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vsd" ContentType="application/vnd.visi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4.xml" ContentType="application/vnd.openxmlformats-officedocument.drawing+xml"/>
  <Override PartName="/xl/charts/chart6.xml" ContentType="application/vnd.openxmlformats-officedocument.drawingml.chart+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026"/>
  <workbookPr updateLinks="never" codeName="ThisWorkbook" defaultThemeVersion="124226"/>
  <mc:AlternateContent xmlns:mc="http://schemas.openxmlformats.org/markup-compatibility/2006">
    <mc:Choice Requires="x15">
      <x15ac:absPath xmlns:x15ac="http://schemas.microsoft.com/office/spreadsheetml/2010/11/ac" url="C:\Users\ahose\Downloads\Compressed\slurb00\"/>
    </mc:Choice>
  </mc:AlternateContent>
  <xr:revisionPtr revIDLastSave="0" documentId="13_ncr:1_{36119DE0-B1E5-4AB7-AA7B-BA6BB8DA7656}" xr6:coauthVersionLast="47" xr6:coauthVersionMax="47" xr10:uidLastSave="{00000000-0000-0000-0000-000000000000}"/>
  <workbookProtection workbookPassword="8CDF" lockStructure="1"/>
  <bookViews>
    <workbookView xWindow="-120" yWindow="-120" windowWidth="29040" windowHeight="15720" xr2:uid="{00000000-000D-0000-FFFF-FFFF00000000}"/>
  </bookViews>
  <sheets>
    <sheet name="Device Calculator" sheetId="7" r:id="rId1"/>
    <sheet name="Schematic Checklist" sheetId="6" r:id="rId2"/>
    <sheet name="Layout Checklist" sheetId="5" r:id="rId3"/>
    <sheet name="partData" sheetId="8" state="hidden" r:id="rId4"/>
    <sheet name="Backup" sheetId="11" state="hidden" r:id="rId5"/>
    <sheet name="TPS543C20 Loop Gain" sheetId="12" state="hidden" r:id="rId6"/>
    <sheet name="Look Up" sheetId="13" state="hidden" r:id="rId7"/>
    <sheet name="Sheet4" sheetId="14" state="hidden" r:id="rId8"/>
    <sheet name="Read Me" sheetId="15" state="hidden" r:id="rId9"/>
    <sheet name="partData (2)" sheetId="9" state="hidden" r:id="rId10"/>
    <sheet name="Extra" sheetId="4" state="hidden" r:id="rId11"/>
  </sheets>
  <externalReferences>
    <externalReference r:id="rId12"/>
    <externalReference r:id="rId13"/>
  </externalReferences>
  <definedNames>
    <definedName name="_xlnm._FilterDatabase" localSheetId="2" hidden="1">'Layout Checklist'!$A$1:$H$50</definedName>
    <definedName name="_xlnm._FilterDatabase" localSheetId="1" hidden="1">'Schematic Checklist'!$A$1:$I$1</definedName>
    <definedName name="ADDR" localSheetId="9">[1]designCalculations!$E$103</definedName>
    <definedName name="C_ramp">'Device Calculator'!$F$50</definedName>
    <definedName name="C_top">'Device Calculator'!$E$123</definedName>
    <definedName name="Cboot" localSheetId="9">[1]designCalculations!$E$99</definedName>
    <definedName name="Cboot">'Device Calculator'!$E$147</definedName>
    <definedName name="Cff" localSheetId="9">[1]designCalculations!$E$91</definedName>
    <definedName name="Cin" localSheetId="9">[1]designCalculations!$E$80</definedName>
    <definedName name="Cin">'Device Calculator'!$E$110</definedName>
    <definedName name="Cout" localSheetId="0">'Device Calculator'!$F$97</definedName>
    <definedName name="Cout" localSheetId="9">[1]designCalculations!$F$66</definedName>
    <definedName name="Cout" localSheetId="5">'TPS543C20 Loop Gain'!$C$15</definedName>
    <definedName name="Cout_ceramic">'Device Calculator'!$E$93</definedName>
    <definedName name="Cout_derating" localSheetId="9">[1]designCalculations!$E$65</definedName>
    <definedName name="Cout_Derating_ceramic">'Device Calculator'!$E$96</definedName>
    <definedName name="Cout_derating_electro">'Device Calculator'!$E$92</definedName>
    <definedName name="Cout_electro">'Device Calculator'!$E$89</definedName>
    <definedName name="Cout_F" localSheetId="9">'partData (2)'!Cout*0.000001</definedName>
    <definedName name="Cout_F">'Device Calculator'!Cout*0.000001</definedName>
    <definedName name="Cout_nominal" localSheetId="9">[1]designCalculations!$E$62</definedName>
    <definedName name="Css" localSheetId="9">[1]designCalculations!#REF!</definedName>
    <definedName name="Current_Sense_Gain__Ri" localSheetId="5">'TPS543C20 Loop Gain'!#REF!</definedName>
    <definedName name="Cvcc" localSheetId="9">[1]designCalculations!$E$95</definedName>
    <definedName name="Cvcc">'Device Calculator'!$E$145</definedName>
    <definedName name="DCR" localSheetId="9">[1]designCalculations!$E$41</definedName>
    <definedName name="dcr">'Device Calculator'!$E$68</definedName>
    <definedName name="DCR_Ohm" localSheetId="9">'partData (2)'!DCR*0.001</definedName>
    <definedName name="DCR_Ohm">[0]!dcr*0.001</definedName>
    <definedName name="duty_cycle">'TPS543C20 Loop Gain'!$C$25</definedName>
    <definedName name="dVo_dc" localSheetId="9">[1]designCalculations!$C$52</definedName>
    <definedName name="dVo_dc">'Device Calculator'!$C$79</definedName>
    <definedName name="dVo_trans" localSheetId="9">[1]designCalculations!$C$51</definedName>
    <definedName name="dVo_trans">'Device Calculator'!$C$78</definedName>
    <definedName name="EN_fall">'Device Calculator'!#REF!</definedName>
    <definedName name="EN_pin_connected">'Device Calculator'!$D$133</definedName>
    <definedName name="EN_pin_in">'Device Calculator'!$C$115</definedName>
    <definedName name="EN_rise">'Device Calculator'!$C$10</definedName>
    <definedName name="ESR" localSheetId="0">'Device Calculator'!$F$98</definedName>
    <definedName name="ESR" localSheetId="9">[1]designCalculations!$F$67</definedName>
    <definedName name="ESR_ceramic">'Device Calculator'!$E$94</definedName>
    <definedName name="ESR_electro">'Device Calculator'!$E$90</definedName>
    <definedName name="ESR_nominal" localSheetId="9">[1]designCalculations!$E$63</definedName>
    <definedName name="ESR_Ohm" localSheetId="9">'partData (2)'!ESR*0.001</definedName>
    <definedName name="ESR_Ohm">'Device Calculator'!ESR*0.001</definedName>
    <definedName name="f_LC" localSheetId="9">[1]designCalculations!$F$72</definedName>
    <definedName name="f_LC">'Device Calculator'!$F$102</definedName>
    <definedName name="fsw" localSheetId="9">[1]designCalculations!$F$33</definedName>
    <definedName name="fsw">'Device Calculator'!$F$31</definedName>
    <definedName name="fsw_Hz" localSheetId="9">'partData (2)'!fsw*1000</definedName>
    <definedName name="fsw_Hz">[0]!fsw*1000</definedName>
    <definedName name="fsw_select" localSheetId="9">[1]designCalculations!$C$30</definedName>
    <definedName name="fsw_select">'Device Calculator'!$C$28</definedName>
    <definedName name="Gm" localSheetId="5">'TPS543C20 Loop Gain'!#REF!</definedName>
    <definedName name="I_lim_target" localSheetId="9">[1]designCalculations!#REF!</definedName>
    <definedName name="I_lim_typ" localSheetId="9">[1]designCalculations!#REF!</definedName>
    <definedName name="Io_max_IC" localSheetId="9">[1]designCalculations!$C$9</definedName>
    <definedName name="Io_max_IC">'Device Calculator'!$C$8</definedName>
    <definedName name="Io_step" localSheetId="9">[1]designCalculations!$C$50</definedName>
    <definedName name="Io_step">'Device Calculator'!$C$77</definedName>
    <definedName name="Iout" localSheetId="9">[1]designCalculations!$C$26</definedName>
    <definedName name="Iout">'Device Calculator'!$C$24</definedName>
    <definedName name="Iripple_max" localSheetId="9">[1]designCalculations!$F$43</definedName>
    <definedName name="Iripple_max">'Device Calculator'!$F$70</definedName>
    <definedName name="Iripple_min" localSheetId="9">[1]designCalculations!$F$46</definedName>
    <definedName name="Iripple_min">'Device Calculator'!$F$73</definedName>
    <definedName name="Iripple_nom" localSheetId="9">[1]designCalculations!#REF!</definedName>
    <definedName name="Iss" localSheetId="9">[1]designCalculations!#REF!</definedName>
    <definedName name="Ivalley">'Device Calculator'!$F$74</definedName>
    <definedName name="K" localSheetId="9">#REF!</definedName>
    <definedName name="Kind" localSheetId="9">[1]designCalculations!$C$36</definedName>
    <definedName name="Kind">'Device Calculator'!$C$63</definedName>
    <definedName name="L" localSheetId="5">'TPS543C20 Loop Gain'!$C$12</definedName>
    <definedName name="load_res">'Device Calculator'!$C$23/'Device Calculator'!$C$24</definedName>
    <definedName name="Lout" localSheetId="9">[1]designCalculations!$E$40</definedName>
    <definedName name="Lout">'Device Calculator'!$E$67</definedName>
    <definedName name="Lout_H" localSheetId="9">'partData (2)'!Lout*0.000001</definedName>
    <definedName name="Lout_H">[0]!Lout*0.000001</definedName>
    <definedName name="N_Cout" localSheetId="9">[1]designCalculations!$E$64</definedName>
    <definedName name="N_Cout_ceramic">'Device Calculator'!$E$95</definedName>
    <definedName name="N_Cout_electro">'Device Calculator'!$E$91</definedName>
    <definedName name="N_factor">'Device Calculator'!$F$114</definedName>
    <definedName name="OC_clamp">'Device Calculator'!$C$13</definedName>
    <definedName name="Q_input" localSheetId="9">[1]designCalculations!$D$78</definedName>
    <definedName name="Q_input">'Device Calculator'!$D$108</definedName>
    <definedName name="R_ramp">'Device Calculator'!$E$49</definedName>
    <definedName name="Rdson_HS" localSheetId="9">[1]designCalculations!$C$19</definedName>
    <definedName name="Rdson_HS">'Device Calculator'!$C$16</definedName>
    <definedName name="Rdson_HS_Ohm" localSheetId="9">'partData (2)'!Rdson_HS*0.001</definedName>
    <definedName name="Rdson_HS_Ohm">Rdson_HS*0.001</definedName>
    <definedName name="Rdson_LS" localSheetId="9">[1]designCalculations!$C$20</definedName>
    <definedName name="Rdson_LS">'Device Calculator'!$C$17</definedName>
    <definedName name="Rdson_LS_Ohm" localSheetId="9">'partData (2)'!Rdson_LS*0.001</definedName>
    <definedName name="Rdson_LS_Ohm">Rdson_LS*0.001</definedName>
    <definedName name="Ren_b" localSheetId="9">[1]designCalculations!#REF!</definedName>
    <definedName name="Ren_b">'Device Calculator'!$E$136</definedName>
    <definedName name="Ren_b_eff" localSheetId="9">[1]designCalculations!#REF!</definedName>
    <definedName name="Ren_b_eff">'Device Calculator'!$F$137</definedName>
    <definedName name="Ren_t" localSheetId="9">[1]designCalculations!#REF!</definedName>
    <definedName name="Ren_t">'Device Calculator'!$E$139</definedName>
    <definedName name="Rfb_b" localSheetId="9">[1]designCalculations!$E$85</definedName>
    <definedName name="Rfb_b">'Device Calculator'!$E$115</definedName>
    <definedName name="Rfb_t" localSheetId="9">[1]designCalculations!$E$87</definedName>
    <definedName name="Rfb_t">'Device Calculator'!$E$117</definedName>
    <definedName name="Rfb_t_final">'Device Calculator'!#REF!</definedName>
    <definedName name="Ri" localSheetId="5">'TPS543C20 Loop Gain'!#REF!</definedName>
    <definedName name="Ri">#REF!</definedName>
    <definedName name="Rpg" localSheetId="9">[1]designCalculations!$E$101</definedName>
    <definedName name="Rpg">'Device Calculator'!$E$149</definedName>
    <definedName name="Rtrip" localSheetId="9">[1]designCalculations!#REF!</definedName>
    <definedName name="toff_min_max" localSheetId="9">[1]designCalculations!$C$18</definedName>
    <definedName name="toff_min_max">'Device Calculator'!$C$15</definedName>
    <definedName name="toff_min_max_sec" localSheetId="9">'partData (2)'!toff_min_max*0.000000001</definedName>
    <definedName name="toff_min_max_sec">toff_min_max*0.000000001</definedName>
    <definedName name="Tol_L" localSheetId="9">[1]designCalculations!$E$42</definedName>
    <definedName name="Tol_L">'Device Calculator'!$E$69</definedName>
    <definedName name="ton_min_max" localSheetId="9">[1]designCalculations!$C$17</definedName>
    <definedName name="ton_min_max">'Device Calculator'!$C$14</definedName>
    <definedName name="Tss_target" localSheetId="9">[1]designCalculations!#REF!</definedName>
    <definedName name="tsw">1/fsw_Hz</definedName>
    <definedName name="Vi_ripple_target" localSheetId="9">[1]designCalculations!$C$77</definedName>
    <definedName name="Vi_ripple_target">'Device Calculator'!$C$107</definedName>
    <definedName name="Vin" localSheetId="5">'TPS543C20 Loop Gain'!$C$6</definedName>
    <definedName name="Vin_max" localSheetId="9">[1]designCalculations!$C$24</definedName>
    <definedName name="Vin_max">'Device Calculator'!$C$22</definedName>
    <definedName name="Vin_min" localSheetId="9">[1]designCalculations!$C$22</definedName>
    <definedName name="Vin_min">'Device Calculator'!$C$20</definedName>
    <definedName name="Vin_nom">'Device Calculator'!$C$21</definedName>
    <definedName name="Vout" localSheetId="9">[1]designCalculations!$C$25</definedName>
    <definedName name="Vout">'Device Calculator'!$C$23</definedName>
    <definedName name="Vout_LG" localSheetId="5">'TPS543C20 Loop Gain'!$C$7</definedName>
    <definedName name="Vref" localSheetId="9">[1]designCalculations!$C$8</definedName>
    <definedName name="Vref">'Device Calculator'!$C$7</definedName>
    <definedName name="Vsel">'Device Calculator'!$F$55</definedName>
    <definedName name="Vstart_target" localSheetId="9">[1]designCalculations!#REF!</definedName>
    <definedName name="Vstart_target">'Device Calculator'!$C$134</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C78" i="7" l="1"/>
  <c r="E110" i="7" l="1"/>
  <c r="C79" i="7"/>
  <c r="C77" i="7"/>
  <c r="D29" i="7"/>
  <c r="F31" i="7" s="1"/>
  <c r="C18" i="7" l="1"/>
  <c r="V5" i="8"/>
  <c r="V4" i="8"/>
  <c r="V3" i="8"/>
  <c r="F8" i="6" l="1"/>
  <c r="F137" i="7" l="1"/>
  <c r="D133" i="7"/>
  <c r="F140" i="7" s="1"/>
  <c r="F55" i="7" l="1"/>
  <c r="D53" i="7"/>
  <c r="C29" i="12"/>
  <c r="C22" i="12"/>
  <c r="C20" i="12"/>
  <c r="C18" i="12"/>
  <c r="C17" i="12"/>
  <c r="C16" i="12"/>
  <c r="C15" i="12"/>
  <c r="C13" i="12"/>
  <c r="C12" i="12"/>
  <c r="C9" i="12"/>
  <c r="C8" i="12"/>
  <c r="C7" i="12"/>
  <c r="C6" i="12"/>
  <c r="A11" i="14"/>
  <c r="A10" i="14"/>
  <c r="A9" i="14"/>
  <c r="A8" i="14"/>
  <c r="A7" i="14"/>
  <c r="A6" i="14"/>
  <c r="A5" i="14"/>
  <c r="A4" i="14"/>
  <c r="A3" i="14"/>
  <c r="A2" i="14"/>
  <c r="E3807" i="13"/>
  <c r="E3806" i="13"/>
  <c r="E3805" i="13"/>
  <c r="E3804" i="13"/>
  <c r="E3803" i="13"/>
  <c r="E3802" i="13"/>
  <c r="E3801" i="13"/>
  <c r="E3800" i="13"/>
  <c r="E3799" i="13"/>
  <c r="E3798" i="13"/>
  <c r="E3797" i="13"/>
  <c r="E3796" i="13"/>
  <c r="B145" i="12"/>
  <c r="E3795" i="13" s="1"/>
  <c r="C127" i="12"/>
  <c r="S122" i="12"/>
  <c r="C118" i="12"/>
  <c r="C116" i="12"/>
  <c r="C113" i="12"/>
  <c r="C112" i="12"/>
  <c r="C111" i="12"/>
  <c r="C110" i="12"/>
  <c r="C109" i="12"/>
  <c r="C107" i="12"/>
  <c r="C106" i="12"/>
  <c r="C103" i="12"/>
  <c r="C102" i="12"/>
  <c r="E55" i="12"/>
  <c r="E54" i="12"/>
  <c r="O55" i="11"/>
  <c r="B55" i="11"/>
  <c r="E55" i="11" s="1"/>
  <c r="O54" i="11"/>
  <c r="E54" i="11"/>
  <c r="D54" i="11"/>
  <c r="O53" i="11"/>
  <c r="E53" i="11"/>
  <c r="D53" i="11"/>
  <c r="F53" i="11" s="1"/>
  <c r="G53" i="11" s="1"/>
  <c r="K53" i="11" s="1"/>
  <c r="O52" i="11"/>
  <c r="E52" i="11"/>
  <c r="D52" i="11"/>
  <c r="F52" i="11" s="1"/>
  <c r="G52" i="11" s="1"/>
  <c r="K52" i="11" s="1"/>
  <c r="O51" i="11"/>
  <c r="E51" i="11"/>
  <c r="D51" i="11"/>
  <c r="F51" i="11" s="1"/>
  <c r="G51" i="11" s="1"/>
  <c r="K51" i="11" s="1"/>
  <c r="O50" i="11"/>
  <c r="E50" i="11"/>
  <c r="D50" i="11"/>
  <c r="F50" i="11" s="1"/>
  <c r="G50" i="11" s="1"/>
  <c r="K50" i="11" s="1"/>
  <c r="O49" i="11"/>
  <c r="E49" i="11"/>
  <c r="D49" i="11"/>
  <c r="F49" i="11" s="1"/>
  <c r="G49" i="11" s="1"/>
  <c r="K49" i="11" s="1"/>
  <c r="O48" i="11"/>
  <c r="E48" i="11"/>
  <c r="D48" i="11"/>
  <c r="O47" i="11"/>
  <c r="E47" i="11"/>
  <c r="D47" i="11"/>
  <c r="O46" i="11"/>
  <c r="E46" i="11"/>
  <c r="D46" i="11"/>
  <c r="F46" i="11" s="1"/>
  <c r="G46" i="11" s="1"/>
  <c r="K46" i="11" s="1"/>
  <c r="O45" i="11"/>
  <c r="E45" i="11"/>
  <c r="D45" i="11"/>
  <c r="O44" i="11"/>
  <c r="E44" i="11"/>
  <c r="D44" i="11"/>
  <c r="O43" i="11"/>
  <c r="E43" i="11"/>
  <c r="D43" i="11"/>
  <c r="C35" i="11"/>
  <c r="C34" i="11"/>
  <c r="C29" i="11"/>
  <c r="C25" i="11"/>
  <c r="C30" i="11" s="1"/>
  <c r="C20" i="11"/>
  <c r="C19" i="11"/>
  <c r="C14" i="11"/>
  <c r="F128" i="7"/>
  <c r="F127" i="7"/>
  <c r="F126" i="7"/>
  <c r="F125" i="7"/>
  <c r="F122" i="7"/>
  <c r="F121" i="7"/>
  <c r="F54" i="11" l="1"/>
  <c r="G54" i="11" s="1"/>
  <c r="K54" i="11" s="1"/>
  <c r="C31" i="11"/>
  <c r="F48" i="11"/>
  <c r="G48" i="11" s="1"/>
  <c r="K48" i="11" s="1"/>
  <c r="C45" i="11"/>
  <c r="B56" i="11"/>
  <c r="D56" i="11" s="1"/>
  <c r="F44" i="11"/>
  <c r="G44" i="11" s="1"/>
  <c r="K44" i="11" s="1"/>
  <c r="P44" i="11" s="1"/>
  <c r="F45" i="11"/>
  <c r="G45" i="11" s="1"/>
  <c r="K45" i="11" s="1"/>
  <c r="P45" i="11" s="1"/>
  <c r="I140" i="12"/>
  <c r="F43" i="11"/>
  <c r="G43" i="11" s="1"/>
  <c r="K43" i="11" s="1"/>
  <c r="P43" i="11" s="1"/>
  <c r="C52" i="11"/>
  <c r="H52" i="11" s="1"/>
  <c r="L52" i="11" s="1"/>
  <c r="E56" i="11"/>
  <c r="F56" i="11" s="1"/>
  <c r="G56" i="11" s="1"/>
  <c r="K56" i="11" s="1"/>
  <c r="B146" i="12"/>
  <c r="E3794" i="13" s="1"/>
  <c r="C51" i="11"/>
  <c r="H51" i="11" s="1"/>
  <c r="C46" i="11"/>
  <c r="H46" i="11" s="1"/>
  <c r="F47" i="11"/>
  <c r="G47" i="11" s="1"/>
  <c r="K47" i="11" s="1"/>
  <c r="D55" i="11"/>
  <c r="F55" i="11" s="1"/>
  <c r="G55" i="11" s="1"/>
  <c r="K55" i="11" s="1"/>
  <c r="P55" i="11" s="1"/>
  <c r="C19" i="12"/>
  <c r="V144" i="12"/>
  <c r="F118" i="7"/>
  <c r="C11" i="12"/>
  <c r="F11" i="12" s="1"/>
  <c r="D116" i="7"/>
  <c r="F120" i="7"/>
  <c r="Y140" i="12"/>
  <c r="U144" i="12"/>
  <c r="E134" i="12"/>
  <c r="F134" i="12" s="1"/>
  <c r="U133" i="12"/>
  <c r="E145" i="12"/>
  <c r="F145" i="12" s="1"/>
  <c r="E135" i="12"/>
  <c r="F135" i="12" s="1"/>
  <c r="E136" i="12"/>
  <c r="F136" i="12" s="1"/>
  <c r="E137" i="12"/>
  <c r="F137" i="12" s="1"/>
  <c r="E138" i="12"/>
  <c r="F138" i="12" s="1"/>
  <c r="E139" i="12"/>
  <c r="F139" i="12" s="1"/>
  <c r="E140" i="12"/>
  <c r="F140" i="12" s="1"/>
  <c r="C26" i="12"/>
  <c r="E141" i="12"/>
  <c r="F141" i="12" s="1"/>
  <c r="C31" i="12"/>
  <c r="E143" i="12"/>
  <c r="F143" i="12" s="1"/>
  <c r="E142" i="12"/>
  <c r="F142" i="12" s="1"/>
  <c r="E133" i="12"/>
  <c r="F133" i="12" s="1"/>
  <c r="E144" i="12"/>
  <c r="F144" i="12" s="1"/>
  <c r="V139" i="12"/>
  <c r="V140" i="12"/>
  <c r="V133" i="12"/>
  <c r="V134" i="12"/>
  <c r="V141" i="12"/>
  <c r="V135" i="12"/>
  <c r="V142" i="12"/>
  <c r="V143" i="12"/>
  <c r="V136" i="12"/>
  <c r="V137" i="12"/>
  <c r="V138" i="12"/>
  <c r="U137" i="12"/>
  <c r="U143" i="12"/>
  <c r="U140" i="12"/>
  <c r="U135" i="12"/>
  <c r="U136" i="12"/>
  <c r="U141" i="12"/>
  <c r="C37" i="12"/>
  <c r="U145" i="12"/>
  <c r="U138" i="12"/>
  <c r="U142" i="12"/>
  <c r="U134" i="12"/>
  <c r="U139" i="12"/>
  <c r="Y143" i="12"/>
  <c r="Y137" i="12"/>
  <c r="Y144" i="12"/>
  <c r="Y134" i="12"/>
  <c r="Y133" i="12"/>
  <c r="C36" i="12"/>
  <c r="Y138" i="12"/>
  <c r="Y135" i="12"/>
  <c r="Y141" i="12"/>
  <c r="Y136" i="12"/>
  <c r="Y139" i="12"/>
  <c r="Y142" i="12"/>
  <c r="P53" i="11"/>
  <c r="P47" i="11"/>
  <c r="P52" i="11"/>
  <c r="H45" i="11"/>
  <c r="P50" i="11"/>
  <c r="P54" i="11"/>
  <c r="C47" i="11"/>
  <c r="P48" i="11"/>
  <c r="B57" i="11"/>
  <c r="I133" i="12"/>
  <c r="I141" i="12"/>
  <c r="I142" i="12"/>
  <c r="C36" i="11"/>
  <c r="C48" i="11"/>
  <c r="H48" i="11" s="1"/>
  <c r="P49" i="11"/>
  <c r="C53" i="11"/>
  <c r="H53" i="11" s="1"/>
  <c r="I134" i="12"/>
  <c r="C43" i="11"/>
  <c r="H43" i="11" s="1"/>
  <c r="I135" i="12"/>
  <c r="I143" i="12"/>
  <c r="C49" i="11"/>
  <c r="H49" i="11" s="1"/>
  <c r="I136" i="12"/>
  <c r="I144" i="12"/>
  <c r="V145" i="12"/>
  <c r="C44" i="11"/>
  <c r="H44" i="11" s="1"/>
  <c r="C54" i="11"/>
  <c r="H54" i="11" s="1"/>
  <c r="I137" i="12"/>
  <c r="B147" i="12"/>
  <c r="C50" i="11"/>
  <c r="H50" i="11" s="1"/>
  <c r="P51" i="11"/>
  <c r="C55" i="11"/>
  <c r="O56" i="11"/>
  <c r="I145" i="12"/>
  <c r="Y145" i="12"/>
  <c r="V146" i="12"/>
  <c r="P46" i="11"/>
  <c r="I138" i="12"/>
  <c r="C108" i="12"/>
  <c r="I139" i="12"/>
  <c r="C56" i="11"/>
  <c r="P56" i="11" l="1"/>
  <c r="L45" i="11"/>
  <c r="U146" i="12"/>
  <c r="W146" i="12" s="1"/>
  <c r="E146" i="12"/>
  <c r="F146" i="12" s="1"/>
  <c r="H47" i="11"/>
  <c r="H55" i="11"/>
  <c r="S55" i="11" s="1"/>
  <c r="Y146" i="12"/>
  <c r="I146" i="12"/>
  <c r="H56" i="11"/>
  <c r="S56" i="11" s="1"/>
  <c r="W144" i="12"/>
  <c r="W133" i="12"/>
  <c r="W136" i="12"/>
  <c r="W141" i="12"/>
  <c r="W142" i="12"/>
  <c r="W135" i="12"/>
  <c r="W138" i="12"/>
  <c r="W140" i="12"/>
  <c r="W143" i="12"/>
  <c r="W137" i="12"/>
  <c r="W139" i="12"/>
  <c r="W134" i="12"/>
  <c r="W145" i="12"/>
  <c r="I55" i="11"/>
  <c r="L55" i="11"/>
  <c r="I49" i="11"/>
  <c r="J49" i="11"/>
  <c r="S49" i="11"/>
  <c r="L49" i="11"/>
  <c r="J53" i="11"/>
  <c r="I53" i="11"/>
  <c r="S53" i="11"/>
  <c r="L53" i="11"/>
  <c r="J56" i="11"/>
  <c r="I56" i="11"/>
  <c r="L56" i="11"/>
  <c r="I50" i="11"/>
  <c r="S50" i="11"/>
  <c r="J50" i="11"/>
  <c r="L50" i="11"/>
  <c r="N52" i="11"/>
  <c r="M52" i="11"/>
  <c r="J47" i="11"/>
  <c r="I47" i="11"/>
  <c r="S47" i="11"/>
  <c r="L47" i="11"/>
  <c r="R56" i="11"/>
  <c r="Q56" i="11"/>
  <c r="J44" i="11"/>
  <c r="I44" i="11"/>
  <c r="S44" i="11"/>
  <c r="L44" i="11"/>
  <c r="R46" i="11"/>
  <c r="Q46" i="11"/>
  <c r="J54" i="11"/>
  <c r="I54" i="11"/>
  <c r="S54" i="11"/>
  <c r="L54" i="11"/>
  <c r="J48" i="11"/>
  <c r="I48" i="11"/>
  <c r="S48" i="11"/>
  <c r="L48" i="11"/>
  <c r="J43" i="11"/>
  <c r="I43" i="11"/>
  <c r="S43" i="11"/>
  <c r="L43" i="11"/>
  <c r="S51" i="11"/>
  <c r="J51" i="11"/>
  <c r="I51" i="11"/>
  <c r="Q47" i="11"/>
  <c r="R47" i="11"/>
  <c r="O57" i="11"/>
  <c r="B58" i="11"/>
  <c r="E57" i="11"/>
  <c r="D57" i="11"/>
  <c r="C57" i="11"/>
  <c r="R54" i="11"/>
  <c r="Q54" i="11"/>
  <c r="R53" i="11"/>
  <c r="Q53" i="11"/>
  <c r="E3793" i="13"/>
  <c r="V147" i="12"/>
  <c r="B148" i="12"/>
  <c r="U147" i="12"/>
  <c r="E147" i="12"/>
  <c r="F147" i="12" s="1"/>
  <c r="I147" i="12"/>
  <c r="Y147" i="12"/>
  <c r="R48" i="11"/>
  <c r="Q48" i="11"/>
  <c r="N45" i="11"/>
  <c r="M45" i="11"/>
  <c r="R45" i="11"/>
  <c r="Q45" i="11"/>
  <c r="S46" i="11"/>
  <c r="J46" i="11"/>
  <c r="I46" i="11"/>
  <c r="R50" i="11"/>
  <c r="Q50" i="11"/>
  <c r="R55" i="11"/>
  <c r="Q55" i="11"/>
  <c r="Q44" i="11"/>
  <c r="R44" i="11"/>
  <c r="L46" i="11"/>
  <c r="J52" i="11"/>
  <c r="I52" i="11"/>
  <c r="S52" i="11"/>
  <c r="S45" i="11"/>
  <c r="J45" i="11"/>
  <c r="I45" i="11"/>
  <c r="R49" i="11"/>
  <c r="Q49" i="11"/>
  <c r="R51" i="11"/>
  <c r="Q51" i="11"/>
  <c r="R43" i="11"/>
  <c r="Q43" i="11"/>
  <c r="L51" i="11"/>
  <c r="R52" i="11"/>
  <c r="Q52" i="11"/>
  <c r="J55" i="11" l="1"/>
  <c r="N56" i="11"/>
  <c r="M56" i="11"/>
  <c r="N46" i="11"/>
  <c r="M46" i="11"/>
  <c r="W147" i="12"/>
  <c r="M54" i="11"/>
  <c r="N54" i="11"/>
  <c r="E3792" i="13"/>
  <c r="B149" i="12"/>
  <c r="U148" i="12"/>
  <c r="E148" i="12"/>
  <c r="F148" i="12" s="1"/>
  <c r="V148" i="12"/>
  <c r="Y148" i="12"/>
  <c r="I148" i="12"/>
  <c r="U54" i="11"/>
  <c r="T54" i="11"/>
  <c r="T56" i="11"/>
  <c r="U56" i="11"/>
  <c r="N53" i="11"/>
  <c r="M53" i="11"/>
  <c r="U53" i="11"/>
  <c r="T53" i="11"/>
  <c r="N51" i="11"/>
  <c r="M51" i="11"/>
  <c r="U51" i="11"/>
  <c r="T51" i="11"/>
  <c r="N44" i="11"/>
  <c r="M44" i="11"/>
  <c r="N49" i="11"/>
  <c r="M49" i="11"/>
  <c r="M43" i="11"/>
  <c r="N43" i="11"/>
  <c r="U44" i="11"/>
  <c r="T44" i="11"/>
  <c r="N50" i="11"/>
  <c r="M50" i="11"/>
  <c r="U49" i="11"/>
  <c r="T49" i="11"/>
  <c r="T46" i="11"/>
  <c r="U46" i="11"/>
  <c r="U43" i="11"/>
  <c r="T43" i="11"/>
  <c r="N47" i="11"/>
  <c r="M47" i="11"/>
  <c r="U47" i="11"/>
  <c r="T47" i="11"/>
  <c r="U50" i="11"/>
  <c r="T50" i="11"/>
  <c r="F57" i="11"/>
  <c r="G57" i="11" s="1"/>
  <c r="K57" i="11" s="1"/>
  <c r="N55" i="11"/>
  <c r="M55" i="11"/>
  <c r="U45" i="11"/>
  <c r="T45" i="11"/>
  <c r="B59" i="11"/>
  <c r="C58" i="11"/>
  <c r="E58" i="11"/>
  <c r="D58" i="11"/>
  <c r="O58" i="11"/>
  <c r="N48" i="11"/>
  <c r="M48" i="11"/>
  <c r="U52" i="11"/>
  <c r="T52" i="11"/>
  <c r="U48" i="11"/>
  <c r="T48" i="11"/>
  <c r="U55" i="11"/>
  <c r="T55" i="11"/>
  <c r="F58" i="11" l="1"/>
  <c r="G58" i="11" s="1"/>
  <c r="K58" i="11" s="1"/>
  <c r="B60" i="11"/>
  <c r="E59" i="11"/>
  <c r="D59" i="11"/>
  <c r="F59" i="11" s="1"/>
  <c r="G59" i="11" s="1"/>
  <c r="K59" i="11" s="1"/>
  <c r="C59" i="11"/>
  <c r="O59" i="11"/>
  <c r="P59" i="11" s="1"/>
  <c r="H57" i="11"/>
  <c r="W148" i="12"/>
  <c r="P57" i="11"/>
  <c r="E3791" i="13"/>
  <c r="Y149" i="12"/>
  <c r="I149" i="12"/>
  <c r="V149" i="12"/>
  <c r="B150" i="12"/>
  <c r="U149" i="12"/>
  <c r="E149" i="12"/>
  <c r="F149" i="12" s="1"/>
  <c r="J57" i="11" l="1"/>
  <c r="I57" i="11"/>
  <c r="S57" i="11"/>
  <c r="R59" i="11"/>
  <c r="Q59" i="11"/>
  <c r="H59" i="11"/>
  <c r="L59" i="11" s="1"/>
  <c r="Q57" i="11"/>
  <c r="R57" i="11"/>
  <c r="D60" i="11"/>
  <c r="C60" i="11"/>
  <c r="E60" i="11"/>
  <c r="O60" i="11"/>
  <c r="B61" i="11"/>
  <c r="H58" i="11"/>
  <c r="L58" i="11" s="1"/>
  <c r="W149" i="12"/>
  <c r="L57" i="11"/>
  <c r="E3790" i="13"/>
  <c r="Y150" i="12"/>
  <c r="I150" i="12"/>
  <c r="V150" i="12"/>
  <c r="B151" i="12"/>
  <c r="U150" i="12"/>
  <c r="E150" i="12"/>
  <c r="F150" i="12" s="1"/>
  <c r="P58" i="11"/>
  <c r="R58" i="11" l="1"/>
  <c r="Q58" i="11"/>
  <c r="M58" i="11"/>
  <c r="N58" i="11"/>
  <c r="F60" i="11"/>
  <c r="G60" i="11" s="1"/>
  <c r="K60" i="11" s="1"/>
  <c r="P60" i="11" s="1"/>
  <c r="T57" i="11"/>
  <c r="U57" i="11"/>
  <c r="W150" i="12"/>
  <c r="N57" i="11"/>
  <c r="M57" i="11"/>
  <c r="E3789" i="13"/>
  <c r="Y151" i="12"/>
  <c r="I151" i="12"/>
  <c r="V151" i="12"/>
  <c r="B152" i="12"/>
  <c r="U151" i="12"/>
  <c r="E151" i="12"/>
  <c r="F151" i="12" s="1"/>
  <c r="I59" i="11"/>
  <c r="S59" i="11"/>
  <c r="J59" i="11"/>
  <c r="J58" i="11"/>
  <c r="I58" i="11"/>
  <c r="S58" i="11"/>
  <c r="N59" i="11"/>
  <c r="M59" i="11"/>
  <c r="O61" i="11"/>
  <c r="B62" i="11"/>
  <c r="E61" i="11"/>
  <c r="D61" i="11"/>
  <c r="C61" i="11"/>
  <c r="H60" i="11" l="1"/>
  <c r="S60" i="11" s="1"/>
  <c r="R60" i="11"/>
  <c r="Q60" i="11"/>
  <c r="U58" i="11"/>
  <c r="T58" i="11"/>
  <c r="F61" i="11"/>
  <c r="G61" i="11" s="1"/>
  <c r="K61" i="11" s="1"/>
  <c r="P61" i="11" s="1"/>
  <c r="W151" i="12"/>
  <c r="E3788" i="13"/>
  <c r="Y152" i="12"/>
  <c r="I152" i="12"/>
  <c r="V152" i="12"/>
  <c r="B153" i="12"/>
  <c r="U152" i="12"/>
  <c r="E152" i="12"/>
  <c r="F152" i="12" s="1"/>
  <c r="C62" i="11"/>
  <c r="B63" i="11"/>
  <c r="E62" i="11"/>
  <c r="D62" i="11"/>
  <c r="F62" i="11" s="1"/>
  <c r="G62" i="11" s="1"/>
  <c r="K62" i="11" s="1"/>
  <c r="O62" i="11"/>
  <c r="U59" i="11"/>
  <c r="T59" i="11"/>
  <c r="L60" i="11" l="1"/>
  <c r="N60" i="11" s="1"/>
  <c r="J60" i="11"/>
  <c r="I60" i="11"/>
  <c r="H62" i="11"/>
  <c r="J62" i="11" s="1"/>
  <c r="W152" i="12"/>
  <c r="M60" i="11"/>
  <c r="H61" i="11"/>
  <c r="L61" i="11" s="1"/>
  <c r="R61" i="11"/>
  <c r="Q61" i="11"/>
  <c r="T60" i="11"/>
  <c r="U60" i="11"/>
  <c r="E3787" i="13"/>
  <c r="V153" i="12"/>
  <c r="B154" i="12"/>
  <c r="U153" i="12"/>
  <c r="E153" i="12"/>
  <c r="F153" i="12" s="1"/>
  <c r="Y153" i="12"/>
  <c r="I153" i="12"/>
  <c r="P62" i="11"/>
  <c r="B64" i="11"/>
  <c r="E63" i="11"/>
  <c r="D63" i="11"/>
  <c r="F63" i="11" s="1"/>
  <c r="G63" i="11" s="1"/>
  <c r="K63" i="11" s="1"/>
  <c r="C63" i="11"/>
  <c r="O63" i="11"/>
  <c r="P63" i="11" l="1"/>
  <c r="Q63" i="11" s="1"/>
  <c r="I62" i="11"/>
  <c r="L62" i="11"/>
  <c r="M62" i="11" s="1"/>
  <c r="R62" i="11"/>
  <c r="Q62" i="11"/>
  <c r="H63" i="11"/>
  <c r="L63" i="11" s="1"/>
  <c r="J61" i="11"/>
  <c r="I61" i="11"/>
  <c r="S61" i="11"/>
  <c r="S62" i="11"/>
  <c r="W153" i="12"/>
  <c r="N61" i="11"/>
  <c r="M61" i="11"/>
  <c r="D64" i="11"/>
  <c r="C64" i="11"/>
  <c r="O64" i="11"/>
  <c r="E64" i="11"/>
  <c r="B65" i="11"/>
  <c r="E3786" i="13"/>
  <c r="Y154" i="12"/>
  <c r="I154" i="12"/>
  <c r="V154" i="12"/>
  <c r="B155" i="12"/>
  <c r="U154" i="12"/>
  <c r="E154" i="12"/>
  <c r="F154" i="12" s="1"/>
  <c r="N62" i="11" l="1"/>
  <c r="R63" i="11"/>
  <c r="W154" i="12"/>
  <c r="U61" i="11"/>
  <c r="T61" i="11"/>
  <c r="N63" i="11"/>
  <c r="M63" i="11"/>
  <c r="O65" i="11"/>
  <c r="B66" i="11"/>
  <c r="D65" i="11"/>
  <c r="E65" i="11"/>
  <c r="C65" i="11"/>
  <c r="S63" i="11"/>
  <c r="J63" i="11"/>
  <c r="I63" i="11"/>
  <c r="E3785" i="13"/>
  <c r="Y155" i="12"/>
  <c r="I155" i="12"/>
  <c r="V155" i="12"/>
  <c r="B156" i="12"/>
  <c r="U155" i="12"/>
  <c r="E155" i="12"/>
  <c r="F155" i="12" s="1"/>
  <c r="F64" i="11"/>
  <c r="G64" i="11" s="1"/>
  <c r="K64" i="11" s="1"/>
  <c r="P64" i="11" s="1"/>
  <c r="T62" i="11"/>
  <c r="U62" i="11"/>
  <c r="F98" i="7"/>
  <c r="F97" i="7"/>
  <c r="F100" i="7" l="1"/>
  <c r="D66" i="11"/>
  <c r="F66" i="11" s="1"/>
  <c r="G66" i="11" s="1"/>
  <c r="K66" i="11" s="1"/>
  <c r="B67" i="11"/>
  <c r="E66" i="11"/>
  <c r="C66" i="11"/>
  <c r="O66" i="11"/>
  <c r="R64" i="11"/>
  <c r="Q64" i="11"/>
  <c r="U63" i="11"/>
  <c r="T63" i="11"/>
  <c r="W155" i="12"/>
  <c r="H64" i="11"/>
  <c r="L64" i="11" s="1"/>
  <c r="E3784" i="13"/>
  <c r="Y156" i="12"/>
  <c r="I156" i="12"/>
  <c r="V156" i="12"/>
  <c r="B157" i="12"/>
  <c r="U156" i="12"/>
  <c r="E156" i="12"/>
  <c r="F156" i="12" s="1"/>
  <c r="F65" i="11"/>
  <c r="G65" i="11" s="1"/>
  <c r="K65" i="11" s="1"/>
  <c r="P65" i="11" s="1"/>
  <c r="F45" i="7"/>
  <c r="C27" i="12" s="1"/>
  <c r="F27" i="12" s="1"/>
  <c r="D43" i="7"/>
  <c r="L22" i="8"/>
  <c r="L21" i="8"/>
  <c r="L20" i="8"/>
  <c r="F50" i="7" s="1"/>
  <c r="L19" i="8"/>
  <c r="L18" i="8"/>
  <c r="L17" i="8"/>
  <c r="L16" i="8"/>
  <c r="L15" i="8"/>
  <c r="L14" i="8"/>
  <c r="L13" i="8"/>
  <c r="P66" i="11" l="1"/>
  <c r="H66" i="11"/>
  <c r="L66" i="11" s="1"/>
  <c r="F124" i="7"/>
  <c r="C28" i="12"/>
  <c r="J157" i="12" s="1"/>
  <c r="W156" i="12"/>
  <c r="Q65" i="11"/>
  <c r="R65" i="11"/>
  <c r="E3783" i="13"/>
  <c r="Y157" i="12"/>
  <c r="I157" i="12"/>
  <c r="V157" i="12"/>
  <c r="B158" i="12"/>
  <c r="U157" i="12"/>
  <c r="E157" i="12"/>
  <c r="F157" i="12" s="1"/>
  <c r="N64" i="11"/>
  <c r="M64" i="11"/>
  <c r="R66" i="11"/>
  <c r="Q66" i="11"/>
  <c r="J66" i="11"/>
  <c r="I66" i="11"/>
  <c r="S66" i="11"/>
  <c r="B68" i="11"/>
  <c r="E67" i="11"/>
  <c r="D67" i="11"/>
  <c r="O67" i="11"/>
  <c r="C67" i="11"/>
  <c r="S64" i="11"/>
  <c r="J64" i="11"/>
  <c r="I64" i="11"/>
  <c r="H65" i="11"/>
  <c r="L65" i="11" s="1"/>
  <c r="F40" i="7"/>
  <c r="F39" i="7"/>
  <c r="P13" i="8"/>
  <c r="P14" i="8"/>
  <c r="P15" i="8"/>
  <c r="P16" i="8"/>
  <c r="P17" i="8"/>
  <c r="P12" i="8"/>
  <c r="F38" i="7"/>
  <c r="N14" i="8"/>
  <c r="N12" i="8"/>
  <c r="J22" i="8"/>
  <c r="J21" i="8"/>
  <c r="J20" i="8"/>
  <c r="J19" i="8"/>
  <c r="J18" i="8"/>
  <c r="J17" i="8"/>
  <c r="J16" i="8"/>
  <c r="J15" i="8"/>
  <c r="J14" i="8"/>
  <c r="J13" i="8"/>
  <c r="M66" i="11" l="1"/>
  <c r="N66" i="11"/>
  <c r="F67" i="11"/>
  <c r="G67" i="11" s="1"/>
  <c r="K67" i="11" s="1"/>
  <c r="F28" i="12"/>
  <c r="J140" i="12"/>
  <c r="K140" i="12" s="1"/>
  <c r="J146" i="12"/>
  <c r="K146" i="12" s="1"/>
  <c r="J135" i="12"/>
  <c r="K135" i="12" s="1"/>
  <c r="J138" i="12"/>
  <c r="K138" i="12" s="1"/>
  <c r="J145" i="12"/>
  <c r="K145" i="12" s="1"/>
  <c r="J137" i="12"/>
  <c r="K137" i="12" s="1"/>
  <c r="J136" i="12"/>
  <c r="K136" i="12" s="1"/>
  <c r="J144" i="12"/>
  <c r="K144" i="12" s="1"/>
  <c r="J133" i="12"/>
  <c r="K133" i="12" s="1"/>
  <c r="C115" i="12"/>
  <c r="J147" i="12"/>
  <c r="K147" i="12" s="1"/>
  <c r="J142" i="12"/>
  <c r="K142" i="12" s="1"/>
  <c r="J143" i="12"/>
  <c r="K143" i="12" s="1"/>
  <c r="J141" i="12"/>
  <c r="K141" i="12" s="1"/>
  <c r="J134" i="12"/>
  <c r="K134" i="12" s="1"/>
  <c r="C30" i="12"/>
  <c r="J139" i="12"/>
  <c r="K139" i="12" s="1"/>
  <c r="J148" i="12"/>
  <c r="K148" i="12" s="1"/>
  <c r="J149" i="12"/>
  <c r="K149" i="12" s="1"/>
  <c r="J150" i="12"/>
  <c r="K150" i="12" s="1"/>
  <c r="J151" i="12"/>
  <c r="K151" i="12" s="1"/>
  <c r="J152" i="12"/>
  <c r="K152" i="12" s="1"/>
  <c r="J153" i="12"/>
  <c r="K153" i="12" s="1"/>
  <c r="J154" i="12"/>
  <c r="K154" i="12" s="1"/>
  <c r="J155" i="12"/>
  <c r="K155" i="12" s="1"/>
  <c r="J156" i="12"/>
  <c r="K156" i="12" s="1"/>
  <c r="D48" i="7"/>
  <c r="C43" i="12"/>
  <c r="N138" i="12" s="1"/>
  <c r="O138" i="12" s="1"/>
  <c r="P138" i="12" s="1"/>
  <c r="C14" i="12"/>
  <c r="F14" i="12" s="1"/>
  <c r="N65" i="11"/>
  <c r="M65" i="11"/>
  <c r="W157" i="12"/>
  <c r="E3782" i="13"/>
  <c r="V158" i="12"/>
  <c r="B159" i="12"/>
  <c r="U158" i="12"/>
  <c r="E158" i="12"/>
  <c r="F158" i="12" s="1"/>
  <c r="J158" i="12"/>
  <c r="Y158" i="12"/>
  <c r="I158" i="12"/>
  <c r="T64" i="11"/>
  <c r="U64" i="11"/>
  <c r="K157" i="12"/>
  <c r="J65" i="11"/>
  <c r="I65" i="11"/>
  <c r="S65" i="11"/>
  <c r="H67" i="11"/>
  <c r="L67" i="11" s="1"/>
  <c r="P67" i="11"/>
  <c r="D68" i="11"/>
  <c r="C68" i="11"/>
  <c r="E68" i="11"/>
  <c r="O68" i="11"/>
  <c r="B69" i="11"/>
  <c r="U66" i="11"/>
  <c r="T66" i="11"/>
  <c r="D36" i="7"/>
  <c r="F68" i="11" l="1"/>
  <c r="G68" i="11" s="1"/>
  <c r="K68" i="11" s="1"/>
  <c r="N148" i="12"/>
  <c r="O148" i="12" s="1"/>
  <c r="P148" i="12" s="1"/>
  <c r="N140" i="12"/>
  <c r="O140" i="12" s="1"/>
  <c r="P140" i="12" s="1"/>
  <c r="N135" i="12"/>
  <c r="O135" i="12" s="1"/>
  <c r="P135" i="12" s="1"/>
  <c r="N142" i="12"/>
  <c r="O142" i="12" s="1"/>
  <c r="P142" i="12" s="1"/>
  <c r="N141" i="12"/>
  <c r="O141" i="12" s="1"/>
  <c r="P141" i="12" s="1"/>
  <c r="N157" i="12"/>
  <c r="O157" i="12" s="1"/>
  <c r="P157" i="12" s="1"/>
  <c r="N144" i="12"/>
  <c r="O144" i="12" s="1"/>
  <c r="P144" i="12" s="1"/>
  <c r="N156" i="12"/>
  <c r="O156" i="12" s="1"/>
  <c r="P156" i="12" s="1"/>
  <c r="N143" i="12"/>
  <c r="O143" i="12" s="1"/>
  <c r="P143" i="12" s="1"/>
  <c r="N146" i="12"/>
  <c r="O146" i="12" s="1"/>
  <c r="P146" i="12" s="1"/>
  <c r="N155" i="12"/>
  <c r="O155" i="12" s="1"/>
  <c r="P155" i="12" s="1"/>
  <c r="N134" i="12"/>
  <c r="O134" i="12" s="1"/>
  <c r="P134" i="12" s="1"/>
  <c r="N154" i="12"/>
  <c r="O154" i="12" s="1"/>
  <c r="P154" i="12" s="1"/>
  <c r="N139" i="12"/>
  <c r="O139" i="12" s="1"/>
  <c r="P139" i="12" s="1"/>
  <c r="N147" i="12"/>
  <c r="O147" i="12" s="1"/>
  <c r="P147" i="12" s="1"/>
  <c r="N153" i="12"/>
  <c r="O153" i="12" s="1"/>
  <c r="P153" i="12" s="1"/>
  <c r="N133" i="12"/>
  <c r="O133" i="12" s="1"/>
  <c r="P133" i="12" s="1"/>
  <c r="N152" i="12"/>
  <c r="O152" i="12" s="1"/>
  <c r="P152" i="12" s="1"/>
  <c r="N136" i="12"/>
  <c r="O136" i="12" s="1"/>
  <c r="P136" i="12" s="1"/>
  <c r="N158" i="12"/>
  <c r="O158" i="12" s="1"/>
  <c r="P158" i="12" s="1"/>
  <c r="N151" i="12"/>
  <c r="O151" i="12" s="1"/>
  <c r="P151" i="12" s="1"/>
  <c r="N145" i="12"/>
  <c r="O145" i="12" s="1"/>
  <c r="P145" i="12" s="1"/>
  <c r="N150" i="12"/>
  <c r="O150" i="12" s="1"/>
  <c r="P150" i="12" s="1"/>
  <c r="N137" i="12"/>
  <c r="O137" i="12" s="1"/>
  <c r="P137" i="12" s="1"/>
  <c r="N149" i="12"/>
  <c r="O149" i="12" s="1"/>
  <c r="P149" i="12" s="1"/>
  <c r="W158" i="12"/>
  <c r="Q138" i="12"/>
  <c r="R138" i="12" s="1"/>
  <c r="R67" i="11"/>
  <c r="Q67" i="11"/>
  <c r="S67" i="11"/>
  <c r="I67" i="11"/>
  <c r="J67" i="11"/>
  <c r="U65" i="11"/>
  <c r="T65" i="11"/>
  <c r="E3781" i="13"/>
  <c r="N159" i="12"/>
  <c r="O159" i="12" s="1"/>
  <c r="P159" i="12" s="1"/>
  <c r="B160" i="12"/>
  <c r="E159" i="12"/>
  <c r="F159" i="12" s="1"/>
  <c r="J159" i="12"/>
  <c r="Y159" i="12"/>
  <c r="I159" i="12"/>
  <c r="U159" i="12"/>
  <c r="V159" i="12"/>
  <c r="N67" i="11"/>
  <c r="M67" i="11"/>
  <c r="K158" i="12"/>
  <c r="O69" i="11"/>
  <c r="B70" i="11"/>
  <c r="D69" i="11"/>
  <c r="E69" i="11"/>
  <c r="C69" i="11"/>
  <c r="Q142" i="12" l="1"/>
  <c r="H68" i="11"/>
  <c r="P68" i="11"/>
  <c r="Q148" i="12"/>
  <c r="R148" i="12" s="1"/>
  <c r="Q155" i="12"/>
  <c r="R155" i="12" s="1"/>
  <c r="Q135" i="12"/>
  <c r="R135" i="12" s="1"/>
  <c r="Q156" i="12"/>
  <c r="R156" i="12" s="1"/>
  <c r="Q152" i="12"/>
  <c r="R152" i="12" s="1"/>
  <c r="Q146" i="12"/>
  <c r="R146" i="12" s="1"/>
  <c r="Q147" i="12"/>
  <c r="R147" i="12" s="1"/>
  <c r="Q136" i="12"/>
  <c r="R136" i="12" s="1"/>
  <c r="Q149" i="12"/>
  <c r="R149" i="12" s="1"/>
  <c r="Q143" i="12"/>
  <c r="R143" i="12" s="1"/>
  <c r="Q134" i="12"/>
  <c r="R134" i="12" s="1"/>
  <c r="R142" i="12"/>
  <c r="Q150" i="12"/>
  <c r="R150" i="12" s="1"/>
  <c r="D82" i="7"/>
  <c r="Q141" i="12"/>
  <c r="R141" i="12" s="1"/>
  <c r="Q157" i="12"/>
  <c r="R157" i="12" s="1"/>
  <c r="Q151" i="12"/>
  <c r="R151" i="12" s="1"/>
  <c r="Q133" i="12"/>
  <c r="R133" i="12" s="1"/>
  <c r="Q144" i="12"/>
  <c r="R144" i="12" s="1"/>
  <c r="Q140" i="12"/>
  <c r="R140" i="12" s="1"/>
  <c r="Q145" i="12"/>
  <c r="R145" i="12" s="1"/>
  <c r="Q139" i="12"/>
  <c r="R139" i="12" s="1"/>
  <c r="Q154" i="12"/>
  <c r="R154" i="12" s="1"/>
  <c r="Q158" i="12"/>
  <c r="R158" i="12" s="1"/>
  <c r="Q153" i="12"/>
  <c r="R153" i="12" s="1"/>
  <c r="Q137" i="12"/>
  <c r="R137" i="12" s="1"/>
  <c r="Q159" i="12"/>
  <c r="R159" i="12" s="1"/>
  <c r="W159" i="12"/>
  <c r="K159" i="12"/>
  <c r="U67" i="11"/>
  <c r="T67" i="11"/>
  <c r="F69" i="11"/>
  <c r="G69" i="11" s="1"/>
  <c r="K69" i="11" s="1"/>
  <c r="P69" i="11" s="1"/>
  <c r="E3780" i="13"/>
  <c r="N160" i="12"/>
  <c r="O160" i="12" s="1"/>
  <c r="P160" i="12" s="1"/>
  <c r="J160" i="12"/>
  <c r="Y160" i="12"/>
  <c r="I160" i="12"/>
  <c r="V160" i="12"/>
  <c r="B161" i="12"/>
  <c r="U160" i="12"/>
  <c r="E160" i="12"/>
  <c r="F160" i="12" s="1"/>
  <c r="D70" i="11"/>
  <c r="B71" i="11"/>
  <c r="E70" i="11"/>
  <c r="C70" i="11"/>
  <c r="O70" i="11"/>
  <c r="D64" i="7"/>
  <c r="C17" i="7"/>
  <c r="C16" i="7"/>
  <c r="C15" i="7"/>
  <c r="C14" i="7"/>
  <c r="D26" i="7" s="1"/>
  <c r="C13" i="7"/>
  <c r="C12" i="7"/>
  <c r="C11" i="7"/>
  <c r="C10" i="7"/>
  <c r="C9" i="7"/>
  <c r="C8" i="7"/>
  <c r="C7" i="7"/>
  <c r="C6" i="7"/>
  <c r="C5" i="7"/>
  <c r="A18" i="9"/>
  <c r="R9" i="9"/>
  <c r="U8" i="9"/>
  <c r="U9" i="9" s="1"/>
  <c r="T8" i="9"/>
  <c r="T9" i="9" s="1"/>
  <c r="S8" i="9"/>
  <c r="S9" i="9" s="1"/>
  <c r="R8" i="9"/>
  <c r="Q8" i="9"/>
  <c r="Q9" i="9" s="1"/>
  <c r="P8" i="9"/>
  <c r="P9" i="9" s="1"/>
  <c r="O8" i="9"/>
  <c r="O9" i="9" s="1"/>
  <c r="N8" i="9"/>
  <c r="N9" i="9" s="1"/>
  <c r="M8" i="9"/>
  <c r="M9" i="9" s="1"/>
  <c r="I8" i="9"/>
  <c r="I9" i="9" s="1"/>
  <c r="H8" i="9"/>
  <c r="H9" i="9" s="1"/>
  <c r="G8" i="9"/>
  <c r="G9" i="9" s="1"/>
  <c r="F8" i="9"/>
  <c r="F9" i="9" s="1"/>
  <c r="E8" i="9"/>
  <c r="E9" i="9" s="1"/>
  <c r="D8" i="9"/>
  <c r="D9" i="9" s="1"/>
  <c r="C8" i="9"/>
  <c r="C9" i="9" s="1"/>
  <c r="B8" i="9"/>
  <c r="B9" i="9" s="1"/>
  <c r="F112" i="7"/>
  <c r="Q14" i="7"/>
  <c r="D108" i="7"/>
  <c r="D106" i="7"/>
  <c r="C107" i="7" s="1"/>
  <c r="Q22" i="7"/>
  <c r="Q21" i="7"/>
  <c r="Q20" i="7"/>
  <c r="Q19" i="7"/>
  <c r="Q17" i="7"/>
  <c r="Q16" i="7"/>
  <c r="Q15" i="7"/>
  <c r="Q12" i="7"/>
  <c r="F70" i="11" l="1"/>
  <c r="G70" i="11" s="1"/>
  <c r="K70" i="11" s="1"/>
  <c r="P70" i="11" s="1"/>
  <c r="R68" i="11"/>
  <c r="Q68" i="11"/>
  <c r="S68" i="11"/>
  <c r="J68" i="11"/>
  <c r="I68" i="11"/>
  <c r="L68" i="11"/>
  <c r="F142" i="7"/>
  <c r="F141" i="7"/>
  <c r="D138" i="7"/>
  <c r="C24" i="12"/>
  <c r="Q160" i="12"/>
  <c r="R160" i="12" s="1"/>
  <c r="B72" i="11"/>
  <c r="E71" i="11"/>
  <c r="D71" i="11"/>
  <c r="F71" i="11" s="1"/>
  <c r="G71" i="11" s="1"/>
  <c r="K71" i="11" s="1"/>
  <c r="O71" i="11"/>
  <c r="P71" i="11" s="1"/>
  <c r="C71" i="11"/>
  <c r="H69" i="11"/>
  <c r="R69" i="11"/>
  <c r="Q69" i="11"/>
  <c r="W160" i="12"/>
  <c r="E3779" i="13"/>
  <c r="N161" i="12"/>
  <c r="O161" i="12" s="1"/>
  <c r="P161" i="12" s="1"/>
  <c r="J161" i="12"/>
  <c r="Y161" i="12"/>
  <c r="I161" i="12"/>
  <c r="V161" i="12"/>
  <c r="B162" i="12"/>
  <c r="U161" i="12"/>
  <c r="E161" i="12"/>
  <c r="F161" i="12" s="1"/>
  <c r="K160" i="12"/>
  <c r="Q13" i="7"/>
  <c r="D66" i="7"/>
  <c r="D27" i="7"/>
  <c r="D86" i="7"/>
  <c r="F111" i="7"/>
  <c r="E21" i="9"/>
  <c r="D21" i="9" s="1"/>
  <c r="E18" i="9"/>
  <c r="D18" i="9" s="1"/>
  <c r="A17" i="9"/>
  <c r="A16" i="9"/>
  <c r="F103" i="7"/>
  <c r="D65" i="7"/>
  <c r="D83" i="7"/>
  <c r="F102" i="7"/>
  <c r="F73" i="7"/>
  <c r="F74" i="7" s="1"/>
  <c r="C34" i="12"/>
  <c r="D109" i="7"/>
  <c r="F70" i="7"/>
  <c r="D85" i="7"/>
  <c r="H70" i="11" l="1"/>
  <c r="L70" i="11" s="1"/>
  <c r="N70" i="11" s="1"/>
  <c r="N68" i="11"/>
  <c r="M68" i="11"/>
  <c r="U68" i="11"/>
  <c r="T68" i="11"/>
  <c r="D58" i="7"/>
  <c r="F14" i="6" s="1"/>
  <c r="F60" i="7"/>
  <c r="C10" i="12" s="1"/>
  <c r="C23" i="12"/>
  <c r="K161" i="12"/>
  <c r="Q161" i="12"/>
  <c r="R161" i="12" s="1"/>
  <c r="J70" i="11"/>
  <c r="I70" i="11"/>
  <c r="S70" i="11"/>
  <c r="J69" i="11"/>
  <c r="I69" i="11"/>
  <c r="S69" i="11"/>
  <c r="W161" i="12"/>
  <c r="E3778" i="13"/>
  <c r="J162" i="12"/>
  <c r="Y162" i="12"/>
  <c r="I162" i="12"/>
  <c r="V162" i="12"/>
  <c r="B163" i="12"/>
  <c r="U162" i="12"/>
  <c r="E162" i="12"/>
  <c r="F162" i="12" s="1"/>
  <c r="N162" i="12"/>
  <c r="O162" i="12" s="1"/>
  <c r="P162" i="12" s="1"/>
  <c r="L69" i="11"/>
  <c r="H71" i="11"/>
  <c r="R71" i="11"/>
  <c r="Q71" i="11"/>
  <c r="R70" i="11"/>
  <c r="Q70" i="11"/>
  <c r="D72" i="11"/>
  <c r="C72" i="11"/>
  <c r="E72" i="11"/>
  <c r="O72" i="11"/>
  <c r="B73" i="11"/>
  <c r="E17" i="9"/>
  <c r="D17" i="9" s="1"/>
  <c r="E20" i="9"/>
  <c r="D20" i="9" s="1"/>
  <c r="E19" i="9"/>
  <c r="D19" i="9" s="1"/>
  <c r="E16" i="9"/>
  <c r="D16" i="9" s="1"/>
  <c r="F71" i="7"/>
  <c r="F101" i="7"/>
  <c r="D80" i="7"/>
  <c r="D87" i="7"/>
  <c r="D88" i="7" s="1"/>
  <c r="F72" i="7"/>
  <c r="M70" i="11" l="1"/>
  <c r="W162" i="12"/>
  <c r="U69" i="11"/>
  <c r="T69" i="11"/>
  <c r="N69" i="11"/>
  <c r="M69" i="11"/>
  <c r="Q162" i="12"/>
  <c r="R162" i="12" s="1"/>
  <c r="U70" i="11"/>
  <c r="T70" i="11"/>
  <c r="S71" i="11"/>
  <c r="J71" i="11"/>
  <c r="I71" i="11"/>
  <c r="O73" i="11"/>
  <c r="B74" i="11"/>
  <c r="E73" i="11"/>
  <c r="D73" i="11"/>
  <c r="C73" i="11"/>
  <c r="F72" i="11"/>
  <c r="G72" i="11" s="1"/>
  <c r="K72" i="11" s="1"/>
  <c r="K162" i="12"/>
  <c r="E3777" i="13"/>
  <c r="I163" i="12"/>
  <c r="V163" i="12"/>
  <c r="B164" i="12"/>
  <c r="U163" i="12"/>
  <c r="E163" i="12"/>
  <c r="F163" i="12" s="1"/>
  <c r="N163" i="12"/>
  <c r="O163" i="12" s="1"/>
  <c r="P163" i="12" s="1"/>
  <c r="Y163" i="12"/>
  <c r="J163" i="12"/>
  <c r="L71" i="11"/>
  <c r="F73" i="11" l="1"/>
  <c r="G73" i="11" s="1"/>
  <c r="K73" i="11" s="1"/>
  <c r="P73" i="11" s="1"/>
  <c r="H72" i="11"/>
  <c r="L72" i="11" s="1"/>
  <c r="Q163" i="12"/>
  <c r="R163" i="12" s="1"/>
  <c r="N71" i="11"/>
  <c r="M71" i="11"/>
  <c r="P72" i="11"/>
  <c r="H73" i="11"/>
  <c r="L73" i="11" s="1"/>
  <c r="W163" i="12"/>
  <c r="E3776" i="13"/>
  <c r="B165" i="12"/>
  <c r="U164" i="12"/>
  <c r="E164" i="12"/>
  <c r="F164" i="12" s="1"/>
  <c r="V164" i="12"/>
  <c r="N164" i="12"/>
  <c r="O164" i="12" s="1"/>
  <c r="P164" i="12" s="1"/>
  <c r="J164" i="12"/>
  <c r="Y164" i="12"/>
  <c r="I164" i="12"/>
  <c r="B75" i="11"/>
  <c r="E74" i="11"/>
  <c r="D74" i="11"/>
  <c r="F74" i="11" s="1"/>
  <c r="G74" i="11" s="1"/>
  <c r="K74" i="11" s="1"/>
  <c r="C74" i="11"/>
  <c r="O74" i="11"/>
  <c r="K163" i="12"/>
  <c r="U71" i="11"/>
  <c r="T71" i="11"/>
  <c r="I72" i="11" l="1"/>
  <c r="J72" i="11"/>
  <c r="M72" i="11"/>
  <c r="N72" i="11"/>
  <c r="R73" i="11"/>
  <c r="Q73" i="11"/>
  <c r="S72" i="11"/>
  <c r="T72" i="11" s="1"/>
  <c r="K164" i="12"/>
  <c r="W164" i="12"/>
  <c r="Q164" i="12"/>
  <c r="R164" i="12" s="1"/>
  <c r="N73" i="11"/>
  <c r="M73" i="11"/>
  <c r="B76" i="11"/>
  <c r="E75" i="11"/>
  <c r="D75" i="11"/>
  <c r="F75" i="11" s="1"/>
  <c r="G75" i="11" s="1"/>
  <c r="K75" i="11" s="1"/>
  <c r="O75" i="11"/>
  <c r="C75" i="11"/>
  <c r="J73" i="11"/>
  <c r="I73" i="11"/>
  <c r="S73" i="11"/>
  <c r="R72" i="11"/>
  <c r="Q72" i="11"/>
  <c r="P74" i="11"/>
  <c r="H74" i="11"/>
  <c r="L74" i="11" s="1"/>
  <c r="E3775" i="13"/>
  <c r="N165" i="12"/>
  <c r="O165" i="12" s="1"/>
  <c r="P165" i="12" s="1"/>
  <c r="J165" i="12"/>
  <c r="Y165" i="12"/>
  <c r="I165" i="12"/>
  <c r="V165" i="12"/>
  <c r="B166" i="12"/>
  <c r="U165" i="12"/>
  <c r="E165" i="12"/>
  <c r="F165" i="12" s="1"/>
  <c r="U72" i="11" l="1"/>
  <c r="P75" i="11"/>
  <c r="Q75" i="11" s="1"/>
  <c r="W165" i="12"/>
  <c r="M74" i="11"/>
  <c r="N74" i="11"/>
  <c r="R74" i="11"/>
  <c r="Q74" i="11"/>
  <c r="U73" i="11"/>
  <c r="T73" i="11"/>
  <c r="H75" i="11"/>
  <c r="R75" i="11"/>
  <c r="L75" i="11"/>
  <c r="E3774" i="13"/>
  <c r="N166" i="12"/>
  <c r="O166" i="12" s="1"/>
  <c r="P166" i="12" s="1"/>
  <c r="J166" i="12"/>
  <c r="Y166" i="12"/>
  <c r="I166" i="12"/>
  <c r="V166" i="12"/>
  <c r="B167" i="12"/>
  <c r="U166" i="12"/>
  <c r="E166" i="12"/>
  <c r="F166" i="12" s="1"/>
  <c r="D76" i="11"/>
  <c r="C76" i="11"/>
  <c r="E76" i="11"/>
  <c r="O76" i="11"/>
  <c r="B77" i="11"/>
  <c r="K165" i="12"/>
  <c r="J74" i="11"/>
  <c r="I74" i="11"/>
  <c r="S74" i="11"/>
  <c r="Q165" i="12"/>
  <c r="R165" i="12" s="1"/>
  <c r="F76" i="11" l="1"/>
  <c r="G76" i="11" s="1"/>
  <c r="K76" i="11" s="1"/>
  <c r="P76" i="11" s="1"/>
  <c r="K166" i="12"/>
  <c r="N75" i="11"/>
  <c r="M75" i="11"/>
  <c r="Q166" i="12"/>
  <c r="R166" i="12" s="1"/>
  <c r="S75" i="11"/>
  <c r="I75" i="11"/>
  <c r="J75" i="11"/>
  <c r="T74" i="11"/>
  <c r="U74" i="11"/>
  <c r="H76" i="11"/>
  <c r="W166" i="12"/>
  <c r="E3773" i="13"/>
  <c r="J167" i="12"/>
  <c r="Y167" i="12"/>
  <c r="I167" i="12"/>
  <c r="V167" i="12"/>
  <c r="B168" i="12"/>
  <c r="U167" i="12"/>
  <c r="E167" i="12"/>
  <c r="F167" i="12" s="1"/>
  <c r="N167" i="12"/>
  <c r="O167" i="12" s="1"/>
  <c r="P167" i="12" s="1"/>
  <c r="O77" i="11"/>
  <c r="B78" i="11"/>
  <c r="D77" i="11"/>
  <c r="E77" i="11"/>
  <c r="C77" i="11"/>
  <c r="Q76" i="11" l="1"/>
  <c r="R76" i="11"/>
  <c r="L76" i="11"/>
  <c r="N76" i="11" s="1"/>
  <c r="F77" i="11"/>
  <c r="G77" i="11" s="1"/>
  <c r="K77" i="11" s="1"/>
  <c r="P77" i="11" s="1"/>
  <c r="W167" i="12"/>
  <c r="Q167" i="12"/>
  <c r="R167" i="12" s="1"/>
  <c r="U75" i="11"/>
  <c r="T75" i="11"/>
  <c r="E3772" i="13"/>
  <c r="Y168" i="12"/>
  <c r="I168" i="12"/>
  <c r="V168" i="12"/>
  <c r="B169" i="12"/>
  <c r="U168" i="12"/>
  <c r="E168" i="12"/>
  <c r="F168" i="12" s="1"/>
  <c r="N168" i="12"/>
  <c r="O168" i="12" s="1"/>
  <c r="P168" i="12" s="1"/>
  <c r="J168" i="12"/>
  <c r="H77" i="11"/>
  <c r="L77" i="11" s="1"/>
  <c r="K167" i="12"/>
  <c r="B79" i="11"/>
  <c r="D78" i="11"/>
  <c r="E78" i="11"/>
  <c r="C78" i="11"/>
  <c r="O78" i="11"/>
  <c r="S76" i="11"/>
  <c r="J76" i="11"/>
  <c r="I76" i="11"/>
  <c r="M76" i="11" l="1"/>
  <c r="W168" i="12"/>
  <c r="N77" i="11"/>
  <c r="M77" i="11"/>
  <c r="B80" i="11"/>
  <c r="E79" i="11"/>
  <c r="D79" i="11"/>
  <c r="F79" i="11" s="1"/>
  <c r="G79" i="11" s="1"/>
  <c r="K79" i="11" s="1"/>
  <c r="C79" i="11"/>
  <c r="O79" i="11"/>
  <c r="J77" i="11"/>
  <c r="I77" i="11"/>
  <c r="S77" i="11"/>
  <c r="T76" i="11"/>
  <c r="U76" i="11"/>
  <c r="Q77" i="11"/>
  <c r="R77" i="11"/>
  <c r="Q168" i="12"/>
  <c r="R168" i="12" s="1"/>
  <c r="E3771" i="13"/>
  <c r="V169" i="12"/>
  <c r="B170" i="12"/>
  <c r="U169" i="12"/>
  <c r="E169" i="12"/>
  <c r="F169" i="12" s="1"/>
  <c r="N169" i="12"/>
  <c r="O169" i="12" s="1"/>
  <c r="P169" i="12" s="1"/>
  <c r="J169" i="12"/>
  <c r="Y169" i="12"/>
  <c r="I169" i="12"/>
  <c r="F78" i="11"/>
  <c r="G78" i="11" s="1"/>
  <c r="K78" i="11" s="1"/>
  <c r="K168" i="12"/>
  <c r="Q169" i="12" l="1"/>
  <c r="R169" i="12" s="1"/>
  <c r="W169" i="12"/>
  <c r="U77" i="11"/>
  <c r="T77" i="11"/>
  <c r="E3770" i="13"/>
  <c r="N170" i="12"/>
  <c r="O170" i="12" s="1"/>
  <c r="P170" i="12" s="1"/>
  <c r="J170" i="12"/>
  <c r="Y170" i="12"/>
  <c r="I170" i="12"/>
  <c r="V170" i="12"/>
  <c r="B171" i="12"/>
  <c r="U170" i="12"/>
  <c r="E170" i="12"/>
  <c r="F170" i="12" s="1"/>
  <c r="P79" i="11"/>
  <c r="H79" i="11"/>
  <c r="L79" i="11" s="1"/>
  <c r="L78" i="11"/>
  <c r="D80" i="11"/>
  <c r="F80" i="11" s="1"/>
  <c r="G80" i="11" s="1"/>
  <c r="K80" i="11" s="1"/>
  <c r="C80" i="11"/>
  <c r="O80" i="11"/>
  <c r="E80" i="11"/>
  <c r="B81" i="11"/>
  <c r="H78" i="11"/>
  <c r="P78" i="11"/>
  <c r="K169" i="12"/>
  <c r="P80" i="11" l="1"/>
  <c r="R80" i="11" s="1"/>
  <c r="W170" i="12"/>
  <c r="N79" i="11"/>
  <c r="M79" i="11"/>
  <c r="H80" i="11"/>
  <c r="L80" i="11" s="1"/>
  <c r="Q170" i="12"/>
  <c r="R170" i="12" s="1"/>
  <c r="Q80" i="11"/>
  <c r="M78" i="11"/>
  <c r="N78" i="11"/>
  <c r="S79" i="11"/>
  <c r="I79" i="11"/>
  <c r="J79" i="11"/>
  <c r="O81" i="11"/>
  <c r="B82" i="11"/>
  <c r="E81" i="11"/>
  <c r="D81" i="11"/>
  <c r="C81" i="11"/>
  <c r="R79" i="11"/>
  <c r="Q79" i="11"/>
  <c r="E3769" i="13"/>
  <c r="N171" i="12"/>
  <c r="O171" i="12" s="1"/>
  <c r="P171" i="12" s="1"/>
  <c r="J171" i="12"/>
  <c r="Y171" i="12"/>
  <c r="I171" i="12"/>
  <c r="V171" i="12"/>
  <c r="B172" i="12"/>
  <c r="U171" i="12"/>
  <c r="E171" i="12"/>
  <c r="F171" i="12" s="1"/>
  <c r="R78" i="11"/>
  <c r="Q78" i="11"/>
  <c r="K170" i="12"/>
  <c r="J78" i="11"/>
  <c r="I78" i="11"/>
  <c r="S78" i="11"/>
  <c r="F81" i="11" l="1"/>
  <c r="G81" i="11" s="1"/>
  <c r="K81" i="11" s="1"/>
  <c r="P81" i="11" s="1"/>
  <c r="W171" i="12"/>
  <c r="Q171" i="12"/>
  <c r="R171" i="12" s="1"/>
  <c r="N80" i="11"/>
  <c r="M80" i="11"/>
  <c r="U79" i="11"/>
  <c r="T79" i="11"/>
  <c r="E3768" i="13"/>
  <c r="J172" i="12"/>
  <c r="Y172" i="12"/>
  <c r="I172" i="12"/>
  <c r="V172" i="12"/>
  <c r="B173" i="12"/>
  <c r="U172" i="12"/>
  <c r="E172" i="12"/>
  <c r="F172" i="12" s="1"/>
  <c r="N172" i="12"/>
  <c r="O172" i="12" s="1"/>
  <c r="P172" i="12" s="1"/>
  <c r="S80" i="11"/>
  <c r="J80" i="11"/>
  <c r="I80" i="11"/>
  <c r="H81" i="11"/>
  <c r="K171" i="12"/>
  <c r="U78" i="11"/>
  <c r="T78" i="11"/>
  <c r="C82" i="11"/>
  <c r="B83" i="11"/>
  <c r="D82" i="11"/>
  <c r="F82" i="11" s="1"/>
  <c r="G82" i="11" s="1"/>
  <c r="K82" i="11" s="1"/>
  <c r="E82" i="11"/>
  <c r="O82" i="11"/>
  <c r="P82" i="11" l="1"/>
  <c r="Q81" i="11"/>
  <c r="R81" i="11"/>
  <c r="W172" i="12"/>
  <c r="T80" i="11"/>
  <c r="U80" i="11"/>
  <c r="Q172" i="12"/>
  <c r="R172" i="12" s="1"/>
  <c r="R82" i="11"/>
  <c r="Q82" i="11"/>
  <c r="J81" i="11"/>
  <c r="I81" i="11"/>
  <c r="S81" i="11"/>
  <c r="H82" i="11"/>
  <c r="L82" i="11" s="1"/>
  <c r="E3767" i="13"/>
  <c r="J173" i="12"/>
  <c r="Y173" i="12"/>
  <c r="I173" i="12"/>
  <c r="V173" i="12"/>
  <c r="B174" i="12"/>
  <c r="U173" i="12"/>
  <c r="E173" i="12"/>
  <c r="F173" i="12" s="1"/>
  <c r="N173" i="12"/>
  <c r="O173" i="12" s="1"/>
  <c r="P173" i="12" s="1"/>
  <c r="L81" i="11"/>
  <c r="K172" i="12"/>
  <c r="B84" i="11"/>
  <c r="E83" i="11"/>
  <c r="D83" i="11"/>
  <c r="F83" i="11" s="1"/>
  <c r="G83" i="11" s="1"/>
  <c r="K83" i="11" s="1"/>
  <c r="C83" i="11"/>
  <c r="O83" i="11"/>
  <c r="W173" i="12" l="1"/>
  <c r="T81" i="11"/>
  <c r="U81" i="11"/>
  <c r="Q173" i="12"/>
  <c r="R173" i="12" s="1"/>
  <c r="M82" i="11"/>
  <c r="N82" i="11"/>
  <c r="E3766" i="13"/>
  <c r="V174" i="12"/>
  <c r="B175" i="12"/>
  <c r="U174" i="12"/>
  <c r="E174" i="12"/>
  <c r="F174" i="12" s="1"/>
  <c r="N174" i="12"/>
  <c r="O174" i="12" s="1"/>
  <c r="P174" i="12" s="1"/>
  <c r="J174" i="12"/>
  <c r="Y174" i="12"/>
  <c r="I174" i="12"/>
  <c r="P83" i="11"/>
  <c r="H83" i="11"/>
  <c r="K173" i="12"/>
  <c r="D84" i="11"/>
  <c r="F84" i="11" s="1"/>
  <c r="G84" i="11" s="1"/>
  <c r="K84" i="11" s="1"/>
  <c r="C84" i="11"/>
  <c r="O84" i="11"/>
  <c r="B85" i="11"/>
  <c r="E84" i="11"/>
  <c r="J82" i="11"/>
  <c r="I82" i="11"/>
  <c r="S82" i="11"/>
  <c r="N81" i="11"/>
  <c r="M81" i="11"/>
  <c r="P84" i="11" l="1"/>
  <c r="W174" i="12"/>
  <c r="E3765" i="13"/>
  <c r="B176" i="12"/>
  <c r="N175" i="12"/>
  <c r="O175" i="12" s="1"/>
  <c r="P175" i="12" s="1"/>
  <c r="E175" i="12"/>
  <c r="F175" i="12" s="1"/>
  <c r="J175" i="12"/>
  <c r="Y175" i="12"/>
  <c r="I175" i="12"/>
  <c r="V175" i="12"/>
  <c r="U175" i="12"/>
  <c r="R83" i="11"/>
  <c r="Q83" i="11"/>
  <c r="K174" i="12"/>
  <c r="U82" i="11"/>
  <c r="T82" i="11"/>
  <c r="S83" i="11"/>
  <c r="I83" i="11"/>
  <c r="J83" i="11"/>
  <c r="L83" i="11"/>
  <c r="Q174" i="12"/>
  <c r="R174" i="12" s="1"/>
  <c r="O85" i="11"/>
  <c r="B86" i="11"/>
  <c r="E85" i="11"/>
  <c r="D85" i="11"/>
  <c r="F85" i="11" s="1"/>
  <c r="G85" i="11" s="1"/>
  <c r="K85" i="11" s="1"/>
  <c r="C85" i="11"/>
  <c r="R84" i="11"/>
  <c r="Q84" i="11"/>
  <c r="H84" i="11"/>
  <c r="L84" i="11" s="1"/>
  <c r="W175" i="12" l="1"/>
  <c r="N83" i="11"/>
  <c r="M83" i="11"/>
  <c r="U83" i="11"/>
  <c r="T83" i="11"/>
  <c r="E3764" i="13"/>
  <c r="N176" i="12"/>
  <c r="O176" i="12" s="1"/>
  <c r="P176" i="12" s="1"/>
  <c r="J176" i="12"/>
  <c r="Y176" i="12"/>
  <c r="I176" i="12"/>
  <c r="V176" i="12"/>
  <c r="B177" i="12"/>
  <c r="U176" i="12"/>
  <c r="E176" i="12"/>
  <c r="F176" i="12" s="1"/>
  <c r="Q175" i="12"/>
  <c r="R175" i="12" s="1"/>
  <c r="S84" i="11"/>
  <c r="J84" i="11"/>
  <c r="I84" i="11"/>
  <c r="H85" i="11"/>
  <c r="C86" i="11"/>
  <c r="B87" i="11"/>
  <c r="E86" i="11"/>
  <c r="D86" i="11"/>
  <c r="F86" i="11" s="1"/>
  <c r="G86" i="11" s="1"/>
  <c r="K86" i="11" s="1"/>
  <c r="O86" i="11"/>
  <c r="P86" i="11" s="1"/>
  <c r="N84" i="11"/>
  <c r="M84" i="11"/>
  <c r="P85" i="11"/>
  <c r="K175" i="12"/>
  <c r="K176" i="12" l="1"/>
  <c r="W176" i="12"/>
  <c r="J85" i="11"/>
  <c r="I85" i="11"/>
  <c r="S85" i="11"/>
  <c r="T84" i="11"/>
  <c r="U84" i="11"/>
  <c r="Q176" i="12"/>
  <c r="R176" i="12" s="1"/>
  <c r="R85" i="11"/>
  <c r="Q85" i="11"/>
  <c r="R86" i="11"/>
  <c r="Q86" i="11"/>
  <c r="B88" i="11"/>
  <c r="E87" i="11"/>
  <c r="D87" i="11"/>
  <c r="C87" i="11"/>
  <c r="O87" i="11"/>
  <c r="H86" i="11"/>
  <c r="E3763" i="13"/>
  <c r="N177" i="12"/>
  <c r="O177" i="12" s="1"/>
  <c r="P177" i="12" s="1"/>
  <c r="J177" i="12"/>
  <c r="Y177" i="12"/>
  <c r="I177" i="12"/>
  <c r="V177" i="12"/>
  <c r="B178" i="12"/>
  <c r="U177" i="12"/>
  <c r="E177" i="12"/>
  <c r="F177" i="12" s="1"/>
  <c r="L85" i="11"/>
  <c r="Q177" i="12" l="1"/>
  <c r="R177" i="12" s="1"/>
  <c r="N85" i="11"/>
  <c r="M85" i="11"/>
  <c r="U85" i="11"/>
  <c r="T85" i="11"/>
  <c r="J86" i="11"/>
  <c r="I86" i="11"/>
  <c r="S86" i="11"/>
  <c r="E3762" i="13"/>
  <c r="J178" i="12"/>
  <c r="Y178" i="12"/>
  <c r="I178" i="12"/>
  <c r="V178" i="12"/>
  <c r="B179" i="12"/>
  <c r="U178" i="12"/>
  <c r="E178" i="12"/>
  <c r="F178" i="12" s="1"/>
  <c r="N178" i="12"/>
  <c r="O178" i="12" s="1"/>
  <c r="P178" i="12" s="1"/>
  <c r="F87" i="11"/>
  <c r="G87" i="11" s="1"/>
  <c r="K87" i="11" s="1"/>
  <c r="P87" i="11" s="1"/>
  <c r="W177" i="12"/>
  <c r="K177" i="12"/>
  <c r="D88" i="11"/>
  <c r="C88" i="11"/>
  <c r="O88" i="11"/>
  <c r="E88" i="11"/>
  <c r="B89" i="11"/>
  <c r="L86" i="11"/>
  <c r="F88" i="11" l="1"/>
  <c r="G88" i="11" s="1"/>
  <c r="K88" i="11" s="1"/>
  <c r="P88" i="11" s="1"/>
  <c r="R87" i="11"/>
  <c r="Q87" i="11"/>
  <c r="T86" i="11"/>
  <c r="U86" i="11"/>
  <c r="H87" i="11"/>
  <c r="L87" i="11" s="1"/>
  <c r="Q178" i="12"/>
  <c r="R178" i="12" s="1"/>
  <c r="M86" i="11"/>
  <c r="N86" i="11"/>
  <c r="O89" i="11"/>
  <c r="B90" i="11"/>
  <c r="D89" i="11"/>
  <c r="E89" i="11"/>
  <c r="C89" i="11"/>
  <c r="W178" i="12"/>
  <c r="E3761" i="13"/>
  <c r="V179" i="12"/>
  <c r="B180" i="12"/>
  <c r="U179" i="12"/>
  <c r="E179" i="12"/>
  <c r="F179" i="12" s="1"/>
  <c r="I179" i="12"/>
  <c r="N179" i="12"/>
  <c r="O179" i="12" s="1"/>
  <c r="P179" i="12" s="1"/>
  <c r="J179" i="12"/>
  <c r="Y179" i="12"/>
  <c r="H88" i="11"/>
  <c r="L88" i="11"/>
  <c r="K178" i="12"/>
  <c r="R88" i="11" l="1"/>
  <c r="Q88" i="11"/>
  <c r="F89" i="11"/>
  <c r="G89" i="11" s="1"/>
  <c r="K89" i="11" s="1"/>
  <c r="W179" i="12"/>
  <c r="N87" i="11"/>
  <c r="M87" i="11"/>
  <c r="Q179" i="12"/>
  <c r="R179" i="12" s="1"/>
  <c r="K179" i="12"/>
  <c r="I87" i="11"/>
  <c r="S87" i="11"/>
  <c r="J87" i="11"/>
  <c r="E3760" i="13"/>
  <c r="B181" i="12"/>
  <c r="U180" i="12"/>
  <c r="E180" i="12"/>
  <c r="F180" i="12" s="1"/>
  <c r="N180" i="12"/>
  <c r="O180" i="12" s="1"/>
  <c r="P180" i="12" s="1"/>
  <c r="V180" i="12"/>
  <c r="J180" i="12"/>
  <c r="Y180" i="12"/>
  <c r="I180" i="12"/>
  <c r="N88" i="11"/>
  <c r="M88" i="11"/>
  <c r="S88" i="11"/>
  <c r="J88" i="11"/>
  <c r="I88" i="11"/>
  <c r="D90" i="11"/>
  <c r="C90" i="11"/>
  <c r="B91" i="11"/>
  <c r="E90" i="11"/>
  <c r="O90" i="11"/>
  <c r="H89" i="11" l="1"/>
  <c r="P89" i="11"/>
  <c r="P90" i="11"/>
  <c r="R90" i="11" s="1"/>
  <c r="F90" i="11"/>
  <c r="G90" i="11" s="1"/>
  <c r="K90" i="11" s="1"/>
  <c r="Q180" i="12"/>
  <c r="R180" i="12" s="1"/>
  <c r="K180" i="12"/>
  <c r="U87" i="11"/>
  <c r="T87" i="11"/>
  <c r="B92" i="11"/>
  <c r="E91" i="11"/>
  <c r="D91" i="11"/>
  <c r="F91" i="11" s="1"/>
  <c r="G91" i="11" s="1"/>
  <c r="K91" i="11" s="1"/>
  <c r="C91" i="11"/>
  <c r="O91" i="11"/>
  <c r="T88" i="11"/>
  <c r="U88" i="11"/>
  <c r="W180" i="12"/>
  <c r="E3759" i="13"/>
  <c r="N181" i="12"/>
  <c r="O181" i="12" s="1"/>
  <c r="P181" i="12" s="1"/>
  <c r="J181" i="12"/>
  <c r="Y181" i="12"/>
  <c r="I181" i="12"/>
  <c r="V181" i="12"/>
  <c r="B182" i="12"/>
  <c r="U181" i="12"/>
  <c r="E181" i="12"/>
  <c r="F181" i="12" s="1"/>
  <c r="H90" i="11" l="1"/>
  <c r="J89" i="11"/>
  <c r="I89" i="11"/>
  <c r="S89" i="11"/>
  <c r="R89" i="11"/>
  <c r="Q89" i="11"/>
  <c r="L89" i="11"/>
  <c r="Q90" i="11"/>
  <c r="K181" i="12"/>
  <c r="W181" i="12"/>
  <c r="D92" i="11"/>
  <c r="C92" i="11"/>
  <c r="O92" i="11"/>
  <c r="E92" i="11"/>
  <c r="B93" i="11"/>
  <c r="J90" i="11"/>
  <c r="I90" i="11"/>
  <c r="S90" i="11"/>
  <c r="L90" i="11"/>
  <c r="Q181" i="12"/>
  <c r="R181" i="12" s="1"/>
  <c r="E3758" i="13"/>
  <c r="N182" i="12"/>
  <c r="O182" i="12" s="1"/>
  <c r="P182" i="12" s="1"/>
  <c r="J182" i="12"/>
  <c r="Y182" i="12"/>
  <c r="I182" i="12"/>
  <c r="V182" i="12"/>
  <c r="B183" i="12"/>
  <c r="U182" i="12"/>
  <c r="E182" i="12"/>
  <c r="F182" i="12" s="1"/>
  <c r="P91" i="11"/>
  <c r="H91" i="11"/>
  <c r="L91" i="11" s="1"/>
  <c r="F92" i="11" l="1"/>
  <c r="G92" i="11" s="1"/>
  <c r="K92" i="11" s="1"/>
  <c r="U89" i="11"/>
  <c r="T89" i="11"/>
  <c r="N89" i="11"/>
  <c r="M89" i="11"/>
  <c r="P92" i="11"/>
  <c r="W182" i="12"/>
  <c r="Q182" i="12"/>
  <c r="R182" i="12" s="1"/>
  <c r="M90" i="11"/>
  <c r="N90" i="11"/>
  <c r="E3757" i="13"/>
  <c r="J183" i="12"/>
  <c r="Y183" i="12"/>
  <c r="I183" i="12"/>
  <c r="V183" i="12"/>
  <c r="B184" i="12"/>
  <c r="U183" i="12"/>
  <c r="E183" i="12"/>
  <c r="F183" i="12" s="1"/>
  <c r="N183" i="12"/>
  <c r="O183" i="12" s="1"/>
  <c r="P183" i="12" s="1"/>
  <c r="T90" i="11"/>
  <c r="U90" i="11"/>
  <c r="N91" i="11"/>
  <c r="M91" i="11"/>
  <c r="S91" i="11"/>
  <c r="J91" i="11"/>
  <c r="I91" i="11"/>
  <c r="K182" i="12"/>
  <c r="O93" i="11"/>
  <c r="B94" i="11"/>
  <c r="E93" i="11"/>
  <c r="D93" i="11"/>
  <c r="C93" i="11"/>
  <c r="R91" i="11"/>
  <c r="Q91" i="11"/>
  <c r="R92" i="11"/>
  <c r="Q92" i="11"/>
  <c r="H92" i="11"/>
  <c r="L92" i="11" s="1"/>
  <c r="F93" i="11" l="1"/>
  <c r="G93" i="11" s="1"/>
  <c r="K93" i="11" s="1"/>
  <c r="N92" i="11"/>
  <c r="M92" i="11"/>
  <c r="B95" i="11"/>
  <c r="E94" i="11"/>
  <c r="D94" i="11"/>
  <c r="F94" i="11" s="1"/>
  <c r="G94" i="11" s="1"/>
  <c r="K94" i="11" s="1"/>
  <c r="C94" i="11"/>
  <c r="O94" i="11"/>
  <c r="E3756" i="13"/>
  <c r="Y184" i="12"/>
  <c r="I184" i="12"/>
  <c r="V184" i="12"/>
  <c r="B185" i="12"/>
  <c r="U184" i="12"/>
  <c r="E184" i="12"/>
  <c r="F184" i="12" s="1"/>
  <c r="N184" i="12"/>
  <c r="O184" i="12" s="1"/>
  <c r="P184" i="12" s="1"/>
  <c r="J184" i="12"/>
  <c r="U91" i="11"/>
  <c r="T91" i="11"/>
  <c r="K183" i="12"/>
  <c r="S92" i="11"/>
  <c r="J92" i="11"/>
  <c r="I92" i="11"/>
  <c r="H93" i="11"/>
  <c r="Q183" i="12"/>
  <c r="R183" i="12" s="1"/>
  <c r="P93" i="11"/>
  <c r="W183" i="12"/>
  <c r="P94" i="11" l="1"/>
  <c r="R94" i="11" s="1"/>
  <c r="Q184" i="12"/>
  <c r="R184" i="12" s="1"/>
  <c r="K184" i="12"/>
  <c r="T92" i="11"/>
  <c r="U92" i="11"/>
  <c r="H94" i="11"/>
  <c r="L94" i="11" s="1"/>
  <c r="Q93" i="11"/>
  <c r="R93" i="11"/>
  <c r="B96" i="11"/>
  <c r="E95" i="11"/>
  <c r="D95" i="11"/>
  <c r="C95" i="11"/>
  <c r="O95" i="11"/>
  <c r="J93" i="11"/>
  <c r="I93" i="11"/>
  <c r="S93" i="11"/>
  <c r="L93" i="11"/>
  <c r="W184" i="12"/>
  <c r="E3755" i="13"/>
  <c r="V185" i="12"/>
  <c r="B186" i="12"/>
  <c r="U185" i="12"/>
  <c r="E185" i="12"/>
  <c r="F185" i="12" s="1"/>
  <c r="N185" i="12"/>
  <c r="O185" i="12" s="1"/>
  <c r="P185" i="12" s="1"/>
  <c r="J185" i="12"/>
  <c r="Y185" i="12"/>
  <c r="I185" i="12"/>
  <c r="F95" i="11" l="1"/>
  <c r="G95" i="11" s="1"/>
  <c r="K95" i="11" s="1"/>
  <c r="Q94" i="11"/>
  <c r="K185" i="12"/>
  <c r="M94" i="11"/>
  <c r="N94" i="11"/>
  <c r="J94" i="11"/>
  <c r="I94" i="11"/>
  <c r="S94" i="11"/>
  <c r="N93" i="11"/>
  <c r="M93" i="11"/>
  <c r="U93" i="11"/>
  <c r="T93" i="11"/>
  <c r="P95" i="11"/>
  <c r="H95" i="11"/>
  <c r="L95" i="11" s="1"/>
  <c r="D96" i="11"/>
  <c r="F96" i="11" s="1"/>
  <c r="G96" i="11" s="1"/>
  <c r="K96" i="11" s="1"/>
  <c r="C96" i="11"/>
  <c r="E96" i="11"/>
  <c r="O96" i="11"/>
  <c r="B97" i="11"/>
  <c r="W185" i="12"/>
  <c r="Q185" i="12"/>
  <c r="R185" i="12" s="1"/>
  <c r="E3754" i="13"/>
  <c r="N186" i="12"/>
  <c r="O186" i="12" s="1"/>
  <c r="P186" i="12" s="1"/>
  <c r="J186" i="12"/>
  <c r="Y186" i="12"/>
  <c r="I186" i="12"/>
  <c r="V186" i="12"/>
  <c r="B187" i="12"/>
  <c r="U186" i="12"/>
  <c r="E186" i="12"/>
  <c r="F186" i="12" s="1"/>
  <c r="W186" i="12" l="1"/>
  <c r="R95" i="11"/>
  <c r="Q95" i="11"/>
  <c r="T94" i="11"/>
  <c r="U94" i="11"/>
  <c r="E3753" i="13"/>
  <c r="N187" i="12"/>
  <c r="O187" i="12" s="1"/>
  <c r="P187" i="12" s="1"/>
  <c r="J187" i="12"/>
  <c r="Y187" i="12"/>
  <c r="I187" i="12"/>
  <c r="V187" i="12"/>
  <c r="B188" i="12"/>
  <c r="U187" i="12"/>
  <c r="E187" i="12"/>
  <c r="F187" i="12" s="1"/>
  <c r="O97" i="11"/>
  <c r="B98" i="11"/>
  <c r="D97" i="11"/>
  <c r="E97" i="11"/>
  <c r="C97" i="11"/>
  <c r="P96" i="11"/>
  <c r="H96" i="11"/>
  <c r="L96" i="11" s="1"/>
  <c r="N95" i="11"/>
  <c r="M95" i="11"/>
  <c r="Q186" i="12"/>
  <c r="R186" i="12" s="1"/>
  <c r="K186" i="12"/>
  <c r="S95" i="11"/>
  <c r="I95" i="11"/>
  <c r="J95" i="11"/>
  <c r="W187" i="12" l="1"/>
  <c r="N96" i="11"/>
  <c r="M96" i="11"/>
  <c r="F97" i="11"/>
  <c r="G97" i="11" s="1"/>
  <c r="K97" i="11" s="1"/>
  <c r="U95" i="11"/>
  <c r="T95" i="11"/>
  <c r="E3752" i="13"/>
  <c r="J188" i="12"/>
  <c r="Y188" i="12"/>
  <c r="I188" i="12"/>
  <c r="V188" i="12"/>
  <c r="B189" i="12"/>
  <c r="U188" i="12"/>
  <c r="E188" i="12"/>
  <c r="F188" i="12" s="1"/>
  <c r="N188" i="12"/>
  <c r="O188" i="12" s="1"/>
  <c r="P188" i="12" s="1"/>
  <c r="B99" i="11"/>
  <c r="C98" i="11"/>
  <c r="E98" i="11"/>
  <c r="D98" i="11"/>
  <c r="F98" i="11" s="1"/>
  <c r="G98" i="11" s="1"/>
  <c r="K98" i="11" s="1"/>
  <c r="O98" i="11"/>
  <c r="Q187" i="12"/>
  <c r="R187" i="12" s="1"/>
  <c r="K187" i="12"/>
  <c r="S96" i="11"/>
  <c r="J96" i="11"/>
  <c r="I96" i="11"/>
  <c r="R96" i="11"/>
  <c r="Q96" i="11"/>
  <c r="H97" i="11"/>
  <c r="W188" i="12" l="1"/>
  <c r="J97" i="11"/>
  <c r="I97" i="11"/>
  <c r="Q188" i="12"/>
  <c r="R188" i="12" s="1"/>
  <c r="L97" i="11"/>
  <c r="H98" i="11"/>
  <c r="E3751" i="13"/>
  <c r="J189" i="12"/>
  <c r="Y189" i="12"/>
  <c r="I189" i="12"/>
  <c r="V189" i="12"/>
  <c r="B190" i="12"/>
  <c r="U189" i="12"/>
  <c r="E189" i="12"/>
  <c r="F189" i="12" s="1"/>
  <c r="N189" i="12"/>
  <c r="O189" i="12" s="1"/>
  <c r="P189" i="12" s="1"/>
  <c r="T96" i="11"/>
  <c r="U96" i="11"/>
  <c r="B100" i="11"/>
  <c r="E99" i="11"/>
  <c r="D99" i="11"/>
  <c r="F99" i="11" s="1"/>
  <c r="G99" i="11" s="1"/>
  <c r="K99" i="11" s="1"/>
  <c r="C99" i="11"/>
  <c r="O99" i="11"/>
  <c r="K188" i="12"/>
  <c r="P97" i="11"/>
  <c r="S97" i="11" s="1"/>
  <c r="P98" i="11"/>
  <c r="W189" i="12" l="1"/>
  <c r="Q189" i="12"/>
  <c r="R189" i="12" s="1"/>
  <c r="U97" i="11"/>
  <c r="T97" i="11"/>
  <c r="J98" i="11"/>
  <c r="I98" i="11"/>
  <c r="S98" i="11"/>
  <c r="L98" i="11"/>
  <c r="N97" i="11"/>
  <c r="M97" i="11"/>
  <c r="R98" i="11"/>
  <c r="Q98" i="11"/>
  <c r="Q97" i="11"/>
  <c r="R97" i="11"/>
  <c r="E3750" i="13"/>
  <c r="V190" i="12"/>
  <c r="B191" i="12"/>
  <c r="U190" i="12"/>
  <c r="E190" i="12"/>
  <c r="F190" i="12" s="1"/>
  <c r="N190" i="12"/>
  <c r="O190" i="12" s="1"/>
  <c r="P190" i="12" s="1"/>
  <c r="J190" i="12"/>
  <c r="Y190" i="12"/>
  <c r="I190" i="12"/>
  <c r="P99" i="11"/>
  <c r="H99" i="11"/>
  <c r="L99" i="11" s="1"/>
  <c r="K189" i="12"/>
  <c r="D100" i="11"/>
  <c r="C100" i="11"/>
  <c r="O100" i="11"/>
  <c r="B101" i="11"/>
  <c r="E100" i="11"/>
  <c r="F100" i="11" l="1"/>
  <c r="G100" i="11" s="1"/>
  <c r="K100" i="11" s="1"/>
  <c r="P100" i="11" s="1"/>
  <c r="W190" i="12"/>
  <c r="Q190" i="12"/>
  <c r="R190" i="12" s="1"/>
  <c r="M98" i="11"/>
  <c r="N98" i="11"/>
  <c r="U98" i="11"/>
  <c r="T98" i="11"/>
  <c r="E3749" i="13"/>
  <c r="N191" i="12"/>
  <c r="O191" i="12" s="1"/>
  <c r="P191" i="12" s="1"/>
  <c r="J191" i="12"/>
  <c r="U191" i="12"/>
  <c r="Y191" i="12"/>
  <c r="I191" i="12"/>
  <c r="B192" i="12"/>
  <c r="V191" i="12"/>
  <c r="E191" i="12"/>
  <c r="F191" i="12" s="1"/>
  <c r="N99" i="11"/>
  <c r="M99" i="11"/>
  <c r="R99" i="11"/>
  <c r="Q99" i="11"/>
  <c r="K190" i="12"/>
  <c r="O101" i="11"/>
  <c r="B102" i="11"/>
  <c r="E101" i="11"/>
  <c r="D101" i="11"/>
  <c r="F101" i="11" s="1"/>
  <c r="G101" i="11" s="1"/>
  <c r="K101" i="11" s="1"/>
  <c r="C101" i="11"/>
  <c r="S99" i="11"/>
  <c r="J99" i="11"/>
  <c r="I99" i="11"/>
  <c r="R100" i="11" l="1"/>
  <c r="Q100" i="11"/>
  <c r="H100" i="11"/>
  <c r="L100" i="11" s="1"/>
  <c r="N100" i="11" s="1"/>
  <c r="E3748" i="13"/>
  <c r="N192" i="12"/>
  <c r="O192" i="12" s="1"/>
  <c r="P192" i="12" s="1"/>
  <c r="J192" i="12"/>
  <c r="Y192" i="12"/>
  <c r="I192" i="12"/>
  <c r="V192" i="12"/>
  <c r="B193" i="12"/>
  <c r="U192" i="12"/>
  <c r="E192" i="12"/>
  <c r="F192" i="12" s="1"/>
  <c r="H101" i="11"/>
  <c r="L101" i="11" s="1"/>
  <c r="S100" i="11"/>
  <c r="J100" i="11"/>
  <c r="I100" i="11"/>
  <c r="U99" i="11"/>
  <c r="T99" i="11"/>
  <c r="B103" i="11"/>
  <c r="D102" i="11"/>
  <c r="F102" i="11" s="1"/>
  <c r="G102" i="11" s="1"/>
  <c r="K102" i="11" s="1"/>
  <c r="C102" i="11"/>
  <c r="E102" i="11"/>
  <c r="O102" i="11"/>
  <c r="K191" i="12"/>
  <c r="P101" i="11"/>
  <c r="W191" i="12"/>
  <c r="Q191" i="12"/>
  <c r="R191" i="12" s="1"/>
  <c r="P102" i="11" l="1"/>
  <c r="M100" i="11"/>
  <c r="N101" i="11"/>
  <c r="M101" i="11"/>
  <c r="K192" i="12"/>
  <c r="R102" i="11"/>
  <c r="Q102" i="11"/>
  <c r="H102" i="11"/>
  <c r="Q192" i="12"/>
  <c r="R192" i="12" s="1"/>
  <c r="B104" i="11"/>
  <c r="E103" i="11"/>
  <c r="D103" i="11"/>
  <c r="C103" i="11"/>
  <c r="O103" i="11"/>
  <c r="T100" i="11"/>
  <c r="U100" i="11"/>
  <c r="J101" i="11"/>
  <c r="I101" i="11"/>
  <c r="S101" i="11"/>
  <c r="W192" i="12"/>
  <c r="Q101" i="11"/>
  <c r="R101" i="11"/>
  <c r="E3747" i="13"/>
  <c r="N193" i="12"/>
  <c r="O193" i="12" s="1"/>
  <c r="P193" i="12" s="1"/>
  <c r="J193" i="12"/>
  <c r="Y193" i="12"/>
  <c r="I193" i="12"/>
  <c r="V193" i="12"/>
  <c r="B194" i="12"/>
  <c r="U193" i="12"/>
  <c r="E193" i="12"/>
  <c r="F193" i="12" s="1"/>
  <c r="F103" i="11" l="1"/>
  <c r="G103" i="11" s="1"/>
  <c r="K103" i="11" s="1"/>
  <c r="P103" i="11" s="1"/>
  <c r="Q193" i="12"/>
  <c r="R193" i="12" s="1"/>
  <c r="W193" i="12"/>
  <c r="D104" i="11"/>
  <c r="F104" i="11" s="1"/>
  <c r="G104" i="11" s="1"/>
  <c r="K104" i="11" s="1"/>
  <c r="C104" i="11"/>
  <c r="O104" i="11"/>
  <c r="E104" i="11"/>
  <c r="B105" i="11"/>
  <c r="J102" i="11"/>
  <c r="I102" i="11"/>
  <c r="S102" i="11"/>
  <c r="E3746" i="13"/>
  <c r="J194" i="12"/>
  <c r="Y194" i="12"/>
  <c r="I194" i="12"/>
  <c r="V194" i="12"/>
  <c r="B195" i="12"/>
  <c r="U194" i="12"/>
  <c r="E194" i="12"/>
  <c r="F194" i="12" s="1"/>
  <c r="N194" i="12"/>
  <c r="O194" i="12" s="1"/>
  <c r="P194" i="12" s="1"/>
  <c r="U101" i="11"/>
  <c r="T101" i="11"/>
  <c r="L102" i="11"/>
  <c r="K193" i="12"/>
  <c r="H103" i="11"/>
  <c r="L103" i="11" s="1"/>
  <c r="R103" i="11" l="1"/>
  <c r="Q103" i="11"/>
  <c r="W194" i="12"/>
  <c r="Q194" i="12"/>
  <c r="R194" i="12" s="1"/>
  <c r="N103" i="11"/>
  <c r="M103" i="11"/>
  <c r="U102" i="11"/>
  <c r="T102" i="11"/>
  <c r="E3745" i="13"/>
  <c r="V195" i="12"/>
  <c r="B196" i="12"/>
  <c r="U195" i="12"/>
  <c r="E195" i="12"/>
  <c r="F195" i="12" s="1"/>
  <c r="N195" i="12"/>
  <c r="O195" i="12" s="1"/>
  <c r="P195" i="12" s="1"/>
  <c r="I195" i="12"/>
  <c r="J195" i="12"/>
  <c r="Y195" i="12"/>
  <c r="O105" i="11"/>
  <c r="B106" i="11"/>
  <c r="E105" i="11"/>
  <c r="D105" i="11"/>
  <c r="C105" i="11"/>
  <c r="P104" i="11"/>
  <c r="K194" i="12"/>
  <c r="H104" i="11"/>
  <c r="L104" i="11" s="1"/>
  <c r="M102" i="11"/>
  <c r="N102" i="11"/>
  <c r="S103" i="11"/>
  <c r="I103" i="11"/>
  <c r="J103" i="11"/>
  <c r="F105" i="11" l="1"/>
  <c r="G105" i="11" s="1"/>
  <c r="K105" i="11" s="1"/>
  <c r="W195" i="12"/>
  <c r="N104" i="11"/>
  <c r="M104" i="11"/>
  <c r="E3744" i="13"/>
  <c r="B197" i="12"/>
  <c r="U196" i="12"/>
  <c r="E196" i="12"/>
  <c r="F196" i="12" s="1"/>
  <c r="N196" i="12"/>
  <c r="O196" i="12" s="1"/>
  <c r="P196" i="12" s="1"/>
  <c r="J196" i="12"/>
  <c r="Y196" i="12"/>
  <c r="I196" i="12"/>
  <c r="V196" i="12"/>
  <c r="H105" i="11"/>
  <c r="L105" i="11" s="1"/>
  <c r="D106" i="11"/>
  <c r="F106" i="11" s="1"/>
  <c r="G106" i="11" s="1"/>
  <c r="K106" i="11" s="1"/>
  <c r="B107" i="11"/>
  <c r="C106" i="11"/>
  <c r="E106" i="11"/>
  <c r="O106" i="11"/>
  <c r="P105" i="11"/>
  <c r="U103" i="11"/>
  <c r="T103" i="11"/>
  <c r="R104" i="11"/>
  <c r="Q104" i="11"/>
  <c r="K195" i="12"/>
  <c r="Q195" i="12"/>
  <c r="R195" i="12" s="1"/>
  <c r="S104" i="11"/>
  <c r="J104" i="11"/>
  <c r="I104" i="11"/>
  <c r="K196" i="12" l="1"/>
  <c r="P106" i="11"/>
  <c r="Q196" i="12"/>
  <c r="R196" i="12" s="1"/>
  <c r="H106" i="11"/>
  <c r="L106" i="11" s="1"/>
  <c r="B108" i="11"/>
  <c r="E107" i="11"/>
  <c r="D107" i="11"/>
  <c r="F107" i="11" s="1"/>
  <c r="G107" i="11" s="1"/>
  <c r="K107" i="11" s="1"/>
  <c r="C107" i="11"/>
  <c r="O107" i="11"/>
  <c r="W196" i="12"/>
  <c r="T104" i="11"/>
  <c r="U104" i="11"/>
  <c r="E3743" i="13"/>
  <c r="N197" i="12"/>
  <c r="O197" i="12" s="1"/>
  <c r="P197" i="12" s="1"/>
  <c r="J197" i="12"/>
  <c r="Y197" i="12"/>
  <c r="I197" i="12"/>
  <c r="V197" i="12"/>
  <c r="B198" i="12"/>
  <c r="U197" i="12"/>
  <c r="E197" i="12"/>
  <c r="F197" i="12" s="1"/>
  <c r="N105" i="11"/>
  <c r="M105" i="11"/>
  <c r="J105" i="11"/>
  <c r="I105" i="11"/>
  <c r="S105" i="11"/>
  <c r="Q105" i="11"/>
  <c r="R105" i="11"/>
  <c r="P107" i="11" l="1"/>
  <c r="R107" i="11" s="1"/>
  <c r="W197" i="12"/>
  <c r="T105" i="11"/>
  <c r="U105" i="11"/>
  <c r="M106" i="11"/>
  <c r="N106" i="11"/>
  <c r="Q107" i="11"/>
  <c r="H107" i="11"/>
  <c r="L107" i="11" s="1"/>
  <c r="E3742" i="13"/>
  <c r="N198" i="12"/>
  <c r="O198" i="12" s="1"/>
  <c r="P198" i="12" s="1"/>
  <c r="J198" i="12"/>
  <c r="Y198" i="12"/>
  <c r="I198" i="12"/>
  <c r="V198" i="12"/>
  <c r="B199" i="12"/>
  <c r="U198" i="12"/>
  <c r="E198" i="12"/>
  <c r="F198" i="12" s="1"/>
  <c r="D108" i="11"/>
  <c r="C108" i="11"/>
  <c r="O108" i="11"/>
  <c r="B109" i="11"/>
  <c r="E108" i="11"/>
  <c r="J106" i="11"/>
  <c r="I106" i="11"/>
  <c r="S106" i="11"/>
  <c r="K197" i="12"/>
  <c r="R106" i="11"/>
  <c r="Q106" i="11"/>
  <c r="Q197" i="12"/>
  <c r="R197" i="12" s="1"/>
  <c r="W198" i="12" l="1"/>
  <c r="Q198" i="12"/>
  <c r="R198" i="12" s="1"/>
  <c r="N107" i="11"/>
  <c r="M107" i="11"/>
  <c r="I107" i="11"/>
  <c r="S107" i="11"/>
  <c r="J107" i="11"/>
  <c r="E3741" i="13"/>
  <c r="J199" i="12"/>
  <c r="Y199" i="12"/>
  <c r="I199" i="12"/>
  <c r="V199" i="12"/>
  <c r="B200" i="12"/>
  <c r="U199" i="12"/>
  <c r="E199" i="12"/>
  <c r="F199" i="12" s="1"/>
  <c r="N199" i="12"/>
  <c r="O199" i="12" s="1"/>
  <c r="P199" i="12" s="1"/>
  <c r="U106" i="11"/>
  <c r="T106" i="11"/>
  <c r="K198" i="12"/>
  <c r="O109" i="11"/>
  <c r="B110" i="11"/>
  <c r="E109" i="11"/>
  <c r="D109" i="11"/>
  <c r="F109" i="11" s="1"/>
  <c r="G109" i="11" s="1"/>
  <c r="K109" i="11" s="1"/>
  <c r="C109" i="11"/>
  <c r="F108" i="11"/>
  <c r="G108" i="11" s="1"/>
  <c r="K108" i="11" s="1"/>
  <c r="K199" i="12" l="1"/>
  <c r="U107" i="11"/>
  <c r="T107" i="11"/>
  <c r="H108" i="11"/>
  <c r="Q199" i="12"/>
  <c r="R199" i="12" s="1"/>
  <c r="D110" i="11"/>
  <c r="F110" i="11" s="1"/>
  <c r="G110" i="11" s="1"/>
  <c r="K110" i="11" s="1"/>
  <c r="B111" i="11"/>
  <c r="C110" i="11"/>
  <c r="E110" i="11"/>
  <c r="O110" i="11"/>
  <c r="P108" i="11"/>
  <c r="H109" i="11"/>
  <c r="W199" i="12"/>
  <c r="E3740" i="13"/>
  <c r="Y200" i="12"/>
  <c r="I200" i="12"/>
  <c r="V200" i="12"/>
  <c r="B201" i="12"/>
  <c r="U200" i="12"/>
  <c r="E200" i="12"/>
  <c r="F200" i="12" s="1"/>
  <c r="J200" i="12"/>
  <c r="N200" i="12"/>
  <c r="O200" i="12" s="1"/>
  <c r="P200" i="12" s="1"/>
  <c r="P109" i="11"/>
  <c r="P110" i="11" l="1"/>
  <c r="W200" i="12"/>
  <c r="H110" i="11"/>
  <c r="L110" i="11" s="1"/>
  <c r="R110" i="11"/>
  <c r="Q110" i="11"/>
  <c r="B112" i="11"/>
  <c r="E111" i="11"/>
  <c r="D111" i="11"/>
  <c r="F111" i="11" s="1"/>
  <c r="G111" i="11" s="1"/>
  <c r="K111" i="11" s="1"/>
  <c r="C111" i="11"/>
  <c r="O111" i="11"/>
  <c r="P111" i="11" s="1"/>
  <c r="E3739" i="13"/>
  <c r="V201" i="12"/>
  <c r="B202" i="12"/>
  <c r="U201" i="12"/>
  <c r="E201" i="12"/>
  <c r="F201" i="12" s="1"/>
  <c r="N201" i="12"/>
  <c r="O201" i="12" s="1"/>
  <c r="P201" i="12" s="1"/>
  <c r="J201" i="12"/>
  <c r="Y201" i="12"/>
  <c r="I201" i="12"/>
  <c r="K200" i="12"/>
  <c r="S108" i="11"/>
  <c r="J108" i="11"/>
  <c r="I108" i="11"/>
  <c r="L108" i="11"/>
  <c r="Q109" i="11"/>
  <c r="R109" i="11"/>
  <c r="J109" i="11"/>
  <c r="I109" i="11"/>
  <c r="S109" i="11"/>
  <c r="L109" i="11"/>
  <c r="Q200" i="12"/>
  <c r="R200" i="12" s="1"/>
  <c r="R108" i="11"/>
  <c r="Q108" i="11"/>
  <c r="Q201" i="12" l="1"/>
  <c r="R201" i="12" s="1"/>
  <c r="H111" i="11"/>
  <c r="L111" i="11" s="1"/>
  <c r="D112" i="11"/>
  <c r="C112" i="11"/>
  <c r="O112" i="11"/>
  <c r="B113" i="11"/>
  <c r="E112" i="11"/>
  <c r="U109" i="11"/>
  <c r="T109" i="11"/>
  <c r="N109" i="11"/>
  <c r="M109" i="11"/>
  <c r="J110" i="11"/>
  <c r="I110" i="11"/>
  <c r="S110" i="11"/>
  <c r="R111" i="11"/>
  <c r="Q111" i="11"/>
  <c r="T108" i="11"/>
  <c r="U108" i="11"/>
  <c r="W201" i="12"/>
  <c r="K201" i="12"/>
  <c r="N108" i="11"/>
  <c r="M108" i="11"/>
  <c r="E3738" i="13"/>
  <c r="N202" i="12"/>
  <c r="O202" i="12" s="1"/>
  <c r="P202" i="12" s="1"/>
  <c r="J202" i="12"/>
  <c r="Y202" i="12"/>
  <c r="I202" i="12"/>
  <c r="V202" i="12"/>
  <c r="B203" i="12"/>
  <c r="U202" i="12"/>
  <c r="E202" i="12"/>
  <c r="F202" i="12" s="1"/>
  <c r="M110" i="11"/>
  <c r="N110" i="11"/>
  <c r="W202" i="12" l="1"/>
  <c r="Q202" i="12"/>
  <c r="R202" i="12" s="1"/>
  <c r="N111" i="11"/>
  <c r="M111" i="11"/>
  <c r="O113" i="11"/>
  <c r="B114" i="11"/>
  <c r="D113" i="11"/>
  <c r="F113" i="11" s="1"/>
  <c r="G113" i="11" s="1"/>
  <c r="K113" i="11" s="1"/>
  <c r="E113" i="11"/>
  <c r="C113" i="11"/>
  <c r="E3737" i="13"/>
  <c r="N203" i="12"/>
  <c r="O203" i="12" s="1"/>
  <c r="P203" i="12" s="1"/>
  <c r="J203" i="12"/>
  <c r="Y203" i="12"/>
  <c r="I203" i="12"/>
  <c r="V203" i="12"/>
  <c r="B204" i="12"/>
  <c r="U203" i="12"/>
  <c r="E203" i="12"/>
  <c r="F203" i="12" s="1"/>
  <c r="F112" i="11"/>
  <c r="G112" i="11" s="1"/>
  <c r="K112" i="11" s="1"/>
  <c r="P112" i="11" s="1"/>
  <c r="K202" i="12"/>
  <c r="S111" i="11"/>
  <c r="I111" i="11"/>
  <c r="J111" i="11"/>
  <c r="U110" i="11"/>
  <c r="T110" i="11"/>
  <c r="Q203" i="12" l="1"/>
  <c r="R203" i="12" s="1"/>
  <c r="R112" i="11"/>
  <c r="Q112" i="11"/>
  <c r="H112" i="11"/>
  <c r="L112" i="11" s="1"/>
  <c r="H113" i="11"/>
  <c r="L113" i="11" s="1"/>
  <c r="W203" i="12"/>
  <c r="B115" i="11"/>
  <c r="D114" i="11"/>
  <c r="C114" i="11"/>
  <c r="E114" i="11"/>
  <c r="O114" i="11"/>
  <c r="P113" i="11"/>
  <c r="K203" i="12"/>
  <c r="E3736" i="13"/>
  <c r="J204" i="12"/>
  <c r="Y204" i="12"/>
  <c r="I204" i="12"/>
  <c r="N204" i="12"/>
  <c r="O204" i="12" s="1"/>
  <c r="P204" i="12" s="1"/>
  <c r="V204" i="12"/>
  <c r="B205" i="12"/>
  <c r="U204" i="12"/>
  <c r="E204" i="12"/>
  <c r="F204" i="12" s="1"/>
  <c r="U111" i="11"/>
  <c r="T111" i="11"/>
  <c r="F114" i="11" l="1"/>
  <c r="G114" i="11" s="1"/>
  <c r="K114" i="11" s="1"/>
  <c r="P114" i="11"/>
  <c r="R114" i="11" s="1"/>
  <c r="W204" i="12"/>
  <c r="N113" i="11"/>
  <c r="M113" i="11"/>
  <c r="N112" i="11"/>
  <c r="M112" i="11"/>
  <c r="H114" i="11"/>
  <c r="L114" i="11" s="1"/>
  <c r="B116" i="11"/>
  <c r="E115" i="11"/>
  <c r="D115" i="11"/>
  <c r="C115" i="11"/>
  <c r="O115" i="11"/>
  <c r="K204" i="12"/>
  <c r="J113" i="11"/>
  <c r="I113" i="11"/>
  <c r="S113" i="11"/>
  <c r="S112" i="11"/>
  <c r="J112" i="11"/>
  <c r="I112" i="11"/>
  <c r="Q113" i="11"/>
  <c r="R113" i="11"/>
  <c r="E3735" i="13"/>
  <c r="J205" i="12"/>
  <c r="Y205" i="12"/>
  <c r="I205" i="12"/>
  <c r="V205" i="12"/>
  <c r="B206" i="12"/>
  <c r="U205" i="12"/>
  <c r="E205" i="12"/>
  <c r="F205" i="12" s="1"/>
  <c r="N205" i="12"/>
  <c r="O205" i="12" s="1"/>
  <c r="P205" i="12" s="1"/>
  <c r="Q204" i="12"/>
  <c r="R204" i="12" s="1"/>
  <c r="Q114" i="11" l="1"/>
  <c r="F115" i="11"/>
  <c r="G115" i="11" s="1"/>
  <c r="K115" i="11" s="1"/>
  <c r="D116" i="11"/>
  <c r="F116" i="11" s="1"/>
  <c r="G116" i="11" s="1"/>
  <c r="K116" i="11" s="1"/>
  <c r="C116" i="11"/>
  <c r="O116" i="11"/>
  <c r="P116" i="11" s="1"/>
  <c r="E116" i="11"/>
  <c r="B117" i="11"/>
  <c r="M114" i="11"/>
  <c r="N114" i="11"/>
  <c r="T112" i="11"/>
  <c r="U112" i="11"/>
  <c r="J114" i="11"/>
  <c r="I114" i="11"/>
  <c r="S114" i="11"/>
  <c r="Q205" i="12"/>
  <c r="R205" i="12" s="1"/>
  <c r="T113" i="11"/>
  <c r="U113" i="11"/>
  <c r="W205" i="12"/>
  <c r="E3734" i="13"/>
  <c r="V206" i="12"/>
  <c r="B207" i="12"/>
  <c r="U206" i="12"/>
  <c r="E206" i="12"/>
  <c r="F206" i="12" s="1"/>
  <c r="N206" i="12"/>
  <c r="O206" i="12" s="1"/>
  <c r="P206" i="12" s="1"/>
  <c r="J206" i="12"/>
  <c r="Y206" i="12"/>
  <c r="I206" i="12"/>
  <c r="K205" i="12"/>
  <c r="P115" i="11"/>
  <c r="H115" i="11"/>
  <c r="L115" i="11" s="1"/>
  <c r="Q206" i="12" l="1"/>
  <c r="R206" i="12" s="1"/>
  <c r="N115" i="11"/>
  <c r="M115" i="11"/>
  <c r="W206" i="12"/>
  <c r="O117" i="11"/>
  <c r="B118" i="11"/>
  <c r="E117" i="11"/>
  <c r="D117" i="11"/>
  <c r="F117" i="11" s="1"/>
  <c r="G117" i="11" s="1"/>
  <c r="K117" i="11" s="1"/>
  <c r="C117" i="11"/>
  <c r="E3733" i="13"/>
  <c r="N207" i="12"/>
  <c r="O207" i="12" s="1"/>
  <c r="P207" i="12" s="1"/>
  <c r="J207" i="12"/>
  <c r="E207" i="12"/>
  <c r="F207" i="12" s="1"/>
  <c r="Y207" i="12"/>
  <c r="I207" i="12"/>
  <c r="V207" i="12"/>
  <c r="B208" i="12"/>
  <c r="U207" i="12"/>
  <c r="R116" i="11"/>
  <c r="Q116" i="11"/>
  <c r="S115" i="11"/>
  <c r="J115" i="11"/>
  <c r="I115" i="11"/>
  <c r="H116" i="11"/>
  <c r="K206" i="12"/>
  <c r="T114" i="11"/>
  <c r="U114" i="11"/>
  <c r="R115" i="11"/>
  <c r="Q115" i="11"/>
  <c r="P117" i="11" l="1"/>
  <c r="H117" i="11"/>
  <c r="S117" i="11" s="1"/>
  <c r="K207" i="12"/>
  <c r="W207" i="12"/>
  <c r="Q207" i="12"/>
  <c r="R207" i="12" s="1"/>
  <c r="C118" i="11"/>
  <c r="B119" i="11"/>
  <c r="D118" i="11"/>
  <c r="F118" i="11" s="1"/>
  <c r="G118" i="11" s="1"/>
  <c r="K118" i="11" s="1"/>
  <c r="E118" i="11"/>
  <c r="O118" i="11"/>
  <c r="Q117" i="11"/>
  <c r="R117" i="11"/>
  <c r="E3732" i="13"/>
  <c r="N208" i="12"/>
  <c r="O208" i="12" s="1"/>
  <c r="P208" i="12" s="1"/>
  <c r="J208" i="12"/>
  <c r="Y208" i="12"/>
  <c r="I208" i="12"/>
  <c r="V208" i="12"/>
  <c r="B209" i="12"/>
  <c r="U208" i="12"/>
  <c r="E208" i="12"/>
  <c r="F208" i="12" s="1"/>
  <c r="U115" i="11"/>
  <c r="T115" i="11"/>
  <c r="S116" i="11"/>
  <c r="J116" i="11"/>
  <c r="I116" i="11"/>
  <c r="L116" i="11"/>
  <c r="L117" i="11" l="1"/>
  <c r="I117" i="11"/>
  <c r="J117" i="11"/>
  <c r="P118" i="11"/>
  <c r="R118" i="11" s="1"/>
  <c r="W208" i="12"/>
  <c r="N116" i="11"/>
  <c r="M116" i="11"/>
  <c r="T116" i="11"/>
  <c r="U116" i="11"/>
  <c r="K208" i="12"/>
  <c r="B120" i="11"/>
  <c r="E119" i="11"/>
  <c r="D119" i="11"/>
  <c r="C119" i="11"/>
  <c r="O119" i="11"/>
  <c r="E3731" i="13"/>
  <c r="N209" i="12"/>
  <c r="O209" i="12" s="1"/>
  <c r="P209" i="12" s="1"/>
  <c r="J209" i="12"/>
  <c r="Y209" i="12"/>
  <c r="I209" i="12"/>
  <c r="V209" i="12"/>
  <c r="B210" i="12"/>
  <c r="U209" i="12"/>
  <c r="E209" i="12"/>
  <c r="F209" i="12" s="1"/>
  <c r="H118" i="11"/>
  <c r="L118" i="11" s="1"/>
  <c r="N117" i="11"/>
  <c r="M117" i="11"/>
  <c r="Q208" i="12"/>
  <c r="R208" i="12" s="1"/>
  <c r="T117" i="11"/>
  <c r="U117" i="11"/>
  <c r="Q118" i="11" l="1"/>
  <c r="W209" i="12"/>
  <c r="M118" i="11"/>
  <c r="N118" i="11"/>
  <c r="D120" i="11"/>
  <c r="F120" i="11" s="1"/>
  <c r="G120" i="11" s="1"/>
  <c r="K120" i="11" s="1"/>
  <c r="C120" i="11"/>
  <c r="E120" i="11"/>
  <c r="O120" i="11"/>
  <c r="B121" i="11"/>
  <c r="E3730" i="13"/>
  <c r="J210" i="12"/>
  <c r="Y210" i="12"/>
  <c r="I210" i="12"/>
  <c r="V210" i="12"/>
  <c r="B211" i="12"/>
  <c r="U210" i="12"/>
  <c r="E210" i="12"/>
  <c r="F210" i="12" s="1"/>
  <c r="N210" i="12"/>
  <c r="O210" i="12" s="1"/>
  <c r="P210" i="12" s="1"/>
  <c r="K209" i="12"/>
  <c r="J118" i="11"/>
  <c r="I118" i="11"/>
  <c r="S118" i="11"/>
  <c r="Q209" i="12"/>
  <c r="R209" i="12" s="1"/>
  <c r="F119" i="11"/>
  <c r="G119" i="11" s="1"/>
  <c r="K119" i="11" s="1"/>
  <c r="P119" i="11" s="1"/>
  <c r="P120" i="11" l="1"/>
  <c r="R119" i="11"/>
  <c r="Q119" i="11"/>
  <c r="O121" i="11"/>
  <c r="B122" i="11"/>
  <c r="D121" i="11"/>
  <c r="E121" i="11"/>
  <c r="C121" i="11"/>
  <c r="R120" i="11"/>
  <c r="Q120" i="11"/>
  <c r="Q210" i="12"/>
  <c r="R210" i="12" s="1"/>
  <c r="H120" i="11"/>
  <c r="L120" i="11" s="1"/>
  <c r="U118" i="11"/>
  <c r="T118" i="11"/>
  <c r="W210" i="12"/>
  <c r="E3729" i="13"/>
  <c r="V211" i="12"/>
  <c r="B212" i="12"/>
  <c r="U211" i="12"/>
  <c r="E211" i="12"/>
  <c r="F211" i="12" s="1"/>
  <c r="N211" i="12"/>
  <c r="O211" i="12" s="1"/>
  <c r="P211" i="12" s="1"/>
  <c r="Y211" i="12"/>
  <c r="J211" i="12"/>
  <c r="I211" i="12"/>
  <c r="H119" i="11"/>
  <c r="K210" i="12"/>
  <c r="F121" i="11" l="1"/>
  <c r="G121" i="11" s="1"/>
  <c r="K121" i="11" s="1"/>
  <c r="P121" i="11" s="1"/>
  <c r="W211" i="12"/>
  <c r="Q211" i="12"/>
  <c r="R211" i="12" s="1"/>
  <c r="H121" i="11"/>
  <c r="E3728" i="13"/>
  <c r="B213" i="12"/>
  <c r="U212" i="12"/>
  <c r="E212" i="12"/>
  <c r="F212" i="12" s="1"/>
  <c r="N212" i="12"/>
  <c r="O212" i="12" s="1"/>
  <c r="P212" i="12" s="1"/>
  <c r="J212" i="12"/>
  <c r="Y212" i="12"/>
  <c r="I212" i="12"/>
  <c r="V212" i="12"/>
  <c r="B123" i="11"/>
  <c r="E122" i="11"/>
  <c r="D122" i="11"/>
  <c r="C122" i="11"/>
  <c r="O122" i="11"/>
  <c r="I119" i="11"/>
  <c r="S119" i="11"/>
  <c r="J119" i="11"/>
  <c r="K211" i="12"/>
  <c r="N120" i="11"/>
  <c r="M120" i="11"/>
  <c r="S120" i="11"/>
  <c r="J120" i="11"/>
  <c r="I120" i="11"/>
  <c r="L119" i="11"/>
  <c r="R121" i="11" l="1"/>
  <c r="Q121" i="11"/>
  <c r="L121" i="11"/>
  <c r="W212" i="12"/>
  <c r="N119" i="11"/>
  <c r="M119" i="11"/>
  <c r="E3727" i="13"/>
  <c r="N213" i="12"/>
  <c r="O213" i="12" s="1"/>
  <c r="P213" i="12" s="1"/>
  <c r="J213" i="12"/>
  <c r="Y213" i="12"/>
  <c r="I213" i="12"/>
  <c r="V213" i="12"/>
  <c r="B214" i="12"/>
  <c r="U213" i="12"/>
  <c r="E213" i="12"/>
  <c r="F213" i="12" s="1"/>
  <c r="F122" i="11"/>
  <c r="G122" i="11" s="1"/>
  <c r="K122" i="11" s="1"/>
  <c r="N121" i="11"/>
  <c r="M121" i="11"/>
  <c r="J121" i="11"/>
  <c r="I121" i="11"/>
  <c r="S121" i="11"/>
  <c r="K212" i="12"/>
  <c r="T120" i="11"/>
  <c r="U120" i="11"/>
  <c r="E123" i="11"/>
  <c r="D123" i="11"/>
  <c r="F123" i="11" s="1"/>
  <c r="G123" i="11" s="1"/>
  <c r="K123" i="11" s="1"/>
  <c r="C123" i="11"/>
  <c r="O123" i="11"/>
  <c r="P123" i="11" s="1"/>
  <c r="U119" i="11"/>
  <c r="T119" i="11"/>
  <c r="Q212" i="12"/>
  <c r="R212" i="12" s="1"/>
  <c r="K213" i="12" l="1"/>
  <c r="W213" i="12"/>
  <c r="U121" i="11"/>
  <c r="T121" i="11"/>
  <c r="Q213" i="12"/>
  <c r="R213" i="12" s="1"/>
  <c r="H122" i="11"/>
  <c r="L122" i="11" s="1"/>
  <c r="R123" i="11"/>
  <c r="Q123" i="11"/>
  <c r="P122" i="11"/>
  <c r="E3726" i="13"/>
  <c r="N214" i="12"/>
  <c r="O214" i="12" s="1"/>
  <c r="P214" i="12" s="1"/>
  <c r="J214" i="12"/>
  <c r="Y214" i="12"/>
  <c r="I214" i="12"/>
  <c r="V214" i="12"/>
  <c r="B215" i="12"/>
  <c r="U214" i="12"/>
  <c r="E214" i="12"/>
  <c r="F214" i="12" s="1"/>
  <c r="H123" i="11"/>
  <c r="W214" i="12" l="1"/>
  <c r="Q214" i="12"/>
  <c r="R214" i="12" s="1"/>
  <c r="N122" i="11"/>
  <c r="M122" i="11"/>
  <c r="J122" i="11"/>
  <c r="I122" i="11"/>
  <c r="S122" i="11"/>
  <c r="E3725" i="13"/>
  <c r="J215" i="12"/>
  <c r="Y215" i="12"/>
  <c r="I215" i="12"/>
  <c r="V215" i="12"/>
  <c r="B216" i="12"/>
  <c r="U215" i="12"/>
  <c r="E215" i="12"/>
  <c r="F215" i="12" s="1"/>
  <c r="N215" i="12"/>
  <c r="O215" i="12" s="1"/>
  <c r="P215" i="12" s="1"/>
  <c r="K214" i="12"/>
  <c r="S123" i="11"/>
  <c r="I123" i="11"/>
  <c r="J123" i="11"/>
  <c r="L123" i="11"/>
  <c r="R122" i="11"/>
  <c r="Q122" i="11"/>
  <c r="W215" i="12" l="1"/>
  <c r="Q215" i="12"/>
  <c r="R215" i="12" s="1"/>
  <c r="U122" i="11"/>
  <c r="T122" i="11"/>
  <c r="U123" i="11"/>
  <c r="T123" i="11"/>
  <c r="E3724" i="13"/>
  <c r="Y216" i="12"/>
  <c r="I216" i="12"/>
  <c r="V216" i="12"/>
  <c r="B217" i="12"/>
  <c r="U216" i="12"/>
  <c r="E216" i="12"/>
  <c r="F216" i="12" s="1"/>
  <c r="N216" i="12"/>
  <c r="O216" i="12" s="1"/>
  <c r="P216" i="12" s="1"/>
  <c r="J216" i="12"/>
  <c r="K215" i="12"/>
  <c r="N123" i="11"/>
  <c r="M123" i="11"/>
  <c r="W216" i="12" l="1"/>
  <c r="Q216" i="12"/>
  <c r="R216" i="12" s="1"/>
  <c r="E3723" i="13"/>
  <c r="V217" i="12"/>
  <c r="B218" i="12"/>
  <c r="U217" i="12"/>
  <c r="E217" i="12"/>
  <c r="F217" i="12" s="1"/>
  <c r="N217" i="12"/>
  <c r="O217" i="12" s="1"/>
  <c r="P217" i="12" s="1"/>
  <c r="J217" i="12"/>
  <c r="Y217" i="12"/>
  <c r="I217" i="12"/>
  <c r="K216" i="12"/>
  <c r="W217" i="12" l="1"/>
  <c r="E3722" i="13"/>
  <c r="N218" i="12"/>
  <c r="O218" i="12" s="1"/>
  <c r="P218" i="12" s="1"/>
  <c r="J218" i="12"/>
  <c r="Y218" i="12"/>
  <c r="I218" i="12"/>
  <c r="V218" i="12"/>
  <c r="B219" i="12"/>
  <c r="U218" i="12"/>
  <c r="E218" i="12"/>
  <c r="F218" i="12" s="1"/>
  <c r="K217" i="12"/>
  <c r="Q217" i="12"/>
  <c r="R217" i="12" s="1"/>
  <c r="W218" i="12" l="1"/>
  <c r="K218" i="12"/>
  <c r="Q218" i="12"/>
  <c r="R218" i="12" s="1"/>
  <c r="E3721" i="13"/>
  <c r="N219" i="12"/>
  <c r="O219" i="12" s="1"/>
  <c r="P219" i="12" s="1"/>
  <c r="J219" i="12"/>
  <c r="Y219" i="12"/>
  <c r="I219" i="12"/>
  <c r="V219" i="12"/>
  <c r="B220" i="12"/>
  <c r="U219" i="12"/>
  <c r="E219" i="12"/>
  <c r="F219" i="12" s="1"/>
  <c r="Q219" i="12" l="1"/>
  <c r="R219" i="12" s="1"/>
  <c r="W219" i="12"/>
  <c r="E3720" i="13"/>
  <c r="J220" i="12"/>
  <c r="Y220" i="12"/>
  <c r="I220" i="12"/>
  <c r="V220" i="12"/>
  <c r="B221" i="12"/>
  <c r="U220" i="12"/>
  <c r="E220" i="12"/>
  <c r="F220" i="12" s="1"/>
  <c r="N220" i="12"/>
  <c r="O220" i="12" s="1"/>
  <c r="P220" i="12" s="1"/>
  <c r="K219" i="12"/>
  <c r="W220" i="12" l="1"/>
  <c r="K220" i="12"/>
  <c r="Q220" i="12"/>
  <c r="R220" i="12" s="1"/>
  <c r="E3719" i="13"/>
  <c r="J221" i="12"/>
  <c r="Y221" i="12"/>
  <c r="I221" i="12"/>
  <c r="V221" i="12"/>
  <c r="B222" i="12"/>
  <c r="U221" i="12"/>
  <c r="E221" i="12"/>
  <c r="F221" i="12" s="1"/>
  <c r="N221" i="12"/>
  <c r="O221" i="12" s="1"/>
  <c r="P221" i="12" s="1"/>
  <c r="K221" i="12" l="1"/>
  <c r="Q221" i="12"/>
  <c r="R221" i="12" s="1"/>
  <c r="W221" i="12"/>
  <c r="E3718" i="13"/>
  <c r="V222" i="12"/>
  <c r="B223" i="12"/>
  <c r="U222" i="12"/>
  <c r="E222" i="12"/>
  <c r="F222" i="12" s="1"/>
  <c r="N222" i="12"/>
  <c r="O222" i="12" s="1"/>
  <c r="P222" i="12" s="1"/>
  <c r="J222" i="12"/>
  <c r="Y222" i="12"/>
  <c r="I222" i="12"/>
  <c r="K222" i="12" l="1"/>
  <c r="W222" i="12"/>
  <c r="Q222" i="12"/>
  <c r="R222" i="12" s="1"/>
  <c r="E3717" i="13"/>
  <c r="N223" i="12"/>
  <c r="O223" i="12" s="1"/>
  <c r="P223" i="12" s="1"/>
  <c r="J223" i="12"/>
  <c r="Y223" i="12"/>
  <c r="I223" i="12"/>
  <c r="U223" i="12"/>
  <c r="V223" i="12"/>
  <c r="E223" i="12"/>
  <c r="F223" i="12" s="1"/>
  <c r="B224" i="12"/>
  <c r="W223" i="12" l="1"/>
  <c r="Q223" i="12"/>
  <c r="R223" i="12" s="1"/>
  <c r="E3716" i="13"/>
  <c r="N224" i="12"/>
  <c r="O224" i="12" s="1"/>
  <c r="P224" i="12" s="1"/>
  <c r="J224" i="12"/>
  <c r="Y224" i="12"/>
  <c r="I224" i="12"/>
  <c r="V224" i="12"/>
  <c r="B225" i="12"/>
  <c r="U224" i="12"/>
  <c r="E224" i="12"/>
  <c r="F224" i="12" s="1"/>
  <c r="K223" i="12"/>
  <c r="K224" i="12" l="1"/>
  <c r="Q224" i="12"/>
  <c r="R224" i="12" s="1"/>
  <c r="W224" i="12"/>
  <c r="E3715" i="13"/>
  <c r="N225" i="12"/>
  <c r="O225" i="12" s="1"/>
  <c r="P225" i="12" s="1"/>
  <c r="J225" i="12"/>
  <c r="Y225" i="12"/>
  <c r="I225" i="12"/>
  <c r="V225" i="12"/>
  <c r="B226" i="12"/>
  <c r="U225" i="12"/>
  <c r="E225" i="12"/>
  <c r="F225" i="12" s="1"/>
  <c r="W225" i="12" l="1"/>
  <c r="E3714" i="13"/>
  <c r="J226" i="12"/>
  <c r="Y226" i="12"/>
  <c r="I226" i="12"/>
  <c r="V226" i="12"/>
  <c r="B227" i="12"/>
  <c r="U226" i="12"/>
  <c r="E226" i="12"/>
  <c r="F226" i="12" s="1"/>
  <c r="N226" i="12"/>
  <c r="O226" i="12" s="1"/>
  <c r="P226" i="12" s="1"/>
  <c r="K225" i="12"/>
  <c r="Q225" i="12"/>
  <c r="R225" i="12" s="1"/>
  <c r="W226" i="12" l="1"/>
  <c r="Q226" i="12"/>
  <c r="R226" i="12" s="1"/>
  <c r="E3713" i="13"/>
  <c r="V227" i="12"/>
  <c r="B228" i="12"/>
  <c r="U227" i="12"/>
  <c r="E227" i="12"/>
  <c r="F227" i="12" s="1"/>
  <c r="I227" i="12"/>
  <c r="N227" i="12"/>
  <c r="O227" i="12" s="1"/>
  <c r="P227" i="12" s="1"/>
  <c r="Y227" i="12"/>
  <c r="J227" i="12"/>
  <c r="K226" i="12"/>
  <c r="W227" i="12" l="1"/>
  <c r="E3712" i="13"/>
  <c r="B229" i="12"/>
  <c r="U228" i="12"/>
  <c r="E228" i="12"/>
  <c r="F228" i="12" s="1"/>
  <c r="V228" i="12"/>
  <c r="N228" i="12"/>
  <c r="O228" i="12" s="1"/>
  <c r="P228" i="12" s="1"/>
  <c r="J228" i="12"/>
  <c r="Y228" i="12"/>
  <c r="I228" i="12"/>
  <c r="K227" i="12"/>
  <c r="Q227" i="12"/>
  <c r="R227" i="12" s="1"/>
  <c r="K228" i="12" l="1"/>
  <c r="W228" i="12"/>
  <c r="Q228" i="12"/>
  <c r="R228" i="12" s="1"/>
  <c r="E3711" i="13"/>
  <c r="N229" i="12"/>
  <c r="O229" i="12" s="1"/>
  <c r="P229" i="12" s="1"/>
  <c r="J229" i="12"/>
  <c r="Y229" i="12"/>
  <c r="I229" i="12"/>
  <c r="V229" i="12"/>
  <c r="B230" i="12"/>
  <c r="U229" i="12"/>
  <c r="E229" i="12"/>
  <c r="F229" i="12" s="1"/>
  <c r="W229" i="12" l="1"/>
  <c r="K229" i="12"/>
  <c r="Q229" i="12"/>
  <c r="R229" i="12" s="1"/>
  <c r="E3710" i="13"/>
  <c r="N230" i="12"/>
  <c r="O230" i="12" s="1"/>
  <c r="P230" i="12" s="1"/>
  <c r="J230" i="12"/>
  <c r="Y230" i="12"/>
  <c r="I230" i="12"/>
  <c r="V230" i="12"/>
  <c r="B231" i="12"/>
  <c r="U230" i="12"/>
  <c r="E230" i="12"/>
  <c r="F230" i="12" s="1"/>
  <c r="Q230" i="12" l="1"/>
  <c r="R230" i="12" s="1"/>
  <c r="W230" i="12"/>
  <c r="E3709" i="13"/>
  <c r="J231" i="12"/>
  <c r="Y231" i="12"/>
  <c r="I231" i="12"/>
  <c r="V231" i="12"/>
  <c r="B232" i="12"/>
  <c r="U231" i="12"/>
  <c r="E231" i="12"/>
  <c r="F231" i="12" s="1"/>
  <c r="N231" i="12"/>
  <c r="O231" i="12" s="1"/>
  <c r="P231" i="12" s="1"/>
  <c r="K230" i="12"/>
  <c r="Q231" i="12" l="1"/>
  <c r="R231" i="12" s="1"/>
  <c r="K231" i="12"/>
  <c r="W231" i="12"/>
  <c r="E3708" i="13"/>
  <c r="Y232" i="12"/>
  <c r="I232" i="12"/>
  <c r="V232" i="12"/>
  <c r="B233" i="12"/>
  <c r="U232" i="12"/>
  <c r="E232" i="12"/>
  <c r="F232" i="12" s="1"/>
  <c r="N232" i="12"/>
  <c r="O232" i="12" s="1"/>
  <c r="P232" i="12" s="1"/>
  <c r="J232" i="12"/>
  <c r="W232" i="12" l="1"/>
  <c r="K232" i="12"/>
  <c r="Q232" i="12"/>
  <c r="R232" i="12" s="1"/>
  <c r="E3707" i="13"/>
  <c r="V233" i="12"/>
  <c r="B234" i="12"/>
  <c r="U233" i="12"/>
  <c r="E233" i="12"/>
  <c r="F233" i="12" s="1"/>
  <c r="N233" i="12"/>
  <c r="O233" i="12" s="1"/>
  <c r="P233" i="12" s="1"/>
  <c r="J233" i="12"/>
  <c r="Y233" i="12"/>
  <c r="I233" i="12"/>
  <c r="W233" i="12" l="1"/>
  <c r="K233" i="12"/>
  <c r="Q233" i="12"/>
  <c r="R233" i="12" s="1"/>
  <c r="E3706" i="13"/>
  <c r="N234" i="12"/>
  <c r="O234" i="12" s="1"/>
  <c r="P234" i="12" s="1"/>
  <c r="J234" i="12"/>
  <c r="Y234" i="12"/>
  <c r="I234" i="12"/>
  <c r="V234" i="12"/>
  <c r="B235" i="12"/>
  <c r="U234" i="12"/>
  <c r="E234" i="12"/>
  <c r="F234" i="12" s="1"/>
  <c r="W234" i="12" l="1"/>
  <c r="E3705" i="13"/>
  <c r="N235" i="12"/>
  <c r="O235" i="12" s="1"/>
  <c r="P235" i="12" s="1"/>
  <c r="J235" i="12"/>
  <c r="Y235" i="12"/>
  <c r="I235" i="12"/>
  <c r="V235" i="12"/>
  <c r="B236" i="12"/>
  <c r="U235" i="12"/>
  <c r="E235" i="12"/>
  <c r="F235" i="12" s="1"/>
  <c r="K234" i="12"/>
  <c r="Q234" i="12"/>
  <c r="R234" i="12" s="1"/>
  <c r="Q235" i="12" l="1"/>
  <c r="R235" i="12" s="1"/>
  <c r="K235" i="12"/>
  <c r="W235" i="12"/>
  <c r="E3704" i="13"/>
  <c r="J236" i="12"/>
  <c r="Y236" i="12"/>
  <c r="I236" i="12"/>
  <c r="V236" i="12"/>
  <c r="B237" i="12"/>
  <c r="U236" i="12"/>
  <c r="E236" i="12"/>
  <c r="F236" i="12" s="1"/>
  <c r="N236" i="12"/>
  <c r="O236" i="12" s="1"/>
  <c r="P236" i="12" s="1"/>
  <c r="Q236" i="12" l="1"/>
  <c r="R236" i="12" s="1"/>
  <c r="K236" i="12"/>
  <c r="W236" i="12"/>
  <c r="E3703" i="13"/>
  <c r="J237" i="12"/>
  <c r="Y237" i="12"/>
  <c r="I237" i="12"/>
  <c r="V237" i="12"/>
  <c r="B238" i="12"/>
  <c r="U237" i="12"/>
  <c r="E237" i="12"/>
  <c r="F237" i="12" s="1"/>
  <c r="N237" i="12"/>
  <c r="O237" i="12" s="1"/>
  <c r="P237" i="12" s="1"/>
  <c r="W237" i="12" l="1"/>
  <c r="Q237" i="12"/>
  <c r="R237" i="12" s="1"/>
  <c r="E3702" i="13"/>
  <c r="B239" i="12"/>
  <c r="U238" i="12"/>
  <c r="V238" i="12"/>
  <c r="E238" i="12"/>
  <c r="F238" i="12" s="1"/>
  <c r="N238" i="12"/>
  <c r="O238" i="12" s="1"/>
  <c r="P238" i="12" s="1"/>
  <c r="J238" i="12"/>
  <c r="I238" i="12"/>
  <c r="Y238" i="12"/>
  <c r="K237" i="12"/>
  <c r="W238" i="12" l="1"/>
  <c r="Q238" i="12"/>
  <c r="R238" i="12" s="1"/>
  <c r="E3701" i="13"/>
  <c r="B240" i="12"/>
  <c r="U239" i="12"/>
  <c r="E239" i="12"/>
  <c r="F239" i="12" s="1"/>
  <c r="Y239" i="12"/>
  <c r="I239" i="12"/>
  <c r="V239" i="12"/>
  <c r="N239" i="12"/>
  <c r="O239" i="12" s="1"/>
  <c r="P239" i="12" s="1"/>
  <c r="J239" i="12"/>
  <c r="K238" i="12"/>
  <c r="W239" i="12" l="1"/>
  <c r="E3700" i="13"/>
  <c r="J240" i="12"/>
  <c r="Y240" i="12"/>
  <c r="I240" i="12"/>
  <c r="U240" i="12"/>
  <c r="N240" i="12"/>
  <c r="O240" i="12" s="1"/>
  <c r="P240" i="12" s="1"/>
  <c r="B241" i="12"/>
  <c r="E240" i="12"/>
  <c r="F240" i="12" s="1"/>
  <c r="V240" i="12"/>
  <c r="Q239" i="12"/>
  <c r="R239" i="12" s="1"/>
  <c r="K239" i="12"/>
  <c r="W240" i="12" l="1"/>
  <c r="Q240" i="12"/>
  <c r="R240" i="12" s="1"/>
  <c r="K240" i="12"/>
  <c r="E3699" i="13"/>
  <c r="Y241" i="12"/>
  <c r="I241" i="12"/>
  <c r="V241" i="12"/>
  <c r="B242" i="12"/>
  <c r="U241" i="12"/>
  <c r="E241" i="12"/>
  <c r="F241" i="12" s="1"/>
  <c r="N241" i="12"/>
  <c r="O241" i="12" s="1"/>
  <c r="P241" i="12" s="1"/>
  <c r="J241" i="12"/>
  <c r="Q241" i="12" l="1"/>
  <c r="R241" i="12" s="1"/>
  <c r="K241" i="12"/>
  <c r="E3698" i="13"/>
  <c r="Y242" i="12"/>
  <c r="I242" i="12"/>
  <c r="V242" i="12"/>
  <c r="J242" i="12"/>
  <c r="B243" i="12"/>
  <c r="E242" i="12"/>
  <c r="F242" i="12" s="1"/>
  <c r="U242" i="12"/>
  <c r="N242" i="12"/>
  <c r="O242" i="12" s="1"/>
  <c r="P242" i="12" s="1"/>
  <c r="W241" i="12"/>
  <c r="W242" i="12" l="1"/>
  <c r="Q242" i="12"/>
  <c r="R242" i="12" s="1"/>
  <c r="E3697" i="13"/>
  <c r="V243" i="12"/>
  <c r="B244" i="12"/>
  <c r="U243" i="12"/>
  <c r="E243" i="12"/>
  <c r="F243" i="12" s="1"/>
  <c r="Y243" i="12"/>
  <c r="I243" i="12"/>
  <c r="J243" i="12"/>
  <c r="N243" i="12"/>
  <c r="O243" i="12" s="1"/>
  <c r="P243" i="12" s="1"/>
  <c r="K242" i="12"/>
  <c r="W243" i="12" l="1"/>
  <c r="Q243" i="12"/>
  <c r="R243" i="12" s="1"/>
  <c r="K243" i="12"/>
  <c r="E3696" i="13"/>
  <c r="N244" i="12"/>
  <c r="O244" i="12" s="1"/>
  <c r="P244" i="12" s="1"/>
  <c r="V244" i="12"/>
  <c r="B245" i="12"/>
  <c r="U244" i="12"/>
  <c r="E244" i="12"/>
  <c r="F244" i="12" s="1"/>
  <c r="Y244" i="12"/>
  <c r="J244" i="12"/>
  <c r="I244" i="12"/>
  <c r="W244" i="12" l="1"/>
  <c r="E3695" i="13"/>
  <c r="J245" i="12"/>
  <c r="Y245" i="12"/>
  <c r="I245" i="12"/>
  <c r="B246" i="12"/>
  <c r="V245" i="12"/>
  <c r="U245" i="12"/>
  <c r="N245" i="12"/>
  <c r="O245" i="12" s="1"/>
  <c r="P245" i="12" s="1"/>
  <c r="E245" i="12"/>
  <c r="F245" i="12" s="1"/>
  <c r="K244" i="12"/>
  <c r="Q244" i="12"/>
  <c r="R244" i="12" s="1"/>
  <c r="W245" i="12" l="1"/>
  <c r="E3694" i="13"/>
  <c r="J246" i="12"/>
  <c r="V246" i="12"/>
  <c r="Y246" i="12"/>
  <c r="U246" i="12"/>
  <c r="N246" i="12"/>
  <c r="O246" i="12" s="1"/>
  <c r="P246" i="12" s="1"/>
  <c r="I246" i="12"/>
  <c r="B247" i="12"/>
  <c r="E246" i="12"/>
  <c r="F246" i="12" s="1"/>
  <c r="K245" i="12"/>
  <c r="Q245" i="12"/>
  <c r="R245" i="12" s="1"/>
  <c r="W246" i="12" l="1"/>
  <c r="Q246" i="12"/>
  <c r="R246" i="12" s="1"/>
  <c r="E3693" i="13"/>
  <c r="J247" i="12"/>
  <c r="Y247" i="12"/>
  <c r="I247" i="12"/>
  <c r="B248" i="12"/>
  <c r="U247" i="12"/>
  <c r="E247" i="12"/>
  <c r="F247" i="12" s="1"/>
  <c r="V247" i="12"/>
  <c r="N247" i="12"/>
  <c r="O247" i="12" s="1"/>
  <c r="P247" i="12" s="1"/>
  <c r="K246" i="12"/>
  <c r="W247" i="12" l="1"/>
  <c r="E3692" i="13"/>
  <c r="V248" i="12"/>
  <c r="J248" i="12"/>
  <c r="Y248" i="12"/>
  <c r="I248" i="12"/>
  <c r="U248" i="12"/>
  <c r="N248" i="12"/>
  <c r="O248" i="12" s="1"/>
  <c r="P248" i="12" s="1"/>
  <c r="B249" i="12"/>
  <c r="E248" i="12"/>
  <c r="F248" i="12" s="1"/>
  <c r="K247" i="12"/>
  <c r="Q247" i="12"/>
  <c r="R247" i="12" s="1"/>
  <c r="W248" i="12" l="1"/>
  <c r="K248" i="12"/>
  <c r="Q248" i="12"/>
  <c r="R248" i="12" s="1"/>
  <c r="E3691" i="13"/>
  <c r="N249" i="12"/>
  <c r="O249" i="12" s="1"/>
  <c r="P249" i="12" s="1"/>
  <c r="V249" i="12"/>
  <c r="U249" i="12"/>
  <c r="J249" i="12"/>
  <c r="I249" i="12"/>
  <c r="B250" i="12"/>
  <c r="E249" i="12"/>
  <c r="F249" i="12" s="1"/>
  <c r="Y249" i="12"/>
  <c r="E3690" i="13" l="1"/>
  <c r="N250" i="12"/>
  <c r="O250" i="12" s="1"/>
  <c r="P250" i="12" s="1"/>
  <c r="J250" i="12"/>
  <c r="U250" i="12"/>
  <c r="I250" i="12"/>
  <c r="B251" i="12"/>
  <c r="E250" i="12"/>
  <c r="F250" i="12" s="1"/>
  <c r="Y250" i="12"/>
  <c r="V250" i="12"/>
  <c r="K249" i="12"/>
  <c r="W249" i="12"/>
  <c r="Q249" i="12"/>
  <c r="R249" i="12" s="1"/>
  <c r="W250" i="12" l="1"/>
  <c r="K250" i="12"/>
  <c r="Q250" i="12"/>
  <c r="R250" i="12" s="1"/>
  <c r="E3689" i="13"/>
  <c r="N251" i="12"/>
  <c r="O251" i="12" s="1"/>
  <c r="P251" i="12" s="1"/>
  <c r="Y251" i="12"/>
  <c r="I251" i="12"/>
  <c r="J251" i="12"/>
  <c r="B252" i="12"/>
  <c r="E251" i="12"/>
  <c r="F251" i="12" s="1"/>
  <c r="V251" i="12"/>
  <c r="U251" i="12"/>
  <c r="W251" i="12" l="1"/>
  <c r="Q251" i="12"/>
  <c r="R251" i="12" s="1"/>
  <c r="E3688" i="13"/>
  <c r="J252" i="12"/>
  <c r="V252" i="12"/>
  <c r="B253" i="12"/>
  <c r="U252" i="12"/>
  <c r="E252" i="12"/>
  <c r="F252" i="12" s="1"/>
  <c r="N252" i="12"/>
  <c r="O252" i="12" s="1"/>
  <c r="P252" i="12" s="1"/>
  <c r="I252" i="12"/>
  <c r="Y252" i="12"/>
  <c r="K251" i="12"/>
  <c r="W252" i="12" l="1"/>
  <c r="E3687" i="13"/>
  <c r="B254" i="12"/>
  <c r="U253" i="12"/>
  <c r="E253" i="12"/>
  <c r="F253" i="12" s="1"/>
  <c r="J253" i="12"/>
  <c r="N253" i="12"/>
  <c r="O253" i="12" s="1"/>
  <c r="P253" i="12" s="1"/>
  <c r="I253" i="12"/>
  <c r="Y253" i="12"/>
  <c r="V253" i="12"/>
  <c r="Q252" i="12"/>
  <c r="R252" i="12" s="1"/>
  <c r="K252" i="12"/>
  <c r="Q253" i="12" l="1"/>
  <c r="R253" i="12" s="1"/>
  <c r="K253" i="12"/>
  <c r="W253" i="12"/>
  <c r="E3686" i="13"/>
  <c r="B255" i="12"/>
  <c r="U254" i="12"/>
  <c r="E254" i="12"/>
  <c r="F254" i="12" s="1"/>
  <c r="N254" i="12"/>
  <c r="O254" i="12" s="1"/>
  <c r="P254" i="12" s="1"/>
  <c r="J254" i="12"/>
  <c r="I254" i="12"/>
  <c r="Y254" i="12"/>
  <c r="V254" i="12"/>
  <c r="K254" i="12" l="1"/>
  <c r="W254" i="12"/>
  <c r="E3685" i="13"/>
  <c r="B256" i="12"/>
  <c r="U255" i="12"/>
  <c r="E255" i="12"/>
  <c r="F255" i="12" s="1"/>
  <c r="V255" i="12"/>
  <c r="N255" i="12"/>
  <c r="O255" i="12" s="1"/>
  <c r="P255" i="12" s="1"/>
  <c r="J255" i="12"/>
  <c r="I255" i="12"/>
  <c r="Y255" i="12"/>
  <c r="Q254" i="12"/>
  <c r="R254" i="12" s="1"/>
  <c r="W255" i="12" l="1"/>
  <c r="E3684" i="13"/>
  <c r="N256" i="12"/>
  <c r="O256" i="12" s="1"/>
  <c r="P256" i="12" s="1"/>
  <c r="J256" i="12"/>
  <c r="Y256" i="12"/>
  <c r="I256" i="12"/>
  <c r="B257" i="12"/>
  <c r="U256" i="12"/>
  <c r="E256" i="12"/>
  <c r="F256" i="12" s="1"/>
  <c r="V256" i="12"/>
  <c r="Q255" i="12"/>
  <c r="R255" i="12" s="1"/>
  <c r="K255" i="12"/>
  <c r="E3683" i="13" l="1"/>
  <c r="Y257" i="12"/>
  <c r="I257" i="12"/>
  <c r="V257" i="12"/>
  <c r="B258" i="12"/>
  <c r="U257" i="12"/>
  <c r="E257" i="12"/>
  <c r="F257" i="12" s="1"/>
  <c r="N257" i="12"/>
  <c r="O257" i="12" s="1"/>
  <c r="P257" i="12" s="1"/>
  <c r="J257" i="12"/>
  <c r="K256" i="12"/>
  <c r="Q256" i="12"/>
  <c r="R256" i="12" s="1"/>
  <c r="W256" i="12"/>
  <c r="W257" i="12" l="1"/>
  <c r="Q257" i="12"/>
  <c r="R257" i="12" s="1"/>
  <c r="E3682" i="13"/>
  <c r="Y258" i="12"/>
  <c r="I258" i="12"/>
  <c r="V258" i="12"/>
  <c r="N258" i="12"/>
  <c r="O258" i="12" s="1"/>
  <c r="P258" i="12" s="1"/>
  <c r="B259" i="12"/>
  <c r="U258" i="12"/>
  <c r="J258" i="12"/>
  <c r="E258" i="12"/>
  <c r="F258" i="12" s="1"/>
  <c r="K257" i="12"/>
  <c r="Q258" i="12" l="1"/>
  <c r="R258" i="12" s="1"/>
  <c r="K258" i="12"/>
  <c r="W258" i="12"/>
  <c r="E3681" i="13"/>
  <c r="V259" i="12"/>
  <c r="B260" i="12"/>
  <c r="U259" i="12"/>
  <c r="E259" i="12"/>
  <c r="F259" i="12" s="1"/>
  <c r="Y259" i="12"/>
  <c r="I259" i="12"/>
  <c r="J259" i="12"/>
  <c r="N259" i="12"/>
  <c r="O259" i="12" s="1"/>
  <c r="P259" i="12" s="1"/>
  <c r="W259" i="12" l="1"/>
  <c r="Q259" i="12"/>
  <c r="R259" i="12" s="1"/>
  <c r="E3680" i="13"/>
  <c r="N260" i="12"/>
  <c r="O260" i="12" s="1"/>
  <c r="P260" i="12" s="1"/>
  <c r="Y260" i="12"/>
  <c r="I260" i="12"/>
  <c r="V260" i="12"/>
  <c r="B261" i="12"/>
  <c r="U260" i="12"/>
  <c r="E260" i="12"/>
  <c r="F260" i="12" s="1"/>
  <c r="J260" i="12"/>
  <c r="K259" i="12"/>
  <c r="Q260" i="12" l="1"/>
  <c r="R260" i="12" s="1"/>
  <c r="K260" i="12"/>
  <c r="W260" i="12"/>
  <c r="E3679" i="13"/>
  <c r="J261" i="12"/>
  <c r="Y261" i="12"/>
  <c r="I261" i="12"/>
  <c r="V261" i="12"/>
  <c r="B262" i="12"/>
  <c r="U261" i="12"/>
  <c r="E261" i="12"/>
  <c r="F261" i="12" s="1"/>
  <c r="N261" i="12"/>
  <c r="O261" i="12" s="1"/>
  <c r="P261" i="12" s="1"/>
  <c r="W261" i="12" l="1"/>
  <c r="K261" i="12"/>
  <c r="Q261" i="12"/>
  <c r="R261" i="12" s="1"/>
  <c r="E3678" i="13"/>
  <c r="J262" i="12"/>
  <c r="V262" i="12"/>
  <c r="Y262" i="12"/>
  <c r="U262" i="12"/>
  <c r="N262" i="12"/>
  <c r="O262" i="12" s="1"/>
  <c r="P262" i="12" s="1"/>
  <c r="I262" i="12"/>
  <c r="E262" i="12"/>
  <c r="F262" i="12" s="1"/>
  <c r="B263" i="12"/>
  <c r="W262" i="12" l="1"/>
  <c r="K262" i="12"/>
  <c r="Q262" i="12"/>
  <c r="R262" i="12" s="1"/>
  <c r="E3677" i="13"/>
  <c r="J263" i="12"/>
  <c r="Y263" i="12"/>
  <c r="I263" i="12"/>
  <c r="B264" i="12"/>
  <c r="U263" i="12"/>
  <c r="E263" i="12"/>
  <c r="F263" i="12" s="1"/>
  <c r="V263" i="12"/>
  <c r="N263" i="12"/>
  <c r="O263" i="12" s="1"/>
  <c r="P263" i="12" s="1"/>
  <c r="W263" i="12" l="1"/>
  <c r="E3676" i="13"/>
  <c r="V264" i="12"/>
  <c r="J264" i="12"/>
  <c r="Y264" i="12"/>
  <c r="I264" i="12"/>
  <c r="E264" i="12"/>
  <c r="F264" i="12" s="1"/>
  <c r="B265" i="12"/>
  <c r="U264" i="12"/>
  <c r="N264" i="12"/>
  <c r="O264" i="12" s="1"/>
  <c r="P264" i="12" s="1"/>
  <c r="K263" i="12"/>
  <c r="Q263" i="12"/>
  <c r="R263" i="12" s="1"/>
  <c r="Q264" i="12" l="1"/>
  <c r="R264" i="12" s="1"/>
  <c r="W264" i="12"/>
  <c r="E3675" i="13"/>
  <c r="N265" i="12"/>
  <c r="O265" i="12" s="1"/>
  <c r="P265" i="12" s="1"/>
  <c r="J265" i="12"/>
  <c r="Y265" i="12"/>
  <c r="I265" i="12"/>
  <c r="V265" i="12"/>
  <c r="E265" i="12"/>
  <c r="F265" i="12" s="1"/>
  <c r="B266" i="12"/>
  <c r="U265" i="12"/>
  <c r="K264" i="12"/>
  <c r="W265" i="12" l="1"/>
  <c r="Q265" i="12"/>
  <c r="R265" i="12" s="1"/>
  <c r="E3674" i="13"/>
  <c r="N266" i="12"/>
  <c r="O266" i="12" s="1"/>
  <c r="P266" i="12" s="1"/>
  <c r="J266" i="12"/>
  <c r="V266" i="12"/>
  <c r="U266" i="12"/>
  <c r="I266" i="12"/>
  <c r="E266" i="12"/>
  <c r="F266" i="12" s="1"/>
  <c r="B267" i="12"/>
  <c r="Y266" i="12"/>
  <c r="K265" i="12"/>
  <c r="K266" i="12" l="1"/>
  <c r="Q266" i="12"/>
  <c r="R266" i="12" s="1"/>
  <c r="E3673" i="13"/>
  <c r="N267" i="12"/>
  <c r="O267" i="12" s="1"/>
  <c r="P267" i="12" s="1"/>
  <c r="Y267" i="12"/>
  <c r="I267" i="12"/>
  <c r="V267" i="12"/>
  <c r="U267" i="12"/>
  <c r="J267" i="12"/>
  <c r="E267" i="12"/>
  <c r="F267" i="12" s="1"/>
  <c r="B268" i="12"/>
  <c r="W266" i="12"/>
  <c r="Q267" i="12" l="1"/>
  <c r="R267" i="12" s="1"/>
  <c r="K267" i="12"/>
  <c r="E3672" i="13"/>
  <c r="J268" i="12"/>
  <c r="V268" i="12"/>
  <c r="B269" i="12"/>
  <c r="U268" i="12"/>
  <c r="E268" i="12"/>
  <c r="F268" i="12" s="1"/>
  <c r="N268" i="12"/>
  <c r="O268" i="12" s="1"/>
  <c r="P268" i="12" s="1"/>
  <c r="Y268" i="12"/>
  <c r="I268" i="12"/>
  <c r="W267" i="12"/>
  <c r="K268" i="12" l="1"/>
  <c r="W268" i="12"/>
  <c r="Q268" i="12"/>
  <c r="R268" i="12" s="1"/>
  <c r="E3671" i="13"/>
  <c r="B270" i="12"/>
  <c r="U269" i="12"/>
  <c r="E269" i="12"/>
  <c r="F269" i="12" s="1"/>
  <c r="N269" i="12"/>
  <c r="O269" i="12" s="1"/>
  <c r="P269" i="12" s="1"/>
  <c r="J269" i="12"/>
  <c r="Y269" i="12"/>
  <c r="V269" i="12"/>
  <c r="I269" i="12"/>
  <c r="K269" i="12" l="1"/>
  <c r="Q269" i="12"/>
  <c r="R269" i="12" s="1"/>
  <c r="W269" i="12"/>
  <c r="E3670" i="13"/>
  <c r="B271" i="12"/>
  <c r="U270" i="12"/>
  <c r="E270" i="12"/>
  <c r="F270" i="12" s="1"/>
  <c r="N270" i="12"/>
  <c r="O270" i="12" s="1"/>
  <c r="P270" i="12" s="1"/>
  <c r="J270" i="12"/>
  <c r="I270" i="12"/>
  <c r="Y270" i="12"/>
  <c r="V270" i="12"/>
  <c r="Q270" i="12" l="1"/>
  <c r="R270" i="12" s="1"/>
  <c r="E3669" i="13"/>
  <c r="B272" i="12"/>
  <c r="U271" i="12"/>
  <c r="E271" i="12"/>
  <c r="F271" i="12" s="1"/>
  <c r="N271" i="12"/>
  <c r="O271" i="12" s="1"/>
  <c r="P271" i="12" s="1"/>
  <c r="J271" i="12"/>
  <c r="I271" i="12"/>
  <c r="Y271" i="12"/>
  <c r="V271" i="12"/>
  <c r="K270" i="12"/>
  <c r="W270" i="12"/>
  <c r="W271" i="12" l="1"/>
  <c r="E3668" i="13"/>
  <c r="N272" i="12"/>
  <c r="O272" i="12" s="1"/>
  <c r="P272" i="12" s="1"/>
  <c r="J272" i="12"/>
  <c r="Y272" i="12"/>
  <c r="I272" i="12"/>
  <c r="B273" i="12"/>
  <c r="U272" i="12"/>
  <c r="E272" i="12"/>
  <c r="F272" i="12" s="1"/>
  <c r="V272" i="12"/>
  <c r="K271" i="12"/>
  <c r="Q271" i="12"/>
  <c r="R271" i="12" s="1"/>
  <c r="K272" i="12" l="1"/>
  <c r="Q272" i="12"/>
  <c r="R272" i="12" s="1"/>
  <c r="W272" i="12"/>
  <c r="E3667" i="13"/>
  <c r="Y273" i="12"/>
  <c r="I273" i="12"/>
  <c r="V273" i="12"/>
  <c r="B274" i="12"/>
  <c r="U273" i="12"/>
  <c r="E273" i="12"/>
  <c r="F273" i="12" s="1"/>
  <c r="N273" i="12"/>
  <c r="O273" i="12" s="1"/>
  <c r="P273" i="12" s="1"/>
  <c r="J273" i="12"/>
  <c r="W273" i="12" l="1"/>
  <c r="K273" i="12"/>
  <c r="Q273" i="12"/>
  <c r="R273" i="12" s="1"/>
  <c r="E3666" i="13"/>
  <c r="Y274" i="12"/>
  <c r="I274" i="12"/>
  <c r="V274" i="12"/>
  <c r="N274" i="12"/>
  <c r="O274" i="12" s="1"/>
  <c r="P274" i="12" s="1"/>
  <c r="B275" i="12"/>
  <c r="U274" i="12"/>
  <c r="J274" i="12"/>
  <c r="E274" i="12"/>
  <c r="F274" i="12" s="1"/>
  <c r="W274" i="12" l="1"/>
  <c r="Q274" i="12"/>
  <c r="R274" i="12" s="1"/>
  <c r="E3665" i="13"/>
  <c r="V275" i="12"/>
  <c r="B276" i="12"/>
  <c r="U275" i="12"/>
  <c r="E275" i="12"/>
  <c r="F275" i="12" s="1"/>
  <c r="Y275" i="12"/>
  <c r="I275" i="12"/>
  <c r="J275" i="12"/>
  <c r="N275" i="12"/>
  <c r="O275" i="12" s="1"/>
  <c r="P275" i="12" s="1"/>
  <c r="K274" i="12"/>
  <c r="W275" i="12" l="1"/>
  <c r="E3664" i="13"/>
  <c r="N276" i="12"/>
  <c r="O276" i="12" s="1"/>
  <c r="P276" i="12" s="1"/>
  <c r="Y276" i="12"/>
  <c r="I276" i="12"/>
  <c r="V276" i="12"/>
  <c r="B277" i="12"/>
  <c r="U276" i="12"/>
  <c r="E276" i="12"/>
  <c r="F276" i="12" s="1"/>
  <c r="J276" i="12"/>
  <c r="K275" i="12"/>
  <c r="Q275" i="12"/>
  <c r="R275" i="12" s="1"/>
  <c r="W276" i="12" l="1"/>
  <c r="Q276" i="12"/>
  <c r="R276" i="12" s="1"/>
  <c r="K276" i="12"/>
  <c r="E3663" i="13"/>
  <c r="N277" i="12"/>
  <c r="O277" i="12" s="1"/>
  <c r="P277" i="12" s="1"/>
  <c r="J277" i="12"/>
  <c r="Y277" i="12"/>
  <c r="I277" i="12"/>
  <c r="V277" i="12"/>
  <c r="B278" i="12"/>
  <c r="U277" i="12"/>
  <c r="E277" i="12"/>
  <c r="F277" i="12" s="1"/>
  <c r="Q277" i="12" l="1"/>
  <c r="R277" i="12" s="1"/>
  <c r="W277" i="12"/>
  <c r="E3662" i="13"/>
  <c r="J278" i="12"/>
  <c r="V278" i="12"/>
  <c r="E278" i="12"/>
  <c r="F278" i="12" s="1"/>
  <c r="B279" i="12"/>
  <c r="Y278" i="12"/>
  <c r="U278" i="12"/>
  <c r="N278" i="12"/>
  <c r="O278" i="12" s="1"/>
  <c r="P278" i="12" s="1"/>
  <c r="I278" i="12"/>
  <c r="K277" i="12"/>
  <c r="W278" i="12" l="1"/>
  <c r="Q278" i="12"/>
  <c r="R278" i="12" s="1"/>
  <c r="K278" i="12"/>
  <c r="E3661" i="13"/>
  <c r="J279" i="12"/>
  <c r="Y279" i="12"/>
  <c r="I279" i="12"/>
  <c r="B280" i="12"/>
  <c r="U279" i="12"/>
  <c r="E279" i="12"/>
  <c r="F279" i="12" s="1"/>
  <c r="V279" i="12"/>
  <c r="N279" i="12"/>
  <c r="O279" i="12" s="1"/>
  <c r="P279" i="12" s="1"/>
  <c r="Q279" i="12" l="1"/>
  <c r="R279" i="12" s="1"/>
  <c r="W279" i="12"/>
  <c r="E3660" i="13"/>
  <c r="V280" i="12"/>
  <c r="B281" i="12"/>
  <c r="U280" i="12"/>
  <c r="E280" i="12"/>
  <c r="F280" i="12" s="1"/>
  <c r="J280" i="12"/>
  <c r="Y280" i="12"/>
  <c r="I280" i="12"/>
  <c r="N280" i="12"/>
  <c r="O280" i="12" s="1"/>
  <c r="P280" i="12" s="1"/>
  <c r="K279" i="12"/>
  <c r="W280" i="12" l="1"/>
  <c r="Q280" i="12"/>
  <c r="R280" i="12" s="1"/>
  <c r="E3659" i="13"/>
  <c r="N281" i="12"/>
  <c r="O281" i="12" s="1"/>
  <c r="P281" i="12" s="1"/>
  <c r="J281" i="12"/>
  <c r="Y281" i="12"/>
  <c r="I281" i="12"/>
  <c r="V281" i="12"/>
  <c r="E281" i="12"/>
  <c r="F281" i="12" s="1"/>
  <c r="B282" i="12"/>
  <c r="U281" i="12"/>
  <c r="K280" i="12"/>
  <c r="W281" i="12" l="1"/>
  <c r="K281" i="12"/>
  <c r="Q281" i="12"/>
  <c r="R281" i="12" s="1"/>
  <c r="E3658" i="13"/>
  <c r="N282" i="12"/>
  <c r="O282" i="12" s="1"/>
  <c r="P282" i="12" s="1"/>
  <c r="J282" i="12"/>
  <c r="V282" i="12"/>
  <c r="U282" i="12"/>
  <c r="I282" i="12"/>
  <c r="E282" i="12"/>
  <c r="F282" i="12" s="1"/>
  <c r="B283" i="12"/>
  <c r="Y282" i="12"/>
  <c r="K282" i="12" l="1"/>
  <c r="Q282" i="12"/>
  <c r="R282" i="12" s="1"/>
  <c r="E3657" i="13"/>
  <c r="N283" i="12"/>
  <c r="O283" i="12" s="1"/>
  <c r="P283" i="12" s="1"/>
  <c r="Y283" i="12"/>
  <c r="I283" i="12"/>
  <c r="B284" i="12"/>
  <c r="V283" i="12"/>
  <c r="U283" i="12"/>
  <c r="J283" i="12"/>
  <c r="E283" i="12"/>
  <c r="F283" i="12" s="1"/>
  <c r="W282" i="12"/>
  <c r="W283" i="12" l="1"/>
  <c r="K283" i="12"/>
  <c r="E3656" i="13"/>
  <c r="J284" i="12"/>
  <c r="Y284" i="12"/>
  <c r="I284" i="12"/>
  <c r="V284" i="12"/>
  <c r="B285" i="12"/>
  <c r="U284" i="12"/>
  <c r="E284" i="12"/>
  <c r="F284" i="12" s="1"/>
  <c r="N284" i="12"/>
  <c r="O284" i="12" s="1"/>
  <c r="P284" i="12" s="1"/>
  <c r="Q283" i="12"/>
  <c r="R283" i="12" s="1"/>
  <c r="W284" i="12" l="1"/>
  <c r="Q284" i="12"/>
  <c r="R284" i="12" s="1"/>
  <c r="E3655" i="13"/>
  <c r="V285" i="12"/>
  <c r="B286" i="12"/>
  <c r="U285" i="12"/>
  <c r="E285" i="12"/>
  <c r="F285" i="12" s="1"/>
  <c r="N285" i="12"/>
  <c r="O285" i="12" s="1"/>
  <c r="P285" i="12" s="1"/>
  <c r="J285" i="12"/>
  <c r="Y285" i="12"/>
  <c r="I285" i="12"/>
  <c r="K284" i="12"/>
  <c r="Q285" i="12" l="1"/>
  <c r="R285" i="12" s="1"/>
  <c r="E3654" i="13"/>
  <c r="B287" i="12"/>
  <c r="U286" i="12"/>
  <c r="E286" i="12"/>
  <c r="F286" i="12" s="1"/>
  <c r="N286" i="12"/>
  <c r="O286" i="12" s="1"/>
  <c r="P286" i="12" s="1"/>
  <c r="J286" i="12"/>
  <c r="Y286" i="12"/>
  <c r="I286" i="12"/>
  <c r="V286" i="12"/>
  <c r="K285" i="12"/>
  <c r="W285" i="12"/>
  <c r="W286" i="12" l="1"/>
  <c r="Q286" i="12"/>
  <c r="R286" i="12" s="1"/>
  <c r="E3653" i="13"/>
  <c r="N287" i="12"/>
  <c r="O287" i="12" s="1"/>
  <c r="P287" i="12" s="1"/>
  <c r="V287" i="12"/>
  <c r="B288" i="12"/>
  <c r="U287" i="12"/>
  <c r="E287" i="12"/>
  <c r="F287" i="12" s="1"/>
  <c r="Y287" i="12"/>
  <c r="J287" i="12"/>
  <c r="I287" i="12"/>
  <c r="K286" i="12"/>
  <c r="Q287" i="12" l="1"/>
  <c r="R287" i="12" s="1"/>
  <c r="K287" i="12"/>
  <c r="W287" i="12"/>
  <c r="E3652" i="13"/>
  <c r="N288" i="12"/>
  <c r="O288" i="12" s="1"/>
  <c r="P288" i="12" s="1"/>
  <c r="J288" i="12"/>
  <c r="Y288" i="12"/>
  <c r="I288" i="12"/>
  <c r="B289" i="12"/>
  <c r="U288" i="12"/>
  <c r="E288" i="12"/>
  <c r="F288" i="12" s="1"/>
  <c r="V288" i="12"/>
  <c r="Q288" i="12" l="1"/>
  <c r="R288" i="12" s="1"/>
  <c r="W288" i="12"/>
  <c r="E3651" i="13"/>
  <c r="J289" i="12"/>
  <c r="Y289" i="12"/>
  <c r="I289" i="12"/>
  <c r="V289" i="12"/>
  <c r="B290" i="12"/>
  <c r="U289" i="12"/>
  <c r="E289" i="12"/>
  <c r="F289" i="12" s="1"/>
  <c r="N289" i="12"/>
  <c r="O289" i="12" s="1"/>
  <c r="P289" i="12" s="1"/>
  <c r="K288" i="12"/>
  <c r="Q289" i="12" l="1"/>
  <c r="R289" i="12" s="1"/>
  <c r="K289" i="12"/>
  <c r="W289" i="12"/>
  <c r="E3650" i="13"/>
  <c r="Y290" i="12"/>
  <c r="I290" i="12"/>
  <c r="V290" i="12"/>
  <c r="B291" i="12"/>
  <c r="U290" i="12"/>
  <c r="E290" i="12"/>
  <c r="F290" i="12" s="1"/>
  <c r="N290" i="12"/>
  <c r="O290" i="12" s="1"/>
  <c r="P290" i="12" s="1"/>
  <c r="J290" i="12"/>
  <c r="W290" i="12" l="1"/>
  <c r="K290" i="12"/>
  <c r="Q290" i="12"/>
  <c r="R290" i="12" s="1"/>
  <c r="E3649" i="13"/>
  <c r="V291" i="12"/>
  <c r="B292" i="12"/>
  <c r="U291" i="12"/>
  <c r="E291" i="12"/>
  <c r="F291" i="12" s="1"/>
  <c r="J291" i="12"/>
  <c r="Y291" i="12"/>
  <c r="I291" i="12"/>
  <c r="N291" i="12"/>
  <c r="O291" i="12" s="1"/>
  <c r="P291" i="12" s="1"/>
  <c r="W291" i="12" l="1"/>
  <c r="K291" i="12"/>
  <c r="Q291" i="12"/>
  <c r="R291" i="12" s="1"/>
  <c r="E3648" i="13"/>
  <c r="N292" i="12"/>
  <c r="O292" i="12" s="1"/>
  <c r="P292" i="12" s="1"/>
  <c r="Y292" i="12"/>
  <c r="I292" i="12"/>
  <c r="V292" i="12"/>
  <c r="B293" i="12"/>
  <c r="U292" i="12"/>
  <c r="E292" i="12"/>
  <c r="F292" i="12" s="1"/>
  <c r="J292" i="12"/>
  <c r="W292" i="12" l="1"/>
  <c r="E3647" i="13"/>
  <c r="N293" i="12"/>
  <c r="O293" i="12" s="1"/>
  <c r="P293" i="12" s="1"/>
  <c r="J293" i="12"/>
  <c r="Y293" i="12"/>
  <c r="I293" i="12"/>
  <c r="V293" i="12"/>
  <c r="B294" i="12"/>
  <c r="U293" i="12"/>
  <c r="E293" i="12"/>
  <c r="F293" i="12" s="1"/>
  <c r="K292" i="12"/>
  <c r="Q292" i="12"/>
  <c r="R292" i="12" s="1"/>
  <c r="W293" i="12" l="1"/>
  <c r="E3646" i="13"/>
  <c r="J294" i="12"/>
  <c r="Y294" i="12"/>
  <c r="I294" i="12"/>
  <c r="V294" i="12"/>
  <c r="E294" i="12"/>
  <c r="F294" i="12" s="1"/>
  <c r="B295" i="12"/>
  <c r="U294" i="12"/>
  <c r="N294" i="12"/>
  <c r="O294" i="12" s="1"/>
  <c r="P294" i="12" s="1"/>
  <c r="K293" i="12"/>
  <c r="Q293" i="12"/>
  <c r="R293" i="12" s="1"/>
  <c r="K294" i="12" l="1"/>
  <c r="E3645" i="13"/>
  <c r="J295" i="12"/>
  <c r="Y295" i="12"/>
  <c r="I295" i="12"/>
  <c r="V295" i="12"/>
  <c r="B296" i="12"/>
  <c r="U295" i="12"/>
  <c r="E295" i="12"/>
  <c r="F295" i="12" s="1"/>
  <c r="N295" i="12"/>
  <c r="O295" i="12" s="1"/>
  <c r="P295" i="12" s="1"/>
  <c r="W294" i="12"/>
  <c r="Q294" i="12"/>
  <c r="R294" i="12" s="1"/>
  <c r="W295" i="12" l="1"/>
  <c r="K295" i="12"/>
  <c r="Q295" i="12"/>
  <c r="R295" i="12" s="1"/>
  <c r="E3644" i="13"/>
  <c r="V296" i="12"/>
  <c r="B297" i="12"/>
  <c r="U296" i="12"/>
  <c r="E296" i="12"/>
  <c r="F296" i="12" s="1"/>
  <c r="J296" i="12"/>
  <c r="Y296" i="12"/>
  <c r="I296" i="12"/>
  <c r="N296" i="12"/>
  <c r="O296" i="12" s="1"/>
  <c r="P296" i="12" s="1"/>
  <c r="W296" i="12" l="1"/>
  <c r="K296" i="12"/>
  <c r="Q296" i="12"/>
  <c r="R296" i="12" s="1"/>
  <c r="E3643" i="13"/>
  <c r="N297" i="12"/>
  <c r="O297" i="12" s="1"/>
  <c r="P297" i="12" s="1"/>
  <c r="J297" i="12"/>
  <c r="Y297" i="12"/>
  <c r="I297" i="12"/>
  <c r="V297" i="12"/>
  <c r="B298" i="12"/>
  <c r="U297" i="12"/>
  <c r="E297" i="12"/>
  <c r="F297" i="12" s="1"/>
  <c r="W297" i="12" l="1"/>
  <c r="E3642" i="13"/>
  <c r="N298" i="12"/>
  <c r="O298" i="12" s="1"/>
  <c r="P298" i="12" s="1"/>
  <c r="J298" i="12"/>
  <c r="V298" i="12"/>
  <c r="B299" i="12"/>
  <c r="U298" i="12"/>
  <c r="E298" i="12"/>
  <c r="F298" i="12" s="1"/>
  <c r="Y298" i="12"/>
  <c r="I298" i="12"/>
  <c r="K297" i="12"/>
  <c r="Q297" i="12"/>
  <c r="R297" i="12" s="1"/>
  <c r="W298" i="12" l="1"/>
  <c r="E3641" i="13"/>
  <c r="N299" i="12"/>
  <c r="O299" i="12" s="1"/>
  <c r="P299" i="12" s="1"/>
  <c r="J299" i="12"/>
  <c r="Y299" i="12"/>
  <c r="I299" i="12"/>
  <c r="E299" i="12"/>
  <c r="F299" i="12" s="1"/>
  <c r="B300" i="12"/>
  <c r="V299" i="12"/>
  <c r="U299" i="12"/>
  <c r="Q298" i="12"/>
  <c r="R298" i="12" s="1"/>
  <c r="K298" i="12"/>
  <c r="W299" i="12" l="1"/>
  <c r="K299" i="12"/>
  <c r="E3640" i="13"/>
  <c r="J300" i="12"/>
  <c r="Y300" i="12"/>
  <c r="I300" i="12"/>
  <c r="V300" i="12"/>
  <c r="B301" i="12"/>
  <c r="U300" i="12"/>
  <c r="E300" i="12"/>
  <c r="F300" i="12" s="1"/>
  <c r="N300" i="12"/>
  <c r="O300" i="12" s="1"/>
  <c r="P300" i="12" s="1"/>
  <c r="Q299" i="12"/>
  <c r="R299" i="12" s="1"/>
  <c r="K300" i="12" l="1"/>
  <c r="Q300" i="12"/>
  <c r="R300" i="12" s="1"/>
  <c r="W300" i="12"/>
  <c r="E3639" i="13"/>
  <c r="V301" i="12"/>
  <c r="B302" i="12"/>
  <c r="U301" i="12"/>
  <c r="E301" i="12"/>
  <c r="F301" i="12" s="1"/>
  <c r="N301" i="12"/>
  <c r="O301" i="12" s="1"/>
  <c r="P301" i="12" s="1"/>
  <c r="J301" i="12"/>
  <c r="I301" i="12"/>
  <c r="Y301" i="12"/>
  <c r="W301" i="12" l="1"/>
  <c r="E3638" i="13"/>
  <c r="B303" i="12"/>
  <c r="U302" i="12"/>
  <c r="E302" i="12"/>
  <c r="F302" i="12" s="1"/>
  <c r="N302" i="12"/>
  <c r="O302" i="12" s="1"/>
  <c r="P302" i="12" s="1"/>
  <c r="J302" i="12"/>
  <c r="Y302" i="12"/>
  <c r="I302" i="12"/>
  <c r="V302" i="12"/>
  <c r="K301" i="12"/>
  <c r="Q301" i="12"/>
  <c r="R301" i="12" s="1"/>
  <c r="Q302" i="12" l="1"/>
  <c r="R302" i="12" s="1"/>
  <c r="W302" i="12"/>
  <c r="E3637" i="13"/>
  <c r="N303" i="12"/>
  <c r="O303" i="12" s="1"/>
  <c r="P303" i="12" s="1"/>
  <c r="V303" i="12"/>
  <c r="B304" i="12"/>
  <c r="U303" i="12"/>
  <c r="E303" i="12"/>
  <c r="F303" i="12" s="1"/>
  <c r="Y303" i="12"/>
  <c r="J303" i="12"/>
  <c r="I303" i="12"/>
  <c r="K302" i="12"/>
  <c r="W303" i="12" l="1"/>
  <c r="Q303" i="12"/>
  <c r="R303" i="12" s="1"/>
  <c r="K303" i="12"/>
  <c r="E3636" i="13"/>
  <c r="N304" i="12"/>
  <c r="O304" i="12" s="1"/>
  <c r="P304" i="12" s="1"/>
  <c r="J304" i="12"/>
  <c r="Y304" i="12"/>
  <c r="I304" i="12"/>
  <c r="V304" i="12"/>
  <c r="B305" i="12"/>
  <c r="U304" i="12"/>
  <c r="E304" i="12"/>
  <c r="F304" i="12" s="1"/>
  <c r="K304" i="12" l="1"/>
  <c r="W304" i="12"/>
  <c r="Q304" i="12"/>
  <c r="R304" i="12" s="1"/>
  <c r="E3635" i="13"/>
  <c r="J305" i="12"/>
  <c r="Y305" i="12"/>
  <c r="I305" i="12"/>
  <c r="V305" i="12"/>
  <c r="B306" i="12"/>
  <c r="U305" i="12"/>
  <c r="E305" i="12"/>
  <c r="F305" i="12" s="1"/>
  <c r="N305" i="12"/>
  <c r="O305" i="12" s="1"/>
  <c r="P305" i="12" s="1"/>
  <c r="K305" i="12" l="1"/>
  <c r="E3634" i="13"/>
  <c r="Y306" i="12"/>
  <c r="I306" i="12"/>
  <c r="V306" i="12"/>
  <c r="B307" i="12"/>
  <c r="U306" i="12"/>
  <c r="E306" i="12"/>
  <c r="F306" i="12" s="1"/>
  <c r="N306" i="12"/>
  <c r="O306" i="12" s="1"/>
  <c r="P306" i="12" s="1"/>
  <c r="J306" i="12"/>
  <c r="Q305" i="12"/>
  <c r="R305" i="12" s="1"/>
  <c r="W305" i="12"/>
  <c r="W306" i="12" l="1"/>
  <c r="E3633" i="13"/>
  <c r="V307" i="12"/>
  <c r="B308" i="12"/>
  <c r="U307" i="12"/>
  <c r="E307" i="12"/>
  <c r="F307" i="12" s="1"/>
  <c r="J307" i="12"/>
  <c r="Y307" i="12"/>
  <c r="I307" i="12"/>
  <c r="N307" i="12"/>
  <c r="O307" i="12" s="1"/>
  <c r="P307" i="12" s="1"/>
  <c r="K306" i="12"/>
  <c r="Q306" i="12"/>
  <c r="R306" i="12" s="1"/>
  <c r="W307" i="12" l="1"/>
  <c r="Q307" i="12"/>
  <c r="R307" i="12" s="1"/>
  <c r="E3632" i="13"/>
  <c r="N308" i="12"/>
  <c r="O308" i="12" s="1"/>
  <c r="P308" i="12" s="1"/>
  <c r="J308" i="12"/>
  <c r="Y308" i="12"/>
  <c r="I308" i="12"/>
  <c r="V308" i="12"/>
  <c r="B309" i="12"/>
  <c r="U308" i="12"/>
  <c r="E308" i="12"/>
  <c r="F308" i="12" s="1"/>
  <c r="K307" i="12"/>
  <c r="W308" i="12" l="1"/>
  <c r="Q308" i="12"/>
  <c r="R308" i="12" s="1"/>
  <c r="E3631" i="13"/>
  <c r="N309" i="12"/>
  <c r="O309" i="12" s="1"/>
  <c r="P309" i="12" s="1"/>
  <c r="J309" i="12"/>
  <c r="Y309" i="12"/>
  <c r="I309" i="12"/>
  <c r="V309" i="12"/>
  <c r="B310" i="12"/>
  <c r="U309" i="12"/>
  <c r="E309" i="12"/>
  <c r="F309" i="12" s="1"/>
  <c r="K308" i="12"/>
  <c r="W309" i="12" l="1"/>
  <c r="Q309" i="12"/>
  <c r="R309" i="12" s="1"/>
  <c r="E3630" i="13"/>
  <c r="J310" i="12"/>
  <c r="Y310" i="12"/>
  <c r="I310" i="12"/>
  <c r="V310" i="12"/>
  <c r="B311" i="12"/>
  <c r="U310" i="12"/>
  <c r="N310" i="12"/>
  <c r="O310" i="12" s="1"/>
  <c r="P310" i="12" s="1"/>
  <c r="E310" i="12"/>
  <c r="F310" i="12" s="1"/>
  <c r="K309" i="12"/>
  <c r="W310" i="12" l="1"/>
  <c r="K310" i="12"/>
  <c r="E3629" i="13"/>
  <c r="J311" i="12"/>
  <c r="Y311" i="12"/>
  <c r="I311" i="12"/>
  <c r="V311" i="12"/>
  <c r="B312" i="12"/>
  <c r="U311" i="12"/>
  <c r="E311" i="12"/>
  <c r="F311" i="12" s="1"/>
  <c r="N311" i="12"/>
  <c r="O311" i="12" s="1"/>
  <c r="P311" i="12" s="1"/>
  <c r="Q310" i="12"/>
  <c r="R310" i="12" s="1"/>
  <c r="K311" i="12" l="1"/>
  <c r="Q311" i="12"/>
  <c r="R311" i="12" s="1"/>
  <c r="W311" i="12"/>
  <c r="E3628" i="13"/>
  <c r="V312" i="12"/>
  <c r="B313" i="12"/>
  <c r="U312" i="12"/>
  <c r="E312" i="12"/>
  <c r="F312" i="12" s="1"/>
  <c r="N312" i="12"/>
  <c r="O312" i="12" s="1"/>
  <c r="P312" i="12" s="1"/>
  <c r="J312" i="12"/>
  <c r="Y312" i="12"/>
  <c r="I312" i="12"/>
  <c r="W312" i="12" l="1"/>
  <c r="E3627" i="13"/>
  <c r="N313" i="12"/>
  <c r="O313" i="12" s="1"/>
  <c r="P313" i="12" s="1"/>
  <c r="J313" i="12"/>
  <c r="Y313" i="12"/>
  <c r="I313" i="12"/>
  <c r="V313" i="12"/>
  <c r="B314" i="12"/>
  <c r="U313" i="12"/>
  <c r="E313" i="12"/>
  <c r="F313" i="12" s="1"/>
  <c r="K312" i="12"/>
  <c r="Q312" i="12"/>
  <c r="R312" i="12" s="1"/>
  <c r="K313" i="12" l="1"/>
  <c r="Q313" i="12"/>
  <c r="R313" i="12" s="1"/>
  <c r="W313" i="12"/>
  <c r="E3626" i="13"/>
  <c r="N314" i="12"/>
  <c r="O314" i="12" s="1"/>
  <c r="P314" i="12" s="1"/>
  <c r="J314" i="12"/>
  <c r="V314" i="12"/>
  <c r="B315" i="12"/>
  <c r="U314" i="12"/>
  <c r="E314" i="12"/>
  <c r="F314" i="12" s="1"/>
  <c r="Y314" i="12"/>
  <c r="I314" i="12"/>
  <c r="K314" i="12" l="1"/>
  <c r="W314" i="12"/>
  <c r="Q314" i="12"/>
  <c r="R314" i="12" s="1"/>
  <c r="E3625" i="13"/>
  <c r="N315" i="12"/>
  <c r="O315" i="12" s="1"/>
  <c r="P315" i="12" s="1"/>
  <c r="J315" i="12"/>
  <c r="Y315" i="12"/>
  <c r="I315" i="12"/>
  <c r="B316" i="12"/>
  <c r="U315" i="12"/>
  <c r="E315" i="12"/>
  <c r="F315" i="12" s="1"/>
  <c r="V315" i="12"/>
  <c r="Q315" i="12" l="1"/>
  <c r="R315" i="12" s="1"/>
  <c r="W315" i="12"/>
  <c r="K315" i="12"/>
  <c r="E3624" i="13"/>
  <c r="J316" i="12"/>
  <c r="Y316" i="12"/>
  <c r="I316" i="12"/>
  <c r="V316" i="12"/>
  <c r="B317" i="12"/>
  <c r="U316" i="12"/>
  <c r="E316" i="12"/>
  <c r="F316" i="12" s="1"/>
  <c r="N316" i="12"/>
  <c r="O316" i="12" s="1"/>
  <c r="P316" i="12" s="1"/>
  <c r="W316" i="12" l="1"/>
  <c r="Q316" i="12"/>
  <c r="R316" i="12" s="1"/>
  <c r="E3623" i="13"/>
  <c r="V317" i="12"/>
  <c r="B318" i="12"/>
  <c r="U317" i="12"/>
  <c r="E317" i="12"/>
  <c r="F317" i="12" s="1"/>
  <c r="N317" i="12"/>
  <c r="O317" i="12" s="1"/>
  <c r="P317" i="12" s="1"/>
  <c r="J317" i="12"/>
  <c r="Y317" i="12"/>
  <c r="I317" i="12"/>
  <c r="K316" i="12"/>
  <c r="E3622" i="13" l="1"/>
  <c r="B319" i="12"/>
  <c r="U318" i="12"/>
  <c r="E318" i="12"/>
  <c r="F318" i="12" s="1"/>
  <c r="N318" i="12"/>
  <c r="O318" i="12" s="1"/>
  <c r="P318" i="12" s="1"/>
  <c r="J318" i="12"/>
  <c r="Y318" i="12"/>
  <c r="I318" i="12"/>
  <c r="V318" i="12"/>
  <c r="K317" i="12"/>
  <c r="Q317" i="12"/>
  <c r="R317" i="12" s="1"/>
  <c r="W317" i="12"/>
  <c r="Q318" i="12" l="1"/>
  <c r="R318" i="12" s="1"/>
  <c r="W318" i="12"/>
  <c r="E3621" i="13"/>
  <c r="N319" i="12"/>
  <c r="O319" i="12" s="1"/>
  <c r="P319" i="12" s="1"/>
  <c r="J319" i="12"/>
  <c r="Y319" i="12"/>
  <c r="I319" i="12"/>
  <c r="V319" i="12"/>
  <c r="B320" i="12"/>
  <c r="U319" i="12"/>
  <c r="E319" i="12"/>
  <c r="F319" i="12" s="1"/>
  <c r="K318" i="12"/>
  <c r="W319" i="12" l="1"/>
  <c r="K319" i="12"/>
  <c r="Q319" i="12"/>
  <c r="R319" i="12" s="1"/>
  <c r="E3620" i="13"/>
  <c r="N320" i="12"/>
  <c r="O320" i="12" s="1"/>
  <c r="P320" i="12" s="1"/>
  <c r="J320" i="12"/>
  <c r="Y320" i="12"/>
  <c r="I320" i="12"/>
  <c r="V320" i="12"/>
  <c r="B321" i="12"/>
  <c r="U320" i="12"/>
  <c r="E320" i="12"/>
  <c r="F320" i="12" s="1"/>
  <c r="K320" i="12" l="1"/>
  <c r="Q320" i="12"/>
  <c r="R320" i="12" s="1"/>
  <c r="W320" i="12"/>
  <c r="E3619" i="13"/>
  <c r="J321" i="12"/>
  <c r="Y321" i="12"/>
  <c r="I321" i="12"/>
  <c r="V321" i="12"/>
  <c r="B322" i="12"/>
  <c r="U321" i="12"/>
  <c r="E321" i="12"/>
  <c r="F321" i="12" s="1"/>
  <c r="N321" i="12"/>
  <c r="O321" i="12" s="1"/>
  <c r="P321" i="12" s="1"/>
  <c r="W321" i="12" l="1"/>
  <c r="E3618" i="13"/>
  <c r="Y322" i="12"/>
  <c r="I322" i="12"/>
  <c r="V322" i="12"/>
  <c r="B323" i="12"/>
  <c r="U322" i="12"/>
  <c r="E322" i="12"/>
  <c r="F322" i="12" s="1"/>
  <c r="N322" i="12"/>
  <c r="O322" i="12" s="1"/>
  <c r="P322" i="12" s="1"/>
  <c r="J322" i="12"/>
  <c r="K321" i="12"/>
  <c r="Q321" i="12"/>
  <c r="R321" i="12" s="1"/>
  <c r="W322" i="12" l="1"/>
  <c r="Q322" i="12"/>
  <c r="R322" i="12" s="1"/>
  <c r="E3617" i="13"/>
  <c r="V323" i="12"/>
  <c r="B324" i="12"/>
  <c r="U323" i="12"/>
  <c r="E323" i="12"/>
  <c r="F323" i="12" s="1"/>
  <c r="N323" i="12"/>
  <c r="O323" i="12" s="1"/>
  <c r="P323" i="12" s="1"/>
  <c r="J323" i="12"/>
  <c r="Y323" i="12"/>
  <c r="I323" i="12"/>
  <c r="K322" i="12"/>
  <c r="W323" i="12" l="1"/>
  <c r="Q323" i="12"/>
  <c r="R323" i="12" s="1"/>
  <c r="E3616" i="13"/>
  <c r="N324" i="12"/>
  <c r="O324" i="12" s="1"/>
  <c r="P324" i="12" s="1"/>
  <c r="J324" i="12"/>
  <c r="Y324" i="12"/>
  <c r="I324" i="12"/>
  <c r="V324" i="12"/>
  <c r="B325" i="12"/>
  <c r="U324" i="12"/>
  <c r="E324" i="12"/>
  <c r="F324" i="12" s="1"/>
  <c r="K323" i="12"/>
  <c r="K324" i="12" l="1"/>
  <c r="W324" i="12"/>
  <c r="Q324" i="12"/>
  <c r="R324" i="12" s="1"/>
  <c r="E3615" i="13"/>
  <c r="N325" i="12"/>
  <c r="O325" i="12" s="1"/>
  <c r="P325" i="12" s="1"/>
  <c r="J325" i="12"/>
  <c r="Y325" i="12"/>
  <c r="I325" i="12"/>
  <c r="V325" i="12"/>
  <c r="B326" i="12"/>
  <c r="U325" i="12"/>
  <c r="E325" i="12"/>
  <c r="F325" i="12" s="1"/>
  <c r="K325" i="12" l="1"/>
  <c r="Q325" i="12"/>
  <c r="R325" i="12" s="1"/>
  <c r="W325" i="12"/>
  <c r="E3614" i="13"/>
  <c r="J326" i="12"/>
  <c r="Y326" i="12"/>
  <c r="I326" i="12"/>
  <c r="V326" i="12"/>
  <c r="B327" i="12"/>
  <c r="U326" i="12"/>
  <c r="E326" i="12"/>
  <c r="F326" i="12" s="1"/>
  <c r="N326" i="12"/>
  <c r="O326" i="12" s="1"/>
  <c r="P326" i="12" s="1"/>
  <c r="Q326" i="12" l="1"/>
  <c r="R326" i="12" s="1"/>
  <c r="W326" i="12"/>
  <c r="E3613" i="13"/>
  <c r="J327" i="12"/>
  <c r="Y327" i="12"/>
  <c r="I327" i="12"/>
  <c r="V327" i="12"/>
  <c r="B328" i="12"/>
  <c r="U327" i="12"/>
  <c r="E327" i="12"/>
  <c r="F327" i="12" s="1"/>
  <c r="N327" i="12"/>
  <c r="O327" i="12" s="1"/>
  <c r="P327" i="12" s="1"/>
  <c r="K326" i="12"/>
  <c r="W327" i="12" l="1"/>
  <c r="K327" i="12"/>
  <c r="Q327" i="12"/>
  <c r="R327" i="12" s="1"/>
  <c r="E3612" i="13"/>
  <c r="V328" i="12"/>
  <c r="B329" i="12"/>
  <c r="U328" i="12"/>
  <c r="E328" i="12"/>
  <c r="F328" i="12" s="1"/>
  <c r="N328" i="12"/>
  <c r="O328" i="12" s="1"/>
  <c r="P328" i="12" s="1"/>
  <c r="J328" i="12"/>
  <c r="Y328" i="12"/>
  <c r="I328" i="12"/>
  <c r="W328" i="12" l="1"/>
  <c r="K328" i="12"/>
  <c r="Q328" i="12"/>
  <c r="R328" i="12" s="1"/>
  <c r="E3611" i="13"/>
  <c r="N329" i="12"/>
  <c r="O329" i="12" s="1"/>
  <c r="P329" i="12" s="1"/>
  <c r="J329" i="12"/>
  <c r="Y329" i="12"/>
  <c r="I329" i="12"/>
  <c r="V329" i="12"/>
  <c r="B330" i="12"/>
  <c r="U329" i="12"/>
  <c r="E329" i="12"/>
  <c r="F329" i="12" s="1"/>
  <c r="K329" i="12" l="1"/>
  <c r="Q329" i="12"/>
  <c r="R329" i="12" s="1"/>
  <c r="W329" i="12"/>
  <c r="E3610" i="13"/>
  <c r="N330" i="12"/>
  <c r="O330" i="12" s="1"/>
  <c r="P330" i="12" s="1"/>
  <c r="J330" i="12"/>
  <c r="Y330" i="12"/>
  <c r="I330" i="12"/>
  <c r="V330" i="12"/>
  <c r="B331" i="12"/>
  <c r="U330" i="12"/>
  <c r="E330" i="12"/>
  <c r="F330" i="12" s="1"/>
  <c r="Q330" i="12" l="1"/>
  <c r="R330" i="12" s="1"/>
  <c r="K330" i="12"/>
  <c r="W330" i="12"/>
  <c r="E3609" i="13"/>
  <c r="N331" i="12"/>
  <c r="O331" i="12" s="1"/>
  <c r="P331" i="12" s="1"/>
  <c r="J331" i="12"/>
  <c r="Y331" i="12"/>
  <c r="I331" i="12"/>
  <c r="V331" i="12"/>
  <c r="B332" i="12"/>
  <c r="U331" i="12"/>
  <c r="E331" i="12"/>
  <c r="F331" i="12" s="1"/>
  <c r="Q331" i="12" l="1"/>
  <c r="R331" i="12" s="1"/>
  <c r="W331" i="12"/>
  <c r="E3608" i="13"/>
  <c r="J332" i="12"/>
  <c r="Y332" i="12"/>
  <c r="I332" i="12"/>
  <c r="V332" i="12"/>
  <c r="B333" i="12"/>
  <c r="U332" i="12"/>
  <c r="E332" i="12"/>
  <c r="F332" i="12" s="1"/>
  <c r="N332" i="12"/>
  <c r="O332" i="12" s="1"/>
  <c r="P332" i="12" s="1"/>
  <c r="K331" i="12"/>
  <c r="W332" i="12" l="1"/>
  <c r="K332" i="12"/>
  <c r="Q332" i="12"/>
  <c r="R332" i="12" s="1"/>
  <c r="E3607" i="13"/>
  <c r="V333" i="12"/>
  <c r="B334" i="12"/>
  <c r="U333" i="12"/>
  <c r="E333" i="12"/>
  <c r="F333" i="12" s="1"/>
  <c r="N333" i="12"/>
  <c r="O333" i="12" s="1"/>
  <c r="P333" i="12" s="1"/>
  <c r="J333" i="12"/>
  <c r="I333" i="12"/>
  <c r="Y333" i="12"/>
  <c r="K333" i="12" l="1"/>
  <c r="Q333" i="12"/>
  <c r="R333" i="12" s="1"/>
  <c r="W333" i="12"/>
  <c r="E3606" i="13"/>
  <c r="B335" i="12"/>
  <c r="U334" i="12"/>
  <c r="E334" i="12"/>
  <c r="F334" i="12" s="1"/>
  <c r="N334" i="12"/>
  <c r="O334" i="12" s="1"/>
  <c r="P334" i="12" s="1"/>
  <c r="J334" i="12"/>
  <c r="Y334" i="12"/>
  <c r="I334" i="12"/>
  <c r="V334" i="12"/>
  <c r="W334" i="12" l="1"/>
  <c r="E3605" i="13"/>
  <c r="N335" i="12"/>
  <c r="O335" i="12" s="1"/>
  <c r="P335" i="12" s="1"/>
  <c r="J335" i="12"/>
  <c r="Y335" i="12"/>
  <c r="I335" i="12"/>
  <c r="V335" i="12"/>
  <c r="B336" i="12"/>
  <c r="U335" i="12"/>
  <c r="E335" i="12"/>
  <c r="F335" i="12" s="1"/>
  <c r="K334" i="12"/>
  <c r="Q334" i="12"/>
  <c r="R334" i="12" s="1"/>
  <c r="K335" i="12" l="1"/>
  <c r="Q335" i="12"/>
  <c r="R335" i="12" s="1"/>
  <c r="E3604" i="13"/>
  <c r="N336" i="12"/>
  <c r="O336" i="12" s="1"/>
  <c r="P336" i="12" s="1"/>
  <c r="J336" i="12"/>
  <c r="Y336" i="12"/>
  <c r="I336" i="12"/>
  <c r="V336" i="12"/>
  <c r="B337" i="12"/>
  <c r="U336" i="12"/>
  <c r="E336" i="12"/>
  <c r="F336" i="12" s="1"/>
  <c r="W335" i="12"/>
  <c r="W336" i="12" l="1"/>
  <c r="Q336" i="12"/>
  <c r="R336" i="12" s="1"/>
  <c r="E3603" i="13"/>
  <c r="J337" i="12"/>
  <c r="Y337" i="12"/>
  <c r="I337" i="12"/>
  <c r="V337" i="12"/>
  <c r="B338" i="12"/>
  <c r="U337" i="12"/>
  <c r="E337" i="12"/>
  <c r="F337" i="12" s="1"/>
  <c r="N337" i="12"/>
  <c r="O337" i="12" s="1"/>
  <c r="P337" i="12" s="1"/>
  <c r="K336" i="12"/>
  <c r="W337" i="12" l="1"/>
  <c r="K337" i="12"/>
  <c r="Q337" i="12"/>
  <c r="R337" i="12" s="1"/>
  <c r="E3602" i="13"/>
  <c r="Y338" i="12"/>
  <c r="I338" i="12"/>
  <c r="V338" i="12"/>
  <c r="B339" i="12"/>
  <c r="U338" i="12"/>
  <c r="E338" i="12"/>
  <c r="F338" i="12" s="1"/>
  <c r="N338" i="12"/>
  <c r="O338" i="12" s="1"/>
  <c r="P338" i="12" s="1"/>
  <c r="J338" i="12"/>
  <c r="W338" i="12" l="1"/>
  <c r="Q338" i="12"/>
  <c r="R338" i="12" s="1"/>
  <c r="E3601" i="13"/>
  <c r="V339" i="12"/>
  <c r="B340" i="12"/>
  <c r="U339" i="12"/>
  <c r="E339" i="12"/>
  <c r="F339" i="12" s="1"/>
  <c r="N339" i="12"/>
  <c r="O339" i="12" s="1"/>
  <c r="P339" i="12" s="1"/>
  <c r="J339" i="12"/>
  <c r="Y339" i="12"/>
  <c r="I339" i="12"/>
  <c r="K338" i="12"/>
  <c r="W339" i="12" l="1"/>
  <c r="E3600" i="13"/>
  <c r="N340" i="12"/>
  <c r="O340" i="12" s="1"/>
  <c r="P340" i="12" s="1"/>
  <c r="J340" i="12"/>
  <c r="Y340" i="12"/>
  <c r="I340" i="12"/>
  <c r="V340" i="12"/>
  <c r="B341" i="12"/>
  <c r="U340" i="12"/>
  <c r="E340" i="12"/>
  <c r="F340" i="12" s="1"/>
  <c r="K339" i="12"/>
  <c r="Q339" i="12"/>
  <c r="R339" i="12" s="1"/>
  <c r="W340" i="12" l="1"/>
  <c r="Q340" i="12"/>
  <c r="R340" i="12" s="1"/>
  <c r="E3599" i="13"/>
  <c r="N341" i="12"/>
  <c r="O341" i="12" s="1"/>
  <c r="P341" i="12" s="1"/>
  <c r="J341" i="12"/>
  <c r="Y341" i="12"/>
  <c r="I341" i="12"/>
  <c r="V341" i="12"/>
  <c r="B342" i="12"/>
  <c r="U341" i="12"/>
  <c r="E341" i="12"/>
  <c r="F341" i="12" s="1"/>
  <c r="K340" i="12"/>
  <c r="W341" i="12" l="1"/>
  <c r="Q341" i="12"/>
  <c r="R341" i="12" s="1"/>
  <c r="E3598" i="13"/>
  <c r="J342" i="12"/>
  <c r="Y342" i="12"/>
  <c r="I342" i="12"/>
  <c r="V342" i="12"/>
  <c r="B343" i="12"/>
  <c r="U342" i="12"/>
  <c r="E342" i="12"/>
  <c r="F342" i="12" s="1"/>
  <c r="N342" i="12"/>
  <c r="O342" i="12" s="1"/>
  <c r="P342" i="12" s="1"/>
  <c r="K341" i="12"/>
  <c r="W342" i="12" l="1"/>
  <c r="K342" i="12"/>
  <c r="Q342" i="12"/>
  <c r="R342" i="12" s="1"/>
  <c r="E3597" i="13"/>
  <c r="J343" i="12"/>
  <c r="Y343" i="12"/>
  <c r="I343" i="12"/>
  <c r="V343" i="12"/>
  <c r="B344" i="12"/>
  <c r="U343" i="12"/>
  <c r="E343" i="12"/>
  <c r="F343" i="12" s="1"/>
  <c r="N343" i="12"/>
  <c r="O343" i="12" s="1"/>
  <c r="P343" i="12" s="1"/>
  <c r="W343" i="12" l="1"/>
  <c r="Q343" i="12"/>
  <c r="R343" i="12" s="1"/>
  <c r="E3596" i="13"/>
  <c r="V344" i="12"/>
  <c r="B345" i="12"/>
  <c r="U344" i="12"/>
  <c r="E344" i="12"/>
  <c r="F344" i="12" s="1"/>
  <c r="N344" i="12"/>
  <c r="O344" i="12" s="1"/>
  <c r="P344" i="12" s="1"/>
  <c r="J344" i="12"/>
  <c r="Y344" i="12"/>
  <c r="I344" i="12"/>
  <c r="K343" i="12"/>
  <c r="W344" i="12" l="1"/>
  <c r="E3595" i="13"/>
  <c r="N345" i="12"/>
  <c r="O345" i="12" s="1"/>
  <c r="P345" i="12" s="1"/>
  <c r="J345" i="12"/>
  <c r="Y345" i="12"/>
  <c r="I345" i="12"/>
  <c r="V345" i="12"/>
  <c r="B346" i="12"/>
  <c r="U345" i="12"/>
  <c r="E345" i="12"/>
  <c r="F345" i="12" s="1"/>
  <c r="K344" i="12"/>
  <c r="Q344" i="12"/>
  <c r="R344" i="12" s="1"/>
  <c r="Q345" i="12" l="1"/>
  <c r="R345" i="12" s="1"/>
  <c r="K345" i="12"/>
  <c r="W345" i="12"/>
  <c r="E3594" i="13"/>
  <c r="N346" i="12"/>
  <c r="O346" i="12" s="1"/>
  <c r="P346" i="12" s="1"/>
  <c r="J346" i="12"/>
  <c r="Y346" i="12"/>
  <c r="I346" i="12"/>
  <c r="V346" i="12"/>
  <c r="B347" i="12"/>
  <c r="U346" i="12"/>
  <c r="E346" i="12"/>
  <c r="F346" i="12" s="1"/>
  <c r="K346" i="12" l="1"/>
  <c r="W346" i="12"/>
  <c r="Q346" i="12"/>
  <c r="R346" i="12" s="1"/>
  <c r="E3593" i="13"/>
  <c r="N347" i="12"/>
  <c r="O347" i="12" s="1"/>
  <c r="P347" i="12" s="1"/>
  <c r="J347" i="12"/>
  <c r="Y347" i="12"/>
  <c r="I347" i="12"/>
  <c r="V347" i="12"/>
  <c r="B348" i="12"/>
  <c r="U347" i="12"/>
  <c r="E347" i="12"/>
  <c r="F347" i="12" s="1"/>
  <c r="W347" i="12" l="1"/>
  <c r="Q347" i="12"/>
  <c r="R347" i="12" s="1"/>
  <c r="K347" i="12"/>
  <c r="E3592" i="13"/>
  <c r="J348" i="12"/>
  <c r="Y348" i="12"/>
  <c r="I348" i="12"/>
  <c r="V348" i="12"/>
  <c r="B349" i="12"/>
  <c r="U348" i="12"/>
  <c r="E348" i="12"/>
  <c r="F348" i="12" s="1"/>
  <c r="N348" i="12"/>
  <c r="O348" i="12" s="1"/>
  <c r="P348" i="12" s="1"/>
  <c r="W348" i="12" l="1"/>
  <c r="K348" i="12"/>
  <c r="Q348" i="12"/>
  <c r="R348" i="12" s="1"/>
  <c r="E3591" i="13"/>
  <c r="V349" i="12"/>
  <c r="B350" i="12"/>
  <c r="U349" i="12"/>
  <c r="E349" i="12"/>
  <c r="F349" i="12" s="1"/>
  <c r="N349" i="12"/>
  <c r="O349" i="12" s="1"/>
  <c r="P349" i="12" s="1"/>
  <c r="J349" i="12"/>
  <c r="Y349" i="12"/>
  <c r="I349" i="12"/>
  <c r="W349" i="12" l="1"/>
  <c r="Q349" i="12"/>
  <c r="R349" i="12" s="1"/>
  <c r="E3590" i="13"/>
  <c r="B351" i="12"/>
  <c r="U350" i="12"/>
  <c r="E350" i="12"/>
  <c r="F350" i="12" s="1"/>
  <c r="N350" i="12"/>
  <c r="O350" i="12" s="1"/>
  <c r="P350" i="12" s="1"/>
  <c r="J350" i="12"/>
  <c r="Y350" i="12"/>
  <c r="I350" i="12"/>
  <c r="V350" i="12"/>
  <c r="K349" i="12"/>
  <c r="Q350" i="12" l="1"/>
  <c r="R350" i="12" s="1"/>
  <c r="W350" i="12"/>
  <c r="E3589" i="13"/>
  <c r="N351" i="12"/>
  <c r="O351" i="12" s="1"/>
  <c r="P351" i="12" s="1"/>
  <c r="J351" i="12"/>
  <c r="Y351" i="12"/>
  <c r="I351" i="12"/>
  <c r="V351" i="12"/>
  <c r="B352" i="12"/>
  <c r="U351" i="12"/>
  <c r="E351" i="12"/>
  <c r="F351" i="12" s="1"/>
  <c r="K350" i="12"/>
  <c r="W351" i="12" l="1"/>
  <c r="Q351" i="12"/>
  <c r="R351" i="12" s="1"/>
  <c r="K351" i="12"/>
  <c r="E3588" i="13"/>
  <c r="N352" i="12"/>
  <c r="O352" i="12" s="1"/>
  <c r="P352" i="12" s="1"/>
  <c r="J352" i="12"/>
  <c r="Y352" i="12"/>
  <c r="I352" i="12"/>
  <c r="V352" i="12"/>
  <c r="B353" i="12"/>
  <c r="U352" i="12"/>
  <c r="E352" i="12"/>
  <c r="F352" i="12" s="1"/>
  <c r="K352" i="12" l="1"/>
  <c r="W352" i="12"/>
  <c r="Q352" i="12"/>
  <c r="R352" i="12" s="1"/>
  <c r="E3587" i="13"/>
  <c r="J353" i="12"/>
  <c r="Y353" i="12"/>
  <c r="I353" i="12"/>
  <c r="V353" i="12"/>
  <c r="B354" i="12"/>
  <c r="U353" i="12"/>
  <c r="E353" i="12"/>
  <c r="F353" i="12" s="1"/>
  <c r="N353" i="12"/>
  <c r="O353" i="12" s="1"/>
  <c r="P353" i="12" s="1"/>
  <c r="K353" i="12" l="1"/>
  <c r="Q353" i="12"/>
  <c r="R353" i="12" s="1"/>
  <c r="W353" i="12"/>
  <c r="E3586" i="13"/>
  <c r="Y354" i="12"/>
  <c r="I354" i="12"/>
  <c r="V354" i="12"/>
  <c r="B355" i="12"/>
  <c r="U354" i="12"/>
  <c r="E354" i="12"/>
  <c r="F354" i="12" s="1"/>
  <c r="N354" i="12"/>
  <c r="O354" i="12" s="1"/>
  <c r="P354" i="12" s="1"/>
  <c r="J354" i="12"/>
  <c r="W354" i="12" l="1"/>
  <c r="Q354" i="12"/>
  <c r="R354" i="12" s="1"/>
  <c r="K354" i="12"/>
  <c r="E3585" i="13"/>
  <c r="V355" i="12"/>
  <c r="B356" i="12"/>
  <c r="U355" i="12"/>
  <c r="E355" i="12"/>
  <c r="F355" i="12" s="1"/>
  <c r="N355" i="12"/>
  <c r="O355" i="12" s="1"/>
  <c r="P355" i="12" s="1"/>
  <c r="J355" i="12"/>
  <c r="Y355" i="12"/>
  <c r="I355" i="12"/>
  <c r="W355" i="12" l="1"/>
  <c r="Q355" i="12"/>
  <c r="R355" i="12" s="1"/>
  <c r="K355" i="12"/>
  <c r="E3584" i="13"/>
  <c r="N356" i="12"/>
  <c r="O356" i="12" s="1"/>
  <c r="P356" i="12" s="1"/>
  <c r="J356" i="12"/>
  <c r="Y356" i="12"/>
  <c r="I356" i="12"/>
  <c r="V356" i="12"/>
  <c r="B357" i="12"/>
  <c r="U356" i="12"/>
  <c r="E356" i="12"/>
  <c r="F356" i="12" s="1"/>
  <c r="W356" i="12" l="1"/>
  <c r="Q356" i="12"/>
  <c r="R356" i="12" s="1"/>
  <c r="E3583" i="13"/>
  <c r="N357" i="12"/>
  <c r="O357" i="12" s="1"/>
  <c r="P357" i="12" s="1"/>
  <c r="J357" i="12"/>
  <c r="Y357" i="12"/>
  <c r="I357" i="12"/>
  <c r="V357" i="12"/>
  <c r="B358" i="12"/>
  <c r="U357" i="12"/>
  <c r="E357" i="12"/>
  <c r="F357" i="12" s="1"/>
  <c r="K356" i="12"/>
  <c r="K357" i="12" l="1"/>
  <c r="Q357" i="12"/>
  <c r="R357" i="12" s="1"/>
  <c r="W357" i="12"/>
  <c r="E3582" i="13"/>
  <c r="J358" i="12"/>
  <c r="Y358" i="12"/>
  <c r="I358" i="12"/>
  <c r="V358" i="12"/>
  <c r="B359" i="12"/>
  <c r="U358" i="12"/>
  <c r="E358" i="12"/>
  <c r="F358" i="12" s="1"/>
  <c r="N358" i="12"/>
  <c r="O358" i="12" s="1"/>
  <c r="P358" i="12" s="1"/>
  <c r="W358" i="12" l="1"/>
  <c r="Q358" i="12"/>
  <c r="R358" i="12" s="1"/>
  <c r="E3581" i="13"/>
  <c r="J359" i="12"/>
  <c r="Y359" i="12"/>
  <c r="I359" i="12"/>
  <c r="V359" i="12"/>
  <c r="B360" i="12"/>
  <c r="U359" i="12"/>
  <c r="E359" i="12"/>
  <c r="F359" i="12" s="1"/>
  <c r="N359" i="12"/>
  <c r="O359" i="12" s="1"/>
  <c r="P359" i="12" s="1"/>
  <c r="K358" i="12"/>
  <c r="W359" i="12" l="1"/>
  <c r="Q359" i="12"/>
  <c r="R359" i="12" s="1"/>
  <c r="K359" i="12"/>
  <c r="E3580" i="13"/>
  <c r="V360" i="12"/>
  <c r="B361" i="12"/>
  <c r="U360" i="12"/>
  <c r="E360" i="12"/>
  <c r="F360" i="12" s="1"/>
  <c r="N360" i="12"/>
  <c r="O360" i="12" s="1"/>
  <c r="P360" i="12" s="1"/>
  <c r="J360" i="12"/>
  <c r="Y360" i="12"/>
  <c r="I360" i="12"/>
  <c r="E3579" i="13" l="1"/>
  <c r="N361" i="12"/>
  <c r="O361" i="12" s="1"/>
  <c r="P361" i="12" s="1"/>
  <c r="J361" i="12"/>
  <c r="Y361" i="12"/>
  <c r="I361" i="12"/>
  <c r="V361" i="12"/>
  <c r="B362" i="12"/>
  <c r="U361" i="12"/>
  <c r="E361" i="12"/>
  <c r="F361" i="12" s="1"/>
  <c r="K360" i="12"/>
  <c r="Q360" i="12"/>
  <c r="R360" i="12" s="1"/>
  <c r="W360" i="12"/>
  <c r="K361" i="12" l="1"/>
  <c r="Q361" i="12"/>
  <c r="R361" i="12" s="1"/>
  <c r="E3578" i="13"/>
  <c r="N362" i="12"/>
  <c r="O362" i="12" s="1"/>
  <c r="P362" i="12" s="1"/>
  <c r="J362" i="12"/>
  <c r="Y362" i="12"/>
  <c r="I362" i="12"/>
  <c r="V362" i="12"/>
  <c r="B363" i="12"/>
  <c r="U362" i="12"/>
  <c r="E362" i="12"/>
  <c r="F362" i="12" s="1"/>
  <c r="W361" i="12"/>
  <c r="Q362" i="12" l="1"/>
  <c r="R362" i="12" s="1"/>
  <c r="W362" i="12"/>
  <c r="E3577" i="13"/>
  <c r="N363" i="12"/>
  <c r="O363" i="12" s="1"/>
  <c r="P363" i="12" s="1"/>
  <c r="J363" i="12"/>
  <c r="Y363" i="12"/>
  <c r="I363" i="12"/>
  <c r="V363" i="12"/>
  <c r="B364" i="12"/>
  <c r="U363" i="12"/>
  <c r="E363" i="12"/>
  <c r="F363" i="12" s="1"/>
  <c r="K362" i="12"/>
  <c r="W363" i="12" l="1"/>
  <c r="Q363" i="12"/>
  <c r="R363" i="12" s="1"/>
  <c r="E3576" i="13"/>
  <c r="J364" i="12"/>
  <c r="Y364" i="12"/>
  <c r="I364" i="12"/>
  <c r="V364" i="12"/>
  <c r="B365" i="12"/>
  <c r="U364" i="12"/>
  <c r="E364" i="12"/>
  <c r="F364" i="12" s="1"/>
  <c r="N364" i="12"/>
  <c r="O364" i="12" s="1"/>
  <c r="P364" i="12" s="1"/>
  <c r="K363" i="12"/>
  <c r="W364" i="12" l="1"/>
  <c r="K364" i="12"/>
  <c r="Q364" i="12"/>
  <c r="R364" i="12" s="1"/>
  <c r="E3575" i="13"/>
  <c r="V365" i="12"/>
  <c r="B366" i="12"/>
  <c r="U365" i="12"/>
  <c r="E365" i="12"/>
  <c r="F365" i="12" s="1"/>
  <c r="N365" i="12"/>
  <c r="O365" i="12" s="1"/>
  <c r="P365" i="12" s="1"/>
  <c r="J365" i="12"/>
  <c r="Y365" i="12"/>
  <c r="I365" i="12"/>
  <c r="K365" i="12" l="1"/>
  <c r="Q365" i="12"/>
  <c r="R365" i="12" s="1"/>
  <c r="W365" i="12"/>
  <c r="E3574" i="13"/>
  <c r="B367" i="12"/>
  <c r="U366" i="12"/>
  <c r="E366" i="12"/>
  <c r="F366" i="12" s="1"/>
  <c r="N366" i="12"/>
  <c r="O366" i="12" s="1"/>
  <c r="P366" i="12" s="1"/>
  <c r="J366" i="12"/>
  <c r="Y366" i="12"/>
  <c r="I366" i="12"/>
  <c r="V366" i="12"/>
  <c r="K366" i="12" l="1"/>
  <c r="W366" i="12"/>
  <c r="E3573" i="13"/>
  <c r="N367" i="12"/>
  <c r="O367" i="12" s="1"/>
  <c r="P367" i="12" s="1"/>
  <c r="J367" i="12"/>
  <c r="Y367" i="12"/>
  <c r="I367" i="12"/>
  <c r="V367" i="12"/>
  <c r="B368" i="12"/>
  <c r="U367" i="12"/>
  <c r="E367" i="12"/>
  <c r="F367" i="12" s="1"/>
  <c r="Q366" i="12"/>
  <c r="R366" i="12" s="1"/>
  <c r="W367" i="12" l="1"/>
  <c r="Q367" i="12"/>
  <c r="R367" i="12" s="1"/>
  <c r="E3572" i="13"/>
  <c r="N368" i="12"/>
  <c r="O368" i="12" s="1"/>
  <c r="P368" i="12" s="1"/>
  <c r="J368" i="12"/>
  <c r="Y368" i="12"/>
  <c r="I368" i="12"/>
  <c r="V368" i="12"/>
  <c r="B369" i="12"/>
  <c r="U368" i="12"/>
  <c r="E368" i="12"/>
  <c r="F368" i="12" s="1"/>
  <c r="K367" i="12"/>
  <c r="Q368" i="12" l="1"/>
  <c r="R368" i="12" s="1"/>
  <c r="W368" i="12"/>
  <c r="K368" i="12"/>
  <c r="E3571" i="13"/>
  <c r="J369" i="12"/>
  <c r="Y369" i="12"/>
  <c r="I369" i="12"/>
  <c r="V369" i="12"/>
  <c r="B370" i="12"/>
  <c r="U369" i="12"/>
  <c r="E369" i="12"/>
  <c r="F369" i="12" s="1"/>
  <c r="N369" i="12"/>
  <c r="O369" i="12" s="1"/>
  <c r="P369" i="12" s="1"/>
  <c r="Q369" i="12" l="1"/>
  <c r="R369" i="12" s="1"/>
  <c r="K369" i="12"/>
  <c r="W369" i="12"/>
  <c r="E3570" i="13"/>
  <c r="Y370" i="12"/>
  <c r="I370" i="12"/>
  <c r="V370" i="12"/>
  <c r="B371" i="12"/>
  <c r="U370" i="12"/>
  <c r="E370" i="12"/>
  <c r="F370" i="12" s="1"/>
  <c r="N370" i="12"/>
  <c r="O370" i="12" s="1"/>
  <c r="P370" i="12" s="1"/>
  <c r="J370" i="12"/>
  <c r="Q370" i="12" l="1"/>
  <c r="R370" i="12" s="1"/>
  <c r="W370" i="12"/>
  <c r="E3569" i="13"/>
  <c r="V371" i="12"/>
  <c r="B372" i="12"/>
  <c r="U371" i="12"/>
  <c r="E371" i="12"/>
  <c r="F371" i="12" s="1"/>
  <c r="N371" i="12"/>
  <c r="O371" i="12" s="1"/>
  <c r="P371" i="12" s="1"/>
  <c r="J371" i="12"/>
  <c r="Y371" i="12"/>
  <c r="I371" i="12"/>
  <c r="K370" i="12"/>
  <c r="W371" i="12" l="1"/>
  <c r="E3568" i="13"/>
  <c r="N372" i="12"/>
  <c r="O372" i="12" s="1"/>
  <c r="P372" i="12" s="1"/>
  <c r="J372" i="12"/>
  <c r="Y372" i="12"/>
  <c r="I372" i="12"/>
  <c r="V372" i="12"/>
  <c r="B373" i="12"/>
  <c r="U372" i="12"/>
  <c r="E372" i="12"/>
  <c r="F372" i="12" s="1"/>
  <c r="K371" i="12"/>
  <c r="Q371" i="12"/>
  <c r="R371" i="12" s="1"/>
  <c r="K372" i="12" l="1"/>
  <c r="Q372" i="12"/>
  <c r="R372" i="12" s="1"/>
  <c r="W372" i="12"/>
  <c r="E3567" i="13"/>
  <c r="N373" i="12"/>
  <c r="O373" i="12" s="1"/>
  <c r="P373" i="12" s="1"/>
  <c r="J373" i="12"/>
  <c r="Y373" i="12"/>
  <c r="I373" i="12"/>
  <c r="V373" i="12"/>
  <c r="B374" i="12"/>
  <c r="U373" i="12"/>
  <c r="E373" i="12"/>
  <c r="F373" i="12" s="1"/>
  <c r="K373" i="12" l="1"/>
  <c r="Q373" i="12"/>
  <c r="R373" i="12" s="1"/>
  <c r="W373" i="12"/>
  <c r="E3566" i="13"/>
  <c r="J374" i="12"/>
  <c r="Y374" i="12"/>
  <c r="I374" i="12"/>
  <c r="V374" i="12"/>
  <c r="B375" i="12"/>
  <c r="U374" i="12"/>
  <c r="E374" i="12"/>
  <c r="F374" i="12" s="1"/>
  <c r="N374" i="12"/>
  <c r="O374" i="12" s="1"/>
  <c r="P374" i="12" s="1"/>
  <c r="W374" i="12" l="1"/>
  <c r="E3565" i="13"/>
  <c r="J375" i="12"/>
  <c r="Y375" i="12"/>
  <c r="I375" i="12"/>
  <c r="V375" i="12"/>
  <c r="B376" i="12"/>
  <c r="U375" i="12"/>
  <c r="E375" i="12"/>
  <c r="F375" i="12" s="1"/>
  <c r="N375" i="12"/>
  <c r="O375" i="12" s="1"/>
  <c r="P375" i="12" s="1"/>
  <c r="Q374" i="12"/>
  <c r="R374" i="12" s="1"/>
  <c r="K374" i="12"/>
  <c r="K375" i="12" l="1"/>
  <c r="W375" i="12"/>
  <c r="Q375" i="12"/>
  <c r="R375" i="12" s="1"/>
  <c r="E3564" i="13"/>
  <c r="V376" i="12"/>
  <c r="B377" i="12"/>
  <c r="U376" i="12"/>
  <c r="E376" i="12"/>
  <c r="F376" i="12" s="1"/>
  <c r="N376" i="12"/>
  <c r="O376" i="12" s="1"/>
  <c r="P376" i="12" s="1"/>
  <c r="J376" i="12"/>
  <c r="Y376" i="12"/>
  <c r="I376" i="12"/>
  <c r="E3563" i="13" l="1"/>
  <c r="N377" i="12"/>
  <c r="O377" i="12" s="1"/>
  <c r="P377" i="12" s="1"/>
  <c r="J377" i="12"/>
  <c r="Y377" i="12"/>
  <c r="I377" i="12"/>
  <c r="V377" i="12"/>
  <c r="E377" i="12"/>
  <c r="F377" i="12" s="1"/>
  <c r="B378" i="12"/>
  <c r="U377" i="12"/>
  <c r="K376" i="12"/>
  <c r="Q376" i="12"/>
  <c r="R376" i="12" s="1"/>
  <c r="W376" i="12"/>
  <c r="W377" i="12" l="1"/>
  <c r="Q377" i="12"/>
  <c r="R377" i="12" s="1"/>
  <c r="E3562" i="13"/>
  <c r="N378" i="12"/>
  <c r="O378" i="12" s="1"/>
  <c r="P378" i="12" s="1"/>
  <c r="J378" i="12"/>
  <c r="Y378" i="12"/>
  <c r="I378" i="12"/>
  <c r="V378" i="12"/>
  <c r="B379" i="12"/>
  <c r="U378" i="12"/>
  <c r="E378" i="12"/>
  <c r="F378" i="12" s="1"/>
  <c r="K377" i="12"/>
  <c r="K378" i="12" l="1"/>
  <c r="W378" i="12"/>
  <c r="Q378" i="12"/>
  <c r="R378" i="12" s="1"/>
  <c r="E3561" i="13"/>
  <c r="N379" i="12"/>
  <c r="O379" i="12" s="1"/>
  <c r="P379" i="12" s="1"/>
  <c r="J379" i="12"/>
  <c r="Y379" i="12"/>
  <c r="I379" i="12"/>
  <c r="V379" i="12"/>
  <c r="B380" i="12"/>
  <c r="U379" i="12"/>
  <c r="E379" i="12"/>
  <c r="F379" i="12" s="1"/>
  <c r="Q379" i="12" l="1"/>
  <c r="R379" i="12" s="1"/>
  <c r="K379" i="12"/>
  <c r="W379" i="12"/>
  <c r="E3560" i="13"/>
  <c r="J380" i="12"/>
  <c r="Y380" i="12"/>
  <c r="I380" i="12"/>
  <c r="V380" i="12"/>
  <c r="B381" i="12"/>
  <c r="U380" i="12"/>
  <c r="E380" i="12"/>
  <c r="F380" i="12" s="1"/>
  <c r="N380" i="12"/>
  <c r="O380" i="12" s="1"/>
  <c r="P380" i="12" s="1"/>
  <c r="Q380" i="12" l="1"/>
  <c r="R380" i="12" s="1"/>
  <c r="K380" i="12"/>
  <c r="W380" i="12"/>
  <c r="E3559" i="13"/>
  <c r="V381" i="12"/>
  <c r="B382" i="12"/>
  <c r="U381" i="12"/>
  <c r="E381" i="12"/>
  <c r="F381" i="12" s="1"/>
  <c r="N381" i="12"/>
  <c r="O381" i="12" s="1"/>
  <c r="P381" i="12" s="1"/>
  <c r="J381" i="12"/>
  <c r="Y381" i="12"/>
  <c r="I381" i="12"/>
  <c r="W381" i="12" l="1"/>
  <c r="K381" i="12"/>
  <c r="Q381" i="12"/>
  <c r="R381" i="12" s="1"/>
  <c r="E3558" i="13"/>
  <c r="B383" i="12"/>
  <c r="U382" i="12"/>
  <c r="E382" i="12"/>
  <c r="F382" i="12" s="1"/>
  <c r="N382" i="12"/>
  <c r="O382" i="12" s="1"/>
  <c r="P382" i="12" s="1"/>
  <c r="J382" i="12"/>
  <c r="Y382" i="12"/>
  <c r="I382" i="12"/>
  <c r="V382" i="12"/>
  <c r="K382" i="12" l="1"/>
  <c r="W382" i="12"/>
  <c r="Q382" i="12"/>
  <c r="R382" i="12" s="1"/>
  <c r="E3557" i="13"/>
  <c r="N383" i="12"/>
  <c r="O383" i="12" s="1"/>
  <c r="P383" i="12" s="1"/>
  <c r="J383" i="12"/>
  <c r="Y383" i="12"/>
  <c r="I383" i="12"/>
  <c r="V383" i="12"/>
  <c r="B384" i="12"/>
  <c r="U383" i="12"/>
  <c r="E383" i="12"/>
  <c r="F383" i="12" s="1"/>
  <c r="W383" i="12" l="1"/>
  <c r="Q383" i="12"/>
  <c r="R383" i="12" s="1"/>
  <c r="E3556" i="13"/>
  <c r="N384" i="12"/>
  <c r="O384" i="12" s="1"/>
  <c r="P384" i="12" s="1"/>
  <c r="J384" i="12"/>
  <c r="Y384" i="12"/>
  <c r="I384" i="12"/>
  <c r="V384" i="12"/>
  <c r="B385" i="12"/>
  <c r="U384" i="12"/>
  <c r="E384" i="12"/>
  <c r="F384" i="12" s="1"/>
  <c r="K383" i="12"/>
  <c r="Q384" i="12" l="1"/>
  <c r="R384" i="12" s="1"/>
  <c r="W384" i="12"/>
  <c r="E3555" i="13"/>
  <c r="J385" i="12"/>
  <c r="Y385" i="12"/>
  <c r="I385" i="12"/>
  <c r="V385" i="12"/>
  <c r="B386" i="12"/>
  <c r="U385" i="12"/>
  <c r="E385" i="12"/>
  <c r="F385" i="12" s="1"/>
  <c r="N385" i="12"/>
  <c r="O385" i="12" s="1"/>
  <c r="P385" i="12" s="1"/>
  <c r="K384" i="12"/>
  <c r="Q385" i="12" l="1"/>
  <c r="R385" i="12" s="1"/>
  <c r="K385" i="12"/>
  <c r="W385" i="12"/>
  <c r="E3554" i="13"/>
  <c r="Y386" i="12"/>
  <c r="I386" i="12"/>
  <c r="V386" i="12"/>
  <c r="B387" i="12"/>
  <c r="U386" i="12"/>
  <c r="E386" i="12"/>
  <c r="F386" i="12" s="1"/>
  <c r="N386" i="12"/>
  <c r="O386" i="12" s="1"/>
  <c r="P386" i="12" s="1"/>
  <c r="J386" i="12"/>
  <c r="W386" i="12" l="1"/>
  <c r="Q386" i="12"/>
  <c r="R386" i="12" s="1"/>
  <c r="K386" i="12"/>
  <c r="E3553" i="13"/>
  <c r="V387" i="12"/>
  <c r="B388" i="12"/>
  <c r="U387" i="12"/>
  <c r="E387" i="12"/>
  <c r="F387" i="12" s="1"/>
  <c r="N387" i="12"/>
  <c r="O387" i="12" s="1"/>
  <c r="P387" i="12" s="1"/>
  <c r="J387" i="12"/>
  <c r="Y387" i="12"/>
  <c r="I387" i="12"/>
  <c r="W387" i="12" l="1"/>
  <c r="Q387" i="12"/>
  <c r="R387" i="12" s="1"/>
  <c r="K387" i="12"/>
  <c r="E3552" i="13"/>
  <c r="N388" i="12"/>
  <c r="O388" i="12" s="1"/>
  <c r="P388" i="12" s="1"/>
  <c r="J388" i="12"/>
  <c r="Y388" i="12"/>
  <c r="I388" i="12"/>
  <c r="V388" i="12"/>
  <c r="B389" i="12"/>
  <c r="U388" i="12"/>
  <c r="E388" i="12"/>
  <c r="F388" i="12" s="1"/>
  <c r="W388" i="12" l="1"/>
  <c r="K388" i="12"/>
  <c r="E3551" i="13"/>
  <c r="N389" i="12"/>
  <c r="O389" i="12" s="1"/>
  <c r="P389" i="12" s="1"/>
  <c r="J389" i="12"/>
  <c r="Y389" i="12"/>
  <c r="I389" i="12"/>
  <c r="V389" i="12"/>
  <c r="B390" i="12"/>
  <c r="U389" i="12"/>
  <c r="E389" i="12"/>
  <c r="F389" i="12" s="1"/>
  <c r="Q388" i="12"/>
  <c r="R388" i="12" s="1"/>
  <c r="Q389" i="12" l="1"/>
  <c r="R389" i="12" s="1"/>
  <c r="K389" i="12"/>
  <c r="E3550" i="13"/>
  <c r="J390" i="12"/>
  <c r="Y390" i="12"/>
  <c r="I390" i="12"/>
  <c r="V390" i="12"/>
  <c r="B391" i="12"/>
  <c r="U390" i="12"/>
  <c r="E390" i="12"/>
  <c r="F390" i="12" s="1"/>
  <c r="N390" i="12"/>
  <c r="O390" i="12" s="1"/>
  <c r="P390" i="12" s="1"/>
  <c r="W389" i="12"/>
  <c r="W390" i="12" l="1"/>
  <c r="E3549" i="13"/>
  <c r="J391" i="12"/>
  <c r="Y391" i="12"/>
  <c r="I391" i="12"/>
  <c r="V391" i="12"/>
  <c r="B392" i="12"/>
  <c r="U391" i="12"/>
  <c r="E391" i="12"/>
  <c r="F391" i="12" s="1"/>
  <c r="N391" i="12"/>
  <c r="O391" i="12" s="1"/>
  <c r="P391" i="12" s="1"/>
  <c r="K390" i="12"/>
  <c r="Q390" i="12"/>
  <c r="R390" i="12" s="1"/>
  <c r="K391" i="12" l="1"/>
  <c r="W391" i="12"/>
  <c r="E3548" i="13"/>
  <c r="V392" i="12"/>
  <c r="B393" i="12"/>
  <c r="U392" i="12"/>
  <c r="E392" i="12"/>
  <c r="F392" i="12" s="1"/>
  <c r="N392" i="12"/>
  <c r="O392" i="12" s="1"/>
  <c r="P392" i="12" s="1"/>
  <c r="J392" i="12"/>
  <c r="Y392" i="12"/>
  <c r="I392" i="12"/>
  <c r="Q391" i="12"/>
  <c r="R391" i="12" s="1"/>
  <c r="K392" i="12" l="1"/>
  <c r="W392" i="12"/>
  <c r="Q392" i="12"/>
  <c r="R392" i="12" s="1"/>
  <c r="E3547" i="13"/>
  <c r="N393" i="12"/>
  <c r="O393" i="12" s="1"/>
  <c r="P393" i="12" s="1"/>
  <c r="J393" i="12"/>
  <c r="Y393" i="12"/>
  <c r="I393" i="12"/>
  <c r="V393" i="12"/>
  <c r="B394" i="12"/>
  <c r="U393" i="12"/>
  <c r="E393" i="12"/>
  <c r="F393" i="12" s="1"/>
  <c r="Q393" i="12" l="1"/>
  <c r="R393" i="12" s="1"/>
  <c r="W393" i="12"/>
  <c r="K393" i="12"/>
  <c r="E3546" i="13"/>
  <c r="N394" i="12"/>
  <c r="O394" i="12" s="1"/>
  <c r="P394" i="12" s="1"/>
  <c r="J394" i="12"/>
  <c r="Y394" i="12"/>
  <c r="I394" i="12"/>
  <c r="V394" i="12"/>
  <c r="B395" i="12"/>
  <c r="U394" i="12"/>
  <c r="E394" i="12"/>
  <c r="F394" i="12" s="1"/>
  <c r="W394" i="12" l="1"/>
  <c r="Q394" i="12"/>
  <c r="R394" i="12" s="1"/>
  <c r="E3545" i="13"/>
  <c r="N395" i="12"/>
  <c r="O395" i="12" s="1"/>
  <c r="P395" i="12" s="1"/>
  <c r="J395" i="12"/>
  <c r="Y395" i="12"/>
  <c r="I395" i="12"/>
  <c r="V395" i="12"/>
  <c r="B396" i="12"/>
  <c r="U395" i="12"/>
  <c r="E395" i="12"/>
  <c r="F395" i="12" s="1"/>
  <c r="K394" i="12"/>
  <c r="W395" i="12" l="1"/>
  <c r="E3544" i="13"/>
  <c r="J396" i="12"/>
  <c r="Y396" i="12"/>
  <c r="I396" i="12"/>
  <c r="V396" i="12"/>
  <c r="B397" i="12"/>
  <c r="U396" i="12"/>
  <c r="E396" i="12"/>
  <c r="F396" i="12" s="1"/>
  <c r="N396" i="12"/>
  <c r="O396" i="12" s="1"/>
  <c r="P396" i="12" s="1"/>
  <c r="K395" i="12"/>
  <c r="Q395" i="12"/>
  <c r="R395" i="12" s="1"/>
  <c r="W396" i="12" l="1"/>
  <c r="E3543" i="13"/>
  <c r="V397" i="12"/>
  <c r="B398" i="12"/>
  <c r="U397" i="12"/>
  <c r="E397" i="12"/>
  <c r="F397" i="12" s="1"/>
  <c r="N397" i="12"/>
  <c r="O397" i="12" s="1"/>
  <c r="P397" i="12" s="1"/>
  <c r="J397" i="12"/>
  <c r="Y397" i="12"/>
  <c r="I397" i="12"/>
  <c r="K396" i="12"/>
  <c r="Q396" i="12"/>
  <c r="R396" i="12" s="1"/>
  <c r="W397" i="12" l="1"/>
  <c r="E3542" i="13"/>
  <c r="B399" i="12"/>
  <c r="U398" i="12"/>
  <c r="E398" i="12"/>
  <c r="F398" i="12" s="1"/>
  <c r="N398" i="12"/>
  <c r="O398" i="12" s="1"/>
  <c r="P398" i="12" s="1"/>
  <c r="J398" i="12"/>
  <c r="Y398" i="12"/>
  <c r="I398" i="12"/>
  <c r="V398" i="12"/>
  <c r="K397" i="12"/>
  <c r="Q397" i="12"/>
  <c r="R397" i="12" s="1"/>
  <c r="Q398" i="12" l="1"/>
  <c r="R398" i="12" s="1"/>
  <c r="W398" i="12"/>
  <c r="E3541" i="13"/>
  <c r="N399" i="12"/>
  <c r="O399" i="12" s="1"/>
  <c r="P399" i="12" s="1"/>
  <c r="J399" i="12"/>
  <c r="Y399" i="12"/>
  <c r="I399" i="12"/>
  <c r="V399" i="12"/>
  <c r="B400" i="12"/>
  <c r="U399" i="12"/>
  <c r="E399" i="12"/>
  <c r="F399" i="12" s="1"/>
  <c r="K398" i="12"/>
  <c r="K399" i="12" l="1"/>
  <c r="Q399" i="12"/>
  <c r="R399" i="12" s="1"/>
  <c r="W399" i="12"/>
  <c r="E3540" i="13"/>
  <c r="N400" i="12"/>
  <c r="O400" i="12" s="1"/>
  <c r="P400" i="12" s="1"/>
  <c r="J400" i="12"/>
  <c r="Y400" i="12"/>
  <c r="I400" i="12"/>
  <c r="V400" i="12"/>
  <c r="B401" i="12"/>
  <c r="U400" i="12"/>
  <c r="E400" i="12"/>
  <c r="F400" i="12" s="1"/>
  <c r="W400" i="12" l="1"/>
  <c r="Q400" i="12"/>
  <c r="R400" i="12" s="1"/>
  <c r="E3539" i="13"/>
  <c r="J401" i="12"/>
  <c r="Y401" i="12"/>
  <c r="I401" i="12"/>
  <c r="V401" i="12"/>
  <c r="B402" i="12"/>
  <c r="U401" i="12"/>
  <c r="E401" i="12"/>
  <c r="F401" i="12" s="1"/>
  <c r="N401" i="12"/>
  <c r="O401" i="12" s="1"/>
  <c r="P401" i="12" s="1"/>
  <c r="K400" i="12"/>
  <c r="W401" i="12" l="1"/>
  <c r="Q401" i="12"/>
  <c r="R401" i="12" s="1"/>
  <c r="E3538" i="13"/>
  <c r="Y402" i="12"/>
  <c r="I402" i="12"/>
  <c r="V402" i="12"/>
  <c r="B403" i="12"/>
  <c r="U402" i="12"/>
  <c r="E402" i="12"/>
  <c r="F402" i="12" s="1"/>
  <c r="N402" i="12"/>
  <c r="O402" i="12" s="1"/>
  <c r="P402" i="12" s="1"/>
  <c r="J402" i="12"/>
  <c r="K401" i="12"/>
  <c r="W402" i="12" l="1"/>
  <c r="K402" i="12"/>
  <c r="Q402" i="12"/>
  <c r="R402" i="12" s="1"/>
  <c r="E3537" i="13"/>
  <c r="V403" i="12"/>
  <c r="B404" i="12"/>
  <c r="U403" i="12"/>
  <c r="E403" i="12"/>
  <c r="F403" i="12" s="1"/>
  <c r="N403" i="12"/>
  <c r="O403" i="12" s="1"/>
  <c r="P403" i="12" s="1"/>
  <c r="J403" i="12"/>
  <c r="Y403" i="12"/>
  <c r="I403" i="12"/>
  <c r="E3536" i="13" l="1"/>
  <c r="N404" i="12"/>
  <c r="O404" i="12" s="1"/>
  <c r="P404" i="12" s="1"/>
  <c r="J404" i="12"/>
  <c r="Y404" i="12"/>
  <c r="I404" i="12"/>
  <c r="V404" i="12"/>
  <c r="B405" i="12"/>
  <c r="U404" i="12"/>
  <c r="E404" i="12"/>
  <c r="F404" i="12" s="1"/>
  <c r="K403" i="12"/>
  <c r="Q403" i="12"/>
  <c r="R403" i="12" s="1"/>
  <c r="W403" i="12"/>
  <c r="Q404" i="12" l="1"/>
  <c r="R404" i="12" s="1"/>
  <c r="K404" i="12"/>
  <c r="W404" i="12"/>
  <c r="E3535" i="13"/>
  <c r="N405" i="12"/>
  <c r="O405" i="12" s="1"/>
  <c r="P405" i="12" s="1"/>
  <c r="J405" i="12"/>
  <c r="Y405" i="12"/>
  <c r="I405" i="12"/>
  <c r="V405" i="12"/>
  <c r="B406" i="12"/>
  <c r="U405" i="12"/>
  <c r="E405" i="12"/>
  <c r="F405" i="12" s="1"/>
  <c r="Q405" i="12" l="1"/>
  <c r="R405" i="12" s="1"/>
  <c r="E3534" i="13"/>
  <c r="J406" i="12"/>
  <c r="Y406" i="12"/>
  <c r="I406" i="12"/>
  <c r="V406" i="12"/>
  <c r="B407" i="12"/>
  <c r="U406" i="12"/>
  <c r="E406" i="12"/>
  <c r="F406" i="12" s="1"/>
  <c r="N406" i="12"/>
  <c r="O406" i="12" s="1"/>
  <c r="P406" i="12" s="1"/>
  <c r="W405" i="12"/>
  <c r="K405" i="12"/>
  <c r="W406" i="12" l="1"/>
  <c r="E3533" i="13"/>
  <c r="J407" i="12"/>
  <c r="Y407" i="12"/>
  <c r="I407" i="12"/>
  <c r="V407" i="12"/>
  <c r="B408" i="12"/>
  <c r="U407" i="12"/>
  <c r="E407" i="12"/>
  <c r="F407" i="12" s="1"/>
  <c r="N407" i="12"/>
  <c r="O407" i="12" s="1"/>
  <c r="P407" i="12" s="1"/>
  <c r="K406" i="12"/>
  <c r="Q406" i="12"/>
  <c r="R406" i="12" s="1"/>
  <c r="W407" i="12" l="1"/>
  <c r="Q407" i="12"/>
  <c r="R407" i="12" s="1"/>
  <c r="E3532" i="13"/>
  <c r="V408" i="12"/>
  <c r="B409" i="12"/>
  <c r="U408" i="12"/>
  <c r="E408" i="12"/>
  <c r="F408" i="12" s="1"/>
  <c r="N408" i="12"/>
  <c r="O408" i="12" s="1"/>
  <c r="P408" i="12" s="1"/>
  <c r="J408" i="12"/>
  <c r="Y408" i="12"/>
  <c r="I408" i="12"/>
  <c r="K407" i="12"/>
  <c r="K408" i="12" l="1"/>
  <c r="W408" i="12"/>
  <c r="Q408" i="12"/>
  <c r="R408" i="12" s="1"/>
  <c r="E3531" i="13"/>
  <c r="N409" i="12"/>
  <c r="O409" i="12" s="1"/>
  <c r="P409" i="12" s="1"/>
  <c r="J409" i="12"/>
  <c r="Y409" i="12"/>
  <c r="I409" i="12"/>
  <c r="V409" i="12"/>
  <c r="B410" i="12"/>
  <c r="U409" i="12"/>
  <c r="E409" i="12"/>
  <c r="F409" i="12" s="1"/>
  <c r="W409" i="12" l="1"/>
  <c r="K409" i="12"/>
  <c r="Q409" i="12"/>
  <c r="R409" i="12" s="1"/>
  <c r="E3530" i="13"/>
  <c r="N410" i="12"/>
  <c r="O410" i="12" s="1"/>
  <c r="P410" i="12" s="1"/>
  <c r="J410" i="12"/>
  <c r="Y410" i="12"/>
  <c r="I410" i="12"/>
  <c r="V410" i="12"/>
  <c r="B411" i="12"/>
  <c r="U410" i="12"/>
  <c r="E410" i="12"/>
  <c r="F410" i="12" s="1"/>
  <c r="Q410" i="12" l="1"/>
  <c r="R410" i="12" s="1"/>
  <c r="W410" i="12"/>
  <c r="E3529" i="13"/>
  <c r="N411" i="12"/>
  <c r="O411" i="12" s="1"/>
  <c r="P411" i="12" s="1"/>
  <c r="J411" i="12"/>
  <c r="Y411" i="12"/>
  <c r="I411" i="12"/>
  <c r="V411" i="12"/>
  <c r="B412" i="12"/>
  <c r="U411" i="12"/>
  <c r="E411" i="12"/>
  <c r="F411" i="12" s="1"/>
  <c r="K410" i="12"/>
  <c r="K411" i="12" l="1"/>
  <c r="Q411" i="12"/>
  <c r="R411" i="12" s="1"/>
  <c r="W411" i="12"/>
  <c r="E3528" i="13"/>
  <c r="J412" i="12"/>
  <c r="Y412" i="12"/>
  <c r="I412" i="12"/>
  <c r="V412" i="12"/>
  <c r="B413" i="12"/>
  <c r="U412" i="12"/>
  <c r="E412" i="12"/>
  <c r="F412" i="12" s="1"/>
  <c r="N412" i="12"/>
  <c r="O412" i="12" s="1"/>
  <c r="P412" i="12" s="1"/>
  <c r="K412" i="12" l="1"/>
  <c r="Q412" i="12"/>
  <c r="R412" i="12" s="1"/>
  <c r="W412" i="12"/>
  <c r="E3527" i="13"/>
  <c r="V413" i="12"/>
  <c r="B414" i="12"/>
  <c r="U413" i="12"/>
  <c r="E413" i="12"/>
  <c r="F413" i="12" s="1"/>
  <c r="N413" i="12"/>
  <c r="O413" i="12" s="1"/>
  <c r="P413" i="12" s="1"/>
  <c r="J413" i="12"/>
  <c r="Y413" i="12"/>
  <c r="I413" i="12"/>
  <c r="W413" i="12" l="1"/>
  <c r="Q413" i="12"/>
  <c r="R413" i="12" s="1"/>
  <c r="K413" i="12"/>
  <c r="E3526" i="13"/>
  <c r="B415" i="12"/>
  <c r="U414" i="12"/>
  <c r="E414" i="12"/>
  <c r="F414" i="12" s="1"/>
  <c r="N414" i="12"/>
  <c r="O414" i="12" s="1"/>
  <c r="P414" i="12" s="1"/>
  <c r="J414" i="12"/>
  <c r="Y414" i="12"/>
  <c r="I414" i="12"/>
  <c r="V414" i="12"/>
  <c r="E3525" i="13" l="1"/>
  <c r="N415" i="12"/>
  <c r="O415" i="12" s="1"/>
  <c r="P415" i="12" s="1"/>
  <c r="J415" i="12"/>
  <c r="Y415" i="12"/>
  <c r="I415" i="12"/>
  <c r="V415" i="12"/>
  <c r="B416" i="12"/>
  <c r="U415" i="12"/>
  <c r="E415" i="12"/>
  <c r="F415" i="12" s="1"/>
  <c r="K414" i="12"/>
  <c r="Q414" i="12"/>
  <c r="R414" i="12" s="1"/>
  <c r="W414" i="12"/>
  <c r="W415" i="12" l="1"/>
  <c r="E3524" i="13"/>
  <c r="N416" i="12"/>
  <c r="O416" i="12" s="1"/>
  <c r="P416" i="12" s="1"/>
  <c r="J416" i="12"/>
  <c r="Y416" i="12"/>
  <c r="I416" i="12"/>
  <c r="V416" i="12"/>
  <c r="B417" i="12"/>
  <c r="U416" i="12"/>
  <c r="E416" i="12"/>
  <c r="F416" i="12" s="1"/>
  <c r="K415" i="12"/>
  <c r="Q415" i="12"/>
  <c r="R415" i="12" s="1"/>
  <c r="W416" i="12" l="1"/>
  <c r="K416" i="12"/>
  <c r="E3523" i="13"/>
  <c r="J417" i="12"/>
  <c r="Y417" i="12"/>
  <c r="I417" i="12"/>
  <c r="V417" i="12"/>
  <c r="B418" i="12"/>
  <c r="U417" i="12"/>
  <c r="E417" i="12"/>
  <c r="F417" i="12" s="1"/>
  <c r="N417" i="12"/>
  <c r="O417" i="12" s="1"/>
  <c r="P417" i="12" s="1"/>
  <c r="Q416" i="12"/>
  <c r="R416" i="12" s="1"/>
  <c r="W417" i="12" l="1"/>
  <c r="E3522" i="13"/>
  <c r="Y418" i="12"/>
  <c r="I418" i="12"/>
  <c r="V418" i="12"/>
  <c r="B419" i="12"/>
  <c r="U418" i="12"/>
  <c r="E418" i="12"/>
  <c r="F418" i="12" s="1"/>
  <c r="N418" i="12"/>
  <c r="O418" i="12" s="1"/>
  <c r="P418" i="12" s="1"/>
  <c r="J418" i="12"/>
  <c r="K417" i="12"/>
  <c r="Q417" i="12"/>
  <c r="R417" i="12" s="1"/>
  <c r="W418" i="12" l="1"/>
  <c r="E3521" i="13"/>
  <c r="V419" i="12"/>
  <c r="B420" i="12"/>
  <c r="U419" i="12"/>
  <c r="E419" i="12"/>
  <c r="F419" i="12" s="1"/>
  <c r="N419" i="12"/>
  <c r="O419" i="12" s="1"/>
  <c r="P419" i="12" s="1"/>
  <c r="J419" i="12"/>
  <c r="Y419" i="12"/>
  <c r="I419" i="12"/>
  <c r="K418" i="12"/>
  <c r="Q418" i="12"/>
  <c r="R418" i="12" s="1"/>
  <c r="K419" i="12" l="1"/>
  <c r="W419" i="12"/>
  <c r="Q419" i="12"/>
  <c r="R419" i="12" s="1"/>
  <c r="E3520" i="13"/>
  <c r="N420" i="12"/>
  <c r="O420" i="12" s="1"/>
  <c r="P420" i="12" s="1"/>
  <c r="J420" i="12"/>
  <c r="Y420" i="12"/>
  <c r="I420" i="12"/>
  <c r="V420" i="12"/>
  <c r="B421" i="12"/>
  <c r="U420" i="12"/>
  <c r="E420" i="12"/>
  <c r="F420" i="12" s="1"/>
  <c r="W420" i="12" l="1"/>
  <c r="Q420" i="12"/>
  <c r="R420" i="12" s="1"/>
  <c r="E3519" i="13"/>
  <c r="N421" i="12"/>
  <c r="O421" i="12" s="1"/>
  <c r="P421" i="12" s="1"/>
  <c r="J421" i="12"/>
  <c r="Y421" i="12"/>
  <c r="I421" i="12"/>
  <c r="V421" i="12"/>
  <c r="B422" i="12"/>
  <c r="U421" i="12"/>
  <c r="E421" i="12"/>
  <c r="F421" i="12" s="1"/>
  <c r="K420" i="12"/>
  <c r="W421" i="12" l="1"/>
  <c r="K421" i="12"/>
  <c r="Q421" i="12"/>
  <c r="R421" i="12" s="1"/>
  <c r="E3518" i="13"/>
  <c r="J422" i="12"/>
  <c r="Y422" i="12"/>
  <c r="I422" i="12"/>
  <c r="V422" i="12"/>
  <c r="B423" i="12"/>
  <c r="U422" i="12"/>
  <c r="E422" i="12"/>
  <c r="F422" i="12" s="1"/>
  <c r="N422" i="12"/>
  <c r="O422" i="12" s="1"/>
  <c r="P422" i="12" s="1"/>
  <c r="W422" i="12" l="1"/>
  <c r="K422" i="12"/>
  <c r="Q422" i="12"/>
  <c r="R422" i="12" s="1"/>
  <c r="E3517" i="13"/>
  <c r="J423" i="12"/>
  <c r="Y423" i="12"/>
  <c r="I423" i="12"/>
  <c r="V423" i="12"/>
  <c r="B424" i="12"/>
  <c r="U423" i="12"/>
  <c r="E423" i="12"/>
  <c r="F423" i="12" s="1"/>
  <c r="N423" i="12"/>
  <c r="O423" i="12" s="1"/>
  <c r="P423" i="12" s="1"/>
  <c r="W423" i="12" l="1"/>
  <c r="Q423" i="12"/>
  <c r="R423" i="12" s="1"/>
  <c r="E3516" i="13"/>
  <c r="V424" i="12"/>
  <c r="B425" i="12"/>
  <c r="U424" i="12"/>
  <c r="E424" i="12"/>
  <c r="F424" i="12" s="1"/>
  <c r="N424" i="12"/>
  <c r="O424" i="12" s="1"/>
  <c r="P424" i="12" s="1"/>
  <c r="J424" i="12"/>
  <c r="Y424" i="12"/>
  <c r="I424" i="12"/>
  <c r="K423" i="12"/>
  <c r="Q424" i="12" l="1"/>
  <c r="R424" i="12" s="1"/>
  <c r="W424" i="12"/>
  <c r="E3515" i="13"/>
  <c r="N425" i="12"/>
  <c r="O425" i="12" s="1"/>
  <c r="P425" i="12" s="1"/>
  <c r="J425" i="12"/>
  <c r="Y425" i="12"/>
  <c r="I425" i="12"/>
  <c r="V425" i="12"/>
  <c r="B426" i="12"/>
  <c r="U425" i="12"/>
  <c r="E425" i="12"/>
  <c r="F425" i="12" s="1"/>
  <c r="K424" i="12"/>
  <c r="K425" i="12" l="1"/>
  <c r="Q425" i="12"/>
  <c r="R425" i="12" s="1"/>
  <c r="W425" i="12"/>
  <c r="E3514" i="13"/>
  <c r="N426" i="12"/>
  <c r="O426" i="12" s="1"/>
  <c r="P426" i="12" s="1"/>
  <c r="J426" i="12"/>
  <c r="Y426" i="12"/>
  <c r="I426" i="12"/>
  <c r="V426" i="12"/>
  <c r="B427" i="12"/>
  <c r="U426" i="12"/>
  <c r="E426" i="12"/>
  <c r="F426" i="12" s="1"/>
  <c r="W426" i="12" l="1"/>
  <c r="Q426" i="12"/>
  <c r="R426" i="12" s="1"/>
  <c r="E3513" i="13"/>
  <c r="N427" i="12"/>
  <c r="O427" i="12" s="1"/>
  <c r="P427" i="12" s="1"/>
  <c r="J427" i="12"/>
  <c r="Y427" i="12"/>
  <c r="I427" i="12"/>
  <c r="V427" i="12"/>
  <c r="B428" i="12"/>
  <c r="U427" i="12"/>
  <c r="E427" i="12"/>
  <c r="F427" i="12" s="1"/>
  <c r="K426" i="12"/>
  <c r="Q427" i="12" l="1"/>
  <c r="R427" i="12" s="1"/>
  <c r="K427" i="12"/>
  <c r="W427" i="12"/>
  <c r="E3512" i="13"/>
  <c r="J428" i="12"/>
  <c r="Y428" i="12"/>
  <c r="I428" i="12"/>
  <c r="V428" i="12"/>
  <c r="B429" i="12"/>
  <c r="U428" i="12"/>
  <c r="E428" i="12"/>
  <c r="F428" i="12" s="1"/>
  <c r="N428" i="12"/>
  <c r="O428" i="12" s="1"/>
  <c r="P428" i="12" s="1"/>
  <c r="W428" i="12" l="1"/>
  <c r="K428" i="12"/>
  <c r="Q428" i="12"/>
  <c r="R428" i="12" s="1"/>
  <c r="E3511" i="13"/>
  <c r="V429" i="12"/>
  <c r="B430" i="12"/>
  <c r="U429" i="12"/>
  <c r="E429" i="12"/>
  <c r="F429" i="12" s="1"/>
  <c r="N429" i="12"/>
  <c r="O429" i="12" s="1"/>
  <c r="P429" i="12" s="1"/>
  <c r="J429" i="12"/>
  <c r="Y429" i="12"/>
  <c r="I429" i="12"/>
  <c r="W429" i="12" l="1"/>
  <c r="K429" i="12"/>
  <c r="Q429" i="12"/>
  <c r="R429" i="12" s="1"/>
  <c r="E3510" i="13"/>
  <c r="B431" i="12"/>
  <c r="U430" i="12"/>
  <c r="E430" i="12"/>
  <c r="F430" i="12" s="1"/>
  <c r="N430" i="12"/>
  <c r="O430" i="12" s="1"/>
  <c r="P430" i="12" s="1"/>
  <c r="J430" i="12"/>
  <c r="Y430" i="12"/>
  <c r="I430" i="12"/>
  <c r="V430" i="12"/>
  <c r="Q430" i="12" l="1"/>
  <c r="R430" i="12" s="1"/>
  <c r="W430" i="12"/>
  <c r="E3509" i="13"/>
  <c r="N431" i="12"/>
  <c r="O431" i="12" s="1"/>
  <c r="P431" i="12" s="1"/>
  <c r="J431" i="12"/>
  <c r="Y431" i="12"/>
  <c r="I431" i="12"/>
  <c r="V431" i="12"/>
  <c r="B432" i="12"/>
  <c r="U431" i="12"/>
  <c r="E431" i="12"/>
  <c r="F431" i="12" s="1"/>
  <c r="K430" i="12"/>
  <c r="W431" i="12" l="1"/>
  <c r="K431" i="12"/>
  <c r="E3508" i="13"/>
  <c r="N432" i="12"/>
  <c r="O432" i="12" s="1"/>
  <c r="P432" i="12" s="1"/>
  <c r="J432" i="12"/>
  <c r="Y432" i="12"/>
  <c r="I432" i="12"/>
  <c r="V432" i="12"/>
  <c r="B433" i="12"/>
  <c r="U432" i="12"/>
  <c r="E432" i="12"/>
  <c r="F432" i="12" s="1"/>
  <c r="Q431" i="12"/>
  <c r="R431" i="12" s="1"/>
  <c r="K432" i="12" l="1"/>
  <c r="E3507" i="13"/>
  <c r="J433" i="12"/>
  <c r="Y433" i="12"/>
  <c r="I433" i="12"/>
  <c r="V433" i="12"/>
  <c r="B434" i="12"/>
  <c r="U433" i="12"/>
  <c r="E433" i="12"/>
  <c r="F433" i="12" s="1"/>
  <c r="N433" i="12"/>
  <c r="O433" i="12" s="1"/>
  <c r="P433" i="12" s="1"/>
  <c r="Q432" i="12"/>
  <c r="R432" i="12" s="1"/>
  <c r="W432" i="12"/>
  <c r="W433" i="12" l="1"/>
  <c r="K433" i="12"/>
  <c r="Q433" i="12"/>
  <c r="R433" i="12" s="1"/>
  <c r="E3506" i="13"/>
  <c r="Y434" i="12"/>
  <c r="I434" i="12"/>
  <c r="V434" i="12"/>
  <c r="B435" i="12"/>
  <c r="U434" i="12"/>
  <c r="E434" i="12"/>
  <c r="F434" i="12" s="1"/>
  <c r="N434" i="12"/>
  <c r="O434" i="12" s="1"/>
  <c r="P434" i="12" s="1"/>
  <c r="J434" i="12"/>
  <c r="W434" i="12" l="1"/>
  <c r="Q434" i="12"/>
  <c r="R434" i="12" s="1"/>
  <c r="E3505" i="13"/>
  <c r="V435" i="12"/>
  <c r="B436" i="12"/>
  <c r="U435" i="12"/>
  <c r="E435" i="12"/>
  <c r="F435" i="12" s="1"/>
  <c r="N435" i="12"/>
  <c r="O435" i="12" s="1"/>
  <c r="P435" i="12" s="1"/>
  <c r="J435" i="12"/>
  <c r="Y435" i="12"/>
  <c r="I435" i="12"/>
  <c r="K434" i="12"/>
  <c r="K435" i="12" l="1"/>
  <c r="W435" i="12"/>
  <c r="Q435" i="12"/>
  <c r="R435" i="12" s="1"/>
  <c r="E3504" i="13"/>
  <c r="N436" i="12"/>
  <c r="O436" i="12" s="1"/>
  <c r="P436" i="12" s="1"/>
  <c r="J436" i="12"/>
  <c r="Y436" i="12"/>
  <c r="I436" i="12"/>
  <c r="V436" i="12"/>
  <c r="B437" i="12"/>
  <c r="U436" i="12"/>
  <c r="E436" i="12"/>
  <c r="F436" i="12" s="1"/>
  <c r="W436" i="12" l="1"/>
  <c r="Q436" i="12"/>
  <c r="R436" i="12" s="1"/>
  <c r="E3503" i="13"/>
  <c r="N437" i="12"/>
  <c r="O437" i="12" s="1"/>
  <c r="P437" i="12" s="1"/>
  <c r="J437" i="12"/>
  <c r="Y437" i="12"/>
  <c r="I437" i="12"/>
  <c r="V437" i="12"/>
  <c r="B438" i="12"/>
  <c r="U437" i="12"/>
  <c r="E437" i="12"/>
  <c r="F437" i="12" s="1"/>
  <c r="K436" i="12"/>
  <c r="K437" i="12" l="1"/>
  <c r="Q437" i="12"/>
  <c r="R437" i="12" s="1"/>
  <c r="W437" i="12"/>
  <c r="E3502" i="13"/>
  <c r="J438" i="12"/>
  <c r="Y438" i="12"/>
  <c r="I438" i="12"/>
  <c r="V438" i="12"/>
  <c r="B439" i="12"/>
  <c r="U438" i="12"/>
  <c r="E438" i="12"/>
  <c r="F438" i="12" s="1"/>
  <c r="N438" i="12"/>
  <c r="O438" i="12" s="1"/>
  <c r="P438" i="12" s="1"/>
  <c r="K438" i="12" l="1"/>
  <c r="Q438" i="12"/>
  <c r="R438" i="12" s="1"/>
  <c r="W438" i="12"/>
  <c r="E3501" i="13"/>
  <c r="J439" i="12"/>
  <c r="Y439" i="12"/>
  <c r="I439" i="12"/>
  <c r="V439" i="12"/>
  <c r="B440" i="12"/>
  <c r="U439" i="12"/>
  <c r="E439" i="12"/>
  <c r="F439" i="12" s="1"/>
  <c r="N439" i="12"/>
  <c r="O439" i="12" s="1"/>
  <c r="P439" i="12" s="1"/>
  <c r="K439" i="12" l="1"/>
  <c r="Q439" i="12"/>
  <c r="R439" i="12" s="1"/>
  <c r="W439" i="12"/>
  <c r="E3500" i="13"/>
  <c r="V440" i="12"/>
  <c r="B441" i="12"/>
  <c r="U440" i="12"/>
  <c r="E440" i="12"/>
  <c r="F440" i="12" s="1"/>
  <c r="N440" i="12"/>
  <c r="O440" i="12" s="1"/>
  <c r="P440" i="12" s="1"/>
  <c r="J440" i="12"/>
  <c r="Y440" i="12"/>
  <c r="I440" i="12"/>
  <c r="E3499" i="13" l="1"/>
  <c r="N441" i="12"/>
  <c r="O441" i="12" s="1"/>
  <c r="P441" i="12" s="1"/>
  <c r="J441" i="12"/>
  <c r="Y441" i="12"/>
  <c r="I441" i="12"/>
  <c r="V441" i="12"/>
  <c r="B442" i="12"/>
  <c r="U441" i="12"/>
  <c r="E441" i="12"/>
  <c r="F441" i="12" s="1"/>
  <c r="K440" i="12"/>
  <c r="Q440" i="12"/>
  <c r="R440" i="12" s="1"/>
  <c r="W440" i="12"/>
  <c r="W441" i="12" l="1"/>
  <c r="K441" i="12"/>
  <c r="Q441" i="12"/>
  <c r="R441" i="12" s="1"/>
  <c r="E3498" i="13"/>
  <c r="N442" i="12"/>
  <c r="O442" i="12" s="1"/>
  <c r="P442" i="12" s="1"/>
  <c r="J442" i="12"/>
  <c r="Y442" i="12"/>
  <c r="I442" i="12"/>
  <c r="V442" i="12"/>
  <c r="B443" i="12"/>
  <c r="U442" i="12"/>
  <c r="E442" i="12"/>
  <c r="F442" i="12" s="1"/>
  <c r="W442" i="12" l="1"/>
  <c r="K442" i="12"/>
  <c r="E3497" i="13"/>
  <c r="N443" i="12"/>
  <c r="O443" i="12" s="1"/>
  <c r="P443" i="12" s="1"/>
  <c r="J443" i="12"/>
  <c r="Y443" i="12"/>
  <c r="I443" i="12"/>
  <c r="V443" i="12"/>
  <c r="B444" i="12"/>
  <c r="U443" i="12"/>
  <c r="E443" i="12"/>
  <c r="F443" i="12" s="1"/>
  <c r="Q442" i="12"/>
  <c r="R442" i="12" s="1"/>
  <c r="W443" i="12" l="1"/>
  <c r="Q443" i="12"/>
  <c r="R443" i="12" s="1"/>
  <c r="K443" i="12"/>
  <c r="E3496" i="13"/>
  <c r="J444" i="12"/>
  <c r="Y444" i="12"/>
  <c r="I444" i="12"/>
  <c r="V444" i="12"/>
  <c r="B445" i="12"/>
  <c r="U444" i="12"/>
  <c r="E444" i="12"/>
  <c r="F444" i="12" s="1"/>
  <c r="N444" i="12"/>
  <c r="O444" i="12" s="1"/>
  <c r="P444" i="12" s="1"/>
  <c r="W444" i="12" l="1"/>
  <c r="Q444" i="12"/>
  <c r="R444" i="12" s="1"/>
  <c r="E3495" i="13"/>
  <c r="V445" i="12"/>
  <c r="B446" i="12"/>
  <c r="U445" i="12"/>
  <c r="E445" i="12"/>
  <c r="F445" i="12" s="1"/>
  <c r="N445" i="12"/>
  <c r="O445" i="12" s="1"/>
  <c r="P445" i="12" s="1"/>
  <c r="J445" i="12"/>
  <c r="Y445" i="12"/>
  <c r="I445" i="12"/>
  <c r="K444" i="12"/>
  <c r="W445" i="12" l="1"/>
  <c r="E3494" i="13"/>
  <c r="B447" i="12"/>
  <c r="U446" i="12"/>
  <c r="E446" i="12"/>
  <c r="F446" i="12" s="1"/>
  <c r="N446" i="12"/>
  <c r="O446" i="12" s="1"/>
  <c r="P446" i="12" s="1"/>
  <c r="J446" i="12"/>
  <c r="Y446" i="12"/>
  <c r="I446" i="12"/>
  <c r="V446" i="12"/>
  <c r="K445" i="12"/>
  <c r="Q445" i="12"/>
  <c r="R445" i="12" s="1"/>
  <c r="W446" i="12" l="1"/>
  <c r="Q446" i="12"/>
  <c r="R446" i="12" s="1"/>
  <c r="E3493" i="13"/>
  <c r="N447" i="12"/>
  <c r="O447" i="12" s="1"/>
  <c r="P447" i="12" s="1"/>
  <c r="J447" i="12"/>
  <c r="Y447" i="12"/>
  <c r="I447" i="12"/>
  <c r="V447" i="12"/>
  <c r="B448" i="12"/>
  <c r="U447" i="12"/>
  <c r="E447" i="12"/>
  <c r="F447" i="12" s="1"/>
  <c r="K446" i="12"/>
  <c r="K447" i="12" l="1"/>
  <c r="Q447" i="12"/>
  <c r="R447" i="12" s="1"/>
  <c r="W447" i="12"/>
  <c r="E3492" i="13"/>
  <c r="N448" i="12"/>
  <c r="O448" i="12" s="1"/>
  <c r="P448" i="12" s="1"/>
  <c r="J448" i="12"/>
  <c r="Y448" i="12"/>
  <c r="I448" i="12"/>
  <c r="V448" i="12"/>
  <c r="B449" i="12"/>
  <c r="U448" i="12"/>
  <c r="E448" i="12"/>
  <c r="F448" i="12" s="1"/>
  <c r="W448" i="12" l="1"/>
  <c r="Q448" i="12"/>
  <c r="R448" i="12" s="1"/>
  <c r="E3491" i="13"/>
  <c r="J449" i="12"/>
  <c r="Y449" i="12"/>
  <c r="I449" i="12"/>
  <c r="V449" i="12"/>
  <c r="B450" i="12"/>
  <c r="U449" i="12"/>
  <c r="E449" i="12"/>
  <c r="F449" i="12" s="1"/>
  <c r="N449" i="12"/>
  <c r="O449" i="12" s="1"/>
  <c r="P449" i="12" s="1"/>
  <c r="K448" i="12"/>
  <c r="W449" i="12" l="1"/>
  <c r="Q449" i="12"/>
  <c r="R449" i="12" s="1"/>
  <c r="E3490" i="13"/>
  <c r="Y450" i="12"/>
  <c r="I450" i="12"/>
  <c r="V450" i="12"/>
  <c r="B451" i="12"/>
  <c r="U450" i="12"/>
  <c r="E450" i="12"/>
  <c r="F450" i="12" s="1"/>
  <c r="N450" i="12"/>
  <c r="O450" i="12" s="1"/>
  <c r="P450" i="12" s="1"/>
  <c r="J450" i="12"/>
  <c r="K449" i="12"/>
  <c r="E3489" i="13" l="1"/>
  <c r="V451" i="12"/>
  <c r="B452" i="12"/>
  <c r="U451" i="12"/>
  <c r="E451" i="12"/>
  <c r="F451" i="12" s="1"/>
  <c r="N451" i="12"/>
  <c r="O451" i="12" s="1"/>
  <c r="P451" i="12" s="1"/>
  <c r="J451" i="12"/>
  <c r="Y451" i="12"/>
  <c r="I451" i="12"/>
  <c r="K450" i="12"/>
  <c r="Q450" i="12"/>
  <c r="R450" i="12" s="1"/>
  <c r="W450" i="12"/>
  <c r="W451" i="12" l="1"/>
  <c r="Q451" i="12"/>
  <c r="R451" i="12" s="1"/>
  <c r="E3488" i="13"/>
  <c r="N452" i="12"/>
  <c r="O452" i="12" s="1"/>
  <c r="P452" i="12" s="1"/>
  <c r="J452" i="12"/>
  <c r="Y452" i="12"/>
  <c r="I452" i="12"/>
  <c r="V452" i="12"/>
  <c r="B453" i="12"/>
  <c r="U452" i="12"/>
  <c r="E452" i="12"/>
  <c r="F452" i="12" s="1"/>
  <c r="K451" i="12"/>
  <c r="K452" i="12" l="1"/>
  <c r="W452" i="12"/>
  <c r="Q452" i="12"/>
  <c r="R452" i="12" s="1"/>
  <c r="E3487" i="13"/>
  <c r="N453" i="12"/>
  <c r="O453" i="12" s="1"/>
  <c r="P453" i="12" s="1"/>
  <c r="J453" i="12"/>
  <c r="Y453" i="12"/>
  <c r="I453" i="12"/>
  <c r="V453" i="12"/>
  <c r="B454" i="12"/>
  <c r="U453" i="12"/>
  <c r="E453" i="12"/>
  <c r="F453" i="12" s="1"/>
  <c r="K453" i="12" l="1"/>
  <c r="Q453" i="12"/>
  <c r="R453" i="12" s="1"/>
  <c r="W453" i="12"/>
  <c r="E3486" i="13"/>
  <c r="J454" i="12"/>
  <c r="Y454" i="12"/>
  <c r="I454" i="12"/>
  <c r="V454" i="12"/>
  <c r="B455" i="12"/>
  <c r="U454" i="12"/>
  <c r="E454" i="12"/>
  <c r="F454" i="12" s="1"/>
  <c r="N454" i="12"/>
  <c r="O454" i="12" s="1"/>
  <c r="P454" i="12" s="1"/>
  <c r="W454" i="12" l="1"/>
  <c r="Q454" i="12"/>
  <c r="R454" i="12" s="1"/>
  <c r="K454" i="12"/>
  <c r="E3485" i="13"/>
  <c r="J455" i="12"/>
  <c r="Y455" i="12"/>
  <c r="I455" i="12"/>
  <c r="V455" i="12"/>
  <c r="B456" i="12"/>
  <c r="U455" i="12"/>
  <c r="E455" i="12"/>
  <c r="F455" i="12" s="1"/>
  <c r="N455" i="12"/>
  <c r="O455" i="12" s="1"/>
  <c r="P455" i="12" s="1"/>
  <c r="W455" i="12" l="1"/>
  <c r="Q455" i="12"/>
  <c r="R455" i="12" s="1"/>
  <c r="E3484" i="13"/>
  <c r="V456" i="12"/>
  <c r="B457" i="12"/>
  <c r="U456" i="12"/>
  <c r="E456" i="12"/>
  <c r="F456" i="12" s="1"/>
  <c r="N456" i="12"/>
  <c r="O456" i="12" s="1"/>
  <c r="P456" i="12" s="1"/>
  <c r="J456" i="12"/>
  <c r="Y456" i="12"/>
  <c r="I456" i="12"/>
  <c r="K455" i="12"/>
  <c r="Q456" i="12" l="1"/>
  <c r="R456" i="12" s="1"/>
  <c r="E3483" i="13"/>
  <c r="N457" i="12"/>
  <c r="O457" i="12" s="1"/>
  <c r="P457" i="12" s="1"/>
  <c r="J457" i="12"/>
  <c r="Y457" i="12"/>
  <c r="I457" i="12"/>
  <c r="V457" i="12"/>
  <c r="U457" i="12"/>
  <c r="E457" i="12"/>
  <c r="F457" i="12" s="1"/>
  <c r="B458" i="12"/>
  <c r="W456" i="12"/>
  <c r="K456" i="12"/>
  <c r="W457" i="12" l="1"/>
  <c r="K457" i="12"/>
  <c r="Q457" i="12"/>
  <c r="R457" i="12" s="1"/>
  <c r="E3482" i="13"/>
  <c r="N458" i="12"/>
  <c r="O458" i="12" s="1"/>
  <c r="P458" i="12" s="1"/>
  <c r="J458" i="12"/>
  <c r="Y458" i="12"/>
  <c r="I458" i="12"/>
  <c r="V458" i="12"/>
  <c r="B459" i="12"/>
  <c r="U458" i="12"/>
  <c r="E458" i="12"/>
  <c r="F458" i="12" s="1"/>
  <c r="W458" i="12" l="1"/>
  <c r="Q458" i="12"/>
  <c r="R458" i="12" s="1"/>
  <c r="E3481" i="13"/>
  <c r="N459" i="12"/>
  <c r="O459" i="12" s="1"/>
  <c r="P459" i="12" s="1"/>
  <c r="J459" i="12"/>
  <c r="Y459" i="12"/>
  <c r="I459" i="12"/>
  <c r="V459" i="12"/>
  <c r="B460" i="12"/>
  <c r="U459" i="12"/>
  <c r="E459" i="12"/>
  <c r="F459" i="12" s="1"/>
  <c r="K458" i="12"/>
  <c r="K459" i="12" l="1"/>
  <c r="Q459" i="12"/>
  <c r="R459" i="12" s="1"/>
  <c r="W459" i="12"/>
  <c r="E3480" i="13"/>
  <c r="J460" i="12"/>
  <c r="Y460" i="12"/>
  <c r="I460" i="12"/>
  <c r="V460" i="12"/>
  <c r="B461" i="12"/>
  <c r="U460" i="12"/>
  <c r="E460" i="12"/>
  <c r="F460" i="12" s="1"/>
  <c r="N460" i="12"/>
  <c r="O460" i="12" s="1"/>
  <c r="P460" i="12" s="1"/>
  <c r="W460" i="12" l="1"/>
  <c r="K460" i="12"/>
  <c r="Q460" i="12"/>
  <c r="R460" i="12" s="1"/>
  <c r="E3479" i="13"/>
  <c r="V461" i="12"/>
  <c r="B462" i="12"/>
  <c r="U461" i="12"/>
  <c r="E461" i="12"/>
  <c r="F461" i="12" s="1"/>
  <c r="N461" i="12"/>
  <c r="O461" i="12" s="1"/>
  <c r="P461" i="12" s="1"/>
  <c r="J461" i="12"/>
  <c r="Y461" i="12"/>
  <c r="I461" i="12"/>
  <c r="K461" i="12" l="1"/>
  <c r="W461" i="12"/>
  <c r="Q461" i="12"/>
  <c r="R461" i="12" s="1"/>
  <c r="E3478" i="13"/>
  <c r="B463" i="12"/>
  <c r="U462" i="12"/>
  <c r="E462" i="12"/>
  <c r="F462" i="12" s="1"/>
  <c r="N462" i="12"/>
  <c r="O462" i="12" s="1"/>
  <c r="P462" i="12" s="1"/>
  <c r="J462" i="12"/>
  <c r="Y462" i="12"/>
  <c r="I462" i="12"/>
  <c r="V462" i="12"/>
  <c r="E3477" i="13" l="1"/>
  <c r="N463" i="12"/>
  <c r="O463" i="12" s="1"/>
  <c r="P463" i="12" s="1"/>
  <c r="J463" i="12"/>
  <c r="Y463" i="12"/>
  <c r="I463" i="12"/>
  <c r="V463" i="12"/>
  <c r="B464" i="12"/>
  <c r="U463" i="12"/>
  <c r="E463" i="12"/>
  <c r="F463" i="12" s="1"/>
  <c r="K462" i="12"/>
  <c r="Q462" i="12"/>
  <c r="R462" i="12" s="1"/>
  <c r="W462" i="12"/>
  <c r="K463" i="12" l="1"/>
  <c r="E3476" i="13"/>
  <c r="N464" i="12"/>
  <c r="O464" i="12" s="1"/>
  <c r="P464" i="12" s="1"/>
  <c r="J464" i="12"/>
  <c r="Y464" i="12"/>
  <c r="I464" i="12"/>
  <c r="V464" i="12"/>
  <c r="B465" i="12"/>
  <c r="U464" i="12"/>
  <c r="E464" i="12"/>
  <c r="F464" i="12" s="1"/>
  <c r="Q463" i="12"/>
  <c r="R463" i="12" s="1"/>
  <c r="W463" i="12"/>
  <c r="Q464" i="12" l="1"/>
  <c r="R464" i="12" s="1"/>
  <c r="K464" i="12"/>
  <c r="E3475" i="13"/>
  <c r="J465" i="12"/>
  <c r="Y465" i="12"/>
  <c r="I465" i="12"/>
  <c r="V465" i="12"/>
  <c r="B466" i="12"/>
  <c r="U465" i="12"/>
  <c r="E465" i="12"/>
  <c r="F465" i="12" s="1"/>
  <c r="N465" i="12"/>
  <c r="O465" i="12" s="1"/>
  <c r="P465" i="12" s="1"/>
  <c r="W464" i="12"/>
  <c r="W465" i="12" l="1"/>
  <c r="E3474" i="13"/>
  <c r="Y466" i="12"/>
  <c r="I466" i="12"/>
  <c r="V466" i="12"/>
  <c r="B467" i="12"/>
  <c r="U466" i="12"/>
  <c r="E466" i="12"/>
  <c r="F466" i="12" s="1"/>
  <c r="N466" i="12"/>
  <c r="O466" i="12" s="1"/>
  <c r="P466" i="12" s="1"/>
  <c r="J466" i="12"/>
  <c r="K465" i="12"/>
  <c r="Q465" i="12"/>
  <c r="R465" i="12" s="1"/>
  <c r="W466" i="12" l="1"/>
  <c r="Q466" i="12"/>
  <c r="R466" i="12" s="1"/>
  <c r="E3473" i="13"/>
  <c r="V467" i="12"/>
  <c r="B468" i="12"/>
  <c r="U467" i="12"/>
  <c r="E467" i="12"/>
  <c r="F467" i="12" s="1"/>
  <c r="N467" i="12"/>
  <c r="O467" i="12" s="1"/>
  <c r="P467" i="12" s="1"/>
  <c r="J467" i="12"/>
  <c r="Y467" i="12"/>
  <c r="I467" i="12"/>
  <c r="K466" i="12"/>
  <c r="W467" i="12" l="1"/>
  <c r="Q467" i="12"/>
  <c r="R467" i="12" s="1"/>
  <c r="E3472" i="13"/>
  <c r="N468" i="12"/>
  <c r="O468" i="12" s="1"/>
  <c r="P468" i="12" s="1"/>
  <c r="J468" i="12"/>
  <c r="Y468" i="12"/>
  <c r="I468" i="12"/>
  <c r="V468" i="12"/>
  <c r="B469" i="12"/>
  <c r="U468" i="12"/>
  <c r="E468" i="12"/>
  <c r="F468" i="12" s="1"/>
  <c r="K467" i="12"/>
  <c r="W468" i="12" l="1"/>
  <c r="Q468" i="12"/>
  <c r="R468" i="12" s="1"/>
  <c r="E3471" i="13"/>
  <c r="N469" i="12"/>
  <c r="O469" i="12" s="1"/>
  <c r="P469" i="12" s="1"/>
  <c r="J469" i="12"/>
  <c r="Y469" i="12"/>
  <c r="I469" i="12"/>
  <c r="V469" i="12"/>
  <c r="B470" i="12"/>
  <c r="U469" i="12"/>
  <c r="E469" i="12"/>
  <c r="F469" i="12" s="1"/>
  <c r="K468" i="12"/>
  <c r="K469" i="12" l="1"/>
  <c r="Q469" i="12"/>
  <c r="R469" i="12" s="1"/>
  <c r="W469" i="12"/>
  <c r="E3470" i="13"/>
  <c r="J470" i="12"/>
  <c r="Y470" i="12"/>
  <c r="I470" i="12"/>
  <c r="V470" i="12"/>
  <c r="B471" i="12"/>
  <c r="U470" i="12"/>
  <c r="E470" i="12"/>
  <c r="F470" i="12" s="1"/>
  <c r="N470" i="12"/>
  <c r="O470" i="12" s="1"/>
  <c r="P470" i="12" s="1"/>
  <c r="Q470" i="12" l="1"/>
  <c r="R470" i="12" s="1"/>
  <c r="K470" i="12"/>
  <c r="W470" i="12"/>
  <c r="E3469" i="13"/>
  <c r="J471" i="12"/>
  <c r="Y471" i="12"/>
  <c r="I471" i="12"/>
  <c r="V471" i="12"/>
  <c r="B472" i="12"/>
  <c r="U471" i="12"/>
  <c r="E471" i="12"/>
  <c r="F471" i="12" s="1"/>
  <c r="N471" i="12"/>
  <c r="O471" i="12" s="1"/>
  <c r="P471" i="12" s="1"/>
  <c r="W471" i="12" l="1"/>
  <c r="Q471" i="12"/>
  <c r="R471" i="12" s="1"/>
  <c r="K471" i="12"/>
  <c r="E3468" i="13"/>
  <c r="V472" i="12"/>
  <c r="B473" i="12"/>
  <c r="U472" i="12"/>
  <c r="E472" i="12"/>
  <c r="F472" i="12" s="1"/>
  <c r="N472" i="12"/>
  <c r="O472" i="12" s="1"/>
  <c r="P472" i="12" s="1"/>
  <c r="J472" i="12"/>
  <c r="Y472" i="12"/>
  <c r="I472" i="12"/>
  <c r="W472" i="12" l="1"/>
  <c r="K472" i="12"/>
  <c r="Q472" i="12"/>
  <c r="R472" i="12" s="1"/>
  <c r="E3467" i="13"/>
  <c r="N473" i="12"/>
  <c r="O473" i="12" s="1"/>
  <c r="P473" i="12" s="1"/>
  <c r="J473" i="12"/>
  <c r="Y473" i="12"/>
  <c r="I473" i="12"/>
  <c r="V473" i="12"/>
  <c r="B474" i="12"/>
  <c r="U473" i="12"/>
  <c r="E473" i="12"/>
  <c r="F473" i="12" s="1"/>
  <c r="Q473" i="12" l="1"/>
  <c r="R473" i="12" s="1"/>
  <c r="W473" i="12"/>
  <c r="E3466" i="13"/>
  <c r="N474" i="12"/>
  <c r="O474" i="12" s="1"/>
  <c r="P474" i="12" s="1"/>
  <c r="J474" i="12"/>
  <c r="Y474" i="12"/>
  <c r="I474" i="12"/>
  <c r="V474" i="12"/>
  <c r="B475" i="12"/>
  <c r="U474" i="12"/>
  <c r="E474" i="12"/>
  <c r="F474" i="12" s="1"/>
  <c r="K473" i="12"/>
  <c r="K474" i="12" l="1"/>
  <c r="Q474" i="12"/>
  <c r="R474" i="12" s="1"/>
  <c r="W474" i="12"/>
  <c r="E3465" i="13"/>
  <c r="N475" i="12"/>
  <c r="O475" i="12" s="1"/>
  <c r="P475" i="12" s="1"/>
  <c r="J475" i="12"/>
  <c r="Y475" i="12"/>
  <c r="I475" i="12"/>
  <c r="V475" i="12"/>
  <c r="B476" i="12"/>
  <c r="U475" i="12"/>
  <c r="E475" i="12"/>
  <c r="F475" i="12" s="1"/>
  <c r="W475" i="12" l="1"/>
  <c r="Q475" i="12"/>
  <c r="R475" i="12" s="1"/>
  <c r="E3464" i="13"/>
  <c r="J476" i="12"/>
  <c r="Y476" i="12"/>
  <c r="I476" i="12"/>
  <c r="V476" i="12"/>
  <c r="B477" i="12"/>
  <c r="U476" i="12"/>
  <c r="E476" i="12"/>
  <c r="F476" i="12" s="1"/>
  <c r="N476" i="12"/>
  <c r="O476" i="12" s="1"/>
  <c r="P476" i="12" s="1"/>
  <c r="K475" i="12"/>
  <c r="W476" i="12" l="1"/>
  <c r="Q476" i="12"/>
  <c r="R476" i="12" s="1"/>
  <c r="E3463" i="13"/>
  <c r="V477" i="12"/>
  <c r="B478" i="12"/>
  <c r="U477" i="12"/>
  <c r="E477" i="12"/>
  <c r="F477" i="12" s="1"/>
  <c r="N477" i="12"/>
  <c r="O477" i="12" s="1"/>
  <c r="P477" i="12" s="1"/>
  <c r="J477" i="12"/>
  <c r="Y477" i="12"/>
  <c r="I477" i="12"/>
  <c r="K476" i="12"/>
  <c r="W477" i="12" l="1"/>
  <c r="E3462" i="13"/>
  <c r="B479" i="12"/>
  <c r="U478" i="12"/>
  <c r="E478" i="12"/>
  <c r="F478" i="12" s="1"/>
  <c r="N478" i="12"/>
  <c r="O478" i="12" s="1"/>
  <c r="P478" i="12" s="1"/>
  <c r="J478" i="12"/>
  <c r="Y478" i="12"/>
  <c r="I478" i="12"/>
  <c r="V478" i="12"/>
  <c r="K477" i="12"/>
  <c r="Q477" i="12"/>
  <c r="R477" i="12" s="1"/>
  <c r="Q478" i="12" l="1"/>
  <c r="R478" i="12" s="1"/>
  <c r="W478" i="12"/>
  <c r="E3461" i="13"/>
  <c r="N479" i="12"/>
  <c r="O479" i="12" s="1"/>
  <c r="P479" i="12" s="1"/>
  <c r="J479" i="12"/>
  <c r="Y479" i="12"/>
  <c r="I479" i="12"/>
  <c r="V479" i="12"/>
  <c r="B480" i="12"/>
  <c r="U479" i="12"/>
  <c r="E479" i="12"/>
  <c r="F479" i="12" s="1"/>
  <c r="K478" i="12"/>
  <c r="W479" i="12" l="1"/>
  <c r="K479" i="12"/>
  <c r="Q479" i="12"/>
  <c r="R479" i="12" s="1"/>
  <c r="E3460" i="13"/>
  <c r="N480" i="12"/>
  <c r="O480" i="12" s="1"/>
  <c r="P480" i="12" s="1"/>
  <c r="J480" i="12"/>
  <c r="Y480" i="12"/>
  <c r="I480" i="12"/>
  <c r="V480" i="12"/>
  <c r="B481" i="12"/>
  <c r="U480" i="12"/>
  <c r="E480" i="12"/>
  <c r="F480" i="12" s="1"/>
  <c r="W480" i="12" l="1"/>
  <c r="Q480" i="12"/>
  <c r="R480" i="12" s="1"/>
  <c r="E3459" i="13"/>
  <c r="J481" i="12"/>
  <c r="Y481" i="12"/>
  <c r="I481" i="12"/>
  <c r="V481" i="12"/>
  <c r="B482" i="12"/>
  <c r="U481" i="12"/>
  <c r="E481" i="12"/>
  <c r="F481" i="12" s="1"/>
  <c r="N481" i="12"/>
  <c r="O481" i="12" s="1"/>
  <c r="P481" i="12" s="1"/>
  <c r="K480" i="12"/>
  <c r="W481" i="12" l="1"/>
  <c r="E3458" i="13"/>
  <c r="Y482" i="12"/>
  <c r="I482" i="12"/>
  <c r="V482" i="12"/>
  <c r="B483" i="12"/>
  <c r="U482" i="12"/>
  <c r="E482" i="12"/>
  <c r="F482" i="12" s="1"/>
  <c r="N482" i="12"/>
  <c r="O482" i="12" s="1"/>
  <c r="P482" i="12" s="1"/>
  <c r="J482" i="12"/>
  <c r="K481" i="12"/>
  <c r="Q481" i="12"/>
  <c r="R481" i="12" s="1"/>
  <c r="W482" i="12" l="1"/>
  <c r="Q482" i="12"/>
  <c r="R482" i="12" s="1"/>
  <c r="E3457" i="13"/>
  <c r="V483" i="12"/>
  <c r="B484" i="12"/>
  <c r="U483" i="12"/>
  <c r="E483" i="12"/>
  <c r="F483" i="12" s="1"/>
  <c r="N483" i="12"/>
  <c r="O483" i="12" s="1"/>
  <c r="P483" i="12" s="1"/>
  <c r="J483" i="12"/>
  <c r="Y483" i="12"/>
  <c r="I483" i="12"/>
  <c r="K482" i="12"/>
  <c r="W483" i="12" l="1"/>
  <c r="Q483" i="12"/>
  <c r="R483" i="12" s="1"/>
  <c r="E3456" i="13"/>
  <c r="N484" i="12"/>
  <c r="O484" i="12" s="1"/>
  <c r="P484" i="12" s="1"/>
  <c r="J484" i="12"/>
  <c r="Y484" i="12"/>
  <c r="I484" i="12"/>
  <c r="V484" i="12"/>
  <c r="B485" i="12"/>
  <c r="U484" i="12"/>
  <c r="E484" i="12"/>
  <c r="F484" i="12" s="1"/>
  <c r="K483" i="12"/>
  <c r="W484" i="12" l="1"/>
  <c r="Q484" i="12"/>
  <c r="R484" i="12" s="1"/>
  <c r="E3455" i="13"/>
  <c r="N485" i="12"/>
  <c r="O485" i="12" s="1"/>
  <c r="P485" i="12" s="1"/>
  <c r="J485" i="12"/>
  <c r="Y485" i="12"/>
  <c r="I485" i="12"/>
  <c r="V485" i="12"/>
  <c r="B486" i="12"/>
  <c r="U485" i="12"/>
  <c r="E485" i="12"/>
  <c r="F485" i="12" s="1"/>
  <c r="K484" i="12"/>
  <c r="K485" i="12" l="1"/>
  <c r="Q485" i="12"/>
  <c r="R485" i="12" s="1"/>
  <c r="W485" i="12"/>
  <c r="E3454" i="13"/>
  <c r="J486" i="12"/>
  <c r="Y486" i="12"/>
  <c r="I486" i="12"/>
  <c r="V486" i="12"/>
  <c r="B487" i="12"/>
  <c r="U486" i="12"/>
  <c r="E486" i="12"/>
  <c r="F486" i="12" s="1"/>
  <c r="N486" i="12"/>
  <c r="O486" i="12" s="1"/>
  <c r="P486" i="12" s="1"/>
  <c r="Q486" i="12" l="1"/>
  <c r="R486" i="12" s="1"/>
  <c r="W486" i="12"/>
  <c r="E3453" i="13"/>
  <c r="J487" i="12"/>
  <c r="Y487" i="12"/>
  <c r="I487" i="12"/>
  <c r="V487" i="12"/>
  <c r="B488" i="12"/>
  <c r="U487" i="12"/>
  <c r="E487" i="12"/>
  <c r="F487" i="12" s="1"/>
  <c r="N487" i="12"/>
  <c r="O487" i="12" s="1"/>
  <c r="P487" i="12" s="1"/>
  <c r="K486" i="12"/>
  <c r="W487" i="12" l="1"/>
  <c r="K487" i="12"/>
  <c r="Q487" i="12"/>
  <c r="R487" i="12" s="1"/>
  <c r="E3452" i="13"/>
  <c r="V488" i="12"/>
  <c r="B489" i="12"/>
  <c r="U488" i="12"/>
  <c r="E488" i="12"/>
  <c r="F488" i="12" s="1"/>
  <c r="N488" i="12"/>
  <c r="O488" i="12" s="1"/>
  <c r="P488" i="12" s="1"/>
  <c r="J488" i="12"/>
  <c r="Y488" i="12"/>
  <c r="I488" i="12"/>
  <c r="W488" i="12" l="1"/>
  <c r="Q488" i="12"/>
  <c r="R488" i="12" s="1"/>
  <c r="K488" i="12"/>
  <c r="E3451" i="13"/>
  <c r="N489" i="12"/>
  <c r="O489" i="12" s="1"/>
  <c r="P489" i="12" s="1"/>
  <c r="J489" i="12"/>
  <c r="Y489" i="12"/>
  <c r="I489" i="12"/>
  <c r="V489" i="12"/>
  <c r="B490" i="12"/>
  <c r="U489" i="12"/>
  <c r="E489" i="12"/>
  <c r="F489" i="12" s="1"/>
  <c r="W489" i="12" l="1"/>
  <c r="E3450" i="13"/>
  <c r="N490" i="12"/>
  <c r="O490" i="12" s="1"/>
  <c r="P490" i="12" s="1"/>
  <c r="J490" i="12"/>
  <c r="Y490" i="12"/>
  <c r="I490" i="12"/>
  <c r="V490" i="12"/>
  <c r="B491" i="12"/>
  <c r="U490" i="12"/>
  <c r="E490" i="12"/>
  <c r="F490" i="12" s="1"/>
  <c r="K489" i="12"/>
  <c r="Q489" i="12"/>
  <c r="R489" i="12" s="1"/>
  <c r="W490" i="12" l="1"/>
  <c r="K490" i="12"/>
  <c r="Q490" i="12"/>
  <c r="R490" i="12" s="1"/>
  <c r="E3449" i="13"/>
  <c r="N491" i="12"/>
  <c r="O491" i="12" s="1"/>
  <c r="P491" i="12" s="1"/>
  <c r="J491" i="12"/>
  <c r="Y491" i="12"/>
  <c r="I491" i="12"/>
  <c r="V491" i="12"/>
  <c r="B492" i="12"/>
  <c r="U491" i="12"/>
  <c r="E491" i="12"/>
  <c r="F491" i="12" s="1"/>
  <c r="Q491" i="12" l="1"/>
  <c r="R491" i="12" s="1"/>
  <c r="W491" i="12"/>
  <c r="E3448" i="13"/>
  <c r="J492" i="12"/>
  <c r="Y492" i="12"/>
  <c r="I492" i="12"/>
  <c r="V492" i="12"/>
  <c r="B493" i="12"/>
  <c r="U492" i="12"/>
  <c r="E492" i="12"/>
  <c r="F492" i="12" s="1"/>
  <c r="N492" i="12"/>
  <c r="O492" i="12" s="1"/>
  <c r="P492" i="12" s="1"/>
  <c r="K491" i="12"/>
  <c r="W492" i="12" l="1"/>
  <c r="K492" i="12"/>
  <c r="Q492" i="12"/>
  <c r="R492" i="12" s="1"/>
  <c r="E3447" i="13"/>
  <c r="V493" i="12"/>
  <c r="B494" i="12"/>
  <c r="U493" i="12"/>
  <c r="E493" i="12"/>
  <c r="F493" i="12" s="1"/>
  <c r="N493" i="12"/>
  <c r="O493" i="12" s="1"/>
  <c r="P493" i="12" s="1"/>
  <c r="J493" i="12"/>
  <c r="Y493" i="12"/>
  <c r="I493" i="12"/>
  <c r="W493" i="12" l="1"/>
  <c r="K493" i="12"/>
  <c r="E3446" i="13"/>
  <c r="B495" i="12"/>
  <c r="U494" i="12"/>
  <c r="E494" i="12"/>
  <c r="F494" i="12" s="1"/>
  <c r="N494" i="12"/>
  <c r="O494" i="12" s="1"/>
  <c r="P494" i="12" s="1"/>
  <c r="J494" i="12"/>
  <c r="Y494" i="12"/>
  <c r="I494" i="12"/>
  <c r="V494" i="12"/>
  <c r="Q493" i="12"/>
  <c r="R493" i="12" s="1"/>
  <c r="W494" i="12" l="1"/>
  <c r="E3445" i="13"/>
  <c r="N495" i="12"/>
  <c r="O495" i="12" s="1"/>
  <c r="P495" i="12" s="1"/>
  <c r="J495" i="12"/>
  <c r="Y495" i="12"/>
  <c r="I495" i="12"/>
  <c r="V495" i="12"/>
  <c r="B496" i="12"/>
  <c r="U495" i="12"/>
  <c r="E495" i="12"/>
  <c r="F495" i="12" s="1"/>
  <c r="K494" i="12"/>
  <c r="Q494" i="12"/>
  <c r="R494" i="12" s="1"/>
  <c r="K495" i="12" l="1"/>
  <c r="Q495" i="12"/>
  <c r="R495" i="12" s="1"/>
  <c r="E3444" i="13"/>
  <c r="N496" i="12"/>
  <c r="O496" i="12" s="1"/>
  <c r="P496" i="12" s="1"/>
  <c r="J496" i="12"/>
  <c r="Y496" i="12"/>
  <c r="I496" i="12"/>
  <c r="V496" i="12"/>
  <c r="B497" i="12"/>
  <c r="U496" i="12"/>
  <c r="E496" i="12"/>
  <c r="F496" i="12" s="1"/>
  <c r="W495" i="12"/>
  <c r="W496" i="12" l="1"/>
  <c r="Q496" i="12"/>
  <c r="R496" i="12" s="1"/>
  <c r="E3443" i="13"/>
  <c r="J497" i="12"/>
  <c r="Y497" i="12"/>
  <c r="I497" i="12"/>
  <c r="V497" i="12"/>
  <c r="B498" i="12"/>
  <c r="U497" i="12"/>
  <c r="E497" i="12"/>
  <c r="F497" i="12" s="1"/>
  <c r="N497" i="12"/>
  <c r="O497" i="12" s="1"/>
  <c r="P497" i="12" s="1"/>
  <c r="K496" i="12"/>
  <c r="K497" i="12" l="1"/>
  <c r="Q497" i="12"/>
  <c r="R497" i="12" s="1"/>
  <c r="W497" i="12"/>
  <c r="E3442" i="13"/>
  <c r="Y498" i="12"/>
  <c r="I498" i="12"/>
  <c r="V498" i="12"/>
  <c r="B499" i="12"/>
  <c r="U498" i="12"/>
  <c r="E498" i="12"/>
  <c r="F498" i="12" s="1"/>
  <c r="N498" i="12"/>
  <c r="O498" i="12" s="1"/>
  <c r="P498" i="12" s="1"/>
  <c r="J498" i="12"/>
  <c r="W498" i="12" l="1"/>
  <c r="Q498" i="12"/>
  <c r="R498" i="12" s="1"/>
  <c r="E3441" i="13"/>
  <c r="V499" i="12"/>
  <c r="B500" i="12"/>
  <c r="U499" i="12"/>
  <c r="E499" i="12"/>
  <c r="F499" i="12" s="1"/>
  <c r="N499" i="12"/>
  <c r="O499" i="12" s="1"/>
  <c r="P499" i="12" s="1"/>
  <c r="J499" i="12"/>
  <c r="Y499" i="12"/>
  <c r="I499" i="12"/>
  <c r="K498" i="12"/>
  <c r="E3440" i="13" l="1"/>
  <c r="N500" i="12"/>
  <c r="O500" i="12" s="1"/>
  <c r="P500" i="12" s="1"/>
  <c r="J500" i="12"/>
  <c r="Y500" i="12"/>
  <c r="I500" i="12"/>
  <c r="V500" i="12"/>
  <c r="B501" i="12"/>
  <c r="U500" i="12"/>
  <c r="E500" i="12"/>
  <c r="F500" i="12" s="1"/>
  <c r="K499" i="12"/>
  <c r="Q499" i="12"/>
  <c r="R499" i="12" s="1"/>
  <c r="W499" i="12"/>
  <c r="W500" i="12" l="1"/>
  <c r="Q500" i="12"/>
  <c r="R500" i="12" s="1"/>
  <c r="E3439" i="13"/>
  <c r="N501" i="12"/>
  <c r="O501" i="12" s="1"/>
  <c r="P501" i="12" s="1"/>
  <c r="J501" i="12"/>
  <c r="Y501" i="12"/>
  <c r="I501" i="12"/>
  <c r="V501" i="12"/>
  <c r="B502" i="12"/>
  <c r="U501" i="12"/>
  <c r="E501" i="12"/>
  <c r="F501" i="12" s="1"/>
  <c r="K500" i="12"/>
  <c r="Q501" i="12" l="1"/>
  <c r="R501" i="12" s="1"/>
  <c r="W501" i="12"/>
  <c r="E3438" i="13"/>
  <c r="J502" i="12"/>
  <c r="Y502" i="12"/>
  <c r="I502" i="12"/>
  <c r="V502" i="12"/>
  <c r="B503" i="12"/>
  <c r="U502" i="12"/>
  <c r="E502" i="12"/>
  <c r="F502" i="12" s="1"/>
  <c r="N502" i="12"/>
  <c r="O502" i="12" s="1"/>
  <c r="P502" i="12" s="1"/>
  <c r="K501" i="12"/>
  <c r="W502" i="12" l="1"/>
  <c r="Q502" i="12"/>
  <c r="R502" i="12" s="1"/>
  <c r="E3437" i="13"/>
  <c r="J503" i="12"/>
  <c r="Y503" i="12"/>
  <c r="I503" i="12"/>
  <c r="V503" i="12"/>
  <c r="B504" i="12"/>
  <c r="U503" i="12"/>
  <c r="E503" i="12"/>
  <c r="F503" i="12" s="1"/>
  <c r="N503" i="12"/>
  <c r="O503" i="12" s="1"/>
  <c r="P503" i="12" s="1"/>
  <c r="K502" i="12"/>
  <c r="W503" i="12" l="1"/>
  <c r="K503" i="12"/>
  <c r="Q503" i="12"/>
  <c r="R503" i="12" s="1"/>
  <c r="E3436" i="13"/>
  <c r="V504" i="12"/>
  <c r="B505" i="12"/>
  <c r="U504" i="12"/>
  <c r="E504" i="12"/>
  <c r="F504" i="12" s="1"/>
  <c r="N504" i="12"/>
  <c r="O504" i="12" s="1"/>
  <c r="P504" i="12" s="1"/>
  <c r="J504" i="12"/>
  <c r="Y504" i="12"/>
  <c r="I504" i="12"/>
  <c r="W504" i="12" l="1"/>
  <c r="E3435" i="13"/>
  <c r="N505" i="12"/>
  <c r="O505" i="12" s="1"/>
  <c r="P505" i="12" s="1"/>
  <c r="J505" i="12"/>
  <c r="Y505" i="12"/>
  <c r="I505" i="12"/>
  <c r="V505" i="12"/>
  <c r="B506" i="12"/>
  <c r="U505" i="12"/>
  <c r="E505" i="12"/>
  <c r="F505" i="12" s="1"/>
  <c r="K504" i="12"/>
  <c r="Q504" i="12"/>
  <c r="R504" i="12" s="1"/>
  <c r="Q505" i="12" l="1"/>
  <c r="R505" i="12" s="1"/>
  <c r="K505" i="12"/>
  <c r="W505" i="12"/>
  <c r="E3434" i="13"/>
  <c r="N506" i="12"/>
  <c r="O506" i="12" s="1"/>
  <c r="P506" i="12" s="1"/>
  <c r="J506" i="12"/>
  <c r="Y506" i="12"/>
  <c r="I506" i="12"/>
  <c r="V506" i="12"/>
  <c r="B507" i="12"/>
  <c r="U506" i="12"/>
  <c r="E506" i="12"/>
  <c r="F506" i="12" s="1"/>
  <c r="K506" i="12" l="1"/>
  <c r="W506" i="12"/>
  <c r="Q506" i="12"/>
  <c r="R506" i="12" s="1"/>
  <c r="E3433" i="13"/>
  <c r="N507" i="12"/>
  <c r="O507" i="12" s="1"/>
  <c r="P507" i="12" s="1"/>
  <c r="J507" i="12"/>
  <c r="Y507" i="12"/>
  <c r="I507" i="12"/>
  <c r="V507" i="12"/>
  <c r="B508" i="12"/>
  <c r="U507" i="12"/>
  <c r="E507" i="12"/>
  <c r="F507" i="12" s="1"/>
  <c r="Q507" i="12" l="1"/>
  <c r="R507" i="12" s="1"/>
  <c r="K507" i="12"/>
  <c r="W507" i="12"/>
  <c r="E3432" i="13"/>
  <c r="J508" i="12"/>
  <c r="Y508" i="12"/>
  <c r="I508" i="12"/>
  <c r="V508" i="12"/>
  <c r="B509" i="12"/>
  <c r="U508" i="12"/>
  <c r="E508" i="12"/>
  <c r="F508" i="12" s="1"/>
  <c r="N508" i="12"/>
  <c r="O508" i="12" s="1"/>
  <c r="P508" i="12" s="1"/>
  <c r="W508" i="12" l="1"/>
  <c r="K508" i="12"/>
  <c r="E3431" i="13"/>
  <c r="V509" i="12"/>
  <c r="B510" i="12"/>
  <c r="U509" i="12"/>
  <c r="E509" i="12"/>
  <c r="F509" i="12" s="1"/>
  <c r="N509" i="12"/>
  <c r="O509" i="12" s="1"/>
  <c r="P509" i="12" s="1"/>
  <c r="J509" i="12"/>
  <c r="Y509" i="12"/>
  <c r="I509" i="12"/>
  <c r="Q508" i="12"/>
  <c r="R508" i="12" s="1"/>
  <c r="K509" i="12" l="1"/>
  <c r="W509" i="12"/>
  <c r="Q509" i="12"/>
  <c r="R509" i="12" s="1"/>
  <c r="E3430" i="13"/>
  <c r="B511" i="12"/>
  <c r="U510" i="12"/>
  <c r="E510" i="12"/>
  <c r="F510" i="12" s="1"/>
  <c r="N510" i="12"/>
  <c r="O510" i="12" s="1"/>
  <c r="P510" i="12" s="1"/>
  <c r="J510" i="12"/>
  <c r="Y510" i="12"/>
  <c r="I510" i="12"/>
  <c r="V510" i="12"/>
  <c r="W510" i="12" l="1"/>
  <c r="Q510" i="12"/>
  <c r="R510" i="12" s="1"/>
  <c r="E3429" i="13"/>
  <c r="N511" i="12"/>
  <c r="O511" i="12" s="1"/>
  <c r="P511" i="12" s="1"/>
  <c r="J511" i="12"/>
  <c r="Y511" i="12"/>
  <c r="I511" i="12"/>
  <c r="V511" i="12"/>
  <c r="B512" i="12"/>
  <c r="U511" i="12"/>
  <c r="E511" i="12"/>
  <c r="F511" i="12" s="1"/>
  <c r="K510" i="12"/>
  <c r="K511" i="12" l="1"/>
  <c r="E3428" i="13"/>
  <c r="N512" i="12"/>
  <c r="O512" i="12" s="1"/>
  <c r="P512" i="12" s="1"/>
  <c r="J512" i="12"/>
  <c r="Y512" i="12"/>
  <c r="I512" i="12"/>
  <c r="V512" i="12"/>
  <c r="B513" i="12"/>
  <c r="U512" i="12"/>
  <c r="E512" i="12"/>
  <c r="F512" i="12" s="1"/>
  <c r="Q511" i="12"/>
  <c r="R511" i="12" s="1"/>
  <c r="W511" i="12"/>
  <c r="W512" i="12" l="1"/>
  <c r="E3427" i="13"/>
  <c r="J513" i="12"/>
  <c r="Y513" i="12"/>
  <c r="I513" i="12"/>
  <c r="V513" i="12"/>
  <c r="B514" i="12"/>
  <c r="U513" i="12"/>
  <c r="E513" i="12"/>
  <c r="F513" i="12" s="1"/>
  <c r="N513" i="12"/>
  <c r="O513" i="12" s="1"/>
  <c r="P513" i="12" s="1"/>
  <c r="K512" i="12"/>
  <c r="Q512" i="12"/>
  <c r="R512" i="12" s="1"/>
  <c r="W513" i="12" l="1"/>
  <c r="E3426" i="13"/>
  <c r="Y514" i="12"/>
  <c r="I514" i="12"/>
  <c r="V514" i="12"/>
  <c r="B515" i="12"/>
  <c r="U514" i="12"/>
  <c r="E514" i="12"/>
  <c r="F514" i="12" s="1"/>
  <c r="N514" i="12"/>
  <c r="O514" i="12" s="1"/>
  <c r="P514" i="12" s="1"/>
  <c r="J514" i="12"/>
  <c r="K513" i="12"/>
  <c r="Q513" i="12"/>
  <c r="R513" i="12" s="1"/>
  <c r="W514" i="12" l="1"/>
  <c r="E3425" i="13"/>
  <c r="V515" i="12"/>
  <c r="B516" i="12"/>
  <c r="U515" i="12"/>
  <c r="E515" i="12"/>
  <c r="F515" i="12" s="1"/>
  <c r="N515" i="12"/>
  <c r="O515" i="12" s="1"/>
  <c r="P515" i="12" s="1"/>
  <c r="J515" i="12"/>
  <c r="Y515" i="12"/>
  <c r="I515" i="12"/>
  <c r="K514" i="12"/>
  <c r="Q514" i="12"/>
  <c r="R514" i="12" s="1"/>
  <c r="K515" i="12" l="1"/>
  <c r="W515" i="12"/>
  <c r="Q515" i="12"/>
  <c r="R515" i="12" s="1"/>
  <c r="E3424" i="13"/>
  <c r="B517" i="12"/>
  <c r="N516" i="12"/>
  <c r="O516" i="12" s="1"/>
  <c r="P516" i="12" s="1"/>
  <c r="J516" i="12"/>
  <c r="I516" i="12"/>
  <c r="Y516" i="12"/>
  <c r="V516" i="12"/>
  <c r="U516" i="12"/>
  <c r="E516" i="12"/>
  <c r="F516" i="12" s="1"/>
  <c r="Q516" i="12" l="1"/>
  <c r="R516" i="12" s="1"/>
  <c r="E3423" i="13"/>
  <c r="U517" i="12"/>
  <c r="B518" i="12"/>
  <c r="N517" i="12"/>
  <c r="O517" i="12" s="1"/>
  <c r="P517" i="12" s="1"/>
  <c r="J517" i="12"/>
  <c r="I517" i="12"/>
  <c r="Y517" i="12"/>
  <c r="E517" i="12"/>
  <c r="F517" i="12" s="1"/>
  <c r="V517" i="12"/>
  <c r="W516" i="12"/>
  <c r="K516" i="12"/>
  <c r="Q517" i="12" l="1"/>
  <c r="R517" i="12" s="1"/>
  <c r="K517" i="12"/>
  <c r="E3422" i="13"/>
  <c r="Y518" i="12"/>
  <c r="I518" i="12"/>
  <c r="V518" i="12"/>
  <c r="U518" i="12"/>
  <c r="B519" i="12"/>
  <c r="N518" i="12"/>
  <c r="O518" i="12" s="1"/>
  <c r="P518" i="12" s="1"/>
  <c r="J518" i="12"/>
  <c r="E518" i="12"/>
  <c r="F518" i="12" s="1"/>
  <c r="W517" i="12"/>
  <c r="W518" i="12" l="1"/>
  <c r="E3421" i="13"/>
  <c r="N519" i="12"/>
  <c r="O519" i="12" s="1"/>
  <c r="P519" i="12" s="1"/>
  <c r="V519" i="12"/>
  <c r="E519" i="12"/>
  <c r="F519" i="12" s="1"/>
  <c r="U519" i="12"/>
  <c r="B520" i="12"/>
  <c r="J519" i="12"/>
  <c r="I519" i="12"/>
  <c r="Y519" i="12"/>
  <c r="K518" i="12"/>
  <c r="Q518" i="12"/>
  <c r="R518" i="12" s="1"/>
  <c r="Q519" i="12" l="1"/>
  <c r="R519" i="12" s="1"/>
  <c r="E3420" i="13"/>
  <c r="N520" i="12"/>
  <c r="O520" i="12" s="1"/>
  <c r="P520" i="12" s="1"/>
  <c r="Y520" i="12"/>
  <c r="E520" i="12"/>
  <c r="F520" i="12" s="1"/>
  <c r="V520" i="12"/>
  <c r="U520" i="12"/>
  <c r="B521" i="12"/>
  <c r="J520" i="12"/>
  <c r="I520" i="12"/>
  <c r="W519" i="12"/>
  <c r="K519" i="12"/>
  <c r="W520" i="12" l="1"/>
  <c r="Q520" i="12"/>
  <c r="R520" i="12" s="1"/>
  <c r="E3419" i="13"/>
  <c r="J521" i="12"/>
  <c r="I521" i="12"/>
  <c r="Y521" i="12"/>
  <c r="E521" i="12"/>
  <c r="F521" i="12" s="1"/>
  <c r="V521" i="12"/>
  <c r="U521" i="12"/>
  <c r="B522" i="12"/>
  <c r="N521" i="12"/>
  <c r="O521" i="12" s="1"/>
  <c r="P521" i="12" s="1"/>
  <c r="K520" i="12"/>
  <c r="W521" i="12" l="1"/>
  <c r="Q521" i="12"/>
  <c r="R521" i="12" s="1"/>
  <c r="E3418" i="13"/>
  <c r="B523" i="12"/>
  <c r="U522" i="12"/>
  <c r="E522" i="12"/>
  <c r="F522" i="12" s="1"/>
  <c r="N522" i="12"/>
  <c r="O522" i="12" s="1"/>
  <c r="P522" i="12" s="1"/>
  <c r="J522" i="12"/>
  <c r="I522" i="12"/>
  <c r="Y522" i="12"/>
  <c r="V522" i="12"/>
  <c r="K521" i="12"/>
  <c r="W522" i="12" l="1"/>
  <c r="K522" i="12"/>
  <c r="E3417" i="13"/>
  <c r="B524" i="12"/>
  <c r="U523" i="12"/>
  <c r="E523" i="12"/>
  <c r="F523" i="12" s="1"/>
  <c r="J523" i="12"/>
  <c r="V523" i="12"/>
  <c r="N523" i="12"/>
  <c r="O523" i="12" s="1"/>
  <c r="P523" i="12" s="1"/>
  <c r="I523" i="12"/>
  <c r="Y523" i="12"/>
  <c r="Q522" i="12"/>
  <c r="R522" i="12" s="1"/>
  <c r="Q523" i="12" l="1"/>
  <c r="R523" i="12" s="1"/>
  <c r="W523" i="12"/>
  <c r="E3416" i="13"/>
  <c r="J524" i="12"/>
  <c r="I524" i="12"/>
  <c r="E524" i="12"/>
  <c r="F524" i="12" s="1"/>
  <c r="Y524" i="12"/>
  <c r="V524" i="12"/>
  <c r="U524" i="12"/>
  <c r="B525" i="12"/>
  <c r="N524" i="12"/>
  <c r="O524" i="12" s="1"/>
  <c r="P524" i="12" s="1"/>
  <c r="K523" i="12"/>
  <c r="W524" i="12" l="1"/>
  <c r="K524" i="12"/>
  <c r="E3415" i="13"/>
  <c r="B526" i="12"/>
  <c r="U525" i="12"/>
  <c r="E525" i="12"/>
  <c r="F525" i="12" s="1"/>
  <c r="N525" i="12"/>
  <c r="O525" i="12" s="1"/>
  <c r="P525" i="12" s="1"/>
  <c r="J525" i="12"/>
  <c r="I525" i="12"/>
  <c r="Y525" i="12"/>
  <c r="V525" i="12"/>
  <c r="Q524" i="12"/>
  <c r="R524" i="12" s="1"/>
  <c r="Q525" i="12" l="1"/>
  <c r="R525" i="12" s="1"/>
  <c r="W525" i="12"/>
  <c r="E3414" i="13"/>
  <c r="N526" i="12"/>
  <c r="O526" i="12" s="1"/>
  <c r="P526" i="12" s="1"/>
  <c r="Y526" i="12"/>
  <c r="I526" i="12"/>
  <c r="E526" i="12"/>
  <c r="F526" i="12" s="1"/>
  <c r="V526" i="12"/>
  <c r="U526" i="12"/>
  <c r="B527" i="12"/>
  <c r="J526" i="12"/>
  <c r="K525" i="12"/>
  <c r="Q526" i="12" l="1"/>
  <c r="R526" i="12" s="1"/>
  <c r="K526" i="12"/>
  <c r="E3413" i="13"/>
  <c r="Y527" i="12"/>
  <c r="I527" i="12"/>
  <c r="V527" i="12"/>
  <c r="N527" i="12"/>
  <c r="O527" i="12" s="1"/>
  <c r="P527" i="12" s="1"/>
  <c r="B528" i="12"/>
  <c r="J527" i="12"/>
  <c r="E527" i="12"/>
  <c r="F527" i="12" s="1"/>
  <c r="U527" i="12"/>
  <c r="W526" i="12"/>
  <c r="W527" i="12" l="1"/>
  <c r="Q527" i="12"/>
  <c r="R527" i="12" s="1"/>
  <c r="K527" i="12"/>
  <c r="E3412" i="13"/>
  <c r="V528" i="12"/>
  <c r="Y528" i="12"/>
  <c r="U528" i="12"/>
  <c r="B529" i="12"/>
  <c r="N528" i="12"/>
  <c r="O528" i="12" s="1"/>
  <c r="P528" i="12" s="1"/>
  <c r="J528" i="12"/>
  <c r="I528" i="12"/>
  <c r="E528" i="12"/>
  <c r="F528" i="12" s="1"/>
  <c r="W528" i="12" l="1"/>
  <c r="E3411" i="13"/>
  <c r="B530" i="12"/>
  <c r="U529" i="12"/>
  <c r="E529" i="12"/>
  <c r="F529" i="12" s="1"/>
  <c r="Y529" i="12"/>
  <c r="I529" i="12"/>
  <c r="N529" i="12"/>
  <c r="O529" i="12" s="1"/>
  <c r="P529" i="12" s="1"/>
  <c r="J529" i="12"/>
  <c r="V529" i="12"/>
  <c r="Q528" i="12"/>
  <c r="R528" i="12" s="1"/>
  <c r="K528" i="12"/>
  <c r="K529" i="12" l="1"/>
  <c r="Q529" i="12"/>
  <c r="R529" i="12" s="1"/>
  <c r="W529" i="12"/>
  <c r="E3410" i="13"/>
  <c r="V530" i="12"/>
  <c r="B531" i="12"/>
  <c r="U530" i="12"/>
  <c r="E530" i="12"/>
  <c r="F530" i="12" s="1"/>
  <c r="Y530" i="12"/>
  <c r="N530" i="12"/>
  <c r="O530" i="12" s="1"/>
  <c r="P530" i="12" s="1"/>
  <c r="J530" i="12"/>
  <c r="I530" i="12"/>
  <c r="W530" i="12" l="1"/>
  <c r="K530" i="12"/>
  <c r="E3409" i="13"/>
  <c r="J531" i="12"/>
  <c r="N531" i="12"/>
  <c r="O531" i="12" s="1"/>
  <c r="P531" i="12" s="1"/>
  <c r="B532" i="12"/>
  <c r="I531" i="12"/>
  <c r="E531" i="12"/>
  <c r="F531" i="12" s="1"/>
  <c r="Y531" i="12"/>
  <c r="V531" i="12"/>
  <c r="U531" i="12"/>
  <c r="Q530" i="12"/>
  <c r="R530" i="12" s="1"/>
  <c r="E3408" i="13" l="1"/>
  <c r="J532" i="12"/>
  <c r="Y532" i="12"/>
  <c r="B533" i="12"/>
  <c r="U532" i="12"/>
  <c r="E532" i="12"/>
  <c r="F532" i="12" s="1"/>
  <c r="V532" i="12"/>
  <c r="N532" i="12"/>
  <c r="O532" i="12" s="1"/>
  <c r="P532" i="12" s="1"/>
  <c r="I532" i="12"/>
  <c r="Q531" i="12"/>
  <c r="R531" i="12" s="1"/>
  <c r="W531" i="12"/>
  <c r="K531" i="12"/>
  <c r="W532" i="12" l="1"/>
  <c r="E3407" i="13"/>
  <c r="J533" i="12"/>
  <c r="Y533" i="12"/>
  <c r="I533" i="12"/>
  <c r="V533" i="12"/>
  <c r="B534" i="12"/>
  <c r="U533" i="12"/>
  <c r="N533" i="12"/>
  <c r="O533" i="12" s="1"/>
  <c r="P533" i="12" s="1"/>
  <c r="E533" i="12"/>
  <c r="F533" i="12" s="1"/>
  <c r="K532" i="12"/>
  <c r="Q532" i="12"/>
  <c r="R532" i="12" s="1"/>
  <c r="K533" i="12" l="1"/>
  <c r="Q533" i="12"/>
  <c r="R533" i="12" s="1"/>
  <c r="W533" i="12"/>
  <c r="E3406" i="13"/>
  <c r="V534" i="12"/>
  <c r="J534" i="12"/>
  <c r="Y534" i="12"/>
  <c r="I534" i="12"/>
  <c r="E534" i="12"/>
  <c r="F534" i="12" s="1"/>
  <c r="B535" i="12"/>
  <c r="U534" i="12"/>
  <c r="N534" i="12"/>
  <c r="O534" i="12" s="1"/>
  <c r="P534" i="12" s="1"/>
  <c r="W534" i="12" l="1"/>
  <c r="Q534" i="12"/>
  <c r="R534" i="12" s="1"/>
  <c r="E3405" i="13"/>
  <c r="N535" i="12"/>
  <c r="O535" i="12" s="1"/>
  <c r="P535" i="12" s="1"/>
  <c r="Y535" i="12"/>
  <c r="I535" i="12"/>
  <c r="V535" i="12"/>
  <c r="E535" i="12"/>
  <c r="F535" i="12" s="1"/>
  <c r="B536" i="12"/>
  <c r="U535" i="12"/>
  <c r="J535" i="12"/>
  <c r="K534" i="12"/>
  <c r="Q535" i="12" l="1"/>
  <c r="R535" i="12" s="1"/>
  <c r="W535" i="12"/>
  <c r="E3404" i="13"/>
  <c r="N536" i="12"/>
  <c r="O536" i="12" s="1"/>
  <c r="P536" i="12" s="1"/>
  <c r="Y536" i="12"/>
  <c r="I536" i="12"/>
  <c r="V536" i="12"/>
  <c r="E536" i="12"/>
  <c r="F536" i="12" s="1"/>
  <c r="B537" i="12"/>
  <c r="U536" i="12"/>
  <c r="J536" i="12"/>
  <c r="K535" i="12"/>
  <c r="K536" i="12" l="1"/>
  <c r="Q536" i="12"/>
  <c r="R536" i="12" s="1"/>
  <c r="W536" i="12"/>
  <c r="E3403" i="13"/>
  <c r="N537" i="12"/>
  <c r="O537" i="12" s="1"/>
  <c r="P537" i="12" s="1"/>
  <c r="J537" i="12"/>
  <c r="Y537" i="12"/>
  <c r="I537" i="12"/>
  <c r="V537" i="12"/>
  <c r="E537" i="12"/>
  <c r="F537" i="12" s="1"/>
  <c r="B538" i="12"/>
  <c r="U537" i="12"/>
  <c r="K537" i="12" l="1"/>
  <c r="W537" i="12"/>
  <c r="E3402" i="13"/>
  <c r="J538" i="12"/>
  <c r="V538" i="12"/>
  <c r="B539" i="12"/>
  <c r="U538" i="12"/>
  <c r="E538" i="12"/>
  <c r="F538" i="12" s="1"/>
  <c r="N538" i="12"/>
  <c r="O538" i="12" s="1"/>
  <c r="P538" i="12" s="1"/>
  <c r="I538" i="12"/>
  <c r="Y538" i="12"/>
  <c r="Q537" i="12"/>
  <c r="R537" i="12" s="1"/>
  <c r="E3401" i="13" l="1"/>
  <c r="B540" i="12"/>
  <c r="U539" i="12"/>
  <c r="E539" i="12"/>
  <c r="F539" i="12" s="1"/>
  <c r="J539" i="12"/>
  <c r="Y539" i="12"/>
  <c r="V539" i="12"/>
  <c r="N539" i="12"/>
  <c r="O539" i="12" s="1"/>
  <c r="P539" i="12" s="1"/>
  <c r="I539" i="12"/>
  <c r="Q538" i="12"/>
  <c r="R538" i="12" s="1"/>
  <c r="K538" i="12"/>
  <c r="W538" i="12"/>
  <c r="W539" i="12" l="1"/>
  <c r="Q539" i="12"/>
  <c r="R539" i="12" s="1"/>
  <c r="K539" i="12"/>
  <c r="E3400" i="13"/>
  <c r="B541" i="12"/>
  <c r="U540" i="12"/>
  <c r="E540" i="12"/>
  <c r="F540" i="12" s="1"/>
  <c r="J540" i="12"/>
  <c r="Y540" i="12"/>
  <c r="V540" i="12"/>
  <c r="N540" i="12"/>
  <c r="O540" i="12" s="1"/>
  <c r="P540" i="12" s="1"/>
  <c r="I540" i="12"/>
  <c r="K540" i="12" l="1"/>
  <c r="W540" i="12"/>
  <c r="Q540" i="12"/>
  <c r="R540" i="12" s="1"/>
  <c r="E3399" i="13"/>
  <c r="N541" i="12"/>
  <c r="O541" i="12" s="1"/>
  <c r="P541" i="12" s="1"/>
  <c r="J541" i="12"/>
  <c r="B542" i="12"/>
  <c r="U541" i="12"/>
  <c r="E541" i="12"/>
  <c r="F541" i="12" s="1"/>
  <c r="I541" i="12"/>
  <c r="Y541" i="12"/>
  <c r="V541" i="12"/>
  <c r="W541" i="12" l="1"/>
  <c r="K541" i="12"/>
  <c r="E3398" i="13"/>
  <c r="N542" i="12"/>
  <c r="O542" i="12" s="1"/>
  <c r="P542" i="12" s="1"/>
  <c r="J542" i="12"/>
  <c r="Y542" i="12"/>
  <c r="I542" i="12"/>
  <c r="B543" i="12"/>
  <c r="U542" i="12"/>
  <c r="E542" i="12"/>
  <c r="F542" i="12" s="1"/>
  <c r="V542" i="12"/>
  <c r="Q541" i="12"/>
  <c r="R541" i="12" s="1"/>
  <c r="W542" i="12" l="1"/>
  <c r="Q542" i="12"/>
  <c r="R542" i="12" s="1"/>
  <c r="E3397" i="13"/>
  <c r="Y543" i="12"/>
  <c r="I543" i="12"/>
  <c r="V543" i="12"/>
  <c r="N543" i="12"/>
  <c r="O543" i="12" s="1"/>
  <c r="P543" i="12" s="1"/>
  <c r="B544" i="12"/>
  <c r="U543" i="12"/>
  <c r="J543" i="12"/>
  <c r="E543" i="12"/>
  <c r="F543" i="12" s="1"/>
  <c r="K542" i="12"/>
  <c r="W543" i="12" l="1"/>
  <c r="E3396" i="13"/>
  <c r="Y544" i="12"/>
  <c r="I544" i="12"/>
  <c r="V544" i="12"/>
  <c r="B545" i="12"/>
  <c r="U544" i="12"/>
  <c r="E544" i="12"/>
  <c r="F544" i="12" s="1"/>
  <c r="N544" i="12"/>
  <c r="O544" i="12" s="1"/>
  <c r="P544" i="12" s="1"/>
  <c r="J544" i="12"/>
  <c r="Q543" i="12"/>
  <c r="R543" i="12" s="1"/>
  <c r="K543" i="12"/>
  <c r="W544" i="12" l="1"/>
  <c r="E3395" i="13"/>
  <c r="V545" i="12"/>
  <c r="B546" i="12"/>
  <c r="U545" i="12"/>
  <c r="E545" i="12"/>
  <c r="F545" i="12" s="1"/>
  <c r="N545" i="12"/>
  <c r="O545" i="12" s="1"/>
  <c r="P545" i="12" s="1"/>
  <c r="Y545" i="12"/>
  <c r="I545" i="12"/>
  <c r="J545" i="12"/>
  <c r="K544" i="12"/>
  <c r="Q544" i="12"/>
  <c r="R544" i="12" s="1"/>
  <c r="W545" i="12" l="1"/>
  <c r="Q545" i="12"/>
  <c r="R545" i="12" s="1"/>
  <c r="E3394" i="13"/>
  <c r="N546" i="12"/>
  <c r="O546" i="12" s="1"/>
  <c r="P546" i="12" s="1"/>
  <c r="Y546" i="12"/>
  <c r="I546" i="12"/>
  <c r="V546" i="12"/>
  <c r="B547" i="12"/>
  <c r="U546" i="12"/>
  <c r="E546" i="12"/>
  <c r="F546" i="12" s="1"/>
  <c r="J546" i="12"/>
  <c r="K545" i="12"/>
  <c r="K546" i="12" l="1"/>
  <c r="Q546" i="12"/>
  <c r="R546" i="12" s="1"/>
  <c r="W546" i="12"/>
  <c r="E3393" i="13"/>
  <c r="J547" i="12"/>
  <c r="V547" i="12"/>
  <c r="B548" i="12"/>
  <c r="U547" i="12"/>
  <c r="E547" i="12"/>
  <c r="F547" i="12" s="1"/>
  <c r="Y547" i="12"/>
  <c r="N547" i="12"/>
  <c r="O547" i="12" s="1"/>
  <c r="P547" i="12" s="1"/>
  <c r="I547" i="12"/>
  <c r="W547" i="12" l="1"/>
  <c r="K547" i="12"/>
  <c r="Q547" i="12"/>
  <c r="R547" i="12" s="1"/>
  <c r="E3392" i="13"/>
  <c r="J548" i="12"/>
  <c r="Y548" i="12"/>
  <c r="I548" i="12"/>
  <c r="B549" i="12"/>
  <c r="U548" i="12"/>
  <c r="E548" i="12"/>
  <c r="F548" i="12" s="1"/>
  <c r="V548" i="12"/>
  <c r="N548" i="12"/>
  <c r="O548" i="12" s="1"/>
  <c r="P548" i="12" s="1"/>
  <c r="Q548" i="12" l="1"/>
  <c r="R548" i="12" s="1"/>
  <c r="E3391" i="13"/>
  <c r="J549" i="12"/>
  <c r="Y549" i="12"/>
  <c r="I549" i="12"/>
  <c r="V549" i="12"/>
  <c r="B550" i="12"/>
  <c r="U549" i="12"/>
  <c r="E549" i="12"/>
  <c r="F549" i="12" s="1"/>
  <c r="N549" i="12"/>
  <c r="O549" i="12" s="1"/>
  <c r="P549" i="12" s="1"/>
  <c r="W548" i="12"/>
  <c r="K548" i="12"/>
  <c r="W549" i="12" l="1"/>
  <c r="E3390" i="13"/>
  <c r="V550" i="12"/>
  <c r="J550" i="12"/>
  <c r="Y550" i="12"/>
  <c r="I550" i="12"/>
  <c r="N550" i="12"/>
  <c r="O550" i="12" s="1"/>
  <c r="P550" i="12" s="1"/>
  <c r="E550" i="12"/>
  <c r="F550" i="12" s="1"/>
  <c r="B551" i="12"/>
  <c r="U550" i="12"/>
  <c r="K549" i="12"/>
  <c r="Q549" i="12"/>
  <c r="R549" i="12" s="1"/>
  <c r="W550" i="12" l="1"/>
  <c r="Q550" i="12"/>
  <c r="R550" i="12" s="1"/>
  <c r="K550" i="12"/>
  <c r="E3389" i="13"/>
  <c r="N551" i="12"/>
  <c r="O551" i="12" s="1"/>
  <c r="P551" i="12" s="1"/>
  <c r="J551" i="12"/>
  <c r="Y551" i="12"/>
  <c r="I551" i="12"/>
  <c r="V551" i="12"/>
  <c r="B552" i="12"/>
  <c r="U551" i="12"/>
  <c r="E551" i="12"/>
  <c r="F551" i="12" s="1"/>
  <c r="K551" i="12" l="1"/>
  <c r="W551" i="12"/>
  <c r="E3388" i="13"/>
  <c r="N552" i="12"/>
  <c r="O552" i="12" s="1"/>
  <c r="P552" i="12" s="1"/>
  <c r="J552" i="12"/>
  <c r="Y552" i="12"/>
  <c r="I552" i="12"/>
  <c r="V552" i="12"/>
  <c r="E552" i="12"/>
  <c r="F552" i="12" s="1"/>
  <c r="B553" i="12"/>
  <c r="U552" i="12"/>
  <c r="Q551" i="12"/>
  <c r="R551" i="12" s="1"/>
  <c r="W552" i="12" l="1"/>
  <c r="K552" i="12"/>
  <c r="Q552" i="12"/>
  <c r="R552" i="12" s="1"/>
  <c r="E3387" i="13"/>
  <c r="N553" i="12"/>
  <c r="O553" i="12" s="1"/>
  <c r="P553" i="12" s="1"/>
  <c r="J553" i="12"/>
  <c r="Y553" i="12"/>
  <c r="I553" i="12"/>
  <c r="V553" i="12"/>
  <c r="B554" i="12"/>
  <c r="U553" i="12"/>
  <c r="E553" i="12"/>
  <c r="F553" i="12" s="1"/>
  <c r="W553" i="12" l="1"/>
  <c r="E3386" i="13"/>
  <c r="J554" i="12"/>
  <c r="V554" i="12"/>
  <c r="B555" i="12"/>
  <c r="U554" i="12"/>
  <c r="E554" i="12"/>
  <c r="F554" i="12" s="1"/>
  <c r="N554" i="12"/>
  <c r="O554" i="12" s="1"/>
  <c r="P554" i="12" s="1"/>
  <c r="Y554" i="12"/>
  <c r="I554" i="12"/>
  <c r="Q553" i="12"/>
  <c r="R553" i="12" s="1"/>
  <c r="K553" i="12"/>
  <c r="W554" i="12" l="1"/>
  <c r="Q554" i="12"/>
  <c r="R554" i="12" s="1"/>
  <c r="E3385" i="13"/>
  <c r="B556" i="12"/>
  <c r="U555" i="12"/>
  <c r="E555" i="12"/>
  <c r="F555" i="12" s="1"/>
  <c r="N555" i="12"/>
  <c r="O555" i="12" s="1"/>
  <c r="P555" i="12" s="1"/>
  <c r="J555" i="12"/>
  <c r="Y555" i="12"/>
  <c r="V555" i="12"/>
  <c r="I555" i="12"/>
  <c r="K554" i="12"/>
  <c r="W555" i="12" l="1"/>
  <c r="Q555" i="12"/>
  <c r="R555" i="12" s="1"/>
  <c r="E3384" i="13"/>
  <c r="B557" i="12"/>
  <c r="U556" i="12"/>
  <c r="E556" i="12"/>
  <c r="F556" i="12" s="1"/>
  <c r="N556" i="12"/>
  <c r="O556" i="12" s="1"/>
  <c r="P556" i="12" s="1"/>
  <c r="J556" i="12"/>
  <c r="Y556" i="12"/>
  <c r="V556" i="12"/>
  <c r="I556" i="12"/>
  <c r="K555" i="12"/>
  <c r="W556" i="12" l="1"/>
  <c r="Q556" i="12"/>
  <c r="R556" i="12" s="1"/>
  <c r="E3383" i="13"/>
  <c r="N557" i="12"/>
  <c r="O557" i="12" s="1"/>
  <c r="P557" i="12" s="1"/>
  <c r="J557" i="12"/>
  <c r="B558" i="12"/>
  <c r="U557" i="12"/>
  <c r="E557" i="12"/>
  <c r="F557" i="12" s="1"/>
  <c r="Y557" i="12"/>
  <c r="V557" i="12"/>
  <c r="I557" i="12"/>
  <c r="K556" i="12"/>
  <c r="Q557" i="12" l="1"/>
  <c r="R557" i="12" s="1"/>
  <c r="E3382" i="13"/>
  <c r="N558" i="12"/>
  <c r="O558" i="12" s="1"/>
  <c r="P558" i="12" s="1"/>
  <c r="J558" i="12"/>
  <c r="Y558" i="12"/>
  <c r="I558" i="12"/>
  <c r="B559" i="12"/>
  <c r="U558" i="12"/>
  <c r="E558" i="12"/>
  <c r="F558" i="12" s="1"/>
  <c r="V558" i="12"/>
  <c r="K557" i="12"/>
  <c r="W557" i="12"/>
  <c r="Q558" i="12" l="1"/>
  <c r="R558" i="12" s="1"/>
  <c r="K558" i="12"/>
  <c r="E3381" i="13"/>
  <c r="Y559" i="12"/>
  <c r="I559" i="12"/>
  <c r="V559" i="12"/>
  <c r="B560" i="12"/>
  <c r="U559" i="12"/>
  <c r="E559" i="12"/>
  <c r="F559" i="12" s="1"/>
  <c r="N559" i="12"/>
  <c r="O559" i="12" s="1"/>
  <c r="P559" i="12" s="1"/>
  <c r="J559" i="12"/>
  <c r="W558" i="12"/>
  <c r="K559" i="12" l="1"/>
  <c r="Q559" i="12"/>
  <c r="R559" i="12" s="1"/>
  <c r="W559" i="12"/>
  <c r="E3380" i="13"/>
  <c r="Y560" i="12"/>
  <c r="I560" i="12"/>
  <c r="V560" i="12"/>
  <c r="B561" i="12"/>
  <c r="U560" i="12"/>
  <c r="E560" i="12"/>
  <c r="F560" i="12" s="1"/>
  <c r="N560" i="12"/>
  <c r="O560" i="12" s="1"/>
  <c r="P560" i="12" s="1"/>
  <c r="J560" i="12"/>
  <c r="W560" i="12" l="1"/>
  <c r="Q560" i="12"/>
  <c r="R560" i="12" s="1"/>
  <c r="E3379" i="13"/>
  <c r="V561" i="12"/>
  <c r="B562" i="12"/>
  <c r="U561" i="12"/>
  <c r="E561" i="12"/>
  <c r="F561" i="12" s="1"/>
  <c r="N561" i="12"/>
  <c r="O561" i="12" s="1"/>
  <c r="P561" i="12" s="1"/>
  <c r="Y561" i="12"/>
  <c r="I561" i="12"/>
  <c r="J561" i="12"/>
  <c r="K560" i="12"/>
  <c r="K561" i="12" l="1"/>
  <c r="Q561" i="12"/>
  <c r="R561" i="12" s="1"/>
  <c r="W561" i="12"/>
  <c r="E3378" i="13"/>
  <c r="N562" i="12"/>
  <c r="O562" i="12" s="1"/>
  <c r="P562" i="12" s="1"/>
  <c r="Y562" i="12"/>
  <c r="I562" i="12"/>
  <c r="V562" i="12"/>
  <c r="B563" i="12"/>
  <c r="U562" i="12"/>
  <c r="E562" i="12"/>
  <c r="F562" i="12" s="1"/>
  <c r="J562" i="12"/>
  <c r="W562" i="12" l="1"/>
  <c r="Q562" i="12"/>
  <c r="R562" i="12" s="1"/>
  <c r="E3377" i="13"/>
  <c r="J563" i="12"/>
  <c r="Y563" i="12"/>
  <c r="I563" i="12"/>
  <c r="V563" i="12"/>
  <c r="B564" i="12"/>
  <c r="U563" i="12"/>
  <c r="E563" i="12"/>
  <c r="F563" i="12" s="1"/>
  <c r="N563" i="12"/>
  <c r="O563" i="12" s="1"/>
  <c r="P563" i="12" s="1"/>
  <c r="K562" i="12"/>
  <c r="Q563" i="12" l="1"/>
  <c r="R563" i="12" s="1"/>
  <c r="W563" i="12"/>
  <c r="K563" i="12"/>
  <c r="E3376" i="13"/>
  <c r="J564" i="12"/>
  <c r="Y564" i="12"/>
  <c r="I564" i="12"/>
  <c r="V564" i="12"/>
  <c r="B565" i="12"/>
  <c r="U564" i="12"/>
  <c r="E564" i="12"/>
  <c r="F564" i="12" s="1"/>
  <c r="N564" i="12"/>
  <c r="O564" i="12" s="1"/>
  <c r="P564" i="12" s="1"/>
  <c r="W564" i="12" l="1"/>
  <c r="Q564" i="12"/>
  <c r="R564" i="12" s="1"/>
  <c r="E3375" i="13"/>
  <c r="J565" i="12"/>
  <c r="Y565" i="12"/>
  <c r="I565" i="12"/>
  <c r="V565" i="12"/>
  <c r="B566" i="12"/>
  <c r="U565" i="12"/>
  <c r="E565" i="12"/>
  <c r="F565" i="12" s="1"/>
  <c r="N565" i="12"/>
  <c r="O565" i="12" s="1"/>
  <c r="P565" i="12" s="1"/>
  <c r="K564" i="12"/>
  <c r="Q565" i="12" l="1"/>
  <c r="R565" i="12" s="1"/>
  <c r="K565" i="12"/>
  <c r="W565" i="12"/>
  <c r="E3374" i="13"/>
  <c r="V566" i="12"/>
  <c r="J566" i="12"/>
  <c r="Y566" i="12"/>
  <c r="I566" i="12"/>
  <c r="U566" i="12"/>
  <c r="N566" i="12"/>
  <c r="O566" i="12" s="1"/>
  <c r="P566" i="12" s="1"/>
  <c r="E566" i="12"/>
  <c r="F566" i="12" s="1"/>
  <c r="B567" i="12"/>
  <c r="K566" i="12" l="1"/>
  <c r="W566" i="12"/>
  <c r="E3373" i="13"/>
  <c r="N567" i="12"/>
  <c r="O567" i="12" s="1"/>
  <c r="P567" i="12" s="1"/>
  <c r="J567" i="12"/>
  <c r="Y567" i="12"/>
  <c r="I567" i="12"/>
  <c r="V567" i="12"/>
  <c r="B568" i="12"/>
  <c r="U567" i="12"/>
  <c r="E567" i="12"/>
  <c r="F567" i="12" s="1"/>
  <c r="Q566" i="12"/>
  <c r="R566" i="12" s="1"/>
  <c r="W567" i="12" l="1"/>
  <c r="Q567" i="12"/>
  <c r="R567" i="12" s="1"/>
  <c r="E3372" i="13"/>
  <c r="N568" i="12"/>
  <c r="O568" i="12" s="1"/>
  <c r="P568" i="12" s="1"/>
  <c r="J568" i="12"/>
  <c r="Y568" i="12"/>
  <c r="I568" i="12"/>
  <c r="V568" i="12"/>
  <c r="U568" i="12"/>
  <c r="E568" i="12"/>
  <c r="F568" i="12" s="1"/>
  <c r="B569" i="12"/>
  <c r="K567" i="12"/>
  <c r="W568" i="12" l="1"/>
  <c r="Q568" i="12"/>
  <c r="R568" i="12" s="1"/>
  <c r="E3371" i="13"/>
  <c r="N569" i="12"/>
  <c r="O569" i="12" s="1"/>
  <c r="P569" i="12" s="1"/>
  <c r="J569" i="12"/>
  <c r="Y569" i="12"/>
  <c r="I569" i="12"/>
  <c r="V569" i="12"/>
  <c r="B570" i="12"/>
  <c r="U569" i="12"/>
  <c r="E569" i="12"/>
  <c r="F569" i="12" s="1"/>
  <c r="K568" i="12"/>
  <c r="W569" i="12" l="1"/>
  <c r="K569" i="12"/>
  <c r="E3370" i="13"/>
  <c r="J570" i="12"/>
  <c r="Y570" i="12"/>
  <c r="V570" i="12"/>
  <c r="B571" i="12"/>
  <c r="U570" i="12"/>
  <c r="E570" i="12"/>
  <c r="F570" i="12" s="1"/>
  <c r="N570" i="12"/>
  <c r="O570" i="12" s="1"/>
  <c r="P570" i="12" s="1"/>
  <c r="I570" i="12"/>
  <c r="Q569" i="12"/>
  <c r="R569" i="12" s="1"/>
  <c r="W570" i="12" l="1"/>
  <c r="K570" i="12"/>
  <c r="Q570" i="12"/>
  <c r="R570" i="12" s="1"/>
  <c r="E3369" i="13"/>
  <c r="V571" i="12"/>
  <c r="B572" i="12"/>
  <c r="U571" i="12"/>
  <c r="E571" i="12"/>
  <c r="F571" i="12" s="1"/>
  <c r="N571" i="12"/>
  <c r="O571" i="12" s="1"/>
  <c r="P571" i="12" s="1"/>
  <c r="J571" i="12"/>
  <c r="Y571" i="12"/>
  <c r="I571" i="12"/>
  <c r="K571" i="12" l="1"/>
  <c r="Q571" i="12"/>
  <c r="R571" i="12" s="1"/>
  <c r="W571" i="12"/>
  <c r="E3368" i="13"/>
  <c r="B573" i="12"/>
  <c r="U572" i="12"/>
  <c r="E572" i="12"/>
  <c r="F572" i="12" s="1"/>
  <c r="N572" i="12"/>
  <c r="O572" i="12" s="1"/>
  <c r="P572" i="12" s="1"/>
  <c r="J572" i="12"/>
  <c r="Y572" i="12"/>
  <c r="V572" i="12"/>
  <c r="I572" i="12"/>
  <c r="W572" i="12" l="1"/>
  <c r="E3367" i="13"/>
  <c r="N573" i="12"/>
  <c r="O573" i="12" s="1"/>
  <c r="P573" i="12" s="1"/>
  <c r="J573" i="12"/>
  <c r="Y573" i="12"/>
  <c r="I573" i="12"/>
  <c r="B574" i="12"/>
  <c r="U573" i="12"/>
  <c r="E573" i="12"/>
  <c r="F573" i="12" s="1"/>
  <c r="V573" i="12"/>
  <c r="K572" i="12"/>
  <c r="Q572" i="12"/>
  <c r="R572" i="12" s="1"/>
  <c r="K573" i="12" l="1"/>
  <c r="Q573" i="12"/>
  <c r="R573" i="12" s="1"/>
  <c r="W573" i="12"/>
  <c r="E3366" i="13"/>
  <c r="N574" i="12"/>
  <c r="O574" i="12" s="1"/>
  <c r="P574" i="12" s="1"/>
  <c r="J574" i="12"/>
  <c r="Y574" i="12"/>
  <c r="I574" i="12"/>
  <c r="V574" i="12"/>
  <c r="B575" i="12"/>
  <c r="U574" i="12"/>
  <c r="E574" i="12"/>
  <c r="F574" i="12" s="1"/>
  <c r="E3365" i="13" l="1"/>
  <c r="J575" i="12"/>
  <c r="Y575" i="12"/>
  <c r="I575" i="12"/>
  <c r="V575" i="12"/>
  <c r="B576" i="12"/>
  <c r="U575" i="12"/>
  <c r="E575" i="12"/>
  <c r="F575" i="12" s="1"/>
  <c r="N575" i="12"/>
  <c r="O575" i="12" s="1"/>
  <c r="P575" i="12" s="1"/>
  <c r="Q574" i="12"/>
  <c r="R574" i="12" s="1"/>
  <c r="W574" i="12"/>
  <c r="K574" i="12"/>
  <c r="W575" i="12" l="1"/>
  <c r="E3364" i="13"/>
  <c r="Y576" i="12"/>
  <c r="I576" i="12"/>
  <c r="V576" i="12"/>
  <c r="B577" i="12"/>
  <c r="U576" i="12"/>
  <c r="E576" i="12"/>
  <c r="F576" i="12" s="1"/>
  <c r="N576" i="12"/>
  <c r="O576" i="12" s="1"/>
  <c r="P576" i="12" s="1"/>
  <c r="J576" i="12"/>
  <c r="K575" i="12"/>
  <c r="Q575" i="12"/>
  <c r="R575" i="12" s="1"/>
  <c r="W576" i="12" l="1"/>
  <c r="E3363" i="13"/>
  <c r="V577" i="12"/>
  <c r="B578" i="12"/>
  <c r="U577" i="12"/>
  <c r="E577" i="12"/>
  <c r="F577" i="12" s="1"/>
  <c r="N577" i="12"/>
  <c r="O577" i="12" s="1"/>
  <c r="P577" i="12" s="1"/>
  <c r="Y577" i="12"/>
  <c r="I577" i="12"/>
  <c r="J577" i="12"/>
  <c r="K576" i="12"/>
  <c r="Q576" i="12"/>
  <c r="R576" i="12" s="1"/>
  <c r="W577" i="12" l="1"/>
  <c r="Q577" i="12"/>
  <c r="R577" i="12" s="1"/>
  <c r="E3362" i="13"/>
  <c r="N578" i="12"/>
  <c r="O578" i="12" s="1"/>
  <c r="P578" i="12" s="1"/>
  <c r="J578" i="12"/>
  <c r="Y578" i="12"/>
  <c r="I578" i="12"/>
  <c r="V578" i="12"/>
  <c r="B579" i="12"/>
  <c r="U578" i="12"/>
  <c r="E578" i="12"/>
  <c r="F578" i="12" s="1"/>
  <c r="K577" i="12"/>
  <c r="W578" i="12" l="1"/>
  <c r="Q578" i="12"/>
  <c r="R578" i="12" s="1"/>
  <c r="E3361" i="13"/>
  <c r="N579" i="12"/>
  <c r="O579" i="12" s="1"/>
  <c r="P579" i="12" s="1"/>
  <c r="J579" i="12"/>
  <c r="Y579" i="12"/>
  <c r="I579" i="12"/>
  <c r="V579" i="12"/>
  <c r="B580" i="12"/>
  <c r="U579" i="12"/>
  <c r="E579" i="12"/>
  <c r="F579" i="12" s="1"/>
  <c r="K578" i="12"/>
  <c r="W579" i="12" l="1"/>
  <c r="Q579" i="12"/>
  <c r="R579" i="12" s="1"/>
  <c r="E3360" i="13"/>
  <c r="J580" i="12"/>
  <c r="Y580" i="12"/>
  <c r="I580" i="12"/>
  <c r="V580" i="12"/>
  <c r="B581" i="12"/>
  <c r="U580" i="12"/>
  <c r="E580" i="12"/>
  <c r="F580" i="12" s="1"/>
  <c r="N580" i="12"/>
  <c r="O580" i="12" s="1"/>
  <c r="P580" i="12" s="1"/>
  <c r="K579" i="12"/>
  <c r="Q580" i="12" l="1"/>
  <c r="R580" i="12" s="1"/>
  <c r="K580" i="12"/>
  <c r="W580" i="12"/>
  <c r="E3359" i="13"/>
  <c r="J581" i="12"/>
  <c r="Y581" i="12"/>
  <c r="I581" i="12"/>
  <c r="V581" i="12"/>
  <c r="B582" i="12"/>
  <c r="U581" i="12"/>
  <c r="E581" i="12"/>
  <c r="F581" i="12" s="1"/>
  <c r="N581" i="12"/>
  <c r="O581" i="12" s="1"/>
  <c r="P581" i="12" s="1"/>
  <c r="W581" i="12" l="1"/>
  <c r="Q581" i="12"/>
  <c r="R581" i="12" s="1"/>
  <c r="E3358" i="13"/>
  <c r="V582" i="12"/>
  <c r="B583" i="12"/>
  <c r="U582" i="12"/>
  <c r="E582" i="12"/>
  <c r="F582" i="12" s="1"/>
  <c r="N582" i="12"/>
  <c r="O582" i="12" s="1"/>
  <c r="P582" i="12" s="1"/>
  <c r="J582" i="12"/>
  <c r="Y582" i="12"/>
  <c r="I582" i="12"/>
  <c r="K581" i="12"/>
  <c r="K582" i="12" l="1"/>
  <c r="Q582" i="12"/>
  <c r="R582" i="12" s="1"/>
  <c r="W582" i="12"/>
  <c r="E3357" i="13"/>
  <c r="N583" i="12"/>
  <c r="O583" i="12" s="1"/>
  <c r="P583" i="12" s="1"/>
  <c r="J583" i="12"/>
  <c r="Y583" i="12"/>
  <c r="I583" i="12"/>
  <c r="V583" i="12"/>
  <c r="B584" i="12"/>
  <c r="U583" i="12"/>
  <c r="E583" i="12"/>
  <c r="F583" i="12" s="1"/>
  <c r="Q583" i="12" l="1"/>
  <c r="R583" i="12" s="1"/>
  <c r="W583" i="12"/>
  <c r="E3356" i="13"/>
  <c r="N584" i="12"/>
  <c r="O584" i="12" s="1"/>
  <c r="P584" i="12" s="1"/>
  <c r="J584" i="12"/>
  <c r="Y584" i="12"/>
  <c r="I584" i="12"/>
  <c r="V584" i="12"/>
  <c r="B585" i="12"/>
  <c r="U584" i="12"/>
  <c r="E584" i="12"/>
  <c r="F584" i="12" s="1"/>
  <c r="K583" i="12"/>
  <c r="Q584" i="12" l="1"/>
  <c r="R584" i="12" s="1"/>
  <c r="W584" i="12"/>
  <c r="E3355" i="13"/>
  <c r="N585" i="12"/>
  <c r="O585" i="12" s="1"/>
  <c r="P585" i="12" s="1"/>
  <c r="J585" i="12"/>
  <c r="Y585" i="12"/>
  <c r="I585" i="12"/>
  <c r="V585" i="12"/>
  <c r="B586" i="12"/>
  <c r="U585" i="12"/>
  <c r="E585" i="12"/>
  <c r="F585" i="12" s="1"/>
  <c r="K584" i="12"/>
  <c r="W585" i="12" l="1"/>
  <c r="Q585" i="12"/>
  <c r="R585" i="12" s="1"/>
  <c r="E3354" i="13"/>
  <c r="J586" i="12"/>
  <c r="Y586" i="12"/>
  <c r="I586" i="12"/>
  <c r="V586" i="12"/>
  <c r="B587" i="12"/>
  <c r="U586" i="12"/>
  <c r="E586" i="12"/>
  <c r="F586" i="12" s="1"/>
  <c r="N586" i="12"/>
  <c r="O586" i="12" s="1"/>
  <c r="P586" i="12" s="1"/>
  <c r="K585" i="12"/>
  <c r="W586" i="12" l="1"/>
  <c r="E3353" i="13"/>
  <c r="V587" i="12"/>
  <c r="B588" i="12"/>
  <c r="U587" i="12"/>
  <c r="E587" i="12"/>
  <c r="F587" i="12" s="1"/>
  <c r="N587" i="12"/>
  <c r="O587" i="12" s="1"/>
  <c r="P587" i="12" s="1"/>
  <c r="J587" i="12"/>
  <c r="Y587" i="12"/>
  <c r="I587" i="12"/>
  <c r="Q586" i="12"/>
  <c r="R586" i="12" s="1"/>
  <c r="K586" i="12"/>
  <c r="E3352" i="13" l="1"/>
  <c r="B589" i="12"/>
  <c r="U588" i="12"/>
  <c r="E588" i="12"/>
  <c r="F588" i="12" s="1"/>
  <c r="N588" i="12"/>
  <c r="O588" i="12" s="1"/>
  <c r="P588" i="12" s="1"/>
  <c r="J588" i="12"/>
  <c r="Y588" i="12"/>
  <c r="I588" i="12"/>
  <c r="V588" i="12"/>
  <c r="K587" i="12"/>
  <c r="Q587" i="12"/>
  <c r="R587" i="12" s="1"/>
  <c r="W587" i="12"/>
  <c r="Q588" i="12" l="1"/>
  <c r="R588" i="12" s="1"/>
  <c r="W588" i="12"/>
  <c r="E3351" i="13"/>
  <c r="N589" i="12"/>
  <c r="O589" i="12" s="1"/>
  <c r="P589" i="12" s="1"/>
  <c r="J589" i="12"/>
  <c r="Y589" i="12"/>
  <c r="I589" i="12"/>
  <c r="V589" i="12"/>
  <c r="B590" i="12"/>
  <c r="U589" i="12"/>
  <c r="E589" i="12"/>
  <c r="F589" i="12" s="1"/>
  <c r="K588" i="12"/>
  <c r="Q589" i="12" l="1"/>
  <c r="R589" i="12" s="1"/>
  <c r="W589" i="12"/>
  <c r="E3350" i="13"/>
  <c r="N590" i="12"/>
  <c r="O590" i="12" s="1"/>
  <c r="P590" i="12" s="1"/>
  <c r="J590" i="12"/>
  <c r="Y590" i="12"/>
  <c r="I590" i="12"/>
  <c r="V590" i="12"/>
  <c r="B591" i="12"/>
  <c r="U590" i="12"/>
  <c r="E590" i="12"/>
  <c r="F590" i="12" s="1"/>
  <c r="K589" i="12"/>
  <c r="W590" i="12" l="1"/>
  <c r="Q590" i="12"/>
  <c r="R590" i="12" s="1"/>
  <c r="E3349" i="13"/>
  <c r="J591" i="12"/>
  <c r="Y591" i="12"/>
  <c r="I591" i="12"/>
  <c r="V591" i="12"/>
  <c r="B592" i="12"/>
  <c r="U591" i="12"/>
  <c r="E591" i="12"/>
  <c r="F591" i="12" s="1"/>
  <c r="N591" i="12"/>
  <c r="O591" i="12" s="1"/>
  <c r="P591" i="12" s="1"/>
  <c r="K590" i="12"/>
  <c r="Q591" i="12" l="1"/>
  <c r="R591" i="12" s="1"/>
  <c r="W591" i="12"/>
  <c r="E3348" i="13"/>
  <c r="Y592" i="12"/>
  <c r="I592" i="12"/>
  <c r="V592" i="12"/>
  <c r="B593" i="12"/>
  <c r="U592" i="12"/>
  <c r="E592" i="12"/>
  <c r="F592" i="12" s="1"/>
  <c r="N592" i="12"/>
  <c r="O592" i="12" s="1"/>
  <c r="P592" i="12" s="1"/>
  <c r="J592" i="12"/>
  <c r="K591" i="12"/>
  <c r="K592" i="12" l="1"/>
  <c r="E3347" i="13"/>
  <c r="V593" i="12"/>
  <c r="B594" i="12"/>
  <c r="U593" i="12"/>
  <c r="E593" i="12"/>
  <c r="F593" i="12" s="1"/>
  <c r="N593" i="12"/>
  <c r="O593" i="12" s="1"/>
  <c r="P593" i="12" s="1"/>
  <c r="J593" i="12"/>
  <c r="Y593" i="12"/>
  <c r="I593" i="12"/>
  <c r="Q592" i="12"/>
  <c r="R592" i="12" s="1"/>
  <c r="W592" i="12"/>
  <c r="Q593" i="12" l="1"/>
  <c r="R593" i="12" s="1"/>
  <c r="W593" i="12"/>
  <c r="E3346" i="13"/>
  <c r="N594" i="12"/>
  <c r="O594" i="12" s="1"/>
  <c r="P594" i="12" s="1"/>
  <c r="J594" i="12"/>
  <c r="Y594" i="12"/>
  <c r="I594" i="12"/>
  <c r="V594" i="12"/>
  <c r="B595" i="12"/>
  <c r="U594" i="12"/>
  <c r="E594" i="12"/>
  <c r="F594" i="12" s="1"/>
  <c r="K593" i="12"/>
  <c r="W594" i="12" l="1"/>
  <c r="E3345" i="13"/>
  <c r="N595" i="12"/>
  <c r="O595" i="12" s="1"/>
  <c r="P595" i="12" s="1"/>
  <c r="J595" i="12"/>
  <c r="Y595" i="12"/>
  <c r="I595" i="12"/>
  <c r="V595" i="12"/>
  <c r="B596" i="12"/>
  <c r="U595" i="12"/>
  <c r="E595" i="12"/>
  <c r="F595" i="12" s="1"/>
  <c r="K594" i="12"/>
  <c r="Q594" i="12"/>
  <c r="R594" i="12" s="1"/>
  <c r="Q595" i="12" l="1"/>
  <c r="R595" i="12" s="1"/>
  <c r="K595" i="12"/>
  <c r="W595" i="12"/>
  <c r="E3344" i="13"/>
  <c r="J596" i="12"/>
  <c r="Y596" i="12"/>
  <c r="I596" i="12"/>
  <c r="V596" i="12"/>
  <c r="B597" i="12"/>
  <c r="U596" i="12"/>
  <c r="E596" i="12"/>
  <c r="F596" i="12" s="1"/>
  <c r="N596" i="12"/>
  <c r="O596" i="12" s="1"/>
  <c r="P596" i="12" s="1"/>
  <c r="W596" i="12" l="1"/>
  <c r="Q596" i="12"/>
  <c r="R596" i="12" s="1"/>
  <c r="E3343" i="13"/>
  <c r="J597" i="12"/>
  <c r="Y597" i="12"/>
  <c r="I597" i="12"/>
  <c r="V597" i="12"/>
  <c r="B598" i="12"/>
  <c r="U597" i="12"/>
  <c r="E597" i="12"/>
  <c r="F597" i="12" s="1"/>
  <c r="N597" i="12"/>
  <c r="O597" i="12" s="1"/>
  <c r="P597" i="12" s="1"/>
  <c r="K596" i="12"/>
  <c r="W597" i="12" l="1"/>
  <c r="Q597" i="12"/>
  <c r="R597" i="12" s="1"/>
  <c r="E3342" i="13"/>
  <c r="V598" i="12"/>
  <c r="B599" i="12"/>
  <c r="U598" i="12"/>
  <c r="E598" i="12"/>
  <c r="F598" i="12" s="1"/>
  <c r="N598" i="12"/>
  <c r="O598" i="12" s="1"/>
  <c r="P598" i="12" s="1"/>
  <c r="J598" i="12"/>
  <c r="Y598" i="12"/>
  <c r="I598" i="12"/>
  <c r="K597" i="12"/>
  <c r="W598" i="12" l="1"/>
  <c r="E3341" i="13"/>
  <c r="N599" i="12"/>
  <c r="O599" i="12" s="1"/>
  <c r="P599" i="12" s="1"/>
  <c r="J599" i="12"/>
  <c r="Y599" i="12"/>
  <c r="I599" i="12"/>
  <c r="V599" i="12"/>
  <c r="B600" i="12"/>
  <c r="U599" i="12"/>
  <c r="E599" i="12"/>
  <c r="F599" i="12" s="1"/>
  <c r="K598" i="12"/>
  <c r="Q598" i="12"/>
  <c r="R598" i="12" s="1"/>
  <c r="W599" i="12" l="1"/>
  <c r="Q599" i="12"/>
  <c r="R599" i="12" s="1"/>
  <c r="E3340" i="13"/>
  <c r="N600" i="12"/>
  <c r="O600" i="12" s="1"/>
  <c r="P600" i="12" s="1"/>
  <c r="J600" i="12"/>
  <c r="Y600" i="12"/>
  <c r="I600" i="12"/>
  <c r="V600" i="12"/>
  <c r="B601" i="12"/>
  <c r="U600" i="12"/>
  <c r="E600" i="12"/>
  <c r="F600" i="12" s="1"/>
  <c r="K599" i="12"/>
  <c r="Q600" i="12" l="1"/>
  <c r="R600" i="12" s="1"/>
  <c r="W600" i="12"/>
  <c r="E3339" i="13"/>
  <c r="N601" i="12"/>
  <c r="O601" i="12" s="1"/>
  <c r="P601" i="12" s="1"/>
  <c r="J601" i="12"/>
  <c r="Y601" i="12"/>
  <c r="I601" i="12"/>
  <c r="V601" i="12"/>
  <c r="B602" i="12"/>
  <c r="U601" i="12"/>
  <c r="E601" i="12"/>
  <c r="F601" i="12" s="1"/>
  <c r="K600" i="12"/>
  <c r="W601" i="12" l="1"/>
  <c r="Q601" i="12"/>
  <c r="R601" i="12" s="1"/>
  <c r="E3338" i="13"/>
  <c r="J602" i="12"/>
  <c r="Y602" i="12"/>
  <c r="I602" i="12"/>
  <c r="V602" i="12"/>
  <c r="B603" i="12"/>
  <c r="U602" i="12"/>
  <c r="E602" i="12"/>
  <c r="F602" i="12" s="1"/>
  <c r="N602" i="12"/>
  <c r="O602" i="12" s="1"/>
  <c r="P602" i="12" s="1"/>
  <c r="K601" i="12"/>
  <c r="K602" i="12" l="1"/>
  <c r="Q602" i="12"/>
  <c r="R602" i="12" s="1"/>
  <c r="W602" i="12"/>
  <c r="E3337" i="13"/>
  <c r="V603" i="12"/>
  <c r="B604" i="12"/>
  <c r="U603" i="12"/>
  <c r="E603" i="12"/>
  <c r="F603" i="12" s="1"/>
  <c r="N603" i="12"/>
  <c r="O603" i="12" s="1"/>
  <c r="P603" i="12" s="1"/>
  <c r="J603" i="12"/>
  <c r="Y603" i="12"/>
  <c r="I603" i="12"/>
  <c r="W603" i="12" l="1"/>
  <c r="E3336" i="13"/>
  <c r="B605" i="12"/>
  <c r="U604" i="12"/>
  <c r="E604" i="12"/>
  <c r="F604" i="12" s="1"/>
  <c r="N604" i="12"/>
  <c r="O604" i="12" s="1"/>
  <c r="P604" i="12" s="1"/>
  <c r="J604" i="12"/>
  <c r="Y604" i="12"/>
  <c r="I604" i="12"/>
  <c r="V604" i="12"/>
  <c r="K603" i="12"/>
  <c r="Q603" i="12"/>
  <c r="R603" i="12" s="1"/>
  <c r="Q604" i="12" l="1"/>
  <c r="R604" i="12" s="1"/>
  <c r="W604" i="12"/>
  <c r="E3335" i="13"/>
  <c r="N605" i="12"/>
  <c r="O605" i="12" s="1"/>
  <c r="P605" i="12" s="1"/>
  <c r="J605" i="12"/>
  <c r="Y605" i="12"/>
  <c r="I605" i="12"/>
  <c r="V605" i="12"/>
  <c r="B606" i="12"/>
  <c r="U605" i="12"/>
  <c r="E605" i="12"/>
  <c r="F605" i="12" s="1"/>
  <c r="K604" i="12"/>
  <c r="K605" i="12" l="1"/>
  <c r="Q605" i="12"/>
  <c r="R605" i="12" s="1"/>
  <c r="W605" i="12"/>
  <c r="E3334" i="13"/>
  <c r="N606" i="12"/>
  <c r="O606" i="12" s="1"/>
  <c r="P606" i="12" s="1"/>
  <c r="J606" i="12"/>
  <c r="Y606" i="12"/>
  <c r="I606" i="12"/>
  <c r="V606" i="12"/>
  <c r="B607" i="12"/>
  <c r="U606" i="12"/>
  <c r="E606" i="12"/>
  <c r="F606" i="12" s="1"/>
  <c r="K606" i="12" l="1"/>
  <c r="Q606" i="12"/>
  <c r="R606" i="12" s="1"/>
  <c r="W606" i="12"/>
  <c r="E3333" i="13"/>
  <c r="J607" i="12"/>
  <c r="Y607" i="12"/>
  <c r="I607" i="12"/>
  <c r="V607" i="12"/>
  <c r="B608" i="12"/>
  <c r="U607" i="12"/>
  <c r="E607" i="12"/>
  <c r="F607" i="12" s="1"/>
  <c r="N607" i="12"/>
  <c r="O607" i="12" s="1"/>
  <c r="P607" i="12" s="1"/>
  <c r="Q607" i="12" l="1"/>
  <c r="R607" i="12" s="1"/>
  <c r="K607" i="12"/>
  <c r="W607" i="12"/>
  <c r="E3332" i="13"/>
  <c r="Y608" i="12"/>
  <c r="I608" i="12"/>
  <c r="V608" i="12"/>
  <c r="B609" i="12"/>
  <c r="U608" i="12"/>
  <c r="E608" i="12"/>
  <c r="F608" i="12" s="1"/>
  <c r="N608" i="12"/>
  <c r="O608" i="12" s="1"/>
  <c r="P608" i="12" s="1"/>
  <c r="J608" i="12"/>
  <c r="W608" i="12" l="1"/>
  <c r="K608" i="12"/>
  <c r="Q608" i="12"/>
  <c r="R608" i="12" s="1"/>
  <c r="E3331" i="13"/>
  <c r="V609" i="12"/>
  <c r="B610" i="12"/>
  <c r="U609" i="12"/>
  <c r="E609" i="12"/>
  <c r="F609" i="12" s="1"/>
  <c r="N609" i="12"/>
  <c r="O609" i="12" s="1"/>
  <c r="P609" i="12" s="1"/>
  <c r="J609" i="12"/>
  <c r="Y609" i="12"/>
  <c r="I609" i="12"/>
  <c r="W609" i="12" l="1"/>
  <c r="K609" i="12"/>
  <c r="Q609" i="12"/>
  <c r="R609" i="12" s="1"/>
  <c r="E3330" i="13"/>
  <c r="N610" i="12"/>
  <c r="O610" i="12" s="1"/>
  <c r="P610" i="12" s="1"/>
  <c r="J610" i="12"/>
  <c r="Y610" i="12"/>
  <c r="I610" i="12"/>
  <c r="V610" i="12"/>
  <c r="B611" i="12"/>
  <c r="U610" i="12"/>
  <c r="E610" i="12"/>
  <c r="F610" i="12" s="1"/>
  <c r="W610" i="12" l="1"/>
  <c r="K610" i="12"/>
  <c r="E3329" i="13"/>
  <c r="N611" i="12"/>
  <c r="O611" i="12" s="1"/>
  <c r="P611" i="12" s="1"/>
  <c r="J611" i="12"/>
  <c r="Y611" i="12"/>
  <c r="I611" i="12"/>
  <c r="V611" i="12"/>
  <c r="B612" i="12"/>
  <c r="U611" i="12"/>
  <c r="E611" i="12"/>
  <c r="F611" i="12" s="1"/>
  <c r="Q610" i="12"/>
  <c r="R610" i="12" s="1"/>
  <c r="Q611" i="12" l="1"/>
  <c r="R611" i="12" s="1"/>
  <c r="K611" i="12"/>
  <c r="E3328" i="13"/>
  <c r="J612" i="12"/>
  <c r="Y612" i="12"/>
  <c r="I612" i="12"/>
  <c r="V612" i="12"/>
  <c r="B613" i="12"/>
  <c r="U612" i="12"/>
  <c r="E612" i="12"/>
  <c r="F612" i="12" s="1"/>
  <c r="N612" i="12"/>
  <c r="O612" i="12" s="1"/>
  <c r="P612" i="12" s="1"/>
  <c r="W611" i="12"/>
  <c r="W612" i="12" l="1"/>
  <c r="E3327" i="13"/>
  <c r="J613" i="12"/>
  <c r="Y613" i="12"/>
  <c r="I613" i="12"/>
  <c r="V613" i="12"/>
  <c r="B614" i="12"/>
  <c r="U613" i="12"/>
  <c r="E613" i="12"/>
  <c r="F613" i="12" s="1"/>
  <c r="N613" i="12"/>
  <c r="O613" i="12" s="1"/>
  <c r="P613" i="12" s="1"/>
  <c r="K612" i="12"/>
  <c r="Q612" i="12"/>
  <c r="R612" i="12" s="1"/>
  <c r="W613" i="12" l="1"/>
  <c r="E3326" i="13"/>
  <c r="V614" i="12"/>
  <c r="B615" i="12"/>
  <c r="U614" i="12"/>
  <c r="E614" i="12"/>
  <c r="F614" i="12" s="1"/>
  <c r="N614" i="12"/>
  <c r="O614" i="12" s="1"/>
  <c r="P614" i="12" s="1"/>
  <c r="J614" i="12"/>
  <c r="Y614" i="12"/>
  <c r="I614" i="12"/>
  <c r="K613" i="12"/>
  <c r="Q613" i="12"/>
  <c r="R613" i="12" s="1"/>
  <c r="W614" i="12" l="1"/>
  <c r="Q614" i="12"/>
  <c r="R614" i="12" s="1"/>
  <c r="E3325" i="13"/>
  <c r="N615" i="12"/>
  <c r="O615" i="12" s="1"/>
  <c r="P615" i="12" s="1"/>
  <c r="J615" i="12"/>
  <c r="Y615" i="12"/>
  <c r="I615" i="12"/>
  <c r="V615" i="12"/>
  <c r="B616" i="12"/>
  <c r="U615" i="12"/>
  <c r="E615" i="12"/>
  <c r="F615" i="12" s="1"/>
  <c r="K614" i="12"/>
  <c r="W615" i="12" l="1"/>
  <c r="Q615" i="12"/>
  <c r="R615" i="12" s="1"/>
  <c r="E3324" i="13"/>
  <c r="N616" i="12"/>
  <c r="O616" i="12" s="1"/>
  <c r="P616" i="12" s="1"/>
  <c r="J616" i="12"/>
  <c r="Y616" i="12"/>
  <c r="I616" i="12"/>
  <c r="V616" i="12"/>
  <c r="B617" i="12"/>
  <c r="U616" i="12"/>
  <c r="E616" i="12"/>
  <c r="F616" i="12" s="1"/>
  <c r="K615" i="12"/>
  <c r="K616" i="12" l="1"/>
  <c r="W616" i="12"/>
  <c r="Q616" i="12"/>
  <c r="R616" i="12" s="1"/>
  <c r="E3323" i="13"/>
  <c r="N617" i="12"/>
  <c r="O617" i="12" s="1"/>
  <c r="P617" i="12" s="1"/>
  <c r="J617" i="12"/>
  <c r="Y617" i="12"/>
  <c r="I617" i="12"/>
  <c r="V617" i="12"/>
  <c r="B618" i="12"/>
  <c r="U617" i="12"/>
  <c r="E617" i="12"/>
  <c r="F617" i="12" s="1"/>
  <c r="K617" i="12" l="1"/>
  <c r="Q617" i="12"/>
  <c r="R617" i="12" s="1"/>
  <c r="W617" i="12"/>
  <c r="E3322" i="13"/>
  <c r="J618" i="12"/>
  <c r="Y618" i="12"/>
  <c r="I618" i="12"/>
  <c r="V618" i="12"/>
  <c r="B619" i="12"/>
  <c r="U618" i="12"/>
  <c r="E618" i="12"/>
  <c r="F618" i="12" s="1"/>
  <c r="N618" i="12"/>
  <c r="O618" i="12" s="1"/>
  <c r="P618" i="12" s="1"/>
  <c r="K618" i="12" l="1"/>
  <c r="Q618" i="12"/>
  <c r="R618" i="12" s="1"/>
  <c r="W618" i="12"/>
  <c r="E3321" i="13"/>
  <c r="V619" i="12"/>
  <c r="B620" i="12"/>
  <c r="U619" i="12"/>
  <c r="E619" i="12"/>
  <c r="F619" i="12" s="1"/>
  <c r="N619" i="12"/>
  <c r="O619" i="12" s="1"/>
  <c r="P619" i="12" s="1"/>
  <c r="J619" i="12"/>
  <c r="Y619" i="12"/>
  <c r="I619" i="12"/>
  <c r="W619" i="12" l="1"/>
  <c r="Q619" i="12"/>
  <c r="R619" i="12" s="1"/>
  <c r="K619" i="12"/>
  <c r="E3320" i="13"/>
  <c r="B621" i="12"/>
  <c r="U620" i="12"/>
  <c r="E620" i="12"/>
  <c r="F620" i="12" s="1"/>
  <c r="N620" i="12"/>
  <c r="O620" i="12" s="1"/>
  <c r="P620" i="12" s="1"/>
  <c r="J620" i="12"/>
  <c r="Y620" i="12"/>
  <c r="I620" i="12"/>
  <c r="V620" i="12"/>
  <c r="W620" i="12" l="1"/>
  <c r="E3319" i="13"/>
  <c r="N621" i="12"/>
  <c r="O621" i="12" s="1"/>
  <c r="P621" i="12" s="1"/>
  <c r="J621" i="12"/>
  <c r="Y621" i="12"/>
  <c r="I621" i="12"/>
  <c r="V621" i="12"/>
  <c r="B622" i="12"/>
  <c r="U621" i="12"/>
  <c r="E621" i="12"/>
  <c r="F621" i="12" s="1"/>
  <c r="K620" i="12"/>
  <c r="Q620" i="12"/>
  <c r="R620" i="12" s="1"/>
  <c r="W621" i="12" l="1"/>
  <c r="E3318" i="13"/>
  <c r="N622" i="12"/>
  <c r="O622" i="12" s="1"/>
  <c r="P622" i="12" s="1"/>
  <c r="J622" i="12"/>
  <c r="Y622" i="12"/>
  <c r="I622" i="12"/>
  <c r="V622" i="12"/>
  <c r="B623" i="12"/>
  <c r="U622" i="12"/>
  <c r="E622" i="12"/>
  <c r="F622" i="12" s="1"/>
  <c r="K621" i="12"/>
  <c r="Q621" i="12"/>
  <c r="R621" i="12" s="1"/>
  <c r="W622" i="12" l="1"/>
  <c r="E3317" i="13"/>
  <c r="J623" i="12"/>
  <c r="Y623" i="12"/>
  <c r="I623" i="12"/>
  <c r="V623" i="12"/>
  <c r="B624" i="12"/>
  <c r="U623" i="12"/>
  <c r="E623" i="12"/>
  <c r="F623" i="12" s="1"/>
  <c r="N623" i="12"/>
  <c r="O623" i="12" s="1"/>
  <c r="P623" i="12" s="1"/>
  <c r="K622" i="12"/>
  <c r="Q622" i="12"/>
  <c r="R622" i="12" s="1"/>
  <c r="K623" i="12" l="1"/>
  <c r="E3316" i="13"/>
  <c r="Y624" i="12"/>
  <c r="I624" i="12"/>
  <c r="V624" i="12"/>
  <c r="B625" i="12"/>
  <c r="U624" i="12"/>
  <c r="E624" i="12"/>
  <c r="F624" i="12" s="1"/>
  <c r="N624" i="12"/>
  <c r="O624" i="12" s="1"/>
  <c r="P624" i="12" s="1"/>
  <c r="J624" i="12"/>
  <c r="Q623" i="12"/>
  <c r="R623" i="12" s="1"/>
  <c r="W623" i="12"/>
  <c r="W624" i="12" l="1"/>
  <c r="Q624" i="12"/>
  <c r="R624" i="12" s="1"/>
  <c r="K624" i="12"/>
  <c r="E3315" i="13"/>
  <c r="V625" i="12"/>
  <c r="B626" i="12"/>
  <c r="U625" i="12"/>
  <c r="E625" i="12"/>
  <c r="F625" i="12" s="1"/>
  <c r="N625" i="12"/>
  <c r="O625" i="12" s="1"/>
  <c r="P625" i="12" s="1"/>
  <c r="J625" i="12"/>
  <c r="Y625" i="12"/>
  <c r="I625" i="12"/>
  <c r="K625" i="12" l="1"/>
  <c r="Q625" i="12"/>
  <c r="R625" i="12" s="1"/>
  <c r="W625" i="12"/>
  <c r="E3314" i="13"/>
  <c r="N626" i="12"/>
  <c r="O626" i="12" s="1"/>
  <c r="P626" i="12" s="1"/>
  <c r="J626" i="12"/>
  <c r="Y626" i="12"/>
  <c r="I626" i="12"/>
  <c r="V626" i="12"/>
  <c r="B627" i="12"/>
  <c r="U626" i="12"/>
  <c r="E626" i="12"/>
  <c r="F626" i="12" s="1"/>
  <c r="W626" i="12" l="1"/>
  <c r="Q626" i="12"/>
  <c r="R626" i="12" s="1"/>
  <c r="E3313" i="13"/>
  <c r="N627" i="12"/>
  <c r="O627" i="12" s="1"/>
  <c r="P627" i="12" s="1"/>
  <c r="J627" i="12"/>
  <c r="Y627" i="12"/>
  <c r="I627" i="12"/>
  <c r="V627" i="12"/>
  <c r="B628" i="12"/>
  <c r="U627" i="12"/>
  <c r="E627" i="12"/>
  <c r="F627" i="12" s="1"/>
  <c r="K626" i="12"/>
  <c r="Q627" i="12" l="1"/>
  <c r="R627" i="12" s="1"/>
  <c r="W627" i="12"/>
  <c r="E3312" i="13"/>
  <c r="J628" i="12"/>
  <c r="Y628" i="12"/>
  <c r="I628" i="12"/>
  <c r="V628" i="12"/>
  <c r="B629" i="12"/>
  <c r="U628" i="12"/>
  <c r="E628" i="12"/>
  <c r="F628" i="12" s="1"/>
  <c r="N628" i="12"/>
  <c r="O628" i="12" s="1"/>
  <c r="P628" i="12" s="1"/>
  <c r="K627" i="12"/>
  <c r="Q628" i="12" l="1"/>
  <c r="R628" i="12" s="1"/>
  <c r="K628" i="12"/>
  <c r="W628" i="12"/>
  <c r="E3311" i="13"/>
  <c r="J629" i="12"/>
  <c r="Y629" i="12"/>
  <c r="I629" i="12"/>
  <c r="V629" i="12"/>
  <c r="B630" i="12"/>
  <c r="U629" i="12"/>
  <c r="E629" i="12"/>
  <c r="F629" i="12" s="1"/>
  <c r="N629" i="12"/>
  <c r="O629" i="12" s="1"/>
  <c r="P629" i="12" s="1"/>
  <c r="K629" i="12" l="1"/>
  <c r="Q629" i="12"/>
  <c r="R629" i="12" s="1"/>
  <c r="W629" i="12"/>
  <c r="E3310" i="13"/>
  <c r="V630" i="12"/>
  <c r="B631" i="12"/>
  <c r="U630" i="12"/>
  <c r="E630" i="12"/>
  <c r="F630" i="12" s="1"/>
  <c r="N630" i="12"/>
  <c r="O630" i="12" s="1"/>
  <c r="P630" i="12" s="1"/>
  <c r="J630" i="12"/>
  <c r="Y630" i="12"/>
  <c r="I630" i="12"/>
  <c r="W630" i="12" l="1"/>
  <c r="Q630" i="12"/>
  <c r="R630" i="12" s="1"/>
  <c r="K630" i="12"/>
  <c r="E3309" i="13"/>
  <c r="N631" i="12"/>
  <c r="O631" i="12" s="1"/>
  <c r="P631" i="12" s="1"/>
  <c r="J631" i="12"/>
  <c r="Y631" i="12"/>
  <c r="I631" i="12"/>
  <c r="V631" i="12"/>
  <c r="B632" i="12"/>
  <c r="U631" i="12"/>
  <c r="E631" i="12"/>
  <c r="F631" i="12" s="1"/>
  <c r="W631" i="12" l="1"/>
  <c r="E3308" i="13"/>
  <c r="N632" i="12"/>
  <c r="O632" i="12" s="1"/>
  <c r="P632" i="12" s="1"/>
  <c r="J632" i="12"/>
  <c r="Y632" i="12"/>
  <c r="I632" i="12"/>
  <c r="V632" i="12"/>
  <c r="B633" i="12"/>
  <c r="U632" i="12"/>
  <c r="E632" i="12"/>
  <c r="F632" i="12" s="1"/>
  <c r="K631" i="12"/>
  <c r="Q631" i="12"/>
  <c r="R631" i="12" s="1"/>
  <c r="K632" i="12" l="1"/>
  <c r="Q632" i="12"/>
  <c r="R632" i="12" s="1"/>
  <c r="W632" i="12"/>
  <c r="E3307" i="13"/>
  <c r="N633" i="12"/>
  <c r="O633" i="12" s="1"/>
  <c r="P633" i="12" s="1"/>
  <c r="J633" i="12"/>
  <c r="Y633" i="12"/>
  <c r="I633" i="12"/>
  <c r="V633" i="12"/>
  <c r="B634" i="12"/>
  <c r="U633" i="12"/>
  <c r="E633" i="12"/>
  <c r="F633" i="12" s="1"/>
  <c r="K633" i="12" l="1"/>
  <c r="Q633" i="12"/>
  <c r="R633" i="12" s="1"/>
  <c r="W633" i="12"/>
  <c r="E3306" i="13"/>
  <c r="J634" i="12"/>
  <c r="Y634" i="12"/>
  <c r="I634" i="12"/>
  <c r="V634" i="12"/>
  <c r="B635" i="12"/>
  <c r="U634" i="12"/>
  <c r="E634" i="12"/>
  <c r="F634" i="12" s="1"/>
  <c r="N634" i="12"/>
  <c r="O634" i="12" s="1"/>
  <c r="P634" i="12" s="1"/>
  <c r="K634" i="12" l="1"/>
  <c r="Q634" i="12"/>
  <c r="R634" i="12" s="1"/>
  <c r="W634" i="12"/>
  <c r="E3305" i="13"/>
  <c r="V635" i="12"/>
  <c r="B636" i="12"/>
  <c r="U635" i="12"/>
  <c r="E635" i="12"/>
  <c r="F635" i="12" s="1"/>
  <c r="N635" i="12"/>
  <c r="O635" i="12" s="1"/>
  <c r="P635" i="12" s="1"/>
  <c r="J635" i="12"/>
  <c r="Y635" i="12"/>
  <c r="I635" i="12"/>
  <c r="K635" i="12" l="1"/>
  <c r="Q635" i="12"/>
  <c r="R635" i="12" s="1"/>
  <c r="W635" i="12"/>
  <c r="E3304" i="13"/>
  <c r="B637" i="12"/>
  <c r="U636" i="12"/>
  <c r="E636" i="12"/>
  <c r="F636" i="12" s="1"/>
  <c r="N636" i="12"/>
  <c r="O636" i="12" s="1"/>
  <c r="P636" i="12" s="1"/>
  <c r="J636" i="12"/>
  <c r="Y636" i="12"/>
  <c r="I636" i="12"/>
  <c r="V636" i="12"/>
  <c r="K636" i="12" l="1"/>
  <c r="Q636" i="12"/>
  <c r="R636" i="12" s="1"/>
  <c r="W636" i="12"/>
  <c r="E3303" i="13"/>
  <c r="N637" i="12"/>
  <c r="O637" i="12" s="1"/>
  <c r="P637" i="12" s="1"/>
  <c r="J637" i="12"/>
  <c r="Y637" i="12"/>
  <c r="I637" i="12"/>
  <c r="V637" i="12"/>
  <c r="B638" i="12"/>
  <c r="U637" i="12"/>
  <c r="E637" i="12"/>
  <c r="F637" i="12" s="1"/>
  <c r="W637" i="12" l="1"/>
  <c r="E3302" i="13"/>
  <c r="N638" i="12"/>
  <c r="O638" i="12" s="1"/>
  <c r="P638" i="12" s="1"/>
  <c r="J638" i="12"/>
  <c r="Y638" i="12"/>
  <c r="I638" i="12"/>
  <c r="V638" i="12"/>
  <c r="B639" i="12"/>
  <c r="U638" i="12"/>
  <c r="E638" i="12"/>
  <c r="F638" i="12" s="1"/>
  <c r="K637" i="12"/>
  <c r="Q637" i="12"/>
  <c r="R637" i="12" s="1"/>
  <c r="W638" i="12" l="1"/>
  <c r="Q638" i="12"/>
  <c r="R638" i="12" s="1"/>
  <c r="E3301" i="13"/>
  <c r="J639" i="12"/>
  <c r="Y639" i="12"/>
  <c r="I639" i="12"/>
  <c r="V639" i="12"/>
  <c r="B640" i="12"/>
  <c r="U639" i="12"/>
  <c r="E639" i="12"/>
  <c r="F639" i="12" s="1"/>
  <c r="N639" i="12"/>
  <c r="O639" i="12" s="1"/>
  <c r="P639" i="12" s="1"/>
  <c r="K638" i="12"/>
  <c r="Q639" i="12" l="1"/>
  <c r="R639" i="12" s="1"/>
  <c r="W639" i="12"/>
  <c r="E3300" i="13"/>
  <c r="Y640" i="12"/>
  <c r="I640" i="12"/>
  <c r="V640" i="12"/>
  <c r="B641" i="12"/>
  <c r="U640" i="12"/>
  <c r="E640" i="12"/>
  <c r="F640" i="12" s="1"/>
  <c r="N640" i="12"/>
  <c r="O640" i="12" s="1"/>
  <c r="P640" i="12" s="1"/>
  <c r="J640" i="12"/>
  <c r="K639" i="12"/>
  <c r="Q640" i="12" l="1"/>
  <c r="R640" i="12" s="1"/>
  <c r="K640" i="12"/>
  <c r="W640" i="12"/>
  <c r="E3299" i="13"/>
  <c r="V641" i="12"/>
  <c r="B642" i="12"/>
  <c r="U641" i="12"/>
  <c r="E641" i="12"/>
  <c r="F641" i="12" s="1"/>
  <c r="N641" i="12"/>
  <c r="O641" i="12" s="1"/>
  <c r="P641" i="12" s="1"/>
  <c r="J641" i="12"/>
  <c r="Y641" i="12"/>
  <c r="I641" i="12"/>
  <c r="K641" i="12" l="1"/>
  <c r="Q641" i="12"/>
  <c r="R641" i="12" s="1"/>
  <c r="W641" i="12"/>
  <c r="E3298" i="13"/>
  <c r="N642" i="12"/>
  <c r="O642" i="12" s="1"/>
  <c r="P642" i="12" s="1"/>
  <c r="J642" i="12"/>
  <c r="Y642" i="12"/>
  <c r="I642" i="12"/>
  <c r="V642" i="12"/>
  <c r="B643" i="12"/>
  <c r="U642" i="12"/>
  <c r="E642" i="12"/>
  <c r="F642" i="12" s="1"/>
  <c r="Q642" i="12" l="1"/>
  <c r="R642" i="12" s="1"/>
  <c r="W642" i="12"/>
  <c r="E3297" i="13"/>
  <c r="N643" i="12"/>
  <c r="O643" i="12" s="1"/>
  <c r="P643" i="12" s="1"/>
  <c r="J643" i="12"/>
  <c r="Y643" i="12"/>
  <c r="I643" i="12"/>
  <c r="V643" i="12"/>
  <c r="B644" i="12"/>
  <c r="U643" i="12"/>
  <c r="E643" i="12"/>
  <c r="F643" i="12" s="1"/>
  <c r="K642" i="12"/>
  <c r="Q643" i="12" l="1"/>
  <c r="R643" i="12" s="1"/>
  <c r="K643" i="12"/>
  <c r="W643" i="12"/>
  <c r="E3296" i="13"/>
  <c r="J644" i="12"/>
  <c r="Y644" i="12"/>
  <c r="I644" i="12"/>
  <c r="V644" i="12"/>
  <c r="B645" i="12"/>
  <c r="U644" i="12"/>
  <c r="E644" i="12"/>
  <c r="F644" i="12" s="1"/>
  <c r="N644" i="12"/>
  <c r="O644" i="12" s="1"/>
  <c r="P644" i="12" s="1"/>
  <c r="W644" i="12" l="1"/>
  <c r="Q644" i="12"/>
  <c r="R644" i="12" s="1"/>
  <c r="E3295" i="13"/>
  <c r="J645" i="12"/>
  <c r="Y645" i="12"/>
  <c r="I645" i="12"/>
  <c r="V645" i="12"/>
  <c r="B646" i="12"/>
  <c r="U645" i="12"/>
  <c r="E645" i="12"/>
  <c r="F645" i="12" s="1"/>
  <c r="N645" i="12"/>
  <c r="O645" i="12" s="1"/>
  <c r="P645" i="12" s="1"/>
  <c r="K644" i="12"/>
  <c r="W645" i="12" l="1"/>
  <c r="Q645" i="12"/>
  <c r="R645" i="12" s="1"/>
  <c r="E3294" i="13"/>
  <c r="V646" i="12"/>
  <c r="B647" i="12"/>
  <c r="U646" i="12"/>
  <c r="E646" i="12"/>
  <c r="F646" i="12" s="1"/>
  <c r="N646" i="12"/>
  <c r="O646" i="12" s="1"/>
  <c r="P646" i="12" s="1"/>
  <c r="J646" i="12"/>
  <c r="Y646" i="12"/>
  <c r="I646" i="12"/>
  <c r="K645" i="12"/>
  <c r="W646" i="12" l="1"/>
  <c r="Q646" i="12"/>
  <c r="R646" i="12" s="1"/>
  <c r="E3293" i="13"/>
  <c r="N647" i="12"/>
  <c r="O647" i="12" s="1"/>
  <c r="P647" i="12" s="1"/>
  <c r="J647" i="12"/>
  <c r="Y647" i="12"/>
  <c r="I647" i="12"/>
  <c r="V647" i="12"/>
  <c r="B648" i="12"/>
  <c r="U647" i="12"/>
  <c r="E647" i="12"/>
  <c r="F647" i="12" s="1"/>
  <c r="K646" i="12"/>
  <c r="W647" i="12" l="1"/>
  <c r="K647" i="12"/>
  <c r="Q647" i="12"/>
  <c r="R647" i="12" s="1"/>
  <c r="E3292" i="13"/>
  <c r="N648" i="12"/>
  <c r="O648" i="12" s="1"/>
  <c r="P648" i="12" s="1"/>
  <c r="J648" i="12"/>
  <c r="Y648" i="12"/>
  <c r="I648" i="12"/>
  <c r="V648" i="12"/>
  <c r="B649" i="12"/>
  <c r="U648" i="12"/>
  <c r="E648" i="12"/>
  <c r="F648" i="12" s="1"/>
  <c r="W648" i="12" l="1"/>
  <c r="Q648" i="12"/>
  <c r="R648" i="12" s="1"/>
  <c r="E3291" i="13"/>
  <c r="N649" i="12"/>
  <c r="O649" i="12" s="1"/>
  <c r="P649" i="12" s="1"/>
  <c r="J649" i="12"/>
  <c r="Y649" i="12"/>
  <c r="I649" i="12"/>
  <c r="V649" i="12"/>
  <c r="B650" i="12"/>
  <c r="U649" i="12"/>
  <c r="E649" i="12"/>
  <c r="F649" i="12" s="1"/>
  <c r="K648" i="12"/>
  <c r="K649" i="12" l="1"/>
  <c r="Q649" i="12"/>
  <c r="R649" i="12" s="1"/>
  <c r="W649" i="12"/>
  <c r="E3290" i="13"/>
  <c r="J650" i="12"/>
  <c r="Y650" i="12"/>
  <c r="I650" i="12"/>
  <c r="V650" i="12"/>
  <c r="B651" i="12"/>
  <c r="U650" i="12"/>
  <c r="E650" i="12"/>
  <c r="F650" i="12" s="1"/>
  <c r="N650" i="12"/>
  <c r="O650" i="12" s="1"/>
  <c r="P650" i="12" s="1"/>
  <c r="K650" i="12" l="1"/>
  <c r="Q650" i="12"/>
  <c r="R650" i="12" s="1"/>
  <c r="W650" i="12"/>
  <c r="E3289" i="13"/>
  <c r="V651" i="12"/>
  <c r="B652" i="12"/>
  <c r="U651" i="12"/>
  <c r="E651" i="12"/>
  <c r="F651" i="12" s="1"/>
  <c r="N651" i="12"/>
  <c r="O651" i="12" s="1"/>
  <c r="P651" i="12" s="1"/>
  <c r="J651" i="12"/>
  <c r="I651" i="12"/>
  <c r="Y651" i="12"/>
  <c r="K651" i="12" l="1"/>
  <c r="W651" i="12"/>
  <c r="Q651" i="12"/>
  <c r="R651" i="12" s="1"/>
  <c r="E3288" i="13"/>
  <c r="B653" i="12"/>
  <c r="U652" i="12"/>
  <c r="E652" i="12"/>
  <c r="F652" i="12" s="1"/>
  <c r="N652" i="12"/>
  <c r="O652" i="12" s="1"/>
  <c r="P652" i="12" s="1"/>
  <c r="J652" i="12"/>
  <c r="Y652" i="12"/>
  <c r="I652" i="12"/>
  <c r="V652" i="12"/>
  <c r="E3287" i="13" l="1"/>
  <c r="N653" i="12"/>
  <c r="O653" i="12" s="1"/>
  <c r="P653" i="12" s="1"/>
  <c r="J653" i="12"/>
  <c r="Y653" i="12"/>
  <c r="I653" i="12"/>
  <c r="V653" i="12"/>
  <c r="B654" i="12"/>
  <c r="U653" i="12"/>
  <c r="E653" i="12"/>
  <c r="F653" i="12" s="1"/>
  <c r="K652" i="12"/>
  <c r="Q652" i="12"/>
  <c r="R652" i="12" s="1"/>
  <c r="W652" i="12"/>
  <c r="K653" i="12" l="1"/>
  <c r="E3286" i="13"/>
  <c r="N654" i="12"/>
  <c r="O654" i="12" s="1"/>
  <c r="P654" i="12" s="1"/>
  <c r="J654" i="12"/>
  <c r="Y654" i="12"/>
  <c r="I654" i="12"/>
  <c r="V654" i="12"/>
  <c r="B655" i="12"/>
  <c r="U654" i="12"/>
  <c r="E654" i="12"/>
  <c r="F654" i="12" s="1"/>
  <c r="Q653" i="12"/>
  <c r="R653" i="12" s="1"/>
  <c r="W653" i="12"/>
  <c r="Q654" i="12" l="1"/>
  <c r="R654" i="12" s="1"/>
  <c r="K654" i="12"/>
  <c r="W654" i="12"/>
  <c r="E3285" i="13"/>
  <c r="J655" i="12"/>
  <c r="Y655" i="12"/>
  <c r="I655" i="12"/>
  <c r="V655" i="12"/>
  <c r="B656" i="12"/>
  <c r="U655" i="12"/>
  <c r="E655" i="12"/>
  <c r="F655" i="12" s="1"/>
  <c r="N655" i="12"/>
  <c r="O655" i="12" s="1"/>
  <c r="P655" i="12" s="1"/>
  <c r="W655" i="12" l="1"/>
  <c r="Q655" i="12"/>
  <c r="R655" i="12" s="1"/>
  <c r="E3284" i="13"/>
  <c r="Y656" i="12"/>
  <c r="I656" i="12"/>
  <c r="V656" i="12"/>
  <c r="B657" i="12"/>
  <c r="U656" i="12"/>
  <c r="E656" i="12"/>
  <c r="F656" i="12" s="1"/>
  <c r="N656" i="12"/>
  <c r="O656" i="12" s="1"/>
  <c r="P656" i="12" s="1"/>
  <c r="J656" i="12"/>
  <c r="K655" i="12"/>
  <c r="W656" i="12" l="1"/>
  <c r="Q656" i="12"/>
  <c r="R656" i="12" s="1"/>
  <c r="E3283" i="13"/>
  <c r="V657" i="12"/>
  <c r="B658" i="12"/>
  <c r="U657" i="12"/>
  <c r="E657" i="12"/>
  <c r="F657" i="12" s="1"/>
  <c r="N657" i="12"/>
  <c r="O657" i="12" s="1"/>
  <c r="P657" i="12" s="1"/>
  <c r="J657" i="12"/>
  <c r="Y657" i="12"/>
  <c r="I657" i="12"/>
  <c r="K656" i="12"/>
  <c r="W657" i="12" l="1"/>
  <c r="E3282" i="13"/>
  <c r="N658" i="12"/>
  <c r="O658" i="12" s="1"/>
  <c r="P658" i="12" s="1"/>
  <c r="J658" i="12"/>
  <c r="Y658" i="12"/>
  <c r="I658" i="12"/>
  <c r="V658" i="12"/>
  <c r="B659" i="12"/>
  <c r="U658" i="12"/>
  <c r="E658" i="12"/>
  <c r="F658" i="12" s="1"/>
  <c r="K657" i="12"/>
  <c r="Q657" i="12"/>
  <c r="R657" i="12" s="1"/>
  <c r="W658" i="12" l="1"/>
  <c r="K658" i="12"/>
  <c r="Q658" i="12"/>
  <c r="R658" i="12" s="1"/>
  <c r="E3281" i="13"/>
  <c r="N659" i="12"/>
  <c r="O659" i="12" s="1"/>
  <c r="P659" i="12" s="1"/>
  <c r="J659" i="12"/>
  <c r="Y659" i="12"/>
  <c r="I659" i="12"/>
  <c r="V659" i="12"/>
  <c r="B660" i="12"/>
  <c r="U659" i="12"/>
  <c r="E659" i="12"/>
  <c r="F659" i="12" s="1"/>
  <c r="Q659" i="12" l="1"/>
  <c r="R659" i="12" s="1"/>
  <c r="W659" i="12"/>
  <c r="E3280" i="13"/>
  <c r="J660" i="12"/>
  <c r="Y660" i="12"/>
  <c r="I660" i="12"/>
  <c r="V660" i="12"/>
  <c r="B661" i="12"/>
  <c r="U660" i="12"/>
  <c r="E660" i="12"/>
  <c r="F660" i="12" s="1"/>
  <c r="N660" i="12"/>
  <c r="O660" i="12" s="1"/>
  <c r="P660" i="12" s="1"/>
  <c r="K659" i="12"/>
  <c r="W660" i="12" l="1"/>
  <c r="Q660" i="12"/>
  <c r="R660" i="12" s="1"/>
  <c r="E3279" i="13"/>
  <c r="J661" i="12"/>
  <c r="Y661" i="12"/>
  <c r="I661" i="12"/>
  <c r="V661" i="12"/>
  <c r="B662" i="12"/>
  <c r="U661" i="12"/>
  <c r="E661" i="12"/>
  <c r="F661" i="12" s="1"/>
  <c r="N661" i="12"/>
  <c r="O661" i="12" s="1"/>
  <c r="P661" i="12" s="1"/>
  <c r="K660" i="12"/>
  <c r="W661" i="12" l="1"/>
  <c r="E3278" i="13"/>
  <c r="V662" i="12"/>
  <c r="B663" i="12"/>
  <c r="U662" i="12"/>
  <c r="E662" i="12"/>
  <c r="F662" i="12" s="1"/>
  <c r="N662" i="12"/>
  <c r="O662" i="12" s="1"/>
  <c r="P662" i="12" s="1"/>
  <c r="J662" i="12"/>
  <c r="Y662" i="12"/>
  <c r="I662" i="12"/>
  <c r="K661" i="12"/>
  <c r="Q661" i="12"/>
  <c r="R661" i="12" s="1"/>
  <c r="W662" i="12" l="1"/>
  <c r="Q662" i="12"/>
  <c r="R662" i="12" s="1"/>
  <c r="E3277" i="13"/>
  <c r="N663" i="12"/>
  <c r="O663" i="12" s="1"/>
  <c r="P663" i="12" s="1"/>
  <c r="J663" i="12"/>
  <c r="Y663" i="12"/>
  <c r="I663" i="12"/>
  <c r="V663" i="12"/>
  <c r="B664" i="12"/>
  <c r="U663" i="12"/>
  <c r="E663" i="12"/>
  <c r="F663" i="12" s="1"/>
  <c r="K662" i="12"/>
  <c r="W663" i="12" l="1"/>
  <c r="Q663" i="12"/>
  <c r="R663" i="12" s="1"/>
  <c r="E3276" i="13"/>
  <c r="N664" i="12"/>
  <c r="O664" i="12" s="1"/>
  <c r="P664" i="12" s="1"/>
  <c r="J664" i="12"/>
  <c r="Y664" i="12"/>
  <c r="I664" i="12"/>
  <c r="V664" i="12"/>
  <c r="B665" i="12"/>
  <c r="U664" i="12"/>
  <c r="E664" i="12"/>
  <c r="F664" i="12" s="1"/>
  <c r="K663" i="12"/>
  <c r="W664" i="12" l="1"/>
  <c r="Q664" i="12"/>
  <c r="R664" i="12" s="1"/>
  <c r="E3275" i="13"/>
  <c r="N665" i="12"/>
  <c r="O665" i="12" s="1"/>
  <c r="P665" i="12" s="1"/>
  <c r="J665" i="12"/>
  <c r="Y665" i="12"/>
  <c r="I665" i="12"/>
  <c r="V665" i="12"/>
  <c r="B666" i="12"/>
  <c r="U665" i="12"/>
  <c r="E665" i="12"/>
  <c r="F665" i="12" s="1"/>
  <c r="K664" i="12"/>
  <c r="Q665" i="12" l="1"/>
  <c r="R665" i="12" s="1"/>
  <c r="W665" i="12"/>
  <c r="E3274" i="13"/>
  <c r="J666" i="12"/>
  <c r="Y666" i="12"/>
  <c r="I666" i="12"/>
  <c r="V666" i="12"/>
  <c r="B667" i="12"/>
  <c r="U666" i="12"/>
  <c r="E666" i="12"/>
  <c r="F666" i="12" s="1"/>
  <c r="N666" i="12"/>
  <c r="O666" i="12" s="1"/>
  <c r="P666" i="12" s="1"/>
  <c r="K665" i="12"/>
  <c r="K666" i="12" l="1"/>
  <c r="E3273" i="13"/>
  <c r="V667" i="12"/>
  <c r="B668" i="12"/>
  <c r="U667" i="12"/>
  <c r="E667" i="12"/>
  <c r="F667" i="12" s="1"/>
  <c r="N667" i="12"/>
  <c r="O667" i="12" s="1"/>
  <c r="P667" i="12" s="1"/>
  <c r="J667" i="12"/>
  <c r="Y667" i="12"/>
  <c r="I667" i="12"/>
  <c r="Q666" i="12"/>
  <c r="R666" i="12" s="1"/>
  <c r="W666" i="12"/>
  <c r="K667" i="12" l="1"/>
  <c r="W667" i="12"/>
  <c r="Q667" i="12"/>
  <c r="R667" i="12" s="1"/>
  <c r="E3272" i="13"/>
  <c r="B669" i="12"/>
  <c r="U668" i="12"/>
  <c r="E668" i="12"/>
  <c r="F668" i="12" s="1"/>
  <c r="N668" i="12"/>
  <c r="O668" i="12" s="1"/>
  <c r="P668" i="12" s="1"/>
  <c r="J668" i="12"/>
  <c r="Y668" i="12"/>
  <c r="I668" i="12"/>
  <c r="V668" i="12"/>
  <c r="Q668" i="12" l="1"/>
  <c r="R668" i="12" s="1"/>
  <c r="W668" i="12"/>
  <c r="E3271" i="13"/>
  <c r="N669" i="12"/>
  <c r="O669" i="12" s="1"/>
  <c r="P669" i="12" s="1"/>
  <c r="J669" i="12"/>
  <c r="Y669" i="12"/>
  <c r="I669" i="12"/>
  <c r="V669" i="12"/>
  <c r="B670" i="12"/>
  <c r="U669" i="12"/>
  <c r="E669" i="12"/>
  <c r="F669" i="12" s="1"/>
  <c r="K668" i="12"/>
  <c r="W669" i="12" l="1"/>
  <c r="K669" i="12"/>
  <c r="Q669" i="12"/>
  <c r="R669" i="12" s="1"/>
  <c r="E3270" i="13"/>
  <c r="N670" i="12"/>
  <c r="O670" i="12" s="1"/>
  <c r="P670" i="12" s="1"/>
  <c r="J670" i="12"/>
  <c r="Y670" i="12"/>
  <c r="I670" i="12"/>
  <c r="V670" i="12"/>
  <c r="B671" i="12"/>
  <c r="U670" i="12"/>
  <c r="E670" i="12"/>
  <c r="F670" i="12" s="1"/>
  <c r="W670" i="12" l="1"/>
  <c r="Q670" i="12"/>
  <c r="R670" i="12" s="1"/>
  <c r="E3269" i="13"/>
  <c r="J671" i="12"/>
  <c r="Y671" i="12"/>
  <c r="I671" i="12"/>
  <c r="V671" i="12"/>
  <c r="B672" i="12"/>
  <c r="U671" i="12"/>
  <c r="E671" i="12"/>
  <c r="F671" i="12" s="1"/>
  <c r="N671" i="12"/>
  <c r="O671" i="12" s="1"/>
  <c r="P671" i="12" s="1"/>
  <c r="K670" i="12"/>
  <c r="K671" i="12" l="1"/>
  <c r="Q671" i="12"/>
  <c r="R671" i="12" s="1"/>
  <c r="W671" i="12"/>
  <c r="E3268" i="13"/>
  <c r="Y672" i="12"/>
  <c r="I672" i="12"/>
  <c r="V672" i="12"/>
  <c r="B673" i="12"/>
  <c r="U672" i="12"/>
  <c r="E672" i="12"/>
  <c r="F672" i="12" s="1"/>
  <c r="N672" i="12"/>
  <c r="O672" i="12" s="1"/>
  <c r="P672" i="12" s="1"/>
  <c r="J672" i="12"/>
  <c r="W672" i="12" l="1"/>
  <c r="K672" i="12"/>
  <c r="Q672" i="12"/>
  <c r="R672" i="12" s="1"/>
  <c r="E3267" i="13"/>
  <c r="V673" i="12"/>
  <c r="B674" i="12"/>
  <c r="U673" i="12"/>
  <c r="E673" i="12"/>
  <c r="F673" i="12" s="1"/>
  <c r="N673" i="12"/>
  <c r="O673" i="12" s="1"/>
  <c r="P673" i="12" s="1"/>
  <c r="J673" i="12"/>
  <c r="Y673" i="12"/>
  <c r="I673" i="12"/>
  <c r="K673" i="12" l="1"/>
  <c r="Q673" i="12"/>
  <c r="R673" i="12" s="1"/>
  <c r="W673" i="12"/>
  <c r="E3266" i="13"/>
  <c r="N674" i="12"/>
  <c r="O674" i="12" s="1"/>
  <c r="P674" i="12" s="1"/>
  <c r="J674" i="12"/>
  <c r="Y674" i="12"/>
  <c r="I674" i="12"/>
  <c r="V674" i="12"/>
  <c r="B675" i="12"/>
  <c r="U674" i="12"/>
  <c r="E674" i="12"/>
  <c r="F674" i="12" s="1"/>
  <c r="W674" i="12" l="1"/>
  <c r="E3265" i="13"/>
  <c r="N675" i="12"/>
  <c r="O675" i="12" s="1"/>
  <c r="P675" i="12" s="1"/>
  <c r="J675" i="12"/>
  <c r="Y675" i="12"/>
  <c r="I675" i="12"/>
  <c r="V675" i="12"/>
  <c r="B676" i="12"/>
  <c r="U675" i="12"/>
  <c r="E675" i="12"/>
  <c r="F675" i="12" s="1"/>
  <c r="K674" i="12"/>
  <c r="Q674" i="12"/>
  <c r="R674" i="12" s="1"/>
  <c r="W675" i="12" l="1"/>
  <c r="Q675" i="12"/>
  <c r="R675" i="12" s="1"/>
  <c r="E3264" i="13"/>
  <c r="J676" i="12"/>
  <c r="Y676" i="12"/>
  <c r="I676" i="12"/>
  <c r="V676" i="12"/>
  <c r="B677" i="12"/>
  <c r="U676" i="12"/>
  <c r="E676" i="12"/>
  <c r="F676" i="12" s="1"/>
  <c r="N676" i="12"/>
  <c r="O676" i="12" s="1"/>
  <c r="P676" i="12" s="1"/>
  <c r="K675" i="12"/>
  <c r="W676" i="12" l="1"/>
  <c r="Q676" i="12"/>
  <c r="R676" i="12" s="1"/>
  <c r="E3263" i="13"/>
  <c r="J677" i="12"/>
  <c r="Y677" i="12"/>
  <c r="I677" i="12"/>
  <c r="V677" i="12"/>
  <c r="B678" i="12"/>
  <c r="U677" i="12"/>
  <c r="E677" i="12"/>
  <c r="F677" i="12" s="1"/>
  <c r="N677" i="12"/>
  <c r="O677" i="12" s="1"/>
  <c r="P677" i="12" s="1"/>
  <c r="K676" i="12"/>
  <c r="W677" i="12" l="1"/>
  <c r="K677" i="12"/>
  <c r="Q677" i="12"/>
  <c r="R677" i="12" s="1"/>
  <c r="E3262" i="13"/>
  <c r="V678" i="12"/>
  <c r="B679" i="12"/>
  <c r="U678" i="12"/>
  <c r="E678" i="12"/>
  <c r="F678" i="12" s="1"/>
  <c r="N678" i="12"/>
  <c r="O678" i="12" s="1"/>
  <c r="P678" i="12" s="1"/>
  <c r="J678" i="12"/>
  <c r="Y678" i="12"/>
  <c r="I678" i="12"/>
  <c r="W678" i="12" l="1"/>
  <c r="K678" i="12"/>
  <c r="Q678" i="12"/>
  <c r="R678" i="12" s="1"/>
  <c r="E3261" i="13"/>
  <c r="N679" i="12"/>
  <c r="O679" i="12" s="1"/>
  <c r="P679" i="12" s="1"/>
  <c r="J679" i="12"/>
  <c r="Y679" i="12"/>
  <c r="I679" i="12"/>
  <c r="V679" i="12"/>
  <c r="B680" i="12"/>
  <c r="U679" i="12"/>
  <c r="E679" i="12"/>
  <c r="F679" i="12" s="1"/>
  <c r="K679" i="12" l="1"/>
  <c r="Q679" i="12"/>
  <c r="R679" i="12" s="1"/>
  <c r="W679" i="12"/>
  <c r="E3260" i="13"/>
  <c r="N680" i="12"/>
  <c r="O680" i="12" s="1"/>
  <c r="P680" i="12" s="1"/>
  <c r="J680" i="12"/>
  <c r="Y680" i="12"/>
  <c r="I680" i="12"/>
  <c r="V680" i="12"/>
  <c r="B681" i="12"/>
  <c r="U680" i="12"/>
  <c r="E680" i="12"/>
  <c r="F680" i="12" s="1"/>
  <c r="Q680" i="12" l="1"/>
  <c r="R680" i="12" s="1"/>
  <c r="K680" i="12"/>
  <c r="W680" i="12"/>
  <c r="E3259" i="13"/>
  <c r="N681" i="12"/>
  <c r="O681" i="12" s="1"/>
  <c r="P681" i="12" s="1"/>
  <c r="J681" i="12"/>
  <c r="Y681" i="12"/>
  <c r="I681" i="12"/>
  <c r="V681" i="12"/>
  <c r="B682" i="12"/>
  <c r="U681" i="12"/>
  <c r="E681" i="12"/>
  <c r="F681" i="12" s="1"/>
  <c r="Q681" i="12" l="1"/>
  <c r="R681" i="12" s="1"/>
  <c r="W681" i="12"/>
  <c r="E3258" i="13"/>
  <c r="J682" i="12"/>
  <c r="Y682" i="12"/>
  <c r="I682" i="12"/>
  <c r="V682" i="12"/>
  <c r="B683" i="12"/>
  <c r="U682" i="12"/>
  <c r="E682" i="12"/>
  <c r="F682" i="12" s="1"/>
  <c r="N682" i="12"/>
  <c r="O682" i="12" s="1"/>
  <c r="P682" i="12" s="1"/>
  <c r="K681" i="12"/>
  <c r="W682" i="12" l="1"/>
  <c r="K682" i="12"/>
  <c r="Q682" i="12"/>
  <c r="R682" i="12" s="1"/>
  <c r="E3257" i="13"/>
  <c r="V683" i="12"/>
  <c r="B684" i="12"/>
  <c r="U683" i="12"/>
  <c r="E683" i="12"/>
  <c r="F683" i="12" s="1"/>
  <c r="N683" i="12"/>
  <c r="O683" i="12" s="1"/>
  <c r="P683" i="12" s="1"/>
  <c r="J683" i="12"/>
  <c r="Y683" i="12"/>
  <c r="I683" i="12"/>
  <c r="W683" i="12" l="1"/>
  <c r="Q683" i="12"/>
  <c r="R683" i="12" s="1"/>
  <c r="K683" i="12"/>
  <c r="E3256" i="13"/>
  <c r="B685" i="12"/>
  <c r="U684" i="12"/>
  <c r="E684" i="12"/>
  <c r="F684" i="12" s="1"/>
  <c r="N684" i="12"/>
  <c r="O684" i="12" s="1"/>
  <c r="P684" i="12" s="1"/>
  <c r="J684" i="12"/>
  <c r="Y684" i="12"/>
  <c r="I684" i="12"/>
  <c r="V684" i="12"/>
  <c r="W684" i="12" l="1"/>
  <c r="E3255" i="13"/>
  <c r="N685" i="12"/>
  <c r="O685" i="12" s="1"/>
  <c r="P685" i="12" s="1"/>
  <c r="J685" i="12"/>
  <c r="Y685" i="12"/>
  <c r="I685" i="12"/>
  <c r="V685" i="12"/>
  <c r="B686" i="12"/>
  <c r="U685" i="12"/>
  <c r="E685" i="12"/>
  <c r="F685" i="12" s="1"/>
  <c r="K684" i="12"/>
  <c r="Q684" i="12"/>
  <c r="R684" i="12" s="1"/>
  <c r="W685" i="12" l="1"/>
  <c r="E3254" i="13"/>
  <c r="N686" i="12"/>
  <c r="O686" i="12" s="1"/>
  <c r="P686" i="12" s="1"/>
  <c r="J686" i="12"/>
  <c r="Y686" i="12"/>
  <c r="I686" i="12"/>
  <c r="V686" i="12"/>
  <c r="B687" i="12"/>
  <c r="U686" i="12"/>
  <c r="E686" i="12"/>
  <c r="F686" i="12" s="1"/>
  <c r="K685" i="12"/>
  <c r="Q685" i="12"/>
  <c r="R685" i="12" s="1"/>
  <c r="Q686" i="12" l="1"/>
  <c r="R686" i="12" s="1"/>
  <c r="K686" i="12"/>
  <c r="E3253" i="13"/>
  <c r="J687" i="12"/>
  <c r="Y687" i="12"/>
  <c r="I687" i="12"/>
  <c r="V687" i="12"/>
  <c r="B688" i="12"/>
  <c r="U687" i="12"/>
  <c r="E687" i="12"/>
  <c r="F687" i="12" s="1"/>
  <c r="N687" i="12"/>
  <c r="O687" i="12" s="1"/>
  <c r="P687" i="12" s="1"/>
  <c r="W686" i="12"/>
  <c r="W687" i="12" l="1"/>
  <c r="Q687" i="12"/>
  <c r="R687" i="12" s="1"/>
  <c r="E3252" i="13"/>
  <c r="Y688" i="12"/>
  <c r="I688" i="12"/>
  <c r="V688" i="12"/>
  <c r="B689" i="12"/>
  <c r="U688" i="12"/>
  <c r="E688" i="12"/>
  <c r="F688" i="12" s="1"/>
  <c r="N688" i="12"/>
  <c r="O688" i="12" s="1"/>
  <c r="P688" i="12" s="1"/>
  <c r="J688" i="12"/>
  <c r="K687" i="12"/>
  <c r="W688" i="12" l="1"/>
  <c r="Q688" i="12"/>
  <c r="R688" i="12" s="1"/>
  <c r="E3251" i="13"/>
  <c r="V689" i="12"/>
  <c r="B690" i="12"/>
  <c r="U689" i="12"/>
  <c r="E689" i="12"/>
  <c r="F689" i="12" s="1"/>
  <c r="N689" i="12"/>
  <c r="O689" i="12" s="1"/>
  <c r="P689" i="12" s="1"/>
  <c r="J689" i="12"/>
  <c r="Y689" i="12"/>
  <c r="I689" i="12"/>
  <c r="K688" i="12"/>
  <c r="W689" i="12" l="1"/>
  <c r="E3250" i="13"/>
  <c r="N690" i="12"/>
  <c r="O690" i="12" s="1"/>
  <c r="P690" i="12" s="1"/>
  <c r="J690" i="12"/>
  <c r="Y690" i="12"/>
  <c r="I690" i="12"/>
  <c r="V690" i="12"/>
  <c r="B691" i="12"/>
  <c r="U690" i="12"/>
  <c r="E690" i="12"/>
  <c r="F690" i="12" s="1"/>
  <c r="K689" i="12"/>
  <c r="Q689" i="12"/>
  <c r="R689" i="12" s="1"/>
  <c r="Q690" i="12" l="1"/>
  <c r="R690" i="12" s="1"/>
  <c r="W690" i="12"/>
  <c r="E3249" i="13"/>
  <c r="N691" i="12"/>
  <c r="O691" i="12" s="1"/>
  <c r="P691" i="12" s="1"/>
  <c r="J691" i="12"/>
  <c r="Y691" i="12"/>
  <c r="I691" i="12"/>
  <c r="V691" i="12"/>
  <c r="B692" i="12"/>
  <c r="U691" i="12"/>
  <c r="E691" i="12"/>
  <c r="F691" i="12" s="1"/>
  <c r="K690" i="12"/>
  <c r="W691" i="12" l="1"/>
  <c r="Q691" i="12"/>
  <c r="R691" i="12" s="1"/>
  <c r="K691" i="12"/>
  <c r="E3248" i="13"/>
  <c r="J692" i="12"/>
  <c r="Y692" i="12"/>
  <c r="I692" i="12"/>
  <c r="V692" i="12"/>
  <c r="B693" i="12"/>
  <c r="U692" i="12"/>
  <c r="E692" i="12"/>
  <c r="F692" i="12" s="1"/>
  <c r="N692" i="12"/>
  <c r="O692" i="12" s="1"/>
  <c r="P692" i="12" s="1"/>
  <c r="Q692" i="12" l="1"/>
  <c r="R692" i="12" s="1"/>
  <c r="W692" i="12"/>
  <c r="E3247" i="13"/>
  <c r="J693" i="12"/>
  <c r="Y693" i="12"/>
  <c r="I693" i="12"/>
  <c r="V693" i="12"/>
  <c r="B694" i="12"/>
  <c r="U693" i="12"/>
  <c r="E693" i="12"/>
  <c r="F693" i="12" s="1"/>
  <c r="N693" i="12"/>
  <c r="O693" i="12" s="1"/>
  <c r="P693" i="12" s="1"/>
  <c r="K692" i="12"/>
  <c r="W693" i="12" l="1"/>
  <c r="Q693" i="12"/>
  <c r="R693" i="12" s="1"/>
  <c r="K693" i="12"/>
  <c r="E3246" i="13"/>
  <c r="V694" i="12"/>
  <c r="B695" i="12"/>
  <c r="U694" i="12"/>
  <c r="E694" i="12"/>
  <c r="F694" i="12" s="1"/>
  <c r="N694" i="12"/>
  <c r="O694" i="12" s="1"/>
  <c r="P694" i="12" s="1"/>
  <c r="J694" i="12"/>
  <c r="Y694" i="12"/>
  <c r="I694" i="12"/>
  <c r="W694" i="12" l="1"/>
  <c r="Q694" i="12"/>
  <c r="R694" i="12" s="1"/>
  <c r="E3245" i="13"/>
  <c r="N695" i="12"/>
  <c r="O695" i="12" s="1"/>
  <c r="P695" i="12" s="1"/>
  <c r="J695" i="12"/>
  <c r="Y695" i="12"/>
  <c r="I695" i="12"/>
  <c r="V695" i="12"/>
  <c r="E695" i="12"/>
  <c r="F695" i="12" s="1"/>
  <c r="B696" i="12"/>
  <c r="U695" i="12"/>
  <c r="K694" i="12"/>
  <c r="K695" i="12" l="1"/>
  <c r="Q695" i="12"/>
  <c r="R695" i="12" s="1"/>
  <c r="W695" i="12"/>
  <c r="E3244" i="13"/>
  <c r="N696" i="12"/>
  <c r="O696" i="12" s="1"/>
  <c r="P696" i="12" s="1"/>
  <c r="J696" i="12"/>
  <c r="Y696" i="12"/>
  <c r="I696" i="12"/>
  <c r="V696" i="12"/>
  <c r="B697" i="12"/>
  <c r="U696" i="12"/>
  <c r="E696" i="12"/>
  <c r="F696" i="12" s="1"/>
  <c r="W696" i="12" l="1"/>
  <c r="K696" i="12"/>
  <c r="Q696" i="12"/>
  <c r="R696" i="12" s="1"/>
  <c r="E3243" i="13"/>
  <c r="N697" i="12"/>
  <c r="O697" i="12" s="1"/>
  <c r="P697" i="12" s="1"/>
  <c r="J697" i="12"/>
  <c r="Y697" i="12"/>
  <c r="I697" i="12"/>
  <c r="V697" i="12"/>
  <c r="B698" i="12"/>
  <c r="U697" i="12"/>
  <c r="E697" i="12"/>
  <c r="F697" i="12" s="1"/>
  <c r="W697" i="12" l="1"/>
  <c r="Q697" i="12"/>
  <c r="R697" i="12" s="1"/>
  <c r="E3242" i="13"/>
  <c r="J698" i="12"/>
  <c r="Y698" i="12"/>
  <c r="I698" i="12"/>
  <c r="V698" i="12"/>
  <c r="B699" i="12"/>
  <c r="U698" i="12"/>
  <c r="E698" i="12"/>
  <c r="F698" i="12" s="1"/>
  <c r="N698" i="12"/>
  <c r="O698" i="12" s="1"/>
  <c r="P698" i="12" s="1"/>
  <c r="K697" i="12"/>
  <c r="Q698" i="12" l="1"/>
  <c r="R698" i="12" s="1"/>
  <c r="K698" i="12"/>
  <c r="E3241" i="13"/>
  <c r="V699" i="12"/>
  <c r="B700" i="12"/>
  <c r="U699" i="12"/>
  <c r="E699" i="12"/>
  <c r="F699" i="12" s="1"/>
  <c r="N699" i="12"/>
  <c r="O699" i="12" s="1"/>
  <c r="P699" i="12" s="1"/>
  <c r="J699" i="12"/>
  <c r="Y699" i="12"/>
  <c r="I699" i="12"/>
  <c r="W698" i="12"/>
  <c r="Q699" i="12" l="1"/>
  <c r="R699" i="12" s="1"/>
  <c r="W699" i="12"/>
  <c r="K699" i="12"/>
  <c r="E3240" i="13"/>
  <c r="B701" i="12"/>
  <c r="U700" i="12"/>
  <c r="E700" i="12"/>
  <c r="F700" i="12" s="1"/>
  <c r="N700" i="12"/>
  <c r="O700" i="12" s="1"/>
  <c r="P700" i="12" s="1"/>
  <c r="J700" i="12"/>
  <c r="Y700" i="12"/>
  <c r="I700" i="12"/>
  <c r="V700" i="12"/>
  <c r="W700" i="12" l="1"/>
  <c r="E3239" i="13"/>
  <c r="N701" i="12"/>
  <c r="O701" i="12" s="1"/>
  <c r="P701" i="12" s="1"/>
  <c r="J701" i="12"/>
  <c r="Y701" i="12"/>
  <c r="I701" i="12"/>
  <c r="V701" i="12"/>
  <c r="B702" i="12"/>
  <c r="U701" i="12"/>
  <c r="E701" i="12"/>
  <c r="F701" i="12" s="1"/>
  <c r="K700" i="12"/>
  <c r="Q700" i="12"/>
  <c r="R700" i="12" s="1"/>
  <c r="K701" i="12" l="1"/>
  <c r="Q701" i="12"/>
  <c r="R701" i="12" s="1"/>
  <c r="W701" i="12"/>
  <c r="E3238" i="13"/>
  <c r="N702" i="12"/>
  <c r="O702" i="12" s="1"/>
  <c r="P702" i="12" s="1"/>
  <c r="J702" i="12"/>
  <c r="Y702" i="12"/>
  <c r="I702" i="12"/>
  <c r="V702" i="12"/>
  <c r="B703" i="12"/>
  <c r="U702" i="12"/>
  <c r="E702" i="12"/>
  <c r="F702" i="12" s="1"/>
  <c r="Q702" i="12" l="1"/>
  <c r="R702" i="12" s="1"/>
  <c r="W702" i="12"/>
  <c r="E3237" i="13"/>
  <c r="J703" i="12"/>
  <c r="Y703" i="12"/>
  <c r="I703" i="12"/>
  <c r="V703" i="12"/>
  <c r="B704" i="12"/>
  <c r="U703" i="12"/>
  <c r="E703" i="12"/>
  <c r="F703" i="12" s="1"/>
  <c r="N703" i="12"/>
  <c r="O703" i="12" s="1"/>
  <c r="P703" i="12" s="1"/>
  <c r="K702" i="12"/>
  <c r="W703" i="12" l="1"/>
  <c r="E3236" i="13"/>
  <c r="Y704" i="12"/>
  <c r="I704" i="12"/>
  <c r="V704" i="12"/>
  <c r="B705" i="12"/>
  <c r="U704" i="12"/>
  <c r="E704" i="12"/>
  <c r="F704" i="12" s="1"/>
  <c r="N704" i="12"/>
  <c r="O704" i="12" s="1"/>
  <c r="P704" i="12" s="1"/>
  <c r="J704" i="12"/>
  <c r="Q703" i="12"/>
  <c r="R703" i="12" s="1"/>
  <c r="K703" i="12"/>
  <c r="W704" i="12" l="1"/>
  <c r="Q704" i="12"/>
  <c r="R704" i="12" s="1"/>
  <c r="E3235" i="13"/>
  <c r="V705" i="12"/>
  <c r="B706" i="12"/>
  <c r="U705" i="12"/>
  <c r="E705" i="12"/>
  <c r="F705" i="12" s="1"/>
  <c r="N705" i="12"/>
  <c r="O705" i="12" s="1"/>
  <c r="P705" i="12" s="1"/>
  <c r="J705" i="12"/>
  <c r="Y705" i="12"/>
  <c r="I705" i="12"/>
  <c r="K704" i="12"/>
  <c r="K705" i="12" l="1"/>
  <c r="W705" i="12"/>
  <c r="Q705" i="12"/>
  <c r="R705" i="12" s="1"/>
  <c r="E3234" i="13"/>
  <c r="N706" i="12"/>
  <c r="O706" i="12" s="1"/>
  <c r="P706" i="12" s="1"/>
  <c r="J706" i="12"/>
  <c r="Y706" i="12"/>
  <c r="I706" i="12"/>
  <c r="V706" i="12"/>
  <c r="B707" i="12"/>
  <c r="U706" i="12"/>
  <c r="E706" i="12"/>
  <c r="F706" i="12" s="1"/>
  <c r="W706" i="12" l="1"/>
  <c r="K706" i="12"/>
  <c r="E3233" i="13"/>
  <c r="N707" i="12"/>
  <c r="O707" i="12" s="1"/>
  <c r="P707" i="12" s="1"/>
  <c r="J707" i="12"/>
  <c r="Y707" i="12"/>
  <c r="I707" i="12"/>
  <c r="V707" i="12"/>
  <c r="B708" i="12"/>
  <c r="U707" i="12"/>
  <c r="E707" i="12"/>
  <c r="F707" i="12" s="1"/>
  <c r="Q706" i="12"/>
  <c r="R706" i="12" s="1"/>
  <c r="K707" i="12" l="1"/>
  <c r="Q707" i="12"/>
  <c r="R707" i="12" s="1"/>
  <c r="W707" i="12"/>
  <c r="E3232" i="13"/>
  <c r="J708" i="12"/>
  <c r="Y708" i="12"/>
  <c r="I708" i="12"/>
  <c r="V708" i="12"/>
  <c r="B709" i="12"/>
  <c r="U708" i="12"/>
  <c r="E708" i="12"/>
  <c r="F708" i="12" s="1"/>
  <c r="N708" i="12"/>
  <c r="O708" i="12" s="1"/>
  <c r="P708" i="12" s="1"/>
  <c r="W708" i="12" l="1"/>
  <c r="Q708" i="12"/>
  <c r="R708" i="12" s="1"/>
  <c r="E3231" i="13"/>
  <c r="J709" i="12"/>
  <c r="Y709" i="12"/>
  <c r="I709" i="12"/>
  <c r="V709" i="12"/>
  <c r="B710" i="12"/>
  <c r="U709" i="12"/>
  <c r="E709" i="12"/>
  <c r="F709" i="12" s="1"/>
  <c r="N709" i="12"/>
  <c r="O709" i="12" s="1"/>
  <c r="P709" i="12" s="1"/>
  <c r="K708" i="12"/>
  <c r="W709" i="12" l="1"/>
  <c r="Q709" i="12"/>
  <c r="R709" i="12" s="1"/>
  <c r="E3230" i="13"/>
  <c r="V710" i="12"/>
  <c r="B711" i="12"/>
  <c r="U710" i="12"/>
  <c r="E710" i="12"/>
  <c r="F710" i="12" s="1"/>
  <c r="N710" i="12"/>
  <c r="O710" i="12" s="1"/>
  <c r="P710" i="12" s="1"/>
  <c r="J710" i="12"/>
  <c r="Y710" i="12"/>
  <c r="I710" i="12"/>
  <c r="K709" i="12"/>
  <c r="Q710" i="12" l="1"/>
  <c r="R710" i="12" s="1"/>
  <c r="K710" i="12"/>
  <c r="W710" i="12"/>
  <c r="E3229" i="13"/>
  <c r="N711" i="12"/>
  <c r="O711" i="12" s="1"/>
  <c r="P711" i="12" s="1"/>
  <c r="J711" i="12"/>
  <c r="Y711" i="12"/>
  <c r="I711" i="12"/>
  <c r="V711" i="12"/>
  <c r="B712" i="12"/>
  <c r="U711" i="12"/>
  <c r="E711" i="12"/>
  <c r="F711" i="12" s="1"/>
  <c r="Q711" i="12" l="1"/>
  <c r="R711" i="12" s="1"/>
  <c r="W711" i="12"/>
  <c r="K711" i="12"/>
  <c r="E3228" i="13"/>
  <c r="N712" i="12"/>
  <c r="O712" i="12" s="1"/>
  <c r="P712" i="12" s="1"/>
  <c r="J712" i="12"/>
  <c r="Y712" i="12"/>
  <c r="I712" i="12"/>
  <c r="V712" i="12"/>
  <c r="B713" i="12"/>
  <c r="U712" i="12"/>
  <c r="E712" i="12"/>
  <c r="F712" i="12" s="1"/>
  <c r="W712" i="12" l="1"/>
  <c r="Q712" i="12"/>
  <c r="R712" i="12" s="1"/>
  <c r="E3227" i="13"/>
  <c r="N713" i="12"/>
  <c r="O713" i="12" s="1"/>
  <c r="P713" i="12" s="1"/>
  <c r="J713" i="12"/>
  <c r="Y713" i="12"/>
  <c r="I713" i="12"/>
  <c r="V713" i="12"/>
  <c r="B714" i="12"/>
  <c r="U713" i="12"/>
  <c r="E713" i="12"/>
  <c r="F713" i="12" s="1"/>
  <c r="K712" i="12"/>
  <c r="W713" i="12" l="1"/>
  <c r="Q713" i="12"/>
  <c r="R713" i="12" s="1"/>
  <c r="E3226" i="13"/>
  <c r="J714" i="12"/>
  <c r="Y714" i="12"/>
  <c r="I714" i="12"/>
  <c r="V714" i="12"/>
  <c r="B715" i="12"/>
  <c r="U714" i="12"/>
  <c r="E714" i="12"/>
  <c r="F714" i="12" s="1"/>
  <c r="N714" i="12"/>
  <c r="O714" i="12" s="1"/>
  <c r="P714" i="12" s="1"/>
  <c r="K713" i="12"/>
  <c r="W714" i="12" l="1"/>
  <c r="K714" i="12"/>
  <c r="Q714" i="12"/>
  <c r="R714" i="12" s="1"/>
  <c r="E3225" i="13"/>
  <c r="I715" i="12"/>
  <c r="Y715" i="12"/>
  <c r="E715" i="12"/>
  <c r="F715" i="12" s="1"/>
  <c r="V715" i="12"/>
  <c r="U715" i="12"/>
  <c r="B716" i="12"/>
  <c r="N715" i="12"/>
  <c r="O715" i="12" s="1"/>
  <c r="P715" i="12" s="1"/>
  <c r="J715" i="12"/>
  <c r="K715" i="12" l="1"/>
  <c r="Q715" i="12"/>
  <c r="R715" i="12" s="1"/>
  <c r="E3224" i="13"/>
  <c r="J716" i="12"/>
  <c r="I716" i="12"/>
  <c r="Y716" i="12"/>
  <c r="E716" i="12"/>
  <c r="F716" i="12" s="1"/>
  <c r="V716" i="12"/>
  <c r="U716" i="12"/>
  <c r="B717" i="12"/>
  <c r="N716" i="12"/>
  <c r="O716" i="12" s="1"/>
  <c r="P716" i="12" s="1"/>
  <c r="W715" i="12"/>
  <c r="W716" i="12" l="1"/>
  <c r="K716" i="12"/>
  <c r="Q716" i="12"/>
  <c r="R716" i="12" s="1"/>
  <c r="E3223" i="13"/>
  <c r="N717" i="12"/>
  <c r="O717" i="12" s="1"/>
  <c r="P717" i="12" s="1"/>
  <c r="B718" i="12"/>
  <c r="U717" i="12"/>
  <c r="E717" i="12"/>
  <c r="F717" i="12" s="1"/>
  <c r="J717" i="12"/>
  <c r="I717" i="12"/>
  <c r="Y717" i="12"/>
  <c r="V717" i="12"/>
  <c r="Q717" i="12" l="1"/>
  <c r="R717" i="12" s="1"/>
  <c r="E3222" i="13"/>
  <c r="N718" i="12"/>
  <c r="O718" i="12" s="1"/>
  <c r="P718" i="12" s="1"/>
  <c r="J718" i="12"/>
  <c r="I718" i="12"/>
  <c r="Y718" i="12"/>
  <c r="E718" i="12"/>
  <c r="F718" i="12" s="1"/>
  <c r="V718" i="12"/>
  <c r="U718" i="12"/>
  <c r="B719" i="12"/>
  <c r="K717" i="12"/>
  <c r="W717" i="12"/>
  <c r="Q718" i="12" l="1"/>
  <c r="R718" i="12" s="1"/>
  <c r="E3221" i="13"/>
  <c r="N719" i="12"/>
  <c r="O719" i="12" s="1"/>
  <c r="P719" i="12" s="1"/>
  <c r="J719" i="12"/>
  <c r="I719" i="12"/>
  <c r="Y719" i="12"/>
  <c r="E719" i="12"/>
  <c r="F719" i="12" s="1"/>
  <c r="V719" i="12"/>
  <c r="U719" i="12"/>
  <c r="B720" i="12"/>
  <c r="W718" i="12"/>
  <c r="K718" i="12"/>
  <c r="Q719" i="12" l="1"/>
  <c r="R719" i="12" s="1"/>
  <c r="W719" i="12"/>
  <c r="E3220" i="13"/>
  <c r="B721" i="12"/>
  <c r="U720" i="12"/>
  <c r="E720" i="12"/>
  <c r="F720" i="12" s="1"/>
  <c r="N720" i="12"/>
  <c r="O720" i="12" s="1"/>
  <c r="P720" i="12" s="1"/>
  <c r="J720" i="12"/>
  <c r="I720" i="12"/>
  <c r="Y720" i="12"/>
  <c r="V720" i="12"/>
  <c r="K719" i="12"/>
  <c r="K720" i="12" l="1"/>
  <c r="Q720" i="12"/>
  <c r="R720" i="12" s="1"/>
  <c r="W720" i="12"/>
  <c r="E3219" i="13"/>
  <c r="Y721" i="12"/>
  <c r="I721" i="12"/>
  <c r="B722" i="12"/>
  <c r="N721" i="12"/>
  <c r="O721" i="12" s="1"/>
  <c r="P721" i="12" s="1"/>
  <c r="J721" i="12"/>
  <c r="E721" i="12"/>
  <c r="F721" i="12" s="1"/>
  <c r="V721" i="12"/>
  <c r="U721" i="12"/>
  <c r="W721" i="12" l="1"/>
  <c r="Q721" i="12"/>
  <c r="R721" i="12" s="1"/>
  <c r="E3218" i="13"/>
  <c r="V722" i="12"/>
  <c r="B723" i="12"/>
  <c r="N722" i="12"/>
  <c r="O722" i="12" s="1"/>
  <c r="P722" i="12" s="1"/>
  <c r="J722" i="12"/>
  <c r="I722" i="12"/>
  <c r="Y722" i="12"/>
  <c r="E722" i="12"/>
  <c r="F722" i="12" s="1"/>
  <c r="U722" i="12"/>
  <c r="K721" i="12"/>
  <c r="W722" i="12" l="1"/>
  <c r="Q722" i="12"/>
  <c r="R722" i="12" s="1"/>
  <c r="E3217" i="13"/>
  <c r="V723" i="12"/>
  <c r="U723" i="12"/>
  <c r="B724" i="12"/>
  <c r="N723" i="12"/>
  <c r="O723" i="12" s="1"/>
  <c r="P723" i="12" s="1"/>
  <c r="J723" i="12"/>
  <c r="I723" i="12"/>
  <c r="Y723" i="12"/>
  <c r="E723" i="12"/>
  <c r="F723" i="12" s="1"/>
  <c r="K722" i="12"/>
  <c r="W723" i="12" l="1"/>
  <c r="Q723" i="12"/>
  <c r="R723" i="12" s="1"/>
  <c r="E3216" i="13"/>
  <c r="Y724" i="12"/>
  <c r="I724" i="12"/>
  <c r="E724" i="12"/>
  <c r="F724" i="12" s="1"/>
  <c r="V724" i="12"/>
  <c r="U724" i="12"/>
  <c r="B725" i="12"/>
  <c r="N724" i="12"/>
  <c r="O724" i="12" s="1"/>
  <c r="P724" i="12" s="1"/>
  <c r="J724" i="12"/>
  <c r="K723" i="12"/>
  <c r="W724" i="12" l="1"/>
  <c r="Q724" i="12"/>
  <c r="R724" i="12" s="1"/>
  <c r="E3215" i="13"/>
  <c r="Y725" i="12"/>
  <c r="V725" i="12"/>
  <c r="N725" i="12"/>
  <c r="O725" i="12" s="1"/>
  <c r="P725" i="12" s="1"/>
  <c r="E725" i="12"/>
  <c r="F725" i="12" s="1"/>
  <c r="U725" i="12"/>
  <c r="B726" i="12"/>
  <c r="J725" i="12"/>
  <c r="I725" i="12"/>
  <c r="K724" i="12"/>
  <c r="K725" i="12" l="1"/>
  <c r="W725" i="12"/>
  <c r="Q725" i="12"/>
  <c r="R725" i="12" s="1"/>
  <c r="E3214" i="13"/>
  <c r="V726" i="12"/>
  <c r="J726" i="12"/>
  <c r="N726" i="12"/>
  <c r="O726" i="12" s="1"/>
  <c r="P726" i="12" s="1"/>
  <c r="I726" i="12"/>
  <c r="E726" i="12"/>
  <c r="F726" i="12" s="1"/>
  <c r="Y726" i="12"/>
  <c r="U726" i="12"/>
  <c r="B727" i="12"/>
  <c r="W726" i="12" l="1"/>
  <c r="K726" i="12"/>
  <c r="E3213" i="13"/>
  <c r="V727" i="12"/>
  <c r="U727" i="12"/>
  <c r="B728" i="12"/>
  <c r="N727" i="12"/>
  <c r="O727" i="12" s="1"/>
  <c r="P727" i="12" s="1"/>
  <c r="J727" i="12"/>
  <c r="I727" i="12"/>
  <c r="E727" i="12"/>
  <c r="F727" i="12" s="1"/>
  <c r="Y727" i="12"/>
  <c r="Q726" i="12"/>
  <c r="R726" i="12" s="1"/>
  <c r="W727" i="12" l="1"/>
  <c r="K727" i="12"/>
  <c r="E3212" i="13"/>
  <c r="B729" i="12"/>
  <c r="U728" i="12"/>
  <c r="E728" i="12"/>
  <c r="F728" i="12" s="1"/>
  <c r="I728" i="12"/>
  <c r="Y728" i="12"/>
  <c r="V728" i="12"/>
  <c r="N728" i="12"/>
  <c r="O728" i="12" s="1"/>
  <c r="P728" i="12" s="1"/>
  <c r="J728" i="12"/>
  <c r="Q727" i="12"/>
  <c r="R727" i="12" s="1"/>
  <c r="K728" i="12" l="1"/>
  <c r="W728" i="12"/>
  <c r="E3211" i="13"/>
  <c r="J729" i="12"/>
  <c r="U729" i="12"/>
  <c r="N729" i="12"/>
  <c r="O729" i="12" s="1"/>
  <c r="P729" i="12" s="1"/>
  <c r="B730" i="12"/>
  <c r="I729" i="12"/>
  <c r="E729" i="12"/>
  <c r="F729" i="12" s="1"/>
  <c r="Y729" i="12"/>
  <c r="V729" i="12"/>
  <c r="Q728" i="12"/>
  <c r="R728" i="12" s="1"/>
  <c r="W729" i="12" l="1"/>
  <c r="E3210" i="13"/>
  <c r="J730" i="12"/>
  <c r="N730" i="12"/>
  <c r="O730" i="12" s="1"/>
  <c r="P730" i="12" s="1"/>
  <c r="E730" i="12"/>
  <c r="F730" i="12" s="1"/>
  <c r="Y730" i="12"/>
  <c r="V730" i="12"/>
  <c r="U730" i="12"/>
  <c r="B731" i="12"/>
  <c r="I730" i="12"/>
  <c r="Q729" i="12"/>
  <c r="R729" i="12" s="1"/>
  <c r="K729" i="12"/>
  <c r="Q730" i="12" l="1"/>
  <c r="R730" i="12" s="1"/>
  <c r="W730" i="12"/>
  <c r="K730" i="12"/>
  <c r="E3209" i="13"/>
  <c r="Y731" i="12"/>
  <c r="I731" i="12"/>
  <c r="B732" i="12"/>
  <c r="N731" i="12"/>
  <c r="O731" i="12" s="1"/>
  <c r="P731" i="12" s="1"/>
  <c r="J731" i="12"/>
  <c r="E731" i="12"/>
  <c r="F731" i="12" s="1"/>
  <c r="V731" i="12"/>
  <c r="U731" i="12"/>
  <c r="W731" i="12" l="1"/>
  <c r="K731" i="12"/>
  <c r="E3208" i="13"/>
  <c r="V732" i="12"/>
  <c r="Y732" i="12"/>
  <c r="I732" i="12"/>
  <c r="J732" i="12"/>
  <c r="E732" i="12"/>
  <c r="F732" i="12" s="1"/>
  <c r="U732" i="12"/>
  <c r="B733" i="12"/>
  <c r="N732" i="12"/>
  <c r="O732" i="12" s="1"/>
  <c r="P732" i="12" s="1"/>
  <c r="Q731" i="12"/>
  <c r="R731" i="12" s="1"/>
  <c r="W732" i="12" l="1"/>
  <c r="K732" i="12"/>
  <c r="Q732" i="12"/>
  <c r="R732" i="12" s="1"/>
  <c r="E3207" i="13"/>
  <c r="N733" i="12"/>
  <c r="O733" i="12" s="1"/>
  <c r="P733" i="12" s="1"/>
  <c r="V733" i="12"/>
  <c r="B734" i="12"/>
  <c r="U733" i="12"/>
  <c r="E733" i="12"/>
  <c r="F733" i="12" s="1"/>
  <c r="J733" i="12"/>
  <c r="I733" i="12"/>
  <c r="Y733" i="12"/>
  <c r="W733" i="12" l="1"/>
  <c r="Q733" i="12"/>
  <c r="R733" i="12" s="1"/>
  <c r="K733" i="12"/>
  <c r="E3206" i="13"/>
  <c r="N734" i="12"/>
  <c r="O734" i="12" s="1"/>
  <c r="P734" i="12" s="1"/>
  <c r="E734" i="12"/>
  <c r="F734" i="12" s="1"/>
  <c r="Y734" i="12"/>
  <c r="V734" i="12"/>
  <c r="U734" i="12"/>
  <c r="B735" i="12"/>
  <c r="J734" i="12"/>
  <c r="I734" i="12"/>
  <c r="W734" i="12" l="1"/>
  <c r="K734" i="12"/>
  <c r="E3205" i="13"/>
  <c r="V735" i="12"/>
  <c r="U735" i="12"/>
  <c r="N735" i="12"/>
  <c r="O735" i="12" s="1"/>
  <c r="P735" i="12" s="1"/>
  <c r="B736" i="12"/>
  <c r="J735" i="12"/>
  <c r="I735" i="12"/>
  <c r="E735" i="12"/>
  <c r="F735" i="12" s="1"/>
  <c r="Y735" i="12"/>
  <c r="Q734" i="12"/>
  <c r="R734" i="12" s="1"/>
  <c r="Q735" i="12" l="1"/>
  <c r="R735" i="12" s="1"/>
  <c r="W735" i="12"/>
  <c r="K735" i="12"/>
  <c r="E3204" i="13"/>
  <c r="J736" i="12"/>
  <c r="B737" i="12"/>
  <c r="U736" i="12"/>
  <c r="E736" i="12"/>
  <c r="F736" i="12" s="1"/>
  <c r="N736" i="12"/>
  <c r="O736" i="12" s="1"/>
  <c r="P736" i="12" s="1"/>
  <c r="I736" i="12"/>
  <c r="Y736" i="12"/>
  <c r="V736" i="12"/>
  <c r="Q736" i="12" l="1"/>
  <c r="R736" i="12" s="1"/>
  <c r="K736" i="12"/>
  <c r="W736" i="12"/>
  <c r="E3203" i="13"/>
  <c r="B738" i="12"/>
  <c r="U737" i="12"/>
  <c r="E737" i="12"/>
  <c r="F737" i="12" s="1"/>
  <c r="J737" i="12"/>
  <c r="Y737" i="12"/>
  <c r="I737" i="12"/>
  <c r="V737" i="12"/>
  <c r="N737" i="12"/>
  <c r="O737" i="12" s="1"/>
  <c r="P737" i="12" s="1"/>
  <c r="Q737" i="12" l="1"/>
  <c r="R737" i="12" s="1"/>
  <c r="E3202" i="13"/>
  <c r="V738" i="12"/>
  <c r="N738" i="12"/>
  <c r="O738" i="12" s="1"/>
  <c r="P738" i="12" s="1"/>
  <c r="B739" i="12"/>
  <c r="J738" i="12"/>
  <c r="I738" i="12"/>
  <c r="E738" i="12"/>
  <c r="F738" i="12" s="1"/>
  <c r="Y738" i="12"/>
  <c r="U738" i="12"/>
  <c r="K737" i="12"/>
  <c r="W737" i="12"/>
  <c r="K738" i="12" l="1"/>
  <c r="E3201" i="13"/>
  <c r="J739" i="12"/>
  <c r="B740" i="12"/>
  <c r="I739" i="12"/>
  <c r="E739" i="12"/>
  <c r="F739" i="12" s="1"/>
  <c r="Y739" i="12"/>
  <c r="V739" i="12"/>
  <c r="U739" i="12"/>
  <c r="N739" i="12"/>
  <c r="O739" i="12" s="1"/>
  <c r="P739" i="12" s="1"/>
  <c r="Q738" i="12"/>
  <c r="R738" i="12" s="1"/>
  <c r="W738" i="12"/>
  <c r="W739" i="12" l="1"/>
  <c r="K739" i="12"/>
  <c r="E3200" i="13"/>
  <c r="N740" i="12"/>
  <c r="O740" i="12" s="1"/>
  <c r="P740" i="12" s="1"/>
  <c r="Y740" i="12"/>
  <c r="I740" i="12"/>
  <c r="V740" i="12"/>
  <c r="U740" i="12"/>
  <c r="B741" i="12"/>
  <c r="J740" i="12"/>
  <c r="E740" i="12"/>
  <c r="F740" i="12" s="1"/>
  <c r="Q739" i="12"/>
  <c r="R739" i="12" s="1"/>
  <c r="W740" i="12" l="1"/>
  <c r="Q740" i="12"/>
  <c r="R740" i="12" s="1"/>
  <c r="E3199" i="13"/>
  <c r="Y741" i="12"/>
  <c r="I741" i="12"/>
  <c r="V741" i="12"/>
  <c r="N741" i="12"/>
  <c r="O741" i="12" s="1"/>
  <c r="P741" i="12" s="1"/>
  <c r="B742" i="12"/>
  <c r="J741" i="12"/>
  <c r="E741" i="12"/>
  <c r="F741" i="12" s="1"/>
  <c r="U741" i="12"/>
  <c r="K740" i="12"/>
  <c r="E3198" i="13" l="1"/>
  <c r="V742" i="12"/>
  <c r="J742" i="12"/>
  <c r="E742" i="12"/>
  <c r="F742" i="12" s="1"/>
  <c r="Y742" i="12"/>
  <c r="U742" i="12"/>
  <c r="N742" i="12"/>
  <c r="O742" i="12" s="1"/>
  <c r="P742" i="12" s="1"/>
  <c r="B743" i="12"/>
  <c r="I742" i="12"/>
  <c r="Q741" i="12"/>
  <c r="R741" i="12" s="1"/>
  <c r="K741" i="12"/>
  <c r="W741" i="12"/>
  <c r="W742" i="12" l="1"/>
  <c r="Q742" i="12"/>
  <c r="R742" i="12" s="1"/>
  <c r="E3197" i="13"/>
  <c r="B744" i="12"/>
  <c r="U743" i="12"/>
  <c r="E743" i="12"/>
  <c r="F743" i="12" s="1"/>
  <c r="N743" i="12"/>
  <c r="O743" i="12" s="1"/>
  <c r="P743" i="12" s="1"/>
  <c r="Y743" i="12"/>
  <c r="V743" i="12"/>
  <c r="J743" i="12"/>
  <c r="I743" i="12"/>
  <c r="K742" i="12"/>
  <c r="W743" i="12" l="1"/>
  <c r="E3196" i="13"/>
  <c r="B745" i="12"/>
  <c r="U744" i="12"/>
  <c r="E744" i="12"/>
  <c r="F744" i="12" s="1"/>
  <c r="N744" i="12"/>
  <c r="O744" i="12" s="1"/>
  <c r="P744" i="12" s="1"/>
  <c r="J744" i="12"/>
  <c r="I744" i="12"/>
  <c r="Y744" i="12"/>
  <c r="V744" i="12"/>
  <c r="K743" i="12"/>
  <c r="Q743" i="12"/>
  <c r="R743" i="12" s="1"/>
  <c r="K744" i="12" l="1"/>
  <c r="W744" i="12"/>
  <c r="E3195" i="13"/>
  <c r="J745" i="12"/>
  <c r="E745" i="12"/>
  <c r="F745" i="12" s="1"/>
  <c r="Y745" i="12"/>
  <c r="V745" i="12"/>
  <c r="U745" i="12"/>
  <c r="N745" i="12"/>
  <c r="O745" i="12" s="1"/>
  <c r="P745" i="12" s="1"/>
  <c r="B746" i="12"/>
  <c r="I745" i="12"/>
  <c r="Q744" i="12"/>
  <c r="R744" i="12" s="1"/>
  <c r="W745" i="12" l="1"/>
  <c r="Q745" i="12"/>
  <c r="R745" i="12" s="1"/>
  <c r="K745" i="12"/>
  <c r="E3194" i="13"/>
  <c r="J746" i="12"/>
  <c r="V746" i="12"/>
  <c r="B747" i="12"/>
  <c r="U746" i="12"/>
  <c r="E746" i="12"/>
  <c r="F746" i="12" s="1"/>
  <c r="N746" i="12"/>
  <c r="O746" i="12" s="1"/>
  <c r="P746" i="12" s="1"/>
  <c r="I746" i="12"/>
  <c r="Y746" i="12"/>
  <c r="W746" i="12" l="1"/>
  <c r="E3193" i="13"/>
  <c r="Y747" i="12"/>
  <c r="I747" i="12"/>
  <c r="N747" i="12"/>
  <c r="O747" i="12" s="1"/>
  <c r="P747" i="12" s="1"/>
  <c r="J747" i="12"/>
  <c r="B748" i="12"/>
  <c r="E747" i="12"/>
  <c r="F747" i="12" s="1"/>
  <c r="V747" i="12"/>
  <c r="U747" i="12"/>
  <c r="K746" i="12"/>
  <c r="Q746" i="12"/>
  <c r="R746" i="12" s="1"/>
  <c r="E3192" i="13" l="1"/>
  <c r="V748" i="12"/>
  <c r="Y748" i="12"/>
  <c r="I748" i="12"/>
  <c r="B749" i="12"/>
  <c r="J748" i="12"/>
  <c r="E748" i="12"/>
  <c r="F748" i="12" s="1"/>
  <c r="U748" i="12"/>
  <c r="N748" i="12"/>
  <c r="O748" i="12" s="1"/>
  <c r="P748" i="12" s="1"/>
  <c r="Q747" i="12"/>
  <c r="R747" i="12" s="1"/>
  <c r="K747" i="12"/>
  <c r="W747" i="12"/>
  <c r="E3191" i="13" l="1"/>
  <c r="N749" i="12"/>
  <c r="O749" i="12" s="1"/>
  <c r="P749" i="12" s="1"/>
  <c r="V749" i="12"/>
  <c r="B750" i="12"/>
  <c r="U749" i="12"/>
  <c r="E749" i="12"/>
  <c r="F749" i="12" s="1"/>
  <c r="Y749" i="12"/>
  <c r="J749" i="12"/>
  <c r="I749" i="12"/>
  <c r="K748" i="12"/>
  <c r="Q748" i="12"/>
  <c r="R748" i="12" s="1"/>
  <c r="W748" i="12"/>
  <c r="W749" i="12" l="1"/>
  <c r="E3190" i="13"/>
  <c r="N750" i="12"/>
  <c r="O750" i="12" s="1"/>
  <c r="P750" i="12" s="1"/>
  <c r="J750" i="12"/>
  <c r="Y750" i="12"/>
  <c r="I750" i="12"/>
  <c r="V750" i="12"/>
  <c r="U750" i="12"/>
  <c r="B751" i="12"/>
  <c r="E750" i="12"/>
  <c r="F750" i="12" s="1"/>
  <c r="Q749" i="12"/>
  <c r="R749" i="12" s="1"/>
  <c r="K749" i="12"/>
  <c r="K750" i="12" l="1"/>
  <c r="E3189" i="13"/>
  <c r="V751" i="12"/>
  <c r="N751" i="12"/>
  <c r="O751" i="12" s="1"/>
  <c r="P751" i="12" s="1"/>
  <c r="B752" i="12"/>
  <c r="J751" i="12"/>
  <c r="I751" i="12"/>
  <c r="E751" i="12"/>
  <c r="F751" i="12" s="1"/>
  <c r="Y751" i="12"/>
  <c r="U751" i="12"/>
  <c r="Q750" i="12"/>
  <c r="R750" i="12" s="1"/>
  <c r="W750" i="12"/>
  <c r="W751" i="12" l="1"/>
  <c r="Q751" i="12"/>
  <c r="R751" i="12" s="1"/>
  <c r="K751" i="12"/>
  <c r="E3188" i="13"/>
  <c r="J752" i="12"/>
  <c r="B753" i="12"/>
  <c r="U752" i="12"/>
  <c r="E752" i="12"/>
  <c r="F752" i="12" s="1"/>
  <c r="I752" i="12"/>
  <c r="Y752" i="12"/>
  <c r="V752" i="12"/>
  <c r="N752" i="12"/>
  <c r="O752" i="12" s="1"/>
  <c r="P752" i="12" s="1"/>
  <c r="K752" i="12" l="1"/>
  <c r="Q752" i="12"/>
  <c r="R752" i="12" s="1"/>
  <c r="W752" i="12"/>
  <c r="E3187" i="13"/>
  <c r="B754" i="12"/>
  <c r="U753" i="12"/>
  <c r="E753" i="12"/>
  <c r="F753" i="12" s="1"/>
  <c r="J753" i="12"/>
  <c r="Y753" i="12"/>
  <c r="I753" i="12"/>
  <c r="V753" i="12"/>
  <c r="N753" i="12"/>
  <c r="O753" i="12" s="1"/>
  <c r="P753" i="12" s="1"/>
  <c r="W753" i="12" l="1"/>
  <c r="Q753" i="12"/>
  <c r="R753" i="12" s="1"/>
  <c r="E3186" i="13"/>
  <c r="N754" i="12"/>
  <c r="O754" i="12" s="1"/>
  <c r="P754" i="12" s="1"/>
  <c r="V754" i="12"/>
  <c r="Y754" i="12"/>
  <c r="U754" i="12"/>
  <c r="J754" i="12"/>
  <c r="B755" i="12"/>
  <c r="I754" i="12"/>
  <c r="E754" i="12"/>
  <c r="F754" i="12" s="1"/>
  <c r="K753" i="12"/>
  <c r="W754" i="12" l="1"/>
  <c r="Q754" i="12"/>
  <c r="R754" i="12" s="1"/>
  <c r="K754" i="12"/>
  <c r="E3185" i="13"/>
  <c r="J755" i="12"/>
  <c r="V755" i="12"/>
  <c r="U755" i="12"/>
  <c r="N755" i="12"/>
  <c r="O755" i="12" s="1"/>
  <c r="P755" i="12" s="1"/>
  <c r="I755" i="12"/>
  <c r="B756" i="12"/>
  <c r="E755" i="12"/>
  <c r="F755" i="12" s="1"/>
  <c r="Y755" i="12"/>
  <c r="Q755" i="12" l="1"/>
  <c r="R755" i="12" s="1"/>
  <c r="E3184" i="13"/>
  <c r="N756" i="12"/>
  <c r="O756" i="12" s="1"/>
  <c r="P756" i="12" s="1"/>
  <c r="J756" i="12"/>
  <c r="Y756" i="12"/>
  <c r="I756" i="12"/>
  <c r="E756" i="12"/>
  <c r="F756" i="12" s="1"/>
  <c r="B757" i="12"/>
  <c r="V756" i="12"/>
  <c r="U756" i="12"/>
  <c r="K755" i="12"/>
  <c r="W755" i="12"/>
  <c r="W756" i="12" l="1"/>
  <c r="Q756" i="12"/>
  <c r="R756" i="12" s="1"/>
  <c r="K756" i="12"/>
  <c r="E3183" i="13"/>
  <c r="Y757" i="12"/>
  <c r="I757" i="12"/>
  <c r="V757" i="12"/>
  <c r="B758" i="12"/>
  <c r="U757" i="12"/>
  <c r="E757" i="12"/>
  <c r="F757" i="12" s="1"/>
  <c r="N757" i="12"/>
  <c r="O757" i="12" s="1"/>
  <c r="P757" i="12" s="1"/>
  <c r="J757" i="12"/>
  <c r="K757" i="12" l="1"/>
  <c r="Q757" i="12"/>
  <c r="R757" i="12" s="1"/>
  <c r="W757" i="12"/>
  <c r="E3182" i="13"/>
  <c r="V758" i="12"/>
  <c r="N758" i="12"/>
  <c r="O758" i="12" s="1"/>
  <c r="P758" i="12" s="1"/>
  <c r="J758" i="12"/>
  <c r="Y758" i="12"/>
  <c r="U758" i="12"/>
  <c r="I758" i="12"/>
  <c r="E758" i="12"/>
  <c r="F758" i="12" s="1"/>
  <c r="B759" i="12"/>
  <c r="E3181" i="13" l="1"/>
  <c r="B760" i="12"/>
  <c r="U759" i="12"/>
  <c r="E759" i="12"/>
  <c r="F759" i="12" s="1"/>
  <c r="N759" i="12"/>
  <c r="O759" i="12" s="1"/>
  <c r="P759" i="12" s="1"/>
  <c r="J759" i="12"/>
  <c r="Y759" i="12"/>
  <c r="V759" i="12"/>
  <c r="I759" i="12"/>
  <c r="K758" i="12"/>
  <c r="W758" i="12"/>
  <c r="Q758" i="12"/>
  <c r="R758" i="12" s="1"/>
  <c r="K759" i="12" l="1"/>
  <c r="W759" i="12"/>
  <c r="Q759" i="12"/>
  <c r="R759" i="12" s="1"/>
  <c r="E3180" i="13"/>
  <c r="N760" i="12"/>
  <c r="O760" i="12" s="1"/>
  <c r="P760" i="12" s="1"/>
  <c r="B761" i="12"/>
  <c r="U760" i="12"/>
  <c r="E760" i="12"/>
  <c r="F760" i="12" s="1"/>
  <c r="Y760" i="12"/>
  <c r="V760" i="12"/>
  <c r="J760" i="12"/>
  <c r="I760" i="12"/>
  <c r="W760" i="12" l="1"/>
  <c r="Q760" i="12"/>
  <c r="R760" i="12" s="1"/>
  <c r="E3179" i="13"/>
  <c r="J761" i="12"/>
  <c r="Y761" i="12"/>
  <c r="I761" i="12"/>
  <c r="B762" i="12"/>
  <c r="U761" i="12"/>
  <c r="E761" i="12"/>
  <c r="F761" i="12" s="1"/>
  <c r="N761" i="12"/>
  <c r="O761" i="12" s="1"/>
  <c r="P761" i="12" s="1"/>
  <c r="V761" i="12"/>
  <c r="K760" i="12"/>
  <c r="W761" i="12" l="1"/>
  <c r="E3178" i="13"/>
  <c r="J762" i="12"/>
  <c r="V762" i="12"/>
  <c r="B763" i="12"/>
  <c r="U762" i="12"/>
  <c r="E762" i="12"/>
  <c r="F762" i="12" s="1"/>
  <c r="N762" i="12"/>
  <c r="O762" i="12" s="1"/>
  <c r="P762" i="12" s="1"/>
  <c r="I762" i="12"/>
  <c r="Y762" i="12"/>
  <c r="K761" i="12"/>
  <c r="Q761" i="12"/>
  <c r="R761" i="12" s="1"/>
  <c r="W762" i="12" l="1"/>
  <c r="E3177" i="13"/>
  <c r="Y763" i="12"/>
  <c r="I763" i="12"/>
  <c r="B764" i="12"/>
  <c r="U763" i="12"/>
  <c r="E763" i="12"/>
  <c r="F763" i="12" s="1"/>
  <c r="N763" i="12"/>
  <c r="O763" i="12" s="1"/>
  <c r="P763" i="12" s="1"/>
  <c r="V763" i="12"/>
  <c r="J763" i="12"/>
  <c r="K762" i="12"/>
  <c r="Q762" i="12"/>
  <c r="R762" i="12" s="1"/>
  <c r="W763" i="12" l="1"/>
  <c r="E3176" i="13"/>
  <c r="V764" i="12"/>
  <c r="Y764" i="12"/>
  <c r="I764" i="12"/>
  <c r="B765" i="12"/>
  <c r="U764" i="12"/>
  <c r="N764" i="12"/>
  <c r="O764" i="12" s="1"/>
  <c r="P764" i="12" s="1"/>
  <c r="J764" i="12"/>
  <c r="E764" i="12"/>
  <c r="F764" i="12" s="1"/>
  <c r="K763" i="12"/>
  <c r="Q763" i="12"/>
  <c r="R763" i="12" s="1"/>
  <c r="K764" i="12" l="1"/>
  <c r="Q764" i="12"/>
  <c r="R764" i="12" s="1"/>
  <c r="W764" i="12"/>
  <c r="E3175" i="13"/>
  <c r="N765" i="12"/>
  <c r="O765" i="12" s="1"/>
  <c r="P765" i="12" s="1"/>
  <c r="Y765" i="12"/>
  <c r="I765" i="12"/>
  <c r="V765" i="12"/>
  <c r="B766" i="12"/>
  <c r="U765" i="12"/>
  <c r="E765" i="12"/>
  <c r="F765" i="12" s="1"/>
  <c r="J765" i="12"/>
  <c r="W765" i="12" l="1"/>
  <c r="Q765" i="12"/>
  <c r="R765" i="12" s="1"/>
  <c r="E3174" i="13"/>
  <c r="N766" i="12"/>
  <c r="O766" i="12" s="1"/>
  <c r="P766" i="12" s="1"/>
  <c r="J766" i="12"/>
  <c r="Y766" i="12"/>
  <c r="I766" i="12"/>
  <c r="V766" i="12"/>
  <c r="B767" i="12"/>
  <c r="U766" i="12"/>
  <c r="E766" i="12"/>
  <c r="F766" i="12" s="1"/>
  <c r="K765" i="12"/>
  <c r="W766" i="12" l="1"/>
  <c r="Q766" i="12"/>
  <c r="R766" i="12" s="1"/>
  <c r="E3173" i="13"/>
  <c r="Y767" i="12"/>
  <c r="I767" i="12"/>
  <c r="V767" i="12"/>
  <c r="N767" i="12"/>
  <c r="O767" i="12" s="1"/>
  <c r="P767" i="12" s="1"/>
  <c r="J767" i="12"/>
  <c r="E767" i="12"/>
  <c r="F767" i="12" s="1"/>
  <c r="B768" i="12"/>
  <c r="U767" i="12"/>
  <c r="K766" i="12"/>
  <c r="W767" i="12" l="1"/>
  <c r="Q767" i="12"/>
  <c r="R767" i="12" s="1"/>
  <c r="K767" i="12"/>
  <c r="E3172" i="13"/>
  <c r="J768" i="12"/>
  <c r="Y768" i="12"/>
  <c r="I768" i="12"/>
  <c r="V768" i="12"/>
  <c r="B769" i="12"/>
  <c r="U768" i="12"/>
  <c r="E768" i="12"/>
  <c r="F768" i="12" s="1"/>
  <c r="N768" i="12"/>
  <c r="O768" i="12" s="1"/>
  <c r="P768" i="12" s="1"/>
  <c r="E3171" i="13" l="1"/>
  <c r="V769" i="12"/>
  <c r="B770" i="12"/>
  <c r="U769" i="12"/>
  <c r="E769" i="12"/>
  <c r="F769" i="12" s="1"/>
  <c r="J769" i="12"/>
  <c r="Y769" i="12"/>
  <c r="I769" i="12"/>
  <c r="N769" i="12"/>
  <c r="O769" i="12" s="1"/>
  <c r="P769" i="12" s="1"/>
  <c r="K768" i="12"/>
  <c r="Q768" i="12"/>
  <c r="R768" i="12" s="1"/>
  <c r="W768" i="12"/>
  <c r="W769" i="12" l="1"/>
  <c r="Q769" i="12"/>
  <c r="R769" i="12" s="1"/>
  <c r="K769" i="12"/>
  <c r="E3170" i="13"/>
  <c r="N770" i="12"/>
  <c r="O770" i="12" s="1"/>
  <c r="P770" i="12" s="1"/>
  <c r="J770" i="12"/>
  <c r="Y770" i="12"/>
  <c r="I770" i="12"/>
  <c r="V770" i="12"/>
  <c r="U770" i="12"/>
  <c r="E770" i="12"/>
  <c r="F770" i="12" s="1"/>
  <c r="B771" i="12"/>
  <c r="K770" i="12" l="1"/>
  <c r="W770" i="12"/>
  <c r="E3169" i="13"/>
  <c r="J771" i="12"/>
  <c r="Y771" i="12"/>
  <c r="I771" i="12"/>
  <c r="V771" i="12"/>
  <c r="B772" i="12"/>
  <c r="U771" i="12"/>
  <c r="N771" i="12"/>
  <c r="O771" i="12" s="1"/>
  <c r="P771" i="12" s="1"/>
  <c r="E771" i="12"/>
  <c r="F771" i="12" s="1"/>
  <c r="Q770" i="12"/>
  <c r="R770" i="12" s="1"/>
  <c r="K771" i="12" l="1"/>
  <c r="Q771" i="12"/>
  <c r="R771" i="12" s="1"/>
  <c r="W771" i="12"/>
  <c r="E3168" i="13"/>
  <c r="N772" i="12"/>
  <c r="O772" i="12" s="1"/>
  <c r="P772" i="12" s="1"/>
  <c r="J772" i="12"/>
  <c r="Y772" i="12"/>
  <c r="I772" i="12"/>
  <c r="V772" i="12"/>
  <c r="U772" i="12"/>
  <c r="E772" i="12"/>
  <c r="F772" i="12" s="1"/>
  <c r="B773" i="12"/>
  <c r="W772" i="12" l="1"/>
  <c r="K772" i="12"/>
  <c r="E3167" i="13"/>
  <c r="J773" i="12"/>
  <c r="Y773" i="12"/>
  <c r="I773" i="12"/>
  <c r="V773" i="12"/>
  <c r="B774" i="12"/>
  <c r="U773" i="12"/>
  <c r="E773" i="12"/>
  <c r="F773" i="12" s="1"/>
  <c r="N773" i="12"/>
  <c r="O773" i="12" s="1"/>
  <c r="P773" i="12" s="1"/>
  <c r="Q772" i="12"/>
  <c r="R772" i="12" s="1"/>
  <c r="W773" i="12" l="1"/>
  <c r="Q773" i="12"/>
  <c r="R773" i="12" s="1"/>
  <c r="K773" i="12"/>
  <c r="E3166" i="13"/>
  <c r="V774" i="12"/>
  <c r="N774" i="12"/>
  <c r="O774" i="12" s="1"/>
  <c r="P774" i="12" s="1"/>
  <c r="J774" i="12"/>
  <c r="I774" i="12"/>
  <c r="E774" i="12"/>
  <c r="F774" i="12" s="1"/>
  <c r="B775" i="12"/>
  <c r="Y774" i="12"/>
  <c r="U774" i="12"/>
  <c r="Q774" i="12" l="1"/>
  <c r="R774" i="12" s="1"/>
  <c r="W774" i="12"/>
  <c r="K774" i="12"/>
  <c r="E3165" i="13"/>
  <c r="B776" i="12"/>
  <c r="U775" i="12"/>
  <c r="E775" i="12"/>
  <c r="F775" i="12" s="1"/>
  <c r="N775" i="12"/>
  <c r="O775" i="12" s="1"/>
  <c r="P775" i="12" s="1"/>
  <c r="J775" i="12"/>
  <c r="Y775" i="12"/>
  <c r="V775" i="12"/>
  <c r="I775" i="12"/>
  <c r="W775" i="12" l="1"/>
  <c r="E3164" i="13"/>
  <c r="N776" i="12"/>
  <c r="O776" i="12" s="1"/>
  <c r="P776" i="12" s="1"/>
  <c r="J776" i="12"/>
  <c r="B777" i="12"/>
  <c r="U776" i="12"/>
  <c r="E776" i="12"/>
  <c r="F776" i="12" s="1"/>
  <c r="V776" i="12"/>
  <c r="I776" i="12"/>
  <c r="Y776" i="12"/>
  <c r="K775" i="12"/>
  <c r="Q775" i="12"/>
  <c r="R775" i="12" s="1"/>
  <c r="K776" i="12" l="1"/>
  <c r="W776" i="12"/>
  <c r="E3163" i="13"/>
  <c r="N777" i="12"/>
  <c r="O777" i="12" s="1"/>
  <c r="P777" i="12" s="1"/>
  <c r="J777" i="12"/>
  <c r="Y777" i="12"/>
  <c r="I777" i="12"/>
  <c r="B778" i="12"/>
  <c r="U777" i="12"/>
  <c r="E777" i="12"/>
  <c r="F777" i="12" s="1"/>
  <c r="V777" i="12"/>
  <c r="Q776" i="12"/>
  <c r="R776" i="12" s="1"/>
  <c r="W777" i="12" l="1"/>
  <c r="Q777" i="12"/>
  <c r="R777" i="12" s="1"/>
  <c r="E3162" i="13"/>
  <c r="J778" i="12"/>
  <c r="Y778" i="12"/>
  <c r="I778" i="12"/>
  <c r="V778" i="12"/>
  <c r="B779" i="12"/>
  <c r="U778" i="12"/>
  <c r="E778" i="12"/>
  <c r="F778" i="12" s="1"/>
  <c r="N778" i="12"/>
  <c r="O778" i="12" s="1"/>
  <c r="P778" i="12" s="1"/>
  <c r="K777" i="12"/>
  <c r="K778" i="12" l="1"/>
  <c r="E3161" i="13"/>
  <c r="Y779" i="12"/>
  <c r="I779" i="12"/>
  <c r="V779" i="12"/>
  <c r="B780" i="12"/>
  <c r="U779" i="12"/>
  <c r="E779" i="12"/>
  <c r="F779" i="12" s="1"/>
  <c r="N779" i="12"/>
  <c r="O779" i="12" s="1"/>
  <c r="P779" i="12" s="1"/>
  <c r="J779" i="12"/>
  <c r="Q778" i="12"/>
  <c r="R778" i="12" s="1"/>
  <c r="W778" i="12"/>
  <c r="E3160" i="13" l="1"/>
  <c r="V780" i="12"/>
  <c r="B781" i="12"/>
  <c r="U780" i="12"/>
  <c r="E780" i="12"/>
  <c r="F780" i="12" s="1"/>
  <c r="N780" i="12"/>
  <c r="O780" i="12" s="1"/>
  <c r="P780" i="12" s="1"/>
  <c r="Y780" i="12"/>
  <c r="I780" i="12"/>
  <c r="J780" i="12"/>
  <c r="K779" i="12"/>
  <c r="W779" i="12"/>
  <c r="Q779" i="12"/>
  <c r="R779" i="12" s="1"/>
  <c r="K780" i="12" l="1"/>
  <c r="Q780" i="12"/>
  <c r="R780" i="12" s="1"/>
  <c r="W780" i="12"/>
  <c r="E3159" i="13"/>
  <c r="N781" i="12"/>
  <c r="O781" i="12" s="1"/>
  <c r="P781" i="12" s="1"/>
  <c r="Y781" i="12"/>
  <c r="I781" i="12"/>
  <c r="V781" i="12"/>
  <c r="B782" i="12"/>
  <c r="U781" i="12"/>
  <c r="E781" i="12"/>
  <c r="F781" i="12" s="1"/>
  <c r="J781" i="12"/>
  <c r="W781" i="12" l="1"/>
  <c r="Q781" i="12"/>
  <c r="R781" i="12" s="1"/>
  <c r="E3158" i="13"/>
  <c r="N782" i="12"/>
  <c r="O782" i="12" s="1"/>
  <c r="P782" i="12" s="1"/>
  <c r="J782" i="12"/>
  <c r="Y782" i="12"/>
  <c r="I782" i="12"/>
  <c r="V782" i="12"/>
  <c r="B783" i="12"/>
  <c r="U782" i="12"/>
  <c r="E782" i="12"/>
  <c r="F782" i="12" s="1"/>
  <c r="K781" i="12"/>
  <c r="W782" i="12" l="1"/>
  <c r="Q782" i="12"/>
  <c r="R782" i="12" s="1"/>
  <c r="E3157" i="13"/>
  <c r="J783" i="12"/>
  <c r="Y783" i="12"/>
  <c r="I783" i="12"/>
  <c r="V783" i="12"/>
  <c r="B784" i="12"/>
  <c r="U783" i="12"/>
  <c r="E783" i="12"/>
  <c r="F783" i="12" s="1"/>
  <c r="N783" i="12"/>
  <c r="O783" i="12" s="1"/>
  <c r="P783" i="12" s="1"/>
  <c r="K782" i="12"/>
  <c r="W783" i="12" l="1"/>
  <c r="K783" i="12"/>
  <c r="Q783" i="12"/>
  <c r="R783" i="12" s="1"/>
  <c r="E3156" i="13"/>
  <c r="J784" i="12"/>
  <c r="Y784" i="12"/>
  <c r="I784" i="12"/>
  <c r="V784" i="12"/>
  <c r="B785" i="12"/>
  <c r="U784" i="12"/>
  <c r="E784" i="12"/>
  <c r="F784" i="12" s="1"/>
  <c r="N784" i="12"/>
  <c r="O784" i="12" s="1"/>
  <c r="P784" i="12" s="1"/>
  <c r="W784" i="12" l="1"/>
  <c r="K784" i="12"/>
  <c r="E3155" i="13"/>
  <c r="V785" i="12"/>
  <c r="B786" i="12"/>
  <c r="U785" i="12"/>
  <c r="E785" i="12"/>
  <c r="F785" i="12" s="1"/>
  <c r="N785" i="12"/>
  <c r="O785" i="12" s="1"/>
  <c r="P785" i="12" s="1"/>
  <c r="J785" i="12"/>
  <c r="Y785" i="12"/>
  <c r="I785" i="12"/>
  <c r="Q784" i="12"/>
  <c r="R784" i="12" s="1"/>
  <c r="W785" i="12" l="1"/>
  <c r="Q785" i="12"/>
  <c r="R785" i="12" s="1"/>
  <c r="E3154" i="13"/>
  <c r="N786" i="12"/>
  <c r="O786" i="12" s="1"/>
  <c r="P786" i="12" s="1"/>
  <c r="J786" i="12"/>
  <c r="Y786" i="12"/>
  <c r="I786" i="12"/>
  <c r="V786" i="12"/>
  <c r="B787" i="12"/>
  <c r="U786" i="12"/>
  <c r="E786" i="12"/>
  <c r="F786" i="12" s="1"/>
  <c r="K785" i="12"/>
  <c r="W786" i="12" l="1"/>
  <c r="Q786" i="12"/>
  <c r="R786" i="12" s="1"/>
  <c r="E3153" i="13"/>
  <c r="N787" i="12"/>
  <c r="O787" i="12" s="1"/>
  <c r="P787" i="12" s="1"/>
  <c r="J787" i="12"/>
  <c r="Y787" i="12"/>
  <c r="I787" i="12"/>
  <c r="V787" i="12"/>
  <c r="B788" i="12"/>
  <c r="U787" i="12"/>
  <c r="E787" i="12"/>
  <c r="F787" i="12" s="1"/>
  <c r="K786" i="12"/>
  <c r="W787" i="12" l="1"/>
  <c r="Q787" i="12"/>
  <c r="R787" i="12" s="1"/>
  <c r="E3152" i="13"/>
  <c r="N788" i="12"/>
  <c r="O788" i="12" s="1"/>
  <c r="P788" i="12" s="1"/>
  <c r="J788" i="12"/>
  <c r="Y788" i="12"/>
  <c r="I788" i="12"/>
  <c r="V788" i="12"/>
  <c r="B789" i="12"/>
  <c r="U788" i="12"/>
  <c r="E788" i="12"/>
  <c r="F788" i="12" s="1"/>
  <c r="K787" i="12"/>
  <c r="W788" i="12" l="1"/>
  <c r="K788" i="12"/>
  <c r="Q788" i="12"/>
  <c r="R788" i="12" s="1"/>
  <c r="E3151" i="13"/>
  <c r="J789" i="12"/>
  <c r="Y789" i="12"/>
  <c r="I789" i="12"/>
  <c r="V789" i="12"/>
  <c r="B790" i="12"/>
  <c r="U789" i="12"/>
  <c r="E789" i="12"/>
  <c r="F789" i="12" s="1"/>
  <c r="N789" i="12"/>
  <c r="O789" i="12" s="1"/>
  <c r="P789" i="12" s="1"/>
  <c r="W789" i="12" l="1"/>
  <c r="Q789" i="12"/>
  <c r="R789" i="12" s="1"/>
  <c r="E3150" i="13"/>
  <c r="V790" i="12"/>
  <c r="B791" i="12"/>
  <c r="U790" i="12"/>
  <c r="E790" i="12"/>
  <c r="F790" i="12" s="1"/>
  <c r="N790" i="12"/>
  <c r="O790" i="12" s="1"/>
  <c r="P790" i="12" s="1"/>
  <c r="J790" i="12"/>
  <c r="Y790" i="12"/>
  <c r="I790" i="12"/>
  <c r="K789" i="12"/>
  <c r="E3149" i="13" l="1"/>
  <c r="B792" i="12"/>
  <c r="U791" i="12"/>
  <c r="E791" i="12"/>
  <c r="F791" i="12" s="1"/>
  <c r="N791" i="12"/>
  <c r="O791" i="12" s="1"/>
  <c r="P791" i="12" s="1"/>
  <c r="J791" i="12"/>
  <c r="Y791" i="12"/>
  <c r="V791" i="12"/>
  <c r="I791" i="12"/>
  <c r="K790" i="12"/>
  <c r="Q790" i="12"/>
  <c r="R790" i="12" s="1"/>
  <c r="W790" i="12"/>
  <c r="W791" i="12" l="1"/>
  <c r="Q791" i="12"/>
  <c r="R791" i="12" s="1"/>
  <c r="E3148" i="13"/>
  <c r="N792" i="12"/>
  <c r="O792" i="12" s="1"/>
  <c r="P792" i="12" s="1"/>
  <c r="J792" i="12"/>
  <c r="Y792" i="12"/>
  <c r="I792" i="12"/>
  <c r="B793" i="12"/>
  <c r="U792" i="12"/>
  <c r="E792" i="12"/>
  <c r="F792" i="12" s="1"/>
  <c r="V792" i="12"/>
  <c r="K791" i="12"/>
  <c r="Q792" i="12" l="1"/>
  <c r="R792" i="12" s="1"/>
  <c r="W792" i="12"/>
  <c r="E3147" i="13"/>
  <c r="N793" i="12"/>
  <c r="O793" i="12" s="1"/>
  <c r="P793" i="12" s="1"/>
  <c r="J793" i="12"/>
  <c r="Y793" i="12"/>
  <c r="I793" i="12"/>
  <c r="V793" i="12"/>
  <c r="B794" i="12"/>
  <c r="U793" i="12"/>
  <c r="E793" i="12"/>
  <c r="F793" i="12" s="1"/>
  <c r="K792" i="12"/>
  <c r="W793" i="12" l="1"/>
  <c r="Q793" i="12"/>
  <c r="R793" i="12" s="1"/>
  <c r="K793" i="12"/>
  <c r="E3146" i="13"/>
  <c r="J794" i="12"/>
  <c r="Y794" i="12"/>
  <c r="I794" i="12"/>
  <c r="V794" i="12"/>
  <c r="B795" i="12"/>
  <c r="U794" i="12"/>
  <c r="E794" i="12"/>
  <c r="F794" i="12" s="1"/>
  <c r="N794" i="12"/>
  <c r="O794" i="12" s="1"/>
  <c r="P794" i="12" s="1"/>
  <c r="W794" i="12" l="1"/>
  <c r="E3145" i="13"/>
  <c r="Y795" i="12"/>
  <c r="I795" i="12"/>
  <c r="V795" i="12"/>
  <c r="B796" i="12"/>
  <c r="U795" i="12"/>
  <c r="E795" i="12"/>
  <c r="F795" i="12" s="1"/>
  <c r="N795" i="12"/>
  <c r="O795" i="12" s="1"/>
  <c r="P795" i="12" s="1"/>
  <c r="J795" i="12"/>
  <c r="K794" i="12"/>
  <c r="Q794" i="12"/>
  <c r="R794" i="12" s="1"/>
  <c r="W795" i="12" l="1"/>
  <c r="Q795" i="12"/>
  <c r="R795" i="12" s="1"/>
  <c r="E3144" i="13"/>
  <c r="V796" i="12"/>
  <c r="B797" i="12"/>
  <c r="U796" i="12"/>
  <c r="E796" i="12"/>
  <c r="F796" i="12" s="1"/>
  <c r="N796" i="12"/>
  <c r="O796" i="12" s="1"/>
  <c r="P796" i="12" s="1"/>
  <c r="Y796" i="12"/>
  <c r="I796" i="12"/>
  <c r="J796" i="12"/>
  <c r="K795" i="12"/>
  <c r="W796" i="12" l="1"/>
  <c r="Q796" i="12"/>
  <c r="R796" i="12" s="1"/>
  <c r="E3143" i="13"/>
  <c r="N797" i="12"/>
  <c r="O797" i="12" s="1"/>
  <c r="P797" i="12" s="1"/>
  <c r="J797" i="12"/>
  <c r="Y797" i="12"/>
  <c r="I797" i="12"/>
  <c r="V797" i="12"/>
  <c r="B798" i="12"/>
  <c r="U797" i="12"/>
  <c r="E797" i="12"/>
  <c r="F797" i="12" s="1"/>
  <c r="K796" i="12"/>
  <c r="W797" i="12" l="1"/>
  <c r="K797" i="12"/>
  <c r="Q797" i="12"/>
  <c r="R797" i="12" s="1"/>
  <c r="E3142" i="13"/>
  <c r="N798" i="12"/>
  <c r="O798" i="12" s="1"/>
  <c r="P798" i="12" s="1"/>
  <c r="J798" i="12"/>
  <c r="Y798" i="12"/>
  <c r="I798" i="12"/>
  <c r="V798" i="12"/>
  <c r="B799" i="12"/>
  <c r="U798" i="12"/>
  <c r="E798" i="12"/>
  <c r="F798" i="12" s="1"/>
  <c r="K798" i="12" l="1"/>
  <c r="Q798" i="12"/>
  <c r="R798" i="12" s="1"/>
  <c r="W798" i="12"/>
  <c r="E3141" i="13"/>
  <c r="J799" i="12"/>
  <c r="Y799" i="12"/>
  <c r="I799" i="12"/>
  <c r="V799" i="12"/>
  <c r="B800" i="12"/>
  <c r="U799" i="12"/>
  <c r="E799" i="12"/>
  <c r="F799" i="12" s="1"/>
  <c r="N799" i="12"/>
  <c r="O799" i="12" s="1"/>
  <c r="P799" i="12" s="1"/>
  <c r="K799" i="12" l="1"/>
  <c r="Q799" i="12"/>
  <c r="R799" i="12" s="1"/>
  <c r="W799" i="12"/>
  <c r="E3140" i="13"/>
  <c r="J800" i="12"/>
  <c r="Y800" i="12"/>
  <c r="I800" i="12"/>
  <c r="V800" i="12"/>
  <c r="B801" i="12"/>
  <c r="U800" i="12"/>
  <c r="E800" i="12"/>
  <c r="F800" i="12" s="1"/>
  <c r="N800" i="12"/>
  <c r="O800" i="12" s="1"/>
  <c r="P800" i="12" s="1"/>
  <c r="W800" i="12" l="1"/>
  <c r="Q800" i="12"/>
  <c r="R800" i="12" s="1"/>
  <c r="E3139" i="13"/>
  <c r="V801" i="12"/>
  <c r="B802" i="12"/>
  <c r="U801" i="12"/>
  <c r="E801" i="12"/>
  <c r="F801" i="12" s="1"/>
  <c r="N801" i="12"/>
  <c r="O801" i="12" s="1"/>
  <c r="P801" i="12" s="1"/>
  <c r="J801" i="12"/>
  <c r="Y801" i="12"/>
  <c r="I801" i="12"/>
  <c r="K800" i="12"/>
  <c r="K801" i="12" l="1"/>
  <c r="Q801" i="12"/>
  <c r="R801" i="12" s="1"/>
  <c r="W801" i="12"/>
  <c r="E3138" i="13"/>
  <c r="N802" i="12"/>
  <c r="O802" i="12" s="1"/>
  <c r="P802" i="12" s="1"/>
  <c r="J802" i="12"/>
  <c r="Y802" i="12"/>
  <c r="I802" i="12"/>
  <c r="V802" i="12"/>
  <c r="B803" i="12"/>
  <c r="U802" i="12"/>
  <c r="E802" i="12"/>
  <c r="F802" i="12" s="1"/>
  <c r="Q802" i="12" l="1"/>
  <c r="R802" i="12" s="1"/>
  <c r="E3137" i="13"/>
  <c r="N803" i="12"/>
  <c r="O803" i="12" s="1"/>
  <c r="P803" i="12" s="1"/>
  <c r="J803" i="12"/>
  <c r="Y803" i="12"/>
  <c r="I803" i="12"/>
  <c r="V803" i="12"/>
  <c r="E803" i="12"/>
  <c r="F803" i="12" s="1"/>
  <c r="B804" i="12"/>
  <c r="U803" i="12"/>
  <c r="W802" i="12"/>
  <c r="K802" i="12"/>
  <c r="W803" i="12" l="1"/>
  <c r="K803" i="12"/>
  <c r="Q803" i="12"/>
  <c r="R803" i="12" s="1"/>
  <c r="E3136" i="13"/>
  <c r="N804" i="12"/>
  <c r="O804" i="12" s="1"/>
  <c r="P804" i="12" s="1"/>
  <c r="J804" i="12"/>
  <c r="Y804" i="12"/>
  <c r="I804" i="12"/>
  <c r="V804" i="12"/>
  <c r="B805" i="12"/>
  <c r="U804" i="12"/>
  <c r="E804" i="12"/>
  <c r="F804" i="12" s="1"/>
  <c r="W804" i="12" l="1"/>
  <c r="Q804" i="12"/>
  <c r="R804" i="12" s="1"/>
  <c r="E3135" i="13"/>
  <c r="J805" i="12"/>
  <c r="Y805" i="12"/>
  <c r="I805" i="12"/>
  <c r="V805" i="12"/>
  <c r="B806" i="12"/>
  <c r="U805" i="12"/>
  <c r="E805" i="12"/>
  <c r="F805" i="12" s="1"/>
  <c r="N805" i="12"/>
  <c r="O805" i="12" s="1"/>
  <c r="P805" i="12" s="1"/>
  <c r="K804" i="12"/>
  <c r="W805" i="12" l="1"/>
  <c r="E3134" i="13"/>
  <c r="V806" i="12"/>
  <c r="B807" i="12"/>
  <c r="U806" i="12"/>
  <c r="E806" i="12"/>
  <c r="F806" i="12" s="1"/>
  <c r="N806" i="12"/>
  <c r="O806" i="12" s="1"/>
  <c r="P806" i="12" s="1"/>
  <c r="J806" i="12"/>
  <c r="Y806" i="12"/>
  <c r="I806" i="12"/>
  <c r="K805" i="12"/>
  <c r="Q805" i="12"/>
  <c r="R805" i="12" s="1"/>
  <c r="Q806" i="12" l="1"/>
  <c r="R806" i="12" s="1"/>
  <c r="W806" i="12"/>
  <c r="E3133" i="13"/>
  <c r="B808" i="12"/>
  <c r="U807" i="12"/>
  <c r="E807" i="12"/>
  <c r="F807" i="12" s="1"/>
  <c r="N807" i="12"/>
  <c r="O807" i="12" s="1"/>
  <c r="P807" i="12" s="1"/>
  <c r="J807" i="12"/>
  <c r="Y807" i="12"/>
  <c r="V807" i="12"/>
  <c r="I807" i="12"/>
  <c r="K806" i="12"/>
  <c r="W807" i="12" l="1"/>
  <c r="Q807" i="12"/>
  <c r="R807" i="12" s="1"/>
  <c r="E3132" i="13"/>
  <c r="N808" i="12"/>
  <c r="O808" i="12" s="1"/>
  <c r="P808" i="12" s="1"/>
  <c r="J808" i="12"/>
  <c r="Y808" i="12"/>
  <c r="I808" i="12"/>
  <c r="B809" i="12"/>
  <c r="U808" i="12"/>
  <c r="E808" i="12"/>
  <c r="F808" i="12" s="1"/>
  <c r="V808" i="12"/>
  <c r="K807" i="12"/>
  <c r="K808" i="12" l="1"/>
  <c r="Q808" i="12"/>
  <c r="R808" i="12" s="1"/>
  <c r="W808" i="12"/>
  <c r="E3131" i="13"/>
  <c r="N809" i="12"/>
  <c r="O809" i="12" s="1"/>
  <c r="P809" i="12" s="1"/>
  <c r="J809" i="12"/>
  <c r="Y809" i="12"/>
  <c r="I809" i="12"/>
  <c r="V809" i="12"/>
  <c r="B810" i="12"/>
  <c r="U809" i="12"/>
  <c r="E809" i="12"/>
  <c r="F809" i="12" s="1"/>
  <c r="W809" i="12" l="1"/>
  <c r="Q809" i="12"/>
  <c r="R809" i="12" s="1"/>
  <c r="E3130" i="13"/>
  <c r="J810" i="12"/>
  <c r="Y810" i="12"/>
  <c r="I810" i="12"/>
  <c r="V810" i="12"/>
  <c r="B811" i="12"/>
  <c r="U810" i="12"/>
  <c r="E810" i="12"/>
  <c r="F810" i="12" s="1"/>
  <c r="N810" i="12"/>
  <c r="O810" i="12" s="1"/>
  <c r="P810" i="12" s="1"/>
  <c r="K809" i="12"/>
  <c r="W810" i="12" l="1"/>
  <c r="Q810" i="12"/>
  <c r="R810" i="12" s="1"/>
  <c r="E3129" i="13"/>
  <c r="Y811" i="12"/>
  <c r="I811" i="12"/>
  <c r="V811" i="12"/>
  <c r="B812" i="12"/>
  <c r="U811" i="12"/>
  <c r="E811" i="12"/>
  <c r="F811" i="12" s="1"/>
  <c r="N811" i="12"/>
  <c r="O811" i="12" s="1"/>
  <c r="P811" i="12" s="1"/>
  <c r="J811" i="12"/>
  <c r="K810" i="12"/>
  <c r="E3128" i="13" l="1"/>
  <c r="V812" i="12"/>
  <c r="B813" i="12"/>
  <c r="U812" i="12"/>
  <c r="E812" i="12"/>
  <c r="F812" i="12" s="1"/>
  <c r="N812" i="12"/>
  <c r="O812" i="12" s="1"/>
  <c r="P812" i="12" s="1"/>
  <c r="J812" i="12"/>
  <c r="Y812" i="12"/>
  <c r="I812" i="12"/>
  <c r="K811" i="12"/>
  <c r="Q811" i="12"/>
  <c r="R811" i="12" s="1"/>
  <c r="W811" i="12"/>
  <c r="K812" i="12" l="1"/>
  <c r="Q812" i="12"/>
  <c r="R812" i="12" s="1"/>
  <c r="W812" i="12"/>
  <c r="E3127" i="13"/>
  <c r="N813" i="12"/>
  <c r="O813" i="12" s="1"/>
  <c r="P813" i="12" s="1"/>
  <c r="J813" i="12"/>
  <c r="Y813" i="12"/>
  <c r="I813" i="12"/>
  <c r="V813" i="12"/>
  <c r="B814" i="12"/>
  <c r="U813" i="12"/>
  <c r="E813" i="12"/>
  <c r="F813" i="12" s="1"/>
  <c r="W813" i="12" l="1"/>
  <c r="K813" i="12"/>
  <c r="Q813" i="12"/>
  <c r="R813" i="12" s="1"/>
  <c r="E3126" i="13"/>
  <c r="N814" i="12"/>
  <c r="O814" i="12" s="1"/>
  <c r="P814" i="12" s="1"/>
  <c r="J814" i="12"/>
  <c r="Y814" i="12"/>
  <c r="I814" i="12"/>
  <c r="V814" i="12"/>
  <c r="B815" i="12"/>
  <c r="U814" i="12"/>
  <c r="E814" i="12"/>
  <c r="F814" i="12" s="1"/>
  <c r="W814" i="12" l="1"/>
  <c r="E3125" i="13"/>
  <c r="J815" i="12"/>
  <c r="Y815" i="12"/>
  <c r="I815" i="12"/>
  <c r="V815" i="12"/>
  <c r="B816" i="12"/>
  <c r="U815" i="12"/>
  <c r="E815" i="12"/>
  <c r="F815" i="12" s="1"/>
  <c r="N815" i="12"/>
  <c r="O815" i="12" s="1"/>
  <c r="P815" i="12" s="1"/>
  <c r="Q814" i="12"/>
  <c r="R814" i="12" s="1"/>
  <c r="K814" i="12"/>
  <c r="Q815" i="12" l="1"/>
  <c r="R815" i="12" s="1"/>
  <c r="K815" i="12"/>
  <c r="W815" i="12"/>
  <c r="E3124" i="13"/>
  <c r="J816" i="12"/>
  <c r="Y816" i="12"/>
  <c r="I816" i="12"/>
  <c r="V816" i="12"/>
  <c r="B817" i="12"/>
  <c r="U816" i="12"/>
  <c r="E816" i="12"/>
  <c r="F816" i="12" s="1"/>
  <c r="N816" i="12"/>
  <c r="O816" i="12" s="1"/>
  <c r="P816" i="12" s="1"/>
  <c r="W816" i="12" l="1"/>
  <c r="K816" i="12"/>
  <c r="E3123" i="13"/>
  <c r="V817" i="12"/>
  <c r="B818" i="12"/>
  <c r="U817" i="12"/>
  <c r="E817" i="12"/>
  <c r="F817" i="12" s="1"/>
  <c r="N817" i="12"/>
  <c r="O817" i="12" s="1"/>
  <c r="P817" i="12" s="1"/>
  <c r="J817" i="12"/>
  <c r="Y817" i="12"/>
  <c r="I817" i="12"/>
  <c r="Q816" i="12"/>
  <c r="R816" i="12" s="1"/>
  <c r="W817" i="12" l="1"/>
  <c r="Q817" i="12"/>
  <c r="R817" i="12" s="1"/>
  <c r="E3122" i="13"/>
  <c r="N818" i="12"/>
  <c r="O818" i="12" s="1"/>
  <c r="P818" i="12" s="1"/>
  <c r="J818" i="12"/>
  <c r="Y818" i="12"/>
  <c r="I818" i="12"/>
  <c r="V818" i="12"/>
  <c r="B819" i="12"/>
  <c r="U818" i="12"/>
  <c r="E818" i="12"/>
  <c r="F818" i="12" s="1"/>
  <c r="K817" i="12"/>
  <c r="W818" i="12" l="1"/>
  <c r="Q818" i="12"/>
  <c r="R818" i="12" s="1"/>
  <c r="E3121" i="13"/>
  <c r="N819" i="12"/>
  <c r="O819" i="12" s="1"/>
  <c r="P819" i="12" s="1"/>
  <c r="J819" i="12"/>
  <c r="Y819" i="12"/>
  <c r="I819" i="12"/>
  <c r="V819" i="12"/>
  <c r="B820" i="12"/>
  <c r="U819" i="12"/>
  <c r="E819" i="12"/>
  <c r="F819" i="12" s="1"/>
  <c r="K818" i="12"/>
  <c r="K819" i="12" l="1"/>
  <c r="W819" i="12"/>
  <c r="Q819" i="12"/>
  <c r="R819" i="12" s="1"/>
  <c r="E3120" i="13"/>
  <c r="N820" i="12"/>
  <c r="O820" i="12" s="1"/>
  <c r="P820" i="12" s="1"/>
  <c r="J820" i="12"/>
  <c r="Y820" i="12"/>
  <c r="I820" i="12"/>
  <c r="V820" i="12"/>
  <c r="B821" i="12"/>
  <c r="U820" i="12"/>
  <c r="E820" i="12"/>
  <c r="F820" i="12" s="1"/>
  <c r="K820" i="12" l="1"/>
  <c r="Q820" i="12"/>
  <c r="R820" i="12" s="1"/>
  <c r="W820" i="12"/>
  <c r="E3119" i="13"/>
  <c r="J821" i="12"/>
  <c r="Y821" i="12"/>
  <c r="I821" i="12"/>
  <c r="V821" i="12"/>
  <c r="B822" i="12"/>
  <c r="U821" i="12"/>
  <c r="E821" i="12"/>
  <c r="F821" i="12" s="1"/>
  <c r="N821" i="12"/>
  <c r="O821" i="12" s="1"/>
  <c r="P821" i="12" s="1"/>
  <c r="K821" i="12" l="1"/>
  <c r="Q821" i="12"/>
  <c r="R821" i="12" s="1"/>
  <c r="W821" i="12"/>
  <c r="E3118" i="13"/>
  <c r="V822" i="12"/>
  <c r="B823" i="12"/>
  <c r="U822" i="12"/>
  <c r="E822" i="12"/>
  <c r="F822" i="12" s="1"/>
  <c r="N822" i="12"/>
  <c r="O822" i="12" s="1"/>
  <c r="P822" i="12" s="1"/>
  <c r="J822" i="12"/>
  <c r="Y822" i="12"/>
  <c r="I822" i="12"/>
  <c r="W822" i="12" l="1"/>
  <c r="K822" i="12"/>
  <c r="Q822" i="12"/>
  <c r="R822" i="12" s="1"/>
  <c r="E3117" i="13"/>
  <c r="B824" i="12"/>
  <c r="U823" i="12"/>
  <c r="E823" i="12"/>
  <c r="F823" i="12" s="1"/>
  <c r="N823" i="12"/>
  <c r="O823" i="12" s="1"/>
  <c r="P823" i="12" s="1"/>
  <c r="J823" i="12"/>
  <c r="Y823" i="12"/>
  <c r="I823" i="12"/>
  <c r="V823" i="12"/>
  <c r="K823" i="12" l="1"/>
  <c r="Q823" i="12"/>
  <c r="R823" i="12" s="1"/>
  <c r="W823" i="12"/>
  <c r="E3116" i="13"/>
  <c r="N824" i="12"/>
  <c r="O824" i="12" s="1"/>
  <c r="P824" i="12" s="1"/>
  <c r="J824" i="12"/>
  <c r="Y824" i="12"/>
  <c r="I824" i="12"/>
  <c r="V824" i="12"/>
  <c r="B825" i="12"/>
  <c r="U824" i="12"/>
  <c r="E824" i="12"/>
  <c r="F824" i="12" s="1"/>
  <c r="K824" i="12" l="1"/>
  <c r="W824" i="12"/>
  <c r="Q824" i="12"/>
  <c r="R824" i="12" s="1"/>
  <c r="E3115" i="13"/>
  <c r="N825" i="12"/>
  <c r="O825" i="12" s="1"/>
  <c r="P825" i="12" s="1"/>
  <c r="J825" i="12"/>
  <c r="Y825" i="12"/>
  <c r="I825" i="12"/>
  <c r="V825" i="12"/>
  <c r="B826" i="12"/>
  <c r="U825" i="12"/>
  <c r="E825" i="12"/>
  <c r="F825" i="12" s="1"/>
  <c r="W825" i="12" l="1"/>
  <c r="E3114" i="13"/>
  <c r="J826" i="12"/>
  <c r="Y826" i="12"/>
  <c r="I826" i="12"/>
  <c r="V826" i="12"/>
  <c r="B827" i="12"/>
  <c r="U826" i="12"/>
  <c r="E826" i="12"/>
  <c r="F826" i="12" s="1"/>
  <c r="N826" i="12"/>
  <c r="O826" i="12" s="1"/>
  <c r="P826" i="12" s="1"/>
  <c r="Q825" i="12"/>
  <c r="R825" i="12" s="1"/>
  <c r="K825" i="12"/>
  <c r="Q826" i="12" l="1"/>
  <c r="R826" i="12" s="1"/>
  <c r="E3113" i="13"/>
  <c r="Y827" i="12"/>
  <c r="I827" i="12"/>
  <c r="V827" i="12"/>
  <c r="B828" i="12"/>
  <c r="U827" i="12"/>
  <c r="E827" i="12"/>
  <c r="F827" i="12" s="1"/>
  <c r="N827" i="12"/>
  <c r="O827" i="12" s="1"/>
  <c r="P827" i="12" s="1"/>
  <c r="J827" i="12"/>
  <c r="K826" i="12"/>
  <c r="W826" i="12"/>
  <c r="W827" i="12" l="1"/>
  <c r="E3112" i="13"/>
  <c r="V828" i="12"/>
  <c r="B829" i="12"/>
  <c r="U828" i="12"/>
  <c r="E828" i="12"/>
  <c r="F828" i="12" s="1"/>
  <c r="N828" i="12"/>
  <c r="O828" i="12" s="1"/>
  <c r="P828" i="12" s="1"/>
  <c r="J828" i="12"/>
  <c r="Y828" i="12"/>
  <c r="I828" i="12"/>
  <c r="K827" i="12"/>
  <c r="Q827" i="12"/>
  <c r="R827" i="12" s="1"/>
  <c r="K828" i="12" l="1"/>
  <c r="W828" i="12"/>
  <c r="Q828" i="12"/>
  <c r="R828" i="12" s="1"/>
  <c r="E3111" i="13"/>
  <c r="N829" i="12"/>
  <c r="O829" i="12" s="1"/>
  <c r="P829" i="12" s="1"/>
  <c r="J829" i="12"/>
  <c r="Y829" i="12"/>
  <c r="I829" i="12"/>
  <c r="V829" i="12"/>
  <c r="B830" i="12"/>
  <c r="U829" i="12"/>
  <c r="E829" i="12"/>
  <c r="F829" i="12" s="1"/>
  <c r="W829" i="12" l="1"/>
  <c r="Q829" i="12"/>
  <c r="R829" i="12" s="1"/>
  <c r="E3110" i="13"/>
  <c r="N830" i="12"/>
  <c r="O830" i="12" s="1"/>
  <c r="P830" i="12" s="1"/>
  <c r="J830" i="12"/>
  <c r="Y830" i="12"/>
  <c r="I830" i="12"/>
  <c r="V830" i="12"/>
  <c r="B831" i="12"/>
  <c r="U830" i="12"/>
  <c r="E830" i="12"/>
  <c r="F830" i="12" s="1"/>
  <c r="K829" i="12"/>
  <c r="Q830" i="12" l="1"/>
  <c r="R830" i="12" s="1"/>
  <c r="W830" i="12"/>
  <c r="E3109" i="13"/>
  <c r="J831" i="12"/>
  <c r="Y831" i="12"/>
  <c r="I831" i="12"/>
  <c r="V831" i="12"/>
  <c r="B832" i="12"/>
  <c r="U831" i="12"/>
  <c r="E831" i="12"/>
  <c r="F831" i="12" s="1"/>
  <c r="N831" i="12"/>
  <c r="O831" i="12" s="1"/>
  <c r="P831" i="12" s="1"/>
  <c r="K830" i="12"/>
  <c r="W831" i="12" l="1"/>
  <c r="K831" i="12"/>
  <c r="Q831" i="12"/>
  <c r="R831" i="12" s="1"/>
  <c r="E3108" i="13"/>
  <c r="J832" i="12"/>
  <c r="Y832" i="12"/>
  <c r="I832" i="12"/>
  <c r="V832" i="12"/>
  <c r="B833" i="12"/>
  <c r="U832" i="12"/>
  <c r="E832" i="12"/>
  <c r="F832" i="12" s="1"/>
  <c r="N832" i="12"/>
  <c r="O832" i="12" s="1"/>
  <c r="P832" i="12" s="1"/>
  <c r="W832" i="12" l="1"/>
  <c r="Q832" i="12"/>
  <c r="R832" i="12" s="1"/>
  <c r="E3107" i="13"/>
  <c r="V833" i="12"/>
  <c r="B834" i="12"/>
  <c r="U833" i="12"/>
  <c r="E833" i="12"/>
  <c r="F833" i="12" s="1"/>
  <c r="N833" i="12"/>
  <c r="O833" i="12" s="1"/>
  <c r="P833" i="12" s="1"/>
  <c r="J833" i="12"/>
  <c r="Y833" i="12"/>
  <c r="I833" i="12"/>
  <c r="K832" i="12"/>
  <c r="W833" i="12" l="1"/>
  <c r="E3106" i="13"/>
  <c r="N834" i="12"/>
  <c r="O834" i="12" s="1"/>
  <c r="P834" i="12" s="1"/>
  <c r="J834" i="12"/>
  <c r="Y834" i="12"/>
  <c r="I834" i="12"/>
  <c r="V834" i="12"/>
  <c r="B835" i="12"/>
  <c r="U834" i="12"/>
  <c r="E834" i="12"/>
  <c r="F834" i="12" s="1"/>
  <c r="K833" i="12"/>
  <c r="Q833" i="12"/>
  <c r="R833" i="12" s="1"/>
  <c r="W834" i="12" l="1"/>
  <c r="K834" i="12"/>
  <c r="Q834" i="12"/>
  <c r="R834" i="12" s="1"/>
  <c r="E3105" i="13"/>
  <c r="N835" i="12"/>
  <c r="O835" i="12" s="1"/>
  <c r="P835" i="12" s="1"/>
  <c r="J835" i="12"/>
  <c r="Y835" i="12"/>
  <c r="I835" i="12"/>
  <c r="V835" i="12"/>
  <c r="B836" i="12"/>
  <c r="U835" i="12"/>
  <c r="E835" i="12"/>
  <c r="F835" i="12" s="1"/>
  <c r="K835" i="12" l="1"/>
  <c r="Q835" i="12"/>
  <c r="R835" i="12" s="1"/>
  <c r="W835" i="12"/>
  <c r="E3104" i="13"/>
  <c r="N836" i="12"/>
  <c r="O836" i="12" s="1"/>
  <c r="P836" i="12" s="1"/>
  <c r="J836" i="12"/>
  <c r="Y836" i="12"/>
  <c r="I836" i="12"/>
  <c r="V836" i="12"/>
  <c r="B837" i="12"/>
  <c r="U836" i="12"/>
  <c r="E836" i="12"/>
  <c r="F836" i="12" s="1"/>
  <c r="K836" i="12" l="1"/>
  <c r="Q836" i="12"/>
  <c r="R836" i="12" s="1"/>
  <c r="W836" i="12"/>
  <c r="E3103" i="13"/>
  <c r="J837" i="12"/>
  <c r="Y837" i="12"/>
  <c r="I837" i="12"/>
  <c r="V837" i="12"/>
  <c r="B838" i="12"/>
  <c r="U837" i="12"/>
  <c r="E837" i="12"/>
  <c r="F837" i="12" s="1"/>
  <c r="N837" i="12"/>
  <c r="O837" i="12" s="1"/>
  <c r="P837" i="12" s="1"/>
  <c r="W837" i="12" l="1"/>
  <c r="Q837" i="12"/>
  <c r="R837" i="12" s="1"/>
  <c r="E3102" i="13"/>
  <c r="V838" i="12"/>
  <c r="B839" i="12"/>
  <c r="U838" i="12"/>
  <c r="E838" i="12"/>
  <c r="F838" i="12" s="1"/>
  <c r="N838" i="12"/>
  <c r="O838" i="12" s="1"/>
  <c r="P838" i="12" s="1"/>
  <c r="J838" i="12"/>
  <c r="Y838" i="12"/>
  <c r="I838" i="12"/>
  <c r="K837" i="12"/>
  <c r="W838" i="12" l="1"/>
  <c r="K838" i="12"/>
  <c r="Q838" i="12"/>
  <c r="R838" i="12" s="1"/>
  <c r="E3101" i="13"/>
  <c r="B840" i="12"/>
  <c r="U839" i="12"/>
  <c r="E839" i="12"/>
  <c r="F839" i="12" s="1"/>
  <c r="N839" i="12"/>
  <c r="O839" i="12" s="1"/>
  <c r="P839" i="12" s="1"/>
  <c r="J839" i="12"/>
  <c r="Y839" i="12"/>
  <c r="I839" i="12"/>
  <c r="V839" i="12"/>
  <c r="W839" i="12" l="1"/>
  <c r="E3100" i="13"/>
  <c r="N840" i="12"/>
  <c r="O840" i="12" s="1"/>
  <c r="P840" i="12" s="1"/>
  <c r="J840" i="12"/>
  <c r="Y840" i="12"/>
  <c r="I840" i="12"/>
  <c r="V840" i="12"/>
  <c r="B841" i="12"/>
  <c r="U840" i="12"/>
  <c r="E840" i="12"/>
  <c r="F840" i="12" s="1"/>
  <c r="K839" i="12"/>
  <c r="Q839" i="12"/>
  <c r="R839" i="12" s="1"/>
  <c r="W840" i="12" l="1"/>
  <c r="K840" i="12"/>
  <c r="Q840" i="12"/>
  <c r="R840" i="12" s="1"/>
  <c r="E3099" i="13"/>
  <c r="N841" i="12"/>
  <c r="O841" i="12" s="1"/>
  <c r="P841" i="12" s="1"/>
  <c r="J841" i="12"/>
  <c r="Y841" i="12"/>
  <c r="I841" i="12"/>
  <c r="V841" i="12"/>
  <c r="B842" i="12"/>
  <c r="U841" i="12"/>
  <c r="E841" i="12"/>
  <c r="F841" i="12" s="1"/>
  <c r="W841" i="12" l="1"/>
  <c r="Q841" i="12"/>
  <c r="R841" i="12" s="1"/>
  <c r="E3098" i="13"/>
  <c r="J842" i="12"/>
  <c r="Y842" i="12"/>
  <c r="I842" i="12"/>
  <c r="V842" i="12"/>
  <c r="B843" i="12"/>
  <c r="U842" i="12"/>
  <c r="E842" i="12"/>
  <c r="F842" i="12" s="1"/>
  <c r="N842" i="12"/>
  <c r="O842" i="12" s="1"/>
  <c r="P842" i="12" s="1"/>
  <c r="K841" i="12"/>
  <c r="W842" i="12" l="1"/>
  <c r="K842" i="12"/>
  <c r="Q842" i="12"/>
  <c r="R842" i="12" s="1"/>
  <c r="E3097" i="13"/>
  <c r="Y843" i="12"/>
  <c r="I843" i="12"/>
  <c r="V843" i="12"/>
  <c r="B844" i="12"/>
  <c r="U843" i="12"/>
  <c r="E843" i="12"/>
  <c r="F843" i="12" s="1"/>
  <c r="N843" i="12"/>
  <c r="O843" i="12" s="1"/>
  <c r="P843" i="12" s="1"/>
  <c r="J843" i="12"/>
  <c r="K843" i="12" l="1"/>
  <c r="Q843" i="12"/>
  <c r="R843" i="12" s="1"/>
  <c r="W843" i="12"/>
  <c r="E3096" i="13"/>
  <c r="V844" i="12"/>
  <c r="B845" i="12"/>
  <c r="U844" i="12"/>
  <c r="E844" i="12"/>
  <c r="F844" i="12" s="1"/>
  <c r="N844" i="12"/>
  <c r="O844" i="12" s="1"/>
  <c r="P844" i="12" s="1"/>
  <c r="J844" i="12"/>
  <c r="Y844" i="12"/>
  <c r="I844" i="12"/>
  <c r="W844" i="12" l="1"/>
  <c r="E3095" i="13"/>
  <c r="N845" i="12"/>
  <c r="O845" i="12" s="1"/>
  <c r="P845" i="12" s="1"/>
  <c r="J845" i="12"/>
  <c r="Y845" i="12"/>
  <c r="I845" i="12"/>
  <c r="V845" i="12"/>
  <c r="B846" i="12"/>
  <c r="U845" i="12"/>
  <c r="E845" i="12"/>
  <c r="F845" i="12" s="1"/>
  <c r="K844" i="12"/>
  <c r="Q844" i="12"/>
  <c r="R844" i="12" s="1"/>
  <c r="W845" i="12" l="1"/>
  <c r="K845" i="12"/>
  <c r="Q845" i="12"/>
  <c r="R845" i="12" s="1"/>
  <c r="E3094" i="13"/>
  <c r="N846" i="12"/>
  <c r="O846" i="12" s="1"/>
  <c r="P846" i="12" s="1"/>
  <c r="J846" i="12"/>
  <c r="Y846" i="12"/>
  <c r="I846" i="12"/>
  <c r="V846" i="12"/>
  <c r="B847" i="12"/>
  <c r="U846" i="12"/>
  <c r="E846" i="12"/>
  <c r="F846" i="12" s="1"/>
  <c r="K846" i="12" l="1"/>
  <c r="Q846" i="12"/>
  <c r="R846" i="12" s="1"/>
  <c r="W846" i="12"/>
  <c r="E3093" i="13"/>
  <c r="J847" i="12"/>
  <c r="Y847" i="12"/>
  <c r="I847" i="12"/>
  <c r="V847" i="12"/>
  <c r="B848" i="12"/>
  <c r="U847" i="12"/>
  <c r="E847" i="12"/>
  <c r="F847" i="12" s="1"/>
  <c r="N847" i="12"/>
  <c r="O847" i="12" s="1"/>
  <c r="P847" i="12" s="1"/>
  <c r="W847" i="12" l="1"/>
  <c r="E3092" i="13"/>
  <c r="J848" i="12"/>
  <c r="Y848" i="12"/>
  <c r="I848" i="12"/>
  <c r="V848" i="12"/>
  <c r="B849" i="12"/>
  <c r="U848" i="12"/>
  <c r="E848" i="12"/>
  <c r="F848" i="12" s="1"/>
  <c r="N848" i="12"/>
  <c r="O848" i="12" s="1"/>
  <c r="P848" i="12" s="1"/>
  <c r="K847" i="12"/>
  <c r="Q847" i="12"/>
  <c r="R847" i="12" s="1"/>
  <c r="W848" i="12" l="1"/>
  <c r="E3091" i="13"/>
  <c r="V849" i="12"/>
  <c r="B850" i="12"/>
  <c r="U849" i="12"/>
  <c r="E849" i="12"/>
  <c r="F849" i="12" s="1"/>
  <c r="N849" i="12"/>
  <c r="O849" i="12" s="1"/>
  <c r="P849" i="12" s="1"/>
  <c r="J849" i="12"/>
  <c r="Y849" i="12"/>
  <c r="I849" i="12"/>
  <c r="K848" i="12"/>
  <c r="Q848" i="12"/>
  <c r="R848" i="12" s="1"/>
  <c r="Q849" i="12" l="1"/>
  <c r="R849" i="12" s="1"/>
  <c r="W849" i="12"/>
  <c r="E3090" i="13"/>
  <c r="N850" i="12"/>
  <c r="O850" i="12" s="1"/>
  <c r="P850" i="12" s="1"/>
  <c r="J850" i="12"/>
  <c r="Y850" i="12"/>
  <c r="I850" i="12"/>
  <c r="V850" i="12"/>
  <c r="B851" i="12"/>
  <c r="U850" i="12"/>
  <c r="E850" i="12"/>
  <c r="F850" i="12" s="1"/>
  <c r="K849" i="12"/>
  <c r="W850" i="12" l="1"/>
  <c r="Q850" i="12"/>
  <c r="R850" i="12" s="1"/>
  <c r="E3089" i="13"/>
  <c r="N851" i="12"/>
  <c r="O851" i="12" s="1"/>
  <c r="P851" i="12" s="1"/>
  <c r="J851" i="12"/>
  <c r="Y851" i="12"/>
  <c r="I851" i="12"/>
  <c r="V851" i="12"/>
  <c r="B852" i="12"/>
  <c r="U851" i="12"/>
  <c r="E851" i="12"/>
  <c r="F851" i="12" s="1"/>
  <c r="K850" i="12"/>
  <c r="K851" i="12" l="1"/>
  <c r="W851" i="12"/>
  <c r="Q851" i="12"/>
  <c r="R851" i="12" s="1"/>
  <c r="E3088" i="13"/>
  <c r="N852" i="12"/>
  <c r="O852" i="12" s="1"/>
  <c r="P852" i="12" s="1"/>
  <c r="J852" i="12"/>
  <c r="Y852" i="12"/>
  <c r="I852" i="12"/>
  <c r="V852" i="12"/>
  <c r="B853" i="12"/>
  <c r="U852" i="12"/>
  <c r="E852" i="12"/>
  <c r="F852" i="12" s="1"/>
  <c r="Q852" i="12" l="1"/>
  <c r="R852" i="12" s="1"/>
  <c r="K852" i="12"/>
  <c r="W852" i="12"/>
  <c r="E3087" i="13"/>
  <c r="J853" i="12"/>
  <c r="Y853" i="12"/>
  <c r="I853" i="12"/>
  <c r="V853" i="12"/>
  <c r="B854" i="12"/>
  <c r="U853" i="12"/>
  <c r="E853" i="12"/>
  <c r="F853" i="12" s="1"/>
  <c r="N853" i="12"/>
  <c r="O853" i="12" s="1"/>
  <c r="P853" i="12" s="1"/>
  <c r="W853" i="12" l="1"/>
  <c r="E3086" i="13"/>
  <c r="V854" i="12"/>
  <c r="B855" i="12"/>
  <c r="U854" i="12"/>
  <c r="E854" i="12"/>
  <c r="F854" i="12" s="1"/>
  <c r="N854" i="12"/>
  <c r="O854" i="12" s="1"/>
  <c r="P854" i="12" s="1"/>
  <c r="J854" i="12"/>
  <c r="Y854" i="12"/>
  <c r="I854" i="12"/>
  <c r="K853" i="12"/>
  <c r="Q853" i="12"/>
  <c r="R853" i="12" s="1"/>
  <c r="W854" i="12" l="1"/>
  <c r="Q854" i="12"/>
  <c r="R854" i="12" s="1"/>
  <c r="E3085" i="13"/>
  <c r="B856" i="12"/>
  <c r="U855" i="12"/>
  <c r="E855" i="12"/>
  <c r="F855" i="12" s="1"/>
  <c r="N855" i="12"/>
  <c r="O855" i="12" s="1"/>
  <c r="P855" i="12" s="1"/>
  <c r="J855" i="12"/>
  <c r="Y855" i="12"/>
  <c r="I855" i="12"/>
  <c r="V855" i="12"/>
  <c r="K854" i="12"/>
  <c r="W855" i="12" l="1"/>
  <c r="E3084" i="13"/>
  <c r="N856" i="12"/>
  <c r="O856" i="12" s="1"/>
  <c r="P856" i="12" s="1"/>
  <c r="J856" i="12"/>
  <c r="Y856" i="12"/>
  <c r="I856" i="12"/>
  <c r="V856" i="12"/>
  <c r="B857" i="12"/>
  <c r="U856" i="12"/>
  <c r="E856" i="12"/>
  <c r="F856" i="12" s="1"/>
  <c r="K855" i="12"/>
  <c r="Q855" i="12"/>
  <c r="R855" i="12" s="1"/>
  <c r="W856" i="12" l="1"/>
  <c r="K856" i="12"/>
  <c r="Q856" i="12"/>
  <c r="R856" i="12" s="1"/>
  <c r="E3083" i="13"/>
  <c r="N857" i="12"/>
  <c r="O857" i="12" s="1"/>
  <c r="P857" i="12" s="1"/>
  <c r="J857" i="12"/>
  <c r="Y857" i="12"/>
  <c r="I857" i="12"/>
  <c r="V857" i="12"/>
  <c r="B858" i="12"/>
  <c r="U857" i="12"/>
  <c r="E857" i="12"/>
  <c r="F857" i="12" s="1"/>
  <c r="W857" i="12" l="1"/>
  <c r="Q857" i="12"/>
  <c r="R857" i="12" s="1"/>
  <c r="E3082" i="13"/>
  <c r="J858" i="12"/>
  <c r="Y858" i="12"/>
  <c r="I858" i="12"/>
  <c r="V858" i="12"/>
  <c r="B859" i="12"/>
  <c r="U858" i="12"/>
  <c r="E858" i="12"/>
  <c r="F858" i="12" s="1"/>
  <c r="N858" i="12"/>
  <c r="O858" i="12" s="1"/>
  <c r="P858" i="12" s="1"/>
  <c r="K857" i="12"/>
  <c r="K858" i="12" l="1"/>
  <c r="E3081" i="13"/>
  <c r="Y859" i="12"/>
  <c r="I859" i="12"/>
  <c r="V859" i="12"/>
  <c r="B860" i="12"/>
  <c r="U859" i="12"/>
  <c r="E859" i="12"/>
  <c r="F859" i="12" s="1"/>
  <c r="N859" i="12"/>
  <c r="O859" i="12" s="1"/>
  <c r="P859" i="12" s="1"/>
  <c r="J859" i="12"/>
  <c r="Q858" i="12"/>
  <c r="R858" i="12" s="1"/>
  <c r="W858" i="12"/>
  <c r="W859" i="12" l="1"/>
  <c r="E3080" i="13"/>
  <c r="V860" i="12"/>
  <c r="B861" i="12"/>
  <c r="U860" i="12"/>
  <c r="E860" i="12"/>
  <c r="F860" i="12" s="1"/>
  <c r="N860" i="12"/>
  <c r="O860" i="12" s="1"/>
  <c r="P860" i="12" s="1"/>
  <c r="J860" i="12"/>
  <c r="Y860" i="12"/>
  <c r="I860" i="12"/>
  <c r="K859" i="12"/>
  <c r="Q859" i="12"/>
  <c r="R859" i="12" s="1"/>
  <c r="K860" i="12" l="1"/>
  <c r="W860" i="12"/>
  <c r="Q860" i="12"/>
  <c r="R860" i="12" s="1"/>
  <c r="E3079" i="13"/>
  <c r="N861" i="12"/>
  <c r="O861" i="12" s="1"/>
  <c r="P861" i="12" s="1"/>
  <c r="J861" i="12"/>
  <c r="Y861" i="12"/>
  <c r="I861" i="12"/>
  <c r="V861" i="12"/>
  <c r="B862" i="12"/>
  <c r="U861" i="12"/>
  <c r="E861" i="12"/>
  <c r="F861" i="12" s="1"/>
  <c r="W861" i="12" l="1"/>
  <c r="Q861" i="12"/>
  <c r="R861" i="12" s="1"/>
  <c r="E3078" i="13"/>
  <c r="N862" i="12"/>
  <c r="O862" i="12" s="1"/>
  <c r="P862" i="12" s="1"/>
  <c r="J862" i="12"/>
  <c r="Y862" i="12"/>
  <c r="I862" i="12"/>
  <c r="V862" i="12"/>
  <c r="B863" i="12"/>
  <c r="U862" i="12"/>
  <c r="E862" i="12"/>
  <c r="F862" i="12" s="1"/>
  <c r="K861" i="12"/>
  <c r="Q862" i="12" l="1"/>
  <c r="R862" i="12" s="1"/>
  <c r="W862" i="12"/>
  <c r="E3077" i="13"/>
  <c r="J863" i="12"/>
  <c r="Y863" i="12"/>
  <c r="I863" i="12"/>
  <c r="V863" i="12"/>
  <c r="B864" i="12"/>
  <c r="U863" i="12"/>
  <c r="E863" i="12"/>
  <c r="F863" i="12" s="1"/>
  <c r="N863" i="12"/>
  <c r="O863" i="12" s="1"/>
  <c r="P863" i="12" s="1"/>
  <c r="K862" i="12"/>
  <c r="W863" i="12" l="1"/>
  <c r="K863" i="12"/>
  <c r="Q863" i="12"/>
  <c r="R863" i="12" s="1"/>
  <c r="E3076" i="13"/>
  <c r="J864" i="12"/>
  <c r="Y864" i="12"/>
  <c r="I864" i="12"/>
  <c r="V864" i="12"/>
  <c r="B865" i="12"/>
  <c r="U864" i="12"/>
  <c r="E864" i="12"/>
  <c r="F864" i="12" s="1"/>
  <c r="N864" i="12"/>
  <c r="O864" i="12" s="1"/>
  <c r="P864" i="12" s="1"/>
  <c r="W864" i="12" l="1"/>
  <c r="Q864" i="12"/>
  <c r="R864" i="12" s="1"/>
  <c r="E3075" i="13"/>
  <c r="V865" i="12"/>
  <c r="B866" i="12"/>
  <c r="U865" i="12"/>
  <c r="E865" i="12"/>
  <c r="F865" i="12" s="1"/>
  <c r="N865" i="12"/>
  <c r="O865" i="12" s="1"/>
  <c r="P865" i="12" s="1"/>
  <c r="J865" i="12"/>
  <c r="Y865" i="12"/>
  <c r="I865" i="12"/>
  <c r="K864" i="12"/>
  <c r="W865" i="12" l="1"/>
  <c r="E3074" i="13"/>
  <c r="N866" i="12"/>
  <c r="O866" i="12" s="1"/>
  <c r="P866" i="12" s="1"/>
  <c r="J866" i="12"/>
  <c r="Y866" i="12"/>
  <c r="I866" i="12"/>
  <c r="V866" i="12"/>
  <c r="B867" i="12"/>
  <c r="U866" i="12"/>
  <c r="E866" i="12"/>
  <c r="F866" i="12" s="1"/>
  <c r="K865" i="12"/>
  <c r="Q865" i="12"/>
  <c r="R865" i="12" s="1"/>
  <c r="W866" i="12" l="1"/>
  <c r="Q866" i="12"/>
  <c r="R866" i="12" s="1"/>
  <c r="E3073" i="13"/>
  <c r="N867" i="12"/>
  <c r="O867" i="12" s="1"/>
  <c r="P867" i="12" s="1"/>
  <c r="J867" i="12"/>
  <c r="Y867" i="12"/>
  <c r="I867" i="12"/>
  <c r="V867" i="12"/>
  <c r="B868" i="12"/>
  <c r="U867" i="12"/>
  <c r="E867" i="12"/>
  <c r="F867" i="12" s="1"/>
  <c r="K866" i="12"/>
  <c r="W867" i="12" l="1"/>
  <c r="Q867" i="12"/>
  <c r="R867" i="12" s="1"/>
  <c r="E3072" i="13"/>
  <c r="N868" i="12"/>
  <c r="O868" i="12" s="1"/>
  <c r="P868" i="12" s="1"/>
  <c r="J868" i="12"/>
  <c r="Y868" i="12"/>
  <c r="I868" i="12"/>
  <c r="V868" i="12"/>
  <c r="B869" i="12"/>
  <c r="U868" i="12"/>
  <c r="E868" i="12"/>
  <c r="F868" i="12" s="1"/>
  <c r="K867" i="12"/>
  <c r="K868" i="12" l="1"/>
  <c r="Q868" i="12"/>
  <c r="R868" i="12" s="1"/>
  <c r="W868" i="12"/>
  <c r="E3071" i="13"/>
  <c r="J869" i="12"/>
  <c r="Y869" i="12"/>
  <c r="I869" i="12"/>
  <c r="V869" i="12"/>
  <c r="B870" i="12"/>
  <c r="U869" i="12"/>
  <c r="E869" i="12"/>
  <c r="F869" i="12" s="1"/>
  <c r="N869" i="12"/>
  <c r="O869" i="12" s="1"/>
  <c r="P869" i="12" s="1"/>
  <c r="K869" i="12" l="1"/>
  <c r="Q869" i="12"/>
  <c r="R869" i="12" s="1"/>
  <c r="W869" i="12"/>
  <c r="E3070" i="13"/>
  <c r="V870" i="12"/>
  <c r="B871" i="12"/>
  <c r="U870" i="12"/>
  <c r="E870" i="12"/>
  <c r="F870" i="12" s="1"/>
  <c r="N870" i="12"/>
  <c r="O870" i="12" s="1"/>
  <c r="P870" i="12" s="1"/>
  <c r="J870" i="12"/>
  <c r="Y870" i="12"/>
  <c r="I870" i="12"/>
  <c r="W870" i="12" l="1"/>
  <c r="K870" i="12"/>
  <c r="Q870" i="12"/>
  <c r="R870" i="12" s="1"/>
  <c r="E3069" i="13"/>
  <c r="B872" i="12"/>
  <c r="U871" i="12"/>
  <c r="E871" i="12"/>
  <c r="F871" i="12" s="1"/>
  <c r="N871" i="12"/>
  <c r="O871" i="12" s="1"/>
  <c r="P871" i="12" s="1"/>
  <c r="J871" i="12"/>
  <c r="Y871" i="12"/>
  <c r="I871" i="12"/>
  <c r="V871" i="12"/>
  <c r="K871" i="12" l="1"/>
  <c r="Q871" i="12"/>
  <c r="R871" i="12" s="1"/>
  <c r="W871" i="12"/>
  <c r="E3068" i="13"/>
  <c r="N872" i="12"/>
  <c r="O872" i="12" s="1"/>
  <c r="P872" i="12" s="1"/>
  <c r="J872" i="12"/>
  <c r="Y872" i="12"/>
  <c r="I872" i="12"/>
  <c r="V872" i="12"/>
  <c r="B873" i="12"/>
  <c r="U872" i="12"/>
  <c r="E872" i="12"/>
  <c r="F872" i="12" s="1"/>
  <c r="K872" i="12" l="1"/>
  <c r="W872" i="12"/>
  <c r="Q872" i="12"/>
  <c r="R872" i="12" s="1"/>
  <c r="E3067" i="13"/>
  <c r="N873" i="12"/>
  <c r="O873" i="12" s="1"/>
  <c r="P873" i="12" s="1"/>
  <c r="J873" i="12"/>
  <c r="Y873" i="12"/>
  <c r="I873" i="12"/>
  <c r="V873" i="12"/>
  <c r="B874" i="12"/>
  <c r="U873" i="12"/>
  <c r="E873" i="12"/>
  <c r="F873" i="12" s="1"/>
  <c r="Q873" i="12" l="1"/>
  <c r="R873" i="12" s="1"/>
  <c r="W873" i="12"/>
  <c r="E3066" i="13"/>
  <c r="J874" i="12"/>
  <c r="Y874" i="12"/>
  <c r="I874" i="12"/>
  <c r="V874" i="12"/>
  <c r="B875" i="12"/>
  <c r="U874" i="12"/>
  <c r="E874" i="12"/>
  <c r="F874" i="12" s="1"/>
  <c r="N874" i="12"/>
  <c r="O874" i="12" s="1"/>
  <c r="P874" i="12" s="1"/>
  <c r="K873" i="12"/>
  <c r="Q874" i="12" l="1"/>
  <c r="R874" i="12" s="1"/>
  <c r="K874" i="12"/>
  <c r="W874" i="12"/>
  <c r="E3065" i="13"/>
  <c r="Y875" i="12"/>
  <c r="I875" i="12"/>
  <c r="V875" i="12"/>
  <c r="B876" i="12"/>
  <c r="U875" i="12"/>
  <c r="E875" i="12"/>
  <c r="F875" i="12" s="1"/>
  <c r="N875" i="12"/>
  <c r="O875" i="12" s="1"/>
  <c r="P875" i="12" s="1"/>
  <c r="J875" i="12"/>
  <c r="W875" i="12" l="1"/>
  <c r="K875" i="12"/>
  <c r="Q875" i="12"/>
  <c r="R875" i="12" s="1"/>
  <c r="E3064" i="13"/>
  <c r="V876" i="12"/>
  <c r="B877" i="12"/>
  <c r="U876" i="12"/>
  <c r="E876" i="12"/>
  <c r="F876" i="12" s="1"/>
  <c r="N876" i="12"/>
  <c r="O876" i="12" s="1"/>
  <c r="P876" i="12" s="1"/>
  <c r="J876" i="12"/>
  <c r="Y876" i="12"/>
  <c r="I876" i="12"/>
  <c r="W876" i="12" l="1"/>
  <c r="K876" i="12"/>
  <c r="Q876" i="12"/>
  <c r="R876" i="12" s="1"/>
  <c r="E3063" i="13"/>
  <c r="N877" i="12"/>
  <c r="O877" i="12" s="1"/>
  <c r="P877" i="12" s="1"/>
  <c r="J877" i="12"/>
  <c r="Y877" i="12"/>
  <c r="I877" i="12"/>
  <c r="V877" i="12"/>
  <c r="B878" i="12"/>
  <c r="U877" i="12"/>
  <c r="E877" i="12"/>
  <c r="F877" i="12" s="1"/>
  <c r="W877" i="12" l="1"/>
  <c r="E3062" i="13"/>
  <c r="N878" i="12"/>
  <c r="O878" i="12" s="1"/>
  <c r="P878" i="12" s="1"/>
  <c r="J878" i="12"/>
  <c r="Y878" i="12"/>
  <c r="I878" i="12"/>
  <c r="V878" i="12"/>
  <c r="B879" i="12"/>
  <c r="U878" i="12"/>
  <c r="E878" i="12"/>
  <c r="F878" i="12" s="1"/>
  <c r="K877" i="12"/>
  <c r="Q877" i="12"/>
  <c r="R877" i="12" s="1"/>
  <c r="Q878" i="12" l="1"/>
  <c r="R878" i="12" s="1"/>
  <c r="K878" i="12"/>
  <c r="W878" i="12"/>
  <c r="E3061" i="13"/>
  <c r="J879" i="12"/>
  <c r="Y879" i="12"/>
  <c r="I879" i="12"/>
  <c r="V879" i="12"/>
  <c r="B880" i="12"/>
  <c r="U879" i="12"/>
  <c r="E879" i="12"/>
  <c r="F879" i="12" s="1"/>
  <c r="N879" i="12"/>
  <c r="O879" i="12" s="1"/>
  <c r="P879" i="12" s="1"/>
  <c r="Q879" i="12" l="1"/>
  <c r="R879" i="12" s="1"/>
  <c r="K879" i="12"/>
  <c r="W879" i="12"/>
  <c r="E3060" i="13"/>
  <c r="J880" i="12"/>
  <c r="Y880" i="12"/>
  <c r="I880" i="12"/>
  <c r="V880" i="12"/>
  <c r="B881" i="12"/>
  <c r="U880" i="12"/>
  <c r="E880" i="12"/>
  <c r="F880" i="12" s="1"/>
  <c r="N880" i="12"/>
  <c r="O880" i="12" s="1"/>
  <c r="P880" i="12" s="1"/>
  <c r="W880" i="12" l="1"/>
  <c r="Q880" i="12"/>
  <c r="R880" i="12" s="1"/>
  <c r="E3059" i="13"/>
  <c r="V881" i="12"/>
  <c r="B882" i="12"/>
  <c r="U881" i="12"/>
  <c r="E881" i="12"/>
  <c r="F881" i="12" s="1"/>
  <c r="N881" i="12"/>
  <c r="O881" i="12" s="1"/>
  <c r="P881" i="12" s="1"/>
  <c r="J881" i="12"/>
  <c r="Y881" i="12"/>
  <c r="I881" i="12"/>
  <c r="K880" i="12"/>
  <c r="W881" i="12" l="1"/>
  <c r="E3058" i="13"/>
  <c r="N882" i="12"/>
  <c r="O882" i="12" s="1"/>
  <c r="P882" i="12" s="1"/>
  <c r="J882" i="12"/>
  <c r="Y882" i="12"/>
  <c r="I882" i="12"/>
  <c r="V882" i="12"/>
  <c r="B883" i="12"/>
  <c r="U882" i="12"/>
  <c r="E882" i="12"/>
  <c r="F882" i="12" s="1"/>
  <c r="K881" i="12"/>
  <c r="Q881" i="12"/>
  <c r="R881" i="12" s="1"/>
  <c r="Q882" i="12" l="1"/>
  <c r="R882" i="12" s="1"/>
  <c r="W882" i="12"/>
  <c r="E3057" i="13"/>
  <c r="N883" i="12"/>
  <c r="O883" i="12" s="1"/>
  <c r="P883" i="12" s="1"/>
  <c r="J883" i="12"/>
  <c r="Y883" i="12"/>
  <c r="I883" i="12"/>
  <c r="V883" i="12"/>
  <c r="B884" i="12"/>
  <c r="U883" i="12"/>
  <c r="E883" i="12"/>
  <c r="F883" i="12" s="1"/>
  <c r="K882" i="12"/>
  <c r="W883" i="12" l="1"/>
  <c r="Q883" i="12"/>
  <c r="R883" i="12" s="1"/>
  <c r="E3056" i="13"/>
  <c r="N884" i="12"/>
  <c r="O884" i="12" s="1"/>
  <c r="P884" i="12" s="1"/>
  <c r="J884" i="12"/>
  <c r="Y884" i="12"/>
  <c r="I884" i="12"/>
  <c r="V884" i="12"/>
  <c r="B885" i="12"/>
  <c r="U884" i="12"/>
  <c r="E884" i="12"/>
  <c r="F884" i="12" s="1"/>
  <c r="K883" i="12"/>
  <c r="W884" i="12" l="1"/>
  <c r="Q884" i="12"/>
  <c r="R884" i="12" s="1"/>
  <c r="E3055" i="13"/>
  <c r="J885" i="12"/>
  <c r="Y885" i="12"/>
  <c r="I885" i="12"/>
  <c r="V885" i="12"/>
  <c r="B886" i="12"/>
  <c r="U885" i="12"/>
  <c r="E885" i="12"/>
  <c r="F885" i="12" s="1"/>
  <c r="N885" i="12"/>
  <c r="O885" i="12" s="1"/>
  <c r="P885" i="12" s="1"/>
  <c r="K884" i="12"/>
  <c r="Q885" i="12" l="1"/>
  <c r="R885" i="12" s="1"/>
  <c r="K885" i="12"/>
  <c r="W885" i="12"/>
  <c r="E3054" i="13"/>
  <c r="V886" i="12"/>
  <c r="B887" i="12"/>
  <c r="U886" i="12"/>
  <c r="E886" i="12"/>
  <c r="F886" i="12" s="1"/>
  <c r="N886" i="12"/>
  <c r="O886" i="12" s="1"/>
  <c r="P886" i="12" s="1"/>
  <c r="J886" i="12"/>
  <c r="Y886" i="12"/>
  <c r="I886" i="12"/>
  <c r="W886" i="12" l="1"/>
  <c r="E3053" i="13"/>
  <c r="B888" i="12"/>
  <c r="U887" i="12"/>
  <c r="E887" i="12"/>
  <c r="F887" i="12" s="1"/>
  <c r="N887" i="12"/>
  <c r="O887" i="12" s="1"/>
  <c r="P887" i="12" s="1"/>
  <c r="J887" i="12"/>
  <c r="Y887" i="12"/>
  <c r="I887" i="12"/>
  <c r="V887" i="12"/>
  <c r="K886" i="12"/>
  <c r="Q886" i="12"/>
  <c r="R886" i="12" s="1"/>
  <c r="Q887" i="12" l="1"/>
  <c r="R887" i="12" s="1"/>
  <c r="W887" i="12"/>
  <c r="E3052" i="13"/>
  <c r="N888" i="12"/>
  <c r="O888" i="12" s="1"/>
  <c r="P888" i="12" s="1"/>
  <c r="J888" i="12"/>
  <c r="Y888" i="12"/>
  <c r="I888" i="12"/>
  <c r="V888" i="12"/>
  <c r="B889" i="12"/>
  <c r="U888" i="12"/>
  <c r="E888" i="12"/>
  <c r="F888" i="12" s="1"/>
  <c r="K887" i="12"/>
  <c r="K888" i="12" l="1"/>
  <c r="Q888" i="12"/>
  <c r="R888" i="12" s="1"/>
  <c r="W888" i="12"/>
  <c r="E3051" i="13"/>
  <c r="N889" i="12"/>
  <c r="O889" i="12" s="1"/>
  <c r="P889" i="12" s="1"/>
  <c r="J889" i="12"/>
  <c r="Y889" i="12"/>
  <c r="I889" i="12"/>
  <c r="V889" i="12"/>
  <c r="B890" i="12"/>
  <c r="U889" i="12"/>
  <c r="E889" i="12"/>
  <c r="F889" i="12" s="1"/>
  <c r="Q889" i="12" l="1"/>
  <c r="R889" i="12" s="1"/>
  <c r="W889" i="12"/>
  <c r="E3050" i="13"/>
  <c r="J890" i="12"/>
  <c r="Y890" i="12"/>
  <c r="I890" i="12"/>
  <c r="V890" i="12"/>
  <c r="B891" i="12"/>
  <c r="U890" i="12"/>
  <c r="E890" i="12"/>
  <c r="F890" i="12" s="1"/>
  <c r="N890" i="12"/>
  <c r="O890" i="12" s="1"/>
  <c r="P890" i="12" s="1"/>
  <c r="K889" i="12"/>
  <c r="W890" i="12" l="1"/>
  <c r="E3049" i="13"/>
  <c r="Y891" i="12"/>
  <c r="I891" i="12"/>
  <c r="V891" i="12"/>
  <c r="B892" i="12"/>
  <c r="U891" i="12"/>
  <c r="E891" i="12"/>
  <c r="F891" i="12" s="1"/>
  <c r="N891" i="12"/>
  <c r="O891" i="12" s="1"/>
  <c r="P891" i="12" s="1"/>
  <c r="J891" i="12"/>
  <c r="Q890" i="12"/>
  <c r="R890" i="12" s="1"/>
  <c r="K890" i="12"/>
  <c r="W891" i="12" l="1"/>
  <c r="E3048" i="13"/>
  <c r="V892" i="12"/>
  <c r="B893" i="12"/>
  <c r="U892" i="12"/>
  <c r="E892" i="12"/>
  <c r="F892" i="12" s="1"/>
  <c r="N892" i="12"/>
  <c r="O892" i="12" s="1"/>
  <c r="P892" i="12" s="1"/>
  <c r="J892" i="12"/>
  <c r="Y892" i="12"/>
  <c r="I892" i="12"/>
  <c r="K891" i="12"/>
  <c r="Q891" i="12"/>
  <c r="R891" i="12" s="1"/>
  <c r="K892" i="12" l="1"/>
  <c r="W892" i="12"/>
  <c r="Q892" i="12"/>
  <c r="R892" i="12" s="1"/>
  <c r="E3047" i="13"/>
  <c r="N893" i="12"/>
  <c r="O893" i="12" s="1"/>
  <c r="P893" i="12" s="1"/>
  <c r="J893" i="12"/>
  <c r="Y893" i="12"/>
  <c r="I893" i="12"/>
  <c r="V893" i="12"/>
  <c r="B894" i="12"/>
  <c r="U893" i="12"/>
  <c r="E893" i="12"/>
  <c r="F893" i="12" s="1"/>
  <c r="W893" i="12" l="1"/>
  <c r="Q893" i="12"/>
  <c r="R893" i="12" s="1"/>
  <c r="E3046" i="13"/>
  <c r="N894" i="12"/>
  <c r="O894" i="12" s="1"/>
  <c r="P894" i="12" s="1"/>
  <c r="J894" i="12"/>
  <c r="Y894" i="12"/>
  <c r="I894" i="12"/>
  <c r="V894" i="12"/>
  <c r="B895" i="12"/>
  <c r="U894" i="12"/>
  <c r="E894" i="12"/>
  <c r="F894" i="12" s="1"/>
  <c r="K893" i="12"/>
  <c r="Q894" i="12" l="1"/>
  <c r="R894" i="12" s="1"/>
  <c r="W894" i="12"/>
  <c r="E3045" i="13"/>
  <c r="J895" i="12"/>
  <c r="Y895" i="12"/>
  <c r="I895" i="12"/>
  <c r="V895" i="12"/>
  <c r="B896" i="12"/>
  <c r="U895" i="12"/>
  <c r="E895" i="12"/>
  <c r="F895" i="12" s="1"/>
  <c r="N895" i="12"/>
  <c r="O895" i="12" s="1"/>
  <c r="P895" i="12" s="1"/>
  <c r="K894" i="12"/>
  <c r="W895" i="12" l="1"/>
  <c r="K895" i="12"/>
  <c r="E3044" i="13"/>
  <c r="J896" i="12"/>
  <c r="Y896" i="12"/>
  <c r="I896" i="12"/>
  <c r="V896" i="12"/>
  <c r="B897" i="12"/>
  <c r="U896" i="12"/>
  <c r="E896" i="12"/>
  <c r="F896" i="12" s="1"/>
  <c r="N896" i="12"/>
  <c r="O896" i="12" s="1"/>
  <c r="P896" i="12" s="1"/>
  <c r="Q895" i="12"/>
  <c r="R895" i="12" s="1"/>
  <c r="W896" i="12" l="1"/>
  <c r="E3043" i="13"/>
  <c r="V897" i="12"/>
  <c r="B898" i="12"/>
  <c r="U897" i="12"/>
  <c r="E897" i="12"/>
  <c r="F897" i="12" s="1"/>
  <c r="N897" i="12"/>
  <c r="O897" i="12" s="1"/>
  <c r="P897" i="12" s="1"/>
  <c r="J897" i="12"/>
  <c r="Y897" i="12"/>
  <c r="I897" i="12"/>
  <c r="K896" i="12"/>
  <c r="Q896" i="12"/>
  <c r="R896" i="12" s="1"/>
  <c r="W897" i="12" l="1"/>
  <c r="Q897" i="12"/>
  <c r="R897" i="12" s="1"/>
  <c r="E3042" i="13"/>
  <c r="N898" i="12"/>
  <c r="O898" i="12" s="1"/>
  <c r="P898" i="12" s="1"/>
  <c r="J898" i="12"/>
  <c r="Y898" i="12"/>
  <c r="I898" i="12"/>
  <c r="V898" i="12"/>
  <c r="B899" i="12"/>
  <c r="U898" i="12"/>
  <c r="E898" i="12"/>
  <c r="F898" i="12" s="1"/>
  <c r="K897" i="12"/>
  <c r="W898" i="12" l="1"/>
  <c r="Q898" i="12"/>
  <c r="R898" i="12" s="1"/>
  <c r="E3041" i="13"/>
  <c r="N899" i="12"/>
  <c r="O899" i="12" s="1"/>
  <c r="P899" i="12" s="1"/>
  <c r="J899" i="12"/>
  <c r="Y899" i="12"/>
  <c r="I899" i="12"/>
  <c r="V899" i="12"/>
  <c r="B900" i="12"/>
  <c r="U899" i="12"/>
  <c r="E899" i="12"/>
  <c r="F899" i="12" s="1"/>
  <c r="K898" i="12"/>
  <c r="K899" i="12" l="1"/>
  <c r="W899" i="12"/>
  <c r="Q899" i="12"/>
  <c r="R899" i="12" s="1"/>
  <c r="E3040" i="13"/>
  <c r="N900" i="12"/>
  <c r="O900" i="12" s="1"/>
  <c r="P900" i="12" s="1"/>
  <c r="J900" i="12"/>
  <c r="Y900" i="12"/>
  <c r="I900" i="12"/>
  <c r="V900" i="12"/>
  <c r="B901" i="12"/>
  <c r="U900" i="12"/>
  <c r="E900" i="12"/>
  <c r="F900" i="12" s="1"/>
  <c r="K900" i="12" l="1"/>
  <c r="Q900" i="12"/>
  <c r="R900" i="12" s="1"/>
  <c r="W900" i="12"/>
  <c r="E3039" i="13"/>
  <c r="J901" i="12"/>
  <c r="Y901" i="12"/>
  <c r="I901" i="12"/>
  <c r="V901" i="12"/>
  <c r="B902" i="12"/>
  <c r="U901" i="12"/>
  <c r="E901" i="12"/>
  <c r="F901" i="12" s="1"/>
  <c r="N901" i="12"/>
  <c r="O901" i="12" s="1"/>
  <c r="P901" i="12" s="1"/>
  <c r="K901" i="12" l="1"/>
  <c r="Q901" i="12"/>
  <c r="R901" i="12" s="1"/>
  <c r="W901" i="12"/>
  <c r="E3038" i="13"/>
  <c r="V902" i="12"/>
  <c r="B903" i="12"/>
  <c r="U902" i="12"/>
  <c r="E902" i="12"/>
  <c r="F902" i="12" s="1"/>
  <c r="N902" i="12"/>
  <c r="O902" i="12" s="1"/>
  <c r="P902" i="12" s="1"/>
  <c r="J902" i="12"/>
  <c r="Y902" i="12"/>
  <c r="I902" i="12"/>
  <c r="W902" i="12" l="1"/>
  <c r="K902" i="12"/>
  <c r="Q902" i="12"/>
  <c r="R902" i="12" s="1"/>
  <c r="E3037" i="13"/>
  <c r="B904" i="12"/>
  <c r="U903" i="12"/>
  <c r="E903" i="12"/>
  <c r="F903" i="12" s="1"/>
  <c r="N903" i="12"/>
  <c r="O903" i="12" s="1"/>
  <c r="P903" i="12" s="1"/>
  <c r="J903" i="12"/>
  <c r="Y903" i="12"/>
  <c r="I903" i="12"/>
  <c r="V903" i="12"/>
  <c r="K903" i="12" l="1"/>
  <c r="Q903" i="12"/>
  <c r="R903" i="12" s="1"/>
  <c r="W903" i="12"/>
  <c r="E3036" i="13"/>
  <c r="N904" i="12"/>
  <c r="O904" i="12" s="1"/>
  <c r="P904" i="12" s="1"/>
  <c r="J904" i="12"/>
  <c r="Y904" i="12"/>
  <c r="I904" i="12"/>
  <c r="V904" i="12"/>
  <c r="B905" i="12"/>
  <c r="U904" i="12"/>
  <c r="E904" i="12"/>
  <c r="F904" i="12" s="1"/>
  <c r="W904" i="12" l="1"/>
  <c r="Q904" i="12"/>
  <c r="R904" i="12" s="1"/>
  <c r="E3035" i="13"/>
  <c r="N905" i="12"/>
  <c r="O905" i="12" s="1"/>
  <c r="P905" i="12" s="1"/>
  <c r="J905" i="12"/>
  <c r="Y905" i="12"/>
  <c r="I905" i="12"/>
  <c r="V905" i="12"/>
  <c r="B906" i="12"/>
  <c r="U905" i="12"/>
  <c r="E905" i="12"/>
  <c r="F905" i="12" s="1"/>
  <c r="K904" i="12"/>
  <c r="W905" i="12" l="1"/>
  <c r="Q905" i="12"/>
  <c r="R905" i="12" s="1"/>
  <c r="E3034" i="13"/>
  <c r="J906" i="12"/>
  <c r="Y906" i="12"/>
  <c r="I906" i="12"/>
  <c r="V906" i="12"/>
  <c r="B907" i="12"/>
  <c r="U906" i="12"/>
  <c r="E906" i="12"/>
  <c r="F906" i="12" s="1"/>
  <c r="N906" i="12"/>
  <c r="O906" i="12" s="1"/>
  <c r="P906" i="12" s="1"/>
  <c r="K905" i="12"/>
  <c r="W906" i="12" l="1"/>
  <c r="Q906" i="12"/>
  <c r="R906" i="12" s="1"/>
  <c r="E3033" i="13"/>
  <c r="Y907" i="12"/>
  <c r="I907" i="12"/>
  <c r="V907" i="12"/>
  <c r="B908" i="12"/>
  <c r="U907" i="12"/>
  <c r="E907" i="12"/>
  <c r="F907" i="12" s="1"/>
  <c r="N907" i="12"/>
  <c r="O907" i="12" s="1"/>
  <c r="P907" i="12" s="1"/>
  <c r="J907" i="12"/>
  <c r="K906" i="12"/>
  <c r="W907" i="12" l="1"/>
  <c r="K907" i="12"/>
  <c r="Q907" i="12"/>
  <c r="R907" i="12" s="1"/>
  <c r="E3032" i="13"/>
  <c r="V908" i="12"/>
  <c r="B909" i="12"/>
  <c r="U908" i="12"/>
  <c r="E908" i="12"/>
  <c r="F908" i="12" s="1"/>
  <c r="N908" i="12"/>
  <c r="O908" i="12" s="1"/>
  <c r="P908" i="12" s="1"/>
  <c r="J908" i="12"/>
  <c r="Y908" i="12"/>
  <c r="I908" i="12"/>
  <c r="E3031" i="13" l="1"/>
  <c r="N909" i="12"/>
  <c r="O909" i="12" s="1"/>
  <c r="P909" i="12" s="1"/>
  <c r="J909" i="12"/>
  <c r="Y909" i="12"/>
  <c r="I909" i="12"/>
  <c r="V909" i="12"/>
  <c r="B910" i="12"/>
  <c r="U909" i="12"/>
  <c r="E909" i="12"/>
  <c r="F909" i="12" s="1"/>
  <c r="K908" i="12"/>
  <c r="Q908" i="12"/>
  <c r="R908" i="12" s="1"/>
  <c r="W908" i="12"/>
  <c r="W909" i="12" l="1"/>
  <c r="K909" i="12"/>
  <c r="E3030" i="13"/>
  <c r="N910" i="12"/>
  <c r="O910" i="12" s="1"/>
  <c r="P910" i="12" s="1"/>
  <c r="J910" i="12"/>
  <c r="Y910" i="12"/>
  <c r="I910" i="12"/>
  <c r="V910" i="12"/>
  <c r="B911" i="12"/>
  <c r="U910" i="12"/>
  <c r="E910" i="12"/>
  <c r="F910" i="12" s="1"/>
  <c r="Q909" i="12"/>
  <c r="R909" i="12" s="1"/>
  <c r="Q910" i="12" l="1"/>
  <c r="R910" i="12" s="1"/>
  <c r="K910" i="12"/>
  <c r="W910" i="12"/>
  <c r="E3029" i="13"/>
  <c r="J911" i="12"/>
  <c r="Y911" i="12"/>
  <c r="I911" i="12"/>
  <c r="V911" i="12"/>
  <c r="B912" i="12"/>
  <c r="U911" i="12"/>
  <c r="E911" i="12"/>
  <c r="F911" i="12" s="1"/>
  <c r="N911" i="12"/>
  <c r="O911" i="12" s="1"/>
  <c r="P911" i="12" s="1"/>
  <c r="W911" i="12" l="1"/>
  <c r="Q911" i="12"/>
  <c r="R911" i="12" s="1"/>
  <c r="K911" i="12"/>
  <c r="E3028" i="13"/>
  <c r="J912" i="12"/>
  <c r="Y912" i="12"/>
  <c r="I912" i="12"/>
  <c r="V912" i="12"/>
  <c r="B913" i="12"/>
  <c r="U912" i="12"/>
  <c r="E912" i="12"/>
  <c r="F912" i="12" s="1"/>
  <c r="N912" i="12"/>
  <c r="O912" i="12" s="1"/>
  <c r="P912" i="12" s="1"/>
  <c r="K912" i="12" l="1"/>
  <c r="Q912" i="12"/>
  <c r="R912" i="12" s="1"/>
  <c r="W912" i="12"/>
  <c r="E3027" i="13"/>
  <c r="V913" i="12"/>
  <c r="B914" i="12"/>
  <c r="U913" i="12"/>
  <c r="E913" i="12"/>
  <c r="F913" i="12" s="1"/>
  <c r="N913" i="12"/>
  <c r="O913" i="12" s="1"/>
  <c r="P913" i="12" s="1"/>
  <c r="J913" i="12"/>
  <c r="Y913" i="12"/>
  <c r="I913" i="12"/>
  <c r="W913" i="12" l="1"/>
  <c r="K913" i="12"/>
  <c r="Q913" i="12"/>
  <c r="R913" i="12" s="1"/>
  <c r="E3026" i="13"/>
  <c r="N914" i="12"/>
  <c r="O914" i="12" s="1"/>
  <c r="P914" i="12" s="1"/>
  <c r="J914" i="12"/>
  <c r="Y914" i="12"/>
  <c r="I914" i="12"/>
  <c r="V914" i="12"/>
  <c r="B915" i="12"/>
  <c r="U914" i="12"/>
  <c r="E914" i="12"/>
  <c r="F914" i="12" s="1"/>
  <c r="Q914" i="12" l="1"/>
  <c r="R914" i="12" s="1"/>
  <c r="W914" i="12"/>
  <c r="E3025" i="13"/>
  <c r="N915" i="12"/>
  <c r="O915" i="12" s="1"/>
  <c r="P915" i="12" s="1"/>
  <c r="J915" i="12"/>
  <c r="Y915" i="12"/>
  <c r="I915" i="12"/>
  <c r="V915" i="12"/>
  <c r="B916" i="12"/>
  <c r="U915" i="12"/>
  <c r="E915" i="12"/>
  <c r="F915" i="12" s="1"/>
  <c r="K914" i="12"/>
  <c r="W915" i="12" l="1"/>
  <c r="K915" i="12"/>
  <c r="Q915" i="12"/>
  <c r="R915" i="12" s="1"/>
  <c r="E3024" i="13"/>
  <c r="N916" i="12"/>
  <c r="O916" i="12" s="1"/>
  <c r="P916" i="12" s="1"/>
  <c r="J916" i="12"/>
  <c r="Y916" i="12"/>
  <c r="I916" i="12"/>
  <c r="V916" i="12"/>
  <c r="B917" i="12"/>
  <c r="U916" i="12"/>
  <c r="E916" i="12"/>
  <c r="F916" i="12" s="1"/>
  <c r="K916" i="12" l="1"/>
  <c r="Q916" i="12"/>
  <c r="R916" i="12" s="1"/>
  <c r="W916" i="12"/>
  <c r="E3023" i="13"/>
  <c r="J917" i="12"/>
  <c r="Y917" i="12"/>
  <c r="I917" i="12"/>
  <c r="V917" i="12"/>
  <c r="B918" i="12"/>
  <c r="U917" i="12"/>
  <c r="E917" i="12"/>
  <c r="F917" i="12" s="1"/>
  <c r="N917" i="12"/>
  <c r="O917" i="12" s="1"/>
  <c r="P917" i="12" s="1"/>
  <c r="W917" i="12" l="1"/>
  <c r="E3022" i="13"/>
  <c r="V918" i="12"/>
  <c r="B919" i="12"/>
  <c r="U918" i="12"/>
  <c r="E918" i="12"/>
  <c r="F918" i="12" s="1"/>
  <c r="N918" i="12"/>
  <c r="O918" i="12" s="1"/>
  <c r="P918" i="12" s="1"/>
  <c r="J918" i="12"/>
  <c r="Y918" i="12"/>
  <c r="I918" i="12"/>
  <c r="K917" i="12"/>
  <c r="Q917" i="12"/>
  <c r="R917" i="12" s="1"/>
  <c r="W918" i="12" l="1"/>
  <c r="Q918" i="12"/>
  <c r="R918" i="12" s="1"/>
  <c r="E3021" i="13"/>
  <c r="B920" i="12"/>
  <c r="U919" i="12"/>
  <c r="E919" i="12"/>
  <c r="F919" i="12" s="1"/>
  <c r="N919" i="12"/>
  <c r="O919" i="12" s="1"/>
  <c r="P919" i="12" s="1"/>
  <c r="J919" i="12"/>
  <c r="Y919" i="12"/>
  <c r="I919" i="12"/>
  <c r="V919" i="12"/>
  <c r="K918" i="12"/>
  <c r="W919" i="12" l="1"/>
  <c r="K919" i="12"/>
  <c r="E3020" i="13"/>
  <c r="N920" i="12"/>
  <c r="O920" i="12" s="1"/>
  <c r="P920" i="12" s="1"/>
  <c r="J920" i="12"/>
  <c r="Y920" i="12"/>
  <c r="I920" i="12"/>
  <c r="V920" i="12"/>
  <c r="B921" i="12"/>
  <c r="U920" i="12"/>
  <c r="E920" i="12"/>
  <c r="F920" i="12" s="1"/>
  <c r="Q919" i="12"/>
  <c r="R919" i="12" s="1"/>
  <c r="K920" i="12" l="1"/>
  <c r="Q920" i="12"/>
  <c r="R920" i="12" s="1"/>
  <c r="W920" i="12"/>
  <c r="E3019" i="13"/>
  <c r="N921" i="12"/>
  <c r="O921" i="12" s="1"/>
  <c r="P921" i="12" s="1"/>
  <c r="J921" i="12"/>
  <c r="Y921" i="12"/>
  <c r="I921" i="12"/>
  <c r="V921" i="12"/>
  <c r="B922" i="12"/>
  <c r="U921" i="12"/>
  <c r="E921" i="12"/>
  <c r="F921" i="12" s="1"/>
  <c r="W921" i="12" l="1"/>
  <c r="Q921" i="12"/>
  <c r="R921" i="12" s="1"/>
  <c r="E3018" i="13"/>
  <c r="J922" i="12"/>
  <c r="Y922" i="12"/>
  <c r="I922" i="12"/>
  <c r="V922" i="12"/>
  <c r="B923" i="12"/>
  <c r="U922" i="12"/>
  <c r="E922" i="12"/>
  <c r="F922" i="12" s="1"/>
  <c r="N922" i="12"/>
  <c r="O922" i="12" s="1"/>
  <c r="P922" i="12" s="1"/>
  <c r="K921" i="12"/>
  <c r="Q922" i="12" l="1"/>
  <c r="R922" i="12" s="1"/>
  <c r="W922" i="12"/>
  <c r="E3017" i="13"/>
  <c r="Y923" i="12"/>
  <c r="I923" i="12"/>
  <c r="V923" i="12"/>
  <c r="B924" i="12"/>
  <c r="U923" i="12"/>
  <c r="E923" i="12"/>
  <c r="F923" i="12" s="1"/>
  <c r="N923" i="12"/>
  <c r="O923" i="12" s="1"/>
  <c r="P923" i="12" s="1"/>
  <c r="J923" i="12"/>
  <c r="K922" i="12"/>
  <c r="W923" i="12" l="1"/>
  <c r="E3016" i="13"/>
  <c r="V924" i="12"/>
  <c r="B925" i="12"/>
  <c r="U924" i="12"/>
  <c r="E924" i="12"/>
  <c r="F924" i="12" s="1"/>
  <c r="N924" i="12"/>
  <c r="O924" i="12" s="1"/>
  <c r="P924" i="12" s="1"/>
  <c r="J924" i="12"/>
  <c r="Y924" i="12"/>
  <c r="I924" i="12"/>
  <c r="K923" i="12"/>
  <c r="Q923" i="12"/>
  <c r="R923" i="12" s="1"/>
  <c r="K924" i="12" l="1"/>
  <c r="W924" i="12"/>
  <c r="Q924" i="12"/>
  <c r="R924" i="12" s="1"/>
  <c r="E3015" i="13"/>
  <c r="N925" i="12"/>
  <c r="O925" i="12" s="1"/>
  <c r="P925" i="12" s="1"/>
  <c r="J925" i="12"/>
  <c r="Y925" i="12"/>
  <c r="I925" i="12"/>
  <c r="V925" i="12"/>
  <c r="B926" i="12"/>
  <c r="U925" i="12"/>
  <c r="E925" i="12"/>
  <c r="F925" i="12" s="1"/>
  <c r="W925" i="12" l="1"/>
  <c r="Q925" i="12"/>
  <c r="R925" i="12" s="1"/>
  <c r="E3014" i="13"/>
  <c r="N926" i="12"/>
  <c r="O926" i="12" s="1"/>
  <c r="P926" i="12" s="1"/>
  <c r="J926" i="12"/>
  <c r="Y926" i="12"/>
  <c r="I926" i="12"/>
  <c r="V926" i="12"/>
  <c r="B927" i="12"/>
  <c r="U926" i="12"/>
  <c r="E926" i="12"/>
  <c r="F926" i="12" s="1"/>
  <c r="K925" i="12"/>
  <c r="Q926" i="12" l="1"/>
  <c r="R926" i="12" s="1"/>
  <c r="W926" i="12"/>
  <c r="E3013" i="13"/>
  <c r="J927" i="12"/>
  <c r="Y927" i="12"/>
  <c r="I927" i="12"/>
  <c r="V927" i="12"/>
  <c r="B928" i="12"/>
  <c r="U927" i="12"/>
  <c r="E927" i="12"/>
  <c r="F927" i="12" s="1"/>
  <c r="N927" i="12"/>
  <c r="O927" i="12" s="1"/>
  <c r="P927" i="12" s="1"/>
  <c r="K926" i="12"/>
  <c r="W927" i="12" l="1"/>
  <c r="K927" i="12"/>
  <c r="E3012" i="13"/>
  <c r="J928" i="12"/>
  <c r="Y928" i="12"/>
  <c r="I928" i="12"/>
  <c r="V928" i="12"/>
  <c r="B929" i="12"/>
  <c r="U928" i="12"/>
  <c r="E928" i="12"/>
  <c r="F928" i="12" s="1"/>
  <c r="N928" i="12"/>
  <c r="O928" i="12" s="1"/>
  <c r="P928" i="12" s="1"/>
  <c r="Q927" i="12"/>
  <c r="R927" i="12" s="1"/>
  <c r="W928" i="12" l="1"/>
  <c r="E3011" i="13"/>
  <c r="V929" i="12"/>
  <c r="B930" i="12"/>
  <c r="U929" i="12"/>
  <c r="E929" i="12"/>
  <c r="F929" i="12" s="1"/>
  <c r="N929" i="12"/>
  <c r="O929" i="12" s="1"/>
  <c r="P929" i="12" s="1"/>
  <c r="J929" i="12"/>
  <c r="Y929" i="12"/>
  <c r="I929" i="12"/>
  <c r="K928" i="12"/>
  <c r="Q928" i="12"/>
  <c r="R928" i="12" s="1"/>
  <c r="W929" i="12" l="1"/>
  <c r="Q929" i="12"/>
  <c r="R929" i="12" s="1"/>
  <c r="E3010" i="13"/>
  <c r="N930" i="12"/>
  <c r="O930" i="12" s="1"/>
  <c r="P930" i="12" s="1"/>
  <c r="J930" i="12"/>
  <c r="Y930" i="12"/>
  <c r="I930" i="12"/>
  <c r="V930" i="12"/>
  <c r="B931" i="12"/>
  <c r="U930" i="12"/>
  <c r="E930" i="12"/>
  <c r="F930" i="12" s="1"/>
  <c r="K929" i="12"/>
  <c r="W930" i="12" l="1"/>
  <c r="Q930" i="12"/>
  <c r="R930" i="12" s="1"/>
  <c r="E3009" i="13"/>
  <c r="N931" i="12"/>
  <c r="O931" i="12" s="1"/>
  <c r="P931" i="12" s="1"/>
  <c r="J931" i="12"/>
  <c r="Y931" i="12"/>
  <c r="I931" i="12"/>
  <c r="V931" i="12"/>
  <c r="B932" i="12"/>
  <c r="U931" i="12"/>
  <c r="E931" i="12"/>
  <c r="F931" i="12" s="1"/>
  <c r="K930" i="12"/>
  <c r="K931" i="12" l="1"/>
  <c r="W931" i="12"/>
  <c r="Q931" i="12"/>
  <c r="R931" i="12" s="1"/>
  <c r="E3008" i="13"/>
  <c r="N932" i="12"/>
  <c r="O932" i="12" s="1"/>
  <c r="P932" i="12" s="1"/>
  <c r="J932" i="12"/>
  <c r="Y932" i="12"/>
  <c r="I932" i="12"/>
  <c r="V932" i="12"/>
  <c r="B933" i="12"/>
  <c r="U932" i="12"/>
  <c r="E932" i="12"/>
  <c r="F932" i="12" s="1"/>
  <c r="K932" i="12" l="1"/>
  <c r="Q932" i="12"/>
  <c r="R932" i="12" s="1"/>
  <c r="W932" i="12"/>
  <c r="E3007" i="13"/>
  <c r="J933" i="12"/>
  <c r="Y933" i="12"/>
  <c r="I933" i="12"/>
  <c r="V933" i="12"/>
  <c r="B934" i="12"/>
  <c r="U933" i="12"/>
  <c r="E933" i="12"/>
  <c r="F933" i="12" s="1"/>
  <c r="N933" i="12"/>
  <c r="O933" i="12" s="1"/>
  <c r="P933" i="12" s="1"/>
  <c r="K933" i="12" l="1"/>
  <c r="Q933" i="12"/>
  <c r="R933" i="12" s="1"/>
  <c r="W933" i="12"/>
  <c r="E3006" i="13"/>
  <c r="V934" i="12"/>
  <c r="B935" i="12"/>
  <c r="U934" i="12"/>
  <c r="E934" i="12"/>
  <c r="F934" i="12" s="1"/>
  <c r="N934" i="12"/>
  <c r="O934" i="12" s="1"/>
  <c r="P934" i="12" s="1"/>
  <c r="J934" i="12"/>
  <c r="I934" i="12"/>
  <c r="Y934" i="12"/>
  <c r="W934" i="12" l="1"/>
  <c r="K934" i="12"/>
  <c r="Q934" i="12"/>
  <c r="R934" i="12" s="1"/>
  <c r="E3005" i="13"/>
  <c r="B936" i="12"/>
  <c r="U935" i="12"/>
  <c r="E935" i="12"/>
  <c r="F935" i="12" s="1"/>
  <c r="N935" i="12"/>
  <c r="O935" i="12" s="1"/>
  <c r="P935" i="12" s="1"/>
  <c r="J935" i="12"/>
  <c r="Y935" i="12"/>
  <c r="I935" i="12"/>
  <c r="V935" i="12"/>
  <c r="K935" i="12" l="1"/>
  <c r="Q935" i="12"/>
  <c r="R935" i="12" s="1"/>
  <c r="W935" i="12"/>
  <c r="E3004" i="13"/>
  <c r="N936" i="12"/>
  <c r="O936" i="12" s="1"/>
  <c r="P936" i="12" s="1"/>
  <c r="J936" i="12"/>
  <c r="Y936" i="12"/>
  <c r="I936" i="12"/>
  <c r="V936" i="12"/>
  <c r="B937" i="12"/>
  <c r="U936" i="12"/>
  <c r="E936" i="12"/>
  <c r="F936" i="12" s="1"/>
  <c r="W936" i="12" l="1"/>
  <c r="Q936" i="12"/>
  <c r="R936" i="12" s="1"/>
  <c r="E3003" i="13"/>
  <c r="N937" i="12"/>
  <c r="O937" i="12" s="1"/>
  <c r="P937" i="12" s="1"/>
  <c r="J937" i="12"/>
  <c r="Y937" i="12"/>
  <c r="I937" i="12"/>
  <c r="V937" i="12"/>
  <c r="B938" i="12"/>
  <c r="U937" i="12"/>
  <c r="E937" i="12"/>
  <c r="F937" i="12" s="1"/>
  <c r="K936" i="12"/>
  <c r="W937" i="12" l="1"/>
  <c r="Q937" i="12"/>
  <c r="R937" i="12" s="1"/>
  <c r="E3002" i="13"/>
  <c r="J938" i="12"/>
  <c r="Y938" i="12"/>
  <c r="I938" i="12"/>
  <c r="V938" i="12"/>
  <c r="B939" i="12"/>
  <c r="U938" i="12"/>
  <c r="E938" i="12"/>
  <c r="F938" i="12" s="1"/>
  <c r="N938" i="12"/>
  <c r="O938" i="12" s="1"/>
  <c r="P938" i="12" s="1"/>
  <c r="K937" i="12"/>
  <c r="W938" i="12" l="1"/>
  <c r="Q938" i="12"/>
  <c r="R938" i="12" s="1"/>
  <c r="E3001" i="13"/>
  <c r="Y939" i="12"/>
  <c r="I939" i="12"/>
  <c r="V939" i="12"/>
  <c r="B940" i="12"/>
  <c r="U939" i="12"/>
  <c r="E939" i="12"/>
  <c r="F939" i="12" s="1"/>
  <c r="N939" i="12"/>
  <c r="O939" i="12" s="1"/>
  <c r="P939" i="12" s="1"/>
  <c r="J939" i="12"/>
  <c r="K938" i="12"/>
  <c r="W939" i="12" l="1"/>
  <c r="K939" i="12"/>
  <c r="Q939" i="12"/>
  <c r="R939" i="12" s="1"/>
  <c r="E3000" i="13"/>
  <c r="V940" i="12"/>
  <c r="B941" i="12"/>
  <c r="U940" i="12"/>
  <c r="E940" i="12"/>
  <c r="F940" i="12" s="1"/>
  <c r="N940" i="12"/>
  <c r="O940" i="12" s="1"/>
  <c r="P940" i="12" s="1"/>
  <c r="J940" i="12"/>
  <c r="Y940" i="12"/>
  <c r="I940" i="12"/>
  <c r="E2999" i="13" l="1"/>
  <c r="N941" i="12"/>
  <c r="O941" i="12" s="1"/>
  <c r="P941" i="12" s="1"/>
  <c r="J941" i="12"/>
  <c r="Y941" i="12"/>
  <c r="I941" i="12"/>
  <c r="V941" i="12"/>
  <c r="B942" i="12"/>
  <c r="U941" i="12"/>
  <c r="E941" i="12"/>
  <c r="F941" i="12" s="1"/>
  <c r="K940" i="12"/>
  <c r="Q940" i="12"/>
  <c r="R940" i="12" s="1"/>
  <c r="W940" i="12"/>
  <c r="W941" i="12" l="1"/>
  <c r="K941" i="12"/>
  <c r="Q941" i="12"/>
  <c r="R941" i="12" s="1"/>
  <c r="E2998" i="13"/>
  <c r="N942" i="12"/>
  <c r="O942" i="12" s="1"/>
  <c r="P942" i="12" s="1"/>
  <c r="J942" i="12"/>
  <c r="Y942" i="12"/>
  <c r="I942" i="12"/>
  <c r="V942" i="12"/>
  <c r="B943" i="12"/>
  <c r="U942" i="12"/>
  <c r="E942" i="12"/>
  <c r="F942" i="12" s="1"/>
  <c r="W942" i="12" l="1"/>
  <c r="K942" i="12"/>
  <c r="Q942" i="12"/>
  <c r="R942" i="12" s="1"/>
  <c r="E2997" i="13"/>
  <c r="J943" i="12"/>
  <c r="Y943" i="12"/>
  <c r="I943" i="12"/>
  <c r="V943" i="12"/>
  <c r="B944" i="12"/>
  <c r="U943" i="12"/>
  <c r="E943" i="12"/>
  <c r="F943" i="12" s="1"/>
  <c r="N943" i="12"/>
  <c r="O943" i="12" s="1"/>
  <c r="P943" i="12" s="1"/>
  <c r="Q943" i="12" l="1"/>
  <c r="R943" i="12" s="1"/>
  <c r="W943" i="12"/>
  <c r="E2996" i="13"/>
  <c r="J944" i="12"/>
  <c r="Y944" i="12"/>
  <c r="I944" i="12"/>
  <c r="V944" i="12"/>
  <c r="B945" i="12"/>
  <c r="U944" i="12"/>
  <c r="E944" i="12"/>
  <c r="F944" i="12" s="1"/>
  <c r="N944" i="12"/>
  <c r="O944" i="12" s="1"/>
  <c r="P944" i="12" s="1"/>
  <c r="K943" i="12"/>
  <c r="E2995" i="13" l="1"/>
  <c r="V945" i="12"/>
  <c r="B946" i="12"/>
  <c r="U945" i="12"/>
  <c r="E945" i="12"/>
  <c r="F945" i="12" s="1"/>
  <c r="N945" i="12"/>
  <c r="O945" i="12" s="1"/>
  <c r="P945" i="12" s="1"/>
  <c r="J945" i="12"/>
  <c r="Y945" i="12"/>
  <c r="I945" i="12"/>
  <c r="K944" i="12"/>
  <c r="Q944" i="12"/>
  <c r="R944" i="12" s="1"/>
  <c r="W944" i="12"/>
  <c r="K945" i="12" l="1"/>
  <c r="Q945" i="12"/>
  <c r="R945" i="12" s="1"/>
  <c r="W945" i="12"/>
  <c r="E2994" i="13"/>
  <c r="N946" i="12"/>
  <c r="O946" i="12" s="1"/>
  <c r="P946" i="12" s="1"/>
  <c r="J946" i="12"/>
  <c r="Y946" i="12"/>
  <c r="I946" i="12"/>
  <c r="V946" i="12"/>
  <c r="B947" i="12"/>
  <c r="U946" i="12"/>
  <c r="E946" i="12"/>
  <c r="F946" i="12" s="1"/>
  <c r="W946" i="12" l="1"/>
  <c r="Q946" i="12"/>
  <c r="R946" i="12" s="1"/>
  <c r="E2993" i="13"/>
  <c r="N947" i="12"/>
  <c r="O947" i="12" s="1"/>
  <c r="P947" i="12" s="1"/>
  <c r="J947" i="12"/>
  <c r="Y947" i="12"/>
  <c r="I947" i="12"/>
  <c r="V947" i="12"/>
  <c r="B948" i="12"/>
  <c r="U947" i="12"/>
  <c r="E947" i="12"/>
  <c r="F947" i="12" s="1"/>
  <c r="K946" i="12"/>
  <c r="W947" i="12" l="1"/>
  <c r="Q947" i="12"/>
  <c r="R947" i="12" s="1"/>
  <c r="E2992" i="13"/>
  <c r="N948" i="12"/>
  <c r="O948" i="12" s="1"/>
  <c r="P948" i="12" s="1"/>
  <c r="J948" i="12"/>
  <c r="Y948" i="12"/>
  <c r="I948" i="12"/>
  <c r="V948" i="12"/>
  <c r="B949" i="12"/>
  <c r="U948" i="12"/>
  <c r="E948" i="12"/>
  <c r="F948" i="12" s="1"/>
  <c r="K947" i="12"/>
  <c r="K948" i="12" l="1"/>
  <c r="Q948" i="12"/>
  <c r="R948" i="12" s="1"/>
  <c r="W948" i="12"/>
  <c r="E2991" i="13"/>
  <c r="J949" i="12"/>
  <c r="Y949" i="12"/>
  <c r="I949" i="12"/>
  <c r="V949" i="12"/>
  <c r="B950" i="12"/>
  <c r="U949" i="12"/>
  <c r="E949" i="12"/>
  <c r="F949" i="12" s="1"/>
  <c r="N949" i="12"/>
  <c r="O949" i="12" s="1"/>
  <c r="P949" i="12" s="1"/>
  <c r="K949" i="12" l="1"/>
  <c r="Q949" i="12"/>
  <c r="R949" i="12" s="1"/>
  <c r="W949" i="12"/>
  <c r="E2990" i="13"/>
  <c r="V950" i="12"/>
  <c r="B951" i="12"/>
  <c r="U950" i="12"/>
  <c r="E950" i="12"/>
  <c r="F950" i="12" s="1"/>
  <c r="N950" i="12"/>
  <c r="O950" i="12" s="1"/>
  <c r="P950" i="12" s="1"/>
  <c r="J950" i="12"/>
  <c r="Y950" i="12"/>
  <c r="I950" i="12"/>
  <c r="W950" i="12" l="1"/>
  <c r="K950" i="12"/>
  <c r="Q950" i="12"/>
  <c r="R950" i="12" s="1"/>
  <c r="E2989" i="13"/>
  <c r="B952" i="12"/>
  <c r="U951" i="12"/>
  <c r="E951" i="12"/>
  <c r="F951" i="12" s="1"/>
  <c r="N951" i="12"/>
  <c r="O951" i="12" s="1"/>
  <c r="P951" i="12" s="1"/>
  <c r="J951" i="12"/>
  <c r="Y951" i="12"/>
  <c r="I951" i="12"/>
  <c r="V951" i="12"/>
  <c r="K951" i="12" l="1"/>
  <c r="Q951" i="12"/>
  <c r="R951" i="12" s="1"/>
  <c r="W951" i="12"/>
  <c r="E2988" i="13"/>
  <c r="N952" i="12"/>
  <c r="O952" i="12" s="1"/>
  <c r="P952" i="12" s="1"/>
  <c r="J952" i="12"/>
  <c r="Y952" i="12"/>
  <c r="I952" i="12"/>
  <c r="V952" i="12"/>
  <c r="B953" i="12"/>
  <c r="U952" i="12"/>
  <c r="E952" i="12"/>
  <c r="F952" i="12" s="1"/>
  <c r="K952" i="12" l="1"/>
  <c r="W952" i="12"/>
  <c r="Q952" i="12"/>
  <c r="R952" i="12" s="1"/>
  <c r="E2987" i="13"/>
  <c r="N953" i="12"/>
  <c r="O953" i="12" s="1"/>
  <c r="P953" i="12" s="1"/>
  <c r="J953" i="12"/>
  <c r="Y953" i="12"/>
  <c r="I953" i="12"/>
  <c r="V953" i="12"/>
  <c r="B954" i="12"/>
  <c r="U953" i="12"/>
  <c r="E953" i="12"/>
  <c r="F953" i="12" s="1"/>
  <c r="Q953" i="12" l="1"/>
  <c r="R953" i="12" s="1"/>
  <c r="W953" i="12"/>
  <c r="E2986" i="13"/>
  <c r="J954" i="12"/>
  <c r="Y954" i="12"/>
  <c r="I954" i="12"/>
  <c r="V954" i="12"/>
  <c r="B955" i="12"/>
  <c r="U954" i="12"/>
  <c r="E954" i="12"/>
  <c r="F954" i="12" s="1"/>
  <c r="N954" i="12"/>
  <c r="O954" i="12" s="1"/>
  <c r="P954" i="12" s="1"/>
  <c r="K953" i="12"/>
  <c r="Q954" i="12" l="1"/>
  <c r="R954" i="12" s="1"/>
  <c r="K954" i="12"/>
  <c r="W954" i="12"/>
  <c r="E2985" i="13"/>
  <c r="Y955" i="12"/>
  <c r="I955" i="12"/>
  <c r="V955" i="12"/>
  <c r="B956" i="12"/>
  <c r="U955" i="12"/>
  <c r="E955" i="12"/>
  <c r="F955" i="12" s="1"/>
  <c r="N955" i="12"/>
  <c r="O955" i="12" s="1"/>
  <c r="P955" i="12" s="1"/>
  <c r="J955" i="12"/>
  <c r="K955" i="12" l="1"/>
  <c r="Q955" i="12"/>
  <c r="R955" i="12" s="1"/>
  <c r="W955" i="12"/>
  <c r="E2984" i="13"/>
  <c r="V956" i="12"/>
  <c r="B957" i="12"/>
  <c r="U956" i="12"/>
  <c r="E956" i="12"/>
  <c r="F956" i="12" s="1"/>
  <c r="N956" i="12"/>
  <c r="O956" i="12" s="1"/>
  <c r="P956" i="12" s="1"/>
  <c r="J956" i="12"/>
  <c r="Y956" i="12"/>
  <c r="I956" i="12"/>
  <c r="Q956" i="12" l="1"/>
  <c r="R956" i="12" s="1"/>
  <c r="K956" i="12"/>
  <c r="W956" i="12"/>
  <c r="E2983" i="13"/>
  <c r="N957" i="12"/>
  <c r="O957" i="12" s="1"/>
  <c r="P957" i="12" s="1"/>
  <c r="J957" i="12"/>
  <c r="Y957" i="12"/>
  <c r="I957" i="12"/>
  <c r="V957" i="12"/>
  <c r="B958" i="12"/>
  <c r="U957" i="12"/>
  <c r="E957" i="12"/>
  <c r="F957" i="12" s="1"/>
  <c r="W957" i="12" l="1"/>
  <c r="E2982" i="13"/>
  <c r="N958" i="12"/>
  <c r="O958" i="12" s="1"/>
  <c r="P958" i="12" s="1"/>
  <c r="J958" i="12"/>
  <c r="Y958" i="12"/>
  <c r="I958" i="12"/>
  <c r="V958" i="12"/>
  <c r="B959" i="12"/>
  <c r="U958" i="12"/>
  <c r="E958" i="12"/>
  <c r="F958" i="12" s="1"/>
  <c r="K957" i="12"/>
  <c r="Q957" i="12"/>
  <c r="R957" i="12" s="1"/>
  <c r="K958" i="12" l="1"/>
  <c r="Q958" i="12"/>
  <c r="R958" i="12" s="1"/>
  <c r="W958" i="12"/>
  <c r="E2981" i="13"/>
  <c r="J959" i="12"/>
  <c r="Y959" i="12"/>
  <c r="I959" i="12"/>
  <c r="V959" i="12"/>
  <c r="B960" i="12"/>
  <c r="U959" i="12"/>
  <c r="E959" i="12"/>
  <c r="F959" i="12" s="1"/>
  <c r="N959" i="12"/>
  <c r="O959" i="12" s="1"/>
  <c r="P959" i="12" s="1"/>
  <c r="W959" i="12" l="1"/>
  <c r="Q959" i="12"/>
  <c r="R959" i="12" s="1"/>
  <c r="E2980" i="13"/>
  <c r="J960" i="12"/>
  <c r="Y960" i="12"/>
  <c r="I960" i="12"/>
  <c r="V960" i="12"/>
  <c r="B961" i="12"/>
  <c r="U960" i="12"/>
  <c r="E960" i="12"/>
  <c r="F960" i="12" s="1"/>
  <c r="N960" i="12"/>
  <c r="O960" i="12" s="1"/>
  <c r="P960" i="12" s="1"/>
  <c r="K959" i="12"/>
  <c r="W960" i="12" l="1"/>
  <c r="Q960" i="12"/>
  <c r="R960" i="12" s="1"/>
  <c r="E2979" i="13"/>
  <c r="V961" i="12"/>
  <c r="B962" i="12"/>
  <c r="U961" i="12"/>
  <c r="E961" i="12"/>
  <c r="F961" i="12" s="1"/>
  <c r="N961" i="12"/>
  <c r="O961" i="12" s="1"/>
  <c r="P961" i="12" s="1"/>
  <c r="J961" i="12"/>
  <c r="Y961" i="12"/>
  <c r="I961" i="12"/>
  <c r="K960" i="12"/>
  <c r="W961" i="12" l="1"/>
  <c r="E2978" i="13"/>
  <c r="N962" i="12"/>
  <c r="O962" i="12" s="1"/>
  <c r="P962" i="12" s="1"/>
  <c r="J962" i="12"/>
  <c r="Y962" i="12"/>
  <c r="I962" i="12"/>
  <c r="V962" i="12"/>
  <c r="B963" i="12"/>
  <c r="U962" i="12"/>
  <c r="E962" i="12"/>
  <c r="F962" i="12" s="1"/>
  <c r="K961" i="12"/>
  <c r="Q961" i="12"/>
  <c r="R961" i="12" s="1"/>
  <c r="W962" i="12" l="1"/>
  <c r="K962" i="12"/>
  <c r="Q962" i="12"/>
  <c r="R962" i="12" s="1"/>
  <c r="E2977" i="13"/>
  <c r="N963" i="12"/>
  <c r="O963" i="12" s="1"/>
  <c r="P963" i="12" s="1"/>
  <c r="J963" i="12"/>
  <c r="Y963" i="12"/>
  <c r="I963" i="12"/>
  <c r="V963" i="12"/>
  <c r="B964" i="12"/>
  <c r="U963" i="12"/>
  <c r="E963" i="12"/>
  <c r="F963" i="12" s="1"/>
  <c r="Q963" i="12" l="1"/>
  <c r="R963" i="12" s="1"/>
  <c r="E2976" i="13"/>
  <c r="N964" i="12"/>
  <c r="O964" i="12" s="1"/>
  <c r="P964" i="12" s="1"/>
  <c r="J964" i="12"/>
  <c r="Y964" i="12"/>
  <c r="I964" i="12"/>
  <c r="V964" i="12"/>
  <c r="B965" i="12"/>
  <c r="U964" i="12"/>
  <c r="E964" i="12"/>
  <c r="F964" i="12" s="1"/>
  <c r="W963" i="12"/>
  <c r="K963" i="12"/>
  <c r="Q964" i="12" l="1"/>
  <c r="R964" i="12" s="1"/>
  <c r="K964" i="12"/>
  <c r="W964" i="12"/>
  <c r="E2975" i="13"/>
  <c r="J965" i="12"/>
  <c r="Y965" i="12"/>
  <c r="I965" i="12"/>
  <c r="V965" i="12"/>
  <c r="B966" i="12"/>
  <c r="U965" i="12"/>
  <c r="E965" i="12"/>
  <c r="F965" i="12" s="1"/>
  <c r="N965" i="12"/>
  <c r="O965" i="12" s="1"/>
  <c r="P965" i="12" s="1"/>
  <c r="W965" i="12" l="1"/>
  <c r="Q965" i="12"/>
  <c r="R965" i="12" s="1"/>
  <c r="E2974" i="13"/>
  <c r="V966" i="12"/>
  <c r="B967" i="12"/>
  <c r="U966" i="12"/>
  <c r="E966" i="12"/>
  <c r="F966" i="12" s="1"/>
  <c r="N966" i="12"/>
  <c r="O966" i="12" s="1"/>
  <c r="P966" i="12" s="1"/>
  <c r="J966" i="12"/>
  <c r="Y966" i="12"/>
  <c r="I966" i="12"/>
  <c r="K965" i="12"/>
  <c r="K966" i="12" l="1"/>
  <c r="Q966" i="12"/>
  <c r="R966" i="12" s="1"/>
  <c r="W966" i="12"/>
  <c r="E2973" i="13"/>
  <c r="B968" i="12"/>
  <c r="U967" i="12"/>
  <c r="E967" i="12"/>
  <c r="F967" i="12" s="1"/>
  <c r="N967" i="12"/>
  <c r="O967" i="12" s="1"/>
  <c r="P967" i="12" s="1"/>
  <c r="J967" i="12"/>
  <c r="Y967" i="12"/>
  <c r="I967" i="12"/>
  <c r="V967" i="12"/>
  <c r="W967" i="12" l="1"/>
  <c r="E2972" i="13"/>
  <c r="N968" i="12"/>
  <c r="O968" i="12" s="1"/>
  <c r="P968" i="12" s="1"/>
  <c r="J968" i="12"/>
  <c r="Y968" i="12"/>
  <c r="I968" i="12"/>
  <c r="V968" i="12"/>
  <c r="B969" i="12"/>
  <c r="U968" i="12"/>
  <c r="E968" i="12"/>
  <c r="F968" i="12" s="1"/>
  <c r="K967" i="12"/>
  <c r="Q967" i="12"/>
  <c r="R967" i="12" s="1"/>
  <c r="W968" i="12" l="1"/>
  <c r="K968" i="12"/>
  <c r="Q968" i="12"/>
  <c r="R968" i="12" s="1"/>
  <c r="E2971" i="13"/>
  <c r="N969" i="12"/>
  <c r="O969" i="12" s="1"/>
  <c r="P969" i="12" s="1"/>
  <c r="J969" i="12"/>
  <c r="Y969" i="12"/>
  <c r="I969" i="12"/>
  <c r="V969" i="12"/>
  <c r="B970" i="12"/>
  <c r="U969" i="12"/>
  <c r="E969" i="12"/>
  <c r="F969" i="12" s="1"/>
  <c r="W969" i="12" l="1"/>
  <c r="Q969" i="12"/>
  <c r="R969" i="12" s="1"/>
  <c r="E2970" i="13"/>
  <c r="J970" i="12"/>
  <c r="Y970" i="12"/>
  <c r="I970" i="12"/>
  <c r="V970" i="12"/>
  <c r="B971" i="12"/>
  <c r="U970" i="12"/>
  <c r="E970" i="12"/>
  <c r="F970" i="12" s="1"/>
  <c r="N970" i="12"/>
  <c r="O970" i="12" s="1"/>
  <c r="P970" i="12" s="1"/>
  <c r="K969" i="12"/>
  <c r="W970" i="12" l="1"/>
  <c r="K970" i="12"/>
  <c r="Q970" i="12"/>
  <c r="R970" i="12" s="1"/>
  <c r="E2969" i="13"/>
  <c r="Y971" i="12"/>
  <c r="I971" i="12"/>
  <c r="V971" i="12"/>
  <c r="B972" i="12"/>
  <c r="U971" i="12"/>
  <c r="E971" i="12"/>
  <c r="F971" i="12" s="1"/>
  <c r="N971" i="12"/>
  <c r="O971" i="12" s="1"/>
  <c r="P971" i="12" s="1"/>
  <c r="J971" i="12"/>
  <c r="W971" i="12" l="1"/>
  <c r="K971" i="12"/>
  <c r="Q971" i="12"/>
  <c r="R971" i="12" s="1"/>
  <c r="E2968" i="13"/>
  <c r="V972" i="12"/>
  <c r="B973" i="12"/>
  <c r="U972" i="12"/>
  <c r="E972" i="12"/>
  <c r="F972" i="12" s="1"/>
  <c r="N972" i="12"/>
  <c r="O972" i="12" s="1"/>
  <c r="P972" i="12" s="1"/>
  <c r="J972" i="12"/>
  <c r="Y972" i="12"/>
  <c r="I972" i="12"/>
  <c r="E2967" i="13" l="1"/>
  <c r="N973" i="12"/>
  <c r="O973" i="12" s="1"/>
  <c r="P973" i="12" s="1"/>
  <c r="J973" i="12"/>
  <c r="Y973" i="12"/>
  <c r="I973" i="12"/>
  <c r="V973" i="12"/>
  <c r="B974" i="12"/>
  <c r="U973" i="12"/>
  <c r="E973" i="12"/>
  <c r="F973" i="12" s="1"/>
  <c r="K972" i="12"/>
  <c r="Q972" i="12"/>
  <c r="R972" i="12" s="1"/>
  <c r="W972" i="12"/>
  <c r="W973" i="12" l="1"/>
  <c r="K973" i="12"/>
  <c r="E2966" i="13"/>
  <c r="N974" i="12"/>
  <c r="O974" i="12" s="1"/>
  <c r="P974" i="12" s="1"/>
  <c r="J974" i="12"/>
  <c r="Y974" i="12"/>
  <c r="I974" i="12"/>
  <c r="V974" i="12"/>
  <c r="B975" i="12"/>
  <c r="U974" i="12"/>
  <c r="E974" i="12"/>
  <c r="F974" i="12" s="1"/>
  <c r="Q973" i="12"/>
  <c r="R973" i="12" s="1"/>
  <c r="Q974" i="12" l="1"/>
  <c r="R974" i="12" s="1"/>
  <c r="W974" i="12"/>
  <c r="E2965" i="13"/>
  <c r="J975" i="12"/>
  <c r="Y975" i="12"/>
  <c r="I975" i="12"/>
  <c r="V975" i="12"/>
  <c r="B976" i="12"/>
  <c r="U975" i="12"/>
  <c r="E975" i="12"/>
  <c r="F975" i="12" s="1"/>
  <c r="N975" i="12"/>
  <c r="O975" i="12" s="1"/>
  <c r="P975" i="12" s="1"/>
  <c r="K974" i="12"/>
  <c r="W975" i="12" l="1"/>
  <c r="E2964" i="13"/>
  <c r="J976" i="12"/>
  <c r="Y976" i="12"/>
  <c r="I976" i="12"/>
  <c r="V976" i="12"/>
  <c r="B977" i="12"/>
  <c r="U976" i="12"/>
  <c r="E976" i="12"/>
  <c r="F976" i="12" s="1"/>
  <c r="N976" i="12"/>
  <c r="O976" i="12" s="1"/>
  <c r="P976" i="12" s="1"/>
  <c r="K975" i="12"/>
  <c r="Q975" i="12"/>
  <c r="R975" i="12" s="1"/>
  <c r="W976" i="12" l="1"/>
  <c r="E2963" i="13"/>
  <c r="V977" i="12"/>
  <c r="B978" i="12"/>
  <c r="U977" i="12"/>
  <c r="E977" i="12"/>
  <c r="F977" i="12" s="1"/>
  <c r="N977" i="12"/>
  <c r="O977" i="12" s="1"/>
  <c r="P977" i="12" s="1"/>
  <c r="J977" i="12"/>
  <c r="Y977" i="12"/>
  <c r="I977" i="12"/>
  <c r="K976" i="12"/>
  <c r="Q976" i="12"/>
  <c r="R976" i="12" s="1"/>
  <c r="W977" i="12" l="1"/>
  <c r="Q977" i="12"/>
  <c r="R977" i="12" s="1"/>
  <c r="E2962" i="13"/>
  <c r="N978" i="12"/>
  <c r="O978" i="12" s="1"/>
  <c r="P978" i="12" s="1"/>
  <c r="J978" i="12"/>
  <c r="Y978" i="12"/>
  <c r="I978" i="12"/>
  <c r="V978" i="12"/>
  <c r="E978" i="12"/>
  <c r="F978" i="12" s="1"/>
  <c r="B979" i="12"/>
  <c r="U978" i="12"/>
  <c r="K977" i="12"/>
  <c r="Q978" i="12" l="1"/>
  <c r="R978" i="12" s="1"/>
  <c r="W978" i="12"/>
  <c r="E2961" i="13"/>
  <c r="N979" i="12"/>
  <c r="O979" i="12" s="1"/>
  <c r="P979" i="12" s="1"/>
  <c r="J979" i="12"/>
  <c r="Y979" i="12"/>
  <c r="I979" i="12"/>
  <c r="V979" i="12"/>
  <c r="B980" i="12"/>
  <c r="U979" i="12"/>
  <c r="E979" i="12"/>
  <c r="F979" i="12" s="1"/>
  <c r="K978" i="12"/>
  <c r="K979" i="12" l="1"/>
  <c r="Q979" i="12"/>
  <c r="R979" i="12" s="1"/>
  <c r="W979" i="12"/>
  <c r="E2960" i="13"/>
  <c r="N980" i="12"/>
  <c r="O980" i="12" s="1"/>
  <c r="P980" i="12" s="1"/>
  <c r="J980" i="12"/>
  <c r="Y980" i="12"/>
  <c r="I980" i="12"/>
  <c r="V980" i="12"/>
  <c r="B981" i="12"/>
  <c r="U980" i="12"/>
  <c r="E980" i="12"/>
  <c r="F980" i="12" s="1"/>
  <c r="Q980" i="12" l="1"/>
  <c r="R980" i="12" s="1"/>
  <c r="W980" i="12"/>
  <c r="E2959" i="13"/>
  <c r="J981" i="12"/>
  <c r="Y981" i="12"/>
  <c r="I981" i="12"/>
  <c r="V981" i="12"/>
  <c r="B982" i="12"/>
  <c r="U981" i="12"/>
  <c r="E981" i="12"/>
  <c r="F981" i="12" s="1"/>
  <c r="N981" i="12"/>
  <c r="O981" i="12" s="1"/>
  <c r="P981" i="12" s="1"/>
  <c r="K980" i="12"/>
  <c r="W981" i="12" l="1"/>
  <c r="Q981" i="12"/>
  <c r="R981" i="12" s="1"/>
  <c r="E2958" i="13"/>
  <c r="V982" i="12"/>
  <c r="B983" i="12"/>
  <c r="U982" i="12"/>
  <c r="E982" i="12"/>
  <c r="F982" i="12" s="1"/>
  <c r="N982" i="12"/>
  <c r="O982" i="12" s="1"/>
  <c r="P982" i="12" s="1"/>
  <c r="J982" i="12"/>
  <c r="Y982" i="12"/>
  <c r="I982" i="12"/>
  <c r="K981" i="12"/>
  <c r="E2957" i="13" l="1"/>
  <c r="B984" i="12"/>
  <c r="U983" i="12"/>
  <c r="E983" i="12"/>
  <c r="F983" i="12" s="1"/>
  <c r="N983" i="12"/>
  <c r="O983" i="12" s="1"/>
  <c r="P983" i="12" s="1"/>
  <c r="J983" i="12"/>
  <c r="Y983" i="12"/>
  <c r="I983" i="12"/>
  <c r="V983" i="12"/>
  <c r="K982" i="12"/>
  <c r="Q982" i="12"/>
  <c r="R982" i="12" s="1"/>
  <c r="W982" i="12"/>
  <c r="W983" i="12" l="1"/>
  <c r="Q983" i="12"/>
  <c r="R983" i="12" s="1"/>
  <c r="E2956" i="13"/>
  <c r="N984" i="12"/>
  <c r="O984" i="12" s="1"/>
  <c r="P984" i="12" s="1"/>
  <c r="J984" i="12"/>
  <c r="Y984" i="12"/>
  <c r="I984" i="12"/>
  <c r="V984" i="12"/>
  <c r="B985" i="12"/>
  <c r="U984" i="12"/>
  <c r="E984" i="12"/>
  <c r="F984" i="12" s="1"/>
  <c r="K983" i="12"/>
  <c r="K984" i="12" l="1"/>
  <c r="Q984" i="12"/>
  <c r="R984" i="12" s="1"/>
  <c r="W984" i="12"/>
  <c r="E2955" i="13"/>
  <c r="N985" i="12"/>
  <c r="O985" i="12" s="1"/>
  <c r="P985" i="12" s="1"/>
  <c r="J985" i="12"/>
  <c r="Y985" i="12"/>
  <c r="I985" i="12"/>
  <c r="V985" i="12"/>
  <c r="B986" i="12"/>
  <c r="U985" i="12"/>
  <c r="E985" i="12"/>
  <c r="F985" i="12" s="1"/>
  <c r="Q985" i="12" l="1"/>
  <c r="R985" i="12" s="1"/>
  <c r="E2954" i="13"/>
  <c r="J986" i="12"/>
  <c r="Y986" i="12"/>
  <c r="I986" i="12"/>
  <c r="V986" i="12"/>
  <c r="B987" i="12"/>
  <c r="U986" i="12"/>
  <c r="E986" i="12"/>
  <c r="F986" i="12" s="1"/>
  <c r="N986" i="12"/>
  <c r="O986" i="12" s="1"/>
  <c r="P986" i="12" s="1"/>
  <c r="K985" i="12"/>
  <c r="W985" i="12"/>
  <c r="W986" i="12" l="1"/>
  <c r="E2953" i="13"/>
  <c r="Y987" i="12"/>
  <c r="I987" i="12"/>
  <c r="V987" i="12"/>
  <c r="B988" i="12"/>
  <c r="U987" i="12"/>
  <c r="E987" i="12"/>
  <c r="F987" i="12" s="1"/>
  <c r="N987" i="12"/>
  <c r="O987" i="12" s="1"/>
  <c r="P987" i="12" s="1"/>
  <c r="J987" i="12"/>
  <c r="K986" i="12"/>
  <c r="Q986" i="12"/>
  <c r="R986" i="12" s="1"/>
  <c r="W987" i="12" l="1"/>
  <c r="Q987" i="12"/>
  <c r="R987" i="12" s="1"/>
  <c r="E2952" i="13"/>
  <c r="V988" i="12"/>
  <c r="B989" i="12"/>
  <c r="U988" i="12"/>
  <c r="E988" i="12"/>
  <c r="F988" i="12" s="1"/>
  <c r="N988" i="12"/>
  <c r="O988" i="12" s="1"/>
  <c r="P988" i="12" s="1"/>
  <c r="J988" i="12"/>
  <c r="Y988" i="12"/>
  <c r="I988" i="12"/>
  <c r="K987" i="12"/>
  <c r="K988" i="12" l="1"/>
  <c r="W988" i="12"/>
  <c r="Q988" i="12"/>
  <c r="R988" i="12" s="1"/>
  <c r="E2951" i="13"/>
  <c r="N989" i="12"/>
  <c r="O989" i="12" s="1"/>
  <c r="P989" i="12" s="1"/>
  <c r="J989" i="12"/>
  <c r="Y989" i="12"/>
  <c r="I989" i="12"/>
  <c r="V989" i="12"/>
  <c r="B990" i="12"/>
  <c r="U989" i="12"/>
  <c r="E989" i="12"/>
  <c r="F989" i="12" s="1"/>
  <c r="W989" i="12" l="1"/>
  <c r="E2950" i="13"/>
  <c r="N990" i="12"/>
  <c r="O990" i="12" s="1"/>
  <c r="P990" i="12" s="1"/>
  <c r="J990" i="12"/>
  <c r="Y990" i="12"/>
  <c r="I990" i="12"/>
  <c r="V990" i="12"/>
  <c r="B991" i="12"/>
  <c r="U990" i="12"/>
  <c r="E990" i="12"/>
  <c r="F990" i="12" s="1"/>
  <c r="K989" i="12"/>
  <c r="Q989" i="12"/>
  <c r="R989" i="12" s="1"/>
  <c r="Q990" i="12" l="1"/>
  <c r="R990" i="12" s="1"/>
  <c r="W990" i="12"/>
  <c r="E2949" i="13"/>
  <c r="J991" i="12"/>
  <c r="Y991" i="12"/>
  <c r="I991" i="12"/>
  <c r="V991" i="12"/>
  <c r="B992" i="12"/>
  <c r="U991" i="12"/>
  <c r="E991" i="12"/>
  <c r="F991" i="12" s="1"/>
  <c r="N991" i="12"/>
  <c r="O991" i="12" s="1"/>
  <c r="P991" i="12" s="1"/>
  <c r="K990" i="12"/>
  <c r="E2948" i="13" l="1"/>
  <c r="J992" i="12"/>
  <c r="Y992" i="12"/>
  <c r="I992" i="12"/>
  <c r="V992" i="12"/>
  <c r="B993" i="12"/>
  <c r="U992" i="12"/>
  <c r="E992" i="12"/>
  <c r="F992" i="12" s="1"/>
  <c r="N992" i="12"/>
  <c r="O992" i="12" s="1"/>
  <c r="P992" i="12" s="1"/>
  <c r="K991" i="12"/>
  <c r="Q991" i="12"/>
  <c r="R991" i="12" s="1"/>
  <c r="W991" i="12"/>
  <c r="W992" i="12" l="1"/>
  <c r="E2947" i="13"/>
  <c r="V993" i="12"/>
  <c r="B994" i="12"/>
  <c r="U993" i="12"/>
  <c r="E993" i="12"/>
  <c r="F993" i="12" s="1"/>
  <c r="N993" i="12"/>
  <c r="O993" i="12" s="1"/>
  <c r="P993" i="12" s="1"/>
  <c r="J993" i="12"/>
  <c r="Y993" i="12"/>
  <c r="I993" i="12"/>
  <c r="K992" i="12"/>
  <c r="Q992" i="12"/>
  <c r="R992" i="12" s="1"/>
  <c r="K993" i="12" l="1"/>
  <c r="Q993" i="12"/>
  <c r="R993" i="12" s="1"/>
  <c r="W993" i="12"/>
  <c r="E2946" i="13"/>
  <c r="N994" i="12"/>
  <c r="O994" i="12" s="1"/>
  <c r="P994" i="12" s="1"/>
  <c r="J994" i="12"/>
  <c r="Y994" i="12"/>
  <c r="I994" i="12"/>
  <c r="V994" i="12"/>
  <c r="B995" i="12"/>
  <c r="U994" i="12"/>
  <c r="E994" i="12"/>
  <c r="F994" i="12" s="1"/>
  <c r="W994" i="12" l="1"/>
  <c r="Q994" i="12"/>
  <c r="R994" i="12" s="1"/>
  <c r="E2945" i="13"/>
  <c r="N995" i="12"/>
  <c r="O995" i="12" s="1"/>
  <c r="P995" i="12" s="1"/>
  <c r="J995" i="12"/>
  <c r="Y995" i="12"/>
  <c r="I995" i="12"/>
  <c r="V995" i="12"/>
  <c r="B996" i="12"/>
  <c r="U995" i="12"/>
  <c r="E995" i="12"/>
  <c r="F995" i="12" s="1"/>
  <c r="K994" i="12"/>
  <c r="K995" i="12" l="1"/>
  <c r="W995" i="12"/>
  <c r="Q995" i="12"/>
  <c r="R995" i="12" s="1"/>
  <c r="E2944" i="13"/>
  <c r="B997" i="12"/>
  <c r="U996" i="12"/>
  <c r="E996" i="12"/>
  <c r="F996" i="12" s="1"/>
  <c r="N996" i="12"/>
  <c r="O996" i="12" s="1"/>
  <c r="P996" i="12" s="1"/>
  <c r="J996" i="12"/>
  <c r="I996" i="12"/>
  <c r="Y996" i="12"/>
  <c r="V996" i="12"/>
  <c r="W996" i="12" l="1"/>
  <c r="K996" i="12"/>
  <c r="E2943" i="13"/>
  <c r="J997" i="12"/>
  <c r="Y997" i="12"/>
  <c r="B998" i="12"/>
  <c r="N997" i="12"/>
  <c r="O997" i="12" s="1"/>
  <c r="P997" i="12" s="1"/>
  <c r="I997" i="12"/>
  <c r="E997" i="12"/>
  <c r="F997" i="12" s="1"/>
  <c r="V997" i="12"/>
  <c r="U997" i="12"/>
  <c r="Q996" i="12"/>
  <c r="R996" i="12" s="1"/>
  <c r="W997" i="12" l="1"/>
  <c r="Q997" i="12"/>
  <c r="R997" i="12" s="1"/>
  <c r="K997" i="12"/>
  <c r="E2942" i="13"/>
  <c r="Y998" i="12"/>
  <c r="I998" i="12"/>
  <c r="V998" i="12"/>
  <c r="U998" i="12"/>
  <c r="B999" i="12"/>
  <c r="N998" i="12"/>
  <c r="O998" i="12" s="1"/>
  <c r="P998" i="12" s="1"/>
  <c r="J998" i="12"/>
  <c r="E998" i="12"/>
  <c r="F998" i="12" s="1"/>
  <c r="W998" i="12" l="1"/>
  <c r="Q998" i="12"/>
  <c r="R998" i="12" s="1"/>
  <c r="E2941" i="13"/>
  <c r="V999" i="12"/>
  <c r="B1000" i="12"/>
  <c r="N999" i="12"/>
  <c r="O999" i="12" s="1"/>
  <c r="P999" i="12" s="1"/>
  <c r="J999" i="12"/>
  <c r="I999" i="12"/>
  <c r="E999" i="12"/>
  <c r="F999" i="12" s="1"/>
  <c r="Y999" i="12"/>
  <c r="U999" i="12"/>
  <c r="K998" i="12"/>
  <c r="W999" i="12" l="1"/>
  <c r="Q999" i="12"/>
  <c r="R999" i="12" s="1"/>
  <c r="K999" i="12"/>
  <c r="E2940" i="13"/>
  <c r="Y1000" i="12"/>
  <c r="I1000" i="12"/>
  <c r="V1000" i="12"/>
  <c r="U1000" i="12"/>
  <c r="N1000" i="12"/>
  <c r="O1000" i="12" s="1"/>
  <c r="P1000" i="12" s="1"/>
  <c r="B1001" i="12"/>
  <c r="J1000" i="12"/>
  <c r="E1000" i="12"/>
  <c r="F1000" i="12" s="1"/>
  <c r="W1000" i="12" l="1"/>
  <c r="E2939" i="13"/>
  <c r="N1001" i="12"/>
  <c r="O1001" i="12" s="1"/>
  <c r="P1001" i="12" s="1"/>
  <c r="V1001" i="12"/>
  <c r="B1002" i="12"/>
  <c r="J1001" i="12"/>
  <c r="I1001" i="12"/>
  <c r="E1001" i="12"/>
  <c r="F1001" i="12" s="1"/>
  <c r="Y1001" i="12"/>
  <c r="U1001" i="12"/>
  <c r="K1000" i="12"/>
  <c r="Q1000" i="12"/>
  <c r="R1000" i="12" s="1"/>
  <c r="K1001" i="12" l="1"/>
  <c r="E2938" i="13"/>
  <c r="N1002" i="12"/>
  <c r="O1002" i="12" s="1"/>
  <c r="P1002" i="12" s="1"/>
  <c r="J1002" i="12"/>
  <c r="V1002" i="12"/>
  <c r="U1002" i="12"/>
  <c r="B1003" i="12"/>
  <c r="I1002" i="12"/>
  <c r="E1002" i="12"/>
  <c r="F1002" i="12" s="1"/>
  <c r="Y1002" i="12"/>
  <c r="Q1001" i="12"/>
  <c r="R1001" i="12" s="1"/>
  <c r="W1001" i="12"/>
  <c r="W1002" i="12" l="1"/>
  <c r="Q1002" i="12"/>
  <c r="R1002" i="12" s="1"/>
  <c r="K1002" i="12"/>
  <c r="E2937" i="13"/>
  <c r="J1003" i="12"/>
  <c r="Y1003" i="12"/>
  <c r="N1003" i="12"/>
  <c r="O1003" i="12" s="1"/>
  <c r="P1003" i="12" s="1"/>
  <c r="B1004" i="12"/>
  <c r="I1003" i="12"/>
  <c r="E1003" i="12"/>
  <c r="F1003" i="12" s="1"/>
  <c r="V1003" i="12"/>
  <c r="U1003" i="12"/>
  <c r="W1003" i="12" l="1"/>
  <c r="K1003" i="12"/>
  <c r="E2936" i="13"/>
  <c r="Y1004" i="12"/>
  <c r="I1004" i="12"/>
  <c r="V1004" i="12"/>
  <c r="B1005" i="12"/>
  <c r="U1004" i="12"/>
  <c r="E1004" i="12"/>
  <c r="F1004" i="12" s="1"/>
  <c r="J1004" i="12"/>
  <c r="N1004" i="12"/>
  <c r="O1004" i="12" s="1"/>
  <c r="P1004" i="12" s="1"/>
  <c r="Q1003" i="12"/>
  <c r="R1003" i="12" s="1"/>
  <c r="W1004" i="12" l="1"/>
  <c r="E2935" i="13"/>
  <c r="V1005" i="12"/>
  <c r="B1006" i="12"/>
  <c r="U1005" i="12"/>
  <c r="E1005" i="12"/>
  <c r="F1005" i="12" s="1"/>
  <c r="J1005" i="12"/>
  <c r="Y1005" i="12"/>
  <c r="N1005" i="12"/>
  <c r="O1005" i="12" s="1"/>
  <c r="P1005" i="12" s="1"/>
  <c r="I1005" i="12"/>
  <c r="K1004" i="12"/>
  <c r="Q1004" i="12"/>
  <c r="R1004" i="12" s="1"/>
  <c r="W1005" i="12" l="1"/>
  <c r="Q1005" i="12"/>
  <c r="R1005" i="12" s="1"/>
  <c r="E2934" i="13"/>
  <c r="B1007" i="12"/>
  <c r="U1006" i="12"/>
  <c r="E1006" i="12"/>
  <c r="F1006" i="12" s="1"/>
  <c r="N1006" i="12"/>
  <c r="O1006" i="12" s="1"/>
  <c r="P1006" i="12" s="1"/>
  <c r="Y1006" i="12"/>
  <c r="V1006" i="12"/>
  <c r="J1006" i="12"/>
  <c r="I1006" i="12"/>
  <c r="K1005" i="12"/>
  <c r="W1006" i="12" l="1"/>
  <c r="Q1006" i="12"/>
  <c r="R1006" i="12" s="1"/>
  <c r="E2933" i="13"/>
  <c r="N1007" i="12"/>
  <c r="O1007" i="12" s="1"/>
  <c r="P1007" i="12" s="1"/>
  <c r="J1007" i="12"/>
  <c r="Y1007" i="12"/>
  <c r="V1007" i="12"/>
  <c r="U1007" i="12"/>
  <c r="I1007" i="12"/>
  <c r="E1007" i="12"/>
  <c r="F1007" i="12" s="1"/>
  <c r="B1008" i="12"/>
  <c r="K1006" i="12"/>
  <c r="Q1007" i="12" l="1"/>
  <c r="R1007" i="12" s="1"/>
  <c r="E2932" i="13"/>
  <c r="J1008" i="12"/>
  <c r="Y1008" i="12"/>
  <c r="I1008" i="12"/>
  <c r="V1008" i="12"/>
  <c r="U1008" i="12"/>
  <c r="N1008" i="12"/>
  <c r="O1008" i="12" s="1"/>
  <c r="P1008" i="12" s="1"/>
  <c r="E1008" i="12"/>
  <c r="F1008" i="12" s="1"/>
  <c r="B1009" i="12"/>
  <c r="K1007" i="12"/>
  <c r="W1007" i="12"/>
  <c r="W1008" i="12" l="1"/>
  <c r="Q1008" i="12"/>
  <c r="R1008" i="12" s="1"/>
  <c r="K1008" i="12"/>
  <c r="E2931" i="13"/>
  <c r="J1009" i="12"/>
  <c r="Y1009" i="12"/>
  <c r="I1009" i="12"/>
  <c r="V1009" i="12"/>
  <c r="B1010" i="12"/>
  <c r="U1009" i="12"/>
  <c r="E1009" i="12"/>
  <c r="F1009" i="12" s="1"/>
  <c r="N1009" i="12"/>
  <c r="O1009" i="12" s="1"/>
  <c r="P1009" i="12" s="1"/>
  <c r="W1009" i="12" l="1"/>
  <c r="Q1009" i="12"/>
  <c r="R1009" i="12" s="1"/>
  <c r="K1009" i="12"/>
  <c r="E2930" i="13"/>
  <c r="Y1010" i="12"/>
  <c r="I1010" i="12"/>
  <c r="V1010" i="12"/>
  <c r="B1011" i="12"/>
  <c r="U1010" i="12"/>
  <c r="E1010" i="12"/>
  <c r="F1010" i="12" s="1"/>
  <c r="J1010" i="12"/>
  <c r="N1010" i="12"/>
  <c r="O1010" i="12" s="1"/>
  <c r="P1010" i="12" s="1"/>
  <c r="Q1010" i="12" l="1"/>
  <c r="R1010" i="12" s="1"/>
  <c r="W1010" i="12"/>
  <c r="E2929" i="13"/>
  <c r="V1011" i="12"/>
  <c r="N1011" i="12"/>
  <c r="O1011" i="12" s="1"/>
  <c r="P1011" i="12" s="1"/>
  <c r="Y1011" i="12"/>
  <c r="I1011" i="12"/>
  <c r="J1011" i="12"/>
  <c r="E1011" i="12"/>
  <c r="F1011" i="12" s="1"/>
  <c r="B1012" i="12"/>
  <c r="U1011" i="12"/>
  <c r="K1010" i="12"/>
  <c r="W1011" i="12" l="1"/>
  <c r="Q1011" i="12"/>
  <c r="R1011" i="12" s="1"/>
  <c r="K1011" i="12"/>
  <c r="E2928" i="13"/>
  <c r="N1012" i="12"/>
  <c r="O1012" i="12" s="1"/>
  <c r="P1012" i="12" s="1"/>
  <c r="V1012" i="12"/>
  <c r="B1013" i="12"/>
  <c r="U1012" i="12"/>
  <c r="E1012" i="12"/>
  <c r="F1012" i="12" s="1"/>
  <c r="J1012" i="12"/>
  <c r="I1012" i="12"/>
  <c r="Y1012" i="12"/>
  <c r="K1012" i="12" l="1"/>
  <c r="W1012" i="12"/>
  <c r="E2927" i="13"/>
  <c r="N1013" i="12"/>
  <c r="O1013" i="12" s="1"/>
  <c r="P1013" i="12" s="1"/>
  <c r="J1013" i="12"/>
  <c r="Y1013" i="12"/>
  <c r="I1013" i="12"/>
  <c r="V1013" i="12"/>
  <c r="U1013" i="12"/>
  <c r="E1013" i="12"/>
  <c r="F1013" i="12" s="1"/>
  <c r="B1014" i="12"/>
  <c r="Q1012" i="12"/>
  <c r="R1012" i="12" s="1"/>
  <c r="K1013" i="12" l="1"/>
  <c r="E2926" i="13"/>
  <c r="J1014" i="12"/>
  <c r="Y1014" i="12"/>
  <c r="I1014" i="12"/>
  <c r="V1014" i="12"/>
  <c r="B1015" i="12"/>
  <c r="U1014" i="12"/>
  <c r="E1014" i="12"/>
  <c r="F1014" i="12" s="1"/>
  <c r="N1014" i="12"/>
  <c r="O1014" i="12" s="1"/>
  <c r="P1014" i="12" s="1"/>
  <c r="Q1013" i="12"/>
  <c r="R1013" i="12" s="1"/>
  <c r="W1013" i="12"/>
  <c r="W1014" i="12" l="1"/>
  <c r="Q1014" i="12"/>
  <c r="R1014" i="12" s="1"/>
  <c r="K1014" i="12"/>
  <c r="E2925" i="13"/>
  <c r="J1015" i="12"/>
  <c r="V1015" i="12"/>
  <c r="B1016" i="12"/>
  <c r="U1015" i="12"/>
  <c r="E1015" i="12"/>
  <c r="F1015" i="12" s="1"/>
  <c r="Y1015" i="12"/>
  <c r="N1015" i="12"/>
  <c r="O1015" i="12" s="1"/>
  <c r="P1015" i="12" s="1"/>
  <c r="I1015" i="12"/>
  <c r="Q1015" i="12" l="1"/>
  <c r="R1015" i="12" s="1"/>
  <c r="K1015" i="12"/>
  <c r="W1015" i="12"/>
  <c r="E2924" i="13"/>
  <c r="B1017" i="12"/>
  <c r="U1016" i="12"/>
  <c r="E1016" i="12"/>
  <c r="F1016" i="12" s="1"/>
  <c r="J1016" i="12"/>
  <c r="Y1016" i="12"/>
  <c r="I1016" i="12"/>
  <c r="V1016" i="12"/>
  <c r="N1016" i="12"/>
  <c r="O1016" i="12" s="1"/>
  <c r="P1016" i="12" s="1"/>
  <c r="W1016" i="12" l="1"/>
  <c r="Q1016" i="12"/>
  <c r="R1016" i="12" s="1"/>
  <c r="E2923" i="13"/>
  <c r="N1017" i="12"/>
  <c r="O1017" i="12" s="1"/>
  <c r="P1017" i="12" s="1"/>
  <c r="Y1017" i="12"/>
  <c r="I1017" i="12"/>
  <c r="V1017" i="12"/>
  <c r="U1017" i="12"/>
  <c r="J1017" i="12"/>
  <c r="E1017" i="12"/>
  <c r="F1017" i="12" s="1"/>
  <c r="B1018" i="12"/>
  <c r="K1016" i="12"/>
  <c r="W1017" i="12" l="1"/>
  <c r="K1017" i="12"/>
  <c r="Q1017" i="12"/>
  <c r="R1017" i="12" s="1"/>
  <c r="E2922" i="13"/>
  <c r="N1018" i="12"/>
  <c r="O1018" i="12" s="1"/>
  <c r="P1018" i="12" s="1"/>
  <c r="J1018" i="12"/>
  <c r="Y1018" i="12"/>
  <c r="I1018" i="12"/>
  <c r="V1018" i="12"/>
  <c r="B1019" i="12"/>
  <c r="U1018" i="12"/>
  <c r="E1018" i="12"/>
  <c r="F1018" i="12" s="1"/>
  <c r="W1018" i="12" l="1"/>
  <c r="Q1018" i="12"/>
  <c r="R1018" i="12" s="1"/>
  <c r="E2921" i="13"/>
  <c r="N1019" i="12"/>
  <c r="O1019" i="12" s="1"/>
  <c r="P1019" i="12" s="1"/>
  <c r="J1019" i="12"/>
  <c r="Y1019" i="12"/>
  <c r="I1019" i="12"/>
  <c r="V1019" i="12"/>
  <c r="E1019" i="12"/>
  <c r="F1019" i="12" s="1"/>
  <c r="B1020" i="12"/>
  <c r="U1019" i="12"/>
  <c r="K1018" i="12"/>
  <c r="K1019" i="12" l="1"/>
  <c r="W1019" i="12"/>
  <c r="E2920" i="13"/>
  <c r="Y1020" i="12"/>
  <c r="I1020" i="12"/>
  <c r="V1020" i="12"/>
  <c r="B1021" i="12"/>
  <c r="U1020" i="12"/>
  <c r="E1020" i="12"/>
  <c r="F1020" i="12" s="1"/>
  <c r="N1020" i="12"/>
  <c r="O1020" i="12" s="1"/>
  <c r="P1020" i="12" s="1"/>
  <c r="J1020" i="12"/>
  <c r="Q1019" i="12"/>
  <c r="R1019" i="12" s="1"/>
  <c r="W1020" i="12" l="1"/>
  <c r="E2919" i="13"/>
  <c r="V1021" i="12"/>
  <c r="B1022" i="12"/>
  <c r="U1021" i="12"/>
  <c r="E1021" i="12"/>
  <c r="F1021" i="12" s="1"/>
  <c r="N1021" i="12"/>
  <c r="O1021" i="12" s="1"/>
  <c r="P1021" i="12" s="1"/>
  <c r="J1021" i="12"/>
  <c r="I1021" i="12"/>
  <c r="Y1021" i="12"/>
  <c r="K1020" i="12"/>
  <c r="Q1020" i="12"/>
  <c r="R1020" i="12" s="1"/>
  <c r="W1021" i="12" l="1"/>
  <c r="E2918" i="13"/>
  <c r="B1023" i="12"/>
  <c r="U1022" i="12"/>
  <c r="E1022" i="12"/>
  <c r="F1022" i="12" s="1"/>
  <c r="N1022" i="12"/>
  <c r="O1022" i="12" s="1"/>
  <c r="P1022" i="12" s="1"/>
  <c r="J1022" i="12"/>
  <c r="Y1022" i="12"/>
  <c r="V1022" i="12"/>
  <c r="I1022" i="12"/>
  <c r="K1021" i="12"/>
  <c r="Q1021" i="12"/>
  <c r="R1021" i="12" s="1"/>
  <c r="K1022" i="12" l="1"/>
  <c r="W1022" i="12"/>
  <c r="Q1022" i="12"/>
  <c r="R1022" i="12" s="1"/>
  <c r="E2917" i="13"/>
  <c r="N1023" i="12"/>
  <c r="O1023" i="12" s="1"/>
  <c r="P1023" i="12" s="1"/>
  <c r="J1023" i="12"/>
  <c r="B1024" i="12"/>
  <c r="U1023" i="12"/>
  <c r="E1023" i="12"/>
  <c r="F1023" i="12" s="1"/>
  <c r="Y1023" i="12"/>
  <c r="V1023" i="12"/>
  <c r="I1023" i="12"/>
  <c r="E2916" i="13" l="1"/>
  <c r="J1024" i="12"/>
  <c r="Y1024" i="12"/>
  <c r="I1024" i="12"/>
  <c r="B1025" i="12"/>
  <c r="U1024" i="12"/>
  <c r="E1024" i="12"/>
  <c r="F1024" i="12" s="1"/>
  <c r="V1024" i="12"/>
  <c r="N1024" i="12"/>
  <c r="O1024" i="12" s="1"/>
  <c r="P1024" i="12" s="1"/>
  <c r="K1023" i="12"/>
  <c r="Q1023" i="12"/>
  <c r="R1023" i="12" s="1"/>
  <c r="W1023" i="12"/>
  <c r="W1024" i="12" l="1"/>
  <c r="Q1024" i="12"/>
  <c r="R1024" i="12" s="1"/>
  <c r="E2915" i="13"/>
  <c r="J1025" i="12"/>
  <c r="Y1025" i="12"/>
  <c r="I1025" i="12"/>
  <c r="V1025" i="12"/>
  <c r="B1026" i="12"/>
  <c r="U1025" i="12"/>
  <c r="E1025" i="12"/>
  <c r="F1025" i="12" s="1"/>
  <c r="N1025" i="12"/>
  <c r="O1025" i="12" s="1"/>
  <c r="P1025" i="12" s="1"/>
  <c r="K1024" i="12"/>
  <c r="E2914" i="13" l="1"/>
  <c r="Y1026" i="12"/>
  <c r="I1026" i="12"/>
  <c r="V1026" i="12"/>
  <c r="B1027" i="12"/>
  <c r="U1026" i="12"/>
  <c r="E1026" i="12"/>
  <c r="F1026" i="12" s="1"/>
  <c r="N1026" i="12"/>
  <c r="O1026" i="12" s="1"/>
  <c r="P1026" i="12" s="1"/>
  <c r="J1026" i="12"/>
  <c r="K1025" i="12"/>
  <c r="Q1025" i="12"/>
  <c r="R1025" i="12" s="1"/>
  <c r="W1025" i="12"/>
  <c r="W1026" i="12" l="1"/>
  <c r="Q1026" i="12"/>
  <c r="R1026" i="12" s="1"/>
  <c r="E2913" i="13"/>
  <c r="V1027" i="12"/>
  <c r="N1027" i="12"/>
  <c r="O1027" i="12" s="1"/>
  <c r="P1027" i="12" s="1"/>
  <c r="Y1027" i="12"/>
  <c r="I1027" i="12"/>
  <c r="B1028" i="12"/>
  <c r="U1027" i="12"/>
  <c r="J1027" i="12"/>
  <c r="E1027" i="12"/>
  <c r="F1027" i="12" s="1"/>
  <c r="K1026" i="12"/>
  <c r="Q1027" i="12" l="1"/>
  <c r="R1027" i="12" s="1"/>
  <c r="W1027" i="12"/>
  <c r="E2912" i="13"/>
  <c r="N1028" i="12"/>
  <c r="O1028" i="12" s="1"/>
  <c r="P1028" i="12" s="1"/>
  <c r="Y1028" i="12"/>
  <c r="I1028" i="12"/>
  <c r="V1028" i="12"/>
  <c r="B1029" i="12"/>
  <c r="U1028" i="12"/>
  <c r="E1028" i="12"/>
  <c r="F1028" i="12" s="1"/>
  <c r="J1028" i="12"/>
  <c r="K1027" i="12"/>
  <c r="Q1028" i="12" l="1"/>
  <c r="R1028" i="12" s="1"/>
  <c r="W1028" i="12"/>
  <c r="E2911" i="13"/>
  <c r="N1029" i="12"/>
  <c r="O1029" i="12" s="1"/>
  <c r="P1029" i="12" s="1"/>
  <c r="J1029" i="12"/>
  <c r="Y1029" i="12"/>
  <c r="I1029" i="12"/>
  <c r="V1029" i="12"/>
  <c r="B1030" i="12"/>
  <c r="U1029" i="12"/>
  <c r="E1029" i="12"/>
  <c r="F1029" i="12" s="1"/>
  <c r="K1028" i="12"/>
  <c r="W1029" i="12" l="1"/>
  <c r="Q1029" i="12"/>
  <c r="R1029" i="12" s="1"/>
  <c r="E2910" i="13"/>
  <c r="J1030" i="12"/>
  <c r="Y1030" i="12"/>
  <c r="I1030" i="12"/>
  <c r="V1030" i="12"/>
  <c r="B1031" i="12"/>
  <c r="U1030" i="12"/>
  <c r="E1030" i="12"/>
  <c r="F1030" i="12" s="1"/>
  <c r="N1030" i="12"/>
  <c r="O1030" i="12" s="1"/>
  <c r="P1030" i="12" s="1"/>
  <c r="K1029" i="12"/>
  <c r="Q1030" i="12" l="1"/>
  <c r="R1030" i="12" s="1"/>
  <c r="K1030" i="12"/>
  <c r="W1030" i="12"/>
  <c r="E2909" i="13"/>
  <c r="J1031" i="12"/>
  <c r="V1031" i="12"/>
  <c r="B1032" i="12"/>
  <c r="U1031" i="12"/>
  <c r="E1031" i="12"/>
  <c r="F1031" i="12" s="1"/>
  <c r="Y1031" i="12"/>
  <c r="N1031" i="12"/>
  <c r="O1031" i="12" s="1"/>
  <c r="P1031" i="12" s="1"/>
  <c r="I1031" i="12"/>
  <c r="E2908" i="13" l="1"/>
  <c r="B1033" i="12"/>
  <c r="U1032" i="12"/>
  <c r="E1032" i="12"/>
  <c r="F1032" i="12" s="1"/>
  <c r="J1032" i="12"/>
  <c r="Y1032" i="12"/>
  <c r="I1032" i="12"/>
  <c r="V1032" i="12"/>
  <c r="N1032" i="12"/>
  <c r="O1032" i="12" s="1"/>
  <c r="P1032" i="12" s="1"/>
  <c r="K1031" i="12"/>
  <c r="Q1031" i="12"/>
  <c r="R1031" i="12" s="1"/>
  <c r="W1031" i="12"/>
  <c r="W1032" i="12" l="1"/>
  <c r="K1032" i="12"/>
  <c r="Q1032" i="12"/>
  <c r="R1032" i="12" s="1"/>
  <c r="E2907" i="13"/>
  <c r="N1033" i="12"/>
  <c r="O1033" i="12" s="1"/>
  <c r="P1033" i="12" s="1"/>
  <c r="J1033" i="12"/>
  <c r="Y1033" i="12"/>
  <c r="I1033" i="12"/>
  <c r="V1033" i="12"/>
  <c r="B1034" i="12"/>
  <c r="U1033" i="12"/>
  <c r="E1033" i="12"/>
  <c r="F1033" i="12" s="1"/>
  <c r="Q1033" i="12" l="1"/>
  <c r="R1033" i="12" s="1"/>
  <c r="W1033" i="12"/>
  <c r="E2906" i="13"/>
  <c r="N1034" i="12"/>
  <c r="O1034" i="12" s="1"/>
  <c r="P1034" i="12" s="1"/>
  <c r="J1034" i="12"/>
  <c r="Y1034" i="12"/>
  <c r="I1034" i="12"/>
  <c r="V1034" i="12"/>
  <c r="B1035" i="12"/>
  <c r="U1034" i="12"/>
  <c r="E1034" i="12"/>
  <c r="F1034" i="12" s="1"/>
  <c r="K1033" i="12"/>
  <c r="W1034" i="12" l="1"/>
  <c r="Q1034" i="12"/>
  <c r="R1034" i="12" s="1"/>
  <c r="K1034" i="12"/>
  <c r="E2905" i="13"/>
  <c r="N1035" i="12"/>
  <c r="O1035" i="12" s="1"/>
  <c r="P1035" i="12" s="1"/>
  <c r="J1035" i="12"/>
  <c r="Y1035" i="12"/>
  <c r="I1035" i="12"/>
  <c r="V1035" i="12"/>
  <c r="U1035" i="12"/>
  <c r="E1035" i="12"/>
  <c r="F1035" i="12" s="1"/>
  <c r="B1036" i="12"/>
  <c r="K1035" i="12" l="1"/>
  <c r="W1035" i="12"/>
  <c r="E2904" i="13"/>
  <c r="Y1036" i="12"/>
  <c r="I1036" i="12"/>
  <c r="V1036" i="12"/>
  <c r="B1037" i="12"/>
  <c r="U1036" i="12"/>
  <c r="E1036" i="12"/>
  <c r="F1036" i="12" s="1"/>
  <c r="N1036" i="12"/>
  <c r="O1036" i="12" s="1"/>
  <c r="P1036" i="12" s="1"/>
  <c r="J1036" i="12"/>
  <c r="Q1035" i="12"/>
  <c r="R1035" i="12" s="1"/>
  <c r="W1036" i="12" l="1"/>
  <c r="E2903" i="13"/>
  <c r="V1037" i="12"/>
  <c r="B1038" i="12"/>
  <c r="U1037" i="12"/>
  <c r="E1037" i="12"/>
  <c r="F1037" i="12" s="1"/>
  <c r="N1037" i="12"/>
  <c r="O1037" i="12" s="1"/>
  <c r="P1037" i="12" s="1"/>
  <c r="J1037" i="12"/>
  <c r="Y1037" i="12"/>
  <c r="I1037" i="12"/>
  <c r="K1036" i="12"/>
  <c r="Q1036" i="12"/>
  <c r="R1036" i="12" s="1"/>
  <c r="K1037" i="12" l="1"/>
  <c r="W1037" i="12"/>
  <c r="E2902" i="13"/>
  <c r="B1039" i="12"/>
  <c r="U1038" i="12"/>
  <c r="E1038" i="12"/>
  <c r="F1038" i="12" s="1"/>
  <c r="N1038" i="12"/>
  <c r="O1038" i="12" s="1"/>
  <c r="P1038" i="12" s="1"/>
  <c r="J1038" i="12"/>
  <c r="Y1038" i="12"/>
  <c r="V1038" i="12"/>
  <c r="I1038" i="12"/>
  <c r="Q1037" i="12"/>
  <c r="R1037" i="12" s="1"/>
  <c r="K1038" i="12" l="1"/>
  <c r="W1038" i="12"/>
  <c r="Q1038" i="12"/>
  <c r="R1038" i="12" s="1"/>
  <c r="E2901" i="13"/>
  <c r="N1039" i="12"/>
  <c r="O1039" i="12" s="1"/>
  <c r="P1039" i="12" s="1"/>
  <c r="J1039" i="12"/>
  <c r="B1040" i="12"/>
  <c r="U1039" i="12"/>
  <c r="E1039" i="12"/>
  <c r="F1039" i="12" s="1"/>
  <c r="I1039" i="12"/>
  <c r="Y1039" i="12"/>
  <c r="V1039" i="12"/>
  <c r="E2900" i="13" l="1"/>
  <c r="J1040" i="12"/>
  <c r="Y1040" i="12"/>
  <c r="I1040" i="12"/>
  <c r="B1041" i="12"/>
  <c r="U1040" i="12"/>
  <c r="E1040" i="12"/>
  <c r="F1040" i="12" s="1"/>
  <c r="V1040" i="12"/>
  <c r="N1040" i="12"/>
  <c r="O1040" i="12" s="1"/>
  <c r="P1040" i="12" s="1"/>
  <c r="Q1039" i="12"/>
  <c r="R1039" i="12" s="1"/>
  <c r="K1039" i="12"/>
  <c r="W1039" i="12"/>
  <c r="W1040" i="12" l="1"/>
  <c r="Q1040" i="12"/>
  <c r="R1040" i="12" s="1"/>
  <c r="E2899" i="13"/>
  <c r="J1041" i="12"/>
  <c r="Y1041" i="12"/>
  <c r="I1041" i="12"/>
  <c r="V1041" i="12"/>
  <c r="B1042" i="12"/>
  <c r="U1041" i="12"/>
  <c r="E1041" i="12"/>
  <c r="F1041" i="12" s="1"/>
  <c r="N1041" i="12"/>
  <c r="O1041" i="12" s="1"/>
  <c r="P1041" i="12" s="1"/>
  <c r="K1040" i="12"/>
  <c r="K1041" i="12" l="1"/>
  <c r="E2898" i="13"/>
  <c r="Y1042" i="12"/>
  <c r="I1042" i="12"/>
  <c r="V1042" i="12"/>
  <c r="B1043" i="12"/>
  <c r="U1042" i="12"/>
  <c r="E1042" i="12"/>
  <c r="F1042" i="12" s="1"/>
  <c r="N1042" i="12"/>
  <c r="O1042" i="12" s="1"/>
  <c r="P1042" i="12" s="1"/>
  <c r="J1042" i="12"/>
  <c r="Q1041" i="12"/>
  <c r="R1041" i="12" s="1"/>
  <c r="W1041" i="12"/>
  <c r="W1042" i="12" l="1"/>
  <c r="E2897" i="13"/>
  <c r="V1043" i="12"/>
  <c r="N1043" i="12"/>
  <c r="O1043" i="12" s="1"/>
  <c r="P1043" i="12" s="1"/>
  <c r="Y1043" i="12"/>
  <c r="I1043" i="12"/>
  <c r="E1043" i="12"/>
  <c r="F1043" i="12" s="1"/>
  <c r="B1044" i="12"/>
  <c r="U1043" i="12"/>
  <c r="J1043" i="12"/>
  <c r="K1042" i="12"/>
  <c r="Q1042" i="12"/>
  <c r="R1042" i="12" s="1"/>
  <c r="W1043" i="12" l="1"/>
  <c r="Q1043" i="12"/>
  <c r="R1043" i="12" s="1"/>
  <c r="E2896" i="13"/>
  <c r="N1044" i="12"/>
  <c r="O1044" i="12" s="1"/>
  <c r="P1044" i="12" s="1"/>
  <c r="Y1044" i="12"/>
  <c r="I1044" i="12"/>
  <c r="V1044" i="12"/>
  <c r="B1045" i="12"/>
  <c r="U1044" i="12"/>
  <c r="E1044" i="12"/>
  <c r="F1044" i="12" s="1"/>
  <c r="J1044" i="12"/>
  <c r="K1043" i="12"/>
  <c r="Q1044" i="12" l="1"/>
  <c r="R1044" i="12" s="1"/>
  <c r="W1044" i="12"/>
  <c r="E2895" i="13"/>
  <c r="N1045" i="12"/>
  <c r="O1045" i="12" s="1"/>
  <c r="P1045" i="12" s="1"/>
  <c r="J1045" i="12"/>
  <c r="Y1045" i="12"/>
  <c r="I1045" i="12"/>
  <c r="V1045" i="12"/>
  <c r="B1046" i="12"/>
  <c r="U1045" i="12"/>
  <c r="E1045" i="12"/>
  <c r="F1045" i="12" s="1"/>
  <c r="K1044" i="12"/>
  <c r="Q1045" i="12" l="1"/>
  <c r="R1045" i="12" s="1"/>
  <c r="E2894" i="13"/>
  <c r="J1046" i="12"/>
  <c r="Y1046" i="12"/>
  <c r="I1046" i="12"/>
  <c r="V1046" i="12"/>
  <c r="B1047" i="12"/>
  <c r="U1046" i="12"/>
  <c r="E1046" i="12"/>
  <c r="F1046" i="12" s="1"/>
  <c r="N1046" i="12"/>
  <c r="O1046" i="12" s="1"/>
  <c r="P1046" i="12" s="1"/>
  <c r="K1045" i="12"/>
  <c r="W1045" i="12"/>
  <c r="W1046" i="12" l="1"/>
  <c r="Q1046" i="12"/>
  <c r="R1046" i="12" s="1"/>
  <c r="E2893" i="13"/>
  <c r="J1047" i="12"/>
  <c r="V1047" i="12"/>
  <c r="B1048" i="12"/>
  <c r="U1047" i="12"/>
  <c r="E1047" i="12"/>
  <c r="F1047" i="12" s="1"/>
  <c r="Y1047" i="12"/>
  <c r="N1047" i="12"/>
  <c r="O1047" i="12" s="1"/>
  <c r="P1047" i="12" s="1"/>
  <c r="I1047" i="12"/>
  <c r="K1046" i="12"/>
  <c r="K1047" i="12" l="1"/>
  <c r="W1047" i="12"/>
  <c r="E2892" i="13"/>
  <c r="B1049" i="12"/>
  <c r="U1048" i="12"/>
  <c r="E1048" i="12"/>
  <c r="F1048" i="12" s="1"/>
  <c r="J1048" i="12"/>
  <c r="Y1048" i="12"/>
  <c r="I1048" i="12"/>
  <c r="V1048" i="12"/>
  <c r="N1048" i="12"/>
  <c r="O1048" i="12" s="1"/>
  <c r="P1048" i="12" s="1"/>
  <c r="Q1047" i="12"/>
  <c r="R1047" i="12" s="1"/>
  <c r="Q1048" i="12" l="1"/>
  <c r="R1048" i="12" s="1"/>
  <c r="W1048" i="12"/>
  <c r="E2891" i="13"/>
  <c r="N1049" i="12"/>
  <c r="O1049" i="12" s="1"/>
  <c r="P1049" i="12" s="1"/>
  <c r="J1049" i="12"/>
  <c r="Y1049" i="12"/>
  <c r="I1049" i="12"/>
  <c r="V1049" i="12"/>
  <c r="B1050" i="12"/>
  <c r="U1049" i="12"/>
  <c r="E1049" i="12"/>
  <c r="F1049" i="12" s="1"/>
  <c r="K1048" i="12"/>
  <c r="K1049" i="12" l="1"/>
  <c r="Q1049" i="12"/>
  <c r="R1049" i="12" s="1"/>
  <c r="W1049" i="12"/>
  <c r="E2890" i="13"/>
  <c r="N1050" i="12"/>
  <c r="O1050" i="12" s="1"/>
  <c r="P1050" i="12" s="1"/>
  <c r="J1050" i="12"/>
  <c r="Y1050" i="12"/>
  <c r="I1050" i="12"/>
  <c r="V1050" i="12"/>
  <c r="E1050" i="12"/>
  <c r="F1050" i="12" s="1"/>
  <c r="B1051" i="12"/>
  <c r="U1050" i="12"/>
  <c r="W1050" i="12" l="1"/>
  <c r="Q1050" i="12"/>
  <c r="R1050" i="12" s="1"/>
  <c r="K1050" i="12"/>
  <c r="E2889" i="13"/>
  <c r="N1051" i="12"/>
  <c r="O1051" i="12" s="1"/>
  <c r="P1051" i="12" s="1"/>
  <c r="J1051" i="12"/>
  <c r="Y1051" i="12"/>
  <c r="I1051" i="12"/>
  <c r="V1051" i="12"/>
  <c r="B1052" i="12"/>
  <c r="U1051" i="12"/>
  <c r="E1051" i="12"/>
  <c r="F1051" i="12" s="1"/>
  <c r="W1051" i="12" l="1"/>
  <c r="Q1051" i="12"/>
  <c r="R1051" i="12" s="1"/>
  <c r="E2888" i="13"/>
  <c r="Y1052" i="12"/>
  <c r="I1052" i="12"/>
  <c r="V1052" i="12"/>
  <c r="B1053" i="12"/>
  <c r="U1052" i="12"/>
  <c r="E1052" i="12"/>
  <c r="F1052" i="12" s="1"/>
  <c r="N1052" i="12"/>
  <c r="O1052" i="12" s="1"/>
  <c r="P1052" i="12" s="1"/>
  <c r="J1052" i="12"/>
  <c r="K1051" i="12"/>
  <c r="Q1052" i="12" l="1"/>
  <c r="R1052" i="12" s="1"/>
  <c r="W1052" i="12"/>
  <c r="E2887" i="13"/>
  <c r="V1053" i="12"/>
  <c r="B1054" i="12"/>
  <c r="U1053" i="12"/>
  <c r="E1053" i="12"/>
  <c r="F1053" i="12" s="1"/>
  <c r="N1053" i="12"/>
  <c r="O1053" i="12" s="1"/>
  <c r="P1053" i="12" s="1"/>
  <c r="J1053" i="12"/>
  <c r="Y1053" i="12"/>
  <c r="I1053" i="12"/>
  <c r="K1052" i="12"/>
  <c r="W1053" i="12" l="1"/>
  <c r="E2886" i="13"/>
  <c r="B1055" i="12"/>
  <c r="U1054" i="12"/>
  <c r="E1054" i="12"/>
  <c r="F1054" i="12" s="1"/>
  <c r="N1054" i="12"/>
  <c r="O1054" i="12" s="1"/>
  <c r="P1054" i="12" s="1"/>
  <c r="J1054" i="12"/>
  <c r="Y1054" i="12"/>
  <c r="V1054" i="12"/>
  <c r="I1054" i="12"/>
  <c r="K1053" i="12"/>
  <c r="Q1053" i="12"/>
  <c r="R1053" i="12" s="1"/>
  <c r="W1054" i="12" l="1"/>
  <c r="E2885" i="13"/>
  <c r="N1055" i="12"/>
  <c r="O1055" i="12" s="1"/>
  <c r="P1055" i="12" s="1"/>
  <c r="J1055" i="12"/>
  <c r="Y1055" i="12"/>
  <c r="I1055" i="12"/>
  <c r="B1056" i="12"/>
  <c r="U1055" i="12"/>
  <c r="E1055" i="12"/>
  <c r="F1055" i="12" s="1"/>
  <c r="V1055" i="12"/>
  <c r="Q1054" i="12"/>
  <c r="R1054" i="12" s="1"/>
  <c r="K1054" i="12"/>
  <c r="K1055" i="12" l="1"/>
  <c r="Q1055" i="12"/>
  <c r="R1055" i="12" s="1"/>
  <c r="W1055" i="12"/>
  <c r="E2884" i="13"/>
  <c r="N1056" i="12"/>
  <c r="O1056" i="12" s="1"/>
  <c r="P1056" i="12" s="1"/>
  <c r="J1056" i="12"/>
  <c r="Y1056" i="12"/>
  <c r="I1056" i="12"/>
  <c r="V1056" i="12"/>
  <c r="B1057" i="12"/>
  <c r="U1056" i="12"/>
  <c r="E1056" i="12"/>
  <c r="F1056" i="12" s="1"/>
  <c r="W1056" i="12" l="1"/>
  <c r="Q1056" i="12"/>
  <c r="R1056" i="12" s="1"/>
  <c r="E2883" i="13"/>
  <c r="J1057" i="12"/>
  <c r="Y1057" i="12"/>
  <c r="I1057" i="12"/>
  <c r="V1057" i="12"/>
  <c r="B1058" i="12"/>
  <c r="U1057" i="12"/>
  <c r="E1057" i="12"/>
  <c r="F1057" i="12" s="1"/>
  <c r="N1057" i="12"/>
  <c r="O1057" i="12" s="1"/>
  <c r="P1057" i="12" s="1"/>
  <c r="K1056" i="12"/>
  <c r="Q1057" i="12" l="1"/>
  <c r="R1057" i="12" s="1"/>
  <c r="W1057" i="12"/>
  <c r="E2882" i="13"/>
  <c r="Y1058" i="12"/>
  <c r="I1058" i="12"/>
  <c r="V1058" i="12"/>
  <c r="B1059" i="12"/>
  <c r="U1058" i="12"/>
  <c r="E1058" i="12"/>
  <c r="F1058" i="12" s="1"/>
  <c r="N1058" i="12"/>
  <c r="O1058" i="12" s="1"/>
  <c r="P1058" i="12" s="1"/>
  <c r="J1058" i="12"/>
  <c r="K1057" i="12"/>
  <c r="K1058" i="12" l="1"/>
  <c r="Q1058" i="12"/>
  <c r="R1058" i="12" s="1"/>
  <c r="W1058" i="12"/>
  <c r="E2881" i="13"/>
  <c r="V1059" i="12"/>
  <c r="B1060" i="12"/>
  <c r="U1059" i="12"/>
  <c r="E1059" i="12"/>
  <c r="F1059" i="12" s="1"/>
  <c r="N1059" i="12"/>
  <c r="O1059" i="12" s="1"/>
  <c r="P1059" i="12" s="1"/>
  <c r="Y1059" i="12"/>
  <c r="I1059" i="12"/>
  <c r="J1059" i="12"/>
  <c r="K1059" i="12" l="1"/>
  <c r="Q1059" i="12"/>
  <c r="R1059" i="12" s="1"/>
  <c r="W1059" i="12"/>
  <c r="E2880" i="13"/>
  <c r="N1060" i="12"/>
  <c r="O1060" i="12" s="1"/>
  <c r="P1060" i="12" s="1"/>
  <c r="J1060" i="12"/>
  <c r="Y1060" i="12"/>
  <c r="I1060" i="12"/>
  <c r="V1060" i="12"/>
  <c r="B1061" i="12"/>
  <c r="U1060" i="12"/>
  <c r="E1060" i="12"/>
  <c r="F1060" i="12" s="1"/>
  <c r="W1060" i="12" l="1"/>
  <c r="E2879" i="13"/>
  <c r="N1061" i="12"/>
  <c r="O1061" i="12" s="1"/>
  <c r="P1061" i="12" s="1"/>
  <c r="J1061" i="12"/>
  <c r="Y1061" i="12"/>
  <c r="I1061" i="12"/>
  <c r="V1061" i="12"/>
  <c r="B1062" i="12"/>
  <c r="U1061" i="12"/>
  <c r="E1061" i="12"/>
  <c r="F1061" i="12" s="1"/>
  <c r="K1060" i="12"/>
  <c r="Q1060" i="12"/>
  <c r="R1060" i="12" s="1"/>
  <c r="W1061" i="12" l="1"/>
  <c r="Q1061" i="12"/>
  <c r="R1061" i="12" s="1"/>
  <c r="K1061" i="12"/>
  <c r="E2878" i="13"/>
  <c r="J1062" i="12"/>
  <c r="Y1062" i="12"/>
  <c r="I1062" i="12"/>
  <c r="V1062" i="12"/>
  <c r="B1063" i="12"/>
  <c r="U1062" i="12"/>
  <c r="E1062" i="12"/>
  <c r="F1062" i="12" s="1"/>
  <c r="N1062" i="12"/>
  <c r="O1062" i="12" s="1"/>
  <c r="P1062" i="12" s="1"/>
  <c r="W1062" i="12" l="1"/>
  <c r="Q1062" i="12"/>
  <c r="R1062" i="12" s="1"/>
  <c r="E2877" i="13"/>
  <c r="J1063" i="12"/>
  <c r="Y1063" i="12"/>
  <c r="I1063" i="12"/>
  <c r="V1063" i="12"/>
  <c r="B1064" i="12"/>
  <c r="U1063" i="12"/>
  <c r="E1063" i="12"/>
  <c r="F1063" i="12" s="1"/>
  <c r="N1063" i="12"/>
  <c r="O1063" i="12" s="1"/>
  <c r="P1063" i="12" s="1"/>
  <c r="K1062" i="12"/>
  <c r="W1063" i="12" l="1"/>
  <c r="E2876" i="13"/>
  <c r="V1064" i="12"/>
  <c r="B1065" i="12"/>
  <c r="U1064" i="12"/>
  <c r="E1064" i="12"/>
  <c r="F1064" i="12" s="1"/>
  <c r="N1064" i="12"/>
  <c r="O1064" i="12" s="1"/>
  <c r="P1064" i="12" s="1"/>
  <c r="J1064" i="12"/>
  <c r="Y1064" i="12"/>
  <c r="I1064" i="12"/>
  <c r="K1063" i="12"/>
  <c r="Q1063" i="12"/>
  <c r="R1063" i="12" s="1"/>
  <c r="K1064" i="12" l="1"/>
  <c r="W1064" i="12"/>
  <c r="Q1064" i="12"/>
  <c r="R1064" i="12" s="1"/>
  <c r="E2875" i="13"/>
  <c r="N1065" i="12"/>
  <c r="O1065" i="12" s="1"/>
  <c r="P1065" i="12" s="1"/>
  <c r="J1065" i="12"/>
  <c r="Y1065" i="12"/>
  <c r="I1065" i="12"/>
  <c r="V1065" i="12"/>
  <c r="B1066" i="12"/>
  <c r="U1065" i="12"/>
  <c r="E1065" i="12"/>
  <c r="F1065" i="12" s="1"/>
  <c r="K1065" i="12" l="1"/>
  <c r="Q1065" i="12"/>
  <c r="R1065" i="12" s="1"/>
  <c r="W1065" i="12"/>
  <c r="E2874" i="13"/>
  <c r="N1066" i="12"/>
  <c r="O1066" i="12" s="1"/>
  <c r="P1066" i="12" s="1"/>
  <c r="J1066" i="12"/>
  <c r="Y1066" i="12"/>
  <c r="I1066" i="12"/>
  <c r="V1066" i="12"/>
  <c r="B1067" i="12"/>
  <c r="U1066" i="12"/>
  <c r="E1066" i="12"/>
  <c r="F1066" i="12" s="1"/>
  <c r="W1066" i="12" l="1"/>
  <c r="K1066" i="12"/>
  <c r="Q1066" i="12"/>
  <c r="R1066" i="12" s="1"/>
  <c r="E2873" i="13"/>
  <c r="N1067" i="12"/>
  <c r="O1067" i="12" s="1"/>
  <c r="P1067" i="12" s="1"/>
  <c r="J1067" i="12"/>
  <c r="Y1067" i="12"/>
  <c r="I1067" i="12"/>
  <c r="V1067" i="12"/>
  <c r="B1068" i="12"/>
  <c r="U1067" i="12"/>
  <c r="E1067" i="12"/>
  <c r="F1067" i="12" s="1"/>
  <c r="W1067" i="12" l="1"/>
  <c r="Q1067" i="12"/>
  <c r="R1067" i="12" s="1"/>
  <c r="K1067" i="12"/>
  <c r="E2872" i="13"/>
  <c r="J1068" i="12"/>
  <c r="Y1068" i="12"/>
  <c r="I1068" i="12"/>
  <c r="V1068" i="12"/>
  <c r="B1069" i="12"/>
  <c r="U1068" i="12"/>
  <c r="E1068" i="12"/>
  <c r="F1068" i="12" s="1"/>
  <c r="N1068" i="12"/>
  <c r="O1068" i="12" s="1"/>
  <c r="P1068" i="12" s="1"/>
  <c r="W1068" i="12" l="1"/>
  <c r="Q1068" i="12"/>
  <c r="R1068" i="12" s="1"/>
  <c r="K1068" i="12"/>
  <c r="E2871" i="13"/>
  <c r="V1069" i="12"/>
  <c r="B1070" i="12"/>
  <c r="U1069" i="12"/>
  <c r="E1069" i="12"/>
  <c r="F1069" i="12" s="1"/>
  <c r="N1069" i="12"/>
  <c r="O1069" i="12" s="1"/>
  <c r="P1069" i="12" s="1"/>
  <c r="J1069" i="12"/>
  <c r="Y1069" i="12"/>
  <c r="I1069" i="12"/>
  <c r="K1069" i="12" l="1"/>
  <c r="E2870" i="13"/>
  <c r="B1071" i="12"/>
  <c r="U1070" i="12"/>
  <c r="E1070" i="12"/>
  <c r="F1070" i="12" s="1"/>
  <c r="N1070" i="12"/>
  <c r="O1070" i="12" s="1"/>
  <c r="P1070" i="12" s="1"/>
  <c r="J1070" i="12"/>
  <c r="Y1070" i="12"/>
  <c r="I1070" i="12"/>
  <c r="V1070" i="12"/>
  <c r="Q1069" i="12"/>
  <c r="R1069" i="12" s="1"/>
  <c r="W1069" i="12"/>
  <c r="W1070" i="12" l="1"/>
  <c r="K1070" i="12"/>
  <c r="Q1070" i="12"/>
  <c r="R1070" i="12" s="1"/>
  <c r="E2869" i="13"/>
  <c r="N1071" i="12"/>
  <c r="O1071" i="12" s="1"/>
  <c r="P1071" i="12" s="1"/>
  <c r="J1071" i="12"/>
  <c r="Y1071" i="12"/>
  <c r="I1071" i="12"/>
  <c r="V1071" i="12"/>
  <c r="B1072" i="12"/>
  <c r="U1071" i="12"/>
  <c r="E1071" i="12"/>
  <c r="F1071" i="12" s="1"/>
  <c r="W1071" i="12" l="1"/>
  <c r="Q1071" i="12"/>
  <c r="R1071" i="12" s="1"/>
  <c r="E2868" i="13"/>
  <c r="N1072" i="12"/>
  <c r="O1072" i="12" s="1"/>
  <c r="P1072" i="12" s="1"/>
  <c r="J1072" i="12"/>
  <c r="Y1072" i="12"/>
  <c r="I1072" i="12"/>
  <c r="V1072" i="12"/>
  <c r="B1073" i="12"/>
  <c r="U1072" i="12"/>
  <c r="E1072" i="12"/>
  <c r="F1072" i="12" s="1"/>
  <c r="K1071" i="12"/>
  <c r="Q1072" i="12" l="1"/>
  <c r="R1072" i="12" s="1"/>
  <c r="K1072" i="12"/>
  <c r="W1072" i="12"/>
  <c r="E2867" i="13"/>
  <c r="J1073" i="12"/>
  <c r="Y1073" i="12"/>
  <c r="I1073" i="12"/>
  <c r="V1073" i="12"/>
  <c r="B1074" i="12"/>
  <c r="U1073" i="12"/>
  <c r="E1073" i="12"/>
  <c r="F1073" i="12" s="1"/>
  <c r="N1073" i="12"/>
  <c r="O1073" i="12" s="1"/>
  <c r="P1073" i="12" s="1"/>
  <c r="W1073" i="12" l="1"/>
  <c r="K1073" i="12"/>
  <c r="Q1073" i="12"/>
  <c r="R1073" i="12" s="1"/>
  <c r="E2866" i="13"/>
  <c r="Y1074" i="12"/>
  <c r="I1074" i="12"/>
  <c r="V1074" i="12"/>
  <c r="B1075" i="12"/>
  <c r="U1074" i="12"/>
  <c r="E1074" i="12"/>
  <c r="F1074" i="12" s="1"/>
  <c r="N1074" i="12"/>
  <c r="O1074" i="12" s="1"/>
  <c r="P1074" i="12" s="1"/>
  <c r="J1074" i="12"/>
  <c r="Q1074" i="12" l="1"/>
  <c r="R1074" i="12" s="1"/>
  <c r="W1074" i="12"/>
  <c r="K1074" i="12"/>
  <c r="E2865" i="13"/>
  <c r="V1075" i="12"/>
  <c r="B1076" i="12"/>
  <c r="U1075" i="12"/>
  <c r="E1075" i="12"/>
  <c r="F1075" i="12" s="1"/>
  <c r="N1075" i="12"/>
  <c r="O1075" i="12" s="1"/>
  <c r="P1075" i="12" s="1"/>
  <c r="J1075" i="12"/>
  <c r="Y1075" i="12"/>
  <c r="I1075" i="12"/>
  <c r="W1075" i="12" l="1"/>
  <c r="E2864" i="13"/>
  <c r="N1076" i="12"/>
  <c r="O1076" i="12" s="1"/>
  <c r="P1076" i="12" s="1"/>
  <c r="J1076" i="12"/>
  <c r="Y1076" i="12"/>
  <c r="I1076" i="12"/>
  <c r="V1076" i="12"/>
  <c r="B1077" i="12"/>
  <c r="U1076" i="12"/>
  <c r="E1076" i="12"/>
  <c r="F1076" i="12" s="1"/>
  <c r="K1075" i="12"/>
  <c r="Q1075" i="12"/>
  <c r="R1075" i="12" s="1"/>
  <c r="K1076" i="12" l="1"/>
  <c r="Q1076" i="12"/>
  <c r="R1076" i="12" s="1"/>
  <c r="W1076" i="12"/>
  <c r="E2863" i="13"/>
  <c r="N1077" i="12"/>
  <c r="O1077" i="12" s="1"/>
  <c r="P1077" i="12" s="1"/>
  <c r="J1077" i="12"/>
  <c r="Y1077" i="12"/>
  <c r="I1077" i="12"/>
  <c r="V1077" i="12"/>
  <c r="B1078" i="12"/>
  <c r="U1077" i="12"/>
  <c r="E1077" i="12"/>
  <c r="F1077" i="12" s="1"/>
  <c r="Q1077" i="12" l="1"/>
  <c r="R1077" i="12" s="1"/>
  <c r="W1077" i="12"/>
  <c r="E2862" i="13"/>
  <c r="J1078" i="12"/>
  <c r="Y1078" i="12"/>
  <c r="I1078" i="12"/>
  <c r="V1078" i="12"/>
  <c r="B1079" i="12"/>
  <c r="U1078" i="12"/>
  <c r="E1078" i="12"/>
  <c r="F1078" i="12" s="1"/>
  <c r="N1078" i="12"/>
  <c r="O1078" i="12" s="1"/>
  <c r="P1078" i="12" s="1"/>
  <c r="K1077" i="12"/>
  <c r="W1078" i="12" l="1"/>
  <c r="K1078" i="12"/>
  <c r="Q1078" i="12"/>
  <c r="R1078" i="12" s="1"/>
  <c r="E2861" i="13"/>
  <c r="J1079" i="12"/>
  <c r="Y1079" i="12"/>
  <c r="I1079" i="12"/>
  <c r="V1079" i="12"/>
  <c r="B1080" i="12"/>
  <c r="U1079" i="12"/>
  <c r="E1079" i="12"/>
  <c r="F1079" i="12" s="1"/>
  <c r="N1079" i="12"/>
  <c r="O1079" i="12" s="1"/>
  <c r="P1079" i="12" s="1"/>
  <c r="W1079" i="12" l="1"/>
  <c r="Q1079" i="12"/>
  <c r="R1079" i="12" s="1"/>
  <c r="E2860" i="13"/>
  <c r="V1080" i="12"/>
  <c r="B1081" i="12"/>
  <c r="U1080" i="12"/>
  <c r="E1080" i="12"/>
  <c r="F1080" i="12" s="1"/>
  <c r="N1080" i="12"/>
  <c r="O1080" i="12" s="1"/>
  <c r="P1080" i="12" s="1"/>
  <c r="J1080" i="12"/>
  <c r="Y1080" i="12"/>
  <c r="I1080" i="12"/>
  <c r="K1079" i="12"/>
  <c r="W1080" i="12" l="1"/>
  <c r="E2859" i="13"/>
  <c r="N1081" i="12"/>
  <c r="O1081" i="12" s="1"/>
  <c r="P1081" i="12" s="1"/>
  <c r="J1081" i="12"/>
  <c r="Y1081" i="12"/>
  <c r="I1081" i="12"/>
  <c r="V1081" i="12"/>
  <c r="B1082" i="12"/>
  <c r="U1081" i="12"/>
  <c r="E1081" i="12"/>
  <c r="F1081" i="12" s="1"/>
  <c r="K1080" i="12"/>
  <c r="Q1080" i="12"/>
  <c r="R1080" i="12" s="1"/>
  <c r="W1081" i="12" l="1"/>
  <c r="K1081" i="12"/>
  <c r="Q1081" i="12"/>
  <c r="R1081" i="12" s="1"/>
  <c r="E2858" i="13"/>
  <c r="N1082" i="12"/>
  <c r="O1082" i="12" s="1"/>
  <c r="P1082" i="12" s="1"/>
  <c r="J1082" i="12"/>
  <c r="Y1082" i="12"/>
  <c r="I1082" i="12"/>
  <c r="V1082" i="12"/>
  <c r="B1083" i="12"/>
  <c r="U1082" i="12"/>
  <c r="E1082" i="12"/>
  <c r="F1082" i="12" s="1"/>
  <c r="W1082" i="12" l="1"/>
  <c r="E2857" i="13"/>
  <c r="N1083" i="12"/>
  <c r="O1083" i="12" s="1"/>
  <c r="P1083" i="12" s="1"/>
  <c r="J1083" i="12"/>
  <c r="Y1083" i="12"/>
  <c r="I1083" i="12"/>
  <c r="V1083" i="12"/>
  <c r="B1084" i="12"/>
  <c r="U1083" i="12"/>
  <c r="E1083" i="12"/>
  <c r="F1083" i="12" s="1"/>
  <c r="K1082" i="12"/>
  <c r="Q1082" i="12"/>
  <c r="R1082" i="12" s="1"/>
  <c r="Q1083" i="12" l="1"/>
  <c r="R1083" i="12" s="1"/>
  <c r="K1083" i="12"/>
  <c r="W1083" i="12"/>
  <c r="E2856" i="13"/>
  <c r="J1084" i="12"/>
  <c r="Y1084" i="12"/>
  <c r="I1084" i="12"/>
  <c r="V1084" i="12"/>
  <c r="B1085" i="12"/>
  <c r="U1084" i="12"/>
  <c r="E1084" i="12"/>
  <c r="F1084" i="12" s="1"/>
  <c r="N1084" i="12"/>
  <c r="O1084" i="12" s="1"/>
  <c r="P1084" i="12" s="1"/>
  <c r="W1084" i="12" l="1"/>
  <c r="K1084" i="12"/>
  <c r="Q1084" i="12"/>
  <c r="R1084" i="12" s="1"/>
  <c r="E2855" i="13"/>
  <c r="V1085" i="12"/>
  <c r="B1086" i="12"/>
  <c r="U1085" i="12"/>
  <c r="E1085" i="12"/>
  <c r="F1085" i="12" s="1"/>
  <c r="N1085" i="12"/>
  <c r="O1085" i="12" s="1"/>
  <c r="P1085" i="12" s="1"/>
  <c r="J1085" i="12"/>
  <c r="Y1085" i="12"/>
  <c r="I1085" i="12"/>
  <c r="W1085" i="12" l="1"/>
  <c r="Q1085" i="12"/>
  <c r="R1085" i="12" s="1"/>
  <c r="K1085" i="12"/>
  <c r="E2854" i="13"/>
  <c r="B1087" i="12"/>
  <c r="U1086" i="12"/>
  <c r="E1086" i="12"/>
  <c r="F1086" i="12" s="1"/>
  <c r="N1086" i="12"/>
  <c r="O1086" i="12" s="1"/>
  <c r="P1086" i="12" s="1"/>
  <c r="J1086" i="12"/>
  <c r="Y1086" i="12"/>
  <c r="I1086" i="12"/>
  <c r="V1086" i="12"/>
  <c r="K1086" i="12" l="1"/>
  <c r="Q1086" i="12"/>
  <c r="R1086" i="12" s="1"/>
  <c r="W1086" i="12"/>
  <c r="E2853" i="13"/>
  <c r="N1087" i="12"/>
  <c r="O1087" i="12" s="1"/>
  <c r="P1087" i="12" s="1"/>
  <c r="J1087" i="12"/>
  <c r="Y1087" i="12"/>
  <c r="I1087" i="12"/>
  <c r="V1087" i="12"/>
  <c r="B1088" i="12"/>
  <c r="U1087" i="12"/>
  <c r="E1087" i="12"/>
  <c r="F1087" i="12" s="1"/>
  <c r="W1087" i="12" l="1"/>
  <c r="E2852" i="13"/>
  <c r="N1088" i="12"/>
  <c r="O1088" i="12" s="1"/>
  <c r="P1088" i="12" s="1"/>
  <c r="J1088" i="12"/>
  <c r="Y1088" i="12"/>
  <c r="I1088" i="12"/>
  <c r="V1088" i="12"/>
  <c r="B1089" i="12"/>
  <c r="U1088" i="12"/>
  <c r="E1088" i="12"/>
  <c r="F1088" i="12" s="1"/>
  <c r="K1087" i="12"/>
  <c r="Q1087" i="12"/>
  <c r="R1087" i="12" s="1"/>
  <c r="Q1088" i="12" l="1"/>
  <c r="R1088" i="12" s="1"/>
  <c r="W1088" i="12"/>
  <c r="E2851" i="13"/>
  <c r="J1089" i="12"/>
  <c r="Y1089" i="12"/>
  <c r="I1089" i="12"/>
  <c r="V1089" i="12"/>
  <c r="B1090" i="12"/>
  <c r="U1089" i="12"/>
  <c r="E1089" i="12"/>
  <c r="F1089" i="12" s="1"/>
  <c r="N1089" i="12"/>
  <c r="O1089" i="12" s="1"/>
  <c r="P1089" i="12" s="1"/>
  <c r="K1088" i="12"/>
  <c r="W1089" i="12" l="1"/>
  <c r="E2850" i="13"/>
  <c r="Y1090" i="12"/>
  <c r="I1090" i="12"/>
  <c r="V1090" i="12"/>
  <c r="B1091" i="12"/>
  <c r="U1090" i="12"/>
  <c r="E1090" i="12"/>
  <c r="F1090" i="12" s="1"/>
  <c r="N1090" i="12"/>
  <c r="O1090" i="12" s="1"/>
  <c r="P1090" i="12" s="1"/>
  <c r="J1090" i="12"/>
  <c r="Q1089" i="12"/>
  <c r="R1089" i="12" s="1"/>
  <c r="K1089" i="12"/>
  <c r="Q1090" i="12" l="1"/>
  <c r="R1090" i="12" s="1"/>
  <c r="W1090" i="12"/>
  <c r="E2849" i="13"/>
  <c r="V1091" i="12"/>
  <c r="B1092" i="12"/>
  <c r="U1091" i="12"/>
  <c r="E1091" i="12"/>
  <c r="F1091" i="12" s="1"/>
  <c r="N1091" i="12"/>
  <c r="O1091" i="12" s="1"/>
  <c r="P1091" i="12" s="1"/>
  <c r="J1091" i="12"/>
  <c r="Y1091" i="12"/>
  <c r="I1091" i="12"/>
  <c r="K1090" i="12"/>
  <c r="W1091" i="12" l="1"/>
  <c r="Q1091" i="12"/>
  <c r="R1091" i="12" s="1"/>
  <c r="E2848" i="13"/>
  <c r="N1092" i="12"/>
  <c r="O1092" i="12" s="1"/>
  <c r="P1092" i="12" s="1"/>
  <c r="J1092" i="12"/>
  <c r="Y1092" i="12"/>
  <c r="I1092" i="12"/>
  <c r="V1092" i="12"/>
  <c r="B1093" i="12"/>
  <c r="U1092" i="12"/>
  <c r="E1092" i="12"/>
  <c r="F1092" i="12" s="1"/>
  <c r="K1091" i="12"/>
  <c r="K1092" i="12" l="1"/>
  <c r="W1092" i="12"/>
  <c r="Q1092" i="12"/>
  <c r="R1092" i="12" s="1"/>
  <c r="E2847" i="13"/>
  <c r="N1093" i="12"/>
  <c r="O1093" i="12" s="1"/>
  <c r="P1093" i="12" s="1"/>
  <c r="J1093" i="12"/>
  <c r="Y1093" i="12"/>
  <c r="I1093" i="12"/>
  <c r="V1093" i="12"/>
  <c r="B1094" i="12"/>
  <c r="U1093" i="12"/>
  <c r="E1093" i="12"/>
  <c r="F1093" i="12" s="1"/>
  <c r="Q1093" i="12" l="1"/>
  <c r="R1093" i="12" s="1"/>
  <c r="K1093" i="12"/>
  <c r="W1093" i="12"/>
  <c r="E2846" i="13"/>
  <c r="J1094" i="12"/>
  <c r="Y1094" i="12"/>
  <c r="I1094" i="12"/>
  <c r="V1094" i="12"/>
  <c r="B1095" i="12"/>
  <c r="U1094" i="12"/>
  <c r="E1094" i="12"/>
  <c r="F1094" i="12" s="1"/>
  <c r="N1094" i="12"/>
  <c r="O1094" i="12" s="1"/>
  <c r="P1094" i="12" s="1"/>
  <c r="K1094" i="12" l="1"/>
  <c r="Q1094" i="12"/>
  <c r="R1094" i="12" s="1"/>
  <c r="W1094" i="12"/>
  <c r="E2845" i="13"/>
  <c r="J1095" i="12"/>
  <c r="Y1095" i="12"/>
  <c r="I1095" i="12"/>
  <c r="V1095" i="12"/>
  <c r="B1096" i="12"/>
  <c r="U1095" i="12"/>
  <c r="E1095" i="12"/>
  <c r="F1095" i="12" s="1"/>
  <c r="N1095" i="12"/>
  <c r="O1095" i="12" s="1"/>
  <c r="P1095" i="12" s="1"/>
  <c r="W1095" i="12" l="1"/>
  <c r="K1095" i="12"/>
  <c r="Q1095" i="12"/>
  <c r="R1095" i="12" s="1"/>
  <c r="E2844" i="13"/>
  <c r="V1096" i="12"/>
  <c r="B1097" i="12"/>
  <c r="U1096" i="12"/>
  <c r="E1096" i="12"/>
  <c r="F1096" i="12" s="1"/>
  <c r="N1096" i="12"/>
  <c r="O1096" i="12" s="1"/>
  <c r="P1096" i="12" s="1"/>
  <c r="J1096" i="12"/>
  <c r="Y1096" i="12"/>
  <c r="I1096" i="12"/>
  <c r="K1096" i="12" l="1"/>
  <c r="E2843" i="13"/>
  <c r="N1097" i="12"/>
  <c r="O1097" i="12" s="1"/>
  <c r="P1097" i="12" s="1"/>
  <c r="J1097" i="12"/>
  <c r="Y1097" i="12"/>
  <c r="I1097" i="12"/>
  <c r="V1097" i="12"/>
  <c r="B1098" i="12"/>
  <c r="U1097" i="12"/>
  <c r="E1097" i="12"/>
  <c r="F1097" i="12" s="1"/>
  <c r="Q1096" i="12"/>
  <c r="R1096" i="12" s="1"/>
  <c r="W1096" i="12"/>
  <c r="W1097" i="12" l="1"/>
  <c r="Q1097" i="12"/>
  <c r="R1097" i="12" s="1"/>
  <c r="E2842" i="13"/>
  <c r="N1098" i="12"/>
  <c r="O1098" i="12" s="1"/>
  <c r="P1098" i="12" s="1"/>
  <c r="J1098" i="12"/>
  <c r="Y1098" i="12"/>
  <c r="I1098" i="12"/>
  <c r="V1098" i="12"/>
  <c r="B1099" i="12"/>
  <c r="U1098" i="12"/>
  <c r="E1098" i="12"/>
  <c r="F1098" i="12" s="1"/>
  <c r="K1097" i="12"/>
  <c r="Q1098" i="12" l="1"/>
  <c r="R1098" i="12" s="1"/>
  <c r="W1098" i="12"/>
  <c r="E2841" i="13"/>
  <c r="N1099" i="12"/>
  <c r="O1099" i="12" s="1"/>
  <c r="P1099" i="12" s="1"/>
  <c r="J1099" i="12"/>
  <c r="Y1099" i="12"/>
  <c r="I1099" i="12"/>
  <c r="V1099" i="12"/>
  <c r="B1100" i="12"/>
  <c r="U1099" i="12"/>
  <c r="E1099" i="12"/>
  <c r="F1099" i="12" s="1"/>
  <c r="K1098" i="12"/>
  <c r="Q1099" i="12" l="1"/>
  <c r="R1099" i="12" s="1"/>
  <c r="K1099" i="12"/>
  <c r="W1099" i="12"/>
  <c r="E2840" i="13"/>
  <c r="J1100" i="12"/>
  <c r="Y1100" i="12"/>
  <c r="I1100" i="12"/>
  <c r="V1100" i="12"/>
  <c r="B1101" i="12"/>
  <c r="U1100" i="12"/>
  <c r="E1100" i="12"/>
  <c r="F1100" i="12" s="1"/>
  <c r="N1100" i="12"/>
  <c r="O1100" i="12" s="1"/>
  <c r="P1100" i="12" s="1"/>
  <c r="Q1100" i="12" l="1"/>
  <c r="R1100" i="12" s="1"/>
  <c r="W1100" i="12"/>
  <c r="E2839" i="13"/>
  <c r="V1101" i="12"/>
  <c r="B1102" i="12"/>
  <c r="U1101" i="12"/>
  <c r="E1101" i="12"/>
  <c r="F1101" i="12" s="1"/>
  <c r="N1101" i="12"/>
  <c r="O1101" i="12" s="1"/>
  <c r="P1101" i="12" s="1"/>
  <c r="J1101" i="12"/>
  <c r="Y1101" i="12"/>
  <c r="I1101" i="12"/>
  <c r="K1100" i="12"/>
  <c r="K1101" i="12" l="1"/>
  <c r="Q1101" i="12"/>
  <c r="R1101" i="12" s="1"/>
  <c r="W1101" i="12"/>
  <c r="E2838" i="13"/>
  <c r="B1103" i="12"/>
  <c r="U1102" i="12"/>
  <c r="E1102" i="12"/>
  <c r="F1102" i="12" s="1"/>
  <c r="N1102" i="12"/>
  <c r="O1102" i="12" s="1"/>
  <c r="P1102" i="12" s="1"/>
  <c r="J1102" i="12"/>
  <c r="Y1102" i="12"/>
  <c r="I1102" i="12"/>
  <c r="V1102" i="12"/>
  <c r="E2837" i="13" l="1"/>
  <c r="N1103" i="12"/>
  <c r="O1103" i="12" s="1"/>
  <c r="P1103" i="12" s="1"/>
  <c r="J1103" i="12"/>
  <c r="Y1103" i="12"/>
  <c r="I1103" i="12"/>
  <c r="V1103" i="12"/>
  <c r="B1104" i="12"/>
  <c r="U1103" i="12"/>
  <c r="E1103" i="12"/>
  <c r="F1103" i="12" s="1"/>
  <c r="K1102" i="12"/>
  <c r="Q1102" i="12"/>
  <c r="R1102" i="12" s="1"/>
  <c r="W1102" i="12"/>
  <c r="W1103" i="12" l="1"/>
  <c r="K1103" i="12"/>
  <c r="Q1103" i="12"/>
  <c r="R1103" i="12" s="1"/>
  <c r="E2836" i="13"/>
  <c r="N1104" i="12"/>
  <c r="O1104" i="12" s="1"/>
  <c r="P1104" i="12" s="1"/>
  <c r="J1104" i="12"/>
  <c r="Y1104" i="12"/>
  <c r="I1104" i="12"/>
  <c r="V1104" i="12"/>
  <c r="B1105" i="12"/>
  <c r="U1104" i="12"/>
  <c r="E1104" i="12"/>
  <c r="F1104" i="12" s="1"/>
  <c r="K1104" i="12" l="1"/>
  <c r="Q1104" i="12"/>
  <c r="R1104" i="12" s="1"/>
  <c r="W1104" i="12"/>
  <c r="E2835" i="13"/>
  <c r="J1105" i="12"/>
  <c r="Y1105" i="12"/>
  <c r="I1105" i="12"/>
  <c r="V1105" i="12"/>
  <c r="B1106" i="12"/>
  <c r="U1105" i="12"/>
  <c r="E1105" i="12"/>
  <c r="F1105" i="12" s="1"/>
  <c r="N1105" i="12"/>
  <c r="O1105" i="12" s="1"/>
  <c r="P1105" i="12" s="1"/>
  <c r="W1105" i="12" l="1"/>
  <c r="E2834" i="13"/>
  <c r="Y1106" i="12"/>
  <c r="I1106" i="12"/>
  <c r="V1106" i="12"/>
  <c r="B1107" i="12"/>
  <c r="U1106" i="12"/>
  <c r="E1106" i="12"/>
  <c r="F1106" i="12" s="1"/>
  <c r="N1106" i="12"/>
  <c r="O1106" i="12" s="1"/>
  <c r="P1106" i="12" s="1"/>
  <c r="J1106" i="12"/>
  <c r="K1105" i="12"/>
  <c r="Q1105" i="12"/>
  <c r="R1105" i="12" s="1"/>
  <c r="W1106" i="12" l="1"/>
  <c r="E2833" i="13"/>
  <c r="V1107" i="12"/>
  <c r="B1108" i="12"/>
  <c r="U1107" i="12"/>
  <c r="E1107" i="12"/>
  <c r="F1107" i="12" s="1"/>
  <c r="N1107" i="12"/>
  <c r="O1107" i="12" s="1"/>
  <c r="P1107" i="12" s="1"/>
  <c r="J1107" i="12"/>
  <c r="Y1107" i="12"/>
  <c r="I1107" i="12"/>
  <c r="K1106" i="12"/>
  <c r="Q1106" i="12"/>
  <c r="R1106" i="12" s="1"/>
  <c r="W1107" i="12" l="1"/>
  <c r="Q1107" i="12"/>
  <c r="R1107" i="12" s="1"/>
  <c r="E2832" i="13"/>
  <c r="N1108" i="12"/>
  <c r="O1108" i="12" s="1"/>
  <c r="P1108" i="12" s="1"/>
  <c r="J1108" i="12"/>
  <c r="Y1108" i="12"/>
  <c r="I1108" i="12"/>
  <c r="V1108" i="12"/>
  <c r="B1109" i="12"/>
  <c r="U1108" i="12"/>
  <c r="E1108" i="12"/>
  <c r="F1108" i="12" s="1"/>
  <c r="K1107" i="12"/>
  <c r="W1108" i="12" l="1"/>
  <c r="Q1108" i="12"/>
  <c r="R1108" i="12" s="1"/>
  <c r="E2831" i="13"/>
  <c r="N1109" i="12"/>
  <c r="O1109" i="12" s="1"/>
  <c r="P1109" i="12" s="1"/>
  <c r="J1109" i="12"/>
  <c r="Y1109" i="12"/>
  <c r="I1109" i="12"/>
  <c r="V1109" i="12"/>
  <c r="B1110" i="12"/>
  <c r="U1109" i="12"/>
  <c r="E1109" i="12"/>
  <c r="F1109" i="12" s="1"/>
  <c r="K1108" i="12"/>
  <c r="W1109" i="12" l="1"/>
  <c r="E2830" i="13"/>
  <c r="J1110" i="12"/>
  <c r="Y1110" i="12"/>
  <c r="I1110" i="12"/>
  <c r="V1110" i="12"/>
  <c r="B1111" i="12"/>
  <c r="U1110" i="12"/>
  <c r="E1110" i="12"/>
  <c r="F1110" i="12" s="1"/>
  <c r="N1110" i="12"/>
  <c r="O1110" i="12" s="1"/>
  <c r="P1110" i="12" s="1"/>
  <c r="Q1109" i="12"/>
  <c r="R1109" i="12" s="1"/>
  <c r="K1109" i="12"/>
  <c r="W1110" i="12" l="1"/>
  <c r="K1110" i="12"/>
  <c r="Q1110" i="12"/>
  <c r="R1110" i="12" s="1"/>
  <c r="E2829" i="13"/>
  <c r="J1111" i="12"/>
  <c r="Y1111" i="12"/>
  <c r="I1111" i="12"/>
  <c r="V1111" i="12"/>
  <c r="B1112" i="12"/>
  <c r="U1111" i="12"/>
  <c r="E1111" i="12"/>
  <c r="F1111" i="12" s="1"/>
  <c r="N1111" i="12"/>
  <c r="O1111" i="12" s="1"/>
  <c r="P1111" i="12" s="1"/>
  <c r="K1111" i="12" l="1"/>
  <c r="Q1111" i="12"/>
  <c r="R1111" i="12" s="1"/>
  <c r="W1111" i="12"/>
  <c r="E2828" i="13"/>
  <c r="V1112" i="12"/>
  <c r="B1113" i="12"/>
  <c r="U1112" i="12"/>
  <c r="E1112" i="12"/>
  <c r="F1112" i="12" s="1"/>
  <c r="N1112" i="12"/>
  <c r="O1112" i="12" s="1"/>
  <c r="P1112" i="12" s="1"/>
  <c r="J1112" i="12"/>
  <c r="Y1112" i="12"/>
  <c r="I1112" i="12"/>
  <c r="K1112" i="12" l="1"/>
  <c r="Q1112" i="12"/>
  <c r="R1112" i="12" s="1"/>
  <c r="W1112" i="12"/>
  <c r="E2827" i="13"/>
  <c r="N1113" i="12"/>
  <c r="O1113" i="12" s="1"/>
  <c r="P1113" i="12" s="1"/>
  <c r="J1113" i="12"/>
  <c r="Y1113" i="12"/>
  <c r="I1113" i="12"/>
  <c r="V1113" i="12"/>
  <c r="B1114" i="12"/>
  <c r="U1113" i="12"/>
  <c r="E1113" i="12"/>
  <c r="F1113" i="12" s="1"/>
  <c r="W1113" i="12" l="1"/>
  <c r="E2826" i="13"/>
  <c r="N1114" i="12"/>
  <c r="O1114" i="12" s="1"/>
  <c r="P1114" i="12" s="1"/>
  <c r="J1114" i="12"/>
  <c r="Y1114" i="12"/>
  <c r="I1114" i="12"/>
  <c r="V1114" i="12"/>
  <c r="B1115" i="12"/>
  <c r="U1114" i="12"/>
  <c r="E1114" i="12"/>
  <c r="F1114" i="12" s="1"/>
  <c r="K1113" i="12"/>
  <c r="Q1113" i="12"/>
  <c r="R1113" i="12" s="1"/>
  <c r="W1114" i="12" l="1"/>
  <c r="Q1114" i="12"/>
  <c r="R1114" i="12" s="1"/>
  <c r="E2825" i="13"/>
  <c r="N1115" i="12"/>
  <c r="O1115" i="12" s="1"/>
  <c r="P1115" i="12" s="1"/>
  <c r="J1115" i="12"/>
  <c r="Y1115" i="12"/>
  <c r="I1115" i="12"/>
  <c r="V1115" i="12"/>
  <c r="B1116" i="12"/>
  <c r="U1115" i="12"/>
  <c r="E1115" i="12"/>
  <c r="F1115" i="12" s="1"/>
  <c r="K1114" i="12"/>
  <c r="W1115" i="12" l="1"/>
  <c r="Q1115" i="12"/>
  <c r="R1115" i="12" s="1"/>
  <c r="E2824" i="13"/>
  <c r="J1116" i="12"/>
  <c r="Y1116" i="12"/>
  <c r="I1116" i="12"/>
  <c r="V1116" i="12"/>
  <c r="B1117" i="12"/>
  <c r="U1116" i="12"/>
  <c r="E1116" i="12"/>
  <c r="F1116" i="12" s="1"/>
  <c r="N1116" i="12"/>
  <c r="O1116" i="12" s="1"/>
  <c r="P1116" i="12" s="1"/>
  <c r="K1115" i="12"/>
  <c r="W1116" i="12" l="1"/>
  <c r="K1116" i="12"/>
  <c r="Q1116" i="12"/>
  <c r="R1116" i="12" s="1"/>
  <c r="E2823" i="13"/>
  <c r="V1117" i="12"/>
  <c r="B1118" i="12"/>
  <c r="U1117" i="12"/>
  <c r="E1117" i="12"/>
  <c r="F1117" i="12" s="1"/>
  <c r="N1117" i="12"/>
  <c r="O1117" i="12" s="1"/>
  <c r="P1117" i="12" s="1"/>
  <c r="J1117" i="12"/>
  <c r="I1117" i="12"/>
  <c r="Y1117" i="12"/>
  <c r="W1117" i="12" l="1"/>
  <c r="K1117" i="12"/>
  <c r="Q1117" i="12"/>
  <c r="R1117" i="12" s="1"/>
  <c r="E2822" i="13"/>
  <c r="B1119" i="12"/>
  <c r="U1118" i="12"/>
  <c r="E1118" i="12"/>
  <c r="F1118" i="12" s="1"/>
  <c r="N1118" i="12"/>
  <c r="O1118" i="12" s="1"/>
  <c r="P1118" i="12" s="1"/>
  <c r="J1118" i="12"/>
  <c r="Y1118" i="12"/>
  <c r="I1118" i="12"/>
  <c r="V1118" i="12"/>
  <c r="E2821" i="13" l="1"/>
  <c r="N1119" i="12"/>
  <c r="O1119" i="12" s="1"/>
  <c r="P1119" i="12" s="1"/>
  <c r="J1119" i="12"/>
  <c r="Y1119" i="12"/>
  <c r="I1119" i="12"/>
  <c r="V1119" i="12"/>
  <c r="B1120" i="12"/>
  <c r="U1119" i="12"/>
  <c r="E1119" i="12"/>
  <c r="F1119" i="12" s="1"/>
  <c r="K1118" i="12"/>
  <c r="Q1118" i="12"/>
  <c r="R1118" i="12" s="1"/>
  <c r="W1118" i="12"/>
  <c r="E2820" i="13" l="1"/>
  <c r="N1120" i="12"/>
  <c r="O1120" i="12" s="1"/>
  <c r="P1120" i="12" s="1"/>
  <c r="J1120" i="12"/>
  <c r="Y1120" i="12"/>
  <c r="I1120" i="12"/>
  <c r="V1120" i="12"/>
  <c r="B1121" i="12"/>
  <c r="U1120" i="12"/>
  <c r="E1120" i="12"/>
  <c r="F1120" i="12" s="1"/>
  <c r="K1119" i="12"/>
  <c r="Q1119" i="12"/>
  <c r="R1119" i="12" s="1"/>
  <c r="W1119" i="12"/>
  <c r="W1120" i="12" l="1"/>
  <c r="E2819" i="13"/>
  <c r="J1121" i="12"/>
  <c r="Y1121" i="12"/>
  <c r="I1121" i="12"/>
  <c r="V1121" i="12"/>
  <c r="B1122" i="12"/>
  <c r="U1121" i="12"/>
  <c r="E1121" i="12"/>
  <c r="F1121" i="12" s="1"/>
  <c r="N1121" i="12"/>
  <c r="O1121" i="12" s="1"/>
  <c r="P1121" i="12" s="1"/>
  <c r="K1120" i="12"/>
  <c r="Q1120" i="12"/>
  <c r="R1120" i="12" s="1"/>
  <c r="K1121" i="12" l="1"/>
  <c r="Q1121" i="12"/>
  <c r="R1121" i="12" s="1"/>
  <c r="E2818" i="13"/>
  <c r="Y1122" i="12"/>
  <c r="I1122" i="12"/>
  <c r="V1122" i="12"/>
  <c r="B1123" i="12"/>
  <c r="U1122" i="12"/>
  <c r="E1122" i="12"/>
  <c r="F1122" i="12" s="1"/>
  <c r="N1122" i="12"/>
  <c r="O1122" i="12" s="1"/>
  <c r="P1122" i="12" s="1"/>
  <c r="J1122" i="12"/>
  <c r="W1121" i="12"/>
  <c r="W1122" i="12" l="1"/>
  <c r="K1122" i="12"/>
  <c r="Q1122" i="12"/>
  <c r="R1122" i="12" s="1"/>
  <c r="E2817" i="13"/>
  <c r="V1123" i="12"/>
  <c r="B1124" i="12"/>
  <c r="U1123" i="12"/>
  <c r="E1123" i="12"/>
  <c r="F1123" i="12" s="1"/>
  <c r="N1123" i="12"/>
  <c r="O1123" i="12" s="1"/>
  <c r="P1123" i="12" s="1"/>
  <c r="J1123" i="12"/>
  <c r="Y1123" i="12"/>
  <c r="I1123" i="12"/>
  <c r="K1123" i="12" l="1"/>
  <c r="Q1123" i="12"/>
  <c r="R1123" i="12" s="1"/>
  <c r="W1123" i="12"/>
  <c r="E2816" i="13"/>
  <c r="N1124" i="12"/>
  <c r="O1124" i="12" s="1"/>
  <c r="P1124" i="12" s="1"/>
  <c r="J1124" i="12"/>
  <c r="Y1124" i="12"/>
  <c r="I1124" i="12"/>
  <c r="V1124" i="12"/>
  <c r="B1125" i="12"/>
  <c r="U1124" i="12"/>
  <c r="E1124" i="12"/>
  <c r="F1124" i="12" s="1"/>
  <c r="Q1124" i="12" l="1"/>
  <c r="R1124" i="12" s="1"/>
  <c r="W1124" i="12"/>
  <c r="E2815" i="13"/>
  <c r="N1125" i="12"/>
  <c r="O1125" i="12" s="1"/>
  <c r="P1125" i="12" s="1"/>
  <c r="J1125" i="12"/>
  <c r="Y1125" i="12"/>
  <c r="I1125" i="12"/>
  <c r="V1125" i="12"/>
  <c r="B1126" i="12"/>
  <c r="U1125" i="12"/>
  <c r="E1125" i="12"/>
  <c r="F1125" i="12" s="1"/>
  <c r="K1124" i="12"/>
  <c r="W1125" i="12" l="1"/>
  <c r="Q1125" i="12"/>
  <c r="R1125" i="12" s="1"/>
  <c r="K1125" i="12"/>
  <c r="E2814" i="13"/>
  <c r="J1126" i="12"/>
  <c r="Y1126" i="12"/>
  <c r="I1126" i="12"/>
  <c r="V1126" i="12"/>
  <c r="B1127" i="12"/>
  <c r="U1126" i="12"/>
  <c r="E1126" i="12"/>
  <c r="F1126" i="12" s="1"/>
  <c r="N1126" i="12"/>
  <c r="O1126" i="12" s="1"/>
  <c r="P1126" i="12" s="1"/>
  <c r="Q1126" i="12" l="1"/>
  <c r="R1126" i="12" s="1"/>
  <c r="W1126" i="12"/>
  <c r="E2813" i="13"/>
  <c r="J1127" i="12"/>
  <c r="Y1127" i="12"/>
  <c r="I1127" i="12"/>
  <c r="V1127" i="12"/>
  <c r="B1128" i="12"/>
  <c r="U1127" i="12"/>
  <c r="E1127" i="12"/>
  <c r="F1127" i="12" s="1"/>
  <c r="N1127" i="12"/>
  <c r="O1127" i="12" s="1"/>
  <c r="P1127" i="12" s="1"/>
  <c r="K1126" i="12"/>
  <c r="W1127" i="12" l="1"/>
  <c r="E2812" i="13"/>
  <c r="V1128" i="12"/>
  <c r="B1129" i="12"/>
  <c r="U1128" i="12"/>
  <c r="E1128" i="12"/>
  <c r="F1128" i="12" s="1"/>
  <c r="N1128" i="12"/>
  <c r="O1128" i="12" s="1"/>
  <c r="P1128" i="12" s="1"/>
  <c r="J1128" i="12"/>
  <c r="Y1128" i="12"/>
  <c r="I1128" i="12"/>
  <c r="K1127" i="12"/>
  <c r="Q1127" i="12"/>
  <c r="R1127" i="12" s="1"/>
  <c r="W1128" i="12" l="1"/>
  <c r="Q1128" i="12"/>
  <c r="R1128" i="12" s="1"/>
  <c r="E2811" i="13"/>
  <c r="N1129" i="12"/>
  <c r="O1129" i="12" s="1"/>
  <c r="P1129" i="12" s="1"/>
  <c r="J1129" i="12"/>
  <c r="Y1129" i="12"/>
  <c r="I1129" i="12"/>
  <c r="V1129" i="12"/>
  <c r="B1130" i="12"/>
  <c r="U1129" i="12"/>
  <c r="E1129" i="12"/>
  <c r="F1129" i="12" s="1"/>
  <c r="K1128" i="12"/>
  <c r="W1129" i="12" l="1"/>
  <c r="K1129" i="12"/>
  <c r="E2810" i="13"/>
  <c r="N1130" i="12"/>
  <c r="O1130" i="12" s="1"/>
  <c r="P1130" i="12" s="1"/>
  <c r="J1130" i="12"/>
  <c r="Y1130" i="12"/>
  <c r="I1130" i="12"/>
  <c r="V1130" i="12"/>
  <c r="B1131" i="12"/>
  <c r="U1130" i="12"/>
  <c r="E1130" i="12"/>
  <c r="F1130" i="12" s="1"/>
  <c r="Q1129" i="12"/>
  <c r="R1129" i="12" s="1"/>
  <c r="W1130" i="12" l="1"/>
  <c r="E2809" i="13"/>
  <c r="N1131" i="12"/>
  <c r="O1131" i="12" s="1"/>
  <c r="P1131" i="12" s="1"/>
  <c r="J1131" i="12"/>
  <c r="Y1131" i="12"/>
  <c r="I1131" i="12"/>
  <c r="V1131" i="12"/>
  <c r="B1132" i="12"/>
  <c r="U1131" i="12"/>
  <c r="E1131" i="12"/>
  <c r="F1131" i="12" s="1"/>
  <c r="K1130" i="12"/>
  <c r="Q1130" i="12"/>
  <c r="R1130" i="12" s="1"/>
  <c r="Q1131" i="12" l="1"/>
  <c r="R1131" i="12" s="1"/>
  <c r="K1131" i="12"/>
  <c r="W1131" i="12"/>
  <c r="E2808" i="13"/>
  <c r="J1132" i="12"/>
  <c r="Y1132" i="12"/>
  <c r="I1132" i="12"/>
  <c r="V1132" i="12"/>
  <c r="B1133" i="12"/>
  <c r="U1132" i="12"/>
  <c r="E1132" i="12"/>
  <c r="F1132" i="12" s="1"/>
  <c r="N1132" i="12"/>
  <c r="O1132" i="12" s="1"/>
  <c r="P1132" i="12" s="1"/>
  <c r="W1132" i="12" l="1"/>
  <c r="K1132" i="12"/>
  <c r="Q1132" i="12"/>
  <c r="R1132" i="12" s="1"/>
  <c r="E2807" i="13"/>
  <c r="V1133" i="12"/>
  <c r="B1134" i="12"/>
  <c r="U1133" i="12"/>
  <c r="E1133" i="12"/>
  <c r="F1133" i="12" s="1"/>
  <c r="N1133" i="12"/>
  <c r="O1133" i="12" s="1"/>
  <c r="P1133" i="12" s="1"/>
  <c r="J1133" i="12"/>
  <c r="Y1133" i="12"/>
  <c r="I1133" i="12"/>
  <c r="W1133" i="12" l="1"/>
  <c r="K1133" i="12"/>
  <c r="Q1133" i="12"/>
  <c r="R1133" i="12" s="1"/>
  <c r="E2806" i="13"/>
  <c r="B1135" i="12"/>
  <c r="U1134" i="12"/>
  <c r="E1134" i="12"/>
  <c r="F1134" i="12" s="1"/>
  <c r="N1134" i="12"/>
  <c r="O1134" i="12" s="1"/>
  <c r="P1134" i="12" s="1"/>
  <c r="J1134" i="12"/>
  <c r="Y1134" i="12"/>
  <c r="I1134" i="12"/>
  <c r="V1134" i="12"/>
  <c r="K1134" i="12" l="1"/>
  <c r="W1134" i="12"/>
  <c r="E2805" i="13"/>
  <c r="N1135" i="12"/>
  <c r="O1135" i="12" s="1"/>
  <c r="P1135" i="12" s="1"/>
  <c r="J1135" i="12"/>
  <c r="Y1135" i="12"/>
  <c r="I1135" i="12"/>
  <c r="V1135" i="12"/>
  <c r="B1136" i="12"/>
  <c r="U1135" i="12"/>
  <c r="E1135" i="12"/>
  <c r="F1135" i="12" s="1"/>
  <c r="Q1134" i="12"/>
  <c r="R1134" i="12" s="1"/>
  <c r="W1135" i="12" l="1"/>
  <c r="K1135" i="12"/>
  <c r="Q1135" i="12"/>
  <c r="R1135" i="12" s="1"/>
  <c r="E2804" i="13"/>
  <c r="N1136" i="12"/>
  <c r="O1136" i="12" s="1"/>
  <c r="P1136" i="12" s="1"/>
  <c r="J1136" i="12"/>
  <c r="Y1136" i="12"/>
  <c r="I1136" i="12"/>
  <c r="V1136" i="12"/>
  <c r="B1137" i="12"/>
  <c r="U1136" i="12"/>
  <c r="E1136" i="12"/>
  <c r="F1136" i="12" s="1"/>
  <c r="W1136" i="12" l="1"/>
  <c r="Q1136" i="12"/>
  <c r="R1136" i="12" s="1"/>
  <c r="K1136" i="12"/>
  <c r="E2803" i="13"/>
  <c r="J1137" i="12"/>
  <c r="Y1137" i="12"/>
  <c r="I1137" i="12"/>
  <c r="V1137" i="12"/>
  <c r="B1138" i="12"/>
  <c r="U1137" i="12"/>
  <c r="E1137" i="12"/>
  <c r="F1137" i="12" s="1"/>
  <c r="N1137" i="12"/>
  <c r="O1137" i="12" s="1"/>
  <c r="P1137" i="12" s="1"/>
  <c r="W1137" i="12" l="1"/>
  <c r="E2802" i="13"/>
  <c r="Y1138" i="12"/>
  <c r="I1138" i="12"/>
  <c r="V1138" i="12"/>
  <c r="B1139" i="12"/>
  <c r="U1138" i="12"/>
  <c r="E1138" i="12"/>
  <c r="F1138" i="12" s="1"/>
  <c r="N1138" i="12"/>
  <c r="O1138" i="12" s="1"/>
  <c r="P1138" i="12" s="1"/>
  <c r="J1138" i="12"/>
  <c r="Q1137" i="12"/>
  <c r="R1137" i="12" s="1"/>
  <c r="K1137" i="12"/>
  <c r="W1138" i="12" l="1"/>
  <c r="K1138" i="12"/>
  <c r="Q1138" i="12"/>
  <c r="R1138" i="12" s="1"/>
  <c r="E2801" i="13"/>
  <c r="V1139" i="12"/>
  <c r="B1140" i="12"/>
  <c r="U1139" i="12"/>
  <c r="E1139" i="12"/>
  <c r="F1139" i="12" s="1"/>
  <c r="N1139" i="12"/>
  <c r="O1139" i="12" s="1"/>
  <c r="P1139" i="12" s="1"/>
  <c r="J1139" i="12"/>
  <c r="Y1139" i="12"/>
  <c r="I1139" i="12"/>
  <c r="E2800" i="13" l="1"/>
  <c r="N1140" i="12"/>
  <c r="O1140" i="12" s="1"/>
  <c r="P1140" i="12" s="1"/>
  <c r="J1140" i="12"/>
  <c r="Y1140" i="12"/>
  <c r="I1140" i="12"/>
  <c r="V1140" i="12"/>
  <c r="B1141" i="12"/>
  <c r="U1140" i="12"/>
  <c r="E1140" i="12"/>
  <c r="F1140" i="12" s="1"/>
  <c r="K1139" i="12"/>
  <c r="Q1139" i="12"/>
  <c r="R1139" i="12" s="1"/>
  <c r="W1139" i="12"/>
  <c r="W1140" i="12" l="1"/>
  <c r="K1140" i="12"/>
  <c r="Q1140" i="12"/>
  <c r="R1140" i="12" s="1"/>
  <c r="E2799" i="13"/>
  <c r="N1141" i="12"/>
  <c r="O1141" i="12" s="1"/>
  <c r="P1141" i="12" s="1"/>
  <c r="J1141" i="12"/>
  <c r="Y1141" i="12"/>
  <c r="I1141" i="12"/>
  <c r="V1141" i="12"/>
  <c r="B1142" i="12"/>
  <c r="U1141" i="12"/>
  <c r="E1141" i="12"/>
  <c r="F1141" i="12" s="1"/>
  <c r="W1141" i="12" l="1"/>
  <c r="Q1141" i="12"/>
  <c r="R1141" i="12" s="1"/>
  <c r="E2798" i="13"/>
  <c r="J1142" i="12"/>
  <c r="Y1142" i="12"/>
  <c r="I1142" i="12"/>
  <c r="V1142" i="12"/>
  <c r="B1143" i="12"/>
  <c r="U1142" i="12"/>
  <c r="E1142" i="12"/>
  <c r="F1142" i="12" s="1"/>
  <c r="N1142" i="12"/>
  <c r="O1142" i="12" s="1"/>
  <c r="P1142" i="12" s="1"/>
  <c r="K1141" i="12"/>
  <c r="K1142" i="12" l="1"/>
  <c r="E2797" i="13"/>
  <c r="J1143" i="12"/>
  <c r="Y1143" i="12"/>
  <c r="I1143" i="12"/>
  <c r="V1143" i="12"/>
  <c r="B1144" i="12"/>
  <c r="U1143" i="12"/>
  <c r="E1143" i="12"/>
  <c r="F1143" i="12" s="1"/>
  <c r="N1143" i="12"/>
  <c r="O1143" i="12" s="1"/>
  <c r="P1143" i="12" s="1"/>
  <c r="Q1142" i="12"/>
  <c r="R1142" i="12" s="1"/>
  <c r="W1142" i="12"/>
  <c r="W1143" i="12" l="1"/>
  <c r="E2796" i="13"/>
  <c r="V1144" i="12"/>
  <c r="B1145" i="12"/>
  <c r="U1144" i="12"/>
  <c r="E1144" i="12"/>
  <c r="F1144" i="12" s="1"/>
  <c r="N1144" i="12"/>
  <c r="O1144" i="12" s="1"/>
  <c r="P1144" i="12" s="1"/>
  <c r="J1144" i="12"/>
  <c r="Y1144" i="12"/>
  <c r="I1144" i="12"/>
  <c r="K1143" i="12"/>
  <c r="Q1143" i="12"/>
  <c r="R1143" i="12" s="1"/>
  <c r="W1144" i="12" l="1"/>
  <c r="Q1144" i="12"/>
  <c r="R1144" i="12" s="1"/>
  <c r="E2795" i="13"/>
  <c r="N1145" i="12"/>
  <c r="O1145" i="12" s="1"/>
  <c r="P1145" i="12" s="1"/>
  <c r="J1145" i="12"/>
  <c r="Y1145" i="12"/>
  <c r="I1145" i="12"/>
  <c r="V1145" i="12"/>
  <c r="B1146" i="12"/>
  <c r="U1145" i="12"/>
  <c r="E1145" i="12"/>
  <c r="F1145" i="12" s="1"/>
  <c r="K1144" i="12"/>
  <c r="W1145" i="12" l="1"/>
  <c r="Q1145" i="12"/>
  <c r="R1145" i="12" s="1"/>
  <c r="E2794" i="13"/>
  <c r="N1146" i="12"/>
  <c r="O1146" i="12" s="1"/>
  <c r="P1146" i="12" s="1"/>
  <c r="J1146" i="12"/>
  <c r="Y1146" i="12"/>
  <c r="I1146" i="12"/>
  <c r="V1146" i="12"/>
  <c r="B1147" i="12"/>
  <c r="U1146" i="12"/>
  <c r="E1146" i="12"/>
  <c r="F1146" i="12" s="1"/>
  <c r="K1145" i="12"/>
  <c r="K1146" i="12" l="1"/>
  <c r="W1146" i="12"/>
  <c r="Q1146" i="12"/>
  <c r="R1146" i="12" s="1"/>
  <c r="E2793" i="13"/>
  <c r="N1147" i="12"/>
  <c r="O1147" i="12" s="1"/>
  <c r="P1147" i="12" s="1"/>
  <c r="J1147" i="12"/>
  <c r="Y1147" i="12"/>
  <c r="I1147" i="12"/>
  <c r="V1147" i="12"/>
  <c r="B1148" i="12"/>
  <c r="U1147" i="12"/>
  <c r="E1147" i="12"/>
  <c r="F1147" i="12" s="1"/>
  <c r="K1147" i="12" l="1"/>
  <c r="Q1147" i="12"/>
  <c r="R1147" i="12" s="1"/>
  <c r="W1147" i="12"/>
  <c r="E2792" i="13"/>
  <c r="J1148" i="12"/>
  <c r="Y1148" i="12"/>
  <c r="I1148" i="12"/>
  <c r="V1148" i="12"/>
  <c r="B1149" i="12"/>
  <c r="U1148" i="12"/>
  <c r="E1148" i="12"/>
  <c r="F1148" i="12" s="1"/>
  <c r="N1148" i="12"/>
  <c r="O1148" i="12" s="1"/>
  <c r="P1148" i="12" s="1"/>
  <c r="K1148" i="12" l="1"/>
  <c r="Q1148" i="12"/>
  <c r="R1148" i="12" s="1"/>
  <c r="W1148" i="12"/>
  <c r="E2791" i="13"/>
  <c r="V1149" i="12"/>
  <c r="B1150" i="12"/>
  <c r="U1149" i="12"/>
  <c r="E1149" i="12"/>
  <c r="F1149" i="12" s="1"/>
  <c r="N1149" i="12"/>
  <c r="O1149" i="12" s="1"/>
  <c r="P1149" i="12" s="1"/>
  <c r="J1149" i="12"/>
  <c r="Y1149" i="12"/>
  <c r="I1149" i="12"/>
  <c r="W1149" i="12" l="1"/>
  <c r="K1149" i="12"/>
  <c r="Q1149" i="12"/>
  <c r="R1149" i="12" s="1"/>
  <c r="E2790" i="13"/>
  <c r="B1151" i="12"/>
  <c r="U1150" i="12"/>
  <c r="E1150" i="12"/>
  <c r="F1150" i="12" s="1"/>
  <c r="N1150" i="12"/>
  <c r="O1150" i="12" s="1"/>
  <c r="P1150" i="12" s="1"/>
  <c r="J1150" i="12"/>
  <c r="Y1150" i="12"/>
  <c r="I1150" i="12"/>
  <c r="V1150" i="12"/>
  <c r="K1150" i="12" l="1"/>
  <c r="Q1150" i="12"/>
  <c r="R1150" i="12" s="1"/>
  <c r="W1150" i="12"/>
  <c r="E2789" i="13"/>
  <c r="N1151" i="12"/>
  <c r="O1151" i="12" s="1"/>
  <c r="P1151" i="12" s="1"/>
  <c r="J1151" i="12"/>
  <c r="Y1151" i="12"/>
  <c r="I1151" i="12"/>
  <c r="V1151" i="12"/>
  <c r="B1152" i="12"/>
  <c r="U1151" i="12"/>
  <c r="E1151" i="12"/>
  <c r="F1151" i="12" s="1"/>
  <c r="W1151" i="12" l="1"/>
  <c r="Q1151" i="12"/>
  <c r="R1151" i="12" s="1"/>
  <c r="E2788" i="13"/>
  <c r="N1152" i="12"/>
  <c r="O1152" i="12" s="1"/>
  <c r="P1152" i="12" s="1"/>
  <c r="J1152" i="12"/>
  <c r="Y1152" i="12"/>
  <c r="I1152" i="12"/>
  <c r="V1152" i="12"/>
  <c r="B1153" i="12"/>
  <c r="U1152" i="12"/>
  <c r="E1152" i="12"/>
  <c r="F1152" i="12" s="1"/>
  <c r="K1151" i="12"/>
  <c r="Q1152" i="12" l="1"/>
  <c r="R1152" i="12" s="1"/>
  <c r="W1152" i="12"/>
  <c r="E2787" i="13"/>
  <c r="J1153" i="12"/>
  <c r="Y1153" i="12"/>
  <c r="I1153" i="12"/>
  <c r="V1153" i="12"/>
  <c r="B1154" i="12"/>
  <c r="U1153" i="12"/>
  <c r="E1153" i="12"/>
  <c r="F1153" i="12" s="1"/>
  <c r="N1153" i="12"/>
  <c r="O1153" i="12" s="1"/>
  <c r="P1153" i="12" s="1"/>
  <c r="K1152" i="12"/>
  <c r="Q1153" i="12" l="1"/>
  <c r="R1153" i="12" s="1"/>
  <c r="K1153" i="12"/>
  <c r="W1153" i="12"/>
  <c r="E2786" i="13"/>
  <c r="Y1154" i="12"/>
  <c r="I1154" i="12"/>
  <c r="V1154" i="12"/>
  <c r="B1155" i="12"/>
  <c r="U1154" i="12"/>
  <c r="E1154" i="12"/>
  <c r="F1154" i="12" s="1"/>
  <c r="N1154" i="12"/>
  <c r="O1154" i="12" s="1"/>
  <c r="P1154" i="12" s="1"/>
  <c r="J1154" i="12"/>
  <c r="W1154" i="12" l="1"/>
  <c r="Q1154" i="12"/>
  <c r="R1154" i="12" s="1"/>
  <c r="K1154" i="12"/>
  <c r="E2785" i="13"/>
  <c r="V1155" i="12"/>
  <c r="B1156" i="12"/>
  <c r="U1155" i="12"/>
  <c r="E1155" i="12"/>
  <c r="F1155" i="12" s="1"/>
  <c r="N1155" i="12"/>
  <c r="O1155" i="12" s="1"/>
  <c r="P1155" i="12" s="1"/>
  <c r="J1155" i="12"/>
  <c r="Y1155" i="12"/>
  <c r="I1155" i="12"/>
  <c r="W1155" i="12" l="1"/>
  <c r="K1155" i="12"/>
  <c r="Q1155" i="12"/>
  <c r="R1155" i="12" s="1"/>
  <c r="E2784" i="13"/>
  <c r="N1156" i="12"/>
  <c r="O1156" i="12" s="1"/>
  <c r="P1156" i="12" s="1"/>
  <c r="J1156" i="12"/>
  <c r="Y1156" i="12"/>
  <c r="I1156" i="12"/>
  <c r="V1156" i="12"/>
  <c r="B1157" i="12"/>
  <c r="U1156" i="12"/>
  <c r="E1156" i="12"/>
  <c r="F1156" i="12" s="1"/>
  <c r="W1156" i="12" l="1"/>
  <c r="E2783" i="13"/>
  <c r="N1157" i="12"/>
  <c r="O1157" i="12" s="1"/>
  <c r="P1157" i="12" s="1"/>
  <c r="J1157" i="12"/>
  <c r="Y1157" i="12"/>
  <c r="I1157" i="12"/>
  <c r="V1157" i="12"/>
  <c r="B1158" i="12"/>
  <c r="U1157" i="12"/>
  <c r="E1157" i="12"/>
  <c r="F1157" i="12" s="1"/>
  <c r="K1156" i="12"/>
  <c r="Q1156" i="12"/>
  <c r="R1156" i="12" s="1"/>
  <c r="W1157" i="12" l="1"/>
  <c r="E2782" i="13"/>
  <c r="J1158" i="12"/>
  <c r="Y1158" i="12"/>
  <c r="I1158" i="12"/>
  <c r="V1158" i="12"/>
  <c r="B1159" i="12"/>
  <c r="U1158" i="12"/>
  <c r="E1158" i="12"/>
  <c r="F1158" i="12" s="1"/>
  <c r="N1158" i="12"/>
  <c r="O1158" i="12" s="1"/>
  <c r="P1158" i="12" s="1"/>
  <c r="K1157" i="12"/>
  <c r="Q1157" i="12"/>
  <c r="R1157" i="12" s="1"/>
  <c r="K1158" i="12" l="1"/>
  <c r="E2781" i="13"/>
  <c r="J1159" i="12"/>
  <c r="Y1159" i="12"/>
  <c r="I1159" i="12"/>
  <c r="V1159" i="12"/>
  <c r="B1160" i="12"/>
  <c r="U1159" i="12"/>
  <c r="E1159" i="12"/>
  <c r="F1159" i="12" s="1"/>
  <c r="N1159" i="12"/>
  <c r="O1159" i="12" s="1"/>
  <c r="P1159" i="12" s="1"/>
  <c r="Q1158" i="12"/>
  <c r="R1158" i="12" s="1"/>
  <c r="W1158" i="12"/>
  <c r="W1159" i="12" l="1"/>
  <c r="E2780" i="13"/>
  <c r="V1160" i="12"/>
  <c r="B1161" i="12"/>
  <c r="U1160" i="12"/>
  <c r="E1160" i="12"/>
  <c r="F1160" i="12" s="1"/>
  <c r="N1160" i="12"/>
  <c r="O1160" i="12" s="1"/>
  <c r="P1160" i="12" s="1"/>
  <c r="J1160" i="12"/>
  <c r="Y1160" i="12"/>
  <c r="I1160" i="12"/>
  <c r="K1159" i="12"/>
  <c r="Q1159" i="12"/>
  <c r="R1159" i="12" s="1"/>
  <c r="W1160" i="12" l="1"/>
  <c r="Q1160" i="12"/>
  <c r="R1160" i="12" s="1"/>
  <c r="E2779" i="13"/>
  <c r="N1161" i="12"/>
  <c r="O1161" i="12" s="1"/>
  <c r="P1161" i="12" s="1"/>
  <c r="J1161" i="12"/>
  <c r="Y1161" i="12"/>
  <c r="I1161" i="12"/>
  <c r="V1161" i="12"/>
  <c r="E1161" i="12"/>
  <c r="F1161" i="12" s="1"/>
  <c r="B1162" i="12"/>
  <c r="U1161" i="12"/>
  <c r="K1160" i="12"/>
  <c r="W1161" i="12" l="1"/>
  <c r="Q1161" i="12"/>
  <c r="R1161" i="12" s="1"/>
  <c r="E2778" i="13"/>
  <c r="N1162" i="12"/>
  <c r="O1162" i="12" s="1"/>
  <c r="P1162" i="12" s="1"/>
  <c r="J1162" i="12"/>
  <c r="Y1162" i="12"/>
  <c r="I1162" i="12"/>
  <c r="V1162" i="12"/>
  <c r="B1163" i="12"/>
  <c r="U1162" i="12"/>
  <c r="E1162" i="12"/>
  <c r="F1162" i="12" s="1"/>
  <c r="K1161" i="12"/>
  <c r="K1162" i="12" l="1"/>
  <c r="W1162" i="12"/>
  <c r="Q1162" i="12"/>
  <c r="R1162" i="12" s="1"/>
  <c r="E2777" i="13"/>
  <c r="N1163" i="12"/>
  <c r="O1163" i="12" s="1"/>
  <c r="P1163" i="12" s="1"/>
  <c r="J1163" i="12"/>
  <c r="Y1163" i="12"/>
  <c r="I1163" i="12"/>
  <c r="V1163" i="12"/>
  <c r="B1164" i="12"/>
  <c r="U1163" i="12"/>
  <c r="E1163" i="12"/>
  <c r="F1163" i="12" s="1"/>
  <c r="K1163" i="12" l="1"/>
  <c r="Q1163" i="12"/>
  <c r="R1163" i="12" s="1"/>
  <c r="W1163" i="12"/>
  <c r="E2776" i="13"/>
  <c r="J1164" i="12"/>
  <c r="Y1164" i="12"/>
  <c r="I1164" i="12"/>
  <c r="V1164" i="12"/>
  <c r="B1165" i="12"/>
  <c r="U1164" i="12"/>
  <c r="E1164" i="12"/>
  <c r="F1164" i="12" s="1"/>
  <c r="N1164" i="12"/>
  <c r="O1164" i="12" s="1"/>
  <c r="P1164" i="12" s="1"/>
  <c r="K1164" i="12" l="1"/>
  <c r="Q1164" i="12"/>
  <c r="R1164" i="12" s="1"/>
  <c r="W1164" i="12"/>
  <c r="E2775" i="13"/>
  <c r="V1165" i="12"/>
  <c r="B1166" i="12"/>
  <c r="U1165" i="12"/>
  <c r="E1165" i="12"/>
  <c r="F1165" i="12" s="1"/>
  <c r="N1165" i="12"/>
  <c r="O1165" i="12" s="1"/>
  <c r="P1165" i="12" s="1"/>
  <c r="J1165" i="12"/>
  <c r="Y1165" i="12"/>
  <c r="I1165" i="12"/>
  <c r="W1165" i="12" l="1"/>
  <c r="K1165" i="12"/>
  <c r="Q1165" i="12"/>
  <c r="R1165" i="12" s="1"/>
  <c r="E2774" i="13"/>
  <c r="B1167" i="12"/>
  <c r="U1166" i="12"/>
  <c r="E1166" i="12"/>
  <c r="F1166" i="12" s="1"/>
  <c r="N1166" i="12"/>
  <c r="O1166" i="12" s="1"/>
  <c r="P1166" i="12" s="1"/>
  <c r="J1166" i="12"/>
  <c r="Y1166" i="12"/>
  <c r="I1166" i="12"/>
  <c r="V1166" i="12"/>
  <c r="K1166" i="12" l="1"/>
  <c r="Q1166" i="12"/>
  <c r="R1166" i="12" s="1"/>
  <c r="W1166" i="12"/>
  <c r="E2773" i="13"/>
  <c r="N1167" i="12"/>
  <c r="O1167" i="12" s="1"/>
  <c r="P1167" i="12" s="1"/>
  <c r="J1167" i="12"/>
  <c r="Y1167" i="12"/>
  <c r="I1167" i="12"/>
  <c r="V1167" i="12"/>
  <c r="B1168" i="12"/>
  <c r="U1167" i="12"/>
  <c r="E1167" i="12"/>
  <c r="F1167" i="12" s="1"/>
  <c r="W1167" i="12" l="1"/>
  <c r="Q1167" i="12"/>
  <c r="R1167" i="12" s="1"/>
  <c r="E2772" i="13"/>
  <c r="N1168" i="12"/>
  <c r="O1168" i="12" s="1"/>
  <c r="P1168" i="12" s="1"/>
  <c r="J1168" i="12"/>
  <c r="Y1168" i="12"/>
  <c r="I1168" i="12"/>
  <c r="V1168" i="12"/>
  <c r="B1169" i="12"/>
  <c r="U1168" i="12"/>
  <c r="E1168" i="12"/>
  <c r="F1168" i="12" s="1"/>
  <c r="K1167" i="12"/>
  <c r="Q1168" i="12" l="1"/>
  <c r="R1168" i="12" s="1"/>
  <c r="W1168" i="12"/>
  <c r="E2771" i="13"/>
  <c r="J1169" i="12"/>
  <c r="Y1169" i="12"/>
  <c r="I1169" i="12"/>
  <c r="V1169" i="12"/>
  <c r="B1170" i="12"/>
  <c r="U1169" i="12"/>
  <c r="E1169" i="12"/>
  <c r="F1169" i="12" s="1"/>
  <c r="N1169" i="12"/>
  <c r="O1169" i="12" s="1"/>
  <c r="P1169" i="12" s="1"/>
  <c r="K1168" i="12"/>
  <c r="Q1169" i="12" l="1"/>
  <c r="R1169" i="12" s="1"/>
  <c r="K1169" i="12"/>
  <c r="W1169" i="12"/>
  <c r="E2770" i="13"/>
  <c r="Y1170" i="12"/>
  <c r="I1170" i="12"/>
  <c r="V1170" i="12"/>
  <c r="B1171" i="12"/>
  <c r="U1170" i="12"/>
  <c r="E1170" i="12"/>
  <c r="F1170" i="12" s="1"/>
  <c r="N1170" i="12"/>
  <c r="O1170" i="12" s="1"/>
  <c r="P1170" i="12" s="1"/>
  <c r="J1170" i="12"/>
  <c r="W1170" i="12" l="1"/>
  <c r="K1170" i="12"/>
  <c r="Q1170" i="12"/>
  <c r="R1170" i="12" s="1"/>
  <c r="E2769" i="13"/>
  <c r="V1171" i="12"/>
  <c r="B1172" i="12"/>
  <c r="U1171" i="12"/>
  <c r="E1171" i="12"/>
  <c r="F1171" i="12" s="1"/>
  <c r="N1171" i="12"/>
  <c r="O1171" i="12" s="1"/>
  <c r="P1171" i="12" s="1"/>
  <c r="J1171" i="12"/>
  <c r="Y1171" i="12"/>
  <c r="I1171" i="12"/>
  <c r="W1171" i="12" l="1"/>
  <c r="Q1171" i="12"/>
  <c r="R1171" i="12" s="1"/>
  <c r="K1171" i="12"/>
  <c r="E2768" i="13"/>
  <c r="N1172" i="12"/>
  <c r="O1172" i="12" s="1"/>
  <c r="P1172" i="12" s="1"/>
  <c r="J1172" i="12"/>
  <c r="Y1172" i="12"/>
  <c r="I1172" i="12"/>
  <c r="V1172" i="12"/>
  <c r="B1173" i="12"/>
  <c r="U1172" i="12"/>
  <c r="E1172" i="12"/>
  <c r="F1172" i="12" s="1"/>
  <c r="W1172" i="12" l="1"/>
  <c r="K1172" i="12"/>
  <c r="E2767" i="13"/>
  <c r="N1173" i="12"/>
  <c r="O1173" i="12" s="1"/>
  <c r="P1173" i="12" s="1"/>
  <c r="J1173" i="12"/>
  <c r="Y1173" i="12"/>
  <c r="I1173" i="12"/>
  <c r="V1173" i="12"/>
  <c r="B1174" i="12"/>
  <c r="U1173" i="12"/>
  <c r="E1173" i="12"/>
  <c r="F1173" i="12" s="1"/>
  <c r="Q1172" i="12"/>
  <c r="R1172" i="12" s="1"/>
  <c r="W1173" i="12" l="1"/>
  <c r="Q1173" i="12"/>
  <c r="R1173" i="12" s="1"/>
  <c r="K1173" i="12"/>
  <c r="E2766" i="13"/>
  <c r="J1174" i="12"/>
  <c r="Y1174" i="12"/>
  <c r="I1174" i="12"/>
  <c r="V1174" i="12"/>
  <c r="B1175" i="12"/>
  <c r="U1174" i="12"/>
  <c r="E1174" i="12"/>
  <c r="F1174" i="12" s="1"/>
  <c r="N1174" i="12"/>
  <c r="O1174" i="12" s="1"/>
  <c r="P1174" i="12" s="1"/>
  <c r="W1174" i="12" l="1"/>
  <c r="E2765" i="13"/>
  <c r="J1175" i="12"/>
  <c r="Y1175" i="12"/>
  <c r="I1175" i="12"/>
  <c r="V1175" i="12"/>
  <c r="B1176" i="12"/>
  <c r="U1175" i="12"/>
  <c r="E1175" i="12"/>
  <c r="F1175" i="12" s="1"/>
  <c r="N1175" i="12"/>
  <c r="O1175" i="12" s="1"/>
  <c r="P1175" i="12" s="1"/>
  <c r="Q1174" i="12"/>
  <c r="R1174" i="12" s="1"/>
  <c r="K1174" i="12"/>
  <c r="E2764" i="13" l="1"/>
  <c r="V1176" i="12"/>
  <c r="B1177" i="12"/>
  <c r="U1176" i="12"/>
  <c r="E1176" i="12"/>
  <c r="F1176" i="12" s="1"/>
  <c r="N1176" i="12"/>
  <c r="O1176" i="12" s="1"/>
  <c r="P1176" i="12" s="1"/>
  <c r="J1176" i="12"/>
  <c r="Y1176" i="12"/>
  <c r="I1176" i="12"/>
  <c r="K1175" i="12"/>
  <c r="Q1175" i="12"/>
  <c r="R1175" i="12" s="1"/>
  <c r="W1175" i="12"/>
  <c r="W1176" i="12" l="1"/>
  <c r="Q1176" i="12"/>
  <c r="R1176" i="12" s="1"/>
  <c r="E2763" i="13"/>
  <c r="N1177" i="12"/>
  <c r="O1177" i="12" s="1"/>
  <c r="P1177" i="12" s="1"/>
  <c r="J1177" i="12"/>
  <c r="Y1177" i="12"/>
  <c r="I1177" i="12"/>
  <c r="V1177" i="12"/>
  <c r="B1178" i="12"/>
  <c r="U1177" i="12"/>
  <c r="E1177" i="12"/>
  <c r="F1177" i="12" s="1"/>
  <c r="K1176" i="12"/>
  <c r="K1177" i="12" l="1"/>
  <c r="W1177" i="12"/>
  <c r="Q1177" i="12"/>
  <c r="R1177" i="12" s="1"/>
  <c r="E2762" i="13"/>
  <c r="N1178" i="12"/>
  <c r="O1178" i="12" s="1"/>
  <c r="P1178" i="12" s="1"/>
  <c r="J1178" i="12"/>
  <c r="Y1178" i="12"/>
  <c r="I1178" i="12"/>
  <c r="V1178" i="12"/>
  <c r="B1179" i="12"/>
  <c r="U1178" i="12"/>
  <c r="E1178" i="12"/>
  <c r="F1178" i="12" s="1"/>
  <c r="K1178" i="12" l="1"/>
  <c r="Q1178" i="12"/>
  <c r="R1178" i="12" s="1"/>
  <c r="E2761" i="13"/>
  <c r="N1179" i="12"/>
  <c r="O1179" i="12" s="1"/>
  <c r="P1179" i="12" s="1"/>
  <c r="J1179" i="12"/>
  <c r="Y1179" i="12"/>
  <c r="I1179" i="12"/>
  <c r="V1179" i="12"/>
  <c r="B1180" i="12"/>
  <c r="U1179" i="12"/>
  <c r="E1179" i="12"/>
  <c r="F1179" i="12" s="1"/>
  <c r="W1178" i="12"/>
  <c r="W1179" i="12" l="1"/>
  <c r="K1179" i="12"/>
  <c r="Q1179" i="12"/>
  <c r="R1179" i="12" s="1"/>
  <c r="E2760" i="13"/>
  <c r="J1180" i="12"/>
  <c r="Y1180" i="12"/>
  <c r="I1180" i="12"/>
  <c r="V1180" i="12"/>
  <c r="B1181" i="12"/>
  <c r="U1180" i="12"/>
  <c r="E1180" i="12"/>
  <c r="F1180" i="12" s="1"/>
  <c r="N1180" i="12"/>
  <c r="O1180" i="12" s="1"/>
  <c r="P1180" i="12" s="1"/>
  <c r="W1180" i="12" l="1"/>
  <c r="Q1180" i="12"/>
  <c r="R1180" i="12" s="1"/>
  <c r="E2759" i="13"/>
  <c r="V1181" i="12"/>
  <c r="B1182" i="12"/>
  <c r="U1181" i="12"/>
  <c r="E1181" i="12"/>
  <c r="F1181" i="12" s="1"/>
  <c r="N1181" i="12"/>
  <c r="O1181" i="12" s="1"/>
  <c r="P1181" i="12" s="1"/>
  <c r="J1181" i="12"/>
  <c r="Y1181" i="12"/>
  <c r="I1181" i="12"/>
  <c r="K1180" i="12"/>
  <c r="E2758" i="13" l="1"/>
  <c r="B1183" i="12"/>
  <c r="U1182" i="12"/>
  <c r="E1182" i="12"/>
  <c r="F1182" i="12" s="1"/>
  <c r="N1182" i="12"/>
  <c r="O1182" i="12" s="1"/>
  <c r="P1182" i="12" s="1"/>
  <c r="J1182" i="12"/>
  <c r="Y1182" i="12"/>
  <c r="I1182" i="12"/>
  <c r="V1182" i="12"/>
  <c r="K1181" i="12"/>
  <c r="Q1181" i="12"/>
  <c r="R1181" i="12" s="1"/>
  <c r="W1181" i="12"/>
  <c r="W1182" i="12" l="1"/>
  <c r="Q1182" i="12"/>
  <c r="R1182" i="12" s="1"/>
  <c r="E2757" i="13"/>
  <c r="N1183" i="12"/>
  <c r="O1183" i="12" s="1"/>
  <c r="P1183" i="12" s="1"/>
  <c r="J1183" i="12"/>
  <c r="Y1183" i="12"/>
  <c r="I1183" i="12"/>
  <c r="V1183" i="12"/>
  <c r="B1184" i="12"/>
  <c r="U1183" i="12"/>
  <c r="E1183" i="12"/>
  <c r="F1183" i="12" s="1"/>
  <c r="K1182" i="12"/>
  <c r="W1183" i="12" l="1"/>
  <c r="Q1183" i="12"/>
  <c r="R1183" i="12" s="1"/>
  <c r="E2756" i="13"/>
  <c r="N1184" i="12"/>
  <c r="O1184" i="12" s="1"/>
  <c r="P1184" i="12" s="1"/>
  <c r="J1184" i="12"/>
  <c r="Y1184" i="12"/>
  <c r="I1184" i="12"/>
  <c r="V1184" i="12"/>
  <c r="B1185" i="12"/>
  <c r="U1184" i="12"/>
  <c r="E1184" i="12"/>
  <c r="F1184" i="12" s="1"/>
  <c r="K1183" i="12"/>
  <c r="Q1184" i="12" l="1"/>
  <c r="R1184" i="12" s="1"/>
  <c r="W1184" i="12"/>
  <c r="E2755" i="13"/>
  <c r="J1185" i="12"/>
  <c r="Y1185" i="12"/>
  <c r="I1185" i="12"/>
  <c r="V1185" i="12"/>
  <c r="B1186" i="12"/>
  <c r="U1185" i="12"/>
  <c r="E1185" i="12"/>
  <c r="F1185" i="12" s="1"/>
  <c r="N1185" i="12"/>
  <c r="O1185" i="12" s="1"/>
  <c r="P1185" i="12" s="1"/>
  <c r="K1184" i="12"/>
  <c r="Q1185" i="12" l="1"/>
  <c r="R1185" i="12" s="1"/>
  <c r="K1185" i="12"/>
  <c r="W1185" i="12"/>
  <c r="E2754" i="13"/>
  <c r="Y1186" i="12"/>
  <c r="I1186" i="12"/>
  <c r="V1186" i="12"/>
  <c r="U1186" i="12"/>
  <c r="E1186" i="12"/>
  <c r="F1186" i="12" s="1"/>
  <c r="B1187" i="12"/>
  <c r="N1186" i="12"/>
  <c r="O1186" i="12" s="1"/>
  <c r="P1186" i="12" s="1"/>
  <c r="J1186" i="12"/>
  <c r="K1186" i="12" l="1"/>
  <c r="E2753" i="13"/>
  <c r="Y1187" i="12"/>
  <c r="I1187" i="12"/>
  <c r="V1187" i="12"/>
  <c r="J1187" i="12"/>
  <c r="E1187" i="12"/>
  <c r="F1187" i="12" s="1"/>
  <c r="U1187" i="12"/>
  <c r="B1188" i="12"/>
  <c r="N1187" i="12"/>
  <c r="O1187" i="12" s="1"/>
  <c r="P1187" i="12" s="1"/>
  <c r="Q1186" i="12"/>
  <c r="R1186" i="12" s="1"/>
  <c r="W1186" i="12"/>
  <c r="K1187" i="12" l="1"/>
  <c r="Q1187" i="12"/>
  <c r="R1187" i="12" s="1"/>
  <c r="E2752" i="13"/>
  <c r="V1188" i="12"/>
  <c r="B1189" i="12"/>
  <c r="U1188" i="12"/>
  <c r="E1188" i="12"/>
  <c r="F1188" i="12" s="1"/>
  <c r="N1188" i="12"/>
  <c r="O1188" i="12" s="1"/>
  <c r="P1188" i="12" s="1"/>
  <c r="J1188" i="12"/>
  <c r="I1188" i="12"/>
  <c r="Y1188" i="12"/>
  <c r="W1187" i="12"/>
  <c r="W1188" i="12" l="1"/>
  <c r="E2751" i="13"/>
  <c r="V1189" i="12"/>
  <c r="J1189" i="12"/>
  <c r="E1189" i="12"/>
  <c r="F1189" i="12" s="1"/>
  <c r="Y1189" i="12"/>
  <c r="U1189" i="12"/>
  <c r="N1189" i="12"/>
  <c r="O1189" i="12" s="1"/>
  <c r="P1189" i="12" s="1"/>
  <c r="B1190" i="12"/>
  <c r="I1189" i="12"/>
  <c r="Q1188" i="12"/>
  <c r="R1188" i="12" s="1"/>
  <c r="K1188" i="12"/>
  <c r="W1189" i="12" l="1"/>
  <c r="E2750" i="13"/>
  <c r="V1190" i="12"/>
  <c r="U1190" i="12"/>
  <c r="N1190" i="12"/>
  <c r="O1190" i="12" s="1"/>
  <c r="P1190" i="12" s="1"/>
  <c r="B1191" i="12"/>
  <c r="J1190" i="12"/>
  <c r="I1190" i="12"/>
  <c r="E1190" i="12"/>
  <c r="F1190" i="12" s="1"/>
  <c r="Y1190" i="12"/>
  <c r="K1189" i="12"/>
  <c r="Q1189" i="12"/>
  <c r="R1189" i="12" s="1"/>
  <c r="W1190" i="12" l="1"/>
  <c r="Q1190" i="12"/>
  <c r="R1190" i="12" s="1"/>
  <c r="E2749" i="13"/>
  <c r="N1191" i="12"/>
  <c r="O1191" i="12" s="1"/>
  <c r="P1191" i="12" s="1"/>
  <c r="J1191" i="12"/>
  <c r="B1192" i="12"/>
  <c r="I1191" i="12"/>
  <c r="E1191" i="12"/>
  <c r="F1191" i="12" s="1"/>
  <c r="Y1191" i="12"/>
  <c r="V1191" i="12"/>
  <c r="U1191" i="12"/>
  <c r="K1190" i="12"/>
  <c r="W1191" i="12" l="1"/>
  <c r="Q1191" i="12"/>
  <c r="R1191" i="12" s="1"/>
  <c r="K1191" i="12"/>
  <c r="E2748" i="13"/>
  <c r="J1192" i="12"/>
  <c r="Y1192" i="12"/>
  <c r="I1192" i="12"/>
  <c r="B1193" i="12"/>
  <c r="U1192" i="12"/>
  <c r="V1192" i="12"/>
  <c r="N1192" i="12"/>
  <c r="O1192" i="12" s="1"/>
  <c r="P1192" i="12" s="1"/>
  <c r="E1192" i="12"/>
  <c r="F1192" i="12" s="1"/>
  <c r="Q1192" i="12" l="1"/>
  <c r="R1192" i="12" s="1"/>
  <c r="W1192" i="12"/>
  <c r="E2747" i="13"/>
  <c r="J1193" i="12"/>
  <c r="V1193" i="12"/>
  <c r="B1194" i="12"/>
  <c r="U1193" i="12"/>
  <c r="N1193" i="12"/>
  <c r="O1193" i="12" s="1"/>
  <c r="P1193" i="12" s="1"/>
  <c r="Y1193" i="12"/>
  <c r="I1193" i="12"/>
  <c r="E1193" i="12"/>
  <c r="F1193" i="12" s="1"/>
  <c r="K1192" i="12"/>
  <c r="W1193" i="12" l="1"/>
  <c r="Q1193" i="12"/>
  <c r="R1193" i="12" s="1"/>
  <c r="E2746" i="13"/>
  <c r="B1195" i="12"/>
  <c r="U1194" i="12"/>
  <c r="E1194" i="12"/>
  <c r="F1194" i="12" s="1"/>
  <c r="Y1194" i="12"/>
  <c r="V1194" i="12"/>
  <c r="N1194" i="12"/>
  <c r="O1194" i="12" s="1"/>
  <c r="P1194" i="12" s="1"/>
  <c r="J1194" i="12"/>
  <c r="I1194" i="12"/>
  <c r="K1193" i="12"/>
  <c r="Q1194" i="12" l="1"/>
  <c r="R1194" i="12" s="1"/>
  <c r="W1194" i="12"/>
  <c r="E2745" i="13"/>
  <c r="N1195" i="12"/>
  <c r="O1195" i="12" s="1"/>
  <c r="P1195" i="12" s="1"/>
  <c r="V1195" i="12"/>
  <c r="U1195" i="12"/>
  <c r="J1195" i="12"/>
  <c r="I1195" i="12"/>
  <c r="B1196" i="12"/>
  <c r="E1195" i="12"/>
  <c r="F1195" i="12" s="1"/>
  <c r="Y1195" i="12"/>
  <c r="K1194" i="12"/>
  <c r="K1195" i="12" l="1"/>
  <c r="W1195" i="12"/>
  <c r="Q1195" i="12"/>
  <c r="R1195" i="12" s="1"/>
  <c r="E2744" i="13"/>
  <c r="N1196" i="12"/>
  <c r="O1196" i="12" s="1"/>
  <c r="P1196" i="12" s="1"/>
  <c r="Y1196" i="12"/>
  <c r="I1196" i="12"/>
  <c r="B1197" i="12"/>
  <c r="U1196" i="12"/>
  <c r="E1196" i="12"/>
  <c r="F1196" i="12" s="1"/>
  <c r="J1196" i="12"/>
  <c r="V1196" i="12"/>
  <c r="W1196" i="12" l="1"/>
  <c r="E2743" i="13"/>
  <c r="N1197" i="12"/>
  <c r="O1197" i="12" s="1"/>
  <c r="P1197" i="12" s="1"/>
  <c r="J1197" i="12"/>
  <c r="Y1197" i="12"/>
  <c r="I1197" i="12"/>
  <c r="V1197" i="12"/>
  <c r="B1198" i="12"/>
  <c r="E1197" i="12"/>
  <c r="F1197" i="12" s="1"/>
  <c r="U1197" i="12"/>
  <c r="K1196" i="12"/>
  <c r="Q1196" i="12"/>
  <c r="R1196" i="12" s="1"/>
  <c r="Q1197" i="12" l="1"/>
  <c r="R1197" i="12" s="1"/>
  <c r="K1197" i="12"/>
  <c r="W1197" i="12"/>
  <c r="E2742" i="13"/>
  <c r="Y1198" i="12"/>
  <c r="I1198" i="12"/>
  <c r="V1198" i="12"/>
  <c r="B1199" i="12"/>
  <c r="U1198" i="12"/>
  <c r="E1198" i="12"/>
  <c r="F1198" i="12" s="1"/>
  <c r="J1198" i="12"/>
  <c r="N1198" i="12"/>
  <c r="O1198" i="12" s="1"/>
  <c r="P1198" i="12" s="1"/>
  <c r="K1198" i="12" l="1"/>
  <c r="Q1198" i="12"/>
  <c r="R1198" i="12" s="1"/>
  <c r="W1198" i="12"/>
  <c r="E2741" i="13"/>
  <c r="V1199" i="12"/>
  <c r="B1200" i="12"/>
  <c r="U1199" i="12"/>
  <c r="E1199" i="12"/>
  <c r="F1199" i="12" s="1"/>
  <c r="N1199" i="12"/>
  <c r="O1199" i="12" s="1"/>
  <c r="P1199" i="12" s="1"/>
  <c r="J1199" i="12"/>
  <c r="I1199" i="12"/>
  <c r="Y1199" i="12"/>
  <c r="W1199" i="12" l="1"/>
  <c r="Q1199" i="12"/>
  <c r="R1199" i="12" s="1"/>
  <c r="K1199" i="12"/>
  <c r="E2740" i="13"/>
  <c r="B1201" i="12"/>
  <c r="U1200" i="12"/>
  <c r="E1200" i="12"/>
  <c r="F1200" i="12" s="1"/>
  <c r="Y1200" i="12"/>
  <c r="I1200" i="12"/>
  <c r="J1200" i="12"/>
  <c r="V1200" i="12"/>
  <c r="N1200" i="12"/>
  <c r="O1200" i="12" s="1"/>
  <c r="P1200" i="12" s="1"/>
  <c r="W1200" i="12" l="1"/>
  <c r="E2739" i="13"/>
  <c r="N1201" i="12"/>
  <c r="O1201" i="12" s="1"/>
  <c r="P1201" i="12" s="1"/>
  <c r="J1201" i="12"/>
  <c r="V1201" i="12"/>
  <c r="I1201" i="12"/>
  <c r="E1201" i="12"/>
  <c r="F1201" i="12" s="1"/>
  <c r="B1202" i="12"/>
  <c r="Y1201" i="12"/>
  <c r="U1201" i="12"/>
  <c r="K1200" i="12"/>
  <c r="Q1200" i="12"/>
  <c r="R1200" i="12" s="1"/>
  <c r="K1201" i="12" l="1"/>
  <c r="Q1201" i="12"/>
  <c r="R1201" i="12" s="1"/>
  <c r="W1201" i="12"/>
  <c r="E2738" i="13"/>
  <c r="J1202" i="12"/>
  <c r="Y1202" i="12"/>
  <c r="I1202" i="12"/>
  <c r="B1203" i="12"/>
  <c r="U1202" i="12"/>
  <c r="E1202" i="12"/>
  <c r="F1202" i="12" s="1"/>
  <c r="N1202" i="12"/>
  <c r="O1202" i="12" s="1"/>
  <c r="P1202" i="12" s="1"/>
  <c r="V1202" i="12"/>
  <c r="Q1202" i="12" l="1"/>
  <c r="R1202" i="12" s="1"/>
  <c r="W1202" i="12"/>
  <c r="E2737" i="13"/>
  <c r="J1203" i="12"/>
  <c r="Y1203" i="12"/>
  <c r="I1203" i="12"/>
  <c r="V1203" i="12"/>
  <c r="N1203" i="12"/>
  <c r="O1203" i="12" s="1"/>
  <c r="P1203" i="12" s="1"/>
  <c r="E1203" i="12"/>
  <c r="F1203" i="12" s="1"/>
  <c r="B1204" i="12"/>
  <c r="U1203" i="12"/>
  <c r="K1202" i="12"/>
  <c r="W1203" i="12" l="1"/>
  <c r="E2736" i="13"/>
  <c r="Y1204" i="12"/>
  <c r="I1204" i="12"/>
  <c r="V1204" i="12"/>
  <c r="B1205" i="12"/>
  <c r="U1204" i="12"/>
  <c r="E1204" i="12"/>
  <c r="F1204" i="12" s="1"/>
  <c r="N1204" i="12"/>
  <c r="O1204" i="12" s="1"/>
  <c r="P1204" i="12" s="1"/>
  <c r="J1204" i="12"/>
  <c r="Q1203" i="12"/>
  <c r="R1203" i="12" s="1"/>
  <c r="K1203" i="12"/>
  <c r="W1204" i="12" l="1"/>
  <c r="E2735" i="13"/>
  <c r="V1205" i="12"/>
  <c r="N1205" i="12"/>
  <c r="O1205" i="12" s="1"/>
  <c r="P1205" i="12" s="1"/>
  <c r="J1205" i="12"/>
  <c r="Y1205" i="12"/>
  <c r="U1205" i="12"/>
  <c r="I1205" i="12"/>
  <c r="E1205" i="12"/>
  <c r="F1205" i="12" s="1"/>
  <c r="B1206" i="12"/>
  <c r="K1204" i="12"/>
  <c r="Q1204" i="12"/>
  <c r="R1204" i="12" s="1"/>
  <c r="W1205" i="12" l="1"/>
  <c r="Q1205" i="12"/>
  <c r="R1205" i="12" s="1"/>
  <c r="E2734" i="13"/>
  <c r="N1206" i="12"/>
  <c r="O1206" i="12" s="1"/>
  <c r="P1206" i="12" s="1"/>
  <c r="Y1206" i="12"/>
  <c r="I1206" i="12"/>
  <c r="V1206" i="12"/>
  <c r="B1207" i="12"/>
  <c r="U1206" i="12"/>
  <c r="J1206" i="12"/>
  <c r="E1206" i="12"/>
  <c r="F1206" i="12" s="1"/>
  <c r="K1205" i="12"/>
  <c r="Q1206" i="12" l="1"/>
  <c r="R1206" i="12" s="1"/>
  <c r="W1206" i="12"/>
  <c r="E2733" i="13"/>
  <c r="N1207" i="12"/>
  <c r="O1207" i="12" s="1"/>
  <c r="P1207" i="12" s="1"/>
  <c r="J1207" i="12"/>
  <c r="V1207" i="12"/>
  <c r="B1208" i="12"/>
  <c r="U1207" i="12"/>
  <c r="E1207" i="12"/>
  <c r="F1207" i="12" s="1"/>
  <c r="I1207" i="12"/>
  <c r="Y1207" i="12"/>
  <c r="K1206" i="12"/>
  <c r="W1207" i="12" l="1"/>
  <c r="Q1207" i="12"/>
  <c r="R1207" i="12" s="1"/>
  <c r="K1207" i="12"/>
  <c r="E2732" i="13"/>
  <c r="J1208" i="12"/>
  <c r="Y1208" i="12"/>
  <c r="I1208" i="12"/>
  <c r="B1209" i="12"/>
  <c r="U1208" i="12"/>
  <c r="E1208" i="12"/>
  <c r="F1208" i="12" s="1"/>
  <c r="V1208" i="12"/>
  <c r="N1208" i="12"/>
  <c r="O1208" i="12" s="1"/>
  <c r="P1208" i="12" s="1"/>
  <c r="K1208" i="12" l="1"/>
  <c r="Q1208" i="12"/>
  <c r="R1208" i="12" s="1"/>
  <c r="W1208" i="12"/>
  <c r="E2731" i="13"/>
  <c r="J1209" i="12"/>
  <c r="V1209" i="12"/>
  <c r="B1210" i="12"/>
  <c r="U1209" i="12"/>
  <c r="E1209" i="12"/>
  <c r="F1209" i="12" s="1"/>
  <c r="N1209" i="12"/>
  <c r="O1209" i="12" s="1"/>
  <c r="P1209" i="12" s="1"/>
  <c r="Y1209" i="12"/>
  <c r="I1209" i="12"/>
  <c r="Q1209" i="12" l="1"/>
  <c r="R1209" i="12" s="1"/>
  <c r="K1209" i="12"/>
  <c r="W1209" i="12"/>
  <c r="E2730" i="13"/>
  <c r="B1211" i="12"/>
  <c r="U1210" i="12"/>
  <c r="E1210" i="12"/>
  <c r="F1210" i="12" s="1"/>
  <c r="J1210" i="12"/>
  <c r="I1210" i="12"/>
  <c r="Y1210" i="12"/>
  <c r="V1210" i="12"/>
  <c r="N1210" i="12"/>
  <c r="O1210" i="12" s="1"/>
  <c r="P1210" i="12" s="1"/>
  <c r="W1210" i="12" l="1"/>
  <c r="E2729" i="13"/>
  <c r="N1211" i="12"/>
  <c r="O1211" i="12" s="1"/>
  <c r="P1211" i="12" s="1"/>
  <c r="J1211" i="12"/>
  <c r="Y1211" i="12"/>
  <c r="I1211" i="12"/>
  <c r="V1211" i="12"/>
  <c r="U1211" i="12"/>
  <c r="E1211" i="12"/>
  <c r="F1211" i="12" s="1"/>
  <c r="B1212" i="12"/>
  <c r="K1210" i="12"/>
  <c r="Q1210" i="12"/>
  <c r="R1210" i="12" s="1"/>
  <c r="W1211" i="12" l="1"/>
  <c r="K1211" i="12"/>
  <c r="Q1211" i="12"/>
  <c r="R1211" i="12" s="1"/>
  <c r="E2728" i="13"/>
  <c r="N1212" i="12"/>
  <c r="O1212" i="12" s="1"/>
  <c r="P1212" i="12" s="1"/>
  <c r="Y1212" i="12"/>
  <c r="I1212" i="12"/>
  <c r="V1212" i="12"/>
  <c r="B1213" i="12"/>
  <c r="U1212" i="12"/>
  <c r="E1212" i="12"/>
  <c r="F1212" i="12" s="1"/>
  <c r="J1212" i="12"/>
  <c r="Q1212" i="12" l="1"/>
  <c r="R1212" i="12" s="1"/>
  <c r="W1212" i="12"/>
  <c r="E2727" i="13"/>
  <c r="N1213" i="12"/>
  <c r="O1213" i="12" s="1"/>
  <c r="P1213" i="12" s="1"/>
  <c r="J1213" i="12"/>
  <c r="Y1213" i="12"/>
  <c r="I1213" i="12"/>
  <c r="V1213" i="12"/>
  <c r="B1214" i="12"/>
  <c r="U1213" i="12"/>
  <c r="E1213" i="12"/>
  <c r="F1213" i="12" s="1"/>
  <c r="K1212" i="12"/>
  <c r="W1213" i="12" l="1"/>
  <c r="Q1213" i="12"/>
  <c r="R1213" i="12" s="1"/>
  <c r="E2726" i="13"/>
  <c r="J1214" i="12"/>
  <c r="Y1214" i="12"/>
  <c r="I1214" i="12"/>
  <c r="V1214" i="12"/>
  <c r="B1215" i="12"/>
  <c r="U1214" i="12"/>
  <c r="E1214" i="12"/>
  <c r="F1214" i="12" s="1"/>
  <c r="N1214" i="12"/>
  <c r="O1214" i="12" s="1"/>
  <c r="P1214" i="12" s="1"/>
  <c r="K1213" i="12"/>
  <c r="W1214" i="12" l="1"/>
  <c r="Q1214" i="12"/>
  <c r="R1214" i="12" s="1"/>
  <c r="E2725" i="13"/>
  <c r="V1215" i="12"/>
  <c r="B1216" i="12"/>
  <c r="U1215" i="12"/>
  <c r="E1215" i="12"/>
  <c r="F1215" i="12" s="1"/>
  <c r="N1215" i="12"/>
  <c r="O1215" i="12" s="1"/>
  <c r="P1215" i="12" s="1"/>
  <c r="Y1215" i="12"/>
  <c r="J1215" i="12"/>
  <c r="I1215" i="12"/>
  <c r="K1214" i="12"/>
  <c r="E2724" i="13" l="1"/>
  <c r="B1217" i="12"/>
  <c r="U1216" i="12"/>
  <c r="E1216" i="12"/>
  <c r="F1216" i="12" s="1"/>
  <c r="J1216" i="12"/>
  <c r="Y1216" i="12"/>
  <c r="I1216" i="12"/>
  <c r="V1216" i="12"/>
  <c r="N1216" i="12"/>
  <c r="O1216" i="12" s="1"/>
  <c r="P1216" i="12" s="1"/>
  <c r="K1215" i="12"/>
  <c r="Q1215" i="12"/>
  <c r="R1215" i="12" s="1"/>
  <c r="W1215" i="12"/>
  <c r="W1216" i="12" l="1"/>
  <c r="Q1216" i="12"/>
  <c r="R1216" i="12" s="1"/>
  <c r="E2723" i="13"/>
  <c r="N1217" i="12"/>
  <c r="O1217" i="12" s="1"/>
  <c r="P1217" i="12" s="1"/>
  <c r="J1217" i="12"/>
  <c r="Y1217" i="12"/>
  <c r="I1217" i="12"/>
  <c r="V1217" i="12"/>
  <c r="B1218" i="12"/>
  <c r="U1217" i="12"/>
  <c r="E1217" i="12"/>
  <c r="F1217" i="12" s="1"/>
  <c r="K1216" i="12"/>
  <c r="W1217" i="12" l="1"/>
  <c r="Q1217" i="12"/>
  <c r="R1217" i="12" s="1"/>
  <c r="E2722" i="13"/>
  <c r="N1218" i="12"/>
  <c r="O1218" i="12" s="1"/>
  <c r="P1218" i="12" s="1"/>
  <c r="J1218" i="12"/>
  <c r="Y1218" i="12"/>
  <c r="I1218" i="12"/>
  <c r="V1218" i="12"/>
  <c r="B1219" i="12"/>
  <c r="U1218" i="12"/>
  <c r="E1218" i="12"/>
  <c r="F1218" i="12" s="1"/>
  <c r="K1217" i="12"/>
  <c r="K1218" i="12" l="1"/>
  <c r="Q1218" i="12"/>
  <c r="R1218" i="12" s="1"/>
  <c r="W1218" i="12"/>
  <c r="E2721" i="13"/>
  <c r="J1219" i="12"/>
  <c r="Y1219" i="12"/>
  <c r="I1219" i="12"/>
  <c r="V1219" i="12"/>
  <c r="B1220" i="12"/>
  <c r="U1219" i="12"/>
  <c r="N1219" i="12"/>
  <c r="O1219" i="12" s="1"/>
  <c r="P1219" i="12" s="1"/>
  <c r="E1219" i="12"/>
  <c r="F1219" i="12" s="1"/>
  <c r="W1219" i="12" l="1"/>
  <c r="Q1219" i="12"/>
  <c r="R1219" i="12" s="1"/>
  <c r="E2720" i="13"/>
  <c r="Y1220" i="12"/>
  <c r="I1220" i="12"/>
  <c r="V1220" i="12"/>
  <c r="B1221" i="12"/>
  <c r="U1220" i="12"/>
  <c r="E1220" i="12"/>
  <c r="F1220" i="12" s="1"/>
  <c r="N1220" i="12"/>
  <c r="O1220" i="12" s="1"/>
  <c r="P1220" i="12" s="1"/>
  <c r="J1220" i="12"/>
  <c r="K1219" i="12"/>
  <c r="W1220" i="12" l="1"/>
  <c r="Q1220" i="12"/>
  <c r="R1220" i="12" s="1"/>
  <c r="E2719" i="13"/>
  <c r="V1221" i="12"/>
  <c r="B1222" i="12"/>
  <c r="U1221" i="12"/>
  <c r="E1221" i="12"/>
  <c r="F1221" i="12" s="1"/>
  <c r="N1221" i="12"/>
  <c r="O1221" i="12" s="1"/>
  <c r="P1221" i="12" s="1"/>
  <c r="J1221" i="12"/>
  <c r="Y1221" i="12"/>
  <c r="I1221" i="12"/>
  <c r="K1220" i="12"/>
  <c r="W1221" i="12" l="1"/>
  <c r="E2718" i="13"/>
  <c r="N1222" i="12"/>
  <c r="O1222" i="12" s="1"/>
  <c r="P1222" i="12" s="1"/>
  <c r="J1222" i="12"/>
  <c r="Y1222" i="12"/>
  <c r="I1222" i="12"/>
  <c r="V1222" i="12"/>
  <c r="B1223" i="12"/>
  <c r="U1222" i="12"/>
  <c r="E1222" i="12"/>
  <c r="F1222" i="12" s="1"/>
  <c r="K1221" i="12"/>
  <c r="Q1221" i="12"/>
  <c r="R1221" i="12" s="1"/>
  <c r="W1222" i="12" l="1"/>
  <c r="K1222" i="12"/>
  <c r="Q1222" i="12"/>
  <c r="R1222" i="12" s="1"/>
  <c r="E2717" i="13"/>
  <c r="N1223" i="12"/>
  <c r="O1223" i="12" s="1"/>
  <c r="P1223" i="12" s="1"/>
  <c r="J1223" i="12"/>
  <c r="V1223" i="12"/>
  <c r="B1224" i="12"/>
  <c r="U1223" i="12"/>
  <c r="E1223" i="12"/>
  <c r="F1223" i="12" s="1"/>
  <c r="I1223" i="12"/>
  <c r="Y1223" i="12"/>
  <c r="K1223" i="12" l="1"/>
  <c r="W1223" i="12"/>
  <c r="Q1223" i="12"/>
  <c r="R1223" i="12" s="1"/>
  <c r="E2716" i="13"/>
  <c r="J1224" i="12"/>
  <c r="Y1224" i="12"/>
  <c r="I1224" i="12"/>
  <c r="B1225" i="12"/>
  <c r="U1224" i="12"/>
  <c r="E1224" i="12"/>
  <c r="F1224" i="12" s="1"/>
  <c r="V1224" i="12"/>
  <c r="N1224" i="12"/>
  <c r="O1224" i="12" s="1"/>
  <c r="P1224" i="12" s="1"/>
  <c r="W1224" i="12" l="1"/>
  <c r="E2715" i="13"/>
  <c r="J1225" i="12"/>
  <c r="Y1225" i="12"/>
  <c r="I1225" i="12"/>
  <c r="V1225" i="12"/>
  <c r="B1226" i="12"/>
  <c r="U1225" i="12"/>
  <c r="E1225" i="12"/>
  <c r="F1225" i="12" s="1"/>
  <c r="N1225" i="12"/>
  <c r="O1225" i="12" s="1"/>
  <c r="P1225" i="12" s="1"/>
  <c r="K1224" i="12"/>
  <c r="Q1224" i="12"/>
  <c r="R1224" i="12" s="1"/>
  <c r="W1225" i="12" l="1"/>
  <c r="Q1225" i="12"/>
  <c r="R1225" i="12" s="1"/>
  <c r="E2714" i="13"/>
  <c r="V1226" i="12"/>
  <c r="B1227" i="12"/>
  <c r="U1226" i="12"/>
  <c r="E1226" i="12"/>
  <c r="F1226" i="12" s="1"/>
  <c r="N1226" i="12"/>
  <c r="O1226" i="12" s="1"/>
  <c r="P1226" i="12" s="1"/>
  <c r="J1226" i="12"/>
  <c r="Y1226" i="12"/>
  <c r="I1226" i="12"/>
  <c r="K1225" i="12"/>
  <c r="Q1226" i="12" l="1"/>
  <c r="R1226" i="12" s="1"/>
  <c r="W1226" i="12"/>
  <c r="E2713" i="13"/>
  <c r="N1227" i="12"/>
  <c r="O1227" i="12" s="1"/>
  <c r="P1227" i="12" s="1"/>
  <c r="J1227" i="12"/>
  <c r="Y1227" i="12"/>
  <c r="I1227" i="12"/>
  <c r="B1228" i="12"/>
  <c r="V1227" i="12"/>
  <c r="U1227" i="12"/>
  <c r="E1227" i="12"/>
  <c r="F1227" i="12" s="1"/>
  <c r="K1226" i="12"/>
  <c r="W1227" i="12" l="1"/>
  <c r="Q1227" i="12"/>
  <c r="R1227" i="12" s="1"/>
  <c r="E2712" i="13"/>
  <c r="N1228" i="12"/>
  <c r="O1228" i="12" s="1"/>
  <c r="P1228" i="12" s="1"/>
  <c r="Y1228" i="12"/>
  <c r="I1228" i="12"/>
  <c r="V1228" i="12"/>
  <c r="B1229" i="12"/>
  <c r="U1228" i="12"/>
  <c r="E1228" i="12"/>
  <c r="F1228" i="12" s="1"/>
  <c r="J1228" i="12"/>
  <c r="K1227" i="12"/>
  <c r="Q1228" i="12" l="1"/>
  <c r="R1228" i="12" s="1"/>
  <c r="W1228" i="12"/>
  <c r="E2711" i="13"/>
  <c r="N1229" i="12"/>
  <c r="O1229" i="12" s="1"/>
  <c r="P1229" i="12" s="1"/>
  <c r="J1229" i="12"/>
  <c r="Y1229" i="12"/>
  <c r="I1229" i="12"/>
  <c r="V1229" i="12"/>
  <c r="B1230" i="12"/>
  <c r="U1229" i="12"/>
  <c r="E1229" i="12"/>
  <c r="F1229" i="12" s="1"/>
  <c r="K1228" i="12"/>
  <c r="W1229" i="12" l="1"/>
  <c r="K1229" i="12"/>
  <c r="Q1229" i="12"/>
  <c r="R1229" i="12" s="1"/>
  <c r="E2710" i="13"/>
  <c r="J1230" i="12"/>
  <c r="Y1230" i="12"/>
  <c r="I1230" i="12"/>
  <c r="V1230" i="12"/>
  <c r="B1231" i="12"/>
  <c r="U1230" i="12"/>
  <c r="E1230" i="12"/>
  <c r="F1230" i="12" s="1"/>
  <c r="N1230" i="12"/>
  <c r="O1230" i="12" s="1"/>
  <c r="P1230" i="12" s="1"/>
  <c r="W1230" i="12" l="1"/>
  <c r="Q1230" i="12"/>
  <c r="R1230" i="12" s="1"/>
  <c r="E2709" i="13"/>
  <c r="V1231" i="12"/>
  <c r="B1232" i="12"/>
  <c r="U1231" i="12"/>
  <c r="E1231" i="12"/>
  <c r="F1231" i="12" s="1"/>
  <c r="N1231" i="12"/>
  <c r="O1231" i="12" s="1"/>
  <c r="P1231" i="12" s="1"/>
  <c r="Y1231" i="12"/>
  <c r="J1231" i="12"/>
  <c r="I1231" i="12"/>
  <c r="K1230" i="12"/>
  <c r="E2708" i="13" l="1"/>
  <c r="B1233" i="12"/>
  <c r="U1232" i="12"/>
  <c r="E1232" i="12"/>
  <c r="F1232" i="12" s="1"/>
  <c r="N1232" i="12"/>
  <c r="O1232" i="12" s="1"/>
  <c r="P1232" i="12" s="1"/>
  <c r="J1232" i="12"/>
  <c r="Y1232" i="12"/>
  <c r="I1232" i="12"/>
  <c r="V1232" i="12"/>
  <c r="K1231" i="12"/>
  <c r="Q1231" i="12"/>
  <c r="R1231" i="12" s="1"/>
  <c r="W1231" i="12"/>
  <c r="Q1232" i="12" l="1"/>
  <c r="R1232" i="12" s="1"/>
  <c r="W1232" i="12"/>
  <c r="E2707" i="13"/>
  <c r="N1233" i="12"/>
  <c r="O1233" i="12" s="1"/>
  <c r="P1233" i="12" s="1"/>
  <c r="J1233" i="12"/>
  <c r="Y1233" i="12"/>
  <c r="I1233" i="12"/>
  <c r="V1233" i="12"/>
  <c r="B1234" i="12"/>
  <c r="U1233" i="12"/>
  <c r="E1233" i="12"/>
  <c r="F1233" i="12" s="1"/>
  <c r="K1232" i="12"/>
  <c r="W1233" i="12" l="1"/>
  <c r="Q1233" i="12"/>
  <c r="R1233" i="12" s="1"/>
  <c r="E2706" i="13"/>
  <c r="N1234" i="12"/>
  <c r="O1234" i="12" s="1"/>
  <c r="P1234" i="12" s="1"/>
  <c r="J1234" i="12"/>
  <c r="Y1234" i="12"/>
  <c r="I1234" i="12"/>
  <c r="V1234" i="12"/>
  <c r="B1235" i="12"/>
  <c r="U1234" i="12"/>
  <c r="E1234" i="12"/>
  <c r="F1234" i="12" s="1"/>
  <c r="K1233" i="12"/>
  <c r="Q1234" i="12" l="1"/>
  <c r="R1234" i="12" s="1"/>
  <c r="W1234" i="12"/>
  <c r="E2705" i="13"/>
  <c r="J1235" i="12"/>
  <c r="Y1235" i="12"/>
  <c r="I1235" i="12"/>
  <c r="V1235" i="12"/>
  <c r="B1236" i="12"/>
  <c r="U1235" i="12"/>
  <c r="E1235" i="12"/>
  <c r="F1235" i="12" s="1"/>
  <c r="N1235" i="12"/>
  <c r="O1235" i="12" s="1"/>
  <c r="P1235" i="12" s="1"/>
  <c r="K1234" i="12"/>
  <c r="Q1235" i="12" l="1"/>
  <c r="R1235" i="12" s="1"/>
  <c r="K1235" i="12"/>
  <c r="W1235" i="12"/>
  <c r="E2704" i="13"/>
  <c r="Y1236" i="12"/>
  <c r="I1236" i="12"/>
  <c r="V1236" i="12"/>
  <c r="B1237" i="12"/>
  <c r="U1236" i="12"/>
  <c r="E1236" i="12"/>
  <c r="F1236" i="12" s="1"/>
  <c r="N1236" i="12"/>
  <c r="O1236" i="12" s="1"/>
  <c r="P1236" i="12" s="1"/>
  <c r="J1236" i="12"/>
  <c r="W1236" i="12" l="1"/>
  <c r="K1236" i="12"/>
  <c r="Q1236" i="12"/>
  <c r="R1236" i="12" s="1"/>
  <c r="E2703" i="13"/>
  <c r="V1237" i="12"/>
  <c r="B1238" i="12"/>
  <c r="U1237" i="12"/>
  <c r="E1237" i="12"/>
  <c r="F1237" i="12" s="1"/>
  <c r="N1237" i="12"/>
  <c r="O1237" i="12" s="1"/>
  <c r="P1237" i="12" s="1"/>
  <c r="J1237" i="12"/>
  <c r="Y1237" i="12"/>
  <c r="I1237" i="12"/>
  <c r="K1237" i="12" l="1"/>
  <c r="Q1237" i="12"/>
  <c r="R1237" i="12" s="1"/>
  <c r="W1237" i="12"/>
  <c r="E2702" i="13"/>
  <c r="N1238" i="12"/>
  <c r="O1238" i="12" s="1"/>
  <c r="P1238" i="12" s="1"/>
  <c r="J1238" i="12"/>
  <c r="Y1238" i="12"/>
  <c r="I1238" i="12"/>
  <c r="V1238" i="12"/>
  <c r="B1239" i="12"/>
  <c r="U1238" i="12"/>
  <c r="E1238" i="12"/>
  <c r="F1238" i="12" s="1"/>
  <c r="K1238" i="12" l="1"/>
  <c r="E2701" i="13"/>
  <c r="N1239" i="12"/>
  <c r="O1239" i="12" s="1"/>
  <c r="P1239" i="12" s="1"/>
  <c r="J1239" i="12"/>
  <c r="Y1239" i="12"/>
  <c r="I1239" i="12"/>
  <c r="V1239" i="12"/>
  <c r="B1240" i="12"/>
  <c r="U1239" i="12"/>
  <c r="E1239" i="12"/>
  <c r="F1239" i="12" s="1"/>
  <c r="Q1238" i="12"/>
  <c r="R1238" i="12" s="1"/>
  <c r="W1238" i="12"/>
  <c r="Q1239" i="12" l="1"/>
  <c r="R1239" i="12" s="1"/>
  <c r="W1239" i="12"/>
  <c r="E2700" i="13"/>
  <c r="J1240" i="12"/>
  <c r="Y1240" i="12"/>
  <c r="I1240" i="12"/>
  <c r="V1240" i="12"/>
  <c r="B1241" i="12"/>
  <c r="U1240" i="12"/>
  <c r="E1240" i="12"/>
  <c r="F1240" i="12" s="1"/>
  <c r="N1240" i="12"/>
  <c r="O1240" i="12" s="1"/>
  <c r="P1240" i="12" s="1"/>
  <c r="K1239" i="12"/>
  <c r="W1240" i="12" l="1"/>
  <c r="E2699" i="13"/>
  <c r="J1241" i="12"/>
  <c r="Y1241" i="12"/>
  <c r="I1241" i="12"/>
  <c r="V1241" i="12"/>
  <c r="B1242" i="12"/>
  <c r="U1241" i="12"/>
  <c r="E1241" i="12"/>
  <c r="F1241" i="12" s="1"/>
  <c r="N1241" i="12"/>
  <c r="O1241" i="12" s="1"/>
  <c r="P1241" i="12" s="1"/>
  <c r="K1240" i="12"/>
  <c r="Q1240" i="12"/>
  <c r="R1240" i="12" s="1"/>
  <c r="W1241" i="12" l="1"/>
  <c r="E2698" i="13"/>
  <c r="V1242" i="12"/>
  <c r="B1243" i="12"/>
  <c r="U1242" i="12"/>
  <c r="E1242" i="12"/>
  <c r="F1242" i="12" s="1"/>
  <c r="N1242" i="12"/>
  <c r="O1242" i="12" s="1"/>
  <c r="P1242" i="12" s="1"/>
  <c r="J1242" i="12"/>
  <c r="Y1242" i="12"/>
  <c r="I1242" i="12"/>
  <c r="K1241" i="12"/>
  <c r="Q1241" i="12"/>
  <c r="R1241" i="12" s="1"/>
  <c r="Q1242" i="12" l="1"/>
  <c r="R1242" i="12" s="1"/>
  <c r="W1242" i="12"/>
  <c r="E2697" i="13"/>
  <c r="N1243" i="12"/>
  <c r="O1243" i="12" s="1"/>
  <c r="P1243" i="12" s="1"/>
  <c r="J1243" i="12"/>
  <c r="Y1243" i="12"/>
  <c r="I1243" i="12"/>
  <c r="V1243" i="12"/>
  <c r="U1243" i="12"/>
  <c r="E1243" i="12"/>
  <c r="F1243" i="12" s="1"/>
  <c r="B1244" i="12"/>
  <c r="K1242" i="12"/>
  <c r="W1243" i="12" l="1"/>
  <c r="Q1243" i="12"/>
  <c r="R1243" i="12" s="1"/>
  <c r="E2696" i="13"/>
  <c r="N1244" i="12"/>
  <c r="O1244" i="12" s="1"/>
  <c r="P1244" i="12" s="1"/>
  <c r="J1244" i="12"/>
  <c r="Y1244" i="12"/>
  <c r="I1244" i="12"/>
  <c r="V1244" i="12"/>
  <c r="B1245" i="12"/>
  <c r="U1244" i="12"/>
  <c r="E1244" i="12"/>
  <c r="F1244" i="12" s="1"/>
  <c r="K1243" i="12"/>
  <c r="W1244" i="12" l="1"/>
  <c r="Q1244" i="12"/>
  <c r="R1244" i="12" s="1"/>
  <c r="E2695" i="13"/>
  <c r="N1245" i="12"/>
  <c r="O1245" i="12" s="1"/>
  <c r="P1245" i="12" s="1"/>
  <c r="J1245" i="12"/>
  <c r="Y1245" i="12"/>
  <c r="I1245" i="12"/>
  <c r="V1245" i="12"/>
  <c r="B1246" i="12"/>
  <c r="U1245" i="12"/>
  <c r="E1245" i="12"/>
  <c r="F1245" i="12" s="1"/>
  <c r="K1244" i="12"/>
  <c r="W1245" i="12" l="1"/>
  <c r="E2694" i="13"/>
  <c r="J1246" i="12"/>
  <c r="Y1246" i="12"/>
  <c r="I1246" i="12"/>
  <c r="V1246" i="12"/>
  <c r="B1247" i="12"/>
  <c r="U1246" i="12"/>
  <c r="E1246" i="12"/>
  <c r="F1246" i="12" s="1"/>
  <c r="N1246" i="12"/>
  <c r="O1246" i="12" s="1"/>
  <c r="P1246" i="12" s="1"/>
  <c r="K1245" i="12"/>
  <c r="Q1245" i="12"/>
  <c r="R1245" i="12" s="1"/>
  <c r="W1246" i="12" l="1"/>
  <c r="E2693" i="13"/>
  <c r="V1247" i="12"/>
  <c r="B1248" i="12"/>
  <c r="U1247" i="12"/>
  <c r="E1247" i="12"/>
  <c r="F1247" i="12" s="1"/>
  <c r="N1247" i="12"/>
  <c r="O1247" i="12" s="1"/>
  <c r="P1247" i="12" s="1"/>
  <c r="J1247" i="12"/>
  <c r="Y1247" i="12"/>
  <c r="I1247" i="12"/>
  <c r="K1246" i="12"/>
  <c r="Q1246" i="12"/>
  <c r="R1246" i="12" s="1"/>
  <c r="W1247" i="12" l="1"/>
  <c r="E2692" i="13"/>
  <c r="B1249" i="12"/>
  <c r="U1248" i="12"/>
  <c r="E1248" i="12"/>
  <c r="F1248" i="12" s="1"/>
  <c r="N1248" i="12"/>
  <c r="O1248" i="12" s="1"/>
  <c r="P1248" i="12" s="1"/>
  <c r="J1248" i="12"/>
  <c r="Y1248" i="12"/>
  <c r="I1248" i="12"/>
  <c r="V1248" i="12"/>
  <c r="K1247" i="12"/>
  <c r="Q1247" i="12"/>
  <c r="R1247" i="12" s="1"/>
  <c r="Q1248" i="12" l="1"/>
  <c r="R1248" i="12" s="1"/>
  <c r="W1248" i="12"/>
  <c r="E2691" i="13"/>
  <c r="N1249" i="12"/>
  <c r="O1249" i="12" s="1"/>
  <c r="P1249" i="12" s="1"/>
  <c r="J1249" i="12"/>
  <c r="Y1249" i="12"/>
  <c r="I1249" i="12"/>
  <c r="V1249" i="12"/>
  <c r="B1250" i="12"/>
  <c r="U1249" i="12"/>
  <c r="E1249" i="12"/>
  <c r="F1249" i="12" s="1"/>
  <c r="K1248" i="12"/>
  <c r="K1249" i="12" l="1"/>
  <c r="Q1249" i="12"/>
  <c r="R1249" i="12" s="1"/>
  <c r="W1249" i="12"/>
  <c r="E2690" i="13"/>
  <c r="N1250" i="12"/>
  <c r="O1250" i="12" s="1"/>
  <c r="P1250" i="12" s="1"/>
  <c r="J1250" i="12"/>
  <c r="Y1250" i="12"/>
  <c r="I1250" i="12"/>
  <c r="V1250" i="12"/>
  <c r="B1251" i="12"/>
  <c r="U1250" i="12"/>
  <c r="E1250" i="12"/>
  <c r="F1250" i="12" s="1"/>
  <c r="Q1250" i="12" l="1"/>
  <c r="R1250" i="12" s="1"/>
  <c r="W1250" i="12"/>
  <c r="E2689" i="13"/>
  <c r="J1251" i="12"/>
  <c r="Y1251" i="12"/>
  <c r="I1251" i="12"/>
  <c r="V1251" i="12"/>
  <c r="B1252" i="12"/>
  <c r="U1251" i="12"/>
  <c r="E1251" i="12"/>
  <c r="F1251" i="12" s="1"/>
  <c r="N1251" i="12"/>
  <c r="O1251" i="12" s="1"/>
  <c r="P1251" i="12" s="1"/>
  <c r="K1250" i="12"/>
  <c r="K1251" i="12" l="1"/>
  <c r="Q1251" i="12"/>
  <c r="R1251" i="12" s="1"/>
  <c r="W1251" i="12"/>
  <c r="E2688" i="13"/>
  <c r="Y1252" i="12"/>
  <c r="I1252" i="12"/>
  <c r="V1252" i="12"/>
  <c r="B1253" i="12"/>
  <c r="U1252" i="12"/>
  <c r="E1252" i="12"/>
  <c r="F1252" i="12" s="1"/>
  <c r="N1252" i="12"/>
  <c r="O1252" i="12" s="1"/>
  <c r="P1252" i="12" s="1"/>
  <c r="J1252" i="12"/>
  <c r="W1252" i="12" l="1"/>
  <c r="Q1252" i="12"/>
  <c r="R1252" i="12" s="1"/>
  <c r="E2687" i="13"/>
  <c r="V1253" i="12"/>
  <c r="B1254" i="12"/>
  <c r="U1253" i="12"/>
  <c r="E1253" i="12"/>
  <c r="F1253" i="12" s="1"/>
  <c r="N1253" i="12"/>
  <c r="O1253" i="12" s="1"/>
  <c r="P1253" i="12" s="1"/>
  <c r="J1253" i="12"/>
  <c r="Y1253" i="12"/>
  <c r="I1253" i="12"/>
  <c r="K1252" i="12"/>
  <c r="E2686" i="13" l="1"/>
  <c r="N1254" i="12"/>
  <c r="O1254" i="12" s="1"/>
  <c r="P1254" i="12" s="1"/>
  <c r="J1254" i="12"/>
  <c r="Y1254" i="12"/>
  <c r="I1254" i="12"/>
  <c r="V1254" i="12"/>
  <c r="B1255" i="12"/>
  <c r="U1254" i="12"/>
  <c r="E1254" i="12"/>
  <c r="F1254" i="12" s="1"/>
  <c r="K1253" i="12"/>
  <c r="Q1253" i="12"/>
  <c r="R1253" i="12" s="1"/>
  <c r="W1253" i="12"/>
  <c r="K1254" i="12" l="1"/>
  <c r="Q1254" i="12"/>
  <c r="R1254" i="12" s="1"/>
  <c r="E2685" i="13"/>
  <c r="N1255" i="12"/>
  <c r="O1255" i="12" s="1"/>
  <c r="P1255" i="12" s="1"/>
  <c r="J1255" i="12"/>
  <c r="Y1255" i="12"/>
  <c r="I1255" i="12"/>
  <c r="V1255" i="12"/>
  <c r="B1256" i="12"/>
  <c r="U1255" i="12"/>
  <c r="E1255" i="12"/>
  <c r="F1255" i="12" s="1"/>
  <c r="W1254" i="12"/>
  <c r="W1255" i="12" l="1"/>
  <c r="Q1255" i="12"/>
  <c r="R1255" i="12" s="1"/>
  <c r="E2684" i="13"/>
  <c r="J1256" i="12"/>
  <c r="Y1256" i="12"/>
  <c r="I1256" i="12"/>
  <c r="V1256" i="12"/>
  <c r="B1257" i="12"/>
  <c r="U1256" i="12"/>
  <c r="E1256" i="12"/>
  <c r="F1256" i="12" s="1"/>
  <c r="N1256" i="12"/>
  <c r="O1256" i="12" s="1"/>
  <c r="P1256" i="12" s="1"/>
  <c r="K1255" i="12"/>
  <c r="W1256" i="12" l="1"/>
  <c r="E2683" i="13"/>
  <c r="J1257" i="12"/>
  <c r="Y1257" i="12"/>
  <c r="I1257" i="12"/>
  <c r="V1257" i="12"/>
  <c r="B1258" i="12"/>
  <c r="U1257" i="12"/>
  <c r="E1257" i="12"/>
  <c r="F1257" i="12" s="1"/>
  <c r="N1257" i="12"/>
  <c r="O1257" i="12" s="1"/>
  <c r="P1257" i="12" s="1"/>
  <c r="Q1256" i="12"/>
  <c r="R1256" i="12" s="1"/>
  <c r="K1256" i="12"/>
  <c r="K1257" i="12" l="1"/>
  <c r="E2682" i="13"/>
  <c r="V1258" i="12"/>
  <c r="B1259" i="12"/>
  <c r="U1258" i="12"/>
  <c r="E1258" i="12"/>
  <c r="F1258" i="12" s="1"/>
  <c r="N1258" i="12"/>
  <c r="O1258" i="12" s="1"/>
  <c r="P1258" i="12" s="1"/>
  <c r="J1258" i="12"/>
  <c r="Y1258" i="12"/>
  <c r="I1258" i="12"/>
  <c r="Q1257" i="12"/>
  <c r="R1257" i="12" s="1"/>
  <c r="W1257" i="12"/>
  <c r="W1258" i="12" l="1"/>
  <c r="Q1258" i="12"/>
  <c r="R1258" i="12" s="1"/>
  <c r="E2681" i="13"/>
  <c r="N1259" i="12"/>
  <c r="O1259" i="12" s="1"/>
  <c r="P1259" i="12" s="1"/>
  <c r="J1259" i="12"/>
  <c r="Y1259" i="12"/>
  <c r="I1259" i="12"/>
  <c r="V1259" i="12"/>
  <c r="B1260" i="12"/>
  <c r="U1259" i="12"/>
  <c r="E1259" i="12"/>
  <c r="F1259" i="12" s="1"/>
  <c r="K1258" i="12"/>
  <c r="W1259" i="12" l="1"/>
  <c r="Q1259" i="12"/>
  <c r="R1259" i="12" s="1"/>
  <c r="K1259" i="12"/>
  <c r="E2680" i="13"/>
  <c r="N1260" i="12"/>
  <c r="O1260" i="12" s="1"/>
  <c r="P1260" i="12" s="1"/>
  <c r="J1260" i="12"/>
  <c r="Y1260" i="12"/>
  <c r="I1260" i="12"/>
  <c r="V1260" i="12"/>
  <c r="B1261" i="12"/>
  <c r="U1260" i="12"/>
  <c r="E1260" i="12"/>
  <c r="F1260" i="12" s="1"/>
  <c r="W1260" i="12" l="1"/>
  <c r="E2679" i="13"/>
  <c r="N1261" i="12"/>
  <c r="O1261" i="12" s="1"/>
  <c r="P1261" i="12" s="1"/>
  <c r="J1261" i="12"/>
  <c r="Y1261" i="12"/>
  <c r="I1261" i="12"/>
  <c r="V1261" i="12"/>
  <c r="B1262" i="12"/>
  <c r="U1261" i="12"/>
  <c r="E1261" i="12"/>
  <c r="F1261" i="12" s="1"/>
  <c r="K1260" i="12"/>
  <c r="Q1260" i="12"/>
  <c r="R1260" i="12" s="1"/>
  <c r="W1261" i="12" l="1"/>
  <c r="K1261" i="12"/>
  <c r="E2678" i="13"/>
  <c r="J1262" i="12"/>
  <c r="Y1262" i="12"/>
  <c r="I1262" i="12"/>
  <c r="V1262" i="12"/>
  <c r="B1263" i="12"/>
  <c r="U1262" i="12"/>
  <c r="E1262" i="12"/>
  <c r="F1262" i="12" s="1"/>
  <c r="N1262" i="12"/>
  <c r="O1262" i="12" s="1"/>
  <c r="P1262" i="12" s="1"/>
  <c r="Q1261" i="12"/>
  <c r="R1261" i="12" s="1"/>
  <c r="W1262" i="12" l="1"/>
  <c r="E2677" i="13"/>
  <c r="V1263" i="12"/>
  <c r="B1264" i="12"/>
  <c r="U1263" i="12"/>
  <c r="E1263" i="12"/>
  <c r="F1263" i="12" s="1"/>
  <c r="N1263" i="12"/>
  <c r="O1263" i="12" s="1"/>
  <c r="P1263" i="12" s="1"/>
  <c r="J1263" i="12"/>
  <c r="Y1263" i="12"/>
  <c r="I1263" i="12"/>
  <c r="K1262" i="12"/>
  <c r="Q1262" i="12"/>
  <c r="R1262" i="12" s="1"/>
  <c r="W1263" i="12" l="1"/>
  <c r="E2676" i="13"/>
  <c r="B1265" i="12"/>
  <c r="U1264" i="12"/>
  <c r="E1264" i="12"/>
  <c r="F1264" i="12" s="1"/>
  <c r="N1264" i="12"/>
  <c r="O1264" i="12" s="1"/>
  <c r="P1264" i="12" s="1"/>
  <c r="J1264" i="12"/>
  <c r="Y1264" i="12"/>
  <c r="I1264" i="12"/>
  <c r="V1264" i="12"/>
  <c r="K1263" i="12"/>
  <c r="Q1263" i="12"/>
  <c r="R1263" i="12" s="1"/>
  <c r="Q1264" i="12" l="1"/>
  <c r="R1264" i="12" s="1"/>
  <c r="W1264" i="12"/>
  <c r="E2675" i="13"/>
  <c r="N1265" i="12"/>
  <c r="O1265" i="12" s="1"/>
  <c r="P1265" i="12" s="1"/>
  <c r="J1265" i="12"/>
  <c r="Y1265" i="12"/>
  <c r="I1265" i="12"/>
  <c r="V1265" i="12"/>
  <c r="B1266" i="12"/>
  <c r="U1265" i="12"/>
  <c r="E1265" i="12"/>
  <c r="F1265" i="12" s="1"/>
  <c r="K1264" i="12"/>
  <c r="W1265" i="12" l="1"/>
  <c r="K1265" i="12"/>
  <c r="Q1265" i="12"/>
  <c r="R1265" i="12" s="1"/>
  <c r="E2674" i="13"/>
  <c r="N1266" i="12"/>
  <c r="O1266" i="12" s="1"/>
  <c r="P1266" i="12" s="1"/>
  <c r="J1266" i="12"/>
  <c r="Y1266" i="12"/>
  <c r="I1266" i="12"/>
  <c r="V1266" i="12"/>
  <c r="B1267" i="12"/>
  <c r="U1266" i="12"/>
  <c r="E1266" i="12"/>
  <c r="F1266" i="12" s="1"/>
  <c r="W1266" i="12" l="1"/>
  <c r="Q1266" i="12"/>
  <c r="R1266" i="12" s="1"/>
  <c r="E2673" i="13"/>
  <c r="J1267" i="12"/>
  <c r="Y1267" i="12"/>
  <c r="I1267" i="12"/>
  <c r="V1267" i="12"/>
  <c r="B1268" i="12"/>
  <c r="U1267" i="12"/>
  <c r="E1267" i="12"/>
  <c r="F1267" i="12" s="1"/>
  <c r="N1267" i="12"/>
  <c r="O1267" i="12" s="1"/>
  <c r="P1267" i="12" s="1"/>
  <c r="K1266" i="12"/>
  <c r="W1267" i="12" l="1"/>
  <c r="E2672" i="13"/>
  <c r="Y1268" i="12"/>
  <c r="I1268" i="12"/>
  <c r="V1268" i="12"/>
  <c r="B1269" i="12"/>
  <c r="U1268" i="12"/>
  <c r="E1268" i="12"/>
  <c r="F1268" i="12" s="1"/>
  <c r="N1268" i="12"/>
  <c r="O1268" i="12" s="1"/>
  <c r="P1268" i="12" s="1"/>
  <c r="J1268" i="12"/>
  <c r="K1267" i="12"/>
  <c r="Q1267" i="12"/>
  <c r="R1267" i="12" s="1"/>
  <c r="W1268" i="12" l="1"/>
  <c r="E2671" i="13"/>
  <c r="V1269" i="12"/>
  <c r="B1270" i="12"/>
  <c r="U1269" i="12"/>
  <c r="E1269" i="12"/>
  <c r="F1269" i="12" s="1"/>
  <c r="N1269" i="12"/>
  <c r="O1269" i="12" s="1"/>
  <c r="P1269" i="12" s="1"/>
  <c r="J1269" i="12"/>
  <c r="Y1269" i="12"/>
  <c r="I1269" i="12"/>
  <c r="K1268" i="12"/>
  <c r="Q1268" i="12"/>
  <c r="R1268" i="12" s="1"/>
  <c r="W1269" i="12" l="1"/>
  <c r="Q1269" i="12"/>
  <c r="R1269" i="12" s="1"/>
  <c r="E2670" i="13"/>
  <c r="N1270" i="12"/>
  <c r="O1270" i="12" s="1"/>
  <c r="P1270" i="12" s="1"/>
  <c r="J1270" i="12"/>
  <c r="Y1270" i="12"/>
  <c r="I1270" i="12"/>
  <c r="V1270" i="12"/>
  <c r="B1271" i="12"/>
  <c r="U1270" i="12"/>
  <c r="E1270" i="12"/>
  <c r="F1270" i="12" s="1"/>
  <c r="K1269" i="12"/>
  <c r="Q1270" i="12" l="1"/>
  <c r="R1270" i="12" s="1"/>
  <c r="W1270" i="12"/>
  <c r="E2669" i="13"/>
  <c r="N1271" i="12"/>
  <c r="O1271" i="12" s="1"/>
  <c r="P1271" i="12" s="1"/>
  <c r="J1271" i="12"/>
  <c r="Y1271" i="12"/>
  <c r="I1271" i="12"/>
  <c r="V1271" i="12"/>
  <c r="B1272" i="12"/>
  <c r="U1271" i="12"/>
  <c r="E1271" i="12"/>
  <c r="F1271" i="12" s="1"/>
  <c r="K1270" i="12"/>
  <c r="Q1271" i="12" l="1"/>
  <c r="R1271" i="12" s="1"/>
  <c r="W1271" i="12"/>
  <c r="E2668" i="13"/>
  <c r="J1272" i="12"/>
  <c r="Y1272" i="12"/>
  <c r="I1272" i="12"/>
  <c r="V1272" i="12"/>
  <c r="B1273" i="12"/>
  <c r="U1272" i="12"/>
  <c r="E1272" i="12"/>
  <c r="F1272" i="12" s="1"/>
  <c r="N1272" i="12"/>
  <c r="O1272" i="12" s="1"/>
  <c r="P1272" i="12" s="1"/>
  <c r="K1271" i="12"/>
  <c r="W1272" i="12" l="1"/>
  <c r="K1272" i="12"/>
  <c r="Q1272" i="12"/>
  <c r="R1272" i="12" s="1"/>
  <c r="E2667" i="13"/>
  <c r="J1273" i="12"/>
  <c r="Y1273" i="12"/>
  <c r="I1273" i="12"/>
  <c r="V1273" i="12"/>
  <c r="B1274" i="12"/>
  <c r="U1273" i="12"/>
  <c r="E1273" i="12"/>
  <c r="F1273" i="12" s="1"/>
  <c r="N1273" i="12"/>
  <c r="O1273" i="12" s="1"/>
  <c r="P1273" i="12" s="1"/>
  <c r="Q1273" i="12" l="1"/>
  <c r="R1273" i="12" s="1"/>
  <c r="W1273" i="12"/>
  <c r="E2666" i="13"/>
  <c r="V1274" i="12"/>
  <c r="B1275" i="12"/>
  <c r="U1274" i="12"/>
  <c r="E1274" i="12"/>
  <c r="F1274" i="12" s="1"/>
  <c r="N1274" i="12"/>
  <c r="O1274" i="12" s="1"/>
  <c r="P1274" i="12" s="1"/>
  <c r="J1274" i="12"/>
  <c r="Y1274" i="12"/>
  <c r="I1274" i="12"/>
  <c r="K1273" i="12"/>
  <c r="W1274" i="12" l="1"/>
  <c r="E2665" i="13"/>
  <c r="N1275" i="12"/>
  <c r="O1275" i="12" s="1"/>
  <c r="P1275" i="12" s="1"/>
  <c r="J1275" i="12"/>
  <c r="Y1275" i="12"/>
  <c r="I1275" i="12"/>
  <c r="V1275" i="12"/>
  <c r="B1276" i="12"/>
  <c r="U1275" i="12"/>
  <c r="E1275" i="12"/>
  <c r="F1275" i="12" s="1"/>
  <c r="K1274" i="12"/>
  <c r="Q1274" i="12"/>
  <c r="R1274" i="12" s="1"/>
  <c r="W1275" i="12" l="1"/>
  <c r="K1275" i="12"/>
  <c r="Q1275" i="12"/>
  <c r="R1275" i="12" s="1"/>
  <c r="E2664" i="13"/>
  <c r="N1276" i="12"/>
  <c r="O1276" i="12" s="1"/>
  <c r="P1276" i="12" s="1"/>
  <c r="J1276" i="12"/>
  <c r="Y1276" i="12"/>
  <c r="I1276" i="12"/>
  <c r="V1276" i="12"/>
  <c r="B1277" i="12"/>
  <c r="U1276" i="12"/>
  <c r="E1276" i="12"/>
  <c r="F1276" i="12" s="1"/>
  <c r="Q1276" i="12" l="1"/>
  <c r="R1276" i="12" s="1"/>
  <c r="E2663" i="13"/>
  <c r="N1277" i="12"/>
  <c r="O1277" i="12" s="1"/>
  <c r="P1277" i="12" s="1"/>
  <c r="J1277" i="12"/>
  <c r="Y1277" i="12"/>
  <c r="I1277" i="12"/>
  <c r="V1277" i="12"/>
  <c r="B1278" i="12"/>
  <c r="U1277" i="12"/>
  <c r="E1277" i="12"/>
  <c r="F1277" i="12" s="1"/>
  <c r="W1276" i="12"/>
  <c r="K1276" i="12"/>
  <c r="Q1277" i="12" l="1"/>
  <c r="R1277" i="12" s="1"/>
  <c r="K1277" i="12"/>
  <c r="W1277" i="12"/>
  <c r="E2662" i="13"/>
  <c r="J1278" i="12"/>
  <c r="Y1278" i="12"/>
  <c r="I1278" i="12"/>
  <c r="V1278" i="12"/>
  <c r="B1279" i="12"/>
  <c r="U1278" i="12"/>
  <c r="E1278" i="12"/>
  <c r="F1278" i="12" s="1"/>
  <c r="N1278" i="12"/>
  <c r="O1278" i="12" s="1"/>
  <c r="P1278" i="12" s="1"/>
  <c r="W1278" i="12" l="1"/>
  <c r="Q1278" i="12"/>
  <c r="R1278" i="12" s="1"/>
  <c r="E2661" i="13"/>
  <c r="V1279" i="12"/>
  <c r="B1280" i="12"/>
  <c r="U1279" i="12"/>
  <c r="E1279" i="12"/>
  <c r="F1279" i="12" s="1"/>
  <c r="N1279" i="12"/>
  <c r="O1279" i="12" s="1"/>
  <c r="P1279" i="12" s="1"/>
  <c r="J1279" i="12"/>
  <c r="Y1279" i="12"/>
  <c r="I1279" i="12"/>
  <c r="K1278" i="12"/>
  <c r="Q1279" i="12" l="1"/>
  <c r="R1279" i="12" s="1"/>
  <c r="K1279" i="12"/>
  <c r="W1279" i="12"/>
  <c r="E2660" i="13"/>
  <c r="B1281" i="12"/>
  <c r="U1280" i="12"/>
  <c r="E1280" i="12"/>
  <c r="F1280" i="12" s="1"/>
  <c r="N1280" i="12"/>
  <c r="O1280" i="12" s="1"/>
  <c r="P1280" i="12" s="1"/>
  <c r="J1280" i="12"/>
  <c r="Y1280" i="12"/>
  <c r="I1280" i="12"/>
  <c r="V1280" i="12"/>
  <c r="W1280" i="12" l="1"/>
  <c r="E2659" i="13"/>
  <c r="N1281" i="12"/>
  <c r="O1281" i="12" s="1"/>
  <c r="P1281" i="12" s="1"/>
  <c r="J1281" i="12"/>
  <c r="Y1281" i="12"/>
  <c r="I1281" i="12"/>
  <c r="V1281" i="12"/>
  <c r="B1282" i="12"/>
  <c r="U1281" i="12"/>
  <c r="E1281" i="12"/>
  <c r="F1281" i="12" s="1"/>
  <c r="K1280" i="12"/>
  <c r="Q1280" i="12"/>
  <c r="R1280" i="12" s="1"/>
  <c r="E2658" i="13" l="1"/>
  <c r="N1282" i="12"/>
  <c r="O1282" i="12" s="1"/>
  <c r="P1282" i="12" s="1"/>
  <c r="J1282" i="12"/>
  <c r="Y1282" i="12"/>
  <c r="I1282" i="12"/>
  <c r="V1282" i="12"/>
  <c r="B1283" i="12"/>
  <c r="U1282" i="12"/>
  <c r="E1282" i="12"/>
  <c r="F1282" i="12" s="1"/>
  <c r="K1281" i="12"/>
  <c r="Q1281" i="12"/>
  <c r="R1281" i="12" s="1"/>
  <c r="W1281" i="12"/>
  <c r="W1282" i="12" l="1"/>
  <c r="E2657" i="13"/>
  <c r="J1283" i="12"/>
  <c r="Y1283" i="12"/>
  <c r="I1283" i="12"/>
  <c r="V1283" i="12"/>
  <c r="B1284" i="12"/>
  <c r="U1283" i="12"/>
  <c r="E1283" i="12"/>
  <c r="F1283" i="12" s="1"/>
  <c r="N1283" i="12"/>
  <c r="O1283" i="12" s="1"/>
  <c r="P1283" i="12" s="1"/>
  <c r="K1282" i="12"/>
  <c r="Q1282" i="12"/>
  <c r="R1282" i="12" s="1"/>
  <c r="W1283" i="12" l="1"/>
  <c r="K1283" i="12"/>
  <c r="Q1283" i="12"/>
  <c r="R1283" i="12" s="1"/>
  <c r="E2656" i="13"/>
  <c r="Y1284" i="12"/>
  <c r="I1284" i="12"/>
  <c r="V1284" i="12"/>
  <c r="B1285" i="12"/>
  <c r="U1284" i="12"/>
  <c r="E1284" i="12"/>
  <c r="F1284" i="12" s="1"/>
  <c r="N1284" i="12"/>
  <c r="O1284" i="12" s="1"/>
  <c r="P1284" i="12" s="1"/>
  <c r="J1284" i="12"/>
  <c r="K1284" i="12" l="1"/>
  <c r="Q1284" i="12"/>
  <c r="R1284" i="12" s="1"/>
  <c r="W1284" i="12"/>
  <c r="E2655" i="13"/>
  <c r="V1285" i="12"/>
  <c r="B1286" i="12"/>
  <c r="U1285" i="12"/>
  <c r="E1285" i="12"/>
  <c r="F1285" i="12" s="1"/>
  <c r="N1285" i="12"/>
  <c r="O1285" i="12" s="1"/>
  <c r="P1285" i="12" s="1"/>
  <c r="J1285" i="12"/>
  <c r="Y1285" i="12"/>
  <c r="I1285" i="12"/>
  <c r="K1285" i="12" l="1"/>
  <c r="Q1285" i="12"/>
  <c r="R1285" i="12" s="1"/>
  <c r="W1285" i="12"/>
  <c r="E2654" i="13"/>
  <c r="N1286" i="12"/>
  <c r="O1286" i="12" s="1"/>
  <c r="P1286" i="12" s="1"/>
  <c r="J1286" i="12"/>
  <c r="Y1286" i="12"/>
  <c r="I1286" i="12"/>
  <c r="V1286" i="12"/>
  <c r="B1287" i="12"/>
  <c r="U1286" i="12"/>
  <c r="E1286" i="12"/>
  <c r="F1286" i="12" s="1"/>
  <c r="W1286" i="12" l="1"/>
  <c r="E2653" i="13"/>
  <c r="N1287" i="12"/>
  <c r="O1287" i="12" s="1"/>
  <c r="P1287" i="12" s="1"/>
  <c r="J1287" i="12"/>
  <c r="Y1287" i="12"/>
  <c r="I1287" i="12"/>
  <c r="V1287" i="12"/>
  <c r="B1288" i="12"/>
  <c r="U1287" i="12"/>
  <c r="E1287" i="12"/>
  <c r="F1287" i="12" s="1"/>
  <c r="K1286" i="12"/>
  <c r="Q1286" i="12"/>
  <c r="R1286" i="12" s="1"/>
  <c r="W1287" i="12" l="1"/>
  <c r="Q1287" i="12"/>
  <c r="R1287" i="12" s="1"/>
  <c r="K1287" i="12"/>
  <c r="E2652" i="13"/>
  <c r="J1288" i="12"/>
  <c r="Y1288" i="12"/>
  <c r="I1288" i="12"/>
  <c r="V1288" i="12"/>
  <c r="B1289" i="12"/>
  <c r="U1288" i="12"/>
  <c r="E1288" i="12"/>
  <c r="F1288" i="12" s="1"/>
  <c r="N1288" i="12"/>
  <c r="O1288" i="12" s="1"/>
  <c r="P1288" i="12" s="1"/>
  <c r="W1288" i="12" l="1"/>
  <c r="Q1288" i="12"/>
  <c r="R1288" i="12" s="1"/>
  <c r="E2651" i="13"/>
  <c r="J1289" i="12"/>
  <c r="Y1289" i="12"/>
  <c r="I1289" i="12"/>
  <c r="V1289" i="12"/>
  <c r="B1290" i="12"/>
  <c r="U1289" i="12"/>
  <c r="E1289" i="12"/>
  <c r="F1289" i="12" s="1"/>
  <c r="N1289" i="12"/>
  <c r="O1289" i="12" s="1"/>
  <c r="P1289" i="12" s="1"/>
  <c r="K1288" i="12"/>
  <c r="Q1289" i="12" l="1"/>
  <c r="R1289" i="12" s="1"/>
  <c r="W1289" i="12"/>
  <c r="E2650" i="13"/>
  <c r="V1290" i="12"/>
  <c r="B1291" i="12"/>
  <c r="U1290" i="12"/>
  <c r="E1290" i="12"/>
  <c r="F1290" i="12" s="1"/>
  <c r="N1290" i="12"/>
  <c r="O1290" i="12" s="1"/>
  <c r="P1290" i="12" s="1"/>
  <c r="J1290" i="12"/>
  <c r="Y1290" i="12"/>
  <c r="I1290" i="12"/>
  <c r="K1289" i="12"/>
  <c r="W1290" i="12" l="1"/>
  <c r="Q1290" i="12"/>
  <c r="R1290" i="12" s="1"/>
  <c r="E2649" i="13"/>
  <c r="N1291" i="12"/>
  <c r="O1291" i="12" s="1"/>
  <c r="P1291" i="12" s="1"/>
  <c r="J1291" i="12"/>
  <c r="Y1291" i="12"/>
  <c r="I1291" i="12"/>
  <c r="V1291" i="12"/>
  <c r="B1292" i="12"/>
  <c r="U1291" i="12"/>
  <c r="E1291" i="12"/>
  <c r="F1291" i="12" s="1"/>
  <c r="K1290" i="12"/>
  <c r="Q1291" i="12" l="1"/>
  <c r="R1291" i="12" s="1"/>
  <c r="W1291" i="12"/>
  <c r="E2648" i="13"/>
  <c r="N1292" i="12"/>
  <c r="O1292" i="12" s="1"/>
  <c r="P1292" i="12" s="1"/>
  <c r="J1292" i="12"/>
  <c r="Y1292" i="12"/>
  <c r="I1292" i="12"/>
  <c r="V1292" i="12"/>
  <c r="B1293" i="12"/>
  <c r="U1292" i="12"/>
  <c r="E1292" i="12"/>
  <c r="F1292" i="12" s="1"/>
  <c r="K1291" i="12"/>
  <c r="K1292" i="12" l="1"/>
  <c r="Q1292" i="12"/>
  <c r="R1292" i="12" s="1"/>
  <c r="W1292" i="12"/>
  <c r="E2647" i="13"/>
  <c r="N1293" i="12"/>
  <c r="O1293" i="12" s="1"/>
  <c r="P1293" i="12" s="1"/>
  <c r="J1293" i="12"/>
  <c r="Y1293" i="12"/>
  <c r="I1293" i="12"/>
  <c r="V1293" i="12"/>
  <c r="B1294" i="12"/>
  <c r="U1293" i="12"/>
  <c r="E1293" i="12"/>
  <c r="F1293" i="12" s="1"/>
  <c r="Q1293" i="12" l="1"/>
  <c r="R1293" i="12" s="1"/>
  <c r="W1293" i="12"/>
  <c r="E2646" i="13"/>
  <c r="J1294" i="12"/>
  <c r="Y1294" i="12"/>
  <c r="I1294" i="12"/>
  <c r="V1294" i="12"/>
  <c r="B1295" i="12"/>
  <c r="U1294" i="12"/>
  <c r="E1294" i="12"/>
  <c r="F1294" i="12" s="1"/>
  <c r="N1294" i="12"/>
  <c r="O1294" i="12" s="1"/>
  <c r="P1294" i="12" s="1"/>
  <c r="K1293" i="12"/>
  <c r="W1294" i="12" l="1"/>
  <c r="K1294" i="12"/>
  <c r="Q1294" i="12"/>
  <c r="R1294" i="12" s="1"/>
  <c r="E2645" i="13"/>
  <c r="V1295" i="12"/>
  <c r="B1296" i="12"/>
  <c r="U1295" i="12"/>
  <c r="E1295" i="12"/>
  <c r="F1295" i="12" s="1"/>
  <c r="N1295" i="12"/>
  <c r="O1295" i="12" s="1"/>
  <c r="P1295" i="12" s="1"/>
  <c r="J1295" i="12"/>
  <c r="Y1295" i="12"/>
  <c r="I1295" i="12"/>
  <c r="K1295" i="12" l="1"/>
  <c r="Q1295" i="12"/>
  <c r="R1295" i="12" s="1"/>
  <c r="W1295" i="12"/>
  <c r="E2644" i="13"/>
  <c r="B1297" i="12"/>
  <c r="U1296" i="12"/>
  <c r="E1296" i="12"/>
  <c r="F1296" i="12" s="1"/>
  <c r="N1296" i="12"/>
  <c r="O1296" i="12" s="1"/>
  <c r="P1296" i="12" s="1"/>
  <c r="J1296" i="12"/>
  <c r="Y1296" i="12"/>
  <c r="I1296" i="12"/>
  <c r="V1296" i="12"/>
  <c r="W1296" i="12" l="1"/>
  <c r="Q1296" i="12"/>
  <c r="R1296" i="12" s="1"/>
  <c r="K1296" i="12"/>
  <c r="E2643" i="13"/>
  <c r="N1297" i="12"/>
  <c r="O1297" i="12" s="1"/>
  <c r="P1297" i="12" s="1"/>
  <c r="J1297" i="12"/>
  <c r="Y1297" i="12"/>
  <c r="I1297" i="12"/>
  <c r="V1297" i="12"/>
  <c r="B1298" i="12"/>
  <c r="U1297" i="12"/>
  <c r="E1297" i="12"/>
  <c r="F1297" i="12" s="1"/>
  <c r="W1297" i="12" l="1"/>
  <c r="K1297" i="12"/>
  <c r="Q1297" i="12"/>
  <c r="R1297" i="12" s="1"/>
  <c r="E2642" i="13"/>
  <c r="N1298" i="12"/>
  <c r="O1298" i="12" s="1"/>
  <c r="P1298" i="12" s="1"/>
  <c r="J1298" i="12"/>
  <c r="Y1298" i="12"/>
  <c r="I1298" i="12"/>
  <c r="V1298" i="12"/>
  <c r="B1299" i="12"/>
  <c r="U1298" i="12"/>
  <c r="E1298" i="12"/>
  <c r="F1298" i="12" s="1"/>
  <c r="K1298" i="12" l="1"/>
  <c r="Q1298" i="12"/>
  <c r="R1298" i="12" s="1"/>
  <c r="W1298" i="12"/>
  <c r="E2641" i="13"/>
  <c r="J1299" i="12"/>
  <c r="Y1299" i="12"/>
  <c r="I1299" i="12"/>
  <c r="V1299" i="12"/>
  <c r="B1300" i="12"/>
  <c r="U1299" i="12"/>
  <c r="E1299" i="12"/>
  <c r="F1299" i="12" s="1"/>
  <c r="N1299" i="12"/>
  <c r="O1299" i="12" s="1"/>
  <c r="P1299" i="12" s="1"/>
  <c r="W1299" i="12" l="1"/>
  <c r="E2640" i="13"/>
  <c r="Y1300" i="12"/>
  <c r="I1300" i="12"/>
  <c r="V1300" i="12"/>
  <c r="B1301" i="12"/>
  <c r="U1300" i="12"/>
  <c r="E1300" i="12"/>
  <c r="F1300" i="12" s="1"/>
  <c r="N1300" i="12"/>
  <c r="O1300" i="12" s="1"/>
  <c r="P1300" i="12" s="1"/>
  <c r="J1300" i="12"/>
  <c r="K1299" i="12"/>
  <c r="Q1299" i="12"/>
  <c r="R1299" i="12" s="1"/>
  <c r="W1300" i="12" l="1"/>
  <c r="E2639" i="13"/>
  <c r="V1301" i="12"/>
  <c r="B1302" i="12"/>
  <c r="U1301" i="12"/>
  <c r="E1301" i="12"/>
  <c r="F1301" i="12" s="1"/>
  <c r="N1301" i="12"/>
  <c r="O1301" i="12" s="1"/>
  <c r="P1301" i="12" s="1"/>
  <c r="J1301" i="12"/>
  <c r="Y1301" i="12"/>
  <c r="I1301" i="12"/>
  <c r="K1300" i="12"/>
  <c r="Q1300" i="12"/>
  <c r="R1300" i="12" s="1"/>
  <c r="K1301" i="12" l="1"/>
  <c r="W1301" i="12"/>
  <c r="Q1301" i="12"/>
  <c r="R1301" i="12" s="1"/>
  <c r="E2638" i="13"/>
  <c r="N1302" i="12"/>
  <c r="O1302" i="12" s="1"/>
  <c r="P1302" i="12" s="1"/>
  <c r="J1302" i="12"/>
  <c r="Y1302" i="12"/>
  <c r="I1302" i="12"/>
  <c r="V1302" i="12"/>
  <c r="B1303" i="12"/>
  <c r="U1302" i="12"/>
  <c r="E1302" i="12"/>
  <c r="F1302" i="12" s="1"/>
  <c r="W1302" i="12" l="1"/>
  <c r="Q1302" i="12"/>
  <c r="R1302" i="12" s="1"/>
  <c r="E2637" i="13"/>
  <c r="N1303" i="12"/>
  <c r="O1303" i="12" s="1"/>
  <c r="P1303" i="12" s="1"/>
  <c r="J1303" i="12"/>
  <c r="Y1303" i="12"/>
  <c r="I1303" i="12"/>
  <c r="V1303" i="12"/>
  <c r="B1304" i="12"/>
  <c r="U1303" i="12"/>
  <c r="E1303" i="12"/>
  <c r="F1303" i="12" s="1"/>
  <c r="K1302" i="12"/>
  <c r="Q1303" i="12" l="1"/>
  <c r="R1303" i="12" s="1"/>
  <c r="W1303" i="12"/>
  <c r="E2636" i="13"/>
  <c r="J1304" i="12"/>
  <c r="Y1304" i="12"/>
  <c r="I1304" i="12"/>
  <c r="V1304" i="12"/>
  <c r="B1305" i="12"/>
  <c r="U1304" i="12"/>
  <c r="E1304" i="12"/>
  <c r="F1304" i="12" s="1"/>
  <c r="N1304" i="12"/>
  <c r="O1304" i="12" s="1"/>
  <c r="P1304" i="12" s="1"/>
  <c r="K1303" i="12"/>
  <c r="W1304" i="12" l="1"/>
  <c r="K1304" i="12"/>
  <c r="Q1304" i="12"/>
  <c r="R1304" i="12" s="1"/>
  <c r="E2635" i="13"/>
  <c r="J1305" i="12"/>
  <c r="Y1305" i="12"/>
  <c r="I1305" i="12"/>
  <c r="V1305" i="12"/>
  <c r="B1306" i="12"/>
  <c r="U1305" i="12"/>
  <c r="E1305" i="12"/>
  <c r="F1305" i="12" s="1"/>
  <c r="N1305" i="12"/>
  <c r="O1305" i="12" s="1"/>
  <c r="P1305" i="12" s="1"/>
  <c r="W1305" i="12" l="1"/>
  <c r="Q1305" i="12"/>
  <c r="R1305" i="12" s="1"/>
  <c r="E2634" i="13"/>
  <c r="V1306" i="12"/>
  <c r="B1307" i="12"/>
  <c r="U1306" i="12"/>
  <c r="E1306" i="12"/>
  <c r="F1306" i="12" s="1"/>
  <c r="N1306" i="12"/>
  <c r="O1306" i="12" s="1"/>
  <c r="P1306" i="12" s="1"/>
  <c r="J1306" i="12"/>
  <c r="Y1306" i="12"/>
  <c r="I1306" i="12"/>
  <c r="K1305" i="12"/>
  <c r="W1306" i="12" l="1"/>
  <c r="E2633" i="13"/>
  <c r="N1307" i="12"/>
  <c r="O1307" i="12" s="1"/>
  <c r="P1307" i="12" s="1"/>
  <c r="J1307" i="12"/>
  <c r="Y1307" i="12"/>
  <c r="I1307" i="12"/>
  <c r="V1307" i="12"/>
  <c r="B1308" i="12"/>
  <c r="U1307" i="12"/>
  <c r="E1307" i="12"/>
  <c r="F1307" i="12" s="1"/>
  <c r="K1306" i="12"/>
  <c r="Q1306" i="12"/>
  <c r="R1306" i="12" s="1"/>
  <c r="K1307" i="12" l="1"/>
  <c r="Q1307" i="12"/>
  <c r="R1307" i="12" s="1"/>
  <c r="W1307" i="12"/>
  <c r="E2632" i="13"/>
  <c r="N1308" i="12"/>
  <c r="O1308" i="12" s="1"/>
  <c r="P1308" i="12" s="1"/>
  <c r="J1308" i="12"/>
  <c r="Y1308" i="12"/>
  <c r="I1308" i="12"/>
  <c r="V1308" i="12"/>
  <c r="B1309" i="12"/>
  <c r="U1308" i="12"/>
  <c r="E1308" i="12"/>
  <c r="F1308" i="12" s="1"/>
  <c r="Q1308" i="12" l="1"/>
  <c r="R1308" i="12" s="1"/>
  <c r="W1308" i="12"/>
  <c r="E2631" i="13"/>
  <c r="N1309" i="12"/>
  <c r="O1309" i="12" s="1"/>
  <c r="P1309" i="12" s="1"/>
  <c r="J1309" i="12"/>
  <c r="Y1309" i="12"/>
  <c r="I1309" i="12"/>
  <c r="V1309" i="12"/>
  <c r="B1310" i="12"/>
  <c r="U1309" i="12"/>
  <c r="E1309" i="12"/>
  <c r="F1309" i="12" s="1"/>
  <c r="K1308" i="12"/>
  <c r="W1309" i="12" l="1"/>
  <c r="Q1309" i="12"/>
  <c r="R1309" i="12" s="1"/>
  <c r="E2630" i="13"/>
  <c r="J1310" i="12"/>
  <c r="Y1310" i="12"/>
  <c r="I1310" i="12"/>
  <c r="V1310" i="12"/>
  <c r="B1311" i="12"/>
  <c r="U1310" i="12"/>
  <c r="E1310" i="12"/>
  <c r="F1310" i="12" s="1"/>
  <c r="N1310" i="12"/>
  <c r="O1310" i="12" s="1"/>
  <c r="P1310" i="12" s="1"/>
  <c r="K1309" i="12"/>
  <c r="W1310" i="12" l="1"/>
  <c r="Q1310" i="12"/>
  <c r="R1310" i="12" s="1"/>
  <c r="E2629" i="13"/>
  <c r="V1311" i="12"/>
  <c r="B1312" i="12"/>
  <c r="U1311" i="12"/>
  <c r="E1311" i="12"/>
  <c r="F1311" i="12" s="1"/>
  <c r="N1311" i="12"/>
  <c r="O1311" i="12" s="1"/>
  <c r="P1311" i="12" s="1"/>
  <c r="J1311" i="12"/>
  <c r="Y1311" i="12"/>
  <c r="I1311" i="12"/>
  <c r="K1310" i="12"/>
  <c r="Q1311" i="12" l="1"/>
  <c r="R1311" i="12" s="1"/>
  <c r="E2628" i="13"/>
  <c r="B1313" i="12"/>
  <c r="U1312" i="12"/>
  <c r="E1312" i="12"/>
  <c r="F1312" i="12" s="1"/>
  <c r="N1312" i="12"/>
  <c r="O1312" i="12" s="1"/>
  <c r="P1312" i="12" s="1"/>
  <c r="J1312" i="12"/>
  <c r="Y1312" i="12"/>
  <c r="I1312" i="12"/>
  <c r="V1312" i="12"/>
  <c r="K1311" i="12"/>
  <c r="W1311" i="12"/>
  <c r="Q1312" i="12" l="1"/>
  <c r="R1312" i="12" s="1"/>
  <c r="W1312" i="12"/>
  <c r="E2627" i="13"/>
  <c r="N1313" i="12"/>
  <c r="O1313" i="12" s="1"/>
  <c r="P1313" i="12" s="1"/>
  <c r="J1313" i="12"/>
  <c r="Y1313" i="12"/>
  <c r="I1313" i="12"/>
  <c r="V1313" i="12"/>
  <c r="B1314" i="12"/>
  <c r="U1313" i="12"/>
  <c r="E1313" i="12"/>
  <c r="F1313" i="12" s="1"/>
  <c r="K1312" i="12"/>
  <c r="W1313" i="12" l="1"/>
  <c r="K1313" i="12"/>
  <c r="Q1313" i="12"/>
  <c r="R1313" i="12" s="1"/>
  <c r="E2626" i="13"/>
  <c r="N1314" i="12"/>
  <c r="O1314" i="12" s="1"/>
  <c r="P1314" i="12" s="1"/>
  <c r="J1314" i="12"/>
  <c r="Y1314" i="12"/>
  <c r="I1314" i="12"/>
  <c r="V1314" i="12"/>
  <c r="B1315" i="12"/>
  <c r="U1314" i="12"/>
  <c r="E1314" i="12"/>
  <c r="F1314" i="12" s="1"/>
  <c r="W1314" i="12" l="1"/>
  <c r="Q1314" i="12"/>
  <c r="R1314" i="12" s="1"/>
  <c r="K1314" i="12"/>
  <c r="E2625" i="13"/>
  <c r="J1315" i="12"/>
  <c r="Y1315" i="12"/>
  <c r="I1315" i="12"/>
  <c r="V1315" i="12"/>
  <c r="B1316" i="12"/>
  <c r="U1315" i="12"/>
  <c r="E1315" i="12"/>
  <c r="F1315" i="12" s="1"/>
  <c r="N1315" i="12"/>
  <c r="O1315" i="12" s="1"/>
  <c r="P1315" i="12" s="1"/>
  <c r="W1315" i="12" l="1"/>
  <c r="Q1315" i="12"/>
  <c r="R1315" i="12" s="1"/>
  <c r="E2624" i="13"/>
  <c r="Y1316" i="12"/>
  <c r="I1316" i="12"/>
  <c r="V1316" i="12"/>
  <c r="B1317" i="12"/>
  <c r="U1316" i="12"/>
  <c r="E1316" i="12"/>
  <c r="F1316" i="12" s="1"/>
  <c r="N1316" i="12"/>
  <c r="O1316" i="12" s="1"/>
  <c r="P1316" i="12" s="1"/>
  <c r="J1316" i="12"/>
  <c r="K1315" i="12"/>
  <c r="W1316" i="12" l="1"/>
  <c r="K1316" i="12"/>
  <c r="E2623" i="13"/>
  <c r="V1317" i="12"/>
  <c r="B1318" i="12"/>
  <c r="U1317" i="12"/>
  <c r="E1317" i="12"/>
  <c r="F1317" i="12" s="1"/>
  <c r="N1317" i="12"/>
  <c r="O1317" i="12" s="1"/>
  <c r="P1317" i="12" s="1"/>
  <c r="J1317" i="12"/>
  <c r="Y1317" i="12"/>
  <c r="I1317" i="12"/>
  <c r="Q1316" i="12"/>
  <c r="R1316" i="12" s="1"/>
  <c r="W1317" i="12" l="1"/>
  <c r="Q1317" i="12"/>
  <c r="R1317" i="12" s="1"/>
  <c r="E2622" i="13"/>
  <c r="N1318" i="12"/>
  <c r="O1318" i="12" s="1"/>
  <c r="P1318" i="12" s="1"/>
  <c r="J1318" i="12"/>
  <c r="Y1318" i="12"/>
  <c r="I1318" i="12"/>
  <c r="V1318" i="12"/>
  <c r="B1319" i="12"/>
  <c r="U1318" i="12"/>
  <c r="E1318" i="12"/>
  <c r="F1318" i="12" s="1"/>
  <c r="K1317" i="12"/>
  <c r="K1318" i="12" l="1"/>
  <c r="W1318" i="12"/>
  <c r="Q1318" i="12"/>
  <c r="R1318" i="12" s="1"/>
  <c r="E2621" i="13"/>
  <c r="N1319" i="12"/>
  <c r="O1319" i="12" s="1"/>
  <c r="P1319" i="12" s="1"/>
  <c r="J1319" i="12"/>
  <c r="Y1319" i="12"/>
  <c r="I1319" i="12"/>
  <c r="V1319" i="12"/>
  <c r="B1320" i="12"/>
  <c r="U1319" i="12"/>
  <c r="E1319" i="12"/>
  <c r="F1319" i="12" s="1"/>
  <c r="W1319" i="12" l="1"/>
  <c r="K1319" i="12"/>
  <c r="E2620" i="13"/>
  <c r="J1320" i="12"/>
  <c r="Y1320" i="12"/>
  <c r="I1320" i="12"/>
  <c r="V1320" i="12"/>
  <c r="B1321" i="12"/>
  <c r="U1320" i="12"/>
  <c r="E1320" i="12"/>
  <c r="F1320" i="12" s="1"/>
  <c r="N1320" i="12"/>
  <c r="O1320" i="12" s="1"/>
  <c r="P1320" i="12" s="1"/>
  <c r="Q1319" i="12"/>
  <c r="R1319" i="12" s="1"/>
  <c r="W1320" i="12" l="1"/>
  <c r="E2619" i="13"/>
  <c r="J1321" i="12"/>
  <c r="Y1321" i="12"/>
  <c r="I1321" i="12"/>
  <c r="V1321" i="12"/>
  <c r="B1322" i="12"/>
  <c r="U1321" i="12"/>
  <c r="E1321" i="12"/>
  <c r="F1321" i="12" s="1"/>
  <c r="N1321" i="12"/>
  <c r="O1321" i="12" s="1"/>
  <c r="P1321" i="12" s="1"/>
  <c r="K1320" i="12"/>
  <c r="Q1320" i="12"/>
  <c r="R1320" i="12" s="1"/>
  <c r="W1321" i="12" l="1"/>
  <c r="E2618" i="13"/>
  <c r="V1322" i="12"/>
  <c r="B1323" i="12"/>
  <c r="U1322" i="12"/>
  <c r="E1322" i="12"/>
  <c r="F1322" i="12" s="1"/>
  <c r="N1322" i="12"/>
  <c r="O1322" i="12" s="1"/>
  <c r="P1322" i="12" s="1"/>
  <c r="J1322" i="12"/>
  <c r="Y1322" i="12"/>
  <c r="I1322" i="12"/>
  <c r="K1321" i="12"/>
  <c r="Q1321" i="12"/>
  <c r="R1321" i="12" s="1"/>
  <c r="K1322" i="12" l="1"/>
  <c r="W1322" i="12"/>
  <c r="Q1322" i="12"/>
  <c r="R1322" i="12" s="1"/>
  <c r="E2617" i="13"/>
  <c r="N1323" i="12"/>
  <c r="O1323" i="12" s="1"/>
  <c r="P1323" i="12" s="1"/>
  <c r="J1323" i="12"/>
  <c r="Y1323" i="12"/>
  <c r="I1323" i="12"/>
  <c r="V1323" i="12"/>
  <c r="B1324" i="12"/>
  <c r="U1323" i="12"/>
  <c r="E1323" i="12"/>
  <c r="F1323" i="12" s="1"/>
  <c r="Q1323" i="12" l="1"/>
  <c r="R1323" i="12" s="1"/>
  <c r="W1323" i="12"/>
  <c r="E2616" i="13"/>
  <c r="J1324" i="12"/>
  <c r="N1324" i="12"/>
  <c r="O1324" i="12" s="1"/>
  <c r="P1324" i="12" s="1"/>
  <c r="I1324" i="12"/>
  <c r="Y1324" i="12"/>
  <c r="V1324" i="12"/>
  <c r="E1324" i="12"/>
  <c r="F1324" i="12" s="1"/>
  <c r="U1324" i="12"/>
  <c r="B1325" i="12"/>
  <c r="K1323" i="12"/>
  <c r="W1324" i="12" l="1"/>
  <c r="K1324" i="12"/>
  <c r="Q1324" i="12"/>
  <c r="R1324" i="12" s="1"/>
  <c r="E2615" i="13"/>
  <c r="N1325" i="12"/>
  <c r="O1325" i="12" s="1"/>
  <c r="P1325" i="12" s="1"/>
  <c r="B1326" i="12"/>
  <c r="J1325" i="12"/>
  <c r="I1325" i="12"/>
  <c r="Y1325" i="12"/>
  <c r="E1325" i="12"/>
  <c r="F1325" i="12" s="1"/>
  <c r="V1325" i="12"/>
  <c r="U1325" i="12"/>
  <c r="E2614" i="13" l="1"/>
  <c r="Y1326" i="12"/>
  <c r="I1326" i="12"/>
  <c r="E1326" i="12"/>
  <c r="F1326" i="12" s="1"/>
  <c r="V1326" i="12"/>
  <c r="U1326" i="12"/>
  <c r="B1327" i="12"/>
  <c r="N1326" i="12"/>
  <c r="O1326" i="12" s="1"/>
  <c r="P1326" i="12" s="1"/>
  <c r="J1326" i="12"/>
  <c r="W1325" i="12"/>
  <c r="K1325" i="12"/>
  <c r="Q1325" i="12"/>
  <c r="R1325" i="12" s="1"/>
  <c r="W1326" i="12" l="1"/>
  <c r="Q1326" i="12"/>
  <c r="R1326" i="12" s="1"/>
  <c r="K1326" i="12"/>
  <c r="E2613" i="13"/>
  <c r="V1327" i="12"/>
  <c r="B1328" i="12"/>
  <c r="U1327" i="12"/>
  <c r="J1327" i="12"/>
  <c r="I1327" i="12"/>
  <c r="E1327" i="12"/>
  <c r="F1327" i="12" s="1"/>
  <c r="Y1327" i="12"/>
  <c r="N1327" i="12"/>
  <c r="O1327" i="12" s="1"/>
  <c r="P1327" i="12" s="1"/>
  <c r="W1327" i="12" l="1"/>
  <c r="K1327" i="12"/>
  <c r="Q1327" i="12"/>
  <c r="R1327" i="12" s="1"/>
  <c r="E2612" i="13"/>
  <c r="N1328" i="12"/>
  <c r="O1328" i="12" s="1"/>
  <c r="P1328" i="12" s="1"/>
  <c r="B1329" i="12"/>
  <c r="U1328" i="12"/>
  <c r="E1328" i="12"/>
  <c r="F1328" i="12" s="1"/>
  <c r="Y1328" i="12"/>
  <c r="V1328" i="12"/>
  <c r="J1328" i="12"/>
  <c r="I1328" i="12"/>
  <c r="Q1328" i="12" l="1"/>
  <c r="R1328" i="12" s="1"/>
  <c r="W1328" i="12"/>
  <c r="E2611" i="13"/>
  <c r="J1329" i="12"/>
  <c r="B1330" i="12"/>
  <c r="U1329" i="12"/>
  <c r="E1329" i="12"/>
  <c r="F1329" i="12" s="1"/>
  <c r="V1329" i="12"/>
  <c r="N1329" i="12"/>
  <c r="O1329" i="12" s="1"/>
  <c r="P1329" i="12" s="1"/>
  <c r="I1329" i="12"/>
  <c r="Y1329" i="12"/>
  <c r="K1328" i="12"/>
  <c r="W1329" i="12" l="1"/>
  <c r="E2610" i="13"/>
  <c r="J1330" i="12"/>
  <c r="B1331" i="12"/>
  <c r="U1330" i="12"/>
  <c r="E1330" i="12"/>
  <c r="F1330" i="12" s="1"/>
  <c r="V1330" i="12"/>
  <c r="N1330" i="12"/>
  <c r="O1330" i="12" s="1"/>
  <c r="P1330" i="12" s="1"/>
  <c r="I1330" i="12"/>
  <c r="Y1330" i="12"/>
  <c r="K1329" i="12"/>
  <c r="Q1329" i="12"/>
  <c r="R1329" i="12" s="1"/>
  <c r="W1330" i="12" l="1"/>
  <c r="E2609" i="13"/>
  <c r="J1331" i="12"/>
  <c r="Y1331" i="12"/>
  <c r="I1331" i="12"/>
  <c r="B1332" i="12"/>
  <c r="U1331" i="12"/>
  <c r="E1331" i="12"/>
  <c r="F1331" i="12" s="1"/>
  <c r="V1331" i="12"/>
  <c r="N1331" i="12"/>
  <c r="O1331" i="12" s="1"/>
  <c r="P1331" i="12" s="1"/>
  <c r="K1330" i="12"/>
  <c r="Q1330" i="12"/>
  <c r="R1330" i="12" s="1"/>
  <c r="W1331" i="12" l="1"/>
  <c r="Q1331" i="12"/>
  <c r="R1331" i="12" s="1"/>
  <c r="E2608" i="13"/>
  <c r="V1332" i="12"/>
  <c r="J1332" i="12"/>
  <c r="Y1332" i="12"/>
  <c r="I1332" i="12"/>
  <c r="U1332" i="12"/>
  <c r="N1332" i="12"/>
  <c r="O1332" i="12" s="1"/>
  <c r="P1332" i="12" s="1"/>
  <c r="E1332" i="12"/>
  <c r="F1332" i="12" s="1"/>
  <c r="B1333" i="12"/>
  <c r="K1331" i="12"/>
  <c r="W1332" i="12" l="1"/>
  <c r="K1332" i="12"/>
  <c r="Q1332" i="12"/>
  <c r="R1332" i="12" s="1"/>
  <c r="E2607" i="13"/>
  <c r="N1333" i="12"/>
  <c r="O1333" i="12" s="1"/>
  <c r="P1333" i="12" s="1"/>
  <c r="Y1333" i="12"/>
  <c r="I1333" i="12"/>
  <c r="V1333" i="12"/>
  <c r="U1333" i="12"/>
  <c r="J1333" i="12"/>
  <c r="E1333" i="12"/>
  <c r="F1333" i="12" s="1"/>
  <c r="B1334" i="12"/>
  <c r="W1333" i="12" l="1"/>
  <c r="Q1333" i="12"/>
  <c r="R1333" i="12" s="1"/>
  <c r="E2606" i="13"/>
  <c r="N1334" i="12"/>
  <c r="O1334" i="12" s="1"/>
  <c r="P1334" i="12" s="1"/>
  <c r="Y1334" i="12"/>
  <c r="I1334" i="12"/>
  <c r="V1334" i="12"/>
  <c r="B1335" i="12"/>
  <c r="U1334" i="12"/>
  <c r="J1334" i="12"/>
  <c r="E1334" i="12"/>
  <c r="F1334" i="12" s="1"/>
  <c r="K1333" i="12"/>
  <c r="K1334" i="12" l="1"/>
  <c r="Q1334" i="12"/>
  <c r="R1334" i="12" s="1"/>
  <c r="W1334" i="12"/>
  <c r="E2605" i="13"/>
  <c r="N1335" i="12"/>
  <c r="O1335" i="12" s="1"/>
  <c r="P1335" i="12" s="1"/>
  <c r="J1335" i="12"/>
  <c r="Y1335" i="12"/>
  <c r="I1335" i="12"/>
  <c r="V1335" i="12"/>
  <c r="B1336" i="12"/>
  <c r="U1335" i="12"/>
  <c r="E1335" i="12"/>
  <c r="F1335" i="12" s="1"/>
  <c r="W1335" i="12" l="1"/>
  <c r="K1335" i="12"/>
  <c r="E2604" i="13"/>
  <c r="J1336" i="12"/>
  <c r="V1336" i="12"/>
  <c r="B1337" i="12"/>
  <c r="U1336" i="12"/>
  <c r="E1336" i="12"/>
  <c r="F1336" i="12" s="1"/>
  <c r="N1336" i="12"/>
  <c r="O1336" i="12" s="1"/>
  <c r="P1336" i="12" s="1"/>
  <c r="I1336" i="12"/>
  <c r="Y1336" i="12"/>
  <c r="Q1335" i="12"/>
  <c r="R1335" i="12" s="1"/>
  <c r="Q1336" i="12" l="1"/>
  <c r="R1336" i="12" s="1"/>
  <c r="K1336" i="12"/>
  <c r="W1336" i="12"/>
  <c r="E2603" i="13"/>
  <c r="B1338" i="12"/>
  <c r="U1337" i="12"/>
  <c r="E1337" i="12"/>
  <c r="F1337" i="12" s="1"/>
  <c r="J1337" i="12"/>
  <c r="N1337" i="12"/>
  <c r="O1337" i="12" s="1"/>
  <c r="P1337" i="12" s="1"/>
  <c r="I1337" i="12"/>
  <c r="Y1337" i="12"/>
  <c r="V1337" i="12"/>
  <c r="Q1337" i="12" l="1"/>
  <c r="R1337" i="12" s="1"/>
  <c r="K1337" i="12"/>
  <c r="W1337" i="12"/>
  <c r="E2602" i="13"/>
  <c r="B1339" i="12"/>
  <c r="U1338" i="12"/>
  <c r="E1338" i="12"/>
  <c r="F1338" i="12" s="1"/>
  <c r="J1338" i="12"/>
  <c r="Y1338" i="12"/>
  <c r="V1338" i="12"/>
  <c r="N1338" i="12"/>
  <c r="O1338" i="12" s="1"/>
  <c r="P1338" i="12" s="1"/>
  <c r="I1338" i="12"/>
  <c r="K1338" i="12" l="1"/>
  <c r="W1338" i="12"/>
  <c r="E2601" i="13"/>
  <c r="N1339" i="12"/>
  <c r="O1339" i="12" s="1"/>
  <c r="P1339" i="12" s="1"/>
  <c r="J1339" i="12"/>
  <c r="V1339" i="12"/>
  <c r="B1340" i="12"/>
  <c r="U1339" i="12"/>
  <c r="E1339" i="12"/>
  <c r="F1339" i="12" s="1"/>
  <c r="Y1339" i="12"/>
  <c r="I1339" i="12"/>
  <c r="Q1338" i="12"/>
  <c r="R1338" i="12" s="1"/>
  <c r="W1339" i="12" l="1"/>
  <c r="E2600" i="13"/>
  <c r="N1340" i="12"/>
  <c r="O1340" i="12" s="1"/>
  <c r="P1340" i="12" s="1"/>
  <c r="J1340" i="12"/>
  <c r="Y1340" i="12"/>
  <c r="I1340" i="12"/>
  <c r="B1341" i="12"/>
  <c r="U1340" i="12"/>
  <c r="E1340" i="12"/>
  <c r="F1340" i="12" s="1"/>
  <c r="V1340" i="12"/>
  <c r="Q1339" i="12"/>
  <c r="R1339" i="12" s="1"/>
  <c r="K1339" i="12"/>
  <c r="K1340" i="12" l="1"/>
  <c r="Q1340" i="12"/>
  <c r="R1340" i="12" s="1"/>
  <c r="W1340" i="12"/>
  <c r="E2599" i="13"/>
  <c r="Y1341" i="12"/>
  <c r="I1341" i="12"/>
  <c r="V1341" i="12"/>
  <c r="N1341" i="12"/>
  <c r="O1341" i="12" s="1"/>
  <c r="P1341" i="12" s="1"/>
  <c r="B1342" i="12"/>
  <c r="U1341" i="12"/>
  <c r="J1341" i="12"/>
  <c r="E1341" i="12"/>
  <c r="F1341" i="12" s="1"/>
  <c r="W1341" i="12" l="1"/>
  <c r="K1341" i="12"/>
  <c r="E2598" i="13"/>
  <c r="Y1342" i="12"/>
  <c r="I1342" i="12"/>
  <c r="V1342" i="12"/>
  <c r="B1343" i="12"/>
  <c r="U1342" i="12"/>
  <c r="E1342" i="12"/>
  <c r="F1342" i="12" s="1"/>
  <c r="N1342" i="12"/>
  <c r="O1342" i="12" s="1"/>
  <c r="P1342" i="12" s="1"/>
  <c r="J1342" i="12"/>
  <c r="Q1341" i="12"/>
  <c r="R1341" i="12" s="1"/>
  <c r="W1342" i="12" l="1"/>
  <c r="K1342" i="12"/>
  <c r="Q1342" i="12"/>
  <c r="R1342" i="12" s="1"/>
  <c r="E2597" i="13"/>
  <c r="V1343" i="12"/>
  <c r="B1344" i="12"/>
  <c r="U1343" i="12"/>
  <c r="E1343" i="12"/>
  <c r="F1343" i="12" s="1"/>
  <c r="N1343" i="12"/>
  <c r="O1343" i="12" s="1"/>
  <c r="P1343" i="12" s="1"/>
  <c r="J1343" i="12"/>
  <c r="Y1343" i="12"/>
  <c r="I1343" i="12"/>
  <c r="E2596" i="13" l="1"/>
  <c r="N1344" i="12"/>
  <c r="O1344" i="12" s="1"/>
  <c r="P1344" i="12" s="1"/>
  <c r="Y1344" i="12"/>
  <c r="I1344" i="12"/>
  <c r="V1344" i="12"/>
  <c r="B1345" i="12"/>
  <c r="U1344" i="12"/>
  <c r="E1344" i="12"/>
  <c r="F1344" i="12" s="1"/>
  <c r="J1344" i="12"/>
  <c r="K1343" i="12"/>
  <c r="Q1343" i="12"/>
  <c r="R1343" i="12" s="1"/>
  <c r="W1343" i="12"/>
  <c r="W1344" i="12" l="1"/>
  <c r="E2595" i="13"/>
  <c r="N1345" i="12"/>
  <c r="O1345" i="12" s="1"/>
  <c r="P1345" i="12" s="1"/>
  <c r="J1345" i="12"/>
  <c r="V1345" i="12"/>
  <c r="B1346" i="12"/>
  <c r="U1345" i="12"/>
  <c r="E1345" i="12"/>
  <c r="F1345" i="12" s="1"/>
  <c r="Y1345" i="12"/>
  <c r="I1345" i="12"/>
  <c r="K1344" i="12"/>
  <c r="Q1344" i="12"/>
  <c r="R1344" i="12" s="1"/>
  <c r="W1345" i="12" l="1"/>
  <c r="E2594" i="13"/>
  <c r="J1346" i="12"/>
  <c r="Y1346" i="12"/>
  <c r="I1346" i="12"/>
  <c r="B1347" i="12"/>
  <c r="U1346" i="12"/>
  <c r="E1346" i="12"/>
  <c r="F1346" i="12" s="1"/>
  <c r="N1346" i="12"/>
  <c r="O1346" i="12" s="1"/>
  <c r="P1346" i="12" s="1"/>
  <c r="V1346" i="12"/>
  <c r="Q1345" i="12"/>
  <c r="R1345" i="12" s="1"/>
  <c r="K1345" i="12"/>
  <c r="W1346" i="12" l="1"/>
  <c r="E2593" i="13"/>
  <c r="J1347" i="12"/>
  <c r="Y1347" i="12"/>
  <c r="I1347" i="12"/>
  <c r="V1347" i="12"/>
  <c r="B1348" i="12"/>
  <c r="U1347" i="12"/>
  <c r="E1347" i="12"/>
  <c r="F1347" i="12" s="1"/>
  <c r="N1347" i="12"/>
  <c r="O1347" i="12" s="1"/>
  <c r="P1347" i="12" s="1"/>
  <c r="K1346" i="12"/>
  <c r="Q1346" i="12"/>
  <c r="R1346" i="12" s="1"/>
  <c r="W1347" i="12" l="1"/>
  <c r="Q1347" i="12"/>
  <c r="R1347" i="12" s="1"/>
  <c r="E2592" i="13"/>
  <c r="V1348" i="12"/>
  <c r="B1349" i="12"/>
  <c r="U1348" i="12"/>
  <c r="E1348" i="12"/>
  <c r="F1348" i="12" s="1"/>
  <c r="N1348" i="12"/>
  <c r="O1348" i="12" s="1"/>
  <c r="P1348" i="12" s="1"/>
  <c r="J1348" i="12"/>
  <c r="Y1348" i="12"/>
  <c r="I1348" i="12"/>
  <c r="K1347" i="12"/>
  <c r="W1348" i="12" l="1"/>
  <c r="E2591" i="13"/>
  <c r="N1349" i="12"/>
  <c r="O1349" i="12" s="1"/>
  <c r="P1349" i="12" s="1"/>
  <c r="J1349" i="12"/>
  <c r="Y1349" i="12"/>
  <c r="I1349" i="12"/>
  <c r="V1349" i="12"/>
  <c r="U1349" i="12"/>
  <c r="E1349" i="12"/>
  <c r="F1349" i="12" s="1"/>
  <c r="B1350" i="12"/>
  <c r="K1348" i="12"/>
  <c r="Q1348" i="12"/>
  <c r="R1348" i="12" s="1"/>
  <c r="W1349" i="12" l="1"/>
  <c r="Q1349" i="12"/>
  <c r="R1349" i="12" s="1"/>
  <c r="E2590" i="13"/>
  <c r="N1350" i="12"/>
  <c r="O1350" i="12" s="1"/>
  <c r="P1350" i="12" s="1"/>
  <c r="Y1350" i="12"/>
  <c r="I1350" i="12"/>
  <c r="V1350" i="12"/>
  <c r="B1351" i="12"/>
  <c r="U1350" i="12"/>
  <c r="E1350" i="12"/>
  <c r="F1350" i="12" s="1"/>
  <c r="J1350" i="12"/>
  <c r="K1349" i="12"/>
  <c r="Q1350" i="12" l="1"/>
  <c r="R1350" i="12" s="1"/>
  <c r="W1350" i="12"/>
  <c r="E2589" i="13"/>
  <c r="N1351" i="12"/>
  <c r="O1351" i="12" s="1"/>
  <c r="P1351" i="12" s="1"/>
  <c r="J1351" i="12"/>
  <c r="Y1351" i="12"/>
  <c r="I1351" i="12"/>
  <c r="V1351" i="12"/>
  <c r="B1352" i="12"/>
  <c r="U1351" i="12"/>
  <c r="E1351" i="12"/>
  <c r="F1351" i="12" s="1"/>
  <c r="K1350" i="12"/>
  <c r="K1351" i="12" l="1"/>
  <c r="E2588" i="13"/>
  <c r="J1352" i="12"/>
  <c r="Y1352" i="12"/>
  <c r="I1352" i="12"/>
  <c r="V1352" i="12"/>
  <c r="B1353" i="12"/>
  <c r="U1352" i="12"/>
  <c r="E1352" i="12"/>
  <c r="F1352" i="12" s="1"/>
  <c r="N1352" i="12"/>
  <c r="O1352" i="12" s="1"/>
  <c r="P1352" i="12" s="1"/>
  <c r="Q1351" i="12"/>
  <c r="R1351" i="12" s="1"/>
  <c r="W1351" i="12"/>
  <c r="W1352" i="12" l="1"/>
  <c r="E2587" i="13"/>
  <c r="V1353" i="12"/>
  <c r="B1354" i="12"/>
  <c r="U1353" i="12"/>
  <c r="E1353" i="12"/>
  <c r="F1353" i="12" s="1"/>
  <c r="N1353" i="12"/>
  <c r="O1353" i="12" s="1"/>
  <c r="P1353" i="12" s="1"/>
  <c r="J1353" i="12"/>
  <c r="I1353" i="12"/>
  <c r="Y1353" i="12"/>
  <c r="K1352" i="12"/>
  <c r="Q1352" i="12"/>
  <c r="R1352" i="12" s="1"/>
  <c r="W1353" i="12" l="1"/>
  <c r="Q1353" i="12"/>
  <c r="R1353" i="12" s="1"/>
  <c r="E2586" i="13"/>
  <c r="B1355" i="12"/>
  <c r="U1354" i="12"/>
  <c r="E1354" i="12"/>
  <c r="F1354" i="12" s="1"/>
  <c r="J1354" i="12"/>
  <c r="Y1354" i="12"/>
  <c r="I1354" i="12"/>
  <c r="V1354" i="12"/>
  <c r="N1354" i="12"/>
  <c r="O1354" i="12" s="1"/>
  <c r="P1354" i="12" s="1"/>
  <c r="K1353" i="12"/>
  <c r="W1354" i="12" l="1"/>
  <c r="Q1354" i="12"/>
  <c r="R1354" i="12" s="1"/>
  <c r="E2585" i="13"/>
  <c r="N1355" i="12"/>
  <c r="O1355" i="12" s="1"/>
  <c r="P1355" i="12" s="1"/>
  <c r="J1355" i="12"/>
  <c r="Y1355" i="12"/>
  <c r="I1355" i="12"/>
  <c r="V1355" i="12"/>
  <c r="B1356" i="12"/>
  <c r="U1355" i="12"/>
  <c r="E1355" i="12"/>
  <c r="F1355" i="12" s="1"/>
  <c r="K1354" i="12"/>
  <c r="Q1355" i="12" l="1"/>
  <c r="R1355" i="12" s="1"/>
  <c r="K1355" i="12"/>
  <c r="W1355" i="12"/>
  <c r="E2584" i="13"/>
  <c r="N1356" i="12"/>
  <c r="O1356" i="12" s="1"/>
  <c r="P1356" i="12" s="1"/>
  <c r="J1356" i="12"/>
  <c r="Y1356" i="12"/>
  <c r="I1356" i="12"/>
  <c r="V1356" i="12"/>
  <c r="B1357" i="12"/>
  <c r="U1356" i="12"/>
  <c r="E1356" i="12"/>
  <c r="F1356" i="12" s="1"/>
  <c r="W1356" i="12" l="1"/>
  <c r="E2583" i="13"/>
  <c r="J1357" i="12"/>
  <c r="Y1357" i="12"/>
  <c r="I1357" i="12"/>
  <c r="V1357" i="12"/>
  <c r="B1358" i="12"/>
  <c r="U1357" i="12"/>
  <c r="E1357" i="12"/>
  <c r="F1357" i="12" s="1"/>
  <c r="N1357" i="12"/>
  <c r="O1357" i="12" s="1"/>
  <c r="P1357" i="12" s="1"/>
  <c r="Q1356" i="12"/>
  <c r="R1356" i="12" s="1"/>
  <c r="K1356" i="12"/>
  <c r="W1357" i="12" l="1"/>
  <c r="E2582" i="13"/>
  <c r="Y1358" i="12"/>
  <c r="I1358" i="12"/>
  <c r="V1358" i="12"/>
  <c r="B1359" i="12"/>
  <c r="U1358" i="12"/>
  <c r="E1358" i="12"/>
  <c r="F1358" i="12" s="1"/>
  <c r="N1358" i="12"/>
  <c r="O1358" i="12" s="1"/>
  <c r="P1358" i="12" s="1"/>
  <c r="J1358" i="12"/>
  <c r="K1357" i="12"/>
  <c r="Q1357" i="12"/>
  <c r="R1357" i="12" s="1"/>
  <c r="W1358" i="12" l="1"/>
  <c r="E2581" i="13"/>
  <c r="V1359" i="12"/>
  <c r="B1360" i="12"/>
  <c r="U1359" i="12"/>
  <c r="E1359" i="12"/>
  <c r="F1359" i="12" s="1"/>
  <c r="N1359" i="12"/>
  <c r="O1359" i="12" s="1"/>
  <c r="P1359" i="12" s="1"/>
  <c r="J1359" i="12"/>
  <c r="Y1359" i="12"/>
  <c r="I1359" i="12"/>
  <c r="K1358" i="12"/>
  <c r="Q1358" i="12"/>
  <c r="R1358" i="12" s="1"/>
  <c r="Q1359" i="12" l="1"/>
  <c r="R1359" i="12" s="1"/>
  <c r="W1359" i="12"/>
  <c r="E2580" i="13"/>
  <c r="N1360" i="12"/>
  <c r="O1360" i="12" s="1"/>
  <c r="P1360" i="12" s="1"/>
  <c r="J1360" i="12"/>
  <c r="Y1360" i="12"/>
  <c r="I1360" i="12"/>
  <c r="V1360" i="12"/>
  <c r="B1361" i="12"/>
  <c r="U1360" i="12"/>
  <c r="E1360" i="12"/>
  <c r="F1360" i="12" s="1"/>
  <c r="K1359" i="12"/>
  <c r="W1360" i="12" l="1"/>
  <c r="Q1360" i="12"/>
  <c r="R1360" i="12" s="1"/>
  <c r="E2579" i="13"/>
  <c r="N1361" i="12"/>
  <c r="O1361" i="12" s="1"/>
  <c r="P1361" i="12" s="1"/>
  <c r="J1361" i="12"/>
  <c r="Y1361" i="12"/>
  <c r="I1361" i="12"/>
  <c r="V1361" i="12"/>
  <c r="B1362" i="12"/>
  <c r="U1361" i="12"/>
  <c r="E1361" i="12"/>
  <c r="F1361" i="12" s="1"/>
  <c r="K1360" i="12"/>
  <c r="Q1361" i="12" l="1"/>
  <c r="R1361" i="12" s="1"/>
  <c r="W1361" i="12"/>
  <c r="E2578" i="13"/>
  <c r="J1362" i="12"/>
  <c r="Y1362" i="12"/>
  <c r="I1362" i="12"/>
  <c r="V1362" i="12"/>
  <c r="B1363" i="12"/>
  <c r="U1362" i="12"/>
  <c r="E1362" i="12"/>
  <c r="F1362" i="12" s="1"/>
  <c r="N1362" i="12"/>
  <c r="O1362" i="12" s="1"/>
  <c r="P1362" i="12" s="1"/>
  <c r="K1361" i="12"/>
  <c r="Q1362" i="12" l="1"/>
  <c r="R1362" i="12" s="1"/>
  <c r="K1362" i="12"/>
  <c r="W1362" i="12"/>
  <c r="E2577" i="13"/>
  <c r="J1363" i="12"/>
  <c r="Y1363" i="12"/>
  <c r="I1363" i="12"/>
  <c r="V1363" i="12"/>
  <c r="B1364" i="12"/>
  <c r="U1363" i="12"/>
  <c r="E1363" i="12"/>
  <c r="F1363" i="12" s="1"/>
  <c r="N1363" i="12"/>
  <c r="O1363" i="12" s="1"/>
  <c r="P1363" i="12" s="1"/>
  <c r="K1363" i="12" l="1"/>
  <c r="Q1363" i="12"/>
  <c r="R1363" i="12" s="1"/>
  <c r="W1363" i="12"/>
  <c r="E2576" i="13"/>
  <c r="V1364" i="12"/>
  <c r="B1365" i="12"/>
  <c r="U1364" i="12"/>
  <c r="E1364" i="12"/>
  <c r="F1364" i="12" s="1"/>
  <c r="N1364" i="12"/>
  <c r="O1364" i="12" s="1"/>
  <c r="P1364" i="12" s="1"/>
  <c r="J1364" i="12"/>
  <c r="Y1364" i="12"/>
  <c r="I1364" i="12"/>
  <c r="W1364" i="12" l="1"/>
  <c r="Q1364" i="12"/>
  <c r="R1364" i="12" s="1"/>
  <c r="E2575" i="13"/>
  <c r="N1365" i="12"/>
  <c r="O1365" i="12" s="1"/>
  <c r="P1365" i="12" s="1"/>
  <c r="J1365" i="12"/>
  <c r="Y1365" i="12"/>
  <c r="I1365" i="12"/>
  <c r="V1365" i="12"/>
  <c r="E1365" i="12"/>
  <c r="F1365" i="12" s="1"/>
  <c r="B1366" i="12"/>
  <c r="U1365" i="12"/>
  <c r="K1364" i="12"/>
  <c r="W1365" i="12" l="1"/>
  <c r="K1365" i="12"/>
  <c r="Q1365" i="12"/>
  <c r="R1365" i="12" s="1"/>
  <c r="E2574" i="13"/>
  <c r="N1366" i="12"/>
  <c r="O1366" i="12" s="1"/>
  <c r="P1366" i="12" s="1"/>
  <c r="J1366" i="12"/>
  <c r="Y1366" i="12"/>
  <c r="I1366" i="12"/>
  <c r="V1366" i="12"/>
  <c r="B1367" i="12"/>
  <c r="U1366" i="12"/>
  <c r="E1366" i="12"/>
  <c r="F1366" i="12" s="1"/>
  <c r="Q1366" i="12" l="1"/>
  <c r="R1366" i="12" s="1"/>
  <c r="W1366" i="12"/>
  <c r="E2573" i="13"/>
  <c r="N1367" i="12"/>
  <c r="O1367" i="12" s="1"/>
  <c r="P1367" i="12" s="1"/>
  <c r="J1367" i="12"/>
  <c r="Y1367" i="12"/>
  <c r="I1367" i="12"/>
  <c r="V1367" i="12"/>
  <c r="B1368" i="12"/>
  <c r="U1367" i="12"/>
  <c r="E1367" i="12"/>
  <c r="F1367" i="12" s="1"/>
  <c r="K1366" i="12"/>
  <c r="W1367" i="12" l="1"/>
  <c r="K1367" i="12"/>
  <c r="Q1367" i="12"/>
  <c r="R1367" i="12" s="1"/>
  <c r="E2572" i="13"/>
  <c r="J1368" i="12"/>
  <c r="Y1368" i="12"/>
  <c r="I1368" i="12"/>
  <c r="V1368" i="12"/>
  <c r="B1369" i="12"/>
  <c r="U1368" i="12"/>
  <c r="E1368" i="12"/>
  <c r="F1368" i="12" s="1"/>
  <c r="N1368" i="12"/>
  <c r="O1368" i="12" s="1"/>
  <c r="P1368" i="12" s="1"/>
  <c r="W1368" i="12" l="1"/>
  <c r="Q1368" i="12"/>
  <c r="R1368" i="12" s="1"/>
  <c r="E2571" i="13"/>
  <c r="V1369" i="12"/>
  <c r="B1370" i="12"/>
  <c r="U1369" i="12"/>
  <c r="E1369" i="12"/>
  <c r="F1369" i="12" s="1"/>
  <c r="N1369" i="12"/>
  <c r="O1369" i="12" s="1"/>
  <c r="P1369" i="12" s="1"/>
  <c r="J1369" i="12"/>
  <c r="Y1369" i="12"/>
  <c r="I1369" i="12"/>
  <c r="K1368" i="12"/>
  <c r="W1369" i="12" l="1"/>
  <c r="E2570" i="13"/>
  <c r="B1371" i="12"/>
  <c r="U1370" i="12"/>
  <c r="E1370" i="12"/>
  <c r="F1370" i="12" s="1"/>
  <c r="N1370" i="12"/>
  <c r="O1370" i="12" s="1"/>
  <c r="P1370" i="12" s="1"/>
  <c r="J1370" i="12"/>
  <c r="Y1370" i="12"/>
  <c r="I1370" i="12"/>
  <c r="V1370" i="12"/>
  <c r="K1369" i="12"/>
  <c r="Q1369" i="12"/>
  <c r="R1369" i="12" s="1"/>
  <c r="Q1370" i="12" l="1"/>
  <c r="R1370" i="12" s="1"/>
  <c r="W1370" i="12"/>
  <c r="E2569" i="13"/>
  <c r="N1371" i="12"/>
  <c r="O1371" i="12" s="1"/>
  <c r="P1371" i="12" s="1"/>
  <c r="J1371" i="12"/>
  <c r="Y1371" i="12"/>
  <c r="I1371" i="12"/>
  <c r="V1371" i="12"/>
  <c r="B1372" i="12"/>
  <c r="U1371" i="12"/>
  <c r="E1371" i="12"/>
  <c r="F1371" i="12" s="1"/>
  <c r="K1370" i="12"/>
  <c r="W1371" i="12" l="1"/>
  <c r="Q1371" i="12"/>
  <c r="R1371" i="12" s="1"/>
  <c r="K1371" i="12"/>
  <c r="E2568" i="13"/>
  <c r="N1372" i="12"/>
  <c r="O1372" i="12" s="1"/>
  <c r="P1372" i="12" s="1"/>
  <c r="J1372" i="12"/>
  <c r="Y1372" i="12"/>
  <c r="I1372" i="12"/>
  <c r="V1372" i="12"/>
  <c r="B1373" i="12"/>
  <c r="U1372" i="12"/>
  <c r="E1372" i="12"/>
  <c r="F1372" i="12" s="1"/>
  <c r="W1372" i="12" l="1"/>
  <c r="Q1372" i="12"/>
  <c r="R1372" i="12" s="1"/>
  <c r="K1372" i="12"/>
  <c r="E2567" i="13"/>
  <c r="J1373" i="12"/>
  <c r="Y1373" i="12"/>
  <c r="I1373" i="12"/>
  <c r="V1373" i="12"/>
  <c r="B1374" i="12"/>
  <c r="U1373" i="12"/>
  <c r="E1373" i="12"/>
  <c r="F1373" i="12" s="1"/>
  <c r="N1373" i="12"/>
  <c r="O1373" i="12" s="1"/>
  <c r="P1373" i="12" s="1"/>
  <c r="Q1373" i="12" l="1"/>
  <c r="R1373" i="12" s="1"/>
  <c r="W1373" i="12"/>
  <c r="E2566" i="13"/>
  <c r="Y1374" i="12"/>
  <c r="I1374" i="12"/>
  <c r="V1374" i="12"/>
  <c r="B1375" i="12"/>
  <c r="U1374" i="12"/>
  <c r="E1374" i="12"/>
  <c r="F1374" i="12" s="1"/>
  <c r="N1374" i="12"/>
  <c r="O1374" i="12" s="1"/>
  <c r="P1374" i="12" s="1"/>
  <c r="J1374" i="12"/>
  <c r="K1373" i="12"/>
  <c r="K1374" i="12" l="1"/>
  <c r="Q1374" i="12"/>
  <c r="R1374" i="12" s="1"/>
  <c r="W1374" i="12"/>
  <c r="E2565" i="13"/>
  <c r="V1375" i="12"/>
  <c r="B1376" i="12"/>
  <c r="U1375" i="12"/>
  <c r="E1375" i="12"/>
  <c r="F1375" i="12" s="1"/>
  <c r="N1375" i="12"/>
  <c r="O1375" i="12" s="1"/>
  <c r="P1375" i="12" s="1"/>
  <c r="J1375" i="12"/>
  <c r="Y1375" i="12"/>
  <c r="I1375" i="12"/>
  <c r="W1375" i="12" l="1"/>
  <c r="E2564" i="13"/>
  <c r="N1376" i="12"/>
  <c r="O1376" i="12" s="1"/>
  <c r="P1376" i="12" s="1"/>
  <c r="J1376" i="12"/>
  <c r="Y1376" i="12"/>
  <c r="I1376" i="12"/>
  <c r="V1376" i="12"/>
  <c r="B1377" i="12"/>
  <c r="U1376" i="12"/>
  <c r="E1376" i="12"/>
  <c r="F1376" i="12" s="1"/>
  <c r="K1375" i="12"/>
  <c r="Q1375" i="12"/>
  <c r="R1375" i="12" s="1"/>
  <c r="W1376" i="12" l="1"/>
  <c r="Q1376" i="12"/>
  <c r="R1376" i="12" s="1"/>
  <c r="E2563" i="13"/>
  <c r="N1377" i="12"/>
  <c r="O1377" i="12" s="1"/>
  <c r="P1377" i="12" s="1"/>
  <c r="J1377" i="12"/>
  <c r="Y1377" i="12"/>
  <c r="I1377" i="12"/>
  <c r="V1377" i="12"/>
  <c r="B1378" i="12"/>
  <c r="U1377" i="12"/>
  <c r="E1377" i="12"/>
  <c r="F1377" i="12" s="1"/>
  <c r="K1376" i="12"/>
  <c r="Q1377" i="12" l="1"/>
  <c r="R1377" i="12" s="1"/>
  <c r="W1377" i="12"/>
  <c r="E2562" i="13"/>
  <c r="J1378" i="12"/>
  <c r="Y1378" i="12"/>
  <c r="I1378" i="12"/>
  <c r="V1378" i="12"/>
  <c r="B1379" i="12"/>
  <c r="U1378" i="12"/>
  <c r="E1378" i="12"/>
  <c r="F1378" i="12" s="1"/>
  <c r="N1378" i="12"/>
  <c r="O1378" i="12" s="1"/>
  <c r="P1378" i="12" s="1"/>
  <c r="K1377" i="12"/>
  <c r="W1378" i="12" l="1"/>
  <c r="Q1378" i="12"/>
  <c r="R1378" i="12" s="1"/>
  <c r="E2561" i="13"/>
  <c r="J1379" i="12"/>
  <c r="Y1379" i="12"/>
  <c r="I1379" i="12"/>
  <c r="V1379" i="12"/>
  <c r="B1380" i="12"/>
  <c r="U1379" i="12"/>
  <c r="E1379" i="12"/>
  <c r="F1379" i="12" s="1"/>
  <c r="N1379" i="12"/>
  <c r="O1379" i="12" s="1"/>
  <c r="P1379" i="12" s="1"/>
  <c r="K1378" i="12"/>
  <c r="W1379" i="12" l="1"/>
  <c r="Q1379" i="12"/>
  <c r="R1379" i="12" s="1"/>
  <c r="E2560" i="13"/>
  <c r="V1380" i="12"/>
  <c r="B1381" i="12"/>
  <c r="U1380" i="12"/>
  <c r="E1380" i="12"/>
  <c r="F1380" i="12" s="1"/>
  <c r="N1380" i="12"/>
  <c r="O1380" i="12" s="1"/>
  <c r="P1380" i="12" s="1"/>
  <c r="J1380" i="12"/>
  <c r="Y1380" i="12"/>
  <c r="I1380" i="12"/>
  <c r="K1379" i="12"/>
  <c r="W1380" i="12" l="1"/>
  <c r="E2559" i="13"/>
  <c r="N1381" i="12"/>
  <c r="O1381" i="12" s="1"/>
  <c r="P1381" i="12" s="1"/>
  <c r="J1381" i="12"/>
  <c r="Y1381" i="12"/>
  <c r="I1381" i="12"/>
  <c r="V1381" i="12"/>
  <c r="B1382" i="12"/>
  <c r="U1381" i="12"/>
  <c r="E1381" i="12"/>
  <c r="F1381" i="12" s="1"/>
  <c r="K1380" i="12"/>
  <c r="Q1380" i="12"/>
  <c r="R1380" i="12" s="1"/>
  <c r="W1381" i="12" l="1"/>
  <c r="Q1381" i="12"/>
  <c r="R1381" i="12" s="1"/>
  <c r="K1381" i="12"/>
  <c r="E2558" i="13"/>
  <c r="N1382" i="12"/>
  <c r="O1382" i="12" s="1"/>
  <c r="P1382" i="12" s="1"/>
  <c r="J1382" i="12"/>
  <c r="Y1382" i="12"/>
  <c r="I1382" i="12"/>
  <c r="V1382" i="12"/>
  <c r="B1383" i="12"/>
  <c r="U1382" i="12"/>
  <c r="E1382" i="12"/>
  <c r="F1382" i="12" s="1"/>
  <c r="W1382" i="12" l="1"/>
  <c r="Q1382" i="12"/>
  <c r="R1382" i="12" s="1"/>
  <c r="E2557" i="13"/>
  <c r="N1383" i="12"/>
  <c r="O1383" i="12" s="1"/>
  <c r="P1383" i="12" s="1"/>
  <c r="J1383" i="12"/>
  <c r="Y1383" i="12"/>
  <c r="I1383" i="12"/>
  <c r="V1383" i="12"/>
  <c r="B1384" i="12"/>
  <c r="U1383" i="12"/>
  <c r="E1383" i="12"/>
  <c r="F1383" i="12" s="1"/>
  <c r="K1382" i="12"/>
  <c r="Q1383" i="12" l="1"/>
  <c r="R1383" i="12" s="1"/>
  <c r="W1383" i="12"/>
  <c r="E2556" i="13"/>
  <c r="J1384" i="12"/>
  <c r="Y1384" i="12"/>
  <c r="I1384" i="12"/>
  <c r="V1384" i="12"/>
  <c r="B1385" i="12"/>
  <c r="U1384" i="12"/>
  <c r="E1384" i="12"/>
  <c r="F1384" i="12" s="1"/>
  <c r="N1384" i="12"/>
  <c r="O1384" i="12" s="1"/>
  <c r="P1384" i="12" s="1"/>
  <c r="K1383" i="12"/>
  <c r="W1384" i="12" l="1"/>
  <c r="E2555" i="13"/>
  <c r="V1385" i="12"/>
  <c r="B1386" i="12"/>
  <c r="U1385" i="12"/>
  <c r="E1385" i="12"/>
  <c r="F1385" i="12" s="1"/>
  <c r="N1385" i="12"/>
  <c r="O1385" i="12" s="1"/>
  <c r="P1385" i="12" s="1"/>
  <c r="J1385" i="12"/>
  <c r="Y1385" i="12"/>
  <c r="I1385" i="12"/>
  <c r="K1384" i="12"/>
  <c r="Q1384" i="12"/>
  <c r="R1384" i="12" s="1"/>
  <c r="W1385" i="12" l="1"/>
  <c r="E2554" i="13"/>
  <c r="B1387" i="12"/>
  <c r="U1386" i="12"/>
  <c r="E1386" i="12"/>
  <c r="F1386" i="12" s="1"/>
  <c r="N1386" i="12"/>
  <c r="O1386" i="12" s="1"/>
  <c r="P1386" i="12" s="1"/>
  <c r="J1386" i="12"/>
  <c r="Y1386" i="12"/>
  <c r="I1386" i="12"/>
  <c r="V1386" i="12"/>
  <c r="K1385" i="12"/>
  <c r="Q1385" i="12"/>
  <c r="R1385" i="12" s="1"/>
  <c r="W1386" i="12" l="1"/>
  <c r="Q1386" i="12"/>
  <c r="R1386" i="12" s="1"/>
  <c r="E2553" i="13"/>
  <c r="N1387" i="12"/>
  <c r="O1387" i="12" s="1"/>
  <c r="P1387" i="12" s="1"/>
  <c r="J1387" i="12"/>
  <c r="Y1387" i="12"/>
  <c r="I1387" i="12"/>
  <c r="V1387" i="12"/>
  <c r="B1388" i="12"/>
  <c r="U1387" i="12"/>
  <c r="E1387" i="12"/>
  <c r="F1387" i="12" s="1"/>
  <c r="K1386" i="12"/>
  <c r="W1387" i="12" l="1"/>
  <c r="Q1387" i="12"/>
  <c r="R1387" i="12" s="1"/>
  <c r="E2552" i="13"/>
  <c r="N1388" i="12"/>
  <c r="O1388" i="12" s="1"/>
  <c r="P1388" i="12" s="1"/>
  <c r="J1388" i="12"/>
  <c r="Y1388" i="12"/>
  <c r="I1388" i="12"/>
  <c r="V1388" i="12"/>
  <c r="B1389" i="12"/>
  <c r="U1388" i="12"/>
  <c r="E1388" i="12"/>
  <c r="F1388" i="12" s="1"/>
  <c r="K1387" i="12"/>
  <c r="Q1388" i="12" l="1"/>
  <c r="R1388" i="12" s="1"/>
  <c r="W1388" i="12"/>
  <c r="E2551" i="13"/>
  <c r="J1389" i="12"/>
  <c r="Y1389" i="12"/>
  <c r="I1389" i="12"/>
  <c r="V1389" i="12"/>
  <c r="B1390" i="12"/>
  <c r="U1389" i="12"/>
  <c r="E1389" i="12"/>
  <c r="F1389" i="12" s="1"/>
  <c r="N1389" i="12"/>
  <c r="O1389" i="12" s="1"/>
  <c r="P1389" i="12" s="1"/>
  <c r="K1388" i="12"/>
  <c r="W1389" i="12" l="1"/>
  <c r="Q1389" i="12"/>
  <c r="R1389" i="12" s="1"/>
  <c r="E2550" i="13"/>
  <c r="Y1390" i="12"/>
  <c r="I1390" i="12"/>
  <c r="V1390" i="12"/>
  <c r="B1391" i="12"/>
  <c r="U1390" i="12"/>
  <c r="E1390" i="12"/>
  <c r="F1390" i="12" s="1"/>
  <c r="N1390" i="12"/>
  <c r="O1390" i="12" s="1"/>
  <c r="P1390" i="12" s="1"/>
  <c r="J1390" i="12"/>
  <c r="K1389" i="12"/>
  <c r="W1390" i="12" l="1"/>
  <c r="Q1390" i="12"/>
  <c r="R1390" i="12" s="1"/>
  <c r="E2549" i="13"/>
  <c r="V1391" i="12"/>
  <c r="B1392" i="12"/>
  <c r="U1391" i="12"/>
  <c r="E1391" i="12"/>
  <c r="F1391" i="12" s="1"/>
  <c r="N1391" i="12"/>
  <c r="O1391" i="12" s="1"/>
  <c r="P1391" i="12" s="1"/>
  <c r="J1391" i="12"/>
  <c r="Y1391" i="12"/>
  <c r="I1391" i="12"/>
  <c r="K1390" i="12"/>
  <c r="E2548" i="13" l="1"/>
  <c r="N1392" i="12"/>
  <c r="O1392" i="12" s="1"/>
  <c r="P1392" i="12" s="1"/>
  <c r="J1392" i="12"/>
  <c r="Y1392" i="12"/>
  <c r="I1392" i="12"/>
  <c r="V1392" i="12"/>
  <c r="B1393" i="12"/>
  <c r="U1392" i="12"/>
  <c r="E1392" i="12"/>
  <c r="F1392" i="12" s="1"/>
  <c r="K1391" i="12"/>
  <c r="Q1391" i="12"/>
  <c r="R1391" i="12" s="1"/>
  <c r="W1391" i="12"/>
  <c r="W1392" i="12" l="1"/>
  <c r="Q1392" i="12"/>
  <c r="R1392" i="12" s="1"/>
  <c r="K1392" i="12"/>
  <c r="E2547" i="13"/>
  <c r="N1393" i="12"/>
  <c r="O1393" i="12" s="1"/>
  <c r="P1393" i="12" s="1"/>
  <c r="J1393" i="12"/>
  <c r="Y1393" i="12"/>
  <c r="I1393" i="12"/>
  <c r="V1393" i="12"/>
  <c r="B1394" i="12"/>
  <c r="U1393" i="12"/>
  <c r="E1393" i="12"/>
  <c r="F1393" i="12" s="1"/>
  <c r="K1393" i="12" l="1"/>
  <c r="Q1393" i="12"/>
  <c r="R1393" i="12" s="1"/>
  <c r="W1393" i="12"/>
  <c r="E2546" i="13"/>
  <c r="J1394" i="12"/>
  <c r="Y1394" i="12"/>
  <c r="I1394" i="12"/>
  <c r="V1394" i="12"/>
  <c r="B1395" i="12"/>
  <c r="U1394" i="12"/>
  <c r="E1394" i="12"/>
  <c r="F1394" i="12" s="1"/>
  <c r="N1394" i="12"/>
  <c r="O1394" i="12" s="1"/>
  <c r="P1394" i="12" s="1"/>
  <c r="W1394" i="12" l="1"/>
  <c r="E2545" i="13"/>
  <c r="J1395" i="12"/>
  <c r="Y1395" i="12"/>
  <c r="I1395" i="12"/>
  <c r="V1395" i="12"/>
  <c r="B1396" i="12"/>
  <c r="U1395" i="12"/>
  <c r="E1395" i="12"/>
  <c r="F1395" i="12" s="1"/>
  <c r="N1395" i="12"/>
  <c r="O1395" i="12" s="1"/>
  <c r="P1395" i="12" s="1"/>
  <c r="K1394" i="12"/>
  <c r="Q1394" i="12"/>
  <c r="R1394" i="12" s="1"/>
  <c r="W1395" i="12" l="1"/>
  <c r="Q1395" i="12"/>
  <c r="R1395" i="12" s="1"/>
  <c r="E2544" i="13"/>
  <c r="V1396" i="12"/>
  <c r="B1397" i="12"/>
  <c r="U1396" i="12"/>
  <c r="E1396" i="12"/>
  <c r="F1396" i="12" s="1"/>
  <c r="N1396" i="12"/>
  <c r="O1396" i="12" s="1"/>
  <c r="P1396" i="12" s="1"/>
  <c r="J1396" i="12"/>
  <c r="Y1396" i="12"/>
  <c r="I1396" i="12"/>
  <c r="K1395" i="12"/>
  <c r="W1396" i="12" l="1"/>
  <c r="E2543" i="13"/>
  <c r="N1397" i="12"/>
  <c r="O1397" i="12" s="1"/>
  <c r="P1397" i="12" s="1"/>
  <c r="J1397" i="12"/>
  <c r="Y1397" i="12"/>
  <c r="I1397" i="12"/>
  <c r="V1397" i="12"/>
  <c r="B1398" i="12"/>
  <c r="U1397" i="12"/>
  <c r="E1397" i="12"/>
  <c r="F1397" i="12" s="1"/>
  <c r="K1396" i="12"/>
  <c r="Q1396" i="12"/>
  <c r="R1396" i="12" s="1"/>
  <c r="W1397" i="12" l="1"/>
  <c r="K1397" i="12"/>
  <c r="Q1397" i="12"/>
  <c r="R1397" i="12" s="1"/>
  <c r="E2542" i="13"/>
  <c r="N1398" i="12"/>
  <c r="O1398" i="12" s="1"/>
  <c r="P1398" i="12" s="1"/>
  <c r="J1398" i="12"/>
  <c r="Y1398" i="12"/>
  <c r="I1398" i="12"/>
  <c r="V1398" i="12"/>
  <c r="B1399" i="12"/>
  <c r="U1398" i="12"/>
  <c r="E1398" i="12"/>
  <c r="F1398" i="12" s="1"/>
  <c r="W1398" i="12" l="1"/>
  <c r="Q1398" i="12"/>
  <c r="R1398" i="12" s="1"/>
  <c r="E2541" i="13"/>
  <c r="N1399" i="12"/>
  <c r="O1399" i="12" s="1"/>
  <c r="P1399" i="12" s="1"/>
  <c r="J1399" i="12"/>
  <c r="Y1399" i="12"/>
  <c r="I1399" i="12"/>
  <c r="V1399" i="12"/>
  <c r="B1400" i="12"/>
  <c r="U1399" i="12"/>
  <c r="E1399" i="12"/>
  <c r="F1399" i="12" s="1"/>
  <c r="K1398" i="12"/>
  <c r="Q1399" i="12" l="1"/>
  <c r="R1399" i="12" s="1"/>
  <c r="W1399" i="12"/>
  <c r="E2540" i="13"/>
  <c r="J1400" i="12"/>
  <c r="Y1400" i="12"/>
  <c r="I1400" i="12"/>
  <c r="V1400" i="12"/>
  <c r="B1401" i="12"/>
  <c r="U1400" i="12"/>
  <c r="E1400" i="12"/>
  <c r="F1400" i="12" s="1"/>
  <c r="N1400" i="12"/>
  <c r="O1400" i="12" s="1"/>
  <c r="P1400" i="12" s="1"/>
  <c r="K1399" i="12"/>
  <c r="K1400" i="12" l="1"/>
  <c r="E2539" i="13"/>
  <c r="V1401" i="12"/>
  <c r="B1402" i="12"/>
  <c r="U1401" i="12"/>
  <c r="E1401" i="12"/>
  <c r="F1401" i="12" s="1"/>
  <c r="N1401" i="12"/>
  <c r="O1401" i="12" s="1"/>
  <c r="P1401" i="12" s="1"/>
  <c r="J1401" i="12"/>
  <c r="Y1401" i="12"/>
  <c r="I1401" i="12"/>
  <c r="Q1400" i="12"/>
  <c r="R1400" i="12" s="1"/>
  <c r="W1400" i="12"/>
  <c r="K1401" i="12" l="1"/>
  <c r="Q1401" i="12"/>
  <c r="R1401" i="12" s="1"/>
  <c r="W1401" i="12"/>
  <c r="E2538" i="13"/>
  <c r="B1403" i="12"/>
  <c r="U1402" i="12"/>
  <c r="E1402" i="12"/>
  <c r="F1402" i="12" s="1"/>
  <c r="N1402" i="12"/>
  <c r="O1402" i="12" s="1"/>
  <c r="P1402" i="12" s="1"/>
  <c r="J1402" i="12"/>
  <c r="Y1402" i="12"/>
  <c r="I1402" i="12"/>
  <c r="V1402" i="12"/>
  <c r="W1402" i="12" l="1"/>
  <c r="Q1402" i="12"/>
  <c r="R1402" i="12" s="1"/>
  <c r="E2537" i="13"/>
  <c r="N1403" i="12"/>
  <c r="O1403" i="12" s="1"/>
  <c r="P1403" i="12" s="1"/>
  <c r="J1403" i="12"/>
  <c r="Y1403" i="12"/>
  <c r="I1403" i="12"/>
  <c r="V1403" i="12"/>
  <c r="B1404" i="12"/>
  <c r="U1403" i="12"/>
  <c r="E1403" i="12"/>
  <c r="F1403" i="12" s="1"/>
  <c r="K1402" i="12"/>
  <c r="W1403" i="12" l="1"/>
  <c r="K1403" i="12"/>
  <c r="Q1403" i="12"/>
  <c r="R1403" i="12" s="1"/>
  <c r="E2536" i="13"/>
  <c r="N1404" i="12"/>
  <c r="O1404" i="12" s="1"/>
  <c r="P1404" i="12" s="1"/>
  <c r="J1404" i="12"/>
  <c r="Y1404" i="12"/>
  <c r="I1404" i="12"/>
  <c r="V1404" i="12"/>
  <c r="B1405" i="12"/>
  <c r="U1404" i="12"/>
  <c r="E1404" i="12"/>
  <c r="F1404" i="12" s="1"/>
  <c r="W1404" i="12" l="1"/>
  <c r="Q1404" i="12"/>
  <c r="R1404" i="12" s="1"/>
  <c r="E2535" i="13"/>
  <c r="J1405" i="12"/>
  <c r="Y1405" i="12"/>
  <c r="I1405" i="12"/>
  <c r="V1405" i="12"/>
  <c r="B1406" i="12"/>
  <c r="U1405" i="12"/>
  <c r="E1405" i="12"/>
  <c r="F1405" i="12" s="1"/>
  <c r="N1405" i="12"/>
  <c r="O1405" i="12" s="1"/>
  <c r="P1405" i="12" s="1"/>
  <c r="K1404" i="12"/>
  <c r="K1405" i="12" l="1"/>
  <c r="Q1405" i="12"/>
  <c r="R1405" i="12" s="1"/>
  <c r="W1405" i="12"/>
  <c r="E2534" i="13"/>
  <c r="Y1406" i="12"/>
  <c r="I1406" i="12"/>
  <c r="V1406" i="12"/>
  <c r="B1407" i="12"/>
  <c r="U1406" i="12"/>
  <c r="E1406" i="12"/>
  <c r="F1406" i="12" s="1"/>
  <c r="N1406" i="12"/>
  <c r="O1406" i="12" s="1"/>
  <c r="P1406" i="12" s="1"/>
  <c r="J1406" i="12"/>
  <c r="W1406" i="12" l="1"/>
  <c r="Q1406" i="12"/>
  <c r="R1406" i="12" s="1"/>
  <c r="E2533" i="13"/>
  <c r="V1407" i="12"/>
  <c r="B1408" i="12"/>
  <c r="U1407" i="12"/>
  <c r="E1407" i="12"/>
  <c r="F1407" i="12" s="1"/>
  <c r="N1407" i="12"/>
  <c r="O1407" i="12" s="1"/>
  <c r="P1407" i="12" s="1"/>
  <c r="J1407" i="12"/>
  <c r="Y1407" i="12"/>
  <c r="I1407" i="12"/>
  <c r="K1406" i="12"/>
  <c r="W1407" i="12" l="1"/>
  <c r="Q1407" i="12"/>
  <c r="R1407" i="12" s="1"/>
  <c r="K1407" i="12"/>
  <c r="E2532" i="13"/>
  <c r="N1408" i="12"/>
  <c r="O1408" i="12" s="1"/>
  <c r="P1408" i="12" s="1"/>
  <c r="J1408" i="12"/>
  <c r="Y1408" i="12"/>
  <c r="I1408" i="12"/>
  <c r="V1408" i="12"/>
  <c r="B1409" i="12"/>
  <c r="U1408" i="12"/>
  <c r="E1408" i="12"/>
  <c r="F1408" i="12" s="1"/>
  <c r="W1408" i="12" l="1"/>
  <c r="Q1408" i="12"/>
  <c r="R1408" i="12" s="1"/>
  <c r="E2531" i="13"/>
  <c r="N1409" i="12"/>
  <c r="O1409" i="12" s="1"/>
  <c r="P1409" i="12" s="1"/>
  <c r="J1409" i="12"/>
  <c r="Y1409" i="12"/>
  <c r="I1409" i="12"/>
  <c r="V1409" i="12"/>
  <c r="B1410" i="12"/>
  <c r="U1409" i="12"/>
  <c r="E1409" i="12"/>
  <c r="F1409" i="12" s="1"/>
  <c r="K1408" i="12"/>
  <c r="W1409" i="12" l="1"/>
  <c r="K1409" i="12"/>
  <c r="Q1409" i="12"/>
  <c r="R1409" i="12" s="1"/>
  <c r="E2530" i="13"/>
  <c r="J1410" i="12"/>
  <c r="Y1410" i="12"/>
  <c r="I1410" i="12"/>
  <c r="V1410" i="12"/>
  <c r="B1411" i="12"/>
  <c r="U1410" i="12"/>
  <c r="E1410" i="12"/>
  <c r="F1410" i="12" s="1"/>
  <c r="N1410" i="12"/>
  <c r="O1410" i="12" s="1"/>
  <c r="P1410" i="12" s="1"/>
  <c r="W1410" i="12" l="1"/>
  <c r="K1410" i="12"/>
  <c r="Q1410" i="12"/>
  <c r="R1410" i="12" s="1"/>
  <c r="E2529" i="13"/>
  <c r="J1411" i="12"/>
  <c r="Y1411" i="12"/>
  <c r="I1411" i="12"/>
  <c r="V1411" i="12"/>
  <c r="B1412" i="12"/>
  <c r="U1411" i="12"/>
  <c r="E1411" i="12"/>
  <c r="F1411" i="12" s="1"/>
  <c r="N1411" i="12"/>
  <c r="O1411" i="12" s="1"/>
  <c r="P1411" i="12" s="1"/>
  <c r="W1411" i="12" l="1"/>
  <c r="Q1411" i="12"/>
  <c r="R1411" i="12" s="1"/>
  <c r="K1411" i="12"/>
  <c r="E2528" i="13"/>
  <c r="V1412" i="12"/>
  <c r="B1413" i="12"/>
  <c r="U1412" i="12"/>
  <c r="E1412" i="12"/>
  <c r="F1412" i="12" s="1"/>
  <c r="N1412" i="12"/>
  <c r="O1412" i="12" s="1"/>
  <c r="P1412" i="12" s="1"/>
  <c r="J1412" i="12"/>
  <c r="Y1412" i="12"/>
  <c r="I1412" i="12"/>
  <c r="K1412" i="12" l="1"/>
  <c r="Q1412" i="12"/>
  <c r="R1412" i="12" s="1"/>
  <c r="W1412" i="12"/>
  <c r="E2527" i="13"/>
  <c r="N1413" i="12"/>
  <c r="O1413" i="12" s="1"/>
  <c r="P1413" i="12" s="1"/>
  <c r="J1413" i="12"/>
  <c r="Y1413" i="12"/>
  <c r="I1413" i="12"/>
  <c r="V1413" i="12"/>
  <c r="B1414" i="12"/>
  <c r="U1413" i="12"/>
  <c r="E1413" i="12"/>
  <c r="F1413" i="12" s="1"/>
  <c r="W1413" i="12" l="1"/>
  <c r="Q1413" i="12"/>
  <c r="R1413" i="12" s="1"/>
  <c r="E2526" i="13"/>
  <c r="N1414" i="12"/>
  <c r="O1414" i="12" s="1"/>
  <c r="P1414" i="12" s="1"/>
  <c r="J1414" i="12"/>
  <c r="Y1414" i="12"/>
  <c r="I1414" i="12"/>
  <c r="V1414" i="12"/>
  <c r="B1415" i="12"/>
  <c r="U1414" i="12"/>
  <c r="E1414" i="12"/>
  <c r="F1414" i="12" s="1"/>
  <c r="K1413" i="12"/>
  <c r="W1414" i="12" l="1"/>
  <c r="Q1414" i="12"/>
  <c r="R1414" i="12" s="1"/>
  <c r="E2525" i="13"/>
  <c r="N1415" i="12"/>
  <c r="O1415" i="12" s="1"/>
  <c r="P1415" i="12" s="1"/>
  <c r="J1415" i="12"/>
  <c r="Y1415" i="12"/>
  <c r="I1415" i="12"/>
  <c r="V1415" i="12"/>
  <c r="B1416" i="12"/>
  <c r="U1415" i="12"/>
  <c r="E1415" i="12"/>
  <c r="F1415" i="12" s="1"/>
  <c r="K1414" i="12"/>
  <c r="K1415" i="12" l="1"/>
  <c r="Q1415" i="12"/>
  <c r="R1415" i="12" s="1"/>
  <c r="W1415" i="12"/>
  <c r="E2524" i="13"/>
  <c r="J1416" i="12"/>
  <c r="Y1416" i="12"/>
  <c r="I1416" i="12"/>
  <c r="V1416" i="12"/>
  <c r="B1417" i="12"/>
  <c r="U1416" i="12"/>
  <c r="E1416" i="12"/>
  <c r="F1416" i="12" s="1"/>
  <c r="N1416" i="12"/>
  <c r="O1416" i="12" s="1"/>
  <c r="P1416" i="12" s="1"/>
  <c r="K1416" i="12" l="1"/>
  <c r="Q1416" i="12"/>
  <c r="R1416" i="12" s="1"/>
  <c r="W1416" i="12"/>
  <c r="E2523" i="13"/>
  <c r="V1417" i="12"/>
  <c r="B1418" i="12"/>
  <c r="U1417" i="12"/>
  <c r="E1417" i="12"/>
  <c r="F1417" i="12" s="1"/>
  <c r="N1417" i="12"/>
  <c r="O1417" i="12" s="1"/>
  <c r="P1417" i="12" s="1"/>
  <c r="J1417" i="12"/>
  <c r="Y1417" i="12"/>
  <c r="I1417" i="12"/>
  <c r="E2522" i="13" l="1"/>
  <c r="B1419" i="12"/>
  <c r="U1418" i="12"/>
  <c r="E1418" i="12"/>
  <c r="F1418" i="12" s="1"/>
  <c r="N1418" i="12"/>
  <c r="O1418" i="12" s="1"/>
  <c r="P1418" i="12" s="1"/>
  <c r="J1418" i="12"/>
  <c r="Y1418" i="12"/>
  <c r="I1418" i="12"/>
  <c r="V1418" i="12"/>
  <c r="K1417" i="12"/>
  <c r="Q1417" i="12"/>
  <c r="R1417" i="12" s="1"/>
  <c r="W1417" i="12"/>
  <c r="Q1418" i="12" l="1"/>
  <c r="R1418" i="12" s="1"/>
  <c r="W1418" i="12"/>
  <c r="E2521" i="13"/>
  <c r="N1419" i="12"/>
  <c r="O1419" i="12" s="1"/>
  <c r="P1419" i="12" s="1"/>
  <c r="J1419" i="12"/>
  <c r="Y1419" i="12"/>
  <c r="I1419" i="12"/>
  <c r="V1419" i="12"/>
  <c r="B1420" i="12"/>
  <c r="U1419" i="12"/>
  <c r="E1419" i="12"/>
  <c r="F1419" i="12" s="1"/>
  <c r="K1418" i="12"/>
  <c r="W1419" i="12" l="1"/>
  <c r="Q1419" i="12"/>
  <c r="R1419" i="12" s="1"/>
  <c r="K1419" i="12"/>
  <c r="E2520" i="13"/>
  <c r="N1420" i="12"/>
  <c r="O1420" i="12" s="1"/>
  <c r="P1420" i="12" s="1"/>
  <c r="J1420" i="12"/>
  <c r="Y1420" i="12"/>
  <c r="I1420" i="12"/>
  <c r="V1420" i="12"/>
  <c r="B1421" i="12"/>
  <c r="U1420" i="12"/>
  <c r="E1420" i="12"/>
  <c r="F1420" i="12" s="1"/>
  <c r="Q1420" i="12" l="1"/>
  <c r="R1420" i="12" s="1"/>
  <c r="K1420" i="12"/>
  <c r="W1420" i="12"/>
  <c r="E2519" i="13"/>
  <c r="J1421" i="12"/>
  <c r="Y1421" i="12"/>
  <c r="I1421" i="12"/>
  <c r="V1421" i="12"/>
  <c r="B1422" i="12"/>
  <c r="U1421" i="12"/>
  <c r="E1421" i="12"/>
  <c r="F1421" i="12" s="1"/>
  <c r="N1421" i="12"/>
  <c r="O1421" i="12" s="1"/>
  <c r="P1421" i="12" s="1"/>
  <c r="W1421" i="12" l="1"/>
  <c r="E2518" i="13"/>
  <c r="Y1422" i="12"/>
  <c r="I1422" i="12"/>
  <c r="V1422" i="12"/>
  <c r="B1423" i="12"/>
  <c r="U1422" i="12"/>
  <c r="E1422" i="12"/>
  <c r="F1422" i="12" s="1"/>
  <c r="N1422" i="12"/>
  <c r="O1422" i="12" s="1"/>
  <c r="P1422" i="12" s="1"/>
  <c r="J1422" i="12"/>
  <c r="K1421" i="12"/>
  <c r="Q1421" i="12"/>
  <c r="R1421" i="12" s="1"/>
  <c r="W1422" i="12" l="1"/>
  <c r="Q1422" i="12"/>
  <c r="R1422" i="12" s="1"/>
  <c r="E2517" i="13"/>
  <c r="V1423" i="12"/>
  <c r="B1424" i="12"/>
  <c r="U1423" i="12"/>
  <c r="E1423" i="12"/>
  <c r="F1423" i="12" s="1"/>
  <c r="N1423" i="12"/>
  <c r="O1423" i="12" s="1"/>
  <c r="P1423" i="12" s="1"/>
  <c r="J1423" i="12"/>
  <c r="Y1423" i="12"/>
  <c r="I1423" i="12"/>
  <c r="K1422" i="12"/>
  <c r="W1423" i="12" l="1"/>
  <c r="E2516" i="13"/>
  <c r="N1424" i="12"/>
  <c r="O1424" i="12" s="1"/>
  <c r="P1424" i="12" s="1"/>
  <c r="J1424" i="12"/>
  <c r="Y1424" i="12"/>
  <c r="I1424" i="12"/>
  <c r="V1424" i="12"/>
  <c r="B1425" i="12"/>
  <c r="U1424" i="12"/>
  <c r="E1424" i="12"/>
  <c r="F1424" i="12" s="1"/>
  <c r="K1423" i="12"/>
  <c r="Q1423" i="12"/>
  <c r="R1423" i="12" s="1"/>
  <c r="W1424" i="12" l="1"/>
  <c r="K1424" i="12"/>
  <c r="Q1424" i="12"/>
  <c r="R1424" i="12" s="1"/>
  <c r="E2515" i="13"/>
  <c r="N1425" i="12"/>
  <c r="O1425" i="12" s="1"/>
  <c r="P1425" i="12" s="1"/>
  <c r="J1425" i="12"/>
  <c r="Y1425" i="12"/>
  <c r="I1425" i="12"/>
  <c r="V1425" i="12"/>
  <c r="B1426" i="12"/>
  <c r="U1425" i="12"/>
  <c r="E1425" i="12"/>
  <c r="F1425" i="12" s="1"/>
  <c r="K1425" i="12" l="1"/>
  <c r="Q1425" i="12"/>
  <c r="R1425" i="12" s="1"/>
  <c r="W1425" i="12"/>
  <c r="E2514" i="13"/>
  <c r="J1426" i="12"/>
  <c r="Y1426" i="12"/>
  <c r="I1426" i="12"/>
  <c r="V1426" i="12"/>
  <c r="B1427" i="12"/>
  <c r="U1426" i="12"/>
  <c r="E1426" i="12"/>
  <c r="F1426" i="12" s="1"/>
  <c r="N1426" i="12"/>
  <c r="O1426" i="12" s="1"/>
  <c r="P1426" i="12" s="1"/>
  <c r="E2513" i="13" l="1"/>
  <c r="J1427" i="12"/>
  <c r="Y1427" i="12"/>
  <c r="I1427" i="12"/>
  <c r="V1427" i="12"/>
  <c r="B1428" i="12"/>
  <c r="U1427" i="12"/>
  <c r="E1427" i="12"/>
  <c r="F1427" i="12" s="1"/>
  <c r="N1427" i="12"/>
  <c r="O1427" i="12" s="1"/>
  <c r="P1427" i="12" s="1"/>
  <c r="W1426" i="12"/>
  <c r="K1426" i="12"/>
  <c r="Q1426" i="12"/>
  <c r="R1426" i="12" s="1"/>
  <c r="K1427" i="12" l="1"/>
  <c r="W1427" i="12"/>
  <c r="E2512" i="13"/>
  <c r="V1428" i="12"/>
  <c r="B1429" i="12"/>
  <c r="U1428" i="12"/>
  <c r="E1428" i="12"/>
  <c r="F1428" i="12" s="1"/>
  <c r="N1428" i="12"/>
  <c r="O1428" i="12" s="1"/>
  <c r="P1428" i="12" s="1"/>
  <c r="J1428" i="12"/>
  <c r="Y1428" i="12"/>
  <c r="I1428" i="12"/>
  <c r="Q1427" i="12"/>
  <c r="R1427" i="12" s="1"/>
  <c r="Q1428" i="12" l="1"/>
  <c r="R1428" i="12" s="1"/>
  <c r="W1428" i="12"/>
  <c r="E2511" i="13"/>
  <c r="N1429" i="12"/>
  <c r="O1429" i="12" s="1"/>
  <c r="P1429" i="12" s="1"/>
  <c r="J1429" i="12"/>
  <c r="Y1429" i="12"/>
  <c r="I1429" i="12"/>
  <c r="V1429" i="12"/>
  <c r="B1430" i="12"/>
  <c r="U1429" i="12"/>
  <c r="E1429" i="12"/>
  <c r="F1429" i="12" s="1"/>
  <c r="K1428" i="12"/>
  <c r="W1429" i="12" l="1"/>
  <c r="Q1429" i="12"/>
  <c r="R1429" i="12" s="1"/>
  <c r="E2510" i="13"/>
  <c r="N1430" i="12"/>
  <c r="O1430" i="12" s="1"/>
  <c r="P1430" i="12" s="1"/>
  <c r="J1430" i="12"/>
  <c r="Y1430" i="12"/>
  <c r="I1430" i="12"/>
  <c r="V1430" i="12"/>
  <c r="B1431" i="12"/>
  <c r="U1430" i="12"/>
  <c r="E1430" i="12"/>
  <c r="F1430" i="12" s="1"/>
  <c r="K1429" i="12"/>
  <c r="W1430" i="12" l="1"/>
  <c r="K1430" i="12"/>
  <c r="E2509" i="13"/>
  <c r="N1431" i="12"/>
  <c r="O1431" i="12" s="1"/>
  <c r="P1431" i="12" s="1"/>
  <c r="J1431" i="12"/>
  <c r="Y1431" i="12"/>
  <c r="I1431" i="12"/>
  <c r="V1431" i="12"/>
  <c r="B1432" i="12"/>
  <c r="U1431" i="12"/>
  <c r="E1431" i="12"/>
  <c r="F1431" i="12" s="1"/>
  <c r="Q1430" i="12"/>
  <c r="R1430" i="12" s="1"/>
  <c r="K1431" i="12" l="1"/>
  <c r="E2508" i="13"/>
  <c r="J1432" i="12"/>
  <c r="Y1432" i="12"/>
  <c r="I1432" i="12"/>
  <c r="V1432" i="12"/>
  <c r="B1433" i="12"/>
  <c r="U1432" i="12"/>
  <c r="E1432" i="12"/>
  <c r="F1432" i="12" s="1"/>
  <c r="N1432" i="12"/>
  <c r="O1432" i="12" s="1"/>
  <c r="P1432" i="12" s="1"/>
  <c r="Q1431" i="12"/>
  <c r="R1431" i="12" s="1"/>
  <c r="W1431" i="12"/>
  <c r="W1432" i="12" l="1"/>
  <c r="E2507" i="13"/>
  <c r="V1433" i="12"/>
  <c r="B1434" i="12"/>
  <c r="U1433" i="12"/>
  <c r="E1433" i="12"/>
  <c r="F1433" i="12" s="1"/>
  <c r="N1433" i="12"/>
  <c r="O1433" i="12" s="1"/>
  <c r="P1433" i="12" s="1"/>
  <c r="J1433" i="12"/>
  <c r="Y1433" i="12"/>
  <c r="I1433" i="12"/>
  <c r="K1432" i="12"/>
  <c r="Q1432" i="12"/>
  <c r="R1432" i="12" s="1"/>
  <c r="K1433" i="12" l="1"/>
  <c r="Q1433" i="12"/>
  <c r="R1433" i="12" s="1"/>
  <c r="W1433" i="12"/>
  <c r="E2506" i="13"/>
  <c r="B1435" i="12"/>
  <c r="U1434" i="12"/>
  <c r="E1434" i="12"/>
  <c r="F1434" i="12" s="1"/>
  <c r="N1434" i="12"/>
  <c r="O1434" i="12" s="1"/>
  <c r="P1434" i="12" s="1"/>
  <c r="J1434" i="12"/>
  <c r="Y1434" i="12"/>
  <c r="I1434" i="12"/>
  <c r="V1434" i="12"/>
  <c r="W1434" i="12" l="1"/>
  <c r="Q1434" i="12"/>
  <c r="R1434" i="12" s="1"/>
  <c r="E2505" i="13"/>
  <c r="N1435" i="12"/>
  <c r="O1435" i="12" s="1"/>
  <c r="P1435" i="12" s="1"/>
  <c r="J1435" i="12"/>
  <c r="Y1435" i="12"/>
  <c r="I1435" i="12"/>
  <c r="V1435" i="12"/>
  <c r="B1436" i="12"/>
  <c r="U1435" i="12"/>
  <c r="E1435" i="12"/>
  <c r="F1435" i="12" s="1"/>
  <c r="K1434" i="12"/>
  <c r="W1435" i="12" l="1"/>
  <c r="Q1435" i="12"/>
  <c r="R1435" i="12" s="1"/>
  <c r="K1435" i="12"/>
  <c r="E2504" i="13"/>
  <c r="N1436" i="12"/>
  <c r="O1436" i="12" s="1"/>
  <c r="P1436" i="12" s="1"/>
  <c r="J1436" i="12"/>
  <c r="Y1436" i="12"/>
  <c r="I1436" i="12"/>
  <c r="V1436" i="12"/>
  <c r="B1437" i="12"/>
  <c r="U1436" i="12"/>
  <c r="E1436" i="12"/>
  <c r="F1436" i="12" s="1"/>
  <c r="W1436" i="12" l="1"/>
  <c r="E2503" i="13"/>
  <c r="J1437" i="12"/>
  <c r="Y1437" i="12"/>
  <c r="I1437" i="12"/>
  <c r="V1437" i="12"/>
  <c r="B1438" i="12"/>
  <c r="U1437" i="12"/>
  <c r="E1437" i="12"/>
  <c r="F1437" i="12" s="1"/>
  <c r="N1437" i="12"/>
  <c r="O1437" i="12" s="1"/>
  <c r="P1437" i="12" s="1"/>
  <c r="Q1436" i="12"/>
  <c r="R1436" i="12" s="1"/>
  <c r="K1436" i="12"/>
  <c r="W1437" i="12" l="1"/>
  <c r="K1437" i="12"/>
  <c r="Q1437" i="12"/>
  <c r="R1437" i="12" s="1"/>
  <c r="E2502" i="13"/>
  <c r="Y1438" i="12"/>
  <c r="I1438" i="12"/>
  <c r="V1438" i="12"/>
  <c r="B1439" i="12"/>
  <c r="U1438" i="12"/>
  <c r="E1438" i="12"/>
  <c r="F1438" i="12" s="1"/>
  <c r="N1438" i="12"/>
  <c r="O1438" i="12" s="1"/>
  <c r="P1438" i="12" s="1"/>
  <c r="J1438" i="12"/>
  <c r="K1438" i="12" l="1"/>
  <c r="Q1438" i="12"/>
  <c r="R1438" i="12" s="1"/>
  <c r="W1438" i="12"/>
  <c r="E2501" i="13"/>
  <c r="V1439" i="12"/>
  <c r="B1440" i="12"/>
  <c r="U1439" i="12"/>
  <c r="E1439" i="12"/>
  <c r="F1439" i="12" s="1"/>
  <c r="N1439" i="12"/>
  <c r="O1439" i="12" s="1"/>
  <c r="P1439" i="12" s="1"/>
  <c r="J1439" i="12"/>
  <c r="Y1439" i="12"/>
  <c r="I1439" i="12"/>
  <c r="Q1439" i="12" l="1"/>
  <c r="R1439" i="12" s="1"/>
  <c r="K1439" i="12"/>
  <c r="W1439" i="12"/>
  <c r="E2500" i="13"/>
  <c r="N1440" i="12"/>
  <c r="O1440" i="12" s="1"/>
  <c r="P1440" i="12" s="1"/>
  <c r="J1440" i="12"/>
  <c r="Y1440" i="12"/>
  <c r="I1440" i="12"/>
  <c r="V1440" i="12"/>
  <c r="B1441" i="12"/>
  <c r="U1440" i="12"/>
  <c r="E1440" i="12"/>
  <c r="F1440" i="12" s="1"/>
  <c r="W1440" i="12" l="1"/>
  <c r="E2499" i="13"/>
  <c r="N1441" i="12"/>
  <c r="O1441" i="12" s="1"/>
  <c r="P1441" i="12" s="1"/>
  <c r="J1441" i="12"/>
  <c r="Y1441" i="12"/>
  <c r="I1441" i="12"/>
  <c r="V1441" i="12"/>
  <c r="B1442" i="12"/>
  <c r="U1441" i="12"/>
  <c r="E1441" i="12"/>
  <c r="F1441" i="12" s="1"/>
  <c r="K1440" i="12"/>
  <c r="Q1440" i="12"/>
  <c r="R1440" i="12" s="1"/>
  <c r="W1441" i="12" l="1"/>
  <c r="Q1441" i="12"/>
  <c r="R1441" i="12" s="1"/>
  <c r="E2498" i="13"/>
  <c r="J1442" i="12"/>
  <c r="Y1442" i="12"/>
  <c r="I1442" i="12"/>
  <c r="V1442" i="12"/>
  <c r="B1443" i="12"/>
  <c r="U1442" i="12"/>
  <c r="E1442" i="12"/>
  <c r="F1442" i="12" s="1"/>
  <c r="N1442" i="12"/>
  <c r="O1442" i="12" s="1"/>
  <c r="P1442" i="12" s="1"/>
  <c r="K1441" i="12"/>
  <c r="W1442" i="12" l="1"/>
  <c r="K1442" i="12"/>
  <c r="Q1442" i="12"/>
  <c r="R1442" i="12" s="1"/>
  <c r="E2497" i="13"/>
  <c r="J1443" i="12"/>
  <c r="Y1443" i="12"/>
  <c r="I1443" i="12"/>
  <c r="V1443" i="12"/>
  <c r="B1444" i="12"/>
  <c r="U1443" i="12"/>
  <c r="E1443" i="12"/>
  <c r="F1443" i="12" s="1"/>
  <c r="N1443" i="12"/>
  <c r="O1443" i="12" s="1"/>
  <c r="P1443" i="12" s="1"/>
  <c r="K1443" i="12" l="1"/>
  <c r="Q1443" i="12"/>
  <c r="R1443" i="12" s="1"/>
  <c r="W1443" i="12"/>
  <c r="E2496" i="13"/>
  <c r="V1444" i="12"/>
  <c r="B1445" i="12"/>
  <c r="U1444" i="12"/>
  <c r="E1444" i="12"/>
  <c r="F1444" i="12" s="1"/>
  <c r="N1444" i="12"/>
  <c r="O1444" i="12" s="1"/>
  <c r="P1444" i="12" s="1"/>
  <c r="J1444" i="12"/>
  <c r="Y1444" i="12"/>
  <c r="I1444" i="12"/>
  <c r="W1444" i="12" l="1"/>
  <c r="E2495" i="13"/>
  <c r="N1445" i="12"/>
  <c r="O1445" i="12" s="1"/>
  <c r="P1445" i="12" s="1"/>
  <c r="J1445" i="12"/>
  <c r="Y1445" i="12"/>
  <c r="I1445" i="12"/>
  <c r="V1445" i="12"/>
  <c r="U1445" i="12"/>
  <c r="E1445" i="12"/>
  <c r="F1445" i="12" s="1"/>
  <c r="B1446" i="12"/>
  <c r="K1444" i="12"/>
  <c r="Q1444" i="12"/>
  <c r="R1444" i="12" s="1"/>
  <c r="W1445" i="12" l="1"/>
  <c r="Q1445" i="12"/>
  <c r="R1445" i="12" s="1"/>
  <c r="K1445" i="12"/>
  <c r="E2494" i="13"/>
  <c r="N1446" i="12"/>
  <c r="O1446" i="12" s="1"/>
  <c r="P1446" i="12" s="1"/>
  <c r="J1446" i="12"/>
  <c r="Y1446" i="12"/>
  <c r="I1446" i="12"/>
  <c r="V1446" i="12"/>
  <c r="B1447" i="12"/>
  <c r="U1446" i="12"/>
  <c r="E1446" i="12"/>
  <c r="F1446" i="12" s="1"/>
  <c r="W1446" i="12" l="1"/>
  <c r="Q1446" i="12"/>
  <c r="R1446" i="12" s="1"/>
  <c r="E2493" i="13"/>
  <c r="N1447" i="12"/>
  <c r="O1447" i="12" s="1"/>
  <c r="P1447" i="12" s="1"/>
  <c r="J1447" i="12"/>
  <c r="Y1447" i="12"/>
  <c r="I1447" i="12"/>
  <c r="V1447" i="12"/>
  <c r="B1448" i="12"/>
  <c r="U1447" i="12"/>
  <c r="E1447" i="12"/>
  <c r="F1447" i="12" s="1"/>
  <c r="K1446" i="12"/>
  <c r="Q1447" i="12" l="1"/>
  <c r="R1447" i="12" s="1"/>
  <c r="W1447" i="12"/>
  <c r="E2492" i="13"/>
  <c r="J1448" i="12"/>
  <c r="Y1448" i="12"/>
  <c r="I1448" i="12"/>
  <c r="V1448" i="12"/>
  <c r="B1449" i="12"/>
  <c r="U1448" i="12"/>
  <c r="E1448" i="12"/>
  <c r="F1448" i="12" s="1"/>
  <c r="N1448" i="12"/>
  <c r="O1448" i="12" s="1"/>
  <c r="P1448" i="12" s="1"/>
  <c r="K1447" i="12"/>
  <c r="W1448" i="12" l="1"/>
  <c r="K1448" i="12"/>
  <c r="Q1448" i="12"/>
  <c r="R1448" i="12" s="1"/>
  <c r="E2491" i="13"/>
  <c r="V1449" i="12"/>
  <c r="B1450" i="12"/>
  <c r="U1449" i="12"/>
  <c r="E1449" i="12"/>
  <c r="F1449" i="12" s="1"/>
  <c r="N1449" i="12"/>
  <c r="O1449" i="12" s="1"/>
  <c r="P1449" i="12" s="1"/>
  <c r="J1449" i="12"/>
  <c r="Y1449" i="12"/>
  <c r="I1449" i="12"/>
  <c r="K1449" i="12" l="1"/>
  <c r="Q1449" i="12"/>
  <c r="R1449" i="12" s="1"/>
  <c r="W1449" i="12"/>
  <c r="E2490" i="13"/>
  <c r="B1451" i="12"/>
  <c r="U1450" i="12"/>
  <c r="E1450" i="12"/>
  <c r="F1450" i="12" s="1"/>
  <c r="N1450" i="12"/>
  <c r="O1450" i="12" s="1"/>
  <c r="P1450" i="12" s="1"/>
  <c r="J1450" i="12"/>
  <c r="Y1450" i="12"/>
  <c r="I1450" i="12"/>
  <c r="V1450" i="12"/>
  <c r="W1450" i="12" l="1"/>
  <c r="Q1450" i="12"/>
  <c r="R1450" i="12" s="1"/>
  <c r="E2489" i="13"/>
  <c r="N1451" i="12"/>
  <c r="O1451" i="12" s="1"/>
  <c r="P1451" i="12" s="1"/>
  <c r="J1451" i="12"/>
  <c r="Y1451" i="12"/>
  <c r="I1451" i="12"/>
  <c r="V1451" i="12"/>
  <c r="B1452" i="12"/>
  <c r="U1451" i="12"/>
  <c r="E1451" i="12"/>
  <c r="F1451" i="12" s="1"/>
  <c r="K1450" i="12"/>
  <c r="K1451" i="12" l="1"/>
  <c r="Q1451" i="12"/>
  <c r="R1451" i="12" s="1"/>
  <c r="W1451" i="12"/>
  <c r="E2488" i="13"/>
  <c r="N1452" i="12"/>
  <c r="O1452" i="12" s="1"/>
  <c r="P1452" i="12" s="1"/>
  <c r="J1452" i="12"/>
  <c r="Y1452" i="12"/>
  <c r="I1452" i="12"/>
  <c r="V1452" i="12"/>
  <c r="B1453" i="12"/>
  <c r="U1452" i="12"/>
  <c r="E1452" i="12"/>
  <c r="F1452" i="12" s="1"/>
  <c r="W1452" i="12" l="1"/>
  <c r="Q1452" i="12"/>
  <c r="R1452" i="12" s="1"/>
  <c r="E2487" i="13"/>
  <c r="J1453" i="12"/>
  <c r="Y1453" i="12"/>
  <c r="I1453" i="12"/>
  <c r="V1453" i="12"/>
  <c r="B1454" i="12"/>
  <c r="U1453" i="12"/>
  <c r="E1453" i="12"/>
  <c r="F1453" i="12" s="1"/>
  <c r="N1453" i="12"/>
  <c r="O1453" i="12" s="1"/>
  <c r="P1453" i="12" s="1"/>
  <c r="K1452" i="12"/>
  <c r="Q1453" i="12" l="1"/>
  <c r="R1453" i="12" s="1"/>
  <c r="W1453" i="12"/>
  <c r="E2486" i="13"/>
  <c r="Y1454" i="12"/>
  <c r="I1454" i="12"/>
  <c r="V1454" i="12"/>
  <c r="B1455" i="12"/>
  <c r="U1454" i="12"/>
  <c r="E1454" i="12"/>
  <c r="F1454" i="12" s="1"/>
  <c r="N1454" i="12"/>
  <c r="O1454" i="12" s="1"/>
  <c r="P1454" i="12" s="1"/>
  <c r="J1454" i="12"/>
  <c r="K1453" i="12"/>
  <c r="W1454" i="12" l="1"/>
  <c r="E2485" i="13"/>
  <c r="V1455" i="12"/>
  <c r="B1456" i="12"/>
  <c r="U1455" i="12"/>
  <c r="E1455" i="12"/>
  <c r="F1455" i="12" s="1"/>
  <c r="N1455" i="12"/>
  <c r="O1455" i="12" s="1"/>
  <c r="P1455" i="12" s="1"/>
  <c r="J1455" i="12"/>
  <c r="Y1455" i="12"/>
  <c r="I1455" i="12"/>
  <c r="K1454" i="12"/>
  <c r="Q1454" i="12"/>
  <c r="R1454" i="12" s="1"/>
  <c r="K1455" i="12" l="1"/>
  <c r="W1455" i="12"/>
  <c r="Q1455" i="12"/>
  <c r="R1455" i="12" s="1"/>
  <c r="E2484" i="13"/>
  <c r="N1456" i="12"/>
  <c r="O1456" i="12" s="1"/>
  <c r="P1456" i="12" s="1"/>
  <c r="J1456" i="12"/>
  <c r="Y1456" i="12"/>
  <c r="I1456" i="12"/>
  <c r="V1456" i="12"/>
  <c r="B1457" i="12"/>
  <c r="U1456" i="12"/>
  <c r="E1456" i="12"/>
  <c r="F1456" i="12" s="1"/>
  <c r="W1456" i="12" l="1"/>
  <c r="Q1456" i="12"/>
  <c r="R1456" i="12" s="1"/>
  <c r="E2483" i="13"/>
  <c r="N1457" i="12"/>
  <c r="O1457" i="12" s="1"/>
  <c r="P1457" i="12" s="1"/>
  <c r="J1457" i="12"/>
  <c r="Y1457" i="12"/>
  <c r="I1457" i="12"/>
  <c r="V1457" i="12"/>
  <c r="B1458" i="12"/>
  <c r="U1457" i="12"/>
  <c r="E1457" i="12"/>
  <c r="F1457" i="12" s="1"/>
  <c r="K1456" i="12"/>
  <c r="Q1457" i="12" l="1"/>
  <c r="R1457" i="12" s="1"/>
  <c r="W1457" i="12"/>
  <c r="E2482" i="13"/>
  <c r="J1458" i="12"/>
  <c r="Y1458" i="12"/>
  <c r="I1458" i="12"/>
  <c r="V1458" i="12"/>
  <c r="B1459" i="12"/>
  <c r="U1458" i="12"/>
  <c r="E1458" i="12"/>
  <c r="F1458" i="12" s="1"/>
  <c r="N1458" i="12"/>
  <c r="O1458" i="12" s="1"/>
  <c r="P1458" i="12" s="1"/>
  <c r="K1457" i="12"/>
  <c r="K1458" i="12" l="1"/>
  <c r="Q1458" i="12"/>
  <c r="R1458" i="12" s="1"/>
  <c r="W1458" i="12"/>
  <c r="E2481" i="13"/>
  <c r="J1459" i="12"/>
  <c r="Y1459" i="12"/>
  <c r="I1459" i="12"/>
  <c r="V1459" i="12"/>
  <c r="B1460" i="12"/>
  <c r="U1459" i="12"/>
  <c r="E1459" i="12"/>
  <c r="F1459" i="12" s="1"/>
  <c r="N1459" i="12"/>
  <c r="O1459" i="12" s="1"/>
  <c r="P1459" i="12" s="1"/>
  <c r="K1459" i="12" l="1"/>
  <c r="Q1459" i="12"/>
  <c r="R1459" i="12" s="1"/>
  <c r="W1459" i="12"/>
  <c r="E2480" i="13"/>
  <c r="V1460" i="12"/>
  <c r="B1461" i="12"/>
  <c r="U1460" i="12"/>
  <c r="E1460" i="12"/>
  <c r="F1460" i="12" s="1"/>
  <c r="N1460" i="12"/>
  <c r="O1460" i="12" s="1"/>
  <c r="P1460" i="12" s="1"/>
  <c r="J1460" i="12"/>
  <c r="Y1460" i="12"/>
  <c r="I1460" i="12"/>
  <c r="Q1460" i="12" l="1"/>
  <c r="R1460" i="12" s="1"/>
  <c r="K1460" i="12"/>
  <c r="W1460" i="12"/>
  <c r="E2479" i="13"/>
  <c r="N1461" i="12"/>
  <c r="O1461" i="12" s="1"/>
  <c r="P1461" i="12" s="1"/>
  <c r="J1461" i="12"/>
  <c r="Y1461" i="12"/>
  <c r="I1461" i="12"/>
  <c r="V1461" i="12"/>
  <c r="B1462" i="12"/>
  <c r="U1461" i="12"/>
  <c r="E1461" i="12"/>
  <c r="F1461" i="12" s="1"/>
  <c r="W1461" i="12" l="1"/>
  <c r="E2478" i="13"/>
  <c r="N1462" i="12"/>
  <c r="O1462" i="12" s="1"/>
  <c r="P1462" i="12" s="1"/>
  <c r="J1462" i="12"/>
  <c r="Y1462" i="12"/>
  <c r="I1462" i="12"/>
  <c r="V1462" i="12"/>
  <c r="B1463" i="12"/>
  <c r="U1462" i="12"/>
  <c r="E1462" i="12"/>
  <c r="F1462" i="12" s="1"/>
  <c r="K1461" i="12"/>
  <c r="Q1461" i="12"/>
  <c r="R1461" i="12" s="1"/>
  <c r="W1462" i="12" l="1"/>
  <c r="Q1462" i="12"/>
  <c r="R1462" i="12" s="1"/>
  <c r="E2477" i="13"/>
  <c r="N1463" i="12"/>
  <c r="O1463" i="12" s="1"/>
  <c r="P1463" i="12" s="1"/>
  <c r="J1463" i="12"/>
  <c r="Y1463" i="12"/>
  <c r="I1463" i="12"/>
  <c r="V1463" i="12"/>
  <c r="B1464" i="12"/>
  <c r="U1463" i="12"/>
  <c r="E1463" i="12"/>
  <c r="F1463" i="12" s="1"/>
  <c r="K1462" i="12"/>
  <c r="W1463" i="12" l="1"/>
  <c r="K1463" i="12"/>
  <c r="Q1463" i="12"/>
  <c r="R1463" i="12" s="1"/>
  <c r="E2476" i="13"/>
  <c r="J1464" i="12"/>
  <c r="Y1464" i="12"/>
  <c r="I1464" i="12"/>
  <c r="V1464" i="12"/>
  <c r="B1465" i="12"/>
  <c r="U1464" i="12"/>
  <c r="E1464" i="12"/>
  <c r="F1464" i="12" s="1"/>
  <c r="N1464" i="12"/>
  <c r="O1464" i="12" s="1"/>
  <c r="P1464" i="12" s="1"/>
  <c r="W1464" i="12" l="1"/>
  <c r="Q1464" i="12"/>
  <c r="R1464" i="12" s="1"/>
  <c r="E2475" i="13"/>
  <c r="V1465" i="12"/>
  <c r="B1466" i="12"/>
  <c r="U1465" i="12"/>
  <c r="E1465" i="12"/>
  <c r="F1465" i="12" s="1"/>
  <c r="N1465" i="12"/>
  <c r="O1465" i="12" s="1"/>
  <c r="P1465" i="12" s="1"/>
  <c r="J1465" i="12"/>
  <c r="Y1465" i="12"/>
  <c r="I1465" i="12"/>
  <c r="K1464" i="12"/>
  <c r="E2474" i="13" l="1"/>
  <c r="B1467" i="12"/>
  <c r="U1466" i="12"/>
  <c r="E1466" i="12"/>
  <c r="F1466" i="12" s="1"/>
  <c r="N1466" i="12"/>
  <c r="O1466" i="12" s="1"/>
  <c r="P1466" i="12" s="1"/>
  <c r="J1466" i="12"/>
  <c r="Y1466" i="12"/>
  <c r="I1466" i="12"/>
  <c r="V1466" i="12"/>
  <c r="K1465" i="12"/>
  <c r="Q1465" i="12"/>
  <c r="R1465" i="12" s="1"/>
  <c r="W1465" i="12"/>
  <c r="Q1466" i="12" l="1"/>
  <c r="R1466" i="12" s="1"/>
  <c r="W1466" i="12"/>
  <c r="E2473" i="13"/>
  <c r="N1467" i="12"/>
  <c r="O1467" i="12" s="1"/>
  <c r="P1467" i="12" s="1"/>
  <c r="J1467" i="12"/>
  <c r="Y1467" i="12"/>
  <c r="I1467" i="12"/>
  <c r="V1467" i="12"/>
  <c r="B1468" i="12"/>
  <c r="U1467" i="12"/>
  <c r="E1467" i="12"/>
  <c r="F1467" i="12" s="1"/>
  <c r="K1466" i="12"/>
  <c r="K1467" i="12" l="1"/>
  <c r="Q1467" i="12"/>
  <c r="R1467" i="12" s="1"/>
  <c r="W1467" i="12"/>
  <c r="E2472" i="13"/>
  <c r="N1468" i="12"/>
  <c r="O1468" i="12" s="1"/>
  <c r="P1468" i="12" s="1"/>
  <c r="J1468" i="12"/>
  <c r="Y1468" i="12"/>
  <c r="I1468" i="12"/>
  <c r="V1468" i="12"/>
  <c r="B1469" i="12"/>
  <c r="U1468" i="12"/>
  <c r="E1468" i="12"/>
  <c r="F1468" i="12" s="1"/>
  <c r="W1468" i="12" l="1"/>
  <c r="Q1468" i="12"/>
  <c r="R1468" i="12" s="1"/>
  <c r="E2471" i="13"/>
  <c r="J1469" i="12"/>
  <c r="Y1469" i="12"/>
  <c r="I1469" i="12"/>
  <c r="V1469" i="12"/>
  <c r="B1470" i="12"/>
  <c r="U1469" i="12"/>
  <c r="E1469" i="12"/>
  <c r="F1469" i="12" s="1"/>
  <c r="N1469" i="12"/>
  <c r="O1469" i="12" s="1"/>
  <c r="P1469" i="12" s="1"/>
  <c r="K1468" i="12"/>
  <c r="E2470" i="13" l="1"/>
  <c r="Y1470" i="12"/>
  <c r="I1470" i="12"/>
  <c r="V1470" i="12"/>
  <c r="B1471" i="12"/>
  <c r="U1470" i="12"/>
  <c r="E1470" i="12"/>
  <c r="F1470" i="12" s="1"/>
  <c r="N1470" i="12"/>
  <c r="O1470" i="12" s="1"/>
  <c r="P1470" i="12" s="1"/>
  <c r="J1470" i="12"/>
  <c r="K1469" i="12"/>
  <c r="Q1469" i="12"/>
  <c r="R1469" i="12" s="1"/>
  <c r="W1469" i="12"/>
  <c r="W1470" i="12" l="1"/>
  <c r="Q1470" i="12"/>
  <c r="R1470" i="12" s="1"/>
  <c r="E2469" i="13"/>
  <c r="V1471" i="12"/>
  <c r="B1472" i="12"/>
  <c r="U1471" i="12"/>
  <c r="E1471" i="12"/>
  <c r="F1471" i="12" s="1"/>
  <c r="N1471" i="12"/>
  <c r="O1471" i="12" s="1"/>
  <c r="P1471" i="12" s="1"/>
  <c r="J1471" i="12"/>
  <c r="Y1471" i="12"/>
  <c r="I1471" i="12"/>
  <c r="K1470" i="12"/>
  <c r="W1471" i="12" l="1"/>
  <c r="E2468" i="13"/>
  <c r="U1472" i="12"/>
  <c r="B1473" i="12"/>
  <c r="N1472" i="12"/>
  <c r="O1472" i="12" s="1"/>
  <c r="P1472" i="12" s="1"/>
  <c r="J1472" i="12"/>
  <c r="I1472" i="12"/>
  <c r="Y1472" i="12"/>
  <c r="E1472" i="12"/>
  <c r="F1472" i="12" s="1"/>
  <c r="V1472" i="12"/>
  <c r="K1471" i="12"/>
  <c r="Q1471" i="12"/>
  <c r="R1471" i="12" s="1"/>
  <c r="Q1472" i="12" l="1"/>
  <c r="R1472" i="12" s="1"/>
  <c r="E2467" i="13"/>
  <c r="B1474" i="12"/>
  <c r="U1473" i="12"/>
  <c r="E1473" i="12"/>
  <c r="F1473" i="12" s="1"/>
  <c r="V1473" i="12"/>
  <c r="N1473" i="12"/>
  <c r="O1473" i="12" s="1"/>
  <c r="P1473" i="12" s="1"/>
  <c r="J1473" i="12"/>
  <c r="I1473" i="12"/>
  <c r="Y1473" i="12"/>
  <c r="W1472" i="12"/>
  <c r="K1472" i="12"/>
  <c r="Q1473" i="12" l="1"/>
  <c r="R1473" i="12" s="1"/>
  <c r="W1473" i="12"/>
  <c r="E2466" i="13"/>
  <c r="J1474" i="12"/>
  <c r="I1474" i="12"/>
  <c r="E1474" i="12"/>
  <c r="F1474" i="12" s="1"/>
  <c r="Y1474" i="12"/>
  <c r="V1474" i="12"/>
  <c r="U1474" i="12"/>
  <c r="N1474" i="12"/>
  <c r="O1474" i="12" s="1"/>
  <c r="P1474" i="12" s="1"/>
  <c r="B1475" i="12"/>
  <c r="K1473" i="12"/>
  <c r="Q1474" i="12" l="1"/>
  <c r="R1474" i="12" s="1"/>
  <c r="K1474" i="12"/>
  <c r="E2465" i="13"/>
  <c r="B1476" i="12"/>
  <c r="U1475" i="12"/>
  <c r="E1475" i="12"/>
  <c r="F1475" i="12" s="1"/>
  <c r="J1475" i="12"/>
  <c r="Y1475" i="12"/>
  <c r="V1475" i="12"/>
  <c r="N1475" i="12"/>
  <c r="O1475" i="12" s="1"/>
  <c r="P1475" i="12" s="1"/>
  <c r="I1475" i="12"/>
  <c r="W1474" i="12"/>
  <c r="W1475" i="12" l="1"/>
  <c r="E2464" i="13"/>
  <c r="N1476" i="12"/>
  <c r="O1476" i="12" s="1"/>
  <c r="P1476" i="12" s="1"/>
  <c r="J1476" i="12"/>
  <c r="Y1476" i="12"/>
  <c r="V1476" i="12"/>
  <c r="U1476" i="12"/>
  <c r="I1476" i="12"/>
  <c r="E1476" i="12"/>
  <c r="F1476" i="12" s="1"/>
  <c r="B1477" i="12"/>
  <c r="K1475" i="12"/>
  <c r="Q1475" i="12"/>
  <c r="R1475" i="12" s="1"/>
  <c r="K1476" i="12" l="1"/>
  <c r="W1476" i="12"/>
  <c r="Q1476" i="12"/>
  <c r="R1476" i="12" s="1"/>
  <c r="E2463" i="13"/>
  <c r="N1477" i="12"/>
  <c r="O1477" i="12" s="1"/>
  <c r="P1477" i="12" s="1"/>
  <c r="J1477" i="12"/>
  <c r="Y1477" i="12"/>
  <c r="I1477" i="12"/>
  <c r="V1477" i="12"/>
  <c r="U1477" i="12"/>
  <c r="E1477" i="12"/>
  <c r="F1477" i="12" s="1"/>
  <c r="B1478" i="12"/>
  <c r="W1477" i="12" l="1"/>
  <c r="E2462" i="13"/>
  <c r="Y1478" i="12"/>
  <c r="I1478" i="12"/>
  <c r="V1478" i="12"/>
  <c r="N1478" i="12"/>
  <c r="O1478" i="12" s="1"/>
  <c r="P1478" i="12" s="1"/>
  <c r="U1478" i="12"/>
  <c r="J1478" i="12"/>
  <c r="E1478" i="12"/>
  <c r="F1478" i="12" s="1"/>
  <c r="B1479" i="12"/>
  <c r="Q1477" i="12"/>
  <c r="R1477" i="12" s="1"/>
  <c r="K1477" i="12"/>
  <c r="W1478" i="12" l="1"/>
  <c r="K1478" i="12"/>
  <c r="E2461" i="13"/>
  <c r="Y1479" i="12"/>
  <c r="I1479" i="12"/>
  <c r="V1479" i="12"/>
  <c r="B1480" i="12"/>
  <c r="U1479" i="12"/>
  <c r="E1479" i="12"/>
  <c r="F1479" i="12" s="1"/>
  <c r="N1479" i="12"/>
  <c r="O1479" i="12" s="1"/>
  <c r="P1479" i="12" s="1"/>
  <c r="J1479" i="12"/>
  <c r="Q1478" i="12"/>
  <c r="R1478" i="12" s="1"/>
  <c r="W1479" i="12" l="1"/>
  <c r="E2460" i="13"/>
  <c r="V1480" i="12"/>
  <c r="B1481" i="12"/>
  <c r="U1480" i="12"/>
  <c r="E1480" i="12"/>
  <c r="F1480" i="12" s="1"/>
  <c r="N1480" i="12"/>
  <c r="O1480" i="12" s="1"/>
  <c r="P1480" i="12" s="1"/>
  <c r="Y1480" i="12"/>
  <c r="I1480" i="12"/>
  <c r="J1480" i="12"/>
  <c r="K1479" i="12"/>
  <c r="Q1479" i="12"/>
  <c r="R1479" i="12" s="1"/>
  <c r="W1480" i="12" l="1"/>
  <c r="Q1480" i="12"/>
  <c r="R1480" i="12" s="1"/>
  <c r="E2459" i="13"/>
  <c r="N1481" i="12"/>
  <c r="O1481" i="12" s="1"/>
  <c r="P1481" i="12" s="1"/>
  <c r="V1481" i="12"/>
  <c r="B1482" i="12"/>
  <c r="U1481" i="12"/>
  <c r="E1481" i="12"/>
  <c r="F1481" i="12" s="1"/>
  <c r="J1481" i="12"/>
  <c r="I1481" i="12"/>
  <c r="Y1481" i="12"/>
  <c r="K1480" i="12"/>
  <c r="W1481" i="12" l="1"/>
  <c r="E2458" i="13"/>
  <c r="J1482" i="12"/>
  <c r="B1483" i="12"/>
  <c r="U1482" i="12"/>
  <c r="E1482" i="12"/>
  <c r="F1482" i="12" s="1"/>
  <c r="V1482" i="12"/>
  <c r="N1482" i="12"/>
  <c r="O1482" i="12" s="1"/>
  <c r="P1482" i="12" s="1"/>
  <c r="I1482" i="12"/>
  <c r="Y1482" i="12"/>
  <c r="Q1481" i="12"/>
  <c r="R1481" i="12" s="1"/>
  <c r="K1481" i="12"/>
  <c r="W1482" i="12" l="1"/>
  <c r="Q1482" i="12"/>
  <c r="R1482" i="12" s="1"/>
  <c r="E2457" i="13"/>
  <c r="J1483" i="12"/>
  <c r="Y1483" i="12"/>
  <c r="I1483" i="12"/>
  <c r="B1484" i="12"/>
  <c r="U1483" i="12"/>
  <c r="E1483" i="12"/>
  <c r="F1483" i="12" s="1"/>
  <c r="V1483" i="12"/>
  <c r="N1483" i="12"/>
  <c r="O1483" i="12" s="1"/>
  <c r="P1483" i="12" s="1"/>
  <c r="K1482" i="12"/>
  <c r="W1483" i="12" l="1"/>
  <c r="E2456" i="13"/>
  <c r="J1484" i="12"/>
  <c r="Y1484" i="12"/>
  <c r="I1484" i="12"/>
  <c r="V1484" i="12"/>
  <c r="B1485" i="12"/>
  <c r="U1484" i="12"/>
  <c r="E1484" i="12"/>
  <c r="F1484" i="12" s="1"/>
  <c r="N1484" i="12"/>
  <c r="O1484" i="12" s="1"/>
  <c r="P1484" i="12" s="1"/>
  <c r="K1483" i="12"/>
  <c r="Q1483" i="12"/>
  <c r="R1483" i="12" s="1"/>
  <c r="W1484" i="12" l="1"/>
  <c r="E2455" i="13"/>
  <c r="V1485" i="12"/>
  <c r="J1485" i="12"/>
  <c r="Y1485" i="12"/>
  <c r="I1485" i="12"/>
  <c r="B1486" i="12"/>
  <c r="U1485" i="12"/>
  <c r="N1485" i="12"/>
  <c r="O1485" i="12" s="1"/>
  <c r="P1485" i="12" s="1"/>
  <c r="E1485" i="12"/>
  <c r="F1485" i="12" s="1"/>
  <c r="K1484" i="12"/>
  <c r="Q1484" i="12"/>
  <c r="R1484" i="12" s="1"/>
  <c r="K1485" i="12" l="1"/>
  <c r="Q1485" i="12"/>
  <c r="R1485" i="12" s="1"/>
  <c r="E2454" i="13"/>
  <c r="N1486" i="12"/>
  <c r="O1486" i="12" s="1"/>
  <c r="P1486" i="12" s="1"/>
  <c r="Y1486" i="12"/>
  <c r="I1486" i="12"/>
  <c r="V1486" i="12"/>
  <c r="J1486" i="12"/>
  <c r="E1486" i="12"/>
  <c r="F1486" i="12" s="1"/>
  <c r="B1487" i="12"/>
  <c r="U1486" i="12"/>
  <c r="W1485" i="12"/>
  <c r="K1486" i="12" l="1"/>
  <c r="W1486" i="12"/>
  <c r="E2453" i="13"/>
  <c r="N1487" i="12"/>
  <c r="O1487" i="12" s="1"/>
  <c r="P1487" i="12" s="1"/>
  <c r="Y1487" i="12"/>
  <c r="I1487" i="12"/>
  <c r="V1487" i="12"/>
  <c r="J1487" i="12"/>
  <c r="E1487" i="12"/>
  <c r="F1487" i="12" s="1"/>
  <c r="B1488" i="12"/>
  <c r="U1487" i="12"/>
  <c r="Q1486" i="12"/>
  <c r="R1486" i="12" s="1"/>
  <c r="K1487" i="12" l="1"/>
  <c r="Q1487" i="12"/>
  <c r="R1487" i="12" s="1"/>
  <c r="W1487" i="12"/>
  <c r="E2452" i="13"/>
  <c r="N1488" i="12"/>
  <c r="O1488" i="12" s="1"/>
  <c r="P1488" i="12" s="1"/>
  <c r="J1488" i="12"/>
  <c r="Y1488" i="12"/>
  <c r="I1488" i="12"/>
  <c r="V1488" i="12"/>
  <c r="U1488" i="12"/>
  <c r="E1488" i="12"/>
  <c r="F1488" i="12" s="1"/>
  <c r="B1489" i="12"/>
  <c r="W1488" i="12" l="1"/>
  <c r="Q1488" i="12"/>
  <c r="R1488" i="12" s="1"/>
  <c r="E2451" i="13"/>
  <c r="J1489" i="12"/>
  <c r="V1489" i="12"/>
  <c r="B1490" i="12"/>
  <c r="U1489" i="12"/>
  <c r="E1489" i="12"/>
  <c r="F1489" i="12" s="1"/>
  <c r="N1489" i="12"/>
  <c r="O1489" i="12" s="1"/>
  <c r="P1489" i="12" s="1"/>
  <c r="Y1489" i="12"/>
  <c r="I1489" i="12"/>
  <c r="K1488" i="12"/>
  <c r="W1489" i="12" l="1"/>
  <c r="K1489" i="12"/>
  <c r="Q1489" i="12"/>
  <c r="R1489" i="12" s="1"/>
  <c r="E2450" i="13"/>
  <c r="B1491" i="12"/>
  <c r="U1490" i="12"/>
  <c r="E1490" i="12"/>
  <c r="F1490" i="12" s="1"/>
  <c r="N1490" i="12"/>
  <c r="O1490" i="12" s="1"/>
  <c r="P1490" i="12" s="1"/>
  <c r="J1490" i="12"/>
  <c r="Y1490" i="12"/>
  <c r="V1490" i="12"/>
  <c r="I1490" i="12"/>
  <c r="Q1490" i="12" l="1"/>
  <c r="R1490" i="12" s="1"/>
  <c r="E2449" i="13"/>
  <c r="B1492" i="12"/>
  <c r="U1491" i="12"/>
  <c r="E1491" i="12"/>
  <c r="F1491" i="12" s="1"/>
  <c r="J1491" i="12"/>
  <c r="Y1491" i="12"/>
  <c r="V1491" i="12"/>
  <c r="N1491" i="12"/>
  <c r="O1491" i="12" s="1"/>
  <c r="P1491" i="12" s="1"/>
  <c r="I1491" i="12"/>
  <c r="K1490" i="12"/>
  <c r="W1490" i="12"/>
  <c r="W1491" i="12" l="1"/>
  <c r="Q1491" i="12"/>
  <c r="R1491" i="12" s="1"/>
  <c r="E2448" i="13"/>
  <c r="N1492" i="12"/>
  <c r="O1492" i="12" s="1"/>
  <c r="P1492" i="12" s="1"/>
  <c r="J1492" i="12"/>
  <c r="V1492" i="12"/>
  <c r="B1493" i="12"/>
  <c r="U1492" i="12"/>
  <c r="E1492" i="12"/>
  <c r="F1492" i="12" s="1"/>
  <c r="Y1492" i="12"/>
  <c r="I1492" i="12"/>
  <c r="K1491" i="12"/>
  <c r="Q1492" i="12" l="1"/>
  <c r="R1492" i="12" s="1"/>
  <c r="E2447" i="13"/>
  <c r="N1493" i="12"/>
  <c r="O1493" i="12" s="1"/>
  <c r="P1493" i="12" s="1"/>
  <c r="J1493" i="12"/>
  <c r="Y1493" i="12"/>
  <c r="I1493" i="12"/>
  <c r="B1494" i="12"/>
  <c r="U1493" i="12"/>
  <c r="E1493" i="12"/>
  <c r="F1493" i="12" s="1"/>
  <c r="V1493" i="12"/>
  <c r="K1492" i="12"/>
  <c r="W1492" i="12"/>
  <c r="K1493" i="12" l="1"/>
  <c r="W1493" i="12"/>
  <c r="E2446" i="13"/>
  <c r="Y1494" i="12"/>
  <c r="I1494" i="12"/>
  <c r="V1494" i="12"/>
  <c r="N1494" i="12"/>
  <c r="O1494" i="12" s="1"/>
  <c r="P1494" i="12" s="1"/>
  <c r="B1495" i="12"/>
  <c r="U1494" i="12"/>
  <c r="J1494" i="12"/>
  <c r="E1494" i="12"/>
  <c r="F1494" i="12" s="1"/>
  <c r="Q1493" i="12"/>
  <c r="R1493" i="12" s="1"/>
  <c r="K1494" i="12" l="1"/>
  <c r="W1494" i="12"/>
  <c r="E2445" i="13"/>
  <c r="Y1495" i="12"/>
  <c r="I1495" i="12"/>
  <c r="V1495" i="12"/>
  <c r="B1496" i="12"/>
  <c r="U1495" i="12"/>
  <c r="E1495" i="12"/>
  <c r="F1495" i="12" s="1"/>
  <c r="N1495" i="12"/>
  <c r="O1495" i="12" s="1"/>
  <c r="P1495" i="12" s="1"/>
  <c r="J1495" i="12"/>
  <c r="Q1494" i="12"/>
  <c r="R1494" i="12" s="1"/>
  <c r="K1495" i="12" l="1"/>
  <c r="E2444" i="13"/>
  <c r="V1496" i="12"/>
  <c r="B1497" i="12"/>
  <c r="U1496" i="12"/>
  <c r="E1496" i="12"/>
  <c r="F1496" i="12" s="1"/>
  <c r="N1496" i="12"/>
  <c r="O1496" i="12" s="1"/>
  <c r="P1496" i="12" s="1"/>
  <c r="J1496" i="12"/>
  <c r="Y1496" i="12"/>
  <c r="I1496" i="12"/>
  <c r="Q1495" i="12"/>
  <c r="R1495" i="12" s="1"/>
  <c r="W1495" i="12"/>
  <c r="K1496" i="12" l="1"/>
  <c r="Q1496" i="12"/>
  <c r="R1496" i="12" s="1"/>
  <c r="W1496" i="12"/>
  <c r="E2443" i="13"/>
  <c r="N1497" i="12"/>
  <c r="O1497" i="12" s="1"/>
  <c r="P1497" i="12" s="1"/>
  <c r="Y1497" i="12"/>
  <c r="I1497" i="12"/>
  <c r="V1497" i="12"/>
  <c r="B1498" i="12"/>
  <c r="U1497" i="12"/>
  <c r="E1497" i="12"/>
  <c r="F1497" i="12" s="1"/>
  <c r="J1497" i="12"/>
  <c r="W1497" i="12" l="1"/>
  <c r="K1497" i="12"/>
  <c r="E2442" i="13"/>
  <c r="J1498" i="12"/>
  <c r="V1498" i="12"/>
  <c r="B1499" i="12"/>
  <c r="U1498" i="12"/>
  <c r="E1498" i="12"/>
  <c r="F1498" i="12" s="1"/>
  <c r="Y1498" i="12"/>
  <c r="N1498" i="12"/>
  <c r="O1498" i="12" s="1"/>
  <c r="P1498" i="12" s="1"/>
  <c r="I1498" i="12"/>
  <c r="Q1497" i="12"/>
  <c r="R1497" i="12" s="1"/>
  <c r="Q1498" i="12" l="1"/>
  <c r="R1498" i="12" s="1"/>
  <c r="W1498" i="12"/>
  <c r="E2441" i="13"/>
  <c r="J1499" i="12"/>
  <c r="Y1499" i="12"/>
  <c r="I1499" i="12"/>
  <c r="B1500" i="12"/>
  <c r="U1499" i="12"/>
  <c r="E1499" i="12"/>
  <c r="F1499" i="12" s="1"/>
  <c r="V1499" i="12"/>
  <c r="N1499" i="12"/>
  <c r="O1499" i="12" s="1"/>
  <c r="P1499" i="12" s="1"/>
  <c r="K1498" i="12"/>
  <c r="E2440" i="13" l="1"/>
  <c r="J1500" i="12"/>
  <c r="Y1500" i="12"/>
  <c r="I1500" i="12"/>
  <c r="V1500" i="12"/>
  <c r="B1501" i="12"/>
  <c r="U1500" i="12"/>
  <c r="E1500" i="12"/>
  <c r="F1500" i="12" s="1"/>
  <c r="N1500" i="12"/>
  <c r="O1500" i="12" s="1"/>
  <c r="P1500" i="12" s="1"/>
  <c r="K1499" i="12"/>
  <c r="Q1499" i="12"/>
  <c r="R1499" i="12" s="1"/>
  <c r="W1499" i="12"/>
  <c r="W1500" i="12" l="1"/>
  <c r="E2439" i="13"/>
  <c r="V1501" i="12"/>
  <c r="J1501" i="12"/>
  <c r="Y1501" i="12"/>
  <c r="I1501" i="12"/>
  <c r="B1502" i="12"/>
  <c r="U1501" i="12"/>
  <c r="N1501" i="12"/>
  <c r="O1501" i="12" s="1"/>
  <c r="P1501" i="12" s="1"/>
  <c r="E1501" i="12"/>
  <c r="F1501" i="12" s="1"/>
  <c r="K1500" i="12"/>
  <c r="Q1500" i="12"/>
  <c r="R1500" i="12" s="1"/>
  <c r="Q1501" i="12" l="1"/>
  <c r="R1501" i="12" s="1"/>
  <c r="K1501" i="12"/>
  <c r="W1501" i="12"/>
  <c r="E2438" i="13"/>
  <c r="N1502" i="12"/>
  <c r="O1502" i="12" s="1"/>
  <c r="P1502" i="12" s="1"/>
  <c r="J1502" i="12"/>
  <c r="Y1502" i="12"/>
  <c r="I1502" i="12"/>
  <c r="V1502" i="12"/>
  <c r="U1502" i="12"/>
  <c r="E1502" i="12"/>
  <c r="F1502" i="12" s="1"/>
  <c r="B1503" i="12"/>
  <c r="K1502" i="12" l="1"/>
  <c r="W1502" i="12"/>
  <c r="Q1502" i="12"/>
  <c r="R1502" i="12" s="1"/>
  <c r="E2437" i="13"/>
  <c r="N1503" i="12"/>
  <c r="O1503" i="12" s="1"/>
  <c r="P1503" i="12" s="1"/>
  <c r="Y1503" i="12"/>
  <c r="I1503" i="12"/>
  <c r="V1503" i="12"/>
  <c r="B1504" i="12"/>
  <c r="U1503" i="12"/>
  <c r="E1503" i="12"/>
  <c r="F1503" i="12" s="1"/>
  <c r="J1503" i="12"/>
  <c r="K1503" i="12" l="1"/>
  <c r="E2436" i="13"/>
  <c r="N1504" i="12"/>
  <c r="O1504" i="12" s="1"/>
  <c r="P1504" i="12" s="1"/>
  <c r="J1504" i="12"/>
  <c r="Y1504" i="12"/>
  <c r="I1504" i="12"/>
  <c r="V1504" i="12"/>
  <c r="E1504" i="12"/>
  <c r="F1504" i="12" s="1"/>
  <c r="B1505" i="12"/>
  <c r="U1504" i="12"/>
  <c r="Q1503" i="12"/>
  <c r="R1503" i="12" s="1"/>
  <c r="W1503" i="12"/>
  <c r="Q1504" i="12" l="1"/>
  <c r="R1504" i="12" s="1"/>
  <c r="K1504" i="12"/>
  <c r="W1504" i="12"/>
  <c r="E2435" i="13"/>
  <c r="J1505" i="12"/>
  <c r="V1505" i="12"/>
  <c r="B1506" i="12"/>
  <c r="U1505" i="12"/>
  <c r="E1505" i="12"/>
  <c r="F1505" i="12" s="1"/>
  <c r="N1505" i="12"/>
  <c r="O1505" i="12" s="1"/>
  <c r="P1505" i="12" s="1"/>
  <c r="Y1505" i="12"/>
  <c r="I1505" i="12"/>
  <c r="W1505" i="12" l="1"/>
  <c r="K1505" i="12"/>
  <c r="Q1505" i="12"/>
  <c r="R1505" i="12" s="1"/>
  <c r="E2434" i="13"/>
  <c r="B1507" i="12"/>
  <c r="U1506" i="12"/>
  <c r="E1506" i="12"/>
  <c r="F1506" i="12" s="1"/>
  <c r="N1506" i="12"/>
  <c r="O1506" i="12" s="1"/>
  <c r="P1506" i="12" s="1"/>
  <c r="J1506" i="12"/>
  <c r="I1506" i="12"/>
  <c r="Y1506" i="12"/>
  <c r="V1506" i="12"/>
  <c r="Q1506" i="12" l="1"/>
  <c r="R1506" i="12" s="1"/>
  <c r="K1506" i="12"/>
  <c r="W1506" i="12"/>
  <c r="E2433" i="13"/>
  <c r="B1508" i="12"/>
  <c r="U1507" i="12"/>
  <c r="E1507" i="12"/>
  <c r="F1507" i="12" s="1"/>
  <c r="J1507" i="12"/>
  <c r="Y1507" i="12"/>
  <c r="I1507" i="12"/>
  <c r="V1507" i="12"/>
  <c r="N1507" i="12"/>
  <c r="O1507" i="12" s="1"/>
  <c r="P1507" i="12" s="1"/>
  <c r="W1507" i="12" l="1"/>
  <c r="E2432" i="13"/>
  <c r="N1508" i="12"/>
  <c r="O1508" i="12" s="1"/>
  <c r="P1508" i="12" s="1"/>
  <c r="J1508" i="12"/>
  <c r="V1508" i="12"/>
  <c r="B1509" i="12"/>
  <c r="U1508" i="12"/>
  <c r="E1508" i="12"/>
  <c r="F1508" i="12" s="1"/>
  <c r="Y1508" i="12"/>
  <c r="I1508" i="12"/>
  <c r="Q1507" i="12"/>
  <c r="R1507" i="12" s="1"/>
  <c r="K1507" i="12"/>
  <c r="W1508" i="12" l="1"/>
  <c r="E2431" i="13"/>
  <c r="N1509" i="12"/>
  <c r="O1509" i="12" s="1"/>
  <c r="P1509" i="12" s="1"/>
  <c r="J1509" i="12"/>
  <c r="Y1509" i="12"/>
  <c r="I1509" i="12"/>
  <c r="B1510" i="12"/>
  <c r="U1509" i="12"/>
  <c r="E1509" i="12"/>
  <c r="F1509" i="12" s="1"/>
  <c r="V1509" i="12"/>
  <c r="Q1508" i="12"/>
  <c r="R1508" i="12" s="1"/>
  <c r="K1508" i="12"/>
  <c r="W1509" i="12" l="1"/>
  <c r="K1509" i="12"/>
  <c r="E2430" i="13"/>
  <c r="Y1510" i="12"/>
  <c r="I1510" i="12"/>
  <c r="V1510" i="12"/>
  <c r="N1510" i="12"/>
  <c r="O1510" i="12" s="1"/>
  <c r="P1510" i="12" s="1"/>
  <c r="B1511" i="12"/>
  <c r="U1510" i="12"/>
  <c r="J1510" i="12"/>
  <c r="E1510" i="12"/>
  <c r="F1510" i="12" s="1"/>
  <c r="Q1509" i="12"/>
  <c r="R1509" i="12" s="1"/>
  <c r="Q1510" i="12" l="1"/>
  <c r="R1510" i="12" s="1"/>
  <c r="K1510" i="12"/>
  <c r="W1510" i="12"/>
  <c r="E2429" i="13"/>
  <c r="Y1511" i="12"/>
  <c r="I1511" i="12"/>
  <c r="V1511" i="12"/>
  <c r="B1512" i="12"/>
  <c r="U1511" i="12"/>
  <c r="E1511" i="12"/>
  <c r="F1511" i="12" s="1"/>
  <c r="N1511" i="12"/>
  <c r="O1511" i="12" s="1"/>
  <c r="P1511" i="12" s="1"/>
  <c r="J1511" i="12"/>
  <c r="Q1511" i="12" l="1"/>
  <c r="R1511" i="12" s="1"/>
  <c r="E2428" i="13"/>
  <c r="V1512" i="12"/>
  <c r="B1513" i="12"/>
  <c r="U1512" i="12"/>
  <c r="E1512" i="12"/>
  <c r="F1512" i="12" s="1"/>
  <c r="N1512" i="12"/>
  <c r="O1512" i="12" s="1"/>
  <c r="P1512" i="12" s="1"/>
  <c r="J1512" i="12"/>
  <c r="Y1512" i="12"/>
  <c r="I1512" i="12"/>
  <c r="K1511" i="12"/>
  <c r="W1511" i="12"/>
  <c r="Q1512" i="12" l="1"/>
  <c r="R1512" i="12" s="1"/>
  <c r="W1512" i="12"/>
  <c r="E2427" i="13"/>
  <c r="N1513" i="12"/>
  <c r="O1513" i="12" s="1"/>
  <c r="P1513" i="12" s="1"/>
  <c r="Y1513" i="12"/>
  <c r="I1513" i="12"/>
  <c r="V1513" i="12"/>
  <c r="B1514" i="12"/>
  <c r="U1513" i="12"/>
  <c r="E1513" i="12"/>
  <c r="F1513" i="12" s="1"/>
  <c r="J1513" i="12"/>
  <c r="K1512" i="12"/>
  <c r="K1513" i="12" l="1"/>
  <c r="Q1513" i="12"/>
  <c r="R1513" i="12" s="1"/>
  <c r="W1513" i="12"/>
  <c r="E2426" i="13"/>
  <c r="N1514" i="12"/>
  <c r="O1514" i="12" s="1"/>
  <c r="P1514" i="12" s="1"/>
  <c r="J1514" i="12"/>
  <c r="V1514" i="12"/>
  <c r="B1515" i="12"/>
  <c r="U1514" i="12"/>
  <c r="E1514" i="12"/>
  <c r="F1514" i="12" s="1"/>
  <c r="Y1514" i="12"/>
  <c r="I1514" i="12"/>
  <c r="W1514" i="12" l="1"/>
  <c r="K1514" i="12"/>
  <c r="Q1514" i="12"/>
  <c r="R1514" i="12" s="1"/>
  <c r="E2425" i="13"/>
  <c r="J1515" i="12"/>
  <c r="Y1515" i="12"/>
  <c r="I1515" i="12"/>
  <c r="B1516" i="12"/>
  <c r="U1515" i="12"/>
  <c r="E1515" i="12"/>
  <c r="F1515" i="12" s="1"/>
  <c r="V1515" i="12"/>
  <c r="N1515" i="12"/>
  <c r="O1515" i="12" s="1"/>
  <c r="P1515" i="12" s="1"/>
  <c r="Q1515" i="12" l="1"/>
  <c r="R1515" i="12" s="1"/>
  <c r="W1515" i="12"/>
  <c r="E2424" i="13"/>
  <c r="J1516" i="12"/>
  <c r="Y1516" i="12"/>
  <c r="I1516" i="12"/>
  <c r="V1516" i="12"/>
  <c r="B1517" i="12"/>
  <c r="U1516" i="12"/>
  <c r="E1516" i="12"/>
  <c r="F1516" i="12" s="1"/>
  <c r="N1516" i="12"/>
  <c r="O1516" i="12" s="1"/>
  <c r="P1516" i="12" s="1"/>
  <c r="K1515" i="12"/>
  <c r="K1516" i="12" l="1"/>
  <c r="Q1516" i="12"/>
  <c r="R1516" i="12" s="1"/>
  <c r="W1516" i="12"/>
  <c r="E2423" i="13"/>
  <c r="V1517" i="12"/>
  <c r="B1518" i="12"/>
  <c r="U1517" i="12"/>
  <c r="E1517" i="12"/>
  <c r="F1517" i="12" s="1"/>
  <c r="N1517" i="12"/>
  <c r="O1517" i="12" s="1"/>
  <c r="P1517" i="12" s="1"/>
  <c r="J1517" i="12"/>
  <c r="Y1517" i="12"/>
  <c r="I1517" i="12"/>
  <c r="Q1517" i="12" l="1"/>
  <c r="R1517" i="12" s="1"/>
  <c r="E2422" i="13"/>
  <c r="N1518" i="12"/>
  <c r="O1518" i="12" s="1"/>
  <c r="P1518" i="12" s="1"/>
  <c r="J1518" i="12"/>
  <c r="Y1518" i="12"/>
  <c r="I1518" i="12"/>
  <c r="V1518" i="12"/>
  <c r="E1518" i="12"/>
  <c r="F1518" i="12" s="1"/>
  <c r="B1519" i="12"/>
  <c r="U1518" i="12"/>
  <c r="K1517" i="12"/>
  <c r="W1517" i="12"/>
  <c r="W1518" i="12" l="1"/>
  <c r="K1518" i="12"/>
  <c r="Q1518" i="12"/>
  <c r="R1518" i="12" s="1"/>
  <c r="E2421" i="13"/>
  <c r="N1519" i="12"/>
  <c r="O1519" i="12" s="1"/>
  <c r="P1519" i="12" s="1"/>
  <c r="Y1519" i="12"/>
  <c r="I1519" i="12"/>
  <c r="V1519" i="12"/>
  <c r="B1520" i="12"/>
  <c r="U1519" i="12"/>
  <c r="E1519" i="12"/>
  <c r="F1519" i="12" s="1"/>
  <c r="J1519" i="12"/>
  <c r="W1519" i="12" l="1"/>
  <c r="E2420" i="13"/>
  <c r="N1520" i="12"/>
  <c r="O1520" i="12" s="1"/>
  <c r="P1520" i="12" s="1"/>
  <c r="J1520" i="12"/>
  <c r="Y1520" i="12"/>
  <c r="I1520" i="12"/>
  <c r="V1520" i="12"/>
  <c r="B1521" i="12"/>
  <c r="U1520" i="12"/>
  <c r="E1520" i="12"/>
  <c r="F1520" i="12" s="1"/>
  <c r="K1519" i="12"/>
  <c r="Q1519" i="12"/>
  <c r="R1519" i="12" s="1"/>
  <c r="Q1520" i="12" l="1"/>
  <c r="R1520" i="12" s="1"/>
  <c r="K1520" i="12"/>
  <c r="W1520" i="12"/>
  <c r="E2419" i="13"/>
  <c r="J1521" i="12"/>
  <c r="Y1521" i="12"/>
  <c r="I1521" i="12"/>
  <c r="V1521" i="12"/>
  <c r="B1522" i="12"/>
  <c r="U1521" i="12"/>
  <c r="E1521" i="12"/>
  <c r="F1521" i="12" s="1"/>
  <c r="N1521" i="12"/>
  <c r="O1521" i="12" s="1"/>
  <c r="P1521" i="12" s="1"/>
  <c r="W1521" i="12" l="1"/>
  <c r="Q1521" i="12"/>
  <c r="R1521" i="12" s="1"/>
  <c r="E2418" i="13"/>
  <c r="V1522" i="12"/>
  <c r="B1523" i="12"/>
  <c r="U1522" i="12"/>
  <c r="E1522" i="12"/>
  <c r="F1522" i="12" s="1"/>
  <c r="N1522" i="12"/>
  <c r="O1522" i="12" s="1"/>
  <c r="P1522" i="12" s="1"/>
  <c r="J1522" i="12"/>
  <c r="Y1522" i="12"/>
  <c r="I1522" i="12"/>
  <c r="K1521" i="12"/>
  <c r="K1522" i="12" l="1"/>
  <c r="Q1522" i="12"/>
  <c r="R1522" i="12" s="1"/>
  <c r="W1522" i="12"/>
  <c r="E2417" i="13"/>
  <c r="B1524" i="12"/>
  <c r="U1523" i="12"/>
  <c r="E1523" i="12"/>
  <c r="F1523" i="12" s="1"/>
  <c r="J1523" i="12"/>
  <c r="Y1523" i="12"/>
  <c r="I1523" i="12"/>
  <c r="V1523" i="12"/>
  <c r="N1523" i="12"/>
  <c r="O1523" i="12" s="1"/>
  <c r="P1523" i="12" s="1"/>
  <c r="W1523" i="12" l="1"/>
  <c r="E2416" i="13"/>
  <c r="N1524" i="12"/>
  <c r="O1524" i="12" s="1"/>
  <c r="P1524" i="12" s="1"/>
  <c r="J1524" i="12"/>
  <c r="Y1524" i="12"/>
  <c r="I1524" i="12"/>
  <c r="V1524" i="12"/>
  <c r="B1525" i="12"/>
  <c r="U1524" i="12"/>
  <c r="E1524" i="12"/>
  <c r="F1524" i="12" s="1"/>
  <c r="K1523" i="12"/>
  <c r="Q1523" i="12"/>
  <c r="R1523" i="12" s="1"/>
  <c r="Q1524" i="12" l="1"/>
  <c r="R1524" i="12" s="1"/>
  <c r="K1524" i="12"/>
  <c r="W1524" i="12"/>
  <c r="E2415" i="13"/>
  <c r="N1525" i="12"/>
  <c r="O1525" i="12" s="1"/>
  <c r="P1525" i="12" s="1"/>
  <c r="J1525" i="12"/>
  <c r="Y1525" i="12"/>
  <c r="I1525" i="12"/>
  <c r="V1525" i="12"/>
  <c r="B1526" i="12"/>
  <c r="U1525" i="12"/>
  <c r="E1525" i="12"/>
  <c r="F1525" i="12" s="1"/>
  <c r="W1525" i="12" l="1"/>
  <c r="Q1525" i="12"/>
  <c r="R1525" i="12" s="1"/>
  <c r="E2414" i="13"/>
  <c r="J1526" i="12"/>
  <c r="Y1526" i="12"/>
  <c r="I1526" i="12"/>
  <c r="V1526" i="12"/>
  <c r="N1526" i="12"/>
  <c r="O1526" i="12" s="1"/>
  <c r="P1526" i="12" s="1"/>
  <c r="B1527" i="12"/>
  <c r="U1526" i="12"/>
  <c r="E1526" i="12"/>
  <c r="F1526" i="12" s="1"/>
  <c r="K1525" i="12"/>
  <c r="W1526" i="12" l="1"/>
  <c r="K1526" i="12"/>
  <c r="E2413" i="13"/>
  <c r="Y1527" i="12"/>
  <c r="I1527" i="12"/>
  <c r="V1527" i="12"/>
  <c r="B1528" i="12"/>
  <c r="U1527" i="12"/>
  <c r="E1527" i="12"/>
  <c r="F1527" i="12" s="1"/>
  <c r="N1527" i="12"/>
  <c r="O1527" i="12" s="1"/>
  <c r="P1527" i="12" s="1"/>
  <c r="J1527" i="12"/>
  <c r="Q1526" i="12"/>
  <c r="R1526" i="12" s="1"/>
  <c r="W1527" i="12" l="1"/>
  <c r="E2412" i="13"/>
  <c r="V1528" i="12"/>
  <c r="B1529" i="12"/>
  <c r="U1528" i="12"/>
  <c r="E1528" i="12"/>
  <c r="F1528" i="12" s="1"/>
  <c r="N1528" i="12"/>
  <c r="O1528" i="12" s="1"/>
  <c r="P1528" i="12" s="1"/>
  <c r="J1528" i="12"/>
  <c r="Y1528" i="12"/>
  <c r="I1528" i="12"/>
  <c r="K1527" i="12"/>
  <c r="Q1527" i="12"/>
  <c r="R1527" i="12" s="1"/>
  <c r="W1528" i="12" l="1"/>
  <c r="Q1528" i="12"/>
  <c r="R1528" i="12" s="1"/>
  <c r="E2411" i="13"/>
  <c r="N1529" i="12"/>
  <c r="O1529" i="12" s="1"/>
  <c r="P1529" i="12" s="1"/>
  <c r="J1529" i="12"/>
  <c r="Y1529" i="12"/>
  <c r="I1529" i="12"/>
  <c r="V1529" i="12"/>
  <c r="B1530" i="12"/>
  <c r="U1529" i="12"/>
  <c r="E1529" i="12"/>
  <c r="F1529" i="12" s="1"/>
  <c r="K1528" i="12"/>
  <c r="W1529" i="12" l="1"/>
  <c r="Q1529" i="12"/>
  <c r="R1529" i="12" s="1"/>
  <c r="E2410" i="13"/>
  <c r="N1530" i="12"/>
  <c r="O1530" i="12" s="1"/>
  <c r="P1530" i="12" s="1"/>
  <c r="J1530" i="12"/>
  <c r="Y1530" i="12"/>
  <c r="I1530" i="12"/>
  <c r="V1530" i="12"/>
  <c r="B1531" i="12"/>
  <c r="U1530" i="12"/>
  <c r="E1530" i="12"/>
  <c r="F1530" i="12" s="1"/>
  <c r="K1529" i="12"/>
  <c r="W1530" i="12" l="1"/>
  <c r="E2409" i="13"/>
  <c r="J1531" i="12"/>
  <c r="Y1531" i="12"/>
  <c r="I1531" i="12"/>
  <c r="V1531" i="12"/>
  <c r="B1532" i="12"/>
  <c r="U1531" i="12"/>
  <c r="E1531" i="12"/>
  <c r="F1531" i="12" s="1"/>
  <c r="N1531" i="12"/>
  <c r="O1531" i="12" s="1"/>
  <c r="P1531" i="12" s="1"/>
  <c r="Q1530" i="12"/>
  <c r="R1530" i="12" s="1"/>
  <c r="K1530" i="12"/>
  <c r="K1531" i="12" l="1"/>
  <c r="Q1531" i="12"/>
  <c r="R1531" i="12" s="1"/>
  <c r="W1531" i="12"/>
  <c r="E2408" i="13"/>
  <c r="J1532" i="12"/>
  <c r="Y1532" i="12"/>
  <c r="I1532" i="12"/>
  <c r="V1532" i="12"/>
  <c r="B1533" i="12"/>
  <c r="U1532" i="12"/>
  <c r="E1532" i="12"/>
  <c r="F1532" i="12" s="1"/>
  <c r="N1532" i="12"/>
  <c r="O1532" i="12" s="1"/>
  <c r="P1532" i="12" s="1"/>
  <c r="W1532" i="12" l="1"/>
  <c r="Q1532" i="12"/>
  <c r="R1532" i="12" s="1"/>
  <c r="E2407" i="13"/>
  <c r="V1533" i="12"/>
  <c r="B1534" i="12"/>
  <c r="U1533" i="12"/>
  <c r="E1533" i="12"/>
  <c r="F1533" i="12" s="1"/>
  <c r="N1533" i="12"/>
  <c r="O1533" i="12" s="1"/>
  <c r="P1533" i="12" s="1"/>
  <c r="J1533" i="12"/>
  <c r="Y1533" i="12"/>
  <c r="I1533" i="12"/>
  <c r="K1532" i="12"/>
  <c r="W1533" i="12" l="1"/>
  <c r="E2406" i="13"/>
  <c r="N1534" i="12"/>
  <c r="O1534" i="12" s="1"/>
  <c r="P1534" i="12" s="1"/>
  <c r="J1534" i="12"/>
  <c r="Y1534" i="12"/>
  <c r="I1534" i="12"/>
  <c r="V1534" i="12"/>
  <c r="B1535" i="12"/>
  <c r="U1534" i="12"/>
  <c r="E1534" i="12"/>
  <c r="F1534" i="12" s="1"/>
  <c r="K1533" i="12"/>
  <c r="Q1533" i="12"/>
  <c r="R1533" i="12" s="1"/>
  <c r="W1534" i="12" l="1"/>
  <c r="K1534" i="12"/>
  <c r="Q1534" i="12"/>
  <c r="R1534" i="12" s="1"/>
  <c r="E2405" i="13"/>
  <c r="N1535" i="12"/>
  <c r="O1535" i="12" s="1"/>
  <c r="P1535" i="12" s="1"/>
  <c r="J1535" i="12"/>
  <c r="Y1535" i="12"/>
  <c r="I1535" i="12"/>
  <c r="V1535" i="12"/>
  <c r="B1536" i="12"/>
  <c r="U1535" i="12"/>
  <c r="E1535" i="12"/>
  <c r="F1535" i="12" s="1"/>
  <c r="W1535" i="12" l="1"/>
  <c r="Q1535" i="12"/>
  <c r="R1535" i="12" s="1"/>
  <c r="E2404" i="13"/>
  <c r="N1536" i="12"/>
  <c r="O1536" i="12" s="1"/>
  <c r="P1536" i="12" s="1"/>
  <c r="J1536" i="12"/>
  <c r="Y1536" i="12"/>
  <c r="I1536" i="12"/>
  <c r="V1536" i="12"/>
  <c r="B1537" i="12"/>
  <c r="U1536" i="12"/>
  <c r="E1536" i="12"/>
  <c r="F1536" i="12" s="1"/>
  <c r="K1535" i="12"/>
  <c r="Q1536" i="12" l="1"/>
  <c r="R1536" i="12" s="1"/>
  <c r="K1536" i="12"/>
  <c r="W1536" i="12"/>
  <c r="E2403" i="13"/>
  <c r="J1537" i="12"/>
  <c r="Y1537" i="12"/>
  <c r="I1537" i="12"/>
  <c r="V1537" i="12"/>
  <c r="B1538" i="12"/>
  <c r="U1537" i="12"/>
  <c r="E1537" i="12"/>
  <c r="F1537" i="12" s="1"/>
  <c r="N1537" i="12"/>
  <c r="O1537" i="12" s="1"/>
  <c r="P1537" i="12" s="1"/>
  <c r="K1537" i="12" l="1"/>
  <c r="E2402" i="13"/>
  <c r="V1538" i="12"/>
  <c r="B1539" i="12"/>
  <c r="U1538" i="12"/>
  <c r="E1538" i="12"/>
  <c r="F1538" i="12" s="1"/>
  <c r="N1538" i="12"/>
  <c r="O1538" i="12" s="1"/>
  <c r="P1538" i="12" s="1"/>
  <c r="J1538" i="12"/>
  <c r="I1538" i="12"/>
  <c r="Y1538" i="12"/>
  <c r="Q1537" i="12"/>
  <c r="R1537" i="12" s="1"/>
  <c r="W1537" i="12"/>
  <c r="K1538" i="12" l="1"/>
  <c r="W1538" i="12"/>
  <c r="Q1538" i="12"/>
  <c r="R1538" i="12" s="1"/>
  <c r="E2401" i="13"/>
  <c r="B1540" i="12"/>
  <c r="U1539" i="12"/>
  <c r="E1539" i="12"/>
  <c r="F1539" i="12" s="1"/>
  <c r="N1539" i="12"/>
  <c r="O1539" i="12" s="1"/>
  <c r="P1539" i="12" s="1"/>
  <c r="J1539" i="12"/>
  <c r="Y1539" i="12"/>
  <c r="I1539" i="12"/>
  <c r="V1539" i="12"/>
  <c r="W1539" i="12" l="1"/>
  <c r="E2400" i="13"/>
  <c r="N1540" i="12"/>
  <c r="O1540" i="12" s="1"/>
  <c r="P1540" i="12" s="1"/>
  <c r="J1540" i="12"/>
  <c r="Y1540" i="12"/>
  <c r="I1540" i="12"/>
  <c r="V1540" i="12"/>
  <c r="B1541" i="12"/>
  <c r="U1540" i="12"/>
  <c r="E1540" i="12"/>
  <c r="F1540" i="12" s="1"/>
  <c r="K1539" i="12"/>
  <c r="Q1539" i="12"/>
  <c r="R1539" i="12" s="1"/>
  <c r="W1540" i="12" l="1"/>
  <c r="E2399" i="13"/>
  <c r="N1541" i="12"/>
  <c r="O1541" i="12" s="1"/>
  <c r="P1541" i="12" s="1"/>
  <c r="J1541" i="12"/>
  <c r="Y1541" i="12"/>
  <c r="I1541" i="12"/>
  <c r="V1541" i="12"/>
  <c r="B1542" i="12"/>
  <c r="U1541" i="12"/>
  <c r="E1541" i="12"/>
  <c r="F1541" i="12" s="1"/>
  <c r="K1540" i="12"/>
  <c r="Q1540" i="12"/>
  <c r="R1540" i="12" s="1"/>
  <c r="K1541" i="12" l="1"/>
  <c r="Q1541" i="12"/>
  <c r="R1541" i="12" s="1"/>
  <c r="W1541" i="12"/>
  <c r="E2398" i="13"/>
  <c r="J1542" i="12"/>
  <c r="Y1542" i="12"/>
  <c r="I1542" i="12"/>
  <c r="V1542" i="12"/>
  <c r="B1543" i="12"/>
  <c r="U1542" i="12"/>
  <c r="E1542" i="12"/>
  <c r="F1542" i="12" s="1"/>
  <c r="N1542" i="12"/>
  <c r="O1542" i="12" s="1"/>
  <c r="P1542" i="12" s="1"/>
  <c r="W1542" i="12" l="1"/>
  <c r="Q1542" i="12"/>
  <c r="R1542" i="12" s="1"/>
  <c r="E2397" i="13"/>
  <c r="Y1543" i="12"/>
  <c r="I1543" i="12"/>
  <c r="V1543" i="12"/>
  <c r="B1544" i="12"/>
  <c r="U1543" i="12"/>
  <c r="E1543" i="12"/>
  <c r="F1543" i="12" s="1"/>
  <c r="N1543" i="12"/>
  <c r="O1543" i="12" s="1"/>
  <c r="P1543" i="12" s="1"/>
  <c r="J1543" i="12"/>
  <c r="K1542" i="12"/>
  <c r="K1543" i="12" l="1"/>
  <c r="Q1543" i="12"/>
  <c r="R1543" i="12" s="1"/>
  <c r="W1543" i="12"/>
  <c r="E2396" i="13"/>
  <c r="V1544" i="12"/>
  <c r="B1545" i="12"/>
  <c r="U1544" i="12"/>
  <c r="E1544" i="12"/>
  <c r="F1544" i="12" s="1"/>
  <c r="N1544" i="12"/>
  <c r="O1544" i="12" s="1"/>
  <c r="P1544" i="12" s="1"/>
  <c r="J1544" i="12"/>
  <c r="Y1544" i="12"/>
  <c r="I1544" i="12"/>
  <c r="W1544" i="12" l="1"/>
  <c r="E2395" i="13"/>
  <c r="N1545" i="12"/>
  <c r="O1545" i="12" s="1"/>
  <c r="P1545" i="12" s="1"/>
  <c r="J1545" i="12"/>
  <c r="Y1545" i="12"/>
  <c r="I1545" i="12"/>
  <c r="V1545" i="12"/>
  <c r="B1546" i="12"/>
  <c r="U1545" i="12"/>
  <c r="E1545" i="12"/>
  <c r="F1545" i="12" s="1"/>
  <c r="K1544" i="12"/>
  <c r="Q1544" i="12"/>
  <c r="R1544" i="12" s="1"/>
  <c r="K1545" i="12" l="1"/>
  <c r="Q1545" i="12"/>
  <c r="R1545" i="12" s="1"/>
  <c r="W1545" i="12"/>
  <c r="E2394" i="13"/>
  <c r="N1546" i="12"/>
  <c r="O1546" i="12" s="1"/>
  <c r="P1546" i="12" s="1"/>
  <c r="J1546" i="12"/>
  <c r="Y1546" i="12"/>
  <c r="I1546" i="12"/>
  <c r="V1546" i="12"/>
  <c r="B1547" i="12"/>
  <c r="U1546" i="12"/>
  <c r="E1546" i="12"/>
  <c r="F1546" i="12" s="1"/>
  <c r="Q1546" i="12" l="1"/>
  <c r="R1546" i="12" s="1"/>
  <c r="W1546" i="12"/>
  <c r="K1546" i="12"/>
  <c r="E2393" i="13"/>
  <c r="J1547" i="12"/>
  <c r="Y1547" i="12"/>
  <c r="I1547" i="12"/>
  <c r="V1547" i="12"/>
  <c r="B1548" i="12"/>
  <c r="U1547" i="12"/>
  <c r="E1547" i="12"/>
  <c r="F1547" i="12" s="1"/>
  <c r="N1547" i="12"/>
  <c r="O1547" i="12" s="1"/>
  <c r="P1547" i="12" s="1"/>
  <c r="W1547" i="12" l="1"/>
  <c r="Q1547" i="12"/>
  <c r="R1547" i="12" s="1"/>
  <c r="E2392" i="13"/>
  <c r="J1548" i="12"/>
  <c r="Y1548" i="12"/>
  <c r="I1548" i="12"/>
  <c r="V1548" i="12"/>
  <c r="B1549" i="12"/>
  <c r="U1548" i="12"/>
  <c r="E1548" i="12"/>
  <c r="F1548" i="12" s="1"/>
  <c r="N1548" i="12"/>
  <c r="O1548" i="12" s="1"/>
  <c r="P1548" i="12" s="1"/>
  <c r="K1547" i="12"/>
  <c r="Q1548" i="12" l="1"/>
  <c r="R1548" i="12" s="1"/>
  <c r="W1548" i="12"/>
  <c r="E2391" i="13"/>
  <c r="V1549" i="12"/>
  <c r="B1550" i="12"/>
  <c r="U1549" i="12"/>
  <c r="E1549" i="12"/>
  <c r="F1549" i="12" s="1"/>
  <c r="N1549" i="12"/>
  <c r="O1549" i="12" s="1"/>
  <c r="P1549" i="12" s="1"/>
  <c r="J1549" i="12"/>
  <c r="Y1549" i="12"/>
  <c r="I1549" i="12"/>
  <c r="K1548" i="12"/>
  <c r="W1549" i="12" l="1"/>
  <c r="Q1549" i="12"/>
  <c r="R1549" i="12" s="1"/>
  <c r="E2390" i="13"/>
  <c r="N1550" i="12"/>
  <c r="O1550" i="12" s="1"/>
  <c r="P1550" i="12" s="1"/>
  <c r="J1550" i="12"/>
  <c r="Y1550" i="12"/>
  <c r="I1550" i="12"/>
  <c r="V1550" i="12"/>
  <c r="B1551" i="12"/>
  <c r="U1550" i="12"/>
  <c r="E1550" i="12"/>
  <c r="F1550" i="12" s="1"/>
  <c r="K1549" i="12"/>
  <c r="W1550" i="12" l="1"/>
  <c r="Q1550" i="12"/>
  <c r="R1550" i="12" s="1"/>
  <c r="E2389" i="13"/>
  <c r="N1551" i="12"/>
  <c r="O1551" i="12" s="1"/>
  <c r="P1551" i="12" s="1"/>
  <c r="J1551" i="12"/>
  <c r="Y1551" i="12"/>
  <c r="I1551" i="12"/>
  <c r="V1551" i="12"/>
  <c r="B1552" i="12"/>
  <c r="U1551" i="12"/>
  <c r="E1551" i="12"/>
  <c r="F1551" i="12" s="1"/>
  <c r="K1550" i="12"/>
  <c r="K1551" i="12" l="1"/>
  <c r="W1551" i="12"/>
  <c r="Q1551" i="12"/>
  <c r="R1551" i="12" s="1"/>
  <c r="E2388" i="13"/>
  <c r="N1552" i="12"/>
  <c r="O1552" i="12" s="1"/>
  <c r="P1552" i="12" s="1"/>
  <c r="J1552" i="12"/>
  <c r="Y1552" i="12"/>
  <c r="I1552" i="12"/>
  <c r="V1552" i="12"/>
  <c r="B1553" i="12"/>
  <c r="U1552" i="12"/>
  <c r="E1552" i="12"/>
  <c r="F1552" i="12" s="1"/>
  <c r="K1552" i="12" l="1"/>
  <c r="Q1552" i="12"/>
  <c r="R1552" i="12" s="1"/>
  <c r="W1552" i="12"/>
  <c r="E2387" i="13"/>
  <c r="J1553" i="12"/>
  <c r="Y1553" i="12"/>
  <c r="I1553" i="12"/>
  <c r="V1553" i="12"/>
  <c r="B1554" i="12"/>
  <c r="U1553" i="12"/>
  <c r="E1553" i="12"/>
  <c r="F1553" i="12" s="1"/>
  <c r="N1553" i="12"/>
  <c r="O1553" i="12" s="1"/>
  <c r="P1553" i="12" s="1"/>
  <c r="Q1553" i="12" l="1"/>
  <c r="R1553" i="12" s="1"/>
  <c r="K1553" i="12"/>
  <c r="W1553" i="12"/>
  <c r="E2386" i="13"/>
  <c r="V1554" i="12"/>
  <c r="B1555" i="12"/>
  <c r="U1554" i="12"/>
  <c r="E1554" i="12"/>
  <c r="F1554" i="12" s="1"/>
  <c r="N1554" i="12"/>
  <c r="O1554" i="12" s="1"/>
  <c r="P1554" i="12" s="1"/>
  <c r="J1554" i="12"/>
  <c r="Y1554" i="12"/>
  <c r="I1554" i="12"/>
  <c r="K1554" i="12" l="1"/>
  <c r="Q1554" i="12"/>
  <c r="R1554" i="12" s="1"/>
  <c r="W1554" i="12"/>
  <c r="E2385" i="13"/>
  <c r="B1556" i="12"/>
  <c r="U1555" i="12"/>
  <c r="E1555" i="12"/>
  <c r="F1555" i="12" s="1"/>
  <c r="N1555" i="12"/>
  <c r="O1555" i="12" s="1"/>
  <c r="P1555" i="12" s="1"/>
  <c r="J1555" i="12"/>
  <c r="Y1555" i="12"/>
  <c r="I1555" i="12"/>
  <c r="V1555" i="12"/>
  <c r="K1555" i="12" l="1"/>
  <c r="E2384" i="13"/>
  <c r="N1556" i="12"/>
  <c r="O1556" i="12" s="1"/>
  <c r="P1556" i="12" s="1"/>
  <c r="J1556" i="12"/>
  <c r="Y1556" i="12"/>
  <c r="I1556" i="12"/>
  <c r="V1556" i="12"/>
  <c r="B1557" i="12"/>
  <c r="U1556" i="12"/>
  <c r="E1556" i="12"/>
  <c r="F1556" i="12" s="1"/>
  <c r="Q1555" i="12"/>
  <c r="R1555" i="12" s="1"/>
  <c r="W1555" i="12"/>
  <c r="Q1556" i="12" l="1"/>
  <c r="R1556" i="12" s="1"/>
  <c r="K1556" i="12"/>
  <c r="E2383" i="13"/>
  <c r="N1557" i="12"/>
  <c r="O1557" i="12" s="1"/>
  <c r="P1557" i="12" s="1"/>
  <c r="J1557" i="12"/>
  <c r="Y1557" i="12"/>
  <c r="I1557" i="12"/>
  <c r="V1557" i="12"/>
  <c r="B1558" i="12"/>
  <c r="U1557" i="12"/>
  <c r="E1557" i="12"/>
  <c r="F1557" i="12" s="1"/>
  <c r="W1556" i="12"/>
  <c r="Q1557" i="12" l="1"/>
  <c r="R1557" i="12" s="1"/>
  <c r="E2382" i="13"/>
  <c r="J1558" i="12"/>
  <c r="Y1558" i="12"/>
  <c r="I1558" i="12"/>
  <c r="V1558" i="12"/>
  <c r="B1559" i="12"/>
  <c r="U1558" i="12"/>
  <c r="E1558" i="12"/>
  <c r="F1558" i="12" s="1"/>
  <c r="N1558" i="12"/>
  <c r="O1558" i="12" s="1"/>
  <c r="P1558" i="12" s="1"/>
  <c r="K1557" i="12"/>
  <c r="W1557" i="12"/>
  <c r="W1558" i="12" l="1"/>
  <c r="E2381" i="13"/>
  <c r="Y1559" i="12"/>
  <c r="I1559" i="12"/>
  <c r="V1559" i="12"/>
  <c r="B1560" i="12"/>
  <c r="U1559" i="12"/>
  <c r="E1559" i="12"/>
  <c r="F1559" i="12" s="1"/>
  <c r="N1559" i="12"/>
  <c r="O1559" i="12" s="1"/>
  <c r="P1559" i="12" s="1"/>
  <c r="J1559" i="12"/>
  <c r="K1558" i="12"/>
  <c r="Q1558" i="12"/>
  <c r="R1558" i="12" s="1"/>
  <c r="W1559" i="12" l="1"/>
  <c r="E2380" i="13"/>
  <c r="V1560" i="12"/>
  <c r="B1561" i="12"/>
  <c r="U1560" i="12"/>
  <c r="E1560" i="12"/>
  <c r="F1560" i="12" s="1"/>
  <c r="N1560" i="12"/>
  <c r="O1560" i="12" s="1"/>
  <c r="P1560" i="12" s="1"/>
  <c r="J1560" i="12"/>
  <c r="Y1560" i="12"/>
  <c r="I1560" i="12"/>
  <c r="K1559" i="12"/>
  <c r="Q1559" i="12"/>
  <c r="R1559" i="12" s="1"/>
  <c r="W1560" i="12" l="1"/>
  <c r="Q1560" i="12"/>
  <c r="R1560" i="12" s="1"/>
  <c r="E2379" i="13"/>
  <c r="N1561" i="12"/>
  <c r="O1561" i="12" s="1"/>
  <c r="P1561" i="12" s="1"/>
  <c r="J1561" i="12"/>
  <c r="Y1561" i="12"/>
  <c r="I1561" i="12"/>
  <c r="V1561" i="12"/>
  <c r="B1562" i="12"/>
  <c r="U1561" i="12"/>
  <c r="E1561" i="12"/>
  <c r="F1561" i="12" s="1"/>
  <c r="K1560" i="12"/>
  <c r="W1561" i="12" l="1"/>
  <c r="Q1561" i="12"/>
  <c r="R1561" i="12" s="1"/>
  <c r="E2378" i="13"/>
  <c r="N1562" i="12"/>
  <c r="O1562" i="12" s="1"/>
  <c r="P1562" i="12" s="1"/>
  <c r="J1562" i="12"/>
  <c r="Y1562" i="12"/>
  <c r="I1562" i="12"/>
  <c r="V1562" i="12"/>
  <c r="B1563" i="12"/>
  <c r="U1562" i="12"/>
  <c r="E1562" i="12"/>
  <c r="F1562" i="12" s="1"/>
  <c r="K1561" i="12"/>
  <c r="W1562" i="12" l="1"/>
  <c r="K1562" i="12"/>
  <c r="Q1562" i="12"/>
  <c r="R1562" i="12" s="1"/>
  <c r="E2377" i="13"/>
  <c r="J1563" i="12"/>
  <c r="Y1563" i="12"/>
  <c r="I1563" i="12"/>
  <c r="V1563" i="12"/>
  <c r="B1564" i="12"/>
  <c r="U1563" i="12"/>
  <c r="E1563" i="12"/>
  <c r="F1563" i="12" s="1"/>
  <c r="N1563" i="12"/>
  <c r="O1563" i="12" s="1"/>
  <c r="P1563" i="12" s="1"/>
  <c r="W1563" i="12" l="1"/>
  <c r="Q1563" i="12"/>
  <c r="R1563" i="12" s="1"/>
  <c r="E2376" i="13"/>
  <c r="J1564" i="12"/>
  <c r="Y1564" i="12"/>
  <c r="I1564" i="12"/>
  <c r="V1564" i="12"/>
  <c r="B1565" i="12"/>
  <c r="U1564" i="12"/>
  <c r="E1564" i="12"/>
  <c r="F1564" i="12" s="1"/>
  <c r="N1564" i="12"/>
  <c r="O1564" i="12" s="1"/>
  <c r="P1564" i="12" s="1"/>
  <c r="K1563" i="12"/>
  <c r="W1564" i="12" l="1"/>
  <c r="K1564" i="12"/>
  <c r="Q1564" i="12"/>
  <c r="R1564" i="12" s="1"/>
  <c r="E2375" i="13"/>
  <c r="V1565" i="12"/>
  <c r="B1566" i="12"/>
  <c r="U1565" i="12"/>
  <c r="E1565" i="12"/>
  <c r="F1565" i="12" s="1"/>
  <c r="N1565" i="12"/>
  <c r="O1565" i="12" s="1"/>
  <c r="P1565" i="12" s="1"/>
  <c r="J1565" i="12"/>
  <c r="Y1565" i="12"/>
  <c r="I1565" i="12"/>
  <c r="W1565" i="12" l="1"/>
  <c r="K1565" i="12"/>
  <c r="Q1565" i="12"/>
  <c r="R1565" i="12" s="1"/>
  <c r="E2374" i="13"/>
  <c r="N1566" i="12"/>
  <c r="O1566" i="12" s="1"/>
  <c r="P1566" i="12" s="1"/>
  <c r="J1566" i="12"/>
  <c r="Y1566" i="12"/>
  <c r="I1566" i="12"/>
  <c r="V1566" i="12"/>
  <c r="B1567" i="12"/>
  <c r="U1566" i="12"/>
  <c r="E1566" i="12"/>
  <c r="F1566" i="12" s="1"/>
  <c r="W1566" i="12" l="1"/>
  <c r="E2373" i="13"/>
  <c r="N1567" i="12"/>
  <c r="O1567" i="12" s="1"/>
  <c r="P1567" i="12" s="1"/>
  <c r="J1567" i="12"/>
  <c r="Y1567" i="12"/>
  <c r="I1567" i="12"/>
  <c r="V1567" i="12"/>
  <c r="B1568" i="12"/>
  <c r="U1567" i="12"/>
  <c r="E1567" i="12"/>
  <c r="F1567" i="12" s="1"/>
  <c r="K1566" i="12"/>
  <c r="Q1566" i="12"/>
  <c r="R1566" i="12" s="1"/>
  <c r="K1567" i="12" l="1"/>
  <c r="Q1567" i="12"/>
  <c r="R1567" i="12" s="1"/>
  <c r="W1567" i="12"/>
  <c r="E2372" i="13"/>
  <c r="N1568" i="12"/>
  <c r="O1568" i="12" s="1"/>
  <c r="P1568" i="12" s="1"/>
  <c r="J1568" i="12"/>
  <c r="Y1568" i="12"/>
  <c r="I1568" i="12"/>
  <c r="V1568" i="12"/>
  <c r="B1569" i="12"/>
  <c r="U1568" i="12"/>
  <c r="E1568" i="12"/>
  <c r="F1568" i="12" s="1"/>
  <c r="Q1568" i="12" l="1"/>
  <c r="R1568" i="12" s="1"/>
  <c r="W1568" i="12"/>
  <c r="E2371" i="13"/>
  <c r="J1569" i="12"/>
  <c r="Y1569" i="12"/>
  <c r="I1569" i="12"/>
  <c r="V1569" i="12"/>
  <c r="B1570" i="12"/>
  <c r="U1569" i="12"/>
  <c r="E1569" i="12"/>
  <c r="F1569" i="12" s="1"/>
  <c r="N1569" i="12"/>
  <c r="O1569" i="12" s="1"/>
  <c r="P1569" i="12" s="1"/>
  <c r="K1568" i="12"/>
  <c r="Q1569" i="12" l="1"/>
  <c r="R1569" i="12" s="1"/>
  <c r="W1569" i="12"/>
  <c r="E2370" i="13"/>
  <c r="V1570" i="12"/>
  <c r="B1571" i="12"/>
  <c r="U1570" i="12"/>
  <c r="E1570" i="12"/>
  <c r="F1570" i="12" s="1"/>
  <c r="N1570" i="12"/>
  <c r="O1570" i="12" s="1"/>
  <c r="P1570" i="12" s="1"/>
  <c r="J1570" i="12"/>
  <c r="Y1570" i="12"/>
  <c r="I1570" i="12"/>
  <c r="K1569" i="12"/>
  <c r="W1570" i="12" l="1"/>
  <c r="E2369" i="13"/>
  <c r="B1572" i="12"/>
  <c r="U1571" i="12"/>
  <c r="E1571" i="12"/>
  <c r="F1571" i="12" s="1"/>
  <c r="N1571" i="12"/>
  <c r="O1571" i="12" s="1"/>
  <c r="P1571" i="12" s="1"/>
  <c r="J1571" i="12"/>
  <c r="Y1571" i="12"/>
  <c r="I1571" i="12"/>
  <c r="V1571" i="12"/>
  <c r="K1570" i="12"/>
  <c r="Q1570" i="12"/>
  <c r="R1570" i="12" s="1"/>
  <c r="Q1571" i="12" l="1"/>
  <c r="R1571" i="12" s="1"/>
  <c r="W1571" i="12"/>
  <c r="E2368" i="13"/>
  <c r="N1572" i="12"/>
  <c r="O1572" i="12" s="1"/>
  <c r="P1572" i="12" s="1"/>
  <c r="J1572" i="12"/>
  <c r="Y1572" i="12"/>
  <c r="I1572" i="12"/>
  <c r="V1572" i="12"/>
  <c r="B1573" i="12"/>
  <c r="U1572" i="12"/>
  <c r="E1572" i="12"/>
  <c r="F1572" i="12" s="1"/>
  <c r="K1571" i="12"/>
  <c r="W1572" i="12" l="1"/>
  <c r="Q1572" i="12"/>
  <c r="R1572" i="12" s="1"/>
  <c r="E2367" i="13"/>
  <c r="N1573" i="12"/>
  <c r="O1573" i="12" s="1"/>
  <c r="P1573" i="12" s="1"/>
  <c r="J1573" i="12"/>
  <c r="Y1573" i="12"/>
  <c r="I1573" i="12"/>
  <c r="V1573" i="12"/>
  <c r="B1574" i="12"/>
  <c r="U1573" i="12"/>
  <c r="E1573" i="12"/>
  <c r="F1573" i="12" s="1"/>
  <c r="K1572" i="12"/>
  <c r="Q1573" i="12" l="1"/>
  <c r="R1573" i="12" s="1"/>
  <c r="W1573" i="12"/>
  <c r="E2366" i="13"/>
  <c r="J1574" i="12"/>
  <c r="Y1574" i="12"/>
  <c r="I1574" i="12"/>
  <c r="V1574" i="12"/>
  <c r="B1575" i="12"/>
  <c r="U1574" i="12"/>
  <c r="E1574" i="12"/>
  <c r="F1574" i="12" s="1"/>
  <c r="N1574" i="12"/>
  <c r="O1574" i="12" s="1"/>
  <c r="P1574" i="12" s="1"/>
  <c r="K1573" i="12"/>
  <c r="K1574" i="12" l="1"/>
  <c r="Q1574" i="12"/>
  <c r="R1574" i="12" s="1"/>
  <c r="W1574" i="12"/>
  <c r="E2365" i="13"/>
  <c r="Y1575" i="12"/>
  <c r="I1575" i="12"/>
  <c r="V1575" i="12"/>
  <c r="B1576" i="12"/>
  <c r="U1575" i="12"/>
  <c r="E1575" i="12"/>
  <c r="F1575" i="12" s="1"/>
  <c r="N1575" i="12"/>
  <c r="O1575" i="12" s="1"/>
  <c r="P1575" i="12" s="1"/>
  <c r="J1575" i="12"/>
  <c r="Q1575" i="12" l="1"/>
  <c r="R1575" i="12" s="1"/>
  <c r="W1575" i="12"/>
  <c r="E2364" i="13"/>
  <c r="V1576" i="12"/>
  <c r="B1577" i="12"/>
  <c r="U1576" i="12"/>
  <c r="E1576" i="12"/>
  <c r="F1576" i="12" s="1"/>
  <c r="N1576" i="12"/>
  <c r="O1576" i="12" s="1"/>
  <c r="P1576" i="12" s="1"/>
  <c r="J1576" i="12"/>
  <c r="Y1576" i="12"/>
  <c r="I1576" i="12"/>
  <c r="K1575" i="12"/>
  <c r="W1576" i="12" l="1"/>
  <c r="E2363" i="13"/>
  <c r="N1577" i="12"/>
  <c r="O1577" i="12" s="1"/>
  <c r="P1577" i="12" s="1"/>
  <c r="J1577" i="12"/>
  <c r="Y1577" i="12"/>
  <c r="I1577" i="12"/>
  <c r="V1577" i="12"/>
  <c r="B1578" i="12"/>
  <c r="U1577" i="12"/>
  <c r="E1577" i="12"/>
  <c r="F1577" i="12" s="1"/>
  <c r="K1576" i="12"/>
  <c r="Q1576" i="12"/>
  <c r="R1576" i="12" s="1"/>
  <c r="W1577" i="12" l="1"/>
  <c r="Q1577" i="12"/>
  <c r="R1577" i="12" s="1"/>
  <c r="E2362" i="13"/>
  <c r="N1578" i="12"/>
  <c r="O1578" i="12" s="1"/>
  <c r="P1578" i="12" s="1"/>
  <c r="J1578" i="12"/>
  <c r="Y1578" i="12"/>
  <c r="I1578" i="12"/>
  <c r="V1578" i="12"/>
  <c r="B1579" i="12"/>
  <c r="U1578" i="12"/>
  <c r="E1578" i="12"/>
  <c r="F1578" i="12" s="1"/>
  <c r="K1577" i="12"/>
  <c r="Q1578" i="12" l="1"/>
  <c r="R1578" i="12" s="1"/>
  <c r="W1578" i="12"/>
  <c r="E2361" i="13"/>
  <c r="J1579" i="12"/>
  <c r="Y1579" i="12"/>
  <c r="I1579" i="12"/>
  <c r="V1579" i="12"/>
  <c r="B1580" i="12"/>
  <c r="U1579" i="12"/>
  <c r="E1579" i="12"/>
  <c r="F1579" i="12" s="1"/>
  <c r="N1579" i="12"/>
  <c r="O1579" i="12" s="1"/>
  <c r="P1579" i="12" s="1"/>
  <c r="K1578" i="12"/>
  <c r="Q1579" i="12" l="1"/>
  <c r="R1579" i="12" s="1"/>
  <c r="K1579" i="12"/>
  <c r="W1579" i="12"/>
  <c r="E2360" i="13"/>
  <c r="J1580" i="12"/>
  <c r="Y1580" i="12"/>
  <c r="I1580" i="12"/>
  <c r="V1580" i="12"/>
  <c r="B1581" i="12"/>
  <c r="U1580" i="12"/>
  <c r="E1580" i="12"/>
  <c r="F1580" i="12" s="1"/>
  <c r="N1580" i="12"/>
  <c r="O1580" i="12" s="1"/>
  <c r="P1580" i="12" s="1"/>
  <c r="W1580" i="12" l="1"/>
  <c r="Q1580" i="12"/>
  <c r="R1580" i="12" s="1"/>
  <c r="E2359" i="13"/>
  <c r="V1581" i="12"/>
  <c r="B1582" i="12"/>
  <c r="U1581" i="12"/>
  <c r="E1581" i="12"/>
  <c r="F1581" i="12" s="1"/>
  <c r="N1581" i="12"/>
  <c r="O1581" i="12" s="1"/>
  <c r="P1581" i="12" s="1"/>
  <c r="J1581" i="12"/>
  <c r="Y1581" i="12"/>
  <c r="I1581" i="12"/>
  <c r="K1580" i="12"/>
  <c r="W1581" i="12" l="1"/>
  <c r="K1581" i="12"/>
  <c r="E2358" i="13"/>
  <c r="N1582" i="12"/>
  <c r="O1582" i="12" s="1"/>
  <c r="P1582" i="12" s="1"/>
  <c r="J1582" i="12"/>
  <c r="Y1582" i="12"/>
  <c r="I1582" i="12"/>
  <c r="V1582" i="12"/>
  <c r="E1582" i="12"/>
  <c r="F1582" i="12" s="1"/>
  <c r="B1583" i="12"/>
  <c r="U1582" i="12"/>
  <c r="Q1581" i="12"/>
  <c r="R1581" i="12" s="1"/>
  <c r="W1582" i="12" l="1"/>
  <c r="E2357" i="13"/>
  <c r="N1583" i="12"/>
  <c r="O1583" i="12" s="1"/>
  <c r="P1583" i="12" s="1"/>
  <c r="J1583" i="12"/>
  <c r="Y1583" i="12"/>
  <c r="I1583" i="12"/>
  <c r="V1583" i="12"/>
  <c r="B1584" i="12"/>
  <c r="U1583" i="12"/>
  <c r="E1583" i="12"/>
  <c r="F1583" i="12" s="1"/>
  <c r="K1582" i="12"/>
  <c r="Q1582" i="12"/>
  <c r="R1582" i="12" s="1"/>
  <c r="W1583" i="12" l="1"/>
  <c r="Q1583" i="12"/>
  <c r="R1583" i="12" s="1"/>
  <c r="K1583" i="12"/>
  <c r="E2356" i="13"/>
  <c r="N1584" i="12"/>
  <c r="O1584" i="12" s="1"/>
  <c r="P1584" i="12" s="1"/>
  <c r="J1584" i="12"/>
  <c r="Y1584" i="12"/>
  <c r="I1584" i="12"/>
  <c r="V1584" i="12"/>
  <c r="B1585" i="12"/>
  <c r="U1584" i="12"/>
  <c r="E1584" i="12"/>
  <c r="F1584" i="12" s="1"/>
  <c r="K1584" i="12" l="1"/>
  <c r="W1584" i="12"/>
  <c r="Q1584" i="12"/>
  <c r="R1584" i="12" s="1"/>
  <c r="E2355" i="13"/>
  <c r="J1585" i="12"/>
  <c r="Y1585" i="12"/>
  <c r="I1585" i="12"/>
  <c r="V1585" i="12"/>
  <c r="B1586" i="12"/>
  <c r="U1585" i="12"/>
  <c r="E1585" i="12"/>
  <c r="F1585" i="12" s="1"/>
  <c r="N1585" i="12"/>
  <c r="O1585" i="12" s="1"/>
  <c r="P1585" i="12" s="1"/>
  <c r="W1585" i="12" l="1"/>
  <c r="E2354" i="13"/>
  <c r="V1586" i="12"/>
  <c r="B1587" i="12"/>
  <c r="U1586" i="12"/>
  <c r="E1586" i="12"/>
  <c r="F1586" i="12" s="1"/>
  <c r="N1586" i="12"/>
  <c r="O1586" i="12" s="1"/>
  <c r="P1586" i="12" s="1"/>
  <c r="J1586" i="12"/>
  <c r="Y1586" i="12"/>
  <c r="I1586" i="12"/>
  <c r="K1585" i="12"/>
  <c r="Q1585" i="12"/>
  <c r="R1585" i="12" s="1"/>
  <c r="K1586" i="12" l="1"/>
  <c r="W1586" i="12"/>
  <c r="Q1586" i="12"/>
  <c r="R1586" i="12" s="1"/>
  <c r="E2353" i="13"/>
  <c r="B1588" i="12"/>
  <c r="U1587" i="12"/>
  <c r="E1587" i="12"/>
  <c r="F1587" i="12" s="1"/>
  <c r="N1587" i="12"/>
  <c r="O1587" i="12" s="1"/>
  <c r="P1587" i="12" s="1"/>
  <c r="J1587" i="12"/>
  <c r="Y1587" i="12"/>
  <c r="I1587" i="12"/>
  <c r="V1587" i="12"/>
  <c r="Q1587" i="12" l="1"/>
  <c r="R1587" i="12" s="1"/>
  <c r="W1587" i="12"/>
  <c r="E2352" i="13"/>
  <c r="N1588" i="12"/>
  <c r="O1588" i="12" s="1"/>
  <c r="P1588" i="12" s="1"/>
  <c r="J1588" i="12"/>
  <c r="Y1588" i="12"/>
  <c r="I1588" i="12"/>
  <c r="V1588" i="12"/>
  <c r="B1589" i="12"/>
  <c r="U1588" i="12"/>
  <c r="E1588" i="12"/>
  <c r="F1588" i="12" s="1"/>
  <c r="K1587" i="12"/>
  <c r="W1588" i="12" l="1"/>
  <c r="K1588" i="12"/>
  <c r="Q1588" i="12"/>
  <c r="R1588" i="12" s="1"/>
  <c r="E2351" i="13"/>
  <c r="N1589" i="12"/>
  <c r="O1589" i="12" s="1"/>
  <c r="P1589" i="12" s="1"/>
  <c r="J1589" i="12"/>
  <c r="Y1589" i="12"/>
  <c r="I1589" i="12"/>
  <c r="V1589" i="12"/>
  <c r="B1590" i="12"/>
  <c r="U1589" i="12"/>
  <c r="E1589" i="12"/>
  <c r="F1589" i="12" s="1"/>
  <c r="W1589" i="12" l="1"/>
  <c r="Q1589" i="12"/>
  <c r="R1589" i="12" s="1"/>
  <c r="E2350" i="13"/>
  <c r="J1590" i="12"/>
  <c r="Y1590" i="12"/>
  <c r="I1590" i="12"/>
  <c r="V1590" i="12"/>
  <c r="B1591" i="12"/>
  <c r="U1590" i="12"/>
  <c r="E1590" i="12"/>
  <c r="F1590" i="12" s="1"/>
  <c r="N1590" i="12"/>
  <c r="O1590" i="12" s="1"/>
  <c r="P1590" i="12" s="1"/>
  <c r="K1589" i="12"/>
  <c r="W1590" i="12" l="1"/>
  <c r="K1590" i="12"/>
  <c r="E2349" i="13"/>
  <c r="Y1591" i="12"/>
  <c r="I1591" i="12"/>
  <c r="V1591" i="12"/>
  <c r="B1592" i="12"/>
  <c r="U1591" i="12"/>
  <c r="E1591" i="12"/>
  <c r="F1591" i="12" s="1"/>
  <c r="N1591" i="12"/>
  <c r="O1591" i="12" s="1"/>
  <c r="P1591" i="12" s="1"/>
  <c r="J1591" i="12"/>
  <c r="Q1590" i="12"/>
  <c r="R1590" i="12" s="1"/>
  <c r="W1591" i="12" l="1"/>
  <c r="E2348" i="13"/>
  <c r="V1592" i="12"/>
  <c r="B1593" i="12"/>
  <c r="U1592" i="12"/>
  <c r="E1592" i="12"/>
  <c r="F1592" i="12" s="1"/>
  <c r="N1592" i="12"/>
  <c r="O1592" i="12" s="1"/>
  <c r="P1592" i="12" s="1"/>
  <c r="J1592" i="12"/>
  <c r="Y1592" i="12"/>
  <c r="I1592" i="12"/>
  <c r="K1591" i="12"/>
  <c r="Q1591" i="12"/>
  <c r="R1591" i="12" s="1"/>
  <c r="W1592" i="12" l="1"/>
  <c r="Q1592" i="12"/>
  <c r="R1592" i="12" s="1"/>
  <c r="E2347" i="13"/>
  <c r="N1593" i="12"/>
  <c r="O1593" i="12" s="1"/>
  <c r="P1593" i="12" s="1"/>
  <c r="J1593" i="12"/>
  <c r="Y1593" i="12"/>
  <c r="I1593" i="12"/>
  <c r="V1593" i="12"/>
  <c r="B1594" i="12"/>
  <c r="U1593" i="12"/>
  <c r="E1593" i="12"/>
  <c r="F1593" i="12" s="1"/>
  <c r="K1592" i="12"/>
  <c r="W1593" i="12" l="1"/>
  <c r="Q1593" i="12"/>
  <c r="R1593" i="12" s="1"/>
  <c r="E2346" i="13"/>
  <c r="N1594" i="12"/>
  <c r="O1594" i="12" s="1"/>
  <c r="P1594" i="12" s="1"/>
  <c r="J1594" i="12"/>
  <c r="Y1594" i="12"/>
  <c r="I1594" i="12"/>
  <c r="V1594" i="12"/>
  <c r="B1595" i="12"/>
  <c r="U1594" i="12"/>
  <c r="E1594" i="12"/>
  <c r="F1594" i="12" s="1"/>
  <c r="K1593" i="12"/>
  <c r="W1594" i="12" l="1"/>
  <c r="K1594" i="12"/>
  <c r="Q1594" i="12"/>
  <c r="R1594" i="12" s="1"/>
  <c r="E2345" i="13"/>
  <c r="J1595" i="12"/>
  <c r="Y1595" i="12"/>
  <c r="I1595" i="12"/>
  <c r="V1595" i="12"/>
  <c r="B1596" i="12"/>
  <c r="U1595" i="12"/>
  <c r="E1595" i="12"/>
  <c r="F1595" i="12" s="1"/>
  <c r="N1595" i="12"/>
  <c r="O1595" i="12" s="1"/>
  <c r="P1595" i="12" s="1"/>
  <c r="W1595" i="12" l="1"/>
  <c r="K1595" i="12"/>
  <c r="Q1595" i="12"/>
  <c r="R1595" i="12" s="1"/>
  <c r="E2344" i="13"/>
  <c r="J1596" i="12"/>
  <c r="Y1596" i="12"/>
  <c r="I1596" i="12"/>
  <c r="V1596" i="12"/>
  <c r="B1597" i="12"/>
  <c r="U1596" i="12"/>
  <c r="E1596" i="12"/>
  <c r="F1596" i="12" s="1"/>
  <c r="N1596" i="12"/>
  <c r="O1596" i="12" s="1"/>
  <c r="P1596" i="12" s="1"/>
  <c r="W1596" i="12" l="1"/>
  <c r="Q1596" i="12"/>
  <c r="R1596" i="12" s="1"/>
  <c r="E2343" i="13"/>
  <c r="V1597" i="12"/>
  <c r="B1598" i="12"/>
  <c r="U1597" i="12"/>
  <c r="E1597" i="12"/>
  <c r="F1597" i="12" s="1"/>
  <c r="N1597" i="12"/>
  <c r="O1597" i="12" s="1"/>
  <c r="P1597" i="12" s="1"/>
  <c r="J1597" i="12"/>
  <c r="Y1597" i="12"/>
  <c r="I1597" i="12"/>
  <c r="K1596" i="12"/>
  <c r="W1597" i="12" l="1"/>
  <c r="Q1597" i="12"/>
  <c r="R1597" i="12" s="1"/>
  <c r="E2342" i="13"/>
  <c r="N1598" i="12"/>
  <c r="O1598" i="12" s="1"/>
  <c r="P1598" i="12" s="1"/>
  <c r="J1598" i="12"/>
  <c r="Y1598" i="12"/>
  <c r="I1598" i="12"/>
  <c r="V1598" i="12"/>
  <c r="B1599" i="12"/>
  <c r="U1598" i="12"/>
  <c r="E1598" i="12"/>
  <c r="F1598" i="12" s="1"/>
  <c r="K1597" i="12"/>
  <c r="W1598" i="12" l="1"/>
  <c r="K1598" i="12"/>
  <c r="Q1598" i="12"/>
  <c r="R1598" i="12" s="1"/>
  <c r="E2341" i="13"/>
  <c r="N1599" i="12"/>
  <c r="O1599" i="12" s="1"/>
  <c r="P1599" i="12" s="1"/>
  <c r="J1599" i="12"/>
  <c r="Y1599" i="12"/>
  <c r="I1599" i="12"/>
  <c r="V1599" i="12"/>
  <c r="B1600" i="12"/>
  <c r="U1599" i="12"/>
  <c r="E1599" i="12"/>
  <c r="F1599" i="12" s="1"/>
  <c r="Q1599" i="12" l="1"/>
  <c r="R1599" i="12" s="1"/>
  <c r="W1599" i="12"/>
  <c r="E2340" i="13"/>
  <c r="N1600" i="12"/>
  <c r="O1600" i="12" s="1"/>
  <c r="P1600" i="12" s="1"/>
  <c r="J1600" i="12"/>
  <c r="Y1600" i="12"/>
  <c r="I1600" i="12"/>
  <c r="V1600" i="12"/>
  <c r="B1601" i="12"/>
  <c r="U1600" i="12"/>
  <c r="E1600" i="12"/>
  <c r="F1600" i="12" s="1"/>
  <c r="K1599" i="12"/>
  <c r="E2339" i="13" l="1"/>
  <c r="J1601" i="12"/>
  <c r="Y1601" i="12"/>
  <c r="I1601" i="12"/>
  <c r="V1601" i="12"/>
  <c r="B1602" i="12"/>
  <c r="U1601" i="12"/>
  <c r="E1601" i="12"/>
  <c r="F1601" i="12" s="1"/>
  <c r="N1601" i="12"/>
  <c r="O1601" i="12" s="1"/>
  <c r="P1601" i="12" s="1"/>
  <c r="K1600" i="12"/>
  <c r="Q1600" i="12"/>
  <c r="R1600" i="12" s="1"/>
  <c r="W1600" i="12"/>
  <c r="W1601" i="12" l="1"/>
  <c r="Q1601" i="12"/>
  <c r="R1601" i="12" s="1"/>
  <c r="E2338" i="13"/>
  <c r="V1602" i="12"/>
  <c r="B1603" i="12"/>
  <c r="U1602" i="12"/>
  <c r="E1602" i="12"/>
  <c r="F1602" i="12" s="1"/>
  <c r="N1602" i="12"/>
  <c r="O1602" i="12" s="1"/>
  <c r="P1602" i="12" s="1"/>
  <c r="J1602" i="12"/>
  <c r="Y1602" i="12"/>
  <c r="I1602" i="12"/>
  <c r="K1601" i="12"/>
  <c r="W1602" i="12" l="1"/>
  <c r="E2337" i="13"/>
  <c r="B1604" i="12"/>
  <c r="U1603" i="12"/>
  <c r="E1603" i="12"/>
  <c r="F1603" i="12" s="1"/>
  <c r="N1603" i="12"/>
  <c r="O1603" i="12" s="1"/>
  <c r="P1603" i="12" s="1"/>
  <c r="J1603" i="12"/>
  <c r="Y1603" i="12"/>
  <c r="I1603" i="12"/>
  <c r="V1603" i="12"/>
  <c r="K1602" i="12"/>
  <c r="Q1602" i="12"/>
  <c r="R1602" i="12" s="1"/>
  <c r="W1603" i="12" l="1"/>
  <c r="Q1603" i="12"/>
  <c r="R1603" i="12" s="1"/>
  <c r="E2336" i="13"/>
  <c r="N1604" i="12"/>
  <c r="O1604" i="12" s="1"/>
  <c r="P1604" i="12" s="1"/>
  <c r="J1604" i="12"/>
  <c r="Y1604" i="12"/>
  <c r="I1604" i="12"/>
  <c r="V1604" i="12"/>
  <c r="B1605" i="12"/>
  <c r="U1604" i="12"/>
  <c r="E1604" i="12"/>
  <c r="F1604" i="12" s="1"/>
  <c r="K1603" i="12"/>
  <c r="W1604" i="12" l="1"/>
  <c r="K1604" i="12"/>
  <c r="Q1604" i="12"/>
  <c r="R1604" i="12" s="1"/>
  <c r="E2335" i="13"/>
  <c r="N1605" i="12"/>
  <c r="O1605" i="12" s="1"/>
  <c r="P1605" i="12" s="1"/>
  <c r="J1605" i="12"/>
  <c r="Y1605" i="12"/>
  <c r="I1605" i="12"/>
  <c r="V1605" i="12"/>
  <c r="B1606" i="12"/>
  <c r="U1605" i="12"/>
  <c r="E1605" i="12"/>
  <c r="F1605" i="12" s="1"/>
  <c r="W1605" i="12" l="1"/>
  <c r="Q1605" i="12"/>
  <c r="R1605" i="12" s="1"/>
  <c r="K1605" i="12"/>
  <c r="E2334" i="13"/>
  <c r="J1606" i="12"/>
  <c r="Y1606" i="12"/>
  <c r="I1606" i="12"/>
  <c r="V1606" i="12"/>
  <c r="B1607" i="12"/>
  <c r="U1606" i="12"/>
  <c r="E1606" i="12"/>
  <c r="F1606" i="12" s="1"/>
  <c r="N1606" i="12"/>
  <c r="O1606" i="12" s="1"/>
  <c r="P1606" i="12" s="1"/>
  <c r="W1606" i="12" l="1"/>
  <c r="Q1606" i="12"/>
  <c r="R1606" i="12" s="1"/>
  <c r="E2333" i="13"/>
  <c r="Y1607" i="12"/>
  <c r="I1607" i="12"/>
  <c r="V1607" i="12"/>
  <c r="B1608" i="12"/>
  <c r="U1607" i="12"/>
  <c r="E1607" i="12"/>
  <c r="F1607" i="12" s="1"/>
  <c r="N1607" i="12"/>
  <c r="O1607" i="12" s="1"/>
  <c r="P1607" i="12" s="1"/>
  <c r="J1607" i="12"/>
  <c r="K1606" i="12"/>
  <c r="W1607" i="12" l="1"/>
  <c r="K1607" i="12"/>
  <c r="E2332" i="13"/>
  <c r="V1608" i="12"/>
  <c r="B1609" i="12"/>
  <c r="U1608" i="12"/>
  <c r="E1608" i="12"/>
  <c r="F1608" i="12" s="1"/>
  <c r="N1608" i="12"/>
  <c r="O1608" i="12" s="1"/>
  <c r="P1608" i="12" s="1"/>
  <c r="J1608" i="12"/>
  <c r="Y1608" i="12"/>
  <c r="I1608" i="12"/>
  <c r="Q1607" i="12"/>
  <c r="R1607" i="12" s="1"/>
  <c r="W1608" i="12" l="1"/>
  <c r="Q1608" i="12"/>
  <c r="R1608" i="12" s="1"/>
  <c r="E2331" i="13"/>
  <c r="N1609" i="12"/>
  <c r="O1609" i="12" s="1"/>
  <c r="P1609" i="12" s="1"/>
  <c r="J1609" i="12"/>
  <c r="Y1609" i="12"/>
  <c r="I1609" i="12"/>
  <c r="V1609" i="12"/>
  <c r="B1610" i="12"/>
  <c r="U1609" i="12"/>
  <c r="E1609" i="12"/>
  <c r="F1609" i="12" s="1"/>
  <c r="K1608" i="12"/>
  <c r="Q1609" i="12" l="1"/>
  <c r="R1609" i="12" s="1"/>
  <c r="W1609" i="12"/>
  <c r="E2330" i="13"/>
  <c r="N1610" i="12"/>
  <c r="O1610" i="12" s="1"/>
  <c r="P1610" i="12" s="1"/>
  <c r="J1610" i="12"/>
  <c r="Y1610" i="12"/>
  <c r="I1610" i="12"/>
  <c r="V1610" i="12"/>
  <c r="B1611" i="12"/>
  <c r="U1610" i="12"/>
  <c r="E1610" i="12"/>
  <c r="F1610" i="12" s="1"/>
  <c r="K1609" i="12"/>
  <c r="W1610" i="12" l="1"/>
  <c r="K1610" i="12"/>
  <c r="Q1610" i="12"/>
  <c r="R1610" i="12" s="1"/>
  <c r="E2329" i="13"/>
  <c r="J1611" i="12"/>
  <c r="I1611" i="12"/>
  <c r="Y1611" i="12"/>
  <c r="V1611" i="12"/>
  <c r="E1611" i="12"/>
  <c r="F1611" i="12" s="1"/>
  <c r="U1611" i="12"/>
  <c r="B1612" i="12"/>
  <c r="N1611" i="12"/>
  <c r="O1611" i="12" s="1"/>
  <c r="P1611" i="12" s="1"/>
  <c r="Q1611" i="12" l="1"/>
  <c r="R1611" i="12" s="1"/>
  <c r="W1611" i="12"/>
  <c r="E2328" i="13"/>
  <c r="N1612" i="12"/>
  <c r="O1612" i="12" s="1"/>
  <c r="P1612" i="12" s="1"/>
  <c r="B1613" i="12"/>
  <c r="U1612" i="12"/>
  <c r="E1612" i="12"/>
  <c r="F1612" i="12" s="1"/>
  <c r="J1612" i="12"/>
  <c r="I1612" i="12"/>
  <c r="Y1612" i="12"/>
  <c r="V1612" i="12"/>
  <c r="K1611" i="12"/>
  <c r="E2327" i="13" l="1"/>
  <c r="J1613" i="12"/>
  <c r="B1614" i="12"/>
  <c r="N1613" i="12"/>
  <c r="O1613" i="12" s="1"/>
  <c r="P1613" i="12" s="1"/>
  <c r="I1613" i="12"/>
  <c r="Y1613" i="12"/>
  <c r="E1613" i="12"/>
  <c r="F1613" i="12" s="1"/>
  <c r="V1613" i="12"/>
  <c r="U1613" i="12"/>
  <c r="Q1612" i="12"/>
  <c r="R1612" i="12" s="1"/>
  <c r="K1612" i="12"/>
  <c r="W1612" i="12"/>
  <c r="K1613" i="12" l="1"/>
  <c r="E2326" i="13"/>
  <c r="Y1614" i="12"/>
  <c r="V1614" i="12"/>
  <c r="U1614" i="12"/>
  <c r="B1615" i="12"/>
  <c r="N1614" i="12"/>
  <c r="O1614" i="12" s="1"/>
  <c r="P1614" i="12" s="1"/>
  <c r="J1614" i="12"/>
  <c r="I1614" i="12"/>
  <c r="E1614" i="12"/>
  <c r="F1614" i="12" s="1"/>
  <c r="Q1613" i="12"/>
  <c r="R1613" i="12" s="1"/>
  <c r="W1613" i="12"/>
  <c r="W1614" i="12" l="1"/>
  <c r="K1614" i="12"/>
  <c r="E2325" i="13"/>
  <c r="Y1615" i="12"/>
  <c r="I1615" i="12"/>
  <c r="B1616" i="12"/>
  <c r="U1615" i="12"/>
  <c r="E1615" i="12"/>
  <c r="F1615" i="12" s="1"/>
  <c r="N1615" i="12"/>
  <c r="O1615" i="12" s="1"/>
  <c r="P1615" i="12" s="1"/>
  <c r="J1615" i="12"/>
  <c r="V1615" i="12"/>
  <c r="Q1614" i="12"/>
  <c r="R1614" i="12" s="1"/>
  <c r="Q1615" i="12" l="1"/>
  <c r="R1615" i="12" s="1"/>
  <c r="W1615" i="12"/>
  <c r="E2324" i="13"/>
  <c r="V1616" i="12"/>
  <c r="B1617" i="12"/>
  <c r="U1616" i="12"/>
  <c r="E1616" i="12"/>
  <c r="F1616" i="12" s="1"/>
  <c r="Y1616" i="12"/>
  <c r="I1616" i="12"/>
  <c r="N1616" i="12"/>
  <c r="O1616" i="12" s="1"/>
  <c r="P1616" i="12" s="1"/>
  <c r="J1616" i="12"/>
  <c r="K1615" i="12"/>
  <c r="W1616" i="12" l="1"/>
  <c r="Q1616" i="12"/>
  <c r="R1616" i="12" s="1"/>
  <c r="E2323" i="13"/>
  <c r="N1617" i="12"/>
  <c r="O1617" i="12" s="1"/>
  <c r="P1617" i="12" s="1"/>
  <c r="V1617" i="12"/>
  <c r="B1618" i="12"/>
  <c r="U1617" i="12"/>
  <c r="E1617" i="12"/>
  <c r="F1617" i="12" s="1"/>
  <c r="Y1617" i="12"/>
  <c r="J1617" i="12"/>
  <c r="I1617" i="12"/>
  <c r="K1616" i="12"/>
  <c r="W1617" i="12" l="1"/>
  <c r="E2322" i="13"/>
  <c r="J1618" i="12"/>
  <c r="V1618" i="12"/>
  <c r="U1618" i="12"/>
  <c r="N1618" i="12"/>
  <c r="O1618" i="12" s="1"/>
  <c r="P1618" i="12" s="1"/>
  <c r="I1618" i="12"/>
  <c r="B1619" i="12"/>
  <c r="E1618" i="12"/>
  <c r="F1618" i="12" s="1"/>
  <c r="Y1618" i="12"/>
  <c r="K1617" i="12"/>
  <c r="Q1617" i="12"/>
  <c r="R1617" i="12" s="1"/>
  <c r="W1618" i="12" l="1"/>
  <c r="K1618" i="12"/>
  <c r="Q1618" i="12"/>
  <c r="R1618" i="12" s="1"/>
  <c r="E2321" i="13"/>
  <c r="J1619" i="12"/>
  <c r="Y1619" i="12"/>
  <c r="I1619" i="12"/>
  <c r="B1620" i="12"/>
  <c r="U1619" i="12"/>
  <c r="E1619" i="12"/>
  <c r="F1619" i="12" s="1"/>
  <c r="V1619" i="12"/>
  <c r="N1619" i="12"/>
  <c r="O1619" i="12" s="1"/>
  <c r="P1619" i="12" s="1"/>
  <c r="Q1619" i="12" l="1"/>
  <c r="R1619" i="12" s="1"/>
  <c r="W1619" i="12"/>
  <c r="E2320" i="13"/>
  <c r="J1620" i="12"/>
  <c r="Y1620" i="12"/>
  <c r="I1620" i="12"/>
  <c r="V1620" i="12"/>
  <c r="B1621" i="12"/>
  <c r="U1620" i="12"/>
  <c r="E1620" i="12"/>
  <c r="F1620" i="12" s="1"/>
  <c r="N1620" i="12"/>
  <c r="O1620" i="12" s="1"/>
  <c r="P1620" i="12" s="1"/>
  <c r="K1619" i="12"/>
  <c r="W1620" i="12" l="1"/>
  <c r="E2319" i="13"/>
  <c r="V1621" i="12"/>
  <c r="J1621" i="12"/>
  <c r="Y1621" i="12"/>
  <c r="I1621" i="12"/>
  <c r="U1621" i="12"/>
  <c r="N1621" i="12"/>
  <c r="O1621" i="12" s="1"/>
  <c r="P1621" i="12" s="1"/>
  <c r="E1621" i="12"/>
  <c r="F1621" i="12" s="1"/>
  <c r="B1622" i="12"/>
  <c r="K1620" i="12"/>
  <c r="Q1620" i="12"/>
  <c r="R1620" i="12" s="1"/>
  <c r="K1621" i="12" l="1"/>
  <c r="Q1621" i="12"/>
  <c r="R1621" i="12" s="1"/>
  <c r="E2318" i="13"/>
  <c r="N1622" i="12"/>
  <c r="O1622" i="12" s="1"/>
  <c r="P1622" i="12" s="1"/>
  <c r="V1622" i="12"/>
  <c r="Y1622" i="12"/>
  <c r="U1622" i="12"/>
  <c r="J1622" i="12"/>
  <c r="I1622" i="12"/>
  <c r="E1622" i="12"/>
  <c r="F1622" i="12" s="1"/>
  <c r="B1623" i="12"/>
  <c r="W1621" i="12"/>
  <c r="Q1622" i="12" l="1"/>
  <c r="R1622" i="12" s="1"/>
  <c r="E2317" i="13"/>
  <c r="N1623" i="12"/>
  <c r="O1623" i="12" s="1"/>
  <c r="P1623" i="12" s="1"/>
  <c r="J1623" i="12"/>
  <c r="Y1623" i="12"/>
  <c r="I1623" i="12"/>
  <c r="B1624" i="12"/>
  <c r="V1623" i="12"/>
  <c r="U1623" i="12"/>
  <c r="E1623" i="12"/>
  <c r="F1623" i="12" s="1"/>
  <c r="K1622" i="12"/>
  <c r="W1622" i="12"/>
  <c r="W1623" i="12" l="1"/>
  <c r="Q1623" i="12"/>
  <c r="R1623" i="12" s="1"/>
  <c r="E2316" i="13"/>
  <c r="N1624" i="12"/>
  <c r="O1624" i="12" s="1"/>
  <c r="P1624" i="12" s="1"/>
  <c r="J1624" i="12"/>
  <c r="Y1624" i="12"/>
  <c r="I1624" i="12"/>
  <c r="V1624" i="12"/>
  <c r="B1625" i="12"/>
  <c r="U1624" i="12"/>
  <c r="E1624" i="12"/>
  <c r="F1624" i="12" s="1"/>
  <c r="K1623" i="12"/>
  <c r="W1624" i="12" l="1"/>
  <c r="E2315" i="13"/>
  <c r="J1625" i="12"/>
  <c r="V1625" i="12"/>
  <c r="B1626" i="12"/>
  <c r="U1625" i="12"/>
  <c r="E1625" i="12"/>
  <c r="F1625" i="12" s="1"/>
  <c r="N1625" i="12"/>
  <c r="O1625" i="12" s="1"/>
  <c r="P1625" i="12" s="1"/>
  <c r="I1625" i="12"/>
  <c r="Y1625" i="12"/>
  <c r="Q1624" i="12"/>
  <c r="R1624" i="12" s="1"/>
  <c r="K1624" i="12"/>
  <c r="W1625" i="12" l="1"/>
  <c r="K1625" i="12"/>
  <c r="E2314" i="13"/>
  <c r="B1627" i="12"/>
  <c r="U1626" i="12"/>
  <c r="E1626" i="12"/>
  <c r="F1626" i="12" s="1"/>
  <c r="N1626" i="12"/>
  <c r="O1626" i="12" s="1"/>
  <c r="P1626" i="12" s="1"/>
  <c r="J1626" i="12"/>
  <c r="Y1626" i="12"/>
  <c r="V1626" i="12"/>
  <c r="I1626" i="12"/>
  <c r="Q1625" i="12"/>
  <c r="R1625" i="12" s="1"/>
  <c r="K1626" i="12" l="1"/>
  <c r="W1626" i="12"/>
  <c r="E2313" i="13"/>
  <c r="B1628" i="12"/>
  <c r="U1627" i="12"/>
  <c r="E1627" i="12"/>
  <c r="F1627" i="12" s="1"/>
  <c r="N1627" i="12"/>
  <c r="O1627" i="12" s="1"/>
  <c r="P1627" i="12" s="1"/>
  <c r="Y1627" i="12"/>
  <c r="V1627" i="12"/>
  <c r="J1627" i="12"/>
  <c r="I1627" i="12"/>
  <c r="Q1626" i="12"/>
  <c r="R1626" i="12" s="1"/>
  <c r="W1627" i="12" l="1"/>
  <c r="Q1627" i="12"/>
  <c r="R1627" i="12" s="1"/>
  <c r="E2312" i="13"/>
  <c r="N1628" i="12"/>
  <c r="O1628" i="12" s="1"/>
  <c r="P1628" i="12" s="1"/>
  <c r="J1628" i="12"/>
  <c r="B1629" i="12"/>
  <c r="U1628" i="12"/>
  <c r="E1628" i="12"/>
  <c r="F1628" i="12" s="1"/>
  <c r="Y1628" i="12"/>
  <c r="V1628" i="12"/>
  <c r="I1628" i="12"/>
  <c r="K1627" i="12"/>
  <c r="Q1628" i="12" l="1"/>
  <c r="R1628" i="12" s="1"/>
  <c r="K1628" i="12"/>
  <c r="W1628" i="12"/>
  <c r="E2311" i="13"/>
  <c r="N1629" i="12"/>
  <c r="O1629" i="12" s="1"/>
  <c r="P1629" i="12" s="1"/>
  <c r="J1629" i="12"/>
  <c r="Y1629" i="12"/>
  <c r="I1629" i="12"/>
  <c r="B1630" i="12"/>
  <c r="U1629" i="12"/>
  <c r="E1629" i="12"/>
  <c r="F1629" i="12" s="1"/>
  <c r="V1629" i="12"/>
  <c r="Q1629" i="12" l="1"/>
  <c r="R1629" i="12" s="1"/>
  <c r="W1629" i="12"/>
  <c r="E2310" i="13"/>
  <c r="Y1630" i="12"/>
  <c r="I1630" i="12"/>
  <c r="V1630" i="12"/>
  <c r="B1631" i="12"/>
  <c r="U1630" i="12"/>
  <c r="E1630" i="12"/>
  <c r="F1630" i="12" s="1"/>
  <c r="N1630" i="12"/>
  <c r="O1630" i="12" s="1"/>
  <c r="P1630" i="12" s="1"/>
  <c r="J1630" i="12"/>
  <c r="K1629" i="12"/>
  <c r="W1630" i="12" l="1"/>
  <c r="Q1630" i="12"/>
  <c r="R1630" i="12" s="1"/>
  <c r="E2309" i="13"/>
  <c r="Y1631" i="12"/>
  <c r="I1631" i="12"/>
  <c r="V1631" i="12"/>
  <c r="B1632" i="12"/>
  <c r="U1631" i="12"/>
  <c r="E1631" i="12"/>
  <c r="F1631" i="12" s="1"/>
  <c r="J1631" i="12"/>
  <c r="N1631" i="12"/>
  <c r="O1631" i="12" s="1"/>
  <c r="P1631" i="12" s="1"/>
  <c r="K1630" i="12"/>
  <c r="W1631" i="12" l="1"/>
  <c r="Q1631" i="12"/>
  <c r="R1631" i="12" s="1"/>
  <c r="K1631" i="12"/>
  <c r="E2308" i="13"/>
  <c r="V1632" i="12"/>
  <c r="B1633" i="12"/>
  <c r="U1632" i="12"/>
  <c r="E1632" i="12"/>
  <c r="F1632" i="12" s="1"/>
  <c r="N1632" i="12"/>
  <c r="O1632" i="12" s="1"/>
  <c r="P1632" i="12" s="1"/>
  <c r="J1632" i="12"/>
  <c r="Y1632" i="12"/>
  <c r="I1632" i="12"/>
  <c r="W1632" i="12" l="1"/>
  <c r="E2307" i="13"/>
  <c r="N1633" i="12"/>
  <c r="O1633" i="12" s="1"/>
  <c r="P1633" i="12" s="1"/>
  <c r="Y1633" i="12"/>
  <c r="I1633" i="12"/>
  <c r="V1633" i="12"/>
  <c r="B1634" i="12"/>
  <c r="U1633" i="12"/>
  <c r="E1633" i="12"/>
  <c r="F1633" i="12" s="1"/>
  <c r="J1633" i="12"/>
  <c r="K1632" i="12"/>
  <c r="Q1632" i="12"/>
  <c r="R1632" i="12" s="1"/>
  <c r="Q1633" i="12" l="1"/>
  <c r="R1633" i="12" s="1"/>
  <c r="W1633" i="12"/>
  <c r="E2306" i="13"/>
  <c r="J1634" i="12"/>
  <c r="Y1634" i="12"/>
  <c r="I1634" i="12"/>
  <c r="V1634" i="12"/>
  <c r="U1634" i="12"/>
  <c r="N1634" i="12"/>
  <c r="O1634" i="12" s="1"/>
  <c r="P1634" i="12" s="1"/>
  <c r="E1634" i="12"/>
  <c r="F1634" i="12" s="1"/>
  <c r="B1635" i="12"/>
  <c r="K1633" i="12"/>
  <c r="K1634" i="12" l="1"/>
  <c r="E2305" i="13"/>
  <c r="J1635" i="12"/>
  <c r="Y1635" i="12"/>
  <c r="I1635" i="12"/>
  <c r="V1635" i="12"/>
  <c r="B1636" i="12"/>
  <c r="U1635" i="12"/>
  <c r="E1635" i="12"/>
  <c r="F1635" i="12" s="1"/>
  <c r="N1635" i="12"/>
  <c r="O1635" i="12" s="1"/>
  <c r="P1635" i="12" s="1"/>
  <c r="Q1634" i="12"/>
  <c r="R1634" i="12" s="1"/>
  <c r="W1634" i="12"/>
  <c r="W1635" i="12" l="1"/>
  <c r="E2304" i="13"/>
  <c r="J1636" i="12"/>
  <c r="Y1636" i="12"/>
  <c r="I1636" i="12"/>
  <c r="V1636" i="12"/>
  <c r="B1637" i="12"/>
  <c r="U1636" i="12"/>
  <c r="E1636" i="12"/>
  <c r="F1636" i="12" s="1"/>
  <c r="N1636" i="12"/>
  <c r="O1636" i="12" s="1"/>
  <c r="P1636" i="12" s="1"/>
  <c r="K1635" i="12"/>
  <c r="Q1635" i="12"/>
  <c r="R1635" i="12" s="1"/>
  <c r="W1636" i="12" l="1"/>
  <c r="E2303" i="13"/>
  <c r="V1637" i="12"/>
  <c r="B1638" i="12"/>
  <c r="U1637" i="12"/>
  <c r="E1637" i="12"/>
  <c r="F1637" i="12" s="1"/>
  <c r="N1637" i="12"/>
  <c r="O1637" i="12" s="1"/>
  <c r="P1637" i="12" s="1"/>
  <c r="J1637" i="12"/>
  <c r="Y1637" i="12"/>
  <c r="I1637" i="12"/>
  <c r="K1636" i="12"/>
  <c r="Q1636" i="12"/>
  <c r="R1636" i="12" s="1"/>
  <c r="W1637" i="12" l="1"/>
  <c r="K1637" i="12"/>
  <c r="Q1637" i="12"/>
  <c r="R1637" i="12" s="1"/>
  <c r="E2302" i="13"/>
  <c r="N1638" i="12"/>
  <c r="O1638" i="12" s="1"/>
  <c r="P1638" i="12" s="1"/>
  <c r="J1638" i="12"/>
  <c r="V1638" i="12"/>
  <c r="B1639" i="12"/>
  <c r="Y1638" i="12"/>
  <c r="U1638" i="12"/>
  <c r="I1638" i="12"/>
  <c r="E1638" i="12"/>
  <c r="F1638" i="12" s="1"/>
  <c r="Q1638" i="12" l="1"/>
  <c r="R1638" i="12" s="1"/>
  <c r="K1638" i="12"/>
  <c r="W1638" i="12"/>
  <c r="E2301" i="13"/>
  <c r="N1639" i="12"/>
  <c r="O1639" i="12" s="1"/>
  <c r="P1639" i="12" s="1"/>
  <c r="J1639" i="12"/>
  <c r="Y1639" i="12"/>
  <c r="I1639" i="12"/>
  <c r="B1640" i="12"/>
  <c r="U1639" i="12"/>
  <c r="E1639" i="12"/>
  <c r="F1639" i="12" s="1"/>
  <c r="V1639" i="12"/>
  <c r="Q1639" i="12" l="1"/>
  <c r="R1639" i="12" s="1"/>
  <c r="W1639" i="12"/>
  <c r="E2300" i="13"/>
  <c r="N1640" i="12"/>
  <c r="O1640" i="12" s="1"/>
  <c r="P1640" i="12" s="1"/>
  <c r="J1640" i="12"/>
  <c r="Y1640" i="12"/>
  <c r="I1640" i="12"/>
  <c r="V1640" i="12"/>
  <c r="B1641" i="12"/>
  <c r="U1640" i="12"/>
  <c r="E1640" i="12"/>
  <c r="F1640" i="12" s="1"/>
  <c r="K1639" i="12"/>
  <c r="Q1640" i="12" l="1"/>
  <c r="R1640" i="12" s="1"/>
  <c r="W1640" i="12"/>
  <c r="E2299" i="13"/>
  <c r="J1641" i="12"/>
  <c r="Y1641" i="12"/>
  <c r="I1641" i="12"/>
  <c r="V1641" i="12"/>
  <c r="B1642" i="12"/>
  <c r="U1641" i="12"/>
  <c r="E1641" i="12"/>
  <c r="F1641" i="12" s="1"/>
  <c r="N1641" i="12"/>
  <c r="O1641" i="12" s="1"/>
  <c r="P1641" i="12" s="1"/>
  <c r="K1640" i="12"/>
  <c r="W1641" i="12" l="1"/>
  <c r="K1641" i="12"/>
  <c r="Q1641" i="12"/>
  <c r="R1641" i="12" s="1"/>
  <c r="E2298" i="13"/>
  <c r="V1642" i="12"/>
  <c r="B1643" i="12"/>
  <c r="U1642" i="12"/>
  <c r="E1642" i="12"/>
  <c r="F1642" i="12" s="1"/>
  <c r="N1642" i="12"/>
  <c r="O1642" i="12" s="1"/>
  <c r="P1642" i="12" s="1"/>
  <c r="J1642" i="12"/>
  <c r="Y1642" i="12"/>
  <c r="I1642" i="12"/>
  <c r="W1642" i="12" l="1"/>
  <c r="K1642" i="12"/>
  <c r="Q1642" i="12"/>
  <c r="R1642" i="12" s="1"/>
  <c r="E2297" i="13"/>
  <c r="B1644" i="12"/>
  <c r="U1643" i="12"/>
  <c r="E1643" i="12"/>
  <c r="F1643" i="12" s="1"/>
  <c r="N1643" i="12"/>
  <c r="O1643" i="12" s="1"/>
  <c r="P1643" i="12" s="1"/>
  <c r="Y1643" i="12"/>
  <c r="I1643" i="12"/>
  <c r="V1643" i="12"/>
  <c r="J1643" i="12"/>
  <c r="W1643" i="12" l="1"/>
  <c r="E2296" i="13"/>
  <c r="N1644" i="12"/>
  <c r="O1644" i="12" s="1"/>
  <c r="P1644" i="12" s="1"/>
  <c r="J1644" i="12"/>
  <c r="Y1644" i="12"/>
  <c r="I1644" i="12"/>
  <c r="V1644" i="12"/>
  <c r="B1645" i="12"/>
  <c r="U1644" i="12"/>
  <c r="E1644" i="12"/>
  <c r="F1644" i="12" s="1"/>
  <c r="K1643" i="12"/>
  <c r="Q1643" i="12"/>
  <c r="R1643" i="12" s="1"/>
  <c r="E2295" i="13" l="1"/>
  <c r="N1645" i="12"/>
  <c r="O1645" i="12" s="1"/>
  <c r="P1645" i="12" s="1"/>
  <c r="J1645" i="12"/>
  <c r="Y1645" i="12"/>
  <c r="I1645" i="12"/>
  <c r="V1645" i="12"/>
  <c r="B1646" i="12"/>
  <c r="U1645" i="12"/>
  <c r="E1645" i="12"/>
  <c r="F1645" i="12" s="1"/>
  <c r="K1644" i="12"/>
  <c r="Q1644" i="12"/>
  <c r="R1644" i="12" s="1"/>
  <c r="W1644" i="12"/>
  <c r="W1645" i="12" l="1"/>
  <c r="E2294" i="13"/>
  <c r="J1646" i="12"/>
  <c r="Y1646" i="12"/>
  <c r="I1646" i="12"/>
  <c r="V1646" i="12"/>
  <c r="B1647" i="12"/>
  <c r="U1646" i="12"/>
  <c r="E1646" i="12"/>
  <c r="F1646" i="12" s="1"/>
  <c r="N1646" i="12"/>
  <c r="O1646" i="12" s="1"/>
  <c r="P1646" i="12" s="1"/>
  <c r="K1645" i="12"/>
  <c r="Q1645" i="12"/>
  <c r="R1645" i="12" s="1"/>
  <c r="E2293" i="13" l="1"/>
  <c r="Y1647" i="12"/>
  <c r="I1647" i="12"/>
  <c r="V1647" i="12"/>
  <c r="B1648" i="12"/>
  <c r="U1647" i="12"/>
  <c r="E1647" i="12"/>
  <c r="F1647" i="12" s="1"/>
  <c r="N1647" i="12"/>
  <c r="O1647" i="12" s="1"/>
  <c r="P1647" i="12" s="1"/>
  <c r="J1647" i="12"/>
  <c r="K1646" i="12"/>
  <c r="Q1646" i="12"/>
  <c r="R1646" i="12" s="1"/>
  <c r="W1646" i="12"/>
  <c r="W1647" i="12" l="1"/>
  <c r="E2292" i="13"/>
  <c r="V1648" i="12"/>
  <c r="B1649" i="12"/>
  <c r="U1648" i="12"/>
  <c r="E1648" i="12"/>
  <c r="F1648" i="12" s="1"/>
  <c r="N1648" i="12"/>
  <c r="O1648" i="12" s="1"/>
  <c r="P1648" i="12" s="1"/>
  <c r="J1648" i="12"/>
  <c r="Y1648" i="12"/>
  <c r="I1648" i="12"/>
  <c r="K1647" i="12"/>
  <c r="Q1647" i="12"/>
  <c r="R1647" i="12" s="1"/>
  <c r="K1648" i="12" l="1"/>
  <c r="Q1648" i="12"/>
  <c r="R1648" i="12" s="1"/>
  <c r="W1648" i="12"/>
  <c r="E2291" i="13"/>
  <c r="N1649" i="12"/>
  <c r="O1649" i="12" s="1"/>
  <c r="P1649" i="12" s="1"/>
  <c r="J1649" i="12"/>
  <c r="Y1649" i="12"/>
  <c r="I1649" i="12"/>
  <c r="V1649" i="12"/>
  <c r="B1650" i="12"/>
  <c r="U1649" i="12"/>
  <c r="E1649" i="12"/>
  <c r="F1649" i="12" s="1"/>
  <c r="W1649" i="12" l="1"/>
  <c r="K1649" i="12"/>
  <c r="Q1649" i="12"/>
  <c r="R1649" i="12" s="1"/>
  <c r="E2290" i="13"/>
  <c r="N1650" i="12"/>
  <c r="O1650" i="12" s="1"/>
  <c r="P1650" i="12" s="1"/>
  <c r="J1650" i="12"/>
  <c r="Y1650" i="12"/>
  <c r="I1650" i="12"/>
  <c r="V1650" i="12"/>
  <c r="B1651" i="12"/>
  <c r="U1650" i="12"/>
  <c r="E1650" i="12"/>
  <c r="F1650" i="12" s="1"/>
  <c r="Q1650" i="12" l="1"/>
  <c r="R1650" i="12" s="1"/>
  <c r="W1650" i="12"/>
  <c r="E2289" i="13"/>
  <c r="J1651" i="12"/>
  <c r="Y1651" i="12"/>
  <c r="I1651" i="12"/>
  <c r="V1651" i="12"/>
  <c r="B1652" i="12"/>
  <c r="U1651" i="12"/>
  <c r="E1651" i="12"/>
  <c r="F1651" i="12" s="1"/>
  <c r="N1651" i="12"/>
  <c r="O1651" i="12" s="1"/>
  <c r="P1651" i="12" s="1"/>
  <c r="K1650" i="12"/>
  <c r="W1651" i="12" l="1"/>
  <c r="Q1651" i="12"/>
  <c r="R1651" i="12" s="1"/>
  <c r="K1651" i="12"/>
  <c r="E2288" i="13"/>
  <c r="J1652" i="12"/>
  <c r="Y1652" i="12"/>
  <c r="I1652" i="12"/>
  <c r="V1652" i="12"/>
  <c r="B1653" i="12"/>
  <c r="U1652" i="12"/>
  <c r="E1652" i="12"/>
  <c r="F1652" i="12" s="1"/>
  <c r="N1652" i="12"/>
  <c r="O1652" i="12" s="1"/>
  <c r="P1652" i="12" s="1"/>
  <c r="W1652" i="12" l="1"/>
  <c r="Q1652" i="12"/>
  <c r="R1652" i="12" s="1"/>
  <c r="E2287" i="13"/>
  <c r="V1653" i="12"/>
  <c r="B1654" i="12"/>
  <c r="U1653" i="12"/>
  <c r="E1653" i="12"/>
  <c r="F1653" i="12" s="1"/>
  <c r="N1653" i="12"/>
  <c r="O1653" i="12" s="1"/>
  <c r="P1653" i="12" s="1"/>
  <c r="J1653" i="12"/>
  <c r="Y1653" i="12"/>
  <c r="I1653" i="12"/>
  <c r="K1652" i="12"/>
  <c r="W1653" i="12" l="1"/>
  <c r="Q1653" i="12"/>
  <c r="R1653" i="12" s="1"/>
  <c r="E2286" i="13"/>
  <c r="N1654" i="12"/>
  <c r="O1654" i="12" s="1"/>
  <c r="P1654" i="12" s="1"/>
  <c r="J1654" i="12"/>
  <c r="Y1654" i="12"/>
  <c r="I1654" i="12"/>
  <c r="V1654" i="12"/>
  <c r="B1655" i="12"/>
  <c r="U1654" i="12"/>
  <c r="E1654" i="12"/>
  <c r="F1654" i="12" s="1"/>
  <c r="K1653" i="12"/>
  <c r="Q1654" i="12" l="1"/>
  <c r="R1654" i="12" s="1"/>
  <c r="W1654" i="12"/>
  <c r="E2285" i="13"/>
  <c r="N1655" i="12"/>
  <c r="O1655" i="12" s="1"/>
  <c r="P1655" i="12" s="1"/>
  <c r="J1655" i="12"/>
  <c r="Y1655" i="12"/>
  <c r="I1655" i="12"/>
  <c r="V1655" i="12"/>
  <c r="B1656" i="12"/>
  <c r="U1655" i="12"/>
  <c r="E1655" i="12"/>
  <c r="F1655" i="12" s="1"/>
  <c r="K1654" i="12"/>
  <c r="W1655" i="12" l="1"/>
  <c r="K1655" i="12"/>
  <c r="Q1655" i="12"/>
  <c r="R1655" i="12" s="1"/>
  <c r="E2284" i="13"/>
  <c r="N1656" i="12"/>
  <c r="O1656" i="12" s="1"/>
  <c r="P1656" i="12" s="1"/>
  <c r="J1656" i="12"/>
  <c r="Y1656" i="12"/>
  <c r="I1656" i="12"/>
  <c r="V1656" i="12"/>
  <c r="B1657" i="12"/>
  <c r="U1656" i="12"/>
  <c r="E1656" i="12"/>
  <c r="F1656" i="12" s="1"/>
  <c r="Q1656" i="12" l="1"/>
  <c r="R1656" i="12" s="1"/>
  <c r="W1656" i="12"/>
  <c r="E2283" i="13"/>
  <c r="J1657" i="12"/>
  <c r="Y1657" i="12"/>
  <c r="I1657" i="12"/>
  <c r="V1657" i="12"/>
  <c r="B1658" i="12"/>
  <c r="U1657" i="12"/>
  <c r="E1657" i="12"/>
  <c r="F1657" i="12" s="1"/>
  <c r="N1657" i="12"/>
  <c r="O1657" i="12" s="1"/>
  <c r="P1657" i="12" s="1"/>
  <c r="K1656" i="12"/>
  <c r="W1657" i="12" l="1"/>
  <c r="E2282" i="13"/>
  <c r="V1658" i="12"/>
  <c r="B1659" i="12"/>
  <c r="U1658" i="12"/>
  <c r="E1658" i="12"/>
  <c r="F1658" i="12" s="1"/>
  <c r="N1658" i="12"/>
  <c r="O1658" i="12" s="1"/>
  <c r="P1658" i="12" s="1"/>
  <c r="J1658" i="12"/>
  <c r="Y1658" i="12"/>
  <c r="I1658" i="12"/>
  <c r="K1657" i="12"/>
  <c r="Q1657" i="12"/>
  <c r="R1657" i="12" s="1"/>
  <c r="W1658" i="12" l="1"/>
  <c r="Q1658" i="12"/>
  <c r="R1658" i="12" s="1"/>
  <c r="E2281" i="13"/>
  <c r="B1660" i="12"/>
  <c r="U1659" i="12"/>
  <c r="E1659" i="12"/>
  <c r="F1659" i="12" s="1"/>
  <c r="N1659" i="12"/>
  <c r="O1659" i="12" s="1"/>
  <c r="P1659" i="12" s="1"/>
  <c r="J1659" i="12"/>
  <c r="Y1659" i="12"/>
  <c r="I1659" i="12"/>
  <c r="V1659" i="12"/>
  <c r="K1658" i="12"/>
  <c r="W1659" i="12" l="1"/>
  <c r="Q1659" i="12"/>
  <c r="R1659" i="12" s="1"/>
  <c r="E2280" i="13"/>
  <c r="N1660" i="12"/>
  <c r="O1660" i="12" s="1"/>
  <c r="P1660" i="12" s="1"/>
  <c r="J1660" i="12"/>
  <c r="Y1660" i="12"/>
  <c r="I1660" i="12"/>
  <c r="V1660" i="12"/>
  <c r="B1661" i="12"/>
  <c r="U1660" i="12"/>
  <c r="E1660" i="12"/>
  <c r="F1660" i="12" s="1"/>
  <c r="K1659" i="12"/>
  <c r="W1660" i="12" l="1"/>
  <c r="Q1660" i="12"/>
  <c r="R1660" i="12" s="1"/>
  <c r="E2279" i="13"/>
  <c r="N1661" i="12"/>
  <c r="O1661" i="12" s="1"/>
  <c r="P1661" i="12" s="1"/>
  <c r="J1661" i="12"/>
  <c r="Y1661" i="12"/>
  <c r="I1661" i="12"/>
  <c r="V1661" i="12"/>
  <c r="B1662" i="12"/>
  <c r="U1661" i="12"/>
  <c r="E1661" i="12"/>
  <c r="F1661" i="12" s="1"/>
  <c r="K1660" i="12"/>
  <c r="Q1661" i="12" l="1"/>
  <c r="R1661" i="12" s="1"/>
  <c r="W1661" i="12"/>
  <c r="E2278" i="13"/>
  <c r="J1662" i="12"/>
  <c r="Y1662" i="12"/>
  <c r="I1662" i="12"/>
  <c r="V1662" i="12"/>
  <c r="B1663" i="12"/>
  <c r="U1662" i="12"/>
  <c r="E1662" i="12"/>
  <c r="F1662" i="12" s="1"/>
  <c r="N1662" i="12"/>
  <c r="O1662" i="12" s="1"/>
  <c r="P1662" i="12" s="1"/>
  <c r="K1661" i="12"/>
  <c r="W1662" i="12" l="1"/>
  <c r="E2277" i="13"/>
  <c r="Y1663" i="12"/>
  <c r="I1663" i="12"/>
  <c r="V1663" i="12"/>
  <c r="B1664" i="12"/>
  <c r="U1663" i="12"/>
  <c r="E1663" i="12"/>
  <c r="F1663" i="12" s="1"/>
  <c r="N1663" i="12"/>
  <c r="O1663" i="12" s="1"/>
  <c r="P1663" i="12" s="1"/>
  <c r="J1663" i="12"/>
  <c r="K1662" i="12"/>
  <c r="Q1662" i="12"/>
  <c r="R1662" i="12" s="1"/>
  <c r="W1663" i="12" l="1"/>
  <c r="E2276" i="13"/>
  <c r="V1664" i="12"/>
  <c r="B1665" i="12"/>
  <c r="U1664" i="12"/>
  <c r="E1664" i="12"/>
  <c r="F1664" i="12" s="1"/>
  <c r="N1664" i="12"/>
  <c r="O1664" i="12" s="1"/>
  <c r="P1664" i="12" s="1"/>
  <c r="J1664" i="12"/>
  <c r="Y1664" i="12"/>
  <c r="I1664" i="12"/>
  <c r="K1663" i="12"/>
  <c r="Q1663" i="12"/>
  <c r="R1663" i="12" s="1"/>
  <c r="K1664" i="12" l="1"/>
  <c r="W1664" i="12"/>
  <c r="Q1664" i="12"/>
  <c r="R1664" i="12" s="1"/>
  <c r="E2275" i="13"/>
  <c r="N1665" i="12"/>
  <c r="O1665" i="12" s="1"/>
  <c r="P1665" i="12" s="1"/>
  <c r="J1665" i="12"/>
  <c r="Y1665" i="12"/>
  <c r="I1665" i="12"/>
  <c r="V1665" i="12"/>
  <c r="B1666" i="12"/>
  <c r="U1665" i="12"/>
  <c r="E1665" i="12"/>
  <c r="F1665" i="12" s="1"/>
  <c r="W1665" i="12" l="1"/>
  <c r="Q1665" i="12"/>
  <c r="R1665" i="12" s="1"/>
  <c r="E2274" i="13"/>
  <c r="N1666" i="12"/>
  <c r="O1666" i="12" s="1"/>
  <c r="P1666" i="12" s="1"/>
  <c r="J1666" i="12"/>
  <c r="Y1666" i="12"/>
  <c r="I1666" i="12"/>
  <c r="V1666" i="12"/>
  <c r="B1667" i="12"/>
  <c r="U1666" i="12"/>
  <c r="E1666" i="12"/>
  <c r="F1666" i="12" s="1"/>
  <c r="K1665" i="12"/>
  <c r="Q1666" i="12" l="1"/>
  <c r="R1666" i="12" s="1"/>
  <c r="W1666" i="12"/>
  <c r="E2273" i="13"/>
  <c r="J1667" i="12"/>
  <c r="Y1667" i="12"/>
  <c r="I1667" i="12"/>
  <c r="V1667" i="12"/>
  <c r="B1668" i="12"/>
  <c r="U1667" i="12"/>
  <c r="E1667" i="12"/>
  <c r="F1667" i="12" s="1"/>
  <c r="N1667" i="12"/>
  <c r="O1667" i="12" s="1"/>
  <c r="P1667" i="12" s="1"/>
  <c r="K1666" i="12"/>
  <c r="W1667" i="12" l="1"/>
  <c r="K1667" i="12"/>
  <c r="Q1667" i="12"/>
  <c r="R1667" i="12" s="1"/>
  <c r="E2272" i="13"/>
  <c r="J1668" i="12"/>
  <c r="Y1668" i="12"/>
  <c r="I1668" i="12"/>
  <c r="V1668" i="12"/>
  <c r="B1669" i="12"/>
  <c r="U1668" i="12"/>
  <c r="E1668" i="12"/>
  <c r="F1668" i="12" s="1"/>
  <c r="N1668" i="12"/>
  <c r="O1668" i="12" s="1"/>
  <c r="P1668" i="12" s="1"/>
  <c r="W1668" i="12" l="1"/>
  <c r="Q1668" i="12"/>
  <c r="R1668" i="12" s="1"/>
  <c r="E2271" i="13"/>
  <c r="V1669" i="12"/>
  <c r="B1670" i="12"/>
  <c r="U1669" i="12"/>
  <c r="E1669" i="12"/>
  <c r="F1669" i="12" s="1"/>
  <c r="N1669" i="12"/>
  <c r="O1669" i="12" s="1"/>
  <c r="P1669" i="12" s="1"/>
  <c r="J1669" i="12"/>
  <c r="Y1669" i="12"/>
  <c r="I1669" i="12"/>
  <c r="K1668" i="12"/>
  <c r="W1669" i="12" l="1"/>
  <c r="E2270" i="13"/>
  <c r="N1670" i="12"/>
  <c r="O1670" i="12" s="1"/>
  <c r="P1670" i="12" s="1"/>
  <c r="J1670" i="12"/>
  <c r="Y1670" i="12"/>
  <c r="I1670" i="12"/>
  <c r="V1670" i="12"/>
  <c r="B1671" i="12"/>
  <c r="U1670" i="12"/>
  <c r="E1670" i="12"/>
  <c r="F1670" i="12" s="1"/>
  <c r="K1669" i="12"/>
  <c r="Q1669" i="12"/>
  <c r="R1669" i="12" s="1"/>
  <c r="Q1670" i="12" l="1"/>
  <c r="R1670" i="12" s="1"/>
  <c r="E2269" i="13"/>
  <c r="N1671" i="12"/>
  <c r="O1671" i="12" s="1"/>
  <c r="P1671" i="12" s="1"/>
  <c r="J1671" i="12"/>
  <c r="Y1671" i="12"/>
  <c r="I1671" i="12"/>
  <c r="V1671" i="12"/>
  <c r="B1672" i="12"/>
  <c r="U1671" i="12"/>
  <c r="E1671" i="12"/>
  <c r="F1671" i="12" s="1"/>
  <c r="W1670" i="12"/>
  <c r="K1670" i="12"/>
  <c r="W1671" i="12" l="1"/>
  <c r="K1671" i="12"/>
  <c r="Q1671" i="12"/>
  <c r="R1671" i="12" s="1"/>
  <c r="E2268" i="13"/>
  <c r="N1672" i="12"/>
  <c r="O1672" i="12" s="1"/>
  <c r="P1672" i="12" s="1"/>
  <c r="J1672" i="12"/>
  <c r="Y1672" i="12"/>
  <c r="I1672" i="12"/>
  <c r="V1672" i="12"/>
  <c r="B1673" i="12"/>
  <c r="U1672" i="12"/>
  <c r="E1672" i="12"/>
  <c r="F1672" i="12" s="1"/>
  <c r="W1672" i="12" l="1"/>
  <c r="Q1672" i="12"/>
  <c r="R1672" i="12" s="1"/>
  <c r="E2267" i="13"/>
  <c r="J1673" i="12"/>
  <c r="Y1673" i="12"/>
  <c r="I1673" i="12"/>
  <c r="V1673" i="12"/>
  <c r="B1674" i="12"/>
  <c r="U1673" i="12"/>
  <c r="E1673" i="12"/>
  <c r="F1673" i="12" s="1"/>
  <c r="N1673" i="12"/>
  <c r="O1673" i="12" s="1"/>
  <c r="P1673" i="12" s="1"/>
  <c r="K1672" i="12"/>
  <c r="Q1673" i="12" l="1"/>
  <c r="R1673" i="12" s="1"/>
  <c r="E2266" i="13"/>
  <c r="V1674" i="12"/>
  <c r="B1675" i="12"/>
  <c r="U1674" i="12"/>
  <c r="E1674" i="12"/>
  <c r="F1674" i="12" s="1"/>
  <c r="N1674" i="12"/>
  <c r="O1674" i="12" s="1"/>
  <c r="P1674" i="12" s="1"/>
  <c r="J1674" i="12"/>
  <c r="Y1674" i="12"/>
  <c r="I1674" i="12"/>
  <c r="K1673" i="12"/>
  <c r="W1673" i="12"/>
  <c r="K1674" i="12" l="1"/>
  <c r="Q1674" i="12"/>
  <c r="R1674" i="12" s="1"/>
  <c r="W1674" i="12"/>
  <c r="E2265" i="13"/>
  <c r="B1676" i="12"/>
  <c r="U1675" i="12"/>
  <c r="E1675" i="12"/>
  <c r="F1675" i="12" s="1"/>
  <c r="N1675" i="12"/>
  <c r="O1675" i="12" s="1"/>
  <c r="P1675" i="12" s="1"/>
  <c r="J1675" i="12"/>
  <c r="Y1675" i="12"/>
  <c r="I1675" i="12"/>
  <c r="V1675" i="12"/>
  <c r="W1675" i="12" l="1"/>
  <c r="E2264" i="13"/>
  <c r="N1676" i="12"/>
  <c r="O1676" i="12" s="1"/>
  <c r="P1676" i="12" s="1"/>
  <c r="J1676" i="12"/>
  <c r="Y1676" i="12"/>
  <c r="I1676" i="12"/>
  <c r="V1676" i="12"/>
  <c r="B1677" i="12"/>
  <c r="U1676" i="12"/>
  <c r="E1676" i="12"/>
  <c r="F1676" i="12" s="1"/>
  <c r="K1675" i="12"/>
  <c r="Q1675" i="12"/>
  <c r="R1675" i="12" s="1"/>
  <c r="W1676" i="12" l="1"/>
  <c r="K1676" i="12"/>
  <c r="Q1676" i="12"/>
  <c r="R1676" i="12" s="1"/>
  <c r="E2263" i="13"/>
  <c r="N1677" i="12"/>
  <c r="O1677" i="12" s="1"/>
  <c r="P1677" i="12" s="1"/>
  <c r="J1677" i="12"/>
  <c r="Y1677" i="12"/>
  <c r="I1677" i="12"/>
  <c r="V1677" i="12"/>
  <c r="B1678" i="12"/>
  <c r="U1677" i="12"/>
  <c r="E1677" i="12"/>
  <c r="F1677" i="12" s="1"/>
  <c r="W1677" i="12" l="1"/>
  <c r="Q1677" i="12"/>
  <c r="R1677" i="12" s="1"/>
  <c r="E2262" i="13"/>
  <c r="J1678" i="12"/>
  <c r="Y1678" i="12"/>
  <c r="I1678" i="12"/>
  <c r="V1678" i="12"/>
  <c r="B1679" i="12"/>
  <c r="U1678" i="12"/>
  <c r="E1678" i="12"/>
  <c r="F1678" i="12" s="1"/>
  <c r="N1678" i="12"/>
  <c r="O1678" i="12" s="1"/>
  <c r="P1678" i="12" s="1"/>
  <c r="K1677" i="12"/>
  <c r="W1678" i="12" l="1"/>
  <c r="K1678" i="12"/>
  <c r="Q1678" i="12"/>
  <c r="R1678" i="12" s="1"/>
  <c r="E2261" i="13"/>
  <c r="Y1679" i="12"/>
  <c r="I1679" i="12"/>
  <c r="V1679" i="12"/>
  <c r="B1680" i="12"/>
  <c r="U1679" i="12"/>
  <c r="E1679" i="12"/>
  <c r="F1679" i="12" s="1"/>
  <c r="N1679" i="12"/>
  <c r="O1679" i="12" s="1"/>
  <c r="P1679" i="12" s="1"/>
  <c r="J1679" i="12"/>
  <c r="W1679" i="12" l="1"/>
  <c r="K1679" i="12"/>
  <c r="Q1679" i="12"/>
  <c r="R1679" i="12" s="1"/>
  <c r="E2260" i="13"/>
  <c r="V1680" i="12"/>
  <c r="B1681" i="12"/>
  <c r="U1680" i="12"/>
  <c r="E1680" i="12"/>
  <c r="F1680" i="12" s="1"/>
  <c r="N1680" i="12"/>
  <c r="O1680" i="12" s="1"/>
  <c r="P1680" i="12" s="1"/>
  <c r="J1680" i="12"/>
  <c r="Y1680" i="12"/>
  <c r="I1680" i="12"/>
  <c r="E2259" i="13" l="1"/>
  <c r="N1681" i="12"/>
  <c r="O1681" i="12" s="1"/>
  <c r="P1681" i="12" s="1"/>
  <c r="J1681" i="12"/>
  <c r="Y1681" i="12"/>
  <c r="I1681" i="12"/>
  <c r="V1681" i="12"/>
  <c r="B1682" i="12"/>
  <c r="U1681" i="12"/>
  <c r="E1681" i="12"/>
  <c r="F1681" i="12" s="1"/>
  <c r="K1680" i="12"/>
  <c r="Q1680" i="12"/>
  <c r="R1680" i="12" s="1"/>
  <c r="W1680" i="12"/>
  <c r="W1681" i="12" l="1"/>
  <c r="K1681" i="12"/>
  <c r="Q1681" i="12"/>
  <c r="R1681" i="12" s="1"/>
  <c r="E2258" i="13"/>
  <c r="N1682" i="12"/>
  <c r="O1682" i="12" s="1"/>
  <c r="P1682" i="12" s="1"/>
  <c r="J1682" i="12"/>
  <c r="Y1682" i="12"/>
  <c r="I1682" i="12"/>
  <c r="V1682" i="12"/>
  <c r="B1683" i="12"/>
  <c r="U1682" i="12"/>
  <c r="E1682" i="12"/>
  <c r="F1682" i="12" s="1"/>
  <c r="W1682" i="12" l="1"/>
  <c r="Q1682" i="12"/>
  <c r="R1682" i="12" s="1"/>
  <c r="E2257" i="13"/>
  <c r="J1683" i="12"/>
  <c r="Y1683" i="12"/>
  <c r="I1683" i="12"/>
  <c r="V1683" i="12"/>
  <c r="B1684" i="12"/>
  <c r="U1683" i="12"/>
  <c r="E1683" i="12"/>
  <c r="F1683" i="12" s="1"/>
  <c r="N1683" i="12"/>
  <c r="O1683" i="12" s="1"/>
  <c r="P1683" i="12" s="1"/>
  <c r="K1682" i="12"/>
  <c r="K1683" i="12" l="1"/>
  <c r="Q1683" i="12"/>
  <c r="R1683" i="12" s="1"/>
  <c r="W1683" i="12"/>
  <c r="E2256" i="13"/>
  <c r="J1684" i="12"/>
  <c r="Y1684" i="12"/>
  <c r="I1684" i="12"/>
  <c r="V1684" i="12"/>
  <c r="B1685" i="12"/>
  <c r="U1684" i="12"/>
  <c r="E1684" i="12"/>
  <c r="F1684" i="12" s="1"/>
  <c r="N1684" i="12"/>
  <c r="O1684" i="12" s="1"/>
  <c r="P1684" i="12" s="1"/>
  <c r="K1684" i="12" l="1"/>
  <c r="Q1684" i="12"/>
  <c r="R1684" i="12" s="1"/>
  <c r="W1684" i="12"/>
  <c r="E2255" i="13"/>
  <c r="V1685" i="12"/>
  <c r="B1686" i="12"/>
  <c r="U1685" i="12"/>
  <c r="E1685" i="12"/>
  <c r="F1685" i="12" s="1"/>
  <c r="N1685" i="12"/>
  <c r="O1685" i="12" s="1"/>
  <c r="P1685" i="12" s="1"/>
  <c r="J1685" i="12"/>
  <c r="Y1685" i="12"/>
  <c r="I1685" i="12"/>
  <c r="K1685" i="12" l="1"/>
  <c r="Q1685" i="12"/>
  <c r="R1685" i="12" s="1"/>
  <c r="W1685" i="12"/>
  <c r="E2254" i="13"/>
  <c r="N1686" i="12"/>
  <c r="O1686" i="12" s="1"/>
  <c r="P1686" i="12" s="1"/>
  <c r="J1686" i="12"/>
  <c r="Y1686" i="12"/>
  <c r="I1686" i="12"/>
  <c r="V1686" i="12"/>
  <c r="B1687" i="12"/>
  <c r="U1686" i="12"/>
  <c r="E1686" i="12"/>
  <c r="F1686" i="12" s="1"/>
  <c r="K1686" i="12" l="1"/>
  <c r="W1686" i="12"/>
  <c r="E2253" i="13"/>
  <c r="N1687" i="12"/>
  <c r="O1687" i="12" s="1"/>
  <c r="P1687" i="12" s="1"/>
  <c r="J1687" i="12"/>
  <c r="Y1687" i="12"/>
  <c r="I1687" i="12"/>
  <c r="V1687" i="12"/>
  <c r="B1688" i="12"/>
  <c r="U1687" i="12"/>
  <c r="E1687" i="12"/>
  <c r="F1687" i="12" s="1"/>
  <c r="Q1686" i="12"/>
  <c r="R1686" i="12" s="1"/>
  <c r="W1687" i="12" l="1"/>
  <c r="Q1687" i="12"/>
  <c r="R1687" i="12" s="1"/>
  <c r="E2252" i="13"/>
  <c r="N1688" i="12"/>
  <c r="O1688" i="12" s="1"/>
  <c r="P1688" i="12" s="1"/>
  <c r="J1688" i="12"/>
  <c r="Y1688" i="12"/>
  <c r="I1688" i="12"/>
  <c r="V1688" i="12"/>
  <c r="B1689" i="12"/>
  <c r="U1688" i="12"/>
  <c r="E1688" i="12"/>
  <c r="F1688" i="12" s="1"/>
  <c r="K1687" i="12"/>
  <c r="Q1688" i="12" l="1"/>
  <c r="R1688" i="12" s="1"/>
  <c r="W1688" i="12"/>
  <c r="E2251" i="13"/>
  <c r="J1689" i="12"/>
  <c r="Y1689" i="12"/>
  <c r="I1689" i="12"/>
  <c r="V1689" i="12"/>
  <c r="B1690" i="12"/>
  <c r="U1689" i="12"/>
  <c r="E1689" i="12"/>
  <c r="F1689" i="12" s="1"/>
  <c r="N1689" i="12"/>
  <c r="O1689" i="12" s="1"/>
  <c r="P1689" i="12" s="1"/>
  <c r="K1688" i="12"/>
  <c r="E2250" i="13" l="1"/>
  <c r="V1690" i="12"/>
  <c r="B1691" i="12"/>
  <c r="U1690" i="12"/>
  <c r="E1690" i="12"/>
  <c r="F1690" i="12" s="1"/>
  <c r="N1690" i="12"/>
  <c r="O1690" i="12" s="1"/>
  <c r="P1690" i="12" s="1"/>
  <c r="J1690" i="12"/>
  <c r="Y1690" i="12"/>
  <c r="I1690" i="12"/>
  <c r="K1689" i="12"/>
  <c r="Q1689" i="12"/>
  <c r="R1689" i="12" s="1"/>
  <c r="W1689" i="12"/>
  <c r="W1690" i="12" l="1"/>
  <c r="Q1690" i="12"/>
  <c r="R1690" i="12" s="1"/>
  <c r="E2249" i="13"/>
  <c r="B1692" i="12"/>
  <c r="U1691" i="12"/>
  <c r="E1691" i="12"/>
  <c r="F1691" i="12" s="1"/>
  <c r="N1691" i="12"/>
  <c r="O1691" i="12" s="1"/>
  <c r="P1691" i="12" s="1"/>
  <c r="J1691" i="12"/>
  <c r="Y1691" i="12"/>
  <c r="I1691" i="12"/>
  <c r="V1691" i="12"/>
  <c r="K1690" i="12"/>
  <c r="W1691" i="12" l="1"/>
  <c r="E2248" i="13"/>
  <c r="N1692" i="12"/>
  <c r="O1692" i="12" s="1"/>
  <c r="P1692" i="12" s="1"/>
  <c r="J1692" i="12"/>
  <c r="Y1692" i="12"/>
  <c r="I1692" i="12"/>
  <c r="V1692" i="12"/>
  <c r="B1693" i="12"/>
  <c r="U1692" i="12"/>
  <c r="E1692" i="12"/>
  <c r="F1692" i="12" s="1"/>
  <c r="K1691" i="12"/>
  <c r="Q1691" i="12"/>
  <c r="R1691" i="12" s="1"/>
  <c r="W1692" i="12" l="1"/>
  <c r="K1692" i="12"/>
  <c r="Q1692" i="12"/>
  <c r="R1692" i="12" s="1"/>
  <c r="E2247" i="13"/>
  <c r="N1693" i="12"/>
  <c r="O1693" i="12" s="1"/>
  <c r="P1693" i="12" s="1"/>
  <c r="J1693" i="12"/>
  <c r="Y1693" i="12"/>
  <c r="I1693" i="12"/>
  <c r="V1693" i="12"/>
  <c r="B1694" i="12"/>
  <c r="U1693" i="12"/>
  <c r="E1693" i="12"/>
  <c r="F1693" i="12" s="1"/>
  <c r="Q1693" i="12" l="1"/>
  <c r="R1693" i="12" s="1"/>
  <c r="W1693" i="12"/>
  <c r="E2246" i="13"/>
  <c r="J1694" i="12"/>
  <c r="Y1694" i="12"/>
  <c r="I1694" i="12"/>
  <c r="V1694" i="12"/>
  <c r="B1695" i="12"/>
  <c r="U1694" i="12"/>
  <c r="E1694" i="12"/>
  <c r="F1694" i="12" s="1"/>
  <c r="N1694" i="12"/>
  <c r="O1694" i="12" s="1"/>
  <c r="P1694" i="12" s="1"/>
  <c r="K1693" i="12"/>
  <c r="W1694" i="12" l="1"/>
  <c r="K1694" i="12"/>
  <c r="Q1694" i="12"/>
  <c r="R1694" i="12" s="1"/>
  <c r="E2245" i="13"/>
  <c r="Y1695" i="12"/>
  <c r="I1695" i="12"/>
  <c r="V1695" i="12"/>
  <c r="B1696" i="12"/>
  <c r="U1695" i="12"/>
  <c r="E1695" i="12"/>
  <c r="F1695" i="12" s="1"/>
  <c r="N1695" i="12"/>
  <c r="O1695" i="12" s="1"/>
  <c r="P1695" i="12" s="1"/>
  <c r="J1695" i="12"/>
  <c r="W1695" i="12" l="1"/>
  <c r="Q1695" i="12"/>
  <c r="R1695" i="12" s="1"/>
  <c r="E2244" i="13"/>
  <c r="V1696" i="12"/>
  <c r="B1697" i="12"/>
  <c r="U1696" i="12"/>
  <c r="E1696" i="12"/>
  <c r="F1696" i="12" s="1"/>
  <c r="N1696" i="12"/>
  <c r="O1696" i="12" s="1"/>
  <c r="P1696" i="12" s="1"/>
  <c r="J1696" i="12"/>
  <c r="Y1696" i="12"/>
  <c r="I1696" i="12"/>
  <c r="K1695" i="12"/>
  <c r="W1696" i="12" l="1"/>
  <c r="E2243" i="13"/>
  <c r="N1697" i="12"/>
  <c r="O1697" i="12" s="1"/>
  <c r="P1697" i="12" s="1"/>
  <c r="J1697" i="12"/>
  <c r="Y1697" i="12"/>
  <c r="I1697" i="12"/>
  <c r="V1697" i="12"/>
  <c r="B1698" i="12"/>
  <c r="U1697" i="12"/>
  <c r="E1697" i="12"/>
  <c r="F1697" i="12" s="1"/>
  <c r="K1696" i="12"/>
  <c r="Q1696" i="12"/>
  <c r="R1696" i="12" s="1"/>
  <c r="W1697" i="12" l="1"/>
  <c r="Q1697" i="12"/>
  <c r="R1697" i="12" s="1"/>
  <c r="E2242" i="13"/>
  <c r="N1698" i="12"/>
  <c r="O1698" i="12" s="1"/>
  <c r="P1698" i="12" s="1"/>
  <c r="J1698" i="12"/>
  <c r="Y1698" i="12"/>
  <c r="I1698" i="12"/>
  <c r="V1698" i="12"/>
  <c r="B1699" i="12"/>
  <c r="U1698" i="12"/>
  <c r="E1698" i="12"/>
  <c r="F1698" i="12" s="1"/>
  <c r="K1697" i="12"/>
  <c r="W1698" i="12" l="1"/>
  <c r="Q1698" i="12"/>
  <c r="R1698" i="12" s="1"/>
  <c r="E2241" i="13"/>
  <c r="J1699" i="12"/>
  <c r="Y1699" i="12"/>
  <c r="I1699" i="12"/>
  <c r="V1699" i="12"/>
  <c r="B1700" i="12"/>
  <c r="U1699" i="12"/>
  <c r="E1699" i="12"/>
  <c r="F1699" i="12" s="1"/>
  <c r="N1699" i="12"/>
  <c r="O1699" i="12" s="1"/>
  <c r="P1699" i="12" s="1"/>
  <c r="K1698" i="12"/>
  <c r="W1699" i="12" l="1"/>
  <c r="K1699" i="12"/>
  <c r="Q1699" i="12"/>
  <c r="R1699" i="12" s="1"/>
  <c r="E2240" i="13"/>
  <c r="J1700" i="12"/>
  <c r="Y1700" i="12"/>
  <c r="I1700" i="12"/>
  <c r="V1700" i="12"/>
  <c r="B1701" i="12"/>
  <c r="U1700" i="12"/>
  <c r="E1700" i="12"/>
  <c r="F1700" i="12" s="1"/>
  <c r="N1700" i="12"/>
  <c r="O1700" i="12" s="1"/>
  <c r="P1700" i="12" s="1"/>
  <c r="W1700" i="12" l="1"/>
  <c r="Q1700" i="12"/>
  <c r="R1700" i="12" s="1"/>
  <c r="E2239" i="13"/>
  <c r="V1701" i="12"/>
  <c r="B1702" i="12"/>
  <c r="U1701" i="12"/>
  <c r="E1701" i="12"/>
  <c r="F1701" i="12" s="1"/>
  <c r="N1701" i="12"/>
  <c r="O1701" i="12" s="1"/>
  <c r="P1701" i="12" s="1"/>
  <c r="J1701" i="12"/>
  <c r="Y1701" i="12"/>
  <c r="I1701" i="12"/>
  <c r="K1700" i="12"/>
  <c r="W1701" i="12" l="1"/>
  <c r="E2238" i="13"/>
  <c r="N1702" i="12"/>
  <c r="O1702" i="12" s="1"/>
  <c r="P1702" i="12" s="1"/>
  <c r="J1702" i="12"/>
  <c r="Y1702" i="12"/>
  <c r="I1702" i="12"/>
  <c r="V1702" i="12"/>
  <c r="B1703" i="12"/>
  <c r="U1702" i="12"/>
  <c r="E1702" i="12"/>
  <c r="F1702" i="12" s="1"/>
  <c r="K1701" i="12"/>
  <c r="Q1701" i="12"/>
  <c r="R1701" i="12" s="1"/>
  <c r="W1702" i="12" l="1"/>
  <c r="Q1702" i="12"/>
  <c r="R1702" i="12" s="1"/>
  <c r="K1702" i="12"/>
  <c r="E2237" i="13"/>
  <c r="N1703" i="12"/>
  <c r="O1703" i="12" s="1"/>
  <c r="P1703" i="12" s="1"/>
  <c r="J1703" i="12"/>
  <c r="Y1703" i="12"/>
  <c r="I1703" i="12"/>
  <c r="V1703" i="12"/>
  <c r="B1704" i="12"/>
  <c r="U1703" i="12"/>
  <c r="E1703" i="12"/>
  <c r="F1703" i="12" s="1"/>
  <c r="W1703" i="12" l="1"/>
  <c r="K1703" i="12"/>
  <c r="E2236" i="13"/>
  <c r="N1704" i="12"/>
  <c r="O1704" i="12" s="1"/>
  <c r="P1704" i="12" s="1"/>
  <c r="J1704" i="12"/>
  <c r="Y1704" i="12"/>
  <c r="I1704" i="12"/>
  <c r="V1704" i="12"/>
  <c r="B1705" i="12"/>
  <c r="U1704" i="12"/>
  <c r="E1704" i="12"/>
  <c r="F1704" i="12" s="1"/>
  <c r="Q1703" i="12"/>
  <c r="R1703" i="12" s="1"/>
  <c r="W1704" i="12" l="1"/>
  <c r="Q1704" i="12"/>
  <c r="R1704" i="12" s="1"/>
  <c r="E2235" i="13"/>
  <c r="J1705" i="12"/>
  <c r="Y1705" i="12"/>
  <c r="I1705" i="12"/>
  <c r="V1705" i="12"/>
  <c r="B1706" i="12"/>
  <c r="U1705" i="12"/>
  <c r="E1705" i="12"/>
  <c r="F1705" i="12" s="1"/>
  <c r="N1705" i="12"/>
  <c r="O1705" i="12" s="1"/>
  <c r="P1705" i="12" s="1"/>
  <c r="K1704" i="12"/>
  <c r="W1705" i="12" l="1"/>
  <c r="K1705" i="12"/>
  <c r="Q1705" i="12"/>
  <c r="R1705" i="12" s="1"/>
  <c r="E2234" i="13"/>
  <c r="V1706" i="12"/>
  <c r="B1707" i="12"/>
  <c r="U1706" i="12"/>
  <c r="E1706" i="12"/>
  <c r="F1706" i="12" s="1"/>
  <c r="N1706" i="12"/>
  <c r="O1706" i="12" s="1"/>
  <c r="P1706" i="12" s="1"/>
  <c r="J1706" i="12"/>
  <c r="Y1706" i="12"/>
  <c r="I1706" i="12"/>
  <c r="E2233" i="13" l="1"/>
  <c r="B1708" i="12"/>
  <c r="U1707" i="12"/>
  <c r="E1707" i="12"/>
  <c r="F1707" i="12" s="1"/>
  <c r="N1707" i="12"/>
  <c r="O1707" i="12" s="1"/>
  <c r="P1707" i="12" s="1"/>
  <c r="J1707" i="12"/>
  <c r="Y1707" i="12"/>
  <c r="I1707" i="12"/>
  <c r="V1707" i="12"/>
  <c r="Q1706" i="12"/>
  <c r="R1706" i="12" s="1"/>
  <c r="K1706" i="12"/>
  <c r="W1706" i="12"/>
  <c r="W1707" i="12" l="1"/>
  <c r="Q1707" i="12"/>
  <c r="R1707" i="12" s="1"/>
  <c r="E2232" i="13"/>
  <c r="N1708" i="12"/>
  <c r="O1708" i="12" s="1"/>
  <c r="P1708" i="12" s="1"/>
  <c r="J1708" i="12"/>
  <c r="Y1708" i="12"/>
  <c r="I1708" i="12"/>
  <c r="V1708" i="12"/>
  <c r="B1709" i="12"/>
  <c r="U1708" i="12"/>
  <c r="E1708" i="12"/>
  <c r="F1708" i="12" s="1"/>
  <c r="K1707" i="12"/>
  <c r="W1708" i="12" l="1"/>
  <c r="Q1708" i="12"/>
  <c r="R1708" i="12" s="1"/>
  <c r="E2231" i="13"/>
  <c r="N1709" i="12"/>
  <c r="O1709" i="12" s="1"/>
  <c r="P1709" i="12" s="1"/>
  <c r="J1709" i="12"/>
  <c r="Y1709" i="12"/>
  <c r="I1709" i="12"/>
  <c r="V1709" i="12"/>
  <c r="B1710" i="12"/>
  <c r="U1709" i="12"/>
  <c r="E1709" i="12"/>
  <c r="F1709" i="12" s="1"/>
  <c r="K1708" i="12"/>
  <c r="K1709" i="12" l="1"/>
  <c r="Q1709" i="12"/>
  <c r="R1709" i="12" s="1"/>
  <c r="W1709" i="12"/>
  <c r="E2230" i="13"/>
  <c r="J1710" i="12"/>
  <c r="Y1710" i="12"/>
  <c r="I1710" i="12"/>
  <c r="V1710" i="12"/>
  <c r="B1711" i="12"/>
  <c r="U1710" i="12"/>
  <c r="E1710" i="12"/>
  <c r="F1710" i="12" s="1"/>
  <c r="N1710" i="12"/>
  <c r="O1710" i="12" s="1"/>
  <c r="P1710" i="12" s="1"/>
  <c r="W1710" i="12" l="1"/>
  <c r="Q1710" i="12"/>
  <c r="R1710" i="12" s="1"/>
  <c r="E2229" i="13"/>
  <c r="Y1711" i="12"/>
  <c r="I1711" i="12"/>
  <c r="V1711" i="12"/>
  <c r="B1712" i="12"/>
  <c r="U1711" i="12"/>
  <c r="E1711" i="12"/>
  <c r="F1711" i="12" s="1"/>
  <c r="N1711" i="12"/>
  <c r="O1711" i="12" s="1"/>
  <c r="P1711" i="12" s="1"/>
  <c r="J1711" i="12"/>
  <c r="K1710" i="12"/>
  <c r="W1711" i="12" l="1"/>
  <c r="K1711" i="12"/>
  <c r="Q1711" i="12"/>
  <c r="R1711" i="12" s="1"/>
  <c r="E2228" i="13"/>
  <c r="V1712" i="12"/>
  <c r="B1713" i="12"/>
  <c r="U1712" i="12"/>
  <c r="E1712" i="12"/>
  <c r="F1712" i="12" s="1"/>
  <c r="N1712" i="12"/>
  <c r="O1712" i="12" s="1"/>
  <c r="P1712" i="12" s="1"/>
  <c r="J1712" i="12"/>
  <c r="Y1712" i="12"/>
  <c r="I1712" i="12"/>
  <c r="E2227" i="13" l="1"/>
  <c r="N1713" i="12"/>
  <c r="O1713" i="12" s="1"/>
  <c r="P1713" i="12" s="1"/>
  <c r="J1713" i="12"/>
  <c r="Y1713" i="12"/>
  <c r="I1713" i="12"/>
  <c r="V1713" i="12"/>
  <c r="B1714" i="12"/>
  <c r="U1713" i="12"/>
  <c r="E1713" i="12"/>
  <c r="F1713" i="12" s="1"/>
  <c r="K1712" i="12"/>
  <c r="Q1712" i="12"/>
  <c r="R1712" i="12" s="1"/>
  <c r="W1712" i="12"/>
  <c r="W1713" i="12" l="1"/>
  <c r="K1713" i="12"/>
  <c r="Q1713" i="12"/>
  <c r="R1713" i="12" s="1"/>
  <c r="E2226" i="13"/>
  <c r="N1714" i="12"/>
  <c r="O1714" i="12" s="1"/>
  <c r="P1714" i="12" s="1"/>
  <c r="J1714" i="12"/>
  <c r="Y1714" i="12"/>
  <c r="I1714" i="12"/>
  <c r="V1714" i="12"/>
  <c r="B1715" i="12"/>
  <c r="U1714" i="12"/>
  <c r="E1714" i="12"/>
  <c r="F1714" i="12" s="1"/>
  <c r="K1714" i="12" l="1"/>
  <c r="Q1714" i="12"/>
  <c r="R1714" i="12" s="1"/>
  <c r="W1714" i="12"/>
  <c r="E2225" i="13"/>
  <c r="J1715" i="12"/>
  <c r="Y1715" i="12"/>
  <c r="I1715" i="12"/>
  <c r="V1715" i="12"/>
  <c r="B1716" i="12"/>
  <c r="U1715" i="12"/>
  <c r="E1715" i="12"/>
  <c r="F1715" i="12" s="1"/>
  <c r="N1715" i="12"/>
  <c r="O1715" i="12" s="1"/>
  <c r="P1715" i="12" s="1"/>
  <c r="W1715" i="12" l="1"/>
  <c r="E2224" i="13"/>
  <c r="J1716" i="12"/>
  <c r="Y1716" i="12"/>
  <c r="I1716" i="12"/>
  <c r="V1716" i="12"/>
  <c r="B1717" i="12"/>
  <c r="U1716" i="12"/>
  <c r="E1716" i="12"/>
  <c r="F1716" i="12" s="1"/>
  <c r="N1716" i="12"/>
  <c r="O1716" i="12" s="1"/>
  <c r="P1716" i="12" s="1"/>
  <c r="K1715" i="12"/>
  <c r="Q1715" i="12"/>
  <c r="R1715" i="12" s="1"/>
  <c r="W1716" i="12" l="1"/>
  <c r="E2223" i="13"/>
  <c r="V1717" i="12"/>
  <c r="B1718" i="12"/>
  <c r="U1717" i="12"/>
  <c r="E1717" i="12"/>
  <c r="F1717" i="12" s="1"/>
  <c r="N1717" i="12"/>
  <c r="O1717" i="12" s="1"/>
  <c r="P1717" i="12" s="1"/>
  <c r="J1717" i="12"/>
  <c r="Y1717" i="12"/>
  <c r="I1717" i="12"/>
  <c r="K1716" i="12"/>
  <c r="Q1716" i="12"/>
  <c r="R1716" i="12" s="1"/>
  <c r="K1717" i="12" l="1"/>
  <c r="W1717" i="12"/>
  <c r="Q1717" i="12"/>
  <c r="R1717" i="12" s="1"/>
  <c r="E2222" i="13"/>
  <c r="N1718" i="12"/>
  <c r="O1718" i="12" s="1"/>
  <c r="P1718" i="12" s="1"/>
  <c r="J1718" i="12"/>
  <c r="Y1718" i="12"/>
  <c r="I1718" i="12"/>
  <c r="V1718" i="12"/>
  <c r="U1718" i="12"/>
  <c r="E1718" i="12"/>
  <c r="F1718" i="12" s="1"/>
  <c r="B1719" i="12"/>
  <c r="Q1718" i="12" l="1"/>
  <c r="R1718" i="12" s="1"/>
  <c r="W1718" i="12"/>
  <c r="K1718" i="12"/>
  <c r="E2221" i="13"/>
  <c r="N1719" i="12"/>
  <c r="O1719" i="12" s="1"/>
  <c r="P1719" i="12" s="1"/>
  <c r="J1719" i="12"/>
  <c r="Y1719" i="12"/>
  <c r="I1719" i="12"/>
  <c r="V1719" i="12"/>
  <c r="B1720" i="12"/>
  <c r="U1719" i="12"/>
  <c r="E1719" i="12"/>
  <c r="F1719" i="12" s="1"/>
  <c r="W1719" i="12" l="1"/>
  <c r="Q1719" i="12"/>
  <c r="R1719" i="12" s="1"/>
  <c r="E2220" i="13"/>
  <c r="N1720" i="12"/>
  <c r="O1720" i="12" s="1"/>
  <c r="P1720" i="12" s="1"/>
  <c r="J1720" i="12"/>
  <c r="Y1720" i="12"/>
  <c r="I1720" i="12"/>
  <c r="V1720" i="12"/>
  <c r="B1721" i="12"/>
  <c r="U1720" i="12"/>
  <c r="E1720" i="12"/>
  <c r="F1720" i="12" s="1"/>
  <c r="K1719" i="12"/>
  <c r="Q1720" i="12" l="1"/>
  <c r="R1720" i="12" s="1"/>
  <c r="K1720" i="12"/>
  <c r="W1720" i="12"/>
  <c r="E2219" i="13"/>
  <c r="J1721" i="12"/>
  <c r="Y1721" i="12"/>
  <c r="I1721" i="12"/>
  <c r="V1721" i="12"/>
  <c r="B1722" i="12"/>
  <c r="U1721" i="12"/>
  <c r="E1721" i="12"/>
  <c r="F1721" i="12" s="1"/>
  <c r="N1721" i="12"/>
  <c r="O1721" i="12" s="1"/>
  <c r="P1721" i="12" s="1"/>
  <c r="W1721" i="12" l="1"/>
  <c r="K1721" i="12"/>
  <c r="Q1721" i="12"/>
  <c r="R1721" i="12" s="1"/>
  <c r="E2218" i="13"/>
  <c r="V1722" i="12"/>
  <c r="B1723" i="12"/>
  <c r="U1722" i="12"/>
  <c r="E1722" i="12"/>
  <c r="F1722" i="12" s="1"/>
  <c r="N1722" i="12"/>
  <c r="O1722" i="12" s="1"/>
  <c r="P1722" i="12" s="1"/>
  <c r="J1722" i="12"/>
  <c r="Y1722" i="12"/>
  <c r="I1722" i="12"/>
  <c r="K1722" i="12" l="1"/>
  <c r="Q1722" i="12"/>
  <c r="R1722" i="12" s="1"/>
  <c r="W1722" i="12"/>
  <c r="E2217" i="13"/>
  <c r="B1724" i="12"/>
  <c r="U1723" i="12"/>
  <c r="E1723" i="12"/>
  <c r="F1723" i="12" s="1"/>
  <c r="N1723" i="12"/>
  <c r="O1723" i="12" s="1"/>
  <c r="P1723" i="12" s="1"/>
  <c r="J1723" i="12"/>
  <c r="Y1723" i="12"/>
  <c r="I1723" i="12"/>
  <c r="V1723" i="12"/>
  <c r="E2216" i="13" l="1"/>
  <c r="N1724" i="12"/>
  <c r="O1724" i="12" s="1"/>
  <c r="P1724" i="12" s="1"/>
  <c r="J1724" i="12"/>
  <c r="Y1724" i="12"/>
  <c r="I1724" i="12"/>
  <c r="V1724" i="12"/>
  <c r="B1725" i="12"/>
  <c r="U1724" i="12"/>
  <c r="E1724" i="12"/>
  <c r="F1724" i="12" s="1"/>
  <c r="K1723" i="12"/>
  <c r="Q1723" i="12"/>
  <c r="R1723" i="12" s="1"/>
  <c r="W1723" i="12"/>
  <c r="W1724" i="12" l="1"/>
  <c r="K1724" i="12"/>
  <c r="Q1724" i="12"/>
  <c r="R1724" i="12" s="1"/>
  <c r="E2215" i="13"/>
  <c r="N1725" i="12"/>
  <c r="O1725" i="12" s="1"/>
  <c r="P1725" i="12" s="1"/>
  <c r="J1725" i="12"/>
  <c r="Y1725" i="12"/>
  <c r="I1725" i="12"/>
  <c r="V1725" i="12"/>
  <c r="B1726" i="12"/>
  <c r="U1725" i="12"/>
  <c r="E1725" i="12"/>
  <c r="F1725" i="12" s="1"/>
  <c r="W1725" i="12" l="1"/>
  <c r="Q1725" i="12"/>
  <c r="R1725" i="12" s="1"/>
  <c r="E2214" i="13"/>
  <c r="J1726" i="12"/>
  <c r="Y1726" i="12"/>
  <c r="I1726" i="12"/>
  <c r="V1726" i="12"/>
  <c r="B1727" i="12"/>
  <c r="U1726" i="12"/>
  <c r="E1726" i="12"/>
  <c r="F1726" i="12" s="1"/>
  <c r="N1726" i="12"/>
  <c r="O1726" i="12" s="1"/>
  <c r="P1726" i="12" s="1"/>
  <c r="K1725" i="12"/>
  <c r="E2213" i="13" l="1"/>
  <c r="Y1727" i="12"/>
  <c r="I1727" i="12"/>
  <c r="V1727" i="12"/>
  <c r="B1728" i="12"/>
  <c r="U1727" i="12"/>
  <c r="E1727" i="12"/>
  <c r="F1727" i="12" s="1"/>
  <c r="N1727" i="12"/>
  <c r="O1727" i="12" s="1"/>
  <c r="P1727" i="12" s="1"/>
  <c r="J1727" i="12"/>
  <c r="K1726" i="12"/>
  <c r="Q1726" i="12"/>
  <c r="R1726" i="12" s="1"/>
  <c r="W1726" i="12"/>
  <c r="W1727" i="12" l="1"/>
  <c r="Q1727" i="12"/>
  <c r="R1727" i="12" s="1"/>
  <c r="E2212" i="13"/>
  <c r="V1728" i="12"/>
  <c r="B1729" i="12"/>
  <c r="U1728" i="12"/>
  <c r="E1728" i="12"/>
  <c r="F1728" i="12" s="1"/>
  <c r="N1728" i="12"/>
  <c r="O1728" i="12" s="1"/>
  <c r="P1728" i="12" s="1"/>
  <c r="J1728" i="12"/>
  <c r="Y1728" i="12"/>
  <c r="I1728" i="12"/>
  <c r="K1727" i="12"/>
  <c r="W1728" i="12" l="1"/>
  <c r="Q1728" i="12"/>
  <c r="R1728" i="12" s="1"/>
  <c r="E2211" i="13"/>
  <c r="N1729" i="12"/>
  <c r="O1729" i="12" s="1"/>
  <c r="P1729" i="12" s="1"/>
  <c r="J1729" i="12"/>
  <c r="Y1729" i="12"/>
  <c r="I1729" i="12"/>
  <c r="V1729" i="12"/>
  <c r="B1730" i="12"/>
  <c r="U1729" i="12"/>
  <c r="E1729" i="12"/>
  <c r="F1729" i="12" s="1"/>
  <c r="K1728" i="12"/>
  <c r="W1729" i="12" l="1"/>
  <c r="Q1729" i="12"/>
  <c r="R1729" i="12" s="1"/>
  <c r="E2210" i="13"/>
  <c r="N1730" i="12"/>
  <c r="O1730" i="12" s="1"/>
  <c r="P1730" i="12" s="1"/>
  <c r="J1730" i="12"/>
  <c r="Y1730" i="12"/>
  <c r="I1730" i="12"/>
  <c r="V1730" i="12"/>
  <c r="B1731" i="12"/>
  <c r="U1730" i="12"/>
  <c r="E1730" i="12"/>
  <c r="F1730" i="12" s="1"/>
  <c r="K1729" i="12"/>
  <c r="W1730" i="12" l="1"/>
  <c r="E2209" i="13"/>
  <c r="J1731" i="12"/>
  <c r="Y1731" i="12"/>
  <c r="I1731" i="12"/>
  <c r="V1731" i="12"/>
  <c r="B1732" i="12"/>
  <c r="U1731" i="12"/>
  <c r="E1731" i="12"/>
  <c r="F1731" i="12" s="1"/>
  <c r="N1731" i="12"/>
  <c r="O1731" i="12" s="1"/>
  <c r="P1731" i="12" s="1"/>
  <c r="Q1730" i="12"/>
  <c r="R1730" i="12" s="1"/>
  <c r="K1730" i="12"/>
  <c r="W1731" i="12" l="1"/>
  <c r="E2208" i="13"/>
  <c r="J1732" i="12"/>
  <c r="Y1732" i="12"/>
  <c r="I1732" i="12"/>
  <c r="V1732" i="12"/>
  <c r="B1733" i="12"/>
  <c r="U1732" i="12"/>
  <c r="E1732" i="12"/>
  <c r="F1732" i="12" s="1"/>
  <c r="N1732" i="12"/>
  <c r="O1732" i="12" s="1"/>
  <c r="P1732" i="12" s="1"/>
  <c r="K1731" i="12"/>
  <c r="Q1731" i="12"/>
  <c r="R1731" i="12" s="1"/>
  <c r="W1732" i="12" l="1"/>
  <c r="K1732" i="12"/>
  <c r="E2207" i="13"/>
  <c r="V1733" i="12"/>
  <c r="B1734" i="12"/>
  <c r="U1733" i="12"/>
  <c r="E1733" i="12"/>
  <c r="F1733" i="12" s="1"/>
  <c r="N1733" i="12"/>
  <c r="O1733" i="12" s="1"/>
  <c r="P1733" i="12" s="1"/>
  <c r="J1733" i="12"/>
  <c r="Y1733" i="12"/>
  <c r="I1733" i="12"/>
  <c r="Q1732" i="12"/>
  <c r="R1732" i="12" s="1"/>
  <c r="K1733" i="12" l="1"/>
  <c r="Q1733" i="12"/>
  <c r="R1733" i="12" s="1"/>
  <c r="W1733" i="12"/>
  <c r="E2206" i="13"/>
  <c r="N1734" i="12"/>
  <c r="O1734" i="12" s="1"/>
  <c r="P1734" i="12" s="1"/>
  <c r="J1734" i="12"/>
  <c r="Y1734" i="12"/>
  <c r="I1734" i="12"/>
  <c r="V1734" i="12"/>
  <c r="B1735" i="12"/>
  <c r="U1734" i="12"/>
  <c r="E1734" i="12"/>
  <c r="F1734" i="12" s="1"/>
  <c r="W1734" i="12" l="1"/>
  <c r="Q1734" i="12"/>
  <c r="R1734" i="12" s="1"/>
  <c r="E2205" i="13"/>
  <c r="N1735" i="12"/>
  <c r="O1735" i="12" s="1"/>
  <c r="P1735" i="12" s="1"/>
  <c r="J1735" i="12"/>
  <c r="Y1735" i="12"/>
  <c r="I1735" i="12"/>
  <c r="V1735" i="12"/>
  <c r="B1736" i="12"/>
  <c r="U1735" i="12"/>
  <c r="E1735" i="12"/>
  <c r="F1735" i="12" s="1"/>
  <c r="K1734" i="12"/>
  <c r="K1735" i="12" l="1"/>
  <c r="W1735" i="12"/>
  <c r="Q1735" i="12"/>
  <c r="R1735" i="12" s="1"/>
  <c r="E2204" i="13"/>
  <c r="N1736" i="12"/>
  <c r="O1736" i="12" s="1"/>
  <c r="P1736" i="12" s="1"/>
  <c r="J1736" i="12"/>
  <c r="Y1736" i="12"/>
  <c r="I1736" i="12"/>
  <c r="V1736" i="12"/>
  <c r="B1737" i="12"/>
  <c r="U1736" i="12"/>
  <c r="E1736" i="12"/>
  <c r="F1736" i="12" s="1"/>
  <c r="W1736" i="12" l="1"/>
  <c r="Q1736" i="12"/>
  <c r="R1736" i="12" s="1"/>
  <c r="E2203" i="13"/>
  <c r="J1737" i="12"/>
  <c r="Y1737" i="12"/>
  <c r="I1737" i="12"/>
  <c r="V1737" i="12"/>
  <c r="B1738" i="12"/>
  <c r="U1737" i="12"/>
  <c r="E1737" i="12"/>
  <c r="F1737" i="12" s="1"/>
  <c r="N1737" i="12"/>
  <c r="O1737" i="12" s="1"/>
  <c r="P1737" i="12" s="1"/>
  <c r="K1736" i="12"/>
  <c r="W1737" i="12" l="1"/>
  <c r="K1737" i="12"/>
  <c r="Q1737" i="12"/>
  <c r="R1737" i="12" s="1"/>
  <c r="E2202" i="13"/>
  <c r="V1738" i="12"/>
  <c r="B1739" i="12"/>
  <c r="U1738" i="12"/>
  <c r="E1738" i="12"/>
  <c r="F1738" i="12" s="1"/>
  <c r="N1738" i="12"/>
  <c r="O1738" i="12" s="1"/>
  <c r="P1738" i="12" s="1"/>
  <c r="J1738" i="12"/>
  <c r="Y1738" i="12"/>
  <c r="I1738" i="12"/>
  <c r="K1738" i="12" l="1"/>
  <c r="Q1738" i="12"/>
  <c r="R1738" i="12" s="1"/>
  <c r="W1738" i="12"/>
  <c r="E2201" i="13"/>
  <c r="B1740" i="12"/>
  <c r="U1739" i="12"/>
  <c r="E1739" i="12"/>
  <c r="F1739" i="12" s="1"/>
  <c r="N1739" i="12"/>
  <c r="O1739" i="12" s="1"/>
  <c r="P1739" i="12" s="1"/>
  <c r="J1739" i="12"/>
  <c r="Y1739" i="12"/>
  <c r="I1739" i="12"/>
  <c r="V1739" i="12"/>
  <c r="E2200" i="13" l="1"/>
  <c r="N1740" i="12"/>
  <c r="O1740" i="12" s="1"/>
  <c r="P1740" i="12" s="1"/>
  <c r="J1740" i="12"/>
  <c r="Y1740" i="12"/>
  <c r="I1740" i="12"/>
  <c r="V1740" i="12"/>
  <c r="B1741" i="12"/>
  <c r="U1740" i="12"/>
  <c r="E1740" i="12"/>
  <c r="F1740" i="12" s="1"/>
  <c r="W1739" i="12"/>
  <c r="K1739" i="12"/>
  <c r="Q1739" i="12"/>
  <c r="R1739" i="12" s="1"/>
  <c r="E2199" i="13" l="1"/>
  <c r="N1741" i="12"/>
  <c r="O1741" i="12" s="1"/>
  <c r="P1741" i="12" s="1"/>
  <c r="J1741" i="12"/>
  <c r="Y1741" i="12"/>
  <c r="I1741" i="12"/>
  <c r="V1741" i="12"/>
  <c r="B1742" i="12"/>
  <c r="U1741" i="12"/>
  <c r="E1741" i="12"/>
  <c r="F1741" i="12" s="1"/>
  <c r="K1740" i="12"/>
  <c r="Q1740" i="12"/>
  <c r="R1740" i="12" s="1"/>
  <c r="W1740" i="12"/>
  <c r="W1741" i="12" l="1"/>
  <c r="E2198" i="13"/>
  <c r="J1742" i="12"/>
  <c r="Y1742" i="12"/>
  <c r="I1742" i="12"/>
  <c r="V1742" i="12"/>
  <c r="B1743" i="12"/>
  <c r="U1742" i="12"/>
  <c r="E1742" i="12"/>
  <c r="F1742" i="12" s="1"/>
  <c r="N1742" i="12"/>
  <c r="O1742" i="12" s="1"/>
  <c r="P1742" i="12" s="1"/>
  <c r="K1741" i="12"/>
  <c r="Q1741" i="12"/>
  <c r="R1741" i="12" s="1"/>
  <c r="W1742" i="12" l="1"/>
  <c r="E2197" i="13"/>
  <c r="Y1743" i="12"/>
  <c r="I1743" i="12"/>
  <c r="V1743" i="12"/>
  <c r="B1744" i="12"/>
  <c r="U1743" i="12"/>
  <c r="E1743" i="12"/>
  <c r="F1743" i="12" s="1"/>
  <c r="N1743" i="12"/>
  <c r="O1743" i="12" s="1"/>
  <c r="P1743" i="12" s="1"/>
  <c r="J1743" i="12"/>
  <c r="K1742" i="12"/>
  <c r="Q1742" i="12"/>
  <c r="R1742" i="12" s="1"/>
  <c r="W1743" i="12" l="1"/>
  <c r="E2196" i="13"/>
  <c r="V1744" i="12"/>
  <c r="B1745" i="12"/>
  <c r="U1744" i="12"/>
  <c r="E1744" i="12"/>
  <c r="F1744" i="12" s="1"/>
  <c r="N1744" i="12"/>
  <c r="O1744" i="12" s="1"/>
  <c r="P1744" i="12" s="1"/>
  <c r="J1744" i="12"/>
  <c r="Y1744" i="12"/>
  <c r="I1744" i="12"/>
  <c r="K1743" i="12"/>
  <c r="Q1743" i="12"/>
  <c r="R1743" i="12" s="1"/>
  <c r="W1744" i="12" l="1"/>
  <c r="Q1744" i="12"/>
  <c r="R1744" i="12" s="1"/>
  <c r="E2195" i="13"/>
  <c r="N1745" i="12"/>
  <c r="O1745" i="12" s="1"/>
  <c r="P1745" i="12" s="1"/>
  <c r="J1745" i="12"/>
  <c r="Y1745" i="12"/>
  <c r="I1745" i="12"/>
  <c r="V1745" i="12"/>
  <c r="B1746" i="12"/>
  <c r="U1745" i="12"/>
  <c r="E1745" i="12"/>
  <c r="F1745" i="12" s="1"/>
  <c r="K1744" i="12"/>
  <c r="Q1745" i="12" l="1"/>
  <c r="R1745" i="12" s="1"/>
  <c r="W1745" i="12"/>
  <c r="E2194" i="13"/>
  <c r="N1746" i="12"/>
  <c r="O1746" i="12" s="1"/>
  <c r="P1746" i="12" s="1"/>
  <c r="J1746" i="12"/>
  <c r="Y1746" i="12"/>
  <c r="I1746" i="12"/>
  <c r="V1746" i="12"/>
  <c r="U1746" i="12"/>
  <c r="E1746" i="12"/>
  <c r="F1746" i="12" s="1"/>
  <c r="B1747" i="12"/>
  <c r="K1745" i="12"/>
  <c r="W1746" i="12" l="1"/>
  <c r="K1746" i="12"/>
  <c r="Q1746" i="12"/>
  <c r="R1746" i="12" s="1"/>
  <c r="E2193" i="13"/>
  <c r="N1747" i="12"/>
  <c r="O1747" i="12" s="1"/>
  <c r="P1747" i="12" s="1"/>
  <c r="V1747" i="12"/>
  <c r="J1747" i="12"/>
  <c r="I1747" i="12"/>
  <c r="Y1747" i="12"/>
  <c r="E1747" i="12"/>
  <c r="F1747" i="12" s="1"/>
  <c r="U1747" i="12"/>
  <c r="B1748" i="12"/>
  <c r="W1747" i="12" l="1"/>
  <c r="E2192" i="13"/>
  <c r="B1749" i="12"/>
  <c r="U1748" i="12"/>
  <c r="E1748" i="12"/>
  <c r="F1748" i="12" s="1"/>
  <c r="N1748" i="12"/>
  <c r="O1748" i="12" s="1"/>
  <c r="P1748" i="12" s="1"/>
  <c r="J1748" i="12"/>
  <c r="I1748" i="12"/>
  <c r="Y1748" i="12"/>
  <c r="V1748" i="12"/>
  <c r="Q1747" i="12"/>
  <c r="R1747" i="12" s="1"/>
  <c r="K1747" i="12"/>
  <c r="W1748" i="12" l="1"/>
  <c r="Q1748" i="12"/>
  <c r="R1748" i="12" s="1"/>
  <c r="E2191" i="13"/>
  <c r="B1750" i="12"/>
  <c r="J1749" i="12"/>
  <c r="E1749" i="12"/>
  <c r="F1749" i="12" s="1"/>
  <c r="Y1749" i="12"/>
  <c r="V1749" i="12"/>
  <c r="U1749" i="12"/>
  <c r="N1749" i="12"/>
  <c r="O1749" i="12" s="1"/>
  <c r="P1749" i="12" s="1"/>
  <c r="I1749" i="12"/>
  <c r="K1748" i="12"/>
  <c r="E2190" i="13" l="1"/>
  <c r="B1751" i="12"/>
  <c r="U1750" i="12"/>
  <c r="E1750" i="12"/>
  <c r="F1750" i="12" s="1"/>
  <c r="Y1750" i="12"/>
  <c r="V1750" i="12"/>
  <c r="N1750" i="12"/>
  <c r="O1750" i="12" s="1"/>
  <c r="P1750" i="12" s="1"/>
  <c r="J1750" i="12"/>
  <c r="I1750" i="12"/>
  <c r="K1749" i="12"/>
  <c r="Q1749" i="12"/>
  <c r="R1749" i="12" s="1"/>
  <c r="W1749" i="12"/>
  <c r="Q1750" i="12" l="1"/>
  <c r="R1750" i="12" s="1"/>
  <c r="W1750" i="12"/>
  <c r="E2189" i="13"/>
  <c r="J1751" i="12"/>
  <c r="B1752" i="12"/>
  <c r="U1751" i="12"/>
  <c r="E1751" i="12"/>
  <c r="F1751" i="12" s="1"/>
  <c r="N1751" i="12"/>
  <c r="O1751" i="12" s="1"/>
  <c r="P1751" i="12" s="1"/>
  <c r="I1751" i="12"/>
  <c r="Y1751" i="12"/>
  <c r="V1751" i="12"/>
  <c r="K1750" i="12"/>
  <c r="W1751" i="12" l="1"/>
  <c r="Q1751" i="12"/>
  <c r="R1751" i="12" s="1"/>
  <c r="E2188" i="13"/>
  <c r="N1752" i="12"/>
  <c r="O1752" i="12" s="1"/>
  <c r="P1752" i="12" s="1"/>
  <c r="Y1752" i="12"/>
  <c r="I1752" i="12"/>
  <c r="J1752" i="12"/>
  <c r="B1753" i="12"/>
  <c r="E1752" i="12"/>
  <c r="F1752" i="12" s="1"/>
  <c r="V1752" i="12"/>
  <c r="U1752" i="12"/>
  <c r="K1751" i="12"/>
  <c r="W1752" i="12" l="1"/>
  <c r="Q1752" i="12"/>
  <c r="R1752" i="12" s="1"/>
  <c r="E2187" i="13"/>
  <c r="Y1753" i="12"/>
  <c r="I1753" i="12"/>
  <c r="V1753" i="12"/>
  <c r="N1753" i="12"/>
  <c r="O1753" i="12" s="1"/>
  <c r="P1753" i="12" s="1"/>
  <c r="U1753" i="12"/>
  <c r="J1753" i="12"/>
  <c r="B1754" i="12"/>
  <c r="E1753" i="12"/>
  <c r="F1753" i="12" s="1"/>
  <c r="K1752" i="12"/>
  <c r="W1753" i="12" l="1"/>
  <c r="Q1753" i="12"/>
  <c r="R1753" i="12" s="1"/>
  <c r="K1753" i="12"/>
  <c r="E2186" i="13"/>
  <c r="Y1754" i="12"/>
  <c r="I1754" i="12"/>
  <c r="V1754" i="12"/>
  <c r="U1754" i="12"/>
  <c r="N1754" i="12"/>
  <c r="O1754" i="12" s="1"/>
  <c r="P1754" i="12" s="1"/>
  <c r="J1754" i="12"/>
  <c r="B1755" i="12"/>
  <c r="E1754" i="12"/>
  <c r="F1754" i="12" s="1"/>
  <c r="W1754" i="12" l="1"/>
  <c r="K1754" i="12"/>
  <c r="E2185" i="13"/>
  <c r="V1755" i="12"/>
  <c r="B1756" i="12"/>
  <c r="U1755" i="12"/>
  <c r="E1755" i="12"/>
  <c r="F1755" i="12" s="1"/>
  <c r="N1755" i="12"/>
  <c r="O1755" i="12" s="1"/>
  <c r="P1755" i="12" s="1"/>
  <c r="Y1755" i="12"/>
  <c r="I1755" i="12"/>
  <c r="J1755" i="12"/>
  <c r="Q1754" i="12"/>
  <c r="R1754" i="12" s="1"/>
  <c r="W1755" i="12" l="1"/>
  <c r="Q1755" i="12"/>
  <c r="R1755" i="12" s="1"/>
  <c r="E2184" i="13"/>
  <c r="N1756" i="12"/>
  <c r="O1756" i="12" s="1"/>
  <c r="P1756" i="12" s="1"/>
  <c r="Y1756" i="12"/>
  <c r="V1756" i="12"/>
  <c r="B1757" i="12"/>
  <c r="U1756" i="12"/>
  <c r="E1756" i="12"/>
  <c r="F1756" i="12" s="1"/>
  <c r="J1756" i="12"/>
  <c r="I1756" i="12"/>
  <c r="K1755" i="12"/>
  <c r="K1756" i="12" l="1"/>
  <c r="W1756" i="12"/>
  <c r="E2183" i="13"/>
  <c r="J1757" i="12"/>
  <c r="V1757" i="12"/>
  <c r="U1757" i="12"/>
  <c r="N1757" i="12"/>
  <c r="O1757" i="12" s="1"/>
  <c r="P1757" i="12" s="1"/>
  <c r="I1757" i="12"/>
  <c r="E1757" i="12"/>
  <c r="F1757" i="12" s="1"/>
  <c r="B1758" i="12"/>
  <c r="Y1757" i="12"/>
  <c r="Q1756" i="12"/>
  <c r="R1756" i="12" s="1"/>
  <c r="W1757" i="12" l="1"/>
  <c r="Q1757" i="12"/>
  <c r="R1757" i="12" s="1"/>
  <c r="E2182" i="13"/>
  <c r="J1758" i="12"/>
  <c r="Y1758" i="12"/>
  <c r="B1759" i="12"/>
  <c r="U1758" i="12"/>
  <c r="E1758" i="12"/>
  <c r="F1758" i="12" s="1"/>
  <c r="V1758" i="12"/>
  <c r="N1758" i="12"/>
  <c r="O1758" i="12" s="1"/>
  <c r="P1758" i="12" s="1"/>
  <c r="I1758" i="12"/>
  <c r="K1757" i="12"/>
  <c r="Q1758" i="12" l="1"/>
  <c r="R1758" i="12" s="1"/>
  <c r="E2181" i="13"/>
  <c r="J1759" i="12"/>
  <c r="Y1759" i="12"/>
  <c r="I1759" i="12"/>
  <c r="V1759" i="12"/>
  <c r="B1760" i="12"/>
  <c r="U1759" i="12"/>
  <c r="E1759" i="12"/>
  <c r="F1759" i="12" s="1"/>
  <c r="N1759" i="12"/>
  <c r="O1759" i="12" s="1"/>
  <c r="P1759" i="12" s="1"/>
  <c r="K1758" i="12"/>
  <c r="W1758" i="12"/>
  <c r="W1759" i="12" l="1"/>
  <c r="E2180" i="13"/>
  <c r="V1760" i="12"/>
  <c r="J1760" i="12"/>
  <c r="Y1760" i="12"/>
  <c r="I1760" i="12"/>
  <c r="B1761" i="12"/>
  <c r="U1760" i="12"/>
  <c r="N1760" i="12"/>
  <c r="O1760" i="12" s="1"/>
  <c r="P1760" i="12" s="1"/>
  <c r="E1760" i="12"/>
  <c r="F1760" i="12" s="1"/>
  <c r="K1759" i="12"/>
  <c r="Q1759" i="12"/>
  <c r="R1759" i="12" s="1"/>
  <c r="K1760" i="12" l="1"/>
  <c r="Q1760" i="12"/>
  <c r="R1760" i="12" s="1"/>
  <c r="W1760" i="12"/>
  <c r="E2179" i="13"/>
  <c r="N1761" i="12"/>
  <c r="O1761" i="12" s="1"/>
  <c r="P1761" i="12" s="1"/>
  <c r="J1761" i="12"/>
  <c r="V1761" i="12"/>
  <c r="E1761" i="12"/>
  <c r="F1761" i="12" s="1"/>
  <c r="B1762" i="12"/>
  <c r="Y1761" i="12"/>
  <c r="U1761" i="12"/>
  <c r="I1761" i="12"/>
  <c r="W1761" i="12" l="1"/>
  <c r="Q1761" i="12"/>
  <c r="R1761" i="12" s="1"/>
  <c r="K1761" i="12"/>
  <c r="E2178" i="13"/>
  <c r="N1762" i="12"/>
  <c r="O1762" i="12" s="1"/>
  <c r="P1762" i="12" s="1"/>
  <c r="Y1762" i="12"/>
  <c r="I1762" i="12"/>
  <c r="B1763" i="12"/>
  <c r="U1762" i="12"/>
  <c r="E1762" i="12"/>
  <c r="F1762" i="12" s="1"/>
  <c r="J1762" i="12"/>
  <c r="V1762" i="12"/>
  <c r="Q1762" i="12" l="1"/>
  <c r="R1762" i="12" s="1"/>
  <c r="W1762" i="12"/>
  <c r="E2177" i="13"/>
  <c r="N1763" i="12"/>
  <c r="O1763" i="12" s="1"/>
  <c r="P1763" i="12" s="1"/>
  <c r="J1763" i="12"/>
  <c r="Y1763" i="12"/>
  <c r="I1763" i="12"/>
  <c r="V1763" i="12"/>
  <c r="U1763" i="12"/>
  <c r="E1763" i="12"/>
  <c r="F1763" i="12" s="1"/>
  <c r="B1764" i="12"/>
  <c r="K1762" i="12"/>
  <c r="W1763" i="12" l="1"/>
  <c r="K1763" i="12"/>
  <c r="Q1763" i="12"/>
  <c r="R1763" i="12" s="1"/>
  <c r="E2176" i="13"/>
  <c r="J1764" i="12"/>
  <c r="V1764" i="12"/>
  <c r="B1765" i="12"/>
  <c r="U1764" i="12"/>
  <c r="E1764" i="12"/>
  <c r="F1764" i="12" s="1"/>
  <c r="N1764" i="12"/>
  <c r="O1764" i="12" s="1"/>
  <c r="P1764" i="12" s="1"/>
  <c r="Y1764" i="12"/>
  <c r="I1764" i="12"/>
  <c r="W1764" i="12" l="1"/>
  <c r="E2175" i="13"/>
  <c r="B1766" i="12"/>
  <c r="U1765" i="12"/>
  <c r="E1765" i="12"/>
  <c r="F1765" i="12" s="1"/>
  <c r="N1765" i="12"/>
  <c r="O1765" i="12" s="1"/>
  <c r="P1765" i="12" s="1"/>
  <c r="J1765" i="12"/>
  <c r="I1765" i="12"/>
  <c r="Y1765" i="12"/>
  <c r="V1765" i="12"/>
  <c r="Q1764" i="12"/>
  <c r="R1764" i="12" s="1"/>
  <c r="K1764" i="12"/>
  <c r="Q1765" i="12" l="1"/>
  <c r="R1765" i="12" s="1"/>
  <c r="W1765" i="12"/>
  <c r="E2174" i="13"/>
  <c r="B1767" i="12"/>
  <c r="U1766" i="12"/>
  <c r="E1766" i="12"/>
  <c r="F1766" i="12" s="1"/>
  <c r="N1766" i="12"/>
  <c r="O1766" i="12" s="1"/>
  <c r="P1766" i="12" s="1"/>
  <c r="Y1766" i="12"/>
  <c r="I1766" i="12"/>
  <c r="V1766" i="12"/>
  <c r="J1766" i="12"/>
  <c r="K1765" i="12"/>
  <c r="W1766" i="12" l="1"/>
  <c r="Q1766" i="12"/>
  <c r="R1766" i="12" s="1"/>
  <c r="E2173" i="13"/>
  <c r="N1767" i="12"/>
  <c r="O1767" i="12" s="1"/>
  <c r="P1767" i="12" s="1"/>
  <c r="J1767" i="12"/>
  <c r="V1767" i="12"/>
  <c r="B1768" i="12"/>
  <c r="U1767" i="12"/>
  <c r="E1767" i="12"/>
  <c r="F1767" i="12" s="1"/>
  <c r="I1767" i="12"/>
  <c r="Y1767" i="12"/>
  <c r="K1766" i="12"/>
  <c r="W1767" i="12" l="1"/>
  <c r="Q1767" i="12"/>
  <c r="R1767" i="12" s="1"/>
  <c r="K1767" i="12"/>
  <c r="E2172" i="13"/>
  <c r="N1768" i="12"/>
  <c r="O1768" i="12" s="1"/>
  <c r="P1768" i="12" s="1"/>
  <c r="J1768" i="12"/>
  <c r="Y1768" i="12"/>
  <c r="I1768" i="12"/>
  <c r="B1769" i="12"/>
  <c r="U1768" i="12"/>
  <c r="E1768" i="12"/>
  <c r="F1768" i="12" s="1"/>
  <c r="V1768" i="12"/>
  <c r="W1768" i="12" l="1"/>
  <c r="Q1768" i="12"/>
  <c r="R1768" i="12" s="1"/>
  <c r="E2171" i="13"/>
  <c r="Y1769" i="12"/>
  <c r="I1769" i="12"/>
  <c r="V1769" i="12"/>
  <c r="B1770" i="12"/>
  <c r="U1769" i="12"/>
  <c r="E1769" i="12"/>
  <c r="F1769" i="12" s="1"/>
  <c r="N1769" i="12"/>
  <c r="O1769" i="12" s="1"/>
  <c r="P1769" i="12" s="1"/>
  <c r="J1769" i="12"/>
  <c r="K1768" i="12"/>
  <c r="W1769" i="12" l="1"/>
  <c r="Q1769" i="12"/>
  <c r="R1769" i="12" s="1"/>
  <c r="K1769" i="12"/>
  <c r="E2170" i="13"/>
  <c r="Y1770" i="12"/>
  <c r="I1770" i="12"/>
  <c r="V1770" i="12"/>
  <c r="B1771" i="12"/>
  <c r="U1770" i="12"/>
  <c r="E1770" i="12"/>
  <c r="F1770" i="12" s="1"/>
  <c r="N1770" i="12"/>
  <c r="O1770" i="12" s="1"/>
  <c r="P1770" i="12" s="1"/>
  <c r="J1770" i="12"/>
  <c r="W1770" i="12" l="1"/>
  <c r="E2169" i="13"/>
  <c r="V1771" i="12"/>
  <c r="B1772" i="12"/>
  <c r="U1771" i="12"/>
  <c r="E1771" i="12"/>
  <c r="F1771" i="12" s="1"/>
  <c r="N1771" i="12"/>
  <c r="O1771" i="12" s="1"/>
  <c r="P1771" i="12" s="1"/>
  <c r="J1771" i="12"/>
  <c r="Y1771" i="12"/>
  <c r="I1771" i="12"/>
  <c r="K1770" i="12"/>
  <c r="Q1770" i="12"/>
  <c r="R1770" i="12" s="1"/>
  <c r="K1771" i="12" l="1"/>
  <c r="Q1771" i="12"/>
  <c r="R1771" i="12" s="1"/>
  <c r="W1771" i="12"/>
  <c r="E2168" i="13"/>
  <c r="N1772" i="12"/>
  <c r="O1772" i="12" s="1"/>
  <c r="P1772" i="12" s="1"/>
  <c r="Y1772" i="12"/>
  <c r="I1772" i="12"/>
  <c r="V1772" i="12"/>
  <c r="B1773" i="12"/>
  <c r="U1772" i="12"/>
  <c r="E1772" i="12"/>
  <c r="F1772" i="12" s="1"/>
  <c r="J1772" i="12"/>
  <c r="Q1772" i="12" l="1"/>
  <c r="R1772" i="12" s="1"/>
  <c r="E2167" i="13"/>
  <c r="N1773" i="12"/>
  <c r="O1773" i="12" s="1"/>
  <c r="P1773" i="12" s="1"/>
  <c r="J1773" i="12"/>
  <c r="Y1773" i="12"/>
  <c r="I1773" i="12"/>
  <c r="V1773" i="12"/>
  <c r="B1774" i="12"/>
  <c r="U1773" i="12"/>
  <c r="E1773" i="12"/>
  <c r="F1773" i="12" s="1"/>
  <c r="K1772" i="12"/>
  <c r="W1772" i="12"/>
  <c r="K1773" i="12" l="1"/>
  <c r="Q1773" i="12"/>
  <c r="R1773" i="12" s="1"/>
  <c r="W1773" i="12"/>
  <c r="E2166" i="13"/>
  <c r="J1774" i="12"/>
  <c r="Y1774" i="12"/>
  <c r="I1774" i="12"/>
  <c r="V1774" i="12"/>
  <c r="B1775" i="12"/>
  <c r="U1774" i="12"/>
  <c r="E1774" i="12"/>
  <c r="F1774" i="12" s="1"/>
  <c r="N1774" i="12"/>
  <c r="O1774" i="12" s="1"/>
  <c r="P1774" i="12" s="1"/>
  <c r="W1774" i="12" l="1"/>
  <c r="Q1774" i="12"/>
  <c r="R1774" i="12" s="1"/>
  <c r="E2165" i="13"/>
  <c r="J1775" i="12"/>
  <c r="Y1775" i="12"/>
  <c r="I1775" i="12"/>
  <c r="V1775" i="12"/>
  <c r="B1776" i="12"/>
  <c r="U1775" i="12"/>
  <c r="E1775" i="12"/>
  <c r="F1775" i="12" s="1"/>
  <c r="N1775" i="12"/>
  <c r="O1775" i="12" s="1"/>
  <c r="P1775" i="12" s="1"/>
  <c r="K1774" i="12"/>
  <c r="K1775" i="12" l="1"/>
  <c r="Q1775" i="12"/>
  <c r="R1775" i="12" s="1"/>
  <c r="W1775" i="12"/>
  <c r="E2164" i="13"/>
  <c r="V1776" i="12"/>
  <c r="B1777" i="12"/>
  <c r="U1776" i="12"/>
  <c r="E1776" i="12"/>
  <c r="F1776" i="12" s="1"/>
  <c r="N1776" i="12"/>
  <c r="O1776" i="12" s="1"/>
  <c r="P1776" i="12" s="1"/>
  <c r="J1776" i="12"/>
  <c r="Y1776" i="12"/>
  <c r="I1776" i="12"/>
  <c r="W1776" i="12" l="1"/>
  <c r="K1776" i="12"/>
  <c r="E2163" i="13"/>
  <c r="N1777" i="12"/>
  <c r="O1777" i="12" s="1"/>
  <c r="P1777" i="12" s="1"/>
  <c r="J1777" i="12"/>
  <c r="V1777" i="12"/>
  <c r="B1778" i="12"/>
  <c r="Y1777" i="12"/>
  <c r="U1777" i="12"/>
  <c r="I1777" i="12"/>
  <c r="E1777" i="12"/>
  <c r="F1777" i="12" s="1"/>
  <c r="Q1776" i="12"/>
  <c r="R1776" i="12" s="1"/>
  <c r="W1777" i="12" l="1"/>
  <c r="Q1777" i="12"/>
  <c r="R1777" i="12" s="1"/>
  <c r="K1777" i="12"/>
  <c r="E2162" i="13"/>
  <c r="N1778" i="12"/>
  <c r="O1778" i="12" s="1"/>
  <c r="P1778" i="12" s="1"/>
  <c r="J1778" i="12"/>
  <c r="Y1778" i="12"/>
  <c r="I1778" i="12"/>
  <c r="B1779" i="12"/>
  <c r="U1778" i="12"/>
  <c r="E1778" i="12"/>
  <c r="F1778" i="12" s="1"/>
  <c r="V1778" i="12"/>
  <c r="K1778" i="12" l="1"/>
  <c r="W1778" i="12"/>
  <c r="E2161" i="13"/>
  <c r="N1779" i="12"/>
  <c r="O1779" i="12" s="1"/>
  <c r="P1779" i="12" s="1"/>
  <c r="J1779" i="12"/>
  <c r="Y1779" i="12"/>
  <c r="I1779" i="12"/>
  <c r="V1779" i="12"/>
  <c r="B1780" i="12"/>
  <c r="U1779" i="12"/>
  <c r="E1779" i="12"/>
  <c r="F1779" i="12" s="1"/>
  <c r="Q1778" i="12"/>
  <c r="R1778" i="12" s="1"/>
  <c r="Q1779" i="12" l="1"/>
  <c r="R1779" i="12" s="1"/>
  <c r="K1779" i="12"/>
  <c r="W1779" i="12"/>
  <c r="E2160" i="13"/>
  <c r="J1780" i="12"/>
  <c r="Y1780" i="12"/>
  <c r="I1780" i="12"/>
  <c r="V1780" i="12"/>
  <c r="B1781" i="12"/>
  <c r="U1780" i="12"/>
  <c r="E1780" i="12"/>
  <c r="F1780" i="12" s="1"/>
  <c r="N1780" i="12"/>
  <c r="O1780" i="12" s="1"/>
  <c r="P1780" i="12" s="1"/>
  <c r="W1780" i="12" l="1"/>
  <c r="Q1780" i="12"/>
  <c r="R1780" i="12" s="1"/>
  <c r="E2159" i="13"/>
  <c r="V1781" i="12"/>
  <c r="B1782" i="12"/>
  <c r="U1781" i="12"/>
  <c r="E1781" i="12"/>
  <c r="F1781" i="12" s="1"/>
  <c r="N1781" i="12"/>
  <c r="O1781" i="12" s="1"/>
  <c r="P1781" i="12" s="1"/>
  <c r="J1781" i="12"/>
  <c r="Y1781" i="12"/>
  <c r="I1781" i="12"/>
  <c r="K1780" i="12"/>
  <c r="W1781" i="12" l="1"/>
  <c r="K1781" i="12"/>
  <c r="Q1781" i="12"/>
  <c r="R1781" i="12" s="1"/>
  <c r="E2158" i="13"/>
  <c r="B1783" i="12"/>
  <c r="U1782" i="12"/>
  <c r="E1782" i="12"/>
  <c r="F1782" i="12" s="1"/>
  <c r="N1782" i="12"/>
  <c r="O1782" i="12" s="1"/>
  <c r="P1782" i="12" s="1"/>
  <c r="Y1782" i="12"/>
  <c r="I1782" i="12"/>
  <c r="V1782" i="12"/>
  <c r="J1782" i="12"/>
  <c r="W1782" i="12" l="1"/>
  <c r="E2157" i="13"/>
  <c r="N1783" i="12"/>
  <c r="O1783" i="12" s="1"/>
  <c r="P1783" i="12" s="1"/>
  <c r="J1783" i="12"/>
  <c r="Y1783" i="12"/>
  <c r="I1783" i="12"/>
  <c r="V1783" i="12"/>
  <c r="B1784" i="12"/>
  <c r="U1783" i="12"/>
  <c r="E1783" i="12"/>
  <c r="F1783" i="12" s="1"/>
  <c r="K1782" i="12"/>
  <c r="Q1782" i="12"/>
  <c r="R1782" i="12" s="1"/>
  <c r="Q1783" i="12" l="1"/>
  <c r="R1783" i="12" s="1"/>
  <c r="W1783" i="12"/>
  <c r="E2156" i="13"/>
  <c r="N1784" i="12"/>
  <c r="O1784" i="12" s="1"/>
  <c r="P1784" i="12" s="1"/>
  <c r="J1784" i="12"/>
  <c r="Y1784" i="12"/>
  <c r="I1784" i="12"/>
  <c r="V1784" i="12"/>
  <c r="B1785" i="12"/>
  <c r="U1784" i="12"/>
  <c r="E1784" i="12"/>
  <c r="F1784" i="12" s="1"/>
  <c r="K1783" i="12"/>
  <c r="W1784" i="12" l="1"/>
  <c r="K1784" i="12"/>
  <c r="Q1784" i="12"/>
  <c r="R1784" i="12" s="1"/>
  <c r="E2155" i="13"/>
  <c r="J1785" i="12"/>
  <c r="Y1785" i="12"/>
  <c r="I1785" i="12"/>
  <c r="V1785" i="12"/>
  <c r="B1786" i="12"/>
  <c r="U1785" i="12"/>
  <c r="E1785" i="12"/>
  <c r="F1785" i="12" s="1"/>
  <c r="N1785" i="12"/>
  <c r="O1785" i="12" s="1"/>
  <c r="P1785" i="12" s="1"/>
  <c r="Q1785" i="12" l="1"/>
  <c r="R1785" i="12" s="1"/>
  <c r="W1785" i="12"/>
  <c r="E2154" i="13"/>
  <c r="Y1786" i="12"/>
  <c r="I1786" i="12"/>
  <c r="V1786" i="12"/>
  <c r="B1787" i="12"/>
  <c r="U1786" i="12"/>
  <c r="E1786" i="12"/>
  <c r="F1786" i="12" s="1"/>
  <c r="N1786" i="12"/>
  <c r="O1786" i="12" s="1"/>
  <c r="P1786" i="12" s="1"/>
  <c r="J1786" i="12"/>
  <c r="K1785" i="12"/>
  <c r="W1786" i="12" l="1"/>
  <c r="E2153" i="13"/>
  <c r="V1787" i="12"/>
  <c r="B1788" i="12"/>
  <c r="U1787" i="12"/>
  <c r="E1787" i="12"/>
  <c r="F1787" i="12" s="1"/>
  <c r="N1787" i="12"/>
  <c r="O1787" i="12" s="1"/>
  <c r="P1787" i="12" s="1"/>
  <c r="J1787" i="12"/>
  <c r="Y1787" i="12"/>
  <c r="I1787" i="12"/>
  <c r="K1786" i="12"/>
  <c r="Q1786" i="12"/>
  <c r="R1786" i="12" s="1"/>
  <c r="K1787" i="12" l="1"/>
  <c r="W1787" i="12"/>
  <c r="Q1787" i="12"/>
  <c r="R1787" i="12" s="1"/>
  <c r="E2152" i="13"/>
  <c r="N1788" i="12"/>
  <c r="O1788" i="12" s="1"/>
  <c r="P1788" i="12" s="1"/>
  <c r="J1788" i="12"/>
  <c r="Y1788" i="12"/>
  <c r="I1788" i="12"/>
  <c r="V1788" i="12"/>
  <c r="B1789" i="12"/>
  <c r="U1788" i="12"/>
  <c r="E1788" i="12"/>
  <c r="F1788" i="12" s="1"/>
  <c r="Q1788" i="12" l="1"/>
  <c r="R1788" i="12" s="1"/>
  <c r="W1788" i="12"/>
  <c r="E2151" i="13"/>
  <c r="N1789" i="12"/>
  <c r="O1789" i="12" s="1"/>
  <c r="P1789" i="12" s="1"/>
  <c r="J1789" i="12"/>
  <c r="Y1789" i="12"/>
  <c r="I1789" i="12"/>
  <c r="V1789" i="12"/>
  <c r="B1790" i="12"/>
  <c r="U1789" i="12"/>
  <c r="E1789" i="12"/>
  <c r="F1789" i="12" s="1"/>
  <c r="K1788" i="12"/>
  <c r="W1789" i="12" l="1"/>
  <c r="Q1789" i="12"/>
  <c r="R1789" i="12" s="1"/>
  <c r="E2150" i="13"/>
  <c r="J1790" i="12"/>
  <c r="Y1790" i="12"/>
  <c r="I1790" i="12"/>
  <c r="V1790" i="12"/>
  <c r="B1791" i="12"/>
  <c r="U1790" i="12"/>
  <c r="E1790" i="12"/>
  <c r="F1790" i="12" s="1"/>
  <c r="N1790" i="12"/>
  <c r="O1790" i="12" s="1"/>
  <c r="P1790" i="12" s="1"/>
  <c r="K1789" i="12"/>
  <c r="K1790" i="12" l="1"/>
  <c r="Q1790" i="12"/>
  <c r="R1790" i="12" s="1"/>
  <c r="W1790" i="12"/>
  <c r="E2149" i="13"/>
  <c r="J1791" i="12"/>
  <c r="Y1791" i="12"/>
  <c r="I1791" i="12"/>
  <c r="V1791" i="12"/>
  <c r="B1792" i="12"/>
  <c r="U1791" i="12"/>
  <c r="E1791" i="12"/>
  <c r="F1791" i="12" s="1"/>
  <c r="N1791" i="12"/>
  <c r="O1791" i="12" s="1"/>
  <c r="P1791" i="12" s="1"/>
  <c r="W1791" i="12" l="1"/>
  <c r="K1791" i="12"/>
  <c r="Q1791" i="12"/>
  <c r="R1791" i="12" s="1"/>
  <c r="E2148" i="13"/>
  <c r="V1792" i="12"/>
  <c r="B1793" i="12"/>
  <c r="U1792" i="12"/>
  <c r="E1792" i="12"/>
  <c r="F1792" i="12" s="1"/>
  <c r="N1792" i="12"/>
  <c r="O1792" i="12" s="1"/>
  <c r="P1792" i="12" s="1"/>
  <c r="J1792" i="12"/>
  <c r="Y1792" i="12"/>
  <c r="I1792" i="12"/>
  <c r="W1792" i="12" l="1"/>
  <c r="Q1792" i="12"/>
  <c r="R1792" i="12" s="1"/>
  <c r="K1792" i="12"/>
  <c r="E2147" i="13"/>
  <c r="N1793" i="12"/>
  <c r="O1793" i="12" s="1"/>
  <c r="P1793" i="12" s="1"/>
  <c r="J1793" i="12"/>
  <c r="V1793" i="12"/>
  <c r="B1794" i="12"/>
  <c r="Y1793" i="12"/>
  <c r="U1793" i="12"/>
  <c r="I1793" i="12"/>
  <c r="E1793" i="12"/>
  <c r="F1793" i="12" s="1"/>
  <c r="W1793" i="12" l="1"/>
  <c r="Q1793" i="12"/>
  <c r="R1793" i="12" s="1"/>
  <c r="K1793" i="12"/>
  <c r="E2146" i="13"/>
  <c r="N1794" i="12"/>
  <c r="O1794" i="12" s="1"/>
  <c r="P1794" i="12" s="1"/>
  <c r="J1794" i="12"/>
  <c r="Y1794" i="12"/>
  <c r="I1794" i="12"/>
  <c r="V1794" i="12"/>
  <c r="B1795" i="12"/>
  <c r="U1794" i="12"/>
  <c r="E1794" i="12"/>
  <c r="F1794" i="12" s="1"/>
  <c r="W1794" i="12" l="1"/>
  <c r="E2145" i="13"/>
  <c r="N1795" i="12"/>
  <c r="O1795" i="12" s="1"/>
  <c r="P1795" i="12" s="1"/>
  <c r="J1795" i="12"/>
  <c r="Y1795" i="12"/>
  <c r="I1795" i="12"/>
  <c r="V1795" i="12"/>
  <c r="B1796" i="12"/>
  <c r="U1795" i="12"/>
  <c r="E1795" i="12"/>
  <c r="F1795" i="12" s="1"/>
  <c r="Q1794" i="12"/>
  <c r="R1794" i="12" s="1"/>
  <c r="K1794" i="12"/>
  <c r="W1795" i="12" l="1"/>
  <c r="E2144" i="13"/>
  <c r="J1796" i="12"/>
  <c r="Y1796" i="12"/>
  <c r="I1796" i="12"/>
  <c r="V1796" i="12"/>
  <c r="B1797" i="12"/>
  <c r="U1796" i="12"/>
  <c r="E1796" i="12"/>
  <c r="F1796" i="12" s="1"/>
  <c r="N1796" i="12"/>
  <c r="O1796" i="12" s="1"/>
  <c r="P1796" i="12" s="1"/>
  <c r="K1795" i="12"/>
  <c r="Q1795" i="12"/>
  <c r="R1795" i="12" s="1"/>
  <c r="W1796" i="12" l="1"/>
  <c r="E2143" i="13"/>
  <c r="V1797" i="12"/>
  <c r="B1798" i="12"/>
  <c r="U1797" i="12"/>
  <c r="E1797" i="12"/>
  <c r="F1797" i="12" s="1"/>
  <c r="N1797" i="12"/>
  <c r="O1797" i="12" s="1"/>
  <c r="P1797" i="12" s="1"/>
  <c r="J1797" i="12"/>
  <c r="Y1797" i="12"/>
  <c r="I1797" i="12"/>
  <c r="K1796" i="12"/>
  <c r="Q1796" i="12"/>
  <c r="R1796" i="12" s="1"/>
  <c r="K1797" i="12" l="1"/>
  <c r="W1797" i="12"/>
  <c r="Q1797" i="12"/>
  <c r="R1797" i="12" s="1"/>
  <c r="E2142" i="13"/>
  <c r="B1799" i="12"/>
  <c r="U1798" i="12"/>
  <c r="E1798" i="12"/>
  <c r="F1798" i="12" s="1"/>
  <c r="N1798" i="12"/>
  <c r="O1798" i="12" s="1"/>
  <c r="P1798" i="12" s="1"/>
  <c r="J1798" i="12"/>
  <c r="Y1798" i="12"/>
  <c r="I1798" i="12"/>
  <c r="V1798" i="12"/>
  <c r="W1798" i="12" l="1"/>
  <c r="E2141" i="13"/>
  <c r="N1799" i="12"/>
  <c r="O1799" i="12" s="1"/>
  <c r="P1799" i="12" s="1"/>
  <c r="J1799" i="12"/>
  <c r="Y1799" i="12"/>
  <c r="I1799" i="12"/>
  <c r="V1799" i="12"/>
  <c r="B1800" i="12"/>
  <c r="U1799" i="12"/>
  <c r="E1799" i="12"/>
  <c r="F1799" i="12" s="1"/>
  <c r="K1798" i="12"/>
  <c r="Q1798" i="12"/>
  <c r="R1798" i="12" s="1"/>
  <c r="W1799" i="12" l="1"/>
  <c r="K1799" i="12"/>
  <c r="Q1799" i="12"/>
  <c r="R1799" i="12" s="1"/>
  <c r="E2140" i="13"/>
  <c r="N1800" i="12"/>
  <c r="O1800" i="12" s="1"/>
  <c r="P1800" i="12" s="1"/>
  <c r="J1800" i="12"/>
  <c r="Y1800" i="12"/>
  <c r="I1800" i="12"/>
  <c r="V1800" i="12"/>
  <c r="B1801" i="12"/>
  <c r="U1800" i="12"/>
  <c r="E1800" i="12"/>
  <c r="F1800" i="12" s="1"/>
  <c r="W1800" i="12" l="1"/>
  <c r="Q1800" i="12"/>
  <c r="R1800" i="12" s="1"/>
  <c r="E2139" i="13"/>
  <c r="J1801" i="12"/>
  <c r="Y1801" i="12"/>
  <c r="I1801" i="12"/>
  <c r="V1801" i="12"/>
  <c r="B1802" i="12"/>
  <c r="U1801" i="12"/>
  <c r="E1801" i="12"/>
  <c r="F1801" i="12" s="1"/>
  <c r="N1801" i="12"/>
  <c r="O1801" i="12" s="1"/>
  <c r="P1801" i="12" s="1"/>
  <c r="K1800" i="12"/>
  <c r="K1801" i="12" l="1"/>
  <c r="Q1801" i="12"/>
  <c r="R1801" i="12" s="1"/>
  <c r="W1801" i="12"/>
  <c r="E2138" i="13"/>
  <c r="Y1802" i="12"/>
  <c r="I1802" i="12"/>
  <c r="V1802" i="12"/>
  <c r="B1803" i="12"/>
  <c r="U1802" i="12"/>
  <c r="E1802" i="12"/>
  <c r="F1802" i="12" s="1"/>
  <c r="N1802" i="12"/>
  <c r="O1802" i="12" s="1"/>
  <c r="P1802" i="12" s="1"/>
  <c r="J1802" i="12"/>
  <c r="W1802" i="12" l="1"/>
  <c r="Q1802" i="12"/>
  <c r="R1802" i="12" s="1"/>
  <c r="E2137" i="13"/>
  <c r="V1803" i="12"/>
  <c r="B1804" i="12"/>
  <c r="U1803" i="12"/>
  <c r="E1803" i="12"/>
  <c r="F1803" i="12" s="1"/>
  <c r="N1803" i="12"/>
  <c r="O1803" i="12" s="1"/>
  <c r="P1803" i="12" s="1"/>
  <c r="J1803" i="12"/>
  <c r="Y1803" i="12"/>
  <c r="I1803" i="12"/>
  <c r="K1802" i="12"/>
  <c r="K1803" i="12" l="1"/>
  <c r="Q1803" i="12"/>
  <c r="R1803" i="12" s="1"/>
  <c r="W1803" i="12"/>
  <c r="E2136" i="13"/>
  <c r="N1804" i="12"/>
  <c r="O1804" i="12" s="1"/>
  <c r="P1804" i="12" s="1"/>
  <c r="J1804" i="12"/>
  <c r="Y1804" i="12"/>
  <c r="I1804" i="12"/>
  <c r="V1804" i="12"/>
  <c r="B1805" i="12"/>
  <c r="U1804" i="12"/>
  <c r="E1804" i="12"/>
  <c r="F1804" i="12" s="1"/>
  <c r="K1804" i="12" l="1"/>
  <c r="Q1804" i="12"/>
  <c r="R1804" i="12" s="1"/>
  <c r="W1804" i="12"/>
  <c r="E2135" i="13"/>
  <c r="N1805" i="12"/>
  <c r="O1805" i="12" s="1"/>
  <c r="P1805" i="12" s="1"/>
  <c r="J1805" i="12"/>
  <c r="Y1805" i="12"/>
  <c r="I1805" i="12"/>
  <c r="V1805" i="12"/>
  <c r="B1806" i="12"/>
  <c r="U1805" i="12"/>
  <c r="E1805" i="12"/>
  <c r="F1805" i="12" s="1"/>
  <c r="W1805" i="12" l="1"/>
  <c r="Q1805" i="12"/>
  <c r="R1805" i="12" s="1"/>
  <c r="K1805" i="12"/>
  <c r="E2134" i="13"/>
  <c r="J1806" i="12"/>
  <c r="Y1806" i="12"/>
  <c r="I1806" i="12"/>
  <c r="V1806" i="12"/>
  <c r="B1807" i="12"/>
  <c r="U1806" i="12"/>
  <c r="E1806" i="12"/>
  <c r="F1806" i="12" s="1"/>
  <c r="N1806" i="12"/>
  <c r="O1806" i="12" s="1"/>
  <c r="P1806" i="12" s="1"/>
  <c r="K1806" i="12" l="1"/>
  <c r="Q1806" i="12"/>
  <c r="R1806" i="12" s="1"/>
  <c r="W1806" i="12"/>
  <c r="E2133" i="13"/>
  <c r="J1807" i="12"/>
  <c r="Y1807" i="12"/>
  <c r="I1807" i="12"/>
  <c r="V1807" i="12"/>
  <c r="B1808" i="12"/>
  <c r="U1807" i="12"/>
  <c r="E1807" i="12"/>
  <c r="F1807" i="12" s="1"/>
  <c r="N1807" i="12"/>
  <c r="O1807" i="12" s="1"/>
  <c r="P1807" i="12" s="1"/>
  <c r="E2132" i="13" l="1"/>
  <c r="V1808" i="12"/>
  <c r="B1809" i="12"/>
  <c r="U1808" i="12"/>
  <c r="E1808" i="12"/>
  <c r="F1808" i="12" s="1"/>
  <c r="N1808" i="12"/>
  <c r="O1808" i="12" s="1"/>
  <c r="P1808" i="12" s="1"/>
  <c r="J1808" i="12"/>
  <c r="Y1808" i="12"/>
  <c r="I1808" i="12"/>
  <c r="K1807" i="12"/>
  <c r="Q1807" i="12"/>
  <c r="R1807" i="12" s="1"/>
  <c r="W1807" i="12"/>
  <c r="K1808" i="12" l="1"/>
  <c r="Q1808" i="12"/>
  <c r="R1808" i="12" s="1"/>
  <c r="W1808" i="12"/>
  <c r="E2131" i="13"/>
  <c r="N1809" i="12"/>
  <c r="O1809" i="12" s="1"/>
  <c r="P1809" i="12" s="1"/>
  <c r="J1809" i="12"/>
  <c r="Y1809" i="12"/>
  <c r="I1809" i="12"/>
  <c r="V1809" i="12"/>
  <c r="B1810" i="12"/>
  <c r="U1809" i="12"/>
  <c r="E1809" i="12"/>
  <c r="F1809" i="12" s="1"/>
  <c r="Q1809" i="12" l="1"/>
  <c r="R1809" i="12" s="1"/>
  <c r="W1809" i="12"/>
  <c r="E2130" i="13"/>
  <c r="N1810" i="12"/>
  <c r="O1810" i="12" s="1"/>
  <c r="P1810" i="12" s="1"/>
  <c r="J1810" i="12"/>
  <c r="Y1810" i="12"/>
  <c r="I1810" i="12"/>
  <c r="V1810" i="12"/>
  <c r="B1811" i="12"/>
  <c r="U1810" i="12"/>
  <c r="E1810" i="12"/>
  <c r="F1810" i="12" s="1"/>
  <c r="K1809" i="12"/>
  <c r="W1810" i="12" l="1"/>
  <c r="Q1810" i="12"/>
  <c r="R1810" i="12" s="1"/>
  <c r="E2129" i="13"/>
  <c r="N1811" i="12"/>
  <c r="O1811" i="12" s="1"/>
  <c r="P1811" i="12" s="1"/>
  <c r="J1811" i="12"/>
  <c r="Y1811" i="12"/>
  <c r="I1811" i="12"/>
  <c r="V1811" i="12"/>
  <c r="B1812" i="12"/>
  <c r="U1811" i="12"/>
  <c r="E1811" i="12"/>
  <c r="F1811" i="12" s="1"/>
  <c r="K1810" i="12"/>
  <c r="W1811" i="12" l="1"/>
  <c r="Q1811" i="12"/>
  <c r="R1811" i="12" s="1"/>
  <c r="E2128" i="13"/>
  <c r="J1812" i="12"/>
  <c r="Y1812" i="12"/>
  <c r="I1812" i="12"/>
  <c r="V1812" i="12"/>
  <c r="B1813" i="12"/>
  <c r="U1812" i="12"/>
  <c r="E1812" i="12"/>
  <c r="F1812" i="12" s="1"/>
  <c r="N1812" i="12"/>
  <c r="O1812" i="12" s="1"/>
  <c r="P1812" i="12" s="1"/>
  <c r="K1811" i="12"/>
  <c r="W1812" i="12" l="1"/>
  <c r="K1812" i="12"/>
  <c r="Q1812" i="12"/>
  <c r="R1812" i="12" s="1"/>
  <c r="E2127" i="13"/>
  <c r="V1813" i="12"/>
  <c r="B1814" i="12"/>
  <c r="U1813" i="12"/>
  <c r="E1813" i="12"/>
  <c r="F1813" i="12" s="1"/>
  <c r="N1813" i="12"/>
  <c r="O1813" i="12" s="1"/>
  <c r="P1813" i="12" s="1"/>
  <c r="J1813" i="12"/>
  <c r="Y1813" i="12"/>
  <c r="I1813" i="12"/>
  <c r="K1813" i="12" l="1"/>
  <c r="Q1813" i="12"/>
  <c r="R1813" i="12" s="1"/>
  <c r="W1813" i="12"/>
  <c r="E2126" i="13"/>
  <c r="B1815" i="12"/>
  <c r="U1814" i="12"/>
  <c r="E1814" i="12"/>
  <c r="F1814" i="12" s="1"/>
  <c r="N1814" i="12"/>
  <c r="O1814" i="12" s="1"/>
  <c r="P1814" i="12" s="1"/>
  <c r="J1814" i="12"/>
  <c r="Y1814" i="12"/>
  <c r="I1814" i="12"/>
  <c r="V1814" i="12"/>
  <c r="W1814" i="12" l="1"/>
  <c r="E2125" i="13"/>
  <c r="N1815" i="12"/>
  <c r="O1815" i="12" s="1"/>
  <c r="P1815" i="12" s="1"/>
  <c r="J1815" i="12"/>
  <c r="Y1815" i="12"/>
  <c r="I1815" i="12"/>
  <c r="V1815" i="12"/>
  <c r="B1816" i="12"/>
  <c r="U1815" i="12"/>
  <c r="E1815" i="12"/>
  <c r="F1815" i="12" s="1"/>
  <c r="K1814" i="12"/>
  <c r="Q1814" i="12"/>
  <c r="R1814" i="12" s="1"/>
  <c r="W1815" i="12" l="1"/>
  <c r="K1815" i="12"/>
  <c r="Q1815" i="12"/>
  <c r="R1815" i="12" s="1"/>
  <c r="E2124" i="13"/>
  <c r="N1816" i="12"/>
  <c r="O1816" i="12" s="1"/>
  <c r="P1816" i="12" s="1"/>
  <c r="J1816" i="12"/>
  <c r="Y1816" i="12"/>
  <c r="I1816" i="12"/>
  <c r="V1816" i="12"/>
  <c r="B1817" i="12"/>
  <c r="U1816" i="12"/>
  <c r="E1816" i="12"/>
  <c r="F1816" i="12" s="1"/>
  <c r="W1816" i="12" l="1"/>
  <c r="Q1816" i="12"/>
  <c r="R1816" i="12" s="1"/>
  <c r="E2123" i="13"/>
  <c r="J1817" i="12"/>
  <c r="Y1817" i="12"/>
  <c r="I1817" i="12"/>
  <c r="V1817" i="12"/>
  <c r="B1818" i="12"/>
  <c r="U1817" i="12"/>
  <c r="E1817" i="12"/>
  <c r="F1817" i="12" s="1"/>
  <c r="N1817" i="12"/>
  <c r="O1817" i="12" s="1"/>
  <c r="P1817" i="12" s="1"/>
  <c r="K1816" i="12"/>
  <c r="W1817" i="12" l="1"/>
  <c r="K1817" i="12"/>
  <c r="Q1817" i="12"/>
  <c r="R1817" i="12" s="1"/>
  <c r="E2122" i="13"/>
  <c r="Y1818" i="12"/>
  <c r="I1818" i="12"/>
  <c r="V1818" i="12"/>
  <c r="B1819" i="12"/>
  <c r="U1818" i="12"/>
  <c r="E1818" i="12"/>
  <c r="F1818" i="12" s="1"/>
  <c r="N1818" i="12"/>
  <c r="O1818" i="12" s="1"/>
  <c r="P1818" i="12" s="1"/>
  <c r="J1818" i="12"/>
  <c r="W1818" i="12" l="1"/>
  <c r="K1818" i="12"/>
  <c r="Q1818" i="12"/>
  <c r="R1818" i="12" s="1"/>
  <c r="E2121" i="13"/>
  <c r="V1819" i="12"/>
  <c r="B1820" i="12"/>
  <c r="U1819" i="12"/>
  <c r="E1819" i="12"/>
  <c r="F1819" i="12" s="1"/>
  <c r="N1819" i="12"/>
  <c r="O1819" i="12" s="1"/>
  <c r="P1819" i="12" s="1"/>
  <c r="J1819" i="12"/>
  <c r="Y1819" i="12"/>
  <c r="I1819" i="12"/>
  <c r="E2120" i="13" l="1"/>
  <c r="N1820" i="12"/>
  <c r="O1820" i="12" s="1"/>
  <c r="P1820" i="12" s="1"/>
  <c r="J1820" i="12"/>
  <c r="Y1820" i="12"/>
  <c r="I1820" i="12"/>
  <c r="V1820" i="12"/>
  <c r="B1821" i="12"/>
  <c r="U1820" i="12"/>
  <c r="E1820" i="12"/>
  <c r="F1820" i="12" s="1"/>
  <c r="K1819" i="12"/>
  <c r="Q1819" i="12"/>
  <c r="R1819" i="12" s="1"/>
  <c r="W1819" i="12"/>
  <c r="W1820" i="12" l="1"/>
  <c r="K1820" i="12"/>
  <c r="Q1820" i="12"/>
  <c r="R1820" i="12" s="1"/>
  <c r="E2119" i="13"/>
  <c r="N1821" i="12"/>
  <c r="O1821" i="12" s="1"/>
  <c r="P1821" i="12" s="1"/>
  <c r="J1821" i="12"/>
  <c r="Y1821" i="12"/>
  <c r="I1821" i="12"/>
  <c r="V1821" i="12"/>
  <c r="B1822" i="12"/>
  <c r="U1821" i="12"/>
  <c r="E1821" i="12"/>
  <c r="F1821" i="12" s="1"/>
  <c r="W1821" i="12" l="1"/>
  <c r="K1821" i="12"/>
  <c r="Q1821" i="12"/>
  <c r="R1821" i="12" s="1"/>
  <c r="E2118" i="13"/>
  <c r="J1822" i="12"/>
  <c r="Y1822" i="12"/>
  <c r="I1822" i="12"/>
  <c r="V1822" i="12"/>
  <c r="B1823" i="12"/>
  <c r="U1822" i="12"/>
  <c r="E1822" i="12"/>
  <c r="F1822" i="12" s="1"/>
  <c r="N1822" i="12"/>
  <c r="O1822" i="12" s="1"/>
  <c r="P1822" i="12" s="1"/>
  <c r="Q1822" i="12" l="1"/>
  <c r="R1822" i="12" s="1"/>
  <c r="W1822" i="12"/>
  <c r="E2117" i="13"/>
  <c r="J1823" i="12"/>
  <c r="Y1823" i="12"/>
  <c r="I1823" i="12"/>
  <c r="V1823" i="12"/>
  <c r="B1824" i="12"/>
  <c r="U1823" i="12"/>
  <c r="E1823" i="12"/>
  <c r="F1823" i="12" s="1"/>
  <c r="N1823" i="12"/>
  <c r="O1823" i="12" s="1"/>
  <c r="P1823" i="12" s="1"/>
  <c r="K1822" i="12"/>
  <c r="W1823" i="12" l="1"/>
  <c r="E2116" i="13"/>
  <c r="V1824" i="12"/>
  <c r="B1825" i="12"/>
  <c r="U1824" i="12"/>
  <c r="E1824" i="12"/>
  <c r="F1824" i="12" s="1"/>
  <c r="N1824" i="12"/>
  <c r="O1824" i="12" s="1"/>
  <c r="P1824" i="12" s="1"/>
  <c r="J1824" i="12"/>
  <c r="Y1824" i="12"/>
  <c r="I1824" i="12"/>
  <c r="K1823" i="12"/>
  <c r="Q1823" i="12"/>
  <c r="R1823" i="12" s="1"/>
  <c r="Q1824" i="12" l="1"/>
  <c r="R1824" i="12" s="1"/>
  <c r="W1824" i="12"/>
  <c r="E2115" i="13"/>
  <c r="N1825" i="12"/>
  <c r="O1825" i="12" s="1"/>
  <c r="P1825" i="12" s="1"/>
  <c r="J1825" i="12"/>
  <c r="Y1825" i="12"/>
  <c r="I1825" i="12"/>
  <c r="V1825" i="12"/>
  <c r="B1826" i="12"/>
  <c r="U1825" i="12"/>
  <c r="E1825" i="12"/>
  <c r="F1825" i="12" s="1"/>
  <c r="K1824" i="12"/>
  <c r="W1825" i="12" l="1"/>
  <c r="Q1825" i="12"/>
  <c r="R1825" i="12" s="1"/>
  <c r="E2114" i="13"/>
  <c r="N1826" i="12"/>
  <c r="O1826" i="12" s="1"/>
  <c r="P1826" i="12" s="1"/>
  <c r="J1826" i="12"/>
  <c r="Y1826" i="12"/>
  <c r="I1826" i="12"/>
  <c r="V1826" i="12"/>
  <c r="B1827" i="12"/>
  <c r="U1826" i="12"/>
  <c r="E1826" i="12"/>
  <c r="F1826" i="12" s="1"/>
  <c r="K1825" i="12"/>
  <c r="K1826" i="12" l="1"/>
  <c r="Q1826" i="12"/>
  <c r="R1826" i="12" s="1"/>
  <c r="W1826" i="12"/>
  <c r="E2113" i="13"/>
  <c r="N1827" i="12"/>
  <c r="O1827" i="12" s="1"/>
  <c r="P1827" i="12" s="1"/>
  <c r="J1827" i="12"/>
  <c r="Y1827" i="12"/>
  <c r="I1827" i="12"/>
  <c r="V1827" i="12"/>
  <c r="B1828" i="12"/>
  <c r="U1827" i="12"/>
  <c r="E1827" i="12"/>
  <c r="F1827" i="12" s="1"/>
  <c r="Q1827" i="12" l="1"/>
  <c r="R1827" i="12" s="1"/>
  <c r="E2112" i="13"/>
  <c r="J1828" i="12"/>
  <c r="Y1828" i="12"/>
  <c r="I1828" i="12"/>
  <c r="V1828" i="12"/>
  <c r="B1829" i="12"/>
  <c r="U1828" i="12"/>
  <c r="E1828" i="12"/>
  <c r="F1828" i="12" s="1"/>
  <c r="N1828" i="12"/>
  <c r="O1828" i="12" s="1"/>
  <c r="P1828" i="12" s="1"/>
  <c r="K1827" i="12"/>
  <c r="W1827" i="12"/>
  <c r="W1828" i="12" l="1"/>
  <c r="Q1828" i="12"/>
  <c r="R1828" i="12" s="1"/>
  <c r="E2111" i="13"/>
  <c r="V1829" i="12"/>
  <c r="B1830" i="12"/>
  <c r="U1829" i="12"/>
  <c r="E1829" i="12"/>
  <c r="F1829" i="12" s="1"/>
  <c r="N1829" i="12"/>
  <c r="O1829" i="12" s="1"/>
  <c r="P1829" i="12" s="1"/>
  <c r="J1829" i="12"/>
  <c r="Y1829" i="12"/>
  <c r="I1829" i="12"/>
  <c r="K1828" i="12"/>
  <c r="W1829" i="12" l="1"/>
  <c r="E2110" i="13"/>
  <c r="B1831" i="12"/>
  <c r="U1830" i="12"/>
  <c r="E1830" i="12"/>
  <c r="F1830" i="12" s="1"/>
  <c r="N1830" i="12"/>
  <c r="O1830" i="12" s="1"/>
  <c r="P1830" i="12" s="1"/>
  <c r="J1830" i="12"/>
  <c r="Y1830" i="12"/>
  <c r="I1830" i="12"/>
  <c r="V1830" i="12"/>
  <c r="K1829" i="12"/>
  <c r="Q1829" i="12"/>
  <c r="R1829" i="12" s="1"/>
  <c r="Q1830" i="12" l="1"/>
  <c r="R1830" i="12" s="1"/>
  <c r="W1830" i="12"/>
  <c r="E2109" i="13"/>
  <c r="N1831" i="12"/>
  <c r="O1831" i="12" s="1"/>
  <c r="P1831" i="12" s="1"/>
  <c r="J1831" i="12"/>
  <c r="Y1831" i="12"/>
  <c r="I1831" i="12"/>
  <c r="V1831" i="12"/>
  <c r="B1832" i="12"/>
  <c r="U1831" i="12"/>
  <c r="E1831" i="12"/>
  <c r="F1831" i="12" s="1"/>
  <c r="K1830" i="12"/>
  <c r="W1831" i="12" l="1"/>
  <c r="Q1831" i="12"/>
  <c r="R1831" i="12" s="1"/>
  <c r="E2108" i="13"/>
  <c r="N1832" i="12"/>
  <c r="O1832" i="12" s="1"/>
  <c r="P1832" i="12" s="1"/>
  <c r="J1832" i="12"/>
  <c r="Y1832" i="12"/>
  <c r="I1832" i="12"/>
  <c r="V1832" i="12"/>
  <c r="B1833" i="12"/>
  <c r="U1832" i="12"/>
  <c r="E1832" i="12"/>
  <c r="F1832" i="12" s="1"/>
  <c r="K1831" i="12"/>
  <c r="Q1832" i="12" l="1"/>
  <c r="R1832" i="12" s="1"/>
  <c r="W1832" i="12"/>
  <c r="E2107" i="13"/>
  <c r="J1833" i="12"/>
  <c r="Y1833" i="12"/>
  <c r="I1833" i="12"/>
  <c r="V1833" i="12"/>
  <c r="B1834" i="12"/>
  <c r="U1833" i="12"/>
  <c r="E1833" i="12"/>
  <c r="F1833" i="12" s="1"/>
  <c r="N1833" i="12"/>
  <c r="O1833" i="12" s="1"/>
  <c r="P1833" i="12" s="1"/>
  <c r="K1832" i="12"/>
  <c r="W1833" i="12" l="1"/>
  <c r="E2106" i="13"/>
  <c r="Y1834" i="12"/>
  <c r="I1834" i="12"/>
  <c r="V1834" i="12"/>
  <c r="B1835" i="12"/>
  <c r="U1834" i="12"/>
  <c r="E1834" i="12"/>
  <c r="F1834" i="12" s="1"/>
  <c r="N1834" i="12"/>
  <c r="O1834" i="12" s="1"/>
  <c r="P1834" i="12" s="1"/>
  <c r="J1834" i="12"/>
  <c r="K1833" i="12"/>
  <c r="Q1833" i="12"/>
  <c r="R1833" i="12" s="1"/>
  <c r="W1834" i="12" l="1"/>
  <c r="E2105" i="13"/>
  <c r="V1835" i="12"/>
  <c r="B1836" i="12"/>
  <c r="U1835" i="12"/>
  <c r="E1835" i="12"/>
  <c r="F1835" i="12" s="1"/>
  <c r="N1835" i="12"/>
  <c r="O1835" i="12" s="1"/>
  <c r="P1835" i="12" s="1"/>
  <c r="J1835" i="12"/>
  <c r="Y1835" i="12"/>
  <c r="I1835" i="12"/>
  <c r="K1834" i="12"/>
  <c r="Q1834" i="12"/>
  <c r="R1834" i="12" s="1"/>
  <c r="W1835" i="12" l="1"/>
  <c r="Q1835" i="12"/>
  <c r="R1835" i="12" s="1"/>
  <c r="E2104" i="13"/>
  <c r="N1836" i="12"/>
  <c r="O1836" i="12" s="1"/>
  <c r="P1836" i="12" s="1"/>
  <c r="J1836" i="12"/>
  <c r="Y1836" i="12"/>
  <c r="I1836" i="12"/>
  <c r="V1836" i="12"/>
  <c r="B1837" i="12"/>
  <c r="U1836" i="12"/>
  <c r="E1836" i="12"/>
  <c r="F1836" i="12" s="1"/>
  <c r="K1835" i="12"/>
  <c r="Q1836" i="12" l="1"/>
  <c r="R1836" i="12" s="1"/>
  <c r="W1836" i="12"/>
  <c r="E2103" i="13"/>
  <c r="N1837" i="12"/>
  <c r="O1837" i="12" s="1"/>
  <c r="P1837" i="12" s="1"/>
  <c r="J1837" i="12"/>
  <c r="Y1837" i="12"/>
  <c r="I1837" i="12"/>
  <c r="V1837" i="12"/>
  <c r="B1838" i="12"/>
  <c r="U1837" i="12"/>
  <c r="E1837" i="12"/>
  <c r="F1837" i="12" s="1"/>
  <c r="K1836" i="12"/>
  <c r="W1837" i="12" l="1"/>
  <c r="K1837" i="12"/>
  <c r="Q1837" i="12"/>
  <c r="R1837" i="12" s="1"/>
  <c r="E2102" i="13"/>
  <c r="J1838" i="12"/>
  <c r="Y1838" i="12"/>
  <c r="I1838" i="12"/>
  <c r="V1838" i="12"/>
  <c r="B1839" i="12"/>
  <c r="U1838" i="12"/>
  <c r="E1838" i="12"/>
  <c r="F1838" i="12" s="1"/>
  <c r="N1838" i="12"/>
  <c r="O1838" i="12" s="1"/>
  <c r="P1838" i="12" s="1"/>
  <c r="E2101" i="13" l="1"/>
  <c r="J1839" i="12"/>
  <c r="Y1839" i="12"/>
  <c r="I1839" i="12"/>
  <c r="V1839" i="12"/>
  <c r="B1840" i="12"/>
  <c r="U1839" i="12"/>
  <c r="E1839" i="12"/>
  <c r="F1839" i="12" s="1"/>
  <c r="N1839" i="12"/>
  <c r="O1839" i="12" s="1"/>
  <c r="P1839" i="12" s="1"/>
  <c r="Q1838" i="12"/>
  <c r="R1838" i="12" s="1"/>
  <c r="W1838" i="12"/>
  <c r="K1838" i="12"/>
  <c r="W1839" i="12" l="1"/>
  <c r="E2100" i="13"/>
  <c r="V1840" i="12"/>
  <c r="B1841" i="12"/>
  <c r="U1840" i="12"/>
  <c r="E1840" i="12"/>
  <c r="F1840" i="12" s="1"/>
  <c r="N1840" i="12"/>
  <c r="O1840" i="12" s="1"/>
  <c r="P1840" i="12" s="1"/>
  <c r="J1840" i="12"/>
  <c r="Y1840" i="12"/>
  <c r="I1840" i="12"/>
  <c r="K1839" i="12"/>
  <c r="Q1839" i="12"/>
  <c r="R1839" i="12" s="1"/>
  <c r="K1840" i="12" l="1"/>
  <c r="W1840" i="12"/>
  <c r="Q1840" i="12"/>
  <c r="R1840" i="12" s="1"/>
  <c r="E2099" i="13"/>
  <c r="N1841" i="12"/>
  <c r="O1841" i="12" s="1"/>
  <c r="P1841" i="12" s="1"/>
  <c r="J1841" i="12"/>
  <c r="Y1841" i="12"/>
  <c r="I1841" i="12"/>
  <c r="V1841" i="12"/>
  <c r="B1842" i="12"/>
  <c r="U1841" i="12"/>
  <c r="E1841" i="12"/>
  <c r="F1841" i="12" s="1"/>
  <c r="W1841" i="12" l="1"/>
  <c r="Q1841" i="12"/>
  <c r="R1841" i="12" s="1"/>
  <c r="E2098" i="13"/>
  <c r="N1842" i="12"/>
  <c r="O1842" i="12" s="1"/>
  <c r="P1842" i="12" s="1"/>
  <c r="J1842" i="12"/>
  <c r="Y1842" i="12"/>
  <c r="I1842" i="12"/>
  <c r="V1842" i="12"/>
  <c r="B1843" i="12"/>
  <c r="U1842" i="12"/>
  <c r="E1842" i="12"/>
  <c r="F1842" i="12" s="1"/>
  <c r="K1841" i="12"/>
  <c r="Q1842" i="12" l="1"/>
  <c r="R1842" i="12" s="1"/>
  <c r="W1842" i="12"/>
  <c r="E2097" i="13"/>
  <c r="N1843" i="12"/>
  <c r="O1843" i="12" s="1"/>
  <c r="P1843" i="12" s="1"/>
  <c r="J1843" i="12"/>
  <c r="Y1843" i="12"/>
  <c r="I1843" i="12"/>
  <c r="V1843" i="12"/>
  <c r="B1844" i="12"/>
  <c r="U1843" i="12"/>
  <c r="E1843" i="12"/>
  <c r="F1843" i="12" s="1"/>
  <c r="K1842" i="12"/>
  <c r="E2096" i="13" l="1"/>
  <c r="J1844" i="12"/>
  <c r="Y1844" i="12"/>
  <c r="I1844" i="12"/>
  <c r="V1844" i="12"/>
  <c r="B1845" i="12"/>
  <c r="U1844" i="12"/>
  <c r="E1844" i="12"/>
  <c r="F1844" i="12" s="1"/>
  <c r="N1844" i="12"/>
  <c r="O1844" i="12" s="1"/>
  <c r="P1844" i="12" s="1"/>
  <c r="K1843" i="12"/>
  <c r="Q1843" i="12"/>
  <c r="R1843" i="12" s="1"/>
  <c r="W1843" i="12"/>
  <c r="W1844" i="12" l="1"/>
  <c r="E2095" i="13"/>
  <c r="V1845" i="12"/>
  <c r="B1846" i="12"/>
  <c r="U1845" i="12"/>
  <c r="E1845" i="12"/>
  <c r="F1845" i="12" s="1"/>
  <c r="N1845" i="12"/>
  <c r="O1845" i="12" s="1"/>
  <c r="P1845" i="12" s="1"/>
  <c r="J1845" i="12"/>
  <c r="Y1845" i="12"/>
  <c r="I1845" i="12"/>
  <c r="K1844" i="12"/>
  <c r="Q1844" i="12"/>
  <c r="R1844" i="12" s="1"/>
  <c r="W1845" i="12" l="1"/>
  <c r="E2094" i="13"/>
  <c r="B1847" i="12"/>
  <c r="U1846" i="12"/>
  <c r="E1846" i="12"/>
  <c r="F1846" i="12" s="1"/>
  <c r="N1846" i="12"/>
  <c r="O1846" i="12" s="1"/>
  <c r="P1846" i="12" s="1"/>
  <c r="J1846" i="12"/>
  <c r="Y1846" i="12"/>
  <c r="I1846" i="12"/>
  <c r="V1846" i="12"/>
  <c r="K1845" i="12"/>
  <c r="Q1845" i="12"/>
  <c r="R1845" i="12" s="1"/>
  <c r="W1846" i="12" l="1"/>
  <c r="E2093" i="13"/>
  <c r="N1847" i="12"/>
  <c r="O1847" i="12" s="1"/>
  <c r="P1847" i="12" s="1"/>
  <c r="J1847" i="12"/>
  <c r="Y1847" i="12"/>
  <c r="I1847" i="12"/>
  <c r="V1847" i="12"/>
  <c r="B1848" i="12"/>
  <c r="U1847" i="12"/>
  <c r="E1847" i="12"/>
  <c r="F1847" i="12" s="1"/>
  <c r="Q1846" i="12"/>
  <c r="R1846" i="12" s="1"/>
  <c r="K1846" i="12"/>
  <c r="W1847" i="12" l="1"/>
  <c r="K1847" i="12"/>
  <c r="Q1847" i="12"/>
  <c r="R1847" i="12" s="1"/>
  <c r="E2092" i="13"/>
  <c r="N1848" i="12"/>
  <c r="O1848" i="12" s="1"/>
  <c r="P1848" i="12" s="1"/>
  <c r="J1848" i="12"/>
  <c r="Y1848" i="12"/>
  <c r="I1848" i="12"/>
  <c r="V1848" i="12"/>
  <c r="B1849" i="12"/>
  <c r="U1848" i="12"/>
  <c r="E1848" i="12"/>
  <c r="F1848" i="12" s="1"/>
  <c r="K1848" i="12" l="1"/>
  <c r="W1848" i="12"/>
  <c r="Q1848" i="12"/>
  <c r="R1848" i="12" s="1"/>
  <c r="E2091" i="13"/>
  <c r="J1849" i="12"/>
  <c r="Y1849" i="12"/>
  <c r="I1849" i="12"/>
  <c r="V1849" i="12"/>
  <c r="B1850" i="12"/>
  <c r="U1849" i="12"/>
  <c r="E1849" i="12"/>
  <c r="F1849" i="12" s="1"/>
  <c r="N1849" i="12"/>
  <c r="O1849" i="12" s="1"/>
  <c r="P1849" i="12" s="1"/>
  <c r="E2090" i="13" l="1"/>
  <c r="Y1850" i="12"/>
  <c r="I1850" i="12"/>
  <c r="V1850" i="12"/>
  <c r="B1851" i="12"/>
  <c r="U1850" i="12"/>
  <c r="E1850" i="12"/>
  <c r="F1850" i="12" s="1"/>
  <c r="N1850" i="12"/>
  <c r="O1850" i="12" s="1"/>
  <c r="P1850" i="12" s="1"/>
  <c r="J1850" i="12"/>
  <c r="K1849" i="12"/>
  <c r="Q1849" i="12"/>
  <c r="R1849" i="12" s="1"/>
  <c r="W1849" i="12"/>
  <c r="W1850" i="12" l="1"/>
  <c r="Q1850" i="12"/>
  <c r="R1850" i="12" s="1"/>
  <c r="E2089" i="13"/>
  <c r="V1851" i="12"/>
  <c r="B1852" i="12"/>
  <c r="U1851" i="12"/>
  <c r="E1851" i="12"/>
  <c r="F1851" i="12" s="1"/>
  <c r="N1851" i="12"/>
  <c r="O1851" i="12" s="1"/>
  <c r="P1851" i="12" s="1"/>
  <c r="J1851" i="12"/>
  <c r="Y1851" i="12"/>
  <c r="I1851" i="12"/>
  <c r="K1850" i="12"/>
  <c r="W1851" i="12" l="1"/>
  <c r="Q1851" i="12"/>
  <c r="R1851" i="12" s="1"/>
  <c r="E2088" i="13"/>
  <c r="N1852" i="12"/>
  <c r="O1852" i="12" s="1"/>
  <c r="P1852" i="12" s="1"/>
  <c r="J1852" i="12"/>
  <c r="Y1852" i="12"/>
  <c r="I1852" i="12"/>
  <c r="V1852" i="12"/>
  <c r="B1853" i="12"/>
  <c r="U1852" i="12"/>
  <c r="E1852" i="12"/>
  <c r="F1852" i="12" s="1"/>
  <c r="K1851" i="12"/>
  <c r="W1852" i="12" l="1"/>
  <c r="Q1852" i="12"/>
  <c r="R1852" i="12" s="1"/>
  <c r="E2087" i="13"/>
  <c r="N1853" i="12"/>
  <c r="O1853" i="12" s="1"/>
  <c r="P1853" i="12" s="1"/>
  <c r="J1853" i="12"/>
  <c r="Y1853" i="12"/>
  <c r="I1853" i="12"/>
  <c r="V1853" i="12"/>
  <c r="B1854" i="12"/>
  <c r="U1853" i="12"/>
  <c r="E1853" i="12"/>
  <c r="F1853" i="12" s="1"/>
  <c r="K1852" i="12"/>
  <c r="W1853" i="12" l="1"/>
  <c r="Q1853" i="12"/>
  <c r="R1853" i="12" s="1"/>
  <c r="K1853" i="12"/>
  <c r="E2086" i="13"/>
  <c r="J1854" i="12"/>
  <c r="Y1854" i="12"/>
  <c r="I1854" i="12"/>
  <c r="V1854" i="12"/>
  <c r="B1855" i="12"/>
  <c r="U1854" i="12"/>
  <c r="E1854" i="12"/>
  <c r="F1854" i="12" s="1"/>
  <c r="N1854" i="12"/>
  <c r="O1854" i="12" s="1"/>
  <c r="P1854" i="12" s="1"/>
  <c r="W1854" i="12" l="1"/>
  <c r="E2085" i="13"/>
  <c r="J1855" i="12"/>
  <c r="Y1855" i="12"/>
  <c r="I1855" i="12"/>
  <c r="V1855" i="12"/>
  <c r="B1856" i="12"/>
  <c r="U1855" i="12"/>
  <c r="E1855" i="12"/>
  <c r="F1855" i="12" s="1"/>
  <c r="N1855" i="12"/>
  <c r="O1855" i="12" s="1"/>
  <c r="P1855" i="12" s="1"/>
  <c r="K1854" i="12"/>
  <c r="Q1854" i="12"/>
  <c r="R1854" i="12" s="1"/>
  <c r="W1855" i="12" l="1"/>
  <c r="E2084" i="13"/>
  <c r="V1856" i="12"/>
  <c r="B1857" i="12"/>
  <c r="U1856" i="12"/>
  <c r="E1856" i="12"/>
  <c r="F1856" i="12" s="1"/>
  <c r="N1856" i="12"/>
  <c r="O1856" i="12" s="1"/>
  <c r="P1856" i="12" s="1"/>
  <c r="J1856" i="12"/>
  <c r="Y1856" i="12"/>
  <c r="I1856" i="12"/>
  <c r="K1855" i="12"/>
  <c r="Q1855" i="12"/>
  <c r="R1855" i="12" s="1"/>
  <c r="Q1856" i="12" l="1"/>
  <c r="R1856" i="12" s="1"/>
  <c r="W1856" i="12"/>
  <c r="E2083" i="13"/>
  <c r="N1857" i="12"/>
  <c r="O1857" i="12" s="1"/>
  <c r="P1857" i="12" s="1"/>
  <c r="J1857" i="12"/>
  <c r="Y1857" i="12"/>
  <c r="I1857" i="12"/>
  <c r="V1857" i="12"/>
  <c r="B1858" i="12"/>
  <c r="U1857" i="12"/>
  <c r="E1857" i="12"/>
  <c r="F1857" i="12" s="1"/>
  <c r="K1856" i="12"/>
  <c r="Q1857" i="12" l="1"/>
  <c r="R1857" i="12" s="1"/>
  <c r="W1857" i="12"/>
  <c r="E2082" i="13"/>
  <c r="N1858" i="12"/>
  <c r="O1858" i="12" s="1"/>
  <c r="P1858" i="12" s="1"/>
  <c r="J1858" i="12"/>
  <c r="Y1858" i="12"/>
  <c r="I1858" i="12"/>
  <c r="V1858" i="12"/>
  <c r="B1859" i="12"/>
  <c r="U1858" i="12"/>
  <c r="E1858" i="12"/>
  <c r="F1858" i="12" s="1"/>
  <c r="K1857" i="12"/>
  <c r="W1858" i="12" l="1"/>
  <c r="E2081" i="13"/>
  <c r="N1859" i="12"/>
  <c r="O1859" i="12" s="1"/>
  <c r="P1859" i="12" s="1"/>
  <c r="J1859" i="12"/>
  <c r="Y1859" i="12"/>
  <c r="I1859" i="12"/>
  <c r="V1859" i="12"/>
  <c r="B1860" i="12"/>
  <c r="U1859" i="12"/>
  <c r="E1859" i="12"/>
  <c r="F1859" i="12" s="1"/>
  <c r="K1858" i="12"/>
  <c r="Q1858" i="12"/>
  <c r="R1858" i="12" s="1"/>
  <c r="W1859" i="12" l="1"/>
  <c r="Q1859" i="12"/>
  <c r="R1859" i="12" s="1"/>
  <c r="K1859" i="12"/>
  <c r="E2080" i="13"/>
  <c r="J1860" i="12"/>
  <c r="Y1860" i="12"/>
  <c r="I1860" i="12"/>
  <c r="V1860" i="12"/>
  <c r="B1861" i="12"/>
  <c r="U1860" i="12"/>
  <c r="E1860" i="12"/>
  <c r="F1860" i="12" s="1"/>
  <c r="N1860" i="12"/>
  <c r="O1860" i="12" s="1"/>
  <c r="P1860" i="12" s="1"/>
  <c r="W1860" i="12" l="1"/>
  <c r="Q1860" i="12"/>
  <c r="R1860" i="12" s="1"/>
  <c r="E2079" i="13"/>
  <c r="V1861" i="12"/>
  <c r="B1862" i="12"/>
  <c r="U1861" i="12"/>
  <c r="E1861" i="12"/>
  <c r="F1861" i="12" s="1"/>
  <c r="N1861" i="12"/>
  <c r="O1861" i="12" s="1"/>
  <c r="P1861" i="12" s="1"/>
  <c r="J1861" i="12"/>
  <c r="I1861" i="12"/>
  <c r="Y1861" i="12"/>
  <c r="K1860" i="12"/>
  <c r="E2078" i="13" l="1"/>
  <c r="B1863" i="12"/>
  <c r="U1862" i="12"/>
  <c r="E1862" i="12"/>
  <c r="F1862" i="12" s="1"/>
  <c r="N1862" i="12"/>
  <c r="O1862" i="12" s="1"/>
  <c r="P1862" i="12" s="1"/>
  <c r="J1862" i="12"/>
  <c r="Y1862" i="12"/>
  <c r="I1862" i="12"/>
  <c r="V1862" i="12"/>
  <c r="K1861" i="12"/>
  <c r="Q1861" i="12"/>
  <c r="R1861" i="12" s="1"/>
  <c r="W1861" i="12"/>
  <c r="Q1862" i="12" l="1"/>
  <c r="R1862" i="12" s="1"/>
  <c r="W1862" i="12"/>
  <c r="E2077" i="13"/>
  <c r="N1863" i="12"/>
  <c r="O1863" i="12" s="1"/>
  <c r="P1863" i="12" s="1"/>
  <c r="J1863" i="12"/>
  <c r="Y1863" i="12"/>
  <c r="I1863" i="12"/>
  <c r="V1863" i="12"/>
  <c r="B1864" i="12"/>
  <c r="U1863" i="12"/>
  <c r="E1863" i="12"/>
  <c r="F1863" i="12" s="1"/>
  <c r="K1862" i="12"/>
  <c r="W1863" i="12" l="1"/>
  <c r="E2076" i="13"/>
  <c r="N1864" i="12"/>
  <c r="O1864" i="12" s="1"/>
  <c r="P1864" i="12" s="1"/>
  <c r="J1864" i="12"/>
  <c r="Y1864" i="12"/>
  <c r="I1864" i="12"/>
  <c r="V1864" i="12"/>
  <c r="B1865" i="12"/>
  <c r="U1864" i="12"/>
  <c r="E1864" i="12"/>
  <c r="F1864" i="12" s="1"/>
  <c r="K1863" i="12"/>
  <c r="Q1863" i="12"/>
  <c r="R1863" i="12" s="1"/>
  <c r="W1864" i="12" l="1"/>
  <c r="E2075" i="13"/>
  <c r="J1865" i="12"/>
  <c r="Y1865" i="12"/>
  <c r="I1865" i="12"/>
  <c r="V1865" i="12"/>
  <c r="B1866" i="12"/>
  <c r="U1865" i="12"/>
  <c r="E1865" i="12"/>
  <c r="F1865" i="12" s="1"/>
  <c r="N1865" i="12"/>
  <c r="O1865" i="12" s="1"/>
  <c r="P1865" i="12" s="1"/>
  <c r="K1864" i="12"/>
  <c r="Q1864" i="12"/>
  <c r="R1864" i="12" s="1"/>
  <c r="E2074" i="13" l="1"/>
  <c r="Y1866" i="12"/>
  <c r="I1866" i="12"/>
  <c r="V1866" i="12"/>
  <c r="B1867" i="12"/>
  <c r="U1866" i="12"/>
  <c r="E1866" i="12"/>
  <c r="F1866" i="12" s="1"/>
  <c r="N1866" i="12"/>
  <c r="O1866" i="12" s="1"/>
  <c r="P1866" i="12" s="1"/>
  <c r="J1866" i="12"/>
  <c r="K1865" i="12"/>
  <c r="Q1865" i="12"/>
  <c r="R1865" i="12" s="1"/>
  <c r="W1865" i="12"/>
  <c r="W1866" i="12" l="1"/>
  <c r="E2073" i="13"/>
  <c r="V1867" i="12"/>
  <c r="B1868" i="12"/>
  <c r="U1867" i="12"/>
  <c r="E1867" i="12"/>
  <c r="F1867" i="12" s="1"/>
  <c r="N1867" i="12"/>
  <c r="O1867" i="12" s="1"/>
  <c r="P1867" i="12" s="1"/>
  <c r="J1867" i="12"/>
  <c r="Y1867" i="12"/>
  <c r="I1867" i="12"/>
  <c r="K1866" i="12"/>
  <c r="Q1866" i="12"/>
  <c r="R1866" i="12" s="1"/>
  <c r="W1867" i="12" l="1"/>
  <c r="Q1867" i="12"/>
  <c r="R1867" i="12" s="1"/>
  <c r="E2072" i="13"/>
  <c r="N1868" i="12"/>
  <c r="O1868" i="12" s="1"/>
  <c r="P1868" i="12" s="1"/>
  <c r="J1868" i="12"/>
  <c r="Y1868" i="12"/>
  <c r="I1868" i="12"/>
  <c r="V1868" i="12"/>
  <c r="B1869" i="12"/>
  <c r="U1868" i="12"/>
  <c r="E1868" i="12"/>
  <c r="F1868" i="12" s="1"/>
  <c r="K1867" i="12"/>
  <c r="W1868" i="12" l="1"/>
  <c r="Q1868" i="12"/>
  <c r="R1868" i="12" s="1"/>
  <c r="E2071" i="13"/>
  <c r="N1869" i="12"/>
  <c r="O1869" i="12" s="1"/>
  <c r="P1869" i="12" s="1"/>
  <c r="J1869" i="12"/>
  <c r="Y1869" i="12"/>
  <c r="I1869" i="12"/>
  <c r="V1869" i="12"/>
  <c r="B1870" i="12"/>
  <c r="U1869" i="12"/>
  <c r="E1869" i="12"/>
  <c r="F1869" i="12" s="1"/>
  <c r="K1868" i="12"/>
  <c r="Q1869" i="12" l="1"/>
  <c r="R1869" i="12" s="1"/>
  <c r="W1869" i="12"/>
  <c r="E2070" i="13"/>
  <c r="J1870" i="12"/>
  <c r="Y1870" i="12"/>
  <c r="I1870" i="12"/>
  <c r="V1870" i="12"/>
  <c r="B1871" i="12"/>
  <c r="U1870" i="12"/>
  <c r="E1870" i="12"/>
  <c r="F1870" i="12" s="1"/>
  <c r="N1870" i="12"/>
  <c r="O1870" i="12" s="1"/>
  <c r="P1870" i="12" s="1"/>
  <c r="K1869" i="12"/>
  <c r="W1870" i="12" l="1"/>
  <c r="K1870" i="12"/>
  <c r="Q1870" i="12"/>
  <c r="R1870" i="12" s="1"/>
  <c r="E2069" i="13"/>
  <c r="J1871" i="12"/>
  <c r="Y1871" i="12"/>
  <c r="I1871" i="12"/>
  <c r="V1871" i="12"/>
  <c r="B1872" i="12"/>
  <c r="U1871" i="12"/>
  <c r="E1871" i="12"/>
  <c r="F1871" i="12" s="1"/>
  <c r="N1871" i="12"/>
  <c r="O1871" i="12" s="1"/>
  <c r="P1871" i="12" s="1"/>
  <c r="W1871" i="12" l="1"/>
  <c r="Q1871" i="12"/>
  <c r="R1871" i="12" s="1"/>
  <c r="E2068" i="13"/>
  <c r="V1872" i="12"/>
  <c r="B1873" i="12"/>
  <c r="U1872" i="12"/>
  <c r="E1872" i="12"/>
  <c r="F1872" i="12" s="1"/>
  <c r="N1872" i="12"/>
  <c r="O1872" i="12" s="1"/>
  <c r="P1872" i="12" s="1"/>
  <c r="J1872" i="12"/>
  <c r="Y1872" i="12"/>
  <c r="I1872" i="12"/>
  <c r="K1871" i="12"/>
  <c r="W1872" i="12" l="1"/>
  <c r="E2067" i="13"/>
  <c r="N1873" i="12"/>
  <c r="O1873" i="12" s="1"/>
  <c r="P1873" i="12" s="1"/>
  <c r="J1873" i="12"/>
  <c r="Y1873" i="12"/>
  <c r="I1873" i="12"/>
  <c r="V1873" i="12"/>
  <c r="B1874" i="12"/>
  <c r="U1873" i="12"/>
  <c r="E1873" i="12"/>
  <c r="F1873" i="12" s="1"/>
  <c r="K1872" i="12"/>
  <c r="Q1872" i="12"/>
  <c r="R1872" i="12" s="1"/>
  <c r="Q1873" i="12" l="1"/>
  <c r="R1873" i="12" s="1"/>
  <c r="E2066" i="13"/>
  <c r="N1874" i="12"/>
  <c r="O1874" i="12" s="1"/>
  <c r="P1874" i="12" s="1"/>
  <c r="J1874" i="12"/>
  <c r="Y1874" i="12"/>
  <c r="I1874" i="12"/>
  <c r="V1874" i="12"/>
  <c r="B1875" i="12"/>
  <c r="U1874" i="12"/>
  <c r="E1874" i="12"/>
  <c r="F1874" i="12" s="1"/>
  <c r="W1873" i="12"/>
  <c r="K1873" i="12"/>
  <c r="W1874" i="12" l="1"/>
  <c r="K1874" i="12"/>
  <c r="Q1874" i="12"/>
  <c r="R1874" i="12" s="1"/>
  <c r="E2065" i="13"/>
  <c r="N1875" i="12"/>
  <c r="O1875" i="12" s="1"/>
  <c r="P1875" i="12" s="1"/>
  <c r="J1875" i="12"/>
  <c r="Y1875" i="12"/>
  <c r="I1875" i="12"/>
  <c r="V1875" i="12"/>
  <c r="B1876" i="12"/>
  <c r="U1875" i="12"/>
  <c r="E1875" i="12"/>
  <c r="F1875" i="12" s="1"/>
  <c r="W1875" i="12" l="1"/>
  <c r="Q1875" i="12"/>
  <c r="R1875" i="12" s="1"/>
  <c r="E2064" i="13"/>
  <c r="J1876" i="12"/>
  <c r="I1876" i="12"/>
  <c r="Y1876" i="12"/>
  <c r="E1876" i="12"/>
  <c r="F1876" i="12" s="1"/>
  <c r="V1876" i="12"/>
  <c r="U1876" i="12"/>
  <c r="B1877" i="12"/>
  <c r="N1876" i="12"/>
  <c r="O1876" i="12" s="1"/>
  <c r="P1876" i="12" s="1"/>
  <c r="K1875" i="12"/>
  <c r="K1876" i="12" l="1"/>
  <c r="Q1876" i="12"/>
  <c r="R1876" i="12" s="1"/>
  <c r="E2063" i="13"/>
  <c r="N1877" i="12"/>
  <c r="O1877" i="12" s="1"/>
  <c r="P1877" i="12" s="1"/>
  <c r="J1877" i="12"/>
  <c r="I1877" i="12"/>
  <c r="Y1877" i="12"/>
  <c r="E1877" i="12"/>
  <c r="F1877" i="12" s="1"/>
  <c r="V1877" i="12"/>
  <c r="U1877" i="12"/>
  <c r="B1878" i="12"/>
  <c r="W1876" i="12"/>
  <c r="K1877" i="12" l="1"/>
  <c r="W1877" i="12"/>
  <c r="Q1877" i="12"/>
  <c r="R1877" i="12" s="1"/>
  <c r="E2062" i="13"/>
  <c r="N1878" i="12"/>
  <c r="O1878" i="12" s="1"/>
  <c r="P1878" i="12" s="1"/>
  <c r="B1879" i="12"/>
  <c r="U1878" i="12"/>
  <c r="E1878" i="12"/>
  <c r="F1878" i="12" s="1"/>
  <c r="V1878" i="12"/>
  <c r="J1878" i="12"/>
  <c r="I1878" i="12"/>
  <c r="Y1878" i="12"/>
  <c r="W1878" i="12" l="1"/>
  <c r="E2061" i="13"/>
  <c r="J1879" i="12"/>
  <c r="I1879" i="12"/>
  <c r="E1879" i="12"/>
  <c r="F1879" i="12" s="1"/>
  <c r="Y1879" i="12"/>
  <c r="V1879" i="12"/>
  <c r="U1879" i="12"/>
  <c r="B1880" i="12"/>
  <c r="N1879" i="12"/>
  <c r="O1879" i="12" s="1"/>
  <c r="P1879" i="12" s="1"/>
  <c r="K1878" i="12"/>
  <c r="Q1878" i="12"/>
  <c r="R1878" i="12" s="1"/>
  <c r="W1879" i="12" l="1"/>
  <c r="Q1879" i="12"/>
  <c r="R1879" i="12" s="1"/>
  <c r="K1879" i="12"/>
  <c r="E2060" i="13"/>
  <c r="B1881" i="12"/>
  <c r="U1880" i="12"/>
  <c r="E1880" i="12"/>
  <c r="F1880" i="12" s="1"/>
  <c r="N1880" i="12"/>
  <c r="O1880" i="12" s="1"/>
  <c r="P1880" i="12" s="1"/>
  <c r="J1880" i="12"/>
  <c r="I1880" i="12"/>
  <c r="Y1880" i="12"/>
  <c r="V1880" i="12"/>
  <c r="Q1880" i="12" l="1"/>
  <c r="R1880" i="12" s="1"/>
  <c r="K1880" i="12"/>
  <c r="W1880" i="12"/>
  <c r="E2059" i="13"/>
  <c r="Y1881" i="12"/>
  <c r="I1881" i="12"/>
  <c r="B1882" i="12"/>
  <c r="U1881" i="12"/>
  <c r="E1881" i="12"/>
  <c r="F1881" i="12" s="1"/>
  <c r="J1881" i="12"/>
  <c r="V1881" i="12"/>
  <c r="N1881" i="12"/>
  <c r="O1881" i="12" s="1"/>
  <c r="P1881" i="12" s="1"/>
  <c r="E2058" i="13" l="1"/>
  <c r="V1882" i="12"/>
  <c r="B1883" i="12"/>
  <c r="U1882" i="12"/>
  <c r="E1882" i="12"/>
  <c r="F1882" i="12" s="1"/>
  <c r="Y1882" i="12"/>
  <c r="I1882" i="12"/>
  <c r="N1882" i="12"/>
  <c r="O1882" i="12" s="1"/>
  <c r="P1882" i="12" s="1"/>
  <c r="J1882" i="12"/>
  <c r="K1881" i="12"/>
  <c r="Q1881" i="12"/>
  <c r="R1881" i="12" s="1"/>
  <c r="W1881" i="12"/>
  <c r="W1882" i="12" l="1"/>
  <c r="K1882" i="12"/>
  <c r="Q1882" i="12"/>
  <c r="R1882" i="12" s="1"/>
  <c r="E2057" i="13"/>
  <c r="N1883" i="12"/>
  <c r="O1883" i="12" s="1"/>
  <c r="P1883" i="12" s="1"/>
  <c r="V1883" i="12"/>
  <c r="J1883" i="12"/>
  <c r="B1884" i="12"/>
  <c r="I1883" i="12"/>
  <c r="E1883" i="12"/>
  <c r="F1883" i="12" s="1"/>
  <c r="Y1883" i="12"/>
  <c r="U1883" i="12"/>
  <c r="W1883" i="12" l="1"/>
  <c r="Q1883" i="12"/>
  <c r="R1883" i="12" s="1"/>
  <c r="K1883" i="12"/>
  <c r="E2056" i="13"/>
  <c r="Y1884" i="12"/>
  <c r="I1884" i="12"/>
  <c r="B1885" i="12"/>
  <c r="E1884" i="12"/>
  <c r="F1884" i="12" s="1"/>
  <c r="V1884" i="12"/>
  <c r="U1884" i="12"/>
  <c r="N1884" i="12"/>
  <c r="O1884" i="12" s="1"/>
  <c r="P1884" i="12" s="1"/>
  <c r="J1884" i="12"/>
  <c r="Q1884" i="12" l="1"/>
  <c r="R1884" i="12" s="1"/>
  <c r="K1884" i="12"/>
  <c r="W1884" i="12"/>
  <c r="E2055" i="13"/>
  <c r="Y1885" i="12"/>
  <c r="I1885" i="12"/>
  <c r="V1885" i="12"/>
  <c r="U1885" i="12"/>
  <c r="N1885" i="12"/>
  <c r="O1885" i="12" s="1"/>
  <c r="P1885" i="12" s="1"/>
  <c r="B1886" i="12"/>
  <c r="J1885" i="12"/>
  <c r="E1885" i="12"/>
  <c r="F1885" i="12" s="1"/>
  <c r="W1885" i="12" l="1"/>
  <c r="K1885" i="12"/>
  <c r="E2054" i="13"/>
  <c r="J1886" i="12"/>
  <c r="Y1886" i="12"/>
  <c r="I1886" i="12"/>
  <c r="V1886" i="12"/>
  <c r="B1887" i="12"/>
  <c r="U1886" i="12"/>
  <c r="E1886" i="12"/>
  <c r="F1886" i="12" s="1"/>
  <c r="N1886" i="12"/>
  <c r="O1886" i="12" s="1"/>
  <c r="P1886" i="12" s="1"/>
  <c r="Q1885" i="12"/>
  <c r="R1885" i="12" s="1"/>
  <c r="W1886" i="12" l="1"/>
  <c r="Q1886" i="12"/>
  <c r="R1886" i="12" s="1"/>
  <c r="E2053" i="13"/>
  <c r="V1887" i="12"/>
  <c r="J1887" i="12"/>
  <c r="N1887" i="12"/>
  <c r="O1887" i="12" s="1"/>
  <c r="P1887" i="12" s="1"/>
  <c r="B1888" i="12"/>
  <c r="I1887" i="12"/>
  <c r="E1887" i="12"/>
  <c r="F1887" i="12" s="1"/>
  <c r="Y1887" i="12"/>
  <c r="U1887" i="12"/>
  <c r="K1886" i="12"/>
  <c r="W1887" i="12" l="1"/>
  <c r="K1887" i="12"/>
  <c r="E2052" i="13"/>
  <c r="J1888" i="12"/>
  <c r="I1888" i="12"/>
  <c r="B1889" i="12"/>
  <c r="E1888" i="12"/>
  <c r="F1888" i="12" s="1"/>
  <c r="Y1888" i="12"/>
  <c r="V1888" i="12"/>
  <c r="U1888" i="12"/>
  <c r="N1888" i="12"/>
  <c r="O1888" i="12" s="1"/>
  <c r="P1888" i="12" s="1"/>
  <c r="Q1887" i="12"/>
  <c r="R1887" i="12" s="1"/>
  <c r="W1888" i="12" l="1"/>
  <c r="E2051" i="13"/>
  <c r="N1889" i="12"/>
  <c r="O1889" i="12" s="1"/>
  <c r="P1889" i="12" s="1"/>
  <c r="J1889" i="12"/>
  <c r="B1890" i="12"/>
  <c r="U1889" i="12"/>
  <c r="E1889" i="12"/>
  <c r="F1889" i="12" s="1"/>
  <c r="Y1889" i="12"/>
  <c r="V1889" i="12"/>
  <c r="I1889" i="12"/>
  <c r="K1888" i="12"/>
  <c r="Q1888" i="12"/>
  <c r="R1888" i="12" s="1"/>
  <c r="W1889" i="12" l="1"/>
  <c r="E2050" i="13"/>
  <c r="N1890" i="12"/>
  <c r="O1890" i="12" s="1"/>
  <c r="P1890" i="12" s="1"/>
  <c r="J1890" i="12"/>
  <c r="Y1890" i="12"/>
  <c r="I1890" i="12"/>
  <c r="V1890" i="12"/>
  <c r="U1890" i="12"/>
  <c r="B1891" i="12"/>
  <c r="E1890" i="12"/>
  <c r="F1890" i="12" s="1"/>
  <c r="Q1889" i="12"/>
  <c r="R1889" i="12" s="1"/>
  <c r="K1889" i="12"/>
  <c r="Q1890" i="12" l="1"/>
  <c r="R1890" i="12" s="1"/>
  <c r="K1890" i="12"/>
  <c r="E2049" i="13"/>
  <c r="J1891" i="12"/>
  <c r="V1891" i="12"/>
  <c r="N1891" i="12"/>
  <c r="O1891" i="12" s="1"/>
  <c r="P1891" i="12" s="1"/>
  <c r="Y1891" i="12"/>
  <c r="U1891" i="12"/>
  <c r="I1891" i="12"/>
  <c r="B1892" i="12"/>
  <c r="E1891" i="12"/>
  <c r="F1891" i="12" s="1"/>
  <c r="W1890" i="12"/>
  <c r="K1891" i="12" l="1"/>
  <c r="Q1891" i="12"/>
  <c r="R1891" i="12" s="1"/>
  <c r="E2048" i="13"/>
  <c r="B1893" i="12"/>
  <c r="U1892" i="12"/>
  <c r="E1892" i="12"/>
  <c r="F1892" i="12" s="1"/>
  <c r="Y1892" i="12"/>
  <c r="V1892" i="12"/>
  <c r="N1892" i="12"/>
  <c r="O1892" i="12" s="1"/>
  <c r="P1892" i="12" s="1"/>
  <c r="J1892" i="12"/>
  <c r="I1892" i="12"/>
  <c r="W1891" i="12"/>
  <c r="E2047" i="13" l="1"/>
  <c r="B1894" i="12"/>
  <c r="U1893" i="12"/>
  <c r="E1893" i="12"/>
  <c r="F1893" i="12" s="1"/>
  <c r="N1893" i="12"/>
  <c r="O1893" i="12" s="1"/>
  <c r="P1893" i="12" s="1"/>
  <c r="Y1893" i="12"/>
  <c r="I1893" i="12"/>
  <c r="V1893" i="12"/>
  <c r="J1893" i="12"/>
  <c r="K1892" i="12"/>
  <c r="Q1892" i="12"/>
  <c r="R1892" i="12" s="1"/>
  <c r="W1892" i="12"/>
  <c r="K1893" i="12" l="1"/>
  <c r="Q1893" i="12"/>
  <c r="R1893" i="12" s="1"/>
  <c r="W1893" i="12"/>
  <c r="E2046" i="13"/>
  <c r="N1894" i="12"/>
  <c r="O1894" i="12" s="1"/>
  <c r="P1894" i="12" s="1"/>
  <c r="V1894" i="12"/>
  <c r="B1895" i="12"/>
  <c r="U1894" i="12"/>
  <c r="E1894" i="12"/>
  <c r="F1894" i="12" s="1"/>
  <c r="J1894" i="12"/>
  <c r="I1894" i="12"/>
  <c r="Y1894" i="12"/>
  <c r="E2045" i="13" l="1"/>
  <c r="N1895" i="12"/>
  <c r="O1895" i="12" s="1"/>
  <c r="P1895" i="12" s="1"/>
  <c r="J1895" i="12"/>
  <c r="V1895" i="12"/>
  <c r="Y1895" i="12"/>
  <c r="U1895" i="12"/>
  <c r="I1895" i="12"/>
  <c r="E1895" i="12"/>
  <c r="F1895" i="12" s="1"/>
  <c r="B1896" i="12"/>
  <c r="Q1894" i="12"/>
  <c r="R1894" i="12" s="1"/>
  <c r="K1894" i="12"/>
  <c r="W1894" i="12"/>
  <c r="W1895" i="12" l="1"/>
  <c r="E2044" i="13"/>
  <c r="Y1896" i="12"/>
  <c r="I1896" i="12"/>
  <c r="V1896" i="12"/>
  <c r="B1897" i="12"/>
  <c r="U1896" i="12"/>
  <c r="E1896" i="12"/>
  <c r="F1896" i="12" s="1"/>
  <c r="N1896" i="12"/>
  <c r="O1896" i="12" s="1"/>
  <c r="P1896" i="12" s="1"/>
  <c r="J1896" i="12"/>
  <c r="K1895" i="12"/>
  <c r="Q1895" i="12"/>
  <c r="R1895" i="12" s="1"/>
  <c r="W1896" i="12" l="1"/>
  <c r="K1896" i="12"/>
  <c r="E2043" i="13"/>
  <c r="J1897" i="12"/>
  <c r="Y1897" i="12"/>
  <c r="I1897" i="12"/>
  <c r="V1897" i="12"/>
  <c r="B1898" i="12"/>
  <c r="U1897" i="12"/>
  <c r="E1897" i="12"/>
  <c r="F1897" i="12" s="1"/>
  <c r="N1897" i="12"/>
  <c r="O1897" i="12" s="1"/>
  <c r="P1897" i="12" s="1"/>
  <c r="Q1896" i="12"/>
  <c r="R1896" i="12" s="1"/>
  <c r="W1897" i="12" l="1"/>
  <c r="Q1897" i="12"/>
  <c r="R1897" i="12" s="1"/>
  <c r="E2042" i="13"/>
  <c r="V1898" i="12"/>
  <c r="B1899" i="12"/>
  <c r="U1898" i="12"/>
  <c r="E1898" i="12"/>
  <c r="F1898" i="12" s="1"/>
  <c r="J1898" i="12"/>
  <c r="Y1898" i="12"/>
  <c r="I1898" i="12"/>
  <c r="N1898" i="12"/>
  <c r="O1898" i="12" s="1"/>
  <c r="P1898" i="12" s="1"/>
  <c r="K1897" i="12"/>
  <c r="W1898" i="12" l="1"/>
  <c r="E2041" i="13"/>
  <c r="N1899" i="12"/>
  <c r="O1899" i="12" s="1"/>
  <c r="P1899" i="12" s="1"/>
  <c r="J1899" i="12"/>
  <c r="V1899" i="12"/>
  <c r="I1899" i="12"/>
  <c r="E1899" i="12"/>
  <c r="F1899" i="12" s="1"/>
  <c r="B1900" i="12"/>
  <c r="Y1899" i="12"/>
  <c r="U1899" i="12"/>
  <c r="K1898" i="12"/>
  <c r="Q1898" i="12"/>
  <c r="R1898" i="12" s="1"/>
  <c r="Q1899" i="12" l="1"/>
  <c r="R1899" i="12" s="1"/>
  <c r="W1899" i="12"/>
  <c r="E2040" i="13"/>
  <c r="J1900" i="12"/>
  <c r="Y1900" i="12"/>
  <c r="I1900" i="12"/>
  <c r="B1901" i="12"/>
  <c r="U1900" i="12"/>
  <c r="E1900" i="12"/>
  <c r="F1900" i="12" s="1"/>
  <c r="V1900" i="12"/>
  <c r="N1900" i="12"/>
  <c r="O1900" i="12" s="1"/>
  <c r="P1900" i="12" s="1"/>
  <c r="K1899" i="12"/>
  <c r="Q1900" i="12" l="1"/>
  <c r="R1900" i="12" s="1"/>
  <c r="W1900" i="12"/>
  <c r="E2039" i="13"/>
  <c r="N1901" i="12"/>
  <c r="O1901" i="12" s="1"/>
  <c r="P1901" i="12" s="1"/>
  <c r="J1901" i="12"/>
  <c r="Y1901" i="12"/>
  <c r="I1901" i="12"/>
  <c r="V1901" i="12"/>
  <c r="E1901" i="12"/>
  <c r="F1901" i="12" s="1"/>
  <c r="B1902" i="12"/>
  <c r="U1901" i="12"/>
  <c r="K1900" i="12"/>
  <c r="W1901" i="12" l="1"/>
  <c r="E2038" i="13"/>
  <c r="J1902" i="12"/>
  <c r="Y1902" i="12"/>
  <c r="I1902" i="12"/>
  <c r="V1902" i="12"/>
  <c r="B1903" i="12"/>
  <c r="U1902" i="12"/>
  <c r="E1902" i="12"/>
  <c r="F1902" i="12" s="1"/>
  <c r="N1902" i="12"/>
  <c r="O1902" i="12" s="1"/>
  <c r="P1902" i="12" s="1"/>
  <c r="Q1901" i="12"/>
  <c r="R1901" i="12" s="1"/>
  <c r="K1901" i="12"/>
  <c r="W1902" i="12" l="1"/>
  <c r="Q1902" i="12"/>
  <c r="R1902" i="12" s="1"/>
  <c r="E2037" i="13"/>
  <c r="V1903" i="12"/>
  <c r="N1903" i="12"/>
  <c r="O1903" i="12" s="1"/>
  <c r="P1903" i="12" s="1"/>
  <c r="J1903" i="12"/>
  <c r="E1903" i="12"/>
  <c r="F1903" i="12" s="1"/>
  <c r="B1904" i="12"/>
  <c r="Y1903" i="12"/>
  <c r="U1903" i="12"/>
  <c r="I1903" i="12"/>
  <c r="K1902" i="12"/>
  <c r="W1903" i="12" l="1"/>
  <c r="K1903" i="12"/>
  <c r="E2036" i="13"/>
  <c r="B1905" i="12"/>
  <c r="U1904" i="12"/>
  <c r="E1904" i="12"/>
  <c r="F1904" i="12" s="1"/>
  <c r="N1904" i="12"/>
  <c r="O1904" i="12" s="1"/>
  <c r="P1904" i="12" s="1"/>
  <c r="Y1904" i="12"/>
  <c r="I1904" i="12"/>
  <c r="V1904" i="12"/>
  <c r="J1904" i="12"/>
  <c r="Q1903" i="12"/>
  <c r="R1903" i="12" s="1"/>
  <c r="W1904" i="12" l="1"/>
  <c r="Q1904" i="12"/>
  <c r="R1904" i="12" s="1"/>
  <c r="E2035" i="13"/>
  <c r="N1905" i="12"/>
  <c r="O1905" i="12" s="1"/>
  <c r="P1905" i="12" s="1"/>
  <c r="J1905" i="12"/>
  <c r="V1905" i="12"/>
  <c r="B1906" i="12"/>
  <c r="U1905" i="12"/>
  <c r="E1905" i="12"/>
  <c r="F1905" i="12" s="1"/>
  <c r="Y1905" i="12"/>
  <c r="I1905" i="12"/>
  <c r="K1904" i="12"/>
  <c r="W1905" i="12" l="1"/>
  <c r="Q1905" i="12"/>
  <c r="R1905" i="12" s="1"/>
  <c r="K1905" i="12"/>
  <c r="E2034" i="13"/>
  <c r="N1906" i="12"/>
  <c r="O1906" i="12" s="1"/>
  <c r="P1906" i="12" s="1"/>
  <c r="J1906" i="12"/>
  <c r="Y1906" i="12"/>
  <c r="I1906" i="12"/>
  <c r="B1907" i="12"/>
  <c r="U1906" i="12"/>
  <c r="E1906" i="12"/>
  <c r="F1906" i="12" s="1"/>
  <c r="V1906" i="12"/>
  <c r="Q1906" i="12" l="1"/>
  <c r="R1906" i="12" s="1"/>
  <c r="W1906" i="12"/>
  <c r="E2033" i="13"/>
  <c r="J1907" i="12"/>
  <c r="V1907" i="12"/>
  <c r="B1908" i="12"/>
  <c r="U1907" i="12"/>
  <c r="E1907" i="12"/>
  <c r="F1907" i="12" s="1"/>
  <c r="N1907" i="12"/>
  <c r="O1907" i="12" s="1"/>
  <c r="P1907" i="12" s="1"/>
  <c r="Y1907" i="12"/>
  <c r="I1907" i="12"/>
  <c r="K1906" i="12"/>
  <c r="K1907" i="12" l="1"/>
  <c r="Q1907" i="12"/>
  <c r="R1907" i="12" s="1"/>
  <c r="W1907" i="12"/>
  <c r="E2032" i="13"/>
  <c r="Y1908" i="12"/>
  <c r="I1908" i="12"/>
  <c r="B1909" i="12"/>
  <c r="U1908" i="12"/>
  <c r="E1908" i="12"/>
  <c r="F1908" i="12" s="1"/>
  <c r="V1908" i="12"/>
  <c r="N1908" i="12"/>
  <c r="O1908" i="12" s="1"/>
  <c r="P1908" i="12" s="1"/>
  <c r="J1908" i="12"/>
  <c r="Q1908" i="12" l="1"/>
  <c r="R1908" i="12" s="1"/>
  <c r="W1908" i="12"/>
  <c r="E2031" i="13"/>
  <c r="V1909" i="12"/>
  <c r="B1910" i="12"/>
  <c r="U1909" i="12"/>
  <c r="E1909" i="12"/>
  <c r="F1909" i="12" s="1"/>
  <c r="N1909" i="12"/>
  <c r="O1909" i="12" s="1"/>
  <c r="P1909" i="12" s="1"/>
  <c r="J1909" i="12"/>
  <c r="Y1909" i="12"/>
  <c r="I1909" i="12"/>
  <c r="K1908" i="12"/>
  <c r="E2030" i="13" l="1"/>
  <c r="N1910" i="12"/>
  <c r="O1910" i="12" s="1"/>
  <c r="P1910" i="12" s="1"/>
  <c r="Y1910" i="12"/>
  <c r="I1910" i="12"/>
  <c r="V1910" i="12"/>
  <c r="B1911" i="12"/>
  <c r="U1910" i="12"/>
  <c r="E1910" i="12"/>
  <c r="F1910" i="12" s="1"/>
  <c r="J1910" i="12"/>
  <c r="K1909" i="12"/>
  <c r="Q1909" i="12"/>
  <c r="R1909" i="12" s="1"/>
  <c r="W1909" i="12"/>
  <c r="K1910" i="12" l="1"/>
  <c r="E2029" i="13"/>
  <c r="N1911" i="12"/>
  <c r="O1911" i="12" s="1"/>
  <c r="P1911" i="12" s="1"/>
  <c r="J1911" i="12"/>
  <c r="Y1911" i="12"/>
  <c r="I1911" i="12"/>
  <c r="V1911" i="12"/>
  <c r="B1912" i="12"/>
  <c r="U1911" i="12"/>
  <c r="E1911" i="12"/>
  <c r="F1911" i="12" s="1"/>
  <c r="Q1910" i="12"/>
  <c r="R1910" i="12" s="1"/>
  <c r="W1910" i="12"/>
  <c r="Q1911" i="12" l="1"/>
  <c r="R1911" i="12" s="1"/>
  <c r="E2028" i="13"/>
  <c r="Y1912" i="12"/>
  <c r="I1912" i="12"/>
  <c r="V1912" i="12"/>
  <c r="B1913" i="12"/>
  <c r="U1912" i="12"/>
  <c r="E1912" i="12"/>
  <c r="F1912" i="12" s="1"/>
  <c r="N1912" i="12"/>
  <c r="O1912" i="12" s="1"/>
  <c r="P1912" i="12" s="1"/>
  <c r="J1912" i="12"/>
  <c r="K1911" i="12"/>
  <c r="W1911" i="12"/>
  <c r="W1912" i="12" l="1"/>
  <c r="E2027" i="13"/>
  <c r="J1913" i="12"/>
  <c r="Y1913" i="12"/>
  <c r="I1913" i="12"/>
  <c r="V1913" i="12"/>
  <c r="B1914" i="12"/>
  <c r="U1913" i="12"/>
  <c r="E1913" i="12"/>
  <c r="F1913" i="12" s="1"/>
  <c r="N1913" i="12"/>
  <c r="O1913" i="12" s="1"/>
  <c r="P1913" i="12" s="1"/>
  <c r="K1912" i="12"/>
  <c r="Q1912" i="12"/>
  <c r="R1912" i="12" s="1"/>
  <c r="W1913" i="12" l="1"/>
  <c r="Q1913" i="12"/>
  <c r="R1913" i="12" s="1"/>
  <c r="E2026" i="13"/>
  <c r="V1914" i="12"/>
  <c r="B1915" i="12"/>
  <c r="U1914" i="12"/>
  <c r="E1914" i="12"/>
  <c r="F1914" i="12" s="1"/>
  <c r="J1914" i="12"/>
  <c r="Y1914" i="12"/>
  <c r="I1914" i="12"/>
  <c r="N1914" i="12"/>
  <c r="O1914" i="12" s="1"/>
  <c r="P1914" i="12" s="1"/>
  <c r="K1913" i="12"/>
  <c r="W1914" i="12" l="1"/>
  <c r="Q1914" i="12"/>
  <c r="R1914" i="12" s="1"/>
  <c r="E2025" i="13"/>
  <c r="N1915" i="12"/>
  <c r="O1915" i="12" s="1"/>
  <c r="P1915" i="12" s="1"/>
  <c r="J1915" i="12"/>
  <c r="Y1915" i="12"/>
  <c r="I1915" i="12"/>
  <c r="V1915" i="12"/>
  <c r="B1916" i="12"/>
  <c r="U1915" i="12"/>
  <c r="E1915" i="12"/>
  <c r="F1915" i="12" s="1"/>
  <c r="K1914" i="12"/>
  <c r="W1915" i="12" l="1"/>
  <c r="K1915" i="12"/>
  <c r="E2024" i="13"/>
  <c r="J1916" i="12"/>
  <c r="Y1916" i="12"/>
  <c r="I1916" i="12"/>
  <c r="V1916" i="12"/>
  <c r="B1917" i="12"/>
  <c r="U1916" i="12"/>
  <c r="E1916" i="12"/>
  <c r="F1916" i="12" s="1"/>
  <c r="N1916" i="12"/>
  <c r="O1916" i="12" s="1"/>
  <c r="P1916" i="12" s="1"/>
  <c r="Q1915" i="12"/>
  <c r="R1915" i="12" s="1"/>
  <c r="W1916" i="12" l="1"/>
  <c r="E2023" i="13"/>
  <c r="N1917" i="12"/>
  <c r="O1917" i="12" s="1"/>
  <c r="P1917" i="12" s="1"/>
  <c r="J1917" i="12"/>
  <c r="Y1917" i="12"/>
  <c r="I1917" i="12"/>
  <c r="V1917" i="12"/>
  <c r="E1917" i="12"/>
  <c r="F1917" i="12" s="1"/>
  <c r="B1918" i="12"/>
  <c r="U1917" i="12"/>
  <c r="K1916" i="12"/>
  <c r="Q1916" i="12"/>
  <c r="R1916" i="12" s="1"/>
  <c r="W1917" i="12" l="1"/>
  <c r="K1917" i="12"/>
  <c r="Q1917" i="12"/>
  <c r="R1917" i="12" s="1"/>
  <c r="E2022" i="13"/>
  <c r="J1918" i="12"/>
  <c r="Y1918" i="12"/>
  <c r="I1918" i="12"/>
  <c r="V1918" i="12"/>
  <c r="B1919" i="12"/>
  <c r="U1918" i="12"/>
  <c r="E1918" i="12"/>
  <c r="F1918" i="12" s="1"/>
  <c r="N1918" i="12"/>
  <c r="O1918" i="12" s="1"/>
  <c r="P1918" i="12" s="1"/>
  <c r="Q1918" i="12" l="1"/>
  <c r="R1918" i="12" s="1"/>
  <c r="W1918" i="12"/>
  <c r="E2021" i="13"/>
  <c r="V1919" i="12"/>
  <c r="N1919" i="12"/>
  <c r="O1919" i="12" s="1"/>
  <c r="P1919" i="12" s="1"/>
  <c r="J1919" i="12"/>
  <c r="Y1919" i="12"/>
  <c r="U1919" i="12"/>
  <c r="I1919" i="12"/>
  <c r="E1919" i="12"/>
  <c r="F1919" i="12" s="1"/>
  <c r="B1920" i="12"/>
  <c r="K1918" i="12"/>
  <c r="W1919" i="12" l="1"/>
  <c r="E2020" i="13"/>
  <c r="B1921" i="12"/>
  <c r="U1920" i="12"/>
  <c r="E1920" i="12"/>
  <c r="F1920" i="12" s="1"/>
  <c r="N1920" i="12"/>
  <c r="O1920" i="12" s="1"/>
  <c r="P1920" i="12" s="1"/>
  <c r="J1920" i="12"/>
  <c r="Y1920" i="12"/>
  <c r="I1920" i="12"/>
  <c r="V1920" i="12"/>
  <c r="K1919" i="12"/>
  <c r="Q1919" i="12"/>
  <c r="R1919" i="12" s="1"/>
  <c r="Q1920" i="12" l="1"/>
  <c r="R1920" i="12" s="1"/>
  <c r="W1920" i="12"/>
  <c r="E2019" i="13"/>
  <c r="N1921" i="12"/>
  <c r="O1921" i="12" s="1"/>
  <c r="P1921" i="12" s="1"/>
  <c r="J1921" i="12"/>
  <c r="V1921" i="12"/>
  <c r="B1922" i="12"/>
  <c r="U1921" i="12"/>
  <c r="E1921" i="12"/>
  <c r="F1921" i="12" s="1"/>
  <c r="Y1921" i="12"/>
  <c r="I1921" i="12"/>
  <c r="K1920" i="12"/>
  <c r="W1921" i="12" l="1"/>
  <c r="E2018" i="13"/>
  <c r="N1922" i="12"/>
  <c r="O1922" i="12" s="1"/>
  <c r="P1922" i="12" s="1"/>
  <c r="J1922" i="12"/>
  <c r="Y1922" i="12"/>
  <c r="I1922" i="12"/>
  <c r="B1923" i="12"/>
  <c r="U1922" i="12"/>
  <c r="E1922" i="12"/>
  <c r="F1922" i="12" s="1"/>
  <c r="V1922" i="12"/>
  <c r="Q1921" i="12"/>
  <c r="R1921" i="12" s="1"/>
  <c r="K1921" i="12"/>
  <c r="W1922" i="12" l="1"/>
  <c r="E2017" i="13"/>
  <c r="J1923" i="12"/>
  <c r="V1923" i="12"/>
  <c r="B1924" i="12"/>
  <c r="U1923" i="12"/>
  <c r="E1923" i="12"/>
  <c r="F1923" i="12" s="1"/>
  <c r="N1923" i="12"/>
  <c r="O1923" i="12" s="1"/>
  <c r="P1923" i="12" s="1"/>
  <c r="Y1923" i="12"/>
  <c r="I1923" i="12"/>
  <c r="K1922" i="12"/>
  <c r="Q1922" i="12"/>
  <c r="R1922" i="12" s="1"/>
  <c r="W1923" i="12" l="1"/>
  <c r="Q1923" i="12"/>
  <c r="R1923" i="12" s="1"/>
  <c r="E2016" i="13"/>
  <c r="Y1924" i="12"/>
  <c r="I1924" i="12"/>
  <c r="B1925" i="12"/>
  <c r="U1924" i="12"/>
  <c r="E1924" i="12"/>
  <c r="F1924" i="12" s="1"/>
  <c r="N1924" i="12"/>
  <c r="O1924" i="12" s="1"/>
  <c r="P1924" i="12" s="1"/>
  <c r="V1924" i="12"/>
  <c r="J1924" i="12"/>
  <c r="K1923" i="12"/>
  <c r="W1924" i="12" l="1"/>
  <c r="E2015" i="13"/>
  <c r="V1925" i="12"/>
  <c r="B1926" i="12"/>
  <c r="U1925" i="12"/>
  <c r="E1925" i="12"/>
  <c r="F1925" i="12" s="1"/>
  <c r="N1925" i="12"/>
  <c r="O1925" i="12" s="1"/>
  <c r="P1925" i="12" s="1"/>
  <c r="J1925" i="12"/>
  <c r="Y1925" i="12"/>
  <c r="I1925" i="12"/>
  <c r="K1924" i="12"/>
  <c r="Q1924" i="12"/>
  <c r="R1924" i="12" s="1"/>
  <c r="W1925" i="12" l="1"/>
  <c r="Q1925" i="12"/>
  <c r="R1925" i="12" s="1"/>
  <c r="E2014" i="13"/>
  <c r="N1926" i="12"/>
  <c r="O1926" i="12" s="1"/>
  <c r="P1926" i="12" s="1"/>
  <c r="Y1926" i="12"/>
  <c r="I1926" i="12"/>
  <c r="V1926" i="12"/>
  <c r="B1927" i="12"/>
  <c r="U1926" i="12"/>
  <c r="E1926" i="12"/>
  <c r="F1926" i="12" s="1"/>
  <c r="J1926" i="12"/>
  <c r="K1925" i="12"/>
  <c r="W1926" i="12" l="1"/>
  <c r="Q1926" i="12"/>
  <c r="R1926" i="12" s="1"/>
  <c r="E2013" i="13"/>
  <c r="N1927" i="12"/>
  <c r="O1927" i="12" s="1"/>
  <c r="P1927" i="12" s="1"/>
  <c r="J1927" i="12"/>
  <c r="Y1927" i="12"/>
  <c r="I1927" i="12"/>
  <c r="V1927" i="12"/>
  <c r="B1928" i="12"/>
  <c r="U1927" i="12"/>
  <c r="E1927" i="12"/>
  <c r="F1927" i="12" s="1"/>
  <c r="K1926" i="12"/>
  <c r="W1927" i="12" l="1"/>
  <c r="Q1927" i="12"/>
  <c r="R1927" i="12" s="1"/>
  <c r="E2012" i="13"/>
  <c r="Y1928" i="12"/>
  <c r="I1928" i="12"/>
  <c r="V1928" i="12"/>
  <c r="B1929" i="12"/>
  <c r="U1928" i="12"/>
  <c r="E1928" i="12"/>
  <c r="F1928" i="12" s="1"/>
  <c r="N1928" i="12"/>
  <c r="O1928" i="12" s="1"/>
  <c r="P1928" i="12" s="1"/>
  <c r="J1928" i="12"/>
  <c r="K1927" i="12"/>
  <c r="K1928" i="12" l="1"/>
  <c r="Q1928" i="12"/>
  <c r="R1928" i="12" s="1"/>
  <c r="W1928" i="12"/>
  <c r="E2011" i="13"/>
  <c r="J1929" i="12"/>
  <c r="Y1929" i="12"/>
  <c r="I1929" i="12"/>
  <c r="V1929" i="12"/>
  <c r="B1930" i="12"/>
  <c r="U1929" i="12"/>
  <c r="E1929" i="12"/>
  <c r="F1929" i="12" s="1"/>
  <c r="N1929" i="12"/>
  <c r="O1929" i="12" s="1"/>
  <c r="P1929" i="12" s="1"/>
  <c r="W1929" i="12" l="1"/>
  <c r="K1929" i="12"/>
  <c r="Q1929" i="12"/>
  <c r="R1929" i="12" s="1"/>
  <c r="E2010" i="13"/>
  <c r="V1930" i="12"/>
  <c r="B1931" i="12"/>
  <c r="U1930" i="12"/>
  <c r="E1930" i="12"/>
  <c r="F1930" i="12" s="1"/>
  <c r="J1930" i="12"/>
  <c r="Y1930" i="12"/>
  <c r="I1930" i="12"/>
  <c r="N1930" i="12"/>
  <c r="O1930" i="12" s="1"/>
  <c r="P1930" i="12" s="1"/>
  <c r="W1930" i="12" l="1"/>
  <c r="K1930" i="12"/>
  <c r="Q1930" i="12"/>
  <c r="R1930" i="12" s="1"/>
  <c r="E2009" i="13"/>
  <c r="N1931" i="12"/>
  <c r="O1931" i="12" s="1"/>
  <c r="P1931" i="12" s="1"/>
  <c r="J1931" i="12"/>
  <c r="Y1931" i="12"/>
  <c r="I1931" i="12"/>
  <c r="V1931" i="12"/>
  <c r="U1931" i="12"/>
  <c r="E1931" i="12"/>
  <c r="F1931" i="12" s="1"/>
  <c r="B1932" i="12"/>
  <c r="K1931" i="12" l="1"/>
  <c r="W1931" i="12"/>
  <c r="Q1931" i="12"/>
  <c r="R1931" i="12" s="1"/>
  <c r="E2008" i="13"/>
  <c r="J1932" i="12"/>
  <c r="Y1932" i="12"/>
  <c r="I1932" i="12"/>
  <c r="V1932" i="12"/>
  <c r="B1933" i="12"/>
  <c r="U1932" i="12"/>
  <c r="E1932" i="12"/>
  <c r="F1932" i="12" s="1"/>
  <c r="N1932" i="12"/>
  <c r="O1932" i="12" s="1"/>
  <c r="P1932" i="12" s="1"/>
  <c r="W1932" i="12" l="1"/>
  <c r="Q1932" i="12"/>
  <c r="R1932" i="12" s="1"/>
  <c r="E2007" i="13"/>
  <c r="N1933" i="12"/>
  <c r="O1933" i="12" s="1"/>
  <c r="P1933" i="12" s="1"/>
  <c r="J1933" i="12"/>
  <c r="Y1933" i="12"/>
  <c r="I1933" i="12"/>
  <c r="V1933" i="12"/>
  <c r="B1934" i="12"/>
  <c r="U1933" i="12"/>
  <c r="E1933" i="12"/>
  <c r="F1933" i="12" s="1"/>
  <c r="K1932" i="12"/>
  <c r="K1933" i="12" l="1"/>
  <c r="W1933" i="12"/>
  <c r="E2006" i="13"/>
  <c r="J1934" i="12"/>
  <c r="Y1934" i="12"/>
  <c r="I1934" i="12"/>
  <c r="V1934" i="12"/>
  <c r="B1935" i="12"/>
  <c r="U1934" i="12"/>
  <c r="E1934" i="12"/>
  <c r="F1934" i="12" s="1"/>
  <c r="N1934" i="12"/>
  <c r="O1934" i="12" s="1"/>
  <c r="P1934" i="12" s="1"/>
  <c r="Q1933" i="12"/>
  <c r="R1933" i="12" s="1"/>
  <c r="Q1934" i="12" l="1"/>
  <c r="R1934" i="12" s="1"/>
  <c r="K1934" i="12"/>
  <c r="W1934" i="12"/>
  <c r="E2005" i="13"/>
  <c r="V1935" i="12"/>
  <c r="N1935" i="12"/>
  <c r="O1935" i="12" s="1"/>
  <c r="P1935" i="12" s="1"/>
  <c r="J1935" i="12"/>
  <c r="B1936" i="12"/>
  <c r="Y1935" i="12"/>
  <c r="U1935" i="12"/>
  <c r="I1935" i="12"/>
  <c r="E1935" i="12"/>
  <c r="F1935" i="12" s="1"/>
  <c r="W1935" i="12" l="1"/>
  <c r="K1935" i="12"/>
  <c r="Q1935" i="12"/>
  <c r="R1935" i="12" s="1"/>
  <c r="E2004" i="13"/>
  <c r="B1937" i="12"/>
  <c r="U1936" i="12"/>
  <c r="E1936" i="12"/>
  <c r="F1936" i="12" s="1"/>
  <c r="N1936" i="12"/>
  <c r="O1936" i="12" s="1"/>
  <c r="P1936" i="12" s="1"/>
  <c r="J1936" i="12"/>
  <c r="Y1936" i="12"/>
  <c r="I1936" i="12"/>
  <c r="V1936" i="12"/>
  <c r="K1936" i="12" l="1"/>
  <c r="Q1936" i="12"/>
  <c r="R1936" i="12" s="1"/>
  <c r="W1936" i="12"/>
  <c r="E2003" i="13"/>
  <c r="N1937" i="12"/>
  <c r="O1937" i="12" s="1"/>
  <c r="P1937" i="12" s="1"/>
  <c r="J1937" i="12"/>
  <c r="V1937" i="12"/>
  <c r="B1938" i="12"/>
  <c r="U1937" i="12"/>
  <c r="E1937" i="12"/>
  <c r="F1937" i="12" s="1"/>
  <c r="Y1937" i="12"/>
  <c r="I1937" i="12"/>
  <c r="Q1937" i="12" l="1"/>
  <c r="R1937" i="12" s="1"/>
  <c r="K1937" i="12"/>
  <c r="W1937" i="12"/>
  <c r="E2002" i="13"/>
  <c r="N1938" i="12"/>
  <c r="O1938" i="12" s="1"/>
  <c r="P1938" i="12" s="1"/>
  <c r="J1938" i="12"/>
  <c r="Y1938" i="12"/>
  <c r="I1938" i="12"/>
  <c r="V1938" i="12"/>
  <c r="B1939" i="12"/>
  <c r="U1938" i="12"/>
  <c r="E1938" i="12"/>
  <c r="F1938" i="12" s="1"/>
  <c r="W1938" i="12" l="1"/>
  <c r="Q1938" i="12"/>
  <c r="R1938" i="12" s="1"/>
  <c r="E2001" i="13"/>
  <c r="J1939" i="12"/>
  <c r="Y1939" i="12"/>
  <c r="I1939" i="12"/>
  <c r="V1939" i="12"/>
  <c r="B1940" i="12"/>
  <c r="U1939" i="12"/>
  <c r="E1939" i="12"/>
  <c r="F1939" i="12" s="1"/>
  <c r="N1939" i="12"/>
  <c r="O1939" i="12" s="1"/>
  <c r="P1939" i="12" s="1"/>
  <c r="K1938" i="12"/>
  <c r="Q1939" i="12" l="1"/>
  <c r="R1939" i="12" s="1"/>
  <c r="W1939" i="12"/>
  <c r="E2000" i="13"/>
  <c r="Y1940" i="12"/>
  <c r="I1940" i="12"/>
  <c r="V1940" i="12"/>
  <c r="B1941" i="12"/>
  <c r="U1940" i="12"/>
  <c r="E1940" i="12"/>
  <c r="F1940" i="12" s="1"/>
  <c r="N1940" i="12"/>
  <c r="O1940" i="12" s="1"/>
  <c r="P1940" i="12" s="1"/>
  <c r="J1940" i="12"/>
  <c r="K1939" i="12"/>
  <c r="W1940" i="12" l="1"/>
  <c r="E1999" i="13"/>
  <c r="V1941" i="12"/>
  <c r="B1942" i="12"/>
  <c r="U1941" i="12"/>
  <c r="E1941" i="12"/>
  <c r="F1941" i="12" s="1"/>
  <c r="N1941" i="12"/>
  <c r="O1941" i="12" s="1"/>
  <c r="P1941" i="12" s="1"/>
  <c r="J1941" i="12"/>
  <c r="Y1941" i="12"/>
  <c r="I1941" i="12"/>
  <c r="K1940" i="12"/>
  <c r="Q1940" i="12"/>
  <c r="R1940" i="12" s="1"/>
  <c r="K1941" i="12" l="1"/>
  <c r="W1941" i="12"/>
  <c r="Q1941" i="12"/>
  <c r="R1941" i="12" s="1"/>
  <c r="E1998" i="13"/>
  <c r="N1942" i="12"/>
  <c r="O1942" i="12" s="1"/>
  <c r="P1942" i="12" s="1"/>
  <c r="J1942" i="12"/>
  <c r="Y1942" i="12"/>
  <c r="I1942" i="12"/>
  <c r="V1942" i="12"/>
  <c r="B1943" i="12"/>
  <c r="U1942" i="12"/>
  <c r="E1942" i="12"/>
  <c r="F1942" i="12" s="1"/>
  <c r="W1942" i="12" l="1"/>
  <c r="Q1942" i="12"/>
  <c r="R1942" i="12" s="1"/>
  <c r="E1997" i="13"/>
  <c r="N1943" i="12"/>
  <c r="O1943" i="12" s="1"/>
  <c r="P1943" i="12" s="1"/>
  <c r="J1943" i="12"/>
  <c r="Y1943" i="12"/>
  <c r="I1943" i="12"/>
  <c r="V1943" i="12"/>
  <c r="B1944" i="12"/>
  <c r="U1943" i="12"/>
  <c r="E1943" i="12"/>
  <c r="F1943" i="12" s="1"/>
  <c r="K1942" i="12"/>
  <c r="W1943" i="12" l="1"/>
  <c r="Q1943" i="12"/>
  <c r="R1943" i="12" s="1"/>
  <c r="E1996" i="13"/>
  <c r="J1944" i="12"/>
  <c r="Y1944" i="12"/>
  <c r="I1944" i="12"/>
  <c r="V1944" i="12"/>
  <c r="B1945" i="12"/>
  <c r="U1944" i="12"/>
  <c r="E1944" i="12"/>
  <c r="F1944" i="12" s="1"/>
  <c r="N1944" i="12"/>
  <c r="O1944" i="12" s="1"/>
  <c r="P1944" i="12" s="1"/>
  <c r="K1943" i="12"/>
  <c r="K1944" i="12" l="1"/>
  <c r="Q1944" i="12"/>
  <c r="R1944" i="12" s="1"/>
  <c r="W1944" i="12"/>
  <c r="E1995" i="13"/>
  <c r="J1945" i="12"/>
  <c r="Y1945" i="12"/>
  <c r="I1945" i="12"/>
  <c r="V1945" i="12"/>
  <c r="B1946" i="12"/>
  <c r="U1945" i="12"/>
  <c r="E1945" i="12"/>
  <c r="F1945" i="12" s="1"/>
  <c r="N1945" i="12"/>
  <c r="O1945" i="12" s="1"/>
  <c r="P1945" i="12" s="1"/>
  <c r="K1945" i="12" l="1"/>
  <c r="Q1945" i="12"/>
  <c r="R1945" i="12" s="1"/>
  <c r="W1945" i="12"/>
  <c r="E1994" i="13"/>
  <c r="V1946" i="12"/>
  <c r="B1947" i="12"/>
  <c r="U1946" i="12"/>
  <c r="E1946" i="12"/>
  <c r="F1946" i="12" s="1"/>
  <c r="N1946" i="12"/>
  <c r="O1946" i="12" s="1"/>
  <c r="P1946" i="12" s="1"/>
  <c r="J1946" i="12"/>
  <c r="Y1946" i="12"/>
  <c r="I1946" i="12"/>
  <c r="K1946" i="12" l="1"/>
  <c r="Q1946" i="12"/>
  <c r="R1946" i="12" s="1"/>
  <c r="W1946" i="12"/>
  <c r="E1993" i="13"/>
  <c r="N1947" i="12"/>
  <c r="O1947" i="12" s="1"/>
  <c r="P1947" i="12" s="1"/>
  <c r="J1947" i="12"/>
  <c r="Y1947" i="12"/>
  <c r="I1947" i="12"/>
  <c r="V1947" i="12"/>
  <c r="B1948" i="12"/>
  <c r="U1947" i="12"/>
  <c r="E1947" i="12"/>
  <c r="F1947" i="12" s="1"/>
  <c r="W1947" i="12" l="1"/>
  <c r="E1992" i="13"/>
  <c r="N1948" i="12"/>
  <c r="O1948" i="12" s="1"/>
  <c r="P1948" i="12" s="1"/>
  <c r="J1948" i="12"/>
  <c r="Y1948" i="12"/>
  <c r="I1948" i="12"/>
  <c r="V1948" i="12"/>
  <c r="B1949" i="12"/>
  <c r="U1948" i="12"/>
  <c r="E1948" i="12"/>
  <c r="F1948" i="12" s="1"/>
  <c r="K1947" i="12"/>
  <c r="Q1947" i="12"/>
  <c r="R1947" i="12" s="1"/>
  <c r="Q1948" i="12" l="1"/>
  <c r="R1948" i="12" s="1"/>
  <c r="K1948" i="12"/>
  <c r="W1948" i="12"/>
  <c r="E1991" i="13"/>
  <c r="N1949" i="12"/>
  <c r="O1949" i="12" s="1"/>
  <c r="P1949" i="12" s="1"/>
  <c r="J1949" i="12"/>
  <c r="Y1949" i="12"/>
  <c r="I1949" i="12"/>
  <c r="V1949" i="12"/>
  <c r="B1950" i="12"/>
  <c r="U1949" i="12"/>
  <c r="E1949" i="12"/>
  <c r="F1949" i="12" s="1"/>
  <c r="W1949" i="12" l="1"/>
  <c r="Q1949" i="12"/>
  <c r="R1949" i="12" s="1"/>
  <c r="E1990" i="13"/>
  <c r="J1950" i="12"/>
  <c r="Y1950" i="12"/>
  <c r="I1950" i="12"/>
  <c r="V1950" i="12"/>
  <c r="B1951" i="12"/>
  <c r="U1950" i="12"/>
  <c r="E1950" i="12"/>
  <c r="F1950" i="12" s="1"/>
  <c r="N1950" i="12"/>
  <c r="O1950" i="12" s="1"/>
  <c r="P1950" i="12" s="1"/>
  <c r="K1949" i="12"/>
  <c r="K1950" i="12" l="1"/>
  <c r="Q1950" i="12"/>
  <c r="R1950" i="12" s="1"/>
  <c r="W1950" i="12"/>
  <c r="E1989" i="13"/>
  <c r="V1951" i="12"/>
  <c r="B1952" i="12"/>
  <c r="U1951" i="12"/>
  <c r="E1951" i="12"/>
  <c r="F1951" i="12" s="1"/>
  <c r="N1951" i="12"/>
  <c r="O1951" i="12" s="1"/>
  <c r="P1951" i="12" s="1"/>
  <c r="J1951" i="12"/>
  <c r="Y1951" i="12"/>
  <c r="I1951" i="12"/>
  <c r="W1951" i="12" l="1"/>
  <c r="E1988" i="13"/>
  <c r="B1953" i="12"/>
  <c r="U1952" i="12"/>
  <c r="E1952" i="12"/>
  <c r="F1952" i="12" s="1"/>
  <c r="N1952" i="12"/>
  <c r="O1952" i="12" s="1"/>
  <c r="P1952" i="12" s="1"/>
  <c r="J1952" i="12"/>
  <c r="Y1952" i="12"/>
  <c r="I1952" i="12"/>
  <c r="V1952" i="12"/>
  <c r="K1951" i="12"/>
  <c r="Q1951" i="12"/>
  <c r="R1951" i="12" s="1"/>
  <c r="Q1952" i="12" l="1"/>
  <c r="R1952" i="12" s="1"/>
  <c r="W1952" i="12"/>
  <c r="E1987" i="13"/>
  <c r="N1953" i="12"/>
  <c r="O1953" i="12" s="1"/>
  <c r="P1953" i="12" s="1"/>
  <c r="J1953" i="12"/>
  <c r="Y1953" i="12"/>
  <c r="I1953" i="12"/>
  <c r="V1953" i="12"/>
  <c r="B1954" i="12"/>
  <c r="U1953" i="12"/>
  <c r="E1953" i="12"/>
  <c r="F1953" i="12" s="1"/>
  <c r="K1952" i="12"/>
  <c r="W1953" i="12" l="1"/>
  <c r="K1953" i="12"/>
  <c r="Q1953" i="12"/>
  <c r="R1953" i="12" s="1"/>
  <c r="E1986" i="13"/>
  <c r="N1954" i="12"/>
  <c r="O1954" i="12" s="1"/>
  <c r="P1954" i="12" s="1"/>
  <c r="J1954" i="12"/>
  <c r="Y1954" i="12"/>
  <c r="I1954" i="12"/>
  <c r="V1954" i="12"/>
  <c r="B1955" i="12"/>
  <c r="U1954" i="12"/>
  <c r="E1954" i="12"/>
  <c r="F1954" i="12" s="1"/>
  <c r="K1954" i="12" l="1"/>
  <c r="W1954" i="12"/>
  <c r="Q1954" i="12"/>
  <c r="R1954" i="12" s="1"/>
  <c r="E1985" i="13"/>
  <c r="J1955" i="12"/>
  <c r="Y1955" i="12"/>
  <c r="I1955" i="12"/>
  <c r="V1955" i="12"/>
  <c r="B1956" i="12"/>
  <c r="U1955" i="12"/>
  <c r="E1955" i="12"/>
  <c r="F1955" i="12" s="1"/>
  <c r="N1955" i="12"/>
  <c r="O1955" i="12" s="1"/>
  <c r="P1955" i="12" s="1"/>
  <c r="K1955" i="12" l="1"/>
  <c r="E1984" i="13"/>
  <c r="Y1956" i="12"/>
  <c r="I1956" i="12"/>
  <c r="V1956" i="12"/>
  <c r="B1957" i="12"/>
  <c r="U1956" i="12"/>
  <c r="E1956" i="12"/>
  <c r="F1956" i="12" s="1"/>
  <c r="N1956" i="12"/>
  <c r="O1956" i="12" s="1"/>
  <c r="P1956" i="12" s="1"/>
  <c r="J1956" i="12"/>
  <c r="Q1955" i="12"/>
  <c r="R1955" i="12" s="1"/>
  <c r="W1955" i="12"/>
  <c r="W1956" i="12" l="1"/>
  <c r="Q1956" i="12"/>
  <c r="R1956" i="12" s="1"/>
  <c r="E1983" i="13"/>
  <c r="V1957" i="12"/>
  <c r="B1958" i="12"/>
  <c r="U1957" i="12"/>
  <c r="E1957" i="12"/>
  <c r="F1957" i="12" s="1"/>
  <c r="N1957" i="12"/>
  <c r="O1957" i="12" s="1"/>
  <c r="P1957" i="12" s="1"/>
  <c r="J1957" i="12"/>
  <c r="Y1957" i="12"/>
  <c r="I1957" i="12"/>
  <c r="K1956" i="12"/>
  <c r="W1957" i="12" l="1"/>
  <c r="Q1957" i="12"/>
  <c r="R1957" i="12" s="1"/>
  <c r="E1982" i="13"/>
  <c r="N1958" i="12"/>
  <c r="O1958" i="12" s="1"/>
  <c r="P1958" i="12" s="1"/>
  <c r="J1958" i="12"/>
  <c r="Y1958" i="12"/>
  <c r="I1958" i="12"/>
  <c r="V1958" i="12"/>
  <c r="B1959" i="12"/>
  <c r="U1958" i="12"/>
  <c r="E1958" i="12"/>
  <c r="F1958" i="12" s="1"/>
  <c r="K1957" i="12"/>
  <c r="W1958" i="12" l="1"/>
  <c r="Q1958" i="12"/>
  <c r="R1958" i="12" s="1"/>
  <c r="E1981" i="13"/>
  <c r="N1959" i="12"/>
  <c r="O1959" i="12" s="1"/>
  <c r="P1959" i="12" s="1"/>
  <c r="J1959" i="12"/>
  <c r="Y1959" i="12"/>
  <c r="I1959" i="12"/>
  <c r="V1959" i="12"/>
  <c r="B1960" i="12"/>
  <c r="U1959" i="12"/>
  <c r="E1959" i="12"/>
  <c r="F1959" i="12" s="1"/>
  <c r="K1958" i="12"/>
  <c r="Q1959" i="12" l="1"/>
  <c r="R1959" i="12" s="1"/>
  <c r="W1959" i="12"/>
  <c r="E1980" i="13"/>
  <c r="J1960" i="12"/>
  <c r="Y1960" i="12"/>
  <c r="I1960" i="12"/>
  <c r="V1960" i="12"/>
  <c r="B1961" i="12"/>
  <c r="U1960" i="12"/>
  <c r="E1960" i="12"/>
  <c r="F1960" i="12" s="1"/>
  <c r="N1960" i="12"/>
  <c r="O1960" i="12" s="1"/>
  <c r="P1960" i="12" s="1"/>
  <c r="K1959" i="12"/>
  <c r="Q1960" i="12" l="1"/>
  <c r="R1960" i="12" s="1"/>
  <c r="K1960" i="12"/>
  <c r="W1960" i="12"/>
  <c r="E1979" i="13"/>
  <c r="J1961" i="12"/>
  <c r="Y1961" i="12"/>
  <c r="I1961" i="12"/>
  <c r="V1961" i="12"/>
  <c r="B1962" i="12"/>
  <c r="U1961" i="12"/>
  <c r="E1961" i="12"/>
  <c r="F1961" i="12" s="1"/>
  <c r="N1961" i="12"/>
  <c r="O1961" i="12" s="1"/>
  <c r="P1961" i="12" s="1"/>
  <c r="K1961" i="12" l="1"/>
  <c r="Q1961" i="12"/>
  <c r="R1961" i="12" s="1"/>
  <c r="W1961" i="12"/>
  <c r="E1978" i="13"/>
  <c r="V1962" i="12"/>
  <c r="B1963" i="12"/>
  <c r="U1962" i="12"/>
  <c r="E1962" i="12"/>
  <c r="F1962" i="12" s="1"/>
  <c r="N1962" i="12"/>
  <c r="O1962" i="12" s="1"/>
  <c r="P1962" i="12" s="1"/>
  <c r="J1962" i="12"/>
  <c r="Y1962" i="12"/>
  <c r="I1962" i="12"/>
  <c r="E1977" i="13" l="1"/>
  <c r="N1963" i="12"/>
  <c r="O1963" i="12" s="1"/>
  <c r="P1963" i="12" s="1"/>
  <c r="J1963" i="12"/>
  <c r="Y1963" i="12"/>
  <c r="I1963" i="12"/>
  <c r="V1963" i="12"/>
  <c r="U1963" i="12"/>
  <c r="E1963" i="12"/>
  <c r="F1963" i="12" s="1"/>
  <c r="B1964" i="12"/>
  <c r="K1962" i="12"/>
  <c r="Q1962" i="12"/>
  <c r="R1962" i="12" s="1"/>
  <c r="W1962" i="12"/>
  <c r="W1963" i="12" l="1"/>
  <c r="K1963" i="12"/>
  <c r="Q1963" i="12"/>
  <c r="R1963" i="12" s="1"/>
  <c r="E1976" i="13"/>
  <c r="N1964" i="12"/>
  <c r="O1964" i="12" s="1"/>
  <c r="P1964" i="12" s="1"/>
  <c r="J1964" i="12"/>
  <c r="Y1964" i="12"/>
  <c r="I1964" i="12"/>
  <c r="V1964" i="12"/>
  <c r="B1965" i="12"/>
  <c r="U1964" i="12"/>
  <c r="E1964" i="12"/>
  <c r="F1964" i="12" s="1"/>
  <c r="W1964" i="12" l="1"/>
  <c r="Q1964" i="12"/>
  <c r="R1964" i="12" s="1"/>
  <c r="E1975" i="13"/>
  <c r="N1965" i="12"/>
  <c r="O1965" i="12" s="1"/>
  <c r="P1965" i="12" s="1"/>
  <c r="J1965" i="12"/>
  <c r="Y1965" i="12"/>
  <c r="I1965" i="12"/>
  <c r="V1965" i="12"/>
  <c r="B1966" i="12"/>
  <c r="U1965" i="12"/>
  <c r="E1965" i="12"/>
  <c r="F1965" i="12" s="1"/>
  <c r="K1964" i="12"/>
  <c r="Q1965" i="12" l="1"/>
  <c r="R1965" i="12" s="1"/>
  <c r="W1965" i="12"/>
  <c r="E1974" i="13"/>
  <c r="J1966" i="12"/>
  <c r="Y1966" i="12"/>
  <c r="I1966" i="12"/>
  <c r="V1966" i="12"/>
  <c r="B1967" i="12"/>
  <c r="U1966" i="12"/>
  <c r="E1966" i="12"/>
  <c r="F1966" i="12" s="1"/>
  <c r="N1966" i="12"/>
  <c r="O1966" i="12" s="1"/>
  <c r="P1966" i="12" s="1"/>
  <c r="K1965" i="12"/>
  <c r="Q1966" i="12" l="1"/>
  <c r="R1966" i="12" s="1"/>
  <c r="E1973" i="13"/>
  <c r="V1967" i="12"/>
  <c r="B1968" i="12"/>
  <c r="U1967" i="12"/>
  <c r="E1967" i="12"/>
  <c r="F1967" i="12" s="1"/>
  <c r="N1967" i="12"/>
  <c r="O1967" i="12" s="1"/>
  <c r="P1967" i="12" s="1"/>
  <c r="J1967" i="12"/>
  <c r="Y1967" i="12"/>
  <c r="I1967" i="12"/>
  <c r="K1966" i="12"/>
  <c r="W1966" i="12"/>
  <c r="K1967" i="12" l="1"/>
  <c r="W1967" i="12"/>
  <c r="Q1967" i="12"/>
  <c r="R1967" i="12" s="1"/>
  <c r="E1972" i="13"/>
  <c r="B1969" i="12"/>
  <c r="U1968" i="12"/>
  <c r="E1968" i="12"/>
  <c r="F1968" i="12" s="1"/>
  <c r="N1968" i="12"/>
  <c r="O1968" i="12" s="1"/>
  <c r="P1968" i="12" s="1"/>
  <c r="J1968" i="12"/>
  <c r="Y1968" i="12"/>
  <c r="I1968" i="12"/>
  <c r="V1968" i="12"/>
  <c r="Q1968" i="12" l="1"/>
  <c r="R1968" i="12" s="1"/>
  <c r="W1968" i="12"/>
  <c r="E1971" i="13"/>
  <c r="N1969" i="12"/>
  <c r="O1969" i="12" s="1"/>
  <c r="P1969" i="12" s="1"/>
  <c r="J1969" i="12"/>
  <c r="Y1969" i="12"/>
  <c r="I1969" i="12"/>
  <c r="V1969" i="12"/>
  <c r="B1970" i="12"/>
  <c r="U1969" i="12"/>
  <c r="E1969" i="12"/>
  <c r="F1969" i="12" s="1"/>
  <c r="K1968" i="12"/>
  <c r="K1969" i="12" l="1"/>
  <c r="Q1969" i="12"/>
  <c r="R1969" i="12" s="1"/>
  <c r="W1969" i="12"/>
  <c r="E1970" i="13"/>
  <c r="N1970" i="12"/>
  <c r="O1970" i="12" s="1"/>
  <c r="P1970" i="12" s="1"/>
  <c r="J1970" i="12"/>
  <c r="Y1970" i="12"/>
  <c r="I1970" i="12"/>
  <c r="V1970" i="12"/>
  <c r="B1971" i="12"/>
  <c r="U1970" i="12"/>
  <c r="E1970" i="12"/>
  <c r="F1970" i="12" s="1"/>
  <c r="Q1970" i="12" l="1"/>
  <c r="R1970" i="12" s="1"/>
  <c r="W1970" i="12"/>
  <c r="E1969" i="13"/>
  <c r="J1971" i="12"/>
  <c r="Y1971" i="12"/>
  <c r="I1971" i="12"/>
  <c r="V1971" i="12"/>
  <c r="B1972" i="12"/>
  <c r="U1971" i="12"/>
  <c r="E1971" i="12"/>
  <c r="F1971" i="12" s="1"/>
  <c r="N1971" i="12"/>
  <c r="O1971" i="12" s="1"/>
  <c r="P1971" i="12" s="1"/>
  <c r="K1970" i="12"/>
  <c r="K1971" i="12" l="1"/>
  <c r="Q1971" i="12"/>
  <c r="R1971" i="12" s="1"/>
  <c r="W1971" i="12"/>
  <c r="E1968" i="13"/>
  <c r="Y1972" i="12"/>
  <c r="I1972" i="12"/>
  <c r="V1972" i="12"/>
  <c r="B1973" i="12"/>
  <c r="U1972" i="12"/>
  <c r="E1972" i="12"/>
  <c r="F1972" i="12" s="1"/>
  <c r="N1972" i="12"/>
  <c r="O1972" i="12" s="1"/>
  <c r="P1972" i="12" s="1"/>
  <c r="J1972" i="12"/>
  <c r="W1972" i="12" l="1"/>
  <c r="Q1972" i="12"/>
  <c r="R1972" i="12" s="1"/>
  <c r="E1967" i="13"/>
  <c r="V1973" i="12"/>
  <c r="B1974" i="12"/>
  <c r="U1973" i="12"/>
  <c r="E1973" i="12"/>
  <c r="F1973" i="12" s="1"/>
  <c r="N1973" i="12"/>
  <c r="O1973" i="12" s="1"/>
  <c r="P1973" i="12" s="1"/>
  <c r="J1973" i="12"/>
  <c r="Y1973" i="12"/>
  <c r="I1973" i="12"/>
  <c r="K1972" i="12"/>
  <c r="K1973" i="12" l="1"/>
  <c r="Q1973" i="12"/>
  <c r="R1973" i="12" s="1"/>
  <c r="W1973" i="12"/>
  <c r="E1966" i="13"/>
  <c r="N1974" i="12"/>
  <c r="O1974" i="12" s="1"/>
  <c r="P1974" i="12" s="1"/>
  <c r="J1974" i="12"/>
  <c r="Y1974" i="12"/>
  <c r="I1974" i="12"/>
  <c r="V1974" i="12"/>
  <c r="B1975" i="12"/>
  <c r="U1974" i="12"/>
  <c r="E1974" i="12"/>
  <c r="F1974" i="12" s="1"/>
  <c r="Q1974" i="12" l="1"/>
  <c r="R1974" i="12" s="1"/>
  <c r="K1974" i="12"/>
  <c r="W1974" i="12"/>
  <c r="E1965" i="13"/>
  <c r="N1975" i="12"/>
  <c r="O1975" i="12" s="1"/>
  <c r="P1975" i="12" s="1"/>
  <c r="J1975" i="12"/>
  <c r="Y1975" i="12"/>
  <c r="I1975" i="12"/>
  <c r="V1975" i="12"/>
  <c r="B1976" i="12"/>
  <c r="U1975" i="12"/>
  <c r="E1975" i="12"/>
  <c r="F1975" i="12" s="1"/>
  <c r="Q1975" i="12" l="1"/>
  <c r="R1975" i="12" s="1"/>
  <c r="K1975" i="12"/>
  <c r="W1975" i="12"/>
  <c r="E1964" i="13"/>
  <c r="J1976" i="12"/>
  <c r="Y1976" i="12"/>
  <c r="I1976" i="12"/>
  <c r="V1976" i="12"/>
  <c r="B1977" i="12"/>
  <c r="U1976" i="12"/>
  <c r="E1976" i="12"/>
  <c r="F1976" i="12" s="1"/>
  <c r="N1976" i="12"/>
  <c r="O1976" i="12" s="1"/>
  <c r="P1976" i="12" s="1"/>
  <c r="W1976" i="12" l="1"/>
  <c r="K1976" i="12"/>
  <c r="E1963" i="13"/>
  <c r="J1977" i="12"/>
  <c r="Y1977" i="12"/>
  <c r="I1977" i="12"/>
  <c r="V1977" i="12"/>
  <c r="B1978" i="12"/>
  <c r="U1977" i="12"/>
  <c r="E1977" i="12"/>
  <c r="F1977" i="12" s="1"/>
  <c r="N1977" i="12"/>
  <c r="O1977" i="12" s="1"/>
  <c r="P1977" i="12" s="1"/>
  <c r="Q1976" i="12"/>
  <c r="R1976" i="12" s="1"/>
  <c r="W1977" i="12" l="1"/>
  <c r="Q1977" i="12"/>
  <c r="R1977" i="12" s="1"/>
  <c r="E1962" i="13"/>
  <c r="V1978" i="12"/>
  <c r="B1979" i="12"/>
  <c r="U1978" i="12"/>
  <c r="E1978" i="12"/>
  <c r="F1978" i="12" s="1"/>
  <c r="N1978" i="12"/>
  <c r="O1978" i="12" s="1"/>
  <c r="P1978" i="12" s="1"/>
  <c r="J1978" i="12"/>
  <c r="Y1978" i="12"/>
  <c r="I1978" i="12"/>
  <c r="K1977" i="12"/>
  <c r="W1978" i="12" l="1"/>
  <c r="Q1978" i="12"/>
  <c r="R1978" i="12" s="1"/>
  <c r="E1961" i="13"/>
  <c r="N1979" i="12"/>
  <c r="O1979" i="12" s="1"/>
  <c r="P1979" i="12" s="1"/>
  <c r="J1979" i="12"/>
  <c r="Y1979" i="12"/>
  <c r="I1979" i="12"/>
  <c r="V1979" i="12"/>
  <c r="B1980" i="12"/>
  <c r="U1979" i="12"/>
  <c r="E1979" i="12"/>
  <c r="F1979" i="12" s="1"/>
  <c r="K1978" i="12"/>
  <c r="W1979" i="12" l="1"/>
  <c r="K1979" i="12"/>
  <c r="Q1979" i="12"/>
  <c r="R1979" i="12" s="1"/>
  <c r="E1960" i="13"/>
  <c r="N1980" i="12"/>
  <c r="O1980" i="12" s="1"/>
  <c r="P1980" i="12" s="1"/>
  <c r="J1980" i="12"/>
  <c r="Y1980" i="12"/>
  <c r="I1980" i="12"/>
  <c r="V1980" i="12"/>
  <c r="B1981" i="12"/>
  <c r="U1980" i="12"/>
  <c r="E1980" i="12"/>
  <c r="F1980" i="12" s="1"/>
  <c r="W1980" i="12" l="1"/>
  <c r="Q1980" i="12"/>
  <c r="R1980" i="12" s="1"/>
  <c r="E1959" i="13"/>
  <c r="N1981" i="12"/>
  <c r="O1981" i="12" s="1"/>
  <c r="P1981" i="12" s="1"/>
  <c r="J1981" i="12"/>
  <c r="Y1981" i="12"/>
  <c r="I1981" i="12"/>
  <c r="V1981" i="12"/>
  <c r="B1982" i="12"/>
  <c r="U1981" i="12"/>
  <c r="E1981" i="12"/>
  <c r="F1981" i="12" s="1"/>
  <c r="K1980" i="12"/>
  <c r="K1981" i="12" l="1"/>
  <c r="Q1981" i="12"/>
  <c r="R1981" i="12" s="1"/>
  <c r="W1981" i="12"/>
  <c r="E1958" i="13"/>
  <c r="J1982" i="12"/>
  <c r="Y1982" i="12"/>
  <c r="I1982" i="12"/>
  <c r="V1982" i="12"/>
  <c r="B1983" i="12"/>
  <c r="U1982" i="12"/>
  <c r="E1982" i="12"/>
  <c r="F1982" i="12" s="1"/>
  <c r="N1982" i="12"/>
  <c r="O1982" i="12" s="1"/>
  <c r="P1982" i="12" s="1"/>
  <c r="K1982" i="12" l="1"/>
  <c r="Q1982" i="12"/>
  <c r="R1982" i="12" s="1"/>
  <c r="W1982" i="12"/>
  <c r="E1957" i="13"/>
  <c r="V1983" i="12"/>
  <c r="B1984" i="12"/>
  <c r="U1983" i="12"/>
  <c r="E1983" i="12"/>
  <c r="F1983" i="12" s="1"/>
  <c r="N1983" i="12"/>
  <c r="O1983" i="12" s="1"/>
  <c r="P1983" i="12" s="1"/>
  <c r="J1983" i="12"/>
  <c r="Y1983" i="12"/>
  <c r="I1983" i="12"/>
  <c r="W1983" i="12" l="1"/>
  <c r="K1983" i="12"/>
  <c r="Q1983" i="12"/>
  <c r="R1983" i="12" s="1"/>
  <c r="E1956" i="13"/>
  <c r="B1985" i="12"/>
  <c r="U1984" i="12"/>
  <c r="E1984" i="12"/>
  <c r="F1984" i="12" s="1"/>
  <c r="N1984" i="12"/>
  <c r="O1984" i="12" s="1"/>
  <c r="P1984" i="12" s="1"/>
  <c r="J1984" i="12"/>
  <c r="Y1984" i="12"/>
  <c r="I1984" i="12"/>
  <c r="V1984" i="12"/>
  <c r="Q1984" i="12" l="1"/>
  <c r="R1984" i="12" s="1"/>
  <c r="K1984" i="12"/>
  <c r="W1984" i="12"/>
  <c r="E1955" i="13"/>
  <c r="N1985" i="12"/>
  <c r="O1985" i="12" s="1"/>
  <c r="P1985" i="12" s="1"/>
  <c r="J1985" i="12"/>
  <c r="Y1985" i="12"/>
  <c r="I1985" i="12"/>
  <c r="V1985" i="12"/>
  <c r="B1986" i="12"/>
  <c r="U1985" i="12"/>
  <c r="E1985" i="12"/>
  <c r="F1985" i="12" s="1"/>
  <c r="W1985" i="12" l="1"/>
  <c r="Q1985" i="12"/>
  <c r="R1985" i="12" s="1"/>
  <c r="E1954" i="13"/>
  <c r="N1986" i="12"/>
  <c r="O1986" i="12" s="1"/>
  <c r="P1986" i="12" s="1"/>
  <c r="J1986" i="12"/>
  <c r="Y1986" i="12"/>
  <c r="I1986" i="12"/>
  <c r="V1986" i="12"/>
  <c r="B1987" i="12"/>
  <c r="U1986" i="12"/>
  <c r="E1986" i="12"/>
  <c r="F1986" i="12" s="1"/>
  <c r="K1985" i="12"/>
  <c r="Q1986" i="12" l="1"/>
  <c r="R1986" i="12" s="1"/>
  <c r="E1953" i="13"/>
  <c r="J1987" i="12"/>
  <c r="Y1987" i="12"/>
  <c r="I1987" i="12"/>
  <c r="V1987" i="12"/>
  <c r="B1988" i="12"/>
  <c r="U1987" i="12"/>
  <c r="E1987" i="12"/>
  <c r="F1987" i="12" s="1"/>
  <c r="N1987" i="12"/>
  <c r="O1987" i="12" s="1"/>
  <c r="P1987" i="12" s="1"/>
  <c r="K1986" i="12"/>
  <c r="W1986" i="12"/>
  <c r="W1987" i="12" l="1"/>
  <c r="E1952" i="13"/>
  <c r="Y1988" i="12"/>
  <c r="I1988" i="12"/>
  <c r="V1988" i="12"/>
  <c r="B1989" i="12"/>
  <c r="U1988" i="12"/>
  <c r="E1988" i="12"/>
  <c r="F1988" i="12" s="1"/>
  <c r="N1988" i="12"/>
  <c r="O1988" i="12" s="1"/>
  <c r="P1988" i="12" s="1"/>
  <c r="J1988" i="12"/>
  <c r="K1987" i="12"/>
  <c r="Q1987" i="12"/>
  <c r="R1987" i="12" s="1"/>
  <c r="E1951" i="13" l="1"/>
  <c r="V1989" i="12"/>
  <c r="B1990" i="12"/>
  <c r="U1989" i="12"/>
  <c r="E1989" i="12"/>
  <c r="F1989" i="12" s="1"/>
  <c r="N1989" i="12"/>
  <c r="O1989" i="12" s="1"/>
  <c r="P1989" i="12" s="1"/>
  <c r="J1989" i="12"/>
  <c r="Y1989" i="12"/>
  <c r="I1989" i="12"/>
  <c r="K1988" i="12"/>
  <c r="Q1988" i="12"/>
  <c r="R1988" i="12" s="1"/>
  <c r="W1988" i="12"/>
  <c r="Q1989" i="12" l="1"/>
  <c r="R1989" i="12" s="1"/>
  <c r="W1989" i="12"/>
  <c r="E1950" i="13"/>
  <c r="N1990" i="12"/>
  <c r="O1990" i="12" s="1"/>
  <c r="P1990" i="12" s="1"/>
  <c r="J1990" i="12"/>
  <c r="Y1990" i="12"/>
  <c r="I1990" i="12"/>
  <c r="V1990" i="12"/>
  <c r="B1991" i="12"/>
  <c r="U1990" i="12"/>
  <c r="E1990" i="12"/>
  <c r="F1990" i="12" s="1"/>
  <c r="K1989" i="12"/>
  <c r="Q1990" i="12" l="1"/>
  <c r="R1990" i="12" s="1"/>
  <c r="W1990" i="12"/>
  <c r="E1949" i="13"/>
  <c r="N1991" i="12"/>
  <c r="O1991" i="12" s="1"/>
  <c r="P1991" i="12" s="1"/>
  <c r="J1991" i="12"/>
  <c r="Y1991" i="12"/>
  <c r="I1991" i="12"/>
  <c r="V1991" i="12"/>
  <c r="B1992" i="12"/>
  <c r="U1991" i="12"/>
  <c r="E1991" i="12"/>
  <c r="F1991" i="12" s="1"/>
  <c r="K1990" i="12"/>
  <c r="W1991" i="12" l="1"/>
  <c r="Q1991" i="12"/>
  <c r="R1991" i="12" s="1"/>
  <c r="E1948" i="13"/>
  <c r="J1992" i="12"/>
  <c r="Y1992" i="12"/>
  <c r="I1992" i="12"/>
  <c r="V1992" i="12"/>
  <c r="B1993" i="12"/>
  <c r="U1992" i="12"/>
  <c r="E1992" i="12"/>
  <c r="F1992" i="12" s="1"/>
  <c r="N1992" i="12"/>
  <c r="O1992" i="12" s="1"/>
  <c r="P1992" i="12" s="1"/>
  <c r="K1991" i="12"/>
  <c r="Q1992" i="12" l="1"/>
  <c r="R1992" i="12" s="1"/>
  <c r="W1992" i="12"/>
  <c r="E1947" i="13"/>
  <c r="J1993" i="12"/>
  <c r="Y1993" i="12"/>
  <c r="I1993" i="12"/>
  <c r="V1993" i="12"/>
  <c r="B1994" i="12"/>
  <c r="U1993" i="12"/>
  <c r="E1993" i="12"/>
  <c r="F1993" i="12" s="1"/>
  <c r="N1993" i="12"/>
  <c r="O1993" i="12" s="1"/>
  <c r="P1993" i="12" s="1"/>
  <c r="K1992" i="12"/>
  <c r="Q1993" i="12" l="1"/>
  <c r="R1993" i="12" s="1"/>
  <c r="E1946" i="13"/>
  <c r="V1994" i="12"/>
  <c r="B1995" i="12"/>
  <c r="U1994" i="12"/>
  <c r="E1994" i="12"/>
  <c r="F1994" i="12" s="1"/>
  <c r="N1994" i="12"/>
  <c r="O1994" i="12" s="1"/>
  <c r="P1994" i="12" s="1"/>
  <c r="J1994" i="12"/>
  <c r="Y1994" i="12"/>
  <c r="I1994" i="12"/>
  <c r="K1993" i="12"/>
  <c r="W1993" i="12"/>
  <c r="W1994" i="12" l="1"/>
  <c r="Q1994" i="12"/>
  <c r="R1994" i="12" s="1"/>
  <c r="E1945" i="13"/>
  <c r="N1995" i="12"/>
  <c r="O1995" i="12" s="1"/>
  <c r="P1995" i="12" s="1"/>
  <c r="J1995" i="12"/>
  <c r="Y1995" i="12"/>
  <c r="I1995" i="12"/>
  <c r="V1995" i="12"/>
  <c r="B1996" i="12"/>
  <c r="U1995" i="12"/>
  <c r="E1995" i="12"/>
  <c r="F1995" i="12" s="1"/>
  <c r="K1994" i="12"/>
  <c r="K1995" i="12" l="1"/>
  <c r="W1995" i="12"/>
  <c r="Q1995" i="12"/>
  <c r="R1995" i="12" s="1"/>
  <c r="E1944" i="13"/>
  <c r="N1996" i="12"/>
  <c r="O1996" i="12" s="1"/>
  <c r="P1996" i="12" s="1"/>
  <c r="J1996" i="12"/>
  <c r="Y1996" i="12"/>
  <c r="I1996" i="12"/>
  <c r="V1996" i="12"/>
  <c r="B1997" i="12"/>
  <c r="U1996" i="12"/>
  <c r="E1996" i="12"/>
  <c r="F1996" i="12" s="1"/>
  <c r="W1996" i="12" l="1"/>
  <c r="K1996" i="12"/>
  <c r="Q1996" i="12"/>
  <c r="R1996" i="12" s="1"/>
  <c r="E1943" i="13"/>
  <c r="N1997" i="12"/>
  <c r="O1997" i="12" s="1"/>
  <c r="P1997" i="12" s="1"/>
  <c r="J1997" i="12"/>
  <c r="Y1997" i="12"/>
  <c r="I1997" i="12"/>
  <c r="V1997" i="12"/>
  <c r="B1998" i="12"/>
  <c r="U1997" i="12"/>
  <c r="E1997" i="12"/>
  <c r="F1997" i="12" s="1"/>
  <c r="Q1997" i="12" l="1"/>
  <c r="R1997" i="12" s="1"/>
  <c r="W1997" i="12"/>
  <c r="E1942" i="13"/>
  <c r="J1998" i="12"/>
  <c r="Y1998" i="12"/>
  <c r="I1998" i="12"/>
  <c r="V1998" i="12"/>
  <c r="B1999" i="12"/>
  <c r="U1998" i="12"/>
  <c r="E1998" i="12"/>
  <c r="F1998" i="12" s="1"/>
  <c r="N1998" i="12"/>
  <c r="O1998" i="12" s="1"/>
  <c r="P1998" i="12" s="1"/>
  <c r="K1997" i="12"/>
  <c r="Q1998" i="12" l="1"/>
  <c r="R1998" i="12" s="1"/>
  <c r="E1941" i="13"/>
  <c r="V1999" i="12"/>
  <c r="B2000" i="12"/>
  <c r="U1999" i="12"/>
  <c r="E1999" i="12"/>
  <c r="F1999" i="12" s="1"/>
  <c r="N1999" i="12"/>
  <c r="O1999" i="12" s="1"/>
  <c r="P1999" i="12" s="1"/>
  <c r="J1999" i="12"/>
  <c r="Y1999" i="12"/>
  <c r="I1999" i="12"/>
  <c r="K1998" i="12"/>
  <c r="W1998" i="12"/>
  <c r="K1999" i="12" l="1"/>
  <c r="W1999" i="12"/>
  <c r="Q1999" i="12"/>
  <c r="R1999" i="12" s="1"/>
  <c r="E1940" i="13"/>
  <c r="B2001" i="12"/>
  <c r="U2000" i="12"/>
  <c r="E2000" i="12"/>
  <c r="F2000" i="12" s="1"/>
  <c r="N2000" i="12"/>
  <c r="O2000" i="12" s="1"/>
  <c r="P2000" i="12" s="1"/>
  <c r="J2000" i="12"/>
  <c r="Y2000" i="12"/>
  <c r="I2000" i="12"/>
  <c r="V2000" i="12"/>
  <c r="W2000" i="12" l="1"/>
  <c r="E1939" i="13"/>
  <c r="N2001" i="12"/>
  <c r="O2001" i="12" s="1"/>
  <c r="P2001" i="12" s="1"/>
  <c r="J2001" i="12"/>
  <c r="Y2001" i="12"/>
  <c r="I2001" i="12"/>
  <c r="V2001" i="12"/>
  <c r="B2002" i="12"/>
  <c r="U2001" i="12"/>
  <c r="E2001" i="12"/>
  <c r="F2001" i="12" s="1"/>
  <c r="K2000" i="12"/>
  <c r="Q2000" i="12"/>
  <c r="R2000" i="12" s="1"/>
  <c r="K2001" i="12" l="1"/>
  <c r="Q2001" i="12"/>
  <c r="R2001" i="12" s="1"/>
  <c r="W2001" i="12"/>
  <c r="E1938" i="13"/>
  <c r="N2002" i="12"/>
  <c r="O2002" i="12" s="1"/>
  <c r="P2002" i="12" s="1"/>
  <c r="J2002" i="12"/>
  <c r="Y2002" i="12"/>
  <c r="I2002" i="12"/>
  <c r="V2002" i="12"/>
  <c r="B2003" i="12"/>
  <c r="U2002" i="12"/>
  <c r="E2002" i="12"/>
  <c r="F2002" i="12" s="1"/>
  <c r="Q2002" i="12" l="1"/>
  <c r="R2002" i="12" s="1"/>
  <c r="W2002" i="12"/>
  <c r="E1937" i="13"/>
  <c r="J2003" i="12"/>
  <c r="Y2003" i="12"/>
  <c r="I2003" i="12"/>
  <c r="V2003" i="12"/>
  <c r="B2004" i="12"/>
  <c r="U2003" i="12"/>
  <c r="E2003" i="12"/>
  <c r="F2003" i="12" s="1"/>
  <c r="N2003" i="12"/>
  <c r="O2003" i="12" s="1"/>
  <c r="P2003" i="12" s="1"/>
  <c r="K2002" i="12"/>
  <c r="K2003" i="12" l="1"/>
  <c r="Q2003" i="12"/>
  <c r="R2003" i="12" s="1"/>
  <c r="W2003" i="12"/>
  <c r="E1936" i="13"/>
  <c r="Y2004" i="12"/>
  <c r="I2004" i="12"/>
  <c r="V2004" i="12"/>
  <c r="U2004" i="12"/>
  <c r="E2004" i="12"/>
  <c r="F2004" i="12" s="1"/>
  <c r="B2005" i="12"/>
  <c r="N2004" i="12"/>
  <c r="O2004" i="12" s="1"/>
  <c r="P2004" i="12" s="1"/>
  <c r="J2004" i="12"/>
  <c r="W2004" i="12" l="1"/>
  <c r="Q2004" i="12"/>
  <c r="R2004" i="12" s="1"/>
  <c r="E1935" i="13"/>
  <c r="Y2005" i="12"/>
  <c r="V2005" i="12"/>
  <c r="E2005" i="12"/>
  <c r="F2005" i="12" s="1"/>
  <c r="U2005" i="12"/>
  <c r="B2006" i="12"/>
  <c r="N2005" i="12"/>
  <c r="O2005" i="12" s="1"/>
  <c r="P2005" i="12" s="1"/>
  <c r="J2005" i="12"/>
  <c r="I2005" i="12"/>
  <c r="K2004" i="12"/>
  <c r="W2005" i="12" l="1"/>
  <c r="Q2005" i="12"/>
  <c r="R2005" i="12" s="1"/>
  <c r="K2005" i="12"/>
  <c r="E1934" i="13"/>
  <c r="Y2006" i="12"/>
  <c r="I2006" i="12"/>
  <c r="B2007" i="12"/>
  <c r="U2006" i="12"/>
  <c r="E2006" i="12"/>
  <c r="F2006" i="12" s="1"/>
  <c r="J2006" i="12"/>
  <c r="V2006" i="12"/>
  <c r="N2006" i="12"/>
  <c r="O2006" i="12" s="1"/>
  <c r="P2006" i="12" s="1"/>
  <c r="K2006" i="12" l="1"/>
  <c r="Q2006" i="12"/>
  <c r="R2006" i="12" s="1"/>
  <c r="W2006" i="12"/>
  <c r="E1933" i="13"/>
  <c r="V2007" i="12"/>
  <c r="B2008" i="12"/>
  <c r="U2007" i="12"/>
  <c r="E2007" i="12"/>
  <c r="F2007" i="12" s="1"/>
  <c r="J2007" i="12"/>
  <c r="I2007" i="12"/>
  <c r="Y2007" i="12"/>
  <c r="N2007" i="12"/>
  <c r="O2007" i="12" s="1"/>
  <c r="P2007" i="12" s="1"/>
  <c r="W2007" i="12" l="1"/>
  <c r="E1932" i="13"/>
  <c r="B2009" i="12"/>
  <c r="N2008" i="12"/>
  <c r="O2008" i="12" s="1"/>
  <c r="P2008" i="12" s="1"/>
  <c r="J2008" i="12"/>
  <c r="I2008" i="12"/>
  <c r="Y2008" i="12"/>
  <c r="E2008" i="12"/>
  <c r="F2008" i="12" s="1"/>
  <c r="V2008" i="12"/>
  <c r="U2008" i="12"/>
  <c r="Q2007" i="12"/>
  <c r="R2007" i="12" s="1"/>
  <c r="K2007" i="12"/>
  <c r="W2008" i="12" l="1"/>
  <c r="K2008" i="12"/>
  <c r="E1931" i="13"/>
  <c r="V2009" i="12"/>
  <c r="U2009" i="12"/>
  <c r="N2009" i="12"/>
  <c r="O2009" i="12" s="1"/>
  <c r="P2009" i="12" s="1"/>
  <c r="B2010" i="12"/>
  <c r="J2009" i="12"/>
  <c r="I2009" i="12"/>
  <c r="E2009" i="12"/>
  <c r="F2009" i="12" s="1"/>
  <c r="Y2009" i="12"/>
  <c r="Q2008" i="12"/>
  <c r="R2008" i="12" s="1"/>
  <c r="W2009" i="12" l="1"/>
  <c r="Q2009" i="12"/>
  <c r="R2009" i="12" s="1"/>
  <c r="K2009" i="12"/>
  <c r="E1930" i="13"/>
  <c r="N2010" i="12"/>
  <c r="O2010" i="12" s="1"/>
  <c r="P2010" i="12" s="1"/>
  <c r="J2010" i="12"/>
  <c r="Y2010" i="12"/>
  <c r="I2010" i="12"/>
  <c r="B2011" i="12"/>
  <c r="E2010" i="12"/>
  <c r="F2010" i="12" s="1"/>
  <c r="V2010" i="12"/>
  <c r="U2010" i="12"/>
  <c r="W2010" i="12" l="1"/>
  <c r="Q2010" i="12"/>
  <c r="R2010" i="12" s="1"/>
  <c r="E1929" i="13"/>
  <c r="J2011" i="12"/>
  <c r="Y2011" i="12"/>
  <c r="I2011" i="12"/>
  <c r="V2011" i="12"/>
  <c r="U2011" i="12"/>
  <c r="N2011" i="12"/>
  <c r="O2011" i="12" s="1"/>
  <c r="P2011" i="12" s="1"/>
  <c r="B2012" i="12"/>
  <c r="E2011" i="12"/>
  <c r="F2011" i="12" s="1"/>
  <c r="K2010" i="12"/>
  <c r="W2011" i="12" l="1"/>
  <c r="E1928" i="13"/>
  <c r="Y2012" i="12"/>
  <c r="I2012" i="12"/>
  <c r="V2012" i="12"/>
  <c r="B2013" i="12"/>
  <c r="U2012" i="12"/>
  <c r="E2012" i="12"/>
  <c r="F2012" i="12" s="1"/>
  <c r="N2012" i="12"/>
  <c r="O2012" i="12" s="1"/>
  <c r="P2012" i="12" s="1"/>
  <c r="J2012" i="12"/>
  <c r="Q2011" i="12"/>
  <c r="R2011" i="12" s="1"/>
  <c r="K2011" i="12"/>
  <c r="W2012" i="12" l="1"/>
  <c r="E1927" i="13"/>
  <c r="V2013" i="12"/>
  <c r="B2014" i="12"/>
  <c r="U2013" i="12"/>
  <c r="E2013" i="12"/>
  <c r="F2013" i="12" s="1"/>
  <c r="J2013" i="12"/>
  <c r="Y2013" i="12"/>
  <c r="N2013" i="12"/>
  <c r="O2013" i="12" s="1"/>
  <c r="P2013" i="12" s="1"/>
  <c r="I2013" i="12"/>
  <c r="K2012" i="12"/>
  <c r="Q2012" i="12"/>
  <c r="R2012" i="12" s="1"/>
  <c r="K2013" i="12" l="1"/>
  <c r="W2013" i="12"/>
  <c r="Q2013" i="12"/>
  <c r="R2013" i="12" s="1"/>
  <c r="E1926" i="13"/>
  <c r="N2014" i="12"/>
  <c r="O2014" i="12" s="1"/>
  <c r="P2014" i="12" s="1"/>
  <c r="Y2014" i="12"/>
  <c r="V2014" i="12"/>
  <c r="U2014" i="12"/>
  <c r="J2014" i="12"/>
  <c r="I2014" i="12"/>
  <c r="B2015" i="12"/>
  <c r="E2014" i="12"/>
  <c r="F2014" i="12" s="1"/>
  <c r="W2014" i="12" l="1"/>
  <c r="Q2014" i="12"/>
  <c r="R2014" i="12" s="1"/>
  <c r="E1925" i="13"/>
  <c r="N2015" i="12"/>
  <c r="O2015" i="12" s="1"/>
  <c r="P2015" i="12" s="1"/>
  <c r="J2015" i="12"/>
  <c r="V2015" i="12"/>
  <c r="U2015" i="12"/>
  <c r="I2015" i="12"/>
  <c r="B2016" i="12"/>
  <c r="E2015" i="12"/>
  <c r="F2015" i="12" s="1"/>
  <c r="Y2015" i="12"/>
  <c r="K2014" i="12"/>
  <c r="W2015" i="12" l="1"/>
  <c r="E1924" i="13"/>
  <c r="J2016" i="12"/>
  <c r="Y2016" i="12"/>
  <c r="I2016" i="12"/>
  <c r="V2016" i="12"/>
  <c r="U2016" i="12"/>
  <c r="N2016" i="12"/>
  <c r="O2016" i="12" s="1"/>
  <c r="P2016" i="12" s="1"/>
  <c r="E2016" i="12"/>
  <c r="F2016" i="12" s="1"/>
  <c r="B2017" i="12"/>
  <c r="K2015" i="12"/>
  <c r="Q2015" i="12"/>
  <c r="R2015" i="12" s="1"/>
  <c r="Q2016" i="12" l="1"/>
  <c r="R2016" i="12" s="1"/>
  <c r="K2016" i="12"/>
  <c r="E1923" i="13"/>
  <c r="J2017" i="12"/>
  <c r="Y2017" i="12"/>
  <c r="I2017" i="12"/>
  <c r="V2017" i="12"/>
  <c r="B2018" i="12"/>
  <c r="U2017" i="12"/>
  <c r="E2017" i="12"/>
  <c r="F2017" i="12" s="1"/>
  <c r="N2017" i="12"/>
  <c r="O2017" i="12" s="1"/>
  <c r="P2017" i="12" s="1"/>
  <c r="W2016" i="12"/>
  <c r="W2017" i="12" l="1"/>
  <c r="E1922" i="13"/>
  <c r="V2018" i="12"/>
  <c r="B2019" i="12"/>
  <c r="U2018" i="12"/>
  <c r="E2018" i="12"/>
  <c r="F2018" i="12" s="1"/>
  <c r="Y2018" i="12"/>
  <c r="N2018" i="12"/>
  <c r="O2018" i="12" s="1"/>
  <c r="P2018" i="12" s="1"/>
  <c r="J2018" i="12"/>
  <c r="I2018" i="12"/>
  <c r="K2017" i="12"/>
  <c r="Q2017" i="12"/>
  <c r="R2017" i="12" s="1"/>
  <c r="W2018" i="12" l="1"/>
  <c r="Q2018" i="12"/>
  <c r="R2018" i="12" s="1"/>
  <c r="E1921" i="13"/>
  <c r="N2019" i="12"/>
  <c r="O2019" i="12" s="1"/>
  <c r="P2019" i="12" s="1"/>
  <c r="Y2019" i="12"/>
  <c r="V2019" i="12"/>
  <c r="U2019" i="12"/>
  <c r="J2019" i="12"/>
  <c r="I2019" i="12"/>
  <c r="E2019" i="12"/>
  <c r="F2019" i="12" s="1"/>
  <c r="B2020" i="12"/>
  <c r="K2018" i="12"/>
  <c r="Q2019" i="12" l="1"/>
  <c r="R2019" i="12" s="1"/>
  <c r="E1920" i="13"/>
  <c r="N2020" i="12"/>
  <c r="O2020" i="12" s="1"/>
  <c r="P2020" i="12" s="1"/>
  <c r="J2020" i="12"/>
  <c r="B2021" i="12"/>
  <c r="U2020" i="12"/>
  <c r="E2020" i="12"/>
  <c r="F2020" i="12" s="1"/>
  <c r="Y2020" i="12"/>
  <c r="V2020" i="12"/>
  <c r="I2020" i="12"/>
  <c r="K2019" i="12"/>
  <c r="W2019" i="12"/>
  <c r="E1919" i="13" l="1"/>
  <c r="N2021" i="12"/>
  <c r="O2021" i="12" s="1"/>
  <c r="P2021" i="12" s="1"/>
  <c r="J2021" i="12"/>
  <c r="Y2021" i="12"/>
  <c r="I2021" i="12"/>
  <c r="B2022" i="12"/>
  <c r="U2021" i="12"/>
  <c r="V2021" i="12"/>
  <c r="E2021" i="12"/>
  <c r="F2021" i="12" s="1"/>
  <c r="Q2020" i="12"/>
  <c r="R2020" i="12" s="1"/>
  <c r="K2020" i="12"/>
  <c r="W2020" i="12"/>
  <c r="W2021" i="12" l="1"/>
  <c r="E1918" i="13"/>
  <c r="J2022" i="12"/>
  <c r="Y2022" i="12"/>
  <c r="I2022" i="12"/>
  <c r="V2022" i="12"/>
  <c r="B2023" i="12"/>
  <c r="U2022" i="12"/>
  <c r="E2022" i="12"/>
  <c r="F2022" i="12" s="1"/>
  <c r="N2022" i="12"/>
  <c r="O2022" i="12" s="1"/>
  <c r="P2022" i="12" s="1"/>
  <c r="K2021" i="12"/>
  <c r="Q2021" i="12"/>
  <c r="R2021" i="12" s="1"/>
  <c r="W2022" i="12" l="1"/>
  <c r="E1917" i="13"/>
  <c r="V2023" i="12"/>
  <c r="B2024" i="12"/>
  <c r="U2023" i="12"/>
  <c r="E2023" i="12"/>
  <c r="F2023" i="12" s="1"/>
  <c r="Y2023" i="12"/>
  <c r="N2023" i="12"/>
  <c r="O2023" i="12" s="1"/>
  <c r="P2023" i="12" s="1"/>
  <c r="J2023" i="12"/>
  <c r="I2023" i="12"/>
  <c r="K2022" i="12"/>
  <c r="Q2022" i="12"/>
  <c r="R2022" i="12" s="1"/>
  <c r="W2023" i="12" l="1"/>
  <c r="Q2023" i="12"/>
  <c r="R2023" i="12" s="1"/>
  <c r="E1916" i="13"/>
  <c r="B2025" i="12"/>
  <c r="U2024" i="12"/>
  <c r="E2024" i="12"/>
  <c r="F2024" i="12" s="1"/>
  <c r="N2024" i="12"/>
  <c r="O2024" i="12" s="1"/>
  <c r="P2024" i="12" s="1"/>
  <c r="J2024" i="12"/>
  <c r="Y2024" i="12"/>
  <c r="I2024" i="12"/>
  <c r="V2024" i="12"/>
  <c r="K2023" i="12"/>
  <c r="Q2024" i="12" l="1"/>
  <c r="R2024" i="12" s="1"/>
  <c r="W2024" i="12"/>
  <c r="E1915" i="13"/>
  <c r="N2025" i="12"/>
  <c r="O2025" i="12" s="1"/>
  <c r="P2025" i="12" s="1"/>
  <c r="Y2025" i="12"/>
  <c r="I2025" i="12"/>
  <c r="V2025" i="12"/>
  <c r="B2026" i="12"/>
  <c r="U2025" i="12"/>
  <c r="E2025" i="12"/>
  <c r="F2025" i="12" s="1"/>
  <c r="J2025" i="12"/>
  <c r="K2024" i="12"/>
  <c r="K2025" i="12" l="1"/>
  <c r="Q2025" i="12"/>
  <c r="R2025" i="12" s="1"/>
  <c r="W2025" i="12"/>
  <c r="E1914" i="13"/>
  <c r="N2026" i="12"/>
  <c r="O2026" i="12" s="1"/>
  <c r="P2026" i="12" s="1"/>
  <c r="J2026" i="12"/>
  <c r="Y2026" i="12"/>
  <c r="I2026" i="12"/>
  <c r="V2026" i="12"/>
  <c r="B2027" i="12"/>
  <c r="U2026" i="12"/>
  <c r="E2026" i="12"/>
  <c r="F2026" i="12" s="1"/>
  <c r="K2026" i="12" l="1"/>
  <c r="W2026" i="12"/>
  <c r="Q2026" i="12"/>
  <c r="R2026" i="12" s="1"/>
  <c r="E1913" i="13"/>
  <c r="J2027" i="12"/>
  <c r="Y2027" i="12"/>
  <c r="I2027" i="12"/>
  <c r="V2027" i="12"/>
  <c r="B2028" i="12"/>
  <c r="U2027" i="12"/>
  <c r="E2027" i="12"/>
  <c r="F2027" i="12" s="1"/>
  <c r="N2027" i="12"/>
  <c r="O2027" i="12" s="1"/>
  <c r="P2027" i="12" s="1"/>
  <c r="W2027" i="12" l="1"/>
  <c r="Q2027" i="12"/>
  <c r="R2027" i="12" s="1"/>
  <c r="E1912" i="13"/>
  <c r="Y2028" i="12"/>
  <c r="I2028" i="12"/>
  <c r="V2028" i="12"/>
  <c r="B2029" i="12"/>
  <c r="U2028" i="12"/>
  <c r="E2028" i="12"/>
  <c r="F2028" i="12" s="1"/>
  <c r="N2028" i="12"/>
  <c r="O2028" i="12" s="1"/>
  <c r="P2028" i="12" s="1"/>
  <c r="J2028" i="12"/>
  <c r="K2027" i="12"/>
  <c r="W2028" i="12" l="1"/>
  <c r="K2028" i="12"/>
  <c r="Q2028" i="12"/>
  <c r="R2028" i="12" s="1"/>
  <c r="E1911" i="13"/>
  <c r="V2029" i="12"/>
  <c r="B2030" i="12"/>
  <c r="U2029" i="12"/>
  <c r="E2029" i="12"/>
  <c r="F2029" i="12" s="1"/>
  <c r="J2029" i="12"/>
  <c r="Y2029" i="12"/>
  <c r="I2029" i="12"/>
  <c r="N2029" i="12"/>
  <c r="O2029" i="12" s="1"/>
  <c r="P2029" i="12" s="1"/>
  <c r="E1910" i="13" l="1"/>
  <c r="N2030" i="12"/>
  <c r="O2030" i="12" s="1"/>
  <c r="P2030" i="12" s="1"/>
  <c r="J2030" i="12"/>
  <c r="V2030" i="12"/>
  <c r="Y2030" i="12"/>
  <c r="U2030" i="12"/>
  <c r="I2030" i="12"/>
  <c r="E2030" i="12"/>
  <c r="F2030" i="12" s="1"/>
  <c r="B2031" i="12"/>
  <c r="K2029" i="12"/>
  <c r="Q2029" i="12"/>
  <c r="R2029" i="12" s="1"/>
  <c r="W2029" i="12"/>
  <c r="E1909" i="13" l="1"/>
  <c r="N2031" i="12"/>
  <c r="O2031" i="12" s="1"/>
  <c r="P2031" i="12" s="1"/>
  <c r="J2031" i="12"/>
  <c r="Y2031" i="12"/>
  <c r="I2031" i="12"/>
  <c r="B2032" i="12"/>
  <c r="U2031" i="12"/>
  <c r="E2031" i="12"/>
  <c r="F2031" i="12" s="1"/>
  <c r="V2031" i="12"/>
  <c r="Q2030" i="12"/>
  <c r="R2030" i="12" s="1"/>
  <c r="K2030" i="12"/>
  <c r="W2030" i="12"/>
  <c r="W2031" i="12" l="1"/>
  <c r="E1908" i="13"/>
  <c r="J2032" i="12"/>
  <c r="Y2032" i="12"/>
  <c r="I2032" i="12"/>
  <c r="V2032" i="12"/>
  <c r="U2032" i="12"/>
  <c r="N2032" i="12"/>
  <c r="O2032" i="12" s="1"/>
  <c r="P2032" i="12" s="1"/>
  <c r="E2032" i="12"/>
  <c r="F2032" i="12" s="1"/>
  <c r="B2033" i="12"/>
  <c r="K2031" i="12"/>
  <c r="Q2031" i="12"/>
  <c r="R2031" i="12" s="1"/>
  <c r="Q2032" i="12" l="1"/>
  <c r="R2032" i="12" s="1"/>
  <c r="K2032" i="12"/>
  <c r="E1907" i="13"/>
  <c r="J2033" i="12"/>
  <c r="Y2033" i="12"/>
  <c r="I2033" i="12"/>
  <c r="V2033" i="12"/>
  <c r="B2034" i="12"/>
  <c r="U2033" i="12"/>
  <c r="E2033" i="12"/>
  <c r="F2033" i="12" s="1"/>
  <c r="N2033" i="12"/>
  <c r="O2033" i="12" s="1"/>
  <c r="P2033" i="12" s="1"/>
  <c r="W2032" i="12"/>
  <c r="W2033" i="12" l="1"/>
  <c r="E1906" i="13"/>
  <c r="V2034" i="12"/>
  <c r="B2035" i="12"/>
  <c r="U2034" i="12"/>
  <c r="E2034" i="12"/>
  <c r="F2034" i="12" s="1"/>
  <c r="N2034" i="12"/>
  <c r="O2034" i="12" s="1"/>
  <c r="P2034" i="12" s="1"/>
  <c r="J2034" i="12"/>
  <c r="Y2034" i="12"/>
  <c r="I2034" i="12"/>
  <c r="K2033" i="12"/>
  <c r="Q2033" i="12"/>
  <c r="R2033" i="12" s="1"/>
  <c r="W2034" i="12" l="1"/>
  <c r="Q2034" i="12"/>
  <c r="R2034" i="12" s="1"/>
  <c r="E1905" i="13"/>
  <c r="N2035" i="12"/>
  <c r="O2035" i="12" s="1"/>
  <c r="P2035" i="12" s="1"/>
  <c r="J2035" i="12"/>
  <c r="Y2035" i="12"/>
  <c r="I2035" i="12"/>
  <c r="B2036" i="12"/>
  <c r="V2035" i="12"/>
  <c r="U2035" i="12"/>
  <c r="E2035" i="12"/>
  <c r="F2035" i="12" s="1"/>
  <c r="K2034" i="12"/>
  <c r="W2035" i="12" l="1"/>
  <c r="Q2035" i="12"/>
  <c r="R2035" i="12" s="1"/>
  <c r="E1904" i="13"/>
  <c r="N2036" i="12"/>
  <c r="O2036" i="12" s="1"/>
  <c r="P2036" i="12" s="1"/>
  <c r="J2036" i="12"/>
  <c r="V2036" i="12"/>
  <c r="B2037" i="12"/>
  <c r="U2036" i="12"/>
  <c r="E2036" i="12"/>
  <c r="F2036" i="12" s="1"/>
  <c r="Y2036" i="12"/>
  <c r="I2036" i="12"/>
  <c r="K2035" i="12"/>
  <c r="W2036" i="12" l="1"/>
  <c r="Q2036" i="12"/>
  <c r="R2036" i="12" s="1"/>
  <c r="K2036" i="12"/>
  <c r="E1903" i="13"/>
  <c r="N2037" i="12"/>
  <c r="O2037" i="12" s="1"/>
  <c r="P2037" i="12" s="1"/>
  <c r="J2037" i="12"/>
  <c r="Y2037" i="12"/>
  <c r="I2037" i="12"/>
  <c r="B2038" i="12"/>
  <c r="U2037" i="12"/>
  <c r="E2037" i="12"/>
  <c r="F2037" i="12" s="1"/>
  <c r="V2037" i="12"/>
  <c r="Q2037" i="12" l="1"/>
  <c r="R2037" i="12" s="1"/>
  <c r="W2037" i="12"/>
  <c r="E1902" i="13"/>
  <c r="J2038" i="12"/>
  <c r="Y2038" i="12"/>
  <c r="I2038" i="12"/>
  <c r="V2038" i="12"/>
  <c r="B2039" i="12"/>
  <c r="U2038" i="12"/>
  <c r="E2038" i="12"/>
  <c r="F2038" i="12" s="1"/>
  <c r="N2038" i="12"/>
  <c r="O2038" i="12" s="1"/>
  <c r="P2038" i="12" s="1"/>
  <c r="K2037" i="12"/>
  <c r="W2038" i="12" l="1"/>
  <c r="Q2038" i="12"/>
  <c r="R2038" i="12" s="1"/>
  <c r="K2038" i="12"/>
  <c r="E1901" i="13"/>
  <c r="V2039" i="12"/>
  <c r="B2040" i="12"/>
  <c r="U2039" i="12"/>
  <c r="E2039" i="12"/>
  <c r="F2039" i="12" s="1"/>
  <c r="N2039" i="12"/>
  <c r="O2039" i="12" s="1"/>
  <c r="P2039" i="12" s="1"/>
  <c r="Y2039" i="12"/>
  <c r="J2039" i="12"/>
  <c r="I2039" i="12"/>
  <c r="W2039" i="12" l="1"/>
  <c r="K2039" i="12"/>
  <c r="E1900" i="13"/>
  <c r="B2041" i="12"/>
  <c r="U2040" i="12"/>
  <c r="E2040" i="12"/>
  <c r="F2040" i="12" s="1"/>
  <c r="N2040" i="12"/>
  <c r="O2040" i="12" s="1"/>
  <c r="P2040" i="12" s="1"/>
  <c r="J2040" i="12"/>
  <c r="Y2040" i="12"/>
  <c r="I2040" i="12"/>
  <c r="V2040" i="12"/>
  <c r="Q2039" i="12"/>
  <c r="R2039" i="12" s="1"/>
  <c r="W2040" i="12" l="1"/>
  <c r="E1899" i="13"/>
  <c r="N2041" i="12"/>
  <c r="O2041" i="12" s="1"/>
  <c r="P2041" i="12" s="1"/>
  <c r="Y2041" i="12"/>
  <c r="I2041" i="12"/>
  <c r="V2041" i="12"/>
  <c r="B2042" i="12"/>
  <c r="U2041" i="12"/>
  <c r="E2041" i="12"/>
  <c r="F2041" i="12" s="1"/>
  <c r="J2041" i="12"/>
  <c r="Q2040" i="12"/>
  <c r="R2040" i="12" s="1"/>
  <c r="K2040" i="12"/>
  <c r="K2041" i="12" l="1"/>
  <c r="Q2041" i="12"/>
  <c r="R2041" i="12" s="1"/>
  <c r="W2041" i="12"/>
  <c r="E1898" i="13"/>
  <c r="N2042" i="12"/>
  <c r="O2042" i="12" s="1"/>
  <c r="P2042" i="12" s="1"/>
  <c r="J2042" i="12"/>
  <c r="Y2042" i="12"/>
  <c r="I2042" i="12"/>
  <c r="V2042" i="12"/>
  <c r="B2043" i="12"/>
  <c r="U2042" i="12"/>
  <c r="E2042" i="12"/>
  <c r="F2042" i="12" s="1"/>
  <c r="W2042" i="12" l="1"/>
  <c r="Q2042" i="12"/>
  <c r="R2042" i="12" s="1"/>
  <c r="E1897" i="13"/>
  <c r="J2043" i="12"/>
  <c r="Y2043" i="12"/>
  <c r="I2043" i="12"/>
  <c r="V2043" i="12"/>
  <c r="B2044" i="12"/>
  <c r="U2043" i="12"/>
  <c r="E2043" i="12"/>
  <c r="F2043" i="12" s="1"/>
  <c r="N2043" i="12"/>
  <c r="O2043" i="12" s="1"/>
  <c r="P2043" i="12" s="1"/>
  <c r="K2042" i="12"/>
  <c r="Q2043" i="12" l="1"/>
  <c r="R2043" i="12" s="1"/>
  <c r="W2043" i="12"/>
  <c r="E1896" i="13"/>
  <c r="Y2044" i="12"/>
  <c r="I2044" i="12"/>
  <c r="V2044" i="12"/>
  <c r="B2045" i="12"/>
  <c r="U2044" i="12"/>
  <c r="E2044" i="12"/>
  <c r="F2044" i="12" s="1"/>
  <c r="N2044" i="12"/>
  <c r="O2044" i="12" s="1"/>
  <c r="P2044" i="12" s="1"/>
  <c r="J2044" i="12"/>
  <c r="K2043" i="12"/>
  <c r="W2044" i="12" l="1"/>
  <c r="K2044" i="12"/>
  <c r="E1895" i="13"/>
  <c r="V2045" i="12"/>
  <c r="B2046" i="12"/>
  <c r="U2045" i="12"/>
  <c r="E2045" i="12"/>
  <c r="F2045" i="12" s="1"/>
  <c r="N2045" i="12"/>
  <c r="O2045" i="12" s="1"/>
  <c r="P2045" i="12" s="1"/>
  <c r="J2045" i="12"/>
  <c r="Y2045" i="12"/>
  <c r="I2045" i="12"/>
  <c r="Q2044" i="12"/>
  <c r="R2044" i="12" s="1"/>
  <c r="W2045" i="12" l="1"/>
  <c r="E1894" i="13"/>
  <c r="N2046" i="12"/>
  <c r="O2046" i="12" s="1"/>
  <c r="P2046" i="12" s="1"/>
  <c r="J2046" i="12"/>
  <c r="Y2046" i="12"/>
  <c r="I2046" i="12"/>
  <c r="V2046" i="12"/>
  <c r="E2046" i="12"/>
  <c r="F2046" i="12" s="1"/>
  <c r="B2047" i="12"/>
  <c r="U2046" i="12"/>
  <c r="K2045" i="12"/>
  <c r="Q2045" i="12"/>
  <c r="R2045" i="12" s="1"/>
  <c r="W2046" i="12" l="1"/>
  <c r="Q2046" i="12"/>
  <c r="R2046" i="12" s="1"/>
  <c r="E1893" i="13"/>
  <c r="N2047" i="12"/>
  <c r="O2047" i="12" s="1"/>
  <c r="P2047" i="12" s="1"/>
  <c r="J2047" i="12"/>
  <c r="Y2047" i="12"/>
  <c r="I2047" i="12"/>
  <c r="V2047" i="12"/>
  <c r="B2048" i="12"/>
  <c r="U2047" i="12"/>
  <c r="E2047" i="12"/>
  <c r="F2047" i="12" s="1"/>
  <c r="K2046" i="12"/>
  <c r="W2047" i="12" l="1"/>
  <c r="Q2047" i="12"/>
  <c r="R2047" i="12" s="1"/>
  <c r="E1892" i="13"/>
  <c r="J2048" i="12"/>
  <c r="Y2048" i="12"/>
  <c r="I2048" i="12"/>
  <c r="V2048" i="12"/>
  <c r="B2049" i="12"/>
  <c r="U2048" i="12"/>
  <c r="E2048" i="12"/>
  <c r="F2048" i="12" s="1"/>
  <c r="N2048" i="12"/>
  <c r="O2048" i="12" s="1"/>
  <c r="P2048" i="12" s="1"/>
  <c r="K2047" i="12"/>
  <c r="W2048" i="12" l="1"/>
  <c r="Q2048" i="12"/>
  <c r="R2048" i="12" s="1"/>
  <c r="E1891" i="13"/>
  <c r="J2049" i="12"/>
  <c r="Y2049" i="12"/>
  <c r="I2049" i="12"/>
  <c r="V2049" i="12"/>
  <c r="B2050" i="12"/>
  <c r="U2049" i="12"/>
  <c r="E2049" i="12"/>
  <c r="F2049" i="12" s="1"/>
  <c r="N2049" i="12"/>
  <c r="O2049" i="12" s="1"/>
  <c r="P2049" i="12" s="1"/>
  <c r="K2048" i="12"/>
  <c r="K2049" i="12" l="1"/>
  <c r="Q2049" i="12"/>
  <c r="R2049" i="12" s="1"/>
  <c r="W2049" i="12"/>
  <c r="E1890" i="13"/>
  <c r="V2050" i="12"/>
  <c r="B2051" i="12"/>
  <c r="U2050" i="12"/>
  <c r="E2050" i="12"/>
  <c r="F2050" i="12" s="1"/>
  <c r="N2050" i="12"/>
  <c r="O2050" i="12" s="1"/>
  <c r="P2050" i="12" s="1"/>
  <c r="J2050" i="12"/>
  <c r="Y2050" i="12"/>
  <c r="I2050" i="12"/>
  <c r="W2050" i="12" l="1"/>
  <c r="E1889" i="13"/>
  <c r="N2051" i="12"/>
  <c r="O2051" i="12" s="1"/>
  <c r="P2051" i="12" s="1"/>
  <c r="J2051" i="12"/>
  <c r="Y2051" i="12"/>
  <c r="I2051" i="12"/>
  <c r="B2052" i="12"/>
  <c r="V2051" i="12"/>
  <c r="U2051" i="12"/>
  <c r="E2051" i="12"/>
  <c r="F2051" i="12" s="1"/>
  <c r="K2050" i="12"/>
  <c r="Q2050" i="12"/>
  <c r="R2050" i="12" s="1"/>
  <c r="W2051" i="12" l="1"/>
  <c r="K2051" i="12"/>
  <c r="Q2051" i="12"/>
  <c r="R2051" i="12" s="1"/>
  <c r="E1888" i="13"/>
  <c r="N2052" i="12"/>
  <c r="O2052" i="12" s="1"/>
  <c r="P2052" i="12" s="1"/>
  <c r="J2052" i="12"/>
  <c r="Y2052" i="12"/>
  <c r="I2052" i="12"/>
  <c r="V2052" i="12"/>
  <c r="B2053" i="12"/>
  <c r="U2052" i="12"/>
  <c r="E2052" i="12"/>
  <c r="F2052" i="12" s="1"/>
  <c r="W2052" i="12" l="1"/>
  <c r="K2052" i="12"/>
  <c r="E1887" i="13"/>
  <c r="N2053" i="12"/>
  <c r="O2053" i="12" s="1"/>
  <c r="P2053" i="12" s="1"/>
  <c r="J2053" i="12"/>
  <c r="Y2053" i="12"/>
  <c r="I2053" i="12"/>
  <c r="V2053" i="12"/>
  <c r="B2054" i="12"/>
  <c r="U2053" i="12"/>
  <c r="E2053" i="12"/>
  <c r="F2053" i="12" s="1"/>
  <c r="Q2052" i="12"/>
  <c r="R2052" i="12" s="1"/>
  <c r="W2053" i="12" l="1"/>
  <c r="Q2053" i="12"/>
  <c r="R2053" i="12" s="1"/>
  <c r="K2053" i="12"/>
  <c r="E1886" i="13"/>
  <c r="J2054" i="12"/>
  <c r="Y2054" i="12"/>
  <c r="I2054" i="12"/>
  <c r="V2054" i="12"/>
  <c r="B2055" i="12"/>
  <c r="U2054" i="12"/>
  <c r="E2054" i="12"/>
  <c r="F2054" i="12" s="1"/>
  <c r="N2054" i="12"/>
  <c r="O2054" i="12" s="1"/>
  <c r="P2054" i="12" s="1"/>
  <c r="W2054" i="12" l="1"/>
  <c r="Q2054" i="12"/>
  <c r="R2054" i="12" s="1"/>
  <c r="K2054" i="12"/>
  <c r="E1885" i="13"/>
  <c r="V2055" i="12"/>
  <c r="B2056" i="12"/>
  <c r="U2055" i="12"/>
  <c r="E2055" i="12"/>
  <c r="F2055" i="12" s="1"/>
  <c r="N2055" i="12"/>
  <c r="O2055" i="12" s="1"/>
  <c r="P2055" i="12" s="1"/>
  <c r="Y2055" i="12"/>
  <c r="J2055" i="12"/>
  <c r="I2055" i="12"/>
  <c r="E1884" i="13" l="1"/>
  <c r="B2057" i="12"/>
  <c r="U2056" i="12"/>
  <c r="E2056" i="12"/>
  <c r="F2056" i="12" s="1"/>
  <c r="N2056" i="12"/>
  <c r="O2056" i="12" s="1"/>
  <c r="P2056" i="12" s="1"/>
  <c r="J2056" i="12"/>
  <c r="Y2056" i="12"/>
  <c r="I2056" i="12"/>
  <c r="V2056" i="12"/>
  <c r="K2055" i="12"/>
  <c r="Q2055" i="12"/>
  <c r="R2055" i="12" s="1"/>
  <c r="W2055" i="12"/>
  <c r="K2056" i="12" l="1"/>
  <c r="Q2056" i="12"/>
  <c r="R2056" i="12" s="1"/>
  <c r="W2056" i="12"/>
  <c r="E1883" i="13"/>
  <c r="N2057" i="12"/>
  <c r="O2057" i="12" s="1"/>
  <c r="P2057" i="12" s="1"/>
  <c r="J2057" i="12"/>
  <c r="Y2057" i="12"/>
  <c r="I2057" i="12"/>
  <c r="V2057" i="12"/>
  <c r="B2058" i="12"/>
  <c r="U2057" i="12"/>
  <c r="E2057" i="12"/>
  <c r="F2057" i="12" s="1"/>
  <c r="Q2057" i="12" l="1"/>
  <c r="R2057" i="12" s="1"/>
  <c r="W2057" i="12"/>
  <c r="E1882" i="13"/>
  <c r="N2058" i="12"/>
  <c r="O2058" i="12" s="1"/>
  <c r="P2058" i="12" s="1"/>
  <c r="J2058" i="12"/>
  <c r="Y2058" i="12"/>
  <c r="I2058" i="12"/>
  <c r="V2058" i="12"/>
  <c r="B2059" i="12"/>
  <c r="U2058" i="12"/>
  <c r="E2058" i="12"/>
  <c r="F2058" i="12" s="1"/>
  <c r="K2057" i="12"/>
  <c r="Q2058" i="12" l="1"/>
  <c r="R2058" i="12" s="1"/>
  <c r="W2058" i="12"/>
  <c r="E1881" i="13"/>
  <c r="J2059" i="12"/>
  <c r="Y2059" i="12"/>
  <c r="I2059" i="12"/>
  <c r="V2059" i="12"/>
  <c r="B2060" i="12"/>
  <c r="U2059" i="12"/>
  <c r="E2059" i="12"/>
  <c r="F2059" i="12" s="1"/>
  <c r="N2059" i="12"/>
  <c r="O2059" i="12" s="1"/>
  <c r="P2059" i="12" s="1"/>
  <c r="K2058" i="12"/>
  <c r="K2059" i="12" l="1"/>
  <c r="Q2059" i="12"/>
  <c r="R2059" i="12" s="1"/>
  <c r="W2059" i="12"/>
  <c r="E1880" i="13"/>
  <c r="Y2060" i="12"/>
  <c r="I2060" i="12"/>
  <c r="V2060" i="12"/>
  <c r="B2061" i="12"/>
  <c r="U2060" i="12"/>
  <c r="E2060" i="12"/>
  <c r="F2060" i="12" s="1"/>
  <c r="N2060" i="12"/>
  <c r="O2060" i="12" s="1"/>
  <c r="P2060" i="12" s="1"/>
  <c r="J2060" i="12"/>
  <c r="W2060" i="12" l="1"/>
  <c r="Q2060" i="12"/>
  <c r="R2060" i="12" s="1"/>
  <c r="E1879" i="13"/>
  <c r="V2061" i="12"/>
  <c r="B2062" i="12"/>
  <c r="U2061" i="12"/>
  <c r="E2061" i="12"/>
  <c r="F2061" i="12" s="1"/>
  <c r="N2061" i="12"/>
  <c r="O2061" i="12" s="1"/>
  <c r="P2061" i="12" s="1"/>
  <c r="J2061" i="12"/>
  <c r="Y2061" i="12"/>
  <c r="I2061" i="12"/>
  <c r="K2060" i="12"/>
  <c r="E1878" i="13" l="1"/>
  <c r="N2062" i="12"/>
  <c r="O2062" i="12" s="1"/>
  <c r="P2062" i="12" s="1"/>
  <c r="J2062" i="12"/>
  <c r="Y2062" i="12"/>
  <c r="I2062" i="12"/>
  <c r="V2062" i="12"/>
  <c r="B2063" i="12"/>
  <c r="U2062" i="12"/>
  <c r="E2062" i="12"/>
  <c r="F2062" i="12" s="1"/>
  <c r="K2061" i="12"/>
  <c r="Q2061" i="12"/>
  <c r="R2061" i="12" s="1"/>
  <c r="W2061" i="12"/>
  <c r="E1877" i="13" l="1"/>
  <c r="N2063" i="12"/>
  <c r="O2063" i="12" s="1"/>
  <c r="P2063" i="12" s="1"/>
  <c r="J2063" i="12"/>
  <c r="Y2063" i="12"/>
  <c r="I2063" i="12"/>
  <c r="V2063" i="12"/>
  <c r="B2064" i="12"/>
  <c r="U2063" i="12"/>
  <c r="E2063" i="12"/>
  <c r="F2063" i="12" s="1"/>
  <c r="K2062" i="12"/>
  <c r="Q2062" i="12"/>
  <c r="R2062" i="12" s="1"/>
  <c r="W2062" i="12"/>
  <c r="W2063" i="12" l="1"/>
  <c r="E1876" i="13"/>
  <c r="J2064" i="12"/>
  <c r="Y2064" i="12"/>
  <c r="I2064" i="12"/>
  <c r="V2064" i="12"/>
  <c r="B2065" i="12"/>
  <c r="U2064" i="12"/>
  <c r="E2064" i="12"/>
  <c r="F2064" i="12" s="1"/>
  <c r="N2064" i="12"/>
  <c r="O2064" i="12" s="1"/>
  <c r="P2064" i="12" s="1"/>
  <c r="K2063" i="12"/>
  <c r="Q2063" i="12"/>
  <c r="R2063" i="12" s="1"/>
  <c r="W2064" i="12" l="1"/>
  <c r="Q2064" i="12"/>
  <c r="R2064" i="12" s="1"/>
  <c r="E1875" i="13"/>
  <c r="J2065" i="12"/>
  <c r="Y2065" i="12"/>
  <c r="I2065" i="12"/>
  <c r="V2065" i="12"/>
  <c r="B2066" i="12"/>
  <c r="U2065" i="12"/>
  <c r="E2065" i="12"/>
  <c r="F2065" i="12" s="1"/>
  <c r="N2065" i="12"/>
  <c r="O2065" i="12" s="1"/>
  <c r="P2065" i="12" s="1"/>
  <c r="K2064" i="12"/>
  <c r="W2065" i="12" l="1"/>
  <c r="E1874" i="13"/>
  <c r="V2066" i="12"/>
  <c r="B2067" i="12"/>
  <c r="U2066" i="12"/>
  <c r="E2066" i="12"/>
  <c r="F2066" i="12" s="1"/>
  <c r="N2066" i="12"/>
  <c r="O2066" i="12" s="1"/>
  <c r="P2066" i="12" s="1"/>
  <c r="J2066" i="12"/>
  <c r="Y2066" i="12"/>
  <c r="I2066" i="12"/>
  <c r="K2065" i="12"/>
  <c r="Q2065" i="12"/>
  <c r="R2065" i="12" s="1"/>
  <c r="W2066" i="12" l="1"/>
  <c r="Q2066" i="12"/>
  <c r="R2066" i="12" s="1"/>
  <c r="E1873" i="13"/>
  <c r="N2067" i="12"/>
  <c r="O2067" i="12" s="1"/>
  <c r="P2067" i="12" s="1"/>
  <c r="J2067" i="12"/>
  <c r="Y2067" i="12"/>
  <c r="I2067" i="12"/>
  <c r="B2068" i="12"/>
  <c r="V2067" i="12"/>
  <c r="U2067" i="12"/>
  <c r="E2067" i="12"/>
  <c r="F2067" i="12" s="1"/>
  <c r="K2066" i="12"/>
  <c r="W2067" i="12" l="1"/>
  <c r="Q2067" i="12"/>
  <c r="R2067" i="12" s="1"/>
  <c r="E1872" i="13"/>
  <c r="N2068" i="12"/>
  <c r="O2068" i="12" s="1"/>
  <c r="P2068" i="12" s="1"/>
  <c r="J2068" i="12"/>
  <c r="Y2068" i="12"/>
  <c r="I2068" i="12"/>
  <c r="V2068" i="12"/>
  <c r="B2069" i="12"/>
  <c r="U2068" i="12"/>
  <c r="E2068" i="12"/>
  <c r="F2068" i="12" s="1"/>
  <c r="K2067" i="12"/>
  <c r="W2068" i="12" l="1"/>
  <c r="Q2068" i="12"/>
  <c r="R2068" i="12" s="1"/>
  <c r="E1871" i="13"/>
  <c r="N2069" i="12"/>
  <c r="O2069" i="12" s="1"/>
  <c r="P2069" i="12" s="1"/>
  <c r="J2069" i="12"/>
  <c r="Y2069" i="12"/>
  <c r="I2069" i="12"/>
  <c r="V2069" i="12"/>
  <c r="B2070" i="12"/>
  <c r="U2069" i="12"/>
  <c r="E2069" i="12"/>
  <c r="F2069" i="12" s="1"/>
  <c r="K2068" i="12"/>
  <c r="W2069" i="12" l="1"/>
  <c r="Q2069" i="12"/>
  <c r="R2069" i="12" s="1"/>
  <c r="E1870" i="13"/>
  <c r="J2070" i="12"/>
  <c r="Y2070" i="12"/>
  <c r="I2070" i="12"/>
  <c r="V2070" i="12"/>
  <c r="B2071" i="12"/>
  <c r="U2070" i="12"/>
  <c r="E2070" i="12"/>
  <c r="F2070" i="12" s="1"/>
  <c r="N2070" i="12"/>
  <c r="O2070" i="12" s="1"/>
  <c r="P2070" i="12" s="1"/>
  <c r="K2069" i="12"/>
  <c r="K2070" i="12" l="1"/>
  <c r="Q2070" i="12"/>
  <c r="R2070" i="12" s="1"/>
  <c r="W2070" i="12"/>
  <c r="E1869" i="13"/>
  <c r="V2071" i="12"/>
  <c r="B2072" i="12"/>
  <c r="U2071" i="12"/>
  <c r="E2071" i="12"/>
  <c r="F2071" i="12" s="1"/>
  <c r="N2071" i="12"/>
  <c r="O2071" i="12" s="1"/>
  <c r="P2071" i="12" s="1"/>
  <c r="Y2071" i="12"/>
  <c r="J2071" i="12"/>
  <c r="I2071" i="12"/>
  <c r="E1868" i="13" l="1"/>
  <c r="B2073" i="12"/>
  <c r="U2072" i="12"/>
  <c r="E2072" i="12"/>
  <c r="F2072" i="12" s="1"/>
  <c r="N2072" i="12"/>
  <c r="O2072" i="12" s="1"/>
  <c r="P2072" i="12" s="1"/>
  <c r="J2072" i="12"/>
  <c r="Y2072" i="12"/>
  <c r="I2072" i="12"/>
  <c r="V2072" i="12"/>
  <c r="K2071" i="12"/>
  <c r="Q2071" i="12"/>
  <c r="R2071" i="12" s="1"/>
  <c r="W2071" i="12"/>
  <c r="Q2072" i="12" l="1"/>
  <c r="R2072" i="12" s="1"/>
  <c r="W2072" i="12"/>
  <c r="E1867" i="13"/>
  <c r="N2073" i="12"/>
  <c r="O2073" i="12" s="1"/>
  <c r="P2073" i="12" s="1"/>
  <c r="J2073" i="12"/>
  <c r="Y2073" i="12"/>
  <c r="I2073" i="12"/>
  <c r="V2073" i="12"/>
  <c r="B2074" i="12"/>
  <c r="U2073" i="12"/>
  <c r="E2073" i="12"/>
  <c r="F2073" i="12" s="1"/>
  <c r="K2072" i="12"/>
  <c r="W2073" i="12" l="1"/>
  <c r="Q2073" i="12"/>
  <c r="R2073" i="12" s="1"/>
  <c r="E1866" i="13"/>
  <c r="N2074" i="12"/>
  <c r="O2074" i="12" s="1"/>
  <c r="P2074" i="12" s="1"/>
  <c r="J2074" i="12"/>
  <c r="Y2074" i="12"/>
  <c r="I2074" i="12"/>
  <c r="V2074" i="12"/>
  <c r="B2075" i="12"/>
  <c r="U2074" i="12"/>
  <c r="E2074" i="12"/>
  <c r="F2074" i="12" s="1"/>
  <c r="K2073" i="12"/>
  <c r="Q2074" i="12" l="1"/>
  <c r="R2074" i="12" s="1"/>
  <c r="W2074" i="12"/>
  <c r="E1865" i="13"/>
  <c r="J2075" i="12"/>
  <c r="Y2075" i="12"/>
  <c r="I2075" i="12"/>
  <c r="V2075" i="12"/>
  <c r="B2076" i="12"/>
  <c r="U2075" i="12"/>
  <c r="E2075" i="12"/>
  <c r="F2075" i="12" s="1"/>
  <c r="N2075" i="12"/>
  <c r="O2075" i="12" s="1"/>
  <c r="P2075" i="12" s="1"/>
  <c r="K2074" i="12"/>
  <c r="Q2075" i="12" l="1"/>
  <c r="R2075" i="12" s="1"/>
  <c r="K2075" i="12"/>
  <c r="W2075" i="12"/>
  <c r="E1864" i="13"/>
  <c r="Y2076" i="12"/>
  <c r="I2076" i="12"/>
  <c r="V2076" i="12"/>
  <c r="B2077" i="12"/>
  <c r="U2076" i="12"/>
  <c r="E2076" i="12"/>
  <c r="F2076" i="12" s="1"/>
  <c r="N2076" i="12"/>
  <c r="O2076" i="12" s="1"/>
  <c r="P2076" i="12" s="1"/>
  <c r="J2076" i="12"/>
  <c r="K2076" i="12" l="1"/>
  <c r="Q2076" i="12"/>
  <c r="R2076" i="12" s="1"/>
  <c r="W2076" i="12"/>
  <c r="E1863" i="13"/>
  <c r="V2077" i="12"/>
  <c r="B2078" i="12"/>
  <c r="U2077" i="12"/>
  <c r="E2077" i="12"/>
  <c r="F2077" i="12" s="1"/>
  <c r="N2077" i="12"/>
  <c r="O2077" i="12" s="1"/>
  <c r="P2077" i="12" s="1"/>
  <c r="J2077" i="12"/>
  <c r="Y2077" i="12"/>
  <c r="I2077" i="12"/>
  <c r="E1862" i="13" l="1"/>
  <c r="N2078" i="12"/>
  <c r="O2078" i="12" s="1"/>
  <c r="P2078" i="12" s="1"/>
  <c r="J2078" i="12"/>
  <c r="Y2078" i="12"/>
  <c r="I2078" i="12"/>
  <c r="V2078" i="12"/>
  <c r="B2079" i="12"/>
  <c r="U2078" i="12"/>
  <c r="E2078" i="12"/>
  <c r="F2078" i="12" s="1"/>
  <c r="K2077" i="12"/>
  <c r="Q2077" i="12"/>
  <c r="R2077" i="12" s="1"/>
  <c r="W2077" i="12"/>
  <c r="E1861" i="13" l="1"/>
  <c r="N2079" i="12"/>
  <c r="O2079" i="12" s="1"/>
  <c r="P2079" i="12" s="1"/>
  <c r="J2079" i="12"/>
  <c r="Y2079" i="12"/>
  <c r="I2079" i="12"/>
  <c r="V2079" i="12"/>
  <c r="B2080" i="12"/>
  <c r="U2079" i="12"/>
  <c r="E2079" i="12"/>
  <c r="F2079" i="12" s="1"/>
  <c r="K2078" i="12"/>
  <c r="Q2078" i="12"/>
  <c r="R2078" i="12" s="1"/>
  <c r="W2078" i="12"/>
  <c r="W2079" i="12" l="1"/>
  <c r="E1860" i="13"/>
  <c r="J2080" i="12"/>
  <c r="Y2080" i="12"/>
  <c r="I2080" i="12"/>
  <c r="V2080" i="12"/>
  <c r="B2081" i="12"/>
  <c r="U2080" i="12"/>
  <c r="E2080" i="12"/>
  <c r="F2080" i="12" s="1"/>
  <c r="N2080" i="12"/>
  <c r="O2080" i="12" s="1"/>
  <c r="P2080" i="12" s="1"/>
  <c r="K2079" i="12"/>
  <c r="Q2079" i="12"/>
  <c r="R2079" i="12" s="1"/>
  <c r="Q2080" i="12" l="1"/>
  <c r="R2080" i="12" s="1"/>
  <c r="W2080" i="12"/>
  <c r="E1859" i="13"/>
  <c r="J2081" i="12"/>
  <c r="Y2081" i="12"/>
  <c r="I2081" i="12"/>
  <c r="V2081" i="12"/>
  <c r="B2082" i="12"/>
  <c r="U2081" i="12"/>
  <c r="E2081" i="12"/>
  <c r="F2081" i="12" s="1"/>
  <c r="N2081" i="12"/>
  <c r="O2081" i="12" s="1"/>
  <c r="P2081" i="12" s="1"/>
  <c r="K2080" i="12"/>
  <c r="W2081" i="12" l="1"/>
  <c r="E1858" i="13"/>
  <c r="V2082" i="12"/>
  <c r="B2083" i="12"/>
  <c r="U2082" i="12"/>
  <c r="E2082" i="12"/>
  <c r="F2082" i="12" s="1"/>
  <c r="N2082" i="12"/>
  <c r="O2082" i="12" s="1"/>
  <c r="P2082" i="12" s="1"/>
  <c r="J2082" i="12"/>
  <c r="Y2082" i="12"/>
  <c r="I2082" i="12"/>
  <c r="K2081" i="12"/>
  <c r="Q2081" i="12"/>
  <c r="R2081" i="12" s="1"/>
  <c r="W2082" i="12" l="1"/>
  <c r="Q2082" i="12"/>
  <c r="R2082" i="12" s="1"/>
  <c r="E1857" i="13"/>
  <c r="N2083" i="12"/>
  <c r="O2083" i="12" s="1"/>
  <c r="P2083" i="12" s="1"/>
  <c r="J2083" i="12"/>
  <c r="Y2083" i="12"/>
  <c r="I2083" i="12"/>
  <c r="B2084" i="12"/>
  <c r="V2083" i="12"/>
  <c r="U2083" i="12"/>
  <c r="E2083" i="12"/>
  <c r="F2083" i="12" s="1"/>
  <c r="K2082" i="12"/>
  <c r="Q2083" i="12" l="1"/>
  <c r="R2083" i="12" s="1"/>
  <c r="W2083" i="12"/>
  <c r="E1856" i="13"/>
  <c r="N2084" i="12"/>
  <c r="O2084" i="12" s="1"/>
  <c r="P2084" i="12" s="1"/>
  <c r="J2084" i="12"/>
  <c r="Y2084" i="12"/>
  <c r="I2084" i="12"/>
  <c r="V2084" i="12"/>
  <c r="B2085" i="12"/>
  <c r="U2084" i="12"/>
  <c r="E2084" i="12"/>
  <c r="F2084" i="12" s="1"/>
  <c r="K2083" i="12"/>
  <c r="Q2084" i="12" l="1"/>
  <c r="R2084" i="12" s="1"/>
  <c r="W2084" i="12"/>
  <c r="E1855" i="13"/>
  <c r="N2085" i="12"/>
  <c r="O2085" i="12" s="1"/>
  <c r="P2085" i="12" s="1"/>
  <c r="J2085" i="12"/>
  <c r="Y2085" i="12"/>
  <c r="I2085" i="12"/>
  <c r="V2085" i="12"/>
  <c r="B2086" i="12"/>
  <c r="U2085" i="12"/>
  <c r="E2085" i="12"/>
  <c r="F2085" i="12" s="1"/>
  <c r="K2084" i="12"/>
  <c r="W2085" i="12" l="1"/>
  <c r="E1854" i="13"/>
  <c r="J2086" i="12"/>
  <c r="Y2086" i="12"/>
  <c r="I2086" i="12"/>
  <c r="V2086" i="12"/>
  <c r="B2087" i="12"/>
  <c r="U2086" i="12"/>
  <c r="E2086" i="12"/>
  <c r="F2086" i="12" s="1"/>
  <c r="N2086" i="12"/>
  <c r="O2086" i="12" s="1"/>
  <c r="P2086" i="12" s="1"/>
  <c r="Q2085" i="12"/>
  <c r="R2085" i="12" s="1"/>
  <c r="K2085" i="12"/>
  <c r="W2086" i="12" l="1"/>
  <c r="K2086" i="12"/>
  <c r="Q2086" i="12"/>
  <c r="R2086" i="12" s="1"/>
  <c r="E1853" i="13"/>
  <c r="V2087" i="12"/>
  <c r="B2088" i="12"/>
  <c r="U2087" i="12"/>
  <c r="E2087" i="12"/>
  <c r="F2087" i="12" s="1"/>
  <c r="N2087" i="12"/>
  <c r="O2087" i="12" s="1"/>
  <c r="P2087" i="12" s="1"/>
  <c r="Y2087" i="12"/>
  <c r="J2087" i="12"/>
  <c r="I2087" i="12"/>
  <c r="K2087" i="12" l="1"/>
  <c r="Q2087" i="12"/>
  <c r="R2087" i="12" s="1"/>
  <c r="W2087" i="12"/>
  <c r="E1852" i="13"/>
  <c r="B2089" i="12"/>
  <c r="U2088" i="12"/>
  <c r="E2088" i="12"/>
  <c r="F2088" i="12" s="1"/>
  <c r="N2088" i="12"/>
  <c r="O2088" i="12" s="1"/>
  <c r="P2088" i="12" s="1"/>
  <c r="J2088" i="12"/>
  <c r="Y2088" i="12"/>
  <c r="I2088" i="12"/>
  <c r="V2088" i="12"/>
  <c r="W2088" i="12" l="1"/>
  <c r="E1851" i="13"/>
  <c r="N2089" i="12"/>
  <c r="O2089" i="12" s="1"/>
  <c r="P2089" i="12" s="1"/>
  <c r="J2089" i="12"/>
  <c r="Y2089" i="12"/>
  <c r="I2089" i="12"/>
  <c r="V2089" i="12"/>
  <c r="B2090" i="12"/>
  <c r="U2089" i="12"/>
  <c r="E2089" i="12"/>
  <c r="F2089" i="12" s="1"/>
  <c r="K2088" i="12"/>
  <c r="Q2088" i="12"/>
  <c r="R2088" i="12" s="1"/>
  <c r="W2089" i="12" l="1"/>
  <c r="K2089" i="12"/>
  <c r="Q2089" i="12"/>
  <c r="R2089" i="12" s="1"/>
  <c r="E1850" i="13"/>
  <c r="N2090" i="12"/>
  <c r="O2090" i="12" s="1"/>
  <c r="P2090" i="12" s="1"/>
  <c r="J2090" i="12"/>
  <c r="Y2090" i="12"/>
  <c r="I2090" i="12"/>
  <c r="V2090" i="12"/>
  <c r="B2091" i="12"/>
  <c r="U2090" i="12"/>
  <c r="E2090" i="12"/>
  <c r="F2090" i="12" s="1"/>
  <c r="W2090" i="12" l="1"/>
  <c r="Q2090" i="12"/>
  <c r="R2090" i="12" s="1"/>
  <c r="E1849" i="13"/>
  <c r="J2091" i="12"/>
  <c r="Y2091" i="12"/>
  <c r="I2091" i="12"/>
  <c r="V2091" i="12"/>
  <c r="B2092" i="12"/>
  <c r="U2091" i="12"/>
  <c r="E2091" i="12"/>
  <c r="F2091" i="12" s="1"/>
  <c r="N2091" i="12"/>
  <c r="O2091" i="12" s="1"/>
  <c r="P2091" i="12" s="1"/>
  <c r="K2090" i="12"/>
  <c r="Q2091" i="12" l="1"/>
  <c r="R2091" i="12" s="1"/>
  <c r="E1848" i="13"/>
  <c r="Y2092" i="12"/>
  <c r="I2092" i="12"/>
  <c r="V2092" i="12"/>
  <c r="B2093" i="12"/>
  <c r="U2092" i="12"/>
  <c r="E2092" i="12"/>
  <c r="F2092" i="12" s="1"/>
  <c r="N2092" i="12"/>
  <c r="O2092" i="12" s="1"/>
  <c r="P2092" i="12" s="1"/>
  <c r="J2092" i="12"/>
  <c r="K2091" i="12"/>
  <c r="W2091" i="12"/>
  <c r="W2092" i="12" l="1"/>
  <c r="E1847" i="13"/>
  <c r="V2093" i="12"/>
  <c r="B2094" i="12"/>
  <c r="U2093" i="12"/>
  <c r="E2093" i="12"/>
  <c r="F2093" i="12" s="1"/>
  <c r="N2093" i="12"/>
  <c r="O2093" i="12" s="1"/>
  <c r="P2093" i="12" s="1"/>
  <c r="J2093" i="12"/>
  <c r="Y2093" i="12"/>
  <c r="I2093" i="12"/>
  <c r="K2092" i="12"/>
  <c r="Q2092" i="12"/>
  <c r="R2092" i="12" s="1"/>
  <c r="K2093" i="12" l="1"/>
  <c r="Q2093" i="12"/>
  <c r="R2093" i="12" s="1"/>
  <c r="W2093" i="12"/>
  <c r="E1846" i="13"/>
  <c r="N2094" i="12"/>
  <c r="O2094" i="12" s="1"/>
  <c r="P2094" i="12" s="1"/>
  <c r="J2094" i="12"/>
  <c r="Y2094" i="12"/>
  <c r="I2094" i="12"/>
  <c r="V2094" i="12"/>
  <c r="B2095" i="12"/>
  <c r="U2094" i="12"/>
  <c r="E2094" i="12"/>
  <c r="F2094" i="12" s="1"/>
  <c r="W2094" i="12" l="1"/>
  <c r="K2094" i="12"/>
  <c r="Q2094" i="12"/>
  <c r="R2094" i="12" s="1"/>
  <c r="E1845" i="13"/>
  <c r="N2095" i="12"/>
  <c r="O2095" i="12" s="1"/>
  <c r="P2095" i="12" s="1"/>
  <c r="J2095" i="12"/>
  <c r="Y2095" i="12"/>
  <c r="I2095" i="12"/>
  <c r="V2095" i="12"/>
  <c r="B2096" i="12"/>
  <c r="U2095" i="12"/>
  <c r="E2095" i="12"/>
  <c r="F2095" i="12" s="1"/>
  <c r="K2095" i="12" l="1"/>
  <c r="Q2095" i="12"/>
  <c r="R2095" i="12" s="1"/>
  <c r="W2095" i="12"/>
  <c r="E1844" i="13"/>
  <c r="J2096" i="12"/>
  <c r="Y2096" i="12"/>
  <c r="I2096" i="12"/>
  <c r="V2096" i="12"/>
  <c r="B2097" i="12"/>
  <c r="U2096" i="12"/>
  <c r="E2096" i="12"/>
  <c r="F2096" i="12" s="1"/>
  <c r="N2096" i="12"/>
  <c r="O2096" i="12" s="1"/>
  <c r="P2096" i="12" s="1"/>
  <c r="W2096" i="12" l="1"/>
  <c r="E1843" i="13"/>
  <c r="J2097" i="12"/>
  <c r="Y2097" i="12"/>
  <c r="I2097" i="12"/>
  <c r="V2097" i="12"/>
  <c r="B2098" i="12"/>
  <c r="U2097" i="12"/>
  <c r="E2097" i="12"/>
  <c r="F2097" i="12" s="1"/>
  <c r="N2097" i="12"/>
  <c r="O2097" i="12" s="1"/>
  <c r="P2097" i="12" s="1"/>
  <c r="K2096" i="12"/>
  <c r="Q2096" i="12"/>
  <c r="R2096" i="12" s="1"/>
  <c r="W2097" i="12" l="1"/>
  <c r="E1842" i="13"/>
  <c r="V2098" i="12"/>
  <c r="B2099" i="12"/>
  <c r="U2098" i="12"/>
  <c r="E2098" i="12"/>
  <c r="F2098" i="12" s="1"/>
  <c r="N2098" i="12"/>
  <c r="O2098" i="12" s="1"/>
  <c r="P2098" i="12" s="1"/>
  <c r="J2098" i="12"/>
  <c r="Y2098" i="12"/>
  <c r="I2098" i="12"/>
  <c r="K2097" i="12"/>
  <c r="Q2097" i="12"/>
  <c r="R2097" i="12" s="1"/>
  <c r="W2098" i="12" l="1"/>
  <c r="Q2098" i="12"/>
  <c r="R2098" i="12" s="1"/>
  <c r="E1841" i="13"/>
  <c r="N2099" i="12"/>
  <c r="O2099" i="12" s="1"/>
  <c r="P2099" i="12" s="1"/>
  <c r="J2099" i="12"/>
  <c r="Y2099" i="12"/>
  <c r="I2099" i="12"/>
  <c r="B2100" i="12"/>
  <c r="V2099" i="12"/>
  <c r="U2099" i="12"/>
  <c r="E2099" i="12"/>
  <c r="F2099" i="12" s="1"/>
  <c r="K2098" i="12"/>
  <c r="Q2099" i="12" l="1"/>
  <c r="R2099" i="12" s="1"/>
  <c r="W2099" i="12"/>
  <c r="E1840" i="13"/>
  <c r="N2100" i="12"/>
  <c r="O2100" i="12" s="1"/>
  <c r="P2100" i="12" s="1"/>
  <c r="J2100" i="12"/>
  <c r="Y2100" i="12"/>
  <c r="I2100" i="12"/>
  <c r="V2100" i="12"/>
  <c r="B2101" i="12"/>
  <c r="U2100" i="12"/>
  <c r="E2100" i="12"/>
  <c r="F2100" i="12" s="1"/>
  <c r="K2099" i="12"/>
  <c r="Q2100" i="12" l="1"/>
  <c r="R2100" i="12" s="1"/>
  <c r="W2100" i="12"/>
  <c r="E1839" i="13"/>
  <c r="N2101" i="12"/>
  <c r="O2101" i="12" s="1"/>
  <c r="P2101" i="12" s="1"/>
  <c r="J2101" i="12"/>
  <c r="Y2101" i="12"/>
  <c r="I2101" i="12"/>
  <c r="V2101" i="12"/>
  <c r="B2102" i="12"/>
  <c r="U2101" i="12"/>
  <c r="E2101" i="12"/>
  <c r="F2101" i="12" s="1"/>
  <c r="K2100" i="12"/>
  <c r="W2101" i="12" l="1"/>
  <c r="Q2101" i="12"/>
  <c r="R2101" i="12" s="1"/>
  <c r="E1838" i="13"/>
  <c r="J2102" i="12"/>
  <c r="Y2102" i="12"/>
  <c r="I2102" i="12"/>
  <c r="V2102" i="12"/>
  <c r="B2103" i="12"/>
  <c r="U2102" i="12"/>
  <c r="E2102" i="12"/>
  <c r="F2102" i="12" s="1"/>
  <c r="N2102" i="12"/>
  <c r="O2102" i="12" s="1"/>
  <c r="P2102" i="12" s="1"/>
  <c r="K2101" i="12"/>
  <c r="W2102" i="12" l="1"/>
  <c r="Q2102" i="12"/>
  <c r="R2102" i="12" s="1"/>
  <c r="E1837" i="13"/>
  <c r="V2103" i="12"/>
  <c r="B2104" i="12"/>
  <c r="U2103" i="12"/>
  <c r="E2103" i="12"/>
  <c r="F2103" i="12" s="1"/>
  <c r="N2103" i="12"/>
  <c r="O2103" i="12" s="1"/>
  <c r="P2103" i="12" s="1"/>
  <c r="Y2103" i="12"/>
  <c r="J2103" i="12"/>
  <c r="I2103" i="12"/>
  <c r="K2102" i="12"/>
  <c r="K2103" i="12" l="1"/>
  <c r="W2103" i="12"/>
  <c r="E1836" i="13"/>
  <c r="B2105" i="12"/>
  <c r="U2104" i="12"/>
  <c r="E2104" i="12"/>
  <c r="F2104" i="12" s="1"/>
  <c r="N2104" i="12"/>
  <c r="O2104" i="12" s="1"/>
  <c r="P2104" i="12" s="1"/>
  <c r="J2104" i="12"/>
  <c r="Y2104" i="12"/>
  <c r="I2104" i="12"/>
  <c r="V2104" i="12"/>
  <c r="Q2103" i="12"/>
  <c r="R2103" i="12" s="1"/>
  <c r="Q2104" i="12" l="1"/>
  <c r="R2104" i="12" s="1"/>
  <c r="W2104" i="12"/>
  <c r="E1835" i="13"/>
  <c r="N2105" i="12"/>
  <c r="O2105" i="12" s="1"/>
  <c r="P2105" i="12" s="1"/>
  <c r="J2105" i="12"/>
  <c r="Y2105" i="12"/>
  <c r="I2105" i="12"/>
  <c r="V2105" i="12"/>
  <c r="B2106" i="12"/>
  <c r="U2105" i="12"/>
  <c r="E2105" i="12"/>
  <c r="F2105" i="12" s="1"/>
  <c r="K2104" i="12"/>
  <c r="K2105" i="12" l="1"/>
  <c r="Q2105" i="12"/>
  <c r="R2105" i="12" s="1"/>
  <c r="W2105" i="12"/>
  <c r="E1834" i="13"/>
  <c r="N2106" i="12"/>
  <c r="O2106" i="12" s="1"/>
  <c r="P2106" i="12" s="1"/>
  <c r="J2106" i="12"/>
  <c r="Y2106" i="12"/>
  <c r="I2106" i="12"/>
  <c r="V2106" i="12"/>
  <c r="B2107" i="12"/>
  <c r="U2106" i="12"/>
  <c r="E2106" i="12"/>
  <c r="F2106" i="12" s="1"/>
  <c r="Q2106" i="12" l="1"/>
  <c r="R2106" i="12" s="1"/>
  <c r="W2106" i="12"/>
  <c r="E1833" i="13"/>
  <c r="J2107" i="12"/>
  <c r="Y2107" i="12"/>
  <c r="I2107" i="12"/>
  <c r="V2107" i="12"/>
  <c r="B2108" i="12"/>
  <c r="U2107" i="12"/>
  <c r="E2107" i="12"/>
  <c r="F2107" i="12" s="1"/>
  <c r="N2107" i="12"/>
  <c r="O2107" i="12" s="1"/>
  <c r="P2107" i="12" s="1"/>
  <c r="K2106" i="12"/>
  <c r="K2107" i="12" l="1"/>
  <c r="Q2107" i="12"/>
  <c r="R2107" i="12" s="1"/>
  <c r="W2107" i="12"/>
  <c r="E1832" i="13"/>
  <c r="Y2108" i="12"/>
  <c r="I2108" i="12"/>
  <c r="V2108" i="12"/>
  <c r="B2109" i="12"/>
  <c r="U2108" i="12"/>
  <c r="E2108" i="12"/>
  <c r="F2108" i="12" s="1"/>
  <c r="N2108" i="12"/>
  <c r="O2108" i="12" s="1"/>
  <c r="P2108" i="12" s="1"/>
  <c r="J2108" i="12"/>
  <c r="W2108" i="12" l="1"/>
  <c r="Q2108" i="12"/>
  <c r="R2108" i="12" s="1"/>
  <c r="E1831" i="13"/>
  <c r="V2109" i="12"/>
  <c r="B2110" i="12"/>
  <c r="U2109" i="12"/>
  <c r="E2109" i="12"/>
  <c r="F2109" i="12" s="1"/>
  <c r="N2109" i="12"/>
  <c r="O2109" i="12" s="1"/>
  <c r="P2109" i="12" s="1"/>
  <c r="J2109" i="12"/>
  <c r="Y2109" i="12"/>
  <c r="I2109" i="12"/>
  <c r="K2108" i="12"/>
  <c r="E1830" i="13" l="1"/>
  <c r="N2110" i="12"/>
  <c r="O2110" i="12" s="1"/>
  <c r="P2110" i="12" s="1"/>
  <c r="J2110" i="12"/>
  <c r="Y2110" i="12"/>
  <c r="I2110" i="12"/>
  <c r="V2110" i="12"/>
  <c r="B2111" i="12"/>
  <c r="U2110" i="12"/>
  <c r="E2110" i="12"/>
  <c r="F2110" i="12" s="1"/>
  <c r="K2109" i="12"/>
  <c r="Q2109" i="12"/>
  <c r="R2109" i="12" s="1"/>
  <c r="W2109" i="12"/>
  <c r="Q2110" i="12" l="1"/>
  <c r="R2110" i="12" s="1"/>
  <c r="W2110" i="12"/>
  <c r="E1829" i="13"/>
  <c r="N2111" i="12"/>
  <c r="O2111" i="12" s="1"/>
  <c r="P2111" i="12" s="1"/>
  <c r="J2111" i="12"/>
  <c r="Y2111" i="12"/>
  <c r="I2111" i="12"/>
  <c r="V2111" i="12"/>
  <c r="B2112" i="12"/>
  <c r="U2111" i="12"/>
  <c r="E2111" i="12"/>
  <c r="F2111" i="12" s="1"/>
  <c r="K2110" i="12"/>
  <c r="W2111" i="12" l="1"/>
  <c r="Q2111" i="12"/>
  <c r="R2111" i="12" s="1"/>
  <c r="K2111" i="12"/>
  <c r="E1828" i="13"/>
  <c r="J2112" i="12"/>
  <c r="Y2112" i="12"/>
  <c r="I2112" i="12"/>
  <c r="V2112" i="12"/>
  <c r="B2113" i="12"/>
  <c r="U2112" i="12"/>
  <c r="E2112" i="12"/>
  <c r="F2112" i="12" s="1"/>
  <c r="N2112" i="12"/>
  <c r="O2112" i="12" s="1"/>
  <c r="P2112" i="12" s="1"/>
  <c r="Q2112" i="12" l="1"/>
  <c r="R2112" i="12" s="1"/>
  <c r="W2112" i="12"/>
  <c r="E1827" i="13"/>
  <c r="J2113" i="12"/>
  <c r="Y2113" i="12"/>
  <c r="I2113" i="12"/>
  <c r="V2113" i="12"/>
  <c r="B2114" i="12"/>
  <c r="U2113" i="12"/>
  <c r="E2113" i="12"/>
  <c r="F2113" i="12" s="1"/>
  <c r="N2113" i="12"/>
  <c r="O2113" i="12" s="1"/>
  <c r="P2113" i="12" s="1"/>
  <c r="K2112" i="12"/>
  <c r="K2113" i="12" l="1"/>
  <c r="Q2113" i="12"/>
  <c r="R2113" i="12" s="1"/>
  <c r="W2113" i="12"/>
  <c r="E1826" i="13"/>
  <c r="V2114" i="12"/>
  <c r="B2115" i="12"/>
  <c r="U2114" i="12"/>
  <c r="E2114" i="12"/>
  <c r="F2114" i="12" s="1"/>
  <c r="N2114" i="12"/>
  <c r="O2114" i="12" s="1"/>
  <c r="P2114" i="12" s="1"/>
  <c r="J2114" i="12"/>
  <c r="Y2114" i="12"/>
  <c r="I2114" i="12"/>
  <c r="W2114" i="12" l="1"/>
  <c r="E1825" i="13"/>
  <c r="N2115" i="12"/>
  <c r="O2115" i="12" s="1"/>
  <c r="P2115" i="12" s="1"/>
  <c r="J2115" i="12"/>
  <c r="Y2115" i="12"/>
  <c r="I2115" i="12"/>
  <c r="V2115" i="12"/>
  <c r="U2115" i="12"/>
  <c r="E2115" i="12"/>
  <c r="F2115" i="12" s="1"/>
  <c r="B2116" i="12"/>
  <c r="K2114" i="12"/>
  <c r="Q2114" i="12"/>
  <c r="R2114" i="12" s="1"/>
  <c r="W2115" i="12" l="1"/>
  <c r="Q2115" i="12"/>
  <c r="R2115" i="12" s="1"/>
  <c r="E1824" i="13"/>
  <c r="N2116" i="12"/>
  <c r="O2116" i="12" s="1"/>
  <c r="P2116" i="12" s="1"/>
  <c r="J2116" i="12"/>
  <c r="Y2116" i="12"/>
  <c r="I2116" i="12"/>
  <c r="V2116" i="12"/>
  <c r="B2117" i="12"/>
  <c r="U2116" i="12"/>
  <c r="E2116" i="12"/>
  <c r="F2116" i="12" s="1"/>
  <c r="K2115" i="12"/>
  <c r="Q2116" i="12" l="1"/>
  <c r="R2116" i="12" s="1"/>
  <c r="W2116" i="12"/>
  <c r="E1823" i="13"/>
  <c r="N2117" i="12"/>
  <c r="O2117" i="12" s="1"/>
  <c r="P2117" i="12" s="1"/>
  <c r="J2117" i="12"/>
  <c r="Y2117" i="12"/>
  <c r="I2117" i="12"/>
  <c r="V2117" i="12"/>
  <c r="B2118" i="12"/>
  <c r="U2117" i="12"/>
  <c r="E2117" i="12"/>
  <c r="F2117" i="12" s="1"/>
  <c r="K2116" i="12"/>
  <c r="W2117" i="12" l="1"/>
  <c r="K2117" i="12"/>
  <c r="Q2117" i="12"/>
  <c r="R2117" i="12" s="1"/>
  <c r="E1822" i="13"/>
  <c r="J2118" i="12"/>
  <c r="Y2118" i="12"/>
  <c r="I2118" i="12"/>
  <c r="V2118" i="12"/>
  <c r="B2119" i="12"/>
  <c r="U2118" i="12"/>
  <c r="E2118" i="12"/>
  <c r="F2118" i="12" s="1"/>
  <c r="N2118" i="12"/>
  <c r="O2118" i="12" s="1"/>
  <c r="P2118" i="12" s="1"/>
  <c r="W2118" i="12" l="1"/>
  <c r="Q2118" i="12"/>
  <c r="R2118" i="12" s="1"/>
  <c r="E1821" i="13"/>
  <c r="V2119" i="12"/>
  <c r="B2120" i="12"/>
  <c r="U2119" i="12"/>
  <c r="E2119" i="12"/>
  <c r="F2119" i="12" s="1"/>
  <c r="N2119" i="12"/>
  <c r="O2119" i="12" s="1"/>
  <c r="P2119" i="12" s="1"/>
  <c r="J2119" i="12"/>
  <c r="I2119" i="12"/>
  <c r="Y2119" i="12"/>
  <c r="K2118" i="12"/>
  <c r="W2119" i="12" l="1"/>
  <c r="E1820" i="13"/>
  <c r="B2121" i="12"/>
  <c r="U2120" i="12"/>
  <c r="E2120" i="12"/>
  <c r="F2120" i="12" s="1"/>
  <c r="N2120" i="12"/>
  <c r="O2120" i="12" s="1"/>
  <c r="P2120" i="12" s="1"/>
  <c r="J2120" i="12"/>
  <c r="Y2120" i="12"/>
  <c r="I2120" i="12"/>
  <c r="V2120" i="12"/>
  <c r="K2119" i="12"/>
  <c r="Q2119" i="12"/>
  <c r="R2119" i="12" s="1"/>
  <c r="Q2120" i="12" l="1"/>
  <c r="R2120" i="12" s="1"/>
  <c r="W2120" i="12"/>
  <c r="E1819" i="13"/>
  <c r="N2121" i="12"/>
  <c r="O2121" i="12" s="1"/>
  <c r="P2121" i="12" s="1"/>
  <c r="J2121" i="12"/>
  <c r="Y2121" i="12"/>
  <c r="I2121" i="12"/>
  <c r="V2121" i="12"/>
  <c r="B2122" i="12"/>
  <c r="U2121" i="12"/>
  <c r="E2121" i="12"/>
  <c r="F2121" i="12" s="1"/>
  <c r="K2120" i="12"/>
  <c r="K2121" i="12" l="1"/>
  <c r="Q2121" i="12"/>
  <c r="R2121" i="12" s="1"/>
  <c r="W2121" i="12"/>
  <c r="E1818" i="13"/>
  <c r="N2122" i="12"/>
  <c r="O2122" i="12" s="1"/>
  <c r="P2122" i="12" s="1"/>
  <c r="J2122" i="12"/>
  <c r="Y2122" i="12"/>
  <c r="I2122" i="12"/>
  <c r="V2122" i="12"/>
  <c r="B2123" i="12"/>
  <c r="U2122" i="12"/>
  <c r="E2122" i="12"/>
  <c r="F2122" i="12" s="1"/>
  <c r="Q2122" i="12" l="1"/>
  <c r="R2122" i="12" s="1"/>
  <c r="W2122" i="12"/>
  <c r="E1817" i="13"/>
  <c r="J2123" i="12"/>
  <c r="Y2123" i="12"/>
  <c r="I2123" i="12"/>
  <c r="V2123" i="12"/>
  <c r="B2124" i="12"/>
  <c r="U2123" i="12"/>
  <c r="E2123" i="12"/>
  <c r="F2123" i="12" s="1"/>
  <c r="N2123" i="12"/>
  <c r="O2123" i="12" s="1"/>
  <c r="P2123" i="12" s="1"/>
  <c r="K2122" i="12"/>
  <c r="K2123" i="12" l="1"/>
  <c r="Q2123" i="12"/>
  <c r="R2123" i="12" s="1"/>
  <c r="W2123" i="12"/>
  <c r="E1816" i="13"/>
  <c r="Y2124" i="12"/>
  <c r="I2124" i="12"/>
  <c r="V2124" i="12"/>
  <c r="B2125" i="12"/>
  <c r="U2124" i="12"/>
  <c r="E2124" i="12"/>
  <c r="F2124" i="12" s="1"/>
  <c r="N2124" i="12"/>
  <c r="O2124" i="12" s="1"/>
  <c r="P2124" i="12" s="1"/>
  <c r="J2124" i="12"/>
  <c r="W2124" i="12" l="1"/>
  <c r="Q2124" i="12"/>
  <c r="R2124" i="12" s="1"/>
  <c r="E1815" i="13"/>
  <c r="V2125" i="12"/>
  <c r="B2126" i="12"/>
  <c r="U2125" i="12"/>
  <c r="E2125" i="12"/>
  <c r="F2125" i="12" s="1"/>
  <c r="N2125" i="12"/>
  <c r="O2125" i="12" s="1"/>
  <c r="P2125" i="12" s="1"/>
  <c r="J2125" i="12"/>
  <c r="Y2125" i="12"/>
  <c r="I2125" i="12"/>
  <c r="K2124" i="12"/>
  <c r="E1814" i="13" l="1"/>
  <c r="N2126" i="12"/>
  <c r="O2126" i="12" s="1"/>
  <c r="P2126" i="12" s="1"/>
  <c r="J2126" i="12"/>
  <c r="Y2126" i="12"/>
  <c r="I2126" i="12"/>
  <c r="V2126" i="12"/>
  <c r="U2126" i="12"/>
  <c r="E2126" i="12"/>
  <c r="F2126" i="12" s="1"/>
  <c r="B2127" i="12"/>
  <c r="K2125" i="12"/>
  <c r="Q2125" i="12"/>
  <c r="R2125" i="12" s="1"/>
  <c r="W2125" i="12"/>
  <c r="Q2126" i="12" l="1"/>
  <c r="R2126" i="12" s="1"/>
  <c r="E1813" i="13"/>
  <c r="N2127" i="12"/>
  <c r="O2127" i="12" s="1"/>
  <c r="P2127" i="12" s="1"/>
  <c r="J2127" i="12"/>
  <c r="Y2127" i="12"/>
  <c r="I2127" i="12"/>
  <c r="V2127" i="12"/>
  <c r="B2128" i="12"/>
  <c r="U2127" i="12"/>
  <c r="E2127" i="12"/>
  <c r="F2127" i="12" s="1"/>
  <c r="W2126" i="12"/>
  <c r="K2126" i="12"/>
  <c r="Q2127" i="12" l="1"/>
  <c r="R2127" i="12" s="1"/>
  <c r="K2127" i="12"/>
  <c r="W2127" i="12"/>
  <c r="E1812" i="13"/>
  <c r="J2128" i="12"/>
  <c r="Y2128" i="12"/>
  <c r="I2128" i="12"/>
  <c r="V2128" i="12"/>
  <c r="B2129" i="12"/>
  <c r="U2128" i="12"/>
  <c r="E2128" i="12"/>
  <c r="F2128" i="12" s="1"/>
  <c r="N2128" i="12"/>
  <c r="O2128" i="12" s="1"/>
  <c r="P2128" i="12" s="1"/>
  <c r="W2128" i="12" l="1"/>
  <c r="Q2128" i="12"/>
  <c r="R2128" i="12" s="1"/>
  <c r="E1811" i="13"/>
  <c r="J2129" i="12"/>
  <c r="Y2129" i="12"/>
  <c r="I2129" i="12"/>
  <c r="V2129" i="12"/>
  <c r="B2130" i="12"/>
  <c r="U2129" i="12"/>
  <c r="E2129" i="12"/>
  <c r="F2129" i="12" s="1"/>
  <c r="N2129" i="12"/>
  <c r="O2129" i="12" s="1"/>
  <c r="P2129" i="12" s="1"/>
  <c r="K2128" i="12"/>
  <c r="W2129" i="12" l="1"/>
  <c r="Q2129" i="12"/>
  <c r="R2129" i="12" s="1"/>
  <c r="E1810" i="13"/>
  <c r="V2130" i="12"/>
  <c r="B2131" i="12"/>
  <c r="U2130" i="12"/>
  <c r="E2130" i="12"/>
  <c r="F2130" i="12" s="1"/>
  <c r="N2130" i="12"/>
  <c r="O2130" i="12" s="1"/>
  <c r="P2130" i="12" s="1"/>
  <c r="J2130" i="12"/>
  <c r="I2130" i="12"/>
  <c r="Y2130" i="12"/>
  <c r="K2129" i="12"/>
  <c r="W2130" i="12" l="1"/>
  <c r="E1809" i="13"/>
  <c r="N2131" i="12"/>
  <c r="O2131" i="12" s="1"/>
  <c r="P2131" i="12" s="1"/>
  <c r="J2131" i="12"/>
  <c r="Y2131" i="12"/>
  <c r="I2131" i="12"/>
  <c r="B2132" i="12"/>
  <c r="V2131" i="12"/>
  <c r="U2131" i="12"/>
  <c r="E2131" i="12"/>
  <c r="F2131" i="12" s="1"/>
  <c r="K2130" i="12"/>
  <c r="Q2130" i="12"/>
  <c r="R2130" i="12" s="1"/>
  <c r="W2131" i="12" l="1"/>
  <c r="Q2131" i="12"/>
  <c r="R2131" i="12" s="1"/>
  <c r="E1808" i="13"/>
  <c r="N2132" i="12"/>
  <c r="O2132" i="12" s="1"/>
  <c r="P2132" i="12" s="1"/>
  <c r="J2132" i="12"/>
  <c r="Y2132" i="12"/>
  <c r="I2132" i="12"/>
  <c r="V2132" i="12"/>
  <c r="B2133" i="12"/>
  <c r="U2132" i="12"/>
  <c r="E2132" i="12"/>
  <c r="F2132" i="12" s="1"/>
  <c r="K2131" i="12"/>
  <c r="W2132" i="12" l="1"/>
  <c r="Q2132" i="12"/>
  <c r="R2132" i="12" s="1"/>
  <c r="E1807" i="13"/>
  <c r="N2133" i="12"/>
  <c r="O2133" i="12" s="1"/>
  <c r="P2133" i="12" s="1"/>
  <c r="J2133" i="12"/>
  <c r="Y2133" i="12"/>
  <c r="I2133" i="12"/>
  <c r="V2133" i="12"/>
  <c r="B2134" i="12"/>
  <c r="U2133" i="12"/>
  <c r="E2133" i="12"/>
  <c r="F2133" i="12" s="1"/>
  <c r="K2132" i="12"/>
  <c r="W2133" i="12" l="1"/>
  <c r="Q2133" i="12"/>
  <c r="R2133" i="12" s="1"/>
  <c r="E1806" i="13"/>
  <c r="J2134" i="12"/>
  <c r="Y2134" i="12"/>
  <c r="I2134" i="12"/>
  <c r="V2134" i="12"/>
  <c r="B2135" i="12"/>
  <c r="U2134" i="12"/>
  <c r="E2134" i="12"/>
  <c r="F2134" i="12" s="1"/>
  <c r="N2134" i="12"/>
  <c r="O2134" i="12" s="1"/>
  <c r="P2134" i="12" s="1"/>
  <c r="K2133" i="12"/>
  <c r="K2134" i="12" l="1"/>
  <c r="Q2134" i="12"/>
  <c r="R2134" i="12" s="1"/>
  <c r="W2134" i="12"/>
  <c r="E1805" i="13"/>
  <c r="V2135" i="12"/>
  <c r="B2136" i="12"/>
  <c r="U2135" i="12"/>
  <c r="E2135" i="12"/>
  <c r="F2135" i="12" s="1"/>
  <c r="N2135" i="12"/>
  <c r="O2135" i="12" s="1"/>
  <c r="P2135" i="12" s="1"/>
  <c r="Y2135" i="12"/>
  <c r="J2135" i="12"/>
  <c r="I2135" i="12"/>
  <c r="E1804" i="13" l="1"/>
  <c r="B2137" i="12"/>
  <c r="U2136" i="12"/>
  <c r="E2136" i="12"/>
  <c r="F2136" i="12" s="1"/>
  <c r="N2136" i="12"/>
  <c r="O2136" i="12" s="1"/>
  <c r="P2136" i="12" s="1"/>
  <c r="J2136" i="12"/>
  <c r="Y2136" i="12"/>
  <c r="I2136" i="12"/>
  <c r="V2136" i="12"/>
  <c r="K2135" i="12"/>
  <c r="Q2135" i="12"/>
  <c r="R2135" i="12" s="1"/>
  <c r="W2135" i="12"/>
  <c r="W2136" i="12" l="1"/>
  <c r="Q2136" i="12"/>
  <c r="R2136" i="12" s="1"/>
  <c r="E1803" i="13"/>
  <c r="N2137" i="12"/>
  <c r="O2137" i="12" s="1"/>
  <c r="P2137" i="12" s="1"/>
  <c r="J2137" i="12"/>
  <c r="Y2137" i="12"/>
  <c r="I2137" i="12"/>
  <c r="V2137" i="12"/>
  <c r="B2138" i="12"/>
  <c r="U2137" i="12"/>
  <c r="E2137" i="12"/>
  <c r="F2137" i="12" s="1"/>
  <c r="K2136" i="12"/>
  <c r="Q2137" i="12" l="1"/>
  <c r="R2137" i="12" s="1"/>
  <c r="W2137" i="12"/>
  <c r="E1802" i="13"/>
  <c r="N2138" i="12"/>
  <c r="O2138" i="12" s="1"/>
  <c r="P2138" i="12" s="1"/>
  <c r="J2138" i="12"/>
  <c r="Y2138" i="12"/>
  <c r="I2138" i="12"/>
  <c r="V2138" i="12"/>
  <c r="B2139" i="12"/>
  <c r="U2138" i="12"/>
  <c r="E2138" i="12"/>
  <c r="F2138" i="12" s="1"/>
  <c r="K2137" i="12"/>
  <c r="W2138" i="12" l="1"/>
  <c r="Q2138" i="12"/>
  <c r="R2138" i="12" s="1"/>
  <c r="E1801" i="13"/>
  <c r="J2139" i="12"/>
  <c r="Y2139" i="12"/>
  <c r="I2139" i="12"/>
  <c r="V2139" i="12"/>
  <c r="B2140" i="12"/>
  <c r="U2139" i="12"/>
  <c r="E2139" i="12"/>
  <c r="F2139" i="12" s="1"/>
  <c r="N2139" i="12"/>
  <c r="O2139" i="12" s="1"/>
  <c r="P2139" i="12" s="1"/>
  <c r="K2138" i="12"/>
  <c r="Q2139" i="12" l="1"/>
  <c r="R2139" i="12" s="1"/>
  <c r="W2139" i="12"/>
  <c r="E1800" i="13"/>
  <c r="I2140" i="12"/>
  <c r="Y2140" i="12"/>
  <c r="E2140" i="12"/>
  <c r="F2140" i="12" s="1"/>
  <c r="V2140" i="12"/>
  <c r="U2140" i="12"/>
  <c r="B2141" i="12"/>
  <c r="N2140" i="12"/>
  <c r="O2140" i="12" s="1"/>
  <c r="P2140" i="12" s="1"/>
  <c r="J2140" i="12"/>
  <c r="K2139" i="12"/>
  <c r="Q2140" i="12" l="1"/>
  <c r="R2140" i="12" s="1"/>
  <c r="K2140" i="12"/>
  <c r="E1799" i="13"/>
  <c r="Y2141" i="12"/>
  <c r="I2141" i="12"/>
  <c r="B2142" i="12"/>
  <c r="N2141" i="12"/>
  <c r="O2141" i="12" s="1"/>
  <c r="P2141" i="12" s="1"/>
  <c r="J2141" i="12"/>
  <c r="E2141" i="12"/>
  <c r="F2141" i="12" s="1"/>
  <c r="V2141" i="12"/>
  <c r="U2141" i="12"/>
  <c r="W2140" i="12"/>
  <c r="K2141" i="12" l="1"/>
  <c r="W2141" i="12"/>
  <c r="E1798" i="13"/>
  <c r="N2142" i="12"/>
  <c r="O2142" i="12" s="1"/>
  <c r="P2142" i="12" s="1"/>
  <c r="V2142" i="12"/>
  <c r="U2142" i="12"/>
  <c r="B2143" i="12"/>
  <c r="J2142" i="12"/>
  <c r="I2142" i="12"/>
  <c r="E2142" i="12"/>
  <c r="F2142" i="12" s="1"/>
  <c r="Y2142" i="12"/>
  <c r="Q2141" i="12"/>
  <c r="R2141" i="12" s="1"/>
  <c r="W2142" i="12" l="1"/>
  <c r="E1797" i="13"/>
  <c r="N2143" i="12"/>
  <c r="O2143" i="12" s="1"/>
  <c r="P2143" i="12" s="1"/>
  <c r="J2143" i="12"/>
  <c r="I2143" i="12"/>
  <c r="E2143" i="12"/>
  <c r="F2143" i="12" s="1"/>
  <c r="Y2143" i="12"/>
  <c r="V2143" i="12"/>
  <c r="U2143" i="12"/>
  <c r="B2144" i="12"/>
  <c r="Q2142" i="12"/>
  <c r="R2142" i="12" s="1"/>
  <c r="K2142" i="12"/>
  <c r="Q2143" i="12" l="1"/>
  <c r="R2143" i="12" s="1"/>
  <c r="W2143" i="12"/>
  <c r="K2143" i="12"/>
  <c r="E1796" i="13"/>
  <c r="U2144" i="12"/>
  <c r="B2145" i="12"/>
  <c r="N2144" i="12"/>
  <c r="O2144" i="12" s="1"/>
  <c r="P2144" i="12" s="1"/>
  <c r="J2144" i="12"/>
  <c r="I2144" i="12"/>
  <c r="E2144" i="12"/>
  <c r="F2144" i="12" s="1"/>
  <c r="Y2144" i="12"/>
  <c r="V2144" i="12"/>
  <c r="W2144" i="12" l="1"/>
  <c r="K2144" i="12"/>
  <c r="E1795" i="13"/>
  <c r="J2145" i="12"/>
  <c r="B2146" i="12"/>
  <c r="U2145" i="12"/>
  <c r="E2145" i="12"/>
  <c r="F2145" i="12" s="1"/>
  <c r="I2145" i="12"/>
  <c r="Y2145" i="12"/>
  <c r="V2145" i="12"/>
  <c r="N2145" i="12"/>
  <c r="O2145" i="12" s="1"/>
  <c r="P2145" i="12" s="1"/>
  <c r="Q2144" i="12"/>
  <c r="R2144" i="12" s="1"/>
  <c r="Q2145" i="12" l="1"/>
  <c r="R2145" i="12" s="1"/>
  <c r="K2145" i="12"/>
  <c r="W2145" i="12"/>
  <c r="E1794" i="13"/>
  <c r="B2147" i="12"/>
  <c r="U2146" i="12"/>
  <c r="E2146" i="12"/>
  <c r="F2146" i="12" s="1"/>
  <c r="J2146" i="12"/>
  <c r="V2146" i="12"/>
  <c r="N2146" i="12"/>
  <c r="O2146" i="12" s="1"/>
  <c r="P2146" i="12" s="1"/>
  <c r="I2146" i="12"/>
  <c r="Y2146" i="12"/>
  <c r="E1793" i="13" l="1"/>
  <c r="N2147" i="12"/>
  <c r="O2147" i="12" s="1"/>
  <c r="P2147" i="12" s="1"/>
  <c r="J2147" i="12"/>
  <c r="I2147" i="12"/>
  <c r="B2148" i="12"/>
  <c r="E2147" i="12"/>
  <c r="F2147" i="12" s="1"/>
  <c r="Y2147" i="12"/>
  <c r="V2147" i="12"/>
  <c r="U2147" i="12"/>
  <c r="K2146" i="12"/>
  <c r="Q2146" i="12"/>
  <c r="R2146" i="12" s="1"/>
  <c r="W2146" i="12"/>
  <c r="W2147" i="12" l="1"/>
  <c r="E1792" i="13"/>
  <c r="N2148" i="12"/>
  <c r="O2148" i="12" s="1"/>
  <c r="P2148" i="12" s="1"/>
  <c r="B2149" i="12"/>
  <c r="J2148" i="12"/>
  <c r="I2148" i="12"/>
  <c r="E2148" i="12"/>
  <c r="F2148" i="12" s="1"/>
  <c r="Y2148" i="12"/>
  <c r="V2148" i="12"/>
  <c r="U2148" i="12"/>
  <c r="K2147" i="12"/>
  <c r="Q2147" i="12"/>
  <c r="R2147" i="12" s="1"/>
  <c r="W2148" i="12" l="1"/>
  <c r="K2148" i="12"/>
  <c r="E1791" i="13"/>
  <c r="N2149" i="12"/>
  <c r="O2149" i="12" s="1"/>
  <c r="P2149" i="12" s="1"/>
  <c r="J2149" i="12"/>
  <c r="Y2149" i="12"/>
  <c r="I2149" i="12"/>
  <c r="E2149" i="12"/>
  <c r="F2149" i="12" s="1"/>
  <c r="B2150" i="12"/>
  <c r="V2149" i="12"/>
  <c r="U2149" i="12"/>
  <c r="Q2148" i="12"/>
  <c r="R2148" i="12" s="1"/>
  <c r="W2149" i="12" l="1"/>
  <c r="Q2149" i="12"/>
  <c r="R2149" i="12" s="1"/>
  <c r="K2149" i="12"/>
  <c r="E1790" i="13"/>
  <c r="J2150" i="12"/>
  <c r="Y2150" i="12"/>
  <c r="I2150" i="12"/>
  <c r="V2150" i="12"/>
  <c r="B2151" i="12"/>
  <c r="U2150" i="12"/>
  <c r="E2150" i="12"/>
  <c r="F2150" i="12" s="1"/>
  <c r="N2150" i="12"/>
  <c r="O2150" i="12" s="1"/>
  <c r="P2150" i="12" s="1"/>
  <c r="K2150" i="12" l="1"/>
  <c r="Q2150" i="12"/>
  <c r="R2150" i="12" s="1"/>
  <c r="W2150" i="12"/>
  <c r="E1789" i="13"/>
  <c r="V2151" i="12"/>
  <c r="B2152" i="12"/>
  <c r="U2151" i="12"/>
  <c r="E2151" i="12"/>
  <c r="F2151" i="12" s="1"/>
  <c r="N2151" i="12"/>
  <c r="O2151" i="12" s="1"/>
  <c r="P2151" i="12" s="1"/>
  <c r="Y2151" i="12"/>
  <c r="J2151" i="12"/>
  <c r="I2151" i="12"/>
  <c r="E1788" i="13" l="1"/>
  <c r="B2153" i="12"/>
  <c r="U2152" i="12"/>
  <c r="E2152" i="12"/>
  <c r="F2152" i="12" s="1"/>
  <c r="N2152" i="12"/>
  <c r="O2152" i="12" s="1"/>
  <c r="P2152" i="12" s="1"/>
  <c r="Y2152" i="12"/>
  <c r="I2152" i="12"/>
  <c r="V2152" i="12"/>
  <c r="J2152" i="12"/>
  <c r="K2151" i="12"/>
  <c r="Q2151" i="12"/>
  <c r="R2151" i="12" s="1"/>
  <c r="W2151" i="12"/>
  <c r="W2152" i="12" l="1"/>
  <c r="K2152" i="12"/>
  <c r="Q2152" i="12"/>
  <c r="R2152" i="12" s="1"/>
  <c r="E1787" i="13"/>
  <c r="N2153" i="12"/>
  <c r="O2153" i="12" s="1"/>
  <c r="P2153" i="12" s="1"/>
  <c r="V2153" i="12"/>
  <c r="B2154" i="12"/>
  <c r="U2153" i="12"/>
  <c r="E2153" i="12"/>
  <c r="F2153" i="12" s="1"/>
  <c r="J2153" i="12"/>
  <c r="I2153" i="12"/>
  <c r="Y2153" i="12"/>
  <c r="Q2153" i="12" l="1"/>
  <c r="R2153" i="12" s="1"/>
  <c r="W2153" i="12"/>
  <c r="K2153" i="12"/>
  <c r="E1786" i="13"/>
  <c r="N2154" i="12"/>
  <c r="O2154" i="12" s="1"/>
  <c r="P2154" i="12" s="1"/>
  <c r="J2154" i="12"/>
  <c r="Y2154" i="12"/>
  <c r="I2154" i="12"/>
  <c r="B2155" i="12"/>
  <c r="U2154" i="12"/>
  <c r="E2154" i="12"/>
  <c r="F2154" i="12" s="1"/>
  <c r="V2154" i="12"/>
  <c r="K2154" i="12" l="1"/>
  <c r="Q2154" i="12"/>
  <c r="R2154" i="12" s="1"/>
  <c r="W2154" i="12"/>
  <c r="E1785" i="13"/>
  <c r="J2155" i="12"/>
  <c r="Y2155" i="12"/>
  <c r="I2155" i="12"/>
  <c r="V2155" i="12"/>
  <c r="B2156" i="12"/>
  <c r="U2155" i="12"/>
  <c r="E2155" i="12"/>
  <c r="F2155" i="12" s="1"/>
  <c r="N2155" i="12"/>
  <c r="O2155" i="12" s="1"/>
  <c r="P2155" i="12" s="1"/>
  <c r="W2155" i="12" l="1"/>
  <c r="E1784" i="13"/>
  <c r="Y2156" i="12"/>
  <c r="I2156" i="12"/>
  <c r="V2156" i="12"/>
  <c r="B2157" i="12"/>
  <c r="U2156" i="12"/>
  <c r="E2156" i="12"/>
  <c r="F2156" i="12" s="1"/>
  <c r="J2156" i="12"/>
  <c r="N2156" i="12"/>
  <c r="O2156" i="12" s="1"/>
  <c r="P2156" i="12" s="1"/>
  <c r="K2155" i="12"/>
  <c r="Q2155" i="12"/>
  <c r="R2155" i="12" s="1"/>
  <c r="K2156" i="12" l="1"/>
  <c r="Q2156" i="12"/>
  <c r="R2156" i="12" s="1"/>
  <c r="W2156" i="12"/>
  <c r="E1783" i="13"/>
  <c r="V2157" i="12"/>
  <c r="B2158" i="12"/>
  <c r="U2157" i="12"/>
  <c r="E2157" i="12"/>
  <c r="F2157" i="12" s="1"/>
  <c r="J2157" i="12"/>
  <c r="Y2157" i="12"/>
  <c r="I2157" i="12"/>
  <c r="N2157" i="12"/>
  <c r="O2157" i="12" s="1"/>
  <c r="P2157" i="12" s="1"/>
  <c r="W2157" i="12" l="1"/>
  <c r="E1782" i="13"/>
  <c r="N2158" i="12"/>
  <c r="O2158" i="12" s="1"/>
  <c r="P2158" i="12" s="1"/>
  <c r="Y2158" i="12"/>
  <c r="I2158" i="12"/>
  <c r="V2158" i="12"/>
  <c r="B2159" i="12"/>
  <c r="U2158" i="12"/>
  <c r="J2158" i="12"/>
  <c r="E2158" i="12"/>
  <c r="F2158" i="12" s="1"/>
  <c r="K2157" i="12"/>
  <c r="Q2157" i="12"/>
  <c r="R2157" i="12" s="1"/>
  <c r="Q2158" i="12" l="1"/>
  <c r="R2158" i="12" s="1"/>
  <c r="W2158" i="12"/>
  <c r="E1781" i="13"/>
  <c r="N2159" i="12"/>
  <c r="O2159" i="12" s="1"/>
  <c r="P2159" i="12" s="1"/>
  <c r="J2159" i="12"/>
  <c r="Y2159" i="12"/>
  <c r="I2159" i="12"/>
  <c r="V2159" i="12"/>
  <c r="B2160" i="12"/>
  <c r="U2159" i="12"/>
  <c r="E2159" i="12"/>
  <c r="F2159" i="12" s="1"/>
  <c r="K2158" i="12"/>
  <c r="W2159" i="12" l="1"/>
  <c r="K2159" i="12"/>
  <c r="E1780" i="13"/>
  <c r="J2160" i="12"/>
  <c r="Y2160" i="12"/>
  <c r="I2160" i="12"/>
  <c r="V2160" i="12"/>
  <c r="U2160" i="12"/>
  <c r="N2160" i="12"/>
  <c r="O2160" i="12" s="1"/>
  <c r="P2160" i="12" s="1"/>
  <c r="E2160" i="12"/>
  <c r="F2160" i="12" s="1"/>
  <c r="B2161" i="12"/>
  <c r="Q2159" i="12"/>
  <c r="R2159" i="12" s="1"/>
  <c r="K2160" i="12" l="1"/>
  <c r="W2160" i="12"/>
  <c r="Q2160" i="12"/>
  <c r="R2160" i="12" s="1"/>
  <c r="E1779" i="13"/>
  <c r="J2161" i="12"/>
  <c r="Y2161" i="12"/>
  <c r="I2161" i="12"/>
  <c r="V2161" i="12"/>
  <c r="B2162" i="12"/>
  <c r="U2161" i="12"/>
  <c r="E2161" i="12"/>
  <c r="F2161" i="12" s="1"/>
  <c r="N2161" i="12"/>
  <c r="O2161" i="12" s="1"/>
  <c r="P2161" i="12" s="1"/>
  <c r="Q2161" i="12" l="1"/>
  <c r="R2161" i="12" s="1"/>
  <c r="E1778" i="13"/>
  <c r="V2162" i="12"/>
  <c r="B2163" i="12"/>
  <c r="U2162" i="12"/>
  <c r="E2162" i="12"/>
  <c r="F2162" i="12" s="1"/>
  <c r="J2162" i="12"/>
  <c r="Y2162" i="12"/>
  <c r="N2162" i="12"/>
  <c r="O2162" i="12" s="1"/>
  <c r="P2162" i="12" s="1"/>
  <c r="I2162" i="12"/>
  <c r="K2161" i="12"/>
  <c r="W2161" i="12"/>
  <c r="W2162" i="12" l="1"/>
  <c r="Q2162" i="12"/>
  <c r="R2162" i="12" s="1"/>
  <c r="E1777" i="13"/>
  <c r="N2163" i="12"/>
  <c r="O2163" i="12" s="1"/>
  <c r="P2163" i="12" s="1"/>
  <c r="J2163" i="12"/>
  <c r="Y2163" i="12"/>
  <c r="I2163" i="12"/>
  <c r="B2164" i="12"/>
  <c r="V2163" i="12"/>
  <c r="U2163" i="12"/>
  <c r="E2163" i="12"/>
  <c r="F2163" i="12" s="1"/>
  <c r="K2162" i="12"/>
  <c r="W2163" i="12" l="1"/>
  <c r="E1776" i="13"/>
  <c r="N2164" i="12"/>
  <c r="O2164" i="12" s="1"/>
  <c r="P2164" i="12" s="1"/>
  <c r="J2164" i="12"/>
  <c r="V2164" i="12"/>
  <c r="B2165" i="12"/>
  <c r="U2164" i="12"/>
  <c r="E2164" i="12"/>
  <c r="F2164" i="12" s="1"/>
  <c r="I2164" i="12"/>
  <c r="Y2164" i="12"/>
  <c r="K2163" i="12"/>
  <c r="Q2163" i="12"/>
  <c r="R2163" i="12" s="1"/>
  <c r="K2164" i="12" l="1"/>
  <c r="W2164" i="12"/>
  <c r="E1775" i="13"/>
  <c r="N2165" i="12"/>
  <c r="O2165" i="12" s="1"/>
  <c r="P2165" i="12" s="1"/>
  <c r="J2165" i="12"/>
  <c r="Y2165" i="12"/>
  <c r="I2165" i="12"/>
  <c r="B2166" i="12"/>
  <c r="V2165" i="12"/>
  <c r="U2165" i="12"/>
  <c r="E2165" i="12"/>
  <c r="F2165" i="12" s="1"/>
  <c r="Q2164" i="12"/>
  <c r="R2164" i="12" s="1"/>
  <c r="W2165" i="12" l="1"/>
  <c r="Q2165" i="12"/>
  <c r="R2165" i="12" s="1"/>
  <c r="K2165" i="12"/>
  <c r="E1774" i="13"/>
  <c r="J2166" i="12"/>
  <c r="Y2166" i="12"/>
  <c r="I2166" i="12"/>
  <c r="V2166" i="12"/>
  <c r="B2167" i="12"/>
  <c r="U2166" i="12"/>
  <c r="E2166" i="12"/>
  <c r="F2166" i="12" s="1"/>
  <c r="N2166" i="12"/>
  <c r="O2166" i="12" s="1"/>
  <c r="P2166" i="12" s="1"/>
  <c r="W2166" i="12" l="1"/>
  <c r="Q2166" i="12"/>
  <c r="R2166" i="12" s="1"/>
  <c r="E1773" i="13"/>
  <c r="V2167" i="12"/>
  <c r="B2168" i="12"/>
  <c r="U2167" i="12"/>
  <c r="E2167" i="12"/>
  <c r="F2167" i="12" s="1"/>
  <c r="N2167" i="12"/>
  <c r="O2167" i="12" s="1"/>
  <c r="P2167" i="12" s="1"/>
  <c r="Y2167" i="12"/>
  <c r="J2167" i="12"/>
  <c r="I2167" i="12"/>
  <c r="K2166" i="12"/>
  <c r="W2167" i="12" l="1"/>
  <c r="E1772" i="13"/>
  <c r="B2169" i="12"/>
  <c r="U2168" i="12"/>
  <c r="E2168" i="12"/>
  <c r="F2168" i="12" s="1"/>
  <c r="N2168" i="12"/>
  <c r="O2168" i="12" s="1"/>
  <c r="P2168" i="12" s="1"/>
  <c r="J2168" i="12"/>
  <c r="Y2168" i="12"/>
  <c r="I2168" i="12"/>
  <c r="V2168" i="12"/>
  <c r="K2167" i="12"/>
  <c r="Q2167" i="12"/>
  <c r="R2167" i="12" s="1"/>
  <c r="Q2168" i="12" l="1"/>
  <c r="R2168" i="12" s="1"/>
  <c r="W2168" i="12"/>
  <c r="E1771" i="13"/>
  <c r="N2169" i="12"/>
  <c r="O2169" i="12" s="1"/>
  <c r="P2169" i="12" s="1"/>
  <c r="V2169" i="12"/>
  <c r="B2170" i="12"/>
  <c r="U2169" i="12"/>
  <c r="E2169" i="12"/>
  <c r="F2169" i="12" s="1"/>
  <c r="Y2169" i="12"/>
  <c r="J2169" i="12"/>
  <c r="I2169" i="12"/>
  <c r="K2168" i="12"/>
  <c r="Q2169" i="12" l="1"/>
  <c r="R2169" i="12" s="1"/>
  <c r="E1770" i="13"/>
  <c r="N2170" i="12"/>
  <c r="O2170" i="12" s="1"/>
  <c r="P2170" i="12" s="1"/>
  <c r="J2170" i="12"/>
  <c r="Y2170" i="12"/>
  <c r="I2170" i="12"/>
  <c r="B2171" i="12"/>
  <c r="U2170" i="12"/>
  <c r="E2170" i="12"/>
  <c r="F2170" i="12" s="1"/>
  <c r="V2170" i="12"/>
  <c r="K2169" i="12"/>
  <c r="W2169" i="12"/>
  <c r="Q2170" i="12" l="1"/>
  <c r="R2170" i="12" s="1"/>
  <c r="E1769" i="13"/>
  <c r="J2171" i="12"/>
  <c r="Y2171" i="12"/>
  <c r="I2171" i="12"/>
  <c r="V2171" i="12"/>
  <c r="B2172" i="12"/>
  <c r="U2171" i="12"/>
  <c r="E2171" i="12"/>
  <c r="F2171" i="12" s="1"/>
  <c r="N2171" i="12"/>
  <c r="O2171" i="12" s="1"/>
  <c r="P2171" i="12" s="1"/>
  <c r="K2170" i="12"/>
  <c r="W2170" i="12"/>
  <c r="W2171" i="12" l="1"/>
  <c r="E1768" i="13"/>
  <c r="Y2172" i="12"/>
  <c r="I2172" i="12"/>
  <c r="V2172" i="12"/>
  <c r="B2173" i="12"/>
  <c r="U2172" i="12"/>
  <c r="E2172" i="12"/>
  <c r="F2172" i="12" s="1"/>
  <c r="N2172" i="12"/>
  <c r="O2172" i="12" s="1"/>
  <c r="P2172" i="12" s="1"/>
  <c r="J2172" i="12"/>
  <c r="K2171" i="12"/>
  <c r="Q2171" i="12"/>
  <c r="R2171" i="12" s="1"/>
  <c r="W2172" i="12" l="1"/>
  <c r="E1767" i="13"/>
  <c r="V2173" i="12"/>
  <c r="B2174" i="12"/>
  <c r="U2173" i="12"/>
  <c r="E2173" i="12"/>
  <c r="F2173" i="12" s="1"/>
  <c r="J2173" i="12"/>
  <c r="Y2173" i="12"/>
  <c r="I2173" i="12"/>
  <c r="N2173" i="12"/>
  <c r="O2173" i="12" s="1"/>
  <c r="P2173" i="12" s="1"/>
  <c r="K2172" i="12"/>
  <c r="Q2172" i="12"/>
  <c r="R2172" i="12" s="1"/>
  <c r="W2173" i="12" l="1"/>
  <c r="Q2173" i="12"/>
  <c r="R2173" i="12" s="1"/>
  <c r="E1766" i="13"/>
  <c r="N2174" i="12"/>
  <c r="O2174" i="12" s="1"/>
  <c r="P2174" i="12" s="1"/>
  <c r="Y2174" i="12"/>
  <c r="I2174" i="12"/>
  <c r="V2174" i="12"/>
  <c r="B2175" i="12"/>
  <c r="U2174" i="12"/>
  <c r="J2174" i="12"/>
  <c r="E2174" i="12"/>
  <c r="F2174" i="12" s="1"/>
  <c r="K2173" i="12"/>
  <c r="W2174" i="12" l="1"/>
  <c r="Q2174" i="12"/>
  <c r="R2174" i="12" s="1"/>
  <c r="E1765" i="13"/>
  <c r="N2175" i="12"/>
  <c r="O2175" i="12" s="1"/>
  <c r="P2175" i="12" s="1"/>
  <c r="J2175" i="12"/>
  <c r="Y2175" i="12"/>
  <c r="I2175" i="12"/>
  <c r="V2175" i="12"/>
  <c r="B2176" i="12"/>
  <c r="U2175" i="12"/>
  <c r="E2175" i="12"/>
  <c r="F2175" i="12" s="1"/>
  <c r="K2174" i="12"/>
  <c r="W2175" i="12" l="1"/>
  <c r="Q2175" i="12"/>
  <c r="R2175" i="12" s="1"/>
  <c r="E1764" i="13"/>
  <c r="J2176" i="12"/>
  <c r="Y2176" i="12"/>
  <c r="I2176" i="12"/>
  <c r="V2176" i="12"/>
  <c r="B2177" i="12"/>
  <c r="U2176" i="12"/>
  <c r="N2176" i="12"/>
  <c r="O2176" i="12" s="1"/>
  <c r="P2176" i="12" s="1"/>
  <c r="E2176" i="12"/>
  <c r="F2176" i="12" s="1"/>
  <c r="K2175" i="12"/>
  <c r="K2176" i="12" l="1"/>
  <c r="W2176" i="12"/>
  <c r="E1763" i="13"/>
  <c r="J2177" i="12"/>
  <c r="Y2177" i="12"/>
  <c r="I2177" i="12"/>
  <c r="V2177" i="12"/>
  <c r="B2178" i="12"/>
  <c r="U2177" i="12"/>
  <c r="E2177" i="12"/>
  <c r="F2177" i="12" s="1"/>
  <c r="N2177" i="12"/>
  <c r="O2177" i="12" s="1"/>
  <c r="P2177" i="12" s="1"/>
  <c r="Q2176" i="12"/>
  <c r="R2176" i="12" s="1"/>
  <c r="Q2177" i="12" l="1"/>
  <c r="R2177" i="12" s="1"/>
  <c r="K2177" i="12"/>
  <c r="E1762" i="13"/>
  <c r="V2178" i="12"/>
  <c r="B2179" i="12"/>
  <c r="U2178" i="12"/>
  <c r="E2178" i="12"/>
  <c r="F2178" i="12" s="1"/>
  <c r="J2178" i="12"/>
  <c r="Y2178" i="12"/>
  <c r="N2178" i="12"/>
  <c r="O2178" i="12" s="1"/>
  <c r="P2178" i="12" s="1"/>
  <c r="I2178" i="12"/>
  <c r="W2177" i="12"/>
  <c r="W2178" i="12" l="1"/>
  <c r="Q2178" i="12"/>
  <c r="R2178" i="12" s="1"/>
  <c r="E1761" i="13"/>
  <c r="B2180" i="12"/>
  <c r="U2179" i="12"/>
  <c r="E2179" i="12"/>
  <c r="F2179" i="12" s="1"/>
  <c r="N2179" i="12"/>
  <c r="O2179" i="12" s="1"/>
  <c r="P2179" i="12" s="1"/>
  <c r="J2179" i="12"/>
  <c r="Y2179" i="12"/>
  <c r="I2179" i="12"/>
  <c r="V2179" i="12"/>
  <c r="K2178" i="12"/>
  <c r="K2179" i="12" l="1"/>
  <c r="W2179" i="12"/>
  <c r="Q2179" i="12"/>
  <c r="R2179" i="12" s="1"/>
  <c r="E1760" i="13"/>
  <c r="N2180" i="12"/>
  <c r="O2180" i="12" s="1"/>
  <c r="P2180" i="12" s="1"/>
  <c r="J2180" i="12"/>
  <c r="V2180" i="12"/>
  <c r="B2181" i="12"/>
  <c r="U2180" i="12"/>
  <c r="E2180" i="12"/>
  <c r="F2180" i="12" s="1"/>
  <c r="Y2180" i="12"/>
  <c r="I2180" i="12"/>
  <c r="Q2180" i="12" l="1"/>
  <c r="R2180" i="12" s="1"/>
  <c r="K2180" i="12"/>
  <c r="W2180" i="12"/>
  <c r="E1759" i="13"/>
  <c r="N2181" i="12"/>
  <c r="O2181" i="12" s="1"/>
  <c r="P2181" i="12" s="1"/>
  <c r="J2181" i="12"/>
  <c r="Y2181" i="12"/>
  <c r="I2181" i="12"/>
  <c r="B2182" i="12"/>
  <c r="U2181" i="12"/>
  <c r="E2181" i="12"/>
  <c r="F2181" i="12" s="1"/>
  <c r="V2181" i="12"/>
  <c r="Q2181" i="12" l="1"/>
  <c r="R2181" i="12" s="1"/>
  <c r="W2181" i="12"/>
  <c r="E1758" i="13"/>
  <c r="J2182" i="12"/>
  <c r="Y2182" i="12"/>
  <c r="I2182" i="12"/>
  <c r="V2182" i="12"/>
  <c r="B2183" i="12"/>
  <c r="U2182" i="12"/>
  <c r="E2182" i="12"/>
  <c r="F2182" i="12" s="1"/>
  <c r="N2182" i="12"/>
  <c r="O2182" i="12" s="1"/>
  <c r="P2182" i="12" s="1"/>
  <c r="K2181" i="12"/>
  <c r="Q2182" i="12" l="1"/>
  <c r="R2182" i="12" s="1"/>
  <c r="K2182" i="12"/>
  <c r="W2182" i="12"/>
  <c r="E1757" i="13"/>
  <c r="Y2183" i="12"/>
  <c r="I2183" i="12"/>
  <c r="V2183" i="12"/>
  <c r="B2184" i="12"/>
  <c r="U2183" i="12"/>
  <c r="E2183" i="12"/>
  <c r="F2183" i="12" s="1"/>
  <c r="N2183" i="12"/>
  <c r="O2183" i="12" s="1"/>
  <c r="P2183" i="12" s="1"/>
  <c r="J2183" i="12"/>
  <c r="W2183" i="12" l="1"/>
  <c r="Q2183" i="12"/>
  <c r="R2183" i="12" s="1"/>
  <c r="E1756" i="13"/>
  <c r="V2184" i="12"/>
  <c r="B2185" i="12"/>
  <c r="U2184" i="12"/>
  <c r="E2184" i="12"/>
  <c r="F2184" i="12" s="1"/>
  <c r="N2184" i="12"/>
  <c r="O2184" i="12" s="1"/>
  <c r="P2184" i="12" s="1"/>
  <c r="J2184" i="12"/>
  <c r="Y2184" i="12"/>
  <c r="I2184" i="12"/>
  <c r="K2183" i="12"/>
  <c r="E1755" i="13" l="1"/>
  <c r="N2185" i="12"/>
  <c r="O2185" i="12" s="1"/>
  <c r="P2185" i="12" s="1"/>
  <c r="J2185" i="12"/>
  <c r="Y2185" i="12"/>
  <c r="I2185" i="12"/>
  <c r="V2185" i="12"/>
  <c r="B2186" i="12"/>
  <c r="U2185" i="12"/>
  <c r="E2185" i="12"/>
  <c r="F2185" i="12" s="1"/>
  <c r="K2184" i="12"/>
  <c r="Q2184" i="12"/>
  <c r="R2184" i="12" s="1"/>
  <c r="W2184" i="12"/>
  <c r="W2185" i="12" l="1"/>
  <c r="E1754" i="13"/>
  <c r="N2186" i="12"/>
  <c r="O2186" i="12" s="1"/>
  <c r="P2186" i="12" s="1"/>
  <c r="J2186" i="12"/>
  <c r="Y2186" i="12"/>
  <c r="I2186" i="12"/>
  <c r="V2186" i="12"/>
  <c r="B2187" i="12"/>
  <c r="U2186" i="12"/>
  <c r="E2186" i="12"/>
  <c r="F2186" i="12" s="1"/>
  <c r="K2185" i="12"/>
  <c r="Q2185" i="12"/>
  <c r="R2185" i="12" s="1"/>
  <c r="W2186" i="12" l="1"/>
  <c r="K2186" i="12"/>
  <c r="Q2186" i="12"/>
  <c r="R2186" i="12" s="1"/>
  <c r="E1753" i="13"/>
  <c r="J2187" i="12"/>
  <c r="Y2187" i="12"/>
  <c r="I2187" i="12"/>
  <c r="V2187" i="12"/>
  <c r="B2188" i="12"/>
  <c r="U2187" i="12"/>
  <c r="E2187" i="12"/>
  <c r="F2187" i="12" s="1"/>
  <c r="N2187" i="12"/>
  <c r="O2187" i="12" s="1"/>
  <c r="P2187" i="12" s="1"/>
  <c r="Q2187" i="12" l="1"/>
  <c r="R2187" i="12" s="1"/>
  <c r="W2187" i="12"/>
  <c r="E1752" i="13"/>
  <c r="J2188" i="12"/>
  <c r="Y2188" i="12"/>
  <c r="I2188" i="12"/>
  <c r="V2188" i="12"/>
  <c r="B2189" i="12"/>
  <c r="U2188" i="12"/>
  <c r="E2188" i="12"/>
  <c r="F2188" i="12" s="1"/>
  <c r="N2188" i="12"/>
  <c r="O2188" i="12" s="1"/>
  <c r="P2188" i="12" s="1"/>
  <c r="K2187" i="12"/>
  <c r="W2188" i="12" l="1"/>
  <c r="K2188" i="12"/>
  <c r="Q2188" i="12"/>
  <c r="R2188" i="12" s="1"/>
  <c r="E1751" i="13"/>
  <c r="V2189" i="12"/>
  <c r="B2190" i="12"/>
  <c r="U2189" i="12"/>
  <c r="E2189" i="12"/>
  <c r="F2189" i="12" s="1"/>
  <c r="N2189" i="12"/>
  <c r="O2189" i="12" s="1"/>
  <c r="P2189" i="12" s="1"/>
  <c r="J2189" i="12"/>
  <c r="Y2189" i="12"/>
  <c r="I2189" i="12"/>
  <c r="W2189" i="12" l="1"/>
  <c r="Q2189" i="12"/>
  <c r="R2189" i="12" s="1"/>
  <c r="E1750" i="13"/>
  <c r="N2190" i="12"/>
  <c r="O2190" i="12" s="1"/>
  <c r="P2190" i="12" s="1"/>
  <c r="J2190" i="12"/>
  <c r="Y2190" i="12"/>
  <c r="I2190" i="12"/>
  <c r="V2190" i="12"/>
  <c r="B2191" i="12"/>
  <c r="U2190" i="12"/>
  <c r="E2190" i="12"/>
  <c r="F2190" i="12" s="1"/>
  <c r="K2189" i="12"/>
  <c r="W2190" i="12" l="1"/>
  <c r="K2190" i="12"/>
  <c r="Q2190" i="12"/>
  <c r="R2190" i="12" s="1"/>
  <c r="E1749" i="13"/>
  <c r="N2191" i="12"/>
  <c r="O2191" i="12" s="1"/>
  <c r="P2191" i="12" s="1"/>
  <c r="J2191" i="12"/>
  <c r="Y2191" i="12"/>
  <c r="I2191" i="12"/>
  <c r="V2191" i="12"/>
  <c r="B2192" i="12"/>
  <c r="U2191" i="12"/>
  <c r="E2191" i="12"/>
  <c r="F2191" i="12" s="1"/>
  <c r="W2191" i="12" l="1"/>
  <c r="Q2191" i="12"/>
  <c r="R2191" i="12" s="1"/>
  <c r="E1748" i="13"/>
  <c r="N2192" i="12"/>
  <c r="O2192" i="12" s="1"/>
  <c r="P2192" i="12" s="1"/>
  <c r="J2192" i="12"/>
  <c r="Y2192" i="12"/>
  <c r="I2192" i="12"/>
  <c r="V2192" i="12"/>
  <c r="B2193" i="12"/>
  <c r="U2192" i="12"/>
  <c r="E2192" i="12"/>
  <c r="F2192" i="12" s="1"/>
  <c r="K2191" i="12"/>
  <c r="K2192" i="12" l="1"/>
  <c r="Q2192" i="12"/>
  <c r="R2192" i="12" s="1"/>
  <c r="W2192" i="12"/>
  <c r="E1747" i="13"/>
  <c r="J2193" i="12"/>
  <c r="Y2193" i="12"/>
  <c r="I2193" i="12"/>
  <c r="V2193" i="12"/>
  <c r="B2194" i="12"/>
  <c r="U2193" i="12"/>
  <c r="E2193" i="12"/>
  <c r="F2193" i="12" s="1"/>
  <c r="N2193" i="12"/>
  <c r="O2193" i="12" s="1"/>
  <c r="P2193" i="12" s="1"/>
  <c r="K2193" i="12" l="1"/>
  <c r="Q2193" i="12"/>
  <c r="R2193" i="12" s="1"/>
  <c r="W2193" i="12"/>
  <c r="E1746" i="13"/>
  <c r="V2194" i="12"/>
  <c r="B2195" i="12"/>
  <c r="U2194" i="12"/>
  <c r="E2194" i="12"/>
  <c r="F2194" i="12" s="1"/>
  <c r="N2194" i="12"/>
  <c r="O2194" i="12" s="1"/>
  <c r="P2194" i="12" s="1"/>
  <c r="J2194" i="12"/>
  <c r="Y2194" i="12"/>
  <c r="I2194" i="12"/>
  <c r="W2194" i="12" l="1"/>
  <c r="K2194" i="12"/>
  <c r="Q2194" i="12"/>
  <c r="R2194" i="12" s="1"/>
  <c r="E1745" i="13"/>
  <c r="B2196" i="12"/>
  <c r="U2195" i="12"/>
  <c r="E2195" i="12"/>
  <c r="F2195" i="12" s="1"/>
  <c r="N2195" i="12"/>
  <c r="O2195" i="12" s="1"/>
  <c r="P2195" i="12" s="1"/>
  <c r="J2195" i="12"/>
  <c r="Y2195" i="12"/>
  <c r="I2195" i="12"/>
  <c r="V2195" i="12"/>
  <c r="K2195" i="12" l="1"/>
  <c r="Q2195" i="12"/>
  <c r="R2195" i="12" s="1"/>
  <c r="W2195" i="12"/>
  <c r="E1744" i="13"/>
  <c r="N2196" i="12"/>
  <c r="O2196" i="12" s="1"/>
  <c r="P2196" i="12" s="1"/>
  <c r="J2196" i="12"/>
  <c r="Y2196" i="12"/>
  <c r="I2196" i="12"/>
  <c r="V2196" i="12"/>
  <c r="B2197" i="12"/>
  <c r="U2196" i="12"/>
  <c r="E2196" i="12"/>
  <c r="F2196" i="12" s="1"/>
  <c r="W2196" i="12" l="1"/>
  <c r="Q2196" i="12"/>
  <c r="R2196" i="12" s="1"/>
  <c r="E1743" i="13"/>
  <c r="N2197" i="12"/>
  <c r="O2197" i="12" s="1"/>
  <c r="P2197" i="12" s="1"/>
  <c r="J2197" i="12"/>
  <c r="Y2197" i="12"/>
  <c r="I2197" i="12"/>
  <c r="V2197" i="12"/>
  <c r="B2198" i="12"/>
  <c r="U2197" i="12"/>
  <c r="E2197" i="12"/>
  <c r="F2197" i="12" s="1"/>
  <c r="K2196" i="12"/>
  <c r="Q2197" i="12" l="1"/>
  <c r="R2197" i="12" s="1"/>
  <c r="W2197" i="12"/>
  <c r="E1742" i="13"/>
  <c r="J2198" i="12"/>
  <c r="Y2198" i="12"/>
  <c r="I2198" i="12"/>
  <c r="V2198" i="12"/>
  <c r="B2199" i="12"/>
  <c r="U2198" i="12"/>
  <c r="E2198" i="12"/>
  <c r="F2198" i="12" s="1"/>
  <c r="N2198" i="12"/>
  <c r="O2198" i="12" s="1"/>
  <c r="P2198" i="12" s="1"/>
  <c r="K2197" i="12"/>
  <c r="Q2198" i="12" l="1"/>
  <c r="R2198" i="12" s="1"/>
  <c r="K2198" i="12"/>
  <c r="W2198" i="12"/>
  <c r="E1741" i="13"/>
  <c r="Y2199" i="12"/>
  <c r="I2199" i="12"/>
  <c r="V2199" i="12"/>
  <c r="B2200" i="12"/>
  <c r="U2199" i="12"/>
  <c r="E2199" i="12"/>
  <c r="F2199" i="12" s="1"/>
  <c r="N2199" i="12"/>
  <c r="O2199" i="12" s="1"/>
  <c r="P2199" i="12" s="1"/>
  <c r="J2199" i="12"/>
  <c r="K2199" i="12" l="1"/>
  <c r="Q2199" i="12"/>
  <c r="R2199" i="12" s="1"/>
  <c r="W2199" i="12"/>
  <c r="E1740" i="13"/>
  <c r="V2200" i="12"/>
  <c r="B2201" i="12"/>
  <c r="U2200" i="12"/>
  <c r="E2200" i="12"/>
  <c r="F2200" i="12" s="1"/>
  <c r="N2200" i="12"/>
  <c r="O2200" i="12" s="1"/>
  <c r="P2200" i="12" s="1"/>
  <c r="J2200" i="12"/>
  <c r="Y2200" i="12"/>
  <c r="I2200" i="12"/>
  <c r="K2200" i="12" l="1"/>
  <c r="Q2200" i="12"/>
  <c r="R2200" i="12" s="1"/>
  <c r="W2200" i="12"/>
  <c r="E1739" i="13"/>
  <c r="N2201" i="12"/>
  <c r="O2201" i="12" s="1"/>
  <c r="P2201" i="12" s="1"/>
  <c r="J2201" i="12"/>
  <c r="Y2201" i="12"/>
  <c r="I2201" i="12"/>
  <c r="V2201" i="12"/>
  <c r="B2202" i="12"/>
  <c r="U2201" i="12"/>
  <c r="E2201" i="12"/>
  <c r="F2201" i="12" s="1"/>
  <c r="W2201" i="12" l="1"/>
  <c r="E1738" i="13"/>
  <c r="N2202" i="12"/>
  <c r="O2202" i="12" s="1"/>
  <c r="P2202" i="12" s="1"/>
  <c r="J2202" i="12"/>
  <c r="Y2202" i="12"/>
  <c r="I2202" i="12"/>
  <c r="V2202" i="12"/>
  <c r="B2203" i="12"/>
  <c r="U2202" i="12"/>
  <c r="E2202" i="12"/>
  <c r="F2202" i="12" s="1"/>
  <c r="K2201" i="12"/>
  <c r="Q2201" i="12"/>
  <c r="R2201" i="12" s="1"/>
  <c r="W2202" i="12" l="1"/>
  <c r="Q2202" i="12"/>
  <c r="R2202" i="12" s="1"/>
  <c r="K2202" i="12"/>
  <c r="E1737" i="13"/>
  <c r="J2203" i="12"/>
  <c r="Y2203" i="12"/>
  <c r="I2203" i="12"/>
  <c r="V2203" i="12"/>
  <c r="B2204" i="12"/>
  <c r="U2203" i="12"/>
  <c r="E2203" i="12"/>
  <c r="F2203" i="12" s="1"/>
  <c r="N2203" i="12"/>
  <c r="O2203" i="12" s="1"/>
  <c r="P2203" i="12" s="1"/>
  <c r="Q2203" i="12" l="1"/>
  <c r="R2203" i="12" s="1"/>
  <c r="W2203" i="12"/>
  <c r="E1736" i="13"/>
  <c r="J2204" i="12"/>
  <c r="Y2204" i="12"/>
  <c r="I2204" i="12"/>
  <c r="V2204" i="12"/>
  <c r="B2205" i="12"/>
  <c r="U2204" i="12"/>
  <c r="E2204" i="12"/>
  <c r="F2204" i="12" s="1"/>
  <c r="N2204" i="12"/>
  <c r="O2204" i="12" s="1"/>
  <c r="P2204" i="12" s="1"/>
  <c r="K2203" i="12"/>
  <c r="K2204" i="12" l="1"/>
  <c r="Q2204" i="12"/>
  <c r="R2204" i="12" s="1"/>
  <c r="W2204" i="12"/>
  <c r="E1735" i="13"/>
  <c r="V2205" i="12"/>
  <c r="B2206" i="12"/>
  <c r="U2205" i="12"/>
  <c r="E2205" i="12"/>
  <c r="F2205" i="12" s="1"/>
  <c r="N2205" i="12"/>
  <c r="O2205" i="12" s="1"/>
  <c r="P2205" i="12" s="1"/>
  <c r="J2205" i="12"/>
  <c r="Y2205" i="12"/>
  <c r="I2205" i="12"/>
  <c r="W2205" i="12" l="1"/>
  <c r="E1734" i="13"/>
  <c r="N2206" i="12"/>
  <c r="O2206" i="12" s="1"/>
  <c r="P2206" i="12" s="1"/>
  <c r="J2206" i="12"/>
  <c r="Y2206" i="12"/>
  <c r="I2206" i="12"/>
  <c r="V2206" i="12"/>
  <c r="B2207" i="12"/>
  <c r="U2206" i="12"/>
  <c r="E2206" i="12"/>
  <c r="F2206" i="12" s="1"/>
  <c r="K2205" i="12"/>
  <c r="Q2205" i="12"/>
  <c r="R2205" i="12" s="1"/>
  <c r="W2206" i="12" l="1"/>
  <c r="K2206" i="12"/>
  <c r="Q2206" i="12"/>
  <c r="R2206" i="12" s="1"/>
  <c r="E1733" i="13"/>
  <c r="N2207" i="12"/>
  <c r="O2207" i="12" s="1"/>
  <c r="P2207" i="12" s="1"/>
  <c r="J2207" i="12"/>
  <c r="Y2207" i="12"/>
  <c r="I2207" i="12"/>
  <c r="V2207" i="12"/>
  <c r="B2208" i="12"/>
  <c r="U2207" i="12"/>
  <c r="E2207" i="12"/>
  <c r="F2207" i="12" s="1"/>
  <c r="W2207" i="12" l="1"/>
  <c r="K2207" i="12"/>
  <c r="E1732" i="13"/>
  <c r="N2208" i="12"/>
  <c r="O2208" i="12" s="1"/>
  <c r="P2208" i="12" s="1"/>
  <c r="J2208" i="12"/>
  <c r="Y2208" i="12"/>
  <c r="I2208" i="12"/>
  <c r="V2208" i="12"/>
  <c r="B2209" i="12"/>
  <c r="U2208" i="12"/>
  <c r="E2208" i="12"/>
  <c r="F2208" i="12" s="1"/>
  <c r="Q2207" i="12"/>
  <c r="R2207" i="12" s="1"/>
  <c r="W2208" i="12" l="1"/>
  <c r="Q2208" i="12"/>
  <c r="R2208" i="12" s="1"/>
  <c r="K2208" i="12"/>
  <c r="E1731" i="13"/>
  <c r="J2209" i="12"/>
  <c r="Y2209" i="12"/>
  <c r="I2209" i="12"/>
  <c r="V2209" i="12"/>
  <c r="B2210" i="12"/>
  <c r="U2209" i="12"/>
  <c r="E2209" i="12"/>
  <c r="F2209" i="12" s="1"/>
  <c r="N2209" i="12"/>
  <c r="O2209" i="12" s="1"/>
  <c r="P2209" i="12" s="1"/>
  <c r="Q2209" i="12" l="1"/>
  <c r="R2209" i="12" s="1"/>
  <c r="K2209" i="12"/>
  <c r="W2209" i="12"/>
  <c r="E1730" i="13"/>
  <c r="V2210" i="12"/>
  <c r="B2211" i="12"/>
  <c r="U2210" i="12"/>
  <c r="E2210" i="12"/>
  <c r="F2210" i="12" s="1"/>
  <c r="N2210" i="12"/>
  <c r="O2210" i="12" s="1"/>
  <c r="P2210" i="12" s="1"/>
  <c r="J2210" i="12"/>
  <c r="Y2210" i="12"/>
  <c r="I2210" i="12"/>
  <c r="W2210" i="12" l="1"/>
  <c r="E1729" i="13"/>
  <c r="B2212" i="12"/>
  <c r="U2211" i="12"/>
  <c r="E2211" i="12"/>
  <c r="F2211" i="12" s="1"/>
  <c r="N2211" i="12"/>
  <c r="O2211" i="12" s="1"/>
  <c r="P2211" i="12" s="1"/>
  <c r="J2211" i="12"/>
  <c r="Y2211" i="12"/>
  <c r="I2211" i="12"/>
  <c r="V2211" i="12"/>
  <c r="K2210" i="12"/>
  <c r="Q2210" i="12"/>
  <c r="R2210" i="12" s="1"/>
  <c r="Q2211" i="12" l="1"/>
  <c r="R2211" i="12" s="1"/>
  <c r="W2211" i="12"/>
  <c r="E1728" i="13"/>
  <c r="N2212" i="12"/>
  <c r="O2212" i="12" s="1"/>
  <c r="P2212" i="12" s="1"/>
  <c r="J2212" i="12"/>
  <c r="Y2212" i="12"/>
  <c r="I2212" i="12"/>
  <c r="V2212" i="12"/>
  <c r="B2213" i="12"/>
  <c r="U2212" i="12"/>
  <c r="E2212" i="12"/>
  <c r="F2212" i="12" s="1"/>
  <c r="K2211" i="12"/>
  <c r="K2212" i="12" l="1"/>
  <c r="Q2212" i="12"/>
  <c r="R2212" i="12" s="1"/>
  <c r="W2212" i="12"/>
  <c r="E1727" i="13"/>
  <c r="N2213" i="12"/>
  <c r="O2213" i="12" s="1"/>
  <c r="P2213" i="12" s="1"/>
  <c r="J2213" i="12"/>
  <c r="Y2213" i="12"/>
  <c r="I2213" i="12"/>
  <c r="V2213" i="12"/>
  <c r="B2214" i="12"/>
  <c r="U2213" i="12"/>
  <c r="E2213" i="12"/>
  <c r="F2213" i="12" s="1"/>
  <c r="K2213" i="12" l="1"/>
  <c r="Q2213" i="12"/>
  <c r="R2213" i="12" s="1"/>
  <c r="W2213" i="12"/>
  <c r="E1726" i="13"/>
  <c r="J2214" i="12"/>
  <c r="Y2214" i="12"/>
  <c r="I2214" i="12"/>
  <c r="V2214" i="12"/>
  <c r="B2215" i="12"/>
  <c r="U2214" i="12"/>
  <c r="E2214" i="12"/>
  <c r="F2214" i="12" s="1"/>
  <c r="N2214" i="12"/>
  <c r="O2214" i="12" s="1"/>
  <c r="P2214" i="12" s="1"/>
  <c r="Q2214" i="12" l="1"/>
  <c r="R2214" i="12" s="1"/>
  <c r="K2214" i="12"/>
  <c r="W2214" i="12"/>
  <c r="E1725" i="13"/>
  <c r="Y2215" i="12"/>
  <c r="I2215" i="12"/>
  <c r="V2215" i="12"/>
  <c r="B2216" i="12"/>
  <c r="U2215" i="12"/>
  <c r="E2215" i="12"/>
  <c r="F2215" i="12" s="1"/>
  <c r="N2215" i="12"/>
  <c r="O2215" i="12" s="1"/>
  <c r="P2215" i="12" s="1"/>
  <c r="J2215" i="12"/>
  <c r="W2215" i="12" l="1"/>
  <c r="K2215" i="12"/>
  <c r="E1724" i="13"/>
  <c r="V2216" i="12"/>
  <c r="B2217" i="12"/>
  <c r="U2216" i="12"/>
  <c r="E2216" i="12"/>
  <c r="F2216" i="12" s="1"/>
  <c r="N2216" i="12"/>
  <c r="O2216" i="12" s="1"/>
  <c r="P2216" i="12" s="1"/>
  <c r="J2216" i="12"/>
  <c r="Y2216" i="12"/>
  <c r="I2216" i="12"/>
  <c r="Q2215" i="12"/>
  <c r="R2215" i="12" s="1"/>
  <c r="W2216" i="12" l="1"/>
  <c r="Q2216" i="12"/>
  <c r="R2216" i="12" s="1"/>
  <c r="E1723" i="13"/>
  <c r="N2217" i="12"/>
  <c r="O2217" i="12" s="1"/>
  <c r="P2217" i="12" s="1"/>
  <c r="J2217" i="12"/>
  <c r="Y2217" i="12"/>
  <c r="I2217" i="12"/>
  <c r="V2217" i="12"/>
  <c r="B2218" i="12"/>
  <c r="U2217" i="12"/>
  <c r="E2217" i="12"/>
  <c r="F2217" i="12" s="1"/>
  <c r="K2216" i="12"/>
  <c r="Q2217" i="12" l="1"/>
  <c r="R2217" i="12" s="1"/>
  <c r="W2217" i="12"/>
  <c r="E1722" i="13"/>
  <c r="N2218" i="12"/>
  <c r="O2218" i="12" s="1"/>
  <c r="P2218" i="12" s="1"/>
  <c r="J2218" i="12"/>
  <c r="Y2218" i="12"/>
  <c r="I2218" i="12"/>
  <c r="V2218" i="12"/>
  <c r="B2219" i="12"/>
  <c r="U2218" i="12"/>
  <c r="E2218" i="12"/>
  <c r="F2218" i="12" s="1"/>
  <c r="K2217" i="12"/>
  <c r="W2218" i="12" l="1"/>
  <c r="Q2218" i="12"/>
  <c r="R2218" i="12" s="1"/>
  <c r="E1721" i="13"/>
  <c r="J2219" i="12"/>
  <c r="Y2219" i="12"/>
  <c r="I2219" i="12"/>
  <c r="V2219" i="12"/>
  <c r="B2220" i="12"/>
  <c r="U2219" i="12"/>
  <c r="E2219" i="12"/>
  <c r="F2219" i="12" s="1"/>
  <c r="N2219" i="12"/>
  <c r="O2219" i="12" s="1"/>
  <c r="P2219" i="12" s="1"/>
  <c r="K2218" i="12"/>
  <c r="Q2219" i="12" l="1"/>
  <c r="R2219" i="12" s="1"/>
  <c r="W2219" i="12"/>
  <c r="E1720" i="13"/>
  <c r="J2220" i="12"/>
  <c r="Y2220" i="12"/>
  <c r="I2220" i="12"/>
  <c r="V2220" i="12"/>
  <c r="B2221" i="12"/>
  <c r="U2220" i="12"/>
  <c r="E2220" i="12"/>
  <c r="F2220" i="12" s="1"/>
  <c r="N2220" i="12"/>
  <c r="O2220" i="12" s="1"/>
  <c r="P2220" i="12" s="1"/>
  <c r="K2219" i="12"/>
  <c r="K2220" i="12" l="1"/>
  <c r="Q2220" i="12"/>
  <c r="R2220" i="12" s="1"/>
  <c r="W2220" i="12"/>
  <c r="E1719" i="13"/>
  <c r="V2221" i="12"/>
  <c r="B2222" i="12"/>
  <c r="U2221" i="12"/>
  <c r="E2221" i="12"/>
  <c r="F2221" i="12" s="1"/>
  <c r="N2221" i="12"/>
  <c r="O2221" i="12" s="1"/>
  <c r="P2221" i="12" s="1"/>
  <c r="J2221" i="12"/>
  <c r="Y2221" i="12"/>
  <c r="I2221" i="12"/>
  <c r="W2221" i="12" l="1"/>
  <c r="E1718" i="13"/>
  <c r="N2222" i="12"/>
  <c r="O2222" i="12" s="1"/>
  <c r="P2222" i="12" s="1"/>
  <c r="J2222" i="12"/>
  <c r="Y2222" i="12"/>
  <c r="I2222" i="12"/>
  <c r="V2222" i="12"/>
  <c r="B2223" i="12"/>
  <c r="U2222" i="12"/>
  <c r="E2222" i="12"/>
  <c r="F2222" i="12" s="1"/>
  <c r="K2221" i="12"/>
  <c r="Q2221" i="12"/>
  <c r="R2221" i="12" s="1"/>
  <c r="W2222" i="12" l="1"/>
  <c r="Q2222" i="12"/>
  <c r="R2222" i="12" s="1"/>
  <c r="E1717" i="13"/>
  <c r="N2223" i="12"/>
  <c r="O2223" i="12" s="1"/>
  <c r="P2223" i="12" s="1"/>
  <c r="J2223" i="12"/>
  <c r="Y2223" i="12"/>
  <c r="I2223" i="12"/>
  <c r="V2223" i="12"/>
  <c r="B2224" i="12"/>
  <c r="U2223" i="12"/>
  <c r="E2223" i="12"/>
  <c r="F2223" i="12" s="1"/>
  <c r="K2222" i="12"/>
  <c r="Q2223" i="12" l="1"/>
  <c r="R2223" i="12" s="1"/>
  <c r="W2223" i="12"/>
  <c r="E1716" i="13"/>
  <c r="N2224" i="12"/>
  <c r="O2224" i="12" s="1"/>
  <c r="P2224" i="12" s="1"/>
  <c r="J2224" i="12"/>
  <c r="Y2224" i="12"/>
  <c r="I2224" i="12"/>
  <c r="V2224" i="12"/>
  <c r="B2225" i="12"/>
  <c r="U2224" i="12"/>
  <c r="E2224" i="12"/>
  <c r="F2224" i="12" s="1"/>
  <c r="K2223" i="12"/>
  <c r="W2224" i="12" l="1"/>
  <c r="Q2224" i="12"/>
  <c r="R2224" i="12" s="1"/>
  <c r="E1715" i="13"/>
  <c r="J2225" i="12"/>
  <c r="Y2225" i="12"/>
  <c r="I2225" i="12"/>
  <c r="V2225" i="12"/>
  <c r="B2226" i="12"/>
  <c r="U2225" i="12"/>
  <c r="E2225" i="12"/>
  <c r="F2225" i="12" s="1"/>
  <c r="N2225" i="12"/>
  <c r="O2225" i="12" s="1"/>
  <c r="P2225" i="12" s="1"/>
  <c r="K2224" i="12"/>
  <c r="W2225" i="12" l="1"/>
  <c r="Q2225" i="12"/>
  <c r="R2225" i="12" s="1"/>
  <c r="E1714" i="13"/>
  <c r="V2226" i="12"/>
  <c r="B2227" i="12"/>
  <c r="U2226" i="12"/>
  <c r="E2226" i="12"/>
  <c r="F2226" i="12" s="1"/>
  <c r="N2226" i="12"/>
  <c r="O2226" i="12" s="1"/>
  <c r="P2226" i="12" s="1"/>
  <c r="J2226" i="12"/>
  <c r="Y2226" i="12"/>
  <c r="I2226" i="12"/>
  <c r="K2225" i="12"/>
  <c r="W2226" i="12" l="1"/>
  <c r="E1713" i="13"/>
  <c r="B2228" i="12"/>
  <c r="U2227" i="12"/>
  <c r="E2227" i="12"/>
  <c r="F2227" i="12" s="1"/>
  <c r="N2227" i="12"/>
  <c r="O2227" i="12" s="1"/>
  <c r="P2227" i="12" s="1"/>
  <c r="J2227" i="12"/>
  <c r="Y2227" i="12"/>
  <c r="I2227" i="12"/>
  <c r="V2227" i="12"/>
  <c r="K2226" i="12"/>
  <c r="Q2226" i="12"/>
  <c r="R2226" i="12" s="1"/>
  <c r="W2227" i="12" l="1"/>
  <c r="E1712" i="13"/>
  <c r="N2228" i="12"/>
  <c r="O2228" i="12" s="1"/>
  <c r="P2228" i="12" s="1"/>
  <c r="J2228" i="12"/>
  <c r="Y2228" i="12"/>
  <c r="I2228" i="12"/>
  <c r="V2228" i="12"/>
  <c r="B2229" i="12"/>
  <c r="U2228" i="12"/>
  <c r="E2228" i="12"/>
  <c r="F2228" i="12" s="1"/>
  <c r="Q2227" i="12"/>
  <c r="R2227" i="12" s="1"/>
  <c r="K2227" i="12"/>
  <c r="E1711" i="13" l="1"/>
  <c r="N2229" i="12"/>
  <c r="O2229" i="12" s="1"/>
  <c r="P2229" i="12" s="1"/>
  <c r="J2229" i="12"/>
  <c r="Y2229" i="12"/>
  <c r="I2229" i="12"/>
  <c r="V2229" i="12"/>
  <c r="B2230" i="12"/>
  <c r="U2229" i="12"/>
  <c r="E2229" i="12"/>
  <c r="F2229" i="12" s="1"/>
  <c r="K2228" i="12"/>
  <c r="Q2228" i="12"/>
  <c r="R2228" i="12" s="1"/>
  <c r="W2228" i="12"/>
  <c r="W2229" i="12" l="1"/>
  <c r="E1710" i="13"/>
  <c r="J2230" i="12"/>
  <c r="Y2230" i="12"/>
  <c r="I2230" i="12"/>
  <c r="V2230" i="12"/>
  <c r="B2231" i="12"/>
  <c r="U2230" i="12"/>
  <c r="E2230" i="12"/>
  <c r="F2230" i="12" s="1"/>
  <c r="N2230" i="12"/>
  <c r="O2230" i="12" s="1"/>
  <c r="P2230" i="12" s="1"/>
  <c r="K2229" i="12"/>
  <c r="Q2229" i="12"/>
  <c r="R2229" i="12" s="1"/>
  <c r="W2230" i="12" l="1"/>
  <c r="E1709" i="13"/>
  <c r="Y2231" i="12"/>
  <c r="I2231" i="12"/>
  <c r="V2231" i="12"/>
  <c r="B2232" i="12"/>
  <c r="U2231" i="12"/>
  <c r="E2231" i="12"/>
  <c r="F2231" i="12" s="1"/>
  <c r="N2231" i="12"/>
  <c r="O2231" i="12" s="1"/>
  <c r="P2231" i="12" s="1"/>
  <c r="J2231" i="12"/>
  <c r="K2230" i="12"/>
  <c r="Q2230" i="12"/>
  <c r="R2230" i="12" s="1"/>
  <c r="W2231" i="12" l="1"/>
  <c r="E1708" i="13"/>
  <c r="V2232" i="12"/>
  <c r="B2233" i="12"/>
  <c r="U2232" i="12"/>
  <c r="E2232" i="12"/>
  <c r="F2232" i="12" s="1"/>
  <c r="N2232" i="12"/>
  <c r="O2232" i="12" s="1"/>
  <c r="P2232" i="12" s="1"/>
  <c r="J2232" i="12"/>
  <c r="Y2232" i="12"/>
  <c r="I2232" i="12"/>
  <c r="K2231" i="12"/>
  <c r="Q2231" i="12"/>
  <c r="R2231" i="12" s="1"/>
  <c r="K2232" i="12" l="1"/>
  <c r="W2232" i="12"/>
  <c r="Q2232" i="12"/>
  <c r="R2232" i="12" s="1"/>
  <c r="E1707" i="13"/>
  <c r="N2233" i="12"/>
  <c r="O2233" i="12" s="1"/>
  <c r="P2233" i="12" s="1"/>
  <c r="J2233" i="12"/>
  <c r="Y2233" i="12"/>
  <c r="I2233" i="12"/>
  <c r="V2233" i="12"/>
  <c r="B2234" i="12"/>
  <c r="U2233" i="12"/>
  <c r="E2233" i="12"/>
  <c r="F2233" i="12" s="1"/>
  <c r="W2233" i="12" l="1"/>
  <c r="Q2233" i="12"/>
  <c r="R2233" i="12" s="1"/>
  <c r="E1706" i="13"/>
  <c r="N2234" i="12"/>
  <c r="O2234" i="12" s="1"/>
  <c r="P2234" i="12" s="1"/>
  <c r="J2234" i="12"/>
  <c r="Y2234" i="12"/>
  <c r="I2234" i="12"/>
  <c r="V2234" i="12"/>
  <c r="B2235" i="12"/>
  <c r="U2234" i="12"/>
  <c r="E2234" i="12"/>
  <c r="F2234" i="12" s="1"/>
  <c r="K2233" i="12"/>
  <c r="Q2234" i="12" l="1"/>
  <c r="R2234" i="12" s="1"/>
  <c r="W2234" i="12"/>
  <c r="E1705" i="13"/>
  <c r="J2235" i="12"/>
  <c r="Y2235" i="12"/>
  <c r="I2235" i="12"/>
  <c r="V2235" i="12"/>
  <c r="B2236" i="12"/>
  <c r="U2235" i="12"/>
  <c r="E2235" i="12"/>
  <c r="F2235" i="12" s="1"/>
  <c r="N2235" i="12"/>
  <c r="O2235" i="12" s="1"/>
  <c r="P2235" i="12" s="1"/>
  <c r="K2234" i="12"/>
  <c r="Q2235" i="12" l="1"/>
  <c r="R2235" i="12" s="1"/>
  <c r="K2235" i="12"/>
  <c r="W2235" i="12"/>
  <c r="E1704" i="13"/>
  <c r="J2236" i="12"/>
  <c r="Y2236" i="12"/>
  <c r="I2236" i="12"/>
  <c r="V2236" i="12"/>
  <c r="B2237" i="12"/>
  <c r="U2236" i="12"/>
  <c r="E2236" i="12"/>
  <c r="F2236" i="12" s="1"/>
  <c r="N2236" i="12"/>
  <c r="O2236" i="12" s="1"/>
  <c r="P2236" i="12" s="1"/>
  <c r="K2236" i="12" l="1"/>
  <c r="Q2236" i="12"/>
  <c r="R2236" i="12" s="1"/>
  <c r="W2236" i="12"/>
  <c r="E1703" i="13"/>
  <c r="V2237" i="12"/>
  <c r="B2238" i="12"/>
  <c r="U2237" i="12"/>
  <c r="E2237" i="12"/>
  <c r="F2237" i="12" s="1"/>
  <c r="N2237" i="12"/>
  <c r="O2237" i="12" s="1"/>
  <c r="P2237" i="12" s="1"/>
  <c r="J2237" i="12"/>
  <c r="Y2237" i="12"/>
  <c r="I2237" i="12"/>
  <c r="E1702" i="13" l="1"/>
  <c r="N2238" i="12"/>
  <c r="O2238" i="12" s="1"/>
  <c r="P2238" i="12" s="1"/>
  <c r="J2238" i="12"/>
  <c r="Y2238" i="12"/>
  <c r="I2238" i="12"/>
  <c r="V2238" i="12"/>
  <c r="B2239" i="12"/>
  <c r="U2238" i="12"/>
  <c r="E2238" i="12"/>
  <c r="F2238" i="12" s="1"/>
  <c r="Q2237" i="12"/>
  <c r="R2237" i="12" s="1"/>
  <c r="K2237" i="12"/>
  <c r="W2237" i="12"/>
  <c r="K2238" i="12" l="1"/>
  <c r="Q2238" i="12"/>
  <c r="R2238" i="12" s="1"/>
  <c r="W2238" i="12"/>
  <c r="E1701" i="13"/>
  <c r="N2239" i="12"/>
  <c r="O2239" i="12" s="1"/>
  <c r="P2239" i="12" s="1"/>
  <c r="J2239" i="12"/>
  <c r="Y2239" i="12"/>
  <c r="I2239" i="12"/>
  <c r="V2239" i="12"/>
  <c r="B2240" i="12"/>
  <c r="U2239" i="12"/>
  <c r="E2239" i="12"/>
  <c r="F2239" i="12" s="1"/>
  <c r="W2239" i="12" l="1"/>
  <c r="Q2239" i="12"/>
  <c r="R2239" i="12" s="1"/>
  <c r="E1700" i="13"/>
  <c r="N2240" i="12"/>
  <c r="O2240" i="12" s="1"/>
  <c r="P2240" i="12" s="1"/>
  <c r="J2240" i="12"/>
  <c r="Y2240" i="12"/>
  <c r="I2240" i="12"/>
  <c r="V2240" i="12"/>
  <c r="B2241" i="12"/>
  <c r="U2240" i="12"/>
  <c r="E2240" i="12"/>
  <c r="F2240" i="12" s="1"/>
  <c r="K2239" i="12"/>
  <c r="W2240" i="12" l="1"/>
  <c r="Q2240" i="12"/>
  <c r="R2240" i="12" s="1"/>
  <c r="E1699" i="13"/>
  <c r="J2241" i="12"/>
  <c r="Y2241" i="12"/>
  <c r="I2241" i="12"/>
  <c r="V2241" i="12"/>
  <c r="B2242" i="12"/>
  <c r="U2241" i="12"/>
  <c r="E2241" i="12"/>
  <c r="F2241" i="12" s="1"/>
  <c r="N2241" i="12"/>
  <c r="O2241" i="12" s="1"/>
  <c r="P2241" i="12" s="1"/>
  <c r="K2240" i="12"/>
  <c r="W2241" i="12" l="1"/>
  <c r="K2241" i="12"/>
  <c r="E1698" i="13"/>
  <c r="V2242" i="12"/>
  <c r="B2243" i="12"/>
  <c r="U2242" i="12"/>
  <c r="E2242" i="12"/>
  <c r="F2242" i="12" s="1"/>
  <c r="N2242" i="12"/>
  <c r="O2242" i="12" s="1"/>
  <c r="P2242" i="12" s="1"/>
  <c r="J2242" i="12"/>
  <c r="Y2242" i="12"/>
  <c r="I2242" i="12"/>
  <c r="Q2241" i="12"/>
  <c r="R2241" i="12" s="1"/>
  <c r="W2242" i="12" l="1"/>
  <c r="Q2242" i="12"/>
  <c r="R2242" i="12" s="1"/>
  <c r="E1697" i="13"/>
  <c r="B2244" i="12"/>
  <c r="U2243" i="12"/>
  <c r="E2243" i="12"/>
  <c r="F2243" i="12" s="1"/>
  <c r="N2243" i="12"/>
  <c r="O2243" i="12" s="1"/>
  <c r="P2243" i="12" s="1"/>
  <c r="J2243" i="12"/>
  <c r="Y2243" i="12"/>
  <c r="I2243" i="12"/>
  <c r="V2243" i="12"/>
  <c r="K2242" i="12"/>
  <c r="Q2243" i="12" l="1"/>
  <c r="R2243" i="12" s="1"/>
  <c r="W2243" i="12"/>
  <c r="E1696" i="13"/>
  <c r="N2244" i="12"/>
  <c r="O2244" i="12" s="1"/>
  <c r="P2244" i="12" s="1"/>
  <c r="J2244" i="12"/>
  <c r="Y2244" i="12"/>
  <c r="I2244" i="12"/>
  <c r="V2244" i="12"/>
  <c r="B2245" i="12"/>
  <c r="U2244" i="12"/>
  <c r="E2244" i="12"/>
  <c r="F2244" i="12" s="1"/>
  <c r="K2243" i="12"/>
  <c r="W2244" i="12" l="1"/>
  <c r="K2244" i="12"/>
  <c r="Q2244" i="12"/>
  <c r="R2244" i="12" s="1"/>
  <c r="E1695" i="13"/>
  <c r="N2245" i="12"/>
  <c r="O2245" i="12" s="1"/>
  <c r="P2245" i="12" s="1"/>
  <c r="J2245" i="12"/>
  <c r="Y2245" i="12"/>
  <c r="I2245" i="12"/>
  <c r="V2245" i="12"/>
  <c r="B2246" i="12"/>
  <c r="U2245" i="12"/>
  <c r="E2245" i="12"/>
  <c r="F2245" i="12" s="1"/>
  <c r="W2245" i="12" l="1"/>
  <c r="Q2245" i="12"/>
  <c r="R2245" i="12" s="1"/>
  <c r="K2245" i="12"/>
  <c r="E1694" i="13"/>
  <c r="J2246" i="12"/>
  <c r="Y2246" i="12"/>
  <c r="I2246" i="12"/>
  <c r="V2246" i="12"/>
  <c r="B2247" i="12"/>
  <c r="U2246" i="12"/>
  <c r="E2246" i="12"/>
  <c r="F2246" i="12" s="1"/>
  <c r="N2246" i="12"/>
  <c r="O2246" i="12" s="1"/>
  <c r="P2246" i="12" s="1"/>
  <c r="W2246" i="12" l="1"/>
  <c r="Q2246" i="12"/>
  <c r="R2246" i="12" s="1"/>
  <c r="E1693" i="13"/>
  <c r="Y2247" i="12"/>
  <c r="I2247" i="12"/>
  <c r="V2247" i="12"/>
  <c r="B2248" i="12"/>
  <c r="U2247" i="12"/>
  <c r="E2247" i="12"/>
  <c r="F2247" i="12" s="1"/>
  <c r="N2247" i="12"/>
  <c r="O2247" i="12" s="1"/>
  <c r="P2247" i="12" s="1"/>
  <c r="J2247" i="12"/>
  <c r="K2246" i="12"/>
  <c r="W2247" i="12" l="1"/>
  <c r="K2247" i="12"/>
  <c r="E1692" i="13"/>
  <c r="V2248" i="12"/>
  <c r="B2249" i="12"/>
  <c r="U2248" i="12"/>
  <c r="E2248" i="12"/>
  <c r="F2248" i="12" s="1"/>
  <c r="N2248" i="12"/>
  <c r="O2248" i="12" s="1"/>
  <c r="P2248" i="12" s="1"/>
  <c r="J2248" i="12"/>
  <c r="Y2248" i="12"/>
  <c r="I2248" i="12"/>
  <c r="Q2247" i="12"/>
  <c r="R2247" i="12" s="1"/>
  <c r="W2248" i="12" l="1"/>
  <c r="Q2248" i="12"/>
  <c r="R2248" i="12" s="1"/>
  <c r="E1691" i="13"/>
  <c r="N2249" i="12"/>
  <c r="O2249" i="12" s="1"/>
  <c r="P2249" i="12" s="1"/>
  <c r="J2249" i="12"/>
  <c r="Y2249" i="12"/>
  <c r="I2249" i="12"/>
  <c r="V2249" i="12"/>
  <c r="B2250" i="12"/>
  <c r="U2249" i="12"/>
  <c r="E2249" i="12"/>
  <c r="F2249" i="12" s="1"/>
  <c r="K2248" i="12"/>
  <c r="Q2249" i="12" l="1"/>
  <c r="R2249" i="12" s="1"/>
  <c r="W2249" i="12"/>
  <c r="E1690" i="13"/>
  <c r="N2250" i="12"/>
  <c r="O2250" i="12" s="1"/>
  <c r="P2250" i="12" s="1"/>
  <c r="J2250" i="12"/>
  <c r="Y2250" i="12"/>
  <c r="I2250" i="12"/>
  <c r="V2250" i="12"/>
  <c r="B2251" i="12"/>
  <c r="U2250" i="12"/>
  <c r="E2250" i="12"/>
  <c r="F2250" i="12" s="1"/>
  <c r="K2249" i="12"/>
  <c r="W2250" i="12" l="1"/>
  <c r="K2250" i="12"/>
  <c r="Q2250" i="12"/>
  <c r="R2250" i="12" s="1"/>
  <c r="E1689" i="13"/>
  <c r="J2251" i="12"/>
  <c r="Y2251" i="12"/>
  <c r="I2251" i="12"/>
  <c r="V2251" i="12"/>
  <c r="B2252" i="12"/>
  <c r="U2251" i="12"/>
  <c r="E2251" i="12"/>
  <c r="F2251" i="12" s="1"/>
  <c r="N2251" i="12"/>
  <c r="O2251" i="12" s="1"/>
  <c r="P2251" i="12" s="1"/>
  <c r="Q2251" i="12" l="1"/>
  <c r="R2251" i="12" s="1"/>
  <c r="W2251" i="12"/>
  <c r="E1688" i="13"/>
  <c r="J2252" i="12"/>
  <c r="Y2252" i="12"/>
  <c r="I2252" i="12"/>
  <c r="V2252" i="12"/>
  <c r="B2253" i="12"/>
  <c r="U2252" i="12"/>
  <c r="E2252" i="12"/>
  <c r="F2252" i="12" s="1"/>
  <c r="N2252" i="12"/>
  <c r="O2252" i="12" s="1"/>
  <c r="P2252" i="12" s="1"/>
  <c r="K2251" i="12"/>
  <c r="W2252" i="12" l="1"/>
  <c r="K2252" i="12"/>
  <c r="Q2252" i="12"/>
  <c r="R2252" i="12" s="1"/>
  <c r="E1687" i="13"/>
  <c r="V2253" i="12"/>
  <c r="B2254" i="12"/>
  <c r="U2253" i="12"/>
  <c r="E2253" i="12"/>
  <c r="F2253" i="12" s="1"/>
  <c r="N2253" i="12"/>
  <c r="O2253" i="12" s="1"/>
  <c r="P2253" i="12" s="1"/>
  <c r="J2253" i="12"/>
  <c r="Y2253" i="12"/>
  <c r="I2253" i="12"/>
  <c r="W2253" i="12" l="1"/>
  <c r="K2253" i="12"/>
  <c r="Q2253" i="12"/>
  <c r="R2253" i="12" s="1"/>
  <c r="E1686" i="13"/>
  <c r="N2254" i="12"/>
  <c r="O2254" i="12" s="1"/>
  <c r="P2254" i="12" s="1"/>
  <c r="J2254" i="12"/>
  <c r="Y2254" i="12"/>
  <c r="I2254" i="12"/>
  <c r="V2254" i="12"/>
  <c r="B2255" i="12"/>
  <c r="U2254" i="12"/>
  <c r="E2254" i="12"/>
  <c r="F2254" i="12" s="1"/>
  <c r="K2254" i="12" l="1"/>
  <c r="W2254" i="12"/>
  <c r="E1685" i="13"/>
  <c r="N2255" i="12"/>
  <c r="O2255" i="12" s="1"/>
  <c r="P2255" i="12" s="1"/>
  <c r="J2255" i="12"/>
  <c r="Y2255" i="12"/>
  <c r="I2255" i="12"/>
  <c r="V2255" i="12"/>
  <c r="B2256" i="12"/>
  <c r="U2255" i="12"/>
  <c r="E2255" i="12"/>
  <c r="F2255" i="12" s="1"/>
  <c r="Q2254" i="12"/>
  <c r="R2254" i="12" s="1"/>
  <c r="W2255" i="12" l="1"/>
  <c r="K2255" i="12"/>
  <c r="Q2255" i="12"/>
  <c r="R2255" i="12" s="1"/>
  <c r="E1684" i="13"/>
  <c r="N2256" i="12"/>
  <c r="O2256" i="12" s="1"/>
  <c r="P2256" i="12" s="1"/>
  <c r="J2256" i="12"/>
  <c r="Y2256" i="12"/>
  <c r="I2256" i="12"/>
  <c r="V2256" i="12"/>
  <c r="B2257" i="12"/>
  <c r="U2256" i="12"/>
  <c r="E2256" i="12"/>
  <c r="F2256" i="12" s="1"/>
  <c r="K2256" i="12" l="1"/>
  <c r="Q2256" i="12"/>
  <c r="R2256" i="12" s="1"/>
  <c r="W2256" i="12"/>
  <c r="E1683" i="13"/>
  <c r="J2257" i="12"/>
  <c r="Y2257" i="12"/>
  <c r="I2257" i="12"/>
  <c r="V2257" i="12"/>
  <c r="B2258" i="12"/>
  <c r="U2257" i="12"/>
  <c r="E2257" i="12"/>
  <c r="F2257" i="12" s="1"/>
  <c r="N2257" i="12"/>
  <c r="O2257" i="12" s="1"/>
  <c r="P2257" i="12" s="1"/>
  <c r="W2257" i="12" l="1"/>
  <c r="E1682" i="13"/>
  <c r="V2258" i="12"/>
  <c r="B2259" i="12"/>
  <c r="U2258" i="12"/>
  <c r="E2258" i="12"/>
  <c r="F2258" i="12" s="1"/>
  <c r="N2258" i="12"/>
  <c r="O2258" i="12" s="1"/>
  <c r="P2258" i="12" s="1"/>
  <c r="J2258" i="12"/>
  <c r="Y2258" i="12"/>
  <c r="I2258" i="12"/>
  <c r="K2257" i="12"/>
  <c r="Q2257" i="12"/>
  <c r="R2257" i="12" s="1"/>
  <c r="W2258" i="12" l="1"/>
  <c r="Q2258" i="12"/>
  <c r="R2258" i="12" s="1"/>
  <c r="E1681" i="13"/>
  <c r="B2260" i="12"/>
  <c r="U2259" i="12"/>
  <c r="E2259" i="12"/>
  <c r="F2259" i="12" s="1"/>
  <c r="N2259" i="12"/>
  <c r="O2259" i="12" s="1"/>
  <c r="P2259" i="12" s="1"/>
  <c r="J2259" i="12"/>
  <c r="Y2259" i="12"/>
  <c r="I2259" i="12"/>
  <c r="V2259" i="12"/>
  <c r="K2258" i="12"/>
  <c r="W2259" i="12" l="1"/>
  <c r="Q2259" i="12"/>
  <c r="R2259" i="12" s="1"/>
  <c r="E1680" i="13"/>
  <c r="N2260" i="12"/>
  <c r="O2260" i="12" s="1"/>
  <c r="P2260" i="12" s="1"/>
  <c r="J2260" i="12"/>
  <c r="Y2260" i="12"/>
  <c r="I2260" i="12"/>
  <c r="V2260" i="12"/>
  <c r="B2261" i="12"/>
  <c r="U2260" i="12"/>
  <c r="E2260" i="12"/>
  <c r="F2260" i="12" s="1"/>
  <c r="K2259" i="12"/>
  <c r="Q2260" i="12" l="1"/>
  <c r="R2260" i="12" s="1"/>
  <c r="E1679" i="13"/>
  <c r="N2261" i="12"/>
  <c r="O2261" i="12" s="1"/>
  <c r="P2261" i="12" s="1"/>
  <c r="J2261" i="12"/>
  <c r="Y2261" i="12"/>
  <c r="I2261" i="12"/>
  <c r="V2261" i="12"/>
  <c r="B2262" i="12"/>
  <c r="U2261" i="12"/>
  <c r="E2261" i="12"/>
  <c r="F2261" i="12" s="1"/>
  <c r="W2260" i="12"/>
  <c r="K2260" i="12"/>
  <c r="W2261" i="12" l="1"/>
  <c r="K2261" i="12"/>
  <c r="E1678" i="13"/>
  <c r="J2262" i="12"/>
  <c r="Y2262" i="12"/>
  <c r="I2262" i="12"/>
  <c r="V2262" i="12"/>
  <c r="B2263" i="12"/>
  <c r="U2262" i="12"/>
  <c r="E2262" i="12"/>
  <c r="F2262" i="12" s="1"/>
  <c r="N2262" i="12"/>
  <c r="O2262" i="12" s="1"/>
  <c r="P2262" i="12" s="1"/>
  <c r="Q2261" i="12"/>
  <c r="R2261" i="12" s="1"/>
  <c r="W2262" i="12" l="1"/>
  <c r="Q2262" i="12"/>
  <c r="R2262" i="12" s="1"/>
  <c r="E1677" i="13"/>
  <c r="Y2263" i="12"/>
  <c r="I2263" i="12"/>
  <c r="V2263" i="12"/>
  <c r="B2264" i="12"/>
  <c r="U2263" i="12"/>
  <c r="E2263" i="12"/>
  <c r="F2263" i="12" s="1"/>
  <c r="N2263" i="12"/>
  <c r="O2263" i="12" s="1"/>
  <c r="P2263" i="12" s="1"/>
  <c r="J2263" i="12"/>
  <c r="K2262" i="12"/>
  <c r="E1676" i="13" l="1"/>
  <c r="V2264" i="12"/>
  <c r="B2265" i="12"/>
  <c r="U2264" i="12"/>
  <c r="E2264" i="12"/>
  <c r="F2264" i="12" s="1"/>
  <c r="N2264" i="12"/>
  <c r="O2264" i="12" s="1"/>
  <c r="P2264" i="12" s="1"/>
  <c r="J2264" i="12"/>
  <c r="Y2264" i="12"/>
  <c r="I2264" i="12"/>
  <c r="K2263" i="12"/>
  <c r="W2263" i="12"/>
  <c r="Q2263" i="12"/>
  <c r="R2263" i="12" s="1"/>
  <c r="W2264" i="12" l="1"/>
  <c r="Q2264" i="12"/>
  <c r="R2264" i="12" s="1"/>
  <c r="E1675" i="13"/>
  <c r="N2265" i="12"/>
  <c r="O2265" i="12" s="1"/>
  <c r="P2265" i="12" s="1"/>
  <c r="J2265" i="12"/>
  <c r="Y2265" i="12"/>
  <c r="I2265" i="12"/>
  <c r="V2265" i="12"/>
  <c r="B2266" i="12"/>
  <c r="U2265" i="12"/>
  <c r="E2265" i="12"/>
  <c r="F2265" i="12" s="1"/>
  <c r="K2264" i="12"/>
  <c r="W2265" i="12" l="1"/>
  <c r="Q2265" i="12"/>
  <c r="R2265" i="12" s="1"/>
  <c r="E1674" i="13"/>
  <c r="N2266" i="12"/>
  <c r="O2266" i="12" s="1"/>
  <c r="P2266" i="12" s="1"/>
  <c r="J2266" i="12"/>
  <c r="Y2266" i="12"/>
  <c r="I2266" i="12"/>
  <c r="V2266" i="12"/>
  <c r="B2267" i="12"/>
  <c r="U2266" i="12"/>
  <c r="E2266" i="12"/>
  <c r="F2266" i="12" s="1"/>
  <c r="K2265" i="12"/>
  <c r="Q2266" i="12" l="1"/>
  <c r="R2266" i="12" s="1"/>
  <c r="K2266" i="12"/>
  <c r="W2266" i="12"/>
  <c r="E1673" i="13"/>
  <c r="J2267" i="12"/>
  <c r="Y2267" i="12"/>
  <c r="I2267" i="12"/>
  <c r="V2267" i="12"/>
  <c r="B2268" i="12"/>
  <c r="U2267" i="12"/>
  <c r="E2267" i="12"/>
  <c r="F2267" i="12" s="1"/>
  <c r="N2267" i="12"/>
  <c r="O2267" i="12" s="1"/>
  <c r="P2267" i="12" s="1"/>
  <c r="Q2267" i="12" l="1"/>
  <c r="R2267" i="12" s="1"/>
  <c r="K2267" i="12"/>
  <c r="W2267" i="12"/>
  <c r="E1672" i="13"/>
  <c r="J2268" i="12"/>
  <c r="Y2268" i="12"/>
  <c r="I2268" i="12"/>
  <c r="V2268" i="12"/>
  <c r="B2269" i="12"/>
  <c r="U2268" i="12"/>
  <c r="E2268" i="12"/>
  <c r="F2268" i="12" s="1"/>
  <c r="N2268" i="12"/>
  <c r="O2268" i="12" s="1"/>
  <c r="P2268" i="12" s="1"/>
  <c r="W2268" i="12" l="1"/>
  <c r="Q2268" i="12"/>
  <c r="R2268" i="12" s="1"/>
  <c r="E1671" i="13"/>
  <c r="V2269" i="12"/>
  <c r="B2270" i="12"/>
  <c r="U2269" i="12"/>
  <c r="E2269" i="12"/>
  <c r="F2269" i="12" s="1"/>
  <c r="N2269" i="12"/>
  <c r="O2269" i="12" s="1"/>
  <c r="P2269" i="12" s="1"/>
  <c r="J2269" i="12"/>
  <c r="Y2269" i="12"/>
  <c r="I2269" i="12"/>
  <c r="K2268" i="12"/>
  <c r="W2269" i="12" l="1"/>
  <c r="E1670" i="13"/>
  <c r="N2270" i="12"/>
  <c r="O2270" i="12" s="1"/>
  <c r="P2270" i="12" s="1"/>
  <c r="J2270" i="12"/>
  <c r="Y2270" i="12"/>
  <c r="I2270" i="12"/>
  <c r="V2270" i="12"/>
  <c r="B2271" i="12"/>
  <c r="U2270" i="12"/>
  <c r="E2270" i="12"/>
  <c r="F2270" i="12" s="1"/>
  <c r="K2269" i="12"/>
  <c r="Q2269" i="12"/>
  <c r="R2269" i="12" s="1"/>
  <c r="W2270" i="12" l="1"/>
  <c r="K2270" i="12"/>
  <c r="E1669" i="13"/>
  <c r="N2271" i="12"/>
  <c r="O2271" i="12" s="1"/>
  <c r="P2271" i="12" s="1"/>
  <c r="J2271" i="12"/>
  <c r="Y2271" i="12"/>
  <c r="I2271" i="12"/>
  <c r="V2271" i="12"/>
  <c r="B2272" i="12"/>
  <c r="U2271" i="12"/>
  <c r="E2271" i="12"/>
  <c r="F2271" i="12" s="1"/>
  <c r="Q2270" i="12"/>
  <c r="R2270" i="12" s="1"/>
  <c r="E1668" i="13" l="1"/>
  <c r="N2272" i="12"/>
  <c r="O2272" i="12" s="1"/>
  <c r="P2272" i="12" s="1"/>
  <c r="J2272" i="12"/>
  <c r="Y2272" i="12"/>
  <c r="I2272" i="12"/>
  <c r="V2272" i="12"/>
  <c r="B2273" i="12"/>
  <c r="U2272" i="12"/>
  <c r="E2272" i="12"/>
  <c r="F2272" i="12" s="1"/>
  <c r="K2271" i="12"/>
  <c r="Q2271" i="12"/>
  <c r="R2271" i="12" s="1"/>
  <c r="W2271" i="12"/>
  <c r="W2272" i="12" l="1"/>
  <c r="E1667" i="13"/>
  <c r="J2273" i="12"/>
  <c r="Y2273" i="12"/>
  <c r="I2273" i="12"/>
  <c r="V2273" i="12"/>
  <c r="B2274" i="12"/>
  <c r="U2273" i="12"/>
  <c r="E2273" i="12"/>
  <c r="F2273" i="12" s="1"/>
  <c r="N2273" i="12"/>
  <c r="O2273" i="12" s="1"/>
  <c r="P2273" i="12" s="1"/>
  <c r="K2272" i="12"/>
  <c r="Q2272" i="12"/>
  <c r="R2272" i="12" s="1"/>
  <c r="W2273" i="12" l="1"/>
  <c r="E1666" i="13"/>
  <c r="J2274" i="12"/>
  <c r="Y2274" i="12"/>
  <c r="V2274" i="12"/>
  <c r="E2274" i="12"/>
  <c r="F2274" i="12" s="1"/>
  <c r="U2274" i="12"/>
  <c r="B2275" i="12"/>
  <c r="N2274" i="12"/>
  <c r="O2274" i="12" s="1"/>
  <c r="P2274" i="12" s="1"/>
  <c r="I2274" i="12"/>
  <c r="K2273" i="12"/>
  <c r="Q2273" i="12"/>
  <c r="R2273" i="12" s="1"/>
  <c r="W2274" i="12" l="1"/>
  <c r="E1665" i="13"/>
  <c r="B2276" i="12"/>
  <c r="U2275" i="12"/>
  <c r="E2275" i="12"/>
  <c r="F2275" i="12" s="1"/>
  <c r="N2275" i="12"/>
  <c r="O2275" i="12" s="1"/>
  <c r="P2275" i="12" s="1"/>
  <c r="J2275" i="12"/>
  <c r="I2275" i="12"/>
  <c r="Y2275" i="12"/>
  <c r="V2275" i="12"/>
  <c r="K2274" i="12"/>
  <c r="Q2274" i="12"/>
  <c r="R2274" i="12" s="1"/>
  <c r="W2275" i="12" l="1"/>
  <c r="K2275" i="12"/>
  <c r="E1664" i="13"/>
  <c r="N2276" i="12"/>
  <c r="O2276" i="12" s="1"/>
  <c r="P2276" i="12" s="1"/>
  <c r="J2276" i="12"/>
  <c r="B2277" i="12"/>
  <c r="I2276" i="12"/>
  <c r="E2276" i="12"/>
  <c r="F2276" i="12" s="1"/>
  <c r="Y2276" i="12"/>
  <c r="V2276" i="12"/>
  <c r="U2276" i="12"/>
  <c r="Q2275" i="12"/>
  <c r="R2275" i="12" s="1"/>
  <c r="Q2276" i="12" l="1"/>
  <c r="R2276" i="12" s="1"/>
  <c r="W2276" i="12"/>
  <c r="K2276" i="12"/>
  <c r="E1663" i="13"/>
  <c r="B2278" i="12"/>
  <c r="U2277" i="12"/>
  <c r="E2277" i="12"/>
  <c r="F2277" i="12" s="1"/>
  <c r="N2277" i="12"/>
  <c r="O2277" i="12" s="1"/>
  <c r="P2277" i="12" s="1"/>
  <c r="Y2277" i="12"/>
  <c r="I2277" i="12"/>
  <c r="J2277" i="12"/>
  <c r="V2277" i="12"/>
  <c r="W2277" i="12" l="1"/>
  <c r="E1662" i="13"/>
  <c r="N2278" i="12"/>
  <c r="O2278" i="12" s="1"/>
  <c r="P2278" i="12" s="1"/>
  <c r="V2278" i="12"/>
  <c r="B2279" i="12"/>
  <c r="U2278" i="12"/>
  <c r="E2278" i="12"/>
  <c r="F2278" i="12" s="1"/>
  <c r="Y2278" i="12"/>
  <c r="J2278" i="12"/>
  <c r="I2278" i="12"/>
  <c r="K2277" i="12"/>
  <c r="Q2277" i="12"/>
  <c r="R2277" i="12" s="1"/>
  <c r="W2278" i="12" l="1"/>
  <c r="E1661" i="13"/>
  <c r="N2279" i="12"/>
  <c r="O2279" i="12" s="1"/>
  <c r="P2279" i="12" s="1"/>
  <c r="Y2279" i="12"/>
  <c r="I2279" i="12"/>
  <c r="V2279" i="12"/>
  <c r="U2279" i="12"/>
  <c r="J2279" i="12"/>
  <c r="B2280" i="12"/>
  <c r="E2279" i="12"/>
  <c r="F2279" i="12" s="1"/>
  <c r="Q2278" i="12"/>
  <c r="R2278" i="12" s="1"/>
  <c r="K2278" i="12"/>
  <c r="W2279" i="12" l="1"/>
  <c r="K2279" i="12"/>
  <c r="E1660" i="13"/>
  <c r="V2280" i="12"/>
  <c r="B2281" i="12"/>
  <c r="U2280" i="12"/>
  <c r="E2280" i="12"/>
  <c r="F2280" i="12" s="1"/>
  <c r="N2280" i="12"/>
  <c r="O2280" i="12" s="1"/>
  <c r="P2280" i="12" s="1"/>
  <c r="J2280" i="12"/>
  <c r="I2280" i="12"/>
  <c r="Y2280" i="12"/>
  <c r="Q2279" i="12"/>
  <c r="R2279" i="12" s="1"/>
  <c r="W2280" i="12" l="1"/>
  <c r="K2280" i="12"/>
  <c r="Q2280" i="12"/>
  <c r="R2280" i="12" s="1"/>
  <c r="E1659" i="13"/>
  <c r="Y2281" i="12"/>
  <c r="I2281" i="12"/>
  <c r="V2281" i="12"/>
  <c r="B2282" i="12"/>
  <c r="U2281" i="12"/>
  <c r="E2281" i="12"/>
  <c r="F2281" i="12" s="1"/>
  <c r="N2281" i="12"/>
  <c r="O2281" i="12" s="1"/>
  <c r="P2281" i="12" s="1"/>
  <c r="J2281" i="12"/>
  <c r="W2281" i="12" l="1"/>
  <c r="Q2281" i="12"/>
  <c r="R2281" i="12" s="1"/>
  <c r="E1658" i="13"/>
  <c r="V2282" i="12"/>
  <c r="B2283" i="12"/>
  <c r="U2282" i="12"/>
  <c r="E2282" i="12"/>
  <c r="F2282" i="12" s="1"/>
  <c r="J2282" i="12"/>
  <c r="Y2282" i="12"/>
  <c r="I2282" i="12"/>
  <c r="N2282" i="12"/>
  <c r="O2282" i="12" s="1"/>
  <c r="P2282" i="12" s="1"/>
  <c r="K2281" i="12"/>
  <c r="K2282" i="12" l="1"/>
  <c r="W2282" i="12"/>
  <c r="Q2282" i="12"/>
  <c r="R2282" i="12" s="1"/>
  <c r="E1657" i="13"/>
  <c r="N2283" i="12"/>
  <c r="O2283" i="12" s="1"/>
  <c r="P2283" i="12" s="1"/>
  <c r="Y2283" i="12"/>
  <c r="I2283" i="12"/>
  <c r="V2283" i="12"/>
  <c r="U2283" i="12"/>
  <c r="J2283" i="12"/>
  <c r="E2283" i="12"/>
  <c r="F2283" i="12" s="1"/>
  <c r="B2284" i="12"/>
  <c r="Q2283" i="12" l="1"/>
  <c r="R2283" i="12" s="1"/>
  <c r="K2283" i="12"/>
  <c r="E1656" i="13"/>
  <c r="J2284" i="12"/>
  <c r="Y2284" i="12"/>
  <c r="I2284" i="12"/>
  <c r="V2284" i="12"/>
  <c r="U2284" i="12"/>
  <c r="N2284" i="12"/>
  <c r="O2284" i="12" s="1"/>
  <c r="P2284" i="12" s="1"/>
  <c r="E2284" i="12"/>
  <c r="F2284" i="12" s="1"/>
  <c r="B2285" i="12"/>
  <c r="W2283" i="12"/>
  <c r="K2284" i="12" l="1"/>
  <c r="E1655" i="13"/>
  <c r="J2285" i="12"/>
  <c r="Y2285" i="12"/>
  <c r="I2285" i="12"/>
  <c r="V2285" i="12"/>
  <c r="B2286" i="12"/>
  <c r="U2285" i="12"/>
  <c r="N2285" i="12"/>
  <c r="O2285" i="12" s="1"/>
  <c r="P2285" i="12" s="1"/>
  <c r="E2285" i="12"/>
  <c r="F2285" i="12" s="1"/>
  <c r="Q2284" i="12"/>
  <c r="R2284" i="12" s="1"/>
  <c r="W2284" i="12"/>
  <c r="W2285" i="12" l="1"/>
  <c r="Q2285" i="12"/>
  <c r="R2285" i="12" s="1"/>
  <c r="E1654" i="13"/>
  <c r="J2286" i="12"/>
  <c r="Y2286" i="12"/>
  <c r="I2286" i="12"/>
  <c r="V2286" i="12"/>
  <c r="B2287" i="12"/>
  <c r="U2286" i="12"/>
  <c r="E2286" i="12"/>
  <c r="F2286" i="12" s="1"/>
  <c r="N2286" i="12"/>
  <c r="O2286" i="12" s="1"/>
  <c r="P2286" i="12" s="1"/>
  <c r="K2285" i="12"/>
  <c r="W2286" i="12" l="1"/>
  <c r="E1653" i="13"/>
  <c r="V2287" i="12"/>
  <c r="J2287" i="12"/>
  <c r="N2287" i="12"/>
  <c r="O2287" i="12" s="1"/>
  <c r="P2287" i="12" s="1"/>
  <c r="I2287" i="12"/>
  <c r="E2287" i="12"/>
  <c r="F2287" i="12" s="1"/>
  <c r="B2288" i="12"/>
  <c r="Y2287" i="12"/>
  <c r="U2287" i="12"/>
  <c r="K2286" i="12"/>
  <c r="Q2286" i="12"/>
  <c r="R2286" i="12" s="1"/>
  <c r="W2287" i="12" l="1"/>
  <c r="K2287" i="12"/>
  <c r="Q2287" i="12"/>
  <c r="R2287" i="12" s="1"/>
  <c r="E1652" i="13"/>
  <c r="N2288" i="12"/>
  <c r="O2288" i="12" s="1"/>
  <c r="P2288" i="12" s="1"/>
  <c r="J2288" i="12"/>
  <c r="V2288" i="12"/>
  <c r="U2288" i="12"/>
  <c r="I2288" i="12"/>
  <c r="E2288" i="12"/>
  <c r="F2288" i="12" s="1"/>
  <c r="B2289" i="12"/>
  <c r="Y2288" i="12"/>
  <c r="E1651" i="13" l="1"/>
  <c r="N2289" i="12"/>
  <c r="O2289" i="12" s="1"/>
  <c r="P2289" i="12" s="1"/>
  <c r="J2289" i="12"/>
  <c r="V2289" i="12"/>
  <c r="B2290" i="12"/>
  <c r="U2289" i="12"/>
  <c r="E2289" i="12"/>
  <c r="F2289" i="12" s="1"/>
  <c r="Y2289" i="12"/>
  <c r="I2289" i="12"/>
  <c r="K2288" i="12"/>
  <c r="W2288" i="12"/>
  <c r="Q2288" i="12"/>
  <c r="R2288" i="12" s="1"/>
  <c r="W2289" i="12" l="1"/>
  <c r="E1650" i="13"/>
  <c r="N2290" i="12"/>
  <c r="O2290" i="12" s="1"/>
  <c r="P2290" i="12" s="1"/>
  <c r="J2290" i="12"/>
  <c r="Y2290" i="12"/>
  <c r="I2290" i="12"/>
  <c r="B2291" i="12"/>
  <c r="V2290" i="12"/>
  <c r="U2290" i="12"/>
  <c r="E2290" i="12"/>
  <c r="F2290" i="12" s="1"/>
  <c r="Q2289" i="12"/>
  <c r="R2289" i="12" s="1"/>
  <c r="K2289" i="12"/>
  <c r="W2290" i="12" l="1"/>
  <c r="K2290" i="12"/>
  <c r="E1649" i="13"/>
  <c r="J2291" i="12"/>
  <c r="V2291" i="12"/>
  <c r="B2292" i="12"/>
  <c r="U2291" i="12"/>
  <c r="E2291" i="12"/>
  <c r="F2291" i="12" s="1"/>
  <c r="N2291" i="12"/>
  <c r="O2291" i="12" s="1"/>
  <c r="P2291" i="12" s="1"/>
  <c r="I2291" i="12"/>
  <c r="Y2291" i="12"/>
  <c r="Q2290" i="12"/>
  <c r="R2290" i="12" s="1"/>
  <c r="K2291" i="12" l="1"/>
  <c r="Q2291" i="12"/>
  <c r="R2291" i="12" s="1"/>
  <c r="W2291" i="12"/>
  <c r="E1648" i="13"/>
  <c r="B2293" i="12"/>
  <c r="U2292" i="12"/>
  <c r="E2292" i="12"/>
  <c r="F2292" i="12" s="1"/>
  <c r="N2292" i="12"/>
  <c r="O2292" i="12" s="1"/>
  <c r="P2292" i="12" s="1"/>
  <c r="Y2292" i="12"/>
  <c r="V2292" i="12"/>
  <c r="J2292" i="12"/>
  <c r="I2292" i="12"/>
  <c r="W2292" i="12" l="1"/>
  <c r="E1647" i="13"/>
  <c r="B2294" i="12"/>
  <c r="U2293" i="12"/>
  <c r="E2293" i="12"/>
  <c r="F2293" i="12" s="1"/>
  <c r="N2293" i="12"/>
  <c r="O2293" i="12" s="1"/>
  <c r="P2293" i="12" s="1"/>
  <c r="J2293" i="12"/>
  <c r="Y2293" i="12"/>
  <c r="I2293" i="12"/>
  <c r="V2293" i="12"/>
  <c r="K2292" i="12"/>
  <c r="Q2292" i="12"/>
  <c r="R2292" i="12" s="1"/>
  <c r="W2293" i="12" l="1"/>
  <c r="Q2293" i="12"/>
  <c r="R2293" i="12" s="1"/>
  <c r="E1646" i="13"/>
  <c r="N2294" i="12"/>
  <c r="O2294" i="12" s="1"/>
  <c r="P2294" i="12" s="1"/>
  <c r="V2294" i="12"/>
  <c r="B2295" i="12"/>
  <c r="U2294" i="12"/>
  <c r="E2294" i="12"/>
  <c r="F2294" i="12" s="1"/>
  <c r="J2294" i="12"/>
  <c r="I2294" i="12"/>
  <c r="Y2294" i="12"/>
  <c r="K2293" i="12"/>
  <c r="Q2294" i="12" l="1"/>
  <c r="R2294" i="12" s="1"/>
  <c r="K2294" i="12"/>
  <c r="W2294" i="12"/>
  <c r="E1645" i="13"/>
  <c r="N2295" i="12"/>
  <c r="O2295" i="12" s="1"/>
  <c r="P2295" i="12" s="1"/>
  <c r="J2295" i="12"/>
  <c r="Y2295" i="12"/>
  <c r="I2295" i="12"/>
  <c r="B2296" i="12"/>
  <c r="U2295" i="12"/>
  <c r="E2295" i="12"/>
  <c r="F2295" i="12" s="1"/>
  <c r="V2295" i="12"/>
  <c r="Q2295" i="12" l="1"/>
  <c r="R2295" i="12" s="1"/>
  <c r="W2295" i="12"/>
  <c r="E1644" i="13"/>
  <c r="Y2296" i="12"/>
  <c r="I2296" i="12"/>
  <c r="V2296" i="12"/>
  <c r="B2297" i="12"/>
  <c r="U2296" i="12"/>
  <c r="E2296" i="12"/>
  <c r="F2296" i="12" s="1"/>
  <c r="N2296" i="12"/>
  <c r="O2296" i="12" s="1"/>
  <c r="P2296" i="12" s="1"/>
  <c r="J2296" i="12"/>
  <c r="K2295" i="12"/>
  <c r="W2296" i="12" l="1"/>
  <c r="Q2296" i="12"/>
  <c r="R2296" i="12" s="1"/>
  <c r="E1643" i="13"/>
  <c r="Y2297" i="12"/>
  <c r="I2297" i="12"/>
  <c r="V2297" i="12"/>
  <c r="B2298" i="12"/>
  <c r="U2297" i="12"/>
  <c r="E2297" i="12"/>
  <c r="F2297" i="12" s="1"/>
  <c r="N2297" i="12"/>
  <c r="O2297" i="12" s="1"/>
  <c r="P2297" i="12" s="1"/>
  <c r="J2297" i="12"/>
  <c r="K2296" i="12"/>
  <c r="W2297" i="12" l="1"/>
  <c r="Q2297" i="12"/>
  <c r="R2297" i="12" s="1"/>
  <c r="E1642" i="13"/>
  <c r="V2298" i="12"/>
  <c r="B2299" i="12"/>
  <c r="U2298" i="12"/>
  <c r="E2298" i="12"/>
  <c r="F2298" i="12" s="1"/>
  <c r="J2298" i="12"/>
  <c r="Y2298" i="12"/>
  <c r="I2298" i="12"/>
  <c r="N2298" i="12"/>
  <c r="O2298" i="12" s="1"/>
  <c r="P2298" i="12" s="1"/>
  <c r="K2297" i="12"/>
  <c r="W2298" i="12" l="1"/>
  <c r="E1641" i="13"/>
  <c r="N2299" i="12"/>
  <c r="O2299" i="12" s="1"/>
  <c r="P2299" i="12" s="1"/>
  <c r="Y2299" i="12"/>
  <c r="I2299" i="12"/>
  <c r="V2299" i="12"/>
  <c r="B2300" i="12"/>
  <c r="U2299" i="12"/>
  <c r="J2299" i="12"/>
  <c r="E2299" i="12"/>
  <c r="F2299" i="12" s="1"/>
  <c r="K2298" i="12"/>
  <c r="Q2298" i="12"/>
  <c r="R2298" i="12" s="1"/>
  <c r="K2299" i="12" l="1"/>
  <c r="W2299" i="12"/>
  <c r="Q2299" i="12"/>
  <c r="R2299" i="12" s="1"/>
  <c r="E1640" i="13"/>
  <c r="J2300" i="12"/>
  <c r="Y2300" i="12"/>
  <c r="I2300" i="12"/>
  <c r="V2300" i="12"/>
  <c r="B2301" i="12"/>
  <c r="U2300" i="12"/>
  <c r="E2300" i="12"/>
  <c r="F2300" i="12" s="1"/>
  <c r="N2300" i="12"/>
  <c r="O2300" i="12" s="1"/>
  <c r="P2300" i="12" s="1"/>
  <c r="W2300" i="12" l="1"/>
  <c r="E1639" i="13"/>
  <c r="J2301" i="12"/>
  <c r="Y2301" i="12"/>
  <c r="I2301" i="12"/>
  <c r="V2301" i="12"/>
  <c r="U2301" i="12"/>
  <c r="N2301" i="12"/>
  <c r="O2301" i="12" s="1"/>
  <c r="P2301" i="12" s="1"/>
  <c r="E2301" i="12"/>
  <c r="F2301" i="12" s="1"/>
  <c r="B2302" i="12"/>
  <c r="K2300" i="12"/>
  <c r="Q2300" i="12"/>
  <c r="R2300" i="12" s="1"/>
  <c r="Q2301" i="12" l="1"/>
  <c r="R2301" i="12" s="1"/>
  <c r="K2301" i="12"/>
  <c r="E1638" i="13"/>
  <c r="J2302" i="12"/>
  <c r="Y2302" i="12"/>
  <c r="I2302" i="12"/>
  <c r="V2302" i="12"/>
  <c r="B2303" i="12"/>
  <c r="U2302" i="12"/>
  <c r="E2302" i="12"/>
  <c r="F2302" i="12" s="1"/>
  <c r="N2302" i="12"/>
  <c r="O2302" i="12" s="1"/>
  <c r="P2302" i="12" s="1"/>
  <c r="W2301" i="12"/>
  <c r="W2302" i="12" l="1"/>
  <c r="E1637" i="13"/>
  <c r="V2303" i="12"/>
  <c r="J2303" i="12"/>
  <c r="E2303" i="12"/>
  <c r="F2303" i="12" s="1"/>
  <c r="B2304" i="12"/>
  <c r="Y2303" i="12"/>
  <c r="U2303" i="12"/>
  <c r="N2303" i="12"/>
  <c r="O2303" i="12" s="1"/>
  <c r="P2303" i="12" s="1"/>
  <c r="I2303" i="12"/>
  <c r="K2302" i="12"/>
  <c r="Q2302" i="12"/>
  <c r="R2302" i="12" s="1"/>
  <c r="W2303" i="12" l="1"/>
  <c r="E1636" i="13"/>
  <c r="N2304" i="12"/>
  <c r="O2304" i="12" s="1"/>
  <c r="P2304" i="12" s="1"/>
  <c r="J2304" i="12"/>
  <c r="Y2304" i="12"/>
  <c r="I2304" i="12"/>
  <c r="U2304" i="12"/>
  <c r="E2304" i="12"/>
  <c r="F2304" i="12" s="1"/>
  <c r="B2305" i="12"/>
  <c r="V2304" i="12"/>
  <c r="Q2303" i="12"/>
  <c r="R2303" i="12" s="1"/>
  <c r="K2303" i="12"/>
  <c r="K2304" i="12" l="1"/>
  <c r="Q2304" i="12"/>
  <c r="R2304" i="12" s="1"/>
  <c r="E1635" i="13"/>
  <c r="N2305" i="12"/>
  <c r="O2305" i="12" s="1"/>
  <c r="P2305" i="12" s="1"/>
  <c r="J2305" i="12"/>
  <c r="V2305" i="12"/>
  <c r="B2306" i="12"/>
  <c r="U2305" i="12"/>
  <c r="E2305" i="12"/>
  <c r="F2305" i="12" s="1"/>
  <c r="Y2305" i="12"/>
  <c r="I2305" i="12"/>
  <c r="W2304" i="12"/>
  <c r="Q2305" i="12" l="1"/>
  <c r="R2305" i="12" s="1"/>
  <c r="K2305" i="12"/>
  <c r="W2305" i="12"/>
  <c r="E1634" i="13"/>
  <c r="N2306" i="12"/>
  <c r="O2306" i="12" s="1"/>
  <c r="P2306" i="12" s="1"/>
  <c r="J2306" i="12"/>
  <c r="Y2306" i="12"/>
  <c r="I2306" i="12"/>
  <c r="B2307" i="12"/>
  <c r="V2306" i="12"/>
  <c r="U2306" i="12"/>
  <c r="E2306" i="12"/>
  <c r="F2306" i="12" s="1"/>
  <c r="W2306" i="12" l="1"/>
  <c r="E1633" i="13"/>
  <c r="J2307" i="12"/>
  <c r="V2307" i="12"/>
  <c r="B2308" i="12"/>
  <c r="U2307" i="12"/>
  <c r="E2307" i="12"/>
  <c r="F2307" i="12" s="1"/>
  <c r="N2307" i="12"/>
  <c r="O2307" i="12" s="1"/>
  <c r="P2307" i="12" s="1"/>
  <c r="Y2307" i="12"/>
  <c r="I2307" i="12"/>
  <c r="Q2306" i="12"/>
  <c r="R2306" i="12" s="1"/>
  <c r="K2306" i="12"/>
  <c r="Q2307" i="12" l="1"/>
  <c r="R2307" i="12" s="1"/>
  <c r="K2307" i="12"/>
  <c r="W2307" i="12"/>
  <c r="E1632" i="13"/>
  <c r="Y2308" i="12"/>
  <c r="I2308" i="12"/>
  <c r="B2309" i="12"/>
  <c r="U2308" i="12"/>
  <c r="E2308" i="12"/>
  <c r="F2308" i="12" s="1"/>
  <c r="N2308" i="12"/>
  <c r="O2308" i="12" s="1"/>
  <c r="P2308" i="12" s="1"/>
  <c r="V2308" i="12"/>
  <c r="J2308" i="12"/>
  <c r="E1631" i="13" l="1"/>
  <c r="V2309" i="12"/>
  <c r="B2310" i="12"/>
  <c r="U2309" i="12"/>
  <c r="E2309" i="12"/>
  <c r="F2309" i="12" s="1"/>
  <c r="N2309" i="12"/>
  <c r="O2309" i="12" s="1"/>
  <c r="P2309" i="12" s="1"/>
  <c r="J2309" i="12"/>
  <c r="Y2309" i="12"/>
  <c r="I2309" i="12"/>
  <c r="K2308" i="12"/>
  <c r="Q2308" i="12"/>
  <c r="R2308" i="12" s="1"/>
  <c r="W2308" i="12"/>
  <c r="W2309" i="12" l="1"/>
  <c r="K2309" i="12"/>
  <c r="Q2309" i="12"/>
  <c r="R2309" i="12" s="1"/>
  <c r="E1630" i="13"/>
  <c r="N2310" i="12"/>
  <c r="O2310" i="12" s="1"/>
  <c r="P2310" i="12" s="1"/>
  <c r="V2310" i="12"/>
  <c r="B2311" i="12"/>
  <c r="U2310" i="12"/>
  <c r="E2310" i="12"/>
  <c r="F2310" i="12" s="1"/>
  <c r="Y2310" i="12"/>
  <c r="J2310" i="12"/>
  <c r="I2310" i="12"/>
  <c r="W2310" i="12" l="1"/>
  <c r="Q2310" i="12"/>
  <c r="R2310" i="12" s="1"/>
  <c r="K2310" i="12"/>
  <c r="E1629" i="13"/>
  <c r="N2311" i="12"/>
  <c r="O2311" i="12" s="1"/>
  <c r="P2311" i="12" s="1"/>
  <c r="J2311" i="12"/>
  <c r="Y2311" i="12"/>
  <c r="I2311" i="12"/>
  <c r="B2312" i="12"/>
  <c r="U2311" i="12"/>
  <c r="E2311" i="12"/>
  <c r="F2311" i="12" s="1"/>
  <c r="V2311" i="12"/>
  <c r="W2311" i="12" l="1"/>
  <c r="Q2311" i="12"/>
  <c r="R2311" i="12" s="1"/>
  <c r="E1628" i="13"/>
  <c r="Y2312" i="12"/>
  <c r="I2312" i="12"/>
  <c r="V2312" i="12"/>
  <c r="B2313" i="12"/>
  <c r="U2312" i="12"/>
  <c r="E2312" i="12"/>
  <c r="F2312" i="12" s="1"/>
  <c r="N2312" i="12"/>
  <c r="O2312" i="12" s="1"/>
  <c r="P2312" i="12" s="1"/>
  <c r="J2312" i="12"/>
  <c r="K2311" i="12"/>
  <c r="K2312" i="12" l="1"/>
  <c r="Q2312" i="12"/>
  <c r="R2312" i="12" s="1"/>
  <c r="W2312" i="12"/>
  <c r="E1627" i="13"/>
  <c r="J2313" i="12"/>
  <c r="Y2313" i="12"/>
  <c r="I2313" i="12"/>
  <c r="V2313" i="12"/>
  <c r="B2314" i="12"/>
  <c r="U2313" i="12"/>
  <c r="E2313" i="12"/>
  <c r="F2313" i="12" s="1"/>
  <c r="N2313" i="12"/>
  <c r="O2313" i="12" s="1"/>
  <c r="P2313" i="12" s="1"/>
  <c r="Q2313" i="12" l="1"/>
  <c r="R2313" i="12" s="1"/>
  <c r="K2313" i="12"/>
  <c r="W2313" i="12"/>
  <c r="E1626" i="13"/>
  <c r="V2314" i="12"/>
  <c r="B2315" i="12"/>
  <c r="U2314" i="12"/>
  <c r="E2314" i="12"/>
  <c r="F2314" i="12" s="1"/>
  <c r="N2314" i="12"/>
  <c r="O2314" i="12" s="1"/>
  <c r="P2314" i="12" s="1"/>
  <c r="J2314" i="12"/>
  <c r="Y2314" i="12"/>
  <c r="I2314" i="12"/>
  <c r="E1625" i="13" l="1"/>
  <c r="N2315" i="12"/>
  <c r="O2315" i="12" s="1"/>
  <c r="P2315" i="12" s="1"/>
  <c r="J2315" i="12"/>
  <c r="Y2315" i="12"/>
  <c r="I2315" i="12"/>
  <c r="V2315" i="12"/>
  <c r="B2316" i="12"/>
  <c r="U2315" i="12"/>
  <c r="E2315" i="12"/>
  <c r="F2315" i="12" s="1"/>
  <c r="K2314" i="12"/>
  <c r="Q2314" i="12"/>
  <c r="R2314" i="12" s="1"/>
  <c r="W2314" i="12"/>
  <c r="W2315" i="12" l="1"/>
  <c r="E1624" i="13"/>
  <c r="J2316" i="12"/>
  <c r="Y2316" i="12"/>
  <c r="I2316" i="12"/>
  <c r="V2316" i="12"/>
  <c r="B2317" i="12"/>
  <c r="U2316" i="12"/>
  <c r="E2316" i="12"/>
  <c r="F2316" i="12" s="1"/>
  <c r="N2316" i="12"/>
  <c r="O2316" i="12" s="1"/>
  <c r="P2316" i="12" s="1"/>
  <c r="K2315" i="12"/>
  <c r="Q2315" i="12"/>
  <c r="R2315" i="12" s="1"/>
  <c r="W2316" i="12" l="1"/>
  <c r="E1623" i="13"/>
  <c r="N2317" i="12"/>
  <c r="O2317" i="12" s="1"/>
  <c r="P2317" i="12" s="1"/>
  <c r="J2317" i="12"/>
  <c r="Y2317" i="12"/>
  <c r="I2317" i="12"/>
  <c r="V2317" i="12"/>
  <c r="B2318" i="12"/>
  <c r="U2317" i="12"/>
  <c r="E2317" i="12"/>
  <c r="F2317" i="12" s="1"/>
  <c r="K2316" i="12"/>
  <c r="Q2316" i="12"/>
  <c r="R2316" i="12" s="1"/>
  <c r="Q2317" i="12" l="1"/>
  <c r="R2317" i="12" s="1"/>
  <c r="K2317" i="12"/>
  <c r="W2317" i="12"/>
  <c r="E1622" i="13"/>
  <c r="J2318" i="12"/>
  <c r="Y2318" i="12"/>
  <c r="I2318" i="12"/>
  <c r="V2318" i="12"/>
  <c r="B2319" i="12"/>
  <c r="U2318" i="12"/>
  <c r="E2318" i="12"/>
  <c r="F2318" i="12" s="1"/>
  <c r="N2318" i="12"/>
  <c r="O2318" i="12" s="1"/>
  <c r="P2318" i="12" s="1"/>
  <c r="K2318" i="12" l="1"/>
  <c r="Q2318" i="12"/>
  <c r="R2318" i="12" s="1"/>
  <c r="W2318" i="12"/>
  <c r="E1621" i="13"/>
  <c r="V2319" i="12"/>
  <c r="B2320" i="12"/>
  <c r="U2319" i="12"/>
  <c r="N2319" i="12"/>
  <c r="O2319" i="12" s="1"/>
  <c r="P2319" i="12" s="1"/>
  <c r="J2319" i="12"/>
  <c r="Y2319" i="12"/>
  <c r="I2319" i="12"/>
  <c r="E2319" i="12"/>
  <c r="F2319" i="12" s="1"/>
  <c r="W2319" i="12" l="1"/>
  <c r="K2319" i="12"/>
  <c r="Q2319" i="12"/>
  <c r="R2319" i="12" s="1"/>
  <c r="E1620" i="13"/>
  <c r="B2321" i="12"/>
  <c r="U2320" i="12"/>
  <c r="E2320" i="12"/>
  <c r="F2320" i="12" s="1"/>
  <c r="N2320" i="12"/>
  <c r="O2320" i="12" s="1"/>
  <c r="P2320" i="12" s="1"/>
  <c r="J2320" i="12"/>
  <c r="Y2320" i="12"/>
  <c r="I2320" i="12"/>
  <c r="V2320" i="12"/>
  <c r="E1619" i="13" l="1"/>
  <c r="N2321" i="12"/>
  <c r="O2321" i="12" s="1"/>
  <c r="P2321" i="12" s="1"/>
  <c r="J2321" i="12"/>
  <c r="Y2321" i="12"/>
  <c r="I2321" i="12"/>
  <c r="V2321" i="12"/>
  <c r="B2322" i="12"/>
  <c r="U2321" i="12"/>
  <c r="E2321" i="12"/>
  <c r="F2321" i="12" s="1"/>
  <c r="K2320" i="12"/>
  <c r="Q2320" i="12"/>
  <c r="R2320" i="12" s="1"/>
  <c r="W2320" i="12"/>
  <c r="E1618" i="13" l="1"/>
  <c r="N2322" i="12"/>
  <c r="O2322" i="12" s="1"/>
  <c r="P2322" i="12" s="1"/>
  <c r="J2322" i="12"/>
  <c r="Y2322" i="12"/>
  <c r="I2322" i="12"/>
  <c r="V2322" i="12"/>
  <c r="B2323" i="12"/>
  <c r="U2322" i="12"/>
  <c r="E2322" i="12"/>
  <c r="F2322" i="12" s="1"/>
  <c r="K2321" i="12"/>
  <c r="Q2321" i="12"/>
  <c r="R2321" i="12" s="1"/>
  <c r="W2321" i="12"/>
  <c r="W2322" i="12" l="1"/>
  <c r="E1617" i="13"/>
  <c r="J2323" i="12"/>
  <c r="Y2323" i="12"/>
  <c r="I2323" i="12"/>
  <c r="V2323" i="12"/>
  <c r="B2324" i="12"/>
  <c r="U2323" i="12"/>
  <c r="E2323" i="12"/>
  <c r="F2323" i="12" s="1"/>
  <c r="N2323" i="12"/>
  <c r="O2323" i="12" s="1"/>
  <c r="P2323" i="12" s="1"/>
  <c r="K2322" i="12"/>
  <c r="Q2322" i="12"/>
  <c r="R2322" i="12" s="1"/>
  <c r="E1616" i="13" l="1"/>
  <c r="Y2324" i="12"/>
  <c r="I2324" i="12"/>
  <c r="V2324" i="12"/>
  <c r="B2325" i="12"/>
  <c r="U2324" i="12"/>
  <c r="E2324" i="12"/>
  <c r="F2324" i="12" s="1"/>
  <c r="N2324" i="12"/>
  <c r="O2324" i="12" s="1"/>
  <c r="P2324" i="12" s="1"/>
  <c r="J2324" i="12"/>
  <c r="K2323" i="12"/>
  <c r="Q2323" i="12"/>
  <c r="R2323" i="12" s="1"/>
  <c r="W2323" i="12"/>
  <c r="W2324" i="12" l="1"/>
  <c r="E1615" i="13"/>
  <c r="V2325" i="12"/>
  <c r="B2326" i="12"/>
  <c r="U2325" i="12"/>
  <c r="E2325" i="12"/>
  <c r="F2325" i="12" s="1"/>
  <c r="N2325" i="12"/>
  <c r="O2325" i="12" s="1"/>
  <c r="P2325" i="12" s="1"/>
  <c r="J2325" i="12"/>
  <c r="Y2325" i="12"/>
  <c r="I2325" i="12"/>
  <c r="K2324" i="12"/>
  <c r="Q2324" i="12"/>
  <c r="R2324" i="12" s="1"/>
  <c r="W2325" i="12" l="1"/>
  <c r="Q2325" i="12"/>
  <c r="R2325" i="12" s="1"/>
  <c r="E1614" i="13"/>
  <c r="N2326" i="12"/>
  <c r="O2326" i="12" s="1"/>
  <c r="P2326" i="12" s="1"/>
  <c r="J2326" i="12"/>
  <c r="Y2326" i="12"/>
  <c r="I2326" i="12"/>
  <c r="V2326" i="12"/>
  <c r="B2327" i="12"/>
  <c r="U2326" i="12"/>
  <c r="E2326" i="12"/>
  <c r="F2326" i="12" s="1"/>
  <c r="K2325" i="12"/>
  <c r="W2326" i="12" l="1"/>
  <c r="K2326" i="12"/>
  <c r="Q2326" i="12"/>
  <c r="R2326" i="12" s="1"/>
  <c r="E1613" i="13"/>
  <c r="N2327" i="12"/>
  <c r="O2327" i="12" s="1"/>
  <c r="P2327" i="12" s="1"/>
  <c r="J2327" i="12"/>
  <c r="Y2327" i="12"/>
  <c r="I2327" i="12"/>
  <c r="V2327" i="12"/>
  <c r="B2328" i="12"/>
  <c r="U2327" i="12"/>
  <c r="E2327" i="12"/>
  <c r="F2327" i="12" s="1"/>
  <c r="W2327" i="12" l="1"/>
  <c r="Q2327" i="12"/>
  <c r="R2327" i="12" s="1"/>
  <c r="E1612" i="13"/>
  <c r="J2328" i="12"/>
  <c r="Y2328" i="12"/>
  <c r="I2328" i="12"/>
  <c r="V2328" i="12"/>
  <c r="B2329" i="12"/>
  <c r="U2328" i="12"/>
  <c r="E2328" i="12"/>
  <c r="F2328" i="12" s="1"/>
  <c r="N2328" i="12"/>
  <c r="O2328" i="12" s="1"/>
  <c r="P2328" i="12" s="1"/>
  <c r="K2327" i="12"/>
  <c r="K2328" i="12" l="1"/>
  <c r="Q2328" i="12"/>
  <c r="R2328" i="12" s="1"/>
  <c r="W2328" i="12"/>
  <c r="E1611" i="13"/>
  <c r="J2329" i="12"/>
  <c r="Y2329" i="12"/>
  <c r="I2329" i="12"/>
  <c r="V2329" i="12"/>
  <c r="B2330" i="12"/>
  <c r="U2329" i="12"/>
  <c r="E2329" i="12"/>
  <c r="F2329" i="12" s="1"/>
  <c r="N2329" i="12"/>
  <c r="O2329" i="12" s="1"/>
  <c r="P2329" i="12" s="1"/>
  <c r="W2329" i="12" l="1"/>
  <c r="Q2329" i="12"/>
  <c r="R2329" i="12" s="1"/>
  <c r="E1610" i="13"/>
  <c r="V2330" i="12"/>
  <c r="B2331" i="12"/>
  <c r="U2330" i="12"/>
  <c r="E2330" i="12"/>
  <c r="F2330" i="12" s="1"/>
  <c r="N2330" i="12"/>
  <c r="O2330" i="12" s="1"/>
  <c r="P2330" i="12" s="1"/>
  <c r="J2330" i="12"/>
  <c r="Y2330" i="12"/>
  <c r="I2330" i="12"/>
  <c r="K2329" i="12"/>
  <c r="K2330" i="12" l="1"/>
  <c r="Q2330" i="12"/>
  <c r="R2330" i="12" s="1"/>
  <c r="W2330" i="12"/>
  <c r="E1609" i="13"/>
  <c r="N2331" i="12"/>
  <c r="O2331" i="12" s="1"/>
  <c r="P2331" i="12" s="1"/>
  <c r="J2331" i="12"/>
  <c r="Y2331" i="12"/>
  <c r="I2331" i="12"/>
  <c r="V2331" i="12"/>
  <c r="B2332" i="12"/>
  <c r="U2331" i="12"/>
  <c r="E2331" i="12"/>
  <c r="F2331" i="12" s="1"/>
  <c r="K2331" i="12" l="1"/>
  <c r="Q2331" i="12"/>
  <c r="R2331" i="12" s="1"/>
  <c r="W2331" i="12"/>
  <c r="E1608" i="13"/>
  <c r="N2332" i="12"/>
  <c r="O2332" i="12" s="1"/>
  <c r="P2332" i="12" s="1"/>
  <c r="J2332" i="12"/>
  <c r="Y2332" i="12"/>
  <c r="I2332" i="12"/>
  <c r="V2332" i="12"/>
  <c r="B2333" i="12"/>
  <c r="U2332" i="12"/>
  <c r="E2332" i="12"/>
  <c r="F2332" i="12" s="1"/>
  <c r="K2332" i="12" l="1"/>
  <c r="Q2332" i="12"/>
  <c r="R2332" i="12" s="1"/>
  <c r="W2332" i="12"/>
  <c r="E1607" i="13"/>
  <c r="N2333" i="12"/>
  <c r="O2333" i="12" s="1"/>
  <c r="P2333" i="12" s="1"/>
  <c r="J2333" i="12"/>
  <c r="Y2333" i="12"/>
  <c r="I2333" i="12"/>
  <c r="V2333" i="12"/>
  <c r="B2334" i="12"/>
  <c r="U2333" i="12"/>
  <c r="E2333" i="12"/>
  <c r="F2333" i="12" s="1"/>
  <c r="W2333" i="12" l="1"/>
  <c r="Q2333" i="12"/>
  <c r="R2333" i="12" s="1"/>
  <c r="E1606" i="13"/>
  <c r="J2334" i="12"/>
  <c r="Y2334" i="12"/>
  <c r="I2334" i="12"/>
  <c r="V2334" i="12"/>
  <c r="B2335" i="12"/>
  <c r="U2334" i="12"/>
  <c r="E2334" i="12"/>
  <c r="F2334" i="12" s="1"/>
  <c r="N2334" i="12"/>
  <c r="O2334" i="12" s="1"/>
  <c r="P2334" i="12" s="1"/>
  <c r="K2333" i="12"/>
  <c r="K2334" i="12" l="1"/>
  <c r="Q2334" i="12"/>
  <c r="R2334" i="12" s="1"/>
  <c r="W2334" i="12"/>
  <c r="E1605" i="13"/>
  <c r="V2335" i="12"/>
  <c r="B2336" i="12"/>
  <c r="U2335" i="12"/>
  <c r="E2335" i="12"/>
  <c r="F2335" i="12" s="1"/>
  <c r="N2335" i="12"/>
  <c r="O2335" i="12" s="1"/>
  <c r="P2335" i="12" s="1"/>
  <c r="J2335" i="12"/>
  <c r="Y2335" i="12"/>
  <c r="I2335" i="12"/>
  <c r="W2335" i="12" l="1"/>
  <c r="E1604" i="13"/>
  <c r="B2337" i="12"/>
  <c r="U2336" i="12"/>
  <c r="E2336" i="12"/>
  <c r="F2336" i="12" s="1"/>
  <c r="N2336" i="12"/>
  <c r="O2336" i="12" s="1"/>
  <c r="P2336" i="12" s="1"/>
  <c r="J2336" i="12"/>
  <c r="Y2336" i="12"/>
  <c r="I2336" i="12"/>
  <c r="V2336" i="12"/>
  <c r="K2335" i="12"/>
  <c r="Q2335" i="12"/>
  <c r="R2335" i="12" s="1"/>
  <c r="Q2336" i="12" l="1"/>
  <c r="R2336" i="12" s="1"/>
  <c r="W2336" i="12"/>
  <c r="E1603" i="13"/>
  <c r="N2337" i="12"/>
  <c r="O2337" i="12" s="1"/>
  <c r="P2337" i="12" s="1"/>
  <c r="J2337" i="12"/>
  <c r="Y2337" i="12"/>
  <c r="I2337" i="12"/>
  <c r="V2337" i="12"/>
  <c r="B2338" i="12"/>
  <c r="U2337" i="12"/>
  <c r="E2337" i="12"/>
  <c r="F2337" i="12" s="1"/>
  <c r="K2336" i="12"/>
  <c r="K2337" i="12" l="1"/>
  <c r="Q2337" i="12"/>
  <c r="R2337" i="12" s="1"/>
  <c r="W2337" i="12"/>
  <c r="E1602" i="13"/>
  <c r="N2338" i="12"/>
  <c r="O2338" i="12" s="1"/>
  <c r="P2338" i="12" s="1"/>
  <c r="J2338" i="12"/>
  <c r="Y2338" i="12"/>
  <c r="I2338" i="12"/>
  <c r="V2338" i="12"/>
  <c r="B2339" i="12"/>
  <c r="U2338" i="12"/>
  <c r="E2338" i="12"/>
  <c r="F2338" i="12" s="1"/>
  <c r="Q2338" i="12" l="1"/>
  <c r="R2338" i="12" s="1"/>
  <c r="W2338" i="12"/>
  <c r="E1601" i="13"/>
  <c r="J2339" i="12"/>
  <c r="Y2339" i="12"/>
  <c r="I2339" i="12"/>
  <c r="V2339" i="12"/>
  <c r="B2340" i="12"/>
  <c r="U2339" i="12"/>
  <c r="E2339" i="12"/>
  <c r="F2339" i="12" s="1"/>
  <c r="N2339" i="12"/>
  <c r="O2339" i="12" s="1"/>
  <c r="P2339" i="12" s="1"/>
  <c r="K2338" i="12"/>
  <c r="W2339" i="12" l="1"/>
  <c r="Q2339" i="12"/>
  <c r="R2339" i="12" s="1"/>
  <c r="E1600" i="13"/>
  <c r="Y2340" i="12"/>
  <c r="I2340" i="12"/>
  <c r="V2340" i="12"/>
  <c r="B2341" i="12"/>
  <c r="U2340" i="12"/>
  <c r="E2340" i="12"/>
  <c r="F2340" i="12" s="1"/>
  <c r="N2340" i="12"/>
  <c r="O2340" i="12" s="1"/>
  <c r="P2340" i="12" s="1"/>
  <c r="J2340" i="12"/>
  <c r="K2339" i="12"/>
  <c r="Q2340" i="12" l="1"/>
  <c r="R2340" i="12" s="1"/>
  <c r="W2340" i="12"/>
  <c r="E1599" i="13"/>
  <c r="V2341" i="12"/>
  <c r="B2342" i="12"/>
  <c r="U2341" i="12"/>
  <c r="E2341" i="12"/>
  <c r="F2341" i="12" s="1"/>
  <c r="N2341" i="12"/>
  <c r="O2341" i="12" s="1"/>
  <c r="P2341" i="12" s="1"/>
  <c r="J2341" i="12"/>
  <c r="Y2341" i="12"/>
  <c r="I2341" i="12"/>
  <c r="K2340" i="12"/>
  <c r="W2341" i="12" l="1"/>
  <c r="E1598" i="13"/>
  <c r="N2342" i="12"/>
  <c r="O2342" i="12" s="1"/>
  <c r="P2342" i="12" s="1"/>
  <c r="J2342" i="12"/>
  <c r="Y2342" i="12"/>
  <c r="I2342" i="12"/>
  <c r="V2342" i="12"/>
  <c r="B2343" i="12"/>
  <c r="U2342" i="12"/>
  <c r="E2342" i="12"/>
  <c r="F2342" i="12" s="1"/>
  <c r="K2341" i="12"/>
  <c r="Q2341" i="12"/>
  <c r="R2341" i="12" s="1"/>
  <c r="W2342" i="12" l="1"/>
  <c r="Q2342" i="12"/>
  <c r="R2342" i="12" s="1"/>
  <c r="E1597" i="13"/>
  <c r="N2343" i="12"/>
  <c r="O2343" i="12" s="1"/>
  <c r="P2343" i="12" s="1"/>
  <c r="J2343" i="12"/>
  <c r="Y2343" i="12"/>
  <c r="I2343" i="12"/>
  <c r="V2343" i="12"/>
  <c r="B2344" i="12"/>
  <c r="U2343" i="12"/>
  <c r="E2343" i="12"/>
  <c r="F2343" i="12" s="1"/>
  <c r="K2342" i="12"/>
  <c r="W2343" i="12" l="1"/>
  <c r="Q2343" i="12"/>
  <c r="R2343" i="12" s="1"/>
  <c r="E1596" i="13"/>
  <c r="J2344" i="12"/>
  <c r="Y2344" i="12"/>
  <c r="I2344" i="12"/>
  <c r="V2344" i="12"/>
  <c r="B2345" i="12"/>
  <c r="U2344" i="12"/>
  <c r="E2344" i="12"/>
  <c r="F2344" i="12" s="1"/>
  <c r="N2344" i="12"/>
  <c r="O2344" i="12" s="1"/>
  <c r="P2344" i="12" s="1"/>
  <c r="K2343" i="12"/>
  <c r="W2344" i="12" l="1"/>
  <c r="Q2344" i="12"/>
  <c r="R2344" i="12" s="1"/>
  <c r="E1595" i="13"/>
  <c r="J2345" i="12"/>
  <c r="Y2345" i="12"/>
  <c r="I2345" i="12"/>
  <c r="V2345" i="12"/>
  <c r="B2346" i="12"/>
  <c r="U2345" i="12"/>
  <c r="E2345" i="12"/>
  <c r="F2345" i="12" s="1"/>
  <c r="N2345" i="12"/>
  <c r="O2345" i="12" s="1"/>
  <c r="P2345" i="12" s="1"/>
  <c r="K2344" i="12"/>
  <c r="K2345" i="12" l="1"/>
  <c r="Q2345" i="12"/>
  <c r="R2345" i="12" s="1"/>
  <c r="W2345" i="12"/>
  <c r="E1594" i="13"/>
  <c r="V2346" i="12"/>
  <c r="B2347" i="12"/>
  <c r="U2346" i="12"/>
  <c r="E2346" i="12"/>
  <c r="F2346" i="12" s="1"/>
  <c r="N2346" i="12"/>
  <c r="O2346" i="12" s="1"/>
  <c r="P2346" i="12" s="1"/>
  <c r="J2346" i="12"/>
  <c r="Y2346" i="12"/>
  <c r="I2346" i="12"/>
  <c r="W2346" i="12" l="1"/>
  <c r="E1593" i="13"/>
  <c r="N2347" i="12"/>
  <c r="O2347" i="12" s="1"/>
  <c r="P2347" i="12" s="1"/>
  <c r="J2347" i="12"/>
  <c r="Y2347" i="12"/>
  <c r="I2347" i="12"/>
  <c r="V2347" i="12"/>
  <c r="B2348" i="12"/>
  <c r="U2347" i="12"/>
  <c r="E2347" i="12"/>
  <c r="F2347" i="12" s="1"/>
  <c r="K2346" i="12"/>
  <c r="Q2346" i="12"/>
  <c r="R2346" i="12" s="1"/>
  <c r="K2347" i="12" l="1"/>
  <c r="Q2347" i="12"/>
  <c r="R2347" i="12" s="1"/>
  <c r="W2347" i="12"/>
  <c r="E1592" i="13"/>
  <c r="N2348" i="12"/>
  <c r="O2348" i="12" s="1"/>
  <c r="P2348" i="12" s="1"/>
  <c r="J2348" i="12"/>
  <c r="Y2348" i="12"/>
  <c r="I2348" i="12"/>
  <c r="V2348" i="12"/>
  <c r="B2349" i="12"/>
  <c r="U2348" i="12"/>
  <c r="E2348" i="12"/>
  <c r="F2348" i="12" s="1"/>
  <c r="K2348" i="12" l="1"/>
  <c r="Q2348" i="12"/>
  <c r="R2348" i="12" s="1"/>
  <c r="W2348" i="12"/>
  <c r="E1591" i="13"/>
  <c r="N2349" i="12"/>
  <c r="O2349" i="12" s="1"/>
  <c r="P2349" i="12" s="1"/>
  <c r="J2349" i="12"/>
  <c r="Y2349" i="12"/>
  <c r="I2349" i="12"/>
  <c r="V2349" i="12"/>
  <c r="B2350" i="12"/>
  <c r="U2349" i="12"/>
  <c r="E2349" i="12"/>
  <c r="F2349" i="12" s="1"/>
  <c r="W2349" i="12" l="1"/>
  <c r="Q2349" i="12"/>
  <c r="R2349" i="12" s="1"/>
  <c r="K2349" i="12"/>
  <c r="E1590" i="13"/>
  <c r="J2350" i="12"/>
  <c r="Y2350" i="12"/>
  <c r="I2350" i="12"/>
  <c r="V2350" i="12"/>
  <c r="B2351" i="12"/>
  <c r="U2350" i="12"/>
  <c r="E2350" i="12"/>
  <c r="F2350" i="12" s="1"/>
  <c r="N2350" i="12"/>
  <c r="O2350" i="12" s="1"/>
  <c r="P2350" i="12" s="1"/>
  <c r="W2350" i="12" l="1"/>
  <c r="Q2350" i="12"/>
  <c r="R2350" i="12" s="1"/>
  <c r="E1589" i="13"/>
  <c r="V2351" i="12"/>
  <c r="B2352" i="12"/>
  <c r="U2351" i="12"/>
  <c r="E2351" i="12"/>
  <c r="F2351" i="12" s="1"/>
  <c r="N2351" i="12"/>
  <c r="O2351" i="12" s="1"/>
  <c r="P2351" i="12" s="1"/>
  <c r="J2351" i="12"/>
  <c r="Y2351" i="12"/>
  <c r="I2351" i="12"/>
  <c r="K2350" i="12"/>
  <c r="W2351" i="12" l="1"/>
  <c r="E1588" i="13"/>
  <c r="B2353" i="12"/>
  <c r="U2352" i="12"/>
  <c r="E2352" i="12"/>
  <c r="F2352" i="12" s="1"/>
  <c r="N2352" i="12"/>
  <c r="O2352" i="12" s="1"/>
  <c r="P2352" i="12" s="1"/>
  <c r="J2352" i="12"/>
  <c r="Y2352" i="12"/>
  <c r="I2352" i="12"/>
  <c r="V2352" i="12"/>
  <c r="K2351" i="12"/>
  <c r="Q2351" i="12"/>
  <c r="R2351" i="12" s="1"/>
  <c r="Q2352" i="12" l="1"/>
  <c r="R2352" i="12" s="1"/>
  <c r="W2352" i="12"/>
  <c r="E1587" i="13"/>
  <c r="N2353" i="12"/>
  <c r="O2353" i="12" s="1"/>
  <c r="P2353" i="12" s="1"/>
  <c r="J2353" i="12"/>
  <c r="Y2353" i="12"/>
  <c r="I2353" i="12"/>
  <c r="V2353" i="12"/>
  <c r="B2354" i="12"/>
  <c r="U2353" i="12"/>
  <c r="E2353" i="12"/>
  <c r="F2353" i="12" s="1"/>
  <c r="K2352" i="12"/>
  <c r="W2353" i="12" l="1"/>
  <c r="E1586" i="13"/>
  <c r="N2354" i="12"/>
  <c r="O2354" i="12" s="1"/>
  <c r="P2354" i="12" s="1"/>
  <c r="J2354" i="12"/>
  <c r="Y2354" i="12"/>
  <c r="I2354" i="12"/>
  <c r="V2354" i="12"/>
  <c r="B2355" i="12"/>
  <c r="U2354" i="12"/>
  <c r="E2354" i="12"/>
  <c r="F2354" i="12" s="1"/>
  <c r="K2353" i="12"/>
  <c r="Q2353" i="12"/>
  <c r="R2353" i="12" s="1"/>
  <c r="E1585" i="13" l="1"/>
  <c r="J2355" i="12"/>
  <c r="Y2355" i="12"/>
  <c r="I2355" i="12"/>
  <c r="V2355" i="12"/>
  <c r="B2356" i="12"/>
  <c r="U2355" i="12"/>
  <c r="E2355" i="12"/>
  <c r="F2355" i="12" s="1"/>
  <c r="N2355" i="12"/>
  <c r="O2355" i="12" s="1"/>
  <c r="P2355" i="12" s="1"/>
  <c r="K2354" i="12"/>
  <c r="Q2354" i="12"/>
  <c r="R2354" i="12" s="1"/>
  <c r="W2354" i="12"/>
  <c r="W2355" i="12" l="1"/>
  <c r="E1584" i="13"/>
  <c r="Y2356" i="12"/>
  <c r="I2356" i="12"/>
  <c r="V2356" i="12"/>
  <c r="B2357" i="12"/>
  <c r="U2356" i="12"/>
  <c r="E2356" i="12"/>
  <c r="F2356" i="12" s="1"/>
  <c r="N2356" i="12"/>
  <c r="O2356" i="12" s="1"/>
  <c r="P2356" i="12" s="1"/>
  <c r="J2356" i="12"/>
  <c r="K2355" i="12"/>
  <c r="Q2355" i="12"/>
  <c r="R2355" i="12" s="1"/>
  <c r="W2356" i="12" l="1"/>
  <c r="E1583" i="13"/>
  <c r="V2357" i="12"/>
  <c r="B2358" i="12"/>
  <c r="U2357" i="12"/>
  <c r="E2357" i="12"/>
  <c r="F2357" i="12" s="1"/>
  <c r="N2357" i="12"/>
  <c r="O2357" i="12" s="1"/>
  <c r="P2357" i="12" s="1"/>
  <c r="J2357" i="12"/>
  <c r="Y2357" i="12"/>
  <c r="I2357" i="12"/>
  <c r="K2356" i="12"/>
  <c r="Q2356" i="12"/>
  <c r="R2356" i="12" s="1"/>
  <c r="K2357" i="12" l="1"/>
  <c r="W2357" i="12"/>
  <c r="Q2357" i="12"/>
  <c r="R2357" i="12" s="1"/>
  <c r="E1582" i="13"/>
  <c r="N2358" i="12"/>
  <c r="O2358" i="12" s="1"/>
  <c r="P2358" i="12" s="1"/>
  <c r="J2358" i="12"/>
  <c r="Y2358" i="12"/>
  <c r="I2358" i="12"/>
  <c r="V2358" i="12"/>
  <c r="B2359" i="12"/>
  <c r="U2358" i="12"/>
  <c r="E2358" i="12"/>
  <c r="F2358" i="12" s="1"/>
  <c r="W2358" i="12" l="1"/>
  <c r="K2358" i="12"/>
  <c r="E1581" i="13"/>
  <c r="N2359" i="12"/>
  <c r="O2359" i="12" s="1"/>
  <c r="P2359" i="12" s="1"/>
  <c r="J2359" i="12"/>
  <c r="Y2359" i="12"/>
  <c r="I2359" i="12"/>
  <c r="V2359" i="12"/>
  <c r="B2360" i="12"/>
  <c r="U2359" i="12"/>
  <c r="E2359" i="12"/>
  <c r="F2359" i="12" s="1"/>
  <c r="Q2358" i="12"/>
  <c r="R2358" i="12" s="1"/>
  <c r="Q2359" i="12" l="1"/>
  <c r="R2359" i="12" s="1"/>
  <c r="W2359" i="12"/>
  <c r="E1580" i="13"/>
  <c r="J2360" i="12"/>
  <c r="Y2360" i="12"/>
  <c r="I2360" i="12"/>
  <c r="V2360" i="12"/>
  <c r="B2361" i="12"/>
  <c r="U2360" i="12"/>
  <c r="E2360" i="12"/>
  <c r="F2360" i="12" s="1"/>
  <c r="N2360" i="12"/>
  <c r="O2360" i="12" s="1"/>
  <c r="P2360" i="12" s="1"/>
  <c r="K2359" i="12"/>
  <c r="W2360" i="12" l="1"/>
  <c r="Q2360" i="12"/>
  <c r="R2360" i="12" s="1"/>
  <c r="E1579" i="13"/>
  <c r="J2361" i="12"/>
  <c r="Y2361" i="12"/>
  <c r="I2361" i="12"/>
  <c r="V2361" i="12"/>
  <c r="B2362" i="12"/>
  <c r="U2361" i="12"/>
  <c r="E2361" i="12"/>
  <c r="F2361" i="12" s="1"/>
  <c r="N2361" i="12"/>
  <c r="O2361" i="12" s="1"/>
  <c r="P2361" i="12" s="1"/>
  <c r="K2360" i="12"/>
  <c r="W2361" i="12" l="1"/>
  <c r="E1578" i="13"/>
  <c r="V2362" i="12"/>
  <c r="B2363" i="12"/>
  <c r="U2362" i="12"/>
  <c r="E2362" i="12"/>
  <c r="F2362" i="12" s="1"/>
  <c r="N2362" i="12"/>
  <c r="O2362" i="12" s="1"/>
  <c r="P2362" i="12" s="1"/>
  <c r="J2362" i="12"/>
  <c r="Y2362" i="12"/>
  <c r="I2362" i="12"/>
  <c r="K2361" i="12"/>
  <c r="Q2361" i="12"/>
  <c r="R2361" i="12" s="1"/>
  <c r="K2362" i="12" l="1"/>
  <c r="W2362" i="12"/>
  <c r="Q2362" i="12"/>
  <c r="R2362" i="12" s="1"/>
  <c r="E1577" i="13"/>
  <c r="N2363" i="12"/>
  <c r="O2363" i="12" s="1"/>
  <c r="P2363" i="12" s="1"/>
  <c r="J2363" i="12"/>
  <c r="Y2363" i="12"/>
  <c r="I2363" i="12"/>
  <c r="V2363" i="12"/>
  <c r="B2364" i="12"/>
  <c r="U2363" i="12"/>
  <c r="E2363" i="12"/>
  <c r="F2363" i="12" s="1"/>
  <c r="W2363" i="12" l="1"/>
  <c r="Q2363" i="12"/>
  <c r="R2363" i="12" s="1"/>
  <c r="E1576" i="13"/>
  <c r="N2364" i="12"/>
  <c r="O2364" i="12" s="1"/>
  <c r="P2364" i="12" s="1"/>
  <c r="J2364" i="12"/>
  <c r="Y2364" i="12"/>
  <c r="I2364" i="12"/>
  <c r="V2364" i="12"/>
  <c r="B2365" i="12"/>
  <c r="U2364" i="12"/>
  <c r="E2364" i="12"/>
  <c r="F2364" i="12" s="1"/>
  <c r="K2363" i="12"/>
  <c r="Q2364" i="12" l="1"/>
  <c r="R2364" i="12" s="1"/>
  <c r="W2364" i="12"/>
  <c r="E1575" i="13"/>
  <c r="N2365" i="12"/>
  <c r="O2365" i="12" s="1"/>
  <c r="P2365" i="12" s="1"/>
  <c r="J2365" i="12"/>
  <c r="Y2365" i="12"/>
  <c r="I2365" i="12"/>
  <c r="V2365" i="12"/>
  <c r="B2366" i="12"/>
  <c r="U2365" i="12"/>
  <c r="E2365" i="12"/>
  <c r="F2365" i="12" s="1"/>
  <c r="K2364" i="12"/>
  <c r="W2365" i="12" l="1"/>
  <c r="K2365" i="12"/>
  <c r="Q2365" i="12"/>
  <c r="R2365" i="12" s="1"/>
  <c r="E1574" i="13"/>
  <c r="J2366" i="12"/>
  <c r="Y2366" i="12"/>
  <c r="I2366" i="12"/>
  <c r="V2366" i="12"/>
  <c r="B2367" i="12"/>
  <c r="U2366" i="12"/>
  <c r="E2366" i="12"/>
  <c r="F2366" i="12" s="1"/>
  <c r="N2366" i="12"/>
  <c r="O2366" i="12" s="1"/>
  <c r="P2366" i="12" s="1"/>
  <c r="W2366" i="12" l="1"/>
  <c r="E1573" i="13"/>
  <c r="V2367" i="12"/>
  <c r="B2368" i="12"/>
  <c r="U2367" i="12"/>
  <c r="E2367" i="12"/>
  <c r="F2367" i="12" s="1"/>
  <c r="N2367" i="12"/>
  <c r="O2367" i="12" s="1"/>
  <c r="P2367" i="12" s="1"/>
  <c r="J2367" i="12"/>
  <c r="Y2367" i="12"/>
  <c r="I2367" i="12"/>
  <c r="K2366" i="12"/>
  <c r="Q2366" i="12"/>
  <c r="R2366" i="12" s="1"/>
  <c r="W2367" i="12" l="1"/>
  <c r="E1572" i="13"/>
  <c r="B2369" i="12"/>
  <c r="U2368" i="12"/>
  <c r="E2368" i="12"/>
  <c r="F2368" i="12" s="1"/>
  <c r="N2368" i="12"/>
  <c r="O2368" i="12" s="1"/>
  <c r="P2368" i="12" s="1"/>
  <c r="J2368" i="12"/>
  <c r="Y2368" i="12"/>
  <c r="I2368" i="12"/>
  <c r="V2368" i="12"/>
  <c r="K2367" i="12"/>
  <c r="Q2367" i="12"/>
  <c r="R2367" i="12" s="1"/>
  <c r="W2368" i="12" l="1"/>
  <c r="Q2368" i="12"/>
  <c r="R2368" i="12" s="1"/>
  <c r="E1571" i="13"/>
  <c r="N2369" i="12"/>
  <c r="O2369" i="12" s="1"/>
  <c r="P2369" i="12" s="1"/>
  <c r="J2369" i="12"/>
  <c r="Y2369" i="12"/>
  <c r="I2369" i="12"/>
  <c r="V2369" i="12"/>
  <c r="B2370" i="12"/>
  <c r="U2369" i="12"/>
  <c r="E2369" i="12"/>
  <c r="F2369" i="12" s="1"/>
  <c r="K2368" i="12"/>
  <c r="W2369" i="12" l="1"/>
  <c r="K2369" i="12"/>
  <c r="Q2369" i="12"/>
  <c r="R2369" i="12" s="1"/>
  <c r="E1570" i="13"/>
  <c r="N2370" i="12"/>
  <c r="O2370" i="12" s="1"/>
  <c r="P2370" i="12" s="1"/>
  <c r="J2370" i="12"/>
  <c r="Y2370" i="12"/>
  <c r="I2370" i="12"/>
  <c r="V2370" i="12"/>
  <c r="B2371" i="12"/>
  <c r="U2370" i="12"/>
  <c r="E2370" i="12"/>
  <c r="F2370" i="12" s="1"/>
  <c r="K2370" i="12" l="1"/>
  <c r="Q2370" i="12"/>
  <c r="R2370" i="12" s="1"/>
  <c r="W2370" i="12"/>
  <c r="E1569" i="13"/>
  <c r="J2371" i="12"/>
  <c r="Y2371" i="12"/>
  <c r="I2371" i="12"/>
  <c r="V2371" i="12"/>
  <c r="B2372" i="12"/>
  <c r="U2371" i="12"/>
  <c r="E2371" i="12"/>
  <c r="F2371" i="12" s="1"/>
  <c r="N2371" i="12"/>
  <c r="O2371" i="12" s="1"/>
  <c r="P2371" i="12" s="1"/>
  <c r="W2371" i="12" l="1"/>
  <c r="E1568" i="13"/>
  <c r="Y2372" i="12"/>
  <c r="I2372" i="12"/>
  <c r="V2372" i="12"/>
  <c r="B2373" i="12"/>
  <c r="U2372" i="12"/>
  <c r="E2372" i="12"/>
  <c r="F2372" i="12" s="1"/>
  <c r="N2372" i="12"/>
  <c r="O2372" i="12" s="1"/>
  <c r="P2372" i="12" s="1"/>
  <c r="J2372" i="12"/>
  <c r="K2371" i="12"/>
  <c r="Q2371" i="12"/>
  <c r="R2371" i="12" s="1"/>
  <c r="W2372" i="12" l="1"/>
  <c r="Q2372" i="12"/>
  <c r="R2372" i="12" s="1"/>
  <c r="E1567" i="13"/>
  <c r="V2373" i="12"/>
  <c r="B2374" i="12"/>
  <c r="U2373" i="12"/>
  <c r="E2373" i="12"/>
  <c r="F2373" i="12" s="1"/>
  <c r="N2373" i="12"/>
  <c r="O2373" i="12" s="1"/>
  <c r="P2373" i="12" s="1"/>
  <c r="J2373" i="12"/>
  <c r="Y2373" i="12"/>
  <c r="I2373" i="12"/>
  <c r="K2372" i="12"/>
  <c r="W2373" i="12" l="1"/>
  <c r="Q2373" i="12"/>
  <c r="R2373" i="12" s="1"/>
  <c r="E1566" i="13"/>
  <c r="N2374" i="12"/>
  <c r="O2374" i="12" s="1"/>
  <c r="P2374" i="12" s="1"/>
  <c r="J2374" i="12"/>
  <c r="Y2374" i="12"/>
  <c r="I2374" i="12"/>
  <c r="V2374" i="12"/>
  <c r="B2375" i="12"/>
  <c r="U2374" i="12"/>
  <c r="E2374" i="12"/>
  <c r="F2374" i="12" s="1"/>
  <c r="K2373" i="12"/>
  <c r="K2374" i="12" l="1"/>
  <c r="W2374" i="12"/>
  <c r="Q2374" i="12"/>
  <c r="R2374" i="12" s="1"/>
  <c r="E1565" i="13"/>
  <c r="N2375" i="12"/>
  <c r="O2375" i="12" s="1"/>
  <c r="P2375" i="12" s="1"/>
  <c r="J2375" i="12"/>
  <c r="Y2375" i="12"/>
  <c r="I2375" i="12"/>
  <c r="V2375" i="12"/>
  <c r="B2376" i="12"/>
  <c r="U2375" i="12"/>
  <c r="E2375" i="12"/>
  <c r="F2375" i="12" s="1"/>
  <c r="W2375" i="12" l="1"/>
  <c r="Q2375" i="12"/>
  <c r="R2375" i="12" s="1"/>
  <c r="E1564" i="13"/>
  <c r="J2376" i="12"/>
  <c r="Y2376" i="12"/>
  <c r="I2376" i="12"/>
  <c r="V2376" i="12"/>
  <c r="B2377" i="12"/>
  <c r="U2376" i="12"/>
  <c r="E2376" i="12"/>
  <c r="F2376" i="12" s="1"/>
  <c r="N2376" i="12"/>
  <c r="O2376" i="12" s="1"/>
  <c r="P2376" i="12" s="1"/>
  <c r="K2375" i="12"/>
  <c r="W2376" i="12" l="1"/>
  <c r="K2376" i="12"/>
  <c r="Q2376" i="12"/>
  <c r="R2376" i="12" s="1"/>
  <c r="E1563" i="13"/>
  <c r="J2377" i="12"/>
  <c r="Y2377" i="12"/>
  <c r="I2377" i="12"/>
  <c r="V2377" i="12"/>
  <c r="B2378" i="12"/>
  <c r="U2377" i="12"/>
  <c r="E2377" i="12"/>
  <c r="F2377" i="12" s="1"/>
  <c r="N2377" i="12"/>
  <c r="O2377" i="12" s="1"/>
  <c r="P2377" i="12" s="1"/>
  <c r="W2377" i="12" l="1"/>
  <c r="Q2377" i="12"/>
  <c r="R2377" i="12" s="1"/>
  <c r="E1562" i="13"/>
  <c r="V2378" i="12"/>
  <c r="B2379" i="12"/>
  <c r="U2378" i="12"/>
  <c r="E2378" i="12"/>
  <c r="F2378" i="12" s="1"/>
  <c r="N2378" i="12"/>
  <c r="O2378" i="12" s="1"/>
  <c r="P2378" i="12" s="1"/>
  <c r="J2378" i="12"/>
  <c r="Y2378" i="12"/>
  <c r="I2378" i="12"/>
  <c r="K2377" i="12"/>
  <c r="W2378" i="12" l="1"/>
  <c r="E1561" i="13"/>
  <c r="N2379" i="12"/>
  <c r="O2379" i="12" s="1"/>
  <c r="P2379" i="12" s="1"/>
  <c r="J2379" i="12"/>
  <c r="Y2379" i="12"/>
  <c r="I2379" i="12"/>
  <c r="V2379" i="12"/>
  <c r="B2380" i="12"/>
  <c r="U2379" i="12"/>
  <c r="E2379" i="12"/>
  <c r="F2379" i="12" s="1"/>
  <c r="K2378" i="12"/>
  <c r="Q2378" i="12"/>
  <c r="R2378" i="12" s="1"/>
  <c r="W2379" i="12" l="1"/>
  <c r="Q2379" i="12"/>
  <c r="R2379" i="12" s="1"/>
  <c r="E1560" i="13"/>
  <c r="N2380" i="12"/>
  <c r="O2380" i="12" s="1"/>
  <c r="P2380" i="12" s="1"/>
  <c r="J2380" i="12"/>
  <c r="Y2380" i="12"/>
  <c r="I2380" i="12"/>
  <c r="V2380" i="12"/>
  <c r="B2381" i="12"/>
  <c r="U2380" i="12"/>
  <c r="E2380" i="12"/>
  <c r="F2380" i="12" s="1"/>
  <c r="K2379" i="12"/>
  <c r="Q2380" i="12" l="1"/>
  <c r="R2380" i="12" s="1"/>
  <c r="W2380" i="12"/>
  <c r="E1559" i="13"/>
  <c r="N2381" i="12"/>
  <c r="O2381" i="12" s="1"/>
  <c r="P2381" i="12" s="1"/>
  <c r="J2381" i="12"/>
  <c r="Y2381" i="12"/>
  <c r="I2381" i="12"/>
  <c r="V2381" i="12"/>
  <c r="B2382" i="12"/>
  <c r="U2381" i="12"/>
  <c r="E2381" i="12"/>
  <c r="F2381" i="12" s="1"/>
  <c r="K2380" i="12"/>
  <c r="W2381" i="12" l="1"/>
  <c r="K2381" i="12"/>
  <c r="Q2381" i="12"/>
  <c r="R2381" i="12" s="1"/>
  <c r="E1558" i="13"/>
  <c r="J2382" i="12"/>
  <c r="Y2382" i="12"/>
  <c r="I2382" i="12"/>
  <c r="V2382" i="12"/>
  <c r="B2383" i="12"/>
  <c r="U2382" i="12"/>
  <c r="E2382" i="12"/>
  <c r="F2382" i="12" s="1"/>
  <c r="N2382" i="12"/>
  <c r="O2382" i="12" s="1"/>
  <c r="P2382" i="12" s="1"/>
  <c r="W2382" i="12" l="1"/>
  <c r="Q2382" i="12"/>
  <c r="R2382" i="12" s="1"/>
  <c r="E1557" i="13"/>
  <c r="V2383" i="12"/>
  <c r="B2384" i="12"/>
  <c r="U2383" i="12"/>
  <c r="E2383" i="12"/>
  <c r="F2383" i="12" s="1"/>
  <c r="N2383" i="12"/>
  <c r="O2383" i="12" s="1"/>
  <c r="P2383" i="12" s="1"/>
  <c r="J2383" i="12"/>
  <c r="Y2383" i="12"/>
  <c r="I2383" i="12"/>
  <c r="K2382" i="12"/>
  <c r="Q2383" i="12" l="1"/>
  <c r="R2383" i="12" s="1"/>
  <c r="E1556" i="13"/>
  <c r="B2385" i="12"/>
  <c r="U2384" i="12"/>
  <c r="E2384" i="12"/>
  <c r="F2384" i="12" s="1"/>
  <c r="N2384" i="12"/>
  <c r="O2384" i="12" s="1"/>
  <c r="P2384" i="12" s="1"/>
  <c r="J2384" i="12"/>
  <c r="Y2384" i="12"/>
  <c r="I2384" i="12"/>
  <c r="V2384" i="12"/>
  <c r="K2383" i="12"/>
  <c r="W2383" i="12"/>
  <c r="Q2384" i="12" l="1"/>
  <c r="R2384" i="12" s="1"/>
  <c r="W2384" i="12"/>
  <c r="E1555" i="13"/>
  <c r="N2385" i="12"/>
  <c r="O2385" i="12" s="1"/>
  <c r="P2385" i="12" s="1"/>
  <c r="J2385" i="12"/>
  <c r="Y2385" i="12"/>
  <c r="I2385" i="12"/>
  <c r="V2385" i="12"/>
  <c r="B2386" i="12"/>
  <c r="U2385" i="12"/>
  <c r="E2385" i="12"/>
  <c r="F2385" i="12" s="1"/>
  <c r="K2384" i="12"/>
  <c r="W2385" i="12" l="1"/>
  <c r="K2385" i="12"/>
  <c r="E1554" i="13"/>
  <c r="N2386" i="12"/>
  <c r="O2386" i="12" s="1"/>
  <c r="P2386" i="12" s="1"/>
  <c r="J2386" i="12"/>
  <c r="Y2386" i="12"/>
  <c r="I2386" i="12"/>
  <c r="V2386" i="12"/>
  <c r="B2387" i="12"/>
  <c r="U2386" i="12"/>
  <c r="E2386" i="12"/>
  <c r="F2386" i="12" s="1"/>
  <c r="Q2385" i="12"/>
  <c r="R2385" i="12" s="1"/>
  <c r="Q2386" i="12" l="1"/>
  <c r="R2386" i="12" s="1"/>
  <c r="K2386" i="12"/>
  <c r="W2386" i="12"/>
  <c r="E1553" i="13"/>
  <c r="J2387" i="12"/>
  <c r="Y2387" i="12"/>
  <c r="I2387" i="12"/>
  <c r="V2387" i="12"/>
  <c r="B2388" i="12"/>
  <c r="U2387" i="12"/>
  <c r="E2387" i="12"/>
  <c r="F2387" i="12" s="1"/>
  <c r="N2387" i="12"/>
  <c r="O2387" i="12" s="1"/>
  <c r="P2387" i="12" s="1"/>
  <c r="Q2387" i="12" l="1"/>
  <c r="R2387" i="12" s="1"/>
  <c r="W2387" i="12"/>
  <c r="E1552" i="13"/>
  <c r="Y2388" i="12"/>
  <c r="I2388" i="12"/>
  <c r="V2388" i="12"/>
  <c r="B2389" i="12"/>
  <c r="U2388" i="12"/>
  <c r="E2388" i="12"/>
  <c r="F2388" i="12" s="1"/>
  <c r="N2388" i="12"/>
  <c r="O2388" i="12" s="1"/>
  <c r="P2388" i="12" s="1"/>
  <c r="J2388" i="12"/>
  <c r="K2387" i="12"/>
  <c r="K2388" i="12" l="1"/>
  <c r="Q2388" i="12"/>
  <c r="R2388" i="12" s="1"/>
  <c r="W2388" i="12"/>
  <c r="E1551" i="13"/>
  <c r="V2389" i="12"/>
  <c r="B2390" i="12"/>
  <c r="U2389" i="12"/>
  <c r="E2389" i="12"/>
  <c r="F2389" i="12" s="1"/>
  <c r="N2389" i="12"/>
  <c r="O2389" i="12" s="1"/>
  <c r="P2389" i="12" s="1"/>
  <c r="J2389" i="12"/>
  <c r="Y2389" i="12"/>
  <c r="I2389" i="12"/>
  <c r="K2389" i="12" l="1"/>
  <c r="Q2389" i="12"/>
  <c r="R2389" i="12" s="1"/>
  <c r="W2389" i="12"/>
  <c r="E1550" i="13"/>
  <c r="N2390" i="12"/>
  <c r="O2390" i="12" s="1"/>
  <c r="P2390" i="12" s="1"/>
  <c r="J2390" i="12"/>
  <c r="Y2390" i="12"/>
  <c r="I2390" i="12"/>
  <c r="V2390" i="12"/>
  <c r="B2391" i="12"/>
  <c r="U2390" i="12"/>
  <c r="E2390" i="12"/>
  <c r="F2390" i="12" s="1"/>
  <c r="K2390" i="12" l="1"/>
  <c r="W2390" i="12"/>
  <c r="E1549" i="13"/>
  <c r="N2391" i="12"/>
  <c r="O2391" i="12" s="1"/>
  <c r="P2391" i="12" s="1"/>
  <c r="J2391" i="12"/>
  <c r="Y2391" i="12"/>
  <c r="I2391" i="12"/>
  <c r="V2391" i="12"/>
  <c r="B2392" i="12"/>
  <c r="U2391" i="12"/>
  <c r="E2391" i="12"/>
  <c r="F2391" i="12" s="1"/>
  <c r="Q2390" i="12"/>
  <c r="R2390" i="12" s="1"/>
  <c r="W2391" i="12" l="1"/>
  <c r="E1548" i="13"/>
  <c r="J2392" i="12"/>
  <c r="Y2392" i="12"/>
  <c r="I2392" i="12"/>
  <c r="V2392" i="12"/>
  <c r="B2393" i="12"/>
  <c r="U2392" i="12"/>
  <c r="E2392" i="12"/>
  <c r="F2392" i="12" s="1"/>
  <c r="N2392" i="12"/>
  <c r="O2392" i="12" s="1"/>
  <c r="P2392" i="12" s="1"/>
  <c r="K2391" i="12"/>
  <c r="Q2391" i="12"/>
  <c r="R2391" i="12" s="1"/>
  <c r="W2392" i="12" l="1"/>
  <c r="E1547" i="13"/>
  <c r="J2393" i="12"/>
  <c r="Y2393" i="12"/>
  <c r="I2393" i="12"/>
  <c r="V2393" i="12"/>
  <c r="B2394" i="12"/>
  <c r="U2393" i="12"/>
  <c r="E2393" i="12"/>
  <c r="F2393" i="12" s="1"/>
  <c r="N2393" i="12"/>
  <c r="O2393" i="12" s="1"/>
  <c r="P2393" i="12" s="1"/>
  <c r="K2392" i="12"/>
  <c r="Q2392" i="12"/>
  <c r="R2392" i="12" s="1"/>
  <c r="W2393" i="12" l="1"/>
  <c r="E1546" i="13"/>
  <c r="V2394" i="12"/>
  <c r="B2395" i="12"/>
  <c r="U2394" i="12"/>
  <c r="E2394" i="12"/>
  <c r="F2394" i="12" s="1"/>
  <c r="N2394" i="12"/>
  <c r="O2394" i="12" s="1"/>
  <c r="P2394" i="12" s="1"/>
  <c r="J2394" i="12"/>
  <c r="Y2394" i="12"/>
  <c r="I2394" i="12"/>
  <c r="K2393" i="12"/>
  <c r="Q2393" i="12"/>
  <c r="R2393" i="12" s="1"/>
  <c r="Q2394" i="12" l="1"/>
  <c r="R2394" i="12" s="1"/>
  <c r="W2394" i="12"/>
  <c r="E1545" i="13"/>
  <c r="N2395" i="12"/>
  <c r="O2395" i="12" s="1"/>
  <c r="P2395" i="12" s="1"/>
  <c r="J2395" i="12"/>
  <c r="Y2395" i="12"/>
  <c r="I2395" i="12"/>
  <c r="V2395" i="12"/>
  <c r="B2396" i="12"/>
  <c r="U2395" i="12"/>
  <c r="E2395" i="12"/>
  <c r="F2395" i="12" s="1"/>
  <c r="K2394" i="12"/>
  <c r="W2395" i="12" l="1"/>
  <c r="Q2395" i="12"/>
  <c r="R2395" i="12" s="1"/>
  <c r="E1544" i="13"/>
  <c r="N2396" i="12"/>
  <c r="O2396" i="12" s="1"/>
  <c r="P2396" i="12" s="1"/>
  <c r="J2396" i="12"/>
  <c r="Y2396" i="12"/>
  <c r="I2396" i="12"/>
  <c r="V2396" i="12"/>
  <c r="B2397" i="12"/>
  <c r="U2396" i="12"/>
  <c r="E2396" i="12"/>
  <c r="F2396" i="12" s="1"/>
  <c r="K2395" i="12"/>
  <c r="W2396" i="12" l="1"/>
  <c r="E1543" i="13"/>
  <c r="N2397" i="12"/>
  <c r="O2397" i="12" s="1"/>
  <c r="P2397" i="12" s="1"/>
  <c r="J2397" i="12"/>
  <c r="Y2397" i="12"/>
  <c r="I2397" i="12"/>
  <c r="V2397" i="12"/>
  <c r="B2398" i="12"/>
  <c r="U2397" i="12"/>
  <c r="E2397" i="12"/>
  <c r="F2397" i="12" s="1"/>
  <c r="K2396" i="12"/>
  <c r="Q2396" i="12"/>
  <c r="R2396" i="12" s="1"/>
  <c r="Q2397" i="12" l="1"/>
  <c r="R2397" i="12" s="1"/>
  <c r="E1542" i="13"/>
  <c r="J2398" i="12"/>
  <c r="Y2398" i="12"/>
  <c r="I2398" i="12"/>
  <c r="V2398" i="12"/>
  <c r="B2399" i="12"/>
  <c r="U2398" i="12"/>
  <c r="E2398" i="12"/>
  <c r="F2398" i="12" s="1"/>
  <c r="N2398" i="12"/>
  <c r="O2398" i="12" s="1"/>
  <c r="P2398" i="12" s="1"/>
  <c r="K2397" i="12"/>
  <c r="W2397" i="12"/>
  <c r="W2398" i="12" l="1"/>
  <c r="E1541" i="13"/>
  <c r="J2399" i="12"/>
  <c r="I2399" i="12"/>
  <c r="E2399" i="12"/>
  <c r="F2399" i="12" s="1"/>
  <c r="Y2399" i="12"/>
  <c r="V2399" i="12"/>
  <c r="U2399" i="12"/>
  <c r="B2400" i="12"/>
  <c r="N2399" i="12"/>
  <c r="O2399" i="12" s="1"/>
  <c r="P2399" i="12" s="1"/>
  <c r="K2398" i="12"/>
  <c r="Q2398" i="12"/>
  <c r="R2398" i="12" s="1"/>
  <c r="K2399" i="12" l="1"/>
  <c r="Q2399" i="12"/>
  <c r="R2399" i="12" s="1"/>
  <c r="E1540" i="13"/>
  <c r="B2401" i="12"/>
  <c r="U2400" i="12"/>
  <c r="E2400" i="12"/>
  <c r="F2400" i="12" s="1"/>
  <c r="N2400" i="12"/>
  <c r="O2400" i="12" s="1"/>
  <c r="P2400" i="12" s="1"/>
  <c r="J2400" i="12"/>
  <c r="I2400" i="12"/>
  <c r="Y2400" i="12"/>
  <c r="V2400" i="12"/>
  <c r="W2399" i="12"/>
  <c r="K2400" i="12" l="1"/>
  <c r="W2400" i="12"/>
  <c r="E1539" i="13"/>
  <c r="B2402" i="12"/>
  <c r="U2401" i="12"/>
  <c r="E2401" i="12"/>
  <c r="F2401" i="12" s="1"/>
  <c r="Y2401" i="12"/>
  <c r="V2401" i="12"/>
  <c r="N2401" i="12"/>
  <c r="O2401" i="12" s="1"/>
  <c r="P2401" i="12" s="1"/>
  <c r="J2401" i="12"/>
  <c r="I2401" i="12"/>
  <c r="Q2400" i="12"/>
  <c r="R2400" i="12" s="1"/>
  <c r="W2401" i="12" l="1"/>
  <c r="Q2401" i="12"/>
  <c r="R2401" i="12" s="1"/>
  <c r="E1538" i="13"/>
  <c r="N2402" i="12"/>
  <c r="O2402" i="12" s="1"/>
  <c r="P2402" i="12" s="1"/>
  <c r="J2402" i="12"/>
  <c r="I2402" i="12"/>
  <c r="Y2402" i="12"/>
  <c r="E2402" i="12"/>
  <c r="F2402" i="12" s="1"/>
  <c r="V2402" i="12"/>
  <c r="U2402" i="12"/>
  <c r="B2403" i="12"/>
  <c r="K2401" i="12"/>
  <c r="K2402" i="12" l="1"/>
  <c r="E1537" i="13"/>
  <c r="N2403" i="12"/>
  <c r="O2403" i="12" s="1"/>
  <c r="P2403" i="12" s="1"/>
  <c r="B2404" i="12"/>
  <c r="J2403" i="12"/>
  <c r="I2403" i="12"/>
  <c r="Y2403" i="12"/>
  <c r="E2403" i="12"/>
  <c r="F2403" i="12" s="1"/>
  <c r="V2403" i="12"/>
  <c r="U2403" i="12"/>
  <c r="Q2402" i="12"/>
  <c r="R2402" i="12" s="1"/>
  <c r="W2402" i="12"/>
  <c r="K2403" i="12" l="1"/>
  <c r="Q2403" i="12"/>
  <c r="R2403" i="12" s="1"/>
  <c r="E1536" i="13"/>
  <c r="Y2404" i="12"/>
  <c r="I2404" i="12"/>
  <c r="V2404" i="12"/>
  <c r="U2404" i="12"/>
  <c r="B2405" i="12"/>
  <c r="N2404" i="12"/>
  <c r="O2404" i="12" s="1"/>
  <c r="P2404" i="12" s="1"/>
  <c r="J2404" i="12"/>
  <c r="E2404" i="12"/>
  <c r="F2404" i="12" s="1"/>
  <c r="W2403" i="12"/>
  <c r="W2404" i="12" l="1"/>
  <c r="K2404" i="12"/>
  <c r="Q2404" i="12"/>
  <c r="R2404" i="12" s="1"/>
  <c r="E1535" i="13"/>
  <c r="Y2405" i="12"/>
  <c r="I2405" i="12"/>
  <c r="V2405" i="12"/>
  <c r="B2406" i="12"/>
  <c r="U2405" i="12"/>
  <c r="E2405" i="12"/>
  <c r="F2405" i="12" s="1"/>
  <c r="J2405" i="12"/>
  <c r="N2405" i="12"/>
  <c r="O2405" i="12" s="1"/>
  <c r="P2405" i="12" s="1"/>
  <c r="W2405" i="12" l="1"/>
  <c r="K2405" i="12"/>
  <c r="Q2405" i="12"/>
  <c r="R2405" i="12" s="1"/>
  <c r="E1534" i="13"/>
  <c r="V2406" i="12"/>
  <c r="B2407" i="12"/>
  <c r="U2406" i="12"/>
  <c r="E2406" i="12"/>
  <c r="F2406" i="12" s="1"/>
  <c r="Y2406" i="12"/>
  <c r="N2406" i="12"/>
  <c r="O2406" i="12" s="1"/>
  <c r="P2406" i="12" s="1"/>
  <c r="J2406" i="12"/>
  <c r="I2406" i="12"/>
  <c r="W2406" i="12" l="1"/>
  <c r="K2406" i="12"/>
  <c r="Q2406" i="12"/>
  <c r="R2406" i="12" s="1"/>
  <c r="E1533" i="13"/>
  <c r="B2408" i="12"/>
  <c r="U2407" i="12"/>
  <c r="E2407" i="12"/>
  <c r="F2407" i="12" s="1"/>
  <c r="V2407" i="12"/>
  <c r="N2407" i="12"/>
  <c r="O2407" i="12" s="1"/>
  <c r="P2407" i="12" s="1"/>
  <c r="J2407" i="12"/>
  <c r="I2407" i="12"/>
  <c r="Y2407" i="12"/>
  <c r="W2407" i="12" l="1"/>
  <c r="E1532" i="13"/>
  <c r="N2408" i="12"/>
  <c r="O2408" i="12" s="1"/>
  <c r="P2408" i="12" s="1"/>
  <c r="J2408" i="12"/>
  <c r="I2408" i="12"/>
  <c r="B2409" i="12"/>
  <c r="E2408" i="12"/>
  <c r="F2408" i="12" s="1"/>
  <c r="Y2408" i="12"/>
  <c r="V2408" i="12"/>
  <c r="U2408" i="12"/>
  <c r="K2407" i="12"/>
  <c r="Q2407" i="12"/>
  <c r="R2407" i="12" s="1"/>
  <c r="W2408" i="12" l="1"/>
  <c r="E1531" i="13"/>
  <c r="N2409" i="12"/>
  <c r="O2409" i="12" s="1"/>
  <c r="P2409" i="12" s="1"/>
  <c r="J2409" i="12"/>
  <c r="Y2409" i="12"/>
  <c r="I2409" i="12"/>
  <c r="E2409" i="12"/>
  <c r="F2409" i="12" s="1"/>
  <c r="V2409" i="12"/>
  <c r="U2409" i="12"/>
  <c r="B2410" i="12"/>
  <c r="K2408" i="12"/>
  <c r="Q2408" i="12"/>
  <c r="R2408" i="12" s="1"/>
  <c r="Q2409" i="12" l="1"/>
  <c r="R2409" i="12" s="1"/>
  <c r="W2409" i="12"/>
  <c r="K2409" i="12"/>
  <c r="E1530" i="13"/>
  <c r="J2410" i="12"/>
  <c r="Y2410" i="12"/>
  <c r="I2410" i="12"/>
  <c r="V2410" i="12"/>
  <c r="U2410" i="12"/>
  <c r="B2411" i="12"/>
  <c r="N2410" i="12"/>
  <c r="O2410" i="12" s="1"/>
  <c r="P2410" i="12" s="1"/>
  <c r="E2410" i="12"/>
  <c r="F2410" i="12" s="1"/>
  <c r="W2410" i="12" l="1"/>
  <c r="K2410" i="12"/>
  <c r="E1529" i="13"/>
  <c r="Y2411" i="12"/>
  <c r="I2411" i="12"/>
  <c r="V2411" i="12"/>
  <c r="B2412" i="12"/>
  <c r="U2411" i="12"/>
  <c r="E2411" i="12"/>
  <c r="F2411" i="12" s="1"/>
  <c r="N2411" i="12"/>
  <c r="O2411" i="12" s="1"/>
  <c r="P2411" i="12" s="1"/>
  <c r="J2411" i="12"/>
  <c r="Q2410" i="12"/>
  <c r="R2410" i="12" s="1"/>
  <c r="E1528" i="13" l="1"/>
  <c r="V2412" i="12"/>
  <c r="B2413" i="12"/>
  <c r="U2412" i="12"/>
  <c r="E2412" i="12"/>
  <c r="F2412" i="12" s="1"/>
  <c r="N2412" i="12"/>
  <c r="O2412" i="12" s="1"/>
  <c r="P2412" i="12" s="1"/>
  <c r="J2412" i="12"/>
  <c r="I2412" i="12"/>
  <c r="Y2412" i="12"/>
  <c r="K2411" i="12"/>
  <c r="Q2411" i="12"/>
  <c r="R2411" i="12" s="1"/>
  <c r="W2411" i="12"/>
  <c r="K2412" i="12" l="1"/>
  <c r="W2412" i="12"/>
  <c r="Q2412" i="12"/>
  <c r="R2412" i="12" s="1"/>
  <c r="E1527" i="13"/>
  <c r="N2413" i="12"/>
  <c r="O2413" i="12" s="1"/>
  <c r="P2413" i="12" s="1"/>
  <c r="Y2413" i="12"/>
  <c r="I2413" i="12"/>
  <c r="J2413" i="12"/>
  <c r="B2414" i="12"/>
  <c r="E2413" i="12"/>
  <c r="F2413" i="12" s="1"/>
  <c r="V2413" i="12"/>
  <c r="U2413" i="12"/>
  <c r="K2413" i="12" l="1"/>
  <c r="W2413" i="12"/>
  <c r="Q2413" i="12"/>
  <c r="R2413" i="12" s="1"/>
  <c r="E1526" i="13"/>
  <c r="N2414" i="12"/>
  <c r="O2414" i="12" s="1"/>
  <c r="P2414" i="12" s="1"/>
  <c r="J2414" i="12"/>
  <c r="V2414" i="12"/>
  <c r="I2414" i="12"/>
  <c r="E2414" i="12"/>
  <c r="F2414" i="12" s="1"/>
  <c r="B2415" i="12"/>
  <c r="Y2414" i="12"/>
  <c r="U2414" i="12"/>
  <c r="W2414" i="12" l="1"/>
  <c r="Q2414" i="12"/>
  <c r="R2414" i="12" s="1"/>
  <c r="K2414" i="12"/>
  <c r="E1525" i="13"/>
  <c r="J2415" i="12"/>
  <c r="Y2415" i="12"/>
  <c r="I2415" i="12"/>
  <c r="N2415" i="12"/>
  <c r="O2415" i="12" s="1"/>
  <c r="P2415" i="12" s="1"/>
  <c r="E2415" i="12"/>
  <c r="F2415" i="12" s="1"/>
  <c r="B2416" i="12"/>
  <c r="V2415" i="12"/>
  <c r="U2415" i="12"/>
  <c r="W2415" i="12" l="1"/>
  <c r="K2415" i="12"/>
  <c r="E1524" i="13"/>
  <c r="J2416" i="12"/>
  <c r="Y2416" i="12"/>
  <c r="I2416" i="12"/>
  <c r="V2416" i="12"/>
  <c r="B2417" i="12"/>
  <c r="U2416" i="12"/>
  <c r="E2416" i="12"/>
  <c r="F2416" i="12" s="1"/>
  <c r="N2416" i="12"/>
  <c r="O2416" i="12" s="1"/>
  <c r="P2416" i="12" s="1"/>
  <c r="Q2415" i="12"/>
  <c r="R2415" i="12" s="1"/>
  <c r="Q2416" i="12" l="1"/>
  <c r="R2416" i="12" s="1"/>
  <c r="E1523" i="13"/>
  <c r="V2417" i="12"/>
  <c r="B2418" i="12"/>
  <c r="U2417" i="12"/>
  <c r="E2417" i="12"/>
  <c r="F2417" i="12" s="1"/>
  <c r="N2417" i="12"/>
  <c r="O2417" i="12" s="1"/>
  <c r="P2417" i="12" s="1"/>
  <c r="J2417" i="12"/>
  <c r="I2417" i="12"/>
  <c r="Y2417" i="12"/>
  <c r="K2416" i="12"/>
  <c r="W2416" i="12"/>
  <c r="K2417" i="12" l="1"/>
  <c r="Q2417" i="12"/>
  <c r="R2417" i="12" s="1"/>
  <c r="W2417" i="12"/>
  <c r="E1522" i="13"/>
  <c r="N2418" i="12"/>
  <c r="O2418" i="12" s="1"/>
  <c r="P2418" i="12" s="1"/>
  <c r="J2418" i="12"/>
  <c r="V2418" i="12"/>
  <c r="U2418" i="12"/>
  <c r="I2418" i="12"/>
  <c r="E2418" i="12"/>
  <c r="F2418" i="12" s="1"/>
  <c r="B2419" i="12"/>
  <c r="Y2418" i="12"/>
  <c r="W2418" i="12" l="1"/>
  <c r="Q2418" i="12"/>
  <c r="R2418" i="12" s="1"/>
  <c r="E1521" i="13"/>
  <c r="N2419" i="12"/>
  <c r="O2419" i="12" s="1"/>
  <c r="P2419" i="12" s="1"/>
  <c r="B2420" i="12"/>
  <c r="U2419" i="12"/>
  <c r="E2419" i="12"/>
  <c r="F2419" i="12" s="1"/>
  <c r="V2419" i="12"/>
  <c r="J2419" i="12"/>
  <c r="I2419" i="12"/>
  <c r="Y2419" i="12"/>
  <c r="K2418" i="12"/>
  <c r="K2419" i="12" l="1"/>
  <c r="W2419" i="12"/>
  <c r="E1520" i="13"/>
  <c r="N2420" i="12"/>
  <c r="O2420" i="12" s="1"/>
  <c r="P2420" i="12" s="1"/>
  <c r="J2420" i="12"/>
  <c r="Y2420" i="12"/>
  <c r="I2420" i="12"/>
  <c r="B2421" i="12"/>
  <c r="U2420" i="12"/>
  <c r="E2420" i="12"/>
  <c r="F2420" i="12" s="1"/>
  <c r="V2420" i="12"/>
  <c r="Q2419" i="12"/>
  <c r="R2419" i="12" s="1"/>
  <c r="Q2420" i="12" l="1"/>
  <c r="R2420" i="12" s="1"/>
  <c r="W2420" i="12"/>
  <c r="E1519" i="13"/>
  <c r="J2421" i="12"/>
  <c r="Y2421" i="12"/>
  <c r="I2421" i="12"/>
  <c r="V2421" i="12"/>
  <c r="B2422" i="12"/>
  <c r="U2421" i="12"/>
  <c r="E2421" i="12"/>
  <c r="F2421" i="12" s="1"/>
  <c r="N2421" i="12"/>
  <c r="O2421" i="12" s="1"/>
  <c r="P2421" i="12" s="1"/>
  <c r="K2420" i="12"/>
  <c r="W2421" i="12" l="1"/>
  <c r="E1518" i="13"/>
  <c r="V2422" i="12"/>
  <c r="B2423" i="12"/>
  <c r="U2422" i="12"/>
  <c r="E2422" i="12"/>
  <c r="F2422" i="12" s="1"/>
  <c r="N2422" i="12"/>
  <c r="O2422" i="12" s="1"/>
  <c r="P2422" i="12" s="1"/>
  <c r="Y2422" i="12"/>
  <c r="J2422" i="12"/>
  <c r="I2422" i="12"/>
  <c r="K2421" i="12"/>
  <c r="Q2421" i="12"/>
  <c r="R2421" i="12" s="1"/>
  <c r="W2422" i="12" l="1"/>
  <c r="E1517" i="13"/>
  <c r="B2424" i="12"/>
  <c r="U2423" i="12"/>
  <c r="E2423" i="12"/>
  <c r="F2423" i="12" s="1"/>
  <c r="Y2423" i="12"/>
  <c r="I2423" i="12"/>
  <c r="V2423" i="12"/>
  <c r="N2423" i="12"/>
  <c r="O2423" i="12" s="1"/>
  <c r="P2423" i="12" s="1"/>
  <c r="J2423" i="12"/>
  <c r="K2422" i="12"/>
  <c r="Q2422" i="12"/>
  <c r="R2422" i="12" s="1"/>
  <c r="W2423" i="12" l="1"/>
  <c r="Q2423" i="12"/>
  <c r="R2423" i="12" s="1"/>
  <c r="E1516" i="13"/>
  <c r="N2424" i="12"/>
  <c r="O2424" i="12" s="1"/>
  <c r="P2424" i="12" s="1"/>
  <c r="Y2424" i="12"/>
  <c r="I2424" i="12"/>
  <c r="V2424" i="12"/>
  <c r="J2424" i="12"/>
  <c r="E2424" i="12"/>
  <c r="F2424" i="12" s="1"/>
  <c r="B2425" i="12"/>
  <c r="U2424" i="12"/>
  <c r="K2423" i="12"/>
  <c r="K2424" i="12" l="1"/>
  <c r="W2424" i="12"/>
  <c r="Q2424" i="12"/>
  <c r="R2424" i="12" s="1"/>
  <c r="E1515" i="13"/>
  <c r="N2425" i="12"/>
  <c r="O2425" i="12" s="1"/>
  <c r="P2425" i="12" s="1"/>
  <c r="J2425" i="12"/>
  <c r="Y2425" i="12"/>
  <c r="I2425" i="12"/>
  <c r="V2425" i="12"/>
  <c r="B2426" i="12"/>
  <c r="U2425" i="12"/>
  <c r="E2425" i="12"/>
  <c r="F2425" i="12" s="1"/>
  <c r="W2425" i="12" l="1"/>
  <c r="K2425" i="12"/>
  <c r="E1514" i="13"/>
  <c r="J2426" i="12"/>
  <c r="Y2426" i="12"/>
  <c r="I2426" i="12"/>
  <c r="V2426" i="12"/>
  <c r="E2426" i="12"/>
  <c r="F2426" i="12" s="1"/>
  <c r="B2427" i="12"/>
  <c r="U2426" i="12"/>
  <c r="N2426" i="12"/>
  <c r="O2426" i="12" s="1"/>
  <c r="P2426" i="12" s="1"/>
  <c r="Q2425" i="12"/>
  <c r="R2425" i="12" s="1"/>
  <c r="E1513" i="13" l="1"/>
  <c r="J2427" i="12"/>
  <c r="Y2427" i="12"/>
  <c r="I2427" i="12"/>
  <c r="V2427" i="12"/>
  <c r="B2428" i="12"/>
  <c r="U2427" i="12"/>
  <c r="E2427" i="12"/>
  <c r="F2427" i="12" s="1"/>
  <c r="N2427" i="12"/>
  <c r="O2427" i="12" s="1"/>
  <c r="P2427" i="12" s="1"/>
  <c r="K2426" i="12"/>
  <c r="Q2426" i="12"/>
  <c r="R2426" i="12" s="1"/>
  <c r="W2426" i="12"/>
  <c r="W2427" i="12" l="1"/>
  <c r="Q2427" i="12"/>
  <c r="R2427" i="12" s="1"/>
  <c r="E1512" i="13"/>
  <c r="V2428" i="12"/>
  <c r="B2429" i="12"/>
  <c r="U2428" i="12"/>
  <c r="E2428" i="12"/>
  <c r="F2428" i="12" s="1"/>
  <c r="N2428" i="12"/>
  <c r="O2428" i="12" s="1"/>
  <c r="P2428" i="12" s="1"/>
  <c r="J2428" i="12"/>
  <c r="Y2428" i="12"/>
  <c r="I2428" i="12"/>
  <c r="K2427" i="12"/>
  <c r="K2428" i="12" l="1"/>
  <c r="Q2428" i="12"/>
  <c r="R2428" i="12" s="1"/>
  <c r="W2428" i="12"/>
  <c r="E1511" i="13"/>
  <c r="N2429" i="12"/>
  <c r="O2429" i="12" s="1"/>
  <c r="P2429" i="12" s="1"/>
  <c r="J2429" i="12"/>
  <c r="Y2429" i="12"/>
  <c r="I2429" i="12"/>
  <c r="V2429" i="12"/>
  <c r="U2429" i="12"/>
  <c r="E2429" i="12"/>
  <c r="F2429" i="12" s="1"/>
  <c r="B2430" i="12"/>
  <c r="E1510" i="13" l="1"/>
  <c r="N2430" i="12"/>
  <c r="O2430" i="12" s="1"/>
  <c r="P2430" i="12" s="1"/>
  <c r="J2430" i="12"/>
  <c r="V2430" i="12"/>
  <c r="B2431" i="12"/>
  <c r="U2430" i="12"/>
  <c r="Y2430" i="12"/>
  <c r="I2430" i="12"/>
  <c r="E2430" i="12"/>
  <c r="F2430" i="12" s="1"/>
  <c r="K2429" i="12"/>
  <c r="Q2429" i="12"/>
  <c r="R2429" i="12" s="1"/>
  <c r="W2429" i="12"/>
  <c r="W2430" i="12" l="1"/>
  <c r="K2430" i="12"/>
  <c r="E1509" i="13"/>
  <c r="N2431" i="12"/>
  <c r="O2431" i="12" s="1"/>
  <c r="P2431" i="12" s="1"/>
  <c r="J2431" i="12"/>
  <c r="Y2431" i="12"/>
  <c r="I2431" i="12"/>
  <c r="B2432" i="12"/>
  <c r="U2431" i="12"/>
  <c r="E2431" i="12"/>
  <c r="F2431" i="12" s="1"/>
  <c r="V2431" i="12"/>
  <c r="Q2430" i="12"/>
  <c r="R2430" i="12" s="1"/>
  <c r="Q2431" i="12" l="1"/>
  <c r="R2431" i="12" s="1"/>
  <c r="K2431" i="12"/>
  <c r="W2431" i="12"/>
  <c r="E1508" i="13"/>
  <c r="J2432" i="12"/>
  <c r="Y2432" i="12"/>
  <c r="I2432" i="12"/>
  <c r="V2432" i="12"/>
  <c r="B2433" i="12"/>
  <c r="U2432" i="12"/>
  <c r="E2432" i="12"/>
  <c r="F2432" i="12" s="1"/>
  <c r="N2432" i="12"/>
  <c r="O2432" i="12" s="1"/>
  <c r="P2432" i="12" s="1"/>
  <c r="W2432" i="12" l="1"/>
  <c r="K2432" i="12"/>
  <c r="E1507" i="13"/>
  <c r="V2433" i="12"/>
  <c r="B2434" i="12"/>
  <c r="U2433" i="12"/>
  <c r="E2433" i="12"/>
  <c r="F2433" i="12" s="1"/>
  <c r="N2433" i="12"/>
  <c r="O2433" i="12" s="1"/>
  <c r="P2433" i="12" s="1"/>
  <c r="Y2433" i="12"/>
  <c r="J2433" i="12"/>
  <c r="I2433" i="12"/>
  <c r="Q2432" i="12"/>
  <c r="R2432" i="12" s="1"/>
  <c r="W2433" i="12" l="1"/>
  <c r="Q2433" i="12"/>
  <c r="R2433" i="12" s="1"/>
  <c r="E1506" i="13"/>
  <c r="B2435" i="12"/>
  <c r="U2434" i="12"/>
  <c r="E2434" i="12"/>
  <c r="F2434" i="12" s="1"/>
  <c r="N2434" i="12"/>
  <c r="O2434" i="12" s="1"/>
  <c r="P2434" i="12" s="1"/>
  <c r="J2434" i="12"/>
  <c r="Y2434" i="12"/>
  <c r="I2434" i="12"/>
  <c r="V2434" i="12"/>
  <c r="K2433" i="12"/>
  <c r="Q2434" i="12" l="1"/>
  <c r="R2434" i="12" s="1"/>
  <c r="W2434" i="12"/>
  <c r="E1505" i="13"/>
  <c r="N2435" i="12"/>
  <c r="O2435" i="12" s="1"/>
  <c r="P2435" i="12" s="1"/>
  <c r="J2435" i="12"/>
  <c r="Y2435" i="12"/>
  <c r="I2435" i="12"/>
  <c r="V2435" i="12"/>
  <c r="B2436" i="12"/>
  <c r="U2435" i="12"/>
  <c r="E2435" i="12"/>
  <c r="F2435" i="12" s="1"/>
  <c r="K2434" i="12"/>
  <c r="W2435" i="12" l="1"/>
  <c r="K2435" i="12"/>
  <c r="Q2435" i="12"/>
  <c r="R2435" i="12" s="1"/>
  <c r="E1504" i="13"/>
  <c r="N2436" i="12"/>
  <c r="O2436" i="12" s="1"/>
  <c r="P2436" i="12" s="1"/>
  <c r="J2436" i="12"/>
  <c r="Y2436" i="12"/>
  <c r="I2436" i="12"/>
  <c r="V2436" i="12"/>
  <c r="B2437" i="12"/>
  <c r="U2436" i="12"/>
  <c r="E2436" i="12"/>
  <c r="F2436" i="12" s="1"/>
  <c r="Q2436" i="12" l="1"/>
  <c r="R2436" i="12" s="1"/>
  <c r="W2436" i="12"/>
  <c r="E1503" i="13"/>
  <c r="J2437" i="12"/>
  <c r="Y2437" i="12"/>
  <c r="I2437" i="12"/>
  <c r="V2437" i="12"/>
  <c r="B2438" i="12"/>
  <c r="U2437" i="12"/>
  <c r="E2437" i="12"/>
  <c r="F2437" i="12" s="1"/>
  <c r="N2437" i="12"/>
  <c r="O2437" i="12" s="1"/>
  <c r="P2437" i="12" s="1"/>
  <c r="K2436" i="12"/>
  <c r="W2437" i="12" l="1"/>
  <c r="E1502" i="13"/>
  <c r="Y2438" i="12"/>
  <c r="I2438" i="12"/>
  <c r="V2438" i="12"/>
  <c r="B2439" i="12"/>
  <c r="U2438" i="12"/>
  <c r="E2438" i="12"/>
  <c r="F2438" i="12" s="1"/>
  <c r="N2438" i="12"/>
  <c r="O2438" i="12" s="1"/>
  <c r="P2438" i="12" s="1"/>
  <c r="J2438" i="12"/>
  <c r="K2437" i="12"/>
  <c r="Q2437" i="12"/>
  <c r="R2437" i="12" s="1"/>
  <c r="W2438" i="12" l="1"/>
  <c r="Q2438" i="12"/>
  <c r="R2438" i="12" s="1"/>
  <c r="E1501" i="13"/>
  <c r="V2439" i="12"/>
  <c r="B2440" i="12"/>
  <c r="U2439" i="12"/>
  <c r="E2439" i="12"/>
  <c r="F2439" i="12" s="1"/>
  <c r="N2439" i="12"/>
  <c r="O2439" i="12" s="1"/>
  <c r="P2439" i="12" s="1"/>
  <c r="J2439" i="12"/>
  <c r="Y2439" i="12"/>
  <c r="I2439" i="12"/>
  <c r="K2438" i="12"/>
  <c r="W2439" i="12" l="1"/>
  <c r="Q2439" i="12"/>
  <c r="R2439" i="12" s="1"/>
  <c r="E1500" i="13"/>
  <c r="N2440" i="12"/>
  <c r="O2440" i="12" s="1"/>
  <c r="P2440" i="12" s="1"/>
  <c r="J2440" i="12"/>
  <c r="Y2440" i="12"/>
  <c r="I2440" i="12"/>
  <c r="V2440" i="12"/>
  <c r="B2441" i="12"/>
  <c r="U2440" i="12"/>
  <c r="E2440" i="12"/>
  <c r="F2440" i="12" s="1"/>
  <c r="K2439" i="12"/>
  <c r="K2440" i="12" l="1"/>
  <c r="W2440" i="12"/>
  <c r="Q2440" i="12"/>
  <c r="R2440" i="12" s="1"/>
  <c r="E1499" i="13"/>
  <c r="N2441" i="12"/>
  <c r="O2441" i="12" s="1"/>
  <c r="P2441" i="12" s="1"/>
  <c r="J2441" i="12"/>
  <c r="Y2441" i="12"/>
  <c r="I2441" i="12"/>
  <c r="V2441" i="12"/>
  <c r="B2442" i="12"/>
  <c r="U2441" i="12"/>
  <c r="E2441" i="12"/>
  <c r="F2441" i="12" s="1"/>
  <c r="K2441" i="12" l="1"/>
  <c r="Q2441" i="12"/>
  <c r="R2441" i="12" s="1"/>
  <c r="W2441" i="12"/>
  <c r="E1498" i="13"/>
  <c r="J2442" i="12"/>
  <c r="Y2442" i="12"/>
  <c r="I2442" i="12"/>
  <c r="V2442" i="12"/>
  <c r="B2443" i="12"/>
  <c r="U2442" i="12"/>
  <c r="E2442" i="12"/>
  <c r="F2442" i="12" s="1"/>
  <c r="N2442" i="12"/>
  <c r="O2442" i="12" s="1"/>
  <c r="P2442" i="12" s="1"/>
  <c r="W2442" i="12" l="1"/>
  <c r="K2442" i="12"/>
  <c r="E1497" i="13"/>
  <c r="J2443" i="12"/>
  <c r="Y2443" i="12"/>
  <c r="I2443" i="12"/>
  <c r="V2443" i="12"/>
  <c r="B2444" i="12"/>
  <c r="U2443" i="12"/>
  <c r="E2443" i="12"/>
  <c r="F2443" i="12" s="1"/>
  <c r="N2443" i="12"/>
  <c r="O2443" i="12" s="1"/>
  <c r="P2443" i="12" s="1"/>
  <c r="Q2442" i="12"/>
  <c r="R2442" i="12" s="1"/>
  <c r="W2443" i="12" l="1"/>
  <c r="Q2443" i="12"/>
  <c r="R2443" i="12" s="1"/>
  <c r="E1496" i="13"/>
  <c r="V2444" i="12"/>
  <c r="B2445" i="12"/>
  <c r="U2444" i="12"/>
  <c r="E2444" i="12"/>
  <c r="F2444" i="12" s="1"/>
  <c r="N2444" i="12"/>
  <c r="O2444" i="12" s="1"/>
  <c r="P2444" i="12" s="1"/>
  <c r="J2444" i="12"/>
  <c r="Y2444" i="12"/>
  <c r="I2444" i="12"/>
  <c r="K2443" i="12"/>
  <c r="W2444" i="12" l="1"/>
  <c r="E1495" i="13"/>
  <c r="N2445" i="12"/>
  <c r="O2445" i="12" s="1"/>
  <c r="P2445" i="12" s="1"/>
  <c r="J2445" i="12"/>
  <c r="Y2445" i="12"/>
  <c r="I2445" i="12"/>
  <c r="B2446" i="12"/>
  <c r="V2445" i="12"/>
  <c r="U2445" i="12"/>
  <c r="E2445" i="12"/>
  <c r="F2445" i="12" s="1"/>
  <c r="K2444" i="12"/>
  <c r="Q2444" i="12"/>
  <c r="R2444" i="12" s="1"/>
  <c r="W2445" i="12" l="1"/>
  <c r="Q2445" i="12"/>
  <c r="R2445" i="12" s="1"/>
  <c r="E1494" i="13"/>
  <c r="N2446" i="12"/>
  <c r="O2446" i="12" s="1"/>
  <c r="P2446" i="12" s="1"/>
  <c r="J2446" i="12"/>
  <c r="Y2446" i="12"/>
  <c r="I2446" i="12"/>
  <c r="V2446" i="12"/>
  <c r="B2447" i="12"/>
  <c r="U2446" i="12"/>
  <c r="E2446" i="12"/>
  <c r="F2446" i="12" s="1"/>
  <c r="K2445" i="12"/>
  <c r="K2446" i="12" l="1"/>
  <c r="Q2446" i="12"/>
  <c r="R2446" i="12" s="1"/>
  <c r="W2446" i="12"/>
  <c r="E1493" i="13"/>
  <c r="N2447" i="12"/>
  <c r="O2447" i="12" s="1"/>
  <c r="P2447" i="12" s="1"/>
  <c r="J2447" i="12"/>
  <c r="Y2447" i="12"/>
  <c r="I2447" i="12"/>
  <c r="V2447" i="12"/>
  <c r="B2448" i="12"/>
  <c r="U2447" i="12"/>
  <c r="E2447" i="12"/>
  <c r="F2447" i="12" s="1"/>
  <c r="Q2447" i="12" l="1"/>
  <c r="R2447" i="12" s="1"/>
  <c r="W2447" i="12"/>
  <c r="E1492" i="13"/>
  <c r="J2448" i="12"/>
  <c r="Y2448" i="12"/>
  <c r="I2448" i="12"/>
  <c r="V2448" i="12"/>
  <c r="B2449" i="12"/>
  <c r="U2448" i="12"/>
  <c r="E2448" i="12"/>
  <c r="F2448" i="12" s="1"/>
  <c r="N2448" i="12"/>
  <c r="O2448" i="12" s="1"/>
  <c r="P2448" i="12" s="1"/>
  <c r="K2447" i="12"/>
  <c r="W2448" i="12" l="1"/>
  <c r="K2448" i="12"/>
  <c r="Q2448" i="12"/>
  <c r="R2448" i="12" s="1"/>
  <c r="E1491" i="13"/>
  <c r="V2449" i="12"/>
  <c r="B2450" i="12"/>
  <c r="U2449" i="12"/>
  <c r="E2449" i="12"/>
  <c r="F2449" i="12" s="1"/>
  <c r="N2449" i="12"/>
  <c r="O2449" i="12" s="1"/>
  <c r="P2449" i="12" s="1"/>
  <c r="Y2449" i="12"/>
  <c r="J2449" i="12"/>
  <c r="I2449" i="12"/>
  <c r="K2449" i="12" l="1"/>
  <c r="Q2449" i="12"/>
  <c r="R2449" i="12" s="1"/>
  <c r="W2449" i="12"/>
  <c r="E1490" i="13"/>
  <c r="B2451" i="12"/>
  <c r="U2450" i="12"/>
  <c r="E2450" i="12"/>
  <c r="F2450" i="12" s="1"/>
  <c r="N2450" i="12"/>
  <c r="O2450" i="12" s="1"/>
  <c r="P2450" i="12" s="1"/>
  <c r="J2450" i="12"/>
  <c r="Y2450" i="12"/>
  <c r="I2450" i="12"/>
  <c r="V2450" i="12"/>
  <c r="W2450" i="12" l="1"/>
  <c r="Q2450" i="12"/>
  <c r="R2450" i="12" s="1"/>
  <c r="E1489" i="13"/>
  <c r="N2451" i="12"/>
  <c r="O2451" i="12" s="1"/>
  <c r="P2451" i="12" s="1"/>
  <c r="J2451" i="12"/>
  <c r="Y2451" i="12"/>
  <c r="I2451" i="12"/>
  <c r="V2451" i="12"/>
  <c r="B2452" i="12"/>
  <c r="U2451" i="12"/>
  <c r="E2451" i="12"/>
  <c r="F2451" i="12" s="1"/>
  <c r="K2450" i="12"/>
  <c r="W2451" i="12" l="1"/>
  <c r="K2451" i="12"/>
  <c r="Q2451" i="12"/>
  <c r="R2451" i="12" s="1"/>
  <c r="E1488" i="13"/>
  <c r="N2452" i="12"/>
  <c r="O2452" i="12" s="1"/>
  <c r="P2452" i="12" s="1"/>
  <c r="J2452" i="12"/>
  <c r="Y2452" i="12"/>
  <c r="I2452" i="12"/>
  <c r="V2452" i="12"/>
  <c r="B2453" i="12"/>
  <c r="U2452" i="12"/>
  <c r="E2452" i="12"/>
  <c r="F2452" i="12" s="1"/>
  <c r="K2452" i="12" l="1"/>
  <c r="Q2452" i="12"/>
  <c r="R2452" i="12" s="1"/>
  <c r="W2452" i="12"/>
  <c r="E1487" i="13"/>
  <c r="J2453" i="12"/>
  <c r="Y2453" i="12"/>
  <c r="I2453" i="12"/>
  <c r="V2453" i="12"/>
  <c r="B2454" i="12"/>
  <c r="U2453" i="12"/>
  <c r="E2453" i="12"/>
  <c r="F2453" i="12" s="1"/>
  <c r="N2453" i="12"/>
  <c r="O2453" i="12" s="1"/>
  <c r="P2453" i="12" s="1"/>
  <c r="K2453" i="12" l="1"/>
  <c r="E1486" i="13"/>
  <c r="Y2454" i="12"/>
  <c r="I2454" i="12"/>
  <c r="V2454" i="12"/>
  <c r="B2455" i="12"/>
  <c r="U2454" i="12"/>
  <c r="E2454" i="12"/>
  <c r="F2454" i="12" s="1"/>
  <c r="N2454" i="12"/>
  <c r="O2454" i="12" s="1"/>
  <c r="P2454" i="12" s="1"/>
  <c r="J2454" i="12"/>
  <c r="Q2453" i="12"/>
  <c r="R2453" i="12" s="1"/>
  <c r="W2453" i="12"/>
  <c r="W2454" i="12" l="1"/>
  <c r="Q2454" i="12"/>
  <c r="R2454" i="12" s="1"/>
  <c r="K2454" i="12"/>
  <c r="E1485" i="13"/>
  <c r="V2455" i="12"/>
  <c r="B2456" i="12"/>
  <c r="U2455" i="12"/>
  <c r="E2455" i="12"/>
  <c r="F2455" i="12" s="1"/>
  <c r="N2455" i="12"/>
  <c r="O2455" i="12" s="1"/>
  <c r="P2455" i="12" s="1"/>
  <c r="J2455" i="12"/>
  <c r="Y2455" i="12"/>
  <c r="I2455" i="12"/>
  <c r="W2455" i="12" l="1"/>
  <c r="K2455" i="12"/>
  <c r="Q2455" i="12"/>
  <c r="R2455" i="12" s="1"/>
  <c r="E1484" i="13"/>
  <c r="N2456" i="12"/>
  <c r="O2456" i="12" s="1"/>
  <c r="P2456" i="12" s="1"/>
  <c r="J2456" i="12"/>
  <c r="Y2456" i="12"/>
  <c r="I2456" i="12"/>
  <c r="V2456" i="12"/>
  <c r="B2457" i="12"/>
  <c r="U2456" i="12"/>
  <c r="E2456" i="12"/>
  <c r="F2456" i="12" s="1"/>
  <c r="W2456" i="12" l="1"/>
  <c r="E1483" i="13"/>
  <c r="N2457" i="12"/>
  <c r="O2457" i="12" s="1"/>
  <c r="P2457" i="12" s="1"/>
  <c r="J2457" i="12"/>
  <c r="Y2457" i="12"/>
  <c r="I2457" i="12"/>
  <c r="V2457" i="12"/>
  <c r="B2458" i="12"/>
  <c r="U2457" i="12"/>
  <c r="E2457" i="12"/>
  <c r="F2457" i="12" s="1"/>
  <c r="K2456" i="12"/>
  <c r="Q2456" i="12"/>
  <c r="R2456" i="12" s="1"/>
  <c r="W2457" i="12" l="1"/>
  <c r="E1482" i="13"/>
  <c r="J2458" i="12"/>
  <c r="Y2458" i="12"/>
  <c r="I2458" i="12"/>
  <c r="V2458" i="12"/>
  <c r="B2459" i="12"/>
  <c r="U2458" i="12"/>
  <c r="E2458" i="12"/>
  <c r="F2458" i="12" s="1"/>
  <c r="N2458" i="12"/>
  <c r="O2458" i="12" s="1"/>
  <c r="P2458" i="12" s="1"/>
  <c r="K2457" i="12"/>
  <c r="Q2457" i="12"/>
  <c r="R2457" i="12" s="1"/>
  <c r="E1481" i="13" l="1"/>
  <c r="J2459" i="12"/>
  <c r="Y2459" i="12"/>
  <c r="I2459" i="12"/>
  <c r="V2459" i="12"/>
  <c r="B2460" i="12"/>
  <c r="U2459" i="12"/>
  <c r="E2459" i="12"/>
  <c r="F2459" i="12" s="1"/>
  <c r="N2459" i="12"/>
  <c r="O2459" i="12" s="1"/>
  <c r="P2459" i="12" s="1"/>
  <c r="K2458" i="12"/>
  <c r="Q2458" i="12"/>
  <c r="R2458" i="12" s="1"/>
  <c r="W2458" i="12"/>
  <c r="W2459" i="12" l="1"/>
  <c r="E1480" i="13"/>
  <c r="V2460" i="12"/>
  <c r="B2461" i="12"/>
  <c r="U2460" i="12"/>
  <c r="E2460" i="12"/>
  <c r="F2460" i="12" s="1"/>
  <c r="N2460" i="12"/>
  <c r="O2460" i="12" s="1"/>
  <c r="P2460" i="12" s="1"/>
  <c r="J2460" i="12"/>
  <c r="Y2460" i="12"/>
  <c r="I2460" i="12"/>
  <c r="K2459" i="12"/>
  <c r="Q2459" i="12"/>
  <c r="R2459" i="12" s="1"/>
  <c r="W2460" i="12" l="1"/>
  <c r="Q2460" i="12"/>
  <c r="R2460" i="12" s="1"/>
  <c r="E1479" i="13"/>
  <c r="N2461" i="12"/>
  <c r="O2461" i="12" s="1"/>
  <c r="P2461" i="12" s="1"/>
  <c r="J2461" i="12"/>
  <c r="Y2461" i="12"/>
  <c r="I2461" i="12"/>
  <c r="B2462" i="12"/>
  <c r="V2461" i="12"/>
  <c r="U2461" i="12"/>
  <c r="E2461" i="12"/>
  <c r="F2461" i="12" s="1"/>
  <c r="K2460" i="12"/>
  <c r="W2461" i="12" l="1"/>
  <c r="Q2461" i="12"/>
  <c r="R2461" i="12" s="1"/>
  <c r="E1478" i="13"/>
  <c r="N2462" i="12"/>
  <c r="O2462" i="12" s="1"/>
  <c r="P2462" i="12" s="1"/>
  <c r="J2462" i="12"/>
  <c r="Y2462" i="12"/>
  <c r="I2462" i="12"/>
  <c r="V2462" i="12"/>
  <c r="B2463" i="12"/>
  <c r="U2462" i="12"/>
  <c r="E2462" i="12"/>
  <c r="F2462" i="12" s="1"/>
  <c r="K2461" i="12"/>
  <c r="Q2462" i="12" l="1"/>
  <c r="R2462" i="12" s="1"/>
  <c r="W2462" i="12"/>
  <c r="E1477" i="13"/>
  <c r="N2463" i="12"/>
  <c r="O2463" i="12" s="1"/>
  <c r="P2463" i="12" s="1"/>
  <c r="J2463" i="12"/>
  <c r="Y2463" i="12"/>
  <c r="I2463" i="12"/>
  <c r="V2463" i="12"/>
  <c r="B2464" i="12"/>
  <c r="U2463" i="12"/>
  <c r="E2463" i="12"/>
  <c r="F2463" i="12" s="1"/>
  <c r="K2462" i="12"/>
  <c r="K2463" i="12" l="1"/>
  <c r="Q2463" i="12"/>
  <c r="R2463" i="12" s="1"/>
  <c r="W2463" i="12"/>
  <c r="E1476" i="13"/>
  <c r="J2464" i="12"/>
  <c r="Y2464" i="12"/>
  <c r="I2464" i="12"/>
  <c r="V2464" i="12"/>
  <c r="B2465" i="12"/>
  <c r="U2464" i="12"/>
  <c r="E2464" i="12"/>
  <c r="F2464" i="12" s="1"/>
  <c r="N2464" i="12"/>
  <c r="O2464" i="12" s="1"/>
  <c r="P2464" i="12" s="1"/>
  <c r="K2464" i="12" l="1"/>
  <c r="Q2464" i="12"/>
  <c r="R2464" i="12" s="1"/>
  <c r="W2464" i="12"/>
  <c r="E1475" i="13"/>
  <c r="V2465" i="12"/>
  <c r="B2466" i="12"/>
  <c r="U2465" i="12"/>
  <c r="E2465" i="12"/>
  <c r="F2465" i="12" s="1"/>
  <c r="N2465" i="12"/>
  <c r="O2465" i="12" s="1"/>
  <c r="P2465" i="12" s="1"/>
  <c r="Y2465" i="12"/>
  <c r="J2465" i="12"/>
  <c r="I2465" i="12"/>
  <c r="W2465" i="12" l="1"/>
  <c r="K2465" i="12"/>
  <c r="Q2465" i="12"/>
  <c r="R2465" i="12" s="1"/>
  <c r="E1474" i="13"/>
  <c r="B2467" i="12"/>
  <c r="U2466" i="12"/>
  <c r="E2466" i="12"/>
  <c r="F2466" i="12" s="1"/>
  <c r="N2466" i="12"/>
  <c r="O2466" i="12" s="1"/>
  <c r="P2466" i="12" s="1"/>
  <c r="J2466" i="12"/>
  <c r="Y2466" i="12"/>
  <c r="I2466" i="12"/>
  <c r="V2466" i="12"/>
  <c r="K2466" i="12" l="1"/>
  <c r="Q2466" i="12"/>
  <c r="R2466" i="12" s="1"/>
  <c r="W2466" i="12"/>
  <c r="E1473" i="13"/>
  <c r="N2467" i="12"/>
  <c r="O2467" i="12" s="1"/>
  <c r="P2467" i="12" s="1"/>
  <c r="J2467" i="12"/>
  <c r="Y2467" i="12"/>
  <c r="I2467" i="12"/>
  <c r="V2467" i="12"/>
  <c r="B2468" i="12"/>
  <c r="U2467" i="12"/>
  <c r="E2467" i="12"/>
  <c r="F2467" i="12" s="1"/>
  <c r="W2467" i="12" l="1"/>
  <c r="Q2467" i="12"/>
  <c r="R2467" i="12" s="1"/>
  <c r="E1472" i="13"/>
  <c r="N2468" i="12"/>
  <c r="O2468" i="12" s="1"/>
  <c r="P2468" i="12" s="1"/>
  <c r="J2468" i="12"/>
  <c r="Y2468" i="12"/>
  <c r="I2468" i="12"/>
  <c r="V2468" i="12"/>
  <c r="B2469" i="12"/>
  <c r="U2468" i="12"/>
  <c r="E2468" i="12"/>
  <c r="F2468" i="12" s="1"/>
  <c r="K2467" i="12"/>
  <c r="W2468" i="12" l="1"/>
  <c r="Q2468" i="12"/>
  <c r="R2468" i="12" s="1"/>
  <c r="E1471" i="13"/>
  <c r="J2469" i="12"/>
  <c r="Y2469" i="12"/>
  <c r="I2469" i="12"/>
  <c r="V2469" i="12"/>
  <c r="B2470" i="12"/>
  <c r="U2469" i="12"/>
  <c r="E2469" i="12"/>
  <c r="F2469" i="12" s="1"/>
  <c r="N2469" i="12"/>
  <c r="O2469" i="12" s="1"/>
  <c r="P2469" i="12" s="1"/>
  <c r="K2468" i="12"/>
  <c r="W2469" i="12" l="1"/>
  <c r="K2469" i="12"/>
  <c r="Q2469" i="12"/>
  <c r="R2469" i="12" s="1"/>
  <c r="E1470" i="13"/>
  <c r="Y2470" i="12"/>
  <c r="I2470" i="12"/>
  <c r="V2470" i="12"/>
  <c r="B2471" i="12"/>
  <c r="U2470" i="12"/>
  <c r="E2470" i="12"/>
  <c r="F2470" i="12" s="1"/>
  <c r="N2470" i="12"/>
  <c r="O2470" i="12" s="1"/>
  <c r="P2470" i="12" s="1"/>
  <c r="J2470" i="12"/>
  <c r="W2470" i="12" l="1"/>
  <c r="K2470" i="12"/>
  <c r="Q2470" i="12"/>
  <c r="R2470" i="12" s="1"/>
  <c r="E1469" i="13"/>
  <c r="V2471" i="12"/>
  <c r="B2472" i="12"/>
  <c r="U2471" i="12"/>
  <c r="E2471" i="12"/>
  <c r="F2471" i="12" s="1"/>
  <c r="N2471" i="12"/>
  <c r="O2471" i="12" s="1"/>
  <c r="P2471" i="12" s="1"/>
  <c r="J2471" i="12"/>
  <c r="Y2471" i="12"/>
  <c r="I2471" i="12"/>
  <c r="E1468" i="13" l="1"/>
  <c r="N2472" i="12"/>
  <c r="O2472" i="12" s="1"/>
  <c r="P2472" i="12" s="1"/>
  <c r="J2472" i="12"/>
  <c r="Y2472" i="12"/>
  <c r="I2472" i="12"/>
  <c r="V2472" i="12"/>
  <c r="B2473" i="12"/>
  <c r="U2472" i="12"/>
  <c r="E2472" i="12"/>
  <c r="F2472" i="12" s="1"/>
  <c r="K2471" i="12"/>
  <c r="Q2471" i="12"/>
  <c r="R2471" i="12" s="1"/>
  <c r="W2471" i="12"/>
  <c r="W2472" i="12" l="1"/>
  <c r="K2472" i="12"/>
  <c r="Q2472" i="12"/>
  <c r="R2472" i="12" s="1"/>
  <c r="E1467" i="13"/>
  <c r="N2473" i="12"/>
  <c r="O2473" i="12" s="1"/>
  <c r="P2473" i="12" s="1"/>
  <c r="J2473" i="12"/>
  <c r="Y2473" i="12"/>
  <c r="I2473" i="12"/>
  <c r="V2473" i="12"/>
  <c r="B2474" i="12"/>
  <c r="U2473" i="12"/>
  <c r="E2473" i="12"/>
  <c r="F2473" i="12" s="1"/>
  <c r="W2473" i="12" l="1"/>
  <c r="Q2473" i="12"/>
  <c r="R2473" i="12" s="1"/>
  <c r="K2473" i="12"/>
  <c r="E1466" i="13"/>
  <c r="J2474" i="12"/>
  <c r="Y2474" i="12"/>
  <c r="I2474" i="12"/>
  <c r="V2474" i="12"/>
  <c r="B2475" i="12"/>
  <c r="U2474" i="12"/>
  <c r="E2474" i="12"/>
  <c r="F2474" i="12" s="1"/>
  <c r="N2474" i="12"/>
  <c r="O2474" i="12" s="1"/>
  <c r="P2474" i="12" s="1"/>
  <c r="W2474" i="12" l="1"/>
  <c r="Q2474" i="12"/>
  <c r="R2474" i="12" s="1"/>
  <c r="E1465" i="13"/>
  <c r="J2475" i="12"/>
  <c r="Y2475" i="12"/>
  <c r="I2475" i="12"/>
  <c r="V2475" i="12"/>
  <c r="B2476" i="12"/>
  <c r="U2475" i="12"/>
  <c r="E2475" i="12"/>
  <c r="F2475" i="12" s="1"/>
  <c r="N2475" i="12"/>
  <c r="O2475" i="12" s="1"/>
  <c r="P2475" i="12" s="1"/>
  <c r="K2474" i="12"/>
  <c r="Q2475" i="12" l="1"/>
  <c r="R2475" i="12" s="1"/>
  <c r="K2475" i="12"/>
  <c r="W2475" i="12"/>
  <c r="E1464" i="13"/>
  <c r="V2476" i="12"/>
  <c r="B2477" i="12"/>
  <c r="U2476" i="12"/>
  <c r="E2476" i="12"/>
  <c r="F2476" i="12" s="1"/>
  <c r="N2476" i="12"/>
  <c r="O2476" i="12" s="1"/>
  <c r="P2476" i="12" s="1"/>
  <c r="J2476" i="12"/>
  <c r="Y2476" i="12"/>
  <c r="I2476" i="12"/>
  <c r="W2476" i="12" l="1"/>
  <c r="Q2476" i="12"/>
  <c r="R2476" i="12" s="1"/>
  <c r="E1463" i="13"/>
  <c r="N2477" i="12"/>
  <c r="O2477" i="12" s="1"/>
  <c r="P2477" i="12" s="1"/>
  <c r="J2477" i="12"/>
  <c r="Y2477" i="12"/>
  <c r="I2477" i="12"/>
  <c r="B2478" i="12"/>
  <c r="V2477" i="12"/>
  <c r="U2477" i="12"/>
  <c r="E2477" i="12"/>
  <c r="F2477" i="12" s="1"/>
  <c r="K2476" i="12"/>
  <c r="E1462" i="13" l="1"/>
  <c r="N2478" i="12"/>
  <c r="O2478" i="12" s="1"/>
  <c r="P2478" i="12" s="1"/>
  <c r="J2478" i="12"/>
  <c r="Y2478" i="12"/>
  <c r="I2478" i="12"/>
  <c r="V2478" i="12"/>
  <c r="B2479" i="12"/>
  <c r="U2478" i="12"/>
  <c r="E2478" i="12"/>
  <c r="F2478" i="12" s="1"/>
  <c r="K2477" i="12"/>
  <c r="Q2477" i="12"/>
  <c r="R2477" i="12" s="1"/>
  <c r="W2477" i="12"/>
  <c r="W2478" i="12" l="1"/>
  <c r="E1461" i="13"/>
  <c r="N2479" i="12"/>
  <c r="O2479" i="12" s="1"/>
  <c r="P2479" i="12" s="1"/>
  <c r="J2479" i="12"/>
  <c r="Y2479" i="12"/>
  <c r="I2479" i="12"/>
  <c r="V2479" i="12"/>
  <c r="B2480" i="12"/>
  <c r="U2479" i="12"/>
  <c r="E2479" i="12"/>
  <c r="F2479" i="12" s="1"/>
  <c r="K2478" i="12"/>
  <c r="Q2478" i="12"/>
  <c r="R2478" i="12" s="1"/>
  <c r="W2479" i="12" l="1"/>
  <c r="K2479" i="12"/>
  <c r="Q2479" i="12"/>
  <c r="R2479" i="12" s="1"/>
  <c r="E1460" i="13"/>
  <c r="J2480" i="12"/>
  <c r="Y2480" i="12"/>
  <c r="I2480" i="12"/>
  <c r="V2480" i="12"/>
  <c r="B2481" i="12"/>
  <c r="U2480" i="12"/>
  <c r="E2480" i="12"/>
  <c r="F2480" i="12" s="1"/>
  <c r="N2480" i="12"/>
  <c r="O2480" i="12" s="1"/>
  <c r="P2480" i="12" s="1"/>
  <c r="W2480" i="12" l="1"/>
  <c r="Q2480" i="12"/>
  <c r="R2480" i="12" s="1"/>
  <c r="K2480" i="12"/>
  <c r="E1459" i="13"/>
  <c r="V2481" i="12"/>
  <c r="B2482" i="12"/>
  <c r="U2481" i="12"/>
  <c r="E2481" i="12"/>
  <c r="F2481" i="12" s="1"/>
  <c r="N2481" i="12"/>
  <c r="O2481" i="12" s="1"/>
  <c r="P2481" i="12" s="1"/>
  <c r="Y2481" i="12"/>
  <c r="J2481" i="12"/>
  <c r="I2481" i="12"/>
  <c r="K2481" i="12" l="1"/>
  <c r="Q2481" i="12"/>
  <c r="R2481" i="12" s="1"/>
  <c r="W2481" i="12"/>
  <c r="E1458" i="13"/>
  <c r="B2483" i="12"/>
  <c r="U2482" i="12"/>
  <c r="E2482" i="12"/>
  <c r="F2482" i="12" s="1"/>
  <c r="N2482" i="12"/>
  <c r="O2482" i="12" s="1"/>
  <c r="P2482" i="12" s="1"/>
  <c r="J2482" i="12"/>
  <c r="Y2482" i="12"/>
  <c r="I2482" i="12"/>
  <c r="V2482" i="12"/>
  <c r="W2482" i="12" l="1"/>
  <c r="E1457" i="13"/>
  <c r="N2483" i="12"/>
  <c r="O2483" i="12" s="1"/>
  <c r="P2483" i="12" s="1"/>
  <c r="J2483" i="12"/>
  <c r="Y2483" i="12"/>
  <c r="I2483" i="12"/>
  <c r="V2483" i="12"/>
  <c r="B2484" i="12"/>
  <c r="U2483" i="12"/>
  <c r="E2483" i="12"/>
  <c r="F2483" i="12" s="1"/>
  <c r="Q2482" i="12"/>
  <c r="R2482" i="12" s="1"/>
  <c r="K2482" i="12"/>
  <c r="W2483" i="12" l="1"/>
  <c r="E1456" i="13"/>
  <c r="N2484" i="12"/>
  <c r="O2484" i="12" s="1"/>
  <c r="P2484" i="12" s="1"/>
  <c r="J2484" i="12"/>
  <c r="Y2484" i="12"/>
  <c r="I2484" i="12"/>
  <c r="V2484" i="12"/>
  <c r="B2485" i="12"/>
  <c r="U2484" i="12"/>
  <c r="E2484" i="12"/>
  <c r="F2484" i="12" s="1"/>
  <c r="K2483" i="12"/>
  <c r="Q2483" i="12"/>
  <c r="R2483" i="12" s="1"/>
  <c r="Q2484" i="12" l="1"/>
  <c r="R2484" i="12" s="1"/>
  <c r="E1455" i="13"/>
  <c r="J2485" i="12"/>
  <c r="Y2485" i="12"/>
  <c r="I2485" i="12"/>
  <c r="V2485" i="12"/>
  <c r="B2486" i="12"/>
  <c r="U2485" i="12"/>
  <c r="E2485" i="12"/>
  <c r="F2485" i="12" s="1"/>
  <c r="N2485" i="12"/>
  <c r="O2485" i="12" s="1"/>
  <c r="P2485" i="12" s="1"/>
  <c r="K2484" i="12"/>
  <c r="W2484" i="12"/>
  <c r="W2485" i="12" l="1"/>
  <c r="E1454" i="13"/>
  <c r="Y2486" i="12"/>
  <c r="I2486" i="12"/>
  <c r="V2486" i="12"/>
  <c r="B2487" i="12"/>
  <c r="U2486" i="12"/>
  <c r="E2486" i="12"/>
  <c r="F2486" i="12" s="1"/>
  <c r="N2486" i="12"/>
  <c r="O2486" i="12" s="1"/>
  <c r="P2486" i="12" s="1"/>
  <c r="J2486" i="12"/>
  <c r="K2485" i="12"/>
  <c r="Q2485" i="12"/>
  <c r="R2485" i="12" s="1"/>
  <c r="W2486" i="12" l="1"/>
  <c r="E1453" i="13"/>
  <c r="V2487" i="12"/>
  <c r="B2488" i="12"/>
  <c r="U2487" i="12"/>
  <c r="E2487" i="12"/>
  <c r="F2487" i="12" s="1"/>
  <c r="N2487" i="12"/>
  <c r="O2487" i="12" s="1"/>
  <c r="P2487" i="12" s="1"/>
  <c r="J2487" i="12"/>
  <c r="Y2487" i="12"/>
  <c r="I2487" i="12"/>
  <c r="K2486" i="12"/>
  <c r="Q2486" i="12"/>
  <c r="R2486" i="12" s="1"/>
  <c r="K2487" i="12" l="1"/>
  <c r="W2487" i="12"/>
  <c r="Q2487" i="12"/>
  <c r="R2487" i="12" s="1"/>
  <c r="E1452" i="13"/>
  <c r="N2488" i="12"/>
  <c r="O2488" i="12" s="1"/>
  <c r="P2488" i="12" s="1"/>
  <c r="J2488" i="12"/>
  <c r="Y2488" i="12"/>
  <c r="I2488" i="12"/>
  <c r="V2488" i="12"/>
  <c r="B2489" i="12"/>
  <c r="U2488" i="12"/>
  <c r="E2488" i="12"/>
  <c r="F2488" i="12" s="1"/>
  <c r="W2488" i="12" l="1"/>
  <c r="Q2488" i="12"/>
  <c r="R2488" i="12" s="1"/>
  <c r="E1451" i="13"/>
  <c r="N2489" i="12"/>
  <c r="O2489" i="12" s="1"/>
  <c r="P2489" i="12" s="1"/>
  <c r="J2489" i="12"/>
  <c r="Y2489" i="12"/>
  <c r="I2489" i="12"/>
  <c r="V2489" i="12"/>
  <c r="B2490" i="12"/>
  <c r="U2489" i="12"/>
  <c r="E2489" i="12"/>
  <c r="F2489" i="12" s="1"/>
  <c r="K2488" i="12"/>
  <c r="Q2489" i="12" l="1"/>
  <c r="R2489" i="12" s="1"/>
  <c r="W2489" i="12"/>
  <c r="E1450" i="13"/>
  <c r="J2490" i="12"/>
  <c r="Y2490" i="12"/>
  <c r="I2490" i="12"/>
  <c r="V2490" i="12"/>
  <c r="B2491" i="12"/>
  <c r="U2490" i="12"/>
  <c r="E2490" i="12"/>
  <c r="F2490" i="12" s="1"/>
  <c r="N2490" i="12"/>
  <c r="O2490" i="12" s="1"/>
  <c r="P2490" i="12" s="1"/>
  <c r="K2489" i="12"/>
  <c r="W2490" i="12" l="1"/>
  <c r="K2490" i="12"/>
  <c r="Q2490" i="12"/>
  <c r="R2490" i="12" s="1"/>
  <c r="E1449" i="13"/>
  <c r="J2491" i="12"/>
  <c r="Y2491" i="12"/>
  <c r="I2491" i="12"/>
  <c r="V2491" i="12"/>
  <c r="B2492" i="12"/>
  <c r="U2491" i="12"/>
  <c r="E2491" i="12"/>
  <c r="F2491" i="12" s="1"/>
  <c r="N2491" i="12"/>
  <c r="O2491" i="12" s="1"/>
  <c r="P2491" i="12" s="1"/>
  <c r="W2491" i="12" l="1"/>
  <c r="Q2491" i="12"/>
  <c r="R2491" i="12" s="1"/>
  <c r="E1448" i="13"/>
  <c r="V2492" i="12"/>
  <c r="B2493" i="12"/>
  <c r="U2492" i="12"/>
  <c r="E2492" i="12"/>
  <c r="F2492" i="12" s="1"/>
  <c r="N2492" i="12"/>
  <c r="O2492" i="12" s="1"/>
  <c r="P2492" i="12" s="1"/>
  <c r="J2492" i="12"/>
  <c r="Y2492" i="12"/>
  <c r="I2492" i="12"/>
  <c r="K2491" i="12"/>
  <c r="W2492" i="12" l="1"/>
  <c r="E1447" i="13"/>
  <c r="N2493" i="12"/>
  <c r="O2493" i="12" s="1"/>
  <c r="P2493" i="12" s="1"/>
  <c r="J2493" i="12"/>
  <c r="Y2493" i="12"/>
  <c r="I2493" i="12"/>
  <c r="V2493" i="12"/>
  <c r="U2493" i="12"/>
  <c r="E2493" i="12"/>
  <c r="F2493" i="12" s="1"/>
  <c r="B2494" i="12"/>
  <c r="K2492" i="12"/>
  <c r="Q2492" i="12"/>
  <c r="R2492" i="12" s="1"/>
  <c r="W2493" i="12" l="1"/>
  <c r="K2493" i="12"/>
  <c r="Q2493" i="12"/>
  <c r="R2493" i="12" s="1"/>
  <c r="E1446" i="13"/>
  <c r="N2494" i="12"/>
  <c r="O2494" i="12" s="1"/>
  <c r="P2494" i="12" s="1"/>
  <c r="J2494" i="12"/>
  <c r="Y2494" i="12"/>
  <c r="I2494" i="12"/>
  <c r="V2494" i="12"/>
  <c r="B2495" i="12"/>
  <c r="U2494" i="12"/>
  <c r="E2494" i="12"/>
  <c r="F2494" i="12" s="1"/>
  <c r="W2494" i="12" l="1"/>
  <c r="K2494" i="12"/>
  <c r="Q2494" i="12"/>
  <c r="R2494" i="12" s="1"/>
  <c r="E1445" i="13"/>
  <c r="N2495" i="12"/>
  <c r="O2495" i="12" s="1"/>
  <c r="P2495" i="12" s="1"/>
  <c r="J2495" i="12"/>
  <c r="Y2495" i="12"/>
  <c r="I2495" i="12"/>
  <c r="V2495" i="12"/>
  <c r="B2496" i="12"/>
  <c r="U2495" i="12"/>
  <c r="E2495" i="12"/>
  <c r="F2495" i="12" s="1"/>
  <c r="W2495" i="12" l="1"/>
  <c r="Q2495" i="12"/>
  <c r="R2495" i="12" s="1"/>
  <c r="E1444" i="13"/>
  <c r="J2496" i="12"/>
  <c r="Y2496" i="12"/>
  <c r="I2496" i="12"/>
  <c r="V2496" i="12"/>
  <c r="B2497" i="12"/>
  <c r="U2496" i="12"/>
  <c r="E2496" i="12"/>
  <c r="F2496" i="12" s="1"/>
  <c r="N2496" i="12"/>
  <c r="O2496" i="12" s="1"/>
  <c r="P2496" i="12" s="1"/>
  <c r="K2495" i="12"/>
  <c r="W2496" i="12" l="1"/>
  <c r="K2496" i="12"/>
  <c r="Q2496" i="12"/>
  <c r="R2496" i="12" s="1"/>
  <c r="E1443" i="13"/>
  <c r="V2497" i="12"/>
  <c r="B2498" i="12"/>
  <c r="U2497" i="12"/>
  <c r="E2497" i="12"/>
  <c r="F2497" i="12" s="1"/>
  <c r="N2497" i="12"/>
  <c r="O2497" i="12" s="1"/>
  <c r="P2497" i="12" s="1"/>
  <c r="J2497" i="12"/>
  <c r="I2497" i="12"/>
  <c r="Y2497" i="12"/>
  <c r="K2497" i="12" l="1"/>
  <c r="Q2497" i="12"/>
  <c r="R2497" i="12" s="1"/>
  <c r="W2497" i="12"/>
  <c r="E1442" i="13"/>
  <c r="B2499" i="12"/>
  <c r="U2498" i="12"/>
  <c r="E2498" i="12"/>
  <c r="F2498" i="12" s="1"/>
  <c r="N2498" i="12"/>
  <c r="O2498" i="12" s="1"/>
  <c r="P2498" i="12" s="1"/>
  <c r="J2498" i="12"/>
  <c r="Y2498" i="12"/>
  <c r="I2498" i="12"/>
  <c r="V2498" i="12"/>
  <c r="W2498" i="12" l="1"/>
  <c r="Q2498" i="12"/>
  <c r="R2498" i="12" s="1"/>
  <c r="E1441" i="13"/>
  <c r="N2499" i="12"/>
  <c r="O2499" i="12" s="1"/>
  <c r="P2499" i="12" s="1"/>
  <c r="J2499" i="12"/>
  <c r="Y2499" i="12"/>
  <c r="I2499" i="12"/>
  <c r="V2499" i="12"/>
  <c r="B2500" i="12"/>
  <c r="U2499" i="12"/>
  <c r="E2499" i="12"/>
  <c r="F2499" i="12" s="1"/>
  <c r="K2498" i="12"/>
  <c r="K2499" i="12" l="1"/>
  <c r="Q2499" i="12"/>
  <c r="R2499" i="12" s="1"/>
  <c r="W2499" i="12"/>
  <c r="E1440" i="13"/>
  <c r="N2500" i="12"/>
  <c r="O2500" i="12" s="1"/>
  <c r="P2500" i="12" s="1"/>
  <c r="J2500" i="12"/>
  <c r="Y2500" i="12"/>
  <c r="I2500" i="12"/>
  <c r="V2500" i="12"/>
  <c r="B2501" i="12"/>
  <c r="U2500" i="12"/>
  <c r="E2500" i="12"/>
  <c r="F2500" i="12" s="1"/>
  <c r="E1439" i="13" l="1"/>
  <c r="J2501" i="12"/>
  <c r="Y2501" i="12"/>
  <c r="I2501" i="12"/>
  <c r="V2501" i="12"/>
  <c r="B2502" i="12"/>
  <c r="U2501" i="12"/>
  <c r="E2501" i="12"/>
  <c r="F2501" i="12" s="1"/>
  <c r="N2501" i="12"/>
  <c r="O2501" i="12" s="1"/>
  <c r="P2501" i="12" s="1"/>
  <c r="Q2500" i="12"/>
  <c r="R2500" i="12" s="1"/>
  <c r="W2500" i="12"/>
  <c r="K2500" i="12"/>
  <c r="W2501" i="12" l="1"/>
  <c r="E1438" i="13"/>
  <c r="Y2502" i="12"/>
  <c r="I2502" i="12"/>
  <c r="V2502" i="12"/>
  <c r="B2503" i="12"/>
  <c r="U2502" i="12"/>
  <c r="E2502" i="12"/>
  <c r="F2502" i="12" s="1"/>
  <c r="N2502" i="12"/>
  <c r="O2502" i="12" s="1"/>
  <c r="P2502" i="12" s="1"/>
  <c r="J2502" i="12"/>
  <c r="K2501" i="12"/>
  <c r="Q2501" i="12"/>
  <c r="R2501" i="12" s="1"/>
  <c r="W2502" i="12" l="1"/>
  <c r="Q2502" i="12"/>
  <c r="R2502" i="12" s="1"/>
  <c r="E1437" i="13"/>
  <c r="V2503" i="12"/>
  <c r="B2504" i="12"/>
  <c r="U2503" i="12"/>
  <c r="E2503" i="12"/>
  <c r="F2503" i="12" s="1"/>
  <c r="N2503" i="12"/>
  <c r="O2503" i="12" s="1"/>
  <c r="P2503" i="12" s="1"/>
  <c r="J2503" i="12"/>
  <c r="Y2503" i="12"/>
  <c r="I2503" i="12"/>
  <c r="K2502" i="12"/>
  <c r="K2503" i="12" l="1"/>
  <c r="W2503" i="12"/>
  <c r="Q2503" i="12"/>
  <c r="R2503" i="12" s="1"/>
  <c r="E1436" i="13"/>
  <c r="N2504" i="12"/>
  <c r="O2504" i="12" s="1"/>
  <c r="P2504" i="12" s="1"/>
  <c r="J2504" i="12"/>
  <c r="Y2504" i="12"/>
  <c r="I2504" i="12"/>
  <c r="V2504" i="12"/>
  <c r="U2504" i="12"/>
  <c r="E2504" i="12"/>
  <c r="F2504" i="12" s="1"/>
  <c r="B2505" i="12"/>
  <c r="W2504" i="12" l="1"/>
  <c r="K2504" i="12"/>
  <c r="Q2504" i="12"/>
  <c r="R2504" i="12" s="1"/>
  <c r="E1435" i="13"/>
  <c r="N2505" i="12"/>
  <c r="O2505" i="12" s="1"/>
  <c r="P2505" i="12" s="1"/>
  <c r="J2505" i="12"/>
  <c r="Y2505" i="12"/>
  <c r="I2505" i="12"/>
  <c r="V2505" i="12"/>
  <c r="B2506" i="12"/>
  <c r="U2505" i="12"/>
  <c r="E2505" i="12"/>
  <c r="F2505" i="12" s="1"/>
  <c r="K2505" i="12" l="1"/>
  <c r="Q2505" i="12"/>
  <c r="R2505" i="12" s="1"/>
  <c r="W2505" i="12"/>
  <c r="E1434" i="13"/>
  <c r="J2506" i="12"/>
  <c r="Y2506" i="12"/>
  <c r="I2506" i="12"/>
  <c r="V2506" i="12"/>
  <c r="B2507" i="12"/>
  <c r="U2506" i="12"/>
  <c r="E2506" i="12"/>
  <c r="F2506" i="12" s="1"/>
  <c r="N2506" i="12"/>
  <c r="O2506" i="12" s="1"/>
  <c r="P2506" i="12" s="1"/>
  <c r="W2506" i="12" l="1"/>
  <c r="Q2506" i="12"/>
  <c r="R2506" i="12" s="1"/>
  <c r="K2506" i="12"/>
  <c r="E1433" i="13"/>
  <c r="J2507" i="12"/>
  <c r="Y2507" i="12"/>
  <c r="I2507" i="12"/>
  <c r="V2507" i="12"/>
  <c r="B2508" i="12"/>
  <c r="U2507" i="12"/>
  <c r="E2507" i="12"/>
  <c r="F2507" i="12" s="1"/>
  <c r="N2507" i="12"/>
  <c r="O2507" i="12" s="1"/>
  <c r="P2507" i="12" s="1"/>
  <c r="W2507" i="12" l="1"/>
  <c r="Q2507" i="12"/>
  <c r="R2507" i="12" s="1"/>
  <c r="E1432" i="13"/>
  <c r="V2508" i="12"/>
  <c r="B2509" i="12"/>
  <c r="U2508" i="12"/>
  <c r="E2508" i="12"/>
  <c r="F2508" i="12" s="1"/>
  <c r="N2508" i="12"/>
  <c r="O2508" i="12" s="1"/>
  <c r="P2508" i="12" s="1"/>
  <c r="J2508" i="12"/>
  <c r="I2508" i="12"/>
  <c r="Y2508" i="12"/>
  <c r="K2507" i="12"/>
  <c r="W2508" i="12" l="1"/>
  <c r="E1431" i="13"/>
  <c r="N2509" i="12"/>
  <c r="O2509" i="12" s="1"/>
  <c r="P2509" i="12" s="1"/>
  <c r="J2509" i="12"/>
  <c r="Y2509" i="12"/>
  <c r="I2509" i="12"/>
  <c r="B2510" i="12"/>
  <c r="V2509" i="12"/>
  <c r="U2509" i="12"/>
  <c r="E2509" i="12"/>
  <c r="F2509" i="12" s="1"/>
  <c r="K2508" i="12"/>
  <c r="Q2508" i="12"/>
  <c r="R2508" i="12" s="1"/>
  <c r="W2509" i="12" l="1"/>
  <c r="E1430" i="13"/>
  <c r="N2510" i="12"/>
  <c r="O2510" i="12" s="1"/>
  <c r="P2510" i="12" s="1"/>
  <c r="J2510" i="12"/>
  <c r="Y2510" i="12"/>
  <c r="I2510" i="12"/>
  <c r="V2510" i="12"/>
  <c r="B2511" i="12"/>
  <c r="U2510" i="12"/>
  <c r="E2510" i="12"/>
  <c r="F2510" i="12" s="1"/>
  <c r="K2509" i="12"/>
  <c r="Q2509" i="12"/>
  <c r="R2509" i="12" s="1"/>
  <c r="W2510" i="12" l="1"/>
  <c r="K2510" i="12"/>
  <c r="Q2510" i="12"/>
  <c r="R2510" i="12" s="1"/>
  <c r="E1429" i="13"/>
  <c r="N2511" i="12"/>
  <c r="O2511" i="12" s="1"/>
  <c r="P2511" i="12" s="1"/>
  <c r="J2511" i="12"/>
  <c r="Y2511" i="12"/>
  <c r="I2511" i="12"/>
  <c r="V2511" i="12"/>
  <c r="B2512" i="12"/>
  <c r="U2511" i="12"/>
  <c r="E2511" i="12"/>
  <c r="F2511" i="12" s="1"/>
  <c r="K2511" i="12" l="1"/>
  <c r="W2511" i="12"/>
  <c r="Q2511" i="12"/>
  <c r="R2511" i="12" s="1"/>
  <c r="E1428" i="13"/>
  <c r="J2512" i="12"/>
  <c r="Y2512" i="12"/>
  <c r="I2512" i="12"/>
  <c r="V2512" i="12"/>
  <c r="B2513" i="12"/>
  <c r="U2512" i="12"/>
  <c r="E2512" i="12"/>
  <c r="F2512" i="12" s="1"/>
  <c r="N2512" i="12"/>
  <c r="O2512" i="12" s="1"/>
  <c r="P2512" i="12" s="1"/>
  <c r="Q2512" i="12" l="1"/>
  <c r="R2512" i="12" s="1"/>
  <c r="K2512" i="12"/>
  <c r="W2512" i="12"/>
  <c r="E1427" i="13"/>
  <c r="V2513" i="12"/>
  <c r="B2514" i="12"/>
  <c r="U2513" i="12"/>
  <c r="E2513" i="12"/>
  <c r="F2513" i="12" s="1"/>
  <c r="N2513" i="12"/>
  <c r="O2513" i="12" s="1"/>
  <c r="P2513" i="12" s="1"/>
  <c r="Y2513" i="12"/>
  <c r="J2513" i="12"/>
  <c r="I2513" i="12"/>
  <c r="E1426" i="13" l="1"/>
  <c r="B2515" i="12"/>
  <c r="U2514" i="12"/>
  <c r="E2514" i="12"/>
  <c r="F2514" i="12" s="1"/>
  <c r="N2514" i="12"/>
  <c r="O2514" i="12" s="1"/>
  <c r="P2514" i="12" s="1"/>
  <c r="J2514" i="12"/>
  <c r="Y2514" i="12"/>
  <c r="I2514" i="12"/>
  <c r="V2514" i="12"/>
  <c r="K2513" i="12"/>
  <c r="Q2513" i="12"/>
  <c r="R2513" i="12" s="1"/>
  <c r="W2513" i="12"/>
  <c r="Q2514" i="12" l="1"/>
  <c r="R2514" i="12" s="1"/>
  <c r="W2514" i="12"/>
  <c r="E1425" i="13"/>
  <c r="N2515" i="12"/>
  <c r="O2515" i="12" s="1"/>
  <c r="P2515" i="12" s="1"/>
  <c r="J2515" i="12"/>
  <c r="Y2515" i="12"/>
  <c r="I2515" i="12"/>
  <c r="V2515" i="12"/>
  <c r="B2516" i="12"/>
  <c r="U2515" i="12"/>
  <c r="E2515" i="12"/>
  <c r="F2515" i="12" s="1"/>
  <c r="K2514" i="12"/>
  <c r="W2515" i="12" l="1"/>
  <c r="Q2515" i="12"/>
  <c r="R2515" i="12" s="1"/>
  <c r="E1424" i="13"/>
  <c r="N2516" i="12"/>
  <c r="O2516" i="12" s="1"/>
  <c r="P2516" i="12" s="1"/>
  <c r="J2516" i="12"/>
  <c r="Y2516" i="12"/>
  <c r="I2516" i="12"/>
  <c r="V2516" i="12"/>
  <c r="B2517" i="12"/>
  <c r="U2516" i="12"/>
  <c r="E2516" i="12"/>
  <c r="F2516" i="12" s="1"/>
  <c r="K2515" i="12"/>
  <c r="Q2516" i="12" l="1"/>
  <c r="R2516" i="12" s="1"/>
  <c r="K2516" i="12"/>
  <c r="W2516" i="12"/>
  <c r="E1423" i="13"/>
  <c r="J2517" i="12"/>
  <c r="Y2517" i="12"/>
  <c r="I2517" i="12"/>
  <c r="V2517" i="12"/>
  <c r="B2518" i="12"/>
  <c r="U2517" i="12"/>
  <c r="E2517" i="12"/>
  <c r="F2517" i="12" s="1"/>
  <c r="N2517" i="12"/>
  <c r="O2517" i="12" s="1"/>
  <c r="P2517" i="12" s="1"/>
  <c r="W2517" i="12" l="1"/>
  <c r="Q2517" i="12"/>
  <c r="R2517" i="12" s="1"/>
  <c r="E1422" i="13"/>
  <c r="Y2518" i="12"/>
  <c r="I2518" i="12"/>
  <c r="V2518" i="12"/>
  <c r="B2519" i="12"/>
  <c r="U2518" i="12"/>
  <c r="E2518" i="12"/>
  <c r="F2518" i="12" s="1"/>
  <c r="N2518" i="12"/>
  <c r="O2518" i="12" s="1"/>
  <c r="P2518" i="12" s="1"/>
  <c r="J2518" i="12"/>
  <c r="K2517" i="12"/>
  <c r="W2518" i="12" l="1"/>
  <c r="Q2518" i="12"/>
  <c r="R2518" i="12" s="1"/>
  <c r="E1421" i="13"/>
  <c r="V2519" i="12"/>
  <c r="B2520" i="12"/>
  <c r="U2519" i="12"/>
  <c r="E2519" i="12"/>
  <c r="F2519" i="12" s="1"/>
  <c r="N2519" i="12"/>
  <c r="O2519" i="12" s="1"/>
  <c r="P2519" i="12" s="1"/>
  <c r="J2519" i="12"/>
  <c r="Y2519" i="12"/>
  <c r="I2519" i="12"/>
  <c r="K2518" i="12"/>
  <c r="W2519" i="12" l="1"/>
  <c r="E1420" i="13"/>
  <c r="N2520" i="12"/>
  <c r="O2520" i="12" s="1"/>
  <c r="P2520" i="12" s="1"/>
  <c r="J2520" i="12"/>
  <c r="Y2520" i="12"/>
  <c r="I2520" i="12"/>
  <c r="V2520" i="12"/>
  <c r="B2521" i="12"/>
  <c r="U2520" i="12"/>
  <c r="E2520" i="12"/>
  <c r="F2520" i="12" s="1"/>
  <c r="K2519" i="12"/>
  <c r="Q2519" i="12"/>
  <c r="R2519" i="12" s="1"/>
  <c r="W2520" i="12" l="1"/>
  <c r="Q2520" i="12"/>
  <c r="R2520" i="12" s="1"/>
  <c r="E1419" i="13"/>
  <c r="N2521" i="12"/>
  <c r="O2521" i="12" s="1"/>
  <c r="P2521" i="12" s="1"/>
  <c r="J2521" i="12"/>
  <c r="Y2521" i="12"/>
  <c r="I2521" i="12"/>
  <c r="V2521" i="12"/>
  <c r="B2522" i="12"/>
  <c r="U2521" i="12"/>
  <c r="E2521" i="12"/>
  <c r="F2521" i="12" s="1"/>
  <c r="K2520" i="12"/>
  <c r="W2521" i="12" l="1"/>
  <c r="Q2521" i="12"/>
  <c r="R2521" i="12" s="1"/>
  <c r="E1418" i="13"/>
  <c r="J2522" i="12"/>
  <c r="Y2522" i="12"/>
  <c r="I2522" i="12"/>
  <c r="V2522" i="12"/>
  <c r="B2523" i="12"/>
  <c r="U2522" i="12"/>
  <c r="E2522" i="12"/>
  <c r="F2522" i="12" s="1"/>
  <c r="N2522" i="12"/>
  <c r="O2522" i="12" s="1"/>
  <c r="P2522" i="12" s="1"/>
  <c r="K2521" i="12"/>
  <c r="W2522" i="12" l="1"/>
  <c r="Q2522" i="12"/>
  <c r="R2522" i="12" s="1"/>
  <c r="E1417" i="13"/>
  <c r="J2523" i="12"/>
  <c r="Y2523" i="12"/>
  <c r="I2523" i="12"/>
  <c r="V2523" i="12"/>
  <c r="B2524" i="12"/>
  <c r="U2523" i="12"/>
  <c r="E2523" i="12"/>
  <c r="F2523" i="12" s="1"/>
  <c r="N2523" i="12"/>
  <c r="O2523" i="12" s="1"/>
  <c r="P2523" i="12" s="1"/>
  <c r="K2522" i="12"/>
  <c r="K2523" i="12" l="1"/>
  <c r="Q2523" i="12"/>
  <c r="R2523" i="12" s="1"/>
  <c r="W2523" i="12"/>
  <c r="E1416" i="13"/>
  <c r="V2524" i="12"/>
  <c r="B2525" i="12"/>
  <c r="U2524" i="12"/>
  <c r="E2524" i="12"/>
  <c r="F2524" i="12" s="1"/>
  <c r="N2524" i="12"/>
  <c r="O2524" i="12" s="1"/>
  <c r="P2524" i="12" s="1"/>
  <c r="J2524" i="12"/>
  <c r="Y2524" i="12"/>
  <c r="I2524" i="12"/>
  <c r="W2524" i="12" l="1"/>
  <c r="E1415" i="13"/>
  <c r="N2525" i="12"/>
  <c r="O2525" i="12" s="1"/>
  <c r="P2525" i="12" s="1"/>
  <c r="J2525" i="12"/>
  <c r="Y2525" i="12"/>
  <c r="I2525" i="12"/>
  <c r="B2526" i="12"/>
  <c r="V2525" i="12"/>
  <c r="U2525" i="12"/>
  <c r="E2525" i="12"/>
  <c r="F2525" i="12" s="1"/>
  <c r="K2524" i="12"/>
  <c r="Q2524" i="12"/>
  <c r="R2524" i="12" s="1"/>
  <c r="W2525" i="12" l="1"/>
  <c r="K2525" i="12"/>
  <c r="Q2525" i="12"/>
  <c r="R2525" i="12" s="1"/>
  <c r="E1414" i="13"/>
  <c r="N2526" i="12"/>
  <c r="O2526" i="12" s="1"/>
  <c r="P2526" i="12" s="1"/>
  <c r="J2526" i="12"/>
  <c r="Y2526" i="12"/>
  <c r="I2526" i="12"/>
  <c r="V2526" i="12"/>
  <c r="B2527" i="12"/>
  <c r="U2526" i="12"/>
  <c r="E2526" i="12"/>
  <c r="F2526" i="12" s="1"/>
  <c r="W2526" i="12" l="1"/>
  <c r="K2526" i="12"/>
  <c r="E1413" i="13"/>
  <c r="N2527" i="12"/>
  <c r="O2527" i="12" s="1"/>
  <c r="P2527" i="12" s="1"/>
  <c r="J2527" i="12"/>
  <c r="Y2527" i="12"/>
  <c r="I2527" i="12"/>
  <c r="V2527" i="12"/>
  <c r="B2528" i="12"/>
  <c r="U2527" i="12"/>
  <c r="E2527" i="12"/>
  <c r="F2527" i="12" s="1"/>
  <c r="Q2526" i="12"/>
  <c r="R2526" i="12" s="1"/>
  <c r="W2527" i="12" l="1"/>
  <c r="Q2527" i="12"/>
  <c r="R2527" i="12" s="1"/>
  <c r="K2527" i="12"/>
  <c r="E1412" i="13"/>
  <c r="J2528" i="12"/>
  <c r="Y2528" i="12"/>
  <c r="I2528" i="12"/>
  <c r="V2528" i="12"/>
  <c r="B2529" i="12"/>
  <c r="U2528" i="12"/>
  <c r="E2528" i="12"/>
  <c r="F2528" i="12" s="1"/>
  <c r="N2528" i="12"/>
  <c r="O2528" i="12" s="1"/>
  <c r="P2528" i="12" s="1"/>
  <c r="W2528" i="12" l="1"/>
  <c r="Q2528" i="12"/>
  <c r="R2528" i="12" s="1"/>
  <c r="K2528" i="12"/>
  <c r="E1411" i="13"/>
  <c r="B2530" i="12"/>
  <c r="U2529" i="12"/>
  <c r="Y2529" i="12"/>
  <c r="E2529" i="12"/>
  <c r="F2529" i="12" s="1"/>
  <c r="V2529" i="12"/>
  <c r="N2529" i="12"/>
  <c r="O2529" i="12" s="1"/>
  <c r="P2529" i="12" s="1"/>
  <c r="J2529" i="12"/>
  <c r="I2529" i="12"/>
  <c r="W2529" i="12" l="1"/>
  <c r="Q2529" i="12"/>
  <c r="R2529" i="12" s="1"/>
  <c r="E1410" i="13"/>
  <c r="I2530" i="12"/>
  <c r="Y2530" i="12"/>
  <c r="E2530" i="12"/>
  <c r="F2530" i="12" s="1"/>
  <c r="V2530" i="12"/>
  <c r="U2530" i="12"/>
  <c r="B2531" i="12"/>
  <c r="N2530" i="12"/>
  <c r="O2530" i="12" s="1"/>
  <c r="P2530" i="12" s="1"/>
  <c r="J2530" i="12"/>
  <c r="K2529" i="12"/>
  <c r="W2530" i="12" l="1"/>
  <c r="E1409" i="13"/>
  <c r="J2531" i="12"/>
  <c r="I2531" i="12"/>
  <c r="Y2531" i="12"/>
  <c r="E2531" i="12"/>
  <c r="F2531" i="12" s="1"/>
  <c r="V2531" i="12"/>
  <c r="U2531" i="12"/>
  <c r="B2532" i="12"/>
  <c r="N2531" i="12"/>
  <c r="O2531" i="12" s="1"/>
  <c r="P2531" i="12" s="1"/>
  <c r="K2530" i="12"/>
  <c r="Q2530" i="12"/>
  <c r="R2530" i="12" s="1"/>
  <c r="W2531" i="12" l="1"/>
  <c r="E1408" i="13"/>
  <c r="Y2532" i="12"/>
  <c r="I2532" i="12"/>
  <c r="B2533" i="12"/>
  <c r="N2532" i="12"/>
  <c r="O2532" i="12" s="1"/>
  <c r="P2532" i="12" s="1"/>
  <c r="J2532" i="12"/>
  <c r="E2532" i="12"/>
  <c r="F2532" i="12" s="1"/>
  <c r="V2532" i="12"/>
  <c r="U2532" i="12"/>
  <c r="K2531" i="12"/>
  <c r="Q2531" i="12"/>
  <c r="R2531" i="12" s="1"/>
  <c r="W2532" i="12" l="1"/>
  <c r="E1407" i="13"/>
  <c r="J2533" i="12"/>
  <c r="Y2533" i="12"/>
  <c r="I2533" i="12"/>
  <c r="V2533" i="12"/>
  <c r="B2534" i="12"/>
  <c r="U2533" i="12"/>
  <c r="E2533" i="12"/>
  <c r="F2533" i="12" s="1"/>
  <c r="N2533" i="12"/>
  <c r="O2533" i="12" s="1"/>
  <c r="P2533" i="12" s="1"/>
  <c r="Q2532" i="12"/>
  <c r="R2532" i="12" s="1"/>
  <c r="K2532" i="12"/>
  <c r="W2533" i="12" l="1"/>
  <c r="E1406" i="13"/>
  <c r="J2534" i="12"/>
  <c r="V2534" i="12"/>
  <c r="B2535" i="12"/>
  <c r="U2534" i="12"/>
  <c r="E2534" i="12"/>
  <c r="F2534" i="12" s="1"/>
  <c r="Y2534" i="12"/>
  <c r="N2534" i="12"/>
  <c r="O2534" i="12" s="1"/>
  <c r="P2534" i="12" s="1"/>
  <c r="I2534" i="12"/>
  <c r="K2533" i="12"/>
  <c r="Q2533" i="12"/>
  <c r="R2533" i="12" s="1"/>
  <c r="W2534" i="12" l="1"/>
  <c r="K2534" i="12"/>
  <c r="E1405" i="13"/>
  <c r="B2536" i="12"/>
  <c r="U2535" i="12"/>
  <c r="V2535" i="12"/>
  <c r="N2535" i="12"/>
  <c r="O2535" i="12" s="1"/>
  <c r="P2535" i="12" s="1"/>
  <c r="J2535" i="12"/>
  <c r="I2535" i="12"/>
  <c r="E2535" i="12"/>
  <c r="F2535" i="12" s="1"/>
  <c r="Y2535" i="12"/>
  <c r="Q2534" i="12"/>
  <c r="R2534" i="12" s="1"/>
  <c r="Q2535" i="12" l="1"/>
  <c r="R2535" i="12" s="1"/>
  <c r="W2535" i="12"/>
  <c r="E1404" i="13"/>
  <c r="N2536" i="12"/>
  <c r="O2536" i="12" s="1"/>
  <c r="P2536" i="12" s="1"/>
  <c r="J2536" i="12"/>
  <c r="I2536" i="12"/>
  <c r="B2537" i="12"/>
  <c r="E2536" i="12"/>
  <c r="F2536" i="12" s="1"/>
  <c r="Y2536" i="12"/>
  <c r="V2536" i="12"/>
  <c r="U2536" i="12"/>
  <c r="K2535" i="12"/>
  <c r="W2536" i="12" l="1"/>
  <c r="E1403" i="13"/>
  <c r="N2537" i="12"/>
  <c r="O2537" i="12" s="1"/>
  <c r="P2537" i="12" s="1"/>
  <c r="J2537" i="12"/>
  <c r="Y2537" i="12"/>
  <c r="I2537" i="12"/>
  <c r="E2537" i="12"/>
  <c r="F2537" i="12" s="1"/>
  <c r="B2538" i="12"/>
  <c r="V2537" i="12"/>
  <c r="U2537" i="12"/>
  <c r="K2536" i="12"/>
  <c r="Q2536" i="12"/>
  <c r="R2536" i="12" s="1"/>
  <c r="E1402" i="13" l="1"/>
  <c r="N2538" i="12"/>
  <c r="O2538" i="12" s="1"/>
  <c r="P2538" i="12" s="1"/>
  <c r="J2538" i="12"/>
  <c r="Y2538" i="12"/>
  <c r="I2538" i="12"/>
  <c r="V2538" i="12"/>
  <c r="E2538" i="12"/>
  <c r="F2538" i="12" s="1"/>
  <c r="B2539" i="12"/>
  <c r="U2538" i="12"/>
  <c r="K2537" i="12"/>
  <c r="Q2537" i="12"/>
  <c r="R2537" i="12" s="1"/>
  <c r="W2537" i="12"/>
  <c r="Q2538" i="12" l="1"/>
  <c r="R2538" i="12" s="1"/>
  <c r="K2538" i="12"/>
  <c r="E1401" i="13"/>
  <c r="Y2539" i="12"/>
  <c r="I2539" i="12"/>
  <c r="V2539" i="12"/>
  <c r="B2540" i="12"/>
  <c r="U2539" i="12"/>
  <c r="E2539" i="12"/>
  <c r="F2539" i="12" s="1"/>
  <c r="N2539" i="12"/>
  <c r="O2539" i="12" s="1"/>
  <c r="P2539" i="12" s="1"/>
  <c r="J2539" i="12"/>
  <c r="W2538" i="12"/>
  <c r="W2539" i="12" l="1"/>
  <c r="Q2539" i="12"/>
  <c r="R2539" i="12" s="1"/>
  <c r="E1400" i="13"/>
  <c r="V2540" i="12"/>
  <c r="B2541" i="12"/>
  <c r="U2540" i="12"/>
  <c r="E2540" i="12"/>
  <c r="F2540" i="12" s="1"/>
  <c r="N2540" i="12"/>
  <c r="O2540" i="12" s="1"/>
  <c r="P2540" i="12" s="1"/>
  <c r="J2540" i="12"/>
  <c r="I2540" i="12"/>
  <c r="Y2540" i="12"/>
  <c r="K2539" i="12"/>
  <c r="W2540" i="12" l="1"/>
  <c r="Q2540" i="12"/>
  <c r="R2540" i="12" s="1"/>
  <c r="E1399" i="13"/>
  <c r="B2542" i="12"/>
  <c r="U2541" i="12"/>
  <c r="E2541" i="12"/>
  <c r="F2541" i="12" s="1"/>
  <c r="N2541" i="12"/>
  <c r="O2541" i="12" s="1"/>
  <c r="P2541" i="12" s="1"/>
  <c r="V2541" i="12"/>
  <c r="J2541" i="12"/>
  <c r="I2541" i="12"/>
  <c r="Y2541" i="12"/>
  <c r="K2540" i="12"/>
  <c r="W2541" i="12" l="1"/>
  <c r="E1398" i="13"/>
  <c r="N2542" i="12"/>
  <c r="O2542" i="12" s="1"/>
  <c r="P2542" i="12" s="1"/>
  <c r="J2542" i="12"/>
  <c r="B2543" i="12"/>
  <c r="U2542" i="12"/>
  <c r="E2542" i="12"/>
  <c r="F2542" i="12" s="1"/>
  <c r="V2542" i="12"/>
  <c r="I2542" i="12"/>
  <c r="Y2542" i="12"/>
  <c r="K2541" i="12"/>
  <c r="Q2541" i="12"/>
  <c r="R2541" i="12" s="1"/>
  <c r="W2542" i="12" l="1"/>
  <c r="E1397" i="13"/>
  <c r="J2543" i="12"/>
  <c r="Y2543" i="12"/>
  <c r="I2543" i="12"/>
  <c r="B2544" i="12"/>
  <c r="U2543" i="12"/>
  <c r="V2543" i="12"/>
  <c r="N2543" i="12"/>
  <c r="O2543" i="12" s="1"/>
  <c r="P2543" i="12" s="1"/>
  <c r="E2543" i="12"/>
  <c r="F2543" i="12" s="1"/>
  <c r="K2542" i="12"/>
  <c r="Q2542" i="12"/>
  <c r="R2542" i="12" s="1"/>
  <c r="W2543" i="12" l="1"/>
  <c r="E1396" i="13"/>
  <c r="J2544" i="12"/>
  <c r="Y2544" i="12"/>
  <c r="I2544" i="12"/>
  <c r="V2544" i="12"/>
  <c r="B2545" i="12"/>
  <c r="U2544" i="12"/>
  <c r="E2544" i="12"/>
  <c r="F2544" i="12" s="1"/>
  <c r="N2544" i="12"/>
  <c r="O2544" i="12" s="1"/>
  <c r="P2544" i="12" s="1"/>
  <c r="K2543" i="12"/>
  <c r="Q2543" i="12"/>
  <c r="R2543" i="12" s="1"/>
  <c r="E1395" i="13" l="1"/>
  <c r="Y2545" i="12"/>
  <c r="I2545" i="12"/>
  <c r="V2545" i="12"/>
  <c r="B2546" i="12"/>
  <c r="U2545" i="12"/>
  <c r="E2545" i="12"/>
  <c r="F2545" i="12" s="1"/>
  <c r="N2545" i="12"/>
  <c r="O2545" i="12" s="1"/>
  <c r="P2545" i="12" s="1"/>
  <c r="J2545" i="12"/>
  <c r="K2544" i="12"/>
  <c r="Q2544" i="12"/>
  <c r="R2544" i="12" s="1"/>
  <c r="W2544" i="12"/>
  <c r="W2545" i="12" l="1"/>
  <c r="Q2545" i="12"/>
  <c r="R2545" i="12" s="1"/>
  <c r="E1394" i="13"/>
  <c r="V2546" i="12"/>
  <c r="N2546" i="12"/>
  <c r="O2546" i="12" s="1"/>
  <c r="P2546" i="12" s="1"/>
  <c r="Y2546" i="12"/>
  <c r="I2546" i="12"/>
  <c r="E2546" i="12"/>
  <c r="F2546" i="12" s="1"/>
  <c r="B2547" i="12"/>
  <c r="U2546" i="12"/>
  <c r="J2546" i="12"/>
  <c r="K2545" i="12"/>
  <c r="W2546" i="12" l="1"/>
  <c r="Q2546" i="12"/>
  <c r="R2546" i="12" s="1"/>
  <c r="E1393" i="13"/>
  <c r="N2547" i="12"/>
  <c r="O2547" i="12" s="1"/>
  <c r="P2547" i="12" s="1"/>
  <c r="Y2547" i="12"/>
  <c r="I2547" i="12"/>
  <c r="V2547" i="12"/>
  <c r="J2547" i="12"/>
  <c r="E2547" i="12"/>
  <c r="F2547" i="12" s="1"/>
  <c r="B2548" i="12"/>
  <c r="U2547" i="12"/>
  <c r="K2546" i="12"/>
  <c r="W2547" i="12" l="1"/>
  <c r="Q2547" i="12"/>
  <c r="R2547" i="12" s="1"/>
  <c r="E1392" i="13"/>
  <c r="N2548" i="12"/>
  <c r="O2548" i="12" s="1"/>
  <c r="P2548" i="12" s="1"/>
  <c r="J2548" i="12"/>
  <c r="Y2548" i="12"/>
  <c r="I2548" i="12"/>
  <c r="V2548" i="12"/>
  <c r="E2548" i="12"/>
  <c r="F2548" i="12" s="1"/>
  <c r="B2549" i="12"/>
  <c r="U2548" i="12"/>
  <c r="K2547" i="12"/>
  <c r="K2548" i="12" l="1"/>
  <c r="W2548" i="12"/>
  <c r="E1391" i="13"/>
  <c r="J2549" i="12"/>
  <c r="Y2549" i="12"/>
  <c r="I2549" i="12"/>
  <c r="V2549" i="12"/>
  <c r="B2550" i="12"/>
  <c r="U2549" i="12"/>
  <c r="E2549" i="12"/>
  <c r="F2549" i="12" s="1"/>
  <c r="N2549" i="12"/>
  <c r="O2549" i="12" s="1"/>
  <c r="P2549" i="12" s="1"/>
  <c r="Q2548" i="12"/>
  <c r="R2548" i="12" s="1"/>
  <c r="W2549" i="12" l="1"/>
  <c r="K2549" i="12"/>
  <c r="Q2549" i="12"/>
  <c r="R2549" i="12" s="1"/>
  <c r="E1390" i="13"/>
  <c r="J2550" i="12"/>
  <c r="V2550" i="12"/>
  <c r="B2551" i="12"/>
  <c r="U2550" i="12"/>
  <c r="E2550" i="12"/>
  <c r="F2550" i="12" s="1"/>
  <c r="Y2550" i="12"/>
  <c r="N2550" i="12"/>
  <c r="O2550" i="12" s="1"/>
  <c r="P2550" i="12" s="1"/>
  <c r="I2550" i="12"/>
  <c r="K2550" i="12" l="1"/>
  <c r="Q2550" i="12"/>
  <c r="R2550" i="12" s="1"/>
  <c r="W2550" i="12"/>
  <c r="E1389" i="13"/>
  <c r="B2552" i="12"/>
  <c r="U2551" i="12"/>
  <c r="E2551" i="12"/>
  <c r="F2551" i="12" s="1"/>
  <c r="J2551" i="12"/>
  <c r="Y2551" i="12"/>
  <c r="V2551" i="12"/>
  <c r="N2551" i="12"/>
  <c r="O2551" i="12" s="1"/>
  <c r="P2551" i="12" s="1"/>
  <c r="I2551" i="12"/>
  <c r="W2551" i="12" l="1"/>
  <c r="Q2551" i="12"/>
  <c r="R2551" i="12" s="1"/>
  <c r="K2551" i="12"/>
  <c r="E1388" i="13"/>
  <c r="N2552" i="12"/>
  <c r="O2552" i="12" s="1"/>
  <c r="P2552" i="12" s="1"/>
  <c r="J2552" i="12"/>
  <c r="E2552" i="12"/>
  <c r="F2552" i="12" s="1"/>
  <c r="B2553" i="12"/>
  <c r="Y2552" i="12"/>
  <c r="V2552" i="12"/>
  <c r="U2552" i="12"/>
  <c r="I2552" i="12"/>
  <c r="W2552" i="12" l="1"/>
  <c r="Q2552" i="12"/>
  <c r="R2552" i="12" s="1"/>
  <c r="K2552" i="12"/>
  <c r="E1387" i="13"/>
  <c r="N2553" i="12"/>
  <c r="O2553" i="12" s="1"/>
  <c r="P2553" i="12" s="1"/>
  <c r="J2553" i="12"/>
  <c r="Y2553" i="12"/>
  <c r="I2553" i="12"/>
  <c r="E2553" i="12"/>
  <c r="F2553" i="12" s="1"/>
  <c r="B2554" i="12"/>
  <c r="V2553" i="12"/>
  <c r="U2553" i="12"/>
  <c r="W2553" i="12" l="1"/>
  <c r="Q2553" i="12"/>
  <c r="R2553" i="12" s="1"/>
  <c r="K2553" i="12"/>
  <c r="E1386" i="13"/>
  <c r="N2554" i="12"/>
  <c r="O2554" i="12" s="1"/>
  <c r="P2554" i="12" s="1"/>
  <c r="J2554" i="12"/>
  <c r="Y2554" i="12"/>
  <c r="I2554" i="12"/>
  <c r="V2554" i="12"/>
  <c r="U2554" i="12"/>
  <c r="E2554" i="12"/>
  <c r="F2554" i="12" s="1"/>
  <c r="B2555" i="12"/>
  <c r="W2554" i="12" l="1"/>
  <c r="Q2554" i="12"/>
  <c r="R2554" i="12" s="1"/>
  <c r="K2554" i="12"/>
  <c r="E1385" i="13"/>
  <c r="Y2555" i="12"/>
  <c r="I2555" i="12"/>
  <c r="V2555" i="12"/>
  <c r="B2556" i="12"/>
  <c r="U2555" i="12"/>
  <c r="E2555" i="12"/>
  <c r="F2555" i="12" s="1"/>
  <c r="N2555" i="12"/>
  <c r="O2555" i="12" s="1"/>
  <c r="P2555" i="12" s="1"/>
  <c r="J2555" i="12"/>
  <c r="K2555" i="12" l="1"/>
  <c r="Q2555" i="12"/>
  <c r="R2555" i="12" s="1"/>
  <c r="W2555" i="12"/>
  <c r="E1384" i="13"/>
  <c r="V2556" i="12"/>
  <c r="B2557" i="12"/>
  <c r="U2556" i="12"/>
  <c r="E2556" i="12"/>
  <c r="F2556" i="12" s="1"/>
  <c r="N2556" i="12"/>
  <c r="O2556" i="12" s="1"/>
  <c r="P2556" i="12" s="1"/>
  <c r="Y2556" i="12"/>
  <c r="J2556" i="12"/>
  <c r="I2556" i="12"/>
  <c r="E1383" i="13" l="1"/>
  <c r="B2558" i="12"/>
  <c r="U2557" i="12"/>
  <c r="E2557" i="12"/>
  <c r="F2557" i="12" s="1"/>
  <c r="N2557" i="12"/>
  <c r="O2557" i="12" s="1"/>
  <c r="P2557" i="12" s="1"/>
  <c r="Y2557" i="12"/>
  <c r="V2557" i="12"/>
  <c r="J2557" i="12"/>
  <c r="I2557" i="12"/>
  <c r="K2556" i="12"/>
  <c r="Q2556" i="12"/>
  <c r="R2556" i="12" s="1"/>
  <c r="W2556" i="12"/>
  <c r="W2557" i="12" l="1"/>
  <c r="Q2557" i="12"/>
  <c r="R2557" i="12" s="1"/>
  <c r="E1382" i="13"/>
  <c r="N2558" i="12"/>
  <c r="O2558" i="12" s="1"/>
  <c r="P2558" i="12" s="1"/>
  <c r="J2558" i="12"/>
  <c r="B2559" i="12"/>
  <c r="U2558" i="12"/>
  <c r="E2558" i="12"/>
  <c r="F2558" i="12" s="1"/>
  <c r="I2558" i="12"/>
  <c r="Y2558" i="12"/>
  <c r="V2558" i="12"/>
  <c r="K2557" i="12"/>
  <c r="K2558" i="12" l="1"/>
  <c r="Q2558" i="12"/>
  <c r="R2558" i="12" s="1"/>
  <c r="W2558" i="12"/>
  <c r="E1381" i="13"/>
  <c r="J2559" i="12"/>
  <c r="Y2559" i="12"/>
  <c r="I2559" i="12"/>
  <c r="B2560" i="12"/>
  <c r="U2559" i="12"/>
  <c r="E2559" i="12"/>
  <c r="F2559" i="12" s="1"/>
  <c r="N2559" i="12"/>
  <c r="O2559" i="12" s="1"/>
  <c r="P2559" i="12" s="1"/>
  <c r="V2559" i="12"/>
  <c r="Q2559" i="12" l="1"/>
  <c r="R2559" i="12" s="1"/>
  <c r="W2559" i="12"/>
  <c r="E1380" i="13"/>
  <c r="J2560" i="12"/>
  <c r="Y2560" i="12"/>
  <c r="I2560" i="12"/>
  <c r="V2560" i="12"/>
  <c r="B2561" i="12"/>
  <c r="U2560" i="12"/>
  <c r="E2560" i="12"/>
  <c r="F2560" i="12" s="1"/>
  <c r="N2560" i="12"/>
  <c r="O2560" i="12" s="1"/>
  <c r="P2560" i="12" s="1"/>
  <c r="K2559" i="12"/>
  <c r="W2560" i="12" l="1"/>
  <c r="Q2560" i="12"/>
  <c r="R2560" i="12" s="1"/>
  <c r="E1379" i="13"/>
  <c r="Y2561" i="12"/>
  <c r="I2561" i="12"/>
  <c r="V2561" i="12"/>
  <c r="B2562" i="12"/>
  <c r="U2561" i="12"/>
  <c r="E2561" i="12"/>
  <c r="F2561" i="12" s="1"/>
  <c r="N2561" i="12"/>
  <c r="O2561" i="12" s="1"/>
  <c r="P2561" i="12" s="1"/>
  <c r="J2561" i="12"/>
  <c r="K2560" i="12"/>
  <c r="K2561" i="12" l="1"/>
  <c r="Q2561" i="12"/>
  <c r="R2561" i="12" s="1"/>
  <c r="W2561" i="12"/>
  <c r="E1378" i="13"/>
  <c r="V2562" i="12"/>
  <c r="N2562" i="12"/>
  <c r="O2562" i="12" s="1"/>
  <c r="P2562" i="12" s="1"/>
  <c r="Y2562" i="12"/>
  <c r="I2562" i="12"/>
  <c r="B2563" i="12"/>
  <c r="U2562" i="12"/>
  <c r="J2562" i="12"/>
  <c r="E2562" i="12"/>
  <c r="F2562" i="12" s="1"/>
  <c r="W2562" i="12" l="1"/>
  <c r="E1377" i="13"/>
  <c r="N2563" i="12"/>
  <c r="O2563" i="12" s="1"/>
  <c r="P2563" i="12" s="1"/>
  <c r="Y2563" i="12"/>
  <c r="I2563" i="12"/>
  <c r="V2563" i="12"/>
  <c r="E2563" i="12"/>
  <c r="F2563" i="12" s="1"/>
  <c r="B2564" i="12"/>
  <c r="U2563" i="12"/>
  <c r="J2563" i="12"/>
  <c r="K2562" i="12"/>
  <c r="Q2562" i="12"/>
  <c r="R2562" i="12" s="1"/>
  <c r="K2563" i="12" l="1"/>
  <c r="Q2563" i="12"/>
  <c r="R2563" i="12" s="1"/>
  <c r="W2563" i="12"/>
  <c r="E1376" i="13"/>
  <c r="N2564" i="12"/>
  <c r="O2564" i="12" s="1"/>
  <c r="P2564" i="12" s="1"/>
  <c r="J2564" i="12"/>
  <c r="Y2564" i="12"/>
  <c r="I2564" i="12"/>
  <c r="V2564" i="12"/>
  <c r="U2564" i="12"/>
  <c r="E2564" i="12"/>
  <c r="F2564" i="12" s="1"/>
  <c r="B2565" i="12"/>
  <c r="W2564" i="12" l="1"/>
  <c r="E1375" i="13"/>
  <c r="J2565" i="12"/>
  <c r="Y2565" i="12"/>
  <c r="I2565" i="12"/>
  <c r="V2565" i="12"/>
  <c r="B2566" i="12"/>
  <c r="U2565" i="12"/>
  <c r="E2565" i="12"/>
  <c r="F2565" i="12" s="1"/>
  <c r="N2565" i="12"/>
  <c r="O2565" i="12" s="1"/>
  <c r="P2565" i="12" s="1"/>
  <c r="Q2564" i="12"/>
  <c r="R2564" i="12" s="1"/>
  <c r="K2564" i="12"/>
  <c r="K2565" i="12" l="1"/>
  <c r="Q2565" i="12"/>
  <c r="R2565" i="12" s="1"/>
  <c r="W2565" i="12"/>
  <c r="E1374" i="13"/>
  <c r="J2566" i="12"/>
  <c r="Y2566" i="12"/>
  <c r="I2566" i="12"/>
  <c r="V2566" i="12"/>
  <c r="B2567" i="12"/>
  <c r="U2566" i="12"/>
  <c r="E2566" i="12"/>
  <c r="F2566" i="12" s="1"/>
  <c r="N2566" i="12"/>
  <c r="O2566" i="12" s="1"/>
  <c r="P2566" i="12" s="1"/>
  <c r="W2566" i="12" l="1"/>
  <c r="K2566" i="12"/>
  <c r="Q2566" i="12"/>
  <c r="R2566" i="12" s="1"/>
  <c r="E1373" i="13"/>
  <c r="V2567" i="12"/>
  <c r="B2568" i="12"/>
  <c r="U2567" i="12"/>
  <c r="E2567" i="12"/>
  <c r="F2567" i="12" s="1"/>
  <c r="N2567" i="12"/>
  <c r="O2567" i="12" s="1"/>
  <c r="P2567" i="12" s="1"/>
  <c r="J2567" i="12"/>
  <c r="Y2567" i="12"/>
  <c r="I2567" i="12"/>
  <c r="W2567" i="12" l="1"/>
  <c r="E1372" i="13"/>
  <c r="N2568" i="12"/>
  <c r="O2568" i="12" s="1"/>
  <c r="P2568" i="12" s="1"/>
  <c r="J2568" i="12"/>
  <c r="Y2568" i="12"/>
  <c r="I2568" i="12"/>
  <c r="B2569" i="12"/>
  <c r="V2568" i="12"/>
  <c r="U2568" i="12"/>
  <c r="E2568" i="12"/>
  <c r="F2568" i="12" s="1"/>
  <c r="K2567" i="12"/>
  <c r="Q2567" i="12"/>
  <c r="R2567" i="12" s="1"/>
  <c r="W2568" i="12" l="1"/>
  <c r="E1371" i="13"/>
  <c r="N2569" i="12"/>
  <c r="O2569" i="12" s="1"/>
  <c r="P2569" i="12" s="1"/>
  <c r="J2569" i="12"/>
  <c r="Y2569" i="12"/>
  <c r="I2569" i="12"/>
  <c r="V2569" i="12"/>
  <c r="B2570" i="12"/>
  <c r="U2569" i="12"/>
  <c r="E2569" i="12"/>
  <c r="F2569" i="12" s="1"/>
  <c r="K2568" i="12"/>
  <c r="Q2568" i="12"/>
  <c r="R2568" i="12" s="1"/>
  <c r="W2569" i="12" l="1"/>
  <c r="K2569" i="12"/>
  <c r="Q2569" i="12"/>
  <c r="R2569" i="12" s="1"/>
  <c r="E1370" i="13"/>
  <c r="N2570" i="12"/>
  <c r="O2570" i="12" s="1"/>
  <c r="P2570" i="12" s="1"/>
  <c r="J2570" i="12"/>
  <c r="Y2570" i="12"/>
  <c r="I2570" i="12"/>
  <c r="V2570" i="12"/>
  <c r="B2571" i="12"/>
  <c r="U2570" i="12"/>
  <c r="E2570" i="12"/>
  <c r="F2570" i="12" s="1"/>
  <c r="K2570" i="12" l="1"/>
  <c r="W2570" i="12"/>
  <c r="Q2570" i="12"/>
  <c r="R2570" i="12" s="1"/>
  <c r="E1369" i="13"/>
  <c r="J2571" i="12"/>
  <c r="Y2571" i="12"/>
  <c r="I2571" i="12"/>
  <c r="V2571" i="12"/>
  <c r="B2572" i="12"/>
  <c r="U2571" i="12"/>
  <c r="E2571" i="12"/>
  <c r="F2571" i="12" s="1"/>
  <c r="N2571" i="12"/>
  <c r="O2571" i="12" s="1"/>
  <c r="P2571" i="12" s="1"/>
  <c r="Q2571" i="12" l="1"/>
  <c r="R2571" i="12" s="1"/>
  <c r="K2571" i="12"/>
  <c r="W2571" i="12"/>
  <c r="E1368" i="13"/>
  <c r="V2572" i="12"/>
  <c r="B2573" i="12"/>
  <c r="U2572" i="12"/>
  <c r="E2572" i="12"/>
  <c r="F2572" i="12" s="1"/>
  <c r="N2572" i="12"/>
  <c r="O2572" i="12" s="1"/>
  <c r="P2572" i="12" s="1"/>
  <c r="Y2572" i="12"/>
  <c r="J2572" i="12"/>
  <c r="I2572" i="12"/>
  <c r="W2572" i="12" l="1"/>
  <c r="E1367" i="13"/>
  <c r="B2574" i="12"/>
  <c r="U2573" i="12"/>
  <c r="E2573" i="12"/>
  <c r="F2573" i="12" s="1"/>
  <c r="N2573" i="12"/>
  <c r="O2573" i="12" s="1"/>
  <c r="P2573" i="12" s="1"/>
  <c r="J2573" i="12"/>
  <c r="Y2573" i="12"/>
  <c r="V2573" i="12"/>
  <c r="I2573" i="12"/>
  <c r="K2572" i="12"/>
  <c r="Q2572" i="12"/>
  <c r="R2572" i="12" s="1"/>
  <c r="K2573" i="12" l="1"/>
  <c r="Q2573" i="12"/>
  <c r="R2573" i="12" s="1"/>
  <c r="W2573" i="12"/>
  <c r="E1366" i="13"/>
  <c r="N2574" i="12"/>
  <c r="O2574" i="12" s="1"/>
  <c r="P2574" i="12" s="1"/>
  <c r="J2574" i="12"/>
  <c r="Y2574" i="12"/>
  <c r="I2574" i="12"/>
  <c r="B2575" i="12"/>
  <c r="U2574" i="12"/>
  <c r="E2574" i="12"/>
  <c r="F2574" i="12" s="1"/>
  <c r="V2574" i="12"/>
  <c r="E1365" i="13" l="1"/>
  <c r="N2575" i="12"/>
  <c r="O2575" i="12" s="1"/>
  <c r="P2575" i="12" s="1"/>
  <c r="J2575" i="12"/>
  <c r="Y2575" i="12"/>
  <c r="I2575" i="12"/>
  <c r="V2575" i="12"/>
  <c r="B2576" i="12"/>
  <c r="U2575" i="12"/>
  <c r="E2575" i="12"/>
  <c r="F2575" i="12" s="1"/>
  <c r="K2574" i="12"/>
  <c r="Q2574" i="12"/>
  <c r="R2574" i="12" s="1"/>
  <c r="W2574" i="12"/>
  <c r="W2575" i="12" l="1"/>
  <c r="E1364" i="13"/>
  <c r="J2576" i="12"/>
  <c r="Y2576" i="12"/>
  <c r="I2576" i="12"/>
  <c r="V2576" i="12"/>
  <c r="B2577" i="12"/>
  <c r="U2576" i="12"/>
  <c r="E2576" i="12"/>
  <c r="F2576" i="12" s="1"/>
  <c r="N2576" i="12"/>
  <c r="O2576" i="12" s="1"/>
  <c r="P2576" i="12" s="1"/>
  <c r="K2575" i="12"/>
  <c r="Q2575" i="12"/>
  <c r="R2575" i="12" s="1"/>
  <c r="W2576" i="12" l="1"/>
  <c r="E1363" i="13"/>
  <c r="Y2577" i="12"/>
  <c r="I2577" i="12"/>
  <c r="V2577" i="12"/>
  <c r="B2578" i="12"/>
  <c r="U2577" i="12"/>
  <c r="E2577" i="12"/>
  <c r="F2577" i="12" s="1"/>
  <c r="N2577" i="12"/>
  <c r="O2577" i="12" s="1"/>
  <c r="P2577" i="12" s="1"/>
  <c r="J2577" i="12"/>
  <c r="K2576" i="12"/>
  <c r="Q2576" i="12"/>
  <c r="R2576" i="12" s="1"/>
  <c r="W2577" i="12" l="1"/>
  <c r="E1362" i="13"/>
  <c r="V2578" i="12"/>
  <c r="B2579" i="12"/>
  <c r="U2578" i="12"/>
  <c r="E2578" i="12"/>
  <c r="F2578" i="12" s="1"/>
  <c r="N2578" i="12"/>
  <c r="O2578" i="12" s="1"/>
  <c r="P2578" i="12" s="1"/>
  <c r="J2578" i="12"/>
  <c r="Y2578" i="12"/>
  <c r="I2578" i="12"/>
  <c r="K2577" i="12"/>
  <c r="Q2577" i="12"/>
  <c r="R2577" i="12" s="1"/>
  <c r="K2578" i="12" l="1"/>
  <c r="W2578" i="12"/>
  <c r="Q2578" i="12"/>
  <c r="R2578" i="12" s="1"/>
  <c r="E1361" i="13"/>
  <c r="N2579" i="12"/>
  <c r="O2579" i="12" s="1"/>
  <c r="P2579" i="12" s="1"/>
  <c r="J2579" i="12"/>
  <c r="Y2579" i="12"/>
  <c r="I2579" i="12"/>
  <c r="V2579" i="12"/>
  <c r="B2580" i="12"/>
  <c r="U2579" i="12"/>
  <c r="E2579" i="12"/>
  <c r="F2579" i="12" s="1"/>
  <c r="W2579" i="12" l="1"/>
  <c r="Q2579" i="12"/>
  <c r="R2579" i="12" s="1"/>
  <c r="E1360" i="13"/>
  <c r="N2580" i="12"/>
  <c r="O2580" i="12" s="1"/>
  <c r="P2580" i="12" s="1"/>
  <c r="J2580" i="12"/>
  <c r="Y2580" i="12"/>
  <c r="I2580" i="12"/>
  <c r="V2580" i="12"/>
  <c r="B2581" i="12"/>
  <c r="U2580" i="12"/>
  <c r="E2580" i="12"/>
  <c r="F2580" i="12" s="1"/>
  <c r="K2579" i="12"/>
  <c r="Q2580" i="12" l="1"/>
  <c r="R2580" i="12" s="1"/>
  <c r="W2580" i="12"/>
  <c r="E1359" i="13"/>
  <c r="J2581" i="12"/>
  <c r="Y2581" i="12"/>
  <c r="I2581" i="12"/>
  <c r="V2581" i="12"/>
  <c r="B2582" i="12"/>
  <c r="U2581" i="12"/>
  <c r="E2581" i="12"/>
  <c r="F2581" i="12" s="1"/>
  <c r="N2581" i="12"/>
  <c r="O2581" i="12" s="1"/>
  <c r="P2581" i="12" s="1"/>
  <c r="K2580" i="12"/>
  <c r="K2581" i="12" l="1"/>
  <c r="Q2581" i="12"/>
  <c r="R2581" i="12" s="1"/>
  <c r="W2581" i="12"/>
  <c r="E1358" i="13"/>
  <c r="J2582" i="12"/>
  <c r="Y2582" i="12"/>
  <c r="I2582" i="12"/>
  <c r="V2582" i="12"/>
  <c r="B2583" i="12"/>
  <c r="U2582" i="12"/>
  <c r="E2582" i="12"/>
  <c r="F2582" i="12" s="1"/>
  <c r="N2582" i="12"/>
  <c r="O2582" i="12" s="1"/>
  <c r="P2582" i="12" s="1"/>
  <c r="K2582" i="12" l="1"/>
  <c r="Q2582" i="12"/>
  <c r="R2582" i="12" s="1"/>
  <c r="W2582" i="12"/>
  <c r="E1357" i="13"/>
  <c r="V2583" i="12"/>
  <c r="B2584" i="12"/>
  <c r="U2583" i="12"/>
  <c r="E2583" i="12"/>
  <c r="F2583" i="12" s="1"/>
  <c r="N2583" i="12"/>
  <c r="O2583" i="12" s="1"/>
  <c r="P2583" i="12" s="1"/>
  <c r="J2583" i="12"/>
  <c r="Y2583" i="12"/>
  <c r="I2583" i="12"/>
  <c r="K2583" i="12" l="1"/>
  <c r="Q2583" i="12"/>
  <c r="R2583" i="12" s="1"/>
  <c r="W2583" i="12"/>
  <c r="E1356" i="13"/>
  <c r="N2584" i="12"/>
  <c r="O2584" i="12" s="1"/>
  <c r="P2584" i="12" s="1"/>
  <c r="J2584" i="12"/>
  <c r="Y2584" i="12"/>
  <c r="I2584" i="12"/>
  <c r="V2584" i="12"/>
  <c r="B2585" i="12"/>
  <c r="U2584" i="12"/>
  <c r="E2584" i="12"/>
  <c r="F2584" i="12" s="1"/>
  <c r="W2584" i="12" l="1"/>
  <c r="E1355" i="13"/>
  <c r="N2585" i="12"/>
  <c r="O2585" i="12" s="1"/>
  <c r="P2585" i="12" s="1"/>
  <c r="J2585" i="12"/>
  <c r="Y2585" i="12"/>
  <c r="I2585" i="12"/>
  <c r="V2585" i="12"/>
  <c r="B2586" i="12"/>
  <c r="U2585" i="12"/>
  <c r="E2585" i="12"/>
  <c r="F2585" i="12" s="1"/>
  <c r="K2584" i="12"/>
  <c r="Q2584" i="12"/>
  <c r="R2584" i="12" s="1"/>
  <c r="K2585" i="12" l="1"/>
  <c r="Q2585" i="12"/>
  <c r="R2585" i="12" s="1"/>
  <c r="W2585" i="12"/>
  <c r="E1354" i="13"/>
  <c r="N2586" i="12"/>
  <c r="O2586" i="12" s="1"/>
  <c r="P2586" i="12" s="1"/>
  <c r="J2586" i="12"/>
  <c r="Y2586" i="12"/>
  <c r="I2586" i="12"/>
  <c r="V2586" i="12"/>
  <c r="B2587" i="12"/>
  <c r="U2586" i="12"/>
  <c r="E2586" i="12"/>
  <c r="F2586" i="12" s="1"/>
  <c r="Q2586" i="12" l="1"/>
  <c r="R2586" i="12" s="1"/>
  <c r="W2586" i="12"/>
  <c r="E1353" i="13"/>
  <c r="J2587" i="12"/>
  <c r="Y2587" i="12"/>
  <c r="I2587" i="12"/>
  <c r="V2587" i="12"/>
  <c r="B2588" i="12"/>
  <c r="U2587" i="12"/>
  <c r="E2587" i="12"/>
  <c r="F2587" i="12" s="1"/>
  <c r="N2587" i="12"/>
  <c r="O2587" i="12" s="1"/>
  <c r="P2587" i="12" s="1"/>
  <c r="K2586" i="12"/>
  <c r="W2587" i="12" l="1"/>
  <c r="K2587" i="12"/>
  <c r="Q2587" i="12"/>
  <c r="R2587" i="12" s="1"/>
  <c r="E1352" i="13"/>
  <c r="V2588" i="12"/>
  <c r="B2589" i="12"/>
  <c r="U2588" i="12"/>
  <c r="E2588" i="12"/>
  <c r="F2588" i="12" s="1"/>
  <c r="N2588" i="12"/>
  <c r="O2588" i="12" s="1"/>
  <c r="P2588" i="12" s="1"/>
  <c r="J2588" i="12"/>
  <c r="Y2588" i="12"/>
  <c r="I2588" i="12"/>
  <c r="W2588" i="12" l="1"/>
  <c r="K2588" i="12"/>
  <c r="Q2588" i="12"/>
  <c r="R2588" i="12" s="1"/>
  <c r="E1351" i="13"/>
  <c r="B2590" i="12"/>
  <c r="U2589" i="12"/>
  <c r="E2589" i="12"/>
  <c r="F2589" i="12" s="1"/>
  <c r="N2589" i="12"/>
  <c r="O2589" i="12" s="1"/>
  <c r="P2589" i="12" s="1"/>
  <c r="J2589" i="12"/>
  <c r="Y2589" i="12"/>
  <c r="I2589" i="12"/>
  <c r="V2589" i="12"/>
  <c r="W2589" i="12" l="1"/>
  <c r="E1350" i="13"/>
  <c r="N2590" i="12"/>
  <c r="O2590" i="12" s="1"/>
  <c r="P2590" i="12" s="1"/>
  <c r="J2590" i="12"/>
  <c r="Y2590" i="12"/>
  <c r="I2590" i="12"/>
  <c r="V2590" i="12"/>
  <c r="B2591" i="12"/>
  <c r="U2590" i="12"/>
  <c r="E2590" i="12"/>
  <c r="F2590" i="12" s="1"/>
  <c r="K2589" i="12"/>
  <c r="Q2589" i="12"/>
  <c r="R2589" i="12" s="1"/>
  <c r="W2590" i="12" l="1"/>
  <c r="K2590" i="12"/>
  <c r="Q2590" i="12"/>
  <c r="R2590" i="12" s="1"/>
  <c r="E1349" i="13"/>
  <c r="N2591" i="12"/>
  <c r="O2591" i="12" s="1"/>
  <c r="P2591" i="12" s="1"/>
  <c r="J2591" i="12"/>
  <c r="Y2591" i="12"/>
  <c r="I2591" i="12"/>
  <c r="V2591" i="12"/>
  <c r="B2592" i="12"/>
  <c r="U2591" i="12"/>
  <c r="E2591" i="12"/>
  <c r="F2591" i="12" s="1"/>
  <c r="Q2591" i="12" l="1"/>
  <c r="R2591" i="12" s="1"/>
  <c r="W2591" i="12"/>
  <c r="E1348" i="13"/>
  <c r="J2592" i="12"/>
  <c r="Y2592" i="12"/>
  <c r="I2592" i="12"/>
  <c r="V2592" i="12"/>
  <c r="B2593" i="12"/>
  <c r="U2592" i="12"/>
  <c r="E2592" i="12"/>
  <c r="F2592" i="12" s="1"/>
  <c r="N2592" i="12"/>
  <c r="O2592" i="12" s="1"/>
  <c r="P2592" i="12" s="1"/>
  <c r="K2591" i="12"/>
  <c r="K2592" i="12" l="1"/>
  <c r="E1347" i="13"/>
  <c r="Y2593" i="12"/>
  <c r="I2593" i="12"/>
  <c r="V2593" i="12"/>
  <c r="B2594" i="12"/>
  <c r="U2593" i="12"/>
  <c r="E2593" i="12"/>
  <c r="F2593" i="12" s="1"/>
  <c r="N2593" i="12"/>
  <c r="O2593" i="12" s="1"/>
  <c r="P2593" i="12" s="1"/>
  <c r="J2593" i="12"/>
  <c r="Q2592" i="12"/>
  <c r="R2592" i="12" s="1"/>
  <c r="W2592" i="12"/>
  <c r="W2593" i="12" l="1"/>
  <c r="E1346" i="13"/>
  <c r="V2594" i="12"/>
  <c r="B2595" i="12"/>
  <c r="U2594" i="12"/>
  <c r="E2594" i="12"/>
  <c r="F2594" i="12" s="1"/>
  <c r="N2594" i="12"/>
  <c r="O2594" i="12" s="1"/>
  <c r="P2594" i="12" s="1"/>
  <c r="J2594" i="12"/>
  <c r="Y2594" i="12"/>
  <c r="I2594" i="12"/>
  <c r="K2593" i="12"/>
  <c r="Q2593" i="12"/>
  <c r="R2593" i="12" s="1"/>
  <c r="K2594" i="12" l="1"/>
  <c r="W2594" i="12"/>
  <c r="Q2594" i="12"/>
  <c r="R2594" i="12" s="1"/>
  <c r="E1345" i="13"/>
  <c r="N2595" i="12"/>
  <c r="O2595" i="12" s="1"/>
  <c r="P2595" i="12" s="1"/>
  <c r="J2595" i="12"/>
  <c r="Y2595" i="12"/>
  <c r="I2595" i="12"/>
  <c r="V2595" i="12"/>
  <c r="B2596" i="12"/>
  <c r="U2595" i="12"/>
  <c r="E2595" i="12"/>
  <c r="F2595" i="12" s="1"/>
  <c r="W2595" i="12" l="1"/>
  <c r="Q2595" i="12"/>
  <c r="R2595" i="12" s="1"/>
  <c r="E1344" i="13"/>
  <c r="N2596" i="12"/>
  <c r="O2596" i="12" s="1"/>
  <c r="P2596" i="12" s="1"/>
  <c r="J2596" i="12"/>
  <c r="Y2596" i="12"/>
  <c r="I2596" i="12"/>
  <c r="V2596" i="12"/>
  <c r="B2597" i="12"/>
  <c r="U2596" i="12"/>
  <c r="E2596" i="12"/>
  <c r="F2596" i="12" s="1"/>
  <c r="K2595" i="12"/>
  <c r="W2596" i="12" l="1"/>
  <c r="K2596" i="12"/>
  <c r="E1343" i="13"/>
  <c r="J2597" i="12"/>
  <c r="Y2597" i="12"/>
  <c r="I2597" i="12"/>
  <c r="V2597" i="12"/>
  <c r="B2598" i="12"/>
  <c r="U2597" i="12"/>
  <c r="E2597" i="12"/>
  <c r="F2597" i="12" s="1"/>
  <c r="N2597" i="12"/>
  <c r="O2597" i="12" s="1"/>
  <c r="P2597" i="12" s="1"/>
  <c r="Q2596" i="12"/>
  <c r="R2596" i="12" s="1"/>
  <c r="E1342" i="13" l="1"/>
  <c r="J2598" i="12"/>
  <c r="Y2598" i="12"/>
  <c r="I2598" i="12"/>
  <c r="V2598" i="12"/>
  <c r="B2599" i="12"/>
  <c r="U2598" i="12"/>
  <c r="E2598" i="12"/>
  <c r="F2598" i="12" s="1"/>
  <c r="N2598" i="12"/>
  <c r="O2598" i="12" s="1"/>
  <c r="P2598" i="12" s="1"/>
  <c r="K2597" i="12"/>
  <c r="Q2597" i="12"/>
  <c r="R2597" i="12" s="1"/>
  <c r="W2597" i="12"/>
  <c r="W2598" i="12" l="1"/>
  <c r="E1341" i="13"/>
  <c r="V2599" i="12"/>
  <c r="B2600" i="12"/>
  <c r="U2599" i="12"/>
  <c r="E2599" i="12"/>
  <c r="F2599" i="12" s="1"/>
  <c r="N2599" i="12"/>
  <c r="O2599" i="12" s="1"/>
  <c r="P2599" i="12" s="1"/>
  <c r="J2599" i="12"/>
  <c r="Y2599" i="12"/>
  <c r="I2599" i="12"/>
  <c r="K2598" i="12"/>
  <c r="Q2598" i="12"/>
  <c r="R2598" i="12" s="1"/>
  <c r="W2599" i="12" l="1"/>
  <c r="Q2599" i="12"/>
  <c r="R2599" i="12" s="1"/>
  <c r="E1340" i="13"/>
  <c r="N2600" i="12"/>
  <c r="O2600" i="12" s="1"/>
  <c r="P2600" i="12" s="1"/>
  <c r="J2600" i="12"/>
  <c r="Y2600" i="12"/>
  <c r="I2600" i="12"/>
  <c r="V2600" i="12"/>
  <c r="E2600" i="12"/>
  <c r="F2600" i="12" s="1"/>
  <c r="B2601" i="12"/>
  <c r="U2600" i="12"/>
  <c r="K2599" i="12"/>
  <c r="W2600" i="12" l="1"/>
  <c r="Q2600" i="12"/>
  <c r="R2600" i="12" s="1"/>
  <c r="E1339" i="13"/>
  <c r="N2601" i="12"/>
  <c r="O2601" i="12" s="1"/>
  <c r="P2601" i="12" s="1"/>
  <c r="J2601" i="12"/>
  <c r="Y2601" i="12"/>
  <c r="I2601" i="12"/>
  <c r="V2601" i="12"/>
  <c r="B2602" i="12"/>
  <c r="U2601" i="12"/>
  <c r="E2601" i="12"/>
  <c r="F2601" i="12" s="1"/>
  <c r="K2600" i="12"/>
  <c r="K2601" i="12" l="1"/>
  <c r="W2601" i="12"/>
  <c r="Q2601" i="12"/>
  <c r="R2601" i="12" s="1"/>
  <c r="E1338" i="13"/>
  <c r="N2602" i="12"/>
  <c r="O2602" i="12" s="1"/>
  <c r="P2602" i="12" s="1"/>
  <c r="J2602" i="12"/>
  <c r="Y2602" i="12"/>
  <c r="I2602" i="12"/>
  <c r="V2602" i="12"/>
  <c r="B2603" i="12"/>
  <c r="U2602" i="12"/>
  <c r="E2602" i="12"/>
  <c r="F2602" i="12" s="1"/>
  <c r="K2602" i="12" l="1"/>
  <c r="Q2602" i="12"/>
  <c r="R2602" i="12" s="1"/>
  <c r="W2602" i="12"/>
  <c r="E1337" i="13"/>
  <c r="J2603" i="12"/>
  <c r="Y2603" i="12"/>
  <c r="I2603" i="12"/>
  <c r="V2603" i="12"/>
  <c r="B2604" i="12"/>
  <c r="U2603" i="12"/>
  <c r="E2603" i="12"/>
  <c r="F2603" i="12" s="1"/>
  <c r="N2603" i="12"/>
  <c r="O2603" i="12" s="1"/>
  <c r="P2603" i="12" s="1"/>
  <c r="K2603" i="12" l="1"/>
  <c r="Q2603" i="12"/>
  <c r="R2603" i="12" s="1"/>
  <c r="W2603" i="12"/>
  <c r="E1336" i="13"/>
  <c r="V2604" i="12"/>
  <c r="B2605" i="12"/>
  <c r="U2604" i="12"/>
  <c r="E2604" i="12"/>
  <c r="F2604" i="12" s="1"/>
  <c r="N2604" i="12"/>
  <c r="O2604" i="12" s="1"/>
  <c r="P2604" i="12" s="1"/>
  <c r="J2604" i="12"/>
  <c r="Y2604" i="12"/>
  <c r="I2604" i="12"/>
  <c r="W2604" i="12" l="1"/>
  <c r="K2604" i="12"/>
  <c r="Q2604" i="12"/>
  <c r="R2604" i="12" s="1"/>
  <c r="E1335" i="13"/>
  <c r="B2606" i="12"/>
  <c r="U2605" i="12"/>
  <c r="E2605" i="12"/>
  <c r="F2605" i="12" s="1"/>
  <c r="N2605" i="12"/>
  <c r="O2605" i="12" s="1"/>
  <c r="P2605" i="12" s="1"/>
  <c r="J2605" i="12"/>
  <c r="Y2605" i="12"/>
  <c r="I2605" i="12"/>
  <c r="V2605" i="12"/>
  <c r="K2605" i="12" l="1"/>
  <c r="Q2605" i="12"/>
  <c r="R2605" i="12" s="1"/>
  <c r="W2605" i="12"/>
  <c r="E1334" i="13"/>
  <c r="N2606" i="12"/>
  <c r="O2606" i="12" s="1"/>
  <c r="P2606" i="12" s="1"/>
  <c r="J2606" i="12"/>
  <c r="Y2606" i="12"/>
  <c r="I2606" i="12"/>
  <c r="V2606" i="12"/>
  <c r="B2607" i="12"/>
  <c r="U2606" i="12"/>
  <c r="E2606" i="12"/>
  <c r="F2606" i="12" s="1"/>
  <c r="K2606" i="12" l="1"/>
  <c r="W2606" i="12"/>
  <c r="Q2606" i="12"/>
  <c r="R2606" i="12" s="1"/>
  <c r="E1333" i="13"/>
  <c r="N2607" i="12"/>
  <c r="O2607" i="12" s="1"/>
  <c r="P2607" i="12" s="1"/>
  <c r="J2607" i="12"/>
  <c r="Y2607" i="12"/>
  <c r="I2607" i="12"/>
  <c r="V2607" i="12"/>
  <c r="B2608" i="12"/>
  <c r="U2607" i="12"/>
  <c r="E2607" i="12"/>
  <c r="F2607" i="12" s="1"/>
  <c r="W2607" i="12" l="1"/>
  <c r="E1332" i="13"/>
  <c r="J2608" i="12"/>
  <c r="Y2608" i="12"/>
  <c r="I2608" i="12"/>
  <c r="V2608" i="12"/>
  <c r="B2609" i="12"/>
  <c r="U2608" i="12"/>
  <c r="E2608" i="12"/>
  <c r="F2608" i="12" s="1"/>
  <c r="N2608" i="12"/>
  <c r="O2608" i="12" s="1"/>
  <c r="P2608" i="12" s="1"/>
  <c r="Q2607" i="12"/>
  <c r="R2607" i="12" s="1"/>
  <c r="K2607" i="12"/>
  <c r="Q2608" i="12" l="1"/>
  <c r="R2608" i="12" s="1"/>
  <c r="E1331" i="13"/>
  <c r="Y2609" i="12"/>
  <c r="I2609" i="12"/>
  <c r="V2609" i="12"/>
  <c r="B2610" i="12"/>
  <c r="U2609" i="12"/>
  <c r="E2609" i="12"/>
  <c r="F2609" i="12" s="1"/>
  <c r="N2609" i="12"/>
  <c r="O2609" i="12" s="1"/>
  <c r="P2609" i="12" s="1"/>
  <c r="J2609" i="12"/>
  <c r="K2608" i="12"/>
  <c r="W2608" i="12"/>
  <c r="W2609" i="12" l="1"/>
  <c r="E1330" i="13"/>
  <c r="V2610" i="12"/>
  <c r="B2611" i="12"/>
  <c r="U2610" i="12"/>
  <c r="E2610" i="12"/>
  <c r="F2610" i="12" s="1"/>
  <c r="N2610" i="12"/>
  <c r="O2610" i="12" s="1"/>
  <c r="P2610" i="12" s="1"/>
  <c r="J2610" i="12"/>
  <c r="Y2610" i="12"/>
  <c r="I2610" i="12"/>
  <c r="K2609" i="12"/>
  <c r="Q2609" i="12"/>
  <c r="R2609" i="12" s="1"/>
  <c r="K2610" i="12" l="1"/>
  <c r="Q2610" i="12"/>
  <c r="R2610" i="12" s="1"/>
  <c r="W2610" i="12"/>
  <c r="E1329" i="13"/>
  <c r="N2611" i="12"/>
  <c r="O2611" i="12" s="1"/>
  <c r="P2611" i="12" s="1"/>
  <c r="J2611" i="12"/>
  <c r="Y2611" i="12"/>
  <c r="I2611" i="12"/>
  <c r="V2611" i="12"/>
  <c r="B2612" i="12"/>
  <c r="U2611" i="12"/>
  <c r="E2611" i="12"/>
  <c r="F2611" i="12" s="1"/>
  <c r="W2611" i="12" l="1"/>
  <c r="K2611" i="12"/>
  <c r="Q2611" i="12"/>
  <c r="R2611" i="12" s="1"/>
  <c r="E1328" i="13"/>
  <c r="N2612" i="12"/>
  <c r="O2612" i="12" s="1"/>
  <c r="P2612" i="12" s="1"/>
  <c r="J2612" i="12"/>
  <c r="Y2612" i="12"/>
  <c r="I2612" i="12"/>
  <c r="V2612" i="12"/>
  <c r="B2613" i="12"/>
  <c r="U2612" i="12"/>
  <c r="E2612" i="12"/>
  <c r="F2612" i="12" s="1"/>
  <c r="K2612" i="12" l="1"/>
  <c r="Q2612" i="12"/>
  <c r="R2612" i="12" s="1"/>
  <c r="W2612" i="12"/>
  <c r="E1327" i="13"/>
  <c r="J2613" i="12"/>
  <c r="Y2613" i="12"/>
  <c r="I2613" i="12"/>
  <c r="V2613" i="12"/>
  <c r="B2614" i="12"/>
  <c r="U2613" i="12"/>
  <c r="E2613" i="12"/>
  <c r="F2613" i="12" s="1"/>
  <c r="N2613" i="12"/>
  <c r="O2613" i="12" s="1"/>
  <c r="P2613" i="12" s="1"/>
  <c r="W2613" i="12" l="1"/>
  <c r="E1326" i="13"/>
  <c r="J2614" i="12"/>
  <c r="Y2614" i="12"/>
  <c r="I2614" i="12"/>
  <c r="V2614" i="12"/>
  <c r="B2615" i="12"/>
  <c r="U2614" i="12"/>
  <c r="E2614" i="12"/>
  <c r="F2614" i="12" s="1"/>
  <c r="N2614" i="12"/>
  <c r="O2614" i="12" s="1"/>
  <c r="P2614" i="12" s="1"/>
  <c r="K2613" i="12"/>
  <c r="Q2613" i="12"/>
  <c r="R2613" i="12" s="1"/>
  <c r="W2614" i="12" l="1"/>
  <c r="E1325" i="13"/>
  <c r="V2615" i="12"/>
  <c r="B2616" i="12"/>
  <c r="U2615" i="12"/>
  <c r="E2615" i="12"/>
  <c r="F2615" i="12" s="1"/>
  <c r="N2615" i="12"/>
  <c r="O2615" i="12" s="1"/>
  <c r="P2615" i="12" s="1"/>
  <c r="J2615" i="12"/>
  <c r="Y2615" i="12"/>
  <c r="I2615" i="12"/>
  <c r="K2614" i="12"/>
  <c r="Q2614" i="12"/>
  <c r="R2614" i="12" s="1"/>
  <c r="W2615" i="12" l="1"/>
  <c r="Q2615" i="12"/>
  <c r="R2615" i="12" s="1"/>
  <c r="E1324" i="13"/>
  <c r="N2616" i="12"/>
  <c r="O2616" i="12" s="1"/>
  <c r="P2616" i="12" s="1"/>
  <c r="J2616" i="12"/>
  <c r="Y2616" i="12"/>
  <c r="I2616" i="12"/>
  <c r="V2616" i="12"/>
  <c r="B2617" i="12"/>
  <c r="U2616" i="12"/>
  <c r="E2616" i="12"/>
  <c r="F2616" i="12" s="1"/>
  <c r="K2615" i="12"/>
  <c r="Q2616" i="12" l="1"/>
  <c r="R2616" i="12" s="1"/>
  <c r="W2616" i="12"/>
  <c r="E1323" i="13"/>
  <c r="N2617" i="12"/>
  <c r="O2617" i="12" s="1"/>
  <c r="P2617" i="12" s="1"/>
  <c r="J2617" i="12"/>
  <c r="Y2617" i="12"/>
  <c r="I2617" i="12"/>
  <c r="V2617" i="12"/>
  <c r="B2618" i="12"/>
  <c r="U2617" i="12"/>
  <c r="E2617" i="12"/>
  <c r="F2617" i="12" s="1"/>
  <c r="K2616" i="12"/>
  <c r="Q2617" i="12" l="1"/>
  <c r="R2617" i="12" s="1"/>
  <c r="W2617" i="12"/>
  <c r="E1322" i="13"/>
  <c r="N2618" i="12"/>
  <c r="O2618" i="12" s="1"/>
  <c r="P2618" i="12" s="1"/>
  <c r="J2618" i="12"/>
  <c r="Y2618" i="12"/>
  <c r="I2618" i="12"/>
  <c r="V2618" i="12"/>
  <c r="B2619" i="12"/>
  <c r="U2618" i="12"/>
  <c r="E2618" i="12"/>
  <c r="F2618" i="12" s="1"/>
  <c r="K2617" i="12"/>
  <c r="W2618" i="12" l="1"/>
  <c r="Q2618" i="12"/>
  <c r="R2618" i="12" s="1"/>
  <c r="E1321" i="13"/>
  <c r="J2619" i="12"/>
  <c r="Y2619" i="12"/>
  <c r="I2619" i="12"/>
  <c r="V2619" i="12"/>
  <c r="B2620" i="12"/>
  <c r="U2619" i="12"/>
  <c r="E2619" i="12"/>
  <c r="F2619" i="12" s="1"/>
  <c r="N2619" i="12"/>
  <c r="O2619" i="12" s="1"/>
  <c r="P2619" i="12" s="1"/>
  <c r="K2618" i="12"/>
  <c r="W2619" i="12" l="1"/>
  <c r="Q2619" i="12"/>
  <c r="R2619" i="12" s="1"/>
  <c r="E1320" i="13"/>
  <c r="V2620" i="12"/>
  <c r="B2621" i="12"/>
  <c r="U2620" i="12"/>
  <c r="E2620" i="12"/>
  <c r="F2620" i="12" s="1"/>
  <c r="N2620" i="12"/>
  <c r="O2620" i="12" s="1"/>
  <c r="P2620" i="12" s="1"/>
  <c r="J2620" i="12"/>
  <c r="Y2620" i="12"/>
  <c r="I2620" i="12"/>
  <c r="K2619" i="12"/>
  <c r="E1319" i="13" l="1"/>
  <c r="B2622" i="12"/>
  <c r="U2621" i="12"/>
  <c r="E2621" i="12"/>
  <c r="F2621" i="12" s="1"/>
  <c r="N2621" i="12"/>
  <c r="O2621" i="12" s="1"/>
  <c r="P2621" i="12" s="1"/>
  <c r="J2621" i="12"/>
  <c r="Y2621" i="12"/>
  <c r="I2621" i="12"/>
  <c r="V2621" i="12"/>
  <c r="K2620" i="12"/>
  <c r="Q2620" i="12"/>
  <c r="R2620" i="12" s="1"/>
  <c r="W2620" i="12"/>
  <c r="W2621" i="12" l="1"/>
  <c r="Q2621" i="12"/>
  <c r="R2621" i="12" s="1"/>
  <c r="K2621" i="12"/>
  <c r="E1318" i="13"/>
  <c r="N2622" i="12"/>
  <c r="O2622" i="12" s="1"/>
  <c r="P2622" i="12" s="1"/>
  <c r="J2622" i="12"/>
  <c r="Y2622" i="12"/>
  <c r="I2622" i="12"/>
  <c r="V2622" i="12"/>
  <c r="B2623" i="12"/>
  <c r="U2622" i="12"/>
  <c r="E2622" i="12"/>
  <c r="F2622" i="12" s="1"/>
  <c r="Q2622" i="12" l="1"/>
  <c r="R2622" i="12" s="1"/>
  <c r="W2622" i="12"/>
  <c r="E1317" i="13"/>
  <c r="N2623" i="12"/>
  <c r="O2623" i="12" s="1"/>
  <c r="P2623" i="12" s="1"/>
  <c r="J2623" i="12"/>
  <c r="Y2623" i="12"/>
  <c r="I2623" i="12"/>
  <c r="V2623" i="12"/>
  <c r="B2624" i="12"/>
  <c r="U2623" i="12"/>
  <c r="E2623" i="12"/>
  <c r="F2623" i="12" s="1"/>
  <c r="K2622" i="12"/>
  <c r="W2623" i="12" l="1"/>
  <c r="Q2623" i="12"/>
  <c r="R2623" i="12" s="1"/>
  <c r="K2623" i="12"/>
  <c r="E1316" i="13"/>
  <c r="J2624" i="12"/>
  <c r="Y2624" i="12"/>
  <c r="I2624" i="12"/>
  <c r="V2624" i="12"/>
  <c r="B2625" i="12"/>
  <c r="U2624" i="12"/>
  <c r="E2624" i="12"/>
  <c r="F2624" i="12" s="1"/>
  <c r="N2624" i="12"/>
  <c r="O2624" i="12" s="1"/>
  <c r="P2624" i="12" s="1"/>
  <c r="Q2624" i="12" l="1"/>
  <c r="R2624" i="12" s="1"/>
  <c r="W2624" i="12"/>
  <c r="E1315" i="13"/>
  <c r="Y2625" i="12"/>
  <c r="I2625" i="12"/>
  <c r="V2625" i="12"/>
  <c r="B2626" i="12"/>
  <c r="U2625" i="12"/>
  <c r="E2625" i="12"/>
  <c r="F2625" i="12" s="1"/>
  <c r="N2625" i="12"/>
  <c r="O2625" i="12" s="1"/>
  <c r="P2625" i="12" s="1"/>
  <c r="J2625" i="12"/>
  <c r="K2624" i="12"/>
  <c r="W2625" i="12" l="1"/>
  <c r="E1314" i="13"/>
  <c r="V2626" i="12"/>
  <c r="B2627" i="12"/>
  <c r="U2626" i="12"/>
  <c r="E2626" i="12"/>
  <c r="F2626" i="12" s="1"/>
  <c r="N2626" i="12"/>
  <c r="O2626" i="12" s="1"/>
  <c r="P2626" i="12" s="1"/>
  <c r="J2626" i="12"/>
  <c r="Y2626" i="12"/>
  <c r="I2626" i="12"/>
  <c r="K2625" i="12"/>
  <c r="Q2625" i="12"/>
  <c r="R2625" i="12" s="1"/>
  <c r="Q2626" i="12" l="1"/>
  <c r="R2626" i="12" s="1"/>
  <c r="W2626" i="12"/>
  <c r="E1313" i="13"/>
  <c r="N2627" i="12"/>
  <c r="O2627" i="12" s="1"/>
  <c r="P2627" i="12" s="1"/>
  <c r="J2627" i="12"/>
  <c r="Y2627" i="12"/>
  <c r="I2627" i="12"/>
  <c r="V2627" i="12"/>
  <c r="B2628" i="12"/>
  <c r="U2627" i="12"/>
  <c r="E2627" i="12"/>
  <c r="F2627" i="12" s="1"/>
  <c r="K2626" i="12"/>
  <c r="W2627" i="12" l="1"/>
  <c r="Q2627" i="12"/>
  <c r="R2627" i="12" s="1"/>
  <c r="E1312" i="13"/>
  <c r="N2628" i="12"/>
  <c r="O2628" i="12" s="1"/>
  <c r="P2628" i="12" s="1"/>
  <c r="J2628" i="12"/>
  <c r="Y2628" i="12"/>
  <c r="I2628" i="12"/>
  <c r="V2628" i="12"/>
  <c r="B2629" i="12"/>
  <c r="U2628" i="12"/>
  <c r="E2628" i="12"/>
  <c r="F2628" i="12" s="1"/>
  <c r="K2627" i="12"/>
  <c r="W2628" i="12" l="1"/>
  <c r="E1311" i="13"/>
  <c r="J2629" i="12"/>
  <c r="Y2629" i="12"/>
  <c r="I2629" i="12"/>
  <c r="V2629" i="12"/>
  <c r="B2630" i="12"/>
  <c r="U2629" i="12"/>
  <c r="E2629" i="12"/>
  <c r="F2629" i="12" s="1"/>
  <c r="N2629" i="12"/>
  <c r="O2629" i="12" s="1"/>
  <c r="P2629" i="12" s="1"/>
  <c r="Q2628" i="12"/>
  <c r="R2628" i="12" s="1"/>
  <c r="K2628" i="12"/>
  <c r="K2629" i="12" l="1"/>
  <c r="Q2629" i="12"/>
  <c r="R2629" i="12" s="1"/>
  <c r="W2629" i="12"/>
  <c r="E1310" i="13"/>
  <c r="J2630" i="12"/>
  <c r="Y2630" i="12"/>
  <c r="I2630" i="12"/>
  <c r="V2630" i="12"/>
  <c r="B2631" i="12"/>
  <c r="U2630" i="12"/>
  <c r="E2630" i="12"/>
  <c r="F2630" i="12" s="1"/>
  <c r="N2630" i="12"/>
  <c r="O2630" i="12" s="1"/>
  <c r="P2630" i="12" s="1"/>
  <c r="K2630" i="12" l="1"/>
  <c r="Q2630" i="12"/>
  <c r="R2630" i="12" s="1"/>
  <c r="W2630" i="12"/>
  <c r="E1309" i="13"/>
  <c r="V2631" i="12"/>
  <c r="B2632" i="12"/>
  <c r="U2631" i="12"/>
  <c r="E2631" i="12"/>
  <c r="F2631" i="12" s="1"/>
  <c r="N2631" i="12"/>
  <c r="O2631" i="12" s="1"/>
  <c r="P2631" i="12" s="1"/>
  <c r="J2631" i="12"/>
  <c r="Y2631" i="12"/>
  <c r="I2631" i="12"/>
  <c r="K2631" i="12" l="1"/>
  <c r="Q2631" i="12"/>
  <c r="R2631" i="12" s="1"/>
  <c r="W2631" i="12"/>
  <c r="E1308" i="13"/>
  <c r="N2632" i="12"/>
  <c r="O2632" i="12" s="1"/>
  <c r="P2632" i="12" s="1"/>
  <c r="J2632" i="12"/>
  <c r="Y2632" i="12"/>
  <c r="I2632" i="12"/>
  <c r="V2632" i="12"/>
  <c r="B2633" i="12"/>
  <c r="U2632" i="12"/>
  <c r="E2632" i="12"/>
  <c r="F2632" i="12" s="1"/>
  <c r="K2632" i="12" l="1"/>
  <c r="W2632" i="12"/>
  <c r="E1307" i="13"/>
  <c r="N2633" i="12"/>
  <c r="O2633" i="12" s="1"/>
  <c r="P2633" i="12" s="1"/>
  <c r="J2633" i="12"/>
  <c r="Y2633" i="12"/>
  <c r="I2633" i="12"/>
  <c r="V2633" i="12"/>
  <c r="B2634" i="12"/>
  <c r="U2633" i="12"/>
  <c r="E2633" i="12"/>
  <c r="F2633" i="12" s="1"/>
  <c r="Q2632" i="12"/>
  <c r="R2632" i="12" s="1"/>
  <c r="W2633" i="12" l="1"/>
  <c r="Q2633" i="12"/>
  <c r="R2633" i="12" s="1"/>
  <c r="E1306" i="13"/>
  <c r="N2634" i="12"/>
  <c r="O2634" i="12" s="1"/>
  <c r="P2634" i="12" s="1"/>
  <c r="J2634" i="12"/>
  <c r="Y2634" i="12"/>
  <c r="I2634" i="12"/>
  <c r="V2634" i="12"/>
  <c r="B2635" i="12"/>
  <c r="U2634" i="12"/>
  <c r="E2634" i="12"/>
  <c r="F2634" i="12" s="1"/>
  <c r="K2633" i="12"/>
  <c r="Q2634" i="12" l="1"/>
  <c r="R2634" i="12" s="1"/>
  <c r="W2634" i="12"/>
  <c r="E1305" i="13"/>
  <c r="J2635" i="12"/>
  <c r="Y2635" i="12"/>
  <c r="I2635" i="12"/>
  <c r="V2635" i="12"/>
  <c r="B2636" i="12"/>
  <c r="U2635" i="12"/>
  <c r="E2635" i="12"/>
  <c r="F2635" i="12" s="1"/>
  <c r="N2635" i="12"/>
  <c r="O2635" i="12" s="1"/>
  <c r="P2635" i="12" s="1"/>
  <c r="K2634" i="12"/>
  <c r="K2635" i="12" l="1"/>
  <c r="E1304" i="13"/>
  <c r="V2636" i="12"/>
  <c r="B2637" i="12"/>
  <c r="U2636" i="12"/>
  <c r="E2636" i="12"/>
  <c r="F2636" i="12" s="1"/>
  <c r="N2636" i="12"/>
  <c r="O2636" i="12" s="1"/>
  <c r="P2636" i="12" s="1"/>
  <c r="J2636" i="12"/>
  <c r="Y2636" i="12"/>
  <c r="I2636" i="12"/>
  <c r="Q2635" i="12"/>
  <c r="R2635" i="12" s="1"/>
  <c r="W2635" i="12"/>
  <c r="K2636" i="12" l="1"/>
  <c r="W2636" i="12"/>
  <c r="Q2636" i="12"/>
  <c r="R2636" i="12" s="1"/>
  <c r="E1303" i="13"/>
  <c r="B2638" i="12"/>
  <c r="U2637" i="12"/>
  <c r="E2637" i="12"/>
  <c r="F2637" i="12" s="1"/>
  <c r="N2637" i="12"/>
  <c r="O2637" i="12" s="1"/>
  <c r="P2637" i="12" s="1"/>
  <c r="J2637" i="12"/>
  <c r="Y2637" i="12"/>
  <c r="I2637" i="12"/>
  <c r="V2637" i="12"/>
  <c r="Q2637" i="12" l="1"/>
  <c r="R2637" i="12" s="1"/>
  <c r="W2637" i="12"/>
  <c r="E1302" i="13"/>
  <c r="N2638" i="12"/>
  <c r="O2638" i="12" s="1"/>
  <c r="P2638" i="12" s="1"/>
  <c r="J2638" i="12"/>
  <c r="Y2638" i="12"/>
  <c r="I2638" i="12"/>
  <c r="V2638" i="12"/>
  <c r="B2639" i="12"/>
  <c r="U2638" i="12"/>
  <c r="E2638" i="12"/>
  <c r="F2638" i="12" s="1"/>
  <c r="K2637" i="12"/>
  <c r="W2638" i="12" l="1"/>
  <c r="K2638" i="12"/>
  <c r="Q2638" i="12"/>
  <c r="R2638" i="12" s="1"/>
  <c r="E1301" i="13"/>
  <c r="N2639" i="12"/>
  <c r="O2639" i="12" s="1"/>
  <c r="P2639" i="12" s="1"/>
  <c r="J2639" i="12"/>
  <c r="Y2639" i="12"/>
  <c r="I2639" i="12"/>
  <c r="V2639" i="12"/>
  <c r="B2640" i="12"/>
  <c r="U2639" i="12"/>
  <c r="E2639" i="12"/>
  <c r="F2639" i="12" s="1"/>
  <c r="K2639" i="12" l="1"/>
  <c r="W2639" i="12"/>
  <c r="Q2639" i="12"/>
  <c r="R2639" i="12" s="1"/>
  <c r="E1300" i="13"/>
  <c r="J2640" i="12"/>
  <c r="Y2640" i="12"/>
  <c r="I2640" i="12"/>
  <c r="V2640" i="12"/>
  <c r="B2641" i="12"/>
  <c r="U2640" i="12"/>
  <c r="E2640" i="12"/>
  <c r="F2640" i="12" s="1"/>
  <c r="N2640" i="12"/>
  <c r="O2640" i="12" s="1"/>
  <c r="P2640" i="12" s="1"/>
  <c r="K2640" i="12" l="1"/>
  <c r="Q2640" i="12"/>
  <c r="R2640" i="12" s="1"/>
  <c r="W2640" i="12"/>
  <c r="E1299" i="13"/>
  <c r="Y2641" i="12"/>
  <c r="I2641" i="12"/>
  <c r="V2641" i="12"/>
  <c r="B2642" i="12"/>
  <c r="U2641" i="12"/>
  <c r="E2641" i="12"/>
  <c r="F2641" i="12" s="1"/>
  <c r="N2641" i="12"/>
  <c r="O2641" i="12" s="1"/>
  <c r="P2641" i="12" s="1"/>
  <c r="J2641" i="12"/>
  <c r="W2641" i="12" l="1"/>
  <c r="Q2641" i="12"/>
  <c r="R2641" i="12" s="1"/>
  <c r="E1298" i="13"/>
  <c r="V2642" i="12"/>
  <c r="B2643" i="12"/>
  <c r="U2642" i="12"/>
  <c r="E2642" i="12"/>
  <c r="F2642" i="12" s="1"/>
  <c r="N2642" i="12"/>
  <c r="O2642" i="12" s="1"/>
  <c r="P2642" i="12" s="1"/>
  <c r="J2642" i="12"/>
  <c r="Y2642" i="12"/>
  <c r="I2642" i="12"/>
  <c r="K2641" i="12"/>
  <c r="W2642" i="12" l="1"/>
  <c r="E1297" i="13"/>
  <c r="N2643" i="12"/>
  <c r="O2643" i="12" s="1"/>
  <c r="P2643" i="12" s="1"/>
  <c r="J2643" i="12"/>
  <c r="Y2643" i="12"/>
  <c r="I2643" i="12"/>
  <c r="V2643" i="12"/>
  <c r="B2644" i="12"/>
  <c r="U2643" i="12"/>
  <c r="E2643" i="12"/>
  <c r="F2643" i="12" s="1"/>
  <c r="K2642" i="12"/>
  <c r="Q2642" i="12"/>
  <c r="R2642" i="12" s="1"/>
  <c r="W2643" i="12" l="1"/>
  <c r="Q2643" i="12"/>
  <c r="R2643" i="12" s="1"/>
  <c r="E1296" i="13"/>
  <c r="N2644" i="12"/>
  <c r="O2644" i="12" s="1"/>
  <c r="P2644" i="12" s="1"/>
  <c r="J2644" i="12"/>
  <c r="Y2644" i="12"/>
  <c r="I2644" i="12"/>
  <c r="V2644" i="12"/>
  <c r="B2645" i="12"/>
  <c r="U2644" i="12"/>
  <c r="E2644" i="12"/>
  <c r="F2644" i="12" s="1"/>
  <c r="K2643" i="12"/>
  <c r="W2644" i="12" l="1"/>
  <c r="K2644" i="12"/>
  <c r="Q2644" i="12"/>
  <c r="R2644" i="12" s="1"/>
  <c r="E1295" i="13"/>
  <c r="J2645" i="12"/>
  <c r="Y2645" i="12"/>
  <c r="I2645" i="12"/>
  <c r="V2645" i="12"/>
  <c r="B2646" i="12"/>
  <c r="U2645" i="12"/>
  <c r="E2645" i="12"/>
  <c r="F2645" i="12" s="1"/>
  <c r="N2645" i="12"/>
  <c r="O2645" i="12" s="1"/>
  <c r="P2645" i="12" s="1"/>
  <c r="W2645" i="12" l="1"/>
  <c r="Q2645" i="12"/>
  <c r="R2645" i="12" s="1"/>
  <c r="E1294" i="13"/>
  <c r="J2646" i="12"/>
  <c r="Y2646" i="12"/>
  <c r="I2646" i="12"/>
  <c r="V2646" i="12"/>
  <c r="B2647" i="12"/>
  <c r="U2646" i="12"/>
  <c r="E2646" i="12"/>
  <c r="F2646" i="12" s="1"/>
  <c r="N2646" i="12"/>
  <c r="O2646" i="12" s="1"/>
  <c r="P2646" i="12" s="1"/>
  <c r="K2645" i="12"/>
  <c r="W2646" i="12" l="1"/>
  <c r="Q2646" i="12"/>
  <c r="R2646" i="12" s="1"/>
  <c r="E1293" i="13"/>
  <c r="V2647" i="12"/>
  <c r="B2648" i="12"/>
  <c r="U2647" i="12"/>
  <c r="E2647" i="12"/>
  <c r="F2647" i="12" s="1"/>
  <c r="N2647" i="12"/>
  <c r="O2647" i="12" s="1"/>
  <c r="P2647" i="12" s="1"/>
  <c r="J2647" i="12"/>
  <c r="Y2647" i="12"/>
  <c r="I2647" i="12"/>
  <c r="K2646" i="12"/>
  <c r="Q2647" i="12" l="1"/>
  <c r="R2647" i="12" s="1"/>
  <c r="W2647" i="12"/>
  <c r="K2647" i="12"/>
  <c r="E1292" i="13"/>
  <c r="N2648" i="12"/>
  <c r="O2648" i="12" s="1"/>
  <c r="P2648" i="12" s="1"/>
  <c r="J2648" i="12"/>
  <c r="Y2648" i="12"/>
  <c r="I2648" i="12"/>
  <c r="V2648" i="12"/>
  <c r="B2649" i="12"/>
  <c r="U2648" i="12"/>
  <c r="E2648" i="12"/>
  <c r="F2648" i="12" s="1"/>
  <c r="W2648" i="12" l="1"/>
  <c r="Q2648" i="12"/>
  <c r="R2648" i="12" s="1"/>
  <c r="E1291" i="13"/>
  <c r="N2649" i="12"/>
  <c r="O2649" i="12" s="1"/>
  <c r="P2649" i="12" s="1"/>
  <c r="J2649" i="12"/>
  <c r="Y2649" i="12"/>
  <c r="I2649" i="12"/>
  <c r="V2649" i="12"/>
  <c r="B2650" i="12"/>
  <c r="U2649" i="12"/>
  <c r="E2649" i="12"/>
  <c r="F2649" i="12" s="1"/>
  <c r="K2648" i="12"/>
  <c r="W2649" i="12" l="1"/>
  <c r="E1290" i="13"/>
  <c r="Y2650" i="12"/>
  <c r="N2650" i="12"/>
  <c r="O2650" i="12" s="1"/>
  <c r="P2650" i="12" s="1"/>
  <c r="J2650" i="12"/>
  <c r="I2650" i="12"/>
  <c r="V2650" i="12"/>
  <c r="E2650" i="12"/>
  <c r="F2650" i="12" s="1"/>
  <c r="U2650" i="12"/>
  <c r="B2651" i="12"/>
  <c r="K2649" i="12"/>
  <c r="Q2649" i="12"/>
  <c r="R2649" i="12" s="1"/>
  <c r="K2650" i="12" l="1"/>
  <c r="Q2650" i="12"/>
  <c r="R2650" i="12" s="1"/>
  <c r="E1289" i="13"/>
  <c r="Y2651" i="12"/>
  <c r="I2651" i="12"/>
  <c r="V2651" i="12"/>
  <c r="N2651" i="12"/>
  <c r="O2651" i="12" s="1"/>
  <c r="P2651" i="12" s="1"/>
  <c r="J2651" i="12"/>
  <c r="E2651" i="12"/>
  <c r="F2651" i="12" s="1"/>
  <c r="U2651" i="12"/>
  <c r="B2652" i="12"/>
  <c r="W2650" i="12"/>
  <c r="W2651" i="12" l="1"/>
  <c r="K2651" i="12"/>
  <c r="Q2651" i="12"/>
  <c r="R2651" i="12" s="1"/>
  <c r="E1288" i="13"/>
  <c r="J2652" i="12"/>
  <c r="V2652" i="12"/>
  <c r="B2653" i="12"/>
  <c r="N2652" i="12"/>
  <c r="O2652" i="12" s="1"/>
  <c r="P2652" i="12" s="1"/>
  <c r="I2652" i="12"/>
  <c r="Y2652" i="12"/>
  <c r="E2652" i="12"/>
  <c r="F2652" i="12" s="1"/>
  <c r="U2652" i="12"/>
  <c r="W2652" i="12" l="1"/>
  <c r="E1287" i="13"/>
  <c r="V2653" i="12"/>
  <c r="E2653" i="12"/>
  <c r="F2653" i="12" s="1"/>
  <c r="Y2653" i="12"/>
  <c r="U2653" i="12"/>
  <c r="B2654" i="12"/>
  <c r="N2653" i="12"/>
  <c r="O2653" i="12" s="1"/>
  <c r="P2653" i="12" s="1"/>
  <c r="J2653" i="12"/>
  <c r="I2653" i="12"/>
  <c r="K2652" i="12"/>
  <c r="Q2652" i="12"/>
  <c r="R2652" i="12" s="1"/>
  <c r="W2653" i="12" l="1"/>
  <c r="E1286" i="13"/>
  <c r="J2654" i="12"/>
  <c r="I2654" i="12"/>
  <c r="Y2654" i="12"/>
  <c r="E2654" i="12"/>
  <c r="F2654" i="12" s="1"/>
  <c r="V2654" i="12"/>
  <c r="U2654" i="12"/>
  <c r="B2655" i="12"/>
  <c r="N2654" i="12"/>
  <c r="O2654" i="12" s="1"/>
  <c r="P2654" i="12" s="1"/>
  <c r="Q2653" i="12"/>
  <c r="R2653" i="12" s="1"/>
  <c r="K2653" i="12"/>
  <c r="K2654" i="12" l="1"/>
  <c r="E1285" i="13"/>
  <c r="J2655" i="12"/>
  <c r="U2655" i="12"/>
  <c r="B2656" i="12"/>
  <c r="N2655" i="12"/>
  <c r="O2655" i="12" s="1"/>
  <c r="P2655" i="12" s="1"/>
  <c r="I2655" i="12"/>
  <c r="Y2655" i="12"/>
  <c r="E2655" i="12"/>
  <c r="F2655" i="12" s="1"/>
  <c r="V2655" i="12"/>
  <c r="Q2654" i="12"/>
  <c r="R2654" i="12" s="1"/>
  <c r="W2654" i="12"/>
  <c r="W2655" i="12" l="1"/>
  <c r="E1284" i="13"/>
  <c r="N2656" i="12"/>
  <c r="O2656" i="12" s="1"/>
  <c r="P2656" i="12" s="1"/>
  <c r="J2656" i="12"/>
  <c r="E2656" i="12"/>
  <c r="F2656" i="12" s="1"/>
  <c r="Y2656" i="12"/>
  <c r="V2656" i="12"/>
  <c r="U2656" i="12"/>
  <c r="B2657" i="12"/>
  <c r="I2656" i="12"/>
  <c r="Q2655" i="12"/>
  <c r="R2655" i="12" s="1"/>
  <c r="K2655" i="12"/>
  <c r="W2656" i="12" l="1"/>
  <c r="K2656" i="12"/>
  <c r="Q2656" i="12"/>
  <c r="R2656" i="12" s="1"/>
  <c r="E1283" i="13"/>
  <c r="J2657" i="12"/>
  <c r="N2657" i="12"/>
  <c r="O2657" i="12" s="1"/>
  <c r="P2657" i="12" s="1"/>
  <c r="I2657" i="12"/>
  <c r="E2657" i="12"/>
  <c r="F2657" i="12" s="1"/>
  <c r="Y2657" i="12"/>
  <c r="V2657" i="12"/>
  <c r="U2657" i="12"/>
  <c r="B2658" i="12"/>
  <c r="W2657" i="12" l="1"/>
  <c r="Q2657" i="12"/>
  <c r="R2657" i="12" s="1"/>
  <c r="E1282" i="13"/>
  <c r="V2658" i="12"/>
  <c r="U2658" i="12"/>
  <c r="B2659" i="12"/>
  <c r="N2658" i="12"/>
  <c r="O2658" i="12" s="1"/>
  <c r="P2658" i="12" s="1"/>
  <c r="J2658" i="12"/>
  <c r="I2658" i="12"/>
  <c r="E2658" i="12"/>
  <c r="F2658" i="12" s="1"/>
  <c r="Y2658" i="12"/>
  <c r="K2657" i="12"/>
  <c r="W2658" i="12" l="1"/>
  <c r="E1281" i="13"/>
  <c r="B2660" i="12"/>
  <c r="U2659" i="12"/>
  <c r="E2659" i="12"/>
  <c r="F2659" i="12" s="1"/>
  <c r="N2659" i="12"/>
  <c r="O2659" i="12" s="1"/>
  <c r="P2659" i="12" s="1"/>
  <c r="I2659" i="12"/>
  <c r="Y2659" i="12"/>
  <c r="V2659" i="12"/>
  <c r="J2659" i="12"/>
  <c r="Q2658" i="12"/>
  <c r="R2658" i="12" s="1"/>
  <c r="K2658" i="12"/>
  <c r="K2659" i="12" l="1"/>
  <c r="Q2659" i="12"/>
  <c r="R2659" i="12" s="1"/>
  <c r="W2659" i="12"/>
  <c r="E1280" i="13"/>
  <c r="N2660" i="12"/>
  <c r="O2660" i="12" s="1"/>
  <c r="P2660" i="12" s="1"/>
  <c r="B2661" i="12"/>
  <c r="J2660" i="12"/>
  <c r="I2660" i="12"/>
  <c r="E2660" i="12"/>
  <c r="F2660" i="12" s="1"/>
  <c r="Y2660" i="12"/>
  <c r="V2660" i="12"/>
  <c r="U2660" i="12"/>
  <c r="E1279" i="13" l="1"/>
  <c r="N2661" i="12"/>
  <c r="O2661" i="12" s="1"/>
  <c r="P2661" i="12" s="1"/>
  <c r="Y2661" i="12"/>
  <c r="I2661" i="12"/>
  <c r="V2661" i="12"/>
  <c r="J2661" i="12"/>
  <c r="E2661" i="12"/>
  <c r="F2661" i="12" s="1"/>
  <c r="U2661" i="12"/>
  <c r="B2662" i="12"/>
  <c r="Q2660" i="12"/>
  <c r="R2660" i="12" s="1"/>
  <c r="W2660" i="12"/>
  <c r="K2660" i="12"/>
  <c r="K2661" i="12" l="1"/>
  <c r="E1278" i="13"/>
  <c r="V2662" i="12"/>
  <c r="B2663" i="12"/>
  <c r="U2662" i="12"/>
  <c r="E2662" i="12"/>
  <c r="F2662" i="12" s="1"/>
  <c r="Y2662" i="12"/>
  <c r="N2662" i="12"/>
  <c r="O2662" i="12" s="1"/>
  <c r="P2662" i="12" s="1"/>
  <c r="J2662" i="12"/>
  <c r="I2662" i="12"/>
  <c r="Q2661" i="12"/>
  <c r="R2661" i="12" s="1"/>
  <c r="W2661" i="12"/>
  <c r="K2662" i="12" l="1"/>
  <c r="Q2662" i="12"/>
  <c r="R2662" i="12" s="1"/>
  <c r="W2662" i="12"/>
  <c r="E1277" i="13"/>
  <c r="Y2663" i="12"/>
  <c r="I2663" i="12"/>
  <c r="B2664" i="12"/>
  <c r="U2663" i="12"/>
  <c r="E2663" i="12"/>
  <c r="F2663" i="12" s="1"/>
  <c r="V2663" i="12"/>
  <c r="N2663" i="12"/>
  <c r="O2663" i="12" s="1"/>
  <c r="P2663" i="12" s="1"/>
  <c r="J2663" i="12"/>
  <c r="Q2663" i="12" l="1"/>
  <c r="R2663" i="12" s="1"/>
  <c r="W2663" i="12"/>
  <c r="E1276" i="13"/>
  <c r="V2664" i="12"/>
  <c r="B2665" i="12"/>
  <c r="U2664" i="12"/>
  <c r="E2664" i="12"/>
  <c r="F2664" i="12" s="1"/>
  <c r="N2664" i="12"/>
  <c r="O2664" i="12" s="1"/>
  <c r="P2664" i="12" s="1"/>
  <c r="J2664" i="12"/>
  <c r="I2664" i="12"/>
  <c r="Y2664" i="12"/>
  <c r="K2663" i="12"/>
  <c r="W2664" i="12" l="1"/>
  <c r="E1275" i="13"/>
  <c r="J2665" i="12"/>
  <c r="I2665" i="12"/>
  <c r="B2666" i="12"/>
  <c r="E2665" i="12"/>
  <c r="F2665" i="12" s="1"/>
  <c r="Y2665" i="12"/>
  <c r="V2665" i="12"/>
  <c r="U2665" i="12"/>
  <c r="N2665" i="12"/>
  <c r="O2665" i="12" s="1"/>
  <c r="P2665" i="12" s="1"/>
  <c r="K2664" i="12"/>
  <c r="Q2664" i="12"/>
  <c r="R2664" i="12" s="1"/>
  <c r="W2665" i="12" l="1"/>
  <c r="Q2665" i="12"/>
  <c r="R2665" i="12" s="1"/>
  <c r="E1274" i="13"/>
  <c r="J2666" i="12"/>
  <c r="Y2666" i="12"/>
  <c r="I2666" i="12"/>
  <c r="V2666" i="12"/>
  <c r="U2666" i="12"/>
  <c r="N2666" i="12"/>
  <c r="O2666" i="12" s="1"/>
  <c r="P2666" i="12" s="1"/>
  <c r="B2667" i="12"/>
  <c r="E2666" i="12"/>
  <c r="F2666" i="12" s="1"/>
  <c r="K2665" i="12"/>
  <c r="W2666" i="12" l="1"/>
  <c r="K2666" i="12"/>
  <c r="E1273" i="13"/>
  <c r="Y2667" i="12"/>
  <c r="I2667" i="12"/>
  <c r="V2667" i="12"/>
  <c r="B2668" i="12"/>
  <c r="U2667" i="12"/>
  <c r="E2667" i="12"/>
  <c r="F2667" i="12" s="1"/>
  <c r="N2667" i="12"/>
  <c r="O2667" i="12" s="1"/>
  <c r="P2667" i="12" s="1"/>
  <c r="J2667" i="12"/>
  <c r="Q2666" i="12"/>
  <c r="R2666" i="12" s="1"/>
  <c r="Q2667" i="12" l="1"/>
  <c r="R2667" i="12" s="1"/>
  <c r="K2667" i="12"/>
  <c r="E1272" i="13"/>
  <c r="J2668" i="12"/>
  <c r="Y2668" i="12"/>
  <c r="I2668" i="12"/>
  <c r="V2668" i="12"/>
  <c r="U2668" i="12"/>
  <c r="N2668" i="12"/>
  <c r="O2668" i="12" s="1"/>
  <c r="P2668" i="12" s="1"/>
  <c r="B2669" i="12"/>
  <c r="E2668" i="12"/>
  <c r="F2668" i="12" s="1"/>
  <c r="W2667" i="12"/>
  <c r="W2668" i="12" l="1"/>
  <c r="Q2668" i="12"/>
  <c r="R2668" i="12" s="1"/>
  <c r="K2668" i="12"/>
  <c r="E1271" i="13"/>
  <c r="V2669" i="12"/>
  <c r="N2669" i="12"/>
  <c r="O2669" i="12" s="1"/>
  <c r="P2669" i="12" s="1"/>
  <c r="J2669" i="12"/>
  <c r="B2670" i="12"/>
  <c r="I2669" i="12"/>
  <c r="E2669" i="12"/>
  <c r="F2669" i="12" s="1"/>
  <c r="Y2669" i="12"/>
  <c r="U2669" i="12"/>
  <c r="K2669" i="12" l="1"/>
  <c r="W2669" i="12"/>
  <c r="E1270" i="13"/>
  <c r="N2670" i="12"/>
  <c r="O2670" i="12" s="1"/>
  <c r="P2670" i="12" s="1"/>
  <c r="B2671" i="12"/>
  <c r="E2670" i="12"/>
  <c r="F2670" i="12" s="1"/>
  <c r="Y2670" i="12"/>
  <c r="V2670" i="12"/>
  <c r="U2670" i="12"/>
  <c r="J2670" i="12"/>
  <c r="I2670" i="12"/>
  <c r="Q2669" i="12"/>
  <c r="R2669" i="12" s="1"/>
  <c r="W2670" i="12" l="1"/>
  <c r="E1269" i="13"/>
  <c r="J2671" i="12"/>
  <c r="Y2671" i="12"/>
  <c r="I2671" i="12"/>
  <c r="V2671" i="12"/>
  <c r="U2671" i="12"/>
  <c r="N2671" i="12"/>
  <c r="O2671" i="12" s="1"/>
  <c r="P2671" i="12" s="1"/>
  <c r="B2672" i="12"/>
  <c r="E2671" i="12"/>
  <c r="F2671" i="12" s="1"/>
  <c r="Q2670" i="12"/>
  <c r="R2670" i="12" s="1"/>
  <c r="K2670" i="12"/>
  <c r="Q2671" i="12" l="1"/>
  <c r="R2671" i="12" s="1"/>
  <c r="W2671" i="12"/>
  <c r="K2671" i="12"/>
  <c r="E1268" i="13"/>
  <c r="N2672" i="12"/>
  <c r="O2672" i="12" s="1"/>
  <c r="P2672" i="12" s="1"/>
  <c r="J2672" i="12"/>
  <c r="V2672" i="12"/>
  <c r="B2673" i="12"/>
  <c r="U2672" i="12"/>
  <c r="E2672" i="12"/>
  <c r="F2672" i="12" s="1"/>
  <c r="I2672" i="12"/>
  <c r="Y2672" i="12"/>
  <c r="K2672" i="12" l="1"/>
  <c r="E1267" i="13"/>
  <c r="J2673" i="12"/>
  <c r="B2674" i="12"/>
  <c r="U2673" i="12"/>
  <c r="E2673" i="12"/>
  <c r="F2673" i="12" s="1"/>
  <c r="N2673" i="12"/>
  <c r="O2673" i="12" s="1"/>
  <c r="P2673" i="12" s="1"/>
  <c r="I2673" i="12"/>
  <c r="Y2673" i="12"/>
  <c r="V2673" i="12"/>
  <c r="Q2672" i="12"/>
  <c r="R2672" i="12" s="1"/>
  <c r="W2672" i="12"/>
  <c r="K2673" i="12" l="1"/>
  <c r="W2673" i="12"/>
  <c r="E1266" i="13"/>
  <c r="J2674" i="12"/>
  <c r="I2674" i="12"/>
  <c r="B2675" i="12"/>
  <c r="E2674" i="12"/>
  <c r="F2674" i="12" s="1"/>
  <c r="Y2674" i="12"/>
  <c r="V2674" i="12"/>
  <c r="U2674" i="12"/>
  <c r="N2674" i="12"/>
  <c r="O2674" i="12" s="1"/>
  <c r="P2674" i="12" s="1"/>
  <c r="Q2673" i="12"/>
  <c r="R2673" i="12" s="1"/>
  <c r="Q2674" i="12" l="1"/>
  <c r="R2674" i="12" s="1"/>
  <c r="E1265" i="13"/>
  <c r="B2676" i="12"/>
  <c r="U2675" i="12"/>
  <c r="E2675" i="12"/>
  <c r="F2675" i="12" s="1"/>
  <c r="N2675" i="12"/>
  <c r="O2675" i="12" s="1"/>
  <c r="P2675" i="12" s="1"/>
  <c r="Y2675" i="12"/>
  <c r="V2675" i="12"/>
  <c r="J2675" i="12"/>
  <c r="I2675" i="12"/>
  <c r="K2674" i="12"/>
  <c r="W2674" i="12"/>
  <c r="W2675" i="12" l="1"/>
  <c r="Q2675" i="12"/>
  <c r="R2675" i="12" s="1"/>
  <c r="E1264" i="13"/>
  <c r="N2676" i="12"/>
  <c r="O2676" i="12" s="1"/>
  <c r="P2676" i="12" s="1"/>
  <c r="J2676" i="12"/>
  <c r="Y2676" i="12"/>
  <c r="I2676" i="12"/>
  <c r="V2676" i="12"/>
  <c r="B2677" i="12"/>
  <c r="U2676" i="12"/>
  <c r="E2676" i="12"/>
  <c r="F2676" i="12" s="1"/>
  <c r="K2675" i="12"/>
  <c r="W2676" i="12" l="1"/>
  <c r="Q2676" i="12"/>
  <c r="R2676" i="12" s="1"/>
  <c r="K2676" i="12"/>
  <c r="E1263" i="13"/>
  <c r="N2677" i="12"/>
  <c r="O2677" i="12" s="1"/>
  <c r="P2677" i="12" s="1"/>
  <c r="J2677" i="12"/>
  <c r="Y2677" i="12"/>
  <c r="I2677" i="12"/>
  <c r="V2677" i="12"/>
  <c r="E2677" i="12"/>
  <c r="F2677" i="12" s="1"/>
  <c r="B2678" i="12"/>
  <c r="U2677" i="12"/>
  <c r="Q2677" i="12" l="1"/>
  <c r="R2677" i="12" s="1"/>
  <c r="W2677" i="12"/>
  <c r="E1262" i="13"/>
  <c r="V2678" i="12"/>
  <c r="B2679" i="12"/>
  <c r="U2678" i="12"/>
  <c r="E2678" i="12"/>
  <c r="F2678" i="12" s="1"/>
  <c r="N2678" i="12"/>
  <c r="O2678" i="12" s="1"/>
  <c r="P2678" i="12" s="1"/>
  <c r="J2678" i="12"/>
  <c r="I2678" i="12"/>
  <c r="Y2678" i="12"/>
  <c r="K2677" i="12"/>
  <c r="E1261" i="13" l="1"/>
  <c r="Y2679" i="12"/>
  <c r="I2679" i="12"/>
  <c r="B2680" i="12"/>
  <c r="U2679" i="12"/>
  <c r="E2679" i="12"/>
  <c r="F2679" i="12" s="1"/>
  <c r="V2679" i="12"/>
  <c r="N2679" i="12"/>
  <c r="O2679" i="12" s="1"/>
  <c r="P2679" i="12" s="1"/>
  <c r="J2679" i="12"/>
  <c r="Q2678" i="12"/>
  <c r="R2678" i="12" s="1"/>
  <c r="K2678" i="12"/>
  <c r="W2678" i="12"/>
  <c r="W2679" i="12" l="1"/>
  <c r="Q2679" i="12"/>
  <c r="R2679" i="12" s="1"/>
  <c r="E1260" i="13"/>
  <c r="V2680" i="12"/>
  <c r="B2681" i="12"/>
  <c r="U2680" i="12"/>
  <c r="E2680" i="12"/>
  <c r="F2680" i="12" s="1"/>
  <c r="N2680" i="12"/>
  <c r="O2680" i="12" s="1"/>
  <c r="P2680" i="12" s="1"/>
  <c r="J2680" i="12"/>
  <c r="Y2680" i="12"/>
  <c r="I2680" i="12"/>
  <c r="K2679" i="12"/>
  <c r="K2680" i="12" l="1"/>
  <c r="W2680" i="12"/>
  <c r="Q2680" i="12"/>
  <c r="R2680" i="12" s="1"/>
  <c r="E1259" i="13"/>
  <c r="N2681" i="12"/>
  <c r="O2681" i="12" s="1"/>
  <c r="P2681" i="12" s="1"/>
  <c r="J2681" i="12"/>
  <c r="Y2681" i="12"/>
  <c r="I2681" i="12"/>
  <c r="V2681" i="12"/>
  <c r="B2682" i="12"/>
  <c r="U2681" i="12"/>
  <c r="E2681" i="12"/>
  <c r="F2681" i="12" s="1"/>
  <c r="W2681" i="12" l="1"/>
  <c r="Q2681" i="12"/>
  <c r="R2681" i="12" s="1"/>
  <c r="E1258" i="13"/>
  <c r="N2682" i="12"/>
  <c r="O2682" i="12" s="1"/>
  <c r="P2682" i="12" s="1"/>
  <c r="J2682" i="12"/>
  <c r="Y2682" i="12"/>
  <c r="I2682" i="12"/>
  <c r="V2682" i="12"/>
  <c r="B2683" i="12"/>
  <c r="U2682" i="12"/>
  <c r="E2682" i="12"/>
  <c r="F2682" i="12" s="1"/>
  <c r="K2681" i="12"/>
  <c r="Q2682" i="12" l="1"/>
  <c r="R2682" i="12" s="1"/>
  <c r="K2682" i="12"/>
  <c r="W2682" i="12"/>
  <c r="E1257" i="13"/>
  <c r="J2683" i="12"/>
  <c r="Y2683" i="12"/>
  <c r="I2683" i="12"/>
  <c r="V2683" i="12"/>
  <c r="B2684" i="12"/>
  <c r="U2683" i="12"/>
  <c r="E2683" i="12"/>
  <c r="F2683" i="12" s="1"/>
  <c r="N2683" i="12"/>
  <c r="O2683" i="12" s="1"/>
  <c r="P2683" i="12" s="1"/>
  <c r="W2683" i="12" l="1"/>
  <c r="Q2683" i="12"/>
  <c r="R2683" i="12" s="1"/>
  <c r="K2683" i="12"/>
  <c r="E1256" i="13"/>
  <c r="J2684" i="12"/>
  <c r="Y2684" i="12"/>
  <c r="I2684" i="12"/>
  <c r="V2684" i="12"/>
  <c r="B2685" i="12"/>
  <c r="U2684" i="12"/>
  <c r="E2684" i="12"/>
  <c r="F2684" i="12" s="1"/>
  <c r="N2684" i="12"/>
  <c r="O2684" i="12" s="1"/>
  <c r="P2684" i="12" s="1"/>
  <c r="W2684" i="12" l="1"/>
  <c r="E1255" i="13"/>
  <c r="V2685" i="12"/>
  <c r="B2686" i="12"/>
  <c r="U2685" i="12"/>
  <c r="E2685" i="12"/>
  <c r="F2685" i="12" s="1"/>
  <c r="N2685" i="12"/>
  <c r="O2685" i="12" s="1"/>
  <c r="P2685" i="12" s="1"/>
  <c r="J2685" i="12"/>
  <c r="Y2685" i="12"/>
  <c r="I2685" i="12"/>
  <c r="K2684" i="12"/>
  <c r="Q2684" i="12"/>
  <c r="R2684" i="12" s="1"/>
  <c r="W2685" i="12" l="1"/>
  <c r="Q2685" i="12"/>
  <c r="R2685" i="12" s="1"/>
  <c r="K2685" i="12"/>
  <c r="E1254" i="13"/>
  <c r="N2686" i="12"/>
  <c r="O2686" i="12" s="1"/>
  <c r="P2686" i="12" s="1"/>
  <c r="J2686" i="12"/>
  <c r="B2687" i="12"/>
  <c r="Y2686" i="12"/>
  <c r="V2686" i="12"/>
  <c r="U2686" i="12"/>
  <c r="I2686" i="12"/>
  <c r="E2686" i="12"/>
  <c r="F2686" i="12" s="1"/>
  <c r="Q2686" i="12" l="1"/>
  <c r="R2686" i="12" s="1"/>
  <c r="K2686" i="12"/>
  <c r="W2686" i="12"/>
  <c r="E1253" i="13"/>
  <c r="N2687" i="12"/>
  <c r="O2687" i="12" s="1"/>
  <c r="P2687" i="12" s="1"/>
  <c r="J2687" i="12"/>
  <c r="Y2687" i="12"/>
  <c r="I2687" i="12"/>
  <c r="B2688" i="12"/>
  <c r="U2687" i="12"/>
  <c r="E2687" i="12"/>
  <c r="F2687" i="12" s="1"/>
  <c r="V2687" i="12"/>
  <c r="Q2687" i="12" l="1"/>
  <c r="R2687" i="12" s="1"/>
  <c r="W2687" i="12"/>
  <c r="E1252" i="13"/>
  <c r="N2688" i="12"/>
  <c r="O2688" i="12" s="1"/>
  <c r="P2688" i="12" s="1"/>
  <c r="J2688" i="12"/>
  <c r="Y2688" i="12"/>
  <c r="I2688" i="12"/>
  <c r="V2688" i="12"/>
  <c r="B2689" i="12"/>
  <c r="U2688" i="12"/>
  <c r="E2688" i="12"/>
  <c r="F2688" i="12" s="1"/>
  <c r="K2687" i="12"/>
  <c r="Q2688" i="12" l="1"/>
  <c r="R2688" i="12" s="1"/>
  <c r="W2688" i="12"/>
  <c r="E1251" i="13"/>
  <c r="J2689" i="12"/>
  <c r="Y2689" i="12"/>
  <c r="I2689" i="12"/>
  <c r="V2689" i="12"/>
  <c r="B2690" i="12"/>
  <c r="U2689" i="12"/>
  <c r="E2689" i="12"/>
  <c r="F2689" i="12" s="1"/>
  <c r="N2689" i="12"/>
  <c r="O2689" i="12" s="1"/>
  <c r="P2689" i="12" s="1"/>
  <c r="K2688" i="12"/>
  <c r="W2689" i="12" l="1"/>
  <c r="Q2689" i="12"/>
  <c r="R2689" i="12" s="1"/>
  <c r="E1250" i="13"/>
  <c r="V2690" i="12"/>
  <c r="B2691" i="12"/>
  <c r="U2690" i="12"/>
  <c r="E2690" i="12"/>
  <c r="F2690" i="12" s="1"/>
  <c r="N2690" i="12"/>
  <c r="O2690" i="12" s="1"/>
  <c r="P2690" i="12" s="1"/>
  <c r="Y2690" i="12"/>
  <c r="J2690" i="12"/>
  <c r="I2690" i="12"/>
  <c r="K2689" i="12"/>
  <c r="W2690" i="12" l="1"/>
  <c r="Q2690" i="12"/>
  <c r="R2690" i="12" s="1"/>
  <c r="K2690" i="12"/>
  <c r="E1249" i="13"/>
  <c r="B2692" i="12"/>
  <c r="U2691" i="12"/>
  <c r="E2691" i="12"/>
  <c r="F2691" i="12" s="1"/>
  <c r="N2691" i="12"/>
  <c r="O2691" i="12" s="1"/>
  <c r="P2691" i="12" s="1"/>
  <c r="Y2691" i="12"/>
  <c r="I2691" i="12"/>
  <c r="V2691" i="12"/>
  <c r="J2691" i="12"/>
  <c r="W2691" i="12" l="1"/>
  <c r="E1248" i="13"/>
  <c r="N2692" i="12"/>
  <c r="O2692" i="12" s="1"/>
  <c r="P2692" i="12" s="1"/>
  <c r="J2692" i="12"/>
  <c r="Y2692" i="12"/>
  <c r="I2692" i="12"/>
  <c r="V2692" i="12"/>
  <c r="B2693" i="12"/>
  <c r="U2692" i="12"/>
  <c r="E2692" i="12"/>
  <c r="F2692" i="12" s="1"/>
  <c r="K2691" i="12"/>
  <c r="Q2691" i="12"/>
  <c r="R2691" i="12" s="1"/>
  <c r="K2692" i="12" l="1"/>
  <c r="Q2692" i="12"/>
  <c r="R2692" i="12" s="1"/>
  <c r="W2692" i="12"/>
  <c r="E1247" i="13"/>
  <c r="N2693" i="12"/>
  <c r="O2693" i="12" s="1"/>
  <c r="P2693" i="12" s="1"/>
  <c r="J2693" i="12"/>
  <c r="Y2693" i="12"/>
  <c r="I2693" i="12"/>
  <c r="V2693" i="12"/>
  <c r="B2694" i="12"/>
  <c r="U2693" i="12"/>
  <c r="E2693" i="12"/>
  <c r="F2693" i="12" s="1"/>
  <c r="Q2693" i="12" l="1"/>
  <c r="R2693" i="12" s="1"/>
  <c r="W2693" i="12"/>
  <c r="K2693" i="12"/>
  <c r="E1246" i="13"/>
  <c r="J2694" i="12"/>
  <c r="Y2694" i="12"/>
  <c r="I2694" i="12"/>
  <c r="V2694" i="12"/>
  <c r="B2695" i="12"/>
  <c r="U2694" i="12"/>
  <c r="E2694" i="12"/>
  <c r="F2694" i="12" s="1"/>
  <c r="N2694" i="12"/>
  <c r="O2694" i="12" s="1"/>
  <c r="P2694" i="12" s="1"/>
  <c r="W2694" i="12" l="1"/>
  <c r="E1245" i="13"/>
  <c r="Y2695" i="12"/>
  <c r="I2695" i="12"/>
  <c r="V2695" i="12"/>
  <c r="B2696" i="12"/>
  <c r="U2695" i="12"/>
  <c r="E2695" i="12"/>
  <c r="F2695" i="12" s="1"/>
  <c r="N2695" i="12"/>
  <c r="O2695" i="12" s="1"/>
  <c r="P2695" i="12" s="1"/>
  <c r="J2695" i="12"/>
  <c r="K2694" i="12"/>
  <c r="Q2694" i="12"/>
  <c r="R2694" i="12" s="1"/>
  <c r="Q2695" i="12" l="1"/>
  <c r="R2695" i="12" s="1"/>
  <c r="E1244" i="13"/>
  <c r="V2696" i="12"/>
  <c r="B2697" i="12"/>
  <c r="U2696" i="12"/>
  <c r="E2696" i="12"/>
  <c r="F2696" i="12" s="1"/>
  <c r="N2696" i="12"/>
  <c r="O2696" i="12" s="1"/>
  <c r="P2696" i="12" s="1"/>
  <c r="J2696" i="12"/>
  <c r="Y2696" i="12"/>
  <c r="I2696" i="12"/>
  <c r="K2695" i="12"/>
  <c r="W2695" i="12"/>
  <c r="W2696" i="12" l="1"/>
  <c r="Q2696" i="12"/>
  <c r="R2696" i="12" s="1"/>
  <c r="E1243" i="13"/>
  <c r="N2697" i="12"/>
  <c r="O2697" i="12" s="1"/>
  <c r="P2697" i="12" s="1"/>
  <c r="J2697" i="12"/>
  <c r="Y2697" i="12"/>
  <c r="I2697" i="12"/>
  <c r="V2697" i="12"/>
  <c r="B2698" i="12"/>
  <c r="U2697" i="12"/>
  <c r="E2697" i="12"/>
  <c r="F2697" i="12" s="1"/>
  <c r="K2696" i="12"/>
  <c r="W2697" i="12" l="1"/>
  <c r="Q2697" i="12"/>
  <c r="R2697" i="12" s="1"/>
  <c r="E1242" i="13"/>
  <c r="N2698" i="12"/>
  <c r="O2698" i="12" s="1"/>
  <c r="P2698" i="12" s="1"/>
  <c r="J2698" i="12"/>
  <c r="Y2698" i="12"/>
  <c r="I2698" i="12"/>
  <c r="V2698" i="12"/>
  <c r="B2699" i="12"/>
  <c r="U2698" i="12"/>
  <c r="E2698" i="12"/>
  <c r="F2698" i="12" s="1"/>
  <c r="K2697" i="12"/>
  <c r="W2698" i="12" l="1"/>
  <c r="K2698" i="12"/>
  <c r="Q2698" i="12"/>
  <c r="R2698" i="12" s="1"/>
  <c r="E1241" i="13"/>
  <c r="J2699" i="12"/>
  <c r="Y2699" i="12"/>
  <c r="I2699" i="12"/>
  <c r="V2699" i="12"/>
  <c r="B2700" i="12"/>
  <c r="U2699" i="12"/>
  <c r="E2699" i="12"/>
  <c r="F2699" i="12" s="1"/>
  <c r="N2699" i="12"/>
  <c r="O2699" i="12" s="1"/>
  <c r="P2699" i="12" s="1"/>
  <c r="Q2699" i="12" l="1"/>
  <c r="R2699" i="12" s="1"/>
  <c r="W2699" i="12"/>
  <c r="E1240" i="13"/>
  <c r="J2700" i="12"/>
  <c r="Y2700" i="12"/>
  <c r="I2700" i="12"/>
  <c r="V2700" i="12"/>
  <c r="B2701" i="12"/>
  <c r="U2700" i="12"/>
  <c r="E2700" i="12"/>
  <c r="F2700" i="12" s="1"/>
  <c r="N2700" i="12"/>
  <c r="O2700" i="12" s="1"/>
  <c r="P2700" i="12" s="1"/>
  <c r="K2699" i="12"/>
  <c r="W2700" i="12" l="1"/>
  <c r="Q2700" i="12"/>
  <c r="R2700" i="12" s="1"/>
  <c r="E1239" i="13"/>
  <c r="V2701" i="12"/>
  <c r="B2702" i="12"/>
  <c r="U2701" i="12"/>
  <c r="E2701" i="12"/>
  <c r="F2701" i="12" s="1"/>
  <c r="N2701" i="12"/>
  <c r="O2701" i="12" s="1"/>
  <c r="P2701" i="12" s="1"/>
  <c r="J2701" i="12"/>
  <c r="I2701" i="12"/>
  <c r="Y2701" i="12"/>
  <c r="K2700" i="12"/>
  <c r="W2701" i="12" l="1"/>
  <c r="Q2701" i="12"/>
  <c r="R2701" i="12" s="1"/>
  <c r="E1238" i="13"/>
  <c r="N2702" i="12"/>
  <c r="O2702" i="12" s="1"/>
  <c r="P2702" i="12" s="1"/>
  <c r="J2702" i="12"/>
  <c r="Y2702" i="12"/>
  <c r="I2702" i="12"/>
  <c r="B2703" i="12"/>
  <c r="V2702" i="12"/>
  <c r="U2702" i="12"/>
  <c r="E2702" i="12"/>
  <c r="F2702" i="12" s="1"/>
  <c r="K2701" i="12"/>
  <c r="W2702" i="12" l="1"/>
  <c r="Q2702" i="12"/>
  <c r="R2702" i="12" s="1"/>
  <c r="E1237" i="13"/>
  <c r="N2703" i="12"/>
  <c r="O2703" i="12" s="1"/>
  <c r="P2703" i="12" s="1"/>
  <c r="J2703" i="12"/>
  <c r="Y2703" i="12"/>
  <c r="I2703" i="12"/>
  <c r="V2703" i="12"/>
  <c r="B2704" i="12"/>
  <c r="U2703" i="12"/>
  <c r="E2703" i="12"/>
  <c r="F2703" i="12" s="1"/>
  <c r="K2702" i="12"/>
  <c r="W2703" i="12" l="1"/>
  <c r="Q2703" i="12"/>
  <c r="R2703" i="12" s="1"/>
  <c r="E1236" i="13"/>
  <c r="N2704" i="12"/>
  <c r="O2704" i="12" s="1"/>
  <c r="P2704" i="12" s="1"/>
  <c r="J2704" i="12"/>
  <c r="Y2704" i="12"/>
  <c r="I2704" i="12"/>
  <c r="V2704" i="12"/>
  <c r="B2705" i="12"/>
  <c r="U2704" i="12"/>
  <c r="E2704" i="12"/>
  <c r="F2704" i="12" s="1"/>
  <c r="K2703" i="12"/>
  <c r="W2704" i="12" l="1"/>
  <c r="K2704" i="12"/>
  <c r="Q2704" i="12"/>
  <c r="R2704" i="12" s="1"/>
  <c r="E1235" i="13"/>
  <c r="J2705" i="12"/>
  <c r="Y2705" i="12"/>
  <c r="I2705" i="12"/>
  <c r="V2705" i="12"/>
  <c r="B2706" i="12"/>
  <c r="U2705" i="12"/>
  <c r="E2705" i="12"/>
  <c r="F2705" i="12" s="1"/>
  <c r="N2705" i="12"/>
  <c r="O2705" i="12" s="1"/>
  <c r="P2705" i="12" s="1"/>
  <c r="W2705" i="12" l="1"/>
  <c r="Q2705" i="12"/>
  <c r="R2705" i="12" s="1"/>
  <c r="E1234" i="13"/>
  <c r="V2706" i="12"/>
  <c r="B2707" i="12"/>
  <c r="U2706" i="12"/>
  <c r="E2706" i="12"/>
  <c r="F2706" i="12" s="1"/>
  <c r="N2706" i="12"/>
  <c r="O2706" i="12" s="1"/>
  <c r="P2706" i="12" s="1"/>
  <c r="Y2706" i="12"/>
  <c r="J2706" i="12"/>
  <c r="I2706" i="12"/>
  <c r="K2705" i="12"/>
  <c r="E1233" i="13" l="1"/>
  <c r="B2708" i="12"/>
  <c r="U2707" i="12"/>
  <c r="E2707" i="12"/>
  <c r="F2707" i="12" s="1"/>
  <c r="N2707" i="12"/>
  <c r="O2707" i="12" s="1"/>
  <c r="P2707" i="12" s="1"/>
  <c r="J2707" i="12"/>
  <c r="Y2707" i="12"/>
  <c r="I2707" i="12"/>
  <c r="V2707" i="12"/>
  <c r="K2706" i="12"/>
  <c r="Q2706" i="12"/>
  <c r="R2706" i="12" s="1"/>
  <c r="W2706" i="12"/>
  <c r="Q2707" i="12" l="1"/>
  <c r="R2707" i="12" s="1"/>
  <c r="W2707" i="12"/>
  <c r="E1232" i="13"/>
  <c r="N2708" i="12"/>
  <c r="O2708" i="12" s="1"/>
  <c r="P2708" i="12" s="1"/>
  <c r="J2708" i="12"/>
  <c r="Y2708" i="12"/>
  <c r="I2708" i="12"/>
  <c r="V2708" i="12"/>
  <c r="B2709" i="12"/>
  <c r="U2708" i="12"/>
  <c r="E2708" i="12"/>
  <c r="F2708" i="12" s="1"/>
  <c r="K2707" i="12"/>
  <c r="W2708" i="12" l="1"/>
  <c r="Q2708" i="12"/>
  <c r="R2708" i="12" s="1"/>
  <c r="E1231" i="13"/>
  <c r="N2709" i="12"/>
  <c r="O2709" i="12" s="1"/>
  <c r="P2709" i="12" s="1"/>
  <c r="J2709" i="12"/>
  <c r="Y2709" i="12"/>
  <c r="I2709" i="12"/>
  <c r="V2709" i="12"/>
  <c r="B2710" i="12"/>
  <c r="U2709" i="12"/>
  <c r="E2709" i="12"/>
  <c r="F2709" i="12" s="1"/>
  <c r="K2708" i="12"/>
  <c r="Q2709" i="12" l="1"/>
  <c r="R2709" i="12" s="1"/>
  <c r="W2709" i="12"/>
  <c r="E1230" i="13"/>
  <c r="J2710" i="12"/>
  <c r="Y2710" i="12"/>
  <c r="I2710" i="12"/>
  <c r="V2710" i="12"/>
  <c r="B2711" i="12"/>
  <c r="U2710" i="12"/>
  <c r="E2710" i="12"/>
  <c r="F2710" i="12" s="1"/>
  <c r="N2710" i="12"/>
  <c r="O2710" i="12" s="1"/>
  <c r="P2710" i="12" s="1"/>
  <c r="K2709" i="12"/>
  <c r="Q2710" i="12" l="1"/>
  <c r="R2710" i="12" s="1"/>
  <c r="K2710" i="12"/>
  <c r="W2710" i="12"/>
  <c r="E1229" i="13"/>
  <c r="Y2711" i="12"/>
  <c r="I2711" i="12"/>
  <c r="V2711" i="12"/>
  <c r="B2712" i="12"/>
  <c r="U2711" i="12"/>
  <c r="E2711" i="12"/>
  <c r="F2711" i="12" s="1"/>
  <c r="N2711" i="12"/>
  <c r="O2711" i="12" s="1"/>
  <c r="P2711" i="12" s="1"/>
  <c r="J2711" i="12"/>
  <c r="W2711" i="12" l="1"/>
  <c r="K2711" i="12"/>
  <c r="Q2711" i="12"/>
  <c r="R2711" i="12" s="1"/>
  <c r="E1228" i="13"/>
  <c r="V2712" i="12"/>
  <c r="B2713" i="12"/>
  <c r="U2712" i="12"/>
  <c r="E2712" i="12"/>
  <c r="F2712" i="12" s="1"/>
  <c r="N2712" i="12"/>
  <c r="O2712" i="12" s="1"/>
  <c r="P2712" i="12" s="1"/>
  <c r="J2712" i="12"/>
  <c r="Y2712" i="12"/>
  <c r="I2712" i="12"/>
  <c r="K2712" i="12" l="1"/>
  <c r="Q2712" i="12"/>
  <c r="R2712" i="12" s="1"/>
  <c r="W2712" i="12"/>
  <c r="E1227" i="13"/>
  <c r="N2713" i="12"/>
  <c r="O2713" i="12" s="1"/>
  <c r="P2713" i="12" s="1"/>
  <c r="J2713" i="12"/>
  <c r="Y2713" i="12"/>
  <c r="I2713" i="12"/>
  <c r="V2713" i="12"/>
  <c r="B2714" i="12"/>
  <c r="U2713" i="12"/>
  <c r="E2713" i="12"/>
  <c r="F2713" i="12" s="1"/>
  <c r="Q2713" i="12" l="1"/>
  <c r="R2713" i="12" s="1"/>
  <c r="W2713" i="12"/>
  <c r="E1226" i="13"/>
  <c r="N2714" i="12"/>
  <c r="O2714" i="12" s="1"/>
  <c r="P2714" i="12" s="1"/>
  <c r="J2714" i="12"/>
  <c r="Y2714" i="12"/>
  <c r="I2714" i="12"/>
  <c r="V2714" i="12"/>
  <c r="B2715" i="12"/>
  <c r="U2714" i="12"/>
  <c r="E2714" i="12"/>
  <c r="F2714" i="12" s="1"/>
  <c r="K2713" i="12"/>
  <c r="W2714" i="12" l="1"/>
  <c r="Q2714" i="12"/>
  <c r="R2714" i="12" s="1"/>
  <c r="K2714" i="12"/>
  <c r="E1225" i="13"/>
  <c r="J2715" i="12"/>
  <c r="Y2715" i="12"/>
  <c r="I2715" i="12"/>
  <c r="V2715" i="12"/>
  <c r="B2716" i="12"/>
  <c r="U2715" i="12"/>
  <c r="E2715" i="12"/>
  <c r="F2715" i="12" s="1"/>
  <c r="N2715" i="12"/>
  <c r="O2715" i="12" s="1"/>
  <c r="P2715" i="12" s="1"/>
  <c r="K2715" i="12" l="1"/>
  <c r="Q2715" i="12"/>
  <c r="R2715" i="12" s="1"/>
  <c r="W2715" i="12"/>
  <c r="E1224" i="13"/>
  <c r="J2716" i="12"/>
  <c r="Y2716" i="12"/>
  <c r="I2716" i="12"/>
  <c r="V2716" i="12"/>
  <c r="B2717" i="12"/>
  <c r="U2716" i="12"/>
  <c r="E2716" i="12"/>
  <c r="F2716" i="12" s="1"/>
  <c r="N2716" i="12"/>
  <c r="O2716" i="12" s="1"/>
  <c r="P2716" i="12" s="1"/>
  <c r="Q2716" i="12" l="1"/>
  <c r="R2716" i="12" s="1"/>
  <c r="K2716" i="12"/>
  <c r="W2716" i="12"/>
  <c r="E1223" i="13"/>
  <c r="V2717" i="12"/>
  <c r="B2718" i="12"/>
  <c r="U2717" i="12"/>
  <c r="E2717" i="12"/>
  <c r="F2717" i="12" s="1"/>
  <c r="N2717" i="12"/>
  <c r="O2717" i="12" s="1"/>
  <c r="P2717" i="12" s="1"/>
  <c r="J2717" i="12"/>
  <c r="Y2717" i="12"/>
  <c r="I2717" i="12"/>
  <c r="W2717" i="12" l="1"/>
  <c r="E1222" i="13"/>
  <c r="N2718" i="12"/>
  <c r="O2718" i="12" s="1"/>
  <c r="P2718" i="12" s="1"/>
  <c r="J2718" i="12"/>
  <c r="Y2718" i="12"/>
  <c r="I2718" i="12"/>
  <c r="B2719" i="12"/>
  <c r="V2718" i="12"/>
  <c r="U2718" i="12"/>
  <c r="E2718" i="12"/>
  <c r="F2718" i="12" s="1"/>
  <c r="K2717" i="12"/>
  <c r="Q2717" i="12"/>
  <c r="R2717" i="12" s="1"/>
  <c r="W2718" i="12" l="1"/>
  <c r="K2718" i="12"/>
  <c r="Q2718" i="12"/>
  <c r="R2718" i="12" s="1"/>
  <c r="E1221" i="13"/>
  <c r="N2719" i="12"/>
  <c r="O2719" i="12" s="1"/>
  <c r="P2719" i="12" s="1"/>
  <c r="J2719" i="12"/>
  <c r="Y2719" i="12"/>
  <c r="I2719" i="12"/>
  <c r="V2719" i="12"/>
  <c r="B2720" i="12"/>
  <c r="U2719" i="12"/>
  <c r="E2719" i="12"/>
  <c r="F2719" i="12" s="1"/>
  <c r="W2719" i="12" l="1"/>
  <c r="Q2719" i="12"/>
  <c r="R2719" i="12" s="1"/>
  <c r="E1220" i="13"/>
  <c r="N2720" i="12"/>
  <c r="O2720" i="12" s="1"/>
  <c r="P2720" i="12" s="1"/>
  <c r="J2720" i="12"/>
  <c r="Y2720" i="12"/>
  <c r="I2720" i="12"/>
  <c r="V2720" i="12"/>
  <c r="B2721" i="12"/>
  <c r="U2720" i="12"/>
  <c r="E2720" i="12"/>
  <c r="F2720" i="12" s="1"/>
  <c r="K2719" i="12"/>
  <c r="Q2720" i="12" l="1"/>
  <c r="R2720" i="12" s="1"/>
  <c r="W2720" i="12"/>
  <c r="E1219" i="13"/>
  <c r="J2721" i="12"/>
  <c r="Y2721" i="12"/>
  <c r="I2721" i="12"/>
  <c r="V2721" i="12"/>
  <c r="B2722" i="12"/>
  <c r="U2721" i="12"/>
  <c r="E2721" i="12"/>
  <c r="F2721" i="12" s="1"/>
  <c r="N2721" i="12"/>
  <c r="O2721" i="12" s="1"/>
  <c r="P2721" i="12" s="1"/>
  <c r="K2720" i="12"/>
  <c r="W2721" i="12" l="1"/>
  <c r="K2721" i="12"/>
  <c r="Q2721" i="12"/>
  <c r="R2721" i="12" s="1"/>
  <c r="E1218" i="13"/>
  <c r="V2722" i="12"/>
  <c r="B2723" i="12"/>
  <c r="U2722" i="12"/>
  <c r="E2722" i="12"/>
  <c r="F2722" i="12" s="1"/>
  <c r="N2722" i="12"/>
  <c r="O2722" i="12" s="1"/>
  <c r="P2722" i="12" s="1"/>
  <c r="Y2722" i="12"/>
  <c r="J2722" i="12"/>
  <c r="I2722" i="12"/>
  <c r="Q2722" i="12" l="1"/>
  <c r="R2722" i="12" s="1"/>
  <c r="W2722" i="12"/>
  <c r="E1217" i="13"/>
  <c r="B2724" i="12"/>
  <c r="U2723" i="12"/>
  <c r="E2723" i="12"/>
  <c r="F2723" i="12" s="1"/>
  <c r="N2723" i="12"/>
  <c r="O2723" i="12" s="1"/>
  <c r="P2723" i="12" s="1"/>
  <c r="J2723" i="12"/>
  <c r="Y2723" i="12"/>
  <c r="I2723" i="12"/>
  <c r="V2723" i="12"/>
  <c r="K2722" i="12"/>
  <c r="W2723" i="12" l="1"/>
  <c r="Q2723" i="12"/>
  <c r="R2723" i="12" s="1"/>
  <c r="E1216" i="13"/>
  <c r="N2724" i="12"/>
  <c r="O2724" i="12" s="1"/>
  <c r="P2724" i="12" s="1"/>
  <c r="J2724" i="12"/>
  <c r="Y2724" i="12"/>
  <c r="I2724" i="12"/>
  <c r="V2724" i="12"/>
  <c r="B2725" i="12"/>
  <c r="U2724" i="12"/>
  <c r="E2724" i="12"/>
  <c r="F2724" i="12" s="1"/>
  <c r="K2723" i="12"/>
  <c r="W2724" i="12" l="1"/>
  <c r="K2724" i="12"/>
  <c r="Q2724" i="12"/>
  <c r="R2724" i="12" s="1"/>
  <c r="E1215" i="13"/>
  <c r="N2725" i="12"/>
  <c r="O2725" i="12" s="1"/>
  <c r="P2725" i="12" s="1"/>
  <c r="J2725" i="12"/>
  <c r="Y2725" i="12"/>
  <c r="I2725" i="12"/>
  <c r="V2725" i="12"/>
  <c r="B2726" i="12"/>
  <c r="U2725" i="12"/>
  <c r="E2725" i="12"/>
  <c r="F2725" i="12" s="1"/>
  <c r="K2725" i="12" l="1"/>
  <c r="Q2725" i="12"/>
  <c r="R2725" i="12" s="1"/>
  <c r="W2725" i="12"/>
  <c r="E1214" i="13"/>
  <c r="J2726" i="12"/>
  <c r="Y2726" i="12"/>
  <c r="I2726" i="12"/>
  <c r="V2726" i="12"/>
  <c r="B2727" i="12"/>
  <c r="U2726" i="12"/>
  <c r="E2726" i="12"/>
  <c r="F2726" i="12" s="1"/>
  <c r="N2726" i="12"/>
  <c r="O2726" i="12" s="1"/>
  <c r="P2726" i="12" s="1"/>
  <c r="K2726" i="12" l="1"/>
  <c r="Q2726" i="12"/>
  <c r="R2726" i="12" s="1"/>
  <c r="W2726" i="12"/>
  <c r="E1213" i="13"/>
  <c r="Y2727" i="12"/>
  <c r="I2727" i="12"/>
  <c r="V2727" i="12"/>
  <c r="B2728" i="12"/>
  <c r="U2727" i="12"/>
  <c r="E2727" i="12"/>
  <c r="F2727" i="12" s="1"/>
  <c r="N2727" i="12"/>
  <c r="O2727" i="12" s="1"/>
  <c r="P2727" i="12" s="1"/>
  <c r="J2727" i="12"/>
  <c r="W2727" i="12" l="1"/>
  <c r="Q2727" i="12"/>
  <c r="R2727" i="12" s="1"/>
  <c r="E1212" i="13"/>
  <c r="V2728" i="12"/>
  <c r="B2729" i="12"/>
  <c r="U2728" i="12"/>
  <c r="E2728" i="12"/>
  <c r="F2728" i="12" s="1"/>
  <c r="N2728" i="12"/>
  <c r="O2728" i="12" s="1"/>
  <c r="P2728" i="12" s="1"/>
  <c r="J2728" i="12"/>
  <c r="Y2728" i="12"/>
  <c r="I2728" i="12"/>
  <c r="K2727" i="12"/>
  <c r="W2728" i="12" l="1"/>
  <c r="E1211" i="13"/>
  <c r="N2729" i="12"/>
  <c r="O2729" i="12" s="1"/>
  <c r="P2729" i="12" s="1"/>
  <c r="J2729" i="12"/>
  <c r="Y2729" i="12"/>
  <c r="I2729" i="12"/>
  <c r="V2729" i="12"/>
  <c r="B2730" i="12"/>
  <c r="U2729" i="12"/>
  <c r="E2729" i="12"/>
  <c r="F2729" i="12" s="1"/>
  <c r="K2728" i="12"/>
  <c r="Q2728" i="12"/>
  <c r="R2728" i="12" s="1"/>
  <c r="W2729" i="12" l="1"/>
  <c r="Q2729" i="12"/>
  <c r="R2729" i="12" s="1"/>
  <c r="E1210" i="13"/>
  <c r="N2730" i="12"/>
  <c r="O2730" i="12" s="1"/>
  <c r="P2730" i="12" s="1"/>
  <c r="J2730" i="12"/>
  <c r="Y2730" i="12"/>
  <c r="I2730" i="12"/>
  <c r="V2730" i="12"/>
  <c r="B2731" i="12"/>
  <c r="U2730" i="12"/>
  <c r="E2730" i="12"/>
  <c r="F2730" i="12" s="1"/>
  <c r="K2729" i="12"/>
  <c r="Q2730" i="12" l="1"/>
  <c r="R2730" i="12" s="1"/>
  <c r="K2730" i="12"/>
  <c r="W2730" i="12"/>
  <c r="E1209" i="13"/>
  <c r="J2731" i="12"/>
  <c r="Y2731" i="12"/>
  <c r="I2731" i="12"/>
  <c r="V2731" i="12"/>
  <c r="B2732" i="12"/>
  <c r="U2731" i="12"/>
  <c r="E2731" i="12"/>
  <c r="F2731" i="12" s="1"/>
  <c r="N2731" i="12"/>
  <c r="O2731" i="12" s="1"/>
  <c r="P2731" i="12" s="1"/>
  <c r="W2731" i="12" l="1"/>
  <c r="K2731" i="12"/>
  <c r="Q2731" i="12"/>
  <c r="R2731" i="12" s="1"/>
  <c r="E1208" i="13"/>
  <c r="J2732" i="12"/>
  <c r="Y2732" i="12"/>
  <c r="I2732" i="12"/>
  <c r="V2732" i="12"/>
  <c r="B2733" i="12"/>
  <c r="U2732" i="12"/>
  <c r="E2732" i="12"/>
  <c r="F2732" i="12" s="1"/>
  <c r="N2732" i="12"/>
  <c r="O2732" i="12" s="1"/>
  <c r="P2732" i="12" s="1"/>
  <c r="Q2732" i="12" l="1"/>
  <c r="R2732" i="12" s="1"/>
  <c r="W2732" i="12"/>
  <c r="K2732" i="12"/>
  <c r="E1207" i="13"/>
  <c r="V2733" i="12"/>
  <c r="B2734" i="12"/>
  <c r="U2733" i="12"/>
  <c r="E2733" i="12"/>
  <c r="F2733" i="12" s="1"/>
  <c r="N2733" i="12"/>
  <c r="O2733" i="12" s="1"/>
  <c r="P2733" i="12" s="1"/>
  <c r="J2733" i="12"/>
  <c r="Y2733" i="12"/>
  <c r="I2733" i="12"/>
  <c r="W2733" i="12" l="1"/>
  <c r="E1206" i="13"/>
  <c r="N2734" i="12"/>
  <c r="O2734" i="12" s="1"/>
  <c r="P2734" i="12" s="1"/>
  <c r="J2734" i="12"/>
  <c r="Y2734" i="12"/>
  <c r="I2734" i="12"/>
  <c r="E2734" i="12"/>
  <c r="F2734" i="12" s="1"/>
  <c r="B2735" i="12"/>
  <c r="V2734" i="12"/>
  <c r="U2734" i="12"/>
  <c r="K2733" i="12"/>
  <c r="Q2733" i="12"/>
  <c r="R2733" i="12" s="1"/>
  <c r="W2734" i="12" l="1"/>
  <c r="Q2734" i="12"/>
  <c r="R2734" i="12" s="1"/>
  <c r="E1205" i="13"/>
  <c r="N2735" i="12"/>
  <c r="O2735" i="12" s="1"/>
  <c r="P2735" i="12" s="1"/>
  <c r="J2735" i="12"/>
  <c r="Y2735" i="12"/>
  <c r="I2735" i="12"/>
  <c r="V2735" i="12"/>
  <c r="B2736" i="12"/>
  <c r="U2735" i="12"/>
  <c r="E2735" i="12"/>
  <c r="F2735" i="12" s="1"/>
  <c r="K2734" i="12"/>
  <c r="W2735" i="12" l="1"/>
  <c r="Q2735" i="12"/>
  <c r="R2735" i="12" s="1"/>
  <c r="E1204" i="13"/>
  <c r="N2736" i="12"/>
  <c r="O2736" i="12" s="1"/>
  <c r="P2736" i="12" s="1"/>
  <c r="J2736" i="12"/>
  <c r="Y2736" i="12"/>
  <c r="I2736" i="12"/>
  <c r="V2736" i="12"/>
  <c r="B2737" i="12"/>
  <c r="U2736" i="12"/>
  <c r="E2736" i="12"/>
  <c r="F2736" i="12" s="1"/>
  <c r="K2735" i="12"/>
  <c r="Q2736" i="12" l="1"/>
  <c r="R2736" i="12" s="1"/>
  <c r="W2736" i="12"/>
  <c r="E1203" i="13"/>
  <c r="J2737" i="12"/>
  <c r="Y2737" i="12"/>
  <c r="I2737" i="12"/>
  <c r="V2737" i="12"/>
  <c r="B2738" i="12"/>
  <c r="U2737" i="12"/>
  <c r="E2737" i="12"/>
  <c r="F2737" i="12" s="1"/>
  <c r="N2737" i="12"/>
  <c r="O2737" i="12" s="1"/>
  <c r="P2737" i="12" s="1"/>
  <c r="K2736" i="12"/>
  <c r="W2737" i="12" l="1"/>
  <c r="K2737" i="12"/>
  <c r="Q2737" i="12"/>
  <c r="R2737" i="12" s="1"/>
  <c r="E1202" i="13"/>
  <c r="V2738" i="12"/>
  <c r="B2739" i="12"/>
  <c r="U2738" i="12"/>
  <c r="E2738" i="12"/>
  <c r="F2738" i="12" s="1"/>
  <c r="N2738" i="12"/>
  <c r="O2738" i="12" s="1"/>
  <c r="P2738" i="12" s="1"/>
  <c r="Y2738" i="12"/>
  <c r="J2738" i="12"/>
  <c r="I2738" i="12"/>
  <c r="W2738" i="12" l="1"/>
  <c r="E1201" i="13"/>
  <c r="B2740" i="12"/>
  <c r="U2739" i="12"/>
  <c r="E2739" i="12"/>
  <c r="F2739" i="12" s="1"/>
  <c r="N2739" i="12"/>
  <c r="O2739" i="12" s="1"/>
  <c r="P2739" i="12" s="1"/>
  <c r="J2739" i="12"/>
  <c r="Y2739" i="12"/>
  <c r="I2739" i="12"/>
  <c r="V2739" i="12"/>
  <c r="K2738" i="12"/>
  <c r="Q2738" i="12"/>
  <c r="R2738" i="12" s="1"/>
  <c r="Q2739" i="12" l="1"/>
  <c r="R2739" i="12" s="1"/>
  <c r="W2739" i="12"/>
  <c r="E1200" i="13"/>
  <c r="N2740" i="12"/>
  <c r="O2740" i="12" s="1"/>
  <c r="P2740" i="12" s="1"/>
  <c r="J2740" i="12"/>
  <c r="Y2740" i="12"/>
  <c r="I2740" i="12"/>
  <c r="V2740" i="12"/>
  <c r="B2741" i="12"/>
  <c r="U2740" i="12"/>
  <c r="E2740" i="12"/>
  <c r="F2740" i="12" s="1"/>
  <c r="K2739" i="12"/>
  <c r="K2740" i="12" l="1"/>
  <c r="Q2740" i="12"/>
  <c r="R2740" i="12" s="1"/>
  <c r="W2740" i="12"/>
  <c r="E1199" i="13"/>
  <c r="N2741" i="12"/>
  <c r="O2741" i="12" s="1"/>
  <c r="P2741" i="12" s="1"/>
  <c r="J2741" i="12"/>
  <c r="Y2741" i="12"/>
  <c r="I2741" i="12"/>
  <c r="V2741" i="12"/>
  <c r="B2742" i="12"/>
  <c r="U2741" i="12"/>
  <c r="E2741" i="12"/>
  <c r="F2741" i="12" s="1"/>
  <c r="Q2741" i="12" l="1"/>
  <c r="R2741" i="12" s="1"/>
  <c r="W2741" i="12"/>
  <c r="E1198" i="13"/>
  <c r="J2742" i="12"/>
  <c r="Y2742" i="12"/>
  <c r="I2742" i="12"/>
  <c r="V2742" i="12"/>
  <c r="B2743" i="12"/>
  <c r="U2742" i="12"/>
  <c r="E2742" i="12"/>
  <c r="F2742" i="12" s="1"/>
  <c r="N2742" i="12"/>
  <c r="O2742" i="12" s="1"/>
  <c r="P2742" i="12" s="1"/>
  <c r="K2741" i="12"/>
  <c r="K2742" i="12" l="1"/>
  <c r="Q2742" i="12"/>
  <c r="R2742" i="12" s="1"/>
  <c r="W2742" i="12"/>
  <c r="E1197" i="13"/>
  <c r="Y2743" i="12"/>
  <c r="I2743" i="12"/>
  <c r="V2743" i="12"/>
  <c r="B2744" i="12"/>
  <c r="U2743" i="12"/>
  <c r="E2743" i="12"/>
  <c r="F2743" i="12" s="1"/>
  <c r="N2743" i="12"/>
  <c r="O2743" i="12" s="1"/>
  <c r="P2743" i="12" s="1"/>
  <c r="J2743" i="12"/>
  <c r="W2743" i="12" l="1"/>
  <c r="Q2743" i="12"/>
  <c r="R2743" i="12" s="1"/>
  <c r="E1196" i="13"/>
  <c r="V2744" i="12"/>
  <c r="B2745" i="12"/>
  <c r="U2744" i="12"/>
  <c r="E2744" i="12"/>
  <c r="F2744" i="12" s="1"/>
  <c r="N2744" i="12"/>
  <c r="O2744" i="12" s="1"/>
  <c r="P2744" i="12" s="1"/>
  <c r="J2744" i="12"/>
  <c r="Y2744" i="12"/>
  <c r="I2744" i="12"/>
  <c r="K2743" i="12"/>
  <c r="W2744" i="12" l="1"/>
  <c r="E1195" i="13"/>
  <c r="N2745" i="12"/>
  <c r="O2745" i="12" s="1"/>
  <c r="P2745" i="12" s="1"/>
  <c r="J2745" i="12"/>
  <c r="Y2745" i="12"/>
  <c r="I2745" i="12"/>
  <c r="V2745" i="12"/>
  <c r="E2745" i="12"/>
  <c r="F2745" i="12" s="1"/>
  <c r="B2746" i="12"/>
  <c r="U2745" i="12"/>
  <c r="K2744" i="12"/>
  <c r="Q2744" i="12"/>
  <c r="R2744" i="12" s="1"/>
  <c r="W2745" i="12" l="1"/>
  <c r="K2745" i="12"/>
  <c r="Q2745" i="12"/>
  <c r="R2745" i="12" s="1"/>
  <c r="E1194" i="13"/>
  <c r="N2746" i="12"/>
  <c r="O2746" i="12" s="1"/>
  <c r="P2746" i="12" s="1"/>
  <c r="J2746" i="12"/>
  <c r="Y2746" i="12"/>
  <c r="I2746" i="12"/>
  <c r="V2746" i="12"/>
  <c r="B2747" i="12"/>
  <c r="U2746" i="12"/>
  <c r="E2746" i="12"/>
  <c r="F2746" i="12" s="1"/>
  <c r="K2746" i="12" l="1"/>
  <c r="W2746" i="12"/>
  <c r="Q2746" i="12"/>
  <c r="R2746" i="12" s="1"/>
  <c r="E1193" i="13"/>
  <c r="J2747" i="12"/>
  <c r="Y2747" i="12"/>
  <c r="I2747" i="12"/>
  <c r="V2747" i="12"/>
  <c r="B2748" i="12"/>
  <c r="U2747" i="12"/>
  <c r="E2747" i="12"/>
  <c r="F2747" i="12" s="1"/>
  <c r="N2747" i="12"/>
  <c r="O2747" i="12" s="1"/>
  <c r="P2747" i="12" s="1"/>
  <c r="Q2747" i="12" l="1"/>
  <c r="R2747" i="12" s="1"/>
  <c r="E1192" i="13"/>
  <c r="J2748" i="12"/>
  <c r="Y2748" i="12"/>
  <c r="I2748" i="12"/>
  <c r="V2748" i="12"/>
  <c r="B2749" i="12"/>
  <c r="U2748" i="12"/>
  <c r="E2748" i="12"/>
  <c r="F2748" i="12" s="1"/>
  <c r="N2748" i="12"/>
  <c r="O2748" i="12" s="1"/>
  <c r="P2748" i="12" s="1"/>
  <c r="K2747" i="12"/>
  <c r="W2747" i="12"/>
  <c r="W2748" i="12" l="1"/>
  <c r="E1191" i="13"/>
  <c r="V2749" i="12"/>
  <c r="B2750" i="12"/>
  <c r="U2749" i="12"/>
  <c r="E2749" i="12"/>
  <c r="F2749" i="12" s="1"/>
  <c r="N2749" i="12"/>
  <c r="O2749" i="12" s="1"/>
  <c r="P2749" i="12" s="1"/>
  <c r="J2749" i="12"/>
  <c r="Y2749" i="12"/>
  <c r="I2749" i="12"/>
  <c r="K2748" i="12"/>
  <c r="Q2748" i="12"/>
  <c r="R2748" i="12" s="1"/>
  <c r="Q2749" i="12" l="1"/>
  <c r="R2749" i="12" s="1"/>
  <c r="W2749" i="12"/>
  <c r="E1190" i="13"/>
  <c r="N2750" i="12"/>
  <c r="O2750" i="12" s="1"/>
  <c r="P2750" i="12" s="1"/>
  <c r="J2750" i="12"/>
  <c r="Y2750" i="12"/>
  <c r="I2750" i="12"/>
  <c r="B2751" i="12"/>
  <c r="V2750" i="12"/>
  <c r="U2750" i="12"/>
  <c r="E2750" i="12"/>
  <c r="F2750" i="12" s="1"/>
  <c r="K2749" i="12"/>
  <c r="W2750" i="12" l="1"/>
  <c r="K2750" i="12"/>
  <c r="Q2750" i="12"/>
  <c r="R2750" i="12" s="1"/>
  <c r="E1189" i="13"/>
  <c r="N2751" i="12"/>
  <c r="O2751" i="12" s="1"/>
  <c r="P2751" i="12" s="1"/>
  <c r="J2751" i="12"/>
  <c r="Y2751" i="12"/>
  <c r="I2751" i="12"/>
  <c r="V2751" i="12"/>
  <c r="B2752" i="12"/>
  <c r="U2751" i="12"/>
  <c r="E2751" i="12"/>
  <c r="F2751" i="12" s="1"/>
  <c r="K2751" i="12" l="1"/>
  <c r="Q2751" i="12"/>
  <c r="R2751" i="12" s="1"/>
  <c r="W2751" i="12"/>
  <c r="E1188" i="13"/>
  <c r="N2752" i="12"/>
  <c r="O2752" i="12" s="1"/>
  <c r="P2752" i="12" s="1"/>
  <c r="J2752" i="12"/>
  <c r="Y2752" i="12"/>
  <c r="I2752" i="12"/>
  <c r="V2752" i="12"/>
  <c r="B2753" i="12"/>
  <c r="U2752" i="12"/>
  <c r="E2752" i="12"/>
  <c r="F2752" i="12" s="1"/>
  <c r="W2752" i="12" l="1"/>
  <c r="K2752" i="12"/>
  <c r="Q2752" i="12"/>
  <c r="R2752" i="12" s="1"/>
  <c r="E1187" i="13"/>
  <c r="J2753" i="12"/>
  <c r="Y2753" i="12"/>
  <c r="I2753" i="12"/>
  <c r="V2753" i="12"/>
  <c r="B2754" i="12"/>
  <c r="U2753" i="12"/>
  <c r="E2753" i="12"/>
  <c r="F2753" i="12" s="1"/>
  <c r="N2753" i="12"/>
  <c r="O2753" i="12" s="1"/>
  <c r="P2753" i="12" s="1"/>
  <c r="K2753" i="12" l="1"/>
  <c r="Q2753" i="12"/>
  <c r="R2753" i="12" s="1"/>
  <c r="W2753" i="12"/>
  <c r="E1186" i="13"/>
  <c r="V2754" i="12"/>
  <c r="B2755" i="12"/>
  <c r="U2754" i="12"/>
  <c r="E2754" i="12"/>
  <c r="F2754" i="12" s="1"/>
  <c r="N2754" i="12"/>
  <c r="O2754" i="12" s="1"/>
  <c r="P2754" i="12" s="1"/>
  <c r="Y2754" i="12"/>
  <c r="J2754" i="12"/>
  <c r="I2754" i="12"/>
  <c r="W2754" i="12" l="1"/>
  <c r="E1185" i="13"/>
  <c r="B2756" i="12"/>
  <c r="U2755" i="12"/>
  <c r="E2755" i="12"/>
  <c r="F2755" i="12" s="1"/>
  <c r="N2755" i="12"/>
  <c r="O2755" i="12" s="1"/>
  <c r="P2755" i="12" s="1"/>
  <c r="J2755" i="12"/>
  <c r="Y2755" i="12"/>
  <c r="I2755" i="12"/>
  <c r="V2755" i="12"/>
  <c r="K2754" i="12"/>
  <c r="Q2754" i="12"/>
  <c r="R2754" i="12" s="1"/>
  <c r="Q2755" i="12" l="1"/>
  <c r="R2755" i="12" s="1"/>
  <c r="W2755" i="12"/>
  <c r="E1184" i="13"/>
  <c r="N2756" i="12"/>
  <c r="O2756" i="12" s="1"/>
  <c r="P2756" i="12" s="1"/>
  <c r="J2756" i="12"/>
  <c r="Y2756" i="12"/>
  <c r="I2756" i="12"/>
  <c r="V2756" i="12"/>
  <c r="B2757" i="12"/>
  <c r="U2756" i="12"/>
  <c r="E2756" i="12"/>
  <c r="F2756" i="12" s="1"/>
  <c r="K2755" i="12"/>
  <c r="K2756" i="12" l="1"/>
  <c r="Q2756" i="12"/>
  <c r="R2756" i="12" s="1"/>
  <c r="W2756" i="12"/>
  <c r="E1183" i="13"/>
  <c r="N2757" i="12"/>
  <c r="O2757" i="12" s="1"/>
  <c r="P2757" i="12" s="1"/>
  <c r="J2757" i="12"/>
  <c r="Y2757" i="12"/>
  <c r="I2757" i="12"/>
  <c r="V2757" i="12"/>
  <c r="B2758" i="12"/>
  <c r="U2757" i="12"/>
  <c r="E2757" i="12"/>
  <c r="F2757" i="12" s="1"/>
  <c r="Q2757" i="12" l="1"/>
  <c r="R2757" i="12" s="1"/>
  <c r="W2757" i="12"/>
  <c r="E1182" i="13"/>
  <c r="J2758" i="12"/>
  <c r="Y2758" i="12"/>
  <c r="I2758" i="12"/>
  <c r="V2758" i="12"/>
  <c r="B2759" i="12"/>
  <c r="U2758" i="12"/>
  <c r="E2758" i="12"/>
  <c r="F2758" i="12" s="1"/>
  <c r="N2758" i="12"/>
  <c r="O2758" i="12" s="1"/>
  <c r="P2758" i="12" s="1"/>
  <c r="K2757" i="12"/>
  <c r="K2758" i="12" l="1"/>
  <c r="Q2758" i="12"/>
  <c r="R2758" i="12" s="1"/>
  <c r="W2758" i="12"/>
  <c r="E1181" i="13"/>
  <c r="Y2759" i="12"/>
  <c r="I2759" i="12"/>
  <c r="V2759" i="12"/>
  <c r="B2760" i="12"/>
  <c r="U2759" i="12"/>
  <c r="E2759" i="12"/>
  <c r="F2759" i="12" s="1"/>
  <c r="N2759" i="12"/>
  <c r="O2759" i="12" s="1"/>
  <c r="P2759" i="12" s="1"/>
  <c r="J2759" i="12"/>
  <c r="W2759" i="12" l="1"/>
  <c r="Q2759" i="12"/>
  <c r="R2759" i="12" s="1"/>
  <c r="E1180" i="13"/>
  <c r="V2760" i="12"/>
  <c r="B2761" i="12"/>
  <c r="U2760" i="12"/>
  <c r="E2760" i="12"/>
  <c r="F2760" i="12" s="1"/>
  <c r="N2760" i="12"/>
  <c r="O2760" i="12" s="1"/>
  <c r="P2760" i="12" s="1"/>
  <c r="J2760" i="12"/>
  <c r="Y2760" i="12"/>
  <c r="I2760" i="12"/>
  <c r="K2759" i="12"/>
  <c r="E1179" i="13" l="1"/>
  <c r="N2761" i="12"/>
  <c r="O2761" i="12" s="1"/>
  <c r="P2761" i="12" s="1"/>
  <c r="J2761" i="12"/>
  <c r="Y2761" i="12"/>
  <c r="I2761" i="12"/>
  <c r="V2761" i="12"/>
  <c r="B2762" i="12"/>
  <c r="U2761" i="12"/>
  <c r="E2761" i="12"/>
  <c r="F2761" i="12" s="1"/>
  <c r="K2760" i="12"/>
  <c r="Q2760" i="12"/>
  <c r="R2760" i="12" s="1"/>
  <c r="W2760" i="12"/>
  <c r="W2761" i="12" l="1"/>
  <c r="Q2761" i="12"/>
  <c r="R2761" i="12" s="1"/>
  <c r="E1178" i="13"/>
  <c r="N2762" i="12"/>
  <c r="O2762" i="12" s="1"/>
  <c r="P2762" i="12" s="1"/>
  <c r="J2762" i="12"/>
  <c r="Y2762" i="12"/>
  <c r="I2762" i="12"/>
  <c r="V2762" i="12"/>
  <c r="B2763" i="12"/>
  <c r="U2762" i="12"/>
  <c r="E2762" i="12"/>
  <c r="F2762" i="12" s="1"/>
  <c r="K2761" i="12"/>
  <c r="W2762" i="12" l="1"/>
  <c r="K2762" i="12"/>
  <c r="Q2762" i="12"/>
  <c r="R2762" i="12" s="1"/>
  <c r="E1177" i="13"/>
  <c r="J2763" i="12"/>
  <c r="Y2763" i="12"/>
  <c r="I2763" i="12"/>
  <c r="V2763" i="12"/>
  <c r="B2764" i="12"/>
  <c r="U2763" i="12"/>
  <c r="E2763" i="12"/>
  <c r="F2763" i="12" s="1"/>
  <c r="N2763" i="12"/>
  <c r="O2763" i="12" s="1"/>
  <c r="P2763" i="12" s="1"/>
  <c r="K2763" i="12" l="1"/>
  <c r="Q2763" i="12"/>
  <c r="R2763" i="12" s="1"/>
  <c r="W2763" i="12"/>
  <c r="E1176" i="13"/>
  <c r="J2764" i="12"/>
  <c r="Y2764" i="12"/>
  <c r="I2764" i="12"/>
  <c r="V2764" i="12"/>
  <c r="B2765" i="12"/>
  <c r="U2764" i="12"/>
  <c r="E2764" i="12"/>
  <c r="F2764" i="12" s="1"/>
  <c r="N2764" i="12"/>
  <c r="O2764" i="12" s="1"/>
  <c r="P2764" i="12" s="1"/>
  <c r="W2764" i="12" l="1"/>
  <c r="K2764" i="12"/>
  <c r="Q2764" i="12"/>
  <c r="R2764" i="12" s="1"/>
  <c r="E1175" i="13"/>
  <c r="V2765" i="12"/>
  <c r="B2766" i="12"/>
  <c r="U2765" i="12"/>
  <c r="E2765" i="12"/>
  <c r="F2765" i="12" s="1"/>
  <c r="N2765" i="12"/>
  <c r="O2765" i="12" s="1"/>
  <c r="P2765" i="12" s="1"/>
  <c r="J2765" i="12"/>
  <c r="Y2765" i="12"/>
  <c r="I2765" i="12"/>
  <c r="W2765" i="12" l="1"/>
  <c r="Q2765" i="12"/>
  <c r="R2765" i="12" s="1"/>
  <c r="E1174" i="13"/>
  <c r="N2766" i="12"/>
  <c r="O2766" i="12" s="1"/>
  <c r="P2766" i="12" s="1"/>
  <c r="J2766" i="12"/>
  <c r="Y2766" i="12"/>
  <c r="I2766" i="12"/>
  <c r="B2767" i="12"/>
  <c r="V2766" i="12"/>
  <c r="U2766" i="12"/>
  <c r="E2766" i="12"/>
  <c r="F2766" i="12" s="1"/>
  <c r="K2765" i="12"/>
  <c r="W2766" i="12" l="1"/>
  <c r="K2766" i="12"/>
  <c r="Q2766" i="12"/>
  <c r="R2766" i="12" s="1"/>
  <c r="E1173" i="13"/>
  <c r="V2767" i="12"/>
  <c r="N2767" i="12"/>
  <c r="O2767" i="12" s="1"/>
  <c r="P2767" i="12" s="1"/>
  <c r="J2767" i="12"/>
  <c r="I2767" i="12"/>
  <c r="Y2767" i="12"/>
  <c r="E2767" i="12"/>
  <c r="F2767" i="12" s="1"/>
  <c r="U2767" i="12"/>
  <c r="B2768" i="12"/>
  <c r="Q2767" i="12" l="1"/>
  <c r="R2767" i="12" s="1"/>
  <c r="E1172" i="13"/>
  <c r="B2769" i="12"/>
  <c r="N2768" i="12"/>
  <c r="O2768" i="12" s="1"/>
  <c r="P2768" i="12" s="1"/>
  <c r="J2768" i="12"/>
  <c r="I2768" i="12"/>
  <c r="Y2768" i="12"/>
  <c r="E2768" i="12"/>
  <c r="F2768" i="12" s="1"/>
  <c r="V2768" i="12"/>
  <c r="U2768" i="12"/>
  <c r="W2767" i="12"/>
  <c r="K2767" i="12"/>
  <c r="W2768" i="12" l="1"/>
  <c r="K2768" i="12"/>
  <c r="Q2768" i="12"/>
  <c r="R2768" i="12" s="1"/>
  <c r="E1171" i="13"/>
  <c r="Y2769" i="12"/>
  <c r="I2769" i="12"/>
  <c r="V2769" i="12"/>
  <c r="U2769" i="12"/>
  <c r="B2770" i="12"/>
  <c r="N2769" i="12"/>
  <c r="O2769" i="12" s="1"/>
  <c r="P2769" i="12" s="1"/>
  <c r="J2769" i="12"/>
  <c r="E2769" i="12"/>
  <c r="F2769" i="12" s="1"/>
  <c r="W2769" i="12" l="1"/>
  <c r="E1170" i="13"/>
  <c r="V2770" i="12"/>
  <c r="B2771" i="12"/>
  <c r="U2770" i="12"/>
  <c r="E2770" i="12"/>
  <c r="F2770" i="12" s="1"/>
  <c r="J2770" i="12"/>
  <c r="I2770" i="12"/>
  <c r="Y2770" i="12"/>
  <c r="N2770" i="12"/>
  <c r="O2770" i="12" s="1"/>
  <c r="P2770" i="12" s="1"/>
  <c r="K2769" i="12"/>
  <c r="Q2769" i="12"/>
  <c r="R2769" i="12" s="1"/>
  <c r="W2770" i="12" l="1"/>
  <c r="Q2770" i="12"/>
  <c r="R2770" i="12" s="1"/>
  <c r="K2770" i="12"/>
  <c r="E1169" i="13"/>
  <c r="J2771" i="12"/>
  <c r="N2771" i="12"/>
  <c r="O2771" i="12" s="1"/>
  <c r="P2771" i="12" s="1"/>
  <c r="B2772" i="12"/>
  <c r="I2771" i="12"/>
  <c r="E2771" i="12"/>
  <c r="F2771" i="12" s="1"/>
  <c r="Y2771" i="12"/>
  <c r="V2771" i="12"/>
  <c r="U2771" i="12"/>
  <c r="W2771" i="12" l="1"/>
  <c r="E1168" i="13"/>
  <c r="B2773" i="12"/>
  <c r="I2772" i="12"/>
  <c r="E2772" i="12"/>
  <c r="F2772" i="12" s="1"/>
  <c r="Y2772" i="12"/>
  <c r="V2772" i="12"/>
  <c r="U2772" i="12"/>
  <c r="N2772" i="12"/>
  <c r="O2772" i="12" s="1"/>
  <c r="P2772" i="12" s="1"/>
  <c r="J2772" i="12"/>
  <c r="Q2771" i="12"/>
  <c r="R2771" i="12" s="1"/>
  <c r="K2771" i="12"/>
  <c r="W2772" i="12" l="1"/>
  <c r="K2772" i="12"/>
  <c r="E1167" i="13"/>
  <c r="N2773" i="12"/>
  <c r="O2773" i="12" s="1"/>
  <c r="P2773" i="12" s="1"/>
  <c r="Y2773" i="12"/>
  <c r="I2773" i="12"/>
  <c r="V2773" i="12"/>
  <c r="U2773" i="12"/>
  <c r="J2773" i="12"/>
  <c r="B2774" i="12"/>
  <c r="E2773" i="12"/>
  <c r="F2773" i="12" s="1"/>
  <c r="Q2772" i="12"/>
  <c r="R2772" i="12" s="1"/>
  <c r="K2773" i="12" l="1"/>
  <c r="W2773" i="12"/>
  <c r="E1166" i="13"/>
  <c r="N2774" i="12"/>
  <c r="O2774" i="12" s="1"/>
  <c r="P2774" i="12" s="1"/>
  <c r="J2774" i="12"/>
  <c r="Y2774" i="12"/>
  <c r="I2774" i="12"/>
  <c r="V2774" i="12"/>
  <c r="U2774" i="12"/>
  <c r="B2775" i="12"/>
  <c r="E2774" i="12"/>
  <c r="F2774" i="12" s="1"/>
  <c r="Q2773" i="12"/>
  <c r="R2773" i="12" s="1"/>
  <c r="W2774" i="12" l="1"/>
  <c r="Q2774" i="12"/>
  <c r="R2774" i="12" s="1"/>
  <c r="E1165" i="13"/>
  <c r="Y2775" i="12"/>
  <c r="I2775" i="12"/>
  <c r="V2775" i="12"/>
  <c r="N2775" i="12"/>
  <c r="O2775" i="12" s="1"/>
  <c r="P2775" i="12" s="1"/>
  <c r="J2775" i="12"/>
  <c r="B2776" i="12"/>
  <c r="E2775" i="12"/>
  <c r="F2775" i="12" s="1"/>
  <c r="U2775" i="12"/>
  <c r="K2774" i="12"/>
  <c r="W2775" i="12" l="1"/>
  <c r="Q2775" i="12"/>
  <c r="R2775" i="12" s="1"/>
  <c r="K2775" i="12"/>
  <c r="E1164" i="13"/>
  <c r="V2776" i="12"/>
  <c r="B2777" i="12"/>
  <c r="U2776" i="12"/>
  <c r="E2776" i="12"/>
  <c r="F2776" i="12" s="1"/>
  <c r="N2776" i="12"/>
  <c r="O2776" i="12" s="1"/>
  <c r="P2776" i="12" s="1"/>
  <c r="J2776" i="12"/>
  <c r="I2776" i="12"/>
  <c r="Y2776" i="12"/>
  <c r="W2776" i="12" l="1"/>
  <c r="E1163" i="13"/>
  <c r="B2778" i="12"/>
  <c r="U2777" i="12"/>
  <c r="E2777" i="12"/>
  <c r="F2777" i="12" s="1"/>
  <c r="J2777" i="12"/>
  <c r="I2777" i="12"/>
  <c r="Y2777" i="12"/>
  <c r="V2777" i="12"/>
  <c r="N2777" i="12"/>
  <c r="O2777" i="12" s="1"/>
  <c r="P2777" i="12" s="1"/>
  <c r="Q2776" i="12"/>
  <c r="R2776" i="12" s="1"/>
  <c r="K2776" i="12"/>
  <c r="Q2777" i="12" l="1"/>
  <c r="R2777" i="12" s="1"/>
  <c r="W2777" i="12"/>
  <c r="E1162" i="13"/>
  <c r="N2778" i="12"/>
  <c r="O2778" i="12" s="1"/>
  <c r="P2778" i="12" s="1"/>
  <c r="J2778" i="12"/>
  <c r="B2779" i="12"/>
  <c r="U2778" i="12"/>
  <c r="E2778" i="12"/>
  <c r="F2778" i="12" s="1"/>
  <c r="Y2778" i="12"/>
  <c r="V2778" i="12"/>
  <c r="I2778" i="12"/>
  <c r="K2777" i="12"/>
  <c r="W2778" i="12" l="1"/>
  <c r="Q2778" i="12"/>
  <c r="R2778" i="12" s="1"/>
  <c r="E1161" i="13"/>
  <c r="J2779" i="12"/>
  <c r="B2780" i="12"/>
  <c r="E2779" i="12"/>
  <c r="F2779" i="12" s="1"/>
  <c r="Y2779" i="12"/>
  <c r="V2779" i="12"/>
  <c r="U2779" i="12"/>
  <c r="N2779" i="12"/>
  <c r="O2779" i="12" s="1"/>
  <c r="P2779" i="12" s="1"/>
  <c r="I2779" i="12"/>
  <c r="K2778" i="12"/>
  <c r="K2779" i="12" l="1"/>
  <c r="W2779" i="12"/>
  <c r="E1160" i="13"/>
  <c r="J2780" i="12"/>
  <c r="Y2780" i="12"/>
  <c r="I2780" i="12"/>
  <c r="V2780" i="12"/>
  <c r="U2780" i="12"/>
  <c r="N2780" i="12"/>
  <c r="O2780" i="12" s="1"/>
  <c r="P2780" i="12" s="1"/>
  <c r="B2781" i="12"/>
  <c r="E2780" i="12"/>
  <c r="F2780" i="12" s="1"/>
  <c r="Q2779" i="12"/>
  <c r="R2779" i="12" s="1"/>
  <c r="W2780" i="12" l="1"/>
  <c r="Q2780" i="12"/>
  <c r="R2780" i="12" s="1"/>
  <c r="K2780" i="12"/>
  <c r="E1159" i="13"/>
  <c r="Y2781" i="12"/>
  <c r="I2781" i="12"/>
  <c r="V2781" i="12"/>
  <c r="B2782" i="12"/>
  <c r="U2781" i="12"/>
  <c r="E2781" i="12"/>
  <c r="F2781" i="12" s="1"/>
  <c r="N2781" i="12"/>
  <c r="O2781" i="12" s="1"/>
  <c r="P2781" i="12" s="1"/>
  <c r="J2781" i="12"/>
  <c r="W2781" i="12" l="1"/>
  <c r="E1158" i="13"/>
  <c r="V2782" i="12"/>
  <c r="N2782" i="12"/>
  <c r="O2782" i="12" s="1"/>
  <c r="P2782" i="12" s="1"/>
  <c r="Y2782" i="12"/>
  <c r="I2782" i="12"/>
  <c r="U2782" i="12"/>
  <c r="J2782" i="12"/>
  <c r="B2783" i="12"/>
  <c r="E2782" i="12"/>
  <c r="F2782" i="12" s="1"/>
  <c r="K2781" i="12"/>
  <c r="Q2781" i="12"/>
  <c r="R2781" i="12" s="1"/>
  <c r="K2782" i="12" l="1"/>
  <c r="W2782" i="12"/>
  <c r="E1157" i="13"/>
  <c r="N2783" i="12"/>
  <c r="O2783" i="12" s="1"/>
  <c r="P2783" i="12" s="1"/>
  <c r="V2783" i="12"/>
  <c r="Y2783" i="12"/>
  <c r="U2783" i="12"/>
  <c r="J2783" i="12"/>
  <c r="I2783" i="12"/>
  <c r="B2784" i="12"/>
  <c r="E2783" i="12"/>
  <c r="F2783" i="12" s="1"/>
  <c r="Q2782" i="12"/>
  <c r="R2782" i="12" s="1"/>
  <c r="K2783" i="12" l="1"/>
  <c r="W2783" i="12"/>
  <c r="Q2783" i="12"/>
  <c r="R2783" i="12" s="1"/>
  <c r="E1156" i="13"/>
  <c r="N2784" i="12"/>
  <c r="O2784" i="12" s="1"/>
  <c r="P2784" i="12" s="1"/>
  <c r="B2785" i="12"/>
  <c r="U2784" i="12"/>
  <c r="E2784" i="12"/>
  <c r="F2784" i="12" s="1"/>
  <c r="V2784" i="12"/>
  <c r="J2784" i="12"/>
  <c r="I2784" i="12"/>
  <c r="Y2784" i="12"/>
  <c r="K2784" i="12" l="1"/>
  <c r="Q2784" i="12"/>
  <c r="R2784" i="12" s="1"/>
  <c r="W2784" i="12"/>
  <c r="E1155" i="13"/>
  <c r="J2785" i="12"/>
  <c r="Y2785" i="12"/>
  <c r="I2785" i="12"/>
  <c r="B2786" i="12"/>
  <c r="U2785" i="12"/>
  <c r="E2785" i="12"/>
  <c r="F2785" i="12" s="1"/>
  <c r="N2785" i="12"/>
  <c r="O2785" i="12" s="1"/>
  <c r="P2785" i="12" s="1"/>
  <c r="V2785" i="12"/>
  <c r="Q2785" i="12" l="1"/>
  <c r="R2785" i="12" s="1"/>
  <c r="K2785" i="12"/>
  <c r="W2785" i="12"/>
  <c r="E1154" i="13"/>
  <c r="J2786" i="12"/>
  <c r="V2786" i="12"/>
  <c r="B2787" i="12"/>
  <c r="U2786" i="12"/>
  <c r="E2786" i="12"/>
  <c r="F2786" i="12" s="1"/>
  <c r="N2786" i="12"/>
  <c r="O2786" i="12" s="1"/>
  <c r="P2786" i="12" s="1"/>
  <c r="I2786" i="12"/>
  <c r="Y2786" i="12"/>
  <c r="W2786" i="12" l="1"/>
  <c r="Q2786" i="12"/>
  <c r="R2786" i="12" s="1"/>
  <c r="K2786" i="12"/>
  <c r="E1153" i="13"/>
  <c r="B2788" i="12"/>
  <c r="U2787" i="12"/>
  <c r="E2787" i="12"/>
  <c r="F2787" i="12" s="1"/>
  <c r="J2787" i="12"/>
  <c r="I2787" i="12"/>
  <c r="Y2787" i="12"/>
  <c r="V2787" i="12"/>
  <c r="N2787" i="12"/>
  <c r="O2787" i="12" s="1"/>
  <c r="P2787" i="12" s="1"/>
  <c r="Q2787" i="12" l="1"/>
  <c r="R2787" i="12" s="1"/>
  <c r="K2787" i="12"/>
  <c r="W2787" i="12"/>
  <c r="E1152" i="13"/>
  <c r="Y2788" i="12"/>
  <c r="I2788" i="12"/>
  <c r="J2788" i="12"/>
  <c r="B2789" i="12"/>
  <c r="E2788" i="12"/>
  <c r="F2788" i="12" s="1"/>
  <c r="V2788" i="12"/>
  <c r="U2788" i="12"/>
  <c r="N2788" i="12"/>
  <c r="O2788" i="12" s="1"/>
  <c r="P2788" i="12" s="1"/>
  <c r="W2788" i="12" l="1"/>
  <c r="Q2788" i="12"/>
  <c r="R2788" i="12" s="1"/>
  <c r="E1151" i="13"/>
  <c r="N2789" i="12"/>
  <c r="O2789" i="12" s="1"/>
  <c r="P2789" i="12" s="1"/>
  <c r="Y2789" i="12"/>
  <c r="I2789" i="12"/>
  <c r="V2789" i="12"/>
  <c r="B2790" i="12"/>
  <c r="E2789" i="12"/>
  <c r="F2789" i="12" s="1"/>
  <c r="U2789" i="12"/>
  <c r="J2789" i="12"/>
  <c r="K2788" i="12"/>
  <c r="K2789" i="12" l="1"/>
  <c r="Q2789" i="12"/>
  <c r="R2789" i="12" s="1"/>
  <c r="W2789" i="12"/>
  <c r="E1150" i="13"/>
  <c r="N2790" i="12"/>
  <c r="O2790" i="12" s="1"/>
  <c r="P2790" i="12" s="1"/>
  <c r="J2790" i="12"/>
  <c r="Y2790" i="12"/>
  <c r="I2790" i="12"/>
  <c r="V2790" i="12"/>
  <c r="B2791" i="12"/>
  <c r="U2790" i="12"/>
  <c r="E2790" i="12"/>
  <c r="F2790" i="12" s="1"/>
  <c r="W2790" i="12" l="1"/>
  <c r="E1149" i="13"/>
  <c r="Y2791" i="12"/>
  <c r="I2791" i="12"/>
  <c r="V2791" i="12"/>
  <c r="B2792" i="12"/>
  <c r="U2791" i="12"/>
  <c r="E2791" i="12"/>
  <c r="F2791" i="12" s="1"/>
  <c r="N2791" i="12"/>
  <c r="O2791" i="12" s="1"/>
  <c r="P2791" i="12" s="1"/>
  <c r="J2791" i="12"/>
  <c r="Q2790" i="12"/>
  <c r="R2790" i="12" s="1"/>
  <c r="K2790" i="12"/>
  <c r="W2791" i="12" l="1"/>
  <c r="E1148" i="13"/>
  <c r="Y2792" i="12"/>
  <c r="I2792" i="12"/>
  <c r="V2792" i="12"/>
  <c r="B2793" i="12"/>
  <c r="U2792" i="12"/>
  <c r="E2792" i="12"/>
  <c r="F2792" i="12" s="1"/>
  <c r="N2792" i="12"/>
  <c r="O2792" i="12" s="1"/>
  <c r="P2792" i="12" s="1"/>
  <c r="J2792" i="12"/>
  <c r="K2791" i="12"/>
  <c r="Q2791" i="12"/>
  <c r="R2791" i="12" s="1"/>
  <c r="W2792" i="12" l="1"/>
  <c r="E1147" i="13"/>
  <c r="V2793" i="12"/>
  <c r="B2794" i="12"/>
  <c r="U2793" i="12"/>
  <c r="E2793" i="12"/>
  <c r="F2793" i="12" s="1"/>
  <c r="J2793" i="12"/>
  <c r="Y2793" i="12"/>
  <c r="N2793" i="12"/>
  <c r="O2793" i="12" s="1"/>
  <c r="P2793" i="12" s="1"/>
  <c r="I2793" i="12"/>
  <c r="K2792" i="12"/>
  <c r="Q2792" i="12"/>
  <c r="R2792" i="12" s="1"/>
  <c r="K2793" i="12" l="1"/>
  <c r="W2793" i="12"/>
  <c r="Q2793" i="12"/>
  <c r="R2793" i="12" s="1"/>
  <c r="E1146" i="13"/>
  <c r="N2794" i="12"/>
  <c r="O2794" i="12" s="1"/>
  <c r="P2794" i="12" s="1"/>
  <c r="J2794" i="12"/>
  <c r="B2795" i="12"/>
  <c r="U2794" i="12"/>
  <c r="E2794" i="12"/>
  <c r="F2794" i="12" s="1"/>
  <c r="Y2794" i="12"/>
  <c r="V2794" i="12"/>
  <c r="I2794" i="12"/>
  <c r="W2794" i="12" l="1"/>
  <c r="E1145" i="13"/>
  <c r="J2795" i="12"/>
  <c r="Y2795" i="12"/>
  <c r="I2795" i="12"/>
  <c r="B2796" i="12"/>
  <c r="V2795" i="12"/>
  <c r="U2795" i="12"/>
  <c r="N2795" i="12"/>
  <c r="O2795" i="12" s="1"/>
  <c r="P2795" i="12" s="1"/>
  <c r="E2795" i="12"/>
  <c r="F2795" i="12" s="1"/>
  <c r="K2794" i="12"/>
  <c r="Q2794" i="12"/>
  <c r="R2794" i="12" s="1"/>
  <c r="W2795" i="12" l="1"/>
  <c r="E1144" i="13"/>
  <c r="J2796" i="12"/>
  <c r="Y2796" i="12"/>
  <c r="I2796" i="12"/>
  <c r="V2796" i="12"/>
  <c r="E2796" i="12"/>
  <c r="F2796" i="12" s="1"/>
  <c r="B2797" i="12"/>
  <c r="U2796" i="12"/>
  <c r="N2796" i="12"/>
  <c r="O2796" i="12" s="1"/>
  <c r="P2796" i="12" s="1"/>
  <c r="K2795" i="12"/>
  <c r="Q2795" i="12"/>
  <c r="R2795" i="12" s="1"/>
  <c r="Q2796" i="12" l="1"/>
  <c r="R2796" i="12" s="1"/>
  <c r="K2796" i="12"/>
  <c r="W2796" i="12"/>
  <c r="E1143" i="13"/>
  <c r="J2797" i="12"/>
  <c r="Y2797" i="12"/>
  <c r="I2797" i="12"/>
  <c r="V2797" i="12"/>
  <c r="B2798" i="12"/>
  <c r="U2797" i="12"/>
  <c r="E2797" i="12"/>
  <c r="F2797" i="12" s="1"/>
  <c r="N2797" i="12"/>
  <c r="O2797" i="12" s="1"/>
  <c r="P2797" i="12" s="1"/>
  <c r="W2797" i="12" l="1"/>
  <c r="K2797" i="12"/>
  <c r="Q2797" i="12"/>
  <c r="R2797" i="12" s="1"/>
  <c r="E1142" i="13"/>
  <c r="V2798" i="12"/>
  <c r="N2798" i="12"/>
  <c r="O2798" i="12" s="1"/>
  <c r="P2798" i="12" s="1"/>
  <c r="Y2798" i="12"/>
  <c r="I2798" i="12"/>
  <c r="U2798" i="12"/>
  <c r="J2798" i="12"/>
  <c r="E2798" i="12"/>
  <c r="F2798" i="12" s="1"/>
  <c r="B2799" i="12"/>
  <c r="W2798" i="12" l="1"/>
  <c r="K2798" i="12"/>
  <c r="E1141" i="13"/>
  <c r="N2799" i="12"/>
  <c r="O2799" i="12" s="1"/>
  <c r="P2799" i="12" s="1"/>
  <c r="V2799" i="12"/>
  <c r="Y2799" i="12"/>
  <c r="U2799" i="12"/>
  <c r="J2799" i="12"/>
  <c r="I2799" i="12"/>
  <c r="E2799" i="12"/>
  <c r="F2799" i="12" s="1"/>
  <c r="B2800" i="12"/>
  <c r="Q2798" i="12"/>
  <c r="R2798" i="12" s="1"/>
  <c r="W2799" i="12" l="1"/>
  <c r="Q2799" i="12"/>
  <c r="R2799" i="12" s="1"/>
  <c r="E1140" i="13"/>
  <c r="N2800" i="12"/>
  <c r="O2800" i="12" s="1"/>
  <c r="P2800" i="12" s="1"/>
  <c r="J2800" i="12"/>
  <c r="B2801" i="12"/>
  <c r="U2800" i="12"/>
  <c r="E2800" i="12"/>
  <c r="F2800" i="12" s="1"/>
  <c r="Y2800" i="12"/>
  <c r="V2800" i="12"/>
  <c r="I2800" i="12"/>
  <c r="K2799" i="12"/>
  <c r="K2800" i="12" l="1"/>
  <c r="Q2800" i="12"/>
  <c r="R2800" i="12" s="1"/>
  <c r="W2800" i="12"/>
  <c r="E1139" i="13"/>
  <c r="N2801" i="12"/>
  <c r="O2801" i="12" s="1"/>
  <c r="P2801" i="12" s="1"/>
  <c r="J2801" i="12"/>
  <c r="Y2801" i="12"/>
  <c r="I2801" i="12"/>
  <c r="B2802" i="12"/>
  <c r="U2801" i="12"/>
  <c r="E2801" i="12"/>
  <c r="F2801" i="12" s="1"/>
  <c r="V2801" i="12"/>
  <c r="K2801" i="12" l="1"/>
  <c r="Q2801" i="12"/>
  <c r="R2801" i="12" s="1"/>
  <c r="W2801" i="12"/>
  <c r="E1138" i="13"/>
  <c r="J2802" i="12"/>
  <c r="V2802" i="12"/>
  <c r="B2803" i="12"/>
  <c r="U2802" i="12"/>
  <c r="E2802" i="12"/>
  <c r="F2802" i="12" s="1"/>
  <c r="I2802" i="12"/>
  <c r="Y2802" i="12"/>
  <c r="N2802" i="12"/>
  <c r="O2802" i="12" s="1"/>
  <c r="P2802" i="12" s="1"/>
  <c r="K2802" i="12" l="1"/>
  <c r="W2802" i="12"/>
  <c r="Q2802" i="12"/>
  <c r="R2802" i="12" s="1"/>
  <c r="E1137" i="13"/>
  <c r="B2804" i="12"/>
  <c r="U2803" i="12"/>
  <c r="E2803" i="12"/>
  <c r="F2803" i="12" s="1"/>
  <c r="J2803" i="12"/>
  <c r="N2803" i="12"/>
  <c r="O2803" i="12" s="1"/>
  <c r="P2803" i="12" s="1"/>
  <c r="I2803" i="12"/>
  <c r="Y2803" i="12"/>
  <c r="V2803" i="12"/>
  <c r="Q2803" i="12" l="1"/>
  <c r="R2803" i="12" s="1"/>
  <c r="K2803" i="12"/>
  <c r="W2803" i="12"/>
  <c r="E1136" i="13"/>
  <c r="B2805" i="12"/>
  <c r="U2804" i="12"/>
  <c r="E2804" i="12"/>
  <c r="F2804" i="12" s="1"/>
  <c r="N2804" i="12"/>
  <c r="O2804" i="12" s="1"/>
  <c r="P2804" i="12" s="1"/>
  <c r="Y2804" i="12"/>
  <c r="I2804" i="12"/>
  <c r="V2804" i="12"/>
  <c r="J2804" i="12"/>
  <c r="W2804" i="12" l="1"/>
  <c r="Q2804" i="12"/>
  <c r="R2804" i="12" s="1"/>
  <c r="E1135" i="13"/>
  <c r="N2805" i="12"/>
  <c r="O2805" i="12" s="1"/>
  <c r="P2805" i="12" s="1"/>
  <c r="Y2805" i="12"/>
  <c r="I2805" i="12"/>
  <c r="V2805" i="12"/>
  <c r="U2805" i="12"/>
  <c r="J2805" i="12"/>
  <c r="E2805" i="12"/>
  <c r="F2805" i="12" s="1"/>
  <c r="B2806" i="12"/>
  <c r="K2804" i="12"/>
  <c r="W2805" i="12" l="1"/>
  <c r="K2805" i="12"/>
  <c r="Q2805" i="12"/>
  <c r="R2805" i="12" s="1"/>
  <c r="E1134" i="13"/>
  <c r="N2806" i="12"/>
  <c r="O2806" i="12" s="1"/>
  <c r="P2806" i="12" s="1"/>
  <c r="J2806" i="12"/>
  <c r="Y2806" i="12"/>
  <c r="I2806" i="12"/>
  <c r="V2806" i="12"/>
  <c r="B2807" i="12"/>
  <c r="U2806" i="12"/>
  <c r="E2806" i="12"/>
  <c r="F2806" i="12" s="1"/>
  <c r="W2806" i="12" l="1"/>
  <c r="Q2806" i="12"/>
  <c r="R2806" i="12" s="1"/>
  <c r="K2806" i="12"/>
  <c r="E1133" i="13"/>
  <c r="Y2807" i="12"/>
  <c r="I2807" i="12"/>
  <c r="V2807" i="12"/>
  <c r="B2808" i="12"/>
  <c r="U2807" i="12"/>
  <c r="E2807" i="12"/>
  <c r="F2807" i="12" s="1"/>
  <c r="N2807" i="12"/>
  <c r="O2807" i="12" s="1"/>
  <c r="P2807" i="12" s="1"/>
  <c r="J2807" i="12"/>
  <c r="W2807" i="12" l="1"/>
  <c r="K2807" i="12"/>
  <c r="Q2807" i="12"/>
  <c r="R2807" i="12" s="1"/>
  <c r="E1132" i="13"/>
  <c r="Y2808" i="12"/>
  <c r="I2808" i="12"/>
  <c r="V2808" i="12"/>
  <c r="B2809" i="12"/>
  <c r="U2808" i="12"/>
  <c r="E2808" i="12"/>
  <c r="F2808" i="12" s="1"/>
  <c r="N2808" i="12"/>
  <c r="O2808" i="12" s="1"/>
  <c r="P2808" i="12" s="1"/>
  <c r="J2808" i="12"/>
  <c r="W2808" i="12" l="1"/>
  <c r="K2808" i="12"/>
  <c r="E1131" i="13"/>
  <c r="V2809" i="12"/>
  <c r="B2810" i="12"/>
  <c r="U2809" i="12"/>
  <c r="E2809" i="12"/>
  <c r="F2809" i="12" s="1"/>
  <c r="J2809" i="12"/>
  <c r="N2809" i="12"/>
  <c r="O2809" i="12" s="1"/>
  <c r="P2809" i="12" s="1"/>
  <c r="I2809" i="12"/>
  <c r="Y2809" i="12"/>
  <c r="Q2808" i="12"/>
  <c r="R2808" i="12" s="1"/>
  <c r="W2809" i="12" l="1"/>
  <c r="Q2809" i="12"/>
  <c r="R2809" i="12" s="1"/>
  <c r="E1130" i="13"/>
  <c r="N2810" i="12"/>
  <c r="O2810" i="12" s="1"/>
  <c r="P2810" i="12" s="1"/>
  <c r="J2810" i="12"/>
  <c r="B2811" i="12"/>
  <c r="U2810" i="12"/>
  <c r="E2810" i="12"/>
  <c r="F2810" i="12" s="1"/>
  <c r="Y2810" i="12"/>
  <c r="V2810" i="12"/>
  <c r="I2810" i="12"/>
  <c r="K2809" i="12"/>
  <c r="K2810" i="12" l="1"/>
  <c r="Q2810" i="12"/>
  <c r="R2810" i="12" s="1"/>
  <c r="W2810" i="12"/>
  <c r="E1129" i="13"/>
  <c r="J2811" i="12"/>
  <c r="Y2811" i="12"/>
  <c r="I2811" i="12"/>
  <c r="B2812" i="12"/>
  <c r="V2811" i="12"/>
  <c r="U2811" i="12"/>
  <c r="N2811" i="12"/>
  <c r="O2811" i="12" s="1"/>
  <c r="P2811" i="12" s="1"/>
  <c r="E2811" i="12"/>
  <c r="F2811" i="12" s="1"/>
  <c r="Q2811" i="12" l="1"/>
  <c r="R2811" i="12" s="1"/>
  <c r="W2811" i="12"/>
  <c r="E1128" i="13"/>
  <c r="J2812" i="12"/>
  <c r="Y2812" i="12"/>
  <c r="I2812" i="12"/>
  <c r="V2812" i="12"/>
  <c r="B2813" i="12"/>
  <c r="U2812" i="12"/>
  <c r="N2812" i="12"/>
  <c r="O2812" i="12" s="1"/>
  <c r="P2812" i="12" s="1"/>
  <c r="E2812" i="12"/>
  <c r="F2812" i="12" s="1"/>
  <c r="K2811" i="12"/>
  <c r="W2812" i="12" l="1"/>
  <c r="Q2812" i="12"/>
  <c r="R2812" i="12" s="1"/>
  <c r="E1127" i="13"/>
  <c r="J2813" i="12"/>
  <c r="Y2813" i="12"/>
  <c r="I2813" i="12"/>
  <c r="V2813" i="12"/>
  <c r="B2814" i="12"/>
  <c r="U2813" i="12"/>
  <c r="E2813" i="12"/>
  <c r="F2813" i="12" s="1"/>
  <c r="N2813" i="12"/>
  <c r="O2813" i="12" s="1"/>
  <c r="P2813" i="12" s="1"/>
  <c r="K2812" i="12"/>
  <c r="W2813" i="12" l="1"/>
  <c r="Q2813" i="12"/>
  <c r="R2813" i="12" s="1"/>
  <c r="E1126" i="13"/>
  <c r="V2814" i="12"/>
  <c r="N2814" i="12"/>
  <c r="O2814" i="12" s="1"/>
  <c r="P2814" i="12" s="1"/>
  <c r="Y2814" i="12"/>
  <c r="I2814" i="12"/>
  <c r="J2814" i="12"/>
  <c r="E2814" i="12"/>
  <c r="F2814" i="12" s="1"/>
  <c r="B2815" i="12"/>
  <c r="U2814" i="12"/>
  <c r="K2813" i="12"/>
  <c r="W2814" i="12" l="1"/>
  <c r="Q2814" i="12"/>
  <c r="R2814" i="12" s="1"/>
  <c r="E1125" i="13"/>
  <c r="N2815" i="12"/>
  <c r="O2815" i="12" s="1"/>
  <c r="P2815" i="12" s="1"/>
  <c r="V2815" i="12"/>
  <c r="Y2815" i="12"/>
  <c r="U2815" i="12"/>
  <c r="J2815" i="12"/>
  <c r="I2815" i="12"/>
  <c r="E2815" i="12"/>
  <c r="F2815" i="12" s="1"/>
  <c r="B2816" i="12"/>
  <c r="K2814" i="12"/>
  <c r="W2815" i="12" l="1"/>
  <c r="Q2815" i="12"/>
  <c r="R2815" i="12" s="1"/>
  <c r="E1124" i="13"/>
  <c r="N2816" i="12"/>
  <c r="O2816" i="12" s="1"/>
  <c r="P2816" i="12" s="1"/>
  <c r="J2816" i="12"/>
  <c r="B2817" i="12"/>
  <c r="U2816" i="12"/>
  <c r="E2816" i="12"/>
  <c r="F2816" i="12" s="1"/>
  <c r="Y2816" i="12"/>
  <c r="V2816" i="12"/>
  <c r="I2816" i="12"/>
  <c r="K2815" i="12"/>
  <c r="W2816" i="12" l="1"/>
  <c r="E1123" i="13"/>
  <c r="N2817" i="12"/>
  <c r="O2817" i="12" s="1"/>
  <c r="P2817" i="12" s="1"/>
  <c r="J2817" i="12"/>
  <c r="Y2817" i="12"/>
  <c r="I2817" i="12"/>
  <c r="B2818" i="12"/>
  <c r="U2817" i="12"/>
  <c r="E2817" i="12"/>
  <c r="F2817" i="12" s="1"/>
  <c r="V2817" i="12"/>
  <c r="Q2816" i="12"/>
  <c r="R2816" i="12" s="1"/>
  <c r="K2816" i="12"/>
  <c r="Q2817" i="12" l="1"/>
  <c r="R2817" i="12" s="1"/>
  <c r="W2817" i="12"/>
  <c r="E1122" i="13"/>
  <c r="J2818" i="12"/>
  <c r="V2818" i="12"/>
  <c r="B2819" i="12"/>
  <c r="U2818" i="12"/>
  <c r="E2818" i="12"/>
  <c r="F2818" i="12" s="1"/>
  <c r="Y2818" i="12"/>
  <c r="N2818" i="12"/>
  <c r="O2818" i="12" s="1"/>
  <c r="P2818" i="12" s="1"/>
  <c r="I2818" i="12"/>
  <c r="K2817" i="12"/>
  <c r="K2818" i="12" l="1"/>
  <c r="W2818" i="12"/>
  <c r="Q2818" i="12"/>
  <c r="R2818" i="12" s="1"/>
  <c r="E1121" i="13"/>
  <c r="B2820" i="12"/>
  <c r="U2819" i="12"/>
  <c r="E2819" i="12"/>
  <c r="F2819" i="12" s="1"/>
  <c r="J2819" i="12"/>
  <c r="I2819" i="12"/>
  <c r="Y2819" i="12"/>
  <c r="V2819" i="12"/>
  <c r="N2819" i="12"/>
  <c r="O2819" i="12" s="1"/>
  <c r="P2819" i="12" s="1"/>
  <c r="W2819" i="12" l="1"/>
  <c r="Q2819" i="12"/>
  <c r="R2819" i="12" s="1"/>
  <c r="E1120" i="13"/>
  <c r="B2821" i="12"/>
  <c r="U2820" i="12"/>
  <c r="E2820" i="12"/>
  <c r="F2820" i="12" s="1"/>
  <c r="N2820" i="12"/>
  <c r="O2820" i="12" s="1"/>
  <c r="P2820" i="12" s="1"/>
  <c r="J2820" i="12"/>
  <c r="Y2820" i="12"/>
  <c r="I2820" i="12"/>
  <c r="V2820" i="12"/>
  <c r="K2819" i="12"/>
  <c r="Q2820" i="12" l="1"/>
  <c r="R2820" i="12" s="1"/>
  <c r="W2820" i="12"/>
  <c r="E1119" i="13"/>
  <c r="N2821" i="12"/>
  <c r="O2821" i="12" s="1"/>
  <c r="P2821" i="12" s="1"/>
  <c r="J2821" i="12"/>
  <c r="Y2821" i="12"/>
  <c r="I2821" i="12"/>
  <c r="V2821" i="12"/>
  <c r="E2821" i="12"/>
  <c r="F2821" i="12" s="1"/>
  <c r="B2822" i="12"/>
  <c r="U2821" i="12"/>
  <c r="K2820" i="12"/>
  <c r="W2821" i="12" l="1"/>
  <c r="K2821" i="12"/>
  <c r="Q2821" i="12"/>
  <c r="R2821" i="12" s="1"/>
  <c r="E1118" i="13"/>
  <c r="N2822" i="12"/>
  <c r="O2822" i="12" s="1"/>
  <c r="P2822" i="12" s="1"/>
  <c r="J2822" i="12"/>
  <c r="Y2822" i="12"/>
  <c r="I2822" i="12"/>
  <c r="V2822" i="12"/>
  <c r="U2822" i="12"/>
  <c r="E2822" i="12"/>
  <c r="F2822" i="12" s="1"/>
  <c r="B2823" i="12"/>
  <c r="K2822" i="12" l="1"/>
  <c r="W2822" i="12"/>
  <c r="Q2822" i="12"/>
  <c r="R2822" i="12" s="1"/>
  <c r="E1117" i="13"/>
  <c r="Y2823" i="12"/>
  <c r="I2823" i="12"/>
  <c r="V2823" i="12"/>
  <c r="B2824" i="12"/>
  <c r="U2823" i="12"/>
  <c r="E2823" i="12"/>
  <c r="F2823" i="12" s="1"/>
  <c r="N2823" i="12"/>
  <c r="O2823" i="12" s="1"/>
  <c r="P2823" i="12" s="1"/>
  <c r="J2823" i="12"/>
  <c r="W2823" i="12" l="1"/>
  <c r="E1116" i="13"/>
  <c r="Y2824" i="12"/>
  <c r="I2824" i="12"/>
  <c r="V2824" i="12"/>
  <c r="B2825" i="12"/>
  <c r="U2824" i="12"/>
  <c r="E2824" i="12"/>
  <c r="F2824" i="12" s="1"/>
  <c r="N2824" i="12"/>
  <c r="O2824" i="12" s="1"/>
  <c r="P2824" i="12" s="1"/>
  <c r="J2824" i="12"/>
  <c r="K2823" i="12"/>
  <c r="Q2823" i="12"/>
  <c r="R2823" i="12" s="1"/>
  <c r="W2824" i="12" l="1"/>
  <c r="E1115" i="13"/>
  <c r="V2825" i="12"/>
  <c r="B2826" i="12"/>
  <c r="U2825" i="12"/>
  <c r="E2825" i="12"/>
  <c r="F2825" i="12" s="1"/>
  <c r="N2825" i="12"/>
  <c r="O2825" i="12" s="1"/>
  <c r="P2825" i="12" s="1"/>
  <c r="J2825" i="12"/>
  <c r="Y2825" i="12"/>
  <c r="I2825" i="12"/>
  <c r="K2824" i="12"/>
  <c r="Q2824" i="12"/>
  <c r="R2824" i="12" s="1"/>
  <c r="Q2825" i="12" l="1"/>
  <c r="R2825" i="12" s="1"/>
  <c r="W2825" i="12"/>
  <c r="E1114" i="13"/>
  <c r="N2826" i="12"/>
  <c r="O2826" i="12" s="1"/>
  <c r="P2826" i="12" s="1"/>
  <c r="J2826" i="12"/>
  <c r="B2827" i="12"/>
  <c r="U2826" i="12"/>
  <c r="E2826" i="12"/>
  <c r="F2826" i="12" s="1"/>
  <c r="V2826" i="12"/>
  <c r="I2826" i="12"/>
  <c r="Y2826" i="12"/>
  <c r="K2825" i="12"/>
  <c r="K2826" i="12" l="1"/>
  <c r="Q2826" i="12"/>
  <c r="R2826" i="12" s="1"/>
  <c r="W2826" i="12"/>
  <c r="E1113" i="13"/>
  <c r="J2827" i="12"/>
  <c r="Y2827" i="12"/>
  <c r="I2827" i="12"/>
  <c r="B2828" i="12"/>
  <c r="U2827" i="12"/>
  <c r="E2827" i="12"/>
  <c r="F2827" i="12" s="1"/>
  <c r="V2827" i="12"/>
  <c r="N2827" i="12"/>
  <c r="O2827" i="12" s="1"/>
  <c r="P2827" i="12" s="1"/>
  <c r="W2827" i="12" l="1"/>
  <c r="E1112" i="13"/>
  <c r="J2828" i="12"/>
  <c r="Y2828" i="12"/>
  <c r="I2828" i="12"/>
  <c r="V2828" i="12"/>
  <c r="B2829" i="12"/>
  <c r="U2828" i="12"/>
  <c r="E2828" i="12"/>
  <c r="F2828" i="12" s="1"/>
  <c r="N2828" i="12"/>
  <c r="O2828" i="12" s="1"/>
  <c r="P2828" i="12" s="1"/>
  <c r="K2827" i="12"/>
  <c r="Q2827" i="12"/>
  <c r="R2827" i="12" s="1"/>
  <c r="W2828" i="12" l="1"/>
  <c r="Q2828" i="12"/>
  <c r="R2828" i="12" s="1"/>
  <c r="E1111" i="13"/>
  <c r="J2829" i="12"/>
  <c r="Y2829" i="12"/>
  <c r="I2829" i="12"/>
  <c r="V2829" i="12"/>
  <c r="B2830" i="12"/>
  <c r="U2829" i="12"/>
  <c r="E2829" i="12"/>
  <c r="F2829" i="12" s="1"/>
  <c r="N2829" i="12"/>
  <c r="O2829" i="12" s="1"/>
  <c r="P2829" i="12" s="1"/>
  <c r="K2828" i="12"/>
  <c r="K2829" i="12" l="1"/>
  <c r="Q2829" i="12"/>
  <c r="R2829" i="12" s="1"/>
  <c r="W2829" i="12"/>
  <c r="E1110" i="13"/>
  <c r="V2830" i="12"/>
  <c r="N2830" i="12"/>
  <c r="O2830" i="12" s="1"/>
  <c r="P2830" i="12" s="1"/>
  <c r="Y2830" i="12"/>
  <c r="I2830" i="12"/>
  <c r="J2830" i="12"/>
  <c r="E2830" i="12"/>
  <c r="F2830" i="12" s="1"/>
  <c r="B2831" i="12"/>
  <c r="U2830" i="12"/>
  <c r="K2830" i="12" l="1"/>
  <c r="W2830" i="12"/>
  <c r="E1109" i="13"/>
  <c r="N2831" i="12"/>
  <c r="O2831" i="12" s="1"/>
  <c r="P2831" i="12" s="1"/>
  <c r="Y2831" i="12"/>
  <c r="I2831" i="12"/>
  <c r="V2831" i="12"/>
  <c r="B2832" i="12"/>
  <c r="U2831" i="12"/>
  <c r="J2831" i="12"/>
  <c r="E2831" i="12"/>
  <c r="F2831" i="12" s="1"/>
  <c r="Q2830" i="12"/>
  <c r="R2830" i="12" s="1"/>
  <c r="Q2831" i="12" l="1"/>
  <c r="R2831" i="12" s="1"/>
  <c r="W2831" i="12"/>
  <c r="E1108" i="13"/>
  <c r="N2832" i="12"/>
  <c r="O2832" i="12" s="1"/>
  <c r="P2832" i="12" s="1"/>
  <c r="J2832" i="12"/>
  <c r="Y2832" i="12"/>
  <c r="I2832" i="12"/>
  <c r="V2832" i="12"/>
  <c r="B2833" i="12"/>
  <c r="U2832" i="12"/>
  <c r="E2832" i="12"/>
  <c r="F2832" i="12" s="1"/>
  <c r="K2831" i="12"/>
  <c r="W2832" i="12" l="1"/>
  <c r="Q2832" i="12"/>
  <c r="R2832" i="12" s="1"/>
  <c r="E1107" i="13"/>
  <c r="N2833" i="12"/>
  <c r="O2833" i="12" s="1"/>
  <c r="P2833" i="12" s="1"/>
  <c r="J2833" i="12"/>
  <c r="Y2833" i="12"/>
  <c r="I2833" i="12"/>
  <c r="V2833" i="12"/>
  <c r="B2834" i="12"/>
  <c r="U2833" i="12"/>
  <c r="E2833" i="12"/>
  <c r="F2833" i="12" s="1"/>
  <c r="K2832" i="12"/>
  <c r="Q2833" i="12" l="1"/>
  <c r="R2833" i="12" s="1"/>
  <c r="W2833" i="12"/>
  <c r="E1106" i="13"/>
  <c r="J2834" i="12"/>
  <c r="V2834" i="12"/>
  <c r="B2835" i="12"/>
  <c r="U2834" i="12"/>
  <c r="E2834" i="12"/>
  <c r="F2834" i="12" s="1"/>
  <c r="Y2834" i="12"/>
  <c r="N2834" i="12"/>
  <c r="O2834" i="12" s="1"/>
  <c r="P2834" i="12" s="1"/>
  <c r="I2834" i="12"/>
  <c r="K2833" i="12"/>
  <c r="W2834" i="12" l="1"/>
  <c r="E1105" i="13"/>
  <c r="V2835" i="12"/>
  <c r="B2836" i="12"/>
  <c r="U2835" i="12"/>
  <c r="E2835" i="12"/>
  <c r="F2835" i="12" s="1"/>
  <c r="N2835" i="12"/>
  <c r="O2835" i="12" s="1"/>
  <c r="P2835" i="12" s="1"/>
  <c r="J2835" i="12"/>
  <c r="Y2835" i="12"/>
  <c r="I2835" i="12"/>
  <c r="K2834" i="12"/>
  <c r="Q2834" i="12"/>
  <c r="R2834" i="12" s="1"/>
  <c r="W2835" i="12" l="1"/>
  <c r="E1104" i="13"/>
  <c r="B2837" i="12"/>
  <c r="U2836" i="12"/>
  <c r="E2836" i="12"/>
  <c r="F2836" i="12" s="1"/>
  <c r="N2836" i="12"/>
  <c r="O2836" i="12" s="1"/>
  <c r="P2836" i="12" s="1"/>
  <c r="J2836" i="12"/>
  <c r="Y2836" i="12"/>
  <c r="I2836" i="12"/>
  <c r="V2836" i="12"/>
  <c r="K2835" i="12"/>
  <c r="Q2835" i="12"/>
  <c r="R2835" i="12" s="1"/>
  <c r="W2836" i="12" l="1"/>
  <c r="Q2836" i="12"/>
  <c r="R2836" i="12" s="1"/>
  <c r="E1103" i="13"/>
  <c r="N2837" i="12"/>
  <c r="O2837" i="12" s="1"/>
  <c r="P2837" i="12" s="1"/>
  <c r="J2837" i="12"/>
  <c r="Y2837" i="12"/>
  <c r="I2837" i="12"/>
  <c r="V2837" i="12"/>
  <c r="B2838" i="12"/>
  <c r="U2837" i="12"/>
  <c r="E2837" i="12"/>
  <c r="F2837" i="12" s="1"/>
  <c r="K2836" i="12"/>
  <c r="W2837" i="12" l="1"/>
  <c r="K2837" i="12"/>
  <c r="Q2837" i="12"/>
  <c r="R2837" i="12" s="1"/>
  <c r="E1102" i="13"/>
  <c r="N2838" i="12"/>
  <c r="O2838" i="12" s="1"/>
  <c r="P2838" i="12" s="1"/>
  <c r="J2838" i="12"/>
  <c r="Y2838" i="12"/>
  <c r="I2838" i="12"/>
  <c r="V2838" i="12"/>
  <c r="B2839" i="12"/>
  <c r="U2838" i="12"/>
  <c r="E2838" i="12"/>
  <c r="F2838" i="12" s="1"/>
  <c r="K2838" i="12" l="1"/>
  <c r="Q2838" i="12"/>
  <c r="R2838" i="12" s="1"/>
  <c r="W2838" i="12"/>
  <c r="E1101" i="13"/>
  <c r="J2839" i="12"/>
  <c r="Y2839" i="12"/>
  <c r="I2839" i="12"/>
  <c r="V2839" i="12"/>
  <c r="B2840" i="12"/>
  <c r="U2839" i="12"/>
  <c r="E2839" i="12"/>
  <c r="F2839" i="12" s="1"/>
  <c r="N2839" i="12"/>
  <c r="O2839" i="12" s="1"/>
  <c r="P2839" i="12" s="1"/>
  <c r="W2839" i="12" l="1"/>
  <c r="E1100" i="13"/>
  <c r="Y2840" i="12"/>
  <c r="I2840" i="12"/>
  <c r="V2840" i="12"/>
  <c r="B2841" i="12"/>
  <c r="U2840" i="12"/>
  <c r="E2840" i="12"/>
  <c r="F2840" i="12" s="1"/>
  <c r="N2840" i="12"/>
  <c r="O2840" i="12" s="1"/>
  <c r="P2840" i="12" s="1"/>
  <c r="J2840" i="12"/>
  <c r="K2839" i="12"/>
  <c r="Q2839" i="12"/>
  <c r="R2839" i="12" s="1"/>
  <c r="W2840" i="12" l="1"/>
  <c r="Q2840" i="12"/>
  <c r="R2840" i="12" s="1"/>
  <c r="E1099" i="13"/>
  <c r="V2841" i="12"/>
  <c r="B2842" i="12"/>
  <c r="U2841" i="12"/>
  <c r="E2841" i="12"/>
  <c r="F2841" i="12" s="1"/>
  <c r="N2841" i="12"/>
  <c r="O2841" i="12" s="1"/>
  <c r="P2841" i="12" s="1"/>
  <c r="J2841" i="12"/>
  <c r="Y2841" i="12"/>
  <c r="I2841" i="12"/>
  <c r="K2840" i="12"/>
  <c r="Q2841" i="12" l="1"/>
  <c r="R2841" i="12" s="1"/>
  <c r="W2841" i="12"/>
  <c r="E1098" i="13"/>
  <c r="N2842" i="12"/>
  <c r="O2842" i="12" s="1"/>
  <c r="P2842" i="12" s="1"/>
  <c r="J2842" i="12"/>
  <c r="Y2842" i="12"/>
  <c r="I2842" i="12"/>
  <c r="B2843" i="12"/>
  <c r="U2842" i="12"/>
  <c r="E2842" i="12"/>
  <c r="F2842" i="12" s="1"/>
  <c r="V2842" i="12"/>
  <c r="K2841" i="12"/>
  <c r="Q2842" i="12" l="1"/>
  <c r="R2842" i="12" s="1"/>
  <c r="W2842" i="12"/>
  <c r="E1097" i="13"/>
  <c r="N2843" i="12"/>
  <c r="O2843" i="12" s="1"/>
  <c r="P2843" i="12" s="1"/>
  <c r="J2843" i="12"/>
  <c r="Y2843" i="12"/>
  <c r="I2843" i="12"/>
  <c r="V2843" i="12"/>
  <c r="B2844" i="12"/>
  <c r="U2843" i="12"/>
  <c r="E2843" i="12"/>
  <c r="F2843" i="12" s="1"/>
  <c r="K2842" i="12"/>
  <c r="Q2843" i="12" l="1"/>
  <c r="R2843" i="12" s="1"/>
  <c r="W2843" i="12"/>
  <c r="E1096" i="13"/>
  <c r="J2844" i="12"/>
  <c r="Y2844" i="12"/>
  <c r="I2844" i="12"/>
  <c r="V2844" i="12"/>
  <c r="B2845" i="12"/>
  <c r="U2844" i="12"/>
  <c r="E2844" i="12"/>
  <c r="F2844" i="12" s="1"/>
  <c r="N2844" i="12"/>
  <c r="O2844" i="12" s="1"/>
  <c r="P2844" i="12" s="1"/>
  <c r="K2843" i="12"/>
  <c r="W2844" i="12" l="1"/>
  <c r="K2844" i="12"/>
  <c r="Q2844" i="12"/>
  <c r="R2844" i="12" s="1"/>
  <c r="E1095" i="13"/>
  <c r="J2845" i="12"/>
  <c r="Y2845" i="12"/>
  <c r="I2845" i="12"/>
  <c r="V2845" i="12"/>
  <c r="B2846" i="12"/>
  <c r="U2845" i="12"/>
  <c r="E2845" i="12"/>
  <c r="F2845" i="12" s="1"/>
  <c r="N2845" i="12"/>
  <c r="O2845" i="12" s="1"/>
  <c r="P2845" i="12" s="1"/>
  <c r="W2845" i="12" l="1"/>
  <c r="Q2845" i="12"/>
  <c r="R2845" i="12" s="1"/>
  <c r="E1094" i="13"/>
  <c r="V2846" i="12"/>
  <c r="B2847" i="12"/>
  <c r="U2846" i="12"/>
  <c r="E2846" i="12"/>
  <c r="F2846" i="12" s="1"/>
  <c r="N2846" i="12"/>
  <c r="O2846" i="12" s="1"/>
  <c r="P2846" i="12" s="1"/>
  <c r="Y2846" i="12"/>
  <c r="I2846" i="12"/>
  <c r="J2846" i="12"/>
  <c r="K2845" i="12"/>
  <c r="W2846" i="12" l="1"/>
  <c r="E1093" i="13"/>
  <c r="N2847" i="12"/>
  <c r="O2847" i="12" s="1"/>
  <c r="P2847" i="12" s="1"/>
  <c r="J2847" i="12"/>
  <c r="Y2847" i="12"/>
  <c r="I2847" i="12"/>
  <c r="V2847" i="12"/>
  <c r="U2847" i="12"/>
  <c r="E2847" i="12"/>
  <c r="F2847" i="12" s="1"/>
  <c r="B2848" i="12"/>
  <c r="K2846" i="12"/>
  <c r="Q2846" i="12"/>
  <c r="R2846" i="12" s="1"/>
  <c r="K2847" i="12" l="1"/>
  <c r="Q2847" i="12"/>
  <c r="R2847" i="12" s="1"/>
  <c r="E1092" i="13"/>
  <c r="N2848" i="12"/>
  <c r="O2848" i="12" s="1"/>
  <c r="P2848" i="12" s="1"/>
  <c r="J2848" i="12"/>
  <c r="Y2848" i="12"/>
  <c r="I2848" i="12"/>
  <c r="V2848" i="12"/>
  <c r="B2849" i="12"/>
  <c r="U2848" i="12"/>
  <c r="E2848" i="12"/>
  <c r="F2848" i="12" s="1"/>
  <c r="W2847" i="12"/>
  <c r="W2848" i="12" l="1"/>
  <c r="K2848" i="12"/>
  <c r="Q2848" i="12"/>
  <c r="R2848" i="12" s="1"/>
  <c r="E1091" i="13"/>
  <c r="N2849" i="12"/>
  <c r="O2849" i="12" s="1"/>
  <c r="P2849" i="12" s="1"/>
  <c r="J2849" i="12"/>
  <c r="Y2849" i="12"/>
  <c r="I2849" i="12"/>
  <c r="V2849" i="12"/>
  <c r="B2850" i="12"/>
  <c r="U2849" i="12"/>
  <c r="E2849" i="12"/>
  <c r="F2849" i="12" s="1"/>
  <c r="K2849" i="12" l="1"/>
  <c r="Q2849" i="12"/>
  <c r="R2849" i="12" s="1"/>
  <c r="W2849" i="12"/>
  <c r="E1090" i="13"/>
  <c r="J2850" i="12"/>
  <c r="Y2850" i="12"/>
  <c r="I2850" i="12"/>
  <c r="V2850" i="12"/>
  <c r="B2851" i="12"/>
  <c r="U2850" i="12"/>
  <c r="E2850" i="12"/>
  <c r="F2850" i="12" s="1"/>
  <c r="N2850" i="12"/>
  <c r="O2850" i="12" s="1"/>
  <c r="P2850" i="12" s="1"/>
  <c r="W2850" i="12" l="1"/>
  <c r="E1089" i="13"/>
  <c r="V2851" i="12"/>
  <c r="B2852" i="12"/>
  <c r="U2851" i="12"/>
  <c r="E2851" i="12"/>
  <c r="F2851" i="12" s="1"/>
  <c r="N2851" i="12"/>
  <c r="O2851" i="12" s="1"/>
  <c r="P2851" i="12" s="1"/>
  <c r="J2851" i="12"/>
  <c r="I2851" i="12"/>
  <c r="Y2851" i="12"/>
  <c r="K2850" i="12"/>
  <c r="Q2850" i="12"/>
  <c r="R2850" i="12" s="1"/>
  <c r="W2851" i="12" l="1"/>
  <c r="Q2851" i="12"/>
  <c r="R2851" i="12" s="1"/>
  <c r="E1088" i="13"/>
  <c r="B2853" i="12"/>
  <c r="U2852" i="12"/>
  <c r="E2852" i="12"/>
  <c r="F2852" i="12" s="1"/>
  <c r="N2852" i="12"/>
  <c r="O2852" i="12" s="1"/>
  <c r="P2852" i="12" s="1"/>
  <c r="J2852" i="12"/>
  <c r="Y2852" i="12"/>
  <c r="I2852" i="12"/>
  <c r="V2852" i="12"/>
  <c r="K2851" i="12"/>
  <c r="W2852" i="12" l="1"/>
  <c r="E1087" i="13"/>
  <c r="N2853" i="12"/>
  <c r="O2853" i="12" s="1"/>
  <c r="P2853" i="12" s="1"/>
  <c r="J2853" i="12"/>
  <c r="Y2853" i="12"/>
  <c r="I2853" i="12"/>
  <c r="V2853" i="12"/>
  <c r="B2854" i="12"/>
  <c r="U2853" i="12"/>
  <c r="E2853" i="12"/>
  <c r="F2853" i="12" s="1"/>
  <c r="K2852" i="12"/>
  <c r="Q2852" i="12"/>
  <c r="R2852" i="12" s="1"/>
  <c r="W2853" i="12" l="1"/>
  <c r="K2853" i="12"/>
  <c r="Q2853" i="12"/>
  <c r="R2853" i="12" s="1"/>
  <c r="E1086" i="13"/>
  <c r="N2854" i="12"/>
  <c r="O2854" i="12" s="1"/>
  <c r="P2854" i="12" s="1"/>
  <c r="J2854" i="12"/>
  <c r="Y2854" i="12"/>
  <c r="I2854" i="12"/>
  <c r="V2854" i="12"/>
  <c r="B2855" i="12"/>
  <c r="U2854" i="12"/>
  <c r="E2854" i="12"/>
  <c r="F2854" i="12" s="1"/>
  <c r="K2854" i="12" l="1"/>
  <c r="W2854" i="12"/>
  <c r="E1085" i="13"/>
  <c r="J2855" i="12"/>
  <c r="Y2855" i="12"/>
  <c r="I2855" i="12"/>
  <c r="V2855" i="12"/>
  <c r="B2856" i="12"/>
  <c r="U2855" i="12"/>
  <c r="E2855" i="12"/>
  <c r="F2855" i="12" s="1"/>
  <c r="N2855" i="12"/>
  <c r="O2855" i="12" s="1"/>
  <c r="P2855" i="12" s="1"/>
  <c r="Q2854" i="12"/>
  <c r="R2854" i="12" s="1"/>
  <c r="W2855" i="12" l="1"/>
  <c r="E1084" i="13"/>
  <c r="Y2856" i="12"/>
  <c r="I2856" i="12"/>
  <c r="V2856" i="12"/>
  <c r="B2857" i="12"/>
  <c r="U2856" i="12"/>
  <c r="E2856" i="12"/>
  <c r="F2856" i="12" s="1"/>
  <c r="N2856" i="12"/>
  <c r="O2856" i="12" s="1"/>
  <c r="P2856" i="12" s="1"/>
  <c r="J2856" i="12"/>
  <c r="K2855" i="12"/>
  <c r="Q2855" i="12"/>
  <c r="R2855" i="12" s="1"/>
  <c r="W2856" i="12" l="1"/>
  <c r="E1083" i="13"/>
  <c r="V2857" i="12"/>
  <c r="B2858" i="12"/>
  <c r="U2857" i="12"/>
  <c r="E2857" i="12"/>
  <c r="F2857" i="12" s="1"/>
  <c r="N2857" i="12"/>
  <c r="O2857" i="12" s="1"/>
  <c r="P2857" i="12" s="1"/>
  <c r="J2857" i="12"/>
  <c r="Y2857" i="12"/>
  <c r="I2857" i="12"/>
  <c r="K2856" i="12"/>
  <c r="Q2856" i="12"/>
  <c r="R2856" i="12" s="1"/>
  <c r="K2857" i="12" l="1"/>
  <c r="W2857" i="12"/>
  <c r="Q2857" i="12"/>
  <c r="R2857" i="12" s="1"/>
  <c r="E1082" i="13"/>
  <c r="N2858" i="12"/>
  <c r="O2858" i="12" s="1"/>
  <c r="P2858" i="12" s="1"/>
  <c r="J2858" i="12"/>
  <c r="Y2858" i="12"/>
  <c r="I2858" i="12"/>
  <c r="B2859" i="12"/>
  <c r="U2858" i="12"/>
  <c r="E2858" i="12"/>
  <c r="F2858" i="12" s="1"/>
  <c r="V2858" i="12"/>
  <c r="Q2858" i="12" l="1"/>
  <c r="R2858" i="12" s="1"/>
  <c r="W2858" i="12"/>
  <c r="E1081" i="13"/>
  <c r="N2859" i="12"/>
  <c r="O2859" i="12" s="1"/>
  <c r="P2859" i="12" s="1"/>
  <c r="J2859" i="12"/>
  <c r="Y2859" i="12"/>
  <c r="I2859" i="12"/>
  <c r="V2859" i="12"/>
  <c r="B2860" i="12"/>
  <c r="U2859" i="12"/>
  <c r="E2859" i="12"/>
  <c r="F2859" i="12" s="1"/>
  <c r="K2858" i="12"/>
  <c r="W2859" i="12" l="1"/>
  <c r="Q2859" i="12"/>
  <c r="R2859" i="12" s="1"/>
  <c r="E1080" i="13"/>
  <c r="J2860" i="12"/>
  <c r="Y2860" i="12"/>
  <c r="I2860" i="12"/>
  <c r="V2860" i="12"/>
  <c r="B2861" i="12"/>
  <c r="U2860" i="12"/>
  <c r="E2860" i="12"/>
  <c r="F2860" i="12" s="1"/>
  <c r="N2860" i="12"/>
  <c r="O2860" i="12" s="1"/>
  <c r="P2860" i="12" s="1"/>
  <c r="K2859" i="12"/>
  <c r="K2860" i="12" l="1"/>
  <c r="Q2860" i="12"/>
  <c r="R2860" i="12" s="1"/>
  <c r="W2860" i="12"/>
  <c r="E1079" i="13"/>
  <c r="J2861" i="12"/>
  <c r="Y2861" i="12"/>
  <c r="I2861" i="12"/>
  <c r="V2861" i="12"/>
  <c r="B2862" i="12"/>
  <c r="U2861" i="12"/>
  <c r="E2861" i="12"/>
  <c r="F2861" i="12" s="1"/>
  <c r="N2861" i="12"/>
  <c r="O2861" i="12" s="1"/>
  <c r="P2861" i="12" s="1"/>
  <c r="W2861" i="12" l="1"/>
  <c r="K2861" i="12"/>
  <c r="Q2861" i="12"/>
  <c r="R2861" i="12" s="1"/>
  <c r="E1078" i="13"/>
  <c r="V2862" i="12"/>
  <c r="B2863" i="12"/>
  <c r="U2862" i="12"/>
  <c r="E2862" i="12"/>
  <c r="F2862" i="12" s="1"/>
  <c r="N2862" i="12"/>
  <c r="O2862" i="12" s="1"/>
  <c r="P2862" i="12" s="1"/>
  <c r="Y2862" i="12"/>
  <c r="I2862" i="12"/>
  <c r="J2862" i="12"/>
  <c r="K2862" i="12" l="1"/>
  <c r="Q2862" i="12"/>
  <c r="R2862" i="12" s="1"/>
  <c r="W2862" i="12"/>
  <c r="E1077" i="13"/>
  <c r="N2863" i="12"/>
  <c r="O2863" i="12" s="1"/>
  <c r="P2863" i="12" s="1"/>
  <c r="J2863" i="12"/>
  <c r="Y2863" i="12"/>
  <c r="I2863" i="12"/>
  <c r="V2863" i="12"/>
  <c r="B2864" i="12"/>
  <c r="U2863" i="12"/>
  <c r="E2863" i="12"/>
  <c r="F2863" i="12" s="1"/>
  <c r="Q2863" i="12" l="1"/>
  <c r="R2863" i="12" s="1"/>
  <c r="W2863" i="12"/>
  <c r="E1076" i="13"/>
  <c r="N2864" i="12"/>
  <c r="O2864" i="12" s="1"/>
  <c r="P2864" i="12" s="1"/>
  <c r="J2864" i="12"/>
  <c r="Y2864" i="12"/>
  <c r="I2864" i="12"/>
  <c r="V2864" i="12"/>
  <c r="B2865" i="12"/>
  <c r="U2864" i="12"/>
  <c r="E2864" i="12"/>
  <c r="F2864" i="12" s="1"/>
  <c r="K2863" i="12"/>
  <c r="K2864" i="12" l="1"/>
  <c r="Q2864" i="12"/>
  <c r="R2864" i="12" s="1"/>
  <c r="W2864" i="12"/>
  <c r="E1075" i="13"/>
  <c r="N2865" i="12"/>
  <c r="O2865" i="12" s="1"/>
  <c r="P2865" i="12" s="1"/>
  <c r="J2865" i="12"/>
  <c r="Y2865" i="12"/>
  <c r="I2865" i="12"/>
  <c r="V2865" i="12"/>
  <c r="B2866" i="12"/>
  <c r="U2865" i="12"/>
  <c r="E2865" i="12"/>
  <c r="F2865" i="12" s="1"/>
  <c r="W2865" i="12" l="1"/>
  <c r="Q2865" i="12"/>
  <c r="R2865" i="12" s="1"/>
  <c r="E1074" i="13"/>
  <c r="J2866" i="12"/>
  <c r="Y2866" i="12"/>
  <c r="I2866" i="12"/>
  <c r="V2866" i="12"/>
  <c r="B2867" i="12"/>
  <c r="U2866" i="12"/>
  <c r="E2866" i="12"/>
  <c r="F2866" i="12" s="1"/>
  <c r="N2866" i="12"/>
  <c r="O2866" i="12" s="1"/>
  <c r="P2866" i="12" s="1"/>
  <c r="K2865" i="12"/>
  <c r="K2866" i="12" l="1"/>
  <c r="Q2866" i="12"/>
  <c r="R2866" i="12" s="1"/>
  <c r="W2866" i="12"/>
  <c r="E1073" i="13"/>
  <c r="V2867" i="12"/>
  <c r="B2868" i="12"/>
  <c r="U2867" i="12"/>
  <c r="E2867" i="12"/>
  <c r="F2867" i="12" s="1"/>
  <c r="N2867" i="12"/>
  <c r="O2867" i="12" s="1"/>
  <c r="P2867" i="12" s="1"/>
  <c r="J2867" i="12"/>
  <c r="Y2867" i="12"/>
  <c r="I2867" i="12"/>
  <c r="K2867" i="12" l="1"/>
  <c r="W2867" i="12"/>
  <c r="E1072" i="13"/>
  <c r="B2869" i="12"/>
  <c r="U2868" i="12"/>
  <c r="E2868" i="12"/>
  <c r="F2868" i="12" s="1"/>
  <c r="N2868" i="12"/>
  <c r="O2868" i="12" s="1"/>
  <c r="P2868" i="12" s="1"/>
  <c r="J2868" i="12"/>
  <c r="Y2868" i="12"/>
  <c r="I2868" i="12"/>
  <c r="V2868" i="12"/>
  <c r="Q2867" i="12"/>
  <c r="R2867" i="12" s="1"/>
  <c r="W2868" i="12" l="1"/>
  <c r="Q2868" i="12"/>
  <c r="R2868" i="12" s="1"/>
  <c r="E1071" i="13"/>
  <c r="N2869" i="12"/>
  <c r="O2869" i="12" s="1"/>
  <c r="P2869" i="12" s="1"/>
  <c r="J2869" i="12"/>
  <c r="Y2869" i="12"/>
  <c r="I2869" i="12"/>
  <c r="V2869" i="12"/>
  <c r="U2869" i="12"/>
  <c r="E2869" i="12"/>
  <c r="F2869" i="12" s="1"/>
  <c r="B2870" i="12"/>
  <c r="K2868" i="12"/>
  <c r="W2869" i="12" l="1"/>
  <c r="Q2869" i="12"/>
  <c r="R2869" i="12" s="1"/>
  <c r="E1070" i="13"/>
  <c r="N2870" i="12"/>
  <c r="O2870" i="12" s="1"/>
  <c r="P2870" i="12" s="1"/>
  <c r="J2870" i="12"/>
  <c r="Y2870" i="12"/>
  <c r="I2870" i="12"/>
  <c r="V2870" i="12"/>
  <c r="B2871" i="12"/>
  <c r="U2870" i="12"/>
  <c r="E2870" i="12"/>
  <c r="F2870" i="12" s="1"/>
  <c r="K2869" i="12"/>
  <c r="Q2870" i="12" l="1"/>
  <c r="R2870" i="12" s="1"/>
  <c r="K2870" i="12"/>
  <c r="W2870" i="12"/>
  <c r="E1069" i="13"/>
  <c r="J2871" i="12"/>
  <c r="Y2871" i="12"/>
  <c r="I2871" i="12"/>
  <c r="V2871" i="12"/>
  <c r="B2872" i="12"/>
  <c r="U2871" i="12"/>
  <c r="E2871" i="12"/>
  <c r="F2871" i="12" s="1"/>
  <c r="N2871" i="12"/>
  <c r="O2871" i="12" s="1"/>
  <c r="P2871" i="12" s="1"/>
  <c r="Q2871" i="12" l="1"/>
  <c r="R2871" i="12" s="1"/>
  <c r="K2871" i="12"/>
  <c r="W2871" i="12"/>
  <c r="E1068" i="13"/>
  <c r="Y2872" i="12"/>
  <c r="I2872" i="12"/>
  <c r="V2872" i="12"/>
  <c r="B2873" i="12"/>
  <c r="U2872" i="12"/>
  <c r="E2872" i="12"/>
  <c r="F2872" i="12" s="1"/>
  <c r="N2872" i="12"/>
  <c r="O2872" i="12" s="1"/>
  <c r="P2872" i="12" s="1"/>
  <c r="J2872" i="12"/>
  <c r="W2872" i="12" l="1"/>
  <c r="Q2872" i="12"/>
  <c r="R2872" i="12" s="1"/>
  <c r="K2872" i="12"/>
  <c r="E1067" i="13"/>
  <c r="V2873" i="12"/>
  <c r="B2874" i="12"/>
  <c r="U2873" i="12"/>
  <c r="E2873" i="12"/>
  <c r="F2873" i="12" s="1"/>
  <c r="N2873" i="12"/>
  <c r="O2873" i="12" s="1"/>
  <c r="P2873" i="12" s="1"/>
  <c r="J2873" i="12"/>
  <c r="I2873" i="12"/>
  <c r="Y2873" i="12"/>
  <c r="K2873" i="12" l="1"/>
  <c r="Q2873" i="12"/>
  <c r="R2873" i="12" s="1"/>
  <c r="W2873" i="12"/>
  <c r="E1066" i="13"/>
  <c r="N2874" i="12"/>
  <c r="O2874" i="12" s="1"/>
  <c r="P2874" i="12" s="1"/>
  <c r="J2874" i="12"/>
  <c r="Y2874" i="12"/>
  <c r="I2874" i="12"/>
  <c r="B2875" i="12"/>
  <c r="U2874" i="12"/>
  <c r="E2874" i="12"/>
  <c r="F2874" i="12" s="1"/>
  <c r="V2874" i="12"/>
  <c r="Q2874" i="12" l="1"/>
  <c r="R2874" i="12" s="1"/>
  <c r="W2874" i="12"/>
  <c r="E1065" i="13"/>
  <c r="N2875" i="12"/>
  <c r="O2875" i="12" s="1"/>
  <c r="P2875" i="12" s="1"/>
  <c r="J2875" i="12"/>
  <c r="Y2875" i="12"/>
  <c r="I2875" i="12"/>
  <c r="V2875" i="12"/>
  <c r="B2876" i="12"/>
  <c r="U2875" i="12"/>
  <c r="E2875" i="12"/>
  <c r="F2875" i="12" s="1"/>
  <c r="K2874" i="12"/>
  <c r="W2875" i="12" l="1"/>
  <c r="Q2875" i="12"/>
  <c r="R2875" i="12" s="1"/>
  <c r="E1064" i="13"/>
  <c r="J2876" i="12"/>
  <c r="Y2876" i="12"/>
  <c r="I2876" i="12"/>
  <c r="V2876" i="12"/>
  <c r="B2877" i="12"/>
  <c r="U2876" i="12"/>
  <c r="E2876" i="12"/>
  <c r="F2876" i="12" s="1"/>
  <c r="N2876" i="12"/>
  <c r="O2876" i="12" s="1"/>
  <c r="P2876" i="12" s="1"/>
  <c r="K2875" i="12"/>
  <c r="W2876" i="12" l="1"/>
  <c r="E1063" i="13"/>
  <c r="J2877" i="12"/>
  <c r="Y2877" i="12"/>
  <c r="I2877" i="12"/>
  <c r="V2877" i="12"/>
  <c r="B2878" i="12"/>
  <c r="U2877" i="12"/>
  <c r="E2877" i="12"/>
  <c r="F2877" i="12" s="1"/>
  <c r="N2877" i="12"/>
  <c r="O2877" i="12" s="1"/>
  <c r="P2877" i="12" s="1"/>
  <c r="Q2876" i="12"/>
  <c r="R2876" i="12" s="1"/>
  <c r="K2876" i="12"/>
  <c r="K2877" i="12" l="1"/>
  <c r="E1062" i="13"/>
  <c r="V2878" i="12"/>
  <c r="B2879" i="12"/>
  <c r="U2878" i="12"/>
  <c r="E2878" i="12"/>
  <c r="F2878" i="12" s="1"/>
  <c r="N2878" i="12"/>
  <c r="O2878" i="12" s="1"/>
  <c r="P2878" i="12" s="1"/>
  <c r="Y2878" i="12"/>
  <c r="I2878" i="12"/>
  <c r="J2878" i="12"/>
  <c r="Q2877" i="12"/>
  <c r="R2877" i="12" s="1"/>
  <c r="W2877" i="12"/>
  <c r="W2878" i="12" l="1"/>
  <c r="Q2878" i="12"/>
  <c r="R2878" i="12" s="1"/>
  <c r="E1061" i="13"/>
  <c r="N2879" i="12"/>
  <c r="O2879" i="12" s="1"/>
  <c r="P2879" i="12" s="1"/>
  <c r="J2879" i="12"/>
  <c r="Y2879" i="12"/>
  <c r="I2879" i="12"/>
  <c r="V2879" i="12"/>
  <c r="B2880" i="12"/>
  <c r="U2879" i="12"/>
  <c r="E2879" i="12"/>
  <c r="F2879" i="12" s="1"/>
  <c r="K2878" i="12"/>
  <c r="K2879" i="12" l="1"/>
  <c r="Q2879" i="12"/>
  <c r="R2879" i="12" s="1"/>
  <c r="W2879" i="12"/>
  <c r="E1060" i="13"/>
  <c r="N2880" i="12"/>
  <c r="O2880" i="12" s="1"/>
  <c r="P2880" i="12" s="1"/>
  <c r="J2880" i="12"/>
  <c r="Y2880" i="12"/>
  <c r="I2880" i="12"/>
  <c r="V2880" i="12"/>
  <c r="B2881" i="12"/>
  <c r="U2880" i="12"/>
  <c r="E2880" i="12"/>
  <c r="F2880" i="12" s="1"/>
  <c r="K2880" i="12" l="1"/>
  <c r="Q2880" i="12"/>
  <c r="R2880" i="12" s="1"/>
  <c r="W2880" i="12"/>
  <c r="E1059" i="13"/>
  <c r="N2881" i="12"/>
  <c r="O2881" i="12" s="1"/>
  <c r="P2881" i="12" s="1"/>
  <c r="J2881" i="12"/>
  <c r="Y2881" i="12"/>
  <c r="I2881" i="12"/>
  <c r="V2881" i="12"/>
  <c r="B2882" i="12"/>
  <c r="U2881" i="12"/>
  <c r="E2881" i="12"/>
  <c r="F2881" i="12" s="1"/>
  <c r="W2881" i="12" l="1"/>
  <c r="Q2881" i="12"/>
  <c r="R2881" i="12" s="1"/>
  <c r="E1058" i="13"/>
  <c r="J2882" i="12"/>
  <c r="Y2882" i="12"/>
  <c r="I2882" i="12"/>
  <c r="V2882" i="12"/>
  <c r="B2883" i="12"/>
  <c r="U2882" i="12"/>
  <c r="E2882" i="12"/>
  <c r="F2882" i="12" s="1"/>
  <c r="N2882" i="12"/>
  <c r="O2882" i="12" s="1"/>
  <c r="P2882" i="12" s="1"/>
  <c r="K2881" i="12"/>
  <c r="W2882" i="12" l="1"/>
  <c r="Q2882" i="12"/>
  <c r="R2882" i="12" s="1"/>
  <c r="E1057" i="13"/>
  <c r="V2883" i="12"/>
  <c r="B2884" i="12"/>
  <c r="U2883" i="12"/>
  <c r="E2883" i="12"/>
  <c r="F2883" i="12" s="1"/>
  <c r="N2883" i="12"/>
  <c r="O2883" i="12" s="1"/>
  <c r="P2883" i="12" s="1"/>
  <c r="J2883" i="12"/>
  <c r="Y2883" i="12"/>
  <c r="I2883" i="12"/>
  <c r="K2882" i="12"/>
  <c r="W2883" i="12" l="1"/>
  <c r="E1056" i="13"/>
  <c r="B2885" i="12"/>
  <c r="U2884" i="12"/>
  <c r="E2884" i="12"/>
  <c r="F2884" i="12" s="1"/>
  <c r="N2884" i="12"/>
  <c r="O2884" i="12" s="1"/>
  <c r="P2884" i="12" s="1"/>
  <c r="J2884" i="12"/>
  <c r="Y2884" i="12"/>
  <c r="I2884" i="12"/>
  <c r="V2884" i="12"/>
  <c r="K2883" i="12"/>
  <c r="Q2883" i="12"/>
  <c r="R2883" i="12" s="1"/>
  <c r="W2884" i="12" l="1"/>
  <c r="E1055" i="13"/>
  <c r="N2885" i="12"/>
  <c r="O2885" i="12" s="1"/>
  <c r="P2885" i="12" s="1"/>
  <c r="J2885" i="12"/>
  <c r="Y2885" i="12"/>
  <c r="I2885" i="12"/>
  <c r="V2885" i="12"/>
  <c r="B2886" i="12"/>
  <c r="U2885" i="12"/>
  <c r="E2885" i="12"/>
  <c r="F2885" i="12" s="1"/>
  <c r="Q2884" i="12"/>
  <c r="R2884" i="12" s="1"/>
  <c r="K2884" i="12"/>
  <c r="W2885" i="12" l="1"/>
  <c r="K2885" i="12"/>
  <c r="Q2885" i="12"/>
  <c r="R2885" i="12" s="1"/>
  <c r="E1054" i="13"/>
  <c r="N2886" i="12"/>
  <c r="O2886" i="12" s="1"/>
  <c r="P2886" i="12" s="1"/>
  <c r="J2886" i="12"/>
  <c r="Y2886" i="12"/>
  <c r="I2886" i="12"/>
  <c r="V2886" i="12"/>
  <c r="B2887" i="12"/>
  <c r="U2886" i="12"/>
  <c r="E2886" i="12"/>
  <c r="F2886" i="12" s="1"/>
  <c r="W2886" i="12" l="1"/>
  <c r="Q2886" i="12"/>
  <c r="R2886" i="12" s="1"/>
  <c r="E1053" i="13"/>
  <c r="J2887" i="12"/>
  <c r="Y2887" i="12"/>
  <c r="I2887" i="12"/>
  <c r="V2887" i="12"/>
  <c r="B2888" i="12"/>
  <c r="U2887" i="12"/>
  <c r="E2887" i="12"/>
  <c r="F2887" i="12" s="1"/>
  <c r="N2887" i="12"/>
  <c r="O2887" i="12" s="1"/>
  <c r="P2887" i="12" s="1"/>
  <c r="K2886" i="12"/>
  <c r="K2887" i="12" l="1"/>
  <c r="Q2887" i="12"/>
  <c r="R2887" i="12" s="1"/>
  <c r="W2887" i="12"/>
  <c r="E1052" i="13"/>
  <c r="Y2888" i="12"/>
  <c r="I2888" i="12"/>
  <c r="V2888" i="12"/>
  <c r="B2889" i="12"/>
  <c r="U2888" i="12"/>
  <c r="E2888" i="12"/>
  <c r="F2888" i="12" s="1"/>
  <c r="N2888" i="12"/>
  <c r="O2888" i="12" s="1"/>
  <c r="P2888" i="12" s="1"/>
  <c r="J2888" i="12"/>
  <c r="W2888" i="12" l="1"/>
  <c r="K2888" i="12"/>
  <c r="Q2888" i="12"/>
  <c r="R2888" i="12" s="1"/>
  <c r="E1051" i="13"/>
  <c r="E2889" i="12"/>
  <c r="F2889" i="12" s="1"/>
  <c r="V2889" i="12"/>
  <c r="U2889" i="12"/>
  <c r="B2890" i="12"/>
  <c r="N2889" i="12"/>
  <c r="O2889" i="12" s="1"/>
  <c r="P2889" i="12" s="1"/>
  <c r="J2889" i="12"/>
  <c r="Y2889" i="12"/>
  <c r="I2889" i="12"/>
  <c r="K2889" i="12" l="1"/>
  <c r="E1050" i="13"/>
  <c r="J2890" i="12"/>
  <c r="Y2890" i="12"/>
  <c r="I2890" i="12"/>
  <c r="B2891" i="12"/>
  <c r="U2890" i="12"/>
  <c r="E2890" i="12"/>
  <c r="F2890" i="12" s="1"/>
  <c r="V2890" i="12"/>
  <c r="N2890" i="12"/>
  <c r="O2890" i="12" s="1"/>
  <c r="P2890" i="12" s="1"/>
  <c r="Q2889" i="12"/>
  <c r="R2889" i="12" s="1"/>
  <c r="W2889" i="12"/>
  <c r="W2890" i="12" l="1"/>
  <c r="E1049" i="13"/>
  <c r="J2891" i="12"/>
  <c r="V2891" i="12"/>
  <c r="Y2891" i="12"/>
  <c r="U2891" i="12"/>
  <c r="N2891" i="12"/>
  <c r="O2891" i="12" s="1"/>
  <c r="P2891" i="12" s="1"/>
  <c r="B2892" i="12"/>
  <c r="I2891" i="12"/>
  <c r="E2891" i="12"/>
  <c r="F2891" i="12" s="1"/>
  <c r="K2890" i="12"/>
  <c r="Q2890" i="12"/>
  <c r="R2890" i="12" s="1"/>
  <c r="W2891" i="12" l="1"/>
  <c r="Q2891" i="12"/>
  <c r="R2891" i="12" s="1"/>
  <c r="K2891" i="12"/>
  <c r="E1048" i="13"/>
  <c r="Y2892" i="12"/>
  <c r="I2892" i="12"/>
  <c r="V2892" i="12"/>
  <c r="U2892" i="12"/>
  <c r="N2892" i="12"/>
  <c r="O2892" i="12" s="1"/>
  <c r="P2892" i="12" s="1"/>
  <c r="B2893" i="12"/>
  <c r="J2892" i="12"/>
  <c r="E2892" i="12"/>
  <c r="F2892" i="12" s="1"/>
  <c r="W2892" i="12" l="1"/>
  <c r="K2892" i="12"/>
  <c r="E1047" i="13"/>
  <c r="V2893" i="12"/>
  <c r="B2894" i="12"/>
  <c r="U2893" i="12"/>
  <c r="E2893" i="12"/>
  <c r="F2893" i="12" s="1"/>
  <c r="J2893" i="12"/>
  <c r="N2893" i="12"/>
  <c r="O2893" i="12" s="1"/>
  <c r="P2893" i="12" s="1"/>
  <c r="I2893" i="12"/>
  <c r="Y2893" i="12"/>
  <c r="Q2892" i="12"/>
  <c r="R2892" i="12" s="1"/>
  <c r="W2893" i="12" l="1"/>
  <c r="Q2893" i="12"/>
  <c r="R2893" i="12" s="1"/>
  <c r="E1046" i="13"/>
  <c r="N2894" i="12"/>
  <c r="O2894" i="12" s="1"/>
  <c r="P2894" i="12" s="1"/>
  <c r="Y2894" i="12"/>
  <c r="I2894" i="12"/>
  <c r="J2894" i="12"/>
  <c r="B2895" i="12"/>
  <c r="E2894" i="12"/>
  <c r="F2894" i="12" s="1"/>
  <c r="V2894" i="12"/>
  <c r="U2894" i="12"/>
  <c r="K2893" i="12"/>
  <c r="W2894" i="12" l="1"/>
  <c r="E1045" i="13"/>
  <c r="N2895" i="12"/>
  <c r="O2895" i="12" s="1"/>
  <c r="P2895" i="12" s="1"/>
  <c r="J2895" i="12"/>
  <c r="V2895" i="12"/>
  <c r="Y2895" i="12"/>
  <c r="U2895" i="12"/>
  <c r="I2895" i="12"/>
  <c r="B2896" i="12"/>
  <c r="E2895" i="12"/>
  <c r="F2895" i="12" s="1"/>
  <c r="Q2894" i="12"/>
  <c r="R2894" i="12" s="1"/>
  <c r="K2894" i="12"/>
  <c r="W2895" i="12" l="1"/>
  <c r="Q2895" i="12"/>
  <c r="R2895" i="12" s="1"/>
  <c r="E1044" i="13"/>
  <c r="Y2896" i="12"/>
  <c r="V2896" i="12"/>
  <c r="U2896" i="12"/>
  <c r="N2896" i="12"/>
  <c r="O2896" i="12" s="1"/>
  <c r="P2896" i="12" s="1"/>
  <c r="J2896" i="12"/>
  <c r="B2897" i="12"/>
  <c r="I2896" i="12"/>
  <c r="E2896" i="12"/>
  <c r="F2896" i="12" s="1"/>
  <c r="K2895" i="12"/>
  <c r="W2896" i="12" l="1"/>
  <c r="K2896" i="12"/>
  <c r="E1043" i="13"/>
  <c r="J2897" i="12"/>
  <c r="Y2897" i="12"/>
  <c r="I2897" i="12"/>
  <c r="B2898" i="12"/>
  <c r="U2897" i="12"/>
  <c r="E2897" i="12"/>
  <c r="F2897" i="12" s="1"/>
  <c r="N2897" i="12"/>
  <c r="O2897" i="12" s="1"/>
  <c r="P2897" i="12" s="1"/>
  <c r="V2897" i="12"/>
  <c r="Q2896" i="12"/>
  <c r="R2896" i="12" s="1"/>
  <c r="W2897" i="12" l="1"/>
  <c r="E1042" i="13"/>
  <c r="V2898" i="12"/>
  <c r="B2899" i="12"/>
  <c r="U2898" i="12"/>
  <c r="E2898" i="12"/>
  <c r="F2898" i="12" s="1"/>
  <c r="J2898" i="12"/>
  <c r="I2898" i="12"/>
  <c r="Y2898" i="12"/>
  <c r="N2898" i="12"/>
  <c r="O2898" i="12" s="1"/>
  <c r="P2898" i="12" s="1"/>
  <c r="K2897" i="12"/>
  <c r="Q2897" i="12"/>
  <c r="R2897" i="12" s="1"/>
  <c r="W2898" i="12" l="1"/>
  <c r="Q2898" i="12"/>
  <c r="R2898" i="12" s="1"/>
  <c r="E1041" i="13"/>
  <c r="N2899" i="12"/>
  <c r="O2899" i="12" s="1"/>
  <c r="P2899" i="12" s="1"/>
  <c r="J2899" i="12"/>
  <c r="E2899" i="12"/>
  <c r="F2899" i="12" s="1"/>
  <c r="Y2899" i="12"/>
  <c r="V2899" i="12"/>
  <c r="U2899" i="12"/>
  <c r="I2899" i="12"/>
  <c r="B2900" i="12"/>
  <c r="K2898" i="12"/>
  <c r="W2899" i="12" l="1"/>
  <c r="E1040" i="13"/>
  <c r="B2901" i="12"/>
  <c r="U2900" i="12"/>
  <c r="E2900" i="12"/>
  <c r="F2900" i="12" s="1"/>
  <c r="Y2900" i="12"/>
  <c r="V2900" i="12"/>
  <c r="N2900" i="12"/>
  <c r="O2900" i="12" s="1"/>
  <c r="P2900" i="12" s="1"/>
  <c r="J2900" i="12"/>
  <c r="I2900" i="12"/>
  <c r="K2899" i="12"/>
  <c r="Q2899" i="12"/>
  <c r="R2899" i="12" s="1"/>
  <c r="Q2900" i="12" l="1"/>
  <c r="R2900" i="12" s="1"/>
  <c r="W2900" i="12"/>
  <c r="E1039" i="13"/>
  <c r="N2901" i="12"/>
  <c r="O2901" i="12" s="1"/>
  <c r="P2901" i="12" s="1"/>
  <c r="Y2901" i="12"/>
  <c r="I2901" i="12"/>
  <c r="U2901" i="12"/>
  <c r="J2901" i="12"/>
  <c r="B2902" i="12"/>
  <c r="E2901" i="12"/>
  <c r="F2901" i="12" s="1"/>
  <c r="V2901" i="12"/>
  <c r="K2900" i="12"/>
  <c r="W2901" i="12" l="1"/>
  <c r="Q2901" i="12"/>
  <c r="R2901" i="12" s="1"/>
  <c r="E1038" i="13"/>
  <c r="J2902" i="12"/>
  <c r="Y2902" i="12"/>
  <c r="I2902" i="12"/>
  <c r="V2902" i="12"/>
  <c r="B2903" i="12"/>
  <c r="U2902" i="12"/>
  <c r="E2902" i="12"/>
  <c r="F2902" i="12" s="1"/>
  <c r="N2902" i="12"/>
  <c r="O2902" i="12" s="1"/>
  <c r="P2902" i="12" s="1"/>
  <c r="K2901" i="12"/>
  <c r="W2902" i="12" l="1"/>
  <c r="Q2902" i="12"/>
  <c r="R2902" i="12" s="1"/>
  <c r="E1037" i="13"/>
  <c r="V2903" i="12"/>
  <c r="N2903" i="12"/>
  <c r="O2903" i="12" s="1"/>
  <c r="P2903" i="12" s="1"/>
  <c r="I2903" i="12"/>
  <c r="E2903" i="12"/>
  <c r="F2903" i="12" s="1"/>
  <c r="Y2903" i="12"/>
  <c r="U2903" i="12"/>
  <c r="B2904" i="12"/>
  <c r="J2903" i="12"/>
  <c r="K2902" i="12"/>
  <c r="K2903" i="12" l="1"/>
  <c r="E1036" i="13"/>
  <c r="B2905" i="12"/>
  <c r="U2904" i="12"/>
  <c r="E2904" i="12"/>
  <c r="F2904" i="12" s="1"/>
  <c r="Y2904" i="12"/>
  <c r="I2904" i="12"/>
  <c r="V2904" i="12"/>
  <c r="N2904" i="12"/>
  <c r="O2904" i="12" s="1"/>
  <c r="P2904" i="12" s="1"/>
  <c r="J2904" i="12"/>
  <c r="W2903" i="12"/>
  <c r="Q2903" i="12"/>
  <c r="R2903" i="12" s="1"/>
  <c r="W2904" i="12" l="1"/>
  <c r="E1035" i="13"/>
  <c r="V2905" i="12"/>
  <c r="U2905" i="12"/>
  <c r="N2905" i="12"/>
  <c r="O2905" i="12" s="1"/>
  <c r="P2905" i="12" s="1"/>
  <c r="J2905" i="12"/>
  <c r="B2906" i="12"/>
  <c r="I2905" i="12"/>
  <c r="E2905" i="12"/>
  <c r="F2905" i="12" s="1"/>
  <c r="Y2905" i="12"/>
  <c r="Q2904" i="12"/>
  <c r="R2904" i="12" s="1"/>
  <c r="K2904" i="12"/>
  <c r="W2905" i="12" l="1"/>
  <c r="Q2905" i="12"/>
  <c r="R2905" i="12" s="1"/>
  <c r="K2905" i="12"/>
  <c r="E1034" i="13"/>
  <c r="N2906" i="12"/>
  <c r="O2906" i="12" s="1"/>
  <c r="P2906" i="12" s="1"/>
  <c r="J2906" i="12"/>
  <c r="Y2906" i="12"/>
  <c r="I2906" i="12"/>
  <c r="B2907" i="12"/>
  <c r="U2906" i="12"/>
  <c r="E2906" i="12"/>
  <c r="F2906" i="12" s="1"/>
  <c r="V2906" i="12"/>
  <c r="Q2906" i="12" l="1"/>
  <c r="R2906" i="12" s="1"/>
  <c r="W2906" i="12"/>
  <c r="E1033" i="13"/>
  <c r="J2907" i="12"/>
  <c r="V2907" i="12"/>
  <c r="I2907" i="12"/>
  <c r="B2908" i="12"/>
  <c r="E2907" i="12"/>
  <c r="F2907" i="12" s="1"/>
  <c r="Y2907" i="12"/>
  <c r="U2907" i="12"/>
  <c r="N2907" i="12"/>
  <c r="O2907" i="12" s="1"/>
  <c r="P2907" i="12" s="1"/>
  <c r="K2906" i="12"/>
  <c r="E1032" i="13" l="1"/>
  <c r="Y2908" i="12"/>
  <c r="I2908" i="12"/>
  <c r="B2909" i="12"/>
  <c r="U2908" i="12"/>
  <c r="E2908" i="12"/>
  <c r="F2908" i="12" s="1"/>
  <c r="J2908" i="12"/>
  <c r="V2908" i="12"/>
  <c r="N2908" i="12"/>
  <c r="O2908" i="12" s="1"/>
  <c r="P2908" i="12" s="1"/>
  <c r="K2907" i="12"/>
  <c r="Q2907" i="12"/>
  <c r="R2907" i="12" s="1"/>
  <c r="W2907" i="12"/>
  <c r="W2908" i="12" l="1"/>
  <c r="E1031" i="13"/>
  <c r="V2909" i="12"/>
  <c r="B2910" i="12"/>
  <c r="U2909" i="12"/>
  <c r="E2909" i="12"/>
  <c r="F2909" i="12" s="1"/>
  <c r="J2909" i="12"/>
  <c r="I2909" i="12"/>
  <c r="Y2909" i="12"/>
  <c r="N2909" i="12"/>
  <c r="O2909" i="12" s="1"/>
  <c r="P2909" i="12" s="1"/>
  <c r="K2908" i="12"/>
  <c r="Q2908" i="12"/>
  <c r="R2908" i="12" s="1"/>
  <c r="W2909" i="12" l="1"/>
  <c r="Q2909" i="12"/>
  <c r="R2909" i="12" s="1"/>
  <c r="E1030" i="13"/>
  <c r="N2910" i="12"/>
  <c r="O2910" i="12" s="1"/>
  <c r="P2910" i="12" s="1"/>
  <c r="J2910" i="12"/>
  <c r="Y2910" i="12"/>
  <c r="I2910" i="12"/>
  <c r="E2910" i="12"/>
  <c r="F2910" i="12" s="1"/>
  <c r="B2911" i="12"/>
  <c r="V2910" i="12"/>
  <c r="U2910" i="12"/>
  <c r="K2909" i="12"/>
  <c r="W2910" i="12" l="1"/>
  <c r="Q2910" i="12"/>
  <c r="R2910" i="12" s="1"/>
  <c r="E1029" i="13"/>
  <c r="N2911" i="12"/>
  <c r="O2911" i="12" s="1"/>
  <c r="P2911" i="12" s="1"/>
  <c r="J2911" i="12"/>
  <c r="V2911" i="12"/>
  <c r="I2911" i="12"/>
  <c r="E2911" i="12"/>
  <c r="F2911" i="12" s="1"/>
  <c r="B2912" i="12"/>
  <c r="Y2911" i="12"/>
  <c r="U2911" i="12"/>
  <c r="K2910" i="12"/>
  <c r="K2911" i="12" l="1"/>
  <c r="Q2911" i="12"/>
  <c r="R2911" i="12" s="1"/>
  <c r="W2911" i="12"/>
  <c r="E1028" i="13"/>
  <c r="Y2912" i="12"/>
  <c r="I2912" i="12"/>
  <c r="N2912" i="12"/>
  <c r="O2912" i="12" s="1"/>
  <c r="P2912" i="12" s="1"/>
  <c r="J2912" i="12"/>
  <c r="E2912" i="12"/>
  <c r="F2912" i="12" s="1"/>
  <c r="B2913" i="12"/>
  <c r="V2912" i="12"/>
  <c r="U2912" i="12"/>
  <c r="K2912" i="12" l="1"/>
  <c r="W2912" i="12"/>
  <c r="E1027" i="13"/>
  <c r="J2913" i="12"/>
  <c r="Y2913" i="12"/>
  <c r="I2913" i="12"/>
  <c r="V2913" i="12"/>
  <c r="B2914" i="12"/>
  <c r="U2913" i="12"/>
  <c r="E2913" i="12"/>
  <c r="F2913" i="12" s="1"/>
  <c r="N2913" i="12"/>
  <c r="O2913" i="12" s="1"/>
  <c r="P2913" i="12" s="1"/>
  <c r="Q2912" i="12"/>
  <c r="R2912" i="12" s="1"/>
  <c r="K2913" i="12" l="1"/>
  <c r="Q2913" i="12"/>
  <c r="R2913" i="12" s="1"/>
  <c r="W2913" i="12"/>
  <c r="E1026" i="13"/>
  <c r="V2914" i="12"/>
  <c r="B2915" i="12"/>
  <c r="U2914" i="12"/>
  <c r="E2914" i="12"/>
  <c r="F2914" i="12" s="1"/>
  <c r="N2914" i="12"/>
  <c r="O2914" i="12" s="1"/>
  <c r="P2914" i="12" s="1"/>
  <c r="J2914" i="12"/>
  <c r="I2914" i="12"/>
  <c r="Y2914" i="12"/>
  <c r="K2914" i="12" l="1"/>
  <c r="Q2914" i="12"/>
  <c r="R2914" i="12" s="1"/>
  <c r="W2914" i="12"/>
  <c r="E1025" i="13"/>
  <c r="N2915" i="12"/>
  <c r="O2915" i="12" s="1"/>
  <c r="P2915" i="12" s="1"/>
  <c r="J2915" i="12"/>
  <c r="U2915" i="12"/>
  <c r="I2915" i="12"/>
  <c r="E2915" i="12"/>
  <c r="F2915" i="12" s="1"/>
  <c r="B2916" i="12"/>
  <c r="Y2915" i="12"/>
  <c r="V2915" i="12"/>
  <c r="K2915" i="12" l="1"/>
  <c r="W2915" i="12"/>
  <c r="Q2915" i="12"/>
  <c r="R2915" i="12" s="1"/>
  <c r="E1024" i="13"/>
  <c r="V2916" i="12"/>
  <c r="B2917" i="12"/>
  <c r="U2916" i="12"/>
  <c r="E2916" i="12"/>
  <c r="F2916" i="12" s="1"/>
  <c r="Y2916" i="12"/>
  <c r="N2916" i="12"/>
  <c r="O2916" i="12" s="1"/>
  <c r="P2916" i="12" s="1"/>
  <c r="J2916" i="12"/>
  <c r="I2916" i="12"/>
  <c r="E1023" i="13" l="1"/>
  <c r="N2917" i="12"/>
  <c r="O2917" i="12" s="1"/>
  <c r="P2917" i="12" s="1"/>
  <c r="J2917" i="12"/>
  <c r="Y2917" i="12"/>
  <c r="I2917" i="12"/>
  <c r="B2918" i="12"/>
  <c r="U2917" i="12"/>
  <c r="E2917" i="12"/>
  <c r="F2917" i="12" s="1"/>
  <c r="V2917" i="12"/>
  <c r="Q2916" i="12"/>
  <c r="R2916" i="12" s="1"/>
  <c r="K2916" i="12"/>
  <c r="W2916" i="12"/>
  <c r="W2917" i="12" l="1"/>
  <c r="Q2917" i="12"/>
  <c r="R2917" i="12" s="1"/>
  <c r="E1022" i="13"/>
  <c r="J2918" i="12"/>
  <c r="Y2918" i="12"/>
  <c r="I2918" i="12"/>
  <c r="V2918" i="12"/>
  <c r="B2919" i="12"/>
  <c r="U2918" i="12"/>
  <c r="E2918" i="12"/>
  <c r="F2918" i="12" s="1"/>
  <c r="N2918" i="12"/>
  <c r="O2918" i="12" s="1"/>
  <c r="P2918" i="12" s="1"/>
  <c r="K2917" i="12"/>
  <c r="W2918" i="12" l="1"/>
  <c r="E1021" i="13"/>
  <c r="Y2919" i="12"/>
  <c r="I2919" i="12"/>
  <c r="V2919" i="12"/>
  <c r="N2919" i="12"/>
  <c r="O2919" i="12" s="1"/>
  <c r="P2919" i="12" s="1"/>
  <c r="U2919" i="12"/>
  <c r="J2919" i="12"/>
  <c r="E2919" i="12"/>
  <c r="F2919" i="12" s="1"/>
  <c r="B2920" i="12"/>
  <c r="K2918" i="12"/>
  <c r="Q2918" i="12"/>
  <c r="R2918" i="12" s="1"/>
  <c r="Q2919" i="12" l="1"/>
  <c r="R2919" i="12" s="1"/>
  <c r="K2919" i="12"/>
  <c r="E1020" i="13"/>
  <c r="V2920" i="12"/>
  <c r="B2921" i="12"/>
  <c r="U2920" i="12"/>
  <c r="E2920" i="12"/>
  <c r="F2920" i="12" s="1"/>
  <c r="N2920" i="12"/>
  <c r="O2920" i="12" s="1"/>
  <c r="P2920" i="12" s="1"/>
  <c r="J2920" i="12"/>
  <c r="Y2920" i="12"/>
  <c r="I2920" i="12"/>
  <c r="W2919" i="12"/>
  <c r="W2920" i="12" l="1"/>
  <c r="E1019" i="13"/>
  <c r="N2921" i="12"/>
  <c r="O2921" i="12" s="1"/>
  <c r="P2921" i="12" s="1"/>
  <c r="Y2921" i="12"/>
  <c r="I2921" i="12"/>
  <c r="V2921" i="12"/>
  <c r="U2921" i="12"/>
  <c r="J2921" i="12"/>
  <c r="E2921" i="12"/>
  <c r="F2921" i="12" s="1"/>
  <c r="B2922" i="12"/>
  <c r="K2920" i="12"/>
  <c r="Q2920" i="12"/>
  <c r="R2920" i="12" s="1"/>
  <c r="K2921" i="12" l="1"/>
  <c r="W2921" i="12"/>
  <c r="E1018" i="13"/>
  <c r="N2922" i="12"/>
  <c r="O2922" i="12" s="1"/>
  <c r="P2922" i="12" s="1"/>
  <c r="J2922" i="12"/>
  <c r="Y2922" i="12"/>
  <c r="I2922" i="12"/>
  <c r="V2922" i="12"/>
  <c r="B2923" i="12"/>
  <c r="U2922" i="12"/>
  <c r="E2922" i="12"/>
  <c r="F2922" i="12" s="1"/>
  <c r="Q2921" i="12"/>
  <c r="R2921" i="12" s="1"/>
  <c r="W2922" i="12" l="1"/>
  <c r="E1017" i="13"/>
  <c r="J2923" i="12"/>
  <c r="V2923" i="12"/>
  <c r="B2924" i="12"/>
  <c r="U2923" i="12"/>
  <c r="E2923" i="12"/>
  <c r="F2923" i="12" s="1"/>
  <c r="N2923" i="12"/>
  <c r="O2923" i="12" s="1"/>
  <c r="P2923" i="12" s="1"/>
  <c r="I2923" i="12"/>
  <c r="Y2923" i="12"/>
  <c r="K2922" i="12"/>
  <c r="Q2922" i="12"/>
  <c r="R2922" i="12" s="1"/>
  <c r="W2923" i="12" l="1"/>
  <c r="Q2923" i="12"/>
  <c r="R2923" i="12" s="1"/>
  <c r="E1016" i="13"/>
  <c r="J2924" i="12"/>
  <c r="Y2924" i="12"/>
  <c r="I2924" i="12"/>
  <c r="B2925" i="12"/>
  <c r="U2924" i="12"/>
  <c r="E2924" i="12"/>
  <c r="F2924" i="12" s="1"/>
  <c r="N2924" i="12"/>
  <c r="O2924" i="12" s="1"/>
  <c r="P2924" i="12" s="1"/>
  <c r="V2924" i="12"/>
  <c r="K2923" i="12"/>
  <c r="W2924" i="12" l="1"/>
  <c r="Q2924" i="12"/>
  <c r="R2924" i="12" s="1"/>
  <c r="E1015" i="13"/>
  <c r="V2925" i="12"/>
  <c r="B2926" i="12"/>
  <c r="U2925" i="12"/>
  <c r="E2925" i="12"/>
  <c r="F2925" i="12" s="1"/>
  <c r="J2925" i="12"/>
  <c r="I2925" i="12"/>
  <c r="Y2925" i="12"/>
  <c r="N2925" i="12"/>
  <c r="O2925" i="12" s="1"/>
  <c r="P2925" i="12" s="1"/>
  <c r="K2924" i="12"/>
  <c r="W2925" i="12" l="1"/>
  <c r="Q2925" i="12"/>
  <c r="R2925" i="12" s="1"/>
  <c r="E1014" i="13"/>
  <c r="N2926" i="12"/>
  <c r="O2926" i="12" s="1"/>
  <c r="P2926" i="12" s="1"/>
  <c r="J2926" i="12"/>
  <c r="Y2926" i="12"/>
  <c r="I2926" i="12"/>
  <c r="B2927" i="12"/>
  <c r="V2926" i="12"/>
  <c r="U2926" i="12"/>
  <c r="E2926" i="12"/>
  <c r="F2926" i="12" s="1"/>
  <c r="K2925" i="12"/>
  <c r="W2926" i="12" l="1"/>
  <c r="E1013" i="13"/>
  <c r="N2927" i="12"/>
  <c r="O2927" i="12" s="1"/>
  <c r="P2927" i="12" s="1"/>
  <c r="J2927" i="12"/>
  <c r="Y2927" i="12"/>
  <c r="I2927" i="12"/>
  <c r="V2927" i="12"/>
  <c r="B2928" i="12"/>
  <c r="U2927" i="12"/>
  <c r="E2927" i="12"/>
  <c r="F2927" i="12" s="1"/>
  <c r="K2926" i="12"/>
  <c r="Q2926" i="12"/>
  <c r="R2926" i="12" s="1"/>
  <c r="W2927" i="12" l="1"/>
  <c r="K2927" i="12"/>
  <c r="E1012" i="13"/>
  <c r="N2928" i="12"/>
  <c r="O2928" i="12" s="1"/>
  <c r="P2928" i="12" s="1"/>
  <c r="Y2928" i="12"/>
  <c r="I2928" i="12"/>
  <c r="V2928" i="12"/>
  <c r="U2928" i="12"/>
  <c r="J2928" i="12"/>
  <c r="E2928" i="12"/>
  <c r="F2928" i="12" s="1"/>
  <c r="B2929" i="12"/>
  <c r="Q2927" i="12"/>
  <c r="R2927" i="12" s="1"/>
  <c r="Q2928" i="12" l="1"/>
  <c r="R2928" i="12" s="1"/>
  <c r="K2928" i="12"/>
  <c r="E1011" i="13"/>
  <c r="J2929" i="12"/>
  <c r="Y2929" i="12"/>
  <c r="I2929" i="12"/>
  <c r="V2929" i="12"/>
  <c r="B2930" i="12"/>
  <c r="U2929" i="12"/>
  <c r="E2929" i="12"/>
  <c r="F2929" i="12" s="1"/>
  <c r="N2929" i="12"/>
  <c r="O2929" i="12" s="1"/>
  <c r="P2929" i="12" s="1"/>
  <c r="W2928" i="12"/>
  <c r="E1010" i="13" l="1"/>
  <c r="V2930" i="12"/>
  <c r="B2931" i="12"/>
  <c r="U2930" i="12"/>
  <c r="E2930" i="12"/>
  <c r="F2930" i="12" s="1"/>
  <c r="N2930" i="12"/>
  <c r="O2930" i="12" s="1"/>
  <c r="P2930" i="12" s="1"/>
  <c r="Y2930" i="12"/>
  <c r="J2930" i="12"/>
  <c r="I2930" i="12"/>
  <c r="K2929" i="12"/>
  <c r="Q2929" i="12"/>
  <c r="R2929" i="12" s="1"/>
  <c r="W2929" i="12"/>
  <c r="W2930" i="12" l="1"/>
  <c r="Q2930" i="12"/>
  <c r="R2930" i="12" s="1"/>
  <c r="E1009" i="13"/>
  <c r="B2932" i="12"/>
  <c r="U2931" i="12"/>
  <c r="E2931" i="12"/>
  <c r="F2931" i="12" s="1"/>
  <c r="N2931" i="12"/>
  <c r="O2931" i="12" s="1"/>
  <c r="P2931" i="12" s="1"/>
  <c r="J2931" i="12"/>
  <c r="Y2931" i="12"/>
  <c r="I2931" i="12"/>
  <c r="V2931" i="12"/>
  <c r="K2930" i="12"/>
  <c r="W2931" i="12" l="1"/>
  <c r="E1008" i="13"/>
  <c r="J2932" i="12"/>
  <c r="V2932" i="12"/>
  <c r="B2933" i="12"/>
  <c r="U2932" i="12"/>
  <c r="E2932" i="12"/>
  <c r="F2932" i="12" s="1"/>
  <c r="N2932" i="12"/>
  <c r="O2932" i="12" s="1"/>
  <c r="P2932" i="12" s="1"/>
  <c r="I2932" i="12"/>
  <c r="Y2932" i="12"/>
  <c r="Q2931" i="12"/>
  <c r="R2931" i="12" s="1"/>
  <c r="K2931" i="12"/>
  <c r="W2932" i="12" l="1"/>
  <c r="Q2932" i="12"/>
  <c r="R2932" i="12" s="1"/>
  <c r="E1007" i="13"/>
  <c r="N2933" i="12"/>
  <c r="O2933" i="12" s="1"/>
  <c r="P2933" i="12" s="1"/>
  <c r="J2933" i="12"/>
  <c r="Y2933" i="12"/>
  <c r="I2933" i="12"/>
  <c r="B2934" i="12"/>
  <c r="U2933" i="12"/>
  <c r="E2933" i="12"/>
  <c r="F2933" i="12" s="1"/>
  <c r="V2933" i="12"/>
  <c r="K2932" i="12"/>
  <c r="Q2933" i="12" l="1"/>
  <c r="R2933" i="12" s="1"/>
  <c r="E1006" i="13"/>
  <c r="J2934" i="12"/>
  <c r="Y2934" i="12"/>
  <c r="I2934" i="12"/>
  <c r="V2934" i="12"/>
  <c r="B2935" i="12"/>
  <c r="U2934" i="12"/>
  <c r="E2934" i="12"/>
  <c r="F2934" i="12" s="1"/>
  <c r="N2934" i="12"/>
  <c r="O2934" i="12" s="1"/>
  <c r="P2934" i="12" s="1"/>
  <c r="K2933" i="12"/>
  <c r="W2933" i="12"/>
  <c r="W2934" i="12" l="1"/>
  <c r="Q2934" i="12"/>
  <c r="R2934" i="12" s="1"/>
  <c r="E1005" i="13"/>
  <c r="Y2935" i="12"/>
  <c r="I2935" i="12"/>
  <c r="V2935" i="12"/>
  <c r="N2935" i="12"/>
  <c r="O2935" i="12" s="1"/>
  <c r="P2935" i="12" s="1"/>
  <c r="B2936" i="12"/>
  <c r="U2935" i="12"/>
  <c r="J2935" i="12"/>
  <c r="E2935" i="12"/>
  <c r="F2935" i="12" s="1"/>
  <c r="K2934" i="12"/>
  <c r="Q2935" i="12" l="1"/>
  <c r="R2935" i="12" s="1"/>
  <c r="K2935" i="12"/>
  <c r="W2935" i="12"/>
  <c r="E1004" i="13"/>
  <c r="V2936" i="12"/>
  <c r="B2937" i="12"/>
  <c r="U2936" i="12"/>
  <c r="E2936" i="12"/>
  <c r="F2936" i="12" s="1"/>
  <c r="N2936" i="12"/>
  <c r="O2936" i="12" s="1"/>
  <c r="P2936" i="12" s="1"/>
  <c r="J2936" i="12"/>
  <c r="Y2936" i="12"/>
  <c r="I2936" i="12"/>
  <c r="W2936" i="12" l="1"/>
  <c r="E1003" i="13"/>
  <c r="N2937" i="12"/>
  <c r="O2937" i="12" s="1"/>
  <c r="P2937" i="12" s="1"/>
  <c r="Y2937" i="12"/>
  <c r="I2937" i="12"/>
  <c r="V2937" i="12"/>
  <c r="B2938" i="12"/>
  <c r="U2937" i="12"/>
  <c r="J2937" i="12"/>
  <c r="E2937" i="12"/>
  <c r="F2937" i="12" s="1"/>
  <c r="K2936" i="12"/>
  <c r="Q2936" i="12"/>
  <c r="R2936" i="12" s="1"/>
  <c r="W2937" i="12" l="1"/>
  <c r="K2937" i="12"/>
  <c r="Q2937" i="12"/>
  <c r="R2937" i="12" s="1"/>
  <c r="E1002" i="13"/>
  <c r="N2938" i="12"/>
  <c r="O2938" i="12" s="1"/>
  <c r="P2938" i="12" s="1"/>
  <c r="J2938" i="12"/>
  <c r="Y2938" i="12"/>
  <c r="I2938" i="12"/>
  <c r="V2938" i="12"/>
  <c r="B2939" i="12"/>
  <c r="U2938" i="12"/>
  <c r="E2938" i="12"/>
  <c r="F2938" i="12" s="1"/>
  <c r="K2938" i="12" l="1"/>
  <c r="W2938" i="12"/>
  <c r="E1001" i="13"/>
  <c r="J2939" i="12"/>
  <c r="Y2939" i="12"/>
  <c r="I2939" i="12"/>
  <c r="V2939" i="12"/>
  <c r="B2940" i="12"/>
  <c r="U2939" i="12"/>
  <c r="E2939" i="12"/>
  <c r="F2939" i="12" s="1"/>
  <c r="N2939" i="12"/>
  <c r="O2939" i="12" s="1"/>
  <c r="P2939" i="12" s="1"/>
  <c r="Q2938" i="12"/>
  <c r="R2938" i="12" s="1"/>
  <c r="W2939" i="12" l="1"/>
  <c r="E1000" i="13"/>
  <c r="J2940" i="12"/>
  <c r="Y2940" i="12"/>
  <c r="I2940" i="12"/>
  <c r="V2940" i="12"/>
  <c r="B2941" i="12"/>
  <c r="U2940" i="12"/>
  <c r="E2940" i="12"/>
  <c r="F2940" i="12" s="1"/>
  <c r="N2940" i="12"/>
  <c r="O2940" i="12" s="1"/>
  <c r="P2940" i="12" s="1"/>
  <c r="K2939" i="12"/>
  <c r="Q2939" i="12"/>
  <c r="R2939" i="12" s="1"/>
  <c r="W2940" i="12" l="1"/>
  <c r="Q2940" i="12"/>
  <c r="R2940" i="12" s="1"/>
  <c r="E999" i="13"/>
  <c r="V2941" i="12"/>
  <c r="B2942" i="12"/>
  <c r="U2941" i="12"/>
  <c r="E2941" i="12"/>
  <c r="F2941" i="12" s="1"/>
  <c r="J2941" i="12"/>
  <c r="Y2941" i="12"/>
  <c r="N2941" i="12"/>
  <c r="O2941" i="12" s="1"/>
  <c r="P2941" i="12" s="1"/>
  <c r="I2941" i="12"/>
  <c r="K2940" i="12"/>
  <c r="W2941" i="12" l="1"/>
  <c r="Q2941" i="12"/>
  <c r="R2941" i="12" s="1"/>
  <c r="E998" i="13"/>
  <c r="N2942" i="12"/>
  <c r="O2942" i="12" s="1"/>
  <c r="P2942" i="12" s="1"/>
  <c r="J2942" i="12"/>
  <c r="Y2942" i="12"/>
  <c r="I2942" i="12"/>
  <c r="B2943" i="12"/>
  <c r="V2942" i="12"/>
  <c r="U2942" i="12"/>
  <c r="E2942" i="12"/>
  <c r="F2942" i="12" s="1"/>
  <c r="K2941" i="12"/>
  <c r="Q2942" i="12" l="1"/>
  <c r="R2942" i="12" s="1"/>
  <c r="W2942" i="12"/>
  <c r="E997" i="13"/>
  <c r="N2943" i="12"/>
  <c r="O2943" i="12" s="1"/>
  <c r="P2943" i="12" s="1"/>
  <c r="J2943" i="12"/>
  <c r="Y2943" i="12"/>
  <c r="I2943" i="12"/>
  <c r="V2943" i="12"/>
  <c r="B2944" i="12"/>
  <c r="U2943" i="12"/>
  <c r="E2943" i="12"/>
  <c r="F2943" i="12" s="1"/>
  <c r="K2942" i="12"/>
  <c r="K2943" i="12" l="1"/>
  <c r="Q2943" i="12"/>
  <c r="R2943" i="12" s="1"/>
  <c r="W2943" i="12"/>
  <c r="E996" i="13"/>
  <c r="N2944" i="12"/>
  <c r="O2944" i="12" s="1"/>
  <c r="P2944" i="12" s="1"/>
  <c r="J2944" i="12"/>
  <c r="Y2944" i="12"/>
  <c r="I2944" i="12"/>
  <c r="V2944" i="12"/>
  <c r="B2945" i="12"/>
  <c r="U2944" i="12"/>
  <c r="E2944" i="12"/>
  <c r="F2944" i="12" s="1"/>
  <c r="Q2944" i="12" l="1"/>
  <c r="R2944" i="12" s="1"/>
  <c r="W2944" i="12"/>
  <c r="E995" i="13"/>
  <c r="J2945" i="12"/>
  <c r="Y2945" i="12"/>
  <c r="I2945" i="12"/>
  <c r="V2945" i="12"/>
  <c r="B2946" i="12"/>
  <c r="U2945" i="12"/>
  <c r="E2945" i="12"/>
  <c r="F2945" i="12" s="1"/>
  <c r="N2945" i="12"/>
  <c r="O2945" i="12" s="1"/>
  <c r="P2945" i="12" s="1"/>
  <c r="K2944" i="12"/>
  <c r="W2945" i="12" l="1"/>
  <c r="K2945" i="12"/>
  <c r="Q2945" i="12"/>
  <c r="R2945" i="12" s="1"/>
  <c r="E994" i="13"/>
  <c r="V2946" i="12"/>
  <c r="B2947" i="12"/>
  <c r="U2946" i="12"/>
  <c r="E2946" i="12"/>
  <c r="F2946" i="12" s="1"/>
  <c r="N2946" i="12"/>
  <c r="O2946" i="12" s="1"/>
  <c r="P2946" i="12" s="1"/>
  <c r="Y2946" i="12"/>
  <c r="J2946" i="12"/>
  <c r="I2946" i="12"/>
  <c r="K2946" i="12" l="1"/>
  <c r="Q2946" i="12"/>
  <c r="R2946" i="12" s="1"/>
  <c r="W2946" i="12"/>
  <c r="E993" i="13"/>
  <c r="B2948" i="12"/>
  <c r="U2947" i="12"/>
  <c r="E2947" i="12"/>
  <c r="F2947" i="12" s="1"/>
  <c r="N2947" i="12"/>
  <c r="O2947" i="12" s="1"/>
  <c r="P2947" i="12" s="1"/>
  <c r="J2947" i="12"/>
  <c r="Y2947" i="12"/>
  <c r="I2947" i="12"/>
  <c r="V2947" i="12"/>
  <c r="W2947" i="12" l="1"/>
  <c r="E992" i="13"/>
  <c r="N2948" i="12"/>
  <c r="O2948" i="12" s="1"/>
  <c r="P2948" i="12" s="1"/>
  <c r="J2948" i="12"/>
  <c r="V2948" i="12"/>
  <c r="B2949" i="12"/>
  <c r="U2948" i="12"/>
  <c r="E2948" i="12"/>
  <c r="F2948" i="12" s="1"/>
  <c r="I2948" i="12"/>
  <c r="Y2948" i="12"/>
  <c r="K2947" i="12"/>
  <c r="Q2947" i="12"/>
  <c r="R2947" i="12" s="1"/>
  <c r="E991" i="13" l="1"/>
  <c r="N2949" i="12"/>
  <c r="O2949" i="12" s="1"/>
  <c r="P2949" i="12" s="1"/>
  <c r="J2949" i="12"/>
  <c r="Y2949" i="12"/>
  <c r="I2949" i="12"/>
  <c r="B2950" i="12"/>
  <c r="U2949" i="12"/>
  <c r="E2949" i="12"/>
  <c r="F2949" i="12" s="1"/>
  <c r="V2949" i="12"/>
  <c r="Q2948" i="12"/>
  <c r="R2948" i="12" s="1"/>
  <c r="K2948" i="12"/>
  <c r="W2948" i="12"/>
  <c r="W2949" i="12" l="1"/>
  <c r="E990" i="13"/>
  <c r="J2950" i="12"/>
  <c r="Y2950" i="12"/>
  <c r="I2950" i="12"/>
  <c r="V2950" i="12"/>
  <c r="B2951" i="12"/>
  <c r="U2950" i="12"/>
  <c r="E2950" i="12"/>
  <c r="F2950" i="12" s="1"/>
  <c r="N2950" i="12"/>
  <c r="O2950" i="12" s="1"/>
  <c r="P2950" i="12" s="1"/>
  <c r="K2949" i="12"/>
  <c r="Q2949" i="12"/>
  <c r="R2949" i="12" s="1"/>
  <c r="Q2950" i="12" l="1"/>
  <c r="R2950" i="12" s="1"/>
  <c r="E989" i="13"/>
  <c r="Y2951" i="12"/>
  <c r="I2951" i="12"/>
  <c r="V2951" i="12"/>
  <c r="B2952" i="12"/>
  <c r="U2951" i="12"/>
  <c r="E2951" i="12"/>
  <c r="F2951" i="12" s="1"/>
  <c r="N2951" i="12"/>
  <c r="O2951" i="12" s="1"/>
  <c r="P2951" i="12" s="1"/>
  <c r="J2951" i="12"/>
  <c r="K2950" i="12"/>
  <c r="W2950" i="12"/>
  <c r="W2951" i="12" l="1"/>
  <c r="Q2951" i="12"/>
  <c r="R2951" i="12" s="1"/>
  <c r="E988" i="13"/>
  <c r="V2952" i="12"/>
  <c r="B2953" i="12"/>
  <c r="U2952" i="12"/>
  <c r="E2952" i="12"/>
  <c r="F2952" i="12" s="1"/>
  <c r="N2952" i="12"/>
  <c r="O2952" i="12" s="1"/>
  <c r="P2952" i="12" s="1"/>
  <c r="J2952" i="12"/>
  <c r="Y2952" i="12"/>
  <c r="I2952" i="12"/>
  <c r="K2951" i="12"/>
  <c r="K2952" i="12" l="1"/>
  <c r="Q2952" i="12"/>
  <c r="R2952" i="12" s="1"/>
  <c r="W2952" i="12"/>
  <c r="E987" i="13"/>
  <c r="N2953" i="12"/>
  <c r="O2953" i="12" s="1"/>
  <c r="P2953" i="12" s="1"/>
  <c r="J2953" i="12"/>
  <c r="Y2953" i="12"/>
  <c r="I2953" i="12"/>
  <c r="V2953" i="12"/>
  <c r="B2954" i="12"/>
  <c r="U2953" i="12"/>
  <c r="E2953" i="12"/>
  <c r="F2953" i="12" s="1"/>
  <c r="K2953" i="12" l="1"/>
  <c r="Q2953" i="12"/>
  <c r="R2953" i="12" s="1"/>
  <c r="W2953" i="12"/>
  <c r="E986" i="13"/>
  <c r="N2954" i="12"/>
  <c r="O2954" i="12" s="1"/>
  <c r="P2954" i="12" s="1"/>
  <c r="J2954" i="12"/>
  <c r="Y2954" i="12"/>
  <c r="I2954" i="12"/>
  <c r="V2954" i="12"/>
  <c r="B2955" i="12"/>
  <c r="U2954" i="12"/>
  <c r="E2954" i="12"/>
  <c r="F2954" i="12" s="1"/>
  <c r="W2954" i="12" l="1"/>
  <c r="Q2954" i="12"/>
  <c r="R2954" i="12" s="1"/>
  <c r="E985" i="13"/>
  <c r="J2955" i="12"/>
  <c r="Y2955" i="12"/>
  <c r="I2955" i="12"/>
  <c r="V2955" i="12"/>
  <c r="B2956" i="12"/>
  <c r="U2955" i="12"/>
  <c r="E2955" i="12"/>
  <c r="F2955" i="12" s="1"/>
  <c r="N2955" i="12"/>
  <c r="O2955" i="12" s="1"/>
  <c r="P2955" i="12" s="1"/>
  <c r="K2954" i="12"/>
  <c r="W2955" i="12" l="1"/>
  <c r="Q2955" i="12"/>
  <c r="R2955" i="12" s="1"/>
  <c r="E984" i="13"/>
  <c r="J2956" i="12"/>
  <c r="Y2956" i="12"/>
  <c r="I2956" i="12"/>
  <c r="V2956" i="12"/>
  <c r="B2957" i="12"/>
  <c r="U2956" i="12"/>
  <c r="E2956" i="12"/>
  <c r="F2956" i="12" s="1"/>
  <c r="N2956" i="12"/>
  <c r="O2956" i="12" s="1"/>
  <c r="P2956" i="12" s="1"/>
  <c r="K2955" i="12"/>
  <c r="W2956" i="12" l="1"/>
  <c r="E983" i="13"/>
  <c r="V2957" i="12"/>
  <c r="B2958" i="12"/>
  <c r="U2957" i="12"/>
  <c r="E2957" i="12"/>
  <c r="F2957" i="12" s="1"/>
  <c r="N2957" i="12"/>
  <c r="O2957" i="12" s="1"/>
  <c r="P2957" i="12" s="1"/>
  <c r="J2957" i="12"/>
  <c r="Y2957" i="12"/>
  <c r="I2957" i="12"/>
  <c r="K2956" i="12"/>
  <c r="Q2956" i="12"/>
  <c r="R2956" i="12" s="1"/>
  <c r="W2957" i="12" l="1"/>
  <c r="Q2957" i="12"/>
  <c r="R2957" i="12" s="1"/>
  <c r="E982" i="13"/>
  <c r="N2958" i="12"/>
  <c r="O2958" i="12" s="1"/>
  <c r="P2958" i="12" s="1"/>
  <c r="J2958" i="12"/>
  <c r="Y2958" i="12"/>
  <c r="I2958" i="12"/>
  <c r="V2958" i="12"/>
  <c r="U2958" i="12"/>
  <c r="E2958" i="12"/>
  <c r="F2958" i="12" s="1"/>
  <c r="B2959" i="12"/>
  <c r="K2957" i="12"/>
  <c r="W2958" i="12" l="1"/>
  <c r="E981" i="13"/>
  <c r="N2959" i="12"/>
  <c r="O2959" i="12" s="1"/>
  <c r="P2959" i="12" s="1"/>
  <c r="J2959" i="12"/>
  <c r="Y2959" i="12"/>
  <c r="I2959" i="12"/>
  <c r="V2959" i="12"/>
  <c r="B2960" i="12"/>
  <c r="U2959" i="12"/>
  <c r="E2959" i="12"/>
  <c r="F2959" i="12" s="1"/>
  <c r="Q2958" i="12"/>
  <c r="R2958" i="12" s="1"/>
  <c r="K2958" i="12"/>
  <c r="W2959" i="12" l="1"/>
  <c r="E980" i="13"/>
  <c r="N2960" i="12"/>
  <c r="O2960" i="12" s="1"/>
  <c r="P2960" i="12" s="1"/>
  <c r="J2960" i="12"/>
  <c r="Y2960" i="12"/>
  <c r="I2960" i="12"/>
  <c r="V2960" i="12"/>
  <c r="B2961" i="12"/>
  <c r="U2960" i="12"/>
  <c r="E2960" i="12"/>
  <c r="F2960" i="12" s="1"/>
  <c r="K2959" i="12"/>
  <c r="Q2959" i="12"/>
  <c r="R2959" i="12" s="1"/>
  <c r="K2960" i="12" l="1"/>
  <c r="Q2960" i="12"/>
  <c r="R2960" i="12" s="1"/>
  <c r="W2960" i="12"/>
  <c r="E979" i="13"/>
  <c r="J2961" i="12"/>
  <c r="Y2961" i="12"/>
  <c r="I2961" i="12"/>
  <c r="V2961" i="12"/>
  <c r="B2962" i="12"/>
  <c r="U2961" i="12"/>
  <c r="E2961" i="12"/>
  <c r="F2961" i="12" s="1"/>
  <c r="N2961" i="12"/>
  <c r="O2961" i="12" s="1"/>
  <c r="P2961" i="12" s="1"/>
  <c r="W2961" i="12" l="1"/>
  <c r="K2961" i="12"/>
  <c r="E978" i="13"/>
  <c r="V2962" i="12"/>
  <c r="B2963" i="12"/>
  <c r="U2962" i="12"/>
  <c r="E2962" i="12"/>
  <c r="F2962" i="12" s="1"/>
  <c r="N2962" i="12"/>
  <c r="O2962" i="12" s="1"/>
  <c r="P2962" i="12" s="1"/>
  <c r="J2962" i="12"/>
  <c r="I2962" i="12"/>
  <c r="Y2962" i="12"/>
  <c r="Q2961" i="12"/>
  <c r="R2961" i="12" s="1"/>
  <c r="W2962" i="12" l="1"/>
  <c r="Q2962" i="12"/>
  <c r="R2962" i="12" s="1"/>
  <c r="E977" i="13"/>
  <c r="B2964" i="12"/>
  <c r="U2963" i="12"/>
  <c r="E2963" i="12"/>
  <c r="F2963" i="12" s="1"/>
  <c r="N2963" i="12"/>
  <c r="O2963" i="12" s="1"/>
  <c r="P2963" i="12" s="1"/>
  <c r="J2963" i="12"/>
  <c r="Y2963" i="12"/>
  <c r="I2963" i="12"/>
  <c r="V2963" i="12"/>
  <c r="K2962" i="12"/>
  <c r="Q2963" i="12" l="1"/>
  <c r="R2963" i="12" s="1"/>
  <c r="W2963" i="12"/>
  <c r="E976" i="13"/>
  <c r="N2964" i="12"/>
  <c r="O2964" i="12" s="1"/>
  <c r="P2964" i="12" s="1"/>
  <c r="J2964" i="12"/>
  <c r="Y2964" i="12"/>
  <c r="I2964" i="12"/>
  <c r="V2964" i="12"/>
  <c r="B2965" i="12"/>
  <c r="U2964" i="12"/>
  <c r="E2964" i="12"/>
  <c r="F2964" i="12" s="1"/>
  <c r="K2963" i="12"/>
  <c r="W2964" i="12" l="1"/>
  <c r="K2964" i="12"/>
  <c r="E975" i="13"/>
  <c r="N2965" i="12"/>
  <c r="O2965" i="12" s="1"/>
  <c r="P2965" i="12" s="1"/>
  <c r="J2965" i="12"/>
  <c r="Y2965" i="12"/>
  <c r="I2965" i="12"/>
  <c r="V2965" i="12"/>
  <c r="B2966" i="12"/>
  <c r="U2965" i="12"/>
  <c r="E2965" i="12"/>
  <c r="F2965" i="12" s="1"/>
  <c r="Q2964" i="12"/>
  <c r="R2964" i="12" s="1"/>
  <c r="K2965" i="12" l="1"/>
  <c r="Q2965" i="12"/>
  <c r="R2965" i="12" s="1"/>
  <c r="W2965" i="12"/>
  <c r="E974" i="13"/>
  <c r="J2966" i="12"/>
  <c r="Y2966" i="12"/>
  <c r="I2966" i="12"/>
  <c r="V2966" i="12"/>
  <c r="B2967" i="12"/>
  <c r="U2966" i="12"/>
  <c r="E2966" i="12"/>
  <c r="F2966" i="12" s="1"/>
  <c r="N2966" i="12"/>
  <c r="O2966" i="12" s="1"/>
  <c r="P2966" i="12" s="1"/>
  <c r="W2966" i="12" l="1"/>
  <c r="Q2966" i="12"/>
  <c r="R2966" i="12" s="1"/>
  <c r="E973" i="13"/>
  <c r="Y2967" i="12"/>
  <c r="I2967" i="12"/>
  <c r="V2967" i="12"/>
  <c r="B2968" i="12"/>
  <c r="U2967" i="12"/>
  <c r="E2967" i="12"/>
  <c r="F2967" i="12" s="1"/>
  <c r="N2967" i="12"/>
  <c r="O2967" i="12" s="1"/>
  <c r="P2967" i="12" s="1"/>
  <c r="J2967" i="12"/>
  <c r="K2966" i="12"/>
  <c r="W2967" i="12" l="1"/>
  <c r="Q2967" i="12"/>
  <c r="R2967" i="12" s="1"/>
  <c r="E972" i="13"/>
  <c r="V2968" i="12"/>
  <c r="B2969" i="12"/>
  <c r="U2968" i="12"/>
  <c r="E2968" i="12"/>
  <c r="F2968" i="12" s="1"/>
  <c r="N2968" i="12"/>
  <c r="O2968" i="12" s="1"/>
  <c r="P2968" i="12" s="1"/>
  <c r="J2968" i="12"/>
  <c r="Y2968" i="12"/>
  <c r="I2968" i="12"/>
  <c r="K2967" i="12"/>
  <c r="W2968" i="12" l="1"/>
  <c r="E971" i="13"/>
  <c r="N2969" i="12"/>
  <c r="O2969" i="12" s="1"/>
  <c r="P2969" i="12" s="1"/>
  <c r="J2969" i="12"/>
  <c r="Y2969" i="12"/>
  <c r="I2969" i="12"/>
  <c r="V2969" i="12"/>
  <c r="U2969" i="12"/>
  <c r="E2969" i="12"/>
  <c r="F2969" i="12" s="1"/>
  <c r="B2970" i="12"/>
  <c r="K2968" i="12"/>
  <c r="Q2968" i="12"/>
  <c r="R2968" i="12" s="1"/>
  <c r="W2969" i="12" l="1"/>
  <c r="Q2969" i="12"/>
  <c r="R2969" i="12" s="1"/>
  <c r="E970" i="13"/>
  <c r="N2970" i="12"/>
  <c r="O2970" i="12" s="1"/>
  <c r="P2970" i="12" s="1"/>
  <c r="J2970" i="12"/>
  <c r="Y2970" i="12"/>
  <c r="I2970" i="12"/>
  <c r="V2970" i="12"/>
  <c r="B2971" i="12"/>
  <c r="U2970" i="12"/>
  <c r="E2970" i="12"/>
  <c r="F2970" i="12" s="1"/>
  <c r="K2969" i="12"/>
  <c r="Q2970" i="12" l="1"/>
  <c r="R2970" i="12" s="1"/>
  <c r="K2970" i="12"/>
  <c r="W2970" i="12"/>
  <c r="E969" i="13"/>
  <c r="J2971" i="12"/>
  <c r="Y2971" i="12"/>
  <c r="I2971" i="12"/>
  <c r="V2971" i="12"/>
  <c r="B2972" i="12"/>
  <c r="U2971" i="12"/>
  <c r="E2971" i="12"/>
  <c r="F2971" i="12" s="1"/>
  <c r="N2971" i="12"/>
  <c r="O2971" i="12" s="1"/>
  <c r="P2971" i="12" s="1"/>
  <c r="Q2971" i="12" l="1"/>
  <c r="R2971" i="12" s="1"/>
  <c r="K2971" i="12"/>
  <c r="W2971" i="12"/>
  <c r="E968" i="13"/>
  <c r="J2972" i="12"/>
  <c r="Y2972" i="12"/>
  <c r="I2972" i="12"/>
  <c r="V2972" i="12"/>
  <c r="B2973" i="12"/>
  <c r="U2972" i="12"/>
  <c r="E2972" i="12"/>
  <c r="F2972" i="12" s="1"/>
  <c r="N2972" i="12"/>
  <c r="O2972" i="12" s="1"/>
  <c r="P2972" i="12" s="1"/>
  <c r="Q2972" i="12" l="1"/>
  <c r="R2972" i="12" s="1"/>
  <c r="W2972" i="12"/>
  <c r="E967" i="13"/>
  <c r="V2973" i="12"/>
  <c r="B2974" i="12"/>
  <c r="U2973" i="12"/>
  <c r="E2973" i="12"/>
  <c r="F2973" i="12" s="1"/>
  <c r="N2973" i="12"/>
  <c r="O2973" i="12" s="1"/>
  <c r="P2973" i="12" s="1"/>
  <c r="J2973" i="12"/>
  <c r="I2973" i="12"/>
  <c r="Y2973" i="12"/>
  <c r="K2972" i="12"/>
  <c r="W2973" i="12" l="1"/>
  <c r="E966" i="13"/>
  <c r="N2974" i="12"/>
  <c r="O2974" i="12" s="1"/>
  <c r="P2974" i="12" s="1"/>
  <c r="J2974" i="12"/>
  <c r="Y2974" i="12"/>
  <c r="I2974" i="12"/>
  <c r="B2975" i="12"/>
  <c r="V2974" i="12"/>
  <c r="U2974" i="12"/>
  <c r="E2974" i="12"/>
  <c r="F2974" i="12" s="1"/>
  <c r="K2973" i="12"/>
  <c r="Q2973" i="12"/>
  <c r="R2973" i="12" s="1"/>
  <c r="W2974" i="12" l="1"/>
  <c r="K2974" i="12"/>
  <c r="Q2974" i="12"/>
  <c r="R2974" i="12" s="1"/>
  <c r="E965" i="13"/>
  <c r="N2975" i="12"/>
  <c r="O2975" i="12" s="1"/>
  <c r="P2975" i="12" s="1"/>
  <c r="J2975" i="12"/>
  <c r="Y2975" i="12"/>
  <c r="I2975" i="12"/>
  <c r="V2975" i="12"/>
  <c r="B2976" i="12"/>
  <c r="U2975" i="12"/>
  <c r="E2975" i="12"/>
  <c r="F2975" i="12" s="1"/>
  <c r="W2975" i="12" l="1"/>
  <c r="Q2975" i="12"/>
  <c r="R2975" i="12" s="1"/>
  <c r="E964" i="13"/>
  <c r="N2976" i="12"/>
  <c r="O2976" i="12" s="1"/>
  <c r="P2976" i="12" s="1"/>
  <c r="J2976" i="12"/>
  <c r="Y2976" i="12"/>
  <c r="I2976" i="12"/>
  <c r="V2976" i="12"/>
  <c r="B2977" i="12"/>
  <c r="U2976" i="12"/>
  <c r="E2976" i="12"/>
  <c r="F2976" i="12" s="1"/>
  <c r="K2975" i="12"/>
  <c r="K2976" i="12" l="1"/>
  <c r="Q2976" i="12"/>
  <c r="R2976" i="12" s="1"/>
  <c r="W2976" i="12"/>
  <c r="E963" i="13"/>
  <c r="J2977" i="12"/>
  <c r="Y2977" i="12"/>
  <c r="I2977" i="12"/>
  <c r="V2977" i="12"/>
  <c r="B2978" i="12"/>
  <c r="U2977" i="12"/>
  <c r="E2977" i="12"/>
  <c r="F2977" i="12" s="1"/>
  <c r="N2977" i="12"/>
  <c r="O2977" i="12" s="1"/>
  <c r="P2977" i="12" s="1"/>
  <c r="W2977" i="12" l="1"/>
  <c r="K2977" i="12"/>
  <c r="Q2977" i="12"/>
  <c r="R2977" i="12" s="1"/>
  <c r="E962" i="13"/>
  <c r="V2978" i="12"/>
  <c r="B2979" i="12"/>
  <c r="U2978" i="12"/>
  <c r="E2978" i="12"/>
  <c r="F2978" i="12" s="1"/>
  <c r="N2978" i="12"/>
  <c r="O2978" i="12" s="1"/>
  <c r="P2978" i="12" s="1"/>
  <c r="Y2978" i="12"/>
  <c r="J2978" i="12"/>
  <c r="I2978" i="12"/>
  <c r="K2978" i="12" l="1"/>
  <c r="Q2978" i="12"/>
  <c r="R2978" i="12" s="1"/>
  <c r="W2978" i="12"/>
  <c r="E961" i="13"/>
  <c r="B2980" i="12"/>
  <c r="U2979" i="12"/>
  <c r="E2979" i="12"/>
  <c r="F2979" i="12" s="1"/>
  <c r="N2979" i="12"/>
  <c r="O2979" i="12" s="1"/>
  <c r="P2979" i="12" s="1"/>
  <c r="J2979" i="12"/>
  <c r="Y2979" i="12"/>
  <c r="I2979" i="12"/>
  <c r="V2979" i="12"/>
  <c r="W2979" i="12" l="1"/>
  <c r="E960" i="13"/>
  <c r="N2980" i="12"/>
  <c r="O2980" i="12" s="1"/>
  <c r="P2980" i="12" s="1"/>
  <c r="J2980" i="12"/>
  <c r="Y2980" i="12"/>
  <c r="I2980" i="12"/>
  <c r="V2980" i="12"/>
  <c r="B2981" i="12"/>
  <c r="U2980" i="12"/>
  <c r="E2980" i="12"/>
  <c r="F2980" i="12" s="1"/>
  <c r="K2979" i="12"/>
  <c r="Q2979" i="12"/>
  <c r="R2979" i="12" s="1"/>
  <c r="W2980" i="12" l="1"/>
  <c r="K2980" i="12"/>
  <c r="Q2980" i="12"/>
  <c r="R2980" i="12" s="1"/>
  <c r="E959" i="13"/>
  <c r="N2981" i="12"/>
  <c r="O2981" i="12" s="1"/>
  <c r="P2981" i="12" s="1"/>
  <c r="J2981" i="12"/>
  <c r="Y2981" i="12"/>
  <c r="I2981" i="12"/>
  <c r="V2981" i="12"/>
  <c r="B2982" i="12"/>
  <c r="U2981" i="12"/>
  <c r="E2981" i="12"/>
  <c r="F2981" i="12" s="1"/>
  <c r="W2981" i="12" l="1"/>
  <c r="Q2981" i="12"/>
  <c r="R2981" i="12" s="1"/>
  <c r="E958" i="13"/>
  <c r="J2982" i="12"/>
  <c r="Y2982" i="12"/>
  <c r="I2982" i="12"/>
  <c r="V2982" i="12"/>
  <c r="B2983" i="12"/>
  <c r="U2982" i="12"/>
  <c r="E2982" i="12"/>
  <c r="F2982" i="12" s="1"/>
  <c r="N2982" i="12"/>
  <c r="O2982" i="12" s="1"/>
  <c r="P2982" i="12" s="1"/>
  <c r="K2981" i="12"/>
  <c r="W2982" i="12" l="1"/>
  <c r="Q2982" i="12"/>
  <c r="R2982" i="12" s="1"/>
  <c r="E957" i="13"/>
  <c r="Y2983" i="12"/>
  <c r="I2983" i="12"/>
  <c r="V2983" i="12"/>
  <c r="B2984" i="12"/>
  <c r="U2983" i="12"/>
  <c r="E2983" i="12"/>
  <c r="F2983" i="12" s="1"/>
  <c r="N2983" i="12"/>
  <c r="O2983" i="12" s="1"/>
  <c r="P2983" i="12" s="1"/>
  <c r="J2983" i="12"/>
  <c r="K2982" i="12"/>
  <c r="W2983" i="12" l="1"/>
  <c r="K2983" i="12"/>
  <c r="Q2983" i="12"/>
  <c r="R2983" i="12" s="1"/>
  <c r="E956" i="13"/>
  <c r="V2984" i="12"/>
  <c r="B2985" i="12"/>
  <c r="U2984" i="12"/>
  <c r="E2984" i="12"/>
  <c r="F2984" i="12" s="1"/>
  <c r="N2984" i="12"/>
  <c r="O2984" i="12" s="1"/>
  <c r="P2984" i="12" s="1"/>
  <c r="J2984" i="12"/>
  <c r="Y2984" i="12"/>
  <c r="I2984" i="12"/>
  <c r="E955" i="13" l="1"/>
  <c r="N2985" i="12"/>
  <c r="O2985" i="12" s="1"/>
  <c r="P2985" i="12" s="1"/>
  <c r="J2985" i="12"/>
  <c r="Y2985" i="12"/>
  <c r="I2985" i="12"/>
  <c r="V2985" i="12"/>
  <c r="B2986" i="12"/>
  <c r="U2985" i="12"/>
  <c r="E2985" i="12"/>
  <c r="F2985" i="12" s="1"/>
  <c r="K2984" i="12"/>
  <c r="Q2984" i="12"/>
  <c r="R2984" i="12" s="1"/>
  <c r="W2984" i="12"/>
  <c r="W2985" i="12" l="1"/>
  <c r="K2985" i="12"/>
  <c r="Q2985" i="12"/>
  <c r="R2985" i="12" s="1"/>
  <c r="E954" i="13"/>
  <c r="N2986" i="12"/>
  <c r="O2986" i="12" s="1"/>
  <c r="P2986" i="12" s="1"/>
  <c r="J2986" i="12"/>
  <c r="Y2986" i="12"/>
  <c r="I2986" i="12"/>
  <c r="V2986" i="12"/>
  <c r="B2987" i="12"/>
  <c r="U2986" i="12"/>
  <c r="E2986" i="12"/>
  <c r="F2986" i="12" s="1"/>
  <c r="W2986" i="12" l="1"/>
  <c r="K2986" i="12"/>
  <c r="Q2986" i="12"/>
  <c r="R2986" i="12" s="1"/>
  <c r="E953" i="13"/>
  <c r="J2987" i="12"/>
  <c r="Y2987" i="12"/>
  <c r="I2987" i="12"/>
  <c r="V2987" i="12"/>
  <c r="B2988" i="12"/>
  <c r="U2987" i="12"/>
  <c r="E2987" i="12"/>
  <c r="F2987" i="12" s="1"/>
  <c r="N2987" i="12"/>
  <c r="O2987" i="12" s="1"/>
  <c r="P2987" i="12" s="1"/>
  <c r="W2987" i="12" l="1"/>
  <c r="Q2987" i="12"/>
  <c r="R2987" i="12" s="1"/>
  <c r="E952" i="13"/>
  <c r="J2988" i="12"/>
  <c r="Y2988" i="12"/>
  <c r="I2988" i="12"/>
  <c r="V2988" i="12"/>
  <c r="B2989" i="12"/>
  <c r="U2988" i="12"/>
  <c r="E2988" i="12"/>
  <c r="F2988" i="12" s="1"/>
  <c r="N2988" i="12"/>
  <c r="O2988" i="12" s="1"/>
  <c r="P2988" i="12" s="1"/>
  <c r="K2987" i="12"/>
  <c r="K2988" i="12" l="1"/>
  <c r="Q2988" i="12"/>
  <c r="R2988" i="12" s="1"/>
  <c r="W2988" i="12"/>
  <c r="E951" i="13"/>
  <c r="V2989" i="12"/>
  <c r="B2990" i="12"/>
  <c r="U2989" i="12"/>
  <c r="E2989" i="12"/>
  <c r="F2989" i="12" s="1"/>
  <c r="N2989" i="12"/>
  <c r="O2989" i="12" s="1"/>
  <c r="P2989" i="12" s="1"/>
  <c r="J2989" i="12"/>
  <c r="Y2989" i="12"/>
  <c r="I2989" i="12"/>
  <c r="W2989" i="12" l="1"/>
  <c r="E950" i="13"/>
  <c r="N2990" i="12"/>
  <c r="O2990" i="12" s="1"/>
  <c r="P2990" i="12" s="1"/>
  <c r="J2990" i="12"/>
  <c r="Y2990" i="12"/>
  <c r="I2990" i="12"/>
  <c r="B2991" i="12"/>
  <c r="V2990" i="12"/>
  <c r="U2990" i="12"/>
  <c r="E2990" i="12"/>
  <c r="F2990" i="12" s="1"/>
  <c r="K2989" i="12"/>
  <c r="Q2989" i="12"/>
  <c r="R2989" i="12" s="1"/>
  <c r="W2990" i="12" l="1"/>
  <c r="K2990" i="12"/>
  <c r="Q2990" i="12"/>
  <c r="R2990" i="12" s="1"/>
  <c r="E949" i="13"/>
  <c r="N2991" i="12"/>
  <c r="O2991" i="12" s="1"/>
  <c r="P2991" i="12" s="1"/>
  <c r="J2991" i="12"/>
  <c r="Y2991" i="12"/>
  <c r="I2991" i="12"/>
  <c r="V2991" i="12"/>
  <c r="B2992" i="12"/>
  <c r="U2991" i="12"/>
  <c r="E2991" i="12"/>
  <c r="F2991" i="12" s="1"/>
  <c r="W2991" i="12" l="1"/>
  <c r="E948" i="13"/>
  <c r="N2992" i="12"/>
  <c r="O2992" i="12" s="1"/>
  <c r="P2992" i="12" s="1"/>
  <c r="J2992" i="12"/>
  <c r="Y2992" i="12"/>
  <c r="I2992" i="12"/>
  <c r="V2992" i="12"/>
  <c r="B2993" i="12"/>
  <c r="U2992" i="12"/>
  <c r="E2992" i="12"/>
  <c r="F2992" i="12" s="1"/>
  <c r="K2991" i="12"/>
  <c r="Q2991" i="12"/>
  <c r="R2991" i="12" s="1"/>
  <c r="Q2992" i="12" l="1"/>
  <c r="R2992" i="12" s="1"/>
  <c r="K2992" i="12"/>
  <c r="W2992" i="12"/>
  <c r="E947" i="13"/>
  <c r="J2993" i="12"/>
  <c r="Y2993" i="12"/>
  <c r="I2993" i="12"/>
  <c r="V2993" i="12"/>
  <c r="B2994" i="12"/>
  <c r="U2993" i="12"/>
  <c r="E2993" i="12"/>
  <c r="F2993" i="12" s="1"/>
  <c r="N2993" i="12"/>
  <c r="O2993" i="12" s="1"/>
  <c r="P2993" i="12" s="1"/>
  <c r="W2993" i="12" l="1"/>
  <c r="K2993" i="12"/>
  <c r="E946" i="13"/>
  <c r="V2994" i="12"/>
  <c r="B2995" i="12"/>
  <c r="U2994" i="12"/>
  <c r="E2994" i="12"/>
  <c r="F2994" i="12" s="1"/>
  <c r="N2994" i="12"/>
  <c r="O2994" i="12" s="1"/>
  <c r="P2994" i="12" s="1"/>
  <c r="Y2994" i="12"/>
  <c r="J2994" i="12"/>
  <c r="I2994" i="12"/>
  <c r="Q2993" i="12"/>
  <c r="R2993" i="12" s="1"/>
  <c r="W2994" i="12" l="1"/>
  <c r="E945" i="13"/>
  <c r="B2996" i="12"/>
  <c r="U2995" i="12"/>
  <c r="E2995" i="12"/>
  <c r="F2995" i="12" s="1"/>
  <c r="N2995" i="12"/>
  <c r="O2995" i="12" s="1"/>
  <c r="P2995" i="12" s="1"/>
  <c r="J2995" i="12"/>
  <c r="Y2995" i="12"/>
  <c r="I2995" i="12"/>
  <c r="V2995" i="12"/>
  <c r="K2994" i="12"/>
  <c r="Q2994" i="12"/>
  <c r="R2994" i="12" s="1"/>
  <c r="Q2995" i="12" l="1"/>
  <c r="R2995" i="12" s="1"/>
  <c r="W2995" i="12"/>
  <c r="E944" i="13"/>
  <c r="N2996" i="12"/>
  <c r="O2996" i="12" s="1"/>
  <c r="P2996" i="12" s="1"/>
  <c r="J2996" i="12"/>
  <c r="Y2996" i="12"/>
  <c r="I2996" i="12"/>
  <c r="V2996" i="12"/>
  <c r="B2997" i="12"/>
  <c r="U2996" i="12"/>
  <c r="E2996" i="12"/>
  <c r="F2996" i="12" s="1"/>
  <c r="K2995" i="12"/>
  <c r="K2996" i="12" l="1"/>
  <c r="Q2996" i="12"/>
  <c r="R2996" i="12" s="1"/>
  <c r="W2996" i="12"/>
  <c r="E943" i="13"/>
  <c r="N2997" i="12"/>
  <c r="O2997" i="12" s="1"/>
  <c r="P2997" i="12" s="1"/>
  <c r="J2997" i="12"/>
  <c r="Y2997" i="12"/>
  <c r="I2997" i="12"/>
  <c r="V2997" i="12"/>
  <c r="B2998" i="12"/>
  <c r="U2997" i="12"/>
  <c r="E2997" i="12"/>
  <c r="F2997" i="12" s="1"/>
  <c r="W2997" i="12" l="1"/>
  <c r="Q2997" i="12"/>
  <c r="R2997" i="12" s="1"/>
  <c r="E942" i="13"/>
  <c r="J2998" i="12"/>
  <c r="Y2998" i="12"/>
  <c r="I2998" i="12"/>
  <c r="V2998" i="12"/>
  <c r="B2999" i="12"/>
  <c r="U2998" i="12"/>
  <c r="E2998" i="12"/>
  <c r="F2998" i="12" s="1"/>
  <c r="N2998" i="12"/>
  <c r="O2998" i="12" s="1"/>
  <c r="P2998" i="12" s="1"/>
  <c r="K2997" i="12"/>
  <c r="W2998" i="12" l="1"/>
  <c r="K2998" i="12"/>
  <c r="Q2998" i="12"/>
  <c r="R2998" i="12" s="1"/>
  <c r="E941" i="13"/>
  <c r="Y2999" i="12"/>
  <c r="I2999" i="12"/>
  <c r="V2999" i="12"/>
  <c r="B3000" i="12"/>
  <c r="U2999" i="12"/>
  <c r="E2999" i="12"/>
  <c r="F2999" i="12" s="1"/>
  <c r="N2999" i="12"/>
  <c r="O2999" i="12" s="1"/>
  <c r="P2999" i="12" s="1"/>
  <c r="J2999" i="12"/>
  <c r="W2999" i="12" l="1"/>
  <c r="E940" i="13"/>
  <c r="V3000" i="12"/>
  <c r="B3001" i="12"/>
  <c r="U3000" i="12"/>
  <c r="E3000" i="12"/>
  <c r="F3000" i="12" s="1"/>
  <c r="N3000" i="12"/>
  <c r="O3000" i="12" s="1"/>
  <c r="P3000" i="12" s="1"/>
  <c r="J3000" i="12"/>
  <c r="Y3000" i="12"/>
  <c r="I3000" i="12"/>
  <c r="K2999" i="12"/>
  <c r="Q2999" i="12"/>
  <c r="R2999" i="12" s="1"/>
  <c r="W3000" i="12" l="1"/>
  <c r="Q3000" i="12"/>
  <c r="R3000" i="12" s="1"/>
  <c r="E939" i="13"/>
  <c r="N3001" i="12"/>
  <c r="O3001" i="12" s="1"/>
  <c r="P3001" i="12" s="1"/>
  <c r="J3001" i="12"/>
  <c r="Y3001" i="12"/>
  <c r="I3001" i="12"/>
  <c r="V3001" i="12"/>
  <c r="B3002" i="12"/>
  <c r="U3001" i="12"/>
  <c r="E3001" i="12"/>
  <c r="F3001" i="12" s="1"/>
  <c r="K3000" i="12"/>
  <c r="Q3001" i="12" l="1"/>
  <c r="R3001" i="12" s="1"/>
  <c r="W3001" i="12"/>
  <c r="K3001" i="12"/>
  <c r="E938" i="13"/>
  <c r="N3002" i="12"/>
  <c r="O3002" i="12" s="1"/>
  <c r="P3002" i="12" s="1"/>
  <c r="J3002" i="12"/>
  <c r="Y3002" i="12"/>
  <c r="I3002" i="12"/>
  <c r="V3002" i="12"/>
  <c r="B3003" i="12"/>
  <c r="U3002" i="12"/>
  <c r="E3002" i="12"/>
  <c r="F3002" i="12" s="1"/>
  <c r="W3002" i="12" l="1"/>
  <c r="E937" i="13"/>
  <c r="J3003" i="12"/>
  <c r="Y3003" i="12"/>
  <c r="I3003" i="12"/>
  <c r="V3003" i="12"/>
  <c r="B3004" i="12"/>
  <c r="U3003" i="12"/>
  <c r="E3003" i="12"/>
  <c r="F3003" i="12" s="1"/>
  <c r="N3003" i="12"/>
  <c r="O3003" i="12" s="1"/>
  <c r="P3003" i="12" s="1"/>
  <c r="Q3002" i="12"/>
  <c r="R3002" i="12" s="1"/>
  <c r="K3002" i="12"/>
  <c r="Q3003" i="12" l="1"/>
  <c r="R3003" i="12" s="1"/>
  <c r="W3003" i="12"/>
  <c r="E936" i="13"/>
  <c r="J3004" i="12"/>
  <c r="Y3004" i="12"/>
  <c r="I3004" i="12"/>
  <c r="V3004" i="12"/>
  <c r="B3005" i="12"/>
  <c r="U3004" i="12"/>
  <c r="E3004" i="12"/>
  <c r="F3004" i="12" s="1"/>
  <c r="N3004" i="12"/>
  <c r="O3004" i="12" s="1"/>
  <c r="P3004" i="12" s="1"/>
  <c r="K3003" i="12"/>
  <c r="K3004" i="12" l="1"/>
  <c r="E935" i="13"/>
  <c r="V3005" i="12"/>
  <c r="B3006" i="12"/>
  <c r="U3005" i="12"/>
  <c r="E3005" i="12"/>
  <c r="F3005" i="12" s="1"/>
  <c r="N3005" i="12"/>
  <c r="O3005" i="12" s="1"/>
  <c r="P3005" i="12" s="1"/>
  <c r="J3005" i="12"/>
  <c r="Y3005" i="12"/>
  <c r="I3005" i="12"/>
  <c r="Q3004" i="12"/>
  <c r="R3004" i="12" s="1"/>
  <c r="W3004" i="12"/>
  <c r="W3005" i="12" l="1"/>
  <c r="Q3005" i="12"/>
  <c r="R3005" i="12" s="1"/>
  <c r="E934" i="13"/>
  <c r="N3006" i="12"/>
  <c r="O3006" i="12" s="1"/>
  <c r="P3006" i="12" s="1"/>
  <c r="J3006" i="12"/>
  <c r="Y3006" i="12"/>
  <c r="I3006" i="12"/>
  <c r="E3006" i="12"/>
  <c r="F3006" i="12" s="1"/>
  <c r="V3006" i="12"/>
  <c r="B3007" i="12"/>
  <c r="U3006" i="12"/>
  <c r="K3005" i="12"/>
  <c r="K3006" i="12" l="1"/>
  <c r="W3006" i="12"/>
  <c r="Q3006" i="12"/>
  <c r="R3006" i="12" s="1"/>
  <c r="E933" i="13"/>
  <c r="N3007" i="12"/>
  <c r="O3007" i="12" s="1"/>
  <c r="P3007" i="12" s="1"/>
  <c r="J3007" i="12"/>
  <c r="Y3007" i="12"/>
  <c r="I3007" i="12"/>
  <c r="V3007" i="12"/>
  <c r="B3008" i="12"/>
  <c r="U3007" i="12"/>
  <c r="E3007" i="12"/>
  <c r="F3007" i="12" s="1"/>
  <c r="W3007" i="12" l="1"/>
  <c r="K3007" i="12"/>
  <c r="Q3007" i="12"/>
  <c r="R3007" i="12" s="1"/>
  <c r="E932" i="13"/>
  <c r="N3008" i="12"/>
  <c r="O3008" i="12" s="1"/>
  <c r="P3008" i="12" s="1"/>
  <c r="J3008" i="12"/>
  <c r="Y3008" i="12"/>
  <c r="I3008" i="12"/>
  <c r="V3008" i="12"/>
  <c r="B3009" i="12"/>
  <c r="U3008" i="12"/>
  <c r="E3008" i="12"/>
  <c r="F3008" i="12" s="1"/>
  <c r="K3008" i="12" l="1"/>
  <c r="Q3008" i="12"/>
  <c r="R3008" i="12" s="1"/>
  <c r="W3008" i="12"/>
  <c r="E931" i="13"/>
  <c r="J3009" i="12"/>
  <c r="Y3009" i="12"/>
  <c r="I3009" i="12"/>
  <c r="V3009" i="12"/>
  <c r="B3010" i="12"/>
  <c r="U3009" i="12"/>
  <c r="E3009" i="12"/>
  <c r="F3009" i="12" s="1"/>
  <c r="N3009" i="12"/>
  <c r="O3009" i="12" s="1"/>
  <c r="P3009" i="12" s="1"/>
  <c r="E930" i="13" l="1"/>
  <c r="V3010" i="12"/>
  <c r="B3011" i="12"/>
  <c r="U3010" i="12"/>
  <c r="E3010" i="12"/>
  <c r="F3010" i="12" s="1"/>
  <c r="N3010" i="12"/>
  <c r="O3010" i="12" s="1"/>
  <c r="P3010" i="12" s="1"/>
  <c r="J3010" i="12"/>
  <c r="Y3010" i="12"/>
  <c r="I3010" i="12"/>
  <c r="K3009" i="12"/>
  <c r="Q3009" i="12"/>
  <c r="R3009" i="12" s="1"/>
  <c r="W3009" i="12"/>
  <c r="W3010" i="12" l="1"/>
  <c r="Q3010" i="12"/>
  <c r="R3010" i="12" s="1"/>
  <c r="E929" i="13"/>
  <c r="B3012" i="12"/>
  <c r="U3011" i="12"/>
  <c r="E3011" i="12"/>
  <c r="F3011" i="12" s="1"/>
  <c r="N3011" i="12"/>
  <c r="O3011" i="12" s="1"/>
  <c r="P3011" i="12" s="1"/>
  <c r="J3011" i="12"/>
  <c r="Y3011" i="12"/>
  <c r="I3011" i="12"/>
  <c r="V3011" i="12"/>
  <c r="K3010" i="12"/>
  <c r="W3011" i="12" l="1"/>
  <c r="E928" i="13"/>
  <c r="N3012" i="12"/>
  <c r="O3012" i="12" s="1"/>
  <c r="P3012" i="12" s="1"/>
  <c r="J3012" i="12"/>
  <c r="Y3012" i="12"/>
  <c r="I3012" i="12"/>
  <c r="V3012" i="12"/>
  <c r="B3013" i="12"/>
  <c r="U3012" i="12"/>
  <c r="E3012" i="12"/>
  <c r="F3012" i="12" s="1"/>
  <c r="K3011" i="12"/>
  <c r="Q3011" i="12"/>
  <c r="R3011" i="12" s="1"/>
  <c r="W3012" i="12" l="1"/>
  <c r="K3012" i="12"/>
  <c r="Q3012" i="12"/>
  <c r="R3012" i="12" s="1"/>
  <c r="E927" i="13"/>
  <c r="N3013" i="12"/>
  <c r="O3013" i="12" s="1"/>
  <c r="P3013" i="12" s="1"/>
  <c r="J3013" i="12"/>
  <c r="Y3013" i="12"/>
  <c r="I3013" i="12"/>
  <c r="V3013" i="12"/>
  <c r="B3014" i="12"/>
  <c r="U3013" i="12"/>
  <c r="E3013" i="12"/>
  <c r="F3013" i="12" s="1"/>
  <c r="W3013" i="12" l="1"/>
  <c r="Q3013" i="12"/>
  <c r="R3013" i="12" s="1"/>
  <c r="E926" i="13"/>
  <c r="J3014" i="12"/>
  <c r="Y3014" i="12"/>
  <c r="I3014" i="12"/>
  <c r="V3014" i="12"/>
  <c r="B3015" i="12"/>
  <c r="U3014" i="12"/>
  <c r="E3014" i="12"/>
  <c r="F3014" i="12" s="1"/>
  <c r="N3014" i="12"/>
  <c r="O3014" i="12" s="1"/>
  <c r="P3014" i="12" s="1"/>
  <c r="K3013" i="12"/>
  <c r="W3014" i="12" l="1"/>
  <c r="Q3014" i="12"/>
  <c r="R3014" i="12" s="1"/>
  <c r="E925" i="13"/>
  <c r="Y3015" i="12"/>
  <c r="I3015" i="12"/>
  <c r="V3015" i="12"/>
  <c r="B3016" i="12"/>
  <c r="U3015" i="12"/>
  <c r="E3015" i="12"/>
  <c r="F3015" i="12" s="1"/>
  <c r="N3015" i="12"/>
  <c r="O3015" i="12" s="1"/>
  <c r="P3015" i="12" s="1"/>
  <c r="J3015" i="12"/>
  <c r="K3014" i="12"/>
  <c r="Q3015" i="12" l="1"/>
  <c r="R3015" i="12" s="1"/>
  <c r="K3015" i="12"/>
  <c r="W3015" i="12"/>
  <c r="E924" i="13"/>
  <c r="V3016" i="12"/>
  <c r="B3017" i="12"/>
  <c r="U3016" i="12"/>
  <c r="E3016" i="12"/>
  <c r="F3016" i="12" s="1"/>
  <c r="N3016" i="12"/>
  <c r="O3016" i="12" s="1"/>
  <c r="P3016" i="12" s="1"/>
  <c r="J3016" i="12"/>
  <c r="Y3016" i="12"/>
  <c r="I3016" i="12"/>
  <c r="W3016" i="12" l="1"/>
  <c r="E923" i="13"/>
  <c r="N3017" i="12"/>
  <c r="O3017" i="12" s="1"/>
  <c r="P3017" i="12" s="1"/>
  <c r="J3017" i="12"/>
  <c r="Y3017" i="12"/>
  <c r="I3017" i="12"/>
  <c r="V3017" i="12"/>
  <c r="E3017" i="12"/>
  <c r="F3017" i="12" s="1"/>
  <c r="B3018" i="12"/>
  <c r="U3017" i="12"/>
  <c r="K3016" i="12"/>
  <c r="Q3016" i="12"/>
  <c r="R3016" i="12" s="1"/>
  <c r="W3017" i="12" l="1"/>
  <c r="K3017" i="12"/>
  <c r="Q3017" i="12"/>
  <c r="R3017" i="12" s="1"/>
  <c r="E922" i="13"/>
  <c r="N3018" i="12"/>
  <c r="O3018" i="12" s="1"/>
  <c r="P3018" i="12" s="1"/>
  <c r="J3018" i="12"/>
  <c r="Y3018" i="12"/>
  <c r="I3018" i="12"/>
  <c r="V3018" i="12"/>
  <c r="U3018" i="12"/>
  <c r="E3018" i="12"/>
  <c r="F3018" i="12" s="1"/>
  <c r="B3019" i="12"/>
  <c r="K3018" i="12" l="1"/>
  <c r="Q3018" i="12"/>
  <c r="R3018" i="12" s="1"/>
  <c r="E921" i="13"/>
  <c r="N3019" i="12"/>
  <c r="O3019" i="12" s="1"/>
  <c r="P3019" i="12" s="1"/>
  <c r="J3019" i="12"/>
  <c r="I3019" i="12"/>
  <c r="Y3019" i="12"/>
  <c r="E3019" i="12"/>
  <c r="F3019" i="12" s="1"/>
  <c r="V3019" i="12"/>
  <c r="U3019" i="12"/>
  <c r="B3020" i="12"/>
  <c r="W3018" i="12"/>
  <c r="W3019" i="12" l="1"/>
  <c r="K3019" i="12"/>
  <c r="Q3019" i="12"/>
  <c r="R3019" i="12" s="1"/>
  <c r="E920" i="13"/>
  <c r="N3020" i="12"/>
  <c r="O3020" i="12" s="1"/>
  <c r="P3020" i="12" s="1"/>
  <c r="J3020" i="12"/>
  <c r="I3020" i="12"/>
  <c r="Y3020" i="12"/>
  <c r="E3020" i="12"/>
  <c r="F3020" i="12" s="1"/>
  <c r="V3020" i="12"/>
  <c r="U3020" i="12"/>
  <c r="B3021" i="12"/>
  <c r="K3020" i="12" l="1"/>
  <c r="Q3020" i="12"/>
  <c r="R3020" i="12" s="1"/>
  <c r="E919" i="13"/>
  <c r="J3021" i="12"/>
  <c r="B3022" i="12"/>
  <c r="N3021" i="12"/>
  <c r="O3021" i="12" s="1"/>
  <c r="P3021" i="12" s="1"/>
  <c r="I3021" i="12"/>
  <c r="Y3021" i="12"/>
  <c r="E3021" i="12"/>
  <c r="F3021" i="12" s="1"/>
  <c r="V3021" i="12"/>
  <c r="U3021" i="12"/>
  <c r="W3020" i="12"/>
  <c r="W3021" i="12" l="1"/>
  <c r="Q3021" i="12"/>
  <c r="R3021" i="12" s="1"/>
  <c r="K3021" i="12"/>
  <c r="E918" i="13"/>
  <c r="J3022" i="12"/>
  <c r="V3022" i="12"/>
  <c r="B3023" i="12"/>
  <c r="N3022" i="12"/>
  <c r="O3022" i="12" s="1"/>
  <c r="P3022" i="12" s="1"/>
  <c r="I3022" i="12"/>
  <c r="Y3022" i="12"/>
  <c r="E3022" i="12"/>
  <c r="F3022" i="12" s="1"/>
  <c r="U3022" i="12"/>
  <c r="W3022" i="12" l="1"/>
  <c r="Q3022" i="12"/>
  <c r="R3022" i="12" s="1"/>
  <c r="E917" i="13"/>
  <c r="V3023" i="12"/>
  <c r="E3023" i="12"/>
  <c r="F3023" i="12" s="1"/>
  <c r="Y3023" i="12"/>
  <c r="U3023" i="12"/>
  <c r="B3024" i="12"/>
  <c r="N3023" i="12"/>
  <c r="O3023" i="12" s="1"/>
  <c r="P3023" i="12" s="1"/>
  <c r="J3023" i="12"/>
  <c r="I3023" i="12"/>
  <c r="K3022" i="12"/>
  <c r="W3023" i="12" l="1"/>
  <c r="Q3023" i="12"/>
  <c r="R3023" i="12" s="1"/>
  <c r="K3023" i="12"/>
  <c r="E916" i="13"/>
  <c r="B3025" i="12"/>
  <c r="J3024" i="12"/>
  <c r="I3024" i="12"/>
  <c r="E3024" i="12"/>
  <c r="F3024" i="12" s="1"/>
  <c r="Y3024" i="12"/>
  <c r="V3024" i="12"/>
  <c r="U3024" i="12"/>
  <c r="N3024" i="12"/>
  <c r="O3024" i="12" s="1"/>
  <c r="P3024" i="12" s="1"/>
  <c r="W3024" i="12" l="1"/>
  <c r="Q3024" i="12"/>
  <c r="R3024" i="12" s="1"/>
  <c r="K3024" i="12"/>
  <c r="E915" i="13"/>
  <c r="N3025" i="12"/>
  <c r="O3025" i="12" s="1"/>
  <c r="P3025" i="12" s="1"/>
  <c r="Y3025" i="12"/>
  <c r="V3025" i="12"/>
  <c r="U3025" i="12"/>
  <c r="B3026" i="12"/>
  <c r="J3025" i="12"/>
  <c r="I3025" i="12"/>
  <c r="E3025" i="12"/>
  <c r="F3025" i="12" s="1"/>
  <c r="W3025" i="12" l="1"/>
  <c r="Q3025" i="12"/>
  <c r="R3025" i="12" s="1"/>
  <c r="K3025" i="12"/>
  <c r="E914" i="13"/>
  <c r="N3026" i="12"/>
  <c r="O3026" i="12" s="1"/>
  <c r="P3026" i="12" s="1"/>
  <c r="J3026" i="12"/>
  <c r="B3027" i="12"/>
  <c r="I3026" i="12"/>
  <c r="E3026" i="12"/>
  <c r="F3026" i="12" s="1"/>
  <c r="Y3026" i="12"/>
  <c r="V3026" i="12"/>
  <c r="U3026" i="12"/>
  <c r="W3026" i="12" l="1"/>
  <c r="Q3026" i="12"/>
  <c r="R3026" i="12" s="1"/>
  <c r="K3026" i="12"/>
  <c r="E913" i="13"/>
  <c r="N3027" i="12"/>
  <c r="O3027" i="12" s="1"/>
  <c r="P3027" i="12" s="1"/>
  <c r="J3027" i="12"/>
  <c r="Y3027" i="12"/>
  <c r="V3027" i="12"/>
  <c r="U3027" i="12"/>
  <c r="B3028" i="12"/>
  <c r="I3027" i="12"/>
  <c r="E3027" i="12"/>
  <c r="F3027" i="12" s="1"/>
  <c r="Q3027" i="12" l="1"/>
  <c r="R3027" i="12" s="1"/>
  <c r="K3027" i="12"/>
  <c r="E912" i="13"/>
  <c r="J3028" i="12"/>
  <c r="Y3028" i="12"/>
  <c r="B3029" i="12"/>
  <c r="U3028" i="12"/>
  <c r="E3028" i="12"/>
  <c r="F3028" i="12" s="1"/>
  <c r="N3028" i="12"/>
  <c r="O3028" i="12" s="1"/>
  <c r="P3028" i="12" s="1"/>
  <c r="I3028" i="12"/>
  <c r="V3028" i="12"/>
  <c r="W3027" i="12"/>
  <c r="W3028" i="12" l="1"/>
  <c r="E911" i="13"/>
  <c r="V3029" i="12"/>
  <c r="B3030" i="12"/>
  <c r="U3029" i="12"/>
  <c r="E3029" i="12"/>
  <c r="F3029" i="12" s="1"/>
  <c r="N3029" i="12"/>
  <c r="O3029" i="12" s="1"/>
  <c r="P3029" i="12" s="1"/>
  <c r="J3029" i="12"/>
  <c r="I3029" i="12"/>
  <c r="Y3029" i="12"/>
  <c r="K3028" i="12"/>
  <c r="Q3028" i="12"/>
  <c r="R3028" i="12" s="1"/>
  <c r="W3029" i="12" l="1"/>
  <c r="E910" i="13"/>
  <c r="B3031" i="12"/>
  <c r="U3030" i="12"/>
  <c r="E3030" i="12"/>
  <c r="F3030" i="12" s="1"/>
  <c r="N3030" i="12"/>
  <c r="O3030" i="12" s="1"/>
  <c r="P3030" i="12" s="1"/>
  <c r="I3030" i="12"/>
  <c r="Y3030" i="12"/>
  <c r="V3030" i="12"/>
  <c r="J3030" i="12"/>
  <c r="Q3029" i="12"/>
  <c r="R3029" i="12" s="1"/>
  <c r="K3029" i="12"/>
  <c r="W3030" i="12" l="1"/>
  <c r="Q3030" i="12"/>
  <c r="R3030" i="12" s="1"/>
  <c r="E909" i="13"/>
  <c r="N3031" i="12"/>
  <c r="O3031" i="12" s="1"/>
  <c r="P3031" i="12" s="1"/>
  <c r="B3032" i="12"/>
  <c r="E3031" i="12"/>
  <c r="F3031" i="12" s="1"/>
  <c r="Y3031" i="12"/>
  <c r="V3031" i="12"/>
  <c r="U3031" i="12"/>
  <c r="J3031" i="12"/>
  <c r="I3031" i="12"/>
  <c r="K3030" i="12"/>
  <c r="W3031" i="12" l="1"/>
  <c r="E908" i="13"/>
  <c r="N3032" i="12"/>
  <c r="O3032" i="12" s="1"/>
  <c r="P3032" i="12" s="1"/>
  <c r="J3032" i="12"/>
  <c r="Y3032" i="12"/>
  <c r="I3032" i="12"/>
  <c r="V3032" i="12"/>
  <c r="U3032" i="12"/>
  <c r="B3033" i="12"/>
  <c r="E3032" i="12"/>
  <c r="F3032" i="12" s="1"/>
  <c r="Q3031" i="12"/>
  <c r="R3031" i="12" s="1"/>
  <c r="K3031" i="12"/>
  <c r="W3032" i="12" l="1"/>
  <c r="Q3032" i="12"/>
  <c r="R3032" i="12" s="1"/>
  <c r="K3032" i="12"/>
  <c r="E907" i="13"/>
  <c r="J3033" i="12"/>
  <c r="Y3033" i="12"/>
  <c r="I3033" i="12"/>
  <c r="V3033" i="12"/>
  <c r="B3034" i="12"/>
  <c r="U3033" i="12"/>
  <c r="E3033" i="12"/>
  <c r="F3033" i="12" s="1"/>
  <c r="N3033" i="12"/>
  <c r="O3033" i="12" s="1"/>
  <c r="P3033" i="12" s="1"/>
  <c r="W3033" i="12" l="1"/>
  <c r="K3033" i="12"/>
  <c r="Q3033" i="12"/>
  <c r="R3033" i="12" s="1"/>
  <c r="E906" i="13"/>
  <c r="Y3034" i="12"/>
  <c r="I3034" i="12"/>
  <c r="V3034" i="12"/>
  <c r="B3035" i="12"/>
  <c r="U3034" i="12"/>
  <c r="E3034" i="12"/>
  <c r="F3034" i="12" s="1"/>
  <c r="N3034" i="12"/>
  <c r="O3034" i="12" s="1"/>
  <c r="P3034" i="12" s="1"/>
  <c r="J3034" i="12"/>
  <c r="W3034" i="12" l="1"/>
  <c r="K3034" i="12"/>
  <c r="Q3034" i="12"/>
  <c r="R3034" i="12" s="1"/>
  <c r="E905" i="13"/>
  <c r="V3035" i="12"/>
  <c r="B3036" i="12"/>
  <c r="U3035" i="12"/>
  <c r="E3035" i="12"/>
  <c r="F3035" i="12" s="1"/>
  <c r="Y3035" i="12"/>
  <c r="N3035" i="12"/>
  <c r="O3035" i="12" s="1"/>
  <c r="P3035" i="12" s="1"/>
  <c r="J3035" i="12"/>
  <c r="I3035" i="12"/>
  <c r="K3035" i="12" l="1"/>
  <c r="Q3035" i="12"/>
  <c r="R3035" i="12" s="1"/>
  <c r="W3035" i="12"/>
  <c r="E904" i="13"/>
  <c r="N3036" i="12"/>
  <c r="O3036" i="12" s="1"/>
  <c r="P3036" i="12" s="1"/>
  <c r="Y3036" i="12"/>
  <c r="I3036" i="12"/>
  <c r="V3036" i="12"/>
  <c r="U3036" i="12"/>
  <c r="J3036" i="12"/>
  <c r="E3036" i="12"/>
  <c r="F3036" i="12" s="1"/>
  <c r="B3037" i="12"/>
  <c r="W3036" i="12" l="1"/>
  <c r="E903" i="13"/>
  <c r="N3037" i="12"/>
  <c r="O3037" i="12" s="1"/>
  <c r="P3037" i="12" s="1"/>
  <c r="J3037" i="12"/>
  <c r="Y3037" i="12"/>
  <c r="I3037" i="12"/>
  <c r="V3037" i="12"/>
  <c r="B3038" i="12"/>
  <c r="U3037" i="12"/>
  <c r="E3037" i="12"/>
  <c r="F3037" i="12" s="1"/>
  <c r="K3036" i="12"/>
  <c r="Q3036" i="12"/>
  <c r="R3036" i="12" s="1"/>
  <c r="W3037" i="12" l="1"/>
  <c r="K3037" i="12"/>
  <c r="E902" i="13"/>
  <c r="J3038" i="12"/>
  <c r="Y3038" i="12"/>
  <c r="I3038" i="12"/>
  <c r="V3038" i="12"/>
  <c r="B3039" i="12"/>
  <c r="U3038" i="12"/>
  <c r="N3038" i="12"/>
  <c r="O3038" i="12" s="1"/>
  <c r="P3038" i="12" s="1"/>
  <c r="E3038" i="12"/>
  <c r="F3038" i="12" s="1"/>
  <c r="Q3037" i="12"/>
  <c r="R3037" i="12" s="1"/>
  <c r="K3038" i="12" l="1"/>
  <c r="W3038" i="12"/>
  <c r="E901" i="13"/>
  <c r="J3039" i="12"/>
  <c r="Y3039" i="12"/>
  <c r="I3039" i="12"/>
  <c r="V3039" i="12"/>
  <c r="B3040" i="12"/>
  <c r="U3039" i="12"/>
  <c r="E3039" i="12"/>
  <c r="F3039" i="12" s="1"/>
  <c r="N3039" i="12"/>
  <c r="O3039" i="12" s="1"/>
  <c r="P3039" i="12" s="1"/>
  <c r="Q3038" i="12"/>
  <c r="R3038" i="12" s="1"/>
  <c r="K3039" i="12" l="1"/>
  <c r="W3039" i="12"/>
  <c r="E900" i="13"/>
  <c r="V3040" i="12"/>
  <c r="B3041" i="12"/>
  <c r="U3040" i="12"/>
  <c r="E3040" i="12"/>
  <c r="F3040" i="12" s="1"/>
  <c r="J3040" i="12"/>
  <c r="Y3040" i="12"/>
  <c r="N3040" i="12"/>
  <c r="O3040" i="12" s="1"/>
  <c r="P3040" i="12" s="1"/>
  <c r="I3040" i="12"/>
  <c r="Q3039" i="12"/>
  <c r="R3039" i="12" s="1"/>
  <c r="K3040" i="12" l="1"/>
  <c r="E899" i="13"/>
  <c r="N3041" i="12"/>
  <c r="O3041" i="12" s="1"/>
  <c r="P3041" i="12" s="1"/>
  <c r="J3041" i="12"/>
  <c r="Y3041" i="12"/>
  <c r="I3041" i="12"/>
  <c r="V3041" i="12"/>
  <c r="U3041" i="12"/>
  <c r="E3041" i="12"/>
  <c r="F3041" i="12" s="1"/>
  <c r="B3042" i="12"/>
  <c r="Q3040" i="12"/>
  <c r="R3040" i="12" s="1"/>
  <c r="W3040" i="12"/>
  <c r="W3041" i="12" l="1"/>
  <c r="Q3041" i="12"/>
  <c r="R3041" i="12" s="1"/>
  <c r="E898" i="13"/>
  <c r="N3042" i="12"/>
  <c r="O3042" i="12" s="1"/>
  <c r="P3042" i="12" s="1"/>
  <c r="J3042" i="12"/>
  <c r="V3042" i="12"/>
  <c r="B3043" i="12"/>
  <c r="U3042" i="12"/>
  <c r="E3042" i="12"/>
  <c r="F3042" i="12" s="1"/>
  <c r="Y3042" i="12"/>
  <c r="I3042" i="12"/>
  <c r="K3041" i="12"/>
  <c r="Q3042" i="12" l="1"/>
  <c r="R3042" i="12" s="1"/>
  <c r="K3042" i="12"/>
  <c r="W3042" i="12"/>
  <c r="E897" i="13"/>
  <c r="N3043" i="12"/>
  <c r="O3043" i="12" s="1"/>
  <c r="P3043" i="12" s="1"/>
  <c r="J3043" i="12"/>
  <c r="Y3043" i="12"/>
  <c r="I3043" i="12"/>
  <c r="E3043" i="12"/>
  <c r="F3043" i="12" s="1"/>
  <c r="B3044" i="12"/>
  <c r="V3043" i="12"/>
  <c r="U3043" i="12"/>
  <c r="W3043" i="12" l="1"/>
  <c r="K3043" i="12"/>
  <c r="E896" i="13"/>
  <c r="J3044" i="12"/>
  <c r="Y3044" i="12"/>
  <c r="I3044" i="12"/>
  <c r="V3044" i="12"/>
  <c r="B3045" i="12"/>
  <c r="U3044" i="12"/>
  <c r="E3044" i="12"/>
  <c r="F3044" i="12" s="1"/>
  <c r="N3044" i="12"/>
  <c r="O3044" i="12" s="1"/>
  <c r="P3044" i="12" s="1"/>
  <c r="Q3043" i="12"/>
  <c r="R3043" i="12" s="1"/>
  <c r="K3044" i="12" l="1"/>
  <c r="W3044" i="12"/>
  <c r="Q3044" i="12"/>
  <c r="R3044" i="12" s="1"/>
  <c r="E895" i="13"/>
  <c r="V3045" i="12"/>
  <c r="B3046" i="12"/>
  <c r="U3045" i="12"/>
  <c r="E3045" i="12"/>
  <c r="F3045" i="12" s="1"/>
  <c r="N3045" i="12"/>
  <c r="O3045" i="12" s="1"/>
  <c r="P3045" i="12" s="1"/>
  <c r="J3045" i="12"/>
  <c r="I3045" i="12"/>
  <c r="Y3045" i="12"/>
  <c r="E894" i="13" l="1"/>
  <c r="B3047" i="12"/>
  <c r="U3046" i="12"/>
  <c r="E3046" i="12"/>
  <c r="F3046" i="12" s="1"/>
  <c r="N3046" i="12"/>
  <c r="O3046" i="12" s="1"/>
  <c r="P3046" i="12" s="1"/>
  <c r="J3046" i="12"/>
  <c r="Y3046" i="12"/>
  <c r="I3046" i="12"/>
  <c r="V3046" i="12"/>
  <c r="K3045" i="12"/>
  <c r="Q3045" i="12"/>
  <c r="R3045" i="12" s="1"/>
  <c r="W3045" i="12"/>
  <c r="W3046" i="12" l="1"/>
  <c r="Q3046" i="12"/>
  <c r="R3046" i="12" s="1"/>
  <c r="E893" i="13"/>
  <c r="N3047" i="12"/>
  <c r="O3047" i="12" s="1"/>
  <c r="P3047" i="12" s="1"/>
  <c r="V3047" i="12"/>
  <c r="B3048" i="12"/>
  <c r="U3047" i="12"/>
  <c r="E3047" i="12"/>
  <c r="F3047" i="12" s="1"/>
  <c r="Y3047" i="12"/>
  <c r="J3047" i="12"/>
  <c r="I3047" i="12"/>
  <c r="K3046" i="12"/>
  <c r="Q3047" i="12" l="1"/>
  <c r="R3047" i="12" s="1"/>
  <c r="K3047" i="12"/>
  <c r="E892" i="13"/>
  <c r="N3048" i="12"/>
  <c r="O3048" i="12" s="1"/>
  <c r="P3048" i="12" s="1"/>
  <c r="J3048" i="12"/>
  <c r="Y3048" i="12"/>
  <c r="I3048" i="12"/>
  <c r="B3049" i="12"/>
  <c r="U3048" i="12"/>
  <c r="E3048" i="12"/>
  <c r="F3048" i="12" s="1"/>
  <c r="V3048" i="12"/>
  <c r="W3047" i="12"/>
  <c r="K3048" i="12" l="1"/>
  <c r="Q3048" i="12"/>
  <c r="R3048" i="12" s="1"/>
  <c r="W3048" i="12"/>
  <c r="E891" i="13"/>
  <c r="J3049" i="12"/>
  <c r="Y3049" i="12"/>
  <c r="I3049" i="12"/>
  <c r="V3049" i="12"/>
  <c r="B3050" i="12"/>
  <c r="U3049" i="12"/>
  <c r="E3049" i="12"/>
  <c r="F3049" i="12" s="1"/>
  <c r="N3049" i="12"/>
  <c r="O3049" i="12" s="1"/>
  <c r="P3049" i="12" s="1"/>
  <c r="W3049" i="12" l="1"/>
  <c r="Q3049" i="12"/>
  <c r="R3049" i="12" s="1"/>
  <c r="E890" i="13"/>
  <c r="Y3050" i="12"/>
  <c r="I3050" i="12"/>
  <c r="V3050" i="12"/>
  <c r="B3051" i="12"/>
  <c r="U3050" i="12"/>
  <c r="E3050" i="12"/>
  <c r="F3050" i="12" s="1"/>
  <c r="N3050" i="12"/>
  <c r="O3050" i="12" s="1"/>
  <c r="P3050" i="12" s="1"/>
  <c r="J3050" i="12"/>
  <c r="K3049" i="12"/>
  <c r="Q3050" i="12" l="1"/>
  <c r="R3050" i="12" s="1"/>
  <c r="K3050" i="12"/>
  <c r="W3050" i="12"/>
  <c r="E889" i="13"/>
  <c r="V3051" i="12"/>
  <c r="B3052" i="12"/>
  <c r="U3051" i="12"/>
  <c r="E3051" i="12"/>
  <c r="F3051" i="12" s="1"/>
  <c r="J3051" i="12"/>
  <c r="Y3051" i="12"/>
  <c r="I3051" i="12"/>
  <c r="N3051" i="12"/>
  <c r="O3051" i="12" s="1"/>
  <c r="P3051" i="12" s="1"/>
  <c r="E888" i="13" l="1"/>
  <c r="N3052" i="12"/>
  <c r="O3052" i="12" s="1"/>
  <c r="P3052" i="12" s="1"/>
  <c r="Y3052" i="12"/>
  <c r="I3052" i="12"/>
  <c r="V3052" i="12"/>
  <c r="U3052" i="12"/>
  <c r="J3052" i="12"/>
  <c r="E3052" i="12"/>
  <c r="F3052" i="12" s="1"/>
  <c r="B3053" i="12"/>
  <c r="Q3051" i="12"/>
  <c r="R3051" i="12" s="1"/>
  <c r="K3051" i="12"/>
  <c r="W3051" i="12"/>
  <c r="W3052" i="12" l="1"/>
  <c r="K3052" i="12"/>
  <c r="Q3052" i="12"/>
  <c r="R3052" i="12" s="1"/>
  <c r="E887" i="13"/>
  <c r="N3053" i="12"/>
  <c r="O3053" i="12" s="1"/>
  <c r="P3053" i="12" s="1"/>
  <c r="J3053" i="12"/>
  <c r="Y3053" i="12"/>
  <c r="I3053" i="12"/>
  <c r="V3053" i="12"/>
  <c r="B3054" i="12"/>
  <c r="U3053" i="12"/>
  <c r="E3053" i="12"/>
  <c r="F3053" i="12" s="1"/>
  <c r="W3053" i="12" l="1"/>
  <c r="Q3053" i="12"/>
  <c r="R3053" i="12" s="1"/>
  <c r="E886" i="13"/>
  <c r="J3054" i="12"/>
  <c r="Y3054" i="12"/>
  <c r="I3054" i="12"/>
  <c r="V3054" i="12"/>
  <c r="N3054" i="12"/>
  <c r="O3054" i="12" s="1"/>
  <c r="P3054" i="12" s="1"/>
  <c r="E3054" i="12"/>
  <c r="F3054" i="12" s="1"/>
  <c r="B3055" i="12"/>
  <c r="U3054" i="12"/>
  <c r="K3053" i="12"/>
  <c r="K3054" i="12" l="1"/>
  <c r="W3054" i="12"/>
  <c r="E885" i="13"/>
  <c r="J3055" i="12"/>
  <c r="Y3055" i="12"/>
  <c r="I3055" i="12"/>
  <c r="V3055" i="12"/>
  <c r="B3056" i="12"/>
  <c r="U3055" i="12"/>
  <c r="E3055" i="12"/>
  <c r="F3055" i="12" s="1"/>
  <c r="N3055" i="12"/>
  <c r="O3055" i="12" s="1"/>
  <c r="P3055" i="12" s="1"/>
  <c r="Q3054" i="12"/>
  <c r="R3054" i="12" s="1"/>
  <c r="W3055" i="12" l="1"/>
  <c r="K3055" i="12"/>
  <c r="E884" i="13"/>
  <c r="V3056" i="12"/>
  <c r="B3057" i="12"/>
  <c r="U3056" i="12"/>
  <c r="E3056" i="12"/>
  <c r="F3056" i="12" s="1"/>
  <c r="J3056" i="12"/>
  <c r="I3056" i="12"/>
  <c r="Y3056" i="12"/>
  <c r="N3056" i="12"/>
  <c r="O3056" i="12" s="1"/>
  <c r="P3056" i="12" s="1"/>
  <c r="Q3055" i="12"/>
  <c r="R3055" i="12" s="1"/>
  <c r="K3056" i="12" l="1"/>
  <c r="W3056" i="12"/>
  <c r="Q3056" i="12"/>
  <c r="R3056" i="12" s="1"/>
  <c r="E883" i="13"/>
  <c r="N3057" i="12"/>
  <c r="O3057" i="12" s="1"/>
  <c r="P3057" i="12" s="1"/>
  <c r="J3057" i="12"/>
  <c r="Y3057" i="12"/>
  <c r="I3057" i="12"/>
  <c r="B3058" i="12"/>
  <c r="V3057" i="12"/>
  <c r="U3057" i="12"/>
  <c r="E3057" i="12"/>
  <c r="F3057" i="12" s="1"/>
  <c r="W3057" i="12" l="1"/>
  <c r="E882" i="13"/>
  <c r="N3058" i="12"/>
  <c r="O3058" i="12" s="1"/>
  <c r="P3058" i="12" s="1"/>
  <c r="J3058" i="12"/>
  <c r="Y3058" i="12"/>
  <c r="V3058" i="12"/>
  <c r="B3059" i="12"/>
  <c r="U3058" i="12"/>
  <c r="E3058" i="12"/>
  <c r="F3058" i="12" s="1"/>
  <c r="I3058" i="12"/>
  <c r="K3057" i="12"/>
  <c r="Q3057" i="12"/>
  <c r="R3057" i="12" s="1"/>
  <c r="K3058" i="12" l="1"/>
  <c r="W3058" i="12"/>
  <c r="E881" i="13"/>
  <c r="N3059" i="12"/>
  <c r="O3059" i="12" s="1"/>
  <c r="P3059" i="12" s="1"/>
  <c r="J3059" i="12"/>
  <c r="Y3059" i="12"/>
  <c r="I3059" i="12"/>
  <c r="V3059" i="12"/>
  <c r="B3060" i="12"/>
  <c r="U3059" i="12"/>
  <c r="E3059" i="12"/>
  <c r="F3059" i="12" s="1"/>
  <c r="Q3058" i="12"/>
  <c r="R3058" i="12" s="1"/>
  <c r="W3059" i="12" l="1"/>
  <c r="Q3059" i="12"/>
  <c r="R3059" i="12" s="1"/>
  <c r="E880" i="13"/>
  <c r="J3060" i="12"/>
  <c r="Y3060" i="12"/>
  <c r="I3060" i="12"/>
  <c r="V3060" i="12"/>
  <c r="B3061" i="12"/>
  <c r="U3060" i="12"/>
  <c r="E3060" i="12"/>
  <c r="F3060" i="12" s="1"/>
  <c r="N3060" i="12"/>
  <c r="O3060" i="12" s="1"/>
  <c r="P3060" i="12" s="1"/>
  <c r="K3059" i="12"/>
  <c r="W3060" i="12" l="1"/>
  <c r="Q3060" i="12"/>
  <c r="R3060" i="12" s="1"/>
  <c r="E879" i="13"/>
  <c r="V3061" i="12"/>
  <c r="B3062" i="12"/>
  <c r="U3061" i="12"/>
  <c r="E3061" i="12"/>
  <c r="F3061" i="12" s="1"/>
  <c r="N3061" i="12"/>
  <c r="O3061" i="12" s="1"/>
  <c r="P3061" i="12" s="1"/>
  <c r="Y3061" i="12"/>
  <c r="J3061" i="12"/>
  <c r="I3061" i="12"/>
  <c r="K3060" i="12"/>
  <c r="W3061" i="12" l="1"/>
  <c r="Q3061" i="12"/>
  <c r="R3061" i="12" s="1"/>
  <c r="E878" i="13"/>
  <c r="B3063" i="12"/>
  <c r="U3062" i="12"/>
  <c r="E3062" i="12"/>
  <c r="F3062" i="12" s="1"/>
  <c r="N3062" i="12"/>
  <c r="O3062" i="12" s="1"/>
  <c r="P3062" i="12" s="1"/>
  <c r="J3062" i="12"/>
  <c r="Y3062" i="12"/>
  <c r="I3062" i="12"/>
  <c r="V3062" i="12"/>
  <c r="K3061" i="12"/>
  <c r="Q3062" i="12" l="1"/>
  <c r="R3062" i="12" s="1"/>
  <c r="W3062" i="12"/>
  <c r="E877" i="13"/>
  <c r="N3063" i="12"/>
  <c r="O3063" i="12" s="1"/>
  <c r="P3063" i="12" s="1"/>
  <c r="J3063" i="12"/>
  <c r="Y3063" i="12"/>
  <c r="I3063" i="12"/>
  <c r="V3063" i="12"/>
  <c r="B3064" i="12"/>
  <c r="U3063" i="12"/>
  <c r="E3063" i="12"/>
  <c r="F3063" i="12" s="1"/>
  <c r="K3062" i="12"/>
  <c r="W3063" i="12" l="1"/>
  <c r="Q3063" i="12"/>
  <c r="R3063" i="12" s="1"/>
  <c r="E876" i="13"/>
  <c r="N3064" i="12"/>
  <c r="O3064" i="12" s="1"/>
  <c r="P3064" i="12" s="1"/>
  <c r="J3064" i="12"/>
  <c r="Y3064" i="12"/>
  <c r="I3064" i="12"/>
  <c r="V3064" i="12"/>
  <c r="B3065" i="12"/>
  <c r="U3064" i="12"/>
  <c r="E3064" i="12"/>
  <c r="F3064" i="12" s="1"/>
  <c r="K3063" i="12"/>
  <c r="W3064" i="12" l="1"/>
  <c r="Q3064" i="12"/>
  <c r="R3064" i="12" s="1"/>
  <c r="E875" i="13"/>
  <c r="J3065" i="12"/>
  <c r="Y3065" i="12"/>
  <c r="I3065" i="12"/>
  <c r="V3065" i="12"/>
  <c r="B3066" i="12"/>
  <c r="U3065" i="12"/>
  <c r="E3065" i="12"/>
  <c r="F3065" i="12" s="1"/>
  <c r="N3065" i="12"/>
  <c r="O3065" i="12" s="1"/>
  <c r="P3065" i="12" s="1"/>
  <c r="K3064" i="12"/>
  <c r="W3065" i="12" l="1"/>
  <c r="Q3065" i="12"/>
  <c r="R3065" i="12" s="1"/>
  <c r="E874" i="13"/>
  <c r="Y3066" i="12"/>
  <c r="I3066" i="12"/>
  <c r="V3066" i="12"/>
  <c r="B3067" i="12"/>
  <c r="U3066" i="12"/>
  <c r="E3066" i="12"/>
  <c r="F3066" i="12" s="1"/>
  <c r="N3066" i="12"/>
  <c r="O3066" i="12" s="1"/>
  <c r="P3066" i="12" s="1"/>
  <c r="J3066" i="12"/>
  <c r="K3065" i="12"/>
  <c r="W3066" i="12" l="1"/>
  <c r="K3066" i="12"/>
  <c r="E873" i="13"/>
  <c r="V3067" i="12"/>
  <c r="B3068" i="12"/>
  <c r="U3067" i="12"/>
  <c r="E3067" i="12"/>
  <c r="F3067" i="12" s="1"/>
  <c r="N3067" i="12"/>
  <c r="O3067" i="12" s="1"/>
  <c r="P3067" i="12" s="1"/>
  <c r="J3067" i="12"/>
  <c r="Y3067" i="12"/>
  <c r="I3067" i="12"/>
  <c r="Q3066" i="12"/>
  <c r="R3066" i="12" s="1"/>
  <c r="W3067" i="12" l="1"/>
  <c r="Q3067" i="12"/>
  <c r="R3067" i="12" s="1"/>
  <c r="E872" i="13"/>
  <c r="N3068" i="12"/>
  <c r="O3068" i="12" s="1"/>
  <c r="P3068" i="12" s="1"/>
  <c r="J3068" i="12"/>
  <c r="Y3068" i="12"/>
  <c r="I3068" i="12"/>
  <c r="V3068" i="12"/>
  <c r="B3069" i="12"/>
  <c r="U3068" i="12"/>
  <c r="E3068" i="12"/>
  <c r="F3068" i="12" s="1"/>
  <c r="K3067" i="12"/>
  <c r="Q3068" i="12" l="1"/>
  <c r="R3068" i="12" s="1"/>
  <c r="W3068" i="12"/>
  <c r="E871" i="13"/>
  <c r="N3069" i="12"/>
  <c r="O3069" i="12" s="1"/>
  <c r="P3069" i="12" s="1"/>
  <c r="J3069" i="12"/>
  <c r="Y3069" i="12"/>
  <c r="I3069" i="12"/>
  <c r="V3069" i="12"/>
  <c r="B3070" i="12"/>
  <c r="U3069" i="12"/>
  <c r="E3069" i="12"/>
  <c r="F3069" i="12" s="1"/>
  <c r="K3068" i="12"/>
  <c r="W3069" i="12" l="1"/>
  <c r="K3069" i="12"/>
  <c r="Q3069" i="12"/>
  <c r="R3069" i="12" s="1"/>
  <c r="E870" i="13"/>
  <c r="J3070" i="12"/>
  <c r="Y3070" i="12"/>
  <c r="I3070" i="12"/>
  <c r="V3070" i="12"/>
  <c r="B3071" i="12"/>
  <c r="U3070" i="12"/>
  <c r="E3070" i="12"/>
  <c r="F3070" i="12" s="1"/>
  <c r="N3070" i="12"/>
  <c r="O3070" i="12" s="1"/>
  <c r="P3070" i="12" s="1"/>
  <c r="Q3070" i="12" l="1"/>
  <c r="R3070" i="12" s="1"/>
  <c r="W3070" i="12"/>
  <c r="E869" i="13"/>
  <c r="J3071" i="12"/>
  <c r="Y3071" i="12"/>
  <c r="I3071" i="12"/>
  <c r="V3071" i="12"/>
  <c r="B3072" i="12"/>
  <c r="U3071" i="12"/>
  <c r="E3071" i="12"/>
  <c r="F3071" i="12" s="1"/>
  <c r="N3071" i="12"/>
  <c r="O3071" i="12" s="1"/>
  <c r="P3071" i="12" s="1"/>
  <c r="K3070" i="12"/>
  <c r="W3071" i="12" l="1"/>
  <c r="K3071" i="12"/>
  <c r="Q3071" i="12"/>
  <c r="R3071" i="12" s="1"/>
  <c r="E868" i="13"/>
  <c r="V3072" i="12"/>
  <c r="B3073" i="12"/>
  <c r="U3072" i="12"/>
  <c r="E3072" i="12"/>
  <c r="F3072" i="12" s="1"/>
  <c r="N3072" i="12"/>
  <c r="O3072" i="12" s="1"/>
  <c r="P3072" i="12" s="1"/>
  <c r="J3072" i="12"/>
  <c r="Y3072" i="12"/>
  <c r="I3072" i="12"/>
  <c r="W3072" i="12" l="1"/>
  <c r="Q3072" i="12"/>
  <c r="R3072" i="12" s="1"/>
  <c r="E867" i="13"/>
  <c r="N3073" i="12"/>
  <c r="O3073" i="12" s="1"/>
  <c r="P3073" i="12" s="1"/>
  <c r="J3073" i="12"/>
  <c r="Y3073" i="12"/>
  <c r="I3073" i="12"/>
  <c r="E3073" i="12"/>
  <c r="F3073" i="12" s="1"/>
  <c r="B3074" i="12"/>
  <c r="V3073" i="12"/>
  <c r="U3073" i="12"/>
  <c r="K3072" i="12"/>
  <c r="W3073" i="12" l="1"/>
  <c r="K3073" i="12"/>
  <c r="Q3073" i="12"/>
  <c r="R3073" i="12" s="1"/>
  <c r="E866" i="13"/>
  <c r="N3074" i="12"/>
  <c r="O3074" i="12" s="1"/>
  <c r="P3074" i="12" s="1"/>
  <c r="J3074" i="12"/>
  <c r="Y3074" i="12"/>
  <c r="I3074" i="12"/>
  <c r="V3074" i="12"/>
  <c r="B3075" i="12"/>
  <c r="U3074" i="12"/>
  <c r="E3074" i="12"/>
  <c r="F3074" i="12" s="1"/>
  <c r="W3074" i="12" l="1"/>
  <c r="Q3074" i="12"/>
  <c r="R3074" i="12" s="1"/>
  <c r="E865" i="13"/>
  <c r="N3075" i="12"/>
  <c r="O3075" i="12" s="1"/>
  <c r="P3075" i="12" s="1"/>
  <c r="J3075" i="12"/>
  <c r="Y3075" i="12"/>
  <c r="I3075" i="12"/>
  <c r="V3075" i="12"/>
  <c r="B3076" i="12"/>
  <c r="U3075" i="12"/>
  <c r="E3075" i="12"/>
  <c r="F3075" i="12" s="1"/>
  <c r="K3074" i="12"/>
  <c r="K3075" i="12" l="1"/>
  <c r="Q3075" i="12"/>
  <c r="R3075" i="12" s="1"/>
  <c r="W3075" i="12"/>
  <c r="E864" i="13"/>
  <c r="J3076" i="12"/>
  <c r="Y3076" i="12"/>
  <c r="I3076" i="12"/>
  <c r="V3076" i="12"/>
  <c r="B3077" i="12"/>
  <c r="U3076" i="12"/>
  <c r="E3076" i="12"/>
  <c r="F3076" i="12" s="1"/>
  <c r="N3076" i="12"/>
  <c r="O3076" i="12" s="1"/>
  <c r="P3076" i="12" s="1"/>
  <c r="K3076" i="12" l="1"/>
  <c r="Q3076" i="12"/>
  <c r="R3076" i="12" s="1"/>
  <c r="W3076" i="12"/>
  <c r="E863" i="13"/>
  <c r="V3077" i="12"/>
  <c r="B3078" i="12"/>
  <c r="U3077" i="12"/>
  <c r="E3077" i="12"/>
  <c r="F3077" i="12" s="1"/>
  <c r="N3077" i="12"/>
  <c r="O3077" i="12" s="1"/>
  <c r="P3077" i="12" s="1"/>
  <c r="Y3077" i="12"/>
  <c r="J3077" i="12"/>
  <c r="I3077" i="12"/>
  <c r="W3077" i="12" l="1"/>
  <c r="K3077" i="12"/>
  <c r="Q3077" i="12"/>
  <c r="R3077" i="12" s="1"/>
  <c r="E862" i="13"/>
  <c r="B3079" i="12"/>
  <c r="U3078" i="12"/>
  <c r="E3078" i="12"/>
  <c r="F3078" i="12" s="1"/>
  <c r="N3078" i="12"/>
  <c r="O3078" i="12" s="1"/>
  <c r="P3078" i="12" s="1"/>
  <c r="J3078" i="12"/>
  <c r="Y3078" i="12"/>
  <c r="I3078" i="12"/>
  <c r="V3078" i="12"/>
  <c r="K3078" i="12" l="1"/>
  <c r="Q3078" i="12"/>
  <c r="R3078" i="12" s="1"/>
  <c r="W3078" i="12"/>
  <c r="E861" i="13"/>
  <c r="N3079" i="12"/>
  <c r="O3079" i="12" s="1"/>
  <c r="P3079" i="12" s="1"/>
  <c r="J3079" i="12"/>
  <c r="Y3079" i="12"/>
  <c r="I3079" i="12"/>
  <c r="V3079" i="12"/>
  <c r="B3080" i="12"/>
  <c r="U3079" i="12"/>
  <c r="E3079" i="12"/>
  <c r="F3079" i="12" s="1"/>
  <c r="W3079" i="12" l="1"/>
  <c r="Q3079" i="12"/>
  <c r="R3079" i="12" s="1"/>
  <c r="E860" i="13"/>
  <c r="N3080" i="12"/>
  <c r="O3080" i="12" s="1"/>
  <c r="P3080" i="12" s="1"/>
  <c r="J3080" i="12"/>
  <c r="Y3080" i="12"/>
  <c r="I3080" i="12"/>
  <c r="V3080" i="12"/>
  <c r="B3081" i="12"/>
  <c r="U3080" i="12"/>
  <c r="E3080" i="12"/>
  <c r="F3080" i="12" s="1"/>
  <c r="K3079" i="12"/>
  <c r="Q3080" i="12" l="1"/>
  <c r="R3080" i="12" s="1"/>
  <c r="W3080" i="12"/>
  <c r="E859" i="13"/>
  <c r="J3081" i="12"/>
  <c r="Y3081" i="12"/>
  <c r="I3081" i="12"/>
  <c r="V3081" i="12"/>
  <c r="B3082" i="12"/>
  <c r="U3081" i="12"/>
  <c r="E3081" i="12"/>
  <c r="F3081" i="12" s="1"/>
  <c r="N3081" i="12"/>
  <c r="O3081" i="12" s="1"/>
  <c r="P3081" i="12" s="1"/>
  <c r="K3080" i="12"/>
  <c r="Q3081" i="12" l="1"/>
  <c r="R3081" i="12" s="1"/>
  <c r="K3081" i="12"/>
  <c r="W3081" i="12"/>
  <c r="E858" i="13"/>
  <c r="Y3082" i="12"/>
  <c r="I3082" i="12"/>
  <c r="V3082" i="12"/>
  <c r="B3083" i="12"/>
  <c r="U3082" i="12"/>
  <c r="E3082" i="12"/>
  <c r="F3082" i="12" s="1"/>
  <c r="N3082" i="12"/>
  <c r="O3082" i="12" s="1"/>
  <c r="P3082" i="12" s="1"/>
  <c r="J3082" i="12"/>
  <c r="K3082" i="12" l="1"/>
  <c r="Q3082" i="12"/>
  <c r="R3082" i="12" s="1"/>
  <c r="W3082" i="12"/>
  <c r="E857" i="13"/>
  <c r="V3083" i="12"/>
  <c r="B3084" i="12"/>
  <c r="U3083" i="12"/>
  <c r="E3083" i="12"/>
  <c r="F3083" i="12" s="1"/>
  <c r="N3083" i="12"/>
  <c r="O3083" i="12" s="1"/>
  <c r="P3083" i="12" s="1"/>
  <c r="J3083" i="12"/>
  <c r="Y3083" i="12"/>
  <c r="I3083" i="12"/>
  <c r="K3083" i="12" l="1"/>
  <c r="Q3083" i="12"/>
  <c r="R3083" i="12" s="1"/>
  <c r="W3083" i="12"/>
  <c r="E856" i="13"/>
  <c r="N3084" i="12"/>
  <c r="O3084" i="12" s="1"/>
  <c r="P3084" i="12" s="1"/>
  <c r="J3084" i="12"/>
  <c r="Y3084" i="12"/>
  <c r="I3084" i="12"/>
  <c r="V3084" i="12"/>
  <c r="E3084" i="12"/>
  <c r="F3084" i="12" s="1"/>
  <c r="B3085" i="12"/>
  <c r="U3084" i="12"/>
  <c r="W3084" i="12" l="1"/>
  <c r="E855" i="13"/>
  <c r="N3085" i="12"/>
  <c r="O3085" i="12" s="1"/>
  <c r="P3085" i="12" s="1"/>
  <c r="J3085" i="12"/>
  <c r="Y3085" i="12"/>
  <c r="I3085" i="12"/>
  <c r="V3085" i="12"/>
  <c r="B3086" i="12"/>
  <c r="U3085" i="12"/>
  <c r="E3085" i="12"/>
  <c r="F3085" i="12" s="1"/>
  <c r="K3084" i="12"/>
  <c r="Q3084" i="12"/>
  <c r="R3084" i="12" s="1"/>
  <c r="W3085" i="12" l="1"/>
  <c r="Q3085" i="12"/>
  <c r="R3085" i="12" s="1"/>
  <c r="K3085" i="12"/>
  <c r="E854" i="13"/>
  <c r="J3086" i="12"/>
  <c r="Y3086" i="12"/>
  <c r="I3086" i="12"/>
  <c r="V3086" i="12"/>
  <c r="B3087" i="12"/>
  <c r="U3086" i="12"/>
  <c r="E3086" i="12"/>
  <c r="F3086" i="12" s="1"/>
  <c r="N3086" i="12"/>
  <c r="O3086" i="12" s="1"/>
  <c r="P3086" i="12" s="1"/>
  <c r="W3086" i="12" l="1"/>
  <c r="Q3086" i="12"/>
  <c r="R3086" i="12" s="1"/>
  <c r="E853" i="13"/>
  <c r="J3087" i="12"/>
  <c r="Y3087" i="12"/>
  <c r="I3087" i="12"/>
  <c r="V3087" i="12"/>
  <c r="B3088" i="12"/>
  <c r="U3087" i="12"/>
  <c r="E3087" i="12"/>
  <c r="F3087" i="12" s="1"/>
  <c r="N3087" i="12"/>
  <c r="O3087" i="12" s="1"/>
  <c r="P3087" i="12" s="1"/>
  <c r="K3086" i="12"/>
  <c r="W3087" i="12" l="1"/>
  <c r="K3087" i="12"/>
  <c r="E852" i="13"/>
  <c r="V3088" i="12"/>
  <c r="B3089" i="12"/>
  <c r="U3088" i="12"/>
  <c r="E3088" i="12"/>
  <c r="F3088" i="12" s="1"/>
  <c r="N3088" i="12"/>
  <c r="O3088" i="12" s="1"/>
  <c r="P3088" i="12" s="1"/>
  <c r="J3088" i="12"/>
  <c r="Y3088" i="12"/>
  <c r="I3088" i="12"/>
  <c r="Q3087" i="12"/>
  <c r="R3087" i="12" s="1"/>
  <c r="W3088" i="12" l="1"/>
  <c r="Q3088" i="12"/>
  <c r="R3088" i="12" s="1"/>
  <c r="E851" i="13"/>
  <c r="N3089" i="12"/>
  <c r="O3089" i="12" s="1"/>
  <c r="P3089" i="12" s="1"/>
  <c r="J3089" i="12"/>
  <c r="Y3089" i="12"/>
  <c r="I3089" i="12"/>
  <c r="B3090" i="12"/>
  <c r="V3089" i="12"/>
  <c r="U3089" i="12"/>
  <c r="E3089" i="12"/>
  <c r="F3089" i="12" s="1"/>
  <c r="K3088" i="12"/>
  <c r="Q3089" i="12" l="1"/>
  <c r="R3089" i="12" s="1"/>
  <c r="E850" i="13"/>
  <c r="N3090" i="12"/>
  <c r="O3090" i="12" s="1"/>
  <c r="P3090" i="12" s="1"/>
  <c r="J3090" i="12"/>
  <c r="Y3090" i="12"/>
  <c r="I3090" i="12"/>
  <c r="V3090" i="12"/>
  <c r="B3091" i="12"/>
  <c r="U3090" i="12"/>
  <c r="E3090" i="12"/>
  <c r="F3090" i="12" s="1"/>
  <c r="W3089" i="12"/>
  <c r="K3089" i="12"/>
  <c r="W3090" i="12" l="1"/>
  <c r="K3090" i="12"/>
  <c r="Q3090" i="12"/>
  <c r="R3090" i="12" s="1"/>
  <c r="E849" i="13"/>
  <c r="N3091" i="12"/>
  <c r="O3091" i="12" s="1"/>
  <c r="P3091" i="12" s="1"/>
  <c r="J3091" i="12"/>
  <c r="Y3091" i="12"/>
  <c r="I3091" i="12"/>
  <c r="V3091" i="12"/>
  <c r="B3092" i="12"/>
  <c r="U3091" i="12"/>
  <c r="E3091" i="12"/>
  <c r="F3091" i="12" s="1"/>
  <c r="K3091" i="12" l="1"/>
  <c r="Q3091" i="12"/>
  <c r="R3091" i="12" s="1"/>
  <c r="W3091" i="12"/>
  <c r="E848" i="13"/>
  <c r="J3092" i="12"/>
  <c r="Y3092" i="12"/>
  <c r="I3092" i="12"/>
  <c r="V3092" i="12"/>
  <c r="B3093" i="12"/>
  <c r="U3092" i="12"/>
  <c r="E3092" i="12"/>
  <c r="F3092" i="12" s="1"/>
  <c r="N3092" i="12"/>
  <c r="O3092" i="12" s="1"/>
  <c r="P3092" i="12" s="1"/>
  <c r="W3092" i="12" l="1"/>
  <c r="E847" i="13"/>
  <c r="V3093" i="12"/>
  <c r="B3094" i="12"/>
  <c r="U3093" i="12"/>
  <c r="E3093" i="12"/>
  <c r="F3093" i="12" s="1"/>
  <c r="N3093" i="12"/>
  <c r="O3093" i="12" s="1"/>
  <c r="P3093" i="12" s="1"/>
  <c r="Y3093" i="12"/>
  <c r="J3093" i="12"/>
  <c r="I3093" i="12"/>
  <c r="K3092" i="12"/>
  <c r="Q3092" i="12"/>
  <c r="R3092" i="12" s="1"/>
  <c r="K3093" i="12" l="1"/>
  <c r="W3093" i="12"/>
  <c r="Q3093" i="12"/>
  <c r="R3093" i="12" s="1"/>
  <c r="E846" i="13"/>
  <c r="B3095" i="12"/>
  <c r="U3094" i="12"/>
  <c r="E3094" i="12"/>
  <c r="F3094" i="12" s="1"/>
  <c r="N3094" i="12"/>
  <c r="O3094" i="12" s="1"/>
  <c r="P3094" i="12" s="1"/>
  <c r="J3094" i="12"/>
  <c r="Y3094" i="12"/>
  <c r="I3094" i="12"/>
  <c r="V3094" i="12"/>
  <c r="W3094" i="12" l="1"/>
  <c r="K3094" i="12"/>
  <c r="E845" i="13"/>
  <c r="N3095" i="12"/>
  <c r="O3095" i="12" s="1"/>
  <c r="P3095" i="12" s="1"/>
  <c r="J3095" i="12"/>
  <c r="Y3095" i="12"/>
  <c r="I3095" i="12"/>
  <c r="V3095" i="12"/>
  <c r="B3096" i="12"/>
  <c r="U3095" i="12"/>
  <c r="E3095" i="12"/>
  <c r="F3095" i="12" s="1"/>
  <c r="Q3094" i="12"/>
  <c r="R3094" i="12" s="1"/>
  <c r="K3095" i="12" l="1"/>
  <c r="Q3095" i="12"/>
  <c r="R3095" i="12" s="1"/>
  <c r="W3095" i="12"/>
  <c r="E844" i="13"/>
  <c r="N3096" i="12"/>
  <c r="O3096" i="12" s="1"/>
  <c r="P3096" i="12" s="1"/>
  <c r="J3096" i="12"/>
  <c r="Y3096" i="12"/>
  <c r="I3096" i="12"/>
  <c r="V3096" i="12"/>
  <c r="B3097" i="12"/>
  <c r="U3096" i="12"/>
  <c r="E3096" i="12"/>
  <c r="F3096" i="12" s="1"/>
  <c r="W3096" i="12" l="1"/>
  <c r="Q3096" i="12"/>
  <c r="R3096" i="12" s="1"/>
  <c r="E843" i="13"/>
  <c r="J3097" i="12"/>
  <c r="Y3097" i="12"/>
  <c r="I3097" i="12"/>
  <c r="V3097" i="12"/>
  <c r="B3098" i="12"/>
  <c r="U3097" i="12"/>
  <c r="E3097" i="12"/>
  <c r="F3097" i="12" s="1"/>
  <c r="N3097" i="12"/>
  <c r="O3097" i="12" s="1"/>
  <c r="P3097" i="12" s="1"/>
  <c r="K3096" i="12"/>
  <c r="Q3097" i="12" l="1"/>
  <c r="R3097" i="12" s="1"/>
  <c r="W3097" i="12"/>
  <c r="E842" i="13"/>
  <c r="Y3098" i="12"/>
  <c r="I3098" i="12"/>
  <c r="V3098" i="12"/>
  <c r="B3099" i="12"/>
  <c r="U3098" i="12"/>
  <c r="E3098" i="12"/>
  <c r="F3098" i="12" s="1"/>
  <c r="N3098" i="12"/>
  <c r="O3098" i="12" s="1"/>
  <c r="P3098" i="12" s="1"/>
  <c r="J3098" i="12"/>
  <c r="K3097" i="12"/>
  <c r="W3098" i="12" l="1"/>
  <c r="E841" i="13"/>
  <c r="V3099" i="12"/>
  <c r="B3100" i="12"/>
  <c r="U3099" i="12"/>
  <c r="E3099" i="12"/>
  <c r="F3099" i="12" s="1"/>
  <c r="N3099" i="12"/>
  <c r="O3099" i="12" s="1"/>
  <c r="P3099" i="12" s="1"/>
  <c r="J3099" i="12"/>
  <c r="Y3099" i="12"/>
  <c r="I3099" i="12"/>
  <c r="K3098" i="12"/>
  <c r="Q3098" i="12"/>
  <c r="R3098" i="12" s="1"/>
  <c r="W3099" i="12" l="1"/>
  <c r="Q3099" i="12"/>
  <c r="R3099" i="12" s="1"/>
  <c r="E840" i="13"/>
  <c r="N3100" i="12"/>
  <c r="O3100" i="12" s="1"/>
  <c r="P3100" i="12" s="1"/>
  <c r="J3100" i="12"/>
  <c r="Y3100" i="12"/>
  <c r="I3100" i="12"/>
  <c r="V3100" i="12"/>
  <c r="B3101" i="12"/>
  <c r="U3100" i="12"/>
  <c r="E3100" i="12"/>
  <c r="F3100" i="12" s="1"/>
  <c r="K3099" i="12"/>
  <c r="Q3100" i="12" l="1"/>
  <c r="R3100" i="12" s="1"/>
  <c r="W3100" i="12"/>
  <c r="E839" i="13"/>
  <c r="N3101" i="12"/>
  <c r="O3101" i="12" s="1"/>
  <c r="P3101" i="12" s="1"/>
  <c r="J3101" i="12"/>
  <c r="Y3101" i="12"/>
  <c r="I3101" i="12"/>
  <c r="V3101" i="12"/>
  <c r="B3102" i="12"/>
  <c r="U3101" i="12"/>
  <c r="E3101" i="12"/>
  <c r="F3101" i="12" s="1"/>
  <c r="K3100" i="12"/>
  <c r="W3101" i="12" l="1"/>
  <c r="K3101" i="12"/>
  <c r="Q3101" i="12"/>
  <c r="R3101" i="12" s="1"/>
  <c r="E838" i="13"/>
  <c r="J3102" i="12"/>
  <c r="Y3102" i="12"/>
  <c r="I3102" i="12"/>
  <c r="V3102" i="12"/>
  <c r="B3103" i="12"/>
  <c r="U3102" i="12"/>
  <c r="E3102" i="12"/>
  <c r="F3102" i="12" s="1"/>
  <c r="N3102" i="12"/>
  <c r="O3102" i="12" s="1"/>
  <c r="P3102" i="12" s="1"/>
  <c r="Q3102" i="12" l="1"/>
  <c r="R3102" i="12" s="1"/>
  <c r="W3102" i="12"/>
  <c r="E837" i="13"/>
  <c r="J3103" i="12"/>
  <c r="Y3103" i="12"/>
  <c r="I3103" i="12"/>
  <c r="V3103" i="12"/>
  <c r="B3104" i="12"/>
  <c r="U3103" i="12"/>
  <c r="E3103" i="12"/>
  <c r="F3103" i="12" s="1"/>
  <c r="N3103" i="12"/>
  <c r="O3103" i="12" s="1"/>
  <c r="P3103" i="12" s="1"/>
  <c r="K3102" i="12"/>
  <c r="W3103" i="12" l="1"/>
  <c r="K3103" i="12"/>
  <c r="Q3103" i="12"/>
  <c r="R3103" i="12" s="1"/>
  <c r="E836" i="13"/>
  <c r="V3104" i="12"/>
  <c r="B3105" i="12"/>
  <c r="U3104" i="12"/>
  <c r="E3104" i="12"/>
  <c r="F3104" i="12" s="1"/>
  <c r="N3104" i="12"/>
  <c r="O3104" i="12" s="1"/>
  <c r="P3104" i="12" s="1"/>
  <c r="J3104" i="12"/>
  <c r="Y3104" i="12"/>
  <c r="I3104" i="12"/>
  <c r="W3104" i="12" l="1"/>
  <c r="Q3104" i="12"/>
  <c r="R3104" i="12" s="1"/>
  <c r="E835" i="13"/>
  <c r="N3105" i="12"/>
  <c r="O3105" i="12" s="1"/>
  <c r="P3105" i="12" s="1"/>
  <c r="J3105" i="12"/>
  <c r="Y3105" i="12"/>
  <c r="I3105" i="12"/>
  <c r="B3106" i="12"/>
  <c r="V3105" i="12"/>
  <c r="U3105" i="12"/>
  <c r="E3105" i="12"/>
  <c r="F3105" i="12" s="1"/>
  <c r="K3104" i="12"/>
  <c r="W3105" i="12" l="1"/>
  <c r="K3105" i="12"/>
  <c r="Q3105" i="12"/>
  <c r="R3105" i="12" s="1"/>
  <c r="E834" i="13"/>
  <c r="N3106" i="12"/>
  <c r="O3106" i="12" s="1"/>
  <c r="P3106" i="12" s="1"/>
  <c r="J3106" i="12"/>
  <c r="Y3106" i="12"/>
  <c r="I3106" i="12"/>
  <c r="V3106" i="12"/>
  <c r="B3107" i="12"/>
  <c r="U3106" i="12"/>
  <c r="E3106" i="12"/>
  <c r="F3106" i="12" s="1"/>
  <c r="W3106" i="12" l="1"/>
  <c r="Q3106" i="12"/>
  <c r="R3106" i="12" s="1"/>
  <c r="E833" i="13"/>
  <c r="N3107" i="12"/>
  <c r="O3107" i="12" s="1"/>
  <c r="P3107" i="12" s="1"/>
  <c r="J3107" i="12"/>
  <c r="Y3107" i="12"/>
  <c r="I3107" i="12"/>
  <c r="V3107" i="12"/>
  <c r="B3108" i="12"/>
  <c r="U3107" i="12"/>
  <c r="E3107" i="12"/>
  <c r="F3107" i="12" s="1"/>
  <c r="K3106" i="12"/>
  <c r="K3107" i="12" l="1"/>
  <c r="Q3107" i="12"/>
  <c r="R3107" i="12" s="1"/>
  <c r="W3107" i="12"/>
  <c r="E832" i="13"/>
  <c r="J3108" i="12"/>
  <c r="Y3108" i="12"/>
  <c r="I3108" i="12"/>
  <c r="V3108" i="12"/>
  <c r="B3109" i="12"/>
  <c r="U3108" i="12"/>
  <c r="E3108" i="12"/>
  <c r="F3108" i="12" s="1"/>
  <c r="N3108" i="12"/>
  <c r="O3108" i="12" s="1"/>
  <c r="P3108" i="12" s="1"/>
  <c r="K3108" i="12" l="1"/>
  <c r="Q3108" i="12"/>
  <c r="R3108" i="12" s="1"/>
  <c r="W3108" i="12"/>
  <c r="E831" i="13"/>
  <c r="V3109" i="12"/>
  <c r="B3110" i="12"/>
  <c r="U3109" i="12"/>
  <c r="E3109" i="12"/>
  <c r="F3109" i="12" s="1"/>
  <c r="N3109" i="12"/>
  <c r="O3109" i="12" s="1"/>
  <c r="P3109" i="12" s="1"/>
  <c r="Y3109" i="12"/>
  <c r="J3109" i="12"/>
  <c r="I3109" i="12"/>
  <c r="W3109" i="12" l="1"/>
  <c r="K3109" i="12"/>
  <c r="Q3109" i="12"/>
  <c r="R3109" i="12" s="1"/>
  <c r="E830" i="13"/>
  <c r="B3111" i="12"/>
  <c r="U3110" i="12"/>
  <c r="E3110" i="12"/>
  <c r="F3110" i="12" s="1"/>
  <c r="N3110" i="12"/>
  <c r="O3110" i="12" s="1"/>
  <c r="P3110" i="12" s="1"/>
  <c r="J3110" i="12"/>
  <c r="Y3110" i="12"/>
  <c r="I3110" i="12"/>
  <c r="V3110" i="12"/>
  <c r="Q3110" i="12" l="1"/>
  <c r="R3110" i="12" s="1"/>
  <c r="K3110" i="12"/>
  <c r="W3110" i="12"/>
  <c r="E829" i="13"/>
  <c r="N3111" i="12"/>
  <c r="O3111" i="12" s="1"/>
  <c r="P3111" i="12" s="1"/>
  <c r="J3111" i="12"/>
  <c r="Y3111" i="12"/>
  <c r="I3111" i="12"/>
  <c r="V3111" i="12"/>
  <c r="B3112" i="12"/>
  <c r="U3111" i="12"/>
  <c r="E3111" i="12"/>
  <c r="F3111" i="12" s="1"/>
  <c r="W3111" i="12" l="1"/>
  <c r="Q3111" i="12"/>
  <c r="R3111" i="12" s="1"/>
  <c r="E828" i="13"/>
  <c r="N3112" i="12"/>
  <c r="O3112" i="12" s="1"/>
  <c r="P3112" i="12" s="1"/>
  <c r="J3112" i="12"/>
  <c r="Y3112" i="12"/>
  <c r="I3112" i="12"/>
  <c r="V3112" i="12"/>
  <c r="B3113" i="12"/>
  <c r="U3112" i="12"/>
  <c r="E3112" i="12"/>
  <c r="F3112" i="12" s="1"/>
  <c r="K3111" i="12"/>
  <c r="W3112" i="12" l="1"/>
  <c r="Q3112" i="12"/>
  <c r="R3112" i="12" s="1"/>
  <c r="E827" i="13"/>
  <c r="J3113" i="12"/>
  <c r="Y3113" i="12"/>
  <c r="I3113" i="12"/>
  <c r="V3113" i="12"/>
  <c r="B3114" i="12"/>
  <c r="U3113" i="12"/>
  <c r="E3113" i="12"/>
  <c r="F3113" i="12" s="1"/>
  <c r="N3113" i="12"/>
  <c r="O3113" i="12" s="1"/>
  <c r="P3113" i="12" s="1"/>
  <c r="K3112" i="12"/>
  <c r="K3113" i="12" l="1"/>
  <c r="Q3113" i="12"/>
  <c r="R3113" i="12" s="1"/>
  <c r="W3113" i="12"/>
  <c r="E826" i="13"/>
  <c r="I3114" i="12"/>
  <c r="Y3114" i="12"/>
  <c r="V3114" i="12"/>
  <c r="U3114" i="12"/>
  <c r="E3114" i="12"/>
  <c r="F3114" i="12" s="1"/>
  <c r="B3115" i="12"/>
  <c r="N3114" i="12"/>
  <c r="O3114" i="12" s="1"/>
  <c r="P3114" i="12" s="1"/>
  <c r="J3114" i="12"/>
  <c r="W3114" i="12" l="1"/>
  <c r="E825" i="13"/>
  <c r="B3116" i="12"/>
  <c r="U3115" i="12"/>
  <c r="E3115" i="12"/>
  <c r="F3115" i="12" s="1"/>
  <c r="J3115" i="12"/>
  <c r="I3115" i="12"/>
  <c r="Y3115" i="12"/>
  <c r="V3115" i="12"/>
  <c r="N3115" i="12"/>
  <c r="O3115" i="12" s="1"/>
  <c r="P3115" i="12" s="1"/>
  <c r="K3114" i="12"/>
  <c r="Q3114" i="12"/>
  <c r="R3114" i="12" s="1"/>
  <c r="W3115" i="12" l="1"/>
  <c r="K3115" i="12"/>
  <c r="E824" i="13"/>
  <c r="V3116" i="12"/>
  <c r="B3117" i="12"/>
  <c r="N3116" i="12"/>
  <c r="O3116" i="12" s="1"/>
  <c r="P3116" i="12" s="1"/>
  <c r="J3116" i="12"/>
  <c r="I3116" i="12"/>
  <c r="E3116" i="12"/>
  <c r="F3116" i="12" s="1"/>
  <c r="Y3116" i="12"/>
  <c r="U3116" i="12"/>
  <c r="Q3115" i="12"/>
  <c r="R3115" i="12" s="1"/>
  <c r="W3116" i="12" l="1"/>
  <c r="E823" i="13"/>
  <c r="N3117" i="12"/>
  <c r="O3117" i="12" s="1"/>
  <c r="P3117" i="12" s="1"/>
  <c r="V3117" i="12"/>
  <c r="U3117" i="12"/>
  <c r="B3118" i="12"/>
  <c r="J3117" i="12"/>
  <c r="I3117" i="12"/>
  <c r="Y3117" i="12"/>
  <c r="E3117" i="12"/>
  <c r="F3117" i="12" s="1"/>
  <c r="Q3116" i="12"/>
  <c r="R3116" i="12" s="1"/>
  <c r="K3116" i="12"/>
  <c r="K3117" i="12" l="1"/>
  <c r="W3117" i="12"/>
  <c r="E822" i="13"/>
  <c r="N3118" i="12"/>
  <c r="O3118" i="12" s="1"/>
  <c r="P3118" i="12" s="1"/>
  <c r="J3118" i="12"/>
  <c r="B3119" i="12"/>
  <c r="I3118" i="12"/>
  <c r="E3118" i="12"/>
  <c r="F3118" i="12" s="1"/>
  <c r="Y3118" i="12"/>
  <c r="V3118" i="12"/>
  <c r="U3118" i="12"/>
  <c r="Q3117" i="12"/>
  <c r="R3117" i="12" s="1"/>
  <c r="K3118" i="12" l="1"/>
  <c r="E821" i="13"/>
  <c r="J3119" i="12"/>
  <c r="Y3119" i="12"/>
  <c r="I3119" i="12"/>
  <c r="V3119" i="12"/>
  <c r="U3119" i="12"/>
  <c r="N3119" i="12"/>
  <c r="O3119" i="12" s="1"/>
  <c r="P3119" i="12" s="1"/>
  <c r="B3120" i="12"/>
  <c r="E3119" i="12"/>
  <c r="F3119" i="12" s="1"/>
  <c r="W3118" i="12"/>
  <c r="Q3118" i="12"/>
  <c r="R3118" i="12" s="1"/>
  <c r="Q3119" i="12" l="1"/>
  <c r="R3119" i="12" s="1"/>
  <c r="W3119" i="12"/>
  <c r="K3119" i="12"/>
  <c r="E820" i="13"/>
  <c r="J3120" i="12"/>
  <c r="Y3120" i="12"/>
  <c r="I3120" i="12"/>
  <c r="V3120" i="12"/>
  <c r="B3121" i="12"/>
  <c r="U3120" i="12"/>
  <c r="E3120" i="12"/>
  <c r="F3120" i="12" s="1"/>
  <c r="N3120" i="12"/>
  <c r="O3120" i="12" s="1"/>
  <c r="P3120" i="12" s="1"/>
  <c r="W3120" i="12" l="1"/>
  <c r="Q3120" i="12"/>
  <c r="R3120" i="12" s="1"/>
  <c r="E819" i="13"/>
  <c r="V3121" i="12"/>
  <c r="B3122" i="12"/>
  <c r="U3121" i="12"/>
  <c r="E3121" i="12"/>
  <c r="F3121" i="12" s="1"/>
  <c r="J3121" i="12"/>
  <c r="N3121" i="12"/>
  <c r="O3121" i="12" s="1"/>
  <c r="P3121" i="12" s="1"/>
  <c r="I3121" i="12"/>
  <c r="Y3121" i="12"/>
  <c r="K3120" i="12"/>
  <c r="Q3121" i="12" l="1"/>
  <c r="R3121" i="12" s="1"/>
  <c r="K3121" i="12"/>
  <c r="W3121" i="12"/>
  <c r="E818" i="13"/>
  <c r="J3122" i="12"/>
  <c r="I3122" i="12"/>
  <c r="B3123" i="12"/>
  <c r="E3122" i="12"/>
  <c r="F3122" i="12" s="1"/>
  <c r="Y3122" i="12"/>
  <c r="V3122" i="12"/>
  <c r="U3122" i="12"/>
  <c r="N3122" i="12"/>
  <c r="O3122" i="12" s="1"/>
  <c r="P3122" i="12" s="1"/>
  <c r="W3122" i="12" l="1"/>
  <c r="Q3122" i="12"/>
  <c r="R3122" i="12" s="1"/>
  <c r="E817" i="13"/>
  <c r="N3123" i="12"/>
  <c r="O3123" i="12" s="1"/>
  <c r="P3123" i="12" s="1"/>
  <c r="E3123" i="12"/>
  <c r="F3123" i="12" s="1"/>
  <c r="B3124" i="12"/>
  <c r="Y3123" i="12"/>
  <c r="V3123" i="12"/>
  <c r="U3123" i="12"/>
  <c r="J3123" i="12"/>
  <c r="I3123" i="12"/>
  <c r="K3122" i="12"/>
  <c r="Q3123" i="12" l="1"/>
  <c r="R3123" i="12" s="1"/>
  <c r="W3123" i="12"/>
  <c r="E816" i="13"/>
  <c r="N3124" i="12"/>
  <c r="O3124" i="12" s="1"/>
  <c r="P3124" i="12" s="1"/>
  <c r="J3124" i="12"/>
  <c r="Y3124" i="12"/>
  <c r="I3124" i="12"/>
  <c r="B3125" i="12"/>
  <c r="U3124" i="12"/>
  <c r="E3124" i="12"/>
  <c r="F3124" i="12" s="1"/>
  <c r="V3124" i="12"/>
  <c r="K3123" i="12"/>
  <c r="Q3124" i="12" l="1"/>
  <c r="R3124" i="12" s="1"/>
  <c r="E815" i="13"/>
  <c r="J3125" i="12"/>
  <c r="Y3125" i="12"/>
  <c r="I3125" i="12"/>
  <c r="V3125" i="12"/>
  <c r="N3125" i="12"/>
  <c r="O3125" i="12" s="1"/>
  <c r="P3125" i="12" s="1"/>
  <c r="E3125" i="12"/>
  <c r="F3125" i="12" s="1"/>
  <c r="B3126" i="12"/>
  <c r="U3125" i="12"/>
  <c r="K3124" i="12"/>
  <c r="W3124" i="12"/>
  <c r="W3125" i="12" l="1"/>
  <c r="E814" i="13"/>
  <c r="V3126" i="12"/>
  <c r="B3127" i="12"/>
  <c r="U3126" i="12"/>
  <c r="E3126" i="12"/>
  <c r="F3126" i="12" s="1"/>
  <c r="N3126" i="12"/>
  <c r="O3126" i="12" s="1"/>
  <c r="P3126" i="12" s="1"/>
  <c r="J3126" i="12"/>
  <c r="I3126" i="12"/>
  <c r="Y3126" i="12"/>
  <c r="Q3125" i="12"/>
  <c r="R3125" i="12" s="1"/>
  <c r="K3125" i="12"/>
  <c r="W3126" i="12" l="1"/>
  <c r="E813" i="13"/>
  <c r="B3128" i="12"/>
  <c r="U3127" i="12"/>
  <c r="E3127" i="12"/>
  <c r="F3127" i="12" s="1"/>
  <c r="J3127" i="12"/>
  <c r="V3127" i="12"/>
  <c r="N3127" i="12"/>
  <c r="O3127" i="12" s="1"/>
  <c r="P3127" i="12" s="1"/>
  <c r="I3127" i="12"/>
  <c r="Y3127" i="12"/>
  <c r="Q3126" i="12"/>
  <c r="R3126" i="12" s="1"/>
  <c r="K3126" i="12"/>
  <c r="K3127" i="12" l="1"/>
  <c r="W3127" i="12"/>
  <c r="Q3127" i="12"/>
  <c r="R3127" i="12" s="1"/>
  <c r="E812" i="13"/>
  <c r="N3128" i="12"/>
  <c r="O3128" i="12" s="1"/>
  <c r="P3128" i="12" s="1"/>
  <c r="Y3128" i="12"/>
  <c r="I3128" i="12"/>
  <c r="B3129" i="12"/>
  <c r="U3128" i="12"/>
  <c r="E3128" i="12"/>
  <c r="F3128" i="12" s="1"/>
  <c r="V3128" i="12"/>
  <c r="J3128" i="12"/>
  <c r="K3128" i="12" l="1"/>
  <c r="Q3128" i="12"/>
  <c r="R3128" i="12" s="1"/>
  <c r="W3128" i="12"/>
  <c r="E811" i="13"/>
  <c r="N3129" i="12"/>
  <c r="O3129" i="12" s="1"/>
  <c r="P3129" i="12" s="1"/>
  <c r="J3129" i="12"/>
  <c r="V3129" i="12"/>
  <c r="B3130" i="12"/>
  <c r="U3129" i="12"/>
  <c r="E3129" i="12"/>
  <c r="F3129" i="12" s="1"/>
  <c r="Y3129" i="12"/>
  <c r="I3129" i="12"/>
  <c r="W3129" i="12" l="1"/>
  <c r="K3129" i="12"/>
  <c r="Q3129" i="12"/>
  <c r="R3129" i="12" s="1"/>
  <c r="E810" i="13"/>
  <c r="J3130" i="12"/>
  <c r="Y3130" i="12"/>
  <c r="I3130" i="12"/>
  <c r="B3131" i="12"/>
  <c r="V3130" i="12"/>
  <c r="U3130" i="12"/>
  <c r="N3130" i="12"/>
  <c r="O3130" i="12" s="1"/>
  <c r="P3130" i="12" s="1"/>
  <c r="E3130" i="12"/>
  <c r="F3130" i="12" s="1"/>
  <c r="W3130" i="12" l="1"/>
  <c r="Q3130" i="12"/>
  <c r="R3130" i="12" s="1"/>
  <c r="E809" i="13"/>
  <c r="Y3131" i="12"/>
  <c r="I3131" i="12"/>
  <c r="V3131" i="12"/>
  <c r="B3132" i="12"/>
  <c r="U3131" i="12"/>
  <c r="E3131" i="12"/>
  <c r="F3131" i="12" s="1"/>
  <c r="N3131" i="12"/>
  <c r="O3131" i="12" s="1"/>
  <c r="P3131" i="12" s="1"/>
  <c r="J3131" i="12"/>
  <c r="K3130" i="12"/>
  <c r="Q3131" i="12" l="1"/>
  <c r="R3131" i="12" s="1"/>
  <c r="E808" i="13"/>
  <c r="V3132" i="12"/>
  <c r="B3133" i="12"/>
  <c r="U3132" i="12"/>
  <c r="E3132" i="12"/>
  <c r="F3132" i="12" s="1"/>
  <c r="N3132" i="12"/>
  <c r="O3132" i="12" s="1"/>
  <c r="P3132" i="12" s="1"/>
  <c r="Y3132" i="12"/>
  <c r="I3132" i="12"/>
  <c r="J3132" i="12"/>
  <c r="K3131" i="12"/>
  <c r="W3131" i="12"/>
  <c r="W3132" i="12" l="1"/>
  <c r="Q3132" i="12"/>
  <c r="R3132" i="12" s="1"/>
  <c r="E807" i="13"/>
  <c r="N3133" i="12"/>
  <c r="O3133" i="12" s="1"/>
  <c r="P3133" i="12" s="1"/>
  <c r="J3133" i="12"/>
  <c r="Y3133" i="12"/>
  <c r="I3133" i="12"/>
  <c r="V3133" i="12"/>
  <c r="B3134" i="12"/>
  <c r="U3133" i="12"/>
  <c r="E3133" i="12"/>
  <c r="F3133" i="12" s="1"/>
  <c r="K3132" i="12"/>
  <c r="K3133" i="12" l="1"/>
  <c r="W3133" i="12"/>
  <c r="Q3133" i="12"/>
  <c r="R3133" i="12" s="1"/>
  <c r="E806" i="13"/>
  <c r="N3134" i="12"/>
  <c r="O3134" i="12" s="1"/>
  <c r="P3134" i="12" s="1"/>
  <c r="Y3134" i="12"/>
  <c r="I3134" i="12"/>
  <c r="V3134" i="12"/>
  <c r="B3135" i="12"/>
  <c r="U3134" i="12"/>
  <c r="E3134" i="12"/>
  <c r="F3134" i="12" s="1"/>
  <c r="J3134" i="12"/>
  <c r="K3134" i="12" l="1"/>
  <c r="Q3134" i="12"/>
  <c r="R3134" i="12" s="1"/>
  <c r="W3134" i="12"/>
  <c r="E805" i="13"/>
  <c r="J3135" i="12"/>
  <c r="Y3135" i="12"/>
  <c r="I3135" i="12"/>
  <c r="V3135" i="12"/>
  <c r="B3136" i="12"/>
  <c r="U3135" i="12"/>
  <c r="E3135" i="12"/>
  <c r="F3135" i="12" s="1"/>
  <c r="N3135" i="12"/>
  <c r="O3135" i="12" s="1"/>
  <c r="P3135" i="12" s="1"/>
  <c r="W3135" i="12" l="1"/>
  <c r="Q3135" i="12"/>
  <c r="R3135" i="12" s="1"/>
  <c r="E804" i="13"/>
  <c r="J3136" i="12"/>
  <c r="Y3136" i="12"/>
  <c r="I3136" i="12"/>
  <c r="V3136" i="12"/>
  <c r="B3137" i="12"/>
  <c r="U3136" i="12"/>
  <c r="E3136" i="12"/>
  <c r="F3136" i="12" s="1"/>
  <c r="N3136" i="12"/>
  <c r="O3136" i="12" s="1"/>
  <c r="P3136" i="12" s="1"/>
  <c r="K3135" i="12"/>
  <c r="W3136" i="12" l="1"/>
  <c r="Q3136" i="12"/>
  <c r="R3136" i="12" s="1"/>
  <c r="E803" i="13"/>
  <c r="V3137" i="12"/>
  <c r="B3138" i="12"/>
  <c r="U3137" i="12"/>
  <c r="E3137" i="12"/>
  <c r="F3137" i="12" s="1"/>
  <c r="N3137" i="12"/>
  <c r="O3137" i="12" s="1"/>
  <c r="P3137" i="12" s="1"/>
  <c r="J3137" i="12"/>
  <c r="Y3137" i="12"/>
  <c r="I3137" i="12"/>
  <c r="K3136" i="12"/>
  <c r="W3137" i="12" l="1"/>
  <c r="Q3137" i="12"/>
  <c r="R3137" i="12" s="1"/>
  <c r="E802" i="13"/>
  <c r="J3138" i="12"/>
  <c r="Y3138" i="12"/>
  <c r="I3138" i="12"/>
  <c r="N3138" i="12"/>
  <c r="O3138" i="12" s="1"/>
  <c r="P3138" i="12" s="1"/>
  <c r="E3138" i="12"/>
  <c r="F3138" i="12" s="1"/>
  <c r="B3139" i="12"/>
  <c r="V3138" i="12"/>
  <c r="U3138" i="12"/>
  <c r="K3137" i="12"/>
  <c r="W3138" i="12" l="1"/>
  <c r="Q3138" i="12"/>
  <c r="R3138" i="12" s="1"/>
  <c r="K3138" i="12"/>
  <c r="E801" i="13"/>
  <c r="N3139" i="12"/>
  <c r="O3139" i="12" s="1"/>
  <c r="P3139" i="12" s="1"/>
  <c r="J3139" i="12"/>
  <c r="Y3139" i="12"/>
  <c r="I3139" i="12"/>
  <c r="V3139" i="12"/>
  <c r="B3140" i="12"/>
  <c r="U3139" i="12"/>
  <c r="E3139" i="12"/>
  <c r="F3139" i="12" s="1"/>
  <c r="W3139" i="12" l="1"/>
  <c r="Q3139" i="12"/>
  <c r="R3139" i="12" s="1"/>
  <c r="E800" i="13"/>
  <c r="N3140" i="12"/>
  <c r="O3140" i="12" s="1"/>
  <c r="P3140" i="12" s="1"/>
  <c r="J3140" i="12"/>
  <c r="Y3140" i="12"/>
  <c r="I3140" i="12"/>
  <c r="V3140" i="12"/>
  <c r="B3141" i="12"/>
  <c r="U3140" i="12"/>
  <c r="E3140" i="12"/>
  <c r="F3140" i="12" s="1"/>
  <c r="K3139" i="12"/>
  <c r="W3140" i="12" l="1"/>
  <c r="E799" i="13"/>
  <c r="J3141" i="12"/>
  <c r="Y3141" i="12"/>
  <c r="I3141" i="12"/>
  <c r="V3141" i="12"/>
  <c r="N3141" i="12"/>
  <c r="O3141" i="12" s="1"/>
  <c r="P3141" i="12" s="1"/>
  <c r="B3142" i="12"/>
  <c r="U3141" i="12"/>
  <c r="E3141" i="12"/>
  <c r="F3141" i="12" s="1"/>
  <c r="K3140" i="12"/>
  <c r="Q3140" i="12"/>
  <c r="R3140" i="12" s="1"/>
  <c r="W3141" i="12" l="1"/>
  <c r="E798" i="13"/>
  <c r="V3142" i="12"/>
  <c r="B3143" i="12"/>
  <c r="U3142" i="12"/>
  <c r="E3142" i="12"/>
  <c r="F3142" i="12" s="1"/>
  <c r="N3142" i="12"/>
  <c r="O3142" i="12" s="1"/>
  <c r="P3142" i="12" s="1"/>
  <c r="Y3142" i="12"/>
  <c r="J3142" i="12"/>
  <c r="I3142" i="12"/>
  <c r="K3141" i="12"/>
  <c r="Q3141" i="12"/>
  <c r="R3141" i="12" s="1"/>
  <c r="K3142" i="12" l="1"/>
  <c r="W3142" i="12"/>
  <c r="Q3142" i="12"/>
  <c r="R3142" i="12" s="1"/>
  <c r="E797" i="13"/>
  <c r="B3144" i="12"/>
  <c r="U3143" i="12"/>
  <c r="E3143" i="12"/>
  <c r="F3143" i="12" s="1"/>
  <c r="N3143" i="12"/>
  <c r="O3143" i="12" s="1"/>
  <c r="P3143" i="12" s="1"/>
  <c r="J3143" i="12"/>
  <c r="Y3143" i="12"/>
  <c r="V3143" i="12"/>
  <c r="I3143" i="12"/>
  <c r="W3143" i="12" l="1"/>
  <c r="Q3143" i="12"/>
  <c r="R3143" i="12" s="1"/>
  <c r="E796" i="13"/>
  <c r="N3144" i="12"/>
  <c r="O3144" i="12" s="1"/>
  <c r="P3144" i="12" s="1"/>
  <c r="J3144" i="12"/>
  <c r="Y3144" i="12"/>
  <c r="I3144" i="12"/>
  <c r="B3145" i="12"/>
  <c r="U3144" i="12"/>
  <c r="E3144" i="12"/>
  <c r="F3144" i="12" s="1"/>
  <c r="V3144" i="12"/>
  <c r="K3143" i="12"/>
  <c r="E795" i="13" l="1"/>
  <c r="N3145" i="12"/>
  <c r="O3145" i="12" s="1"/>
  <c r="P3145" i="12" s="1"/>
  <c r="J3145" i="12"/>
  <c r="Y3145" i="12"/>
  <c r="I3145" i="12"/>
  <c r="V3145" i="12"/>
  <c r="B3146" i="12"/>
  <c r="U3145" i="12"/>
  <c r="E3145" i="12"/>
  <c r="F3145" i="12" s="1"/>
  <c r="K3144" i="12"/>
  <c r="Q3144" i="12"/>
  <c r="R3144" i="12" s="1"/>
  <c r="W3144" i="12"/>
  <c r="W3145" i="12" l="1"/>
  <c r="E794" i="13"/>
  <c r="J3146" i="12"/>
  <c r="Y3146" i="12"/>
  <c r="I3146" i="12"/>
  <c r="V3146" i="12"/>
  <c r="B3147" i="12"/>
  <c r="U3146" i="12"/>
  <c r="E3146" i="12"/>
  <c r="F3146" i="12" s="1"/>
  <c r="N3146" i="12"/>
  <c r="O3146" i="12" s="1"/>
  <c r="P3146" i="12" s="1"/>
  <c r="K3145" i="12"/>
  <c r="Q3145" i="12"/>
  <c r="R3145" i="12" s="1"/>
  <c r="E793" i="13" l="1"/>
  <c r="J3147" i="12"/>
  <c r="Y3147" i="12"/>
  <c r="I3147" i="12"/>
  <c r="V3147" i="12"/>
  <c r="B3148" i="12"/>
  <c r="U3147" i="12"/>
  <c r="E3147" i="12"/>
  <c r="F3147" i="12" s="1"/>
  <c r="N3147" i="12"/>
  <c r="O3147" i="12" s="1"/>
  <c r="P3147" i="12" s="1"/>
  <c r="K3146" i="12"/>
  <c r="Q3146" i="12"/>
  <c r="R3146" i="12" s="1"/>
  <c r="W3146" i="12"/>
  <c r="W3147" i="12" l="1"/>
  <c r="E792" i="13"/>
  <c r="V3148" i="12"/>
  <c r="B3149" i="12"/>
  <c r="U3148" i="12"/>
  <c r="E3148" i="12"/>
  <c r="F3148" i="12" s="1"/>
  <c r="N3148" i="12"/>
  <c r="O3148" i="12" s="1"/>
  <c r="P3148" i="12" s="1"/>
  <c r="Y3148" i="12"/>
  <c r="I3148" i="12"/>
  <c r="J3148" i="12"/>
  <c r="K3147" i="12"/>
  <c r="Q3147" i="12"/>
  <c r="R3147" i="12" s="1"/>
  <c r="W3148" i="12" l="1"/>
  <c r="Q3148" i="12"/>
  <c r="R3148" i="12" s="1"/>
  <c r="E791" i="13"/>
  <c r="N3149" i="12"/>
  <c r="O3149" i="12" s="1"/>
  <c r="P3149" i="12" s="1"/>
  <c r="J3149" i="12"/>
  <c r="Y3149" i="12"/>
  <c r="I3149" i="12"/>
  <c r="V3149" i="12"/>
  <c r="B3150" i="12"/>
  <c r="U3149" i="12"/>
  <c r="E3149" i="12"/>
  <c r="F3149" i="12" s="1"/>
  <c r="K3148" i="12"/>
  <c r="W3149" i="12" l="1"/>
  <c r="Q3149" i="12"/>
  <c r="R3149" i="12" s="1"/>
  <c r="E790" i="13"/>
  <c r="N3150" i="12"/>
  <c r="O3150" i="12" s="1"/>
  <c r="P3150" i="12" s="1"/>
  <c r="J3150" i="12"/>
  <c r="Y3150" i="12"/>
  <c r="I3150" i="12"/>
  <c r="V3150" i="12"/>
  <c r="B3151" i="12"/>
  <c r="U3150" i="12"/>
  <c r="E3150" i="12"/>
  <c r="F3150" i="12" s="1"/>
  <c r="K3149" i="12"/>
  <c r="K3150" i="12" l="1"/>
  <c r="W3150" i="12"/>
  <c r="Q3150" i="12"/>
  <c r="R3150" i="12" s="1"/>
  <c r="E789" i="13"/>
  <c r="N3151" i="12"/>
  <c r="O3151" i="12" s="1"/>
  <c r="P3151" i="12" s="1"/>
  <c r="J3151" i="12"/>
  <c r="Y3151" i="12"/>
  <c r="I3151" i="12"/>
  <c r="V3151" i="12"/>
  <c r="B3152" i="12"/>
  <c r="U3151" i="12"/>
  <c r="E3151" i="12"/>
  <c r="F3151" i="12" s="1"/>
  <c r="K3151" i="12" l="1"/>
  <c r="Q3151" i="12"/>
  <c r="R3151" i="12" s="1"/>
  <c r="W3151" i="12"/>
  <c r="E788" i="13"/>
  <c r="J3152" i="12"/>
  <c r="Y3152" i="12"/>
  <c r="I3152" i="12"/>
  <c r="V3152" i="12"/>
  <c r="B3153" i="12"/>
  <c r="U3152" i="12"/>
  <c r="E3152" i="12"/>
  <c r="F3152" i="12" s="1"/>
  <c r="N3152" i="12"/>
  <c r="O3152" i="12" s="1"/>
  <c r="P3152" i="12" s="1"/>
  <c r="K3152" i="12" l="1"/>
  <c r="Q3152" i="12"/>
  <c r="R3152" i="12" s="1"/>
  <c r="W3152" i="12"/>
  <c r="E787" i="13"/>
  <c r="V3153" i="12"/>
  <c r="B3154" i="12"/>
  <c r="U3153" i="12"/>
  <c r="E3153" i="12"/>
  <c r="F3153" i="12" s="1"/>
  <c r="N3153" i="12"/>
  <c r="O3153" i="12" s="1"/>
  <c r="P3153" i="12" s="1"/>
  <c r="J3153" i="12"/>
  <c r="Y3153" i="12"/>
  <c r="I3153" i="12"/>
  <c r="W3153" i="12" l="1"/>
  <c r="K3153" i="12"/>
  <c r="Q3153" i="12"/>
  <c r="R3153" i="12" s="1"/>
  <c r="E786" i="13"/>
  <c r="B3155" i="12"/>
  <c r="U3154" i="12"/>
  <c r="E3154" i="12"/>
  <c r="F3154" i="12" s="1"/>
  <c r="N3154" i="12"/>
  <c r="O3154" i="12" s="1"/>
  <c r="P3154" i="12" s="1"/>
  <c r="J3154" i="12"/>
  <c r="Y3154" i="12"/>
  <c r="I3154" i="12"/>
  <c r="V3154" i="12"/>
  <c r="Q3154" i="12" l="1"/>
  <c r="R3154" i="12" s="1"/>
  <c r="K3154" i="12"/>
  <c r="W3154" i="12"/>
  <c r="E785" i="13"/>
  <c r="N3155" i="12"/>
  <c r="O3155" i="12" s="1"/>
  <c r="P3155" i="12" s="1"/>
  <c r="J3155" i="12"/>
  <c r="Y3155" i="12"/>
  <c r="I3155" i="12"/>
  <c r="V3155" i="12"/>
  <c r="B3156" i="12"/>
  <c r="U3155" i="12"/>
  <c r="E3155" i="12"/>
  <c r="F3155" i="12" s="1"/>
  <c r="W3155" i="12" l="1"/>
  <c r="Q3155" i="12"/>
  <c r="R3155" i="12" s="1"/>
  <c r="E784" i="13"/>
  <c r="N3156" i="12"/>
  <c r="O3156" i="12" s="1"/>
  <c r="P3156" i="12" s="1"/>
  <c r="J3156" i="12"/>
  <c r="Y3156" i="12"/>
  <c r="I3156" i="12"/>
  <c r="V3156" i="12"/>
  <c r="B3157" i="12"/>
  <c r="U3156" i="12"/>
  <c r="E3156" i="12"/>
  <c r="F3156" i="12" s="1"/>
  <c r="K3155" i="12"/>
  <c r="W3156" i="12" l="1"/>
  <c r="Q3156" i="12"/>
  <c r="R3156" i="12" s="1"/>
  <c r="E783" i="13"/>
  <c r="J3157" i="12"/>
  <c r="Y3157" i="12"/>
  <c r="I3157" i="12"/>
  <c r="V3157" i="12"/>
  <c r="B3158" i="12"/>
  <c r="U3157" i="12"/>
  <c r="E3157" i="12"/>
  <c r="F3157" i="12" s="1"/>
  <c r="N3157" i="12"/>
  <c r="O3157" i="12" s="1"/>
  <c r="P3157" i="12" s="1"/>
  <c r="K3156" i="12"/>
  <c r="K3157" i="12" l="1"/>
  <c r="Q3157" i="12"/>
  <c r="R3157" i="12" s="1"/>
  <c r="W3157" i="12"/>
  <c r="E782" i="13"/>
  <c r="Y3158" i="12"/>
  <c r="I3158" i="12"/>
  <c r="V3158" i="12"/>
  <c r="B3159" i="12"/>
  <c r="U3158" i="12"/>
  <c r="E3158" i="12"/>
  <c r="F3158" i="12" s="1"/>
  <c r="N3158" i="12"/>
  <c r="O3158" i="12" s="1"/>
  <c r="P3158" i="12" s="1"/>
  <c r="J3158" i="12"/>
  <c r="E781" i="13" l="1"/>
  <c r="V3159" i="12"/>
  <c r="B3160" i="12"/>
  <c r="U3159" i="12"/>
  <c r="E3159" i="12"/>
  <c r="F3159" i="12" s="1"/>
  <c r="N3159" i="12"/>
  <c r="O3159" i="12" s="1"/>
  <c r="P3159" i="12" s="1"/>
  <c r="J3159" i="12"/>
  <c r="Y3159" i="12"/>
  <c r="I3159" i="12"/>
  <c r="K3158" i="12"/>
  <c r="Q3158" i="12"/>
  <c r="R3158" i="12" s="1"/>
  <c r="W3158" i="12"/>
  <c r="Q3159" i="12" l="1"/>
  <c r="R3159" i="12" s="1"/>
  <c r="W3159" i="12"/>
  <c r="E780" i="13"/>
  <c r="N3160" i="12"/>
  <c r="O3160" i="12" s="1"/>
  <c r="P3160" i="12" s="1"/>
  <c r="J3160" i="12"/>
  <c r="Y3160" i="12"/>
  <c r="I3160" i="12"/>
  <c r="B3161" i="12"/>
  <c r="U3160" i="12"/>
  <c r="E3160" i="12"/>
  <c r="F3160" i="12" s="1"/>
  <c r="V3160" i="12"/>
  <c r="K3159" i="12"/>
  <c r="W3160" i="12" l="1"/>
  <c r="Q3160" i="12"/>
  <c r="R3160" i="12" s="1"/>
  <c r="E779" i="13"/>
  <c r="N3161" i="12"/>
  <c r="O3161" i="12" s="1"/>
  <c r="P3161" i="12" s="1"/>
  <c r="J3161" i="12"/>
  <c r="Y3161" i="12"/>
  <c r="I3161" i="12"/>
  <c r="V3161" i="12"/>
  <c r="B3162" i="12"/>
  <c r="U3161" i="12"/>
  <c r="E3161" i="12"/>
  <c r="F3161" i="12" s="1"/>
  <c r="K3160" i="12"/>
  <c r="W3161" i="12" l="1"/>
  <c r="E778" i="13"/>
  <c r="J3162" i="12"/>
  <c r="Y3162" i="12"/>
  <c r="I3162" i="12"/>
  <c r="V3162" i="12"/>
  <c r="B3163" i="12"/>
  <c r="U3162" i="12"/>
  <c r="E3162" i="12"/>
  <c r="F3162" i="12" s="1"/>
  <c r="N3162" i="12"/>
  <c r="O3162" i="12" s="1"/>
  <c r="P3162" i="12" s="1"/>
  <c r="Q3161" i="12"/>
  <c r="R3161" i="12" s="1"/>
  <c r="K3161" i="12"/>
  <c r="K3162" i="12" l="1"/>
  <c r="Q3162" i="12"/>
  <c r="R3162" i="12" s="1"/>
  <c r="W3162" i="12"/>
  <c r="E777" i="13"/>
  <c r="J3163" i="12"/>
  <c r="Y3163" i="12"/>
  <c r="I3163" i="12"/>
  <c r="V3163" i="12"/>
  <c r="B3164" i="12"/>
  <c r="U3163" i="12"/>
  <c r="E3163" i="12"/>
  <c r="F3163" i="12" s="1"/>
  <c r="N3163" i="12"/>
  <c r="O3163" i="12" s="1"/>
  <c r="P3163" i="12" s="1"/>
  <c r="W3163" i="12" l="1"/>
  <c r="K3163" i="12"/>
  <c r="Q3163" i="12"/>
  <c r="R3163" i="12" s="1"/>
  <c r="E776" i="13"/>
  <c r="V3164" i="12"/>
  <c r="B3165" i="12"/>
  <c r="U3164" i="12"/>
  <c r="E3164" i="12"/>
  <c r="F3164" i="12" s="1"/>
  <c r="N3164" i="12"/>
  <c r="O3164" i="12" s="1"/>
  <c r="P3164" i="12" s="1"/>
  <c r="Y3164" i="12"/>
  <c r="I3164" i="12"/>
  <c r="J3164" i="12"/>
  <c r="W3164" i="12" l="1"/>
  <c r="E775" i="13"/>
  <c r="N3165" i="12"/>
  <c r="O3165" i="12" s="1"/>
  <c r="P3165" i="12" s="1"/>
  <c r="J3165" i="12"/>
  <c r="Y3165" i="12"/>
  <c r="I3165" i="12"/>
  <c r="V3165" i="12"/>
  <c r="B3166" i="12"/>
  <c r="U3165" i="12"/>
  <c r="E3165" i="12"/>
  <c r="F3165" i="12" s="1"/>
  <c r="K3164" i="12"/>
  <c r="Q3164" i="12"/>
  <c r="R3164" i="12" s="1"/>
  <c r="W3165" i="12" l="1"/>
  <c r="K3165" i="12"/>
  <c r="Q3165" i="12"/>
  <c r="R3165" i="12" s="1"/>
  <c r="E774" i="13"/>
  <c r="N3166" i="12"/>
  <c r="O3166" i="12" s="1"/>
  <c r="P3166" i="12" s="1"/>
  <c r="J3166" i="12"/>
  <c r="Y3166" i="12"/>
  <c r="I3166" i="12"/>
  <c r="V3166" i="12"/>
  <c r="B3167" i="12"/>
  <c r="U3166" i="12"/>
  <c r="E3166" i="12"/>
  <c r="F3166" i="12" s="1"/>
  <c r="Q3166" i="12" l="1"/>
  <c r="R3166" i="12" s="1"/>
  <c r="E773" i="13"/>
  <c r="N3167" i="12"/>
  <c r="O3167" i="12" s="1"/>
  <c r="P3167" i="12" s="1"/>
  <c r="J3167" i="12"/>
  <c r="Y3167" i="12"/>
  <c r="I3167" i="12"/>
  <c r="V3167" i="12"/>
  <c r="B3168" i="12"/>
  <c r="U3167" i="12"/>
  <c r="E3167" i="12"/>
  <c r="F3167" i="12" s="1"/>
  <c r="W3166" i="12"/>
  <c r="K3166" i="12"/>
  <c r="Q3167" i="12" l="1"/>
  <c r="R3167" i="12" s="1"/>
  <c r="E772" i="13"/>
  <c r="J3168" i="12"/>
  <c r="Y3168" i="12"/>
  <c r="I3168" i="12"/>
  <c r="V3168" i="12"/>
  <c r="B3169" i="12"/>
  <c r="U3168" i="12"/>
  <c r="E3168" i="12"/>
  <c r="F3168" i="12" s="1"/>
  <c r="N3168" i="12"/>
  <c r="O3168" i="12" s="1"/>
  <c r="P3168" i="12" s="1"/>
  <c r="K3167" i="12"/>
  <c r="W3167" i="12"/>
  <c r="W3168" i="12" l="1"/>
  <c r="Q3168" i="12"/>
  <c r="R3168" i="12" s="1"/>
  <c r="E771" i="13"/>
  <c r="V3169" i="12"/>
  <c r="B3170" i="12"/>
  <c r="U3169" i="12"/>
  <c r="E3169" i="12"/>
  <c r="F3169" i="12" s="1"/>
  <c r="N3169" i="12"/>
  <c r="O3169" i="12" s="1"/>
  <c r="P3169" i="12" s="1"/>
  <c r="J3169" i="12"/>
  <c r="Y3169" i="12"/>
  <c r="I3169" i="12"/>
  <c r="K3168" i="12"/>
  <c r="W3169" i="12" l="1"/>
  <c r="E770" i="13"/>
  <c r="B3171" i="12"/>
  <c r="U3170" i="12"/>
  <c r="E3170" i="12"/>
  <c r="F3170" i="12" s="1"/>
  <c r="N3170" i="12"/>
  <c r="O3170" i="12" s="1"/>
  <c r="P3170" i="12" s="1"/>
  <c r="J3170" i="12"/>
  <c r="Y3170" i="12"/>
  <c r="I3170" i="12"/>
  <c r="V3170" i="12"/>
  <c r="K3169" i="12"/>
  <c r="Q3169" i="12"/>
  <c r="R3169" i="12" s="1"/>
  <c r="Q3170" i="12" l="1"/>
  <c r="R3170" i="12" s="1"/>
  <c r="W3170" i="12"/>
  <c r="E769" i="13"/>
  <c r="N3171" i="12"/>
  <c r="O3171" i="12" s="1"/>
  <c r="P3171" i="12" s="1"/>
  <c r="J3171" i="12"/>
  <c r="Y3171" i="12"/>
  <c r="I3171" i="12"/>
  <c r="V3171" i="12"/>
  <c r="B3172" i="12"/>
  <c r="U3171" i="12"/>
  <c r="E3171" i="12"/>
  <c r="F3171" i="12" s="1"/>
  <c r="K3170" i="12"/>
  <c r="K3171" i="12" l="1"/>
  <c r="Q3171" i="12"/>
  <c r="R3171" i="12" s="1"/>
  <c r="W3171" i="12"/>
  <c r="E768" i="13"/>
  <c r="N3172" i="12"/>
  <c r="O3172" i="12" s="1"/>
  <c r="P3172" i="12" s="1"/>
  <c r="J3172" i="12"/>
  <c r="Y3172" i="12"/>
  <c r="I3172" i="12"/>
  <c r="V3172" i="12"/>
  <c r="B3173" i="12"/>
  <c r="U3172" i="12"/>
  <c r="E3172" i="12"/>
  <c r="F3172" i="12" s="1"/>
  <c r="Q3172" i="12" l="1"/>
  <c r="R3172" i="12" s="1"/>
  <c r="W3172" i="12"/>
  <c r="E767" i="13"/>
  <c r="J3173" i="12"/>
  <c r="Y3173" i="12"/>
  <c r="I3173" i="12"/>
  <c r="V3173" i="12"/>
  <c r="B3174" i="12"/>
  <c r="U3173" i="12"/>
  <c r="E3173" i="12"/>
  <c r="F3173" i="12" s="1"/>
  <c r="N3173" i="12"/>
  <c r="O3173" i="12" s="1"/>
  <c r="P3173" i="12" s="1"/>
  <c r="K3172" i="12"/>
  <c r="K3173" i="12" l="1"/>
  <c r="Q3173" i="12"/>
  <c r="R3173" i="12" s="1"/>
  <c r="W3173" i="12"/>
  <c r="E766" i="13"/>
  <c r="Y3174" i="12"/>
  <c r="I3174" i="12"/>
  <c r="V3174" i="12"/>
  <c r="B3175" i="12"/>
  <c r="U3174" i="12"/>
  <c r="E3174" i="12"/>
  <c r="F3174" i="12" s="1"/>
  <c r="N3174" i="12"/>
  <c r="O3174" i="12" s="1"/>
  <c r="P3174" i="12" s="1"/>
  <c r="J3174" i="12"/>
  <c r="W3174" i="12" l="1"/>
  <c r="Q3174" i="12"/>
  <c r="R3174" i="12" s="1"/>
  <c r="E765" i="13"/>
  <c r="V3175" i="12"/>
  <c r="B3176" i="12"/>
  <c r="U3175" i="12"/>
  <c r="E3175" i="12"/>
  <c r="F3175" i="12" s="1"/>
  <c r="N3175" i="12"/>
  <c r="O3175" i="12" s="1"/>
  <c r="P3175" i="12" s="1"/>
  <c r="J3175" i="12"/>
  <c r="Y3175" i="12"/>
  <c r="I3175" i="12"/>
  <c r="K3174" i="12"/>
  <c r="W3175" i="12" l="1"/>
  <c r="E764" i="13"/>
  <c r="N3176" i="12"/>
  <c r="O3176" i="12" s="1"/>
  <c r="P3176" i="12" s="1"/>
  <c r="J3176" i="12"/>
  <c r="Y3176" i="12"/>
  <c r="I3176" i="12"/>
  <c r="B3177" i="12"/>
  <c r="U3176" i="12"/>
  <c r="E3176" i="12"/>
  <c r="F3176" i="12" s="1"/>
  <c r="V3176" i="12"/>
  <c r="K3175" i="12"/>
  <c r="Q3175" i="12"/>
  <c r="R3175" i="12" s="1"/>
  <c r="K3176" i="12" l="1"/>
  <c r="Q3176" i="12"/>
  <c r="R3176" i="12" s="1"/>
  <c r="W3176" i="12"/>
  <c r="E763" i="13"/>
  <c r="N3177" i="12"/>
  <c r="O3177" i="12" s="1"/>
  <c r="P3177" i="12" s="1"/>
  <c r="J3177" i="12"/>
  <c r="Y3177" i="12"/>
  <c r="I3177" i="12"/>
  <c r="V3177" i="12"/>
  <c r="B3178" i="12"/>
  <c r="U3177" i="12"/>
  <c r="E3177" i="12"/>
  <c r="F3177" i="12" s="1"/>
  <c r="Q3177" i="12" l="1"/>
  <c r="R3177" i="12" s="1"/>
  <c r="W3177" i="12"/>
  <c r="E762" i="13"/>
  <c r="J3178" i="12"/>
  <c r="Y3178" i="12"/>
  <c r="I3178" i="12"/>
  <c r="V3178" i="12"/>
  <c r="B3179" i="12"/>
  <c r="U3178" i="12"/>
  <c r="E3178" i="12"/>
  <c r="F3178" i="12" s="1"/>
  <c r="N3178" i="12"/>
  <c r="O3178" i="12" s="1"/>
  <c r="P3178" i="12" s="1"/>
  <c r="K3177" i="12"/>
  <c r="K3178" i="12" l="1"/>
  <c r="Q3178" i="12"/>
  <c r="R3178" i="12" s="1"/>
  <c r="W3178" i="12"/>
  <c r="E761" i="13"/>
  <c r="J3179" i="12"/>
  <c r="Y3179" i="12"/>
  <c r="I3179" i="12"/>
  <c r="V3179" i="12"/>
  <c r="B3180" i="12"/>
  <c r="U3179" i="12"/>
  <c r="E3179" i="12"/>
  <c r="F3179" i="12" s="1"/>
  <c r="N3179" i="12"/>
  <c r="O3179" i="12" s="1"/>
  <c r="P3179" i="12" s="1"/>
  <c r="W3179" i="12" l="1"/>
  <c r="Q3179" i="12"/>
  <c r="R3179" i="12" s="1"/>
  <c r="E760" i="13"/>
  <c r="V3180" i="12"/>
  <c r="B3181" i="12"/>
  <c r="U3180" i="12"/>
  <c r="E3180" i="12"/>
  <c r="F3180" i="12" s="1"/>
  <c r="N3180" i="12"/>
  <c r="O3180" i="12" s="1"/>
  <c r="P3180" i="12" s="1"/>
  <c r="Y3180" i="12"/>
  <c r="I3180" i="12"/>
  <c r="J3180" i="12"/>
  <c r="K3179" i="12"/>
  <c r="K3180" i="12" l="1"/>
  <c r="W3180" i="12"/>
  <c r="Q3180" i="12"/>
  <c r="R3180" i="12" s="1"/>
  <c r="E759" i="13"/>
  <c r="N3181" i="12"/>
  <c r="O3181" i="12" s="1"/>
  <c r="P3181" i="12" s="1"/>
  <c r="J3181" i="12"/>
  <c r="Y3181" i="12"/>
  <c r="I3181" i="12"/>
  <c r="V3181" i="12"/>
  <c r="B3182" i="12"/>
  <c r="U3181" i="12"/>
  <c r="E3181" i="12"/>
  <c r="F3181" i="12" s="1"/>
  <c r="W3181" i="12" l="1"/>
  <c r="Q3181" i="12"/>
  <c r="R3181" i="12" s="1"/>
  <c r="E758" i="13"/>
  <c r="N3182" i="12"/>
  <c r="O3182" i="12" s="1"/>
  <c r="P3182" i="12" s="1"/>
  <c r="J3182" i="12"/>
  <c r="Y3182" i="12"/>
  <c r="I3182" i="12"/>
  <c r="V3182" i="12"/>
  <c r="B3183" i="12"/>
  <c r="U3182" i="12"/>
  <c r="E3182" i="12"/>
  <c r="F3182" i="12" s="1"/>
  <c r="K3181" i="12"/>
  <c r="Q3182" i="12" l="1"/>
  <c r="R3182" i="12" s="1"/>
  <c r="W3182" i="12"/>
  <c r="E757" i="13"/>
  <c r="N3183" i="12"/>
  <c r="O3183" i="12" s="1"/>
  <c r="P3183" i="12" s="1"/>
  <c r="J3183" i="12"/>
  <c r="Y3183" i="12"/>
  <c r="I3183" i="12"/>
  <c r="V3183" i="12"/>
  <c r="B3184" i="12"/>
  <c r="U3183" i="12"/>
  <c r="E3183" i="12"/>
  <c r="F3183" i="12" s="1"/>
  <c r="K3182" i="12"/>
  <c r="Q3183" i="12" l="1"/>
  <c r="R3183" i="12" s="1"/>
  <c r="W3183" i="12"/>
  <c r="E756" i="13"/>
  <c r="J3184" i="12"/>
  <c r="Y3184" i="12"/>
  <c r="I3184" i="12"/>
  <c r="V3184" i="12"/>
  <c r="B3185" i="12"/>
  <c r="U3184" i="12"/>
  <c r="E3184" i="12"/>
  <c r="F3184" i="12" s="1"/>
  <c r="N3184" i="12"/>
  <c r="O3184" i="12" s="1"/>
  <c r="P3184" i="12" s="1"/>
  <c r="K3183" i="12"/>
  <c r="K3184" i="12" l="1"/>
  <c r="Q3184" i="12"/>
  <c r="R3184" i="12" s="1"/>
  <c r="W3184" i="12"/>
  <c r="E755" i="13"/>
  <c r="V3185" i="12"/>
  <c r="B3186" i="12"/>
  <c r="U3185" i="12"/>
  <c r="E3185" i="12"/>
  <c r="F3185" i="12" s="1"/>
  <c r="N3185" i="12"/>
  <c r="O3185" i="12" s="1"/>
  <c r="P3185" i="12" s="1"/>
  <c r="J3185" i="12"/>
  <c r="Y3185" i="12"/>
  <c r="I3185" i="12"/>
  <c r="E754" i="13" l="1"/>
  <c r="B3187" i="12"/>
  <c r="U3186" i="12"/>
  <c r="E3186" i="12"/>
  <c r="F3186" i="12" s="1"/>
  <c r="N3186" i="12"/>
  <c r="O3186" i="12" s="1"/>
  <c r="P3186" i="12" s="1"/>
  <c r="J3186" i="12"/>
  <c r="Y3186" i="12"/>
  <c r="I3186" i="12"/>
  <c r="V3186" i="12"/>
  <c r="K3185" i="12"/>
  <c r="Q3185" i="12"/>
  <c r="R3185" i="12" s="1"/>
  <c r="W3185" i="12"/>
  <c r="Q3186" i="12" l="1"/>
  <c r="R3186" i="12" s="1"/>
  <c r="W3186" i="12"/>
  <c r="E753" i="13"/>
  <c r="N3187" i="12"/>
  <c r="O3187" i="12" s="1"/>
  <c r="P3187" i="12" s="1"/>
  <c r="J3187" i="12"/>
  <c r="Y3187" i="12"/>
  <c r="I3187" i="12"/>
  <c r="V3187" i="12"/>
  <c r="B3188" i="12"/>
  <c r="U3187" i="12"/>
  <c r="E3187" i="12"/>
  <c r="F3187" i="12" s="1"/>
  <c r="K3186" i="12"/>
  <c r="W3187" i="12" l="1"/>
  <c r="Q3187" i="12"/>
  <c r="R3187" i="12" s="1"/>
  <c r="E752" i="13"/>
  <c r="N3188" i="12"/>
  <c r="O3188" i="12" s="1"/>
  <c r="P3188" i="12" s="1"/>
  <c r="J3188" i="12"/>
  <c r="Y3188" i="12"/>
  <c r="I3188" i="12"/>
  <c r="V3188" i="12"/>
  <c r="B3189" i="12"/>
  <c r="U3188" i="12"/>
  <c r="E3188" i="12"/>
  <c r="F3188" i="12" s="1"/>
  <c r="K3187" i="12"/>
  <c r="W3188" i="12" l="1"/>
  <c r="Q3188" i="12"/>
  <c r="R3188" i="12" s="1"/>
  <c r="E751" i="13"/>
  <c r="J3189" i="12"/>
  <c r="Y3189" i="12"/>
  <c r="I3189" i="12"/>
  <c r="V3189" i="12"/>
  <c r="B3190" i="12"/>
  <c r="U3189" i="12"/>
  <c r="E3189" i="12"/>
  <c r="F3189" i="12" s="1"/>
  <c r="N3189" i="12"/>
  <c r="O3189" i="12" s="1"/>
  <c r="P3189" i="12" s="1"/>
  <c r="K3188" i="12"/>
  <c r="W3189" i="12" l="1"/>
  <c r="Q3189" i="12"/>
  <c r="R3189" i="12" s="1"/>
  <c r="E750" i="13"/>
  <c r="Y3190" i="12"/>
  <c r="I3190" i="12"/>
  <c r="V3190" i="12"/>
  <c r="B3191" i="12"/>
  <c r="U3190" i="12"/>
  <c r="E3190" i="12"/>
  <c r="F3190" i="12" s="1"/>
  <c r="N3190" i="12"/>
  <c r="O3190" i="12" s="1"/>
  <c r="P3190" i="12" s="1"/>
  <c r="J3190" i="12"/>
  <c r="K3189" i="12"/>
  <c r="W3190" i="12" l="1"/>
  <c r="K3190" i="12"/>
  <c r="Q3190" i="12"/>
  <c r="R3190" i="12" s="1"/>
  <c r="E749" i="13"/>
  <c r="V3191" i="12"/>
  <c r="B3192" i="12"/>
  <c r="U3191" i="12"/>
  <c r="E3191" i="12"/>
  <c r="F3191" i="12" s="1"/>
  <c r="N3191" i="12"/>
  <c r="O3191" i="12" s="1"/>
  <c r="P3191" i="12" s="1"/>
  <c r="J3191" i="12"/>
  <c r="Y3191" i="12"/>
  <c r="I3191" i="12"/>
  <c r="E748" i="13" l="1"/>
  <c r="U3192" i="12"/>
  <c r="B3193" i="12"/>
  <c r="N3192" i="12"/>
  <c r="O3192" i="12" s="1"/>
  <c r="P3192" i="12" s="1"/>
  <c r="J3192" i="12"/>
  <c r="I3192" i="12"/>
  <c r="E3192" i="12"/>
  <c r="F3192" i="12" s="1"/>
  <c r="Y3192" i="12"/>
  <c r="V3192" i="12"/>
  <c r="K3191" i="12"/>
  <c r="Q3191" i="12"/>
  <c r="R3191" i="12" s="1"/>
  <c r="W3191" i="12"/>
  <c r="Q3192" i="12" l="1"/>
  <c r="R3192" i="12" s="1"/>
  <c r="E747" i="13"/>
  <c r="B3194" i="12"/>
  <c r="U3193" i="12"/>
  <c r="E3193" i="12"/>
  <c r="F3193" i="12" s="1"/>
  <c r="V3193" i="12"/>
  <c r="N3193" i="12"/>
  <c r="O3193" i="12" s="1"/>
  <c r="P3193" i="12" s="1"/>
  <c r="J3193" i="12"/>
  <c r="Y3193" i="12"/>
  <c r="I3193" i="12"/>
  <c r="W3192" i="12"/>
  <c r="K3192" i="12"/>
  <c r="W3193" i="12" l="1"/>
  <c r="E746" i="13"/>
  <c r="B3195" i="12"/>
  <c r="U3194" i="12"/>
  <c r="E3194" i="12"/>
  <c r="F3194" i="12" s="1"/>
  <c r="I3194" i="12"/>
  <c r="Y3194" i="12"/>
  <c r="V3194" i="12"/>
  <c r="N3194" i="12"/>
  <c r="O3194" i="12" s="1"/>
  <c r="P3194" i="12" s="1"/>
  <c r="J3194" i="12"/>
  <c r="K3193" i="12"/>
  <c r="Q3193" i="12"/>
  <c r="R3193" i="12" s="1"/>
  <c r="Q3194" i="12" l="1"/>
  <c r="R3194" i="12" s="1"/>
  <c r="K3194" i="12"/>
  <c r="W3194" i="12"/>
  <c r="E745" i="13"/>
  <c r="B3196" i="12"/>
  <c r="U3195" i="12"/>
  <c r="E3195" i="12"/>
  <c r="F3195" i="12" s="1"/>
  <c r="N3195" i="12"/>
  <c r="O3195" i="12" s="1"/>
  <c r="P3195" i="12" s="1"/>
  <c r="J3195" i="12"/>
  <c r="I3195" i="12"/>
  <c r="Y3195" i="12"/>
  <c r="V3195" i="12"/>
  <c r="W3195" i="12" l="1"/>
  <c r="K3195" i="12"/>
  <c r="E744" i="13"/>
  <c r="Y3196" i="12"/>
  <c r="V3196" i="12"/>
  <c r="U3196" i="12"/>
  <c r="N3196" i="12"/>
  <c r="O3196" i="12" s="1"/>
  <c r="P3196" i="12" s="1"/>
  <c r="B3197" i="12"/>
  <c r="J3196" i="12"/>
  <c r="I3196" i="12"/>
  <c r="E3196" i="12"/>
  <c r="F3196" i="12" s="1"/>
  <c r="Q3195" i="12"/>
  <c r="R3195" i="12" s="1"/>
  <c r="W3196" i="12" l="1"/>
  <c r="Q3196" i="12"/>
  <c r="R3196" i="12" s="1"/>
  <c r="K3196" i="12"/>
  <c r="E743" i="13"/>
  <c r="N3197" i="12"/>
  <c r="O3197" i="12" s="1"/>
  <c r="P3197" i="12" s="1"/>
  <c r="J3197" i="12"/>
  <c r="Y3197" i="12"/>
  <c r="I3197" i="12"/>
  <c r="B3198" i="12"/>
  <c r="E3197" i="12"/>
  <c r="F3197" i="12" s="1"/>
  <c r="V3197" i="12"/>
  <c r="U3197" i="12"/>
  <c r="W3197" i="12" l="1"/>
  <c r="E742" i="13"/>
  <c r="J3198" i="12"/>
  <c r="Y3198" i="12"/>
  <c r="I3198" i="12"/>
  <c r="V3198" i="12"/>
  <c r="N3198" i="12"/>
  <c r="O3198" i="12" s="1"/>
  <c r="P3198" i="12" s="1"/>
  <c r="E3198" i="12"/>
  <c r="F3198" i="12" s="1"/>
  <c r="U3198" i="12"/>
  <c r="B3199" i="12"/>
  <c r="Q3197" i="12"/>
  <c r="R3197" i="12" s="1"/>
  <c r="K3197" i="12"/>
  <c r="K3198" i="12" l="1"/>
  <c r="E741" i="13"/>
  <c r="Y3199" i="12"/>
  <c r="I3199" i="12"/>
  <c r="V3199" i="12"/>
  <c r="B3200" i="12"/>
  <c r="U3199" i="12"/>
  <c r="N3199" i="12"/>
  <c r="O3199" i="12" s="1"/>
  <c r="P3199" i="12" s="1"/>
  <c r="E3199" i="12"/>
  <c r="F3199" i="12" s="1"/>
  <c r="J3199" i="12"/>
  <c r="Q3198" i="12"/>
  <c r="R3198" i="12" s="1"/>
  <c r="W3198" i="12"/>
  <c r="W3199" i="12" l="1"/>
  <c r="Q3199" i="12"/>
  <c r="R3199" i="12" s="1"/>
  <c r="E740" i="13"/>
  <c r="V3200" i="12"/>
  <c r="B3201" i="12"/>
  <c r="U3200" i="12"/>
  <c r="E3200" i="12"/>
  <c r="F3200" i="12" s="1"/>
  <c r="Y3200" i="12"/>
  <c r="N3200" i="12"/>
  <c r="O3200" i="12" s="1"/>
  <c r="P3200" i="12" s="1"/>
  <c r="J3200" i="12"/>
  <c r="I3200" i="12"/>
  <c r="K3199" i="12"/>
  <c r="W3200" i="12" l="1"/>
  <c r="Q3200" i="12"/>
  <c r="R3200" i="12" s="1"/>
  <c r="E739" i="13"/>
  <c r="N3201" i="12"/>
  <c r="O3201" i="12" s="1"/>
  <c r="P3201" i="12" s="1"/>
  <c r="B3202" i="12"/>
  <c r="U3201" i="12"/>
  <c r="E3201" i="12"/>
  <c r="F3201" i="12" s="1"/>
  <c r="Y3201" i="12"/>
  <c r="V3201" i="12"/>
  <c r="I3201" i="12"/>
  <c r="J3201" i="12"/>
  <c r="K3200" i="12"/>
  <c r="W3201" i="12" l="1"/>
  <c r="K3201" i="12"/>
  <c r="E738" i="13"/>
  <c r="N3202" i="12"/>
  <c r="O3202" i="12" s="1"/>
  <c r="P3202" i="12" s="1"/>
  <c r="J3202" i="12"/>
  <c r="V3202" i="12"/>
  <c r="B3203" i="12"/>
  <c r="U3202" i="12"/>
  <c r="E3202" i="12"/>
  <c r="F3202" i="12" s="1"/>
  <c r="I3202" i="12"/>
  <c r="Y3202" i="12"/>
  <c r="Q3201" i="12"/>
  <c r="R3201" i="12" s="1"/>
  <c r="W3202" i="12" l="1"/>
  <c r="Q3202" i="12"/>
  <c r="R3202" i="12" s="1"/>
  <c r="K3202" i="12"/>
  <c r="E737" i="13"/>
  <c r="J3203" i="12"/>
  <c r="Y3203" i="12"/>
  <c r="I3203" i="12"/>
  <c r="V3203" i="12"/>
  <c r="B3204" i="12"/>
  <c r="U3203" i="12"/>
  <c r="E3203" i="12"/>
  <c r="F3203" i="12" s="1"/>
  <c r="N3203" i="12"/>
  <c r="O3203" i="12" s="1"/>
  <c r="P3203" i="12" s="1"/>
  <c r="K3203" i="12" l="1"/>
  <c r="Q3203" i="12"/>
  <c r="R3203" i="12" s="1"/>
  <c r="W3203" i="12"/>
  <c r="E736" i="13"/>
  <c r="J3204" i="12"/>
  <c r="Y3204" i="12"/>
  <c r="I3204" i="12"/>
  <c r="V3204" i="12"/>
  <c r="B3205" i="12"/>
  <c r="U3204" i="12"/>
  <c r="E3204" i="12"/>
  <c r="F3204" i="12" s="1"/>
  <c r="N3204" i="12"/>
  <c r="O3204" i="12" s="1"/>
  <c r="P3204" i="12" s="1"/>
  <c r="W3204" i="12" l="1"/>
  <c r="K3204" i="12"/>
  <c r="E735" i="13"/>
  <c r="V3205" i="12"/>
  <c r="B3206" i="12"/>
  <c r="U3205" i="12"/>
  <c r="E3205" i="12"/>
  <c r="F3205" i="12" s="1"/>
  <c r="Y3205" i="12"/>
  <c r="I3205" i="12"/>
  <c r="N3205" i="12"/>
  <c r="O3205" i="12" s="1"/>
  <c r="P3205" i="12" s="1"/>
  <c r="J3205" i="12"/>
  <c r="Q3204" i="12"/>
  <c r="R3204" i="12" s="1"/>
  <c r="W3205" i="12" l="1"/>
  <c r="Q3205" i="12"/>
  <c r="R3205" i="12" s="1"/>
  <c r="E734" i="13"/>
  <c r="N3206" i="12"/>
  <c r="O3206" i="12" s="1"/>
  <c r="P3206" i="12" s="1"/>
  <c r="J3206" i="12"/>
  <c r="Y3206" i="12"/>
  <c r="I3206" i="12"/>
  <c r="V3206" i="12"/>
  <c r="B3207" i="12"/>
  <c r="U3206" i="12"/>
  <c r="E3206" i="12"/>
  <c r="F3206" i="12" s="1"/>
  <c r="K3205" i="12"/>
  <c r="Q3206" i="12" l="1"/>
  <c r="R3206" i="12" s="1"/>
  <c r="W3206" i="12"/>
  <c r="E733" i="13"/>
  <c r="N3207" i="12"/>
  <c r="O3207" i="12" s="1"/>
  <c r="P3207" i="12" s="1"/>
  <c r="J3207" i="12"/>
  <c r="Y3207" i="12"/>
  <c r="I3207" i="12"/>
  <c r="V3207" i="12"/>
  <c r="B3208" i="12"/>
  <c r="U3207" i="12"/>
  <c r="E3207" i="12"/>
  <c r="F3207" i="12" s="1"/>
  <c r="K3206" i="12"/>
  <c r="Q3207" i="12" l="1"/>
  <c r="R3207" i="12" s="1"/>
  <c r="W3207" i="12"/>
  <c r="E732" i="13"/>
  <c r="N3208" i="12"/>
  <c r="O3208" i="12" s="1"/>
  <c r="P3208" i="12" s="1"/>
  <c r="J3208" i="12"/>
  <c r="Y3208" i="12"/>
  <c r="I3208" i="12"/>
  <c r="V3208" i="12"/>
  <c r="B3209" i="12"/>
  <c r="U3208" i="12"/>
  <c r="E3208" i="12"/>
  <c r="F3208" i="12" s="1"/>
  <c r="K3207" i="12"/>
  <c r="W3208" i="12" l="1"/>
  <c r="Q3208" i="12"/>
  <c r="R3208" i="12" s="1"/>
  <c r="E731" i="13"/>
  <c r="J3209" i="12"/>
  <c r="Y3209" i="12"/>
  <c r="I3209" i="12"/>
  <c r="V3209" i="12"/>
  <c r="B3210" i="12"/>
  <c r="U3209" i="12"/>
  <c r="E3209" i="12"/>
  <c r="F3209" i="12" s="1"/>
  <c r="N3209" i="12"/>
  <c r="O3209" i="12" s="1"/>
  <c r="P3209" i="12" s="1"/>
  <c r="K3208" i="12"/>
  <c r="K3209" i="12" l="1"/>
  <c r="Q3209" i="12"/>
  <c r="R3209" i="12" s="1"/>
  <c r="W3209" i="12"/>
  <c r="E730" i="13"/>
  <c r="V3210" i="12"/>
  <c r="B3211" i="12"/>
  <c r="U3210" i="12"/>
  <c r="E3210" i="12"/>
  <c r="F3210" i="12" s="1"/>
  <c r="N3210" i="12"/>
  <c r="O3210" i="12" s="1"/>
  <c r="P3210" i="12" s="1"/>
  <c r="J3210" i="12"/>
  <c r="I3210" i="12"/>
  <c r="Y3210" i="12"/>
  <c r="E729" i="13" l="1"/>
  <c r="B3212" i="12"/>
  <c r="U3211" i="12"/>
  <c r="E3211" i="12"/>
  <c r="F3211" i="12" s="1"/>
  <c r="N3211" i="12"/>
  <c r="O3211" i="12" s="1"/>
  <c r="P3211" i="12" s="1"/>
  <c r="J3211" i="12"/>
  <c r="Y3211" i="12"/>
  <c r="I3211" i="12"/>
  <c r="V3211" i="12"/>
  <c r="K3210" i="12"/>
  <c r="Q3210" i="12"/>
  <c r="R3210" i="12" s="1"/>
  <c r="W3210" i="12"/>
  <c r="Q3211" i="12" l="1"/>
  <c r="R3211" i="12" s="1"/>
  <c r="W3211" i="12"/>
  <c r="E728" i="13"/>
  <c r="N3212" i="12"/>
  <c r="O3212" i="12" s="1"/>
  <c r="P3212" i="12" s="1"/>
  <c r="J3212" i="12"/>
  <c r="V3212" i="12"/>
  <c r="Y3212" i="12"/>
  <c r="U3212" i="12"/>
  <c r="I3212" i="12"/>
  <c r="E3212" i="12"/>
  <c r="F3212" i="12" s="1"/>
  <c r="B3213" i="12"/>
  <c r="K3211" i="12"/>
  <c r="W3212" i="12" l="1"/>
  <c r="Q3212" i="12"/>
  <c r="R3212" i="12" s="1"/>
  <c r="K3212" i="12"/>
  <c r="E727" i="13"/>
  <c r="N3213" i="12"/>
  <c r="O3213" i="12" s="1"/>
  <c r="P3213" i="12" s="1"/>
  <c r="J3213" i="12"/>
  <c r="Y3213" i="12"/>
  <c r="I3213" i="12"/>
  <c r="V3213" i="12"/>
  <c r="B3214" i="12"/>
  <c r="U3213" i="12"/>
  <c r="E3213" i="12"/>
  <c r="F3213" i="12" s="1"/>
  <c r="K3213" i="12" l="1"/>
  <c r="W3213" i="12"/>
  <c r="Q3213" i="12"/>
  <c r="R3213" i="12" s="1"/>
  <c r="E726" i="13"/>
  <c r="J3214" i="12"/>
  <c r="Y3214" i="12"/>
  <c r="I3214" i="12"/>
  <c r="V3214" i="12"/>
  <c r="B3215" i="12"/>
  <c r="U3214" i="12"/>
  <c r="E3214" i="12"/>
  <c r="F3214" i="12" s="1"/>
  <c r="N3214" i="12"/>
  <c r="O3214" i="12" s="1"/>
  <c r="P3214" i="12" s="1"/>
  <c r="E725" i="13" l="1"/>
  <c r="Y3215" i="12"/>
  <c r="I3215" i="12"/>
  <c r="V3215" i="12"/>
  <c r="B3216" i="12"/>
  <c r="U3215" i="12"/>
  <c r="E3215" i="12"/>
  <c r="F3215" i="12" s="1"/>
  <c r="N3215" i="12"/>
  <c r="O3215" i="12" s="1"/>
  <c r="P3215" i="12" s="1"/>
  <c r="J3215" i="12"/>
  <c r="K3214" i="12"/>
  <c r="Q3214" i="12"/>
  <c r="R3214" i="12" s="1"/>
  <c r="W3214" i="12"/>
  <c r="W3215" i="12" l="1"/>
  <c r="Q3215" i="12"/>
  <c r="R3215" i="12" s="1"/>
  <c r="E724" i="13"/>
  <c r="V3216" i="12"/>
  <c r="B3217" i="12"/>
  <c r="U3216" i="12"/>
  <c r="E3216" i="12"/>
  <c r="F3216" i="12" s="1"/>
  <c r="N3216" i="12"/>
  <c r="O3216" i="12" s="1"/>
  <c r="P3216" i="12" s="1"/>
  <c r="J3216" i="12"/>
  <c r="I3216" i="12"/>
  <c r="Y3216" i="12"/>
  <c r="K3215" i="12"/>
  <c r="W3216" i="12" l="1"/>
  <c r="Q3216" i="12"/>
  <c r="R3216" i="12" s="1"/>
  <c r="E723" i="13"/>
  <c r="N3217" i="12"/>
  <c r="O3217" i="12" s="1"/>
  <c r="P3217" i="12" s="1"/>
  <c r="J3217" i="12"/>
  <c r="Y3217" i="12"/>
  <c r="I3217" i="12"/>
  <c r="B3218" i="12"/>
  <c r="U3217" i="12"/>
  <c r="E3217" i="12"/>
  <c r="F3217" i="12" s="1"/>
  <c r="V3217" i="12"/>
  <c r="K3216" i="12"/>
  <c r="Q3217" i="12" l="1"/>
  <c r="R3217" i="12" s="1"/>
  <c r="W3217" i="12"/>
  <c r="E722" i="13"/>
  <c r="N3218" i="12"/>
  <c r="O3218" i="12" s="1"/>
  <c r="P3218" i="12" s="1"/>
  <c r="J3218" i="12"/>
  <c r="Y3218" i="12"/>
  <c r="I3218" i="12"/>
  <c r="V3218" i="12"/>
  <c r="B3219" i="12"/>
  <c r="U3218" i="12"/>
  <c r="E3218" i="12"/>
  <c r="F3218" i="12" s="1"/>
  <c r="K3217" i="12"/>
  <c r="W3218" i="12" l="1"/>
  <c r="Q3218" i="12"/>
  <c r="R3218" i="12" s="1"/>
  <c r="E721" i="13"/>
  <c r="J3219" i="12"/>
  <c r="Y3219" i="12"/>
  <c r="I3219" i="12"/>
  <c r="V3219" i="12"/>
  <c r="B3220" i="12"/>
  <c r="U3219" i="12"/>
  <c r="E3219" i="12"/>
  <c r="F3219" i="12" s="1"/>
  <c r="N3219" i="12"/>
  <c r="O3219" i="12" s="1"/>
  <c r="P3219" i="12" s="1"/>
  <c r="K3218" i="12"/>
  <c r="K3219" i="12" l="1"/>
  <c r="Q3219" i="12"/>
  <c r="R3219" i="12" s="1"/>
  <c r="W3219" i="12"/>
  <c r="E720" i="13"/>
  <c r="J3220" i="12"/>
  <c r="Y3220" i="12"/>
  <c r="I3220" i="12"/>
  <c r="V3220" i="12"/>
  <c r="B3221" i="12"/>
  <c r="U3220" i="12"/>
  <c r="E3220" i="12"/>
  <c r="F3220" i="12" s="1"/>
  <c r="N3220" i="12"/>
  <c r="O3220" i="12" s="1"/>
  <c r="P3220" i="12" s="1"/>
  <c r="Q3220" i="12" l="1"/>
  <c r="R3220" i="12" s="1"/>
  <c r="K3220" i="12"/>
  <c r="W3220" i="12"/>
  <c r="E719" i="13"/>
  <c r="V3221" i="12"/>
  <c r="B3222" i="12"/>
  <c r="U3221" i="12"/>
  <c r="E3221" i="12"/>
  <c r="F3221" i="12" s="1"/>
  <c r="N3221" i="12"/>
  <c r="O3221" i="12" s="1"/>
  <c r="P3221" i="12" s="1"/>
  <c r="Y3221" i="12"/>
  <c r="I3221" i="12"/>
  <c r="J3221" i="12"/>
  <c r="E718" i="13" l="1"/>
  <c r="N3222" i="12"/>
  <c r="O3222" i="12" s="1"/>
  <c r="P3222" i="12" s="1"/>
  <c r="J3222" i="12"/>
  <c r="Y3222" i="12"/>
  <c r="I3222" i="12"/>
  <c r="V3222" i="12"/>
  <c r="B3223" i="12"/>
  <c r="U3222" i="12"/>
  <c r="E3222" i="12"/>
  <c r="F3222" i="12" s="1"/>
  <c r="K3221" i="12"/>
  <c r="Q3221" i="12"/>
  <c r="R3221" i="12" s="1"/>
  <c r="W3221" i="12"/>
  <c r="E717" i="13" l="1"/>
  <c r="N3223" i="12"/>
  <c r="O3223" i="12" s="1"/>
  <c r="P3223" i="12" s="1"/>
  <c r="J3223" i="12"/>
  <c r="Y3223" i="12"/>
  <c r="I3223" i="12"/>
  <c r="V3223" i="12"/>
  <c r="B3224" i="12"/>
  <c r="U3223" i="12"/>
  <c r="E3223" i="12"/>
  <c r="F3223" i="12" s="1"/>
  <c r="K3222" i="12"/>
  <c r="Q3222" i="12"/>
  <c r="R3222" i="12" s="1"/>
  <c r="W3222" i="12"/>
  <c r="W3223" i="12" l="1"/>
  <c r="E716" i="13"/>
  <c r="N3224" i="12"/>
  <c r="O3224" i="12" s="1"/>
  <c r="P3224" i="12" s="1"/>
  <c r="J3224" i="12"/>
  <c r="Y3224" i="12"/>
  <c r="I3224" i="12"/>
  <c r="V3224" i="12"/>
  <c r="B3225" i="12"/>
  <c r="U3224" i="12"/>
  <c r="E3224" i="12"/>
  <c r="F3224" i="12" s="1"/>
  <c r="K3223" i="12"/>
  <c r="Q3223" i="12"/>
  <c r="R3223" i="12" s="1"/>
  <c r="E715" i="13" l="1"/>
  <c r="J3225" i="12"/>
  <c r="Y3225" i="12"/>
  <c r="I3225" i="12"/>
  <c r="V3225" i="12"/>
  <c r="B3226" i="12"/>
  <c r="U3225" i="12"/>
  <c r="E3225" i="12"/>
  <c r="F3225" i="12" s="1"/>
  <c r="N3225" i="12"/>
  <c r="O3225" i="12" s="1"/>
  <c r="P3225" i="12" s="1"/>
  <c r="K3224" i="12"/>
  <c r="Q3224" i="12"/>
  <c r="R3224" i="12" s="1"/>
  <c r="W3224" i="12"/>
  <c r="W3225" i="12" l="1"/>
  <c r="E714" i="13"/>
  <c r="V3226" i="12"/>
  <c r="B3227" i="12"/>
  <c r="U3226" i="12"/>
  <c r="E3226" i="12"/>
  <c r="F3226" i="12" s="1"/>
  <c r="N3226" i="12"/>
  <c r="O3226" i="12" s="1"/>
  <c r="P3226" i="12" s="1"/>
  <c r="J3226" i="12"/>
  <c r="Y3226" i="12"/>
  <c r="I3226" i="12"/>
  <c r="K3225" i="12"/>
  <c r="Q3225" i="12"/>
  <c r="R3225" i="12" s="1"/>
  <c r="W3226" i="12" l="1"/>
  <c r="E713" i="13"/>
  <c r="B3228" i="12"/>
  <c r="U3227" i="12"/>
  <c r="E3227" i="12"/>
  <c r="F3227" i="12" s="1"/>
  <c r="N3227" i="12"/>
  <c r="O3227" i="12" s="1"/>
  <c r="P3227" i="12" s="1"/>
  <c r="J3227" i="12"/>
  <c r="Y3227" i="12"/>
  <c r="I3227" i="12"/>
  <c r="V3227" i="12"/>
  <c r="K3226" i="12"/>
  <c r="Q3226" i="12"/>
  <c r="R3226" i="12" s="1"/>
  <c r="W3227" i="12" l="1"/>
  <c r="Q3227" i="12"/>
  <c r="R3227" i="12" s="1"/>
  <c r="E712" i="13"/>
  <c r="N3228" i="12"/>
  <c r="O3228" i="12" s="1"/>
  <c r="P3228" i="12" s="1"/>
  <c r="J3228" i="12"/>
  <c r="Y3228" i="12"/>
  <c r="I3228" i="12"/>
  <c r="V3228" i="12"/>
  <c r="B3229" i="12"/>
  <c r="U3228" i="12"/>
  <c r="E3228" i="12"/>
  <c r="F3228" i="12" s="1"/>
  <c r="K3227" i="12"/>
  <c r="W3228" i="12" l="1"/>
  <c r="K3228" i="12"/>
  <c r="Q3228" i="12"/>
  <c r="R3228" i="12" s="1"/>
  <c r="E711" i="13"/>
  <c r="N3229" i="12"/>
  <c r="O3229" i="12" s="1"/>
  <c r="P3229" i="12" s="1"/>
  <c r="J3229" i="12"/>
  <c r="Y3229" i="12"/>
  <c r="I3229" i="12"/>
  <c r="V3229" i="12"/>
  <c r="B3230" i="12"/>
  <c r="U3229" i="12"/>
  <c r="E3229" i="12"/>
  <c r="F3229" i="12" s="1"/>
  <c r="K3229" i="12" l="1"/>
  <c r="Q3229" i="12"/>
  <c r="R3229" i="12" s="1"/>
  <c r="W3229" i="12"/>
  <c r="E710" i="13"/>
  <c r="J3230" i="12"/>
  <c r="Y3230" i="12"/>
  <c r="I3230" i="12"/>
  <c r="V3230" i="12"/>
  <c r="B3231" i="12"/>
  <c r="U3230" i="12"/>
  <c r="E3230" i="12"/>
  <c r="F3230" i="12" s="1"/>
  <c r="N3230" i="12"/>
  <c r="O3230" i="12" s="1"/>
  <c r="P3230" i="12" s="1"/>
  <c r="W3230" i="12" l="1"/>
  <c r="E709" i="13"/>
  <c r="Y3231" i="12"/>
  <c r="I3231" i="12"/>
  <c r="V3231" i="12"/>
  <c r="B3232" i="12"/>
  <c r="U3231" i="12"/>
  <c r="E3231" i="12"/>
  <c r="F3231" i="12" s="1"/>
  <c r="N3231" i="12"/>
  <c r="O3231" i="12" s="1"/>
  <c r="P3231" i="12" s="1"/>
  <c r="J3231" i="12"/>
  <c r="K3230" i="12"/>
  <c r="Q3230" i="12"/>
  <c r="R3230" i="12" s="1"/>
  <c r="W3231" i="12" l="1"/>
  <c r="Q3231" i="12"/>
  <c r="R3231" i="12" s="1"/>
  <c r="E708" i="13"/>
  <c r="V3232" i="12"/>
  <c r="B3233" i="12"/>
  <c r="U3232" i="12"/>
  <c r="E3232" i="12"/>
  <c r="F3232" i="12" s="1"/>
  <c r="N3232" i="12"/>
  <c r="O3232" i="12" s="1"/>
  <c r="P3232" i="12" s="1"/>
  <c r="J3232" i="12"/>
  <c r="Y3232" i="12"/>
  <c r="I3232" i="12"/>
  <c r="K3231" i="12"/>
  <c r="W3232" i="12" l="1"/>
  <c r="Q3232" i="12"/>
  <c r="R3232" i="12" s="1"/>
  <c r="E707" i="13"/>
  <c r="N3233" i="12"/>
  <c r="O3233" i="12" s="1"/>
  <c r="P3233" i="12" s="1"/>
  <c r="J3233" i="12"/>
  <c r="Y3233" i="12"/>
  <c r="I3233" i="12"/>
  <c r="V3233" i="12"/>
  <c r="B3234" i="12"/>
  <c r="U3233" i="12"/>
  <c r="E3233" i="12"/>
  <c r="F3233" i="12" s="1"/>
  <c r="K3232" i="12"/>
  <c r="K3233" i="12" l="1"/>
  <c r="W3233" i="12"/>
  <c r="Q3233" i="12"/>
  <c r="R3233" i="12" s="1"/>
  <c r="E706" i="13"/>
  <c r="N3234" i="12"/>
  <c r="O3234" i="12" s="1"/>
  <c r="P3234" i="12" s="1"/>
  <c r="J3234" i="12"/>
  <c r="Y3234" i="12"/>
  <c r="I3234" i="12"/>
  <c r="V3234" i="12"/>
  <c r="B3235" i="12"/>
  <c r="U3234" i="12"/>
  <c r="E3234" i="12"/>
  <c r="F3234" i="12" s="1"/>
  <c r="W3234" i="12" l="1"/>
  <c r="Q3234" i="12"/>
  <c r="R3234" i="12" s="1"/>
  <c r="E705" i="13"/>
  <c r="J3235" i="12"/>
  <c r="Y3235" i="12"/>
  <c r="I3235" i="12"/>
  <c r="V3235" i="12"/>
  <c r="B3236" i="12"/>
  <c r="U3235" i="12"/>
  <c r="E3235" i="12"/>
  <c r="F3235" i="12" s="1"/>
  <c r="N3235" i="12"/>
  <c r="O3235" i="12" s="1"/>
  <c r="P3235" i="12" s="1"/>
  <c r="K3234" i="12"/>
  <c r="W3235" i="12" l="1"/>
  <c r="K3235" i="12"/>
  <c r="Q3235" i="12"/>
  <c r="R3235" i="12" s="1"/>
  <c r="E704" i="13"/>
  <c r="J3236" i="12"/>
  <c r="Y3236" i="12"/>
  <c r="I3236" i="12"/>
  <c r="V3236" i="12"/>
  <c r="B3237" i="12"/>
  <c r="U3236" i="12"/>
  <c r="E3236" i="12"/>
  <c r="F3236" i="12" s="1"/>
  <c r="N3236" i="12"/>
  <c r="O3236" i="12" s="1"/>
  <c r="P3236" i="12" s="1"/>
  <c r="W3236" i="12" l="1"/>
  <c r="Q3236" i="12"/>
  <c r="R3236" i="12" s="1"/>
  <c r="E703" i="13"/>
  <c r="V3237" i="12"/>
  <c r="B3238" i="12"/>
  <c r="U3237" i="12"/>
  <c r="E3237" i="12"/>
  <c r="F3237" i="12" s="1"/>
  <c r="N3237" i="12"/>
  <c r="O3237" i="12" s="1"/>
  <c r="P3237" i="12" s="1"/>
  <c r="J3237" i="12"/>
  <c r="Y3237" i="12"/>
  <c r="I3237" i="12"/>
  <c r="K3236" i="12"/>
  <c r="W3237" i="12" l="1"/>
  <c r="E702" i="13"/>
  <c r="N3238" i="12"/>
  <c r="O3238" i="12" s="1"/>
  <c r="P3238" i="12" s="1"/>
  <c r="J3238" i="12"/>
  <c r="Y3238" i="12"/>
  <c r="I3238" i="12"/>
  <c r="V3238" i="12"/>
  <c r="U3238" i="12"/>
  <c r="E3238" i="12"/>
  <c r="F3238" i="12" s="1"/>
  <c r="B3239" i="12"/>
  <c r="K3237" i="12"/>
  <c r="Q3237" i="12"/>
  <c r="R3237" i="12" s="1"/>
  <c r="W3238" i="12" l="1"/>
  <c r="Q3238" i="12"/>
  <c r="R3238" i="12" s="1"/>
  <c r="E701" i="13"/>
  <c r="N3239" i="12"/>
  <c r="O3239" i="12" s="1"/>
  <c r="P3239" i="12" s="1"/>
  <c r="J3239" i="12"/>
  <c r="Y3239" i="12"/>
  <c r="I3239" i="12"/>
  <c r="V3239" i="12"/>
  <c r="B3240" i="12"/>
  <c r="U3239" i="12"/>
  <c r="E3239" i="12"/>
  <c r="F3239" i="12" s="1"/>
  <c r="K3238" i="12"/>
  <c r="Q3239" i="12" l="1"/>
  <c r="R3239" i="12" s="1"/>
  <c r="W3239" i="12"/>
  <c r="E700" i="13"/>
  <c r="N3240" i="12"/>
  <c r="O3240" i="12" s="1"/>
  <c r="P3240" i="12" s="1"/>
  <c r="J3240" i="12"/>
  <c r="Y3240" i="12"/>
  <c r="I3240" i="12"/>
  <c r="V3240" i="12"/>
  <c r="B3241" i="12"/>
  <c r="U3240" i="12"/>
  <c r="E3240" i="12"/>
  <c r="F3240" i="12" s="1"/>
  <c r="K3239" i="12"/>
  <c r="W3240" i="12" l="1"/>
  <c r="Q3240" i="12"/>
  <c r="R3240" i="12" s="1"/>
  <c r="E699" i="13"/>
  <c r="J3241" i="12"/>
  <c r="Y3241" i="12"/>
  <c r="I3241" i="12"/>
  <c r="V3241" i="12"/>
  <c r="B3242" i="12"/>
  <c r="U3241" i="12"/>
  <c r="E3241" i="12"/>
  <c r="F3241" i="12" s="1"/>
  <c r="N3241" i="12"/>
  <c r="O3241" i="12" s="1"/>
  <c r="P3241" i="12" s="1"/>
  <c r="K3240" i="12"/>
  <c r="W3241" i="12" l="1"/>
  <c r="Q3241" i="12"/>
  <c r="R3241" i="12" s="1"/>
  <c r="E698" i="13"/>
  <c r="V3242" i="12"/>
  <c r="B3243" i="12"/>
  <c r="U3242" i="12"/>
  <c r="E3242" i="12"/>
  <c r="F3242" i="12" s="1"/>
  <c r="N3242" i="12"/>
  <c r="O3242" i="12" s="1"/>
  <c r="P3242" i="12" s="1"/>
  <c r="J3242" i="12"/>
  <c r="Y3242" i="12"/>
  <c r="I3242" i="12"/>
  <c r="K3241" i="12"/>
  <c r="Q3242" i="12" l="1"/>
  <c r="R3242" i="12" s="1"/>
  <c r="E697" i="13"/>
  <c r="B3244" i="12"/>
  <c r="U3243" i="12"/>
  <c r="E3243" i="12"/>
  <c r="F3243" i="12" s="1"/>
  <c r="N3243" i="12"/>
  <c r="O3243" i="12" s="1"/>
  <c r="P3243" i="12" s="1"/>
  <c r="J3243" i="12"/>
  <c r="Y3243" i="12"/>
  <c r="I3243" i="12"/>
  <c r="V3243" i="12"/>
  <c r="K3242" i="12"/>
  <c r="W3242" i="12"/>
  <c r="K3243" i="12" l="1"/>
  <c r="Q3243" i="12"/>
  <c r="R3243" i="12" s="1"/>
  <c r="W3243" i="12"/>
  <c r="E696" i="13"/>
  <c r="N3244" i="12"/>
  <c r="O3244" i="12" s="1"/>
  <c r="P3244" i="12" s="1"/>
  <c r="J3244" i="12"/>
  <c r="Y3244" i="12"/>
  <c r="I3244" i="12"/>
  <c r="V3244" i="12"/>
  <c r="B3245" i="12"/>
  <c r="U3244" i="12"/>
  <c r="E3244" i="12"/>
  <c r="F3244" i="12" s="1"/>
  <c r="K3244" i="12" l="1"/>
  <c r="Q3244" i="12"/>
  <c r="R3244" i="12" s="1"/>
  <c r="W3244" i="12"/>
  <c r="E695" i="13"/>
  <c r="N3245" i="12"/>
  <c r="O3245" i="12" s="1"/>
  <c r="P3245" i="12" s="1"/>
  <c r="J3245" i="12"/>
  <c r="Y3245" i="12"/>
  <c r="I3245" i="12"/>
  <c r="V3245" i="12"/>
  <c r="B3246" i="12"/>
  <c r="U3245" i="12"/>
  <c r="E3245" i="12"/>
  <c r="F3245" i="12" s="1"/>
  <c r="Q3245" i="12" l="1"/>
  <c r="R3245" i="12" s="1"/>
  <c r="W3245" i="12"/>
  <c r="E694" i="13"/>
  <c r="J3246" i="12"/>
  <c r="Y3246" i="12"/>
  <c r="I3246" i="12"/>
  <c r="V3246" i="12"/>
  <c r="B3247" i="12"/>
  <c r="U3246" i="12"/>
  <c r="E3246" i="12"/>
  <c r="F3246" i="12" s="1"/>
  <c r="N3246" i="12"/>
  <c r="O3246" i="12" s="1"/>
  <c r="P3246" i="12" s="1"/>
  <c r="K3245" i="12"/>
  <c r="W3246" i="12" l="1"/>
  <c r="K3246" i="12"/>
  <c r="E693" i="13"/>
  <c r="Y3247" i="12"/>
  <c r="I3247" i="12"/>
  <c r="V3247" i="12"/>
  <c r="B3248" i="12"/>
  <c r="U3247" i="12"/>
  <c r="E3247" i="12"/>
  <c r="F3247" i="12" s="1"/>
  <c r="N3247" i="12"/>
  <c r="O3247" i="12" s="1"/>
  <c r="P3247" i="12" s="1"/>
  <c r="J3247" i="12"/>
  <c r="Q3246" i="12"/>
  <c r="R3246" i="12" s="1"/>
  <c r="W3247" i="12" l="1"/>
  <c r="Q3247" i="12"/>
  <c r="R3247" i="12" s="1"/>
  <c r="E692" i="13"/>
  <c r="V3248" i="12"/>
  <c r="B3249" i="12"/>
  <c r="U3248" i="12"/>
  <c r="E3248" i="12"/>
  <c r="F3248" i="12" s="1"/>
  <c r="N3248" i="12"/>
  <c r="O3248" i="12" s="1"/>
  <c r="P3248" i="12" s="1"/>
  <c r="J3248" i="12"/>
  <c r="Y3248" i="12"/>
  <c r="I3248" i="12"/>
  <c r="K3247" i="12"/>
  <c r="W3248" i="12" l="1"/>
  <c r="E691" i="13"/>
  <c r="N3249" i="12"/>
  <c r="O3249" i="12" s="1"/>
  <c r="P3249" i="12" s="1"/>
  <c r="J3249" i="12"/>
  <c r="Y3249" i="12"/>
  <c r="I3249" i="12"/>
  <c r="V3249" i="12"/>
  <c r="B3250" i="12"/>
  <c r="U3249" i="12"/>
  <c r="E3249" i="12"/>
  <c r="F3249" i="12" s="1"/>
  <c r="K3248" i="12"/>
  <c r="Q3248" i="12"/>
  <c r="R3248" i="12" s="1"/>
  <c r="W3249" i="12" l="1"/>
  <c r="Q3249" i="12"/>
  <c r="R3249" i="12" s="1"/>
  <c r="E690" i="13"/>
  <c r="N3250" i="12"/>
  <c r="O3250" i="12" s="1"/>
  <c r="P3250" i="12" s="1"/>
  <c r="J3250" i="12"/>
  <c r="Y3250" i="12"/>
  <c r="I3250" i="12"/>
  <c r="V3250" i="12"/>
  <c r="B3251" i="12"/>
  <c r="U3250" i="12"/>
  <c r="E3250" i="12"/>
  <c r="F3250" i="12" s="1"/>
  <c r="K3249" i="12"/>
  <c r="W3250" i="12" l="1"/>
  <c r="E689" i="13"/>
  <c r="J3251" i="12"/>
  <c r="Y3251" i="12"/>
  <c r="I3251" i="12"/>
  <c r="V3251" i="12"/>
  <c r="B3252" i="12"/>
  <c r="U3251" i="12"/>
  <c r="E3251" i="12"/>
  <c r="F3251" i="12" s="1"/>
  <c r="N3251" i="12"/>
  <c r="O3251" i="12" s="1"/>
  <c r="P3251" i="12" s="1"/>
  <c r="K3250" i="12"/>
  <c r="Q3250" i="12"/>
  <c r="R3250" i="12" s="1"/>
  <c r="W3251" i="12" l="1"/>
  <c r="E688" i="13"/>
  <c r="J3252" i="12"/>
  <c r="Y3252" i="12"/>
  <c r="I3252" i="12"/>
  <c r="V3252" i="12"/>
  <c r="B3253" i="12"/>
  <c r="U3252" i="12"/>
  <c r="E3252" i="12"/>
  <c r="F3252" i="12" s="1"/>
  <c r="N3252" i="12"/>
  <c r="O3252" i="12" s="1"/>
  <c r="P3252" i="12" s="1"/>
  <c r="K3251" i="12"/>
  <c r="Q3251" i="12"/>
  <c r="R3251" i="12" s="1"/>
  <c r="W3252" i="12" l="1"/>
  <c r="E687" i="13"/>
  <c r="V3253" i="12"/>
  <c r="B3254" i="12"/>
  <c r="U3253" i="12"/>
  <c r="E3253" i="12"/>
  <c r="F3253" i="12" s="1"/>
  <c r="N3253" i="12"/>
  <c r="O3253" i="12" s="1"/>
  <c r="P3253" i="12" s="1"/>
  <c r="J3253" i="12"/>
  <c r="Y3253" i="12"/>
  <c r="I3253" i="12"/>
  <c r="K3252" i="12"/>
  <c r="Q3252" i="12"/>
  <c r="R3252" i="12" s="1"/>
  <c r="W3253" i="12" l="1"/>
  <c r="Q3253" i="12"/>
  <c r="R3253" i="12" s="1"/>
  <c r="E686" i="13"/>
  <c r="N3254" i="12"/>
  <c r="O3254" i="12" s="1"/>
  <c r="P3254" i="12" s="1"/>
  <c r="J3254" i="12"/>
  <c r="Y3254" i="12"/>
  <c r="I3254" i="12"/>
  <c r="V3254" i="12"/>
  <c r="B3255" i="12"/>
  <c r="U3254" i="12"/>
  <c r="E3254" i="12"/>
  <c r="F3254" i="12" s="1"/>
  <c r="K3253" i="12"/>
  <c r="W3254" i="12" l="1"/>
  <c r="Q3254" i="12"/>
  <c r="R3254" i="12" s="1"/>
  <c r="E685" i="13"/>
  <c r="N3255" i="12"/>
  <c r="O3255" i="12" s="1"/>
  <c r="P3255" i="12" s="1"/>
  <c r="J3255" i="12"/>
  <c r="Y3255" i="12"/>
  <c r="I3255" i="12"/>
  <c r="V3255" i="12"/>
  <c r="B3256" i="12"/>
  <c r="U3255" i="12"/>
  <c r="E3255" i="12"/>
  <c r="F3255" i="12" s="1"/>
  <c r="K3254" i="12"/>
  <c r="K3255" i="12" l="1"/>
  <c r="W3255" i="12"/>
  <c r="Q3255" i="12"/>
  <c r="R3255" i="12" s="1"/>
  <c r="E684" i="13"/>
  <c r="N3256" i="12"/>
  <c r="O3256" i="12" s="1"/>
  <c r="P3256" i="12" s="1"/>
  <c r="J3256" i="12"/>
  <c r="Y3256" i="12"/>
  <c r="I3256" i="12"/>
  <c r="V3256" i="12"/>
  <c r="U3256" i="12"/>
  <c r="E3256" i="12"/>
  <c r="F3256" i="12" s="1"/>
  <c r="B3257" i="12"/>
  <c r="K3256" i="12" l="1"/>
  <c r="Q3256" i="12"/>
  <c r="R3256" i="12" s="1"/>
  <c r="E683" i="13"/>
  <c r="N3257" i="12"/>
  <c r="O3257" i="12" s="1"/>
  <c r="P3257" i="12" s="1"/>
  <c r="J3257" i="12"/>
  <c r="I3257" i="12"/>
  <c r="Y3257" i="12"/>
  <c r="E3257" i="12"/>
  <c r="F3257" i="12" s="1"/>
  <c r="V3257" i="12"/>
  <c r="U3257" i="12"/>
  <c r="B3258" i="12"/>
  <c r="W3256" i="12"/>
  <c r="Q3257" i="12" l="1"/>
  <c r="R3257" i="12" s="1"/>
  <c r="E682" i="13"/>
  <c r="B3259" i="12"/>
  <c r="U3258" i="12"/>
  <c r="E3258" i="12"/>
  <c r="F3258" i="12" s="1"/>
  <c r="N3258" i="12"/>
  <c r="O3258" i="12" s="1"/>
  <c r="P3258" i="12" s="1"/>
  <c r="J3258" i="12"/>
  <c r="I3258" i="12"/>
  <c r="Y3258" i="12"/>
  <c r="V3258" i="12"/>
  <c r="K3257" i="12"/>
  <c r="W3257" i="12"/>
  <c r="W3258" i="12" l="1"/>
  <c r="K3258" i="12"/>
  <c r="E681" i="13"/>
  <c r="V3259" i="12"/>
  <c r="B3260" i="12"/>
  <c r="U3259" i="12"/>
  <c r="E3259" i="12"/>
  <c r="F3259" i="12" s="1"/>
  <c r="Y3259" i="12"/>
  <c r="N3259" i="12"/>
  <c r="O3259" i="12" s="1"/>
  <c r="P3259" i="12" s="1"/>
  <c r="J3259" i="12"/>
  <c r="I3259" i="12"/>
  <c r="Q3258" i="12"/>
  <c r="R3258" i="12" s="1"/>
  <c r="W3259" i="12" l="1"/>
  <c r="K3259" i="12"/>
  <c r="E680" i="13"/>
  <c r="B3261" i="12"/>
  <c r="U3260" i="12"/>
  <c r="E3260" i="12"/>
  <c r="F3260" i="12" s="1"/>
  <c r="J3260" i="12"/>
  <c r="I3260" i="12"/>
  <c r="Y3260" i="12"/>
  <c r="V3260" i="12"/>
  <c r="N3260" i="12"/>
  <c r="O3260" i="12" s="1"/>
  <c r="P3260" i="12" s="1"/>
  <c r="Q3259" i="12"/>
  <c r="R3259" i="12" s="1"/>
  <c r="W3260" i="12" l="1"/>
  <c r="K3260" i="12"/>
  <c r="E679" i="13"/>
  <c r="V3261" i="12"/>
  <c r="U3261" i="12"/>
  <c r="N3261" i="12"/>
  <c r="O3261" i="12" s="1"/>
  <c r="P3261" i="12" s="1"/>
  <c r="B3262" i="12"/>
  <c r="J3261" i="12"/>
  <c r="I3261" i="12"/>
  <c r="E3261" i="12"/>
  <c r="F3261" i="12" s="1"/>
  <c r="Y3261" i="12"/>
  <c r="Q3260" i="12"/>
  <c r="R3260" i="12" s="1"/>
  <c r="W3261" i="12" l="1"/>
  <c r="Q3261" i="12"/>
  <c r="R3261" i="12" s="1"/>
  <c r="K3261" i="12"/>
  <c r="E678" i="13"/>
  <c r="N3262" i="12"/>
  <c r="O3262" i="12" s="1"/>
  <c r="P3262" i="12" s="1"/>
  <c r="J3262" i="12"/>
  <c r="Y3262" i="12"/>
  <c r="I3262" i="12"/>
  <c r="B3263" i="12"/>
  <c r="E3262" i="12"/>
  <c r="F3262" i="12" s="1"/>
  <c r="V3262" i="12"/>
  <c r="U3262" i="12"/>
  <c r="W3262" i="12" l="1"/>
  <c r="Q3262" i="12"/>
  <c r="R3262" i="12" s="1"/>
  <c r="E677" i="13"/>
  <c r="J3263" i="12"/>
  <c r="Y3263" i="12"/>
  <c r="I3263" i="12"/>
  <c r="V3263" i="12"/>
  <c r="U3263" i="12"/>
  <c r="B3264" i="12"/>
  <c r="N3263" i="12"/>
  <c r="O3263" i="12" s="1"/>
  <c r="P3263" i="12" s="1"/>
  <c r="E3263" i="12"/>
  <c r="F3263" i="12" s="1"/>
  <c r="K3262" i="12"/>
  <c r="W3263" i="12" l="1"/>
  <c r="E676" i="13"/>
  <c r="Y3264" i="12"/>
  <c r="I3264" i="12"/>
  <c r="V3264" i="12"/>
  <c r="B3265" i="12"/>
  <c r="U3264" i="12"/>
  <c r="E3264" i="12"/>
  <c r="F3264" i="12" s="1"/>
  <c r="N3264" i="12"/>
  <c r="O3264" i="12" s="1"/>
  <c r="P3264" i="12" s="1"/>
  <c r="J3264" i="12"/>
  <c r="Q3263" i="12"/>
  <c r="R3263" i="12" s="1"/>
  <c r="K3263" i="12"/>
  <c r="W3264" i="12" l="1"/>
  <c r="E675" i="13"/>
  <c r="V3265" i="12"/>
  <c r="B3266" i="12"/>
  <c r="U3265" i="12"/>
  <c r="E3265" i="12"/>
  <c r="F3265" i="12" s="1"/>
  <c r="N3265" i="12"/>
  <c r="O3265" i="12" s="1"/>
  <c r="P3265" i="12" s="1"/>
  <c r="J3265" i="12"/>
  <c r="I3265" i="12"/>
  <c r="Y3265" i="12"/>
  <c r="K3264" i="12"/>
  <c r="Q3264" i="12"/>
  <c r="R3264" i="12" s="1"/>
  <c r="K3265" i="12" l="1"/>
  <c r="W3265" i="12"/>
  <c r="Q3265" i="12"/>
  <c r="R3265" i="12" s="1"/>
  <c r="E674" i="13"/>
  <c r="N3266" i="12"/>
  <c r="O3266" i="12" s="1"/>
  <c r="P3266" i="12" s="1"/>
  <c r="J3266" i="12"/>
  <c r="I3266" i="12"/>
  <c r="B3267" i="12"/>
  <c r="E3266" i="12"/>
  <c r="F3266" i="12" s="1"/>
  <c r="Y3266" i="12"/>
  <c r="V3266" i="12"/>
  <c r="U3266" i="12"/>
  <c r="W3266" i="12" l="1"/>
  <c r="K3266" i="12"/>
  <c r="E673" i="13"/>
  <c r="N3267" i="12"/>
  <c r="O3267" i="12" s="1"/>
  <c r="P3267" i="12" s="1"/>
  <c r="J3267" i="12"/>
  <c r="B3268" i="12"/>
  <c r="E3267" i="12"/>
  <c r="F3267" i="12" s="1"/>
  <c r="Y3267" i="12"/>
  <c r="V3267" i="12"/>
  <c r="U3267" i="12"/>
  <c r="I3267" i="12"/>
  <c r="Q3266" i="12"/>
  <c r="R3266" i="12" s="1"/>
  <c r="Q3267" i="12" l="1"/>
  <c r="R3267" i="12" s="1"/>
  <c r="E672" i="13"/>
  <c r="J3268" i="12"/>
  <c r="Y3268" i="12"/>
  <c r="I3268" i="12"/>
  <c r="B3269" i="12"/>
  <c r="U3268" i="12"/>
  <c r="E3268" i="12"/>
  <c r="F3268" i="12" s="1"/>
  <c r="V3268" i="12"/>
  <c r="N3268" i="12"/>
  <c r="O3268" i="12" s="1"/>
  <c r="P3268" i="12" s="1"/>
  <c r="K3267" i="12"/>
  <c r="W3267" i="12"/>
  <c r="W3268" i="12" l="1"/>
  <c r="E671" i="13"/>
  <c r="J3269" i="12"/>
  <c r="Y3269" i="12"/>
  <c r="I3269" i="12"/>
  <c r="V3269" i="12"/>
  <c r="B3270" i="12"/>
  <c r="U3269" i="12"/>
  <c r="E3269" i="12"/>
  <c r="F3269" i="12" s="1"/>
  <c r="N3269" i="12"/>
  <c r="O3269" i="12" s="1"/>
  <c r="P3269" i="12" s="1"/>
  <c r="K3268" i="12"/>
  <c r="Q3268" i="12"/>
  <c r="R3268" i="12" s="1"/>
  <c r="W3269" i="12" l="1"/>
  <c r="E670" i="13"/>
  <c r="V3270" i="12"/>
  <c r="B3271" i="12"/>
  <c r="U3270" i="12"/>
  <c r="E3270" i="12"/>
  <c r="F3270" i="12" s="1"/>
  <c r="Y3270" i="12"/>
  <c r="I3270" i="12"/>
  <c r="N3270" i="12"/>
  <c r="O3270" i="12" s="1"/>
  <c r="P3270" i="12" s="1"/>
  <c r="J3270" i="12"/>
  <c r="K3269" i="12"/>
  <c r="Q3269" i="12"/>
  <c r="R3269" i="12" s="1"/>
  <c r="W3270" i="12" l="1"/>
  <c r="E669" i="13"/>
  <c r="N3271" i="12"/>
  <c r="O3271" i="12" s="1"/>
  <c r="P3271" i="12" s="1"/>
  <c r="J3271" i="12"/>
  <c r="Y3271" i="12"/>
  <c r="I3271" i="12"/>
  <c r="V3271" i="12"/>
  <c r="E3271" i="12"/>
  <c r="F3271" i="12" s="1"/>
  <c r="B3272" i="12"/>
  <c r="U3271" i="12"/>
  <c r="K3270" i="12"/>
  <c r="Q3270" i="12"/>
  <c r="R3270" i="12" s="1"/>
  <c r="W3271" i="12" l="1"/>
  <c r="Q3271" i="12"/>
  <c r="R3271" i="12" s="1"/>
  <c r="E668" i="13"/>
  <c r="N3272" i="12"/>
  <c r="O3272" i="12" s="1"/>
  <c r="P3272" i="12" s="1"/>
  <c r="Y3272" i="12"/>
  <c r="I3272" i="12"/>
  <c r="V3272" i="12"/>
  <c r="B3273" i="12"/>
  <c r="U3272" i="12"/>
  <c r="E3272" i="12"/>
  <c r="F3272" i="12" s="1"/>
  <c r="J3272" i="12"/>
  <c r="K3271" i="12"/>
  <c r="W3272" i="12" l="1"/>
  <c r="Q3272" i="12"/>
  <c r="R3272" i="12" s="1"/>
  <c r="E667" i="13"/>
  <c r="N3273" i="12"/>
  <c r="O3273" i="12" s="1"/>
  <c r="P3273" i="12" s="1"/>
  <c r="J3273" i="12"/>
  <c r="Y3273" i="12"/>
  <c r="I3273" i="12"/>
  <c r="V3273" i="12"/>
  <c r="B3274" i="12"/>
  <c r="U3273" i="12"/>
  <c r="E3273" i="12"/>
  <c r="F3273" i="12" s="1"/>
  <c r="K3272" i="12"/>
  <c r="W3273" i="12" l="1"/>
  <c r="K3273" i="12"/>
  <c r="Q3273" i="12"/>
  <c r="R3273" i="12" s="1"/>
  <c r="E666" i="13"/>
  <c r="J3274" i="12"/>
  <c r="Y3274" i="12"/>
  <c r="I3274" i="12"/>
  <c r="V3274" i="12"/>
  <c r="B3275" i="12"/>
  <c r="U3274" i="12"/>
  <c r="E3274" i="12"/>
  <c r="F3274" i="12" s="1"/>
  <c r="N3274" i="12"/>
  <c r="O3274" i="12" s="1"/>
  <c r="P3274" i="12" s="1"/>
  <c r="W3274" i="12" l="1"/>
  <c r="Q3274" i="12"/>
  <c r="R3274" i="12" s="1"/>
  <c r="E665" i="13"/>
  <c r="V3275" i="12"/>
  <c r="B3276" i="12"/>
  <c r="U3275" i="12"/>
  <c r="E3275" i="12"/>
  <c r="F3275" i="12" s="1"/>
  <c r="N3275" i="12"/>
  <c r="O3275" i="12" s="1"/>
  <c r="P3275" i="12" s="1"/>
  <c r="J3275" i="12"/>
  <c r="Y3275" i="12"/>
  <c r="I3275" i="12"/>
  <c r="K3274" i="12"/>
  <c r="E664" i="13" l="1"/>
  <c r="B3277" i="12"/>
  <c r="U3276" i="12"/>
  <c r="E3276" i="12"/>
  <c r="F3276" i="12" s="1"/>
  <c r="J3276" i="12"/>
  <c r="Y3276" i="12"/>
  <c r="I3276" i="12"/>
  <c r="N3276" i="12"/>
  <c r="O3276" i="12" s="1"/>
  <c r="P3276" i="12" s="1"/>
  <c r="V3276" i="12"/>
  <c r="K3275" i="12"/>
  <c r="Q3275" i="12"/>
  <c r="R3275" i="12" s="1"/>
  <c r="W3275" i="12"/>
  <c r="Q3276" i="12" l="1"/>
  <c r="R3276" i="12" s="1"/>
  <c r="K3276" i="12"/>
  <c r="W3276" i="12"/>
  <c r="E663" i="13"/>
  <c r="N3277" i="12"/>
  <c r="O3277" i="12" s="1"/>
  <c r="P3277" i="12" s="1"/>
  <c r="J3277" i="12"/>
  <c r="V3277" i="12"/>
  <c r="B3278" i="12"/>
  <c r="Y3277" i="12"/>
  <c r="U3277" i="12"/>
  <c r="I3277" i="12"/>
  <c r="E3277" i="12"/>
  <c r="F3277" i="12" s="1"/>
  <c r="E662" i="13" l="1"/>
  <c r="N3278" i="12"/>
  <c r="O3278" i="12" s="1"/>
  <c r="P3278" i="12" s="1"/>
  <c r="J3278" i="12"/>
  <c r="Y3278" i="12"/>
  <c r="I3278" i="12"/>
  <c r="B3279" i="12"/>
  <c r="U3278" i="12"/>
  <c r="E3278" i="12"/>
  <c r="F3278" i="12" s="1"/>
  <c r="V3278" i="12"/>
  <c r="Q3277" i="12"/>
  <c r="R3277" i="12" s="1"/>
  <c r="K3277" i="12"/>
  <c r="W3277" i="12"/>
  <c r="W3278" i="12" l="1"/>
  <c r="Q3278" i="12"/>
  <c r="R3278" i="12" s="1"/>
  <c r="E661" i="13"/>
  <c r="J3279" i="12"/>
  <c r="Y3279" i="12"/>
  <c r="I3279" i="12"/>
  <c r="V3279" i="12"/>
  <c r="N3279" i="12"/>
  <c r="O3279" i="12" s="1"/>
  <c r="P3279" i="12" s="1"/>
  <c r="B3280" i="12"/>
  <c r="U3279" i="12"/>
  <c r="E3279" i="12"/>
  <c r="F3279" i="12" s="1"/>
  <c r="K3278" i="12"/>
  <c r="Q3279" i="12" l="1"/>
  <c r="R3279" i="12" s="1"/>
  <c r="K3279" i="12"/>
  <c r="W3279" i="12"/>
  <c r="E660" i="13"/>
  <c r="Y3280" i="12"/>
  <c r="I3280" i="12"/>
  <c r="V3280" i="12"/>
  <c r="B3281" i="12"/>
  <c r="U3280" i="12"/>
  <c r="E3280" i="12"/>
  <c r="F3280" i="12" s="1"/>
  <c r="N3280" i="12"/>
  <c r="O3280" i="12" s="1"/>
  <c r="P3280" i="12" s="1"/>
  <c r="J3280" i="12"/>
  <c r="W3280" i="12" l="1"/>
  <c r="E659" i="13"/>
  <c r="V3281" i="12"/>
  <c r="B3282" i="12"/>
  <c r="U3281" i="12"/>
  <c r="E3281" i="12"/>
  <c r="F3281" i="12" s="1"/>
  <c r="N3281" i="12"/>
  <c r="O3281" i="12" s="1"/>
  <c r="P3281" i="12" s="1"/>
  <c r="J3281" i="12"/>
  <c r="Y3281" i="12"/>
  <c r="I3281" i="12"/>
  <c r="K3280" i="12"/>
  <c r="Q3280" i="12"/>
  <c r="R3280" i="12" s="1"/>
  <c r="W3281" i="12" l="1"/>
  <c r="Q3281" i="12"/>
  <c r="R3281" i="12" s="1"/>
  <c r="E658" i="13"/>
  <c r="N3282" i="12"/>
  <c r="O3282" i="12" s="1"/>
  <c r="P3282" i="12" s="1"/>
  <c r="Y3282" i="12"/>
  <c r="I3282" i="12"/>
  <c r="B3283" i="12"/>
  <c r="U3282" i="12"/>
  <c r="E3282" i="12"/>
  <c r="F3282" i="12" s="1"/>
  <c r="V3282" i="12"/>
  <c r="J3282" i="12"/>
  <c r="K3281" i="12"/>
  <c r="K3282" i="12" l="1"/>
  <c r="Q3282" i="12"/>
  <c r="R3282" i="12" s="1"/>
  <c r="W3282" i="12"/>
  <c r="E657" i="13"/>
  <c r="N3283" i="12"/>
  <c r="O3283" i="12" s="1"/>
  <c r="P3283" i="12" s="1"/>
  <c r="J3283" i="12"/>
  <c r="Y3283" i="12"/>
  <c r="I3283" i="12"/>
  <c r="V3283" i="12"/>
  <c r="B3284" i="12"/>
  <c r="U3283" i="12"/>
  <c r="E3283" i="12"/>
  <c r="F3283" i="12" s="1"/>
  <c r="W3283" i="12" l="1"/>
  <c r="Q3283" i="12"/>
  <c r="R3283" i="12" s="1"/>
  <c r="E656" i="13"/>
  <c r="J3284" i="12"/>
  <c r="Y3284" i="12"/>
  <c r="I3284" i="12"/>
  <c r="V3284" i="12"/>
  <c r="B3285" i="12"/>
  <c r="U3284" i="12"/>
  <c r="E3284" i="12"/>
  <c r="F3284" i="12" s="1"/>
  <c r="N3284" i="12"/>
  <c r="O3284" i="12" s="1"/>
  <c r="P3284" i="12" s="1"/>
  <c r="K3283" i="12"/>
  <c r="K3284" i="12" l="1"/>
  <c r="W3284" i="12"/>
  <c r="Q3284" i="12"/>
  <c r="R3284" i="12" s="1"/>
  <c r="E655" i="13"/>
  <c r="J3285" i="12"/>
  <c r="Y3285" i="12"/>
  <c r="I3285" i="12"/>
  <c r="V3285" i="12"/>
  <c r="B3286" i="12"/>
  <c r="U3285" i="12"/>
  <c r="E3285" i="12"/>
  <c r="F3285" i="12" s="1"/>
  <c r="N3285" i="12"/>
  <c r="O3285" i="12" s="1"/>
  <c r="P3285" i="12" s="1"/>
  <c r="K3285" i="12" l="1"/>
  <c r="Q3285" i="12"/>
  <c r="R3285" i="12" s="1"/>
  <c r="W3285" i="12"/>
  <c r="E654" i="13"/>
  <c r="V3286" i="12"/>
  <c r="B3287" i="12"/>
  <c r="U3286" i="12"/>
  <c r="E3286" i="12"/>
  <c r="F3286" i="12" s="1"/>
  <c r="Y3286" i="12"/>
  <c r="I3286" i="12"/>
  <c r="N3286" i="12"/>
  <c r="O3286" i="12" s="1"/>
  <c r="P3286" i="12" s="1"/>
  <c r="J3286" i="12"/>
  <c r="W3286" i="12" l="1"/>
  <c r="E653" i="13"/>
  <c r="N3287" i="12"/>
  <c r="O3287" i="12" s="1"/>
  <c r="P3287" i="12" s="1"/>
  <c r="J3287" i="12"/>
  <c r="Y3287" i="12"/>
  <c r="I3287" i="12"/>
  <c r="V3287" i="12"/>
  <c r="B3288" i="12"/>
  <c r="U3287" i="12"/>
  <c r="E3287" i="12"/>
  <c r="F3287" i="12" s="1"/>
  <c r="K3286" i="12"/>
  <c r="Q3286" i="12"/>
  <c r="R3286" i="12" s="1"/>
  <c r="W3287" i="12" l="1"/>
  <c r="K3287" i="12"/>
  <c r="Q3287" i="12"/>
  <c r="R3287" i="12" s="1"/>
  <c r="E652" i="13"/>
  <c r="N3288" i="12"/>
  <c r="O3288" i="12" s="1"/>
  <c r="P3288" i="12" s="1"/>
  <c r="J3288" i="12"/>
  <c r="Y3288" i="12"/>
  <c r="I3288" i="12"/>
  <c r="V3288" i="12"/>
  <c r="B3289" i="12"/>
  <c r="U3288" i="12"/>
  <c r="E3288" i="12"/>
  <c r="F3288" i="12" s="1"/>
  <c r="W3288" i="12" l="1"/>
  <c r="E651" i="13"/>
  <c r="N3289" i="12"/>
  <c r="O3289" i="12" s="1"/>
  <c r="P3289" i="12" s="1"/>
  <c r="J3289" i="12"/>
  <c r="Y3289" i="12"/>
  <c r="I3289" i="12"/>
  <c r="V3289" i="12"/>
  <c r="B3290" i="12"/>
  <c r="U3289" i="12"/>
  <c r="E3289" i="12"/>
  <c r="F3289" i="12" s="1"/>
  <c r="K3288" i="12"/>
  <c r="Q3288" i="12"/>
  <c r="R3288" i="12" s="1"/>
  <c r="K3289" i="12" l="1"/>
  <c r="W3289" i="12"/>
  <c r="Q3289" i="12"/>
  <c r="R3289" i="12" s="1"/>
  <c r="E650" i="13"/>
  <c r="J3290" i="12"/>
  <c r="Y3290" i="12"/>
  <c r="I3290" i="12"/>
  <c r="V3290" i="12"/>
  <c r="B3291" i="12"/>
  <c r="U3290" i="12"/>
  <c r="E3290" i="12"/>
  <c r="F3290" i="12" s="1"/>
  <c r="N3290" i="12"/>
  <c r="O3290" i="12" s="1"/>
  <c r="P3290" i="12" s="1"/>
  <c r="W3290" i="12" l="1"/>
  <c r="Q3290" i="12"/>
  <c r="R3290" i="12" s="1"/>
  <c r="E649" i="13"/>
  <c r="V3291" i="12"/>
  <c r="B3292" i="12"/>
  <c r="U3291" i="12"/>
  <c r="E3291" i="12"/>
  <c r="F3291" i="12" s="1"/>
  <c r="N3291" i="12"/>
  <c r="O3291" i="12" s="1"/>
  <c r="P3291" i="12" s="1"/>
  <c r="J3291" i="12"/>
  <c r="I3291" i="12"/>
  <c r="Y3291" i="12"/>
  <c r="K3290" i="12"/>
  <c r="W3291" i="12" l="1"/>
  <c r="K3291" i="12"/>
  <c r="Q3291" i="12"/>
  <c r="R3291" i="12" s="1"/>
  <c r="E648" i="13"/>
  <c r="B3293" i="12"/>
  <c r="U3292" i="12"/>
  <c r="E3292" i="12"/>
  <c r="F3292" i="12" s="1"/>
  <c r="N3292" i="12"/>
  <c r="O3292" i="12" s="1"/>
  <c r="P3292" i="12" s="1"/>
  <c r="J3292" i="12"/>
  <c r="Y3292" i="12"/>
  <c r="I3292" i="12"/>
  <c r="V3292" i="12"/>
  <c r="W3292" i="12" l="1"/>
  <c r="E647" i="13"/>
  <c r="N3293" i="12"/>
  <c r="O3293" i="12" s="1"/>
  <c r="P3293" i="12" s="1"/>
  <c r="J3293" i="12"/>
  <c r="Y3293" i="12"/>
  <c r="I3293" i="12"/>
  <c r="V3293" i="12"/>
  <c r="B3294" i="12"/>
  <c r="U3293" i="12"/>
  <c r="E3293" i="12"/>
  <c r="F3293" i="12" s="1"/>
  <c r="K3292" i="12"/>
  <c r="Q3292" i="12"/>
  <c r="R3292" i="12" s="1"/>
  <c r="E646" i="13" l="1"/>
  <c r="N3294" i="12"/>
  <c r="O3294" i="12" s="1"/>
  <c r="P3294" i="12" s="1"/>
  <c r="J3294" i="12"/>
  <c r="Y3294" i="12"/>
  <c r="I3294" i="12"/>
  <c r="V3294" i="12"/>
  <c r="B3295" i="12"/>
  <c r="U3294" i="12"/>
  <c r="E3294" i="12"/>
  <c r="F3294" i="12" s="1"/>
  <c r="K3293" i="12"/>
  <c r="Q3293" i="12"/>
  <c r="R3293" i="12" s="1"/>
  <c r="W3293" i="12"/>
  <c r="W3294" i="12" l="1"/>
  <c r="E645" i="13"/>
  <c r="J3295" i="12"/>
  <c r="Y3295" i="12"/>
  <c r="I3295" i="12"/>
  <c r="V3295" i="12"/>
  <c r="B3296" i="12"/>
  <c r="U3295" i="12"/>
  <c r="E3295" i="12"/>
  <c r="F3295" i="12" s="1"/>
  <c r="N3295" i="12"/>
  <c r="O3295" i="12" s="1"/>
  <c r="P3295" i="12" s="1"/>
  <c r="K3294" i="12"/>
  <c r="Q3294" i="12"/>
  <c r="R3294" i="12" s="1"/>
  <c r="W3295" i="12" l="1"/>
  <c r="E644" i="13"/>
  <c r="Y3296" i="12"/>
  <c r="I3296" i="12"/>
  <c r="V3296" i="12"/>
  <c r="B3297" i="12"/>
  <c r="U3296" i="12"/>
  <c r="E3296" i="12"/>
  <c r="F3296" i="12" s="1"/>
  <c r="N3296" i="12"/>
  <c r="O3296" i="12" s="1"/>
  <c r="P3296" i="12" s="1"/>
  <c r="J3296" i="12"/>
  <c r="K3295" i="12"/>
  <c r="Q3295" i="12"/>
  <c r="R3295" i="12" s="1"/>
  <c r="W3296" i="12" l="1"/>
  <c r="E643" i="13"/>
  <c r="V3297" i="12"/>
  <c r="B3298" i="12"/>
  <c r="U3297" i="12"/>
  <c r="E3297" i="12"/>
  <c r="F3297" i="12" s="1"/>
  <c r="N3297" i="12"/>
  <c r="O3297" i="12" s="1"/>
  <c r="P3297" i="12" s="1"/>
  <c r="J3297" i="12"/>
  <c r="Y3297" i="12"/>
  <c r="I3297" i="12"/>
  <c r="K3296" i="12"/>
  <c r="Q3296" i="12"/>
  <c r="R3296" i="12" s="1"/>
  <c r="K3297" i="12" l="1"/>
  <c r="W3297" i="12"/>
  <c r="Q3297" i="12"/>
  <c r="R3297" i="12" s="1"/>
  <c r="E642" i="13"/>
  <c r="N3298" i="12"/>
  <c r="O3298" i="12" s="1"/>
  <c r="P3298" i="12" s="1"/>
  <c r="J3298" i="12"/>
  <c r="Y3298" i="12"/>
  <c r="I3298" i="12"/>
  <c r="B3299" i="12"/>
  <c r="U3298" i="12"/>
  <c r="E3298" i="12"/>
  <c r="F3298" i="12" s="1"/>
  <c r="V3298" i="12"/>
  <c r="Q3298" i="12" l="1"/>
  <c r="R3298" i="12" s="1"/>
  <c r="W3298" i="12"/>
  <c r="E641" i="13"/>
  <c r="N3299" i="12"/>
  <c r="O3299" i="12" s="1"/>
  <c r="P3299" i="12" s="1"/>
  <c r="J3299" i="12"/>
  <c r="Y3299" i="12"/>
  <c r="I3299" i="12"/>
  <c r="V3299" i="12"/>
  <c r="B3300" i="12"/>
  <c r="U3299" i="12"/>
  <c r="E3299" i="12"/>
  <c r="F3299" i="12" s="1"/>
  <c r="K3298" i="12"/>
  <c r="Q3299" i="12" l="1"/>
  <c r="R3299" i="12" s="1"/>
  <c r="W3299" i="12"/>
  <c r="E640" i="13"/>
  <c r="J3300" i="12"/>
  <c r="Y3300" i="12"/>
  <c r="I3300" i="12"/>
  <c r="V3300" i="12"/>
  <c r="B3301" i="12"/>
  <c r="U3300" i="12"/>
  <c r="E3300" i="12"/>
  <c r="F3300" i="12" s="1"/>
  <c r="N3300" i="12"/>
  <c r="O3300" i="12" s="1"/>
  <c r="P3300" i="12" s="1"/>
  <c r="K3299" i="12"/>
  <c r="Q3300" i="12" l="1"/>
  <c r="R3300" i="12" s="1"/>
  <c r="K3300" i="12"/>
  <c r="W3300" i="12"/>
  <c r="E639" i="13"/>
  <c r="J3301" i="12"/>
  <c r="Y3301" i="12"/>
  <c r="I3301" i="12"/>
  <c r="V3301" i="12"/>
  <c r="B3302" i="12"/>
  <c r="U3301" i="12"/>
  <c r="E3301" i="12"/>
  <c r="F3301" i="12" s="1"/>
  <c r="N3301" i="12"/>
  <c r="O3301" i="12" s="1"/>
  <c r="P3301" i="12" s="1"/>
  <c r="W3301" i="12" l="1"/>
  <c r="Q3301" i="12"/>
  <c r="R3301" i="12" s="1"/>
  <c r="K3301" i="12"/>
  <c r="E638" i="13"/>
  <c r="V3302" i="12"/>
  <c r="B3303" i="12"/>
  <c r="U3302" i="12"/>
  <c r="E3302" i="12"/>
  <c r="F3302" i="12" s="1"/>
  <c r="N3302" i="12"/>
  <c r="O3302" i="12" s="1"/>
  <c r="P3302" i="12" s="1"/>
  <c r="Y3302" i="12"/>
  <c r="I3302" i="12"/>
  <c r="J3302" i="12"/>
  <c r="E637" i="13" l="1"/>
  <c r="N3303" i="12"/>
  <c r="O3303" i="12" s="1"/>
  <c r="P3303" i="12" s="1"/>
  <c r="J3303" i="12"/>
  <c r="Y3303" i="12"/>
  <c r="I3303" i="12"/>
  <c r="V3303" i="12"/>
  <c r="B3304" i="12"/>
  <c r="U3303" i="12"/>
  <c r="E3303" i="12"/>
  <c r="F3303" i="12" s="1"/>
  <c r="Q3302" i="12"/>
  <c r="R3302" i="12" s="1"/>
  <c r="K3302" i="12"/>
  <c r="W3302" i="12"/>
  <c r="W3303" i="12" l="1"/>
  <c r="Q3303" i="12"/>
  <c r="R3303" i="12" s="1"/>
  <c r="E636" i="13"/>
  <c r="N3304" i="12"/>
  <c r="O3304" i="12" s="1"/>
  <c r="P3304" i="12" s="1"/>
  <c r="J3304" i="12"/>
  <c r="Y3304" i="12"/>
  <c r="I3304" i="12"/>
  <c r="V3304" i="12"/>
  <c r="B3305" i="12"/>
  <c r="U3304" i="12"/>
  <c r="E3304" i="12"/>
  <c r="F3304" i="12" s="1"/>
  <c r="K3303" i="12"/>
  <c r="Q3304" i="12" l="1"/>
  <c r="R3304" i="12" s="1"/>
  <c r="W3304" i="12"/>
  <c r="E635" i="13"/>
  <c r="N3305" i="12"/>
  <c r="O3305" i="12" s="1"/>
  <c r="P3305" i="12" s="1"/>
  <c r="J3305" i="12"/>
  <c r="Y3305" i="12"/>
  <c r="I3305" i="12"/>
  <c r="V3305" i="12"/>
  <c r="B3306" i="12"/>
  <c r="U3305" i="12"/>
  <c r="E3305" i="12"/>
  <c r="F3305" i="12" s="1"/>
  <c r="K3304" i="12"/>
  <c r="Q3305" i="12" l="1"/>
  <c r="R3305" i="12" s="1"/>
  <c r="K3305" i="12"/>
  <c r="W3305" i="12"/>
  <c r="E634" i="13"/>
  <c r="J3306" i="12"/>
  <c r="Y3306" i="12"/>
  <c r="I3306" i="12"/>
  <c r="V3306" i="12"/>
  <c r="B3307" i="12"/>
  <c r="U3306" i="12"/>
  <c r="E3306" i="12"/>
  <c r="F3306" i="12" s="1"/>
  <c r="N3306" i="12"/>
  <c r="O3306" i="12" s="1"/>
  <c r="P3306" i="12" s="1"/>
  <c r="K3306" i="12" l="1"/>
  <c r="Q3306" i="12"/>
  <c r="R3306" i="12" s="1"/>
  <c r="W3306" i="12"/>
  <c r="E633" i="13"/>
  <c r="V3307" i="12"/>
  <c r="B3308" i="12"/>
  <c r="U3307" i="12"/>
  <c r="E3307" i="12"/>
  <c r="F3307" i="12" s="1"/>
  <c r="N3307" i="12"/>
  <c r="O3307" i="12" s="1"/>
  <c r="P3307" i="12" s="1"/>
  <c r="J3307" i="12"/>
  <c r="Y3307" i="12"/>
  <c r="I3307" i="12"/>
  <c r="W3307" i="12" l="1"/>
  <c r="Q3307" i="12"/>
  <c r="R3307" i="12" s="1"/>
  <c r="K3307" i="12"/>
  <c r="E632" i="13"/>
  <c r="B3309" i="12"/>
  <c r="U3308" i="12"/>
  <c r="E3308" i="12"/>
  <c r="F3308" i="12" s="1"/>
  <c r="N3308" i="12"/>
  <c r="O3308" i="12" s="1"/>
  <c r="P3308" i="12" s="1"/>
  <c r="J3308" i="12"/>
  <c r="Y3308" i="12"/>
  <c r="I3308" i="12"/>
  <c r="V3308" i="12"/>
  <c r="K3308" i="12" l="1"/>
  <c r="Q3308" i="12"/>
  <c r="R3308" i="12" s="1"/>
  <c r="W3308" i="12"/>
  <c r="E631" i="13"/>
  <c r="N3309" i="12"/>
  <c r="O3309" i="12" s="1"/>
  <c r="P3309" i="12" s="1"/>
  <c r="J3309" i="12"/>
  <c r="Y3309" i="12"/>
  <c r="I3309" i="12"/>
  <c r="V3309" i="12"/>
  <c r="U3309" i="12"/>
  <c r="E3309" i="12"/>
  <c r="F3309" i="12" s="1"/>
  <c r="B3310" i="12"/>
  <c r="Q3309" i="12" l="1"/>
  <c r="R3309" i="12" s="1"/>
  <c r="E630" i="13"/>
  <c r="N3310" i="12"/>
  <c r="O3310" i="12" s="1"/>
  <c r="P3310" i="12" s="1"/>
  <c r="J3310" i="12"/>
  <c r="Y3310" i="12"/>
  <c r="I3310" i="12"/>
  <c r="V3310" i="12"/>
  <c r="B3311" i="12"/>
  <c r="U3310" i="12"/>
  <c r="E3310" i="12"/>
  <c r="F3310" i="12" s="1"/>
  <c r="W3309" i="12"/>
  <c r="K3309" i="12"/>
  <c r="K3310" i="12" l="1"/>
  <c r="Q3310" i="12"/>
  <c r="R3310" i="12" s="1"/>
  <c r="W3310" i="12"/>
  <c r="E629" i="13"/>
  <c r="J3311" i="12"/>
  <c r="Y3311" i="12"/>
  <c r="I3311" i="12"/>
  <c r="V3311" i="12"/>
  <c r="B3312" i="12"/>
  <c r="U3311" i="12"/>
  <c r="E3311" i="12"/>
  <c r="F3311" i="12" s="1"/>
  <c r="N3311" i="12"/>
  <c r="O3311" i="12" s="1"/>
  <c r="P3311" i="12" s="1"/>
  <c r="W3311" i="12" l="1"/>
  <c r="Q3311" i="12"/>
  <c r="R3311" i="12" s="1"/>
  <c r="E628" i="13"/>
  <c r="Y3312" i="12"/>
  <c r="I3312" i="12"/>
  <c r="V3312" i="12"/>
  <c r="B3313" i="12"/>
  <c r="U3312" i="12"/>
  <c r="E3312" i="12"/>
  <c r="F3312" i="12" s="1"/>
  <c r="N3312" i="12"/>
  <c r="O3312" i="12" s="1"/>
  <c r="P3312" i="12" s="1"/>
  <c r="J3312" i="12"/>
  <c r="K3311" i="12"/>
  <c r="Q3312" i="12" l="1"/>
  <c r="R3312" i="12" s="1"/>
  <c r="E627" i="13"/>
  <c r="V3313" i="12"/>
  <c r="B3314" i="12"/>
  <c r="U3313" i="12"/>
  <c r="E3313" i="12"/>
  <c r="F3313" i="12" s="1"/>
  <c r="N3313" i="12"/>
  <c r="O3313" i="12" s="1"/>
  <c r="P3313" i="12" s="1"/>
  <c r="J3313" i="12"/>
  <c r="I3313" i="12"/>
  <c r="Y3313" i="12"/>
  <c r="K3312" i="12"/>
  <c r="W3312" i="12"/>
  <c r="W3313" i="12" l="1"/>
  <c r="Q3313" i="12"/>
  <c r="R3313" i="12" s="1"/>
  <c r="E626" i="13"/>
  <c r="N3314" i="12"/>
  <c r="O3314" i="12" s="1"/>
  <c r="P3314" i="12" s="1"/>
  <c r="J3314" i="12"/>
  <c r="Y3314" i="12"/>
  <c r="I3314" i="12"/>
  <c r="B3315" i="12"/>
  <c r="U3314" i="12"/>
  <c r="E3314" i="12"/>
  <c r="F3314" i="12" s="1"/>
  <c r="V3314" i="12"/>
  <c r="K3313" i="12"/>
  <c r="K3314" i="12" l="1"/>
  <c r="Q3314" i="12"/>
  <c r="R3314" i="12" s="1"/>
  <c r="W3314" i="12"/>
  <c r="E625" i="13"/>
  <c r="N3315" i="12"/>
  <c r="O3315" i="12" s="1"/>
  <c r="P3315" i="12" s="1"/>
  <c r="J3315" i="12"/>
  <c r="Y3315" i="12"/>
  <c r="I3315" i="12"/>
  <c r="V3315" i="12"/>
  <c r="B3316" i="12"/>
  <c r="U3315" i="12"/>
  <c r="E3315" i="12"/>
  <c r="F3315" i="12" s="1"/>
  <c r="Q3315" i="12" l="1"/>
  <c r="R3315" i="12" s="1"/>
  <c r="K3315" i="12"/>
  <c r="W3315" i="12"/>
  <c r="E624" i="13"/>
  <c r="J3316" i="12"/>
  <c r="Y3316" i="12"/>
  <c r="I3316" i="12"/>
  <c r="V3316" i="12"/>
  <c r="B3317" i="12"/>
  <c r="U3316" i="12"/>
  <c r="E3316" i="12"/>
  <c r="F3316" i="12" s="1"/>
  <c r="N3316" i="12"/>
  <c r="O3316" i="12" s="1"/>
  <c r="P3316" i="12" s="1"/>
  <c r="K3316" i="12" l="1"/>
  <c r="W3316" i="12"/>
  <c r="E623" i="13"/>
  <c r="J3317" i="12"/>
  <c r="Y3317" i="12"/>
  <c r="I3317" i="12"/>
  <c r="V3317" i="12"/>
  <c r="B3318" i="12"/>
  <c r="U3317" i="12"/>
  <c r="E3317" i="12"/>
  <c r="F3317" i="12" s="1"/>
  <c r="N3317" i="12"/>
  <c r="O3317" i="12" s="1"/>
  <c r="P3317" i="12" s="1"/>
  <c r="Q3316" i="12"/>
  <c r="R3316" i="12" s="1"/>
  <c r="Q3317" i="12" l="1"/>
  <c r="R3317" i="12" s="1"/>
  <c r="W3317" i="12"/>
  <c r="E622" i="13"/>
  <c r="V3318" i="12"/>
  <c r="B3319" i="12"/>
  <c r="U3318" i="12"/>
  <c r="E3318" i="12"/>
  <c r="F3318" i="12" s="1"/>
  <c r="N3318" i="12"/>
  <c r="O3318" i="12" s="1"/>
  <c r="P3318" i="12" s="1"/>
  <c r="Y3318" i="12"/>
  <c r="I3318" i="12"/>
  <c r="J3318" i="12"/>
  <c r="K3317" i="12"/>
  <c r="W3318" i="12" l="1"/>
  <c r="Q3318" i="12"/>
  <c r="R3318" i="12" s="1"/>
  <c r="E621" i="13"/>
  <c r="N3319" i="12"/>
  <c r="O3319" i="12" s="1"/>
  <c r="P3319" i="12" s="1"/>
  <c r="J3319" i="12"/>
  <c r="Y3319" i="12"/>
  <c r="I3319" i="12"/>
  <c r="V3319" i="12"/>
  <c r="B3320" i="12"/>
  <c r="U3319" i="12"/>
  <c r="E3319" i="12"/>
  <c r="F3319" i="12" s="1"/>
  <c r="K3318" i="12"/>
  <c r="W3319" i="12" l="1"/>
  <c r="Q3319" i="12"/>
  <c r="R3319" i="12" s="1"/>
  <c r="E620" i="13"/>
  <c r="N3320" i="12"/>
  <c r="O3320" i="12" s="1"/>
  <c r="P3320" i="12" s="1"/>
  <c r="J3320" i="12"/>
  <c r="Y3320" i="12"/>
  <c r="I3320" i="12"/>
  <c r="V3320" i="12"/>
  <c r="B3321" i="12"/>
  <c r="U3320" i="12"/>
  <c r="E3320" i="12"/>
  <c r="F3320" i="12" s="1"/>
  <c r="K3319" i="12"/>
  <c r="K3320" i="12" l="1"/>
  <c r="Q3320" i="12"/>
  <c r="R3320" i="12" s="1"/>
  <c r="W3320" i="12"/>
  <c r="E619" i="13"/>
  <c r="N3321" i="12"/>
  <c r="O3321" i="12" s="1"/>
  <c r="P3321" i="12" s="1"/>
  <c r="J3321" i="12"/>
  <c r="Y3321" i="12"/>
  <c r="I3321" i="12"/>
  <c r="V3321" i="12"/>
  <c r="B3322" i="12"/>
  <c r="U3321" i="12"/>
  <c r="E3321" i="12"/>
  <c r="F3321" i="12" s="1"/>
  <c r="E618" i="13" l="1"/>
  <c r="J3322" i="12"/>
  <c r="Y3322" i="12"/>
  <c r="I3322" i="12"/>
  <c r="V3322" i="12"/>
  <c r="B3323" i="12"/>
  <c r="U3322" i="12"/>
  <c r="E3322" i="12"/>
  <c r="F3322" i="12" s="1"/>
  <c r="N3322" i="12"/>
  <c r="O3322" i="12" s="1"/>
  <c r="P3322" i="12" s="1"/>
  <c r="K3321" i="12"/>
  <c r="Q3321" i="12"/>
  <c r="R3321" i="12" s="1"/>
  <c r="W3321" i="12"/>
  <c r="W3322" i="12" l="1"/>
  <c r="E617" i="13"/>
  <c r="V3323" i="12"/>
  <c r="B3324" i="12"/>
  <c r="U3323" i="12"/>
  <c r="E3323" i="12"/>
  <c r="F3323" i="12" s="1"/>
  <c r="N3323" i="12"/>
  <c r="O3323" i="12" s="1"/>
  <c r="P3323" i="12" s="1"/>
  <c r="J3323" i="12"/>
  <c r="Y3323" i="12"/>
  <c r="I3323" i="12"/>
  <c r="K3322" i="12"/>
  <c r="Q3322" i="12"/>
  <c r="R3322" i="12" s="1"/>
  <c r="W3323" i="12" l="1"/>
  <c r="E616" i="13"/>
  <c r="B3325" i="12"/>
  <c r="U3324" i="12"/>
  <c r="E3324" i="12"/>
  <c r="F3324" i="12" s="1"/>
  <c r="N3324" i="12"/>
  <c r="O3324" i="12" s="1"/>
  <c r="P3324" i="12" s="1"/>
  <c r="J3324" i="12"/>
  <c r="Y3324" i="12"/>
  <c r="I3324" i="12"/>
  <c r="V3324" i="12"/>
  <c r="K3323" i="12"/>
  <c r="Q3323" i="12"/>
  <c r="R3323" i="12" s="1"/>
  <c r="W3324" i="12" l="1"/>
  <c r="Q3324" i="12"/>
  <c r="R3324" i="12" s="1"/>
  <c r="E615" i="13"/>
  <c r="N3325" i="12"/>
  <c r="O3325" i="12" s="1"/>
  <c r="P3325" i="12" s="1"/>
  <c r="J3325" i="12"/>
  <c r="Y3325" i="12"/>
  <c r="I3325" i="12"/>
  <c r="V3325" i="12"/>
  <c r="B3326" i="12"/>
  <c r="U3325" i="12"/>
  <c r="E3325" i="12"/>
  <c r="F3325" i="12" s="1"/>
  <c r="K3324" i="12"/>
  <c r="K3325" i="12" l="1"/>
  <c r="Q3325" i="12"/>
  <c r="R3325" i="12" s="1"/>
  <c r="W3325" i="12"/>
  <c r="E614" i="13"/>
  <c r="N3326" i="12"/>
  <c r="O3326" i="12" s="1"/>
  <c r="P3326" i="12" s="1"/>
  <c r="J3326" i="12"/>
  <c r="Y3326" i="12"/>
  <c r="I3326" i="12"/>
  <c r="V3326" i="12"/>
  <c r="B3327" i="12"/>
  <c r="U3326" i="12"/>
  <c r="E3326" i="12"/>
  <c r="F3326" i="12" s="1"/>
  <c r="Q3326" i="12" l="1"/>
  <c r="R3326" i="12" s="1"/>
  <c r="W3326" i="12"/>
  <c r="E613" i="13"/>
  <c r="J3327" i="12"/>
  <c r="Y3327" i="12"/>
  <c r="I3327" i="12"/>
  <c r="V3327" i="12"/>
  <c r="B3328" i="12"/>
  <c r="U3327" i="12"/>
  <c r="E3327" i="12"/>
  <c r="F3327" i="12" s="1"/>
  <c r="N3327" i="12"/>
  <c r="O3327" i="12" s="1"/>
  <c r="P3327" i="12" s="1"/>
  <c r="K3326" i="12"/>
  <c r="W3327" i="12" l="1"/>
  <c r="Q3327" i="12"/>
  <c r="R3327" i="12" s="1"/>
  <c r="K3327" i="12"/>
  <c r="E612" i="13"/>
  <c r="Y3328" i="12"/>
  <c r="I3328" i="12"/>
  <c r="V3328" i="12"/>
  <c r="B3329" i="12"/>
  <c r="U3328" i="12"/>
  <c r="E3328" i="12"/>
  <c r="F3328" i="12" s="1"/>
  <c r="N3328" i="12"/>
  <c r="O3328" i="12" s="1"/>
  <c r="P3328" i="12" s="1"/>
  <c r="J3328" i="12"/>
  <c r="W3328" i="12" l="1"/>
  <c r="Q3328" i="12"/>
  <c r="R3328" i="12" s="1"/>
  <c r="E611" i="13"/>
  <c r="V3329" i="12"/>
  <c r="B3330" i="12"/>
  <c r="U3329" i="12"/>
  <c r="E3329" i="12"/>
  <c r="F3329" i="12" s="1"/>
  <c r="N3329" i="12"/>
  <c r="O3329" i="12" s="1"/>
  <c r="P3329" i="12" s="1"/>
  <c r="J3329" i="12"/>
  <c r="Y3329" i="12"/>
  <c r="I3329" i="12"/>
  <c r="K3328" i="12"/>
  <c r="W3329" i="12" l="1"/>
  <c r="Q3329" i="12"/>
  <c r="R3329" i="12" s="1"/>
  <c r="E610" i="13"/>
  <c r="N3330" i="12"/>
  <c r="O3330" i="12" s="1"/>
  <c r="P3330" i="12" s="1"/>
  <c r="J3330" i="12"/>
  <c r="Y3330" i="12"/>
  <c r="I3330" i="12"/>
  <c r="B3331" i="12"/>
  <c r="U3330" i="12"/>
  <c r="E3330" i="12"/>
  <c r="F3330" i="12" s="1"/>
  <c r="V3330" i="12"/>
  <c r="K3329" i="12"/>
  <c r="Q3330" i="12" l="1"/>
  <c r="R3330" i="12" s="1"/>
  <c r="W3330" i="12"/>
  <c r="E609" i="13"/>
  <c r="B3332" i="12"/>
  <c r="N3331" i="12"/>
  <c r="O3331" i="12" s="1"/>
  <c r="P3331" i="12" s="1"/>
  <c r="J3331" i="12"/>
  <c r="I3331" i="12"/>
  <c r="Y3331" i="12"/>
  <c r="E3331" i="12"/>
  <c r="F3331" i="12" s="1"/>
  <c r="U3331" i="12"/>
  <c r="V3331" i="12"/>
  <c r="K3330" i="12"/>
  <c r="W3331" i="12" l="1"/>
  <c r="Q3331" i="12"/>
  <c r="R3331" i="12" s="1"/>
  <c r="E608" i="13"/>
  <c r="N3332" i="12"/>
  <c r="O3332" i="12" s="1"/>
  <c r="P3332" i="12" s="1"/>
  <c r="Y3332" i="12"/>
  <c r="V3332" i="12"/>
  <c r="U3332" i="12"/>
  <c r="B3333" i="12"/>
  <c r="J3332" i="12"/>
  <c r="I3332" i="12"/>
  <c r="E3332" i="12"/>
  <c r="F3332" i="12" s="1"/>
  <c r="K3331" i="12"/>
  <c r="W3332" i="12" l="1"/>
  <c r="E607" i="13"/>
  <c r="N3333" i="12"/>
  <c r="O3333" i="12" s="1"/>
  <c r="P3333" i="12" s="1"/>
  <c r="J3333" i="12"/>
  <c r="B3334" i="12"/>
  <c r="I3333" i="12"/>
  <c r="E3333" i="12"/>
  <c r="F3333" i="12" s="1"/>
  <c r="Y3333" i="12"/>
  <c r="V3333" i="12"/>
  <c r="U3333" i="12"/>
  <c r="Q3332" i="12"/>
  <c r="R3332" i="12" s="1"/>
  <c r="K3332" i="12"/>
  <c r="K3333" i="12" l="1"/>
  <c r="E606" i="13"/>
  <c r="N3334" i="12"/>
  <c r="O3334" i="12" s="1"/>
  <c r="P3334" i="12" s="1"/>
  <c r="J3334" i="12"/>
  <c r="Y3334" i="12"/>
  <c r="V3334" i="12"/>
  <c r="U3334" i="12"/>
  <c r="B3335" i="12"/>
  <c r="I3334" i="12"/>
  <c r="E3334" i="12"/>
  <c r="F3334" i="12" s="1"/>
  <c r="Q3333" i="12"/>
  <c r="R3333" i="12" s="1"/>
  <c r="W3333" i="12"/>
  <c r="K3334" i="12" l="1"/>
  <c r="W3334" i="12"/>
  <c r="E605" i="13"/>
  <c r="J3335" i="12"/>
  <c r="B3336" i="12"/>
  <c r="U3335" i="12"/>
  <c r="E3335" i="12"/>
  <c r="F3335" i="12" s="1"/>
  <c r="N3335" i="12"/>
  <c r="O3335" i="12" s="1"/>
  <c r="P3335" i="12" s="1"/>
  <c r="I3335" i="12"/>
  <c r="Y3335" i="12"/>
  <c r="V3335" i="12"/>
  <c r="Q3334" i="12"/>
  <c r="R3334" i="12" s="1"/>
  <c r="Q3335" i="12" l="1"/>
  <c r="R3335" i="12" s="1"/>
  <c r="K3335" i="12"/>
  <c r="W3335" i="12"/>
  <c r="E604" i="13"/>
  <c r="B3337" i="12"/>
  <c r="U3336" i="12"/>
  <c r="E3336" i="12"/>
  <c r="F3336" i="12" s="1"/>
  <c r="J3336" i="12"/>
  <c r="I3336" i="12"/>
  <c r="Y3336" i="12"/>
  <c r="V3336" i="12"/>
  <c r="N3336" i="12"/>
  <c r="O3336" i="12" s="1"/>
  <c r="P3336" i="12" s="1"/>
  <c r="W3336" i="12" l="1"/>
  <c r="Q3336" i="12"/>
  <c r="R3336" i="12" s="1"/>
  <c r="E603" i="13"/>
  <c r="B3338" i="12"/>
  <c r="U3337" i="12"/>
  <c r="E3337" i="12"/>
  <c r="F3337" i="12" s="1"/>
  <c r="N3337" i="12"/>
  <c r="O3337" i="12" s="1"/>
  <c r="P3337" i="12" s="1"/>
  <c r="Y3337" i="12"/>
  <c r="V3337" i="12"/>
  <c r="J3337" i="12"/>
  <c r="I3337" i="12"/>
  <c r="K3336" i="12"/>
  <c r="W3337" i="12" l="1"/>
  <c r="Q3337" i="12"/>
  <c r="R3337" i="12" s="1"/>
  <c r="E602" i="13"/>
  <c r="N3338" i="12"/>
  <c r="O3338" i="12" s="1"/>
  <c r="P3338" i="12" s="1"/>
  <c r="J3338" i="12"/>
  <c r="V3338" i="12"/>
  <c r="U3338" i="12"/>
  <c r="I3338" i="12"/>
  <c r="B3339" i="12"/>
  <c r="E3338" i="12"/>
  <c r="F3338" i="12" s="1"/>
  <c r="Y3338" i="12"/>
  <c r="K3337" i="12"/>
  <c r="Q3338" i="12" l="1"/>
  <c r="R3338" i="12" s="1"/>
  <c r="E601" i="13"/>
  <c r="N3339" i="12"/>
  <c r="O3339" i="12" s="1"/>
  <c r="P3339" i="12" s="1"/>
  <c r="Y3339" i="12"/>
  <c r="I3339" i="12"/>
  <c r="B3340" i="12"/>
  <c r="J3339" i="12"/>
  <c r="E3339" i="12"/>
  <c r="F3339" i="12" s="1"/>
  <c r="V3339" i="12"/>
  <c r="U3339" i="12"/>
  <c r="K3338" i="12"/>
  <c r="W3338" i="12"/>
  <c r="Q3339" i="12" l="1"/>
  <c r="R3339" i="12" s="1"/>
  <c r="E600" i="13"/>
  <c r="Y3340" i="12"/>
  <c r="I3340" i="12"/>
  <c r="V3340" i="12"/>
  <c r="B3341" i="12"/>
  <c r="U3340" i="12"/>
  <c r="E3340" i="12"/>
  <c r="F3340" i="12" s="1"/>
  <c r="J3340" i="12"/>
  <c r="N3340" i="12"/>
  <c r="O3340" i="12" s="1"/>
  <c r="P3340" i="12" s="1"/>
  <c r="K3339" i="12"/>
  <c r="W3339" i="12"/>
  <c r="W3340" i="12" l="1"/>
  <c r="E599" i="13"/>
  <c r="Y3341" i="12"/>
  <c r="I3341" i="12"/>
  <c r="V3341" i="12"/>
  <c r="B3342" i="12"/>
  <c r="U3341" i="12"/>
  <c r="E3341" i="12"/>
  <c r="F3341" i="12" s="1"/>
  <c r="N3341" i="12"/>
  <c r="O3341" i="12" s="1"/>
  <c r="P3341" i="12" s="1"/>
  <c r="J3341" i="12"/>
  <c r="K3340" i="12"/>
  <c r="Q3340" i="12"/>
  <c r="R3340" i="12" s="1"/>
  <c r="W3341" i="12" l="1"/>
  <c r="E598" i="13"/>
  <c r="V3342" i="12"/>
  <c r="B3343" i="12"/>
  <c r="U3342" i="12"/>
  <c r="E3342" i="12"/>
  <c r="F3342" i="12" s="1"/>
  <c r="N3342" i="12"/>
  <c r="O3342" i="12" s="1"/>
  <c r="P3342" i="12" s="1"/>
  <c r="Y3342" i="12"/>
  <c r="I3342" i="12"/>
  <c r="J3342" i="12"/>
  <c r="K3341" i="12"/>
  <c r="Q3341" i="12"/>
  <c r="R3341" i="12" s="1"/>
  <c r="W3342" i="12" l="1"/>
  <c r="E597" i="13"/>
  <c r="V3343" i="12"/>
  <c r="E3343" i="12"/>
  <c r="F3343" i="12" s="1"/>
  <c r="B3344" i="12"/>
  <c r="Y3343" i="12"/>
  <c r="U3343" i="12"/>
  <c r="N3343" i="12"/>
  <c r="O3343" i="12" s="1"/>
  <c r="P3343" i="12" s="1"/>
  <c r="I3343" i="12"/>
  <c r="J3343" i="12"/>
  <c r="Q3342" i="12"/>
  <c r="R3342" i="12" s="1"/>
  <c r="K3342" i="12"/>
  <c r="W3343" i="12" l="1"/>
  <c r="K3343" i="12"/>
  <c r="Q3343" i="12"/>
  <c r="R3343" i="12" s="1"/>
  <c r="E596" i="13"/>
  <c r="J3344" i="12"/>
  <c r="Y3344" i="12"/>
  <c r="I3344" i="12"/>
  <c r="V3344" i="12"/>
  <c r="B3345" i="12"/>
  <c r="U3344" i="12"/>
  <c r="E3344" i="12"/>
  <c r="F3344" i="12" s="1"/>
  <c r="N3344" i="12"/>
  <c r="O3344" i="12" s="1"/>
  <c r="P3344" i="12" s="1"/>
  <c r="W3344" i="12" l="1"/>
  <c r="Q3344" i="12"/>
  <c r="R3344" i="12" s="1"/>
  <c r="E595" i="13"/>
  <c r="J3345" i="12"/>
  <c r="Y3345" i="12"/>
  <c r="I3345" i="12"/>
  <c r="V3345" i="12"/>
  <c r="B3346" i="12"/>
  <c r="U3345" i="12"/>
  <c r="E3345" i="12"/>
  <c r="F3345" i="12" s="1"/>
  <c r="N3345" i="12"/>
  <c r="O3345" i="12" s="1"/>
  <c r="P3345" i="12" s="1"/>
  <c r="K3344" i="12"/>
  <c r="Q3345" i="12" l="1"/>
  <c r="R3345" i="12" s="1"/>
  <c r="W3345" i="12"/>
  <c r="E594" i="13"/>
  <c r="J3346" i="12"/>
  <c r="Y3346" i="12"/>
  <c r="I3346" i="12"/>
  <c r="V3346" i="12"/>
  <c r="U3346" i="12"/>
  <c r="N3346" i="12"/>
  <c r="O3346" i="12" s="1"/>
  <c r="P3346" i="12" s="1"/>
  <c r="E3346" i="12"/>
  <c r="F3346" i="12" s="1"/>
  <c r="B3347" i="12"/>
  <c r="K3345" i="12"/>
  <c r="W3346" i="12" l="1"/>
  <c r="Q3346" i="12"/>
  <c r="R3346" i="12" s="1"/>
  <c r="K3346" i="12"/>
  <c r="E593" i="13"/>
  <c r="V3347" i="12"/>
  <c r="J3347" i="12"/>
  <c r="B3348" i="12"/>
  <c r="Y3347" i="12"/>
  <c r="U3347" i="12"/>
  <c r="N3347" i="12"/>
  <c r="O3347" i="12" s="1"/>
  <c r="P3347" i="12" s="1"/>
  <c r="I3347" i="12"/>
  <c r="E3347" i="12"/>
  <c r="F3347" i="12" s="1"/>
  <c r="Q3347" i="12" l="1"/>
  <c r="R3347" i="12" s="1"/>
  <c r="W3347" i="12"/>
  <c r="K3347" i="12"/>
  <c r="E592" i="13"/>
  <c r="N3348" i="12"/>
  <c r="O3348" i="12" s="1"/>
  <c r="P3348" i="12" s="1"/>
  <c r="J3348" i="12"/>
  <c r="Y3348" i="12"/>
  <c r="I3348" i="12"/>
  <c r="B3349" i="12"/>
  <c r="V3348" i="12"/>
  <c r="U3348" i="12"/>
  <c r="E3348" i="12"/>
  <c r="F3348" i="12" s="1"/>
  <c r="K3348" i="12" l="1"/>
  <c r="Q3348" i="12"/>
  <c r="R3348" i="12" s="1"/>
  <c r="W3348" i="12"/>
  <c r="E591" i="13"/>
  <c r="N3349" i="12"/>
  <c r="O3349" i="12" s="1"/>
  <c r="P3349" i="12" s="1"/>
  <c r="J3349" i="12"/>
  <c r="Y3349" i="12"/>
  <c r="I3349" i="12"/>
  <c r="V3349" i="12"/>
  <c r="U3349" i="12"/>
  <c r="E3349" i="12"/>
  <c r="F3349" i="12" s="1"/>
  <c r="B3350" i="12"/>
  <c r="E590" i="13" l="1"/>
  <c r="N3350" i="12"/>
  <c r="O3350" i="12" s="1"/>
  <c r="P3350" i="12" s="1"/>
  <c r="J3350" i="12"/>
  <c r="Y3350" i="12"/>
  <c r="I3350" i="12"/>
  <c r="V3350" i="12"/>
  <c r="B3351" i="12"/>
  <c r="U3350" i="12"/>
  <c r="E3350" i="12"/>
  <c r="F3350" i="12" s="1"/>
  <c r="Q3349" i="12"/>
  <c r="R3349" i="12" s="1"/>
  <c r="W3349" i="12"/>
  <c r="K3349" i="12"/>
  <c r="K3350" i="12" l="1"/>
  <c r="W3350" i="12"/>
  <c r="E589" i="13"/>
  <c r="J3351" i="12"/>
  <c r="Y3351" i="12"/>
  <c r="I3351" i="12"/>
  <c r="V3351" i="12"/>
  <c r="B3352" i="12"/>
  <c r="U3351" i="12"/>
  <c r="E3351" i="12"/>
  <c r="F3351" i="12" s="1"/>
  <c r="N3351" i="12"/>
  <c r="O3351" i="12" s="1"/>
  <c r="P3351" i="12" s="1"/>
  <c r="Q3350" i="12"/>
  <c r="R3350" i="12" s="1"/>
  <c r="W3351" i="12" l="1"/>
  <c r="Q3351" i="12"/>
  <c r="R3351" i="12" s="1"/>
  <c r="E588" i="13"/>
  <c r="V3352" i="12"/>
  <c r="B3353" i="12"/>
  <c r="U3352" i="12"/>
  <c r="E3352" i="12"/>
  <c r="F3352" i="12" s="1"/>
  <c r="N3352" i="12"/>
  <c r="O3352" i="12" s="1"/>
  <c r="P3352" i="12" s="1"/>
  <c r="Y3352" i="12"/>
  <c r="J3352" i="12"/>
  <c r="I3352" i="12"/>
  <c r="K3351" i="12"/>
  <c r="W3352" i="12" l="1"/>
  <c r="K3352" i="12"/>
  <c r="Q3352" i="12"/>
  <c r="R3352" i="12" s="1"/>
  <c r="E587" i="13"/>
  <c r="B3354" i="12"/>
  <c r="U3353" i="12"/>
  <c r="E3353" i="12"/>
  <c r="F3353" i="12" s="1"/>
  <c r="N3353" i="12"/>
  <c r="O3353" i="12" s="1"/>
  <c r="P3353" i="12" s="1"/>
  <c r="J3353" i="12"/>
  <c r="Y3353" i="12"/>
  <c r="I3353" i="12"/>
  <c r="V3353" i="12"/>
  <c r="W3353" i="12" l="1"/>
  <c r="E586" i="13"/>
  <c r="N3354" i="12"/>
  <c r="O3354" i="12" s="1"/>
  <c r="P3354" i="12" s="1"/>
  <c r="J3354" i="12"/>
  <c r="V3354" i="12"/>
  <c r="B3355" i="12"/>
  <c r="U3354" i="12"/>
  <c r="E3354" i="12"/>
  <c r="F3354" i="12" s="1"/>
  <c r="I3354" i="12"/>
  <c r="Y3354" i="12"/>
  <c r="K3353" i="12"/>
  <c r="Q3353" i="12"/>
  <c r="R3353" i="12" s="1"/>
  <c r="E585" i="13" l="1"/>
  <c r="N3355" i="12"/>
  <c r="O3355" i="12" s="1"/>
  <c r="P3355" i="12" s="1"/>
  <c r="J3355" i="12"/>
  <c r="Y3355" i="12"/>
  <c r="I3355" i="12"/>
  <c r="B3356" i="12"/>
  <c r="U3355" i="12"/>
  <c r="E3355" i="12"/>
  <c r="F3355" i="12" s="1"/>
  <c r="V3355" i="12"/>
  <c r="Q3354" i="12"/>
  <c r="R3354" i="12" s="1"/>
  <c r="K3354" i="12"/>
  <c r="W3354" i="12"/>
  <c r="W3355" i="12" l="1"/>
  <c r="Q3355" i="12"/>
  <c r="R3355" i="12" s="1"/>
  <c r="E584" i="13"/>
  <c r="J3356" i="12"/>
  <c r="Y3356" i="12"/>
  <c r="I3356" i="12"/>
  <c r="V3356" i="12"/>
  <c r="B3357" i="12"/>
  <c r="U3356" i="12"/>
  <c r="E3356" i="12"/>
  <c r="F3356" i="12" s="1"/>
  <c r="N3356" i="12"/>
  <c r="O3356" i="12" s="1"/>
  <c r="P3356" i="12" s="1"/>
  <c r="K3355" i="12"/>
  <c r="E583" i="13" l="1"/>
  <c r="Y3357" i="12"/>
  <c r="I3357" i="12"/>
  <c r="V3357" i="12"/>
  <c r="B3358" i="12"/>
  <c r="U3357" i="12"/>
  <c r="E3357" i="12"/>
  <c r="F3357" i="12" s="1"/>
  <c r="N3357" i="12"/>
  <c r="O3357" i="12" s="1"/>
  <c r="P3357" i="12" s="1"/>
  <c r="J3357" i="12"/>
  <c r="K3356" i="12"/>
  <c r="Q3356" i="12"/>
  <c r="R3356" i="12" s="1"/>
  <c r="W3356" i="12"/>
  <c r="W3357" i="12" l="1"/>
  <c r="Q3357" i="12"/>
  <c r="R3357" i="12" s="1"/>
  <c r="E582" i="13"/>
  <c r="V3358" i="12"/>
  <c r="B3359" i="12"/>
  <c r="U3358" i="12"/>
  <c r="E3358" i="12"/>
  <c r="F3358" i="12" s="1"/>
  <c r="N3358" i="12"/>
  <c r="O3358" i="12" s="1"/>
  <c r="P3358" i="12" s="1"/>
  <c r="J3358" i="12"/>
  <c r="Y3358" i="12"/>
  <c r="I3358" i="12"/>
  <c r="K3357" i="12"/>
  <c r="W3358" i="12" l="1"/>
  <c r="Q3358" i="12"/>
  <c r="R3358" i="12" s="1"/>
  <c r="E581" i="13"/>
  <c r="N3359" i="12"/>
  <c r="O3359" i="12" s="1"/>
  <c r="P3359" i="12" s="1"/>
  <c r="J3359" i="12"/>
  <c r="Y3359" i="12"/>
  <c r="I3359" i="12"/>
  <c r="V3359" i="12"/>
  <c r="B3360" i="12"/>
  <c r="U3359" i="12"/>
  <c r="E3359" i="12"/>
  <c r="F3359" i="12" s="1"/>
  <c r="K3358" i="12"/>
  <c r="K3359" i="12" l="1"/>
  <c r="W3359" i="12"/>
  <c r="Q3359" i="12"/>
  <c r="R3359" i="12" s="1"/>
  <c r="E580" i="13"/>
  <c r="N3360" i="12"/>
  <c r="O3360" i="12" s="1"/>
  <c r="P3360" i="12" s="1"/>
  <c r="J3360" i="12"/>
  <c r="Y3360" i="12"/>
  <c r="I3360" i="12"/>
  <c r="V3360" i="12"/>
  <c r="B3361" i="12"/>
  <c r="U3360" i="12"/>
  <c r="E3360" i="12"/>
  <c r="F3360" i="12" s="1"/>
  <c r="K3360" i="12" l="1"/>
  <c r="Q3360" i="12"/>
  <c r="R3360" i="12" s="1"/>
  <c r="W3360" i="12"/>
  <c r="E579" i="13"/>
  <c r="J3361" i="12"/>
  <c r="Y3361" i="12"/>
  <c r="I3361" i="12"/>
  <c r="V3361" i="12"/>
  <c r="B3362" i="12"/>
  <c r="U3361" i="12"/>
  <c r="E3361" i="12"/>
  <c r="F3361" i="12" s="1"/>
  <c r="N3361" i="12"/>
  <c r="O3361" i="12" s="1"/>
  <c r="P3361" i="12" s="1"/>
  <c r="W3361" i="12" l="1"/>
  <c r="K3361" i="12"/>
  <c r="E578" i="13"/>
  <c r="J3362" i="12"/>
  <c r="Y3362" i="12"/>
  <c r="I3362" i="12"/>
  <c r="V3362" i="12"/>
  <c r="B3363" i="12"/>
  <c r="U3362" i="12"/>
  <c r="E3362" i="12"/>
  <c r="F3362" i="12" s="1"/>
  <c r="N3362" i="12"/>
  <c r="O3362" i="12" s="1"/>
  <c r="P3362" i="12" s="1"/>
  <c r="Q3361" i="12"/>
  <c r="R3361" i="12" s="1"/>
  <c r="W3362" i="12" l="1"/>
  <c r="Q3362" i="12"/>
  <c r="R3362" i="12" s="1"/>
  <c r="E577" i="13"/>
  <c r="V3363" i="12"/>
  <c r="B3364" i="12"/>
  <c r="U3363" i="12"/>
  <c r="E3363" i="12"/>
  <c r="F3363" i="12" s="1"/>
  <c r="N3363" i="12"/>
  <c r="O3363" i="12" s="1"/>
  <c r="P3363" i="12" s="1"/>
  <c r="J3363" i="12"/>
  <c r="Y3363" i="12"/>
  <c r="I3363" i="12"/>
  <c r="K3362" i="12"/>
  <c r="W3363" i="12" l="1"/>
  <c r="E576" i="13"/>
  <c r="N3364" i="12"/>
  <c r="O3364" i="12" s="1"/>
  <c r="P3364" i="12" s="1"/>
  <c r="J3364" i="12"/>
  <c r="Y3364" i="12"/>
  <c r="I3364" i="12"/>
  <c r="B3365" i="12"/>
  <c r="V3364" i="12"/>
  <c r="U3364" i="12"/>
  <c r="E3364" i="12"/>
  <c r="F3364" i="12" s="1"/>
  <c r="K3363" i="12"/>
  <c r="Q3363" i="12"/>
  <c r="R3363" i="12" s="1"/>
  <c r="W3364" i="12" l="1"/>
  <c r="K3364" i="12"/>
  <c r="Q3364" i="12"/>
  <c r="R3364" i="12" s="1"/>
  <c r="E575" i="13"/>
  <c r="N3365" i="12"/>
  <c r="O3365" i="12" s="1"/>
  <c r="P3365" i="12" s="1"/>
  <c r="J3365" i="12"/>
  <c r="Y3365" i="12"/>
  <c r="I3365" i="12"/>
  <c r="V3365" i="12"/>
  <c r="B3366" i="12"/>
  <c r="U3365" i="12"/>
  <c r="E3365" i="12"/>
  <c r="F3365" i="12" s="1"/>
  <c r="W3365" i="12" l="1"/>
  <c r="K3365" i="12"/>
  <c r="E574" i="13"/>
  <c r="N3366" i="12"/>
  <c r="O3366" i="12" s="1"/>
  <c r="P3366" i="12" s="1"/>
  <c r="J3366" i="12"/>
  <c r="Y3366" i="12"/>
  <c r="I3366" i="12"/>
  <c r="V3366" i="12"/>
  <c r="B3367" i="12"/>
  <c r="U3366" i="12"/>
  <c r="E3366" i="12"/>
  <c r="F3366" i="12" s="1"/>
  <c r="Q3365" i="12"/>
  <c r="R3365" i="12" s="1"/>
  <c r="W3366" i="12" l="1"/>
  <c r="Q3366" i="12"/>
  <c r="R3366" i="12" s="1"/>
  <c r="K3366" i="12"/>
  <c r="E573" i="13"/>
  <c r="J3367" i="12"/>
  <c r="Y3367" i="12"/>
  <c r="I3367" i="12"/>
  <c r="V3367" i="12"/>
  <c r="B3368" i="12"/>
  <c r="U3367" i="12"/>
  <c r="E3367" i="12"/>
  <c r="F3367" i="12" s="1"/>
  <c r="N3367" i="12"/>
  <c r="O3367" i="12" s="1"/>
  <c r="P3367" i="12" s="1"/>
  <c r="W3367" i="12" l="1"/>
  <c r="Q3367" i="12"/>
  <c r="R3367" i="12" s="1"/>
  <c r="K3367" i="12"/>
  <c r="E572" i="13"/>
  <c r="V3368" i="12"/>
  <c r="B3369" i="12"/>
  <c r="U3368" i="12"/>
  <c r="E3368" i="12"/>
  <c r="F3368" i="12" s="1"/>
  <c r="N3368" i="12"/>
  <c r="O3368" i="12" s="1"/>
  <c r="P3368" i="12" s="1"/>
  <c r="Y3368" i="12"/>
  <c r="J3368" i="12"/>
  <c r="I3368" i="12"/>
  <c r="E571" i="13" l="1"/>
  <c r="B3370" i="12"/>
  <c r="U3369" i="12"/>
  <c r="E3369" i="12"/>
  <c r="F3369" i="12" s="1"/>
  <c r="N3369" i="12"/>
  <c r="O3369" i="12" s="1"/>
  <c r="P3369" i="12" s="1"/>
  <c r="J3369" i="12"/>
  <c r="Y3369" i="12"/>
  <c r="I3369" i="12"/>
  <c r="V3369" i="12"/>
  <c r="K3368" i="12"/>
  <c r="Q3368" i="12"/>
  <c r="R3368" i="12" s="1"/>
  <c r="W3368" i="12"/>
  <c r="K3369" i="12" l="1"/>
  <c r="Q3369" i="12"/>
  <c r="R3369" i="12" s="1"/>
  <c r="W3369" i="12"/>
  <c r="E570" i="13"/>
  <c r="N3370" i="12"/>
  <c r="O3370" i="12" s="1"/>
  <c r="P3370" i="12" s="1"/>
  <c r="J3370" i="12"/>
  <c r="Y3370" i="12"/>
  <c r="I3370" i="12"/>
  <c r="V3370" i="12"/>
  <c r="B3371" i="12"/>
  <c r="U3370" i="12"/>
  <c r="E3370" i="12"/>
  <c r="F3370" i="12" s="1"/>
  <c r="Q3370" i="12" l="1"/>
  <c r="R3370" i="12" s="1"/>
  <c r="W3370" i="12"/>
  <c r="E569" i="13"/>
  <c r="N3371" i="12"/>
  <c r="O3371" i="12" s="1"/>
  <c r="P3371" i="12" s="1"/>
  <c r="J3371" i="12"/>
  <c r="Y3371" i="12"/>
  <c r="I3371" i="12"/>
  <c r="V3371" i="12"/>
  <c r="B3372" i="12"/>
  <c r="U3371" i="12"/>
  <c r="E3371" i="12"/>
  <c r="F3371" i="12" s="1"/>
  <c r="K3370" i="12"/>
  <c r="W3371" i="12" l="1"/>
  <c r="Q3371" i="12"/>
  <c r="R3371" i="12" s="1"/>
  <c r="K3371" i="12"/>
  <c r="E568" i="13"/>
  <c r="J3372" i="12"/>
  <c r="Y3372" i="12"/>
  <c r="I3372" i="12"/>
  <c r="V3372" i="12"/>
  <c r="B3373" i="12"/>
  <c r="U3372" i="12"/>
  <c r="E3372" i="12"/>
  <c r="F3372" i="12" s="1"/>
  <c r="N3372" i="12"/>
  <c r="O3372" i="12" s="1"/>
  <c r="P3372" i="12" s="1"/>
  <c r="W3372" i="12" l="1"/>
  <c r="Q3372" i="12"/>
  <c r="R3372" i="12" s="1"/>
  <c r="E567" i="13"/>
  <c r="Y3373" i="12"/>
  <c r="I3373" i="12"/>
  <c r="V3373" i="12"/>
  <c r="B3374" i="12"/>
  <c r="U3373" i="12"/>
  <c r="E3373" i="12"/>
  <c r="F3373" i="12" s="1"/>
  <c r="N3373" i="12"/>
  <c r="O3373" i="12" s="1"/>
  <c r="P3373" i="12" s="1"/>
  <c r="J3373" i="12"/>
  <c r="K3372" i="12"/>
  <c r="W3373" i="12" l="1"/>
  <c r="E566" i="13"/>
  <c r="V3374" i="12"/>
  <c r="B3375" i="12"/>
  <c r="U3374" i="12"/>
  <c r="E3374" i="12"/>
  <c r="F3374" i="12" s="1"/>
  <c r="N3374" i="12"/>
  <c r="O3374" i="12" s="1"/>
  <c r="P3374" i="12" s="1"/>
  <c r="J3374" i="12"/>
  <c r="Y3374" i="12"/>
  <c r="I3374" i="12"/>
  <c r="K3373" i="12"/>
  <c r="Q3373" i="12"/>
  <c r="R3373" i="12" s="1"/>
  <c r="Q3374" i="12" l="1"/>
  <c r="R3374" i="12" s="1"/>
  <c r="W3374" i="12"/>
  <c r="E565" i="13"/>
  <c r="N3375" i="12"/>
  <c r="O3375" i="12" s="1"/>
  <c r="P3375" i="12" s="1"/>
  <c r="J3375" i="12"/>
  <c r="Y3375" i="12"/>
  <c r="I3375" i="12"/>
  <c r="V3375" i="12"/>
  <c r="B3376" i="12"/>
  <c r="U3375" i="12"/>
  <c r="E3375" i="12"/>
  <c r="F3375" i="12" s="1"/>
  <c r="K3374" i="12"/>
  <c r="W3375" i="12" l="1"/>
  <c r="K3375" i="12"/>
  <c r="Q3375" i="12"/>
  <c r="R3375" i="12" s="1"/>
  <c r="E564" i="13"/>
  <c r="N3376" i="12"/>
  <c r="O3376" i="12" s="1"/>
  <c r="P3376" i="12" s="1"/>
  <c r="J3376" i="12"/>
  <c r="Y3376" i="12"/>
  <c r="I3376" i="12"/>
  <c r="V3376" i="12"/>
  <c r="B3377" i="12"/>
  <c r="U3376" i="12"/>
  <c r="E3376" i="12"/>
  <c r="F3376" i="12" s="1"/>
  <c r="Q3376" i="12" l="1"/>
  <c r="R3376" i="12" s="1"/>
  <c r="K3376" i="12"/>
  <c r="W3376" i="12"/>
  <c r="E563" i="13"/>
  <c r="J3377" i="12"/>
  <c r="Y3377" i="12"/>
  <c r="I3377" i="12"/>
  <c r="V3377" i="12"/>
  <c r="B3378" i="12"/>
  <c r="U3377" i="12"/>
  <c r="E3377" i="12"/>
  <c r="F3377" i="12" s="1"/>
  <c r="N3377" i="12"/>
  <c r="O3377" i="12" s="1"/>
  <c r="P3377" i="12" s="1"/>
  <c r="K3377" i="12" l="1"/>
  <c r="Q3377" i="12"/>
  <c r="R3377" i="12" s="1"/>
  <c r="W3377" i="12"/>
  <c r="E562" i="13"/>
  <c r="J3378" i="12"/>
  <c r="Y3378" i="12"/>
  <c r="I3378" i="12"/>
  <c r="V3378" i="12"/>
  <c r="B3379" i="12"/>
  <c r="U3378" i="12"/>
  <c r="E3378" i="12"/>
  <c r="F3378" i="12" s="1"/>
  <c r="N3378" i="12"/>
  <c r="O3378" i="12" s="1"/>
  <c r="P3378" i="12" s="1"/>
  <c r="W3378" i="12" l="1"/>
  <c r="Q3378" i="12"/>
  <c r="R3378" i="12" s="1"/>
  <c r="E561" i="13"/>
  <c r="V3379" i="12"/>
  <c r="B3380" i="12"/>
  <c r="U3379" i="12"/>
  <c r="E3379" i="12"/>
  <c r="F3379" i="12" s="1"/>
  <c r="N3379" i="12"/>
  <c r="O3379" i="12" s="1"/>
  <c r="P3379" i="12" s="1"/>
  <c r="J3379" i="12"/>
  <c r="Y3379" i="12"/>
  <c r="I3379" i="12"/>
  <c r="K3378" i="12"/>
  <c r="W3379" i="12" l="1"/>
  <c r="Q3379" i="12"/>
  <c r="R3379" i="12" s="1"/>
  <c r="E560" i="13"/>
  <c r="N3380" i="12"/>
  <c r="O3380" i="12" s="1"/>
  <c r="P3380" i="12" s="1"/>
  <c r="J3380" i="12"/>
  <c r="Y3380" i="12"/>
  <c r="I3380" i="12"/>
  <c r="B3381" i="12"/>
  <c r="V3380" i="12"/>
  <c r="U3380" i="12"/>
  <c r="E3380" i="12"/>
  <c r="F3380" i="12" s="1"/>
  <c r="K3379" i="12"/>
  <c r="W3380" i="12" l="1"/>
  <c r="Q3380" i="12"/>
  <c r="R3380" i="12" s="1"/>
  <c r="E559" i="13"/>
  <c r="N3381" i="12"/>
  <c r="O3381" i="12" s="1"/>
  <c r="P3381" i="12" s="1"/>
  <c r="J3381" i="12"/>
  <c r="Y3381" i="12"/>
  <c r="I3381" i="12"/>
  <c r="V3381" i="12"/>
  <c r="B3382" i="12"/>
  <c r="U3381" i="12"/>
  <c r="E3381" i="12"/>
  <c r="F3381" i="12" s="1"/>
  <c r="K3380" i="12"/>
  <c r="Q3381" i="12" l="1"/>
  <c r="R3381" i="12" s="1"/>
  <c r="W3381" i="12"/>
  <c r="E558" i="13"/>
  <c r="N3382" i="12"/>
  <c r="O3382" i="12" s="1"/>
  <c r="P3382" i="12" s="1"/>
  <c r="J3382" i="12"/>
  <c r="Y3382" i="12"/>
  <c r="I3382" i="12"/>
  <c r="V3382" i="12"/>
  <c r="B3383" i="12"/>
  <c r="U3382" i="12"/>
  <c r="E3382" i="12"/>
  <c r="F3382" i="12" s="1"/>
  <c r="K3381" i="12"/>
  <c r="K3382" i="12" l="1"/>
  <c r="Q3382" i="12"/>
  <c r="R3382" i="12" s="1"/>
  <c r="W3382" i="12"/>
  <c r="E557" i="13"/>
  <c r="J3383" i="12"/>
  <c r="Y3383" i="12"/>
  <c r="I3383" i="12"/>
  <c r="V3383" i="12"/>
  <c r="B3384" i="12"/>
  <c r="U3383" i="12"/>
  <c r="E3383" i="12"/>
  <c r="F3383" i="12" s="1"/>
  <c r="N3383" i="12"/>
  <c r="O3383" i="12" s="1"/>
  <c r="P3383" i="12" s="1"/>
  <c r="K3383" i="12" l="1"/>
  <c r="Q3383" i="12"/>
  <c r="R3383" i="12" s="1"/>
  <c r="W3383" i="12"/>
  <c r="E556" i="13"/>
  <c r="V3384" i="12"/>
  <c r="B3385" i="12"/>
  <c r="U3384" i="12"/>
  <c r="E3384" i="12"/>
  <c r="F3384" i="12" s="1"/>
  <c r="N3384" i="12"/>
  <c r="O3384" i="12" s="1"/>
  <c r="P3384" i="12" s="1"/>
  <c r="Y3384" i="12"/>
  <c r="J3384" i="12"/>
  <c r="I3384" i="12"/>
  <c r="W3384" i="12" l="1"/>
  <c r="Q3384" i="12"/>
  <c r="R3384" i="12" s="1"/>
  <c r="K3384" i="12"/>
  <c r="E555" i="13"/>
  <c r="B3386" i="12"/>
  <c r="U3385" i="12"/>
  <c r="E3385" i="12"/>
  <c r="F3385" i="12" s="1"/>
  <c r="N3385" i="12"/>
  <c r="O3385" i="12" s="1"/>
  <c r="P3385" i="12" s="1"/>
  <c r="J3385" i="12"/>
  <c r="Y3385" i="12"/>
  <c r="I3385" i="12"/>
  <c r="V3385" i="12"/>
  <c r="K3385" i="12" l="1"/>
  <c r="Q3385" i="12"/>
  <c r="R3385" i="12" s="1"/>
  <c r="W3385" i="12"/>
  <c r="E554" i="13"/>
  <c r="N3386" i="12"/>
  <c r="O3386" i="12" s="1"/>
  <c r="P3386" i="12" s="1"/>
  <c r="J3386" i="12"/>
  <c r="Y3386" i="12"/>
  <c r="I3386" i="12"/>
  <c r="V3386" i="12"/>
  <c r="B3387" i="12"/>
  <c r="U3386" i="12"/>
  <c r="E3386" i="12"/>
  <c r="F3386" i="12" s="1"/>
  <c r="K3386" i="12" l="1"/>
  <c r="W3386" i="12"/>
  <c r="Q3386" i="12"/>
  <c r="R3386" i="12" s="1"/>
  <c r="E553" i="13"/>
  <c r="N3387" i="12"/>
  <c r="O3387" i="12" s="1"/>
  <c r="P3387" i="12" s="1"/>
  <c r="J3387" i="12"/>
  <c r="Y3387" i="12"/>
  <c r="I3387" i="12"/>
  <c r="V3387" i="12"/>
  <c r="B3388" i="12"/>
  <c r="U3387" i="12"/>
  <c r="E3387" i="12"/>
  <c r="F3387" i="12" s="1"/>
  <c r="W3387" i="12" l="1"/>
  <c r="E552" i="13"/>
  <c r="J3388" i="12"/>
  <c r="Y3388" i="12"/>
  <c r="I3388" i="12"/>
  <c r="V3388" i="12"/>
  <c r="B3389" i="12"/>
  <c r="U3388" i="12"/>
  <c r="E3388" i="12"/>
  <c r="F3388" i="12" s="1"/>
  <c r="N3388" i="12"/>
  <c r="O3388" i="12" s="1"/>
  <c r="P3388" i="12" s="1"/>
  <c r="Q3387" i="12"/>
  <c r="R3387" i="12" s="1"/>
  <c r="K3387" i="12"/>
  <c r="Q3388" i="12" l="1"/>
  <c r="R3388" i="12" s="1"/>
  <c r="E551" i="13"/>
  <c r="Y3389" i="12"/>
  <c r="I3389" i="12"/>
  <c r="V3389" i="12"/>
  <c r="B3390" i="12"/>
  <c r="U3389" i="12"/>
  <c r="E3389" i="12"/>
  <c r="F3389" i="12" s="1"/>
  <c r="N3389" i="12"/>
  <c r="O3389" i="12" s="1"/>
  <c r="P3389" i="12" s="1"/>
  <c r="J3389" i="12"/>
  <c r="K3388" i="12"/>
  <c r="W3388" i="12"/>
  <c r="W3389" i="12" l="1"/>
  <c r="E550" i="13"/>
  <c r="V3390" i="12"/>
  <c r="B3391" i="12"/>
  <c r="U3390" i="12"/>
  <c r="E3390" i="12"/>
  <c r="F3390" i="12" s="1"/>
  <c r="N3390" i="12"/>
  <c r="O3390" i="12" s="1"/>
  <c r="P3390" i="12" s="1"/>
  <c r="J3390" i="12"/>
  <c r="Y3390" i="12"/>
  <c r="I3390" i="12"/>
  <c r="K3389" i="12"/>
  <c r="Q3389" i="12"/>
  <c r="R3389" i="12" s="1"/>
  <c r="K3390" i="12" l="1"/>
  <c r="W3390" i="12"/>
  <c r="Q3390" i="12"/>
  <c r="R3390" i="12" s="1"/>
  <c r="E549" i="13"/>
  <c r="N3391" i="12"/>
  <c r="O3391" i="12" s="1"/>
  <c r="P3391" i="12" s="1"/>
  <c r="J3391" i="12"/>
  <c r="Y3391" i="12"/>
  <c r="I3391" i="12"/>
  <c r="V3391" i="12"/>
  <c r="B3392" i="12"/>
  <c r="U3391" i="12"/>
  <c r="E3391" i="12"/>
  <c r="F3391" i="12" s="1"/>
  <c r="W3391" i="12" l="1"/>
  <c r="Q3391" i="12"/>
  <c r="R3391" i="12" s="1"/>
  <c r="E548" i="13"/>
  <c r="N3392" i="12"/>
  <c r="O3392" i="12" s="1"/>
  <c r="P3392" i="12" s="1"/>
  <c r="J3392" i="12"/>
  <c r="Y3392" i="12"/>
  <c r="I3392" i="12"/>
  <c r="V3392" i="12"/>
  <c r="B3393" i="12"/>
  <c r="U3392" i="12"/>
  <c r="E3392" i="12"/>
  <c r="F3392" i="12" s="1"/>
  <c r="K3391" i="12"/>
  <c r="W3392" i="12" l="1"/>
  <c r="K3392" i="12"/>
  <c r="Q3392" i="12"/>
  <c r="R3392" i="12" s="1"/>
  <c r="E547" i="13"/>
  <c r="J3393" i="12"/>
  <c r="Y3393" i="12"/>
  <c r="I3393" i="12"/>
  <c r="V3393" i="12"/>
  <c r="B3394" i="12"/>
  <c r="U3393" i="12"/>
  <c r="E3393" i="12"/>
  <c r="F3393" i="12" s="1"/>
  <c r="N3393" i="12"/>
  <c r="O3393" i="12" s="1"/>
  <c r="P3393" i="12" s="1"/>
  <c r="W3393" i="12" l="1"/>
  <c r="Q3393" i="12"/>
  <c r="R3393" i="12" s="1"/>
  <c r="E546" i="13"/>
  <c r="N3394" i="12"/>
  <c r="O3394" i="12" s="1"/>
  <c r="P3394" i="12" s="1"/>
  <c r="B3395" i="12"/>
  <c r="U3394" i="12"/>
  <c r="J3394" i="12"/>
  <c r="I3394" i="12"/>
  <c r="Y3394" i="12"/>
  <c r="E3394" i="12"/>
  <c r="F3394" i="12" s="1"/>
  <c r="V3394" i="12"/>
  <c r="K3393" i="12"/>
  <c r="W3394" i="12" l="1"/>
  <c r="E545" i="13"/>
  <c r="J3395" i="12"/>
  <c r="N3395" i="12"/>
  <c r="O3395" i="12" s="1"/>
  <c r="P3395" i="12" s="1"/>
  <c r="I3395" i="12"/>
  <c r="Y3395" i="12"/>
  <c r="E3395" i="12"/>
  <c r="F3395" i="12" s="1"/>
  <c r="V3395" i="12"/>
  <c r="U3395" i="12"/>
  <c r="B3396" i="12"/>
  <c r="Q3394" i="12"/>
  <c r="R3394" i="12" s="1"/>
  <c r="K3394" i="12"/>
  <c r="K3395" i="12" l="1"/>
  <c r="Q3395" i="12"/>
  <c r="R3395" i="12" s="1"/>
  <c r="E544" i="13"/>
  <c r="J3396" i="12"/>
  <c r="U3396" i="12"/>
  <c r="B3397" i="12"/>
  <c r="N3396" i="12"/>
  <c r="O3396" i="12" s="1"/>
  <c r="P3396" i="12" s="1"/>
  <c r="I3396" i="12"/>
  <c r="E3396" i="12"/>
  <c r="F3396" i="12" s="1"/>
  <c r="Y3396" i="12"/>
  <c r="V3396" i="12"/>
  <c r="W3395" i="12"/>
  <c r="K3396" i="12" l="1"/>
  <c r="Q3396" i="12"/>
  <c r="R3396" i="12" s="1"/>
  <c r="E543" i="13"/>
  <c r="B3398" i="12"/>
  <c r="U3397" i="12"/>
  <c r="E3397" i="12"/>
  <c r="F3397" i="12" s="1"/>
  <c r="I3397" i="12"/>
  <c r="Y3397" i="12"/>
  <c r="V3397" i="12"/>
  <c r="N3397" i="12"/>
  <c r="O3397" i="12" s="1"/>
  <c r="P3397" i="12" s="1"/>
  <c r="J3397" i="12"/>
  <c r="W3396" i="12"/>
  <c r="Q3397" i="12" l="1"/>
  <c r="R3397" i="12" s="1"/>
  <c r="W3397" i="12"/>
  <c r="E542" i="13"/>
  <c r="V3398" i="12"/>
  <c r="B3399" i="12"/>
  <c r="U3398" i="12"/>
  <c r="E3398" i="12"/>
  <c r="F3398" i="12" s="1"/>
  <c r="Y3398" i="12"/>
  <c r="I3398" i="12"/>
  <c r="N3398" i="12"/>
  <c r="O3398" i="12" s="1"/>
  <c r="P3398" i="12" s="1"/>
  <c r="J3398" i="12"/>
  <c r="K3397" i="12"/>
  <c r="K3398" i="12" l="1"/>
  <c r="W3398" i="12"/>
  <c r="Q3398" i="12"/>
  <c r="R3398" i="12" s="1"/>
  <c r="E541" i="13"/>
  <c r="N3399" i="12"/>
  <c r="O3399" i="12" s="1"/>
  <c r="P3399" i="12" s="1"/>
  <c r="V3399" i="12"/>
  <c r="B3400" i="12"/>
  <c r="J3399" i="12"/>
  <c r="I3399" i="12"/>
  <c r="E3399" i="12"/>
  <c r="F3399" i="12" s="1"/>
  <c r="Y3399" i="12"/>
  <c r="U3399" i="12"/>
  <c r="E540" i="13" l="1"/>
  <c r="N3400" i="12"/>
  <c r="O3400" i="12" s="1"/>
  <c r="P3400" i="12" s="1"/>
  <c r="Y3400" i="12"/>
  <c r="V3400" i="12"/>
  <c r="U3400" i="12"/>
  <c r="J3400" i="12"/>
  <c r="I3400" i="12"/>
  <c r="B3401" i="12"/>
  <c r="E3400" i="12"/>
  <c r="F3400" i="12" s="1"/>
  <c r="Q3399" i="12"/>
  <c r="R3399" i="12" s="1"/>
  <c r="W3399" i="12"/>
  <c r="K3399" i="12"/>
  <c r="W3400" i="12" l="1"/>
  <c r="Q3400" i="12"/>
  <c r="R3400" i="12" s="1"/>
  <c r="E539" i="13"/>
  <c r="J3401" i="12"/>
  <c r="Y3401" i="12"/>
  <c r="I3401" i="12"/>
  <c r="V3401" i="12"/>
  <c r="U3401" i="12"/>
  <c r="N3401" i="12"/>
  <c r="O3401" i="12" s="1"/>
  <c r="P3401" i="12" s="1"/>
  <c r="E3401" i="12"/>
  <c r="F3401" i="12" s="1"/>
  <c r="B3402" i="12"/>
  <c r="K3400" i="12"/>
  <c r="W3401" i="12" l="1"/>
  <c r="Q3401" i="12"/>
  <c r="R3401" i="12" s="1"/>
  <c r="K3401" i="12"/>
  <c r="E538" i="13"/>
  <c r="J3402" i="12"/>
  <c r="Y3402" i="12"/>
  <c r="I3402" i="12"/>
  <c r="V3402" i="12"/>
  <c r="B3403" i="12"/>
  <c r="U3402" i="12"/>
  <c r="E3402" i="12"/>
  <c r="F3402" i="12" s="1"/>
  <c r="N3402" i="12"/>
  <c r="O3402" i="12" s="1"/>
  <c r="P3402" i="12" s="1"/>
  <c r="W3402" i="12" l="1"/>
  <c r="E537" i="13"/>
  <c r="V3403" i="12"/>
  <c r="B3404" i="12"/>
  <c r="U3403" i="12"/>
  <c r="E3403" i="12"/>
  <c r="F3403" i="12" s="1"/>
  <c r="J3403" i="12"/>
  <c r="Y3403" i="12"/>
  <c r="N3403" i="12"/>
  <c r="O3403" i="12" s="1"/>
  <c r="P3403" i="12" s="1"/>
  <c r="I3403" i="12"/>
  <c r="K3402" i="12"/>
  <c r="Q3402" i="12"/>
  <c r="R3402" i="12" s="1"/>
  <c r="W3403" i="12" l="1"/>
  <c r="Q3403" i="12"/>
  <c r="R3403" i="12" s="1"/>
  <c r="K3403" i="12"/>
  <c r="E536" i="13"/>
  <c r="N3404" i="12"/>
  <c r="O3404" i="12" s="1"/>
  <c r="P3404" i="12" s="1"/>
  <c r="J3404" i="12"/>
  <c r="E3404" i="12"/>
  <c r="F3404" i="12" s="1"/>
  <c r="B3405" i="12"/>
  <c r="Y3404" i="12"/>
  <c r="V3404" i="12"/>
  <c r="U3404" i="12"/>
  <c r="I3404" i="12"/>
  <c r="W3404" i="12" l="1"/>
  <c r="Q3404" i="12"/>
  <c r="R3404" i="12" s="1"/>
  <c r="E535" i="13"/>
  <c r="N3405" i="12"/>
  <c r="O3405" i="12" s="1"/>
  <c r="P3405" i="12" s="1"/>
  <c r="B3406" i="12"/>
  <c r="U3405" i="12"/>
  <c r="E3405" i="12"/>
  <c r="F3405" i="12" s="1"/>
  <c r="I3405" i="12"/>
  <c r="Y3405" i="12"/>
  <c r="V3405" i="12"/>
  <c r="J3405" i="12"/>
  <c r="K3404" i="12"/>
  <c r="W3405" i="12" l="1"/>
  <c r="K3405" i="12"/>
  <c r="E534" i="13"/>
  <c r="N3406" i="12"/>
  <c r="O3406" i="12" s="1"/>
  <c r="P3406" i="12" s="1"/>
  <c r="J3406" i="12"/>
  <c r="Y3406" i="12"/>
  <c r="I3406" i="12"/>
  <c r="E3406" i="12"/>
  <c r="F3406" i="12" s="1"/>
  <c r="B3407" i="12"/>
  <c r="V3406" i="12"/>
  <c r="U3406" i="12"/>
  <c r="Q3405" i="12"/>
  <c r="R3405" i="12" s="1"/>
  <c r="W3406" i="12" l="1"/>
  <c r="Q3406" i="12"/>
  <c r="R3406" i="12" s="1"/>
  <c r="K3406" i="12"/>
  <c r="E533" i="13"/>
  <c r="J3407" i="12"/>
  <c r="Y3407" i="12"/>
  <c r="I3407" i="12"/>
  <c r="V3407" i="12"/>
  <c r="B3408" i="12"/>
  <c r="U3407" i="12"/>
  <c r="E3407" i="12"/>
  <c r="F3407" i="12" s="1"/>
  <c r="N3407" i="12"/>
  <c r="O3407" i="12" s="1"/>
  <c r="P3407" i="12" s="1"/>
  <c r="K3407" i="12" l="1"/>
  <c r="Q3407" i="12"/>
  <c r="R3407" i="12" s="1"/>
  <c r="W3407" i="12"/>
  <c r="E532" i="13"/>
  <c r="V3408" i="12"/>
  <c r="B3409" i="12"/>
  <c r="U3408" i="12"/>
  <c r="E3408" i="12"/>
  <c r="F3408" i="12" s="1"/>
  <c r="N3408" i="12"/>
  <c r="O3408" i="12" s="1"/>
  <c r="P3408" i="12" s="1"/>
  <c r="Y3408" i="12"/>
  <c r="J3408" i="12"/>
  <c r="I3408" i="12"/>
  <c r="Q3408" i="12" l="1"/>
  <c r="R3408" i="12" s="1"/>
  <c r="E531" i="13"/>
  <c r="B3410" i="12"/>
  <c r="U3409" i="12"/>
  <c r="E3409" i="12"/>
  <c r="F3409" i="12" s="1"/>
  <c r="J3409" i="12"/>
  <c r="Y3409" i="12"/>
  <c r="I3409" i="12"/>
  <c r="V3409" i="12"/>
  <c r="N3409" i="12"/>
  <c r="O3409" i="12" s="1"/>
  <c r="P3409" i="12" s="1"/>
  <c r="K3408" i="12"/>
  <c r="W3408" i="12"/>
  <c r="W3409" i="12" l="1"/>
  <c r="Q3409" i="12"/>
  <c r="R3409" i="12" s="1"/>
  <c r="E530" i="13"/>
  <c r="N3410" i="12"/>
  <c r="O3410" i="12" s="1"/>
  <c r="P3410" i="12" s="1"/>
  <c r="Y3410" i="12"/>
  <c r="I3410" i="12"/>
  <c r="V3410" i="12"/>
  <c r="B3411" i="12"/>
  <c r="U3410" i="12"/>
  <c r="E3410" i="12"/>
  <c r="F3410" i="12" s="1"/>
  <c r="J3410" i="12"/>
  <c r="K3409" i="12"/>
  <c r="W3410" i="12" l="1"/>
  <c r="Q3410" i="12"/>
  <c r="R3410" i="12" s="1"/>
  <c r="E529" i="13"/>
  <c r="N3411" i="12"/>
  <c r="O3411" i="12" s="1"/>
  <c r="P3411" i="12" s="1"/>
  <c r="J3411" i="12"/>
  <c r="Y3411" i="12"/>
  <c r="I3411" i="12"/>
  <c r="V3411" i="12"/>
  <c r="B3412" i="12"/>
  <c r="U3411" i="12"/>
  <c r="E3411" i="12"/>
  <c r="F3411" i="12" s="1"/>
  <c r="K3410" i="12"/>
  <c r="K3411" i="12" l="1"/>
  <c r="Q3411" i="12"/>
  <c r="R3411" i="12" s="1"/>
  <c r="W3411" i="12"/>
  <c r="E528" i="13"/>
  <c r="J3412" i="12"/>
  <c r="Y3412" i="12"/>
  <c r="I3412" i="12"/>
  <c r="V3412" i="12"/>
  <c r="U3412" i="12"/>
  <c r="N3412" i="12"/>
  <c r="O3412" i="12" s="1"/>
  <c r="P3412" i="12" s="1"/>
  <c r="E3412" i="12"/>
  <c r="F3412" i="12" s="1"/>
  <c r="B3413" i="12"/>
  <c r="K3412" i="12" l="1"/>
  <c r="E527" i="13"/>
  <c r="Y3413" i="12"/>
  <c r="I3413" i="12"/>
  <c r="V3413" i="12"/>
  <c r="B3414" i="12"/>
  <c r="U3413" i="12"/>
  <c r="E3413" i="12"/>
  <c r="F3413" i="12" s="1"/>
  <c r="N3413" i="12"/>
  <c r="O3413" i="12" s="1"/>
  <c r="P3413" i="12" s="1"/>
  <c r="J3413" i="12"/>
  <c r="W3412" i="12"/>
  <c r="Q3412" i="12"/>
  <c r="R3412" i="12" s="1"/>
  <c r="W3413" i="12" l="1"/>
  <c r="E526" i="13"/>
  <c r="V3414" i="12"/>
  <c r="B3415" i="12"/>
  <c r="U3414" i="12"/>
  <c r="E3414" i="12"/>
  <c r="F3414" i="12" s="1"/>
  <c r="J3414" i="12"/>
  <c r="Y3414" i="12"/>
  <c r="I3414" i="12"/>
  <c r="N3414" i="12"/>
  <c r="O3414" i="12" s="1"/>
  <c r="P3414" i="12" s="1"/>
  <c r="K3413" i="12"/>
  <c r="Q3413" i="12"/>
  <c r="R3413" i="12" s="1"/>
  <c r="Q3414" i="12" l="1"/>
  <c r="R3414" i="12" s="1"/>
  <c r="W3414" i="12"/>
  <c r="E525" i="13"/>
  <c r="N3415" i="12"/>
  <c r="O3415" i="12" s="1"/>
  <c r="P3415" i="12" s="1"/>
  <c r="J3415" i="12"/>
  <c r="Y3415" i="12"/>
  <c r="I3415" i="12"/>
  <c r="V3415" i="12"/>
  <c r="B3416" i="12"/>
  <c r="U3415" i="12"/>
  <c r="E3415" i="12"/>
  <c r="F3415" i="12" s="1"/>
  <c r="K3414" i="12"/>
  <c r="K3415" i="12" l="1"/>
  <c r="Q3415" i="12"/>
  <c r="R3415" i="12" s="1"/>
  <c r="W3415" i="12"/>
  <c r="E524" i="13"/>
  <c r="N3416" i="12"/>
  <c r="O3416" i="12" s="1"/>
  <c r="P3416" i="12" s="1"/>
  <c r="J3416" i="12"/>
  <c r="V3416" i="12"/>
  <c r="B3417" i="12"/>
  <c r="U3416" i="12"/>
  <c r="E3416" i="12"/>
  <c r="F3416" i="12" s="1"/>
  <c r="I3416" i="12"/>
  <c r="Y3416" i="12"/>
  <c r="K3416" i="12" l="1"/>
  <c r="Q3416" i="12"/>
  <c r="R3416" i="12" s="1"/>
  <c r="W3416" i="12"/>
  <c r="E523" i="13"/>
  <c r="J3417" i="12"/>
  <c r="Y3417" i="12"/>
  <c r="I3417" i="12"/>
  <c r="B3418" i="12"/>
  <c r="U3417" i="12"/>
  <c r="E3417" i="12"/>
  <c r="F3417" i="12" s="1"/>
  <c r="V3417" i="12"/>
  <c r="N3417" i="12"/>
  <c r="O3417" i="12" s="1"/>
  <c r="P3417" i="12" s="1"/>
  <c r="Q3417" i="12" l="1"/>
  <c r="R3417" i="12" s="1"/>
  <c r="W3417" i="12"/>
  <c r="E522" i="13"/>
  <c r="J3418" i="12"/>
  <c r="Y3418" i="12"/>
  <c r="I3418" i="12"/>
  <c r="V3418" i="12"/>
  <c r="B3419" i="12"/>
  <c r="U3418" i="12"/>
  <c r="E3418" i="12"/>
  <c r="F3418" i="12" s="1"/>
  <c r="N3418" i="12"/>
  <c r="O3418" i="12" s="1"/>
  <c r="P3418" i="12" s="1"/>
  <c r="K3417" i="12"/>
  <c r="W3418" i="12" l="1"/>
  <c r="Q3418" i="12"/>
  <c r="R3418" i="12" s="1"/>
  <c r="E521" i="13"/>
  <c r="V3419" i="12"/>
  <c r="B3420" i="12"/>
  <c r="U3419" i="12"/>
  <c r="E3419" i="12"/>
  <c r="F3419" i="12" s="1"/>
  <c r="N3419" i="12"/>
  <c r="O3419" i="12" s="1"/>
  <c r="P3419" i="12" s="1"/>
  <c r="J3419" i="12"/>
  <c r="Y3419" i="12"/>
  <c r="I3419" i="12"/>
  <c r="K3418" i="12"/>
  <c r="Q3419" i="12" l="1"/>
  <c r="R3419" i="12" s="1"/>
  <c r="K3419" i="12"/>
  <c r="W3419" i="12"/>
  <c r="E520" i="13"/>
  <c r="N3420" i="12"/>
  <c r="O3420" i="12" s="1"/>
  <c r="P3420" i="12" s="1"/>
  <c r="J3420" i="12"/>
  <c r="Y3420" i="12"/>
  <c r="I3420" i="12"/>
  <c r="B3421" i="12"/>
  <c r="V3420" i="12"/>
  <c r="U3420" i="12"/>
  <c r="E3420" i="12"/>
  <c r="F3420" i="12" s="1"/>
  <c r="Q3420" i="12" l="1"/>
  <c r="R3420" i="12" s="1"/>
  <c r="W3420" i="12"/>
  <c r="E519" i="13"/>
  <c r="N3421" i="12"/>
  <c r="O3421" i="12" s="1"/>
  <c r="P3421" i="12" s="1"/>
  <c r="Y3421" i="12"/>
  <c r="I3421" i="12"/>
  <c r="V3421" i="12"/>
  <c r="B3422" i="12"/>
  <c r="U3421" i="12"/>
  <c r="E3421" i="12"/>
  <c r="F3421" i="12" s="1"/>
  <c r="J3421" i="12"/>
  <c r="K3420" i="12"/>
  <c r="W3421" i="12" l="1"/>
  <c r="K3421" i="12"/>
  <c r="Q3421" i="12"/>
  <c r="R3421" i="12" s="1"/>
  <c r="E518" i="13"/>
  <c r="N3422" i="12"/>
  <c r="O3422" i="12" s="1"/>
  <c r="P3422" i="12" s="1"/>
  <c r="J3422" i="12"/>
  <c r="Y3422" i="12"/>
  <c r="I3422" i="12"/>
  <c r="V3422" i="12"/>
  <c r="B3423" i="12"/>
  <c r="U3422" i="12"/>
  <c r="E3422" i="12"/>
  <c r="F3422" i="12" s="1"/>
  <c r="K3422" i="12" l="1"/>
  <c r="Q3422" i="12"/>
  <c r="R3422" i="12" s="1"/>
  <c r="W3422" i="12"/>
  <c r="E517" i="13"/>
  <c r="J3423" i="12"/>
  <c r="Y3423" i="12"/>
  <c r="I3423" i="12"/>
  <c r="V3423" i="12"/>
  <c r="B3424" i="12"/>
  <c r="U3423" i="12"/>
  <c r="E3423" i="12"/>
  <c r="F3423" i="12" s="1"/>
  <c r="N3423" i="12"/>
  <c r="O3423" i="12" s="1"/>
  <c r="P3423" i="12" s="1"/>
  <c r="W3423" i="12" l="1"/>
  <c r="E516" i="13"/>
  <c r="V3424" i="12"/>
  <c r="B3425" i="12"/>
  <c r="U3424" i="12"/>
  <c r="E3424" i="12"/>
  <c r="F3424" i="12" s="1"/>
  <c r="N3424" i="12"/>
  <c r="O3424" i="12" s="1"/>
  <c r="P3424" i="12" s="1"/>
  <c r="Y3424" i="12"/>
  <c r="J3424" i="12"/>
  <c r="I3424" i="12"/>
  <c r="K3423" i="12"/>
  <c r="Q3423" i="12"/>
  <c r="R3423" i="12" s="1"/>
  <c r="K3424" i="12" l="1"/>
  <c r="W3424" i="12"/>
  <c r="Q3424" i="12"/>
  <c r="R3424" i="12" s="1"/>
  <c r="E515" i="13"/>
  <c r="B3426" i="12"/>
  <c r="U3425" i="12"/>
  <c r="E3425" i="12"/>
  <c r="F3425" i="12" s="1"/>
  <c r="J3425" i="12"/>
  <c r="Y3425" i="12"/>
  <c r="I3425" i="12"/>
  <c r="V3425" i="12"/>
  <c r="N3425" i="12"/>
  <c r="O3425" i="12" s="1"/>
  <c r="P3425" i="12" s="1"/>
  <c r="K3425" i="12" l="1"/>
  <c r="W3425" i="12"/>
  <c r="E514" i="13"/>
  <c r="N3426" i="12"/>
  <c r="O3426" i="12" s="1"/>
  <c r="P3426" i="12" s="1"/>
  <c r="J3426" i="12"/>
  <c r="Y3426" i="12"/>
  <c r="I3426" i="12"/>
  <c r="V3426" i="12"/>
  <c r="B3427" i="12"/>
  <c r="U3426" i="12"/>
  <c r="E3426" i="12"/>
  <c r="F3426" i="12" s="1"/>
  <c r="Q3425" i="12"/>
  <c r="R3425" i="12" s="1"/>
  <c r="K3426" i="12" l="1"/>
  <c r="Q3426" i="12"/>
  <c r="R3426" i="12" s="1"/>
  <c r="W3426" i="12"/>
  <c r="E513" i="13"/>
  <c r="N3427" i="12"/>
  <c r="O3427" i="12" s="1"/>
  <c r="P3427" i="12" s="1"/>
  <c r="J3427" i="12"/>
  <c r="Y3427" i="12"/>
  <c r="I3427" i="12"/>
  <c r="V3427" i="12"/>
  <c r="B3428" i="12"/>
  <c r="U3427" i="12"/>
  <c r="E3427" i="12"/>
  <c r="F3427" i="12" s="1"/>
  <c r="Q3427" i="12" l="1"/>
  <c r="R3427" i="12" s="1"/>
  <c r="W3427" i="12"/>
  <c r="E512" i="13"/>
  <c r="J3428" i="12"/>
  <c r="Y3428" i="12"/>
  <c r="I3428" i="12"/>
  <c r="V3428" i="12"/>
  <c r="N3428" i="12"/>
  <c r="O3428" i="12" s="1"/>
  <c r="P3428" i="12" s="1"/>
  <c r="E3428" i="12"/>
  <c r="F3428" i="12" s="1"/>
  <c r="B3429" i="12"/>
  <c r="U3428" i="12"/>
  <c r="K3427" i="12"/>
  <c r="W3428" i="12" l="1"/>
  <c r="K3428" i="12"/>
  <c r="E511" i="13"/>
  <c r="Y3429" i="12"/>
  <c r="I3429" i="12"/>
  <c r="V3429" i="12"/>
  <c r="B3430" i="12"/>
  <c r="U3429" i="12"/>
  <c r="E3429" i="12"/>
  <c r="F3429" i="12" s="1"/>
  <c r="N3429" i="12"/>
  <c r="O3429" i="12" s="1"/>
  <c r="P3429" i="12" s="1"/>
  <c r="J3429" i="12"/>
  <c r="Q3428" i="12"/>
  <c r="R3428" i="12" s="1"/>
  <c r="Q3429" i="12" l="1"/>
  <c r="R3429" i="12" s="1"/>
  <c r="W3429" i="12"/>
  <c r="E510" i="13"/>
  <c r="V3430" i="12"/>
  <c r="B3431" i="12"/>
  <c r="U3430" i="12"/>
  <c r="E3430" i="12"/>
  <c r="F3430" i="12" s="1"/>
  <c r="N3430" i="12"/>
  <c r="O3430" i="12" s="1"/>
  <c r="P3430" i="12" s="1"/>
  <c r="J3430" i="12"/>
  <c r="Y3430" i="12"/>
  <c r="I3430" i="12"/>
  <c r="K3429" i="12"/>
  <c r="K3430" i="12" l="1"/>
  <c r="Q3430" i="12"/>
  <c r="R3430" i="12" s="1"/>
  <c r="W3430" i="12"/>
  <c r="E509" i="13"/>
  <c r="N3431" i="12"/>
  <c r="O3431" i="12" s="1"/>
  <c r="P3431" i="12" s="1"/>
  <c r="J3431" i="12"/>
  <c r="Y3431" i="12"/>
  <c r="I3431" i="12"/>
  <c r="V3431" i="12"/>
  <c r="B3432" i="12"/>
  <c r="U3431" i="12"/>
  <c r="E3431" i="12"/>
  <c r="F3431" i="12" s="1"/>
  <c r="W3431" i="12" l="1"/>
  <c r="K3431" i="12"/>
  <c r="Q3431" i="12"/>
  <c r="R3431" i="12" s="1"/>
  <c r="E508" i="13"/>
  <c r="N3432" i="12"/>
  <c r="O3432" i="12" s="1"/>
  <c r="P3432" i="12" s="1"/>
  <c r="J3432" i="12"/>
  <c r="V3432" i="12"/>
  <c r="B3433" i="12"/>
  <c r="U3432" i="12"/>
  <c r="E3432" i="12"/>
  <c r="F3432" i="12" s="1"/>
  <c r="Y3432" i="12"/>
  <c r="I3432" i="12"/>
  <c r="K3432" i="12" l="1"/>
  <c r="Q3432" i="12"/>
  <c r="R3432" i="12" s="1"/>
  <c r="W3432" i="12"/>
  <c r="E507" i="13"/>
  <c r="J3433" i="12"/>
  <c r="Y3433" i="12"/>
  <c r="I3433" i="12"/>
  <c r="B3434" i="12"/>
  <c r="U3433" i="12"/>
  <c r="E3433" i="12"/>
  <c r="F3433" i="12" s="1"/>
  <c r="N3433" i="12"/>
  <c r="O3433" i="12" s="1"/>
  <c r="P3433" i="12" s="1"/>
  <c r="V3433" i="12"/>
  <c r="E506" i="13" l="1"/>
  <c r="J3434" i="12"/>
  <c r="Y3434" i="12"/>
  <c r="I3434" i="12"/>
  <c r="V3434" i="12"/>
  <c r="B3435" i="12"/>
  <c r="U3434" i="12"/>
  <c r="E3434" i="12"/>
  <c r="F3434" i="12" s="1"/>
  <c r="N3434" i="12"/>
  <c r="O3434" i="12" s="1"/>
  <c r="P3434" i="12" s="1"/>
  <c r="K3433" i="12"/>
  <c r="Q3433" i="12"/>
  <c r="R3433" i="12" s="1"/>
  <c r="W3433" i="12"/>
  <c r="W3434" i="12" l="1"/>
  <c r="Q3434" i="12"/>
  <c r="R3434" i="12" s="1"/>
  <c r="E505" i="13"/>
  <c r="V3435" i="12"/>
  <c r="B3436" i="12"/>
  <c r="U3435" i="12"/>
  <c r="E3435" i="12"/>
  <c r="F3435" i="12" s="1"/>
  <c r="N3435" i="12"/>
  <c r="O3435" i="12" s="1"/>
  <c r="P3435" i="12" s="1"/>
  <c r="J3435" i="12"/>
  <c r="Y3435" i="12"/>
  <c r="I3435" i="12"/>
  <c r="K3434" i="12"/>
  <c r="W3435" i="12" l="1"/>
  <c r="E504" i="13"/>
  <c r="B3437" i="12"/>
  <c r="U3436" i="12"/>
  <c r="E3436" i="12"/>
  <c r="F3436" i="12" s="1"/>
  <c r="N3436" i="12"/>
  <c r="O3436" i="12" s="1"/>
  <c r="P3436" i="12" s="1"/>
  <c r="J3436" i="12"/>
  <c r="Y3436" i="12"/>
  <c r="I3436" i="12"/>
  <c r="V3436" i="12"/>
  <c r="K3435" i="12"/>
  <c r="Q3435" i="12"/>
  <c r="R3435" i="12" s="1"/>
  <c r="W3436" i="12" l="1"/>
  <c r="Q3436" i="12"/>
  <c r="R3436" i="12" s="1"/>
  <c r="E503" i="13"/>
  <c r="N3437" i="12"/>
  <c r="O3437" i="12" s="1"/>
  <c r="P3437" i="12" s="1"/>
  <c r="J3437" i="12"/>
  <c r="Y3437" i="12"/>
  <c r="I3437" i="12"/>
  <c r="V3437" i="12"/>
  <c r="B3438" i="12"/>
  <c r="U3437" i="12"/>
  <c r="E3437" i="12"/>
  <c r="F3437" i="12" s="1"/>
  <c r="K3436" i="12"/>
  <c r="W3437" i="12" l="1"/>
  <c r="K3437" i="12"/>
  <c r="Q3437" i="12"/>
  <c r="R3437" i="12" s="1"/>
  <c r="E502" i="13"/>
  <c r="N3438" i="12"/>
  <c r="O3438" i="12" s="1"/>
  <c r="P3438" i="12" s="1"/>
  <c r="J3438" i="12"/>
  <c r="Y3438" i="12"/>
  <c r="I3438" i="12"/>
  <c r="V3438" i="12"/>
  <c r="B3439" i="12"/>
  <c r="U3438" i="12"/>
  <c r="E3438" i="12"/>
  <c r="F3438" i="12" s="1"/>
  <c r="K3438" i="12" l="1"/>
  <c r="W3438" i="12"/>
  <c r="Q3438" i="12"/>
  <c r="R3438" i="12" s="1"/>
  <c r="E501" i="13"/>
  <c r="J3439" i="12"/>
  <c r="Y3439" i="12"/>
  <c r="I3439" i="12"/>
  <c r="V3439" i="12"/>
  <c r="B3440" i="12"/>
  <c r="U3439" i="12"/>
  <c r="E3439" i="12"/>
  <c r="F3439" i="12" s="1"/>
  <c r="N3439" i="12"/>
  <c r="O3439" i="12" s="1"/>
  <c r="P3439" i="12" s="1"/>
  <c r="E500" i="13" l="1"/>
  <c r="Y3440" i="12"/>
  <c r="I3440" i="12"/>
  <c r="V3440" i="12"/>
  <c r="B3441" i="12"/>
  <c r="U3440" i="12"/>
  <c r="E3440" i="12"/>
  <c r="F3440" i="12" s="1"/>
  <c r="N3440" i="12"/>
  <c r="O3440" i="12" s="1"/>
  <c r="P3440" i="12" s="1"/>
  <c r="J3440" i="12"/>
  <c r="K3439" i="12"/>
  <c r="Q3439" i="12"/>
  <c r="R3439" i="12" s="1"/>
  <c r="W3439" i="12"/>
  <c r="W3440" i="12" l="1"/>
  <c r="Q3440" i="12"/>
  <c r="R3440" i="12" s="1"/>
  <c r="E499" i="13"/>
  <c r="V3441" i="12"/>
  <c r="B3442" i="12"/>
  <c r="U3441" i="12"/>
  <c r="E3441" i="12"/>
  <c r="F3441" i="12" s="1"/>
  <c r="N3441" i="12"/>
  <c r="O3441" i="12" s="1"/>
  <c r="P3441" i="12" s="1"/>
  <c r="J3441" i="12"/>
  <c r="Y3441" i="12"/>
  <c r="I3441" i="12"/>
  <c r="K3440" i="12"/>
  <c r="W3441" i="12" l="1"/>
  <c r="E498" i="13"/>
  <c r="N3442" i="12"/>
  <c r="O3442" i="12" s="1"/>
  <c r="P3442" i="12" s="1"/>
  <c r="J3442" i="12"/>
  <c r="Y3442" i="12"/>
  <c r="I3442" i="12"/>
  <c r="V3442" i="12"/>
  <c r="B3443" i="12"/>
  <c r="U3442" i="12"/>
  <c r="E3442" i="12"/>
  <c r="F3442" i="12" s="1"/>
  <c r="K3441" i="12"/>
  <c r="Q3441" i="12"/>
  <c r="R3441" i="12" s="1"/>
  <c r="W3442" i="12" l="1"/>
  <c r="K3442" i="12"/>
  <c r="Q3442" i="12"/>
  <c r="R3442" i="12" s="1"/>
  <c r="E497" i="13"/>
  <c r="N3443" i="12"/>
  <c r="O3443" i="12" s="1"/>
  <c r="P3443" i="12" s="1"/>
  <c r="J3443" i="12"/>
  <c r="Y3443" i="12"/>
  <c r="I3443" i="12"/>
  <c r="V3443" i="12"/>
  <c r="B3444" i="12"/>
  <c r="U3443" i="12"/>
  <c r="E3443" i="12"/>
  <c r="F3443" i="12" s="1"/>
  <c r="Q3443" i="12" l="1"/>
  <c r="R3443" i="12" s="1"/>
  <c r="W3443" i="12"/>
  <c r="E496" i="13"/>
  <c r="J3444" i="12"/>
  <c r="Y3444" i="12"/>
  <c r="I3444" i="12"/>
  <c r="V3444" i="12"/>
  <c r="B3445" i="12"/>
  <c r="U3444" i="12"/>
  <c r="E3444" i="12"/>
  <c r="F3444" i="12" s="1"/>
  <c r="N3444" i="12"/>
  <c r="O3444" i="12" s="1"/>
  <c r="P3444" i="12" s="1"/>
  <c r="K3443" i="12"/>
  <c r="Q3444" i="12" l="1"/>
  <c r="R3444" i="12" s="1"/>
  <c r="W3444" i="12"/>
  <c r="E495" i="13"/>
  <c r="J3445" i="12"/>
  <c r="Y3445" i="12"/>
  <c r="I3445" i="12"/>
  <c r="V3445" i="12"/>
  <c r="B3446" i="12"/>
  <c r="U3445" i="12"/>
  <c r="E3445" i="12"/>
  <c r="F3445" i="12" s="1"/>
  <c r="N3445" i="12"/>
  <c r="O3445" i="12" s="1"/>
  <c r="P3445" i="12" s="1"/>
  <c r="K3444" i="12"/>
  <c r="W3445" i="12" l="1"/>
  <c r="E494" i="13"/>
  <c r="V3446" i="12"/>
  <c r="B3447" i="12"/>
  <c r="U3446" i="12"/>
  <c r="E3446" i="12"/>
  <c r="F3446" i="12" s="1"/>
  <c r="N3446" i="12"/>
  <c r="O3446" i="12" s="1"/>
  <c r="P3446" i="12" s="1"/>
  <c r="J3446" i="12"/>
  <c r="Y3446" i="12"/>
  <c r="I3446" i="12"/>
  <c r="K3445" i="12"/>
  <c r="Q3445" i="12"/>
  <c r="R3445" i="12" s="1"/>
  <c r="Q3446" i="12" l="1"/>
  <c r="R3446" i="12" s="1"/>
  <c r="W3446" i="12"/>
  <c r="E493" i="13"/>
  <c r="N3447" i="12"/>
  <c r="O3447" i="12" s="1"/>
  <c r="P3447" i="12" s="1"/>
  <c r="J3447" i="12"/>
  <c r="Y3447" i="12"/>
  <c r="I3447" i="12"/>
  <c r="V3447" i="12"/>
  <c r="B3448" i="12"/>
  <c r="U3447" i="12"/>
  <c r="E3447" i="12"/>
  <c r="F3447" i="12" s="1"/>
  <c r="K3446" i="12"/>
  <c r="W3447" i="12" l="1"/>
  <c r="Q3447" i="12"/>
  <c r="R3447" i="12" s="1"/>
  <c r="E492" i="13"/>
  <c r="N3448" i="12"/>
  <c r="O3448" i="12" s="1"/>
  <c r="P3448" i="12" s="1"/>
  <c r="J3448" i="12"/>
  <c r="Y3448" i="12"/>
  <c r="I3448" i="12"/>
  <c r="V3448" i="12"/>
  <c r="B3449" i="12"/>
  <c r="U3448" i="12"/>
  <c r="E3448" i="12"/>
  <c r="F3448" i="12" s="1"/>
  <c r="K3447" i="12"/>
  <c r="W3448" i="12" l="1"/>
  <c r="E491" i="13"/>
  <c r="N3449" i="12"/>
  <c r="O3449" i="12" s="1"/>
  <c r="P3449" i="12" s="1"/>
  <c r="J3449" i="12"/>
  <c r="Y3449" i="12"/>
  <c r="I3449" i="12"/>
  <c r="V3449" i="12"/>
  <c r="B3450" i="12"/>
  <c r="U3449" i="12"/>
  <c r="E3449" i="12"/>
  <c r="F3449" i="12" s="1"/>
  <c r="Q3448" i="12"/>
  <c r="R3448" i="12" s="1"/>
  <c r="K3448" i="12"/>
  <c r="W3449" i="12" l="1"/>
  <c r="E490" i="13"/>
  <c r="J3450" i="12"/>
  <c r="Y3450" i="12"/>
  <c r="I3450" i="12"/>
  <c r="V3450" i="12"/>
  <c r="B3451" i="12"/>
  <c r="U3450" i="12"/>
  <c r="E3450" i="12"/>
  <c r="F3450" i="12" s="1"/>
  <c r="N3450" i="12"/>
  <c r="O3450" i="12" s="1"/>
  <c r="P3450" i="12" s="1"/>
  <c r="K3449" i="12"/>
  <c r="Q3449" i="12"/>
  <c r="R3449" i="12" s="1"/>
  <c r="W3450" i="12" l="1"/>
  <c r="E489" i="13"/>
  <c r="V3451" i="12"/>
  <c r="B3452" i="12"/>
  <c r="U3451" i="12"/>
  <c r="E3451" i="12"/>
  <c r="F3451" i="12" s="1"/>
  <c r="N3451" i="12"/>
  <c r="O3451" i="12" s="1"/>
  <c r="P3451" i="12" s="1"/>
  <c r="J3451" i="12"/>
  <c r="Y3451" i="12"/>
  <c r="I3451" i="12"/>
  <c r="K3450" i="12"/>
  <c r="Q3450" i="12"/>
  <c r="R3450" i="12" s="1"/>
  <c r="W3451" i="12" l="1"/>
  <c r="E488" i="13"/>
  <c r="B3453" i="12"/>
  <c r="U3452" i="12"/>
  <c r="E3452" i="12"/>
  <c r="F3452" i="12" s="1"/>
  <c r="N3452" i="12"/>
  <c r="O3452" i="12" s="1"/>
  <c r="P3452" i="12" s="1"/>
  <c r="J3452" i="12"/>
  <c r="Y3452" i="12"/>
  <c r="I3452" i="12"/>
  <c r="V3452" i="12"/>
  <c r="K3451" i="12"/>
  <c r="Q3451" i="12"/>
  <c r="R3451" i="12" s="1"/>
  <c r="W3452" i="12" l="1"/>
  <c r="Q3452" i="12"/>
  <c r="R3452" i="12" s="1"/>
  <c r="E487" i="13"/>
  <c r="N3453" i="12"/>
  <c r="O3453" i="12" s="1"/>
  <c r="P3453" i="12" s="1"/>
  <c r="J3453" i="12"/>
  <c r="Y3453" i="12"/>
  <c r="I3453" i="12"/>
  <c r="V3453" i="12"/>
  <c r="B3454" i="12"/>
  <c r="U3453" i="12"/>
  <c r="E3453" i="12"/>
  <c r="F3453" i="12" s="1"/>
  <c r="K3452" i="12"/>
  <c r="W3453" i="12" l="1"/>
  <c r="K3453" i="12"/>
  <c r="Q3453" i="12"/>
  <c r="R3453" i="12" s="1"/>
  <c r="E486" i="13"/>
  <c r="N3454" i="12"/>
  <c r="O3454" i="12" s="1"/>
  <c r="P3454" i="12" s="1"/>
  <c r="J3454" i="12"/>
  <c r="Y3454" i="12"/>
  <c r="I3454" i="12"/>
  <c r="V3454" i="12"/>
  <c r="B3455" i="12"/>
  <c r="U3454" i="12"/>
  <c r="E3454" i="12"/>
  <c r="F3454" i="12" s="1"/>
  <c r="K3454" i="12" l="1"/>
  <c r="Q3454" i="12"/>
  <c r="R3454" i="12" s="1"/>
  <c r="W3454" i="12"/>
  <c r="E485" i="13"/>
  <c r="J3455" i="12"/>
  <c r="Y3455" i="12"/>
  <c r="I3455" i="12"/>
  <c r="V3455" i="12"/>
  <c r="B3456" i="12"/>
  <c r="U3455" i="12"/>
  <c r="E3455" i="12"/>
  <c r="F3455" i="12" s="1"/>
  <c r="N3455" i="12"/>
  <c r="O3455" i="12" s="1"/>
  <c r="P3455" i="12" s="1"/>
  <c r="W3455" i="12" l="1"/>
  <c r="E484" i="13"/>
  <c r="Y3456" i="12"/>
  <c r="I3456" i="12"/>
  <c r="V3456" i="12"/>
  <c r="B3457" i="12"/>
  <c r="U3456" i="12"/>
  <c r="E3456" i="12"/>
  <c r="F3456" i="12" s="1"/>
  <c r="N3456" i="12"/>
  <c r="O3456" i="12" s="1"/>
  <c r="P3456" i="12" s="1"/>
  <c r="J3456" i="12"/>
  <c r="K3455" i="12"/>
  <c r="Q3455" i="12"/>
  <c r="R3455" i="12" s="1"/>
  <c r="W3456" i="12" l="1"/>
  <c r="Q3456" i="12"/>
  <c r="R3456" i="12" s="1"/>
  <c r="E483" i="13"/>
  <c r="V3457" i="12"/>
  <c r="B3458" i="12"/>
  <c r="U3457" i="12"/>
  <c r="E3457" i="12"/>
  <c r="F3457" i="12" s="1"/>
  <c r="N3457" i="12"/>
  <c r="O3457" i="12" s="1"/>
  <c r="P3457" i="12" s="1"/>
  <c r="J3457" i="12"/>
  <c r="Y3457" i="12"/>
  <c r="I3457" i="12"/>
  <c r="K3456" i="12"/>
  <c r="K3457" i="12" l="1"/>
  <c r="W3457" i="12"/>
  <c r="Q3457" i="12"/>
  <c r="R3457" i="12" s="1"/>
  <c r="E482" i="13"/>
  <c r="N3458" i="12"/>
  <c r="O3458" i="12" s="1"/>
  <c r="P3458" i="12" s="1"/>
  <c r="J3458" i="12"/>
  <c r="Y3458" i="12"/>
  <c r="I3458" i="12"/>
  <c r="V3458" i="12"/>
  <c r="B3459" i="12"/>
  <c r="U3458" i="12"/>
  <c r="E3458" i="12"/>
  <c r="F3458" i="12" s="1"/>
  <c r="W3458" i="12" l="1"/>
  <c r="Q3458" i="12"/>
  <c r="R3458" i="12" s="1"/>
  <c r="E481" i="13"/>
  <c r="N3459" i="12"/>
  <c r="O3459" i="12" s="1"/>
  <c r="P3459" i="12" s="1"/>
  <c r="J3459" i="12"/>
  <c r="Y3459" i="12"/>
  <c r="I3459" i="12"/>
  <c r="V3459" i="12"/>
  <c r="B3460" i="12"/>
  <c r="U3459" i="12"/>
  <c r="E3459" i="12"/>
  <c r="F3459" i="12" s="1"/>
  <c r="K3458" i="12"/>
  <c r="W3459" i="12" l="1"/>
  <c r="K3459" i="12"/>
  <c r="Q3459" i="12"/>
  <c r="R3459" i="12" s="1"/>
  <c r="E480" i="13"/>
  <c r="J3460" i="12"/>
  <c r="Y3460" i="12"/>
  <c r="I3460" i="12"/>
  <c r="V3460" i="12"/>
  <c r="B3461" i="12"/>
  <c r="U3460" i="12"/>
  <c r="E3460" i="12"/>
  <c r="F3460" i="12" s="1"/>
  <c r="N3460" i="12"/>
  <c r="O3460" i="12" s="1"/>
  <c r="P3460" i="12" s="1"/>
  <c r="Q3460" i="12" l="1"/>
  <c r="R3460" i="12" s="1"/>
  <c r="W3460" i="12"/>
  <c r="E479" i="13"/>
  <c r="J3461" i="12"/>
  <c r="Y3461" i="12"/>
  <c r="I3461" i="12"/>
  <c r="V3461" i="12"/>
  <c r="B3462" i="12"/>
  <c r="U3461" i="12"/>
  <c r="E3461" i="12"/>
  <c r="F3461" i="12" s="1"/>
  <c r="N3461" i="12"/>
  <c r="O3461" i="12" s="1"/>
  <c r="P3461" i="12" s="1"/>
  <c r="K3460" i="12"/>
  <c r="W3461" i="12" l="1"/>
  <c r="Q3461" i="12"/>
  <c r="R3461" i="12" s="1"/>
  <c r="E478" i="13"/>
  <c r="V3462" i="12"/>
  <c r="U3462" i="12"/>
  <c r="E3462" i="12"/>
  <c r="F3462" i="12" s="1"/>
  <c r="B3463" i="12"/>
  <c r="N3462" i="12"/>
  <c r="O3462" i="12" s="1"/>
  <c r="P3462" i="12" s="1"/>
  <c r="J3462" i="12"/>
  <c r="Y3462" i="12"/>
  <c r="I3462" i="12"/>
  <c r="K3461" i="12"/>
  <c r="W3462" i="12" l="1"/>
  <c r="Q3462" i="12"/>
  <c r="R3462" i="12" s="1"/>
  <c r="E477" i="13"/>
  <c r="V3463" i="12"/>
  <c r="Y3463" i="12"/>
  <c r="E3463" i="12"/>
  <c r="F3463" i="12" s="1"/>
  <c r="U3463" i="12"/>
  <c r="B3464" i="12"/>
  <c r="N3463" i="12"/>
  <c r="O3463" i="12" s="1"/>
  <c r="P3463" i="12" s="1"/>
  <c r="J3463" i="12"/>
  <c r="I3463" i="12"/>
  <c r="K3462" i="12"/>
  <c r="K3463" i="12" l="1"/>
  <c r="W3463" i="12"/>
  <c r="Q3463" i="12"/>
  <c r="R3463" i="12" s="1"/>
  <c r="E476" i="13"/>
  <c r="B3465" i="12"/>
  <c r="U3464" i="12"/>
  <c r="E3464" i="12"/>
  <c r="F3464" i="12" s="1"/>
  <c r="Y3464" i="12"/>
  <c r="V3464" i="12"/>
  <c r="N3464" i="12"/>
  <c r="O3464" i="12" s="1"/>
  <c r="P3464" i="12" s="1"/>
  <c r="J3464" i="12"/>
  <c r="I3464" i="12"/>
  <c r="K3464" i="12" l="1"/>
  <c r="Q3464" i="12"/>
  <c r="R3464" i="12" s="1"/>
  <c r="W3464" i="12"/>
  <c r="E475" i="13"/>
  <c r="B3466" i="12"/>
  <c r="U3465" i="12"/>
  <c r="E3465" i="12"/>
  <c r="F3465" i="12" s="1"/>
  <c r="J3465" i="12"/>
  <c r="I3465" i="12"/>
  <c r="Y3465" i="12"/>
  <c r="V3465" i="12"/>
  <c r="N3465" i="12"/>
  <c r="O3465" i="12" s="1"/>
  <c r="P3465" i="12" s="1"/>
  <c r="K3465" i="12" l="1"/>
  <c r="Q3465" i="12"/>
  <c r="R3465" i="12" s="1"/>
  <c r="W3465" i="12"/>
  <c r="E474" i="13"/>
  <c r="N3466" i="12"/>
  <c r="O3466" i="12" s="1"/>
  <c r="P3466" i="12" s="1"/>
  <c r="B3467" i="12"/>
  <c r="U3466" i="12"/>
  <c r="E3466" i="12"/>
  <c r="F3466" i="12" s="1"/>
  <c r="Y3466" i="12"/>
  <c r="V3466" i="12"/>
  <c r="J3466" i="12"/>
  <c r="I3466" i="12"/>
  <c r="W3466" i="12" l="1"/>
  <c r="E473" i="13"/>
  <c r="N3467" i="12"/>
  <c r="O3467" i="12" s="1"/>
  <c r="P3467" i="12" s="1"/>
  <c r="J3467" i="12"/>
  <c r="I3467" i="12"/>
  <c r="B3468" i="12"/>
  <c r="E3467" i="12"/>
  <c r="F3467" i="12" s="1"/>
  <c r="Y3467" i="12"/>
  <c r="V3467" i="12"/>
  <c r="U3467" i="12"/>
  <c r="Q3466" i="12"/>
  <c r="R3466" i="12" s="1"/>
  <c r="K3466" i="12"/>
  <c r="Q3467" i="12" l="1"/>
  <c r="R3467" i="12" s="1"/>
  <c r="K3467" i="12"/>
  <c r="W3467" i="12"/>
  <c r="E472" i="13"/>
  <c r="J3468" i="12"/>
  <c r="Y3468" i="12"/>
  <c r="I3468" i="12"/>
  <c r="B3469" i="12"/>
  <c r="E3468" i="12"/>
  <c r="F3468" i="12" s="1"/>
  <c r="V3468" i="12"/>
  <c r="U3468" i="12"/>
  <c r="N3468" i="12"/>
  <c r="O3468" i="12" s="1"/>
  <c r="P3468" i="12" s="1"/>
  <c r="Q3468" i="12" l="1"/>
  <c r="R3468" i="12" s="1"/>
  <c r="K3468" i="12"/>
  <c r="E471" i="13"/>
  <c r="Y3469" i="12"/>
  <c r="I3469" i="12"/>
  <c r="V3469" i="12"/>
  <c r="B3470" i="12"/>
  <c r="U3469" i="12"/>
  <c r="E3469" i="12"/>
  <c r="F3469" i="12" s="1"/>
  <c r="J3469" i="12"/>
  <c r="N3469" i="12"/>
  <c r="O3469" i="12" s="1"/>
  <c r="P3469" i="12" s="1"/>
  <c r="W3468" i="12"/>
  <c r="W3469" i="12" l="1"/>
  <c r="K3469" i="12"/>
  <c r="E470" i="13"/>
  <c r="V3470" i="12"/>
  <c r="B3471" i="12"/>
  <c r="U3470" i="12"/>
  <c r="E3470" i="12"/>
  <c r="F3470" i="12" s="1"/>
  <c r="Y3470" i="12"/>
  <c r="I3470" i="12"/>
  <c r="N3470" i="12"/>
  <c r="O3470" i="12" s="1"/>
  <c r="P3470" i="12" s="1"/>
  <c r="J3470" i="12"/>
  <c r="Q3469" i="12"/>
  <c r="R3469" i="12" s="1"/>
  <c r="W3470" i="12" l="1"/>
  <c r="Q3470" i="12"/>
  <c r="R3470" i="12" s="1"/>
  <c r="E469" i="13"/>
  <c r="N3471" i="12"/>
  <c r="O3471" i="12" s="1"/>
  <c r="P3471" i="12" s="1"/>
  <c r="J3471" i="12"/>
  <c r="V3471" i="12"/>
  <c r="Y3471" i="12"/>
  <c r="U3471" i="12"/>
  <c r="I3471" i="12"/>
  <c r="B3472" i="12"/>
  <c r="E3471" i="12"/>
  <c r="F3471" i="12" s="1"/>
  <c r="K3470" i="12"/>
  <c r="W3471" i="12" l="1"/>
  <c r="K3471" i="12"/>
  <c r="Q3471" i="12"/>
  <c r="R3471" i="12" s="1"/>
  <c r="E468" i="13"/>
  <c r="N3472" i="12"/>
  <c r="O3472" i="12" s="1"/>
  <c r="P3472" i="12" s="1"/>
  <c r="Y3472" i="12"/>
  <c r="V3472" i="12"/>
  <c r="U3472" i="12"/>
  <c r="J3472" i="12"/>
  <c r="I3472" i="12"/>
  <c r="B3473" i="12"/>
  <c r="E3472" i="12"/>
  <c r="F3472" i="12" s="1"/>
  <c r="K3472" i="12" l="1"/>
  <c r="E467" i="13"/>
  <c r="J3473" i="12"/>
  <c r="Y3473" i="12"/>
  <c r="I3473" i="12"/>
  <c r="V3473" i="12"/>
  <c r="U3473" i="12"/>
  <c r="N3473" i="12"/>
  <c r="O3473" i="12" s="1"/>
  <c r="P3473" i="12" s="1"/>
  <c r="B3474" i="12"/>
  <c r="E3473" i="12"/>
  <c r="F3473" i="12" s="1"/>
  <c r="W3472" i="12"/>
  <c r="Q3472" i="12"/>
  <c r="R3472" i="12" s="1"/>
  <c r="W3473" i="12" l="1"/>
  <c r="K3473" i="12"/>
  <c r="E466" i="13"/>
  <c r="J3474" i="12"/>
  <c r="Y3474" i="12"/>
  <c r="I3474" i="12"/>
  <c r="V3474" i="12"/>
  <c r="B3475" i="12"/>
  <c r="U3474" i="12"/>
  <c r="E3474" i="12"/>
  <c r="F3474" i="12" s="1"/>
  <c r="N3474" i="12"/>
  <c r="O3474" i="12" s="1"/>
  <c r="P3474" i="12" s="1"/>
  <c r="Q3473" i="12"/>
  <c r="R3473" i="12" s="1"/>
  <c r="W3474" i="12" l="1"/>
  <c r="K3474" i="12"/>
  <c r="Q3474" i="12"/>
  <c r="R3474" i="12" s="1"/>
  <c r="E465" i="13"/>
  <c r="V3475" i="12"/>
  <c r="B3476" i="12"/>
  <c r="U3475" i="12"/>
  <c r="E3475" i="12"/>
  <c r="F3475" i="12" s="1"/>
  <c r="N3475" i="12"/>
  <c r="O3475" i="12" s="1"/>
  <c r="P3475" i="12" s="1"/>
  <c r="J3475" i="12"/>
  <c r="Y3475" i="12"/>
  <c r="I3475" i="12"/>
  <c r="Q3475" i="12" l="1"/>
  <c r="R3475" i="12" s="1"/>
  <c r="E464" i="13"/>
  <c r="N3476" i="12"/>
  <c r="O3476" i="12" s="1"/>
  <c r="P3476" i="12" s="1"/>
  <c r="J3476" i="12"/>
  <c r="Y3476" i="12"/>
  <c r="V3476" i="12"/>
  <c r="U3476" i="12"/>
  <c r="I3476" i="12"/>
  <c r="E3476" i="12"/>
  <c r="F3476" i="12" s="1"/>
  <c r="B3477" i="12"/>
  <c r="K3475" i="12"/>
  <c r="W3475" i="12"/>
  <c r="W3476" i="12" l="1"/>
  <c r="Q3476" i="12"/>
  <c r="R3476" i="12" s="1"/>
  <c r="E463" i="13"/>
  <c r="N3477" i="12"/>
  <c r="O3477" i="12" s="1"/>
  <c r="P3477" i="12" s="1"/>
  <c r="V3477" i="12"/>
  <c r="B3478" i="12"/>
  <c r="U3477" i="12"/>
  <c r="E3477" i="12"/>
  <c r="F3477" i="12" s="1"/>
  <c r="Y3477" i="12"/>
  <c r="J3477" i="12"/>
  <c r="I3477" i="12"/>
  <c r="K3476" i="12"/>
  <c r="W3477" i="12" l="1"/>
  <c r="Q3477" i="12"/>
  <c r="R3477" i="12" s="1"/>
  <c r="E462" i="13"/>
  <c r="N3478" i="12"/>
  <c r="O3478" i="12" s="1"/>
  <c r="P3478" i="12" s="1"/>
  <c r="J3478" i="12"/>
  <c r="Y3478" i="12"/>
  <c r="I3478" i="12"/>
  <c r="B3479" i="12"/>
  <c r="U3478" i="12"/>
  <c r="E3478" i="12"/>
  <c r="F3478" i="12" s="1"/>
  <c r="V3478" i="12"/>
  <c r="K3477" i="12"/>
  <c r="E461" i="13" l="1"/>
  <c r="J3479" i="12"/>
  <c r="Y3479" i="12"/>
  <c r="I3479" i="12"/>
  <c r="V3479" i="12"/>
  <c r="B3480" i="12"/>
  <c r="U3479" i="12"/>
  <c r="E3479" i="12"/>
  <c r="F3479" i="12" s="1"/>
  <c r="N3479" i="12"/>
  <c r="O3479" i="12" s="1"/>
  <c r="P3479" i="12" s="1"/>
  <c r="K3478" i="12"/>
  <c r="Q3478" i="12"/>
  <c r="R3478" i="12" s="1"/>
  <c r="W3478" i="12"/>
  <c r="Q3479" i="12" l="1"/>
  <c r="R3479" i="12" s="1"/>
  <c r="W3479" i="12"/>
  <c r="E460" i="13"/>
  <c r="V3480" i="12"/>
  <c r="B3481" i="12"/>
  <c r="U3480" i="12"/>
  <c r="E3480" i="12"/>
  <c r="F3480" i="12" s="1"/>
  <c r="N3480" i="12"/>
  <c r="O3480" i="12" s="1"/>
  <c r="P3480" i="12" s="1"/>
  <c r="J3480" i="12"/>
  <c r="I3480" i="12"/>
  <c r="Y3480" i="12"/>
  <c r="K3479" i="12"/>
  <c r="K3480" i="12" l="1"/>
  <c r="Q3480" i="12"/>
  <c r="R3480" i="12" s="1"/>
  <c r="W3480" i="12"/>
  <c r="E459" i="13"/>
  <c r="B3482" i="12"/>
  <c r="U3481" i="12"/>
  <c r="E3481" i="12"/>
  <c r="F3481" i="12" s="1"/>
  <c r="J3481" i="12"/>
  <c r="Y3481" i="12"/>
  <c r="I3481" i="12"/>
  <c r="V3481" i="12"/>
  <c r="N3481" i="12"/>
  <c r="O3481" i="12" s="1"/>
  <c r="P3481" i="12" s="1"/>
  <c r="W3481" i="12" l="1"/>
  <c r="Q3481" i="12"/>
  <c r="R3481" i="12" s="1"/>
  <c r="E458" i="13"/>
  <c r="N3482" i="12"/>
  <c r="O3482" i="12" s="1"/>
  <c r="P3482" i="12" s="1"/>
  <c r="Y3482" i="12"/>
  <c r="I3482" i="12"/>
  <c r="V3482" i="12"/>
  <c r="B3483" i="12"/>
  <c r="U3482" i="12"/>
  <c r="E3482" i="12"/>
  <c r="F3482" i="12" s="1"/>
  <c r="J3482" i="12"/>
  <c r="K3481" i="12"/>
  <c r="W3482" i="12" l="1"/>
  <c r="K3482" i="12"/>
  <c r="Q3482" i="12"/>
  <c r="R3482" i="12" s="1"/>
  <c r="E457" i="13"/>
  <c r="N3483" i="12"/>
  <c r="O3483" i="12" s="1"/>
  <c r="P3483" i="12" s="1"/>
  <c r="J3483" i="12"/>
  <c r="Y3483" i="12"/>
  <c r="I3483" i="12"/>
  <c r="V3483" i="12"/>
  <c r="B3484" i="12"/>
  <c r="U3483" i="12"/>
  <c r="E3483" i="12"/>
  <c r="F3483" i="12" s="1"/>
  <c r="W3483" i="12" l="1"/>
  <c r="E456" i="13"/>
  <c r="J3484" i="12"/>
  <c r="Y3484" i="12"/>
  <c r="I3484" i="12"/>
  <c r="V3484" i="12"/>
  <c r="E3484" i="12"/>
  <c r="F3484" i="12" s="1"/>
  <c r="B3485" i="12"/>
  <c r="U3484" i="12"/>
  <c r="N3484" i="12"/>
  <c r="O3484" i="12" s="1"/>
  <c r="P3484" i="12" s="1"/>
  <c r="K3483" i="12"/>
  <c r="Q3483" i="12"/>
  <c r="R3483" i="12" s="1"/>
  <c r="W3484" i="12" l="1"/>
  <c r="K3484" i="12"/>
  <c r="E455" i="13"/>
  <c r="Y3485" i="12"/>
  <c r="I3485" i="12"/>
  <c r="V3485" i="12"/>
  <c r="B3486" i="12"/>
  <c r="U3485" i="12"/>
  <c r="E3485" i="12"/>
  <c r="F3485" i="12" s="1"/>
  <c r="N3485" i="12"/>
  <c r="O3485" i="12" s="1"/>
  <c r="P3485" i="12" s="1"/>
  <c r="J3485" i="12"/>
  <c r="Q3484" i="12"/>
  <c r="R3484" i="12" s="1"/>
  <c r="Q3485" i="12" l="1"/>
  <c r="R3485" i="12" s="1"/>
  <c r="E454" i="13"/>
  <c r="V3486" i="12"/>
  <c r="B3487" i="12"/>
  <c r="U3486" i="12"/>
  <c r="E3486" i="12"/>
  <c r="F3486" i="12" s="1"/>
  <c r="J3486" i="12"/>
  <c r="Y3486" i="12"/>
  <c r="I3486" i="12"/>
  <c r="N3486" i="12"/>
  <c r="O3486" i="12" s="1"/>
  <c r="P3486" i="12" s="1"/>
  <c r="K3485" i="12"/>
  <c r="W3485" i="12"/>
  <c r="Q3486" i="12" l="1"/>
  <c r="R3486" i="12" s="1"/>
  <c r="W3486" i="12"/>
  <c r="E453" i="13"/>
  <c r="N3487" i="12"/>
  <c r="O3487" i="12" s="1"/>
  <c r="P3487" i="12" s="1"/>
  <c r="J3487" i="12"/>
  <c r="Y3487" i="12"/>
  <c r="I3487" i="12"/>
  <c r="V3487" i="12"/>
  <c r="U3487" i="12"/>
  <c r="E3487" i="12"/>
  <c r="F3487" i="12" s="1"/>
  <c r="B3488" i="12"/>
  <c r="K3486" i="12"/>
  <c r="W3487" i="12" l="1"/>
  <c r="Q3487" i="12"/>
  <c r="R3487" i="12" s="1"/>
  <c r="E452" i="13"/>
  <c r="N3488" i="12"/>
  <c r="O3488" i="12" s="1"/>
  <c r="P3488" i="12" s="1"/>
  <c r="J3488" i="12"/>
  <c r="V3488" i="12"/>
  <c r="B3489" i="12"/>
  <c r="U3488" i="12"/>
  <c r="E3488" i="12"/>
  <c r="F3488" i="12" s="1"/>
  <c r="Y3488" i="12"/>
  <c r="I3488" i="12"/>
  <c r="K3487" i="12"/>
  <c r="K3488" i="12" l="1"/>
  <c r="Q3488" i="12"/>
  <c r="R3488" i="12" s="1"/>
  <c r="W3488" i="12"/>
  <c r="E451" i="13"/>
  <c r="J3489" i="12"/>
  <c r="Y3489" i="12"/>
  <c r="I3489" i="12"/>
  <c r="V3489" i="12"/>
  <c r="U3489" i="12"/>
  <c r="N3489" i="12"/>
  <c r="O3489" i="12" s="1"/>
  <c r="P3489" i="12" s="1"/>
  <c r="E3489" i="12"/>
  <c r="F3489" i="12" s="1"/>
  <c r="B3490" i="12"/>
  <c r="E450" i="13" l="1"/>
  <c r="J3490" i="12"/>
  <c r="Y3490" i="12"/>
  <c r="I3490" i="12"/>
  <c r="V3490" i="12"/>
  <c r="B3491" i="12"/>
  <c r="U3490" i="12"/>
  <c r="E3490" i="12"/>
  <c r="F3490" i="12" s="1"/>
  <c r="N3490" i="12"/>
  <c r="O3490" i="12" s="1"/>
  <c r="P3490" i="12" s="1"/>
  <c r="W3489" i="12"/>
  <c r="Q3489" i="12"/>
  <c r="R3489" i="12" s="1"/>
  <c r="K3489" i="12"/>
  <c r="W3490" i="12" l="1"/>
  <c r="Q3490" i="12"/>
  <c r="R3490" i="12" s="1"/>
  <c r="E449" i="13"/>
  <c r="V3491" i="12"/>
  <c r="B3492" i="12"/>
  <c r="U3491" i="12"/>
  <c r="E3491" i="12"/>
  <c r="F3491" i="12" s="1"/>
  <c r="N3491" i="12"/>
  <c r="O3491" i="12" s="1"/>
  <c r="P3491" i="12" s="1"/>
  <c r="J3491" i="12"/>
  <c r="I3491" i="12"/>
  <c r="Y3491" i="12"/>
  <c r="K3490" i="12"/>
  <c r="W3491" i="12" l="1"/>
  <c r="Q3491" i="12"/>
  <c r="R3491" i="12" s="1"/>
  <c r="E448" i="13"/>
  <c r="N3492" i="12"/>
  <c r="O3492" i="12" s="1"/>
  <c r="P3492" i="12" s="1"/>
  <c r="J3492" i="12"/>
  <c r="Y3492" i="12"/>
  <c r="I3492" i="12"/>
  <c r="B3493" i="12"/>
  <c r="V3492" i="12"/>
  <c r="U3492" i="12"/>
  <c r="E3492" i="12"/>
  <c r="F3492" i="12" s="1"/>
  <c r="K3491" i="12"/>
  <c r="Q3492" i="12" l="1"/>
  <c r="R3492" i="12" s="1"/>
  <c r="W3492" i="12"/>
  <c r="E447" i="13"/>
  <c r="N3493" i="12"/>
  <c r="O3493" i="12" s="1"/>
  <c r="P3493" i="12" s="1"/>
  <c r="Y3493" i="12"/>
  <c r="I3493" i="12"/>
  <c r="V3493" i="12"/>
  <c r="B3494" i="12"/>
  <c r="U3493" i="12"/>
  <c r="E3493" i="12"/>
  <c r="F3493" i="12" s="1"/>
  <c r="J3493" i="12"/>
  <c r="K3492" i="12"/>
  <c r="Q3493" i="12" l="1"/>
  <c r="R3493" i="12" s="1"/>
  <c r="E446" i="13"/>
  <c r="N3494" i="12"/>
  <c r="O3494" i="12" s="1"/>
  <c r="P3494" i="12" s="1"/>
  <c r="J3494" i="12"/>
  <c r="Y3494" i="12"/>
  <c r="I3494" i="12"/>
  <c r="V3494" i="12"/>
  <c r="B3495" i="12"/>
  <c r="U3494" i="12"/>
  <c r="E3494" i="12"/>
  <c r="F3494" i="12" s="1"/>
  <c r="W3493" i="12"/>
  <c r="K3493" i="12"/>
  <c r="K3494" i="12" l="1"/>
  <c r="Q3494" i="12"/>
  <c r="R3494" i="12" s="1"/>
  <c r="W3494" i="12"/>
  <c r="E445" i="13"/>
  <c r="J3495" i="12"/>
  <c r="Y3495" i="12"/>
  <c r="I3495" i="12"/>
  <c r="V3495" i="12"/>
  <c r="B3496" i="12"/>
  <c r="U3495" i="12"/>
  <c r="E3495" i="12"/>
  <c r="F3495" i="12" s="1"/>
  <c r="N3495" i="12"/>
  <c r="O3495" i="12" s="1"/>
  <c r="P3495" i="12" s="1"/>
  <c r="W3495" i="12" l="1"/>
  <c r="Q3495" i="12"/>
  <c r="R3495" i="12" s="1"/>
  <c r="E444" i="13"/>
  <c r="V3496" i="12"/>
  <c r="B3497" i="12"/>
  <c r="U3496" i="12"/>
  <c r="E3496" i="12"/>
  <c r="F3496" i="12" s="1"/>
  <c r="N3496" i="12"/>
  <c r="O3496" i="12" s="1"/>
  <c r="P3496" i="12" s="1"/>
  <c r="I3496" i="12"/>
  <c r="Y3496" i="12"/>
  <c r="J3496" i="12"/>
  <c r="K3495" i="12"/>
  <c r="W3496" i="12" l="1"/>
  <c r="K3496" i="12"/>
  <c r="Q3496" i="12"/>
  <c r="R3496" i="12" s="1"/>
  <c r="E443" i="13"/>
  <c r="V3497" i="12"/>
  <c r="B3498" i="12"/>
  <c r="U3497" i="12"/>
  <c r="E3497" i="12"/>
  <c r="F3497" i="12" s="1"/>
  <c r="J3497" i="12"/>
  <c r="Y3497" i="12"/>
  <c r="I3497" i="12"/>
  <c r="N3497" i="12"/>
  <c r="O3497" i="12" s="1"/>
  <c r="P3497" i="12" s="1"/>
  <c r="E442" i="13" l="1"/>
  <c r="N3498" i="12"/>
  <c r="O3498" i="12" s="1"/>
  <c r="P3498" i="12" s="1"/>
  <c r="J3498" i="12"/>
  <c r="Y3498" i="12"/>
  <c r="I3498" i="12"/>
  <c r="V3498" i="12"/>
  <c r="B3499" i="12"/>
  <c r="U3498" i="12"/>
  <c r="E3498" i="12"/>
  <c r="F3498" i="12" s="1"/>
  <c r="K3497" i="12"/>
  <c r="Q3497" i="12"/>
  <c r="R3497" i="12" s="1"/>
  <c r="W3497" i="12"/>
  <c r="W3498" i="12" l="1"/>
  <c r="K3498" i="12"/>
  <c r="Q3498" i="12"/>
  <c r="R3498" i="12" s="1"/>
  <c r="E441" i="13"/>
  <c r="N3499" i="12"/>
  <c r="O3499" i="12" s="1"/>
  <c r="P3499" i="12" s="1"/>
  <c r="J3499" i="12"/>
  <c r="Y3499" i="12"/>
  <c r="I3499" i="12"/>
  <c r="V3499" i="12"/>
  <c r="B3500" i="12"/>
  <c r="U3499" i="12"/>
  <c r="E3499" i="12"/>
  <c r="F3499" i="12" s="1"/>
  <c r="W3499" i="12" l="1"/>
  <c r="K3499" i="12"/>
  <c r="Q3499" i="12"/>
  <c r="R3499" i="12" s="1"/>
  <c r="E440" i="13"/>
  <c r="J3500" i="12"/>
  <c r="Y3500" i="12"/>
  <c r="I3500" i="12"/>
  <c r="V3500" i="12"/>
  <c r="B3501" i="12"/>
  <c r="U3500" i="12"/>
  <c r="E3500" i="12"/>
  <c r="F3500" i="12" s="1"/>
  <c r="N3500" i="12"/>
  <c r="O3500" i="12" s="1"/>
  <c r="P3500" i="12" s="1"/>
  <c r="Q3500" i="12" l="1"/>
  <c r="R3500" i="12" s="1"/>
  <c r="W3500" i="12"/>
  <c r="E439" i="13"/>
  <c r="J3501" i="12"/>
  <c r="Y3501" i="12"/>
  <c r="I3501" i="12"/>
  <c r="V3501" i="12"/>
  <c r="B3502" i="12"/>
  <c r="U3501" i="12"/>
  <c r="E3501" i="12"/>
  <c r="F3501" i="12" s="1"/>
  <c r="N3501" i="12"/>
  <c r="O3501" i="12" s="1"/>
  <c r="P3501" i="12" s="1"/>
  <c r="K3500" i="12"/>
  <c r="E438" i="13" l="1"/>
  <c r="V3502" i="12"/>
  <c r="B3503" i="12"/>
  <c r="U3502" i="12"/>
  <c r="E3502" i="12"/>
  <c r="F3502" i="12" s="1"/>
  <c r="N3502" i="12"/>
  <c r="O3502" i="12" s="1"/>
  <c r="P3502" i="12" s="1"/>
  <c r="J3502" i="12"/>
  <c r="Y3502" i="12"/>
  <c r="I3502" i="12"/>
  <c r="K3501" i="12"/>
  <c r="Q3501" i="12"/>
  <c r="R3501" i="12" s="1"/>
  <c r="W3501" i="12"/>
  <c r="K3502" i="12" l="1"/>
  <c r="Q3502" i="12"/>
  <c r="R3502" i="12" s="1"/>
  <c r="W3502" i="12"/>
  <c r="E437" i="13"/>
  <c r="N3503" i="12"/>
  <c r="O3503" i="12" s="1"/>
  <c r="P3503" i="12" s="1"/>
  <c r="J3503" i="12"/>
  <c r="Y3503" i="12"/>
  <c r="I3503" i="12"/>
  <c r="V3503" i="12"/>
  <c r="B3504" i="12"/>
  <c r="U3503" i="12"/>
  <c r="E3503" i="12"/>
  <c r="F3503" i="12" s="1"/>
  <c r="Q3503" i="12" l="1"/>
  <c r="R3503" i="12" s="1"/>
  <c r="W3503" i="12"/>
  <c r="E436" i="13"/>
  <c r="N3504" i="12"/>
  <c r="O3504" i="12" s="1"/>
  <c r="P3504" i="12" s="1"/>
  <c r="J3504" i="12"/>
  <c r="Y3504" i="12"/>
  <c r="I3504" i="12"/>
  <c r="V3504" i="12"/>
  <c r="B3505" i="12"/>
  <c r="U3504" i="12"/>
  <c r="E3504" i="12"/>
  <c r="F3504" i="12" s="1"/>
  <c r="K3503" i="12"/>
  <c r="W3504" i="12" l="1"/>
  <c r="Q3504" i="12"/>
  <c r="R3504" i="12" s="1"/>
  <c r="E435" i="13"/>
  <c r="N3505" i="12"/>
  <c r="O3505" i="12" s="1"/>
  <c r="P3505" i="12" s="1"/>
  <c r="J3505" i="12"/>
  <c r="Y3505" i="12"/>
  <c r="I3505" i="12"/>
  <c r="V3505" i="12"/>
  <c r="B3506" i="12"/>
  <c r="U3505" i="12"/>
  <c r="E3505" i="12"/>
  <c r="F3505" i="12" s="1"/>
  <c r="K3504" i="12"/>
  <c r="Q3505" i="12" l="1"/>
  <c r="R3505" i="12" s="1"/>
  <c r="W3505" i="12"/>
  <c r="E434" i="13"/>
  <c r="J3506" i="12"/>
  <c r="Y3506" i="12"/>
  <c r="I3506" i="12"/>
  <c r="V3506" i="12"/>
  <c r="B3507" i="12"/>
  <c r="U3506" i="12"/>
  <c r="E3506" i="12"/>
  <c r="F3506" i="12" s="1"/>
  <c r="N3506" i="12"/>
  <c r="O3506" i="12" s="1"/>
  <c r="P3506" i="12" s="1"/>
  <c r="K3505" i="12"/>
  <c r="Q3506" i="12" l="1"/>
  <c r="R3506" i="12" s="1"/>
  <c r="E433" i="13"/>
  <c r="V3507" i="12"/>
  <c r="B3508" i="12"/>
  <c r="U3507" i="12"/>
  <c r="E3507" i="12"/>
  <c r="F3507" i="12" s="1"/>
  <c r="N3507" i="12"/>
  <c r="O3507" i="12" s="1"/>
  <c r="P3507" i="12" s="1"/>
  <c r="J3507" i="12"/>
  <c r="Y3507" i="12"/>
  <c r="I3507" i="12"/>
  <c r="K3506" i="12"/>
  <c r="W3506" i="12"/>
  <c r="K3507" i="12" l="1"/>
  <c r="W3507" i="12"/>
  <c r="Q3507" i="12"/>
  <c r="R3507" i="12" s="1"/>
  <c r="E432" i="13"/>
  <c r="B3509" i="12"/>
  <c r="U3508" i="12"/>
  <c r="E3508" i="12"/>
  <c r="F3508" i="12" s="1"/>
  <c r="N3508" i="12"/>
  <c r="O3508" i="12" s="1"/>
  <c r="P3508" i="12" s="1"/>
  <c r="J3508" i="12"/>
  <c r="Y3508" i="12"/>
  <c r="I3508" i="12"/>
  <c r="V3508" i="12"/>
  <c r="Q3508" i="12" l="1"/>
  <c r="R3508" i="12" s="1"/>
  <c r="W3508" i="12"/>
  <c r="E431" i="13"/>
  <c r="N3509" i="12"/>
  <c r="O3509" i="12" s="1"/>
  <c r="P3509" i="12" s="1"/>
  <c r="J3509" i="12"/>
  <c r="Y3509" i="12"/>
  <c r="I3509" i="12"/>
  <c r="V3509" i="12"/>
  <c r="B3510" i="12"/>
  <c r="U3509" i="12"/>
  <c r="E3509" i="12"/>
  <c r="F3509" i="12" s="1"/>
  <c r="K3508" i="12"/>
  <c r="K3509" i="12" l="1"/>
  <c r="Q3509" i="12"/>
  <c r="R3509" i="12" s="1"/>
  <c r="W3509" i="12"/>
  <c r="E430" i="13"/>
  <c r="N3510" i="12"/>
  <c r="O3510" i="12" s="1"/>
  <c r="P3510" i="12" s="1"/>
  <c r="J3510" i="12"/>
  <c r="Y3510" i="12"/>
  <c r="I3510" i="12"/>
  <c r="V3510" i="12"/>
  <c r="B3511" i="12"/>
  <c r="U3510" i="12"/>
  <c r="E3510" i="12"/>
  <c r="F3510" i="12" s="1"/>
  <c r="Q3510" i="12" l="1"/>
  <c r="R3510" i="12" s="1"/>
  <c r="W3510" i="12"/>
  <c r="E429" i="13"/>
  <c r="J3511" i="12"/>
  <c r="Y3511" i="12"/>
  <c r="I3511" i="12"/>
  <c r="V3511" i="12"/>
  <c r="B3512" i="12"/>
  <c r="U3511" i="12"/>
  <c r="E3511" i="12"/>
  <c r="F3511" i="12" s="1"/>
  <c r="N3511" i="12"/>
  <c r="O3511" i="12" s="1"/>
  <c r="P3511" i="12" s="1"/>
  <c r="K3510" i="12"/>
  <c r="K3511" i="12" l="1"/>
  <c r="Q3511" i="12"/>
  <c r="R3511" i="12" s="1"/>
  <c r="W3511" i="12"/>
  <c r="E428" i="13"/>
  <c r="Y3512" i="12"/>
  <c r="I3512" i="12"/>
  <c r="V3512" i="12"/>
  <c r="B3513" i="12"/>
  <c r="U3512" i="12"/>
  <c r="E3512" i="12"/>
  <c r="F3512" i="12" s="1"/>
  <c r="N3512" i="12"/>
  <c r="O3512" i="12" s="1"/>
  <c r="P3512" i="12" s="1"/>
  <c r="J3512" i="12"/>
  <c r="W3512" i="12" l="1"/>
  <c r="Q3512" i="12"/>
  <c r="R3512" i="12" s="1"/>
  <c r="E427" i="13"/>
  <c r="V3513" i="12"/>
  <c r="B3514" i="12"/>
  <c r="U3513" i="12"/>
  <c r="E3513" i="12"/>
  <c r="F3513" i="12" s="1"/>
  <c r="N3513" i="12"/>
  <c r="O3513" i="12" s="1"/>
  <c r="P3513" i="12" s="1"/>
  <c r="J3513" i="12"/>
  <c r="Y3513" i="12"/>
  <c r="I3513" i="12"/>
  <c r="K3512" i="12"/>
  <c r="E426" i="13" l="1"/>
  <c r="N3514" i="12"/>
  <c r="O3514" i="12" s="1"/>
  <c r="P3514" i="12" s="1"/>
  <c r="J3514" i="12"/>
  <c r="Y3514" i="12"/>
  <c r="I3514" i="12"/>
  <c r="V3514" i="12"/>
  <c r="B3515" i="12"/>
  <c r="U3514" i="12"/>
  <c r="E3514" i="12"/>
  <c r="F3514" i="12" s="1"/>
  <c r="K3513" i="12"/>
  <c r="Q3513" i="12"/>
  <c r="R3513" i="12" s="1"/>
  <c r="W3513" i="12"/>
  <c r="W3514" i="12" l="1"/>
  <c r="Q3514" i="12"/>
  <c r="R3514" i="12" s="1"/>
  <c r="E425" i="13"/>
  <c r="N3515" i="12"/>
  <c r="O3515" i="12" s="1"/>
  <c r="P3515" i="12" s="1"/>
  <c r="J3515" i="12"/>
  <c r="Y3515" i="12"/>
  <c r="I3515" i="12"/>
  <c r="V3515" i="12"/>
  <c r="B3516" i="12"/>
  <c r="U3515" i="12"/>
  <c r="E3515" i="12"/>
  <c r="F3515" i="12" s="1"/>
  <c r="K3514" i="12"/>
  <c r="Q3515" i="12" l="1"/>
  <c r="R3515" i="12" s="1"/>
  <c r="K3515" i="12"/>
  <c r="W3515" i="12"/>
  <c r="E424" i="13"/>
  <c r="J3516" i="12"/>
  <c r="Y3516" i="12"/>
  <c r="I3516" i="12"/>
  <c r="V3516" i="12"/>
  <c r="B3517" i="12"/>
  <c r="U3516" i="12"/>
  <c r="E3516" i="12"/>
  <c r="F3516" i="12" s="1"/>
  <c r="N3516" i="12"/>
  <c r="O3516" i="12" s="1"/>
  <c r="P3516" i="12" s="1"/>
  <c r="W3516" i="12" l="1"/>
  <c r="K3516" i="12"/>
  <c r="Q3516" i="12"/>
  <c r="R3516" i="12" s="1"/>
  <c r="E423" i="13"/>
  <c r="J3517" i="12"/>
  <c r="Y3517" i="12"/>
  <c r="I3517" i="12"/>
  <c r="V3517" i="12"/>
  <c r="B3518" i="12"/>
  <c r="U3517" i="12"/>
  <c r="E3517" i="12"/>
  <c r="F3517" i="12" s="1"/>
  <c r="N3517" i="12"/>
  <c r="O3517" i="12" s="1"/>
  <c r="P3517" i="12" s="1"/>
  <c r="W3517" i="12" l="1"/>
  <c r="Q3517" i="12"/>
  <c r="R3517" i="12" s="1"/>
  <c r="E422" i="13"/>
  <c r="V3518" i="12"/>
  <c r="B3519" i="12"/>
  <c r="U3518" i="12"/>
  <c r="E3518" i="12"/>
  <c r="F3518" i="12" s="1"/>
  <c r="N3518" i="12"/>
  <c r="O3518" i="12" s="1"/>
  <c r="P3518" i="12" s="1"/>
  <c r="J3518" i="12"/>
  <c r="Y3518" i="12"/>
  <c r="I3518" i="12"/>
  <c r="K3517" i="12"/>
  <c r="W3518" i="12" l="1"/>
  <c r="E421" i="13"/>
  <c r="N3519" i="12"/>
  <c r="O3519" i="12" s="1"/>
  <c r="P3519" i="12" s="1"/>
  <c r="J3519" i="12"/>
  <c r="Y3519" i="12"/>
  <c r="I3519" i="12"/>
  <c r="V3519" i="12"/>
  <c r="B3520" i="12"/>
  <c r="U3519" i="12"/>
  <c r="E3519" i="12"/>
  <c r="F3519" i="12" s="1"/>
  <c r="K3518" i="12"/>
  <c r="Q3518" i="12"/>
  <c r="R3518" i="12" s="1"/>
  <c r="W3519" i="12" l="1"/>
  <c r="Q3519" i="12"/>
  <c r="R3519" i="12" s="1"/>
  <c r="E420" i="13"/>
  <c r="N3520" i="12"/>
  <c r="O3520" i="12" s="1"/>
  <c r="P3520" i="12" s="1"/>
  <c r="J3520" i="12"/>
  <c r="Y3520" i="12"/>
  <c r="I3520" i="12"/>
  <c r="V3520" i="12"/>
  <c r="B3521" i="12"/>
  <c r="U3520" i="12"/>
  <c r="E3520" i="12"/>
  <c r="F3520" i="12" s="1"/>
  <c r="K3519" i="12"/>
  <c r="Q3520" i="12" l="1"/>
  <c r="R3520" i="12" s="1"/>
  <c r="W3520" i="12"/>
  <c r="E419" i="13"/>
  <c r="N3521" i="12"/>
  <c r="O3521" i="12" s="1"/>
  <c r="P3521" i="12" s="1"/>
  <c r="J3521" i="12"/>
  <c r="Y3521" i="12"/>
  <c r="I3521" i="12"/>
  <c r="V3521" i="12"/>
  <c r="B3522" i="12"/>
  <c r="U3521" i="12"/>
  <c r="E3521" i="12"/>
  <c r="F3521" i="12" s="1"/>
  <c r="K3520" i="12"/>
  <c r="W3521" i="12" l="1"/>
  <c r="Q3521" i="12"/>
  <c r="R3521" i="12" s="1"/>
  <c r="E418" i="13"/>
  <c r="J3522" i="12"/>
  <c r="Y3522" i="12"/>
  <c r="I3522" i="12"/>
  <c r="V3522" i="12"/>
  <c r="B3523" i="12"/>
  <c r="U3522" i="12"/>
  <c r="E3522" i="12"/>
  <c r="F3522" i="12" s="1"/>
  <c r="N3522" i="12"/>
  <c r="O3522" i="12" s="1"/>
  <c r="P3522" i="12" s="1"/>
  <c r="K3521" i="12"/>
  <c r="W3522" i="12" l="1"/>
  <c r="Q3522" i="12"/>
  <c r="R3522" i="12" s="1"/>
  <c r="E417" i="13"/>
  <c r="V3523" i="12"/>
  <c r="U3523" i="12"/>
  <c r="E3523" i="12"/>
  <c r="F3523" i="12" s="1"/>
  <c r="B3524" i="12"/>
  <c r="N3523" i="12"/>
  <c r="O3523" i="12" s="1"/>
  <c r="P3523" i="12" s="1"/>
  <c r="J3523" i="12"/>
  <c r="Y3523" i="12"/>
  <c r="I3523" i="12"/>
  <c r="K3522" i="12"/>
  <c r="W3523" i="12" l="1"/>
  <c r="E416" i="13"/>
  <c r="J3524" i="12"/>
  <c r="Y3524" i="12"/>
  <c r="E3524" i="12"/>
  <c r="F3524" i="12" s="1"/>
  <c r="V3524" i="12"/>
  <c r="U3524" i="12"/>
  <c r="B3525" i="12"/>
  <c r="N3524" i="12"/>
  <c r="O3524" i="12" s="1"/>
  <c r="P3524" i="12" s="1"/>
  <c r="I3524" i="12"/>
  <c r="K3523" i="12"/>
  <c r="Q3523" i="12"/>
  <c r="R3523" i="12" s="1"/>
  <c r="Q3524" i="12" l="1"/>
  <c r="R3524" i="12" s="1"/>
  <c r="K3524" i="12"/>
  <c r="E415" i="13"/>
  <c r="J3525" i="12"/>
  <c r="Y3525" i="12"/>
  <c r="I3525" i="12"/>
  <c r="N3525" i="12"/>
  <c r="O3525" i="12" s="1"/>
  <c r="P3525" i="12" s="1"/>
  <c r="B3526" i="12"/>
  <c r="E3525" i="12"/>
  <c r="F3525" i="12" s="1"/>
  <c r="V3525" i="12"/>
  <c r="U3525" i="12"/>
  <c r="W3524" i="12"/>
  <c r="Q3525" i="12" l="1"/>
  <c r="R3525" i="12" s="1"/>
  <c r="K3525" i="12"/>
  <c r="E414" i="13"/>
  <c r="Y3526" i="12"/>
  <c r="I3526" i="12"/>
  <c r="V3526" i="12"/>
  <c r="B3527" i="12"/>
  <c r="U3526" i="12"/>
  <c r="E3526" i="12"/>
  <c r="F3526" i="12" s="1"/>
  <c r="J3526" i="12"/>
  <c r="N3526" i="12"/>
  <c r="O3526" i="12" s="1"/>
  <c r="P3526" i="12" s="1"/>
  <c r="W3525" i="12"/>
  <c r="W3526" i="12" l="1"/>
  <c r="E413" i="13"/>
  <c r="V3527" i="12"/>
  <c r="B3528" i="12"/>
  <c r="U3527" i="12"/>
  <c r="E3527" i="12"/>
  <c r="F3527" i="12" s="1"/>
  <c r="Y3527" i="12"/>
  <c r="I3527" i="12"/>
  <c r="N3527" i="12"/>
  <c r="O3527" i="12" s="1"/>
  <c r="P3527" i="12" s="1"/>
  <c r="J3527" i="12"/>
  <c r="K3526" i="12"/>
  <c r="Q3526" i="12"/>
  <c r="R3526" i="12" s="1"/>
  <c r="W3527" i="12" l="1"/>
  <c r="Q3527" i="12"/>
  <c r="R3527" i="12" s="1"/>
  <c r="E412" i="13"/>
  <c r="N3528" i="12"/>
  <c r="O3528" i="12" s="1"/>
  <c r="P3528" i="12" s="1"/>
  <c r="V3528" i="12"/>
  <c r="Y3528" i="12"/>
  <c r="U3528" i="12"/>
  <c r="J3528" i="12"/>
  <c r="I3528" i="12"/>
  <c r="B3529" i="12"/>
  <c r="E3528" i="12"/>
  <c r="F3528" i="12" s="1"/>
  <c r="K3527" i="12"/>
  <c r="W3528" i="12" l="1"/>
  <c r="Q3528" i="12"/>
  <c r="R3528" i="12" s="1"/>
  <c r="E411" i="13"/>
  <c r="N3529" i="12"/>
  <c r="O3529" i="12" s="1"/>
  <c r="P3529" i="12" s="1"/>
  <c r="U3529" i="12"/>
  <c r="J3529" i="12"/>
  <c r="I3529" i="12"/>
  <c r="B3530" i="12"/>
  <c r="E3529" i="12"/>
  <c r="F3529" i="12" s="1"/>
  <c r="Y3529" i="12"/>
  <c r="V3529" i="12"/>
  <c r="K3528" i="12"/>
  <c r="Q3529" i="12" l="1"/>
  <c r="R3529" i="12" s="1"/>
  <c r="E410" i="13"/>
  <c r="J3530" i="12"/>
  <c r="Y3530" i="12"/>
  <c r="I3530" i="12"/>
  <c r="N3530" i="12"/>
  <c r="O3530" i="12" s="1"/>
  <c r="P3530" i="12" s="1"/>
  <c r="B3531" i="12"/>
  <c r="E3530" i="12"/>
  <c r="F3530" i="12" s="1"/>
  <c r="V3530" i="12"/>
  <c r="U3530" i="12"/>
  <c r="K3529" i="12"/>
  <c r="W3529" i="12"/>
  <c r="Q3530" i="12" l="1"/>
  <c r="R3530" i="12" s="1"/>
  <c r="K3530" i="12"/>
  <c r="W3530" i="12"/>
  <c r="E409" i="13"/>
  <c r="J3531" i="12"/>
  <c r="Y3531" i="12"/>
  <c r="I3531" i="12"/>
  <c r="V3531" i="12"/>
  <c r="B3532" i="12"/>
  <c r="U3531" i="12"/>
  <c r="E3531" i="12"/>
  <c r="F3531" i="12" s="1"/>
  <c r="N3531" i="12"/>
  <c r="O3531" i="12" s="1"/>
  <c r="P3531" i="12" s="1"/>
  <c r="Q3531" i="12" l="1"/>
  <c r="R3531" i="12" s="1"/>
  <c r="K3531" i="12"/>
  <c r="W3531" i="12"/>
  <c r="E408" i="13"/>
  <c r="V3532" i="12"/>
  <c r="B3533" i="12"/>
  <c r="U3532" i="12"/>
  <c r="E3532" i="12"/>
  <c r="F3532" i="12" s="1"/>
  <c r="N3532" i="12"/>
  <c r="O3532" i="12" s="1"/>
  <c r="P3532" i="12" s="1"/>
  <c r="J3532" i="12"/>
  <c r="I3532" i="12"/>
  <c r="Y3532" i="12"/>
  <c r="Q3532" i="12" l="1"/>
  <c r="R3532" i="12" s="1"/>
  <c r="K3532" i="12"/>
  <c r="W3532" i="12"/>
  <c r="E407" i="13"/>
  <c r="J3533" i="12"/>
  <c r="I3533" i="12"/>
  <c r="E3533" i="12"/>
  <c r="F3533" i="12" s="1"/>
  <c r="B3534" i="12"/>
  <c r="Y3533" i="12"/>
  <c r="V3533" i="12"/>
  <c r="U3533" i="12"/>
  <c r="N3533" i="12"/>
  <c r="O3533" i="12" s="1"/>
  <c r="P3533" i="12" s="1"/>
  <c r="W3533" i="12" l="1"/>
  <c r="E406" i="13"/>
  <c r="N3534" i="12"/>
  <c r="O3534" i="12" s="1"/>
  <c r="P3534" i="12" s="1"/>
  <c r="V3534" i="12"/>
  <c r="J3534" i="12"/>
  <c r="I3534" i="12"/>
  <c r="E3534" i="12"/>
  <c r="F3534" i="12" s="1"/>
  <c r="B3535" i="12"/>
  <c r="Y3534" i="12"/>
  <c r="U3534" i="12"/>
  <c r="K3533" i="12"/>
  <c r="Q3533" i="12"/>
  <c r="R3533" i="12" s="1"/>
  <c r="W3534" i="12" l="1"/>
  <c r="Q3534" i="12"/>
  <c r="R3534" i="12" s="1"/>
  <c r="E405" i="13"/>
  <c r="N3535" i="12"/>
  <c r="O3535" i="12" s="1"/>
  <c r="P3535" i="12" s="1"/>
  <c r="J3535" i="12"/>
  <c r="Y3535" i="12"/>
  <c r="I3535" i="12"/>
  <c r="B3536" i="12"/>
  <c r="U3535" i="12"/>
  <c r="E3535" i="12"/>
  <c r="F3535" i="12" s="1"/>
  <c r="V3535" i="12"/>
  <c r="K3534" i="12"/>
  <c r="W3535" i="12" l="1"/>
  <c r="E404" i="13"/>
  <c r="J3536" i="12"/>
  <c r="Y3536" i="12"/>
  <c r="I3536" i="12"/>
  <c r="V3536" i="12"/>
  <c r="N3536" i="12"/>
  <c r="O3536" i="12" s="1"/>
  <c r="P3536" i="12" s="1"/>
  <c r="U3536" i="12"/>
  <c r="E3536" i="12"/>
  <c r="F3536" i="12" s="1"/>
  <c r="B3537" i="12"/>
  <c r="Q3535" i="12"/>
  <c r="R3535" i="12" s="1"/>
  <c r="K3535" i="12"/>
  <c r="W3536" i="12" l="1"/>
  <c r="Q3536" i="12"/>
  <c r="R3536" i="12" s="1"/>
  <c r="K3536" i="12"/>
  <c r="E403" i="13"/>
  <c r="V3537" i="12"/>
  <c r="B3538" i="12"/>
  <c r="U3537" i="12"/>
  <c r="E3537" i="12"/>
  <c r="F3537" i="12" s="1"/>
  <c r="N3537" i="12"/>
  <c r="O3537" i="12" s="1"/>
  <c r="P3537" i="12" s="1"/>
  <c r="Y3537" i="12"/>
  <c r="J3537" i="12"/>
  <c r="I3537" i="12"/>
  <c r="Q3537" i="12" l="1"/>
  <c r="R3537" i="12" s="1"/>
  <c r="K3537" i="12"/>
  <c r="W3537" i="12"/>
  <c r="E402" i="13"/>
  <c r="B3539" i="12"/>
  <c r="U3538" i="12"/>
  <c r="E3538" i="12"/>
  <c r="F3538" i="12" s="1"/>
  <c r="J3538" i="12"/>
  <c r="Y3538" i="12"/>
  <c r="V3538" i="12"/>
  <c r="N3538" i="12"/>
  <c r="O3538" i="12" s="1"/>
  <c r="P3538" i="12" s="1"/>
  <c r="I3538" i="12"/>
  <c r="W3538" i="12" l="1"/>
  <c r="E401" i="13"/>
  <c r="N3539" i="12"/>
  <c r="O3539" i="12" s="1"/>
  <c r="P3539" i="12" s="1"/>
  <c r="Y3539" i="12"/>
  <c r="I3539" i="12"/>
  <c r="B3540" i="12"/>
  <c r="U3539" i="12"/>
  <c r="E3539" i="12"/>
  <c r="F3539" i="12" s="1"/>
  <c r="J3539" i="12"/>
  <c r="V3539" i="12"/>
  <c r="K3538" i="12"/>
  <c r="Q3538" i="12"/>
  <c r="R3538" i="12" s="1"/>
  <c r="W3539" i="12" l="1"/>
  <c r="E400" i="13"/>
  <c r="N3540" i="12"/>
  <c r="O3540" i="12" s="1"/>
  <c r="P3540" i="12" s="1"/>
  <c r="J3540" i="12"/>
  <c r="V3540" i="12"/>
  <c r="B3541" i="12"/>
  <c r="U3540" i="12"/>
  <c r="E3540" i="12"/>
  <c r="F3540" i="12" s="1"/>
  <c r="I3540" i="12"/>
  <c r="Y3540" i="12"/>
  <c r="K3539" i="12"/>
  <c r="Q3539" i="12"/>
  <c r="R3539" i="12" s="1"/>
  <c r="W3540" i="12" l="1"/>
  <c r="E399" i="13"/>
  <c r="J3541" i="12"/>
  <c r="Y3541" i="12"/>
  <c r="I3541" i="12"/>
  <c r="V3541" i="12"/>
  <c r="U3541" i="12"/>
  <c r="N3541" i="12"/>
  <c r="O3541" i="12" s="1"/>
  <c r="P3541" i="12" s="1"/>
  <c r="E3541" i="12"/>
  <c r="F3541" i="12" s="1"/>
  <c r="B3542" i="12"/>
  <c r="K3540" i="12"/>
  <c r="Q3540" i="12"/>
  <c r="R3540" i="12" s="1"/>
  <c r="W3541" i="12" l="1"/>
  <c r="K3541" i="12"/>
  <c r="Q3541" i="12"/>
  <c r="R3541" i="12" s="1"/>
  <c r="E398" i="13"/>
  <c r="Y3542" i="12"/>
  <c r="I3542" i="12"/>
  <c r="V3542" i="12"/>
  <c r="B3543" i="12"/>
  <c r="U3542" i="12"/>
  <c r="E3542" i="12"/>
  <c r="F3542" i="12" s="1"/>
  <c r="N3542" i="12"/>
  <c r="O3542" i="12" s="1"/>
  <c r="P3542" i="12" s="1"/>
  <c r="J3542" i="12"/>
  <c r="W3542" i="12" l="1"/>
  <c r="Q3542" i="12"/>
  <c r="R3542" i="12" s="1"/>
  <c r="K3542" i="12"/>
  <c r="E397" i="13"/>
  <c r="V3543" i="12"/>
  <c r="B3544" i="12"/>
  <c r="U3543" i="12"/>
  <c r="E3543" i="12"/>
  <c r="F3543" i="12" s="1"/>
  <c r="Y3543" i="12"/>
  <c r="I3543" i="12"/>
  <c r="N3543" i="12"/>
  <c r="O3543" i="12" s="1"/>
  <c r="P3543" i="12" s="1"/>
  <c r="J3543" i="12"/>
  <c r="W3543" i="12" l="1"/>
  <c r="E396" i="13"/>
  <c r="N3544" i="12"/>
  <c r="O3544" i="12" s="1"/>
  <c r="P3544" i="12" s="1"/>
  <c r="J3544" i="12"/>
  <c r="Y3544" i="12"/>
  <c r="I3544" i="12"/>
  <c r="V3544" i="12"/>
  <c r="E3544" i="12"/>
  <c r="F3544" i="12" s="1"/>
  <c r="B3545" i="12"/>
  <c r="U3544" i="12"/>
  <c r="K3543" i="12"/>
  <c r="Q3543" i="12"/>
  <c r="R3543" i="12" s="1"/>
  <c r="W3544" i="12" l="1"/>
  <c r="K3544" i="12"/>
  <c r="Q3544" i="12"/>
  <c r="R3544" i="12" s="1"/>
  <c r="E395" i="13"/>
  <c r="N3545" i="12"/>
  <c r="O3545" i="12" s="1"/>
  <c r="P3545" i="12" s="1"/>
  <c r="V3545" i="12"/>
  <c r="B3546" i="12"/>
  <c r="U3545" i="12"/>
  <c r="E3545" i="12"/>
  <c r="F3545" i="12" s="1"/>
  <c r="J3545" i="12"/>
  <c r="I3545" i="12"/>
  <c r="Y3545" i="12"/>
  <c r="W3545" i="12" l="1"/>
  <c r="E394" i="13"/>
  <c r="J3546" i="12"/>
  <c r="Y3546" i="12"/>
  <c r="I3546" i="12"/>
  <c r="V3546" i="12"/>
  <c r="U3546" i="12"/>
  <c r="N3546" i="12"/>
  <c r="O3546" i="12" s="1"/>
  <c r="P3546" i="12" s="1"/>
  <c r="E3546" i="12"/>
  <c r="F3546" i="12" s="1"/>
  <c r="B3547" i="12"/>
  <c r="K3545" i="12"/>
  <c r="Q3545" i="12"/>
  <c r="R3545" i="12" s="1"/>
  <c r="W3546" i="12" l="1"/>
  <c r="K3546" i="12"/>
  <c r="Q3546" i="12"/>
  <c r="R3546" i="12" s="1"/>
  <c r="E393" i="13"/>
  <c r="J3547" i="12"/>
  <c r="Y3547" i="12"/>
  <c r="I3547" i="12"/>
  <c r="V3547" i="12"/>
  <c r="B3548" i="12"/>
  <c r="U3547" i="12"/>
  <c r="E3547" i="12"/>
  <c r="F3547" i="12" s="1"/>
  <c r="N3547" i="12"/>
  <c r="O3547" i="12" s="1"/>
  <c r="P3547" i="12" s="1"/>
  <c r="Q3547" i="12" l="1"/>
  <c r="R3547" i="12" s="1"/>
  <c r="K3547" i="12"/>
  <c r="W3547" i="12"/>
  <c r="E392" i="13"/>
  <c r="V3548" i="12"/>
  <c r="B3549" i="12"/>
  <c r="U3548" i="12"/>
  <c r="E3548" i="12"/>
  <c r="F3548" i="12" s="1"/>
  <c r="N3548" i="12"/>
  <c r="O3548" i="12" s="1"/>
  <c r="P3548" i="12" s="1"/>
  <c r="J3548" i="12"/>
  <c r="I3548" i="12"/>
  <c r="Y3548" i="12"/>
  <c r="K3548" i="12" l="1"/>
  <c r="Q3548" i="12"/>
  <c r="R3548" i="12" s="1"/>
  <c r="W3548" i="12"/>
  <c r="E391" i="13"/>
  <c r="N3549" i="12"/>
  <c r="O3549" i="12" s="1"/>
  <c r="P3549" i="12" s="1"/>
  <c r="J3549" i="12"/>
  <c r="Y3549" i="12"/>
  <c r="I3549" i="12"/>
  <c r="V3549" i="12"/>
  <c r="U3549" i="12"/>
  <c r="E3549" i="12"/>
  <c r="F3549" i="12" s="1"/>
  <c r="B3550" i="12"/>
  <c r="E390" i="13" l="1"/>
  <c r="N3550" i="12"/>
  <c r="O3550" i="12" s="1"/>
  <c r="P3550" i="12" s="1"/>
  <c r="Y3550" i="12"/>
  <c r="V3550" i="12"/>
  <c r="B3551" i="12"/>
  <c r="U3550" i="12"/>
  <c r="J3550" i="12"/>
  <c r="I3550" i="12"/>
  <c r="E3550" i="12"/>
  <c r="F3550" i="12" s="1"/>
  <c r="W3549" i="12"/>
  <c r="K3549" i="12"/>
  <c r="Q3549" i="12"/>
  <c r="R3549" i="12" s="1"/>
  <c r="W3550" i="12" l="1"/>
  <c r="E389" i="13"/>
  <c r="N3551" i="12"/>
  <c r="O3551" i="12" s="1"/>
  <c r="P3551" i="12" s="1"/>
  <c r="J3551" i="12"/>
  <c r="Y3551" i="12"/>
  <c r="I3551" i="12"/>
  <c r="V3551" i="12"/>
  <c r="B3552" i="12"/>
  <c r="U3551" i="12"/>
  <c r="E3551" i="12"/>
  <c r="F3551" i="12" s="1"/>
  <c r="Q3550" i="12"/>
  <c r="R3550" i="12" s="1"/>
  <c r="K3550" i="12"/>
  <c r="W3551" i="12" l="1"/>
  <c r="Q3551" i="12"/>
  <c r="R3551" i="12" s="1"/>
  <c r="K3551" i="12"/>
  <c r="E388" i="13"/>
  <c r="J3552" i="12"/>
  <c r="Y3552" i="12"/>
  <c r="I3552" i="12"/>
  <c r="V3552" i="12"/>
  <c r="B3553" i="12"/>
  <c r="U3552" i="12"/>
  <c r="E3552" i="12"/>
  <c r="F3552" i="12" s="1"/>
  <c r="N3552" i="12"/>
  <c r="O3552" i="12" s="1"/>
  <c r="P3552" i="12" s="1"/>
  <c r="Q3552" i="12" l="1"/>
  <c r="R3552" i="12" s="1"/>
  <c r="W3552" i="12"/>
  <c r="E387" i="13"/>
  <c r="V3553" i="12"/>
  <c r="B3554" i="12"/>
  <c r="U3553" i="12"/>
  <c r="E3553" i="12"/>
  <c r="F3553" i="12" s="1"/>
  <c r="N3553" i="12"/>
  <c r="O3553" i="12" s="1"/>
  <c r="P3553" i="12" s="1"/>
  <c r="J3553" i="12"/>
  <c r="I3553" i="12"/>
  <c r="Y3553" i="12"/>
  <c r="K3552" i="12"/>
  <c r="W3553" i="12" l="1"/>
  <c r="Q3553" i="12"/>
  <c r="R3553" i="12" s="1"/>
  <c r="E386" i="13"/>
  <c r="V3554" i="12"/>
  <c r="B3555" i="12"/>
  <c r="U3554" i="12"/>
  <c r="E3554" i="12"/>
  <c r="F3554" i="12" s="1"/>
  <c r="J3554" i="12"/>
  <c r="Y3554" i="12"/>
  <c r="N3554" i="12"/>
  <c r="O3554" i="12" s="1"/>
  <c r="P3554" i="12" s="1"/>
  <c r="I3554" i="12"/>
  <c r="K3553" i="12"/>
  <c r="W3554" i="12" l="1"/>
  <c r="Q3554" i="12"/>
  <c r="R3554" i="12" s="1"/>
  <c r="E385" i="13"/>
  <c r="N3555" i="12"/>
  <c r="O3555" i="12" s="1"/>
  <c r="P3555" i="12" s="1"/>
  <c r="J3555" i="12"/>
  <c r="Y3555" i="12"/>
  <c r="I3555" i="12"/>
  <c r="B3556" i="12"/>
  <c r="U3555" i="12"/>
  <c r="E3555" i="12"/>
  <c r="F3555" i="12" s="1"/>
  <c r="V3555" i="12"/>
  <c r="K3554" i="12"/>
  <c r="Q3555" i="12" l="1"/>
  <c r="R3555" i="12" s="1"/>
  <c r="W3555" i="12"/>
  <c r="E384" i="13"/>
  <c r="N3556" i="12"/>
  <c r="O3556" i="12" s="1"/>
  <c r="P3556" i="12" s="1"/>
  <c r="J3556" i="12"/>
  <c r="Y3556" i="12"/>
  <c r="I3556" i="12"/>
  <c r="V3556" i="12"/>
  <c r="B3557" i="12"/>
  <c r="U3556" i="12"/>
  <c r="E3556" i="12"/>
  <c r="F3556" i="12" s="1"/>
  <c r="K3555" i="12"/>
  <c r="Q3556" i="12" l="1"/>
  <c r="R3556" i="12" s="1"/>
  <c r="W3556" i="12"/>
  <c r="E383" i="13"/>
  <c r="J3557" i="12"/>
  <c r="Y3557" i="12"/>
  <c r="I3557" i="12"/>
  <c r="V3557" i="12"/>
  <c r="B3558" i="12"/>
  <c r="U3557" i="12"/>
  <c r="E3557" i="12"/>
  <c r="F3557" i="12" s="1"/>
  <c r="N3557" i="12"/>
  <c r="O3557" i="12" s="1"/>
  <c r="P3557" i="12" s="1"/>
  <c r="K3556" i="12"/>
  <c r="K3557" i="12" l="1"/>
  <c r="Q3557" i="12"/>
  <c r="R3557" i="12" s="1"/>
  <c r="W3557" i="12"/>
  <c r="E382" i="13"/>
  <c r="J3558" i="12"/>
  <c r="Y3558" i="12"/>
  <c r="I3558" i="12"/>
  <c r="V3558" i="12"/>
  <c r="B3559" i="12"/>
  <c r="U3558" i="12"/>
  <c r="E3558" i="12"/>
  <c r="F3558" i="12" s="1"/>
  <c r="N3558" i="12"/>
  <c r="O3558" i="12" s="1"/>
  <c r="P3558" i="12" s="1"/>
  <c r="W3558" i="12" l="1"/>
  <c r="K3558" i="12"/>
  <c r="Q3558" i="12"/>
  <c r="R3558" i="12" s="1"/>
  <c r="E381" i="13"/>
  <c r="V3559" i="12"/>
  <c r="B3560" i="12"/>
  <c r="U3559" i="12"/>
  <c r="E3559" i="12"/>
  <c r="F3559" i="12" s="1"/>
  <c r="N3559" i="12"/>
  <c r="O3559" i="12" s="1"/>
  <c r="P3559" i="12" s="1"/>
  <c r="Y3559" i="12"/>
  <c r="I3559" i="12"/>
  <c r="J3559" i="12"/>
  <c r="W3559" i="12" l="1"/>
  <c r="Q3559" i="12"/>
  <c r="R3559" i="12" s="1"/>
  <c r="K3559" i="12"/>
  <c r="E380" i="13"/>
  <c r="N3560" i="12"/>
  <c r="O3560" i="12" s="1"/>
  <c r="P3560" i="12" s="1"/>
  <c r="J3560" i="12"/>
  <c r="Y3560" i="12"/>
  <c r="I3560" i="12"/>
  <c r="V3560" i="12"/>
  <c r="B3561" i="12"/>
  <c r="U3560" i="12"/>
  <c r="E3560" i="12"/>
  <c r="F3560" i="12" s="1"/>
  <c r="W3560" i="12" l="1"/>
  <c r="E379" i="13"/>
  <c r="N3561" i="12"/>
  <c r="O3561" i="12" s="1"/>
  <c r="P3561" i="12" s="1"/>
  <c r="J3561" i="12"/>
  <c r="Y3561" i="12"/>
  <c r="I3561" i="12"/>
  <c r="V3561" i="12"/>
  <c r="B3562" i="12"/>
  <c r="U3561" i="12"/>
  <c r="E3561" i="12"/>
  <c r="F3561" i="12" s="1"/>
  <c r="K3560" i="12"/>
  <c r="Q3560" i="12"/>
  <c r="R3560" i="12" s="1"/>
  <c r="K3561" i="12" l="1"/>
  <c r="Q3561" i="12"/>
  <c r="R3561" i="12" s="1"/>
  <c r="W3561" i="12"/>
  <c r="E378" i="13"/>
  <c r="N3562" i="12"/>
  <c r="O3562" i="12" s="1"/>
  <c r="P3562" i="12" s="1"/>
  <c r="J3562" i="12"/>
  <c r="Y3562" i="12"/>
  <c r="I3562" i="12"/>
  <c r="V3562" i="12"/>
  <c r="B3563" i="12"/>
  <c r="U3562" i="12"/>
  <c r="E3562" i="12"/>
  <c r="F3562" i="12" s="1"/>
  <c r="K3562" i="12" l="1"/>
  <c r="Q3562" i="12"/>
  <c r="R3562" i="12" s="1"/>
  <c r="W3562" i="12"/>
  <c r="E377" i="13"/>
  <c r="J3563" i="12"/>
  <c r="Y3563" i="12"/>
  <c r="I3563" i="12"/>
  <c r="V3563" i="12"/>
  <c r="B3564" i="12"/>
  <c r="U3563" i="12"/>
  <c r="E3563" i="12"/>
  <c r="F3563" i="12" s="1"/>
  <c r="N3563" i="12"/>
  <c r="O3563" i="12" s="1"/>
  <c r="P3563" i="12" s="1"/>
  <c r="K3563" i="12" l="1"/>
  <c r="Q3563" i="12"/>
  <c r="R3563" i="12" s="1"/>
  <c r="W3563" i="12"/>
  <c r="E376" i="13"/>
  <c r="V3564" i="12"/>
  <c r="B3565" i="12"/>
  <c r="U3564" i="12"/>
  <c r="E3564" i="12"/>
  <c r="F3564" i="12" s="1"/>
  <c r="N3564" i="12"/>
  <c r="O3564" i="12" s="1"/>
  <c r="P3564" i="12" s="1"/>
  <c r="J3564" i="12"/>
  <c r="Y3564" i="12"/>
  <c r="I3564" i="12"/>
  <c r="W3564" i="12" l="1"/>
  <c r="K3564" i="12"/>
  <c r="Q3564" i="12"/>
  <c r="R3564" i="12" s="1"/>
  <c r="E375" i="13"/>
  <c r="B3566" i="12"/>
  <c r="U3565" i="12"/>
  <c r="E3565" i="12"/>
  <c r="F3565" i="12" s="1"/>
  <c r="N3565" i="12"/>
  <c r="O3565" i="12" s="1"/>
  <c r="P3565" i="12" s="1"/>
  <c r="J3565" i="12"/>
  <c r="Y3565" i="12"/>
  <c r="I3565" i="12"/>
  <c r="V3565" i="12"/>
  <c r="Q3565" i="12" l="1"/>
  <c r="R3565" i="12" s="1"/>
  <c r="K3565" i="12"/>
  <c r="W3565" i="12"/>
  <c r="E374" i="13"/>
  <c r="N3566" i="12"/>
  <c r="O3566" i="12" s="1"/>
  <c r="P3566" i="12" s="1"/>
  <c r="J3566" i="12"/>
  <c r="Y3566" i="12"/>
  <c r="I3566" i="12"/>
  <c r="V3566" i="12"/>
  <c r="U3566" i="12"/>
  <c r="E3566" i="12"/>
  <c r="F3566" i="12" s="1"/>
  <c r="B3567" i="12"/>
  <c r="W3566" i="12" l="1"/>
  <c r="Q3566" i="12"/>
  <c r="R3566" i="12" s="1"/>
  <c r="E373" i="13"/>
  <c r="N3567" i="12"/>
  <c r="O3567" i="12" s="1"/>
  <c r="P3567" i="12" s="1"/>
  <c r="J3567" i="12"/>
  <c r="Y3567" i="12"/>
  <c r="I3567" i="12"/>
  <c r="V3567" i="12"/>
  <c r="B3568" i="12"/>
  <c r="U3567" i="12"/>
  <c r="E3567" i="12"/>
  <c r="F3567" i="12" s="1"/>
  <c r="K3566" i="12"/>
  <c r="K3567" i="12" l="1"/>
  <c r="Q3567" i="12"/>
  <c r="R3567" i="12" s="1"/>
  <c r="W3567" i="12"/>
  <c r="E372" i="13"/>
  <c r="J3568" i="12"/>
  <c r="Y3568" i="12"/>
  <c r="I3568" i="12"/>
  <c r="V3568" i="12"/>
  <c r="B3569" i="12"/>
  <c r="U3568" i="12"/>
  <c r="E3568" i="12"/>
  <c r="F3568" i="12" s="1"/>
  <c r="N3568" i="12"/>
  <c r="O3568" i="12" s="1"/>
  <c r="P3568" i="12" s="1"/>
  <c r="W3568" i="12" l="1"/>
  <c r="Q3568" i="12"/>
  <c r="R3568" i="12" s="1"/>
  <c r="E371" i="13"/>
  <c r="Y3569" i="12"/>
  <c r="I3569" i="12"/>
  <c r="V3569" i="12"/>
  <c r="B3570" i="12"/>
  <c r="U3569" i="12"/>
  <c r="E3569" i="12"/>
  <c r="F3569" i="12" s="1"/>
  <c r="N3569" i="12"/>
  <c r="O3569" i="12" s="1"/>
  <c r="P3569" i="12" s="1"/>
  <c r="J3569" i="12"/>
  <c r="K3568" i="12"/>
  <c r="W3569" i="12" l="1"/>
  <c r="Q3569" i="12"/>
  <c r="R3569" i="12" s="1"/>
  <c r="E370" i="13"/>
  <c r="V3570" i="12"/>
  <c r="B3571" i="12"/>
  <c r="U3570" i="12"/>
  <c r="E3570" i="12"/>
  <c r="F3570" i="12" s="1"/>
  <c r="N3570" i="12"/>
  <c r="O3570" i="12" s="1"/>
  <c r="P3570" i="12" s="1"/>
  <c r="J3570" i="12"/>
  <c r="I3570" i="12"/>
  <c r="Y3570" i="12"/>
  <c r="K3569" i="12"/>
  <c r="W3570" i="12" l="1"/>
  <c r="E369" i="13"/>
  <c r="N3571" i="12"/>
  <c r="O3571" i="12" s="1"/>
  <c r="P3571" i="12" s="1"/>
  <c r="J3571" i="12"/>
  <c r="Y3571" i="12"/>
  <c r="I3571" i="12"/>
  <c r="B3572" i="12"/>
  <c r="U3571" i="12"/>
  <c r="E3571" i="12"/>
  <c r="F3571" i="12" s="1"/>
  <c r="V3571" i="12"/>
  <c r="K3570" i="12"/>
  <c r="Q3570" i="12"/>
  <c r="R3570" i="12" s="1"/>
  <c r="K3571" i="12" l="1"/>
  <c r="Q3571" i="12"/>
  <c r="R3571" i="12" s="1"/>
  <c r="W3571" i="12"/>
  <c r="E368" i="13"/>
  <c r="N3572" i="12"/>
  <c r="O3572" i="12" s="1"/>
  <c r="P3572" i="12" s="1"/>
  <c r="J3572" i="12"/>
  <c r="Y3572" i="12"/>
  <c r="I3572" i="12"/>
  <c r="V3572" i="12"/>
  <c r="B3573" i="12"/>
  <c r="U3572" i="12"/>
  <c r="E3572" i="12"/>
  <c r="F3572" i="12" s="1"/>
  <c r="W3572" i="12" l="1"/>
  <c r="Q3572" i="12"/>
  <c r="R3572" i="12" s="1"/>
  <c r="K3572" i="12"/>
  <c r="E367" i="13"/>
  <c r="J3573" i="12"/>
  <c r="Y3573" i="12"/>
  <c r="I3573" i="12"/>
  <c r="V3573" i="12"/>
  <c r="B3574" i="12"/>
  <c r="U3573" i="12"/>
  <c r="E3573" i="12"/>
  <c r="F3573" i="12" s="1"/>
  <c r="N3573" i="12"/>
  <c r="O3573" i="12" s="1"/>
  <c r="P3573" i="12" s="1"/>
  <c r="W3573" i="12" l="1"/>
  <c r="Q3573" i="12"/>
  <c r="R3573" i="12" s="1"/>
  <c r="E366" i="13"/>
  <c r="J3574" i="12"/>
  <c r="Y3574" i="12"/>
  <c r="I3574" i="12"/>
  <c r="V3574" i="12"/>
  <c r="B3575" i="12"/>
  <c r="U3574" i="12"/>
  <c r="E3574" i="12"/>
  <c r="F3574" i="12" s="1"/>
  <c r="N3574" i="12"/>
  <c r="O3574" i="12" s="1"/>
  <c r="P3574" i="12" s="1"/>
  <c r="K3573" i="12"/>
  <c r="W3574" i="12" l="1"/>
  <c r="Q3574" i="12"/>
  <c r="R3574" i="12" s="1"/>
  <c r="E365" i="13"/>
  <c r="V3575" i="12"/>
  <c r="B3576" i="12"/>
  <c r="U3575" i="12"/>
  <c r="E3575" i="12"/>
  <c r="F3575" i="12" s="1"/>
  <c r="N3575" i="12"/>
  <c r="O3575" i="12" s="1"/>
  <c r="P3575" i="12" s="1"/>
  <c r="Y3575" i="12"/>
  <c r="I3575" i="12"/>
  <c r="J3575" i="12"/>
  <c r="K3574" i="12"/>
  <c r="W3575" i="12" l="1"/>
  <c r="Q3575" i="12"/>
  <c r="R3575" i="12" s="1"/>
  <c r="E364" i="13"/>
  <c r="N3576" i="12"/>
  <c r="O3576" i="12" s="1"/>
  <c r="P3576" i="12" s="1"/>
  <c r="J3576" i="12"/>
  <c r="Y3576" i="12"/>
  <c r="I3576" i="12"/>
  <c r="V3576" i="12"/>
  <c r="B3577" i="12"/>
  <c r="U3576" i="12"/>
  <c r="E3576" i="12"/>
  <c r="F3576" i="12" s="1"/>
  <c r="K3575" i="12"/>
  <c r="Q3576" i="12" l="1"/>
  <c r="R3576" i="12" s="1"/>
  <c r="W3576" i="12"/>
  <c r="E363" i="13"/>
  <c r="N3577" i="12"/>
  <c r="O3577" i="12" s="1"/>
  <c r="P3577" i="12" s="1"/>
  <c r="J3577" i="12"/>
  <c r="Y3577" i="12"/>
  <c r="I3577" i="12"/>
  <c r="V3577" i="12"/>
  <c r="B3578" i="12"/>
  <c r="U3577" i="12"/>
  <c r="E3577" i="12"/>
  <c r="F3577" i="12" s="1"/>
  <c r="K3576" i="12"/>
  <c r="W3577" i="12" l="1"/>
  <c r="K3577" i="12"/>
  <c r="Q3577" i="12"/>
  <c r="R3577" i="12" s="1"/>
  <c r="E362" i="13"/>
  <c r="N3578" i="12"/>
  <c r="O3578" i="12" s="1"/>
  <c r="P3578" i="12" s="1"/>
  <c r="J3578" i="12"/>
  <c r="Y3578" i="12"/>
  <c r="I3578" i="12"/>
  <c r="V3578" i="12"/>
  <c r="B3579" i="12"/>
  <c r="U3578" i="12"/>
  <c r="E3578" i="12"/>
  <c r="F3578" i="12" s="1"/>
  <c r="Q3578" i="12" l="1"/>
  <c r="R3578" i="12" s="1"/>
  <c r="W3578" i="12"/>
  <c r="E361" i="13"/>
  <c r="J3579" i="12"/>
  <c r="Y3579" i="12"/>
  <c r="I3579" i="12"/>
  <c r="V3579" i="12"/>
  <c r="B3580" i="12"/>
  <c r="U3579" i="12"/>
  <c r="E3579" i="12"/>
  <c r="F3579" i="12" s="1"/>
  <c r="N3579" i="12"/>
  <c r="O3579" i="12" s="1"/>
  <c r="P3579" i="12" s="1"/>
  <c r="K3578" i="12"/>
  <c r="W3579" i="12" l="1"/>
  <c r="E360" i="13"/>
  <c r="V3580" i="12"/>
  <c r="U3580" i="12"/>
  <c r="E3580" i="12"/>
  <c r="F3580" i="12" s="1"/>
  <c r="B3581" i="12"/>
  <c r="N3580" i="12"/>
  <c r="O3580" i="12" s="1"/>
  <c r="P3580" i="12" s="1"/>
  <c r="J3580" i="12"/>
  <c r="Y3580" i="12"/>
  <c r="I3580" i="12"/>
  <c r="K3579" i="12"/>
  <c r="Q3579" i="12"/>
  <c r="R3579" i="12" s="1"/>
  <c r="W3580" i="12" l="1"/>
  <c r="Q3580" i="12"/>
  <c r="R3580" i="12" s="1"/>
  <c r="E359" i="13"/>
  <c r="N3581" i="12"/>
  <c r="O3581" i="12" s="1"/>
  <c r="P3581" i="12" s="1"/>
  <c r="V3581" i="12"/>
  <c r="E3581" i="12"/>
  <c r="F3581" i="12" s="1"/>
  <c r="U3581" i="12"/>
  <c r="B3582" i="12"/>
  <c r="J3581" i="12"/>
  <c r="Y3581" i="12"/>
  <c r="I3581" i="12"/>
  <c r="K3580" i="12"/>
  <c r="W3581" i="12" l="1"/>
  <c r="E358" i="13"/>
  <c r="J3582" i="12"/>
  <c r="Y3582" i="12"/>
  <c r="E3582" i="12"/>
  <c r="F3582" i="12" s="1"/>
  <c r="V3582" i="12"/>
  <c r="U3582" i="12"/>
  <c r="B3583" i="12"/>
  <c r="N3582" i="12"/>
  <c r="O3582" i="12" s="1"/>
  <c r="P3582" i="12" s="1"/>
  <c r="I3582" i="12"/>
  <c r="K3581" i="12"/>
  <c r="Q3581" i="12"/>
  <c r="R3581" i="12" s="1"/>
  <c r="W3582" i="12" l="1"/>
  <c r="Q3582" i="12"/>
  <c r="R3582" i="12" s="1"/>
  <c r="E357" i="13"/>
  <c r="J3583" i="12"/>
  <c r="B3584" i="12"/>
  <c r="U3583" i="12"/>
  <c r="E3583" i="12"/>
  <c r="F3583" i="12" s="1"/>
  <c r="I3583" i="12"/>
  <c r="Y3583" i="12"/>
  <c r="V3583" i="12"/>
  <c r="N3583" i="12"/>
  <c r="O3583" i="12" s="1"/>
  <c r="P3583" i="12" s="1"/>
  <c r="K3582" i="12"/>
  <c r="W3583" i="12" l="1"/>
  <c r="K3583" i="12"/>
  <c r="E356" i="13"/>
  <c r="J3584" i="12"/>
  <c r="B3585" i="12"/>
  <c r="U3584" i="12"/>
  <c r="E3584" i="12"/>
  <c r="F3584" i="12" s="1"/>
  <c r="Y3584" i="12"/>
  <c r="V3584" i="12"/>
  <c r="N3584" i="12"/>
  <c r="O3584" i="12" s="1"/>
  <c r="P3584" i="12" s="1"/>
  <c r="I3584" i="12"/>
  <c r="Q3583" i="12"/>
  <c r="R3583" i="12" s="1"/>
  <c r="W3584" i="12" l="1"/>
  <c r="E355" i="13"/>
  <c r="B3586" i="12"/>
  <c r="U3585" i="12"/>
  <c r="E3585" i="12"/>
  <c r="F3585" i="12" s="1"/>
  <c r="J3585" i="12"/>
  <c r="I3585" i="12"/>
  <c r="Y3585" i="12"/>
  <c r="V3585" i="12"/>
  <c r="N3585" i="12"/>
  <c r="O3585" i="12" s="1"/>
  <c r="P3585" i="12" s="1"/>
  <c r="K3584" i="12"/>
  <c r="Q3584" i="12"/>
  <c r="R3584" i="12" s="1"/>
  <c r="Q3585" i="12" l="1"/>
  <c r="R3585" i="12" s="1"/>
  <c r="K3585" i="12"/>
  <c r="W3585" i="12"/>
  <c r="E354" i="13"/>
  <c r="N3586" i="12"/>
  <c r="O3586" i="12" s="1"/>
  <c r="P3586" i="12" s="1"/>
  <c r="E3586" i="12"/>
  <c r="F3586" i="12" s="1"/>
  <c r="Y3586" i="12"/>
  <c r="V3586" i="12"/>
  <c r="U3586" i="12"/>
  <c r="J3586" i="12"/>
  <c r="I3586" i="12"/>
  <c r="B3587" i="12"/>
  <c r="K3586" i="12" l="1"/>
  <c r="Q3586" i="12"/>
  <c r="R3586" i="12" s="1"/>
  <c r="E353" i="13"/>
  <c r="N3587" i="12"/>
  <c r="O3587" i="12" s="1"/>
  <c r="P3587" i="12" s="1"/>
  <c r="Y3587" i="12"/>
  <c r="I3587" i="12"/>
  <c r="B3588" i="12"/>
  <c r="U3587" i="12"/>
  <c r="E3587" i="12"/>
  <c r="F3587" i="12" s="1"/>
  <c r="V3587" i="12"/>
  <c r="J3587" i="12"/>
  <c r="W3586" i="12"/>
  <c r="K3587" i="12" l="1"/>
  <c r="Q3587" i="12"/>
  <c r="R3587" i="12" s="1"/>
  <c r="W3587" i="12"/>
  <c r="E352" i="13"/>
  <c r="N3588" i="12"/>
  <c r="O3588" i="12" s="1"/>
  <c r="P3588" i="12" s="1"/>
  <c r="J3588" i="12"/>
  <c r="Y3588" i="12"/>
  <c r="I3588" i="12"/>
  <c r="V3588" i="12"/>
  <c r="U3588" i="12"/>
  <c r="B3589" i="12"/>
  <c r="E3588" i="12"/>
  <c r="F3588" i="12" s="1"/>
  <c r="W3588" i="12" l="1"/>
  <c r="E351" i="13"/>
  <c r="Y3589" i="12"/>
  <c r="I3589" i="12"/>
  <c r="V3589" i="12"/>
  <c r="B3590" i="12"/>
  <c r="U3589" i="12"/>
  <c r="E3589" i="12"/>
  <c r="F3589" i="12" s="1"/>
  <c r="N3589" i="12"/>
  <c r="O3589" i="12" s="1"/>
  <c r="P3589" i="12" s="1"/>
  <c r="J3589" i="12"/>
  <c r="Q3588" i="12"/>
  <c r="R3588" i="12" s="1"/>
  <c r="K3588" i="12"/>
  <c r="W3589" i="12" l="1"/>
  <c r="E350" i="13"/>
  <c r="V3590" i="12"/>
  <c r="B3591" i="12"/>
  <c r="U3590" i="12"/>
  <c r="E3590" i="12"/>
  <c r="F3590" i="12" s="1"/>
  <c r="N3590" i="12"/>
  <c r="O3590" i="12" s="1"/>
  <c r="P3590" i="12" s="1"/>
  <c r="J3590" i="12"/>
  <c r="I3590" i="12"/>
  <c r="Y3590" i="12"/>
  <c r="K3589" i="12"/>
  <c r="Q3589" i="12"/>
  <c r="R3589" i="12" s="1"/>
  <c r="W3590" i="12" l="1"/>
  <c r="Q3590" i="12"/>
  <c r="R3590" i="12" s="1"/>
  <c r="E349" i="13"/>
  <c r="B3592" i="12"/>
  <c r="U3591" i="12"/>
  <c r="E3591" i="12"/>
  <c r="F3591" i="12" s="1"/>
  <c r="Y3591" i="12"/>
  <c r="I3591" i="12"/>
  <c r="J3591" i="12"/>
  <c r="V3591" i="12"/>
  <c r="N3591" i="12"/>
  <c r="O3591" i="12" s="1"/>
  <c r="P3591" i="12" s="1"/>
  <c r="K3590" i="12"/>
  <c r="Q3591" i="12" l="1"/>
  <c r="R3591" i="12" s="1"/>
  <c r="W3591" i="12"/>
  <c r="E348" i="13"/>
  <c r="N3592" i="12"/>
  <c r="O3592" i="12" s="1"/>
  <c r="P3592" i="12" s="1"/>
  <c r="J3592" i="12"/>
  <c r="V3592" i="12"/>
  <c r="I3592" i="12"/>
  <c r="B3593" i="12"/>
  <c r="E3592" i="12"/>
  <c r="F3592" i="12" s="1"/>
  <c r="Y3592" i="12"/>
  <c r="U3592" i="12"/>
  <c r="K3591" i="12"/>
  <c r="W3592" i="12" l="1"/>
  <c r="Q3592" i="12"/>
  <c r="R3592" i="12" s="1"/>
  <c r="E347" i="13"/>
  <c r="J3593" i="12"/>
  <c r="Y3593" i="12"/>
  <c r="I3593" i="12"/>
  <c r="B3594" i="12"/>
  <c r="E3593" i="12"/>
  <c r="F3593" i="12" s="1"/>
  <c r="V3593" i="12"/>
  <c r="U3593" i="12"/>
  <c r="N3593" i="12"/>
  <c r="O3593" i="12" s="1"/>
  <c r="P3593" i="12" s="1"/>
  <c r="K3592" i="12"/>
  <c r="Q3593" i="12" l="1"/>
  <c r="R3593" i="12" s="1"/>
  <c r="E346" i="13"/>
  <c r="J3594" i="12"/>
  <c r="Y3594" i="12"/>
  <c r="I3594" i="12"/>
  <c r="V3594" i="12"/>
  <c r="B3595" i="12"/>
  <c r="U3594" i="12"/>
  <c r="N3594" i="12"/>
  <c r="O3594" i="12" s="1"/>
  <c r="P3594" i="12" s="1"/>
  <c r="E3594" i="12"/>
  <c r="F3594" i="12" s="1"/>
  <c r="K3593" i="12"/>
  <c r="W3593" i="12"/>
  <c r="W3594" i="12" l="1"/>
  <c r="E345" i="13"/>
  <c r="Y3595" i="12"/>
  <c r="I3595" i="12"/>
  <c r="V3595" i="12"/>
  <c r="B3596" i="12"/>
  <c r="U3595" i="12"/>
  <c r="E3595" i="12"/>
  <c r="F3595" i="12" s="1"/>
  <c r="J3595" i="12"/>
  <c r="N3595" i="12"/>
  <c r="O3595" i="12" s="1"/>
  <c r="P3595" i="12" s="1"/>
  <c r="K3594" i="12"/>
  <c r="Q3594" i="12"/>
  <c r="R3594" i="12" s="1"/>
  <c r="W3595" i="12" l="1"/>
  <c r="E344" i="13"/>
  <c r="V3596" i="12"/>
  <c r="B3597" i="12"/>
  <c r="U3596" i="12"/>
  <c r="E3596" i="12"/>
  <c r="F3596" i="12" s="1"/>
  <c r="N3596" i="12"/>
  <c r="O3596" i="12" s="1"/>
  <c r="P3596" i="12" s="1"/>
  <c r="J3596" i="12"/>
  <c r="I3596" i="12"/>
  <c r="Y3596" i="12"/>
  <c r="K3595" i="12"/>
  <c r="Q3595" i="12"/>
  <c r="R3595" i="12" s="1"/>
  <c r="W3596" i="12" l="1"/>
  <c r="Q3596" i="12"/>
  <c r="R3596" i="12" s="1"/>
  <c r="E343" i="13"/>
  <c r="N3597" i="12"/>
  <c r="O3597" i="12" s="1"/>
  <c r="P3597" i="12" s="1"/>
  <c r="I3597" i="12"/>
  <c r="E3597" i="12"/>
  <c r="F3597" i="12" s="1"/>
  <c r="B3598" i="12"/>
  <c r="Y3597" i="12"/>
  <c r="V3597" i="12"/>
  <c r="U3597" i="12"/>
  <c r="J3597" i="12"/>
  <c r="K3596" i="12"/>
  <c r="W3597" i="12" l="1"/>
  <c r="E342" i="13"/>
  <c r="N3598" i="12"/>
  <c r="O3598" i="12" s="1"/>
  <c r="P3598" i="12" s="1"/>
  <c r="J3598" i="12"/>
  <c r="I3598" i="12"/>
  <c r="E3598" i="12"/>
  <c r="F3598" i="12" s="1"/>
  <c r="B3599" i="12"/>
  <c r="Y3598" i="12"/>
  <c r="V3598" i="12"/>
  <c r="U3598" i="12"/>
  <c r="K3597" i="12"/>
  <c r="Q3597" i="12"/>
  <c r="R3597" i="12" s="1"/>
  <c r="W3598" i="12" l="1"/>
  <c r="Q3598" i="12"/>
  <c r="R3598" i="12" s="1"/>
  <c r="E341" i="13"/>
  <c r="J3599" i="12"/>
  <c r="Y3599" i="12"/>
  <c r="I3599" i="12"/>
  <c r="B3600" i="12"/>
  <c r="U3599" i="12"/>
  <c r="E3599" i="12"/>
  <c r="F3599" i="12" s="1"/>
  <c r="N3599" i="12"/>
  <c r="O3599" i="12" s="1"/>
  <c r="P3599" i="12" s="1"/>
  <c r="V3599" i="12"/>
  <c r="K3598" i="12"/>
  <c r="W3599" i="12" l="1"/>
  <c r="Q3599" i="12"/>
  <c r="R3599" i="12" s="1"/>
  <c r="E340" i="13"/>
  <c r="J3600" i="12"/>
  <c r="Y3600" i="12"/>
  <c r="I3600" i="12"/>
  <c r="V3600" i="12"/>
  <c r="B3601" i="12"/>
  <c r="U3600" i="12"/>
  <c r="E3600" i="12"/>
  <c r="F3600" i="12" s="1"/>
  <c r="N3600" i="12"/>
  <c r="O3600" i="12" s="1"/>
  <c r="P3600" i="12" s="1"/>
  <c r="K3599" i="12"/>
  <c r="K3600" i="12" l="1"/>
  <c r="Q3600" i="12"/>
  <c r="R3600" i="12" s="1"/>
  <c r="W3600" i="12"/>
  <c r="E339" i="13"/>
  <c r="V3601" i="12"/>
  <c r="B3602" i="12"/>
  <c r="U3601" i="12"/>
  <c r="E3601" i="12"/>
  <c r="F3601" i="12" s="1"/>
  <c r="Y3601" i="12"/>
  <c r="N3601" i="12"/>
  <c r="O3601" i="12" s="1"/>
  <c r="P3601" i="12" s="1"/>
  <c r="J3601" i="12"/>
  <c r="I3601" i="12"/>
  <c r="W3601" i="12" l="1"/>
  <c r="Q3601" i="12"/>
  <c r="R3601" i="12" s="1"/>
  <c r="E338" i="13"/>
  <c r="N3602" i="12"/>
  <c r="O3602" i="12" s="1"/>
  <c r="P3602" i="12" s="1"/>
  <c r="Y3602" i="12"/>
  <c r="I3602" i="12"/>
  <c r="B3603" i="12"/>
  <c r="V3602" i="12"/>
  <c r="U3602" i="12"/>
  <c r="J3602" i="12"/>
  <c r="E3602" i="12"/>
  <c r="F3602" i="12" s="1"/>
  <c r="K3601" i="12"/>
  <c r="K3602" i="12" l="1"/>
  <c r="W3602" i="12"/>
  <c r="E337" i="13"/>
  <c r="N3603" i="12"/>
  <c r="O3603" i="12" s="1"/>
  <c r="P3603" i="12" s="1"/>
  <c r="Y3603" i="12"/>
  <c r="I3603" i="12"/>
  <c r="V3603" i="12"/>
  <c r="B3604" i="12"/>
  <c r="U3603" i="12"/>
  <c r="E3603" i="12"/>
  <c r="F3603" i="12" s="1"/>
  <c r="J3603" i="12"/>
  <c r="Q3602" i="12"/>
  <c r="R3602" i="12" s="1"/>
  <c r="W3603" i="12" l="1"/>
  <c r="E336" i="13"/>
  <c r="N3604" i="12"/>
  <c r="O3604" i="12" s="1"/>
  <c r="P3604" i="12" s="1"/>
  <c r="J3604" i="12"/>
  <c r="Y3604" i="12"/>
  <c r="I3604" i="12"/>
  <c r="V3604" i="12"/>
  <c r="E3604" i="12"/>
  <c r="F3604" i="12" s="1"/>
  <c r="B3605" i="12"/>
  <c r="U3604" i="12"/>
  <c r="K3603" i="12"/>
  <c r="Q3603" i="12"/>
  <c r="R3603" i="12" s="1"/>
  <c r="Q3604" i="12" l="1"/>
  <c r="R3604" i="12" s="1"/>
  <c r="K3604" i="12"/>
  <c r="W3604" i="12"/>
  <c r="E335" i="13"/>
  <c r="J3605" i="12"/>
  <c r="Y3605" i="12"/>
  <c r="I3605" i="12"/>
  <c r="V3605" i="12"/>
  <c r="B3606" i="12"/>
  <c r="U3605" i="12"/>
  <c r="E3605" i="12"/>
  <c r="F3605" i="12" s="1"/>
  <c r="N3605" i="12"/>
  <c r="O3605" i="12" s="1"/>
  <c r="P3605" i="12" s="1"/>
  <c r="K3605" i="12" l="1"/>
  <c r="Q3605" i="12"/>
  <c r="R3605" i="12" s="1"/>
  <c r="W3605" i="12"/>
  <c r="E334" i="13"/>
  <c r="V3606" i="12"/>
  <c r="B3607" i="12"/>
  <c r="U3606" i="12"/>
  <c r="E3606" i="12"/>
  <c r="F3606" i="12" s="1"/>
  <c r="N3606" i="12"/>
  <c r="O3606" i="12" s="1"/>
  <c r="P3606" i="12" s="1"/>
  <c r="Y3606" i="12"/>
  <c r="J3606" i="12"/>
  <c r="I3606" i="12"/>
  <c r="W3606" i="12" l="1"/>
  <c r="Q3606" i="12"/>
  <c r="R3606" i="12" s="1"/>
  <c r="K3606" i="12"/>
  <c r="E333" i="13"/>
  <c r="B3608" i="12"/>
  <c r="U3607" i="12"/>
  <c r="E3607" i="12"/>
  <c r="F3607" i="12" s="1"/>
  <c r="N3607" i="12"/>
  <c r="O3607" i="12" s="1"/>
  <c r="P3607" i="12" s="1"/>
  <c r="J3607" i="12"/>
  <c r="Y3607" i="12"/>
  <c r="I3607" i="12"/>
  <c r="V3607" i="12"/>
  <c r="Q3607" i="12" l="1"/>
  <c r="R3607" i="12" s="1"/>
  <c r="K3607" i="12"/>
  <c r="W3607" i="12"/>
  <c r="E332" i="13"/>
  <c r="N3608" i="12"/>
  <c r="O3608" i="12" s="1"/>
  <c r="P3608" i="12" s="1"/>
  <c r="J3608" i="12"/>
  <c r="V3608" i="12"/>
  <c r="B3609" i="12"/>
  <c r="Y3608" i="12"/>
  <c r="U3608" i="12"/>
  <c r="I3608" i="12"/>
  <c r="E3608" i="12"/>
  <c r="F3608" i="12" s="1"/>
  <c r="K3608" i="12" l="1"/>
  <c r="W3608" i="12"/>
  <c r="Q3608" i="12"/>
  <c r="R3608" i="12" s="1"/>
  <c r="E331" i="13"/>
  <c r="N3609" i="12"/>
  <c r="O3609" i="12" s="1"/>
  <c r="P3609" i="12" s="1"/>
  <c r="J3609" i="12"/>
  <c r="Y3609" i="12"/>
  <c r="I3609" i="12"/>
  <c r="B3610" i="12"/>
  <c r="U3609" i="12"/>
  <c r="E3609" i="12"/>
  <c r="F3609" i="12" s="1"/>
  <c r="V3609" i="12"/>
  <c r="Q3609" i="12" l="1"/>
  <c r="R3609" i="12" s="1"/>
  <c r="W3609" i="12"/>
  <c r="E330" i="13"/>
  <c r="J3610" i="12"/>
  <c r="Y3610" i="12"/>
  <c r="I3610" i="12"/>
  <c r="V3610" i="12"/>
  <c r="B3611" i="12"/>
  <c r="U3610" i="12"/>
  <c r="E3610" i="12"/>
  <c r="F3610" i="12" s="1"/>
  <c r="N3610" i="12"/>
  <c r="O3610" i="12" s="1"/>
  <c r="P3610" i="12" s="1"/>
  <c r="K3609" i="12"/>
  <c r="K3610" i="12" l="1"/>
  <c r="Q3610" i="12"/>
  <c r="R3610" i="12" s="1"/>
  <c r="W3610" i="12"/>
  <c r="E329" i="13"/>
  <c r="Y3611" i="12"/>
  <c r="I3611" i="12"/>
  <c r="V3611" i="12"/>
  <c r="B3612" i="12"/>
  <c r="U3611" i="12"/>
  <c r="E3611" i="12"/>
  <c r="F3611" i="12" s="1"/>
  <c r="N3611" i="12"/>
  <c r="O3611" i="12" s="1"/>
  <c r="P3611" i="12" s="1"/>
  <c r="J3611" i="12"/>
  <c r="W3611" i="12" l="1"/>
  <c r="Q3611" i="12"/>
  <c r="R3611" i="12" s="1"/>
  <c r="E328" i="13"/>
  <c r="V3612" i="12"/>
  <c r="B3613" i="12"/>
  <c r="U3612" i="12"/>
  <c r="E3612" i="12"/>
  <c r="F3612" i="12" s="1"/>
  <c r="N3612" i="12"/>
  <c r="O3612" i="12" s="1"/>
  <c r="P3612" i="12" s="1"/>
  <c r="J3612" i="12"/>
  <c r="Y3612" i="12"/>
  <c r="I3612" i="12"/>
  <c r="K3611" i="12"/>
  <c r="E327" i="13" l="1"/>
  <c r="N3613" i="12"/>
  <c r="O3613" i="12" s="1"/>
  <c r="P3613" i="12" s="1"/>
  <c r="Y3613" i="12"/>
  <c r="I3613" i="12"/>
  <c r="E3613" i="12"/>
  <c r="F3613" i="12" s="1"/>
  <c r="B3614" i="12"/>
  <c r="V3613" i="12"/>
  <c r="U3613" i="12"/>
  <c r="J3613" i="12"/>
  <c r="K3612" i="12"/>
  <c r="Q3612" i="12"/>
  <c r="R3612" i="12" s="1"/>
  <c r="W3612" i="12"/>
  <c r="E326" i="13" l="1"/>
  <c r="N3614" i="12"/>
  <c r="O3614" i="12" s="1"/>
  <c r="P3614" i="12" s="1"/>
  <c r="J3614" i="12"/>
  <c r="Y3614" i="12"/>
  <c r="I3614" i="12"/>
  <c r="V3614" i="12"/>
  <c r="B3615" i="12"/>
  <c r="U3614" i="12"/>
  <c r="E3614" i="12"/>
  <c r="F3614" i="12" s="1"/>
  <c r="K3613" i="12"/>
  <c r="Q3613" i="12"/>
  <c r="R3613" i="12" s="1"/>
  <c r="W3613" i="12"/>
  <c r="W3614" i="12" l="1"/>
  <c r="E325" i="13"/>
  <c r="J3615" i="12"/>
  <c r="Y3615" i="12"/>
  <c r="I3615" i="12"/>
  <c r="V3615" i="12"/>
  <c r="B3616" i="12"/>
  <c r="U3615" i="12"/>
  <c r="E3615" i="12"/>
  <c r="F3615" i="12" s="1"/>
  <c r="N3615" i="12"/>
  <c r="O3615" i="12" s="1"/>
  <c r="P3615" i="12" s="1"/>
  <c r="K3614" i="12"/>
  <c r="Q3614" i="12"/>
  <c r="R3614" i="12" s="1"/>
  <c r="E324" i="13" l="1"/>
  <c r="J3616" i="12"/>
  <c r="Y3616" i="12"/>
  <c r="I3616" i="12"/>
  <c r="V3616" i="12"/>
  <c r="B3617" i="12"/>
  <c r="U3616" i="12"/>
  <c r="E3616" i="12"/>
  <c r="F3616" i="12" s="1"/>
  <c r="N3616" i="12"/>
  <c r="O3616" i="12" s="1"/>
  <c r="P3616" i="12" s="1"/>
  <c r="K3615" i="12"/>
  <c r="Q3615" i="12"/>
  <c r="R3615" i="12" s="1"/>
  <c r="W3615" i="12"/>
  <c r="W3616" i="12" l="1"/>
  <c r="E323" i="13"/>
  <c r="V3617" i="12"/>
  <c r="B3618" i="12"/>
  <c r="U3617" i="12"/>
  <c r="E3617" i="12"/>
  <c r="F3617" i="12" s="1"/>
  <c r="Y3617" i="12"/>
  <c r="N3617" i="12"/>
  <c r="O3617" i="12" s="1"/>
  <c r="P3617" i="12" s="1"/>
  <c r="J3617" i="12"/>
  <c r="I3617" i="12"/>
  <c r="K3616" i="12"/>
  <c r="Q3616" i="12"/>
  <c r="R3616" i="12" s="1"/>
  <c r="W3617" i="12" l="1"/>
  <c r="Q3617" i="12"/>
  <c r="R3617" i="12" s="1"/>
  <c r="E322" i="13"/>
  <c r="N3618" i="12"/>
  <c r="O3618" i="12" s="1"/>
  <c r="P3618" i="12" s="1"/>
  <c r="J3618" i="12"/>
  <c r="Y3618" i="12"/>
  <c r="I3618" i="12"/>
  <c r="V3618" i="12"/>
  <c r="U3618" i="12"/>
  <c r="E3618" i="12"/>
  <c r="F3618" i="12" s="1"/>
  <c r="B3619" i="12"/>
  <c r="K3617" i="12"/>
  <c r="W3618" i="12" l="1"/>
  <c r="Q3618" i="12"/>
  <c r="R3618" i="12" s="1"/>
  <c r="E321" i="13"/>
  <c r="N3619" i="12"/>
  <c r="O3619" i="12" s="1"/>
  <c r="P3619" i="12" s="1"/>
  <c r="J3619" i="12"/>
  <c r="Y3619" i="12"/>
  <c r="I3619" i="12"/>
  <c r="V3619" i="12"/>
  <c r="B3620" i="12"/>
  <c r="U3619" i="12"/>
  <c r="E3619" i="12"/>
  <c r="F3619" i="12" s="1"/>
  <c r="K3618" i="12"/>
  <c r="K3619" i="12" l="1"/>
  <c r="Q3619" i="12"/>
  <c r="R3619" i="12" s="1"/>
  <c r="W3619" i="12"/>
  <c r="E320" i="13"/>
  <c r="N3620" i="12"/>
  <c r="O3620" i="12" s="1"/>
  <c r="P3620" i="12" s="1"/>
  <c r="J3620" i="12"/>
  <c r="Y3620" i="12"/>
  <c r="I3620" i="12"/>
  <c r="V3620" i="12"/>
  <c r="E3620" i="12"/>
  <c r="F3620" i="12" s="1"/>
  <c r="B3621" i="12"/>
  <c r="U3620" i="12"/>
  <c r="Q3620" i="12" l="1"/>
  <c r="R3620" i="12" s="1"/>
  <c r="W3620" i="12"/>
  <c r="E319" i="13"/>
  <c r="J3621" i="12"/>
  <c r="Y3621" i="12"/>
  <c r="I3621" i="12"/>
  <c r="V3621" i="12"/>
  <c r="B3622" i="12"/>
  <c r="U3621" i="12"/>
  <c r="E3621" i="12"/>
  <c r="F3621" i="12" s="1"/>
  <c r="N3621" i="12"/>
  <c r="O3621" i="12" s="1"/>
  <c r="P3621" i="12" s="1"/>
  <c r="K3620" i="12"/>
  <c r="W3621" i="12" l="1"/>
  <c r="K3621" i="12"/>
  <c r="Q3621" i="12"/>
  <c r="R3621" i="12" s="1"/>
  <c r="E318" i="13"/>
  <c r="V3622" i="12"/>
  <c r="B3623" i="12"/>
  <c r="U3622" i="12"/>
  <c r="E3622" i="12"/>
  <c r="F3622" i="12" s="1"/>
  <c r="N3622" i="12"/>
  <c r="O3622" i="12" s="1"/>
  <c r="P3622" i="12" s="1"/>
  <c r="J3622" i="12"/>
  <c r="I3622" i="12"/>
  <c r="Y3622" i="12"/>
  <c r="K3622" i="12" l="1"/>
  <c r="Q3622" i="12"/>
  <c r="R3622" i="12" s="1"/>
  <c r="W3622" i="12"/>
  <c r="E317" i="13"/>
  <c r="B3624" i="12"/>
  <c r="U3623" i="12"/>
  <c r="E3623" i="12"/>
  <c r="F3623" i="12" s="1"/>
  <c r="N3623" i="12"/>
  <c r="O3623" i="12" s="1"/>
  <c r="P3623" i="12" s="1"/>
  <c r="J3623" i="12"/>
  <c r="Y3623" i="12"/>
  <c r="I3623" i="12"/>
  <c r="V3623" i="12"/>
  <c r="K3623" i="12" l="1"/>
  <c r="W3623" i="12"/>
  <c r="E316" i="13"/>
  <c r="N3624" i="12"/>
  <c r="O3624" i="12" s="1"/>
  <c r="P3624" i="12" s="1"/>
  <c r="J3624" i="12"/>
  <c r="V3624" i="12"/>
  <c r="B3625" i="12"/>
  <c r="Y3624" i="12"/>
  <c r="U3624" i="12"/>
  <c r="I3624" i="12"/>
  <c r="E3624" i="12"/>
  <c r="F3624" i="12" s="1"/>
  <c r="Q3623" i="12"/>
  <c r="R3623" i="12" s="1"/>
  <c r="W3624" i="12" l="1"/>
  <c r="Q3624" i="12"/>
  <c r="R3624" i="12" s="1"/>
  <c r="K3624" i="12"/>
  <c r="E315" i="13"/>
  <c r="N3625" i="12"/>
  <c r="O3625" i="12" s="1"/>
  <c r="P3625" i="12" s="1"/>
  <c r="J3625" i="12"/>
  <c r="Y3625" i="12"/>
  <c r="I3625" i="12"/>
  <c r="B3626" i="12"/>
  <c r="U3625" i="12"/>
  <c r="E3625" i="12"/>
  <c r="F3625" i="12" s="1"/>
  <c r="V3625" i="12"/>
  <c r="K3625" i="12" l="1"/>
  <c r="Q3625" i="12"/>
  <c r="R3625" i="12" s="1"/>
  <c r="W3625" i="12"/>
  <c r="E314" i="13"/>
  <c r="J3626" i="12"/>
  <c r="Y3626" i="12"/>
  <c r="I3626" i="12"/>
  <c r="V3626" i="12"/>
  <c r="B3627" i="12"/>
  <c r="U3626" i="12"/>
  <c r="E3626" i="12"/>
  <c r="F3626" i="12" s="1"/>
  <c r="N3626" i="12"/>
  <c r="O3626" i="12" s="1"/>
  <c r="P3626" i="12" s="1"/>
  <c r="W3626" i="12" l="1"/>
  <c r="E313" i="13"/>
  <c r="Y3627" i="12"/>
  <c r="I3627" i="12"/>
  <c r="V3627" i="12"/>
  <c r="B3628" i="12"/>
  <c r="U3627" i="12"/>
  <c r="E3627" i="12"/>
  <c r="F3627" i="12" s="1"/>
  <c r="N3627" i="12"/>
  <c r="O3627" i="12" s="1"/>
  <c r="P3627" i="12" s="1"/>
  <c r="J3627" i="12"/>
  <c r="K3626" i="12"/>
  <c r="Q3626" i="12"/>
  <c r="R3626" i="12" s="1"/>
  <c r="W3627" i="12" l="1"/>
  <c r="Q3627" i="12"/>
  <c r="R3627" i="12" s="1"/>
  <c r="E312" i="13"/>
  <c r="V3628" i="12"/>
  <c r="B3629" i="12"/>
  <c r="U3628" i="12"/>
  <c r="E3628" i="12"/>
  <c r="F3628" i="12" s="1"/>
  <c r="N3628" i="12"/>
  <c r="O3628" i="12" s="1"/>
  <c r="P3628" i="12" s="1"/>
  <c r="J3628" i="12"/>
  <c r="Y3628" i="12"/>
  <c r="I3628" i="12"/>
  <c r="K3627" i="12"/>
  <c r="W3628" i="12" l="1"/>
  <c r="Q3628" i="12"/>
  <c r="R3628" i="12" s="1"/>
  <c r="E311" i="13"/>
  <c r="N3629" i="12"/>
  <c r="O3629" i="12" s="1"/>
  <c r="P3629" i="12" s="1"/>
  <c r="Y3629" i="12"/>
  <c r="I3629" i="12"/>
  <c r="U3629" i="12"/>
  <c r="J3629" i="12"/>
  <c r="E3629" i="12"/>
  <c r="F3629" i="12" s="1"/>
  <c r="B3630" i="12"/>
  <c r="V3629" i="12"/>
  <c r="K3628" i="12"/>
  <c r="K3629" i="12" l="1"/>
  <c r="Q3629" i="12"/>
  <c r="R3629" i="12" s="1"/>
  <c r="E310" i="13"/>
  <c r="N3630" i="12"/>
  <c r="O3630" i="12" s="1"/>
  <c r="P3630" i="12" s="1"/>
  <c r="J3630" i="12"/>
  <c r="Y3630" i="12"/>
  <c r="I3630" i="12"/>
  <c r="V3630" i="12"/>
  <c r="B3631" i="12"/>
  <c r="U3630" i="12"/>
  <c r="E3630" i="12"/>
  <c r="F3630" i="12" s="1"/>
  <c r="W3629" i="12"/>
  <c r="W3630" i="12" l="1"/>
  <c r="E309" i="13"/>
  <c r="J3631" i="12"/>
  <c r="Y3631" i="12"/>
  <c r="I3631" i="12"/>
  <c r="V3631" i="12"/>
  <c r="B3632" i="12"/>
  <c r="U3631" i="12"/>
  <c r="E3631" i="12"/>
  <c r="F3631" i="12" s="1"/>
  <c r="N3631" i="12"/>
  <c r="O3631" i="12" s="1"/>
  <c r="P3631" i="12" s="1"/>
  <c r="K3630" i="12"/>
  <c r="Q3630" i="12"/>
  <c r="R3630" i="12" s="1"/>
  <c r="W3631" i="12" l="1"/>
  <c r="E308" i="13"/>
  <c r="J3632" i="12"/>
  <c r="Y3632" i="12"/>
  <c r="I3632" i="12"/>
  <c r="V3632" i="12"/>
  <c r="B3633" i="12"/>
  <c r="U3632" i="12"/>
  <c r="E3632" i="12"/>
  <c r="F3632" i="12" s="1"/>
  <c r="N3632" i="12"/>
  <c r="O3632" i="12" s="1"/>
  <c r="P3632" i="12" s="1"/>
  <c r="K3631" i="12"/>
  <c r="Q3631" i="12"/>
  <c r="R3631" i="12" s="1"/>
  <c r="W3632" i="12" l="1"/>
  <c r="E307" i="13"/>
  <c r="V3633" i="12"/>
  <c r="B3634" i="12"/>
  <c r="U3633" i="12"/>
  <c r="E3633" i="12"/>
  <c r="F3633" i="12" s="1"/>
  <c r="N3633" i="12"/>
  <c r="O3633" i="12" s="1"/>
  <c r="P3633" i="12" s="1"/>
  <c r="J3633" i="12"/>
  <c r="Y3633" i="12"/>
  <c r="I3633" i="12"/>
  <c r="K3632" i="12"/>
  <c r="Q3632" i="12"/>
  <c r="R3632" i="12" s="1"/>
  <c r="W3633" i="12" l="1"/>
  <c r="Q3633" i="12"/>
  <c r="R3633" i="12" s="1"/>
  <c r="E306" i="13"/>
  <c r="N3634" i="12"/>
  <c r="O3634" i="12" s="1"/>
  <c r="P3634" i="12" s="1"/>
  <c r="J3634" i="12"/>
  <c r="Y3634" i="12"/>
  <c r="I3634" i="12"/>
  <c r="B3635" i="12"/>
  <c r="V3634" i="12"/>
  <c r="U3634" i="12"/>
  <c r="E3634" i="12"/>
  <c r="F3634" i="12" s="1"/>
  <c r="K3633" i="12"/>
  <c r="W3634" i="12" l="1"/>
  <c r="Q3634" i="12"/>
  <c r="R3634" i="12" s="1"/>
  <c r="E305" i="13"/>
  <c r="N3635" i="12"/>
  <c r="O3635" i="12" s="1"/>
  <c r="P3635" i="12" s="1"/>
  <c r="J3635" i="12"/>
  <c r="Y3635" i="12"/>
  <c r="I3635" i="12"/>
  <c r="V3635" i="12"/>
  <c r="B3636" i="12"/>
  <c r="U3635" i="12"/>
  <c r="E3635" i="12"/>
  <c r="F3635" i="12" s="1"/>
  <c r="K3634" i="12"/>
  <c r="K3635" i="12" l="1"/>
  <c r="W3635" i="12"/>
  <c r="Q3635" i="12"/>
  <c r="R3635" i="12" s="1"/>
  <c r="E304" i="13"/>
  <c r="N3636" i="12"/>
  <c r="O3636" i="12" s="1"/>
  <c r="P3636" i="12" s="1"/>
  <c r="J3636" i="12"/>
  <c r="Y3636" i="12"/>
  <c r="I3636" i="12"/>
  <c r="V3636" i="12"/>
  <c r="B3637" i="12"/>
  <c r="U3636" i="12"/>
  <c r="E3636" i="12"/>
  <c r="F3636" i="12" s="1"/>
  <c r="K3636" i="12" l="1"/>
  <c r="Q3636" i="12"/>
  <c r="R3636" i="12" s="1"/>
  <c r="W3636" i="12"/>
  <c r="E303" i="13"/>
  <c r="J3637" i="12"/>
  <c r="Y3637" i="12"/>
  <c r="I3637" i="12"/>
  <c r="V3637" i="12"/>
  <c r="B3638" i="12"/>
  <c r="U3637" i="12"/>
  <c r="E3637" i="12"/>
  <c r="F3637" i="12" s="1"/>
  <c r="N3637" i="12"/>
  <c r="O3637" i="12" s="1"/>
  <c r="P3637" i="12" s="1"/>
  <c r="K3637" i="12" l="1"/>
  <c r="Q3637" i="12"/>
  <c r="R3637" i="12" s="1"/>
  <c r="W3637" i="12"/>
  <c r="E302" i="13"/>
  <c r="Y3638" i="12"/>
  <c r="V3638" i="12"/>
  <c r="E3638" i="12"/>
  <c r="F3638" i="12" s="1"/>
  <c r="U3638" i="12"/>
  <c r="B3639" i="12"/>
  <c r="N3638" i="12"/>
  <c r="O3638" i="12" s="1"/>
  <c r="P3638" i="12" s="1"/>
  <c r="J3638" i="12"/>
  <c r="I3638" i="12"/>
  <c r="W3638" i="12" l="1"/>
  <c r="K3638" i="12"/>
  <c r="Q3638" i="12"/>
  <c r="R3638" i="12" s="1"/>
  <c r="E301" i="13"/>
  <c r="Y3639" i="12"/>
  <c r="E3639" i="12"/>
  <c r="F3639" i="12" s="1"/>
  <c r="V3639" i="12"/>
  <c r="U3639" i="12"/>
  <c r="B3640" i="12"/>
  <c r="N3639" i="12"/>
  <c r="O3639" i="12" s="1"/>
  <c r="P3639" i="12" s="1"/>
  <c r="J3639" i="12"/>
  <c r="I3639" i="12"/>
  <c r="W3639" i="12" l="1"/>
  <c r="K3639" i="12"/>
  <c r="Q3639" i="12"/>
  <c r="R3639" i="12" s="1"/>
  <c r="E300" i="13"/>
  <c r="Y3640" i="12"/>
  <c r="I3640" i="12"/>
  <c r="N3640" i="12"/>
  <c r="O3640" i="12" s="1"/>
  <c r="P3640" i="12" s="1"/>
  <c r="J3640" i="12"/>
  <c r="E3640" i="12"/>
  <c r="F3640" i="12" s="1"/>
  <c r="V3640" i="12"/>
  <c r="U3640" i="12"/>
  <c r="B3641" i="12"/>
  <c r="Q3640" i="12" l="1"/>
  <c r="R3640" i="12" s="1"/>
  <c r="E299" i="13"/>
  <c r="J3641" i="12"/>
  <c r="Y3641" i="12"/>
  <c r="I3641" i="12"/>
  <c r="V3641" i="12"/>
  <c r="B3642" i="12"/>
  <c r="N3641" i="12"/>
  <c r="O3641" i="12" s="1"/>
  <c r="P3641" i="12" s="1"/>
  <c r="E3641" i="12"/>
  <c r="F3641" i="12" s="1"/>
  <c r="U3641" i="12"/>
  <c r="W3640" i="12"/>
  <c r="K3640" i="12"/>
  <c r="W3641" i="12" l="1"/>
  <c r="E298" i="13"/>
  <c r="V3642" i="12"/>
  <c r="I3642" i="12"/>
  <c r="E3642" i="12"/>
  <c r="F3642" i="12" s="1"/>
  <c r="Y3642" i="12"/>
  <c r="U3642" i="12"/>
  <c r="N3642" i="12"/>
  <c r="O3642" i="12" s="1"/>
  <c r="P3642" i="12" s="1"/>
  <c r="B3643" i="12"/>
  <c r="J3642" i="12"/>
  <c r="Q3641" i="12"/>
  <c r="R3641" i="12" s="1"/>
  <c r="K3641" i="12"/>
  <c r="W3642" i="12" l="1"/>
  <c r="K3642" i="12"/>
  <c r="E297" i="13"/>
  <c r="U3643" i="12"/>
  <c r="N3643" i="12"/>
  <c r="O3643" i="12" s="1"/>
  <c r="P3643" i="12" s="1"/>
  <c r="B3644" i="12"/>
  <c r="J3643" i="12"/>
  <c r="I3643" i="12"/>
  <c r="E3643" i="12"/>
  <c r="F3643" i="12" s="1"/>
  <c r="Y3643" i="12"/>
  <c r="V3643" i="12"/>
  <c r="Q3642" i="12"/>
  <c r="R3642" i="12" s="1"/>
  <c r="W3643" i="12" l="1"/>
  <c r="Q3643" i="12"/>
  <c r="R3643" i="12" s="1"/>
  <c r="K3643" i="12"/>
  <c r="E296" i="13"/>
  <c r="N3644" i="12"/>
  <c r="O3644" i="12" s="1"/>
  <c r="P3644" i="12" s="1"/>
  <c r="J3644" i="12"/>
  <c r="E3644" i="12"/>
  <c r="F3644" i="12" s="1"/>
  <c r="Y3644" i="12"/>
  <c r="V3644" i="12"/>
  <c r="U3644" i="12"/>
  <c r="B3645" i="12"/>
  <c r="I3644" i="12"/>
  <c r="W3644" i="12" l="1"/>
  <c r="K3644" i="12"/>
  <c r="Q3644" i="12"/>
  <c r="R3644" i="12" s="1"/>
  <c r="E295" i="13"/>
  <c r="N3645" i="12"/>
  <c r="O3645" i="12" s="1"/>
  <c r="P3645" i="12" s="1"/>
  <c r="J3645" i="12"/>
  <c r="V3645" i="12"/>
  <c r="U3645" i="12"/>
  <c r="I3645" i="12"/>
  <c r="B3646" i="12"/>
  <c r="E3645" i="12"/>
  <c r="F3645" i="12" s="1"/>
  <c r="Y3645" i="12"/>
  <c r="W3645" i="12" l="1"/>
  <c r="K3645" i="12"/>
  <c r="E294" i="13"/>
  <c r="J3646" i="12"/>
  <c r="Y3646" i="12"/>
  <c r="I3646" i="12"/>
  <c r="N3646" i="12"/>
  <c r="O3646" i="12" s="1"/>
  <c r="P3646" i="12" s="1"/>
  <c r="B3647" i="12"/>
  <c r="E3646" i="12"/>
  <c r="F3646" i="12" s="1"/>
  <c r="V3646" i="12"/>
  <c r="U3646" i="12"/>
  <c r="Q3645" i="12"/>
  <c r="R3645" i="12" s="1"/>
  <c r="W3646" i="12" l="1"/>
  <c r="K3646" i="12"/>
  <c r="E293" i="13"/>
  <c r="Y3647" i="12"/>
  <c r="I3647" i="12"/>
  <c r="V3647" i="12"/>
  <c r="B3648" i="12"/>
  <c r="U3647" i="12"/>
  <c r="E3647" i="12"/>
  <c r="F3647" i="12" s="1"/>
  <c r="J3647" i="12"/>
  <c r="N3647" i="12"/>
  <c r="O3647" i="12" s="1"/>
  <c r="P3647" i="12" s="1"/>
  <c r="Q3646" i="12"/>
  <c r="R3646" i="12" s="1"/>
  <c r="K3647" i="12" l="1"/>
  <c r="Q3647" i="12"/>
  <c r="R3647" i="12" s="1"/>
  <c r="W3647" i="12"/>
  <c r="E292" i="13"/>
  <c r="V3648" i="12"/>
  <c r="B3649" i="12"/>
  <c r="U3648" i="12"/>
  <c r="E3648" i="12"/>
  <c r="F3648" i="12" s="1"/>
  <c r="N3648" i="12"/>
  <c r="O3648" i="12" s="1"/>
  <c r="P3648" i="12" s="1"/>
  <c r="Y3648" i="12"/>
  <c r="J3648" i="12"/>
  <c r="I3648" i="12"/>
  <c r="W3648" i="12" l="1"/>
  <c r="E291" i="13"/>
  <c r="N3649" i="12"/>
  <c r="O3649" i="12" s="1"/>
  <c r="P3649" i="12" s="1"/>
  <c r="Y3649" i="12"/>
  <c r="V3649" i="12"/>
  <c r="U3649" i="12"/>
  <c r="J3649" i="12"/>
  <c r="I3649" i="12"/>
  <c r="B3650" i="12"/>
  <c r="E3649" i="12"/>
  <c r="F3649" i="12" s="1"/>
  <c r="K3648" i="12"/>
  <c r="Q3648" i="12"/>
  <c r="R3648" i="12" s="1"/>
  <c r="W3649" i="12" l="1"/>
  <c r="Q3649" i="12"/>
  <c r="R3649" i="12" s="1"/>
  <c r="E290" i="13"/>
  <c r="N3650" i="12"/>
  <c r="O3650" i="12" s="1"/>
  <c r="P3650" i="12" s="1"/>
  <c r="Y3650" i="12"/>
  <c r="V3650" i="12"/>
  <c r="U3650" i="12"/>
  <c r="J3650" i="12"/>
  <c r="I3650" i="12"/>
  <c r="B3651" i="12"/>
  <c r="E3650" i="12"/>
  <c r="F3650" i="12" s="1"/>
  <c r="K3649" i="12"/>
  <c r="Q3650" i="12" l="1"/>
  <c r="R3650" i="12" s="1"/>
  <c r="E289" i="13"/>
  <c r="J3651" i="12"/>
  <c r="Y3651" i="12"/>
  <c r="I3651" i="12"/>
  <c r="B3652" i="12"/>
  <c r="U3651" i="12"/>
  <c r="E3651" i="12"/>
  <c r="F3651" i="12" s="1"/>
  <c r="V3651" i="12"/>
  <c r="N3651" i="12"/>
  <c r="O3651" i="12" s="1"/>
  <c r="P3651" i="12" s="1"/>
  <c r="K3650" i="12"/>
  <c r="W3650" i="12"/>
  <c r="W3651" i="12" l="1"/>
  <c r="E288" i="13"/>
  <c r="J3652" i="12"/>
  <c r="Y3652" i="12"/>
  <c r="I3652" i="12"/>
  <c r="V3652" i="12"/>
  <c r="B3653" i="12"/>
  <c r="U3652" i="12"/>
  <c r="E3652" i="12"/>
  <c r="F3652" i="12" s="1"/>
  <c r="N3652" i="12"/>
  <c r="O3652" i="12" s="1"/>
  <c r="P3652" i="12" s="1"/>
  <c r="K3651" i="12"/>
  <c r="Q3651" i="12"/>
  <c r="R3651" i="12" s="1"/>
  <c r="W3652" i="12" l="1"/>
  <c r="E287" i="13"/>
  <c r="V3653" i="12"/>
  <c r="B3654" i="12"/>
  <c r="U3653" i="12"/>
  <c r="E3653" i="12"/>
  <c r="F3653" i="12" s="1"/>
  <c r="N3653" i="12"/>
  <c r="O3653" i="12" s="1"/>
  <c r="P3653" i="12" s="1"/>
  <c r="J3653" i="12"/>
  <c r="I3653" i="12"/>
  <c r="Y3653" i="12"/>
  <c r="K3652" i="12"/>
  <c r="Q3652" i="12"/>
  <c r="R3652" i="12" s="1"/>
  <c r="W3653" i="12" l="1"/>
  <c r="Q3653" i="12"/>
  <c r="R3653" i="12" s="1"/>
  <c r="E286" i="13"/>
  <c r="U3654" i="12"/>
  <c r="N3654" i="12"/>
  <c r="O3654" i="12" s="1"/>
  <c r="P3654" i="12" s="1"/>
  <c r="J3654" i="12"/>
  <c r="I3654" i="12"/>
  <c r="E3654" i="12"/>
  <c r="F3654" i="12" s="1"/>
  <c r="B3655" i="12"/>
  <c r="Y3654" i="12"/>
  <c r="V3654" i="12"/>
  <c r="K3653" i="12"/>
  <c r="Q3654" i="12" l="1"/>
  <c r="R3654" i="12" s="1"/>
  <c r="E285" i="13"/>
  <c r="N3655" i="12"/>
  <c r="O3655" i="12" s="1"/>
  <c r="P3655" i="12" s="1"/>
  <c r="Y3655" i="12"/>
  <c r="I3655" i="12"/>
  <c r="V3655" i="12"/>
  <c r="B3656" i="12"/>
  <c r="U3655" i="12"/>
  <c r="E3655" i="12"/>
  <c r="F3655" i="12" s="1"/>
  <c r="J3655" i="12"/>
  <c r="K3654" i="12"/>
  <c r="W3654" i="12"/>
  <c r="E284" i="13" l="1"/>
  <c r="N3656" i="12"/>
  <c r="O3656" i="12" s="1"/>
  <c r="P3656" i="12" s="1"/>
  <c r="J3656" i="12"/>
  <c r="Y3656" i="12"/>
  <c r="I3656" i="12"/>
  <c r="V3656" i="12"/>
  <c r="B3657" i="12"/>
  <c r="U3656" i="12"/>
  <c r="E3656" i="12"/>
  <c r="F3656" i="12" s="1"/>
  <c r="K3655" i="12"/>
  <c r="Q3655" i="12"/>
  <c r="R3655" i="12" s="1"/>
  <c r="W3655" i="12"/>
  <c r="W3656" i="12" l="1"/>
  <c r="Q3656" i="12"/>
  <c r="R3656" i="12" s="1"/>
  <c r="E283" i="13"/>
  <c r="J3657" i="12"/>
  <c r="Y3657" i="12"/>
  <c r="I3657" i="12"/>
  <c r="V3657" i="12"/>
  <c r="B3658" i="12"/>
  <c r="U3657" i="12"/>
  <c r="N3657" i="12"/>
  <c r="O3657" i="12" s="1"/>
  <c r="P3657" i="12" s="1"/>
  <c r="E3657" i="12"/>
  <c r="F3657" i="12" s="1"/>
  <c r="K3656" i="12"/>
  <c r="W3657" i="12" l="1"/>
  <c r="K3657" i="12"/>
  <c r="Q3657" i="12"/>
  <c r="R3657" i="12" s="1"/>
  <c r="E282" i="13"/>
  <c r="V3658" i="12"/>
  <c r="B3659" i="12"/>
  <c r="U3658" i="12"/>
  <c r="E3658" i="12"/>
  <c r="F3658" i="12" s="1"/>
  <c r="Y3658" i="12"/>
  <c r="N3658" i="12"/>
  <c r="O3658" i="12" s="1"/>
  <c r="P3658" i="12" s="1"/>
  <c r="J3658" i="12"/>
  <c r="I3658" i="12"/>
  <c r="K3658" i="12" l="1"/>
  <c r="Q3658" i="12"/>
  <c r="R3658" i="12" s="1"/>
  <c r="W3658" i="12"/>
  <c r="E281" i="13"/>
  <c r="B3660" i="12"/>
  <c r="U3659" i="12"/>
  <c r="E3659" i="12"/>
  <c r="F3659" i="12" s="1"/>
  <c r="N3659" i="12"/>
  <c r="O3659" i="12" s="1"/>
  <c r="P3659" i="12" s="1"/>
  <c r="J3659" i="12"/>
  <c r="Y3659" i="12"/>
  <c r="I3659" i="12"/>
  <c r="V3659" i="12"/>
  <c r="W3659" i="12" l="1"/>
  <c r="E280" i="13"/>
  <c r="N3660" i="12"/>
  <c r="O3660" i="12" s="1"/>
  <c r="P3660" i="12" s="1"/>
  <c r="J3660" i="12"/>
  <c r="Y3660" i="12"/>
  <c r="I3660" i="12"/>
  <c r="V3660" i="12"/>
  <c r="U3660" i="12"/>
  <c r="E3660" i="12"/>
  <c r="F3660" i="12" s="1"/>
  <c r="B3661" i="12"/>
  <c r="K3659" i="12"/>
  <c r="Q3659" i="12"/>
  <c r="R3659" i="12" s="1"/>
  <c r="W3660" i="12" l="1"/>
  <c r="K3660" i="12"/>
  <c r="Q3660" i="12"/>
  <c r="R3660" i="12" s="1"/>
  <c r="E279" i="13"/>
  <c r="N3661" i="12"/>
  <c r="O3661" i="12" s="1"/>
  <c r="P3661" i="12" s="1"/>
  <c r="J3661" i="12"/>
  <c r="V3661" i="12"/>
  <c r="B3662" i="12"/>
  <c r="Y3661" i="12"/>
  <c r="U3661" i="12"/>
  <c r="I3661" i="12"/>
  <c r="E3661" i="12"/>
  <c r="F3661" i="12" s="1"/>
  <c r="K3661" i="12" l="1"/>
  <c r="Q3661" i="12"/>
  <c r="R3661" i="12" s="1"/>
  <c r="W3661" i="12"/>
  <c r="E278" i="13"/>
  <c r="J3662" i="12"/>
  <c r="Y3662" i="12"/>
  <c r="I3662" i="12"/>
  <c r="B3663" i="12"/>
  <c r="U3662" i="12"/>
  <c r="E3662" i="12"/>
  <c r="F3662" i="12" s="1"/>
  <c r="V3662" i="12"/>
  <c r="N3662" i="12"/>
  <c r="O3662" i="12" s="1"/>
  <c r="P3662" i="12" s="1"/>
  <c r="W3662" i="12" l="1"/>
  <c r="E277" i="13"/>
  <c r="Y3663" i="12"/>
  <c r="I3663" i="12"/>
  <c r="V3663" i="12"/>
  <c r="B3664" i="12"/>
  <c r="U3663" i="12"/>
  <c r="E3663" i="12"/>
  <c r="F3663" i="12" s="1"/>
  <c r="N3663" i="12"/>
  <c r="O3663" i="12" s="1"/>
  <c r="P3663" i="12" s="1"/>
  <c r="J3663" i="12"/>
  <c r="K3662" i="12"/>
  <c r="Q3662" i="12"/>
  <c r="R3662" i="12" s="1"/>
  <c r="W3663" i="12" l="1"/>
  <c r="K3663" i="12"/>
  <c r="E276" i="13"/>
  <c r="V3664" i="12"/>
  <c r="B3665" i="12"/>
  <c r="U3664" i="12"/>
  <c r="E3664" i="12"/>
  <c r="F3664" i="12" s="1"/>
  <c r="N3664" i="12"/>
  <c r="O3664" i="12" s="1"/>
  <c r="P3664" i="12" s="1"/>
  <c r="J3664" i="12"/>
  <c r="Y3664" i="12"/>
  <c r="I3664" i="12"/>
  <c r="Q3663" i="12"/>
  <c r="R3663" i="12" s="1"/>
  <c r="K3664" i="12" l="1"/>
  <c r="Q3664" i="12"/>
  <c r="R3664" i="12" s="1"/>
  <c r="W3664" i="12"/>
  <c r="E275" i="13"/>
  <c r="N3665" i="12"/>
  <c r="O3665" i="12" s="1"/>
  <c r="P3665" i="12" s="1"/>
  <c r="J3665" i="12"/>
  <c r="E3665" i="12"/>
  <c r="F3665" i="12" s="1"/>
  <c r="B3666" i="12"/>
  <c r="Y3665" i="12"/>
  <c r="V3665" i="12"/>
  <c r="U3665" i="12"/>
  <c r="I3665" i="12"/>
  <c r="W3665" i="12" l="1"/>
  <c r="Q3665" i="12"/>
  <c r="R3665" i="12" s="1"/>
  <c r="K3665" i="12"/>
  <c r="E274" i="13"/>
  <c r="N3666" i="12"/>
  <c r="O3666" i="12" s="1"/>
  <c r="P3666" i="12" s="1"/>
  <c r="Y3666" i="12"/>
  <c r="I3666" i="12"/>
  <c r="B3667" i="12"/>
  <c r="U3666" i="12"/>
  <c r="E3666" i="12"/>
  <c r="F3666" i="12" s="1"/>
  <c r="V3666" i="12"/>
  <c r="J3666" i="12"/>
  <c r="K3666" i="12" l="1"/>
  <c r="Q3666" i="12"/>
  <c r="R3666" i="12" s="1"/>
  <c r="W3666" i="12"/>
  <c r="E273" i="13"/>
  <c r="J3667" i="12"/>
  <c r="Y3667" i="12"/>
  <c r="I3667" i="12"/>
  <c r="V3667" i="12"/>
  <c r="B3668" i="12"/>
  <c r="U3667" i="12"/>
  <c r="E3667" i="12"/>
  <c r="F3667" i="12" s="1"/>
  <c r="N3667" i="12"/>
  <c r="O3667" i="12" s="1"/>
  <c r="P3667" i="12" s="1"/>
  <c r="W3667" i="12" l="1"/>
  <c r="Q3667" i="12"/>
  <c r="R3667" i="12" s="1"/>
  <c r="E272" i="13"/>
  <c r="J3668" i="12"/>
  <c r="Y3668" i="12"/>
  <c r="I3668" i="12"/>
  <c r="V3668" i="12"/>
  <c r="B3669" i="12"/>
  <c r="U3668" i="12"/>
  <c r="E3668" i="12"/>
  <c r="F3668" i="12" s="1"/>
  <c r="N3668" i="12"/>
  <c r="O3668" i="12" s="1"/>
  <c r="P3668" i="12" s="1"/>
  <c r="K3667" i="12"/>
  <c r="W3668" i="12" l="1"/>
  <c r="Q3668" i="12"/>
  <c r="R3668" i="12" s="1"/>
  <c r="K3668" i="12"/>
  <c r="E271" i="13"/>
  <c r="V3669" i="12"/>
  <c r="B3670" i="12"/>
  <c r="U3669" i="12"/>
  <c r="E3669" i="12"/>
  <c r="F3669" i="12" s="1"/>
  <c r="N3669" i="12"/>
  <c r="O3669" i="12" s="1"/>
  <c r="P3669" i="12" s="1"/>
  <c r="J3669" i="12"/>
  <c r="I3669" i="12"/>
  <c r="Y3669" i="12"/>
  <c r="Q3669" i="12" l="1"/>
  <c r="R3669" i="12" s="1"/>
  <c r="E270" i="13"/>
  <c r="Y3670" i="12"/>
  <c r="I3670" i="12"/>
  <c r="B3671" i="12"/>
  <c r="V3670" i="12"/>
  <c r="U3670" i="12"/>
  <c r="N3670" i="12"/>
  <c r="O3670" i="12" s="1"/>
  <c r="P3670" i="12" s="1"/>
  <c r="J3670" i="12"/>
  <c r="E3670" i="12"/>
  <c r="F3670" i="12" s="1"/>
  <c r="K3669" i="12"/>
  <c r="W3669" i="12"/>
  <c r="E269" i="13" l="1"/>
  <c r="N3671" i="12"/>
  <c r="O3671" i="12" s="1"/>
  <c r="P3671" i="12" s="1"/>
  <c r="J3671" i="12"/>
  <c r="Y3671" i="12"/>
  <c r="I3671" i="12"/>
  <c r="V3671" i="12"/>
  <c r="B3672" i="12"/>
  <c r="U3671" i="12"/>
  <c r="E3671" i="12"/>
  <c r="F3671" i="12" s="1"/>
  <c r="K3670" i="12"/>
  <c r="Q3670" i="12"/>
  <c r="R3670" i="12" s="1"/>
  <c r="W3670" i="12"/>
  <c r="W3671" i="12" l="1"/>
  <c r="E268" i="13"/>
  <c r="N3672" i="12"/>
  <c r="O3672" i="12" s="1"/>
  <c r="P3672" i="12" s="1"/>
  <c r="J3672" i="12"/>
  <c r="Y3672" i="12"/>
  <c r="I3672" i="12"/>
  <c r="V3672" i="12"/>
  <c r="B3673" i="12"/>
  <c r="U3672" i="12"/>
  <c r="E3672" i="12"/>
  <c r="F3672" i="12" s="1"/>
  <c r="K3671" i="12"/>
  <c r="Q3671" i="12"/>
  <c r="R3671" i="12" s="1"/>
  <c r="Q3672" i="12" l="1"/>
  <c r="R3672" i="12" s="1"/>
  <c r="E267" i="13"/>
  <c r="J3673" i="12"/>
  <c r="Y3673" i="12"/>
  <c r="I3673" i="12"/>
  <c r="V3673" i="12"/>
  <c r="U3673" i="12"/>
  <c r="N3673" i="12"/>
  <c r="O3673" i="12" s="1"/>
  <c r="P3673" i="12" s="1"/>
  <c r="E3673" i="12"/>
  <c r="F3673" i="12" s="1"/>
  <c r="B3674" i="12"/>
  <c r="K3672" i="12"/>
  <c r="W3672" i="12"/>
  <c r="W3673" i="12" l="1"/>
  <c r="Q3673" i="12"/>
  <c r="R3673" i="12" s="1"/>
  <c r="E266" i="13"/>
  <c r="V3674" i="12"/>
  <c r="B3675" i="12"/>
  <c r="U3674" i="12"/>
  <c r="E3674" i="12"/>
  <c r="F3674" i="12" s="1"/>
  <c r="Y3674" i="12"/>
  <c r="N3674" i="12"/>
  <c r="O3674" i="12" s="1"/>
  <c r="P3674" i="12" s="1"/>
  <c r="J3674" i="12"/>
  <c r="I3674" i="12"/>
  <c r="K3673" i="12"/>
  <c r="W3674" i="12" l="1"/>
  <c r="E265" i="13"/>
  <c r="B3676" i="12"/>
  <c r="U3675" i="12"/>
  <c r="E3675" i="12"/>
  <c r="F3675" i="12" s="1"/>
  <c r="N3675" i="12"/>
  <c r="O3675" i="12" s="1"/>
  <c r="P3675" i="12" s="1"/>
  <c r="J3675" i="12"/>
  <c r="Y3675" i="12"/>
  <c r="I3675" i="12"/>
  <c r="V3675" i="12"/>
  <c r="K3674" i="12"/>
  <c r="Q3674" i="12"/>
  <c r="R3674" i="12" s="1"/>
  <c r="Q3675" i="12" l="1"/>
  <c r="R3675" i="12" s="1"/>
  <c r="W3675" i="12"/>
  <c r="E264" i="13"/>
  <c r="N3676" i="12"/>
  <c r="O3676" i="12" s="1"/>
  <c r="P3676" i="12" s="1"/>
  <c r="J3676" i="12"/>
  <c r="Y3676" i="12"/>
  <c r="I3676" i="12"/>
  <c r="V3676" i="12"/>
  <c r="B3677" i="12"/>
  <c r="U3676" i="12"/>
  <c r="E3676" i="12"/>
  <c r="F3676" i="12" s="1"/>
  <c r="K3675" i="12"/>
  <c r="E263" i="13" l="1"/>
  <c r="N3677" i="12"/>
  <c r="O3677" i="12" s="1"/>
  <c r="P3677" i="12" s="1"/>
  <c r="J3677" i="12"/>
  <c r="Y3677" i="12"/>
  <c r="I3677" i="12"/>
  <c r="V3677" i="12"/>
  <c r="B3678" i="12"/>
  <c r="U3677" i="12"/>
  <c r="E3677" i="12"/>
  <c r="F3677" i="12" s="1"/>
  <c r="K3676" i="12"/>
  <c r="Q3676" i="12"/>
  <c r="R3676" i="12" s="1"/>
  <c r="W3676" i="12"/>
  <c r="Q3677" i="12" l="1"/>
  <c r="R3677" i="12" s="1"/>
  <c r="W3677" i="12"/>
  <c r="E262" i="13"/>
  <c r="J3678" i="12"/>
  <c r="Y3678" i="12"/>
  <c r="I3678" i="12"/>
  <c r="V3678" i="12"/>
  <c r="B3679" i="12"/>
  <c r="U3678" i="12"/>
  <c r="E3678" i="12"/>
  <c r="F3678" i="12" s="1"/>
  <c r="N3678" i="12"/>
  <c r="O3678" i="12" s="1"/>
  <c r="P3678" i="12" s="1"/>
  <c r="K3677" i="12"/>
  <c r="W3678" i="12" l="1"/>
  <c r="E261" i="13"/>
  <c r="J3679" i="12"/>
  <c r="Y3679" i="12"/>
  <c r="I3679" i="12"/>
  <c r="V3679" i="12"/>
  <c r="B3680" i="12"/>
  <c r="U3679" i="12"/>
  <c r="E3679" i="12"/>
  <c r="F3679" i="12" s="1"/>
  <c r="N3679" i="12"/>
  <c r="O3679" i="12" s="1"/>
  <c r="P3679" i="12" s="1"/>
  <c r="K3678" i="12"/>
  <c r="Q3678" i="12"/>
  <c r="R3678" i="12" s="1"/>
  <c r="W3679" i="12" l="1"/>
  <c r="Q3679" i="12"/>
  <c r="R3679" i="12" s="1"/>
  <c r="E260" i="13"/>
  <c r="V3680" i="12"/>
  <c r="B3681" i="12"/>
  <c r="U3680" i="12"/>
  <c r="E3680" i="12"/>
  <c r="F3680" i="12" s="1"/>
  <c r="N3680" i="12"/>
  <c r="O3680" i="12" s="1"/>
  <c r="P3680" i="12" s="1"/>
  <c r="J3680" i="12"/>
  <c r="Y3680" i="12"/>
  <c r="I3680" i="12"/>
  <c r="K3679" i="12"/>
  <c r="W3680" i="12" l="1"/>
  <c r="Q3680" i="12"/>
  <c r="R3680" i="12" s="1"/>
  <c r="E259" i="13"/>
  <c r="N3681" i="12"/>
  <c r="O3681" i="12" s="1"/>
  <c r="P3681" i="12" s="1"/>
  <c r="J3681" i="12"/>
  <c r="Y3681" i="12"/>
  <c r="I3681" i="12"/>
  <c r="E3681" i="12"/>
  <c r="F3681" i="12" s="1"/>
  <c r="B3682" i="12"/>
  <c r="V3681" i="12"/>
  <c r="U3681" i="12"/>
  <c r="K3680" i="12"/>
  <c r="K3681" i="12" l="1"/>
  <c r="W3681" i="12"/>
  <c r="Q3681" i="12"/>
  <c r="R3681" i="12" s="1"/>
  <c r="E258" i="13"/>
  <c r="N3682" i="12"/>
  <c r="O3682" i="12" s="1"/>
  <c r="P3682" i="12" s="1"/>
  <c r="J3682" i="12"/>
  <c r="Y3682" i="12"/>
  <c r="I3682" i="12"/>
  <c r="V3682" i="12"/>
  <c r="B3683" i="12"/>
  <c r="U3682" i="12"/>
  <c r="E3682" i="12"/>
  <c r="F3682" i="12" s="1"/>
  <c r="W3682" i="12" l="1"/>
  <c r="K3682" i="12"/>
  <c r="Q3682" i="12"/>
  <c r="R3682" i="12" s="1"/>
  <c r="E257" i="13"/>
  <c r="N3683" i="12"/>
  <c r="O3683" i="12" s="1"/>
  <c r="P3683" i="12" s="1"/>
  <c r="J3683" i="12"/>
  <c r="Y3683" i="12"/>
  <c r="I3683" i="12"/>
  <c r="V3683" i="12"/>
  <c r="B3684" i="12"/>
  <c r="U3683" i="12"/>
  <c r="E3683" i="12"/>
  <c r="F3683" i="12" s="1"/>
  <c r="K3683" i="12" l="1"/>
  <c r="Q3683" i="12"/>
  <c r="R3683" i="12" s="1"/>
  <c r="W3683" i="12"/>
  <c r="E256" i="13"/>
  <c r="J3684" i="12"/>
  <c r="Y3684" i="12"/>
  <c r="I3684" i="12"/>
  <c r="V3684" i="12"/>
  <c r="B3685" i="12"/>
  <c r="U3684" i="12"/>
  <c r="E3684" i="12"/>
  <c r="F3684" i="12" s="1"/>
  <c r="N3684" i="12"/>
  <c r="O3684" i="12" s="1"/>
  <c r="P3684" i="12" s="1"/>
  <c r="W3684" i="12" l="1"/>
  <c r="E255" i="13"/>
  <c r="V3685" i="12"/>
  <c r="B3686" i="12"/>
  <c r="U3685" i="12"/>
  <c r="E3685" i="12"/>
  <c r="F3685" i="12" s="1"/>
  <c r="N3685" i="12"/>
  <c r="O3685" i="12" s="1"/>
  <c r="P3685" i="12" s="1"/>
  <c r="Y3685" i="12"/>
  <c r="J3685" i="12"/>
  <c r="I3685" i="12"/>
  <c r="K3684" i="12"/>
  <c r="Q3684" i="12"/>
  <c r="R3684" i="12" s="1"/>
  <c r="W3685" i="12" l="1"/>
  <c r="K3685" i="12"/>
  <c r="E254" i="13"/>
  <c r="B3687" i="12"/>
  <c r="U3686" i="12"/>
  <c r="E3686" i="12"/>
  <c r="F3686" i="12" s="1"/>
  <c r="N3686" i="12"/>
  <c r="O3686" i="12" s="1"/>
  <c r="P3686" i="12" s="1"/>
  <c r="J3686" i="12"/>
  <c r="Y3686" i="12"/>
  <c r="I3686" i="12"/>
  <c r="V3686" i="12"/>
  <c r="Q3685" i="12"/>
  <c r="R3685" i="12" s="1"/>
  <c r="K3686" i="12" l="1"/>
  <c r="Q3686" i="12"/>
  <c r="R3686" i="12" s="1"/>
  <c r="W3686" i="12"/>
  <c r="E253" i="13"/>
  <c r="N3687" i="12"/>
  <c r="O3687" i="12" s="1"/>
  <c r="P3687" i="12" s="1"/>
  <c r="J3687" i="12"/>
  <c r="Y3687" i="12"/>
  <c r="I3687" i="12"/>
  <c r="V3687" i="12"/>
  <c r="B3688" i="12"/>
  <c r="U3687" i="12"/>
  <c r="E3687" i="12"/>
  <c r="F3687" i="12" s="1"/>
  <c r="K3687" i="12" l="1"/>
  <c r="Q3687" i="12"/>
  <c r="R3687" i="12" s="1"/>
  <c r="W3687" i="12"/>
  <c r="E252" i="13"/>
  <c r="N3688" i="12"/>
  <c r="O3688" i="12" s="1"/>
  <c r="P3688" i="12" s="1"/>
  <c r="J3688" i="12"/>
  <c r="Y3688" i="12"/>
  <c r="I3688" i="12"/>
  <c r="V3688" i="12"/>
  <c r="B3689" i="12"/>
  <c r="U3688" i="12"/>
  <c r="E3688" i="12"/>
  <c r="F3688" i="12" s="1"/>
  <c r="W3688" i="12" l="1"/>
  <c r="Q3688" i="12"/>
  <c r="R3688" i="12" s="1"/>
  <c r="E251" i="13"/>
  <c r="J3689" i="12"/>
  <c r="Y3689" i="12"/>
  <c r="I3689" i="12"/>
  <c r="V3689" i="12"/>
  <c r="B3690" i="12"/>
  <c r="U3689" i="12"/>
  <c r="E3689" i="12"/>
  <c r="F3689" i="12" s="1"/>
  <c r="N3689" i="12"/>
  <c r="O3689" i="12" s="1"/>
  <c r="P3689" i="12" s="1"/>
  <c r="K3688" i="12"/>
  <c r="W3689" i="12" l="1"/>
  <c r="Q3689" i="12"/>
  <c r="R3689" i="12" s="1"/>
  <c r="E250" i="13"/>
  <c r="Y3690" i="12"/>
  <c r="I3690" i="12"/>
  <c r="V3690" i="12"/>
  <c r="B3691" i="12"/>
  <c r="U3690" i="12"/>
  <c r="E3690" i="12"/>
  <c r="F3690" i="12" s="1"/>
  <c r="N3690" i="12"/>
  <c r="O3690" i="12" s="1"/>
  <c r="P3690" i="12" s="1"/>
  <c r="J3690" i="12"/>
  <c r="K3689" i="12"/>
  <c r="W3690" i="12" l="1"/>
  <c r="K3690" i="12"/>
  <c r="Q3690" i="12"/>
  <c r="R3690" i="12" s="1"/>
  <c r="E249" i="13"/>
  <c r="V3691" i="12"/>
  <c r="B3692" i="12"/>
  <c r="U3691" i="12"/>
  <c r="E3691" i="12"/>
  <c r="F3691" i="12" s="1"/>
  <c r="N3691" i="12"/>
  <c r="O3691" i="12" s="1"/>
  <c r="P3691" i="12" s="1"/>
  <c r="J3691" i="12"/>
  <c r="Y3691" i="12"/>
  <c r="I3691" i="12"/>
  <c r="E248" i="13" l="1"/>
  <c r="N3692" i="12"/>
  <c r="O3692" i="12" s="1"/>
  <c r="P3692" i="12" s="1"/>
  <c r="J3692" i="12"/>
  <c r="Y3692" i="12"/>
  <c r="I3692" i="12"/>
  <c r="V3692" i="12"/>
  <c r="E3692" i="12"/>
  <c r="F3692" i="12" s="1"/>
  <c r="B3693" i="12"/>
  <c r="U3692" i="12"/>
  <c r="K3691" i="12"/>
  <c r="Q3691" i="12"/>
  <c r="R3691" i="12" s="1"/>
  <c r="W3691" i="12"/>
  <c r="W3692" i="12" l="1"/>
  <c r="K3692" i="12"/>
  <c r="Q3692" i="12"/>
  <c r="R3692" i="12" s="1"/>
  <c r="E247" i="13"/>
  <c r="N3693" i="12"/>
  <c r="O3693" i="12" s="1"/>
  <c r="P3693" i="12" s="1"/>
  <c r="J3693" i="12"/>
  <c r="Y3693" i="12"/>
  <c r="I3693" i="12"/>
  <c r="V3693" i="12"/>
  <c r="B3694" i="12"/>
  <c r="U3693" i="12"/>
  <c r="E3693" i="12"/>
  <c r="F3693" i="12" s="1"/>
  <c r="K3693" i="12" l="1"/>
  <c r="W3693" i="12"/>
  <c r="Q3693" i="12"/>
  <c r="R3693" i="12" s="1"/>
  <c r="E246" i="13"/>
  <c r="J3694" i="12"/>
  <c r="Y3694" i="12"/>
  <c r="I3694" i="12"/>
  <c r="V3694" i="12"/>
  <c r="B3695" i="12"/>
  <c r="U3694" i="12"/>
  <c r="E3694" i="12"/>
  <c r="F3694" i="12" s="1"/>
  <c r="N3694" i="12"/>
  <c r="O3694" i="12" s="1"/>
  <c r="P3694" i="12" s="1"/>
  <c r="Q3694" i="12" l="1"/>
  <c r="R3694" i="12" s="1"/>
  <c r="E245" i="13"/>
  <c r="J3695" i="12"/>
  <c r="Y3695" i="12"/>
  <c r="I3695" i="12"/>
  <c r="V3695" i="12"/>
  <c r="B3696" i="12"/>
  <c r="U3695" i="12"/>
  <c r="E3695" i="12"/>
  <c r="F3695" i="12" s="1"/>
  <c r="N3695" i="12"/>
  <c r="O3695" i="12" s="1"/>
  <c r="P3695" i="12" s="1"/>
  <c r="K3694" i="12"/>
  <c r="W3694" i="12"/>
  <c r="W3695" i="12" l="1"/>
  <c r="E244" i="13"/>
  <c r="V3696" i="12"/>
  <c r="E3696" i="12"/>
  <c r="F3696" i="12" s="1"/>
  <c r="U3696" i="12"/>
  <c r="B3697" i="12"/>
  <c r="N3696" i="12"/>
  <c r="O3696" i="12" s="1"/>
  <c r="P3696" i="12" s="1"/>
  <c r="J3696" i="12"/>
  <c r="Y3696" i="12"/>
  <c r="I3696" i="12"/>
  <c r="K3695" i="12"/>
  <c r="Q3695" i="12"/>
  <c r="R3695" i="12" s="1"/>
  <c r="W3696" i="12" l="1"/>
  <c r="E243" i="13"/>
  <c r="N3697" i="12"/>
  <c r="O3697" i="12" s="1"/>
  <c r="P3697" i="12" s="1"/>
  <c r="V3697" i="12"/>
  <c r="E3697" i="12"/>
  <c r="F3697" i="12" s="1"/>
  <c r="U3697" i="12"/>
  <c r="B3698" i="12"/>
  <c r="J3697" i="12"/>
  <c r="I3697" i="12"/>
  <c r="Y3697" i="12"/>
  <c r="Q3696" i="12"/>
  <c r="R3696" i="12" s="1"/>
  <c r="K3696" i="12"/>
  <c r="W3697" i="12" l="1"/>
  <c r="Q3697" i="12"/>
  <c r="R3697" i="12" s="1"/>
  <c r="E242" i="13"/>
  <c r="Y3698" i="12"/>
  <c r="E3698" i="12"/>
  <c r="F3698" i="12" s="1"/>
  <c r="V3698" i="12"/>
  <c r="U3698" i="12"/>
  <c r="B3699" i="12"/>
  <c r="N3698" i="12"/>
  <c r="O3698" i="12" s="1"/>
  <c r="P3698" i="12" s="1"/>
  <c r="J3698" i="12"/>
  <c r="I3698" i="12"/>
  <c r="K3697" i="12"/>
  <c r="W3698" i="12" l="1"/>
  <c r="Q3698" i="12"/>
  <c r="R3698" i="12" s="1"/>
  <c r="E241" i="13"/>
  <c r="J3699" i="12"/>
  <c r="Y3699" i="12"/>
  <c r="I3699" i="12"/>
  <c r="V3699" i="12"/>
  <c r="N3699" i="12"/>
  <c r="O3699" i="12" s="1"/>
  <c r="P3699" i="12" s="1"/>
  <c r="E3699" i="12"/>
  <c r="F3699" i="12" s="1"/>
  <c r="U3699" i="12"/>
  <c r="B3700" i="12"/>
  <c r="K3698" i="12"/>
  <c r="W3699" i="12" l="1"/>
  <c r="K3699" i="12"/>
  <c r="E240" i="13"/>
  <c r="V3700" i="12"/>
  <c r="B3701" i="12"/>
  <c r="U3700" i="12"/>
  <c r="E3700" i="12"/>
  <c r="F3700" i="12" s="1"/>
  <c r="Y3700" i="12"/>
  <c r="N3700" i="12"/>
  <c r="O3700" i="12" s="1"/>
  <c r="P3700" i="12" s="1"/>
  <c r="J3700" i="12"/>
  <c r="I3700" i="12"/>
  <c r="Q3699" i="12"/>
  <c r="R3699" i="12" s="1"/>
  <c r="W3700" i="12" l="1"/>
  <c r="E239" i="13"/>
  <c r="B3702" i="12"/>
  <c r="J3701" i="12"/>
  <c r="I3701" i="12"/>
  <c r="E3701" i="12"/>
  <c r="F3701" i="12" s="1"/>
  <c r="Y3701" i="12"/>
  <c r="V3701" i="12"/>
  <c r="U3701" i="12"/>
  <c r="N3701" i="12"/>
  <c r="O3701" i="12" s="1"/>
  <c r="P3701" i="12" s="1"/>
  <c r="K3700" i="12"/>
  <c r="Q3700" i="12"/>
  <c r="R3700" i="12" s="1"/>
  <c r="K3701" i="12" l="1"/>
  <c r="E238" i="13"/>
  <c r="Y3702" i="12"/>
  <c r="I3702" i="12"/>
  <c r="V3702" i="12"/>
  <c r="U3702" i="12"/>
  <c r="N3702" i="12"/>
  <c r="O3702" i="12" s="1"/>
  <c r="P3702" i="12" s="1"/>
  <c r="J3702" i="12"/>
  <c r="B3703" i="12"/>
  <c r="E3702" i="12"/>
  <c r="F3702" i="12" s="1"/>
  <c r="Q3701" i="12"/>
  <c r="R3701" i="12" s="1"/>
  <c r="W3701" i="12"/>
  <c r="W3702" i="12" l="1"/>
  <c r="K3702" i="12"/>
  <c r="Q3702" i="12"/>
  <c r="R3702" i="12" s="1"/>
  <c r="E237" i="13"/>
  <c r="N3703" i="12"/>
  <c r="O3703" i="12" s="1"/>
  <c r="P3703" i="12" s="1"/>
  <c r="J3703" i="12"/>
  <c r="V3703" i="12"/>
  <c r="U3703" i="12"/>
  <c r="I3703" i="12"/>
  <c r="B3704" i="12"/>
  <c r="E3703" i="12"/>
  <c r="F3703" i="12" s="1"/>
  <c r="Y3703" i="12"/>
  <c r="K3703" i="12" l="1"/>
  <c r="W3703" i="12"/>
  <c r="Q3703" i="12"/>
  <c r="R3703" i="12" s="1"/>
  <c r="E236" i="13"/>
  <c r="J3704" i="12"/>
  <c r="Y3704" i="12"/>
  <c r="I3704" i="12"/>
  <c r="N3704" i="12"/>
  <c r="O3704" i="12" s="1"/>
  <c r="P3704" i="12" s="1"/>
  <c r="V3704" i="12"/>
  <c r="U3704" i="12"/>
  <c r="E3704" i="12"/>
  <c r="F3704" i="12" s="1"/>
  <c r="B3705" i="12"/>
  <c r="W3704" i="12" l="1"/>
  <c r="K3704" i="12"/>
  <c r="E235" i="13"/>
  <c r="V3705" i="12"/>
  <c r="B3706" i="12"/>
  <c r="U3705" i="12"/>
  <c r="E3705" i="12"/>
  <c r="F3705" i="12" s="1"/>
  <c r="Y3705" i="12"/>
  <c r="N3705" i="12"/>
  <c r="O3705" i="12" s="1"/>
  <c r="P3705" i="12" s="1"/>
  <c r="J3705" i="12"/>
  <c r="I3705" i="12"/>
  <c r="Q3704" i="12"/>
  <c r="R3704" i="12" s="1"/>
  <c r="W3705" i="12" l="1"/>
  <c r="E234" i="13"/>
  <c r="B3707" i="12"/>
  <c r="U3706" i="12"/>
  <c r="E3706" i="12"/>
  <c r="F3706" i="12" s="1"/>
  <c r="N3706" i="12"/>
  <c r="O3706" i="12" s="1"/>
  <c r="P3706" i="12" s="1"/>
  <c r="J3706" i="12"/>
  <c r="Y3706" i="12"/>
  <c r="V3706" i="12"/>
  <c r="I3706" i="12"/>
  <c r="Q3705" i="12"/>
  <c r="R3705" i="12" s="1"/>
  <c r="K3705" i="12"/>
  <c r="W3706" i="12" l="1"/>
  <c r="Q3706" i="12"/>
  <c r="R3706" i="12" s="1"/>
  <c r="E233" i="13"/>
  <c r="N3707" i="12"/>
  <c r="O3707" i="12" s="1"/>
  <c r="P3707" i="12" s="1"/>
  <c r="J3707" i="12"/>
  <c r="Y3707" i="12"/>
  <c r="I3707" i="12"/>
  <c r="B3708" i="12"/>
  <c r="U3707" i="12"/>
  <c r="E3707" i="12"/>
  <c r="F3707" i="12" s="1"/>
  <c r="V3707" i="12"/>
  <c r="K3706" i="12"/>
  <c r="W3707" i="12" l="1"/>
  <c r="E232" i="13"/>
  <c r="N3708" i="12"/>
  <c r="O3708" i="12" s="1"/>
  <c r="P3708" i="12" s="1"/>
  <c r="V3708" i="12"/>
  <c r="E3708" i="12"/>
  <c r="F3708" i="12" s="1"/>
  <c r="B3709" i="12"/>
  <c r="Y3708" i="12"/>
  <c r="U3708" i="12"/>
  <c r="J3708" i="12"/>
  <c r="I3708" i="12"/>
  <c r="K3707" i="12"/>
  <c r="Q3707" i="12"/>
  <c r="R3707" i="12" s="1"/>
  <c r="W3708" i="12" l="1"/>
  <c r="K3708" i="12"/>
  <c r="E231" i="13"/>
  <c r="J3709" i="12"/>
  <c r="Y3709" i="12"/>
  <c r="I3709" i="12"/>
  <c r="B3710" i="12"/>
  <c r="U3709" i="12"/>
  <c r="E3709" i="12"/>
  <c r="F3709" i="12" s="1"/>
  <c r="N3709" i="12"/>
  <c r="O3709" i="12" s="1"/>
  <c r="P3709" i="12" s="1"/>
  <c r="V3709" i="12"/>
  <c r="Q3708" i="12"/>
  <c r="R3708" i="12" s="1"/>
  <c r="W3709" i="12" l="1"/>
  <c r="E230" i="13"/>
  <c r="Y3710" i="12"/>
  <c r="I3710" i="12"/>
  <c r="V3710" i="12"/>
  <c r="B3711" i="12"/>
  <c r="U3710" i="12"/>
  <c r="E3710" i="12"/>
  <c r="F3710" i="12" s="1"/>
  <c r="N3710" i="12"/>
  <c r="O3710" i="12" s="1"/>
  <c r="P3710" i="12" s="1"/>
  <c r="J3710" i="12"/>
  <c r="K3709" i="12"/>
  <c r="Q3709" i="12"/>
  <c r="R3709" i="12" s="1"/>
  <c r="W3710" i="12" l="1"/>
  <c r="E229" i="13"/>
  <c r="V3711" i="12"/>
  <c r="B3712" i="12"/>
  <c r="U3711" i="12"/>
  <c r="E3711" i="12"/>
  <c r="F3711" i="12" s="1"/>
  <c r="N3711" i="12"/>
  <c r="O3711" i="12" s="1"/>
  <c r="P3711" i="12" s="1"/>
  <c r="Y3711" i="12"/>
  <c r="I3711" i="12"/>
  <c r="J3711" i="12"/>
  <c r="K3710" i="12"/>
  <c r="Q3710" i="12"/>
  <c r="R3710" i="12" s="1"/>
  <c r="W3711" i="12" l="1"/>
  <c r="E228" i="13"/>
  <c r="J3712" i="12"/>
  <c r="V3712" i="12"/>
  <c r="B3713" i="12"/>
  <c r="Y3712" i="12"/>
  <c r="U3712" i="12"/>
  <c r="N3712" i="12"/>
  <c r="O3712" i="12" s="1"/>
  <c r="P3712" i="12" s="1"/>
  <c r="I3712" i="12"/>
  <c r="E3712" i="12"/>
  <c r="F3712" i="12" s="1"/>
  <c r="Q3711" i="12"/>
  <c r="R3711" i="12" s="1"/>
  <c r="K3711" i="12"/>
  <c r="W3712" i="12" l="1"/>
  <c r="Q3712" i="12"/>
  <c r="R3712" i="12" s="1"/>
  <c r="K3712" i="12"/>
  <c r="E227" i="13"/>
  <c r="N3713" i="12"/>
  <c r="O3713" i="12" s="1"/>
  <c r="P3713" i="12" s="1"/>
  <c r="Y3713" i="12"/>
  <c r="I3713" i="12"/>
  <c r="B3714" i="12"/>
  <c r="U3713" i="12"/>
  <c r="E3713" i="12"/>
  <c r="F3713" i="12" s="1"/>
  <c r="V3713" i="12"/>
  <c r="J3713" i="12"/>
  <c r="Q3713" i="12" l="1"/>
  <c r="R3713" i="12" s="1"/>
  <c r="W3713" i="12"/>
  <c r="E226" i="13"/>
  <c r="J3714" i="12"/>
  <c r="Y3714" i="12"/>
  <c r="I3714" i="12"/>
  <c r="V3714" i="12"/>
  <c r="B3715" i="12"/>
  <c r="U3714" i="12"/>
  <c r="E3714" i="12"/>
  <c r="F3714" i="12" s="1"/>
  <c r="N3714" i="12"/>
  <c r="O3714" i="12" s="1"/>
  <c r="P3714" i="12" s="1"/>
  <c r="K3713" i="12"/>
  <c r="W3714" i="12" l="1"/>
  <c r="Q3714" i="12"/>
  <c r="R3714" i="12" s="1"/>
  <c r="K3714" i="12"/>
  <c r="E225" i="13"/>
  <c r="J3715" i="12"/>
  <c r="Y3715" i="12"/>
  <c r="I3715" i="12"/>
  <c r="V3715" i="12"/>
  <c r="N3715" i="12"/>
  <c r="O3715" i="12" s="1"/>
  <c r="P3715" i="12" s="1"/>
  <c r="E3715" i="12"/>
  <c r="F3715" i="12" s="1"/>
  <c r="B3716" i="12"/>
  <c r="U3715" i="12"/>
  <c r="W3715" i="12" l="1"/>
  <c r="E224" i="13"/>
  <c r="V3716" i="12"/>
  <c r="B3717" i="12"/>
  <c r="U3716" i="12"/>
  <c r="E3716" i="12"/>
  <c r="F3716" i="12" s="1"/>
  <c r="N3716" i="12"/>
  <c r="O3716" i="12" s="1"/>
  <c r="P3716" i="12" s="1"/>
  <c r="J3716" i="12"/>
  <c r="Y3716" i="12"/>
  <c r="I3716" i="12"/>
  <c r="Q3715" i="12"/>
  <c r="R3715" i="12" s="1"/>
  <c r="K3715" i="12"/>
  <c r="W3716" i="12" l="1"/>
  <c r="E223" i="13"/>
  <c r="Y3717" i="12"/>
  <c r="I3717" i="12"/>
  <c r="V3717" i="12"/>
  <c r="U3717" i="12"/>
  <c r="N3717" i="12"/>
  <c r="O3717" i="12" s="1"/>
  <c r="P3717" i="12" s="1"/>
  <c r="J3717" i="12"/>
  <c r="E3717" i="12"/>
  <c r="F3717" i="12" s="1"/>
  <c r="B3718" i="12"/>
  <c r="K3716" i="12"/>
  <c r="Q3716" i="12"/>
  <c r="R3716" i="12" s="1"/>
  <c r="K3717" i="12" l="1"/>
  <c r="W3717" i="12"/>
  <c r="Q3717" i="12"/>
  <c r="R3717" i="12" s="1"/>
  <c r="E222" i="13"/>
  <c r="N3718" i="12"/>
  <c r="O3718" i="12" s="1"/>
  <c r="P3718" i="12" s="1"/>
  <c r="J3718" i="12"/>
  <c r="Y3718" i="12"/>
  <c r="I3718" i="12"/>
  <c r="V3718" i="12"/>
  <c r="B3719" i="12"/>
  <c r="U3718" i="12"/>
  <c r="E3718" i="12"/>
  <c r="F3718" i="12" s="1"/>
  <c r="W3718" i="12" l="1"/>
  <c r="Q3718" i="12"/>
  <c r="R3718" i="12" s="1"/>
  <c r="E221" i="13"/>
  <c r="N3719" i="12"/>
  <c r="O3719" i="12" s="1"/>
  <c r="P3719" i="12" s="1"/>
  <c r="J3719" i="12"/>
  <c r="V3719" i="12"/>
  <c r="B3720" i="12"/>
  <c r="U3719" i="12"/>
  <c r="E3719" i="12"/>
  <c r="F3719" i="12" s="1"/>
  <c r="Y3719" i="12"/>
  <c r="I3719" i="12"/>
  <c r="K3718" i="12"/>
  <c r="W3719" i="12" l="1"/>
  <c r="E220" i="13"/>
  <c r="J3720" i="12"/>
  <c r="Y3720" i="12"/>
  <c r="I3720" i="12"/>
  <c r="N3720" i="12"/>
  <c r="O3720" i="12" s="1"/>
  <c r="P3720" i="12" s="1"/>
  <c r="E3720" i="12"/>
  <c r="F3720" i="12" s="1"/>
  <c r="B3721" i="12"/>
  <c r="V3720" i="12"/>
  <c r="U3720" i="12"/>
  <c r="K3719" i="12"/>
  <c r="Q3719" i="12"/>
  <c r="R3719" i="12" s="1"/>
  <c r="W3720" i="12" l="1"/>
  <c r="K3720" i="12"/>
  <c r="E219" i="13"/>
  <c r="V3721" i="12"/>
  <c r="B3722" i="12"/>
  <c r="U3721" i="12"/>
  <c r="E3721" i="12"/>
  <c r="F3721" i="12" s="1"/>
  <c r="Y3721" i="12"/>
  <c r="N3721" i="12"/>
  <c r="O3721" i="12" s="1"/>
  <c r="P3721" i="12" s="1"/>
  <c r="J3721" i="12"/>
  <c r="I3721" i="12"/>
  <c r="Q3720" i="12"/>
  <c r="R3720" i="12" s="1"/>
  <c r="W3721" i="12" l="1"/>
  <c r="Q3721" i="12"/>
  <c r="R3721" i="12" s="1"/>
  <c r="K3721" i="12"/>
  <c r="E218" i="13"/>
  <c r="B3723" i="12"/>
  <c r="U3722" i="12"/>
  <c r="E3722" i="12"/>
  <c r="F3722" i="12" s="1"/>
  <c r="N3722" i="12"/>
  <c r="O3722" i="12" s="1"/>
  <c r="P3722" i="12" s="1"/>
  <c r="J3722" i="12"/>
  <c r="Y3722" i="12"/>
  <c r="I3722" i="12"/>
  <c r="V3722" i="12"/>
  <c r="K3722" i="12" l="1"/>
  <c r="Q3722" i="12"/>
  <c r="R3722" i="12" s="1"/>
  <c r="W3722" i="12"/>
  <c r="E217" i="13"/>
  <c r="N3723" i="12"/>
  <c r="O3723" i="12" s="1"/>
  <c r="P3723" i="12" s="1"/>
  <c r="J3723" i="12"/>
  <c r="Y3723" i="12"/>
  <c r="I3723" i="12"/>
  <c r="V3723" i="12"/>
  <c r="B3724" i="12"/>
  <c r="U3723" i="12"/>
  <c r="E3723" i="12"/>
  <c r="F3723" i="12" s="1"/>
  <c r="W3723" i="12" l="1"/>
  <c r="E216" i="13"/>
  <c r="N3724" i="12"/>
  <c r="O3724" i="12" s="1"/>
  <c r="P3724" i="12" s="1"/>
  <c r="V3724" i="12"/>
  <c r="U3724" i="12"/>
  <c r="J3724" i="12"/>
  <c r="I3724" i="12"/>
  <c r="E3724" i="12"/>
  <c r="F3724" i="12" s="1"/>
  <c r="B3725" i="12"/>
  <c r="Y3724" i="12"/>
  <c r="K3723" i="12"/>
  <c r="Q3723" i="12"/>
  <c r="R3723" i="12" s="1"/>
  <c r="W3724" i="12" l="1"/>
  <c r="Q3724" i="12"/>
  <c r="R3724" i="12" s="1"/>
  <c r="E215" i="13"/>
  <c r="J3725" i="12"/>
  <c r="Y3725" i="12"/>
  <c r="I3725" i="12"/>
  <c r="B3726" i="12"/>
  <c r="U3725" i="12"/>
  <c r="E3725" i="12"/>
  <c r="F3725" i="12" s="1"/>
  <c r="V3725" i="12"/>
  <c r="N3725" i="12"/>
  <c r="O3725" i="12" s="1"/>
  <c r="P3725" i="12" s="1"/>
  <c r="K3724" i="12"/>
  <c r="E214" i="13" l="1"/>
  <c r="Y3726" i="12"/>
  <c r="I3726" i="12"/>
  <c r="V3726" i="12"/>
  <c r="B3727" i="12"/>
  <c r="U3726" i="12"/>
  <c r="E3726" i="12"/>
  <c r="F3726" i="12" s="1"/>
  <c r="N3726" i="12"/>
  <c r="O3726" i="12" s="1"/>
  <c r="P3726" i="12" s="1"/>
  <c r="J3726" i="12"/>
  <c r="K3725" i="12"/>
  <c r="Q3725" i="12"/>
  <c r="R3725" i="12" s="1"/>
  <c r="W3725" i="12"/>
  <c r="W3726" i="12" l="1"/>
  <c r="Q3726" i="12"/>
  <c r="R3726" i="12" s="1"/>
  <c r="E213" i="13"/>
  <c r="V3727" i="12"/>
  <c r="B3728" i="12"/>
  <c r="U3727" i="12"/>
  <c r="E3727" i="12"/>
  <c r="F3727" i="12" s="1"/>
  <c r="N3727" i="12"/>
  <c r="O3727" i="12" s="1"/>
  <c r="P3727" i="12" s="1"/>
  <c r="J3727" i="12"/>
  <c r="Y3727" i="12"/>
  <c r="I3727" i="12"/>
  <c r="K3726" i="12"/>
  <c r="W3727" i="12" l="1"/>
  <c r="E212" i="13"/>
  <c r="N3728" i="12"/>
  <c r="O3728" i="12" s="1"/>
  <c r="P3728" i="12" s="1"/>
  <c r="J3728" i="12"/>
  <c r="V3728" i="12"/>
  <c r="B3729" i="12"/>
  <c r="Y3728" i="12"/>
  <c r="U3728" i="12"/>
  <c r="I3728" i="12"/>
  <c r="E3728" i="12"/>
  <c r="F3728" i="12" s="1"/>
  <c r="K3727" i="12"/>
  <c r="Q3727" i="12"/>
  <c r="R3727" i="12" s="1"/>
  <c r="Q3728" i="12" l="1"/>
  <c r="R3728" i="12" s="1"/>
  <c r="W3728" i="12"/>
  <c r="K3728" i="12"/>
  <c r="E211" i="13"/>
  <c r="N3729" i="12"/>
  <c r="O3729" i="12" s="1"/>
  <c r="P3729" i="12" s="1"/>
  <c r="Y3729" i="12"/>
  <c r="I3729" i="12"/>
  <c r="B3730" i="12"/>
  <c r="U3729" i="12"/>
  <c r="E3729" i="12"/>
  <c r="F3729" i="12" s="1"/>
  <c r="V3729" i="12"/>
  <c r="J3729" i="12"/>
  <c r="Q3729" i="12" l="1"/>
  <c r="R3729" i="12" s="1"/>
  <c r="W3729" i="12"/>
  <c r="E210" i="13"/>
  <c r="J3730" i="12"/>
  <c r="Y3730" i="12"/>
  <c r="I3730" i="12"/>
  <c r="V3730" i="12"/>
  <c r="B3731" i="12"/>
  <c r="U3730" i="12"/>
  <c r="E3730" i="12"/>
  <c r="F3730" i="12" s="1"/>
  <c r="N3730" i="12"/>
  <c r="O3730" i="12" s="1"/>
  <c r="P3730" i="12" s="1"/>
  <c r="K3729" i="12"/>
  <c r="W3730" i="12" l="1"/>
  <c r="E209" i="13"/>
  <c r="J3731" i="12"/>
  <c r="Y3731" i="12"/>
  <c r="I3731" i="12"/>
  <c r="V3731" i="12"/>
  <c r="B3732" i="12"/>
  <c r="U3731" i="12"/>
  <c r="E3731" i="12"/>
  <c r="F3731" i="12" s="1"/>
  <c r="N3731" i="12"/>
  <c r="O3731" i="12" s="1"/>
  <c r="P3731" i="12" s="1"/>
  <c r="Q3730" i="12"/>
  <c r="R3730" i="12" s="1"/>
  <c r="K3730" i="12"/>
  <c r="W3731" i="12" l="1"/>
  <c r="Q3731" i="12"/>
  <c r="R3731" i="12" s="1"/>
  <c r="E208" i="13"/>
  <c r="V3732" i="12"/>
  <c r="B3733" i="12"/>
  <c r="U3732" i="12"/>
  <c r="E3732" i="12"/>
  <c r="F3732" i="12" s="1"/>
  <c r="N3732" i="12"/>
  <c r="O3732" i="12" s="1"/>
  <c r="P3732" i="12" s="1"/>
  <c r="J3732" i="12"/>
  <c r="Y3732" i="12"/>
  <c r="I3732" i="12"/>
  <c r="K3731" i="12"/>
  <c r="E207" i="13" l="1"/>
  <c r="B3734" i="12"/>
  <c r="U3733" i="12"/>
  <c r="E3733" i="12"/>
  <c r="F3733" i="12" s="1"/>
  <c r="N3733" i="12"/>
  <c r="O3733" i="12" s="1"/>
  <c r="P3733" i="12" s="1"/>
  <c r="Y3733" i="12"/>
  <c r="I3733" i="12"/>
  <c r="V3733" i="12"/>
  <c r="J3733" i="12"/>
  <c r="K3732" i="12"/>
  <c r="Q3732" i="12"/>
  <c r="R3732" i="12" s="1"/>
  <c r="W3732" i="12"/>
  <c r="W3733" i="12" l="1"/>
  <c r="Q3733" i="12"/>
  <c r="R3733" i="12" s="1"/>
  <c r="E206" i="13"/>
  <c r="N3734" i="12"/>
  <c r="O3734" i="12" s="1"/>
  <c r="P3734" i="12" s="1"/>
  <c r="J3734" i="12"/>
  <c r="Y3734" i="12"/>
  <c r="I3734" i="12"/>
  <c r="V3734" i="12"/>
  <c r="B3735" i="12"/>
  <c r="U3734" i="12"/>
  <c r="E3734" i="12"/>
  <c r="F3734" i="12" s="1"/>
  <c r="K3733" i="12"/>
  <c r="Q3734" i="12" l="1"/>
  <c r="R3734" i="12" s="1"/>
  <c r="W3734" i="12"/>
  <c r="E205" i="13"/>
  <c r="N3735" i="12"/>
  <c r="O3735" i="12" s="1"/>
  <c r="P3735" i="12" s="1"/>
  <c r="J3735" i="12"/>
  <c r="Y3735" i="12"/>
  <c r="I3735" i="12"/>
  <c r="V3735" i="12"/>
  <c r="B3736" i="12"/>
  <c r="U3735" i="12"/>
  <c r="E3735" i="12"/>
  <c r="F3735" i="12" s="1"/>
  <c r="K3734" i="12"/>
  <c r="W3735" i="12" l="1"/>
  <c r="K3735" i="12"/>
  <c r="Q3735" i="12"/>
  <c r="R3735" i="12" s="1"/>
  <c r="E204" i="13"/>
  <c r="J3736" i="12"/>
  <c r="Y3736" i="12"/>
  <c r="I3736" i="12"/>
  <c r="V3736" i="12"/>
  <c r="B3737" i="12"/>
  <c r="U3736" i="12"/>
  <c r="E3736" i="12"/>
  <c r="F3736" i="12" s="1"/>
  <c r="N3736" i="12"/>
  <c r="O3736" i="12" s="1"/>
  <c r="P3736" i="12" s="1"/>
  <c r="Q3736" i="12" l="1"/>
  <c r="R3736" i="12" s="1"/>
  <c r="W3736" i="12"/>
  <c r="E203" i="13"/>
  <c r="Y3737" i="12"/>
  <c r="I3737" i="12"/>
  <c r="V3737" i="12"/>
  <c r="B3738" i="12"/>
  <c r="U3737" i="12"/>
  <c r="E3737" i="12"/>
  <c r="F3737" i="12" s="1"/>
  <c r="N3737" i="12"/>
  <c r="O3737" i="12" s="1"/>
  <c r="P3737" i="12" s="1"/>
  <c r="J3737" i="12"/>
  <c r="K3736" i="12"/>
  <c r="Q3737" i="12" l="1"/>
  <c r="R3737" i="12" s="1"/>
  <c r="K3737" i="12"/>
  <c r="W3737" i="12"/>
  <c r="E202" i="13"/>
  <c r="V3738" i="12"/>
  <c r="B3739" i="12"/>
  <c r="U3738" i="12"/>
  <c r="E3738" i="12"/>
  <c r="F3738" i="12" s="1"/>
  <c r="N3738" i="12"/>
  <c r="O3738" i="12" s="1"/>
  <c r="P3738" i="12" s="1"/>
  <c r="J3738" i="12"/>
  <c r="Y3738" i="12"/>
  <c r="I3738" i="12"/>
  <c r="K3738" i="12" l="1"/>
  <c r="Q3738" i="12"/>
  <c r="R3738" i="12" s="1"/>
  <c r="W3738" i="12"/>
  <c r="E201" i="13"/>
  <c r="N3739" i="12"/>
  <c r="O3739" i="12" s="1"/>
  <c r="P3739" i="12" s="1"/>
  <c r="J3739" i="12"/>
  <c r="Y3739" i="12"/>
  <c r="I3739" i="12"/>
  <c r="V3739" i="12"/>
  <c r="B3740" i="12"/>
  <c r="U3739" i="12"/>
  <c r="E3739" i="12"/>
  <c r="F3739" i="12" s="1"/>
  <c r="E200" i="13" l="1"/>
  <c r="N3740" i="12"/>
  <c r="O3740" i="12" s="1"/>
  <c r="P3740" i="12" s="1"/>
  <c r="J3740" i="12"/>
  <c r="Y3740" i="12"/>
  <c r="I3740" i="12"/>
  <c r="V3740" i="12"/>
  <c r="B3741" i="12"/>
  <c r="U3740" i="12"/>
  <c r="E3740" i="12"/>
  <c r="F3740" i="12" s="1"/>
  <c r="W3739" i="12"/>
  <c r="K3739" i="12"/>
  <c r="Q3739" i="12"/>
  <c r="R3739" i="12" s="1"/>
  <c r="Q3740" i="12" l="1"/>
  <c r="R3740" i="12" s="1"/>
  <c r="E199" i="13"/>
  <c r="J3741" i="12"/>
  <c r="Y3741" i="12"/>
  <c r="I3741" i="12"/>
  <c r="V3741" i="12"/>
  <c r="B3742" i="12"/>
  <c r="U3741" i="12"/>
  <c r="E3741" i="12"/>
  <c r="F3741" i="12" s="1"/>
  <c r="N3741" i="12"/>
  <c r="O3741" i="12" s="1"/>
  <c r="P3741" i="12" s="1"/>
  <c r="K3740" i="12"/>
  <c r="W3740" i="12"/>
  <c r="E198" i="13" l="1"/>
  <c r="J3742" i="12"/>
  <c r="Y3742" i="12"/>
  <c r="I3742" i="12"/>
  <c r="V3742" i="12"/>
  <c r="B3743" i="12"/>
  <c r="U3742" i="12"/>
  <c r="E3742" i="12"/>
  <c r="F3742" i="12" s="1"/>
  <c r="N3742" i="12"/>
  <c r="O3742" i="12" s="1"/>
  <c r="P3742" i="12" s="1"/>
  <c r="K3741" i="12"/>
  <c r="Q3741" i="12"/>
  <c r="R3741" i="12" s="1"/>
  <c r="W3741" i="12"/>
  <c r="W3742" i="12" l="1"/>
  <c r="E197" i="13"/>
  <c r="V3743" i="12"/>
  <c r="B3744" i="12"/>
  <c r="U3743" i="12"/>
  <c r="E3743" i="12"/>
  <c r="F3743" i="12" s="1"/>
  <c r="N3743" i="12"/>
  <c r="O3743" i="12" s="1"/>
  <c r="P3743" i="12" s="1"/>
  <c r="J3743" i="12"/>
  <c r="Y3743" i="12"/>
  <c r="I3743" i="12"/>
  <c r="K3742" i="12"/>
  <c r="Q3742" i="12"/>
  <c r="R3742" i="12" s="1"/>
  <c r="W3743" i="12" l="1"/>
  <c r="Q3743" i="12"/>
  <c r="R3743" i="12" s="1"/>
  <c r="E196" i="13"/>
  <c r="N3744" i="12"/>
  <c r="O3744" i="12" s="1"/>
  <c r="P3744" i="12" s="1"/>
  <c r="J3744" i="12"/>
  <c r="V3744" i="12"/>
  <c r="B3745" i="12"/>
  <c r="Y3744" i="12"/>
  <c r="U3744" i="12"/>
  <c r="I3744" i="12"/>
  <c r="E3744" i="12"/>
  <c r="F3744" i="12" s="1"/>
  <c r="K3743" i="12"/>
  <c r="K3744" i="12" l="1"/>
  <c r="W3744" i="12"/>
  <c r="Q3744" i="12"/>
  <c r="R3744" i="12" s="1"/>
  <c r="E195" i="13"/>
  <c r="N3745" i="12"/>
  <c r="O3745" i="12" s="1"/>
  <c r="P3745" i="12" s="1"/>
  <c r="J3745" i="12"/>
  <c r="Y3745" i="12"/>
  <c r="I3745" i="12"/>
  <c r="B3746" i="12"/>
  <c r="U3745" i="12"/>
  <c r="E3745" i="12"/>
  <c r="F3745" i="12" s="1"/>
  <c r="V3745" i="12"/>
  <c r="K3745" i="12" l="1"/>
  <c r="Q3745" i="12"/>
  <c r="R3745" i="12" s="1"/>
  <c r="W3745" i="12"/>
  <c r="E194" i="13"/>
  <c r="N3746" i="12"/>
  <c r="O3746" i="12" s="1"/>
  <c r="P3746" i="12" s="1"/>
  <c r="J3746" i="12"/>
  <c r="Y3746" i="12"/>
  <c r="I3746" i="12"/>
  <c r="V3746" i="12"/>
  <c r="B3747" i="12"/>
  <c r="U3746" i="12"/>
  <c r="E3746" i="12"/>
  <c r="F3746" i="12" s="1"/>
  <c r="K3746" i="12" l="1"/>
  <c r="Q3746" i="12"/>
  <c r="R3746" i="12" s="1"/>
  <c r="W3746" i="12"/>
  <c r="E193" i="13"/>
  <c r="J3747" i="12"/>
  <c r="Y3747" i="12"/>
  <c r="I3747" i="12"/>
  <c r="V3747" i="12"/>
  <c r="B3748" i="12"/>
  <c r="U3747" i="12"/>
  <c r="E3747" i="12"/>
  <c r="F3747" i="12" s="1"/>
  <c r="N3747" i="12"/>
  <c r="O3747" i="12" s="1"/>
  <c r="P3747" i="12" s="1"/>
  <c r="W3747" i="12" l="1"/>
  <c r="K3747" i="12"/>
  <c r="Q3747" i="12"/>
  <c r="R3747" i="12" s="1"/>
  <c r="E192" i="13"/>
  <c r="V3748" i="12"/>
  <c r="B3749" i="12"/>
  <c r="U3748" i="12"/>
  <c r="E3748" i="12"/>
  <c r="F3748" i="12" s="1"/>
  <c r="N3748" i="12"/>
  <c r="O3748" i="12" s="1"/>
  <c r="P3748" i="12" s="1"/>
  <c r="J3748" i="12"/>
  <c r="Y3748" i="12"/>
  <c r="I3748" i="12"/>
  <c r="Q3748" i="12" l="1"/>
  <c r="R3748" i="12" s="1"/>
  <c r="W3748" i="12"/>
  <c r="E191" i="13"/>
  <c r="B3750" i="12"/>
  <c r="U3749" i="12"/>
  <c r="E3749" i="12"/>
  <c r="F3749" i="12" s="1"/>
  <c r="N3749" i="12"/>
  <c r="O3749" i="12" s="1"/>
  <c r="P3749" i="12" s="1"/>
  <c r="Y3749" i="12"/>
  <c r="I3749" i="12"/>
  <c r="V3749" i="12"/>
  <c r="J3749" i="12"/>
  <c r="K3748" i="12"/>
  <c r="W3749" i="12" l="1"/>
  <c r="K3749" i="12"/>
  <c r="E190" i="13"/>
  <c r="N3750" i="12"/>
  <c r="O3750" i="12" s="1"/>
  <c r="P3750" i="12" s="1"/>
  <c r="J3750" i="12"/>
  <c r="Y3750" i="12"/>
  <c r="I3750" i="12"/>
  <c r="V3750" i="12"/>
  <c r="B3751" i="12"/>
  <c r="U3750" i="12"/>
  <c r="E3750" i="12"/>
  <c r="F3750" i="12" s="1"/>
  <c r="Q3749" i="12"/>
  <c r="R3749" i="12" s="1"/>
  <c r="K3750" i="12" l="1"/>
  <c r="Q3750" i="12"/>
  <c r="R3750" i="12" s="1"/>
  <c r="W3750" i="12"/>
  <c r="E189" i="13"/>
  <c r="N3751" i="12"/>
  <c r="O3751" i="12" s="1"/>
  <c r="P3751" i="12" s="1"/>
  <c r="J3751" i="12"/>
  <c r="Y3751" i="12"/>
  <c r="I3751" i="12"/>
  <c r="V3751" i="12"/>
  <c r="U3751" i="12"/>
  <c r="E3751" i="12"/>
  <c r="F3751" i="12" s="1"/>
  <c r="B3752" i="12"/>
  <c r="W3751" i="12" l="1"/>
  <c r="E188" i="13"/>
  <c r="N3752" i="12"/>
  <c r="O3752" i="12" s="1"/>
  <c r="P3752" i="12" s="1"/>
  <c r="J3752" i="12"/>
  <c r="I3752" i="12"/>
  <c r="Y3752" i="12"/>
  <c r="E3752" i="12"/>
  <c r="F3752" i="12" s="1"/>
  <c r="V3752" i="12"/>
  <c r="B3753" i="12"/>
  <c r="U3752" i="12"/>
  <c r="Q3751" i="12"/>
  <c r="R3751" i="12" s="1"/>
  <c r="K3751" i="12"/>
  <c r="Q3752" i="12" l="1"/>
  <c r="R3752" i="12" s="1"/>
  <c r="K3752" i="12"/>
  <c r="W3752" i="12"/>
  <c r="E187" i="13"/>
  <c r="U3753" i="12"/>
  <c r="B3754" i="12"/>
  <c r="N3753" i="12"/>
  <c r="O3753" i="12" s="1"/>
  <c r="P3753" i="12" s="1"/>
  <c r="J3753" i="12"/>
  <c r="I3753" i="12"/>
  <c r="E3753" i="12"/>
  <c r="F3753" i="12" s="1"/>
  <c r="Y3753" i="12"/>
  <c r="V3753" i="12"/>
  <c r="W3753" i="12" l="1"/>
  <c r="K3753" i="12"/>
  <c r="Q3753" i="12"/>
  <c r="R3753" i="12" s="1"/>
  <c r="E186" i="13"/>
  <c r="J3754" i="12"/>
  <c r="B3755" i="12"/>
  <c r="U3754" i="12"/>
  <c r="E3754" i="12"/>
  <c r="F3754" i="12" s="1"/>
  <c r="Y3754" i="12"/>
  <c r="V3754" i="12"/>
  <c r="N3754" i="12"/>
  <c r="O3754" i="12" s="1"/>
  <c r="P3754" i="12" s="1"/>
  <c r="I3754" i="12"/>
  <c r="K3754" i="12" l="1"/>
  <c r="Q3754" i="12"/>
  <c r="R3754" i="12" s="1"/>
  <c r="W3754" i="12"/>
  <c r="E185" i="13"/>
  <c r="Y3755" i="12"/>
  <c r="I3755" i="12"/>
  <c r="B3756" i="12"/>
  <c r="N3755" i="12"/>
  <c r="O3755" i="12" s="1"/>
  <c r="P3755" i="12" s="1"/>
  <c r="J3755" i="12"/>
  <c r="E3755" i="12"/>
  <c r="F3755" i="12" s="1"/>
  <c r="U3755" i="12"/>
  <c r="V3755" i="12"/>
  <c r="K3755" i="12" l="1"/>
  <c r="W3755" i="12"/>
  <c r="Q3755" i="12"/>
  <c r="R3755" i="12" s="1"/>
  <c r="E184" i="13"/>
  <c r="V3756" i="12"/>
  <c r="N3756" i="12"/>
  <c r="O3756" i="12" s="1"/>
  <c r="P3756" i="12" s="1"/>
  <c r="U3756" i="12"/>
  <c r="B3757" i="12"/>
  <c r="J3756" i="12"/>
  <c r="E3756" i="12"/>
  <c r="F3756" i="12" s="1"/>
  <c r="Y3756" i="12"/>
  <c r="I3756" i="12"/>
  <c r="K3756" i="12" l="1"/>
  <c r="E183" i="13"/>
  <c r="B3758" i="12"/>
  <c r="J3757" i="12"/>
  <c r="I3757" i="12"/>
  <c r="E3757" i="12"/>
  <c r="F3757" i="12" s="1"/>
  <c r="Y3757" i="12"/>
  <c r="V3757" i="12"/>
  <c r="U3757" i="12"/>
  <c r="N3757" i="12"/>
  <c r="O3757" i="12" s="1"/>
  <c r="P3757" i="12" s="1"/>
  <c r="Q3756" i="12"/>
  <c r="R3756" i="12" s="1"/>
  <c r="W3756" i="12"/>
  <c r="W3757" i="12" l="1"/>
  <c r="E182" i="13"/>
  <c r="N3758" i="12"/>
  <c r="O3758" i="12" s="1"/>
  <c r="P3758" i="12" s="1"/>
  <c r="Y3758" i="12"/>
  <c r="I3758" i="12"/>
  <c r="V3758" i="12"/>
  <c r="U3758" i="12"/>
  <c r="J3758" i="12"/>
  <c r="B3759" i="12"/>
  <c r="E3758" i="12"/>
  <c r="F3758" i="12" s="1"/>
  <c r="Q3757" i="12"/>
  <c r="R3757" i="12" s="1"/>
  <c r="K3757" i="12"/>
  <c r="W3758" i="12" l="1"/>
  <c r="K3758" i="12"/>
  <c r="E181" i="13"/>
  <c r="Y3759" i="12"/>
  <c r="I3759" i="12"/>
  <c r="V3759" i="12"/>
  <c r="B3760" i="12"/>
  <c r="U3759" i="12"/>
  <c r="E3759" i="12"/>
  <c r="F3759" i="12" s="1"/>
  <c r="N3759" i="12"/>
  <c r="O3759" i="12" s="1"/>
  <c r="P3759" i="12" s="1"/>
  <c r="J3759" i="12"/>
  <c r="Q3758" i="12"/>
  <c r="R3758" i="12" s="1"/>
  <c r="W3759" i="12" l="1"/>
  <c r="K3759" i="12"/>
  <c r="Q3759" i="12"/>
  <c r="R3759" i="12" s="1"/>
  <c r="E180" i="13"/>
  <c r="J3760" i="12"/>
  <c r="Y3760" i="12"/>
  <c r="I3760" i="12"/>
  <c r="V3760" i="12"/>
  <c r="N3760" i="12"/>
  <c r="O3760" i="12" s="1"/>
  <c r="P3760" i="12" s="1"/>
  <c r="B3761" i="12"/>
  <c r="E3760" i="12"/>
  <c r="F3760" i="12" s="1"/>
  <c r="U3760" i="12"/>
  <c r="W3760" i="12" l="1"/>
  <c r="Q3760" i="12"/>
  <c r="R3760" i="12" s="1"/>
  <c r="E179" i="13"/>
  <c r="V3761" i="12"/>
  <c r="B3762" i="12"/>
  <c r="U3761" i="12"/>
  <c r="E3761" i="12"/>
  <c r="F3761" i="12" s="1"/>
  <c r="J3761" i="12"/>
  <c r="I3761" i="12"/>
  <c r="Y3761" i="12"/>
  <c r="N3761" i="12"/>
  <c r="O3761" i="12" s="1"/>
  <c r="P3761" i="12" s="1"/>
  <c r="K3760" i="12"/>
  <c r="W3761" i="12" l="1"/>
  <c r="E178" i="13"/>
  <c r="E3762" i="12"/>
  <c r="F3762" i="12" s="1"/>
  <c r="Y3762" i="12"/>
  <c r="V3762" i="12"/>
  <c r="U3762" i="12"/>
  <c r="J3762" i="12"/>
  <c r="I3762" i="12"/>
  <c r="B3763" i="12"/>
  <c r="N3762" i="12"/>
  <c r="O3762" i="12" s="1"/>
  <c r="P3762" i="12" s="1"/>
  <c r="Q3761" i="12"/>
  <c r="R3761" i="12" s="1"/>
  <c r="K3761" i="12"/>
  <c r="E177" i="13" l="1"/>
  <c r="J3763" i="12"/>
  <c r="Y3763" i="12"/>
  <c r="I3763" i="12"/>
  <c r="B3764" i="12"/>
  <c r="U3763" i="12"/>
  <c r="E3763" i="12"/>
  <c r="F3763" i="12" s="1"/>
  <c r="V3763" i="12"/>
  <c r="N3763" i="12"/>
  <c r="O3763" i="12" s="1"/>
  <c r="P3763" i="12" s="1"/>
  <c r="K3762" i="12"/>
  <c r="Q3762" i="12"/>
  <c r="R3762" i="12" s="1"/>
  <c r="W3762" i="12"/>
  <c r="W3763" i="12" l="1"/>
  <c r="E176" i="13"/>
  <c r="N3764" i="12"/>
  <c r="O3764" i="12" s="1"/>
  <c r="P3764" i="12" s="1"/>
  <c r="J3764" i="12"/>
  <c r="V3764" i="12"/>
  <c r="B3765" i="12"/>
  <c r="I3764" i="12"/>
  <c r="E3764" i="12"/>
  <c r="F3764" i="12" s="1"/>
  <c r="Y3764" i="12"/>
  <c r="U3764" i="12"/>
  <c r="K3763" i="12"/>
  <c r="Q3763" i="12"/>
  <c r="R3763" i="12" s="1"/>
  <c r="W3764" i="12" l="1"/>
  <c r="Q3764" i="12"/>
  <c r="R3764" i="12" s="1"/>
  <c r="K3764" i="12"/>
  <c r="E175" i="13"/>
  <c r="J3765" i="12"/>
  <c r="Y3765" i="12"/>
  <c r="I3765" i="12"/>
  <c r="N3765" i="12"/>
  <c r="O3765" i="12" s="1"/>
  <c r="P3765" i="12" s="1"/>
  <c r="B3766" i="12"/>
  <c r="E3765" i="12"/>
  <c r="F3765" i="12" s="1"/>
  <c r="U3765" i="12"/>
  <c r="V3765" i="12"/>
  <c r="W3765" i="12" l="1"/>
  <c r="E174" i="13"/>
  <c r="V3766" i="12"/>
  <c r="B3767" i="12"/>
  <c r="U3766" i="12"/>
  <c r="E3766" i="12"/>
  <c r="F3766" i="12" s="1"/>
  <c r="J3766" i="12"/>
  <c r="I3766" i="12"/>
  <c r="N3766" i="12"/>
  <c r="O3766" i="12" s="1"/>
  <c r="P3766" i="12" s="1"/>
  <c r="Y3766" i="12"/>
  <c r="Q3765" i="12"/>
  <c r="R3765" i="12" s="1"/>
  <c r="K3765" i="12"/>
  <c r="W3766" i="12" l="1"/>
  <c r="Q3766" i="12"/>
  <c r="R3766" i="12" s="1"/>
  <c r="K3766" i="12"/>
  <c r="E173" i="13"/>
  <c r="B3768" i="12"/>
  <c r="U3767" i="12"/>
  <c r="E3767" i="12"/>
  <c r="F3767" i="12" s="1"/>
  <c r="N3767" i="12"/>
  <c r="O3767" i="12" s="1"/>
  <c r="P3767" i="12" s="1"/>
  <c r="Y3767" i="12"/>
  <c r="I3767" i="12"/>
  <c r="J3767" i="12"/>
  <c r="V3767" i="12"/>
  <c r="Q3767" i="12" l="1"/>
  <c r="R3767" i="12" s="1"/>
  <c r="W3767" i="12"/>
  <c r="E172" i="13"/>
  <c r="N3768" i="12"/>
  <c r="O3768" i="12" s="1"/>
  <c r="P3768" i="12" s="1"/>
  <c r="J3768" i="12"/>
  <c r="Y3768" i="12"/>
  <c r="I3768" i="12"/>
  <c r="V3768" i="12"/>
  <c r="E3768" i="12"/>
  <c r="F3768" i="12" s="1"/>
  <c r="B3769" i="12"/>
  <c r="U3768" i="12"/>
  <c r="K3767" i="12"/>
  <c r="K3768" i="12" l="1"/>
  <c r="Q3768" i="12"/>
  <c r="R3768" i="12" s="1"/>
  <c r="W3768" i="12"/>
  <c r="E171" i="13"/>
  <c r="N3769" i="12"/>
  <c r="O3769" i="12" s="1"/>
  <c r="P3769" i="12" s="1"/>
  <c r="V3769" i="12"/>
  <c r="B3770" i="12"/>
  <c r="U3769" i="12"/>
  <c r="J3769" i="12"/>
  <c r="I3769" i="12"/>
  <c r="E3769" i="12"/>
  <c r="F3769" i="12" s="1"/>
  <c r="Y3769" i="12"/>
  <c r="W3769" i="12" l="1"/>
  <c r="K3769" i="12"/>
  <c r="Q3769" i="12"/>
  <c r="R3769" i="12" s="1"/>
  <c r="E170" i="13"/>
  <c r="J3770" i="12"/>
  <c r="Y3770" i="12"/>
  <c r="I3770" i="12"/>
  <c r="B3771" i="12"/>
  <c r="U3770" i="12"/>
  <c r="E3770" i="12"/>
  <c r="F3770" i="12" s="1"/>
  <c r="V3770" i="12"/>
  <c r="N3770" i="12"/>
  <c r="O3770" i="12" s="1"/>
  <c r="P3770" i="12" s="1"/>
  <c r="Q3770" i="12" l="1"/>
  <c r="R3770" i="12" s="1"/>
  <c r="W3770" i="12"/>
  <c r="E169" i="13"/>
  <c r="Y3771" i="12"/>
  <c r="I3771" i="12"/>
  <c r="V3771" i="12"/>
  <c r="B3772" i="12"/>
  <c r="U3771" i="12"/>
  <c r="E3771" i="12"/>
  <c r="F3771" i="12" s="1"/>
  <c r="N3771" i="12"/>
  <c r="O3771" i="12" s="1"/>
  <c r="P3771" i="12" s="1"/>
  <c r="J3771" i="12"/>
  <c r="K3770" i="12"/>
  <c r="W3771" i="12" l="1"/>
  <c r="E168" i="13"/>
  <c r="V3772" i="12"/>
  <c r="B3773" i="12"/>
  <c r="U3772" i="12"/>
  <c r="E3772" i="12"/>
  <c r="F3772" i="12" s="1"/>
  <c r="N3772" i="12"/>
  <c r="O3772" i="12" s="1"/>
  <c r="P3772" i="12" s="1"/>
  <c r="J3772" i="12"/>
  <c r="I3772" i="12"/>
  <c r="Y3772" i="12"/>
  <c r="K3771" i="12"/>
  <c r="Q3771" i="12"/>
  <c r="R3771" i="12" s="1"/>
  <c r="W3772" i="12" l="1"/>
  <c r="E167" i="13"/>
  <c r="J3773" i="12"/>
  <c r="Y3773" i="12"/>
  <c r="I3773" i="12"/>
  <c r="B3774" i="12"/>
  <c r="V3773" i="12"/>
  <c r="U3773" i="12"/>
  <c r="N3773" i="12"/>
  <c r="O3773" i="12" s="1"/>
  <c r="P3773" i="12" s="1"/>
  <c r="E3773" i="12"/>
  <c r="F3773" i="12" s="1"/>
  <c r="K3772" i="12"/>
  <c r="Q3772" i="12"/>
  <c r="R3772" i="12" s="1"/>
  <c r="W3773" i="12" l="1"/>
  <c r="Q3773" i="12"/>
  <c r="R3773" i="12" s="1"/>
  <c r="E166" i="13"/>
  <c r="N3774" i="12"/>
  <c r="O3774" i="12" s="1"/>
  <c r="P3774" i="12" s="1"/>
  <c r="J3774" i="12"/>
  <c r="Y3774" i="12"/>
  <c r="I3774" i="12"/>
  <c r="V3774" i="12"/>
  <c r="B3775" i="12"/>
  <c r="U3774" i="12"/>
  <c r="E3774" i="12"/>
  <c r="F3774" i="12" s="1"/>
  <c r="K3773" i="12"/>
  <c r="W3774" i="12" l="1"/>
  <c r="Q3774" i="12"/>
  <c r="R3774" i="12" s="1"/>
  <c r="E165" i="13"/>
  <c r="J3775" i="12"/>
  <c r="Y3775" i="12"/>
  <c r="I3775" i="12"/>
  <c r="V3775" i="12"/>
  <c r="B3776" i="12"/>
  <c r="U3775" i="12"/>
  <c r="E3775" i="12"/>
  <c r="F3775" i="12" s="1"/>
  <c r="N3775" i="12"/>
  <c r="O3775" i="12" s="1"/>
  <c r="P3775" i="12" s="1"/>
  <c r="K3774" i="12"/>
  <c r="W3775" i="12" l="1"/>
  <c r="Q3775" i="12"/>
  <c r="R3775" i="12" s="1"/>
  <c r="E164" i="13"/>
  <c r="J3776" i="12"/>
  <c r="Y3776" i="12"/>
  <c r="I3776" i="12"/>
  <c r="V3776" i="12"/>
  <c r="B3777" i="12"/>
  <c r="U3776" i="12"/>
  <c r="E3776" i="12"/>
  <c r="F3776" i="12" s="1"/>
  <c r="N3776" i="12"/>
  <c r="O3776" i="12" s="1"/>
  <c r="P3776" i="12" s="1"/>
  <c r="K3775" i="12"/>
  <c r="K3776" i="12" l="1"/>
  <c r="Q3776" i="12"/>
  <c r="R3776" i="12" s="1"/>
  <c r="W3776" i="12"/>
  <c r="E163" i="13"/>
  <c r="V3777" i="12"/>
  <c r="B3778" i="12"/>
  <c r="U3777" i="12"/>
  <c r="E3777" i="12"/>
  <c r="F3777" i="12" s="1"/>
  <c r="N3777" i="12"/>
  <c r="O3777" i="12" s="1"/>
  <c r="P3777" i="12" s="1"/>
  <c r="Y3777" i="12"/>
  <c r="J3777" i="12"/>
  <c r="I3777" i="12"/>
  <c r="W3777" i="12" l="1"/>
  <c r="E162" i="13"/>
  <c r="N3778" i="12"/>
  <c r="O3778" i="12" s="1"/>
  <c r="P3778" i="12" s="1"/>
  <c r="J3778" i="12"/>
  <c r="Y3778" i="12"/>
  <c r="I3778" i="12"/>
  <c r="B3779" i="12"/>
  <c r="V3778" i="12"/>
  <c r="U3778" i="12"/>
  <c r="E3778" i="12"/>
  <c r="F3778" i="12" s="1"/>
  <c r="K3777" i="12"/>
  <c r="Q3777" i="12"/>
  <c r="R3777" i="12" s="1"/>
  <c r="W3778" i="12" l="1"/>
  <c r="K3778" i="12"/>
  <c r="Q3778" i="12"/>
  <c r="R3778" i="12" s="1"/>
  <c r="E161" i="13"/>
  <c r="N3779" i="12"/>
  <c r="O3779" i="12" s="1"/>
  <c r="P3779" i="12" s="1"/>
  <c r="J3779" i="12"/>
  <c r="Y3779" i="12"/>
  <c r="I3779" i="12"/>
  <c r="V3779" i="12"/>
  <c r="B3780" i="12"/>
  <c r="U3779" i="12"/>
  <c r="E3779" i="12"/>
  <c r="F3779" i="12" s="1"/>
  <c r="W3779" i="12" l="1"/>
  <c r="K3779" i="12"/>
  <c r="E160" i="13"/>
  <c r="N3780" i="12"/>
  <c r="O3780" i="12" s="1"/>
  <c r="P3780" i="12" s="1"/>
  <c r="J3780" i="12"/>
  <c r="Y3780" i="12"/>
  <c r="I3780" i="12"/>
  <c r="V3780" i="12"/>
  <c r="B3781" i="12"/>
  <c r="U3780" i="12"/>
  <c r="E3780" i="12"/>
  <c r="F3780" i="12" s="1"/>
  <c r="Q3779" i="12"/>
  <c r="R3779" i="12" s="1"/>
  <c r="W3780" i="12" l="1"/>
  <c r="Q3780" i="12"/>
  <c r="R3780" i="12" s="1"/>
  <c r="K3780" i="12"/>
  <c r="E159" i="13"/>
  <c r="J3781" i="12"/>
  <c r="Y3781" i="12"/>
  <c r="I3781" i="12"/>
  <c r="V3781" i="12"/>
  <c r="B3782" i="12"/>
  <c r="U3781" i="12"/>
  <c r="E3781" i="12"/>
  <c r="F3781" i="12" s="1"/>
  <c r="N3781" i="12"/>
  <c r="O3781" i="12" s="1"/>
  <c r="P3781" i="12" s="1"/>
  <c r="W3781" i="12" l="1"/>
  <c r="Q3781" i="12"/>
  <c r="R3781" i="12" s="1"/>
  <c r="K3781" i="12"/>
  <c r="E158" i="13"/>
  <c r="V3782" i="12"/>
  <c r="B3783" i="12"/>
  <c r="U3782" i="12"/>
  <c r="E3782" i="12"/>
  <c r="F3782" i="12" s="1"/>
  <c r="N3782" i="12"/>
  <c r="O3782" i="12" s="1"/>
  <c r="P3782" i="12" s="1"/>
  <c r="Y3782" i="12"/>
  <c r="J3782" i="12"/>
  <c r="I3782" i="12"/>
  <c r="K3782" i="12" l="1"/>
  <c r="Q3782" i="12"/>
  <c r="R3782" i="12" s="1"/>
  <c r="W3782" i="12"/>
  <c r="E157" i="13"/>
  <c r="B3784" i="12"/>
  <c r="U3783" i="12"/>
  <c r="E3783" i="12"/>
  <c r="F3783" i="12" s="1"/>
  <c r="N3783" i="12"/>
  <c r="O3783" i="12" s="1"/>
  <c r="P3783" i="12" s="1"/>
  <c r="J3783" i="12"/>
  <c r="Y3783" i="12"/>
  <c r="I3783" i="12"/>
  <c r="V3783" i="12"/>
  <c r="W3783" i="12" l="1"/>
  <c r="E156" i="13"/>
  <c r="N3784" i="12"/>
  <c r="O3784" i="12" s="1"/>
  <c r="P3784" i="12" s="1"/>
  <c r="J3784" i="12"/>
  <c r="Y3784" i="12"/>
  <c r="I3784" i="12"/>
  <c r="V3784" i="12"/>
  <c r="B3785" i="12"/>
  <c r="U3784" i="12"/>
  <c r="E3784" i="12"/>
  <c r="F3784" i="12" s="1"/>
  <c r="K3783" i="12"/>
  <c r="Q3783" i="12"/>
  <c r="R3783" i="12" s="1"/>
  <c r="W3784" i="12" l="1"/>
  <c r="E155" i="13"/>
  <c r="N3785" i="12"/>
  <c r="O3785" i="12" s="1"/>
  <c r="P3785" i="12" s="1"/>
  <c r="J3785" i="12"/>
  <c r="Y3785" i="12"/>
  <c r="I3785" i="12"/>
  <c r="V3785" i="12"/>
  <c r="B3786" i="12"/>
  <c r="U3785" i="12"/>
  <c r="E3785" i="12"/>
  <c r="F3785" i="12" s="1"/>
  <c r="K3784" i="12"/>
  <c r="Q3784" i="12"/>
  <c r="R3784" i="12" s="1"/>
  <c r="Q3785" i="12" l="1"/>
  <c r="R3785" i="12" s="1"/>
  <c r="E154" i="13"/>
  <c r="J3786" i="12"/>
  <c r="Y3786" i="12"/>
  <c r="I3786" i="12"/>
  <c r="V3786" i="12"/>
  <c r="B3787" i="12"/>
  <c r="U3786" i="12"/>
  <c r="E3786" i="12"/>
  <c r="F3786" i="12" s="1"/>
  <c r="N3786" i="12"/>
  <c r="O3786" i="12" s="1"/>
  <c r="P3786" i="12" s="1"/>
  <c r="K3785" i="12"/>
  <c r="W3785" i="12"/>
  <c r="W3786" i="12" l="1"/>
  <c r="E153" i="13"/>
  <c r="Y3787" i="12"/>
  <c r="I3787" i="12"/>
  <c r="V3787" i="12"/>
  <c r="B3788" i="12"/>
  <c r="U3787" i="12"/>
  <c r="E3787" i="12"/>
  <c r="F3787" i="12" s="1"/>
  <c r="N3787" i="12"/>
  <c r="O3787" i="12" s="1"/>
  <c r="P3787" i="12" s="1"/>
  <c r="J3787" i="12"/>
  <c r="K3786" i="12"/>
  <c r="Q3786" i="12"/>
  <c r="R3786" i="12" s="1"/>
  <c r="Q3787" i="12" l="1"/>
  <c r="R3787" i="12" s="1"/>
  <c r="E152" i="13"/>
  <c r="V3788" i="12"/>
  <c r="B3789" i="12"/>
  <c r="U3788" i="12"/>
  <c r="E3788" i="12"/>
  <c r="F3788" i="12" s="1"/>
  <c r="N3788" i="12"/>
  <c r="O3788" i="12" s="1"/>
  <c r="P3788" i="12" s="1"/>
  <c r="J3788" i="12"/>
  <c r="Y3788" i="12"/>
  <c r="I3788" i="12"/>
  <c r="K3787" i="12"/>
  <c r="W3787" i="12"/>
  <c r="Q3788" i="12" l="1"/>
  <c r="R3788" i="12" s="1"/>
  <c r="W3788" i="12"/>
  <c r="E151" i="13"/>
  <c r="N3789" i="12"/>
  <c r="O3789" i="12" s="1"/>
  <c r="P3789" i="12" s="1"/>
  <c r="J3789" i="12"/>
  <c r="Y3789" i="12"/>
  <c r="I3789" i="12"/>
  <c r="B3790" i="12"/>
  <c r="U3789" i="12"/>
  <c r="V3789" i="12"/>
  <c r="E3789" i="12"/>
  <c r="F3789" i="12" s="1"/>
  <c r="K3788" i="12"/>
  <c r="W3789" i="12" l="1"/>
  <c r="Q3789" i="12"/>
  <c r="R3789" i="12" s="1"/>
  <c r="E150" i="13"/>
  <c r="N3790" i="12"/>
  <c r="O3790" i="12" s="1"/>
  <c r="P3790" i="12" s="1"/>
  <c r="J3790" i="12"/>
  <c r="Y3790" i="12"/>
  <c r="I3790" i="12"/>
  <c r="V3790" i="12"/>
  <c r="B3791" i="12"/>
  <c r="U3790" i="12"/>
  <c r="E3790" i="12"/>
  <c r="F3790" i="12" s="1"/>
  <c r="K3789" i="12"/>
  <c r="Q3790" i="12" l="1"/>
  <c r="R3790" i="12" s="1"/>
  <c r="W3790" i="12"/>
  <c r="E149" i="13"/>
  <c r="J3791" i="12"/>
  <c r="Y3791" i="12"/>
  <c r="I3791" i="12"/>
  <c r="V3791" i="12"/>
  <c r="B3792" i="12"/>
  <c r="U3791" i="12"/>
  <c r="E3791" i="12"/>
  <c r="F3791" i="12" s="1"/>
  <c r="N3791" i="12"/>
  <c r="O3791" i="12" s="1"/>
  <c r="P3791" i="12" s="1"/>
  <c r="K3790" i="12"/>
  <c r="Q3791" i="12" l="1"/>
  <c r="R3791" i="12" s="1"/>
  <c r="K3791" i="12"/>
  <c r="W3791" i="12"/>
  <c r="E148" i="13"/>
  <c r="J3792" i="12"/>
  <c r="Y3792" i="12"/>
  <c r="I3792" i="12"/>
  <c r="V3792" i="12"/>
  <c r="B3793" i="12"/>
  <c r="U3792" i="12"/>
  <c r="E3792" i="12"/>
  <c r="F3792" i="12" s="1"/>
  <c r="N3792" i="12"/>
  <c r="O3792" i="12" s="1"/>
  <c r="P3792" i="12" s="1"/>
  <c r="W3792" i="12" l="1"/>
  <c r="Q3792" i="12"/>
  <c r="R3792" i="12" s="1"/>
  <c r="E147" i="13"/>
  <c r="V3793" i="12"/>
  <c r="B3794" i="12"/>
  <c r="U3793" i="12"/>
  <c r="E3793" i="12"/>
  <c r="F3793" i="12" s="1"/>
  <c r="N3793" i="12"/>
  <c r="O3793" i="12" s="1"/>
  <c r="P3793" i="12" s="1"/>
  <c r="Y3793" i="12"/>
  <c r="J3793" i="12"/>
  <c r="I3793" i="12"/>
  <c r="K3792" i="12"/>
  <c r="Q3793" i="12" l="1"/>
  <c r="R3793" i="12" s="1"/>
  <c r="K3793" i="12"/>
  <c r="W3793" i="12"/>
  <c r="E146" i="13"/>
  <c r="N3794" i="12"/>
  <c r="O3794" i="12" s="1"/>
  <c r="P3794" i="12" s="1"/>
  <c r="J3794" i="12"/>
  <c r="Y3794" i="12"/>
  <c r="I3794" i="12"/>
  <c r="B3795" i="12"/>
  <c r="U3794" i="12"/>
  <c r="V3794" i="12"/>
  <c r="E3794" i="12"/>
  <c r="F3794" i="12" s="1"/>
  <c r="W3794" i="12" l="1"/>
  <c r="E145" i="13"/>
  <c r="N3795" i="12"/>
  <c r="O3795" i="12" s="1"/>
  <c r="P3795" i="12" s="1"/>
  <c r="J3795" i="12"/>
  <c r="Y3795" i="12"/>
  <c r="I3795" i="12"/>
  <c r="V3795" i="12"/>
  <c r="B3796" i="12"/>
  <c r="U3795" i="12"/>
  <c r="E3795" i="12"/>
  <c r="F3795" i="12" s="1"/>
  <c r="Q3794" i="12"/>
  <c r="R3794" i="12" s="1"/>
  <c r="K3794" i="12"/>
  <c r="K3795" i="12" l="1"/>
  <c r="Q3795" i="12"/>
  <c r="R3795" i="12" s="1"/>
  <c r="W3795" i="12"/>
  <c r="E144" i="13"/>
  <c r="N3796" i="12"/>
  <c r="O3796" i="12" s="1"/>
  <c r="P3796" i="12" s="1"/>
  <c r="J3796" i="12"/>
  <c r="Y3796" i="12"/>
  <c r="I3796" i="12"/>
  <c r="V3796" i="12"/>
  <c r="B3797" i="12"/>
  <c r="U3796" i="12"/>
  <c r="E3796" i="12"/>
  <c r="F3796" i="12" s="1"/>
  <c r="Q3796" i="12" l="1"/>
  <c r="R3796" i="12" s="1"/>
  <c r="W3796" i="12"/>
  <c r="E143" i="13"/>
  <c r="J3797" i="12"/>
  <c r="Y3797" i="12"/>
  <c r="I3797" i="12"/>
  <c r="V3797" i="12"/>
  <c r="B3798" i="12"/>
  <c r="U3797" i="12"/>
  <c r="E3797" i="12"/>
  <c r="F3797" i="12" s="1"/>
  <c r="N3797" i="12"/>
  <c r="O3797" i="12" s="1"/>
  <c r="P3797" i="12" s="1"/>
  <c r="K3796" i="12"/>
  <c r="W3797" i="12" l="1"/>
  <c r="K3797" i="12"/>
  <c r="Q3797" i="12"/>
  <c r="R3797" i="12" s="1"/>
  <c r="E142" i="13"/>
  <c r="V3798" i="12"/>
  <c r="B3799" i="12"/>
  <c r="U3798" i="12"/>
  <c r="E3798" i="12"/>
  <c r="F3798" i="12" s="1"/>
  <c r="N3798" i="12"/>
  <c r="O3798" i="12" s="1"/>
  <c r="P3798" i="12" s="1"/>
  <c r="Y3798" i="12"/>
  <c r="J3798" i="12"/>
  <c r="I3798" i="12"/>
  <c r="W3798" i="12" l="1"/>
  <c r="K3798" i="12"/>
  <c r="Q3798" i="12"/>
  <c r="R3798" i="12" s="1"/>
  <c r="E141" i="13"/>
  <c r="B3800" i="12"/>
  <c r="U3799" i="12"/>
  <c r="E3799" i="12"/>
  <c r="F3799" i="12" s="1"/>
  <c r="N3799" i="12"/>
  <c r="O3799" i="12" s="1"/>
  <c r="P3799" i="12" s="1"/>
  <c r="J3799" i="12"/>
  <c r="Y3799" i="12"/>
  <c r="I3799" i="12"/>
  <c r="V3799" i="12"/>
  <c r="W3799" i="12" l="1"/>
  <c r="E140" i="13"/>
  <c r="N3800" i="12"/>
  <c r="O3800" i="12" s="1"/>
  <c r="P3800" i="12" s="1"/>
  <c r="J3800" i="12"/>
  <c r="Y3800" i="12"/>
  <c r="I3800" i="12"/>
  <c r="V3800" i="12"/>
  <c r="B3801" i="12"/>
  <c r="U3800" i="12"/>
  <c r="E3800" i="12"/>
  <c r="F3800" i="12" s="1"/>
  <c r="K3799" i="12"/>
  <c r="Q3799" i="12"/>
  <c r="R3799" i="12" s="1"/>
  <c r="E139" i="13" l="1"/>
  <c r="N3801" i="12"/>
  <c r="O3801" i="12" s="1"/>
  <c r="P3801" i="12" s="1"/>
  <c r="J3801" i="12"/>
  <c r="Y3801" i="12"/>
  <c r="I3801" i="12"/>
  <c r="V3801" i="12"/>
  <c r="B3802" i="12"/>
  <c r="U3801" i="12"/>
  <c r="E3801" i="12"/>
  <c r="F3801" i="12" s="1"/>
  <c r="K3800" i="12"/>
  <c r="Q3800" i="12"/>
  <c r="R3800" i="12" s="1"/>
  <c r="W3800" i="12"/>
  <c r="W3801" i="12" l="1"/>
  <c r="Q3801" i="12"/>
  <c r="R3801" i="12" s="1"/>
  <c r="E138" i="13"/>
  <c r="J3802" i="12"/>
  <c r="Y3802" i="12"/>
  <c r="I3802" i="12"/>
  <c r="V3802" i="12"/>
  <c r="B3803" i="12"/>
  <c r="U3802" i="12"/>
  <c r="E3802" i="12"/>
  <c r="F3802" i="12" s="1"/>
  <c r="N3802" i="12"/>
  <c r="O3802" i="12" s="1"/>
  <c r="P3802" i="12" s="1"/>
  <c r="K3801" i="12"/>
  <c r="W3802" i="12" l="1"/>
  <c r="E137" i="13"/>
  <c r="Y3803" i="12"/>
  <c r="I3803" i="12"/>
  <c r="V3803" i="12"/>
  <c r="B3804" i="12"/>
  <c r="U3803" i="12"/>
  <c r="E3803" i="12"/>
  <c r="F3803" i="12" s="1"/>
  <c r="N3803" i="12"/>
  <c r="O3803" i="12" s="1"/>
  <c r="P3803" i="12" s="1"/>
  <c r="J3803" i="12"/>
  <c r="K3802" i="12"/>
  <c r="Q3802" i="12"/>
  <c r="R3802" i="12" s="1"/>
  <c r="W3803" i="12" l="1"/>
  <c r="E136" i="13"/>
  <c r="V3804" i="12"/>
  <c r="B3805" i="12"/>
  <c r="U3804" i="12"/>
  <c r="E3804" i="12"/>
  <c r="F3804" i="12" s="1"/>
  <c r="N3804" i="12"/>
  <c r="O3804" i="12" s="1"/>
  <c r="P3804" i="12" s="1"/>
  <c r="J3804" i="12"/>
  <c r="Y3804" i="12"/>
  <c r="I3804" i="12"/>
  <c r="K3803" i="12"/>
  <c r="Q3803" i="12"/>
  <c r="R3803" i="12" s="1"/>
  <c r="W3804" i="12" l="1"/>
  <c r="Q3804" i="12"/>
  <c r="R3804" i="12" s="1"/>
  <c r="E135" i="13"/>
  <c r="N3805" i="12"/>
  <c r="O3805" i="12" s="1"/>
  <c r="P3805" i="12" s="1"/>
  <c r="J3805" i="12"/>
  <c r="Y3805" i="12"/>
  <c r="I3805" i="12"/>
  <c r="B3806" i="12"/>
  <c r="V3805" i="12"/>
  <c r="U3805" i="12"/>
  <c r="E3805" i="12"/>
  <c r="F3805" i="12" s="1"/>
  <c r="K3804" i="12"/>
  <c r="Q3805" i="12" l="1"/>
  <c r="R3805" i="12" s="1"/>
  <c r="W3805" i="12"/>
  <c r="E134" i="13"/>
  <c r="N3806" i="12"/>
  <c r="O3806" i="12" s="1"/>
  <c r="P3806" i="12" s="1"/>
  <c r="J3806" i="12"/>
  <c r="Y3806" i="12"/>
  <c r="I3806" i="12"/>
  <c r="V3806" i="12"/>
  <c r="B3807" i="12"/>
  <c r="U3806" i="12"/>
  <c r="E3806" i="12"/>
  <c r="F3806" i="12" s="1"/>
  <c r="K3805" i="12"/>
  <c r="W3806" i="12" l="1"/>
  <c r="Q3806" i="12"/>
  <c r="R3806" i="12" s="1"/>
  <c r="E133" i="13"/>
  <c r="J3807" i="12"/>
  <c r="Y3807" i="12"/>
  <c r="I3807" i="12"/>
  <c r="V3807" i="12"/>
  <c r="B3808" i="12"/>
  <c r="U3807" i="12"/>
  <c r="E3807" i="12"/>
  <c r="F3807" i="12" s="1"/>
  <c r="N3807" i="12"/>
  <c r="O3807" i="12" s="1"/>
  <c r="P3807" i="12" s="1"/>
  <c r="K3806" i="12"/>
  <c r="Q3807" i="12" l="1"/>
  <c r="R3807" i="12" s="1"/>
  <c r="W3807" i="12"/>
  <c r="E132" i="13"/>
  <c r="J3808" i="12"/>
  <c r="Y3808" i="12"/>
  <c r="I3808" i="12"/>
  <c r="V3808" i="12"/>
  <c r="B3809" i="12"/>
  <c r="U3808" i="12"/>
  <c r="E3808" i="12"/>
  <c r="F3808" i="12" s="1"/>
  <c r="N3808" i="12"/>
  <c r="O3808" i="12" s="1"/>
  <c r="P3808" i="12" s="1"/>
  <c r="K3807" i="12"/>
  <c r="K3808" i="12" l="1"/>
  <c r="Q3808" i="12"/>
  <c r="R3808" i="12" s="1"/>
  <c r="W3808" i="12"/>
  <c r="E131" i="13"/>
  <c r="V3809" i="12"/>
  <c r="B3810" i="12"/>
  <c r="U3809" i="12"/>
  <c r="E3809" i="12"/>
  <c r="F3809" i="12" s="1"/>
  <c r="N3809" i="12"/>
  <c r="O3809" i="12" s="1"/>
  <c r="P3809" i="12" s="1"/>
  <c r="Y3809" i="12"/>
  <c r="J3809" i="12"/>
  <c r="I3809" i="12"/>
  <c r="W3809" i="12" l="1"/>
  <c r="E130" i="13"/>
  <c r="N3810" i="12"/>
  <c r="O3810" i="12" s="1"/>
  <c r="P3810" i="12" s="1"/>
  <c r="J3810" i="12"/>
  <c r="Y3810" i="12"/>
  <c r="I3810" i="12"/>
  <c r="B3811" i="12"/>
  <c r="V3810" i="12"/>
  <c r="U3810" i="12"/>
  <c r="E3810" i="12"/>
  <c r="F3810" i="12" s="1"/>
  <c r="K3809" i="12"/>
  <c r="Q3809" i="12"/>
  <c r="R3809" i="12" s="1"/>
  <c r="W3810" i="12" l="1"/>
  <c r="K3810" i="12"/>
  <c r="Q3810" i="12"/>
  <c r="R3810" i="12" s="1"/>
  <c r="E129" i="13"/>
  <c r="N3811" i="12"/>
  <c r="O3811" i="12" s="1"/>
  <c r="P3811" i="12" s="1"/>
  <c r="J3811" i="12"/>
  <c r="Y3811" i="12"/>
  <c r="I3811" i="12"/>
  <c r="V3811" i="12"/>
  <c r="B3812" i="12"/>
  <c r="U3811" i="12"/>
  <c r="E3811" i="12"/>
  <c r="F3811" i="12" s="1"/>
  <c r="W3811" i="12" l="1"/>
  <c r="K3811" i="12"/>
  <c r="E128" i="13"/>
  <c r="N3812" i="12"/>
  <c r="O3812" i="12" s="1"/>
  <c r="P3812" i="12" s="1"/>
  <c r="J3812" i="12"/>
  <c r="Y3812" i="12"/>
  <c r="I3812" i="12"/>
  <c r="V3812" i="12"/>
  <c r="B3813" i="12"/>
  <c r="U3812" i="12"/>
  <c r="E3812" i="12"/>
  <c r="F3812" i="12" s="1"/>
  <c r="Q3811" i="12"/>
  <c r="R3811" i="12" s="1"/>
  <c r="W3812" i="12" l="1"/>
  <c r="Q3812" i="12"/>
  <c r="R3812" i="12" s="1"/>
  <c r="K3812" i="12"/>
  <c r="E127" i="13"/>
  <c r="J3813" i="12"/>
  <c r="Y3813" i="12"/>
  <c r="I3813" i="12"/>
  <c r="V3813" i="12"/>
  <c r="B3814" i="12"/>
  <c r="U3813" i="12"/>
  <c r="E3813" i="12"/>
  <c r="F3813" i="12" s="1"/>
  <c r="N3813" i="12"/>
  <c r="O3813" i="12" s="1"/>
  <c r="P3813" i="12" s="1"/>
  <c r="W3813" i="12" l="1"/>
  <c r="Q3813" i="12"/>
  <c r="R3813" i="12" s="1"/>
  <c r="E126" i="13"/>
  <c r="V3814" i="12"/>
  <c r="U3814" i="12"/>
  <c r="E3814" i="12"/>
  <c r="F3814" i="12" s="1"/>
  <c r="B3815" i="12"/>
  <c r="N3814" i="12"/>
  <c r="O3814" i="12" s="1"/>
  <c r="P3814" i="12" s="1"/>
  <c r="Y3814" i="12"/>
  <c r="J3814" i="12"/>
  <c r="I3814" i="12"/>
  <c r="K3813" i="12"/>
  <c r="W3814" i="12" l="1"/>
  <c r="E125" i="13"/>
  <c r="V3815" i="12"/>
  <c r="Y3815" i="12"/>
  <c r="E3815" i="12"/>
  <c r="F3815" i="12" s="1"/>
  <c r="U3815" i="12"/>
  <c r="B3816" i="12"/>
  <c r="N3815" i="12"/>
  <c r="O3815" i="12" s="1"/>
  <c r="P3815" i="12" s="1"/>
  <c r="J3815" i="12"/>
  <c r="I3815" i="12"/>
  <c r="K3814" i="12"/>
  <c r="Q3814" i="12"/>
  <c r="R3814" i="12" s="1"/>
  <c r="K3815" i="12" l="1"/>
  <c r="W3815" i="12"/>
  <c r="Q3815" i="12"/>
  <c r="R3815" i="12" s="1"/>
  <c r="E124" i="13"/>
  <c r="J3816" i="12"/>
  <c r="Y3816" i="12"/>
  <c r="E3816" i="12"/>
  <c r="F3816" i="12" s="1"/>
  <c r="V3816" i="12"/>
  <c r="U3816" i="12"/>
  <c r="B3817" i="12"/>
  <c r="N3816" i="12"/>
  <c r="O3816" i="12" s="1"/>
  <c r="P3816" i="12" s="1"/>
  <c r="I3816" i="12"/>
  <c r="W3816" i="12" l="1"/>
  <c r="K3816" i="12"/>
  <c r="Q3816" i="12"/>
  <c r="R3816" i="12" s="1"/>
  <c r="E123" i="13"/>
  <c r="J3817" i="12"/>
  <c r="I3817" i="12"/>
  <c r="Y3817" i="12"/>
  <c r="E3817" i="12"/>
  <c r="F3817" i="12" s="1"/>
  <c r="V3817" i="12"/>
  <c r="U3817" i="12"/>
  <c r="B3818" i="12"/>
  <c r="N3817" i="12"/>
  <c r="O3817" i="12" s="1"/>
  <c r="P3817" i="12" s="1"/>
  <c r="K3817" i="12" l="1"/>
  <c r="Q3817" i="12"/>
  <c r="R3817" i="12" s="1"/>
  <c r="E122" i="13"/>
  <c r="N3818" i="12"/>
  <c r="O3818" i="12" s="1"/>
  <c r="P3818" i="12" s="1"/>
  <c r="B3819" i="12"/>
  <c r="J3818" i="12"/>
  <c r="I3818" i="12"/>
  <c r="E3818" i="12"/>
  <c r="F3818" i="12" s="1"/>
  <c r="Y3818" i="12"/>
  <c r="V3818" i="12"/>
  <c r="U3818" i="12"/>
  <c r="W3817" i="12"/>
  <c r="W3818" i="12" l="1"/>
  <c r="E121" i="13"/>
  <c r="N3819" i="12"/>
  <c r="O3819" i="12" s="1"/>
  <c r="P3819" i="12" s="1"/>
  <c r="J3819" i="12"/>
  <c r="Y3819" i="12"/>
  <c r="I3819" i="12"/>
  <c r="E3819" i="12"/>
  <c r="F3819" i="12" s="1"/>
  <c r="V3819" i="12"/>
  <c r="U3819" i="12"/>
  <c r="B3820" i="12"/>
  <c r="Q3818" i="12"/>
  <c r="R3818" i="12" s="1"/>
  <c r="K3818" i="12"/>
  <c r="Q3819" i="12" l="1"/>
  <c r="R3819" i="12" s="1"/>
  <c r="W3819" i="12"/>
  <c r="K3819" i="12"/>
  <c r="E120" i="13"/>
  <c r="J3820" i="12"/>
  <c r="V3820" i="12"/>
  <c r="N3820" i="12"/>
  <c r="O3820" i="12" s="1"/>
  <c r="P3820" i="12" s="1"/>
  <c r="B3821" i="12"/>
  <c r="I3820" i="12"/>
  <c r="E3820" i="12"/>
  <c r="F3820" i="12" s="1"/>
  <c r="Y3820" i="12"/>
  <c r="U3820" i="12"/>
  <c r="W3820" i="12" l="1"/>
  <c r="K3820" i="12"/>
  <c r="E119" i="13"/>
  <c r="E3821" i="12"/>
  <c r="F3821" i="12" s="1"/>
  <c r="Y3821" i="12"/>
  <c r="V3821" i="12"/>
  <c r="U3821" i="12"/>
  <c r="N3821" i="12"/>
  <c r="O3821" i="12" s="1"/>
  <c r="P3821" i="12" s="1"/>
  <c r="B3822" i="12"/>
  <c r="J3821" i="12"/>
  <c r="I3821" i="12"/>
  <c r="Q3820" i="12"/>
  <c r="R3820" i="12" s="1"/>
  <c r="W3821" i="12" l="1"/>
  <c r="E118" i="13"/>
  <c r="V3822" i="12"/>
  <c r="B3823" i="12"/>
  <c r="U3822" i="12"/>
  <c r="E3822" i="12"/>
  <c r="F3822" i="12" s="1"/>
  <c r="N3822" i="12"/>
  <c r="O3822" i="12" s="1"/>
  <c r="P3822" i="12" s="1"/>
  <c r="Y3822" i="12"/>
  <c r="J3822" i="12"/>
  <c r="I3822" i="12"/>
  <c r="K3821" i="12"/>
  <c r="Q3821" i="12"/>
  <c r="R3821" i="12" s="1"/>
  <c r="K3822" i="12" l="1"/>
  <c r="W3822" i="12"/>
  <c r="Q3822" i="12"/>
  <c r="R3822" i="12" s="1"/>
  <c r="E117" i="13"/>
  <c r="N3823" i="12"/>
  <c r="O3823" i="12" s="1"/>
  <c r="P3823" i="12" s="1"/>
  <c r="B3824" i="12"/>
  <c r="U3823" i="12"/>
  <c r="E3823" i="12"/>
  <c r="F3823" i="12" s="1"/>
  <c r="V3823" i="12"/>
  <c r="J3823" i="12"/>
  <c r="I3823" i="12"/>
  <c r="Y3823" i="12"/>
  <c r="Q3823" i="12" l="1"/>
  <c r="R3823" i="12" s="1"/>
  <c r="K3823" i="12"/>
  <c r="W3823" i="12"/>
  <c r="E116" i="13"/>
  <c r="N3824" i="12"/>
  <c r="O3824" i="12" s="1"/>
  <c r="P3824" i="12" s="1"/>
  <c r="J3824" i="12"/>
  <c r="Y3824" i="12"/>
  <c r="I3824" i="12"/>
  <c r="U3824" i="12"/>
  <c r="B3825" i="12"/>
  <c r="E3824" i="12"/>
  <c r="F3824" i="12" s="1"/>
  <c r="V3824" i="12"/>
  <c r="W3824" i="12" l="1"/>
  <c r="K3824" i="12"/>
  <c r="E115" i="13"/>
  <c r="V3825" i="12"/>
  <c r="B3826" i="12"/>
  <c r="U3825" i="12"/>
  <c r="E3825" i="12"/>
  <c r="F3825" i="12" s="1"/>
  <c r="N3825" i="12"/>
  <c r="O3825" i="12" s="1"/>
  <c r="P3825" i="12" s="1"/>
  <c r="J3825" i="12"/>
  <c r="I3825" i="12"/>
  <c r="Y3825" i="12"/>
  <c r="Q3824" i="12"/>
  <c r="R3824" i="12" s="1"/>
  <c r="W3825" i="12" l="1"/>
  <c r="Q3825" i="12"/>
  <c r="R3825" i="12" s="1"/>
  <c r="E114" i="13"/>
  <c r="J3826" i="12"/>
  <c r="Y3826" i="12"/>
  <c r="I3826" i="12"/>
  <c r="V3826" i="12"/>
  <c r="B3827" i="12"/>
  <c r="U3826" i="12"/>
  <c r="E3826" i="12"/>
  <c r="F3826" i="12" s="1"/>
  <c r="N3826" i="12"/>
  <c r="O3826" i="12" s="1"/>
  <c r="P3826" i="12" s="1"/>
  <c r="K3825" i="12"/>
  <c r="Q3826" i="12" l="1"/>
  <c r="R3826" i="12" s="1"/>
  <c r="K3826" i="12"/>
  <c r="W3826" i="12"/>
  <c r="E113" i="13"/>
  <c r="V3827" i="12"/>
  <c r="B3828" i="12"/>
  <c r="U3827" i="12"/>
  <c r="E3827" i="12"/>
  <c r="F3827" i="12" s="1"/>
  <c r="N3827" i="12"/>
  <c r="O3827" i="12" s="1"/>
  <c r="P3827" i="12" s="1"/>
  <c r="Y3827" i="12"/>
  <c r="I3827" i="12"/>
  <c r="J3827" i="12"/>
  <c r="W3827" i="12" l="1"/>
  <c r="Q3827" i="12"/>
  <c r="R3827" i="12" s="1"/>
  <c r="E112" i="13"/>
  <c r="N3828" i="12"/>
  <c r="O3828" i="12" s="1"/>
  <c r="P3828" i="12" s="1"/>
  <c r="J3828" i="12"/>
  <c r="V3828" i="12"/>
  <c r="B3829" i="12"/>
  <c r="Y3828" i="12"/>
  <c r="U3828" i="12"/>
  <c r="I3828" i="12"/>
  <c r="E3828" i="12"/>
  <c r="F3828" i="12" s="1"/>
  <c r="K3827" i="12"/>
  <c r="W3828" i="12" l="1"/>
  <c r="Q3828" i="12"/>
  <c r="R3828" i="12" s="1"/>
  <c r="E111" i="13"/>
  <c r="J3829" i="12"/>
  <c r="Y3829" i="12"/>
  <c r="I3829" i="12"/>
  <c r="V3829" i="12"/>
  <c r="B3830" i="12"/>
  <c r="U3829" i="12"/>
  <c r="E3829" i="12"/>
  <c r="F3829" i="12" s="1"/>
  <c r="N3829" i="12"/>
  <c r="O3829" i="12" s="1"/>
  <c r="P3829" i="12" s="1"/>
  <c r="K3828" i="12"/>
  <c r="K3829" i="12" l="1"/>
  <c r="Q3829" i="12"/>
  <c r="R3829" i="12" s="1"/>
  <c r="W3829" i="12"/>
  <c r="E110" i="13"/>
  <c r="N3830" i="12"/>
  <c r="O3830" i="12" s="1"/>
  <c r="P3830" i="12" s="1"/>
  <c r="J3830" i="12"/>
  <c r="Y3830" i="12"/>
  <c r="I3830" i="12"/>
  <c r="V3830" i="12"/>
  <c r="B3831" i="12"/>
  <c r="U3830" i="12"/>
  <c r="E3830" i="12"/>
  <c r="F3830" i="12" s="1"/>
  <c r="E109" i="13" l="1"/>
  <c r="J3831" i="12"/>
  <c r="Y3831" i="12"/>
  <c r="I3831" i="12"/>
  <c r="V3831" i="12"/>
  <c r="B3832" i="12"/>
  <c r="U3831" i="12"/>
  <c r="E3831" i="12"/>
  <c r="F3831" i="12" s="1"/>
  <c r="N3831" i="12"/>
  <c r="O3831" i="12" s="1"/>
  <c r="P3831" i="12" s="1"/>
  <c r="Q3830" i="12"/>
  <c r="R3830" i="12" s="1"/>
  <c r="W3830" i="12"/>
  <c r="K3830" i="12"/>
  <c r="W3831" i="12" l="1"/>
  <c r="Q3831" i="12"/>
  <c r="R3831" i="12" s="1"/>
  <c r="E108" i="13"/>
  <c r="V3832" i="12"/>
  <c r="N3832" i="12"/>
  <c r="O3832" i="12" s="1"/>
  <c r="P3832" i="12" s="1"/>
  <c r="J3832" i="12"/>
  <c r="B3833" i="12"/>
  <c r="Y3832" i="12"/>
  <c r="U3832" i="12"/>
  <c r="E3832" i="12"/>
  <c r="F3832" i="12" s="1"/>
  <c r="I3832" i="12"/>
  <c r="K3831" i="12"/>
  <c r="K3832" i="12" l="1"/>
  <c r="Q3832" i="12"/>
  <c r="R3832" i="12" s="1"/>
  <c r="W3832" i="12"/>
  <c r="E107" i="13"/>
  <c r="B3834" i="12"/>
  <c r="U3833" i="12"/>
  <c r="E3833" i="12"/>
  <c r="F3833" i="12" s="1"/>
  <c r="N3833" i="12"/>
  <c r="O3833" i="12" s="1"/>
  <c r="P3833" i="12" s="1"/>
  <c r="J3833" i="12"/>
  <c r="Y3833" i="12"/>
  <c r="I3833" i="12"/>
  <c r="V3833" i="12"/>
  <c r="W3833" i="12" l="1"/>
  <c r="E106" i="13"/>
  <c r="N3834" i="12"/>
  <c r="O3834" i="12" s="1"/>
  <c r="P3834" i="12" s="1"/>
  <c r="J3834" i="12"/>
  <c r="Y3834" i="12"/>
  <c r="I3834" i="12"/>
  <c r="V3834" i="12"/>
  <c r="E3834" i="12"/>
  <c r="F3834" i="12" s="1"/>
  <c r="B3835" i="12"/>
  <c r="U3834" i="12"/>
  <c r="K3833" i="12"/>
  <c r="Q3833" i="12"/>
  <c r="R3833" i="12" s="1"/>
  <c r="K3834" i="12" l="1"/>
  <c r="Q3834" i="12"/>
  <c r="R3834" i="12" s="1"/>
  <c r="W3834" i="12"/>
  <c r="E105" i="13"/>
  <c r="N3835" i="12"/>
  <c r="O3835" i="12" s="1"/>
  <c r="P3835" i="12" s="1"/>
  <c r="J3835" i="12"/>
  <c r="Y3835" i="12"/>
  <c r="I3835" i="12"/>
  <c r="V3835" i="12"/>
  <c r="B3836" i="12"/>
  <c r="U3835" i="12"/>
  <c r="E3835" i="12"/>
  <c r="F3835" i="12" s="1"/>
  <c r="W3835" i="12" l="1"/>
  <c r="Q3835" i="12"/>
  <c r="R3835" i="12" s="1"/>
  <c r="E104" i="13"/>
  <c r="J3836" i="12"/>
  <c r="V3836" i="12"/>
  <c r="B3837" i="12"/>
  <c r="U3836" i="12"/>
  <c r="E3836" i="12"/>
  <c r="F3836" i="12" s="1"/>
  <c r="N3836" i="12"/>
  <c r="O3836" i="12" s="1"/>
  <c r="P3836" i="12" s="1"/>
  <c r="Y3836" i="12"/>
  <c r="I3836" i="12"/>
  <c r="K3835" i="12"/>
  <c r="W3836" i="12" l="1"/>
  <c r="E103" i="13"/>
  <c r="Y3837" i="12"/>
  <c r="I3837" i="12"/>
  <c r="B3838" i="12"/>
  <c r="U3837" i="12"/>
  <c r="E3837" i="12"/>
  <c r="F3837" i="12" s="1"/>
  <c r="N3837" i="12"/>
  <c r="O3837" i="12" s="1"/>
  <c r="P3837" i="12" s="1"/>
  <c r="V3837" i="12"/>
  <c r="J3837" i="12"/>
  <c r="K3836" i="12"/>
  <c r="Q3836" i="12"/>
  <c r="R3836" i="12" s="1"/>
  <c r="Q3837" i="12" l="1"/>
  <c r="R3837" i="12" s="1"/>
  <c r="W3837" i="12"/>
  <c r="E102" i="13"/>
  <c r="V3838" i="12"/>
  <c r="B3839" i="12"/>
  <c r="U3838" i="12"/>
  <c r="E3838" i="12"/>
  <c r="F3838" i="12" s="1"/>
  <c r="N3838" i="12"/>
  <c r="O3838" i="12" s="1"/>
  <c r="P3838" i="12" s="1"/>
  <c r="J3838" i="12"/>
  <c r="Y3838" i="12"/>
  <c r="I3838" i="12"/>
  <c r="K3837" i="12"/>
  <c r="W3838" i="12" l="1"/>
  <c r="Q3838" i="12"/>
  <c r="R3838" i="12" s="1"/>
  <c r="E101" i="13"/>
  <c r="N3839" i="12"/>
  <c r="O3839" i="12" s="1"/>
  <c r="P3839" i="12" s="1"/>
  <c r="J3839" i="12"/>
  <c r="Y3839" i="12"/>
  <c r="I3839" i="12"/>
  <c r="B3840" i="12"/>
  <c r="U3839" i="12"/>
  <c r="E3839" i="12"/>
  <c r="F3839" i="12" s="1"/>
  <c r="V3839" i="12"/>
  <c r="K3838" i="12"/>
  <c r="W3839" i="12" l="1"/>
  <c r="Q3839" i="12"/>
  <c r="R3839" i="12" s="1"/>
  <c r="E100" i="13"/>
  <c r="N3840" i="12"/>
  <c r="O3840" i="12" s="1"/>
  <c r="P3840" i="12" s="1"/>
  <c r="J3840" i="12"/>
  <c r="Y3840" i="12"/>
  <c r="I3840" i="12"/>
  <c r="V3840" i="12"/>
  <c r="B3841" i="12"/>
  <c r="U3840" i="12"/>
  <c r="E3840" i="12"/>
  <c r="F3840" i="12" s="1"/>
  <c r="K3839" i="12"/>
  <c r="W3840" i="12" l="1"/>
  <c r="Q3840" i="12"/>
  <c r="R3840" i="12" s="1"/>
  <c r="E99" i="13"/>
  <c r="Y3841" i="12"/>
  <c r="I3841" i="12"/>
  <c r="V3841" i="12"/>
  <c r="B3842" i="12"/>
  <c r="U3841" i="12"/>
  <c r="E3841" i="12"/>
  <c r="F3841" i="12" s="1"/>
  <c r="N3841" i="12"/>
  <c r="O3841" i="12" s="1"/>
  <c r="P3841" i="12" s="1"/>
  <c r="J3841" i="12"/>
  <c r="K3840" i="12"/>
  <c r="W3841" i="12" l="1"/>
  <c r="K3841" i="12"/>
  <c r="Q3841" i="12"/>
  <c r="R3841" i="12" s="1"/>
  <c r="E98" i="13"/>
  <c r="J3842" i="12"/>
  <c r="Y3842" i="12"/>
  <c r="I3842" i="12"/>
  <c r="V3842" i="12"/>
  <c r="B3843" i="12"/>
  <c r="U3842" i="12"/>
  <c r="E3842" i="12"/>
  <c r="F3842" i="12" s="1"/>
  <c r="N3842" i="12"/>
  <c r="O3842" i="12" s="1"/>
  <c r="P3842" i="12" s="1"/>
  <c r="W3842" i="12" l="1"/>
  <c r="Q3842" i="12"/>
  <c r="R3842" i="12" s="1"/>
  <c r="E97" i="13"/>
  <c r="V3843" i="12"/>
  <c r="B3844" i="12"/>
  <c r="U3843" i="12"/>
  <c r="E3843" i="12"/>
  <c r="F3843" i="12" s="1"/>
  <c r="N3843" i="12"/>
  <c r="O3843" i="12" s="1"/>
  <c r="P3843" i="12" s="1"/>
  <c r="Y3843" i="12"/>
  <c r="I3843" i="12"/>
  <c r="J3843" i="12"/>
  <c r="K3842" i="12"/>
  <c r="W3843" i="12" l="1"/>
  <c r="E96" i="13"/>
  <c r="N3844" i="12"/>
  <c r="O3844" i="12" s="1"/>
  <c r="P3844" i="12" s="1"/>
  <c r="J3844" i="12"/>
  <c r="Y3844" i="12"/>
  <c r="I3844" i="12"/>
  <c r="V3844" i="12"/>
  <c r="E3844" i="12"/>
  <c r="F3844" i="12" s="1"/>
  <c r="B3845" i="12"/>
  <c r="U3844" i="12"/>
  <c r="K3843" i="12"/>
  <c r="Q3843" i="12"/>
  <c r="R3843" i="12" s="1"/>
  <c r="W3844" i="12" l="1"/>
  <c r="K3844" i="12"/>
  <c r="Q3844" i="12"/>
  <c r="R3844" i="12" s="1"/>
  <c r="E95" i="13"/>
  <c r="J3845" i="12"/>
  <c r="Y3845" i="12"/>
  <c r="I3845" i="12"/>
  <c r="V3845" i="12"/>
  <c r="B3846" i="12"/>
  <c r="U3845" i="12"/>
  <c r="E3845" i="12"/>
  <c r="F3845" i="12" s="1"/>
  <c r="N3845" i="12"/>
  <c r="O3845" i="12" s="1"/>
  <c r="P3845" i="12" s="1"/>
  <c r="W3845" i="12" l="1"/>
  <c r="N3846" i="12"/>
  <c r="O3846" i="12" s="1"/>
  <c r="P3846" i="12" s="1"/>
  <c r="J3846" i="12"/>
  <c r="Y3846" i="12"/>
  <c r="I3846" i="12"/>
  <c r="V3846" i="12"/>
  <c r="B3847" i="12"/>
  <c r="U3846" i="12"/>
  <c r="E3846" i="12"/>
  <c r="F3846" i="12" s="1"/>
  <c r="E94" i="13"/>
  <c r="K3845" i="12"/>
  <c r="Q3845" i="12"/>
  <c r="R3845" i="12" s="1"/>
  <c r="Q3846" i="12" l="1"/>
  <c r="R3846" i="12" s="1"/>
  <c r="E93" i="13"/>
  <c r="J3847" i="12"/>
  <c r="Y3847" i="12"/>
  <c r="I3847" i="12"/>
  <c r="V3847" i="12"/>
  <c r="B3848" i="12"/>
  <c r="U3847" i="12"/>
  <c r="E3847" i="12"/>
  <c r="F3847" i="12" s="1"/>
  <c r="N3847" i="12"/>
  <c r="O3847" i="12" s="1"/>
  <c r="P3847" i="12" s="1"/>
  <c r="K3846" i="12"/>
  <c r="W3846" i="12"/>
  <c r="W3847" i="12" l="1"/>
  <c r="E92" i="13"/>
  <c r="V3848" i="12"/>
  <c r="N3848" i="12"/>
  <c r="O3848" i="12" s="1"/>
  <c r="P3848" i="12" s="1"/>
  <c r="J3848" i="12"/>
  <c r="B3849" i="12"/>
  <c r="Y3848" i="12"/>
  <c r="U3848" i="12"/>
  <c r="I3848" i="12"/>
  <c r="E3848" i="12"/>
  <c r="F3848" i="12" s="1"/>
  <c r="K3847" i="12"/>
  <c r="Q3847" i="12"/>
  <c r="R3847" i="12" s="1"/>
  <c r="W3848" i="12" l="1"/>
  <c r="K3848" i="12"/>
  <c r="E91" i="13"/>
  <c r="B3850" i="12"/>
  <c r="U3849" i="12"/>
  <c r="E3849" i="12"/>
  <c r="F3849" i="12" s="1"/>
  <c r="N3849" i="12"/>
  <c r="O3849" i="12" s="1"/>
  <c r="P3849" i="12" s="1"/>
  <c r="J3849" i="12"/>
  <c r="Y3849" i="12"/>
  <c r="I3849" i="12"/>
  <c r="V3849" i="12"/>
  <c r="Q3848" i="12"/>
  <c r="R3848" i="12" s="1"/>
  <c r="Q3849" i="12" l="1"/>
  <c r="R3849" i="12" s="1"/>
  <c r="W3849" i="12"/>
  <c r="E90" i="13"/>
  <c r="N3850" i="12"/>
  <c r="O3850" i="12" s="1"/>
  <c r="P3850" i="12" s="1"/>
  <c r="J3850" i="12"/>
  <c r="Y3850" i="12"/>
  <c r="I3850" i="12"/>
  <c r="V3850" i="12"/>
  <c r="B3851" i="12"/>
  <c r="U3850" i="12"/>
  <c r="E3850" i="12"/>
  <c r="F3850" i="12" s="1"/>
  <c r="K3849" i="12"/>
  <c r="K3850" i="12" l="1"/>
  <c r="Q3850" i="12"/>
  <c r="R3850" i="12" s="1"/>
  <c r="W3850" i="12"/>
  <c r="E89" i="13"/>
  <c r="N3851" i="12"/>
  <c r="O3851" i="12" s="1"/>
  <c r="P3851" i="12" s="1"/>
  <c r="J3851" i="12"/>
  <c r="Y3851" i="12"/>
  <c r="I3851" i="12"/>
  <c r="V3851" i="12"/>
  <c r="B3852" i="12"/>
  <c r="U3851" i="12"/>
  <c r="E3851" i="12"/>
  <c r="F3851" i="12" s="1"/>
  <c r="Q3851" i="12" l="1"/>
  <c r="R3851" i="12" s="1"/>
  <c r="W3851" i="12"/>
  <c r="E88" i="13"/>
  <c r="J3852" i="12"/>
  <c r="Y3852" i="12"/>
  <c r="I3852" i="12"/>
  <c r="V3852" i="12"/>
  <c r="B3853" i="12"/>
  <c r="U3852" i="12"/>
  <c r="E3852" i="12"/>
  <c r="F3852" i="12" s="1"/>
  <c r="N3852" i="12"/>
  <c r="O3852" i="12" s="1"/>
  <c r="P3852" i="12" s="1"/>
  <c r="K3851" i="12"/>
  <c r="K3852" i="12" l="1"/>
  <c r="Q3852" i="12"/>
  <c r="R3852" i="12" s="1"/>
  <c r="W3852" i="12"/>
  <c r="E87" i="13"/>
  <c r="Y3853" i="12"/>
  <c r="I3853" i="12"/>
  <c r="V3853" i="12"/>
  <c r="B3854" i="12"/>
  <c r="U3853" i="12"/>
  <c r="E3853" i="12"/>
  <c r="F3853" i="12" s="1"/>
  <c r="N3853" i="12"/>
  <c r="O3853" i="12" s="1"/>
  <c r="P3853" i="12" s="1"/>
  <c r="J3853" i="12"/>
  <c r="W3853" i="12" l="1"/>
  <c r="Q3853" i="12"/>
  <c r="R3853" i="12" s="1"/>
  <c r="E86" i="13"/>
  <c r="V3854" i="12"/>
  <c r="B3855" i="12"/>
  <c r="U3854" i="12"/>
  <c r="E3854" i="12"/>
  <c r="F3854" i="12" s="1"/>
  <c r="N3854" i="12"/>
  <c r="O3854" i="12" s="1"/>
  <c r="P3854" i="12" s="1"/>
  <c r="J3854" i="12"/>
  <c r="Y3854" i="12"/>
  <c r="I3854" i="12"/>
  <c r="K3853" i="12"/>
  <c r="E85" i="13" l="1"/>
  <c r="N3855" i="12"/>
  <c r="O3855" i="12" s="1"/>
  <c r="P3855" i="12" s="1"/>
  <c r="J3855" i="12"/>
  <c r="Y3855" i="12"/>
  <c r="I3855" i="12"/>
  <c r="V3855" i="12"/>
  <c r="B3856" i="12"/>
  <c r="U3855" i="12"/>
  <c r="E3855" i="12"/>
  <c r="F3855" i="12" s="1"/>
  <c r="K3854" i="12"/>
  <c r="Q3854" i="12"/>
  <c r="R3854" i="12" s="1"/>
  <c r="W3854" i="12"/>
  <c r="E84" i="13" l="1"/>
  <c r="N3856" i="12"/>
  <c r="O3856" i="12" s="1"/>
  <c r="P3856" i="12" s="1"/>
  <c r="J3856" i="12"/>
  <c r="Y3856" i="12"/>
  <c r="I3856" i="12"/>
  <c r="V3856" i="12"/>
  <c r="B3857" i="12"/>
  <c r="U3856" i="12"/>
  <c r="E3856" i="12"/>
  <c r="F3856" i="12" s="1"/>
  <c r="K3855" i="12"/>
  <c r="Q3855" i="12"/>
  <c r="R3855" i="12" s="1"/>
  <c r="W3855" i="12"/>
  <c r="W3856" i="12" l="1"/>
  <c r="E83" i="13"/>
  <c r="J3857" i="12"/>
  <c r="Y3857" i="12"/>
  <c r="I3857" i="12"/>
  <c r="V3857" i="12"/>
  <c r="B3858" i="12"/>
  <c r="U3857" i="12"/>
  <c r="E3857" i="12"/>
  <c r="F3857" i="12" s="1"/>
  <c r="N3857" i="12"/>
  <c r="O3857" i="12" s="1"/>
  <c r="P3857" i="12" s="1"/>
  <c r="K3856" i="12"/>
  <c r="Q3856" i="12"/>
  <c r="R3856" i="12" s="1"/>
  <c r="W3857" i="12" l="1"/>
  <c r="E82" i="13"/>
  <c r="J3858" i="12"/>
  <c r="Y3858" i="12"/>
  <c r="I3858" i="12"/>
  <c r="V3858" i="12"/>
  <c r="B3859" i="12"/>
  <c r="U3858" i="12"/>
  <c r="E3858" i="12"/>
  <c r="F3858" i="12" s="1"/>
  <c r="N3858" i="12"/>
  <c r="O3858" i="12" s="1"/>
  <c r="P3858" i="12" s="1"/>
  <c r="K3857" i="12"/>
  <c r="Q3857" i="12"/>
  <c r="R3857" i="12" s="1"/>
  <c r="W3858" i="12" l="1"/>
  <c r="E81" i="13"/>
  <c r="V3859" i="12"/>
  <c r="B3860" i="12"/>
  <c r="U3859" i="12"/>
  <c r="E3859" i="12"/>
  <c r="F3859" i="12" s="1"/>
  <c r="N3859" i="12"/>
  <c r="O3859" i="12" s="1"/>
  <c r="P3859" i="12" s="1"/>
  <c r="J3859" i="12"/>
  <c r="Y3859" i="12"/>
  <c r="I3859" i="12"/>
  <c r="K3858" i="12"/>
  <c r="Q3858" i="12"/>
  <c r="R3858" i="12" s="1"/>
  <c r="W3859" i="12" l="1"/>
  <c r="Q3859" i="12"/>
  <c r="R3859" i="12" s="1"/>
  <c r="E80" i="13"/>
  <c r="N3860" i="12"/>
  <c r="O3860" i="12" s="1"/>
  <c r="P3860" i="12" s="1"/>
  <c r="J3860" i="12"/>
  <c r="Y3860" i="12"/>
  <c r="I3860" i="12"/>
  <c r="V3860" i="12"/>
  <c r="B3861" i="12"/>
  <c r="U3860" i="12"/>
  <c r="E3860" i="12"/>
  <c r="F3860" i="12" s="1"/>
  <c r="K3859" i="12"/>
  <c r="Q3860" i="12" l="1"/>
  <c r="R3860" i="12" s="1"/>
  <c r="W3860" i="12"/>
  <c r="E79" i="13"/>
  <c r="N3861" i="12"/>
  <c r="O3861" i="12" s="1"/>
  <c r="P3861" i="12" s="1"/>
  <c r="J3861" i="12"/>
  <c r="Y3861" i="12"/>
  <c r="I3861" i="12"/>
  <c r="V3861" i="12"/>
  <c r="B3862" i="12"/>
  <c r="U3861" i="12"/>
  <c r="E3861" i="12"/>
  <c r="F3861" i="12" s="1"/>
  <c r="K3860" i="12"/>
  <c r="W3861" i="12" l="1"/>
  <c r="Q3861" i="12"/>
  <c r="R3861" i="12" s="1"/>
  <c r="E78" i="13"/>
  <c r="N3862" i="12"/>
  <c r="O3862" i="12" s="1"/>
  <c r="P3862" i="12" s="1"/>
  <c r="J3862" i="12"/>
  <c r="Y3862" i="12"/>
  <c r="I3862" i="12"/>
  <c r="V3862" i="12"/>
  <c r="B3863" i="12"/>
  <c r="U3862" i="12"/>
  <c r="E3862" i="12"/>
  <c r="F3862" i="12" s="1"/>
  <c r="K3861" i="12"/>
  <c r="Q3862" i="12" l="1"/>
  <c r="R3862" i="12" s="1"/>
  <c r="W3862" i="12"/>
  <c r="E77" i="13"/>
  <c r="J3863" i="12"/>
  <c r="Y3863" i="12"/>
  <c r="I3863" i="12"/>
  <c r="V3863" i="12"/>
  <c r="B3864" i="12"/>
  <c r="U3863" i="12"/>
  <c r="E3863" i="12"/>
  <c r="F3863" i="12" s="1"/>
  <c r="N3863" i="12"/>
  <c r="O3863" i="12" s="1"/>
  <c r="P3863" i="12" s="1"/>
  <c r="K3862" i="12"/>
  <c r="W3863" i="12" l="1"/>
  <c r="E76" i="13"/>
  <c r="V3864" i="12"/>
  <c r="B3865" i="12"/>
  <c r="U3864" i="12"/>
  <c r="E3864" i="12"/>
  <c r="F3864" i="12" s="1"/>
  <c r="N3864" i="12"/>
  <c r="O3864" i="12" s="1"/>
  <c r="P3864" i="12" s="1"/>
  <c r="J3864" i="12"/>
  <c r="Y3864" i="12"/>
  <c r="I3864" i="12"/>
  <c r="K3863" i="12"/>
  <c r="Q3863" i="12"/>
  <c r="R3863" i="12" s="1"/>
  <c r="W3864" i="12" l="1"/>
  <c r="K3864" i="12"/>
  <c r="E75" i="13"/>
  <c r="B3866" i="12"/>
  <c r="U3865" i="12"/>
  <c r="E3865" i="12"/>
  <c r="F3865" i="12" s="1"/>
  <c r="N3865" i="12"/>
  <c r="O3865" i="12" s="1"/>
  <c r="P3865" i="12" s="1"/>
  <c r="J3865" i="12"/>
  <c r="Y3865" i="12"/>
  <c r="I3865" i="12"/>
  <c r="V3865" i="12"/>
  <c r="Q3864" i="12"/>
  <c r="R3864" i="12" s="1"/>
  <c r="K3865" i="12" l="1"/>
  <c r="Q3865" i="12"/>
  <c r="R3865" i="12" s="1"/>
  <c r="W3865" i="12"/>
  <c r="E74" i="13"/>
  <c r="N3866" i="12"/>
  <c r="O3866" i="12" s="1"/>
  <c r="P3866" i="12" s="1"/>
  <c r="J3866" i="12"/>
  <c r="Y3866" i="12"/>
  <c r="I3866" i="12"/>
  <c r="V3866" i="12"/>
  <c r="B3867" i="12"/>
  <c r="U3866" i="12"/>
  <c r="E3866" i="12"/>
  <c r="F3866" i="12" s="1"/>
  <c r="K3866" i="12" l="1"/>
  <c r="Q3866" i="12"/>
  <c r="R3866" i="12" s="1"/>
  <c r="W3866" i="12"/>
  <c r="E73" i="13"/>
  <c r="N3867" i="12"/>
  <c r="O3867" i="12" s="1"/>
  <c r="P3867" i="12" s="1"/>
  <c r="J3867" i="12"/>
  <c r="Y3867" i="12"/>
  <c r="I3867" i="12"/>
  <c r="V3867" i="12"/>
  <c r="B3868" i="12"/>
  <c r="U3867" i="12"/>
  <c r="E3867" i="12"/>
  <c r="F3867" i="12" s="1"/>
  <c r="W3867" i="12" l="1"/>
  <c r="Q3867" i="12"/>
  <c r="R3867" i="12" s="1"/>
  <c r="E72" i="13"/>
  <c r="J3868" i="12"/>
  <c r="Y3868" i="12"/>
  <c r="I3868" i="12"/>
  <c r="V3868" i="12"/>
  <c r="B3869" i="12"/>
  <c r="U3868" i="12"/>
  <c r="E3868" i="12"/>
  <c r="F3868" i="12" s="1"/>
  <c r="N3868" i="12"/>
  <c r="O3868" i="12" s="1"/>
  <c r="P3868" i="12" s="1"/>
  <c r="K3867" i="12"/>
  <c r="W3868" i="12" l="1"/>
  <c r="Q3868" i="12"/>
  <c r="R3868" i="12" s="1"/>
  <c r="E71" i="13"/>
  <c r="Y3869" i="12"/>
  <c r="I3869" i="12"/>
  <c r="V3869" i="12"/>
  <c r="B3870" i="12"/>
  <c r="U3869" i="12"/>
  <c r="E3869" i="12"/>
  <c r="F3869" i="12" s="1"/>
  <c r="N3869" i="12"/>
  <c r="O3869" i="12" s="1"/>
  <c r="P3869" i="12" s="1"/>
  <c r="J3869" i="12"/>
  <c r="K3868" i="12"/>
  <c r="W3869" i="12" l="1"/>
  <c r="E70" i="13"/>
  <c r="V3870" i="12"/>
  <c r="B3871" i="12"/>
  <c r="U3870" i="12"/>
  <c r="E3870" i="12"/>
  <c r="F3870" i="12" s="1"/>
  <c r="N3870" i="12"/>
  <c r="O3870" i="12" s="1"/>
  <c r="P3870" i="12" s="1"/>
  <c r="J3870" i="12"/>
  <c r="Y3870" i="12"/>
  <c r="I3870" i="12"/>
  <c r="K3869" i="12"/>
  <c r="Q3869" i="12"/>
  <c r="R3869" i="12" s="1"/>
  <c r="W3870" i="12" l="1"/>
  <c r="Q3870" i="12"/>
  <c r="R3870" i="12" s="1"/>
  <c r="E69" i="13"/>
  <c r="N3871" i="12"/>
  <c r="O3871" i="12" s="1"/>
  <c r="P3871" i="12" s="1"/>
  <c r="J3871" i="12"/>
  <c r="Y3871" i="12"/>
  <c r="I3871" i="12"/>
  <c r="V3871" i="12"/>
  <c r="B3872" i="12"/>
  <c r="U3871" i="12"/>
  <c r="E3871" i="12"/>
  <c r="F3871" i="12" s="1"/>
  <c r="K3870" i="12"/>
  <c r="Q3871" i="12" l="1"/>
  <c r="R3871" i="12" s="1"/>
  <c r="W3871" i="12"/>
  <c r="E68" i="13"/>
  <c r="N3872" i="12"/>
  <c r="O3872" i="12" s="1"/>
  <c r="P3872" i="12" s="1"/>
  <c r="J3872" i="12"/>
  <c r="Y3872" i="12"/>
  <c r="I3872" i="12"/>
  <c r="V3872" i="12"/>
  <c r="B3873" i="12"/>
  <c r="U3872" i="12"/>
  <c r="E3872" i="12"/>
  <c r="F3872" i="12" s="1"/>
  <c r="K3871" i="12"/>
  <c r="W3872" i="12" l="1"/>
  <c r="K3872" i="12"/>
  <c r="Q3872" i="12"/>
  <c r="R3872" i="12" s="1"/>
  <c r="E67" i="13"/>
  <c r="J3873" i="12"/>
  <c r="Y3873" i="12"/>
  <c r="I3873" i="12"/>
  <c r="V3873" i="12"/>
  <c r="B3874" i="12"/>
  <c r="U3873" i="12"/>
  <c r="E3873" i="12"/>
  <c r="F3873" i="12" s="1"/>
  <c r="N3873" i="12"/>
  <c r="O3873" i="12" s="1"/>
  <c r="P3873" i="12" s="1"/>
  <c r="Q3873" i="12" l="1"/>
  <c r="R3873" i="12" s="1"/>
  <c r="W3873" i="12"/>
  <c r="E66" i="13"/>
  <c r="J3874" i="12"/>
  <c r="Y3874" i="12"/>
  <c r="I3874" i="12"/>
  <c r="V3874" i="12"/>
  <c r="B3875" i="12"/>
  <c r="U3874" i="12"/>
  <c r="E3874" i="12"/>
  <c r="F3874" i="12" s="1"/>
  <c r="N3874" i="12"/>
  <c r="O3874" i="12" s="1"/>
  <c r="P3874" i="12" s="1"/>
  <c r="K3873" i="12"/>
  <c r="W3874" i="12" l="1"/>
  <c r="K3874" i="12"/>
  <c r="Q3874" i="12"/>
  <c r="R3874" i="12" s="1"/>
  <c r="E65" i="13"/>
  <c r="V3875" i="12"/>
  <c r="B3876" i="12"/>
  <c r="U3875" i="12"/>
  <c r="E3875" i="12"/>
  <c r="F3875" i="12" s="1"/>
  <c r="N3875" i="12"/>
  <c r="O3875" i="12" s="1"/>
  <c r="P3875" i="12" s="1"/>
  <c r="J3875" i="12"/>
  <c r="Y3875" i="12"/>
  <c r="I3875" i="12"/>
  <c r="W3875" i="12" l="1"/>
  <c r="E64" i="13"/>
  <c r="N3876" i="12"/>
  <c r="O3876" i="12" s="1"/>
  <c r="P3876" i="12" s="1"/>
  <c r="J3876" i="12"/>
  <c r="Y3876" i="12"/>
  <c r="I3876" i="12"/>
  <c r="V3876" i="12"/>
  <c r="B3877" i="12"/>
  <c r="U3876" i="12"/>
  <c r="E3876" i="12"/>
  <c r="F3876" i="12" s="1"/>
  <c r="K3875" i="12"/>
  <c r="Q3875" i="12"/>
  <c r="R3875" i="12" s="1"/>
  <c r="K3876" i="12" l="1"/>
  <c r="Q3876" i="12"/>
  <c r="R3876" i="12" s="1"/>
  <c r="W3876" i="12"/>
  <c r="E63" i="13"/>
  <c r="N3877" i="12"/>
  <c r="O3877" i="12" s="1"/>
  <c r="P3877" i="12" s="1"/>
  <c r="J3877" i="12"/>
  <c r="Y3877" i="12"/>
  <c r="I3877" i="12"/>
  <c r="V3877" i="12"/>
  <c r="B3878" i="12"/>
  <c r="U3877" i="12"/>
  <c r="E3877" i="12"/>
  <c r="F3877" i="12" s="1"/>
  <c r="E62" i="13" l="1"/>
  <c r="N3878" i="12"/>
  <c r="O3878" i="12" s="1"/>
  <c r="P3878" i="12" s="1"/>
  <c r="J3878" i="12"/>
  <c r="I3878" i="12"/>
  <c r="Y3878" i="12"/>
  <c r="V3878" i="12"/>
  <c r="E3878" i="12"/>
  <c r="F3878" i="12" s="1"/>
  <c r="U3878" i="12"/>
  <c r="B3879" i="12"/>
  <c r="Q3877" i="12"/>
  <c r="R3877" i="12" s="1"/>
  <c r="K3877" i="12"/>
  <c r="W3877" i="12"/>
  <c r="W3878" i="12" l="1"/>
  <c r="K3878" i="12"/>
  <c r="Q3878" i="12"/>
  <c r="R3878" i="12" s="1"/>
  <c r="E61" i="13"/>
  <c r="B3880" i="12"/>
  <c r="N3879" i="12"/>
  <c r="O3879" i="12" s="1"/>
  <c r="P3879" i="12" s="1"/>
  <c r="J3879" i="12"/>
  <c r="I3879" i="12"/>
  <c r="E3879" i="12"/>
  <c r="F3879" i="12" s="1"/>
  <c r="Y3879" i="12"/>
  <c r="V3879" i="12"/>
  <c r="U3879" i="12"/>
  <c r="K3879" i="12" l="1"/>
  <c r="W3879" i="12"/>
  <c r="E60" i="13"/>
  <c r="V3880" i="12"/>
  <c r="B3881" i="12"/>
  <c r="U3880" i="12"/>
  <c r="E3880" i="12"/>
  <c r="F3880" i="12" s="1"/>
  <c r="N3880" i="12"/>
  <c r="O3880" i="12" s="1"/>
  <c r="P3880" i="12" s="1"/>
  <c r="Y3880" i="12"/>
  <c r="J3880" i="12"/>
  <c r="I3880" i="12"/>
  <c r="Q3879" i="12"/>
  <c r="R3879" i="12" s="1"/>
  <c r="E59" i="13" l="1"/>
  <c r="N3881" i="12"/>
  <c r="O3881" i="12" s="1"/>
  <c r="P3881" i="12" s="1"/>
  <c r="B3882" i="12"/>
  <c r="J3881" i="12"/>
  <c r="I3881" i="12"/>
  <c r="E3881" i="12"/>
  <c r="F3881" i="12" s="1"/>
  <c r="Y3881" i="12"/>
  <c r="V3881" i="12"/>
  <c r="U3881" i="12"/>
  <c r="K3880" i="12"/>
  <c r="Q3880" i="12"/>
  <c r="R3880" i="12" s="1"/>
  <c r="W3880" i="12"/>
  <c r="W3881" i="12" l="1"/>
  <c r="K3881" i="12"/>
  <c r="N3882" i="12"/>
  <c r="O3882" i="12" s="1"/>
  <c r="P3882" i="12" s="1"/>
  <c r="E58" i="13"/>
  <c r="E3882" i="12"/>
  <c r="F3882" i="12" s="1"/>
  <c r="Y3882" i="12"/>
  <c r="V3882" i="12"/>
  <c r="U3882" i="12"/>
  <c r="B3883" i="12"/>
  <c r="J3882" i="12"/>
  <c r="I3882" i="12"/>
  <c r="Q3881" i="12"/>
  <c r="R3881" i="12" s="1"/>
  <c r="K3882" i="12" l="1"/>
  <c r="E57" i="13"/>
  <c r="J3883" i="12"/>
  <c r="B3884" i="12"/>
  <c r="U3883" i="12"/>
  <c r="E3883" i="12"/>
  <c r="F3883" i="12" s="1"/>
  <c r="N3883" i="12"/>
  <c r="O3883" i="12" s="1"/>
  <c r="P3883" i="12" s="1"/>
  <c r="I3883" i="12"/>
  <c r="Y3883" i="12"/>
  <c r="V3883" i="12"/>
  <c r="Q3882" i="12"/>
  <c r="R3882" i="12" s="1"/>
  <c r="W3882" i="12"/>
  <c r="W3883" i="12" l="1"/>
  <c r="J3884" i="12"/>
  <c r="Y3884" i="12"/>
  <c r="I3884" i="12"/>
  <c r="V3884" i="12"/>
  <c r="B3885" i="12"/>
  <c r="U3884" i="12"/>
  <c r="E3884" i="12"/>
  <c r="F3884" i="12" s="1"/>
  <c r="N3884" i="12"/>
  <c r="O3884" i="12" s="1"/>
  <c r="P3884" i="12" s="1"/>
  <c r="E56" i="13"/>
  <c r="K3883" i="12"/>
  <c r="Q3883" i="12"/>
  <c r="R3883" i="12" s="1"/>
  <c r="W3884" i="12" l="1"/>
  <c r="Q3884" i="12"/>
  <c r="R3884" i="12" s="1"/>
  <c r="E55" i="13"/>
  <c r="V3885" i="12"/>
  <c r="B3886" i="12"/>
  <c r="U3885" i="12"/>
  <c r="E3885" i="12"/>
  <c r="F3885" i="12" s="1"/>
  <c r="N3885" i="12"/>
  <c r="O3885" i="12" s="1"/>
  <c r="P3885" i="12" s="1"/>
  <c r="I3885" i="12"/>
  <c r="Y3885" i="12"/>
  <c r="J3885" i="12"/>
  <c r="K3884" i="12"/>
  <c r="W3885" i="12" l="1"/>
  <c r="E54" i="13"/>
  <c r="N3886" i="12"/>
  <c r="O3886" i="12" s="1"/>
  <c r="P3886" i="12" s="1"/>
  <c r="J3886" i="12"/>
  <c r="E3886" i="12"/>
  <c r="F3886" i="12" s="1"/>
  <c r="B3887" i="12"/>
  <c r="Y3886" i="12"/>
  <c r="V3886" i="12"/>
  <c r="U3886" i="12"/>
  <c r="I3886" i="12"/>
  <c r="Q3885" i="12"/>
  <c r="R3885" i="12" s="1"/>
  <c r="K3885" i="12"/>
  <c r="W3886" i="12" l="1"/>
  <c r="E53" i="13"/>
  <c r="N3887" i="12"/>
  <c r="O3887" i="12" s="1"/>
  <c r="P3887" i="12" s="1"/>
  <c r="Y3887" i="12"/>
  <c r="I3887" i="12"/>
  <c r="U3887" i="12"/>
  <c r="J3887" i="12"/>
  <c r="E3887" i="12"/>
  <c r="F3887" i="12" s="1"/>
  <c r="B3888" i="12"/>
  <c r="V3887" i="12"/>
  <c r="Q3886" i="12"/>
  <c r="R3886" i="12" s="1"/>
  <c r="K3886" i="12"/>
  <c r="W3887" i="12" l="1"/>
  <c r="K3887" i="12"/>
  <c r="Q3887" i="12"/>
  <c r="R3887" i="12" s="1"/>
  <c r="E52" i="13"/>
  <c r="N3888" i="12"/>
  <c r="O3888" i="12" s="1"/>
  <c r="P3888" i="12" s="1"/>
  <c r="J3888" i="12"/>
  <c r="Y3888" i="12"/>
  <c r="I3888" i="12"/>
  <c r="V3888" i="12"/>
  <c r="B3889" i="12"/>
  <c r="U3888" i="12"/>
  <c r="E3888" i="12"/>
  <c r="F3888" i="12" s="1"/>
  <c r="W3888" i="12" l="1"/>
  <c r="Q3888" i="12"/>
  <c r="R3888" i="12" s="1"/>
  <c r="E51" i="13"/>
  <c r="J3889" i="12"/>
  <c r="Y3889" i="12"/>
  <c r="I3889" i="12"/>
  <c r="V3889" i="12"/>
  <c r="B3890" i="12"/>
  <c r="U3889" i="12"/>
  <c r="E3889" i="12"/>
  <c r="F3889" i="12" s="1"/>
  <c r="N3889" i="12"/>
  <c r="O3889" i="12" s="1"/>
  <c r="P3889" i="12" s="1"/>
  <c r="K3888" i="12"/>
  <c r="E50" i="13" l="1"/>
  <c r="V3890" i="12"/>
  <c r="B3891" i="12"/>
  <c r="U3890" i="12"/>
  <c r="E3890" i="12"/>
  <c r="F3890" i="12" s="1"/>
  <c r="N3890" i="12"/>
  <c r="O3890" i="12" s="1"/>
  <c r="P3890" i="12" s="1"/>
  <c r="Y3890" i="12"/>
  <c r="J3890" i="12"/>
  <c r="I3890" i="12"/>
  <c r="K3889" i="12"/>
  <c r="Q3889" i="12"/>
  <c r="R3889" i="12" s="1"/>
  <c r="W3889" i="12"/>
  <c r="W3890" i="12" l="1"/>
  <c r="E49" i="13"/>
  <c r="B3892" i="12"/>
  <c r="U3891" i="12"/>
  <c r="E3891" i="12"/>
  <c r="F3891" i="12" s="1"/>
  <c r="J3891" i="12"/>
  <c r="Y3891" i="12"/>
  <c r="V3891" i="12"/>
  <c r="N3891" i="12"/>
  <c r="O3891" i="12" s="1"/>
  <c r="P3891" i="12" s="1"/>
  <c r="I3891" i="12"/>
  <c r="K3890" i="12"/>
  <c r="Q3890" i="12"/>
  <c r="R3890" i="12" s="1"/>
  <c r="W3891" i="12" l="1"/>
  <c r="E48" i="13"/>
  <c r="N3892" i="12"/>
  <c r="O3892" i="12" s="1"/>
  <c r="P3892" i="12" s="1"/>
  <c r="J3892" i="12"/>
  <c r="Y3892" i="12"/>
  <c r="I3892" i="12"/>
  <c r="B3893" i="12"/>
  <c r="U3892" i="12"/>
  <c r="E3892" i="12"/>
  <c r="F3892" i="12" s="1"/>
  <c r="V3892" i="12"/>
  <c r="K3891" i="12"/>
  <c r="Q3891" i="12"/>
  <c r="R3891" i="12" s="1"/>
  <c r="K3892" i="12" l="1"/>
  <c r="Q3892" i="12"/>
  <c r="R3892" i="12" s="1"/>
  <c r="W3892" i="12"/>
  <c r="E47" i="13"/>
  <c r="N3893" i="12"/>
  <c r="O3893" i="12" s="1"/>
  <c r="P3893" i="12" s="1"/>
  <c r="J3893" i="12"/>
  <c r="Y3893" i="12"/>
  <c r="I3893" i="12"/>
  <c r="V3893" i="12"/>
  <c r="B3894" i="12"/>
  <c r="U3893" i="12"/>
  <c r="E3893" i="12"/>
  <c r="F3893" i="12" s="1"/>
  <c r="Q3893" i="12" l="1"/>
  <c r="R3893" i="12" s="1"/>
  <c r="W3893" i="12"/>
  <c r="E46" i="13"/>
  <c r="J3894" i="12"/>
  <c r="Y3894" i="12"/>
  <c r="I3894" i="12"/>
  <c r="V3894" i="12"/>
  <c r="U3894" i="12"/>
  <c r="N3894" i="12"/>
  <c r="O3894" i="12" s="1"/>
  <c r="P3894" i="12" s="1"/>
  <c r="E3894" i="12"/>
  <c r="F3894" i="12" s="1"/>
  <c r="B3895" i="12"/>
  <c r="K3893" i="12"/>
  <c r="W3894" i="12" l="1"/>
  <c r="E45" i="13"/>
  <c r="Y3895" i="12"/>
  <c r="I3895" i="12"/>
  <c r="V3895" i="12"/>
  <c r="B3896" i="12"/>
  <c r="U3895" i="12"/>
  <c r="E3895" i="12"/>
  <c r="F3895" i="12" s="1"/>
  <c r="N3895" i="12"/>
  <c r="O3895" i="12" s="1"/>
  <c r="P3895" i="12" s="1"/>
  <c r="J3895" i="12"/>
  <c r="Q3894" i="12"/>
  <c r="R3894" i="12" s="1"/>
  <c r="K3894" i="12"/>
  <c r="W3895" i="12" l="1"/>
  <c r="E44" i="13"/>
  <c r="V3896" i="12"/>
  <c r="B3897" i="12"/>
  <c r="U3896" i="12"/>
  <c r="E3896" i="12"/>
  <c r="F3896" i="12" s="1"/>
  <c r="N3896" i="12"/>
  <c r="O3896" i="12" s="1"/>
  <c r="P3896" i="12" s="1"/>
  <c r="Y3896" i="12"/>
  <c r="I3896" i="12"/>
  <c r="J3896" i="12"/>
  <c r="K3895" i="12"/>
  <c r="Q3895" i="12"/>
  <c r="R3895" i="12" s="1"/>
  <c r="W3896" i="12" l="1"/>
  <c r="Q3896" i="12"/>
  <c r="R3896" i="12" s="1"/>
  <c r="E43" i="13"/>
  <c r="N3897" i="12"/>
  <c r="O3897" i="12" s="1"/>
  <c r="P3897" i="12" s="1"/>
  <c r="J3897" i="12"/>
  <c r="Y3897" i="12"/>
  <c r="I3897" i="12"/>
  <c r="V3897" i="12"/>
  <c r="B3898" i="12"/>
  <c r="U3897" i="12"/>
  <c r="E3897" i="12"/>
  <c r="F3897" i="12" s="1"/>
  <c r="K3896" i="12"/>
  <c r="K3897" i="12" l="1"/>
  <c r="Q3897" i="12"/>
  <c r="R3897" i="12" s="1"/>
  <c r="W3897" i="12"/>
  <c r="E42" i="13"/>
  <c r="N3898" i="12"/>
  <c r="O3898" i="12" s="1"/>
  <c r="P3898" i="12" s="1"/>
  <c r="J3898" i="12"/>
  <c r="V3898" i="12"/>
  <c r="B3899" i="12"/>
  <c r="U3898" i="12"/>
  <c r="E3898" i="12"/>
  <c r="F3898" i="12" s="1"/>
  <c r="I3898" i="12"/>
  <c r="Y3898" i="12"/>
  <c r="W3898" i="12" l="1"/>
  <c r="Q3898" i="12"/>
  <c r="R3898" i="12" s="1"/>
  <c r="E41" i="13"/>
  <c r="J3899" i="12"/>
  <c r="Y3899" i="12"/>
  <c r="I3899" i="12"/>
  <c r="B3900" i="12"/>
  <c r="U3899" i="12"/>
  <c r="E3899" i="12"/>
  <c r="F3899" i="12" s="1"/>
  <c r="V3899" i="12"/>
  <c r="N3899" i="12"/>
  <c r="O3899" i="12" s="1"/>
  <c r="P3899" i="12" s="1"/>
  <c r="K3898" i="12"/>
  <c r="K3899" i="12" l="1"/>
  <c r="Q3899" i="12"/>
  <c r="R3899" i="12" s="1"/>
  <c r="W3899" i="12"/>
  <c r="E40" i="13"/>
  <c r="J3900" i="12"/>
  <c r="Y3900" i="12"/>
  <c r="I3900" i="12"/>
  <c r="V3900" i="12"/>
  <c r="B3901" i="12"/>
  <c r="U3900" i="12"/>
  <c r="E3900" i="12"/>
  <c r="F3900" i="12" s="1"/>
  <c r="N3900" i="12"/>
  <c r="O3900" i="12" s="1"/>
  <c r="P3900" i="12" s="1"/>
  <c r="W3900" i="12" l="1"/>
  <c r="K3900" i="12"/>
  <c r="Q3900" i="12"/>
  <c r="R3900" i="12" s="1"/>
  <c r="E39" i="13"/>
  <c r="V3901" i="12"/>
  <c r="B3902" i="12"/>
  <c r="U3901" i="12"/>
  <c r="E3901" i="12"/>
  <c r="F3901" i="12" s="1"/>
  <c r="N3901" i="12"/>
  <c r="O3901" i="12" s="1"/>
  <c r="P3901" i="12" s="1"/>
  <c r="J3901" i="12"/>
  <c r="Y3901" i="12"/>
  <c r="I3901" i="12"/>
  <c r="Q3901" i="12" l="1"/>
  <c r="R3901" i="12" s="1"/>
  <c r="K3901" i="12"/>
  <c r="W3901" i="12"/>
  <c r="E38" i="13"/>
  <c r="N3902" i="12"/>
  <c r="O3902" i="12" s="1"/>
  <c r="P3902" i="12" s="1"/>
  <c r="J3902" i="12"/>
  <c r="Y3902" i="12"/>
  <c r="I3902" i="12"/>
  <c r="E3902" i="12"/>
  <c r="F3902" i="12" s="1"/>
  <c r="B3903" i="12"/>
  <c r="V3902" i="12"/>
  <c r="U3902" i="12"/>
  <c r="W3902" i="12" l="1"/>
  <c r="E37" i="13"/>
  <c r="N3903" i="12"/>
  <c r="O3903" i="12" s="1"/>
  <c r="P3903" i="12" s="1"/>
  <c r="Y3903" i="12"/>
  <c r="I3903" i="12"/>
  <c r="V3903" i="12"/>
  <c r="U3903" i="12"/>
  <c r="J3903" i="12"/>
  <c r="E3903" i="12"/>
  <c r="F3903" i="12" s="1"/>
  <c r="B3904" i="12"/>
  <c r="Q3902" i="12"/>
  <c r="R3902" i="12" s="1"/>
  <c r="K3902" i="12"/>
  <c r="W3903" i="12" l="1"/>
  <c r="K3903" i="12"/>
  <c r="Q3903" i="12"/>
  <c r="R3903" i="12" s="1"/>
  <c r="E36" i="13"/>
  <c r="N3904" i="12"/>
  <c r="O3904" i="12" s="1"/>
  <c r="P3904" i="12" s="1"/>
  <c r="J3904" i="12"/>
  <c r="Y3904" i="12"/>
  <c r="I3904" i="12"/>
  <c r="V3904" i="12"/>
  <c r="B3905" i="12"/>
  <c r="U3904" i="12"/>
  <c r="E3904" i="12"/>
  <c r="F3904" i="12" s="1"/>
  <c r="W3904" i="12" l="1"/>
  <c r="Q3904" i="12"/>
  <c r="R3904" i="12" s="1"/>
  <c r="K3904" i="12"/>
  <c r="E35" i="13"/>
  <c r="J3905" i="12"/>
  <c r="Y3905" i="12"/>
  <c r="I3905" i="12"/>
  <c r="V3905" i="12"/>
  <c r="B3906" i="12"/>
  <c r="U3905" i="12"/>
  <c r="E3905" i="12"/>
  <c r="F3905" i="12" s="1"/>
  <c r="N3905" i="12"/>
  <c r="O3905" i="12" s="1"/>
  <c r="P3905" i="12" s="1"/>
  <c r="W3905" i="12" l="1"/>
  <c r="E34" i="13"/>
  <c r="V3906" i="12"/>
  <c r="B3907" i="12"/>
  <c r="U3906" i="12"/>
  <c r="E3906" i="12"/>
  <c r="F3906" i="12" s="1"/>
  <c r="N3906" i="12"/>
  <c r="O3906" i="12" s="1"/>
  <c r="P3906" i="12" s="1"/>
  <c r="Y3906" i="12"/>
  <c r="J3906" i="12"/>
  <c r="I3906" i="12"/>
  <c r="K3905" i="12"/>
  <c r="Q3905" i="12"/>
  <c r="R3905" i="12" s="1"/>
  <c r="W3906" i="12" l="1"/>
  <c r="E33" i="13"/>
  <c r="B3908" i="12"/>
  <c r="U3907" i="12"/>
  <c r="E3907" i="12"/>
  <c r="F3907" i="12" s="1"/>
  <c r="J3907" i="12"/>
  <c r="V3907" i="12"/>
  <c r="N3907" i="12"/>
  <c r="O3907" i="12" s="1"/>
  <c r="P3907" i="12" s="1"/>
  <c r="I3907" i="12"/>
  <c r="Y3907" i="12"/>
  <c r="K3906" i="12"/>
  <c r="Q3906" i="12"/>
  <c r="R3906" i="12" s="1"/>
  <c r="Q3907" i="12" l="1"/>
  <c r="R3907" i="12" s="1"/>
  <c r="W3907" i="12"/>
  <c r="E32" i="13"/>
  <c r="N3908" i="12"/>
  <c r="O3908" i="12" s="1"/>
  <c r="P3908" i="12" s="1"/>
  <c r="J3908" i="12"/>
  <c r="Y3908" i="12"/>
  <c r="I3908" i="12"/>
  <c r="B3909" i="12"/>
  <c r="U3908" i="12"/>
  <c r="E3908" i="12"/>
  <c r="F3908" i="12" s="1"/>
  <c r="V3908" i="12"/>
  <c r="K3907" i="12"/>
  <c r="E31" i="13" l="1"/>
  <c r="N3909" i="12"/>
  <c r="O3909" i="12" s="1"/>
  <c r="P3909" i="12" s="1"/>
  <c r="J3909" i="12"/>
  <c r="Y3909" i="12"/>
  <c r="I3909" i="12"/>
  <c r="V3909" i="12"/>
  <c r="B3910" i="12"/>
  <c r="U3909" i="12"/>
  <c r="E3909" i="12"/>
  <c r="F3909" i="12" s="1"/>
  <c r="K3908" i="12"/>
  <c r="Q3908" i="12"/>
  <c r="R3908" i="12" s="1"/>
  <c r="W3908" i="12"/>
  <c r="W3909" i="12" l="1"/>
  <c r="E30" i="13"/>
  <c r="J3910" i="12"/>
  <c r="Y3910" i="12"/>
  <c r="I3910" i="12"/>
  <c r="V3910" i="12"/>
  <c r="B3911" i="12"/>
  <c r="U3910" i="12"/>
  <c r="N3910" i="12"/>
  <c r="O3910" i="12" s="1"/>
  <c r="P3910" i="12" s="1"/>
  <c r="E3910" i="12"/>
  <c r="F3910" i="12" s="1"/>
  <c r="K3909" i="12"/>
  <c r="Q3909" i="12"/>
  <c r="R3909" i="12" s="1"/>
  <c r="Q3910" i="12" l="1"/>
  <c r="R3910" i="12" s="1"/>
  <c r="Y3911" i="12"/>
  <c r="I3911" i="12"/>
  <c r="E29" i="13"/>
  <c r="J3911" i="12"/>
  <c r="E3911" i="12"/>
  <c r="F3911" i="12" s="1"/>
  <c r="U3911" i="12"/>
  <c r="B3912" i="12"/>
  <c r="N3911" i="12"/>
  <c r="O3911" i="12" s="1"/>
  <c r="P3911" i="12" s="1"/>
  <c r="V3911" i="12"/>
  <c r="K3910" i="12"/>
  <c r="W3910" i="12"/>
  <c r="K3911" i="12" l="1"/>
  <c r="Q3911" i="12"/>
  <c r="R3911" i="12" s="1"/>
  <c r="E28" i="13"/>
  <c r="V3912" i="12"/>
  <c r="B3913" i="12"/>
  <c r="N3912" i="12"/>
  <c r="O3912" i="12" s="1"/>
  <c r="P3912" i="12" s="1"/>
  <c r="J3912" i="12"/>
  <c r="I3912" i="12"/>
  <c r="E3912" i="12"/>
  <c r="F3912" i="12" s="1"/>
  <c r="U3912" i="12"/>
  <c r="Y3912" i="12"/>
  <c r="W3911" i="12"/>
  <c r="Q3912" i="12" l="1"/>
  <c r="R3912" i="12" s="1"/>
  <c r="E27" i="13"/>
  <c r="B3914" i="12"/>
  <c r="N3913" i="12"/>
  <c r="O3913" i="12" s="1"/>
  <c r="P3913" i="12" s="1"/>
  <c r="J3913" i="12"/>
  <c r="Y3913" i="12"/>
  <c r="E3913" i="12"/>
  <c r="F3913" i="12" s="1"/>
  <c r="V3913" i="12"/>
  <c r="I3913" i="12"/>
  <c r="U3913" i="12"/>
  <c r="W3912" i="12"/>
  <c r="K3912" i="12"/>
  <c r="W3913" i="12" l="1"/>
  <c r="N3914" i="12"/>
  <c r="O3914" i="12" s="1"/>
  <c r="P3914" i="12" s="1"/>
  <c r="Y3914" i="12"/>
  <c r="V3914" i="12"/>
  <c r="U3914" i="12"/>
  <c r="E26" i="13"/>
  <c r="J3914" i="12"/>
  <c r="B3915" i="12"/>
  <c r="I3914" i="12"/>
  <c r="E3914" i="12"/>
  <c r="F3914" i="12" s="1"/>
  <c r="K3913" i="12"/>
  <c r="Q3913" i="12"/>
  <c r="R3913" i="12" s="1"/>
  <c r="W3914" i="12" l="1"/>
  <c r="K3914" i="12"/>
  <c r="Q3914" i="12"/>
  <c r="R3914" i="12" s="1"/>
  <c r="E25" i="13"/>
  <c r="J3915" i="12"/>
  <c r="I3915" i="12"/>
  <c r="Y3915" i="12"/>
  <c r="E3915" i="12"/>
  <c r="F3915" i="12" s="1"/>
  <c r="V3915" i="12"/>
  <c r="U3915" i="12"/>
  <c r="B3916" i="12"/>
  <c r="N3915" i="12"/>
  <c r="O3915" i="12" s="1"/>
  <c r="P3915" i="12" s="1"/>
  <c r="W3915" i="12" l="1"/>
  <c r="Q3915" i="12"/>
  <c r="R3915" i="12" s="1"/>
  <c r="J3916" i="12"/>
  <c r="Y3916" i="12"/>
  <c r="I3916" i="12"/>
  <c r="V3916" i="12"/>
  <c r="E24" i="13"/>
  <c r="B3917" i="12"/>
  <c r="N3916" i="12"/>
  <c r="O3916" i="12" s="1"/>
  <c r="P3916" i="12" s="1"/>
  <c r="E3916" i="12"/>
  <c r="F3916" i="12" s="1"/>
  <c r="U3916" i="12"/>
  <c r="K3915" i="12"/>
  <c r="Q3916" i="12" l="1"/>
  <c r="R3916" i="12" s="1"/>
  <c r="K3916" i="12"/>
  <c r="W3916" i="12"/>
  <c r="E23" i="13"/>
  <c r="V3917" i="12"/>
  <c r="B3918" i="12"/>
  <c r="U3917" i="12"/>
  <c r="E3917" i="12"/>
  <c r="F3917" i="12" s="1"/>
  <c r="N3917" i="12"/>
  <c r="O3917" i="12" s="1"/>
  <c r="P3917" i="12" s="1"/>
  <c r="J3917" i="12"/>
  <c r="I3917" i="12"/>
  <c r="Y3917" i="12"/>
  <c r="Q3917" i="12" l="1"/>
  <c r="R3917" i="12" s="1"/>
  <c r="Y3918" i="12"/>
  <c r="E22" i="13"/>
  <c r="B3919" i="12"/>
  <c r="N3918" i="12"/>
  <c r="O3918" i="12" s="1"/>
  <c r="P3918" i="12" s="1"/>
  <c r="J3918" i="12"/>
  <c r="I3918" i="12"/>
  <c r="E3918" i="12"/>
  <c r="F3918" i="12" s="1"/>
  <c r="V3918" i="12"/>
  <c r="U3918" i="12"/>
  <c r="K3917" i="12"/>
  <c r="W3917" i="12"/>
  <c r="Q3918" i="12" l="1"/>
  <c r="R3918" i="12" s="1"/>
  <c r="K3918" i="12"/>
  <c r="V3919" i="12"/>
  <c r="B3920" i="12"/>
  <c r="U3919" i="12"/>
  <c r="E21" i="13"/>
  <c r="J3919" i="12"/>
  <c r="I3919" i="12"/>
  <c r="Y3919" i="12"/>
  <c r="N3919" i="12"/>
  <c r="O3919" i="12" s="1"/>
  <c r="P3919" i="12" s="1"/>
  <c r="E3919" i="12"/>
  <c r="F3919" i="12" s="1"/>
  <c r="W3918" i="12"/>
  <c r="K3919" i="12" l="1"/>
  <c r="W3919" i="12"/>
  <c r="Q3919" i="12"/>
  <c r="R3919" i="12" s="1"/>
  <c r="E20" i="13"/>
  <c r="E3920" i="12"/>
  <c r="F3920" i="12" s="1"/>
  <c r="V3920" i="12"/>
  <c r="U3920" i="12"/>
  <c r="J3920" i="12"/>
  <c r="I3920" i="12"/>
  <c r="B3921" i="12"/>
  <c r="Y3920" i="12"/>
  <c r="N3920" i="12"/>
  <c r="O3920" i="12" s="1"/>
  <c r="P3920" i="12" s="1"/>
  <c r="W3920" i="12" l="1"/>
  <c r="Q3920" i="12"/>
  <c r="R3920" i="12" s="1"/>
  <c r="E19" i="13"/>
  <c r="Y3921" i="12"/>
  <c r="I3921" i="12"/>
  <c r="J3921" i="12"/>
  <c r="E3921" i="12"/>
  <c r="F3921" i="12" s="1"/>
  <c r="U3921" i="12"/>
  <c r="B3922" i="12"/>
  <c r="N3921" i="12"/>
  <c r="O3921" i="12" s="1"/>
  <c r="P3921" i="12" s="1"/>
  <c r="V3921" i="12"/>
  <c r="K3920" i="12"/>
  <c r="K3921" i="12" l="1"/>
  <c r="Q3921" i="12"/>
  <c r="R3921" i="12" s="1"/>
  <c r="N3922" i="12"/>
  <c r="O3922" i="12" s="1"/>
  <c r="P3922" i="12" s="1"/>
  <c r="V3922" i="12"/>
  <c r="E18" i="13"/>
  <c r="B3923" i="12"/>
  <c r="J3922" i="12"/>
  <c r="E3922" i="12"/>
  <c r="F3922" i="12" s="1"/>
  <c r="Y3922" i="12"/>
  <c r="I3922" i="12"/>
  <c r="U3922" i="12"/>
  <c r="W3921" i="12"/>
  <c r="K3922" i="12" l="1"/>
  <c r="Q3922" i="12"/>
  <c r="R3922" i="12" s="1"/>
  <c r="J3923" i="12"/>
  <c r="E17" i="13"/>
  <c r="Y3923" i="12"/>
  <c r="I3923" i="12"/>
  <c r="E3923" i="12"/>
  <c r="F3923" i="12" s="1"/>
  <c r="V3923" i="12"/>
  <c r="B3924" i="12"/>
  <c r="N3923" i="12"/>
  <c r="O3923" i="12" s="1"/>
  <c r="P3923" i="12" s="1"/>
  <c r="U3923" i="12"/>
  <c r="W3922" i="12"/>
  <c r="Q3923" i="12" l="1"/>
  <c r="R3923" i="12" s="1"/>
  <c r="W3923" i="12"/>
  <c r="V3924" i="12"/>
  <c r="N3924" i="12"/>
  <c r="O3924" i="12" s="1"/>
  <c r="P3924" i="12" s="1"/>
  <c r="E16" i="13"/>
  <c r="B3925" i="12"/>
  <c r="I3924" i="12"/>
  <c r="E3924" i="12"/>
  <c r="F3924" i="12" s="1"/>
  <c r="U3924" i="12"/>
  <c r="J3924" i="12"/>
  <c r="Y3924" i="12"/>
  <c r="K3923" i="12"/>
  <c r="K3924" i="12" l="1"/>
  <c r="B3926" i="12"/>
  <c r="U3925" i="12"/>
  <c r="E3925" i="12"/>
  <c r="F3925" i="12" s="1"/>
  <c r="E15" i="13"/>
  <c r="J3925" i="12"/>
  <c r="I3925" i="12"/>
  <c r="V3925" i="12"/>
  <c r="Y3925" i="12"/>
  <c r="N3925" i="12"/>
  <c r="O3925" i="12" s="1"/>
  <c r="P3925" i="12" s="1"/>
  <c r="Q3924" i="12"/>
  <c r="R3924" i="12" s="1"/>
  <c r="W3924" i="12"/>
  <c r="K3925" i="12" l="1"/>
  <c r="W3925" i="12"/>
  <c r="J3926" i="12"/>
  <c r="Y3926" i="12"/>
  <c r="I3926" i="12"/>
  <c r="V3926" i="12"/>
  <c r="U3926" i="12"/>
  <c r="E14" i="13"/>
  <c r="N3926" i="12"/>
  <c r="O3926" i="12" s="1"/>
  <c r="P3926" i="12" s="1"/>
  <c r="B3927" i="12"/>
  <c r="E3926" i="12"/>
  <c r="F3926" i="12" s="1"/>
  <c r="Q3925" i="12"/>
  <c r="R3925" i="12" s="1"/>
  <c r="K3926" i="12" l="1"/>
  <c r="Q3926" i="12"/>
  <c r="R3926" i="12" s="1"/>
  <c r="N3927" i="12"/>
  <c r="O3927" i="12" s="1"/>
  <c r="P3927" i="12" s="1"/>
  <c r="V3927" i="12"/>
  <c r="B3928" i="12"/>
  <c r="U3927" i="12"/>
  <c r="E3927" i="12"/>
  <c r="F3927" i="12" s="1"/>
  <c r="J3927" i="12"/>
  <c r="I3927" i="12"/>
  <c r="E13" i="13"/>
  <c r="Y3927" i="12"/>
  <c r="W3926" i="12"/>
  <c r="W3927" i="12" l="1"/>
  <c r="Q3927" i="12"/>
  <c r="R3927" i="12" s="1"/>
  <c r="E12" i="13"/>
  <c r="J3928" i="12"/>
  <c r="V3928" i="12"/>
  <c r="I3928" i="12"/>
  <c r="B3929" i="12"/>
  <c r="E3928" i="12"/>
  <c r="F3928" i="12" s="1"/>
  <c r="U3928" i="12"/>
  <c r="Y3928" i="12"/>
  <c r="N3928" i="12"/>
  <c r="O3928" i="12" s="1"/>
  <c r="P3928" i="12" s="1"/>
  <c r="K3927" i="12"/>
  <c r="W3928" i="12" l="1"/>
  <c r="Q3928" i="12"/>
  <c r="R3928" i="12" s="1"/>
  <c r="Y3929" i="12"/>
  <c r="I3929" i="12"/>
  <c r="V3929" i="12"/>
  <c r="U3929" i="12"/>
  <c r="N3929" i="12"/>
  <c r="O3929" i="12" s="1"/>
  <c r="P3929" i="12" s="1"/>
  <c r="E11" i="13"/>
  <c r="B3930" i="12"/>
  <c r="J3929" i="12"/>
  <c r="E3929" i="12"/>
  <c r="F3929" i="12" s="1"/>
  <c r="K3928" i="12"/>
  <c r="W3929" i="12" l="1"/>
  <c r="Q3929" i="12"/>
  <c r="R3929" i="12" s="1"/>
  <c r="K3929" i="12"/>
  <c r="V3930" i="12"/>
  <c r="B3931" i="12"/>
  <c r="U3930" i="12"/>
  <c r="E3930" i="12"/>
  <c r="F3930" i="12" s="1"/>
  <c r="N3930" i="12"/>
  <c r="O3930" i="12" s="1"/>
  <c r="P3930" i="12" s="1"/>
  <c r="Y3930" i="12"/>
  <c r="J3930" i="12"/>
  <c r="I3930" i="12"/>
  <c r="E10" i="13"/>
  <c r="K3930" i="12" l="1"/>
  <c r="W3930" i="12"/>
  <c r="J3931" i="12"/>
  <c r="E9" i="13"/>
  <c r="Y3931" i="12"/>
  <c r="I3931" i="12"/>
  <c r="N3931" i="12"/>
  <c r="O3931" i="12" s="1"/>
  <c r="P3931" i="12" s="1"/>
  <c r="B3932" i="12"/>
  <c r="E3931" i="12"/>
  <c r="F3931" i="12" s="1"/>
  <c r="V3931" i="12"/>
  <c r="U3931" i="12"/>
  <c r="Q3930" i="12"/>
  <c r="R3930" i="12" s="1"/>
  <c r="N3932" i="12" l="1"/>
  <c r="O3932" i="12" s="1"/>
  <c r="P3932" i="12" s="1"/>
  <c r="J3932" i="12"/>
  <c r="V3932" i="12"/>
  <c r="B3933" i="12"/>
  <c r="I3932" i="12"/>
  <c r="E3932" i="12"/>
  <c r="F3932" i="12" s="1"/>
  <c r="Y3932" i="12"/>
  <c r="U3932" i="12"/>
  <c r="E8" i="13"/>
  <c r="K3931" i="12"/>
  <c r="Q3931" i="12"/>
  <c r="R3931" i="12" s="1"/>
  <c r="W3931" i="12"/>
  <c r="K3932" i="12" l="1"/>
  <c r="E7" i="13"/>
  <c r="B3934" i="12"/>
  <c r="U3933" i="12"/>
  <c r="E3933" i="12"/>
  <c r="F3933" i="12" s="1"/>
  <c r="Y3933" i="12"/>
  <c r="V3933" i="12"/>
  <c r="N3933" i="12"/>
  <c r="O3933" i="12" s="1"/>
  <c r="P3933" i="12" s="1"/>
  <c r="J3933" i="12"/>
  <c r="I3933" i="12"/>
  <c r="Q3932" i="12"/>
  <c r="R3932" i="12" s="1"/>
  <c r="W3932" i="12"/>
  <c r="W3933" i="12" l="1"/>
  <c r="N3934" i="12"/>
  <c r="O3934" i="12" s="1"/>
  <c r="P3934" i="12" s="1"/>
  <c r="J3934" i="12"/>
  <c r="Y3934" i="12"/>
  <c r="I3934" i="12"/>
  <c r="E6" i="13"/>
  <c r="E3934" i="12"/>
  <c r="F3934" i="12" s="1"/>
  <c r="V3934" i="12"/>
  <c r="U3934" i="12"/>
  <c r="Q3933" i="12"/>
  <c r="R3933" i="12" s="1"/>
  <c r="K3933" i="12"/>
  <c r="Q3934" i="12" l="1"/>
  <c r="R3934" i="12" s="1"/>
  <c r="K3934" i="12"/>
  <c r="W3934" i="12"/>
  <c r="G3908" i="12" l="1"/>
  <c r="C3908" i="12" s="1"/>
  <c r="D3908" i="12" s="1"/>
  <c r="G3916" i="12"/>
  <c r="C3916" i="12" s="1"/>
  <c r="D3916" i="12" s="1"/>
  <c r="G3906" i="12"/>
  <c r="C3906" i="12" s="1"/>
  <c r="D3906" i="12" s="1"/>
  <c r="G3927" i="12"/>
  <c r="C3927" i="12" s="1"/>
  <c r="D3927" i="12" s="1"/>
  <c r="G3830" i="12"/>
  <c r="C3830" i="12" s="1"/>
  <c r="D3830" i="12" s="1"/>
  <c r="G3892" i="12"/>
  <c r="C3892" i="12" s="1"/>
  <c r="D3892" i="12" s="1"/>
  <c r="G3925" i="12"/>
  <c r="C3925" i="12" s="1"/>
  <c r="D3925" i="12" s="1"/>
  <c r="G3887" i="12"/>
  <c r="C3887" i="12" s="1"/>
  <c r="D3887" i="12" s="1"/>
  <c r="G3911" i="12"/>
  <c r="C3911" i="12" s="1"/>
  <c r="D3911" i="12" s="1"/>
  <c r="G3870" i="12"/>
  <c r="C3870" i="12" s="1"/>
  <c r="D3870" i="12" s="1"/>
  <c r="G3833" i="12"/>
  <c r="C3833" i="12" s="1"/>
  <c r="D3833" i="12" s="1"/>
  <c r="G3849" i="12"/>
  <c r="C3849" i="12" s="1"/>
  <c r="D3849" i="12" s="1"/>
  <c r="G3905" i="12"/>
  <c r="C3905" i="12" s="1"/>
  <c r="D3905" i="12" s="1"/>
  <c r="G3917" i="12"/>
  <c r="C3917" i="12" s="1"/>
  <c r="D3917" i="12" s="1"/>
  <c r="G3929" i="12"/>
  <c r="C3929" i="12" s="1"/>
  <c r="D3929" i="12" s="1"/>
  <c r="G3858" i="12"/>
  <c r="C3858" i="12" s="1"/>
  <c r="D3858" i="12" s="1"/>
  <c r="G3877" i="12"/>
  <c r="C3877" i="12" s="1"/>
  <c r="D3877" i="12" s="1"/>
  <c r="G3933" i="12"/>
  <c r="C3933" i="12" s="1"/>
  <c r="D3933" i="12" s="1"/>
  <c r="G3897" i="12"/>
  <c r="C3897" i="12" s="1"/>
  <c r="D3897" i="12" s="1"/>
  <c r="G3909" i="12"/>
  <c r="C3909" i="12" s="1"/>
  <c r="D3909" i="12" s="1"/>
  <c r="G3888" i="12"/>
  <c r="C3888" i="12" s="1"/>
  <c r="D3888" i="12" s="1"/>
  <c r="G3883" i="12"/>
  <c r="C3883" i="12" s="1"/>
  <c r="D3883" i="12" s="1"/>
  <c r="G3913" i="12"/>
  <c r="C3913" i="12" s="1"/>
  <c r="D3913" i="12" s="1"/>
  <c r="G3919" i="12"/>
  <c r="C3919" i="12" s="1"/>
  <c r="D3919" i="12" s="1"/>
  <c r="G3878" i="12"/>
  <c r="C3878" i="12" s="1"/>
  <c r="D3878" i="12" s="1"/>
  <c r="G3854" i="12"/>
  <c r="C3854" i="12" s="1"/>
  <c r="D3854" i="12" s="1"/>
  <c r="G3899" i="12"/>
  <c r="C3899" i="12" s="1"/>
  <c r="D3899" i="12" s="1"/>
  <c r="G3921" i="12"/>
  <c r="C3921" i="12" s="1"/>
  <c r="D3921" i="12" s="1"/>
  <c r="G3914" i="12"/>
  <c r="C3914" i="12" s="1"/>
  <c r="D3914" i="12" s="1"/>
  <c r="G3885" i="12"/>
  <c r="C3885" i="12" s="1"/>
  <c r="D3885" i="12" s="1"/>
  <c r="G3901" i="12"/>
  <c r="C3901" i="12" s="1"/>
  <c r="D3901" i="12" s="1"/>
  <c r="G3873" i="12"/>
  <c r="C3873" i="12" s="1"/>
  <c r="D3873" i="12" s="1"/>
  <c r="G3865" i="12"/>
  <c r="C3865" i="12" s="1"/>
  <c r="D3865" i="12" s="1"/>
  <c r="G3893" i="12"/>
  <c r="C3893" i="12" s="1"/>
  <c r="D3893" i="12" s="1"/>
  <c r="G3920" i="12"/>
  <c r="C3920" i="12" s="1"/>
  <c r="D3920" i="12" s="1"/>
  <c r="G3915" i="12"/>
  <c r="C3915" i="12" s="1"/>
  <c r="D3915" i="12" s="1"/>
  <c r="G3880" i="12"/>
  <c r="C3880" i="12" s="1"/>
  <c r="D3880" i="12" s="1"/>
  <c r="G3930" i="12"/>
  <c r="C3930" i="12" s="1"/>
  <c r="D3930" i="12" s="1"/>
  <c r="G3886" i="12"/>
  <c r="C3886" i="12" s="1"/>
  <c r="D3886" i="12" s="1"/>
  <c r="G3837" i="12"/>
  <c r="C3837" i="12" s="1"/>
  <c r="D3837" i="12" s="1"/>
  <c r="G3845" i="12"/>
  <c r="C3845" i="12" s="1"/>
  <c r="D3845" i="12" s="1"/>
  <c r="H3845" i="12" s="1"/>
  <c r="G3928" i="12"/>
  <c r="C3928" i="12" s="1"/>
  <c r="D3928" i="12" s="1"/>
  <c r="G3895" i="12"/>
  <c r="C3895" i="12" s="1"/>
  <c r="D3895" i="12" s="1"/>
  <c r="H3895" i="12" s="1"/>
  <c r="G3890" i="12"/>
  <c r="C3890" i="12" s="1"/>
  <c r="D3890" i="12" s="1"/>
  <c r="G3902" i="12"/>
  <c r="C3902" i="12" s="1"/>
  <c r="D3902" i="12" s="1"/>
  <c r="H3902" i="12" s="1"/>
  <c r="G3852" i="12"/>
  <c r="C3852" i="12" s="1"/>
  <c r="D3852" i="12" s="1"/>
  <c r="G3871" i="12"/>
  <c r="C3871" i="12" s="1"/>
  <c r="D3871" i="12" s="1"/>
  <c r="G3862" i="12"/>
  <c r="C3862" i="12" s="1"/>
  <c r="D3862" i="12" s="1"/>
  <c r="G3918" i="12"/>
  <c r="C3918" i="12" s="1"/>
  <c r="D3918" i="12" s="1"/>
  <c r="G3904" i="12"/>
  <c r="C3904" i="12" s="1"/>
  <c r="D3904" i="12" s="1"/>
  <c r="G3934" i="12"/>
  <c r="C3934" i="12" s="1"/>
  <c r="D3934" i="12" s="1"/>
  <c r="G3912" i="12"/>
  <c r="C3912" i="12" s="1"/>
  <c r="D3912" i="12" s="1"/>
  <c r="H3912" i="12" s="1"/>
  <c r="G3922" i="12"/>
  <c r="C3922" i="12" s="1"/>
  <c r="D3922" i="12" s="1"/>
  <c r="G3881" i="12"/>
  <c r="C3881" i="12" s="1"/>
  <c r="D3881" i="12" s="1"/>
  <c r="G3932" i="12"/>
  <c r="C3932" i="12" s="1"/>
  <c r="D3932" i="12" s="1"/>
  <c r="G3931" i="12"/>
  <c r="C3931" i="12" s="1"/>
  <c r="D3931" i="12" s="1"/>
  <c r="H3931" i="12" s="1"/>
  <c r="G3923" i="12"/>
  <c r="C3923" i="12" s="1"/>
  <c r="D3923" i="12" s="1"/>
  <c r="H3923" i="12" s="1"/>
  <c r="G3841" i="12"/>
  <c r="C3841" i="12" s="1"/>
  <c r="D3841" i="12" s="1"/>
  <c r="G3926" i="12"/>
  <c r="C3926" i="12" s="1"/>
  <c r="D3926" i="12" s="1"/>
  <c r="H3926" i="12" s="1"/>
  <c r="AF3926" i="12" s="1"/>
  <c r="G3903" i="12"/>
  <c r="C3903" i="12" s="1"/>
  <c r="D3903" i="12" s="1"/>
  <c r="G3894" i="12"/>
  <c r="C3894" i="12" s="1"/>
  <c r="D3894" i="12" s="1"/>
  <c r="G3889" i="12"/>
  <c r="C3889" i="12" s="1"/>
  <c r="D3889" i="12" s="1"/>
  <c r="G3898" i="12"/>
  <c r="C3898" i="12" s="1"/>
  <c r="D3898" i="12" s="1"/>
  <c r="G3910" i="12"/>
  <c r="C3910" i="12" s="1"/>
  <c r="D3910" i="12" s="1"/>
  <c r="G3856" i="12"/>
  <c r="C3856" i="12" s="1"/>
  <c r="D3856" i="12" s="1"/>
  <c r="H3856" i="12" s="1"/>
  <c r="G3843" i="12"/>
  <c r="C3843" i="12" s="1"/>
  <c r="D3843" i="12" s="1"/>
  <c r="G3838" i="12"/>
  <c r="C3838" i="12" s="1"/>
  <c r="D3838" i="12" s="1"/>
  <c r="G3896" i="12"/>
  <c r="C3896" i="12" s="1"/>
  <c r="D3896" i="12" s="1"/>
  <c r="G3891" i="12"/>
  <c r="C3891" i="12" s="1"/>
  <c r="D3891" i="12" s="1"/>
  <c r="H3891" i="12" s="1"/>
  <c r="G3924" i="12"/>
  <c r="C3924" i="12" s="1"/>
  <c r="D3924" i="12" s="1"/>
  <c r="G3900" i="12"/>
  <c r="C3900" i="12" s="1"/>
  <c r="D3900" i="12" s="1"/>
  <c r="G3907" i="12"/>
  <c r="C3907" i="12" s="1"/>
  <c r="D3907" i="12" s="1"/>
  <c r="G3884" i="12"/>
  <c r="C3884" i="12" s="1"/>
  <c r="D3884" i="12" s="1"/>
  <c r="G3835" i="12"/>
  <c r="C3835" i="12" s="1"/>
  <c r="D3835" i="12" s="1"/>
  <c r="G3868" i="12"/>
  <c r="C3868" i="12" s="1"/>
  <c r="D3868" i="12" s="1"/>
  <c r="G3840" i="12"/>
  <c r="C3840" i="12" s="1"/>
  <c r="D3840" i="12" s="1"/>
  <c r="G3829" i="12"/>
  <c r="C3829" i="12" s="1"/>
  <c r="D3829" i="12" s="1"/>
  <c r="H3829" i="12" s="1"/>
  <c r="G3848" i="12"/>
  <c r="C3848" i="12" s="1"/>
  <c r="D3848" i="12" s="1"/>
  <c r="H3848" i="12" s="1"/>
  <c r="G3851" i="12"/>
  <c r="C3851" i="12" s="1"/>
  <c r="D3851" i="12" s="1"/>
  <c r="G3831" i="12"/>
  <c r="C3831" i="12" s="1"/>
  <c r="D3831" i="12" s="1"/>
  <c r="G3866" i="12"/>
  <c r="C3866" i="12" s="1"/>
  <c r="D3866" i="12" s="1"/>
  <c r="G3855" i="12"/>
  <c r="C3855" i="12" s="1"/>
  <c r="D3855" i="12" s="1"/>
  <c r="G3809" i="12"/>
  <c r="C3809" i="12" s="1"/>
  <c r="D3809" i="12" s="1"/>
  <c r="G3769" i="12"/>
  <c r="C3769" i="12" s="1"/>
  <c r="D3769" i="12" s="1"/>
  <c r="G3780" i="12"/>
  <c r="C3780" i="12" s="1"/>
  <c r="D3780" i="12" s="1"/>
  <c r="G3821" i="12"/>
  <c r="C3821" i="12" s="1"/>
  <c r="D3821" i="12" s="1"/>
  <c r="G3707" i="12"/>
  <c r="C3707" i="12" s="1"/>
  <c r="D3707" i="12" s="1"/>
  <c r="G3763" i="12"/>
  <c r="C3763" i="12" s="1"/>
  <c r="D3763" i="12" s="1"/>
  <c r="G3752" i="12"/>
  <c r="C3752" i="12" s="1"/>
  <c r="D3752" i="12" s="1"/>
  <c r="G3710" i="12"/>
  <c r="C3710" i="12" s="1"/>
  <c r="D3710" i="12" s="1"/>
  <c r="G3727" i="12"/>
  <c r="C3727" i="12" s="1"/>
  <c r="D3727" i="12" s="1"/>
  <c r="G3766" i="12"/>
  <c r="C3766" i="12" s="1"/>
  <c r="D3766" i="12" s="1"/>
  <c r="G3703" i="12"/>
  <c r="C3703" i="12" s="1"/>
  <c r="D3703" i="12" s="1"/>
  <c r="G3670" i="12"/>
  <c r="C3670" i="12" s="1"/>
  <c r="D3670" i="12" s="1"/>
  <c r="H3670" i="12" s="1"/>
  <c r="G3647" i="12"/>
  <c r="C3647" i="12" s="1"/>
  <c r="D3647" i="12" s="1"/>
  <c r="G3624" i="12"/>
  <c r="C3624" i="12" s="1"/>
  <c r="D3624" i="12" s="1"/>
  <c r="G3608" i="12"/>
  <c r="C3608" i="12" s="1"/>
  <c r="D3608" i="12" s="1"/>
  <c r="H3608" i="12" s="1"/>
  <c r="AF3608" i="12" s="1"/>
  <c r="G3600" i="12"/>
  <c r="C3600" i="12" s="1"/>
  <c r="D3600" i="12" s="1"/>
  <c r="G3596" i="12"/>
  <c r="C3596" i="12" s="1"/>
  <c r="D3596" i="12" s="1"/>
  <c r="G3839" i="12"/>
  <c r="C3839" i="12" s="1"/>
  <c r="D3839" i="12" s="1"/>
  <c r="G3842" i="12"/>
  <c r="C3842" i="12" s="1"/>
  <c r="D3842" i="12" s="1"/>
  <c r="G3825" i="12"/>
  <c r="C3825" i="12" s="1"/>
  <c r="D3825" i="12" s="1"/>
  <c r="G3859" i="12"/>
  <c r="C3859" i="12" s="1"/>
  <c r="D3859" i="12" s="1"/>
  <c r="H3859" i="12" s="1"/>
  <c r="AF3859" i="12" s="1"/>
  <c r="G3804" i="12"/>
  <c r="C3804" i="12" s="1"/>
  <c r="D3804" i="12" s="1"/>
  <c r="G3810" i="12"/>
  <c r="C3810" i="12" s="1"/>
  <c r="D3810" i="12" s="1"/>
  <c r="G3784" i="12"/>
  <c r="C3784" i="12" s="1"/>
  <c r="D3784" i="12" s="1"/>
  <c r="G3772" i="12"/>
  <c r="C3772" i="12" s="1"/>
  <c r="D3772" i="12" s="1"/>
  <c r="G3770" i="12"/>
  <c r="C3770" i="12" s="1"/>
  <c r="D3770" i="12" s="1"/>
  <c r="G3754" i="12"/>
  <c r="C3754" i="12" s="1"/>
  <c r="D3754" i="12" s="1"/>
  <c r="G3718" i="12"/>
  <c r="C3718" i="12" s="1"/>
  <c r="D3718" i="12" s="1"/>
  <c r="G3712" i="12"/>
  <c r="C3712" i="12" s="1"/>
  <c r="D3712" i="12" s="1"/>
  <c r="G3698" i="12"/>
  <c r="C3698" i="12" s="1"/>
  <c r="D3698" i="12" s="1"/>
  <c r="G3686" i="12"/>
  <c r="C3686" i="12" s="1"/>
  <c r="D3686" i="12" s="1"/>
  <c r="G3671" i="12"/>
  <c r="C3671" i="12" s="1"/>
  <c r="D3671" i="12" s="1"/>
  <c r="G3676" i="12"/>
  <c r="C3676" i="12" s="1"/>
  <c r="D3676" i="12" s="1"/>
  <c r="G3659" i="12"/>
  <c r="C3659" i="12" s="1"/>
  <c r="D3659" i="12" s="1"/>
  <c r="H3659" i="12" s="1"/>
  <c r="G3651" i="12"/>
  <c r="C3651" i="12" s="1"/>
  <c r="D3651" i="12" s="1"/>
  <c r="G3820" i="12"/>
  <c r="C3820" i="12" s="1"/>
  <c r="D3820" i="12" s="1"/>
  <c r="G3799" i="12"/>
  <c r="C3799" i="12" s="1"/>
  <c r="D3799" i="12" s="1"/>
  <c r="G3716" i="12"/>
  <c r="C3716" i="12" s="1"/>
  <c r="D3716" i="12" s="1"/>
  <c r="G3762" i="12"/>
  <c r="C3762" i="12" s="1"/>
  <c r="D3762" i="12" s="1"/>
  <c r="G3728" i="12"/>
  <c r="C3728" i="12" s="1"/>
  <c r="D3728" i="12" s="1"/>
  <c r="H3728" i="12" s="1"/>
  <c r="G3709" i="12"/>
  <c r="C3709" i="12" s="1"/>
  <c r="D3709" i="12" s="1"/>
  <c r="G3681" i="12"/>
  <c r="C3681" i="12" s="1"/>
  <c r="D3681" i="12" s="1"/>
  <c r="H3681" i="12" s="1"/>
  <c r="G3655" i="12"/>
  <c r="C3655" i="12" s="1"/>
  <c r="D3655" i="12" s="1"/>
  <c r="G3662" i="12"/>
  <c r="C3662" i="12" s="1"/>
  <c r="D3662" i="12" s="1"/>
  <c r="H3662" i="12" s="1"/>
  <c r="G3696" i="12"/>
  <c r="C3696" i="12" s="1"/>
  <c r="D3696" i="12" s="1"/>
  <c r="H3696" i="12" s="1"/>
  <c r="G3649" i="12"/>
  <c r="C3649" i="12" s="1"/>
  <c r="D3649" i="12" s="1"/>
  <c r="G3797" i="12"/>
  <c r="C3797" i="12" s="1"/>
  <c r="D3797" i="12" s="1"/>
  <c r="H3797" i="12" s="1"/>
  <c r="G3790" i="12"/>
  <c r="C3790" i="12" s="1"/>
  <c r="D3790" i="12" s="1"/>
  <c r="G3817" i="12"/>
  <c r="C3817" i="12" s="1"/>
  <c r="D3817" i="12" s="1"/>
  <c r="H3817" i="12" s="1"/>
  <c r="G3815" i="12"/>
  <c r="C3815" i="12" s="1"/>
  <c r="D3815" i="12" s="1"/>
  <c r="G3745" i="12"/>
  <c r="C3745" i="12" s="1"/>
  <c r="D3745" i="12" s="1"/>
  <c r="G3738" i="12"/>
  <c r="C3738" i="12" s="1"/>
  <c r="D3738" i="12" s="1"/>
  <c r="G3704" i="12"/>
  <c r="C3704" i="12" s="1"/>
  <c r="D3704" i="12" s="1"/>
  <c r="H3704" i="12" s="1"/>
  <c r="G3735" i="12"/>
  <c r="C3735" i="12" s="1"/>
  <c r="D3735" i="12" s="1"/>
  <c r="G3756" i="12"/>
  <c r="C3756" i="12" s="1"/>
  <c r="D3756" i="12" s="1"/>
  <c r="G3720" i="12"/>
  <c r="C3720" i="12" s="1"/>
  <c r="D3720" i="12" s="1"/>
  <c r="H3720" i="12" s="1"/>
  <c r="G3736" i="12"/>
  <c r="C3736" i="12" s="1"/>
  <c r="D3736" i="12" s="1"/>
  <c r="G3697" i="12"/>
  <c r="C3697" i="12" s="1"/>
  <c r="D3697" i="12" s="1"/>
  <c r="H3697" i="12" s="1"/>
  <c r="G3680" i="12"/>
  <c r="C3680" i="12" s="1"/>
  <c r="D3680" i="12" s="1"/>
  <c r="G3595" i="12"/>
  <c r="C3595" i="12" s="1"/>
  <c r="D3595" i="12" s="1"/>
  <c r="H3595" i="12" s="1"/>
  <c r="G3627" i="12"/>
  <c r="C3627" i="12" s="1"/>
  <c r="D3627" i="12" s="1"/>
  <c r="G3874" i="12"/>
  <c r="C3874" i="12" s="1"/>
  <c r="D3874" i="12" s="1"/>
  <c r="H3874" i="12" s="1"/>
  <c r="G3850" i="12"/>
  <c r="C3850" i="12" s="1"/>
  <c r="D3850" i="12" s="1"/>
  <c r="G3775" i="12"/>
  <c r="C3775" i="12" s="1"/>
  <c r="D3775" i="12" s="1"/>
  <c r="G3794" i="12"/>
  <c r="C3794" i="12" s="1"/>
  <c r="D3794" i="12" s="1"/>
  <c r="G3761" i="12"/>
  <c r="C3761" i="12" s="1"/>
  <c r="D3761" i="12" s="1"/>
  <c r="G3731" i="12"/>
  <c r="C3731" i="12" s="1"/>
  <c r="D3731" i="12" s="1"/>
  <c r="H3731" i="12" s="1"/>
  <c r="G3765" i="12"/>
  <c r="C3765" i="12" s="1"/>
  <c r="D3765" i="12" s="1"/>
  <c r="G3734" i="12"/>
  <c r="C3734" i="12" s="1"/>
  <c r="D3734" i="12" s="1"/>
  <c r="G3733" i="12"/>
  <c r="C3733" i="12" s="1"/>
  <c r="D3733" i="12" s="1"/>
  <c r="G3714" i="12"/>
  <c r="C3714" i="12" s="1"/>
  <c r="D3714" i="12" s="1"/>
  <c r="G3690" i="12"/>
  <c r="C3690" i="12" s="1"/>
  <c r="D3690" i="12" s="1"/>
  <c r="H3690" i="12" s="1"/>
  <c r="G3650" i="12"/>
  <c r="C3650" i="12" s="1"/>
  <c r="D3650" i="12" s="1"/>
  <c r="H3650" i="12" s="1"/>
  <c r="G3616" i="12"/>
  <c r="C3616" i="12" s="1"/>
  <c r="D3616" i="12" s="1"/>
  <c r="H3616" i="12" s="1"/>
  <c r="G3876" i="12"/>
  <c r="C3876" i="12" s="1"/>
  <c r="D3876" i="12" s="1"/>
  <c r="G3807" i="12"/>
  <c r="C3807" i="12" s="1"/>
  <c r="D3807" i="12" s="1"/>
  <c r="G3725" i="12"/>
  <c r="C3725" i="12" s="1"/>
  <c r="D3725" i="12" s="1"/>
  <c r="G3702" i="12"/>
  <c r="C3702" i="12" s="1"/>
  <c r="D3702" i="12" s="1"/>
  <c r="H3702" i="12" s="1"/>
  <c r="G3668" i="12"/>
  <c r="C3668" i="12" s="1"/>
  <c r="D3668" i="12" s="1"/>
  <c r="G3691" i="12"/>
  <c r="C3691" i="12" s="1"/>
  <c r="D3691" i="12" s="1"/>
  <c r="G3666" i="12"/>
  <c r="C3666" i="12" s="1"/>
  <c r="D3666" i="12" s="1"/>
  <c r="G3673" i="12"/>
  <c r="C3673" i="12" s="1"/>
  <c r="D3673" i="12" s="1"/>
  <c r="G3667" i="12"/>
  <c r="C3667" i="12" s="1"/>
  <c r="D3667" i="12" s="1"/>
  <c r="G3699" i="12"/>
  <c r="C3699" i="12" s="1"/>
  <c r="D3699" i="12" s="1"/>
  <c r="H3699" i="12" s="1"/>
  <c r="G3694" i="12"/>
  <c r="C3694" i="12" s="1"/>
  <c r="D3694" i="12" s="1"/>
  <c r="G3632" i="12"/>
  <c r="C3632" i="12" s="1"/>
  <c r="D3632" i="12" s="1"/>
  <c r="G3605" i="12"/>
  <c r="C3605" i="12" s="1"/>
  <c r="D3605" i="12" s="1"/>
  <c r="H3605" i="12" s="1"/>
  <c r="G3610" i="12"/>
  <c r="C3610" i="12" s="1"/>
  <c r="D3610" i="12" s="1"/>
  <c r="G3864" i="12"/>
  <c r="C3864" i="12" s="1"/>
  <c r="D3864" i="12" s="1"/>
  <c r="H3864" i="12" s="1"/>
  <c r="G3824" i="12"/>
  <c r="C3824" i="12" s="1"/>
  <c r="D3824" i="12" s="1"/>
  <c r="H3824" i="12" s="1"/>
  <c r="AF3824" i="12" s="1"/>
  <c r="G3814" i="12"/>
  <c r="C3814" i="12" s="1"/>
  <c r="D3814" i="12" s="1"/>
  <c r="G3771" i="12"/>
  <c r="C3771" i="12" s="1"/>
  <c r="D3771" i="12" s="1"/>
  <c r="G3787" i="12"/>
  <c r="C3787" i="12" s="1"/>
  <c r="D3787" i="12" s="1"/>
  <c r="G3792" i="12"/>
  <c r="C3792" i="12" s="1"/>
  <c r="D3792" i="12" s="1"/>
  <c r="H3792" i="12" s="1"/>
  <c r="G3729" i="12"/>
  <c r="C3729" i="12" s="1"/>
  <c r="D3729" i="12" s="1"/>
  <c r="G3685" i="12"/>
  <c r="C3685" i="12" s="1"/>
  <c r="D3685" i="12" s="1"/>
  <c r="G3679" i="12"/>
  <c r="C3679" i="12" s="1"/>
  <c r="D3679" i="12" s="1"/>
  <c r="G3658" i="12"/>
  <c r="C3658" i="12" s="1"/>
  <c r="D3658" i="12" s="1"/>
  <c r="G3638" i="12"/>
  <c r="C3638" i="12" s="1"/>
  <c r="D3638" i="12" s="1"/>
  <c r="G3847" i="12"/>
  <c r="C3847" i="12" s="1"/>
  <c r="D3847" i="12" s="1"/>
  <c r="G3834" i="12"/>
  <c r="C3834" i="12" s="1"/>
  <c r="D3834" i="12" s="1"/>
  <c r="G3879" i="12"/>
  <c r="C3879" i="12" s="1"/>
  <c r="D3879" i="12" s="1"/>
  <c r="G3802" i="12"/>
  <c r="C3802" i="12" s="1"/>
  <c r="D3802" i="12" s="1"/>
  <c r="G3818" i="12"/>
  <c r="C3818" i="12" s="1"/>
  <c r="D3818" i="12" s="1"/>
  <c r="G3789" i="12"/>
  <c r="C3789" i="12" s="1"/>
  <c r="D3789" i="12" s="1"/>
  <c r="H3789" i="12" s="1"/>
  <c r="G3803" i="12"/>
  <c r="C3803" i="12" s="1"/>
  <c r="D3803" i="12" s="1"/>
  <c r="G3798" i="12"/>
  <c r="C3798" i="12" s="1"/>
  <c r="D3798" i="12" s="1"/>
  <c r="H3798" i="12" s="1"/>
  <c r="G3717" i="12"/>
  <c r="C3717" i="12" s="1"/>
  <c r="D3717" i="12" s="1"/>
  <c r="G3750" i="12"/>
  <c r="C3750" i="12" s="1"/>
  <c r="D3750" i="12" s="1"/>
  <c r="G3719" i="12"/>
  <c r="C3719" i="12" s="1"/>
  <c r="D3719" i="12" s="1"/>
  <c r="H3719" i="12" s="1"/>
  <c r="G3760" i="12"/>
  <c r="C3760" i="12" s="1"/>
  <c r="D3760" i="12" s="1"/>
  <c r="H3760" i="12" s="1"/>
  <c r="G3688" i="12"/>
  <c r="C3688" i="12" s="1"/>
  <c r="D3688" i="12" s="1"/>
  <c r="G3643" i="12"/>
  <c r="C3643" i="12" s="1"/>
  <c r="D3643" i="12" s="1"/>
  <c r="G3618" i="12"/>
  <c r="C3618" i="12" s="1"/>
  <c r="D3618" i="12" s="1"/>
  <c r="G3869" i="12"/>
  <c r="C3869" i="12" s="1"/>
  <c r="D3869" i="12" s="1"/>
  <c r="G3882" i="12"/>
  <c r="C3882" i="12" s="1"/>
  <c r="D3882" i="12" s="1"/>
  <c r="G3828" i="12"/>
  <c r="C3828" i="12" s="1"/>
  <c r="D3828" i="12" s="1"/>
  <c r="G3872" i="12"/>
  <c r="C3872" i="12" s="1"/>
  <c r="D3872" i="12" s="1"/>
  <c r="G3836" i="12"/>
  <c r="C3836" i="12" s="1"/>
  <c r="D3836" i="12" s="1"/>
  <c r="H3836" i="12" s="1"/>
  <c r="G3801" i="12"/>
  <c r="C3801" i="12" s="1"/>
  <c r="D3801" i="12" s="1"/>
  <c r="G3819" i="12"/>
  <c r="C3819" i="12" s="1"/>
  <c r="D3819" i="12" s="1"/>
  <c r="G3793" i="12"/>
  <c r="C3793" i="12" s="1"/>
  <c r="D3793" i="12" s="1"/>
  <c r="G3822" i="12"/>
  <c r="C3822" i="12" s="1"/>
  <c r="D3822" i="12" s="1"/>
  <c r="G3811" i="12"/>
  <c r="C3811" i="12" s="1"/>
  <c r="D3811" i="12" s="1"/>
  <c r="G3783" i="12"/>
  <c r="C3783" i="12" s="1"/>
  <c r="D3783" i="12" s="1"/>
  <c r="G3785" i="12"/>
  <c r="C3785" i="12" s="1"/>
  <c r="D3785" i="12" s="1"/>
  <c r="G3749" i="12"/>
  <c r="C3749" i="12" s="1"/>
  <c r="D3749" i="12" s="1"/>
  <c r="G3747" i="12"/>
  <c r="C3747" i="12" s="1"/>
  <c r="D3747" i="12" s="1"/>
  <c r="G3740" i="12"/>
  <c r="C3740" i="12" s="1"/>
  <c r="D3740" i="12" s="1"/>
  <c r="H3740" i="12" s="1"/>
  <c r="G3737" i="12"/>
  <c r="C3737" i="12" s="1"/>
  <c r="D3737" i="12" s="1"/>
  <c r="G3722" i="12"/>
  <c r="C3722" i="12" s="1"/>
  <c r="D3722" i="12" s="1"/>
  <c r="G3758" i="12"/>
  <c r="C3758" i="12" s="1"/>
  <c r="D3758" i="12" s="1"/>
  <c r="G3753" i="12"/>
  <c r="C3753" i="12" s="1"/>
  <c r="D3753" i="12" s="1"/>
  <c r="G3755" i="12"/>
  <c r="C3755" i="12" s="1"/>
  <c r="D3755" i="12" s="1"/>
  <c r="G3743" i="12"/>
  <c r="C3743" i="12" s="1"/>
  <c r="D3743" i="12" s="1"/>
  <c r="G3757" i="12"/>
  <c r="C3757" i="12" s="1"/>
  <c r="D3757" i="12" s="1"/>
  <c r="G3705" i="12"/>
  <c r="C3705" i="12" s="1"/>
  <c r="D3705" i="12" s="1"/>
  <c r="H3705" i="12" s="1"/>
  <c r="G3657" i="12"/>
  <c r="C3657" i="12" s="1"/>
  <c r="D3657" i="12" s="1"/>
  <c r="H3657" i="12" s="1"/>
  <c r="G3692" i="12"/>
  <c r="C3692" i="12" s="1"/>
  <c r="D3692" i="12" s="1"/>
  <c r="G3669" i="12"/>
  <c r="C3669" i="12" s="1"/>
  <c r="D3669" i="12" s="1"/>
  <c r="H3669" i="12" s="1"/>
  <c r="G3663" i="12"/>
  <c r="C3663" i="12" s="1"/>
  <c r="D3663" i="12" s="1"/>
  <c r="G3678" i="12"/>
  <c r="C3678" i="12" s="1"/>
  <c r="D3678" i="12" s="1"/>
  <c r="H3678" i="12" s="1"/>
  <c r="G3654" i="12"/>
  <c r="C3654" i="12" s="1"/>
  <c r="D3654" i="12" s="1"/>
  <c r="G3656" i="12"/>
  <c r="C3656" i="12" s="1"/>
  <c r="D3656" i="12" s="1"/>
  <c r="H3656" i="12" s="1"/>
  <c r="G3642" i="12"/>
  <c r="C3642" i="12" s="1"/>
  <c r="D3642" i="12" s="1"/>
  <c r="G3644" i="12"/>
  <c r="C3644" i="12" s="1"/>
  <c r="D3644" i="12" s="1"/>
  <c r="G3635" i="12"/>
  <c r="C3635" i="12" s="1"/>
  <c r="D3635" i="12" s="1"/>
  <c r="G3598" i="12"/>
  <c r="C3598" i="12" s="1"/>
  <c r="D3598" i="12" s="1"/>
  <c r="G3648" i="12"/>
  <c r="C3648" i="12" s="1"/>
  <c r="D3648" i="12" s="1"/>
  <c r="G3645" i="12"/>
  <c r="C3645" i="12" s="1"/>
  <c r="D3645" i="12" s="1"/>
  <c r="H3645" i="12" s="1"/>
  <c r="G3832" i="12"/>
  <c r="C3832" i="12" s="1"/>
  <c r="D3832" i="12" s="1"/>
  <c r="H3832" i="12" s="1"/>
  <c r="G3875" i="12"/>
  <c r="C3875" i="12" s="1"/>
  <c r="D3875" i="12" s="1"/>
  <c r="H3875" i="12" s="1"/>
  <c r="AF3875" i="12" s="1"/>
  <c r="G3861" i="12"/>
  <c r="C3861" i="12" s="1"/>
  <c r="D3861" i="12" s="1"/>
  <c r="H3861" i="12" s="1"/>
  <c r="G3846" i="12"/>
  <c r="C3846" i="12" s="1"/>
  <c r="D3846" i="12" s="1"/>
  <c r="G3857" i="12"/>
  <c r="C3857" i="12" s="1"/>
  <c r="D3857" i="12" s="1"/>
  <c r="H3857" i="12" s="1"/>
  <c r="G3860" i="12"/>
  <c r="C3860" i="12" s="1"/>
  <c r="D3860" i="12" s="1"/>
  <c r="G3767" i="12"/>
  <c r="C3767" i="12" s="1"/>
  <c r="D3767" i="12" s="1"/>
  <c r="H3767" i="12" s="1"/>
  <c r="G3806" i="12"/>
  <c r="C3806" i="12" s="1"/>
  <c r="D3806" i="12" s="1"/>
  <c r="G3791" i="12"/>
  <c r="C3791" i="12" s="1"/>
  <c r="D3791" i="12" s="1"/>
  <c r="G3773" i="12"/>
  <c r="C3773" i="12" s="1"/>
  <c r="D3773" i="12" s="1"/>
  <c r="H3773" i="12" s="1"/>
  <c r="G3782" i="12"/>
  <c r="C3782" i="12" s="1"/>
  <c r="D3782" i="12" s="1"/>
  <c r="H3782" i="12" s="1"/>
  <c r="G3816" i="12"/>
  <c r="C3816" i="12" s="1"/>
  <c r="D3816" i="12" s="1"/>
  <c r="G3726" i="12"/>
  <c r="C3726" i="12" s="1"/>
  <c r="D3726" i="12" s="1"/>
  <c r="G3723" i="12"/>
  <c r="C3723" i="12" s="1"/>
  <c r="D3723" i="12" s="1"/>
  <c r="H3723" i="12" s="1"/>
  <c r="G3741" i="12"/>
  <c r="C3741" i="12" s="1"/>
  <c r="D3741" i="12" s="1"/>
  <c r="G3751" i="12"/>
  <c r="C3751" i="12" s="1"/>
  <c r="D3751" i="12" s="1"/>
  <c r="G3715" i="12"/>
  <c r="C3715" i="12" s="1"/>
  <c r="D3715" i="12" s="1"/>
  <c r="G3746" i="12"/>
  <c r="C3746" i="12" s="1"/>
  <c r="D3746" i="12" s="1"/>
  <c r="H3746" i="12" s="1"/>
  <c r="G3701" i="12"/>
  <c r="C3701" i="12" s="1"/>
  <c r="D3701" i="12" s="1"/>
  <c r="G3683" i="12"/>
  <c r="C3683" i="12" s="1"/>
  <c r="D3683" i="12" s="1"/>
  <c r="G3675" i="12"/>
  <c r="C3675" i="12" s="1"/>
  <c r="D3675" i="12" s="1"/>
  <c r="G3660" i="12"/>
  <c r="C3660" i="12" s="1"/>
  <c r="D3660" i="12" s="1"/>
  <c r="G3693" i="12"/>
  <c r="C3693" i="12" s="1"/>
  <c r="D3693" i="12" s="1"/>
  <c r="G3689" i="12"/>
  <c r="C3689" i="12" s="1"/>
  <c r="D3689" i="12" s="1"/>
  <c r="H3689" i="12" s="1"/>
  <c r="G3634" i="12"/>
  <c r="C3634" i="12" s="1"/>
  <c r="D3634" i="12" s="1"/>
  <c r="G3620" i="12"/>
  <c r="C3620" i="12" s="1"/>
  <c r="D3620" i="12" s="1"/>
  <c r="G3827" i="12"/>
  <c r="C3827" i="12" s="1"/>
  <c r="D3827" i="12" s="1"/>
  <c r="G3779" i="12"/>
  <c r="C3779" i="12" s="1"/>
  <c r="D3779" i="12" s="1"/>
  <c r="G3813" i="12"/>
  <c r="C3813" i="12" s="1"/>
  <c r="D3813" i="12" s="1"/>
  <c r="H3813" i="12" s="1"/>
  <c r="AF3813" i="12" s="1"/>
  <c r="G3776" i="12"/>
  <c r="C3776" i="12" s="1"/>
  <c r="D3776" i="12" s="1"/>
  <c r="H3776" i="12" s="1"/>
  <c r="G3805" i="12"/>
  <c r="C3805" i="12" s="1"/>
  <c r="D3805" i="12" s="1"/>
  <c r="G3774" i="12"/>
  <c r="C3774" i="12" s="1"/>
  <c r="D3774" i="12" s="1"/>
  <c r="G3800" i="12"/>
  <c r="C3800" i="12" s="1"/>
  <c r="D3800" i="12" s="1"/>
  <c r="G3721" i="12"/>
  <c r="C3721" i="12" s="1"/>
  <c r="D3721" i="12" s="1"/>
  <c r="G3724" i="12"/>
  <c r="C3724" i="12" s="1"/>
  <c r="D3724" i="12" s="1"/>
  <c r="G3713" i="12"/>
  <c r="C3713" i="12" s="1"/>
  <c r="D3713" i="12" s="1"/>
  <c r="G3748" i="12"/>
  <c r="C3748" i="12" s="1"/>
  <c r="D3748" i="12" s="1"/>
  <c r="H3748" i="12" s="1"/>
  <c r="AF3748" i="12" s="1"/>
  <c r="G3677" i="12"/>
  <c r="C3677" i="12" s="1"/>
  <c r="D3677" i="12" s="1"/>
  <c r="G3700" i="12"/>
  <c r="C3700" i="12" s="1"/>
  <c r="D3700" i="12" s="1"/>
  <c r="G3674" i="12"/>
  <c r="C3674" i="12" s="1"/>
  <c r="D3674" i="12" s="1"/>
  <c r="G3687" i="12"/>
  <c r="C3687" i="12" s="1"/>
  <c r="D3687" i="12" s="1"/>
  <c r="G3664" i="12"/>
  <c r="C3664" i="12" s="1"/>
  <c r="D3664" i="12" s="1"/>
  <c r="H3664" i="12" s="1"/>
  <c r="G3672" i="12"/>
  <c r="C3672" i="12" s="1"/>
  <c r="D3672" i="12" s="1"/>
  <c r="G3603" i="12"/>
  <c r="C3603" i="12" s="1"/>
  <c r="D3603" i="12" s="1"/>
  <c r="H3603" i="12" s="1"/>
  <c r="AF3603" i="12" s="1"/>
  <c r="G3609" i="12"/>
  <c r="C3609" i="12" s="1"/>
  <c r="D3609" i="12" s="1"/>
  <c r="G3653" i="12"/>
  <c r="C3653" i="12" s="1"/>
  <c r="D3653" i="12" s="1"/>
  <c r="H3653" i="12" s="1"/>
  <c r="G3619" i="12"/>
  <c r="C3619" i="12" s="1"/>
  <c r="D3619" i="12" s="1"/>
  <c r="H3619" i="12" s="1"/>
  <c r="G3601" i="12"/>
  <c r="C3601" i="12" s="1"/>
  <c r="D3601" i="12" s="1"/>
  <c r="G3823" i="12"/>
  <c r="C3823" i="12" s="1"/>
  <c r="D3823" i="12" s="1"/>
  <c r="G3853" i="12"/>
  <c r="C3853" i="12" s="1"/>
  <c r="D3853" i="12" s="1"/>
  <c r="G3867" i="12"/>
  <c r="C3867" i="12" s="1"/>
  <c r="D3867" i="12" s="1"/>
  <c r="H3867" i="12" s="1"/>
  <c r="AF3867" i="12" s="1"/>
  <c r="G3844" i="12"/>
  <c r="C3844" i="12" s="1"/>
  <c r="D3844" i="12" s="1"/>
  <c r="G3863" i="12"/>
  <c r="C3863" i="12" s="1"/>
  <c r="D3863" i="12" s="1"/>
  <c r="H3863" i="12" s="1"/>
  <c r="G3781" i="12"/>
  <c r="C3781" i="12" s="1"/>
  <c r="D3781" i="12" s="1"/>
  <c r="H3781" i="12" s="1"/>
  <c r="G3777" i="12"/>
  <c r="C3777" i="12" s="1"/>
  <c r="D3777" i="12" s="1"/>
  <c r="G3786" i="12"/>
  <c r="C3786" i="12" s="1"/>
  <c r="D3786" i="12" s="1"/>
  <c r="H3786" i="12" s="1"/>
  <c r="G3778" i="12"/>
  <c r="C3778" i="12" s="1"/>
  <c r="D3778" i="12" s="1"/>
  <c r="G3812" i="12"/>
  <c r="C3812" i="12" s="1"/>
  <c r="D3812" i="12" s="1"/>
  <c r="G3788" i="12"/>
  <c r="C3788" i="12" s="1"/>
  <c r="D3788" i="12" s="1"/>
  <c r="H3788" i="12" s="1"/>
  <c r="G3808" i="12"/>
  <c r="C3808" i="12" s="1"/>
  <c r="D3808" i="12" s="1"/>
  <c r="G3795" i="12"/>
  <c r="C3795" i="12" s="1"/>
  <c r="D3795" i="12" s="1"/>
  <c r="G3764" i="12"/>
  <c r="C3764" i="12" s="1"/>
  <c r="D3764" i="12" s="1"/>
  <c r="H3764" i="12" s="1"/>
  <c r="G3796" i="12"/>
  <c r="C3796" i="12" s="1"/>
  <c r="D3796" i="12" s="1"/>
  <c r="G3826" i="12"/>
  <c r="C3826" i="12" s="1"/>
  <c r="D3826" i="12" s="1"/>
  <c r="G3732" i="12"/>
  <c r="C3732" i="12" s="1"/>
  <c r="D3732" i="12" s="1"/>
  <c r="G3708" i="12"/>
  <c r="C3708" i="12" s="1"/>
  <c r="D3708" i="12" s="1"/>
  <c r="G3744" i="12"/>
  <c r="C3744" i="12" s="1"/>
  <c r="D3744" i="12" s="1"/>
  <c r="G3730" i="12"/>
  <c r="C3730" i="12" s="1"/>
  <c r="D3730" i="12" s="1"/>
  <c r="G3711" i="12"/>
  <c r="C3711" i="12" s="1"/>
  <c r="D3711" i="12" s="1"/>
  <c r="G3759" i="12"/>
  <c r="C3759" i="12" s="1"/>
  <c r="D3759" i="12" s="1"/>
  <c r="G3742" i="12"/>
  <c r="C3742" i="12" s="1"/>
  <c r="D3742" i="12" s="1"/>
  <c r="G3739" i="12"/>
  <c r="C3739" i="12" s="1"/>
  <c r="D3739" i="12" s="1"/>
  <c r="H3739" i="12" s="1"/>
  <c r="G3768" i="12"/>
  <c r="C3768" i="12" s="1"/>
  <c r="D3768" i="12" s="1"/>
  <c r="H3768" i="12" s="1"/>
  <c r="G3665" i="12"/>
  <c r="C3665" i="12" s="1"/>
  <c r="D3665" i="12" s="1"/>
  <c r="G3695" i="12"/>
  <c r="C3695" i="12" s="1"/>
  <c r="D3695" i="12" s="1"/>
  <c r="G3682" i="12"/>
  <c r="C3682" i="12" s="1"/>
  <c r="D3682" i="12" s="1"/>
  <c r="G3661" i="12"/>
  <c r="C3661" i="12" s="1"/>
  <c r="D3661" i="12" s="1"/>
  <c r="H3661" i="12" s="1"/>
  <c r="AF3661" i="12" s="1"/>
  <c r="G3684" i="12"/>
  <c r="C3684" i="12" s="1"/>
  <c r="D3684" i="12" s="1"/>
  <c r="G3652" i="12"/>
  <c r="C3652" i="12" s="1"/>
  <c r="D3652" i="12" s="1"/>
  <c r="H3652" i="12" s="1"/>
  <c r="AF3652" i="12" s="1"/>
  <c r="G3706" i="12"/>
  <c r="C3706" i="12" s="1"/>
  <c r="D3706" i="12" s="1"/>
  <c r="G3606" i="12"/>
  <c r="C3606" i="12" s="1"/>
  <c r="D3606" i="12" s="1"/>
  <c r="G3602" i="12"/>
  <c r="C3602" i="12" s="1"/>
  <c r="D3602" i="12" s="1"/>
  <c r="G3613" i="12"/>
  <c r="C3613" i="12" s="1"/>
  <c r="D3613" i="12" s="1"/>
  <c r="H3613" i="12" s="1"/>
  <c r="AF3613" i="12" s="1"/>
  <c r="G3614" i="12"/>
  <c r="C3614" i="12" s="1"/>
  <c r="D3614" i="12" s="1"/>
  <c r="G3593" i="12"/>
  <c r="C3593" i="12" s="1"/>
  <c r="D3593" i="12" s="1"/>
  <c r="H3593" i="12" s="1"/>
  <c r="G3639" i="12"/>
  <c r="C3639" i="12" s="1"/>
  <c r="D3639" i="12" s="1"/>
  <c r="G3628" i="12"/>
  <c r="C3628" i="12" s="1"/>
  <c r="D3628" i="12" s="1"/>
  <c r="G3623" i="12"/>
  <c r="C3623" i="12" s="1"/>
  <c r="D3623" i="12" s="1"/>
  <c r="G3373" i="12"/>
  <c r="C3373" i="12" s="1"/>
  <c r="D3373" i="12" s="1"/>
  <c r="H3373" i="12" s="1"/>
  <c r="G3629" i="12"/>
  <c r="C3629" i="12" s="1"/>
  <c r="D3629" i="12" s="1"/>
  <c r="G3555" i="12"/>
  <c r="C3555" i="12" s="1"/>
  <c r="D3555" i="12" s="1"/>
  <c r="G3592" i="12"/>
  <c r="C3592" i="12" s="1"/>
  <c r="D3592" i="12" s="1"/>
  <c r="G3491" i="12"/>
  <c r="C3491" i="12" s="1"/>
  <c r="D3491" i="12" s="1"/>
  <c r="G3495" i="12"/>
  <c r="C3495" i="12" s="1"/>
  <c r="D3495" i="12" s="1"/>
  <c r="G3509" i="12"/>
  <c r="C3509" i="12" s="1"/>
  <c r="D3509" i="12" s="1"/>
  <c r="G3531" i="12"/>
  <c r="C3531" i="12" s="1"/>
  <c r="D3531" i="12" s="1"/>
  <c r="G3467" i="12"/>
  <c r="C3467" i="12" s="1"/>
  <c r="D3467" i="12" s="1"/>
  <c r="G3465" i="12"/>
  <c r="C3465" i="12" s="1"/>
  <c r="D3465" i="12" s="1"/>
  <c r="H3465" i="12" s="1"/>
  <c r="AF3465" i="12" s="1"/>
  <c r="G3429" i="12"/>
  <c r="C3429" i="12" s="1"/>
  <c r="D3429" i="12" s="1"/>
  <c r="G3442" i="12"/>
  <c r="C3442" i="12" s="1"/>
  <c r="D3442" i="12" s="1"/>
  <c r="G3473" i="12"/>
  <c r="C3473" i="12" s="1"/>
  <c r="D3473" i="12" s="1"/>
  <c r="G3470" i="12"/>
  <c r="C3470" i="12" s="1"/>
  <c r="D3470" i="12" s="1"/>
  <c r="G3403" i="12"/>
  <c r="C3403" i="12" s="1"/>
  <c r="D3403" i="12" s="1"/>
  <c r="G3410" i="12"/>
  <c r="C3410" i="12" s="1"/>
  <c r="D3410" i="12" s="1"/>
  <c r="G3390" i="12"/>
  <c r="C3390" i="12" s="1"/>
  <c r="D3390" i="12" s="1"/>
  <c r="G3404" i="12"/>
  <c r="C3404" i="12" s="1"/>
  <c r="D3404" i="12" s="1"/>
  <c r="G3383" i="12"/>
  <c r="C3383" i="12" s="1"/>
  <c r="D3383" i="12" s="1"/>
  <c r="G3402" i="12"/>
  <c r="C3402" i="12" s="1"/>
  <c r="D3402" i="12" s="1"/>
  <c r="G3398" i="12"/>
  <c r="C3398" i="12" s="1"/>
  <c r="D3398" i="12" s="1"/>
  <c r="G3574" i="12"/>
  <c r="C3574" i="12" s="1"/>
  <c r="D3574" i="12" s="1"/>
  <c r="G3552" i="12"/>
  <c r="C3552" i="12" s="1"/>
  <c r="D3552" i="12" s="1"/>
  <c r="G3564" i="12"/>
  <c r="C3564" i="12" s="1"/>
  <c r="D3564" i="12" s="1"/>
  <c r="G3590" i="12"/>
  <c r="C3590" i="12" s="1"/>
  <c r="D3590" i="12" s="1"/>
  <c r="G3539" i="12"/>
  <c r="C3539" i="12" s="1"/>
  <c r="D3539" i="12" s="1"/>
  <c r="G3573" i="12"/>
  <c r="C3573" i="12" s="1"/>
  <c r="D3573" i="12" s="1"/>
  <c r="G3566" i="12"/>
  <c r="C3566" i="12" s="1"/>
  <c r="D3566" i="12" s="1"/>
  <c r="G3512" i="12"/>
  <c r="C3512" i="12" s="1"/>
  <c r="D3512" i="12" s="1"/>
  <c r="G3532" i="12"/>
  <c r="C3532" i="12" s="1"/>
  <c r="D3532" i="12" s="1"/>
  <c r="G3488" i="12"/>
  <c r="C3488" i="12" s="1"/>
  <c r="D3488" i="12" s="1"/>
  <c r="G3518" i="12"/>
  <c r="C3518" i="12" s="1"/>
  <c r="D3518" i="12" s="1"/>
  <c r="G3445" i="12"/>
  <c r="C3445" i="12" s="1"/>
  <c r="D3445" i="12" s="1"/>
  <c r="G3466" i="12"/>
  <c r="C3466" i="12" s="1"/>
  <c r="D3466" i="12" s="1"/>
  <c r="G3416" i="12"/>
  <c r="C3416" i="12" s="1"/>
  <c r="D3416" i="12" s="1"/>
  <c r="G3389" i="12"/>
  <c r="C3389" i="12" s="1"/>
  <c r="D3389" i="12" s="1"/>
  <c r="G3381" i="12"/>
  <c r="C3381" i="12" s="1"/>
  <c r="D3381" i="12" s="1"/>
  <c r="H3381" i="12" s="1"/>
  <c r="G3376" i="12"/>
  <c r="C3376" i="12" s="1"/>
  <c r="D3376" i="12" s="1"/>
  <c r="G3419" i="12"/>
  <c r="C3419" i="12" s="1"/>
  <c r="D3419" i="12" s="1"/>
  <c r="G3413" i="12"/>
  <c r="C3413" i="12" s="1"/>
  <c r="D3413" i="12" s="1"/>
  <c r="G3626" i="12"/>
  <c r="C3626" i="12" s="1"/>
  <c r="D3626" i="12" s="1"/>
  <c r="G3611" i="12"/>
  <c r="C3611" i="12" s="1"/>
  <c r="D3611" i="12" s="1"/>
  <c r="G3540" i="12"/>
  <c r="C3540" i="12" s="1"/>
  <c r="D3540" i="12" s="1"/>
  <c r="G3575" i="12"/>
  <c r="C3575" i="12" s="1"/>
  <c r="D3575" i="12" s="1"/>
  <c r="G3541" i="12"/>
  <c r="C3541" i="12" s="1"/>
  <c r="D3541" i="12" s="1"/>
  <c r="H3541" i="12" s="1"/>
  <c r="G3591" i="12"/>
  <c r="C3591" i="12" s="1"/>
  <c r="D3591" i="12" s="1"/>
  <c r="G3585" i="12"/>
  <c r="C3585" i="12" s="1"/>
  <c r="D3585" i="12" s="1"/>
  <c r="G3535" i="12"/>
  <c r="C3535" i="12" s="1"/>
  <c r="D3535" i="12" s="1"/>
  <c r="G3524" i="12"/>
  <c r="C3524" i="12" s="1"/>
  <c r="D3524" i="12" s="1"/>
  <c r="G3479" i="12"/>
  <c r="C3479" i="12" s="1"/>
  <c r="D3479" i="12" s="1"/>
  <c r="G3446" i="12"/>
  <c r="C3446" i="12" s="1"/>
  <c r="D3446" i="12" s="1"/>
  <c r="H3446" i="12" s="1"/>
  <c r="G3455" i="12"/>
  <c r="C3455" i="12" s="1"/>
  <c r="D3455" i="12" s="1"/>
  <c r="H3455" i="12" s="1"/>
  <c r="G3452" i="12"/>
  <c r="C3452" i="12" s="1"/>
  <c r="D3452" i="12" s="1"/>
  <c r="H3452" i="12" s="1"/>
  <c r="G3393" i="12"/>
  <c r="C3393" i="12" s="1"/>
  <c r="D3393" i="12" s="1"/>
  <c r="G3362" i="12"/>
  <c r="C3362" i="12" s="1"/>
  <c r="D3362" i="12" s="1"/>
  <c r="H3362" i="12" s="1"/>
  <c r="G3408" i="12"/>
  <c r="C3408" i="12" s="1"/>
  <c r="D3408" i="12" s="1"/>
  <c r="H3408" i="12" s="1"/>
  <c r="G3391" i="12"/>
  <c r="C3391" i="12" s="1"/>
  <c r="D3391" i="12" s="1"/>
  <c r="H3391" i="12" s="1"/>
  <c r="G3422" i="12"/>
  <c r="C3422" i="12" s="1"/>
  <c r="D3422" i="12" s="1"/>
  <c r="G3412" i="12"/>
  <c r="C3412" i="12" s="1"/>
  <c r="D3412" i="12" s="1"/>
  <c r="G3397" i="12"/>
  <c r="C3397" i="12" s="1"/>
  <c r="D3397" i="12" s="1"/>
  <c r="H3397" i="12" s="1"/>
  <c r="G3617" i="12"/>
  <c r="C3617" i="12" s="1"/>
  <c r="D3617" i="12" s="1"/>
  <c r="H3617" i="12" s="1"/>
  <c r="G3637" i="12"/>
  <c r="C3637" i="12" s="1"/>
  <c r="D3637" i="12" s="1"/>
  <c r="H3637" i="12" s="1"/>
  <c r="G3556" i="12"/>
  <c r="C3556" i="12" s="1"/>
  <c r="D3556" i="12" s="1"/>
  <c r="G3581" i="12"/>
  <c r="C3581" i="12" s="1"/>
  <c r="D3581" i="12" s="1"/>
  <c r="G3504" i="12"/>
  <c r="C3504" i="12" s="1"/>
  <c r="D3504" i="12" s="1"/>
  <c r="H3504" i="12" s="1"/>
  <c r="G3521" i="12"/>
  <c r="C3521" i="12" s="1"/>
  <c r="D3521" i="12" s="1"/>
  <c r="G3426" i="12"/>
  <c r="C3426" i="12" s="1"/>
  <c r="D3426" i="12" s="1"/>
  <c r="G3476" i="12"/>
  <c r="C3476" i="12" s="1"/>
  <c r="D3476" i="12" s="1"/>
  <c r="H3476" i="12" s="1"/>
  <c r="G3471" i="12"/>
  <c r="C3471" i="12" s="1"/>
  <c r="D3471" i="12" s="1"/>
  <c r="G3451" i="12"/>
  <c r="C3451" i="12" s="1"/>
  <c r="D3451" i="12" s="1"/>
  <c r="G3463" i="12"/>
  <c r="C3463" i="12" s="1"/>
  <c r="D3463" i="12" s="1"/>
  <c r="H3463" i="12" s="1"/>
  <c r="AF3463" i="12" s="1"/>
  <c r="G3434" i="12"/>
  <c r="C3434" i="12" s="1"/>
  <c r="D3434" i="12" s="1"/>
  <c r="G3453" i="12"/>
  <c r="C3453" i="12" s="1"/>
  <c r="D3453" i="12" s="1"/>
  <c r="G3468" i="12"/>
  <c r="C3468" i="12" s="1"/>
  <c r="D3468" i="12" s="1"/>
  <c r="G3364" i="12"/>
  <c r="C3364" i="12" s="1"/>
  <c r="D3364" i="12" s="1"/>
  <c r="H3364" i="12" s="1"/>
  <c r="G3414" i="12"/>
  <c r="C3414" i="12" s="1"/>
  <c r="D3414" i="12" s="1"/>
  <c r="H3414" i="12" s="1"/>
  <c r="G3380" i="12"/>
  <c r="C3380" i="12" s="1"/>
  <c r="D3380" i="12" s="1"/>
  <c r="G3366" i="12"/>
  <c r="C3366" i="12" s="1"/>
  <c r="D3366" i="12" s="1"/>
  <c r="G3636" i="12"/>
  <c r="C3636" i="12" s="1"/>
  <c r="D3636" i="12" s="1"/>
  <c r="G3568" i="12"/>
  <c r="C3568" i="12" s="1"/>
  <c r="D3568" i="12" s="1"/>
  <c r="G3584" i="12"/>
  <c r="C3584" i="12" s="1"/>
  <c r="D3584" i="12" s="1"/>
  <c r="G3500" i="12"/>
  <c r="C3500" i="12" s="1"/>
  <c r="D3500" i="12" s="1"/>
  <c r="G3486" i="12"/>
  <c r="C3486" i="12" s="1"/>
  <c r="D3486" i="12" s="1"/>
  <c r="G3485" i="12"/>
  <c r="C3485" i="12" s="1"/>
  <c r="D3485" i="12" s="1"/>
  <c r="G3482" i="12"/>
  <c r="C3482" i="12" s="1"/>
  <c r="D3482" i="12" s="1"/>
  <c r="G3425" i="12"/>
  <c r="C3425" i="12" s="1"/>
  <c r="D3425" i="12" s="1"/>
  <c r="G3372" i="12"/>
  <c r="C3372" i="12" s="1"/>
  <c r="D3372" i="12" s="1"/>
  <c r="G3423" i="12"/>
  <c r="C3423" i="12" s="1"/>
  <c r="D3423" i="12" s="1"/>
  <c r="G3625" i="12"/>
  <c r="C3625" i="12" s="1"/>
  <c r="D3625" i="12" s="1"/>
  <c r="G3615" i="12"/>
  <c r="C3615" i="12" s="1"/>
  <c r="D3615" i="12" s="1"/>
  <c r="H3615" i="12" s="1"/>
  <c r="AF3615" i="12" s="1"/>
  <c r="G3558" i="12"/>
  <c r="C3558" i="12" s="1"/>
  <c r="D3558" i="12" s="1"/>
  <c r="G3537" i="12"/>
  <c r="C3537" i="12" s="1"/>
  <c r="D3537" i="12" s="1"/>
  <c r="G3477" i="12"/>
  <c r="C3477" i="12" s="1"/>
  <c r="D3477" i="12" s="1"/>
  <c r="G3508" i="12"/>
  <c r="C3508" i="12" s="1"/>
  <c r="D3508" i="12" s="1"/>
  <c r="G3533" i="12"/>
  <c r="C3533" i="12" s="1"/>
  <c r="D3533" i="12" s="1"/>
  <c r="G3529" i="12"/>
  <c r="C3529" i="12" s="1"/>
  <c r="D3529" i="12" s="1"/>
  <c r="G3475" i="12"/>
  <c r="C3475" i="12" s="1"/>
  <c r="D3475" i="12" s="1"/>
  <c r="G3460" i="12"/>
  <c r="C3460" i="12" s="1"/>
  <c r="D3460" i="12" s="1"/>
  <c r="G3439" i="12"/>
  <c r="C3439" i="12" s="1"/>
  <c r="D3439" i="12" s="1"/>
  <c r="H3439" i="12" s="1"/>
  <c r="AF3439" i="12" s="1"/>
  <c r="G3436" i="12"/>
  <c r="C3436" i="12" s="1"/>
  <c r="D3436" i="12" s="1"/>
  <c r="H3436" i="12" s="1"/>
  <c r="G3384" i="12"/>
  <c r="C3384" i="12" s="1"/>
  <c r="D3384" i="12" s="1"/>
  <c r="G3378" i="12"/>
  <c r="C3378" i="12" s="1"/>
  <c r="D3378" i="12" s="1"/>
  <c r="H3378" i="12" s="1"/>
  <c r="AF3378" i="12" s="1"/>
  <c r="G3394" i="12"/>
  <c r="C3394" i="12" s="1"/>
  <c r="D3394" i="12" s="1"/>
  <c r="G3607" i="12"/>
  <c r="C3607" i="12" s="1"/>
  <c r="D3607" i="12" s="1"/>
  <c r="G3565" i="12"/>
  <c r="C3565" i="12" s="1"/>
  <c r="D3565" i="12" s="1"/>
  <c r="H3565" i="12" s="1"/>
  <c r="G3551" i="12"/>
  <c r="C3551" i="12" s="1"/>
  <c r="D3551" i="12" s="1"/>
  <c r="G3594" i="12"/>
  <c r="C3594" i="12" s="1"/>
  <c r="D3594" i="12" s="1"/>
  <c r="H3594" i="12" s="1"/>
  <c r="G3562" i="12"/>
  <c r="C3562" i="12" s="1"/>
  <c r="D3562" i="12" s="1"/>
  <c r="G3542" i="12"/>
  <c r="C3542" i="12" s="1"/>
  <c r="D3542" i="12" s="1"/>
  <c r="H3542" i="12" s="1"/>
  <c r="G3520" i="12"/>
  <c r="C3520" i="12" s="1"/>
  <c r="D3520" i="12" s="1"/>
  <c r="G3517" i="12"/>
  <c r="C3517" i="12" s="1"/>
  <c r="D3517" i="12" s="1"/>
  <c r="G3433" i="12"/>
  <c r="C3433" i="12" s="1"/>
  <c r="D3433" i="12" s="1"/>
  <c r="H3433" i="12" s="1"/>
  <c r="G3430" i="12"/>
  <c r="C3430" i="12" s="1"/>
  <c r="D3430" i="12" s="1"/>
  <c r="G3432" i="12"/>
  <c r="C3432" i="12" s="1"/>
  <c r="D3432" i="12" s="1"/>
  <c r="G3622" i="12"/>
  <c r="C3622" i="12" s="1"/>
  <c r="D3622" i="12" s="1"/>
  <c r="G3597" i="12"/>
  <c r="C3597" i="12" s="1"/>
  <c r="D3597" i="12" s="1"/>
  <c r="H3597" i="12" s="1"/>
  <c r="G3621" i="12"/>
  <c r="C3621" i="12" s="1"/>
  <c r="D3621" i="12" s="1"/>
  <c r="H3621" i="12" s="1"/>
  <c r="G3604" i="12"/>
  <c r="C3604" i="12" s="1"/>
  <c r="D3604" i="12" s="1"/>
  <c r="G3554" i="12"/>
  <c r="C3554" i="12" s="1"/>
  <c r="D3554" i="12" s="1"/>
  <c r="G3545" i="12"/>
  <c r="C3545" i="12" s="1"/>
  <c r="D3545" i="12" s="1"/>
  <c r="G3572" i="12"/>
  <c r="C3572" i="12" s="1"/>
  <c r="D3572" i="12" s="1"/>
  <c r="G3546" i="12"/>
  <c r="C3546" i="12" s="1"/>
  <c r="D3546" i="12" s="1"/>
  <c r="G3589" i="12"/>
  <c r="C3589" i="12" s="1"/>
  <c r="D3589" i="12" s="1"/>
  <c r="H3589" i="12" s="1"/>
  <c r="AF3589" i="12" s="1"/>
  <c r="G3578" i="12"/>
  <c r="C3578" i="12" s="1"/>
  <c r="D3578" i="12" s="1"/>
  <c r="G3548" i="12"/>
  <c r="C3548" i="12" s="1"/>
  <c r="D3548" i="12" s="1"/>
  <c r="G3528" i="12"/>
  <c r="C3528" i="12" s="1"/>
  <c r="D3528" i="12" s="1"/>
  <c r="H3528" i="12" s="1"/>
  <c r="G3492" i="12"/>
  <c r="C3492" i="12" s="1"/>
  <c r="D3492" i="12" s="1"/>
  <c r="G3392" i="12"/>
  <c r="C3392" i="12" s="1"/>
  <c r="D3392" i="12" s="1"/>
  <c r="H3392" i="12" s="1"/>
  <c r="G3395" i="12"/>
  <c r="C3395" i="12" s="1"/>
  <c r="D3395" i="12" s="1"/>
  <c r="H3395" i="12" s="1"/>
  <c r="G3411" i="12"/>
  <c r="C3411" i="12" s="1"/>
  <c r="D3411" i="12" s="1"/>
  <c r="H3411" i="12" s="1"/>
  <c r="AF3411" i="12" s="1"/>
  <c r="G3630" i="12"/>
  <c r="C3630" i="12" s="1"/>
  <c r="D3630" i="12" s="1"/>
  <c r="H3630" i="12" s="1"/>
  <c r="G3576" i="12"/>
  <c r="C3576" i="12" s="1"/>
  <c r="D3576" i="12" s="1"/>
  <c r="H3576" i="12" s="1"/>
  <c r="G3571" i="12"/>
  <c r="C3571" i="12" s="1"/>
  <c r="D3571" i="12" s="1"/>
  <c r="G3553" i="12"/>
  <c r="C3553" i="12" s="1"/>
  <c r="D3553" i="12" s="1"/>
  <c r="G3583" i="12"/>
  <c r="C3583" i="12" s="1"/>
  <c r="D3583" i="12" s="1"/>
  <c r="G3549" i="12"/>
  <c r="C3549" i="12" s="1"/>
  <c r="D3549" i="12" s="1"/>
  <c r="H3549" i="12" s="1"/>
  <c r="G3538" i="12"/>
  <c r="C3538" i="12" s="1"/>
  <c r="D3538" i="12" s="1"/>
  <c r="G3582" i="12"/>
  <c r="C3582" i="12" s="1"/>
  <c r="D3582" i="12" s="1"/>
  <c r="G3577" i="12"/>
  <c r="C3577" i="12" s="1"/>
  <c r="D3577" i="12" s="1"/>
  <c r="H3577" i="12" s="1"/>
  <c r="AF3577" i="12" s="1"/>
  <c r="G3547" i="12"/>
  <c r="C3547" i="12" s="1"/>
  <c r="D3547" i="12" s="1"/>
  <c r="G3567" i="12"/>
  <c r="C3567" i="12" s="1"/>
  <c r="D3567" i="12" s="1"/>
  <c r="G3527" i="12"/>
  <c r="C3527" i="12" s="1"/>
  <c r="D3527" i="12" s="1"/>
  <c r="G3513" i="12"/>
  <c r="C3513" i="12" s="1"/>
  <c r="D3513" i="12" s="1"/>
  <c r="G3487" i="12"/>
  <c r="C3487" i="12" s="1"/>
  <c r="D3487" i="12" s="1"/>
  <c r="G3523" i="12"/>
  <c r="C3523" i="12" s="1"/>
  <c r="D3523" i="12" s="1"/>
  <c r="G3505" i="12"/>
  <c r="C3505" i="12" s="1"/>
  <c r="D3505" i="12" s="1"/>
  <c r="G3458" i="12"/>
  <c r="C3458" i="12" s="1"/>
  <c r="D3458" i="12" s="1"/>
  <c r="G3472" i="12"/>
  <c r="C3472" i="12" s="1"/>
  <c r="D3472" i="12" s="1"/>
  <c r="H3472" i="12" s="1"/>
  <c r="G3478" i="12"/>
  <c r="C3478" i="12" s="1"/>
  <c r="D3478" i="12" s="1"/>
  <c r="H3478" i="12" s="1"/>
  <c r="G3462" i="12"/>
  <c r="C3462" i="12" s="1"/>
  <c r="D3462" i="12" s="1"/>
  <c r="G3441" i="12"/>
  <c r="C3441" i="12" s="1"/>
  <c r="D3441" i="12" s="1"/>
  <c r="H3441" i="12" s="1"/>
  <c r="G3396" i="12"/>
  <c r="C3396" i="12" s="1"/>
  <c r="D3396" i="12" s="1"/>
  <c r="G3363" i="12"/>
  <c r="C3363" i="12" s="1"/>
  <c r="D3363" i="12" s="1"/>
  <c r="G3387" i="12"/>
  <c r="C3387" i="12" s="1"/>
  <c r="D3387" i="12" s="1"/>
  <c r="H3387" i="12" s="1"/>
  <c r="G3401" i="12"/>
  <c r="C3401" i="12" s="1"/>
  <c r="D3401" i="12" s="1"/>
  <c r="G3400" i="12"/>
  <c r="C3400" i="12" s="1"/>
  <c r="D3400" i="12" s="1"/>
  <c r="G3640" i="12"/>
  <c r="C3640" i="12" s="1"/>
  <c r="D3640" i="12" s="1"/>
  <c r="H3640" i="12" s="1"/>
  <c r="G3633" i="12"/>
  <c r="C3633" i="12" s="1"/>
  <c r="D3633" i="12" s="1"/>
  <c r="H3633" i="12" s="1"/>
  <c r="G3557" i="12"/>
  <c r="C3557" i="12" s="1"/>
  <c r="D3557" i="12" s="1"/>
  <c r="G3586" i="12"/>
  <c r="C3586" i="12" s="1"/>
  <c r="D3586" i="12" s="1"/>
  <c r="G3588" i="12"/>
  <c r="C3588" i="12" s="1"/>
  <c r="D3588" i="12" s="1"/>
  <c r="G3530" i="12"/>
  <c r="C3530" i="12" s="1"/>
  <c r="D3530" i="12" s="1"/>
  <c r="G3522" i="12"/>
  <c r="C3522" i="12" s="1"/>
  <c r="D3522" i="12" s="1"/>
  <c r="G3498" i="12"/>
  <c r="C3498" i="12" s="1"/>
  <c r="D3498" i="12" s="1"/>
  <c r="G3493" i="12"/>
  <c r="C3493" i="12" s="1"/>
  <c r="D3493" i="12" s="1"/>
  <c r="G3489" i="12"/>
  <c r="C3489" i="12" s="1"/>
  <c r="D3489" i="12" s="1"/>
  <c r="H3489" i="12" s="1"/>
  <c r="G3525" i="12"/>
  <c r="C3525" i="12" s="1"/>
  <c r="D3525" i="12" s="1"/>
  <c r="G3484" i="12"/>
  <c r="C3484" i="12" s="1"/>
  <c r="D3484" i="12" s="1"/>
  <c r="H3484" i="12" s="1"/>
  <c r="G3494" i="12"/>
  <c r="C3494" i="12" s="1"/>
  <c r="D3494" i="12" s="1"/>
  <c r="G3428" i="12"/>
  <c r="C3428" i="12" s="1"/>
  <c r="D3428" i="12" s="1"/>
  <c r="G3424" i="12"/>
  <c r="C3424" i="12" s="1"/>
  <c r="D3424" i="12" s="1"/>
  <c r="G3447" i="12"/>
  <c r="C3447" i="12" s="1"/>
  <c r="D3447" i="12" s="1"/>
  <c r="G3454" i="12"/>
  <c r="C3454" i="12" s="1"/>
  <c r="D3454" i="12" s="1"/>
  <c r="H3454" i="12" s="1"/>
  <c r="G3469" i="12"/>
  <c r="C3469" i="12" s="1"/>
  <c r="D3469" i="12" s="1"/>
  <c r="H3469" i="12" s="1"/>
  <c r="G3438" i="12"/>
  <c r="C3438" i="12" s="1"/>
  <c r="D3438" i="12" s="1"/>
  <c r="G3405" i="12"/>
  <c r="C3405" i="12" s="1"/>
  <c r="D3405" i="12" s="1"/>
  <c r="G3369" i="12"/>
  <c r="C3369" i="12" s="1"/>
  <c r="D3369" i="12" s="1"/>
  <c r="G3407" i="12"/>
  <c r="C3407" i="12" s="1"/>
  <c r="D3407" i="12" s="1"/>
  <c r="G3374" i="12"/>
  <c r="C3374" i="12" s="1"/>
  <c r="D3374" i="12" s="1"/>
  <c r="H3374" i="12" s="1"/>
  <c r="G3359" i="12"/>
  <c r="C3359" i="12" s="1"/>
  <c r="D3359" i="12" s="1"/>
  <c r="H3359" i="12" s="1"/>
  <c r="AF3359" i="12" s="1"/>
  <c r="G3415" i="12"/>
  <c r="C3415" i="12" s="1"/>
  <c r="D3415" i="12" s="1"/>
  <c r="G3377" i="12"/>
  <c r="C3377" i="12" s="1"/>
  <c r="D3377" i="12" s="1"/>
  <c r="G3399" i="12"/>
  <c r="C3399" i="12" s="1"/>
  <c r="D3399" i="12" s="1"/>
  <c r="G3368" i="12"/>
  <c r="C3368" i="12" s="1"/>
  <c r="D3368" i="12" s="1"/>
  <c r="H3368" i="12" s="1"/>
  <c r="G3371" i="12"/>
  <c r="C3371" i="12" s="1"/>
  <c r="D3371" i="12" s="1"/>
  <c r="G3421" i="12"/>
  <c r="C3421" i="12" s="1"/>
  <c r="D3421" i="12" s="1"/>
  <c r="G3370" i="12"/>
  <c r="C3370" i="12" s="1"/>
  <c r="D3370" i="12" s="1"/>
  <c r="G3599" i="12"/>
  <c r="C3599" i="12" s="1"/>
  <c r="D3599" i="12" s="1"/>
  <c r="G3646" i="12"/>
  <c r="C3646" i="12" s="1"/>
  <c r="D3646" i="12" s="1"/>
  <c r="H3646" i="12" s="1"/>
  <c r="G3641" i="12"/>
  <c r="C3641" i="12" s="1"/>
  <c r="D3641" i="12" s="1"/>
  <c r="G3612" i="12"/>
  <c r="C3612" i="12" s="1"/>
  <c r="D3612" i="12" s="1"/>
  <c r="G3579" i="12"/>
  <c r="C3579" i="12" s="1"/>
  <c r="D3579" i="12" s="1"/>
  <c r="G3559" i="12"/>
  <c r="C3559" i="12" s="1"/>
  <c r="D3559" i="12" s="1"/>
  <c r="H3559" i="12" s="1"/>
  <c r="G3543" i="12"/>
  <c r="C3543" i="12" s="1"/>
  <c r="D3543" i="12" s="1"/>
  <c r="G3569" i="12"/>
  <c r="C3569" i="12" s="1"/>
  <c r="D3569" i="12" s="1"/>
  <c r="G3536" i="12"/>
  <c r="C3536" i="12" s="1"/>
  <c r="D3536" i="12" s="1"/>
  <c r="G3580" i="12"/>
  <c r="C3580" i="12" s="1"/>
  <c r="D3580" i="12" s="1"/>
  <c r="H3580" i="12" s="1"/>
  <c r="G3587" i="12"/>
  <c r="C3587" i="12" s="1"/>
  <c r="D3587" i="12" s="1"/>
  <c r="G3516" i="12"/>
  <c r="C3516" i="12" s="1"/>
  <c r="D3516" i="12" s="1"/>
  <c r="H3516" i="12" s="1"/>
  <c r="G3507" i="12"/>
  <c r="C3507" i="12" s="1"/>
  <c r="D3507" i="12" s="1"/>
  <c r="G3496" i="12"/>
  <c r="C3496" i="12" s="1"/>
  <c r="D3496" i="12" s="1"/>
  <c r="G3480" i="12"/>
  <c r="C3480" i="12" s="1"/>
  <c r="D3480" i="12" s="1"/>
  <c r="G3481" i="12"/>
  <c r="C3481" i="12" s="1"/>
  <c r="D3481" i="12" s="1"/>
  <c r="H3481" i="12" s="1"/>
  <c r="G3506" i="12"/>
  <c r="C3506" i="12" s="1"/>
  <c r="D3506" i="12" s="1"/>
  <c r="G3483" i="12"/>
  <c r="C3483" i="12" s="1"/>
  <c r="D3483" i="12" s="1"/>
  <c r="H3483" i="12" s="1"/>
  <c r="G3526" i="12"/>
  <c r="C3526" i="12" s="1"/>
  <c r="D3526" i="12" s="1"/>
  <c r="G3461" i="12"/>
  <c r="C3461" i="12" s="1"/>
  <c r="D3461" i="12" s="1"/>
  <c r="H3461" i="12" s="1"/>
  <c r="G3448" i="12"/>
  <c r="C3448" i="12" s="1"/>
  <c r="D3448" i="12" s="1"/>
  <c r="G3427" i="12"/>
  <c r="C3427" i="12" s="1"/>
  <c r="D3427" i="12" s="1"/>
  <c r="G3464" i="12"/>
  <c r="C3464" i="12" s="1"/>
  <c r="D3464" i="12" s="1"/>
  <c r="G3435" i="12"/>
  <c r="C3435" i="12" s="1"/>
  <c r="D3435" i="12" s="1"/>
  <c r="G3431" i="12"/>
  <c r="C3431" i="12" s="1"/>
  <c r="D3431" i="12" s="1"/>
  <c r="H3431" i="12" s="1"/>
  <c r="G3459" i="12"/>
  <c r="C3459" i="12" s="1"/>
  <c r="D3459" i="12" s="1"/>
  <c r="G3457" i="12"/>
  <c r="C3457" i="12" s="1"/>
  <c r="D3457" i="12" s="1"/>
  <c r="G3437" i="12"/>
  <c r="C3437" i="12" s="1"/>
  <c r="D3437" i="12" s="1"/>
  <c r="G3450" i="12"/>
  <c r="C3450" i="12" s="1"/>
  <c r="D3450" i="12" s="1"/>
  <c r="H3450" i="12" s="1"/>
  <c r="G3440" i="12"/>
  <c r="C3440" i="12" s="1"/>
  <c r="D3440" i="12" s="1"/>
  <c r="G3382" i="12"/>
  <c r="C3382" i="12" s="1"/>
  <c r="D3382" i="12" s="1"/>
  <c r="G3420" i="12"/>
  <c r="C3420" i="12" s="1"/>
  <c r="D3420" i="12" s="1"/>
  <c r="H3420" i="12" s="1"/>
  <c r="G3631" i="12"/>
  <c r="C3631" i="12" s="1"/>
  <c r="D3631" i="12" s="1"/>
  <c r="G3563" i="12"/>
  <c r="C3563" i="12" s="1"/>
  <c r="D3563" i="12" s="1"/>
  <c r="G3561" i="12"/>
  <c r="C3561" i="12" s="1"/>
  <c r="D3561" i="12" s="1"/>
  <c r="G3544" i="12"/>
  <c r="C3544" i="12" s="1"/>
  <c r="D3544" i="12" s="1"/>
  <c r="G3560" i="12"/>
  <c r="C3560" i="12" s="1"/>
  <c r="D3560" i="12" s="1"/>
  <c r="G3550" i="12"/>
  <c r="C3550" i="12" s="1"/>
  <c r="D3550" i="12" s="1"/>
  <c r="G3570" i="12"/>
  <c r="C3570" i="12" s="1"/>
  <c r="D3570" i="12" s="1"/>
  <c r="G3502" i="12"/>
  <c r="C3502" i="12" s="1"/>
  <c r="D3502" i="12" s="1"/>
  <c r="H3502" i="12" s="1"/>
  <c r="G3490" i="12"/>
  <c r="C3490" i="12" s="1"/>
  <c r="D3490" i="12" s="1"/>
  <c r="G3515" i="12"/>
  <c r="C3515" i="12" s="1"/>
  <c r="D3515" i="12" s="1"/>
  <c r="G3503" i="12"/>
  <c r="C3503" i="12" s="1"/>
  <c r="D3503" i="12" s="1"/>
  <c r="G3519" i="12"/>
  <c r="C3519" i="12" s="1"/>
  <c r="D3519" i="12" s="1"/>
  <c r="G3501" i="12"/>
  <c r="C3501" i="12" s="1"/>
  <c r="D3501" i="12" s="1"/>
  <c r="G3497" i="12"/>
  <c r="C3497" i="12" s="1"/>
  <c r="D3497" i="12" s="1"/>
  <c r="H3497" i="12" s="1"/>
  <c r="G3510" i="12"/>
  <c r="C3510" i="12" s="1"/>
  <c r="D3510" i="12" s="1"/>
  <c r="H3510" i="12" s="1"/>
  <c r="G3534" i="12"/>
  <c r="C3534" i="12" s="1"/>
  <c r="D3534" i="12" s="1"/>
  <c r="G3511" i="12"/>
  <c r="C3511" i="12" s="1"/>
  <c r="D3511" i="12" s="1"/>
  <c r="G3499" i="12"/>
  <c r="C3499" i="12" s="1"/>
  <c r="D3499" i="12" s="1"/>
  <c r="H3499" i="12" s="1"/>
  <c r="G3514" i="12"/>
  <c r="C3514" i="12" s="1"/>
  <c r="D3514" i="12" s="1"/>
  <c r="G3474" i="12"/>
  <c r="C3474" i="12" s="1"/>
  <c r="D3474" i="12" s="1"/>
  <c r="G3444" i="12"/>
  <c r="C3444" i="12" s="1"/>
  <c r="D3444" i="12" s="1"/>
  <c r="G3443" i="12"/>
  <c r="C3443" i="12" s="1"/>
  <c r="D3443" i="12" s="1"/>
  <c r="H3443" i="12" s="1"/>
  <c r="AF3443" i="12" s="1"/>
  <c r="G3456" i="12"/>
  <c r="C3456" i="12" s="1"/>
  <c r="D3456" i="12" s="1"/>
  <c r="G3449" i="12"/>
  <c r="C3449" i="12" s="1"/>
  <c r="D3449" i="12" s="1"/>
  <c r="G3418" i="12"/>
  <c r="C3418" i="12" s="1"/>
  <c r="D3418" i="12" s="1"/>
  <c r="G3379" i="12"/>
  <c r="C3379" i="12" s="1"/>
  <c r="D3379" i="12" s="1"/>
  <c r="G3386" i="12"/>
  <c r="C3386" i="12" s="1"/>
  <c r="D3386" i="12" s="1"/>
  <c r="G3417" i="12"/>
  <c r="C3417" i="12" s="1"/>
  <c r="D3417" i="12" s="1"/>
  <c r="G3385" i="12"/>
  <c r="C3385" i="12" s="1"/>
  <c r="D3385" i="12" s="1"/>
  <c r="H3385" i="12" s="1"/>
  <c r="AF3385" i="12" s="1"/>
  <c r="G3375" i="12"/>
  <c r="C3375" i="12" s="1"/>
  <c r="D3375" i="12" s="1"/>
  <c r="G3332" i="12"/>
  <c r="C3332" i="12" s="1"/>
  <c r="D3332" i="12" s="1"/>
  <c r="G3309" i="12"/>
  <c r="C3309" i="12" s="1"/>
  <c r="D3309" i="12" s="1"/>
  <c r="G3323" i="12"/>
  <c r="C3323" i="12" s="1"/>
  <c r="D3323" i="12" s="1"/>
  <c r="H3323" i="12" s="1"/>
  <c r="G3358" i="12"/>
  <c r="C3358" i="12" s="1"/>
  <c r="D3358" i="12" s="1"/>
  <c r="G3281" i="12"/>
  <c r="C3281" i="12" s="1"/>
  <c r="D3281" i="12" s="1"/>
  <c r="G3289" i="12"/>
  <c r="C3289" i="12" s="1"/>
  <c r="D3289" i="12" s="1"/>
  <c r="G3241" i="12"/>
  <c r="C3241" i="12" s="1"/>
  <c r="D3241" i="12" s="1"/>
  <c r="G3206" i="12"/>
  <c r="C3206" i="12" s="1"/>
  <c r="D3206" i="12" s="1"/>
  <c r="G3233" i="12"/>
  <c r="C3233" i="12" s="1"/>
  <c r="D3233" i="12" s="1"/>
  <c r="G3214" i="12"/>
  <c r="C3214" i="12" s="1"/>
  <c r="D3214" i="12" s="1"/>
  <c r="G3151" i="12"/>
  <c r="C3151" i="12" s="1"/>
  <c r="D3151" i="12" s="1"/>
  <c r="H3151" i="12" s="1"/>
  <c r="G3330" i="12"/>
  <c r="C3330" i="12" s="1"/>
  <c r="D3330" i="12" s="1"/>
  <c r="H3330" i="12" s="1"/>
  <c r="G3337" i="12"/>
  <c r="C3337" i="12" s="1"/>
  <c r="D3337" i="12" s="1"/>
  <c r="H3337" i="12" s="1"/>
  <c r="AF3337" i="12" s="1"/>
  <c r="G3311" i="12"/>
  <c r="C3311" i="12" s="1"/>
  <c r="D3311" i="12" s="1"/>
  <c r="G3343" i="12"/>
  <c r="C3343" i="12" s="1"/>
  <c r="D3343" i="12" s="1"/>
  <c r="G3361" i="12"/>
  <c r="C3361" i="12" s="1"/>
  <c r="D3361" i="12" s="1"/>
  <c r="G3251" i="12"/>
  <c r="C3251" i="12" s="1"/>
  <c r="D3251" i="12" s="1"/>
  <c r="H3251" i="12" s="1"/>
  <c r="G3272" i="12"/>
  <c r="C3272" i="12" s="1"/>
  <c r="D3272" i="12" s="1"/>
  <c r="G3242" i="12"/>
  <c r="C3242" i="12" s="1"/>
  <c r="D3242" i="12" s="1"/>
  <c r="H3242" i="12" s="1"/>
  <c r="AF3242" i="12" s="1"/>
  <c r="G3296" i="12"/>
  <c r="C3296" i="12" s="1"/>
  <c r="D3296" i="12" s="1"/>
  <c r="G3260" i="12"/>
  <c r="C3260" i="12" s="1"/>
  <c r="D3260" i="12" s="1"/>
  <c r="H3260" i="12" s="1"/>
  <c r="G3244" i="12"/>
  <c r="C3244" i="12" s="1"/>
  <c r="D3244" i="12" s="1"/>
  <c r="G3195" i="12"/>
  <c r="C3195" i="12" s="1"/>
  <c r="D3195" i="12" s="1"/>
  <c r="H3195" i="12" s="1"/>
  <c r="G3238" i="12"/>
  <c r="C3238" i="12" s="1"/>
  <c r="D3238" i="12" s="1"/>
  <c r="H3238" i="12" s="1"/>
  <c r="G3216" i="12"/>
  <c r="C3216" i="12" s="1"/>
  <c r="D3216" i="12" s="1"/>
  <c r="H3216" i="12" s="1"/>
  <c r="G3166" i="12"/>
  <c r="C3166" i="12" s="1"/>
  <c r="D3166" i="12" s="1"/>
  <c r="H3166" i="12" s="1"/>
  <c r="G3360" i="12"/>
  <c r="C3360" i="12" s="1"/>
  <c r="D3360" i="12" s="1"/>
  <c r="H3360" i="12" s="1"/>
  <c r="G3298" i="12"/>
  <c r="C3298" i="12" s="1"/>
  <c r="D3298" i="12" s="1"/>
  <c r="G3315" i="12"/>
  <c r="C3315" i="12" s="1"/>
  <c r="D3315" i="12" s="1"/>
  <c r="G3245" i="12"/>
  <c r="C3245" i="12" s="1"/>
  <c r="D3245" i="12" s="1"/>
  <c r="H3245" i="12" s="1"/>
  <c r="AF3245" i="12" s="1"/>
  <c r="G3253" i="12"/>
  <c r="C3253" i="12" s="1"/>
  <c r="D3253" i="12" s="1"/>
  <c r="G3267" i="12"/>
  <c r="C3267" i="12" s="1"/>
  <c r="D3267" i="12" s="1"/>
  <c r="H3267" i="12" s="1"/>
  <c r="G3265" i="12"/>
  <c r="C3265" i="12" s="1"/>
  <c r="D3265" i="12" s="1"/>
  <c r="G3234" i="12"/>
  <c r="C3234" i="12" s="1"/>
  <c r="D3234" i="12" s="1"/>
  <c r="G3201" i="12"/>
  <c r="C3201" i="12" s="1"/>
  <c r="D3201" i="12" s="1"/>
  <c r="G3225" i="12"/>
  <c r="C3225" i="12" s="1"/>
  <c r="D3225" i="12" s="1"/>
  <c r="G3185" i="12"/>
  <c r="C3185" i="12" s="1"/>
  <c r="D3185" i="12" s="1"/>
  <c r="G3128" i="12"/>
  <c r="C3128" i="12" s="1"/>
  <c r="D3128" i="12" s="1"/>
  <c r="G3269" i="12"/>
  <c r="C3269" i="12" s="1"/>
  <c r="D3269" i="12" s="1"/>
  <c r="H3269" i="12" s="1"/>
  <c r="G3294" i="12"/>
  <c r="C3294" i="12" s="1"/>
  <c r="D3294" i="12" s="1"/>
  <c r="H3294" i="12" s="1"/>
  <c r="G3259" i="12"/>
  <c r="C3259" i="12" s="1"/>
  <c r="D3259" i="12" s="1"/>
  <c r="G3263" i="12"/>
  <c r="C3263" i="12" s="1"/>
  <c r="D3263" i="12" s="1"/>
  <c r="H3263" i="12" s="1"/>
  <c r="G3288" i="12"/>
  <c r="C3288" i="12" s="1"/>
  <c r="D3288" i="12" s="1"/>
  <c r="H3288" i="12" s="1"/>
  <c r="G3271" i="12"/>
  <c r="C3271" i="12" s="1"/>
  <c r="D3271" i="12" s="1"/>
  <c r="G3277" i="12"/>
  <c r="C3277" i="12" s="1"/>
  <c r="D3277" i="12" s="1"/>
  <c r="G3181" i="12"/>
  <c r="C3181" i="12" s="1"/>
  <c r="D3181" i="12" s="1"/>
  <c r="G3186" i="12"/>
  <c r="C3186" i="12" s="1"/>
  <c r="D3186" i="12" s="1"/>
  <c r="G3188" i="12"/>
  <c r="C3188" i="12" s="1"/>
  <c r="D3188" i="12" s="1"/>
  <c r="H3188" i="12" s="1"/>
  <c r="AF3188" i="12" s="1"/>
  <c r="G3222" i="12"/>
  <c r="C3222" i="12" s="1"/>
  <c r="D3222" i="12" s="1"/>
  <c r="G3230" i="12"/>
  <c r="C3230" i="12" s="1"/>
  <c r="D3230" i="12" s="1"/>
  <c r="G3388" i="12"/>
  <c r="C3388" i="12" s="1"/>
  <c r="D3388" i="12" s="1"/>
  <c r="G3334" i="12"/>
  <c r="C3334" i="12" s="1"/>
  <c r="D3334" i="12" s="1"/>
  <c r="G3326" i="12"/>
  <c r="C3326" i="12" s="1"/>
  <c r="D3326" i="12" s="1"/>
  <c r="H3326" i="12" s="1"/>
  <c r="G3278" i="12"/>
  <c r="C3278" i="12" s="1"/>
  <c r="D3278" i="12" s="1"/>
  <c r="G3254" i="12"/>
  <c r="C3254" i="12" s="1"/>
  <c r="D3254" i="12" s="1"/>
  <c r="H3254" i="12" s="1"/>
  <c r="G3207" i="12"/>
  <c r="C3207" i="12" s="1"/>
  <c r="D3207" i="12" s="1"/>
  <c r="G3221" i="12"/>
  <c r="C3221" i="12" s="1"/>
  <c r="D3221" i="12" s="1"/>
  <c r="G3210" i="12"/>
  <c r="C3210" i="12" s="1"/>
  <c r="D3210" i="12" s="1"/>
  <c r="H3210" i="12" s="1"/>
  <c r="G3200" i="12"/>
  <c r="C3200" i="12" s="1"/>
  <c r="D3200" i="12" s="1"/>
  <c r="G3140" i="12"/>
  <c r="C3140" i="12" s="1"/>
  <c r="D3140" i="12" s="1"/>
  <c r="G3165" i="12"/>
  <c r="C3165" i="12" s="1"/>
  <c r="D3165" i="12" s="1"/>
  <c r="G3175" i="12"/>
  <c r="C3175" i="12" s="1"/>
  <c r="D3175" i="12" s="1"/>
  <c r="G3308" i="12"/>
  <c r="C3308" i="12" s="1"/>
  <c r="D3308" i="12" s="1"/>
  <c r="G3301" i="12"/>
  <c r="C3301" i="12" s="1"/>
  <c r="D3301" i="12" s="1"/>
  <c r="H3301" i="12" s="1"/>
  <c r="G3261" i="12"/>
  <c r="C3261" i="12" s="1"/>
  <c r="D3261" i="12" s="1"/>
  <c r="G3266" i="12"/>
  <c r="C3266" i="12" s="1"/>
  <c r="D3266" i="12" s="1"/>
  <c r="G3282" i="12"/>
  <c r="C3282" i="12" s="1"/>
  <c r="D3282" i="12" s="1"/>
  <c r="G3236" i="12"/>
  <c r="C3236" i="12" s="1"/>
  <c r="D3236" i="12" s="1"/>
  <c r="H3236" i="12" s="1"/>
  <c r="AF3236" i="12" s="1"/>
  <c r="G3208" i="12"/>
  <c r="C3208" i="12" s="1"/>
  <c r="D3208" i="12" s="1"/>
  <c r="G3193" i="12"/>
  <c r="C3193" i="12" s="1"/>
  <c r="D3193" i="12" s="1"/>
  <c r="G3148" i="12"/>
  <c r="C3148" i="12" s="1"/>
  <c r="D3148" i="12" s="1"/>
  <c r="H3148" i="12" s="1"/>
  <c r="AF3148" i="12" s="1"/>
  <c r="G3121" i="12"/>
  <c r="C3121" i="12" s="1"/>
  <c r="D3121" i="12" s="1"/>
  <c r="H3121" i="12" s="1"/>
  <c r="G3409" i="12"/>
  <c r="C3409" i="12" s="1"/>
  <c r="D3409" i="12" s="1"/>
  <c r="G3351" i="12"/>
  <c r="C3351" i="12" s="1"/>
  <c r="D3351" i="12" s="1"/>
  <c r="H3351" i="12" s="1"/>
  <c r="G3340" i="12"/>
  <c r="C3340" i="12" s="1"/>
  <c r="D3340" i="12" s="1"/>
  <c r="G3331" i="12"/>
  <c r="C3331" i="12" s="1"/>
  <c r="D3331" i="12" s="1"/>
  <c r="G3310" i="12"/>
  <c r="C3310" i="12" s="1"/>
  <c r="D3310" i="12" s="1"/>
  <c r="G3339" i="12"/>
  <c r="C3339" i="12" s="1"/>
  <c r="D3339" i="12" s="1"/>
  <c r="G3299" i="12"/>
  <c r="C3299" i="12" s="1"/>
  <c r="D3299" i="12" s="1"/>
  <c r="G3240" i="12"/>
  <c r="C3240" i="12" s="1"/>
  <c r="D3240" i="12" s="1"/>
  <c r="G3280" i="12"/>
  <c r="C3280" i="12" s="1"/>
  <c r="D3280" i="12" s="1"/>
  <c r="G3264" i="12"/>
  <c r="C3264" i="12" s="1"/>
  <c r="D3264" i="12" s="1"/>
  <c r="G3270" i="12"/>
  <c r="C3270" i="12" s="1"/>
  <c r="D3270" i="12" s="1"/>
  <c r="G3226" i="12"/>
  <c r="C3226" i="12" s="1"/>
  <c r="D3226" i="12" s="1"/>
  <c r="G3194" i="12"/>
  <c r="C3194" i="12" s="1"/>
  <c r="D3194" i="12" s="1"/>
  <c r="G3235" i="12"/>
  <c r="C3235" i="12" s="1"/>
  <c r="D3235" i="12" s="1"/>
  <c r="G3124" i="12"/>
  <c r="C3124" i="12" s="1"/>
  <c r="D3124" i="12" s="1"/>
  <c r="G3119" i="12"/>
  <c r="C3119" i="12" s="1"/>
  <c r="D3119" i="12" s="1"/>
  <c r="G3154" i="12"/>
  <c r="C3154" i="12" s="1"/>
  <c r="D3154" i="12" s="1"/>
  <c r="G3131" i="12"/>
  <c r="C3131" i="12" s="1"/>
  <c r="D3131" i="12" s="1"/>
  <c r="G3174" i="12"/>
  <c r="C3174" i="12" s="1"/>
  <c r="D3174" i="12" s="1"/>
  <c r="G3120" i="12"/>
  <c r="C3120" i="12" s="1"/>
  <c r="D3120" i="12" s="1"/>
  <c r="G3153" i="12"/>
  <c r="C3153" i="12" s="1"/>
  <c r="D3153" i="12" s="1"/>
  <c r="G3172" i="12"/>
  <c r="C3172" i="12" s="1"/>
  <c r="D3172" i="12" s="1"/>
  <c r="G3318" i="12"/>
  <c r="C3318" i="12" s="1"/>
  <c r="D3318" i="12" s="1"/>
  <c r="G3307" i="12"/>
  <c r="C3307" i="12" s="1"/>
  <c r="D3307" i="12" s="1"/>
  <c r="G3338" i="12"/>
  <c r="C3338" i="12" s="1"/>
  <c r="D3338" i="12" s="1"/>
  <c r="G3350" i="12"/>
  <c r="C3350" i="12" s="1"/>
  <c r="D3350" i="12" s="1"/>
  <c r="H3350" i="12" s="1"/>
  <c r="AF3350" i="12" s="1"/>
  <c r="G3357" i="12"/>
  <c r="C3357" i="12" s="1"/>
  <c r="D3357" i="12" s="1"/>
  <c r="G3353" i="12"/>
  <c r="C3353" i="12" s="1"/>
  <c r="D3353" i="12" s="1"/>
  <c r="G3317" i="12"/>
  <c r="C3317" i="12" s="1"/>
  <c r="D3317" i="12" s="1"/>
  <c r="G3252" i="12"/>
  <c r="C3252" i="12" s="1"/>
  <c r="D3252" i="12" s="1"/>
  <c r="G3243" i="12"/>
  <c r="C3243" i="12" s="1"/>
  <c r="D3243" i="12" s="1"/>
  <c r="G3197" i="12"/>
  <c r="C3197" i="12" s="1"/>
  <c r="D3197" i="12" s="1"/>
  <c r="G3232" i="12"/>
  <c r="C3232" i="12" s="1"/>
  <c r="D3232" i="12" s="1"/>
  <c r="G3229" i="12"/>
  <c r="C3229" i="12" s="1"/>
  <c r="D3229" i="12" s="1"/>
  <c r="H3229" i="12" s="1"/>
  <c r="G3223" i="12"/>
  <c r="C3223" i="12" s="1"/>
  <c r="D3223" i="12" s="1"/>
  <c r="G3203" i="12"/>
  <c r="C3203" i="12" s="1"/>
  <c r="D3203" i="12" s="1"/>
  <c r="G3168" i="12"/>
  <c r="C3168" i="12" s="1"/>
  <c r="D3168" i="12" s="1"/>
  <c r="G3161" i="12"/>
  <c r="C3161" i="12" s="1"/>
  <c r="D3161" i="12" s="1"/>
  <c r="G3141" i="12"/>
  <c r="C3141" i="12" s="1"/>
  <c r="D3141" i="12" s="1"/>
  <c r="G3127" i="12"/>
  <c r="C3127" i="12" s="1"/>
  <c r="D3127" i="12" s="1"/>
  <c r="H3127" i="12" s="1"/>
  <c r="AF3127" i="12" s="1"/>
  <c r="G3176" i="12"/>
  <c r="C3176" i="12" s="1"/>
  <c r="D3176" i="12" s="1"/>
  <c r="G3142" i="12"/>
  <c r="C3142" i="12" s="1"/>
  <c r="D3142" i="12" s="1"/>
  <c r="G3365" i="12"/>
  <c r="C3365" i="12" s="1"/>
  <c r="D3365" i="12" s="1"/>
  <c r="G3367" i="12"/>
  <c r="C3367" i="12" s="1"/>
  <c r="D3367" i="12" s="1"/>
  <c r="G3355" i="12"/>
  <c r="C3355" i="12" s="1"/>
  <c r="D3355" i="12" s="1"/>
  <c r="G3320" i="12"/>
  <c r="C3320" i="12" s="1"/>
  <c r="D3320" i="12" s="1"/>
  <c r="G3316" i="12"/>
  <c r="C3316" i="12" s="1"/>
  <c r="D3316" i="12" s="1"/>
  <c r="G3345" i="12"/>
  <c r="C3345" i="12" s="1"/>
  <c r="D3345" i="12" s="1"/>
  <c r="G3335" i="12"/>
  <c r="C3335" i="12" s="1"/>
  <c r="D3335" i="12" s="1"/>
  <c r="G3344" i="12"/>
  <c r="C3344" i="12" s="1"/>
  <c r="D3344" i="12" s="1"/>
  <c r="G3352" i="12"/>
  <c r="C3352" i="12" s="1"/>
  <c r="D3352" i="12" s="1"/>
  <c r="H3352" i="12" s="1"/>
  <c r="G3346" i="12"/>
  <c r="C3346" i="12" s="1"/>
  <c r="D3346" i="12" s="1"/>
  <c r="G3286" i="12"/>
  <c r="C3286" i="12" s="1"/>
  <c r="D3286" i="12" s="1"/>
  <c r="H3286" i="12" s="1"/>
  <c r="G3292" i="12"/>
  <c r="C3292" i="12" s="1"/>
  <c r="D3292" i="12" s="1"/>
  <c r="G3274" i="12"/>
  <c r="C3274" i="12" s="1"/>
  <c r="D3274" i="12" s="1"/>
  <c r="H3274" i="12" s="1"/>
  <c r="G3255" i="12"/>
  <c r="C3255" i="12" s="1"/>
  <c r="D3255" i="12" s="1"/>
  <c r="G3279" i="12"/>
  <c r="C3279" i="12" s="1"/>
  <c r="D3279" i="12" s="1"/>
  <c r="H3279" i="12" s="1"/>
  <c r="G3275" i="12"/>
  <c r="C3275" i="12" s="1"/>
  <c r="D3275" i="12" s="1"/>
  <c r="G3256" i="12"/>
  <c r="C3256" i="12" s="1"/>
  <c r="D3256" i="12" s="1"/>
  <c r="G3297" i="12"/>
  <c r="C3297" i="12" s="1"/>
  <c r="D3297" i="12" s="1"/>
  <c r="G3293" i="12"/>
  <c r="C3293" i="12" s="1"/>
  <c r="D3293" i="12" s="1"/>
  <c r="G3268" i="12"/>
  <c r="C3268" i="12" s="1"/>
  <c r="D3268" i="12" s="1"/>
  <c r="G3231" i="12"/>
  <c r="C3231" i="12" s="1"/>
  <c r="D3231" i="12" s="1"/>
  <c r="G3228" i="12"/>
  <c r="C3228" i="12" s="1"/>
  <c r="D3228" i="12" s="1"/>
  <c r="G3184" i="12"/>
  <c r="C3184" i="12" s="1"/>
  <c r="D3184" i="12" s="1"/>
  <c r="G3219" i="12"/>
  <c r="C3219" i="12" s="1"/>
  <c r="D3219" i="12" s="1"/>
  <c r="H3219" i="12" s="1"/>
  <c r="G3213" i="12"/>
  <c r="C3213" i="12" s="1"/>
  <c r="D3213" i="12" s="1"/>
  <c r="G3220" i="12"/>
  <c r="C3220" i="12" s="1"/>
  <c r="D3220" i="12" s="1"/>
  <c r="G3190" i="12"/>
  <c r="C3190" i="12" s="1"/>
  <c r="D3190" i="12" s="1"/>
  <c r="G3205" i="12"/>
  <c r="C3205" i="12" s="1"/>
  <c r="D3205" i="12" s="1"/>
  <c r="G3209" i="12"/>
  <c r="C3209" i="12" s="1"/>
  <c r="D3209" i="12" s="1"/>
  <c r="G3150" i="12"/>
  <c r="C3150" i="12" s="1"/>
  <c r="D3150" i="12" s="1"/>
  <c r="G3144" i="12"/>
  <c r="C3144" i="12" s="1"/>
  <c r="D3144" i="12" s="1"/>
  <c r="H3144" i="12" s="1"/>
  <c r="G3147" i="12"/>
  <c r="C3147" i="12" s="1"/>
  <c r="D3147" i="12" s="1"/>
  <c r="G3146" i="12"/>
  <c r="C3146" i="12" s="1"/>
  <c r="D3146" i="12" s="1"/>
  <c r="G3155" i="12"/>
  <c r="C3155" i="12" s="1"/>
  <c r="D3155" i="12" s="1"/>
  <c r="G3162" i="12"/>
  <c r="C3162" i="12" s="1"/>
  <c r="D3162" i="12" s="1"/>
  <c r="G3156" i="12"/>
  <c r="C3156" i="12" s="1"/>
  <c r="D3156" i="12" s="1"/>
  <c r="H3156" i="12" s="1"/>
  <c r="G3171" i="12"/>
  <c r="C3171" i="12" s="1"/>
  <c r="D3171" i="12" s="1"/>
  <c r="G3158" i="12"/>
  <c r="C3158" i="12" s="1"/>
  <c r="D3158" i="12" s="1"/>
  <c r="H3158" i="12" s="1"/>
  <c r="G3341" i="12"/>
  <c r="C3341" i="12" s="1"/>
  <c r="D3341" i="12" s="1"/>
  <c r="G3336" i="12"/>
  <c r="C3336" i="12" s="1"/>
  <c r="D3336" i="12" s="1"/>
  <c r="H3336" i="12" s="1"/>
  <c r="G3306" i="12"/>
  <c r="C3306" i="12" s="1"/>
  <c r="D3306" i="12" s="1"/>
  <c r="H3306" i="12" s="1"/>
  <c r="G3319" i="12"/>
  <c r="C3319" i="12" s="1"/>
  <c r="D3319" i="12" s="1"/>
  <c r="G3354" i="12"/>
  <c r="C3354" i="12" s="1"/>
  <c r="D3354" i="12" s="1"/>
  <c r="H3354" i="12" s="1"/>
  <c r="G3304" i="12"/>
  <c r="C3304" i="12" s="1"/>
  <c r="D3304" i="12" s="1"/>
  <c r="H3304" i="12" s="1"/>
  <c r="AF3304" i="12" s="1"/>
  <c r="G3300" i="12"/>
  <c r="C3300" i="12" s="1"/>
  <c r="D3300" i="12" s="1"/>
  <c r="G3291" i="12"/>
  <c r="C3291" i="12" s="1"/>
  <c r="D3291" i="12" s="1"/>
  <c r="H3291" i="12" s="1"/>
  <c r="G3262" i="12"/>
  <c r="C3262" i="12" s="1"/>
  <c r="D3262" i="12" s="1"/>
  <c r="G3258" i="12"/>
  <c r="C3258" i="12" s="1"/>
  <c r="D3258" i="12" s="1"/>
  <c r="G3290" i="12"/>
  <c r="C3290" i="12" s="1"/>
  <c r="D3290" i="12" s="1"/>
  <c r="G3284" i="12"/>
  <c r="C3284" i="12" s="1"/>
  <c r="D3284" i="12" s="1"/>
  <c r="G3257" i="12"/>
  <c r="C3257" i="12" s="1"/>
  <c r="D3257" i="12" s="1"/>
  <c r="H3257" i="12" s="1"/>
  <c r="G3250" i="12"/>
  <c r="C3250" i="12" s="1"/>
  <c r="D3250" i="12" s="1"/>
  <c r="H3250" i="12" s="1"/>
  <c r="G3247" i="12"/>
  <c r="C3247" i="12" s="1"/>
  <c r="D3247" i="12" s="1"/>
  <c r="G3224" i="12"/>
  <c r="C3224" i="12" s="1"/>
  <c r="D3224" i="12" s="1"/>
  <c r="G3189" i="12"/>
  <c r="C3189" i="12" s="1"/>
  <c r="D3189" i="12" s="1"/>
  <c r="G3191" i="12"/>
  <c r="C3191" i="12" s="1"/>
  <c r="D3191" i="12" s="1"/>
  <c r="G3180" i="12"/>
  <c r="C3180" i="12" s="1"/>
  <c r="D3180" i="12" s="1"/>
  <c r="H3180" i="12" s="1"/>
  <c r="G3239" i="12"/>
  <c r="C3239" i="12" s="1"/>
  <c r="D3239" i="12" s="1"/>
  <c r="G3178" i="12"/>
  <c r="C3178" i="12" s="1"/>
  <c r="D3178" i="12" s="1"/>
  <c r="G3167" i="12"/>
  <c r="C3167" i="12" s="1"/>
  <c r="D3167" i="12" s="1"/>
  <c r="G3123" i="12"/>
  <c r="C3123" i="12" s="1"/>
  <c r="D3123" i="12" s="1"/>
  <c r="H3123" i="12" s="1"/>
  <c r="G3170" i="12"/>
  <c r="C3170" i="12" s="1"/>
  <c r="D3170" i="12" s="1"/>
  <c r="G3356" i="12"/>
  <c r="C3356" i="12" s="1"/>
  <c r="D3356" i="12" s="1"/>
  <c r="G3325" i="12"/>
  <c r="C3325" i="12" s="1"/>
  <c r="D3325" i="12" s="1"/>
  <c r="H3325" i="12" s="1"/>
  <c r="G3314" i="12"/>
  <c r="C3314" i="12" s="1"/>
  <c r="D3314" i="12" s="1"/>
  <c r="G3348" i="12"/>
  <c r="C3348" i="12" s="1"/>
  <c r="D3348" i="12" s="1"/>
  <c r="G3303" i="12"/>
  <c r="C3303" i="12" s="1"/>
  <c r="D3303" i="12" s="1"/>
  <c r="G3329" i="12"/>
  <c r="C3329" i="12" s="1"/>
  <c r="D3329" i="12" s="1"/>
  <c r="H3329" i="12" s="1"/>
  <c r="G3305" i="12"/>
  <c r="C3305" i="12" s="1"/>
  <c r="D3305" i="12" s="1"/>
  <c r="G3328" i="12"/>
  <c r="C3328" i="12" s="1"/>
  <c r="D3328" i="12" s="1"/>
  <c r="G3321" i="12"/>
  <c r="C3321" i="12" s="1"/>
  <c r="D3321" i="12" s="1"/>
  <c r="H3321" i="12" s="1"/>
  <c r="G3322" i="12"/>
  <c r="C3322" i="12" s="1"/>
  <c r="D3322" i="12" s="1"/>
  <c r="G3248" i="12"/>
  <c r="C3248" i="12" s="1"/>
  <c r="D3248" i="12" s="1"/>
  <c r="G3249" i="12"/>
  <c r="C3249" i="12" s="1"/>
  <c r="D3249" i="12" s="1"/>
  <c r="G3273" i="12"/>
  <c r="C3273" i="12" s="1"/>
  <c r="D3273" i="12" s="1"/>
  <c r="G3287" i="12"/>
  <c r="C3287" i="12" s="1"/>
  <c r="D3287" i="12" s="1"/>
  <c r="G3295" i="12"/>
  <c r="C3295" i="12" s="1"/>
  <c r="D3295" i="12" s="1"/>
  <c r="G3202" i="12"/>
  <c r="C3202" i="12" s="1"/>
  <c r="D3202" i="12" s="1"/>
  <c r="G3212" i="12"/>
  <c r="C3212" i="12" s="1"/>
  <c r="D3212" i="12" s="1"/>
  <c r="G3196" i="12"/>
  <c r="C3196" i="12" s="1"/>
  <c r="D3196" i="12" s="1"/>
  <c r="H3196" i="12" s="1"/>
  <c r="G3192" i="12"/>
  <c r="C3192" i="12" s="1"/>
  <c r="D3192" i="12" s="1"/>
  <c r="H3192" i="12" s="1"/>
  <c r="AF3192" i="12" s="1"/>
  <c r="G3227" i="12"/>
  <c r="C3227" i="12" s="1"/>
  <c r="D3227" i="12" s="1"/>
  <c r="G3218" i="12"/>
  <c r="C3218" i="12" s="1"/>
  <c r="D3218" i="12" s="1"/>
  <c r="G3159" i="12"/>
  <c r="C3159" i="12" s="1"/>
  <c r="D3159" i="12" s="1"/>
  <c r="G3133" i="12"/>
  <c r="C3133" i="12" s="1"/>
  <c r="D3133" i="12" s="1"/>
  <c r="G3145" i="12"/>
  <c r="C3145" i="12" s="1"/>
  <c r="D3145" i="12" s="1"/>
  <c r="G3143" i="12"/>
  <c r="C3143" i="12" s="1"/>
  <c r="D3143" i="12" s="1"/>
  <c r="G3137" i="12"/>
  <c r="C3137" i="12" s="1"/>
  <c r="D3137" i="12" s="1"/>
  <c r="G3163" i="12"/>
  <c r="C3163" i="12" s="1"/>
  <c r="D3163" i="12" s="1"/>
  <c r="H3163" i="12" s="1"/>
  <c r="AF3163" i="12" s="1"/>
  <c r="G3134" i="12"/>
  <c r="C3134" i="12" s="1"/>
  <c r="D3134" i="12" s="1"/>
  <c r="G3129" i="12"/>
  <c r="C3129" i="12" s="1"/>
  <c r="D3129" i="12" s="1"/>
  <c r="G3179" i="12"/>
  <c r="C3179" i="12" s="1"/>
  <c r="D3179" i="12" s="1"/>
  <c r="H3179" i="12" s="1"/>
  <c r="G3136" i="12"/>
  <c r="C3136" i="12" s="1"/>
  <c r="D3136" i="12" s="1"/>
  <c r="G3406" i="12"/>
  <c r="C3406" i="12" s="1"/>
  <c r="D3406" i="12" s="1"/>
  <c r="G3349" i="12"/>
  <c r="C3349" i="12" s="1"/>
  <c r="D3349" i="12" s="1"/>
  <c r="G3347" i="12"/>
  <c r="C3347" i="12" s="1"/>
  <c r="D3347" i="12" s="1"/>
  <c r="H3347" i="12" s="1"/>
  <c r="AF3347" i="12" s="1"/>
  <c r="G3312" i="12"/>
  <c r="C3312" i="12" s="1"/>
  <c r="D3312" i="12" s="1"/>
  <c r="G3302" i="12"/>
  <c r="C3302" i="12" s="1"/>
  <c r="D3302" i="12" s="1"/>
  <c r="G3342" i="12"/>
  <c r="C3342" i="12" s="1"/>
  <c r="D3342" i="12" s="1"/>
  <c r="H3342" i="12" s="1"/>
  <c r="AF3342" i="12" s="1"/>
  <c r="G3313" i="12"/>
  <c r="C3313" i="12" s="1"/>
  <c r="D3313" i="12" s="1"/>
  <c r="G3333" i="12"/>
  <c r="C3333" i="12" s="1"/>
  <c r="D3333" i="12" s="1"/>
  <c r="G3327" i="12"/>
  <c r="C3327" i="12" s="1"/>
  <c r="D3327" i="12" s="1"/>
  <c r="G3324" i="12"/>
  <c r="C3324" i="12" s="1"/>
  <c r="D3324" i="12" s="1"/>
  <c r="G3283" i="12"/>
  <c r="C3283" i="12" s="1"/>
  <c r="D3283" i="12" s="1"/>
  <c r="G3246" i="12"/>
  <c r="C3246" i="12" s="1"/>
  <c r="D3246" i="12" s="1"/>
  <c r="G3276" i="12"/>
  <c r="C3276" i="12" s="1"/>
  <c r="D3276" i="12" s="1"/>
  <c r="G3285" i="12"/>
  <c r="C3285" i="12" s="1"/>
  <c r="D3285" i="12" s="1"/>
  <c r="G3211" i="12"/>
  <c r="C3211" i="12" s="1"/>
  <c r="D3211" i="12" s="1"/>
  <c r="G3182" i="12"/>
  <c r="C3182" i="12" s="1"/>
  <c r="D3182" i="12" s="1"/>
  <c r="G3237" i="12"/>
  <c r="C3237" i="12" s="1"/>
  <c r="D3237" i="12" s="1"/>
  <c r="G3204" i="12"/>
  <c r="C3204" i="12" s="1"/>
  <c r="D3204" i="12" s="1"/>
  <c r="G3198" i="12"/>
  <c r="C3198" i="12" s="1"/>
  <c r="D3198" i="12" s="1"/>
  <c r="H3198" i="12" s="1"/>
  <c r="G3215" i="12"/>
  <c r="C3215" i="12" s="1"/>
  <c r="D3215" i="12" s="1"/>
  <c r="H3215" i="12" s="1"/>
  <c r="AF3215" i="12" s="1"/>
  <c r="G3217" i="12"/>
  <c r="C3217" i="12" s="1"/>
  <c r="D3217" i="12" s="1"/>
  <c r="H3217" i="12" s="1"/>
  <c r="G3199" i="12"/>
  <c r="C3199" i="12" s="1"/>
  <c r="D3199" i="12" s="1"/>
  <c r="G3187" i="12"/>
  <c r="C3187" i="12" s="1"/>
  <c r="D3187" i="12" s="1"/>
  <c r="H3187" i="12" s="1"/>
  <c r="AF3187" i="12" s="1"/>
  <c r="G3183" i="12"/>
  <c r="C3183" i="12" s="1"/>
  <c r="D3183" i="12" s="1"/>
  <c r="H3183" i="12" s="1"/>
  <c r="G3157" i="12"/>
  <c r="C3157" i="12" s="1"/>
  <c r="D3157" i="12" s="1"/>
  <c r="G3152" i="12"/>
  <c r="C3152" i="12" s="1"/>
  <c r="D3152" i="12" s="1"/>
  <c r="G3173" i="12"/>
  <c r="C3173" i="12" s="1"/>
  <c r="D3173" i="12" s="1"/>
  <c r="H3173" i="12" s="1"/>
  <c r="G3164" i="12"/>
  <c r="C3164" i="12" s="1"/>
  <c r="D3164" i="12" s="1"/>
  <c r="G3122" i="12"/>
  <c r="C3122" i="12" s="1"/>
  <c r="D3122" i="12" s="1"/>
  <c r="G3126" i="12"/>
  <c r="C3126" i="12" s="1"/>
  <c r="D3126" i="12" s="1"/>
  <c r="G3177" i="12"/>
  <c r="C3177" i="12" s="1"/>
  <c r="D3177" i="12" s="1"/>
  <c r="G3169" i="12"/>
  <c r="C3169" i="12" s="1"/>
  <c r="D3169" i="12" s="1"/>
  <c r="H3169" i="12" s="1"/>
  <c r="G3139" i="12"/>
  <c r="C3139" i="12" s="1"/>
  <c r="D3139" i="12" s="1"/>
  <c r="G3132" i="12"/>
  <c r="C3132" i="12" s="1"/>
  <c r="D3132" i="12" s="1"/>
  <c r="G3135" i="12"/>
  <c r="C3135" i="12" s="1"/>
  <c r="D3135" i="12" s="1"/>
  <c r="G3130" i="12"/>
  <c r="C3130" i="12" s="1"/>
  <c r="D3130" i="12" s="1"/>
  <c r="G3084" i="12"/>
  <c r="C3084" i="12" s="1"/>
  <c r="D3084" i="12" s="1"/>
  <c r="H3084" i="12" s="1"/>
  <c r="AF3084" i="12" s="1"/>
  <c r="G3066" i="12"/>
  <c r="C3066" i="12" s="1"/>
  <c r="D3066" i="12" s="1"/>
  <c r="G3032" i="12"/>
  <c r="C3032" i="12" s="1"/>
  <c r="D3032" i="12" s="1"/>
  <c r="G3035" i="12"/>
  <c r="C3035" i="12" s="1"/>
  <c r="D3035" i="12" s="1"/>
  <c r="H3035" i="12" s="1"/>
  <c r="G3020" i="12"/>
  <c r="C3020" i="12" s="1"/>
  <c r="D3020" i="12" s="1"/>
  <c r="G3004" i="12"/>
  <c r="C3004" i="12" s="1"/>
  <c r="D3004" i="12" s="1"/>
  <c r="H3004" i="12" s="1"/>
  <c r="G3022" i="12"/>
  <c r="C3022" i="12" s="1"/>
  <c r="D3022" i="12" s="1"/>
  <c r="H3022" i="12" s="1"/>
  <c r="AF3022" i="12" s="1"/>
  <c r="G3024" i="12"/>
  <c r="C3024" i="12" s="1"/>
  <c r="D3024" i="12" s="1"/>
  <c r="H3024" i="12" s="1"/>
  <c r="AF3024" i="12" s="1"/>
  <c r="G3056" i="12"/>
  <c r="C3056" i="12" s="1"/>
  <c r="D3056" i="12" s="1"/>
  <c r="G3033" i="12"/>
  <c r="C3033" i="12" s="1"/>
  <c r="D3033" i="12" s="1"/>
  <c r="G3040" i="12"/>
  <c r="C3040" i="12" s="1"/>
  <c r="D3040" i="12" s="1"/>
  <c r="G2985" i="12"/>
  <c r="C2985" i="12" s="1"/>
  <c r="D2985" i="12" s="1"/>
  <c r="G2951" i="12"/>
  <c r="C2951" i="12" s="1"/>
  <c r="D2951" i="12" s="1"/>
  <c r="H2951" i="12" s="1"/>
  <c r="G2959" i="12"/>
  <c r="C2959" i="12" s="1"/>
  <c r="D2959" i="12" s="1"/>
  <c r="G2912" i="12"/>
  <c r="C2912" i="12" s="1"/>
  <c r="D2912" i="12" s="1"/>
  <c r="G2977" i="12"/>
  <c r="C2977" i="12" s="1"/>
  <c r="D2977" i="12" s="1"/>
  <c r="G2984" i="12"/>
  <c r="C2984" i="12" s="1"/>
  <c r="D2984" i="12" s="1"/>
  <c r="G2964" i="12"/>
  <c r="C2964" i="12" s="1"/>
  <c r="D2964" i="12" s="1"/>
  <c r="G2934" i="12"/>
  <c r="C2934" i="12" s="1"/>
  <c r="D2934" i="12" s="1"/>
  <c r="G3005" i="12"/>
  <c r="C3005" i="12" s="1"/>
  <c r="D3005" i="12" s="1"/>
  <c r="G3116" i="12"/>
  <c r="C3116" i="12" s="1"/>
  <c r="D3116" i="12" s="1"/>
  <c r="G3087" i="12"/>
  <c r="C3087" i="12" s="1"/>
  <c r="D3087" i="12" s="1"/>
  <c r="H3087" i="12" s="1"/>
  <c r="G3092" i="12"/>
  <c r="C3092" i="12" s="1"/>
  <c r="D3092" i="12" s="1"/>
  <c r="G3097" i="12"/>
  <c r="C3097" i="12" s="1"/>
  <c r="D3097" i="12" s="1"/>
  <c r="G3105" i="12"/>
  <c r="C3105" i="12" s="1"/>
  <c r="D3105" i="12" s="1"/>
  <c r="G3117" i="12"/>
  <c r="C3117" i="12" s="1"/>
  <c r="D3117" i="12" s="1"/>
  <c r="G3111" i="12"/>
  <c r="C3111" i="12" s="1"/>
  <c r="D3111" i="12" s="1"/>
  <c r="G3059" i="12"/>
  <c r="C3059" i="12" s="1"/>
  <c r="D3059" i="12" s="1"/>
  <c r="G3016" i="12"/>
  <c r="C3016" i="12" s="1"/>
  <c r="D3016" i="12" s="1"/>
  <c r="G3049" i="12"/>
  <c r="C3049" i="12" s="1"/>
  <c r="D3049" i="12" s="1"/>
  <c r="G3039" i="12"/>
  <c r="C3039" i="12" s="1"/>
  <c r="D3039" i="12" s="1"/>
  <c r="G2969" i="12"/>
  <c r="C2969" i="12" s="1"/>
  <c r="D2969" i="12" s="1"/>
  <c r="H2969" i="12" s="1"/>
  <c r="G2931" i="12"/>
  <c r="C2931" i="12" s="1"/>
  <c r="D2931" i="12" s="1"/>
  <c r="G2891" i="12"/>
  <c r="C2891" i="12" s="1"/>
  <c r="D2891" i="12" s="1"/>
  <c r="G2981" i="12"/>
  <c r="C2981" i="12" s="1"/>
  <c r="D2981" i="12" s="1"/>
  <c r="G2974" i="12"/>
  <c r="C2974" i="12" s="1"/>
  <c r="D2974" i="12" s="1"/>
  <c r="G2923" i="12"/>
  <c r="C2923" i="12" s="1"/>
  <c r="D2923" i="12" s="1"/>
  <c r="G2893" i="12"/>
  <c r="C2893" i="12" s="1"/>
  <c r="D2893" i="12" s="1"/>
  <c r="G2885" i="12"/>
  <c r="C2885" i="12" s="1"/>
  <c r="D2885" i="12" s="1"/>
  <c r="G3089" i="12"/>
  <c r="C3089" i="12" s="1"/>
  <c r="D3089" i="12" s="1"/>
  <c r="G3037" i="12"/>
  <c r="C3037" i="12" s="1"/>
  <c r="D3037" i="12" s="1"/>
  <c r="G3001" i="12"/>
  <c r="C3001" i="12" s="1"/>
  <c r="D3001" i="12" s="1"/>
  <c r="G3027" i="12"/>
  <c r="C3027" i="12" s="1"/>
  <c r="D3027" i="12" s="1"/>
  <c r="G3009" i="12"/>
  <c r="C3009" i="12" s="1"/>
  <c r="D3009" i="12" s="1"/>
  <c r="G3042" i="12"/>
  <c r="C3042" i="12" s="1"/>
  <c r="D3042" i="12" s="1"/>
  <c r="G3010" i="12"/>
  <c r="C3010" i="12" s="1"/>
  <c r="D3010" i="12" s="1"/>
  <c r="G2966" i="12"/>
  <c r="C2966" i="12" s="1"/>
  <c r="D2966" i="12" s="1"/>
  <c r="G2924" i="12"/>
  <c r="C2924" i="12" s="1"/>
  <c r="D2924" i="12" s="1"/>
  <c r="G2907" i="12"/>
  <c r="C2907" i="12" s="1"/>
  <c r="D2907" i="12" s="1"/>
  <c r="G2899" i="12"/>
  <c r="C2899" i="12" s="1"/>
  <c r="D2899" i="12" s="1"/>
  <c r="G3002" i="12"/>
  <c r="C3002" i="12" s="1"/>
  <c r="D3002" i="12" s="1"/>
  <c r="G2987" i="12"/>
  <c r="C2987" i="12" s="1"/>
  <c r="D2987" i="12" s="1"/>
  <c r="G2916" i="12"/>
  <c r="C2916" i="12" s="1"/>
  <c r="D2916" i="12" s="1"/>
  <c r="G2975" i="12"/>
  <c r="C2975" i="12" s="1"/>
  <c r="D2975" i="12" s="1"/>
  <c r="G2960" i="12"/>
  <c r="C2960" i="12" s="1"/>
  <c r="D2960" i="12" s="1"/>
  <c r="G2920" i="12"/>
  <c r="C2920" i="12" s="1"/>
  <c r="D2920" i="12" s="1"/>
  <c r="G2911" i="12"/>
  <c r="C2911" i="12" s="1"/>
  <c r="D2911" i="12" s="1"/>
  <c r="G3106" i="12"/>
  <c r="C3106" i="12" s="1"/>
  <c r="D3106" i="12" s="1"/>
  <c r="G3071" i="12"/>
  <c r="C3071" i="12" s="1"/>
  <c r="D3071" i="12" s="1"/>
  <c r="G3017" i="12"/>
  <c r="C3017" i="12" s="1"/>
  <c r="D3017" i="12" s="1"/>
  <c r="G3007" i="12"/>
  <c r="C3007" i="12" s="1"/>
  <c r="D3007" i="12" s="1"/>
  <c r="G3058" i="12"/>
  <c r="C3058" i="12" s="1"/>
  <c r="D3058" i="12" s="1"/>
  <c r="G3031" i="12"/>
  <c r="C3031" i="12" s="1"/>
  <c r="D3031" i="12" s="1"/>
  <c r="G3036" i="12"/>
  <c r="C3036" i="12" s="1"/>
  <c r="D3036" i="12" s="1"/>
  <c r="G3051" i="12"/>
  <c r="C3051" i="12" s="1"/>
  <c r="D3051" i="12" s="1"/>
  <c r="G2971" i="12"/>
  <c r="C2971" i="12" s="1"/>
  <c r="D2971" i="12" s="1"/>
  <c r="G2935" i="12"/>
  <c r="C2935" i="12" s="1"/>
  <c r="D2935" i="12" s="1"/>
  <c r="G2991" i="12"/>
  <c r="C2991" i="12" s="1"/>
  <c r="D2991" i="12" s="1"/>
  <c r="G3081" i="12"/>
  <c r="C3081" i="12" s="1"/>
  <c r="D3081" i="12" s="1"/>
  <c r="G3043" i="12"/>
  <c r="C3043" i="12" s="1"/>
  <c r="D3043" i="12" s="1"/>
  <c r="G3045" i="12"/>
  <c r="C3045" i="12" s="1"/>
  <c r="D3045" i="12" s="1"/>
  <c r="G3026" i="12"/>
  <c r="C3026" i="12" s="1"/>
  <c r="D3026" i="12" s="1"/>
  <c r="H3026" i="12" s="1"/>
  <c r="G2915" i="12"/>
  <c r="C2915" i="12" s="1"/>
  <c r="D2915" i="12" s="1"/>
  <c r="H2915" i="12" s="1"/>
  <c r="G2944" i="12"/>
  <c r="C2944" i="12" s="1"/>
  <c r="D2944" i="12" s="1"/>
  <c r="H2944" i="12" s="1"/>
  <c r="G2938" i="12"/>
  <c r="C2938" i="12" s="1"/>
  <c r="D2938" i="12" s="1"/>
  <c r="G2918" i="12"/>
  <c r="C2918" i="12" s="1"/>
  <c r="D2918" i="12" s="1"/>
  <c r="G2978" i="12"/>
  <c r="C2978" i="12" s="1"/>
  <c r="D2978" i="12" s="1"/>
  <c r="G2897" i="12"/>
  <c r="C2897" i="12" s="1"/>
  <c r="D2897" i="12" s="1"/>
  <c r="G2982" i="12"/>
  <c r="C2982" i="12" s="1"/>
  <c r="D2982" i="12" s="1"/>
  <c r="G2888" i="12"/>
  <c r="C2888" i="12" s="1"/>
  <c r="D2888" i="12" s="1"/>
  <c r="G2917" i="12"/>
  <c r="C2917" i="12" s="1"/>
  <c r="D2917" i="12" s="1"/>
  <c r="H2917" i="12" s="1"/>
  <c r="G2906" i="12"/>
  <c r="C2906" i="12" s="1"/>
  <c r="D2906" i="12" s="1"/>
  <c r="H2906" i="12" s="1"/>
  <c r="AF2906" i="12" s="1"/>
  <c r="G3160" i="12"/>
  <c r="C3160" i="12" s="1"/>
  <c r="D3160" i="12" s="1"/>
  <c r="G3149" i="12"/>
  <c r="C3149" i="12" s="1"/>
  <c r="D3149" i="12" s="1"/>
  <c r="G3099" i="12"/>
  <c r="C3099" i="12" s="1"/>
  <c r="D3099" i="12" s="1"/>
  <c r="G3102" i="12"/>
  <c r="C3102" i="12" s="1"/>
  <c r="D3102" i="12" s="1"/>
  <c r="H3102" i="12" s="1"/>
  <c r="G3112" i="12"/>
  <c r="C3112" i="12" s="1"/>
  <c r="D3112" i="12" s="1"/>
  <c r="H3112" i="12" s="1"/>
  <c r="G3072" i="12"/>
  <c r="C3072" i="12" s="1"/>
  <c r="D3072" i="12" s="1"/>
  <c r="G3098" i="12"/>
  <c r="C3098" i="12" s="1"/>
  <c r="D3098" i="12" s="1"/>
  <c r="G3055" i="12"/>
  <c r="C3055" i="12" s="1"/>
  <c r="D3055" i="12" s="1"/>
  <c r="H3055" i="12" s="1"/>
  <c r="G3013" i="12"/>
  <c r="C3013" i="12" s="1"/>
  <c r="D3013" i="12" s="1"/>
  <c r="H3013" i="12" s="1"/>
  <c r="G3034" i="12"/>
  <c r="C3034" i="12" s="1"/>
  <c r="D3034" i="12" s="1"/>
  <c r="G3030" i="12"/>
  <c r="C3030" i="12" s="1"/>
  <c r="D3030" i="12" s="1"/>
  <c r="G3014" i="12"/>
  <c r="C3014" i="12" s="1"/>
  <c r="D3014" i="12" s="1"/>
  <c r="G3006" i="12"/>
  <c r="C3006" i="12" s="1"/>
  <c r="D3006" i="12" s="1"/>
  <c r="G3028" i="12"/>
  <c r="C3028" i="12" s="1"/>
  <c r="D3028" i="12" s="1"/>
  <c r="H3028" i="12" s="1"/>
  <c r="G2895" i="12"/>
  <c r="C2895" i="12" s="1"/>
  <c r="D2895" i="12" s="1"/>
  <c r="H2895" i="12" s="1"/>
  <c r="G2948" i="12"/>
  <c r="C2948" i="12" s="1"/>
  <c r="D2948" i="12" s="1"/>
  <c r="G2928" i="12"/>
  <c r="C2928" i="12" s="1"/>
  <c r="D2928" i="12" s="1"/>
  <c r="H2928" i="12" s="1"/>
  <c r="G2903" i="12"/>
  <c r="C2903" i="12" s="1"/>
  <c r="D2903" i="12" s="1"/>
  <c r="G2910" i="12"/>
  <c r="C2910" i="12" s="1"/>
  <c r="D2910" i="12" s="1"/>
  <c r="H2910" i="12" s="1"/>
  <c r="G2940" i="12"/>
  <c r="C2940" i="12" s="1"/>
  <c r="D2940" i="12" s="1"/>
  <c r="G3086" i="12"/>
  <c r="C3086" i="12" s="1"/>
  <c r="D3086" i="12" s="1"/>
  <c r="G3065" i="12"/>
  <c r="C3065" i="12" s="1"/>
  <c r="D3065" i="12" s="1"/>
  <c r="H3065" i="12" s="1"/>
  <c r="G3061" i="12"/>
  <c r="C3061" i="12" s="1"/>
  <c r="D3061" i="12" s="1"/>
  <c r="H3061" i="12" s="1"/>
  <c r="G3085" i="12"/>
  <c r="C3085" i="12" s="1"/>
  <c r="D3085" i="12" s="1"/>
  <c r="G3104" i="12"/>
  <c r="C3104" i="12" s="1"/>
  <c r="D3104" i="12" s="1"/>
  <c r="H3104" i="12" s="1"/>
  <c r="G3096" i="12"/>
  <c r="C3096" i="12" s="1"/>
  <c r="D3096" i="12" s="1"/>
  <c r="G3053" i="12"/>
  <c r="C3053" i="12" s="1"/>
  <c r="D3053" i="12" s="1"/>
  <c r="H3053" i="12" s="1"/>
  <c r="G3048" i="12"/>
  <c r="C3048" i="12" s="1"/>
  <c r="D3048" i="12" s="1"/>
  <c r="H3048" i="12" s="1"/>
  <c r="G2998" i="12"/>
  <c r="C2998" i="12" s="1"/>
  <c r="D2998" i="12" s="1"/>
  <c r="H2998" i="12" s="1"/>
  <c r="AF2998" i="12" s="1"/>
  <c r="G2973" i="12"/>
  <c r="C2973" i="12" s="1"/>
  <c r="D2973" i="12" s="1"/>
  <c r="H2973" i="12" s="1"/>
  <c r="G2957" i="12"/>
  <c r="C2957" i="12" s="1"/>
  <c r="D2957" i="12" s="1"/>
  <c r="G2883" i="12"/>
  <c r="C2883" i="12" s="1"/>
  <c r="D2883" i="12" s="1"/>
  <c r="H2883" i="12" s="1"/>
  <c r="G2980" i="12"/>
  <c r="C2980" i="12" s="1"/>
  <c r="D2980" i="12" s="1"/>
  <c r="G2953" i="12"/>
  <c r="C2953" i="12" s="1"/>
  <c r="D2953" i="12" s="1"/>
  <c r="H2953" i="12" s="1"/>
  <c r="G2993" i="12"/>
  <c r="C2993" i="12" s="1"/>
  <c r="D2993" i="12" s="1"/>
  <c r="G2943" i="12"/>
  <c r="C2943" i="12" s="1"/>
  <c r="D2943" i="12" s="1"/>
  <c r="G3082" i="12"/>
  <c r="C3082" i="12" s="1"/>
  <c r="D3082" i="12" s="1"/>
  <c r="H3082" i="12" s="1"/>
  <c r="G3067" i="12"/>
  <c r="C3067" i="12" s="1"/>
  <c r="D3067" i="12" s="1"/>
  <c r="H3067" i="12" s="1"/>
  <c r="G3076" i="12"/>
  <c r="C3076" i="12" s="1"/>
  <c r="D3076" i="12" s="1"/>
  <c r="G3113" i="12"/>
  <c r="C3113" i="12" s="1"/>
  <c r="D3113" i="12" s="1"/>
  <c r="H3113" i="12" s="1"/>
  <c r="AF3113" i="12" s="1"/>
  <c r="G3101" i="12"/>
  <c r="C3101" i="12" s="1"/>
  <c r="D3101" i="12" s="1"/>
  <c r="H3101" i="12" s="1"/>
  <c r="G3077" i="12"/>
  <c r="C3077" i="12" s="1"/>
  <c r="D3077" i="12" s="1"/>
  <c r="H3077" i="12" s="1"/>
  <c r="G3015" i="12"/>
  <c r="C3015" i="12" s="1"/>
  <c r="D3015" i="12" s="1"/>
  <c r="G2925" i="12"/>
  <c r="C2925" i="12" s="1"/>
  <c r="D2925" i="12" s="1"/>
  <c r="G2986" i="12"/>
  <c r="C2986" i="12" s="1"/>
  <c r="D2986" i="12" s="1"/>
  <c r="G2886" i="12"/>
  <c r="C2886" i="12" s="1"/>
  <c r="D2886" i="12" s="1"/>
  <c r="H2886" i="12" s="1"/>
  <c r="G2983" i="12"/>
  <c r="C2983" i="12" s="1"/>
  <c r="D2983" i="12" s="1"/>
  <c r="H2983" i="12" s="1"/>
  <c r="G2979" i="12"/>
  <c r="C2979" i="12" s="1"/>
  <c r="D2979" i="12" s="1"/>
  <c r="G2955" i="12"/>
  <c r="C2955" i="12" s="1"/>
  <c r="D2955" i="12" s="1"/>
  <c r="H2955" i="12" s="1"/>
  <c r="G2962" i="12"/>
  <c r="C2962" i="12" s="1"/>
  <c r="D2962" i="12" s="1"/>
  <c r="H2962" i="12" s="1"/>
  <c r="G2992" i="12"/>
  <c r="C2992" i="12" s="1"/>
  <c r="D2992" i="12" s="1"/>
  <c r="G2921" i="12"/>
  <c r="C2921" i="12" s="1"/>
  <c r="D2921" i="12" s="1"/>
  <c r="G2995" i="12"/>
  <c r="C2995" i="12" s="1"/>
  <c r="D2995" i="12" s="1"/>
  <c r="G2919" i="12"/>
  <c r="C2919" i="12" s="1"/>
  <c r="D2919" i="12" s="1"/>
  <c r="G3138" i="12"/>
  <c r="C3138" i="12" s="1"/>
  <c r="D3138" i="12" s="1"/>
  <c r="G3110" i="12"/>
  <c r="C3110" i="12" s="1"/>
  <c r="D3110" i="12" s="1"/>
  <c r="G3073" i="12"/>
  <c r="C3073" i="12" s="1"/>
  <c r="D3073" i="12" s="1"/>
  <c r="G3108" i="12"/>
  <c r="C3108" i="12" s="1"/>
  <c r="D3108" i="12" s="1"/>
  <c r="H3108" i="12" s="1"/>
  <c r="G3074" i="12"/>
  <c r="C3074" i="12" s="1"/>
  <c r="D3074" i="12" s="1"/>
  <c r="G3094" i="12"/>
  <c r="C3094" i="12" s="1"/>
  <c r="D3094" i="12" s="1"/>
  <c r="G3069" i="12"/>
  <c r="C3069" i="12" s="1"/>
  <c r="D3069" i="12" s="1"/>
  <c r="G3018" i="12"/>
  <c r="C3018" i="12" s="1"/>
  <c r="D3018" i="12" s="1"/>
  <c r="G3052" i="12"/>
  <c r="C3052" i="12" s="1"/>
  <c r="D3052" i="12" s="1"/>
  <c r="G3023" i="12"/>
  <c r="C3023" i="12" s="1"/>
  <c r="D3023" i="12" s="1"/>
  <c r="H3023" i="12" s="1"/>
  <c r="G3038" i="12"/>
  <c r="C3038" i="12" s="1"/>
  <c r="D3038" i="12" s="1"/>
  <c r="G3057" i="12"/>
  <c r="C3057" i="12" s="1"/>
  <c r="D3057" i="12" s="1"/>
  <c r="H3057" i="12" s="1"/>
  <c r="G2930" i="12"/>
  <c r="C2930" i="12" s="1"/>
  <c r="D2930" i="12" s="1"/>
  <c r="H2930" i="12" s="1"/>
  <c r="G2976" i="12"/>
  <c r="C2976" i="12" s="1"/>
  <c r="D2976" i="12" s="1"/>
  <c r="G2954" i="12"/>
  <c r="C2954" i="12" s="1"/>
  <c r="D2954" i="12" s="1"/>
  <c r="G2889" i="12"/>
  <c r="C2889" i="12" s="1"/>
  <c r="D2889" i="12" s="1"/>
  <c r="H2889" i="12" s="1"/>
  <c r="G2968" i="12"/>
  <c r="C2968" i="12" s="1"/>
  <c r="D2968" i="12" s="1"/>
  <c r="G2946" i="12"/>
  <c r="C2946" i="12" s="1"/>
  <c r="D2946" i="12" s="1"/>
  <c r="H2946" i="12" s="1"/>
  <c r="G2936" i="12"/>
  <c r="C2936" i="12" s="1"/>
  <c r="D2936" i="12" s="1"/>
  <c r="G2908" i="12"/>
  <c r="C2908" i="12" s="1"/>
  <c r="D2908" i="12" s="1"/>
  <c r="G2896" i="12"/>
  <c r="C2896" i="12" s="1"/>
  <c r="D2896" i="12" s="1"/>
  <c r="H2896" i="12" s="1"/>
  <c r="G2937" i="12"/>
  <c r="C2937" i="12" s="1"/>
  <c r="D2937" i="12" s="1"/>
  <c r="G2926" i="12"/>
  <c r="C2926" i="12" s="1"/>
  <c r="D2926" i="12" s="1"/>
  <c r="G2961" i="12"/>
  <c r="C2961" i="12" s="1"/>
  <c r="D2961" i="12" s="1"/>
  <c r="G2956" i="12"/>
  <c r="C2956" i="12" s="1"/>
  <c r="D2956" i="12" s="1"/>
  <c r="G2932" i="12"/>
  <c r="C2932" i="12" s="1"/>
  <c r="D2932" i="12" s="1"/>
  <c r="H2932" i="12" s="1"/>
  <c r="G2922" i="12"/>
  <c r="C2922" i="12" s="1"/>
  <c r="D2922" i="12" s="1"/>
  <c r="H2922" i="12" s="1"/>
  <c r="G2994" i="12"/>
  <c r="C2994" i="12" s="1"/>
  <c r="D2994" i="12" s="1"/>
  <c r="G2967" i="12"/>
  <c r="C2967" i="12" s="1"/>
  <c r="D2967" i="12" s="1"/>
  <c r="H2967" i="12" s="1"/>
  <c r="G3125" i="12"/>
  <c r="C3125" i="12" s="1"/>
  <c r="D3125" i="12" s="1"/>
  <c r="H3125" i="12" s="1"/>
  <c r="G3095" i="12"/>
  <c r="C3095" i="12" s="1"/>
  <c r="D3095" i="12" s="1"/>
  <c r="H3095" i="12" s="1"/>
  <c r="G3075" i="12"/>
  <c r="C3075" i="12" s="1"/>
  <c r="D3075" i="12" s="1"/>
  <c r="G3091" i="12"/>
  <c r="C3091" i="12" s="1"/>
  <c r="D3091" i="12" s="1"/>
  <c r="G3080" i="12"/>
  <c r="C3080" i="12" s="1"/>
  <c r="D3080" i="12" s="1"/>
  <c r="G3003" i="12"/>
  <c r="C3003" i="12" s="1"/>
  <c r="D3003" i="12" s="1"/>
  <c r="G3050" i="12"/>
  <c r="C3050" i="12" s="1"/>
  <c r="D3050" i="12" s="1"/>
  <c r="H3050" i="12" s="1"/>
  <c r="G3008" i="12"/>
  <c r="C3008" i="12" s="1"/>
  <c r="D3008" i="12" s="1"/>
  <c r="G3063" i="12"/>
  <c r="C3063" i="12" s="1"/>
  <c r="D3063" i="12" s="1"/>
  <c r="H3063" i="12" s="1"/>
  <c r="G3021" i="12"/>
  <c r="C3021" i="12" s="1"/>
  <c r="D3021" i="12" s="1"/>
  <c r="H3021" i="12" s="1"/>
  <c r="G3011" i="12"/>
  <c r="C3011" i="12" s="1"/>
  <c r="D3011" i="12" s="1"/>
  <c r="H3011" i="12" s="1"/>
  <c r="G2988" i="12"/>
  <c r="C2988" i="12" s="1"/>
  <c r="D2988" i="12" s="1"/>
  <c r="H2988" i="12" s="1"/>
  <c r="AF2988" i="12" s="1"/>
  <c r="G2952" i="12"/>
  <c r="C2952" i="12" s="1"/>
  <c r="D2952" i="12" s="1"/>
  <c r="H2952" i="12" s="1"/>
  <c r="G2990" i="12"/>
  <c r="C2990" i="12" s="1"/>
  <c r="D2990" i="12" s="1"/>
  <c r="H2990" i="12" s="1"/>
  <c r="G2941" i="12"/>
  <c r="C2941" i="12" s="1"/>
  <c r="D2941" i="12" s="1"/>
  <c r="H2941" i="12" s="1"/>
  <c r="G2901" i="12"/>
  <c r="C2901" i="12" s="1"/>
  <c r="D2901" i="12" s="1"/>
  <c r="H2901" i="12" s="1"/>
  <c r="G2950" i="12"/>
  <c r="C2950" i="12" s="1"/>
  <c r="D2950" i="12" s="1"/>
  <c r="H2950" i="12" s="1"/>
  <c r="AF2950" i="12" s="1"/>
  <c r="G2945" i="12"/>
  <c r="C2945" i="12" s="1"/>
  <c r="D2945" i="12" s="1"/>
  <c r="H2945" i="12" s="1"/>
  <c r="G2942" i="12"/>
  <c r="C2942" i="12" s="1"/>
  <c r="D2942" i="12" s="1"/>
  <c r="G2927" i="12"/>
  <c r="C2927" i="12" s="1"/>
  <c r="D2927" i="12" s="1"/>
  <c r="H2927" i="12" s="1"/>
  <c r="AF2927" i="12" s="1"/>
  <c r="G2933" i="12"/>
  <c r="C2933" i="12" s="1"/>
  <c r="D2933" i="12" s="1"/>
  <c r="G2989" i="12"/>
  <c r="C2989" i="12" s="1"/>
  <c r="D2989" i="12" s="1"/>
  <c r="H2989" i="12" s="1"/>
  <c r="G2914" i="12"/>
  <c r="C2914" i="12" s="1"/>
  <c r="D2914" i="12" s="1"/>
  <c r="G2905" i="12"/>
  <c r="C2905" i="12" s="1"/>
  <c r="D2905" i="12" s="1"/>
  <c r="G2892" i="12"/>
  <c r="C2892" i="12" s="1"/>
  <c r="D2892" i="12" s="1"/>
  <c r="H2892" i="12" s="1"/>
  <c r="AF2892" i="12" s="1"/>
  <c r="G3114" i="12"/>
  <c r="C3114" i="12" s="1"/>
  <c r="D3114" i="12" s="1"/>
  <c r="G3088" i="12"/>
  <c r="C3088" i="12" s="1"/>
  <c r="D3088" i="12" s="1"/>
  <c r="H3088" i="12" s="1"/>
  <c r="AF3088" i="12" s="1"/>
  <c r="G3103" i="12"/>
  <c r="C3103" i="12" s="1"/>
  <c r="D3103" i="12" s="1"/>
  <c r="G3100" i="12"/>
  <c r="C3100" i="12" s="1"/>
  <c r="D3100" i="12" s="1"/>
  <c r="H3100" i="12" s="1"/>
  <c r="G3068" i="12"/>
  <c r="C3068" i="12" s="1"/>
  <c r="D3068" i="12" s="1"/>
  <c r="G3070" i="12"/>
  <c r="C3070" i="12" s="1"/>
  <c r="D3070" i="12" s="1"/>
  <c r="G3078" i="12"/>
  <c r="C3078" i="12" s="1"/>
  <c r="D3078" i="12" s="1"/>
  <c r="G3064" i="12"/>
  <c r="C3064" i="12" s="1"/>
  <c r="D3064" i="12" s="1"/>
  <c r="H3064" i="12" s="1"/>
  <c r="AF3064" i="12" s="1"/>
  <c r="G3029" i="12"/>
  <c r="C3029" i="12" s="1"/>
  <c r="D3029" i="12" s="1"/>
  <c r="H3029" i="12" s="1"/>
  <c r="G3019" i="12"/>
  <c r="C3019" i="12" s="1"/>
  <c r="D3019" i="12" s="1"/>
  <c r="H3019" i="12" s="1"/>
  <c r="G3012" i="12"/>
  <c r="C3012" i="12" s="1"/>
  <c r="D3012" i="12" s="1"/>
  <c r="G3060" i="12"/>
  <c r="C3060" i="12" s="1"/>
  <c r="D3060" i="12" s="1"/>
  <c r="H3060" i="12" s="1"/>
  <c r="G2894" i="12"/>
  <c r="C2894" i="12" s="1"/>
  <c r="D2894" i="12" s="1"/>
  <c r="G2997" i="12"/>
  <c r="C2997" i="12" s="1"/>
  <c r="D2997" i="12" s="1"/>
  <c r="H2997" i="12" s="1"/>
  <c r="AF2997" i="12" s="1"/>
  <c r="G2929" i="12"/>
  <c r="C2929" i="12" s="1"/>
  <c r="D2929" i="12" s="1"/>
  <c r="G2949" i="12"/>
  <c r="C2949" i="12" s="1"/>
  <c r="D2949" i="12" s="1"/>
  <c r="G2963" i="12"/>
  <c r="C2963" i="12" s="1"/>
  <c r="D2963" i="12" s="1"/>
  <c r="H2963" i="12" s="1"/>
  <c r="G2939" i="12"/>
  <c r="C2939" i="12" s="1"/>
  <c r="D2939" i="12" s="1"/>
  <c r="G2902" i="12"/>
  <c r="C2902" i="12" s="1"/>
  <c r="D2902" i="12" s="1"/>
  <c r="H2902" i="12" s="1"/>
  <c r="AF2902" i="12" s="1"/>
  <c r="G2898" i="12"/>
  <c r="C2898" i="12" s="1"/>
  <c r="D2898" i="12" s="1"/>
  <c r="G2890" i="12"/>
  <c r="C2890" i="12" s="1"/>
  <c r="D2890" i="12" s="1"/>
  <c r="G2909" i="12"/>
  <c r="C2909" i="12" s="1"/>
  <c r="D2909" i="12" s="1"/>
  <c r="G3000" i="12"/>
  <c r="C3000" i="12" s="1"/>
  <c r="D3000" i="12" s="1"/>
  <c r="G3118" i="12"/>
  <c r="C3118" i="12" s="1"/>
  <c r="D3118" i="12" s="1"/>
  <c r="H3118" i="12" s="1"/>
  <c r="AF3118" i="12" s="1"/>
  <c r="G3062" i="12"/>
  <c r="C3062" i="12" s="1"/>
  <c r="D3062" i="12" s="1"/>
  <c r="H3062" i="12" s="1"/>
  <c r="G3079" i="12"/>
  <c r="C3079" i="12" s="1"/>
  <c r="D3079" i="12" s="1"/>
  <c r="G3115" i="12"/>
  <c r="C3115" i="12" s="1"/>
  <c r="D3115" i="12" s="1"/>
  <c r="G3107" i="12"/>
  <c r="C3107" i="12" s="1"/>
  <c r="D3107" i="12" s="1"/>
  <c r="H3107" i="12" s="1"/>
  <c r="G3083" i="12"/>
  <c r="C3083" i="12" s="1"/>
  <c r="D3083" i="12" s="1"/>
  <c r="G3093" i="12"/>
  <c r="C3093" i="12" s="1"/>
  <c r="D3093" i="12" s="1"/>
  <c r="H3093" i="12" s="1"/>
  <c r="AF3093" i="12" s="1"/>
  <c r="G3109" i="12"/>
  <c r="C3109" i="12" s="1"/>
  <c r="D3109" i="12" s="1"/>
  <c r="G3090" i="12"/>
  <c r="C3090" i="12" s="1"/>
  <c r="D3090" i="12" s="1"/>
  <c r="G3044" i="12"/>
  <c r="C3044" i="12" s="1"/>
  <c r="D3044" i="12" s="1"/>
  <c r="H3044" i="12" s="1"/>
  <c r="G3047" i="12"/>
  <c r="C3047" i="12" s="1"/>
  <c r="D3047" i="12" s="1"/>
  <c r="H3047" i="12" s="1"/>
  <c r="G3025" i="12"/>
  <c r="C3025" i="12" s="1"/>
  <c r="D3025" i="12" s="1"/>
  <c r="H3025" i="12" s="1"/>
  <c r="G3054" i="12"/>
  <c r="C3054" i="12" s="1"/>
  <c r="D3054" i="12" s="1"/>
  <c r="G3046" i="12"/>
  <c r="C3046" i="12" s="1"/>
  <c r="D3046" i="12" s="1"/>
  <c r="G3041" i="12"/>
  <c r="C3041" i="12" s="1"/>
  <c r="D3041" i="12" s="1"/>
  <c r="H3041" i="12" s="1"/>
  <c r="G2904" i="12"/>
  <c r="C2904" i="12" s="1"/>
  <c r="D2904" i="12" s="1"/>
  <c r="G2972" i="12"/>
  <c r="C2972" i="12" s="1"/>
  <c r="D2972" i="12" s="1"/>
  <c r="H2972" i="12" s="1"/>
  <c r="G2958" i="12"/>
  <c r="C2958" i="12" s="1"/>
  <c r="D2958" i="12" s="1"/>
  <c r="G2947" i="12"/>
  <c r="C2947" i="12" s="1"/>
  <c r="D2947" i="12" s="1"/>
  <c r="G2970" i="12"/>
  <c r="C2970" i="12" s="1"/>
  <c r="D2970" i="12" s="1"/>
  <c r="G2913" i="12"/>
  <c r="C2913" i="12" s="1"/>
  <c r="D2913" i="12" s="1"/>
  <c r="G2900" i="12"/>
  <c r="C2900" i="12" s="1"/>
  <c r="D2900" i="12" s="1"/>
  <c r="G2880" i="12"/>
  <c r="C2880" i="12" s="1"/>
  <c r="D2880" i="12" s="1"/>
  <c r="G2884" i="12"/>
  <c r="C2884" i="12" s="1"/>
  <c r="D2884" i="12" s="1"/>
  <c r="G2996" i="12"/>
  <c r="C2996" i="12" s="1"/>
  <c r="D2996" i="12" s="1"/>
  <c r="G2965" i="12"/>
  <c r="C2965" i="12" s="1"/>
  <c r="D2965" i="12" s="1"/>
  <c r="G2999" i="12"/>
  <c r="C2999" i="12" s="1"/>
  <c r="D2999" i="12" s="1"/>
  <c r="G2887" i="12"/>
  <c r="C2887" i="12" s="1"/>
  <c r="D2887" i="12" s="1"/>
  <c r="H2887" i="12" s="1"/>
  <c r="AF2887" i="12" s="1"/>
  <c r="G2879" i="12"/>
  <c r="C2879" i="12" s="1"/>
  <c r="D2879" i="12" s="1"/>
  <c r="G2797" i="12"/>
  <c r="C2797" i="12" s="1"/>
  <c r="D2797" i="12" s="1"/>
  <c r="G2784" i="12"/>
  <c r="C2784" i="12" s="1"/>
  <c r="D2784" i="12" s="1"/>
  <c r="G2775" i="12"/>
  <c r="C2775" i="12" s="1"/>
  <c r="D2775" i="12" s="1"/>
  <c r="H2775" i="12" s="1"/>
  <c r="AF2775" i="12" s="1"/>
  <c r="G2779" i="12"/>
  <c r="C2779" i="12" s="1"/>
  <c r="D2779" i="12" s="1"/>
  <c r="H2779" i="12" s="1"/>
  <c r="G2871" i="12"/>
  <c r="C2871" i="12" s="1"/>
  <c r="D2871" i="12" s="1"/>
  <c r="H2871" i="12" s="1"/>
  <c r="G2794" i="12"/>
  <c r="C2794" i="12" s="1"/>
  <c r="D2794" i="12" s="1"/>
  <c r="G2808" i="12"/>
  <c r="C2808" i="12" s="1"/>
  <c r="D2808" i="12" s="1"/>
  <c r="G2877" i="12"/>
  <c r="C2877" i="12" s="1"/>
  <c r="D2877" i="12" s="1"/>
  <c r="G2855" i="12"/>
  <c r="C2855" i="12" s="1"/>
  <c r="D2855" i="12" s="1"/>
  <c r="G2758" i="12"/>
  <c r="C2758" i="12" s="1"/>
  <c r="D2758" i="12" s="1"/>
  <c r="H2758" i="12" s="1"/>
  <c r="G2874" i="12"/>
  <c r="C2874" i="12" s="1"/>
  <c r="D2874" i="12" s="1"/>
  <c r="G2876" i="12"/>
  <c r="C2876" i="12" s="1"/>
  <c r="D2876" i="12" s="1"/>
  <c r="G2845" i="12"/>
  <c r="C2845" i="12" s="1"/>
  <c r="D2845" i="12" s="1"/>
  <c r="G2830" i="12"/>
  <c r="C2830" i="12" s="1"/>
  <c r="D2830" i="12" s="1"/>
  <c r="G2774" i="12"/>
  <c r="C2774" i="12" s="1"/>
  <c r="D2774" i="12" s="1"/>
  <c r="H2774" i="12" s="1"/>
  <c r="AF2774" i="12" s="1"/>
  <c r="G2822" i="12"/>
  <c r="C2822" i="12" s="1"/>
  <c r="D2822" i="12" s="1"/>
  <c r="G2814" i="12"/>
  <c r="C2814" i="12" s="1"/>
  <c r="D2814" i="12" s="1"/>
  <c r="G2791" i="12"/>
  <c r="C2791" i="12" s="1"/>
  <c r="D2791" i="12" s="1"/>
  <c r="G2768" i="12"/>
  <c r="C2768" i="12" s="1"/>
  <c r="D2768" i="12" s="1"/>
  <c r="G2787" i="12"/>
  <c r="C2787" i="12" s="1"/>
  <c r="D2787" i="12" s="1"/>
  <c r="H2787" i="12" s="1"/>
  <c r="AF2787" i="12" s="1"/>
  <c r="G2860" i="12"/>
  <c r="C2860" i="12" s="1"/>
  <c r="D2860" i="12" s="1"/>
  <c r="G2837" i="12"/>
  <c r="C2837" i="12" s="1"/>
  <c r="D2837" i="12" s="1"/>
  <c r="G2762" i="12"/>
  <c r="C2762" i="12" s="1"/>
  <c r="D2762" i="12" s="1"/>
  <c r="G2803" i="12"/>
  <c r="C2803" i="12" s="1"/>
  <c r="D2803" i="12" s="1"/>
  <c r="H2803" i="12" s="1"/>
  <c r="G2796" i="12"/>
  <c r="C2796" i="12" s="1"/>
  <c r="D2796" i="12" s="1"/>
  <c r="G2866" i="12"/>
  <c r="C2866" i="12" s="1"/>
  <c r="D2866" i="12" s="1"/>
  <c r="G2807" i="12"/>
  <c r="C2807" i="12" s="1"/>
  <c r="D2807" i="12" s="1"/>
  <c r="G2763" i="12"/>
  <c r="C2763" i="12" s="1"/>
  <c r="D2763" i="12" s="1"/>
  <c r="G2834" i="12"/>
  <c r="C2834" i="12" s="1"/>
  <c r="D2834" i="12" s="1"/>
  <c r="G2856" i="12"/>
  <c r="C2856" i="12" s="1"/>
  <c r="D2856" i="12" s="1"/>
  <c r="G2821" i="12"/>
  <c r="C2821" i="12" s="1"/>
  <c r="D2821" i="12" s="1"/>
  <c r="G2882" i="12"/>
  <c r="C2882" i="12" s="1"/>
  <c r="D2882" i="12" s="1"/>
  <c r="H2882" i="12" s="1"/>
  <c r="G2839" i="12"/>
  <c r="C2839" i="12" s="1"/>
  <c r="D2839" i="12" s="1"/>
  <c r="G2829" i="12"/>
  <c r="C2829" i="12" s="1"/>
  <c r="D2829" i="12" s="1"/>
  <c r="G2798" i="12"/>
  <c r="C2798" i="12" s="1"/>
  <c r="D2798" i="12" s="1"/>
  <c r="G2790" i="12"/>
  <c r="C2790" i="12" s="1"/>
  <c r="D2790" i="12" s="1"/>
  <c r="G2817" i="12"/>
  <c r="C2817" i="12" s="1"/>
  <c r="D2817" i="12" s="1"/>
  <c r="H2817" i="12" s="1"/>
  <c r="AF2817" i="12" s="1"/>
  <c r="G2848" i="12"/>
  <c r="C2848" i="12" s="1"/>
  <c r="D2848" i="12" s="1"/>
  <c r="G2846" i="12"/>
  <c r="C2846" i="12" s="1"/>
  <c r="D2846" i="12" s="1"/>
  <c r="G2795" i="12"/>
  <c r="C2795" i="12" s="1"/>
  <c r="D2795" i="12" s="1"/>
  <c r="G2857" i="12"/>
  <c r="C2857" i="12" s="1"/>
  <c r="D2857" i="12" s="1"/>
  <c r="H2857" i="12" s="1"/>
  <c r="G2827" i="12"/>
  <c r="C2827" i="12" s="1"/>
  <c r="D2827" i="12" s="1"/>
  <c r="H2827" i="12" s="1"/>
  <c r="G2802" i="12"/>
  <c r="C2802" i="12" s="1"/>
  <c r="D2802" i="12" s="1"/>
  <c r="G2861" i="12"/>
  <c r="C2861" i="12" s="1"/>
  <c r="D2861" i="12" s="1"/>
  <c r="G2783" i="12"/>
  <c r="C2783" i="12" s="1"/>
  <c r="D2783" i="12" s="1"/>
  <c r="H2783" i="12" s="1"/>
  <c r="G2847" i="12"/>
  <c r="C2847" i="12" s="1"/>
  <c r="D2847" i="12" s="1"/>
  <c r="G2825" i="12"/>
  <c r="C2825" i="12" s="1"/>
  <c r="D2825" i="12" s="1"/>
  <c r="G2766" i="12"/>
  <c r="C2766" i="12" s="1"/>
  <c r="D2766" i="12" s="1"/>
  <c r="H2766" i="12" s="1"/>
  <c r="AF2766" i="12" s="1"/>
  <c r="G2777" i="12"/>
  <c r="C2777" i="12" s="1"/>
  <c r="D2777" i="12" s="1"/>
  <c r="H2777" i="12" s="1"/>
  <c r="G2813" i="12"/>
  <c r="C2813" i="12" s="1"/>
  <c r="D2813" i="12" s="1"/>
  <c r="H2813" i="12" s="1"/>
  <c r="G2854" i="12"/>
  <c r="C2854" i="12" s="1"/>
  <c r="D2854" i="12" s="1"/>
  <c r="G2852" i="12"/>
  <c r="C2852" i="12" s="1"/>
  <c r="D2852" i="12" s="1"/>
  <c r="G2806" i="12"/>
  <c r="C2806" i="12" s="1"/>
  <c r="D2806" i="12" s="1"/>
  <c r="G2816" i="12"/>
  <c r="C2816" i="12" s="1"/>
  <c r="D2816" i="12" s="1"/>
  <c r="H2816" i="12" s="1"/>
  <c r="G2789" i="12"/>
  <c r="C2789" i="12" s="1"/>
  <c r="D2789" i="12" s="1"/>
  <c r="G2811" i="12"/>
  <c r="C2811" i="12" s="1"/>
  <c r="D2811" i="12" s="1"/>
  <c r="G2801" i="12"/>
  <c r="C2801" i="12" s="1"/>
  <c r="D2801" i="12" s="1"/>
  <c r="G2836" i="12"/>
  <c r="C2836" i="12" s="1"/>
  <c r="D2836" i="12" s="1"/>
  <c r="G2770" i="12"/>
  <c r="C2770" i="12" s="1"/>
  <c r="D2770" i="12" s="1"/>
  <c r="G2881" i="12"/>
  <c r="C2881" i="12" s="1"/>
  <c r="D2881" i="12" s="1"/>
  <c r="G2850" i="12"/>
  <c r="C2850" i="12" s="1"/>
  <c r="D2850" i="12" s="1"/>
  <c r="G2873" i="12"/>
  <c r="C2873" i="12" s="1"/>
  <c r="D2873" i="12" s="1"/>
  <c r="G2800" i="12"/>
  <c r="C2800" i="12" s="1"/>
  <c r="D2800" i="12" s="1"/>
  <c r="G2878" i="12"/>
  <c r="C2878" i="12" s="1"/>
  <c r="D2878" i="12" s="1"/>
  <c r="G2858" i="12"/>
  <c r="C2858" i="12" s="1"/>
  <c r="D2858" i="12" s="1"/>
  <c r="G2805" i="12"/>
  <c r="C2805" i="12" s="1"/>
  <c r="D2805" i="12" s="1"/>
  <c r="G2767" i="12"/>
  <c r="C2767" i="12" s="1"/>
  <c r="D2767" i="12" s="1"/>
  <c r="G2760" i="12"/>
  <c r="C2760" i="12" s="1"/>
  <c r="D2760" i="12" s="1"/>
  <c r="G2782" i="12"/>
  <c r="C2782" i="12" s="1"/>
  <c r="D2782" i="12" s="1"/>
  <c r="G2776" i="12"/>
  <c r="C2776" i="12" s="1"/>
  <c r="D2776" i="12" s="1"/>
  <c r="G2781" i="12"/>
  <c r="C2781" i="12" s="1"/>
  <c r="D2781" i="12" s="1"/>
  <c r="G2824" i="12"/>
  <c r="C2824" i="12" s="1"/>
  <c r="D2824" i="12" s="1"/>
  <c r="G2843" i="12"/>
  <c r="C2843" i="12" s="1"/>
  <c r="D2843" i="12" s="1"/>
  <c r="G2785" i="12"/>
  <c r="C2785" i="12" s="1"/>
  <c r="D2785" i="12" s="1"/>
  <c r="G2815" i="12"/>
  <c r="C2815" i="12" s="1"/>
  <c r="D2815" i="12" s="1"/>
  <c r="G2788" i="12"/>
  <c r="C2788" i="12" s="1"/>
  <c r="D2788" i="12" s="1"/>
  <c r="H2788" i="12" s="1"/>
  <c r="AF2788" i="12" s="1"/>
  <c r="G2870" i="12"/>
  <c r="C2870" i="12" s="1"/>
  <c r="D2870" i="12" s="1"/>
  <c r="G2828" i="12"/>
  <c r="C2828" i="12" s="1"/>
  <c r="D2828" i="12" s="1"/>
  <c r="H2828" i="12" s="1"/>
  <c r="G2865" i="12"/>
  <c r="C2865" i="12" s="1"/>
  <c r="D2865" i="12" s="1"/>
  <c r="G2853" i="12"/>
  <c r="C2853" i="12" s="1"/>
  <c r="D2853" i="12" s="1"/>
  <c r="G2835" i="12"/>
  <c r="C2835" i="12" s="1"/>
  <c r="D2835" i="12" s="1"/>
  <c r="G2859" i="12"/>
  <c r="C2859" i="12" s="1"/>
  <c r="D2859" i="12" s="1"/>
  <c r="G2820" i="12"/>
  <c r="C2820" i="12" s="1"/>
  <c r="D2820" i="12" s="1"/>
  <c r="G2809" i="12"/>
  <c r="C2809" i="12" s="1"/>
  <c r="D2809" i="12" s="1"/>
  <c r="G2842" i="12"/>
  <c r="C2842" i="12" s="1"/>
  <c r="D2842" i="12" s="1"/>
  <c r="G2869" i="12"/>
  <c r="C2869" i="12" s="1"/>
  <c r="D2869" i="12" s="1"/>
  <c r="G2840" i="12"/>
  <c r="C2840" i="12" s="1"/>
  <c r="D2840" i="12" s="1"/>
  <c r="G2818" i="12"/>
  <c r="C2818" i="12" s="1"/>
  <c r="D2818" i="12" s="1"/>
  <c r="G2778" i="12"/>
  <c r="C2778" i="12" s="1"/>
  <c r="D2778" i="12" s="1"/>
  <c r="G2764" i="12"/>
  <c r="C2764" i="12" s="1"/>
  <c r="D2764" i="12" s="1"/>
  <c r="H2764" i="12" s="1"/>
  <c r="AF2764" i="12" s="1"/>
  <c r="G2841" i="12"/>
  <c r="C2841" i="12" s="1"/>
  <c r="D2841" i="12" s="1"/>
  <c r="G2804" i="12"/>
  <c r="C2804" i="12" s="1"/>
  <c r="D2804" i="12" s="1"/>
  <c r="G2773" i="12"/>
  <c r="C2773" i="12" s="1"/>
  <c r="D2773" i="12" s="1"/>
  <c r="G2786" i="12"/>
  <c r="C2786" i="12" s="1"/>
  <c r="D2786" i="12" s="1"/>
  <c r="G2862" i="12"/>
  <c r="C2862" i="12" s="1"/>
  <c r="D2862" i="12" s="1"/>
  <c r="H2862" i="12" s="1"/>
  <c r="G2831" i="12"/>
  <c r="C2831" i="12" s="1"/>
  <c r="D2831" i="12" s="1"/>
  <c r="G2826" i="12"/>
  <c r="C2826" i="12" s="1"/>
  <c r="D2826" i="12" s="1"/>
  <c r="G2823" i="12"/>
  <c r="C2823" i="12" s="1"/>
  <c r="D2823" i="12" s="1"/>
  <c r="G2810" i="12"/>
  <c r="C2810" i="12" s="1"/>
  <c r="D2810" i="12" s="1"/>
  <c r="G2868" i="12"/>
  <c r="C2868" i="12" s="1"/>
  <c r="D2868" i="12" s="1"/>
  <c r="H2868" i="12" s="1"/>
  <c r="G2832" i="12"/>
  <c r="C2832" i="12" s="1"/>
  <c r="D2832" i="12" s="1"/>
  <c r="G2771" i="12"/>
  <c r="C2771" i="12" s="1"/>
  <c r="D2771" i="12" s="1"/>
  <c r="H2771" i="12" s="1"/>
  <c r="G2838" i="12"/>
  <c r="C2838" i="12" s="1"/>
  <c r="D2838" i="12" s="1"/>
  <c r="G2833" i="12"/>
  <c r="C2833" i="12" s="1"/>
  <c r="D2833" i="12" s="1"/>
  <c r="G2872" i="12"/>
  <c r="C2872" i="12" s="1"/>
  <c r="D2872" i="12" s="1"/>
  <c r="G2851" i="12"/>
  <c r="C2851" i="12" s="1"/>
  <c r="D2851" i="12" s="1"/>
  <c r="G2769" i="12"/>
  <c r="C2769" i="12" s="1"/>
  <c r="D2769" i="12" s="1"/>
  <c r="G2792" i="12"/>
  <c r="C2792" i="12" s="1"/>
  <c r="D2792" i="12" s="1"/>
  <c r="G2765" i="12"/>
  <c r="C2765" i="12" s="1"/>
  <c r="D2765" i="12" s="1"/>
  <c r="G2863" i="12"/>
  <c r="C2863" i="12" s="1"/>
  <c r="D2863" i="12" s="1"/>
  <c r="G2844" i="12"/>
  <c r="C2844" i="12" s="1"/>
  <c r="D2844" i="12" s="1"/>
  <c r="G2799" i="12"/>
  <c r="C2799" i="12" s="1"/>
  <c r="D2799" i="12" s="1"/>
  <c r="H2799" i="12" s="1"/>
  <c r="G2875" i="12"/>
  <c r="C2875" i="12" s="1"/>
  <c r="D2875" i="12" s="1"/>
  <c r="G2864" i="12"/>
  <c r="C2864" i="12" s="1"/>
  <c r="D2864" i="12" s="1"/>
  <c r="H2864" i="12" s="1"/>
  <c r="G2812" i="12"/>
  <c r="C2812" i="12" s="1"/>
  <c r="D2812" i="12" s="1"/>
  <c r="G2780" i="12"/>
  <c r="C2780" i="12" s="1"/>
  <c r="D2780" i="12" s="1"/>
  <c r="G2772" i="12"/>
  <c r="C2772" i="12" s="1"/>
  <c r="D2772" i="12" s="1"/>
  <c r="H2772" i="12" s="1"/>
  <c r="G2849" i="12"/>
  <c r="C2849" i="12" s="1"/>
  <c r="D2849" i="12" s="1"/>
  <c r="G2793" i="12"/>
  <c r="C2793" i="12" s="1"/>
  <c r="D2793" i="12" s="1"/>
  <c r="G2867" i="12"/>
  <c r="C2867" i="12" s="1"/>
  <c r="D2867" i="12" s="1"/>
  <c r="G2819" i="12"/>
  <c r="C2819" i="12" s="1"/>
  <c r="D2819" i="12" s="1"/>
  <c r="H2819" i="12" s="1"/>
  <c r="AF2819" i="12" s="1"/>
  <c r="G2696" i="12"/>
  <c r="C2696" i="12" s="1"/>
  <c r="D2696" i="12" s="1"/>
  <c r="G2653" i="12"/>
  <c r="C2653" i="12" s="1"/>
  <c r="D2653" i="12" s="1"/>
  <c r="G2718" i="12"/>
  <c r="C2718" i="12" s="1"/>
  <c r="D2718" i="12" s="1"/>
  <c r="H2718" i="12" s="1"/>
  <c r="AF2718" i="12" s="1"/>
  <c r="G2746" i="12"/>
  <c r="C2746" i="12" s="1"/>
  <c r="D2746" i="12" s="1"/>
  <c r="G2710" i="12"/>
  <c r="C2710" i="12" s="1"/>
  <c r="D2710" i="12" s="1"/>
  <c r="G2691" i="12"/>
  <c r="C2691" i="12" s="1"/>
  <c r="D2691" i="12" s="1"/>
  <c r="G2688" i="12"/>
  <c r="C2688" i="12" s="1"/>
  <c r="D2688" i="12" s="1"/>
  <c r="G2648" i="12"/>
  <c r="C2648" i="12" s="1"/>
  <c r="D2648" i="12" s="1"/>
  <c r="G2751" i="12"/>
  <c r="C2751" i="12" s="1"/>
  <c r="D2751" i="12" s="1"/>
  <c r="G2705" i="12"/>
  <c r="C2705" i="12" s="1"/>
  <c r="D2705" i="12" s="1"/>
  <c r="G2694" i="12"/>
  <c r="C2694" i="12" s="1"/>
  <c r="D2694" i="12" s="1"/>
  <c r="G2647" i="12"/>
  <c r="C2647" i="12" s="1"/>
  <c r="D2647" i="12" s="1"/>
  <c r="H2647" i="12" s="1"/>
  <c r="G2697" i="12"/>
  <c r="C2697" i="12" s="1"/>
  <c r="D2697" i="12" s="1"/>
  <c r="H2697" i="12" s="1"/>
  <c r="G2669" i="12"/>
  <c r="C2669" i="12" s="1"/>
  <c r="D2669" i="12" s="1"/>
  <c r="G2717" i="12"/>
  <c r="C2717" i="12" s="1"/>
  <c r="D2717" i="12" s="1"/>
  <c r="G2661" i="12"/>
  <c r="C2661" i="12" s="1"/>
  <c r="D2661" i="12" s="1"/>
  <c r="G2749" i="12"/>
  <c r="C2749" i="12" s="1"/>
  <c r="D2749" i="12" s="1"/>
  <c r="G2739" i="12"/>
  <c r="C2739" i="12" s="1"/>
  <c r="D2739" i="12" s="1"/>
  <c r="G2657" i="12"/>
  <c r="C2657" i="12" s="1"/>
  <c r="D2657" i="12" s="1"/>
  <c r="H2657" i="12" s="1"/>
  <c r="AF2657" i="12" s="1"/>
  <c r="G2659" i="12"/>
  <c r="C2659" i="12" s="1"/>
  <c r="D2659" i="12" s="1"/>
  <c r="G2564" i="12"/>
  <c r="C2564" i="12" s="1"/>
  <c r="D2564" i="12" s="1"/>
  <c r="G2656" i="12"/>
  <c r="C2656" i="12" s="1"/>
  <c r="D2656" i="12" s="1"/>
  <c r="G2743" i="12"/>
  <c r="C2743" i="12" s="1"/>
  <c r="D2743" i="12" s="1"/>
  <c r="G2666" i="12"/>
  <c r="C2666" i="12" s="1"/>
  <c r="D2666" i="12" s="1"/>
  <c r="H2666" i="12" s="1"/>
  <c r="AF2666" i="12" s="1"/>
  <c r="G2701" i="12"/>
  <c r="C2701" i="12" s="1"/>
  <c r="D2701" i="12" s="1"/>
  <c r="G2735" i="12"/>
  <c r="C2735" i="12" s="1"/>
  <c r="D2735" i="12" s="1"/>
  <c r="H2735" i="12" s="1"/>
  <c r="AF2735" i="12" s="1"/>
  <c r="G2709" i="12"/>
  <c r="C2709" i="12" s="1"/>
  <c r="D2709" i="12" s="1"/>
  <c r="G2747" i="12"/>
  <c r="C2747" i="12" s="1"/>
  <c r="D2747" i="12" s="1"/>
  <c r="H2747" i="12" s="1"/>
  <c r="G2665" i="12"/>
  <c r="C2665" i="12" s="1"/>
  <c r="D2665" i="12" s="1"/>
  <c r="G2684" i="12"/>
  <c r="C2684" i="12" s="1"/>
  <c r="D2684" i="12" s="1"/>
  <c r="H2684" i="12" s="1"/>
  <c r="G2604" i="12"/>
  <c r="C2604" i="12" s="1"/>
  <c r="D2604" i="12" s="1"/>
  <c r="G2576" i="12"/>
  <c r="C2576" i="12" s="1"/>
  <c r="D2576" i="12" s="1"/>
  <c r="G2655" i="12"/>
  <c r="C2655" i="12" s="1"/>
  <c r="D2655" i="12" s="1"/>
  <c r="G2651" i="12"/>
  <c r="C2651" i="12" s="1"/>
  <c r="D2651" i="12" s="1"/>
  <c r="G2755" i="12"/>
  <c r="C2755" i="12" s="1"/>
  <c r="D2755" i="12" s="1"/>
  <c r="G2692" i="12"/>
  <c r="C2692" i="12" s="1"/>
  <c r="D2692" i="12" s="1"/>
  <c r="G2719" i="12"/>
  <c r="C2719" i="12" s="1"/>
  <c r="D2719" i="12" s="1"/>
  <c r="G2759" i="12"/>
  <c r="C2759" i="12" s="1"/>
  <c r="D2759" i="12" s="1"/>
  <c r="G2631" i="12"/>
  <c r="C2631" i="12" s="1"/>
  <c r="D2631" i="12" s="1"/>
  <c r="G2736" i="12"/>
  <c r="C2736" i="12" s="1"/>
  <c r="D2736" i="12" s="1"/>
  <c r="H2736" i="12" s="1"/>
  <c r="G2723" i="12"/>
  <c r="C2723" i="12" s="1"/>
  <c r="D2723" i="12" s="1"/>
  <c r="G2649" i="12"/>
  <c r="C2649" i="12" s="1"/>
  <c r="D2649" i="12" s="1"/>
  <c r="G2732" i="12"/>
  <c r="C2732" i="12" s="1"/>
  <c r="D2732" i="12" s="1"/>
  <c r="G2728" i="12"/>
  <c r="C2728" i="12" s="1"/>
  <c r="D2728" i="12" s="1"/>
  <c r="G2674" i="12"/>
  <c r="C2674" i="12" s="1"/>
  <c r="D2674" i="12" s="1"/>
  <c r="G2652" i="12"/>
  <c r="C2652" i="12" s="1"/>
  <c r="D2652" i="12" s="1"/>
  <c r="G2752" i="12"/>
  <c r="C2752" i="12" s="1"/>
  <c r="D2752" i="12" s="1"/>
  <c r="G2667" i="12"/>
  <c r="C2667" i="12" s="1"/>
  <c r="D2667" i="12" s="1"/>
  <c r="G2734" i="12"/>
  <c r="C2734" i="12" s="1"/>
  <c r="D2734" i="12" s="1"/>
  <c r="G2660" i="12"/>
  <c r="C2660" i="12" s="1"/>
  <c r="D2660" i="12" s="1"/>
  <c r="G2646" i="12"/>
  <c r="C2646" i="12" s="1"/>
  <c r="D2646" i="12" s="1"/>
  <c r="G2645" i="12"/>
  <c r="C2645" i="12" s="1"/>
  <c r="D2645" i="12" s="1"/>
  <c r="G2644" i="12"/>
  <c r="C2644" i="12" s="1"/>
  <c r="D2644" i="12" s="1"/>
  <c r="G2607" i="12"/>
  <c r="C2607" i="12" s="1"/>
  <c r="D2607" i="12" s="1"/>
  <c r="G2707" i="12"/>
  <c r="C2707" i="12" s="1"/>
  <c r="D2707" i="12" s="1"/>
  <c r="G2685" i="12"/>
  <c r="C2685" i="12" s="1"/>
  <c r="D2685" i="12" s="1"/>
  <c r="G2727" i="12"/>
  <c r="C2727" i="12" s="1"/>
  <c r="D2727" i="12" s="1"/>
  <c r="G2720" i="12"/>
  <c r="C2720" i="12" s="1"/>
  <c r="D2720" i="12" s="1"/>
  <c r="H2720" i="12" s="1"/>
  <c r="G2711" i="12"/>
  <c r="C2711" i="12" s="1"/>
  <c r="D2711" i="12" s="1"/>
  <c r="G2693" i="12"/>
  <c r="C2693" i="12" s="1"/>
  <c r="D2693" i="12" s="1"/>
  <c r="G2748" i="12"/>
  <c r="C2748" i="12" s="1"/>
  <c r="D2748" i="12" s="1"/>
  <c r="G2708" i="12"/>
  <c r="C2708" i="12" s="1"/>
  <c r="D2708" i="12" s="1"/>
  <c r="G2650" i="12"/>
  <c r="C2650" i="12" s="1"/>
  <c r="D2650" i="12" s="1"/>
  <c r="G2639" i="12"/>
  <c r="C2639" i="12" s="1"/>
  <c r="D2639" i="12" s="1"/>
  <c r="G2706" i="12"/>
  <c r="C2706" i="12" s="1"/>
  <c r="D2706" i="12" s="1"/>
  <c r="G2634" i="12"/>
  <c r="C2634" i="12" s="1"/>
  <c r="D2634" i="12" s="1"/>
  <c r="G2598" i="12"/>
  <c r="C2598" i="12" s="1"/>
  <c r="D2598" i="12" s="1"/>
  <c r="G2695" i="12"/>
  <c r="C2695" i="12" s="1"/>
  <c r="D2695" i="12" s="1"/>
  <c r="G2672" i="12"/>
  <c r="C2672" i="12" s="1"/>
  <c r="D2672" i="12" s="1"/>
  <c r="G2702" i="12"/>
  <c r="C2702" i="12" s="1"/>
  <c r="D2702" i="12" s="1"/>
  <c r="G2745" i="12"/>
  <c r="C2745" i="12" s="1"/>
  <c r="D2745" i="12" s="1"/>
  <c r="G2698" i="12"/>
  <c r="C2698" i="12" s="1"/>
  <c r="D2698" i="12" s="1"/>
  <c r="G2729" i="12"/>
  <c r="C2729" i="12" s="1"/>
  <c r="D2729" i="12" s="1"/>
  <c r="H2729" i="12" s="1"/>
  <c r="G2575" i="12"/>
  <c r="C2575" i="12" s="1"/>
  <c r="D2575" i="12" s="1"/>
  <c r="G2754" i="12"/>
  <c r="C2754" i="12" s="1"/>
  <c r="D2754" i="12" s="1"/>
  <c r="G2681" i="12"/>
  <c r="C2681" i="12" s="1"/>
  <c r="D2681" i="12" s="1"/>
  <c r="G2722" i="12"/>
  <c r="C2722" i="12" s="1"/>
  <c r="D2722" i="12" s="1"/>
  <c r="G2642" i="12"/>
  <c r="C2642" i="12" s="1"/>
  <c r="D2642" i="12" s="1"/>
  <c r="H2642" i="12" s="1"/>
  <c r="G2725" i="12"/>
  <c r="C2725" i="12" s="1"/>
  <c r="D2725" i="12" s="1"/>
  <c r="G2715" i="12"/>
  <c r="C2715" i="12" s="1"/>
  <c r="D2715" i="12" s="1"/>
  <c r="H2715" i="12" s="1"/>
  <c r="G2640" i="12"/>
  <c r="C2640" i="12" s="1"/>
  <c r="D2640" i="12" s="1"/>
  <c r="G2741" i="12"/>
  <c r="C2741" i="12" s="1"/>
  <c r="D2741" i="12" s="1"/>
  <c r="H2741" i="12" s="1"/>
  <c r="G2662" i="12"/>
  <c r="C2662" i="12" s="1"/>
  <c r="D2662" i="12" s="1"/>
  <c r="H2662" i="12" s="1"/>
  <c r="G2757" i="12"/>
  <c r="C2757" i="12" s="1"/>
  <c r="D2757" i="12" s="1"/>
  <c r="H2757" i="12" s="1"/>
  <c r="G2750" i="12"/>
  <c r="C2750" i="12" s="1"/>
  <c r="D2750" i="12" s="1"/>
  <c r="G2753" i="12"/>
  <c r="C2753" i="12" s="1"/>
  <c r="D2753" i="12" s="1"/>
  <c r="G2733" i="12"/>
  <c r="C2733" i="12" s="1"/>
  <c r="D2733" i="12" s="1"/>
  <c r="G2687" i="12"/>
  <c r="C2687" i="12" s="1"/>
  <c r="D2687" i="12" s="1"/>
  <c r="H2687" i="12" s="1"/>
  <c r="G2658" i="12"/>
  <c r="C2658" i="12" s="1"/>
  <c r="D2658" i="12" s="1"/>
  <c r="H2658" i="12" s="1"/>
  <c r="G2730" i="12"/>
  <c r="C2730" i="12" s="1"/>
  <c r="D2730" i="12" s="1"/>
  <c r="H2730" i="12" s="1"/>
  <c r="G2716" i="12"/>
  <c r="C2716" i="12" s="1"/>
  <c r="D2716" i="12" s="1"/>
  <c r="G2675" i="12"/>
  <c r="C2675" i="12" s="1"/>
  <c r="D2675" i="12" s="1"/>
  <c r="G2689" i="12"/>
  <c r="C2689" i="12" s="1"/>
  <c r="D2689" i="12" s="1"/>
  <c r="G2761" i="12"/>
  <c r="C2761" i="12" s="1"/>
  <c r="D2761" i="12" s="1"/>
  <c r="G2738" i="12"/>
  <c r="C2738" i="12" s="1"/>
  <c r="D2738" i="12" s="1"/>
  <c r="H2738" i="12" s="1"/>
  <c r="G2700" i="12"/>
  <c r="C2700" i="12" s="1"/>
  <c r="D2700" i="12" s="1"/>
  <c r="H2700" i="12" s="1"/>
  <c r="G2664" i="12"/>
  <c r="C2664" i="12" s="1"/>
  <c r="D2664" i="12" s="1"/>
  <c r="H2664" i="12" s="1"/>
  <c r="G2712" i="12"/>
  <c r="C2712" i="12" s="1"/>
  <c r="D2712" i="12" s="1"/>
  <c r="G2686" i="12"/>
  <c r="C2686" i="12" s="1"/>
  <c r="D2686" i="12" s="1"/>
  <c r="G2677" i="12"/>
  <c r="C2677" i="12" s="1"/>
  <c r="D2677" i="12" s="1"/>
  <c r="G2670" i="12"/>
  <c r="C2670" i="12" s="1"/>
  <c r="D2670" i="12" s="1"/>
  <c r="G2654" i="12"/>
  <c r="C2654" i="12" s="1"/>
  <c r="D2654" i="12" s="1"/>
  <c r="H2654" i="12" s="1"/>
  <c r="AF2654" i="12" s="1"/>
  <c r="G2704" i="12"/>
  <c r="C2704" i="12" s="1"/>
  <c r="D2704" i="12" s="1"/>
  <c r="H2704" i="12" s="1"/>
  <c r="G2699" i="12"/>
  <c r="C2699" i="12" s="1"/>
  <c r="D2699" i="12" s="1"/>
  <c r="H2699" i="12" s="1"/>
  <c r="G2703" i="12"/>
  <c r="C2703" i="12" s="1"/>
  <c r="D2703" i="12" s="1"/>
  <c r="G2744" i="12"/>
  <c r="C2744" i="12" s="1"/>
  <c r="D2744" i="12" s="1"/>
  <c r="H2744" i="12" s="1"/>
  <c r="G2683" i="12"/>
  <c r="C2683" i="12" s="1"/>
  <c r="D2683" i="12" s="1"/>
  <c r="H2683" i="12" s="1"/>
  <c r="G2671" i="12"/>
  <c r="C2671" i="12" s="1"/>
  <c r="D2671" i="12" s="1"/>
  <c r="G2731" i="12"/>
  <c r="C2731" i="12" s="1"/>
  <c r="D2731" i="12" s="1"/>
  <c r="G2673" i="12"/>
  <c r="C2673" i="12" s="1"/>
  <c r="D2673" i="12" s="1"/>
  <c r="G2690" i="12"/>
  <c r="C2690" i="12" s="1"/>
  <c r="D2690" i="12" s="1"/>
  <c r="H2690" i="12" s="1"/>
  <c r="G2740" i="12"/>
  <c r="C2740" i="12" s="1"/>
  <c r="D2740" i="12" s="1"/>
  <c r="H2740" i="12" s="1"/>
  <c r="G2643" i="12"/>
  <c r="C2643" i="12" s="1"/>
  <c r="D2643" i="12" s="1"/>
  <c r="H2643" i="12" s="1"/>
  <c r="G2612" i="12"/>
  <c r="C2612" i="12" s="1"/>
  <c r="D2612" i="12" s="1"/>
  <c r="G2606" i="12"/>
  <c r="C2606" i="12" s="1"/>
  <c r="D2606" i="12" s="1"/>
  <c r="G2578" i="12"/>
  <c r="C2578" i="12" s="1"/>
  <c r="D2578" i="12" s="1"/>
  <c r="H2578" i="12" s="1"/>
  <c r="G2737" i="12"/>
  <c r="C2737" i="12" s="1"/>
  <c r="D2737" i="12" s="1"/>
  <c r="G2680" i="12"/>
  <c r="C2680" i="12" s="1"/>
  <c r="D2680" i="12" s="1"/>
  <c r="H2680" i="12" s="1"/>
  <c r="G2721" i="12"/>
  <c r="C2721" i="12" s="1"/>
  <c r="D2721" i="12" s="1"/>
  <c r="H2721" i="12" s="1"/>
  <c r="G2678" i="12"/>
  <c r="C2678" i="12" s="1"/>
  <c r="D2678" i="12" s="1"/>
  <c r="G2742" i="12"/>
  <c r="C2742" i="12" s="1"/>
  <c r="D2742" i="12" s="1"/>
  <c r="G2726" i="12"/>
  <c r="C2726" i="12" s="1"/>
  <c r="D2726" i="12" s="1"/>
  <c r="G2676" i="12"/>
  <c r="C2676" i="12" s="1"/>
  <c r="D2676" i="12" s="1"/>
  <c r="G2663" i="12"/>
  <c r="C2663" i="12" s="1"/>
  <c r="D2663" i="12" s="1"/>
  <c r="G2714" i="12"/>
  <c r="C2714" i="12" s="1"/>
  <c r="D2714" i="12" s="1"/>
  <c r="G2679" i="12"/>
  <c r="C2679" i="12" s="1"/>
  <c r="D2679" i="12" s="1"/>
  <c r="H2679" i="12" s="1"/>
  <c r="G2724" i="12"/>
  <c r="C2724" i="12" s="1"/>
  <c r="D2724" i="12" s="1"/>
  <c r="H2724" i="12" s="1"/>
  <c r="G2682" i="12"/>
  <c r="C2682" i="12" s="1"/>
  <c r="D2682" i="12" s="1"/>
  <c r="G2756" i="12"/>
  <c r="C2756" i="12" s="1"/>
  <c r="D2756" i="12" s="1"/>
  <c r="G2668" i="12"/>
  <c r="C2668" i="12" s="1"/>
  <c r="D2668" i="12" s="1"/>
  <c r="H2668" i="12" s="1"/>
  <c r="AF2668" i="12" s="1"/>
  <c r="G2713" i="12"/>
  <c r="C2713" i="12" s="1"/>
  <c r="D2713" i="12" s="1"/>
  <c r="G2590" i="12"/>
  <c r="C2590" i="12" s="1"/>
  <c r="D2590" i="12" s="1"/>
  <c r="H2590" i="12" s="1"/>
  <c r="G2611" i="12"/>
  <c r="C2611" i="12" s="1"/>
  <c r="D2611" i="12" s="1"/>
  <c r="H2611" i="12" s="1"/>
  <c r="G2595" i="12"/>
  <c r="C2595" i="12" s="1"/>
  <c r="D2595" i="12" s="1"/>
  <c r="G2613" i="12"/>
  <c r="C2613" i="12" s="1"/>
  <c r="D2613" i="12" s="1"/>
  <c r="G2540" i="12"/>
  <c r="C2540" i="12" s="1"/>
  <c r="D2540" i="12" s="1"/>
  <c r="G2529" i="12"/>
  <c r="C2529" i="12" s="1"/>
  <c r="D2529" i="12" s="1"/>
  <c r="G2588" i="12"/>
  <c r="C2588" i="12" s="1"/>
  <c r="D2588" i="12" s="1"/>
  <c r="G2450" i="12"/>
  <c r="C2450" i="12" s="1"/>
  <c r="D2450" i="12" s="1"/>
  <c r="G2526" i="12"/>
  <c r="C2526" i="12" s="1"/>
  <c r="D2526" i="12" s="1"/>
  <c r="G2636" i="12"/>
  <c r="C2636" i="12" s="1"/>
  <c r="D2636" i="12" s="1"/>
  <c r="H2636" i="12" s="1"/>
  <c r="G2627" i="12"/>
  <c r="C2627" i="12" s="1"/>
  <c r="D2627" i="12" s="1"/>
  <c r="G2589" i="12"/>
  <c r="C2589" i="12" s="1"/>
  <c r="D2589" i="12" s="1"/>
  <c r="H2589" i="12" s="1"/>
  <c r="AF2589" i="12" s="1"/>
  <c r="G2596" i="12"/>
  <c r="C2596" i="12" s="1"/>
  <c r="D2596" i="12" s="1"/>
  <c r="G2431" i="12"/>
  <c r="C2431" i="12" s="1"/>
  <c r="D2431" i="12" s="1"/>
  <c r="G2587" i="12"/>
  <c r="C2587" i="12" s="1"/>
  <c r="D2587" i="12" s="1"/>
  <c r="G2577" i="12"/>
  <c r="C2577" i="12" s="1"/>
  <c r="D2577" i="12" s="1"/>
  <c r="G2549" i="12"/>
  <c r="C2549" i="12" s="1"/>
  <c r="D2549" i="12" s="1"/>
  <c r="H2549" i="12" s="1"/>
  <c r="G2536" i="12"/>
  <c r="C2536" i="12" s="1"/>
  <c r="D2536" i="12" s="1"/>
  <c r="G2579" i="12"/>
  <c r="C2579" i="12" s="1"/>
  <c r="D2579" i="12" s="1"/>
  <c r="H2579" i="12" s="1"/>
  <c r="AF2579" i="12" s="1"/>
  <c r="G2558" i="12"/>
  <c r="C2558" i="12" s="1"/>
  <c r="D2558" i="12" s="1"/>
  <c r="G2616" i="12"/>
  <c r="C2616" i="12" s="1"/>
  <c r="D2616" i="12" s="1"/>
  <c r="H2616" i="12" s="1"/>
  <c r="G2530" i="12"/>
  <c r="C2530" i="12" s="1"/>
  <c r="D2530" i="12" s="1"/>
  <c r="H2530" i="12" s="1"/>
  <c r="G2601" i="12"/>
  <c r="C2601" i="12" s="1"/>
  <c r="D2601" i="12" s="1"/>
  <c r="H2601" i="12" s="1"/>
  <c r="AF2601" i="12" s="1"/>
  <c r="G2581" i="12"/>
  <c r="C2581" i="12" s="1"/>
  <c r="D2581" i="12" s="1"/>
  <c r="H2581" i="12" s="1"/>
  <c r="AF2581" i="12" s="1"/>
  <c r="G2603" i="12"/>
  <c r="C2603" i="12" s="1"/>
  <c r="D2603" i="12" s="1"/>
  <c r="H2603" i="12" s="1"/>
  <c r="G2583" i="12"/>
  <c r="C2583" i="12" s="1"/>
  <c r="D2583" i="12" s="1"/>
  <c r="G2552" i="12"/>
  <c r="C2552" i="12" s="1"/>
  <c r="D2552" i="12" s="1"/>
  <c r="H2552" i="12" s="1"/>
  <c r="G2621" i="12"/>
  <c r="C2621" i="12" s="1"/>
  <c r="D2621" i="12" s="1"/>
  <c r="G2538" i="12"/>
  <c r="C2538" i="12" s="1"/>
  <c r="D2538" i="12" s="1"/>
  <c r="G2559" i="12"/>
  <c r="C2559" i="12" s="1"/>
  <c r="D2559" i="12" s="1"/>
  <c r="H2559" i="12" s="1"/>
  <c r="G2561" i="12"/>
  <c r="C2561" i="12" s="1"/>
  <c r="D2561" i="12" s="1"/>
  <c r="G2551" i="12"/>
  <c r="C2551" i="12" s="1"/>
  <c r="D2551" i="12" s="1"/>
  <c r="H2551" i="12" s="1"/>
  <c r="G2553" i="12"/>
  <c r="C2553" i="12" s="1"/>
  <c r="D2553" i="12" s="1"/>
  <c r="H2553" i="12" s="1"/>
  <c r="G2464" i="12"/>
  <c r="C2464" i="12" s="1"/>
  <c r="D2464" i="12" s="1"/>
  <c r="G2622" i="12"/>
  <c r="C2622" i="12" s="1"/>
  <c r="D2622" i="12" s="1"/>
  <c r="G2594" i="12"/>
  <c r="C2594" i="12" s="1"/>
  <c r="D2594" i="12" s="1"/>
  <c r="H2594" i="12" s="1"/>
  <c r="G2628" i="12"/>
  <c r="C2628" i="12" s="1"/>
  <c r="D2628" i="12" s="1"/>
  <c r="H2628" i="12" s="1"/>
  <c r="G2523" i="12"/>
  <c r="C2523" i="12" s="1"/>
  <c r="D2523" i="12" s="1"/>
  <c r="G2436" i="12"/>
  <c r="C2436" i="12" s="1"/>
  <c r="D2436" i="12" s="1"/>
  <c r="H2436" i="12" s="1"/>
  <c r="G2566" i="12"/>
  <c r="C2566" i="12" s="1"/>
  <c r="D2566" i="12" s="1"/>
  <c r="G2547" i="12"/>
  <c r="C2547" i="12" s="1"/>
  <c r="D2547" i="12" s="1"/>
  <c r="H2547" i="12" s="1"/>
  <c r="G2610" i="12"/>
  <c r="C2610" i="12" s="1"/>
  <c r="D2610" i="12" s="1"/>
  <c r="G2602" i="12"/>
  <c r="C2602" i="12" s="1"/>
  <c r="D2602" i="12" s="1"/>
  <c r="G2544" i="12"/>
  <c r="C2544" i="12" s="1"/>
  <c r="D2544" i="12" s="1"/>
  <c r="G2500" i="12"/>
  <c r="C2500" i="12" s="1"/>
  <c r="D2500" i="12" s="1"/>
  <c r="H2500" i="12" s="1"/>
  <c r="G2449" i="12"/>
  <c r="C2449" i="12" s="1"/>
  <c r="D2449" i="12" s="1"/>
  <c r="G2425" i="12"/>
  <c r="C2425" i="12" s="1"/>
  <c r="D2425" i="12" s="1"/>
  <c r="G2557" i="12"/>
  <c r="C2557" i="12" s="1"/>
  <c r="D2557" i="12" s="1"/>
  <c r="G2532" i="12"/>
  <c r="C2532" i="12" s="1"/>
  <c r="D2532" i="12" s="1"/>
  <c r="H2532" i="12" s="1"/>
  <c r="G2585" i="12"/>
  <c r="C2585" i="12" s="1"/>
  <c r="D2585" i="12" s="1"/>
  <c r="H2585" i="12" s="1"/>
  <c r="G2571" i="12"/>
  <c r="C2571" i="12" s="1"/>
  <c r="D2571" i="12" s="1"/>
  <c r="G2586" i="12"/>
  <c r="C2586" i="12" s="1"/>
  <c r="D2586" i="12" s="1"/>
  <c r="H2586" i="12" s="1"/>
  <c r="G2593" i="12"/>
  <c r="C2593" i="12" s="1"/>
  <c r="D2593" i="12" s="1"/>
  <c r="H2593" i="12" s="1"/>
  <c r="G2458" i="12"/>
  <c r="C2458" i="12" s="1"/>
  <c r="D2458" i="12" s="1"/>
  <c r="H2458" i="12" s="1"/>
  <c r="G2507" i="12"/>
  <c r="C2507" i="12" s="1"/>
  <c r="D2507" i="12" s="1"/>
  <c r="G2556" i="12"/>
  <c r="C2556" i="12" s="1"/>
  <c r="D2556" i="12" s="1"/>
  <c r="H2556" i="12" s="1"/>
  <c r="G2609" i="12"/>
  <c r="C2609" i="12" s="1"/>
  <c r="D2609" i="12" s="1"/>
  <c r="H2609" i="12" s="1"/>
  <c r="G2573" i="12"/>
  <c r="C2573" i="12" s="1"/>
  <c r="D2573" i="12" s="1"/>
  <c r="G2615" i="12"/>
  <c r="C2615" i="12" s="1"/>
  <c r="D2615" i="12" s="1"/>
  <c r="G2569" i="12"/>
  <c r="C2569" i="12" s="1"/>
  <c r="D2569" i="12" s="1"/>
  <c r="H2569" i="12" s="1"/>
  <c r="G2637" i="12"/>
  <c r="C2637" i="12" s="1"/>
  <c r="D2637" i="12" s="1"/>
  <c r="H2637" i="12" s="1"/>
  <c r="G2619" i="12"/>
  <c r="C2619" i="12" s="1"/>
  <c r="D2619" i="12" s="1"/>
  <c r="G2560" i="12"/>
  <c r="C2560" i="12" s="1"/>
  <c r="D2560" i="12" s="1"/>
  <c r="G2528" i="12"/>
  <c r="C2528" i="12" s="1"/>
  <c r="D2528" i="12" s="1"/>
  <c r="G2618" i="12"/>
  <c r="C2618" i="12" s="1"/>
  <c r="D2618" i="12" s="1"/>
  <c r="G2534" i="12"/>
  <c r="C2534" i="12" s="1"/>
  <c r="D2534" i="12" s="1"/>
  <c r="G2537" i="12"/>
  <c r="C2537" i="12" s="1"/>
  <c r="D2537" i="12" s="1"/>
  <c r="G2614" i="12"/>
  <c r="C2614" i="12" s="1"/>
  <c r="D2614" i="12" s="1"/>
  <c r="H2614" i="12" s="1"/>
  <c r="G2568" i="12"/>
  <c r="C2568" i="12" s="1"/>
  <c r="D2568" i="12" s="1"/>
  <c r="G2525" i="12"/>
  <c r="C2525" i="12" s="1"/>
  <c r="D2525" i="12" s="1"/>
  <c r="H2525" i="12" s="1"/>
  <c r="AF2525" i="12" s="1"/>
  <c r="G2562" i="12"/>
  <c r="C2562" i="12" s="1"/>
  <c r="D2562" i="12" s="1"/>
  <c r="G2550" i="12"/>
  <c r="C2550" i="12" s="1"/>
  <c r="D2550" i="12" s="1"/>
  <c r="G2600" i="12"/>
  <c r="C2600" i="12" s="1"/>
  <c r="D2600" i="12" s="1"/>
  <c r="G2527" i="12"/>
  <c r="C2527" i="12" s="1"/>
  <c r="D2527" i="12" s="1"/>
  <c r="H2527" i="12" s="1"/>
  <c r="G2591" i="12"/>
  <c r="C2591" i="12" s="1"/>
  <c r="D2591" i="12" s="1"/>
  <c r="G2584" i="12"/>
  <c r="C2584" i="12" s="1"/>
  <c r="D2584" i="12" s="1"/>
  <c r="H2584" i="12" s="1"/>
  <c r="G2463" i="12"/>
  <c r="C2463" i="12" s="1"/>
  <c r="D2463" i="12" s="1"/>
  <c r="G2433" i="12"/>
  <c r="C2433" i="12" s="1"/>
  <c r="D2433" i="12" s="1"/>
  <c r="G2641" i="12"/>
  <c r="C2641" i="12" s="1"/>
  <c r="D2641" i="12" s="1"/>
  <c r="H2641" i="12" s="1"/>
  <c r="G2580" i="12"/>
  <c r="C2580" i="12" s="1"/>
  <c r="D2580" i="12" s="1"/>
  <c r="G2630" i="12"/>
  <c r="C2630" i="12" s="1"/>
  <c r="D2630" i="12" s="1"/>
  <c r="G2617" i="12"/>
  <c r="C2617" i="12" s="1"/>
  <c r="D2617" i="12" s="1"/>
  <c r="H2617" i="12" s="1"/>
  <c r="G2599" i="12"/>
  <c r="C2599" i="12" s="1"/>
  <c r="D2599" i="12" s="1"/>
  <c r="H2599" i="12" s="1"/>
  <c r="G2554" i="12"/>
  <c r="C2554" i="12" s="1"/>
  <c r="D2554" i="12" s="1"/>
  <c r="G2638" i="12"/>
  <c r="C2638" i="12" s="1"/>
  <c r="D2638" i="12" s="1"/>
  <c r="G2574" i="12"/>
  <c r="C2574" i="12" s="1"/>
  <c r="D2574" i="12" s="1"/>
  <c r="G2521" i="12"/>
  <c r="C2521" i="12" s="1"/>
  <c r="D2521" i="12" s="1"/>
  <c r="H2521" i="12" s="1"/>
  <c r="AF2521" i="12" s="1"/>
  <c r="G2582" i="12"/>
  <c r="C2582" i="12" s="1"/>
  <c r="D2582" i="12" s="1"/>
  <c r="H2582" i="12" s="1"/>
  <c r="G2608" i="12"/>
  <c r="C2608" i="12" s="1"/>
  <c r="D2608" i="12" s="1"/>
  <c r="H2608" i="12" s="1"/>
  <c r="AF2608" i="12" s="1"/>
  <c r="G2462" i="12"/>
  <c r="C2462" i="12" s="1"/>
  <c r="D2462" i="12" s="1"/>
  <c r="G2428" i="12"/>
  <c r="C2428" i="12" s="1"/>
  <c r="D2428" i="12" s="1"/>
  <c r="G2422" i="12"/>
  <c r="C2422" i="12" s="1"/>
  <c r="D2422" i="12" s="1"/>
  <c r="G2535" i="12"/>
  <c r="C2535" i="12" s="1"/>
  <c r="D2535" i="12" s="1"/>
  <c r="H2535" i="12" s="1"/>
  <c r="G2623" i="12"/>
  <c r="C2623" i="12" s="1"/>
  <c r="D2623" i="12" s="1"/>
  <c r="G2542" i="12"/>
  <c r="C2542" i="12" s="1"/>
  <c r="D2542" i="12" s="1"/>
  <c r="G2592" i="12"/>
  <c r="C2592" i="12" s="1"/>
  <c r="D2592" i="12" s="1"/>
  <c r="G2555" i="12"/>
  <c r="C2555" i="12" s="1"/>
  <c r="D2555" i="12" s="1"/>
  <c r="G2565" i="12"/>
  <c r="C2565" i="12" s="1"/>
  <c r="D2565" i="12" s="1"/>
  <c r="H2565" i="12" s="1"/>
  <c r="G2546" i="12"/>
  <c r="C2546" i="12" s="1"/>
  <c r="D2546" i="12" s="1"/>
  <c r="G2605" i="12"/>
  <c r="C2605" i="12" s="1"/>
  <c r="D2605" i="12" s="1"/>
  <c r="G2625" i="12"/>
  <c r="C2625" i="12" s="1"/>
  <c r="D2625" i="12" s="1"/>
  <c r="H2625" i="12" s="1"/>
  <c r="G2427" i="12"/>
  <c r="C2427" i="12" s="1"/>
  <c r="D2427" i="12" s="1"/>
  <c r="G2563" i="12"/>
  <c r="C2563" i="12" s="1"/>
  <c r="D2563" i="12" s="1"/>
  <c r="H2563" i="12" s="1"/>
  <c r="G2548" i="12"/>
  <c r="C2548" i="12" s="1"/>
  <c r="D2548" i="12" s="1"/>
  <c r="G2626" i="12"/>
  <c r="C2626" i="12" s="1"/>
  <c r="D2626" i="12" s="1"/>
  <c r="G2545" i="12"/>
  <c r="C2545" i="12" s="1"/>
  <c r="D2545" i="12" s="1"/>
  <c r="G2629" i="12"/>
  <c r="C2629" i="12" s="1"/>
  <c r="D2629" i="12" s="1"/>
  <c r="H2629" i="12" s="1"/>
  <c r="G2572" i="12"/>
  <c r="C2572" i="12" s="1"/>
  <c r="D2572" i="12" s="1"/>
  <c r="G2635" i="12"/>
  <c r="C2635" i="12" s="1"/>
  <c r="D2635" i="12" s="1"/>
  <c r="G2533" i="12"/>
  <c r="C2533" i="12" s="1"/>
  <c r="D2533" i="12" s="1"/>
  <c r="G2632" i="12"/>
  <c r="C2632" i="12" s="1"/>
  <c r="D2632" i="12" s="1"/>
  <c r="G2570" i="12"/>
  <c r="C2570" i="12" s="1"/>
  <c r="D2570" i="12" s="1"/>
  <c r="G2620" i="12"/>
  <c r="C2620" i="12" s="1"/>
  <c r="D2620" i="12" s="1"/>
  <c r="G2543" i="12"/>
  <c r="C2543" i="12" s="1"/>
  <c r="D2543" i="12" s="1"/>
  <c r="G2539" i="12"/>
  <c r="C2539" i="12" s="1"/>
  <c r="D2539" i="12" s="1"/>
  <c r="G2567" i="12"/>
  <c r="C2567" i="12" s="1"/>
  <c r="D2567" i="12" s="1"/>
  <c r="G2624" i="12"/>
  <c r="C2624" i="12" s="1"/>
  <c r="D2624" i="12" s="1"/>
  <c r="G2597" i="12"/>
  <c r="C2597" i="12" s="1"/>
  <c r="D2597" i="12" s="1"/>
  <c r="H2597" i="12" s="1"/>
  <c r="AF2597" i="12" s="1"/>
  <c r="G2541" i="12"/>
  <c r="C2541" i="12" s="1"/>
  <c r="D2541" i="12" s="1"/>
  <c r="H2541" i="12" s="1"/>
  <c r="G2531" i="12"/>
  <c r="C2531" i="12" s="1"/>
  <c r="D2531" i="12" s="1"/>
  <c r="G2633" i="12"/>
  <c r="C2633" i="12" s="1"/>
  <c r="D2633" i="12" s="1"/>
  <c r="G2513" i="12"/>
  <c r="C2513" i="12" s="1"/>
  <c r="D2513" i="12" s="1"/>
  <c r="G2509" i="12"/>
  <c r="C2509" i="12" s="1"/>
  <c r="D2509" i="12" s="1"/>
  <c r="G2489" i="12"/>
  <c r="C2489" i="12" s="1"/>
  <c r="D2489" i="12" s="1"/>
  <c r="G2475" i="12"/>
  <c r="C2475" i="12" s="1"/>
  <c r="D2475" i="12" s="1"/>
  <c r="H2475" i="12" s="1"/>
  <c r="G2522" i="12"/>
  <c r="C2522" i="12" s="1"/>
  <c r="D2522" i="12" s="1"/>
  <c r="G2442" i="12"/>
  <c r="C2442" i="12" s="1"/>
  <c r="D2442" i="12" s="1"/>
  <c r="H2442" i="12" s="1"/>
  <c r="G2409" i="12"/>
  <c r="C2409" i="12" s="1"/>
  <c r="D2409" i="12" s="1"/>
  <c r="G2298" i="12"/>
  <c r="C2298" i="12" s="1"/>
  <c r="D2298" i="12" s="1"/>
  <c r="G2295" i="12"/>
  <c r="C2295" i="12" s="1"/>
  <c r="D2295" i="12" s="1"/>
  <c r="G2381" i="12"/>
  <c r="C2381" i="12" s="1"/>
  <c r="D2381" i="12" s="1"/>
  <c r="G2334" i="12"/>
  <c r="C2334" i="12" s="1"/>
  <c r="D2334" i="12" s="1"/>
  <c r="G2318" i="12"/>
  <c r="C2318" i="12" s="1"/>
  <c r="D2318" i="12" s="1"/>
  <c r="G2465" i="12"/>
  <c r="C2465" i="12" s="1"/>
  <c r="D2465" i="12" s="1"/>
  <c r="H2465" i="12" s="1"/>
  <c r="G2492" i="12"/>
  <c r="C2492" i="12" s="1"/>
  <c r="D2492" i="12" s="1"/>
  <c r="H2492" i="12" s="1"/>
  <c r="G2516" i="12"/>
  <c r="C2516" i="12" s="1"/>
  <c r="D2516" i="12" s="1"/>
  <c r="H2516" i="12" s="1"/>
  <c r="G2447" i="12"/>
  <c r="C2447" i="12" s="1"/>
  <c r="D2447" i="12" s="1"/>
  <c r="G2417" i="12"/>
  <c r="C2417" i="12" s="1"/>
  <c r="D2417" i="12" s="1"/>
  <c r="H2417" i="12" s="1"/>
  <c r="G2457" i="12"/>
  <c r="C2457" i="12" s="1"/>
  <c r="D2457" i="12" s="1"/>
  <c r="H2457" i="12" s="1"/>
  <c r="G2518" i="12"/>
  <c r="C2518" i="12" s="1"/>
  <c r="D2518" i="12" s="1"/>
  <c r="G2501" i="12"/>
  <c r="C2501" i="12" s="1"/>
  <c r="D2501" i="12" s="1"/>
  <c r="H2501" i="12" s="1"/>
  <c r="G2421" i="12"/>
  <c r="C2421" i="12" s="1"/>
  <c r="D2421" i="12" s="1"/>
  <c r="G2411" i="12"/>
  <c r="C2411" i="12" s="1"/>
  <c r="D2411" i="12" s="1"/>
  <c r="H2411" i="12" s="1"/>
  <c r="G2494" i="12"/>
  <c r="C2494" i="12" s="1"/>
  <c r="D2494" i="12" s="1"/>
  <c r="G2496" i="12"/>
  <c r="C2496" i="12" s="1"/>
  <c r="D2496" i="12" s="1"/>
  <c r="H2496" i="12" s="1"/>
  <c r="G2434" i="12"/>
  <c r="C2434" i="12" s="1"/>
  <c r="D2434" i="12" s="1"/>
  <c r="G2519" i="12"/>
  <c r="C2519" i="12" s="1"/>
  <c r="D2519" i="12" s="1"/>
  <c r="H2519" i="12" s="1"/>
  <c r="AF2519" i="12" s="1"/>
  <c r="G2403" i="12"/>
  <c r="C2403" i="12" s="1"/>
  <c r="D2403" i="12" s="1"/>
  <c r="H2403" i="12" s="1"/>
  <c r="G2470" i="12"/>
  <c r="C2470" i="12" s="1"/>
  <c r="D2470" i="12" s="1"/>
  <c r="H2470" i="12" s="1"/>
  <c r="AF2470" i="12" s="1"/>
  <c r="G2424" i="12"/>
  <c r="C2424" i="12" s="1"/>
  <c r="D2424" i="12" s="1"/>
  <c r="G2485" i="12"/>
  <c r="C2485" i="12" s="1"/>
  <c r="D2485" i="12" s="1"/>
  <c r="G2511" i="12"/>
  <c r="C2511" i="12" s="1"/>
  <c r="D2511" i="12" s="1"/>
  <c r="H2511" i="12" s="1"/>
  <c r="AF2511" i="12" s="1"/>
  <c r="G2508" i="12"/>
  <c r="C2508" i="12" s="1"/>
  <c r="D2508" i="12" s="1"/>
  <c r="G2385" i="12"/>
  <c r="C2385" i="12" s="1"/>
  <c r="D2385" i="12" s="1"/>
  <c r="H2385" i="12" s="1"/>
  <c r="G2398" i="12"/>
  <c r="C2398" i="12" s="1"/>
  <c r="D2398" i="12" s="1"/>
  <c r="G2380" i="12"/>
  <c r="C2380" i="12" s="1"/>
  <c r="D2380" i="12" s="1"/>
  <c r="G2483" i="12"/>
  <c r="C2483" i="12" s="1"/>
  <c r="D2483" i="12" s="1"/>
  <c r="H2483" i="12" s="1"/>
  <c r="G2455" i="12"/>
  <c r="C2455" i="12" s="1"/>
  <c r="D2455" i="12" s="1"/>
  <c r="G2467" i="12"/>
  <c r="C2467" i="12" s="1"/>
  <c r="D2467" i="12" s="1"/>
  <c r="G2469" i="12"/>
  <c r="C2469" i="12" s="1"/>
  <c r="D2469" i="12" s="1"/>
  <c r="G2473" i="12"/>
  <c r="C2473" i="12" s="1"/>
  <c r="D2473" i="12" s="1"/>
  <c r="H2473" i="12" s="1"/>
  <c r="G2440" i="12"/>
  <c r="C2440" i="12" s="1"/>
  <c r="D2440" i="12" s="1"/>
  <c r="G2524" i="12"/>
  <c r="C2524" i="12" s="1"/>
  <c r="D2524" i="12" s="1"/>
  <c r="H2524" i="12" s="1"/>
  <c r="AF2524" i="12" s="1"/>
  <c r="G2406" i="12"/>
  <c r="C2406" i="12" s="1"/>
  <c r="D2406" i="12" s="1"/>
  <c r="H2406" i="12" s="1"/>
  <c r="G2306" i="12"/>
  <c r="C2306" i="12" s="1"/>
  <c r="D2306" i="12" s="1"/>
  <c r="H2306" i="12" s="1"/>
  <c r="G2414" i="12"/>
  <c r="C2414" i="12" s="1"/>
  <c r="D2414" i="12" s="1"/>
  <c r="G2412" i="12"/>
  <c r="C2412" i="12" s="1"/>
  <c r="D2412" i="12" s="1"/>
  <c r="G2439" i="12"/>
  <c r="C2439" i="12" s="1"/>
  <c r="D2439" i="12" s="1"/>
  <c r="H2439" i="12" s="1"/>
  <c r="AF2439" i="12" s="1"/>
  <c r="G2419" i="12"/>
  <c r="C2419" i="12" s="1"/>
  <c r="D2419" i="12" s="1"/>
  <c r="G2410" i="12"/>
  <c r="C2410" i="12" s="1"/>
  <c r="D2410" i="12" s="1"/>
  <c r="G2468" i="12"/>
  <c r="C2468" i="12" s="1"/>
  <c r="D2468" i="12" s="1"/>
  <c r="G2423" i="12"/>
  <c r="C2423" i="12" s="1"/>
  <c r="D2423" i="12" s="1"/>
  <c r="G2429" i="12"/>
  <c r="C2429" i="12" s="1"/>
  <c r="D2429" i="12" s="1"/>
  <c r="G2445" i="12"/>
  <c r="C2445" i="12" s="1"/>
  <c r="D2445" i="12" s="1"/>
  <c r="G2292" i="12"/>
  <c r="C2292" i="12" s="1"/>
  <c r="D2292" i="12" s="1"/>
  <c r="H2292" i="12" s="1"/>
  <c r="AF2292" i="12" s="1"/>
  <c r="G2480" i="12"/>
  <c r="C2480" i="12" s="1"/>
  <c r="D2480" i="12" s="1"/>
  <c r="H2480" i="12" s="1"/>
  <c r="G2471" i="12"/>
  <c r="C2471" i="12" s="1"/>
  <c r="D2471" i="12" s="1"/>
  <c r="G2435" i="12"/>
  <c r="C2435" i="12" s="1"/>
  <c r="D2435" i="12" s="1"/>
  <c r="G2460" i="12"/>
  <c r="C2460" i="12" s="1"/>
  <c r="D2460" i="12" s="1"/>
  <c r="G2488" i="12"/>
  <c r="C2488" i="12" s="1"/>
  <c r="D2488" i="12" s="1"/>
  <c r="H2488" i="12" s="1"/>
  <c r="G2478" i="12"/>
  <c r="C2478" i="12" s="1"/>
  <c r="D2478" i="12" s="1"/>
  <c r="G2453" i="12"/>
  <c r="C2453" i="12" s="1"/>
  <c r="D2453" i="12" s="1"/>
  <c r="G2420" i="12"/>
  <c r="C2420" i="12" s="1"/>
  <c r="D2420" i="12" s="1"/>
  <c r="G2515" i="12"/>
  <c r="C2515" i="12" s="1"/>
  <c r="D2515" i="12" s="1"/>
  <c r="H2515" i="12" s="1"/>
  <c r="G2477" i="12"/>
  <c r="C2477" i="12" s="1"/>
  <c r="D2477" i="12" s="1"/>
  <c r="G2461" i="12"/>
  <c r="C2461" i="12" s="1"/>
  <c r="D2461" i="12" s="1"/>
  <c r="G2498" i="12"/>
  <c r="C2498" i="12" s="1"/>
  <c r="D2498" i="12" s="1"/>
  <c r="G2493" i="12"/>
  <c r="C2493" i="12" s="1"/>
  <c r="D2493" i="12" s="1"/>
  <c r="G2459" i="12"/>
  <c r="C2459" i="12" s="1"/>
  <c r="D2459" i="12" s="1"/>
  <c r="G2451" i="12"/>
  <c r="C2451" i="12" s="1"/>
  <c r="D2451" i="12" s="1"/>
  <c r="H2451" i="12" s="1"/>
  <c r="G2506" i="12"/>
  <c r="C2506" i="12" s="1"/>
  <c r="D2506" i="12" s="1"/>
  <c r="G2497" i="12"/>
  <c r="C2497" i="12" s="1"/>
  <c r="D2497" i="12" s="1"/>
  <c r="G2474" i="12"/>
  <c r="C2474" i="12" s="1"/>
  <c r="D2474" i="12" s="1"/>
  <c r="H2474" i="12" s="1"/>
  <c r="G2443" i="12"/>
  <c r="C2443" i="12" s="1"/>
  <c r="D2443" i="12" s="1"/>
  <c r="G2502" i="12"/>
  <c r="C2502" i="12" s="1"/>
  <c r="D2502" i="12" s="1"/>
  <c r="G2452" i="12"/>
  <c r="C2452" i="12" s="1"/>
  <c r="D2452" i="12" s="1"/>
  <c r="G2514" i="12"/>
  <c r="C2514" i="12" s="1"/>
  <c r="D2514" i="12" s="1"/>
  <c r="G2466" i="12"/>
  <c r="C2466" i="12" s="1"/>
  <c r="D2466" i="12" s="1"/>
  <c r="H2466" i="12" s="1"/>
  <c r="AF2466" i="12" s="1"/>
  <c r="G2413" i="12"/>
  <c r="C2413" i="12" s="1"/>
  <c r="D2413" i="12" s="1"/>
  <c r="H2413" i="12" s="1"/>
  <c r="G2393" i="12"/>
  <c r="C2393" i="12" s="1"/>
  <c r="D2393" i="12" s="1"/>
  <c r="H2393" i="12" s="1"/>
  <c r="G2282" i="12"/>
  <c r="C2282" i="12" s="1"/>
  <c r="D2282" i="12" s="1"/>
  <c r="G2327" i="12"/>
  <c r="C2327" i="12" s="1"/>
  <c r="D2327" i="12" s="1"/>
  <c r="H2327" i="12" s="1"/>
  <c r="G2487" i="12"/>
  <c r="C2487" i="12" s="1"/>
  <c r="D2487" i="12" s="1"/>
  <c r="G2505" i="12"/>
  <c r="C2505" i="12" s="1"/>
  <c r="D2505" i="12" s="1"/>
  <c r="H2505" i="12" s="1"/>
  <c r="G2446" i="12"/>
  <c r="C2446" i="12" s="1"/>
  <c r="D2446" i="12" s="1"/>
  <c r="G2510" i="12"/>
  <c r="C2510" i="12" s="1"/>
  <c r="D2510" i="12" s="1"/>
  <c r="G2479" i="12"/>
  <c r="C2479" i="12" s="1"/>
  <c r="D2479" i="12" s="1"/>
  <c r="G2454" i="12"/>
  <c r="C2454" i="12" s="1"/>
  <c r="D2454" i="12" s="1"/>
  <c r="G2448" i="12"/>
  <c r="C2448" i="12" s="1"/>
  <c r="D2448" i="12" s="1"/>
  <c r="G2512" i="12"/>
  <c r="C2512" i="12" s="1"/>
  <c r="D2512" i="12" s="1"/>
  <c r="H2512" i="12" s="1"/>
  <c r="AF2512" i="12" s="1"/>
  <c r="G2484" i="12"/>
  <c r="C2484" i="12" s="1"/>
  <c r="D2484" i="12" s="1"/>
  <c r="H2484" i="12" s="1"/>
  <c r="G2418" i="12"/>
  <c r="C2418" i="12" s="1"/>
  <c r="D2418" i="12" s="1"/>
  <c r="G2495" i="12"/>
  <c r="C2495" i="12" s="1"/>
  <c r="D2495" i="12" s="1"/>
  <c r="G2456" i="12"/>
  <c r="C2456" i="12" s="1"/>
  <c r="D2456" i="12" s="1"/>
  <c r="H2456" i="12" s="1"/>
  <c r="G2503" i="12"/>
  <c r="C2503" i="12" s="1"/>
  <c r="D2503" i="12" s="1"/>
  <c r="G2416" i="12"/>
  <c r="C2416" i="12" s="1"/>
  <c r="D2416" i="12" s="1"/>
  <c r="H2416" i="12" s="1"/>
  <c r="G2504" i="12"/>
  <c r="C2504" i="12" s="1"/>
  <c r="D2504" i="12" s="1"/>
  <c r="G2486" i="12"/>
  <c r="C2486" i="12" s="1"/>
  <c r="D2486" i="12" s="1"/>
  <c r="H2486" i="12" s="1"/>
  <c r="G2441" i="12"/>
  <c r="C2441" i="12" s="1"/>
  <c r="D2441" i="12" s="1"/>
  <c r="H2441" i="12" s="1"/>
  <c r="G2430" i="12"/>
  <c r="C2430" i="12" s="1"/>
  <c r="D2430" i="12" s="1"/>
  <c r="G2499" i="12"/>
  <c r="C2499" i="12" s="1"/>
  <c r="D2499" i="12" s="1"/>
  <c r="H2499" i="12" s="1"/>
  <c r="G2517" i="12"/>
  <c r="C2517" i="12" s="1"/>
  <c r="D2517" i="12" s="1"/>
  <c r="G2491" i="12"/>
  <c r="C2491" i="12" s="1"/>
  <c r="D2491" i="12" s="1"/>
  <c r="G2482" i="12"/>
  <c r="C2482" i="12" s="1"/>
  <c r="D2482" i="12" s="1"/>
  <c r="G2415" i="12"/>
  <c r="C2415" i="12" s="1"/>
  <c r="D2415" i="12" s="1"/>
  <c r="H2415" i="12" s="1"/>
  <c r="G2408" i="12"/>
  <c r="C2408" i="12" s="1"/>
  <c r="D2408" i="12" s="1"/>
  <c r="H2408" i="12" s="1"/>
  <c r="G2377" i="12"/>
  <c r="C2377" i="12" s="1"/>
  <c r="D2377" i="12" s="1"/>
  <c r="G2287" i="12"/>
  <c r="C2287" i="12" s="1"/>
  <c r="D2287" i="12" s="1"/>
  <c r="H2287" i="12" s="1"/>
  <c r="AF2287" i="12" s="1"/>
  <c r="G2402" i="12"/>
  <c r="C2402" i="12" s="1"/>
  <c r="D2402" i="12" s="1"/>
  <c r="G2438" i="12"/>
  <c r="C2438" i="12" s="1"/>
  <c r="D2438" i="12" s="1"/>
  <c r="H2438" i="12" s="1"/>
  <c r="G2407" i="12"/>
  <c r="C2407" i="12" s="1"/>
  <c r="D2407" i="12" s="1"/>
  <c r="G2490" i="12"/>
  <c r="C2490" i="12" s="1"/>
  <c r="D2490" i="12" s="1"/>
  <c r="G2520" i="12"/>
  <c r="C2520" i="12" s="1"/>
  <c r="D2520" i="12" s="1"/>
  <c r="G2432" i="12"/>
  <c r="C2432" i="12" s="1"/>
  <c r="D2432" i="12" s="1"/>
  <c r="G2472" i="12"/>
  <c r="C2472" i="12" s="1"/>
  <c r="D2472" i="12" s="1"/>
  <c r="H2472" i="12" s="1"/>
  <c r="AF2472" i="12" s="1"/>
  <c r="G2481" i="12"/>
  <c r="C2481" i="12" s="1"/>
  <c r="D2481" i="12" s="1"/>
  <c r="G2476" i="12"/>
  <c r="C2476" i="12" s="1"/>
  <c r="D2476" i="12" s="1"/>
  <c r="G2437" i="12"/>
  <c r="C2437" i="12" s="1"/>
  <c r="D2437" i="12" s="1"/>
  <c r="G2426" i="12"/>
  <c r="C2426" i="12" s="1"/>
  <c r="D2426" i="12" s="1"/>
  <c r="G2444" i="12"/>
  <c r="C2444" i="12" s="1"/>
  <c r="D2444" i="12" s="1"/>
  <c r="G2302" i="12"/>
  <c r="C2302" i="12" s="1"/>
  <c r="D2302" i="12" s="1"/>
  <c r="G2366" i="12"/>
  <c r="C2366" i="12" s="1"/>
  <c r="D2366" i="12" s="1"/>
  <c r="H2366" i="12" s="1"/>
  <c r="AF2366" i="12" s="1"/>
  <c r="G2341" i="12"/>
  <c r="C2341" i="12" s="1"/>
  <c r="D2341" i="12" s="1"/>
  <c r="G2349" i="12"/>
  <c r="C2349" i="12" s="1"/>
  <c r="D2349" i="12" s="1"/>
  <c r="H2349" i="12" s="1"/>
  <c r="AF2349" i="12" s="1"/>
  <c r="G2374" i="12"/>
  <c r="C2374" i="12" s="1"/>
  <c r="D2374" i="12" s="1"/>
  <c r="H2374" i="12" s="1"/>
  <c r="G2325" i="12"/>
  <c r="C2325" i="12" s="1"/>
  <c r="D2325" i="12" s="1"/>
  <c r="H2325" i="12" s="1"/>
  <c r="AF2325" i="12" s="1"/>
  <c r="G2371" i="12"/>
  <c r="C2371" i="12" s="1"/>
  <c r="D2371" i="12" s="1"/>
  <c r="G2279" i="12"/>
  <c r="C2279" i="12" s="1"/>
  <c r="D2279" i="12" s="1"/>
  <c r="G2184" i="12"/>
  <c r="C2184" i="12" s="1"/>
  <c r="D2184" i="12" s="1"/>
  <c r="G2329" i="12"/>
  <c r="C2329" i="12" s="1"/>
  <c r="D2329" i="12" s="1"/>
  <c r="H2329" i="12" s="1"/>
  <c r="G2310" i="12"/>
  <c r="C2310" i="12" s="1"/>
  <c r="D2310" i="12" s="1"/>
  <c r="G2391" i="12"/>
  <c r="C2391" i="12" s="1"/>
  <c r="D2391" i="12" s="1"/>
  <c r="H2391" i="12" s="1"/>
  <c r="G2389" i="12"/>
  <c r="C2389" i="12" s="1"/>
  <c r="D2389" i="12" s="1"/>
  <c r="G2372" i="12"/>
  <c r="C2372" i="12" s="1"/>
  <c r="D2372" i="12" s="1"/>
  <c r="H2372" i="12" s="1"/>
  <c r="G2308" i="12"/>
  <c r="C2308" i="12" s="1"/>
  <c r="D2308" i="12" s="1"/>
  <c r="G2333" i="12"/>
  <c r="C2333" i="12" s="1"/>
  <c r="D2333" i="12" s="1"/>
  <c r="G2384" i="12"/>
  <c r="C2384" i="12" s="1"/>
  <c r="D2384" i="12" s="1"/>
  <c r="G2328" i="12"/>
  <c r="C2328" i="12" s="1"/>
  <c r="D2328" i="12" s="1"/>
  <c r="G2360" i="12"/>
  <c r="C2360" i="12" s="1"/>
  <c r="D2360" i="12" s="1"/>
  <c r="G2382" i="12"/>
  <c r="C2382" i="12" s="1"/>
  <c r="D2382" i="12" s="1"/>
  <c r="G2280" i="12"/>
  <c r="C2280" i="12" s="1"/>
  <c r="D2280" i="12" s="1"/>
  <c r="H2280" i="12" s="1"/>
  <c r="G2365" i="12"/>
  <c r="C2365" i="12" s="1"/>
  <c r="D2365" i="12" s="1"/>
  <c r="G2353" i="12"/>
  <c r="C2353" i="12" s="1"/>
  <c r="D2353" i="12" s="1"/>
  <c r="G2324" i="12"/>
  <c r="C2324" i="12" s="1"/>
  <c r="D2324" i="12" s="1"/>
  <c r="H2324" i="12" s="1"/>
  <c r="G2290" i="12"/>
  <c r="C2290" i="12" s="1"/>
  <c r="D2290" i="12" s="1"/>
  <c r="G2261" i="12"/>
  <c r="C2261" i="12" s="1"/>
  <c r="D2261" i="12" s="1"/>
  <c r="G2182" i="12"/>
  <c r="C2182" i="12" s="1"/>
  <c r="D2182" i="12" s="1"/>
  <c r="G2364" i="12"/>
  <c r="C2364" i="12" s="1"/>
  <c r="D2364" i="12" s="1"/>
  <c r="G2284" i="12"/>
  <c r="C2284" i="12" s="1"/>
  <c r="D2284" i="12" s="1"/>
  <c r="G2358" i="12"/>
  <c r="C2358" i="12" s="1"/>
  <c r="D2358" i="12" s="1"/>
  <c r="G2297" i="12"/>
  <c r="C2297" i="12" s="1"/>
  <c r="D2297" i="12" s="1"/>
  <c r="G2387" i="12"/>
  <c r="C2387" i="12" s="1"/>
  <c r="D2387" i="12" s="1"/>
  <c r="H2387" i="12" s="1"/>
  <c r="G2401" i="12"/>
  <c r="C2401" i="12" s="1"/>
  <c r="D2401" i="12" s="1"/>
  <c r="G2395" i="12"/>
  <c r="C2395" i="12" s="1"/>
  <c r="D2395" i="12" s="1"/>
  <c r="G2234" i="12"/>
  <c r="C2234" i="12" s="1"/>
  <c r="D2234" i="12" s="1"/>
  <c r="G2192" i="12"/>
  <c r="C2192" i="12" s="1"/>
  <c r="D2192" i="12" s="1"/>
  <c r="H2192" i="12" s="1"/>
  <c r="G2332" i="12"/>
  <c r="C2332" i="12" s="1"/>
  <c r="D2332" i="12" s="1"/>
  <c r="G2342" i="12"/>
  <c r="C2342" i="12" s="1"/>
  <c r="D2342" i="12" s="1"/>
  <c r="G2319" i="12"/>
  <c r="C2319" i="12" s="1"/>
  <c r="D2319" i="12" s="1"/>
  <c r="G2399" i="12"/>
  <c r="C2399" i="12" s="1"/>
  <c r="D2399" i="12" s="1"/>
  <c r="G2373" i="12"/>
  <c r="C2373" i="12" s="1"/>
  <c r="D2373" i="12" s="1"/>
  <c r="G2396" i="12"/>
  <c r="C2396" i="12" s="1"/>
  <c r="D2396" i="12" s="1"/>
  <c r="G2379" i="12"/>
  <c r="C2379" i="12" s="1"/>
  <c r="D2379" i="12" s="1"/>
  <c r="G2254" i="12"/>
  <c r="C2254" i="12" s="1"/>
  <c r="D2254" i="12" s="1"/>
  <c r="G2227" i="12"/>
  <c r="C2227" i="12" s="1"/>
  <c r="D2227" i="12" s="1"/>
  <c r="G2176" i="12"/>
  <c r="C2176" i="12" s="1"/>
  <c r="D2176" i="12" s="1"/>
  <c r="G2357" i="12"/>
  <c r="C2357" i="12" s="1"/>
  <c r="D2357" i="12" s="1"/>
  <c r="G2347" i="12"/>
  <c r="C2347" i="12" s="1"/>
  <c r="D2347" i="12" s="1"/>
  <c r="H2347" i="12" s="1"/>
  <c r="G2313" i="12"/>
  <c r="C2313" i="12" s="1"/>
  <c r="D2313" i="12" s="1"/>
  <c r="H2313" i="12" s="1"/>
  <c r="G2312" i="12"/>
  <c r="C2312" i="12" s="1"/>
  <c r="D2312" i="12" s="1"/>
  <c r="G2293" i="12"/>
  <c r="C2293" i="12" s="1"/>
  <c r="D2293" i="12" s="1"/>
  <c r="G2288" i="12"/>
  <c r="C2288" i="12" s="1"/>
  <c r="D2288" i="12" s="1"/>
  <c r="G2188" i="12"/>
  <c r="C2188" i="12" s="1"/>
  <c r="D2188" i="12" s="1"/>
  <c r="G2249" i="12"/>
  <c r="C2249" i="12" s="1"/>
  <c r="D2249" i="12" s="1"/>
  <c r="G2169" i="12"/>
  <c r="C2169" i="12" s="1"/>
  <c r="D2169" i="12" s="1"/>
  <c r="H2169" i="12" s="1"/>
  <c r="G2348" i="12"/>
  <c r="C2348" i="12" s="1"/>
  <c r="D2348" i="12" s="1"/>
  <c r="G2367" i="12"/>
  <c r="C2367" i="12" s="1"/>
  <c r="D2367" i="12" s="1"/>
  <c r="G2307" i="12"/>
  <c r="C2307" i="12" s="1"/>
  <c r="D2307" i="12" s="1"/>
  <c r="G2363" i="12"/>
  <c r="C2363" i="12" s="1"/>
  <c r="D2363" i="12" s="1"/>
  <c r="H2363" i="12" s="1"/>
  <c r="G2370" i="12"/>
  <c r="C2370" i="12" s="1"/>
  <c r="D2370" i="12" s="1"/>
  <c r="G2276" i="12"/>
  <c r="C2276" i="12" s="1"/>
  <c r="D2276" i="12" s="1"/>
  <c r="G2390" i="12"/>
  <c r="C2390" i="12" s="1"/>
  <c r="D2390" i="12" s="1"/>
  <c r="G2351" i="12"/>
  <c r="C2351" i="12" s="1"/>
  <c r="D2351" i="12" s="1"/>
  <c r="H2351" i="12" s="1"/>
  <c r="G2376" i="12"/>
  <c r="C2376" i="12" s="1"/>
  <c r="D2376" i="12" s="1"/>
  <c r="G2388" i="12"/>
  <c r="C2388" i="12" s="1"/>
  <c r="D2388" i="12" s="1"/>
  <c r="H2388" i="12" s="1"/>
  <c r="G2305" i="12"/>
  <c r="C2305" i="12" s="1"/>
  <c r="D2305" i="12" s="1"/>
  <c r="H2305" i="12" s="1"/>
  <c r="G2362" i="12"/>
  <c r="C2362" i="12" s="1"/>
  <c r="D2362" i="12" s="1"/>
  <c r="G2326" i="12"/>
  <c r="C2326" i="12" s="1"/>
  <c r="D2326" i="12" s="1"/>
  <c r="G2359" i="12"/>
  <c r="C2359" i="12" s="1"/>
  <c r="D2359" i="12" s="1"/>
  <c r="H2359" i="12" s="1"/>
  <c r="G2350" i="12"/>
  <c r="C2350" i="12" s="1"/>
  <c r="D2350" i="12" s="1"/>
  <c r="G2320" i="12"/>
  <c r="C2320" i="12" s="1"/>
  <c r="D2320" i="12" s="1"/>
  <c r="G2354" i="12"/>
  <c r="C2354" i="12" s="1"/>
  <c r="D2354" i="12" s="1"/>
  <c r="H2354" i="12" s="1"/>
  <c r="G2225" i="12"/>
  <c r="C2225" i="12" s="1"/>
  <c r="D2225" i="12" s="1"/>
  <c r="H2225" i="12" s="1"/>
  <c r="G2266" i="12"/>
  <c r="C2266" i="12" s="1"/>
  <c r="D2266" i="12" s="1"/>
  <c r="H2266" i="12" s="1"/>
  <c r="G2260" i="12"/>
  <c r="C2260" i="12" s="1"/>
  <c r="D2260" i="12" s="1"/>
  <c r="H2260" i="12" s="1"/>
  <c r="G2253" i="12"/>
  <c r="C2253" i="12" s="1"/>
  <c r="D2253" i="12" s="1"/>
  <c r="G2217" i="12"/>
  <c r="C2217" i="12" s="1"/>
  <c r="D2217" i="12" s="1"/>
  <c r="G2187" i="12"/>
  <c r="C2187" i="12" s="1"/>
  <c r="D2187" i="12" s="1"/>
  <c r="G2400" i="12"/>
  <c r="C2400" i="12" s="1"/>
  <c r="D2400" i="12" s="1"/>
  <c r="G2356" i="12"/>
  <c r="C2356" i="12" s="1"/>
  <c r="D2356" i="12" s="1"/>
  <c r="G2344" i="12"/>
  <c r="C2344" i="12" s="1"/>
  <c r="D2344" i="12" s="1"/>
  <c r="H2344" i="12" s="1"/>
  <c r="G2303" i="12"/>
  <c r="C2303" i="12" s="1"/>
  <c r="D2303" i="12" s="1"/>
  <c r="H2303" i="12" s="1"/>
  <c r="G2383" i="12"/>
  <c r="C2383" i="12" s="1"/>
  <c r="D2383" i="12" s="1"/>
  <c r="G2309" i="12"/>
  <c r="C2309" i="12" s="1"/>
  <c r="D2309" i="12" s="1"/>
  <c r="H2309" i="12" s="1"/>
  <c r="G2294" i="12"/>
  <c r="C2294" i="12" s="1"/>
  <c r="D2294" i="12" s="1"/>
  <c r="G2404" i="12"/>
  <c r="C2404" i="12" s="1"/>
  <c r="D2404" i="12" s="1"/>
  <c r="G2335" i="12"/>
  <c r="C2335" i="12" s="1"/>
  <c r="D2335" i="12" s="1"/>
  <c r="H2335" i="12" s="1"/>
  <c r="G2296" i="12"/>
  <c r="C2296" i="12" s="1"/>
  <c r="D2296" i="12" s="1"/>
  <c r="H2296" i="12" s="1"/>
  <c r="G2386" i="12"/>
  <c r="C2386" i="12" s="1"/>
  <c r="D2386" i="12" s="1"/>
  <c r="G2316" i="12"/>
  <c r="C2316" i="12" s="1"/>
  <c r="D2316" i="12" s="1"/>
  <c r="H2316" i="12" s="1"/>
  <c r="G2394" i="12"/>
  <c r="C2394" i="12" s="1"/>
  <c r="D2394" i="12" s="1"/>
  <c r="G2285" i="12"/>
  <c r="C2285" i="12" s="1"/>
  <c r="D2285" i="12" s="1"/>
  <c r="H2285" i="12" s="1"/>
  <c r="G2339" i="12"/>
  <c r="C2339" i="12" s="1"/>
  <c r="D2339" i="12" s="1"/>
  <c r="G2330" i="12"/>
  <c r="C2330" i="12" s="1"/>
  <c r="D2330" i="12" s="1"/>
  <c r="G2314" i="12"/>
  <c r="C2314" i="12" s="1"/>
  <c r="D2314" i="12" s="1"/>
  <c r="G2300" i="12"/>
  <c r="C2300" i="12" s="1"/>
  <c r="D2300" i="12" s="1"/>
  <c r="G2361" i="12"/>
  <c r="C2361" i="12" s="1"/>
  <c r="D2361" i="12" s="1"/>
  <c r="G2346" i="12"/>
  <c r="C2346" i="12" s="1"/>
  <c r="D2346" i="12" s="1"/>
  <c r="G2299" i="12"/>
  <c r="C2299" i="12" s="1"/>
  <c r="D2299" i="12" s="1"/>
  <c r="H2299" i="12" s="1"/>
  <c r="G2369" i="12"/>
  <c r="C2369" i="12" s="1"/>
  <c r="D2369" i="12" s="1"/>
  <c r="H2369" i="12" s="1"/>
  <c r="G2233" i="12"/>
  <c r="C2233" i="12" s="1"/>
  <c r="D2233" i="12" s="1"/>
  <c r="H2233" i="12" s="1"/>
  <c r="G2219" i="12"/>
  <c r="C2219" i="12" s="1"/>
  <c r="D2219" i="12" s="1"/>
  <c r="H2219" i="12" s="1"/>
  <c r="G2208" i="12"/>
  <c r="C2208" i="12" s="1"/>
  <c r="D2208" i="12" s="1"/>
  <c r="G2203" i="12"/>
  <c r="C2203" i="12" s="1"/>
  <c r="D2203" i="12" s="1"/>
  <c r="H2203" i="12" s="1"/>
  <c r="G2191" i="12"/>
  <c r="C2191" i="12" s="1"/>
  <c r="D2191" i="12" s="1"/>
  <c r="G2311" i="12"/>
  <c r="C2311" i="12" s="1"/>
  <c r="D2311" i="12" s="1"/>
  <c r="G2301" i="12"/>
  <c r="C2301" i="12" s="1"/>
  <c r="D2301" i="12" s="1"/>
  <c r="G2355" i="12"/>
  <c r="C2355" i="12" s="1"/>
  <c r="D2355" i="12" s="1"/>
  <c r="G2331" i="12"/>
  <c r="C2331" i="12" s="1"/>
  <c r="D2331" i="12" s="1"/>
  <c r="H2331" i="12" s="1"/>
  <c r="G2340" i="12"/>
  <c r="C2340" i="12" s="1"/>
  <c r="D2340" i="12" s="1"/>
  <c r="G2392" i="12"/>
  <c r="C2392" i="12" s="1"/>
  <c r="D2392" i="12" s="1"/>
  <c r="G2352" i="12"/>
  <c r="C2352" i="12" s="1"/>
  <c r="D2352" i="12" s="1"/>
  <c r="G2337" i="12"/>
  <c r="C2337" i="12" s="1"/>
  <c r="D2337" i="12" s="1"/>
  <c r="H2337" i="12" s="1"/>
  <c r="G2317" i="12"/>
  <c r="C2317" i="12" s="1"/>
  <c r="D2317" i="12" s="1"/>
  <c r="G2368" i="12"/>
  <c r="C2368" i="12" s="1"/>
  <c r="D2368" i="12" s="1"/>
  <c r="G2336" i="12"/>
  <c r="C2336" i="12" s="1"/>
  <c r="D2336" i="12" s="1"/>
  <c r="G2378" i="12"/>
  <c r="C2378" i="12" s="1"/>
  <c r="D2378" i="12" s="1"/>
  <c r="G2323" i="12"/>
  <c r="C2323" i="12" s="1"/>
  <c r="D2323" i="12" s="1"/>
  <c r="G2304" i="12"/>
  <c r="C2304" i="12" s="1"/>
  <c r="D2304" i="12" s="1"/>
  <c r="G2230" i="12"/>
  <c r="C2230" i="12" s="1"/>
  <c r="D2230" i="12" s="1"/>
  <c r="G2272" i="12"/>
  <c r="C2272" i="12" s="1"/>
  <c r="D2272" i="12" s="1"/>
  <c r="G2236" i="12"/>
  <c r="C2236" i="12" s="1"/>
  <c r="D2236" i="12" s="1"/>
  <c r="G2181" i="12"/>
  <c r="C2181" i="12" s="1"/>
  <c r="D2181" i="12" s="1"/>
  <c r="H2181" i="12" s="1"/>
  <c r="AF2181" i="12" s="1"/>
  <c r="G2173" i="12"/>
  <c r="C2173" i="12" s="1"/>
  <c r="D2173" i="12" s="1"/>
  <c r="G2321" i="12"/>
  <c r="C2321" i="12" s="1"/>
  <c r="D2321" i="12" s="1"/>
  <c r="H2321" i="12" s="1"/>
  <c r="G2405" i="12"/>
  <c r="C2405" i="12" s="1"/>
  <c r="D2405" i="12" s="1"/>
  <c r="H2405" i="12" s="1"/>
  <c r="AF2405" i="12" s="1"/>
  <c r="G2345" i="12"/>
  <c r="C2345" i="12" s="1"/>
  <c r="D2345" i="12" s="1"/>
  <c r="G2322" i="12"/>
  <c r="C2322" i="12" s="1"/>
  <c r="D2322" i="12" s="1"/>
  <c r="G2315" i="12"/>
  <c r="C2315" i="12" s="1"/>
  <c r="D2315" i="12" s="1"/>
  <c r="H2315" i="12" s="1"/>
  <c r="G2343" i="12"/>
  <c r="C2343" i="12" s="1"/>
  <c r="D2343" i="12" s="1"/>
  <c r="G2397" i="12"/>
  <c r="C2397" i="12" s="1"/>
  <c r="D2397" i="12" s="1"/>
  <c r="H2397" i="12" s="1"/>
  <c r="G2375" i="12"/>
  <c r="C2375" i="12" s="1"/>
  <c r="D2375" i="12" s="1"/>
  <c r="G2338" i="12"/>
  <c r="C2338" i="12" s="1"/>
  <c r="D2338" i="12" s="1"/>
  <c r="G2248" i="12"/>
  <c r="C2248" i="12" s="1"/>
  <c r="D2248" i="12" s="1"/>
  <c r="H2248" i="12" s="1"/>
  <c r="G2235" i="12"/>
  <c r="C2235" i="12" s="1"/>
  <c r="D2235" i="12" s="1"/>
  <c r="G2171" i="12"/>
  <c r="C2171" i="12" s="1"/>
  <c r="D2171" i="12" s="1"/>
  <c r="G2250" i="12"/>
  <c r="C2250" i="12" s="1"/>
  <c r="D2250" i="12" s="1"/>
  <c r="G2183" i="12"/>
  <c r="C2183" i="12" s="1"/>
  <c r="D2183" i="12" s="1"/>
  <c r="G2179" i="12"/>
  <c r="C2179" i="12" s="1"/>
  <c r="D2179" i="12" s="1"/>
  <c r="G2265" i="12"/>
  <c r="C2265" i="12" s="1"/>
  <c r="D2265" i="12" s="1"/>
  <c r="G2245" i="12"/>
  <c r="C2245" i="12" s="1"/>
  <c r="D2245" i="12" s="1"/>
  <c r="H2245" i="12" s="1"/>
  <c r="AF2245" i="12" s="1"/>
  <c r="G2240" i="12"/>
  <c r="C2240" i="12" s="1"/>
  <c r="D2240" i="12" s="1"/>
  <c r="G2213" i="12"/>
  <c r="C2213" i="12" s="1"/>
  <c r="D2213" i="12" s="1"/>
  <c r="G2251" i="12"/>
  <c r="C2251" i="12" s="1"/>
  <c r="D2251" i="12" s="1"/>
  <c r="G2212" i="12"/>
  <c r="C2212" i="12" s="1"/>
  <c r="D2212" i="12" s="1"/>
  <c r="G2228" i="12"/>
  <c r="C2228" i="12" s="1"/>
  <c r="D2228" i="12" s="1"/>
  <c r="G2201" i="12"/>
  <c r="C2201" i="12" s="1"/>
  <c r="D2201" i="12" s="1"/>
  <c r="G2166" i="12"/>
  <c r="C2166" i="12" s="1"/>
  <c r="D2166" i="12" s="1"/>
  <c r="G2127" i="12"/>
  <c r="C2127" i="12" s="1"/>
  <c r="D2127" i="12" s="1"/>
  <c r="G2195" i="12"/>
  <c r="C2195" i="12" s="1"/>
  <c r="D2195" i="12" s="1"/>
  <c r="G2255" i="12"/>
  <c r="C2255" i="12" s="1"/>
  <c r="D2255" i="12" s="1"/>
  <c r="G2210" i="12"/>
  <c r="C2210" i="12" s="1"/>
  <c r="D2210" i="12" s="1"/>
  <c r="G2199" i="12"/>
  <c r="C2199" i="12" s="1"/>
  <c r="D2199" i="12" s="1"/>
  <c r="G2222" i="12"/>
  <c r="C2222" i="12" s="1"/>
  <c r="D2222" i="12" s="1"/>
  <c r="G2277" i="12"/>
  <c r="C2277" i="12" s="1"/>
  <c r="D2277" i="12" s="1"/>
  <c r="G2099" i="12"/>
  <c r="C2099" i="12" s="1"/>
  <c r="D2099" i="12" s="1"/>
  <c r="G2108" i="12"/>
  <c r="C2108" i="12" s="1"/>
  <c r="D2108" i="12" s="1"/>
  <c r="G2264" i="12"/>
  <c r="C2264" i="12" s="1"/>
  <c r="D2264" i="12" s="1"/>
  <c r="G2189" i="12"/>
  <c r="C2189" i="12" s="1"/>
  <c r="D2189" i="12" s="1"/>
  <c r="G2242" i="12"/>
  <c r="C2242" i="12" s="1"/>
  <c r="D2242" i="12" s="1"/>
  <c r="G2229" i="12"/>
  <c r="C2229" i="12" s="1"/>
  <c r="D2229" i="12" s="1"/>
  <c r="G2270" i="12"/>
  <c r="C2270" i="12" s="1"/>
  <c r="D2270" i="12" s="1"/>
  <c r="G2205" i="12"/>
  <c r="C2205" i="12" s="1"/>
  <c r="D2205" i="12" s="1"/>
  <c r="G2190" i="12"/>
  <c r="C2190" i="12" s="1"/>
  <c r="D2190" i="12" s="1"/>
  <c r="G2170" i="12"/>
  <c r="C2170" i="12" s="1"/>
  <c r="D2170" i="12" s="1"/>
  <c r="G2117" i="12"/>
  <c r="C2117" i="12" s="1"/>
  <c r="D2117" i="12" s="1"/>
  <c r="G2084" i="12"/>
  <c r="C2084" i="12" s="1"/>
  <c r="D2084" i="12" s="1"/>
  <c r="G2196" i="12"/>
  <c r="C2196" i="12" s="1"/>
  <c r="D2196" i="12" s="1"/>
  <c r="G2274" i="12"/>
  <c r="C2274" i="12" s="1"/>
  <c r="D2274" i="12" s="1"/>
  <c r="H2274" i="12" s="1"/>
  <c r="G2291" i="12"/>
  <c r="C2291" i="12" s="1"/>
  <c r="D2291" i="12" s="1"/>
  <c r="G2214" i="12"/>
  <c r="C2214" i="12" s="1"/>
  <c r="D2214" i="12" s="1"/>
  <c r="H2214" i="12" s="1"/>
  <c r="G2174" i="12"/>
  <c r="C2174" i="12" s="1"/>
  <c r="D2174" i="12" s="1"/>
  <c r="G2283" i="12"/>
  <c r="C2283" i="12" s="1"/>
  <c r="D2283" i="12" s="1"/>
  <c r="H2283" i="12" s="1"/>
  <c r="AF2283" i="12" s="1"/>
  <c r="G2238" i="12"/>
  <c r="C2238" i="12" s="1"/>
  <c r="D2238" i="12" s="1"/>
  <c r="G2202" i="12"/>
  <c r="C2202" i="12" s="1"/>
  <c r="D2202" i="12" s="1"/>
  <c r="H2202" i="12" s="1"/>
  <c r="G2257" i="12"/>
  <c r="C2257" i="12" s="1"/>
  <c r="D2257" i="12" s="1"/>
  <c r="G2226" i="12"/>
  <c r="C2226" i="12" s="1"/>
  <c r="D2226" i="12" s="1"/>
  <c r="G2177" i="12"/>
  <c r="C2177" i="12" s="1"/>
  <c r="D2177" i="12" s="1"/>
  <c r="G2289" i="12"/>
  <c r="C2289" i="12" s="1"/>
  <c r="D2289" i="12" s="1"/>
  <c r="H2289" i="12" s="1"/>
  <c r="G2161" i="12"/>
  <c r="C2161" i="12" s="1"/>
  <c r="D2161" i="12" s="1"/>
  <c r="G2065" i="12"/>
  <c r="C2065" i="12" s="1"/>
  <c r="D2065" i="12" s="1"/>
  <c r="G2100" i="12"/>
  <c r="C2100" i="12" s="1"/>
  <c r="D2100" i="12" s="1"/>
  <c r="G2258" i="12"/>
  <c r="C2258" i="12" s="1"/>
  <c r="D2258" i="12" s="1"/>
  <c r="G2209" i="12"/>
  <c r="C2209" i="12" s="1"/>
  <c r="D2209" i="12" s="1"/>
  <c r="G2175" i="12"/>
  <c r="C2175" i="12" s="1"/>
  <c r="D2175" i="12" s="1"/>
  <c r="G2271" i="12"/>
  <c r="C2271" i="12" s="1"/>
  <c r="D2271" i="12" s="1"/>
  <c r="G2211" i="12"/>
  <c r="C2211" i="12" s="1"/>
  <c r="D2211" i="12" s="1"/>
  <c r="G2197" i="12"/>
  <c r="C2197" i="12" s="1"/>
  <c r="D2197" i="12" s="1"/>
  <c r="G2275" i="12"/>
  <c r="C2275" i="12" s="1"/>
  <c r="D2275" i="12" s="1"/>
  <c r="G2122" i="12"/>
  <c r="C2122" i="12" s="1"/>
  <c r="D2122" i="12" s="1"/>
  <c r="G2216" i="12"/>
  <c r="C2216" i="12" s="1"/>
  <c r="D2216" i="12" s="1"/>
  <c r="G2200" i="12"/>
  <c r="C2200" i="12" s="1"/>
  <c r="D2200" i="12" s="1"/>
  <c r="H2200" i="12" s="1"/>
  <c r="G2215" i="12"/>
  <c r="C2215" i="12" s="1"/>
  <c r="D2215" i="12" s="1"/>
  <c r="G2246" i="12"/>
  <c r="C2246" i="12" s="1"/>
  <c r="D2246" i="12" s="1"/>
  <c r="G2218" i="12"/>
  <c r="C2218" i="12" s="1"/>
  <c r="D2218" i="12" s="1"/>
  <c r="G2096" i="12"/>
  <c r="C2096" i="12" s="1"/>
  <c r="D2096" i="12" s="1"/>
  <c r="G2082" i="12"/>
  <c r="C2082" i="12" s="1"/>
  <c r="D2082" i="12" s="1"/>
  <c r="H2082" i="12" s="1"/>
  <c r="G2123" i="12"/>
  <c r="C2123" i="12" s="1"/>
  <c r="D2123" i="12" s="1"/>
  <c r="H2123" i="12" s="1"/>
  <c r="AF2123" i="12" s="1"/>
  <c r="G2194" i="12"/>
  <c r="C2194" i="12" s="1"/>
  <c r="D2194" i="12" s="1"/>
  <c r="G2243" i="12"/>
  <c r="C2243" i="12" s="1"/>
  <c r="D2243" i="12" s="1"/>
  <c r="H2243" i="12" s="1"/>
  <c r="G2232" i="12"/>
  <c r="C2232" i="12" s="1"/>
  <c r="D2232" i="12" s="1"/>
  <c r="H2232" i="12" s="1"/>
  <c r="G2168" i="12"/>
  <c r="C2168" i="12" s="1"/>
  <c r="D2168" i="12" s="1"/>
  <c r="G2269" i="12"/>
  <c r="C2269" i="12" s="1"/>
  <c r="D2269" i="12" s="1"/>
  <c r="G2206" i="12"/>
  <c r="C2206" i="12" s="1"/>
  <c r="D2206" i="12" s="1"/>
  <c r="G2268" i="12"/>
  <c r="C2268" i="12" s="1"/>
  <c r="D2268" i="12" s="1"/>
  <c r="H2268" i="12" s="1"/>
  <c r="G2224" i="12"/>
  <c r="C2224" i="12" s="1"/>
  <c r="D2224" i="12" s="1"/>
  <c r="G2286" i="12"/>
  <c r="C2286" i="12" s="1"/>
  <c r="D2286" i="12" s="1"/>
  <c r="H2286" i="12" s="1"/>
  <c r="G2165" i="12"/>
  <c r="C2165" i="12" s="1"/>
  <c r="D2165" i="12" s="1"/>
  <c r="H2165" i="12" s="1"/>
  <c r="G2158" i="12"/>
  <c r="C2158" i="12" s="1"/>
  <c r="D2158" i="12" s="1"/>
  <c r="G2093" i="12"/>
  <c r="C2093" i="12" s="1"/>
  <c r="D2093" i="12" s="1"/>
  <c r="H2093" i="12" s="1"/>
  <c r="G2133" i="12"/>
  <c r="C2133" i="12" s="1"/>
  <c r="D2133" i="12" s="1"/>
  <c r="G2146" i="12"/>
  <c r="C2146" i="12" s="1"/>
  <c r="D2146" i="12" s="1"/>
  <c r="G2198" i="12"/>
  <c r="C2198" i="12" s="1"/>
  <c r="D2198" i="12" s="1"/>
  <c r="H2198" i="12" s="1"/>
  <c r="G2186" i="12"/>
  <c r="C2186" i="12" s="1"/>
  <c r="D2186" i="12" s="1"/>
  <c r="G2237" i="12"/>
  <c r="C2237" i="12" s="1"/>
  <c r="D2237" i="12" s="1"/>
  <c r="G2259" i="12"/>
  <c r="C2259" i="12" s="1"/>
  <c r="D2259" i="12" s="1"/>
  <c r="G2207" i="12"/>
  <c r="C2207" i="12" s="1"/>
  <c r="D2207" i="12" s="1"/>
  <c r="H2207" i="12" s="1"/>
  <c r="G2256" i="12"/>
  <c r="C2256" i="12" s="1"/>
  <c r="D2256" i="12" s="1"/>
  <c r="H2256" i="12" s="1"/>
  <c r="AF2256" i="12" s="1"/>
  <c r="G2231" i="12"/>
  <c r="C2231" i="12" s="1"/>
  <c r="D2231" i="12" s="1"/>
  <c r="H2231" i="12" s="1"/>
  <c r="AF2231" i="12" s="1"/>
  <c r="G2180" i="12"/>
  <c r="C2180" i="12" s="1"/>
  <c r="D2180" i="12" s="1"/>
  <c r="G2244" i="12"/>
  <c r="C2244" i="12" s="1"/>
  <c r="D2244" i="12" s="1"/>
  <c r="G2185" i="12"/>
  <c r="C2185" i="12" s="1"/>
  <c r="D2185" i="12" s="1"/>
  <c r="G2263" i="12"/>
  <c r="C2263" i="12" s="1"/>
  <c r="D2263" i="12" s="1"/>
  <c r="G2241" i="12"/>
  <c r="C2241" i="12" s="1"/>
  <c r="D2241" i="12" s="1"/>
  <c r="H2241" i="12" s="1"/>
  <c r="AF2241" i="12" s="1"/>
  <c r="G2172" i="12"/>
  <c r="C2172" i="12" s="1"/>
  <c r="D2172" i="12" s="1"/>
  <c r="G2164" i="12"/>
  <c r="C2164" i="12" s="1"/>
  <c r="D2164" i="12" s="1"/>
  <c r="H2164" i="12" s="1"/>
  <c r="G2130" i="12"/>
  <c r="C2130" i="12" s="1"/>
  <c r="D2130" i="12" s="1"/>
  <c r="G2106" i="12"/>
  <c r="C2106" i="12" s="1"/>
  <c r="D2106" i="12" s="1"/>
  <c r="G2075" i="12"/>
  <c r="C2075" i="12" s="1"/>
  <c r="D2075" i="12" s="1"/>
  <c r="H2075" i="12" s="1"/>
  <c r="G2153" i="12"/>
  <c r="C2153" i="12" s="1"/>
  <c r="D2153" i="12" s="1"/>
  <c r="G2221" i="12"/>
  <c r="C2221" i="12" s="1"/>
  <c r="D2221" i="12" s="1"/>
  <c r="G2204" i="12"/>
  <c r="C2204" i="12" s="1"/>
  <c r="D2204" i="12" s="1"/>
  <c r="G2178" i="12"/>
  <c r="C2178" i="12" s="1"/>
  <c r="D2178" i="12" s="1"/>
  <c r="G2262" i="12"/>
  <c r="C2262" i="12" s="1"/>
  <c r="D2262" i="12" s="1"/>
  <c r="H2262" i="12" s="1"/>
  <c r="G2252" i="12"/>
  <c r="C2252" i="12" s="1"/>
  <c r="D2252" i="12" s="1"/>
  <c r="G2223" i="12"/>
  <c r="C2223" i="12" s="1"/>
  <c r="D2223" i="12" s="1"/>
  <c r="G2273" i="12"/>
  <c r="C2273" i="12" s="1"/>
  <c r="D2273" i="12" s="1"/>
  <c r="G2193" i="12"/>
  <c r="C2193" i="12" s="1"/>
  <c r="D2193" i="12" s="1"/>
  <c r="G2080" i="12"/>
  <c r="C2080" i="12" s="1"/>
  <c r="D2080" i="12" s="1"/>
  <c r="H2080" i="12" s="1"/>
  <c r="G2163" i="12"/>
  <c r="C2163" i="12" s="1"/>
  <c r="D2163" i="12" s="1"/>
  <c r="G2101" i="12"/>
  <c r="C2101" i="12" s="1"/>
  <c r="D2101" i="12" s="1"/>
  <c r="G2073" i="12"/>
  <c r="C2073" i="12" s="1"/>
  <c r="D2073" i="12" s="1"/>
  <c r="G2159" i="12"/>
  <c r="C2159" i="12" s="1"/>
  <c r="D2159" i="12" s="1"/>
  <c r="G2281" i="12"/>
  <c r="C2281" i="12" s="1"/>
  <c r="D2281" i="12" s="1"/>
  <c r="G2278" i="12"/>
  <c r="C2278" i="12" s="1"/>
  <c r="D2278" i="12" s="1"/>
  <c r="G2267" i="12"/>
  <c r="C2267" i="12" s="1"/>
  <c r="D2267" i="12" s="1"/>
  <c r="G2247" i="12"/>
  <c r="C2247" i="12" s="1"/>
  <c r="D2247" i="12" s="1"/>
  <c r="G2239" i="12"/>
  <c r="C2239" i="12" s="1"/>
  <c r="D2239" i="12" s="1"/>
  <c r="H2239" i="12" s="1"/>
  <c r="G2220" i="12"/>
  <c r="C2220" i="12" s="1"/>
  <c r="D2220" i="12" s="1"/>
  <c r="G2119" i="12"/>
  <c r="C2119" i="12" s="1"/>
  <c r="D2119" i="12" s="1"/>
  <c r="G2112" i="12"/>
  <c r="C2112" i="12" s="1"/>
  <c r="D2112" i="12" s="1"/>
  <c r="G2167" i="12"/>
  <c r="C2167" i="12" s="1"/>
  <c r="D2167" i="12" s="1"/>
  <c r="G2072" i="12"/>
  <c r="C2072" i="12" s="1"/>
  <c r="D2072" i="12" s="1"/>
  <c r="H2072" i="12" s="1"/>
  <c r="G2149" i="12"/>
  <c r="C2149" i="12" s="1"/>
  <c r="D2149" i="12" s="1"/>
  <c r="G2107" i="12"/>
  <c r="C2107" i="12" s="1"/>
  <c r="D2107" i="12" s="1"/>
  <c r="G2160" i="12"/>
  <c r="C2160" i="12" s="1"/>
  <c r="D2160" i="12" s="1"/>
  <c r="H2160" i="12" s="1"/>
  <c r="AF2160" i="12" s="1"/>
  <c r="G2154" i="12"/>
  <c r="C2154" i="12" s="1"/>
  <c r="D2154" i="12" s="1"/>
  <c r="G2150" i="12"/>
  <c r="C2150" i="12" s="1"/>
  <c r="D2150" i="12" s="1"/>
  <c r="G2068" i="12"/>
  <c r="C2068" i="12" s="1"/>
  <c r="D2068" i="12" s="1"/>
  <c r="G2151" i="12"/>
  <c r="C2151" i="12" s="1"/>
  <c r="D2151" i="12" s="1"/>
  <c r="G2087" i="12"/>
  <c r="C2087" i="12" s="1"/>
  <c r="D2087" i="12" s="1"/>
  <c r="G2074" i="12"/>
  <c r="C2074" i="12" s="1"/>
  <c r="D2074" i="12" s="1"/>
  <c r="G2077" i="12"/>
  <c r="C2077" i="12" s="1"/>
  <c r="D2077" i="12" s="1"/>
  <c r="G2061" i="12"/>
  <c r="C2061" i="12" s="1"/>
  <c r="D2061" i="12" s="1"/>
  <c r="G2139" i="12"/>
  <c r="C2139" i="12" s="1"/>
  <c r="D2139" i="12" s="1"/>
  <c r="G2056" i="12"/>
  <c r="C2056" i="12" s="1"/>
  <c r="D2056" i="12" s="1"/>
  <c r="G1978" i="12"/>
  <c r="C1978" i="12" s="1"/>
  <c r="D1978" i="12" s="1"/>
  <c r="G2114" i="12"/>
  <c r="C2114" i="12" s="1"/>
  <c r="D2114" i="12" s="1"/>
  <c r="H2114" i="12" s="1"/>
  <c r="G2148" i="12"/>
  <c r="C2148" i="12" s="1"/>
  <c r="D2148" i="12" s="1"/>
  <c r="G2088" i="12"/>
  <c r="C2088" i="12" s="1"/>
  <c r="D2088" i="12" s="1"/>
  <c r="H2088" i="12" s="1"/>
  <c r="G2128" i="12"/>
  <c r="C2128" i="12" s="1"/>
  <c r="D2128" i="12" s="1"/>
  <c r="G2135" i="12"/>
  <c r="C2135" i="12" s="1"/>
  <c r="D2135" i="12" s="1"/>
  <c r="G2067" i="12"/>
  <c r="C2067" i="12" s="1"/>
  <c r="D2067" i="12" s="1"/>
  <c r="G2050" i="12"/>
  <c r="C2050" i="12" s="1"/>
  <c r="D2050" i="12" s="1"/>
  <c r="H2050" i="12" s="1"/>
  <c r="G1982" i="12"/>
  <c r="C1982" i="12" s="1"/>
  <c r="D1982" i="12" s="1"/>
  <c r="G2134" i="12"/>
  <c r="C2134" i="12" s="1"/>
  <c r="D2134" i="12" s="1"/>
  <c r="G2057" i="12"/>
  <c r="C2057" i="12" s="1"/>
  <c r="D2057" i="12" s="1"/>
  <c r="G2062" i="12"/>
  <c r="C2062" i="12" s="1"/>
  <c r="D2062" i="12" s="1"/>
  <c r="G2097" i="12"/>
  <c r="C2097" i="12" s="1"/>
  <c r="D2097" i="12" s="1"/>
  <c r="G2111" i="12"/>
  <c r="C2111" i="12" s="1"/>
  <c r="D2111" i="12" s="1"/>
  <c r="H2111" i="12" s="1"/>
  <c r="G2142" i="12"/>
  <c r="C2142" i="12" s="1"/>
  <c r="D2142" i="12" s="1"/>
  <c r="G2054" i="12"/>
  <c r="C2054" i="12" s="1"/>
  <c r="D2054" i="12" s="1"/>
  <c r="G2045" i="12"/>
  <c r="C2045" i="12" s="1"/>
  <c r="D2045" i="12" s="1"/>
  <c r="G2021" i="12"/>
  <c r="C2021" i="12" s="1"/>
  <c r="D2021" i="12" s="1"/>
  <c r="H2021" i="12" s="1"/>
  <c r="G1997" i="12"/>
  <c r="C1997" i="12" s="1"/>
  <c r="D1997" i="12" s="1"/>
  <c r="G2143" i="12"/>
  <c r="C2143" i="12" s="1"/>
  <c r="D2143" i="12" s="1"/>
  <c r="G2125" i="12"/>
  <c r="C2125" i="12" s="1"/>
  <c r="D2125" i="12" s="1"/>
  <c r="H2125" i="12" s="1"/>
  <c r="G2105" i="12"/>
  <c r="C2105" i="12" s="1"/>
  <c r="D2105" i="12" s="1"/>
  <c r="G2095" i="12"/>
  <c r="C2095" i="12" s="1"/>
  <c r="D2095" i="12" s="1"/>
  <c r="H2095" i="12" s="1"/>
  <c r="G2162" i="12"/>
  <c r="C2162" i="12" s="1"/>
  <c r="D2162" i="12" s="1"/>
  <c r="H2162" i="12" s="1"/>
  <c r="G2076" i="12"/>
  <c r="C2076" i="12" s="1"/>
  <c r="D2076" i="12" s="1"/>
  <c r="G2102" i="12"/>
  <c r="C2102" i="12" s="1"/>
  <c r="D2102" i="12" s="1"/>
  <c r="G1951" i="12"/>
  <c r="C1951" i="12" s="1"/>
  <c r="D1951" i="12" s="1"/>
  <c r="H1951" i="12" s="1"/>
  <c r="G2090" i="12"/>
  <c r="C2090" i="12" s="1"/>
  <c r="D2090" i="12" s="1"/>
  <c r="G2144" i="12"/>
  <c r="C2144" i="12" s="1"/>
  <c r="D2144" i="12" s="1"/>
  <c r="H2144" i="12" s="1"/>
  <c r="G2079" i="12"/>
  <c r="C2079" i="12" s="1"/>
  <c r="D2079" i="12" s="1"/>
  <c r="G2052" i="12"/>
  <c r="C2052" i="12" s="1"/>
  <c r="D2052" i="12" s="1"/>
  <c r="H2052" i="12" s="1"/>
  <c r="G2029" i="12"/>
  <c r="C2029" i="12" s="1"/>
  <c r="D2029" i="12" s="1"/>
  <c r="H2029" i="12" s="1"/>
  <c r="G2005" i="12"/>
  <c r="C2005" i="12" s="1"/>
  <c r="D2005" i="12" s="1"/>
  <c r="H2005" i="12" s="1"/>
  <c r="G1986" i="12"/>
  <c r="C1986" i="12" s="1"/>
  <c r="D1986" i="12" s="1"/>
  <c r="H1986" i="12" s="1"/>
  <c r="G2121" i="12"/>
  <c r="C2121" i="12" s="1"/>
  <c r="D2121" i="12" s="1"/>
  <c r="H2121" i="12" s="1"/>
  <c r="G2066" i="12"/>
  <c r="C2066" i="12" s="1"/>
  <c r="D2066" i="12" s="1"/>
  <c r="G2094" i="12"/>
  <c r="C2094" i="12" s="1"/>
  <c r="D2094" i="12" s="1"/>
  <c r="G2085" i="12"/>
  <c r="C2085" i="12" s="1"/>
  <c r="D2085" i="12" s="1"/>
  <c r="H2085" i="12" s="1"/>
  <c r="G2147" i="12"/>
  <c r="C2147" i="12" s="1"/>
  <c r="D2147" i="12" s="1"/>
  <c r="G2043" i="12"/>
  <c r="C2043" i="12" s="1"/>
  <c r="D2043" i="12" s="1"/>
  <c r="G2024" i="12"/>
  <c r="C2024" i="12" s="1"/>
  <c r="D2024" i="12" s="1"/>
  <c r="H2024" i="12" s="1"/>
  <c r="G1981" i="12"/>
  <c r="C1981" i="12" s="1"/>
  <c r="D1981" i="12" s="1"/>
  <c r="H1981" i="12" s="1"/>
  <c r="G2078" i="12"/>
  <c r="C2078" i="12" s="1"/>
  <c r="D2078" i="12" s="1"/>
  <c r="H2078" i="12" s="1"/>
  <c r="G1940" i="12"/>
  <c r="C1940" i="12" s="1"/>
  <c r="D1940" i="12" s="1"/>
  <c r="H1940" i="12" s="1"/>
  <c r="AF1940" i="12" s="1"/>
  <c r="G2032" i="12"/>
  <c r="C2032" i="12" s="1"/>
  <c r="D2032" i="12" s="1"/>
  <c r="G2016" i="12"/>
  <c r="C2016" i="12" s="1"/>
  <c r="D2016" i="12" s="1"/>
  <c r="G2010" i="12"/>
  <c r="C2010" i="12" s="1"/>
  <c r="D2010" i="12" s="1"/>
  <c r="G2129" i="12"/>
  <c r="C2129" i="12" s="1"/>
  <c r="D2129" i="12" s="1"/>
  <c r="H2129" i="12" s="1"/>
  <c r="G2157" i="12"/>
  <c r="C2157" i="12" s="1"/>
  <c r="D2157" i="12" s="1"/>
  <c r="H2157" i="12" s="1"/>
  <c r="G2126" i="12"/>
  <c r="C2126" i="12" s="1"/>
  <c r="D2126" i="12" s="1"/>
  <c r="H2126" i="12" s="1"/>
  <c r="G2136" i="12"/>
  <c r="C2136" i="12" s="1"/>
  <c r="D2136" i="12" s="1"/>
  <c r="G2060" i="12"/>
  <c r="C2060" i="12" s="1"/>
  <c r="D2060" i="12" s="1"/>
  <c r="H2060" i="12" s="1"/>
  <c r="G2044" i="12"/>
  <c r="C2044" i="12" s="1"/>
  <c r="D2044" i="12" s="1"/>
  <c r="H2044" i="12" s="1"/>
  <c r="AF2044" i="12" s="1"/>
  <c r="G2104" i="12"/>
  <c r="C2104" i="12" s="1"/>
  <c r="D2104" i="12" s="1"/>
  <c r="G2070" i="12"/>
  <c r="C2070" i="12" s="1"/>
  <c r="D2070" i="12" s="1"/>
  <c r="H2070" i="12" s="1"/>
  <c r="AF2070" i="12" s="1"/>
  <c r="G2064" i="12"/>
  <c r="C2064" i="12" s="1"/>
  <c r="D2064" i="12" s="1"/>
  <c r="G2083" i="12"/>
  <c r="C2083" i="12" s="1"/>
  <c r="D2083" i="12" s="1"/>
  <c r="G2063" i="12"/>
  <c r="C2063" i="12" s="1"/>
  <c r="D2063" i="12" s="1"/>
  <c r="G2152" i="12"/>
  <c r="C2152" i="12" s="1"/>
  <c r="D2152" i="12" s="1"/>
  <c r="G2089" i="12"/>
  <c r="C2089" i="12" s="1"/>
  <c r="D2089" i="12" s="1"/>
  <c r="G2109" i="12"/>
  <c r="C2109" i="12" s="1"/>
  <c r="D2109" i="12" s="1"/>
  <c r="G2155" i="12"/>
  <c r="C2155" i="12" s="1"/>
  <c r="D2155" i="12" s="1"/>
  <c r="H2155" i="12" s="1"/>
  <c r="G2092" i="12"/>
  <c r="C2092" i="12" s="1"/>
  <c r="D2092" i="12" s="1"/>
  <c r="G2116" i="12"/>
  <c r="C2116" i="12" s="1"/>
  <c r="D2116" i="12" s="1"/>
  <c r="G2156" i="12"/>
  <c r="C2156" i="12" s="1"/>
  <c r="D2156" i="12" s="1"/>
  <c r="G2145" i="12"/>
  <c r="C2145" i="12" s="1"/>
  <c r="D2145" i="12" s="1"/>
  <c r="G2081" i="12"/>
  <c r="C2081" i="12" s="1"/>
  <c r="D2081" i="12" s="1"/>
  <c r="G2027" i="12"/>
  <c r="C2027" i="12" s="1"/>
  <c r="D2027" i="12" s="1"/>
  <c r="G2022" i="12"/>
  <c r="C2022" i="12" s="1"/>
  <c r="D2022" i="12" s="1"/>
  <c r="G1957" i="12"/>
  <c r="C1957" i="12" s="1"/>
  <c r="D1957" i="12" s="1"/>
  <c r="H1957" i="12" s="1"/>
  <c r="G1976" i="12"/>
  <c r="C1976" i="12" s="1"/>
  <c r="D1976" i="12" s="1"/>
  <c r="H1976" i="12" s="1"/>
  <c r="G2003" i="12"/>
  <c r="C2003" i="12" s="1"/>
  <c r="D2003" i="12" s="1"/>
  <c r="G2137" i="12"/>
  <c r="C2137" i="12" s="1"/>
  <c r="D2137" i="12" s="1"/>
  <c r="G2091" i="12"/>
  <c r="C2091" i="12" s="1"/>
  <c r="D2091" i="12" s="1"/>
  <c r="G2124" i="12"/>
  <c r="C2124" i="12" s="1"/>
  <c r="D2124" i="12" s="1"/>
  <c r="H2124" i="12" s="1"/>
  <c r="AF2124" i="12" s="1"/>
  <c r="G2055" i="12"/>
  <c r="C2055" i="12" s="1"/>
  <c r="D2055" i="12" s="1"/>
  <c r="H2055" i="12" s="1"/>
  <c r="G2115" i="12"/>
  <c r="C2115" i="12" s="1"/>
  <c r="D2115" i="12" s="1"/>
  <c r="G2086" i="12"/>
  <c r="C2086" i="12" s="1"/>
  <c r="D2086" i="12" s="1"/>
  <c r="H2086" i="12" s="1"/>
  <c r="G2047" i="12"/>
  <c r="C2047" i="12" s="1"/>
  <c r="D2047" i="12" s="1"/>
  <c r="G2006" i="12"/>
  <c r="C2006" i="12" s="1"/>
  <c r="D2006" i="12" s="1"/>
  <c r="G1998" i="12"/>
  <c r="C1998" i="12" s="1"/>
  <c r="D1998" i="12" s="1"/>
  <c r="G1988" i="12"/>
  <c r="C1988" i="12" s="1"/>
  <c r="D1988" i="12" s="1"/>
  <c r="G1985" i="12"/>
  <c r="C1985" i="12" s="1"/>
  <c r="D1985" i="12" s="1"/>
  <c r="G2120" i="12"/>
  <c r="C2120" i="12" s="1"/>
  <c r="D2120" i="12" s="1"/>
  <c r="H2120" i="12" s="1"/>
  <c r="G2141" i="12"/>
  <c r="C2141" i="12" s="1"/>
  <c r="D2141" i="12" s="1"/>
  <c r="H2141" i="12" s="1"/>
  <c r="AF2141" i="12" s="1"/>
  <c r="G2131" i="12"/>
  <c r="C2131" i="12" s="1"/>
  <c r="D2131" i="12" s="1"/>
  <c r="G2113" i="12"/>
  <c r="C2113" i="12" s="1"/>
  <c r="D2113" i="12" s="1"/>
  <c r="G2132" i="12"/>
  <c r="C2132" i="12" s="1"/>
  <c r="D2132" i="12" s="1"/>
  <c r="H2132" i="12" s="1"/>
  <c r="G2098" i="12"/>
  <c r="C2098" i="12" s="1"/>
  <c r="D2098" i="12" s="1"/>
  <c r="G2058" i="12"/>
  <c r="C2058" i="12" s="1"/>
  <c r="D2058" i="12" s="1"/>
  <c r="G1992" i="12"/>
  <c r="C1992" i="12" s="1"/>
  <c r="D1992" i="12" s="1"/>
  <c r="G2042" i="12"/>
  <c r="C2042" i="12" s="1"/>
  <c r="D2042" i="12" s="1"/>
  <c r="H2042" i="12" s="1"/>
  <c r="G1983" i="12"/>
  <c r="C1983" i="12" s="1"/>
  <c r="D1983" i="12" s="1"/>
  <c r="H1983" i="12" s="1"/>
  <c r="G1963" i="12"/>
  <c r="C1963" i="12" s="1"/>
  <c r="D1963" i="12" s="1"/>
  <c r="H1963" i="12" s="1"/>
  <c r="G1954" i="12"/>
  <c r="C1954" i="12" s="1"/>
  <c r="D1954" i="12" s="1"/>
  <c r="G1989" i="12"/>
  <c r="C1989" i="12" s="1"/>
  <c r="D1989" i="12" s="1"/>
  <c r="G2059" i="12"/>
  <c r="C2059" i="12" s="1"/>
  <c r="D2059" i="12" s="1"/>
  <c r="G2138" i="12"/>
  <c r="C2138" i="12" s="1"/>
  <c r="D2138" i="12" s="1"/>
  <c r="H2138" i="12" s="1"/>
  <c r="G2069" i="12"/>
  <c r="C2069" i="12" s="1"/>
  <c r="D2069" i="12" s="1"/>
  <c r="H2069" i="12" s="1"/>
  <c r="G2140" i="12"/>
  <c r="C2140" i="12" s="1"/>
  <c r="D2140" i="12" s="1"/>
  <c r="G2071" i="12"/>
  <c r="C2071" i="12" s="1"/>
  <c r="D2071" i="12" s="1"/>
  <c r="G2118" i="12"/>
  <c r="C2118" i="12" s="1"/>
  <c r="D2118" i="12" s="1"/>
  <c r="G2103" i="12"/>
  <c r="C2103" i="12" s="1"/>
  <c r="D2103" i="12" s="1"/>
  <c r="G2053" i="12"/>
  <c r="C2053" i="12" s="1"/>
  <c r="D2053" i="12" s="1"/>
  <c r="H2053" i="12" s="1"/>
  <c r="G2110" i="12"/>
  <c r="C2110" i="12" s="1"/>
  <c r="D2110" i="12" s="1"/>
  <c r="G2030" i="12"/>
  <c r="C2030" i="12" s="1"/>
  <c r="D2030" i="12" s="1"/>
  <c r="G1934" i="12"/>
  <c r="C1934" i="12" s="1"/>
  <c r="D1934" i="12" s="1"/>
  <c r="G2051" i="12"/>
  <c r="C2051" i="12" s="1"/>
  <c r="D2051" i="12" s="1"/>
  <c r="G2020" i="12"/>
  <c r="C2020" i="12" s="1"/>
  <c r="D2020" i="12" s="1"/>
  <c r="G1974" i="12"/>
  <c r="C1974" i="12" s="1"/>
  <c r="D1974" i="12" s="1"/>
  <c r="H1974" i="12" s="1"/>
  <c r="G2018" i="12"/>
  <c r="C2018" i="12" s="1"/>
  <c r="D2018" i="12" s="1"/>
  <c r="H2018" i="12" s="1"/>
  <c r="G2015" i="12"/>
  <c r="C2015" i="12" s="1"/>
  <c r="D2015" i="12" s="1"/>
  <c r="G1984" i="12"/>
  <c r="C1984" i="12" s="1"/>
  <c r="D1984" i="12" s="1"/>
  <c r="H1984" i="12" s="1"/>
  <c r="G2034" i="12"/>
  <c r="C2034" i="12" s="1"/>
  <c r="D2034" i="12" s="1"/>
  <c r="H2034" i="12" s="1"/>
  <c r="G1965" i="12"/>
  <c r="C1965" i="12" s="1"/>
  <c r="D1965" i="12" s="1"/>
  <c r="G1943" i="12"/>
  <c r="C1943" i="12" s="1"/>
  <c r="D1943" i="12" s="1"/>
  <c r="G1975" i="12"/>
  <c r="C1975" i="12" s="1"/>
  <c r="D1975" i="12" s="1"/>
  <c r="G1955" i="12"/>
  <c r="C1955" i="12" s="1"/>
  <c r="D1955" i="12" s="1"/>
  <c r="G1949" i="12"/>
  <c r="C1949" i="12" s="1"/>
  <c r="D1949" i="12" s="1"/>
  <c r="G1993" i="12"/>
  <c r="C1993" i="12" s="1"/>
  <c r="D1993" i="12" s="1"/>
  <c r="H1993" i="12" s="1"/>
  <c r="AF1993" i="12" s="1"/>
  <c r="G2012" i="12"/>
  <c r="C2012" i="12" s="1"/>
  <c r="D2012" i="12" s="1"/>
  <c r="H2012" i="12" s="1"/>
  <c r="AF2012" i="12" s="1"/>
  <c r="G2013" i="12"/>
  <c r="C2013" i="12" s="1"/>
  <c r="D2013" i="12" s="1"/>
  <c r="G1932" i="12"/>
  <c r="C1932" i="12" s="1"/>
  <c r="D1932" i="12" s="1"/>
  <c r="G1931" i="12"/>
  <c r="C1931" i="12" s="1"/>
  <c r="D1931" i="12" s="1"/>
  <c r="G1881" i="12"/>
  <c r="C1881" i="12" s="1"/>
  <c r="D1881" i="12" s="1"/>
  <c r="H1881" i="12" s="1"/>
  <c r="G1849" i="12"/>
  <c r="C1849" i="12" s="1"/>
  <c r="D1849" i="12" s="1"/>
  <c r="H1849" i="12" s="1"/>
  <c r="G1941" i="12"/>
  <c r="C1941" i="12" s="1"/>
  <c r="D1941" i="12" s="1"/>
  <c r="H1941" i="12" s="1"/>
  <c r="G1969" i="12"/>
  <c r="C1969" i="12" s="1"/>
  <c r="D1969" i="12" s="1"/>
  <c r="G1973" i="12"/>
  <c r="C1973" i="12" s="1"/>
  <c r="D1973" i="12" s="1"/>
  <c r="H1973" i="12" s="1"/>
  <c r="G2038" i="12"/>
  <c r="C2038" i="12" s="1"/>
  <c r="D2038" i="12" s="1"/>
  <c r="G1995" i="12"/>
  <c r="C1995" i="12" s="1"/>
  <c r="D1995" i="12" s="1"/>
  <c r="G1937" i="12"/>
  <c r="C1937" i="12" s="1"/>
  <c r="D1937" i="12" s="1"/>
  <c r="H1937" i="12" s="1"/>
  <c r="G2011" i="12"/>
  <c r="C2011" i="12" s="1"/>
  <c r="D2011" i="12" s="1"/>
  <c r="G1950" i="12"/>
  <c r="C1950" i="12" s="1"/>
  <c r="D1950" i="12" s="1"/>
  <c r="H1950" i="12" s="1"/>
  <c r="G1936" i="12"/>
  <c r="C1936" i="12" s="1"/>
  <c r="D1936" i="12" s="1"/>
  <c r="H1936" i="12" s="1"/>
  <c r="G1855" i="12"/>
  <c r="C1855" i="12" s="1"/>
  <c r="D1855" i="12" s="1"/>
  <c r="G1833" i="12"/>
  <c r="C1833" i="12" s="1"/>
  <c r="D1833" i="12" s="1"/>
  <c r="G1910" i="12"/>
  <c r="C1910" i="12" s="1"/>
  <c r="D1910" i="12" s="1"/>
  <c r="H1910" i="12" s="1"/>
  <c r="G1942" i="12"/>
  <c r="C1942" i="12" s="1"/>
  <c r="D1942" i="12" s="1"/>
  <c r="G2017" i="12"/>
  <c r="C2017" i="12" s="1"/>
  <c r="D2017" i="12" s="1"/>
  <c r="H2017" i="12" s="1"/>
  <c r="G1991" i="12"/>
  <c r="C1991" i="12" s="1"/>
  <c r="D1991" i="12" s="1"/>
  <c r="G1970" i="12"/>
  <c r="C1970" i="12" s="1"/>
  <c r="D1970" i="12" s="1"/>
  <c r="H1970" i="12" s="1"/>
  <c r="AF1970" i="12" s="1"/>
  <c r="G1945" i="12"/>
  <c r="C1945" i="12" s="1"/>
  <c r="D1945" i="12" s="1"/>
  <c r="H1945" i="12" s="1"/>
  <c r="G1966" i="12"/>
  <c r="C1966" i="12" s="1"/>
  <c r="D1966" i="12" s="1"/>
  <c r="H1966" i="12" s="1"/>
  <c r="G1839" i="12"/>
  <c r="C1839" i="12" s="1"/>
  <c r="D1839" i="12" s="1"/>
  <c r="H1839" i="12" s="1"/>
  <c r="G1905" i="12"/>
  <c r="C1905" i="12" s="1"/>
  <c r="D1905" i="12" s="1"/>
  <c r="G1964" i="12"/>
  <c r="C1964" i="12" s="1"/>
  <c r="D1964" i="12" s="1"/>
  <c r="G1996" i="12"/>
  <c r="C1996" i="12" s="1"/>
  <c r="D1996" i="12" s="1"/>
  <c r="G1953" i="12"/>
  <c r="C1953" i="12" s="1"/>
  <c r="D1953" i="12" s="1"/>
  <c r="H1953" i="12" s="1"/>
  <c r="G1924" i="12"/>
  <c r="C1924" i="12" s="1"/>
  <c r="D1924" i="12" s="1"/>
  <c r="G1872" i="12"/>
  <c r="C1872" i="12" s="1"/>
  <c r="D1872" i="12" s="1"/>
  <c r="G1868" i="12"/>
  <c r="C1868" i="12" s="1"/>
  <c r="D1868" i="12" s="1"/>
  <c r="G1938" i="12"/>
  <c r="C1938" i="12" s="1"/>
  <c r="D1938" i="12" s="1"/>
  <c r="G1952" i="12"/>
  <c r="C1952" i="12" s="1"/>
  <c r="D1952" i="12" s="1"/>
  <c r="G1939" i="12"/>
  <c r="C1939" i="12" s="1"/>
  <c r="D1939" i="12" s="1"/>
  <c r="H1939" i="12" s="1"/>
  <c r="AF1939" i="12" s="1"/>
  <c r="G1933" i="12"/>
  <c r="C1933" i="12" s="1"/>
  <c r="D1933" i="12" s="1"/>
  <c r="G2028" i="12"/>
  <c r="C2028" i="12" s="1"/>
  <c r="D2028" i="12" s="1"/>
  <c r="G2004" i="12"/>
  <c r="C2004" i="12" s="1"/>
  <c r="D2004" i="12" s="1"/>
  <c r="G2041" i="12"/>
  <c r="C2041" i="12" s="1"/>
  <c r="D2041" i="12" s="1"/>
  <c r="H2041" i="12" s="1"/>
  <c r="G1875" i="12"/>
  <c r="C1875" i="12" s="1"/>
  <c r="D1875" i="12" s="1"/>
  <c r="G1890" i="12"/>
  <c r="C1890" i="12" s="1"/>
  <c r="D1890" i="12" s="1"/>
  <c r="G1882" i="12"/>
  <c r="C1882" i="12" s="1"/>
  <c r="D1882" i="12" s="1"/>
  <c r="G1971" i="12"/>
  <c r="C1971" i="12" s="1"/>
  <c r="D1971" i="12" s="1"/>
  <c r="H1971" i="12" s="1"/>
  <c r="G2000" i="12"/>
  <c r="C2000" i="12" s="1"/>
  <c r="D2000" i="12" s="1"/>
  <c r="H2000" i="12" s="1"/>
  <c r="G2040" i="12"/>
  <c r="C2040" i="12" s="1"/>
  <c r="D2040" i="12" s="1"/>
  <c r="G1852" i="12"/>
  <c r="C1852" i="12" s="1"/>
  <c r="D1852" i="12" s="1"/>
  <c r="G1836" i="12"/>
  <c r="C1836" i="12" s="1"/>
  <c r="D1836" i="12" s="1"/>
  <c r="G1999" i="12"/>
  <c r="C1999" i="12" s="1"/>
  <c r="D1999" i="12" s="1"/>
  <c r="G1956" i="12"/>
  <c r="C1956" i="12" s="1"/>
  <c r="D1956" i="12" s="1"/>
  <c r="G2007" i="12"/>
  <c r="C2007" i="12" s="1"/>
  <c r="D2007" i="12" s="1"/>
  <c r="G1959" i="12"/>
  <c r="C1959" i="12" s="1"/>
  <c r="D1959" i="12" s="1"/>
  <c r="G1990" i="12"/>
  <c r="C1990" i="12" s="1"/>
  <c r="D1990" i="12" s="1"/>
  <c r="G1907" i="12"/>
  <c r="C1907" i="12" s="1"/>
  <c r="D1907" i="12" s="1"/>
  <c r="G1968" i="12"/>
  <c r="C1968" i="12" s="1"/>
  <c r="D1968" i="12" s="1"/>
  <c r="G1947" i="12"/>
  <c r="C1947" i="12" s="1"/>
  <c r="D1947" i="12" s="1"/>
  <c r="G1944" i="12"/>
  <c r="C1944" i="12" s="1"/>
  <c r="D1944" i="12" s="1"/>
  <c r="G2008" i="12"/>
  <c r="C2008" i="12" s="1"/>
  <c r="D2008" i="12" s="1"/>
  <c r="G2025" i="12"/>
  <c r="C2025" i="12" s="1"/>
  <c r="D2025" i="12" s="1"/>
  <c r="G2019" i="12"/>
  <c r="C2019" i="12" s="1"/>
  <c r="D2019" i="12" s="1"/>
  <c r="H2019" i="12" s="1"/>
  <c r="G2009" i="12"/>
  <c r="C2009" i="12" s="1"/>
  <c r="D2009" i="12" s="1"/>
  <c r="G1977" i="12"/>
  <c r="C1977" i="12" s="1"/>
  <c r="D1977" i="12" s="1"/>
  <c r="G2049" i="12"/>
  <c r="C2049" i="12" s="1"/>
  <c r="D2049" i="12" s="1"/>
  <c r="G1960" i="12"/>
  <c r="C1960" i="12" s="1"/>
  <c r="D1960" i="12" s="1"/>
  <c r="G1867" i="12"/>
  <c r="C1867" i="12" s="1"/>
  <c r="D1867" i="12" s="1"/>
  <c r="G1863" i="12"/>
  <c r="C1863" i="12" s="1"/>
  <c r="D1863" i="12" s="1"/>
  <c r="G1913" i="12"/>
  <c r="C1913" i="12" s="1"/>
  <c r="D1913" i="12" s="1"/>
  <c r="G1895" i="12"/>
  <c r="C1895" i="12" s="1"/>
  <c r="D1895" i="12" s="1"/>
  <c r="G1911" i="12"/>
  <c r="C1911" i="12" s="1"/>
  <c r="D1911" i="12" s="1"/>
  <c r="G1884" i="12"/>
  <c r="C1884" i="12" s="1"/>
  <c r="D1884" i="12" s="1"/>
  <c r="G1902" i="12"/>
  <c r="C1902" i="12" s="1"/>
  <c r="D1902" i="12" s="1"/>
  <c r="G2036" i="12"/>
  <c r="C2036" i="12" s="1"/>
  <c r="D2036" i="12" s="1"/>
  <c r="G2002" i="12"/>
  <c r="C2002" i="12" s="1"/>
  <c r="D2002" i="12" s="1"/>
  <c r="G1967" i="12"/>
  <c r="C1967" i="12" s="1"/>
  <c r="D1967" i="12" s="1"/>
  <c r="G1948" i="12"/>
  <c r="C1948" i="12" s="1"/>
  <c r="D1948" i="12" s="1"/>
  <c r="G2033" i="12"/>
  <c r="C2033" i="12" s="1"/>
  <c r="D2033" i="12" s="1"/>
  <c r="G2035" i="12"/>
  <c r="C2035" i="12" s="1"/>
  <c r="D2035" i="12" s="1"/>
  <c r="G2001" i="12"/>
  <c r="C2001" i="12" s="1"/>
  <c r="D2001" i="12" s="1"/>
  <c r="G2026" i="12"/>
  <c r="C2026" i="12" s="1"/>
  <c r="D2026" i="12" s="1"/>
  <c r="H2026" i="12" s="1"/>
  <c r="G1958" i="12"/>
  <c r="C1958" i="12" s="1"/>
  <c r="D1958" i="12" s="1"/>
  <c r="H1958" i="12" s="1"/>
  <c r="G1862" i="12"/>
  <c r="C1862" i="12" s="1"/>
  <c r="D1862" i="12" s="1"/>
  <c r="G1856" i="12"/>
  <c r="C1856" i="12" s="1"/>
  <c r="D1856" i="12" s="1"/>
  <c r="H1856" i="12" s="1"/>
  <c r="G1923" i="12"/>
  <c r="C1923" i="12" s="1"/>
  <c r="D1923" i="12" s="1"/>
  <c r="H1923" i="12" s="1"/>
  <c r="AF1923" i="12" s="1"/>
  <c r="G1886" i="12"/>
  <c r="C1886" i="12" s="1"/>
  <c r="D1886" i="12" s="1"/>
  <c r="H1886" i="12" s="1"/>
  <c r="G2037" i="12"/>
  <c r="C2037" i="12" s="1"/>
  <c r="D2037" i="12" s="1"/>
  <c r="H2037" i="12" s="1"/>
  <c r="G1946" i="12"/>
  <c r="C1946" i="12" s="1"/>
  <c r="D1946" i="12" s="1"/>
  <c r="H1946" i="12" s="1"/>
  <c r="G2039" i="12"/>
  <c r="C2039" i="12" s="1"/>
  <c r="D2039" i="12" s="1"/>
  <c r="G2031" i="12"/>
  <c r="C2031" i="12" s="1"/>
  <c r="D2031" i="12" s="1"/>
  <c r="G1972" i="12"/>
  <c r="C1972" i="12" s="1"/>
  <c r="D1972" i="12" s="1"/>
  <c r="H1972" i="12" s="1"/>
  <c r="G1987" i="12"/>
  <c r="C1987" i="12" s="1"/>
  <c r="D1987" i="12" s="1"/>
  <c r="G1979" i="12"/>
  <c r="C1979" i="12" s="1"/>
  <c r="D1979" i="12" s="1"/>
  <c r="G1857" i="12"/>
  <c r="C1857" i="12" s="1"/>
  <c r="D1857" i="12" s="1"/>
  <c r="H1857" i="12" s="1"/>
  <c r="G1900" i="12"/>
  <c r="C1900" i="12" s="1"/>
  <c r="D1900" i="12" s="1"/>
  <c r="G1904" i="12"/>
  <c r="C1904" i="12" s="1"/>
  <c r="D1904" i="12" s="1"/>
  <c r="H1904" i="12" s="1"/>
  <c r="G1994" i="12"/>
  <c r="C1994" i="12" s="1"/>
  <c r="D1994" i="12" s="1"/>
  <c r="H1994" i="12" s="1"/>
  <c r="G1980" i="12"/>
  <c r="C1980" i="12" s="1"/>
  <c r="D1980" i="12" s="1"/>
  <c r="G2046" i="12"/>
  <c r="C2046" i="12" s="1"/>
  <c r="D2046" i="12" s="1"/>
  <c r="H2046" i="12" s="1"/>
  <c r="G1961" i="12"/>
  <c r="C1961" i="12" s="1"/>
  <c r="D1961" i="12" s="1"/>
  <c r="G2048" i="12"/>
  <c r="C2048" i="12" s="1"/>
  <c r="D2048" i="12" s="1"/>
  <c r="G1962" i="12"/>
  <c r="C1962" i="12" s="1"/>
  <c r="D1962" i="12" s="1"/>
  <c r="H1962" i="12" s="1"/>
  <c r="G2023" i="12"/>
  <c r="C2023" i="12" s="1"/>
  <c r="D2023" i="12" s="1"/>
  <c r="G2014" i="12"/>
  <c r="C2014" i="12" s="1"/>
  <c r="D2014" i="12" s="1"/>
  <c r="G1926" i="12"/>
  <c r="C1926" i="12" s="1"/>
  <c r="D1926" i="12" s="1"/>
  <c r="H1926" i="12" s="1"/>
  <c r="G1929" i="12"/>
  <c r="C1929" i="12" s="1"/>
  <c r="D1929" i="12" s="1"/>
  <c r="G1889" i="12"/>
  <c r="C1889" i="12" s="1"/>
  <c r="D1889" i="12" s="1"/>
  <c r="G1851" i="12"/>
  <c r="C1851" i="12" s="1"/>
  <c r="D1851" i="12" s="1"/>
  <c r="H1851" i="12" s="1"/>
  <c r="G1903" i="12"/>
  <c r="C1903" i="12" s="1"/>
  <c r="D1903" i="12" s="1"/>
  <c r="H1903" i="12" s="1"/>
  <c r="AF1903" i="12" s="1"/>
  <c r="G1898" i="12"/>
  <c r="C1898" i="12" s="1"/>
  <c r="D1898" i="12" s="1"/>
  <c r="G1835" i="12"/>
  <c r="C1835" i="12" s="1"/>
  <c r="D1835" i="12" s="1"/>
  <c r="G1825" i="12"/>
  <c r="C1825" i="12" s="1"/>
  <c r="D1825" i="12" s="1"/>
  <c r="G1888" i="12"/>
  <c r="C1888" i="12" s="1"/>
  <c r="D1888" i="12" s="1"/>
  <c r="G1925" i="12"/>
  <c r="C1925" i="12" s="1"/>
  <c r="D1925" i="12" s="1"/>
  <c r="H1925" i="12" s="1"/>
  <c r="G1843" i="12"/>
  <c r="C1843" i="12" s="1"/>
  <c r="D1843" i="12" s="1"/>
  <c r="G1891" i="12"/>
  <c r="C1891" i="12" s="1"/>
  <c r="D1891" i="12" s="1"/>
  <c r="G1848" i="12"/>
  <c r="C1848" i="12" s="1"/>
  <c r="D1848" i="12" s="1"/>
  <c r="H1848" i="12" s="1"/>
  <c r="G1896" i="12"/>
  <c r="C1896" i="12" s="1"/>
  <c r="D1896" i="12" s="1"/>
  <c r="G1786" i="12"/>
  <c r="C1786" i="12" s="1"/>
  <c r="D1786" i="12" s="1"/>
  <c r="G1725" i="12"/>
  <c r="C1725" i="12" s="1"/>
  <c r="D1725" i="12" s="1"/>
  <c r="H1725" i="12" s="1"/>
  <c r="G1823" i="12"/>
  <c r="C1823" i="12" s="1"/>
  <c r="D1823" i="12" s="1"/>
  <c r="H1823" i="12" s="1"/>
  <c r="G1845" i="12"/>
  <c r="C1845" i="12" s="1"/>
  <c r="D1845" i="12" s="1"/>
  <c r="G1883" i="12"/>
  <c r="C1883" i="12" s="1"/>
  <c r="D1883" i="12" s="1"/>
  <c r="G1912" i="12"/>
  <c r="C1912" i="12" s="1"/>
  <c r="D1912" i="12" s="1"/>
  <c r="H1912" i="12" s="1"/>
  <c r="G1879" i="12"/>
  <c r="C1879" i="12" s="1"/>
  <c r="D1879" i="12" s="1"/>
  <c r="H1879" i="12" s="1"/>
  <c r="AF1879" i="12" s="1"/>
  <c r="G1871" i="12"/>
  <c r="C1871" i="12" s="1"/>
  <c r="D1871" i="12" s="1"/>
  <c r="H1871" i="12" s="1"/>
  <c r="G1787" i="12"/>
  <c r="C1787" i="12" s="1"/>
  <c r="D1787" i="12" s="1"/>
  <c r="G1747" i="12"/>
  <c r="C1747" i="12" s="1"/>
  <c r="D1747" i="12" s="1"/>
  <c r="G1797" i="12"/>
  <c r="C1797" i="12" s="1"/>
  <c r="D1797" i="12" s="1"/>
  <c r="H1797" i="12" s="1"/>
  <c r="G1774" i="12"/>
  <c r="C1774" i="12" s="1"/>
  <c r="D1774" i="12" s="1"/>
  <c r="H1774" i="12" s="1"/>
  <c r="G1908" i="12"/>
  <c r="C1908" i="12" s="1"/>
  <c r="D1908" i="12" s="1"/>
  <c r="G1853" i="12"/>
  <c r="C1853" i="12" s="1"/>
  <c r="D1853" i="12" s="1"/>
  <c r="H1853" i="12" s="1"/>
  <c r="AF1853" i="12" s="1"/>
  <c r="G1733" i="12"/>
  <c r="C1733" i="12" s="1"/>
  <c r="D1733" i="12" s="1"/>
  <c r="G1794" i="12"/>
  <c r="C1794" i="12" s="1"/>
  <c r="D1794" i="12" s="1"/>
  <c r="G1935" i="12"/>
  <c r="C1935" i="12" s="1"/>
  <c r="D1935" i="12" s="1"/>
  <c r="H1935" i="12" s="1"/>
  <c r="G1858" i="12"/>
  <c r="C1858" i="12" s="1"/>
  <c r="D1858" i="12" s="1"/>
  <c r="G1928" i="12"/>
  <c r="C1928" i="12" s="1"/>
  <c r="D1928" i="12" s="1"/>
  <c r="H1928" i="12" s="1"/>
  <c r="G1860" i="12"/>
  <c r="C1860" i="12" s="1"/>
  <c r="D1860" i="12" s="1"/>
  <c r="G1861" i="12"/>
  <c r="C1861" i="12" s="1"/>
  <c r="D1861" i="12" s="1"/>
  <c r="G1735" i="12"/>
  <c r="C1735" i="12" s="1"/>
  <c r="D1735" i="12" s="1"/>
  <c r="H1735" i="12" s="1"/>
  <c r="AF1735" i="12" s="1"/>
  <c r="G1739" i="12"/>
  <c r="C1739" i="12" s="1"/>
  <c r="D1739" i="12" s="1"/>
  <c r="G1805" i="12"/>
  <c r="C1805" i="12" s="1"/>
  <c r="D1805" i="12" s="1"/>
  <c r="H1805" i="12" s="1"/>
  <c r="AF1805" i="12" s="1"/>
  <c r="G1761" i="12"/>
  <c r="C1761" i="12" s="1"/>
  <c r="D1761" i="12" s="1"/>
  <c r="G1727" i="12"/>
  <c r="C1727" i="12" s="1"/>
  <c r="D1727" i="12" s="1"/>
  <c r="G1754" i="12"/>
  <c r="C1754" i="12" s="1"/>
  <c r="D1754" i="12" s="1"/>
  <c r="G1731" i="12"/>
  <c r="C1731" i="12" s="1"/>
  <c r="D1731" i="12" s="1"/>
  <c r="G1919" i="12"/>
  <c r="C1919" i="12" s="1"/>
  <c r="D1919" i="12" s="1"/>
  <c r="G1864" i="12"/>
  <c r="C1864" i="12" s="1"/>
  <c r="D1864" i="12" s="1"/>
  <c r="G1877" i="12"/>
  <c r="C1877" i="12" s="1"/>
  <c r="D1877" i="12" s="1"/>
  <c r="G1830" i="12"/>
  <c r="C1830" i="12" s="1"/>
  <c r="D1830" i="12" s="1"/>
  <c r="G1778" i="12"/>
  <c r="C1778" i="12" s="1"/>
  <c r="D1778" i="12" s="1"/>
  <c r="H1778" i="12" s="1"/>
  <c r="G1732" i="12"/>
  <c r="C1732" i="12" s="1"/>
  <c r="D1732" i="12" s="1"/>
  <c r="G1765" i="12"/>
  <c r="C1765" i="12" s="1"/>
  <c r="D1765" i="12" s="1"/>
  <c r="G1746" i="12"/>
  <c r="C1746" i="12" s="1"/>
  <c r="D1746" i="12" s="1"/>
  <c r="H1746" i="12" s="1"/>
  <c r="G1854" i="12"/>
  <c r="C1854" i="12" s="1"/>
  <c r="D1854" i="12" s="1"/>
  <c r="G1837" i="12"/>
  <c r="C1837" i="12" s="1"/>
  <c r="D1837" i="12" s="1"/>
  <c r="G1869" i="12"/>
  <c r="C1869" i="12" s="1"/>
  <c r="D1869" i="12" s="1"/>
  <c r="G1841" i="12"/>
  <c r="C1841" i="12" s="1"/>
  <c r="D1841" i="12" s="1"/>
  <c r="G1915" i="12"/>
  <c r="C1915" i="12" s="1"/>
  <c r="D1915" i="12" s="1"/>
  <c r="G1893" i="12"/>
  <c r="C1893" i="12" s="1"/>
  <c r="D1893" i="12" s="1"/>
  <c r="G1792" i="12"/>
  <c r="C1792" i="12" s="1"/>
  <c r="D1792" i="12" s="1"/>
  <c r="G1807" i="12"/>
  <c r="C1807" i="12" s="1"/>
  <c r="D1807" i="12" s="1"/>
  <c r="G1723" i="12"/>
  <c r="C1723" i="12" s="1"/>
  <c r="D1723" i="12" s="1"/>
  <c r="G1842" i="12"/>
  <c r="C1842" i="12" s="1"/>
  <c r="D1842" i="12" s="1"/>
  <c r="H1842" i="12" s="1"/>
  <c r="AF1842" i="12" s="1"/>
  <c r="G1827" i="12"/>
  <c r="C1827" i="12" s="1"/>
  <c r="D1827" i="12" s="1"/>
  <c r="H1827" i="12" s="1"/>
  <c r="G1870" i="12"/>
  <c r="C1870" i="12" s="1"/>
  <c r="D1870" i="12" s="1"/>
  <c r="H1870" i="12" s="1"/>
  <c r="G1850" i="12"/>
  <c r="C1850" i="12" s="1"/>
  <c r="D1850" i="12" s="1"/>
  <c r="G1865" i="12"/>
  <c r="C1865" i="12" s="1"/>
  <c r="D1865" i="12" s="1"/>
  <c r="H1865" i="12" s="1"/>
  <c r="G1769" i="12"/>
  <c r="C1769" i="12" s="1"/>
  <c r="D1769" i="12" s="1"/>
  <c r="G1750" i="12"/>
  <c r="C1750" i="12" s="1"/>
  <c r="D1750" i="12" s="1"/>
  <c r="G1785" i="12"/>
  <c r="C1785" i="12" s="1"/>
  <c r="D1785" i="12" s="1"/>
  <c r="G1776" i="12"/>
  <c r="C1776" i="12" s="1"/>
  <c r="D1776" i="12" s="1"/>
  <c r="G1885" i="12"/>
  <c r="C1885" i="12" s="1"/>
  <c r="D1885" i="12" s="1"/>
  <c r="G1920" i="12"/>
  <c r="C1920" i="12" s="1"/>
  <c r="D1920" i="12" s="1"/>
  <c r="H1920" i="12" s="1"/>
  <c r="G1918" i="12"/>
  <c r="C1918" i="12" s="1"/>
  <c r="D1918" i="12" s="1"/>
  <c r="G1897" i="12"/>
  <c r="C1897" i="12" s="1"/>
  <c r="D1897" i="12" s="1"/>
  <c r="G1737" i="12"/>
  <c r="C1737" i="12" s="1"/>
  <c r="D1737" i="12" s="1"/>
  <c r="G1771" i="12"/>
  <c r="C1771" i="12" s="1"/>
  <c r="D1771" i="12" s="1"/>
  <c r="G1730" i="12"/>
  <c r="C1730" i="12" s="1"/>
  <c r="D1730" i="12" s="1"/>
  <c r="G1899" i="12"/>
  <c r="C1899" i="12" s="1"/>
  <c r="D1899" i="12" s="1"/>
  <c r="G1921" i="12"/>
  <c r="C1921" i="12" s="1"/>
  <c r="D1921" i="12" s="1"/>
  <c r="G1846" i="12"/>
  <c r="C1846" i="12" s="1"/>
  <c r="D1846" i="12" s="1"/>
  <c r="G1930" i="12"/>
  <c r="C1930" i="12" s="1"/>
  <c r="D1930" i="12" s="1"/>
  <c r="G1901" i="12"/>
  <c r="C1901" i="12" s="1"/>
  <c r="D1901" i="12" s="1"/>
  <c r="G1927" i="12"/>
  <c r="C1927" i="12" s="1"/>
  <c r="D1927" i="12" s="1"/>
  <c r="G1874" i="12"/>
  <c r="C1874" i="12" s="1"/>
  <c r="D1874" i="12" s="1"/>
  <c r="G1796" i="12"/>
  <c r="C1796" i="12" s="1"/>
  <c r="D1796" i="12" s="1"/>
  <c r="G1736" i="12"/>
  <c r="C1736" i="12" s="1"/>
  <c r="D1736" i="12" s="1"/>
  <c r="G1734" i="12"/>
  <c r="C1734" i="12" s="1"/>
  <c r="D1734" i="12" s="1"/>
  <c r="H1734" i="12" s="1"/>
  <c r="G1743" i="12"/>
  <c r="C1743" i="12" s="1"/>
  <c r="D1743" i="12" s="1"/>
  <c r="G1738" i="12"/>
  <c r="C1738" i="12" s="1"/>
  <c r="D1738" i="12" s="1"/>
  <c r="G1791" i="12"/>
  <c r="C1791" i="12" s="1"/>
  <c r="D1791" i="12" s="1"/>
  <c r="G1917" i="12"/>
  <c r="C1917" i="12" s="1"/>
  <c r="D1917" i="12" s="1"/>
  <c r="H1917" i="12" s="1"/>
  <c r="AF1917" i="12" s="1"/>
  <c r="G1892" i="12"/>
  <c r="C1892" i="12" s="1"/>
  <c r="D1892" i="12" s="1"/>
  <c r="G1876" i="12"/>
  <c r="C1876" i="12" s="1"/>
  <c r="D1876" i="12" s="1"/>
  <c r="G1866" i="12"/>
  <c r="C1866" i="12" s="1"/>
  <c r="D1866" i="12" s="1"/>
  <c r="H1866" i="12" s="1"/>
  <c r="G1873" i="12"/>
  <c r="C1873" i="12" s="1"/>
  <c r="D1873" i="12" s="1"/>
  <c r="G1826" i="12"/>
  <c r="C1826" i="12" s="1"/>
  <c r="D1826" i="12" s="1"/>
  <c r="G1820" i="12"/>
  <c r="C1820" i="12" s="1"/>
  <c r="D1820" i="12" s="1"/>
  <c r="G1810" i="12"/>
  <c r="C1810" i="12" s="1"/>
  <c r="D1810" i="12" s="1"/>
  <c r="G1799" i="12"/>
  <c r="C1799" i="12" s="1"/>
  <c r="D1799" i="12" s="1"/>
  <c r="G1721" i="12"/>
  <c r="C1721" i="12" s="1"/>
  <c r="D1721" i="12" s="1"/>
  <c r="G1821" i="12"/>
  <c r="C1821" i="12" s="1"/>
  <c r="D1821" i="12" s="1"/>
  <c r="G1764" i="12"/>
  <c r="C1764" i="12" s="1"/>
  <c r="D1764" i="12" s="1"/>
  <c r="G1745" i="12"/>
  <c r="C1745" i="12" s="1"/>
  <c r="D1745" i="12" s="1"/>
  <c r="G1844" i="12"/>
  <c r="C1844" i="12" s="1"/>
  <c r="D1844" i="12" s="1"/>
  <c r="G1859" i="12"/>
  <c r="C1859" i="12" s="1"/>
  <c r="D1859" i="12" s="1"/>
  <c r="G1829" i="12"/>
  <c r="C1829" i="12" s="1"/>
  <c r="D1829" i="12" s="1"/>
  <c r="G1894" i="12"/>
  <c r="C1894" i="12" s="1"/>
  <c r="D1894" i="12" s="1"/>
  <c r="G1840" i="12"/>
  <c r="C1840" i="12" s="1"/>
  <c r="D1840" i="12" s="1"/>
  <c r="G1922" i="12"/>
  <c r="C1922" i="12" s="1"/>
  <c r="D1922" i="12" s="1"/>
  <c r="G1914" i="12"/>
  <c r="C1914" i="12" s="1"/>
  <c r="D1914" i="12" s="1"/>
  <c r="G1834" i="12"/>
  <c r="C1834" i="12" s="1"/>
  <c r="D1834" i="12" s="1"/>
  <c r="G1906" i="12"/>
  <c r="C1906" i="12" s="1"/>
  <c r="D1906" i="12" s="1"/>
  <c r="G1817" i="12"/>
  <c r="C1817" i="12" s="1"/>
  <c r="D1817" i="12" s="1"/>
  <c r="G1806" i="12"/>
  <c r="C1806" i="12" s="1"/>
  <c r="D1806" i="12" s="1"/>
  <c r="G1740" i="12"/>
  <c r="C1740" i="12" s="1"/>
  <c r="D1740" i="12" s="1"/>
  <c r="G1728" i="12"/>
  <c r="C1728" i="12" s="1"/>
  <c r="D1728" i="12" s="1"/>
  <c r="G1763" i="12"/>
  <c r="C1763" i="12" s="1"/>
  <c r="D1763" i="12" s="1"/>
  <c r="G1838" i="12"/>
  <c r="C1838" i="12" s="1"/>
  <c r="D1838" i="12" s="1"/>
  <c r="G1878" i="12"/>
  <c r="C1878" i="12" s="1"/>
  <c r="D1878" i="12" s="1"/>
  <c r="H1878" i="12" s="1"/>
  <c r="G1880" i="12"/>
  <c r="C1880" i="12" s="1"/>
  <c r="D1880" i="12" s="1"/>
  <c r="H1880" i="12" s="1"/>
  <c r="G1847" i="12"/>
  <c r="C1847" i="12" s="1"/>
  <c r="D1847" i="12" s="1"/>
  <c r="G1909" i="12"/>
  <c r="C1909" i="12" s="1"/>
  <c r="D1909" i="12" s="1"/>
  <c r="G1887" i="12"/>
  <c r="C1887" i="12" s="1"/>
  <c r="D1887" i="12" s="1"/>
  <c r="H1887" i="12" s="1"/>
  <c r="G1916" i="12"/>
  <c r="C1916" i="12" s="1"/>
  <c r="D1916" i="12" s="1"/>
  <c r="G1832" i="12"/>
  <c r="C1832" i="12" s="1"/>
  <c r="D1832" i="12" s="1"/>
  <c r="G1777" i="12"/>
  <c r="C1777" i="12" s="1"/>
  <c r="D1777" i="12" s="1"/>
  <c r="G1782" i="12"/>
  <c r="C1782" i="12" s="1"/>
  <c r="D1782" i="12" s="1"/>
  <c r="G1772" i="12"/>
  <c r="C1772" i="12" s="1"/>
  <c r="D1772" i="12" s="1"/>
  <c r="G1726" i="12"/>
  <c r="C1726" i="12" s="1"/>
  <c r="D1726" i="12" s="1"/>
  <c r="G1824" i="12"/>
  <c r="C1824" i="12" s="1"/>
  <c r="D1824" i="12" s="1"/>
  <c r="H1824" i="12" s="1"/>
  <c r="G1784" i="12"/>
  <c r="C1784" i="12" s="1"/>
  <c r="D1784" i="12" s="1"/>
  <c r="G1755" i="12"/>
  <c r="C1755" i="12" s="1"/>
  <c r="D1755" i="12" s="1"/>
  <c r="G1788" i="12"/>
  <c r="C1788" i="12" s="1"/>
  <c r="D1788" i="12" s="1"/>
  <c r="H1788" i="12" s="1"/>
  <c r="G1779" i="12"/>
  <c r="C1779" i="12" s="1"/>
  <c r="D1779" i="12" s="1"/>
  <c r="G1789" i="12"/>
  <c r="C1789" i="12" s="1"/>
  <c r="D1789" i="12" s="1"/>
  <c r="G1744" i="12"/>
  <c r="C1744" i="12" s="1"/>
  <c r="D1744" i="12" s="1"/>
  <c r="G1795" i="12"/>
  <c r="C1795" i="12" s="1"/>
  <c r="D1795" i="12" s="1"/>
  <c r="G1819" i="12"/>
  <c r="C1819" i="12" s="1"/>
  <c r="D1819" i="12" s="1"/>
  <c r="G1752" i="12"/>
  <c r="C1752" i="12" s="1"/>
  <c r="D1752" i="12" s="1"/>
  <c r="G1729" i="12"/>
  <c r="C1729" i="12" s="1"/>
  <c r="D1729" i="12" s="1"/>
  <c r="H1729" i="12" s="1"/>
  <c r="G1809" i="12"/>
  <c r="C1809" i="12" s="1"/>
  <c r="D1809" i="12" s="1"/>
  <c r="G1689" i="12"/>
  <c r="C1689" i="12" s="1"/>
  <c r="D1689" i="12" s="1"/>
  <c r="H1689" i="12" s="1"/>
  <c r="AF1689" i="12" s="1"/>
  <c r="G1757" i="12"/>
  <c r="C1757" i="12" s="1"/>
  <c r="D1757" i="12" s="1"/>
  <c r="G1781" i="12"/>
  <c r="C1781" i="12" s="1"/>
  <c r="D1781" i="12" s="1"/>
  <c r="G1783" i="12"/>
  <c r="C1783" i="12" s="1"/>
  <c r="D1783" i="12" s="1"/>
  <c r="H1783" i="12" s="1"/>
  <c r="AF1783" i="12" s="1"/>
  <c r="G1762" i="12"/>
  <c r="C1762" i="12" s="1"/>
  <c r="D1762" i="12" s="1"/>
  <c r="G1753" i="12"/>
  <c r="C1753" i="12" s="1"/>
  <c r="D1753" i="12" s="1"/>
  <c r="G1651" i="12"/>
  <c r="C1651" i="12" s="1"/>
  <c r="D1651" i="12" s="1"/>
  <c r="G1656" i="12"/>
  <c r="C1656" i="12" s="1"/>
  <c r="D1656" i="12" s="1"/>
  <c r="H1656" i="12" s="1"/>
  <c r="AF1656" i="12" s="1"/>
  <c r="G1816" i="12"/>
  <c r="C1816" i="12" s="1"/>
  <c r="D1816" i="12" s="1"/>
  <c r="G1803" i="12"/>
  <c r="C1803" i="12" s="1"/>
  <c r="D1803" i="12" s="1"/>
  <c r="G1705" i="12"/>
  <c r="C1705" i="12" s="1"/>
  <c r="D1705" i="12" s="1"/>
  <c r="G1690" i="12"/>
  <c r="C1690" i="12" s="1"/>
  <c r="D1690" i="12" s="1"/>
  <c r="G1666" i="12"/>
  <c r="C1666" i="12" s="1"/>
  <c r="D1666" i="12" s="1"/>
  <c r="G1811" i="12"/>
  <c r="C1811" i="12" s="1"/>
  <c r="D1811" i="12" s="1"/>
  <c r="G1800" i="12"/>
  <c r="C1800" i="12" s="1"/>
  <c r="D1800" i="12" s="1"/>
  <c r="G1815" i="12"/>
  <c r="C1815" i="12" s="1"/>
  <c r="D1815" i="12" s="1"/>
  <c r="G1648" i="12"/>
  <c r="C1648" i="12" s="1"/>
  <c r="D1648" i="12" s="1"/>
  <c r="G1698" i="12"/>
  <c r="C1698" i="12" s="1"/>
  <c r="D1698" i="12" s="1"/>
  <c r="G1674" i="12"/>
  <c r="C1674" i="12" s="1"/>
  <c r="D1674" i="12" s="1"/>
  <c r="G1658" i="12"/>
  <c r="C1658" i="12" s="1"/>
  <c r="D1658" i="12" s="1"/>
  <c r="G1770" i="12"/>
  <c r="C1770" i="12" s="1"/>
  <c r="D1770" i="12" s="1"/>
  <c r="G1756" i="12"/>
  <c r="C1756" i="12" s="1"/>
  <c r="D1756" i="12" s="1"/>
  <c r="G1814" i="12"/>
  <c r="C1814" i="12" s="1"/>
  <c r="D1814" i="12" s="1"/>
  <c r="G1659" i="12"/>
  <c r="C1659" i="12" s="1"/>
  <c r="D1659" i="12" s="1"/>
  <c r="G1643" i="12"/>
  <c r="C1643" i="12" s="1"/>
  <c r="D1643" i="12" s="1"/>
  <c r="G1688" i="12"/>
  <c r="C1688" i="12" s="1"/>
  <c r="D1688" i="12" s="1"/>
  <c r="G1613" i="12"/>
  <c r="C1613" i="12" s="1"/>
  <c r="D1613" i="12" s="1"/>
  <c r="G1635" i="12"/>
  <c r="C1635" i="12" s="1"/>
  <c r="D1635" i="12" s="1"/>
  <c r="G1681" i="12"/>
  <c r="C1681" i="12" s="1"/>
  <c r="D1681" i="12" s="1"/>
  <c r="G1663" i="12"/>
  <c r="C1663" i="12" s="1"/>
  <c r="D1663" i="12" s="1"/>
  <c r="G1632" i="12"/>
  <c r="C1632" i="12" s="1"/>
  <c r="D1632" i="12" s="1"/>
  <c r="G1720" i="12"/>
  <c r="C1720" i="12" s="1"/>
  <c r="D1720" i="12" s="1"/>
  <c r="G1749" i="12"/>
  <c r="C1749" i="12" s="1"/>
  <c r="D1749" i="12" s="1"/>
  <c r="G1780" i="12"/>
  <c r="C1780" i="12" s="1"/>
  <c r="D1780" i="12" s="1"/>
  <c r="G1758" i="12"/>
  <c r="C1758" i="12" s="1"/>
  <c r="D1758" i="12" s="1"/>
  <c r="G1768" i="12"/>
  <c r="C1768" i="12" s="1"/>
  <c r="D1768" i="12" s="1"/>
  <c r="H1768" i="12" s="1"/>
  <c r="G1639" i="12"/>
  <c r="C1639" i="12" s="1"/>
  <c r="D1639" i="12" s="1"/>
  <c r="G1611" i="12"/>
  <c r="C1611" i="12" s="1"/>
  <c r="D1611" i="12" s="1"/>
  <c r="G1664" i="12"/>
  <c r="C1664" i="12" s="1"/>
  <c r="D1664" i="12" s="1"/>
  <c r="G1626" i="12"/>
  <c r="C1626" i="12" s="1"/>
  <c r="D1626" i="12" s="1"/>
  <c r="G1712" i="12"/>
  <c r="C1712" i="12" s="1"/>
  <c r="D1712" i="12" s="1"/>
  <c r="G1719" i="12"/>
  <c r="C1719" i="12" s="1"/>
  <c r="D1719" i="12" s="1"/>
  <c r="G1813" i="12"/>
  <c r="C1813" i="12" s="1"/>
  <c r="D1813" i="12" s="1"/>
  <c r="G1751" i="12"/>
  <c r="C1751" i="12" s="1"/>
  <c r="D1751" i="12" s="1"/>
  <c r="H1751" i="12" s="1"/>
  <c r="G1793" i="12"/>
  <c r="C1793" i="12" s="1"/>
  <c r="D1793" i="12" s="1"/>
  <c r="H1793" i="12" s="1"/>
  <c r="G1707" i="12"/>
  <c r="C1707" i="12" s="1"/>
  <c r="D1707" i="12" s="1"/>
  <c r="G1644" i="12"/>
  <c r="C1644" i="12" s="1"/>
  <c r="D1644" i="12" s="1"/>
  <c r="G1685" i="12"/>
  <c r="C1685" i="12" s="1"/>
  <c r="D1685" i="12" s="1"/>
  <c r="G1760" i="12"/>
  <c r="C1760" i="12" s="1"/>
  <c r="D1760" i="12" s="1"/>
  <c r="H1760" i="12" s="1"/>
  <c r="G1812" i="12"/>
  <c r="C1812" i="12" s="1"/>
  <c r="D1812" i="12" s="1"/>
  <c r="H1812" i="12" s="1"/>
  <c r="G1748" i="12"/>
  <c r="C1748" i="12" s="1"/>
  <c r="D1748" i="12" s="1"/>
  <c r="H1748" i="12" s="1"/>
  <c r="G1831" i="12"/>
  <c r="C1831" i="12" s="1"/>
  <c r="D1831" i="12" s="1"/>
  <c r="G1646" i="12"/>
  <c r="C1646" i="12" s="1"/>
  <c r="D1646" i="12" s="1"/>
  <c r="G1609" i="12"/>
  <c r="C1609" i="12" s="1"/>
  <c r="D1609" i="12" s="1"/>
  <c r="H1609" i="12" s="1"/>
  <c r="G1622" i="12"/>
  <c r="C1622" i="12" s="1"/>
  <c r="D1622" i="12" s="1"/>
  <c r="G1660" i="12"/>
  <c r="C1660" i="12" s="1"/>
  <c r="D1660" i="12" s="1"/>
  <c r="H1660" i="12" s="1"/>
  <c r="G1672" i="12"/>
  <c r="C1672" i="12" s="1"/>
  <c r="D1672" i="12" s="1"/>
  <c r="G1717" i="12"/>
  <c r="C1717" i="12" s="1"/>
  <c r="D1717" i="12" s="1"/>
  <c r="H1717" i="12" s="1"/>
  <c r="G1741" i="12"/>
  <c r="C1741" i="12" s="1"/>
  <c r="D1741" i="12" s="1"/>
  <c r="G1790" i="12"/>
  <c r="C1790" i="12" s="1"/>
  <c r="D1790" i="12" s="1"/>
  <c r="H1790" i="12" s="1"/>
  <c r="G1759" i="12"/>
  <c r="C1759" i="12" s="1"/>
  <c r="D1759" i="12" s="1"/>
  <c r="G1775" i="12"/>
  <c r="C1775" i="12" s="1"/>
  <c r="D1775" i="12" s="1"/>
  <c r="G1724" i="12"/>
  <c r="C1724" i="12" s="1"/>
  <c r="D1724" i="12" s="1"/>
  <c r="H1724" i="12" s="1"/>
  <c r="AF1724" i="12" s="1"/>
  <c r="G1682" i="12"/>
  <c r="C1682" i="12" s="1"/>
  <c r="D1682" i="12" s="1"/>
  <c r="H1682" i="12" s="1"/>
  <c r="G1662" i="12"/>
  <c r="C1662" i="12" s="1"/>
  <c r="D1662" i="12" s="1"/>
  <c r="H1662" i="12" s="1"/>
  <c r="G1619" i="12"/>
  <c r="C1619" i="12" s="1"/>
  <c r="D1619" i="12" s="1"/>
  <c r="G1624" i="12"/>
  <c r="C1624" i="12" s="1"/>
  <c r="D1624" i="12" s="1"/>
  <c r="G1620" i="12"/>
  <c r="C1620" i="12" s="1"/>
  <c r="D1620" i="12" s="1"/>
  <c r="G1686" i="12"/>
  <c r="C1686" i="12" s="1"/>
  <c r="D1686" i="12" s="1"/>
  <c r="H1686" i="12" s="1"/>
  <c r="G1628" i="12"/>
  <c r="C1628" i="12" s="1"/>
  <c r="D1628" i="12" s="1"/>
  <c r="H1628" i="12" s="1"/>
  <c r="G1618" i="12"/>
  <c r="C1618" i="12" s="1"/>
  <c r="D1618" i="12" s="1"/>
  <c r="G1695" i="12"/>
  <c r="C1695" i="12" s="1"/>
  <c r="D1695" i="12" s="1"/>
  <c r="H1695" i="12" s="1"/>
  <c r="G1655" i="12"/>
  <c r="C1655" i="12" s="1"/>
  <c r="D1655" i="12" s="1"/>
  <c r="H1655" i="12" s="1"/>
  <c r="G1642" i="12"/>
  <c r="C1642" i="12" s="1"/>
  <c r="D1642" i="12" s="1"/>
  <c r="G1621" i="12"/>
  <c r="C1621" i="12" s="1"/>
  <c r="D1621" i="12" s="1"/>
  <c r="H1621" i="12" s="1"/>
  <c r="G1801" i="12"/>
  <c r="C1801" i="12" s="1"/>
  <c r="D1801" i="12" s="1"/>
  <c r="G1767" i="12"/>
  <c r="C1767" i="12" s="1"/>
  <c r="D1767" i="12" s="1"/>
  <c r="G1804" i="12"/>
  <c r="C1804" i="12" s="1"/>
  <c r="D1804" i="12" s="1"/>
  <c r="H1804" i="12" s="1"/>
  <c r="G1828" i="12"/>
  <c r="C1828" i="12" s="1"/>
  <c r="D1828" i="12" s="1"/>
  <c r="G1808" i="12"/>
  <c r="C1808" i="12" s="1"/>
  <c r="D1808" i="12" s="1"/>
  <c r="G1798" i="12"/>
  <c r="C1798" i="12" s="1"/>
  <c r="D1798" i="12" s="1"/>
  <c r="G1773" i="12"/>
  <c r="C1773" i="12" s="1"/>
  <c r="D1773" i="12" s="1"/>
  <c r="G1699" i="12"/>
  <c r="C1699" i="12" s="1"/>
  <c r="D1699" i="12" s="1"/>
  <c r="G1696" i="12"/>
  <c r="C1696" i="12" s="1"/>
  <c r="D1696" i="12" s="1"/>
  <c r="G1675" i="12"/>
  <c r="C1675" i="12" s="1"/>
  <c r="D1675" i="12" s="1"/>
  <c r="G1671" i="12"/>
  <c r="C1671" i="12" s="1"/>
  <c r="D1671" i="12" s="1"/>
  <c r="G1653" i="12"/>
  <c r="C1653" i="12" s="1"/>
  <c r="D1653" i="12" s="1"/>
  <c r="G1616" i="12"/>
  <c r="C1616" i="12" s="1"/>
  <c r="D1616" i="12" s="1"/>
  <c r="H1616" i="12" s="1"/>
  <c r="G1614" i="12"/>
  <c r="C1614" i="12" s="1"/>
  <c r="D1614" i="12" s="1"/>
  <c r="H1614" i="12" s="1"/>
  <c r="AF1614" i="12" s="1"/>
  <c r="G1718" i="12"/>
  <c r="C1718" i="12" s="1"/>
  <c r="D1718" i="12" s="1"/>
  <c r="H1718" i="12" s="1"/>
  <c r="G1703" i="12"/>
  <c r="C1703" i="12" s="1"/>
  <c r="D1703" i="12" s="1"/>
  <c r="G1683" i="12"/>
  <c r="C1683" i="12" s="1"/>
  <c r="D1683" i="12" s="1"/>
  <c r="G1687" i="12"/>
  <c r="C1687" i="12" s="1"/>
  <c r="D1687" i="12" s="1"/>
  <c r="G1629" i="12"/>
  <c r="C1629" i="12" s="1"/>
  <c r="D1629" i="12" s="1"/>
  <c r="H1629" i="12" s="1"/>
  <c r="G1623" i="12"/>
  <c r="C1623" i="12" s="1"/>
  <c r="D1623" i="12" s="1"/>
  <c r="H1623" i="12" s="1"/>
  <c r="G1676" i="12"/>
  <c r="C1676" i="12" s="1"/>
  <c r="D1676" i="12" s="1"/>
  <c r="G1661" i="12"/>
  <c r="C1661" i="12" s="1"/>
  <c r="D1661" i="12" s="1"/>
  <c r="G1638" i="12"/>
  <c r="C1638" i="12" s="1"/>
  <c r="D1638" i="12" s="1"/>
  <c r="G1822" i="12"/>
  <c r="C1822" i="12" s="1"/>
  <c r="D1822" i="12" s="1"/>
  <c r="G1818" i="12"/>
  <c r="C1818" i="12" s="1"/>
  <c r="D1818" i="12" s="1"/>
  <c r="G1716" i="12"/>
  <c r="C1716" i="12" s="1"/>
  <c r="D1716" i="12" s="1"/>
  <c r="G1802" i="12"/>
  <c r="C1802" i="12" s="1"/>
  <c r="D1802" i="12" s="1"/>
  <c r="H1802" i="12" s="1"/>
  <c r="G1766" i="12"/>
  <c r="C1766" i="12" s="1"/>
  <c r="D1766" i="12" s="1"/>
  <c r="H1766" i="12" s="1"/>
  <c r="G1742" i="12"/>
  <c r="C1742" i="12" s="1"/>
  <c r="D1742" i="12" s="1"/>
  <c r="H1742" i="12" s="1"/>
  <c r="G1691" i="12"/>
  <c r="C1691" i="12" s="1"/>
  <c r="D1691" i="12" s="1"/>
  <c r="H1691" i="12" s="1"/>
  <c r="G1673" i="12"/>
  <c r="C1673" i="12" s="1"/>
  <c r="D1673" i="12" s="1"/>
  <c r="H1673" i="12" s="1"/>
  <c r="G1637" i="12"/>
  <c r="C1637" i="12" s="1"/>
  <c r="D1637" i="12" s="1"/>
  <c r="G1649" i="12"/>
  <c r="C1649" i="12" s="1"/>
  <c r="D1649" i="12" s="1"/>
  <c r="H1649" i="12" s="1"/>
  <c r="G1630" i="12"/>
  <c r="C1630" i="12" s="1"/>
  <c r="D1630" i="12" s="1"/>
  <c r="H1630" i="12" s="1"/>
  <c r="G1654" i="12"/>
  <c r="C1654" i="12" s="1"/>
  <c r="D1654" i="12" s="1"/>
  <c r="G1708" i="12"/>
  <c r="C1708" i="12" s="1"/>
  <c r="D1708" i="12" s="1"/>
  <c r="G1679" i="12"/>
  <c r="C1679" i="12" s="1"/>
  <c r="D1679" i="12" s="1"/>
  <c r="G1650" i="12"/>
  <c r="C1650" i="12" s="1"/>
  <c r="D1650" i="12" s="1"/>
  <c r="H1650" i="12" s="1"/>
  <c r="G1539" i="12"/>
  <c r="C1539" i="12" s="1"/>
  <c r="D1539" i="12" s="1"/>
  <c r="H1539" i="12" s="1"/>
  <c r="G1617" i="12"/>
  <c r="C1617" i="12" s="1"/>
  <c r="D1617" i="12" s="1"/>
  <c r="G1667" i="12"/>
  <c r="C1667" i="12" s="1"/>
  <c r="D1667" i="12" s="1"/>
  <c r="G1634" i="12"/>
  <c r="C1634" i="12" s="1"/>
  <c r="D1634" i="12" s="1"/>
  <c r="G1704" i="12"/>
  <c r="C1704" i="12" s="1"/>
  <c r="D1704" i="12" s="1"/>
  <c r="G1600" i="12"/>
  <c r="C1600" i="12" s="1"/>
  <c r="D1600" i="12" s="1"/>
  <c r="G1582" i="12"/>
  <c r="C1582" i="12" s="1"/>
  <c r="D1582" i="12" s="1"/>
  <c r="G1576" i="12"/>
  <c r="C1576" i="12" s="1"/>
  <c r="D1576" i="12" s="1"/>
  <c r="G1668" i="12"/>
  <c r="C1668" i="12" s="1"/>
  <c r="D1668" i="12" s="1"/>
  <c r="G1701" i="12"/>
  <c r="C1701" i="12" s="1"/>
  <c r="D1701" i="12" s="1"/>
  <c r="G1552" i="12"/>
  <c r="C1552" i="12" s="1"/>
  <c r="D1552" i="12" s="1"/>
  <c r="G1604" i="12"/>
  <c r="C1604" i="12" s="1"/>
  <c r="D1604" i="12" s="1"/>
  <c r="G1592" i="12"/>
  <c r="C1592" i="12" s="1"/>
  <c r="D1592" i="12" s="1"/>
  <c r="G1526" i="12"/>
  <c r="C1526" i="12" s="1"/>
  <c r="D1526" i="12" s="1"/>
  <c r="G1516" i="12"/>
  <c r="C1516" i="12" s="1"/>
  <c r="D1516" i="12" s="1"/>
  <c r="G1670" i="12"/>
  <c r="C1670" i="12" s="1"/>
  <c r="D1670" i="12" s="1"/>
  <c r="G1706" i="12"/>
  <c r="C1706" i="12" s="1"/>
  <c r="D1706" i="12" s="1"/>
  <c r="G1636" i="12"/>
  <c r="C1636" i="12" s="1"/>
  <c r="D1636" i="12" s="1"/>
  <c r="G1567" i="12"/>
  <c r="C1567" i="12" s="1"/>
  <c r="D1567" i="12" s="1"/>
  <c r="G1529" i="12"/>
  <c r="C1529" i="12" s="1"/>
  <c r="D1529" i="12" s="1"/>
  <c r="G1497" i="12"/>
  <c r="C1497" i="12" s="1"/>
  <c r="D1497" i="12" s="1"/>
  <c r="G1511" i="12"/>
  <c r="C1511" i="12" s="1"/>
  <c r="D1511" i="12" s="1"/>
  <c r="G1631" i="12"/>
  <c r="C1631" i="12" s="1"/>
  <c r="D1631" i="12" s="1"/>
  <c r="G1722" i="12"/>
  <c r="C1722" i="12" s="1"/>
  <c r="D1722" i="12" s="1"/>
  <c r="G1534" i="12"/>
  <c r="C1534" i="12" s="1"/>
  <c r="D1534" i="12" s="1"/>
  <c r="G1596" i="12"/>
  <c r="C1596" i="12" s="1"/>
  <c r="D1596" i="12" s="1"/>
  <c r="G1546" i="12"/>
  <c r="C1546" i="12" s="1"/>
  <c r="D1546" i="12" s="1"/>
  <c r="G1507" i="12"/>
  <c r="C1507" i="12" s="1"/>
  <c r="D1507" i="12" s="1"/>
  <c r="G1523" i="12"/>
  <c r="C1523" i="12" s="1"/>
  <c r="D1523" i="12" s="1"/>
  <c r="G1652" i="12"/>
  <c r="C1652" i="12" s="1"/>
  <c r="D1652" i="12" s="1"/>
  <c r="G1645" i="12"/>
  <c r="C1645" i="12" s="1"/>
  <c r="D1645" i="12" s="1"/>
  <c r="G1627" i="12"/>
  <c r="C1627" i="12" s="1"/>
  <c r="D1627" i="12" s="1"/>
  <c r="G1585" i="12"/>
  <c r="C1585" i="12" s="1"/>
  <c r="D1585" i="12" s="1"/>
  <c r="G1530" i="12"/>
  <c r="C1530" i="12" s="1"/>
  <c r="D1530" i="12" s="1"/>
  <c r="G1583" i="12"/>
  <c r="C1583" i="12" s="1"/>
  <c r="D1583" i="12" s="1"/>
  <c r="G1555" i="12"/>
  <c r="C1555" i="12" s="1"/>
  <c r="D1555" i="12" s="1"/>
  <c r="G1536" i="12"/>
  <c r="C1536" i="12" s="1"/>
  <c r="D1536" i="12" s="1"/>
  <c r="G1607" i="12"/>
  <c r="C1607" i="12" s="1"/>
  <c r="D1607" i="12" s="1"/>
  <c r="G1711" i="12"/>
  <c r="C1711" i="12" s="1"/>
  <c r="D1711" i="12" s="1"/>
  <c r="G1715" i="12"/>
  <c r="C1715" i="12" s="1"/>
  <c r="D1715" i="12" s="1"/>
  <c r="G1680" i="12"/>
  <c r="C1680" i="12" s="1"/>
  <c r="D1680" i="12" s="1"/>
  <c r="G1615" i="12"/>
  <c r="C1615" i="12" s="1"/>
  <c r="D1615" i="12" s="1"/>
  <c r="H1615" i="12" s="1"/>
  <c r="AF1615" i="12" s="1"/>
  <c r="G1559" i="12"/>
  <c r="C1559" i="12" s="1"/>
  <c r="D1559" i="12" s="1"/>
  <c r="G1557" i="12"/>
  <c r="C1557" i="12" s="1"/>
  <c r="D1557" i="12" s="1"/>
  <c r="G1548" i="12"/>
  <c r="C1548" i="12" s="1"/>
  <c r="D1548" i="12" s="1"/>
  <c r="G1603" i="12"/>
  <c r="C1603" i="12" s="1"/>
  <c r="D1603" i="12" s="1"/>
  <c r="G1568" i="12"/>
  <c r="C1568" i="12" s="1"/>
  <c r="D1568" i="12" s="1"/>
  <c r="G1531" i="12"/>
  <c r="C1531" i="12" s="1"/>
  <c r="D1531" i="12" s="1"/>
  <c r="G1692" i="12"/>
  <c r="C1692" i="12" s="1"/>
  <c r="D1692" i="12" s="1"/>
  <c r="G1625" i="12"/>
  <c r="C1625" i="12" s="1"/>
  <c r="D1625" i="12" s="1"/>
  <c r="G1537" i="12"/>
  <c r="C1537" i="12" s="1"/>
  <c r="D1537" i="12" s="1"/>
  <c r="G1587" i="12"/>
  <c r="C1587" i="12" s="1"/>
  <c r="D1587" i="12" s="1"/>
  <c r="G1515" i="12"/>
  <c r="C1515" i="12" s="1"/>
  <c r="D1515" i="12" s="1"/>
  <c r="G1633" i="12"/>
  <c r="C1633" i="12" s="1"/>
  <c r="D1633" i="12" s="1"/>
  <c r="G1574" i="12"/>
  <c r="C1574" i="12" s="1"/>
  <c r="D1574" i="12" s="1"/>
  <c r="G1565" i="12"/>
  <c r="C1565" i="12" s="1"/>
  <c r="D1565" i="12" s="1"/>
  <c r="G1538" i="12"/>
  <c r="C1538" i="12" s="1"/>
  <c r="D1538" i="12" s="1"/>
  <c r="G1697" i="12"/>
  <c r="C1697" i="12" s="1"/>
  <c r="D1697" i="12" s="1"/>
  <c r="G1657" i="12"/>
  <c r="C1657" i="12" s="1"/>
  <c r="D1657" i="12" s="1"/>
  <c r="G1710" i="12"/>
  <c r="C1710" i="12" s="1"/>
  <c r="D1710" i="12" s="1"/>
  <c r="G1678" i="12"/>
  <c r="C1678" i="12" s="1"/>
  <c r="D1678" i="12" s="1"/>
  <c r="G1684" i="12"/>
  <c r="C1684" i="12" s="1"/>
  <c r="D1684" i="12" s="1"/>
  <c r="H1684" i="12" s="1"/>
  <c r="G1605" i="12"/>
  <c r="C1605" i="12" s="1"/>
  <c r="D1605" i="12" s="1"/>
  <c r="G1593" i="12"/>
  <c r="C1593" i="12" s="1"/>
  <c r="D1593" i="12" s="1"/>
  <c r="G1513" i="12"/>
  <c r="C1513" i="12" s="1"/>
  <c r="D1513" i="12" s="1"/>
  <c r="G1597" i="12"/>
  <c r="C1597" i="12" s="1"/>
  <c r="D1597" i="12" s="1"/>
  <c r="G1590" i="12"/>
  <c r="C1590" i="12" s="1"/>
  <c r="D1590" i="12" s="1"/>
  <c r="G1506" i="12"/>
  <c r="C1506" i="12" s="1"/>
  <c r="D1506" i="12" s="1"/>
  <c r="G1527" i="12"/>
  <c r="C1527" i="12" s="1"/>
  <c r="D1527" i="12" s="1"/>
  <c r="G1541" i="12"/>
  <c r="C1541" i="12" s="1"/>
  <c r="D1541" i="12" s="1"/>
  <c r="G1702" i="12"/>
  <c r="C1702" i="12" s="1"/>
  <c r="D1702" i="12" s="1"/>
  <c r="G1700" i="12"/>
  <c r="C1700" i="12" s="1"/>
  <c r="D1700" i="12" s="1"/>
  <c r="G1647" i="12"/>
  <c r="C1647" i="12" s="1"/>
  <c r="D1647" i="12" s="1"/>
  <c r="G1610" i="12"/>
  <c r="C1610" i="12" s="1"/>
  <c r="D1610" i="12" s="1"/>
  <c r="G1584" i="12"/>
  <c r="C1584" i="12" s="1"/>
  <c r="D1584" i="12" s="1"/>
  <c r="G1512" i="12"/>
  <c r="C1512" i="12" s="1"/>
  <c r="D1512" i="12" s="1"/>
  <c r="G1508" i="12"/>
  <c r="C1508" i="12" s="1"/>
  <c r="D1508" i="12" s="1"/>
  <c r="G1577" i="12"/>
  <c r="C1577" i="12" s="1"/>
  <c r="D1577" i="12" s="1"/>
  <c r="G1524" i="12"/>
  <c r="C1524" i="12" s="1"/>
  <c r="D1524" i="12" s="1"/>
  <c r="G1606" i="12"/>
  <c r="C1606" i="12" s="1"/>
  <c r="D1606" i="12" s="1"/>
  <c r="G1562" i="12"/>
  <c r="C1562" i="12" s="1"/>
  <c r="D1562" i="12" s="1"/>
  <c r="G1525" i="12"/>
  <c r="C1525" i="12" s="1"/>
  <c r="D1525" i="12" s="1"/>
  <c r="G1498" i="12"/>
  <c r="C1498" i="12" s="1"/>
  <c r="D1498" i="12" s="1"/>
  <c r="G1572" i="12"/>
  <c r="C1572" i="12" s="1"/>
  <c r="D1572" i="12" s="1"/>
  <c r="G1665" i="12"/>
  <c r="C1665" i="12" s="1"/>
  <c r="D1665" i="12" s="1"/>
  <c r="G1714" i="12"/>
  <c r="C1714" i="12" s="1"/>
  <c r="D1714" i="12" s="1"/>
  <c r="G1641" i="12"/>
  <c r="C1641" i="12" s="1"/>
  <c r="D1641" i="12" s="1"/>
  <c r="G1693" i="12"/>
  <c r="C1693" i="12" s="1"/>
  <c r="D1693" i="12" s="1"/>
  <c r="G1677" i="12"/>
  <c r="C1677" i="12" s="1"/>
  <c r="D1677" i="12" s="1"/>
  <c r="G1612" i="12"/>
  <c r="C1612" i="12" s="1"/>
  <c r="D1612" i="12" s="1"/>
  <c r="G1608" i="12"/>
  <c r="C1608" i="12" s="1"/>
  <c r="D1608" i="12" s="1"/>
  <c r="G1558" i="12"/>
  <c r="C1558" i="12" s="1"/>
  <c r="D1558" i="12" s="1"/>
  <c r="G1556" i="12"/>
  <c r="C1556" i="12" s="1"/>
  <c r="D1556" i="12" s="1"/>
  <c r="G1504" i="12"/>
  <c r="C1504" i="12" s="1"/>
  <c r="D1504" i="12" s="1"/>
  <c r="G1560" i="12"/>
  <c r="C1560" i="12" s="1"/>
  <c r="D1560" i="12" s="1"/>
  <c r="G1491" i="12"/>
  <c r="C1491" i="12" s="1"/>
  <c r="D1491" i="12" s="1"/>
  <c r="G1594" i="12"/>
  <c r="C1594" i="12" s="1"/>
  <c r="D1594" i="12" s="1"/>
  <c r="G1566" i="12"/>
  <c r="C1566" i="12" s="1"/>
  <c r="D1566" i="12" s="1"/>
  <c r="G1547" i="12"/>
  <c r="C1547" i="12" s="1"/>
  <c r="D1547" i="12" s="1"/>
  <c r="H1547" i="12" s="1"/>
  <c r="AF1547" i="12" s="1"/>
  <c r="G1493" i="12"/>
  <c r="C1493" i="12" s="1"/>
  <c r="D1493" i="12" s="1"/>
  <c r="G1579" i="12"/>
  <c r="C1579" i="12" s="1"/>
  <c r="D1579" i="12" s="1"/>
  <c r="G1589" i="12"/>
  <c r="C1589" i="12" s="1"/>
  <c r="D1589" i="12" s="1"/>
  <c r="G1533" i="12"/>
  <c r="C1533" i="12" s="1"/>
  <c r="D1533" i="12" s="1"/>
  <c r="G1509" i="12"/>
  <c r="C1509" i="12" s="1"/>
  <c r="D1509" i="12" s="1"/>
  <c r="G1554" i="12"/>
  <c r="C1554" i="12" s="1"/>
  <c r="D1554" i="12" s="1"/>
  <c r="G1713" i="12"/>
  <c r="C1713" i="12" s="1"/>
  <c r="D1713" i="12" s="1"/>
  <c r="H1713" i="12" s="1"/>
  <c r="G1709" i="12"/>
  <c r="C1709" i="12" s="1"/>
  <c r="D1709" i="12" s="1"/>
  <c r="G1669" i="12"/>
  <c r="C1669" i="12" s="1"/>
  <c r="D1669" i="12" s="1"/>
  <c r="G1694" i="12"/>
  <c r="C1694" i="12" s="1"/>
  <c r="D1694" i="12" s="1"/>
  <c r="G1640" i="12"/>
  <c r="C1640" i="12" s="1"/>
  <c r="D1640" i="12" s="1"/>
  <c r="G1598" i="12"/>
  <c r="C1598" i="12" s="1"/>
  <c r="D1598" i="12" s="1"/>
  <c r="G1586" i="12"/>
  <c r="C1586" i="12" s="1"/>
  <c r="D1586" i="12" s="1"/>
  <c r="G1561" i="12"/>
  <c r="C1561" i="12" s="1"/>
  <c r="D1561" i="12" s="1"/>
  <c r="H1561" i="12" s="1"/>
  <c r="AF1561" i="12" s="1"/>
  <c r="G1503" i="12"/>
  <c r="C1503" i="12" s="1"/>
  <c r="D1503" i="12" s="1"/>
  <c r="G1487" i="12"/>
  <c r="C1487" i="12" s="1"/>
  <c r="D1487" i="12" s="1"/>
  <c r="G1502" i="12"/>
  <c r="C1502" i="12" s="1"/>
  <c r="D1502" i="12" s="1"/>
  <c r="G1553" i="12"/>
  <c r="C1553" i="12" s="1"/>
  <c r="D1553" i="12" s="1"/>
  <c r="G1520" i="12"/>
  <c r="C1520" i="12" s="1"/>
  <c r="D1520" i="12" s="1"/>
  <c r="G1510" i="12"/>
  <c r="C1510" i="12" s="1"/>
  <c r="D1510" i="12" s="1"/>
  <c r="H1510" i="12" s="1"/>
  <c r="G1488" i="12"/>
  <c r="C1488" i="12" s="1"/>
  <c r="D1488" i="12" s="1"/>
  <c r="G1570" i="12"/>
  <c r="C1570" i="12" s="1"/>
  <c r="D1570" i="12" s="1"/>
  <c r="H1570" i="12" s="1"/>
  <c r="G1573" i="12"/>
  <c r="C1573" i="12" s="1"/>
  <c r="D1573" i="12" s="1"/>
  <c r="G1514" i="12"/>
  <c r="C1514" i="12" s="1"/>
  <c r="D1514" i="12" s="1"/>
  <c r="G1544" i="12"/>
  <c r="C1544" i="12" s="1"/>
  <c r="D1544" i="12" s="1"/>
  <c r="G1535" i="12"/>
  <c r="C1535" i="12" s="1"/>
  <c r="D1535" i="12" s="1"/>
  <c r="G1499" i="12"/>
  <c r="C1499" i="12" s="1"/>
  <c r="D1499" i="12" s="1"/>
  <c r="H1499" i="12" s="1"/>
  <c r="G1418" i="12"/>
  <c r="C1418" i="12" s="1"/>
  <c r="D1418" i="12" s="1"/>
  <c r="G1438" i="12"/>
  <c r="C1438" i="12" s="1"/>
  <c r="D1438" i="12" s="1"/>
  <c r="G1382" i="12"/>
  <c r="C1382" i="12" s="1"/>
  <c r="D1382" i="12" s="1"/>
  <c r="H1382" i="12" s="1"/>
  <c r="G1411" i="12"/>
  <c r="C1411" i="12" s="1"/>
  <c r="D1411" i="12" s="1"/>
  <c r="G1401" i="12"/>
  <c r="C1401" i="12" s="1"/>
  <c r="D1401" i="12" s="1"/>
  <c r="G1378" i="12"/>
  <c r="C1378" i="12" s="1"/>
  <c r="D1378" i="12" s="1"/>
  <c r="H1378" i="12" s="1"/>
  <c r="G1367" i="12"/>
  <c r="C1367" i="12" s="1"/>
  <c r="D1367" i="12" s="1"/>
  <c r="G1489" i="12"/>
  <c r="C1489" i="12" s="1"/>
  <c r="D1489" i="12" s="1"/>
  <c r="G1483" i="12"/>
  <c r="C1483" i="12" s="1"/>
  <c r="D1483" i="12" s="1"/>
  <c r="G1413" i="12"/>
  <c r="C1413" i="12" s="1"/>
  <c r="D1413" i="12" s="1"/>
  <c r="G1430" i="12"/>
  <c r="C1430" i="12" s="1"/>
  <c r="D1430" i="12" s="1"/>
  <c r="H1430" i="12" s="1"/>
  <c r="G1477" i="12"/>
  <c r="C1477" i="12" s="1"/>
  <c r="D1477" i="12" s="1"/>
  <c r="H1477" i="12" s="1"/>
  <c r="G1480" i="12"/>
  <c r="C1480" i="12" s="1"/>
  <c r="D1480" i="12" s="1"/>
  <c r="G1588" i="12"/>
  <c r="C1588" i="12" s="1"/>
  <c r="D1588" i="12" s="1"/>
  <c r="G1528" i="12"/>
  <c r="C1528" i="12" s="1"/>
  <c r="D1528" i="12" s="1"/>
  <c r="G1470" i="12"/>
  <c r="C1470" i="12" s="1"/>
  <c r="D1470" i="12" s="1"/>
  <c r="G1395" i="12"/>
  <c r="C1395" i="12" s="1"/>
  <c r="D1395" i="12" s="1"/>
  <c r="H1395" i="12" s="1"/>
  <c r="G1449" i="12"/>
  <c r="C1449" i="12" s="1"/>
  <c r="D1449" i="12" s="1"/>
  <c r="H1449" i="12" s="1"/>
  <c r="G1426" i="12"/>
  <c r="C1426" i="12" s="1"/>
  <c r="D1426" i="12" s="1"/>
  <c r="G1456" i="12"/>
  <c r="C1456" i="12" s="1"/>
  <c r="D1456" i="12" s="1"/>
  <c r="G1379" i="12"/>
  <c r="C1379" i="12" s="1"/>
  <c r="D1379" i="12" s="1"/>
  <c r="H1379" i="12" s="1"/>
  <c r="G1474" i="12"/>
  <c r="C1474" i="12" s="1"/>
  <c r="D1474" i="12" s="1"/>
  <c r="H1474" i="12" s="1"/>
  <c r="G1601" i="12"/>
  <c r="C1601" i="12" s="1"/>
  <c r="D1601" i="12" s="1"/>
  <c r="G1500" i="12"/>
  <c r="C1500" i="12" s="1"/>
  <c r="D1500" i="12" s="1"/>
  <c r="G1496" i="12"/>
  <c r="C1496" i="12" s="1"/>
  <c r="D1496" i="12" s="1"/>
  <c r="H1496" i="12" s="1"/>
  <c r="G1517" i="12"/>
  <c r="C1517" i="12" s="1"/>
  <c r="D1517" i="12" s="1"/>
  <c r="H1517" i="12" s="1"/>
  <c r="G1475" i="12"/>
  <c r="C1475" i="12" s="1"/>
  <c r="D1475" i="12" s="1"/>
  <c r="H1475" i="12" s="1"/>
  <c r="G1459" i="12"/>
  <c r="C1459" i="12" s="1"/>
  <c r="D1459" i="12" s="1"/>
  <c r="H1459" i="12" s="1"/>
  <c r="G1389" i="12"/>
  <c r="C1389" i="12" s="1"/>
  <c r="D1389" i="12" s="1"/>
  <c r="H1389" i="12" s="1"/>
  <c r="G1549" i="12"/>
  <c r="C1549" i="12" s="1"/>
  <c r="D1549" i="12" s="1"/>
  <c r="H1549" i="12" s="1"/>
  <c r="G1595" i="12"/>
  <c r="C1595" i="12" s="1"/>
  <c r="D1595" i="12" s="1"/>
  <c r="G1501" i="12"/>
  <c r="C1501" i="12" s="1"/>
  <c r="D1501" i="12" s="1"/>
  <c r="G1519" i="12"/>
  <c r="C1519" i="12" s="1"/>
  <c r="D1519" i="12" s="1"/>
  <c r="H1519" i="12" s="1"/>
  <c r="G1494" i="12"/>
  <c r="C1494" i="12" s="1"/>
  <c r="D1494" i="12" s="1"/>
  <c r="G1463" i="12"/>
  <c r="C1463" i="12" s="1"/>
  <c r="D1463" i="12" s="1"/>
  <c r="G1422" i="12"/>
  <c r="C1422" i="12" s="1"/>
  <c r="D1422" i="12" s="1"/>
  <c r="G1443" i="12"/>
  <c r="C1443" i="12" s="1"/>
  <c r="D1443" i="12" s="1"/>
  <c r="G1479" i="12"/>
  <c r="C1479" i="12" s="1"/>
  <c r="D1479" i="12" s="1"/>
  <c r="H1479" i="12" s="1"/>
  <c r="G1462" i="12"/>
  <c r="C1462" i="12" s="1"/>
  <c r="D1462" i="12" s="1"/>
  <c r="G1406" i="12"/>
  <c r="C1406" i="12" s="1"/>
  <c r="D1406" i="12" s="1"/>
  <c r="G1442" i="12"/>
  <c r="C1442" i="12" s="1"/>
  <c r="D1442" i="12" s="1"/>
  <c r="G1495" i="12"/>
  <c r="C1495" i="12" s="1"/>
  <c r="D1495" i="12" s="1"/>
  <c r="G1564" i="12"/>
  <c r="C1564" i="12" s="1"/>
  <c r="D1564" i="12" s="1"/>
  <c r="H1564" i="12" s="1"/>
  <c r="G1543" i="12"/>
  <c r="C1543" i="12" s="1"/>
  <c r="D1543" i="12" s="1"/>
  <c r="G1578" i="12"/>
  <c r="C1578" i="12" s="1"/>
  <c r="D1578" i="12" s="1"/>
  <c r="G1581" i="12"/>
  <c r="C1581" i="12" s="1"/>
  <c r="D1581" i="12" s="1"/>
  <c r="H1581" i="12" s="1"/>
  <c r="G1478" i="12"/>
  <c r="C1478" i="12" s="1"/>
  <c r="D1478" i="12" s="1"/>
  <c r="H1478" i="12" s="1"/>
  <c r="G1410" i="12"/>
  <c r="C1410" i="12" s="1"/>
  <c r="D1410" i="12" s="1"/>
  <c r="G1466" i="12"/>
  <c r="C1466" i="12" s="1"/>
  <c r="D1466" i="12" s="1"/>
  <c r="G1450" i="12"/>
  <c r="C1450" i="12" s="1"/>
  <c r="D1450" i="12" s="1"/>
  <c r="H1450" i="12" s="1"/>
  <c r="G1407" i="12"/>
  <c r="C1407" i="12" s="1"/>
  <c r="D1407" i="12" s="1"/>
  <c r="G1469" i="12"/>
  <c r="C1469" i="12" s="1"/>
  <c r="D1469" i="12" s="1"/>
  <c r="H1469" i="12" s="1"/>
  <c r="G1545" i="12"/>
  <c r="C1545" i="12" s="1"/>
  <c r="D1545" i="12" s="1"/>
  <c r="G1532" i="12"/>
  <c r="C1532" i="12" s="1"/>
  <c r="D1532" i="12" s="1"/>
  <c r="G1490" i="12"/>
  <c r="C1490" i="12" s="1"/>
  <c r="D1490" i="12" s="1"/>
  <c r="G1484" i="12"/>
  <c r="C1484" i="12" s="1"/>
  <c r="D1484" i="12" s="1"/>
  <c r="G1384" i="12"/>
  <c r="C1384" i="12" s="1"/>
  <c r="D1384" i="12" s="1"/>
  <c r="H1384" i="12" s="1"/>
  <c r="G1412" i="12"/>
  <c r="C1412" i="12" s="1"/>
  <c r="D1412" i="12" s="1"/>
  <c r="G1434" i="12"/>
  <c r="C1434" i="12" s="1"/>
  <c r="D1434" i="12" s="1"/>
  <c r="G1429" i="12"/>
  <c r="C1429" i="12" s="1"/>
  <c r="D1429" i="12" s="1"/>
  <c r="H1429" i="12" s="1"/>
  <c r="G1399" i="12"/>
  <c r="C1399" i="12" s="1"/>
  <c r="D1399" i="12" s="1"/>
  <c r="G1569" i="12"/>
  <c r="C1569" i="12" s="1"/>
  <c r="D1569" i="12" s="1"/>
  <c r="G1550" i="12"/>
  <c r="C1550" i="12" s="1"/>
  <c r="D1550" i="12" s="1"/>
  <c r="G1481" i="12"/>
  <c r="C1481" i="12" s="1"/>
  <c r="D1481" i="12" s="1"/>
  <c r="G1425" i="12"/>
  <c r="C1425" i="12" s="1"/>
  <c r="D1425" i="12" s="1"/>
  <c r="H1425" i="12" s="1"/>
  <c r="AF1425" i="12" s="1"/>
  <c r="G1455" i="12"/>
  <c r="C1455" i="12" s="1"/>
  <c r="D1455" i="12" s="1"/>
  <c r="G1427" i="12"/>
  <c r="C1427" i="12" s="1"/>
  <c r="D1427" i="12" s="1"/>
  <c r="G1551" i="12"/>
  <c r="C1551" i="12" s="1"/>
  <c r="D1551" i="12" s="1"/>
  <c r="G1599" i="12"/>
  <c r="C1599" i="12" s="1"/>
  <c r="D1599" i="12" s="1"/>
  <c r="G1571" i="12"/>
  <c r="C1571" i="12" s="1"/>
  <c r="D1571" i="12" s="1"/>
  <c r="H1571" i="12" s="1"/>
  <c r="G1518" i="12"/>
  <c r="C1518" i="12" s="1"/>
  <c r="D1518" i="12" s="1"/>
  <c r="G1505" i="12"/>
  <c r="C1505" i="12" s="1"/>
  <c r="D1505" i="12" s="1"/>
  <c r="G1423" i="12"/>
  <c r="C1423" i="12" s="1"/>
  <c r="D1423" i="12" s="1"/>
  <c r="G1457" i="12"/>
  <c r="C1457" i="12" s="1"/>
  <c r="D1457" i="12" s="1"/>
  <c r="G1417" i="12"/>
  <c r="C1417" i="12" s="1"/>
  <c r="D1417" i="12" s="1"/>
  <c r="G1398" i="12"/>
  <c r="C1398" i="12" s="1"/>
  <c r="D1398" i="12" s="1"/>
  <c r="H1398" i="12" s="1"/>
  <c r="AF1398" i="12" s="1"/>
  <c r="G1393" i="12"/>
  <c r="C1393" i="12" s="1"/>
  <c r="D1393" i="12" s="1"/>
  <c r="G1387" i="12"/>
  <c r="C1387" i="12" s="1"/>
  <c r="D1387" i="12" s="1"/>
  <c r="G1446" i="12"/>
  <c r="C1446" i="12" s="1"/>
  <c r="D1446" i="12" s="1"/>
  <c r="G1521" i="12"/>
  <c r="C1521" i="12" s="1"/>
  <c r="D1521" i="12" s="1"/>
  <c r="G1471" i="12"/>
  <c r="C1471" i="12" s="1"/>
  <c r="D1471" i="12" s="1"/>
  <c r="H1471" i="12" s="1"/>
  <c r="AF1471" i="12" s="1"/>
  <c r="G1441" i="12"/>
  <c r="C1441" i="12" s="1"/>
  <c r="D1441" i="12" s="1"/>
  <c r="H1441" i="12" s="1"/>
  <c r="G1424" i="12"/>
  <c r="C1424" i="12" s="1"/>
  <c r="D1424" i="12" s="1"/>
  <c r="G1390" i="12"/>
  <c r="C1390" i="12" s="1"/>
  <c r="D1390" i="12" s="1"/>
  <c r="G1473" i="12"/>
  <c r="C1473" i="12" s="1"/>
  <c r="D1473" i="12" s="1"/>
  <c r="G1476" i="12"/>
  <c r="C1476" i="12" s="1"/>
  <c r="D1476" i="12" s="1"/>
  <c r="G1464" i="12"/>
  <c r="C1464" i="12" s="1"/>
  <c r="D1464" i="12" s="1"/>
  <c r="H1464" i="12" s="1"/>
  <c r="AF1464" i="12" s="1"/>
  <c r="G1439" i="12"/>
  <c r="C1439" i="12" s="1"/>
  <c r="D1439" i="12" s="1"/>
  <c r="G1436" i="12"/>
  <c r="C1436" i="12" s="1"/>
  <c r="D1436" i="12" s="1"/>
  <c r="G1431" i="12"/>
  <c r="C1431" i="12" s="1"/>
  <c r="D1431" i="12" s="1"/>
  <c r="H1431" i="12" s="1"/>
  <c r="G1404" i="12"/>
  <c r="C1404" i="12" s="1"/>
  <c r="D1404" i="12" s="1"/>
  <c r="G1485" i="12"/>
  <c r="C1485" i="12" s="1"/>
  <c r="D1485" i="12" s="1"/>
  <c r="H1485" i="12" s="1"/>
  <c r="G1461" i="12"/>
  <c r="C1461" i="12" s="1"/>
  <c r="D1461" i="12" s="1"/>
  <c r="G1472" i="12"/>
  <c r="C1472" i="12" s="1"/>
  <c r="D1472" i="12" s="1"/>
  <c r="G1563" i="12"/>
  <c r="C1563" i="12" s="1"/>
  <c r="D1563" i="12" s="1"/>
  <c r="G1542" i="12"/>
  <c r="C1542" i="12" s="1"/>
  <c r="D1542" i="12" s="1"/>
  <c r="G1591" i="12"/>
  <c r="C1591" i="12" s="1"/>
  <c r="D1591" i="12" s="1"/>
  <c r="G1522" i="12"/>
  <c r="C1522" i="12" s="1"/>
  <c r="D1522" i="12" s="1"/>
  <c r="H1522" i="12" s="1"/>
  <c r="AF1522" i="12" s="1"/>
  <c r="G1580" i="12"/>
  <c r="C1580" i="12" s="1"/>
  <c r="D1580" i="12" s="1"/>
  <c r="G1414" i="12"/>
  <c r="C1414" i="12" s="1"/>
  <c r="D1414" i="12" s="1"/>
  <c r="G1408" i="12"/>
  <c r="C1408" i="12" s="1"/>
  <c r="D1408" i="12" s="1"/>
  <c r="G1405" i="12"/>
  <c r="C1405" i="12" s="1"/>
  <c r="D1405" i="12" s="1"/>
  <c r="H1405" i="12" s="1"/>
  <c r="G1465" i="12"/>
  <c r="C1465" i="12" s="1"/>
  <c r="D1465" i="12" s="1"/>
  <c r="G1454" i="12"/>
  <c r="C1454" i="12" s="1"/>
  <c r="D1454" i="12" s="1"/>
  <c r="H1454" i="12" s="1"/>
  <c r="G1448" i="12"/>
  <c r="C1448" i="12" s="1"/>
  <c r="D1448" i="12" s="1"/>
  <c r="H1448" i="12" s="1"/>
  <c r="AF1448" i="12" s="1"/>
  <c r="G1482" i="12"/>
  <c r="C1482" i="12" s="1"/>
  <c r="D1482" i="12" s="1"/>
  <c r="H1482" i="12" s="1"/>
  <c r="G1447" i="12"/>
  <c r="C1447" i="12" s="1"/>
  <c r="D1447" i="12" s="1"/>
  <c r="G1428" i="12"/>
  <c r="C1428" i="12" s="1"/>
  <c r="D1428" i="12" s="1"/>
  <c r="G1391" i="12"/>
  <c r="C1391" i="12" s="1"/>
  <c r="D1391" i="12" s="1"/>
  <c r="G1468" i="12"/>
  <c r="C1468" i="12" s="1"/>
  <c r="D1468" i="12" s="1"/>
  <c r="G1453" i="12"/>
  <c r="C1453" i="12" s="1"/>
  <c r="D1453" i="12" s="1"/>
  <c r="G1467" i="12"/>
  <c r="C1467" i="12" s="1"/>
  <c r="D1467" i="12" s="1"/>
  <c r="G1575" i="12"/>
  <c r="C1575" i="12" s="1"/>
  <c r="D1575" i="12" s="1"/>
  <c r="G1540" i="12"/>
  <c r="C1540" i="12" s="1"/>
  <c r="D1540" i="12" s="1"/>
  <c r="G1602" i="12"/>
  <c r="C1602" i="12" s="1"/>
  <c r="D1602" i="12" s="1"/>
  <c r="G1492" i="12"/>
  <c r="C1492" i="12" s="1"/>
  <c r="D1492" i="12" s="1"/>
  <c r="G1394" i="12"/>
  <c r="C1394" i="12" s="1"/>
  <c r="D1394" i="12" s="1"/>
  <c r="G1374" i="12"/>
  <c r="C1374" i="12" s="1"/>
  <c r="D1374" i="12" s="1"/>
  <c r="G1433" i="12"/>
  <c r="C1433" i="12" s="1"/>
  <c r="D1433" i="12" s="1"/>
  <c r="G1435" i="12"/>
  <c r="C1435" i="12" s="1"/>
  <c r="D1435" i="12" s="1"/>
  <c r="G1432" i="12"/>
  <c r="C1432" i="12" s="1"/>
  <c r="D1432" i="12" s="1"/>
  <c r="G1385" i="12"/>
  <c r="C1385" i="12" s="1"/>
  <c r="D1385" i="12" s="1"/>
  <c r="G1376" i="12"/>
  <c r="C1376" i="12" s="1"/>
  <c r="D1376" i="12" s="1"/>
  <c r="G1451" i="12"/>
  <c r="C1451" i="12" s="1"/>
  <c r="D1451" i="12" s="1"/>
  <c r="G1444" i="12"/>
  <c r="C1444" i="12" s="1"/>
  <c r="D1444" i="12" s="1"/>
  <c r="G1420" i="12"/>
  <c r="C1420" i="12" s="1"/>
  <c r="D1420" i="12" s="1"/>
  <c r="G1400" i="12"/>
  <c r="C1400" i="12" s="1"/>
  <c r="D1400" i="12" s="1"/>
  <c r="G1388" i="12"/>
  <c r="C1388" i="12" s="1"/>
  <c r="D1388" i="12" s="1"/>
  <c r="G1421" i="12"/>
  <c r="C1421" i="12" s="1"/>
  <c r="D1421" i="12" s="1"/>
  <c r="G1359" i="12"/>
  <c r="C1359" i="12" s="1"/>
  <c r="D1359" i="12" s="1"/>
  <c r="G1285" i="12"/>
  <c r="C1285" i="12" s="1"/>
  <c r="D1285" i="12" s="1"/>
  <c r="G1311" i="12"/>
  <c r="C1311" i="12" s="1"/>
  <c r="D1311" i="12" s="1"/>
  <c r="G1245" i="12"/>
  <c r="C1245" i="12" s="1"/>
  <c r="D1245" i="12" s="1"/>
  <c r="H1245" i="12" s="1"/>
  <c r="AF1245" i="12" s="1"/>
  <c r="G1292" i="12"/>
  <c r="C1292" i="12" s="1"/>
  <c r="D1292" i="12" s="1"/>
  <c r="G1286" i="12"/>
  <c r="C1286" i="12" s="1"/>
  <c r="D1286" i="12" s="1"/>
  <c r="G1397" i="12"/>
  <c r="C1397" i="12" s="1"/>
  <c r="D1397" i="12" s="1"/>
  <c r="G1409" i="12"/>
  <c r="C1409" i="12" s="1"/>
  <c r="D1409" i="12" s="1"/>
  <c r="G1308" i="12"/>
  <c r="C1308" i="12" s="1"/>
  <c r="D1308" i="12" s="1"/>
  <c r="G1366" i="12"/>
  <c r="C1366" i="12" s="1"/>
  <c r="D1366" i="12" s="1"/>
  <c r="H1366" i="12" s="1"/>
  <c r="AF1366" i="12" s="1"/>
  <c r="G1251" i="12"/>
  <c r="C1251" i="12" s="1"/>
  <c r="D1251" i="12" s="1"/>
  <c r="H1251" i="12" s="1"/>
  <c r="AF1251" i="12" s="1"/>
  <c r="G1239" i="12"/>
  <c r="C1239" i="12" s="1"/>
  <c r="D1239" i="12" s="1"/>
  <c r="H1239" i="12" s="1"/>
  <c r="G1310" i="12"/>
  <c r="C1310" i="12" s="1"/>
  <c r="D1310" i="12" s="1"/>
  <c r="G1347" i="12"/>
  <c r="C1347" i="12" s="1"/>
  <c r="D1347" i="12" s="1"/>
  <c r="G1337" i="12"/>
  <c r="C1337" i="12" s="1"/>
  <c r="D1337" i="12" s="1"/>
  <c r="G1324" i="12"/>
  <c r="C1324" i="12" s="1"/>
  <c r="D1324" i="12" s="1"/>
  <c r="G1460" i="12"/>
  <c r="C1460" i="12" s="1"/>
  <c r="D1460" i="12" s="1"/>
  <c r="G1345" i="12"/>
  <c r="C1345" i="12" s="1"/>
  <c r="D1345" i="12" s="1"/>
  <c r="G1335" i="12"/>
  <c r="C1335" i="12" s="1"/>
  <c r="D1335" i="12" s="1"/>
  <c r="G1440" i="12"/>
  <c r="C1440" i="12" s="1"/>
  <c r="D1440" i="12" s="1"/>
  <c r="G1319" i="12"/>
  <c r="C1319" i="12" s="1"/>
  <c r="D1319" i="12" s="1"/>
  <c r="G1270" i="12"/>
  <c r="C1270" i="12" s="1"/>
  <c r="D1270" i="12" s="1"/>
  <c r="G1320" i="12"/>
  <c r="C1320" i="12" s="1"/>
  <c r="D1320" i="12" s="1"/>
  <c r="G1233" i="12"/>
  <c r="C1233" i="12" s="1"/>
  <c r="D1233" i="12" s="1"/>
  <c r="G1486" i="12"/>
  <c r="C1486" i="12" s="1"/>
  <c r="D1486" i="12" s="1"/>
  <c r="G1372" i="12"/>
  <c r="C1372" i="12" s="1"/>
  <c r="D1372" i="12" s="1"/>
  <c r="G1312" i="12"/>
  <c r="C1312" i="12" s="1"/>
  <c r="D1312" i="12" s="1"/>
  <c r="H1312" i="12" s="1"/>
  <c r="G1313" i="12"/>
  <c r="C1313" i="12" s="1"/>
  <c r="D1313" i="12" s="1"/>
  <c r="G1234" i="12"/>
  <c r="C1234" i="12" s="1"/>
  <c r="D1234" i="12" s="1"/>
  <c r="G1419" i="12"/>
  <c r="C1419" i="12" s="1"/>
  <c r="D1419" i="12" s="1"/>
  <c r="H1419" i="12" s="1"/>
  <c r="G1243" i="12"/>
  <c r="C1243" i="12" s="1"/>
  <c r="D1243" i="12" s="1"/>
  <c r="G1309" i="12"/>
  <c r="C1309" i="12" s="1"/>
  <c r="D1309" i="12" s="1"/>
  <c r="G1271" i="12"/>
  <c r="C1271" i="12" s="1"/>
  <c r="D1271" i="12" s="1"/>
  <c r="G1373" i="12"/>
  <c r="C1373" i="12" s="1"/>
  <c r="D1373" i="12" s="1"/>
  <c r="G1445" i="12"/>
  <c r="C1445" i="12" s="1"/>
  <c r="D1445" i="12" s="1"/>
  <c r="G1327" i="12"/>
  <c r="C1327" i="12" s="1"/>
  <c r="D1327" i="12" s="1"/>
  <c r="G1334" i="12"/>
  <c r="C1334" i="12" s="1"/>
  <c r="D1334" i="12" s="1"/>
  <c r="G1250" i="12"/>
  <c r="C1250" i="12" s="1"/>
  <c r="D1250" i="12" s="1"/>
  <c r="G1237" i="12"/>
  <c r="C1237" i="12" s="1"/>
  <c r="D1237" i="12" s="1"/>
  <c r="G1363" i="12"/>
  <c r="C1363" i="12" s="1"/>
  <c r="D1363" i="12" s="1"/>
  <c r="G1330" i="12"/>
  <c r="C1330" i="12" s="1"/>
  <c r="D1330" i="12" s="1"/>
  <c r="G1316" i="12"/>
  <c r="C1316" i="12" s="1"/>
  <c r="D1316" i="12" s="1"/>
  <c r="G1346" i="12"/>
  <c r="C1346" i="12" s="1"/>
  <c r="D1346" i="12" s="1"/>
  <c r="G1279" i="12"/>
  <c r="C1279" i="12" s="1"/>
  <c r="D1279" i="12" s="1"/>
  <c r="G1275" i="12"/>
  <c r="C1275" i="12" s="1"/>
  <c r="D1275" i="12" s="1"/>
  <c r="G1256" i="12"/>
  <c r="C1256" i="12" s="1"/>
  <c r="D1256" i="12" s="1"/>
  <c r="G1340" i="12"/>
  <c r="C1340" i="12" s="1"/>
  <c r="D1340" i="12" s="1"/>
  <c r="G1325" i="12"/>
  <c r="C1325" i="12" s="1"/>
  <c r="D1325" i="12" s="1"/>
  <c r="G1249" i="12"/>
  <c r="C1249" i="12" s="1"/>
  <c r="D1249" i="12" s="1"/>
  <c r="G1315" i="12"/>
  <c r="C1315" i="12" s="1"/>
  <c r="D1315" i="12" s="1"/>
  <c r="G1299" i="12"/>
  <c r="C1299" i="12" s="1"/>
  <c r="D1299" i="12" s="1"/>
  <c r="G1392" i="12"/>
  <c r="C1392" i="12" s="1"/>
  <c r="D1392" i="12" s="1"/>
  <c r="H1392" i="12" s="1"/>
  <c r="G1300" i="12"/>
  <c r="C1300" i="12" s="1"/>
  <c r="D1300" i="12" s="1"/>
  <c r="G1305" i="12"/>
  <c r="C1305" i="12" s="1"/>
  <c r="D1305" i="12" s="1"/>
  <c r="G1323" i="12"/>
  <c r="C1323" i="12" s="1"/>
  <c r="D1323" i="12" s="1"/>
  <c r="H1323" i="12" s="1"/>
  <c r="G1276" i="12"/>
  <c r="C1276" i="12" s="1"/>
  <c r="D1276" i="12" s="1"/>
  <c r="G1331" i="12"/>
  <c r="C1331" i="12" s="1"/>
  <c r="D1331" i="12" s="1"/>
  <c r="H1331" i="12" s="1"/>
  <c r="G1241" i="12"/>
  <c r="C1241" i="12" s="1"/>
  <c r="D1241" i="12" s="1"/>
  <c r="G1370" i="12"/>
  <c r="C1370" i="12" s="1"/>
  <c r="D1370" i="12" s="1"/>
  <c r="G1381" i="12"/>
  <c r="C1381" i="12" s="1"/>
  <c r="D1381" i="12" s="1"/>
  <c r="G1458" i="12"/>
  <c r="C1458" i="12" s="1"/>
  <c r="D1458" i="12" s="1"/>
  <c r="G1415" i="12"/>
  <c r="C1415" i="12" s="1"/>
  <c r="D1415" i="12" s="1"/>
  <c r="H1415" i="12" s="1"/>
  <c r="G1375" i="12"/>
  <c r="C1375" i="12" s="1"/>
  <c r="D1375" i="12" s="1"/>
  <c r="H1375" i="12" s="1"/>
  <c r="G1371" i="12"/>
  <c r="C1371" i="12" s="1"/>
  <c r="D1371" i="12" s="1"/>
  <c r="G1360" i="12"/>
  <c r="C1360" i="12" s="1"/>
  <c r="D1360" i="12" s="1"/>
  <c r="H1360" i="12" s="1"/>
  <c r="AF1360" i="12" s="1"/>
  <c r="G1332" i="12"/>
  <c r="C1332" i="12" s="1"/>
  <c r="D1332" i="12" s="1"/>
  <c r="G1289" i="12"/>
  <c r="C1289" i="12" s="1"/>
  <c r="D1289" i="12" s="1"/>
  <c r="H1289" i="12" s="1"/>
  <c r="G1272" i="12"/>
  <c r="C1272" i="12" s="1"/>
  <c r="D1272" i="12" s="1"/>
  <c r="H1272" i="12" s="1"/>
  <c r="G1265" i="12"/>
  <c r="C1265" i="12" s="1"/>
  <c r="D1265" i="12" s="1"/>
  <c r="H1265" i="12" s="1"/>
  <c r="G1354" i="12"/>
  <c r="C1354" i="12" s="1"/>
  <c r="D1354" i="12" s="1"/>
  <c r="H1354" i="12" s="1"/>
  <c r="G1298" i="12"/>
  <c r="C1298" i="12" s="1"/>
  <c r="D1298" i="12" s="1"/>
  <c r="G1255" i="12"/>
  <c r="C1255" i="12" s="1"/>
  <c r="D1255" i="12" s="1"/>
  <c r="G1358" i="12"/>
  <c r="C1358" i="12" s="1"/>
  <c r="D1358" i="12" s="1"/>
  <c r="G1322" i="12"/>
  <c r="C1322" i="12" s="1"/>
  <c r="D1322" i="12" s="1"/>
  <c r="G1295" i="12"/>
  <c r="C1295" i="12" s="1"/>
  <c r="D1295" i="12" s="1"/>
  <c r="G1284" i="12"/>
  <c r="C1284" i="12" s="1"/>
  <c r="D1284" i="12" s="1"/>
  <c r="G1262" i="12"/>
  <c r="C1262" i="12" s="1"/>
  <c r="D1262" i="12" s="1"/>
  <c r="G1281" i="12"/>
  <c r="C1281" i="12" s="1"/>
  <c r="D1281" i="12" s="1"/>
  <c r="G1380" i="12"/>
  <c r="C1380" i="12" s="1"/>
  <c r="D1380" i="12" s="1"/>
  <c r="G1452" i="12"/>
  <c r="C1452" i="12" s="1"/>
  <c r="D1452" i="12" s="1"/>
  <c r="G1437" i="12"/>
  <c r="C1437" i="12" s="1"/>
  <c r="D1437" i="12" s="1"/>
  <c r="H1437" i="12" s="1"/>
  <c r="G1416" i="12"/>
  <c r="C1416" i="12" s="1"/>
  <c r="D1416" i="12" s="1"/>
  <c r="G1247" i="12"/>
  <c r="C1247" i="12" s="1"/>
  <c r="D1247" i="12" s="1"/>
  <c r="G1246" i="12"/>
  <c r="C1246" i="12" s="1"/>
  <c r="D1246" i="12" s="1"/>
  <c r="G1242" i="12"/>
  <c r="C1242" i="12" s="1"/>
  <c r="D1242" i="12" s="1"/>
  <c r="G1369" i="12"/>
  <c r="C1369" i="12" s="1"/>
  <c r="D1369" i="12" s="1"/>
  <c r="H1369" i="12" s="1"/>
  <c r="G1306" i="12"/>
  <c r="C1306" i="12" s="1"/>
  <c r="D1306" i="12" s="1"/>
  <c r="G1244" i="12"/>
  <c r="C1244" i="12" s="1"/>
  <c r="D1244" i="12" s="1"/>
  <c r="G1368" i="12"/>
  <c r="C1368" i="12" s="1"/>
  <c r="D1368" i="12" s="1"/>
  <c r="G1268" i="12"/>
  <c r="C1268" i="12" s="1"/>
  <c r="D1268" i="12" s="1"/>
  <c r="H1268" i="12" s="1"/>
  <c r="G1361" i="12"/>
  <c r="C1361" i="12" s="1"/>
  <c r="D1361" i="12" s="1"/>
  <c r="G1287" i="12"/>
  <c r="C1287" i="12" s="1"/>
  <c r="D1287" i="12" s="1"/>
  <c r="G1273" i="12"/>
  <c r="C1273" i="12" s="1"/>
  <c r="D1273" i="12" s="1"/>
  <c r="G1403" i="12"/>
  <c r="C1403" i="12" s="1"/>
  <c r="D1403" i="12" s="1"/>
  <c r="H1403" i="12" s="1"/>
  <c r="G1377" i="12"/>
  <c r="C1377" i="12" s="1"/>
  <c r="D1377" i="12" s="1"/>
  <c r="G1402" i="12"/>
  <c r="C1402" i="12" s="1"/>
  <c r="D1402" i="12" s="1"/>
  <c r="G1396" i="12"/>
  <c r="C1396" i="12" s="1"/>
  <c r="D1396" i="12" s="1"/>
  <c r="H1396" i="12" s="1"/>
  <c r="AF1396" i="12" s="1"/>
  <c r="G1277" i="12"/>
  <c r="C1277" i="12" s="1"/>
  <c r="D1277" i="12" s="1"/>
  <c r="G1349" i="12"/>
  <c r="C1349" i="12" s="1"/>
  <c r="D1349" i="12" s="1"/>
  <c r="G1302" i="12"/>
  <c r="C1302" i="12" s="1"/>
  <c r="D1302" i="12" s="1"/>
  <c r="G1264" i="12"/>
  <c r="C1264" i="12" s="1"/>
  <c r="D1264" i="12" s="1"/>
  <c r="H1264" i="12" s="1"/>
  <c r="G1253" i="12"/>
  <c r="C1253" i="12" s="1"/>
  <c r="D1253" i="12" s="1"/>
  <c r="G1338" i="12"/>
  <c r="C1338" i="12" s="1"/>
  <c r="D1338" i="12" s="1"/>
  <c r="G1230" i="12"/>
  <c r="C1230" i="12" s="1"/>
  <c r="D1230" i="12" s="1"/>
  <c r="G1350" i="12"/>
  <c r="C1350" i="12" s="1"/>
  <c r="D1350" i="12" s="1"/>
  <c r="H1350" i="12" s="1"/>
  <c r="G1343" i="12"/>
  <c r="C1343" i="12" s="1"/>
  <c r="D1343" i="12" s="1"/>
  <c r="G1356" i="12"/>
  <c r="C1356" i="12" s="1"/>
  <c r="D1356" i="12" s="1"/>
  <c r="G1328" i="12"/>
  <c r="C1328" i="12" s="1"/>
  <c r="D1328" i="12" s="1"/>
  <c r="H1328" i="12" s="1"/>
  <c r="G1301" i="12"/>
  <c r="C1301" i="12" s="1"/>
  <c r="D1301" i="12" s="1"/>
  <c r="H1301" i="12" s="1"/>
  <c r="G1304" i="12"/>
  <c r="C1304" i="12" s="1"/>
  <c r="D1304" i="12" s="1"/>
  <c r="G1352" i="12"/>
  <c r="C1352" i="12" s="1"/>
  <c r="D1352" i="12" s="1"/>
  <c r="H1352" i="12" s="1"/>
  <c r="G1364" i="12"/>
  <c r="C1364" i="12" s="1"/>
  <c r="D1364" i="12" s="1"/>
  <c r="H1364" i="12" s="1"/>
  <c r="AF1364" i="12" s="1"/>
  <c r="G1173" i="12"/>
  <c r="C1173" i="12" s="1"/>
  <c r="D1173" i="12" s="1"/>
  <c r="H1173" i="12" s="1"/>
  <c r="G1081" i="12"/>
  <c r="C1081" i="12" s="1"/>
  <c r="D1081" i="12" s="1"/>
  <c r="H1081" i="12" s="1"/>
  <c r="G1050" i="12"/>
  <c r="C1050" i="12" s="1"/>
  <c r="D1050" i="12" s="1"/>
  <c r="G1102" i="12"/>
  <c r="C1102" i="12" s="1"/>
  <c r="D1102" i="12" s="1"/>
  <c r="H1102" i="12" s="1"/>
  <c r="G1252" i="12"/>
  <c r="C1252" i="12" s="1"/>
  <c r="D1252" i="12" s="1"/>
  <c r="G1105" i="12"/>
  <c r="C1105" i="12" s="1"/>
  <c r="D1105" i="12" s="1"/>
  <c r="H1105" i="12" s="1"/>
  <c r="AF1105" i="12" s="1"/>
  <c r="G1073" i="12"/>
  <c r="C1073" i="12" s="1"/>
  <c r="D1073" i="12" s="1"/>
  <c r="G1231" i="12"/>
  <c r="C1231" i="12" s="1"/>
  <c r="D1231" i="12" s="1"/>
  <c r="H1231" i="12" s="1"/>
  <c r="AF1231" i="12" s="1"/>
  <c r="G1189" i="12"/>
  <c r="C1189" i="12" s="1"/>
  <c r="D1189" i="12" s="1"/>
  <c r="G1029" i="12"/>
  <c r="C1029" i="12" s="1"/>
  <c r="D1029" i="12" s="1"/>
  <c r="G1336" i="12"/>
  <c r="C1336" i="12" s="1"/>
  <c r="D1336" i="12" s="1"/>
  <c r="G1282" i="12"/>
  <c r="C1282" i="12" s="1"/>
  <c r="D1282" i="12" s="1"/>
  <c r="H1282" i="12" s="1"/>
  <c r="G1238" i="12"/>
  <c r="C1238" i="12" s="1"/>
  <c r="D1238" i="12" s="1"/>
  <c r="G1137" i="12"/>
  <c r="C1137" i="12" s="1"/>
  <c r="D1137" i="12" s="1"/>
  <c r="H1137" i="12" s="1"/>
  <c r="G1126" i="12"/>
  <c r="C1126" i="12" s="1"/>
  <c r="D1126" i="12" s="1"/>
  <c r="H1126" i="12" s="1"/>
  <c r="G1040" i="12"/>
  <c r="C1040" i="12" s="1"/>
  <c r="D1040" i="12" s="1"/>
  <c r="H1040" i="12" s="1"/>
  <c r="AF1040" i="12" s="1"/>
  <c r="G1222" i="12"/>
  <c r="C1222" i="12" s="1"/>
  <c r="D1222" i="12" s="1"/>
  <c r="H1222" i="12" s="1"/>
  <c r="G1348" i="12"/>
  <c r="C1348" i="12" s="1"/>
  <c r="D1348" i="12" s="1"/>
  <c r="G1280" i="12"/>
  <c r="C1280" i="12" s="1"/>
  <c r="D1280" i="12" s="1"/>
  <c r="G1193" i="12"/>
  <c r="C1193" i="12" s="1"/>
  <c r="D1193" i="12" s="1"/>
  <c r="G1180" i="12"/>
  <c r="C1180" i="12" s="1"/>
  <c r="D1180" i="12" s="1"/>
  <c r="H1180" i="12" s="1"/>
  <c r="G1214" i="12"/>
  <c r="C1214" i="12" s="1"/>
  <c r="D1214" i="12" s="1"/>
  <c r="H1214" i="12" s="1"/>
  <c r="G1175" i="12"/>
  <c r="C1175" i="12" s="1"/>
  <c r="D1175" i="12" s="1"/>
  <c r="H1175" i="12" s="1"/>
  <c r="AF1175" i="12" s="1"/>
  <c r="G1072" i="12"/>
  <c r="C1072" i="12" s="1"/>
  <c r="D1072" i="12" s="1"/>
  <c r="G1012" i="12"/>
  <c r="C1012" i="12" s="1"/>
  <c r="D1012" i="12" s="1"/>
  <c r="H1012" i="12" s="1"/>
  <c r="AF1012" i="12" s="1"/>
  <c r="G1261" i="12"/>
  <c r="C1261" i="12" s="1"/>
  <c r="D1261" i="12" s="1"/>
  <c r="H1261" i="12" s="1"/>
  <c r="G1351" i="12"/>
  <c r="C1351" i="12" s="1"/>
  <c r="D1351" i="12" s="1"/>
  <c r="H1351" i="12" s="1"/>
  <c r="AF1351" i="12" s="1"/>
  <c r="G1333" i="12"/>
  <c r="C1333" i="12" s="1"/>
  <c r="D1333" i="12" s="1"/>
  <c r="H1333" i="12" s="1"/>
  <c r="AF1333" i="12" s="1"/>
  <c r="G1257" i="12"/>
  <c r="C1257" i="12" s="1"/>
  <c r="D1257" i="12" s="1"/>
  <c r="G1353" i="12"/>
  <c r="C1353" i="12" s="1"/>
  <c r="D1353" i="12" s="1"/>
  <c r="H1353" i="12" s="1"/>
  <c r="AF1353" i="12" s="1"/>
  <c r="G1259" i="12"/>
  <c r="C1259" i="12" s="1"/>
  <c r="D1259" i="12" s="1"/>
  <c r="G1116" i="12"/>
  <c r="C1116" i="12" s="1"/>
  <c r="D1116" i="12" s="1"/>
  <c r="G1078" i="12"/>
  <c r="C1078" i="12" s="1"/>
  <c r="D1078" i="12" s="1"/>
  <c r="G1307" i="12"/>
  <c r="C1307" i="12" s="1"/>
  <c r="D1307" i="12" s="1"/>
  <c r="G1288" i="12"/>
  <c r="C1288" i="12" s="1"/>
  <c r="D1288" i="12" s="1"/>
  <c r="H1288" i="12" s="1"/>
  <c r="G1357" i="12"/>
  <c r="C1357" i="12" s="1"/>
  <c r="D1357" i="12" s="1"/>
  <c r="G1236" i="12"/>
  <c r="C1236" i="12" s="1"/>
  <c r="D1236" i="12" s="1"/>
  <c r="G1185" i="12"/>
  <c r="C1185" i="12" s="1"/>
  <c r="D1185" i="12" s="1"/>
  <c r="G1115" i="12"/>
  <c r="C1115" i="12" s="1"/>
  <c r="D1115" i="12" s="1"/>
  <c r="G1062" i="12"/>
  <c r="C1062" i="12" s="1"/>
  <c r="D1062" i="12" s="1"/>
  <c r="G1267" i="12"/>
  <c r="C1267" i="12" s="1"/>
  <c r="D1267" i="12" s="1"/>
  <c r="G1290" i="12"/>
  <c r="C1290" i="12" s="1"/>
  <c r="D1290" i="12" s="1"/>
  <c r="G1291" i="12"/>
  <c r="C1291" i="12" s="1"/>
  <c r="D1291" i="12" s="1"/>
  <c r="H1291" i="12" s="1"/>
  <c r="AF1291" i="12" s="1"/>
  <c r="G1296" i="12"/>
  <c r="C1296" i="12" s="1"/>
  <c r="D1296" i="12" s="1"/>
  <c r="H1296" i="12" s="1"/>
  <c r="G1266" i="12"/>
  <c r="C1266" i="12" s="1"/>
  <c r="D1266" i="12" s="1"/>
  <c r="H1266" i="12" s="1"/>
  <c r="AF1266" i="12" s="1"/>
  <c r="G1009" i="12"/>
  <c r="C1009" i="12" s="1"/>
  <c r="D1009" i="12" s="1"/>
  <c r="G1229" i="12"/>
  <c r="C1229" i="12" s="1"/>
  <c r="D1229" i="12" s="1"/>
  <c r="H1229" i="12" s="1"/>
  <c r="G1188" i="12"/>
  <c r="C1188" i="12" s="1"/>
  <c r="D1188" i="12" s="1"/>
  <c r="G1166" i="12"/>
  <c r="C1166" i="12" s="1"/>
  <c r="D1166" i="12" s="1"/>
  <c r="G1157" i="12"/>
  <c r="C1157" i="12" s="1"/>
  <c r="D1157" i="12" s="1"/>
  <c r="G1228" i="12"/>
  <c r="C1228" i="12" s="1"/>
  <c r="D1228" i="12" s="1"/>
  <c r="H1228" i="12" s="1"/>
  <c r="AF1228" i="12" s="1"/>
  <c r="G1203" i="12"/>
  <c r="C1203" i="12" s="1"/>
  <c r="D1203" i="12" s="1"/>
  <c r="G1171" i="12"/>
  <c r="C1171" i="12" s="1"/>
  <c r="D1171" i="12" s="1"/>
  <c r="G1318" i="12"/>
  <c r="C1318" i="12" s="1"/>
  <c r="D1318" i="12" s="1"/>
  <c r="G1341" i="12"/>
  <c r="C1341" i="12" s="1"/>
  <c r="D1341" i="12" s="1"/>
  <c r="G1089" i="12"/>
  <c r="C1089" i="12" s="1"/>
  <c r="D1089" i="12" s="1"/>
  <c r="G1065" i="12"/>
  <c r="C1065" i="12" s="1"/>
  <c r="D1065" i="12" s="1"/>
  <c r="G1294" i="12"/>
  <c r="C1294" i="12" s="1"/>
  <c r="D1294" i="12" s="1"/>
  <c r="G1278" i="12"/>
  <c r="C1278" i="12" s="1"/>
  <c r="D1278" i="12" s="1"/>
  <c r="G1140" i="12"/>
  <c r="C1140" i="12" s="1"/>
  <c r="D1140" i="12" s="1"/>
  <c r="G1134" i="12"/>
  <c r="C1134" i="12" s="1"/>
  <c r="D1134" i="12" s="1"/>
  <c r="G1088" i="12"/>
  <c r="C1088" i="12" s="1"/>
  <c r="D1088" i="12" s="1"/>
  <c r="G1042" i="12"/>
  <c r="C1042" i="12" s="1"/>
  <c r="D1042" i="12" s="1"/>
  <c r="H1042" i="12" s="1"/>
  <c r="AF1042" i="12" s="1"/>
  <c r="G1010" i="12"/>
  <c r="C1010" i="12" s="1"/>
  <c r="D1010" i="12" s="1"/>
  <c r="G1321" i="12"/>
  <c r="C1321" i="12" s="1"/>
  <c r="D1321" i="12" s="1"/>
  <c r="G1260" i="12"/>
  <c r="C1260" i="12" s="1"/>
  <c r="D1260" i="12" s="1"/>
  <c r="G1355" i="12"/>
  <c r="C1355" i="12" s="1"/>
  <c r="D1355" i="12" s="1"/>
  <c r="H1355" i="12" s="1"/>
  <c r="G1339" i="12"/>
  <c r="C1339" i="12" s="1"/>
  <c r="D1339" i="12" s="1"/>
  <c r="G1269" i="12"/>
  <c r="C1269" i="12" s="1"/>
  <c r="D1269" i="12" s="1"/>
  <c r="G1263" i="12"/>
  <c r="C1263" i="12" s="1"/>
  <c r="D1263" i="12" s="1"/>
  <c r="G1283" i="12"/>
  <c r="C1283" i="12" s="1"/>
  <c r="D1283" i="12" s="1"/>
  <c r="H1283" i="12" s="1"/>
  <c r="G1383" i="12"/>
  <c r="C1383" i="12" s="1"/>
  <c r="D1383" i="12" s="1"/>
  <c r="G1094" i="12"/>
  <c r="C1094" i="12" s="1"/>
  <c r="D1094" i="12" s="1"/>
  <c r="G1053" i="12"/>
  <c r="C1053" i="12" s="1"/>
  <c r="D1053" i="12" s="1"/>
  <c r="G1017" i="12"/>
  <c r="C1017" i="12" s="1"/>
  <c r="D1017" i="12" s="1"/>
  <c r="G1218" i="12"/>
  <c r="C1218" i="12" s="1"/>
  <c r="D1218" i="12" s="1"/>
  <c r="G1152" i="12"/>
  <c r="C1152" i="12" s="1"/>
  <c r="D1152" i="12" s="1"/>
  <c r="G1139" i="12"/>
  <c r="C1139" i="12" s="1"/>
  <c r="D1139" i="12" s="1"/>
  <c r="G1041" i="12"/>
  <c r="C1041" i="12" s="1"/>
  <c r="D1041" i="12" s="1"/>
  <c r="G1025" i="12"/>
  <c r="C1025" i="12" s="1"/>
  <c r="D1025" i="12" s="1"/>
  <c r="G1015" i="12"/>
  <c r="C1015" i="12" s="1"/>
  <c r="D1015" i="12" s="1"/>
  <c r="G1190" i="12"/>
  <c r="C1190" i="12" s="1"/>
  <c r="D1190" i="12" s="1"/>
  <c r="G1317" i="12"/>
  <c r="C1317" i="12" s="1"/>
  <c r="D1317" i="12" s="1"/>
  <c r="G1342" i="12"/>
  <c r="C1342" i="12" s="1"/>
  <c r="D1342" i="12" s="1"/>
  <c r="G1254" i="12"/>
  <c r="C1254" i="12" s="1"/>
  <c r="D1254" i="12" s="1"/>
  <c r="G1326" i="12"/>
  <c r="C1326" i="12" s="1"/>
  <c r="D1326" i="12" s="1"/>
  <c r="G1258" i="12"/>
  <c r="C1258" i="12" s="1"/>
  <c r="D1258" i="12" s="1"/>
  <c r="G1297" i="12"/>
  <c r="C1297" i="12" s="1"/>
  <c r="D1297" i="12" s="1"/>
  <c r="G1362" i="12"/>
  <c r="C1362" i="12" s="1"/>
  <c r="D1362" i="12" s="1"/>
  <c r="G1314" i="12"/>
  <c r="C1314" i="12" s="1"/>
  <c r="D1314" i="12" s="1"/>
  <c r="G1248" i="12"/>
  <c r="C1248" i="12" s="1"/>
  <c r="D1248" i="12" s="1"/>
  <c r="G1161" i="12"/>
  <c r="C1161" i="12" s="1"/>
  <c r="D1161" i="12" s="1"/>
  <c r="G1129" i="12"/>
  <c r="C1129" i="12" s="1"/>
  <c r="D1129" i="12" s="1"/>
  <c r="G1120" i="12"/>
  <c r="C1120" i="12" s="1"/>
  <c r="D1120" i="12" s="1"/>
  <c r="G1212" i="12"/>
  <c r="C1212" i="12" s="1"/>
  <c r="D1212" i="12" s="1"/>
  <c r="G1198" i="12"/>
  <c r="C1198" i="12" s="1"/>
  <c r="D1198" i="12" s="1"/>
  <c r="G1177" i="12"/>
  <c r="C1177" i="12" s="1"/>
  <c r="D1177" i="12" s="1"/>
  <c r="G1144" i="12"/>
  <c r="C1144" i="12" s="1"/>
  <c r="D1144" i="12" s="1"/>
  <c r="G1100" i="12"/>
  <c r="C1100" i="12" s="1"/>
  <c r="D1100" i="12" s="1"/>
  <c r="G1064" i="12"/>
  <c r="C1064" i="12" s="1"/>
  <c r="D1064" i="12" s="1"/>
  <c r="G1060" i="12"/>
  <c r="C1060" i="12" s="1"/>
  <c r="D1060" i="12" s="1"/>
  <c r="G1013" i="12"/>
  <c r="C1013" i="12" s="1"/>
  <c r="D1013" i="12" s="1"/>
  <c r="G1344" i="12"/>
  <c r="C1344" i="12" s="1"/>
  <c r="D1344" i="12" s="1"/>
  <c r="G1240" i="12"/>
  <c r="C1240" i="12" s="1"/>
  <c r="D1240" i="12" s="1"/>
  <c r="H1240" i="12" s="1"/>
  <c r="G1274" i="12"/>
  <c r="C1274" i="12" s="1"/>
  <c r="D1274" i="12" s="1"/>
  <c r="G1329" i="12"/>
  <c r="C1329" i="12" s="1"/>
  <c r="D1329" i="12" s="1"/>
  <c r="G1235" i="12"/>
  <c r="C1235" i="12" s="1"/>
  <c r="D1235" i="12" s="1"/>
  <c r="G1365" i="12"/>
  <c r="C1365" i="12" s="1"/>
  <c r="D1365" i="12" s="1"/>
  <c r="G1303" i="12"/>
  <c r="C1303" i="12" s="1"/>
  <c r="D1303" i="12" s="1"/>
  <c r="G1293" i="12"/>
  <c r="C1293" i="12" s="1"/>
  <c r="D1293" i="12" s="1"/>
  <c r="G1211" i="12"/>
  <c r="C1211" i="12" s="1"/>
  <c r="D1211" i="12" s="1"/>
  <c r="G1176" i="12"/>
  <c r="C1176" i="12" s="1"/>
  <c r="D1176" i="12" s="1"/>
  <c r="G1135" i="12"/>
  <c r="C1135" i="12" s="1"/>
  <c r="D1135" i="12" s="1"/>
  <c r="G1124" i="12"/>
  <c r="C1124" i="12" s="1"/>
  <c r="D1124" i="12" s="1"/>
  <c r="G1117" i="12"/>
  <c r="C1117" i="12" s="1"/>
  <c r="D1117" i="12" s="1"/>
  <c r="G1036" i="12"/>
  <c r="C1036" i="12" s="1"/>
  <c r="D1036" i="12" s="1"/>
  <c r="G1226" i="12"/>
  <c r="C1226" i="12" s="1"/>
  <c r="D1226" i="12" s="1"/>
  <c r="G1143" i="12"/>
  <c r="C1143" i="12" s="1"/>
  <c r="D1143" i="12" s="1"/>
  <c r="G1045" i="12"/>
  <c r="C1045" i="12" s="1"/>
  <c r="D1045" i="12" s="1"/>
  <c r="G1007" i="12"/>
  <c r="C1007" i="12" s="1"/>
  <c r="D1007" i="12" s="1"/>
  <c r="G1225" i="12"/>
  <c r="C1225" i="12" s="1"/>
  <c r="D1225" i="12" s="1"/>
  <c r="G1174" i="12"/>
  <c r="C1174" i="12" s="1"/>
  <c r="D1174" i="12" s="1"/>
  <c r="H1174" i="12" s="1"/>
  <c r="G1113" i="12"/>
  <c r="C1113" i="12" s="1"/>
  <c r="D1113" i="12" s="1"/>
  <c r="G1196" i="12"/>
  <c r="C1196" i="12" s="1"/>
  <c r="D1196" i="12" s="1"/>
  <c r="G1141" i="12"/>
  <c r="C1141" i="12" s="1"/>
  <c r="D1141" i="12" s="1"/>
  <c r="G1146" i="12"/>
  <c r="C1146" i="12" s="1"/>
  <c r="D1146" i="12" s="1"/>
  <c r="G1219" i="12"/>
  <c r="C1219" i="12" s="1"/>
  <c r="D1219" i="12" s="1"/>
  <c r="G1206" i="12"/>
  <c r="C1206" i="12" s="1"/>
  <c r="D1206" i="12" s="1"/>
  <c r="G1123" i="12"/>
  <c r="C1123" i="12" s="1"/>
  <c r="D1123" i="12" s="1"/>
  <c r="G1106" i="12"/>
  <c r="C1106" i="12" s="1"/>
  <c r="D1106" i="12" s="1"/>
  <c r="G1056" i="12"/>
  <c r="C1056" i="12" s="1"/>
  <c r="D1056" i="12" s="1"/>
  <c r="G1028" i="12"/>
  <c r="C1028" i="12" s="1"/>
  <c r="D1028" i="12" s="1"/>
  <c r="G1014" i="12"/>
  <c r="C1014" i="12" s="1"/>
  <c r="D1014" i="12" s="1"/>
  <c r="G1168" i="12"/>
  <c r="C1168" i="12" s="1"/>
  <c r="D1168" i="12" s="1"/>
  <c r="G1076" i="12"/>
  <c r="C1076" i="12" s="1"/>
  <c r="D1076" i="12" s="1"/>
  <c r="G1080" i="12"/>
  <c r="C1080" i="12" s="1"/>
  <c r="D1080" i="12" s="1"/>
  <c r="G1043" i="12"/>
  <c r="C1043" i="12" s="1"/>
  <c r="D1043" i="12" s="1"/>
  <c r="G1199" i="12"/>
  <c r="C1199" i="12" s="1"/>
  <c r="D1199" i="12" s="1"/>
  <c r="G1091" i="12"/>
  <c r="C1091" i="12" s="1"/>
  <c r="D1091" i="12" s="1"/>
  <c r="G1054" i="12"/>
  <c r="C1054" i="12" s="1"/>
  <c r="D1054" i="12" s="1"/>
  <c r="G1220" i="12"/>
  <c r="C1220" i="12" s="1"/>
  <c r="D1220" i="12" s="1"/>
  <c r="G1107" i="12"/>
  <c r="C1107" i="12" s="1"/>
  <c r="D1107" i="12" s="1"/>
  <c r="G1018" i="12"/>
  <c r="C1018" i="12" s="1"/>
  <c r="D1018" i="12" s="1"/>
  <c r="G1059" i="12"/>
  <c r="C1059" i="12" s="1"/>
  <c r="D1059" i="12" s="1"/>
  <c r="G1209" i="12"/>
  <c r="C1209" i="12" s="1"/>
  <c r="D1209" i="12" s="1"/>
  <c r="G1082" i="12"/>
  <c r="C1082" i="12" s="1"/>
  <c r="D1082" i="12" s="1"/>
  <c r="G1186" i="12"/>
  <c r="C1186" i="12" s="1"/>
  <c r="D1186" i="12" s="1"/>
  <c r="G1131" i="12"/>
  <c r="C1131" i="12" s="1"/>
  <c r="D1131" i="12" s="1"/>
  <c r="G1148" i="12"/>
  <c r="C1148" i="12" s="1"/>
  <c r="D1148" i="12" s="1"/>
  <c r="G1020" i="12"/>
  <c r="C1020" i="12" s="1"/>
  <c r="D1020" i="12" s="1"/>
  <c r="G1160" i="12"/>
  <c r="C1160" i="12" s="1"/>
  <c r="D1160" i="12" s="1"/>
  <c r="G1114" i="12"/>
  <c r="C1114" i="12" s="1"/>
  <c r="D1114" i="12" s="1"/>
  <c r="G1069" i="12"/>
  <c r="C1069" i="12" s="1"/>
  <c r="D1069" i="12" s="1"/>
  <c r="G1202" i="12"/>
  <c r="C1202" i="12" s="1"/>
  <c r="D1202" i="12" s="1"/>
  <c r="G1068" i="12"/>
  <c r="C1068" i="12" s="1"/>
  <c r="D1068" i="12" s="1"/>
  <c r="G1101" i="12"/>
  <c r="C1101" i="12" s="1"/>
  <c r="D1101" i="12" s="1"/>
  <c r="G1067" i="12"/>
  <c r="C1067" i="12" s="1"/>
  <c r="D1067" i="12" s="1"/>
  <c r="G1048" i="12"/>
  <c r="C1048" i="12" s="1"/>
  <c r="D1048" i="12" s="1"/>
  <c r="G1227" i="12"/>
  <c r="C1227" i="12" s="1"/>
  <c r="D1227" i="12" s="1"/>
  <c r="G1179" i="12"/>
  <c r="C1179" i="12" s="1"/>
  <c r="D1179" i="12" s="1"/>
  <c r="G1232" i="12"/>
  <c r="C1232" i="12" s="1"/>
  <c r="D1232" i="12" s="1"/>
  <c r="G1153" i="12"/>
  <c r="C1153" i="12" s="1"/>
  <c r="D1153" i="12" s="1"/>
  <c r="G1034" i="12"/>
  <c r="C1034" i="12" s="1"/>
  <c r="D1034" i="12" s="1"/>
  <c r="G1201" i="12"/>
  <c r="C1201" i="12" s="1"/>
  <c r="D1201" i="12" s="1"/>
  <c r="G1077" i="12"/>
  <c r="C1077" i="12" s="1"/>
  <c r="D1077" i="12" s="1"/>
  <c r="G1217" i="12"/>
  <c r="C1217" i="12" s="1"/>
  <c r="D1217" i="12" s="1"/>
  <c r="G1191" i="12"/>
  <c r="C1191" i="12" s="1"/>
  <c r="D1191" i="12" s="1"/>
  <c r="G1221" i="12"/>
  <c r="C1221" i="12" s="1"/>
  <c r="D1221" i="12" s="1"/>
  <c r="G1032" i="12"/>
  <c r="C1032" i="12" s="1"/>
  <c r="D1032" i="12" s="1"/>
  <c r="G1132" i="12"/>
  <c r="C1132" i="12" s="1"/>
  <c r="D1132" i="12" s="1"/>
  <c r="G1038" i="12"/>
  <c r="C1038" i="12" s="1"/>
  <c r="D1038" i="12" s="1"/>
  <c r="G1205" i="12"/>
  <c r="C1205" i="12" s="1"/>
  <c r="D1205" i="12" s="1"/>
  <c r="H1205" i="12" s="1"/>
  <c r="G1127" i="12"/>
  <c r="C1127" i="12" s="1"/>
  <c r="D1127" i="12" s="1"/>
  <c r="G1215" i="12"/>
  <c r="C1215" i="12" s="1"/>
  <c r="D1215" i="12" s="1"/>
  <c r="G1169" i="12"/>
  <c r="C1169" i="12" s="1"/>
  <c r="D1169" i="12" s="1"/>
  <c r="G1047" i="12"/>
  <c r="C1047" i="12" s="1"/>
  <c r="D1047" i="12" s="1"/>
  <c r="G1027" i="12"/>
  <c r="C1027" i="12" s="1"/>
  <c r="D1027" i="12" s="1"/>
  <c r="H1027" i="12" s="1"/>
  <c r="G1170" i="12"/>
  <c r="C1170" i="12" s="1"/>
  <c r="D1170" i="12" s="1"/>
  <c r="G1128" i="12"/>
  <c r="C1128" i="12" s="1"/>
  <c r="D1128" i="12" s="1"/>
  <c r="G1083" i="12"/>
  <c r="C1083" i="12" s="1"/>
  <c r="D1083" i="12" s="1"/>
  <c r="H1083" i="12" s="1"/>
  <c r="G1005" i="12"/>
  <c r="C1005" i="12" s="1"/>
  <c r="D1005" i="12" s="1"/>
  <c r="G1151" i="12"/>
  <c r="C1151" i="12" s="1"/>
  <c r="D1151" i="12" s="1"/>
  <c r="H1151" i="12" s="1"/>
  <c r="G1103" i="12"/>
  <c r="C1103" i="12" s="1"/>
  <c r="D1103" i="12" s="1"/>
  <c r="G1090" i="12"/>
  <c r="C1090" i="12" s="1"/>
  <c r="D1090" i="12" s="1"/>
  <c r="H1090" i="12" s="1"/>
  <c r="G1024" i="12"/>
  <c r="C1024" i="12" s="1"/>
  <c r="D1024" i="12" s="1"/>
  <c r="G1147" i="12"/>
  <c r="C1147" i="12" s="1"/>
  <c r="D1147" i="12" s="1"/>
  <c r="H1147" i="12" s="1"/>
  <c r="AF1147" i="12" s="1"/>
  <c r="G1075" i="12"/>
  <c r="C1075" i="12" s="1"/>
  <c r="D1075" i="12" s="1"/>
  <c r="G1099" i="12"/>
  <c r="C1099" i="12" s="1"/>
  <c r="D1099" i="12" s="1"/>
  <c r="G1142" i="12"/>
  <c r="C1142" i="12" s="1"/>
  <c r="D1142" i="12" s="1"/>
  <c r="G1187" i="12"/>
  <c r="C1187" i="12" s="1"/>
  <c r="D1187" i="12" s="1"/>
  <c r="G1125" i="12"/>
  <c r="C1125" i="12" s="1"/>
  <c r="D1125" i="12" s="1"/>
  <c r="G1112" i="12"/>
  <c r="C1112" i="12" s="1"/>
  <c r="D1112" i="12" s="1"/>
  <c r="G1194" i="12"/>
  <c r="C1194" i="12" s="1"/>
  <c r="D1194" i="12" s="1"/>
  <c r="G1066" i="12"/>
  <c r="C1066" i="12" s="1"/>
  <c r="D1066" i="12" s="1"/>
  <c r="G1057" i="12"/>
  <c r="C1057" i="12" s="1"/>
  <c r="D1057" i="12" s="1"/>
  <c r="H1057" i="12" s="1"/>
  <c r="G1049" i="12"/>
  <c r="C1049" i="12" s="1"/>
  <c r="D1049" i="12" s="1"/>
  <c r="G1207" i="12"/>
  <c r="C1207" i="12" s="1"/>
  <c r="D1207" i="12" s="1"/>
  <c r="G1122" i="12"/>
  <c r="C1122" i="12" s="1"/>
  <c r="D1122" i="12" s="1"/>
  <c r="G1087" i="12"/>
  <c r="C1087" i="12" s="1"/>
  <c r="D1087" i="12" s="1"/>
  <c r="H1087" i="12" s="1"/>
  <c r="G1071" i="12"/>
  <c r="C1071" i="12" s="1"/>
  <c r="D1071" i="12" s="1"/>
  <c r="G1021" i="12"/>
  <c r="C1021" i="12" s="1"/>
  <c r="D1021" i="12" s="1"/>
  <c r="G1104" i="12"/>
  <c r="C1104" i="12" s="1"/>
  <c r="D1104" i="12" s="1"/>
  <c r="G1085" i="12"/>
  <c r="C1085" i="12" s="1"/>
  <c r="D1085" i="12" s="1"/>
  <c r="G1208" i="12"/>
  <c r="C1208" i="12" s="1"/>
  <c r="D1208" i="12" s="1"/>
  <c r="G1155" i="12"/>
  <c r="C1155" i="12" s="1"/>
  <c r="D1155" i="12" s="1"/>
  <c r="G1145" i="12"/>
  <c r="C1145" i="12" s="1"/>
  <c r="D1145" i="12" s="1"/>
  <c r="G1022" i="12"/>
  <c r="C1022" i="12" s="1"/>
  <c r="D1022" i="12" s="1"/>
  <c r="G1224" i="12"/>
  <c r="C1224" i="12" s="1"/>
  <c r="D1224" i="12" s="1"/>
  <c r="H1224" i="12" s="1"/>
  <c r="G1162" i="12"/>
  <c r="C1162" i="12" s="1"/>
  <c r="D1162" i="12" s="1"/>
  <c r="G1184" i="12"/>
  <c r="C1184" i="12" s="1"/>
  <c r="D1184" i="12" s="1"/>
  <c r="H1184" i="12" s="1"/>
  <c r="G1121" i="12"/>
  <c r="C1121" i="12" s="1"/>
  <c r="D1121" i="12" s="1"/>
  <c r="G1093" i="12"/>
  <c r="C1093" i="12" s="1"/>
  <c r="D1093" i="12" s="1"/>
  <c r="G1074" i="12"/>
  <c r="C1074" i="12" s="1"/>
  <c r="D1074" i="12" s="1"/>
  <c r="G1039" i="12"/>
  <c r="C1039" i="12" s="1"/>
  <c r="D1039" i="12" s="1"/>
  <c r="G1079" i="12"/>
  <c r="C1079" i="12" s="1"/>
  <c r="D1079" i="12" s="1"/>
  <c r="G1110" i="12"/>
  <c r="C1110" i="12" s="1"/>
  <c r="D1110" i="12" s="1"/>
  <c r="H1110" i="12" s="1"/>
  <c r="G1092" i="12"/>
  <c r="C1092" i="12" s="1"/>
  <c r="D1092" i="12" s="1"/>
  <c r="G1197" i="12"/>
  <c r="C1197" i="12" s="1"/>
  <c r="D1197" i="12" s="1"/>
  <c r="G1084" i="12"/>
  <c r="C1084" i="12" s="1"/>
  <c r="D1084" i="12" s="1"/>
  <c r="G1109" i="12"/>
  <c r="C1109" i="12" s="1"/>
  <c r="D1109" i="12" s="1"/>
  <c r="G1008" i="12"/>
  <c r="C1008" i="12" s="1"/>
  <c r="D1008" i="12" s="1"/>
  <c r="G1163" i="12"/>
  <c r="C1163" i="12" s="1"/>
  <c r="D1163" i="12" s="1"/>
  <c r="G1035" i="12"/>
  <c r="C1035" i="12" s="1"/>
  <c r="D1035" i="12" s="1"/>
  <c r="H1035" i="12" s="1"/>
  <c r="AF1035" i="12" s="1"/>
  <c r="G1200" i="12"/>
  <c r="C1200" i="12" s="1"/>
  <c r="D1200" i="12" s="1"/>
  <c r="G1133" i="12"/>
  <c r="C1133" i="12" s="1"/>
  <c r="D1133" i="12" s="1"/>
  <c r="G1192" i="12"/>
  <c r="C1192" i="12" s="1"/>
  <c r="D1192" i="12" s="1"/>
  <c r="G1150" i="12"/>
  <c r="C1150" i="12" s="1"/>
  <c r="D1150" i="12" s="1"/>
  <c r="H1150" i="12" s="1"/>
  <c r="G1061" i="12"/>
  <c r="C1061" i="12" s="1"/>
  <c r="D1061" i="12" s="1"/>
  <c r="H1061" i="12" s="1"/>
  <c r="G1031" i="12"/>
  <c r="C1031" i="12" s="1"/>
  <c r="D1031" i="12" s="1"/>
  <c r="G1216" i="12"/>
  <c r="C1216" i="12" s="1"/>
  <c r="D1216" i="12" s="1"/>
  <c r="G1165" i="12"/>
  <c r="C1165" i="12" s="1"/>
  <c r="D1165" i="12" s="1"/>
  <c r="G1149" i="12"/>
  <c r="C1149" i="12" s="1"/>
  <c r="D1149" i="12" s="1"/>
  <c r="G1138" i="12"/>
  <c r="C1138" i="12" s="1"/>
  <c r="D1138" i="12" s="1"/>
  <c r="H1138" i="12" s="1"/>
  <c r="G1156" i="12"/>
  <c r="C1156" i="12" s="1"/>
  <c r="D1156" i="12" s="1"/>
  <c r="G1183" i="12"/>
  <c r="C1183" i="12" s="1"/>
  <c r="D1183" i="12" s="1"/>
  <c r="G1167" i="12"/>
  <c r="C1167" i="12" s="1"/>
  <c r="D1167" i="12" s="1"/>
  <c r="G1181" i="12"/>
  <c r="C1181" i="12" s="1"/>
  <c r="D1181" i="12" s="1"/>
  <c r="H1181" i="12" s="1"/>
  <c r="AF1181" i="12" s="1"/>
  <c r="G1095" i="12"/>
  <c r="C1095" i="12" s="1"/>
  <c r="D1095" i="12" s="1"/>
  <c r="H1095" i="12" s="1"/>
  <c r="G1108" i="12"/>
  <c r="C1108" i="12" s="1"/>
  <c r="D1108" i="12" s="1"/>
  <c r="H1108" i="12" s="1"/>
  <c r="G1097" i="12"/>
  <c r="C1097" i="12" s="1"/>
  <c r="D1097" i="12" s="1"/>
  <c r="G1016" i="12"/>
  <c r="C1016" i="12" s="1"/>
  <c r="D1016" i="12" s="1"/>
  <c r="H1016" i="12" s="1"/>
  <c r="G1006" i="12"/>
  <c r="C1006" i="12" s="1"/>
  <c r="D1006" i="12" s="1"/>
  <c r="G1158" i="12"/>
  <c r="C1158" i="12" s="1"/>
  <c r="D1158" i="12" s="1"/>
  <c r="H1158" i="12" s="1"/>
  <c r="G1070" i="12"/>
  <c r="C1070" i="12" s="1"/>
  <c r="D1070" i="12" s="1"/>
  <c r="H1070" i="12" s="1"/>
  <c r="G1044" i="12"/>
  <c r="C1044" i="12" s="1"/>
  <c r="D1044" i="12" s="1"/>
  <c r="H1044" i="12" s="1"/>
  <c r="G1023" i="12"/>
  <c r="C1023" i="12" s="1"/>
  <c r="D1023" i="12" s="1"/>
  <c r="G1164" i="12"/>
  <c r="C1164" i="12" s="1"/>
  <c r="D1164" i="12" s="1"/>
  <c r="H1164" i="12" s="1"/>
  <c r="G1119" i="12"/>
  <c r="C1119" i="12" s="1"/>
  <c r="D1119" i="12" s="1"/>
  <c r="G1019" i="12"/>
  <c r="C1019" i="12" s="1"/>
  <c r="D1019" i="12" s="1"/>
  <c r="G1210" i="12"/>
  <c r="C1210" i="12" s="1"/>
  <c r="D1210" i="12" s="1"/>
  <c r="G1130" i="12"/>
  <c r="C1130" i="12" s="1"/>
  <c r="D1130" i="12" s="1"/>
  <c r="G1223" i="12"/>
  <c r="C1223" i="12" s="1"/>
  <c r="D1223" i="12" s="1"/>
  <c r="H1223" i="12" s="1"/>
  <c r="G1204" i="12"/>
  <c r="C1204" i="12" s="1"/>
  <c r="D1204" i="12" s="1"/>
  <c r="G1213" i="12"/>
  <c r="C1213" i="12" s="1"/>
  <c r="D1213" i="12" s="1"/>
  <c r="G1136" i="12"/>
  <c r="C1136" i="12" s="1"/>
  <c r="D1136" i="12" s="1"/>
  <c r="G1046" i="12"/>
  <c r="C1046" i="12" s="1"/>
  <c r="D1046" i="12" s="1"/>
  <c r="H1046" i="12" s="1"/>
  <c r="AF1046" i="12" s="1"/>
  <c r="G1037" i="12"/>
  <c r="C1037" i="12" s="1"/>
  <c r="D1037" i="12" s="1"/>
  <c r="H1037" i="12" s="1"/>
  <c r="G1111" i="12"/>
  <c r="C1111" i="12" s="1"/>
  <c r="D1111" i="12" s="1"/>
  <c r="H1111" i="12" s="1"/>
  <c r="G1182" i="12"/>
  <c r="C1182" i="12" s="1"/>
  <c r="D1182" i="12" s="1"/>
  <c r="G1051" i="12"/>
  <c r="C1051" i="12" s="1"/>
  <c r="D1051" i="12" s="1"/>
  <c r="H1051" i="12" s="1"/>
  <c r="G1118" i="12"/>
  <c r="C1118" i="12" s="1"/>
  <c r="D1118" i="12" s="1"/>
  <c r="G931" i="12"/>
  <c r="C931" i="12" s="1"/>
  <c r="D931" i="12" s="1"/>
  <c r="H931" i="12" s="1"/>
  <c r="AF931" i="12" s="1"/>
  <c r="G996" i="12"/>
  <c r="C996" i="12" s="1"/>
  <c r="D996" i="12" s="1"/>
  <c r="G967" i="12"/>
  <c r="C967" i="12" s="1"/>
  <c r="D967" i="12" s="1"/>
  <c r="G983" i="12"/>
  <c r="C983" i="12" s="1"/>
  <c r="D983" i="12" s="1"/>
  <c r="G1003" i="12"/>
  <c r="C1003" i="12" s="1"/>
  <c r="D1003" i="12" s="1"/>
  <c r="H1003" i="12" s="1"/>
  <c r="G1386" i="12"/>
  <c r="C1386" i="12" s="1"/>
  <c r="D1386" i="12" s="1"/>
  <c r="H1386" i="12" s="1"/>
  <c r="G927" i="12"/>
  <c r="C927" i="12" s="1"/>
  <c r="D927" i="12" s="1"/>
  <c r="G974" i="12"/>
  <c r="C974" i="12" s="1"/>
  <c r="D974" i="12" s="1"/>
  <c r="G963" i="12"/>
  <c r="C963" i="12" s="1"/>
  <c r="D963" i="12" s="1"/>
  <c r="G929" i="12"/>
  <c r="C929" i="12" s="1"/>
  <c r="D929" i="12" s="1"/>
  <c r="H929" i="12" s="1"/>
  <c r="AF929" i="12" s="1"/>
  <c r="G1096" i="12"/>
  <c r="C1096" i="12" s="1"/>
  <c r="D1096" i="12" s="1"/>
  <c r="G968" i="12"/>
  <c r="C968" i="12" s="1"/>
  <c r="D968" i="12" s="1"/>
  <c r="G1154" i="12"/>
  <c r="C1154" i="12" s="1"/>
  <c r="D1154" i="12" s="1"/>
  <c r="H1154" i="12" s="1"/>
  <c r="AF1154" i="12" s="1"/>
  <c r="G1011" i="12"/>
  <c r="C1011" i="12" s="1"/>
  <c r="D1011" i="12" s="1"/>
  <c r="H1011" i="12" s="1"/>
  <c r="AF1011" i="12" s="1"/>
  <c r="G961" i="12"/>
  <c r="C961" i="12" s="1"/>
  <c r="D961" i="12" s="1"/>
  <c r="H961" i="12" s="1"/>
  <c r="G952" i="12"/>
  <c r="C952" i="12" s="1"/>
  <c r="D952" i="12" s="1"/>
  <c r="H952" i="12" s="1"/>
  <c r="G991" i="12"/>
  <c r="C991" i="12" s="1"/>
  <c r="D991" i="12" s="1"/>
  <c r="G942" i="12"/>
  <c r="C942" i="12" s="1"/>
  <c r="D942" i="12" s="1"/>
  <c r="G1172" i="12"/>
  <c r="C1172" i="12" s="1"/>
  <c r="D1172" i="12" s="1"/>
  <c r="G995" i="12"/>
  <c r="C995" i="12" s="1"/>
  <c r="D995" i="12" s="1"/>
  <c r="G989" i="12"/>
  <c r="C989" i="12" s="1"/>
  <c r="D989" i="12" s="1"/>
  <c r="G969" i="12"/>
  <c r="C969" i="12" s="1"/>
  <c r="D969" i="12" s="1"/>
  <c r="H969" i="12" s="1"/>
  <c r="G941" i="12"/>
  <c r="C941" i="12" s="1"/>
  <c r="D941" i="12" s="1"/>
  <c r="H941" i="12" s="1"/>
  <c r="AF941" i="12" s="1"/>
  <c r="G1002" i="12"/>
  <c r="C1002" i="12" s="1"/>
  <c r="D1002" i="12" s="1"/>
  <c r="G951" i="12"/>
  <c r="C951" i="12" s="1"/>
  <c r="D951" i="12" s="1"/>
  <c r="G957" i="12"/>
  <c r="C957" i="12" s="1"/>
  <c r="D957" i="12" s="1"/>
  <c r="H957" i="12" s="1"/>
  <c r="G1052" i="12"/>
  <c r="C1052" i="12" s="1"/>
  <c r="D1052" i="12" s="1"/>
  <c r="G964" i="12"/>
  <c r="C964" i="12" s="1"/>
  <c r="D964" i="12" s="1"/>
  <c r="G990" i="12"/>
  <c r="C990" i="12" s="1"/>
  <c r="D990" i="12" s="1"/>
  <c r="G1098" i="12"/>
  <c r="C1098" i="12" s="1"/>
  <c r="D1098" i="12" s="1"/>
  <c r="G1086" i="12"/>
  <c r="C1086" i="12" s="1"/>
  <c r="D1086" i="12" s="1"/>
  <c r="G973" i="12"/>
  <c r="C973" i="12" s="1"/>
  <c r="D973" i="12" s="1"/>
  <c r="G947" i="12"/>
  <c r="C947" i="12" s="1"/>
  <c r="D947" i="12" s="1"/>
  <c r="H947" i="12" s="1"/>
  <c r="G920" i="12"/>
  <c r="C920" i="12" s="1"/>
  <c r="D920" i="12" s="1"/>
  <c r="G1178" i="12"/>
  <c r="C1178" i="12" s="1"/>
  <c r="D1178" i="12" s="1"/>
  <c r="H1178" i="12" s="1"/>
  <c r="G1055" i="12"/>
  <c r="C1055" i="12" s="1"/>
  <c r="D1055" i="12" s="1"/>
  <c r="H1055" i="12" s="1"/>
  <c r="G1004" i="12"/>
  <c r="C1004" i="12" s="1"/>
  <c r="D1004" i="12" s="1"/>
  <c r="G945" i="12"/>
  <c r="C945" i="12" s="1"/>
  <c r="D945" i="12" s="1"/>
  <c r="H945" i="12" s="1"/>
  <c r="G939" i="12"/>
  <c r="C939" i="12" s="1"/>
  <c r="D939" i="12" s="1"/>
  <c r="G993" i="12"/>
  <c r="C993" i="12" s="1"/>
  <c r="D993" i="12" s="1"/>
  <c r="G932" i="12"/>
  <c r="C932" i="12" s="1"/>
  <c r="D932" i="12" s="1"/>
  <c r="G971" i="12"/>
  <c r="C971" i="12" s="1"/>
  <c r="D971" i="12" s="1"/>
  <c r="H971" i="12" s="1"/>
  <c r="G984" i="12"/>
  <c r="C984" i="12" s="1"/>
  <c r="D984" i="12" s="1"/>
  <c r="H984" i="12" s="1"/>
  <c r="AF984" i="12" s="1"/>
  <c r="G1195" i="12"/>
  <c r="C1195" i="12" s="1"/>
  <c r="D1195" i="12" s="1"/>
  <c r="G1159" i="12"/>
  <c r="C1159" i="12" s="1"/>
  <c r="D1159" i="12" s="1"/>
  <c r="H1159" i="12" s="1"/>
  <c r="G997" i="12"/>
  <c r="C997" i="12" s="1"/>
  <c r="D997" i="12" s="1"/>
  <c r="G934" i="12"/>
  <c r="C934" i="12" s="1"/>
  <c r="D934" i="12" s="1"/>
  <c r="G1001" i="12"/>
  <c r="C1001" i="12" s="1"/>
  <c r="D1001" i="12" s="1"/>
  <c r="G953" i="12"/>
  <c r="C953" i="12" s="1"/>
  <c r="D953" i="12" s="1"/>
  <c r="G935" i="12"/>
  <c r="C935" i="12" s="1"/>
  <c r="D935" i="12" s="1"/>
  <c r="G976" i="12"/>
  <c r="C976" i="12" s="1"/>
  <c r="D976" i="12" s="1"/>
  <c r="G985" i="12"/>
  <c r="C985" i="12" s="1"/>
  <c r="D985" i="12" s="1"/>
  <c r="G954" i="12"/>
  <c r="C954" i="12" s="1"/>
  <c r="D954" i="12" s="1"/>
  <c r="G1033" i="12"/>
  <c r="C1033" i="12" s="1"/>
  <c r="D1033" i="12" s="1"/>
  <c r="G982" i="12"/>
  <c r="C982" i="12" s="1"/>
  <c r="D982" i="12" s="1"/>
  <c r="G955" i="12"/>
  <c r="C955" i="12" s="1"/>
  <c r="D955" i="12" s="1"/>
  <c r="G994" i="12"/>
  <c r="C994" i="12" s="1"/>
  <c r="D994" i="12" s="1"/>
  <c r="G936" i="12"/>
  <c r="C936" i="12" s="1"/>
  <c r="D936" i="12" s="1"/>
  <c r="G949" i="12"/>
  <c r="C949" i="12" s="1"/>
  <c r="D949" i="12" s="1"/>
  <c r="G1000" i="12"/>
  <c r="C1000" i="12" s="1"/>
  <c r="D1000" i="12" s="1"/>
  <c r="G943" i="12"/>
  <c r="C943" i="12" s="1"/>
  <c r="D943" i="12" s="1"/>
  <c r="G925" i="12"/>
  <c r="C925" i="12" s="1"/>
  <c r="D925" i="12" s="1"/>
  <c r="G1058" i="12"/>
  <c r="C1058" i="12" s="1"/>
  <c r="D1058" i="12" s="1"/>
  <c r="G946" i="12"/>
  <c r="C946" i="12" s="1"/>
  <c r="D946" i="12" s="1"/>
  <c r="G1030" i="12"/>
  <c r="C1030" i="12" s="1"/>
  <c r="D1030" i="12" s="1"/>
  <c r="G1026" i="12"/>
  <c r="C1026" i="12" s="1"/>
  <c r="D1026" i="12" s="1"/>
  <c r="G940" i="12"/>
  <c r="C940" i="12" s="1"/>
  <c r="D940" i="12" s="1"/>
  <c r="G988" i="12"/>
  <c r="C988" i="12" s="1"/>
  <c r="D988" i="12" s="1"/>
  <c r="G918" i="12"/>
  <c r="C918" i="12" s="1"/>
  <c r="D918" i="12" s="1"/>
  <c r="G979" i="12"/>
  <c r="C979" i="12" s="1"/>
  <c r="D979" i="12" s="1"/>
  <c r="G926" i="12"/>
  <c r="C926" i="12" s="1"/>
  <c r="D926" i="12" s="1"/>
  <c r="H926" i="12" s="1"/>
  <c r="AF926" i="12" s="1"/>
  <c r="G962" i="12"/>
  <c r="C962" i="12" s="1"/>
  <c r="D962" i="12" s="1"/>
  <c r="H962" i="12" s="1"/>
  <c r="AF962" i="12" s="1"/>
  <c r="G958" i="12"/>
  <c r="C958" i="12" s="1"/>
  <c r="D958" i="12" s="1"/>
  <c r="G992" i="12"/>
  <c r="C992" i="12" s="1"/>
  <c r="D992" i="12" s="1"/>
  <c r="G977" i="12"/>
  <c r="C977" i="12" s="1"/>
  <c r="D977" i="12" s="1"/>
  <c r="G980" i="12"/>
  <c r="C980" i="12" s="1"/>
  <c r="D980" i="12" s="1"/>
  <c r="G987" i="12"/>
  <c r="C987" i="12" s="1"/>
  <c r="D987" i="12" s="1"/>
  <c r="G938" i="12"/>
  <c r="C938" i="12" s="1"/>
  <c r="D938" i="12" s="1"/>
  <c r="G981" i="12"/>
  <c r="C981" i="12" s="1"/>
  <c r="D981" i="12" s="1"/>
  <c r="G944" i="12"/>
  <c r="C944" i="12" s="1"/>
  <c r="D944" i="12" s="1"/>
  <c r="H944" i="12" s="1"/>
  <c r="G1063" i="12"/>
  <c r="C1063" i="12" s="1"/>
  <c r="D1063" i="12" s="1"/>
  <c r="G970" i="12"/>
  <c r="C970" i="12" s="1"/>
  <c r="D970" i="12" s="1"/>
  <c r="G950" i="12"/>
  <c r="C950" i="12" s="1"/>
  <c r="D950" i="12" s="1"/>
  <c r="G999" i="12"/>
  <c r="C999" i="12" s="1"/>
  <c r="D999" i="12" s="1"/>
  <c r="G956" i="12"/>
  <c r="C956" i="12" s="1"/>
  <c r="D956" i="12" s="1"/>
  <c r="G978" i="12"/>
  <c r="C978" i="12" s="1"/>
  <c r="D978" i="12" s="1"/>
  <c r="G948" i="12"/>
  <c r="C948" i="12" s="1"/>
  <c r="D948" i="12" s="1"/>
  <c r="G959" i="12"/>
  <c r="C959" i="12" s="1"/>
  <c r="D959" i="12" s="1"/>
  <c r="G930" i="12"/>
  <c r="C930" i="12" s="1"/>
  <c r="D930" i="12" s="1"/>
  <c r="G998" i="12"/>
  <c r="C998" i="12" s="1"/>
  <c r="D998" i="12" s="1"/>
  <c r="G986" i="12"/>
  <c r="C986" i="12" s="1"/>
  <c r="D986" i="12" s="1"/>
  <c r="G966" i="12"/>
  <c r="C966" i="12" s="1"/>
  <c r="D966" i="12" s="1"/>
  <c r="G960" i="12"/>
  <c r="C960" i="12" s="1"/>
  <c r="D960" i="12" s="1"/>
  <c r="G972" i="12"/>
  <c r="C972" i="12" s="1"/>
  <c r="D972" i="12" s="1"/>
  <c r="G965" i="12"/>
  <c r="C965" i="12" s="1"/>
  <c r="D965" i="12" s="1"/>
  <c r="G933" i="12"/>
  <c r="C933" i="12" s="1"/>
  <c r="D933" i="12" s="1"/>
  <c r="G975" i="12"/>
  <c r="C975" i="12" s="1"/>
  <c r="D975" i="12" s="1"/>
  <c r="G937" i="12"/>
  <c r="C937" i="12" s="1"/>
  <c r="D937" i="12" s="1"/>
  <c r="G749" i="12"/>
  <c r="C749" i="12" s="1"/>
  <c r="D749" i="12" s="1"/>
  <c r="G751" i="12"/>
  <c r="C751" i="12" s="1"/>
  <c r="D751" i="12" s="1"/>
  <c r="G763" i="12"/>
  <c r="C763" i="12" s="1"/>
  <c r="D763" i="12" s="1"/>
  <c r="H763" i="12" s="1"/>
  <c r="G894" i="12"/>
  <c r="C894" i="12" s="1"/>
  <c r="D894" i="12" s="1"/>
  <c r="H894" i="12" s="1"/>
  <c r="AF894" i="12" s="1"/>
  <c r="G829" i="12"/>
  <c r="C829" i="12" s="1"/>
  <c r="D829" i="12" s="1"/>
  <c r="G737" i="12"/>
  <c r="C737" i="12" s="1"/>
  <c r="D737" i="12" s="1"/>
  <c r="G818" i="12"/>
  <c r="C818" i="12" s="1"/>
  <c r="D818" i="12" s="1"/>
  <c r="G833" i="12"/>
  <c r="C833" i="12" s="1"/>
  <c r="D833" i="12" s="1"/>
  <c r="G792" i="12"/>
  <c r="C792" i="12" s="1"/>
  <c r="D792" i="12" s="1"/>
  <c r="H792" i="12" s="1"/>
  <c r="G853" i="12"/>
  <c r="C853" i="12" s="1"/>
  <c r="D853" i="12" s="1"/>
  <c r="G733" i="12"/>
  <c r="C733" i="12" s="1"/>
  <c r="D733" i="12" s="1"/>
  <c r="G817" i="12"/>
  <c r="C817" i="12" s="1"/>
  <c r="D817" i="12" s="1"/>
  <c r="G803" i="12"/>
  <c r="C803" i="12" s="1"/>
  <c r="D803" i="12" s="1"/>
  <c r="H803" i="12" s="1"/>
  <c r="G752" i="12"/>
  <c r="C752" i="12" s="1"/>
  <c r="D752" i="12" s="1"/>
  <c r="G899" i="12"/>
  <c r="C899" i="12" s="1"/>
  <c r="D899" i="12" s="1"/>
  <c r="G811" i="12"/>
  <c r="C811" i="12" s="1"/>
  <c r="D811" i="12" s="1"/>
  <c r="G741" i="12"/>
  <c r="C741" i="12" s="1"/>
  <c r="D741" i="12" s="1"/>
  <c r="G909" i="12"/>
  <c r="C909" i="12" s="1"/>
  <c r="D909" i="12" s="1"/>
  <c r="G863" i="12"/>
  <c r="C863" i="12" s="1"/>
  <c r="D863" i="12" s="1"/>
  <c r="H863" i="12" s="1"/>
  <c r="AF863" i="12" s="1"/>
  <c r="G777" i="12"/>
  <c r="C777" i="12" s="1"/>
  <c r="D777" i="12" s="1"/>
  <c r="G928" i="12"/>
  <c r="C928" i="12" s="1"/>
  <c r="D928" i="12" s="1"/>
  <c r="G768" i="12"/>
  <c r="C768" i="12" s="1"/>
  <c r="D768" i="12" s="1"/>
  <c r="G908" i="12"/>
  <c r="C908" i="12" s="1"/>
  <c r="D908" i="12" s="1"/>
  <c r="G882" i="12"/>
  <c r="C882" i="12" s="1"/>
  <c r="D882" i="12" s="1"/>
  <c r="G755" i="12"/>
  <c r="C755" i="12" s="1"/>
  <c r="D755" i="12" s="1"/>
  <c r="H755" i="12" s="1"/>
  <c r="AF755" i="12" s="1"/>
  <c r="G720" i="12"/>
  <c r="C720" i="12" s="1"/>
  <c r="D720" i="12" s="1"/>
  <c r="G901" i="12"/>
  <c r="C901" i="12" s="1"/>
  <c r="D901" i="12" s="1"/>
  <c r="G773" i="12"/>
  <c r="C773" i="12" s="1"/>
  <c r="D773" i="12" s="1"/>
  <c r="G748" i="12"/>
  <c r="C748" i="12" s="1"/>
  <c r="D748" i="12" s="1"/>
  <c r="G815" i="12"/>
  <c r="C815" i="12" s="1"/>
  <c r="D815" i="12" s="1"/>
  <c r="H815" i="12" s="1"/>
  <c r="G919" i="12"/>
  <c r="C919" i="12" s="1"/>
  <c r="D919" i="12" s="1"/>
  <c r="G822" i="12"/>
  <c r="C822" i="12" s="1"/>
  <c r="D822" i="12" s="1"/>
  <c r="G880" i="12"/>
  <c r="C880" i="12" s="1"/>
  <c r="D880" i="12" s="1"/>
  <c r="H880" i="12" s="1"/>
  <c r="G875" i="12"/>
  <c r="C875" i="12" s="1"/>
  <c r="D875" i="12" s="1"/>
  <c r="H875" i="12" s="1"/>
  <c r="G850" i="12"/>
  <c r="C850" i="12" s="1"/>
  <c r="D850" i="12" s="1"/>
  <c r="G795" i="12"/>
  <c r="C795" i="12" s="1"/>
  <c r="D795" i="12" s="1"/>
  <c r="H795" i="12" s="1"/>
  <c r="G779" i="12"/>
  <c r="C779" i="12" s="1"/>
  <c r="D779" i="12" s="1"/>
  <c r="G771" i="12"/>
  <c r="C771" i="12" s="1"/>
  <c r="D771" i="12" s="1"/>
  <c r="G907" i="12"/>
  <c r="C907" i="12" s="1"/>
  <c r="D907" i="12" s="1"/>
  <c r="G890" i="12"/>
  <c r="C890" i="12" s="1"/>
  <c r="D890" i="12" s="1"/>
  <c r="G704" i="12"/>
  <c r="C704" i="12" s="1"/>
  <c r="D704" i="12" s="1"/>
  <c r="G852" i="12"/>
  <c r="C852" i="12" s="1"/>
  <c r="D852" i="12" s="1"/>
  <c r="H852" i="12" s="1"/>
  <c r="G820" i="12"/>
  <c r="C820" i="12" s="1"/>
  <c r="D820" i="12" s="1"/>
  <c r="G802" i="12"/>
  <c r="C802" i="12" s="1"/>
  <c r="D802" i="12" s="1"/>
  <c r="H802" i="12" s="1"/>
  <c r="G764" i="12"/>
  <c r="C764" i="12" s="1"/>
  <c r="D764" i="12" s="1"/>
  <c r="G896" i="12"/>
  <c r="C896" i="12" s="1"/>
  <c r="D896" i="12" s="1"/>
  <c r="G821" i="12"/>
  <c r="C821" i="12" s="1"/>
  <c r="D821" i="12" s="1"/>
  <c r="G923" i="12"/>
  <c r="C923" i="12" s="1"/>
  <c r="D923" i="12" s="1"/>
  <c r="H923" i="12" s="1"/>
  <c r="G905" i="12"/>
  <c r="C905" i="12" s="1"/>
  <c r="D905" i="12" s="1"/>
  <c r="G835" i="12"/>
  <c r="C835" i="12" s="1"/>
  <c r="D835" i="12" s="1"/>
  <c r="H835" i="12" s="1"/>
  <c r="AF835" i="12" s="1"/>
  <c r="G810" i="12"/>
  <c r="C810" i="12" s="1"/>
  <c r="D810" i="12" s="1"/>
  <c r="G806" i="12"/>
  <c r="C806" i="12" s="1"/>
  <c r="D806" i="12" s="1"/>
  <c r="G747" i="12"/>
  <c r="C747" i="12" s="1"/>
  <c r="D747" i="12" s="1"/>
  <c r="H747" i="12" s="1"/>
  <c r="G837" i="12"/>
  <c r="C837" i="12" s="1"/>
  <c r="D837" i="12" s="1"/>
  <c r="H837" i="12" s="1"/>
  <c r="G801" i="12"/>
  <c r="C801" i="12" s="1"/>
  <c r="D801" i="12" s="1"/>
  <c r="G786" i="12"/>
  <c r="C786" i="12" s="1"/>
  <c r="D786" i="12" s="1"/>
  <c r="G730" i="12"/>
  <c r="C730" i="12" s="1"/>
  <c r="D730" i="12" s="1"/>
  <c r="H730" i="12" s="1"/>
  <c r="G877" i="12"/>
  <c r="C877" i="12" s="1"/>
  <c r="D877" i="12" s="1"/>
  <c r="G766" i="12"/>
  <c r="C766" i="12" s="1"/>
  <c r="D766" i="12" s="1"/>
  <c r="G734" i="12"/>
  <c r="C734" i="12" s="1"/>
  <c r="D734" i="12" s="1"/>
  <c r="H734" i="12" s="1"/>
  <c r="G712" i="12"/>
  <c r="C712" i="12" s="1"/>
  <c r="D712" i="12" s="1"/>
  <c r="G891" i="12"/>
  <c r="C891" i="12" s="1"/>
  <c r="D891" i="12" s="1"/>
  <c r="G805" i="12"/>
  <c r="C805" i="12" s="1"/>
  <c r="D805" i="12" s="1"/>
  <c r="H805" i="12" s="1"/>
  <c r="G746" i="12"/>
  <c r="C746" i="12" s="1"/>
  <c r="D746" i="12" s="1"/>
  <c r="G886" i="12"/>
  <c r="C886" i="12" s="1"/>
  <c r="D886" i="12" s="1"/>
  <c r="G819" i="12"/>
  <c r="C819" i="12" s="1"/>
  <c r="D819" i="12" s="1"/>
  <c r="H819" i="12" s="1"/>
  <c r="G744" i="12"/>
  <c r="C744" i="12" s="1"/>
  <c r="D744" i="12" s="1"/>
  <c r="G860" i="12"/>
  <c r="C860" i="12" s="1"/>
  <c r="D860" i="12" s="1"/>
  <c r="G780" i="12"/>
  <c r="C780" i="12" s="1"/>
  <c r="D780" i="12" s="1"/>
  <c r="G750" i="12"/>
  <c r="C750" i="12" s="1"/>
  <c r="D750" i="12" s="1"/>
  <c r="H750" i="12" s="1"/>
  <c r="G839" i="12"/>
  <c r="C839" i="12" s="1"/>
  <c r="D839" i="12" s="1"/>
  <c r="H839" i="12" s="1"/>
  <c r="G754" i="12"/>
  <c r="C754" i="12" s="1"/>
  <c r="D754" i="12" s="1"/>
  <c r="G898" i="12"/>
  <c r="C898" i="12" s="1"/>
  <c r="D898" i="12" s="1"/>
  <c r="G849" i="12"/>
  <c r="C849" i="12" s="1"/>
  <c r="D849" i="12" s="1"/>
  <c r="H849" i="12" s="1"/>
  <c r="G842" i="12"/>
  <c r="C842" i="12" s="1"/>
  <c r="D842" i="12" s="1"/>
  <c r="H842" i="12" s="1"/>
  <c r="G791" i="12"/>
  <c r="C791" i="12" s="1"/>
  <c r="D791" i="12" s="1"/>
  <c r="H791" i="12" s="1"/>
  <c r="G760" i="12"/>
  <c r="C760" i="12" s="1"/>
  <c r="D760" i="12" s="1"/>
  <c r="G781" i="12"/>
  <c r="C781" i="12" s="1"/>
  <c r="D781" i="12" s="1"/>
  <c r="H781" i="12" s="1"/>
  <c r="G719" i="12"/>
  <c r="C719" i="12" s="1"/>
  <c r="D719" i="12" s="1"/>
  <c r="G740" i="12"/>
  <c r="C740" i="12" s="1"/>
  <c r="D740" i="12" s="1"/>
  <c r="H740" i="12" s="1"/>
  <c r="G834" i="12"/>
  <c r="C834" i="12" s="1"/>
  <c r="D834" i="12" s="1"/>
  <c r="G728" i="12"/>
  <c r="C728" i="12" s="1"/>
  <c r="D728" i="12" s="1"/>
  <c r="H728" i="12" s="1"/>
  <c r="G715" i="12"/>
  <c r="C715" i="12" s="1"/>
  <c r="D715" i="12" s="1"/>
  <c r="G904" i="12"/>
  <c r="C904" i="12" s="1"/>
  <c r="D904" i="12" s="1"/>
  <c r="H904" i="12" s="1"/>
  <c r="G765" i="12"/>
  <c r="C765" i="12" s="1"/>
  <c r="D765" i="12" s="1"/>
  <c r="G922" i="12"/>
  <c r="C922" i="12" s="1"/>
  <c r="D922" i="12" s="1"/>
  <c r="G796" i="12"/>
  <c r="C796" i="12" s="1"/>
  <c r="D796" i="12" s="1"/>
  <c r="G724" i="12"/>
  <c r="C724" i="12" s="1"/>
  <c r="D724" i="12" s="1"/>
  <c r="H724" i="12" s="1"/>
  <c r="G887" i="12"/>
  <c r="C887" i="12" s="1"/>
  <c r="D887" i="12" s="1"/>
  <c r="G861" i="12"/>
  <c r="C861" i="12" s="1"/>
  <c r="D861" i="12" s="1"/>
  <c r="H861" i="12" s="1"/>
  <c r="G914" i="12"/>
  <c r="C914" i="12" s="1"/>
  <c r="D914" i="12" s="1"/>
  <c r="G858" i="12"/>
  <c r="C858" i="12" s="1"/>
  <c r="D858" i="12" s="1"/>
  <c r="G841" i="12"/>
  <c r="C841" i="12" s="1"/>
  <c r="D841" i="12" s="1"/>
  <c r="G808" i="12"/>
  <c r="C808" i="12" s="1"/>
  <c r="D808" i="12" s="1"/>
  <c r="H808" i="12" s="1"/>
  <c r="G865" i="12"/>
  <c r="C865" i="12" s="1"/>
  <c r="D865" i="12" s="1"/>
  <c r="H865" i="12" s="1"/>
  <c r="G798" i="12"/>
  <c r="C798" i="12" s="1"/>
  <c r="D798" i="12" s="1"/>
  <c r="H798" i="12" s="1"/>
  <c r="G888" i="12"/>
  <c r="C888" i="12" s="1"/>
  <c r="D888" i="12" s="1"/>
  <c r="H888" i="12" s="1"/>
  <c r="G770" i="12"/>
  <c r="C770" i="12" s="1"/>
  <c r="D770" i="12" s="1"/>
  <c r="H770" i="12" s="1"/>
  <c r="G714" i="12"/>
  <c r="C714" i="12" s="1"/>
  <c r="D714" i="12" s="1"/>
  <c r="H714" i="12" s="1"/>
  <c r="G855" i="12"/>
  <c r="C855" i="12" s="1"/>
  <c r="D855" i="12" s="1"/>
  <c r="G879" i="12"/>
  <c r="C879" i="12" s="1"/>
  <c r="D879" i="12" s="1"/>
  <c r="H879" i="12" s="1"/>
  <c r="G845" i="12"/>
  <c r="C845" i="12" s="1"/>
  <c r="D845" i="12" s="1"/>
  <c r="H845" i="12" s="1"/>
  <c r="G797" i="12"/>
  <c r="C797" i="12" s="1"/>
  <c r="D797" i="12" s="1"/>
  <c r="G840" i="12"/>
  <c r="C840" i="12" s="1"/>
  <c r="D840" i="12" s="1"/>
  <c r="H840" i="12" s="1"/>
  <c r="G911" i="12"/>
  <c r="C911" i="12" s="1"/>
  <c r="D911" i="12" s="1"/>
  <c r="G732" i="12"/>
  <c r="C732" i="12" s="1"/>
  <c r="D732" i="12" s="1"/>
  <c r="G847" i="12"/>
  <c r="C847" i="12" s="1"/>
  <c r="D847" i="12" s="1"/>
  <c r="H847" i="12" s="1"/>
  <c r="AF847" i="12" s="1"/>
  <c r="G721" i="12"/>
  <c r="C721" i="12" s="1"/>
  <c r="D721" i="12" s="1"/>
  <c r="G767" i="12"/>
  <c r="C767" i="12" s="1"/>
  <c r="D767" i="12" s="1"/>
  <c r="G731" i="12"/>
  <c r="C731" i="12" s="1"/>
  <c r="D731" i="12" s="1"/>
  <c r="G722" i="12"/>
  <c r="C722" i="12" s="1"/>
  <c r="D722" i="12" s="1"/>
  <c r="G921" i="12"/>
  <c r="C921" i="12" s="1"/>
  <c r="D921" i="12" s="1"/>
  <c r="H921" i="12" s="1"/>
  <c r="G903" i="12"/>
  <c r="C903" i="12" s="1"/>
  <c r="D903" i="12" s="1"/>
  <c r="G917" i="12"/>
  <c r="C917" i="12" s="1"/>
  <c r="D917" i="12" s="1"/>
  <c r="H917" i="12" s="1"/>
  <c r="G831" i="12"/>
  <c r="C831" i="12" s="1"/>
  <c r="D831" i="12" s="1"/>
  <c r="G804" i="12"/>
  <c r="C804" i="12" s="1"/>
  <c r="D804" i="12" s="1"/>
  <c r="G753" i="12"/>
  <c r="C753" i="12" s="1"/>
  <c r="D753" i="12" s="1"/>
  <c r="H753" i="12" s="1"/>
  <c r="AF753" i="12" s="1"/>
  <c r="G900" i="12"/>
  <c r="C900" i="12" s="1"/>
  <c r="D900" i="12" s="1"/>
  <c r="H900" i="12" s="1"/>
  <c r="G836" i="12"/>
  <c r="C836" i="12" s="1"/>
  <c r="D836" i="12" s="1"/>
  <c r="H836" i="12" s="1"/>
  <c r="G902" i="12"/>
  <c r="C902" i="12" s="1"/>
  <c r="D902" i="12" s="1"/>
  <c r="G893" i="12"/>
  <c r="C893" i="12" s="1"/>
  <c r="D893" i="12" s="1"/>
  <c r="H893" i="12" s="1"/>
  <c r="G788" i="12"/>
  <c r="C788" i="12" s="1"/>
  <c r="D788" i="12" s="1"/>
  <c r="H788" i="12" s="1"/>
  <c r="G843" i="12"/>
  <c r="C843" i="12" s="1"/>
  <c r="D843" i="12" s="1"/>
  <c r="G793" i="12"/>
  <c r="C793" i="12" s="1"/>
  <c r="D793" i="12" s="1"/>
  <c r="H793" i="12" s="1"/>
  <c r="G745" i="12"/>
  <c r="C745" i="12" s="1"/>
  <c r="D745" i="12" s="1"/>
  <c r="G830" i="12"/>
  <c r="C830" i="12" s="1"/>
  <c r="D830" i="12" s="1"/>
  <c r="H830" i="12" s="1"/>
  <c r="G717" i="12"/>
  <c r="C717" i="12" s="1"/>
  <c r="D717" i="12" s="1"/>
  <c r="G710" i="12"/>
  <c r="C710" i="12" s="1"/>
  <c r="D710" i="12" s="1"/>
  <c r="H710" i="12" s="1"/>
  <c r="G924" i="12"/>
  <c r="C924" i="12" s="1"/>
  <c r="D924" i="12" s="1"/>
  <c r="H924" i="12" s="1"/>
  <c r="G878" i="12"/>
  <c r="C878" i="12" s="1"/>
  <c r="D878" i="12" s="1"/>
  <c r="H878" i="12" s="1"/>
  <c r="G823" i="12"/>
  <c r="C823" i="12" s="1"/>
  <c r="D823" i="12" s="1"/>
  <c r="H823" i="12" s="1"/>
  <c r="G769" i="12"/>
  <c r="C769" i="12" s="1"/>
  <c r="D769" i="12" s="1"/>
  <c r="G812" i="12"/>
  <c r="C812" i="12" s="1"/>
  <c r="D812" i="12" s="1"/>
  <c r="G736" i="12"/>
  <c r="C736" i="12" s="1"/>
  <c r="D736" i="12" s="1"/>
  <c r="G884" i="12"/>
  <c r="C884" i="12" s="1"/>
  <c r="D884" i="12" s="1"/>
  <c r="G876" i="12"/>
  <c r="C876" i="12" s="1"/>
  <c r="D876" i="12" s="1"/>
  <c r="H876" i="12" s="1"/>
  <c r="G813" i="12"/>
  <c r="C813" i="12" s="1"/>
  <c r="D813" i="12" s="1"/>
  <c r="G800" i="12"/>
  <c r="C800" i="12" s="1"/>
  <c r="D800" i="12" s="1"/>
  <c r="H800" i="12" s="1"/>
  <c r="AF800" i="12" s="1"/>
  <c r="G872" i="12"/>
  <c r="C872" i="12" s="1"/>
  <c r="D872" i="12" s="1"/>
  <c r="G864" i="12"/>
  <c r="C864" i="12" s="1"/>
  <c r="D864" i="12" s="1"/>
  <c r="H864" i="12" s="1"/>
  <c r="G881" i="12"/>
  <c r="C881" i="12" s="1"/>
  <c r="D881" i="12" s="1"/>
  <c r="G848" i="12"/>
  <c r="C848" i="12" s="1"/>
  <c r="D848" i="12" s="1"/>
  <c r="H848" i="12" s="1"/>
  <c r="G897" i="12"/>
  <c r="C897" i="12" s="1"/>
  <c r="D897" i="12" s="1"/>
  <c r="G799" i="12"/>
  <c r="C799" i="12" s="1"/>
  <c r="D799" i="12" s="1"/>
  <c r="G757" i="12"/>
  <c r="C757" i="12" s="1"/>
  <c r="D757" i="12" s="1"/>
  <c r="G708" i="12"/>
  <c r="C708" i="12" s="1"/>
  <c r="D708" i="12" s="1"/>
  <c r="G807" i="12"/>
  <c r="C807" i="12" s="1"/>
  <c r="D807" i="12" s="1"/>
  <c r="G895" i="12"/>
  <c r="C895" i="12" s="1"/>
  <c r="D895" i="12" s="1"/>
  <c r="G856" i="12"/>
  <c r="C856" i="12" s="1"/>
  <c r="D856" i="12" s="1"/>
  <c r="G758" i="12"/>
  <c r="C758" i="12" s="1"/>
  <c r="D758" i="12" s="1"/>
  <c r="G906" i="12"/>
  <c r="C906" i="12" s="1"/>
  <c r="D906" i="12" s="1"/>
  <c r="G828" i="12"/>
  <c r="C828" i="12" s="1"/>
  <c r="D828" i="12" s="1"/>
  <c r="G789" i="12"/>
  <c r="C789" i="12" s="1"/>
  <c r="D789" i="12" s="1"/>
  <c r="G868" i="12"/>
  <c r="C868" i="12" s="1"/>
  <c r="D868" i="12" s="1"/>
  <c r="G735" i="12"/>
  <c r="C735" i="12" s="1"/>
  <c r="D735" i="12" s="1"/>
  <c r="G743" i="12"/>
  <c r="C743" i="12" s="1"/>
  <c r="D743" i="12" s="1"/>
  <c r="G844" i="12"/>
  <c r="C844" i="12" s="1"/>
  <c r="D844" i="12" s="1"/>
  <c r="G913" i="12"/>
  <c r="C913" i="12" s="1"/>
  <c r="D913" i="12" s="1"/>
  <c r="G726" i="12"/>
  <c r="C726" i="12" s="1"/>
  <c r="D726" i="12" s="1"/>
  <c r="G874" i="12"/>
  <c r="C874" i="12" s="1"/>
  <c r="D874" i="12" s="1"/>
  <c r="H874" i="12" s="1"/>
  <c r="AF874" i="12" s="1"/>
  <c r="G883" i="12"/>
  <c r="C883" i="12" s="1"/>
  <c r="D883" i="12" s="1"/>
  <c r="G870" i="12"/>
  <c r="C870" i="12" s="1"/>
  <c r="D870" i="12" s="1"/>
  <c r="G857" i="12"/>
  <c r="C857" i="12" s="1"/>
  <c r="D857" i="12" s="1"/>
  <c r="G916" i="12"/>
  <c r="C916" i="12" s="1"/>
  <c r="D916" i="12" s="1"/>
  <c r="G756" i="12"/>
  <c r="C756" i="12" s="1"/>
  <c r="D756" i="12" s="1"/>
  <c r="G867" i="12"/>
  <c r="C867" i="12" s="1"/>
  <c r="D867" i="12" s="1"/>
  <c r="G706" i="12"/>
  <c r="C706" i="12" s="1"/>
  <c r="D706" i="12" s="1"/>
  <c r="G772" i="12"/>
  <c r="C772" i="12" s="1"/>
  <c r="D772" i="12" s="1"/>
  <c r="G838" i="12"/>
  <c r="C838" i="12" s="1"/>
  <c r="D838" i="12" s="1"/>
  <c r="G912" i="12"/>
  <c r="C912" i="12" s="1"/>
  <c r="D912" i="12" s="1"/>
  <c r="G814" i="12"/>
  <c r="C814" i="12" s="1"/>
  <c r="D814" i="12" s="1"/>
  <c r="G775" i="12"/>
  <c r="C775" i="12" s="1"/>
  <c r="D775" i="12" s="1"/>
  <c r="G869" i="12"/>
  <c r="C869" i="12" s="1"/>
  <c r="D869" i="12" s="1"/>
  <c r="G809" i="12"/>
  <c r="C809" i="12" s="1"/>
  <c r="D809" i="12" s="1"/>
  <c r="H809" i="12" s="1"/>
  <c r="AF809" i="12" s="1"/>
  <c r="G778" i="12"/>
  <c r="C778" i="12" s="1"/>
  <c r="D778" i="12" s="1"/>
  <c r="G910" i="12"/>
  <c r="C910" i="12" s="1"/>
  <c r="D910" i="12" s="1"/>
  <c r="G742" i="12"/>
  <c r="C742" i="12" s="1"/>
  <c r="D742" i="12" s="1"/>
  <c r="G709" i="12"/>
  <c r="C709" i="12" s="1"/>
  <c r="D709" i="12" s="1"/>
  <c r="G790" i="12"/>
  <c r="C790" i="12" s="1"/>
  <c r="D790" i="12" s="1"/>
  <c r="G783" i="12"/>
  <c r="C783" i="12" s="1"/>
  <c r="D783" i="12" s="1"/>
  <c r="G873" i="12"/>
  <c r="C873" i="12" s="1"/>
  <c r="D873" i="12" s="1"/>
  <c r="G862" i="12"/>
  <c r="C862" i="12" s="1"/>
  <c r="D862" i="12" s="1"/>
  <c r="G794" i="12"/>
  <c r="C794" i="12" s="1"/>
  <c r="D794" i="12" s="1"/>
  <c r="G776" i="12"/>
  <c r="C776" i="12" s="1"/>
  <c r="D776" i="12" s="1"/>
  <c r="H776" i="12" s="1"/>
  <c r="AF776" i="12" s="1"/>
  <c r="G854" i="12"/>
  <c r="C854" i="12" s="1"/>
  <c r="D854" i="12" s="1"/>
  <c r="H854" i="12" s="1"/>
  <c r="AF854" i="12" s="1"/>
  <c r="G785" i="12"/>
  <c r="C785" i="12" s="1"/>
  <c r="D785" i="12" s="1"/>
  <c r="G705" i="12"/>
  <c r="C705" i="12" s="1"/>
  <c r="D705" i="12" s="1"/>
  <c r="G782" i="12"/>
  <c r="C782" i="12" s="1"/>
  <c r="D782" i="12" s="1"/>
  <c r="G711" i="12"/>
  <c r="C711" i="12" s="1"/>
  <c r="D711" i="12" s="1"/>
  <c r="G885" i="12"/>
  <c r="C885" i="12" s="1"/>
  <c r="D885" i="12" s="1"/>
  <c r="G759" i="12"/>
  <c r="C759" i="12" s="1"/>
  <c r="D759" i="12" s="1"/>
  <c r="G851" i="12"/>
  <c r="C851" i="12" s="1"/>
  <c r="D851" i="12" s="1"/>
  <c r="G827" i="12"/>
  <c r="C827" i="12" s="1"/>
  <c r="D827" i="12" s="1"/>
  <c r="G787" i="12"/>
  <c r="C787" i="12" s="1"/>
  <c r="D787" i="12" s="1"/>
  <c r="G915" i="12"/>
  <c r="C915" i="12" s="1"/>
  <c r="D915" i="12" s="1"/>
  <c r="G871" i="12"/>
  <c r="C871" i="12" s="1"/>
  <c r="D871" i="12" s="1"/>
  <c r="G846" i="12"/>
  <c r="C846" i="12" s="1"/>
  <c r="D846" i="12" s="1"/>
  <c r="G826" i="12"/>
  <c r="C826" i="12" s="1"/>
  <c r="D826" i="12" s="1"/>
  <c r="G774" i="12"/>
  <c r="C774" i="12" s="1"/>
  <c r="D774" i="12" s="1"/>
  <c r="G892" i="12"/>
  <c r="C892" i="12" s="1"/>
  <c r="D892" i="12" s="1"/>
  <c r="G889" i="12"/>
  <c r="C889" i="12" s="1"/>
  <c r="D889" i="12" s="1"/>
  <c r="G866" i="12"/>
  <c r="C866" i="12" s="1"/>
  <c r="D866" i="12" s="1"/>
  <c r="G824" i="12"/>
  <c r="C824" i="12" s="1"/>
  <c r="D824" i="12" s="1"/>
  <c r="G825" i="12"/>
  <c r="C825" i="12" s="1"/>
  <c r="D825" i="12" s="1"/>
  <c r="G725" i="12"/>
  <c r="C725" i="12" s="1"/>
  <c r="D725" i="12" s="1"/>
  <c r="G859" i="12"/>
  <c r="C859" i="12" s="1"/>
  <c r="D859" i="12" s="1"/>
  <c r="G631" i="12"/>
  <c r="C631" i="12" s="1"/>
  <c r="D631" i="12" s="1"/>
  <c r="H631" i="12" s="1"/>
  <c r="G832" i="12"/>
  <c r="C832" i="12" s="1"/>
  <c r="D832" i="12" s="1"/>
  <c r="G663" i="12"/>
  <c r="C663" i="12" s="1"/>
  <c r="D663" i="12" s="1"/>
  <c r="G762" i="12"/>
  <c r="C762" i="12" s="1"/>
  <c r="D762" i="12" s="1"/>
  <c r="H762" i="12" s="1"/>
  <c r="G784" i="12"/>
  <c r="C784" i="12" s="1"/>
  <c r="D784" i="12" s="1"/>
  <c r="G716" i="12"/>
  <c r="C716" i="12" s="1"/>
  <c r="D716" i="12" s="1"/>
  <c r="G664" i="12"/>
  <c r="C664" i="12" s="1"/>
  <c r="D664" i="12" s="1"/>
  <c r="G655" i="12"/>
  <c r="C655" i="12" s="1"/>
  <c r="D655" i="12" s="1"/>
  <c r="G641" i="12"/>
  <c r="C641" i="12" s="1"/>
  <c r="D641" i="12" s="1"/>
  <c r="G698" i="12"/>
  <c r="C698" i="12" s="1"/>
  <c r="D698" i="12" s="1"/>
  <c r="G679" i="12"/>
  <c r="C679" i="12" s="1"/>
  <c r="D679" i="12" s="1"/>
  <c r="G614" i="12"/>
  <c r="C614" i="12" s="1"/>
  <c r="D614" i="12" s="1"/>
  <c r="G587" i="12"/>
  <c r="C587" i="12" s="1"/>
  <c r="D587" i="12" s="1"/>
  <c r="G701" i="12"/>
  <c r="C701" i="12" s="1"/>
  <c r="D701" i="12" s="1"/>
  <c r="G529" i="12"/>
  <c r="C529" i="12" s="1"/>
  <c r="D529" i="12" s="1"/>
  <c r="G670" i="12"/>
  <c r="C670" i="12" s="1"/>
  <c r="D670" i="12" s="1"/>
  <c r="G625" i="12"/>
  <c r="C625" i="12" s="1"/>
  <c r="D625" i="12" s="1"/>
  <c r="G597" i="12"/>
  <c r="C597" i="12" s="1"/>
  <c r="D597" i="12" s="1"/>
  <c r="G582" i="12"/>
  <c r="C582" i="12" s="1"/>
  <c r="D582" i="12" s="1"/>
  <c r="H582" i="12" s="1"/>
  <c r="G518" i="12"/>
  <c r="C518" i="12" s="1"/>
  <c r="D518" i="12" s="1"/>
  <c r="H518" i="12" s="1"/>
  <c r="G662" i="12"/>
  <c r="C662" i="12" s="1"/>
  <c r="D662" i="12" s="1"/>
  <c r="G501" i="12"/>
  <c r="C501" i="12" s="1"/>
  <c r="D501" i="12" s="1"/>
  <c r="H501" i="12" s="1"/>
  <c r="G729" i="12"/>
  <c r="C729" i="12" s="1"/>
  <c r="D729" i="12" s="1"/>
  <c r="H729" i="12" s="1"/>
  <c r="G612" i="12"/>
  <c r="C612" i="12" s="1"/>
  <c r="D612" i="12" s="1"/>
  <c r="G727" i="12"/>
  <c r="C727" i="12" s="1"/>
  <c r="D727" i="12" s="1"/>
  <c r="G713" i="12"/>
  <c r="C713" i="12" s="1"/>
  <c r="D713" i="12" s="1"/>
  <c r="G666" i="12"/>
  <c r="C666" i="12" s="1"/>
  <c r="D666" i="12" s="1"/>
  <c r="H666" i="12" s="1"/>
  <c r="G547" i="12"/>
  <c r="C547" i="12" s="1"/>
  <c r="D547" i="12" s="1"/>
  <c r="H547" i="12" s="1"/>
  <c r="G520" i="12"/>
  <c r="C520" i="12" s="1"/>
  <c r="D520" i="12" s="1"/>
  <c r="G647" i="12"/>
  <c r="C647" i="12" s="1"/>
  <c r="D647" i="12" s="1"/>
  <c r="H647" i="12" s="1"/>
  <c r="G700" i="12"/>
  <c r="C700" i="12" s="1"/>
  <c r="D700" i="12" s="1"/>
  <c r="H700" i="12" s="1"/>
  <c r="G589" i="12"/>
  <c r="C589" i="12" s="1"/>
  <c r="D589" i="12" s="1"/>
  <c r="H589" i="12" s="1"/>
  <c r="G576" i="12"/>
  <c r="C576" i="12" s="1"/>
  <c r="D576" i="12" s="1"/>
  <c r="G565" i="12"/>
  <c r="C565" i="12" s="1"/>
  <c r="D565" i="12" s="1"/>
  <c r="H565" i="12" s="1"/>
  <c r="G552" i="12"/>
  <c r="C552" i="12" s="1"/>
  <c r="D552" i="12" s="1"/>
  <c r="H552" i="12" s="1"/>
  <c r="G546" i="12"/>
  <c r="C546" i="12" s="1"/>
  <c r="D546" i="12" s="1"/>
  <c r="G538" i="12"/>
  <c r="C538" i="12" s="1"/>
  <c r="D538" i="12" s="1"/>
  <c r="G519" i="12"/>
  <c r="C519" i="12" s="1"/>
  <c r="D519" i="12" s="1"/>
  <c r="G816" i="12"/>
  <c r="C816" i="12" s="1"/>
  <c r="D816" i="12" s="1"/>
  <c r="G738" i="12"/>
  <c r="C738" i="12" s="1"/>
  <c r="D738" i="12" s="1"/>
  <c r="H738" i="12" s="1"/>
  <c r="G739" i="12"/>
  <c r="C739" i="12" s="1"/>
  <c r="D739" i="12" s="1"/>
  <c r="H739" i="12" s="1"/>
  <c r="G699" i="12"/>
  <c r="C699" i="12" s="1"/>
  <c r="D699" i="12" s="1"/>
  <c r="H699" i="12" s="1"/>
  <c r="G685" i="12"/>
  <c r="C685" i="12" s="1"/>
  <c r="D685" i="12" s="1"/>
  <c r="G671" i="12"/>
  <c r="C671" i="12" s="1"/>
  <c r="D671" i="12" s="1"/>
  <c r="H671" i="12" s="1"/>
  <c r="G623" i="12"/>
  <c r="C623" i="12" s="1"/>
  <c r="D623" i="12" s="1"/>
  <c r="H623" i="12" s="1"/>
  <c r="AF623" i="12" s="1"/>
  <c r="G611" i="12"/>
  <c r="C611" i="12" s="1"/>
  <c r="D611" i="12" s="1"/>
  <c r="G579" i="12"/>
  <c r="C579" i="12" s="1"/>
  <c r="D579" i="12" s="1"/>
  <c r="H579" i="12" s="1"/>
  <c r="G556" i="12"/>
  <c r="C556" i="12" s="1"/>
  <c r="D556" i="12" s="1"/>
  <c r="H556" i="12" s="1"/>
  <c r="G551" i="12"/>
  <c r="C551" i="12" s="1"/>
  <c r="D551" i="12" s="1"/>
  <c r="G517" i="12"/>
  <c r="C517" i="12" s="1"/>
  <c r="D517" i="12" s="1"/>
  <c r="G512" i="12"/>
  <c r="C512" i="12" s="1"/>
  <c r="D512" i="12" s="1"/>
  <c r="G504" i="12"/>
  <c r="C504" i="12" s="1"/>
  <c r="D504" i="12" s="1"/>
  <c r="G718" i="12"/>
  <c r="C718" i="12" s="1"/>
  <c r="D718" i="12" s="1"/>
  <c r="G619" i="12"/>
  <c r="C619" i="12" s="1"/>
  <c r="D619" i="12" s="1"/>
  <c r="H619" i="12" s="1"/>
  <c r="G599" i="12"/>
  <c r="C599" i="12" s="1"/>
  <c r="D599" i="12" s="1"/>
  <c r="H599" i="12" s="1"/>
  <c r="G609" i="12"/>
  <c r="C609" i="12" s="1"/>
  <c r="D609" i="12" s="1"/>
  <c r="G559" i="12"/>
  <c r="C559" i="12" s="1"/>
  <c r="D559" i="12" s="1"/>
  <c r="G515" i="12"/>
  <c r="C515" i="12" s="1"/>
  <c r="D515" i="12" s="1"/>
  <c r="H515" i="12" s="1"/>
  <c r="G703" i="12"/>
  <c r="C703" i="12" s="1"/>
  <c r="D703" i="12" s="1"/>
  <c r="G695" i="12"/>
  <c r="C695" i="12" s="1"/>
  <c r="D695" i="12" s="1"/>
  <c r="G639" i="12"/>
  <c r="C639" i="12" s="1"/>
  <c r="D639" i="12" s="1"/>
  <c r="H639" i="12" s="1"/>
  <c r="G632" i="12"/>
  <c r="C632" i="12" s="1"/>
  <c r="D632" i="12" s="1"/>
  <c r="G693" i="12"/>
  <c r="C693" i="12" s="1"/>
  <c r="D693" i="12" s="1"/>
  <c r="G687" i="12"/>
  <c r="C687" i="12" s="1"/>
  <c r="D687" i="12" s="1"/>
  <c r="G596" i="12"/>
  <c r="C596" i="12" s="1"/>
  <c r="D596" i="12" s="1"/>
  <c r="H596" i="12" s="1"/>
  <c r="G537" i="12"/>
  <c r="C537" i="12" s="1"/>
  <c r="D537" i="12" s="1"/>
  <c r="H537" i="12" s="1"/>
  <c r="G689" i="12"/>
  <c r="C689" i="12" s="1"/>
  <c r="D689" i="12" s="1"/>
  <c r="G624" i="12"/>
  <c r="C624" i="12" s="1"/>
  <c r="D624" i="12" s="1"/>
  <c r="H624" i="12" s="1"/>
  <c r="G608" i="12"/>
  <c r="C608" i="12" s="1"/>
  <c r="D608" i="12" s="1"/>
  <c r="H608" i="12" s="1"/>
  <c r="G586" i="12"/>
  <c r="C586" i="12" s="1"/>
  <c r="D586" i="12" s="1"/>
  <c r="G575" i="12"/>
  <c r="C575" i="12" s="1"/>
  <c r="D575" i="12" s="1"/>
  <c r="G680" i="12"/>
  <c r="C680" i="12" s="1"/>
  <c r="D680" i="12" s="1"/>
  <c r="G507" i="12"/>
  <c r="C507" i="12" s="1"/>
  <c r="D507" i="12" s="1"/>
  <c r="G702" i="12"/>
  <c r="C702" i="12" s="1"/>
  <c r="D702" i="12" s="1"/>
  <c r="G644" i="12"/>
  <c r="C644" i="12" s="1"/>
  <c r="D644" i="12" s="1"/>
  <c r="H644" i="12" s="1"/>
  <c r="G616" i="12"/>
  <c r="C616" i="12" s="1"/>
  <c r="D616" i="12" s="1"/>
  <c r="H616" i="12" s="1"/>
  <c r="G554" i="12"/>
  <c r="C554" i="12" s="1"/>
  <c r="D554" i="12" s="1"/>
  <c r="H554" i="12" s="1"/>
  <c r="G583" i="12"/>
  <c r="C583" i="12" s="1"/>
  <c r="D583" i="12" s="1"/>
  <c r="G563" i="12"/>
  <c r="C563" i="12" s="1"/>
  <c r="D563" i="12" s="1"/>
  <c r="H563" i="12" s="1"/>
  <c r="AF563" i="12" s="1"/>
  <c r="G585" i="12"/>
  <c r="C585" i="12" s="1"/>
  <c r="D585" i="12" s="1"/>
  <c r="G557" i="12"/>
  <c r="C557" i="12" s="1"/>
  <c r="D557" i="12" s="1"/>
  <c r="H557" i="12" s="1"/>
  <c r="G548" i="12"/>
  <c r="C548" i="12" s="1"/>
  <c r="D548" i="12" s="1"/>
  <c r="G568" i="12"/>
  <c r="C568" i="12" s="1"/>
  <c r="D568" i="12" s="1"/>
  <c r="G550" i="12"/>
  <c r="C550" i="12" s="1"/>
  <c r="D550" i="12" s="1"/>
  <c r="H550" i="12" s="1"/>
  <c r="G540" i="12"/>
  <c r="C540" i="12" s="1"/>
  <c r="D540" i="12" s="1"/>
  <c r="H540" i="12" s="1"/>
  <c r="G723" i="12"/>
  <c r="C723" i="12" s="1"/>
  <c r="D723" i="12" s="1"/>
  <c r="G652" i="12"/>
  <c r="C652" i="12" s="1"/>
  <c r="D652" i="12" s="1"/>
  <c r="H652" i="12" s="1"/>
  <c r="G629" i="12"/>
  <c r="C629" i="12" s="1"/>
  <c r="D629" i="12" s="1"/>
  <c r="G601" i="12"/>
  <c r="C601" i="12" s="1"/>
  <c r="D601" i="12" s="1"/>
  <c r="G545" i="12"/>
  <c r="C545" i="12" s="1"/>
  <c r="D545" i="12" s="1"/>
  <c r="H545" i="12" s="1"/>
  <c r="G525" i="12"/>
  <c r="C525" i="12" s="1"/>
  <c r="D525" i="12" s="1"/>
  <c r="G511" i="12"/>
  <c r="C511" i="12" s="1"/>
  <c r="D511" i="12" s="1"/>
  <c r="H511" i="12" s="1"/>
  <c r="G498" i="12"/>
  <c r="C498" i="12" s="1"/>
  <c r="D498" i="12" s="1"/>
  <c r="H498" i="12" s="1"/>
  <c r="G676" i="12"/>
  <c r="C676" i="12" s="1"/>
  <c r="D676" i="12" s="1"/>
  <c r="G635" i="12"/>
  <c r="C635" i="12" s="1"/>
  <c r="D635" i="12" s="1"/>
  <c r="H635" i="12" s="1"/>
  <c r="G618" i="12"/>
  <c r="C618" i="12" s="1"/>
  <c r="D618" i="12" s="1"/>
  <c r="H618" i="12" s="1"/>
  <c r="G581" i="12"/>
  <c r="C581" i="12" s="1"/>
  <c r="D581" i="12" s="1"/>
  <c r="H581" i="12" s="1"/>
  <c r="G516" i="12"/>
  <c r="C516" i="12" s="1"/>
  <c r="D516" i="12" s="1"/>
  <c r="H516" i="12" s="1"/>
  <c r="G707" i="12"/>
  <c r="C707" i="12" s="1"/>
  <c r="D707" i="12" s="1"/>
  <c r="G598" i="12"/>
  <c r="C598" i="12" s="1"/>
  <c r="D598" i="12" s="1"/>
  <c r="H598" i="12" s="1"/>
  <c r="G690" i="12"/>
  <c r="C690" i="12" s="1"/>
  <c r="D690" i="12" s="1"/>
  <c r="H690" i="12" s="1"/>
  <c r="G674" i="12"/>
  <c r="C674" i="12" s="1"/>
  <c r="D674" i="12" s="1"/>
  <c r="H674" i="12" s="1"/>
  <c r="G620" i="12"/>
  <c r="C620" i="12" s="1"/>
  <c r="D620" i="12" s="1"/>
  <c r="H620" i="12" s="1"/>
  <c r="G572" i="12"/>
  <c r="C572" i="12" s="1"/>
  <c r="D572" i="12" s="1"/>
  <c r="G510" i="12"/>
  <c r="C510" i="12" s="1"/>
  <c r="D510" i="12" s="1"/>
  <c r="G650" i="12"/>
  <c r="C650" i="12" s="1"/>
  <c r="D650" i="12" s="1"/>
  <c r="H650" i="12" s="1"/>
  <c r="G600" i="12"/>
  <c r="C600" i="12" s="1"/>
  <c r="D600" i="12" s="1"/>
  <c r="G508" i="12"/>
  <c r="C508" i="12" s="1"/>
  <c r="D508" i="12" s="1"/>
  <c r="H508" i="12" s="1"/>
  <c r="G503" i="12"/>
  <c r="C503" i="12" s="1"/>
  <c r="D503" i="12" s="1"/>
  <c r="H503" i="12" s="1"/>
  <c r="G646" i="12"/>
  <c r="C646" i="12" s="1"/>
  <c r="D646" i="12" s="1"/>
  <c r="G567" i="12"/>
  <c r="C567" i="12" s="1"/>
  <c r="D567" i="12" s="1"/>
  <c r="G542" i="12"/>
  <c r="C542" i="12" s="1"/>
  <c r="D542" i="12" s="1"/>
  <c r="G660" i="12"/>
  <c r="C660" i="12" s="1"/>
  <c r="D660" i="12" s="1"/>
  <c r="G564" i="12"/>
  <c r="C564" i="12" s="1"/>
  <c r="D564" i="12" s="1"/>
  <c r="H564" i="12" s="1"/>
  <c r="G648" i="12"/>
  <c r="C648" i="12" s="1"/>
  <c r="D648" i="12" s="1"/>
  <c r="G534" i="12"/>
  <c r="C534" i="12" s="1"/>
  <c r="D534" i="12" s="1"/>
  <c r="H534" i="12" s="1"/>
  <c r="G497" i="12"/>
  <c r="C497" i="12" s="1"/>
  <c r="D497" i="12" s="1"/>
  <c r="G678" i="12"/>
  <c r="C678" i="12" s="1"/>
  <c r="D678" i="12" s="1"/>
  <c r="G591" i="12"/>
  <c r="C591" i="12" s="1"/>
  <c r="D591" i="12" s="1"/>
  <c r="G561" i="12"/>
  <c r="C561" i="12" s="1"/>
  <c r="D561" i="12" s="1"/>
  <c r="H561" i="12" s="1"/>
  <c r="G553" i="12"/>
  <c r="C553" i="12" s="1"/>
  <c r="D553" i="12" s="1"/>
  <c r="G638" i="12"/>
  <c r="C638" i="12" s="1"/>
  <c r="D638" i="12" s="1"/>
  <c r="H638" i="12" s="1"/>
  <c r="G574" i="12"/>
  <c r="C574" i="12" s="1"/>
  <c r="D574" i="12" s="1"/>
  <c r="H574" i="12" s="1"/>
  <c r="G761" i="12"/>
  <c r="C761" i="12" s="1"/>
  <c r="D761" i="12" s="1"/>
  <c r="G541" i="12"/>
  <c r="C541" i="12" s="1"/>
  <c r="D541" i="12" s="1"/>
  <c r="H541" i="12" s="1"/>
  <c r="G523" i="12"/>
  <c r="C523" i="12" s="1"/>
  <c r="D523" i="12" s="1"/>
  <c r="G500" i="12"/>
  <c r="C500" i="12" s="1"/>
  <c r="D500" i="12" s="1"/>
  <c r="G633" i="12"/>
  <c r="C633" i="12" s="1"/>
  <c r="D633" i="12" s="1"/>
  <c r="G602" i="12"/>
  <c r="C602" i="12" s="1"/>
  <c r="D602" i="12" s="1"/>
  <c r="H602" i="12" s="1"/>
  <c r="G636" i="12"/>
  <c r="C636" i="12" s="1"/>
  <c r="D636" i="12" s="1"/>
  <c r="G605" i="12"/>
  <c r="C605" i="12" s="1"/>
  <c r="D605" i="12" s="1"/>
  <c r="H605" i="12" s="1"/>
  <c r="G535" i="12"/>
  <c r="C535" i="12" s="1"/>
  <c r="D535" i="12" s="1"/>
  <c r="G642" i="12"/>
  <c r="C642" i="12" s="1"/>
  <c r="D642" i="12" s="1"/>
  <c r="G595" i="12"/>
  <c r="C595" i="12" s="1"/>
  <c r="D595" i="12" s="1"/>
  <c r="G692" i="12"/>
  <c r="C692" i="12" s="1"/>
  <c r="D692" i="12" s="1"/>
  <c r="H692" i="12" s="1"/>
  <c r="AF692" i="12" s="1"/>
  <c r="G654" i="12"/>
  <c r="C654" i="12" s="1"/>
  <c r="D654" i="12" s="1"/>
  <c r="G694" i="12"/>
  <c r="C694" i="12" s="1"/>
  <c r="D694" i="12" s="1"/>
  <c r="G590" i="12"/>
  <c r="C590" i="12" s="1"/>
  <c r="D590" i="12" s="1"/>
  <c r="H590" i="12" s="1"/>
  <c r="G543" i="12"/>
  <c r="C543" i="12" s="1"/>
  <c r="D543" i="12" s="1"/>
  <c r="G521" i="12"/>
  <c r="C521" i="12" s="1"/>
  <c r="D521" i="12" s="1"/>
  <c r="G696" i="12"/>
  <c r="C696" i="12" s="1"/>
  <c r="D696" i="12" s="1"/>
  <c r="H696" i="12" s="1"/>
  <c r="AF696" i="12" s="1"/>
  <c r="G610" i="12"/>
  <c r="C610" i="12" s="1"/>
  <c r="D610" i="12" s="1"/>
  <c r="H610" i="12" s="1"/>
  <c r="G682" i="12"/>
  <c r="C682" i="12" s="1"/>
  <c r="D682" i="12" s="1"/>
  <c r="G604" i="12"/>
  <c r="C604" i="12" s="1"/>
  <c r="D604" i="12" s="1"/>
  <c r="G571" i="12"/>
  <c r="C571" i="12" s="1"/>
  <c r="D571" i="12" s="1"/>
  <c r="G697" i="12"/>
  <c r="C697" i="12" s="1"/>
  <c r="D697" i="12" s="1"/>
  <c r="G665" i="12"/>
  <c r="C665" i="12" s="1"/>
  <c r="D665" i="12" s="1"/>
  <c r="G645" i="12"/>
  <c r="C645" i="12" s="1"/>
  <c r="D645" i="12" s="1"/>
  <c r="G526" i="12"/>
  <c r="C526" i="12" s="1"/>
  <c r="D526" i="12" s="1"/>
  <c r="G509" i="12"/>
  <c r="C509" i="12" s="1"/>
  <c r="D509" i="12" s="1"/>
  <c r="H509" i="12" s="1"/>
  <c r="G628" i="12"/>
  <c r="C628" i="12" s="1"/>
  <c r="D628" i="12" s="1"/>
  <c r="G544" i="12"/>
  <c r="C544" i="12" s="1"/>
  <c r="D544" i="12" s="1"/>
  <c r="G528" i="12"/>
  <c r="C528" i="12" s="1"/>
  <c r="D528" i="12" s="1"/>
  <c r="G634" i="12"/>
  <c r="C634" i="12" s="1"/>
  <c r="D634" i="12" s="1"/>
  <c r="G584" i="12"/>
  <c r="C584" i="12" s="1"/>
  <c r="D584" i="12" s="1"/>
  <c r="G558" i="12"/>
  <c r="C558" i="12" s="1"/>
  <c r="D558" i="12" s="1"/>
  <c r="G630" i="12"/>
  <c r="C630" i="12" s="1"/>
  <c r="D630" i="12" s="1"/>
  <c r="H630" i="12" s="1"/>
  <c r="G588" i="12"/>
  <c r="C588" i="12" s="1"/>
  <c r="D588" i="12" s="1"/>
  <c r="G502" i="12"/>
  <c r="C502" i="12" s="1"/>
  <c r="D502" i="12" s="1"/>
  <c r="G637" i="12"/>
  <c r="C637" i="12" s="1"/>
  <c r="D637" i="12" s="1"/>
  <c r="G607" i="12"/>
  <c r="C607" i="12" s="1"/>
  <c r="D607" i="12" s="1"/>
  <c r="G527" i="12"/>
  <c r="C527" i="12" s="1"/>
  <c r="D527" i="12" s="1"/>
  <c r="G555" i="12"/>
  <c r="C555" i="12" s="1"/>
  <c r="D555" i="12" s="1"/>
  <c r="H555" i="12" s="1"/>
  <c r="G649" i="12"/>
  <c r="C649" i="12" s="1"/>
  <c r="D649" i="12" s="1"/>
  <c r="G691" i="12"/>
  <c r="C691" i="12" s="1"/>
  <c r="D691" i="12" s="1"/>
  <c r="H691" i="12" s="1"/>
  <c r="G683" i="12"/>
  <c r="C683" i="12" s="1"/>
  <c r="D683" i="12" s="1"/>
  <c r="G577" i="12"/>
  <c r="C577" i="12" s="1"/>
  <c r="D577" i="12" s="1"/>
  <c r="G657" i="12"/>
  <c r="C657" i="12" s="1"/>
  <c r="D657" i="12" s="1"/>
  <c r="G622" i="12"/>
  <c r="C622" i="12" s="1"/>
  <c r="D622" i="12" s="1"/>
  <c r="G593" i="12"/>
  <c r="C593" i="12" s="1"/>
  <c r="D593" i="12" s="1"/>
  <c r="G513" i="12"/>
  <c r="C513" i="12" s="1"/>
  <c r="D513" i="12" s="1"/>
  <c r="G617" i="12"/>
  <c r="C617" i="12" s="1"/>
  <c r="D617" i="12" s="1"/>
  <c r="G505" i="12"/>
  <c r="C505" i="12" s="1"/>
  <c r="D505" i="12" s="1"/>
  <c r="H505" i="12" s="1"/>
  <c r="G640" i="12"/>
  <c r="C640" i="12" s="1"/>
  <c r="D640" i="12" s="1"/>
  <c r="G533" i="12"/>
  <c r="C533" i="12" s="1"/>
  <c r="D533" i="12" s="1"/>
  <c r="H533" i="12" s="1"/>
  <c r="G560" i="12"/>
  <c r="C560" i="12" s="1"/>
  <c r="D560" i="12" s="1"/>
  <c r="H560" i="12" s="1"/>
  <c r="G603" i="12"/>
  <c r="C603" i="12" s="1"/>
  <c r="D603" i="12" s="1"/>
  <c r="G569" i="12"/>
  <c r="C569" i="12" s="1"/>
  <c r="D569" i="12" s="1"/>
  <c r="G661" i="12"/>
  <c r="C661" i="12" s="1"/>
  <c r="D661" i="12" s="1"/>
  <c r="G531" i="12"/>
  <c r="C531" i="12" s="1"/>
  <c r="D531" i="12" s="1"/>
  <c r="G656" i="12"/>
  <c r="C656" i="12" s="1"/>
  <c r="D656" i="12" s="1"/>
  <c r="G615" i="12"/>
  <c r="C615" i="12" s="1"/>
  <c r="D615" i="12" s="1"/>
  <c r="G573" i="12"/>
  <c r="C573" i="12" s="1"/>
  <c r="D573" i="12" s="1"/>
  <c r="H573" i="12" s="1"/>
  <c r="G673" i="12"/>
  <c r="C673" i="12" s="1"/>
  <c r="D673" i="12" s="1"/>
  <c r="G499" i="12"/>
  <c r="C499" i="12" s="1"/>
  <c r="D499" i="12" s="1"/>
  <c r="G668" i="12"/>
  <c r="C668" i="12" s="1"/>
  <c r="D668" i="12" s="1"/>
  <c r="G643" i="12"/>
  <c r="C643" i="12" s="1"/>
  <c r="D643" i="12" s="1"/>
  <c r="G686" i="12"/>
  <c r="C686" i="12" s="1"/>
  <c r="D686" i="12" s="1"/>
  <c r="G578" i="12"/>
  <c r="C578" i="12" s="1"/>
  <c r="D578" i="12" s="1"/>
  <c r="G681" i="12"/>
  <c r="C681" i="12" s="1"/>
  <c r="D681" i="12" s="1"/>
  <c r="G659" i="12"/>
  <c r="C659" i="12" s="1"/>
  <c r="D659" i="12" s="1"/>
  <c r="G539" i="12"/>
  <c r="C539" i="12" s="1"/>
  <c r="D539" i="12" s="1"/>
  <c r="G677" i="12"/>
  <c r="C677" i="12" s="1"/>
  <c r="D677" i="12" s="1"/>
  <c r="G669" i="12"/>
  <c r="C669" i="12" s="1"/>
  <c r="D669" i="12" s="1"/>
  <c r="G570" i="12"/>
  <c r="C570" i="12" s="1"/>
  <c r="D570" i="12" s="1"/>
  <c r="H570" i="12" s="1"/>
  <c r="AF570" i="12" s="1"/>
  <c r="G566" i="12"/>
  <c r="C566" i="12" s="1"/>
  <c r="D566" i="12" s="1"/>
  <c r="G675" i="12"/>
  <c r="C675" i="12" s="1"/>
  <c r="D675" i="12" s="1"/>
  <c r="H675" i="12" s="1"/>
  <c r="G621" i="12"/>
  <c r="C621" i="12" s="1"/>
  <c r="D621" i="12" s="1"/>
  <c r="G580" i="12"/>
  <c r="C580" i="12" s="1"/>
  <c r="D580" i="12" s="1"/>
  <c r="H580" i="12" s="1"/>
  <c r="G667" i="12"/>
  <c r="C667" i="12" s="1"/>
  <c r="D667" i="12" s="1"/>
  <c r="G651" i="12"/>
  <c r="C651" i="12" s="1"/>
  <c r="D651" i="12" s="1"/>
  <c r="G606" i="12"/>
  <c r="C606" i="12" s="1"/>
  <c r="D606" i="12" s="1"/>
  <c r="G653" i="12"/>
  <c r="C653" i="12" s="1"/>
  <c r="D653" i="12" s="1"/>
  <c r="H653" i="12" s="1"/>
  <c r="G688" i="12"/>
  <c r="C688" i="12" s="1"/>
  <c r="D688" i="12" s="1"/>
  <c r="G672" i="12"/>
  <c r="C672" i="12" s="1"/>
  <c r="D672" i="12" s="1"/>
  <c r="G594" i="12"/>
  <c r="C594" i="12" s="1"/>
  <c r="D594" i="12" s="1"/>
  <c r="G549" i="12"/>
  <c r="C549" i="12" s="1"/>
  <c r="D549" i="12" s="1"/>
  <c r="G626" i="12"/>
  <c r="C626" i="12" s="1"/>
  <c r="D626" i="12" s="1"/>
  <c r="G684" i="12"/>
  <c r="C684" i="12" s="1"/>
  <c r="D684" i="12" s="1"/>
  <c r="G627" i="12"/>
  <c r="C627" i="12" s="1"/>
  <c r="D627" i="12" s="1"/>
  <c r="H627" i="12" s="1"/>
  <c r="G536" i="12"/>
  <c r="C536" i="12" s="1"/>
  <c r="D536" i="12" s="1"/>
  <c r="G658" i="12"/>
  <c r="C658" i="12" s="1"/>
  <c r="D658" i="12" s="1"/>
  <c r="G613" i="12"/>
  <c r="C613" i="12" s="1"/>
  <c r="D613" i="12" s="1"/>
  <c r="G592" i="12"/>
  <c r="C592" i="12" s="1"/>
  <c r="D592" i="12" s="1"/>
  <c r="G485" i="12"/>
  <c r="C485" i="12" s="1"/>
  <c r="D485" i="12" s="1"/>
  <c r="G350" i="12"/>
  <c r="C350" i="12" s="1"/>
  <c r="D350" i="12" s="1"/>
  <c r="G318" i="12"/>
  <c r="C318" i="12" s="1"/>
  <c r="D318" i="12" s="1"/>
  <c r="G530" i="12"/>
  <c r="C530" i="12" s="1"/>
  <c r="D530" i="12" s="1"/>
  <c r="G458" i="12"/>
  <c r="C458" i="12" s="1"/>
  <c r="D458" i="12" s="1"/>
  <c r="G454" i="12"/>
  <c r="C454" i="12" s="1"/>
  <c r="D454" i="12" s="1"/>
  <c r="G417" i="12"/>
  <c r="C417" i="12" s="1"/>
  <c r="D417" i="12" s="1"/>
  <c r="G331" i="12"/>
  <c r="C331" i="12" s="1"/>
  <c r="D331" i="12" s="1"/>
  <c r="H331" i="12" s="1"/>
  <c r="G308" i="12"/>
  <c r="C308" i="12" s="1"/>
  <c r="D308" i="12" s="1"/>
  <c r="G562" i="12"/>
  <c r="C562" i="12" s="1"/>
  <c r="D562" i="12" s="1"/>
  <c r="G463" i="12"/>
  <c r="C463" i="12" s="1"/>
  <c r="D463" i="12" s="1"/>
  <c r="G425" i="12"/>
  <c r="C425" i="12" s="1"/>
  <c r="D425" i="12" s="1"/>
  <c r="G304" i="12"/>
  <c r="C304" i="12" s="1"/>
  <c r="D304" i="12" s="1"/>
  <c r="H304" i="12" s="1"/>
  <c r="G287" i="12"/>
  <c r="C287" i="12" s="1"/>
  <c r="D287" i="12" s="1"/>
  <c r="G524" i="12"/>
  <c r="C524" i="12" s="1"/>
  <c r="D524" i="12" s="1"/>
  <c r="G506" i="12"/>
  <c r="C506" i="12" s="1"/>
  <c r="D506" i="12" s="1"/>
  <c r="H506" i="12" s="1"/>
  <c r="AF506" i="12" s="1"/>
  <c r="G271" i="12"/>
  <c r="C271" i="12" s="1"/>
  <c r="D271" i="12" s="1"/>
  <c r="G469" i="12"/>
  <c r="C469" i="12" s="1"/>
  <c r="D469" i="12" s="1"/>
  <c r="G421" i="12"/>
  <c r="C421" i="12" s="1"/>
  <c r="D421" i="12" s="1"/>
  <c r="G353" i="12"/>
  <c r="C353" i="12" s="1"/>
  <c r="D353" i="12" s="1"/>
  <c r="G328" i="12"/>
  <c r="C328" i="12" s="1"/>
  <c r="D328" i="12" s="1"/>
  <c r="G277" i="12"/>
  <c r="C277" i="12" s="1"/>
  <c r="D277" i="12" s="1"/>
  <c r="G489" i="12"/>
  <c r="C489" i="12" s="1"/>
  <c r="D489" i="12" s="1"/>
  <c r="G532" i="12"/>
  <c r="C532" i="12" s="1"/>
  <c r="D532" i="12" s="1"/>
  <c r="G522" i="12"/>
  <c r="C522" i="12" s="1"/>
  <c r="D522" i="12" s="1"/>
  <c r="G465" i="12"/>
  <c r="C465" i="12" s="1"/>
  <c r="D465" i="12" s="1"/>
  <c r="G514" i="12"/>
  <c r="C514" i="12" s="1"/>
  <c r="D514" i="12" s="1"/>
  <c r="G481" i="12"/>
  <c r="C481" i="12" s="1"/>
  <c r="D481" i="12" s="1"/>
  <c r="G456" i="12"/>
  <c r="C456" i="12" s="1"/>
  <c r="D456" i="12" s="1"/>
  <c r="H456" i="12" s="1"/>
  <c r="G439" i="12"/>
  <c r="C439" i="12" s="1"/>
  <c r="D439" i="12" s="1"/>
  <c r="H439" i="12" s="1"/>
  <c r="AF439" i="12" s="1"/>
  <c r="G338" i="12"/>
  <c r="C338" i="12" s="1"/>
  <c r="D338" i="12" s="1"/>
  <c r="H338" i="12" s="1"/>
  <c r="G311" i="12"/>
  <c r="C311" i="12" s="1"/>
  <c r="D311" i="12" s="1"/>
  <c r="G434" i="12"/>
  <c r="C434" i="12" s="1"/>
  <c r="D434" i="12" s="1"/>
  <c r="G410" i="12"/>
  <c r="C410" i="12" s="1"/>
  <c r="D410" i="12" s="1"/>
  <c r="G365" i="12"/>
  <c r="C365" i="12" s="1"/>
  <c r="D365" i="12" s="1"/>
  <c r="G337" i="12"/>
  <c r="C337" i="12" s="1"/>
  <c r="D337" i="12" s="1"/>
  <c r="G307" i="12"/>
  <c r="C307" i="12" s="1"/>
  <c r="D307" i="12" s="1"/>
  <c r="G474" i="12"/>
  <c r="C474" i="12" s="1"/>
  <c r="D474" i="12" s="1"/>
  <c r="H474" i="12" s="1"/>
  <c r="G483" i="12"/>
  <c r="C483" i="12" s="1"/>
  <c r="D483" i="12" s="1"/>
  <c r="H483" i="12" s="1"/>
  <c r="AF483" i="12" s="1"/>
  <c r="G320" i="12"/>
  <c r="C320" i="12" s="1"/>
  <c r="D320" i="12" s="1"/>
  <c r="G315" i="12"/>
  <c r="C315" i="12" s="1"/>
  <c r="D315" i="12" s="1"/>
  <c r="H315" i="12" s="1"/>
  <c r="G312" i="12"/>
  <c r="C312" i="12" s="1"/>
  <c r="D312" i="12" s="1"/>
  <c r="H312" i="12" s="1"/>
  <c r="AF312" i="12" s="1"/>
  <c r="G464" i="12"/>
  <c r="C464" i="12" s="1"/>
  <c r="D464" i="12" s="1"/>
  <c r="G366" i="12"/>
  <c r="C366" i="12" s="1"/>
  <c r="D366" i="12" s="1"/>
  <c r="G296" i="12"/>
  <c r="C296" i="12" s="1"/>
  <c r="D296" i="12" s="1"/>
  <c r="G276" i="12"/>
  <c r="C276" i="12" s="1"/>
  <c r="D276" i="12" s="1"/>
  <c r="G429" i="12"/>
  <c r="C429" i="12" s="1"/>
  <c r="D429" i="12" s="1"/>
  <c r="G381" i="12"/>
  <c r="C381" i="12" s="1"/>
  <c r="D381" i="12" s="1"/>
  <c r="H381" i="12" s="1"/>
  <c r="G348" i="12"/>
  <c r="C348" i="12" s="1"/>
  <c r="D348" i="12" s="1"/>
  <c r="H348" i="12" s="1"/>
  <c r="G491" i="12"/>
  <c r="C491" i="12" s="1"/>
  <c r="D491" i="12" s="1"/>
  <c r="G394" i="12"/>
  <c r="C394" i="12" s="1"/>
  <c r="D394" i="12" s="1"/>
  <c r="H394" i="12" s="1"/>
  <c r="G305" i="12"/>
  <c r="C305" i="12" s="1"/>
  <c r="D305" i="12" s="1"/>
  <c r="G468" i="12"/>
  <c r="C468" i="12" s="1"/>
  <c r="D468" i="12" s="1"/>
  <c r="H468" i="12" s="1"/>
  <c r="AF468" i="12" s="1"/>
  <c r="G496" i="12"/>
  <c r="C496" i="12" s="1"/>
  <c r="D496" i="12" s="1"/>
  <c r="G427" i="12"/>
  <c r="C427" i="12" s="1"/>
  <c r="D427" i="12" s="1"/>
  <c r="G486" i="12"/>
  <c r="C486" i="12" s="1"/>
  <c r="D486" i="12" s="1"/>
  <c r="G472" i="12"/>
  <c r="C472" i="12" s="1"/>
  <c r="D472" i="12" s="1"/>
  <c r="G377" i="12"/>
  <c r="C377" i="12" s="1"/>
  <c r="D377" i="12" s="1"/>
  <c r="G330" i="12"/>
  <c r="C330" i="12" s="1"/>
  <c r="D330" i="12" s="1"/>
  <c r="G281" i="12"/>
  <c r="C281" i="12" s="1"/>
  <c r="D281" i="12" s="1"/>
  <c r="H281" i="12" s="1"/>
  <c r="G461" i="12"/>
  <c r="C461" i="12" s="1"/>
  <c r="D461" i="12" s="1"/>
  <c r="H461" i="12" s="1"/>
  <c r="G455" i="12"/>
  <c r="C455" i="12" s="1"/>
  <c r="D455" i="12" s="1"/>
  <c r="G423" i="12"/>
  <c r="C423" i="12" s="1"/>
  <c r="D423" i="12" s="1"/>
  <c r="G462" i="12"/>
  <c r="C462" i="12" s="1"/>
  <c r="D462" i="12" s="1"/>
  <c r="H462" i="12" s="1"/>
  <c r="G282" i="12"/>
  <c r="C282" i="12" s="1"/>
  <c r="D282" i="12" s="1"/>
  <c r="G490" i="12"/>
  <c r="C490" i="12" s="1"/>
  <c r="D490" i="12" s="1"/>
  <c r="G419" i="12"/>
  <c r="C419" i="12" s="1"/>
  <c r="D419" i="12" s="1"/>
  <c r="H419" i="12" s="1"/>
  <c r="G341" i="12"/>
  <c r="C341" i="12" s="1"/>
  <c r="D341" i="12" s="1"/>
  <c r="H341" i="12" s="1"/>
  <c r="G443" i="12"/>
  <c r="C443" i="12" s="1"/>
  <c r="D443" i="12" s="1"/>
  <c r="H443" i="12" s="1"/>
  <c r="G436" i="12"/>
  <c r="C436" i="12" s="1"/>
  <c r="D436" i="12" s="1"/>
  <c r="H436" i="12" s="1"/>
  <c r="G411" i="12"/>
  <c r="C411" i="12" s="1"/>
  <c r="D411" i="12" s="1"/>
  <c r="G380" i="12"/>
  <c r="C380" i="12" s="1"/>
  <c r="D380" i="12" s="1"/>
  <c r="H380" i="12" s="1"/>
  <c r="G345" i="12"/>
  <c r="C345" i="12" s="1"/>
  <c r="D345" i="12" s="1"/>
  <c r="H345" i="12" s="1"/>
  <c r="G430" i="12"/>
  <c r="C430" i="12" s="1"/>
  <c r="D430" i="12" s="1"/>
  <c r="G407" i="12"/>
  <c r="C407" i="12" s="1"/>
  <c r="D407" i="12" s="1"/>
  <c r="G302" i="12"/>
  <c r="C302" i="12" s="1"/>
  <c r="D302" i="12" s="1"/>
  <c r="G378" i="12"/>
  <c r="C378" i="12" s="1"/>
  <c r="D378" i="12" s="1"/>
  <c r="H378" i="12" s="1"/>
  <c r="G494" i="12"/>
  <c r="C494" i="12" s="1"/>
  <c r="D494" i="12" s="1"/>
  <c r="H494" i="12" s="1"/>
  <c r="G478" i="12"/>
  <c r="C478" i="12" s="1"/>
  <c r="D478" i="12" s="1"/>
  <c r="G442" i="12"/>
  <c r="C442" i="12" s="1"/>
  <c r="D442" i="12" s="1"/>
  <c r="G426" i="12"/>
  <c r="C426" i="12" s="1"/>
  <c r="D426" i="12" s="1"/>
  <c r="H426" i="12" s="1"/>
  <c r="G387" i="12"/>
  <c r="C387" i="12" s="1"/>
  <c r="D387" i="12" s="1"/>
  <c r="G371" i="12"/>
  <c r="C371" i="12" s="1"/>
  <c r="D371" i="12" s="1"/>
  <c r="G326" i="12"/>
  <c r="C326" i="12" s="1"/>
  <c r="D326" i="12" s="1"/>
  <c r="G298" i="12"/>
  <c r="C298" i="12" s="1"/>
  <c r="D298" i="12" s="1"/>
  <c r="G488" i="12"/>
  <c r="C488" i="12" s="1"/>
  <c r="D488" i="12" s="1"/>
  <c r="H488" i="12" s="1"/>
  <c r="G477" i="12"/>
  <c r="C477" i="12" s="1"/>
  <c r="D477" i="12" s="1"/>
  <c r="G413" i="12"/>
  <c r="C413" i="12" s="1"/>
  <c r="D413" i="12" s="1"/>
  <c r="H413" i="12" s="1"/>
  <c r="G354" i="12"/>
  <c r="C354" i="12" s="1"/>
  <c r="D354" i="12" s="1"/>
  <c r="H354" i="12" s="1"/>
  <c r="G283" i="12"/>
  <c r="C283" i="12" s="1"/>
  <c r="D283" i="12" s="1"/>
  <c r="H283" i="12" s="1"/>
  <c r="G467" i="12"/>
  <c r="C467" i="12" s="1"/>
  <c r="D467" i="12" s="1"/>
  <c r="G392" i="12"/>
  <c r="C392" i="12" s="1"/>
  <c r="D392" i="12" s="1"/>
  <c r="G321" i="12"/>
  <c r="C321" i="12" s="1"/>
  <c r="D321" i="12" s="1"/>
  <c r="G289" i="12"/>
  <c r="C289" i="12" s="1"/>
  <c r="D289" i="12" s="1"/>
  <c r="G480" i="12"/>
  <c r="C480" i="12" s="1"/>
  <c r="D480" i="12" s="1"/>
  <c r="G286" i="12"/>
  <c r="C286" i="12" s="1"/>
  <c r="D286" i="12" s="1"/>
  <c r="G440" i="12"/>
  <c r="C440" i="12" s="1"/>
  <c r="D440" i="12" s="1"/>
  <c r="G452" i="12"/>
  <c r="C452" i="12" s="1"/>
  <c r="D452" i="12" s="1"/>
  <c r="G473" i="12"/>
  <c r="C473" i="12" s="1"/>
  <c r="D473" i="12" s="1"/>
  <c r="G317" i="12"/>
  <c r="C317" i="12" s="1"/>
  <c r="D317" i="12" s="1"/>
  <c r="H317" i="12" s="1"/>
  <c r="G492" i="12"/>
  <c r="C492" i="12" s="1"/>
  <c r="D492" i="12" s="1"/>
  <c r="H492" i="12" s="1"/>
  <c r="G435" i="12"/>
  <c r="C435" i="12" s="1"/>
  <c r="D435" i="12" s="1"/>
  <c r="H435" i="12" s="1"/>
  <c r="G390" i="12"/>
  <c r="C390" i="12" s="1"/>
  <c r="D390" i="12" s="1"/>
  <c r="G299" i="12"/>
  <c r="C299" i="12" s="1"/>
  <c r="D299" i="12" s="1"/>
  <c r="G352" i="12"/>
  <c r="C352" i="12" s="1"/>
  <c r="D352" i="12" s="1"/>
  <c r="G408" i="12"/>
  <c r="C408" i="12" s="1"/>
  <c r="D408" i="12" s="1"/>
  <c r="G444" i="12"/>
  <c r="C444" i="12" s="1"/>
  <c r="D444" i="12" s="1"/>
  <c r="G453" i="12"/>
  <c r="C453" i="12" s="1"/>
  <c r="D453" i="12" s="1"/>
  <c r="G400" i="12"/>
  <c r="C400" i="12" s="1"/>
  <c r="D400" i="12" s="1"/>
  <c r="G327" i="12"/>
  <c r="C327" i="12" s="1"/>
  <c r="D327" i="12" s="1"/>
  <c r="G424" i="12"/>
  <c r="C424" i="12" s="1"/>
  <c r="D424" i="12" s="1"/>
  <c r="G420" i="12"/>
  <c r="C420" i="12" s="1"/>
  <c r="D420" i="12" s="1"/>
  <c r="G360" i="12"/>
  <c r="C360" i="12" s="1"/>
  <c r="D360" i="12" s="1"/>
  <c r="G275" i="12"/>
  <c r="C275" i="12" s="1"/>
  <c r="D275" i="12" s="1"/>
  <c r="G437" i="12"/>
  <c r="C437" i="12" s="1"/>
  <c r="D437" i="12" s="1"/>
  <c r="G319" i="12"/>
  <c r="C319" i="12" s="1"/>
  <c r="D319" i="12" s="1"/>
  <c r="G459" i="12"/>
  <c r="C459" i="12" s="1"/>
  <c r="D459" i="12" s="1"/>
  <c r="G357" i="12"/>
  <c r="C357" i="12" s="1"/>
  <c r="D357" i="12" s="1"/>
  <c r="G395" i="12"/>
  <c r="C395" i="12" s="1"/>
  <c r="D395" i="12" s="1"/>
  <c r="G285" i="12"/>
  <c r="C285" i="12" s="1"/>
  <c r="D285" i="12" s="1"/>
  <c r="G373" i="12"/>
  <c r="C373" i="12" s="1"/>
  <c r="D373" i="12" s="1"/>
  <c r="H373" i="12" s="1"/>
  <c r="AF373" i="12" s="1"/>
  <c r="G297" i="12"/>
  <c r="C297" i="12" s="1"/>
  <c r="D297" i="12" s="1"/>
  <c r="G313" i="12"/>
  <c r="C313" i="12" s="1"/>
  <c r="D313" i="12" s="1"/>
  <c r="G269" i="12"/>
  <c r="C269" i="12" s="1"/>
  <c r="D269" i="12" s="1"/>
  <c r="G466" i="12"/>
  <c r="C466" i="12" s="1"/>
  <c r="D466" i="12" s="1"/>
  <c r="G470" i="12"/>
  <c r="C470" i="12" s="1"/>
  <c r="D470" i="12" s="1"/>
  <c r="G389" i="12"/>
  <c r="C389" i="12" s="1"/>
  <c r="D389" i="12" s="1"/>
  <c r="G382" i="12"/>
  <c r="C382" i="12" s="1"/>
  <c r="D382" i="12" s="1"/>
  <c r="G344" i="12"/>
  <c r="C344" i="12" s="1"/>
  <c r="D344" i="12" s="1"/>
  <c r="H344" i="12" s="1"/>
  <c r="AF344" i="12" s="1"/>
  <c r="G422" i="12"/>
  <c r="C422" i="12" s="1"/>
  <c r="D422" i="12" s="1"/>
  <c r="G418" i="12"/>
  <c r="C418" i="12" s="1"/>
  <c r="D418" i="12" s="1"/>
  <c r="H418" i="12" s="1"/>
  <c r="AF418" i="12" s="1"/>
  <c r="G385" i="12"/>
  <c r="C385" i="12" s="1"/>
  <c r="D385" i="12" s="1"/>
  <c r="G339" i="12"/>
  <c r="C339" i="12" s="1"/>
  <c r="D339" i="12" s="1"/>
  <c r="G288" i="12"/>
  <c r="C288" i="12" s="1"/>
  <c r="D288" i="12" s="1"/>
  <c r="G445" i="12"/>
  <c r="C445" i="12" s="1"/>
  <c r="D445" i="12" s="1"/>
  <c r="G355" i="12"/>
  <c r="C355" i="12" s="1"/>
  <c r="D355" i="12" s="1"/>
  <c r="G325" i="12"/>
  <c r="C325" i="12" s="1"/>
  <c r="D325" i="12" s="1"/>
  <c r="G291" i="12"/>
  <c r="C291" i="12" s="1"/>
  <c r="D291" i="12" s="1"/>
  <c r="G391" i="12"/>
  <c r="C391" i="12" s="1"/>
  <c r="D391" i="12" s="1"/>
  <c r="G383" i="12"/>
  <c r="C383" i="12" s="1"/>
  <c r="D383" i="12" s="1"/>
  <c r="G295" i="12"/>
  <c r="C295" i="12" s="1"/>
  <c r="D295" i="12" s="1"/>
  <c r="G484" i="12"/>
  <c r="C484" i="12" s="1"/>
  <c r="D484" i="12" s="1"/>
  <c r="H484" i="12" s="1"/>
  <c r="G362" i="12"/>
  <c r="C362" i="12" s="1"/>
  <c r="D362" i="12" s="1"/>
  <c r="G274" i="12"/>
  <c r="C274" i="12" s="1"/>
  <c r="D274" i="12" s="1"/>
  <c r="G416" i="12"/>
  <c r="C416" i="12" s="1"/>
  <c r="D416" i="12" s="1"/>
  <c r="H416" i="12" s="1"/>
  <c r="AF416" i="12" s="1"/>
  <c r="G363" i="12"/>
  <c r="C363" i="12" s="1"/>
  <c r="D363" i="12" s="1"/>
  <c r="H363" i="12" s="1"/>
  <c r="G278" i="12"/>
  <c r="C278" i="12" s="1"/>
  <c r="D278" i="12" s="1"/>
  <c r="G376" i="12"/>
  <c r="C376" i="12" s="1"/>
  <c r="D376" i="12" s="1"/>
  <c r="G300" i="12"/>
  <c r="C300" i="12" s="1"/>
  <c r="D300" i="12" s="1"/>
  <c r="G482" i="12"/>
  <c r="C482" i="12" s="1"/>
  <c r="D482" i="12" s="1"/>
  <c r="G402" i="12"/>
  <c r="C402" i="12" s="1"/>
  <c r="D402" i="12" s="1"/>
  <c r="G451" i="12"/>
  <c r="C451" i="12" s="1"/>
  <c r="D451" i="12" s="1"/>
  <c r="G294" i="12"/>
  <c r="C294" i="12" s="1"/>
  <c r="D294" i="12" s="1"/>
  <c r="G405" i="12"/>
  <c r="C405" i="12" s="1"/>
  <c r="D405" i="12" s="1"/>
  <c r="G324" i="12"/>
  <c r="C324" i="12" s="1"/>
  <c r="D324" i="12" s="1"/>
  <c r="G448" i="12"/>
  <c r="C448" i="12" s="1"/>
  <c r="D448" i="12" s="1"/>
  <c r="G414" i="12"/>
  <c r="C414" i="12" s="1"/>
  <c r="D414" i="12" s="1"/>
  <c r="G361" i="12"/>
  <c r="C361" i="12" s="1"/>
  <c r="D361" i="12" s="1"/>
  <c r="G273" i="12"/>
  <c r="C273" i="12" s="1"/>
  <c r="D273" i="12" s="1"/>
  <c r="G412" i="12"/>
  <c r="C412" i="12" s="1"/>
  <c r="D412" i="12" s="1"/>
  <c r="G386" i="12"/>
  <c r="C386" i="12" s="1"/>
  <c r="D386" i="12" s="1"/>
  <c r="H386" i="12" s="1"/>
  <c r="G343" i="12"/>
  <c r="C343" i="12" s="1"/>
  <c r="D343" i="12" s="1"/>
  <c r="G334" i="12"/>
  <c r="C334" i="12" s="1"/>
  <c r="D334" i="12" s="1"/>
  <c r="G401" i="12"/>
  <c r="C401" i="12" s="1"/>
  <c r="D401" i="12" s="1"/>
  <c r="G279" i="12"/>
  <c r="C279" i="12" s="1"/>
  <c r="D279" i="12" s="1"/>
  <c r="G292" i="12"/>
  <c r="C292" i="12" s="1"/>
  <c r="D292" i="12" s="1"/>
  <c r="H292" i="12" s="1"/>
  <c r="G475" i="12"/>
  <c r="C475" i="12" s="1"/>
  <c r="D475" i="12" s="1"/>
  <c r="H475" i="12" s="1"/>
  <c r="G332" i="12"/>
  <c r="C332" i="12" s="1"/>
  <c r="D332" i="12" s="1"/>
  <c r="G406" i="12"/>
  <c r="C406" i="12" s="1"/>
  <c r="D406" i="12" s="1"/>
  <c r="G428" i="12"/>
  <c r="C428" i="12" s="1"/>
  <c r="D428" i="12" s="1"/>
  <c r="G364" i="12"/>
  <c r="C364" i="12" s="1"/>
  <c r="D364" i="12" s="1"/>
  <c r="G314" i="12"/>
  <c r="C314" i="12" s="1"/>
  <c r="D314" i="12" s="1"/>
  <c r="G409" i="12"/>
  <c r="C409" i="12" s="1"/>
  <c r="D409" i="12" s="1"/>
  <c r="G450" i="12"/>
  <c r="C450" i="12" s="1"/>
  <c r="D450" i="12" s="1"/>
  <c r="G336" i="12"/>
  <c r="C336" i="12" s="1"/>
  <c r="D336" i="12" s="1"/>
  <c r="G322" i="12"/>
  <c r="C322" i="12" s="1"/>
  <c r="D322" i="12" s="1"/>
  <c r="H322" i="12" s="1"/>
  <c r="G398" i="12"/>
  <c r="C398" i="12" s="1"/>
  <c r="D398" i="12" s="1"/>
  <c r="G349" i="12"/>
  <c r="C349" i="12" s="1"/>
  <c r="D349" i="12" s="1"/>
  <c r="G476" i="12"/>
  <c r="C476" i="12" s="1"/>
  <c r="D476" i="12" s="1"/>
  <c r="G284" i="12"/>
  <c r="C284" i="12" s="1"/>
  <c r="D284" i="12" s="1"/>
  <c r="H284" i="12" s="1"/>
  <c r="G374" i="12"/>
  <c r="C374" i="12" s="1"/>
  <c r="D374" i="12" s="1"/>
  <c r="G369" i="12"/>
  <c r="C369" i="12" s="1"/>
  <c r="D369" i="12" s="1"/>
  <c r="H369" i="12" s="1"/>
  <c r="G384" i="12"/>
  <c r="C384" i="12" s="1"/>
  <c r="D384" i="12" s="1"/>
  <c r="G433" i="12"/>
  <c r="C433" i="12" s="1"/>
  <c r="D433" i="12" s="1"/>
  <c r="G367" i="12"/>
  <c r="C367" i="12" s="1"/>
  <c r="D367" i="12" s="1"/>
  <c r="G370" i="12"/>
  <c r="C370" i="12" s="1"/>
  <c r="D370" i="12" s="1"/>
  <c r="G323" i="12"/>
  <c r="C323" i="12" s="1"/>
  <c r="D323" i="12" s="1"/>
  <c r="G460" i="12"/>
  <c r="C460" i="12" s="1"/>
  <c r="D460" i="12" s="1"/>
  <c r="G432" i="12"/>
  <c r="C432" i="12" s="1"/>
  <c r="D432" i="12" s="1"/>
  <c r="H432" i="12" s="1"/>
  <c r="G441" i="12"/>
  <c r="C441" i="12" s="1"/>
  <c r="D441" i="12" s="1"/>
  <c r="H441" i="12" s="1"/>
  <c r="G438" i="12"/>
  <c r="C438" i="12" s="1"/>
  <c r="D438" i="12" s="1"/>
  <c r="G479" i="12"/>
  <c r="C479" i="12" s="1"/>
  <c r="D479" i="12" s="1"/>
  <c r="G471" i="12"/>
  <c r="C471" i="12" s="1"/>
  <c r="D471" i="12" s="1"/>
  <c r="H471" i="12" s="1"/>
  <c r="G457" i="12"/>
  <c r="C457" i="12" s="1"/>
  <c r="D457" i="12" s="1"/>
  <c r="G431" i="12"/>
  <c r="C431" i="12" s="1"/>
  <c r="D431" i="12" s="1"/>
  <c r="H431" i="12" s="1"/>
  <c r="G388" i="12"/>
  <c r="C388" i="12" s="1"/>
  <c r="D388" i="12" s="1"/>
  <c r="G346" i="12"/>
  <c r="C346" i="12" s="1"/>
  <c r="D346" i="12" s="1"/>
  <c r="G342" i="12"/>
  <c r="C342" i="12" s="1"/>
  <c r="D342" i="12" s="1"/>
  <c r="H342" i="12" s="1"/>
  <c r="G449" i="12"/>
  <c r="C449" i="12" s="1"/>
  <c r="D449" i="12" s="1"/>
  <c r="G372" i="12"/>
  <c r="C372" i="12" s="1"/>
  <c r="D372" i="12" s="1"/>
  <c r="G356" i="12"/>
  <c r="C356" i="12" s="1"/>
  <c r="D356" i="12" s="1"/>
  <c r="G335" i="12"/>
  <c r="C335" i="12" s="1"/>
  <c r="D335" i="12" s="1"/>
  <c r="G272" i="12"/>
  <c r="C272" i="12" s="1"/>
  <c r="D272" i="12" s="1"/>
  <c r="H272" i="12" s="1"/>
  <c r="G404" i="12"/>
  <c r="C404" i="12" s="1"/>
  <c r="D404" i="12" s="1"/>
  <c r="G340" i="12"/>
  <c r="C340" i="12" s="1"/>
  <c r="D340" i="12" s="1"/>
  <c r="H340" i="12" s="1"/>
  <c r="G495" i="12"/>
  <c r="C495" i="12" s="1"/>
  <c r="D495" i="12" s="1"/>
  <c r="H495" i="12" s="1"/>
  <c r="G415" i="12"/>
  <c r="C415" i="12" s="1"/>
  <c r="D415" i="12" s="1"/>
  <c r="G347" i="12"/>
  <c r="C347" i="12" s="1"/>
  <c r="D347" i="12" s="1"/>
  <c r="H347" i="12" s="1"/>
  <c r="G393" i="12"/>
  <c r="C393" i="12" s="1"/>
  <c r="D393" i="12" s="1"/>
  <c r="G333" i="12"/>
  <c r="C333" i="12" s="1"/>
  <c r="D333" i="12" s="1"/>
  <c r="G329" i="12"/>
  <c r="C329" i="12" s="1"/>
  <c r="D329" i="12" s="1"/>
  <c r="G397" i="12"/>
  <c r="C397" i="12" s="1"/>
  <c r="D397" i="12" s="1"/>
  <c r="H397" i="12" s="1"/>
  <c r="G375" i="12"/>
  <c r="C375" i="12" s="1"/>
  <c r="D375" i="12" s="1"/>
  <c r="G306" i="12"/>
  <c r="C306" i="12" s="1"/>
  <c r="D306" i="12" s="1"/>
  <c r="G446" i="12"/>
  <c r="C446" i="12" s="1"/>
  <c r="D446" i="12" s="1"/>
  <c r="G403" i="12"/>
  <c r="C403" i="12" s="1"/>
  <c r="D403" i="12" s="1"/>
  <c r="H403" i="12" s="1"/>
  <c r="AF403" i="12" s="1"/>
  <c r="G368" i="12"/>
  <c r="C368" i="12" s="1"/>
  <c r="D368" i="12" s="1"/>
  <c r="H368" i="12" s="1"/>
  <c r="G359" i="12"/>
  <c r="C359" i="12" s="1"/>
  <c r="D359" i="12" s="1"/>
  <c r="G493" i="12"/>
  <c r="C493" i="12" s="1"/>
  <c r="D493" i="12" s="1"/>
  <c r="G379" i="12"/>
  <c r="C379" i="12" s="1"/>
  <c r="D379" i="12" s="1"/>
  <c r="G399" i="12"/>
  <c r="C399" i="12" s="1"/>
  <c r="D399" i="12" s="1"/>
  <c r="G487" i="12"/>
  <c r="C487" i="12" s="1"/>
  <c r="D487" i="12" s="1"/>
  <c r="G301" i="12"/>
  <c r="C301" i="12" s="1"/>
  <c r="D301" i="12" s="1"/>
  <c r="H301" i="12" s="1"/>
  <c r="G447" i="12"/>
  <c r="C447" i="12" s="1"/>
  <c r="D447" i="12" s="1"/>
  <c r="G396" i="12"/>
  <c r="C396" i="12" s="1"/>
  <c r="D396" i="12" s="1"/>
  <c r="H396" i="12" s="1"/>
  <c r="G358" i="12"/>
  <c r="C358" i="12" s="1"/>
  <c r="D358" i="12" s="1"/>
  <c r="H358" i="12" s="1"/>
  <c r="G351" i="12"/>
  <c r="C351" i="12" s="1"/>
  <c r="D351" i="12" s="1"/>
  <c r="G260" i="12"/>
  <c r="C260" i="12" s="1"/>
  <c r="D260" i="12" s="1"/>
  <c r="H260" i="12" s="1"/>
  <c r="G176" i="12"/>
  <c r="C176" i="12" s="1"/>
  <c r="D176" i="12" s="1"/>
  <c r="H176" i="12" s="1"/>
  <c r="G310" i="12"/>
  <c r="C310" i="12" s="1"/>
  <c r="D310" i="12" s="1"/>
  <c r="H310" i="12" s="1"/>
  <c r="G222" i="12"/>
  <c r="C222" i="12" s="1"/>
  <c r="D222" i="12" s="1"/>
  <c r="G268" i="12"/>
  <c r="C268" i="12" s="1"/>
  <c r="D268" i="12" s="1"/>
  <c r="G270" i="12"/>
  <c r="C270" i="12" s="1"/>
  <c r="D270" i="12" s="1"/>
  <c r="G134" i="12"/>
  <c r="C134" i="12" s="1"/>
  <c r="D134" i="12" s="1"/>
  <c r="G247" i="12"/>
  <c r="C247" i="12" s="1"/>
  <c r="D247" i="12" s="1"/>
  <c r="G303" i="12"/>
  <c r="C303" i="12" s="1"/>
  <c r="D303" i="12" s="1"/>
  <c r="G263" i="12"/>
  <c r="C263" i="12" s="1"/>
  <c r="D263" i="12" s="1"/>
  <c r="H263" i="12" s="1"/>
  <c r="G149" i="12"/>
  <c r="C149" i="12" s="1"/>
  <c r="D149" i="12" s="1"/>
  <c r="G250" i="12"/>
  <c r="C250" i="12" s="1"/>
  <c r="D250" i="12" s="1"/>
  <c r="H250" i="12" s="1"/>
  <c r="G309" i="12"/>
  <c r="C309" i="12" s="1"/>
  <c r="D309" i="12" s="1"/>
  <c r="H309" i="12" s="1"/>
  <c r="G221" i="12"/>
  <c r="C221" i="12" s="1"/>
  <c r="D221" i="12" s="1"/>
  <c r="G241" i="12"/>
  <c r="C241" i="12" s="1"/>
  <c r="D241" i="12" s="1"/>
  <c r="G267" i="12"/>
  <c r="C267" i="12" s="1"/>
  <c r="D267" i="12" s="1"/>
  <c r="G290" i="12"/>
  <c r="C290" i="12" s="1"/>
  <c r="D290" i="12" s="1"/>
  <c r="H290" i="12" s="1"/>
  <c r="G195" i="12"/>
  <c r="C195" i="12" s="1"/>
  <c r="D195" i="12" s="1"/>
  <c r="G151" i="12"/>
  <c r="C151" i="12" s="1"/>
  <c r="D151" i="12" s="1"/>
  <c r="G147" i="12"/>
  <c r="C147" i="12" s="1"/>
  <c r="D147" i="12" s="1"/>
  <c r="G140" i="12"/>
  <c r="C140" i="12" s="1"/>
  <c r="D140" i="12" s="1"/>
  <c r="H140" i="12" s="1"/>
  <c r="G234" i="12"/>
  <c r="C234" i="12" s="1"/>
  <c r="D234" i="12" s="1"/>
  <c r="H234" i="12" s="1"/>
  <c r="G280" i="12"/>
  <c r="C280" i="12" s="1"/>
  <c r="D280" i="12" s="1"/>
  <c r="G153" i="12"/>
  <c r="C153" i="12" s="1"/>
  <c r="D153" i="12" s="1"/>
  <c r="G201" i="12"/>
  <c r="C201" i="12" s="1"/>
  <c r="D201" i="12" s="1"/>
  <c r="H201" i="12" s="1"/>
  <c r="G316" i="12"/>
  <c r="C316" i="12" s="1"/>
  <c r="D316" i="12" s="1"/>
  <c r="G293" i="12"/>
  <c r="C293" i="12" s="1"/>
  <c r="D293" i="12" s="1"/>
  <c r="G256" i="12"/>
  <c r="C256" i="12" s="1"/>
  <c r="D256" i="12" s="1"/>
  <c r="G243" i="12"/>
  <c r="C243" i="12" s="1"/>
  <c r="D243" i="12" s="1"/>
  <c r="G245" i="12"/>
  <c r="C245" i="12" s="1"/>
  <c r="D245" i="12" s="1"/>
  <c r="G158" i="12"/>
  <c r="C158" i="12" s="1"/>
  <c r="D158" i="12" s="1"/>
  <c r="G227" i="12"/>
  <c r="C227" i="12" s="1"/>
  <c r="D227" i="12" s="1"/>
  <c r="G211" i="12"/>
  <c r="C211" i="12" s="1"/>
  <c r="D211" i="12" s="1"/>
  <c r="G170" i="12"/>
  <c r="C170" i="12" s="1"/>
  <c r="D170" i="12" s="1"/>
  <c r="G213" i="12"/>
  <c r="C213" i="12" s="1"/>
  <c r="D213" i="12" s="1"/>
  <c r="G136" i="12"/>
  <c r="C136" i="12" s="1"/>
  <c r="D136" i="12" s="1"/>
  <c r="G265" i="12"/>
  <c r="C265" i="12" s="1"/>
  <c r="D265" i="12" s="1"/>
  <c r="H265" i="12" s="1"/>
  <c r="G157" i="12"/>
  <c r="C157" i="12" s="1"/>
  <c r="D157" i="12" s="1"/>
  <c r="G258" i="12"/>
  <c r="C258" i="12" s="1"/>
  <c r="D258" i="12" s="1"/>
  <c r="H258" i="12" s="1"/>
  <c r="G257" i="12"/>
  <c r="C257" i="12" s="1"/>
  <c r="D257" i="12" s="1"/>
  <c r="G233" i="12"/>
  <c r="C233" i="12" s="1"/>
  <c r="D233" i="12" s="1"/>
  <c r="G231" i="12"/>
  <c r="C231" i="12" s="1"/>
  <c r="D231" i="12" s="1"/>
  <c r="G189" i="12"/>
  <c r="C189" i="12" s="1"/>
  <c r="D189" i="12" s="1"/>
  <c r="H189" i="12" s="1"/>
  <c r="G236" i="12"/>
  <c r="C236" i="12" s="1"/>
  <c r="D236" i="12" s="1"/>
  <c r="G188" i="12"/>
  <c r="C188" i="12" s="1"/>
  <c r="D188" i="12" s="1"/>
  <c r="H188" i="12" s="1"/>
  <c r="G184" i="12"/>
  <c r="C184" i="12" s="1"/>
  <c r="D184" i="12" s="1"/>
  <c r="G240" i="12"/>
  <c r="C240" i="12" s="1"/>
  <c r="D240" i="12" s="1"/>
  <c r="H240" i="12" s="1"/>
  <c r="AF240" i="12" s="1"/>
  <c r="G143" i="12"/>
  <c r="C143" i="12" s="1"/>
  <c r="D143" i="12" s="1"/>
  <c r="H143" i="12" s="1"/>
  <c r="G238" i="12"/>
  <c r="C238" i="12" s="1"/>
  <c r="D238" i="12" s="1"/>
  <c r="G159" i="12"/>
  <c r="C159" i="12" s="1"/>
  <c r="D159" i="12" s="1"/>
  <c r="G168" i="12"/>
  <c r="C168" i="12" s="1"/>
  <c r="D168" i="12" s="1"/>
  <c r="G154" i="12"/>
  <c r="C154" i="12" s="1"/>
  <c r="D154" i="12" s="1"/>
  <c r="G199" i="12"/>
  <c r="C199" i="12" s="1"/>
  <c r="D199" i="12" s="1"/>
  <c r="H199" i="12" s="1"/>
  <c r="G183" i="12"/>
  <c r="C183" i="12" s="1"/>
  <c r="D183" i="12" s="1"/>
  <c r="G259" i="12"/>
  <c r="C259" i="12" s="1"/>
  <c r="D259" i="12" s="1"/>
  <c r="G193" i="12"/>
  <c r="C193" i="12" s="1"/>
  <c r="D193" i="12" s="1"/>
  <c r="G202" i="12"/>
  <c r="C202" i="12" s="1"/>
  <c r="D202" i="12" s="1"/>
  <c r="H202" i="12" s="1"/>
  <c r="G205" i="12"/>
  <c r="C205" i="12" s="1"/>
  <c r="D205" i="12" s="1"/>
  <c r="G226" i="12"/>
  <c r="C226" i="12" s="1"/>
  <c r="D226" i="12" s="1"/>
  <c r="G141" i="12"/>
  <c r="C141" i="12" s="1"/>
  <c r="D141" i="12" s="1"/>
  <c r="G264" i="12"/>
  <c r="C264" i="12" s="1"/>
  <c r="D264" i="12" s="1"/>
  <c r="G173" i="12"/>
  <c r="C173" i="12" s="1"/>
  <c r="D173" i="12" s="1"/>
  <c r="G161" i="12"/>
  <c r="C161" i="12" s="1"/>
  <c r="D161" i="12" s="1"/>
  <c r="G212" i="12"/>
  <c r="C212" i="12" s="1"/>
  <c r="D212" i="12" s="1"/>
  <c r="G190" i="12"/>
  <c r="C190" i="12" s="1"/>
  <c r="D190" i="12" s="1"/>
  <c r="G220" i="12"/>
  <c r="C220" i="12" s="1"/>
  <c r="D220" i="12" s="1"/>
  <c r="H220" i="12" s="1"/>
  <c r="G181" i="12"/>
  <c r="C181" i="12" s="1"/>
  <c r="D181" i="12" s="1"/>
  <c r="H181" i="12" s="1"/>
  <c r="G171" i="12"/>
  <c r="C171" i="12" s="1"/>
  <c r="D171" i="12" s="1"/>
  <c r="G230" i="12"/>
  <c r="C230" i="12" s="1"/>
  <c r="D230" i="12" s="1"/>
  <c r="G174" i="12"/>
  <c r="C174" i="12" s="1"/>
  <c r="D174" i="12" s="1"/>
  <c r="G133" i="12"/>
  <c r="C133" i="12" s="1"/>
  <c r="D133" i="12" s="1"/>
  <c r="H133" i="12" s="1"/>
  <c r="G229" i="12"/>
  <c r="C229" i="12" s="1"/>
  <c r="D229" i="12" s="1"/>
  <c r="G209" i="12"/>
  <c r="C209" i="12" s="1"/>
  <c r="D209" i="12" s="1"/>
  <c r="G167" i="12"/>
  <c r="C167" i="12" s="1"/>
  <c r="D167" i="12" s="1"/>
  <c r="G248" i="12"/>
  <c r="C248" i="12" s="1"/>
  <c r="D248" i="12" s="1"/>
  <c r="G164" i="12"/>
  <c r="C164" i="12" s="1"/>
  <c r="D164" i="12" s="1"/>
  <c r="G252" i="12"/>
  <c r="C252" i="12" s="1"/>
  <c r="D252" i="12" s="1"/>
  <c r="G146" i="12"/>
  <c r="C146" i="12" s="1"/>
  <c r="D146" i="12" s="1"/>
  <c r="G262" i="12"/>
  <c r="C262" i="12" s="1"/>
  <c r="D262" i="12" s="1"/>
  <c r="G217" i="12"/>
  <c r="C217" i="12" s="1"/>
  <c r="D217" i="12" s="1"/>
  <c r="H217" i="12" s="1"/>
  <c r="G200" i="12"/>
  <c r="C200" i="12" s="1"/>
  <c r="D200" i="12" s="1"/>
  <c r="H200" i="12" s="1"/>
  <c r="G186" i="12"/>
  <c r="C186" i="12" s="1"/>
  <c r="D186" i="12" s="1"/>
  <c r="H186" i="12" s="1"/>
  <c r="G180" i="12"/>
  <c r="C180" i="12" s="1"/>
  <c r="D180" i="12" s="1"/>
  <c r="H180" i="12" s="1"/>
  <c r="G166" i="12"/>
  <c r="C166" i="12" s="1"/>
  <c r="D166" i="12" s="1"/>
  <c r="H166" i="12" s="1"/>
  <c r="G206" i="12"/>
  <c r="C206" i="12" s="1"/>
  <c r="D206" i="12" s="1"/>
  <c r="G197" i="12"/>
  <c r="C197" i="12" s="1"/>
  <c r="D197" i="12" s="1"/>
  <c r="G242" i="12"/>
  <c r="C242" i="12" s="1"/>
  <c r="D242" i="12" s="1"/>
  <c r="G196" i="12"/>
  <c r="C196" i="12" s="1"/>
  <c r="D196" i="12" s="1"/>
  <c r="H196" i="12" s="1"/>
  <c r="AF196" i="12" s="1"/>
  <c r="G145" i="12"/>
  <c r="C145" i="12" s="1"/>
  <c r="D145" i="12" s="1"/>
  <c r="G244" i="12"/>
  <c r="C244" i="12" s="1"/>
  <c r="D244" i="12" s="1"/>
  <c r="G225" i="12"/>
  <c r="C225" i="12" s="1"/>
  <c r="D225" i="12" s="1"/>
  <c r="G254" i="12"/>
  <c r="C254" i="12" s="1"/>
  <c r="D254" i="12" s="1"/>
  <c r="G235" i="12"/>
  <c r="C235" i="12" s="1"/>
  <c r="D235" i="12" s="1"/>
  <c r="G165" i="12"/>
  <c r="C165" i="12" s="1"/>
  <c r="D165" i="12" s="1"/>
  <c r="G179" i="12"/>
  <c r="C179" i="12" s="1"/>
  <c r="D179" i="12" s="1"/>
  <c r="G246" i="12"/>
  <c r="C246" i="12" s="1"/>
  <c r="D246" i="12" s="1"/>
  <c r="G214" i="12"/>
  <c r="C214" i="12" s="1"/>
  <c r="D214" i="12" s="1"/>
  <c r="G137" i="12"/>
  <c r="C137" i="12" s="1"/>
  <c r="D137" i="12" s="1"/>
  <c r="G261" i="12"/>
  <c r="C261" i="12" s="1"/>
  <c r="D261" i="12" s="1"/>
  <c r="G253" i="12"/>
  <c r="C253" i="12" s="1"/>
  <c r="D253" i="12" s="1"/>
  <c r="G194" i="12"/>
  <c r="C194" i="12" s="1"/>
  <c r="D194" i="12" s="1"/>
  <c r="H194" i="12" s="1"/>
  <c r="AF194" i="12" s="1"/>
  <c r="G178" i="12"/>
  <c r="C178" i="12" s="1"/>
  <c r="D178" i="12" s="1"/>
  <c r="G160" i="12"/>
  <c r="C160" i="12" s="1"/>
  <c r="D160" i="12" s="1"/>
  <c r="G255" i="12"/>
  <c r="C255" i="12" s="1"/>
  <c r="D255" i="12" s="1"/>
  <c r="H255" i="12" s="1"/>
  <c r="AF255" i="12" s="1"/>
  <c r="G142" i="12"/>
  <c r="C142" i="12" s="1"/>
  <c r="D142" i="12" s="1"/>
  <c r="G203" i="12"/>
  <c r="C203" i="12" s="1"/>
  <c r="D203" i="12" s="1"/>
  <c r="G192" i="12"/>
  <c r="C192" i="12" s="1"/>
  <c r="D192" i="12" s="1"/>
  <c r="G172" i="12"/>
  <c r="C172" i="12" s="1"/>
  <c r="D172" i="12" s="1"/>
  <c r="G218" i="12"/>
  <c r="C218" i="12" s="1"/>
  <c r="D218" i="12" s="1"/>
  <c r="G239" i="12"/>
  <c r="C239" i="12" s="1"/>
  <c r="D239" i="12" s="1"/>
  <c r="G251" i="12"/>
  <c r="C251" i="12" s="1"/>
  <c r="D251" i="12" s="1"/>
  <c r="G207" i="12"/>
  <c r="C207" i="12" s="1"/>
  <c r="D207" i="12" s="1"/>
  <c r="G198" i="12"/>
  <c r="C198" i="12" s="1"/>
  <c r="D198" i="12" s="1"/>
  <c r="G135" i="12"/>
  <c r="C135" i="12" s="1"/>
  <c r="D135" i="12" s="1"/>
  <c r="G208" i="12"/>
  <c r="C208" i="12" s="1"/>
  <c r="D208" i="12" s="1"/>
  <c r="G266" i="12"/>
  <c r="C266" i="12" s="1"/>
  <c r="D266" i="12" s="1"/>
  <c r="G232" i="12"/>
  <c r="C232" i="12" s="1"/>
  <c r="D232" i="12" s="1"/>
  <c r="G177" i="12"/>
  <c r="C177" i="12" s="1"/>
  <c r="D177" i="12" s="1"/>
  <c r="G182" i="12"/>
  <c r="C182" i="12" s="1"/>
  <c r="D182" i="12" s="1"/>
  <c r="H182" i="12" s="1"/>
  <c r="AF182" i="12" s="1"/>
  <c r="G249" i="12"/>
  <c r="C249" i="12" s="1"/>
  <c r="D249" i="12" s="1"/>
  <c r="G224" i="12"/>
  <c r="C224" i="12" s="1"/>
  <c r="D224" i="12" s="1"/>
  <c r="H224" i="12" s="1"/>
  <c r="G169" i="12"/>
  <c r="C169" i="12" s="1"/>
  <c r="D169" i="12" s="1"/>
  <c r="G150" i="12"/>
  <c r="C150" i="12" s="1"/>
  <c r="D150" i="12" s="1"/>
  <c r="G144" i="12"/>
  <c r="C144" i="12" s="1"/>
  <c r="D144" i="12" s="1"/>
  <c r="G155" i="12"/>
  <c r="C155" i="12" s="1"/>
  <c r="D155" i="12" s="1"/>
  <c r="G216" i="12"/>
  <c r="C216" i="12" s="1"/>
  <c r="D216" i="12" s="1"/>
  <c r="G191" i="12"/>
  <c r="C191" i="12" s="1"/>
  <c r="D191" i="12" s="1"/>
  <c r="F10" i="12"/>
  <c r="G237" i="12"/>
  <c r="C237" i="12" s="1"/>
  <c r="D237" i="12" s="1"/>
  <c r="G187" i="12"/>
  <c r="C187" i="12" s="1"/>
  <c r="D187" i="12" s="1"/>
  <c r="G175" i="12"/>
  <c r="C175" i="12" s="1"/>
  <c r="D175" i="12" s="1"/>
  <c r="G162" i="12"/>
  <c r="C162" i="12" s="1"/>
  <c r="D162" i="12" s="1"/>
  <c r="G210" i="12"/>
  <c r="C210" i="12" s="1"/>
  <c r="D210" i="12" s="1"/>
  <c r="G156" i="12"/>
  <c r="C156" i="12" s="1"/>
  <c r="D156" i="12" s="1"/>
  <c r="G148" i="12"/>
  <c r="C148" i="12" s="1"/>
  <c r="D148" i="12" s="1"/>
  <c r="G228" i="12"/>
  <c r="C228" i="12" s="1"/>
  <c r="D228" i="12" s="1"/>
  <c r="G215" i="12"/>
  <c r="C215" i="12" s="1"/>
  <c r="D215" i="12" s="1"/>
  <c r="G204" i="12"/>
  <c r="C204" i="12" s="1"/>
  <c r="D204" i="12" s="1"/>
  <c r="G152" i="12"/>
  <c r="C152" i="12" s="1"/>
  <c r="D152" i="12" s="1"/>
  <c r="F20" i="12"/>
  <c r="C21" i="12"/>
  <c r="F29" i="12"/>
  <c r="F22" i="12"/>
  <c r="C38" i="12"/>
  <c r="G219" i="12"/>
  <c r="C219" i="12" s="1"/>
  <c r="D219" i="12" s="1"/>
  <c r="G185" i="12"/>
  <c r="C185" i="12" s="1"/>
  <c r="D185" i="12" s="1"/>
  <c r="G163" i="12"/>
  <c r="C163" i="12" s="1"/>
  <c r="D163" i="12" s="1"/>
  <c r="G139" i="12"/>
  <c r="C139" i="12" s="1"/>
  <c r="D139" i="12" s="1"/>
  <c r="G223" i="12"/>
  <c r="C223" i="12" s="1"/>
  <c r="D223" i="12" s="1"/>
  <c r="X387" i="12"/>
  <c r="G138" i="12"/>
  <c r="C138" i="12" s="1"/>
  <c r="D138" i="12" s="1"/>
  <c r="C25" i="12"/>
  <c r="C44" i="12"/>
  <c r="C117" i="12" s="1"/>
  <c r="C123" i="12" l="1"/>
  <c r="F99" i="7"/>
  <c r="C33" i="12" s="1"/>
  <c r="D81" i="7"/>
  <c r="D84" i="7" s="1"/>
  <c r="C119" i="12"/>
  <c r="AF2125" i="12"/>
  <c r="AF1214" i="12"/>
  <c r="AF1766" i="12"/>
  <c r="AF3112" i="12"/>
  <c r="H2096" i="12"/>
  <c r="AF2096" i="12" s="1"/>
  <c r="H717" i="12"/>
  <c r="AF717" i="12" s="1"/>
  <c r="H1942" i="12"/>
  <c r="AF1942" i="12" s="1"/>
  <c r="H2148" i="12"/>
  <c r="AF2148" i="12" s="1"/>
  <c r="H1924" i="12"/>
  <c r="AF1924" i="12" s="1"/>
  <c r="H1882" i="12"/>
  <c r="AF1882" i="12" s="1"/>
  <c r="H3015" i="12"/>
  <c r="AF3015" i="12" s="1"/>
  <c r="H499" i="12"/>
  <c r="AF499" i="12" s="1"/>
  <c r="H1989" i="12"/>
  <c r="AF1989" i="12" s="1"/>
  <c r="H257" i="12"/>
  <c r="AF257" i="12" s="1"/>
  <c r="H2288" i="12"/>
  <c r="AF2288" i="12" s="1"/>
  <c r="H1637" i="12"/>
  <c r="AF1637" i="12" s="1"/>
  <c r="H1071" i="12"/>
  <c r="AF1071" i="12" s="1"/>
  <c r="H768" i="12"/>
  <c r="AF768" i="12" s="1"/>
  <c r="H2109" i="12"/>
  <c r="AF2109" i="12" s="1"/>
  <c r="H2479" i="12"/>
  <c r="AF2479" i="12" s="1"/>
  <c r="H1436" i="12"/>
  <c r="AF1436" i="12" s="1"/>
  <c r="H568" i="12"/>
  <c r="AF568" i="12" s="1"/>
  <c r="H896" i="12"/>
  <c r="AF896" i="12" s="1"/>
  <c r="AF2060" i="12"/>
  <c r="AF2266" i="12"/>
  <c r="AF2499" i="12"/>
  <c r="AF1205" i="12"/>
  <c r="AF2458" i="12"/>
  <c r="AF3565" i="12"/>
  <c r="AF1609" i="12"/>
  <c r="AF1904" i="12"/>
  <c r="AF2069" i="12"/>
  <c r="AF397" i="12"/>
  <c r="AF1111" i="12"/>
  <c r="AF1450" i="12"/>
  <c r="H444" i="12"/>
  <c r="AF444" i="12" s="1"/>
  <c r="H195" i="12"/>
  <c r="AF195" i="12" s="1"/>
  <c r="H134" i="12"/>
  <c r="AF134" i="12" s="1"/>
  <c r="H790" i="12"/>
  <c r="AF790" i="12" s="1"/>
  <c r="H777" i="12"/>
  <c r="AF777" i="12" s="1"/>
  <c r="H1163" i="12"/>
  <c r="AF1163" i="12" s="1"/>
  <c r="H1642" i="12"/>
  <c r="AF1642" i="12" s="1"/>
  <c r="H512" i="12"/>
  <c r="AF512" i="12" s="1"/>
  <c r="H884" i="12"/>
  <c r="AF884" i="12" s="1"/>
  <c r="H719" i="12"/>
  <c r="AF719" i="12" s="1"/>
  <c r="H614" i="12"/>
  <c r="AF614" i="12" s="1"/>
  <c r="H1109" i="12"/>
  <c r="AF1109" i="12" s="1"/>
  <c r="H173" i="12"/>
  <c r="AF173" i="12" s="1"/>
  <c r="H521" i="12"/>
  <c r="AF521" i="12" s="1"/>
  <c r="H825" i="12"/>
  <c r="AF825" i="12" s="1"/>
  <c r="H932" i="12"/>
  <c r="AF932" i="12" s="1"/>
  <c r="H1084" i="12"/>
  <c r="AF1084" i="12" s="1"/>
  <c r="H493" i="12"/>
  <c r="AF493" i="12" s="1"/>
  <c r="H778" i="12"/>
  <c r="AF778" i="12" s="1"/>
  <c r="H708" i="12"/>
  <c r="AF708" i="12" s="1"/>
  <c r="H993" i="12"/>
  <c r="AF993" i="12" s="1"/>
  <c r="H1145" i="12"/>
  <c r="AF1145" i="12" s="1"/>
  <c r="H903" i="12"/>
  <c r="AF903" i="12" s="1"/>
  <c r="H491" i="12"/>
  <c r="AF491" i="12" s="1"/>
  <c r="H507" i="12"/>
  <c r="AF507" i="12" s="1"/>
  <c r="H641" i="12"/>
  <c r="AF641" i="12" s="1"/>
  <c r="H769" i="12"/>
  <c r="AF769" i="12" s="1"/>
  <c r="H922" i="12"/>
  <c r="AF922" i="12" s="1"/>
  <c r="H1414" i="12"/>
  <c r="AF1414" i="12" s="1"/>
  <c r="H351" i="12"/>
  <c r="AF351" i="12" s="1"/>
  <c r="H420" i="12"/>
  <c r="AF420" i="12" s="1"/>
  <c r="H430" i="12"/>
  <c r="AF430" i="12" s="1"/>
  <c r="H664" i="12"/>
  <c r="AF664" i="12" s="1"/>
  <c r="H765" i="12"/>
  <c r="AF765" i="12" s="1"/>
  <c r="H1463" i="12"/>
  <c r="AF1463" i="12" s="1"/>
  <c r="H165" i="12"/>
  <c r="AF165" i="12" s="1"/>
  <c r="H1002" i="12"/>
  <c r="AF1002" i="12" s="1"/>
  <c r="H1192" i="12"/>
  <c r="AF1192" i="12" s="1"/>
  <c r="H404" i="12"/>
  <c r="AF404" i="12" s="1"/>
  <c r="H697" i="12"/>
  <c r="AF697" i="12" s="1"/>
  <c r="H591" i="12"/>
  <c r="AF591" i="12" s="1"/>
  <c r="H233" i="12"/>
  <c r="AF233" i="12" s="1"/>
  <c r="H732" i="12"/>
  <c r="AF732" i="12" s="1"/>
  <c r="H780" i="12"/>
  <c r="AF780" i="12" s="1"/>
  <c r="H1399" i="12"/>
  <c r="AF1399" i="12" s="1"/>
  <c r="H1843" i="12"/>
  <c r="AF1843" i="12" s="1"/>
  <c r="H236" i="12"/>
  <c r="AF236" i="12" s="1"/>
  <c r="H447" i="12"/>
  <c r="AF447" i="12" s="1"/>
  <c r="H371" i="12"/>
  <c r="AF371" i="12" s="1"/>
  <c r="H335" i="12"/>
  <c r="AF335" i="12" s="1"/>
  <c r="H227" i="12"/>
  <c r="AF227" i="12" s="1"/>
  <c r="H225" i="12"/>
  <c r="AF225" i="12" s="1"/>
  <c r="H1233" i="12"/>
  <c r="AF1233" i="12" s="1"/>
  <c r="AF589" i="12"/>
  <c r="H1821" i="12"/>
  <c r="AF1821" i="12" s="1"/>
  <c r="H1785" i="12"/>
  <c r="AF1785" i="12" s="1"/>
  <c r="H2270" i="12"/>
  <c r="AF2270" i="12" s="1"/>
  <c r="H2322" i="12"/>
  <c r="AF2322" i="12" s="1"/>
  <c r="H2481" i="12"/>
  <c r="AF2481" i="12" s="1"/>
  <c r="AF1081" i="12"/>
  <c r="H1582" i="12"/>
  <c r="AF1582" i="12" s="1"/>
  <c r="H2038" i="12"/>
  <c r="AF2038" i="12" s="1"/>
  <c r="AF561" i="12"/>
  <c r="AF1180" i="12"/>
  <c r="AF1264" i="12"/>
  <c r="H1487" i="12"/>
  <c r="AF1487" i="12" s="1"/>
  <c r="AF1673" i="12"/>
  <c r="H1442" i="12"/>
  <c r="AF1442" i="12" s="1"/>
  <c r="AF1684" i="12"/>
  <c r="H1711" i="12"/>
  <c r="AF1711" i="12" s="1"/>
  <c r="H1975" i="12"/>
  <c r="AF1975" i="12" s="1"/>
  <c r="H2223" i="12"/>
  <c r="AF2223" i="12" s="1"/>
  <c r="H2726" i="12"/>
  <c r="AF2726" i="12" s="1"/>
  <c r="AF505" i="12"/>
  <c r="AF1095" i="12"/>
  <c r="AF1138" i="12"/>
  <c r="AF461" i="12"/>
  <c r="AF503" i="12"/>
  <c r="H1004" i="12"/>
  <c r="AF1004" i="12" s="1"/>
  <c r="AF1742" i="12"/>
  <c r="H2368" i="12"/>
  <c r="AF2368" i="12" s="1"/>
  <c r="H1490" i="12"/>
  <c r="AF1490" i="12" s="1"/>
  <c r="AF710" i="12"/>
  <c r="AF1055" i="12"/>
  <c r="H995" i="12"/>
  <c r="AF995" i="12" s="1"/>
  <c r="AF1044" i="12"/>
  <c r="AF1419" i="12"/>
  <c r="AF845" i="12"/>
  <c r="H1078" i="12"/>
  <c r="AF1078" i="12" s="1"/>
  <c r="AF1581" i="12"/>
  <c r="H2444" i="12"/>
  <c r="AF2444" i="12" s="1"/>
  <c r="H1339" i="12"/>
  <c r="AF1339" i="12" s="1"/>
  <c r="H1472" i="12"/>
  <c r="AF1472" i="12" s="1"/>
  <c r="H1422" i="12"/>
  <c r="AF1422" i="12" s="1"/>
  <c r="H1687" i="12"/>
  <c r="AF1687" i="12" s="1"/>
  <c r="H1798" i="12"/>
  <c r="AF1798" i="12" s="1"/>
  <c r="AF610" i="12"/>
  <c r="AF509" i="12"/>
  <c r="H2632" i="12"/>
  <c r="AF2632" i="12" s="1"/>
  <c r="H2811" i="12"/>
  <c r="AF2811" i="12" s="1"/>
  <c r="AF495" i="12"/>
  <c r="AF675" i="12"/>
  <c r="AF900" i="12"/>
  <c r="H1716" i="12"/>
  <c r="AF1716" i="12" s="1"/>
  <c r="AF304" i="12"/>
  <c r="H1256" i="12"/>
  <c r="AF1256" i="12" s="1"/>
  <c r="H1991" i="12"/>
  <c r="AF1991" i="12" s="1"/>
  <c r="H3682" i="12"/>
  <c r="AF3682" i="12" s="1"/>
  <c r="AF574" i="12"/>
  <c r="H1407" i="12"/>
  <c r="AF1407" i="12" s="1"/>
  <c r="H1828" i="12"/>
  <c r="AF1828" i="12" s="1"/>
  <c r="H2361" i="12"/>
  <c r="AF2361" i="12" s="1"/>
  <c r="H2995" i="12"/>
  <c r="AF2995" i="12" s="1"/>
  <c r="H3722" i="12"/>
  <c r="AF3722" i="12" s="1"/>
  <c r="H3709" i="12"/>
  <c r="AF3709" i="12" s="1"/>
  <c r="AF1928" i="12"/>
  <c r="H3434" i="12"/>
  <c r="AF3434" i="12" s="1"/>
  <c r="H3802" i="12"/>
  <c r="AF3802" i="12" s="1"/>
  <c r="AF2289" i="12"/>
  <c r="AF2391" i="12"/>
  <c r="AF2415" i="12"/>
  <c r="H2789" i="12"/>
  <c r="AF2789" i="12" s="1"/>
  <c r="H3467" i="12"/>
  <c r="AF3467" i="12" s="1"/>
  <c r="H2661" i="12"/>
  <c r="AF2661" i="12" s="1"/>
  <c r="H2794" i="12"/>
  <c r="AF2794" i="12" s="1"/>
  <c r="H3701" i="12"/>
  <c r="AF3701" i="12" s="1"/>
  <c r="H2959" i="12"/>
  <c r="AF2959" i="12" s="1"/>
  <c r="H3749" i="12"/>
  <c r="AF3749" i="12" s="1"/>
  <c r="AF1983" i="12"/>
  <c r="AF2095" i="12"/>
  <c r="AF2286" i="12"/>
  <c r="AF2243" i="12"/>
  <c r="H2490" i="12"/>
  <c r="AF2490" i="12" s="1"/>
  <c r="AF2955" i="12"/>
  <c r="AF1734" i="12"/>
  <c r="AF1958" i="12"/>
  <c r="H2765" i="12"/>
  <c r="AF2765" i="12" s="1"/>
  <c r="H2899" i="12"/>
  <c r="AF2899" i="12" s="1"/>
  <c r="H3480" i="12"/>
  <c r="AF3480" i="12" s="1"/>
  <c r="H3751" i="12"/>
  <c r="AF3751" i="12" s="1"/>
  <c r="H3680" i="12"/>
  <c r="AF3680" i="12" s="1"/>
  <c r="H2866" i="12"/>
  <c r="AF2866" i="12" s="1"/>
  <c r="H2907" i="12"/>
  <c r="AF2907" i="12" s="1"/>
  <c r="H3040" i="12"/>
  <c r="AF3040" i="12" s="1"/>
  <c r="H3521" i="12"/>
  <c r="AF3521" i="12" s="1"/>
  <c r="H3779" i="12"/>
  <c r="AF3779" i="12" s="1"/>
  <c r="AF2303" i="12"/>
  <c r="AF2617" i="12"/>
  <c r="AF2779" i="12"/>
  <c r="H3410" i="12"/>
  <c r="AF3410" i="12" s="1"/>
  <c r="H2769" i="12"/>
  <c r="AF2769" i="12" s="1"/>
  <c r="H2933" i="12"/>
  <c r="AF2933" i="12" s="1"/>
  <c r="AF3063" i="12"/>
  <c r="H3822" i="12"/>
  <c r="AF3822" i="12" s="1"/>
  <c r="H3736" i="12"/>
  <c r="AF3736" i="12" s="1"/>
  <c r="H2346" i="12"/>
  <c r="AF2346" i="12" s="1"/>
  <c r="H2630" i="12"/>
  <c r="AF2630" i="12" s="1"/>
  <c r="H2851" i="12"/>
  <c r="AF2851" i="12" s="1"/>
  <c r="AF2983" i="12"/>
  <c r="H3348" i="12"/>
  <c r="AF3348" i="12" s="1"/>
  <c r="AF2582" i="12"/>
  <c r="AF2757" i="12"/>
  <c r="H3259" i="12"/>
  <c r="AF3259" i="12" s="1"/>
  <c r="AF1571" i="12"/>
  <c r="AF2085" i="12"/>
  <c r="AF2603" i="12"/>
  <c r="AF2862" i="12"/>
  <c r="H3522" i="12"/>
  <c r="AF3522" i="12" s="1"/>
  <c r="AF2374" i="12"/>
  <c r="H3149" i="12"/>
  <c r="AF3149" i="12" s="1"/>
  <c r="H3261" i="12"/>
  <c r="AF3261" i="12" s="1"/>
  <c r="H3735" i="12"/>
  <c r="AF3735" i="12" s="1"/>
  <c r="AF2641" i="12"/>
  <c r="H2689" i="12"/>
  <c r="AF2689" i="12" s="1"/>
  <c r="H2604" i="12"/>
  <c r="AF2604" i="12" s="1"/>
  <c r="H3190" i="12"/>
  <c r="AF3190" i="12" s="1"/>
  <c r="H3691" i="12"/>
  <c r="AF3691" i="12" s="1"/>
  <c r="AF3267" i="12"/>
  <c r="AF2438" i="12"/>
  <c r="AF3352" i="12"/>
  <c r="AF3580" i="12"/>
  <c r="AF3792" i="12"/>
  <c r="AF3699" i="12"/>
  <c r="AF3279" i="12"/>
  <c r="H3750" i="12"/>
  <c r="AF3750" i="12" s="1"/>
  <c r="AF3788" i="12"/>
  <c r="AF3891" i="12"/>
  <c r="AF3472" i="12"/>
  <c r="X179" i="12"/>
  <c r="Z179" i="12" s="1"/>
  <c r="X143" i="12"/>
  <c r="AA143" i="12" s="1"/>
  <c r="X199" i="12"/>
  <c r="Z199" i="12" s="1"/>
  <c r="X170" i="12"/>
  <c r="AA170" i="12" s="1"/>
  <c r="X240" i="12"/>
  <c r="Z240" i="12" s="1"/>
  <c r="X226" i="12"/>
  <c r="AA226" i="12" s="1"/>
  <c r="X138" i="12"/>
  <c r="Z138" i="12" s="1"/>
  <c r="X175" i="12"/>
  <c r="AA175" i="12" s="1"/>
  <c r="X139" i="12"/>
  <c r="Z139" i="12" s="1"/>
  <c r="X247" i="12"/>
  <c r="Z247" i="12" s="1"/>
  <c r="X252" i="12"/>
  <c r="AA252" i="12" s="1"/>
  <c r="X178" i="12"/>
  <c r="Z178" i="12" s="1"/>
  <c r="X255" i="12"/>
  <c r="Z255" i="12" s="1"/>
  <c r="X166" i="12"/>
  <c r="Z166" i="12" s="1"/>
  <c r="H139" i="12"/>
  <c r="AF139" i="12" s="1"/>
  <c r="H169" i="12"/>
  <c r="AF169" i="12" s="1"/>
  <c r="H135" i="12"/>
  <c r="AF135" i="12" s="1"/>
  <c r="H146" i="12"/>
  <c r="AF146" i="12" s="1"/>
  <c r="H226" i="12"/>
  <c r="AF226" i="12" s="1"/>
  <c r="H231" i="12"/>
  <c r="AF231" i="12" s="1"/>
  <c r="H293" i="12"/>
  <c r="AF293" i="12" s="1"/>
  <c r="H487" i="12"/>
  <c r="AF487" i="12" s="1"/>
  <c r="H163" i="12"/>
  <c r="AF163" i="12" s="1"/>
  <c r="H185" i="12"/>
  <c r="AF185" i="12" s="1"/>
  <c r="H204" i="12"/>
  <c r="AF204" i="12" s="1"/>
  <c r="H235" i="12"/>
  <c r="AF235" i="12" s="1"/>
  <c r="H206" i="12"/>
  <c r="AF206" i="12" s="1"/>
  <c r="H252" i="12"/>
  <c r="AF252" i="12" s="1"/>
  <c r="H171" i="12"/>
  <c r="AF171" i="12" s="1"/>
  <c r="H316" i="12"/>
  <c r="AF316" i="12" s="1"/>
  <c r="H160" i="12"/>
  <c r="AF160" i="12" s="1"/>
  <c r="H164" i="12"/>
  <c r="AF164" i="12" s="1"/>
  <c r="H170" i="12"/>
  <c r="AF170" i="12" s="1"/>
  <c r="H399" i="12"/>
  <c r="AF399" i="12" s="1"/>
  <c r="H198" i="12"/>
  <c r="AF198" i="12" s="1"/>
  <c r="H303" i="12"/>
  <c r="AF303" i="12" s="1"/>
  <c r="H379" i="12"/>
  <c r="AF379" i="12" s="1"/>
  <c r="H228" i="12"/>
  <c r="AF228" i="12" s="1"/>
  <c r="H237" i="12"/>
  <c r="AF237" i="12" s="1"/>
  <c r="H207" i="12"/>
  <c r="AF207" i="12" s="1"/>
  <c r="H248" i="12"/>
  <c r="AF248" i="12" s="1"/>
  <c r="H211" i="12"/>
  <c r="AF211" i="12" s="1"/>
  <c r="H138" i="12"/>
  <c r="AF138" i="12" s="1"/>
  <c r="H254" i="12"/>
  <c r="AF254" i="12" s="1"/>
  <c r="H249" i="12"/>
  <c r="AF249" i="12" s="1"/>
  <c r="H153" i="12"/>
  <c r="AF153" i="12" s="1"/>
  <c r="H267" i="12"/>
  <c r="AF267" i="12" s="1"/>
  <c r="H247" i="12"/>
  <c r="AF247" i="12" s="1"/>
  <c r="H178" i="12"/>
  <c r="AF178" i="12" s="1"/>
  <c r="L3921" i="12"/>
  <c r="M3921" i="12" s="1"/>
  <c r="L3908" i="12"/>
  <c r="M3908" i="12" s="1"/>
  <c r="L3930" i="12"/>
  <c r="M3930" i="12" s="1"/>
  <c r="L3927" i="12"/>
  <c r="M3927" i="12" s="1"/>
  <c r="L3916" i="12"/>
  <c r="M3916" i="12" s="1"/>
  <c r="L3889" i="12"/>
  <c r="M3889" i="12" s="1"/>
  <c r="L3920" i="12"/>
  <c r="M3920" i="12" s="1"/>
  <c r="L3931" i="12"/>
  <c r="M3931" i="12" s="1"/>
  <c r="L3902" i="12"/>
  <c r="M3902" i="12" s="1"/>
  <c r="L3919" i="12"/>
  <c r="M3919" i="12" s="1"/>
  <c r="L3911" i="12"/>
  <c r="M3911" i="12" s="1"/>
  <c r="L3904" i="12"/>
  <c r="M3904" i="12" s="1"/>
  <c r="L3900" i="12"/>
  <c r="M3900" i="12" s="1"/>
  <c r="L3885" i="12"/>
  <c r="M3885" i="12" s="1"/>
  <c r="L3871" i="12"/>
  <c r="M3871" i="12" s="1"/>
  <c r="L3897" i="12"/>
  <c r="M3897" i="12" s="1"/>
  <c r="L3922" i="12"/>
  <c r="M3922" i="12" s="1"/>
  <c r="L3878" i="12"/>
  <c r="M3878" i="12" s="1"/>
  <c r="L3853" i="12"/>
  <c r="M3853" i="12" s="1"/>
  <c r="L3929" i="12"/>
  <c r="M3929" i="12" s="1"/>
  <c r="L3913" i="12"/>
  <c r="M3913" i="12" s="1"/>
  <c r="L3882" i="12"/>
  <c r="M3882" i="12" s="1"/>
  <c r="L3843" i="12"/>
  <c r="M3843" i="12" s="1"/>
  <c r="L3842" i="12"/>
  <c r="M3842" i="12" s="1"/>
  <c r="L3828" i="12"/>
  <c r="M3828" i="12" s="1"/>
  <c r="L3901" i="12"/>
  <c r="M3901" i="12" s="1"/>
  <c r="L3906" i="12"/>
  <c r="M3906" i="12" s="1"/>
  <c r="L3888" i="12"/>
  <c r="M3888" i="12" s="1"/>
  <c r="L3915" i="12"/>
  <c r="M3915" i="12" s="1"/>
  <c r="L3910" i="12"/>
  <c r="M3910" i="12" s="1"/>
  <c r="L3861" i="12"/>
  <c r="M3861" i="12" s="1"/>
  <c r="L3894" i="12"/>
  <c r="M3894" i="12" s="1"/>
  <c r="L3875" i="12"/>
  <c r="M3875" i="12" s="1"/>
  <c r="L3903" i="12"/>
  <c r="M3903" i="12" s="1"/>
  <c r="L3845" i="12"/>
  <c r="M3845" i="12" s="1"/>
  <c r="L3831" i="12"/>
  <c r="M3831" i="12" s="1"/>
  <c r="L3892" i="12"/>
  <c r="M3892" i="12" s="1"/>
  <c r="L3883" i="12"/>
  <c r="M3883" i="12" s="1"/>
  <c r="L3891" i="12"/>
  <c r="M3891" i="12" s="1"/>
  <c r="L3898" i="12"/>
  <c r="M3898" i="12" s="1"/>
  <c r="L3905" i="12"/>
  <c r="M3905" i="12" s="1"/>
  <c r="L3912" i="12"/>
  <c r="M3912" i="12" s="1"/>
  <c r="L3899" i="12"/>
  <c r="M3899" i="12" s="1"/>
  <c r="L3926" i="12"/>
  <c r="M3926" i="12" s="1"/>
  <c r="L3886" i="12"/>
  <c r="M3886" i="12" s="1"/>
  <c r="L3887" i="12"/>
  <c r="M3887" i="12" s="1"/>
  <c r="L3907" i="12"/>
  <c r="M3907" i="12" s="1"/>
  <c r="L3925" i="12"/>
  <c r="M3925" i="12" s="1"/>
  <c r="L3934" i="12"/>
  <c r="M3934" i="12" s="1"/>
  <c r="L3896" i="12"/>
  <c r="M3896" i="12" s="1"/>
  <c r="L3893" i="12"/>
  <c r="M3893" i="12" s="1"/>
  <c r="L3918" i="12"/>
  <c r="M3918" i="12" s="1"/>
  <c r="L3884" i="12"/>
  <c r="M3884" i="12" s="1"/>
  <c r="L3917" i="12"/>
  <c r="M3917" i="12" s="1"/>
  <c r="L3914" i="12"/>
  <c r="M3914" i="12" s="1"/>
  <c r="L3909" i="12"/>
  <c r="M3909" i="12" s="1"/>
  <c r="L3824" i="12"/>
  <c r="M3824" i="12" s="1"/>
  <c r="L3881" i="12"/>
  <c r="M3881" i="12" s="1"/>
  <c r="L3835" i="12"/>
  <c r="M3835" i="12" s="1"/>
  <c r="L3818" i="12"/>
  <c r="M3818" i="12" s="1"/>
  <c r="L3924" i="12"/>
  <c r="M3924" i="12" s="1"/>
  <c r="L3840" i="12"/>
  <c r="M3840" i="12" s="1"/>
  <c r="L3748" i="12"/>
  <c r="M3748" i="12" s="1"/>
  <c r="L3928" i="12"/>
  <c r="M3928" i="12" s="1"/>
  <c r="L3895" i="12"/>
  <c r="M3895" i="12" s="1"/>
  <c r="L3869" i="12"/>
  <c r="M3869" i="12" s="1"/>
  <c r="L3707" i="12"/>
  <c r="M3707" i="12" s="1"/>
  <c r="L3810" i="12"/>
  <c r="M3810" i="12" s="1"/>
  <c r="L3770" i="12"/>
  <c r="M3770" i="12" s="1"/>
  <c r="L3797" i="12"/>
  <c r="M3797" i="12" s="1"/>
  <c r="L3741" i="12"/>
  <c r="M3741" i="12" s="1"/>
  <c r="L3933" i="12"/>
  <c r="M3933" i="12" s="1"/>
  <c r="L3692" i="12"/>
  <c r="M3692" i="12" s="1"/>
  <c r="L3838" i="12"/>
  <c r="M3838" i="12" s="1"/>
  <c r="L3696" i="12"/>
  <c r="M3696" i="12" s="1"/>
  <c r="L3630" i="12"/>
  <c r="M3630" i="12" s="1"/>
  <c r="L3855" i="12"/>
  <c r="M3855" i="12" s="1"/>
  <c r="L3722" i="12"/>
  <c r="M3722" i="12" s="1"/>
  <c r="L3688" i="12"/>
  <c r="M3688" i="12" s="1"/>
  <c r="L3805" i="12"/>
  <c r="M3805" i="12" s="1"/>
  <c r="L3773" i="12"/>
  <c r="M3773" i="12" s="1"/>
  <c r="L3859" i="12"/>
  <c r="M3859" i="12" s="1"/>
  <c r="L3787" i="12"/>
  <c r="M3787" i="12" s="1"/>
  <c r="L3800" i="12"/>
  <c r="M3800" i="12" s="1"/>
  <c r="L3750" i="12"/>
  <c r="M3750" i="12" s="1"/>
  <c r="L3799" i="12"/>
  <c r="M3799" i="12" s="1"/>
  <c r="L3758" i="12"/>
  <c r="M3758" i="12" s="1"/>
  <c r="L3653" i="12"/>
  <c r="M3653" i="12" s="1"/>
  <c r="L3668" i="12"/>
  <c r="M3668" i="12" s="1"/>
  <c r="L3932" i="12"/>
  <c r="M3932" i="12" s="1"/>
  <c r="L3890" i="12"/>
  <c r="M3890" i="12" s="1"/>
  <c r="L3872" i="12"/>
  <c r="M3872" i="12" s="1"/>
  <c r="L3820" i="12"/>
  <c r="M3820" i="12" s="1"/>
  <c r="L3714" i="12"/>
  <c r="M3714" i="12" s="1"/>
  <c r="L3666" i="12"/>
  <c r="M3666" i="12" s="1"/>
  <c r="L3755" i="12"/>
  <c r="M3755" i="12" s="1"/>
  <c r="L3663" i="12"/>
  <c r="M3663" i="12" s="1"/>
  <c r="L3733" i="12"/>
  <c r="M3733" i="12" s="1"/>
  <c r="L3780" i="12"/>
  <c r="M3780" i="12" s="1"/>
  <c r="L3654" i="12"/>
  <c r="M3654" i="12" s="1"/>
  <c r="L3715" i="12"/>
  <c r="M3715" i="12" s="1"/>
  <c r="L3651" i="12"/>
  <c r="M3651" i="12" s="1"/>
  <c r="L3779" i="12"/>
  <c r="M3779" i="12" s="1"/>
  <c r="L3699" i="12"/>
  <c r="M3699" i="12" s="1"/>
  <c r="L3730" i="12"/>
  <c r="M3730" i="12" s="1"/>
  <c r="L3650" i="12"/>
  <c r="M3650" i="12" s="1"/>
  <c r="L3682" i="12"/>
  <c r="M3682" i="12" s="1"/>
  <c r="L3685" i="12"/>
  <c r="M3685" i="12" s="1"/>
  <c r="L3618" i="12"/>
  <c r="M3618" i="12" s="1"/>
  <c r="L3698" i="12"/>
  <c r="M3698" i="12" s="1"/>
  <c r="L3593" i="12"/>
  <c r="M3593" i="12" s="1"/>
  <c r="L3769" i="12"/>
  <c r="M3769" i="12" s="1"/>
  <c r="L3736" i="12"/>
  <c r="M3736" i="12" s="1"/>
  <c r="L3808" i="12"/>
  <c r="M3808" i="12" s="1"/>
  <c r="L3816" i="12"/>
  <c r="M3816" i="12" s="1"/>
  <c r="L3700" i="12"/>
  <c r="M3700" i="12" s="1"/>
  <c r="L3867" i="12"/>
  <c r="M3867" i="12" s="1"/>
  <c r="L3732" i="12"/>
  <c r="M3732" i="12" s="1"/>
  <c r="L3790" i="12"/>
  <c r="M3790" i="12" s="1"/>
  <c r="L3754" i="12"/>
  <c r="M3754" i="12" s="1"/>
  <c r="L3673" i="12"/>
  <c r="M3673" i="12" s="1"/>
  <c r="L3876" i="12"/>
  <c r="M3876" i="12" s="1"/>
  <c r="L3684" i="12"/>
  <c r="M3684" i="12" s="1"/>
  <c r="L3705" i="12"/>
  <c r="M3705" i="12" s="1"/>
  <c r="L3841" i="12"/>
  <c r="M3841" i="12" s="1"/>
  <c r="L3786" i="12"/>
  <c r="M3786" i="12" s="1"/>
  <c r="L3923" i="12"/>
  <c r="M3923" i="12" s="1"/>
  <c r="L3819" i="12"/>
  <c r="M3819" i="12" s="1"/>
  <c r="L3621" i="12"/>
  <c r="M3621" i="12" s="1"/>
  <c r="L3832" i="12"/>
  <c r="M3832" i="12" s="1"/>
  <c r="L3710" i="12"/>
  <c r="M3710" i="12" s="1"/>
  <c r="L3634" i="12"/>
  <c r="M3634" i="12" s="1"/>
  <c r="L3764" i="12"/>
  <c r="M3764" i="12" s="1"/>
  <c r="L3639" i="12"/>
  <c r="M3639" i="12" s="1"/>
  <c r="L3718" i="12"/>
  <c r="M3718" i="12" s="1"/>
  <c r="L3738" i="12"/>
  <c r="M3738" i="12" s="1"/>
  <c r="L3612" i="12"/>
  <c r="M3612" i="12" s="1"/>
  <c r="L3801" i="12"/>
  <c r="M3801" i="12" s="1"/>
  <c r="L3880" i="12"/>
  <c r="M3880" i="12" s="1"/>
  <c r="L3625" i="12"/>
  <c r="M3625" i="12" s="1"/>
  <c r="L3661" i="12"/>
  <c r="M3661" i="12" s="1"/>
  <c r="L3850" i="12"/>
  <c r="M3850" i="12" s="1"/>
  <c r="L3804" i="12"/>
  <c r="M3804" i="12" s="1"/>
  <c r="L3687" i="12"/>
  <c r="M3687" i="12" s="1"/>
  <c r="L3610" i="12"/>
  <c r="M3610" i="12" s="1"/>
  <c r="L3719" i="12"/>
  <c r="M3719" i="12" s="1"/>
  <c r="L3728" i="12"/>
  <c r="M3728" i="12" s="1"/>
  <c r="L3669" i="12"/>
  <c r="M3669" i="12" s="1"/>
  <c r="L3605" i="12"/>
  <c r="M3605" i="12" s="1"/>
  <c r="L3809" i="12"/>
  <c r="M3809" i="12" s="1"/>
  <c r="L3830" i="12"/>
  <c r="M3830" i="12" s="1"/>
  <c r="L3724" i="12"/>
  <c r="M3724" i="12" s="1"/>
  <c r="L3864" i="12"/>
  <c r="M3864" i="12" s="1"/>
  <c r="L3760" i="12"/>
  <c r="M3760" i="12" s="1"/>
  <c r="L3866" i="12"/>
  <c r="M3866" i="12" s="1"/>
  <c r="L3664" i="12"/>
  <c r="M3664" i="12" s="1"/>
  <c r="L3844" i="12"/>
  <c r="M3844" i="12" s="1"/>
  <c r="L3712" i="12"/>
  <c r="M3712" i="12" s="1"/>
  <c r="L3877" i="12"/>
  <c r="M3877" i="12" s="1"/>
  <c r="L3746" i="12"/>
  <c r="M3746" i="12" s="1"/>
  <c r="L3628" i="12"/>
  <c r="M3628" i="12" s="1"/>
  <c r="L3739" i="12"/>
  <c r="M3739" i="12" s="1"/>
  <c r="L3674" i="12"/>
  <c r="M3674" i="12" s="1"/>
  <c r="L3606" i="12"/>
  <c r="M3606" i="12" s="1"/>
  <c r="L3762" i="12"/>
  <c r="M3762" i="12" s="1"/>
  <c r="L3792" i="12"/>
  <c r="M3792" i="12" s="1"/>
  <c r="L3839" i="12"/>
  <c r="M3839" i="12" s="1"/>
  <c r="L3863" i="12"/>
  <c r="M3863" i="12" s="1"/>
  <c r="L3751" i="12"/>
  <c r="M3751" i="12" s="1"/>
  <c r="L3614" i="12"/>
  <c r="M3614" i="12" s="1"/>
  <c r="L3774" i="12"/>
  <c r="M3774" i="12" s="1"/>
  <c r="L3763" i="12"/>
  <c r="M3763" i="12" s="1"/>
  <c r="L3675" i="12"/>
  <c r="M3675" i="12" s="1"/>
  <c r="L3681" i="12"/>
  <c r="M3681" i="12" s="1"/>
  <c r="L3862" i="12"/>
  <c r="M3862" i="12" s="1"/>
  <c r="L3753" i="12"/>
  <c r="M3753" i="12" s="1"/>
  <c r="L3659" i="12"/>
  <c r="M3659" i="12" s="1"/>
  <c r="L3848" i="12"/>
  <c r="M3848" i="12" s="1"/>
  <c r="L3626" i="12"/>
  <c r="M3626" i="12" s="1"/>
  <c r="L3656" i="12"/>
  <c r="M3656" i="12" s="1"/>
  <c r="L3645" i="12"/>
  <c r="M3645" i="12" s="1"/>
  <c r="L3802" i="12"/>
  <c r="M3802" i="12" s="1"/>
  <c r="L3765" i="12"/>
  <c r="M3765" i="12" s="1"/>
  <c r="L3794" i="12"/>
  <c r="M3794" i="12" s="1"/>
  <c r="L3785" i="12"/>
  <c r="M3785" i="12" s="1"/>
  <c r="L3793" i="12"/>
  <c r="M3793" i="12" s="1"/>
  <c r="L3672" i="12"/>
  <c r="M3672" i="12" s="1"/>
  <c r="L3807" i="12"/>
  <c r="M3807" i="12" s="1"/>
  <c r="L3852" i="12"/>
  <c r="M3852" i="12" s="1"/>
  <c r="L3713" i="12"/>
  <c r="M3713" i="12" s="1"/>
  <c r="L3695" i="12"/>
  <c r="M3695" i="12" s="1"/>
  <c r="L3711" i="12"/>
  <c r="M3711" i="12" s="1"/>
  <c r="L3778" i="12"/>
  <c r="M3778" i="12" s="1"/>
  <c r="L3857" i="12"/>
  <c r="M3857" i="12" s="1"/>
  <c r="L3749" i="12"/>
  <c r="M3749" i="12" s="1"/>
  <c r="L3636" i="12"/>
  <c r="M3636" i="12" s="1"/>
  <c r="L3776" i="12"/>
  <c r="M3776" i="12" s="1"/>
  <c r="L3854" i="12"/>
  <c r="M3854" i="12" s="1"/>
  <c r="L3691" i="12"/>
  <c r="M3691" i="12" s="1"/>
  <c r="L3813" i="12"/>
  <c r="M3813" i="12" s="1"/>
  <c r="L3706" i="12"/>
  <c r="M3706" i="12" s="1"/>
  <c r="L3644" i="12"/>
  <c r="M3644" i="12" s="1"/>
  <c r="L3737" i="12"/>
  <c r="M3737" i="12" s="1"/>
  <c r="L3596" i="12"/>
  <c r="M3596" i="12" s="1"/>
  <c r="L3803" i="12"/>
  <c r="M3803" i="12" s="1"/>
  <c r="L3789" i="12"/>
  <c r="M3789" i="12" s="1"/>
  <c r="L3680" i="12"/>
  <c r="M3680" i="12" s="1"/>
  <c r="L3649" i="12"/>
  <c r="M3649" i="12" s="1"/>
  <c r="L3865" i="12"/>
  <c r="M3865" i="12" s="1"/>
  <c r="L3756" i="12"/>
  <c r="M3756" i="12" s="1"/>
  <c r="L3782" i="12"/>
  <c r="M3782" i="12" s="1"/>
  <c r="L3766" i="12"/>
  <c r="M3766" i="12" s="1"/>
  <c r="L3676" i="12"/>
  <c r="M3676" i="12" s="1"/>
  <c r="L3638" i="12"/>
  <c r="M3638" i="12" s="1"/>
  <c r="L3777" i="12"/>
  <c r="M3777" i="12" s="1"/>
  <c r="L3784" i="12"/>
  <c r="M3784" i="12" s="1"/>
  <c r="L3858" i="12"/>
  <c r="M3858" i="12" s="1"/>
  <c r="L3742" i="12"/>
  <c r="M3742" i="12" s="1"/>
  <c r="L3642" i="12"/>
  <c r="M3642" i="12" s="1"/>
  <c r="L3817" i="12"/>
  <c r="M3817" i="12" s="1"/>
  <c r="L3703" i="12"/>
  <c r="M3703" i="12" s="1"/>
  <c r="L3812" i="12"/>
  <c r="M3812" i="12" s="1"/>
  <c r="L3814" i="12"/>
  <c r="M3814" i="12" s="1"/>
  <c r="L3704" i="12"/>
  <c r="M3704" i="12" s="1"/>
  <c r="L3662" i="12"/>
  <c r="M3662" i="12" s="1"/>
  <c r="L3767" i="12"/>
  <c r="M3767" i="12" s="1"/>
  <c r="L3627" i="12"/>
  <c r="M3627" i="12" s="1"/>
  <c r="L3798" i="12"/>
  <c r="M3798" i="12" s="1"/>
  <c r="L3829" i="12"/>
  <c r="M3829" i="12" s="1"/>
  <c r="L3708" i="12"/>
  <c r="M3708" i="12" s="1"/>
  <c r="L3879" i="12"/>
  <c r="M3879" i="12" s="1"/>
  <c r="L3720" i="12"/>
  <c r="M3720" i="12" s="1"/>
  <c r="L3731" i="12"/>
  <c r="M3731" i="12" s="1"/>
  <c r="L3856" i="12"/>
  <c r="M3856" i="12" s="1"/>
  <c r="L3811" i="12"/>
  <c r="M3811" i="12" s="1"/>
  <c r="L3670" i="12"/>
  <c r="M3670" i="12" s="1"/>
  <c r="L3827" i="12"/>
  <c r="M3827" i="12" s="1"/>
  <c r="L3836" i="12"/>
  <c r="M3836" i="12" s="1"/>
  <c r="L3716" i="12"/>
  <c r="M3716" i="12" s="1"/>
  <c r="L3717" i="12"/>
  <c r="M3717" i="12" s="1"/>
  <c r="L3783" i="12"/>
  <c r="M3783" i="12" s="1"/>
  <c r="L3686" i="12"/>
  <c r="M3686" i="12" s="1"/>
  <c r="L3726" i="12"/>
  <c r="M3726" i="12" s="1"/>
  <c r="L3744" i="12"/>
  <c r="M3744" i="12" s="1"/>
  <c r="L3677" i="12"/>
  <c r="M3677" i="12" s="1"/>
  <c r="L3815" i="12"/>
  <c r="M3815" i="12" s="1"/>
  <c r="L3721" i="12"/>
  <c r="M3721" i="12" s="1"/>
  <c r="L3697" i="12"/>
  <c r="M3697" i="12" s="1"/>
  <c r="L3745" i="12"/>
  <c r="M3745" i="12" s="1"/>
  <c r="L3641" i="12"/>
  <c r="M3641" i="12" s="1"/>
  <c r="L3833" i="12"/>
  <c r="M3833" i="12" s="1"/>
  <c r="L3825" i="12"/>
  <c r="M3825" i="12" s="1"/>
  <c r="L3873" i="12"/>
  <c r="M3873" i="12" s="1"/>
  <c r="L3846" i="12"/>
  <c r="M3846" i="12" s="1"/>
  <c r="L3743" i="12"/>
  <c r="M3743" i="12" s="1"/>
  <c r="L3796" i="12"/>
  <c r="M3796" i="12" s="1"/>
  <c r="L3849" i="12"/>
  <c r="M3849" i="12" s="1"/>
  <c r="L3868" i="12"/>
  <c r="M3868" i="12" s="1"/>
  <c r="L3709" i="12"/>
  <c r="M3709" i="12" s="1"/>
  <c r="L3874" i="12"/>
  <c r="M3874" i="12" s="1"/>
  <c r="L3795" i="12"/>
  <c r="M3795" i="12" s="1"/>
  <c r="L3734" i="12"/>
  <c r="M3734" i="12" s="1"/>
  <c r="L3781" i="12"/>
  <c r="M3781" i="12" s="1"/>
  <c r="L3690" i="12"/>
  <c r="M3690" i="12" s="1"/>
  <c r="L3860" i="12"/>
  <c r="M3860" i="12" s="1"/>
  <c r="L3729" i="12"/>
  <c r="M3729" i="12" s="1"/>
  <c r="L3723" i="12"/>
  <c r="M3723" i="12" s="1"/>
  <c r="L3694" i="12"/>
  <c r="M3694" i="12" s="1"/>
  <c r="L3806" i="12"/>
  <c r="M3806" i="12" s="1"/>
  <c r="L3837" i="12"/>
  <c r="M3837" i="12" s="1"/>
  <c r="L3822" i="12"/>
  <c r="M3822" i="12" s="1"/>
  <c r="L3740" i="12"/>
  <c r="M3740" i="12" s="1"/>
  <c r="L3847" i="12"/>
  <c r="M3847" i="12" s="1"/>
  <c r="L3609" i="12"/>
  <c r="M3609" i="12" s="1"/>
  <c r="L3683" i="12"/>
  <c r="M3683" i="12" s="1"/>
  <c r="L3752" i="12"/>
  <c r="M3752" i="12" s="1"/>
  <c r="L3826" i="12"/>
  <c r="M3826" i="12" s="1"/>
  <c r="L3772" i="12"/>
  <c r="M3772" i="12" s="1"/>
  <c r="L3652" i="12"/>
  <c r="M3652" i="12" s="1"/>
  <c r="L3870" i="12"/>
  <c r="M3870" i="12" s="1"/>
  <c r="L3665" i="12"/>
  <c r="M3665" i="12" s="1"/>
  <c r="L3693" i="12"/>
  <c r="M3693" i="12" s="1"/>
  <c r="L3821" i="12"/>
  <c r="M3821" i="12" s="1"/>
  <c r="L3660" i="12"/>
  <c r="M3660" i="12" s="1"/>
  <c r="L3788" i="12"/>
  <c r="M3788" i="12" s="1"/>
  <c r="L3702" i="12"/>
  <c r="M3702" i="12" s="1"/>
  <c r="L3791" i="12"/>
  <c r="M3791" i="12" s="1"/>
  <c r="L3657" i="12"/>
  <c r="M3657" i="12" s="1"/>
  <c r="L3727" i="12"/>
  <c r="M3727" i="12" s="1"/>
  <c r="L3757" i="12"/>
  <c r="M3757" i="12" s="1"/>
  <c r="L3747" i="12"/>
  <c r="M3747" i="12" s="1"/>
  <c r="L3725" i="12"/>
  <c r="M3725" i="12" s="1"/>
  <c r="L3479" i="12"/>
  <c r="M3479" i="12" s="1"/>
  <c r="L3678" i="12"/>
  <c r="M3678" i="12" s="1"/>
  <c r="L3759" i="12"/>
  <c r="M3759" i="12" s="1"/>
  <c r="L3671" i="12"/>
  <c r="M3671" i="12" s="1"/>
  <c r="L3834" i="12"/>
  <c r="M3834" i="12" s="1"/>
  <c r="L3679" i="12"/>
  <c r="M3679" i="12" s="1"/>
  <c r="L3611" i="12"/>
  <c r="M3611" i="12" s="1"/>
  <c r="L3487" i="12"/>
  <c r="M3487" i="12" s="1"/>
  <c r="L3446" i="12"/>
  <c r="M3446" i="12" s="1"/>
  <c r="L3409" i="12"/>
  <c r="M3409" i="12" s="1"/>
  <c r="L3462" i="12"/>
  <c r="M3462" i="12" s="1"/>
  <c r="L3465" i="12"/>
  <c r="M3465" i="12" s="1"/>
  <c r="L3600" i="12"/>
  <c r="M3600" i="12" s="1"/>
  <c r="L3541" i="12"/>
  <c r="M3541" i="12" s="1"/>
  <c r="L3471" i="12"/>
  <c r="M3471" i="12" s="1"/>
  <c r="L3489" i="12"/>
  <c r="M3489" i="12" s="1"/>
  <c r="L3413" i="12"/>
  <c r="M3413" i="12" s="1"/>
  <c r="L3441" i="12"/>
  <c r="M3441" i="12" s="1"/>
  <c r="L3597" i="12"/>
  <c r="M3597" i="12" s="1"/>
  <c r="L3823" i="12"/>
  <c r="M3823" i="12" s="1"/>
  <c r="L3616" i="12"/>
  <c r="M3616" i="12" s="1"/>
  <c r="L3486" i="12"/>
  <c r="M3486" i="12" s="1"/>
  <c r="L3551" i="12"/>
  <c r="M3551" i="12" s="1"/>
  <c r="L3546" i="12"/>
  <c r="M3546" i="12" s="1"/>
  <c r="L3426" i="12"/>
  <c r="M3426" i="12" s="1"/>
  <c r="L3566" i="12"/>
  <c r="M3566" i="12" s="1"/>
  <c r="L3851" i="12"/>
  <c r="M3851" i="12" s="1"/>
  <c r="L3735" i="12"/>
  <c r="M3735" i="12" s="1"/>
  <c r="L3701" i="12"/>
  <c r="M3701" i="12" s="1"/>
  <c r="L3488" i="12"/>
  <c r="M3488" i="12" s="1"/>
  <c r="L3522" i="12"/>
  <c r="M3522" i="12" s="1"/>
  <c r="L3689" i="12"/>
  <c r="M3689" i="12" s="1"/>
  <c r="L3623" i="12"/>
  <c r="M3623" i="12" s="1"/>
  <c r="L3448" i="12"/>
  <c r="M3448" i="12" s="1"/>
  <c r="L3579" i="12"/>
  <c r="M3579" i="12" s="1"/>
  <c r="L3598" i="12"/>
  <c r="M3598" i="12" s="1"/>
  <c r="L3365" i="12"/>
  <c r="M3365" i="12" s="1"/>
  <c r="L3768" i="12"/>
  <c r="M3768" i="12" s="1"/>
  <c r="L3603" i="12"/>
  <c r="M3603" i="12" s="1"/>
  <c r="L3455" i="12"/>
  <c r="M3455" i="12" s="1"/>
  <c r="L3601" i="12"/>
  <c r="M3601" i="12" s="1"/>
  <c r="L3474" i="12"/>
  <c r="M3474" i="12" s="1"/>
  <c r="L3445" i="12"/>
  <c r="M3445" i="12" s="1"/>
  <c r="L3503" i="12"/>
  <c r="M3503" i="12" s="1"/>
  <c r="L3385" i="12"/>
  <c r="M3385" i="12" s="1"/>
  <c r="L3549" i="12"/>
  <c r="M3549" i="12" s="1"/>
  <c r="L3667" i="12"/>
  <c r="M3667" i="12" s="1"/>
  <c r="L3576" i="12"/>
  <c r="M3576" i="12" s="1"/>
  <c r="L3775" i="12"/>
  <c r="M3775" i="12" s="1"/>
  <c r="L3586" i="12"/>
  <c r="M3586" i="12" s="1"/>
  <c r="L3519" i="12"/>
  <c r="M3519" i="12" s="1"/>
  <c r="L3584" i="12"/>
  <c r="M3584" i="12" s="1"/>
  <c r="L3430" i="12"/>
  <c r="M3430" i="12" s="1"/>
  <c r="L3761" i="12"/>
  <c r="M3761" i="12" s="1"/>
  <c r="L3655" i="12"/>
  <c r="M3655" i="12" s="1"/>
  <c r="L3771" i="12"/>
  <c r="M3771" i="12" s="1"/>
  <c r="L3583" i="12"/>
  <c r="M3583" i="12" s="1"/>
  <c r="L3540" i="12"/>
  <c r="M3540" i="12" s="1"/>
  <c r="L3379" i="12"/>
  <c r="M3379" i="12" s="1"/>
  <c r="L3646" i="12"/>
  <c r="M3646" i="12" s="1"/>
  <c r="L3399" i="12"/>
  <c r="M3399" i="12" s="1"/>
  <c r="L3539" i="12"/>
  <c r="M3539" i="12" s="1"/>
  <c r="L3442" i="12"/>
  <c r="M3442" i="12" s="1"/>
  <c r="L3557" i="12"/>
  <c r="M3557" i="12" s="1"/>
  <c r="L3511" i="12"/>
  <c r="M3511" i="12" s="1"/>
  <c r="L3370" i="12"/>
  <c r="M3370" i="12" s="1"/>
  <c r="L3544" i="12"/>
  <c r="M3544" i="12" s="1"/>
  <c r="L3637" i="12"/>
  <c r="M3637" i="12" s="1"/>
  <c r="L3500" i="12"/>
  <c r="M3500" i="12" s="1"/>
  <c r="L3485" i="12"/>
  <c r="M3485" i="12" s="1"/>
  <c r="L3558" i="12"/>
  <c r="M3558" i="12" s="1"/>
  <c r="L3622" i="12"/>
  <c r="M3622" i="12" s="1"/>
  <c r="L3496" i="12"/>
  <c r="M3496" i="12" s="1"/>
  <c r="L3468" i="12"/>
  <c r="M3468" i="12" s="1"/>
  <c r="L3438" i="12"/>
  <c r="M3438" i="12" s="1"/>
  <c r="L3481" i="12"/>
  <c r="M3481" i="12" s="1"/>
  <c r="L3447" i="12"/>
  <c r="M3447" i="12" s="1"/>
  <c r="L3569" i="12"/>
  <c r="M3569" i="12" s="1"/>
  <c r="L3548" i="12"/>
  <c r="M3548" i="12" s="1"/>
  <c r="L3528" i="12"/>
  <c r="M3528" i="12" s="1"/>
  <c r="L3594" i="12"/>
  <c r="M3594" i="12" s="1"/>
  <c r="L3501" i="12"/>
  <c r="M3501" i="12" s="1"/>
  <c r="L3527" i="12"/>
  <c r="M3527" i="12" s="1"/>
  <c r="L3581" i="12"/>
  <c r="M3581" i="12" s="1"/>
  <c r="L3518" i="12"/>
  <c r="M3518" i="12" s="1"/>
  <c r="L3425" i="12"/>
  <c r="M3425" i="12" s="1"/>
  <c r="L3619" i="12"/>
  <c r="M3619" i="12" s="1"/>
  <c r="L3553" i="12"/>
  <c r="M3553" i="12" s="1"/>
  <c r="L3510" i="12"/>
  <c r="M3510" i="12" s="1"/>
  <c r="L3367" i="12"/>
  <c r="M3367" i="12" s="1"/>
  <c r="L3580" i="12"/>
  <c r="M3580" i="12" s="1"/>
  <c r="L3504" i="12"/>
  <c r="M3504" i="12" s="1"/>
  <c r="L3377" i="12"/>
  <c r="M3377" i="12" s="1"/>
  <c r="L3648" i="12"/>
  <c r="M3648" i="12" s="1"/>
  <c r="L3538" i="12"/>
  <c r="M3538" i="12" s="1"/>
  <c r="L3520" i="12"/>
  <c r="M3520" i="12" s="1"/>
  <c r="L3512" i="12"/>
  <c r="M3512" i="12" s="1"/>
  <c r="L3444" i="12"/>
  <c r="M3444" i="12" s="1"/>
  <c r="L3542" i="12"/>
  <c r="M3542" i="12" s="1"/>
  <c r="L3516" i="12"/>
  <c r="M3516" i="12" s="1"/>
  <c r="L3457" i="12"/>
  <c r="M3457" i="12" s="1"/>
  <c r="L3523" i="12"/>
  <c r="M3523" i="12" s="1"/>
  <c r="L3536" i="12"/>
  <c r="M3536" i="12" s="1"/>
  <c r="L3530" i="12"/>
  <c r="M3530" i="12" s="1"/>
  <c r="L3532" i="12"/>
  <c r="M3532" i="12" s="1"/>
  <c r="L3550" i="12"/>
  <c r="M3550" i="12" s="1"/>
  <c r="L3439" i="12"/>
  <c r="M3439" i="12" s="1"/>
  <c r="L3366" i="12"/>
  <c r="M3366" i="12" s="1"/>
  <c r="L3559" i="12"/>
  <c r="M3559" i="12" s="1"/>
  <c r="L3515" i="12"/>
  <c r="M3515" i="12" s="1"/>
  <c r="L3565" i="12"/>
  <c r="M3565" i="12" s="1"/>
  <c r="L3428" i="12"/>
  <c r="M3428" i="12" s="1"/>
  <c r="L3526" i="12"/>
  <c r="M3526" i="12" s="1"/>
  <c r="L3453" i="12"/>
  <c r="M3453" i="12" s="1"/>
  <c r="L3524" i="12"/>
  <c r="M3524" i="12" s="1"/>
  <c r="L3658" i="12"/>
  <c r="M3658" i="12" s="1"/>
  <c r="L3415" i="12"/>
  <c r="M3415" i="12" s="1"/>
  <c r="L3393" i="12"/>
  <c r="M3393" i="12" s="1"/>
  <c r="L3517" i="12"/>
  <c r="M3517" i="12" s="1"/>
  <c r="L3480" i="12"/>
  <c r="M3480" i="12" s="1"/>
  <c r="L3509" i="12"/>
  <c r="M3509" i="12" s="1"/>
  <c r="L3599" i="12"/>
  <c r="M3599" i="12" s="1"/>
  <c r="L3394" i="12"/>
  <c r="M3394" i="12" s="1"/>
  <c r="L3482" i="12"/>
  <c r="M3482" i="12" s="1"/>
  <c r="L3414" i="12"/>
  <c r="M3414" i="12" s="1"/>
  <c r="L3574" i="12"/>
  <c r="M3574" i="12" s="1"/>
  <c r="L3573" i="12"/>
  <c r="M3573" i="12" s="1"/>
  <c r="L3463" i="12"/>
  <c r="M3463" i="12" s="1"/>
  <c r="L3607" i="12"/>
  <c r="M3607" i="12" s="1"/>
  <c r="L3635" i="12"/>
  <c r="M3635" i="12" s="1"/>
  <c r="L3431" i="12"/>
  <c r="M3431" i="12" s="1"/>
  <c r="L3568" i="12"/>
  <c r="M3568" i="12" s="1"/>
  <c r="L3497" i="12"/>
  <c r="M3497" i="12" s="1"/>
  <c r="L3552" i="12"/>
  <c r="M3552" i="12" s="1"/>
  <c r="L3571" i="12"/>
  <c r="M3571" i="12" s="1"/>
  <c r="L3380" i="12"/>
  <c r="M3380" i="12" s="1"/>
  <c r="L3498" i="12"/>
  <c r="M3498" i="12" s="1"/>
  <c r="L3466" i="12"/>
  <c r="M3466" i="12" s="1"/>
  <c r="L3589" i="12"/>
  <c r="M3589" i="12" s="1"/>
  <c r="L3567" i="12"/>
  <c r="M3567" i="12" s="1"/>
  <c r="L3434" i="12"/>
  <c r="M3434" i="12" s="1"/>
  <c r="L3408" i="12"/>
  <c r="M3408" i="12" s="1"/>
  <c r="L3647" i="12"/>
  <c r="M3647" i="12" s="1"/>
  <c r="L3535" i="12"/>
  <c r="M3535" i="12" s="1"/>
  <c r="L3477" i="12"/>
  <c r="M3477" i="12" s="1"/>
  <c r="L3395" i="12"/>
  <c r="M3395" i="12" s="1"/>
  <c r="L3615" i="12"/>
  <c r="M3615" i="12" s="1"/>
  <c r="L3555" i="12"/>
  <c r="M3555" i="12" s="1"/>
  <c r="L3483" i="12"/>
  <c r="M3483" i="12" s="1"/>
  <c r="L3440" i="12"/>
  <c r="M3440" i="12" s="1"/>
  <c r="L3475" i="12"/>
  <c r="M3475" i="12" s="1"/>
  <c r="L3407" i="12"/>
  <c r="M3407" i="12" s="1"/>
  <c r="L3420" i="12"/>
  <c r="M3420" i="12" s="1"/>
  <c r="L3592" i="12"/>
  <c r="M3592" i="12" s="1"/>
  <c r="L3563" i="12"/>
  <c r="M3563" i="12" s="1"/>
  <c r="L3643" i="12"/>
  <c r="M3643" i="12" s="1"/>
  <c r="L3590" i="12"/>
  <c r="M3590" i="12" s="1"/>
  <c r="L3554" i="12"/>
  <c r="M3554" i="12" s="1"/>
  <c r="L3364" i="12"/>
  <c r="M3364" i="12" s="1"/>
  <c r="L3371" i="12"/>
  <c r="M3371" i="12" s="1"/>
  <c r="L3507" i="12"/>
  <c r="M3507" i="12" s="1"/>
  <c r="L3456" i="12"/>
  <c r="M3456" i="12" s="1"/>
  <c r="L3543" i="12"/>
  <c r="M3543" i="12" s="1"/>
  <c r="L3452" i="12"/>
  <c r="M3452" i="12" s="1"/>
  <c r="L3469" i="12"/>
  <c r="M3469" i="12" s="1"/>
  <c r="L3529" i="12"/>
  <c r="M3529" i="12" s="1"/>
  <c r="L3464" i="12"/>
  <c r="M3464" i="12" s="1"/>
  <c r="L3562" i="12"/>
  <c r="M3562" i="12" s="1"/>
  <c r="L3513" i="12"/>
  <c r="M3513" i="12" s="1"/>
  <c r="L3514" i="12"/>
  <c r="M3514" i="12" s="1"/>
  <c r="L3451" i="12"/>
  <c r="M3451" i="12" s="1"/>
  <c r="L3577" i="12"/>
  <c r="M3577" i="12" s="1"/>
  <c r="L3508" i="12"/>
  <c r="M3508" i="12" s="1"/>
  <c r="L3422" i="12"/>
  <c r="M3422" i="12" s="1"/>
  <c r="L3506" i="12"/>
  <c r="M3506" i="12" s="1"/>
  <c r="L3493" i="12"/>
  <c r="M3493" i="12" s="1"/>
  <c r="L3374" i="12"/>
  <c r="M3374" i="12" s="1"/>
  <c r="L3537" i="12"/>
  <c r="M3537" i="12" s="1"/>
  <c r="L3363" i="12"/>
  <c r="M3363" i="12" s="1"/>
  <c r="L3591" i="12"/>
  <c r="M3591" i="12" s="1"/>
  <c r="L3427" i="12"/>
  <c r="M3427" i="12" s="1"/>
  <c r="L3629" i="12"/>
  <c r="M3629" i="12" s="1"/>
  <c r="L3575" i="12"/>
  <c r="M3575" i="12" s="1"/>
  <c r="L3433" i="12"/>
  <c r="M3433" i="12" s="1"/>
  <c r="L3450" i="12"/>
  <c r="M3450" i="12" s="1"/>
  <c r="L3375" i="12"/>
  <c r="M3375" i="12" s="1"/>
  <c r="L3476" i="12"/>
  <c r="M3476" i="12" s="1"/>
  <c r="L3402" i="12"/>
  <c r="M3402" i="12" s="1"/>
  <c r="L3436" i="12"/>
  <c r="M3436" i="12" s="1"/>
  <c r="L3372" i="12"/>
  <c r="M3372" i="12" s="1"/>
  <c r="L3392" i="12"/>
  <c r="M3392" i="12" s="1"/>
  <c r="L3578" i="12"/>
  <c r="M3578" i="12" s="1"/>
  <c r="L3449" i="12"/>
  <c r="M3449" i="12" s="1"/>
  <c r="L3401" i="12"/>
  <c r="M3401" i="12" s="1"/>
  <c r="L3484" i="12"/>
  <c r="M3484" i="12" s="1"/>
  <c r="L3423" i="12"/>
  <c r="M3423" i="12" s="1"/>
  <c r="L3525" i="12"/>
  <c r="M3525" i="12" s="1"/>
  <c r="L3467" i="12"/>
  <c r="M3467" i="12" s="1"/>
  <c r="L3381" i="12"/>
  <c r="M3381" i="12" s="1"/>
  <c r="L3521" i="12"/>
  <c r="M3521" i="12" s="1"/>
  <c r="L3585" i="12"/>
  <c r="M3585" i="12" s="1"/>
  <c r="L3421" i="12"/>
  <c r="M3421" i="12" s="1"/>
  <c r="L3495" i="12"/>
  <c r="M3495" i="12" s="1"/>
  <c r="L3382" i="12"/>
  <c r="M3382" i="12" s="1"/>
  <c r="L3572" i="12"/>
  <c r="M3572" i="12" s="1"/>
  <c r="L3632" i="12"/>
  <c r="M3632" i="12" s="1"/>
  <c r="L3435" i="12"/>
  <c r="M3435" i="12" s="1"/>
  <c r="L3368" i="12"/>
  <c r="M3368" i="12" s="1"/>
  <c r="L3588" i="12"/>
  <c r="M3588" i="12" s="1"/>
  <c r="L3400" i="12"/>
  <c r="M3400" i="12" s="1"/>
  <c r="L3556" i="12"/>
  <c r="M3556" i="12" s="1"/>
  <c r="L3608" i="12"/>
  <c r="M3608" i="12" s="1"/>
  <c r="L3531" i="12"/>
  <c r="M3531" i="12" s="1"/>
  <c r="L3478" i="12"/>
  <c r="M3478" i="12" s="1"/>
  <c r="L3416" i="12"/>
  <c r="M3416" i="12" s="1"/>
  <c r="L3470" i="12"/>
  <c r="M3470" i="12" s="1"/>
  <c r="L3490" i="12"/>
  <c r="M3490" i="12" s="1"/>
  <c r="L3570" i="12"/>
  <c r="M3570" i="12" s="1"/>
  <c r="L3533" i="12"/>
  <c r="M3533" i="12" s="1"/>
  <c r="L3620" i="12"/>
  <c r="M3620" i="12" s="1"/>
  <c r="L3499" i="12"/>
  <c r="M3499" i="12" s="1"/>
  <c r="L3386" i="12"/>
  <c r="M3386" i="12" s="1"/>
  <c r="L3443" i="12"/>
  <c r="M3443" i="12" s="1"/>
  <c r="L3398" i="12"/>
  <c r="M3398" i="12" s="1"/>
  <c r="L3564" i="12"/>
  <c r="M3564" i="12" s="1"/>
  <c r="L3472" i="12"/>
  <c r="M3472" i="12" s="1"/>
  <c r="L3376" i="12"/>
  <c r="M3376" i="12" s="1"/>
  <c r="L3587" i="12"/>
  <c r="M3587" i="12" s="1"/>
  <c r="L3437" i="12"/>
  <c r="M3437" i="12" s="1"/>
  <c r="L3604" i="12"/>
  <c r="M3604" i="12" s="1"/>
  <c r="L3406" i="12"/>
  <c r="M3406" i="12" s="1"/>
  <c r="L3492" i="12"/>
  <c r="M3492" i="12" s="1"/>
  <c r="L3582" i="12"/>
  <c r="M3582" i="12" s="1"/>
  <c r="L3633" i="12"/>
  <c r="M3633" i="12" s="1"/>
  <c r="L3595" i="12"/>
  <c r="M3595" i="12" s="1"/>
  <c r="L3345" i="12"/>
  <c r="M3345" i="12" s="1"/>
  <c r="L3631" i="12"/>
  <c r="M3631" i="12" s="1"/>
  <c r="L3494" i="12"/>
  <c r="M3494" i="12" s="1"/>
  <c r="L3505" i="12"/>
  <c r="M3505" i="12" s="1"/>
  <c r="L3602" i="12"/>
  <c r="M3602" i="12" s="1"/>
  <c r="L3624" i="12"/>
  <c r="M3624" i="12" s="1"/>
  <c r="L3491" i="12"/>
  <c r="M3491" i="12" s="1"/>
  <c r="L3388" i="12"/>
  <c r="M3388" i="12" s="1"/>
  <c r="L3561" i="12"/>
  <c r="M3561" i="12" s="1"/>
  <c r="L3403" i="12"/>
  <c r="M3403" i="12" s="1"/>
  <c r="L3411" i="12"/>
  <c r="M3411" i="12" s="1"/>
  <c r="L3339" i="12"/>
  <c r="M3339" i="12" s="1"/>
  <c r="L3473" i="12"/>
  <c r="M3473" i="12" s="1"/>
  <c r="L3613" i="12"/>
  <c r="M3613" i="12" s="1"/>
  <c r="L3459" i="12"/>
  <c r="M3459" i="12" s="1"/>
  <c r="L3458" i="12"/>
  <c r="M3458" i="12" s="1"/>
  <c r="L3331" i="12"/>
  <c r="M3331" i="12" s="1"/>
  <c r="L3190" i="12"/>
  <c r="M3190" i="12" s="1"/>
  <c r="L3187" i="12"/>
  <c r="M3187" i="12" s="1"/>
  <c r="L3215" i="12"/>
  <c r="M3215" i="12" s="1"/>
  <c r="L3461" i="12"/>
  <c r="M3461" i="12" s="1"/>
  <c r="L3362" i="12"/>
  <c r="M3362" i="12" s="1"/>
  <c r="L3545" i="12"/>
  <c r="M3545" i="12" s="1"/>
  <c r="L3346" i="12"/>
  <c r="M3346" i="12" s="1"/>
  <c r="L3236" i="12"/>
  <c r="M3236" i="12" s="1"/>
  <c r="L3391" i="12"/>
  <c r="M3391" i="12" s="1"/>
  <c r="L3640" i="12"/>
  <c r="M3640" i="12" s="1"/>
  <c r="L3373" i="12"/>
  <c r="M3373" i="12" s="1"/>
  <c r="L3534" i="12"/>
  <c r="M3534" i="12" s="1"/>
  <c r="L3502" i="12"/>
  <c r="M3502" i="12" s="1"/>
  <c r="L3560" i="12"/>
  <c r="M3560" i="12" s="1"/>
  <c r="L3286" i="12"/>
  <c r="M3286" i="12" s="1"/>
  <c r="L3547" i="12"/>
  <c r="M3547" i="12" s="1"/>
  <c r="L3460" i="12"/>
  <c r="M3460" i="12" s="1"/>
  <c r="L3419" i="12"/>
  <c r="M3419" i="12" s="1"/>
  <c r="L3188" i="12"/>
  <c r="M3188" i="12" s="1"/>
  <c r="L3387" i="12"/>
  <c r="M3387" i="12" s="1"/>
  <c r="L3432" i="12"/>
  <c r="M3432" i="12" s="1"/>
  <c r="L3617" i="12"/>
  <c r="M3617" i="12" s="1"/>
  <c r="L3354" i="12"/>
  <c r="M3354" i="12" s="1"/>
  <c r="L3186" i="12"/>
  <c r="M3186" i="12" s="1"/>
  <c r="L3378" i="12"/>
  <c r="M3378" i="12" s="1"/>
  <c r="L3254" i="12"/>
  <c r="M3254" i="12" s="1"/>
  <c r="L3255" i="12"/>
  <c r="M3255" i="12" s="1"/>
  <c r="L3214" i="12"/>
  <c r="M3214" i="12" s="1"/>
  <c r="L3174" i="12"/>
  <c r="M3174" i="12" s="1"/>
  <c r="L3203" i="12"/>
  <c r="M3203" i="12" s="1"/>
  <c r="L3327" i="12"/>
  <c r="M3327" i="12" s="1"/>
  <c r="L3256" i="12"/>
  <c r="M3256" i="12" s="1"/>
  <c r="L3178" i="12"/>
  <c r="M3178" i="12" s="1"/>
  <c r="L3239" i="12"/>
  <c r="M3239" i="12" s="1"/>
  <c r="L3307" i="12"/>
  <c r="M3307" i="12" s="1"/>
  <c r="L3128" i="12"/>
  <c r="M3128" i="12" s="1"/>
  <c r="L3319" i="12"/>
  <c r="M3319" i="12" s="1"/>
  <c r="L3189" i="12"/>
  <c r="M3189" i="12" s="1"/>
  <c r="L3191" i="12"/>
  <c r="M3191" i="12" s="1"/>
  <c r="L3305" i="12"/>
  <c r="M3305" i="12" s="1"/>
  <c r="L3306" i="12"/>
  <c r="M3306" i="12" s="1"/>
  <c r="L3208" i="12"/>
  <c r="M3208" i="12" s="1"/>
  <c r="L3193" i="12"/>
  <c r="M3193" i="12" s="1"/>
  <c r="L3312" i="12"/>
  <c r="M3312" i="12" s="1"/>
  <c r="L3259" i="12"/>
  <c r="M3259" i="12" s="1"/>
  <c r="L3283" i="12"/>
  <c r="M3283" i="12" s="1"/>
  <c r="L3231" i="12"/>
  <c r="M3231" i="12" s="1"/>
  <c r="L3389" i="12"/>
  <c r="M3389" i="12" s="1"/>
  <c r="L3351" i="12"/>
  <c r="M3351" i="12" s="1"/>
  <c r="L3296" i="12"/>
  <c r="M3296" i="12" s="1"/>
  <c r="L3194" i="12"/>
  <c r="M3194" i="12" s="1"/>
  <c r="L3200" i="12"/>
  <c r="M3200" i="12" s="1"/>
  <c r="L3352" i="12"/>
  <c r="M3352" i="12" s="1"/>
  <c r="L3301" i="12"/>
  <c r="M3301" i="12" s="1"/>
  <c r="L3131" i="12"/>
  <c r="M3131" i="12" s="1"/>
  <c r="L3279" i="12"/>
  <c r="M3279" i="12" s="1"/>
  <c r="L3238" i="12"/>
  <c r="M3238" i="12" s="1"/>
  <c r="L3321" i="12"/>
  <c r="M3321" i="12" s="1"/>
  <c r="L3261" i="12"/>
  <c r="M3261" i="12" s="1"/>
  <c r="L3328" i="12"/>
  <c r="M3328" i="12" s="1"/>
  <c r="L3166" i="12"/>
  <c r="M3166" i="12" s="1"/>
  <c r="L3245" i="12"/>
  <c r="M3245" i="12" s="1"/>
  <c r="L3124" i="12"/>
  <c r="M3124" i="12" s="1"/>
  <c r="L3417" i="12"/>
  <c r="M3417" i="12" s="1"/>
  <c r="L3270" i="12"/>
  <c r="M3270" i="12" s="1"/>
  <c r="L3336" i="12"/>
  <c r="M3336" i="12" s="1"/>
  <c r="L3291" i="12"/>
  <c r="M3291" i="12" s="1"/>
  <c r="L3325" i="12"/>
  <c r="M3325" i="12" s="1"/>
  <c r="L3137" i="12"/>
  <c r="M3137" i="12" s="1"/>
  <c r="L3289" i="12"/>
  <c r="M3289" i="12" s="1"/>
  <c r="L3211" i="12"/>
  <c r="M3211" i="12" s="1"/>
  <c r="L3302" i="12"/>
  <c r="M3302" i="12" s="1"/>
  <c r="L3185" i="12"/>
  <c r="M3185" i="12" s="1"/>
  <c r="L3205" i="12"/>
  <c r="M3205" i="12" s="1"/>
  <c r="L3429" i="12"/>
  <c r="M3429" i="12" s="1"/>
  <c r="L3159" i="12"/>
  <c r="M3159" i="12" s="1"/>
  <c r="L3397" i="12"/>
  <c r="M3397" i="12" s="1"/>
  <c r="L3229" i="12"/>
  <c r="M3229" i="12" s="1"/>
  <c r="L3163" i="12"/>
  <c r="M3163" i="12" s="1"/>
  <c r="L3199" i="12"/>
  <c r="M3199" i="12" s="1"/>
  <c r="L3454" i="12"/>
  <c r="M3454" i="12" s="1"/>
  <c r="L3258" i="12"/>
  <c r="M3258" i="12" s="1"/>
  <c r="L3152" i="12"/>
  <c r="M3152" i="12" s="1"/>
  <c r="L3329" i="12"/>
  <c r="M3329" i="12" s="1"/>
  <c r="L3303" i="12"/>
  <c r="M3303" i="12" s="1"/>
  <c r="L3257" i="12"/>
  <c r="M3257" i="12" s="1"/>
  <c r="L3213" i="12"/>
  <c r="M3213" i="12" s="1"/>
  <c r="L3227" i="12"/>
  <c r="M3227" i="12" s="1"/>
  <c r="L3220" i="12"/>
  <c r="M3220" i="12" s="1"/>
  <c r="L3176" i="12"/>
  <c r="M3176" i="12" s="1"/>
  <c r="L3232" i="12"/>
  <c r="M3232" i="12" s="1"/>
  <c r="L3165" i="12"/>
  <c r="M3165" i="12" s="1"/>
  <c r="L3167" i="12"/>
  <c r="M3167" i="12" s="1"/>
  <c r="L3410" i="12"/>
  <c r="M3410" i="12" s="1"/>
  <c r="L3216" i="12"/>
  <c r="M3216" i="12" s="1"/>
  <c r="L3210" i="12"/>
  <c r="M3210" i="12" s="1"/>
  <c r="L3268" i="12"/>
  <c r="M3268" i="12" s="1"/>
  <c r="L3202" i="12"/>
  <c r="M3202" i="12" s="1"/>
  <c r="L3244" i="12"/>
  <c r="M3244" i="12" s="1"/>
  <c r="L3271" i="12"/>
  <c r="M3271" i="12" s="1"/>
  <c r="L3293" i="12"/>
  <c r="M3293" i="12" s="1"/>
  <c r="L3310" i="12"/>
  <c r="M3310" i="12" s="1"/>
  <c r="L3223" i="12"/>
  <c r="M3223" i="12" s="1"/>
  <c r="L3357" i="12"/>
  <c r="M3357" i="12" s="1"/>
  <c r="L3299" i="12"/>
  <c r="M3299" i="12" s="1"/>
  <c r="L3222" i="12"/>
  <c r="M3222" i="12" s="1"/>
  <c r="L3281" i="12"/>
  <c r="M3281" i="12" s="1"/>
  <c r="L3249" i="12"/>
  <c r="M3249" i="12" s="1"/>
  <c r="L3332" i="12"/>
  <c r="M3332" i="12" s="1"/>
  <c r="L3235" i="12"/>
  <c r="M3235" i="12" s="1"/>
  <c r="L3313" i="12"/>
  <c r="M3313" i="12" s="1"/>
  <c r="L3226" i="12"/>
  <c r="M3226" i="12" s="1"/>
  <c r="L3132" i="12"/>
  <c r="M3132" i="12" s="1"/>
  <c r="L3412" i="12"/>
  <c r="M3412" i="12" s="1"/>
  <c r="L3330" i="12"/>
  <c r="M3330" i="12" s="1"/>
  <c r="L3277" i="12"/>
  <c r="M3277" i="12" s="1"/>
  <c r="L3251" i="12"/>
  <c r="M3251" i="12" s="1"/>
  <c r="L3295" i="12"/>
  <c r="M3295" i="12" s="1"/>
  <c r="L3181" i="12"/>
  <c r="M3181" i="12" s="1"/>
  <c r="L3240" i="12"/>
  <c r="M3240" i="12" s="1"/>
  <c r="L3360" i="12"/>
  <c r="M3360" i="12" s="1"/>
  <c r="L3315" i="12"/>
  <c r="M3315" i="12" s="1"/>
  <c r="L3390" i="12"/>
  <c r="M3390" i="12" s="1"/>
  <c r="L3246" i="12"/>
  <c r="M3246" i="12" s="1"/>
  <c r="L3317" i="12"/>
  <c r="M3317" i="12" s="1"/>
  <c r="L3157" i="12"/>
  <c r="M3157" i="12" s="1"/>
  <c r="L3350" i="12"/>
  <c r="M3350" i="12" s="1"/>
  <c r="L3274" i="12"/>
  <c r="M3274" i="12" s="1"/>
  <c r="L3253" i="12"/>
  <c r="M3253" i="12" s="1"/>
  <c r="L3243" i="12"/>
  <c r="M3243" i="12" s="1"/>
  <c r="L3158" i="12"/>
  <c r="M3158" i="12" s="1"/>
  <c r="L3206" i="12"/>
  <c r="M3206" i="12" s="1"/>
  <c r="L3316" i="12"/>
  <c r="M3316" i="12" s="1"/>
  <c r="L3280" i="12"/>
  <c r="M3280" i="12" s="1"/>
  <c r="L3297" i="12"/>
  <c r="M3297" i="12" s="1"/>
  <c r="L3418" i="12"/>
  <c r="M3418" i="12" s="1"/>
  <c r="L3333" i="12"/>
  <c r="M3333" i="12" s="1"/>
  <c r="L3300" i="12"/>
  <c r="M3300" i="12" s="1"/>
  <c r="L3252" i="12"/>
  <c r="M3252" i="12" s="1"/>
  <c r="L3135" i="12"/>
  <c r="M3135" i="12" s="1"/>
  <c r="L3184" i="12"/>
  <c r="M3184" i="12" s="1"/>
  <c r="L3355" i="12"/>
  <c r="M3355" i="12" s="1"/>
  <c r="L3212" i="12"/>
  <c r="M3212" i="12" s="1"/>
  <c r="L3219" i="12"/>
  <c r="M3219" i="12" s="1"/>
  <c r="L3309" i="12"/>
  <c r="M3309" i="12" s="1"/>
  <c r="L3228" i="12"/>
  <c r="M3228" i="12" s="1"/>
  <c r="L3304" i="12"/>
  <c r="M3304" i="12" s="1"/>
  <c r="L3207" i="12"/>
  <c r="M3207" i="12" s="1"/>
  <c r="L3161" i="12"/>
  <c r="M3161" i="12" s="1"/>
  <c r="L3292" i="12"/>
  <c r="M3292" i="12" s="1"/>
  <c r="L3156" i="12"/>
  <c r="M3156" i="12" s="1"/>
  <c r="L3323" i="12"/>
  <c r="M3323" i="12" s="1"/>
  <c r="L3358" i="12"/>
  <c r="M3358" i="12" s="1"/>
  <c r="L3179" i="12"/>
  <c r="M3179" i="12" s="1"/>
  <c r="L3129" i="12"/>
  <c r="M3129" i="12" s="1"/>
  <c r="L3136" i="12"/>
  <c r="M3136" i="12" s="1"/>
  <c r="L3247" i="12"/>
  <c r="M3247" i="12" s="1"/>
  <c r="L3359" i="12"/>
  <c r="M3359" i="12" s="1"/>
  <c r="L3170" i="12"/>
  <c r="M3170" i="12" s="1"/>
  <c r="L3122" i="12"/>
  <c r="M3122" i="12" s="1"/>
  <c r="L3335" i="12"/>
  <c r="M3335" i="12" s="1"/>
  <c r="L3237" i="12"/>
  <c r="M3237" i="12" s="1"/>
  <c r="L3139" i="12"/>
  <c r="M3139" i="12" s="1"/>
  <c r="L3337" i="12"/>
  <c r="M3337" i="12" s="1"/>
  <c r="L3424" i="12"/>
  <c r="M3424" i="12" s="1"/>
  <c r="L3324" i="12"/>
  <c r="M3324" i="12" s="1"/>
  <c r="L3343" i="12"/>
  <c r="M3343" i="12" s="1"/>
  <c r="L3125" i="12"/>
  <c r="M3125" i="12" s="1"/>
  <c r="L3369" i="12"/>
  <c r="M3369" i="12" s="1"/>
  <c r="L3404" i="12"/>
  <c r="M3404" i="12" s="1"/>
  <c r="L3349" i="12"/>
  <c r="M3349" i="12" s="1"/>
  <c r="L3248" i="12"/>
  <c r="M3248" i="12" s="1"/>
  <c r="L3344" i="12"/>
  <c r="M3344" i="12" s="1"/>
  <c r="L3192" i="12"/>
  <c r="M3192" i="12" s="1"/>
  <c r="L3383" i="12"/>
  <c r="M3383" i="12" s="1"/>
  <c r="L3384" i="12"/>
  <c r="M3384" i="12" s="1"/>
  <c r="L3314" i="12"/>
  <c r="M3314" i="12" s="1"/>
  <c r="L3262" i="12"/>
  <c r="M3262" i="12" s="1"/>
  <c r="L3322" i="12"/>
  <c r="M3322" i="12" s="1"/>
  <c r="L3264" i="12"/>
  <c r="M3264" i="12" s="1"/>
  <c r="L3224" i="12"/>
  <c r="M3224" i="12" s="1"/>
  <c r="L3356" i="12"/>
  <c r="M3356" i="12" s="1"/>
  <c r="L3340" i="12"/>
  <c r="M3340" i="12" s="1"/>
  <c r="L3405" i="12"/>
  <c r="M3405" i="12" s="1"/>
  <c r="L3290" i="12"/>
  <c r="M3290" i="12" s="1"/>
  <c r="L3149" i="12"/>
  <c r="M3149" i="12" s="1"/>
  <c r="L3353" i="12"/>
  <c r="M3353" i="12" s="1"/>
  <c r="L3204" i="12"/>
  <c r="M3204" i="12" s="1"/>
  <c r="L3147" i="12"/>
  <c r="M3147" i="12" s="1"/>
  <c r="L3269" i="12"/>
  <c r="M3269" i="12" s="1"/>
  <c r="L3265" i="12"/>
  <c r="M3265" i="12" s="1"/>
  <c r="L3144" i="12"/>
  <c r="M3144" i="12" s="1"/>
  <c r="L3342" i="12"/>
  <c r="M3342" i="12" s="1"/>
  <c r="L3241" i="12"/>
  <c r="M3241" i="12" s="1"/>
  <c r="L3221" i="12"/>
  <c r="M3221" i="12" s="1"/>
  <c r="L3318" i="12"/>
  <c r="M3318" i="12" s="1"/>
  <c r="L3347" i="12"/>
  <c r="M3347" i="12" s="1"/>
  <c r="L3260" i="12"/>
  <c r="M3260" i="12" s="1"/>
  <c r="L3180" i="12"/>
  <c r="M3180" i="12" s="1"/>
  <c r="L3195" i="12"/>
  <c r="M3195" i="12" s="1"/>
  <c r="L3155" i="12"/>
  <c r="M3155" i="12" s="1"/>
  <c r="L3266" i="12"/>
  <c r="M3266" i="12" s="1"/>
  <c r="L3225" i="12"/>
  <c r="M3225" i="12" s="1"/>
  <c r="L3198" i="12"/>
  <c r="M3198" i="12" s="1"/>
  <c r="L3284" i="12"/>
  <c r="M3284" i="12" s="1"/>
  <c r="L3348" i="12"/>
  <c r="M3348" i="12" s="1"/>
  <c r="L3338" i="12"/>
  <c r="M3338" i="12" s="1"/>
  <c r="L3234" i="12"/>
  <c r="M3234" i="12" s="1"/>
  <c r="L3201" i="12"/>
  <c r="M3201" i="12" s="1"/>
  <c r="L3250" i="12"/>
  <c r="M3250" i="12" s="1"/>
  <c r="L3396" i="12"/>
  <c r="M3396" i="12" s="1"/>
  <c r="L3294" i="12"/>
  <c r="M3294" i="12" s="1"/>
  <c r="L3308" i="12"/>
  <c r="M3308" i="12" s="1"/>
  <c r="L3233" i="12"/>
  <c r="M3233" i="12" s="1"/>
  <c r="L3126" i="12"/>
  <c r="M3126" i="12" s="1"/>
  <c r="L3148" i="12"/>
  <c r="M3148" i="12" s="1"/>
  <c r="L3341" i="12"/>
  <c r="M3341" i="12" s="1"/>
  <c r="L3334" i="12"/>
  <c r="M3334" i="12" s="1"/>
  <c r="L3242" i="12"/>
  <c r="M3242" i="12" s="1"/>
  <c r="L3326" i="12"/>
  <c r="M3326" i="12" s="1"/>
  <c r="L3285" i="12"/>
  <c r="M3285" i="12" s="1"/>
  <c r="L3263" i="12"/>
  <c r="M3263" i="12" s="1"/>
  <c r="L3141" i="12"/>
  <c r="M3141" i="12" s="1"/>
  <c r="L3320" i="12"/>
  <c r="M3320" i="12" s="1"/>
  <c r="L3218" i="12"/>
  <c r="M3218" i="12" s="1"/>
  <c r="L2942" i="12"/>
  <c r="M2942" i="12" s="1"/>
  <c r="L3070" i="12"/>
  <c r="M3070" i="12" s="1"/>
  <c r="L2911" i="12"/>
  <c r="M2911" i="12" s="1"/>
  <c r="L2972" i="12"/>
  <c r="M2972" i="12" s="1"/>
  <c r="L3077" i="12"/>
  <c r="M3077" i="12" s="1"/>
  <c r="L3107" i="12"/>
  <c r="M3107" i="12" s="1"/>
  <c r="L3267" i="12"/>
  <c r="M3267" i="12" s="1"/>
  <c r="L3288" i="12"/>
  <c r="M3288" i="12" s="1"/>
  <c r="L3217" i="12"/>
  <c r="M3217" i="12" s="1"/>
  <c r="L3361" i="12"/>
  <c r="M3361" i="12" s="1"/>
  <c r="L3282" i="12"/>
  <c r="M3282" i="12" s="1"/>
  <c r="L3169" i="12"/>
  <c r="M3169" i="12" s="1"/>
  <c r="L3027" i="12"/>
  <c r="M3027" i="12" s="1"/>
  <c r="L2945" i="12"/>
  <c r="M2945" i="12" s="1"/>
  <c r="L2948" i="12"/>
  <c r="M2948" i="12" s="1"/>
  <c r="L3003" i="12"/>
  <c r="M3003" i="12" s="1"/>
  <c r="L2899" i="12"/>
  <c r="M2899" i="12" s="1"/>
  <c r="L3123" i="12"/>
  <c r="M3123" i="12" s="1"/>
  <c r="L3272" i="12"/>
  <c r="M3272" i="12" s="1"/>
  <c r="L3311" i="12"/>
  <c r="M3311" i="12" s="1"/>
  <c r="L3142" i="12"/>
  <c r="M3142" i="12" s="1"/>
  <c r="L3138" i="12"/>
  <c r="M3138" i="12" s="1"/>
  <c r="L3130" i="12"/>
  <c r="M3130" i="12" s="1"/>
  <c r="L3209" i="12"/>
  <c r="M3209" i="12" s="1"/>
  <c r="L3150" i="12"/>
  <c r="M3150" i="12" s="1"/>
  <c r="L3019" i="12"/>
  <c r="M3019" i="12" s="1"/>
  <c r="L2888" i="12"/>
  <c r="M2888" i="12" s="1"/>
  <c r="L2976" i="12"/>
  <c r="M2976" i="12" s="1"/>
  <c r="L2944" i="12"/>
  <c r="M2944" i="12" s="1"/>
  <c r="L2978" i="12"/>
  <c r="M2978" i="12" s="1"/>
  <c r="L3010" i="12"/>
  <c r="M3010" i="12" s="1"/>
  <c r="L3177" i="12"/>
  <c r="M3177" i="12" s="1"/>
  <c r="L3116" i="12"/>
  <c r="M3116" i="12" s="1"/>
  <c r="L2961" i="12"/>
  <c r="M2961" i="12" s="1"/>
  <c r="L2949" i="12"/>
  <c r="M2949" i="12" s="1"/>
  <c r="L3162" i="12"/>
  <c r="M3162" i="12" s="1"/>
  <c r="L2941" i="12"/>
  <c r="M2941" i="12" s="1"/>
  <c r="L3273" i="12"/>
  <c r="M3273" i="12" s="1"/>
  <c r="L3196" i="12"/>
  <c r="M3196" i="12" s="1"/>
  <c r="L3197" i="12"/>
  <c r="M3197" i="12" s="1"/>
  <c r="L3164" i="12"/>
  <c r="M3164" i="12" s="1"/>
  <c r="L3101" i="12"/>
  <c r="M3101" i="12" s="1"/>
  <c r="L3278" i="12"/>
  <c r="M3278" i="12" s="1"/>
  <c r="L3298" i="12"/>
  <c r="M3298" i="12" s="1"/>
  <c r="L2905" i="12"/>
  <c r="M2905" i="12" s="1"/>
  <c r="L3051" i="12"/>
  <c r="M3051" i="12" s="1"/>
  <c r="L3014" i="12"/>
  <c r="M3014" i="12" s="1"/>
  <c r="L2930" i="12"/>
  <c r="M2930" i="12" s="1"/>
  <c r="L3154" i="12"/>
  <c r="M3154" i="12" s="1"/>
  <c r="L3276" i="12"/>
  <c r="M3276" i="12" s="1"/>
  <c r="L3287" i="12"/>
  <c r="M3287" i="12" s="1"/>
  <c r="L3182" i="12"/>
  <c r="M3182" i="12" s="1"/>
  <c r="L3133" i="12"/>
  <c r="M3133" i="12" s="1"/>
  <c r="L3275" i="12"/>
  <c r="M3275" i="12" s="1"/>
  <c r="L3041" i="12"/>
  <c r="M3041" i="12" s="1"/>
  <c r="L2952" i="12"/>
  <c r="M2952" i="12" s="1"/>
  <c r="L2936" i="12"/>
  <c r="M2936" i="12" s="1"/>
  <c r="L3046" i="12"/>
  <c r="M3046" i="12" s="1"/>
  <c r="L2935" i="12"/>
  <c r="M2935" i="12" s="1"/>
  <c r="L2885" i="12"/>
  <c r="M2885" i="12" s="1"/>
  <c r="L2931" i="12"/>
  <c r="M2931" i="12" s="1"/>
  <c r="L3094" i="12"/>
  <c r="M3094" i="12" s="1"/>
  <c r="L3230" i="12"/>
  <c r="M3230" i="12" s="1"/>
  <c r="L3146" i="12"/>
  <c r="M3146" i="12" s="1"/>
  <c r="L2920" i="12"/>
  <c r="M2920" i="12" s="1"/>
  <c r="L2903" i="12"/>
  <c r="M2903" i="12" s="1"/>
  <c r="L3105" i="12"/>
  <c r="M3105" i="12" s="1"/>
  <c r="L2994" i="12"/>
  <c r="M2994" i="12" s="1"/>
  <c r="L2959" i="12"/>
  <c r="M2959" i="12" s="1"/>
  <c r="L2897" i="12"/>
  <c r="M2897" i="12" s="1"/>
  <c r="L3043" i="12"/>
  <c r="M3043" i="12" s="1"/>
  <c r="L3000" i="12"/>
  <c r="M3000" i="12" s="1"/>
  <c r="L2960" i="12"/>
  <c r="M2960" i="12" s="1"/>
  <c r="L3097" i="12"/>
  <c r="M3097" i="12" s="1"/>
  <c r="L3183" i="12"/>
  <c r="M3183" i="12" s="1"/>
  <c r="L3096" i="12"/>
  <c r="M3096" i="12" s="1"/>
  <c r="L2985" i="12"/>
  <c r="M2985" i="12" s="1"/>
  <c r="L3111" i="12"/>
  <c r="M3111" i="12" s="1"/>
  <c r="L3029" i="12"/>
  <c r="M3029" i="12" s="1"/>
  <c r="L2919" i="12"/>
  <c r="M2919" i="12" s="1"/>
  <c r="L3052" i="12"/>
  <c r="M3052" i="12" s="1"/>
  <c r="L3092" i="12"/>
  <c r="M3092" i="12" s="1"/>
  <c r="L2940" i="12"/>
  <c r="M2940" i="12" s="1"/>
  <c r="L2921" i="12"/>
  <c r="M2921" i="12" s="1"/>
  <c r="L2917" i="12"/>
  <c r="M2917" i="12" s="1"/>
  <c r="L3031" i="12"/>
  <c r="M3031" i="12" s="1"/>
  <c r="L2964" i="12"/>
  <c r="M2964" i="12" s="1"/>
  <c r="L2992" i="12"/>
  <c r="M2992" i="12" s="1"/>
  <c r="L3033" i="12"/>
  <c r="M3033" i="12" s="1"/>
  <c r="L2965" i="12"/>
  <c r="M2965" i="12" s="1"/>
  <c r="L2923" i="12"/>
  <c r="M2923" i="12" s="1"/>
  <c r="L3089" i="12"/>
  <c r="M3089" i="12" s="1"/>
  <c r="L2914" i="12"/>
  <c r="M2914" i="12" s="1"/>
  <c r="L3072" i="12"/>
  <c r="M3072" i="12" s="1"/>
  <c r="L3032" i="12"/>
  <c r="M3032" i="12" s="1"/>
  <c r="L3069" i="12"/>
  <c r="M3069" i="12" s="1"/>
  <c r="L2901" i="12"/>
  <c r="M2901" i="12" s="1"/>
  <c r="L2988" i="12"/>
  <c r="M2988" i="12" s="1"/>
  <c r="L3078" i="12"/>
  <c r="M3078" i="12" s="1"/>
  <c r="L2908" i="12"/>
  <c r="M2908" i="12" s="1"/>
  <c r="L2998" i="12"/>
  <c r="M2998" i="12" s="1"/>
  <c r="L3145" i="12"/>
  <c r="M3145" i="12" s="1"/>
  <c r="L2967" i="12"/>
  <c r="M2967" i="12" s="1"/>
  <c r="L3102" i="12"/>
  <c r="M3102" i="12" s="1"/>
  <c r="L2991" i="12"/>
  <c r="M2991" i="12" s="1"/>
  <c r="L2983" i="12"/>
  <c r="M2983" i="12" s="1"/>
  <c r="L3068" i="12"/>
  <c r="M3068" i="12" s="1"/>
  <c r="L3006" i="12"/>
  <c r="M3006" i="12" s="1"/>
  <c r="L3093" i="12"/>
  <c r="M3093" i="12" s="1"/>
  <c r="L3127" i="12"/>
  <c r="M3127" i="12" s="1"/>
  <c r="L2943" i="12"/>
  <c r="M2943" i="12" s="1"/>
  <c r="L2938" i="12"/>
  <c r="M2938" i="12" s="1"/>
  <c r="L3084" i="12"/>
  <c r="M3084" i="12" s="1"/>
  <c r="L2934" i="12"/>
  <c r="M2934" i="12" s="1"/>
  <c r="L3087" i="12"/>
  <c r="M3087" i="12" s="1"/>
  <c r="L2950" i="12"/>
  <c r="M2950" i="12" s="1"/>
  <c r="L3106" i="12"/>
  <c r="M3106" i="12" s="1"/>
  <c r="L2966" i="12"/>
  <c r="M2966" i="12" s="1"/>
  <c r="L3030" i="12"/>
  <c r="M3030" i="12" s="1"/>
  <c r="L3037" i="12"/>
  <c r="M3037" i="12" s="1"/>
  <c r="L3001" i="12"/>
  <c r="M3001" i="12" s="1"/>
  <c r="L3061" i="12"/>
  <c r="M3061" i="12" s="1"/>
  <c r="L3057" i="12"/>
  <c r="M3057" i="12" s="1"/>
  <c r="L2954" i="12"/>
  <c r="M2954" i="12" s="1"/>
  <c r="L3082" i="12"/>
  <c r="M3082" i="12" s="1"/>
  <c r="L3044" i="12"/>
  <c r="M3044" i="12" s="1"/>
  <c r="L2939" i="12"/>
  <c r="M2939" i="12" s="1"/>
  <c r="L3020" i="12"/>
  <c r="M3020" i="12" s="1"/>
  <c r="L3005" i="12"/>
  <c r="M3005" i="12" s="1"/>
  <c r="L2973" i="12"/>
  <c r="M2973" i="12" s="1"/>
  <c r="L2962" i="12"/>
  <c r="M2962" i="12" s="1"/>
  <c r="L3035" i="12"/>
  <c r="M3035" i="12" s="1"/>
  <c r="L2995" i="12"/>
  <c r="M2995" i="12" s="1"/>
  <c r="L3065" i="12"/>
  <c r="M3065" i="12" s="1"/>
  <c r="L3026" i="12"/>
  <c r="M3026" i="12" s="1"/>
  <c r="L3160" i="12"/>
  <c r="M3160" i="12" s="1"/>
  <c r="L3018" i="12"/>
  <c r="M3018" i="12" s="1"/>
  <c r="L3028" i="12"/>
  <c r="M3028" i="12" s="1"/>
  <c r="L3063" i="12"/>
  <c r="M3063" i="12" s="1"/>
  <c r="L3008" i="12"/>
  <c r="M3008" i="12" s="1"/>
  <c r="L3021" i="12"/>
  <c r="M3021" i="12" s="1"/>
  <c r="L2982" i="12"/>
  <c r="M2982" i="12" s="1"/>
  <c r="L3075" i="12"/>
  <c r="M3075" i="12" s="1"/>
  <c r="L3173" i="12"/>
  <c r="M3173" i="12" s="1"/>
  <c r="L2970" i="12"/>
  <c r="M2970" i="12" s="1"/>
  <c r="L3023" i="12"/>
  <c r="M3023" i="12" s="1"/>
  <c r="L2906" i="12"/>
  <c r="M2906" i="12" s="1"/>
  <c r="L3083" i="12"/>
  <c r="M3083" i="12" s="1"/>
  <c r="L3115" i="12"/>
  <c r="M3115" i="12" s="1"/>
  <c r="L3103" i="12"/>
  <c r="M3103" i="12" s="1"/>
  <c r="L3048" i="12"/>
  <c r="M3048" i="12" s="1"/>
  <c r="L3062" i="12"/>
  <c r="M3062" i="12" s="1"/>
  <c r="L3073" i="12"/>
  <c r="M3073" i="12" s="1"/>
  <c r="L2894" i="12"/>
  <c r="M2894" i="12" s="1"/>
  <c r="L3002" i="12"/>
  <c r="M3002" i="12" s="1"/>
  <c r="L3080" i="12"/>
  <c r="M3080" i="12" s="1"/>
  <c r="L2887" i="12"/>
  <c r="M2887" i="12" s="1"/>
  <c r="L3118" i="12"/>
  <c r="M3118" i="12" s="1"/>
  <c r="L3088" i="12"/>
  <c r="M3088" i="12" s="1"/>
  <c r="L3099" i="12"/>
  <c r="M3099" i="12" s="1"/>
  <c r="L2963" i="12"/>
  <c r="M2963" i="12" s="1"/>
  <c r="L3119" i="12"/>
  <c r="M3119" i="12" s="1"/>
  <c r="L2984" i="12"/>
  <c r="M2984" i="12" s="1"/>
  <c r="L3143" i="12"/>
  <c r="M3143" i="12" s="1"/>
  <c r="L2910" i="12"/>
  <c r="M2910" i="12" s="1"/>
  <c r="L3004" i="12"/>
  <c r="M3004" i="12" s="1"/>
  <c r="L2951" i="12"/>
  <c r="M2951" i="12" s="1"/>
  <c r="L3074" i="12"/>
  <c r="M3074" i="12" s="1"/>
  <c r="L2980" i="12"/>
  <c r="M2980" i="12" s="1"/>
  <c r="L3038" i="12"/>
  <c r="M3038" i="12" s="1"/>
  <c r="L3100" i="12"/>
  <c r="M3100" i="12" s="1"/>
  <c r="L2981" i="12"/>
  <c r="M2981" i="12" s="1"/>
  <c r="L3009" i="12"/>
  <c r="M3009" i="12" s="1"/>
  <c r="L3058" i="12"/>
  <c r="M3058" i="12" s="1"/>
  <c r="L3056" i="12"/>
  <c r="M3056" i="12" s="1"/>
  <c r="L3079" i="12"/>
  <c r="M3079" i="12" s="1"/>
  <c r="L2900" i="12"/>
  <c r="M2900" i="12" s="1"/>
  <c r="L3095" i="12"/>
  <c r="M3095" i="12" s="1"/>
  <c r="L2956" i="12"/>
  <c r="M2956" i="12" s="1"/>
  <c r="L2926" i="12"/>
  <c r="M2926" i="12" s="1"/>
  <c r="L2928" i="12"/>
  <c r="M2928" i="12" s="1"/>
  <c r="L3036" i="12"/>
  <c r="M3036" i="12" s="1"/>
  <c r="L2891" i="12"/>
  <c r="M2891" i="12" s="1"/>
  <c r="L3011" i="12"/>
  <c r="M3011" i="12" s="1"/>
  <c r="L3140" i="12"/>
  <c r="M3140" i="12" s="1"/>
  <c r="L3059" i="12"/>
  <c r="M3059" i="12" s="1"/>
  <c r="L2898" i="12"/>
  <c r="M2898" i="12" s="1"/>
  <c r="L3071" i="12"/>
  <c r="M3071" i="12" s="1"/>
  <c r="L3171" i="12"/>
  <c r="M3171" i="12" s="1"/>
  <c r="L2968" i="12"/>
  <c r="M2968" i="12" s="1"/>
  <c r="L3120" i="12"/>
  <c r="M3120" i="12" s="1"/>
  <c r="L3039" i="12"/>
  <c r="M3039" i="12" s="1"/>
  <c r="L2909" i="12"/>
  <c r="M2909" i="12" s="1"/>
  <c r="L3168" i="12"/>
  <c r="M3168" i="12" s="1"/>
  <c r="L2997" i="12"/>
  <c r="M2997" i="12" s="1"/>
  <c r="L2993" i="12"/>
  <c r="M2993" i="12" s="1"/>
  <c r="L3022" i="12"/>
  <c r="M3022" i="12" s="1"/>
  <c r="L3024" i="12"/>
  <c r="M3024" i="12" s="1"/>
  <c r="L3060" i="12"/>
  <c r="M3060" i="12" s="1"/>
  <c r="L2929" i="12"/>
  <c r="M2929" i="12" s="1"/>
  <c r="L3113" i="12"/>
  <c r="M3113" i="12" s="1"/>
  <c r="L3017" i="12"/>
  <c r="M3017" i="12" s="1"/>
  <c r="L2986" i="12"/>
  <c r="M2986" i="12" s="1"/>
  <c r="L2890" i="12"/>
  <c r="M2890" i="12" s="1"/>
  <c r="L2916" i="12"/>
  <c r="M2916" i="12" s="1"/>
  <c r="L3050" i="12"/>
  <c r="M3050" i="12" s="1"/>
  <c r="L3025" i="12"/>
  <c r="M3025" i="12" s="1"/>
  <c r="L3085" i="12"/>
  <c r="M3085" i="12" s="1"/>
  <c r="L3117" i="12"/>
  <c r="M3117" i="12" s="1"/>
  <c r="L2889" i="12"/>
  <c r="M2889" i="12" s="1"/>
  <c r="L3015" i="12"/>
  <c r="M3015" i="12" s="1"/>
  <c r="L2877" i="12"/>
  <c r="M2877" i="12" s="1"/>
  <c r="L3090" i="12"/>
  <c r="M3090" i="12" s="1"/>
  <c r="L3175" i="12"/>
  <c r="M3175" i="12" s="1"/>
  <c r="L3012" i="12"/>
  <c r="M3012" i="12" s="1"/>
  <c r="L2912" i="12"/>
  <c r="M2912" i="12" s="1"/>
  <c r="L3034" i="12"/>
  <c r="M3034" i="12" s="1"/>
  <c r="L3081" i="12"/>
  <c r="M3081" i="12" s="1"/>
  <c r="L3114" i="12"/>
  <c r="M3114" i="12" s="1"/>
  <c r="L3086" i="12"/>
  <c r="M3086" i="12" s="1"/>
  <c r="L3055" i="12"/>
  <c r="M3055" i="12" s="1"/>
  <c r="L2947" i="12"/>
  <c r="M2947" i="12" s="1"/>
  <c r="L3109" i="12"/>
  <c r="M3109" i="12" s="1"/>
  <c r="L2946" i="12"/>
  <c r="M2946" i="12" s="1"/>
  <c r="L3098" i="12"/>
  <c r="M3098" i="12" s="1"/>
  <c r="L2857" i="12"/>
  <c r="M2857" i="12" s="1"/>
  <c r="L2974" i="12"/>
  <c r="M2974" i="12" s="1"/>
  <c r="L3042" i="12"/>
  <c r="M3042" i="12" s="1"/>
  <c r="L3040" i="12"/>
  <c r="M3040" i="12" s="1"/>
  <c r="L2896" i="12"/>
  <c r="M2896" i="12" s="1"/>
  <c r="L2999" i="12"/>
  <c r="M2999" i="12" s="1"/>
  <c r="L2975" i="12"/>
  <c r="M2975" i="12" s="1"/>
  <c r="L3172" i="12"/>
  <c r="M3172" i="12" s="1"/>
  <c r="L3076" i="12"/>
  <c r="M3076" i="12" s="1"/>
  <c r="L2893" i="12"/>
  <c r="M2893" i="12" s="1"/>
  <c r="L2895" i="12"/>
  <c r="M2895" i="12" s="1"/>
  <c r="L3108" i="12"/>
  <c r="M3108" i="12" s="1"/>
  <c r="L2958" i="12"/>
  <c r="M2958" i="12" s="1"/>
  <c r="L3045" i="12"/>
  <c r="M3045" i="12" s="1"/>
  <c r="L2925" i="12"/>
  <c r="M2925" i="12" s="1"/>
  <c r="L3066" i="12"/>
  <c r="M3066" i="12" s="1"/>
  <c r="L2924" i="12"/>
  <c r="M2924" i="12" s="1"/>
  <c r="L3091" i="12"/>
  <c r="M3091" i="12" s="1"/>
  <c r="L2990" i="12"/>
  <c r="M2990" i="12" s="1"/>
  <c r="L2937" i="12"/>
  <c r="M2937" i="12" s="1"/>
  <c r="L3016" i="12"/>
  <c r="M3016" i="12" s="1"/>
  <c r="L2971" i="12"/>
  <c r="M2971" i="12" s="1"/>
  <c r="L2977" i="12"/>
  <c r="M2977" i="12" s="1"/>
  <c r="L2830" i="12"/>
  <c r="M2830" i="12" s="1"/>
  <c r="L2798" i="12"/>
  <c r="M2798" i="12" s="1"/>
  <c r="L2847" i="12"/>
  <c r="M2847" i="12" s="1"/>
  <c r="L2873" i="12"/>
  <c r="M2873" i="12" s="1"/>
  <c r="L2863" i="12"/>
  <c r="M2863" i="12" s="1"/>
  <c r="L2809" i="12"/>
  <c r="M2809" i="12" s="1"/>
  <c r="L2831" i="12"/>
  <c r="M2831" i="12" s="1"/>
  <c r="L2872" i="12"/>
  <c r="M2872" i="12" s="1"/>
  <c r="L2772" i="12"/>
  <c r="M2772" i="12" s="1"/>
  <c r="L2792" i="12"/>
  <c r="M2792" i="12" s="1"/>
  <c r="L2814" i="12"/>
  <c r="M2814" i="12" s="1"/>
  <c r="L2849" i="12"/>
  <c r="M2849" i="12" s="1"/>
  <c r="L3047" i="12"/>
  <c r="M3047" i="12" s="1"/>
  <c r="L2813" i="12"/>
  <c r="M2813" i="12" s="1"/>
  <c r="L3067" i="12"/>
  <c r="M3067" i="12" s="1"/>
  <c r="L3151" i="12"/>
  <c r="M3151" i="12" s="1"/>
  <c r="L3053" i="12"/>
  <c r="M3053" i="12" s="1"/>
  <c r="L2979" i="12"/>
  <c r="M2979" i="12" s="1"/>
  <c r="L2892" i="12"/>
  <c r="M2892" i="12" s="1"/>
  <c r="L2881" i="12"/>
  <c r="M2881" i="12" s="1"/>
  <c r="L2820" i="12"/>
  <c r="M2820" i="12" s="1"/>
  <c r="L2829" i="12"/>
  <c r="M2829" i="12" s="1"/>
  <c r="L2768" i="12"/>
  <c r="M2768" i="12" s="1"/>
  <c r="L2922" i="12"/>
  <c r="M2922" i="12" s="1"/>
  <c r="L2918" i="12"/>
  <c r="M2918" i="12" s="1"/>
  <c r="L2969" i="12"/>
  <c r="M2969" i="12" s="1"/>
  <c r="L2789" i="12"/>
  <c r="M2789" i="12" s="1"/>
  <c r="L2850" i="12"/>
  <c r="M2850" i="12" s="1"/>
  <c r="L2846" i="12"/>
  <c r="M2846" i="12" s="1"/>
  <c r="L2770" i="12"/>
  <c r="M2770" i="12" s="1"/>
  <c r="L2810" i="12"/>
  <c r="M2810" i="12" s="1"/>
  <c r="L3112" i="12"/>
  <c r="M3112" i="12" s="1"/>
  <c r="L3064" i="12"/>
  <c r="M3064" i="12" s="1"/>
  <c r="L2784" i="12"/>
  <c r="M2784" i="12" s="1"/>
  <c r="L2858" i="12"/>
  <c r="M2858" i="12" s="1"/>
  <c r="L2781" i="12"/>
  <c r="M2781" i="12" s="1"/>
  <c r="L2793" i="12"/>
  <c r="M2793" i="12" s="1"/>
  <c r="L3153" i="12"/>
  <c r="M3153" i="12" s="1"/>
  <c r="L2927" i="12"/>
  <c r="M2927" i="12" s="1"/>
  <c r="L2851" i="12"/>
  <c r="M2851" i="12" s="1"/>
  <c r="L2786" i="12"/>
  <c r="M2786" i="12" s="1"/>
  <c r="L2802" i="12"/>
  <c r="M2802" i="12" s="1"/>
  <c r="L2859" i="12"/>
  <c r="M2859" i="12" s="1"/>
  <c r="L2861" i="12"/>
  <c r="M2861" i="12" s="1"/>
  <c r="L2870" i="12"/>
  <c r="M2870" i="12" s="1"/>
  <c r="L2832" i="12"/>
  <c r="M2832" i="12" s="1"/>
  <c r="L2865" i="12"/>
  <c r="M2865" i="12" s="1"/>
  <c r="L3054" i="12"/>
  <c r="M3054" i="12" s="1"/>
  <c r="L3007" i="12"/>
  <c r="M3007" i="12" s="1"/>
  <c r="L2902" i="12"/>
  <c r="M2902" i="12" s="1"/>
  <c r="L2844" i="12"/>
  <c r="M2844" i="12" s="1"/>
  <c r="L2876" i="12"/>
  <c r="M2876" i="12" s="1"/>
  <c r="L2884" i="12"/>
  <c r="M2884" i="12" s="1"/>
  <c r="L2886" i="12"/>
  <c r="M2886" i="12" s="1"/>
  <c r="L2801" i="12"/>
  <c r="M2801" i="12" s="1"/>
  <c r="L2797" i="12"/>
  <c r="M2797" i="12" s="1"/>
  <c r="L2783" i="12"/>
  <c r="M2783" i="12" s="1"/>
  <c r="L2913" i="12"/>
  <c r="M2913" i="12" s="1"/>
  <c r="L2953" i="12"/>
  <c r="M2953" i="12" s="1"/>
  <c r="L3049" i="12"/>
  <c r="M3049" i="12" s="1"/>
  <c r="L2855" i="12"/>
  <c r="M2855" i="12" s="1"/>
  <c r="L2769" i="12"/>
  <c r="M2769" i="12" s="1"/>
  <c r="L2864" i="12"/>
  <c r="M2864" i="12" s="1"/>
  <c r="L2871" i="12"/>
  <c r="M2871" i="12" s="1"/>
  <c r="L2836" i="12"/>
  <c r="M2836" i="12" s="1"/>
  <c r="L2773" i="12"/>
  <c r="M2773" i="12" s="1"/>
  <c r="L2904" i="12"/>
  <c r="M2904" i="12" s="1"/>
  <c r="L3104" i="12"/>
  <c r="M3104" i="12" s="1"/>
  <c r="L2933" i="12"/>
  <c r="M2933" i="12" s="1"/>
  <c r="L3013" i="12"/>
  <c r="M3013" i="12" s="1"/>
  <c r="L2834" i="12"/>
  <c r="M2834" i="12" s="1"/>
  <c r="L2799" i="12"/>
  <c r="M2799" i="12" s="1"/>
  <c r="L2875" i="12"/>
  <c r="M2875" i="12" s="1"/>
  <c r="L2754" i="12"/>
  <c r="M2754" i="12" s="1"/>
  <c r="L2860" i="12"/>
  <c r="M2860" i="12" s="1"/>
  <c r="L3110" i="12"/>
  <c r="M3110" i="12" s="1"/>
  <c r="L2719" i="12"/>
  <c r="M2719" i="12" s="1"/>
  <c r="L2818" i="12"/>
  <c r="M2818" i="12" s="1"/>
  <c r="L2803" i="12"/>
  <c r="M2803" i="12" s="1"/>
  <c r="L2882" i="12"/>
  <c r="M2882" i="12" s="1"/>
  <c r="L2658" i="12"/>
  <c r="M2658" i="12" s="1"/>
  <c r="L2811" i="12"/>
  <c r="M2811" i="12" s="1"/>
  <c r="L2866" i="12"/>
  <c r="M2866" i="12" s="1"/>
  <c r="L2729" i="12"/>
  <c r="M2729" i="12" s="1"/>
  <c r="L3134" i="12"/>
  <c r="M3134" i="12" s="1"/>
  <c r="L2843" i="12"/>
  <c r="M2843" i="12" s="1"/>
  <c r="L2758" i="12"/>
  <c r="M2758" i="12" s="1"/>
  <c r="L2796" i="12"/>
  <c r="M2796" i="12" s="1"/>
  <c r="L2815" i="12"/>
  <c r="M2815" i="12" s="1"/>
  <c r="L2878" i="12"/>
  <c r="M2878" i="12" s="1"/>
  <c r="L2727" i="12"/>
  <c r="M2727" i="12" s="1"/>
  <c r="L2833" i="12"/>
  <c r="M2833" i="12" s="1"/>
  <c r="L3121" i="12"/>
  <c r="M3121" i="12" s="1"/>
  <c r="L2845" i="12"/>
  <c r="M2845" i="12" s="1"/>
  <c r="L2824" i="12"/>
  <c r="M2824" i="12" s="1"/>
  <c r="L2874" i="12"/>
  <c r="M2874" i="12" s="1"/>
  <c r="L2752" i="12"/>
  <c r="M2752" i="12" s="1"/>
  <c r="L2700" i="12"/>
  <c r="M2700" i="12" s="1"/>
  <c r="L2683" i="12"/>
  <c r="M2683" i="12" s="1"/>
  <c r="L2775" i="12"/>
  <c r="M2775" i="12" s="1"/>
  <c r="L2915" i="12"/>
  <c r="M2915" i="12" s="1"/>
  <c r="L2822" i="12"/>
  <c r="M2822" i="12" s="1"/>
  <c r="L2817" i="12"/>
  <c r="M2817" i="12" s="1"/>
  <c r="L2853" i="12"/>
  <c r="M2853" i="12" s="1"/>
  <c r="L2837" i="12"/>
  <c r="M2837" i="12" s="1"/>
  <c r="L2641" i="12"/>
  <c r="M2641" i="12" s="1"/>
  <c r="L2879" i="12"/>
  <c r="M2879" i="12" s="1"/>
  <c r="L2790" i="12"/>
  <c r="M2790" i="12" s="1"/>
  <c r="L2856" i="12"/>
  <c r="M2856" i="12" s="1"/>
  <c r="L2767" i="12"/>
  <c r="M2767" i="12" s="1"/>
  <c r="L2800" i="12"/>
  <c r="M2800" i="12" s="1"/>
  <c r="L2867" i="12"/>
  <c r="M2867" i="12" s="1"/>
  <c r="L2827" i="12"/>
  <c r="M2827" i="12" s="1"/>
  <c r="L2791" i="12"/>
  <c r="M2791" i="12" s="1"/>
  <c r="L2840" i="12"/>
  <c r="M2840" i="12" s="1"/>
  <c r="L2805" i="12"/>
  <c r="M2805" i="12" s="1"/>
  <c r="L2765" i="12"/>
  <c r="M2765" i="12" s="1"/>
  <c r="L2852" i="12"/>
  <c r="M2852" i="12" s="1"/>
  <c r="L2707" i="12"/>
  <c r="M2707" i="12" s="1"/>
  <c r="L2862" i="12"/>
  <c r="M2862" i="12" s="1"/>
  <c r="L2782" i="12"/>
  <c r="M2782" i="12" s="1"/>
  <c r="L2774" i="12"/>
  <c r="M2774" i="12" s="1"/>
  <c r="L2996" i="12"/>
  <c r="M2996" i="12" s="1"/>
  <c r="L2826" i="12"/>
  <c r="M2826" i="12" s="1"/>
  <c r="L2835" i="12"/>
  <c r="M2835" i="12" s="1"/>
  <c r="L2699" i="12"/>
  <c r="M2699" i="12" s="1"/>
  <c r="L2806" i="12"/>
  <c r="M2806" i="12" s="1"/>
  <c r="L2762" i="12"/>
  <c r="M2762" i="12" s="1"/>
  <c r="L2640" i="12"/>
  <c r="M2640" i="12" s="1"/>
  <c r="L2755" i="12"/>
  <c r="M2755" i="12" s="1"/>
  <c r="L2780" i="12"/>
  <c r="M2780" i="12" s="1"/>
  <c r="L2819" i="12"/>
  <c r="M2819" i="12" s="1"/>
  <c r="L2932" i="12"/>
  <c r="M2932" i="12" s="1"/>
  <c r="L2795" i="12"/>
  <c r="M2795" i="12" s="1"/>
  <c r="L2842" i="12"/>
  <c r="M2842" i="12" s="1"/>
  <c r="L2854" i="12"/>
  <c r="M2854" i="12" s="1"/>
  <c r="L2955" i="12"/>
  <c r="M2955" i="12" s="1"/>
  <c r="L2841" i="12"/>
  <c r="M2841" i="12" s="1"/>
  <c r="L2674" i="12"/>
  <c r="M2674" i="12" s="1"/>
  <c r="L2787" i="12"/>
  <c r="M2787" i="12" s="1"/>
  <c r="L2759" i="12"/>
  <c r="M2759" i="12" s="1"/>
  <c r="L2724" i="12"/>
  <c r="M2724" i="12" s="1"/>
  <c r="L2989" i="12"/>
  <c r="M2989" i="12" s="1"/>
  <c r="L2825" i="12"/>
  <c r="M2825" i="12" s="1"/>
  <c r="L2883" i="12"/>
  <c r="M2883" i="12" s="1"/>
  <c r="L2868" i="12"/>
  <c r="M2868" i="12" s="1"/>
  <c r="L2808" i="12"/>
  <c r="M2808" i="12" s="1"/>
  <c r="L2816" i="12"/>
  <c r="M2816" i="12" s="1"/>
  <c r="L2823" i="12"/>
  <c r="M2823" i="12" s="1"/>
  <c r="L2848" i="12"/>
  <c r="M2848" i="12" s="1"/>
  <c r="L2734" i="12"/>
  <c r="M2734" i="12" s="1"/>
  <c r="L2680" i="12"/>
  <c r="M2680" i="12" s="1"/>
  <c r="L2880" i="12"/>
  <c r="M2880" i="12" s="1"/>
  <c r="L2869" i="12"/>
  <c r="M2869" i="12" s="1"/>
  <c r="L2785" i="12"/>
  <c r="M2785" i="12" s="1"/>
  <c r="L2675" i="12"/>
  <c r="M2675" i="12" s="1"/>
  <c r="L2776" i="12"/>
  <c r="M2776" i="12" s="1"/>
  <c r="L2771" i="12"/>
  <c r="M2771" i="12" s="1"/>
  <c r="L2763" i="12"/>
  <c r="M2763" i="12" s="1"/>
  <c r="L2788" i="12"/>
  <c r="M2788" i="12" s="1"/>
  <c r="L2730" i="12"/>
  <c r="M2730" i="12" s="1"/>
  <c r="L2828" i="12"/>
  <c r="M2828" i="12" s="1"/>
  <c r="L2838" i="12"/>
  <c r="M2838" i="12" s="1"/>
  <c r="L2907" i="12"/>
  <c r="M2907" i="12" s="1"/>
  <c r="L2777" i="12"/>
  <c r="M2777" i="12" s="1"/>
  <c r="L2794" i="12"/>
  <c r="M2794" i="12" s="1"/>
  <c r="L2987" i="12"/>
  <c r="M2987" i="12" s="1"/>
  <c r="L2957" i="12"/>
  <c r="M2957" i="12" s="1"/>
  <c r="L2812" i="12"/>
  <c r="M2812" i="12" s="1"/>
  <c r="L2778" i="12"/>
  <c r="M2778" i="12" s="1"/>
  <c r="L2779" i="12"/>
  <c r="M2779" i="12" s="1"/>
  <c r="L2807" i="12"/>
  <c r="M2807" i="12" s="1"/>
  <c r="L2661" i="12"/>
  <c r="M2661" i="12" s="1"/>
  <c r="L2665" i="12"/>
  <c r="M2665" i="12" s="1"/>
  <c r="L2715" i="12"/>
  <c r="M2715" i="12" s="1"/>
  <c r="L2716" i="12"/>
  <c r="M2716" i="12" s="1"/>
  <c r="L2720" i="12"/>
  <c r="M2720" i="12" s="1"/>
  <c r="L2672" i="12"/>
  <c r="M2672" i="12" s="1"/>
  <c r="L2713" i="12"/>
  <c r="M2713" i="12" s="1"/>
  <c r="L2750" i="12"/>
  <c r="M2750" i="12" s="1"/>
  <c r="L2616" i="12"/>
  <c r="M2616" i="12" s="1"/>
  <c r="L2747" i="12"/>
  <c r="M2747" i="12" s="1"/>
  <c r="L2691" i="12"/>
  <c r="M2691" i="12" s="1"/>
  <c r="L2663" i="12"/>
  <c r="M2663" i="12" s="1"/>
  <c r="L2588" i="12"/>
  <c r="M2588" i="12" s="1"/>
  <c r="L2748" i="12"/>
  <c r="M2748" i="12" s="1"/>
  <c r="L2736" i="12"/>
  <c r="M2736" i="12" s="1"/>
  <c r="L2732" i="12"/>
  <c r="M2732" i="12" s="1"/>
  <c r="L2711" i="12"/>
  <c r="M2711" i="12" s="1"/>
  <c r="L2649" i="12"/>
  <c r="M2649" i="12" s="1"/>
  <c r="L2568" i="12"/>
  <c r="M2568" i="12" s="1"/>
  <c r="L2821" i="12"/>
  <c r="M2821" i="12" s="1"/>
  <c r="L2571" i="12"/>
  <c r="M2571" i="12" s="1"/>
  <c r="L2676" i="12"/>
  <c r="M2676" i="12" s="1"/>
  <c r="L2766" i="12"/>
  <c r="M2766" i="12" s="1"/>
  <c r="L2670" i="12"/>
  <c r="M2670" i="12" s="1"/>
  <c r="L2706" i="12"/>
  <c r="M2706" i="12" s="1"/>
  <c r="L2532" i="12"/>
  <c r="M2532" i="12" s="1"/>
  <c r="L2550" i="12"/>
  <c r="M2550" i="12" s="1"/>
  <c r="L2666" i="12"/>
  <c r="M2666" i="12" s="1"/>
  <c r="L2653" i="12"/>
  <c r="M2653" i="12" s="1"/>
  <c r="L2737" i="12"/>
  <c r="M2737" i="12" s="1"/>
  <c r="L2712" i="12"/>
  <c r="M2712" i="12" s="1"/>
  <c r="L2647" i="12"/>
  <c r="M2647" i="12" s="1"/>
  <c r="L2718" i="12"/>
  <c r="M2718" i="12" s="1"/>
  <c r="L2664" i="12"/>
  <c r="M2664" i="12" s="1"/>
  <c r="L2669" i="12"/>
  <c r="M2669" i="12" s="1"/>
  <c r="L2753" i="12"/>
  <c r="M2753" i="12" s="1"/>
  <c r="L2584" i="12"/>
  <c r="M2584" i="12" s="1"/>
  <c r="L2660" i="12"/>
  <c r="M2660" i="12" s="1"/>
  <c r="L2749" i="12"/>
  <c r="M2749" i="12" s="1"/>
  <c r="L2659" i="12"/>
  <c r="M2659" i="12" s="1"/>
  <c r="L2738" i="12"/>
  <c r="M2738" i="12" s="1"/>
  <c r="L2687" i="12"/>
  <c r="M2687" i="12" s="1"/>
  <c r="L2728" i="12"/>
  <c r="M2728" i="12" s="1"/>
  <c r="L2705" i="12"/>
  <c r="M2705" i="12" s="1"/>
  <c r="L2698" i="12"/>
  <c r="M2698" i="12" s="1"/>
  <c r="L2692" i="12"/>
  <c r="M2692" i="12" s="1"/>
  <c r="L2708" i="12"/>
  <c r="M2708" i="12" s="1"/>
  <c r="L2751" i="12"/>
  <c r="M2751" i="12" s="1"/>
  <c r="L2656" i="12"/>
  <c r="M2656" i="12" s="1"/>
  <c r="L2688" i="12"/>
  <c r="M2688" i="12" s="1"/>
  <c r="L2709" i="12"/>
  <c r="M2709" i="12" s="1"/>
  <c r="L2690" i="12"/>
  <c r="M2690" i="12" s="1"/>
  <c r="L2667" i="12"/>
  <c r="M2667" i="12" s="1"/>
  <c r="L2652" i="12"/>
  <c r="M2652" i="12" s="1"/>
  <c r="L2839" i="12"/>
  <c r="M2839" i="12" s="1"/>
  <c r="L2686" i="12"/>
  <c r="M2686" i="12" s="1"/>
  <c r="L2756" i="12"/>
  <c r="M2756" i="12" s="1"/>
  <c r="L2694" i="12"/>
  <c r="M2694" i="12" s="1"/>
  <c r="L2646" i="12"/>
  <c r="M2646" i="12" s="1"/>
  <c r="L2654" i="12"/>
  <c r="M2654" i="12" s="1"/>
  <c r="L2725" i="12"/>
  <c r="M2725" i="12" s="1"/>
  <c r="L2717" i="12"/>
  <c r="M2717" i="12" s="1"/>
  <c r="L2726" i="12"/>
  <c r="M2726" i="12" s="1"/>
  <c r="L2757" i="12"/>
  <c r="M2757" i="12" s="1"/>
  <c r="L2682" i="12"/>
  <c r="M2682" i="12" s="1"/>
  <c r="L2741" i="12"/>
  <c r="M2741" i="12" s="1"/>
  <c r="L2695" i="12"/>
  <c r="M2695" i="12" s="1"/>
  <c r="L2668" i="12"/>
  <c r="M2668" i="12" s="1"/>
  <c r="L2739" i="12"/>
  <c r="M2739" i="12" s="1"/>
  <c r="L2733" i="12"/>
  <c r="M2733" i="12" s="1"/>
  <c r="L2684" i="12"/>
  <c r="M2684" i="12" s="1"/>
  <c r="L2804" i="12"/>
  <c r="M2804" i="12" s="1"/>
  <c r="L2689" i="12"/>
  <c r="M2689" i="12" s="1"/>
  <c r="L2657" i="12"/>
  <c r="M2657" i="12" s="1"/>
  <c r="L2685" i="12"/>
  <c r="M2685" i="12" s="1"/>
  <c r="L2722" i="12"/>
  <c r="M2722" i="12" s="1"/>
  <c r="L2678" i="12"/>
  <c r="M2678" i="12" s="1"/>
  <c r="L2764" i="12"/>
  <c r="M2764" i="12" s="1"/>
  <c r="L2746" i="12"/>
  <c r="M2746" i="12" s="1"/>
  <c r="L2697" i="12"/>
  <c r="M2697" i="12" s="1"/>
  <c r="L2671" i="12"/>
  <c r="M2671" i="12" s="1"/>
  <c r="L2673" i="12"/>
  <c r="M2673" i="12" s="1"/>
  <c r="L2761" i="12"/>
  <c r="M2761" i="12" s="1"/>
  <c r="L2662" i="12"/>
  <c r="M2662" i="12" s="1"/>
  <c r="L2569" i="12"/>
  <c r="M2569" i="12" s="1"/>
  <c r="L2744" i="12"/>
  <c r="M2744" i="12" s="1"/>
  <c r="L2742" i="12"/>
  <c r="M2742" i="12" s="1"/>
  <c r="L2645" i="12"/>
  <c r="M2645" i="12" s="1"/>
  <c r="L2679" i="12"/>
  <c r="M2679" i="12" s="1"/>
  <c r="L2731" i="12"/>
  <c r="M2731" i="12" s="1"/>
  <c r="L2696" i="12"/>
  <c r="M2696" i="12" s="1"/>
  <c r="L2723" i="12"/>
  <c r="M2723" i="12" s="1"/>
  <c r="L2710" i="12"/>
  <c r="M2710" i="12" s="1"/>
  <c r="L2650" i="12"/>
  <c r="M2650" i="12" s="1"/>
  <c r="L2562" i="12"/>
  <c r="M2562" i="12" s="1"/>
  <c r="L2714" i="12"/>
  <c r="M2714" i="12" s="1"/>
  <c r="L2721" i="12"/>
  <c r="M2721" i="12" s="1"/>
  <c r="L2599" i="12"/>
  <c r="M2599" i="12" s="1"/>
  <c r="L2549" i="12"/>
  <c r="M2549" i="12" s="1"/>
  <c r="L2625" i="12"/>
  <c r="M2625" i="12" s="1"/>
  <c r="L2603" i="12"/>
  <c r="M2603" i="12" s="1"/>
  <c r="L2570" i="12"/>
  <c r="M2570" i="12" s="1"/>
  <c r="L2602" i="12"/>
  <c r="M2602" i="12" s="1"/>
  <c r="L2579" i="12"/>
  <c r="M2579" i="12" s="1"/>
  <c r="L2581" i="12"/>
  <c r="M2581" i="12" s="1"/>
  <c r="L2534" i="12"/>
  <c r="M2534" i="12" s="1"/>
  <c r="L2703" i="12"/>
  <c r="M2703" i="12" s="1"/>
  <c r="L2460" i="12"/>
  <c r="M2460" i="12" s="1"/>
  <c r="L2614" i="12"/>
  <c r="M2614" i="12" s="1"/>
  <c r="L2541" i="12"/>
  <c r="M2541" i="12" s="1"/>
  <c r="L2631" i="12"/>
  <c r="M2631" i="12" s="1"/>
  <c r="L2547" i="12"/>
  <c r="M2547" i="12" s="1"/>
  <c r="L2635" i="12"/>
  <c r="M2635" i="12" s="1"/>
  <c r="L2537" i="12"/>
  <c r="M2537" i="12" s="1"/>
  <c r="L2548" i="12"/>
  <c r="M2548" i="12" s="1"/>
  <c r="L2591" i="12"/>
  <c r="M2591" i="12" s="1"/>
  <c r="L2565" i="12"/>
  <c r="M2565" i="12" s="1"/>
  <c r="L2704" i="12"/>
  <c r="M2704" i="12" s="1"/>
  <c r="L2651" i="12"/>
  <c r="M2651" i="12" s="1"/>
  <c r="L2611" i="12"/>
  <c r="M2611" i="12" s="1"/>
  <c r="L2633" i="12"/>
  <c r="M2633" i="12" s="1"/>
  <c r="L2587" i="12"/>
  <c r="M2587" i="12" s="1"/>
  <c r="L2655" i="12"/>
  <c r="M2655" i="12" s="1"/>
  <c r="L2735" i="12"/>
  <c r="M2735" i="12" s="1"/>
  <c r="L2598" i="12"/>
  <c r="M2598" i="12" s="1"/>
  <c r="L2760" i="12"/>
  <c r="M2760" i="12" s="1"/>
  <c r="L2648" i="12"/>
  <c r="M2648" i="12" s="1"/>
  <c r="L2643" i="12"/>
  <c r="M2643" i="12" s="1"/>
  <c r="L2604" i="12"/>
  <c r="M2604" i="12" s="1"/>
  <c r="L2637" i="12"/>
  <c r="M2637" i="12" s="1"/>
  <c r="L2560" i="12"/>
  <c r="M2560" i="12" s="1"/>
  <c r="L2522" i="12"/>
  <c r="M2522" i="12" s="1"/>
  <c r="L2530" i="12"/>
  <c r="M2530" i="12" s="1"/>
  <c r="L2545" i="12"/>
  <c r="M2545" i="12" s="1"/>
  <c r="L2527" i="12"/>
  <c r="M2527" i="12" s="1"/>
  <c r="L2552" i="12"/>
  <c r="M2552" i="12" s="1"/>
  <c r="L2626" i="12"/>
  <c r="M2626" i="12" s="1"/>
  <c r="L2636" i="12"/>
  <c r="M2636" i="12" s="1"/>
  <c r="L2557" i="12"/>
  <c r="M2557" i="12" s="1"/>
  <c r="L2617" i="12"/>
  <c r="M2617" i="12" s="1"/>
  <c r="L2551" i="12"/>
  <c r="M2551" i="12" s="1"/>
  <c r="L2702" i="12"/>
  <c r="M2702" i="12" s="1"/>
  <c r="L2592" i="12"/>
  <c r="M2592" i="12" s="1"/>
  <c r="L2632" i="12"/>
  <c r="M2632" i="12" s="1"/>
  <c r="L2597" i="12"/>
  <c r="M2597" i="12" s="1"/>
  <c r="L2563" i="12"/>
  <c r="M2563" i="12" s="1"/>
  <c r="L2600" i="12"/>
  <c r="M2600" i="12" s="1"/>
  <c r="L2583" i="12"/>
  <c r="M2583" i="12" s="1"/>
  <c r="L2615" i="12"/>
  <c r="M2615" i="12" s="1"/>
  <c r="L2622" i="12"/>
  <c r="M2622" i="12" s="1"/>
  <c r="L2567" i="12"/>
  <c r="M2567" i="12" s="1"/>
  <c r="L2629" i="12"/>
  <c r="M2629" i="12" s="1"/>
  <c r="L2621" i="12"/>
  <c r="M2621" i="12" s="1"/>
  <c r="L2620" i="12"/>
  <c r="M2620" i="12" s="1"/>
  <c r="L2576" i="12"/>
  <c r="M2576" i="12" s="1"/>
  <c r="L2613" i="12"/>
  <c r="M2613" i="12" s="1"/>
  <c r="L2693" i="12"/>
  <c r="M2693" i="12" s="1"/>
  <c r="L2743" i="12"/>
  <c r="M2743" i="12" s="1"/>
  <c r="L2745" i="12"/>
  <c r="M2745" i="12" s="1"/>
  <c r="L2610" i="12"/>
  <c r="M2610" i="12" s="1"/>
  <c r="L2642" i="12"/>
  <c r="M2642" i="12" s="1"/>
  <c r="L2618" i="12"/>
  <c r="M2618" i="12" s="1"/>
  <c r="L2585" i="12"/>
  <c r="M2585" i="12" s="1"/>
  <c r="L2564" i="12"/>
  <c r="M2564" i="12" s="1"/>
  <c r="L2701" i="12"/>
  <c r="M2701" i="12" s="1"/>
  <c r="L2677" i="12"/>
  <c r="M2677" i="12" s="1"/>
  <c r="L2593" i="12"/>
  <c r="M2593" i="12" s="1"/>
  <c r="L2609" i="12"/>
  <c r="M2609" i="12" s="1"/>
  <c r="L2525" i="12"/>
  <c r="M2525" i="12" s="1"/>
  <c r="L2644" i="12"/>
  <c r="M2644" i="12" s="1"/>
  <c r="L2506" i="12"/>
  <c r="M2506" i="12" s="1"/>
  <c r="L2681" i="12"/>
  <c r="M2681" i="12" s="1"/>
  <c r="L2531" i="12"/>
  <c r="M2531" i="12" s="1"/>
  <c r="L2575" i="12"/>
  <c r="M2575" i="12" s="1"/>
  <c r="L2601" i="12"/>
  <c r="M2601" i="12" s="1"/>
  <c r="L2628" i="12"/>
  <c r="M2628" i="12" s="1"/>
  <c r="L2442" i="12"/>
  <c r="M2442" i="12" s="1"/>
  <c r="L2424" i="12"/>
  <c r="M2424" i="12" s="1"/>
  <c r="L2412" i="12"/>
  <c r="M2412" i="12" s="1"/>
  <c r="L2478" i="12"/>
  <c r="M2478" i="12" s="1"/>
  <c r="L2448" i="12"/>
  <c r="M2448" i="12" s="1"/>
  <c r="L2630" i="12"/>
  <c r="M2630" i="12" s="1"/>
  <c r="L2517" i="12"/>
  <c r="M2517" i="12" s="1"/>
  <c r="L2499" i="12"/>
  <c r="M2499" i="12" s="1"/>
  <c r="L2539" i="12"/>
  <c r="M2539" i="12" s="1"/>
  <c r="L2456" i="12"/>
  <c r="M2456" i="12" s="1"/>
  <c r="L2582" i="12"/>
  <c r="M2582" i="12" s="1"/>
  <c r="L2528" i="12"/>
  <c r="M2528" i="12" s="1"/>
  <c r="L2553" i="12"/>
  <c r="M2553" i="12" s="1"/>
  <c r="L2493" i="12"/>
  <c r="M2493" i="12" s="1"/>
  <c r="L2466" i="12"/>
  <c r="M2466" i="12" s="1"/>
  <c r="L2483" i="12"/>
  <c r="M2483" i="12" s="1"/>
  <c r="L2403" i="12"/>
  <c r="M2403" i="12" s="1"/>
  <c r="L2361" i="12"/>
  <c r="M2361" i="12" s="1"/>
  <c r="L2607" i="12"/>
  <c r="M2607" i="12" s="1"/>
  <c r="L2540" i="12"/>
  <c r="M2540" i="12" s="1"/>
  <c r="L2538" i="12"/>
  <c r="M2538" i="12" s="1"/>
  <c r="L2595" i="12"/>
  <c r="M2595" i="12" s="1"/>
  <c r="L2444" i="12"/>
  <c r="M2444" i="12" s="1"/>
  <c r="L2418" i="12"/>
  <c r="M2418" i="12" s="1"/>
  <c r="L2391" i="12"/>
  <c r="M2391" i="12" s="1"/>
  <c r="L2440" i="12"/>
  <c r="M2440" i="12" s="1"/>
  <c r="L2408" i="12"/>
  <c r="M2408" i="12" s="1"/>
  <c r="L2447" i="12"/>
  <c r="M2447" i="12" s="1"/>
  <c r="L2573" i="12"/>
  <c r="M2573" i="12" s="1"/>
  <c r="L2619" i="12"/>
  <c r="M2619" i="12" s="1"/>
  <c r="L2586" i="12"/>
  <c r="M2586" i="12" s="1"/>
  <c r="L2574" i="12"/>
  <c r="M2574" i="12" s="1"/>
  <c r="L2740" i="12"/>
  <c r="M2740" i="12" s="1"/>
  <c r="L2589" i="12"/>
  <c r="M2589" i="12" s="1"/>
  <c r="L2529" i="12"/>
  <c r="M2529" i="12" s="1"/>
  <c r="L2566" i="12"/>
  <c r="M2566" i="12" s="1"/>
  <c r="L2623" i="12"/>
  <c r="M2623" i="12" s="1"/>
  <c r="L2555" i="12"/>
  <c r="M2555" i="12" s="1"/>
  <c r="L2512" i="12"/>
  <c r="M2512" i="12" s="1"/>
  <c r="L2433" i="12"/>
  <c r="M2433" i="12" s="1"/>
  <c r="L2503" i="12"/>
  <c r="M2503" i="12" s="1"/>
  <c r="L2482" i="12"/>
  <c r="M2482" i="12" s="1"/>
  <c r="L2504" i="12"/>
  <c r="M2504" i="12" s="1"/>
  <c r="L2445" i="12"/>
  <c r="M2445" i="12" s="1"/>
  <c r="L2559" i="12"/>
  <c r="M2559" i="12" s="1"/>
  <c r="L2558" i="12"/>
  <c r="M2558" i="12" s="1"/>
  <c r="L2521" i="12"/>
  <c r="M2521" i="12" s="1"/>
  <c r="L2638" i="12"/>
  <c r="M2638" i="12" s="1"/>
  <c r="L2627" i="12"/>
  <c r="M2627" i="12" s="1"/>
  <c r="L2325" i="12"/>
  <c r="M2325" i="12" s="1"/>
  <c r="L2430" i="12"/>
  <c r="M2430" i="12" s="1"/>
  <c r="L2639" i="12"/>
  <c r="M2639" i="12" s="1"/>
  <c r="L2580" i="12"/>
  <c r="M2580" i="12" s="1"/>
  <c r="L2535" i="12"/>
  <c r="M2535" i="12" s="1"/>
  <c r="L2533" i="12"/>
  <c r="M2533" i="12" s="1"/>
  <c r="L2608" i="12"/>
  <c r="M2608" i="12" s="1"/>
  <c r="L2606" i="12"/>
  <c r="M2606" i="12" s="1"/>
  <c r="L2612" i="12"/>
  <c r="M2612" i="12" s="1"/>
  <c r="L2556" i="12"/>
  <c r="M2556" i="12" s="1"/>
  <c r="L2415" i="12"/>
  <c r="M2415" i="12" s="1"/>
  <c r="L2457" i="12"/>
  <c r="M2457" i="12" s="1"/>
  <c r="L2428" i="12"/>
  <c r="M2428" i="12" s="1"/>
  <c r="L2572" i="12"/>
  <c r="M2572" i="12" s="1"/>
  <c r="L2634" i="12"/>
  <c r="M2634" i="12" s="1"/>
  <c r="L2459" i="12"/>
  <c r="M2459" i="12" s="1"/>
  <c r="L2526" i="12"/>
  <c r="M2526" i="12" s="1"/>
  <c r="L2561" i="12"/>
  <c r="M2561" i="12" s="1"/>
  <c r="L2498" i="12"/>
  <c r="M2498" i="12" s="1"/>
  <c r="L2381" i="12"/>
  <c r="M2381" i="12" s="1"/>
  <c r="L2388" i="12"/>
  <c r="M2388" i="12" s="1"/>
  <c r="L2500" i="12"/>
  <c r="M2500" i="12" s="1"/>
  <c r="L2494" i="12"/>
  <c r="M2494" i="12" s="1"/>
  <c r="L2431" i="12"/>
  <c r="M2431" i="12" s="1"/>
  <c r="L2624" i="12"/>
  <c r="M2624" i="12" s="1"/>
  <c r="L2536" i="12"/>
  <c r="M2536" i="12" s="1"/>
  <c r="L2594" i="12"/>
  <c r="M2594" i="12" s="1"/>
  <c r="L2578" i="12"/>
  <c r="M2578" i="12" s="1"/>
  <c r="L2542" i="12"/>
  <c r="M2542" i="12" s="1"/>
  <c r="L2421" i="12"/>
  <c r="M2421" i="12" s="1"/>
  <c r="L2413" i="12"/>
  <c r="M2413" i="12" s="1"/>
  <c r="L2524" i="12"/>
  <c r="M2524" i="12" s="1"/>
  <c r="L2596" i="12"/>
  <c r="M2596" i="12" s="1"/>
  <c r="L2546" i="12"/>
  <c r="M2546" i="12" s="1"/>
  <c r="L2544" i="12"/>
  <c r="M2544" i="12" s="1"/>
  <c r="L2425" i="12"/>
  <c r="M2425" i="12" s="1"/>
  <c r="L2507" i="12"/>
  <c r="M2507" i="12" s="1"/>
  <c r="L2502" i="12"/>
  <c r="M2502" i="12" s="1"/>
  <c r="L2487" i="12"/>
  <c r="M2487" i="12" s="1"/>
  <c r="L2476" i="12"/>
  <c r="M2476" i="12" s="1"/>
  <c r="L2491" i="12"/>
  <c r="M2491" i="12" s="1"/>
  <c r="L2577" i="12"/>
  <c r="M2577" i="12" s="1"/>
  <c r="L2590" i="12"/>
  <c r="M2590" i="12" s="1"/>
  <c r="L2479" i="12"/>
  <c r="M2479" i="12" s="1"/>
  <c r="L2427" i="12"/>
  <c r="M2427" i="12" s="1"/>
  <c r="L2376" i="12"/>
  <c r="M2376" i="12" s="1"/>
  <c r="L2446" i="12"/>
  <c r="M2446" i="12" s="1"/>
  <c r="L2455" i="12"/>
  <c r="M2455" i="12" s="1"/>
  <c r="L2322" i="12"/>
  <c r="M2322" i="12" s="1"/>
  <c r="L2470" i="12"/>
  <c r="M2470" i="12" s="1"/>
  <c r="L2520" i="12"/>
  <c r="M2520" i="12" s="1"/>
  <c r="L2437" i="12"/>
  <c r="M2437" i="12" s="1"/>
  <c r="L2481" i="12"/>
  <c r="M2481" i="12" s="1"/>
  <c r="L2464" i="12"/>
  <c r="M2464" i="12" s="1"/>
  <c r="L2452" i="12"/>
  <c r="M2452" i="12" s="1"/>
  <c r="L2331" i="12"/>
  <c r="M2331" i="12" s="1"/>
  <c r="L2488" i="12"/>
  <c r="M2488" i="12" s="1"/>
  <c r="L2411" i="12"/>
  <c r="M2411" i="12" s="1"/>
  <c r="L2379" i="12"/>
  <c r="M2379" i="12" s="1"/>
  <c r="L2473" i="12"/>
  <c r="M2473" i="12" s="1"/>
  <c r="L2453" i="12"/>
  <c r="M2453" i="12" s="1"/>
  <c r="L2486" i="12"/>
  <c r="M2486" i="12" s="1"/>
  <c r="L2426" i="12"/>
  <c r="M2426" i="12" s="1"/>
  <c r="L2454" i="12"/>
  <c r="M2454" i="12" s="1"/>
  <c r="L2434" i="12"/>
  <c r="M2434" i="12" s="1"/>
  <c r="L2319" i="12"/>
  <c r="M2319" i="12" s="1"/>
  <c r="L2369" i="12"/>
  <c r="M2369" i="12" s="1"/>
  <c r="L2393" i="12"/>
  <c r="M2393" i="12" s="1"/>
  <c r="L2509" i="12"/>
  <c r="M2509" i="12" s="1"/>
  <c r="L2296" i="12"/>
  <c r="M2296" i="12" s="1"/>
  <c r="L2429" i="12"/>
  <c r="M2429" i="12" s="1"/>
  <c r="L2462" i="12"/>
  <c r="M2462" i="12" s="1"/>
  <c r="L2372" i="12"/>
  <c r="M2372" i="12" s="1"/>
  <c r="L2210" i="12"/>
  <c r="M2210" i="12" s="1"/>
  <c r="L2321" i="12"/>
  <c r="M2321" i="12" s="1"/>
  <c r="L2330" i="12"/>
  <c r="M2330" i="12" s="1"/>
  <c r="L2345" i="12"/>
  <c r="M2345" i="12" s="1"/>
  <c r="L2605" i="12"/>
  <c r="M2605" i="12" s="1"/>
  <c r="L2461" i="12"/>
  <c r="M2461" i="12" s="1"/>
  <c r="L2513" i="12"/>
  <c r="M2513" i="12" s="1"/>
  <c r="L2467" i="12"/>
  <c r="M2467" i="12" s="1"/>
  <c r="L2510" i="12"/>
  <c r="M2510" i="12" s="1"/>
  <c r="L2414" i="12"/>
  <c r="M2414" i="12" s="1"/>
  <c r="L2508" i="12"/>
  <c r="M2508" i="12" s="1"/>
  <c r="L2497" i="12"/>
  <c r="M2497" i="12" s="1"/>
  <c r="L2451" i="12"/>
  <c r="M2451" i="12" s="1"/>
  <c r="L2496" i="12"/>
  <c r="M2496" i="12" s="1"/>
  <c r="L2392" i="12"/>
  <c r="M2392" i="12" s="1"/>
  <c r="L2554" i="12"/>
  <c r="M2554" i="12" s="1"/>
  <c r="L2439" i="12"/>
  <c r="M2439" i="12" s="1"/>
  <c r="L2485" i="12"/>
  <c r="M2485" i="12" s="1"/>
  <c r="L2475" i="12"/>
  <c r="M2475" i="12" s="1"/>
  <c r="L2472" i="12"/>
  <c r="M2472" i="12" s="1"/>
  <c r="L2490" i="12"/>
  <c r="M2490" i="12" s="1"/>
  <c r="L2465" i="12"/>
  <c r="M2465" i="12" s="1"/>
  <c r="L2443" i="12"/>
  <c r="M2443" i="12" s="1"/>
  <c r="L2416" i="12"/>
  <c r="M2416" i="12" s="1"/>
  <c r="L2480" i="12"/>
  <c r="M2480" i="12" s="1"/>
  <c r="L2489" i="12"/>
  <c r="M2489" i="12" s="1"/>
  <c r="L2329" i="12"/>
  <c r="M2329" i="12" s="1"/>
  <c r="L2332" i="12"/>
  <c r="M2332" i="12" s="1"/>
  <c r="L2523" i="12"/>
  <c r="M2523" i="12" s="1"/>
  <c r="L2420" i="12"/>
  <c r="M2420" i="12" s="1"/>
  <c r="L2402" i="12"/>
  <c r="M2402" i="12" s="1"/>
  <c r="L2518" i="12"/>
  <c r="M2518" i="12" s="1"/>
  <c r="L2484" i="12"/>
  <c r="M2484" i="12" s="1"/>
  <c r="L2432" i="12"/>
  <c r="M2432" i="12" s="1"/>
  <c r="L2519" i="12"/>
  <c r="M2519" i="12" s="1"/>
  <c r="L2492" i="12"/>
  <c r="M2492" i="12" s="1"/>
  <c r="L2409" i="12"/>
  <c r="M2409" i="12" s="1"/>
  <c r="L2474" i="12"/>
  <c r="M2474" i="12" s="1"/>
  <c r="L2436" i="12"/>
  <c r="M2436" i="12" s="1"/>
  <c r="L2505" i="12"/>
  <c r="M2505" i="12" s="1"/>
  <c r="L2450" i="12"/>
  <c r="M2450" i="12" s="1"/>
  <c r="L2469" i="12"/>
  <c r="M2469" i="12" s="1"/>
  <c r="L2422" i="12"/>
  <c r="M2422" i="12" s="1"/>
  <c r="L2495" i="12"/>
  <c r="M2495" i="12" s="1"/>
  <c r="L2307" i="12"/>
  <c r="M2307" i="12" s="1"/>
  <c r="L2398" i="12"/>
  <c r="M2398" i="12" s="1"/>
  <c r="L2377" i="12"/>
  <c r="M2377" i="12" s="1"/>
  <c r="L2441" i="12"/>
  <c r="M2441" i="12" s="1"/>
  <c r="L2468" i="12"/>
  <c r="M2468" i="12" s="1"/>
  <c r="L2458" i="12"/>
  <c r="M2458" i="12" s="1"/>
  <c r="L2438" i="12"/>
  <c r="M2438" i="12" s="1"/>
  <c r="L2543" i="12"/>
  <c r="M2543" i="12" s="1"/>
  <c r="L2501" i="12"/>
  <c r="M2501" i="12" s="1"/>
  <c r="L2423" i="12"/>
  <c r="M2423" i="12" s="1"/>
  <c r="L2514" i="12"/>
  <c r="M2514" i="12" s="1"/>
  <c r="L2313" i="12"/>
  <c r="M2313" i="12" s="1"/>
  <c r="L2350" i="12"/>
  <c r="M2350" i="12" s="1"/>
  <c r="L2341" i="12"/>
  <c r="M2341" i="12" s="1"/>
  <c r="L2291" i="12"/>
  <c r="M2291" i="12" s="1"/>
  <c r="L2515" i="12"/>
  <c r="M2515" i="12" s="1"/>
  <c r="L2435" i="12"/>
  <c r="M2435" i="12" s="1"/>
  <c r="L2471" i="12"/>
  <c r="M2471" i="12" s="1"/>
  <c r="L2334" i="12"/>
  <c r="M2334" i="12" s="1"/>
  <c r="L2351" i="12"/>
  <c r="M2351" i="12" s="1"/>
  <c r="L2247" i="12"/>
  <c r="M2247" i="12" s="1"/>
  <c r="L2328" i="12"/>
  <c r="M2328" i="12" s="1"/>
  <c r="L2179" i="12"/>
  <c r="M2179" i="12" s="1"/>
  <c r="L2353" i="12"/>
  <c r="M2353" i="12" s="1"/>
  <c r="L2405" i="12"/>
  <c r="M2405" i="12" s="1"/>
  <c r="L2266" i="12"/>
  <c r="M2266" i="12" s="1"/>
  <c r="L2240" i="12"/>
  <c r="M2240" i="12" s="1"/>
  <c r="L2378" i="12"/>
  <c r="M2378" i="12" s="1"/>
  <c r="L2237" i="12"/>
  <c r="M2237" i="12" s="1"/>
  <c r="L2310" i="12"/>
  <c r="M2310" i="12" s="1"/>
  <c r="L2303" i="12"/>
  <c r="M2303" i="12" s="1"/>
  <c r="L2248" i="12"/>
  <c r="M2248" i="12" s="1"/>
  <c r="L2394" i="12"/>
  <c r="M2394" i="12" s="1"/>
  <c r="L2407" i="12"/>
  <c r="M2407" i="12" s="1"/>
  <c r="L2477" i="12"/>
  <c r="M2477" i="12" s="1"/>
  <c r="L2384" i="12"/>
  <c r="M2384" i="12" s="1"/>
  <c r="L2348" i="12"/>
  <c r="M2348" i="12" s="1"/>
  <c r="L2239" i="12"/>
  <c r="M2239" i="12" s="1"/>
  <c r="L2363" i="12"/>
  <c r="M2363" i="12" s="1"/>
  <c r="L2316" i="12"/>
  <c r="M2316" i="12" s="1"/>
  <c r="L2359" i="12"/>
  <c r="M2359" i="12" s="1"/>
  <c r="L2389" i="12"/>
  <c r="M2389" i="12" s="1"/>
  <c r="L2355" i="12"/>
  <c r="M2355" i="12" s="1"/>
  <c r="L2396" i="12"/>
  <c r="M2396" i="12" s="1"/>
  <c r="L2360" i="12"/>
  <c r="M2360" i="12" s="1"/>
  <c r="L2347" i="12"/>
  <c r="M2347" i="12" s="1"/>
  <c r="L2292" i="12"/>
  <c r="M2292" i="12" s="1"/>
  <c r="L2395" i="12"/>
  <c r="M2395" i="12" s="1"/>
  <c r="L2463" i="12"/>
  <c r="M2463" i="12" s="1"/>
  <c r="L2419" i="12"/>
  <c r="M2419" i="12" s="1"/>
  <c r="L2320" i="12"/>
  <c r="M2320" i="12" s="1"/>
  <c r="L2324" i="12"/>
  <c r="M2324" i="12" s="1"/>
  <c r="L2410" i="12"/>
  <c r="M2410" i="12" s="1"/>
  <c r="L2344" i="12"/>
  <c r="M2344" i="12" s="1"/>
  <c r="L2301" i="12"/>
  <c r="M2301" i="12" s="1"/>
  <c r="L2339" i="12"/>
  <c r="M2339" i="12" s="1"/>
  <c r="L2387" i="12"/>
  <c r="M2387" i="12" s="1"/>
  <c r="L2299" i="12"/>
  <c r="M2299" i="12" s="1"/>
  <c r="L2203" i="12"/>
  <c r="M2203" i="12" s="1"/>
  <c r="L2366" i="12"/>
  <c r="M2366" i="12" s="1"/>
  <c r="L2336" i="12"/>
  <c r="M2336" i="12" s="1"/>
  <c r="L2400" i="12"/>
  <c r="M2400" i="12" s="1"/>
  <c r="L2370" i="12"/>
  <c r="M2370" i="12" s="1"/>
  <c r="L2368" i="12"/>
  <c r="M2368" i="12" s="1"/>
  <c r="L2367" i="12"/>
  <c r="M2367" i="12" s="1"/>
  <c r="L2295" i="12"/>
  <c r="M2295" i="12" s="1"/>
  <c r="L2254" i="12"/>
  <c r="M2254" i="12" s="1"/>
  <c r="L2294" i="12"/>
  <c r="M2294" i="12" s="1"/>
  <c r="L2375" i="12"/>
  <c r="M2375" i="12" s="1"/>
  <c r="L2327" i="12"/>
  <c r="M2327" i="12" s="1"/>
  <c r="L2337" i="12"/>
  <c r="M2337" i="12" s="1"/>
  <c r="L2374" i="12"/>
  <c r="M2374" i="12" s="1"/>
  <c r="L2181" i="12"/>
  <c r="M2181" i="12" s="1"/>
  <c r="L2293" i="12"/>
  <c r="M2293" i="12" s="1"/>
  <c r="L2318" i="12"/>
  <c r="M2318" i="12" s="1"/>
  <c r="L2390" i="12"/>
  <c r="M2390" i="12" s="1"/>
  <c r="L2274" i="12"/>
  <c r="M2274" i="12" s="1"/>
  <c r="L2300" i="12"/>
  <c r="M2300" i="12" s="1"/>
  <c r="L2373" i="12"/>
  <c r="M2373" i="12" s="1"/>
  <c r="L2309" i="12"/>
  <c r="M2309" i="12" s="1"/>
  <c r="L2386" i="12"/>
  <c r="M2386" i="12" s="1"/>
  <c r="L2305" i="12"/>
  <c r="M2305" i="12" s="1"/>
  <c r="L2298" i="12"/>
  <c r="M2298" i="12" s="1"/>
  <c r="L2343" i="12"/>
  <c r="M2343" i="12" s="1"/>
  <c r="L2285" i="12"/>
  <c r="M2285" i="12" s="1"/>
  <c r="L2364" i="12"/>
  <c r="M2364" i="12" s="1"/>
  <c r="L2406" i="12"/>
  <c r="M2406" i="12" s="1"/>
  <c r="L2346" i="12"/>
  <c r="M2346" i="12" s="1"/>
  <c r="L2417" i="12"/>
  <c r="M2417" i="12" s="1"/>
  <c r="L2449" i="12"/>
  <c r="M2449" i="12" s="1"/>
  <c r="L2397" i="12"/>
  <c r="M2397" i="12" s="1"/>
  <c r="L2383" i="12"/>
  <c r="M2383" i="12" s="1"/>
  <c r="L2516" i="12"/>
  <c r="M2516" i="12" s="1"/>
  <c r="L2311" i="12"/>
  <c r="M2311" i="12" s="1"/>
  <c r="L2196" i="12"/>
  <c r="M2196" i="12" s="1"/>
  <c r="L2401" i="12"/>
  <c r="M2401" i="12" s="1"/>
  <c r="L2268" i="12"/>
  <c r="M2268" i="12" s="1"/>
  <c r="L2380" i="12"/>
  <c r="M2380" i="12" s="1"/>
  <c r="L2323" i="12"/>
  <c r="M2323" i="12" s="1"/>
  <c r="L2399" i="12"/>
  <c r="M2399" i="12" s="1"/>
  <c r="L2354" i="12"/>
  <c r="M2354" i="12" s="1"/>
  <c r="L2312" i="12"/>
  <c r="M2312" i="12" s="1"/>
  <c r="L2511" i="12"/>
  <c r="M2511" i="12" s="1"/>
  <c r="L2333" i="12"/>
  <c r="M2333" i="12" s="1"/>
  <c r="L2288" i="12"/>
  <c r="M2288" i="12" s="1"/>
  <c r="L2357" i="12"/>
  <c r="M2357" i="12" s="1"/>
  <c r="L2258" i="12"/>
  <c r="M2258" i="12" s="1"/>
  <c r="L2315" i="12"/>
  <c r="M2315" i="12" s="1"/>
  <c r="L2314" i="12"/>
  <c r="M2314" i="12" s="1"/>
  <c r="L2304" i="12"/>
  <c r="M2304" i="12" s="1"/>
  <c r="L2382" i="12"/>
  <c r="M2382" i="12" s="1"/>
  <c r="L2356" i="12"/>
  <c r="M2356" i="12" s="1"/>
  <c r="L2362" i="12"/>
  <c r="M2362" i="12" s="1"/>
  <c r="L2297" i="12"/>
  <c r="M2297" i="12" s="1"/>
  <c r="L2186" i="12"/>
  <c r="M2186" i="12" s="1"/>
  <c r="L2166" i="12"/>
  <c r="M2166" i="12" s="1"/>
  <c r="L2270" i="12"/>
  <c r="M2270" i="12" s="1"/>
  <c r="L2113" i="12"/>
  <c r="M2113" i="12" s="1"/>
  <c r="L2326" i="12"/>
  <c r="M2326" i="12" s="1"/>
  <c r="L2214" i="12"/>
  <c r="M2214" i="12" s="1"/>
  <c r="L2201" i="12"/>
  <c r="M2201" i="12" s="1"/>
  <c r="L2175" i="12"/>
  <c r="M2175" i="12" s="1"/>
  <c r="L2174" i="12"/>
  <c r="M2174" i="12" s="1"/>
  <c r="L2224" i="12"/>
  <c r="M2224" i="12" s="1"/>
  <c r="L2188" i="12"/>
  <c r="M2188" i="12" s="1"/>
  <c r="L2241" i="12"/>
  <c r="M2241" i="12" s="1"/>
  <c r="L2101" i="12"/>
  <c r="M2101" i="12" s="1"/>
  <c r="L2281" i="12"/>
  <c r="M2281" i="12" s="1"/>
  <c r="L2246" i="12"/>
  <c r="M2246" i="12" s="1"/>
  <c r="L2245" i="12"/>
  <c r="M2245" i="12" s="1"/>
  <c r="L2215" i="12"/>
  <c r="M2215" i="12" s="1"/>
  <c r="L2176" i="12"/>
  <c r="M2176" i="12" s="1"/>
  <c r="L2211" i="12"/>
  <c r="M2211" i="12" s="1"/>
  <c r="L2243" i="12"/>
  <c r="M2243" i="12" s="1"/>
  <c r="L2269" i="12"/>
  <c r="M2269" i="12" s="1"/>
  <c r="L2227" i="12"/>
  <c r="M2227" i="12" s="1"/>
  <c r="L2365" i="12"/>
  <c r="M2365" i="12" s="1"/>
  <c r="L2349" i="12"/>
  <c r="M2349" i="12" s="1"/>
  <c r="L2352" i="12"/>
  <c r="M2352" i="12" s="1"/>
  <c r="L2250" i="12"/>
  <c r="M2250" i="12" s="1"/>
  <c r="L2276" i="12"/>
  <c r="M2276" i="12" s="1"/>
  <c r="L2257" i="12"/>
  <c r="M2257" i="12" s="1"/>
  <c r="L2253" i="12"/>
  <c r="M2253" i="12" s="1"/>
  <c r="L2080" i="12"/>
  <c r="M2080" i="12" s="1"/>
  <c r="L2252" i="12"/>
  <c r="M2252" i="12" s="1"/>
  <c r="L2235" i="12"/>
  <c r="M2235" i="12" s="1"/>
  <c r="L2170" i="12"/>
  <c r="M2170" i="12" s="1"/>
  <c r="L2218" i="12"/>
  <c r="M2218" i="12" s="1"/>
  <c r="L2272" i="12"/>
  <c r="M2272" i="12" s="1"/>
  <c r="L2229" i="12"/>
  <c r="M2229" i="12" s="1"/>
  <c r="L2256" i="12"/>
  <c r="M2256" i="12" s="1"/>
  <c r="L2385" i="12"/>
  <c r="M2385" i="12" s="1"/>
  <c r="L2180" i="12"/>
  <c r="M2180" i="12" s="1"/>
  <c r="L2371" i="12"/>
  <c r="M2371" i="12" s="1"/>
  <c r="L2135" i="12"/>
  <c r="M2135" i="12" s="1"/>
  <c r="L2184" i="12"/>
  <c r="M2184" i="12" s="1"/>
  <c r="L2182" i="12"/>
  <c r="M2182" i="12" s="1"/>
  <c r="L2208" i="12"/>
  <c r="M2208" i="12" s="1"/>
  <c r="L2168" i="12"/>
  <c r="M2168" i="12" s="1"/>
  <c r="L2302" i="12"/>
  <c r="M2302" i="12" s="1"/>
  <c r="L2308" i="12"/>
  <c r="M2308" i="12" s="1"/>
  <c r="L2338" i="12"/>
  <c r="M2338" i="12" s="1"/>
  <c r="L2404" i="12"/>
  <c r="M2404" i="12" s="1"/>
  <c r="L2202" i="12"/>
  <c r="M2202" i="12" s="1"/>
  <c r="L2213" i="12"/>
  <c r="M2213" i="12" s="1"/>
  <c r="L2263" i="12"/>
  <c r="M2263" i="12" s="1"/>
  <c r="L2187" i="12"/>
  <c r="M2187" i="12" s="1"/>
  <c r="L2114" i="12"/>
  <c r="M2114" i="12" s="1"/>
  <c r="L2262" i="12"/>
  <c r="M2262" i="12" s="1"/>
  <c r="L2358" i="12"/>
  <c r="M2358" i="12" s="1"/>
  <c r="L2204" i="12"/>
  <c r="M2204" i="12" s="1"/>
  <c r="L2278" i="12"/>
  <c r="M2278" i="12" s="1"/>
  <c r="L2280" i="12"/>
  <c r="M2280" i="12" s="1"/>
  <c r="L2283" i="12"/>
  <c r="M2283" i="12" s="1"/>
  <c r="L2340" i="12"/>
  <c r="M2340" i="12" s="1"/>
  <c r="L2255" i="12"/>
  <c r="M2255" i="12" s="1"/>
  <c r="L2290" i="12"/>
  <c r="M2290" i="12" s="1"/>
  <c r="L2233" i="12"/>
  <c r="M2233" i="12" s="1"/>
  <c r="L2216" i="12"/>
  <c r="M2216" i="12" s="1"/>
  <c r="L2232" i="12"/>
  <c r="M2232" i="12" s="1"/>
  <c r="L2212" i="12"/>
  <c r="M2212" i="12" s="1"/>
  <c r="L2178" i="12"/>
  <c r="M2178" i="12" s="1"/>
  <c r="L2066" i="12"/>
  <c r="M2066" i="12" s="1"/>
  <c r="L2209" i="12"/>
  <c r="M2209" i="12" s="1"/>
  <c r="L2284" i="12"/>
  <c r="M2284" i="12" s="1"/>
  <c r="L2279" i="12"/>
  <c r="M2279" i="12" s="1"/>
  <c r="L2335" i="12"/>
  <c r="M2335" i="12" s="1"/>
  <c r="L2217" i="12"/>
  <c r="M2217" i="12" s="1"/>
  <c r="L2192" i="12"/>
  <c r="M2192" i="12" s="1"/>
  <c r="L2271" i="12"/>
  <c r="M2271" i="12" s="1"/>
  <c r="L2117" i="12"/>
  <c r="M2117" i="12" s="1"/>
  <c r="L2183" i="12"/>
  <c r="M2183" i="12" s="1"/>
  <c r="L2173" i="12"/>
  <c r="M2173" i="12" s="1"/>
  <c r="L2151" i="12"/>
  <c r="M2151" i="12" s="1"/>
  <c r="L2317" i="12"/>
  <c r="M2317" i="12" s="1"/>
  <c r="L2306" i="12"/>
  <c r="M2306" i="12" s="1"/>
  <c r="L2342" i="12"/>
  <c r="M2342" i="12" s="1"/>
  <c r="L2260" i="12"/>
  <c r="M2260" i="12" s="1"/>
  <c r="L2219" i="12"/>
  <c r="M2219" i="12" s="1"/>
  <c r="L2242" i="12"/>
  <c r="M2242" i="12" s="1"/>
  <c r="L2228" i="12"/>
  <c r="M2228" i="12" s="1"/>
  <c r="L2195" i="12"/>
  <c r="M2195" i="12" s="1"/>
  <c r="L2172" i="12"/>
  <c r="M2172" i="12" s="1"/>
  <c r="L2194" i="12"/>
  <c r="M2194" i="12" s="1"/>
  <c r="L2230" i="12"/>
  <c r="M2230" i="12" s="1"/>
  <c r="L2277" i="12"/>
  <c r="M2277" i="12" s="1"/>
  <c r="L2275" i="12"/>
  <c r="M2275" i="12" s="1"/>
  <c r="L2171" i="12"/>
  <c r="M2171" i="12" s="1"/>
  <c r="L2226" i="12"/>
  <c r="M2226" i="12" s="1"/>
  <c r="L2076" i="12"/>
  <c r="M2076" i="12" s="1"/>
  <c r="L2225" i="12"/>
  <c r="M2225" i="12" s="1"/>
  <c r="L2287" i="12"/>
  <c r="M2287" i="12" s="1"/>
  <c r="L2265" i="12"/>
  <c r="M2265" i="12" s="1"/>
  <c r="L2162" i="12"/>
  <c r="M2162" i="12" s="1"/>
  <c r="L2259" i="12"/>
  <c r="M2259" i="12" s="1"/>
  <c r="L2264" i="12"/>
  <c r="M2264" i="12" s="1"/>
  <c r="L2199" i="12"/>
  <c r="M2199" i="12" s="1"/>
  <c r="L2289" i="12"/>
  <c r="M2289" i="12" s="1"/>
  <c r="L2234" i="12"/>
  <c r="M2234" i="12" s="1"/>
  <c r="L2222" i="12"/>
  <c r="M2222" i="12" s="1"/>
  <c r="L2231" i="12"/>
  <c r="M2231" i="12" s="1"/>
  <c r="L2251" i="12"/>
  <c r="M2251" i="12" s="1"/>
  <c r="L2139" i="12"/>
  <c r="M2139" i="12" s="1"/>
  <c r="L2149" i="12"/>
  <c r="M2149" i="12" s="1"/>
  <c r="L2161" i="12"/>
  <c r="M2161" i="12" s="1"/>
  <c r="L2136" i="12"/>
  <c r="M2136" i="12" s="1"/>
  <c r="L2154" i="12"/>
  <c r="M2154" i="12" s="1"/>
  <c r="L2084" i="12"/>
  <c r="M2084" i="12" s="1"/>
  <c r="L2124" i="12"/>
  <c r="M2124" i="12" s="1"/>
  <c r="L1969" i="12"/>
  <c r="M1969" i="12" s="1"/>
  <c r="L2071" i="12"/>
  <c r="M2071" i="12" s="1"/>
  <c r="L2039" i="12"/>
  <c r="M2039" i="12" s="1"/>
  <c r="L2082" i="12"/>
  <c r="M2082" i="12" s="1"/>
  <c r="L2164" i="12"/>
  <c r="M2164" i="12" s="1"/>
  <c r="L2065" i="12"/>
  <c r="M2065" i="12" s="1"/>
  <c r="L2261" i="12"/>
  <c r="M2261" i="12" s="1"/>
  <c r="L2050" i="12"/>
  <c r="M2050" i="12" s="1"/>
  <c r="L2198" i="12"/>
  <c r="M2198" i="12" s="1"/>
  <c r="L2223" i="12"/>
  <c r="M2223" i="12" s="1"/>
  <c r="L2067" i="12"/>
  <c r="M2067" i="12" s="1"/>
  <c r="L2110" i="12"/>
  <c r="M2110" i="12" s="1"/>
  <c r="L2100" i="12"/>
  <c r="M2100" i="12" s="1"/>
  <c r="L2077" i="12"/>
  <c r="M2077" i="12" s="1"/>
  <c r="L1996" i="12"/>
  <c r="M1996" i="12" s="1"/>
  <c r="L2126" i="12"/>
  <c r="M2126" i="12" s="1"/>
  <c r="L2140" i="12"/>
  <c r="M2140" i="12" s="1"/>
  <c r="L2282" i="12"/>
  <c r="M2282" i="12" s="1"/>
  <c r="L2267" i="12"/>
  <c r="M2267" i="12" s="1"/>
  <c r="L2238" i="12"/>
  <c r="M2238" i="12" s="1"/>
  <c r="L2153" i="12"/>
  <c r="M2153" i="12" s="1"/>
  <c r="L2036" i="12"/>
  <c r="M2036" i="12" s="1"/>
  <c r="L2286" i="12"/>
  <c r="M2286" i="12" s="1"/>
  <c r="L2197" i="12"/>
  <c r="M2197" i="12" s="1"/>
  <c r="L2167" i="12"/>
  <c r="M2167" i="12" s="1"/>
  <c r="L2070" i="12"/>
  <c r="M2070" i="12" s="1"/>
  <c r="L2160" i="12"/>
  <c r="M2160" i="12" s="1"/>
  <c r="L2104" i="12"/>
  <c r="M2104" i="12" s="1"/>
  <c r="L2147" i="12"/>
  <c r="M2147" i="12" s="1"/>
  <c r="L2034" i="12"/>
  <c r="M2034" i="12" s="1"/>
  <c r="L1986" i="12"/>
  <c r="M1986" i="12" s="1"/>
  <c r="L2073" i="12"/>
  <c r="M2073" i="12" s="1"/>
  <c r="L2079" i="12"/>
  <c r="M2079" i="12" s="1"/>
  <c r="L2163" i="12"/>
  <c r="M2163" i="12" s="1"/>
  <c r="L2205" i="12"/>
  <c r="M2205" i="12" s="1"/>
  <c r="L2177" i="12"/>
  <c r="M2177" i="12" s="1"/>
  <c r="L2056" i="12"/>
  <c r="M2056" i="12" s="1"/>
  <c r="L2156" i="12"/>
  <c r="M2156" i="12" s="1"/>
  <c r="L2089" i="12"/>
  <c r="M2089" i="12" s="1"/>
  <c r="L2109" i="12"/>
  <c r="M2109" i="12" s="1"/>
  <c r="L2060" i="12"/>
  <c r="M2060" i="12" s="1"/>
  <c r="L2091" i="12"/>
  <c r="M2091" i="12" s="1"/>
  <c r="L2132" i="12"/>
  <c r="M2132" i="12" s="1"/>
  <c r="L2244" i="12"/>
  <c r="M2244" i="12" s="1"/>
  <c r="L2200" i="12"/>
  <c r="M2200" i="12" s="1"/>
  <c r="L2138" i="12"/>
  <c r="M2138" i="12" s="1"/>
  <c r="L2115" i="12"/>
  <c r="M2115" i="12" s="1"/>
  <c r="L2088" i="12"/>
  <c r="M2088" i="12" s="1"/>
  <c r="L2190" i="12"/>
  <c r="M2190" i="12" s="1"/>
  <c r="L2207" i="12"/>
  <c r="M2207" i="12" s="1"/>
  <c r="L2220" i="12"/>
  <c r="M2220" i="12" s="1"/>
  <c r="L2150" i="12"/>
  <c r="M2150" i="12" s="1"/>
  <c r="L2165" i="12"/>
  <c r="M2165" i="12" s="1"/>
  <c r="L2087" i="12"/>
  <c r="M2087" i="12" s="1"/>
  <c r="L2141" i="12"/>
  <c r="M2141" i="12" s="1"/>
  <c r="L2010" i="12"/>
  <c r="M2010" i="12" s="1"/>
  <c r="L2146" i="12"/>
  <c r="M2146" i="12" s="1"/>
  <c r="L2092" i="12"/>
  <c r="M2092" i="12" s="1"/>
  <c r="L2142" i="12"/>
  <c r="M2142" i="12" s="1"/>
  <c r="L1964" i="12"/>
  <c r="M1964" i="12" s="1"/>
  <c r="L2122" i="12"/>
  <c r="M2122" i="12" s="1"/>
  <c r="L2152" i="12"/>
  <c r="M2152" i="12" s="1"/>
  <c r="L2143" i="12"/>
  <c r="M2143" i="12" s="1"/>
  <c r="L2273" i="12"/>
  <c r="M2273" i="12" s="1"/>
  <c r="L2189" i="12"/>
  <c r="M2189" i="12" s="1"/>
  <c r="L2191" i="12"/>
  <c r="M2191" i="12" s="1"/>
  <c r="L2078" i="12"/>
  <c r="M2078" i="12" s="1"/>
  <c r="L2072" i="12"/>
  <c r="M2072" i="12" s="1"/>
  <c r="L2090" i="12"/>
  <c r="M2090" i="12" s="1"/>
  <c r="L2107" i="12"/>
  <c r="M2107" i="12" s="1"/>
  <c r="L2118" i="12"/>
  <c r="M2118" i="12" s="1"/>
  <c r="L2129" i="12"/>
  <c r="M2129" i="12" s="1"/>
  <c r="L2055" i="12"/>
  <c r="M2055" i="12" s="1"/>
  <c r="L1941" i="12"/>
  <c r="M1941" i="12" s="1"/>
  <c r="L2130" i="12"/>
  <c r="M2130" i="12" s="1"/>
  <c r="L2075" i="12"/>
  <c r="M2075" i="12" s="1"/>
  <c r="L2236" i="12"/>
  <c r="M2236" i="12" s="1"/>
  <c r="L2249" i="12"/>
  <c r="M2249" i="12" s="1"/>
  <c r="L2206" i="12"/>
  <c r="M2206" i="12" s="1"/>
  <c r="L2068" i="12"/>
  <c r="M2068" i="12" s="1"/>
  <c r="L2155" i="12"/>
  <c r="M2155" i="12" s="1"/>
  <c r="L2085" i="12"/>
  <c r="M2085" i="12" s="1"/>
  <c r="L2097" i="12"/>
  <c r="M2097" i="12" s="1"/>
  <c r="L2137" i="12"/>
  <c r="M2137" i="12" s="1"/>
  <c r="L2134" i="12"/>
  <c r="M2134" i="12" s="1"/>
  <c r="L2099" i="12"/>
  <c r="M2099" i="12" s="1"/>
  <c r="L2054" i="12"/>
  <c r="M2054" i="12" s="1"/>
  <c r="L2159" i="12"/>
  <c r="M2159" i="12" s="1"/>
  <c r="L2221" i="12"/>
  <c r="M2221" i="12" s="1"/>
  <c r="L2038" i="12"/>
  <c r="M2038" i="12" s="1"/>
  <c r="L2093" i="12"/>
  <c r="M2093" i="12" s="1"/>
  <c r="L2086" i="12"/>
  <c r="M2086" i="12" s="1"/>
  <c r="L2112" i="12"/>
  <c r="M2112" i="12" s="1"/>
  <c r="L2074" i="12"/>
  <c r="M2074" i="12" s="1"/>
  <c r="L2102" i="12"/>
  <c r="M2102" i="12" s="1"/>
  <c r="L1949" i="12"/>
  <c r="M1949" i="12" s="1"/>
  <c r="L1836" i="12"/>
  <c r="M1836" i="12" s="1"/>
  <c r="L2002" i="12"/>
  <c r="M2002" i="12" s="1"/>
  <c r="L1960" i="12"/>
  <c r="M1960" i="12" s="1"/>
  <c r="L1987" i="12"/>
  <c r="M1987" i="12" s="1"/>
  <c r="L1944" i="12"/>
  <c r="M1944" i="12" s="1"/>
  <c r="L2103" i="12"/>
  <c r="M2103" i="12" s="1"/>
  <c r="L2185" i="12"/>
  <c r="M2185" i="12" s="1"/>
  <c r="L2069" i="12"/>
  <c r="M2069" i="12" s="1"/>
  <c r="L2062" i="12"/>
  <c r="M2062" i="12" s="1"/>
  <c r="L2096" i="12"/>
  <c r="M2096" i="12" s="1"/>
  <c r="L1867" i="12"/>
  <c r="M1867" i="12" s="1"/>
  <c r="L2008" i="12"/>
  <c r="M2008" i="12" s="1"/>
  <c r="L1994" i="12"/>
  <c r="M1994" i="12" s="1"/>
  <c r="L2169" i="12"/>
  <c r="M2169" i="12" s="1"/>
  <c r="L1947" i="12"/>
  <c r="M1947" i="12" s="1"/>
  <c r="L2123" i="12"/>
  <c r="M2123" i="12" s="1"/>
  <c r="L2007" i="12"/>
  <c r="M2007" i="12" s="1"/>
  <c r="L2043" i="12"/>
  <c r="M2043" i="12" s="1"/>
  <c r="L2081" i="12"/>
  <c r="M2081" i="12" s="1"/>
  <c r="L2001" i="12"/>
  <c r="M2001" i="12" s="1"/>
  <c r="L2049" i="12"/>
  <c r="M2049" i="12" s="1"/>
  <c r="L2158" i="12"/>
  <c r="M2158" i="12" s="1"/>
  <c r="L2106" i="12"/>
  <c r="M2106" i="12" s="1"/>
  <c r="L2148" i="12"/>
  <c r="M2148" i="12" s="1"/>
  <c r="L1993" i="12"/>
  <c r="M1993" i="12" s="1"/>
  <c r="L2145" i="12"/>
  <c r="M2145" i="12" s="1"/>
  <c r="L1857" i="12"/>
  <c r="M1857" i="12" s="1"/>
  <c r="L2133" i="12"/>
  <c r="M2133" i="12" s="1"/>
  <c r="L1870" i="12"/>
  <c r="M1870" i="12" s="1"/>
  <c r="L1945" i="12"/>
  <c r="M1945" i="12" s="1"/>
  <c r="L1891" i="12"/>
  <c r="M1891" i="12" s="1"/>
  <c r="L2035" i="12"/>
  <c r="M2035" i="12" s="1"/>
  <c r="L2011" i="12"/>
  <c r="M2011" i="12" s="1"/>
  <c r="L1970" i="12"/>
  <c r="M1970" i="12" s="1"/>
  <c r="L2157" i="12"/>
  <c r="M2157" i="12" s="1"/>
  <c r="L2098" i="12"/>
  <c r="M2098" i="12" s="1"/>
  <c r="L2057" i="12"/>
  <c r="M2057" i="12" s="1"/>
  <c r="L1961" i="12"/>
  <c r="M1961" i="12" s="1"/>
  <c r="L2047" i="12"/>
  <c r="M2047" i="12" s="1"/>
  <c r="L2021" i="12"/>
  <c r="M2021" i="12" s="1"/>
  <c r="L2108" i="12"/>
  <c r="M2108" i="12" s="1"/>
  <c r="L2128" i="12"/>
  <c r="M2128" i="12" s="1"/>
  <c r="L2058" i="12"/>
  <c r="M2058" i="12" s="1"/>
  <c r="L2125" i="12"/>
  <c r="M2125" i="12" s="1"/>
  <c r="L2127" i="12"/>
  <c r="M2127" i="12" s="1"/>
  <c r="L1981" i="12"/>
  <c r="M1981" i="12" s="1"/>
  <c r="L1858" i="12"/>
  <c r="M1858" i="12" s="1"/>
  <c r="L1899" i="12"/>
  <c r="M1899" i="12" s="1"/>
  <c r="L1963" i="12"/>
  <c r="M1963" i="12" s="1"/>
  <c r="L1991" i="12"/>
  <c r="M1991" i="12" s="1"/>
  <c r="L2006" i="12"/>
  <c r="M2006" i="12" s="1"/>
  <c r="L2095" i="12"/>
  <c r="M2095" i="12" s="1"/>
  <c r="L1959" i="12"/>
  <c r="M1959" i="12" s="1"/>
  <c r="L2105" i="12"/>
  <c r="M2105" i="12" s="1"/>
  <c r="L2131" i="12"/>
  <c r="M2131" i="12" s="1"/>
  <c r="L1974" i="12"/>
  <c r="M1974" i="12" s="1"/>
  <c r="L2119" i="12"/>
  <c r="M2119" i="12" s="1"/>
  <c r="L2042" i="12"/>
  <c r="M2042" i="12" s="1"/>
  <c r="L2018" i="12"/>
  <c r="M2018" i="12" s="1"/>
  <c r="L2121" i="12"/>
  <c r="M2121" i="12" s="1"/>
  <c r="L2022" i="12"/>
  <c r="M2022" i="12" s="1"/>
  <c r="L2193" i="12"/>
  <c r="M2193" i="12" s="1"/>
  <c r="L2111" i="12"/>
  <c r="M2111" i="12" s="1"/>
  <c r="L1988" i="12"/>
  <c r="M1988" i="12" s="1"/>
  <c r="L1911" i="12"/>
  <c r="M1911" i="12" s="1"/>
  <c r="L1880" i="12"/>
  <c r="M1880" i="12" s="1"/>
  <c r="L1885" i="12"/>
  <c r="M1885" i="12" s="1"/>
  <c r="L1951" i="12"/>
  <c r="M1951" i="12" s="1"/>
  <c r="L1824" i="12"/>
  <c r="M1824" i="12" s="1"/>
  <c r="L2023" i="12"/>
  <c r="M2023" i="12" s="1"/>
  <c r="L2020" i="12"/>
  <c r="M2020" i="12" s="1"/>
  <c r="L1962" i="12"/>
  <c r="M1962" i="12" s="1"/>
  <c r="L1971" i="12"/>
  <c r="M1971" i="12" s="1"/>
  <c r="L2030" i="12"/>
  <c r="M2030" i="12" s="1"/>
  <c r="L1846" i="12"/>
  <c r="M1846" i="12" s="1"/>
  <c r="L2017" i="12"/>
  <c r="M2017" i="12" s="1"/>
  <c r="L1955" i="12"/>
  <c r="M1955" i="12" s="1"/>
  <c r="L2031" i="12"/>
  <c r="M2031" i="12" s="1"/>
  <c r="L1917" i="12"/>
  <c r="M1917" i="12" s="1"/>
  <c r="L1977" i="12"/>
  <c r="M1977" i="12" s="1"/>
  <c r="L1904" i="12"/>
  <c r="M1904" i="12" s="1"/>
  <c r="L2044" i="12"/>
  <c r="M2044" i="12" s="1"/>
  <c r="L1734" i="12"/>
  <c r="M1734" i="12" s="1"/>
  <c r="L1852" i="12"/>
  <c r="M1852" i="12" s="1"/>
  <c r="L1926" i="12"/>
  <c r="M1926" i="12" s="1"/>
  <c r="L1912" i="12"/>
  <c r="M1912" i="12" s="1"/>
  <c r="L1992" i="12"/>
  <c r="M1992" i="12" s="1"/>
  <c r="L1968" i="12"/>
  <c r="M1968" i="12" s="1"/>
  <c r="L1942" i="12"/>
  <c r="M1942" i="12" s="1"/>
  <c r="L2064" i="12"/>
  <c r="M2064" i="12" s="1"/>
  <c r="L2016" i="12"/>
  <c r="M2016" i="12" s="1"/>
  <c r="L1938" i="12"/>
  <c r="M1938" i="12" s="1"/>
  <c r="L1923" i="12"/>
  <c r="M1923" i="12" s="1"/>
  <c r="L2083" i="12"/>
  <c r="M2083" i="12" s="1"/>
  <c r="L1861" i="12"/>
  <c r="M1861" i="12" s="1"/>
  <c r="L2116" i="12"/>
  <c r="M2116" i="12" s="1"/>
  <c r="L2046" i="12"/>
  <c r="M2046" i="12" s="1"/>
  <c r="L1984" i="12"/>
  <c r="M1984" i="12" s="1"/>
  <c r="L1855" i="12"/>
  <c r="M1855" i="12" s="1"/>
  <c r="L1877" i="12"/>
  <c r="M1877" i="12" s="1"/>
  <c r="L1767" i="12"/>
  <c r="M1767" i="12" s="1"/>
  <c r="L1838" i="12"/>
  <c r="M1838" i="12" s="1"/>
  <c r="L1875" i="12"/>
  <c r="M1875" i="12" s="1"/>
  <c r="L2094" i="12"/>
  <c r="M2094" i="12" s="1"/>
  <c r="L1978" i="12"/>
  <c r="M1978" i="12" s="1"/>
  <c r="L1948" i="12"/>
  <c r="M1948" i="12" s="1"/>
  <c r="L2025" i="12"/>
  <c r="M2025" i="12" s="1"/>
  <c r="L1966" i="12"/>
  <c r="M1966" i="12" s="1"/>
  <c r="L1864" i="12"/>
  <c r="M1864" i="12" s="1"/>
  <c r="L1896" i="12"/>
  <c r="M1896" i="12" s="1"/>
  <c r="L1878" i="12"/>
  <c r="M1878" i="12" s="1"/>
  <c r="L2033" i="12"/>
  <c r="M2033" i="12" s="1"/>
  <c r="L2041" i="12"/>
  <c r="M2041" i="12" s="1"/>
  <c r="L1939" i="12"/>
  <c r="M1939" i="12" s="1"/>
  <c r="L1848" i="12"/>
  <c r="M1848" i="12" s="1"/>
  <c r="L1995" i="12"/>
  <c r="M1995" i="12" s="1"/>
  <c r="L1973" i="12"/>
  <c r="M1973" i="12" s="1"/>
  <c r="L1902" i="12"/>
  <c r="M1902" i="12" s="1"/>
  <c r="L2040" i="12"/>
  <c r="M2040" i="12" s="1"/>
  <c r="L1958" i="12"/>
  <c r="M1958" i="12" s="1"/>
  <c r="L1881" i="12"/>
  <c r="M1881" i="12" s="1"/>
  <c r="L1928" i="12"/>
  <c r="M1928" i="12" s="1"/>
  <c r="L2032" i="12"/>
  <c r="M2032" i="12" s="1"/>
  <c r="L1965" i="12"/>
  <c r="M1965" i="12" s="1"/>
  <c r="L2037" i="12"/>
  <c r="M2037" i="12" s="1"/>
  <c r="L1975" i="12"/>
  <c r="M1975" i="12" s="1"/>
  <c r="L1997" i="12"/>
  <c r="M1997" i="12" s="1"/>
  <c r="L1982" i="12"/>
  <c r="M1982" i="12" s="1"/>
  <c r="L1918" i="12"/>
  <c r="M1918" i="12" s="1"/>
  <c r="L1865" i="12"/>
  <c r="M1865" i="12" s="1"/>
  <c r="L2028" i="12"/>
  <c r="M2028" i="12" s="1"/>
  <c r="L2029" i="12"/>
  <c r="M2029" i="12" s="1"/>
  <c r="L1957" i="12"/>
  <c r="M1957" i="12" s="1"/>
  <c r="L1913" i="12"/>
  <c r="M1913" i="12" s="1"/>
  <c r="L1775" i="12"/>
  <c r="M1775" i="12" s="1"/>
  <c r="L1893" i="12"/>
  <c r="M1893" i="12" s="1"/>
  <c r="L1900" i="12"/>
  <c r="M1900" i="12" s="1"/>
  <c r="L2027" i="12"/>
  <c r="M2027" i="12" s="1"/>
  <c r="L1936" i="12"/>
  <c r="M1936" i="12" s="1"/>
  <c r="L2144" i="12"/>
  <c r="M2144" i="12" s="1"/>
  <c r="L2000" i="12"/>
  <c r="M2000" i="12" s="1"/>
  <c r="L2013" i="12"/>
  <c r="M2013" i="12" s="1"/>
  <c r="L1967" i="12"/>
  <c r="M1967" i="12" s="1"/>
  <c r="L1956" i="12"/>
  <c r="M1956" i="12" s="1"/>
  <c r="L1814" i="12"/>
  <c r="M1814" i="12" s="1"/>
  <c r="L1798" i="12"/>
  <c r="M1798" i="12" s="1"/>
  <c r="L1844" i="12"/>
  <c r="M1844" i="12" s="1"/>
  <c r="L2024" i="12"/>
  <c r="M2024" i="12" s="1"/>
  <c r="L1827" i="12"/>
  <c r="M1827" i="12" s="1"/>
  <c r="L1985" i="12"/>
  <c r="M1985" i="12" s="1"/>
  <c r="L1989" i="12"/>
  <c r="M1989" i="12" s="1"/>
  <c r="L2053" i="12"/>
  <c r="M2053" i="12" s="1"/>
  <c r="L1892" i="12"/>
  <c r="M1892" i="12" s="1"/>
  <c r="L2005" i="12"/>
  <c r="M2005" i="12" s="1"/>
  <c r="L2059" i="12"/>
  <c r="M2059" i="12" s="1"/>
  <c r="L2045" i="12"/>
  <c r="M2045" i="12" s="1"/>
  <c r="L2063" i="12"/>
  <c r="M2063" i="12" s="1"/>
  <c r="L1920" i="12"/>
  <c r="M1920" i="12" s="1"/>
  <c r="L1935" i="12"/>
  <c r="M1935" i="12" s="1"/>
  <c r="L1860" i="12"/>
  <c r="M1860" i="12" s="1"/>
  <c r="L1841" i="12"/>
  <c r="M1841" i="12" s="1"/>
  <c r="L1898" i="12"/>
  <c r="M1898" i="12" s="1"/>
  <c r="L1916" i="12"/>
  <c r="M1916" i="12" s="1"/>
  <c r="L1781" i="12"/>
  <c r="M1781" i="12" s="1"/>
  <c r="L1847" i="12"/>
  <c r="M1847" i="12" s="1"/>
  <c r="L1812" i="12"/>
  <c r="M1812" i="12" s="1"/>
  <c r="L1874" i="12"/>
  <c r="M1874" i="12" s="1"/>
  <c r="L2012" i="12"/>
  <c r="M2012" i="12" s="1"/>
  <c r="L2120" i="12"/>
  <c r="M2120" i="12" s="1"/>
  <c r="L2009" i="12"/>
  <c r="M2009" i="12" s="1"/>
  <c r="L2004" i="12"/>
  <c r="M2004" i="12" s="1"/>
  <c r="L2026" i="12"/>
  <c r="M2026" i="12" s="1"/>
  <c r="L1983" i="12"/>
  <c r="M1983" i="12" s="1"/>
  <c r="L2052" i="12"/>
  <c r="M2052" i="12" s="1"/>
  <c r="L1979" i="12"/>
  <c r="M1979" i="12" s="1"/>
  <c r="L2061" i="12"/>
  <c r="M2061" i="12" s="1"/>
  <c r="L2014" i="12"/>
  <c r="M2014" i="12" s="1"/>
  <c r="L1999" i="12"/>
  <c r="M1999" i="12" s="1"/>
  <c r="L1901" i="12"/>
  <c r="M1901" i="12" s="1"/>
  <c r="L1980" i="12"/>
  <c r="M1980" i="12" s="1"/>
  <c r="L2003" i="12"/>
  <c r="M2003" i="12" s="1"/>
  <c r="L1934" i="12"/>
  <c r="M1934" i="12" s="1"/>
  <c r="L1849" i="12"/>
  <c r="M1849" i="12" s="1"/>
  <c r="L1813" i="12"/>
  <c r="M1813" i="12" s="1"/>
  <c r="L1809" i="12"/>
  <c r="M1809" i="12" s="1"/>
  <c r="L1843" i="12"/>
  <c r="M1843" i="12" s="1"/>
  <c r="L1884" i="12"/>
  <c r="M1884" i="12" s="1"/>
  <c r="L1894" i="12"/>
  <c r="M1894" i="12" s="1"/>
  <c r="L1889" i="12"/>
  <c r="M1889" i="12" s="1"/>
  <c r="L1727" i="12"/>
  <c r="M1727" i="12" s="1"/>
  <c r="L1793" i="12"/>
  <c r="M1793" i="12" s="1"/>
  <c r="L1882" i="12"/>
  <c r="M1882" i="12" s="1"/>
  <c r="L1924" i="12"/>
  <c r="M1924" i="12" s="1"/>
  <c r="L1842" i="12"/>
  <c r="M1842" i="12" s="1"/>
  <c r="L1850" i="12"/>
  <c r="M1850" i="12" s="1"/>
  <c r="L1886" i="12"/>
  <c r="M1886" i="12" s="1"/>
  <c r="L1871" i="12"/>
  <c r="M1871" i="12" s="1"/>
  <c r="L1895" i="12"/>
  <c r="M1895" i="12" s="1"/>
  <c r="L1783" i="12"/>
  <c r="M1783" i="12" s="1"/>
  <c r="L1922" i="12"/>
  <c r="M1922" i="12" s="1"/>
  <c r="L1717" i="12"/>
  <c r="M1717" i="12" s="1"/>
  <c r="L1762" i="12"/>
  <c r="M1762" i="12" s="1"/>
  <c r="L1862" i="12"/>
  <c r="M1862" i="12" s="1"/>
  <c r="L1742" i="12"/>
  <c r="M1742" i="12" s="1"/>
  <c r="L1753" i="12"/>
  <c r="M1753" i="12" s="1"/>
  <c r="L1919" i="12"/>
  <c r="M1919" i="12" s="1"/>
  <c r="L1856" i="12"/>
  <c r="M1856" i="12" s="1"/>
  <c r="L1635" i="12"/>
  <c r="M1635" i="12" s="1"/>
  <c r="L1740" i="12"/>
  <c r="M1740" i="12" s="1"/>
  <c r="L1657" i="12"/>
  <c r="M1657" i="12" s="1"/>
  <c r="L1675" i="12"/>
  <c r="M1675" i="12" s="1"/>
  <c r="L1805" i="12"/>
  <c r="M1805" i="12" s="1"/>
  <c r="L1946" i="12"/>
  <c r="M1946" i="12" s="1"/>
  <c r="L1907" i="12"/>
  <c r="M1907" i="12" s="1"/>
  <c r="L1927" i="12"/>
  <c r="M1927" i="12" s="1"/>
  <c r="L1998" i="12"/>
  <c r="M1998" i="12" s="1"/>
  <c r="L1933" i="12"/>
  <c r="M1933" i="12" s="1"/>
  <c r="L1751" i="12"/>
  <c r="M1751" i="12" s="1"/>
  <c r="L1929" i="12"/>
  <c r="M1929" i="12" s="1"/>
  <c r="L1873" i="12"/>
  <c r="M1873" i="12" s="1"/>
  <c r="L1818" i="12"/>
  <c r="M1818" i="12" s="1"/>
  <c r="L1872" i="12"/>
  <c r="M1872" i="12" s="1"/>
  <c r="L1744" i="12"/>
  <c r="M1744" i="12" s="1"/>
  <c r="L1835" i="12"/>
  <c r="M1835" i="12" s="1"/>
  <c r="L1689" i="12"/>
  <c r="M1689" i="12" s="1"/>
  <c r="L1772" i="12"/>
  <c r="M1772" i="12" s="1"/>
  <c r="L1952" i="12"/>
  <c r="M1952" i="12" s="1"/>
  <c r="L1950" i="12"/>
  <c r="M1950" i="12" s="1"/>
  <c r="L1953" i="12"/>
  <c r="M1953" i="12" s="1"/>
  <c r="L1906" i="12"/>
  <c r="M1906" i="12" s="1"/>
  <c r="L1826" i="12"/>
  <c r="M1826" i="12" s="1"/>
  <c r="L1930" i="12"/>
  <c r="M1930" i="12" s="1"/>
  <c r="L1837" i="12"/>
  <c r="M1837" i="12" s="1"/>
  <c r="L1808" i="12"/>
  <c r="M1808" i="12" s="1"/>
  <c r="L1868" i="12"/>
  <c r="M1868" i="12" s="1"/>
  <c r="L1823" i="12"/>
  <c r="M1823" i="12" s="1"/>
  <c r="L1833" i="12"/>
  <c r="M1833" i="12" s="1"/>
  <c r="L1943" i="12"/>
  <c r="M1943" i="12" s="1"/>
  <c r="L1879" i="12"/>
  <c r="M1879" i="12" s="1"/>
  <c r="L1909" i="12"/>
  <c r="M1909" i="12" s="1"/>
  <c r="L1840" i="12"/>
  <c r="M1840" i="12" s="1"/>
  <c r="L1866" i="12"/>
  <c r="M1866" i="12" s="1"/>
  <c r="L1723" i="12"/>
  <c r="M1723" i="12" s="1"/>
  <c r="L1806" i="12"/>
  <c r="M1806" i="12" s="1"/>
  <c r="L1663" i="12"/>
  <c r="M1663" i="12" s="1"/>
  <c r="L1667" i="12"/>
  <c r="M1667" i="12" s="1"/>
  <c r="L1750" i="12"/>
  <c r="M1750" i="12" s="1"/>
  <c r="L1821" i="12"/>
  <c r="M1821" i="12" s="1"/>
  <c r="L1834" i="12"/>
  <c r="M1834" i="12" s="1"/>
  <c r="L1731" i="12"/>
  <c r="M1731" i="12" s="1"/>
  <c r="L1972" i="12"/>
  <c r="M1972" i="12" s="1"/>
  <c r="L1807" i="12"/>
  <c r="M1807" i="12" s="1"/>
  <c r="L1802" i="12"/>
  <c r="M1802" i="12" s="1"/>
  <c r="L1937" i="12"/>
  <c r="M1937" i="12" s="1"/>
  <c r="L1666" i="12"/>
  <c r="M1666" i="12" s="1"/>
  <c r="L1623" i="12"/>
  <c r="M1623" i="12" s="1"/>
  <c r="L1765" i="12"/>
  <c r="M1765" i="12" s="1"/>
  <c r="L1921" i="12"/>
  <c r="M1921" i="12" s="1"/>
  <c r="L1794" i="12"/>
  <c r="M1794" i="12" s="1"/>
  <c r="L1954" i="12"/>
  <c r="M1954" i="12" s="1"/>
  <c r="L1773" i="12"/>
  <c r="M1773" i="12" s="1"/>
  <c r="L1800" i="12"/>
  <c r="M1800" i="12" s="1"/>
  <c r="L1747" i="12"/>
  <c r="M1747" i="12" s="1"/>
  <c r="L1615" i="12"/>
  <c r="M1615" i="12" s="1"/>
  <c r="L1621" i="12"/>
  <c r="M1621" i="12" s="1"/>
  <c r="L2019" i="12"/>
  <c r="M2019" i="12" s="1"/>
  <c r="L1829" i="12"/>
  <c r="M1829" i="12" s="1"/>
  <c r="L1908" i="12"/>
  <c r="M1908" i="12" s="1"/>
  <c r="L1754" i="12"/>
  <c r="M1754" i="12" s="1"/>
  <c r="L1811" i="12"/>
  <c r="M1811" i="12" s="1"/>
  <c r="L1845" i="12"/>
  <c r="M1845" i="12" s="1"/>
  <c r="L1810" i="12"/>
  <c r="M1810" i="12" s="1"/>
  <c r="L1792" i="12"/>
  <c r="M1792" i="12" s="1"/>
  <c r="L1782" i="12"/>
  <c r="M1782" i="12" s="1"/>
  <c r="L1990" i="12"/>
  <c r="M1990" i="12" s="1"/>
  <c r="L2048" i="12"/>
  <c r="M2048" i="12" s="1"/>
  <c r="L1897" i="12"/>
  <c r="M1897" i="12" s="1"/>
  <c r="L1876" i="12"/>
  <c r="M1876" i="12" s="1"/>
  <c r="L1729" i="12"/>
  <c r="M1729" i="12" s="1"/>
  <c r="L1853" i="12"/>
  <c r="M1853" i="12" s="1"/>
  <c r="L1820" i="12"/>
  <c r="M1820" i="12" s="1"/>
  <c r="L1887" i="12"/>
  <c r="M1887" i="12" s="1"/>
  <c r="L2051" i="12"/>
  <c r="M2051" i="12" s="1"/>
  <c r="L1725" i="12"/>
  <c r="M1725" i="12" s="1"/>
  <c r="L1705" i="12"/>
  <c r="M1705" i="12" s="1"/>
  <c r="L1709" i="12"/>
  <c r="M1709" i="12" s="1"/>
  <c r="L1634" i="12"/>
  <c r="M1634" i="12" s="1"/>
  <c r="L1816" i="12"/>
  <c r="M1816" i="12" s="1"/>
  <c r="L1741" i="12"/>
  <c r="M1741" i="12" s="1"/>
  <c r="L1859" i="12"/>
  <c r="M1859" i="12" s="1"/>
  <c r="L1905" i="12"/>
  <c r="M1905" i="12" s="1"/>
  <c r="L1888" i="12"/>
  <c r="M1888" i="12" s="1"/>
  <c r="L1903" i="12"/>
  <c r="M1903" i="12" s="1"/>
  <c r="L1788" i="12"/>
  <c r="M1788" i="12" s="1"/>
  <c r="L1890" i="12"/>
  <c r="M1890" i="12" s="1"/>
  <c r="L1786" i="12"/>
  <c r="M1786" i="12" s="1"/>
  <c r="L1817" i="12"/>
  <c r="M1817" i="12" s="1"/>
  <c r="L1830" i="12"/>
  <c r="M1830" i="12" s="1"/>
  <c r="L1931" i="12"/>
  <c r="M1931" i="12" s="1"/>
  <c r="L2015" i="12"/>
  <c r="M2015" i="12" s="1"/>
  <c r="L1739" i="12"/>
  <c r="M1739" i="12" s="1"/>
  <c r="L1668" i="12"/>
  <c r="M1668" i="12" s="1"/>
  <c r="L1722" i="12"/>
  <c r="M1722" i="12" s="1"/>
  <c r="L1627" i="12"/>
  <c r="M1627" i="12" s="1"/>
  <c r="L1671" i="12"/>
  <c r="M1671" i="12" s="1"/>
  <c r="L1530" i="12"/>
  <c r="M1530" i="12" s="1"/>
  <c r="L1562" i="12"/>
  <c r="M1562" i="12" s="1"/>
  <c r="L1596" i="12"/>
  <c r="M1596" i="12" s="1"/>
  <c r="L1617" i="12"/>
  <c r="M1617" i="12" s="1"/>
  <c r="L1940" i="12"/>
  <c r="M1940" i="12" s="1"/>
  <c r="L1715" i="12"/>
  <c r="M1715" i="12" s="1"/>
  <c r="L1674" i="12"/>
  <c r="M1674" i="12" s="1"/>
  <c r="L1764" i="12"/>
  <c r="M1764" i="12" s="1"/>
  <c r="L1763" i="12"/>
  <c r="M1763" i="12" s="1"/>
  <c r="L1694" i="12"/>
  <c r="M1694" i="12" s="1"/>
  <c r="L1719" i="12"/>
  <c r="M1719" i="12" s="1"/>
  <c r="L1789" i="12"/>
  <c r="M1789" i="12" s="1"/>
  <c r="L1652" i="12"/>
  <c r="M1652" i="12" s="1"/>
  <c r="L1790" i="12"/>
  <c r="M1790" i="12" s="1"/>
  <c r="L1819" i="12"/>
  <c r="M1819" i="12" s="1"/>
  <c r="L1614" i="12"/>
  <c r="M1614" i="12" s="1"/>
  <c r="L1613" i="12"/>
  <c r="M1613" i="12" s="1"/>
  <c r="L1795" i="12"/>
  <c r="M1795" i="12" s="1"/>
  <c r="L1728" i="12"/>
  <c r="M1728" i="12" s="1"/>
  <c r="L1915" i="12"/>
  <c r="M1915" i="12" s="1"/>
  <c r="L1757" i="12"/>
  <c r="M1757" i="12" s="1"/>
  <c r="L1756" i="12"/>
  <c r="M1756" i="12" s="1"/>
  <c r="L1656" i="12"/>
  <c r="M1656" i="12" s="1"/>
  <c r="L1599" i="12"/>
  <c r="M1599" i="12" s="1"/>
  <c r="L1752" i="12"/>
  <c r="M1752" i="12" s="1"/>
  <c r="L1839" i="12"/>
  <c r="M1839" i="12" s="1"/>
  <c r="L1774" i="12"/>
  <c r="M1774" i="12" s="1"/>
  <c r="L1716" i="12"/>
  <c r="M1716" i="12" s="1"/>
  <c r="L1831" i="12"/>
  <c r="M1831" i="12" s="1"/>
  <c r="L1640" i="12"/>
  <c r="M1640" i="12" s="1"/>
  <c r="L1815" i="12"/>
  <c r="M1815" i="12" s="1"/>
  <c r="L1780" i="12"/>
  <c r="M1780" i="12" s="1"/>
  <c r="L1733" i="12"/>
  <c r="M1733" i="12" s="1"/>
  <c r="L1796" i="12"/>
  <c r="M1796" i="12" s="1"/>
  <c r="L1631" i="12"/>
  <c r="M1631" i="12" s="1"/>
  <c r="L1771" i="12"/>
  <c r="M1771" i="12" s="1"/>
  <c r="L1737" i="12"/>
  <c r="M1737" i="12" s="1"/>
  <c r="L1825" i="12"/>
  <c r="M1825" i="12" s="1"/>
  <c r="L1791" i="12"/>
  <c r="M1791" i="12" s="1"/>
  <c r="L1708" i="12"/>
  <c r="M1708" i="12" s="1"/>
  <c r="L1925" i="12"/>
  <c r="M1925" i="12" s="1"/>
  <c r="L1760" i="12"/>
  <c r="M1760" i="12" s="1"/>
  <c r="L1758" i="12"/>
  <c r="M1758" i="12" s="1"/>
  <c r="L1863" i="12"/>
  <c r="M1863" i="12" s="1"/>
  <c r="L1976" i="12"/>
  <c r="M1976" i="12" s="1"/>
  <c r="L1655" i="12"/>
  <c r="M1655" i="12" s="1"/>
  <c r="L1776" i="12"/>
  <c r="M1776" i="12" s="1"/>
  <c r="L1629" i="12"/>
  <c r="M1629" i="12" s="1"/>
  <c r="L1932" i="12"/>
  <c r="M1932" i="12" s="1"/>
  <c r="L1787" i="12"/>
  <c r="M1787" i="12" s="1"/>
  <c r="L1803" i="12"/>
  <c r="M1803" i="12" s="1"/>
  <c r="L1736" i="12"/>
  <c r="M1736" i="12" s="1"/>
  <c r="L1628" i="12"/>
  <c r="M1628" i="12" s="1"/>
  <c r="L1779" i="12"/>
  <c r="M1779" i="12" s="1"/>
  <c r="L1869" i="12"/>
  <c r="M1869" i="12" s="1"/>
  <c r="L1768" i="12"/>
  <c r="M1768" i="12" s="1"/>
  <c r="L1883" i="12"/>
  <c r="M1883" i="12" s="1"/>
  <c r="L1801" i="12"/>
  <c r="M1801" i="12" s="1"/>
  <c r="L1684" i="12"/>
  <c r="M1684" i="12" s="1"/>
  <c r="L1748" i="12"/>
  <c r="M1748" i="12" s="1"/>
  <c r="L1669" i="12"/>
  <c r="M1669" i="12" s="1"/>
  <c r="L1679" i="12"/>
  <c r="M1679" i="12" s="1"/>
  <c r="L1609" i="12"/>
  <c r="M1609" i="12" s="1"/>
  <c r="L1690" i="12"/>
  <c r="M1690" i="12" s="1"/>
  <c r="L1828" i="12"/>
  <c r="M1828" i="12" s="1"/>
  <c r="L1692" i="12"/>
  <c r="M1692" i="12" s="1"/>
  <c r="L1665" i="12"/>
  <c r="M1665" i="12" s="1"/>
  <c r="L1704" i="12"/>
  <c r="M1704" i="12" s="1"/>
  <c r="L1761" i="12"/>
  <c r="M1761" i="12" s="1"/>
  <c r="L1701" i="12"/>
  <c r="M1701" i="12" s="1"/>
  <c r="L1698" i="12"/>
  <c r="M1698" i="12" s="1"/>
  <c r="L1677" i="12"/>
  <c r="M1677" i="12" s="1"/>
  <c r="L1638" i="12"/>
  <c r="M1638" i="12" s="1"/>
  <c r="L1851" i="12"/>
  <c r="M1851" i="12" s="1"/>
  <c r="L1743" i="12"/>
  <c r="M1743" i="12" s="1"/>
  <c r="L1578" i="12"/>
  <c r="M1578" i="12" s="1"/>
  <c r="L1626" i="12"/>
  <c r="M1626" i="12" s="1"/>
  <c r="L1822" i="12"/>
  <c r="M1822" i="12" s="1"/>
  <c r="L1799" i="12"/>
  <c r="M1799" i="12" s="1"/>
  <c r="L1735" i="12"/>
  <c r="M1735" i="12" s="1"/>
  <c r="L1914" i="12"/>
  <c r="M1914" i="12" s="1"/>
  <c r="L1784" i="12"/>
  <c r="M1784" i="12" s="1"/>
  <c r="L1766" i="12"/>
  <c r="M1766" i="12" s="1"/>
  <c r="L1720" i="12"/>
  <c r="M1720" i="12" s="1"/>
  <c r="L1769" i="12"/>
  <c r="M1769" i="12" s="1"/>
  <c r="L1691" i="12"/>
  <c r="M1691" i="12" s="1"/>
  <c r="L1778" i="12"/>
  <c r="M1778" i="12" s="1"/>
  <c r="L1854" i="12"/>
  <c r="M1854" i="12" s="1"/>
  <c r="L1910" i="12"/>
  <c r="M1910" i="12" s="1"/>
  <c r="L1660" i="12"/>
  <c r="M1660" i="12" s="1"/>
  <c r="L1682" i="12"/>
  <c r="M1682" i="12" s="1"/>
  <c r="L1678" i="12"/>
  <c r="M1678" i="12" s="1"/>
  <c r="L1633" i="12"/>
  <c r="M1633" i="12" s="1"/>
  <c r="L1695" i="12"/>
  <c r="M1695" i="12" s="1"/>
  <c r="L1770" i="12"/>
  <c r="M1770" i="12" s="1"/>
  <c r="L1746" i="12"/>
  <c r="M1746" i="12" s="1"/>
  <c r="L1724" i="12"/>
  <c r="M1724" i="12" s="1"/>
  <c r="L1525" i="12"/>
  <c r="M1525" i="12" s="1"/>
  <c r="L1551" i="12"/>
  <c r="M1551" i="12" s="1"/>
  <c r="L1501" i="12"/>
  <c r="M1501" i="12" s="1"/>
  <c r="L1539" i="12"/>
  <c r="M1539" i="12" s="1"/>
  <c r="L1567" i="12"/>
  <c r="M1567" i="12" s="1"/>
  <c r="L1706" i="12"/>
  <c r="M1706" i="12" s="1"/>
  <c r="L1533" i="12"/>
  <c r="M1533" i="12" s="1"/>
  <c r="L1681" i="12"/>
  <c r="M1681" i="12" s="1"/>
  <c r="L1440" i="12"/>
  <c r="M1440" i="12" s="1"/>
  <c r="L1402" i="12"/>
  <c r="M1402" i="12" s="1"/>
  <c r="L1832" i="12"/>
  <c r="M1832" i="12" s="1"/>
  <c r="L1642" i="12"/>
  <c r="M1642" i="12" s="1"/>
  <c r="L1537" i="12"/>
  <c r="M1537" i="12" s="1"/>
  <c r="L1636" i="12"/>
  <c r="M1636" i="12" s="1"/>
  <c r="L1658" i="12"/>
  <c r="M1658" i="12" s="1"/>
  <c r="L1429" i="12"/>
  <c r="M1429" i="12" s="1"/>
  <c r="L1564" i="12"/>
  <c r="M1564" i="12" s="1"/>
  <c r="L1485" i="12"/>
  <c r="M1485" i="12" s="1"/>
  <c r="L1502" i="12"/>
  <c r="M1502" i="12" s="1"/>
  <c r="L1566" i="12"/>
  <c r="M1566" i="12" s="1"/>
  <c r="L1700" i="12"/>
  <c r="M1700" i="12" s="1"/>
  <c r="L1732" i="12"/>
  <c r="M1732" i="12" s="1"/>
  <c r="L1686" i="12"/>
  <c r="M1686" i="12" s="1"/>
  <c r="L1745" i="12"/>
  <c r="M1745" i="12" s="1"/>
  <c r="L1494" i="12"/>
  <c r="M1494" i="12" s="1"/>
  <c r="L1683" i="12"/>
  <c r="M1683" i="12" s="1"/>
  <c r="L1672" i="12"/>
  <c r="M1672" i="12" s="1"/>
  <c r="L1703" i="12"/>
  <c r="M1703" i="12" s="1"/>
  <c r="L1583" i="12"/>
  <c r="M1583" i="12" s="1"/>
  <c r="L1622" i="12"/>
  <c r="M1622" i="12" s="1"/>
  <c r="L1600" i="12"/>
  <c r="M1600" i="12" s="1"/>
  <c r="L1480" i="12"/>
  <c r="M1480" i="12" s="1"/>
  <c r="L1568" i="12"/>
  <c r="M1568" i="12" s="1"/>
  <c r="L1594" i="12"/>
  <c r="M1594" i="12" s="1"/>
  <c r="L1436" i="12"/>
  <c r="M1436" i="12" s="1"/>
  <c r="L1556" i="12"/>
  <c r="M1556" i="12" s="1"/>
  <c r="L1592" i="12"/>
  <c r="M1592" i="12" s="1"/>
  <c r="L1755" i="12"/>
  <c r="M1755" i="12" s="1"/>
  <c r="L1519" i="12"/>
  <c r="M1519" i="12" s="1"/>
  <c r="L1710" i="12"/>
  <c r="M1710" i="12" s="1"/>
  <c r="L1535" i="12"/>
  <c r="M1535" i="12" s="1"/>
  <c r="L1573" i="12"/>
  <c r="M1573" i="12" s="1"/>
  <c r="L1598" i="12"/>
  <c r="M1598" i="12" s="1"/>
  <c r="L1387" i="12"/>
  <c r="M1387" i="12" s="1"/>
  <c r="L1386" i="12"/>
  <c r="M1386" i="12" s="1"/>
  <c r="L1542" i="12"/>
  <c r="M1542" i="12" s="1"/>
  <c r="L1650" i="12"/>
  <c r="M1650" i="12" s="1"/>
  <c r="L1659" i="12"/>
  <c r="M1659" i="12" s="1"/>
  <c r="L1601" i="12"/>
  <c r="M1601" i="12" s="1"/>
  <c r="L1553" i="12"/>
  <c r="M1553" i="12" s="1"/>
  <c r="L1680" i="12"/>
  <c r="M1680" i="12" s="1"/>
  <c r="L1541" i="12"/>
  <c r="M1541" i="12" s="1"/>
  <c r="L1382" i="12"/>
  <c r="M1382" i="12" s="1"/>
  <c r="L1470" i="12"/>
  <c r="M1470" i="12" s="1"/>
  <c r="L1563" i="12"/>
  <c r="M1563" i="12" s="1"/>
  <c r="L1685" i="12"/>
  <c r="M1685" i="12" s="1"/>
  <c r="L1557" i="12"/>
  <c r="M1557" i="12" s="1"/>
  <c r="L1589" i="12"/>
  <c r="M1589" i="12" s="1"/>
  <c r="L1517" i="12"/>
  <c r="M1517" i="12" s="1"/>
  <c r="L1438" i="12"/>
  <c r="M1438" i="12" s="1"/>
  <c r="L1604" i="12"/>
  <c r="M1604" i="12" s="1"/>
  <c r="L1477" i="12"/>
  <c r="M1477" i="12" s="1"/>
  <c r="L1697" i="12"/>
  <c r="M1697" i="12" s="1"/>
  <c r="L1639" i="12"/>
  <c r="M1639" i="12" s="1"/>
  <c r="L1714" i="12"/>
  <c r="M1714" i="12" s="1"/>
  <c r="L1508" i="12"/>
  <c r="M1508" i="12" s="1"/>
  <c r="L1651" i="12"/>
  <c r="M1651" i="12" s="1"/>
  <c r="L1520" i="12"/>
  <c r="M1520" i="12" s="1"/>
  <c r="L1630" i="12"/>
  <c r="M1630" i="12" s="1"/>
  <c r="L1507" i="12"/>
  <c r="M1507" i="12" s="1"/>
  <c r="L1561" i="12"/>
  <c r="M1561" i="12" s="1"/>
  <c r="L1688" i="12"/>
  <c r="M1688" i="12" s="1"/>
  <c r="L1648" i="12"/>
  <c r="M1648" i="12" s="1"/>
  <c r="L1516" i="12"/>
  <c r="M1516" i="12" s="1"/>
  <c r="L1632" i="12"/>
  <c r="M1632" i="12" s="1"/>
  <c r="L1670" i="12"/>
  <c r="M1670" i="12" s="1"/>
  <c r="L1413" i="12"/>
  <c r="M1413" i="12" s="1"/>
  <c r="L1603" i="12"/>
  <c r="M1603" i="12" s="1"/>
  <c r="L1505" i="12"/>
  <c r="M1505" i="12" s="1"/>
  <c r="L1560" i="12"/>
  <c r="M1560" i="12" s="1"/>
  <c r="L1646" i="12"/>
  <c r="M1646" i="12" s="1"/>
  <c r="L1512" i="12"/>
  <c r="M1512" i="12" s="1"/>
  <c r="L1606" i="12"/>
  <c r="M1606" i="12" s="1"/>
  <c r="L1662" i="12"/>
  <c r="M1662" i="12" s="1"/>
  <c r="L1749" i="12"/>
  <c r="M1749" i="12" s="1"/>
  <c r="L1712" i="12"/>
  <c r="M1712" i="12" s="1"/>
  <c r="L1616" i="12"/>
  <c r="M1616" i="12" s="1"/>
  <c r="L1721" i="12"/>
  <c r="M1721" i="12" s="1"/>
  <c r="L1649" i="12"/>
  <c r="M1649" i="12" s="1"/>
  <c r="L1523" i="12"/>
  <c r="M1523" i="12" s="1"/>
  <c r="L1643" i="12"/>
  <c r="M1643" i="12" s="1"/>
  <c r="L1618" i="12"/>
  <c r="M1618" i="12" s="1"/>
  <c r="L1726" i="12"/>
  <c r="M1726" i="12" s="1"/>
  <c r="L1585" i="12"/>
  <c r="M1585" i="12" s="1"/>
  <c r="L1401" i="12"/>
  <c r="M1401" i="12" s="1"/>
  <c r="L1406" i="12"/>
  <c r="M1406" i="12" s="1"/>
  <c r="L1540" i="12"/>
  <c r="M1540" i="12" s="1"/>
  <c r="L1641" i="12"/>
  <c r="M1641" i="12" s="1"/>
  <c r="L1711" i="12"/>
  <c r="M1711" i="12" s="1"/>
  <c r="L1499" i="12"/>
  <c r="M1499" i="12" s="1"/>
  <c r="L1785" i="12"/>
  <c r="M1785" i="12" s="1"/>
  <c r="L1490" i="12"/>
  <c r="M1490" i="12" s="1"/>
  <c r="L1528" i="12"/>
  <c r="M1528" i="12" s="1"/>
  <c r="L1445" i="12"/>
  <c r="M1445" i="12" s="1"/>
  <c r="L1522" i="12"/>
  <c r="M1522" i="12" s="1"/>
  <c r="L1590" i="12"/>
  <c r="M1590" i="12" s="1"/>
  <c r="L1469" i="12"/>
  <c r="M1469" i="12" s="1"/>
  <c r="L1389" i="12"/>
  <c r="M1389" i="12" s="1"/>
  <c r="L1612" i="12"/>
  <c r="M1612" i="12" s="1"/>
  <c r="L1487" i="12"/>
  <c r="M1487" i="12" s="1"/>
  <c r="L1570" i="12"/>
  <c r="M1570" i="12" s="1"/>
  <c r="L1586" i="12"/>
  <c r="M1586" i="12" s="1"/>
  <c r="L1591" i="12"/>
  <c r="M1591" i="12" s="1"/>
  <c r="L1409" i="12"/>
  <c r="M1409" i="12" s="1"/>
  <c r="L1588" i="12"/>
  <c r="M1588" i="12" s="1"/>
  <c r="L1495" i="12"/>
  <c r="M1495" i="12" s="1"/>
  <c r="L1707" i="12"/>
  <c r="M1707" i="12" s="1"/>
  <c r="L1687" i="12"/>
  <c r="M1687" i="12" s="1"/>
  <c r="L1489" i="12"/>
  <c r="M1489" i="12" s="1"/>
  <c r="L1518" i="12"/>
  <c r="M1518" i="12" s="1"/>
  <c r="L1527" i="12"/>
  <c r="M1527" i="12" s="1"/>
  <c r="L1625" i="12"/>
  <c r="M1625" i="12" s="1"/>
  <c r="L1738" i="12"/>
  <c r="M1738" i="12" s="1"/>
  <c r="L1647" i="12"/>
  <c r="M1647" i="12" s="1"/>
  <c r="L1619" i="12"/>
  <c r="M1619" i="12" s="1"/>
  <c r="L1572" i="12"/>
  <c r="M1572" i="12" s="1"/>
  <c r="L1645" i="12"/>
  <c r="M1645" i="12" s="1"/>
  <c r="L1582" i="12"/>
  <c r="M1582" i="12" s="1"/>
  <c r="L1472" i="12"/>
  <c r="M1472" i="12" s="1"/>
  <c r="L1559" i="12"/>
  <c r="M1559" i="12" s="1"/>
  <c r="L1759" i="12"/>
  <c r="M1759" i="12" s="1"/>
  <c r="L1486" i="12"/>
  <c r="M1486" i="12" s="1"/>
  <c r="L1577" i="12"/>
  <c r="M1577" i="12" s="1"/>
  <c r="L1654" i="12"/>
  <c r="M1654" i="12" s="1"/>
  <c r="L1496" i="12"/>
  <c r="M1496" i="12" s="1"/>
  <c r="L1504" i="12"/>
  <c r="M1504" i="12" s="1"/>
  <c r="L1443" i="12"/>
  <c r="M1443" i="12" s="1"/>
  <c r="L1437" i="12"/>
  <c r="M1437" i="12" s="1"/>
  <c r="L1574" i="12"/>
  <c r="M1574" i="12" s="1"/>
  <c r="L1571" i="12"/>
  <c r="M1571" i="12" s="1"/>
  <c r="L1555" i="12"/>
  <c r="M1555" i="12" s="1"/>
  <c r="L1673" i="12"/>
  <c r="M1673" i="12" s="1"/>
  <c r="L1595" i="12"/>
  <c r="M1595" i="12" s="1"/>
  <c r="L1644" i="12"/>
  <c r="M1644" i="12" s="1"/>
  <c r="L1565" i="12"/>
  <c r="M1565" i="12" s="1"/>
  <c r="L1661" i="12"/>
  <c r="M1661" i="12" s="1"/>
  <c r="L1558" i="12"/>
  <c r="M1558" i="12" s="1"/>
  <c r="L1804" i="12"/>
  <c r="M1804" i="12" s="1"/>
  <c r="L1503" i="12"/>
  <c r="M1503" i="12" s="1"/>
  <c r="L1532" i="12"/>
  <c r="M1532" i="12" s="1"/>
  <c r="L1620" i="12"/>
  <c r="M1620" i="12" s="1"/>
  <c r="L1379" i="12"/>
  <c r="M1379" i="12" s="1"/>
  <c r="L1444" i="12"/>
  <c r="M1444" i="12" s="1"/>
  <c r="L1515" i="12"/>
  <c r="M1515" i="12" s="1"/>
  <c r="L1581" i="12"/>
  <c r="M1581" i="12" s="1"/>
  <c r="L1676" i="12"/>
  <c r="M1676" i="12" s="1"/>
  <c r="L1777" i="12"/>
  <c r="M1777" i="12" s="1"/>
  <c r="L1653" i="12"/>
  <c r="M1653" i="12" s="1"/>
  <c r="L1699" i="12"/>
  <c r="M1699" i="12" s="1"/>
  <c r="L1797" i="12"/>
  <c r="M1797" i="12" s="1"/>
  <c r="L1713" i="12"/>
  <c r="M1713" i="12" s="1"/>
  <c r="L1575" i="12"/>
  <c r="M1575" i="12" s="1"/>
  <c r="L1608" i="12"/>
  <c r="M1608" i="12" s="1"/>
  <c r="L1521" i="12"/>
  <c r="M1521" i="12" s="1"/>
  <c r="L1693" i="12"/>
  <c r="M1693" i="12" s="1"/>
  <c r="L1624" i="12"/>
  <c r="M1624" i="12" s="1"/>
  <c r="L1510" i="12"/>
  <c r="M1510" i="12" s="1"/>
  <c r="L1526" i="12"/>
  <c r="M1526" i="12" s="1"/>
  <c r="L1524" i="12"/>
  <c r="M1524" i="12" s="1"/>
  <c r="L1702" i="12"/>
  <c r="M1702" i="12" s="1"/>
  <c r="L1610" i="12"/>
  <c r="M1610" i="12" s="1"/>
  <c r="L1597" i="12"/>
  <c r="M1597" i="12" s="1"/>
  <c r="L1550" i="12"/>
  <c r="M1550" i="12" s="1"/>
  <c r="L1718" i="12"/>
  <c r="M1718" i="12" s="1"/>
  <c r="L1637" i="12"/>
  <c r="M1637" i="12" s="1"/>
  <c r="L1696" i="12"/>
  <c r="M1696" i="12" s="1"/>
  <c r="L1544" i="12"/>
  <c r="M1544" i="12" s="1"/>
  <c r="L1416" i="12"/>
  <c r="M1416" i="12" s="1"/>
  <c r="L1471" i="12"/>
  <c r="M1471" i="12" s="1"/>
  <c r="L1497" i="12"/>
  <c r="M1497" i="12" s="1"/>
  <c r="L1593" i="12"/>
  <c r="M1593" i="12" s="1"/>
  <c r="L1536" i="12"/>
  <c r="M1536" i="12" s="1"/>
  <c r="L1547" i="12"/>
  <c r="M1547" i="12" s="1"/>
  <c r="L1580" i="12"/>
  <c r="M1580" i="12" s="1"/>
  <c r="L1405" i="12"/>
  <c r="M1405" i="12" s="1"/>
  <c r="L1545" i="12"/>
  <c r="M1545" i="12" s="1"/>
  <c r="L1664" i="12"/>
  <c r="M1664" i="12" s="1"/>
  <c r="L1730" i="12"/>
  <c r="M1730" i="12" s="1"/>
  <c r="L1543" i="12"/>
  <c r="M1543" i="12" s="1"/>
  <c r="L1576" i="12"/>
  <c r="M1576" i="12" s="1"/>
  <c r="L1491" i="12"/>
  <c r="M1491" i="12" s="1"/>
  <c r="L1500" i="12"/>
  <c r="M1500" i="12" s="1"/>
  <c r="L1378" i="12"/>
  <c r="M1378" i="12" s="1"/>
  <c r="L1365" i="12"/>
  <c r="M1365" i="12" s="1"/>
  <c r="L1348" i="12"/>
  <c r="M1348" i="12" s="1"/>
  <c r="L1336" i="12"/>
  <c r="M1336" i="12" s="1"/>
  <c r="L1259" i="12"/>
  <c r="M1259" i="12" s="1"/>
  <c r="L1394" i="12"/>
  <c r="M1394" i="12" s="1"/>
  <c r="L1426" i="12"/>
  <c r="M1426" i="12" s="1"/>
  <c r="L1315" i="12"/>
  <c r="M1315" i="12" s="1"/>
  <c r="L1400" i="12"/>
  <c r="M1400" i="12" s="1"/>
  <c r="L1330" i="12"/>
  <c r="M1330" i="12" s="1"/>
  <c r="L1044" i="12"/>
  <c r="M1044" i="12" s="1"/>
  <c r="L1493" i="12"/>
  <c r="M1493" i="12" s="1"/>
  <c r="L1246" i="12"/>
  <c r="M1246" i="12" s="1"/>
  <c r="L1412" i="12"/>
  <c r="M1412" i="12" s="1"/>
  <c r="L1388" i="12"/>
  <c r="M1388" i="12" s="1"/>
  <c r="L1398" i="12"/>
  <c r="M1398" i="12" s="1"/>
  <c r="L1355" i="12"/>
  <c r="M1355" i="12" s="1"/>
  <c r="L1335" i="12"/>
  <c r="M1335" i="12" s="1"/>
  <c r="L1293" i="12"/>
  <c r="M1293" i="12" s="1"/>
  <c r="L1344" i="12"/>
  <c r="M1344" i="12" s="1"/>
  <c r="L1371" i="12"/>
  <c r="M1371" i="12" s="1"/>
  <c r="L1514" i="12"/>
  <c r="M1514" i="12" s="1"/>
  <c r="L1278" i="12"/>
  <c r="M1278" i="12" s="1"/>
  <c r="L1245" i="12"/>
  <c r="M1245" i="12" s="1"/>
  <c r="L1196" i="12"/>
  <c r="M1196" i="12" s="1"/>
  <c r="L1287" i="12"/>
  <c r="M1287" i="12" s="1"/>
  <c r="L1286" i="12"/>
  <c r="M1286" i="12" s="1"/>
  <c r="L1255" i="12"/>
  <c r="M1255" i="12" s="1"/>
  <c r="L1109" i="12"/>
  <c r="M1109" i="12" s="1"/>
  <c r="L1339" i="12"/>
  <c r="M1339" i="12" s="1"/>
  <c r="L1248" i="12"/>
  <c r="M1248" i="12" s="1"/>
  <c r="L1233" i="12"/>
  <c r="M1233" i="12" s="1"/>
  <c r="L1602" i="12"/>
  <c r="M1602" i="12" s="1"/>
  <c r="L1396" i="12"/>
  <c r="M1396" i="12" s="1"/>
  <c r="L1256" i="12"/>
  <c r="M1256" i="12" s="1"/>
  <c r="L1309" i="12"/>
  <c r="M1309" i="12" s="1"/>
  <c r="L1323" i="12"/>
  <c r="M1323" i="12" s="1"/>
  <c r="L1457" i="12"/>
  <c r="M1457" i="12" s="1"/>
  <c r="L1415" i="12"/>
  <c r="M1415" i="12" s="1"/>
  <c r="L1327" i="12"/>
  <c r="M1327" i="12" s="1"/>
  <c r="L1418" i="12"/>
  <c r="M1418" i="12" s="1"/>
  <c r="L1433" i="12"/>
  <c r="M1433" i="12" s="1"/>
  <c r="L1506" i="12"/>
  <c r="M1506" i="12" s="1"/>
  <c r="L1374" i="12"/>
  <c r="M1374" i="12" s="1"/>
  <c r="L1414" i="12"/>
  <c r="M1414" i="12" s="1"/>
  <c r="L1275" i="12"/>
  <c r="M1275" i="12" s="1"/>
  <c r="L1357" i="12"/>
  <c r="M1357" i="12" s="1"/>
  <c r="L1459" i="12"/>
  <c r="M1459" i="12" s="1"/>
  <c r="L1442" i="12"/>
  <c r="M1442" i="12" s="1"/>
  <c r="L1462" i="12"/>
  <c r="M1462" i="12" s="1"/>
  <c r="L1419" i="12"/>
  <c r="M1419" i="12" s="1"/>
  <c r="L1456" i="12"/>
  <c r="M1456" i="12" s="1"/>
  <c r="L1332" i="12"/>
  <c r="M1332" i="12" s="1"/>
  <c r="L1314" i="12"/>
  <c r="M1314" i="12" s="1"/>
  <c r="L1466" i="12"/>
  <c r="M1466" i="12" s="1"/>
  <c r="L1340" i="12"/>
  <c r="M1340" i="12" s="1"/>
  <c r="L1189" i="12"/>
  <c r="M1189" i="12" s="1"/>
  <c r="L1249" i="12"/>
  <c r="M1249" i="12" s="1"/>
  <c r="L1367" i="12"/>
  <c r="M1367" i="12" s="1"/>
  <c r="L1579" i="12"/>
  <c r="M1579" i="12" s="1"/>
  <c r="L1513" i="12"/>
  <c r="M1513" i="12" s="1"/>
  <c r="L1448" i="12"/>
  <c r="M1448" i="12" s="1"/>
  <c r="L1399" i="12"/>
  <c r="M1399" i="12" s="1"/>
  <c r="L1338" i="12"/>
  <c r="M1338" i="12" s="1"/>
  <c r="L1538" i="12"/>
  <c r="M1538" i="12" s="1"/>
  <c r="L1240" i="12"/>
  <c r="M1240" i="12" s="1"/>
  <c r="L1307" i="12"/>
  <c r="M1307" i="12" s="1"/>
  <c r="L1349" i="12"/>
  <c r="M1349" i="12" s="1"/>
  <c r="L1425" i="12"/>
  <c r="M1425" i="12" s="1"/>
  <c r="L1481" i="12"/>
  <c r="M1481" i="12" s="1"/>
  <c r="L1257" i="12"/>
  <c r="M1257" i="12" s="1"/>
  <c r="L1350" i="12"/>
  <c r="M1350" i="12" s="1"/>
  <c r="L1168" i="12"/>
  <c r="M1168" i="12" s="1"/>
  <c r="L1346" i="12"/>
  <c r="M1346" i="12" s="1"/>
  <c r="L1232" i="12"/>
  <c r="M1232" i="12" s="1"/>
  <c r="L1047" i="12"/>
  <c r="M1047" i="12" s="1"/>
  <c r="L1552" i="12"/>
  <c r="M1552" i="12" s="1"/>
  <c r="L1375" i="12"/>
  <c r="M1375" i="12" s="1"/>
  <c r="L1473" i="12"/>
  <c r="M1473" i="12" s="1"/>
  <c r="L1531" i="12"/>
  <c r="M1531" i="12" s="1"/>
  <c r="L1264" i="12"/>
  <c r="M1264" i="12" s="1"/>
  <c r="L1403" i="12"/>
  <c r="M1403" i="12" s="1"/>
  <c r="L1288" i="12"/>
  <c r="M1288" i="12" s="1"/>
  <c r="L1449" i="12"/>
  <c r="M1449" i="12" s="1"/>
  <c r="L1289" i="12"/>
  <c r="M1289" i="12" s="1"/>
  <c r="L1268" i="12"/>
  <c r="M1268" i="12" s="1"/>
  <c r="L1328" i="12"/>
  <c r="M1328" i="12" s="1"/>
  <c r="L1258" i="12"/>
  <c r="M1258" i="12" s="1"/>
  <c r="L1369" i="12"/>
  <c r="M1369" i="12" s="1"/>
  <c r="L1534" i="12"/>
  <c r="M1534" i="12" s="1"/>
  <c r="L1384" i="12"/>
  <c r="M1384" i="12" s="1"/>
  <c r="L1549" i="12"/>
  <c r="M1549" i="12" s="1"/>
  <c r="L1430" i="12"/>
  <c r="M1430" i="12" s="1"/>
  <c r="L1262" i="12"/>
  <c r="M1262" i="12" s="1"/>
  <c r="L1237" i="12"/>
  <c r="M1237" i="12" s="1"/>
  <c r="L1447" i="12"/>
  <c r="M1447" i="12" s="1"/>
  <c r="L1366" i="12"/>
  <c r="M1366" i="12" s="1"/>
  <c r="L1475" i="12"/>
  <c r="M1475" i="12" s="1"/>
  <c r="L1454" i="12"/>
  <c r="M1454" i="12" s="1"/>
  <c r="L1281" i="12"/>
  <c r="M1281" i="12" s="1"/>
  <c r="L1488" i="12"/>
  <c r="M1488" i="12" s="1"/>
  <c r="L1482" i="12"/>
  <c r="M1482" i="12" s="1"/>
  <c r="L1498" i="12"/>
  <c r="M1498" i="12" s="1"/>
  <c r="L1234" i="12"/>
  <c r="M1234" i="12" s="1"/>
  <c r="L1461" i="12"/>
  <c r="M1461" i="12" s="1"/>
  <c r="L1380" i="12"/>
  <c r="M1380" i="12" s="1"/>
  <c r="L1280" i="12"/>
  <c r="M1280" i="12" s="1"/>
  <c r="L1310" i="12"/>
  <c r="M1310" i="12" s="1"/>
  <c r="L1441" i="12"/>
  <c r="M1441" i="12" s="1"/>
  <c r="L1029" i="12"/>
  <c r="M1029" i="12" s="1"/>
  <c r="L1195" i="12"/>
  <c r="M1195" i="12" s="1"/>
  <c r="L1018" i="12"/>
  <c r="M1018" i="12" s="1"/>
  <c r="L1082" i="12"/>
  <c r="M1082" i="12" s="1"/>
  <c r="L1452" i="12"/>
  <c r="M1452" i="12" s="1"/>
  <c r="L1377" i="12"/>
  <c r="M1377" i="12" s="1"/>
  <c r="L1421" i="12"/>
  <c r="M1421" i="12" s="1"/>
  <c r="L1408" i="12"/>
  <c r="M1408" i="12" s="1"/>
  <c r="L1235" i="12"/>
  <c r="M1235" i="12" s="1"/>
  <c r="L1427" i="12"/>
  <c r="M1427" i="12" s="1"/>
  <c r="L1420" i="12"/>
  <c r="M1420" i="12" s="1"/>
  <c r="L1428" i="12"/>
  <c r="M1428" i="12" s="1"/>
  <c r="L1318" i="12"/>
  <c r="M1318" i="12" s="1"/>
  <c r="L1423" i="12"/>
  <c r="M1423" i="12" s="1"/>
  <c r="L1260" i="12"/>
  <c r="M1260" i="12" s="1"/>
  <c r="L1084" i="12"/>
  <c r="M1084" i="12" s="1"/>
  <c r="L1334" i="12"/>
  <c r="M1334" i="12" s="1"/>
  <c r="L1025" i="12"/>
  <c r="M1025" i="12" s="1"/>
  <c r="L1091" i="12"/>
  <c r="M1091" i="12" s="1"/>
  <c r="L1316" i="12"/>
  <c r="M1316" i="12" s="1"/>
  <c r="L1013" i="12"/>
  <c r="M1013" i="12" s="1"/>
  <c r="L1554" i="12"/>
  <c r="M1554" i="12" s="1"/>
  <c r="L1511" i="12"/>
  <c r="M1511" i="12" s="1"/>
  <c r="L1460" i="12"/>
  <c r="M1460" i="12" s="1"/>
  <c r="L1325" i="12"/>
  <c r="M1325" i="12" s="1"/>
  <c r="L1296" i="12"/>
  <c r="M1296" i="12" s="1"/>
  <c r="L1364" i="12"/>
  <c r="M1364" i="12" s="1"/>
  <c r="L1410" i="12"/>
  <c r="M1410" i="12" s="1"/>
  <c r="L1241" i="12"/>
  <c r="M1241" i="12" s="1"/>
  <c r="L1343" i="12"/>
  <c r="M1343" i="12" s="1"/>
  <c r="L1468" i="12"/>
  <c r="M1468" i="12" s="1"/>
  <c r="L1474" i="12"/>
  <c r="M1474" i="12" s="1"/>
  <c r="L1584" i="12"/>
  <c r="M1584" i="12" s="1"/>
  <c r="L1529" i="12"/>
  <c r="M1529" i="12" s="1"/>
  <c r="L1297" i="12"/>
  <c r="M1297" i="12" s="1"/>
  <c r="L1464" i="12"/>
  <c r="M1464" i="12" s="1"/>
  <c r="L1479" i="12"/>
  <c r="M1479" i="12" s="1"/>
  <c r="L1333" i="12"/>
  <c r="M1333" i="12" s="1"/>
  <c r="L1252" i="12"/>
  <c r="M1252" i="12" s="1"/>
  <c r="L1435" i="12"/>
  <c r="M1435" i="12" s="1"/>
  <c r="L1417" i="12"/>
  <c r="M1417" i="12" s="1"/>
  <c r="L1283" i="12"/>
  <c r="M1283" i="12" s="1"/>
  <c r="L1607" i="12"/>
  <c r="M1607" i="12" s="1"/>
  <c r="L1546" i="12"/>
  <c r="M1546" i="12" s="1"/>
  <c r="L1548" i="12"/>
  <c r="M1548" i="12" s="1"/>
  <c r="L1453" i="12"/>
  <c r="M1453" i="12" s="1"/>
  <c r="L1483" i="12"/>
  <c r="M1483" i="12" s="1"/>
  <c r="L1422" i="12"/>
  <c r="M1422" i="12" s="1"/>
  <c r="L1390" i="12"/>
  <c r="M1390" i="12" s="1"/>
  <c r="L1424" i="12"/>
  <c r="M1424" i="12" s="1"/>
  <c r="L1467" i="12"/>
  <c r="M1467" i="12" s="1"/>
  <c r="L1205" i="12"/>
  <c r="M1205" i="12" s="1"/>
  <c r="L1321" i="12"/>
  <c r="M1321" i="12" s="1"/>
  <c r="L1085" i="12"/>
  <c r="M1085" i="12" s="1"/>
  <c r="L1455" i="12"/>
  <c r="M1455" i="12" s="1"/>
  <c r="L1587" i="12"/>
  <c r="M1587" i="12" s="1"/>
  <c r="L1450" i="12"/>
  <c r="M1450" i="12" s="1"/>
  <c r="L1272" i="12"/>
  <c r="M1272" i="12" s="1"/>
  <c r="L1351" i="12"/>
  <c r="M1351" i="12" s="1"/>
  <c r="L1476" i="12"/>
  <c r="M1476" i="12" s="1"/>
  <c r="L1385" i="12"/>
  <c r="M1385" i="12" s="1"/>
  <c r="L1352" i="12"/>
  <c r="M1352" i="12" s="1"/>
  <c r="L1230" i="12"/>
  <c r="M1230" i="12" s="1"/>
  <c r="L1247" i="12"/>
  <c r="M1247" i="12" s="1"/>
  <c r="L1451" i="12"/>
  <c r="M1451" i="12" s="1"/>
  <c r="L1359" i="12"/>
  <c r="M1359" i="12" s="1"/>
  <c r="L1360" i="12"/>
  <c r="M1360" i="12" s="1"/>
  <c r="L1269" i="12"/>
  <c r="M1269" i="12" s="1"/>
  <c r="L1569" i="12"/>
  <c r="M1569" i="12" s="1"/>
  <c r="L1404" i="12"/>
  <c r="M1404" i="12" s="1"/>
  <c r="L1317" i="12"/>
  <c r="M1317" i="12" s="1"/>
  <c r="L1397" i="12"/>
  <c r="M1397" i="12" s="1"/>
  <c r="L1439" i="12"/>
  <c r="M1439" i="12" s="1"/>
  <c r="L1446" i="12"/>
  <c r="M1446" i="12" s="1"/>
  <c r="L1463" i="12"/>
  <c r="M1463" i="12" s="1"/>
  <c r="L1509" i="12"/>
  <c r="M1509" i="12" s="1"/>
  <c r="L1465" i="12"/>
  <c r="M1465" i="12" s="1"/>
  <c r="L1227" i="12"/>
  <c r="M1227" i="12" s="1"/>
  <c r="L1407" i="12"/>
  <c r="M1407" i="12" s="1"/>
  <c r="L1282" i="12"/>
  <c r="M1282" i="12" s="1"/>
  <c r="L1301" i="12"/>
  <c r="M1301" i="12" s="1"/>
  <c r="L1611" i="12"/>
  <c r="M1611" i="12" s="1"/>
  <c r="L1605" i="12"/>
  <c r="M1605" i="12" s="1"/>
  <c r="L1391" i="12"/>
  <c r="M1391" i="12" s="1"/>
  <c r="L1484" i="12"/>
  <c r="M1484" i="12" s="1"/>
  <c r="L1393" i="12"/>
  <c r="M1393" i="12" s="1"/>
  <c r="L1411" i="12"/>
  <c r="M1411" i="12" s="1"/>
  <c r="L1345" i="12"/>
  <c r="M1345" i="12" s="1"/>
  <c r="L1244" i="12"/>
  <c r="M1244" i="12" s="1"/>
  <c r="L1431" i="12"/>
  <c r="M1431" i="12" s="1"/>
  <c r="L1322" i="12"/>
  <c r="M1322" i="12" s="1"/>
  <c r="L1383" i="12"/>
  <c r="M1383" i="12" s="1"/>
  <c r="L1200" i="12"/>
  <c r="M1200" i="12" s="1"/>
  <c r="L1347" i="12"/>
  <c r="M1347" i="12" s="1"/>
  <c r="L1160" i="12"/>
  <c r="M1160" i="12" s="1"/>
  <c r="L1158" i="12"/>
  <c r="M1158" i="12" s="1"/>
  <c r="L1381" i="12"/>
  <c r="M1381" i="12" s="1"/>
  <c r="L1148" i="12"/>
  <c r="M1148" i="12" s="1"/>
  <c r="L1432" i="12"/>
  <c r="M1432" i="12" s="1"/>
  <c r="L1111" i="12"/>
  <c r="M1111" i="12" s="1"/>
  <c r="L1263" i="12"/>
  <c r="M1263" i="12" s="1"/>
  <c r="L1231" i="12"/>
  <c r="M1231" i="12" s="1"/>
  <c r="L1185" i="12"/>
  <c r="M1185" i="12" s="1"/>
  <c r="L1368" i="12"/>
  <c r="M1368" i="12" s="1"/>
  <c r="L1313" i="12"/>
  <c r="M1313" i="12" s="1"/>
  <c r="L1276" i="12"/>
  <c r="M1276" i="12" s="1"/>
  <c r="L1285" i="12"/>
  <c r="M1285" i="12" s="1"/>
  <c r="L1392" i="12"/>
  <c r="M1392" i="12" s="1"/>
  <c r="L1320" i="12"/>
  <c r="M1320" i="12" s="1"/>
  <c r="L1053" i="12"/>
  <c r="M1053" i="12" s="1"/>
  <c r="L1214" i="12"/>
  <c r="M1214" i="12" s="1"/>
  <c r="L1156" i="12"/>
  <c r="M1156" i="12" s="1"/>
  <c r="L1434" i="12"/>
  <c r="M1434" i="12" s="1"/>
  <c r="L1251" i="12"/>
  <c r="M1251" i="12" s="1"/>
  <c r="L1254" i="12"/>
  <c r="M1254" i="12" s="1"/>
  <c r="L1115" i="12"/>
  <c r="M1115" i="12" s="1"/>
  <c r="L1061" i="12"/>
  <c r="M1061" i="12" s="1"/>
  <c r="L1056" i="12"/>
  <c r="M1056" i="12" s="1"/>
  <c r="L1311" i="12"/>
  <c r="M1311" i="12" s="1"/>
  <c r="L1112" i="12"/>
  <c r="M1112" i="12" s="1"/>
  <c r="L1172" i="12"/>
  <c r="M1172" i="12" s="1"/>
  <c r="L1036" i="12"/>
  <c r="M1036" i="12" s="1"/>
  <c r="L1019" i="12"/>
  <c r="M1019" i="12" s="1"/>
  <c r="L1178" i="12"/>
  <c r="M1178" i="12" s="1"/>
  <c r="L1179" i="12"/>
  <c r="M1179" i="12" s="1"/>
  <c r="L1225" i="12"/>
  <c r="M1225" i="12" s="1"/>
  <c r="L1167" i="12"/>
  <c r="M1167" i="12" s="1"/>
  <c r="L1137" i="12"/>
  <c r="M1137" i="12" s="1"/>
  <c r="L1073" i="12"/>
  <c r="M1073" i="12" s="1"/>
  <c r="L1028" i="12"/>
  <c r="M1028" i="12" s="1"/>
  <c r="L1145" i="12"/>
  <c r="M1145" i="12" s="1"/>
  <c r="L1093" i="12"/>
  <c r="M1093" i="12" s="1"/>
  <c r="L973" i="12"/>
  <c r="M973" i="12" s="1"/>
  <c r="L1271" i="12"/>
  <c r="M1271" i="12" s="1"/>
  <c r="L1299" i="12"/>
  <c r="M1299" i="12" s="1"/>
  <c r="L1051" i="12"/>
  <c r="M1051" i="12" s="1"/>
  <c r="L1012" i="12"/>
  <c r="M1012" i="12" s="1"/>
  <c r="L1253" i="12"/>
  <c r="M1253" i="12" s="1"/>
  <c r="L1216" i="12"/>
  <c r="M1216" i="12" s="1"/>
  <c r="L987" i="12"/>
  <c r="M987" i="12" s="1"/>
  <c r="L1222" i="12"/>
  <c r="M1222" i="12" s="1"/>
  <c r="L929" i="12"/>
  <c r="M929" i="12" s="1"/>
  <c r="L955" i="12"/>
  <c r="M955" i="12" s="1"/>
  <c r="L1110" i="12"/>
  <c r="M1110" i="12" s="1"/>
  <c r="L1077" i="12"/>
  <c r="M1077" i="12" s="1"/>
  <c r="L1007" i="12"/>
  <c r="M1007" i="12" s="1"/>
  <c r="L1243" i="12"/>
  <c r="M1243" i="12" s="1"/>
  <c r="L1165" i="12"/>
  <c r="M1165" i="12" s="1"/>
  <c r="L1201" i="12"/>
  <c r="M1201" i="12" s="1"/>
  <c r="L1139" i="12"/>
  <c r="M1139" i="12" s="1"/>
  <c r="L1099" i="12"/>
  <c r="M1099" i="12" s="1"/>
  <c r="L1074" i="12"/>
  <c r="M1074" i="12" s="1"/>
  <c r="L1372" i="12"/>
  <c r="M1372" i="12" s="1"/>
  <c r="L1324" i="12"/>
  <c r="M1324" i="12" s="1"/>
  <c r="L1270" i="12"/>
  <c r="M1270" i="12" s="1"/>
  <c r="L1337" i="12"/>
  <c r="M1337" i="12" s="1"/>
  <c r="L1125" i="12"/>
  <c r="M1125" i="12" s="1"/>
  <c r="L1238" i="12"/>
  <c r="M1238" i="12" s="1"/>
  <c r="L1008" i="12"/>
  <c r="M1008" i="12" s="1"/>
  <c r="L1292" i="12"/>
  <c r="M1292" i="12" s="1"/>
  <c r="L1163" i="12"/>
  <c r="M1163" i="12" s="1"/>
  <c r="L1209" i="12"/>
  <c r="M1209" i="12" s="1"/>
  <c r="L1181" i="12"/>
  <c r="M1181" i="12" s="1"/>
  <c r="L1069" i="12"/>
  <c r="M1069" i="12" s="1"/>
  <c r="L1153" i="12"/>
  <c r="M1153" i="12" s="1"/>
  <c r="L1133" i="12"/>
  <c r="M1133" i="12" s="1"/>
  <c r="L1090" i="12"/>
  <c r="M1090" i="12" s="1"/>
  <c r="L1223" i="12"/>
  <c r="M1223" i="12" s="1"/>
  <c r="L1088" i="12"/>
  <c r="M1088" i="12" s="1"/>
  <c r="L1003" i="12"/>
  <c r="M1003" i="12" s="1"/>
  <c r="L1045" i="12"/>
  <c r="M1045" i="12" s="1"/>
  <c r="L1021" i="12"/>
  <c r="M1021" i="12" s="1"/>
  <c r="L1060" i="12"/>
  <c r="M1060" i="12" s="1"/>
  <c r="L1267" i="12"/>
  <c r="M1267" i="12" s="1"/>
  <c r="L1358" i="12"/>
  <c r="M1358" i="12" s="1"/>
  <c r="L1250" i="12"/>
  <c r="M1250" i="12" s="1"/>
  <c r="L1354" i="12"/>
  <c r="M1354" i="12" s="1"/>
  <c r="L1138" i="12"/>
  <c r="M1138" i="12" s="1"/>
  <c r="L1198" i="12"/>
  <c r="M1198" i="12" s="1"/>
  <c r="L1030" i="12"/>
  <c r="M1030" i="12" s="1"/>
  <c r="L1058" i="12"/>
  <c r="M1058" i="12" s="1"/>
  <c r="L1302" i="12"/>
  <c r="M1302" i="12" s="1"/>
  <c r="L1298" i="12"/>
  <c r="M1298" i="12" s="1"/>
  <c r="L1096" i="12"/>
  <c r="M1096" i="12" s="1"/>
  <c r="L1202" i="12"/>
  <c r="M1202" i="12" s="1"/>
  <c r="L1169" i="12"/>
  <c r="M1169" i="12" s="1"/>
  <c r="L1207" i="12"/>
  <c r="M1207" i="12" s="1"/>
  <c r="L1113" i="12"/>
  <c r="M1113" i="12" s="1"/>
  <c r="L1206" i="12"/>
  <c r="M1206" i="12" s="1"/>
  <c r="L1123" i="12"/>
  <c r="M1123" i="12" s="1"/>
  <c r="L1161" i="12"/>
  <c r="M1161" i="12" s="1"/>
  <c r="L1279" i="12"/>
  <c r="M1279" i="12" s="1"/>
  <c r="L977" i="12"/>
  <c r="M977" i="12" s="1"/>
  <c r="L1016" i="12"/>
  <c r="M1016" i="12" s="1"/>
  <c r="L1038" i="12"/>
  <c r="M1038" i="12" s="1"/>
  <c r="L1182" i="12"/>
  <c r="M1182" i="12" s="1"/>
  <c r="L1159" i="12"/>
  <c r="M1159" i="12" s="1"/>
  <c r="L1171" i="12"/>
  <c r="M1171" i="12" s="1"/>
  <c r="L1147" i="12"/>
  <c r="M1147" i="12" s="1"/>
  <c r="L1312" i="12"/>
  <c r="M1312" i="12" s="1"/>
  <c r="L1261" i="12"/>
  <c r="M1261" i="12" s="1"/>
  <c r="L1326" i="12"/>
  <c r="M1326" i="12" s="1"/>
  <c r="L1266" i="12"/>
  <c r="M1266" i="12" s="1"/>
  <c r="L1242" i="12"/>
  <c r="M1242" i="12" s="1"/>
  <c r="L1197" i="12"/>
  <c r="M1197" i="12" s="1"/>
  <c r="L1175" i="12"/>
  <c r="M1175" i="12" s="1"/>
  <c r="L1149" i="12"/>
  <c r="M1149" i="12" s="1"/>
  <c r="L1300" i="12"/>
  <c r="M1300" i="12" s="1"/>
  <c r="L1294" i="12"/>
  <c r="M1294" i="12" s="1"/>
  <c r="L1329" i="12"/>
  <c r="M1329" i="12" s="1"/>
  <c r="L1303" i="12"/>
  <c r="M1303" i="12" s="1"/>
  <c r="L1331" i="12"/>
  <c r="M1331" i="12" s="1"/>
  <c r="L1087" i="12"/>
  <c r="M1087" i="12" s="1"/>
  <c r="L1152" i="12"/>
  <c r="M1152" i="12" s="1"/>
  <c r="L1190" i="12"/>
  <c r="M1190" i="12" s="1"/>
  <c r="L1361" i="12"/>
  <c r="M1361" i="12" s="1"/>
  <c r="L1120" i="12"/>
  <c r="M1120" i="12" s="1"/>
  <c r="L1217" i="12"/>
  <c r="M1217" i="12" s="1"/>
  <c r="L1192" i="12"/>
  <c r="M1192" i="12" s="1"/>
  <c r="L1130" i="12"/>
  <c r="M1130" i="12" s="1"/>
  <c r="L1219" i="12"/>
  <c r="M1219" i="12" s="1"/>
  <c r="L1319" i="12"/>
  <c r="M1319" i="12" s="1"/>
  <c r="L1274" i="12"/>
  <c r="M1274" i="12" s="1"/>
  <c r="L1306" i="12"/>
  <c r="M1306" i="12" s="1"/>
  <c r="L1046" i="12"/>
  <c r="M1046" i="12" s="1"/>
  <c r="L1128" i="12"/>
  <c r="M1128" i="12" s="1"/>
  <c r="L1239" i="12"/>
  <c r="M1239" i="12" s="1"/>
  <c r="L1121" i="12"/>
  <c r="M1121" i="12" s="1"/>
  <c r="L1066" i="12"/>
  <c r="M1066" i="12" s="1"/>
  <c r="L1129" i="12"/>
  <c r="M1129" i="12" s="1"/>
  <c r="L1295" i="12"/>
  <c r="M1295" i="12" s="1"/>
  <c r="L1041" i="12"/>
  <c r="M1041" i="12" s="1"/>
  <c r="L1492" i="12"/>
  <c r="M1492" i="12" s="1"/>
  <c r="L1376" i="12"/>
  <c r="M1376" i="12" s="1"/>
  <c r="L1291" i="12"/>
  <c r="M1291" i="12" s="1"/>
  <c r="L1362" i="12"/>
  <c r="M1362" i="12" s="1"/>
  <c r="L1305" i="12"/>
  <c r="M1305" i="12" s="1"/>
  <c r="L1154" i="12"/>
  <c r="M1154" i="12" s="1"/>
  <c r="L1135" i="12"/>
  <c r="M1135" i="12" s="1"/>
  <c r="L1146" i="12"/>
  <c r="M1146" i="12" s="1"/>
  <c r="L1193" i="12"/>
  <c r="M1193" i="12" s="1"/>
  <c r="L1054" i="12"/>
  <c r="M1054" i="12" s="1"/>
  <c r="L1105" i="12"/>
  <c r="M1105" i="12" s="1"/>
  <c r="L1174" i="12"/>
  <c r="M1174" i="12" s="1"/>
  <c r="L1170" i="12"/>
  <c r="M1170" i="12" s="1"/>
  <c r="L1020" i="12"/>
  <c r="M1020" i="12" s="1"/>
  <c r="L937" i="12"/>
  <c r="M937" i="12" s="1"/>
  <c r="L1203" i="12"/>
  <c r="M1203" i="12" s="1"/>
  <c r="L1395" i="12"/>
  <c r="M1395" i="12" s="1"/>
  <c r="L1218" i="12"/>
  <c r="M1218" i="12" s="1"/>
  <c r="L1363" i="12"/>
  <c r="M1363" i="12" s="1"/>
  <c r="L1273" i="12"/>
  <c r="M1273" i="12" s="1"/>
  <c r="L1086" i="12"/>
  <c r="M1086" i="12" s="1"/>
  <c r="L1210" i="12"/>
  <c r="M1210" i="12" s="1"/>
  <c r="L1127" i="12"/>
  <c r="M1127" i="12" s="1"/>
  <c r="L1122" i="12"/>
  <c r="M1122" i="12" s="1"/>
  <c r="L1067" i="12"/>
  <c r="M1067" i="12" s="1"/>
  <c r="L1097" i="12"/>
  <c r="M1097" i="12" s="1"/>
  <c r="L1092" i="12"/>
  <c r="M1092" i="12" s="1"/>
  <c r="L1033" i="12"/>
  <c r="M1033" i="12" s="1"/>
  <c r="L1204" i="12"/>
  <c r="M1204" i="12" s="1"/>
  <c r="L1006" i="12"/>
  <c r="M1006" i="12" s="1"/>
  <c r="L1229" i="12"/>
  <c r="M1229" i="12" s="1"/>
  <c r="L980" i="12"/>
  <c r="M980" i="12" s="1"/>
  <c r="L1011" i="12"/>
  <c r="M1011" i="12" s="1"/>
  <c r="L1164" i="12"/>
  <c r="M1164" i="12" s="1"/>
  <c r="L1224" i="12"/>
  <c r="M1224" i="12" s="1"/>
  <c r="L1212" i="12"/>
  <c r="M1212" i="12" s="1"/>
  <c r="L1290" i="12"/>
  <c r="M1290" i="12" s="1"/>
  <c r="L1341" i="12"/>
  <c r="M1341" i="12" s="1"/>
  <c r="L1157" i="12"/>
  <c r="M1157" i="12" s="1"/>
  <c r="L1117" i="12"/>
  <c r="M1117" i="12" s="1"/>
  <c r="L1221" i="12"/>
  <c r="M1221" i="12" s="1"/>
  <c r="L1141" i="12"/>
  <c r="M1141" i="12" s="1"/>
  <c r="L1024" i="12"/>
  <c r="M1024" i="12" s="1"/>
  <c r="L1057" i="12"/>
  <c r="M1057" i="12" s="1"/>
  <c r="L1191" i="12"/>
  <c r="M1191" i="12" s="1"/>
  <c r="L1458" i="12"/>
  <c r="M1458" i="12" s="1"/>
  <c r="L1478" i="12"/>
  <c r="M1478" i="12" s="1"/>
  <c r="L1136" i="12"/>
  <c r="M1136" i="12" s="1"/>
  <c r="L1150" i="12"/>
  <c r="M1150" i="12" s="1"/>
  <c r="L1140" i="12"/>
  <c r="M1140" i="12" s="1"/>
  <c r="L1308" i="12"/>
  <c r="M1308" i="12" s="1"/>
  <c r="L1213" i="12"/>
  <c r="M1213" i="12" s="1"/>
  <c r="L1356" i="12"/>
  <c r="M1356" i="12" s="1"/>
  <c r="L1265" i="12"/>
  <c r="M1265" i="12" s="1"/>
  <c r="L1010" i="12"/>
  <c r="M1010" i="12" s="1"/>
  <c r="L1131" i="12"/>
  <c r="M1131" i="12" s="1"/>
  <c r="L1183" i="12"/>
  <c r="M1183" i="12" s="1"/>
  <c r="L1177" i="12"/>
  <c r="M1177" i="12" s="1"/>
  <c r="L1031" i="12"/>
  <c r="M1031" i="12" s="1"/>
  <c r="L1194" i="12"/>
  <c r="M1194" i="12" s="1"/>
  <c r="L1119" i="12"/>
  <c r="M1119" i="12" s="1"/>
  <c r="L1132" i="12"/>
  <c r="M1132" i="12" s="1"/>
  <c r="L959" i="12"/>
  <c r="M959" i="12" s="1"/>
  <c r="L986" i="12"/>
  <c r="M986" i="12" s="1"/>
  <c r="L1032" i="12"/>
  <c r="M1032" i="12" s="1"/>
  <c r="L1049" i="12"/>
  <c r="M1049" i="12" s="1"/>
  <c r="L1373" i="12"/>
  <c r="M1373" i="12" s="1"/>
  <c r="L1342" i="12"/>
  <c r="M1342" i="12" s="1"/>
  <c r="L1104" i="12"/>
  <c r="M1104" i="12" s="1"/>
  <c r="L1108" i="12"/>
  <c r="M1108" i="12" s="1"/>
  <c r="L1304" i="12"/>
  <c r="M1304" i="12" s="1"/>
  <c r="L1017" i="12"/>
  <c r="M1017" i="12" s="1"/>
  <c r="L1059" i="12"/>
  <c r="M1059" i="12" s="1"/>
  <c r="L1155" i="12"/>
  <c r="M1155" i="12" s="1"/>
  <c r="L1236" i="12"/>
  <c r="M1236" i="12" s="1"/>
  <c r="L1228" i="12"/>
  <c r="M1228" i="12" s="1"/>
  <c r="L1277" i="12"/>
  <c r="M1277" i="12" s="1"/>
  <c r="L1353" i="12"/>
  <c r="M1353" i="12" s="1"/>
  <c r="L925" i="12"/>
  <c r="M925" i="12" s="1"/>
  <c r="L1215" i="12"/>
  <c r="M1215" i="12" s="1"/>
  <c r="L1098" i="12"/>
  <c r="M1098" i="12" s="1"/>
  <c r="L1134" i="12"/>
  <c r="M1134" i="12" s="1"/>
  <c r="L1062" i="12"/>
  <c r="M1062" i="12" s="1"/>
  <c r="L1143" i="12"/>
  <c r="M1143" i="12" s="1"/>
  <c r="L1114" i="12"/>
  <c r="M1114" i="12" s="1"/>
  <c r="L999" i="12"/>
  <c r="M999" i="12" s="1"/>
  <c r="L958" i="12"/>
  <c r="M958" i="12" s="1"/>
  <c r="L992" i="12"/>
  <c r="M992" i="12" s="1"/>
  <c r="L816" i="12"/>
  <c r="M816" i="12" s="1"/>
  <c r="L876" i="12"/>
  <c r="M876" i="12" s="1"/>
  <c r="L1173" i="12"/>
  <c r="M1173" i="12" s="1"/>
  <c r="L933" i="12"/>
  <c r="M933" i="12" s="1"/>
  <c r="L981" i="12"/>
  <c r="M981" i="12" s="1"/>
  <c r="L1039" i="12"/>
  <c r="M1039" i="12" s="1"/>
  <c r="L919" i="12"/>
  <c r="M919" i="12" s="1"/>
  <c r="L888" i="12"/>
  <c r="M888" i="12" s="1"/>
  <c r="L828" i="12"/>
  <c r="M828" i="12" s="1"/>
  <c r="L885" i="12"/>
  <c r="M885" i="12" s="1"/>
  <c r="L798" i="12"/>
  <c r="M798" i="12" s="1"/>
  <c r="L976" i="12"/>
  <c r="M976" i="12" s="1"/>
  <c r="L1118" i="12"/>
  <c r="M1118" i="12" s="1"/>
  <c r="L1144" i="12"/>
  <c r="M1144" i="12" s="1"/>
  <c r="L1078" i="12"/>
  <c r="M1078" i="12" s="1"/>
  <c r="L1072" i="12"/>
  <c r="M1072" i="12" s="1"/>
  <c r="L921" i="12"/>
  <c r="M921" i="12" s="1"/>
  <c r="L1005" i="12"/>
  <c r="M1005" i="12" s="1"/>
  <c r="L879" i="12"/>
  <c r="M879" i="12" s="1"/>
  <c r="L769" i="12"/>
  <c r="M769" i="12" s="1"/>
  <c r="L1079" i="12"/>
  <c r="M1079" i="12" s="1"/>
  <c r="L1055" i="12"/>
  <c r="M1055" i="12" s="1"/>
  <c r="L975" i="12"/>
  <c r="M975" i="12" s="1"/>
  <c r="L951" i="12"/>
  <c r="M951" i="12" s="1"/>
  <c r="L1014" i="12"/>
  <c r="M1014" i="12" s="1"/>
  <c r="L1188" i="12"/>
  <c r="M1188" i="12" s="1"/>
  <c r="L989" i="12"/>
  <c r="M989" i="12" s="1"/>
  <c r="L830" i="12"/>
  <c r="M830" i="12" s="1"/>
  <c r="L845" i="12"/>
  <c r="M845" i="12" s="1"/>
  <c r="L907" i="12"/>
  <c r="M907" i="12" s="1"/>
  <c r="L751" i="12"/>
  <c r="M751" i="12" s="1"/>
  <c r="L1106" i="12"/>
  <c r="M1106" i="12" s="1"/>
  <c r="L777" i="12"/>
  <c r="M777" i="12" s="1"/>
  <c r="L998" i="12"/>
  <c r="M998" i="12" s="1"/>
  <c r="L969" i="12"/>
  <c r="M969" i="12" s="1"/>
  <c r="L962" i="12"/>
  <c r="M962" i="12" s="1"/>
  <c r="L966" i="12"/>
  <c r="M966" i="12" s="1"/>
  <c r="L957" i="12"/>
  <c r="M957" i="12" s="1"/>
  <c r="L1037" i="12"/>
  <c r="M1037" i="12" s="1"/>
  <c r="L912" i="12"/>
  <c r="M912" i="12" s="1"/>
  <c r="L952" i="12"/>
  <c r="M952" i="12" s="1"/>
  <c r="L1063" i="12"/>
  <c r="M1063" i="12" s="1"/>
  <c r="L822" i="12"/>
  <c r="M822" i="12" s="1"/>
  <c r="L818" i="12"/>
  <c r="M818" i="12" s="1"/>
  <c r="L829" i="12"/>
  <c r="M829" i="12" s="1"/>
  <c r="L1208" i="12"/>
  <c r="M1208" i="12" s="1"/>
  <c r="L1142" i="12"/>
  <c r="M1142" i="12" s="1"/>
  <c r="L1009" i="12"/>
  <c r="M1009" i="12" s="1"/>
  <c r="L1070" i="12"/>
  <c r="M1070" i="12" s="1"/>
  <c r="L927" i="12"/>
  <c r="M927" i="12" s="1"/>
  <c r="L983" i="12"/>
  <c r="M983" i="12" s="1"/>
  <c r="L967" i="12"/>
  <c r="M967" i="12" s="1"/>
  <c r="L948" i="12"/>
  <c r="M948" i="12" s="1"/>
  <c r="L922" i="12"/>
  <c r="M922" i="12" s="1"/>
  <c r="L997" i="12"/>
  <c r="M997" i="12" s="1"/>
  <c r="L1048" i="12"/>
  <c r="M1048" i="12" s="1"/>
  <c r="L1089" i="12"/>
  <c r="M1089" i="12" s="1"/>
  <c r="L1100" i="12"/>
  <c r="M1100" i="12" s="1"/>
  <c r="L923" i="12"/>
  <c r="M923" i="12" s="1"/>
  <c r="L1220" i="12"/>
  <c r="M1220" i="12" s="1"/>
  <c r="L1080" i="12"/>
  <c r="M1080" i="12" s="1"/>
  <c r="L1211" i="12"/>
  <c r="M1211" i="12" s="1"/>
  <c r="L1370" i="12"/>
  <c r="M1370" i="12" s="1"/>
  <c r="L926" i="12"/>
  <c r="M926" i="12" s="1"/>
  <c r="L984" i="12"/>
  <c r="M984" i="12" s="1"/>
  <c r="L1081" i="12"/>
  <c r="M1081" i="12" s="1"/>
  <c r="L1071" i="12"/>
  <c r="M1071" i="12" s="1"/>
  <c r="L943" i="12"/>
  <c r="M943" i="12" s="1"/>
  <c r="L946" i="12"/>
  <c r="M946" i="12" s="1"/>
  <c r="L1095" i="12"/>
  <c r="M1095" i="12" s="1"/>
  <c r="L1101" i="12"/>
  <c r="M1101" i="12" s="1"/>
  <c r="L990" i="12"/>
  <c r="M990" i="12" s="1"/>
  <c r="L956" i="12"/>
  <c r="M956" i="12" s="1"/>
  <c r="L891" i="12"/>
  <c r="M891" i="12" s="1"/>
  <c r="L873" i="12"/>
  <c r="M873" i="12" s="1"/>
  <c r="L746" i="12"/>
  <c r="M746" i="12" s="1"/>
  <c r="L892" i="12"/>
  <c r="M892" i="12" s="1"/>
  <c r="L924" i="12"/>
  <c r="M924" i="12" s="1"/>
  <c r="L775" i="12"/>
  <c r="M775" i="12" s="1"/>
  <c r="L785" i="12"/>
  <c r="M785" i="12" s="1"/>
  <c r="L931" i="12"/>
  <c r="M931" i="12" s="1"/>
  <c r="L1116" i="12"/>
  <c r="M1116" i="12" s="1"/>
  <c r="L968" i="12"/>
  <c r="M968" i="12" s="1"/>
  <c r="L920" i="12"/>
  <c r="M920" i="12" s="1"/>
  <c r="L1176" i="12"/>
  <c r="M1176" i="12" s="1"/>
  <c r="L758" i="12"/>
  <c r="M758" i="12" s="1"/>
  <c r="L1064" i="12"/>
  <c r="M1064" i="12" s="1"/>
  <c r="L799" i="12"/>
  <c r="M799" i="12" s="1"/>
  <c r="L856" i="12"/>
  <c r="M856" i="12" s="1"/>
  <c r="L765" i="12"/>
  <c r="M765" i="12" s="1"/>
  <c r="L1187" i="12"/>
  <c r="M1187" i="12" s="1"/>
  <c r="L996" i="12"/>
  <c r="M996" i="12" s="1"/>
  <c r="L1052" i="12"/>
  <c r="M1052" i="12" s="1"/>
  <c r="L963" i="12"/>
  <c r="M963" i="12" s="1"/>
  <c r="L947" i="12"/>
  <c r="M947" i="12" s="1"/>
  <c r="L1023" i="12"/>
  <c r="M1023" i="12" s="1"/>
  <c r="L941" i="12"/>
  <c r="M941" i="12" s="1"/>
  <c r="L932" i="12"/>
  <c r="M932" i="12" s="1"/>
  <c r="L995" i="12"/>
  <c r="M995" i="12" s="1"/>
  <c r="L1034" i="12"/>
  <c r="M1034" i="12" s="1"/>
  <c r="L725" i="12"/>
  <c r="M725" i="12" s="1"/>
  <c r="L815" i="12"/>
  <c r="M815" i="12" s="1"/>
  <c r="L757" i="12"/>
  <c r="M757" i="12" s="1"/>
  <c r="L1184" i="12"/>
  <c r="M1184" i="12" s="1"/>
  <c r="L1022" i="12"/>
  <c r="M1022" i="12" s="1"/>
  <c r="L1083" i="12"/>
  <c r="M1083" i="12" s="1"/>
  <c r="L1050" i="12"/>
  <c r="M1050" i="12" s="1"/>
  <c r="L1026" i="12"/>
  <c r="M1026" i="12" s="1"/>
  <c r="L960" i="12"/>
  <c r="M960" i="12" s="1"/>
  <c r="L835" i="12"/>
  <c r="M835" i="12" s="1"/>
  <c r="L954" i="12"/>
  <c r="M954" i="12" s="1"/>
  <c r="L708" i="12"/>
  <c r="M708" i="12" s="1"/>
  <c r="L776" i="12"/>
  <c r="M776" i="12" s="1"/>
  <c r="L858" i="12"/>
  <c r="M858" i="12" s="1"/>
  <c r="L1284" i="12"/>
  <c r="M1284" i="12" s="1"/>
  <c r="L1162" i="12"/>
  <c r="M1162" i="12" s="1"/>
  <c r="L1151" i="12"/>
  <c r="M1151" i="12" s="1"/>
  <c r="L1043" i="12"/>
  <c r="M1043" i="12" s="1"/>
  <c r="L1040" i="12"/>
  <c r="M1040" i="12" s="1"/>
  <c r="L936" i="12"/>
  <c r="M936" i="12" s="1"/>
  <c r="L1075" i="12"/>
  <c r="M1075" i="12" s="1"/>
  <c r="L934" i="12"/>
  <c r="M934" i="12" s="1"/>
  <c r="L994" i="12"/>
  <c r="M994" i="12" s="1"/>
  <c r="L1035" i="12"/>
  <c r="M1035" i="12" s="1"/>
  <c r="L1004" i="12"/>
  <c r="M1004" i="12" s="1"/>
  <c r="L940" i="12"/>
  <c r="M940" i="12" s="1"/>
  <c r="L727" i="12"/>
  <c r="M727" i="12" s="1"/>
  <c r="L1015" i="12"/>
  <c r="M1015" i="12" s="1"/>
  <c r="L991" i="12"/>
  <c r="M991" i="12" s="1"/>
  <c r="L974" i="12"/>
  <c r="M974" i="12" s="1"/>
  <c r="L1000" i="12"/>
  <c r="M1000" i="12" s="1"/>
  <c r="L993" i="12"/>
  <c r="M993" i="12" s="1"/>
  <c r="L978" i="12"/>
  <c r="M978" i="12" s="1"/>
  <c r="L961" i="12"/>
  <c r="M961" i="12" s="1"/>
  <c r="L1042" i="12"/>
  <c r="M1042" i="12" s="1"/>
  <c r="L1102" i="12"/>
  <c r="M1102" i="12" s="1"/>
  <c r="L1199" i="12"/>
  <c r="M1199" i="12" s="1"/>
  <c r="L1076" i="12"/>
  <c r="M1076" i="12" s="1"/>
  <c r="L942" i="12"/>
  <c r="M942" i="12" s="1"/>
  <c r="L1126" i="12"/>
  <c r="M1126" i="12" s="1"/>
  <c r="L944" i="12"/>
  <c r="M944" i="12" s="1"/>
  <c r="L979" i="12"/>
  <c r="M979" i="12" s="1"/>
  <c r="L988" i="12"/>
  <c r="M988" i="12" s="1"/>
  <c r="L971" i="12"/>
  <c r="M971" i="12" s="1"/>
  <c r="L723" i="12"/>
  <c r="M723" i="12" s="1"/>
  <c r="L901" i="12"/>
  <c r="M901" i="12" s="1"/>
  <c r="L728" i="12"/>
  <c r="M728" i="12" s="1"/>
  <c r="L872" i="12"/>
  <c r="M872" i="12" s="1"/>
  <c r="L965" i="12"/>
  <c r="M965" i="12" s="1"/>
  <c r="L1124" i="12"/>
  <c r="M1124" i="12" s="1"/>
  <c r="L1065" i="12"/>
  <c r="M1065" i="12" s="1"/>
  <c r="L938" i="12"/>
  <c r="M938" i="12" s="1"/>
  <c r="L795" i="12"/>
  <c r="M795" i="12" s="1"/>
  <c r="L1180" i="12"/>
  <c r="M1180" i="12" s="1"/>
  <c r="L1186" i="12"/>
  <c r="M1186" i="12" s="1"/>
  <c r="L1002" i="12"/>
  <c r="M1002" i="12" s="1"/>
  <c r="L970" i="12"/>
  <c r="M970" i="12" s="1"/>
  <c r="L869" i="12"/>
  <c r="M869" i="12" s="1"/>
  <c r="L790" i="12"/>
  <c r="M790" i="12" s="1"/>
  <c r="L1107" i="12"/>
  <c r="M1107" i="12" s="1"/>
  <c r="L1226" i="12"/>
  <c r="M1226" i="12" s="1"/>
  <c r="L882" i="12"/>
  <c r="M882" i="12" s="1"/>
  <c r="L1103" i="12"/>
  <c r="M1103" i="12" s="1"/>
  <c r="L824" i="12"/>
  <c r="M824" i="12" s="1"/>
  <c r="L761" i="12"/>
  <c r="M761" i="12" s="1"/>
  <c r="L735" i="12"/>
  <c r="M735" i="12" s="1"/>
  <c r="L874" i="12"/>
  <c r="M874" i="12" s="1"/>
  <c r="L808" i="12"/>
  <c r="M808" i="12" s="1"/>
  <c r="L864" i="12"/>
  <c r="M864" i="12" s="1"/>
  <c r="L985" i="12"/>
  <c r="M985" i="12" s="1"/>
  <c r="L783" i="12"/>
  <c r="M783" i="12" s="1"/>
  <c r="L784" i="12"/>
  <c r="M784" i="12" s="1"/>
  <c r="L870" i="12"/>
  <c r="M870" i="12" s="1"/>
  <c r="L711" i="12"/>
  <c r="M711" i="12" s="1"/>
  <c r="L773" i="12"/>
  <c r="M773" i="12" s="1"/>
  <c r="L825" i="12"/>
  <c r="M825" i="12" s="1"/>
  <c r="L793" i="12"/>
  <c r="M793" i="12" s="1"/>
  <c r="L950" i="12"/>
  <c r="M950" i="12" s="1"/>
  <c r="L900" i="12"/>
  <c r="M900" i="12" s="1"/>
  <c r="L837" i="12"/>
  <c r="M837" i="12" s="1"/>
  <c r="L852" i="12"/>
  <c r="M852" i="12" s="1"/>
  <c r="L894" i="12"/>
  <c r="M894" i="12" s="1"/>
  <c r="L817" i="12"/>
  <c r="M817" i="12" s="1"/>
  <c r="L883" i="12"/>
  <c r="M883" i="12" s="1"/>
  <c r="L832" i="12"/>
  <c r="M832" i="12" s="1"/>
  <c r="L767" i="12"/>
  <c r="M767" i="12" s="1"/>
  <c r="L861" i="12"/>
  <c r="M861" i="12" s="1"/>
  <c r="L827" i="12"/>
  <c r="M827" i="12" s="1"/>
  <c r="L880" i="12"/>
  <c r="M880" i="12" s="1"/>
  <c r="L849" i="12"/>
  <c r="M849" i="12" s="1"/>
  <c r="L804" i="12"/>
  <c r="M804" i="12" s="1"/>
  <c r="L789" i="12"/>
  <c r="M789" i="12" s="1"/>
  <c r="L788" i="12"/>
  <c r="M788" i="12" s="1"/>
  <c r="L641" i="12"/>
  <c r="M641" i="12" s="1"/>
  <c r="L729" i="12"/>
  <c r="M729" i="12" s="1"/>
  <c r="L868" i="12"/>
  <c r="M868" i="12" s="1"/>
  <c r="L552" i="12"/>
  <c r="M552" i="12" s="1"/>
  <c r="L525" i="12"/>
  <c r="M525" i="12" s="1"/>
  <c r="L638" i="12"/>
  <c r="M638" i="12" s="1"/>
  <c r="L516" i="12"/>
  <c r="M516" i="12" s="1"/>
  <c r="L843" i="12"/>
  <c r="M843" i="12" s="1"/>
  <c r="L724" i="12"/>
  <c r="M724" i="12" s="1"/>
  <c r="L877" i="12"/>
  <c r="M877" i="12" s="1"/>
  <c r="L779" i="12"/>
  <c r="M779" i="12" s="1"/>
  <c r="L645" i="12"/>
  <c r="M645" i="12" s="1"/>
  <c r="L786" i="12"/>
  <c r="M786" i="12" s="1"/>
  <c r="L537" i="12"/>
  <c r="M537" i="12" s="1"/>
  <c r="L850" i="12"/>
  <c r="M850" i="12" s="1"/>
  <c r="L651" i="12"/>
  <c r="M651" i="12" s="1"/>
  <c r="L809" i="12"/>
  <c r="M809" i="12" s="1"/>
  <c r="L821" i="12"/>
  <c r="M821" i="12" s="1"/>
  <c r="L755" i="12"/>
  <c r="M755" i="12" s="1"/>
  <c r="L823" i="12"/>
  <c r="M823" i="12" s="1"/>
  <c r="L634" i="12"/>
  <c r="M634" i="12" s="1"/>
  <c r="L629" i="12"/>
  <c r="M629" i="12" s="1"/>
  <c r="L863" i="12"/>
  <c r="M863" i="12" s="1"/>
  <c r="L848" i="12"/>
  <c r="M848" i="12" s="1"/>
  <c r="L814" i="12"/>
  <c r="M814" i="12" s="1"/>
  <c r="L736" i="12"/>
  <c r="M736" i="12" s="1"/>
  <c r="L764" i="12"/>
  <c r="M764" i="12" s="1"/>
  <c r="L738" i="12"/>
  <c r="M738" i="12" s="1"/>
  <c r="L851" i="12"/>
  <c r="M851" i="12" s="1"/>
  <c r="L744" i="12"/>
  <c r="M744" i="12" s="1"/>
  <c r="L526" i="12"/>
  <c r="M526" i="12" s="1"/>
  <c r="L540" i="12"/>
  <c r="M540" i="12" s="1"/>
  <c r="L889" i="12"/>
  <c r="M889" i="12" s="1"/>
  <c r="L833" i="12"/>
  <c r="M833" i="12" s="1"/>
  <c r="L964" i="12"/>
  <c r="M964" i="12" s="1"/>
  <c r="L770" i="12"/>
  <c r="M770" i="12" s="1"/>
  <c r="L865" i="12"/>
  <c r="M865" i="12" s="1"/>
  <c r="L860" i="12"/>
  <c r="M860" i="12" s="1"/>
  <c r="L930" i="12"/>
  <c r="M930" i="12" s="1"/>
  <c r="L1027" i="12"/>
  <c r="M1027" i="12" s="1"/>
  <c r="L753" i="12"/>
  <c r="M753" i="12" s="1"/>
  <c r="L553" i="12"/>
  <c r="M553" i="12" s="1"/>
  <c r="L908" i="12"/>
  <c r="M908" i="12" s="1"/>
  <c r="L575" i="12"/>
  <c r="M575" i="12" s="1"/>
  <c r="L570" i="12"/>
  <c r="M570" i="12" s="1"/>
  <c r="L543" i="12"/>
  <c r="M543" i="12" s="1"/>
  <c r="L652" i="12"/>
  <c r="M652" i="12" s="1"/>
  <c r="L741" i="12"/>
  <c r="M741" i="12" s="1"/>
  <c r="L838" i="12"/>
  <c r="M838" i="12" s="1"/>
  <c r="L763" i="12"/>
  <c r="M763" i="12" s="1"/>
  <c r="L847" i="12"/>
  <c r="M847" i="12" s="1"/>
  <c r="L802" i="12"/>
  <c r="M802" i="12" s="1"/>
  <c r="L722" i="12"/>
  <c r="M722" i="12" s="1"/>
  <c r="L914" i="12"/>
  <c r="M914" i="12" s="1"/>
  <c r="L1166" i="12"/>
  <c r="M1166" i="12" s="1"/>
  <c r="L665" i="12"/>
  <c r="M665" i="12" s="1"/>
  <c r="L605" i="12"/>
  <c r="M605" i="12" s="1"/>
  <c r="L591" i="12"/>
  <c r="M591" i="12" s="1"/>
  <c r="L663" i="12"/>
  <c r="M663" i="12" s="1"/>
  <c r="L554" i="12"/>
  <c r="M554" i="12" s="1"/>
  <c r="L590" i="12"/>
  <c r="M590" i="12" s="1"/>
  <c r="L530" i="12"/>
  <c r="M530" i="12" s="1"/>
  <c r="L726" i="12"/>
  <c r="M726" i="12" s="1"/>
  <c r="L840" i="12"/>
  <c r="M840" i="12" s="1"/>
  <c r="L787" i="12"/>
  <c r="M787" i="12" s="1"/>
  <c r="L803" i="12"/>
  <c r="M803" i="12" s="1"/>
  <c r="L953" i="12"/>
  <c r="M953" i="12" s="1"/>
  <c r="L911" i="12"/>
  <c r="M911" i="12" s="1"/>
  <c r="L1068" i="12"/>
  <c r="M1068" i="12" s="1"/>
  <c r="L734" i="12"/>
  <c r="M734" i="12" s="1"/>
  <c r="L709" i="12"/>
  <c r="M709" i="12" s="1"/>
  <c r="L797" i="12"/>
  <c r="M797" i="12" s="1"/>
  <c r="L812" i="12"/>
  <c r="M812" i="12" s="1"/>
  <c r="L778" i="12"/>
  <c r="M778" i="12" s="1"/>
  <c r="L831" i="12"/>
  <c r="M831" i="12" s="1"/>
  <c r="L806" i="12"/>
  <c r="M806" i="12" s="1"/>
  <c r="L730" i="12"/>
  <c r="M730" i="12" s="1"/>
  <c r="L945" i="12"/>
  <c r="M945" i="12" s="1"/>
  <c r="L676" i="12"/>
  <c r="M676" i="12" s="1"/>
  <c r="L612" i="12"/>
  <c r="M612" i="12" s="1"/>
  <c r="L896" i="12"/>
  <c r="M896" i="12" s="1"/>
  <c r="L592" i="12"/>
  <c r="M592" i="12" s="1"/>
  <c r="L648" i="12"/>
  <c r="M648" i="12" s="1"/>
  <c r="L578" i="12"/>
  <c r="M578" i="12" s="1"/>
  <c r="L538" i="12"/>
  <c r="M538" i="12" s="1"/>
  <c r="L839" i="12"/>
  <c r="M839" i="12" s="1"/>
  <c r="L792" i="12"/>
  <c r="M792" i="12" s="1"/>
  <c r="L939" i="12"/>
  <c r="M939" i="12" s="1"/>
  <c r="L747" i="12"/>
  <c r="M747" i="12" s="1"/>
  <c r="L853" i="12"/>
  <c r="M853" i="12" s="1"/>
  <c r="L905" i="12"/>
  <c r="M905" i="12" s="1"/>
  <c r="L928" i="12"/>
  <c r="M928" i="12" s="1"/>
  <c r="L867" i="12"/>
  <c r="M867" i="12" s="1"/>
  <c r="L649" i="12"/>
  <c r="M649" i="12" s="1"/>
  <c r="L583" i="12"/>
  <c r="M583" i="12" s="1"/>
  <c r="L878" i="12"/>
  <c r="M878" i="12" s="1"/>
  <c r="L902" i="12"/>
  <c r="M902" i="12" s="1"/>
  <c r="L1001" i="12"/>
  <c r="M1001" i="12" s="1"/>
  <c r="L750" i="12"/>
  <c r="M750" i="12" s="1"/>
  <c r="L881" i="12"/>
  <c r="M881" i="12" s="1"/>
  <c r="L899" i="12"/>
  <c r="M899" i="12" s="1"/>
  <c r="L780" i="12"/>
  <c r="M780" i="12" s="1"/>
  <c r="L791" i="12"/>
  <c r="M791" i="12" s="1"/>
  <c r="L918" i="12"/>
  <c r="M918" i="12" s="1"/>
  <c r="L875" i="12"/>
  <c r="M875" i="12" s="1"/>
  <c r="L857" i="12"/>
  <c r="M857" i="12" s="1"/>
  <c r="L782" i="12"/>
  <c r="M782" i="12" s="1"/>
  <c r="L766" i="12"/>
  <c r="M766" i="12" s="1"/>
  <c r="L826" i="12"/>
  <c r="M826" i="12" s="1"/>
  <c r="L909" i="12"/>
  <c r="M909" i="12" s="1"/>
  <c r="L836" i="12"/>
  <c r="M836" i="12" s="1"/>
  <c r="L715" i="12"/>
  <c r="M715" i="12" s="1"/>
  <c r="L935" i="12"/>
  <c r="M935" i="12" s="1"/>
  <c r="L893" i="12"/>
  <c r="M893" i="12" s="1"/>
  <c r="L749" i="12"/>
  <c r="M749" i="12" s="1"/>
  <c r="L688" i="12"/>
  <c r="M688" i="12" s="1"/>
  <c r="L559" i="12"/>
  <c r="M559" i="12" s="1"/>
  <c r="L774" i="12"/>
  <c r="M774" i="12" s="1"/>
  <c r="L742" i="12"/>
  <c r="M742" i="12" s="1"/>
  <c r="L713" i="12"/>
  <c r="M713" i="12" s="1"/>
  <c r="L801" i="12"/>
  <c r="M801" i="12" s="1"/>
  <c r="L810" i="12"/>
  <c r="M810" i="12" s="1"/>
  <c r="L743" i="12"/>
  <c r="M743" i="12" s="1"/>
  <c r="L748" i="12"/>
  <c r="M748" i="12" s="1"/>
  <c r="L904" i="12"/>
  <c r="M904" i="12" s="1"/>
  <c r="L855" i="12"/>
  <c r="M855" i="12" s="1"/>
  <c r="L820" i="12"/>
  <c r="M820" i="12" s="1"/>
  <c r="L866" i="12"/>
  <c r="M866" i="12" s="1"/>
  <c r="L622" i="12"/>
  <c r="M622" i="12" s="1"/>
  <c r="L781" i="12"/>
  <c r="M781" i="12" s="1"/>
  <c r="L527" i="12"/>
  <c r="M527" i="12" s="1"/>
  <c r="L671" i="12"/>
  <c r="M671" i="12" s="1"/>
  <c r="L684" i="12"/>
  <c r="M684" i="12" s="1"/>
  <c r="L760" i="12"/>
  <c r="M760" i="12" s="1"/>
  <c r="L859" i="12"/>
  <c r="M859" i="12" s="1"/>
  <c r="L917" i="12"/>
  <c r="M917" i="12" s="1"/>
  <c r="L718" i="12"/>
  <c r="M718" i="12" s="1"/>
  <c r="L628" i="12"/>
  <c r="M628" i="12" s="1"/>
  <c r="L886" i="12"/>
  <c r="M886" i="12" s="1"/>
  <c r="L771" i="12"/>
  <c r="M771" i="12" s="1"/>
  <c r="L733" i="12"/>
  <c r="M733" i="12" s="1"/>
  <c r="L690" i="12"/>
  <c r="M690" i="12" s="1"/>
  <c r="L518" i="12"/>
  <c r="M518" i="12" s="1"/>
  <c r="L768" i="12"/>
  <c r="M768" i="12" s="1"/>
  <c r="L614" i="12"/>
  <c r="M614" i="12" s="1"/>
  <c r="L854" i="12"/>
  <c r="M854" i="12" s="1"/>
  <c r="L615" i="12"/>
  <c r="M615" i="12" s="1"/>
  <c r="L702" i="12"/>
  <c r="M702" i="12" s="1"/>
  <c r="L716" i="12"/>
  <c r="M716" i="12" s="1"/>
  <c r="L515" i="12"/>
  <c r="M515" i="12" s="1"/>
  <c r="L581" i="12"/>
  <c r="M581" i="12" s="1"/>
  <c r="L796" i="12"/>
  <c r="M796" i="12" s="1"/>
  <c r="L737" i="12"/>
  <c r="M737" i="12" s="1"/>
  <c r="L800" i="12"/>
  <c r="M800" i="12" s="1"/>
  <c r="L805" i="12"/>
  <c r="M805" i="12" s="1"/>
  <c r="L916" i="12"/>
  <c r="M916" i="12" s="1"/>
  <c r="L972" i="12"/>
  <c r="M972" i="12" s="1"/>
  <c r="L844" i="12"/>
  <c r="M844" i="12" s="1"/>
  <c r="L834" i="12"/>
  <c r="M834" i="12" s="1"/>
  <c r="L813" i="12"/>
  <c r="M813" i="12" s="1"/>
  <c r="L732" i="12"/>
  <c r="M732" i="12" s="1"/>
  <c r="L521" i="12"/>
  <c r="M521" i="12" s="1"/>
  <c r="L505" i="12"/>
  <c r="M505" i="12" s="1"/>
  <c r="L720" i="12"/>
  <c r="M720" i="12" s="1"/>
  <c r="L754" i="12"/>
  <c r="M754" i="12" s="1"/>
  <c r="L585" i="12"/>
  <c r="M585" i="12" s="1"/>
  <c r="L693" i="12"/>
  <c r="M693" i="12" s="1"/>
  <c r="L551" i="12"/>
  <c r="M551" i="12" s="1"/>
  <c r="L669" i="12"/>
  <c r="M669" i="12" s="1"/>
  <c r="L811" i="12"/>
  <c r="M811" i="12" s="1"/>
  <c r="L668" i="12"/>
  <c r="M668" i="12" s="1"/>
  <c r="L692" i="12"/>
  <c r="M692" i="12" s="1"/>
  <c r="L627" i="12"/>
  <c r="M627" i="12" s="1"/>
  <c r="L601" i="12"/>
  <c r="M601" i="12" s="1"/>
  <c r="L674" i="12"/>
  <c r="M674" i="12" s="1"/>
  <c r="L606" i="12"/>
  <c r="M606" i="12" s="1"/>
  <c r="L762" i="12"/>
  <c r="M762" i="12" s="1"/>
  <c r="L588" i="12"/>
  <c r="M588" i="12" s="1"/>
  <c r="L492" i="12"/>
  <c r="M492" i="12" s="1"/>
  <c r="L483" i="12"/>
  <c r="M483" i="12" s="1"/>
  <c r="L390" i="12"/>
  <c r="M390" i="12" s="1"/>
  <c r="L346" i="12"/>
  <c r="M346" i="12" s="1"/>
  <c r="L576" i="12"/>
  <c r="M576" i="12" s="1"/>
  <c r="L677" i="12"/>
  <c r="M677" i="12" s="1"/>
  <c r="L514" i="12"/>
  <c r="M514" i="12" s="1"/>
  <c r="L719" i="12"/>
  <c r="M719" i="12" s="1"/>
  <c r="L756" i="12"/>
  <c r="M756" i="12" s="1"/>
  <c r="L842" i="12"/>
  <c r="M842" i="12" s="1"/>
  <c r="L600" i="12"/>
  <c r="M600" i="12" s="1"/>
  <c r="L506" i="12"/>
  <c r="M506" i="12" s="1"/>
  <c r="L794" i="12"/>
  <c r="M794" i="12" s="1"/>
  <c r="L890" i="12"/>
  <c r="M890" i="12" s="1"/>
  <c r="L625" i="12"/>
  <c r="M625" i="12" s="1"/>
  <c r="L698" i="12"/>
  <c r="M698" i="12" s="1"/>
  <c r="L685" i="12"/>
  <c r="M685" i="12" s="1"/>
  <c r="L717" i="12"/>
  <c r="M717" i="12" s="1"/>
  <c r="L623" i="12"/>
  <c r="M623" i="12" s="1"/>
  <c r="L541" i="12"/>
  <c r="M541" i="12" s="1"/>
  <c r="L326" i="12"/>
  <c r="M326" i="12" s="1"/>
  <c r="L352" i="12"/>
  <c r="M352" i="12" s="1"/>
  <c r="L448" i="12"/>
  <c r="M448" i="12" s="1"/>
  <c r="L403" i="12"/>
  <c r="M403" i="12" s="1"/>
  <c r="L402" i="12"/>
  <c r="M402" i="12" s="1"/>
  <c r="L556" i="12"/>
  <c r="M556" i="12" s="1"/>
  <c r="L500" i="12"/>
  <c r="M500" i="12" s="1"/>
  <c r="L611" i="12"/>
  <c r="M611" i="12" s="1"/>
  <c r="L587" i="12"/>
  <c r="M587" i="12" s="1"/>
  <c r="L661" i="12"/>
  <c r="M661" i="12" s="1"/>
  <c r="L491" i="12"/>
  <c r="M491" i="12" s="1"/>
  <c r="L534" i="12"/>
  <c r="M534" i="12" s="1"/>
  <c r="L602" i="12"/>
  <c r="M602" i="12" s="1"/>
  <c r="L455" i="12"/>
  <c r="M455" i="12" s="1"/>
  <c r="L489" i="12"/>
  <c r="M489" i="12" s="1"/>
  <c r="L392" i="12"/>
  <c r="M392" i="12" s="1"/>
  <c r="L609" i="12"/>
  <c r="M609" i="12" s="1"/>
  <c r="L441" i="12"/>
  <c r="M441" i="12" s="1"/>
  <c r="L528" i="12"/>
  <c r="M528" i="12" s="1"/>
  <c r="L696" i="12"/>
  <c r="M696" i="12" s="1"/>
  <c r="L654" i="12"/>
  <c r="M654" i="12" s="1"/>
  <c r="L656" i="12"/>
  <c r="M656" i="12" s="1"/>
  <c r="L584" i="12"/>
  <c r="M584" i="12" s="1"/>
  <c r="L572" i="12"/>
  <c r="M572" i="12" s="1"/>
  <c r="L546" i="12"/>
  <c r="M546" i="12" s="1"/>
  <c r="L607" i="12"/>
  <c r="M607" i="12" s="1"/>
  <c r="L344" i="12"/>
  <c r="M344" i="12" s="1"/>
  <c r="L360" i="12"/>
  <c r="M360" i="12" s="1"/>
  <c r="L558" i="12"/>
  <c r="M558" i="12" s="1"/>
  <c r="L524" i="12"/>
  <c r="M524" i="12" s="1"/>
  <c r="L704" i="12"/>
  <c r="M704" i="12" s="1"/>
  <c r="L682" i="12"/>
  <c r="M682" i="12" s="1"/>
  <c r="L535" i="12"/>
  <c r="M535" i="12" s="1"/>
  <c r="L503" i="12"/>
  <c r="M503" i="12" s="1"/>
  <c r="L555" i="12"/>
  <c r="M555" i="12" s="1"/>
  <c r="L519" i="12"/>
  <c r="M519" i="12" s="1"/>
  <c r="L549" i="12"/>
  <c r="M549" i="12" s="1"/>
  <c r="L309" i="12"/>
  <c r="M309" i="12" s="1"/>
  <c r="L357" i="12"/>
  <c r="M357" i="12" s="1"/>
  <c r="L512" i="12"/>
  <c r="M512" i="12" s="1"/>
  <c r="L458" i="12"/>
  <c r="M458" i="12" s="1"/>
  <c r="L679" i="12"/>
  <c r="M679" i="12" s="1"/>
  <c r="L657" i="12"/>
  <c r="M657" i="12" s="1"/>
  <c r="L520" i="12"/>
  <c r="M520" i="12" s="1"/>
  <c r="L523" i="12"/>
  <c r="M523" i="12" s="1"/>
  <c r="L569" i="12"/>
  <c r="M569" i="12" s="1"/>
  <c r="L695" i="12"/>
  <c r="M695" i="12" s="1"/>
  <c r="L568" i="12"/>
  <c r="M568" i="12" s="1"/>
  <c r="L497" i="12"/>
  <c r="M497" i="12" s="1"/>
  <c r="L706" i="12"/>
  <c r="M706" i="12" s="1"/>
  <c r="L617" i="12"/>
  <c r="M617" i="12" s="1"/>
  <c r="L288" i="12"/>
  <c r="M288" i="12" s="1"/>
  <c r="L712" i="12"/>
  <c r="M712" i="12" s="1"/>
  <c r="L567" i="12"/>
  <c r="M567" i="12" s="1"/>
  <c r="L673" i="12"/>
  <c r="M673" i="12" s="1"/>
  <c r="L694" i="12"/>
  <c r="M694" i="12" s="1"/>
  <c r="L660" i="12"/>
  <c r="M660" i="12" s="1"/>
  <c r="L335" i="12"/>
  <c r="M335" i="12" s="1"/>
  <c r="L419" i="12"/>
  <c r="M419" i="12" s="1"/>
  <c r="L681" i="12"/>
  <c r="M681" i="12" s="1"/>
  <c r="L329" i="12"/>
  <c r="M329" i="12" s="1"/>
  <c r="L710" i="12"/>
  <c r="M710" i="12" s="1"/>
  <c r="L884" i="12"/>
  <c r="M884" i="12" s="1"/>
  <c r="L562" i="12"/>
  <c r="M562" i="12" s="1"/>
  <c r="L513" i="12"/>
  <c r="M513" i="12" s="1"/>
  <c r="L647" i="12"/>
  <c r="M647" i="12" s="1"/>
  <c r="L699" i="12"/>
  <c r="M699" i="12" s="1"/>
  <c r="L621" i="12"/>
  <c r="M621" i="12" s="1"/>
  <c r="L599" i="12"/>
  <c r="M599" i="12" s="1"/>
  <c r="L597" i="12"/>
  <c r="M597" i="12" s="1"/>
  <c r="L504" i="12"/>
  <c r="M504" i="12" s="1"/>
  <c r="L653" i="12"/>
  <c r="M653" i="12" s="1"/>
  <c r="L511" i="12"/>
  <c r="M511" i="12" s="1"/>
  <c r="L289" i="12"/>
  <c r="M289" i="12" s="1"/>
  <c r="L424" i="12"/>
  <c r="M424" i="12" s="1"/>
  <c r="L494" i="12"/>
  <c r="M494" i="12" s="1"/>
  <c r="L517" i="12"/>
  <c r="M517" i="12" s="1"/>
  <c r="L400" i="12"/>
  <c r="M400" i="12" s="1"/>
  <c r="L498" i="12"/>
  <c r="M498" i="12" s="1"/>
  <c r="L426" i="12"/>
  <c r="M426" i="12" s="1"/>
  <c r="L435" i="12"/>
  <c r="M435" i="12" s="1"/>
  <c r="L351" i="12"/>
  <c r="M351" i="12" s="1"/>
  <c r="L635" i="12"/>
  <c r="M635" i="12" s="1"/>
  <c r="L862" i="12"/>
  <c r="M862" i="12" s="1"/>
  <c r="L637" i="12"/>
  <c r="M637" i="12" s="1"/>
  <c r="L949" i="12"/>
  <c r="M949" i="12" s="1"/>
  <c r="L536" i="12"/>
  <c r="M536" i="12" s="1"/>
  <c r="L573" i="12"/>
  <c r="M573" i="12" s="1"/>
  <c r="L565" i="12"/>
  <c r="M565" i="12" s="1"/>
  <c r="L481" i="12"/>
  <c r="M481" i="12" s="1"/>
  <c r="L589" i="12"/>
  <c r="M589" i="12" s="1"/>
  <c r="L545" i="12"/>
  <c r="M545" i="12" s="1"/>
  <c r="L283" i="12"/>
  <c r="M283" i="12" s="1"/>
  <c r="L450" i="12"/>
  <c r="M450" i="12" s="1"/>
  <c r="L462" i="12"/>
  <c r="M462" i="12" s="1"/>
  <c r="L475" i="12"/>
  <c r="M475" i="12" s="1"/>
  <c r="L608" i="12"/>
  <c r="M608" i="12" s="1"/>
  <c r="L384" i="12"/>
  <c r="M384" i="12" s="1"/>
  <c r="L982" i="12"/>
  <c r="M982" i="12" s="1"/>
  <c r="L871" i="12"/>
  <c r="M871" i="12" s="1"/>
  <c r="L631" i="12"/>
  <c r="M631" i="12" s="1"/>
  <c r="L561" i="12"/>
  <c r="M561" i="12" s="1"/>
  <c r="L658" i="12"/>
  <c r="M658" i="12" s="1"/>
  <c r="L610" i="12"/>
  <c r="M610" i="12" s="1"/>
  <c r="L906" i="12"/>
  <c r="M906" i="12" s="1"/>
  <c r="L687" i="12"/>
  <c r="M687" i="12" s="1"/>
  <c r="L807" i="12"/>
  <c r="M807" i="12" s="1"/>
  <c r="L643" i="12"/>
  <c r="M643" i="12" s="1"/>
  <c r="L616" i="12"/>
  <c r="M616" i="12" s="1"/>
  <c r="L579" i="12"/>
  <c r="M579" i="12" s="1"/>
  <c r="L697" i="12"/>
  <c r="M697" i="12" s="1"/>
  <c r="L582" i="12"/>
  <c r="M582" i="12" s="1"/>
  <c r="L887" i="12"/>
  <c r="M887" i="12" s="1"/>
  <c r="L586" i="12"/>
  <c r="M586" i="12" s="1"/>
  <c r="L846" i="12"/>
  <c r="M846" i="12" s="1"/>
  <c r="L642" i="12"/>
  <c r="M642" i="12" s="1"/>
  <c r="L574" i="12"/>
  <c r="M574" i="12" s="1"/>
  <c r="L897" i="12"/>
  <c r="M897" i="12" s="1"/>
  <c r="L564" i="12"/>
  <c r="M564" i="12" s="1"/>
  <c r="L593" i="12"/>
  <c r="M593" i="12" s="1"/>
  <c r="L670" i="12"/>
  <c r="M670" i="12" s="1"/>
  <c r="L841" i="12"/>
  <c r="M841" i="12" s="1"/>
  <c r="L740" i="12"/>
  <c r="M740" i="12" s="1"/>
  <c r="L678" i="12"/>
  <c r="M678" i="12" s="1"/>
  <c r="L620" i="12"/>
  <c r="M620" i="12" s="1"/>
  <c r="L639" i="12"/>
  <c r="M639" i="12" s="1"/>
  <c r="L686" i="12"/>
  <c r="M686" i="12" s="1"/>
  <c r="L895" i="12"/>
  <c r="M895" i="12" s="1"/>
  <c r="L389" i="12"/>
  <c r="M389" i="12" s="1"/>
  <c r="L633" i="12"/>
  <c r="M633" i="12" s="1"/>
  <c r="L613" i="12"/>
  <c r="M613" i="12" s="1"/>
  <c r="L683" i="12"/>
  <c r="M683" i="12" s="1"/>
  <c r="L332" i="12"/>
  <c r="M332" i="12" s="1"/>
  <c r="L453" i="12"/>
  <c r="M453" i="12" s="1"/>
  <c r="L427" i="12"/>
  <c r="M427" i="12" s="1"/>
  <c r="L322" i="12"/>
  <c r="M322" i="12" s="1"/>
  <c r="L347" i="12"/>
  <c r="M347" i="12" s="1"/>
  <c r="L752" i="12"/>
  <c r="M752" i="12" s="1"/>
  <c r="L630" i="12"/>
  <c r="M630" i="12" s="1"/>
  <c r="L563" i="12"/>
  <c r="M563" i="12" s="1"/>
  <c r="L529" i="12"/>
  <c r="M529" i="12" s="1"/>
  <c r="L675" i="12"/>
  <c r="M675" i="12" s="1"/>
  <c r="L650" i="12"/>
  <c r="M650" i="12" s="1"/>
  <c r="L1094" i="12"/>
  <c r="M1094" i="12" s="1"/>
  <c r="L604" i="12"/>
  <c r="M604" i="12" s="1"/>
  <c r="L596" i="12"/>
  <c r="M596" i="12" s="1"/>
  <c r="L618" i="12"/>
  <c r="M618" i="12" s="1"/>
  <c r="L819" i="12"/>
  <c r="M819" i="12" s="1"/>
  <c r="L703" i="12"/>
  <c r="M703" i="12" s="1"/>
  <c r="L507" i="12"/>
  <c r="M507" i="12" s="1"/>
  <c r="L430" i="12"/>
  <c r="M430" i="12" s="1"/>
  <c r="L284" i="12"/>
  <c r="M284" i="12" s="1"/>
  <c r="L364" i="12"/>
  <c r="M364" i="12" s="1"/>
  <c r="L374" i="12"/>
  <c r="M374" i="12" s="1"/>
  <c r="L274" i="12"/>
  <c r="M274" i="12" s="1"/>
  <c r="L465" i="12"/>
  <c r="M465" i="12" s="1"/>
  <c r="L287" i="12"/>
  <c r="M287" i="12" s="1"/>
  <c r="L459" i="12"/>
  <c r="M459" i="12" s="1"/>
  <c r="L557" i="12"/>
  <c r="M557" i="12" s="1"/>
  <c r="L705" i="12"/>
  <c r="M705" i="12" s="1"/>
  <c r="L913" i="12"/>
  <c r="M913" i="12" s="1"/>
  <c r="L667" i="12"/>
  <c r="M667" i="12" s="1"/>
  <c r="L595" i="12"/>
  <c r="M595" i="12" s="1"/>
  <c r="L714" i="12"/>
  <c r="M714" i="12" s="1"/>
  <c r="L666" i="12"/>
  <c r="M666" i="12" s="1"/>
  <c r="L745" i="12"/>
  <c r="M745" i="12" s="1"/>
  <c r="L721" i="12"/>
  <c r="M721" i="12" s="1"/>
  <c r="L659" i="12"/>
  <c r="M659" i="12" s="1"/>
  <c r="L707" i="12"/>
  <c r="M707" i="12" s="1"/>
  <c r="L910" i="12"/>
  <c r="M910" i="12" s="1"/>
  <c r="L532" i="12"/>
  <c r="M532" i="12" s="1"/>
  <c r="L594" i="12"/>
  <c r="M594" i="12" s="1"/>
  <c r="L662" i="12"/>
  <c r="M662" i="12" s="1"/>
  <c r="L759" i="12"/>
  <c r="M759" i="12" s="1"/>
  <c r="L508" i="12"/>
  <c r="M508" i="12" s="1"/>
  <c r="L405" i="12"/>
  <c r="M405" i="12" s="1"/>
  <c r="L571" i="12"/>
  <c r="M571" i="12" s="1"/>
  <c r="L544" i="12"/>
  <c r="M544" i="12" s="1"/>
  <c r="L632" i="12"/>
  <c r="M632" i="12" s="1"/>
  <c r="L407" i="12"/>
  <c r="M407" i="12" s="1"/>
  <c r="L432" i="12"/>
  <c r="M432" i="12" s="1"/>
  <c r="L368" i="12"/>
  <c r="M368" i="12" s="1"/>
  <c r="L410" i="12"/>
  <c r="M410" i="12" s="1"/>
  <c r="L303" i="12"/>
  <c r="M303" i="12" s="1"/>
  <c r="L395" i="12"/>
  <c r="M395" i="12" s="1"/>
  <c r="L380" i="12"/>
  <c r="M380" i="12" s="1"/>
  <c r="L369" i="12"/>
  <c r="M369" i="12" s="1"/>
  <c r="L460" i="12"/>
  <c r="M460" i="12" s="1"/>
  <c r="L468" i="12"/>
  <c r="M468" i="12" s="1"/>
  <c r="L265" i="12"/>
  <c r="M265" i="12" s="1"/>
  <c r="L337" i="12"/>
  <c r="M337" i="12" s="1"/>
  <c r="L166" i="12"/>
  <c r="M166" i="12" s="1"/>
  <c r="L425" i="12"/>
  <c r="M425" i="12" s="1"/>
  <c r="L186" i="12"/>
  <c r="M186" i="12" s="1"/>
  <c r="L147" i="12"/>
  <c r="M147" i="12" s="1"/>
  <c r="L421" i="12"/>
  <c r="M421" i="12" s="1"/>
  <c r="L194" i="12"/>
  <c r="M194" i="12" s="1"/>
  <c r="L218" i="12"/>
  <c r="M218" i="12" s="1"/>
  <c r="L376" i="12"/>
  <c r="M376" i="12" s="1"/>
  <c r="L359" i="12"/>
  <c r="M359" i="12" s="1"/>
  <c r="L439" i="12"/>
  <c r="M439" i="12" s="1"/>
  <c r="L365" i="12"/>
  <c r="M365" i="12" s="1"/>
  <c r="L417" i="12"/>
  <c r="M417" i="12" s="1"/>
  <c r="L372" i="12"/>
  <c r="M372" i="12" s="1"/>
  <c r="L423" i="12"/>
  <c r="M423" i="12" s="1"/>
  <c r="L509" i="12"/>
  <c r="M509" i="12" s="1"/>
  <c r="L577" i="12"/>
  <c r="M577" i="12" s="1"/>
  <c r="L293" i="12"/>
  <c r="M293" i="12" s="1"/>
  <c r="L300" i="12"/>
  <c r="M300" i="12" s="1"/>
  <c r="L915" i="12"/>
  <c r="M915" i="12" s="1"/>
  <c r="L493" i="12"/>
  <c r="M493" i="12" s="1"/>
  <c r="L279" i="12"/>
  <c r="M279" i="12" s="1"/>
  <c r="L451" i="12"/>
  <c r="M451" i="12" s="1"/>
  <c r="L502" i="12"/>
  <c r="M502" i="12" s="1"/>
  <c r="L466" i="12"/>
  <c r="M466" i="12" s="1"/>
  <c r="L501" i="12"/>
  <c r="M501" i="12" s="1"/>
  <c r="L626" i="12"/>
  <c r="M626" i="12" s="1"/>
  <c r="L580" i="12"/>
  <c r="M580" i="12" s="1"/>
  <c r="L393" i="12"/>
  <c r="M393" i="12" s="1"/>
  <c r="L298" i="12"/>
  <c r="M298" i="12" s="1"/>
  <c r="L691" i="12"/>
  <c r="M691" i="12" s="1"/>
  <c r="L463" i="12"/>
  <c r="M463" i="12" s="1"/>
  <c r="L292" i="12"/>
  <c r="M292" i="12" s="1"/>
  <c r="L408" i="12"/>
  <c r="M408" i="12" s="1"/>
  <c r="L321" i="12"/>
  <c r="M321" i="12" s="1"/>
  <c r="L477" i="12"/>
  <c r="M477" i="12" s="1"/>
  <c r="L317" i="12"/>
  <c r="M317" i="12" s="1"/>
  <c r="L370" i="12"/>
  <c r="M370" i="12" s="1"/>
  <c r="L222" i="12"/>
  <c r="M222" i="12" s="1"/>
  <c r="L406" i="12"/>
  <c r="M406" i="12" s="1"/>
  <c r="L416" i="12"/>
  <c r="M416" i="12" s="1"/>
  <c r="L161" i="12"/>
  <c r="M161" i="12" s="1"/>
  <c r="L302" i="12"/>
  <c r="M302" i="12" s="1"/>
  <c r="L281" i="12"/>
  <c r="M281" i="12" s="1"/>
  <c r="L672" i="12"/>
  <c r="M672" i="12" s="1"/>
  <c r="L689" i="12"/>
  <c r="M689" i="12" s="1"/>
  <c r="L522" i="12"/>
  <c r="M522" i="12" s="1"/>
  <c r="L443" i="12"/>
  <c r="M443" i="12" s="1"/>
  <c r="L356" i="12"/>
  <c r="M356" i="12" s="1"/>
  <c r="L646" i="12"/>
  <c r="M646" i="12" s="1"/>
  <c r="L644" i="12"/>
  <c r="M644" i="12" s="1"/>
  <c r="L336" i="12"/>
  <c r="M336" i="12" s="1"/>
  <c r="L452" i="12"/>
  <c r="M452" i="12" s="1"/>
  <c r="L394" i="12"/>
  <c r="M394" i="12" s="1"/>
  <c r="L320" i="12"/>
  <c r="M320" i="12" s="1"/>
  <c r="L398" i="12"/>
  <c r="M398" i="12" s="1"/>
  <c r="L566" i="12"/>
  <c r="M566" i="12" s="1"/>
  <c r="L437" i="12"/>
  <c r="M437" i="12" s="1"/>
  <c r="L268" i="12"/>
  <c r="M268" i="12" s="1"/>
  <c r="L345" i="12"/>
  <c r="M345" i="12" s="1"/>
  <c r="L401" i="12"/>
  <c r="M401" i="12" s="1"/>
  <c r="L479" i="12"/>
  <c r="M479" i="12" s="1"/>
  <c r="L305" i="12"/>
  <c r="M305" i="12" s="1"/>
  <c r="L442" i="12"/>
  <c r="M442" i="12" s="1"/>
  <c r="L278" i="12"/>
  <c r="M278" i="12" s="1"/>
  <c r="L903" i="12"/>
  <c r="M903" i="12" s="1"/>
  <c r="L898" i="12"/>
  <c r="M898" i="12" s="1"/>
  <c r="L619" i="12"/>
  <c r="M619" i="12" s="1"/>
  <c r="L471" i="12"/>
  <c r="M471" i="12" s="1"/>
  <c r="L273" i="12"/>
  <c r="M273" i="12" s="1"/>
  <c r="L141" i="12"/>
  <c r="M141" i="12" s="1"/>
  <c r="L386" i="12"/>
  <c r="M386" i="12" s="1"/>
  <c r="L469" i="12"/>
  <c r="M469" i="12" s="1"/>
  <c r="L560" i="12"/>
  <c r="M560" i="12" s="1"/>
  <c r="L381" i="12"/>
  <c r="M381" i="12" s="1"/>
  <c r="L341" i="12"/>
  <c r="M341" i="12" s="1"/>
  <c r="L542" i="12"/>
  <c r="M542" i="12" s="1"/>
  <c r="L221" i="12"/>
  <c r="M221" i="12" s="1"/>
  <c r="L153" i="12"/>
  <c r="M153" i="12" s="1"/>
  <c r="L197" i="12"/>
  <c r="M197" i="12" s="1"/>
  <c r="L420" i="12"/>
  <c r="M420" i="12" s="1"/>
  <c r="L486" i="12"/>
  <c r="M486" i="12" s="1"/>
  <c r="L485" i="12"/>
  <c r="M485" i="12" s="1"/>
  <c r="L533" i="12"/>
  <c r="M533" i="12" s="1"/>
  <c r="L473" i="12"/>
  <c r="M473" i="12" s="1"/>
  <c r="L640" i="12"/>
  <c r="M640" i="12" s="1"/>
  <c r="L377" i="12"/>
  <c r="M377" i="12" s="1"/>
  <c r="L739" i="12"/>
  <c r="M739" i="12" s="1"/>
  <c r="L636" i="12"/>
  <c r="M636" i="12" s="1"/>
  <c r="L484" i="12"/>
  <c r="M484" i="12" s="1"/>
  <c r="L361" i="12"/>
  <c r="M361" i="12" s="1"/>
  <c r="L496" i="12"/>
  <c r="M496" i="12" s="1"/>
  <c r="L388" i="12"/>
  <c r="M388" i="12" s="1"/>
  <c r="L539" i="12"/>
  <c r="M539" i="12" s="1"/>
  <c r="L314" i="12"/>
  <c r="M314" i="12" s="1"/>
  <c r="L454" i="12"/>
  <c r="M454" i="12" s="1"/>
  <c r="L444" i="12"/>
  <c r="M444" i="12" s="1"/>
  <c r="L315" i="12"/>
  <c r="M315" i="12" s="1"/>
  <c r="L664" i="12"/>
  <c r="M664" i="12" s="1"/>
  <c r="L431" i="12"/>
  <c r="M431" i="12" s="1"/>
  <c r="L701" i="12"/>
  <c r="M701" i="12" s="1"/>
  <c r="L457" i="12"/>
  <c r="M457" i="12" s="1"/>
  <c r="L397" i="12"/>
  <c r="M397" i="12" s="1"/>
  <c r="L415" i="12"/>
  <c r="M415" i="12" s="1"/>
  <c r="L404" i="12"/>
  <c r="M404" i="12" s="1"/>
  <c r="L258" i="12"/>
  <c r="M258" i="12" s="1"/>
  <c r="L354" i="12"/>
  <c r="M354" i="12" s="1"/>
  <c r="L464" i="12"/>
  <c r="M464" i="12" s="1"/>
  <c r="L547" i="12"/>
  <c r="M547" i="12" s="1"/>
  <c r="L353" i="12"/>
  <c r="M353" i="12" s="1"/>
  <c r="L308" i="12"/>
  <c r="M308" i="12" s="1"/>
  <c r="L461" i="12"/>
  <c r="M461" i="12" s="1"/>
  <c r="L378" i="12"/>
  <c r="M378" i="12" s="1"/>
  <c r="L655" i="12"/>
  <c r="M655" i="12" s="1"/>
  <c r="L331" i="12"/>
  <c r="M331" i="12" s="1"/>
  <c r="L438" i="12"/>
  <c r="M438" i="12" s="1"/>
  <c r="L680" i="12"/>
  <c r="M680" i="12" s="1"/>
  <c r="L385" i="12"/>
  <c r="M385" i="12" s="1"/>
  <c r="L350" i="12"/>
  <c r="M350" i="12" s="1"/>
  <c r="L296" i="12"/>
  <c r="M296" i="12" s="1"/>
  <c r="L772" i="12"/>
  <c r="M772" i="12" s="1"/>
  <c r="L428" i="12"/>
  <c r="M428" i="12" s="1"/>
  <c r="L290" i="12"/>
  <c r="M290" i="12" s="1"/>
  <c r="L488" i="12"/>
  <c r="M488" i="12" s="1"/>
  <c r="L510" i="12"/>
  <c r="M510" i="12" s="1"/>
  <c r="L304" i="12"/>
  <c r="M304" i="12" s="1"/>
  <c r="L348" i="12"/>
  <c r="M348" i="12" s="1"/>
  <c r="L362" i="12"/>
  <c r="M362" i="12" s="1"/>
  <c r="L387" i="12"/>
  <c r="M387" i="12" s="1"/>
  <c r="L447" i="12"/>
  <c r="M447" i="12" s="1"/>
  <c r="L429" i="12"/>
  <c r="M429" i="12" s="1"/>
  <c r="L295" i="12"/>
  <c r="M295" i="12" s="1"/>
  <c r="L342" i="12"/>
  <c r="M342" i="12" s="1"/>
  <c r="L226" i="12"/>
  <c r="M226" i="12" s="1"/>
  <c r="L371" i="12"/>
  <c r="M371" i="12" s="1"/>
  <c r="L382" i="12"/>
  <c r="M382" i="12" s="1"/>
  <c r="L253" i="12"/>
  <c r="M253" i="12" s="1"/>
  <c r="L339" i="12"/>
  <c r="M339" i="12" s="1"/>
  <c r="L624" i="12"/>
  <c r="M624" i="12" s="1"/>
  <c r="L470" i="12"/>
  <c r="M470" i="12" s="1"/>
  <c r="L383" i="12"/>
  <c r="M383" i="12" s="1"/>
  <c r="L550" i="12"/>
  <c r="M550" i="12" s="1"/>
  <c r="L467" i="12"/>
  <c r="M467" i="12" s="1"/>
  <c r="L700" i="12"/>
  <c r="M700" i="12" s="1"/>
  <c r="L598" i="12"/>
  <c r="M598" i="12" s="1"/>
  <c r="L316" i="12"/>
  <c r="M316" i="12" s="1"/>
  <c r="L285" i="12"/>
  <c r="M285" i="12" s="1"/>
  <c r="L434" i="12"/>
  <c r="M434" i="12" s="1"/>
  <c r="L333" i="12"/>
  <c r="M333" i="12" s="1"/>
  <c r="L319" i="12"/>
  <c r="M319" i="12" s="1"/>
  <c r="L325" i="12"/>
  <c r="M325" i="12" s="1"/>
  <c r="L318" i="12"/>
  <c r="M318" i="12" s="1"/>
  <c r="L433" i="12"/>
  <c r="M433" i="12" s="1"/>
  <c r="L160" i="12"/>
  <c r="M160" i="12" s="1"/>
  <c r="L422" i="12"/>
  <c r="M422" i="12" s="1"/>
  <c r="L482" i="12"/>
  <c r="M482" i="12" s="1"/>
  <c r="L358" i="12"/>
  <c r="M358" i="12" s="1"/>
  <c r="L445" i="12"/>
  <c r="M445" i="12" s="1"/>
  <c r="L240" i="12"/>
  <c r="M240" i="12" s="1"/>
  <c r="L396" i="12"/>
  <c r="M396" i="12" s="1"/>
  <c r="L306" i="12"/>
  <c r="M306" i="12" s="1"/>
  <c r="L409" i="12"/>
  <c r="M409" i="12" s="1"/>
  <c r="L328" i="12"/>
  <c r="M328" i="12" s="1"/>
  <c r="L495" i="12"/>
  <c r="M495" i="12" s="1"/>
  <c r="L301" i="12"/>
  <c r="M301" i="12" s="1"/>
  <c r="L294" i="12"/>
  <c r="M294" i="12" s="1"/>
  <c r="L313" i="12"/>
  <c r="M313" i="12" s="1"/>
  <c r="L449" i="12"/>
  <c r="M449" i="12" s="1"/>
  <c r="L330" i="12"/>
  <c r="M330" i="12" s="1"/>
  <c r="L731" i="12"/>
  <c r="M731" i="12" s="1"/>
  <c r="L391" i="12"/>
  <c r="M391" i="12" s="1"/>
  <c r="L193" i="12"/>
  <c r="M193" i="12" s="1"/>
  <c r="L205" i="12"/>
  <c r="M205" i="12" s="1"/>
  <c r="L196" i="12"/>
  <c r="M196" i="12" s="1"/>
  <c r="L192" i="12"/>
  <c r="M192" i="12" s="1"/>
  <c r="L177" i="12"/>
  <c r="M177" i="12" s="1"/>
  <c r="L256" i="12"/>
  <c r="M256" i="12" s="1"/>
  <c r="L133" i="12"/>
  <c r="M133" i="12" s="1"/>
  <c r="L183" i="12"/>
  <c r="M183" i="12" s="1"/>
  <c r="L167" i="12"/>
  <c r="M167" i="12" s="1"/>
  <c r="L220" i="12"/>
  <c r="M220" i="12" s="1"/>
  <c r="L230" i="12"/>
  <c r="M230" i="12" s="1"/>
  <c r="L327" i="12"/>
  <c r="M327" i="12" s="1"/>
  <c r="L312" i="12"/>
  <c r="M312" i="12" s="1"/>
  <c r="L168" i="12"/>
  <c r="M168" i="12" s="1"/>
  <c r="L149" i="12"/>
  <c r="M149" i="12" s="1"/>
  <c r="L252" i="12"/>
  <c r="M252" i="12" s="1"/>
  <c r="L235" i="12"/>
  <c r="M235" i="12" s="1"/>
  <c r="L211" i="12"/>
  <c r="M211" i="12" s="1"/>
  <c r="L214" i="12"/>
  <c r="M214" i="12" s="1"/>
  <c r="L204" i="12"/>
  <c r="M204" i="12" s="1"/>
  <c r="L440" i="12"/>
  <c r="M440" i="12" s="1"/>
  <c r="L323" i="12"/>
  <c r="M323" i="12" s="1"/>
  <c r="L338" i="12"/>
  <c r="M338" i="12" s="1"/>
  <c r="L291" i="12"/>
  <c r="M291" i="12" s="1"/>
  <c r="L446" i="12"/>
  <c r="M446" i="12" s="1"/>
  <c r="L261" i="12"/>
  <c r="M261" i="12" s="1"/>
  <c r="L239" i="12"/>
  <c r="M239" i="12" s="1"/>
  <c r="L238" i="12"/>
  <c r="M238" i="12" s="1"/>
  <c r="L267" i="12"/>
  <c r="M267" i="12" s="1"/>
  <c r="L237" i="12"/>
  <c r="M237" i="12" s="1"/>
  <c r="L334" i="12"/>
  <c r="M334" i="12" s="1"/>
  <c r="L142" i="12"/>
  <c r="M142" i="12" s="1"/>
  <c r="L363" i="12"/>
  <c r="M363" i="12" s="1"/>
  <c r="L307" i="12"/>
  <c r="M307" i="12" s="1"/>
  <c r="L414" i="12"/>
  <c r="M414" i="12" s="1"/>
  <c r="L411" i="12"/>
  <c r="M411" i="12" s="1"/>
  <c r="L456" i="12"/>
  <c r="M456" i="12" s="1"/>
  <c r="L189" i="12"/>
  <c r="M189" i="12" s="1"/>
  <c r="L282" i="12"/>
  <c r="M282" i="12" s="1"/>
  <c r="L176" i="12"/>
  <c r="M176" i="12" s="1"/>
  <c r="L172" i="12"/>
  <c r="M172" i="12" s="1"/>
  <c r="L171" i="12"/>
  <c r="M171" i="12" s="1"/>
  <c r="L249" i="12"/>
  <c r="M249" i="12" s="1"/>
  <c r="L210" i="12"/>
  <c r="M210" i="12" s="1"/>
  <c r="L324" i="12"/>
  <c r="M324" i="12" s="1"/>
  <c r="L280" i="12"/>
  <c r="M280" i="12" s="1"/>
  <c r="L272" i="12"/>
  <c r="M272" i="12" s="1"/>
  <c r="L219" i="12"/>
  <c r="M219" i="12" s="1"/>
  <c r="L246" i="12"/>
  <c r="M246" i="12" s="1"/>
  <c r="L413" i="12"/>
  <c r="M413" i="12" s="1"/>
  <c r="L190" i="12"/>
  <c r="M190" i="12" s="1"/>
  <c r="L269" i="12"/>
  <c r="M269" i="12" s="1"/>
  <c r="L251" i="12"/>
  <c r="M251" i="12" s="1"/>
  <c r="L412" i="12"/>
  <c r="M412" i="12" s="1"/>
  <c r="L476" i="12"/>
  <c r="M476" i="12" s="1"/>
  <c r="L165" i="12"/>
  <c r="M165" i="12" s="1"/>
  <c r="L229" i="12"/>
  <c r="M229" i="12" s="1"/>
  <c r="L216" i="12"/>
  <c r="M216" i="12" s="1"/>
  <c r="L379" i="12"/>
  <c r="M379" i="12" s="1"/>
  <c r="L209" i="12"/>
  <c r="M209" i="12" s="1"/>
  <c r="C124" i="12"/>
  <c r="S2647" i="12" s="1"/>
  <c r="T2647" i="12" s="1"/>
  <c r="AB2647" i="12" s="1"/>
  <c r="L245" i="12"/>
  <c r="M245" i="12" s="1"/>
  <c r="L366" i="12"/>
  <c r="M366" i="12" s="1"/>
  <c r="L311" i="12"/>
  <c r="M311" i="12" s="1"/>
  <c r="L399" i="12"/>
  <c r="M399" i="12" s="1"/>
  <c r="L180" i="12"/>
  <c r="M180" i="12" s="1"/>
  <c r="L155" i="12"/>
  <c r="M155" i="12" s="1"/>
  <c r="L154" i="12"/>
  <c r="M154" i="12" s="1"/>
  <c r="L170" i="12"/>
  <c r="M170" i="12" s="1"/>
  <c r="L242" i="12"/>
  <c r="M242" i="12" s="1"/>
  <c r="L187" i="12"/>
  <c r="M187" i="12" s="1"/>
  <c r="L140" i="12"/>
  <c r="M140" i="12" s="1"/>
  <c r="L241" i="12"/>
  <c r="M241" i="12" s="1"/>
  <c r="L233" i="12"/>
  <c r="M233" i="12" s="1"/>
  <c r="L227" i="12"/>
  <c r="M227" i="12" s="1"/>
  <c r="L169" i="12"/>
  <c r="M169" i="12" s="1"/>
  <c r="L148" i="12"/>
  <c r="M148" i="12" s="1"/>
  <c r="L179" i="12"/>
  <c r="M179" i="12" s="1"/>
  <c r="L254" i="12"/>
  <c r="M254" i="12" s="1"/>
  <c r="L236" i="12"/>
  <c r="M236" i="12" s="1"/>
  <c r="L191" i="12"/>
  <c r="M191" i="12" s="1"/>
  <c r="L262" i="12"/>
  <c r="M262" i="12" s="1"/>
  <c r="L200" i="12"/>
  <c r="M200" i="12" s="1"/>
  <c r="L257" i="12"/>
  <c r="M257" i="12" s="1"/>
  <c r="L276" i="12"/>
  <c r="M276" i="12" s="1"/>
  <c r="L207" i="12"/>
  <c r="M207" i="12" s="1"/>
  <c r="L472" i="12"/>
  <c r="M472" i="12" s="1"/>
  <c r="L215" i="12"/>
  <c r="M215" i="12" s="1"/>
  <c r="L136" i="12"/>
  <c r="M136" i="12" s="1"/>
  <c r="L144" i="12"/>
  <c r="M144" i="12" s="1"/>
  <c r="L231" i="12"/>
  <c r="M231" i="12" s="1"/>
  <c r="L217" i="12"/>
  <c r="M217" i="12" s="1"/>
  <c r="L199" i="12"/>
  <c r="M199" i="12" s="1"/>
  <c r="L208" i="12"/>
  <c r="M208" i="12" s="1"/>
  <c r="L243" i="12"/>
  <c r="M243" i="12" s="1"/>
  <c r="L159" i="12"/>
  <c r="M159" i="12" s="1"/>
  <c r="L175" i="12"/>
  <c r="M175" i="12" s="1"/>
  <c r="L202" i="12"/>
  <c r="M202" i="12" s="1"/>
  <c r="L164" i="12"/>
  <c r="M164" i="12" s="1"/>
  <c r="L188" i="12"/>
  <c r="M188" i="12" s="1"/>
  <c r="L487" i="12"/>
  <c r="M487" i="12" s="1"/>
  <c r="L225" i="12"/>
  <c r="M225" i="12" s="1"/>
  <c r="L250" i="12"/>
  <c r="M250" i="12" s="1"/>
  <c r="L418" i="12"/>
  <c r="M418" i="12" s="1"/>
  <c r="L184" i="12"/>
  <c r="M184" i="12" s="1"/>
  <c r="L244" i="12"/>
  <c r="M244" i="12" s="1"/>
  <c r="L182" i="12"/>
  <c r="M182" i="12" s="1"/>
  <c r="L173" i="12"/>
  <c r="M173" i="12" s="1"/>
  <c r="L146" i="12"/>
  <c r="M146" i="12" s="1"/>
  <c r="L343" i="12"/>
  <c r="M343" i="12" s="1"/>
  <c r="L151" i="12"/>
  <c r="M151" i="12" s="1"/>
  <c r="L162" i="12"/>
  <c r="M162" i="12" s="1"/>
  <c r="L174" i="12"/>
  <c r="M174" i="12" s="1"/>
  <c r="L270" i="12"/>
  <c r="M270" i="12" s="1"/>
  <c r="L286" i="12"/>
  <c r="M286" i="12" s="1"/>
  <c r="L152" i="12"/>
  <c r="M152" i="12" s="1"/>
  <c r="L271" i="12"/>
  <c r="M271" i="12" s="1"/>
  <c r="L232" i="12"/>
  <c r="M232" i="12" s="1"/>
  <c r="L355" i="12"/>
  <c r="M355" i="12" s="1"/>
  <c r="L259" i="12"/>
  <c r="M259" i="12" s="1"/>
  <c r="L367" i="12"/>
  <c r="M367" i="12" s="1"/>
  <c r="L195" i="12"/>
  <c r="M195" i="12" s="1"/>
  <c r="L531" i="12"/>
  <c r="M531" i="12" s="1"/>
  <c r="L373" i="12"/>
  <c r="M373" i="12" s="1"/>
  <c r="L181" i="12"/>
  <c r="M181" i="12" s="1"/>
  <c r="L138" i="12"/>
  <c r="M138" i="12" s="1"/>
  <c r="L255" i="12"/>
  <c r="M255" i="12" s="1"/>
  <c r="L223" i="12"/>
  <c r="M223" i="12" s="1"/>
  <c r="L135" i="12"/>
  <c r="M135" i="12" s="1"/>
  <c r="L213" i="12"/>
  <c r="M213" i="12" s="1"/>
  <c r="L145" i="12"/>
  <c r="M145" i="12" s="1"/>
  <c r="L134" i="12"/>
  <c r="M134" i="12" s="1"/>
  <c r="L158" i="12"/>
  <c r="M158" i="12" s="1"/>
  <c r="L474" i="12"/>
  <c r="M474" i="12" s="1"/>
  <c r="L266" i="12"/>
  <c r="M266" i="12" s="1"/>
  <c r="L178" i="12"/>
  <c r="M178" i="12" s="1"/>
  <c r="L163" i="12"/>
  <c r="M163" i="12" s="1"/>
  <c r="L275" i="12"/>
  <c r="M275" i="12" s="1"/>
  <c r="L340" i="12"/>
  <c r="M340" i="12" s="1"/>
  <c r="L297" i="12"/>
  <c r="M297" i="12" s="1"/>
  <c r="L548" i="12"/>
  <c r="M548" i="12" s="1"/>
  <c r="L201" i="12"/>
  <c r="M201" i="12" s="1"/>
  <c r="L150" i="12"/>
  <c r="M150" i="12" s="1"/>
  <c r="L206" i="12"/>
  <c r="M206" i="12" s="1"/>
  <c r="L143" i="12"/>
  <c r="M143" i="12" s="1"/>
  <c r="L248" i="12"/>
  <c r="M248" i="12" s="1"/>
  <c r="L203" i="12"/>
  <c r="M203" i="12" s="1"/>
  <c r="L139" i="12"/>
  <c r="M139" i="12" s="1"/>
  <c r="L212" i="12"/>
  <c r="M212" i="12" s="1"/>
  <c r="L478" i="12"/>
  <c r="M478" i="12" s="1"/>
  <c r="L499" i="12"/>
  <c r="M499" i="12" s="1"/>
  <c r="L277" i="12"/>
  <c r="M277" i="12" s="1"/>
  <c r="L263" i="12"/>
  <c r="M263" i="12" s="1"/>
  <c r="L490" i="12"/>
  <c r="M490" i="12" s="1"/>
  <c r="L349" i="12"/>
  <c r="M349" i="12" s="1"/>
  <c r="L224" i="12"/>
  <c r="M224" i="12" s="1"/>
  <c r="L198" i="12"/>
  <c r="M198" i="12" s="1"/>
  <c r="L299" i="12"/>
  <c r="M299" i="12" s="1"/>
  <c r="L137" i="12"/>
  <c r="M137" i="12" s="1"/>
  <c r="L247" i="12"/>
  <c r="M247" i="12" s="1"/>
  <c r="L157" i="12"/>
  <c r="M157" i="12" s="1"/>
  <c r="L260" i="12"/>
  <c r="M260" i="12" s="1"/>
  <c r="L436" i="12"/>
  <c r="M436" i="12" s="1"/>
  <c r="L603" i="12"/>
  <c r="M603" i="12" s="1"/>
  <c r="L375" i="12"/>
  <c r="M375" i="12" s="1"/>
  <c r="L264" i="12"/>
  <c r="M264" i="12" s="1"/>
  <c r="L480" i="12"/>
  <c r="M480" i="12" s="1"/>
  <c r="L234" i="12"/>
  <c r="M234" i="12" s="1"/>
  <c r="L310" i="12"/>
  <c r="M310" i="12" s="1"/>
  <c r="L185" i="12"/>
  <c r="M185" i="12" s="1"/>
  <c r="L156" i="12"/>
  <c r="M156" i="12" s="1"/>
  <c r="L228" i="12"/>
  <c r="M228" i="12" s="1"/>
  <c r="H251" i="12"/>
  <c r="AF251" i="12" s="1"/>
  <c r="H167" i="12"/>
  <c r="AF167" i="12" s="1"/>
  <c r="H190" i="12"/>
  <c r="AF190" i="12" s="1"/>
  <c r="H193" i="12"/>
  <c r="AF193" i="12" s="1"/>
  <c r="H184" i="12"/>
  <c r="AF184" i="12" s="1"/>
  <c r="H280" i="12"/>
  <c r="AF280" i="12" s="1"/>
  <c r="H219" i="12"/>
  <c r="AF219" i="12" s="1"/>
  <c r="H191" i="12"/>
  <c r="AF191" i="12" s="1"/>
  <c r="H253" i="12"/>
  <c r="AF253" i="12" s="1"/>
  <c r="H244" i="12"/>
  <c r="AF244" i="12" s="1"/>
  <c r="H212" i="12"/>
  <c r="AF212" i="12" s="1"/>
  <c r="H259" i="12"/>
  <c r="AF259" i="12" s="1"/>
  <c r="H241" i="12"/>
  <c r="AF241" i="12" s="1"/>
  <c r="S300" i="12"/>
  <c r="T300" i="12" s="1"/>
  <c r="AB300" i="12" s="1"/>
  <c r="H215" i="12"/>
  <c r="AF215" i="12" s="1"/>
  <c r="H216" i="12"/>
  <c r="AF216" i="12" s="1"/>
  <c r="H261" i="12"/>
  <c r="AF261" i="12" s="1"/>
  <c r="H209" i="12"/>
  <c r="AF209" i="12" s="1"/>
  <c r="H161" i="12"/>
  <c r="AF161" i="12" s="1"/>
  <c r="H183" i="12"/>
  <c r="AF183" i="12" s="1"/>
  <c r="H221" i="12"/>
  <c r="AF221" i="12" s="1"/>
  <c r="H370" i="12"/>
  <c r="AF370" i="12" s="1"/>
  <c r="H239" i="12"/>
  <c r="AF239" i="12" s="1"/>
  <c r="H137" i="12"/>
  <c r="AF137" i="12" s="1"/>
  <c r="H393" i="12"/>
  <c r="AF393" i="12" s="1"/>
  <c r="H148" i="12"/>
  <c r="AF148" i="12" s="1"/>
  <c r="H155" i="12"/>
  <c r="AF155" i="12" s="1"/>
  <c r="H218" i="12"/>
  <c r="AF218" i="12" s="1"/>
  <c r="H214" i="12"/>
  <c r="AF214" i="12" s="1"/>
  <c r="H229" i="12"/>
  <c r="AF229" i="12" s="1"/>
  <c r="H158" i="12"/>
  <c r="AF158" i="12" s="1"/>
  <c r="H177" i="12"/>
  <c r="AF177" i="12" s="1"/>
  <c r="H246" i="12"/>
  <c r="AF246" i="12" s="1"/>
  <c r="H154" i="12"/>
  <c r="AF154" i="12" s="1"/>
  <c r="H157" i="12"/>
  <c r="AF157" i="12" s="1"/>
  <c r="H245" i="12"/>
  <c r="AF245" i="12" s="1"/>
  <c r="H147" i="12"/>
  <c r="AF147" i="12" s="1"/>
  <c r="H433" i="12"/>
  <c r="AF433" i="12" s="1"/>
  <c r="H336" i="12"/>
  <c r="AF336" i="12" s="1"/>
  <c r="H156" i="12"/>
  <c r="AF156" i="12" s="1"/>
  <c r="H172" i="12"/>
  <c r="AF172" i="12" s="1"/>
  <c r="H144" i="12"/>
  <c r="AF144" i="12" s="1"/>
  <c r="H192" i="12"/>
  <c r="AF192" i="12" s="1"/>
  <c r="H179" i="12"/>
  <c r="AF179" i="12" s="1"/>
  <c r="H243" i="12"/>
  <c r="AF243" i="12" s="1"/>
  <c r="H151" i="12"/>
  <c r="AF151" i="12" s="1"/>
  <c r="H268" i="12"/>
  <c r="AF268" i="12" s="1"/>
  <c r="Z387" i="12"/>
  <c r="AA387" i="12"/>
  <c r="H223" i="12"/>
  <c r="AF223" i="12" s="1"/>
  <c r="H210" i="12"/>
  <c r="AF210" i="12" s="1"/>
  <c r="H232" i="12"/>
  <c r="AF232" i="12" s="1"/>
  <c r="H266" i="12"/>
  <c r="AF266" i="12" s="1"/>
  <c r="H203" i="12"/>
  <c r="AF203" i="12" s="1"/>
  <c r="H168" i="12"/>
  <c r="AF168" i="12" s="1"/>
  <c r="H162" i="12"/>
  <c r="AF162" i="12" s="1"/>
  <c r="H242" i="12"/>
  <c r="AF242" i="12" s="1"/>
  <c r="H262" i="12"/>
  <c r="AF262" i="12" s="1"/>
  <c r="H174" i="12"/>
  <c r="AF174" i="12" s="1"/>
  <c r="H264" i="12"/>
  <c r="AF264" i="12" s="1"/>
  <c r="H256" i="12"/>
  <c r="AF256" i="12" s="1"/>
  <c r="H149" i="12"/>
  <c r="AF149" i="12" s="1"/>
  <c r="H446" i="12"/>
  <c r="AF446" i="12" s="1"/>
  <c r="H142" i="12"/>
  <c r="AF142" i="12" s="1"/>
  <c r="H175" i="12"/>
  <c r="AF175" i="12" s="1"/>
  <c r="H208" i="12"/>
  <c r="AF208" i="12" s="1"/>
  <c r="H197" i="12"/>
  <c r="AF197" i="12" s="1"/>
  <c r="H230" i="12"/>
  <c r="AF230" i="12" s="1"/>
  <c r="H141" i="12"/>
  <c r="AF141" i="12" s="1"/>
  <c r="H159" i="12"/>
  <c r="AF159" i="12" s="1"/>
  <c r="AA179" i="12"/>
  <c r="AA240" i="12"/>
  <c r="H187" i="12"/>
  <c r="AF187" i="12" s="1"/>
  <c r="H150" i="12"/>
  <c r="AF150" i="12" s="1"/>
  <c r="AF224" i="12"/>
  <c r="X164" i="12"/>
  <c r="X141" i="12"/>
  <c r="X254" i="12"/>
  <c r="X195" i="12"/>
  <c r="X152" i="12"/>
  <c r="H145" i="12"/>
  <c r="AF145" i="12" s="1"/>
  <c r="AF200" i="12"/>
  <c r="AF133" i="12"/>
  <c r="AF181" i="12"/>
  <c r="AF202" i="12"/>
  <c r="AF143" i="12"/>
  <c r="H136" i="12"/>
  <c r="AF136" i="12" s="1"/>
  <c r="X307" i="12"/>
  <c r="X334" i="12"/>
  <c r="X228" i="12"/>
  <c r="H329" i="12"/>
  <c r="AF329" i="12" s="1"/>
  <c r="H346" i="12"/>
  <c r="AF346" i="12" s="1"/>
  <c r="AF284" i="12"/>
  <c r="H364" i="12"/>
  <c r="AF364" i="12" s="1"/>
  <c r="H294" i="12"/>
  <c r="AF294" i="12" s="1"/>
  <c r="H362" i="12"/>
  <c r="AF362" i="12" s="1"/>
  <c r="X142" i="12"/>
  <c r="X250" i="12"/>
  <c r="X234" i="12"/>
  <c r="X217" i="12"/>
  <c r="AF188" i="12"/>
  <c r="X297" i="12"/>
  <c r="AF250" i="12"/>
  <c r="H270" i="12"/>
  <c r="AF270" i="12" s="1"/>
  <c r="X237" i="12"/>
  <c r="AF301" i="12"/>
  <c r="X281" i="12"/>
  <c r="AF441" i="12"/>
  <c r="H428" i="12"/>
  <c r="AF428" i="12" s="1"/>
  <c r="H451" i="12"/>
  <c r="AF451" i="12" s="1"/>
  <c r="H339" i="12"/>
  <c r="AF339" i="12" s="1"/>
  <c r="H269" i="12"/>
  <c r="AF269" i="12" s="1"/>
  <c r="H319" i="12"/>
  <c r="AF319" i="12" s="1"/>
  <c r="H387" i="12"/>
  <c r="AF387" i="12" s="1"/>
  <c r="X201" i="12"/>
  <c r="X213" i="12"/>
  <c r="X206" i="12"/>
  <c r="X159" i="12"/>
  <c r="X162" i="12"/>
  <c r="X147" i="12"/>
  <c r="X239" i="12"/>
  <c r="H388" i="12"/>
  <c r="AF388" i="12" s="1"/>
  <c r="X451" i="12"/>
  <c r="H367" i="12"/>
  <c r="AF367" i="12" s="1"/>
  <c r="H406" i="12"/>
  <c r="AF406" i="12" s="1"/>
  <c r="H385" i="12"/>
  <c r="AF385" i="12" s="1"/>
  <c r="H437" i="12"/>
  <c r="AF437" i="12" s="1"/>
  <c r="X235" i="12"/>
  <c r="X224" i="12"/>
  <c r="X238" i="12"/>
  <c r="X137" i="12"/>
  <c r="X176" i="12"/>
  <c r="X133" i="12"/>
  <c r="X193" i="12"/>
  <c r="AF180" i="12"/>
  <c r="X207" i="12"/>
  <c r="X136" i="12"/>
  <c r="H213" i="12"/>
  <c r="AF213" i="12" s="1"/>
  <c r="X251" i="12"/>
  <c r="AF322" i="12"/>
  <c r="H412" i="12"/>
  <c r="AF412" i="12" s="1"/>
  <c r="H402" i="12"/>
  <c r="AF402" i="12" s="1"/>
  <c r="H408" i="12"/>
  <c r="AF408" i="12" s="1"/>
  <c r="H473" i="12"/>
  <c r="AF473" i="12" s="1"/>
  <c r="X229" i="12"/>
  <c r="X211" i="12"/>
  <c r="X248" i="12"/>
  <c r="AF217" i="12"/>
  <c r="AF220" i="12"/>
  <c r="X168" i="12"/>
  <c r="X169" i="12"/>
  <c r="X274" i="12"/>
  <c r="X314" i="12"/>
  <c r="H333" i="12"/>
  <c r="AF333" i="12" s="1"/>
  <c r="H372" i="12"/>
  <c r="AF372" i="12" s="1"/>
  <c r="AF431" i="12"/>
  <c r="H460" i="12"/>
  <c r="AF460" i="12" s="1"/>
  <c r="H332" i="12"/>
  <c r="AF332" i="12" s="1"/>
  <c r="H482" i="12"/>
  <c r="AF482" i="12" s="1"/>
  <c r="H295" i="12"/>
  <c r="AF295" i="12" s="1"/>
  <c r="H275" i="12"/>
  <c r="AF275" i="12" s="1"/>
  <c r="H352" i="12"/>
  <c r="AF352" i="12" s="1"/>
  <c r="X219" i="12"/>
  <c r="X431" i="12"/>
  <c r="X158" i="12"/>
  <c r="X319" i="12"/>
  <c r="X344" i="12"/>
  <c r="X277" i="12"/>
  <c r="X356" i="12"/>
  <c r="H476" i="12"/>
  <c r="AF476" i="12" s="1"/>
  <c r="H273" i="12"/>
  <c r="AF273" i="12" s="1"/>
  <c r="H383" i="12"/>
  <c r="AF383" i="12" s="1"/>
  <c r="H360" i="12"/>
  <c r="AF360" i="12" s="1"/>
  <c r="H442" i="12"/>
  <c r="AF442" i="12" s="1"/>
  <c r="X180" i="12"/>
  <c r="X214" i="12"/>
  <c r="X230" i="12"/>
  <c r="X161" i="12"/>
  <c r="X172" i="12"/>
  <c r="X220" i="12"/>
  <c r="X148" i="12"/>
  <c r="X188" i="12"/>
  <c r="X288" i="12"/>
  <c r="X340" i="12"/>
  <c r="AF309" i="12"/>
  <c r="X479" i="12"/>
  <c r="H415" i="12"/>
  <c r="AF415" i="12" s="1"/>
  <c r="H384" i="12"/>
  <c r="AF384" i="12" s="1"/>
  <c r="H361" i="12"/>
  <c r="AF361" i="12" s="1"/>
  <c r="H300" i="12"/>
  <c r="AF300" i="12" s="1"/>
  <c r="H391" i="12"/>
  <c r="AF391" i="12" s="1"/>
  <c r="H297" i="12"/>
  <c r="AF297" i="12" s="1"/>
  <c r="H299" i="12"/>
  <c r="AF299" i="12" s="1"/>
  <c r="H478" i="12"/>
  <c r="AF478" i="12" s="1"/>
  <c r="H490" i="12"/>
  <c r="AF490" i="12" s="1"/>
  <c r="H427" i="12"/>
  <c r="AF427" i="12" s="1"/>
  <c r="X212" i="12"/>
  <c r="X171" i="12"/>
  <c r="X270" i="12"/>
  <c r="X177" i="12"/>
  <c r="AF189" i="12"/>
  <c r="AF234" i="12"/>
  <c r="X154" i="12"/>
  <c r="X216" i="12"/>
  <c r="AF176" i="12"/>
  <c r="AF396" i="12"/>
  <c r="AF272" i="12"/>
  <c r="H449" i="12"/>
  <c r="AF449" i="12" s="1"/>
  <c r="H457" i="12"/>
  <c r="AF457" i="12" s="1"/>
  <c r="AF432" i="12"/>
  <c r="H323" i="12"/>
  <c r="AF323" i="12" s="1"/>
  <c r="H376" i="12"/>
  <c r="AF376" i="12" s="1"/>
  <c r="H291" i="12"/>
  <c r="AF291" i="12" s="1"/>
  <c r="X256" i="12"/>
  <c r="X264" i="12"/>
  <c r="X221" i="12"/>
  <c r="H152" i="12"/>
  <c r="AF152" i="12" s="1"/>
  <c r="X249" i="12"/>
  <c r="AA138" i="12"/>
  <c r="X202" i="12"/>
  <c r="AF199" i="12"/>
  <c r="X298" i="12"/>
  <c r="X422" i="12"/>
  <c r="H375" i="12"/>
  <c r="AF375" i="12" s="1"/>
  <c r="AF471" i="12"/>
  <c r="H414" i="12"/>
  <c r="AF414" i="12" s="1"/>
  <c r="H278" i="12"/>
  <c r="AF278" i="12" s="1"/>
  <c r="H390" i="12"/>
  <c r="AF390" i="12" s="1"/>
  <c r="H440" i="12"/>
  <c r="AF440" i="12" s="1"/>
  <c r="X189" i="12"/>
  <c r="X191" i="12"/>
  <c r="X263" i="12"/>
  <c r="X257" i="12"/>
  <c r="AF201" i="12"/>
  <c r="X203" i="12"/>
  <c r="X350" i="12"/>
  <c r="X379" i="12"/>
  <c r="AF369" i="12"/>
  <c r="H450" i="12"/>
  <c r="AF450" i="12" s="1"/>
  <c r="H325" i="12"/>
  <c r="AF325" i="12" s="1"/>
  <c r="H424" i="12"/>
  <c r="AF424" i="12" s="1"/>
  <c r="H286" i="12"/>
  <c r="AF286" i="12" s="1"/>
  <c r="H477" i="12"/>
  <c r="AF477" i="12" s="1"/>
  <c r="H423" i="12"/>
  <c r="AF423" i="12" s="1"/>
  <c r="X231" i="12"/>
  <c r="X262" i="12"/>
  <c r="H205" i="12"/>
  <c r="AF205" i="12" s="1"/>
  <c r="X352" i="12"/>
  <c r="X134" i="12"/>
  <c r="AF260" i="12"/>
  <c r="H479" i="12"/>
  <c r="AF479" i="12" s="1"/>
  <c r="H327" i="12"/>
  <c r="AF327" i="12" s="1"/>
  <c r="X3871" i="12"/>
  <c r="X3866" i="12"/>
  <c r="X3893" i="12"/>
  <c r="X3881" i="12"/>
  <c r="X3898" i="12"/>
  <c r="X3897" i="12"/>
  <c r="X3922" i="12"/>
  <c r="X3925" i="12"/>
  <c r="X3896" i="12"/>
  <c r="X3916" i="12"/>
  <c r="X3878" i="12"/>
  <c r="X3912" i="12"/>
  <c r="X3891" i="12"/>
  <c r="X3904" i="12"/>
  <c r="X3886" i="12"/>
  <c r="X3913" i="12"/>
  <c r="X3927" i="12"/>
  <c r="X3901" i="12"/>
  <c r="X3933" i="12"/>
  <c r="X3899" i="12"/>
  <c r="X3923" i="12"/>
  <c r="X3880" i="12"/>
  <c r="X3835" i="12"/>
  <c r="X3890" i="12"/>
  <c r="X3849" i="12"/>
  <c r="X3889" i="12"/>
  <c r="X3908" i="12"/>
  <c r="X3926" i="12"/>
  <c r="X3928" i="12"/>
  <c r="X3888" i="12"/>
  <c r="X3834" i="12"/>
  <c r="X3900" i="12"/>
  <c r="X3931" i="12"/>
  <c r="X3930" i="12"/>
  <c r="X3905" i="12"/>
  <c r="X3882" i="12"/>
  <c r="X3903" i="12"/>
  <c r="X3867" i="12"/>
  <c r="X3837" i="12"/>
  <c r="X3856" i="12"/>
  <c r="X3917" i="12"/>
  <c r="X3885" i="12"/>
  <c r="X3848" i="12"/>
  <c r="X3934" i="12"/>
  <c r="X3883" i="12"/>
  <c r="X3924" i="12"/>
  <c r="X3895" i="12"/>
  <c r="X3833" i="12"/>
  <c r="X3831" i="12"/>
  <c r="X3772" i="12"/>
  <c r="X3863" i="12"/>
  <c r="X3932" i="12"/>
  <c r="X3920" i="12"/>
  <c r="X3769" i="12"/>
  <c r="X3748" i="12"/>
  <c r="X3843" i="12"/>
  <c r="X3909" i="12"/>
  <c r="X3906" i="12"/>
  <c r="X3914" i="12"/>
  <c r="X3865" i="12"/>
  <c r="X3781" i="12"/>
  <c r="X3911" i="12"/>
  <c r="X3830" i="12"/>
  <c r="X3827" i="12"/>
  <c r="X3824" i="12"/>
  <c r="X3735" i="12"/>
  <c r="X3737" i="12"/>
  <c r="X3826" i="12"/>
  <c r="X3726" i="12"/>
  <c r="X3606" i="12"/>
  <c r="X3754" i="12"/>
  <c r="X3929" i="12"/>
  <c r="X3915" i="12"/>
  <c r="X3918" i="12"/>
  <c r="X3884" i="12"/>
  <c r="X3859" i="12"/>
  <c r="X3732" i="12"/>
  <c r="X3907" i="12"/>
  <c r="X3894" i="12"/>
  <c r="X3892" i="12"/>
  <c r="X3812" i="12"/>
  <c r="X3806" i="12"/>
  <c r="X3599" i="12"/>
  <c r="X3713" i="12"/>
  <c r="X3902" i="12"/>
  <c r="X3919" i="12"/>
  <c r="X3823" i="12"/>
  <c r="X3879" i="12"/>
  <c r="X3868" i="12"/>
  <c r="X3910" i="12"/>
  <c r="X3704" i="12"/>
  <c r="X3605" i="12"/>
  <c r="X3776" i="12"/>
  <c r="X3811" i="12"/>
  <c r="X3768" i="12"/>
  <c r="X3662" i="12"/>
  <c r="X3709" i="12"/>
  <c r="X3650" i="12"/>
  <c r="X3775" i="12"/>
  <c r="X3739" i="12"/>
  <c r="X3621" i="12"/>
  <c r="X3787" i="12"/>
  <c r="X3688" i="12"/>
  <c r="X3643" i="12"/>
  <c r="X3668" i="12"/>
  <c r="X3707" i="12"/>
  <c r="X3847" i="12"/>
  <c r="X3710" i="12"/>
  <c r="X3870" i="12"/>
  <c r="X3788" i="12"/>
  <c r="X3860" i="12"/>
  <c r="X3749" i="12"/>
  <c r="X3746" i="12"/>
  <c r="X3700" i="12"/>
  <c r="X3756" i="12"/>
  <c r="X3872" i="12"/>
  <c r="X3921" i="12"/>
  <c r="X3850" i="12"/>
  <c r="X3861" i="12"/>
  <c r="X3728" i="12"/>
  <c r="X3723" i="12"/>
  <c r="X3887" i="12"/>
  <c r="X3610" i="12"/>
  <c r="X3782" i="12"/>
  <c r="X3730" i="12"/>
  <c r="X3869" i="12"/>
  <c r="X3854" i="12"/>
  <c r="X3654" i="12"/>
  <c r="X3757" i="12"/>
  <c r="X3771" i="12"/>
  <c r="X3731" i="12"/>
  <c r="X3802" i="12"/>
  <c r="X3794" i="12"/>
  <c r="X3807" i="12"/>
  <c r="X3721" i="12"/>
  <c r="X3640" i="12"/>
  <c r="X3733" i="12"/>
  <c r="X3762" i="12"/>
  <c r="X3832" i="12"/>
  <c r="X3783" i="12"/>
  <c r="X3625" i="12"/>
  <c r="X3804" i="12"/>
  <c r="X3718" i="12"/>
  <c r="X3766" i="12"/>
  <c r="X3720" i="12"/>
  <c r="X3681" i="12"/>
  <c r="X3873" i="12"/>
  <c r="X3813" i="12"/>
  <c r="X3740" i="12"/>
  <c r="X3770" i="12"/>
  <c r="X3736" i="12"/>
  <c r="X3743" i="12"/>
  <c r="X3684" i="12"/>
  <c r="X3838" i="12"/>
  <c r="X3773" i="12"/>
  <c r="X3630" i="12"/>
  <c r="X3717" i="12"/>
  <c r="X3767" i="12"/>
  <c r="X3828" i="12"/>
  <c r="X3814" i="12"/>
  <c r="X3622" i="12"/>
  <c r="X3876" i="12"/>
  <c r="X3745" i="12"/>
  <c r="X3683" i="12"/>
  <c r="X3696" i="12"/>
  <c r="X3808" i="12"/>
  <c r="X3798" i="12"/>
  <c r="X3644" i="12"/>
  <c r="X3774" i="12"/>
  <c r="X3809" i="12"/>
  <c r="X3875" i="12"/>
  <c r="X3819" i="12"/>
  <c r="X3695" i="12"/>
  <c r="X3779" i="12"/>
  <c r="X3800" i="12"/>
  <c r="X3751" i="12"/>
  <c r="X3669" i="12"/>
  <c r="X3853" i="12"/>
  <c r="X3839" i="12"/>
  <c r="X3595" i="12"/>
  <c r="X3675" i="12"/>
  <c r="X3805" i="12"/>
  <c r="X3661" i="12"/>
  <c r="X3629" i="12"/>
  <c r="X3705" i="12"/>
  <c r="X3734" i="12"/>
  <c r="X3691" i="12"/>
  <c r="X3840" i="12"/>
  <c r="X3862" i="12"/>
  <c r="X3673" i="12"/>
  <c r="X3852" i="12"/>
  <c r="X3699" i="12"/>
  <c r="X3752" i="12"/>
  <c r="X3793" i="12"/>
  <c r="X3714" i="12"/>
  <c r="X3626" i="12"/>
  <c r="X3729" i="12"/>
  <c r="X3628" i="12"/>
  <c r="X3649" i="12"/>
  <c r="X3594" i="12"/>
  <c r="X3855" i="12"/>
  <c r="X3810" i="12"/>
  <c r="X3666" i="12"/>
  <c r="X3663" i="12"/>
  <c r="X3789" i="12"/>
  <c r="X3719" i="12"/>
  <c r="X3744" i="12"/>
  <c r="X3711" i="12"/>
  <c r="X3765" i="12"/>
  <c r="X3667" i="12"/>
  <c r="X3655" i="12"/>
  <c r="X3777" i="12"/>
  <c r="X3764" i="12"/>
  <c r="X3844" i="12"/>
  <c r="X3780" i="12"/>
  <c r="X3687" i="12"/>
  <c r="X3857" i="12"/>
  <c r="X3801" i="12"/>
  <c r="X3758" i="12"/>
  <c r="X3631" i="12"/>
  <c r="X3638" i="12"/>
  <c r="X3698" i="12"/>
  <c r="X3759" i="12"/>
  <c r="X3864" i="12"/>
  <c r="X3716" i="12"/>
  <c r="X3679" i="12"/>
  <c r="X3642" i="12"/>
  <c r="X3829" i="12"/>
  <c r="X3755" i="12"/>
  <c r="X3817" i="12"/>
  <c r="X3701" i="12"/>
  <c r="X3790" i="12"/>
  <c r="X3818" i="12"/>
  <c r="X3747" i="12"/>
  <c r="X3680" i="12"/>
  <c r="X3620" i="12"/>
  <c r="X3784" i="12"/>
  <c r="X3815" i="12"/>
  <c r="X3703" i="12"/>
  <c r="X3627" i="12"/>
  <c r="X3694" i="12"/>
  <c r="X3820" i="12"/>
  <c r="X3792" i="12"/>
  <c r="X3799" i="12"/>
  <c r="X3786" i="12"/>
  <c r="X3851" i="12"/>
  <c r="X3647" i="12"/>
  <c r="X3796" i="12"/>
  <c r="X3686" i="12"/>
  <c r="X3836" i="12"/>
  <c r="X3877" i="12"/>
  <c r="X3741" i="12"/>
  <c r="X3842" i="12"/>
  <c r="X3760" i="12"/>
  <c r="X3657" i="12"/>
  <c r="X3674" i="12"/>
  <c r="X3803" i="12"/>
  <c r="X3724" i="12"/>
  <c r="X3738" i="12"/>
  <c r="X3706" i="12"/>
  <c r="X3692" i="12"/>
  <c r="X3697" i="12"/>
  <c r="X3858" i="12"/>
  <c r="X3785" i="12"/>
  <c r="X3761" i="12"/>
  <c r="X3678" i="12"/>
  <c r="X3608" i="12"/>
  <c r="X3795" i="12"/>
  <c r="X3615" i="12"/>
  <c r="X3725" i="12"/>
  <c r="X3676" i="12"/>
  <c r="X3677" i="12"/>
  <c r="X3682" i="12"/>
  <c r="X3874" i="12"/>
  <c r="X3659" i="12"/>
  <c r="X3753" i="12"/>
  <c r="X3693" i="12"/>
  <c r="X3689" i="12"/>
  <c r="X3712" i="12"/>
  <c r="X3612" i="12"/>
  <c r="X3609" i="12"/>
  <c r="X3845" i="12"/>
  <c r="X3664" i="12"/>
  <c r="X3821" i="12"/>
  <c r="X3722" i="12"/>
  <c r="X3825" i="12"/>
  <c r="X3690" i="12"/>
  <c r="X3702" i="12"/>
  <c r="X3816" i="12"/>
  <c r="X3671" i="12"/>
  <c r="X3778" i="12"/>
  <c r="X3727" i="12"/>
  <c r="X3652" i="12"/>
  <c r="X3660" i="12"/>
  <c r="X3665" i="12"/>
  <c r="X3708" i="12"/>
  <c r="X3658" i="12"/>
  <c r="X3601" i="12"/>
  <c r="X3623" i="12"/>
  <c r="X3822" i="12"/>
  <c r="X3602" i="12"/>
  <c r="X3636" i="12"/>
  <c r="X3639" i="12"/>
  <c r="X3593" i="12"/>
  <c r="X3362" i="12"/>
  <c r="X3469" i="12"/>
  <c r="X3624" i="12"/>
  <c r="X3618" i="12"/>
  <c r="X3543" i="12"/>
  <c r="X3715" i="12"/>
  <c r="X3685" i="12"/>
  <c r="X3555" i="12"/>
  <c r="X3527" i="12"/>
  <c r="X3365" i="12"/>
  <c r="X3763" i="12"/>
  <c r="X3500" i="12"/>
  <c r="X3591" i="12"/>
  <c r="X3428" i="12"/>
  <c r="X3468" i="12"/>
  <c r="X3791" i="12"/>
  <c r="X3512" i="12"/>
  <c r="X3499" i="12"/>
  <c r="X3373" i="12"/>
  <c r="X3645" i="12"/>
  <c r="X3453" i="12"/>
  <c r="X3455" i="12"/>
  <c r="X3750" i="12"/>
  <c r="X3651" i="12"/>
  <c r="X3672" i="12"/>
  <c r="X3641" i="12"/>
  <c r="X3797" i="12"/>
  <c r="X3598" i="12"/>
  <c r="X3386" i="12"/>
  <c r="X3483" i="12"/>
  <c r="X3670" i="12"/>
  <c r="X3742" i="12"/>
  <c r="X3841" i="12"/>
  <c r="X3846" i="12"/>
  <c r="X3656" i="12"/>
  <c r="X3422" i="12"/>
  <c r="X3635" i="12"/>
  <c r="X3546" i="12"/>
  <c r="X3487" i="12"/>
  <c r="X3466" i="12"/>
  <c r="X3523" i="12"/>
  <c r="X3556" i="12"/>
  <c r="X3470" i="12"/>
  <c r="X3381" i="12"/>
  <c r="X3573" i="12"/>
  <c r="X3501" i="12"/>
  <c r="X3585" i="12"/>
  <c r="X3547" i="12"/>
  <c r="X3521" i="12"/>
  <c r="X3357" i="12"/>
  <c r="X3619" i="12"/>
  <c r="X3579" i="12"/>
  <c r="X3570" i="12"/>
  <c r="X3534" i="12"/>
  <c r="X3416" i="12"/>
  <c r="X3395" i="12"/>
  <c r="X3434" i="12"/>
  <c r="X3613" i="12"/>
  <c r="X3431" i="12"/>
  <c r="X3569" i="12"/>
  <c r="X3580" i="12"/>
  <c r="X3567" i="12"/>
  <c r="X3495" i="12"/>
  <c r="X3440" i="12"/>
  <c r="X3578" i="12"/>
  <c r="X3616" i="12"/>
  <c r="X3637" i="12"/>
  <c r="X3568" i="12"/>
  <c r="X3648" i="12"/>
  <c r="X3475" i="12"/>
  <c r="X3401" i="12"/>
  <c r="X3583" i="12"/>
  <c r="X3508" i="12"/>
  <c r="X3429" i="12"/>
  <c r="X3491" i="12"/>
  <c r="X3633" i="12"/>
  <c r="X3488" i="12"/>
  <c r="X3574" i="12"/>
  <c r="X3559" i="12"/>
  <c r="X3367" i="12"/>
  <c r="X3424" i="12"/>
  <c r="X3509" i="12"/>
  <c r="X3561" i="12"/>
  <c r="X3378" i="12"/>
  <c r="X3477" i="12"/>
  <c r="X3604" i="12"/>
  <c r="X3544" i="12"/>
  <c r="X3514" i="12"/>
  <c r="X3614" i="12"/>
  <c r="X3533" i="12"/>
  <c r="X3597" i="12"/>
  <c r="X3414" i="12"/>
  <c r="X3646" i="12"/>
  <c r="X3588" i="12"/>
  <c r="X3576" i="12"/>
  <c r="X3502" i="12"/>
  <c r="X3515" i="12"/>
  <c r="X3540" i="12"/>
  <c r="X3457" i="12"/>
  <c r="X3445" i="12"/>
  <c r="X3557" i="12"/>
  <c r="X3443" i="12"/>
  <c r="X3433" i="12"/>
  <c r="X3448" i="12"/>
  <c r="X3506" i="12"/>
  <c r="X3493" i="12"/>
  <c r="X3397" i="12"/>
  <c r="X3446" i="12"/>
  <c r="X3575" i="12"/>
  <c r="X3554" i="12"/>
  <c r="X3439" i="12"/>
  <c r="X3553" i="12"/>
  <c r="X3497" i="12"/>
  <c r="X3503" i="12"/>
  <c r="X3581" i="12"/>
  <c r="X3447" i="12"/>
  <c r="X3529" i="12"/>
  <c r="X3565" i="12"/>
  <c r="X3465" i="12"/>
  <c r="X3415" i="12"/>
  <c r="X3368" i="12"/>
  <c r="X3531" i="12"/>
  <c r="X3532" i="12"/>
  <c r="X3450" i="12"/>
  <c r="X3412" i="12"/>
  <c r="X3520" i="12"/>
  <c r="X3496" i="12"/>
  <c r="X3444" i="12"/>
  <c r="X3552" i="12"/>
  <c r="X3600" i="12"/>
  <c r="X3384" i="12"/>
  <c r="X3380" i="12"/>
  <c r="X3511" i="12"/>
  <c r="X3460" i="12"/>
  <c r="X3505" i="12"/>
  <c r="X3634" i="12"/>
  <c r="X3482" i="12"/>
  <c r="X3371" i="12"/>
  <c r="X3589" i="12"/>
  <c r="X3498" i="12"/>
  <c r="X3473" i="12"/>
  <c r="X3537" i="12"/>
  <c r="X3560" i="12"/>
  <c r="X3441" i="12"/>
  <c r="X3467" i="12"/>
  <c r="X3479" i="12"/>
  <c r="X3480" i="12"/>
  <c r="X3374" i="12"/>
  <c r="X3551" i="12"/>
  <c r="X3436" i="12"/>
  <c r="X3577" i="12"/>
  <c r="X3426" i="12"/>
  <c r="X3421" i="12"/>
  <c r="X3586" i="12"/>
  <c r="X3530" i="12"/>
  <c r="X3525" i="12"/>
  <c r="X3541" i="12"/>
  <c r="X3526" i="12"/>
  <c r="X3566" i="12"/>
  <c r="X3459" i="12"/>
  <c r="X3471" i="12"/>
  <c r="X3379" i="12"/>
  <c r="X3611" i="12"/>
  <c r="X3394" i="12"/>
  <c r="X3596" i="12"/>
  <c r="X3461" i="12"/>
  <c r="X3375" i="12"/>
  <c r="X3571" i="12"/>
  <c r="X3420" i="12"/>
  <c r="X3438" i="12"/>
  <c r="X3369" i="12"/>
  <c r="X3517" i="12"/>
  <c r="X3535" i="12"/>
  <c r="X3423" i="12"/>
  <c r="X3516" i="12"/>
  <c r="X3406" i="12"/>
  <c r="X3607" i="12"/>
  <c r="X3504" i="12"/>
  <c r="X3481" i="12"/>
  <c r="X3411" i="12"/>
  <c r="X3587" i="12"/>
  <c r="X3538" i="12"/>
  <c r="X3564" i="12"/>
  <c r="X3524" i="12"/>
  <c r="X3519" i="12"/>
  <c r="X3456" i="12"/>
  <c r="X3430" i="12"/>
  <c r="X3592" i="12"/>
  <c r="X3478" i="12"/>
  <c r="X3442" i="12"/>
  <c r="X3550" i="12"/>
  <c r="X3494" i="12"/>
  <c r="X3617" i="12"/>
  <c r="X3387" i="12"/>
  <c r="X3474" i="12"/>
  <c r="X3510" i="12"/>
  <c r="X3464" i="12"/>
  <c r="X3486" i="12"/>
  <c r="X3472" i="12"/>
  <c r="X3413" i="12"/>
  <c r="X3492" i="12"/>
  <c r="X3449" i="12"/>
  <c r="X3539" i="12"/>
  <c r="X3518" i="12"/>
  <c r="X3476" i="12"/>
  <c r="X3454" i="12"/>
  <c r="X3451" i="12"/>
  <c r="X3536" i="12"/>
  <c r="X3432" i="12"/>
  <c r="X3590" i="12"/>
  <c r="X3632" i="12"/>
  <c r="X3489" i="12"/>
  <c r="X3425" i="12"/>
  <c r="X3385" i="12"/>
  <c r="X3283" i="12"/>
  <c r="X3507" i="12"/>
  <c r="X3562" i="12"/>
  <c r="X3528" i="12"/>
  <c r="X3392" i="12"/>
  <c r="X3360" i="12"/>
  <c r="X3217" i="12"/>
  <c r="X3558" i="12"/>
  <c r="X3485" i="12"/>
  <c r="X3522" i="12"/>
  <c r="X3548" i="12"/>
  <c r="X3463" i="12"/>
  <c r="X3545" i="12"/>
  <c r="X3419" i="12"/>
  <c r="X3584" i="12"/>
  <c r="X3452" i="12"/>
  <c r="X3399" i="12"/>
  <c r="X3572" i="12"/>
  <c r="X3405" i="12"/>
  <c r="X3549" i="12"/>
  <c r="X3513" i="12"/>
  <c r="X3462" i="12"/>
  <c r="X3653" i="12"/>
  <c r="X3427" i="12"/>
  <c r="X3382" i="12"/>
  <c r="X3603" i="12"/>
  <c r="X3542" i="12"/>
  <c r="X3435" i="12"/>
  <c r="X3563" i="12"/>
  <c r="X3376" i="12"/>
  <c r="X3458" i="12"/>
  <c r="X3410" i="12"/>
  <c r="X3417" i="12"/>
  <c r="X3393" i="12"/>
  <c r="X3319" i="12"/>
  <c r="X3295" i="12"/>
  <c r="X3154" i="12"/>
  <c r="X3349" i="12"/>
  <c r="X3582" i="12"/>
  <c r="X3262" i="12"/>
  <c r="X3383" i="12"/>
  <c r="X3209" i="12"/>
  <c r="X3350" i="12"/>
  <c r="X3229" i="12"/>
  <c r="X3227" i="12"/>
  <c r="X3149" i="12"/>
  <c r="X3282" i="12"/>
  <c r="X3484" i="12"/>
  <c r="X3391" i="12"/>
  <c r="X3274" i="12"/>
  <c r="X3175" i="12"/>
  <c r="X3332" i="12"/>
  <c r="X3318" i="12"/>
  <c r="X3402" i="12"/>
  <c r="X3156" i="12"/>
  <c r="X3223" i="12"/>
  <c r="X3236" i="12"/>
  <c r="X3270" i="12"/>
  <c r="X3204" i="12"/>
  <c r="X3169" i="12"/>
  <c r="X3296" i="12"/>
  <c r="X3490" i="12"/>
  <c r="X3257" i="12"/>
  <c r="X3341" i="12"/>
  <c r="X3346" i="12"/>
  <c r="X3186" i="12"/>
  <c r="X3142" i="12"/>
  <c r="X3364" i="12"/>
  <c r="X3303" i="12"/>
  <c r="X3400" i="12"/>
  <c r="X3396" i="12"/>
  <c r="X3192" i="12"/>
  <c r="X3180" i="12"/>
  <c r="X3161" i="12"/>
  <c r="X3345" i="12"/>
  <c r="X3289" i="12"/>
  <c r="X3344" i="12"/>
  <c r="X3353" i="12"/>
  <c r="X3126" i="12"/>
  <c r="X3330" i="12"/>
  <c r="X3193" i="12"/>
  <c r="X3390" i="12"/>
  <c r="X3271" i="12"/>
  <c r="X3327" i="12"/>
  <c r="X3242" i="12"/>
  <c r="X3200" i="12"/>
  <c r="X3130" i="12"/>
  <c r="X3340" i="12"/>
  <c r="X3389" i="12"/>
  <c r="X3234" i="12"/>
  <c r="X3363" i="12"/>
  <c r="X3226" i="12"/>
  <c r="X3370" i="12"/>
  <c r="X3129" i="12"/>
  <c r="X3188" i="12"/>
  <c r="X3245" i="12"/>
  <c r="X3153" i="12"/>
  <c r="X3307" i="12"/>
  <c r="X3437" i="12"/>
  <c r="X3250" i="12"/>
  <c r="X3255" i="12"/>
  <c r="X3299" i="12"/>
  <c r="X3334" i="12"/>
  <c r="X3140" i="12"/>
  <c r="X3244" i="12"/>
  <c r="X3148" i="12"/>
  <c r="X3321" i="12"/>
  <c r="X3313" i="12"/>
  <c r="X3361" i="12"/>
  <c r="X3125" i="12"/>
  <c r="X3277" i="12"/>
  <c r="X3328" i="12"/>
  <c r="X3301" i="12"/>
  <c r="X3314" i="12"/>
  <c r="X3372" i="12"/>
  <c r="X3225" i="12"/>
  <c r="X3281" i="12"/>
  <c r="X3288" i="12"/>
  <c r="X3325" i="12"/>
  <c r="X3185" i="12"/>
  <c r="X3196" i="12"/>
  <c r="X3316" i="12"/>
  <c r="X3284" i="12"/>
  <c r="X3159" i="12"/>
  <c r="X3287" i="12"/>
  <c r="X3145" i="12"/>
  <c r="X3331" i="12"/>
  <c r="X3315" i="12"/>
  <c r="X3366" i="12"/>
  <c r="X3172" i="12"/>
  <c r="X3219" i="12"/>
  <c r="X3404" i="12"/>
  <c r="X3355" i="12"/>
  <c r="X3323" i="12"/>
  <c r="X3243" i="12"/>
  <c r="X3213" i="12"/>
  <c r="X3237" i="12"/>
  <c r="X3290" i="12"/>
  <c r="X3280" i="12"/>
  <c r="X3246" i="12"/>
  <c r="X3201" i="12"/>
  <c r="X3171" i="12"/>
  <c r="X3265" i="12"/>
  <c r="X3260" i="12"/>
  <c r="X3139" i="12"/>
  <c r="X3168" i="12"/>
  <c r="X3352" i="12"/>
  <c r="X3317" i="12"/>
  <c r="X3418" i="12"/>
  <c r="X3343" i="12"/>
  <c r="X3157" i="12"/>
  <c r="X3329" i="12"/>
  <c r="X3409" i="12"/>
  <c r="X3249" i="12"/>
  <c r="X3174" i="12"/>
  <c r="X3268" i="12"/>
  <c r="X3211" i="12"/>
  <c r="X3198" i="12"/>
  <c r="X3189" i="12"/>
  <c r="X3232" i="12"/>
  <c r="X3210" i="12"/>
  <c r="X3259" i="12"/>
  <c r="X3306" i="12"/>
  <c r="X3356" i="12"/>
  <c r="X3123" i="12"/>
  <c r="X3326" i="12"/>
  <c r="X3143" i="12"/>
  <c r="X3310" i="12"/>
  <c r="X3302" i="12"/>
  <c r="X3388" i="12"/>
  <c r="X3158" i="12"/>
  <c r="X3335" i="12"/>
  <c r="X3166" i="12"/>
  <c r="X3202" i="12"/>
  <c r="X3294" i="12"/>
  <c r="X3324" i="12"/>
  <c r="X3279" i="12"/>
  <c r="X3164" i="12"/>
  <c r="X3276" i="12"/>
  <c r="X3184" i="12"/>
  <c r="X3286" i="12"/>
  <c r="X3183" i="12"/>
  <c r="X3304" i="12"/>
  <c r="X3267" i="12"/>
  <c r="X3124" i="12"/>
  <c r="X3339" i="12"/>
  <c r="X3151" i="12"/>
  <c r="X3147" i="12"/>
  <c r="X3253" i="12"/>
  <c r="X3241" i="12"/>
  <c r="X3347" i="12"/>
  <c r="X3240" i="12"/>
  <c r="X3187" i="12"/>
  <c r="X3312" i="12"/>
  <c r="X3190" i="12"/>
  <c r="X3278" i="12"/>
  <c r="X3179" i="12"/>
  <c r="X3212" i="12"/>
  <c r="X3305" i="12"/>
  <c r="X3233" i="12"/>
  <c r="X3377" i="12"/>
  <c r="X3297" i="12"/>
  <c r="X3337" i="12"/>
  <c r="X3273" i="12"/>
  <c r="X3311" i="12"/>
  <c r="X3220" i="12"/>
  <c r="X3182" i="12"/>
  <c r="X3178" i="12"/>
  <c r="X3135" i="12"/>
  <c r="X3137" i="12"/>
  <c r="X3252" i="12"/>
  <c r="X3197" i="12"/>
  <c r="X3152" i="12"/>
  <c r="X3181" i="12"/>
  <c r="X3258" i="12"/>
  <c r="X3269" i="12"/>
  <c r="X3205" i="12"/>
  <c r="X3199" i="12"/>
  <c r="X3298" i="12"/>
  <c r="X3348" i="12"/>
  <c r="X3214" i="12"/>
  <c r="X3235" i="12"/>
  <c r="X3336" i="12"/>
  <c r="X3407" i="12"/>
  <c r="X3230" i="12"/>
  <c r="X3292" i="12"/>
  <c r="X3218" i="12"/>
  <c r="X3144" i="12"/>
  <c r="X3173" i="12"/>
  <c r="X3300" i="12"/>
  <c r="X3263" i="12"/>
  <c r="X3308" i="12"/>
  <c r="X3266" i="12"/>
  <c r="X3408" i="12"/>
  <c r="X3221" i="12"/>
  <c r="X3293" i="12"/>
  <c r="X3207" i="12"/>
  <c r="X3358" i="12"/>
  <c r="X3254" i="12"/>
  <c r="X3203" i="12"/>
  <c r="X3231" i="12"/>
  <c r="X3215" i="12"/>
  <c r="X3248" i="12"/>
  <c r="X3094" i="12"/>
  <c r="X3007" i="12"/>
  <c r="X3074" i="12"/>
  <c r="X3050" i="12"/>
  <c r="X2941" i="12"/>
  <c r="X3134" i="12"/>
  <c r="X3275" i="12"/>
  <c r="X3191" i="12"/>
  <c r="X2996" i="12"/>
  <c r="X2940" i="12"/>
  <c r="X3045" i="12"/>
  <c r="X2882" i="12"/>
  <c r="X3194" i="12"/>
  <c r="X3216" i="12"/>
  <c r="X3136" i="12"/>
  <c r="X3119" i="12"/>
  <c r="X3261" i="12"/>
  <c r="X3228" i="12"/>
  <c r="X3224" i="12"/>
  <c r="X3177" i="12"/>
  <c r="X3398" i="12"/>
  <c r="X3354" i="12"/>
  <c r="X3351" i="12"/>
  <c r="X3072" i="12"/>
  <c r="X3322" i="12"/>
  <c r="X3053" i="12"/>
  <c r="X2912" i="12"/>
  <c r="X2989" i="12"/>
  <c r="X3098" i="12"/>
  <c r="X2935" i="12"/>
  <c r="X3291" i="12"/>
  <c r="X3247" i="12"/>
  <c r="X3131" i="12"/>
  <c r="X2915" i="12"/>
  <c r="X2939" i="12"/>
  <c r="X3110" i="12"/>
  <c r="X3338" i="12"/>
  <c r="X3342" i="12"/>
  <c r="X3238" i="12"/>
  <c r="X3320" i="12"/>
  <c r="X3206" i="12"/>
  <c r="X3055" i="12"/>
  <c r="X3022" i="12"/>
  <c r="X2918" i="12"/>
  <c r="X3359" i="12"/>
  <c r="X3264" i="12"/>
  <c r="X3222" i="12"/>
  <c r="X3122" i="12"/>
  <c r="X3015" i="12"/>
  <c r="X3023" i="12"/>
  <c r="X2928" i="12"/>
  <c r="X2943" i="12"/>
  <c r="X3403" i="12"/>
  <c r="X3309" i="12"/>
  <c r="X3150" i="12"/>
  <c r="X3160" i="12"/>
  <c r="X3272" i="12"/>
  <c r="X3103" i="12"/>
  <c r="X3096" i="12"/>
  <c r="X3062" i="12"/>
  <c r="X2922" i="12"/>
  <c r="X3121" i="12"/>
  <c r="X3138" i="12"/>
  <c r="X3132" i="12"/>
  <c r="X3333" i="12"/>
  <c r="X3195" i="12"/>
  <c r="X3256" i="12"/>
  <c r="X3029" i="12"/>
  <c r="X3046" i="12"/>
  <c r="X3285" i="12"/>
  <c r="X3251" i="12"/>
  <c r="X3120" i="12"/>
  <c r="X3013" i="12"/>
  <c r="X3176" i="12"/>
  <c r="X3079" i="12"/>
  <c r="X2886" i="12"/>
  <c r="X2892" i="12"/>
  <c r="X2921" i="12"/>
  <c r="X2916" i="12"/>
  <c r="X2970" i="12"/>
  <c r="X3100" i="12"/>
  <c r="X3039" i="12"/>
  <c r="X3146" i="12"/>
  <c r="X3056" i="12"/>
  <c r="X2901" i="12"/>
  <c r="X3042" i="12"/>
  <c r="X2938" i="12"/>
  <c r="X3019" i="12"/>
  <c r="X2987" i="12"/>
  <c r="X3010" i="12"/>
  <c r="X3087" i="12"/>
  <c r="X2899" i="12"/>
  <c r="X2964" i="12"/>
  <c r="X3088" i="12"/>
  <c r="X3047" i="12"/>
  <c r="X2967" i="12"/>
  <c r="X2984" i="12"/>
  <c r="X2976" i="12"/>
  <c r="X2926" i="12"/>
  <c r="X2960" i="12"/>
  <c r="X3162" i="12"/>
  <c r="X3092" i="12"/>
  <c r="X2957" i="12"/>
  <c r="X2956" i="12"/>
  <c r="X3097" i="12"/>
  <c r="X3044" i="12"/>
  <c r="X2959" i="12"/>
  <c r="X2936" i="12"/>
  <c r="X2888" i="12"/>
  <c r="X3109" i="12"/>
  <c r="X2885" i="12"/>
  <c r="X3084" i="12"/>
  <c r="X3069" i="12"/>
  <c r="X3051" i="12"/>
  <c r="X2893" i="12"/>
  <c r="X3067" i="12"/>
  <c r="X2955" i="12"/>
  <c r="X3005" i="12"/>
  <c r="X2951" i="12"/>
  <c r="X2931" i="12"/>
  <c r="X2973" i="12"/>
  <c r="X2980" i="12"/>
  <c r="X3091" i="12"/>
  <c r="X3099" i="12"/>
  <c r="X2962" i="12"/>
  <c r="X3032" i="12"/>
  <c r="X2942" i="12"/>
  <c r="X2983" i="12"/>
  <c r="X3163" i="12"/>
  <c r="X3037" i="12"/>
  <c r="X2898" i="12"/>
  <c r="X2932" i="12"/>
  <c r="X3114" i="12"/>
  <c r="X2949" i="12"/>
  <c r="X3036" i="12"/>
  <c r="X2990" i="12"/>
  <c r="X3076" i="12"/>
  <c r="X3002" i="12"/>
  <c r="X3095" i="12"/>
  <c r="X3040" i="12"/>
  <c r="X2927" i="12"/>
  <c r="X2930" i="12"/>
  <c r="X3239" i="12"/>
  <c r="X2891" i="12"/>
  <c r="X3089" i="12"/>
  <c r="X3058" i="12"/>
  <c r="X2994" i="12"/>
  <c r="X3073" i="12"/>
  <c r="X2988" i="12"/>
  <c r="X2911" i="12"/>
  <c r="X3128" i="12"/>
  <c r="X2950" i="12"/>
  <c r="X2979" i="12"/>
  <c r="X2881" i="12"/>
  <c r="X3001" i="12"/>
  <c r="X2963" i="12"/>
  <c r="X2933" i="12"/>
  <c r="X3106" i="12"/>
  <c r="X2947" i="12"/>
  <c r="X3080" i="12"/>
  <c r="X2907" i="12"/>
  <c r="X3063" i="12"/>
  <c r="X3068" i="12"/>
  <c r="X3141" i="12"/>
  <c r="X3133" i="12"/>
  <c r="X2909" i="12"/>
  <c r="X3075" i="12"/>
  <c r="X3016" i="12"/>
  <c r="X2908" i="12"/>
  <c r="X2974" i="12"/>
  <c r="X3167" i="12"/>
  <c r="X3208" i="12"/>
  <c r="X3070" i="12"/>
  <c r="X2965" i="12"/>
  <c r="X2924" i="12"/>
  <c r="X2982" i="12"/>
  <c r="X3059" i="12"/>
  <c r="X3048" i="12"/>
  <c r="X2937" i="12"/>
  <c r="X2902" i="12"/>
  <c r="X2993" i="12"/>
  <c r="X3071" i="12"/>
  <c r="X3081" i="12"/>
  <c r="X2890" i="12"/>
  <c r="X3077" i="12"/>
  <c r="X3014" i="12"/>
  <c r="X2894" i="12"/>
  <c r="X2920" i="12"/>
  <c r="X3028" i="12"/>
  <c r="X3054" i="12"/>
  <c r="X3038" i="12"/>
  <c r="X3004" i="12"/>
  <c r="X3082" i="12"/>
  <c r="X2944" i="12"/>
  <c r="X3127" i="12"/>
  <c r="X3090" i="12"/>
  <c r="X3057" i="12"/>
  <c r="X2998" i="12"/>
  <c r="X2917" i="12"/>
  <c r="X2903" i="12"/>
  <c r="X3025" i="12"/>
  <c r="X3027" i="12"/>
  <c r="X2904" i="12"/>
  <c r="X2977" i="12"/>
  <c r="X3009" i="12"/>
  <c r="X2961" i="12"/>
  <c r="X3065" i="12"/>
  <c r="X3105" i="12"/>
  <c r="X3086" i="12"/>
  <c r="X3102" i="12"/>
  <c r="X3064" i="12"/>
  <c r="X3033" i="12"/>
  <c r="X3035" i="12"/>
  <c r="X2897" i="12"/>
  <c r="X2905" i="12"/>
  <c r="X2914" i="12"/>
  <c r="X3041" i="12"/>
  <c r="X3115" i="12"/>
  <c r="X3078" i="12"/>
  <c r="X2900" i="12"/>
  <c r="X2972" i="12"/>
  <c r="X2995" i="12"/>
  <c r="X2971" i="12"/>
  <c r="X3117" i="12"/>
  <c r="X2934" i="12"/>
  <c r="X3031" i="12"/>
  <c r="X3083" i="12"/>
  <c r="X3021" i="12"/>
  <c r="X2946" i="12"/>
  <c r="X3008" i="12"/>
  <c r="X3111" i="12"/>
  <c r="X3020" i="12"/>
  <c r="X2948" i="12"/>
  <c r="X3003" i="12"/>
  <c r="X3108" i="12"/>
  <c r="X2929" i="12"/>
  <c r="X3043" i="12"/>
  <c r="X2952" i="12"/>
  <c r="X3170" i="12"/>
  <c r="X2999" i="12"/>
  <c r="X3107" i="12"/>
  <c r="X3011" i="12"/>
  <c r="X2954" i="12"/>
  <c r="X2777" i="12"/>
  <c r="X2838" i="12"/>
  <c r="X2853" i="12"/>
  <c r="X2877" i="12"/>
  <c r="X2806" i="12"/>
  <c r="X2846" i="12"/>
  <c r="X2819" i="12"/>
  <c r="X2859" i="12"/>
  <c r="X2913" i="12"/>
  <c r="X2985" i="12"/>
  <c r="X2895" i="12"/>
  <c r="X2810" i="12"/>
  <c r="X2849" i="12"/>
  <c r="X3155" i="12"/>
  <c r="X2986" i="12"/>
  <c r="X3006" i="12"/>
  <c r="X3034" i="12"/>
  <c r="X2945" i="12"/>
  <c r="X2966" i="12"/>
  <c r="X2910" i="12"/>
  <c r="X2925" i="12"/>
  <c r="X2775" i="12"/>
  <c r="X2870" i="12"/>
  <c r="X2878" i="12"/>
  <c r="X2790" i="12"/>
  <c r="X3165" i="12"/>
  <c r="X3000" i="12"/>
  <c r="X2889" i="12"/>
  <c r="X3104" i="12"/>
  <c r="X3012" i="12"/>
  <c r="X2997" i="12"/>
  <c r="X2958" i="12"/>
  <c r="X2839" i="12"/>
  <c r="X2796" i="12"/>
  <c r="X2863" i="12"/>
  <c r="X2767" i="12"/>
  <c r="X2748" i="12"/>
  <c r="X2776" i="12"/>
  <c r="X3030" i="12"/>
  <c r="X2975" i="12"/>
  <c r="X3085" i="12"/>
  <c r="X2883" i="12"/>
  <c r="X3066" i="12"/>
  <c r="X2919" i="12"/>
  <c r="X2763" i="12"/>
  <c r="X2826" i="12"/>
  <c r="X3118" i="12"/>
  <c r="X2968" i="12"/>
  <c r="X3093" i="12"/>
  <c r="X2848" i="12"/>
  <c r="X2858" i="12"/>
  <c r="X2778" i="12"/>
  <c r="X2825" i="12"/>
  <c r="X2906" i="12"/>
  <c r="X3112" i="12"/>
  <c r="X2884" i="12"/>
  <c r="X2923" i="12"/>
  <c r="X2953" i="12"/>
  <c r="X2992" i="12"/>
  <c r="X2851" i="12"/>
  <c r="X2782" i="12"/>
  <c r="X2766" i="12"/>
  <c r="X2827" i="12"/>
  <c r="X3113" i="12"/>
  <c r="X3018" i="12"/>
  <c r="X2832" i="12"/>
  <c r="X2821" i="12"/>
  <c r="X2857" i="12"/>
  <c r="X3061" i="12"/>
  <c r="X3049" i="12"/>
  <c r="X2991" i="12"/>
  <c r="X2887" i="12"/>
  <c r="X3116" i="12"/>
  <c r="X3026" i="12"/>
  <c r="X2969" i="12"/>
  <c r="X2800" i="12"/>
  <c r="X3060" i="12"/>
  <c r="X3101" i="12"/>
  <c r="X3017" i="12"/>
  <c r="X2981" i="12"/>
  <c r="X3052" i="12"/>
  <c r="X2978" i="12"/>
  <c r="X2852" i="12"/>
  <c r="X2869" i="12"/>
  <c r="X2785" i="12"/>
  <c r="X2830" i="12"/>
  <c r="X2816" i="12"/>
  <c r="X3024" i="12"/>
  <c r="X2850" i="12"/>
  <c r="X2867" i="12"/>
  <c r="X2822" i="12"/>
  <c r="X2820" i="12"/>
  <c r="X2873" i="12"/>
  <c r="X2802" i="12"/>
  <c r="X2793" i="12"/>
  <c r="X2808" i="12"/>
  <c r="X2657" i="12"/>
  <c r="X2693" i="12"/>
  <c r="X2576" i="12"/>
  <c r="X2794" i="12"/>
  <c r="X2817" i="12"/>
  <c r="X2809" i="12"/>
  <c r="X2864" i="12"/>
  <c r="X2845" i="12"/>
  <c r="X2831" i="12"/>
  <c r="X2871" i="12"/>
  <c r="X2813" i="12"/>
  <c r="X2762" i="12"/>
  <c r="X2774" i="12"/>
  <c r="X2805" i="12"/>
  <c r="X2835" i="12"/>
  <c r="X2811" i="12"/>
  <c r="X2872" i="12"/>
  <c r="X2896" i="12"/>
  <c r="X2824" i="12"/>
  <c r="X2855" i="12"/>
  <c r="X2795" i="12"/>
  <c r="X2804" i="12"/>
  <c r="X2787" i="12"/>
  <c r="X2799" i="12"/>
  <c r="X2664" i="12"/>
  <c r="X2733" i="12"/>
  <c r="X2679" i="12"/>
  <c r="X2786" i="12"/>
  <c r="X2862" i="12"/>
  <c r="X2764" i="12"/>
  <c r="X2788" i="12"/>
  <c r="X2784" i="12"/>
  <c r="X2880" i="12"/>
  <c r="X2791" i="12"/>
  <c r="X2812" i="12"/>
  <c r="X2771" i="12"/>
  <c r="X2861" i="12"/>
  <c r="X2768" i="12"/>
  <c r="X2828" i="12"/>
  <c r="X2818" i="12"/>
  <c r="X2595" i="12"/>
  <c r="X2739" i="12"/>
  <c r="X2841" i="12"/>
  <c r="X2765" i="12"/>
  <c r="X2875" i="12"/>
  <c r="X2874" i="12"/>
  <c r="X2677" i="12"/>
  <c r="X2702" i="12"/>
  <c r="X2829" i="12"/>
  <c r="X2843" i="12"/>
  <c r="X2807" i="12"/>
  <c r="X2842" i="12"/>
  <c r="X2876" i="12"/>
  <c r="X2854" i="12"/>
  <c r="X2836" i="12"/>
  <c r="X2792" i="12"/>
  <c r="X2840" i="12"/>
  <c r="X2783" i="12"/>
  <c r="X2726" i="12"/>
  <c r="X2690" i="12"/>
  <c r="X2709" i="12"/>
  <c r="X2747" i="12"/>
  <c r="X2815" i="12"/>
  <c r="X2772" i="12"/>
  <c r="X2879" i="12"/>
  <c r="X2847" i="12"/>
  <c r="X2860" i="12"/>
  <c r="X2789" i="12"/>
  <c r="X2643" i="12"/>
  <c r="X2834" i="12"/>
  <c r="X2781" i="12"/>
  <c r="X2773" i="12"/>
  <c r="X2798" i="12"/>
  <c r="X2803" i="12"/>
  <c r="X2865" i="12"/>
  <c r="X2868" i="12"/>
  <c r="X2823" i="12"/>
  <c r="X2856" i="12"/>
  <c r="X2649" i="12"/>
  <c r="X2769" i="12"/>
  <c r="X2654" i="12"/>
  <c r="X2687" i="12"/>
  <c r="X2667" i="12"/>
  <c r="X2711" i="12"/>
  <c r="X2674" i="12"/>
  <c r="X2699" i="12"/>
  <c r="X2715" i="12"/>
  <c r="X2662" i="12"/>
  <c r="X2730" i="12"/>
  <c r="X2696" i="12"/>
  <c r="X2727" i="12"/>
  <c r="X2661" i="12"/>
  <c r="X2779" i="12"/>
  <c r="X2833" i="12"/>
  <c r="X2738" i="12"/>
  <c r="X2593" i="12"/>
  <c r="X2710" i="12"/>
  <c r="X2735" i="12"/>
  <c r="X2814" i="12"/>
  <c r="X2734" i="12"/>
  <c r="X2673" i="12"/>
  <c r="X2844" i="12"/>
  <c r="X2706" i="12"/>
  <c r="X2703" i="12"/>
  <c r="X2694" i="12"/>
  <c r="X2741" i="12"/>
  <c r="X2756" i="12"/>
  <c r="X2837" i="12"/>
  <c r="X2722" i="12"/>
  <c r="X2588" i="12"/>
  <c r="X2701" i="12"/>
  <c r="X2737" i="12"/>
  <c r="X2692" i="12"/>
  <c r="X2757" i="12"/>
  <c r="X2780" i="12"/>
  <c r="X2683" i="12"/>
  <c r="X2680" i="12"/>
  <c r="X2665" i="12"/>
  <c r="X2740" i="12"/>
  <c r="X2675" i="12"/>
  <c r="X2686" i="12"/>
  <c r="X2704" i="12"/>
  <c r="X2746" i="12"/>
  <c r="X2644" i="12"/>
  <c r="X2682" i="12"/>
  <c r="X2647" i="12"/>
  <c r="X2653" i="12"/>
  <c r="X2642" i="12"/>
  <c r="X2716" i="12"/>
  <c r="X2656" i="12"/>
  <c r="X2797" i="12"/>
  <c r="X2744" i="12"/>
  <c r="X2652" i="12"/>
  <c r="X2713" i="12"/>
  <c r="X2568" i="12"/>
  <c r="X2666" i="12"/>
  <c r="X2752" i="12"/>
  <c r="X2648" i="12"/>
  <c r="X2749" i="12"/>
  <c r="X2751" i="12"/>
  <c r="X2770" i="12"/>
  <c r="X2641" i="12"/>
  <c r="X2688" i="12"/>
  <c r="X2731" i="12"/>
  <c r="X2684" i="12"/>
  <c r="X2678" i="12"/>
  <c r="X2720" i="12"/>
  <c r="X2697" i="12"/>
  <c r="X2567" i="12"/>
  <c r="X2866" i="12"/>
  <c r="X2645" i="12"/>
  <c r="X2743" i="12"/>
  <c r="X2732" i="12"/>
  <c r="X2681" i="12"/>
  <c r="X2760" i="12"/>
  <c r="X2723" i="12"/>
  <c r="X2728" i="12"/>
  <c r="X2659" i="12"/>
  <c r="X2698" i="12"/>
  <c r="X2717" i="12"/>
  <c r="X2725" i="12"/>
  <c r="X2600" i="12"/>
  <c r="X2707" i="12"/>
  <c r="X2721" i="12"/>
  <c r="X2700" i="12"/>
  <c r="X2691" i="12"/>
  <c r="X2660" i="12"/>
  <c r="X2672" i="12"/>
  <c r="X2724" i="12"/>
  <c r="X2689" i="12"/>
  <c r="X2559" i="12"/>
  <c r="X2745" i="12"/>
  <c r="X2650" i="12"/>
  <c r="X2718" i="12"/>
  <c r="X2714" i="12"/>
  <c r="X2671" i="12"/>
  <c r="X2646" i="12"/>
  <c r="X2754" i="12"/>
  <c r="X2801" i="12"/>
  <c r="X2663" i="12"/>
  <c r="X2753" i="12"/>
  <c r="X2708" i="12"/>
  <c r="X2750" i="12"/>
  <c r="X2668" i="12"/>
  <c r="X2629" i="12"/>
  <c r="X2736" i="12"/>
  <c r="X2655" i="12"/>
  <c r="X2758" i="12"/>
  <c r="X2685" i="12"/>
  <c r="X2729" i="12"/>
  <c r="X2761" i="12"/>
  <c r="X2632" i="12"/>
  <c r="X2586" i="12"/>
  <c r="X2443" i="12"/>
  <c r="X2602" i="12"/>
  <c r="X2473" i="12"/>
  <c r="X2618" i="12"/>
  <c r="X2631" i="12"/>
  <c r="X2566" i="12"/>
  <c r="X2523" i="12"/>
  <c r="X2705" i="12"/>
  <c r="X2541" i="12"/>
  <c r="X2676" i="12"/>
  <c r="X2574" i="12"/>
  <c r="X2561" i="12"/>
  <c r="X2496" i="12"/>
  <c r="X2604" i="12"/>
  <c r="X2695" i="12"/>
  <c r="X2583" i="12"/>
  <c r="X2669" i="12"/>
  <c r="X2755" i="12"/>
  <c r="X2670" i="12"/>
  <c r="X2639" i="12"/>
  <c r="X2548" i="12"/>
  <c r="X2526" i="12"/>
  <c r="X2591" i="12"/>
  <c r="X2584" i="12"/>
  <c r="X2562" i="12"/>
  <c r="X2560" i="12"/>
  <c r="X2625" i="12"/>
  <c r="X2759" i="12"/>
  <c r="X2658" i="12"/>
  <c r="X2572" i="12"/>
  <c r="X2512" i="12"/>
  <c r="X2640" i="12"/>
  <c r="X2543" i="12"/>
  <c r="X2626" i="12"/>
  <c r="X2582" i="12"/>
  <c r="X2569" i="12"/>
  <c r="X2719" i="12"/>
  <c r="X2546" i="12"/>
  <c r="X2403" i="12"/>
  <c r="X2545" i="12"/>
  <c r="X2635" i="12"/>
  <c r="X2530" i="12"/>
  <c r="X2613" i="12"/>
  <c r="X2628" i="12"/>
  <c r="X2603" i="12"/>
  <c r="X2594" i="12"/>
  <c r="X2551" i="12"/>
  <c r="X2615" i="12"/>
  <c r="X2634" i="12"/>
  <c r="X2621" i="12"/>
  <c r="X2712" i="12"/>
  <c r="X2547" i="12"/>
  <c r="X2537" i="12"/>
  <c r="X2549" i="12"/>
  <c r="X2521" i="12"/>
  <c r="X2638" i="12"/>
  <c r="X2596" i="12"/>
  <c r="X2610" i="12"/>
  <c r="X2587" i="12"/>
  <c r="X2742" i="12"/>
  <c r="X2531" i="12"/>
  <c r="X2590" i="12"/>
  <c r="X2589" i="12"/>
  <c r="X2575" i="12"/>
  <c r="X2598" i="12"/>
  <c r="X2624" i="12"/>
  <c r="X2536" i="12"/>
  <c r="X2580" i="12"/>
  <c r="X2581" i="12"/>
  <c r="X2534" i="12"/>
  <c r="X2651" i="12"/>
  <c r="X2553" i="12"/>
  <c r="X2637" i="12"/>
  <c r="X2619" i="12"/>
  <c r="X2601" i="12"/>
  <c r="X2592" i="12"/>
  <c r="X2579" i="12"/>
  <c r="X2627" i="12"/>
  <c r="X2555" i="12"/>
  <c r="X2614" i="12"/>
  <c r="X2577" i="12"/>
  <c r="X2597" i="12"/>
  <c r="X2554" i="12"/>
  <c r="X2539" i="12"/>
  <c r="X2563" i="12"/>
  <c r="X2607" i="12"/>
  <c r="X2532" i="12"/>
  <c r="X2573" i="12"/>
  <c r="X2450" i="12"/>
  <c r="X2305" i="12"/>
  <c r="X2564" i="12"/>
  <c r="X2609" i="12"/>
  <c r="X2622" i="12"/>
  <c r="X2571" i="12"/>
  <c r="X2524" i="12"/>
  <c r="X2570" i="12"/>
  <c r="X2540" i="12"/>
  <c r="X2633" i="12"/>
  <c r="X2513" i="12"/>
  <c r="X2498" i="12"/>
  <c r="X2328" i="12"/>
  <c r="X2404" i="12"/>
  <c r="X2459" i="12"/>
  <c r="X2505" i="12"/>
  <c r="X2506" i="12"/>
  <c r="X2429" i="12"/>
  <c r="X2487" i="12"/>
  <c r="X2465" i="12"/>
  <c r="X2420" i="12"/>
  <c r="X2552" i="12"/>
  <c r="X2608" i="12"/>
  <c r="X2556" i="12"/>
  <c r="X2415" i="12"/>
  <c r="X2558" i="12"/>
  <c r="X2510" i="12"/>
  <c r="X2612" i="12"/>
  <c r="X2418" i="12"/>
  <c r="X2475" i="12"/>
  <c r="X2451" i="12"/>
  <c r="X2461" i="12"/>
  <c r="X2440" i="12"/>
  <c r="X2283" i="12"/>
  <c r="X2405" i="12"/>
  <c r="X2320" i="12"/>
  <c r="X2527" i="12"/>
  <c r="X2630" i="12"/>
  <c r="X2578" i="12"/>
  <c r="X2617" i="12"/>
  <c r="X2493" i="12"/>
  <c r="X2501" i="12"/>
  <c r="X2606" i="12"/>
  <c r="X2528" i="12"/>
  <c r="X2616" i="12"/>
  <c r="X2529" i="12"/>
  <c r="X2453" i="12"/>
  <c r="X2439" i="12"/>
  <c r="X2474" i="12"/>
  <c r="X2425" i="12"/>
  <c r="X2620" i="12"/>
  <c r="X2516" i="12"/>
  <c r="X2542" i="12"/>
  <c r="X2538" i="12"/>
  <c r="X2611" i="12"/>
  <c r="X2525" i="12"/>
  <c r="X2605" i="12"/>
  <c r="X2565" i="12"/>
  <c r="X2557" i="12"/>
  <c r="X2544" i="12"/>
  <c r="X2636" i="12"/>
  <c r="X2447" i="12"/>
  <c r="X2478" i="12"/>
  <c r="X2533" i="12"/>
  <c r="X2522" i="12"/>
  <c r="X2550" i="12"/>
  <c r="X2441" i="12"/>
  <c r="X2349" i="12"/>
  <c r="X2444" i="12"/>
  <c r="X2417" i="12"/>
  <c r="X2485" i="12"/>
  <c r="X2369" i="12"/>
  <c r="X2407" i="12"/>
  <c r="X2426" i="12"/>
  <c r="X2476" i="12"/>
  <c r="X2448" i="12"/>
  <c r="X2224" i="12"/>
  <c r="X2312" i="12"/>
  <c r="X2389" i="12"/>
  <c r="X2416" i="12"/>
  <c r="X2431" i="12"/>
  <c r="X2302" i="12"/>
  <c r="X2378" i="12"/>
  <c r="X2298" i="12"/>
  <c r="X2445" i="12"/>
  <c r="X2507" i="12"/>
  <c r="X2422" i="12"/>
  <c r="X2424" i="12"/>
  <c r="X2410" i="12"/>
  <c r="X2452" i="12"/>
  <c r="X2468" i="12"/>
  <c r="X2515" i="12"/>
  <c r="X2585" i="12"/>
  <c r="X2503" i="12"/>
  <c r="X2401" i="12"/>
  <c r="X2300" i="12"/>
  <c r="X2315" i="12"/>
  <c r="X2483" i="12"/>
  <c r="X2504" i="12"/>
  <c r="X2500" i="12"/>
  <c r="X2230" i="12"/>
  <c r="X2207" i="12"/>
  <c r="X2438" i="12"/>
  <c r="X2486" i="12"/>
  <c r="X2428" i="12"/>
  <c r="X2454" i="12"/>
  <c r="X2488" i="12"/>
  <c r="X2434" i="12"/>
  <c r="X2449" i="12"/>
  <c r="X2499" i="12"/>
  <c r="X2406" i="12"/>
  <c r="X2491" i="12"/>
  <c r="X2509" i="12"/>
  <c r="X2460" i="12"/>
  <c r="X2421" i="12"/>
  <c r="X2338" i="12"/>
  <c r="X2353" i="12"/>
  <c r="X2384" i="12"/>
  <c r="X2400" i="12"/>
  <c r="X2467" i="12"/>
  <c r="X2413" i="12"/>
  <c r="X2511" i="12"/>
  <c r="X2427" i="12"/>
  <c r="X2364" i="12"/>
  <c r="X2458" i="12"/>
  <c r="X2471" i="12"/>
  <c r="X2519" i="12"/>
  <c r="X2482" i="12"/>
  <c r="X2423" i="12"/>
  <c r="X2502" i="12"/>
  <c r="X2495" i="12"/>
  <c r="X2323" i="12"/>
  <c r="X2291" i="12"/>
  <c r="X2430" i="12"/>
  <c r="X2462" i="12"/>
  <c r="X2408" i="12"/>
  <c r="X2477" i="12"/>
  <c r="X2497" i="12"/>
  <c r="X2466" i="12"/>
  <c r="X2492" i="12"/>
  <c r="X2623" i="12"/>
  <c r="X2489" i="12"/>
  <c r="X2463" i="12"/>
  <c r="X2435" i="12"/>
  <c r="X2490" i="12"/>
  <c r="X2341" i="12"/>
  <c r="X2262" i="12"/>
  <c r="X2535" i="12"/>
  <c r="X2599" i="12"/>
  <c r="X2520" i="12"/>
  <c r="X2446" i="12"/>
  <c r="X2457" i="12"/>
  <c r="X2437" i="12"/>
  <c r="X2470" i="12"/>
  <c r="X2386" i="12"/>
  <c r="X2412" i="12"/>
  <c r="X2436" i="12"/>
  <c r="X2316" i="12"/>
  <c r="X2329" i="12"/>
  <c r="X2248" i="12"/>
  <c r="X2293" i="12"/>
  <c r="X2295" i="12"/>
  <c r="X2330" i="12"/>
  <c r="X2299" i="12"/>
  <c r="X2324" i="12"/>
  <c r="X2518" i="12"/>
  <c r="X2481" i="12"/>
  <c r="X2343" i="12"/>
  <c r="X2356" i="12"/>
  <c r="X2319" i="12"/>
  <c r="X2275" i="12"/>
  <c r="X2346" i="12"/>
  <c r="X2333" i="12"/>
  <c r="X2363" i="12"/>
  <c r="X2392" i="12"/>
  <c r="X2193" i="12"/>
  <c r="X2365" i="12"/>
  <c r="X2380" i="12"/>
  <c r="X2314" i="12"/>
  <c r="X2308" i="12"/>
  <c r="X2433" i="12"/>
  <c r="X2456" i="12"/>
  <c r="X2249" i="12"/>
  <c r="X2351" i="12"/>
  <c r="X2199" i="12"/>
  <c r="X2368" i="12"/>
  <c r="X2340" i="12"/>
  <c r="X2419" i="12"/>
  <c r="X2321" i="12"/>
  <c r="X2379" i="12"/>
  <c r="X2270" i="12"/>
  <c r="X2296" i="12"/>
  <c r="X2514" i="12"/>
  <c r="X2402" i="12"/>
  <c r="X2367" i="12"/>
  <c r="X2245" i="12"/>
  <c r="X2357" i="12"/>
  <c r="X2480" i="12"/>
  <c r="X2313" i="12"/>
  <c r="X2362" i="12"/>
  <c r="X2301" i="12"/>
  <c r="X2334" i="12"/>
  <c r="X2327" i="12"/>
  <c r="X2332" i="12"/>
  <c r="X2347" i="12"/>
  <c r="X2246" i="12"/>
  <c r="X2358" i="12"/>
  <c r="X2387" i="12"/>
  <c r="X2366" i="12"/>
  <c r="X2318" i="12"/>
  <c r="X2273" i="12"/>
  <c r="X2484" i="12"/>
  <c r="X2307" i="12"/>
  <c r="X2399" i="12"/>
  <c r="X2391" i="12"/>
  <c r="X2326" i="12"/>
  <c r="X2215" i="12"/>
  <c r="X2469" i="12"/>
  <c r="X2479" i="12"/>
  <c r="X2409" i="12"/>
  <c r="X2345" i="12"/>
  <c r="X2395" i="12"/>
  <c r="X2290" i="12"/>
  <c r="X2377" i="12"/>
  <c r="X2331" i="12"/>
  <c r="X2375" i="12"/>
  <c r="X2382" i="12"/>
  <c r="X2337" i="12"/>
  <c r="X2271" i="12"/>
  <c r="X2390" i="12"/>
  <c r="X2464" i="12"/>
  <c r="X2355" i="12"/>
  <c r="X2381" i="12"/>
  <c r="X2372" i="12"/>
  <c r="X2393" i="12"/>
  <c r="X2494" i="12"/>
  <c r="X2442" i="12"/>
  <c r="X2359" i="12"/>
  <c r="X2311" i="12"/>
  <c r="X2396" i="12"/>
  <c r="X2397" i="12"/>
  <c r="X2344" i="12"/>
  <c r="X2374" i="12"/>
  <c r="X2205" i="12"/>
  <c r="X2517" i="12"/>
  <c r="X2508" i="12"/>
  <c r="X2187" i="12"/>
  <c r="X2310" i="12"/>
  <c r="X2411" i="12"/>
  <c r="X2432" i="12"/>
  <c r="X2218" i="12"/>
  <c r="X2398" i="12"/>
  <c r="X2173" i="12"/>
  <c r="X2339" i="12"/>
  <c r="X2455" i="12"/>
  <c r="X2414" i="12"/>
  <c r="X2472" i="12"/>
  <c r="X2304" i="12"/>
  <c r="X2361" i="12"/>
  <c r="X2394" i="12"/>
  <c r="X2220" i="12"/>
  <c r="X2376" i="12"/>
  <c r="X2219" i="12"/>
  <c r="X2348" i="12"/>
  <c r="X2175" i="12"/>
  <c r="X2228" i="12"/>
  <c r="X2269" i="12"/>
  <c r="X2197" i="12"/>
  <c r="X2189" i="12"/>
  <c r="X2208" i="12"/>
  <c r="X2268" i="12"/>
  <c r="X2183" i="12"/>
  <c r="X2251" i="12"/>
  <c r="X2198" i="12"/>
  <c r="X2231" i="12"/>
  <c r="X2373" i="12"/>
  <c r="X2294" i="12"/>
  <c r="X2383" i="12"/>
  <c r="X2161" i="12"/>
  <c r="X2201" i="12"/>
  <c r="X2212" i="12"/>
  <c r="X2259" i="12"/>
  <c r="X2083" i="12"/>
  <c r="X2223" i="12"/>
  <c r="X2171" i="12"/>
  <c r="X2342" i="12"/>
  <c r="X2309" i="12"/>
  <c r="X2285" i="12"/>
  <c r="X2258" i="12"/>
  <c r="X2370" i="12"/>
  <c r="X2325" i="12"/>
  <c r="X2257" i="12"/>
  <c r="X2264" i="12"/>
  <c r="X2192" i="12"/>
  <c r="X2256" i="12"/>
  <c r="X2210" i="12"/>
  <c r="X2317" i="12"/>
  <c r="X2350" i="12"/>
  <c r="X2281" i="12"/>
  <c r="X2185" i="12"/>
  <c r="X2265" i="12"/>
  <c r="X2217" i="12"/>
  <c r="X2284" i="12"/>
  <c r="X2157" i="12"/>
  <c r="X2086" i="12"/>
  <c r="X2172" i="12"/>
  <c r="X2279" i="12"/>
  <c r="X2233" i="12"/>
  <c r="X2252" i="12"/>
  <c r="X2335" i="12"/>
  <c r="X2306" i="12"/>
  <c r="X2292" i="12"/>
  <c r="X2181" i="12"/>
  <c r="X2179" i="12"/>
  <c r="X2371" i="12"/>
  <c r="X2178" i="12"/>
  <c r="X2263" i="12"/>
  <c r="X2241" i="12"/>
  <c r="X2209" i="12"/>
  <c r="X2236" i="12"/>
  <c r="X2206" i="12"/>
  <c r="X2195" i="12"/>
  <c r="X2261" i="12"/>
  <c r="X2286" i="12"/>
  <c r="X2167" i="12"/>
  <c r="X2154" i="12"/>
  <c r="X2352" i="12"/>
  <c r="X2239" i="12"/>
  <c r="X2237" i="12"/>
  <c r="X2213" i="12"/>
  <c r="X2244" i="12"/>
  <c r="X2232" i="12"/>
  <c r="X2238" i="12"/>
  <c r="X2196" i="12"/>
  <c r="X2276" i="12"/>
  <c r="X2267" i="12"/>
  <c r="X2221" i="12"/>
  <c r="X2071" i="12"/>
  <c r="X2203" i="12"/>
  <c r="X2336" i="12"/>
  <c r="X2385" i="12"/>
  <c r="X2078" i="12"/>
  <c r="X2190" i="12"/>
  <c r="X2255" i="12"/>
  <c r="X2240" i="12"/>
  <c r="X2169" i="12"/>
  <c r="X2297" i="12"/>
  <c r="X2084" i="12"/>
  <c r="X2200" i="12"/>
  <c r="X2235" i="12"/>
  <c r="X2063" i="12"/>
  <c r="X2388" i="12"/>
  <c r="X2289" i="12"/>
  <c r="X2227" i="12"/>
  <c r="X2151" i="12"/>
  <c r="X2184" i="12"/>
  <c r="X2191" i="12"/>
  <c r="X2194" i="12"/>
  <c r="X2250" i="12"/>
  <c r="X2360" i="12"/>
  <c r="X2277" i="12"/>
  <c r="X2354" i="12"/>
  <c r="X2229" i="12"/>
  <c r="X2150" i="12"/>
  <c r="X2322" i="12"/>
  <c r="X2303" i="12"/>
  <c r="X2182" i="12"/>
  <c r="X2103" i="12"/>
  <c r="X2117" i="12"/>
  <c r="X2243" i="12"/>
  <c r="X2180" i="12"/>
  <c r="X2177" i="12"/>
  <c r="X2260" i="12"/>
  <c r="X2176" i="12"/>
  <c r="X2115" i="12"/>
  <c r="X2222" i="12"/>
  <c r="X2004" i="12"/>
  <c r="X1999" i="12"/>
  <c r="X2254" i="12"/>
  <c r="X2282" i="12"/>
  <c r="X2146" i="12"/>
  <c r="X2010" i="12"/>
  <c r="X1955" i="12"/>
  <c r="X2225" i="12"/>
  <c r="X2057" i="12"/>
  <c r="X2159" i="12"/>
  <c r="X2090" i="12"/>
  <c r="X2126" i="12"/>
  <c r="X2089" i="12"/>
  <c r="X2056" i="12"/>
  <c r="X2134" i="12"/>
  <c r="X2137" i="12"/>
  <c r="X2288" i="12"/>
  <c r="X2139" i="12"/>
  <c r="X1968" i="12"/>
  <c r="X2131" i="12"/>
  <c r="X2129" i="12"/>
  <c r="X2166" i="12"/>
  <c r="X2049" i="12"/>
  <c r="X2035" i="12"/>
  <c r="X2104" i="12"/>
  <c r="X2133" i="12"/>
  <c r="X2060" i="12"/>
  <c r="X2054" i="12"/>
  <c r="X2202" i="12"/>
  <c r="X2135" i="12"/>
  <c r="X2136" i="12"/>
  <c r="X2168" i="12"/>
  <c r="X1951" i="12"/>
  <c r="X2119" i="12"/>
  <c r="X1988" i="12"/>
  <c r="X1972" i="12"/>
  <c r="X2247" i="12"/>
  <c r="X2080" i="12"/>
  <c r="X2158" i="12"/>
  <c r="X2029" i="12"/>
  <c r="X2097" i="12"/>
  <c r="X2164" i="12"/>
  <c r="X2061" i="12"/>
  <c r="X2082" i="12"/>
  <c r="X2186" i="12"/>
  <c r="X2123" i="12"/>
  <c r="X2149" i="12"/>
  <c r="X2121" i="12"/>
  <c r="X2142" i="12"/>
  <c r="X2125" i="12"/>
  <c r="X2145" i="12"/>
  <c r="X2088" i="12"/>
  <c r="X2216" i="12"/>
  <c r="X2278" i="12"/>
  <c r="X2242" i="12"/>
  <c r="X2138" i="12"/>
  <c r="X2079" i="12"/>
  <c r="X1949" i="12"/>
  <c r="X2148" i="12"/>
  <c r="X2011" i="12"/>
  <c r="X1978" i="12"/>
  <c r="X2107" i="12"/>
  <c r="X2028" i="12"/>
  <c r="X1952" i="12"/>
  <c r="X2163" i="12"/>
  <c r="X2272" i="12"/>
  <c r="X2120" i="12"/>
  <c r="X2069" i="12"/>
  <c r="X2153" i="12"/>
  <c r="X2075" i="12"/>
  <c r="X2110" i="12"/>
  <c r="X2234" i="12"/>
  <c r="X2101" i="12"/>
  <c r="X2124" i="12"/>
  <c r="X2174" i="12"/>
  <c r="X2188" i="12"/>
  <c r="X2287" i="12"/>
  <c r="X2116" i="12"/>
  <c r="X1987" i="12"/>
  <c r="X2132" i="12"/>
  <c r="X2068" i="12"/>
  <c r="X2280" i="12"/>
  <c r="X2105" i="12"/>
  <c r="X2253" i="12"/>
  <c r="X2211" i="12"/>
  <c r="X2274" i="12"/>
  <c r="X2109" i="12"/>
  <c r="X2076" i="12"/>
  <c r="X2015" i="12"/>
  <c r="X2204" i="12"/>
  <c r="X2038" i="12"/>
  <c r="X2226" i="12"/>
  <c r="X2170" i="12"/>
  <c r="X2214" i="12"/>
  <c r="X2266" i="12"/>
  <c r="X2102" i="12"/>
  <c r="X2067" i="12"/>
  <c r="X2106" i="12"/>
  <c r="X2113" i="12"/>
  <c r="X1991" i="12"/>
  <c r="X1982" i="12"/>
  <c r="X2064" i="12"/>
  <c r="X1930" i="12"/>
  <c r="X2160" i="12"/>
  <c r="X2096" i="12"/>
  <c r="X2091" i="12"/>
  <c r="X2042" i="12"/>
  <c r="X2092" i="12"/>
  <c r="X2100" i="12"/>
  <c r="X2162" i="12"/>
  <c r="X1971" i="12"/>
  <c r="X2098" i="12"/>
  <c r="X2165" i="12"/>
  <c r="X2122" i="12"/>
  <c r="X2040" i="12"/>
  <c r="X1984" i="12"/>
  <c r="X1938" i="12"/>
  <c r="X2007" i="12"/>
  <c r="X1940" i="12"/>
  <c r="X1927" i="12"/>
  <c r="X1853" i="12"/>
  <c r="X2140" i="12"/>
  <c r="X2070" i="12"/>
  <c r="X2023" i="12"/>
  <c r="X2020" i="12"/>
  <c r="X1918" i="12"/>
  <c r="X1962" i="12"/>
  <c r="X2073" i="12"/>
  <c r="X2114" i="12"/>
  <c r="X2156" i="12"/>
  <c r="X2059" i="12"/>
  <c r="X2030" i="12"/>
  <c r="X2055" i="12"/>
  <c r="X1929" i="12"/>
  <c r="X1985" i="12"/>
  <c r="X1916" i="12"/>
  <c r="X1993" i="12"/>
  <c r="X2039" i="12"/>
  <c r="X1981" i="12"/>
  <c r="X2085" i="12"/>
  <c r="X2118" i="12"/>
  <c r="X2095" i="12"/>
  <c r="X2143" i="12"/>
  <c r="X2127" i="12"/>
  <c r="X2043" i="12"/>
  <c r="X1906" i="12"/>
  <c r="X1979" i="12"/>
  <c r="X1883" i="12"/>
  <c r="X2074" i="12"/>
  <c r="X2046" i="12"/>
  <c r="X1860" i="12"/>
  <c r="X1888" i="12"/>
  <c r="X1891" i="12"/>
  <c r="X2012" i="12"/>
  <c r="X2066" i="12"/>
  <c r="X2094" i="12"/>
  <c r="X2051" i="12"/>
  <c r="X2141" i="12"/>
  <c r="X2047" i="12"/>
  <c r="X1924" i="12"/>
  <c r="X2112" i="12"/>
  <c r="X2108" i="12"/>
  <c r="X2099" i="12"/>
  <c r="X2032" i="12"/>
  <c r="X2128" i="12"/>
  <c r="X1975" i="12"/>
  <c r="X1969" i="12"/>
  <c r="X1926" i="12"/>
  <c r="X1990" i="12"/>
  <c r="X2152" i="12"/>
  <c r="X2130" i="12"/>
  <c r="X2077" i="12"/>
  <c r="X2111" i="12"/>
  <c r="X2006" i="12"/>
  <c r="X2147" i="12"/>
  <c r="X2053" i="12"/>
  <c r="X1966" i="12"/>
  <c r="X2081" i="12"/>
  <c r="X1998" i="12"/>
  <c r="X1994" i="12"/>
  <c r="X2003" i="12"/>
  <c r="X2018" i="12"/>
  <c r="X1960" i="12"/>
  <c r="X2024" i="12"/>
  <c r="X2037" i="12"/>
  <c r="X1915" i="12"/>
  <c r="X1946" i="12"/>
  <c r="X2155" i="12"/>
  <c r="X1912" i="12"/>
  <c r="X1920" i="12"/>
  <c r="X1953" i="12"/>
  <c r="X1939" i="12"/>
  <c r="X1948" i="12"/>
  <c r="X1857" i="12"/>
  <c r="X1731" i="12"/>
  <c r="X2022" i="12"/>
  <c r="X1880" i="12"/>
  <c r="X2044" i="12"/>
  <c r="X1904" i="12"/>
  <c r="X2017" i="12"/>
  <c r="X1870" i="12"/>
  <c r="X2034" i="12"/>
  <c r="X1902" i="12"/>
  <c r="X1741" i="12"/>
  <c r="X2033" i="12"/>
  <c r="X1950" i="12"/>
  <c r="X1935" i="12"/>
  <c r="X2041" i="12"/>
  <c r="X2014" i="12"/>
  <c r="X1941" i="12"/>
  <c r="X1937" i="12"/>
  <c r="X2021" i="12"/>
  <c r="X2048" i="12"/>
  <c r="X1875" i="12"/>
  <c r="X1932" i="12"/>
  <c r="X1829" i="12"/>
  <c r="X2008" i="12"/>
  <c r="X2036" i="12"/>
  <c r="X1861" i="12"/>
  <c r="X2013" i="12"/>
  <c r="X2027" i="12"/>
  <c r="X1750" i="12"/>
  <c r="X1944" i="12"/>
  <c r="X1961" i="12"/>
  <c r="X2000" i="12"/>
  <c r="X2031" i="12"/>
  <c r="X1858" i="12"/>
  <c r="X1827" i="12"/>
  <c r="X1842" i="12"/>
  <c r="X1777" i="12"/>
  <c r="X1761" i="12"/>
  <c r="X2065" i="12"/>
  <c r="X2087" i="12"/>
  <c r="X1928" i="12"/>
  <c r="X1866" i="12"/>
  <c r="X2001" i="12"/>
  <c r="X2072" i="12"/>
  <c r="X2144" i="12"/>
  <c r="X1947" i="12"/>
  <c r="X1843" i="12"/>
  <c r="X1970" i="12"/>
  <c r="X1899" i="12"/>
  <c r="X1909" i="12"/>
  <c r="X1977" i="12"/>
  <c r="X1868" i="12"/>
  <c r="X1748" i="12"/>
  <c r="X1959" i="12"/>
  <c r="X2045" i="12"/>
  <c r="X2019" i="12"/>
  <c r="X1964" i="12"/>
  <c r="X2002" i="12"/>
  <c r="X1846" i="12"/>
  <c r="X1989" i="12"/>
  <c r="X1882" i="12"/>
  <c r="X1877" i="12"/>
  <c r="X1859" i="12"/>
  <c r="X1751" i="12"/>
  <c r="X1872" i="12"/>
  <c r="X1919" i="12"/>
  <c r="X2093" i="12"/>
  <c r="X1967" i="12"/>
  <c r="X1997" i="12"/>
  <c r="X1901" i="12"/>
  <c r="X2016" i="12"/>
  <c r="X1995" i="12"/>
  <c r="X2025" i="12"/>
  <c r="X1933" i="12"/>
  <c r="X1986" i="12"/>
  <c r="X1954" i="12"/>
  <c r="X1839" i="12"/>
  <c r="X1963" i="12"/>
  <c r="X1836" i="12"/>
  <c r="X1885" i="12"/>
  <c r="X2026" i="12"/>
  <c r="X1922" i="12"/>
  <c r="X1976" i="12"/>
  <c r="X2052" i="12"/>
  <c r="X2058" i="12"/>
  <c r="X1830" i="12"/>
  <c r="X1980" i="12"/>
  <c r="X1983" i="12"/>
  <c r="X1832" i="12"/>
  <c r="X1996" i="12"/>
  <c r="X1965" i="12"/>
  <c r="X1958" i="12"/>
  <c r="X1873" i="12"/>
  <c r="X1910" i="12"/>
  <c r="X1942" i="12"/>
  <c r="X1821" i="12"/>
  <c r="X1911" i="12"/>
  <c r="X1767" i="12"/>
  <c r="X1812" i="12"/>
  <c r="X1817" i="12"/>
  <c r="X1704" i="12"/>
  <c r="X1805" i="12"/>
  <c r="X1973" i="12"/>
  <c r="X1746" i="12"/>
  <c r="X1802" i="12"/>
  <c r="X1943" i="12"/>
  <c r="X1847" i="12"/>
  <c r="X1765" i="12"/>
  <c r="X1803" i="12"/>
  <c r="X1747" i="12"/>
  <c r="X1736" i="12"/>
  <c r="X1645" i="12"/>
  <c r="X1699" i="12"/>
  <c r="X1992" i="12"/>
  <c r="X1819" i="12"/>
  <c r="X1856" i="12"/>
  <c r="X1851" i="12"/>
  <c r="X1931" i="12"/>
  <c r="X1743" i="12"/>
  <c r="X1849" i="12"/>
  <c r="X1749" i="12"/>
  <c r="X1763" i="12"/>
  <c r="X1893" i="12"/>
  <c r="X1894" i="12"/>
  <c r="X1744" i="12"/>
  <c r="X1889" i="12"/>
  <c r="X1887" i="12"/>
  <c r="X1923" i="12"/>
  <c r="X1913" i="12"/>
  <c r="X1925" i="12"/>
  <c r="X1742" i="12"/>
  <c r="X1809" i="12"/>
  <c r="X1720" i="12"/>
  <c r="X1862" i="12"/>
  <c r="X1841" i="12"/>
  <c r="X1630" i="12"/>
  <c r="X1755" i="12"/>
  <c r="X1705" i="12"/>
  <c r="X1974" i="12"/>
  <c r="X1855" i="12"/>
  <c r="X1833" i="12"/>
  <c r="X1903" i="12"/>
  <c r="X1824" i="12"/>
  <c r="X1896" i="12"/>
  <c r="X1804" i="12"/>
  <c r="X1852" i="12"/>
  <c r="X1813" i="12"/>
  <c r="X1844" i="12"/>
  <c r="X1898" i="12"/>
  <c r="X1848" i="12"/>
  <c r="X1867" i="12"/>
  <c r="X1879" i="12"/>
  <c r="X1617" i="12"/>
  <c r="X1612" i="12"/>
  <c r="X1762" i="12"/>
  <c r="X1831" i="12"/>
  <c r="X1890" i="12"/>
  <c r="X1874" i="12"/>
  <c r="X1876" i="12"/>
  <c r="X1789" i="12"/>
  <c r="X1790" i="12"/>
  <c r="X1884" i="12"/>
  <c r="X1908" i="12"/>
  <c r="X1791" i="12"/>
  <c r="X1694" i="12"/>
  <c r="X2005" i="12"/>
  <c r="X1834" i="12"/>
  <c r="X1905" i="12"/>
  <c r="X1823" i="12"/>
  <c r="X1717" i="12"/>
  <c r="X1718" i="12"/>
  <c r="X1781" i="12"/>
  <c r="X1871" i="12"/>
  <c r="X1724" i="12"/>
  <c r="X1945" i="12"/>
  <c r="X1957" i="12"/>
  <c r="X1808" i="12"/>
  <c r="X1921" i="12"/>
  <c r="X1757" i="12"/>
  <c r="X1835" i="12"/>
  <c r="X1826" i="12"/>
  <c r="X1615" i="12"/>
  <c r="X1666" i="12"/>
  <c r="X1624" i="12"/>
  <c r="X2062" i="12"/>
  <c r="X1956" i="12"/>
  <c r="X2009" i="12"/>
  <c r="X1892" i="12"/>
  <c r="X2050" i="12"/>
  <c r="X1917" i="12"/>
  <c r="X1936" i="12"/>
  <c r="X1934" i="12"/>
  <c r="X1895" i="12"/>
  <c r="X1845" i="12"/>
  <c r="X1838" i="12"/>
  <c r="X1758" i="12"/>
  <c r="X1897" i="12"/>
  <c r="X1794" i="12"/>
  <c r="X1709" i="12"/>
  <c r="X1702" i="12"/>
  <c r="X1785" i="12"/>
  <c r="X1723" i="12"/>
  <c r="X1863" i="12"/>
  <c r="X1775" i="12"/>
  <c r="X1811" i="12"/>
  <c r="X1684" i="12"/>
  <c r="X1797" i="12"/>
  <c r="X1669" i="12"/>
  <c r="X1634" i="12"/>
  <c r="X1678" i="12"/>
  <c r="X1828" i="12"/>
  <c r="X1825" i="12"/>
  <c r="X1900" i="12"/>
  <c r="X1616" i="12"/>
  <c r="X1661" i="12"/>
  <c r="X1706" i="12"/>
  <c r="X1730" i="12"/>
  <c r="X1619" i="12"/>
  <c r="X1689" i="12"/>
  <c r="X1798" i="12"/>
  <c r="X1788" i="12"/>
  <c r="X1690" i="12"/>
  <c r="X1780" i="12"/>
  <c r="X1677" i="12"/>
  <c r="X1759" i="12"/>
  <c r="X1764" i="12"/>
  <c r="X1878" i="12"/>
  <c r="X1726" i="12"/>
  <c r="X1766" i="12"/>
  <c r="X1686" i="12"/>
  <c r="X1639" i="12"/>
  <c r="X1657" i="12"/>
  <c r="X1710" i="12"/>
  <c r="X1729" i="12"/>
  <c r="X1662" i="12"/>
  <c r="X1714" i="12"/>
  <c r="X1814" i="12"/>
  <c r="X1756" i="12"/>
  <c r="X1633" i="12"/>
  <c r="X1754" i="12"/>
  <c r="X1659" i="12"/>
  <c r="X1715" i="12"/>
  <c r="X1672" i="12"/>
  <c r="X1881" i="12"/>
  <c r="X1865" i="12"/>
  <c r="X1914" i="12"/>
  <c r="X1728" i="12"/>
  <c r="X1629" i="12"/>
  <c r="X1727" i="12"/>
  <c r="X1698" i="12"/>
  <c r="X1691" i="12"/>
  <c r="X1793" i="12"/>
  <c r="X1778" i="12"/>
  <c r="X1644" i="12"/>
  <c r="X1670" i="12"/>
  <c r="X1685" i="12"/>
  <c r="X1792" i="12"/>
  <c r="X1608" i="12"/>
  <c r="X1773" i="12"/>
  <c r="X1854" i="12"/>
  <c r="X1784" i="12"/>
  <c r="X1733" i="12"/>
  <c r="X1605" i="12"/>
  <c r="X1820" i="12"/>
  <c r="X1732" i="12"/>
  <c r="X1688" i="12"/>
  <c r="X1753" i="12"/>
  <c r="X1771" i="12"/>
  <c r="X1800" i="12"/>
  <c r="X1776" i="12"/>
  <c r="X1772" i="12"/>
  <c r="X1769" i="12"/>
  <c r="X1719" i="12"/>
  <c r="X1822" i="12"/>
  <c r="X1660" i="12"/>
  <c r="X1907" i="12"/>
  <c r="X1864" i="12"/>
  <c r="X1869" i="12"/>
  <c r="X1638" i="12"/>
  <c r="X1643" i="12"/>
  <c r="X1886" i="12"/>
  <c r="X1816" i="12"/>
  <c r="X1840" i="12"/>
  <c r="X1795" i="12"/>
  <c r="X1738" i="12"/>
  <c r="X1806" i="12"/>
  <c r="X1850" i="12"/>
  <c r="X1625" i="12"/>
  <c r="X1815" i="12"/>
  <c r="X1651" i="12"/>
  <c r="X1801" i="12"/>
  <c r="X1807" i="12"/>
  <c r="X1725" i="12"/>
  <c r="X1649" i="12"/>
  <c r="X1783" i="12"/>
  <c r="X1627" i="12"/>
  <c r="X1779" i="12"/>
  <c r="X1760" i="12"/>
  <c r="X1796" i="12"/>
  <c r="X1675" i="12"/>
  <c r="X1837" i="12"/>
  <c r="X1734" i="12"/>
  <c r="X1768" i="12"/>
  <c r="X1721" i="12"/>
  <c r="X1735" i="12"/>
  <c r="X1782" i="12"/>
  <c r="X1799" i="12"/>
  <c r="X1655" i="12"/>
  <c r="X1635" i="12"/>
  <c r="X1683" i="12"/>
  <c r="X1561" i="12"/>
  <c r="X1682" i="12"/>
  <c r="X1680" i="12"/>
  <c r="X1594" i="12"/>
  <c r="X1621" i="12"/>
  <c r="X1565" i="12"/>
  <c r="X1548" i="12"/>
  <c r="X1770" i="12"/>
  <c r="X1810" i="12"/>
  <c r="X1658" i="12"/>
  <c r="X1498" i="12"/>
  <c r="X1668" i="12"/>
  <c r="X1607" i="12"/>
  <c r="X1708" i="12"/>
  <c r="X1626" i="12"/>
  <c r="X1611" i="12"/>
  <c r="X1557" i="12"/>
  <c r="X1536" i="12"/>
  <c r="X1431" i="12"/>
  <c r="X1722" i="12"/>
  <c r="X1737" i="12"/>
  <c r="X1640" i="12"/>
  <c r="X1696" i="12"/>
  <c r="X1648" i="12"/>
  <c r="X1676" i="12"/>
  <c r="X1522" i="12"/>
  <c r="X1586" i="12"/>
  <c r="X1701" i="12"/>
  <c r="X1503" i="12"/>
  <c r="X1596" i="12"/>
  <c r="X1529" i="12"/>
  <c r="X1427" i="12"/>
  <c r="X1597" i="12"/>
  <c r="X1598" i="12"/>
  <c r="X1564" i="12"/>
  <c r="X1395" i="12"/>
  <c r="X1494" i="12"/>
  <c r="X1541" i="12"/>
  <c r="X1588" i="12"/>
  <c r="X1603" i="12"/>
  <c r="X1429" i="12"/>
  <c r="X1458" i="12"/>
  <c r="X1398" i="12"/>
  <c r="X1674" i="12"/>
  <c r="X1530" i="12"/>
  <c r="X1540" i="12"/>
  <c r="X1637" i="12"/>
  <c r="X1641" i="12"/>
  <c r="X1492" i="12"/>
  <c r="X1713" i="12"/>
  <c r="X1692" i="12"/>
  <c r="X1600" i="12"/>
  <c r="X1679" i="12"/>
  <c r="X1609" i="12"/>
  <c r="X1425" i="12"/>
  <c r="X1556" i="12"/>
  <c r="X1483" i="12"/>
  <c r="X1787" i="12"/>
  <c r="X1745" i="12"/>
  <c r="X1656" i="12"/>
  <c r="X1716" i="12"/>
  <c r="X1663" i="12"/>
  <c r="X1671" i="12"/>
  <c r="X1636" i="12"/>
  <c r="X1517" i="12"/>
  <c r="X1664" i="12"/>
  <c r="X1382" i="12"/>
  <c r="X1511" i="12"/>
  <c r="X1786" i="12"/>
  <c r="X1618" i="12"/>
  <c r="X1700" i="12"/>
  <c r="X1585" i="12"/>
  <c r="X1642" i="12"/>
  <c r="X1525" i="12"/>
  <c r="X1533" i="12"/>
  <c r="X1513" i="12"/>
  <c r="X1549" i="12"/>
  <c r="X1654" i="12"/>
  <c r="X1519" i="12"/>
  <c r="X1579" i="12"/>
  <c r="X1563" i="12"/>
  <c r="X1518" i="12"/>
  <c r="X1552" i="12"/>
  <c r="X1420" i="12"/>
  <c r="X1516" i="12"/>
  <c r="X1510" i="12"/>
  <c r="X1818" i="12"/>
  <c r="X1681" i="12"/>
  <c r="X1595" i="12"/>
  <c r="X1693" i="12"/>
  <c r="X1569" i="12"/>
  <c r="X1591" i="12"/>
  <c r="X1623" i="12"/>
  <c r="X1646" i="12"/>
  <c r="X1544" i="12"/>
  <c r="X1550" i="12"/>
  <c r="X1574" i="12"/>
  <c r="X1493" i="12"/>
  <c r="X1535" i="12"/>
  <c r="X1697" i="12"/>
  <c r="X1620" i="12"/>
  <c r="X1497" i="12"/>
  <c r="X1538" i="12"/>
  <c r="X1572" i="12"/>
  <c r="X1475" i="12"/>
  <c r="X1375" i="12"/>
  <c r="X1462" i="12"/>
  <c r="X1418" i="12"/>
  <c r="X1371" i="12"/>
  <c r="X1504" i="12"/>
  <c r="X1384" i="12"/>
  <c r="X1604" i="12"/>
  <c r="X1500" i="12"/>
  <c r="X1577" i="12"/>
  <c r="X1526" i="12"/>
  <c r="X1632" i="12"/>
  <c r="X1653" i="12"/>
  <c r="X1622" i="12"/>
  <c r="X1512" i="12"/>
  <c r="X1610" i="12"/>
  <c r="X1391" i="12"/>
  <c r="X1514" i="12"/>
  <c r="X1415" i="12"/>
  <c r="X1456" i="12"/>
  <c r="X1739" i="12"/>
  <c r="X1712" i="12"/>
  <c r="X1551" i="12"/>
  <c r="X1602" i="12"/>
  <c r="X1650" i="12"/>
  <c r="X1496" i="12"/>
  <c r="X1408" i="12"/>
  <c r="X1532" i="12"/>
  <c r="X1471" i="12"/>
  <c r="X1414" i="12"/>
  <c r="X1407" i="12"/>
  <c r="X1587" i="12"/>
  <c r="X1599" i="12"/>
  <c r="X1673" i="12"/>
  <c r="X1711" i="12"/>
  <c r="X1606" i="12"/>
  <c r="X1703" i="12"/>
  <c r="X1488" i="12"/>
  <c r="X1506" i="12"/>
  <c r="X1707" i="12"/>
  <c r="X1567" i="12"/>
  <c r="X1486" i="12"/>
  <c r="X1487" i="12"/>
  <c r="X1589" i="12"/>
  <c r="X1570" i="12"/>
  <c r="X1534" i="12"/>
  <c r="X1613" i="12"/>
  <c r="X1665" i="12"/>
  <c r="X1461" i="12"/>
  <c r="X1469" i="12"/>
  <c r="X1453" i="12"/>
  <c r="X1559" i="12"/>
  <c r="X1562" i="12"/>
  <c r="X1590" i="12"/>
  <c r="X1553" i="12"/>
  <c r="X1614" i="12"/>
  <c r="X1524" i="12"/>
  <c r="X1537" i="12"/>
  <c r="X1584" i="12"/>
  <c r="X1631" i="12"/>
  <c r="X1652" i="12"/>
  <c r="X1774" i="12"/>
  <c r="X1740" i="12"/>
  <c r="X1752" i="12"/>
  <c r="X1543" i="12"/>
  <c r="X1667" i="12"/>
  <c r="X1566" i="12"/>
  <c r="X1554" i="12"/>
  <c r="X1695" i="12"/>
  <c r="X1581" i="12"/>
  <c r="X1547" i="12"/>
  <c r="X1687" i="12"/>
  <c r="X1539" i="12"/>
  <c r="X1573" i="12"/>
  <c r="X1463" i="12"/>
  <c r="X1481" i="12"/>
  <c r="X1439" i="12"/>
  <c r="X1422" i="12"/>
  <c r="X1647" i="12"/>
  <c r="X1495" i="12"/>
  <c r="X1509" i="12"/>
  <c r="X1628" i="12"/>
  <c r="X1593" i="12"/>
  <c r="X1507" i="12"/>
  <c r="X1397" i="12"/>
  <c r="X1542" i="12"/>
  <c r="X1444" i="12"/>
  <c r="X1441" i="12"/>
  <c r="X1465" i="12"/>
  <c r="X1558" i="12"/>
  <c r="X1477" i="12"/>
  <c r="X1473" i="12"/>
  <c r="X1467" i="12"/>
  <c r="X1438" i="12"/>
  <c r="X1317" i="12"/>
  <c r="X1295" i="12"/>
  <c r="X1394" i="12"/>
  <c r="X1474" i="12"/>
  <c r="X1341" i="12"/>
  <c r="X1575" i="12"/>
  <c r="X1404" i="12"/>
  <c r="X1449" i="12"/>
  <c r="X1578" i="12"/>
  <c r="X1464" i="12"/>
  <c r="X1417" i="12"/>
  <c r="X1352" i="12"/>
  <c r="X1364" i="12"/>
  <c r="X1389" i="12"/>
  <c r="X1387" i="12"/>
  <c r="X1443" i="12"/>
  <c r="X1312" i="12"/>
  <c r="X1400" i="12"/>
  <c r="X1303" i="12"/>
  <c r="X1151" i="12"/>
  <c r="X1356" i="12"/>
  <c r="X1298" i="12"/>
  <c r="X1521" i="12"/>
  <c r="X1432" i="12"/>
  <c r="X1501" i="12"/>
  <c r="X1411" i="12"/>
  <c r="X1300" i="12"/>
  <c r="X1393" i="12"/>
  <c r="X1251" i="12"/>
  <c r="X1235" i="12"/>
  <c r="X1274" i="12"/>
  <c r="X1472" i="12"/>
  <c r="X1386" i="12"/>
  <c r="X1381" i="12"/>
  <c r="X1372" i="12"/>
  <c r="X1560" i="12"/>
  <c r="X1457" i="12"/>
  <c r="X1546" i="12"/>
  <c r="X1424" i="12"/>
  <c r="X1232" i="12"/>
  <c r="X1263" i="12"/>
  <c r="X1323" i="12"/>
  <c r="X1383" i="12"/>
  <c r="X1291" i="12"/>
  <c r="X1482" i="12"/>
  <c r="X1437" i="12"/>
  <c r="X1390" i="12"/>
  <c r="X1321" i="12"/>
  <c r="X1316" i="12"/>
  <c r="X1230" i="12"/>
  <c r="X1347" i="12"/>
  <c r="X1582" i="12"/>
  <c r="X1423" i="12"/>
  <c r="X1379" i="12"/>
  <c r="X1325" i="12"/>
  <c r="X1376" i="12"/>
  <c r="X1299" i="12"/>
  <c r="X1292" i="12"/>
  <c r="X1479" i="12"/>
  <c r="X1250" i="12"/>
  <c r="X1396" i="12"/>
  <c r="X1454" i="12"/>
  <c r="X1466" i="12"/>
  <c r="X1470" i="12"/>
  <c r="X1301" i="12"/>
  <c r="X1266" i="12"/>
  <c r="X1358" i="12"/>
  <c r="X1259" i="12"/>
  <c r="X1100" i="12"/>
  <c r="X1311" i="12"/>
  <c r="X1369" i="12"/>
  <c r="X1571" i="12"/>
  <c r="X1531" i="12"/>
  <c r="X1545" i="12"/>
  <c r="X1320" i="12"/>
  <c r="X1237" i="12"/>
  <c r="X1286" i="12"/>
  <c r="X1378" i="12"/>
  <c r="X1332" i="12"/>
  <c r="X1360" i="12"/>
  <c r="X1380" i="12"/>
  <c r="X1350" i="12"/>
  <c r="X1450" i="12"/>
  <c r="X1434" i="12"/>
  <c r="X1490" i="12"/>
  <c r="X1337" i="12"/>
  <c r="X1363" i="12"/>
  <c r="X1271" i="12"/>
  <c r="X1262" i="12"/>
  <c r="X1374" i="12"/>
  <c r="X1289" i="12"/>
  <c r="X1283" i="12"/>
  <c r="X1278" i="12"/>
  <c r="X1370" i="12"/>
  <c r="X1305" i="12"/>
  <c r="X1373" i="12"/>
  <c r="X1413" i="12"/>
  <c r="X1401" i="12"/>
  <c r="X1430" i="12"/>
  <c r="X1290" i="12"/>
  <c r="X1403" i="12"/>
  <c r="X1353" i="12"/>
  <c r="X1480" i="12"/>
  <c r="X1452" i="12"/>
  <c r="X1096" i="12"/>
  <c r="X1280" i="12"/>
  <c r="X1192" i="12"/>
  <c r="X1330" i="12"/>
  <c r="X1515" i="12"/>
  <c r="X1310" i="12"/>
  <c r="X1336" i="12"/>
  <c r="X1307" i="12"/>
  <c r="X1257" i="12"/>
  <c r="X1260" i="12"/>
  <c r="X1355" i="12"/>
  <c r="X1377" i="12"/>
  <c r="X1233" i="12"/>
  <c r="X1576" i="12"/>
  <c r="X1528" i="12"/>
  <c r="X1416" i="12"/>
  <c r="X1459" i="12"/>
  <c r="X1282" i="12"/>
  <c r="X1405" i="12"/>
  <c r="X1318" i="12"/>
  <c r="X1258" i="12"/>
  <c r="X1476" i="12"/>
  <c r="X1447" i="12"/>
  <c r="X1335" i="12"/>
  <c r="X1333" i="12"/>
  <c r="X1433" i="12"/>
  <c r="X1485" i="12"/>
  <c r="X1583" i="12"/>
  <c r="X1421" i="12"/>
  <c r="X1409" i="12"/>
  <c r="X1392" i="12"/>
  <c r="X1253" i="12"/>
  <c r="X1276" i="12"/>
  <c r="X1287" i="12"/>
  <c r="X1435" i="12"/>
  <c r="X1314" i="12"/>
  <c r="X1238" i="12"/>
  <c r="X1440" i="12"/>
  <c r="X1121" i="12"/>
  <c r="X1079" i="12"/>
  <c r="X1308" i="12"/>
  <c r="X1149" i="12"/>
  <c r="X1140" i="12"/>
  <c r="X1527" i="12"/>
  <c r="X1523" i="12"/>
  <c r="X1448" i="12"/>
  <c r="X1508" i="12"/>
  <c r="X1277" i="12"/>
  <c r="X1296" i="12"/>
  <c r="X1241" i="12"/>
  <c r="X1468" i="12"/>
  <c r="X1248" i="12"/>
  <c r="X1351" i="12"/>
  <c r="X1247" i="12"/>
  <c r="X1354" i="12"/>
  <c r="X1203" i="12"/>
  <c r="X1385" i="12"/>
  <c r="X1489" i="12"/>
  <c r="X1419" i="12"/>
  <c r="X1520" i="12"/>
  <c r="X1601" i="12"/>
  <c r="X1388" i="12"/>
  <c r="X1244" i="12"/>
  <c r="X1269" i="12"/>
  <c r="X1442" i="12"/>
  <c r="X1412" i="12"/>
  <c r="X1505" i="12"/>
  <c r="X1399" i="12"/>
  <c r="X1410" i="12"/>
  <c r="X1592" i="12"/>
  <c r="X1491" i="12"/>
  <c r="X1445" i="12"/>
  <c r="X1428" i="12"/>
  <c r="X1478" i="12"/>
  <c r="X1229" i="12"/>
  <c r="X1426" i="12"/>
  <c r="X1460" i="12"/>
  <c r="X1402" i="12"/>
  <c r="X1451" i="12"/>
  <c r="X1568" i="12"/>
  <c r="X1555" i="12"/>
  <c r="X1502" i="12"/>
  <c r="X1499" i="12"/>
  <c r="X1580" i="12"/>
  <c r="X1367" i="12"/>
  <c r="X1327" i="12"/>
  <c r="X1313" i="12"/>
  <c r="X1254" i="12"/>
  <c r="X1436" i="12"/>
  <c r="X1484" i="12"/>
  <c r="X1334" i="12"/>
  <c r="X1406" i="12"/>
  <c r="X1446" i="12"/>
  <c r="X1231" i="12"/>
  <c r="X1342" i="12"/>
  <c r="X1016" i="12"/>
  <c r="X1048" i="12"/>
  <c r="X1104" i="12"/>
  <c r="X1306" i="12"/>
  <c r="X1243" i="12"/>
  <c r="X1368" i="12"/>
  <c r="X1132" i="12"/>
  <c r="X1322" i="12"/>
  <c r="X1349" i="12"/>
  <c r="X1361" i="12"/>
  <c r="X1084" i="12"/>
  <c r="X1173" i="12"/>
  <c r="X1207" i="12"/>
  <c r="X1270" i="12"/>
  <c r="X1062" i="12"/>
  <c r="X1331" i="12"/>
  <c r="X1080" i="12"/>
  <c r="X1216" i="12"/>
  <c r="X1223" i="12"/>
  <c r="X1087" i="12"/>
  <c r="X1176" i="12"/>
  <c r="X1198" i="12"/>
  <c r="X1036" i="12"/>
  <c r="X1073" i="12"/>
  <c r="X1038" i="12"/>
  <c r="X1242" i="12"/>
  <c r="X1154" i="12"/>
  <c r="X1092" i="12"/>
  <c r="X1155" i="12"/>
  <c r="X1078" i="12"/>
  <c r="X1212" i="12"/>
  <c r="X1252" i="12"/>
  <c r="X1326" i="12"/>
  <c r="X1215" i="12"/>
  <c r="X1256" i="12"/>
  <c r="X1205" i="12"/>
  <c r="X1025" i="12"/>
  <c r="X1185" i="12"/>
  <c r="X1201" i="12"/>
  <c r="X1067" i="12"/>
  <c r="X1102" i="12"/>
  <c r="X931" i="12"/>
  <c r="X961" i="12"/>
  <c r="X1046" i="12"/>
  <c r="X1029" i="12"/>
  <c r="X964" i="12"/>
  <c r="X1094" i="12"/>
  <c r="X1005" i="12"/>
  <c r="X930" i="12"/>
  <c r="X1018" i="12"/>
  <c r="X1345" i="12"/>
  <c r="X1329" i="12"/>
  <c r="X1197" i="12"/>
  <c r="X1265" i="12"/>
  <c r="X1191" i="12"/>
  <c r="X1069" i="12"/>
  <c r="X1166" i="12"/>
  <c r="X1171" i="12"/>
  <c r="X1213" i="12"/>
  <c r="X1209" i="12"/>
  <c r="X1011" i="12"/>
  <c r="X921" i="12"/>
  <c r="X1455" i="12"/>
  <c r="X1275" i="12"/>
  <c r="X1255" i="12"/>
  <c r="X1348" i="12"/>
  <c r="X1050" i="12"/>
  <c r="X1343" i="12"/>
  <c r="X1162" i="12"/>
  <c r="X1082" i="12"/>
  <c r="X1115" i="12"/>
  <c r="X1052" i="12"/>
  <c r="X1141" i="12"/>
  <c r="X1026" i="12"/>
  <c r="X1081" i="12"/>
  <c r="X1061" i="12"/>
  <c r="X1150" i="12"/>
  <c r="X1183" i="12"/>
  <c r="X1060" i="12"/>
  <c r="X1365" i="12"/>
  <c r="X1245" i="12"/>
  <c r="X1268" i="12"/>
  <c r="X1114" i="12"/>
  <c r="X1224" i="12"/>
  <c r="X1234" i="12"/>
  <c r="X1227" i="12"/>
  <c r="X1225" i="12"/>
  <c r="X1108" i="12"/>
  <c r="X971" i="12"/>
  <c r="X987" i="12"/>
  <c r="X1090" i="12"/>
  <c r="X1309" i="12"/>
  <c r="X1160" i="12"/>
  <c r="X1056" i="12"/>
  <c r="X1165" i="12"/>
  <c r="X1273" i="12"/>
  <c r="X1186" i="12"/>
  <c r="X1072" i="12"/>
  <c r="X1222" i="12"/>
  <c r="X1146" i="12"/>
  <c r="X1180" i="12"/>
  <c r="X1267" i="12"/>
  <c r="X1058" i="12"/>
  <c r="X1053" i="12"/>
  <c r="X1346" i="12"/>
  <c r="X1063" i="12"/>
  <c r="X1196" i="12"/>
  <c r="X1076" i="12"/>
  <c r="X1097" i="12"/>
  <c r="X1095" i="12"/>
  <c r="X1177" i="12"/>
  <c r="X1030" i="12"/>
  <c r="X1145" i="12"/>
  <c r="X1169" i="12"/>
  <c r="X1189" i="12"/>
  <c r="X1288" i="12"/>
  <c r="X1131" i="12"/>
  <c r="X1035" i="12"/>
  <c r="X932" i="12"/>
  <c r="X956" i="12"/>
  <c r="X998" i="12"/>
  <c r="X1068" i="12"/>
  <c r="X997" i="12"/>
  <c r="X1339" i="12"/>
  <c r="X1051" i="12"/>
  <c r="X1187" i="12"/>
  <c r="X1344" i="12"/>
  <c r="X1226" i="12"/>
  <c r="X1039" i="12"/>
  <c r="X1085" i="12"/>
  <c r="X1093" i="12"/>
  <c r="X1113" i="12"/>
  <c r="X1178" i="12"/>
  <c r="X1359" i="12"/>
  <c r="X1324" i="12"/>
  <c r="X1033" i="12"/>
  <c r="X1181" i="12"/>
  <c r="X1261" i="12"/>
  <c r="X1124" i="12"/>
  <c r="X1130" i="12"/>
  <c r="X1206" i="12"/>
  <c r="X1190" i="12"/>
  <c r="X1144" i="12"/>
  <c r="X1034" i="12"/>
  <c r="X1007" i="12"/>
  <c r="X1022" i="12"/>
  <c r="X1012" i="12"/>
  <c r="X1338" i="12"/>
  <c r="X1315" i="12"/>
  <c r="X1220" i="12"/>
  <c r="X1037" i="12"/>
  <c r="X1279" i="12"/>
  <c r="X1125" i="12"/>
  <c r="X1057" i="12"/>
  <c r="X1024" i="12"/>
  <c r="X1023" i="12"/>
  <c r="X1142" i="12"/>
  <c r="X1040" i="12"/>
  <c r="X1156" i="12"/>
  <c r="X1017" i="12"/>
  <c r="X1147" i="12"/>
  <c r="X1157" i="12"/>
  <c r="X1272" i="12"/>
  <c r="X1366" i="12"/>
  <c r="X1014" i="12"/>
  <c r="X1297" i="12"/>
  <c r="X1319" i="12"/>
  <c r="X1210" i="12"/>
  <c r="X1152" i="12"/>
  <c r="X1163" i="12"/>
  <c r="X1218" i="12"/>
  <c r="X1174" i="12"/>
  <c r="X1021" i="12"/>
  <c r="X1208" i="12"/>
  <c r="X1357" i="12"/>
  <c r="X1304" i="12"/>
  <c r="X1246" i="12"/>
  <c r="X1294" i="12"/>
  <c r="X1127" i="12"/>
  <c r="X1071" i="12"/>
  <c r="X1027" i="12"/>
  <c r="X1204" i="12"/>
  <c r="X1211" i="12"/>
  <c r="X1137" i="12"/>
  <c r="X1089" i="12"/>
  <c r="X1159" i="12"/>
  <c r="X922" i="12"/>
  <c r="X1168" i="12"/>
  <c r="X1285" i="12"/>
  <c r="X1239" i="12"/>
  <c r="X1161" i="12"/>
  <c r="X1362" i="12"/>
  <c r="X1070" i="12"/>
  <c r="X1032" i="12"/>
  <c r="X1281" i="12"/>
  <c r="X1236" i="12"/>
  <c r="X1302" i="12"/>
  <c r="X1009" i="12"/>
  <c r="X1179" i="12"/>
  <c r="X1010" i="12"/>
  <c r="X1133" i="12"/>
  <c r="X1153" i="12"/>
  <c r="X1139" i="12"/>
  <c r="X1264" i="12"/>
  <c r="X1249" i="12"/>
  <c r="X1182" i="12"/>
  <c r="X1228" i="12"/>
  <c r="X1284" i="12"/>
  <c r="X1172" i="12"/>
  <c r="X1086" i="12"/>
  <c r="X1111" i="12"/>
  <c r="X1098" i="12"/>
  <c r="X1077" i="12"/>
  <c r="X1112" i="12"/>
  <c r="X1340" i="12"/>
  <c r="X1042" i="12"/>
  <c r="X1193" i="12"/>
  <c r="X981" i="12"/>
  <c r="X1136" i="12"/>
  <c r="X972" i="12"/>
  <c r="X1129" i="12"/>
  <c r="X1194" i="12"/>
  <c r="X1047" i="12"/>
  <c r="X940" i="12"/>
  <c r="X1054" i="12"/>
  <c r="X1328" i="12"/>
  <c r="X1123" i="12"/>
  <c r="X1202" i="12"/>
  <c r="X1240" i="12"/>
  <c r="X1195" i="12"/>
  <c r="X1043" i="12"/>
  <c r="X1134" i="12"/>
  <c r="X1075" i="12"/>
  <c r="X1143" i="12"/>
  <c r="X952" i="12"/>
  <c r="X974" i="12"/>
  <c r="X1015" i="12"/>
  <c r="X1128" i="12"/>
  <c r="X945" i="12"/>
  <c r="X980" i="12"/>
  <c r="X995" i="12"/>
  <c r="X934" i="12"/>
  <c r="X1118" i="12"/>
  <c r="X954" i="12"/>
  <c r="X923" i="12"/>
  <c r="X863" i="12"/>
  <c r="X1019" i="12"/>
  <c r="X984" i="12"/>
  <c r="X1117" i="12"/>
  <c r="X1116" i="12"/>
  <c r="X1122" i="12"/>
  <c r="X1184" i="12"/>
  <c r="X767" i="12"/>
  <c r="X733" i="12"/>
  <c r="X766" i="12"/>
  <c r="X739" i="12"/>
  <c r="X828" i="12"/>
  <c r="X869" i="12"/>
  <c r="X853" i="12"/>
  <c r="X771" i="12"/>
  <c r="X702" i="12"/>
  <c r="X814" i="12"/>
  <c r="X1164" i="12"/>
  <c r="X1101" i="12"/>
  <c r="X1293" i="12"/>
  <c r="X1001" i="12"/>
  <c r="X982" i="12"/>
  <c r="X811" i="12"/>
  <c r="X908" i="12"/>
  <c r="X729" i="12"/>
  <c r="X806" i="12"/>
  <c r="X816" i="12"/>
  <c r="X1105" i="12"/>
  <c r="X920" i="12"/>
  <c r="X1064" i="12"/>
  <c r="X882" i="12"/>
  <c r="X868" i="12"/>
  <c r="X947" i="12"/>
  <c r="X831" i="12"/>
  <c r="X1103" i="12"/>
  <c r="X1175" i="12"/>
  <c r="X983" i="12"/>
  <c r="X958" i="12"/>
  <c r="X959" i="12"/>
  <c r="X1002" i="12"/>
  <c r="X844" i="12"/>
  <c r="X871" i="12"/>
  <c r="X812" i="12"/>
  <c r="X1120" i="12"/>
  <c r="X1008" i="12"/>
  <c r="X1199" i="12"/>
  <c r="X1214" i="12"/>
  <c r="X1148" i="12"/>
  <c r="X1200" i="12"/>
  <c r="X968" i="12"/>
  <c r="X969" i="12"/>
  <c r="X951" i="12"/>
  <c r="X955" i="12"/>
  <c r="X1020" i="12"/>
  <c r="X936" i="12"/>
  <c r="X804" i="12"/>
  <c r="X743" i="12"/>
  <c r="X1188" i="12"/>
  <c r="X1044" i="12"/>
  <c r="X944" i="12"/>
  <c r="X977" i="12"/>
  <c r="X864" i="12"/>
  <c r="X879" i="12"/>
  <c r="X919" i="12"/>
  <c r="X886" i="12"/>
  <c r="X861" i="12"/>
  <c r="X1091" i="12"/>
  <c r="X1107" i="12"/>
  <c r="X1221" i="12"/>
  <c r="X999" i="12"/>
  <c r="X960" i="12"/>
  <c r="X950" i="12"/>
  <c r="X953" i="12"/>
  <c r="X1219" i="12"/>
  <c r="X1004" i="12"/>
  <c r="X963" i="12"/>
  <c r="X1158" i="12"/>
  <c r="X1065" i="12"/>
  <c r="X938" i="12"/>
  <c r="X978" i="12"/>
  <c r="X926" i="12"/>
  <c r="X993" i="12"/>
  <c r="X888" i="12"/>
  <c r="X846" i="12"/>
  <c r="X890" i="12"/>
  <c r="X836" i="12"/>
  <c r="X1109" i="12"/>
  <c r="X1088" i="12"/>
  <c r="X1059" i="12"/>
  <c r="X985" i="12"/>
  <c r="X967" i="12"/>
  <c r="X1031" i="12"/>
  <c r="X1138" i="12"/>
  <c r="X1006" i="12"/>
  <c r="X957" i="12"/>
  <c r="X990" i="12"/>
  <c r="X833" i="12"/>
  <c r="X768" i="12"/>
  <c r="X787" i="12"/>
  <c r="X917" i="12"/>
  <c r="X770" i="12"/>
  <c r="X772" i="12"/>
  <c r="X824" i="12"/>
  <c r="X782" i="12"/>
  <c r="X1028" i="12"/>
  <c r="X1126" i="12"/>
  <c r="X1099" i="12"/>
  <c r="X946" i="12"/>
  <c r="X1074" i="12"/>
  <c r="X975" i="12"/>
  <c r="X996" i="12"/>
  <c r="X948" i="12"/>
  <c r="X849" i="12"/>
  <c r="X784" i="12"/>
  <c r="X848" i="12"/>
  <c r="X909" i="12"/>
  <c r="X877" i="12"/>
  <c r="X754" i="12"/>
  <c r="X785" i="12"/>
  <c r="X854" i="12"/>
  <c r="X714" i="12"/>
  <c r="X902" i="12"/>
  <c r="X1106" i="12"/>
  <c r="X1119" i="12"/>
  <c r="X1045" i="12"/>
  <c r="X1217" i="12"/>
  <c r="X991" i="12"/>
  <c r="X901" i="12"/>
  <c r="X915" i="12"/>
  <c r="X1049" i="12"/>
  <c r="X1003" i="12"/>
  <c r="X970" i="12"/>
  <c r="X992" i="12"/>
  <c r="X764" i="12"/>
  <c r="X707" i="12"/>
  <c r="X783" i="12"/>
  <c r="X799" i="12"/>
  <c r="X761" i="12"/>
  <c r="X825" i="12"/>
  <c r="X912" i="12"/>
  <c r="X809" i="12"/>
  <c r="X900" i="12"/>
  <c r="X725" i="12"/>
  <c r="X792" i="12"/>
  <c r="X798" i="12"/>
  <c r="X1041" i="12"/>
  <c r="X1135" i="12"/>
  <c r="X1013" i="12"/>
  <c r="X1170" i="12"/>
  <c r="X994" i="12"/>
  <c r="X1167" i="12"/>
  <c r="X988" i="12"/>
  <c r="X986" i="12"/>
  <c r="X1066" i="12"/>
  <c r="X941" i="12"/>
  <c r="X949" i="12"/>
  <c r="X965" i="12"/>
  <c r="X933" i="12"/>
  <c r="X775" i="12"/>
  <c r="X937" i="12"/>
  <c r="X973" i="12"/>
  <c r="X867" i="12"/>
  <c r="X839" i="12"/>
  <c r="X925" i="12"/>
  <c r="X760" i="12"/>
  <c r="X1055" i="12"/>
  <c r="X966" i="12"/>
  <c r="X989" i="12"/>
  <c r="X962" i="12"/>
  <c r="X1110" i="12"/>
  <c r="X942" i="12"/>
  <c r="X711" i="12"/>
  <c r="X856" i="12"/>
  <c r="X827" i="12"/>
  <c r="X719" i="12"/>
  <c r="X893" i="12"/>
  <c r="X897" i="12"/>
  <c r="X718" i="12"/>
  <c r="X884" i="12"/>
  <c r="X834" i="12"/>
  <c r="X876" i="12"/>
  <c r="X731" i="12"/>
  <c r="X895" i="12"/>
  <c r="X910" i="12"/>
  <c r="X838" i="12"/>
  <c r="X907" i="12"/>
  <c r="X976" i="12"/>
  <c r="X779" i="12"/>
  <c r="X807" i="12"/>
  <c r="X697" i="12"/>
  <c r="X619" i="12"/>
  <c r="X616" i="12"/>
  <c r="X530" i="12"/>
  <c r="X712" i="12"/>
  <c r="X604" i="12"/>
  <c r="X822" i="12"/>
  <c r="X586" i="12"/>
  <c r="X661" i="12"/>
  <c r="X540" i="12"/>
  <c r="X703" i="12"/>
  <c r="X683" i="12"/>
  <c r="X577" i="12"/>
  <c r="X658" i="12"/>
  <c r="X776" i="12"/>
  <c r="X549" i="12"/>
  <c r="X751" i="12"/>
  <c r="X928" i="12"/>
  <c r="X823" i="12"/>
  <c r="X821" i="12"/>
  <c r="X795" i="12"/>
  <c r="X875" i="12"/>
  <c r="X881" i="12"/>
  <c r="X883" i="12"/>
  <c r="X1000" i="12"/>
  <c r="X943" i="12"/>
  <c r="X808" i="12"/>
  <c r="X788" i="12"/>
  <c r="X736" i="12"/>
  <c r="X730" i="12"/>
  <c r="X817" i="12"/>
  <c r="X698" i="12"/>
  <c r="X790" i="12"/>
  <c r="X592" i="12"/>
  <c r="X866" i="12"/>
  <c r="X773" i="12"/>
  <c r="X715" i="12"/>
  <c r="X859" i="12"/>
  <c r="X860" i="12"/>
  <c r="X904" i="12"/>
  <c r="X777" i="12"/>
  <c r="X793" i="12"/>
  <c r="X911" i="12"/>
  <c r="X857" i="12"/>
  <c r="X742" i="12"/>
  <c r="X752" i="12"/>
  <c r="X724" i="12"/>
  <c r="X570" i="12"/>
  <c r="X852" i="12"/>
  <c r="X778" i="12"/>
  <c r="X713" i="12"/>
  <c r="X815" i="12"/>
  <c r="X887" i="12"/>
  <c r="X680" i="12"/>
  <c r="X662" i="12"/>
  <c r="X541" i="12"/>
  <c r="X593" i="12"/>
  <c r="X501" i="12"/>
  <c r="X608" i="12"/>
  <c r="X635" i="12"/>
  <c r="X858" i="12"/>
  <c r="X797" i="12"/>
  <c r="X765" i="12"/>
  <c r="X865" i="12"/>
  <c r="X914" i="12"/>
  <c r="X587" i="12"/>
  <c r="X659" i="12"/>
  <c r="X720" i="12"/>
  <c r="X835" i="12"/>
  <c r="X666" i="12"/>
  <c r="X601" i="12"/>
  <c r="X505" i="12"/>
  <c r="X558" i="12"/>
  <c r="X551" i="12"/>
  <c r="X573" i="12"/>
  <c r="X709" i="12"/>
  <c r="X623" i="12"/>
  <c r="X748" i="12"/>
  <c r="X820" i="12"/>
  <c r="X774" i="12"/>
  <c r="X710" i="12"/>
  <c r="X723" i="12"/>
  <c r="X894" i="12"/>
  <c r="X903" i="12"/>
  <c r="X1083" i="12"/>
  <c r="X747" i="12"/>
  <c r="X706" i="12"/>
  <c r="X732" i="12"/>
  <c r="X734" i="12"/>
  <c r="X794" i="12"/>
  <c r="X840" i="12"/>
  <c r="X842" i="12"/>
  <c r="X892" i="12"/>
  <c r="X721" i="12"/>
  <c r="X845" i="12"/>
  <c r="X527" i="12"/>
  <c r="X873" i="12"/>
  <c r="X756" i="12"/>
  <c r="X737" i="12"/>
  <c r="X708" i="12"/>
  <c r="X796" i="12"/>
  <c r="X918" i="12"/>
  <c r="X717" i="12"/>
  <c r="X906" i="12"/>
  <c r="X675" i="12"/>
  <c r="X769" i="12"/>
  <c r="X924" i="12"/>
  <c r="X677" i="12"/>
  <c r="X862" i="12"/>
  <c r="X878" i="12"/>
  <c r="X829" i="12"/>
  <c r="X979" i="12"/>
  <c r="X830" i="12"/>
  <c r="X762" i="12"/>
  <c r="X870" i="12"/>
  <c r="X847" i="12"/>
  <c r="X889" i="12"/>
  <c r="X727" i="12"/>
  <c r="X805" i="12"/>
  <c r="X935" i="12"/>
  <c r="X927" i="12"/>
  <c r="X819" i="12"/>
  <c r="X667" i="12"/>
  <c r="X639" i="12"/>
  <c r="X939" i="12"/>
  <c r="X627" i="12"/>
  <c r="X757" i="12"/>
  <c r="X595" i="12"/>
  <c r="X566" i="12"/>
  <c r="X613" i="12"/>
  <c r="X555" i="12"/>
  <c r="X726" i="12"/>
  <c r="X759" i="12"/>
  <c r="X874" i="12"/>
  <c r="X872" i="12"/>
  <c r="X916" i="12"/>
  <c r="X880" i="12"/>
  <c r="X899" i="12"/>
  <c r="X513" i="12"/>
  <c r="X678" i="12"/>
  <c r="X832" i="12"/>
  <c r="X672" i="12"/>
  <c r="X625" i="12"/>
  <c r="X688" i="12"/>
  <c r="X560" i="12"/>
  <c r="X745" i="12"/>
  <c r="X750" i="12"/>
  <c r="X780" i="12"/>
  <c r="X850" i="12"/>
  <c r="X728" i="12"/>
  <c r="X722" i="12"/>
  <c r="X813" i="12"/>
  <c r="X791" i="12"/>
  <c r="X740" i="12"/>
  <c r="X670" i="12"/>
  <c r="X542" i="12"/>
  <c r="X738" i="12"/>
  <c r="X532" i="12"/>
  <c r="X686" i="12"/>
  <c r="X610" i="12"/>
  <c r="X572" i="12"/>
  <c r="X663" i="12"/>
  <c r="X525" i="12"/>
  <c r="X763" i="12"/>
  <c r="X855" i="12"/>
  <c r="X818" i="12"/>
  <c r="X851" i="12"/>
  <c r="X891" i="12"/>
  <c r="X843" i="12"/>
  <c r="X803" i="12"/>
  <c r="X885" i="12"/>
  <c r="X589" i="12"/>
  <c r="X781" i="12"/>
  <c r="X898" i="12"/>
  <c r="X826" i="12"/>
  <c r="X741" i="12"/>
  <c r="X801" i="12"/>
  <c r="X647" i="12"/>
  <c r="X621" i="12"/>
  <c r="X605" i="12"/>
  <c r="X746" i="12"/>
  <c r="X562" i="12"/>
  <c r="X692" i="12"/>
  <c r="X700" i="12"/>
  <c r="X628" i="12"/>
  <c r="X556" i="12"/>
  <c r="X457" i="12"/>
  <c r="X755" i="12"/>
  <c r="X415" i="12"/>
  <c r="X323" i="12"/>
  <c r="X425" i="12"/>
  <c r="X440" i="12"/>
  <c r="X289" i="12"/>
  <c r="X410" i="12"/>
  <c r="X533" i="12"/>
  <c r="X581" i="12"/>
  <c r="X561" i="12"/>
  <c r="X537" i="12"/>
  <c r="X691" i="12"/>
  <c r="X574" i="12"/>
  <c r="X583" i="12"/>
  <c r="X599" i="12"/>
  <c r="X514" i="12"/>
  <c r="X515" i="12"/>
  <c r="X526" i="12"/>
  <c r="X539" i="12"/>
  <c r="X398" i="12"/>
  <c r="X349" i="12"/>
  <c r="X535" i="12"/>
  <c r="X347" i="12"/>
  <c r="X345" i="12"/>
  <c r="X802" i="12"/>
  <c r="X650" i="12"/>
  <c r="X611" i="12"/>
  <c r="X617" i="12"/>
  <c r="X648" i="12"/>
  <c r="X510" i="12"/>
  <c r="X571" i="12"/>
  <c r="X512" i="12"/>
  <c r="X484" i="12"/>
  <c r="X521" i="12"/>
  <c r="X381" i="12"/>
  <c r="X469" i="12"/>
  <c r="X450" i="12"/>
  <c r="X637" i="12"/>
  <c r="X563" i="12"/>
  <c r="X786" i="12"/>
  <c r="X632" i="12"/>
  <c r="X744" i="12"/>
  <c r="X576" i="12"/>
  <c r="X579" i="12"/>
  <c r="X580" i="12"/>
  <c r="X649" i="12"/>
  <c r="X376" i="12"/>
  <c r="X409" i="12"/>
  <c r="X299" i="12"/>
  <c r="X461" i="12"/>
  <c r="X506" i="12"/>
  <c r="X544" i="12"/>
  <c r="X837" i="12"/>
  <c r="X496" i="12"/>
  <c r="X588" i="12"/>
  <c r="X660" i="12"/>
  <c r="X550" i="12"/>
  <c r="X272" i="12"/>
  <c r="X518" i="12"/>
  <c r="X317" i="12"/>
  <c r="X427" i="12"/>
  <c r="X341" i="12"/>
  <c r="X446" i="12"/>
  <c r="X489" i="12"/>
  <c r="X495" i="12"/>
  <c r="X500" i="12"/>
  <c r="X841" i="12"/>
  <c r="X452" i="12"/>
  <c r="X476" i="12"/>
  <c r="X397" i="12"/>
  <c r="X296" i="12"/>
  <c r="X609" i="12"/>
  <c r="X603" i="12"/>
  <c r="X693" i="12"/>
  <c r="X684" i="12"/>
  <c r="X559" i="12"/>
  <c r="X701" i="12"/>
  <c r="X564" i="12"/>
  <c r="X455" i="12"/>
  <c r="X368" i="12"/>
  <c r="X606" i="12"/>
  <c r="X626" i="12"/>
  <c r="X373" i="12"/>
  <c r="X372" i="12"/>
  <c r="X430" i="12"/>
  <c r="X367" i="12"/>
  <c r="X353" i="12"/>
  <c r="X305" i="12"/>
  <c r="X474" i="12"/>
  <c r="X594" i="12"/>
  <c r="X531" i="12"/>
  <c r="X582" i="12"/>
  <c r="X749" i="12"/>
  <c r="X674" i="12"/>
  <c r="X620" i="12"/>
  <c r="X758" i="12"/>
  <c r="X565" i="12"/>
  <c r="X652" i="12"/>
  <c r="X511" i="12"/>
  <c r="X578" i="12"/>
  <c r="X567" i="12"/>
  <c r="X538" i="12"/>
  <c r="X508" i="12"/>
  <c r="X696" i="12"/>
  <c r="X629" i="12"/>
  <c r="X493" i="12"/>
  <c r="X330" i="12"/>
  <c r="X482" i="12"/>
  <c r="X464" i="12"/>
  <c r="X441" i="12"/>
  <c r="X458" i="12"/>
  <c r="X304" i="12"/>
  <c r="X695" i="12"/>
  <c r="X502" i="12"/>
  <c r="X598" i="12"/>
  <c r="X679" i="12"/>
  <c r="X543" i="12"/>
  <c r="X643" i="12"/>
  <c r="X646" i="12"/>
  <c r="X644" i="12"/>
  <c r="X668" i="12"/>
  <c r="X633" i="12"/>
  <c r="X694" i="12"/>
  <c r="X417" i="12"/>
  <c r="X364" i="12"/>
  <c r="X396" i="12"/>
  <c r="X269" i="12"/>
  <c r="X463" i="12"/>
  <c r="X391" i="12"/>
  <c r="X386" i="12"/>
  <c r="X371" i="12"/>
  <c r="X377" i="12"/>
  <c r="X360" i="12"/>
  <c r="X735" i="12"/>
  <c r="X524" i="12"/>
  <c r="X504" i="12"/>
  <c r="X690" i="12"/>
  <c r="X557" i="12"/>
  <c r="X591" i="12"/>
  <c r="X673" i="12"/>
  <c r="X602" i="12"/>
  <c r="X929" i="12"/>
  <c r="X656" i="12"/>
  <c r="X301" i="12"/>
  <c r="X575" i="12"/>
  <c r="X443" i="12"/>
  <c r="X374" i="12"/>
  <c r="X640" i="12"/>
  <c r="X753" i="12"/>
  <c r="X913" i="12"/>
  <c r="X522" i="12"/>
  <c r="X584" i="12"/>
  <c r="X552" i="12"/>
  <c r="X528" i="12"/>
  <c r="X699" i="12"/>
  <c r="X716" i="12"/>
  <c r="X655" i="12"/>
  <c r="X896" i="12"/>
  <c r="X654" i="12"/>
  <c r="X548" i="12"/>
  <c r="X689" i="12"/>
  <c r="X704" i="12"/>
  <c r="X705" i="12"/>
  <c r="X676" i="12"/>
  <c r="X631" i="12"/>
  <c r="X509" i="12"/>
  <c r="X657" i="12"/>
  <c r="X516" i="12"/>
  <c r="X529" i="12"/>
  <c r="X624" i="12"/>
  <c r="X669" i="12"/>
  <c r="X681" i="12"/>
  <c r="X435" i="12"/>
  <c r="X536" i="12"/>
  <c r="X634" i="12"/>
  <c r="X682" i="12"/>
  <c r="X554" i="12"/>
  <c r="X507" i="12"/>
  <c r="X685" i="12"/>
  <c r="X665" i="12"/>
  <c r="X789" i="12"/>
  <c r="X642" i="12"/>
  <c r="X293" i="12"/>
  <c r="X568" i="12"/>
  <c r="X534" i="12"/>
  <c r="X585" i="12"/>
  <c r="X519" i="12"/>
  <c r="X283" i="12"/>
  <c r="X418" i="12"/>
  <c r="X333" i="12"/>
  <c r="X607" i="12"/>
  <c r="X612" i="12"/>
  <c r="X671" i="12"/>
  <c r="X614" i="12"/>
  <c r="X651" i="12"/>
  <c r="X638" i="12"/>
  <c r="X553" i="12"/>
  <c r="X546" i="12"/>
  <c r="X630" i="12"/>
  <c r="X404" i="12"/>
  <c r="X517" i="12"/>
  <c r="X351" i="12"/>
  <c r="X363" i="12"/>
  <c r="X399" i="12"/>
  <c r="X423" i="12"/>
  <c r="X442" i="12"/>
  <c r="X335" i="12"/>
  <c r="X310" i="12"/>
  <c r="X800" i="12"/>
  <c r="X810" i="12"/>
  <c r="X498" i="12"/>
  <c r="X545" i="12"/>
  <c r="X388" i="12"/>
  <c r="X338" i="12"/>
  <c r="X445" i="12"/>
  <c r="X326" i="12"/>
  <c r="X278" i="12"/>
  <c r="X276" i="12"/>
  <c r="X225" i="12"/>
  <c r="X290" i="12"/>
  <c r="X184" i="12"/>
  <c r="X359" i="12"/>
  <c r="X622" i="12"/>
  <c r="X569" i="12"/>
  <c r="X414" i="12"/>
  <c r="X420" i="12"/>
  <c r="X325" i="12"/>
  <c r="X416" i="12"/>
  <c r="X429" i="12"/>
  <c r="X439" i="12"/>
  <c r="X300" i="12"/>
  <c r="X615" i="12"/>
  <c r="X645" i="12"/>
  <c r="X286" i="12"/>
  <c r="X436" i="12"/>
  <c r="X419" i="12"/>
  <c r="X471" i="12"/>
  <c r="X488" i="12"/>
  <c r="X287" i="12"/>
  <c r="X362" i="12"/>
  <c r="X167" i="12"/>
  <c r="X590" i="12"/>
  <c r="X403" i="12"/>
  <c r="X473" i="12"/>
  <c r="X384" i="12"/>
  <c r="X486" i="12"/>
  <c r="X448" i="12"/>
  <c r="X618" i="12"/>
  <c r="X321" i="12"/>
  <c r="X313" i="12"/>
  <c r="X494" i="12"/>
  <c r="X311" i="12"/>
  <c r="X329" i="12"/>
  <c r="X268" i="12"/>
  <c r="X358" i="12"/>
  <c r="X275" i="12"/>
  <c r="X407" i="12"/>
  <c r="X408" i="12"/>
  <c r="X424" i="12"/>
  <c r="X331" i="12"/>
  <c r="X402" i="12"/>
  <c r="X236" i="12"/>
  <c r="X198" i="12"/>
  <c r="X197" i="12"/>
  <c r="X346" i="12"/>
  <c r="X383" i="12"/>
  <c r="X294" i="12"/>
  <c r="X600" i="12"/>
  <c r="X497" i="12"/>
  <c r="X653" i="12"/>
  <c r="X547" i="12"/>
  <c r="X596" i="12"/>
  <c r="X480" i="12"/>
  <c r="X478" i="12"/>
  <c r="X380" i="12"/>
  <c r="X378" i="12"/>
  <c r="X348" i="12"/>
  <c r="X285" i="12"/>
  <c r="X295" i="12"/>
  <c r="X369" i="12"/>
  <c r="X279" i="12"/>
  <c r="X413" i="12"/>
  <c r="X401" i="12"/>
  <c r="X466" i="12"/>
  <c r="X327" i="12"/>
  <c r="X456" i="12"/>
  <c r="X357" i="12"/>
  <c r="X412" i="12"/>
  <c r="X361" i="12"/>
  <c r="X243" i="12"/>
  <c r="X227" i="12"/>
  <c r="X664" i="12"/>
  <c r="X905" i="12"/>
  <c r="X271" i="12"/>
  <c r="X433" i="12"/>
  <c r="X477" i="12"/>
  <c r="X483" i="12"/>
  <c r="X432" i="12"/>
  <c r="X460" i="12"/>
  <c r="X232" i="12"/>
  <c r="X187" i="12"/>
  <c r="X185" i="12"/>
  <c r="X182" i="12"/>
  <c r="X332" i="12"/>
  <c r="X144" i="12"/>
  <c r="X196" i="12"/>
  <c r="X503" i="12"/>
  <c r="X454" i="12"/>
  <c r="X475" i="12"/>
  <c r="X355" i="12"/>
  <c r="X459" i="12"/>
  <c r="X392" i="12"/>
  <c r="X406" i="12"/>
  <c r="X485" i="12"/>
  <c r="X472" i="12"/>
  <c r="X641" i="12"/>
  <c r="X366" i="12"/>
  <c r="X487" i="12"/>
  <c r="X438" i="12"/>
  <c r="X337" i="12"/>
  <c r="X481" i="12"/>
  <c r="X523" i="12"/>
  <c r="X405" i="12"/>
  <c r="X395" i="12"/>
  <c r="X316" i="12"/>
  <c r="X470" i="12"/>
  <c r="X302" i="12"/>
  <c r="X273" i="12"/>
  <c r="X490" i="12"/>
  <c r="X467" i="12"/>
  <c r="X400" i="12"/>
  <c r="X241" i="12"/>
  <c r="X181" i="12"/>
  <c r="X246" i="12"/>
  <c r="X318" i="12"/>
  <c r="X233" i="12"/>
  <c r="X173" i="12"/>
  <c r="X320" i="12"/>
  <c r="X149" i="12"/>
  <c r="X636" i="12"/>
  <c r="X306" i="12"/>
  <c r="X437" i="12"/>
  <c r="X370" i="12"/>
  <c r="X328" i="12"/>
  <c r="X394" i="12"/>
  <c r="X462" i="12"/>
  <c r="X597" i="12"/>
  <c r="X687" i="12"/>
  <c r="X499" i="12"/>
  <c r="X421" i="12"/>
  <c r="X468" i="12"/>
  <c r="X312" i="12"/>
  <c r="X292" i="12"/>
  <c r="X390" i="12"/>
  <c r="X209" i="12"/>
  <c r="X453" i="12"/>
  <c r="X204" i="12"/>
  <c r="X291" i="12"/>
  <c r="X342" i="12"/>
  <c r="X303" i="12"/>
  <c r="X447" i="12"/>
  <c r="X160" i="12"/>
  <c r="X200" i="12"/>
  <c r="X194" i="12"/>
  <c r="X266" i="12"/>
  <c r="X155" i="12"/>
  <c r="X190" i="12"/>
  <c r="X520" i="12"/>
  <c r="X411" i="12"/>
  <c r="X465" i="12"/>
  <c r="X339" i="12"/>
  <c r="X322" i="12"/>
  <c r="X375" i="12"/>
  <c r="X491" i="12"/>
  <c r="X449" i="12"/>
  <c r="X336" i="12"/>
  <c r="X208" i="12"/>
  <c r="X259" i="12"/>
  <c r="X308" i="12"/>
  <c r="X324" i="12"/>
  <c r="X280" i="12"/>
  <c r="X354" i="12"/>
  <c r="X434" i="12"/>
  <c r="X309" i="12"/>
  <c r="X382" i="12"/>
  <c r="X393" i="12"/>
  <c r="X242" i="12"/>
  <c r="X218" i="12"/>
  <c r="X153" i="12"/>
  <c r="X253" i="12"/>
  <c r="AF186" i="12"/>
  <c r="X284" i="12"/>
  <c r="X265" i="12"/>
  <c r="AF258" i="12"/>
  <c r="AF265" i="12"/>
  <c r="X258" i="12"/>
  <c r="X205" i="12"/>
  <c r="X492" i="12"/>
  <c r="X215" i="12"/>
  <c r="AF358" i="12"/>
  <c r="H374" i="12"/>
  <c r="AF374" i="12" s="1"/>
  <c r="H349" i="12"/>
  <c r="AF349" i="12" s="1"/>
  <c r="H355" i="12"/>
  <c r="AF355" i="12" s="1"/>
  <c r="X210" i="12"/>
  <c r="X261" i="12"/>
  <c r="AF166" i="12"/>
  <c r="X174" i="12"/>
  <c r="X267" i="12"/>
  <c r="X426" i="12"/>
  <c r="H409" i="12"/>
  <c r="AF409" i="12" s="1"/>
  <c r="H279" i="12"/>
  <c r="AF279" i="12" s="1"/>
  <c r="H382" i="12"/>
  <c r="AF382" i="12" s="1"/>
  <c r="H400" i="12"/>
  <c r="AF400" i="12" s="1"/>
  <c r="H289" i="12"/>
  <c r="AF289" i="12" s="1"/>
  <c r="H298" i="12"/>
  <c r="AF298" i="12" s="1"/>
  <c r="AA166" i="12"/>
  <c r="X222" i="12"/>
  <c r="X186" i="12"/>
  <c r="X183" i="12"/>
  <c r="X223" i="12"/>
  <c r="X150" i="12"/>
  <c r="X165" i="12"/>
  <c r="X260" i="12"/>
  <c r="X428" i="12"/>
  <c r="AF290" i="12"/>
  <c r="X315" i="12"/>
  <c r="X282" i="12"/>
  <c r="X444" i="12"/>
  <c r="H359" i="12"/>
  <c r="AF359" i="12" s="1"/>
  <c r="H401" i="12"/>
  <c r="AF401" i="12" s="1"/>
  <c r="H324" i="12"/>
  <c r="AF324" i="12" s="1"/>
  <c r="H445" i="12"/>
  <c r="AF445" i="12" s="1"/>
  <c r="H389" i="12"/>
  <c r="AF389" i="12" s="1"/>
  <c r="H395" i="12"/>
  <c r="AF395" i="12" s="1"/>
  <c r="H321" i="12"/>
  <c r="AF321" i="12" s="1"/>
  <c r="H326" i="12"/>
  <c r="AF326" i="12" s="1"/>
  <c r="X146" i="12"/>
  <c r="X140" i="12"/>
  <c r="X156" i="12"/>
  <c r="X163" i="12"/>
  <c r="X192" i="12"/>
  <c r="X145" i="12"/>
  <c r="H238" i="12"/>
  <c r="AF238" i="12" s="1"/>
  <c r="AF140" i="12"/>
  <c r="X385" i="12"/>
  <c r="AF263" i="12"/>
  <c r="H306" i="12"/>
  <c r="AF306" i="12" s="1"/>
  <c r="AF347" i="12"/>
  <c r="AF340" i="12"/>
  <c r="H398" i="12"/>
  <c r="AF398" i="12" s="1"/>
  <c r="H334" i="12"/>
  <c r="AF334" i="12" s="1"/>
  <c r="H405" i="12"/>
  <c r="AF405" i="12" s="1"/>
  <c r="H470" i="12"/>
  <c r="AF470" i="12" s="1"/>
  <c r="H357" i="12"/>
  <c r="AF357" i="12" s="1"/>
  <c r="H453" i="12"/>
  <c r="AF453" i="12" s="1"/>
  <c r="H392" i="12"/>
  <c r="AF392" i="12" s="1"/>
  <c r="H277" i="12"/>
  <c r="AF277" i="12" s="1"/>
  <c r="X244" i="12"/>
  <c r="X157" i="12"/>
  <c r="X135" i="12"/>
  <c r="X245" i="12"/>
  <c r="X151" i="12"/>
  <c r="X343" i="12"/>
  <c r="H222" i="12"/>
  <c r="AF222" i="12" s="1"/>
  <c r="X389" i="12"/>
  <c r="AF310" i="12"/>
  <c r="X365" i="12"/>
  <c r="AF368" i="12"/>
  <c r="H356" i="12"/>
  <c r="AF356" i="12" s="1"/>
  <c r="AF342" i="12"/>
  <c r="H438" i="12"/>
  <c r="AF438" i="12" s="1"/>
  <c r="H314" i="12"/>
  <c r="AF314" i="12" s="1"/>
  <c r="H343" i="12"/>
  <c r="AF343" i="12" s="1"/>
  <c r="H274" i="12"/>
  <c r="AF274" i="12" s="1"/>
  <c r="H466" i="12"/>
  <c r="AF466" i="12" s="1"/>
  <c r="H459" i="12"/>
  <c r="AF459" i="12" s="1"/>
  <c r="H407" i="12"/>
  <c r="AF407" i="12" s="1"/>
  <c r="AF475" i="12"/>
  <c r="AF292" i="12"/>
  <c r="AF386" i="12"/>
  <c r="AF363" i="12"/>
  <c r="H288" i="12"/>
  <c r="AF288" i="12" s="1"/>
  <c r="H422" i="12"/>
  <c r="AF422" i="12" s="1"/>
  <c r="H313" i="12"/>
  <c r="AF313" i="12" s="1"/>
  <c r="H465" i="12"/>
  <c r="AF465" i="12" s="1"/>
  <c r="H532" i="12"/>
  <c r="AF532" i="12" s="1"/>
  <c r="H485" i="12"/>
  <c r="AF485" i="12" s="1"/>
  <c r="H651" i="12"/>
  <c r="AF651" i="12" s="1"/>
  <c r="H657" i="12"/>
  <c r="AF657" i="12" s="1"/>
  <c r="H527" i="12"/>
  <c r="AF527" i="12" s="1"/>
  <c r="H637" i="12"/>
  <c r="AF637" i="12" s="1"/>
  <c r="H761" i="12"/>
  <c r="AF761" i="12" s="1"/>
  <c r="H366" i="12"/>
  <c r="AF366" i="12" s="1"/>
  <c r="H410" i="12"/>
  <c r="AF410" i="12" s="1"/>
  <c r="H417" i="12"/>
  <c r="AF417" i="12" s="1"/>
  <c r="H458" i="12"/>
  <c r="AF458" i="12" s="1"/>
  <c r="H318" i="12"/>
  <c r="AF318" i="12" s="1"/>
  <c r="H594" i="12"/>
  <c r="AF594" i="12" s="1"/>
  <c r="H502" i="12"/>
  <c r="AF502" i="12" s="1"/>
  <c r="H535" i="12"/>
  <c r="AF535" i="12" s="1"/>
  <c r="H693" i="12"/>
  <c r="AF693" i="12" s="1"/>
  <c r="H480" i="12"/>
  <c r="AF480" i="12" s="1"/>
  <c r="AF419" i="12"/>
  <c r="H455" i="12"/>
  <c r="AF455" i="12" s="1"/>
  <c r="H429" i="12"/>
  <c r="AF429" i="12" s="1"/>
  <c r="H320" i="12"/>
  <c r="AF320" i="12" s="1"/>
  <c r="H434" i="12"/>
  <c r="AF434" i="12" s="1"/>
  <c r="AF456" i="12"/>
  <c r="H489" i="12"/>
  <c r="AF489" i="12" s="1"/>
  <c r="H463" i="12"/>
  <c r="AF463" i="12" s="1"/>
  <c r="H667" i="12"/>
  <c r="AF667" i="12" s="1"/>
  <c r="H513" i="12"/>
  <c r="AF513" i="12" s="1"/>
  <c r="H648" i="12"/>
  <c r="AF648" i="12" s="1"/>
  <c r="H510" i="12"/>
  <c r="AF510" i="12" s="1"/>
  <c r="H601" i="12"/>
  <c r="AF601" i="12" s="1"/>
  <c r="H585" i="12"/>
  <c r="AF585" i="12" s="1"/>
  <c r="H632" i="12"/>
  <c r="AF632" i="12" s="1"/>
  <c r="AF492" i="12"/>
  <c r="AF436" i="12"/>
  <c r="H282" i="12"/>
  <c r="AF282" i="12" s="1"/>
  <c r="H377" i="12"/>
  <c r="AF377" i="12" s="1"/>
  <c r="H481" i="12"/>
  <c r="AF481" i="12" s="1"/>
  <c r="H524" i="12"/>
  <c r="AF524" i="12" s="1"/>
  <c r="H621" i="12"/>
  <c r="AF621" i="12" s="1"/>
  <c r="H578" i="12"/>
  <c r="AF578" i="12" s="1"/>
  <c r="H577" i="12"/>
  <c r="AF577" i="12" s="1"/>
  <c r="H588" i="12"/>
  <c r="AF588" i="12" s="1"/>
  <c r="H571" i="12"/>
  <c r="AF571" i="12" s="1"/>
  <c r="H572" i="12"/>
  <c r="AF572" i="12" s="1"/>
  <c r="H448" i="12"/>
  <c r="AF448" i="12" s="1"/>
  <c r="AF484" i="12"/>
  <c r="H285" i="12"/>
  <c r="AF285" i="12" s="1"/>
  <c r="H452" i="12"/>
  <c r="AF452" i="12" s="1"/>
  <c r="AF354" i="12"/>
  <c r="AF426" i="12"/>
  <c r="AF394" i="12"/>
  <c r="AF627" i="12"/>
  <c r="H672" i="12"/>
  <c r="AF672" i="12" s="1"/>
  <c r="AF560" i="12"/>
  <c r="H604" i="12"/>
  <c r="AF604" i="12" s="1"/>
  <c r="H543" i="12"/>
  <c r="AF543" i="12" s="1"/>
  <c r="H636" i="12"/>
  <c r="AF636" i="12" s="1"/>
  <c r="H629" i="12"/>
  <c r="AF629" i="12" s="1"/>
  <c r="H695" i="12"/>
  <c r="AF695" i="12" s="1"/>
  <c r="AF488" i="12"/>
  <c r="AF315" i="12"/>
  <c r="H522" i="12"/>
  <c r="AF522" i="12" s="1"/>
  <c r="H684" i="12"/>
  <c r="AF684" i="12" s="1"/>
  <c r="H686" i="12"/>
  <c r="AF686" i="12" s="1"/>
  <c r="H531" i="12"/>
  <c r="AF531" i="12" s="1"/>
  <c r="H683" i="12"/>
  <c r="AF683" i="12" s="1"/>
  <c r="H544" i="12"/>
  <c r="AF544" i="12" s="1"/>
  <c r="H660" i="12"/>
  <c r="AF660" i="12" s="1"/>
  <c r="H703" i="12"/>
  <c r="AF703" i="12" s="1"/>
  <c r="AF380" i="12"/>
  <c r="AF443" i="12"/>
  <c r="H328" i="12"/>
  <c r="AF328" i="12" s="1"/>
  <c r="H562" i="12"/>
  <c r="AF562" i="12" s="1"/>
  <c r="H454" i="12"/>
  <c r="AF454" i="12" s="1"/>
  <c r="H688" i="12"/>
  <c r="AF688" i="12" s="1"/>
  <c r="H539" i="12"/>
  <c r="AF539" i="12" s="1"/>
  <c r="H553" i="12"/>
  <c r="AF553" i="12" s="1"/>
  <c r="AF474" i="12"/>
  <c r="H613" i="12"/>
  <c r="AF613" i="12" s="1"/>
  <c r="H569" i="12"/>
  <c r="AF569" i="12" s="1"/>
  <c r="AF533" i="12"/>
  <c r="H628" i="12"/>
  <c r="AF628" i="12" s="1"/>
  <c r="H633" i="12"/>
  <c r="AF633" i="12" s="1"/>
  <c r="H567" i="12"/>
  <c r="AF567" i="12" s="1"/>
  <c r="AF462" i="12"/>
  <c r="H353" i="12"/>
  <c r="AF353" i="12" s="1"/>
  <c r="AF580" i="12"/>
  <c r="H566" i="12"/>
  <c r="AF566" i="12" s="1"/>
  <c r="H643" i="12"/>
  <c r="AF643" i="12" s="1"/>
  <c r="H593" i="12"/>
  <c r="AF593" i="12" s="1"/>
  <c r="AF691" i="12"/>
  <c r="H682" i="12"/>
  <c r="AF682" i="12" s="1"/>
  <c r="H694" i="12"/>
  <c r="AF694" i="12" s="1"/>
  <c r="H559" i="12"/>
  <c r="AF559" i="12" s="1"/>
  <c r="AF378" i="12"/>
  <c r="H307" i="12"/>
  <c r="AF307" i="12" s="1"/>
  <c r="H311" i="12"/>
  <c r="AF311" i="12" s="1"/>
  <c r="H271" i="12"/>
  <c r="AF271" i="12" s="1"/>
  <c r="H649" i="12"/>
  <c r="AF649" i="12" s="1"/>
  <c r="H558" i="12"/>
  <c r="AF558" i="12" s="1"/>
  <c r="H500" i="12"/>
  <c r="AF500" i="12" s="1"/>
  <c r="H646" i="12"/>
  <c r="AF646" i="12" s="1"/>
  <c r="H676" i="12"/>
  <c r="AF676" i="12" s="1"/>
  <c r="H702" i="12"/>
  <c r="AF702" i="12" s="1"/>
  <c r="H609" i="12"/>
  <c r="AF609" i="12" s="1"/>
  <c r="H467" i="12"/>
  <c r="AF467" i="12" s="1"/>
  <c r="AF413" i="12"/>
  <c r="H287" i="12"/>
  <c r="AF287" i="12" s="1"/>
  <c r="H658" i="12"/>
  <c r="AF658" i="12" s="1"/>
  <c r="AF653" i="12"/>
  <c r="H668" i="12"/>
  <c r="AF668" i="12" s="1"/>
  <c r="H603" i="12"/>
  <c r="AF603" i="12" s="1"/>
  <c r="H640" i="12"/>
  <c r="AF640" i="12" s="1"/>
  <c r="H654" i="12"/>
  <c r="AF654" i="12" s="1"/>
  <c r="H472" i="12"/>
  <c r="AF472" i="12" s="1"/>
  <c r="H276" i="12"/>
  <c r="AF276" i="12" s="1"/>
  <c r="H337" i="12"/>
  <c r="AF337" i="12" s="1"/>
  <c r="AF338" i="12"/>
  <c r="H514" i="12"/>
  <c r="AF514" i="12" s="1"/>
  <c r="H626" i="12"/>
  <c r="AF626" i="12" s="1"/>
  <c r="H584" i="12"/>
  <c r="AF584" i="12" s="1"/>
  <c r="H526" i="12"/>
  <c r="AF526" i="12" s="1"/>
  <c r="AF317" i="12"/>
  <c r="H302" i="12"/>
  <c r="AF302" i="12" s="1"/>
  <c r="H411" i="12"/>
  <c r="AF411" i="12" s="1"/>
  <c r="AF341" i="12"/>
  <c r="AF348" i="12"/>
  <c r="H296" i="12"/>
  <c r="AF296" i="12" s="1"/>
  <c r="H421" i="12"/>
  <c r="AF421" i="12" s="1"/>
  <c r="H308" i="12"/>
  <c r="AF308" i="12" s="1"/>
  <c r="H592" i="12"/>
  <c r="AF592" i="12" s="1"/>
  <c r="AF573" i="12"/>
  <c r="AF435" i="12"/>
  <c r="H486" i="12"/>
  <c r="AF486" i="12" s="1"/>
  <c r="H365" i="12"/>
  <c r="AF365" i="12" s="1"/>
  <c r="H549" i="12"/>
  <c r="AF549" i="12" s="1"/>
  <c r="H659" i="12"/>
  <c r="AF659" i="12" s="1"/>
  <c r="H615" i="12"/>
  <c r="AF615" i="12" s="1"/>
  <c r="AF555" i="12"/>
  <c r="H607" i="12"/>
  <c r="AF607" i="12" s="1"/>
  <c r="H634" i="12"/>
  <c r="AF634" i="12" s="1"/>
  <c r="H645" i="12"/>
  <c r="AF645" i="12" s="1"/>
  <c r="H678" i="12"/>
  <c r="AF678" i="12" s="1"/>
  <c r="H548" i="12"/>
  <c r="AF548" i="12" s="1"/>
  <c r="AF283" i="12"/>
  <c r="AF345" i="12"/>
  <c r="AF281" i="12"/>
  <c r="H305" i="12"/>
  <c r="AF305" i="12" s="1"/>
  <c r="H469" i="12"/>
  <c r="AF469" i="12" s="1"/>
  <c r="H530" i="12"/>
  <c r="AF530" i="12" s="1"/>
  <c r="H350" i="12"/>
  <c r="AF350" i="12" s="1"/>
  <c r="H661" i="12"/>
  <c r="AF661" i="12" s="1"/>
  <c r="H617" i="12"/>
  <c r="AF617" i="12" s="1"/>
  <c r="H622" i="12"/>
  <c r="AF622" i="12" s="1"/>
  <c r="H665" i="12"/>
  <c r="AF665" i="12" s="1"/>
  <c r="H600" i="12"/>
  <c r="AF600" i="12" s="1"/>
  <c r="H707" i="12"/>
  <c r="AF707" i="12" s="1"/>
  <c r="AF494" i="12"/>
  <c r="H330" i="12"/>
  <c r="AF330" i="12" s="1"/>
  <c r="H496" i="12"/>
  <c r="AF496" i="12" s="1"/>
  <c r="AF381" i="12"/>
  <c r="H425" i="12"/>
  <c r="AF425" i="12" s="1"/>
  <c r="AF331" i="12"/>
  <c r="H536" i="12"/>
  <c r="AF536" i="12" s="1"/>
  <c r="H606" i="12"/>
  <c r="AF606" i="12" s="1"/>
  <c r="H669" i="12"/>
  <c r="AF669" i="12" s="1"/>
  <c r="H656" i="12"/>
  <c r="AF656" i="12" s="1"/>
  <c r="H642" i="12"/>
  <c r="AF642" i="12" s="1"/>
  <c r="H586" i="12"/>
  <c r="AF586" i="12" s="1"/>
  <c r="H687" i="12"/>
  <c r="AF687" i="12" s="1"/>
  <c r="H727" i="12"/>
  <c r="AF727" i="12" s="1"/>
  <c r="H698" i="12"/>
  <c r="AF698" i="12" s="1"/>
  <c r="H774" i="12"/>
  <c r="AF774" i="12" s="1"/>
  <c r="H814" i="12"/>
  <c r="AF814" i="12" s="1"/>
  <c r="H895" i="12"/>
  <c r="AF895" i="12" s="1"/>
  <c r="AF598" i="12"/>
  <c r="AF635" i="12"/>
  <c r="AF644" i="12"/>
  <c r="AF515" i="12"/>
  <c r="H504" i="12"/>
  <c r="AF504" i="12" s="1"/>
  <c r="H551" i="12"/>
  <c r="AF551" i="12" s="1"/>
  <c r="AF699" i="12"/>
  <c r="AF666" i="12"/>
  <c r="H597" i="12"/>
  <c r="AF597" i="12" s="1"/>
  <c r="AF631" i="12"/>
  <c r="H826" i="12"/>
  <c r="AF826" i="12" s="1"/>
  <c r="H705" i="12"/>
  <c r="AF705" i="12" s="1"/>
  <c r="H912" i="12"/>
  <c r="AF912" i="12" s="1"/>
  <c r="H726" i="12"/>
  <c r="AF726" i="12" s="1"/>
  <c r="H807" i="12"/>
  <c r="AF807" i="12" s="1"/>
  <c r="AF564" i="12"/>
  <c r="AF650" i="12"/>
  <c r="AF762" i="12"/>
  <c r="H785" i="12"/>
  <c r="AF785" i="12" s="1"/>
  <c r="H709" i="12"/>
  <c r="AF709" i="12" s="1"/>
  <c r="H913" i="12"/>
  <c r="AF913" i="12" s="1"/>
  <c r="H767" i="12"/>
  <c r="AF767" i="12" s="1"/>
  <c r="H677" i="12"/>
  <c r="AF677" i="12" s="1"/>
  <c r="H681" i="12"/>
  <c r="AF681" i="12" s="1"/>
  <c r="H673" i="12"/>
  <c r="AF673" i="12" s="1"/>
  <c r="AF630" i="12"/>
  <c r="H528" i="12"/>
  <c r="AF528" i="12" s="1"/>
  <c r="H595" i="12"/>
  <c r="AF595" i="12" s="1"/>
  <c r="AF605" i="12"/>
  <c r="H523" i="12"/>
  <c r="AF523" i="12" s="1"/>
  <c r="AF516" i="12"/>
  <c r="AF608" i="12"/>
  <c r="H859" i="12"/>
  <c r="AF859" i="12" s="1"/>
  <c r="H846" i="12"/>
  <c r="AF846" i="12" s="1"/>
  <c r="H742" i="12"/>
  <c r="AF742" i="12" s="1"/>
  <c r="H838" i="12"/>
  <c r="AF838" i="12" s="1"/>
  <c r="H844" i="12"/>
  <c r="AF844" i="12" s="1"/>
  <c r="H872" i="12"/>
  <c r="AF872" i="12" s="1"/>
  <c r="H721" i="12"/>
  <c r="AF721" i="12" s="1"/>
  <c r="AF652" i="12"/>
  <c r="AF556" i="12"/>
  <c r="H716" i="12"/>
  <c r="AF716" i="12" s="1"/>
  <c r="H663" i="12"/>
  <c r="AF663" i="12" s="1"/>
  <c r="H871" i="12"/>
  <c r="AF871" i="12" s="1"/>
  <c r="H910" i="12"/>
  <c r="AF910" i="12" s="1"/>
  <c r="H743" i="12"/>
  <c r="AF743" i="12" s="1"/>
  <c r="H901" i="12"/>
  <c r="AF901" i="12" s="1"/>
  <c r="AF545" i="12"/>
  <c r="H723" i="12"/>
  <c r="AF723" i="12" s="1"/>
  <c r="AF537" i="12"/>
  <c r="AF739" i="12"/>
  <c r="AF738" i="12"/>
  <c r="H519" i="12"/>
  <c r="AF519" i="12" s="1"/>
  <c r="AF501" i="12"/>
  <c r="H625" i="12"/>
  <c r="AF625" i="12" s="1"/>
  <c r="H725" i="12"/>
  <c r="AF725" i="12" s="1"/>
  <c r="H915" i="12"/>
  <c r="AF915" i="12" s="1"/>
  <c r="H772" i="12"/>
  <c r="AF772" i="12" s="1"/>
  <c r="H745" i="12"/>
  <c r="AF745" i="12" s="1"/>
  <c r="AF674" i="12"/>
  <c r="H583" i="12"/>
  <c r="AF583" i="12" s="1"/>
  <c r="AF579" i="12"/>
  <c r="H670" i="12"/>
  <c r="AF670" i="12" s="1"/>
  <c r="H787" i="12"/>
  <c r="AF787" i="12" s="1"/>
  <c r="H706" i="12"/>
  <c r="AF706" i="12" s="1"/>
  <c r="H735" i="12"/>
  <c r="AF735" i="12" s="1"/>
  <c r="H813" i="12"/>
  <c r="AF813" i="12" s="1"/>
  <c r="H804" i="12"/>
  <c r="AF804" i="12" s="1"/>
  <c r="AF602" i="12"/>
  <c r="AF638" i="12"/>
  <c r="H542" i="12"/>
  <c r="AF542" i="12" s="1"/>
  <c r="AF508" i="12"/>
  <c r="AF540" i="12"/>
  <c r="AF624" i="12"/>
  <c r="H611" i="12"/>
  <c r="AF611" i="12" s="1"/>
  <c r="H538" i="12"/>
  <c r="AF538" i="12" s="1"/>
  <c r="AF700" i="12"/>
  <c r="AF647" i="12"/>
  <c r="H662" i="12"/>
  <c r="AF662" i="12" s="1"/>
  <c r="H867" i="12"/>
  <c r="AF867" i="12" s="1"/>
  <c r="H868" i="12"/>
  <c r="AF868" i="12" s="1"/>
  <c r="H757" i="12"/>
  <c r="AF757" i="12" s="1"/>
  <c r="H843" i="12"/>
  <c r="AF843" i="12" s="1"/>
  <c r="H831" i="12"/>
  <c r="AF831" i="12" s="1"/>
  <c r="H858" i="12"/>
  <c r="AF858" i="12" s="1"/>
  <c r="AF590" i="12"/>
  <c r="AF581" i="12"/>
  <c r="AF554" i="12"/>
  <c r="H680" i="12"/>
  <c r="AF680" i="12" s="1"/>
  <c r="AF599" i="12"/>
  <c r="H784" i="12"/>
  <c r="AF784" i="12" s="1"/>
  <c r="H827" i="12"/>
  <c r="AF827" i="12" s="1"/>
  <c r="H789" i="12"/>
  <c r="AF789" i="12" s="1"/>
  <c r="H909" i="12"/>
  <c r="AF909" i="12" s="1"/>
  <c r="H464" i="12"/>
  <c r="AF464" i="12" s="1"/>
  <c r="AF620" i="12"/>
  <c r="H546" i="12"/>
  <c r="AF546" i="12" s="1"/>
  <c r="H612" i="12"/>
  <c r="AF612" i="12" s="1"/>
  <c r="AF729" i="12"/>
  <c r="H587" i="12"/>
  <c r="AF587" i="12" s="1"/>
  <c r="H851" i="12"/>
  <c r="AF851" i="12" s="1"/>
  <c r="H794" i="12"/>
  <c r="AF794" i="12" s="1"/>
  <c r="H756" i="12"/>
  <c r="AF756" i="12" s="1"/>
  <c r="H828" i="12"/>
  <c r="AF828" i="12" s="1"/>
  <c r="H799" i="12"/>
  <c r="AF799" i="12" s="1"/>
  <c r="AF541" i="12"/>
  <c r="AF690" i="12"/>
  <c r="AF498" i="12"/>
  <c r="AF550" i="12"/>
  <c r="H520" i="12"/>
  <c r="AF520" i="12" s="1"/>
  <c r="H713" i="12"/>
  <c r="AF713" i="12" s="1"/>
  <c r="H529" i="12"/>
  <c r="AF529" i="12" s="1"/>
  <c r="H862" i="12"/>
  <c r="AF862" i="12" s="1"/>
  <c r="H916" i="12"/>
  <c r="AF916" i="12" s="1"/>
  <c r="H897" i="12"/>
  <c r="AF897" i="12" s="1"/>
  <c r="H911" i="12"/>
  <c r="AF911" i="12" s="1"/>
  <c r="H715" i="12"/>
  <c r="AF715" i="12" s="1"/>
  <c r="AF534" i="12"/>
  <c r="AF619" i="12"/>
  <c r="H816" i="12"/>
  <c r="AF816" i="12" s="1"/>
  <c r="H655" i="12"/>
  <c r="AF655" i="12" s="1"/>
  <c r="H824" i="12"/>
  <c r="AF824" i="12" s="1"/>
  <c r="H759" i="12"/>
  <c r="AF759" i="12" s="1"/>
  <c r="H857" i="12"/>
  <c r="AF857" i="12" s="1"/>
  <c r="H906" i="12"/>
  <c r="AF906" i="12" s="1"/>
  <c r="H829" i="12"/>
  <c r="AF829" i="12" s="1"/>
  <c r="AF511" i="12"/>
  <c r="AF596" i="12"/>
  <c r="AF639" i="12"/>
  <c r="AF552" i="12"/>
  <c r="H866" i="12"/>
  <c r="AF866" i="12" s="1"/>
  <c r="H873" i="12"/>
  <c r="AF873" i="12" s="1"/>
  <c r="H870" i="12"/>
  <c r="AF870" i="12" s="1"/>
  <c r="H689" i="12"/>
  <c r="AF689" i="12" s="1"/>
  <c r="AF671" i="12"/>
  <c r="AF565" i="12"/>
  <c r="AF547" i="12"/>
  <c r="AF518" i="12"/>
  <c r="H889" i="12"/>
  <c r="AF889" i="12" s="1"/>
  <c r="H885" i="12"/>
  <c r="AF885" i="12" s="1"/>
  <c r="H783" i="12"/>
  <c r="AF783" i="12" s="1"/>
  <c r="H869" i="12"/>
  <c r="AF869" i="12" s="1"/>
  <c r="H883" i="12"/>
  <c r="AF883" i="12" s="1"/>
  <c r="H758" i="12"/>
  <c r="AF758" i="12" s="1"/>
  <c r="H902" i="12"/>
  <c r="AF902" i="12" s="1"/>
  <c r="H898" i="12"/>
  <c r="AF898" i="12" s="1"/>
  <c r="AF618" i="12"/>
  <c r="AF557" i="12"/>
  <c r="H575" i="12"/>
  <c r="AF575" i="12" s="1"/>
  <c r="H718" i="12"/>
  <c r="AF718" i="12" s="1"/>
  <c r="H679" i="12"/>
  <c r="AF679" i="12" s="1"/>
  <c r="H832" i="12"/>
  <c r="AF832" i="12" s="1"/>
  <c r="H892" i="12"/>
  <c r="AF892" i="12" s="1"/>
  <c r="H711" i="12"/>
  <c r="AF711" i="12" s="1"/>
  <c r="H775" i="12"/>
  <c r="AF775" i="12" s="1"/>
  <c r="H736" i="12"/>
  <c r="AF736" i="12" s="1"/>
  <c r="H797" i="12"/>
  <c r="AF797" i="12" s="1"/>
  <c r="H890" i="12"/>
  <c r="AF890" i="12" s="1"/>
  <c r="H497" i="12"/>
  <c r="AF497" i="12" s="1"/>
  <c r="H525" i="12"/>
  <c r="AF525" i="12" s="1"/>
  <c r="AF616" i="12"/>
  <c r="H517" i="12"/>
  <c r="AF517" i="12" s="1"/>
  <c r="H685" i="12"/>
  <c r="AF685" i="12" s="1"/>
  <c r="H576" i="12"/>
  <c r="AF576" i="12" s="1"/>
  <c r="AF582" i="12"/>
  <c r="H701" i="12"/>
  <c r="AF701" i="12" s="1"/>
  <c r="H782" i="12"/>
  <c r="AF782" i="12" s="1"/>
  <c r="H856" i="12"/>
  <c r="AF856" i="12" s="1"/>
  <c r="H881" i="12"/>
  <c r="AF881" i="12" s="1"/>
  <c r="H722" i="12"/>
  <c r="AF722" i="12" s="1"/>
  <c r="H796" i="12"/>
  <c r="AF796" i="12" s="1"/>
  <c r="AF750" i="12"/>
  <c r="AF730" i="12"/>
  <c r="AF852" i="12"/>
  <c r="H741" i="12"/>
  <c r="AF741" i="12" s="1"/>
  <c r="H976" i="12"/>
  <c r="AF976" i="12" s="1"/>
  <c r="H1119" i="12"/>
  <c r="AF1119" i="12" s="1"/>
  <c r="AF921" i="12"/>
  <c r="AF724" i="12"/>
  <c r="AF839" i="12"/>
  <c r="AF819" i="12"/>
  <c r="H712" i="12"/>
  <c r="AF712" i="12" s="1"/>
  <c r="H771" i="12"/>
  <c r="AF771" i="12" s="1"/>
  <c r="H882" i="12"/>
  <c r="AF882" i="12" s="1"/>
  <c r="H998" i="12"/>
  <c r="AF998" i="12" s="1"/>
  <c r="H943" i="12"/>
  <c r="AF943" i="12" s="1"/>
  <c r="H989" i="12"/>
  <c r="AF989" i="12" s="1"/>
  <c r="H1097" i="12"/>
  <c r="AF1097" i="12" s="1"/>
  <c r="AF878" i="12"/>
  <c r="AF893" i="12"/>
  <c r="AF879" i="12"/>
  <c r="AF798" i="12"/>
  <c r="H860" i="12"/>
  <c r="AF860" i="12" s="1"/>
  <c r="H806" i="12"/>
  <c r="AF806" i="12" s="1"/>
  <c r="H733" i="12"/>
  <c r="AF733" i="12" s="1"/>
  <c r="H818" i="12"/>
  <c r="AF818" i="12" s="1"/>
  <c r="H935" i="12"/>
  <c r="AF935" i="12" s="1"/>
  <c r="AF793" i="12"/>
  <c r="H760" i="12"/>
  <c r="AF760" i="12" s="1"/>
  <c r="H810" i="12"/>
  <c r="AF810" i="12" s="1"/>
  <c r="H779" i="12"/>
  <c r="AF779" i="12" s="1"/>
  <c r="H908" i="12"/>
  <c r="AF908" i="12" s="1"/>
  <c r="H811" i="12"/>
  <c r="AF811" i="12" s="1"/>
  <c r="H749" i="12"/>
  <c r="AF749" i="12" s="1"/>
  <c r="H930" i="12"/>
  <c r="AF930" i="12" s="1"/>
  <c r="H981" i="12"/>
  <c r="AF981" i="12" s="1"/>
  <c r="H1000" i="12"/>
  <c r="AF1000" i="12" s="1"/>
  <c r="H1052" i="12"/>
  <c r="AF1052" i="12" s="1"/>
  <c r="AF770" i="12"/>
  <c r="AF734" i="12"/>
  <c r="H786" i="12"/>
  <c r="AF786" i="12" s="1"/>
  <c r="H704" i="12"/>
  <c r="AF704" i="12" s="1"/>
  <c r="H959" i="12"/>
  <c r="AF959" i="12" s="1"/>
  <c r="H938" i="12"/>
  <c r="AF938" i="12" s="1"/>
  <c r="H953" i="12"/>
  <c r="AF953" i="12" s="1"/>
  <c r="H920" i="12"/>
  <c r="AF920" i="12" s="1"/>
  <c r="H1172" i="12"/>
  <c r="AF1172" i="12" s="1"/>
  <c r="H963" i="12"/>
  <c r="AF963" i="12" s="1"/>
  <c r="H1136" i="12"/>
  <c r="AF1136" i="12" s="1"/>
  <c r="H1023" i="12"/>
  <c r="AF1023" i="12" s="1"/>
  <c r="AF808" i="12"/>
  <c r="AF904" i="12"/>
  <c r="AF791" i="12"/>
  <c r="H886" i="12"/>
  <c r="AF886" i="12" s="1"/>
  <c r="AF875" i="12"/>
  <c r="H737" i="12"/>
  <c r="AF737" i="12" s="1"/>
  <c r="H948" i="12"/>
  <c r="AF948" i="12" s="1"/>
  <c r="H949" i="12"/>
  <c r="AF949" i="12" s="1"/>
  <c r="H974" i="12"/>
  <c r="AF974" i="12" s="1"/>
  <c r="H1213" i="12"/>
  <c r="AF1213" i="12" s="1"/>
  <c r="H1200" i="12"/>
  <c r="AF1200" i="12" s="1"/>
  <c r="AF864" i="12"/>
  <c r="AF823" i="12"/>
  <c r="AF924" i="12"/>
  <c r="AF830" i="12"/>
  <c r="H731" i="12"/>
  <c r="AF731" i="12" s="1"/>
  <c r="H841" i="12"/>
  <c r="AF841" i="12" s="1"/>
  <c r="AF740" i="12"/>
  <c r="H766" i="12"/>
  <c r="AF766" i="12" s="1"/>
  <c r="AF795" i="12"/>
  <c r="AF880" i="12"/>
  <c r="H987" i="12"/>
  <c r="AF987" i="12" s="1"/>
  <c r="H979" i="12"/>
  <c r="AF979" i="12" s="1"/>
  <c r="H1001" i="12"/>
  <c r="AF1001" i="12" s="1"/>
  <c r="H942" i="12"/>
  <c r="AF942" i="12" s="1"/>
  <c r="H1149" i="12"/>
  <c r="AF1149" i="12" s="1"/>
  <c r="AF788" i="12"/>
  <c r="H855" i="12"/>
  <c r="AF855" i="12" s="1"/>
  <c r="AF888" i="12"/>
  <c r="H746" i="12"/>
  <c r="AF746" i="12" s="1"/>
  <c r="H801" i="12"/>
  <c r="AF801" i="12" s="1"/>
  <c r="H822" i="12"/>
  <c r="AF822" i="12" s="1"/>
  <c r="H773" i="12"/>
  <c r="AF773" i="12" s="1"/>
  <c r="H899" i="12"/>
  <c r="AF899" i="12" s="1"/>
  <c r="H853" i="12"/>
  <c r="AF853" i="12" s="1"/>
  <c r="H918" i="12"/>
  <c r="AF918" i="12" s="1"/>
  <c r="H936" i="12"/>
  <c r="AF936" i="12" s="1"/>
  <c r="H991" i="12"/>
  <c r="AF991" i="12" s="1"/>
  <c r="AF876" i="12"/>
  <c r="H812" i="12"/>
  <c r="AF812" i="12" s="1"/>
  <c r="H764" i="12"/>
  <c r="AF764" i="12" s="1"/>
  <c r="H975" i="12"/>
  <c r="AF975" i="12" s="1"/>
  <c r="H980" i="12"/>
  <c r="AF980" i="12" s="1"/>
  <c r="H988" i="12"/>
  <c r="AF988" i="12" s="1"/>
  <c r="H994" i="12"/>
  <c r="AF994" i="12" s="1"/>
  <c r="H934" i="12"/>
  <c r="AF934" i="12" s="1"/>
  <c r="AF861" i="12"/>
  <c r="H834" i="12"/>
  <c r="AF834" i="12" s="1"/>
  <c r="H744" i="12"/>
  <c r="AF744" i="12" s="1"/>
  <c r="AF805" i="12"/>
  <c r="H905" i="12"/>
  <c r="AF905" i="12" s="1"/>
  <c r="H850" i="12"/>
  <c r="AF850" i="12" s="1"/>
  <c r="H752" i="12"/>
  <c r="AF752" i="12" s="1"/>
  <c r="H933" i="12"/>
  <c r="AF933" i="12" s="1"/>
  <c r="H956" i="12"/>
  <c r="AF956" i="12" s="1"/>
  <c r="H997" i="12"/>
  <c r="AF997" i="12" s="1"/>
  <c r="AF781" i="12"/>
  <c r="AF842" i="12"/>
  <c r="AF837" i="12"/>
  <c r="H919" i="12"/>
  <c r="AF919" i="12" s="1"/>
  <c r="H965" i="12"/>
  <c r="AF965" i="12" s="1"/>
  <c r="H977" i="12"/>
  <c r="AF977" i="12" s="1"/>
  <c r="H940" i="12"/>
  <c r="AF940" i="12" s="1"/>
  <c r="H955" i="12"/>
  <c r="AF955" i="12" s="1"/>
  <c r="H939" i="12"/>
  <c r="AF939" i="12" s="1"/>
  <c r="H1086" i="12"/>
  <c r="AF1086" i="12" s="1"/>
  <c r="H1031" i="12"/>
  <c r="AF1031" i="12" s="1"/>
  <c r="AF848" i="12"/>
  <c r="H887" i="12"/>
  <c r="AF887" i="12" s="1"/>
  <c r="AF802" i="12"/>
  <c r="H907" i="12"/>
  <c r="AF907" i="12" s="1"/>
  <c r="AF792" i="12"/>
  <c r="H972" i="12"/>
  <c r="AF972" i="12" s="1"/>
  <c r="H999" i="12"/>
  <c r="AF999" i="12" s="1"/>
  <c r="H1026" i="12"/>
  <c r="AF1026" i="12" s="1"/>
  <c r="H982" i="12"/>
  <c r="AF982" i="12" s="1"/>
  <c r="H1092" i="12"/>
  <c r="AF1092" i="12" s="1"/>
  <c r="AF714" i="12"/>
  <c r="H914" i="12"/>
  <c r="AF914" i="12" s="1"/>
  <c r="H877" i="12"/>
  <c r="AF877" i="12" s="1"/>
  <c r="AF923" i="12"/>
  <c r="H720" i="12"/>
  <c r="AF720" i="12" s="1"/>
  <c r="AF803" i="12"/>
  <c r="H960" i="12"/>
  <c r="AF960" i="12" s="1"/>
  <c r="H992" i="12"/>
  <c r="AF992" i="12" s="1"/>
  <c r="H1030" i="12"/>
  <c r="AF1030" i="12" s="1"/>
  <c r="H1033" i="12"/>
  <c r="AF1033" i="12" s="1"/>
  <c r="AF865" i="12"/>
  <c r="AF849" i="12"/>
  <c r="H820" i="12"/>
  <c r="AF820" i="12" s="1"/>
  <c r="H928" i="12"/>
  <c r="AF928" i="12" s="1"/>
  <c r="H966" i="12"/>
  <c r="AF966" i="12" s="1"/>
  <c r="H950" i="12"/>
  <c r="AF950" i="12" s="1"/>
  <c r="H946" i="12"/>
  <c r="AF946" i="12" s="1"/>
  <c r="H954" i="12"/>
  <c r="AF954" i="12" s="1"/>
  <c r="H1195" i="12"/>
  <c r="AF1195" i="12" s="1"/>
  <c r="H1210" i="12"/>
  <c r="AF1210" i="12" s="1"/>
  <c r="H1187" i="12"/>
  <c r="AF1187" i="12" s="1"/>
  <c r="AF917" i="12"/>
  <c r="AF840" i="12"/>
  <c r="AF728" i="12"/>
  <c r="H754" i="12"/>
  <c r="AF754" i="12" s="1"/>
  <c r="H891" i="12"/>
  <c r="AF891" i="12" s="1"/>
  <c r="AF747" i="12"/>
  <c r="AF815" i="12"/>
  <c r="H817" i="12"/>
  <c r="AF817" i="12" s="1"/>
  <c r="H833" i="12"/>
  <c r="AF833" i="12" s="1"/>
  <c r="AF763" i="12"/>
  <c r="H970" i="12"/>
  <c r="AF970" i="12" s="1"/>
  <c r="H958" i="12"/>
  <c r="AF958" i="12" s="1"/>
  <c r="H1058" i="12"/>
  <c r="AF1058" i="12" s="1"/>
  <c r="H985" i="12"/>
  <c r="AF985" i="12" s="1"/>
  <c r="H983" i="12"/>
  <c r="AF983" i="12" s="1"/>
  <c r="AF836" i="12"/>
  <c r="H821" i="12"/>
  <c r="AF821" i="12" s="1"/>
  <c r="H751" i="12"/>
  <c r="AF751" i="12" s="1"/>
  <c r="H986" i="12"/>
  <c r="AF986" i="12" s="1"/>
  <c r="H1063" i="12"/>
  <c r="AF1063" i="12" s="1"/>
  <c r="H925" i="12"/>
  <c r="AF925" i="12" s="1"/>
  <c r="H968" i="12"/>
  <c r="AF968" i="12" s="1"/>
  <c r="AF945" i="12"/>
  <c r="AF1178" i="12"/>
  <c r="AF969" i="12"/>
  <c r="H996" i="12"/>
  <c r="AF996" i="12" s="1"/>
  <c r="AF1110" i="12"/>
  <c r="H1085" i="12"/>
  <c r="AF1085" i="12" s="1"/>
  <c r="H1179" i="12"/>
  <c r="AF1179" i="12" s="1"/>
  <c r="H1148" i="12"/>
  <c r="AF1148" i="12" s="1"/>
  <c r="H1123" i="12"/>
  <c r="AF1123" i="12" s="1"/>
  <c r="H1293" i="12"/>
  <c r="AF1293" i="12" s="1"/>
  <c r="H1248" i="12"/>
  <c r="AF1248" i="12" s="1"/>
  <c r="H1015" i="12"/>
  <c r="AF1015" i="12" s="1"/>
  <c r="H1009" i="12"/>
  <c r="AF1009" i="12" s="1"/>
  <c r="H1304" i="12"/>
  <c r="AF1304" i="12" s="1"/>
  <c r="H1244" i="12"/>
  <c r="AF1244" i="12" s="1"/>
  <c r="H951" i="12"/>
  <c r="AF951" i="12" s="1"/>
  <c r="AF961" i="12"/>
  <c r="H1074" i="12"/>
  <c r="AF1074" i="12" s="1"/>
  <c r="H1122" i="12"/>
  <c r="AF1122" i="12" s="1"/>
  <c r="H1131" i="12"/>
  <c r="AF1131" i="12" s="1"/>
  <c r="H1091" i="12"/>
  <c r="AF1091" i="12" s="1"/>
  <c r="H1314" i="12"/>
  <c r="AF1314" i="12" s="1"/>
  <c r="H1263" i="12"/>
  <c r="AF1263" i="12" s="1"/>
  <c r="H1318" i="12"/>
  <c r="AF1318" i="12" s="1"/>
  <c r="H1185" i="12"/>
  <c r="AF1185" i="12" s="1"/>
  <c r="H1349" i="12"/>
  <c r="AF1349" i="12" s="1"/>
  <c r="H927" i="12"/>
  <c r="AF927" i="12" s="1"/>
  <c r="H1118" i="12"/>
  <c r="AF1118" i="12" s="1"/>
  <c r="AF1016" i="12"/>
  <c r="H1112" i="12"/>
  <c r="AF1112" i="12" s="1"/>
  <c r="AF1151" i="12"/>
  <c r="H1132" i="12"/>
  <c r="AF1132" i="12" s="1"/>
  <c r="H1227" i="12"/>
  <c r="AF1227" i="12" s="1"/>
  <c r="H1199" i="12"/>
  <c r="AF1199" i="12" s="1"/>
  <c r="H1206" i="12"/>
  <c r="AF1206" i="12" s="1"/>
  <c r="H1045" i="12"/>
  <c r="AF1045" i="12" s="1"/>
  <c r="H1303" i="12"/>
  <c r="AF1303" i="12" s="1"/>
  <c r="H1025" i="12"/>
  <c r="AF1025" i="12" s="1"/>
  <c r="H1269" i="12"/>
  <c r="AF1269" i="12" s="1"/>
  <c r="H1088" i="12"/>
  <c r="AF1088" i="12" s="1"/>
  <c r="H1236" i="12"/>
  <c r="AF1236" i="12" s="1"/>
  <c r="H1073" i="12"/>
  <c r="AF1073" i="12" s="1"/>
  <c r="H1277" i="12"/>
  <c r="AF1277" i="12" s="1"/>
  <c r="H978" i="12"/>
  <c r="AF978" i="12" s="1"/>
  <c r="AF944" i="12"/>
  <c r="H990" i="12"/>
  <c r="AF990" i="12" s="1"/>
  <c r="H1096" i="12"/>
  <c r="AF1096" i="12" s="1"/>
  <c r="AF1164" i="12"/>
  <c r="AF1158" i="12"/>
  <c r="H1165" i="12"/>
  <c r="AF1165" i="12" s="1"/>
  <c r="H1162" i="12"/>
  <c r="AF1162" i="12" s="1"/>
  <c r="H1207" i="12"/>
  <c r="AF1207" i="12" s="1"/>
  <c r="H1047" i="12"/>
  <c r="AF1047" i="12" s="1"/>
  <c r="H1032" i="12"/>
  <c r="AF1032" i="12" s="1"/>
  <c r="H1186" i="12"/>
  <c r="AF1186" i="12" s="1"/>
  <c r="H1043" i="12"/>
  <c r="AF1043" i="12" s="1"/>
  <c r="H1143" i="12"/>
  <c r="AF1143" i="12" s="1"/>
  <c r="H1365" i="12"/>
  <c r="AF1365" i="12" s="1"/>
  <c r="H1064" i="12"/>
  <c r="AF1064" i="12" s="1"/>
  <c r="H1041" i="12"/>
  <c r="AF1041" i="12" s="1"/>
  <c r="H1134" i="12"/>
  <c r="AF1134" i="12" s="1"/>
  <c r="H1171" i="12"/>
  <c r="AF1171" i="12" s="1"/>
  <c r="H1356" i="12"/>
  <c r="AF1356" i="12" s="1"/>
  <c r="AF971" i="12"/>
  <c r="AF1386" i="12"/>
  <c r="AF1150" i="12"/>
  <c r="H1008" i="12"/>
  <c r="AF1008" i="12" s="1"/>
  <c r="H1093" i="12"/>
  <c r="AF1093" i="12" s="1"/>
  <c r="H1125" i="12"/>
  <c r="AF1125" i="12" s="1"/>
  <c r="H1128" i="12"/>
  <c r="AF1128" i="12" s="1"/>
  <c r="H1048" i="12"/>
  <c r="AF1048" i="12" s="1"/>
  <c r="H1082" i="12"/>
  <c r="AF1082" i="12" s="1"/>
  <c r="H1080" i="12"/>
  <c r="AF1080" i="12" s="1"/>
  <c r="H1219" i="12"/>
  <c r="AF1219" i="12" s="1"/>
  <c r="H1100" i="12"/>
  <c r="AF1100" i="12" s="1"/>
  <c r="H1139" i="12"/>
  <c r="AF1139" i="12" s="1"/>
  <c r="H1104" i="12"/>
  <c r="AF1104" i="12" s="1"/>
  <c r="H1169" i="12"/>
  <c r="AF1169" i="12" s="1"/>
  <c r="H1221" i="12"/>
  <c r="AF1221" i="12" s="1"/>
  <c r="H1067" i="12"/>
  <c r="AF1067" i="12" s="1"/>
  <c r="H1209" i="12"/>
  <c r="AF1209" i="12" s="1"/>
  <c r="H1076" i="12"/>
  <c r="AF1076" i="12" s="1"/>
  <c r="H1226" i="12"/>
  <c r="AF1226" i="12" s="1"/>
  <c r="H1235" i="12"/>
  <c r="AF1235" i="12" s="1"/>
  <c r="H1144" i="12"/>
  <c r="AF1144" i="12" s="1"/>
  <c r="H1297" i="12"/>
  <c r="AF1297" i="12" s="1"/>
  <c r="AF1224" i="12"/>
  <c r="H1049" i="12"/>
  <c r="AF1049" i="12" s="1"/>
  <c r="H1075" i="12"/>
  <c r="AF1075" i="12" s="1"/>
  <c r="H1191" i="12"/>
  <c r="AF1191" i="12" s="1"/>
  <c r="H1101" i="12"/>
  <c r="AF1101" i="12" s="1"/>
  <c r="H1146" i="12"/>
  <c r="AF1146" i="12" s="1"/>
  <c r="H1036" i="12"/>
  <c r="AF1036" i="12" s="1"/>
  <c r="H1329" i="12"/>
  <c r="AF1329" i="12" s="1"/>
  <c r="H1258" i="12"/>
  <c r="AF1258" i="12" s="1"/>
  <c r="H1152" i="12"/>
  <c r="AF1152" i="12" s="1"/>
  <c r="H1193" i="12"/>
  <c r="AF1193" i="12" s="1"/>
  <c r="H1238" i="12"/>
  <c r="AF1238" i="12" s="1"/>
  <c r="AF957" i="12"/>
  <c r="H1204" i="12"/>
  <c r="AF1204" i="12" s="1"/>
  <c r="H1121" i="12"/>
  <c r="AF1121" i="12" s="1"/>
  <c r="H1005" i="12"/>
  <c r="AF1005" i="12" s="1"/>
  <c r="H1215" i="12"/>
  <c r="AF1215" i="12" s="1"/>
  <c r="H1068" i="12"/>
  <c r="AF1068" i="12" s="1"/>
  <c r="H1059" i="12"/>
  <c r="AF1059" i="12" s="1"/>
  <c r="H1168" i="12"/>
  <c r="AF1168" i="12" s="1"/>
  <c r="H1141" i="12"/>
  <c r="AF1141" i="12" s="1"/>
  <c r="H1177" i="12"/>
  <c r="AF1177" i="12" s="1"/>
  <c r="H1218" i="12"/>
  <c r="AF1218" i="12" s="1"/>
  <c r="H1216" i="12"/>
  <c r="AF1216" i="12" s="1"/>
  <c r="H1079" i="12"/>
  <c r="AF1079" i="12" s="1"/>
  <c r="H1155" i="12"/>
  <c r="AF1155" i="12" s="1"/>
  <c r="AF1057" i="12"/>
  <c r="H1217" i="12"/>
  <c r="AF1217" i="12" s="1"/>
  <c r="H1202" i="12"/>
  <c r="AF1202" i="12" s="1"/>
  <c r="H1196" i="12"/>
  <c r="AF1196" i="12" s="1"/>
  <c r="H1117" i="12"/>
  <c r="AF1117" i="12" s="1"/>
  <c r="H1274" i="12"/>
  <c r="AF1274" i="12" s="1"/>
  <c r="H1326" i="12"/>
  <c r="AF1326" i="12" s="1"/>
  <c r="H1017" i="12"/>
  <c r="AF1017" i="12" s="1"/>
  <c r="H1260" i="12"/>
  <c r="AF1260" i="12" s="1"/>
  <c r="H748" i="12"/>
  <c r="AF748" i="12" s="1"/>
  <c r="H937" i="12"/>
  <c r="AF937" i="12" s="1"/>
  <c r="AF1159" i="12"/>
  <c r="H1182" i="12"/>
  <c r="AF1182" i="12" s="1"/>
  <c r="AF1037" i="12"/>
  <c r="H1019" i="12"/>
  <c r="AF1019" i="12" s="1"/>
  <c r="H1156" i="12"/>
  <c r="AF1156" i="12" s="1"/>
  <c r="H1021" i="12"/>
  <c r="AF1021" i="12" s="1"/>
  <c r="H1127" i="12"/>
  <c r="AF1127" i="12" s="1"/>
  <c r="H1077" i="12"/>
  <c r="AF1077" i="12" s="1"/>
  <c r="H1018" i="12"/>
  <c r="AF1018" i="12" s="1"/>
  <c r="H1014" i="12"/>
  <c r="AF1014" i="12" s="1"/>
  <c r="H1124" i="12"/>
  <c r="AF1124" i="12" s="1"/>
  <c r="H1198" i="12"/>
  <c r="AF1198" i="12" s="1"/>
  <c r="H1230" i="12"/>
  <c r="AF1230" i="12" s="1"/>
  <c r="AF1223" i="12"/>
  <c r="AF1070" i="12"/>
  <c r="AF1108" i="12"/>
  <c r="H1024" i="12"/>
  <c r="AF1024" i="12" s="1"/>
  <c r="H1201" i="12"/>
  <c r="AF1201" i="12" s="1"/>
  <c r="H1069" i="12"/>
  <c r="AF1069" i="12" s="1"/>
  <c r="H1028" i="12"/>
  <c r="AF1028" i="12" s="1"/>
  <c r="H1113" i="12"/>
  <c r="AF1113" i="12" s="1"/>
  <c r="H1212" i="12"/>
  <c r="AF1212" i="12" s="1"/>
  <c r="H1254" i="12"/>
  <c r="AF1254" i="12" s="1"/>
  <c r="H1053" i="12"/>
  <c r="AF1053" i="12" s="1"/>
  <c r="H964" i="12"/>
  <c r="AF964" i="12" s="1"/>
  <c r="H967" i="12"/>
  <c r="AF967" i="12" s="1"/>
  <c r="H1167" i="12"/>
  <c r="AF1167" i="12" s="1"/>
  <c r="H1197" i="12"/>
  <c r="AF1197" i="12" s="1"/>
  <c r="AF1184" i="12"/>
  <c r="H1142" i="12"/>
  <c r="AF1142" i="12" s="1"/>
  <c r="H1114" i="12"/>
  <c r="AF1114" i="12" s="1"/>
  <c r="H1107" i="12"/>
  <c r="AF1107" i="12" s="1"/>
  <c r="H1135" i="12"/>
  <c r="AF1135" i="12" s="1"/>
  <c r="H1120" i="12"/>
  <c r="AF1120" i="12" s="1"/>
  <c r="H1157" i="12"/>
  <c r="AF1157" i="12" s="1"/>
  <c r="H1116" i="12"/>
  <c r="AF1116" i="12" s="1"/>
  <c r="H1361" i="12"/>
  <c r="AF1361" i="12" s="1"/>
  <c r="AF947" i="12"/>
  <c r="H1208" i="12"/>
  <c r="AF1208" i="12" s="1"/>
  <c r="H1066" i="12"/>
  <c r="AF1066" i="12" s="1"/>
  <c r="AF1083" i="12"/>
  <c r="H1170" i="12"/>
  <c r="AF1170" i="12" s="1"/>
  <c r="H1034" i="12"/>
  <c r="AF1034" i="12" s="1"/>
  <c r="H1056" i="12"/>
  <c r="AF1056" i="12" s="1"/>
  <c r="H1129" i="12"/>
  <c r="AF1129" i="12" s="1"/>
  <c r="H1342" i="12"/>
  <c r="AF1342" i="12" s="1"/>
  <c r="H1094" i="12"/>
  <c r="AF1094" i="12" s="1"/>
  <c r="H1166" i="12"/>
  <c r="AF1166" i="12" s="1"/>
  <c r="H1098" i="12"/>
  <c r="AF1098" i="12" s="1"/>
  <c r="H1022" i="12"/>
  <c r="AF1022" i="12" s="1"/>
  <c r="AF1090" i="12"/>
  <c r="H1153" i="12"/>
  <c r="AF1153" i="12" s="1"/>
  <c r="H1160" i="12"/>
  <c r="AF1160" i="12" s="1"/>
  <c r="H1220" i="12"/>
  <c r="AF1220" i="12" s="1"/>
  <c r="H1176" i="12"/>
  <c r="AF1176" i="12" s="1"/>
  <c r="H1383" i="12"/>
  <c r="AF1383" i="12" s="1"/>
  <c r="H1010" i="12"/>
  <c r="AF1010" i="12" s="1"/>
  <c r="H1188" i="12"/>
  <c r="AF1188" i="12" s="1"/>
  <c r="H1062" i="12"/>
  <c r="AF1062" i="12" s="1"/>
  <c r="H1259" i="12"/>
  <c r="AF1259" i="12" s="1"/>
  <c r="AF952" i="12"/>
  <c r="AF1003" i="12"/>
  <c r="AF1051" i="12"/>
  <c r="H1130" i="12"/>
  <c r="AF1130" i="12" s="1"/>
  <c r="AF1061" i="12"/>
  <c r="AF1027" i="12"/>
  <c r="H1232" i="12"/>
  <c r="AF1232" i="12" s="1"/>
  <c r="H1106" i="12"/>
  <c r="AF1106" i="12" s="1"/>
  <c r="H1225" i="12"/>
  <c r="AF1225" i="12" s="1"/>
  <c r="H1161" i="12"/>
  <c r="AF1161" i="12" s="1"/>
  <c r="H1317" i="12"/>
  <c r="AF1317" i="12" s="1"/>
  <c r="H1089" i="12"/>
  <c r="AF1089" i="12" s="1"/>
  <c r="H973" i="12"/>
  <c r="AF973" i="12" s="1"/>
  <c r="H1006" i="12"/>
  <c r="AF1006" i="12" s="1"/>
  <c r="H1183" i="12"/>
  <c r="AF1183" i="12" s="1"/>
  <c r="H1133" i="12"/>
  <c r="AF1133" i="12" s="1"/>
  <c r="H1039" i="12"/>
  <c r="AF1039" i="12" s="1"/>
  <c r="AF1087" i="12"/>
  <c r="H1194" i="12"/>
  <c r="AF1194" i="12" s="1"/>
  <c r="H1099" i="12"/>
  <c r="AF1099" i="12" s="1"/>
  <c r="H1103" i="12"/>
  <c r="AF1103" i="12" s="1"/>
  <c r="H1038" i="12"/>
  <c r="AF1038" i="12" s="1"/>
  <c r="H1020" i="12"/>
  <c r="AF1020" i="12" s="1"/>
  <c r="H1054" i="12"/>
  <c r="AF1054" i="12" s="1"/>
  <c r="H1211" i="12"/>
  <c r="AF1211" i="12" s="1"/>
  <c r="H1013" i="12"/>
  <c r="AF1013" i="12" s="1"/>
  <c r="H1190" i="12"/>
  <c r="AF1190" i="12" s="1"/>
  <c r="H1343" i="12"/>
  <c r="AF1343" i="12" s="1"/>
  <c r="H1281" i="12"/>
  <c r="AF1281" i="12" s="1"/>
  <c r="H1285" i="12"/>
  <c r="AF1285" i="12" s="1"/>
  <c r="H1385" i="12"/>
  <c r="AF1385" i="12" s="1"/>
  <c r="H1467" i="12"/>
  <c r="AF1467" i="12" s="1"/>
  <c r="H1518" i="12"/>
  <c r="AF1518" i="12" s="1"/>
  <c r="AF1174" i="12"/>
  <c r="H1007" i="12"/>
  <c r="AF1007" i="12" s="1"/>
  <c r="AF1240" i="12"/>
  <c r="H1344" i="12"/>
  <c r="AF1344" i="12" s="1"/>
  <c r="H1060" i="12"/>
  <c r="AF1060" i="12" s="1"/>
  <c r="H1362" i="12"/>
  <c r="AF1362" i="12" s="1"/>
  <c r="H1273" i="12"/>
  <c r="AF1273" i="12" s="1"/>
  <c r="H1358" i="12"/>
  <c r="AF1358" i="12" s="1"/>
  <c r="H1340" i="12"/>
  <c r="AF1340" i="12" s="1"/>
  <c r="H1250" i="12"/>
  <c r="AF1250" i="12" s="1"/>
  <c r="H1308" i="12"/>
  <c r="AF1308" i="12" s="1"/>
  <c r="H1432" i="12"/>
  <c r="AF1432" i="12" s="1"/>
  <c r="H1563" i="12"/>
  <c r="AF1563" i="12" s="1"/>
  <c r="AF1288" i="12"/>
  <c r="H1189" i="12"/>
  <c r="AF1189" i="12" s="1"/>
  <c r="AF1301" i="12"/>
  <c r="H1287" i="12"/>
  <c r="AF1287" i="12" s="1"/>
  <c r="H1334" i="12"/>
  <c r="AF1334" i="12" s="1"/>
  <c r="H1409" i="12"/>
  <c r="AF1409" i="12" s="1"/>
  <c r="H1359" i="12"/>
  <c r="AF1359" i="12" s="1"/>
  <c r="H1435" i="12"/>
  <c r="AF1435" i="12" s="1"/>
  <c r="H1439" i="12"/>
  <c r="AF1439" i="12" s="1"/>
  <c r="H1521" i="12"/>
  <c r="AF1521" i="12" s="1"/>
  <c r="AF1350" i="12"/>
  <c r="H1302" i="12"/>
  <c r="AF1302" i="12" s="1"/>
  <c r="H1306" i="12"/>
  <c r="AF1306" i="12" s="1"/>
  <c r="H1327" i="12"/>
  <c r="AF1327" i="12" s="1"/>
  <c r="H1234" i="12"/>
  <c r="AF1234" i="12" s="1"/>
  <c r="H1337" i="12"/>
  <c r="AF1337" i="12" s="1"/>
  <c r="H1433" i="12"/>
  <c r="AF1433" i="12" s="1"/>
  <c r="H1599" i="12"/>
  <c r="AF1599" i="12" s="1"/>
  <c r="H1443" i="12"/>
  <c r="AF1443" i="12" s="1"/>
  <c r="H1321" i="12"/>
  <c r="AF1321" i="12" s="1"/>
  <c r="H1140" i="12"/>
  <c r="AF1140" i="12" s="1"/>
  <c r="H1267" i="12"/>
  <c r="AF1267" i="12" s="1"/>
  <c r="AF1261" i="12"/>
  <c r="AF1173" i="12"/>
  <c r="H1377" i="12"/>
  <c r="AF1377" i="12" s="1"/>
  <c r="H1380" i="12"/>
  <c r="AF1380" i="12" s="1"/>
  <c r="H1262" i="12"/>
  <c r="AF1262" i="12" s="1"/>
  <c r="H1255" i="12"/>
  <c r="AF1255" i="12" s="1"/>
  <c r="AF1272" i="12"/>
  <c r="AF1392" i="12"/>
  <c r="H1445" i="12"/>
  <c r="AF1445" i="12" s="1"/>
  <c r="H1397" i="12"/>
  <c r="AF1397" i="12" s="1"/>
  <c r="H1468" i="12"/>
  <c r="AF1468" i="12" s="1"/>
  <c r="H1446" i="12"/>
  <c r="AF1446" i="12" s="1"/>
  <c r="H1551" i="12"/>
  <c r="AF1551" i="12" s="1"/>
  <c r="H1341" i="12"/>
  <c r="AF1341" i="12" s="1"/>
  <c r="H1252" i="12"/>
  <c r="AF1252" i="12" s="1"/>
  <c r="AF1328" i="12"/>
  <c r="H1247" i="12"/>
  <c r="AF1247" i="12" s="1"/>
  <c r="H1416" i="12"/>
  <c r="AF1416" i="12" s="1"/>
  <c r="H1276" i="12"/>
  <c r="AF1276" i="12" s="1"/>
  <c r="H1373" i="12"/>
  <c r="AF1373" i="12" s="1"/>
  <c r="H1347" i="12"/>
  <c r="AF1347" i="12" s="1"/>
  <c r="H1374" i="12"/>
  <c r="AF1374" i="12" s="1"/>
  <c r="H1391" i="12"/>
  <c r="AF1391" i="12" s="1"/>
  <c r="H1434" i="12"/>
  <c r="AF1434" i="12" s="1"/>
  <c r="H1543" i="12"/>
  <c r="AF1543" i="12" s="1"/>
  <c r="AF1283" i="12"/>
  <c r="AF1229" i="12"/>
  <c r="AF1296" i="12"/>
  <c r="AF1282" i="12"/>
  <c r="AF1352" i="12"/>
  <c r="AF1403" i="12"/>
  <c r="AF1289" i="12"/>
  <c r="AF1415" i="12"/>
  <c r="H1275" i="12"/>
  <c r="AF1275" i="12" s="1"/>
  <c r="H1310" i="12"/>
  <c r="AF1310" i="12" s="1"/>
  <c r="H1388" i="12"/>
  <c r="AF1388" i="12" s="1"/>
  <c r="H1428" i="12"/>
  <c r="AF1428" i="12" s="1"/>
  <c r="H1412" i="12"/>
  <c r="AF1412" i="12" s="1"/>
  <c r="H1307" i="12"/>
  <c r="AF1307" i="12" s="1"/>
  <c r="H1257" i="12"/>
  <c r="AF1257" i="12" s="1"/>
  <c r="H1458" i="12"/>
  <c r="AF1458" i="12" s="1"/>
  <c r="H1271" i="12"/>
  <c r="AF1271" i="12" s="1"/>
  <c r="H1270" i="12"/>
  <c r="AF1270" i="12" s="1"/>
  <c r="H1400" i="12"/>
  <c r="AF1400" i="12" s="1"/>
  <c r="H1394" i="12"/>
  <c r="AF1394" i="12" s="1"/>
  <c r="H1447" i="12"/>
  <c r="AF1447" i="12" s="1"/>
  <c r="H1461" i="12"/>
  <c r="AF1461" i="12" s="1"/>
  <c r="H1393" i="12"/>
  <c r="AF1393" i="12" s="1"/>
  <c r="H1357" i="12"/>
  <c r="AF1357" i="12" s="1"/>
  <c r="AF1126" i="12"/>
  <c r="H1050" i="12"/>
  <c r="AF1050" i="12" s="1"/>
  <c r="H1338" i="12"/>
  <c r="AF1338" i="12" s="1"/>
  <c r="AF1268" i="12"/>
  <c r="AF1437" i="12"/>
  <c r="H1284" i="12"/>
  <c r="AF1284" i="12" s="1"/>
  <c r="H1298" i="12"/>
  <c r="AF1298" i="12" s="1"/>
  <c r="H1381" i="12"/>
  <c r="AF1381" i="12" s="1"/>
  <c r="H1279" i="12"/>
  <c r="AF1279" i="12" s="1"/>
  <c r="H1319" i="12"/>
  <c r="AF1319" i="12" s="1"/>
  <c r="H1473" i="12"/>
  <c r="AF1473" i="12" s="1"/>
  <c r="H1278" i="12"/>
  <c r="AF1278" i="12" s="1"/>
  <c r="H1065" i="12"/>
  <c r="AF1065" i="12" s="1"/>
  <c r="H1348" i="12"/>
  <c r="AF1348" i="12" s="1"/>
  <c r="H1336" i="12"/>
  <c r="AF1336" i="12" s="1"/>
  <c r="H1332" i="12"/>
  <c r="AF1332" i="12" s="1"/>
  <c r="H1299" i="12"/>
  <c r="AF1299" i="12" s="1"/>
  <c r="H1346" i="12"/>
  <c r="AF1346" i="12" s="1"/>
  <c r="H1440" i="12"/>
  <c r="AF1440" i="12" s="1"/>
  <c r="H1292" i="12"/>
  <c r="AF1292" i="12" s="1"/>
  <c r="H1492" i="12"/>
  <c r="AF1492" i="12" s="1"/>
  <c r="H1466" i="12"/>
  <c r="AF1466" i="12" s="1"/>
  <c r="H1413" i="12"/>
  <c r="AF1413" i="12" s="1"/>
  <c r="AF1355" i="12"/>
  <c r="H1290" i="12"/>
  <c r="AF1290" i="12" s="1"/>
  <c r="H1305" i="12"/>
  <c r="AF1305" i="12" s="1"/>
  <c r="H1315" i="12"/>
  <c r="AF1315" i="12" s="1"/>
  <c r="H1580" i="12"/>
  <c r="AF1580" i="12" s="1"/>
  <c r="H1294" i="12"/>
  <c r="AF1294" i="12" s="1"/>
  <c r="AF1369" i="12"/>
  <c r="AF1354" i="12"/>
  <c r="H1316" i="12"/>
  <c r="AF1316" i="12" s="1"/>
  <c r="H1404" i="12"/>
  <c r="AF1404" i="12" s="1"/>
  <c r="H1417" i="12"/>
  <c r="AF1417" i="12" s="1"/>
  <c r="AF1222" i="12"/>
  <c r="H1253" i="12"/>
  <c r="AF1253" i="12" s="1"/>
  <c r="H1371" i="12"/>
  <c r="AF1371" i="12" s="1"/>
  <c r="H1249" i="12"/>
  <c r="AF1249" i="12" s="1"/>
  <c r="H1444" i="12"/>
  <c r="AF1444" i="12" s="1"/>
  <c r="H1424" i="12"/>
  <c r="AF1424" i="12" s="1"/>
  <c r="H1457" i="12"/>
  <c r="AF1457" i="12" s="1"/>
  <c r="H1481" i="12"/>
  <c r="AF1481" i="12" s="1"/>
  <c r="H1532" i="12"/>
  <c r="AF1532" i="12" s="1"/>
  <c r="H1072" i="12"/>
  <c r="AF1072" i="12" s="1"/>
  <c r="H1368" i="12"/>
  <c r="AF1368" i="12" s="1"/>
  <c r="H1452" i="12"/>
  <c r="AF1452" i="12" s="1"/>
  <c r="H1300" i="12"/>
  <c r="AF1300" i="12" s="1"/>
  <c r="H1330" i="12"/>
  <c r="AF1330" i="12" s="1"/>
  <c r="H1345" i="12"/>
  <c r="AF1345" i="12" s="1"/>
  <c r="H1451" i="12"/>
  <c r="AF1451" i="12" s="1"/>
  <c r="H1591" i="12"/>
  <c r="AF1591" i="12" s="1"/>
  <c r="H1550" i="12"/>
  <c r="AF1550" i="12" s="1"/>
  <c r="H1545" i="12"/>
  <c r="AF1545" i="12" s="1"/>
  <c r="H1501" i="12"/>
  <c r="AF1501" i="12" s="1"/>
  <c r="H1115" i="12"/>
  <c r="AF1115" i="12" s="1"/>
  <c r="H1280" i="12"/>
  <c r="AF1280" i="12" s="1"/>
  <c r="AF1137" i="12"/>
  <c r="H1402" i="12"/>
  <c r="AF1402" i="12" s="1"/>
  <c r="H1242" i="12"/>
  <c r="AF1242" i="12" s="1"/>
  <c r="AF1375" i="12"/>
  <c r="H1370" i="12"/>
  <c r="AF1370" i="12" s="1"/>
  <c r="H1363" i="12"/>
  <c r="AF1363" i="12" s="1"/>
  <c r="H1486" i="12"/>
  <c r="AF1486" i="12" s="1"/>
  <c r="H1460" i="12"/>
  <c r="AF1460" i="12" s="1"/>
  <c r="H1376" i="12"/>
  <c r="AF1376" i="12" s="1"/>
  <c r="H1406" i="12"/>
  <c r="AF1406" i="12" s="1"/>
  <c r="H1203" i="12"/>
  <c r="AF1203" i="12" s="1"/>
  <c r="H1029" i="12"/>
  <c r="AF1029" i="12" s="1"/>
  <c r="AF1102" i="12"/>
  <c r="H1246" i="12"/>
  <c r="AF1246" i="12" s="1"/>
  <c r="H1322" i="12"/>
  <c r="AF1322" i="12" s="1"/>
  <c r="H1241" i="12"/>
  <c r="AF1241" i="12" s="1"/>
  <c r="H1237" i="12"/>
  <c r="AF1237" i="12" s="1"/>
  <c r="H1575" i="12"/>
  <c r="AF1575" i="12" s="1"/>
  <c r="H1465" i="12"/>
  <c r="AF1465" i="12" s="1"/>
  <c r="H1462" i="12"/>
  <c r="AF1462" i="12" s="1"/>
  <c r="H1470" i="12"/>
  <c r="AF1470" i="12" s="1"/>
  <c r="H1243" i="12"/>
  <c r="AF1243" i="12" s="1"/>
  <c r="H1313" i="12"/>
  <c r="AF1313" i="12" s="1"/>
  <c r="AF1312" i="12"/>
  <c r="H1372" i="12"/>
  <c r="AF1372" i="12" s="1"/>
  <c r="H1335" i="12"/>
  <c r="AF1335" i="12" s="1"/>
  <c r="AF1239" i="12"/>
  <c r="H1420" i="12"/>
  <c r="AF1420" i="12" s="1"/>
  <c r="AF1405" i="12"/>
  <c r="AF1431" i="12"/>
  <c r="H1427" i="12"/>
  <c r="AF1427" i="12" s="1"/>
  <c r="H1455" i="12"/>
  <c r="AF1455" i="12" s="1"/>
  <c r="AF1384" i="12"/>
  <c r="AF1459" i="12"/>
  <c r="H1544" i="12"/>
  <c r="AF1544" i="12" s="1"/>
  <c r="H1503" i="12"/>
  <c r="AF1503" i="12" s="1"/>
  <c r="H1556" i="12"/>
  <c r="AF1556" i="12" s="1"/>
  <c r="H1525" i="12"/>
  <c r="AF1525" i="12" s="1"/>
  <c r="H1702" i="12"/>
  <c r="AF1702" i="12" s="1"/>
  <c r="H1692" i="12"/>
  <c r="AF1692" i="12" s="1"/>
  <c r="H1507" i="12"/>
  <c r="AF1507" i="12" s="1"/>
  <c r="H1670" i="12"/>
  <c r="AF1670" i="12" s="1"/>
  <c r="H1675" i="12"/>
  <c r="AF1675" i="12" s="1"/>
  <c r="H1620" i="12"/>
  <c r="AF1620" i="12" s="1"/>
  <c r="H1476" i="12"/>
  <c r="AF1476" i="12" s="1"/>
  <c r="AF1429" i="12"/>
  <c r="H1480" i="12"/>
  <c r="AF1480" i="12" s="1"/>
  <c r="H1483" i="12"/>
  <c r="AF1483" i="12" s="1"/>
  <c r="AF1382" i="12"/>
  <c r="H1488" i="12"/>
  <c r="AF1488" i="12" s="1"/>
  <c r="H1669" i="12"/>
  <c r="AF1669" i="12" s="1"/>
  <c r="H1579" i="12"/>
  <c r="AF1579" i="12" s="1"/>
  <c r="H1558" i="12"/>
  <c r="AF1558" i="12" s="1"/>
  <c r="H1562" i="12"/>
  <c r="AF1562" i="12" s="1"/>
  <c r="H1678" i="12"/>
  <c r="AF1678" i="12" s="1"/>
  <c r="H1531" i="12"/>
  <c r="AF1531" i="12" s="1"/>
  <c r="H1546" i="12"/>
  <c r="AF1546" i="12" s="1"/>
  <c r="H1600" i="12"/>
  <c r="AF1600" i="12" s="1"/>
  <c r="H1712" i="12"/>
  <c r="AF1712" i="12" s="1"/>
  <c r="AF1485" i="12"/>
  <c r="H1390" i="12"/>
  <c r="AF1390" i="12" s="1"/>
  <c r="AF1519" i="12"/>
  <c r="AF1549" i="12"/>
  <c r="AF1389" i="12"/>
  <c r="AF1517" i="12"/>
  <c r="H1367" i="12"/>
  <c r="AF1367" i="12" s="1"/>
  <c r="H1438" i="12"/>
  <c r="AF1438" i="12" s="1"/>
  <c r="AF1510" i="12"/>
  <c r="H1709" i="12"/>
  <c r="AF1709" i="12" s="1"/>
  <c r="H1541" i="12"/>
  <c r="AF1541" i="12" s="1"/>
  <c r="H1710" i="12"/>
  <c r="AF1710" i="12" s="1"/>
  <c r="H1568" i="12"/>
  <c r="AF1568" i="12" s="1"/>
  <c r="H1516" i="12"/>
  <c r="AF1516" i="12" s="1"/>
  <c r="H1699" i="12"/>
  <c r="AF1699" i="12" s="1"/>
  <c r="H1801" i="12"/>
  <c r="AF1801" i="12" s="1"/>
  <c r="H1423" i="12"/>
  <c r="AF1423" i="12" s="1"/>
  <c r="AF1479" i="12"/>
  <c r="H1601" i="12"/>
  <c r="AF1601" i="12" s="1"/>
  <c r="H1493" i="12"/>
  <c r="AF1493" i="12" s="1"/>
  <c r="H1608" i="12"/>
  <c r="AF1608" i="12" s="1"/>
  <c r="H1606" i="12"/>
  <c r="AF1606" i="12" s="1"/>
  <c r="H1527" i="12"/>
  <c r="AF1527" i="12" s="1"/>
  <c r="H1657" i="12"/>
  <c r="AF1657" i="12" s="1"/>
  <c r="H1607" i="12"/>
  <c r="AF1607" i="12" s="1"/>
  <c r="H1596" i="12"/>
  <c r="AF1596" i="12" s="1"/>
  <c r="H1526" i="12"/>
  <c r="AF1526" i="12" s="1"/>
  <c r="H1634" i="12"/>
  <c r="AF1634" i="12" s="1"/>
  <c r="AF1331" i="12"/>
  <c r="H1325" i="12"/>
  <c r="AF1325" i="12" s="1"/>
  <c r="H1309" i="12"/>
  <c r="AF1309" i="12" s="1"/>
  <c r="H1286" i="12"/>
  <c r="AF1286" i="12" s="1"/>
  <c r="H1421" i="12"/>
  <c r="AF1421" i="12" s="1"/>
  <c r="H1484" i="12"/>
  <c r="AF1484" i="12" s="1"/>
  <c r="AF1469" i="12"/>
  <c r="H1426" i="12"/>
  <c r="AF1426" i="12" s="1"/>
  <c r="H1418" i="12"/>
  <c r="AF1418" i="12" s="1"/>
  <c r="AF1713" i="12"/>
  <c r="H1612" i="12"/>
  <c r="AF1612" i="12" s="1"/>
  <c r="H1506" i="12"/>
  <c r="AF1506" i="12" s="1"/>
  <c r="H1603" i="12"/>
  <c r="AF1603" i="12" s="1"/>
  <c r="H1536" i="12"/>
  <c r="AF1536" i="12" s="1"/>
  <c r="H1592" i="12"/>
  <c r="AF1592" i="12" s="1"/>
  <c r="H1667" i="12"/>
  <c r="AF1667" i="12" s="1"/>
  <c r="H1683" i="12"/>
  <c r="AF1683" i="12" s="1"/>
  <c r="H1540" i="12"/>
  <c r="AF1540" i="12" s="1"/>
  <c r="H1408" i="12"/>
  <c r="AF1408" i="12" s="1"/>
  <c r="H1578" i="12"/>
  <c r="AF1578" i="12" s="1"/>
  <c r="AF1496" i="12"/>
  <c r="AF1477" i="12"/>
  <c r="H1586" i="12"/>
  <c r="AF1586" i="12" s="1"/>
  <c r="H1677" i="12"/>
  <c r="AF1677" i="12" s="1"/>
  <c r="H1524" i="12"/>
  <c r="AF1524" i="12" s="1"/>
  <c r="H1697" i="12"/>
  <c r="AF1697" i="12" s="1"/>
  <c r="H1548" i="12"/>
  <c r="AF1548" i="12" s="1"/>
  <c r="H1555" i="12"/>
  <c r="AF1555" i="12" s="1"/>
  <c r="H1534" i="12"/>
  <c r="AF1534" i="12" s="1"/>
  <c r="H1604" i="12"/>
  <c r="AF1604" i="12" s="1"/>
  <c r="H1617" i="12"/>
  <c r="AF1617" i="12" s="1"/>
  <c r="H1703" i="12"/>
  <c r="AF1703" i="12" s="1"/>
  <c r="AF1564" i="12"/>
  <c r="H1528" i="12"/>
  <c r="AF1528" i="12" s="1"/>
  <c r="AF1378" i="12"/>
  <c r="H1520" i="12"/>
  <c r="AF1520" i="12" s="1"/>
  <c r="H1693" i="12"/>
  <c r="AF1693" i="12" s="1"/>
  <c r="H1590" i="12"/>
  <c r="AF1590" i="12" s="1"/>
  <c r="H1538" i="12"/>
  <c r="AF1538" i="12" s="1"/>
  <c r="H1722" i="12"/>
  <c r="AF1722" i="12" s="1"/>
  <c r="AF1475" i="12"/>
  <c r="H1500" i="12"/>
  <c r="AF1500" i="12" s="1"/>
  <c r="H1553" i="12"/>
  <c r="AF1553" i="12" s="1"/>
  <c r="H1598" i="12"/>
  <c r="AF1598" i="12" s="1"/>
  <c r="H1641" i="12"/>
  <c r="AF1641" i="12" s="1"/>
  <c r="H1577" i="12"/>
  <c r="AF1577" i="12" s="1"/>
  <c r="H1597" i="12"/>
  <c r="AF1597" i="12" s="1"/>
  <c r="H1565" i="12"/>
  <c r="AF1565" i="12" s="1"/>
  <c r="H1557" i="12"/>
  <c r="AF1557" i="12" s="1"/>
  <c r="H1583" i="12"/>
  <c r="AF1583" i="12" s="1"/>
  <c r="H1552" i="12"/>
  <c r="AF1552" i="12" s="1"/>
  <c r="H1672" i="12"/>
  <c r="AF1672" i="12" s="1"/>
  <c r="H1295" i="12"/>
  <c r="AF1295" i="12" s="1"/>
  <c r="AF1265" i="12"/>
  <c r="AF1323" i="12"/>
  <c r="H1320" i="12"/>
  <c r="AF1320" i="12" s="1"/>
  <c r="H1324" i="12"/>
  <c r="AF1324" i="12" s="1"/>
  <c r="H1311" i="12"/>
  <c r="AF1311" i="12" s="1"/>
  <c r="H1453" i="12"/>
  <c r="AF1453" i="12" s="1"/>
  <c r="H1542" i="12"/>
  <c r="AF1542" i="12" s="1"/>
  <c r="H1505" i="12"/>
  <c r="AF1505" i="12" s="1"/>
  <c r="AF1449" i="12"/>
  <c r="H1489" i="12"/>
  <c r="AF1489" i="12" s="1"/>
  <c r="H1401" i="12"/>
  <c r="AF1401" i="12" s="1"/>
  <c r="H1554" i="12"/>
  <c r="AF1554" i="12" s="1"/>
  <c r="H1574" i="12"/>
  <c r="AF1574" i="12" s="1"/>
  <c r="H1559" i="12"/>
  <c r="AF1559" i="12" s="1"/>
  <c r="H1530" i="12"/>
  <c r="AF1530" i="12" s="1"/>
  <c r="H1631" i="12"/>
  <c r="AF1631" i="12" s="1"/>
  <c r="AF1441" i="12"/>
  <c r="H1514" i="12"/>
  <c r="AF1514" i="12" s="1"/>
  <c r="H1566" i="12"/>
  <c r="AF1566" i="12" s="1"/>
  <c r="H1714" i="12"/>
  <c r="AF1714" i="12" s="1"/>
  <c r="H1508" i="12"/>
  <c r="AF1508" i="12" s="1"/>
  <c r="H1513" i="12"/>
  <c r="AF1513" i="12" s="1"/>
  <c r="H1585" i="12"/>
  <c r="AF1585" i="12" s="1"/>
  <c r="H1511" i="12"/>
  <c r="AF1511" i="12" s="1"/>
  <c r="H1701" i="12"/>
  <c r="AF1701" i="12" s="1"/>
  <c r="H1679" i="12"/>
  <c r="AF1679" i="12" s="1"/>
  <c r="AF1474" i="12"/>
  <c r="AF1395" i="12"/>
  <c r="H1502" i="12"/>
  <c r="AF1502" i="12" s="1"/>
  <c r="H1594" i="12"/>
  <c r="AF1594" i="12" s="1"/>
  <c r="H1512" i="12"/>
  <c r="AF1512" i="12" s="1"/>
  <c r="H1593" i="12"/>
  <c r="AF1593" i="12" s="1"/>
  <c r="H1633" i="12"/>
  <c r="AF1633" i="12" s="1"/>
  <c r="H1627" i="12"/>
  <c r="AF1627" i="12" s="1"/>
  <c r="H1707" i="12"/>
  <c r="AF1707" i="12" s="1"/>
  <c r="AF1454" i="12"/>
  <c r="H1495" i="12"/>
  <c r="AF1495" i="12" s="1"/>
  <c r="H1411" i="12"/>
  <c r="AF1411" i="12" s="1"/>
  <c r="H1573" i="12"/>
  <c r="AF1573" i="12" s="1"/>
  <c r="H1509" i="12"/>
  <c r="AF1509" i="12" s="1"/>
  <c r="H1491" i="12"/>
  <c r="AF1491" i="12" s="1"/>
  <c r="H1665" i="12"/>
  <c r="AF1665" i="12" s="1"/>
  <c r="H1584" i="12"/>
  <c r="AF1584" i="12" s="1"/>
  <c r="H1497" i="12"/>
  <c r="AF1497" i="12" s="1"/>
  <c r="H1668" i="12"/>
  <c r="AF1668" i="12" s="1"/>
  <c r="H1654" i="12"/>
  <c r="AF1654" i="12" s="1"/>
  <c r="H1618" i="12"/>
  <c r="AF1618" i="12" s="1"/>
  <c r="H1622" i="12"/>
  <c r="AF1622" i="12" s="1"/>
  <c r="H1602" i="12"/>
  <c r="AF1602" i="12" s="1"/>
  <c r="AF1482" i="12"/>
  <c r="H1569" i="12"/>
  <c r="AF1569" i="12" s="1"/>
  <c r="H1410" i="12"/>
  <c r="AF1410" i="12" s="1"/>
  <c r="H1588" i="12"/>
  <c r="AF1588" i="12" s="1"/>
  <c r="AF1430" i="12"/>
  <c r="H1533" i="12"/>
  <c r="AF1533" i="12" s="1"/>
  <c r="H1560" i="12"/>
  <c r="AF1560" i="12" s="1"/>
  <c r="H1610" i="12"/>
  <c r="AF1610" i="12" s="1"/>
  <c r="H1605" i="12"/>
  <c r="AF1605" i="12" s="1"/>
  <c r="H1515" i="12"/>
  <c r="AF1515" i="12" s="1"/>
  <c r="H1680" i="12"/>
  <c r="AF1680" i="12" s="1"/>
  <c r="H1645" i="12"/>
  <c r="AF1645" i="12" s="1"/>
  <c r="H1529" i="12"/>
  <c r="AF1529" i="12" s="1"/>
  <c r="H1661" i="12"/>
  <c r="AF1661" i="12" s="1"/>
  <c r="H1494" i="12"/>
  <c r="AF1494" i="12" s="1"/>
  <c r="H1595" i="12"/>
  <c r="AF1595" i="12" s="1"/>
  <c r="AF1379" i="12"/>
  <c r="AF1499" i="12"/>
  <c r="H1640" i="12"/>
  <c r="AF1640" i="12" s="1"/>
  <c r="H1572" i="12"/>
  <c r="AF1572" i="12" s="1"/>
  <c r="H1587" i="12"/>
  <c r="AF1587" i="12" s="1"/>
  <c r="H1715" i="12"/>
  <c r="AF1715" i="12" s="1"/>
  <c r="H1652" i="12"/>
  <c r="AF1652" i="12" s="1"/>
  <c r="H1567" i="12"/>
  <c r="AF1567" i="12" s="1"/>
  <c r="H1576" i="12"/>
  <c r="AF1576" i="12" s="1"/>
  <c r="AF1478" i="12"/>
  <c r="AF1570" i="12"/>
  <c r="H1589" i="12"/>
  <c r="AF1589" i="12" s="1"/>
  <c r="H1504" i="12"/>
  <c r="AF1504" i="12" s="1"/>
  <c r="H1498" i="12"/>
  <c r="AF1498" i="12" s="1"/>
  <c r="H1647" i="12"/>
  <c r="AF1647" i="12" s="1"/>
  <c r="H1537" i="12"/>
  <c r="AF1537" i="12" s="1"/>
  <c r="H1636" i="12"/>
  <c r="AF1636" i="12" s="1"/>
  <c r="H1387" i="12"/>
  <c r="AF1387" i="12" s="1"/>
  <c r="H1456" i="12"/>
  <c r="AF1456" i="12" s="1"/>
  <c r="H1535" i="12"/>
  <c r="AF1535" i="12" s="1"/>
  <c r="H1694" i="12"/>
  <c r="AF1694" i="12" s="1"/>
  <c r="H1700" i="12"/>
  <c r="AF1700" i="12" s="1"/>
  <c r="H1625" i="12"/>
  <c r="AF1625" i="12" s="1"/>
  <c r="H1523" i="12"/>
  <c r="AF1523" i="12" s="1"/>
  <c r="H1706" i="12"/>
  <c r="AF1706" i="12" s="1"/>
  <c r="H1671" i="12"/>
  <c r="AF1671" i="12" s="1"/>
  <c r="AF1616" i="12"/>
  <c r="H1690" i="12"/>
  <c r="AF1690" i="12" s="1"/>
  <c r="H1909" i="12"/>
  <c r="AF1909" i="12" s="1"/>
  <c r="H1806" i="12"/>
  <c r="AF1806" i="12" s="1"/>
  <c r="H1796" i="12"/>
  <c r="AF1796" i="12" s="1"/>
  <c r="H1704" i="12"/>
  <c r="AF1704" i="12" s="1"/>
  <c r="H1773" i="12"/>
  <c r="AF1773" i="12" s="1"/>
  <c r="H1664" i="12"/>
  <c r="AF1664" i="12" s="1"/>
  <c r="H1705" i="12"/>
  <c r="AF1705" i="12" s="1"/>
  <c r="H1755" i="12"/>
  <c r="AF1755" i="12" s="1"/>
  <c r="H1876" i="12"/>
  <c r="AF1876" i="12" s="1"/>
  <c r="AF1630" i="12"/>
  <c r="AF1691" i="12"/>
  <c r="H1822" i="12"/>
  <c r="AF1822" i="12" s="1"/>
  <c r="AF1623" i="12"/>
  <c r="H1653" i="12"/>
  <c r="AF1653" i="12" s="1"/>
  <c r="H1767" i="12"/>
  <c r="AF1767" i="12" s="1"/>
  <c r="H1770" i="12"/>
  <c r="AF1770" i="12" s="1"/>
  <c r="H1809" i="12"/>
  <c r="AF1809" i="12" s="1"/>
  <c r="H1847" i="12"/>
  <c r="AF1847" i="12" s="1"/>
  <c r="H1897" i="12"/>
  <c r="AF1897" i="12" s="1"/>
  <c r="AF1650" i="12"/>
  <c r="AF1629" i="12"/>
  <c r="AF1628" i="12"/>
  <c r="H1611" i="12"/>
  <c r="AF1611" i="12" s="1"/>
  <c r="H1803" i="12"/>
  <c r="AF1803" i="12" s="1"/>
  <c r="H1906" i="12"/>
  <c r="AF1906" i="12" s="1"/>
  <c r="AF1539" i="12"/>
  <c r="H1663" i="12"/>
  <c r="AF1663" i="12" s="1"/>
  <c r="H1658" i="12"/>
  <c r="AF1658" i="12" s="1"/>
  <c r="H1816" i="12"/>
  <c r="AF1816" i="12" s="1"/>
  <c r="H1834" i="12"/>
  <c r="AF1834" i="12" s="1"/>
  <c r="H1619" i="12"/>
  <c r="AF1619" i="12" s="1"/>
  <c r="AF1717" i="12"/>
  <c r="AF1760" i="12"/>
  <c r="H1639" i="12"/>
  <c r="AF1639" i="12" s="1"/>
  <c r="H1681" i="12"/>
  <c r="AF1681" i="12" s="1"/>
  <c r="AF1649" i="12"/>
  <c r="AF1790" i="12"/>
  <c r="AF1660" i="12"/>
  <c r="AF1751" i="12"/>
  <c r="H1674" i="12"/>
  <c r="AF1674" i="12" s="1"/>
  <c r="H1726" i="12"/>
  <c r="AF1726" i="12" s="1"/>
  <c r="H1808" i="12"/>
  <c r="AF1808" i="12" s="1"/>
  <c r="AF1804" i="12"/>
  <c r="AF1655" i="12"/>
  <c r="H1646" i="12"/>
  <c r="AF1646" i="12" s="1"/>
  <c r="H1635" i="12"/>
  <c r="AF1635" i="12" s="1"/>
  <c r="H1698" i="12"/>
  <c r="AF1698" i="12" s="1"/>
  <c r="H1772" i="12"/>
  <c r="AF1772" i="12" s="1"/>
  <c r="H1799" i="12"/>
  <c r="AF1799" i="12" s="1"/>
  <c r="H1818" i="12"/>
  <c r="AF1818" i="12" s="1"/>
  <c r="H1638" i="12"/>
  <c r="AF1638" i="12" s="1"/>
  <c r="AF1718" i="12"/>
  <c r="AF1686" i="12"/>
  <c r="H1813" i="12"/>
  <c r="AF1813" i="12" s="1"/>
  <c r="H1648" i="12"/>
  <c r="AF1648" i="12" s="1"/>
  <c r="H1819" i="12"/>
  <c r="AF1819" i="12" s="1"/>
  <c r="H1782" i="12"/>
  <c r="AF1782" i="12" s="1"/>
  <c r="H1708" i="12"/>
  <c r="AF1708" i="12" s="1"/>
  <c r="H1831" i="12"/>
  <c r="AF1831" i="12" s="1"/>
  <c r="H1719" i="12"/>
  <c r="AF1719" i="12" s="1"/>
  <c r="AF1768" i="12"/>
  <c r="H1613" i="12"/>
  <c r="AF1613" i="12" s="1"/>
  <c r="H1815" i="12"/>
  <c r="AF1815" i="12" s="1"/>
  <c r="H1753" i="12"/>
  <c r="AF1753" i="12" s="1"/>
  <c r="H1795" i="12"/>
  <c r="AF1795" i="12" s="1"/>
  <c r="H1685" i="12"/>
  <c r="AF1685" i="12" s="1"/>
  <c r="H1758" i="12"/>
  <c r="AF1758" i="12" s="1"/>
  <c r="H1800" i="12"/>
  <c r="AF1800" i="12" s="1"/>
  <c r="H1762" i="12"/>
  <c r="AF1762" i="12" s="1"/>
  <c r="H1777" i="12"/>
  <c r="AF1777" i="12" s="1"/>
  <c r="H1840" i="12"/>
  <c r="AF1840" i="12" s="1"/>
  <c r="AF1662" i="12"/>
  <c r="AF1748" i="12"/>
  <c r="H1780" i="12"/>
  <c r="AF1780" i="12" s="1"/>
  <c r="H1688" i="12"/>
  <c r="AF1688" i="12" s="1"/>
  <c r="H1744" i="12"/>
  <c r="AF1744" i="12" s="1"/>
  <c r="AF1802" i="12"/>
  <c r="AF1682" i="12"/>
  <c r="H1643" i="12"/>
  <c r="AF1643" i="12" s="1"/>
  <c r="H1811" i="12"/>
  <c r="AF1811" i="12" s="1"/>
  <c r="H1832" i="12"/>
  <c r="AF1832" i="12" s="1"/>
  <c r="H1826" i="12"/>
  <c r="AF1826" i="12" s="1"/>
  <c r="H1696" i="12"/>
  <c r="AF1696" i="12" s="1"/>
  <c r="H1659" i="12"/>
  <c r="AF1659" i="12" s="1"/>
  <c r="H1781" i="12"/>
  <c r="AF1781" i="12" s="1"/>
  <c r="H1728" i="12"/>
  <c r="AF1728" i="12" s="1"/>
  <c r="H1859" i="12"/>
  <c r="AF1859" i="12" s="1"/>
  <c r="H1873" i="12"/>
  <c r="AF1873" i="12" s="1"/>
  <c r="AF1621" i="12"/>
  <c r="AF1695" i="12"/>
  <c r="H1624" i="12"/>
  <c r="AF1624" i="12" s="1"/>
  <c r="AF1812" i="12"/>
  <c r="H1814" i="12"/>
  <c r="AF1814" i="12" s="1"/>
  <c r="H1757" i="12"/>
  <c r="AF1757" i="12" s="1"/>
  <c r="H1779" i="12"/>
  <c r="AF1779" i="12" s="1"/>
  <c r="H1844" i="12"/>
  <c r="AF1844" i="12" s="1"/>
  <c r="H1676" i="12"/>
  <c r="AF1676" i="12" s="1"/>
  <c r="H1775" i="12"/>
  <c r="AF1775" i="12" s="1"/>
  <c r="H1644" i="12"/>
  <c r="AF1644" i="12" s="1"/>
  <c r="AF1793" i="12"/>
  <c r="H1626" i="12"/>
  <c r="AF1626" i="12" s="1"/>
  <c r="H1720" i="12"/>
  <c r="AF1720" i="12" s="1"/>
  <c r="H1745" i="12"/>
  <c r="AF1745" i="12" s="1"/>
  <c r="H1730" i="12"/>
  <c r="AF1730" i="12" s="1"/>
  <c r="H1759" i="12"/>
  <c r="AF1759" i="12" s="1"/>
  <c r="H1741" i="12"/>
  <c r="AF1741" i="12" s="1"/>
  <c r="H1838" i="12"/>
  <c r="AF1838" i="12" s="1"/>
  <c r="H1885" i="12"/>
  <c r="AF1885" i="12" s="1"/>
  <c r="H1765" i="12"/>
  <c r="AF1765" i="12" s="1"/>
  <c r="H2039" i="12"/>
  <c r="AF2039" i="12" s="1"/>
  <c r="H1930" i="12"/>
  <c r="AF1930" i="12" s="1"/>
  <c r="H1771" i="12"/>
  <c r="AF1771" i="12" s="1"/>
  <c r="H1919" i="12"/>
  <c r="AF1919" i="12" s="1"/>
  <c r="H1883" i="12"/>
  <c r="AF1883" i="12" s="1"/>
  <c r="AF1729" i="12"/>
  <c r="H1916" i="12"/>
  <c r="AF1916" i="12" s="1"/>
  <c r="H1738" i="12"/>
  <c r="AF1738" i="12" s="1"/>
  <c r="H1846" i="12"/>
  <c r="AF1846" i="12" s="1"/>
  <c r="H1893" i="12"/>
  <c r="AF1893" i="12" s="1"/>
  <c r="H1861" i="12"/>
  <c r="AF1861" i="12" s="1"/>
  <c r="H1980" i="12"/>
  <c r="AF1980" i="12" s="1"/>
  <c r="H1749" i="12"/>
  <c r="AF1749" i="12" s="1"/>
  <c r="H1632" i="12"/>
  <c r="AF1632" i="12" s="1"/>
  <c r="H1756" i="12"/>
  <c r="AF1756" i="12" s="1"/>
  <c r="H1921" i="12"/>
  <c r="AF1921" i="12" s="1"/>
  <c r="H1776" i="12"/>
  <c r="AF1776" i="12" s="1"/>
  <c r="H1915" i="12"/>
  <c r="AF1915" i="12" s="1"/>
  <c r="H1732" i="12"/>
  <c r="AF1732" i="12" s="1"/>
  <c r="H1731" i="12"/>
  <c r="AF1731" i="12" s="1"/>
  <c r="H1763" i="12"/>
  <c r="AF1763" i="12" s="1"/>
  <c r="H1894" i="12"/>
  <c r="AF1894" i="12" s="1"/>
  <c r="AF1865" i="12"/>
  <c r="H1860" i="12"/>
  <c r="AF1860" i="12" s="1"/>
  <c r="H1651" i="12"/>
  <c r="AF1651" i="12" s="1"/>
  <c r="H1740" i="12"/>
  <c r="AF1740" i="12" s="1"/>
  <c r="H1817" i="12"/>
  <c r="AF1817" i="12" s="1"/>
  <c r="H1764" i="12"/>
  <c r="AF1764" i="12" s="1"/>
  <c r="H1743" i="12"/>
  <c r="AF1743" i="12" s="1"/>
  <c r="H1841" i="12"/>
  <c r="AF1841" i="12" s="1"/>
  <c r="H1754" i="12"/>
  <c r="AF1754" i="12" s="1"/>
  <c r="H1810" i="12"/>
  <c r="AF1810" i="12" s="1"/>
  <c r="AF1866" i="12"/>
  <c r="H1874" i="12"/>
  <c r="AF1874" i="12" s="1"/>
  <c r="H1899" i="12"/>
  <c r="AF1899" i="12" s="1"/>
  <c r="H1869" i="12"/>
  <c r="AF1869" i="12" s="1"/>
  <c r="AF1778" i="12"/>
  <c r="H1727" i="12"/>
  <c r="AF1727" i="12" s="1"/>
  <c r="AF1788" i="12"/>
  <c r="H1918" i="12"/>
  <c r="AF1918" i="12" s="1"/>
  <c r="H1830" i="12"/>
  <c r="AF1830" i="12" s="1"/>
  <c r="H1825" i="12"/>
  <c r="AF1825" i="12" s="1"/>
  <c r="AF1880" i="12"/>
  <c r="H1820" i="12"/>
  <c r="AF1820" i="12" s="1"/>
  <c r="H1737" i="12"/>
  <c r="AF1737" i="12" s="1"/>
  <c r="H1850" i="12"/>
  <c r="AF1850" i="12" s="1"/>
  <c r="H1761" i="12"/>
  <c r="AF1761" i="12" s="1"/>
  <c r="H1858" i="12"/>
  <c r="AF1858" i="12" s="1"/>
  <c r="H1747" i="12"/>
  <c r="AF1747" i="12" s="1"/>
  <c r="H1752" i="12"/>
  <c r="AF1752" i="12" s="1"/>
  <c r="AF1824" i="12"/>
  <c r="H1927" i="12"/>
  <c r="AF1927" i="12" s="1"/>
  <c r="H1723" i="12"/>
  <c r="AF1723" i="12" s="1"/>
  <c r="H1837" i="12"/>
  <c r="AF1837" i="12" s="1"/>
  <c r="H1787" i="12"/>
  <c r="AF1787" i="12" s="1"/>
  <c r="H1786" i="12"/>
  <c r="AF1786" i="12" s="1"/>
  <c r="H2023" i="12"/>
  <c r="AF2023" i="12" s="1"/>
  <c r="H1900" i="12"/>
  <c r="AF1900" i="12" s="1"/>
  <c r="H1666" i="12"/>
  <c r="AF1666" i="12" s="1"/>
  <c r="H1736" i="12"/>
  <c r="AF1736" i="12" s="1"/>
  <c r="AF1920" i="12"/>
  <c r="AF1870" i="12"/>
  <c r="H1854" i="12"/>
  <c r="AF1854" i="12" s="1"/>
  <c r="H1896" i="12"/>
  <c r="AF1896" i="12" s="1"/>
  <c r="AF1887" i="12"/>
  <c r="H1914" i="12"/>
  <c r="AF1914" i="12" s="1"/>
  <c r="H1892" i="12"/>
  <c r="AF1892" i="12" s="1"/>
  <c r="H1750" i="12"/>
  <c r="AF1750" i="12" s="1"/>
  <c r="H1807" i="12"/>
  <c r="AF1807" i="12" s="1"/>
  <c r="H1979" i="12"/>
  <c r="AF1979" i="12" s="1"/>
  <c r="H1862" i="12"/>
  <c r="AF1862" i="12" s="1"/>
  <c r="H1877" i="12"/>
  <c r="AF1877" i="12" s="1"/>
  <c r="H1922" i="12"/>
  <c r="AF1922" i="12" s="1"/>
  <c r="H1769" i="12"/>
  <c r="AF1769" i="12" s="1"/>
  <c r="H1792" i="12"/>
  <c r="AF1792" i="12" s="1"/>
  <c r="H1739" i="12"/>
  <c r="AF1739" i="12" s="1"/>
  <c r="H1794" i="12"/>
  <c r="AF1794" i="12" s="1"/>
  <c r="AF1827" i="12"/>
  <c r="H1864" i="12"/>
  <c r="AF1864" i="12" s="1"/>
  <c r="H1733" i="12"/>
  <c r="AF1733" i="12" s="1"/>
  <c r="H1789" i="12"/>
  <c r="AF1789" i="12" s="1"/>
  <c r="H1784" i="12"/>
  <c r="AF1784" i="12" s="1"/>
  <c r="AF1878" i="12"/>
  <c r="H1829" i="12"/>
  <c r="AF1829" i="12" s="1"/>
  <c r="H1721" i="12"/>
  <c r="AF1721" i="12" s="1"/>
  <c r="H1791" i="12"/>
  <c r="AF1791" i="12" s="1"/>
  <c r="H1901" i="12"/>
  <c r="AF1901" i="12" s="1"/>
  <c r="AF1746" i="12"/>
  <c r="AF1935" i="12"/>
  <c r="H2035" i="12"/>
  <c r="AF2035" i="12" s="1"/>
  <c r="H1863" i="12"/>
  <c r="AF1863" i="12" s="1"/>
  <c r="H2008" i="12"/>
  <c r="AF2008" i="12" s="1"/>
  <c r="H1890" i="12"/>
  <c r="AF1890" i="12" s="1"/>
  <c r="H1845" i="12"/>
  <c r="AF1845" i="12" s="1"/>
  <c r="H2031" i="12"/>
  <c r="AF2031" i="12" s="1"/>
  <c r="H1967" i="12"/>
  <c r="AF1967" i="12" s="1"/>
  <c r="H1944" i="12"/>
  <c r="AF1944" i="12" s="1"/>
  <c r="H1875" i="12"/>
  <c r="AF1875" i="12" s="1"/>
  <c r="AF1797" i="12"/>
  <c r="AF1823" i="12"/>
  <c r="AF1848" i="12"/>
  <c r="AF1857" i="12"/>
  <c r="H1987" i="12"/>
  <c r="AF1987" i="12" s="1"/>
  <c r="H2002" i="12"/>
  <c r="AF2002" i="12" s="1"/>
  <c r="H1867" i="12"/>
  <c r="AF1867" i="12" s="1"/>
  <c r="H1947" i="12"/>
  <c r="AF1947" i="12" s="1"/>
  <c r="AF1925" i="12"/>
  <c r="H2014" i="12"/>
  <c r="AF2014" i="12" s="1"/>
  <c r="H1852" i="12"/>
  <c r="AF1852" i="12" s="1"/>
  <c r="H1872" i="12"/>
  <c r="AF1872" i="12" s="1"/>
  <c r="H2051" i="12"/>
  <c r="AF2051" i="12" s="1"/>
  <c r="H1908" i="12"/>
  <c r="AF1908" i="12" s="1"/>
  <c r="H1891" i="12"/>
  <c r="AF1891" i="12" s="1"/>
  <c r="AF1851" i="12"/>
  <c r="AF1994" i="12"/>
  <c r="AF1946" i="12"/>
  <c r="AF1856" i="12"/>
  <c r="H2033" i="12"/>
  <c r="AF2033" i="12" s="1"/>
  <c r="H2036" i="12"/>
  <c r="AF2036" i="12" s="1"/>
  <c r="H1968" i="12"/>
  <c r="AF1968" i="12" s="1"/>
  <c r="H2004" i="12"/>
  <c r="AF2004" i="12" s="1"/>
  <c r="AF1725" i="12"/>
  <c r="AF1926" i="12"/>
  <c r="H1960" i="12"/>
  <c r="AF1960" i="12" s="1"/>
  <c r="H1907" i="12"/>
  <c r="AF1907" i="12" s="1"/>
  <c r="AF1774" i="12"/>
  <c r="AF1912" i="12"/>
  <c r="H1888" i="12"/>
  <c r="AF1888" i="12" s="1"/>
  <c r="AF2046" i="12"/>
  <c r="AF1972" i="12"/>
  <c r="H1948" i="12"/>
  <c r="AF1948" i="12" s="1"/>
  <c r="H1902" i="12"/>
  <c r="AF1902" i="12" s="1"/>
  <c r="H1990" i="12"/>
  <c r="AF1990" i="12" s="1"/>
  <c r="H2028" i="12"/>
  <c r="AF2028" i="12" s="1"/>
  <c r="H1943" i="12"/>
  <c r="AF1943" i="12" s="1"/>
  <c r="AF2037" i="12"/>
  <c r="AF2026" i="12"/>
  <c r="H2049" i="12"/>
  <c r="AF2049" i="12" s="1"/>
  <c r="H1933" i="12"/>
  <c r="AF1933" i="12" s="1"/>
  <c r="H2011" i="12"/>
  <c r="AF2011" i="12" s="1"/>
  <c r="H1835" i="12"/>
  <c r="AF1835" i="12" s="1"/>
  <c r="H2048" i="12"/>
  <c r="AF2048" i="12" s="1"/>
  <c r="H1884" i="12"/>
  <c r="AF1884" i="12" s="1"/>
  <c r="H1977" i="12"/>
  <c r="AF1977" i="12" s="1"/>
  <c r="H1959" i="12"/>
  <c r="AF1959" i="12" s="1"/>
  <c r="H1996" i="12"/>
  <c r="AF1996" i="12" s="1"/>
  <c r="H1889" i="12"/>
  <c r="AF1889" i="12" s="1"/>
  <c r="H1964" i="12"/>
  <c r="AF1964" i="12" s="1"/>
  <c r="H1995" i="12"/>
  <c r="AF1995" i="12" s="1"/>
  <c r="H1932" i="12"/>
  <c r="AF1932" i="12" s="1"/>
  <c r="H1911" i="12"/>
  <c r="AF1911" i="12" s="1"/>
  <c r="H2009" i="12"/>
  <c r="AF2009" i="12" s="1"/>
  <c r="H2007" i="12"/>
  <c r="AF2007" i="12" s="1"/>
  <c r="H1905" i="12"/>
  <c r="AF1905" i="12" s="1"/>
  <c r="AF1962" i="12"/>
  <c r="H1961" i="12"/>
  <c r="AF1961" i="12" s="1"/>
  <c r="H2001" i="12"/>
  <c r="AF2001" i="12" s="1"/>
  <c r="H1895" i="12"/>
  <c r="AF1895" i="12" s="1"/>
  <c r="H1952" i="12"/>
  <c r="AF1952" i="12" s="1"/>
  <c r="H2013" i="12"/>
  <c r="AF2013" i="12" s="1"/>
  <c r="AF1886" i="12"/>
  <c r="H1956" i="12"/>
  <c r="AF1956" i="12" s="1"/>
  <c r="H2103" i="12"/>
  <c r="AF2103" i="12" s="1"/>
  <c r="H1898" i="12"/>
  <c r="AF1898" i="12" s="1"/>
  <c r="H1913" i="12"/>
  <c r="AF1913" i="12" s="1"/>
  <c r="AF1871" i="12"/>
  <c r="H1929" i="12"/>
  <c r="AF1929" i="12" s="1"/>
  <c r="H2025" i="12"/>
  <c r="AF2025" i="12" s="1"/>
  <c r="H1938" i="12"/>
  <c r="AF1938" i="12" s="1"/>
  <c r="AF1953" i="12"/>
  <c r="AF1881" i="12"/>
  <c r="AF1984" i="12"/>
  <c r="H1934" i="12"/>
  <c r="AF1934" i="12" s="1"/>
  <c r="H2071" i="12"/>
  <c r="AF2071" i="12" s="1"/>
  <c r="H2003" i="12"/>
  <c r="AF2003" i="12" s="1"/>
  <c r="AF2126" i="12"/>
  <c r="H2032" i="12"/>
  <c r="AF2032" i="12" s="1"/>
  <c r="AF2017" i="12"/>
  <c r="AF1941" i="12"/>
  <c r="H2030" i="12"/>
  <c r="AF2030" i="12" s="1"/>
  <c r="H2110" i="12"/>
  <c r="AF2110" i="12" s="1"/>
  <c r="H2098" i="12"/>
  <c r="AF2098" i="12" s="1"/>
  <c r="H2145" i="12"/>
  <c r="AF2145" i="12" s="1"/>
  <c r="H2089" i="12"/>
  <c r="AF2089" i="12" s="1"/>
  <c r="H1997" i="12"/>
  <c r="AF1997" i="12" s="1"/>
  <c r="H2040" i="12"/>
  <c r="AF2040" i="12" s="1"/>
  <c r="AF1839" i="12"/>
  <c r="H1931" i="12"/>
  <c r="AF1931" i="12" s="1"/>
  <c r="H1992" i="12"/>
  <c r="AF1992" i="12" s="1"/>
  <c r="H2156" i="12"/>
  <c r="AF2156" i="12" s="1"/>
  <c r="H2152" i="12"/>
  <c r="AF2152" i="12" s="1"/>
  <c r="AF1945" i="12"/>
  <c r="H2015" i="12"/>
  <c r="AF2015" i="12" s="1"/>
  <c r="H2063" i="12"/>
  <c r="AF2063" i="12" s="1"/>
  <c r="AF2024" i="12"/>
  <c r="H2066" i="12"/>
  <c r="AF2066" i="12" s="1"/>
  <c r="AF2019" i="12"/>
  <c r="H1999" i="12"/>
  <c r="AF1999" i="12" s="1"/>
  <c r="H1836" i="12"/>
  <c r="AF1836" i="12" s="1"/>
  <c r="AF1937" i="12"/>
  <c r="AF1973" i="12"/>
  <c r="AF2132" i="12"/>
  <c r="H2116" i="12"/>
  <c r="AF2116" i="12" s="1"/>
  <c r="AF1910" i="12"/>
  <c r="H2058" i="12"/>
  <c r="AF2058" i="12" s="1"/>
  <c r="H2113" i="12"/>
  <c r="AF2113" i="12" s="1"/>
  <c r="H2083" i="12"/>
  <c r="AF2083" i="12" s="1"/>
  <c r="AF1936" i="12"/>
  <c r="H1969" i="12"/>
  <c r="AF1969" i="12" s="1"/>
  <c r="H1949" i="12"/>
  <c r="AF1949" i="12" s="1"/>
  <c r="AF2018" i="12"/>
  <c r="AF2053" i="12"/>
  <c r="H2140" i="12"/>
  <c r="AF2140" i="12" s="1"/>
  <c r="AF2120" i="12"/>
  <c r="H2076" i="12"/>
  <c r="AF2076" i="12" s="1"/>
  <c r="H1833" i="12"/>
  <c r="AF1833" i="12" s="1"/>
  <c r="H1965" i="12"/>
  <c r="AF1965" i="12" s="1"/>
  <c r="H1985" i="12"/>
  <c r="AF1985" i="12" s="1"/>
  <c r="H2064" i="12"/>
  <c r="AF2064" i="12" s="1"/>
  <c r="AF2005" i="12"/>
  <c r="AF1971" i="12"/>
  <c r="H1954" i="12"/>
  <c r="AF1954" i="12" s="1"/>
  <c r="H2092" i="12"/>
  <c r="AF2092" i="12" s="1"/>
  <c r="H1868" i="12"/>
  <c r="AF1868" i="12" s="1"/>
  <c r="H2022" i="12"/>
  <c r="AF2022" i="12" s="1"/>
  <c r="AF2078" i="12"/>
  <c r="AF1950" i="12"/>
  <c r="AF1963" i="12"/>
  <c r="AF2086" i="12"/>
  <c r="H2147" i="12"/>
  <c r="AF2147" i="12" s="1"/>
  <c r="AF2041" i="12"/>
  <c r="AF1974" i="12"/>
  <c r="H1988" i="12"/>
  <c r="AF1988" i="12" s="1"/>
  <c r="H2027" i="12"/>
  <c r="AF2027" i="12" s="1"/>
  <c r="AF2000" i="12"/>
  <c r="H1855" i="12"/>
  <c r="AF1855" i="12" s="1"/>
  <c r="AF1849" i="12"/>
  <c r="H1955" i="12"/>
  <c r="AF1955" i="12" s="1"/>
  <c r="H2020" i="12"/>
  <c r="AF2020" i="12" s="1"/>
  <c r="H2118" i="12"/>
  <c r="AF2118" i="12" s="1"/>
  <c r="H1998" i="12"/>
  <c r="AF1998" i="12" s="1"/>
  <c r="H2115" i="12"/>
  <c r="AF2115" i="12" s="1"/>
  <c r="H2010" i="12"/>
  <c r="AF2010" i="12" s="1"/>
  <c r="AF2138" i="12"/>
  <c r="H2134" i="12"/>
  <c r="AF2134" i="12" s="1"/>
  <c r="AF1966" i="12"/>
  <c r="AF2034" i="12"/>
  <c r="H2131" i="12"/>
  <c r="AF2131" i="12" s="1"/>
  <c r="H2006" i="12"/>
  <c r="AF2006" i="12" s="1"/>
  <c r="H2104" i="12"/>
  <c r="AF2104" i="12" s="1"/>
  <c r="H2016" i="12"/>
  <c r="AF2016" i="12" s="1"/>
  <c r="H1982" i="12"/>
  <c r="AF1982" i="12" s="1"/>
  <c r="H2059" i="12"/>
  <c r="AF2059" i="12" s="1"/>
  <c r="AF2042" i="12"/>
  <c r="H2047" i="12"/>
  <c r="AF2047" i="12" s="1"/>
  <c r="AF2055" i="12"/>
  <c r="H2081" i="12"/>
  <c r="AF2081" i="12" s="1"/>
  <c r="H2094" i="12"/>
  <c r="AF2094" i="12" s="1"/>
  <c r="H2079" i="12"/>
  <c r="AF2079" i="12" s="1"/>
  <c r="H2087" i="12"/>
  <c r="AF2087" i="12" s="1"/>
  <c r="H2137" i="12"/>
  <c r="AF2137" i="12" s="1"/>
  <c r="H2136" i="12"/>
  <c r="AF2136" i="12" s="1"/>
  <c r="AF2129" i="12"/>
  <c r="H2142" i="12"/>
  <c r="AF2142" i="12" s="1"/>
  <c r="H2151" i="12"/>
  <c r="AF2151" i="12" s="1"/>
  <c r="H2112" i="12"/>
  <c r="AF2112" i="12" s="1"/>
  <c r="H2073" i="12"/>
  <c r="AF2073" i="12" s="1"/>
  <c r="H2146" i="12"/>
  <c r="AF2146" i="12" s="1"/>
  <c r="AF2121" i="12"/>
  <c r="H2045" i="12"/>
  <c r="AF2045" i="12" s="1"/>
  <c r="H2062" i="12"/>
  <c r="AF2062" i="12" s="1"/>
  <c r="H2263" i="12"/>
  <c r="AF2263" i="12" s="1"/>
  <c r="H2056" i="12"/>
  <c r="AF2056" i="12" s="1"/>
  <c r="H2101" i="12"/>
  <c r="AF2101" i="12" s="1"/>
  <c r="H2185" i="12"/>
  <c r="AF2185" i="12" s="1"/>
  <c r="AF1957" i="12"/>
  <c r="H2057" i="12"/>
  <c r="AF2057" i="12" s="1"/>
  <c r="H2068" i="12"/>
  <c r="AF2068" i="12" s="1"/>
  <c r="H2220" i="12"/>
  <c r="AF2220" i="12" s="1"/>
  <c r="H2163" i="12"/>
  <c r="AF2163" i="12" s="1"/>
  <c r="H2244" i="12"/>
  <c r="AF2244" i="12" s="1"/>
  <c r="AF2144" i="12"/>
  <c r="AF2088" i="12"/>
  <c r="H2091" i="12"/>
  <c r="AF2091" i="12" s="1"/>
  <c r="AF1981" i="12"/>
  <c r="H2105" i="12"/>
  <c r="AF2105" i="12" s="1"/>
  <c r="H2067" i="12"/>
  <c r="AF2067" i="12" s="1"/>
  <c r="H2150" i="12"/>
  <c r="AF2150" i="12" s="1"/>
  <c r="H2158" i="12"/>
  <c r="AF2158" i="12" s="1"/>
  <c r="AF2155" i="12"/>
  <c r="AF2052" i="12"/>
  <c r="H2054" i="12"/>
  <c r="AF2054" i="12" s="1"/>
  <c r="H2229" i="12"/>
  <c r="AF2229" i="12" s="1"/>
  <c r="AF1986" i="12"/>
  <c r="AF2111" i="12"/>
  <c r="H2135" i="12"/>
  <c r="AF2135" i="12" s="1"/>
  <c r="H2154" i="12"/>
  <c r="AF2154" i="12" s="1"/>
  <c r="H2153" i="12"/>
  <c r="AF2153" i="12" s="1"/>
  <c r="H2139" i="12"/>
  <c r="AF2139" i="12" s="1"/>
  <c r="H2247" i="12"/>
  <c r="AF2247" i="12" s="1"/>
  <c r="H2196" i="12"/>
  <c r="AF2196" i="12" s="1"/>
  <c r="H2090" i="12"/>
  <c r="AF2090" i="12" s="1"/>
  <c r="H2143" i="12"/>
  <c r="AF2143" i="12" s="1"/>
  <c r="H2273" i="12"/>
  <c r="AF2273" i="12" s="1"/>
  <c r="AF2029" i="12"/>
  <c r="AF2114" i="12"/>
  <c r="H2107" i="12"/>
  <c r="AF2107" i="12" s="1"/>
  <c r="H2259" i="12"/>
  <c r="AF2259" i="12" s="1"/>
  <c r="H2061" i="12"/>
  <c r="AF2061" i="12" s="1"/>
  <c r="H2149" i="12"/>
  <c r="AF2149" i="12" s="1"/>
  <c r="H2278" i="12"/>
  <c r="AF2278" i="12" s="1"/>
  <c r="H2130" i="12"/>
  <c r="AF2130" i="12" s="1"/>
  <c r="H2237" i="12"/>
  <c r="AF2237" i="12" s="1"/>
  <c r="H2224" i="12"/>
  <c r="AF2224" i="12" s="1"/>
  <c r="H2209" i="12"/>
  <c r="AF2209" i="12" s="1"/>
  <c r="AF1976" i="12"/>
  <c r="AF2157" i="12"/>
  <c r="AF2162" i="12"/>
  <c r="H2128" i="12"/>
  <c r="AF2128" i="12" s="1"/>
  <c r="H2077" i="12"/>
  <c r="AF2077" i="12" s="1"/>
  <c r="H2281" i="12"/>
  <c r="AF2281" i="12" s="1"/>
  <c r="AF1951" i="12"/>
  <c r="AF2021" i="12"/>
  <c r="H2074" i="12"/>
  <c r="AF2074" i="12" s="1"/>
  <c r="H2172" i="12"/>
  <c r="AF2172" i="12" s="1"/>
  <c r="H2043" i="12"/>
  <c r="AF2043" i="12" s="1"/>
  <c r="H2102" i="12"/>
  <c r="AF2102" i="12" s="1"/>
  <c r="H2097" i="12"/>
  <c r="AF2097" i="12" s="1"/>
  <c r="AF2050" i="12"/>
  <c r="H1978" i="12"/>
  <c r="AF1978" i="12" s="1"/>
  <c r="H2167" i="12"/>
  <c r="AF2167" i="12" s="1"/>
  <c r="H2159" i="12"/>
  <c r="AF2159" i="12" s="1"/>
  <c r="H2267" i="12"/>
  <c r="AF2267" i="12" s="1"/>
  <c r="H2178" i="12"/>
  <c r="AF2178" i="12" s="1"/>
  <c r="H2218" i="12"/>
  <c r="AF2218" i="12" s="1"/>
  <c r="H2175" i="12"/>
  <c r="AF2175" i="12" s="1"/>
  <c r="H2161" i="12"/>
  <c r="AF2161" i="12" s="1"/>
  <c r="H2201" i="12"/>
  <c r="AF2201" i="12" s="1"/>
  <c r="H2317" i="12"/>
  <c r="AF2317" i="12" s="1"/>
  <c r="H2180" i="12"/>
  <c r="AF2180" i="12" s="1"/>
  <c r="AF2082" i="12"/>
  <c r="H2226" i="12"/>
  <c r="AF2226" i="12" s="1"/>
  <c r="H2117" i="12"/>
  <c r="AF2117" i="12" s="1"/>
  <c r="H2189" i="12"/>
  <c r="AF2189" i="12" s="1"/>
  <c r="H2222" i="12"/>
  <c r="AF2222" i="12" s="1"/>
  <c r="H2228" i="12"/>
  <c r="AF2228" i="12" s="1"/>
  <c r="H2171" i="12"/>
  <c r="AF2171" i="12" s="1"/>
  <c r="H2236" i="12"/>
  <c r="AF2236" i="12" s="1"/>
  <c r="AF2072" i="12"/>
  <c r="AF2239" i="12"/>
  <c r="AF2075" i="12"/>
  <c r="AF2165" i="12"/>
  <c r="H2212" i="12"/>
  <c r="AF2212" i="12" s="1"/>
  <c r="H2272" i="12"/>
  <c r="AF2272" i="12" s="1"/>
  <c r="AF2164" i="12"/>
  <c r="H2264" i="12"/>
  <c r="AF2264" i="12" s="1"/>
  <c r="H2235" i="12"/>
  <c r="AF2235" i="12" s="1"/>
  <c r="H2230" i="12"/>
  <c r="AF2230" i="12" s="1"/>
  <c r="H2208" i="12"/>
  <c r="AF2208" i="12" s="1"/>
  <c r="H2400" i="12"/>
  <c r="AF2400" i="12" s="1"/>
  <c r="H2168" i="12"/>
  <c r="AF2168" i="12" s="1"/>
  <c r="H2194" i="12"/>
  <c r="AF2194" i="12" s="1"/>
  <c r="H2251" i="12"/>
  <c r="AF2251" i="12" s="1"/>
  <c r="H2300" i="12"/>
  <c r="AF2300" i="12" s="1"/>
  <c r="H2211" i="12"/>
  <c r="AF2211" i="12" s="1"/>
  <c r="H2174" i="12"/>
  <c r="AF2174" i="12" s="1"/>
  <c r="AF2274" i="12"/>
  <c r="H2304" i="12"/>
  <c r="AF2304" i="12" s="1"/>
  <c r="H2314" i="12"/>
  <c r="AF2314" i="12" s="1"/>
  <c r="H2404" i="12"/>
  <c r="AF2404" i="12" s="1"/>
  <c r="H2187" i="12"/>
  <c r="AF2187" i="12" s="1"/>
  <c r="H2269" i="12"/>
  <c r="AF2269" i="12" s="1"/>
  <c r="AF2200" i="12"/>
  <c r="H2213" i="12"/>
  <c r="AF2213" i="12" s="1"/>
  <c r="H2345" i="12"/>
  <c r="AF2345" i="12" s="1"/>
  <c r="H2323" i="12"/>
  <c r="AF2323" i="12" s="1"/>
  <c r="H2133" i="12"/>
  <c r="AF2133" i="12" s="1"/>
  <c r="H2100" i="12"/>
  <c r="AF2100" i="12" s="1"/>
  <c r="H2257" i="12"/>
  <c r="AF2257" i="12" s="1"/>
  <c r="H2108" i="12"/>
  <c r="AF2108" i="12" s="1"/>
  <c r="H2338" i="12"/>
  <c r="AF2338" i="12" s="1"/>
  <c r="H2340" i="12"/>
  <c r="AF2340" i="12" s="1"/>
  <c r="H2294" i="12"/>
  <c r="AF2294" i="12" s="1"/>
  <c r="AF2207" i="12"/>
  <c r="H2206" i="12"/>
  <c r="AF2206" i="12" s="1"/>
  <c r="H2122" i="12"/>
  <c r="AF2122" i="12" s="1"/>
  <c r="H2275" i="12"/>
  <c r="AF2275" i="12" s="1"/>
  <c r="H2170" i="12"/>
  <c r="AF2170" i="12" s="1"/>
  <c r="H2240" i="12"/>
  <c r="AF2240" i="12" s="1"/>
  <c r="H2375" i="12"/>
  <c r="AF2375" i="12" s="1"/>
  <c r="H2339" i="12"/>
  <c r="AF2339" i="12" s="1"/>
  <c r="H2119" i="12"/>
  <c r="AF2119" i="12" s="1"/>
  <c r="H2252" i="12"/>
  <c r="AF2252" i="12" s="1"/>
  <c r="H2215" i="12"/>
  <c r="AF2215" i="12" s="1"/>
  <c r="H2271" i="12"/>
  <c r="AF2271" i="12" s="1"/>
  <c r="AF2214" i="12"/>
  <c r="H2210" i="12"/>
  <c r="AF2210" i="12" s="1"/>
  <c r="H2193" i="12"/>
  <c r="AF2193" i="12" s="1"/>
  <c r="AF2262" i="12"/>
  <c r="H2204" i="12"/>
  <c r="AF2204" i="12" s="1"/>
  <c r="H2221" i="12"/>
  <c r="AF2221" i="12" s="1"/>
  <c r="AF2232" i="12"/>
  <c r="H2216" i="12"/>
  <c r="AF2216" i="12" s="1"/>
  <c r="H2099" i="12"/>
  <c r="AF2099" i="12" s="1"/>
  <c r="H2355" i="12"/>
  <c r="AF2355" i="12" s="1"/>
  <c r="H2190" i="12"/>
  <c r="AF2190" i="12" s="1"/>
  <c r="H2255" i="12"/>
  <c r="AF2255" i="12" s="1"/>
  <c r="H2336" i="12"/>
  <c r="AF2336" i="12" s="1"/>
  <c r="H2106" i="12"/>
  <c r="AF2106" i="12" s="1"/>
  <c r="H2186" i="12"/>
  <c r="AF2186" i="12" s="1"/>
  <c r="AF2268" i="12"/>
  <c r="H2065" i="12"/>
  <c r="AF2065" i="12" s="1"/>
  <c r="H2205" i="12"/>
  <c r="AF2205" i="12" s="1"/>
  <c r="H2195" i="12"/>
  <c r="AF2195" i="12" s="1"/>
  <c r="H2265" i="12"/>
  <c r="AF2265" i="12" s="1"/>
  <c r="H2301" i="12"/>
  <c r="AF2301" i="12" s="1"/>
  <c r="H2394" i="12"/>
  <c r="AF2394" i="12" s="1"/>
  <c r="AF2080" i="12"/>
  <c r="AF2093" i="12"/>
  <c r="H2258" i="12"/>
  <c r="AF2258" i="12" s="1"/>
  <c r="H2291" i="12"/>
  <c r="AF2291" i="12" s="1"/>
  <c r="H2242" i="12"/>
  <c r="AF2242" i="12" s="1"/>
  <c r="H2179" i="12"/>
  <c r="AF2179" i="12" s="1"/>
  <c r="H2173" i="12"/>
  <c r="AF2173" i="12" s="1"/>
  <c r="H2197" i="12"/>
  <c r="AF2197" i="12" s="1"/>
  <c r="H2177" i="12"/>
  <c r="AF2177" i="12" s="1"/>
  <c r="AF2202" i="12"/>
  <c r="H2277" i="12"/>
  <c r="AF2277" i="12" s="1"/>
  <c r="H2127" i="12"/>
  <c r="AF2127" i="12" s="1"/>
  <c r="H2183" i="12"/>
  <c r="AF2183" i="12" s="1"/>
  <c r="AF2198" i="12"/>
  <c r="H2246" i="12"/>
  <c r="AF2246" i="12" s="1"/>
  <c r="H2238" i="12"/>
  <c r="AF2238" i="12" s="1"/>
  <c r="H2084" i="12"/>
  <c r="AF2084" i="12" s="1"/>
  <c r="H2166" i="12"/>
  <c r="AF2166" i="12" s="1"/>
  <c r="H2191" i="12"/>
  <c r="AF2191" i="12" s="1"/>
  <c r="AF2309" i="12"/>
  <c r="H2320" i="12"/>
  <c r="AF2320" i="12" s="1"/>
  <c r="H2370" i="12"/>
  <c r="AF2370" i="12" s="1"/>
  <c r="H2312" i="12"/>
  <c r="AF2312" i="12" s="1"/>
  <c r="H2319" i="12"/>
  <c r="AF2319" i="12" s="1"/>
  <c r="H2401" i="12"/>
  <c r="AF2401" i="12" s="1"/>
  <c r="H2182" i="12"/>
  <c r="AF2182" i="12" s="1"/>
  <c r="H2371" i="12"/>
  <c r="AF2371" i="12" s="1"/>
  <c r="H2386" i="12"/>
  <c r="AF2386" i="12" s="1"/>
  <c r="AF2388" i="12"/>
  <c r="H2276" i="12"/>
  <c r="AF2276" i="12" s="1"/>
  <c r="H2342" i="12"/>
  <c r="AF2342" i="12" s="1"/>
  <c r="H2261" i="12"/>
  <c r="AF2261" i="12" s="1"/>
  <c r="AF2280" i="12"/>
  <c r="H2443" i="12"/>
  <c r="AF2443" i="12" s="1"/>
  <c r="AF2369" i="12"/>
  <c r="H2348" i="12"/>
  <c r="AF2348" i="12" s="1"/>
  <c r="H2176" i="12"/>
  <c r="AF2176" i="12" s="1"/>
  <c r="H2332" i="12"/>
  <c r="AF2332" i="12" s="1"/>
  <c r="H2290" i="12"/>
  <c r="AF2290" i="12" s="1"/>
  <c r="H2487" i="12"/>
  <c r="AF2487" i="12" s="1"/>
  <c r="H2199" i="12"/>
  <c r="AF2199" i="12" s="1"/>
  <c r="AF2397" i="12"/>
  <c r="H2352" i="12"/>
  <c r="AF2352" i="12" s="1"/>
  <c r="AF2219" i="12"/>
  <c r="H2330" i="12"/>
  <c r="AF2330" i="12" s="1"/>
  <c r="H2227" i="12"/>
  <c r="AF2227" i="12" s="1"/>
  <c r="H2382" i="12"/>
  <c r="AF2382" i="12" s="1"/>
  <c r="AF2331" i="12"/>
  <c r="H2311" i="12"/>
  <c r="AF2311" i="12" s="1"/>
  <c r="H2350" i="12"/>
  <c r="AF2350" i="12" s="1"/>
  <c r="AF2363" i="12"/>
  <c r="AF2192" i="12"/>
  <c r="H2360" i="12"/>
  <c r="AF2360" i="12" s="1"/>
  <c r="AF2233" i="12"/>
  <c r="AF2296" i="12"/>
  <c r="H2383" i="12"/>
  <c r="AF2383" i="12" s="1"/>
  <c r="AF2225" i="12"/>
  <c r="H2254" i="12"/>
  <c r="AF2254" i="12" s="1"/>
  <c r="H2234" i="12"/>
  <c r="AF2234" i="12" s="1"/>
  <c r="AF2321" i="12"/>
  <c r="AF2335" i="12"/>
  <c r="AF2359" i="12"/>
  <c r="H2376" i="12"/>
  <c r="AF2376" i="12" s="1"/>
  <c r="AF2313" i="12"/>
  <c r="H2297" i="12"/>
  <c r="AF2297" i="12" s="1"/>
  <c r="AF2315" i="12"/>
  <c r="AF2337" i="12"/>
  <c r="AF2316" i="12"/>
  <c r="AF2169" i="12"/>
  <c r="H2392" i="12"/>
  <c r="AF2392" i="12" s="1"/>
  <c r="H2217" i="12"/>
  <c r="AF2217" i="12" s="1"/>
  <c r="H2307" i="12"/>
  <c r="AF2307" i="12" s="1"/>
  <c r="H2353" i="12"/>
  <c r="AF2353" i="12" s="1"/>
  <c r="H2328" i="12"/>
  <c r="AF2328" i="12" s="1"/>
  <c r="AF2347" i="12"/>
  <c r="H2358" i="12"/>
  <c r="AF2358" i="12" s="1"/>
  <c r="H2384" i="12"/>
  <c r="AF2384" i="12" s="1"/>
  <c r="H2310" i="12"/>
  <c r="AF2310" i="12" s="1"/>
  <c r="H2341" i="12"/>
  <c r="AF2341" i="12" s="1"/>
  <c r="H2250" i="12"/>
  <c r="AF2250" i="12" s="1"/>
  <c r="H2343" i="12"/>
  <c r="AF2343" i="12" s="1"/>
  <c r="AF2344" i="12"/>
  <c r="H2326" i="12"/>
  <c r="AF2326" i="12" s="1"/>
  <c r="H2249" i="12"/>
  <c r="AF2249" i="12" s="1"/>
  <c r="H2357" i="12"/>
  <c r="AF2357" i="12" s="1"/>
  <c r="H2379" i="12"/>
  <c r="AF2379" i="12" s="1"/>
  <c r="AF2248" i="12"/>
  <c r="AF2285" i="12"/>
  <c r="AF2354" i="12"/>
  <c r="H2367" i="12"/>
  <c r="AF2367" i="12" s="1"/>
  <c r="H2293" i="12"/>
  <c r="AF2293" i="12" s="1"/>
  <c r="H2365" i="12"/>
  <c r="AF2365" i="12" s="1"/>
  <c r="AF2203" i="12"/>
  <c r="H2253" i="12"/>
  <c r="AF2253" i="12" s="1"/>
  <c r="H2396" i="12"/>
  <c r="AF2396" i="12" s="1"/>
  <c r="H2395" i="12"/>
  <c r="AF2395" i="12" s="1"/>
  <c r="H2284" i="12"/>
  <c r="AF2284" i="12" s="1"/>
  <c r="H2184" i="12"/>
  <c r="AF2184" i="12" s="1"/>
  <c r="H2432" i="12"/>
  <c r="AF2432" i="12" s="1"/>
  <c r="AF2299" i="12"/>
  <c r="H2356" i="12"/>
  <c r="AF2356" i="12" s="1"/>
  <c r="AF2260" i="12"/>
  <c r="H2362" i="12"/>
  <c r="AF2362" i="12" s="1"/>
  <c r="AF2351" i="12"/>
  <c r="H2373" i="12"/>
  <c r="AF2373" i="12" s="1"/>
  <c r="H2364" i="12"/>
  <c r="AF2364" i="12" s="1"/>
  <c r="H2308" i="12"/>
  <c r="AF2308" i="12" s="1"/>
  <c r="H2520" i="12"/>
  <c r="AF2520" i="12" s="1"/>
  <c r="H2378" i="12"/>
  <c r="AF2378" i="12" s="1"/>
  <c r="AF2305" i="12"/>
  <c r="H2390" i="12"/>
  <c r="AF2390" i="12" s="1"/>
  <c r="H2188" i="12"/>
  <c r="AF2188" i="12" s="1"/>
  <c r="H2399" i="12"/>
  <c r="AF2399" i="12" s="1"/>
  <c r="H2279" i="12"/>
  <c r="AF2279" i="12" s="1"/>
  <c r="AF2387" i="12"/>
  <c r="AF2324" i="12"/>
  <c r="H2493" i="12"/>
  <c r="AF2493" i="12" s="1"/>
  <c r="H2478" i="12"/>
  <c r="AF2478" i="12" s="1"/>
  <c r="H2508" i="12"/>
  <c r="AF2508" i="12" s="1"/>
  <c r="H2454" i="12"/>
  <c r="AF2454" i="12" s="1"/>
  <c r="H2498" i="12"/>
  <c r="AF2498" i="12" s="1"/>
  <c r="H2469" i="12"/>
  <c r="AF2469" i="12" s="1"/>
  <c r="H2494" i="12"/>
  <c r="AF2494" i="12" s="1"/>
  <c r="AF2372" i="12"/>
  <c r="AF2329" i="12"/>
  <c r="H2491" i="12"/>
  <c r="AF2491" i="12" s="1"/>
  <c r="AF2488" i="12"/>
  <c r="H2412" i="12"/>
  <c r="AF2412" i="12" s="1"/>
  <c r="H2467" i="12"/>
  <c r="AF2467" i="12" s="1"/>
  <c r="H2389" i="12"/>
  <c r="AF2389" i="12" s="1"/>
  <c r="H2302" i="12"/>
  <c r="AF2302" i="12" s="1"/>
  <c r="H2476" i="12"/>
  <c r="AF2476" i="12" s="1"/>
  <c r="H2517" i="12"/>
  <c r="AF2517" i="12" s="1"/>
  <c r="H2418" i="12"/>
  <c r="AF2418" i="12" s="1"/>
  <c r="AF2327" i="12"/>
  <c r="AF2474" i="12"/>
  <c r="H2445" i="12"/>
  <c r="AF2445" i="12" s="1"/>
  <c r="H2421" i="12"/>
  <c r="AF2421" i="12" s="1"/>
  <c r="H2426" i="12"/>
  <c r="AF2426" i="12" s="1"/>
  <c r="AF2416" i="12"/>
  <c r="H2461" i="12"/>
  <c r="AF2461" i="12" s="1"/>
  <c r="H2429" i="12"/>
  <c r="AF2429" i="12" s="1"/>
  <c r="H2414" i="12"/>
  <c r="AF2414" i="12" s="1"/>
  <c r="H2455" i="12"/>
  <c r="AF2455" i="12" s="1"/>
  <c r="H2485" i="12"/>
  <c r="AF2485" i="12" s="1"/>
  <c r="H2334" i="12"/>
  <c r="AF2334" i="12" s="1"/>
  <c r="H2514" i="12"/>
  <c r="AF2514" i="12" s="1"/>
  <c r="H2497" i="12"/>
  <c r="AF2497" i="12" s="1"/>
  <c r="H2477" i="12"/>
  <c r="AF2477" i="12" s="1"/>
  <c r="H2435" i="12"/>
  <c r="AF2435" i="12" s="1"/>
  <c r="H2424" i="12"/>
  <c r="AF2424" i="12" s="1"/>
  <c r="H2381" i="12"/>
  <c r="AF2381" i="12" s="1"/>
  <c r="AF2441" i="12"/>
  <c r="H2282" i="12"/>
  <c r="AF2282" i="12" s="1"/>
  <c r="H2506" i="12"/>
  <c r="AF2506" i="12" s="1"/>
  <c r="H2423" i="12"/>
  <c r="AF2423" i="12" s="1"/>
  <c r="H2295" i="12"/>
  <c r="AF2295" i="12" s="1"/>
  <c r="H2377" i="12"/>
  <c r="AF2377" i="12" s="1"/>
  <c r="AF2515" i="12"/>
  <c r="H2471" i="12"/>
  <c r="AF2471" i="12" s="1"/>
  <c r="H2518" i="12"/>
  <c r="AF2518" i="12" s="1"/>
  <c r="AF2408" i="12"/>
  <c r="H2468" i="12"/>
  <c r="AF2468" i="12" s="1"/>
  <c r="H2548" i="12"/>
  <c r="AF2548" i="12" s="1"/>
  <c r="H2333" i="12"/>
  <c r="AF2333" i="12" s="1"/>
  <c r="H2437" i="12"/>
  <c r="AF2437" i="12" s="1"/>
  <c r="H2503" i="12"/>
  <c r="AF2503" i="12" s="1"/>
  <c r="AF2484" i="12"/>
  <c r="H2510" i="12"/>
  <c r="AF2510" i="12" s="1"/>
  <c r="AF2393" i="12"/>
  <c r="H2409" i="12"/>
  <c r="AF2409" i="12" s="1"/>
  <c r="AF2486" i="12"/>
  <c r="H2420" i="12"/>
  <c r="AF2420" i="12" s="1"/>
  <c r="H2460" i="12"/>
  <c r="AF2460" i="12" s="1"/>
  <c r="H2430" i="12"/>
  <c r="AF2430" i="12" s="1"/>
  <c r="H2504" i="12"/>
  <c r="AF2504" i="12" s="1"/>
  <c r="H2446" i="12"/>
  <c r="AF2446" i="12" s="1"/>
  <c r="H2452" i="12"/>
  <c r="AF2452" i="12" s="1"/>
  <c r="H2410" i="12"/>
  <c r="AF2410" i="12" s="1"/>
  <c r="H2402" i="12"/>
  <c r="AF2402" i="12" s="1"/>
  <c r="AF2456" i="12"/>
  <c r="H2502" i="12"/>
  <c r="AF2502" i="12" s="1"/>
  <c r="AF2451" i="12"/>
  <c r="AF2480" i="12"/>
  <c r="H2447" i="12"/>
  <c r="AF2447" i="12" s="1"/>
  <c r="H2407" i="12"/>
  <c r="AF2407" i="12" s="1"/>
  <c r="H2533" i="12"/>
  <c r="AF2533" i="12" s="1"/>
  <c r="H2495" i="12"/>
  <c r="AF2495" i="12" s="1"/>
  <c r="H2448" i="12"/>
  <c r="AF2448" i="12" s="1"/>
  <c r="H2419" i="12"/>
  <c r="AF2419" i="12" s="1"/>
  <c r="H2440" i="12"/>
  <c r="AF2440" i="12" s="1"/>
  <c r="H2482" i="12"/>
  <c r="AF2482" i="12" s="1"/>
  <c r="AF2505" i="12"/>
  <c r="AF2413" i="12"/>
  <c r="H2459" i="12"/>
  <c r="AF2459" i="12" s="1"/>
  <c r="H2453" i="12"/>
  <c r="AF2453" i="12" s="1"/>
  <c r="AF2483" i="12"/>
  <c r="H2624" i="12"/>
  <c r="AF2624" i="12" s="1"/>
  <c r="H2433" i="12"/>
  <c r="AF2433" i="12" s="1"/>
  <c r="H2619" i="12"/>
  <c r="AF2619" i="12" s="1"/>
  <c r="H2318" i="12"/>
  <c r="AF2318" i="12" s="1"/>
  <c r="AF2475" i="12"/>
  <c r="H2561" i="12"/>
  <c r="AF2561" i="12" s="1"/>
  <c r="AF2403" i="12"/>
  <c r="AF2457" i="12"/>
  <c r="H2555" i="12"/>
  <c r="AF2555" i="12" s="1"/>
  <c r="H2463" i="12"/>
  <c r="AF2463" i="12" s="1"/>
  <c r="H2425" i="12"/>
  <c r="AF2425" i="12" s="1"/>
  <c r="H2434" i="12"/>
  <c r="AF2434" i="12" s="1"/>
  <c r="H2635" i="12"/>
  <c r="AF2635" i="12" s="1"/>
  <c r="H2592" i="12"/>
  <c r="AF2592" i="12" s="1"/>
  <c r="AF2496" i="12"/>
  <c r="H2633" i="12"/>
  <c r="AF2633" i="12" s="1"/>
  <c r="H2620" i="12"/>
  <c r="AF2620" i="12" s="1"/>
  <c r="H2489" i="12"/>
  <c r="AF2489" i="12" s="1"/>
  <c r="H2531" i="12"/>
  <c r="AF2531" i="12" s="1"/>
  <c r="H2567" i="12"/>
  <c r="AF2567" i="12" s="1"/>
  <c r="AF2625" i="12"/>
  <c r="AF2492" i="12"/>
  <c r="H2572" i="12"/>
  <c r="AF2572" i="12" s="1"/>
  <c r="AF2563" i="12"/>
  <c r="H2542" i="12"/>
  <c r="AF2542" i="12" s="1"/>
  <c r="H2615" i="12"/>
  <c r="AF2615" i="12" s="1"/>
  <c r="AF2406" i="12"/>
  <c r="AF2385" i="12"/>
  <c r="AF2411" i="12"/>
  <c r="H2537" i="12"/>
  <c r="AF2537" i="12" s="1"/>
  <c r="H2583" i="12"/>
  <c r="AF2583" i="12" s="1"/>
  <c r="H2509" i="12"/>
  <c r="AF2509" i="12" s="1"/>
  <c r="H2570" i="12"/>
  <c r="AF2570" i="12" s="1"/>
  <c r="H2605" i="12"/>
  <c r="AF2605" i="12" s="1"/>
  <c r="H2574" i="12"/>
  <c r="AF2574" i="12" s="1"/>
  <c r="H2534" i="12"/>
  <c r="AF2534" i="12" s="1"/>
  <c r="AF2541" i="12"/>
  <c r="H2539" i="12"/>
  <c r="AF2539" i="12" s="1"/>
  <c r="AF2629" i="12"/>
  <c r="H2428" i="12"/>
  <c r="AF2428" i="12" s="1"/>
  <c r="H2544" i="12"/>
  <c r="AF2544" i="12" s="1"/>
  <c r="AF2306" i="12"/>
  <c r="H2513" i="12"/>
  <c r="AF2513" i="12" s="1"/>
  <c r="H2427" i="12"/>
  <c r="AF2427" i="12" s="1"/>
  <c r="H2546" i="12"/>
  <c r="AF2546" i="12" s="1"/>
  <c r="H2462" i="12"/>
  <c r="AF2462" i="12" s="1"/>
  <c r="H2602" i="12"/>
  <c r="AF2602" i="12" s="1"/>
  <c r="H2380" i="12"/>
  <c r="AF2380" i="12" s="1"/>
  <c r="H2298" i="12"/>
  <c r="AF2298" i="12" s="1"/>
  <c r="H2638" i="12"/>
  <c r="AF2638" i="12" s="1"/>
  <c r="H2580" i="12"/>
  <c r="AF2580" i="12" s="1"/>
  <c r="AF2473" i="12"/>
  <c r="AF2417" i="12"/>
  <c r="AF2516" i="12"/>
  <c r="AF2442" i="12"/>
  <c r="H2545" i="12"/>
  <c r="AF2545" i="12" s="1"/>
  <c r="H2600" i="12"/>
  <c r="AF2600" i="12" s="1"/>
  <c r="H2610" i="12"/>
  <c r="AF2610" i="12" s="1"/>
  <c r="H2554" i="12"/>
  <c r="AF2554" i="12" s="1"/>
  <c r="H2550" i="12"/>
  <c r="AF2550" i="12" s="1"/>
  <c r="AF2501" i="12"/>
  <c r="AF2465" i="12"/>
  <c r="H2522" i="12"/>
  <c r="AF2522" i="12" s="1"/>
  <c r="H2543" i="12"/>
  <c r="AF2543" i="12" s="1"/>
  <c r="AF2565" i="12"/>
  <c r="AF2599" i="12"/>
  <c r="H2398" i="12"/>
  <c r="AF2398" i="12" s="1"/>
  <c r="H2562" i="12"/>
  <c r="AF2562" i="12" s="1"/>
  <c r="H2626" i="12"/>
  <c r="AF2626" i="12" s="1"/>
  <c r="AF2527" i="12"/>
  <c r="AF2614" i="12"/>
  <c r="H2571" i="12"/>
  <c r="AF2571" i="12" s="1"/>
  <c r="AF2436" i="12"/>
  <c r="AF2559" i="12"/>
  <c r="AF2549" i="12"/>
  <c r="H2540" i="12"/>
  <c r="AF2540" i="12" s="1"/>
  <c r="H2606" i="12"/>
  <c r="AF2606" i="12" s="1"/>
  <c r="H2591" i="12"/>
  <c r="AF2591" i="12" s="1"/>
  <c r="H2618" i="12"/>
  <c r="AF2618" i="12" s="1"/>
  <c r="AF2637" i="12"/>
  <c r="H2714" i="12"/>
  <c r="AF2714" i="12" s="1"/>
  <c r="H2612" i="12"/>
  <c r="AF2612" i="12" s="1"/>
  <c r="H2560" i="12"/>
  <c r="AF2560" i="12" s="1"/>
  <c r="H2507" i="12"/>
  <c r="AF2507" i="12" s="1"/>
  <c r="AF2585" i="12"/>
  <c r="AF2500" i="12"/>
  <c r="H2622" i="12"/>
  <c r="AF2622" i="12" s="1"/>
  <c r="AF2553" i="12"/>
  <c r="H2627" i="12"/>
  <c r="AF2627" i="12" s="1"/>
  <c r="H2613" i="12"/>
  <c r="AF2613" i="12" s="1"/>
  <c r="H2713" i="12"/>
  <c r="AF2713" i="12" s="1"/>
  <c r="AF2547" i="12"/>
  <c r="H2577" i="12"/>
  <c r="AF2577" i="12" s="1"/>
  <c r="H2663" i="12"/>
  <c r="AF2663" i="12" s="1"/>
  <c r="H2761" i="12"/>
  <c r="AF2761" i="12" s="1"/>
  <c r="AF2609" i="12"/>
  <c r="H2557" i="12"/>
  <c r="AF2557" i="12" s="1"/>
  <c r="H2566" i="12"/>
  <c r="AF2566" i="12" s="1"/>
  <c r="H2587" i="12"/>
  <c r="AF2587" i="12" s="1"/>
  <c r="AF2636" i="12"/>
  <c r="H2676" i="12"/>
  <c r="AF2676" i="12" s="1"/>
  <c r="AF2586" i="12"/>
  <c r="AF2616" i="12"/>
  <c r="AF2535" i="12"/>
  <c r="H2528" i="12"/>
  <c r="AF2528" i="12" s="1"/>
  <c r="H2568" i="12"/>
  <c r="AF2568" i="12" s="1"/>
  <c r="AF2551" i="12"/>
  <c r="H2621" i="12"/>
  <c r="AF2621" i="12" s="1"/>
  <c r="H2431" i="12"/>
  <c r="AF2431" i="12" s="1"/>
  <c r="H2526" i="12"/>
  <c r="AF2526" i="12" s="1"/>
  <c r="H2595" i="12"/>
  <c r="AF2595" i="12" s="1"/>
  <c r="H2756" i="12"/>
  <c r="AF2756" i="12" s="1"/>
  <c r="H2675" i="12"/>
  <c r="AF2675" i="12" s="1"/>
  <c r="AF2532" i="12"/>
  <c r="H2450" i="12"/>
  <c r="AF2450" i="12" s="1"/>
  <c r="H2640" i="12"/>
  <c r="AF2640" i="12" s="1"/>
  <c r="H2623" i="12"/>
  <c r="AF2623" i="12" s="1"/>
  <c r="AF2569" i="12"/>
  <c r="H2573" i="12"/>
  <c r="AF2573" i="12" s="1"/>
  <c r="AF2556" i="12"/>
  <c r="AF2611" i="12"/>
  <c r="AF2593" i="12"/>
  <c r="AF2628" i="12"/>
  <c r="H2558" i="12"/>
  <c r="AF2558" i="12" s="1"/>
  <c r="H2682" i="12"/>
  <c r="AF2682" i="12" s="1"/>
  <c r="H2677" i="12"/>
  <c r="AF2677" i="12" s="1"/>
  <c r="H2464" i="12"/>
  <c r="AF2464" i="12" s="1"/>
  <c r="H2596" i="12"/>
  <c r="AF2596" i="12" s="1"/>
  <c r="H2588" i="12"/>
  <c r="AF2588" i="12" s="1"/>
  <c r="H2678" i="12"/>
  <c r="AF2678" i="12" s="1"/>
  <c r="H2686" i="12"/>
  <c r="AF2686" i="12" s="1"/>
  <c r="AF2584" i="12"/>
  <c r="H2422" i="12"/>
  <c r="AF2422" i="12" s="1"/>
  <c r="H2449" i="12"/>
  <c r="AF2449" i="12" s="1"/>
  <c r="H2538" i="12"/>
  <c r="AF2538" i="12" s="1"/>
  <c r="AF2552" i="12"/>
  <c r="H2536" i="12"/>
  <c r="AF2536" i="12" s="1"/>
  <c r="H2712" i="12"/>
  <c r="AF2712" i="12" s="1"/>
  <c r="H2733" i="12"/>
  <c r="AF2733" i="12" s="1"/>
  <c r="H2722" i="12"/>
  <c r="AF2722" i="12" s="1"/>
  <c r="H2523" i="12"/>
  <c r="AF2523" i="12" s="1"/>
  <c r="AF2594" i="12"/>
  <c r="AF2530" i="12"/>
  <c r="H2529" i="12"/>
  <c r="AF2529" i="12" s="1"/>
  <c r="H2737" i="12"/>
  <c r="AF2737" i="12" s="1"/>
  <c r="AF2740" i="12"/>
  <c r="H2716" i="12"/>
  <c r="AF2716" i="12" s="1"/>
  <c r="H2753" i="12"/>
  <c r="AF2753" i="12" s="1"/>
  <c r="H2725" i="12"/>
  <c r="AF2725" i="12" s="1"/>
  <c r="H2645" i="12"/>
  <c r="AF2645" i="12" s="1"/>
  <c r="H2732" i="12"/>
  <c r="AF2732" i="12" s="1"/>
  <c r="H2576" i="12"/>
  <c r="AF2576" i="12" s="1"/>
  <c r="H2743" i="12"/>
  <c r="AF2743" i="12" s="1"/>
  <c r="AF2683" i="12"/>
  <c r="AF2704" i="12"/>
  <c r="AF2738" i="12"/>
  <c r="AF2730" i="12"/>
  <c r="H2672" i="12"/>
  <c r="AF2672" i="12" s="1"/>
  <c r="H2708" i="12"/>
  <c r="AF2708" i="12" s="1"/>
  <c r="H2646" i="12"/>
  <c r="AF2646" i="12" s="1"/>
  <c r="H2656" i="12"/>
  <c r="AF2656" i="12" s="1"/>
  <c r="AF2690" i="12"/>
  <c r="AF2642" i="12"/>
  <c r="H2695" i="12"/>
  <c r="AF2695" i="12" s="1"/>
  <c r="H2660" i="12"/>
  <c r="AF2660" i="12" s="1"/>
  <c r="H2649" i="12"/>
  <c r="AF2649" i="12" s="1"/>
  <c r="H2564" i="12"/>
  <c r="AF2564" i="12" s="1"/>
  <c r="H2696" i="12"/>
  <c r="AF2696" i="12" s="1"/>
  <c r="AF2724" i="12"/>
  <c r="AF2578" i="12"/>
  <c r="AF2662" i="12"/>
  <c r="H2723" i="12"/>
  <c r="AF2723" i="12" s="1"/>
  <c r="H2659" i="12"/>
  <c r="AF2659" i="12" s="1"/>
  <c r="AF2679" i="12"/>
  <c r="H2742" i="12"/>
  <c r="AF2742" i="12" s="1"/>
  <c r="H2598" i="12"/>
  <c r="AF2598" i="12" s="1"/>
  <c r="H2748" i="12"/>
  <c r="AF2748" i="12" s="1"/>
  <c r="H2734" i="12"/>
  <c r="AF2734" i="12" s="1"/>
  <c r="H2694" i="12"/>
  <c r="AF2694" i="12" s="1"/>
  <c r="H2673" i="12"/>
  <c r="AF2673" i="12" s="1"/>
  <c r="H2754" i="12"/>
  <c r="AF2754" i="12" s="1"/>
  <c r="H2634" i="12"/>
  <c r="AF2634" i="12" s="1"/>
  <c r="H2693" i="12"/>
  <c r="AF2693" i="12" s="1"/>
  <c r="AF2744" i="12"/>
  <c r="AF2729" i="12"/>
  <c r="H2667" i="12"/>
  <c r="AF2667" i="12" s="1"/>
  <c r="H2665" i="12"/>
  <c r="AF2665" i="12" s="1"/>
  <c r="H2739" i="12"/>
  <c r="AF2739" i="12" s="1"/>
  <c r="H2863" i="12"/>
  <c r="AF2863" i="12" s="1"/>
  <c r="H2731" i="12"/>
  <c r="AF2731" i="12" s="1"/>
  <c r="AF2741" i="12"/>
  <c r="H2711" i="12"/>
  <c r="AF2711" i="12" s="1"/>
  <c r="H2631" i="12"/>
  <c r="AF2631" i="12" s="1"/>
  <c r="H2751" i="12"/>
  <c r="AF2751" i="12" s="1"/>
  <c r="H2703" i="12"/>
  <c r="AF2703" i="12" s="1"/>
  <c r="AF2687" i="12"/>
  <c r="H2752" i="12"/>
  <c r="AF2752" i="12" s="1"/>
  <c r="H2759" i="12"/>
  <c r="AF2759" i="12" s="1"/>
  <c r="H2749" i="12"/>
  <c r="AF2749" i="12" s="1"/>
  <c r="H2648" i="12"/>
  <c r="AF2648" i="12" s="1"/>
  <c r="H2575" i="12"/>
  <c r="AF2575" i="12" s="1"/>
  <c r="H2698" i="12"/>
  <c r="AF2698" i="12" s="1"/>
  <c r="H2706" i="12"/>
  <c r="AF2706" i="12" s="1"/>
  <c r="AF2720" i="12"/>
  <c r="H2719" i="12"/>
  <c r="AF2719" i="12" s="1"/>
  <c r="H2709" i="12"/>
  <c r="AF2709" i="12" s="1"/>
  <c r="H2688" i="12"/>
  <c r="AF2688" i="12" s="1"/>
  <c r="H2849" i="12"/>
  <c r="AF2849" i="12" s="1"/>
  <c r="AF2590" i="12"/>
  <c r="H2750" i="12"/>
  <c r="AF2750" i="12" s="1"/>
  <c r="H2745" i="12"/>
  <c r="AF2745" i="12" s="1"/>
  <c r="H2727" i="12"/>
  <c r="AF2727" i="12" s="1"/>
  <c r="H2652" i="12"/>
  <c r="AF2652" i="12" s="1"/>
  <c r="H2691" i="12"/>
  <c r="AF2691" i="12" s="1"/>
  <c r="AF2721" i="12"/>
  <c r="AF2680" i="12"/>
  <c r="H2685" i="12"/>
  <c r="AF2685" i="12" s="1"/>
  <c r="H2692" i="12"/>
  <c r="AF2692" i="12" s="1"/>
  <c r="H2710" i="12"/>
  <c r="AF2710" i="12" s="1"/>
  <c r="H2670" i="12"/>
  <c r="AF2670" i="12" s="1"/>
  <c r="AF2664" i="12"/>
  <c r="AF2700" i="12"/>
  <c r="AF2715" i="12"/>
  <c r="H2639" i="12"/>
  <c r="AF2639" i="12" s="1"/>
  <c r="H2707" i="12"/>
  <c r="AF2707" i="12" s="1"/>
  <c r="H2674" i="12"/>
  <c r="AF2674" i="12" s="1"/>
  <c r="H2755" i="12"/>
  <c r="AF2755" i="12" s="1"/>
  <c r="H2701" i="12"/>
  <c r="AF2701" i="12" s="1"/>
  <c r="H2717" i="12"/>
  <c r="AF2717" i="12" s="1"/>
  <c r="H2780" i="12"/>
  <c r="AF2780" i="12" s="1"/>
  <c r="H2681" i="12"/>
  <c r="AF2681" i="12" s="1"/>
  <c r="H2607" i="12"/>
  <c r="AF2607" i="12" s="1"/>
  <c r="AF2643" i="12"/>
  <c r="H2671" i="12"/>
  <c r="AF2671" i="12" s="1"/>
  <c r="H2728" i="12"/>
  <c r="AF2728" i="12" s="1"/>
  <c r="H2651" i="12"/>
  <c r="AF2651" i="12" s="1"/>
  <c r="AF2699" i="12"/>
  <c r="AF2658" i="12"/>
  <c r="H2702" i="12"/>
  <c r="AF2702" i="12" s="1"/>
  <c r="H2650" i="12"/>
  <c r="AF2650" i="12" s="1"/>
  <c r="H2644" i="12"/>
  <c r="AF2644" i="12" s="1"/>
  <c r="H2655" i="12"/>
  <c r="AF2655" i="12" s="1"/>
  <c r="H2793" i="12"/>
  <c r="AF2793" i="12" s="1"/>
  <c r="H2782" i="12"/>
  <c r="AF2782" i="12" s="1"/>
  <c r="H2770" i="12"/>
  <c r="AF2770" i="12" s="1"/>
  <c r="H2854" i="12"/>
  <c r="AF2854" i="12" s="1"/>
  <c r="H2669" i="12"/>
  <c r="AF2669" i="12" s="1"/>
  <c r="AF2647" i="12"/>
  <c r="H2872" i="12"/>
  <c r="AF2872" i="12" s="1"/>
  <c r="H2832" i="12"/>
  <c r="AF2832" i="12" s="1"/>
  <c r="H2842" i="12"/>
  <c r="AF2842" i="12" s="1"/>
  <c r="H2760" i="12"/>
  <c r="AF2760" i="12" s="1"/>
  <c r="H2836" i="12"/>
  <c r="AF2836" i="12" s="1"/>
  <c r="AF2736" i="12"/>
  <c r="AF2864" i="12"/>
  <c r="H2809" i="12"/>
  <c r="AF2809" i="12" s="1"/>
  <c r="H2870" i="12"/>
  <c r="AF2870" i="12" s="1"/>
  <c r="H2801" i="12"/>
  <c r="AF2801" i="12" s="1"/>
  <c r="H2795" i="12"/>
  <c r="AF2795" i="12" s="1"/>
  <c r="H2821" i="12"/>
  <c r="AF2821" i="12" s="1"/>
  <c r="H2762" i="12"/>
  <c r="AF2762" i="12" s="1"/>
  <c r="H2875" i="12"/>
  <c r="AF2875" i="12" s="1"/>
  <c r="H2833" i="12"/>
  <c r="AF2833" i="12" s="1"/>
  <c r="H2831" i="12"/>
  <c r="AF2831" i="12" s="1"/>
  <c r="H2767" i="12"/>
  <c r="AF2767" i="12" s="1"/>
  <c r="H2846" i="12"/>
  <c r="AF2846" i="12" s="1"/>
  <c r="H2792" i="12"/>
  <c r="AF2792" i="12" s="1"/>
  <c r="AF2868" i="12"/>
  <c r="H2778" i="12"/>
  <c r="AF2778" i="12" s="1"/>
  <c r="H2820" i="12"/>
  <c r="AF2820" i="12" s="1"/>
  <c r="H2805" i="12"/>
  <c r="AF2805" i="12" s="1"/>
  <c r="H2746" i="12"/>
  <c r="AF2746" i="12" s="1"/>
  <c r="H2838" i="12"/>
  <c r="AF2838" i="12" s="1"/>
  <c r="H2818" i="12"/>
  <c r="AF2818" i="12" s="1"/>
  <c r="H2858" i="12"/>
  <c r="AF2858" i="12" s="1"/>
  <c r="AF2697" i="12"/>
  <c r="H2859" i="12"/>
  <c r="AF2859" i="12" s="1"/>
  <c r="H2815" i="12"/>
  <c r="AF2815" i="12" s="1"/>
  <c r="H2878" i="12"/>
  <c r="AF2878" i="12" s="1"/>
  <c r="H2834" i="12"/>
  <c r="AF2834" i="12" s="1"/>
  <c r="AF2799" i="12"/>
  <c r="H2785" i="12"/>
  <c r="AF2785" i="12" s="1"/>
  <c r="H2763" i="12"/>
  <c r="AF2763" i="12" s="1"/>
  <c r="H2653" i="12"/>
  <c r="AF2653" i="12" s="1"/>
  <c r="H2786" i="12"/>
  <c r="AF2786" i="12" s="1"/>
  <c r="H2840" i="12"/>
  <c r="AF2840" i="12" s="1"/>
  <c r="H2843" i="12"/>
  <c r="AF2843" i="12" s="1"/>
  <c r="H2800" i="12"/>
  <c r="AF2800" i="12" s="1"/>
  <c r="H2807" i="12"/>
  <c r="AF2807" i="12" s="1"/>
  <c r="H2874" i="12"/>
  <c r="AF2874" i="12" s="1"/>
  <c r="AF2684" i="12"/>
  <c r="H2835" i="12"/>
  <c r="AF2835" i="12" s="1"/>
  <c r="H2847" i="12"/>
  <c r="AF2847" i="12" s="1"/>
  <c r="H2790" i="12"/>
  <c r="AF2790" i="12" s="1"/>
  <c r="H2812" i="12"/>
  <c r="AF2812" i="12" s="1"/>
  <c r="H2869" i="12"/>
  <c r="AF2869" i="12" s="1"/>
  <c r="H2853" i="12"/>
  <c r="AF2853" i="12" s="1"/>
  <c r="H2824" i="12"/>
  <c r="AF2824" i="12" s="1"/>
  <c r="H2873" i="12"/>
  <c r="AF2873" i="12" s="1"/>
  <c r="H2798" i="12"/>
  <c r="AF2798" i="12" s="1"/>
  <c r="H2867" i="12"/>
  <c r="AF2867" i="12" s="1"/>
  <c r="AF2771" i="12"/>
  <c r="H2810" i="12"/>
  <c r="AF2810" i="12" s="1"/>
  <c r="H2773" i="12"/>
  <c r="AF2773" i="12" s="1"/>
  <c r="H2784" i="12"/>
  <c r="AF2784" i="12" s="1"/>
  <c r="H2705" i="12"/>
  <c r="AF2705" i="12" s="1"/>
  <c r="H2823" i="12"/>
  <c r="AF2823" i="12" s="1"/>
  <c r="H2850" i="12"/>
  <c r="AF2850" i="12" s="1"/>
  <c r="H2861" i="12"/>
  <c r="AF2861" i="12" s="1"/>
  <c r="AF2772" i="12"/>
  <c r="H2804" i="12"/>
  <c r="AF2804" i="12" s="1"/>
  <c r="H2802" i="12"/>
  <c r="AF2802" i="12" s="1"/>
  <c r="H2877" i="12"/>
  <c r="AF2877" i="12" s="1"/>
  <c r="AF2747" i="12"/>
  <c r="H2844" i="12"/>
  <c r="AF2844" i="12" s="1"/>
  <c r="H2826" i="12"/>
  <c r="AF2826" i="12" s="1"/>
  <c r="H2841" i="12"/>
  <c r="AF2841" i="12" s="1"/>
  <c r="H2865" i="12"/>
  <c r="AF2865" i="12" s="1"/>
  <c r="H2881" i="12"/>
  <c r="AF2881" i="12" s="1"/>
  <c r="H2806" i="12"/>
  <c r="AF2806" i="12" s="1"/>
  <c r="H2796" i="12"/>
  <c r="AF2796" i="12" s="1"/>
  <c r="H2822" i="12"/>
  <c r="AF2822" i="12" s="1"/>
  <c r="AF2828" i="12"/>
  <c r="H2776" i="12"/>
  <c r="AF2776" i="12" s="1"/>
  <c r="H2852" i="12"/>
  <c r="AF2852" i="12" s="1"/>
  <c r="H2845" i="12"/>
  <c r="AF2845" i="12" s="1"/>
  <c r="AF2882" i="12"/>
  <c r="H2791" i="12"/>
  <c r="AF2791" i="12" s="1"/>
  <c r="AF2871" i="12"/>
  <c r="H2900" i="12"/>
  <c r="AF2900" i="12" s="1"/>
  <c r="H3079" i="12"/>
  <c r="AF3079" i="12" s="1"/>
  <c r="H2905" i="12"/>
  <c r="AF2905" i="12" s="1"/>
  <c r="H2829" i="12"/>
  <c r="AF2829" i="12" s="1"/>
  <c r="H2913" i="12"/>
  <c r="AF2913" i="12" s="1"/>
  <c r="H2914" i="12"/>
  <c r="AF2914" i="12" s="1"/>
  <c r="H2825" i="12"/>
  <c r="AF2825" i="12" s="1"/>
  <c r="H2814" i="12"/>
  <c r="AF2814" i="12" s="1"/>
  <c r="H2876" i="12"/>
  <c r="AF2876" i="12" s="1"/>
  <c r="H2855" i="12"/>
  <c r="AF2855" i="12" s="1"/>
  <c r="H2970" i="12"/>
  <c r="AF2970" i="12" s="1"/>
  <c r="H2929" i="12"/>
  <c r="AF2929" i="12" s="1"/>
  <c r="AF2813" i="12"/>
  <c r="AF2827" i="12"/>
  <c r="H2839" i="12"/>
  <c r="AF2839" i="12" s="1"/>
  <c r="H3070" i="12"/>
  <c r="AF3070" i="12" s="1"/>
  <c r="AF3041" i="12"/>
  <c r="H2965" i="12"/>
  <c r="AF2965" i="12" s="1"/>
  <c r="H3046" i="12"/>
  <c r="AF3046" i="12" s="1"/>
  <c r="H3000" i="12"/>
  <c r="AF3000" i="12" s="1"/>
  <c r="H2837" i="12"/>
  <c r="AF2837" i="12" s="1"/>
  <c r="H2808" i="12"/>
  <c r="AF2808" i="12" s="1"/>
  <c r="H3054" i="12"/>
  <c r="AF3054" i="12" s="1"/>
  <c r="H2894" i="12"/>
  <c r="AF2894" i="12" s="1"/>
  <c r="H2879" i="12"/>
  <c r="AF2879" i="12" s="1"/>
  <c r="H2996" i="12"/>
  <c r="AF2996" i="12" s="1"/>
  <c r="H2909" i="12"/>
  <c r="AF2909" i="12" s="1"/>
  <c r="AF2857" i="12"/>
  <c r="H2781" i="12"/>
  <c r="AF2781" i="12" s="1"/>
  <c r="H2860" i="12"/>
  <c r="AF2860" i="12" s="1"/>
  <c r="H2958" i="12"/>
  <c r="AF2958" i="12" s="1"/>
  <c r="H2926" i="12"/>
  <c r="AF2926" i="12" s="1"/>
  <c r="AF2816" i="12"/>
  <c r="AF2803" i="12"/>
  <c r="H2768" i="12"/>
  <c r="AF2768" i="12" s="1"/>
  <c r="H2884" i="12"/>
  <c r="AF2884" i="12" s="1"/>
  <c r="H2898" i="12"/>
  <c r="AF2898" i="12" s="1"/>
  <c r="H3012" i="12"/>
  <c r="AF3012" i="12" s="1"/>
  <c r="H2856" i="12"/>
  <c r="AF2856" i="12" s="1"/>
  <c r="AF2972" i="12"/>
  <c r="H3083" i="12"/>
  <c r="AF3083" i="12" s="1"/>
  <c r="AF2783" i="12"/>
  <c r="H2848" i="12"/>
  <c r="AF2848" i="12" s="1"/>
  <c r="H2830" i="12"/>
  <c r="AF2830" i="12" s="1"/>
  <c r="AF2758" i="12"/>
  <c r="H2942" i="12"/>
  <c r="AF2942" i="12" s="1"/>
  <c r="AF2777" i="12"/>
  <c r="H2797" i="12"/>
  <c r="AF2797" i="12" s="1"/>
  <c r="AF3047" i="12"/>
  <c r="H2939" i="12"/>
  <c r="AF2939" i="12" s="1"/>
  <c r="H3114" i="12"/>
  <c r="AF3114" i="12" s="1"/>
  <c r="H2999" i="12"/>
  <c r="AF2999" i="12" s="1"/>
  <c r="H2880" i="12"/>
  <c r="AF2880" i="12" s="1"/>
  <c r="H2904" i="12"/>
  <c r="AF2904" i="12" s="1"/>
  <c r="AF3100" i="12"/>
  <c r="AF2922" i="12"/>
  <c r="H2936" i="12"/>
  <c r="AF2936" i="12" s="1"/>
  <c r="AF3057" i="12"/>
  <c r="H3018" i="12"/>
  <c r="AF3018" i="12" s="1"/>
  <c r="H2925" i="12"/>
  <c r="AF2925" i="12" s="1"/>
  <c r="H2947" i="12"/>
  <c r="AF2947" i="12" s="1"/>
  <c r="H3115" i="12"/>
  <c r="AF3115" i="12" s="1"/>
  <c r="AF2945" i="12"/>
  <c r="AF2990" i="12"/>
  <c r="AF3095" i="12"/>
  <c r="H3094" i="12"/>
  <c r="AF3094" i="12" s="1"/>
  <c r="H3090" i="12"/>
  <c r="AF3090" i="12" s="1"/>
  <c r="AF3021" i="12"/>
  <c r="H3003" i="12"/>
  <c r="AF3003" i="12" s="1"/>
  <c r="H3074" i="12"/>
  <c r="AF3074" i="12" s="1"/>
  <c r="H2943" i="12"/>
  <c r="AF2943" i="12" s="1"/>
  <c r="H3099" i="12"/>
  <c r="AF3099" i="12" s="1"/>
  <c r="H3008" i="12"/>
  <c r="AF3008" i="12" s="1"/>
  <c r="H2954" i="12"/>
  <c r="AF2954" i="12" s="1"/>
  <c r="H3138" i="12"/>
  <c r="AF3138" i="12" s="1"/>
  <c r="H2993" i="12"/>
  <c r="AF2993" i="12" s="1"/>
  <c r="AF3062" i="12"/>
  <c r="AF3029" i="12"/>
  <c r="H3078" i="12"/>
  <c r="AF3078" i="12" s="1"/>
  <c r="H3030" i="12"/>
  <c r="AF3030" i="12" s="1"/>
  <c r="AF3044" i="12"/>
  <c r="AF3019" i="12"/>
  <c r="H2976" i="12"/>
  <c r="AF2976" i="12" s="1"/>
  <c r="H3103" i="12"/>
  <c r="AF3103" i="12" s="1"/>
  <c r="H3091" i="12"/>
  <c r="AF3091" i="12" s="1"/>
  <c r="H2980" i="12"/>
  <c r="AF2980" i="12" s="1"/>
  <c r="H3096" i="12"/>
  <c r="AF3096" i="12" s="1"/>
  <c r="AF2989" i="12"/>
  <c r="AF2952" i="12"/>
  <c r="AF2932" i="12"/>
  <c r="H2937" i="12"/>
  <c r="AF2937" i="12" s="1"/>
  <c r="AF2946" i="12"/>
  <c r="AF3108" i="12"/>
  <c r="AF3025" i="12"/>
  <c r="AF2930" i="12"/>
  <c r="H3073" i="12"/>
  <c r="AF3073" i="12" s="1"/>
  <c r="H3098" i="12"/>
  <c r="AF3098" i="12" s="1"/>
  <c r="AF2901" i="12"/>
  <c r="AF3050" i="12"/>
  <c r="AF2967" i="12"/>
  <c r="H2949" i="12"/>
  <c r="AF2949" i="12" s="1"/>
  <c r="H3068" i="12"/>
  <c r="AF3068" i="12" s="1"/>
  <c r="H2968" i="12"/>
  <c r="AF2968" i="12" s="1"/>
  <c r="H3069" i="12"/>
  <c r="AF3069" i="12" s="1"/>
  <c r="H2921" i="12"/>
  <c r="AF2921" i="12" s="1"/>
  <c r="H2948" i="12"/>
  <c r="AF2948" i="12" s="1"/>
  <c r="H3109" i="12"/>
  <c r="AF3109" i="12" s="1"/>
  <c r="AF3107" i="12"/>
  <c r="H2890" i="12"/>
  <c r="AF2890" i="12" s="1"/>
  <c r="AF3060" i="12"/>
  <c r="AF3011" i="12"/>
  <c r="H2956" i="12"/>
  <c r="AF2956" i="12" s="1"/>
  <c r="AF2896" i="12"/>
  <c r="AF3023" i="12"/>
  <c r="AF2963" i="12"/>
  <c r="H2994" i="12"/>
  <c r="AF2994" i="12" s="1"/>
  <c r="H2961" i="12"/>
  <c r="AF2961" i="12" s="1"/>
  <c r="H3110" i="12"/>
  <c r="AF3110" i="12" s="1"/>
  <c r="H2897" i="12"/>
  <c r="AF2897" i="12" s="1"/>
  <c r="H3080" i="12"/>
  <c r="AF3080" i="12" s="1"/>
  <c r="H3075" i="12"/>
  <c r="AF3075" i="12" s="1"/>
  <c r="H3052" i="12"/>
  <c r="AF3052" i="12" s="1"/>
  <c r="H2992" i="12"/>
  <c r="AF2992" i="12" s="1"/>
  <c r="H2986" i="12"/>
  <c r="AF2986" i="12" s="1"/>
  <c r="AF2941" i="12"/>
  <c r="AF3125" i="12"/>
  <c r="H2908" i="12"/>
  <c r="AF2908" i="12" s="1"/>
  <c r="AF2889" i="12"/>
  <c r="H3058" i="12"/>
  <c r="AF3058" i="12" s="1"/>
  <c r="H2960" i="12"/>
  <c r="AF2960" i="12" s="1"/>
  <c r="H3010" i="12"/>
  <c r="AF3010" i="12" s="1"/>
  <c r="H2923" i="12"/>
  <c r="AF2923" i="12" s="1"/>
  <c r="H3117" i="12"/>
  <c r="AF3117" i="12" s="1"/>
  <c r="H2977" i="12"/>
  <c r="AF2977" i="12" s="1"/>
  <c r="AF3065" i="12"/>
  <c r="H2978" i="12"/>
  <c r="AF2978" i="12" s="1"/>
  <c r="H2975" i="12"/>
  <c r="AF2975" i="12" s="1"/>
  <c r="AF2883" i="12"/>
  <c r="AF3104" i="12"/>
  <c r="H2991" i="12"/>
  <c r="AF2991" i="12" s="1"/>
  <c r="H2916" i="12"/>
  <c r="AF2916" i="12" s="1"/>
  <c r="H3042" i="12"/>
  <c r="AF3042" i="12" s="1"/>
  <c r="H2974" i="12"/>
  <c r="AF2974" i="12" s="1"/>
  <c r="H3105" i="12"/>
  <c r="AF3105" i="12" s="1"/>
  <c r="H2912" i="12"/>
  <c r="AF2912" i="12" s="1"/>
  <c r="H3038" i="12"/>
  <c r="AF3038" i="12" s="1"/>
  <c r="H3086" i="12"/>
  <c r="AF3086" i="12" s="1"/>
  <c r="AF3026" i="12"/>
  <c r="H3007" i="12"/>
  <c r="AF3007" i="12" s="1"/>
  <c r="H3009" i="12"/>
  <c r="AF3009" i="12" s="1"/>
  <c r="H2981" i="12"/>
  <c r="AF2981" i="12" s="1"/>
  <c r="H3097" i="12"/>
  <c r="AF3097" i="12" s="1"/>
  <c r="H2979" i="12"/>
  <c r="AF2979" i="12" s="1"/>
  <c r="AF3101" i="12"/>
  <c r="AF2973" i="12"/>
  <c r="AF2910" i="12"/>
  <c r="H2935" i="12"/>
  <c r="AF2935" i="12" s="1"/>
  <c r="H2987" i="12"/>
  <c r="AF2987" i="12" s="1"/>
  <c r="H2891" i="12"/>
  <c r="AF2891" i="12" s="1"/>
  <c r="AF3067" i="12"/>
  <c r="AF2917" i="12"/>
  <c r="H2918" i="12"/>
  <c r="AF2918" i="12" s="1"/>
  <c r="H3045" i="12"/>
  <c r="AF3045" i="12" s="1"/>
  <c r="H2971" i="12"/>
  <c r="AF2971" i="12" s="1"/>
  <c r="H3017" i="12"/>
  <c r="AF3017" i="12" s="1"/>
  <c r="H3002" i="12"/>
  <c r="AF3002" i="12" s="1"/>
  <c r="H3027" i="12"/>
  <c r="AF3027" i="12" s="1"/>
  <c r="H3092" i="12"/>
  <c r="AF3092" i="12" s="1"/>
  <c r="H3014" i="12"/>
  <c r="AF3014" i="12" s="1"/>
  <c r="AF3102" i="12"/>
  <c r="H3160" i="12"/>
  <c r="AF3160" i="12" s="1"/>
  <c r="H2938" i="12"/>
  <c r="AF2938" i="12" s="1"/>
  <c r="H3001" i="12"/>
  <c r="AF3001" i="12" s="1"/>
  <c r="H2931" i="12"/>
  <c r="AF2931" i="12" s="1"/>
  <c r="H2985" i="12"/>
  <c r="AF2985" i="12" s="1"/>
  <c r="AF2962" i="12"/>
  <c r="AF3082" i="12"/>
  <c r="AF2944" i="12"/>
  <c r="AF3077" i="12"/>
  <c r="H2957" i="12"/>
  <c r="AF2957" i="12" s="1"/>
  <c r="AF3048" i="12"/>
  <c r="H3085" i="12"/>
  <c r="AF3085" i="12" s="1"/>
  <c r="AF2928" i="12"/>
  <c r="H3043" i="12"/>
  <c r="AF3043" i="12" s="1"/>
  <c r="H3037" i="12"/>
  <c r="AF3037" i="12" s="1"/>
  <c r="H2940" i="12"/>
  <c r="AF2940" i="12" s="1"/>
  <c r="H2888" i="12"/>
  <c r="AF2888" i="12" s="1"/>
  <c r="H3051" i="12"/>
  <c r="AF3051" i="12" s="1"/>
  <c r="H3039" i="12"/>
  <c r="AF3039" i="12" s="1"/>
  <c r="H3116" i="12"/>
  <c r="AF3116" i="12" s="1"/>
  <c r="AF3028" i="12"/>
  <c r="H3071" i="12"/>
  <c r="AF3071" i="12" s="1"/>
  <c r="H3089" i="12"/>
  <c r="AF3089" i="12" s="1"/>
  <c r="H3049" i="12"/>
  <c r="AF3049" i="12" s="1"/>
  <c r="H3005" i="12"/>
  <c r="AF3005" i="12" s="1"/>
  <c r="H3066" i="12"/>
  <c r="AF3066" i="12" s="1"/>
  <c r="AF3053" i="12"/>
  <c r="AF3061" i="12"/>
  <c r="H2903" i="12"/>
  <c r="AF2903" i="12" s="1"/>
  <c r="H3081" i="12"/>
  <c r="AF3081" i="12" s="1"/>
  <c r="H3036" i="12"/>
  <c r="AF3036" i="12" s="1"/>
  <c r="H3016" i="12"/>
  <c r="AF3016" i="12" s="1"/>
  <c r="AF2886" i="12"/>
  <c r="AF2953" i="12"/>
  <c r="H3034" i="12"/>
  <c r="AF3034" i="12" s="1"/>
  <c r="AF2915" i="12"/>
  <c r="H3106" i="12"/>
  <c r="AF3106" i="12" s="1"/>
  <c r="H2885" i="12"/>
  <c r="AF2885" i="12" s="1"/>
  <c r="AF2895" i="12"/>
  <c r="H2982" i="12"/>
  <c r="AF2982" i="12" s="1"/>
  <c r="H3031" i="12"/>
  <c r="AF3031" i="12" s="1"/>
  <c r="H2924" i="12"/>
  <c r="AF2924" i="12" s="1"/>
  <c r="H2919" i="12"/>
  <c r="AF2919" i="12" s="1"/>
  <c r="H3076" i="12"/>
  <c r="AF3076" i="12" s="1"/>
  <c r="H3006" i="12"/>
  <c r="AF3006" i="12" s="1"/>
  <c r="AF3013" i="12"/>
  <c r="H3072" i="12"/>
  <c r="AF3072" i="12" s="1"/>
  <c r="H2911" i="12"/>
  <c r="AF2911" i="12" s="1"/>
  <c r="H2966" i="12"/>
  <c r="AF2966" i="12" s="1"/>
  <c r="H2964" i="12"/>
  <c r="AF2964" i="12" s="1"/>
  <c r="AF3055" i="12"/>
  <c r="H2920" i="12"/>
  <c r="AF2920" i="12" s="1"/>
  <c r="H3111" i="12"/>
  <c r="AF3111" i="12" s="1"/>
  <c r="H2984" i="12"/>
  <c r="AF2984" i="12" s="1"/>
  <c r="H3059" i="12"/>
  <c r="AF3059" i="12" s="1"/>
  <c r="AF2951" i="12"/>
  <c r="H3020" i="12"/>
  <c r="AF3020" i="12" s="1"/>
  <c r="H3164" i="12"/>
  <c r="AF3164" i="12" s="1"/>
  <c r="H3349" i="12"/>
  <c r="AF3349" i="12" s="1"/>
  <c r="H3145" i="12"/>
  <c r="AF3145" i="12" s="1"/>
  <c r="AF3035" i="12"/>
  <c r="H3139" i="12"/>
  <c r="AF3139" i="12" s="1"/>
  <c r="H3406" i="12"/>
  <c r="AF3406" i="12" s="1"/>
  <c r="H3133" i="12"/>
  <c r="AF3133" i="12" s="1"/>
  <c r="H3287" i="12"/>
  <c r="AF3287" i="12" s="1"/>
  <c r="H3231" i="12"/>
  <c r="AF3231" i="12" s="1"/>
  <c r="H3327" i="12"/>
  <c r="AF3327" i="12" s="1"/>
  <c r="H3333" i="12"/>
  <c r="AF3333" i="12" s="1"/>
  <c r="H3136" i="12"/>
  <c r="AF3136" i="12" s="1"/>
  <c r="H3341" i="12"/>
  <c r="AF3341" i="12" s="1"/>
  <c r="H3142" i="12"/>
  <c r="AF3142" i="12" s="1"/>
  <c r="AF2969" i="12"/>
  <c r="AF3173" i="12"/>
  <c r="H3249" i="12"/>
  <c r="AF3249" i="12" s="1"/>
  <c r="H3033" i="12"/>
  <c r="AF3033" i="12" s="1"/>
  <c r="H3313" i="12"/>
  <c r="AF3313" i="12" s="1"/>
  <c r="H3218" i="12"/>
  <c r="AF3218" i="12" s="1"/>
  <c r="H3248" i="12"/>
  <c r="AF3248" i="12" s="1"/>
  <c r="H3290" i="12"/>
  <c r="AF3290" i="12" s="1"/>
  <c r="AF3169" i="12"/>
  <c r="H3152" i="12"/>
  <c r="AF3152" i="12" s="1"/>
  <c r="H3246" i="12"/>
  <c r="AF3246" i="12" s="1"/>
  <c r="H3177" i="12"/>
  <c r="AF3177" i="12" s="1"/>
  <c r="H3157" i="12"/>
  <c r="AF3157" i="12" s="1"/>
  <c r="H2893" i="12"/>
  <c r="AF2893" i="12" s="1"/>
  <c r="AF3087" i="12"/>
  <c r="H3126" i="12"/>
  <c r="AF3126" i="12" s="1"/>
  <c r="H3199" i="12"/>
  <c r="AF3199" i="12" s="1"/>
  <c r="AF3198" i="12"/>
  <c r="H3283" i="12"/>
  <c r="AF3283" i="12" s="1"/>
  <c r="H3129" i="12"/>
  <c r="AF3129" i="12" s="1"/>
  <c r="H3130" i="12"/>
  <c r="AF3130" i="12" s="1"/>
  <c r="H3204" i="12"/>
  <c r="AF3204" i="12" s="1"/>
  <c r="H3134" i="12"/>
  <c r="AF3134" i="12" s="1"/>
  <c r="H3191" i="12"/>
  <c r="AF3191" i="12" s="1"/>
  <c r="H2934" i="12"/>
  <c r="AF2934" i="12" s="1"/>
  <c r="H3237" i="12"/>
  <c r="AF3237" i="12" s="1"/>
  <c r="H3285" i="12"/>
  <c r="AF3285" i="12" s="1"/>
  <c r="H3302" i="12"/>
  <c r="AF3302" i="12" s="1"/>
  <c r="H3189" i="12"/>
  <c r="AF3189" i="12" s="1"/>
  <c r="H3220" i="12"/>
  <c r="AF3220" i="12" s="1"/>
  <c r="H3056" i="12"/>
  <c r="AF3056" i="12" s="1"/>
  <c r="H3032" i="12"/>
  <c r="AF3032" i="12" s="1"/>
  <c r="H3135" i="12"/>
  <c r="AF3135" i="12" s="1"/>
  <c r="AF3183" i="12"/>
  <c r="H3312" i="12"/>
  <c r="AF3312" i="12" s="1"/>
  <c r="H3328" i="12"/>
  <c r="AF3328" i="12" s="1"/>
  <c r="H3300" i="12"/>
  <c r="AF3300" i="12" s="1"/>
  <c r="H3155" i="12"/>
  <c r="AF3155" i="12" s="1"/>
  <c r="AF3004" i="12"/>
  <c r="H3182" i="12"/>
  <c r="AF3182" i="12" s="1"/>
  <c r="H3137" i="12"/>
  <c r="AF3137" i="12" s="1"/>
  <c r="H3212" i="12"/>
  <c r="AF3212" i="12" s="1"/>
  <c r="H3146" i="12"/>
  <c r="AF3146" i="12" s="1"/>
  <c r="H3122" i="12"/>
  <c r="AF3122" i="12" s="1"/>
  <c r="AF3217" i="12"/>
  <c r="H3247" i="12"/>
  <c r="AF3247" i="12" s="1"/>
  <c r="H3276" i="12"/>
  <c r="AF3276" i="12" s="1"/>
  <c r="H3143" i="12"/>
  <c r="AF3143" i="12" s="1"/>
  <c r="H3202" i="12"/>
  <c r="AF3202" i="12" s="1"/>
  <c r="H3132" i="12"/>
  <c r="AF3132" i="12" s="1"/>
  <c r="H3211" i="12"/>
  <c r="AF3211" i="12" s="1"/>
  <c r="H3324" i="12"/>
  <c r="AF3324" i="12" s="1"/>
  <c r="H3295" i="12"/>
  <c r="AF3295" i="12" s="1"/>
  <c r="H3356" i="12"/>
  <c r="AF3356" i="12" s="1"/>
  <c r="H3319" i="12"/>
  <c r="AF3319" i="12" s="1"/>
  <c r="AF3156" i="12"/>
  <c r="H3292" i="12"/>
  <c r="AF3292" i="12" s="1"/>
  <c r="H3365" i="12"/>
  <c r="AF3365" i="12" s="1"/>
  <c r="H3124" i="12"/>
  <c r="AF3124" i="12" s="1"/>
  <c r="H3273" i="12"/>
  <c r="AF3273" i="12" s="1"/>
  <c r="H3305" i="12"/>
  <c r="AF3305" i="12" s="1"/>
  <c r="H3258" i="12"/>
  <c r="AF3258" i="12" s="1"/>
  <c r="H3344" i="12"/>
  <c r="AF3344" i="12" s="1"/>
  <c r="H3159" i="12"/>
  <c r="AF3159" i="12" s="1"/>
  <c r="H3170" i="12"/>
  <c r="AF3170" i="12" s="1"/>
  <c r="H3239" i="12"/>
  <c r="AF3239" i="12" s="1"/>
  <c r="H3162" i="12"/>
  <c r="AF3162" i="12" s="1"/>
  <c r="H3297" i="12"/>
  <c r="AF3297" i="12" s="1"/>
  <c r="H3232" i="12"/>
  <c r="AF3232" i="12" s="1"/>
  <c r="H3227" i="12"/>
  <c r="AF3227" i="12" s="1"/>
  <c r="AF3329" i="12"/>
  <c r="H3147" i="12"/>
  <c r="AF3147" i="12" s="1"/>
  <c r="AF3286" i="12"/>
  <c r="H3194" i="12"/>
  <c r="AF3194" i="12" s="1"/>
  <c r="H3409" i="12"/>
  <c r="AF3409" i="12" s="1"/>
  <c r="H3209" i="12"/>
  <c r="AF3209" i="12" s="1"/>
  <c r="H3256" i="12"/>
  <c r="AF3256" i="12" s="1"/>
  <c r="H3335" i="12"/>
  <c r="AF3335" i="12" s="1"/>
  <c r="H3176" i="12"/>
  <c r="AF3176" i="12" s="1"/>
  <c r="H3197" i="12"/>
  <c r="AF3197" i="12" s="1"/>
  <c r="H3318" i="12"/>
  <c r="AF3318" i="12" s="1"/>
  <c r="H3226" i="12"/>
  <c r="AF3226" i="12" s="1"/>
  <c r="H3178" i="12"/>
  <c r="AF3178" i="12" s="1"/>
  <c r="H3243" i="12"/>
  <c r="AF3243" i="12" s="1"/>
  <c r="H3172" i="12"/>
  <c r="AF3172" i="12" s="1"/>
  <c r="AF3196" i="12"/>
  <c r="AF3291" i="12"/>
  <c r="AF3144" i="12"/>
  <c r="H3275" i="12"/>
  <c r="AF3275" i="12" s="1"/>
  <c r="H3345" i="12"/>
  <c r="AF3345" i="12" s="1"/>
  <c r="H3252" i="12"/>
  <c r="AF3252" i="12" s="1"/>
  <c r="H3153" i="12"/>
  <c r="AF3153" i="12" s="1"/>
  <c r="H3270" i="12"/>
  <c r="AF3270" i="12" s="1"/>
  <c r="H3303" i="12"/>
  <c r="AF3303" i="12" s="1"/>
  <c r="H3314" i="12"/>
  <c r="AF3314" i="12" s="1"/>
  <c r="H3262" i="12"/>
  <c r="AF3262" i="12" s="1"/>
  <c r="H3150" i="12"/>
  <c r="AF3150" i="12" s="1"/>
  <c r="H3316" i="12"/>
  <c r="AF3316" i="12" s="1"/>
  <c r="H3120" i="12"/>
  <c r="AF3120" i="12" s="1"/>
  <c r="H3264" i="12"/>
  <c r="AF3264" i="12" s="1"/>
  <c r="H3213" i="12"/>
  <c r="AF3213" i="12" s="1"/>
  <c r="H3141" i="12"/>
  <c r="AF3141" i="12" s="1"/>
  <c r="H3317" i="12"/>
  <c r="AF3317" i="12" s="1"/>
  <c r="H3174" i="12"/>
  <c r="AF3174" i="12" s="1"/>
  <c r="H3280" i="12"/>
  <c r="AF3280" i="12" s="1"/>
  <c r="H3193" i="12"/>
  <c r="AF3193" i="12" s="1"/>
  <c r="H3175" i="12"/>
  <c r="AF3175" i="12" s="1"/>
  <c r="AF3123" i="12"/>
  <c r="H3205" i="12"/>
  <c r="AF3205" i="12" s="1"/>
  <c r="H3353" i="12"/>
  <c r="AF3353" i="12" s="1"/>
  <c r="H3240" i="12"/>
  <c r="AF3240" i="12" s="1"/>
  <c r="H3208" i="12"/>
  <c r="AF3208" i="12" s="1"/>
  <c r="AF3179" i="12"/>
  <c r="AF3321" i="12"/>
  <c r="AF3180" i="12"/>
  <c r="AF3354" i="12"/>
  <c r="AF3306" i="12"/>
  <c r="H3268" i="12"/>
  <c r="AF3268" i="12" s="1"/>
  <c r="H3320" i="12"/>
  <c r="AF3320" i="12" s="1"/>
  <c r="H3161" i="12"/>
  <c r="AF3161" i="12" s="1"/>
  <c r="H3357" i="12"/>
  <c r="AF3357" i="12" s="1"/>
  <c r="H3131" i="12"/>
  <c r="AF3131" i="12" s="1"/>
  <c r="H3299" i="12"/>
  <c r="AF3299" i="12" s="1"/>
  <c r="H3284" i="12"/>
  <c r="AF3284" i="12" s="1"/>
  <c r="AF3158" i="12"/>
  <c r="H3255" i="12"/>
  <c r="AF3255" i="12" s="1"/>
  <c r="H3346" i="12"/>
  <c r="AF3346" i="12" s="1"/>
  <c r="H3168" i="12"/>
  <c r="AF3168" i="12" s="1"/>
  <c r="H3339" i="12"/>
  <c r="AF3339" i="12" s="1"/>
  <c r="AF3250" i="12"/>
  <c r="H3171" i="12"/>
  <c r="AF3171" i="12" s="1"/>
  <c r="AF3219" i="12"/>
  <c r="H3355" i="12"/>
  <c r="AF3355" i="12" s="1"/>
  <c r="H3203" i="12"/>
  <c r="AF3203" i="12" s="1"/>
  <c r="H3154" i="12"/>
  <c r="AF3154" i="12" s="1"/>
  <c r="H3322" i="12"/>
  <c r="AF3322" i="12" s="1"/>
  <c r="AF3325" i="12"/>
  <c r="H3224" i="12"/>
  <c r="AF3224" i="12" s="1"/>
  <c r="AF3257" i="12"/>
  <c r="AF3336" i="12"/>
  <c r="H3184" i="12"/>
  <c r="AF3184" i="12" s="1"/>
  <c r="H3310" i="12"/>
  <c r="AF3310" i="12" s="1"/>
  <c r="H3167" i="12"/>
  <c r="AF3167" i="12" s="1"/>
  <c r="AF3274" i="12"/>
  <c r="H3367" i="12"/>
  <c r="AF3367" i="12" s="1"/>
  <c r="H3223" i="12"/>
  <c r="AF3223" i="12" s="1"/>
  <c r="H3282" i="12"/>
  <c r="AF3282" i="12" s="1"/>
  <c r="H3228" i="12"/>
  <c r="AF3228" i="12" s="1"/>
  <c r="H3293" i="12"/>
  <c r="AF3293" i="12" s="1"/>
  <c r="H3338" i="12"/>
  <c r="AF3338" i="12" s="1"/>
  <c r="H3331" i="12"/>
  <c r="AF3331" i="12" s="1"/>
  <c r="H3266" i="12"/>
  <c r="AF3266" i="12" s="1"/>
  <c r="H3334" i="12"/>
  <c r="AF3334" i="12" s="1"/>
  <c r="AF3288" i="12"/>
  <c r="AF3351" i="12"/>
  <c r="H3207" i="12"/>
  <c r="AF3207" i="12" s="1"/>
  <c r="AF3121" i="12"/>
  <c r="H3186" i="12"/>
  <c r="AF3186" i="12" s="1"/>
  <c r="AF3263" i="12"/>
  <c r="H3296" i="12"/>
  <c r="AF3296" i="12" s="1"/>
  <c r="H3128" i="12"/>
  <c r="AF3128" i="12" s="1"/>
  <c r="H3181" i="12"/>
  <c r="AF3181" i="12" s="1"/>
  <c r="H3315" i="12"/>
  <c r="AF3315" i="12" s="1"/>
  <c r="H3185" i="12"/>
  <c r="AF3185" i="12" s="1"/>
  <c r="H3298" i="12"/>
  <c r="AF3298" i="12" s="1"/>
  <c r="AF3229" i="12"/>
  <c r="H3307" i="12"/>
  <c r="AF3307" i="12" s="1"/>
  <c r="H3119" i="12"/>
  <c r="AF3119" i="12" s="1"/>
  <c r="H3140" i="12"/>
  <c r="AF3140" i="12" s="1"/>
  <c r="AF3254" i="12"/>
  <c r="H3230" i="12"/>
  <c r="AF3230" i="12" s="1"/>
  <c r="H3278" i="12"/>
  <c r="AF3278" i="12" s="1"/>
  <c r="AF3301" i="12"/>
  <c r="H3388" i="12"/>
  <c r="AF3388" i="12" s="1"/>
  <c r="H3225" i="12"/>
  <c r="AF3225" i="12" s="1"/>
  <c r="H3308" i="12"/>
  <c r="AF3308" i="12" s="1"/>
  <c r="H3277" i="12"/>
  <c r="AF3277" i="12" s="1"/>
  <c r="H3235" i="12"/>
  <c r="AF3235" i="12" s="1"/>
  <c r="H3340" i="12"/>
  <c r="AF3340" i="12" s="1"/>
  <c r="H3222" i="12"/>
  <c r="AF3222" i="12" s="1"/>
  <c r="H3201" i="12"/>
  <c r="AF3201" i="12" s="1"/>
  <c r="H3165" i="12"/>
  <c r="AF3165" i="12" s="1"/>
  <c r="H3200" i="12"/>
  <c r="AF3200" i="12" s="1"/>
  <c r="H3234" i="12"/>
  <c r="AF3234" i="12" s="1"/>
  <c r="H3311" i="12"/>
  <c r="AF3311" i="12" s="1"/>
  <c r="AF3326" i="12"/>
  <c r="H3271" i="12"/>
  <c r="AF3271" i="12" s="1"/>
  <c r="AF3269" i="12"/>
  <c r="AF3210" i="12"/>
  <c r="H3221" i="12"/>
  <c r="AF3221" i="12" s="1"/>
  <c r="H3265" i="12"/>
  <c r="AF3265" i="12" s="1"/>
  <c r="AF3195" i="12"/>
  <c r="H3361" i="12"/>
  <c r="AF3361" i="12" s="1"/>
  <c r="H3309" i="12"/>
  <c r="AF3309" i="12" s="1"/>
  <c r="H3241" i="12"/>
  <c r="AF3241" i="12" s="1"/>
  <c r="H3332" i="12"/>
  <c r="AF3332" i="12" s="1"/>
  <c r="H3272" i="12"/>
  <c r="AF3272" i="12" s="1"/>
  <c r="H3289" i="12"/>
  <c r="AF3289" i="12" s="1"/>
  <c r="H3375" i="12"/>
  <c r="AF3375" i="12" s="1"/>
  <c r="H3343" i="12"/>
  <c r="AF3343" i="12" s="1"/>
  <c r="AF3216" i="12"/>
  <c r="AF3330" i="12"/>
  <c r="AF3360" i="12"/>
  <c r="H3214" i="12"/>
  <c r="AF3214" i="12" s="1"/>
  <c r="H3244" i="12"/>
  <c r="AF3244" i="12" s="1"/>
  <c r="AF3251" i="12"/>
  <c r="H3281" i="12"/>
  <c r="AF3281" i="12" s="1"/>
  <c r="AF3260" i="12"/>
  <c r="H3233" i="12"/>
  <c r="AF3233" i="12" s="1"/>
  <c r="AF3294" i="12"/>
  <c r="AF3238" i="12"/>
  <c r="H3358" i="12"/>
  <c r="AF3358" i="12" s="1"/>
  <c r="H3418" i="12"/>
  <c r="AF3418" i="12" s="1"/>
  <c r="H3253" i="12"/>
  <c r="AF3253" i="12" s="1"/>
  <c r="H3449" i="12"/>
  <c r="AF3449" i="12" s="1"/>
  <c r="AF3166" i="12"/>
  <c r="H3206" i="12"/>
  <c r="AF3206" i="12" s="1"/>
  <c r="H3456" i="12"/>
  <c r="AF3456" i="12" s="1"/>
  <c r="AF3151" i="12"/>
  <c r="AF3323" i="12"/>
  <c r="H3560" i="12"/>
  <c r="AF3560" i="12" s="1"/>
  <c r="H3370" i="12"/>
  <c r="AF3370" i="12" s="1"/>
  <c r="AF3497" i="12"/>
  <c r="H3490" i="12"/>
  <c r="AF3490" i="12" s="1"/>
  <c r="H3427" i="12"/>
  <c r="AF3427" i="12" s="1"/>
  <c r="H3496" i="12"/>
  <c r="AF3496" i="12" s="1"/>
  <c r="H3474" i="12"/>
  <c r="AF3474" i="12" s="1"/>
  <c r="H3544" i="12"/>
  <c r="AF3544" i="12" s="1"/>
  <c r="H3382" i="12"/>
  <c r="AF3382" i="12" s="1"/>
  <c r="H3507" i="12"/>
  <c r="AF3507" i="12" s="1"/>
  <c r="H3386" i="12"/>
  <c r="AF3386" i="12" s="1"/>
  <c r="H3501" i="12"/>
  <c r="AF3501" i="12" s="1"/>
  <c r="H3561" i="12"/>
  <c r="AF3561" i="12" s="1"/>
  <c r="H3448" i="12"/>
  <c r="AF3448" i="12" s="1"/>
  <c r="AF3502" i="12"/>
  <c r="H3440" i="12"/>
  <c r="AF3440" i="12" s="1"/>
  <c r="H3405" i="12"/>
  <c r="AF3405" i="12" s="1"/>
  <c r="AF3499" i="12"/>
  <c r="H3563" i="12"/>
  <c r="AF3563" i="12" s="1"/>
  <c r="H3444" i="12"/>
  <c r="AF3444" i="12" s="1"/>
  <c r="H3511" i="12"/>
  <c r="AF3511" i="12" s="1"/>
  <c r="H3519" i="12"/>
  <c r="AF3519" i="12" s="1"/>
  <c r="H3437" i="12"/>
  <c r="AF3437" i="12" s="1"/>
  <c r="H3587" i="12"/>
  <c r="AF3587" i="12" s="1"/>
  <c r="H3534" i="12"/>
  <c r="AF3534" i="12" s="1"/>
  <c r="H3417" i="12"/>
  <c r="AF3417" i="12" s="1"/>
  <c r="H3457" i="12"/>
  <c r="AF3457" i="12" s="1"/>
  <c r="H3379" i="12"/>
  <c r="AF3379" i="12" s="1"/>
  <c r="H3631" i="12"/>
  <c r="AF3631" i="12" s="1"/>
  <c r="H3459" i="12"/>
  <c r="AF3459" i="12" s="1"/>
  <c r="H3514" i="12"/>
  <c r="AF3514" i="12" s="1"/>
  <c r="H3570" i="12"/>
  <c r="AF3570" i="12" s="1"/>
  <c r="H3503" i="12"/>
  <c r="AF3503" i="12" s="1"/>
  <c r="H3515" i="12"/>
  <c r="AF3515" i="12" s="1"/>
  <c r="H3569" i="12"/>
  <c r="AF3569" i="12" s="1"/>
  <c r="AF3510" i="12"/>
  <c r="H3550" i="12"/>
  <c r="AF3550" i="12" s="1"/>
  <c r="H3371" i="12"/>
  <c r="AF3371" i="12" s="1"/>
  <c r="H3438" i="12"/>
  <c r="AF3438" i="12" s="1"/>
  <c r="H3525" i="12"/>
  <c r="AF3525" i="12" s="1"/>
  <c r="H3458" i="12"/>
  <c r="AF3458" i="12" s="1"/>
  <c r="AF3450" i="12"/>
  <c r="AF3516" i="12"/>
  <c r="H3415" i="12"/>
  <c r="AF3415" i="12" s="1"/>
  <c r="AF3469" i="12"/>
  <c r="H3401" i="12"/>
  <c r="AF3401" i="12" s="1"/>
  <c r="H3506" i="12"/>
  <c r="AF3506" i="12" s="1"/>
  <c r="H3612" i="12"/>
  <c r="AF3612" i="12" s="1"/>
  <c r="H3407" i="12"/>
  <c r="AF3407" i="12" s="1"/>
  <c r="H3586" i="12"/>
  <c r="AF3586" i="12" s="1"/>
  <c r="H3583" i="12"/>
  <c r="AF3583" i="12" s="1"/>
  <c r="AF3431" i="12"/>
  <c r="H3536" i="12"/>
  <c r="AF3536" i="12" s="1"/>
  <c r="H3599" i="12"/>
  <c r="AF3599" i="12" s="1"/>
  <c r="H3492" i="12"/>
  <c r="AF3492" i="12" s="1"/>
  <c r="H3435" i="12"/>
  <c r="AF3435" i="12" s="1"/>
  <c r="H3543" i="12"/>
  <c r="AF3543" i="12" s="1"/>
  <c r="H3557" i="12"/>
  <c r="AF3557" i="12" s="1"/>
  <c r="H3363" i="12"/>
  <c r="AF3363" i="12" s="1"/>
  <c r="H3571" i="12"/>
  <c r="AF3571" i="12" s="1"/>
  <c r="H3369" i="12"/>
  <c r="AF3369" i="12" s="1"/>
  <c r="AF3489" i="12"/>
  <c r="H3396" i="12"/>
  <c r="AF3396" i="12" s="1"/>
  <c r="H3487" i="12"/>
  <c r="AF3487" i="12" s="1"/>
  <c r="H3641" i="12"/>
  <c r="AF3641" i="12" s="1"/>
  <c r="AF3368" i="12"/>
  <c r="H3493" i="12"/>
  <c r="AF3493" i="12" s="1"/>
  <c r="H3513" i="12"/>
  <c r="AF3513" i="12" s="1"/>
  <c r="H3548" i="12"/>
  <c r="AF3548" i="12" s="1"/>
  <c r="AF3420" i="12"/>
  <c r="H3399" i="12"/>
  <c r="AF3399" i="12" s="1"/>
  <c r="H3498" i="12"/>
  <c r="AF3498" i="12" s="1"/>
  <c r="H3527" i="12"/>
  <c r="AF3527" i="12" s="1"/>
  <c r="AF3559" i="12"/>
  <c r="H3462" i="12"/>
  <c r="AF3462" i="12" s="1"/>
  <c r="AF3461" i="12"/>
  <c r="AF3454" i="12"/>
  <c r="H3547" i="12"/>
  <c r="AF3547" i="12" s="1"/>
  <c r="AF3481" i="12"/>
  <c r="AF3646" i="12"/>
  <c r="H3377" i="12"/>
  <c r="AF3377" i="12" s="1"/>
  <c r="H3579" i="12"/>
  <c r="AF3579" i="12" s="1"/>
  <c r="H3546" i="12"/>
  <c r="AF3546" i="12" s="1"/>
  <c r="H3464" i="12"/>
  <c r="AF3464" i="12" s="1"/>
  <c r="H3526" i="12"/>
  <c r="AF3526" i="12" s="1"/>
  <c r="AF3484" i="12"/>
  <c r="H3530" i="12"/>
  <c r="AF3530" i="12" s="1"/>
  <c r="H3421" i="12"/>
  <c r="AF3421" i="12" s="1"/>
  <c r="AF3374" i="12"/>
  <c r="H3447" i="12"/>
  <c r="AF3447" i="12" s="1"/>
  <c r="H3428" i="12"/>
  <c r="AF3428" i="12" s="1"/>
  <c r="H3400" i="12"/>
  <c r="AF3400" i="12" s="1"/>
  <c r="H3582" i="12"/>
  <c r="AF3582" i="12" s="1"/>
  <c r="AF3483" i="12"/>
  <c r="H3588" i="12"/>
  <c r="AF3588" i="12" s="1"/>
  <c r="H3538" i="12"/>
  <c r="AF3538" i="12" s="1"/>
  <c r="H3424" i="12"/>
  <c r="AF3424" i="12" s="1"/>
  <c r="AF3640" i="12"/>
  <c r="AF3478" i="12"/>
  <c r="H3604" i="12"/>
  <c r="AF3604" i="12" s="1"/>
  <c r="H3475" i="12"/>
  <c r="AF3475" i="12" s="1"/>
  <c r="H3625" i="12"/>
  <c r="AF3625" i="12" s="1"/>
  <c r="H3523" i="12"/>
  <c r="AF3523" i="12" s="1"/>
  <c r="AF3630" i="12"/>
  <c r="H3578" i="12"/>
  <c r="AF3578" i="12" s="1"/>
  <c r="H3562" i="12"/>
  <c r="AF3562" i="12" s="1"/>
  <c r="H3553" i="12"/>
  <c r="AF3553" i="12" s="1"/>
  <c r="H3372" i="12"/>
  <c r="AF3372" i="12" s="1"/>
  <c r="AF3549" i="12"/>
  <c r="H3551" i="12"/>
  <c r="AF3551" i="12" s="1"/>
  <c r="AF3633" i="12"/>
  <c r="AF3395" i="12"/>
  <c r="H3432" i="12"/>
  <c r="AF3432" i="12" s="1"/>
  <c r="AF3576" i="12"/>
  <c r="H3607" i="12"/>
  <c r="AF3607" i="12" s="1"/>
  <c r="H3505" i="12"/>
  <c r="AF3505" i="12" s="1"/>
  <c r="H3572" i="12"/>
  <c r="AF3572" i="12" s="1"/>
  <c r="H3430" i="12"/>
  <c r="AF3430" i="12" s="1"/>
  <c r="H3394" i="12"/>
  <c r="AF3394" i="12" s="1"/>
  <c r="AF3387" i="12"/>
  <c r="H3567" i="12"/>
  <c r="AF3567" i="12" s="1"/>
  <c r="H3494" i="12"/>
  <c r="AF3494" i="12" s="1"/>
  <c r="AF3441" i="12"/>
  <c r="H3545" i="12"/>
  <c r="AF3545" i="12" s="1"/>
  <c r="H3384" i="12"/>
  <c r="AF3384" i="12" s="1"/>
  <c r="H3554" i="12"/>
  <c r="AF3554" i="12" s="1"/>
  <c r="H3517" i="12"/>
  <c r="AF3517" i="12" s="1"/>
  <c r="H3558" i="12"/>
  <c r="AF3558" i="12" s="1"/>
  <c r="AF3392" i="12"/>
  <c r="H3520" i="12"/>
  <c r="AF3520" i="12" s="1"/>
  <c r="H3537" i="12"/>
  <c r="AF3537" i="12" s="1"/>
  <c r="AF3436" i="12"/>
  <c r="H3486" i="12"/>
  <c r="AF3486" i="12" s="1"/>
  <c r="H3622" i="12"/>
  <c r="AF3622" i="12" s="1"/>
  <c r="AF3594" i="12"/>
  <c r="H3556" i="12"/>
  <c r="AF3556" i="12" s="1"/>
  <c r="H3529" i="12"/>
  <c r="AF3529" i="12" s="1"/>
  <c r="H3366" i="12"/>
  <c r="AF3366" i="12" s="1"/>
  <c r="AF3528" i="12"/>
  <c r="H3477" i="12"/>
  <c r="AF3477" i="12" s="1"/>
  <c r="H3380" i="12"/>
  <c r="AF3380" i="12" s="1"/>
  <c r="H3451" i="12"/>
  <c r="AF3451" i="12" s="1"/>
  <c r="AF3621" i="12"/>
  <c r="H3425" i="12"/>
  <c r="AF3425" i="12" s="1"/>
  <c r="H3471" i="12"/>
  <c r="AF3471" i="12" s="1"/>
  <c r="AF3542" i="12"/>
  <c r="AF3414" i="12"/>
  <c r="AF3433" i="12"/>
  <c r="H3533" i="12"/>
  <c r="AF3533" i="12" s="1"/>
  <c r="H3584" i="12"/>
  <c r="AF3584" i="12" s="1"/>
  <c r="H3482" i="12"/>
  <c r="AF3482" i="12" s="1"/>
  <c r="AF3364" i="12"/>
  <c r="H3426" i="12"/>
  <c r="AF3426" i="12" s="1"/>
  <c r="H3568" i="12"/>
  <c r="AF3568" i="12" s="1"/>
  <c r="AF3597" i="12"/>
  <c r="H3508" i="12"/>
  <c r="AF3508" i="12" s="1"/>
  <c r="H3485" i="12"/>
  <c r="AF3485" i="12" s="1"/>
  <c r="H3453" i="12"/>
  <c r="AF3453" i="12" s="1"/>
  <c r="H3460" i="12"/>
  <c r="AF3460" i="12" s="1"/>
  <c r="H3419" i="12"/>
  <c r="AF3419" i="12" s="1"/>
  <c r="H3466" i="12"/>
  <c r="AF3466" i="12" s="1"/>
  <c r="H3566" i="12"/>
  <c r="AF3566" i="12" s="1"/>
  <c r="H3383" i="12"/>
  <c r="AF3383" i="12" s="1"/>
  <c r="AF3397" i="12"/>
  <c r="H3591" i="12"/>
  <c r="AF3591" i="12" s="1"/>
  <c r="H3573" i="12"/>
  <c r="AF3573" i="12" s="1"/>
  <c r="AF3391" i="12"/>
  <c r="H3535" i="12"/>
  <c r="AF3535" i="12" s="1"/>
  <c r="H3445" i="12"/>
  <c r="AF3445" i="12" s="1"/>
  <c r="H3500" i="12"/>
  <c r="AF3500" i="12" s="1"/>
  <c r="H3636" i="12"/>
  <c r="AF3636" i="12" s="1"/>
  <c r="AF3617" i="12"/>
  <c r="AF3541" i="12"/>
  <c r="H3629" i="12"/>
  <c r="AF3629" i="12" s="1"/>
  <c r="H3413" i="12"/>
  <c r="AF3413" i="12" s="1"/>
  <c r="H3539" i="12"/>
  <c r="AF3539" i="12" s="1"/>
  <c r="H3390" i="12"/>
  <c r="AF3390" i="12" s="1"/>
  <c r="H3518" i="12"/>
  <c r="AF3518" i="12" s="1"/>
  <c r="H3412" i="12"/>
  <c r="AF3412" i="12" s="1"/>
  <c r="AF3408" i="12"/>
  <c r="AF3452" i="12"/>
  <c r="H3575" i="12"/>
  <c r="AF3575" i="12" s="1"/>
  <c r="H3590" i="12"/>
  <c r="AF3590" i="12" s="1"/>
  <c r="H3423" i="12"/>
  <c r="AF3423" i="12" s="1"/>
  <c r="H3376" i="12"/>
  <c r="AF3376" i="12" s="1"/>
  <c r="H3488" i="12"/>
  <c r="AF3488" i="12" s="1"/>
  <c r="H3564" i="12"/>
  <c r="AF3564" i="12" s="1"/>
  <c r="AF3455" i="12"/>
  <c r="H3479" i="12"/>
  <c r="AF3479" i="12" s="1"/>
  <c r="H3403" i="12"/>
  <c r="AF3403" i="12" s="1"/>
  <c r="H3509" i="12"/>
  <c r="AF3509" i="12" s="1"/>
  <c r="AF3476" i="12"/>
  <c r="AF3504" i="12"/>
  <c r="H3422" i="12"/>
  <c r="AF3422" i="12" s="1"/>
  <c r="AF3362" i="12"/>
  <c r="H3540" i="12"/>
  <c r="AF3540" i="12" s="1"/>
  <c r="AF3381" i="12"/>
  <c r="H3552" i="12"/>
  <c r="AF3552" i="12" s="1"/>
  <c r="H3470" i="12"/>
  <c r="AF3470" i="12" s="1"/>
  <c r="H3639" i="12"/>
  <c r="AF3639" i="12" s="1"/>
  <c r="H3468" i="12"/>
  <c r="AF3468" i="12" s="1"/>
  <c r="H3389" i="12"/>
  <c r="AF3389" i="12" s="1"/>
  <c r="H3574" i="12"/>
  <c r="AF3574" i="12" s="1"/>
  <c r="H3473" i="12"/>
  <c r="AF3473" i="12" s="1"/>
  <c r="AF3637" i="12"/>
  <c r="H3393" i="12"/>
  <c r="AF3393" i="12" s="1"/>
  <c r="H3416" i="12"/>
  <c r="AF3416" i="12" s="1"/>
  <c r="H3512" i="12"/>
  <c r="AF3512" i="12" s="1"/>
  <c r="H3398" i="12"/>
  <c r="AF3398" i="12" s="1"/>
  <c r="H3442" i="12"/>
  <c r="AF3442" i="12" s="1"/>
  <c r="H3524" i="12"/>
  <c r="AF3524" i="12" s="1"/>
  <c r="H3585" i="12"/>
  <c r="AF3585" i="12" s="1"/>
  <c r="H3491" i="12"/>
  <c r="AF3491" i="12" s="1"/>
  <c r="H3581" i="12"/>
  <c r="AF3581" i="12" s="1"/>
  <c r="AF3446" i="12"/>
  <c r="H3611" i="12"/>
  <c r="AF3611" i="12" s="1"/>
  <c r="H3602" i="12"/>
  <c r="AF3602" i="12" s="1"/>
  <c r="H3744" i="12"/>
  <c r="AF3744" i="12" s="1"/>
  <c r="H3429" i="12"/>
  <c r="AF3429" i="12" s="1"/>
  <c r="H3708" i="12"/>
  <c r="AF3708" i="12" s="1"/>
  <c r="H3495" i="12"/>
  <c r="AF3495" i="12" s="1"/>
  <c r="H3555" i="12"/>
  <c r="AF3555" i="12" s="1"/>
  <c r="H3606" i="12"/>
  <c r="AF3606" i="12" s="1"/>
  <c r="H3732" i="12"/>
  <c r="AF3732" i="12" s="1"/>
  <c r="H3626" i="12"/>
  <c r="AF3626" i="12" s="1"/>
  <c r="H3532" i="12"/>
  <c r="AF3532" i="12" s="1"/>
  <c r="H3531" i="12"/>
  <c r="AF3531" i="12" s="1"/>
  <c r="AF3593" i="12"/>
  <c r="AF3768" i="12"/>
  <c r="H3796" i="12"/>
  <c r="AF3796" i="12" s="1"/>
  <c r="H3614" i="12"/>
  <c r="AF3614" i="12" s="1"/>
  <c r="H3706" i="12"/>
  <c r="AF3706" i="12" s="1"/>
  <c r="H3795" i="12"/>
  <c r="AF3795" i="12" s="1"/>
  <c r="H3404" i="12"/>
  <c r="AF3404" i="12" s="1"/>
  <c r="AF3373" i="12"/>
  <c r="H3623" i="12"/>
  <c r="AF3623" i="12" s="1"/>
  <c r="H3844" i="12"/>
  <c r="AF3844" i="12" s="1"/>
  <c r="H3742" i="12"/>
  <c r="AF3742" i="12" s="1"/>
  <c r="H3695" i="12"/>
  <c r="AF3695" i="12" s="1"/>
  <c r="H3759" i="12"/>
  <c r="AF3759" i="12" s="1"/>
  <c r="H3628" i="12"/>
  <c r="AF3628" i="12" s="1"/>
  <c r="H3665" i="12"/>
  <c r="AF3665" i="12" s="1"/>
  <c r="H3711" i="12"/>
  <c r="AF3711" i="12" s="1"/>
  <c r="H3402" i="12"/>
  <c r="AF3402" i="12" s="1"/>
  <c r="H3592" i="12"/>
  <c r="AF3592" i="12" s="1"/>
  <c r="H3730" i="12"/>
  <c r="AF3730" i="12" s="1"/>
  <c r="H3812" i="12"/>
  <c r="AF3812" i="12" s="1"/>
  <c r="H3808" i="12"/>
  <c r="AF3808" i="12" s="1"/>
  <c r="AF3764" i="12"/>
  <c r="H3853" i="12"/>
  <c r="AF3853" i="12" s="1"/>
  <c r="H3672" i="12"/>
  <c r="AF3672" i="12" s="1"/>
  <c r="H3677" i="12"/>
  <c r="AF3677" i="12" s="1"/>
  <c r="H3805" i="12"/>
  <c r="AF3805" i="12" s="1"/>
  <c r="H3693" i="12"/>
  <c r="AF3693" i="12" s="1"/>
  <c r="AF3653" i="12"/>
  <c r="H3777" i="12"/>
  <c r="AF3777" i="12" s="1"/>
  <c r="AF3863" i="12"/>
  <c r="H3601" i="12"/>
  <c r="AF3601" i="12" s="1"/>
  <c r="H3827" i="12"/>
  <c r="AF3827" i="12" s="1"/>
  <c r="H3660" i="12"/>
  <c r="AF3660" i="12" s="1"/>
  <c r="H3826" i="12"/>
  <c r="AF3826" i="12" s="1"/>
  <c r="H3609" i="12"/>
  <c r="AF3609" i="12" s="1"/>
  <c r="AF3664" i="12"/>
  <c r="H3726" i="12"/>
  <c r="AF3726" i="12" s="1"/>
  <c r="AF3781" i="12"/>
  <c r="H3687" i="12"/>
  <c r="AF3687" i="12" s="1"/>
  <c r="H3683" i="12"/>
  <c r="AF3683" i="12" s="1"/>
  <c r="AF3739" i="12"/>
  <c r="H3721" i="12"/>
  <c r="AF3721" i="12" s="1"/>
  <c r="H3634" i="12"/>
  <c r="AF3634" i="12" s="1"/>
  <c r="AF3619" i="12"/>
  <c r="H3674" i="12"/>
  <c r="AF3674" i="12" s="1"/>
  <c r="H3791" i="12"/>
  <c r="AF3791" i="12" s="1"/>
  <c r="H3806" i="12"/>
  <c r="AF3806" i="12" s="1"/>
  <c r="H3648" i="12"/>
  <c r="AF3648" i="12" s="1"/>
  <c r="H3778" i="12"/>
  <c r="AF3778" i="12" s="1"/>
  <c r="H3713" i="12"/>
  <c r="AF3713" i="12" s="1"/>
  <c r="H3800" i="12"/>
  <c r="AF3800" i="12" s="1"/>
  <c r="H3598" i="12"/>
  <c r="AF3598" i="12" s="1"/>
  <c r="H3700" i="12"/>
  <c r="AF3700" i="12" s="1"/>
  <c r="H3774" i="12"/>
  <c r="AF3774" i="12" s="1"/>
  <c r="H3684" i="12"/>
  <c r="AF3684" i="12" s="1"/>
  <c r="AF3786" i="12"/>
  <c r="H3823" i="12"/>
  <c r="AF3823" i="12" s="1"/>
  <c r="H3620" i="12"/>
  <c r="AF3620" i="12" s="1"/>
  <c r="H3758" i="12"/>
  <c r="AF3758" i="12" s="1"/>
  <c r="H3785" i="12"/>
  <c r="AF3785" i="12" s="1"/>
  <c r="H3872" i="12"/>
  <c r="AF3872" i="12" s="1"/>
  <c r="H3828" i="12"/>
  <c r="AF3828" i="12" s="1"/>
  <c r="H3724" i="12"/>
  <c r="AF3724" i="12" s="1"/>
  <c r="H3846" i="12"/>
  <c r="AF3846" i="12" s="1"/>
  <c r="AF3645" i="12"/>
  <c r="AF3669" i="12"/>
  <c r="H3741" i="12"/>
  <c r="AF3741" i="12" s="1"/>
  <c r="AF3773" i="12"/>
  <c r="H3692" i="12"/>
  <c r="AF3692" i="12" s="1"/>
  <c r="H3783" i="12"/>
  <c r="AF3783" i="12" s="1"/>
  <c r="H3882" i="12"/>
  <c r="AF3882" i="12" s="1"/>
  <c r="H3818" i="12"/>
  <c r="AF3818" i="12" s="1"/>
  <c r="H3869" i="12"/>
  <c r="AF3869" i="12" s="1"/>
  <c r="AF3656" i="12"/>
  <c r="H3811" i="12"/>
  <c r="AF3811" i="12" s="1"/>
  <c r="H3715" i="12"/>
  <c r="AF3715" i="12" s="1"/>
  <c r="AF3861" i="12"/>
  <c r="AF3705" i="12"/>
  <c r="H3618" i="12"/>
  <c r="AF3618" i="12" s="1"/>
  <c r="H3729" i="12"/>
  <c r="AF3729" i="12" s="1"/>
  <c r="H3654" i="12"/>
  <c r="AF3654" i="12" s="1"/>
  <c r="H3737" i="12"/>
  <c r="AF3737" i="12" s="1"/>
  <c r="H3643" i="12"/>
  <c r="AF3643" i="12" s="1"/>
  <c r="AF3689" i="12"/>
  <c r="H3675" i="12"/>
  <c r="AF3675" i="12" s="1"/>
  <c r="H3688" i="12"/>
  <c r="AF3688" i="12" s="1"/>
  <c r="H3860" i="12"/>
  <c r="AF3860" i="12" s="1"/>
  <c r="H3635" i="12"/>
  <c r="AF3635" i="12" s="1"/>
  <c r="H3757" i="12"/>
  <c r="AF3757" i="12" s="1"/>
  <c r="H3793" i="12"/>
  <c r="AF3793" i="12" s="1"/>
  <c r="H3879" i="12"/>
  <c r="AF3879" i="12" s="1"/>
  <c r="AF3723" i="12"/>
  <c r="H3816" i="12"/>
  <c r="AF3816" i="12" s="1"/>
  <c r="AF3767" i="12"/>
  <c r="H3644" i="12"/>
  <c r="AF3644" i="12" s="1"/>
  <c r="AF3678" i="12"/>
  <c r="H3743" i="12"/>
  <c r="AF3743" i="12" s="1"/>
  <c r="H3747" i="12"/>
  <c r="AF3747" i="12" s="1"/>
  <c r="H3834" i="12"/>
  <c r="AF3834" i="12" s="1"/>
  <c r="AF3857" i="12"/>
  <c r="H3755" i="12"/>
  <c r="AF3755" i="12" s="1"/>
  <c r="H3717" i="12"/>
  <c r="AF3717" i="12" s="1"/>
  <c r="H3847" i="12"/>
  <c r="AF3847" i="12" s="1"/>
  <c r="AF3782" i="12"/>
  <c r="AF3832" i="12"/>
  <c r="H3663" i="12"/>
  <c r="AF3663" i="12" s="1"/>
  <c r="AF3776" i="12"/>
  <c r="AF3746" i="12"/>
  <c r="H3642" i="12"/>
  <c r="AF3642" i="12" s="1"/>
  <c r="H3803" i="12"/>
  <c r="AF3803" i="12" s="1"/>
  <c r="H3753" i="12"/>
  <c r="AF3753" i="12" s="1"/>
  <c r="H3819" i="12"/>
  <c r="AF3819" i="12" s="1"/>
  <c r="H3814" i="12"/>
  <c r="AF3814" i="12" s="1"/>
  <c r="H3610" i="12"/>
  <c r="AF3610" i="12" s="1"/>
  <c r="AF3798" i="12"/>
  <c r="H3666" i="12"/>
  <c r="AF3666" i="12" s="1"/>
  <c r="H3685" i="12"/>
  <c r="AF3685" i="12" s="1"/>
  <c r="AF3760" i="12"/>
  <c r="AF3605" i="12"/>
  <c r="H3632" i="12"/>
  <c r="AF3632" i="12" s="1"/>
  <c r="AF3740" i="12"/>
  <c r="AF3836" i="12"/>
  <c r="H3668" i="12"/>
  <c r="AF3668" i="12" s="1"/>
  <c r="H3801" i="12"/>
  <c r="AF3801" i="12" s="1"/>
  <c r="H3734" i="12"/>
  <c r="AF3734" i="12" s="1"/>
  <c r="H3725" i="12"/>
  <c r="AF3725" i="12" s="1"/>
  <c r="H3765" i="12"/>
  <c r="AF3765" i="12" s="1"/>
  <c r="AF3657" i="12"/>
  <c r="AF3719" i="12"/>
  <c r="H3638" i="12"/>
  <c r="AF3638" i="12" s="1"/>
  <c r="H3787" i="12"/>
  <c r="AF3787" i="12" s="1"/>
  <c r="AF3864" i="12"/>
  <c r="H3658" i="12"/>
  <c r="AF3658" i="12" s="1"/>
  <c r="H3771" i="12"/>
  <c r="AF3771" i="12" s="1"/>
  <c r="H3761" i="12"/>
  <c r="AF3761" i="12" s="1"/>
  <c r="AF3789" i="12"/>
  <c r="H3794" i="12"/>
  <c r="AF3794" i="12" s="1"/>
  <c r="H3775" i="12"/>
  <c r="AF3775" i="12" s="1"/>
  <c r="H3679" i="12"/>
  <c r="AF3679" i="12" s="1"/>
  <c r="H3673" i="12"/>
  <c r="AF3673" i="12" s="1"/>
  <c r="AF3616" i="12"/>
  <c r="AF3595" i="12"/>
  <c r="H3842" i="12"/>
  <c r="AF3842" i="12" s="1"/>
  <c r="H3876" i="12"/>
  <c r="AF3876" i="12" s="1"/>
  <c r="AF3704" i="12"/>
  <c r="AF3697" i="12"/>
  <c r="H3738" i="12"/>
  <c r="AF3738" i="12" s="1"/>
  <c r="H3649" i="12"/>
  <c r="AF3649" i="12" s="1"/>
  <c r="H3694" i="12"/>
  <c r="AF3694" i="12" s="1"/>
  <c r="H3667" i="12"/>
  <c r="AF3667" i="12" s="1"/>
  <c r="AF3874" i="12"/>
  <c r="AF3702" i="12"/>
  <c r="H3714" i="12"/>
  <c r="AF3714" i="12" s="1"/>
  <c r="H3770" i="12"/>
  <c r="AF3770" i="12" s="1"/>
  <c r="H3799" i="12"/>
  <c r="AF3799" i="12" s="1"/>
  <c r="H3820" i="12"/>
  <c r="AF3820" i="12" s="1"/>
  <c r="H3807" i="12"/>
  <c r="AF3807" i="12" s="1"/>
  <c r="AF3690" i="12"/>
  <c r="H3815" i="12"/>
  <c r="AF3815" i="12" s="1"/>
  <c r="H3810" i="12"/>
  <c r="AF3810" i="12" s="1"/>
  <c r="H3627" i="12"/>
  <c r="AF3627" i="12" s="1"/>
  <c r="AF3817" i="12"/>
  <c r="AF3720" i="12"/>
  <c r="AF3731" i="12"/>
  <c r="H3756" i="12"/>
  <c r="AF3756" i="12" s="1"/>
  <c r="AF3650" i="12"/>
  <c r="H3733" i="12"/>
  <c r="AF3733" i="12" s="1"/>
  <c r="H3850" i="12"/>
  <c r="AF3850" i="12" s="1"/>
  <c r="AF3696" i="12"/>
  <c r="AF3681" i="12"/>
  <c r="AF3728" i="12"/>
  <c r="H3712" i="12"/>
  <c r="AF3712" i="12" s="1"/>
  <c r="H3754" i="12"/>
  <c r="AF3754" i="12" s="1"/>
  <c r="H3762" i="12"/>
  <c r="AF3762" i="12" s="1"/>
  <c r="H3804" i="12"/>
  <c r="AF3804" i="12" s="1"/>
  <c r="H3855" i="12"/>
  <c r="AF3855" i="12" s="1"/>
  <c r="H3718" i="12"/>
  <c r="AF3718" i="12" s="1"/>
  <c r="H3596" i="12"/>
  <c r="AF3596" i="12" s="1"/>
  <c r="H3866" i="12"/>
  <c r="AF3866" i="12" s="1"/>
  <c r="AF3662" i="12"/>
  <c r="H3727" i="12"/>
  <c r="AF3727" i="12" s="1"/>
  <c r="H3831" i="12"/>
  <c r="AF3831" i="12" s="1"/>
  <c r="H3716" i="12"/>
  <c r="AF3716" i="12" s="1"/>
  <c r="H3600" i="12"/>
  <c r="AF3600" i="12" s="1"/>
  <c r="H3671" i="12"/>
  <c r="AF3671" i="12" s="1"/>
  <c r="H3710" i="12"/>
  <c r="AF3710" i="12" s="1"/>
  <c r="H3752" i="12"/>
  <c r="AF3752" i="12" s="1"/>
  <c r="H3655" i="12"/>
  <c r="AF3655" i="12" s="1"/>
  <c r="H3651" i="12"/>
  <c r="AF3651" i="12" s="1"/>
  <c r="H3686" i="12"/>
  <c r="AF3686" i="12" s="1"/>
  <c r="H3772" i="12"/>
  <c r="AF3772" i="12" s="1"/>
  <c r="H3624" i="12"/>
  <c r="AF3624" i="12" s="1"/>
  <c r="H3790" i="12"/>
  <c r="AF3790" i="12" s="1"/>
  <c r="H3763" i="12"/>
  <c r="AF3763" i="12" s="1"/>
  <c r="H3825" i="12"/>
  <c r="AF3825" i="12" s="1"/>
  <c r="H3707" i="12"/>
  <c r="AF3707" i="12" s="1"/>
  <c r="H3745" i="12"/>
  <c r="AF3745" i="12" s="1"/>
  <c r="AF3659" i="12"/>
  <c r="H3784" i="12"/>
  <c r="AF3784" i="12" s="1"/>
  <c r="H3647" i="12"/>
  <c r="AF3647" i="12" s="1"/>
  <c r="H3821" i="12"/>
  <c r="AF3821" i="12" s="1"/>
  <c r="H3698" i="12"/>
  <c r="AF3698" i="12" s="1"/>
  <c r="H3780" i="12"/>
  <c r="AF3780" i="12" s="1"/>
  <c r="AF3797" i="12"/>
  <c r="H3676" i="12"/>
  <c r="AF3676" i="12" s="1"/>
  <c r="H3839" i="12"/>
  <c r="AF3839" i="12" s="1"/>
  <c r="H3769" i="12"/>
  <c r="AF3769" i="12" s="1"/>
  <c r="H3868" i="12"/>
  <c r="AF3868" i="12" s="1"/>
  <c r="H3896" i="12"/>
  <c r="AF3896" i="12" s="1"/>
  <c r="H3703" i="12"/>
  <c r="AF3703" i="12" s="1"/>
  <c r="H3924" i="12"/>
  <c r="AF3924" i="12" s="1"/>
  <c r="H3910" i="12"/>
  <c r="AF3910" i="12" s="1"/>
  <c r="AF3670" i="12"/>
  <c r="H3851" i="12"/>
  <c r="AF3851" i="12" s="1"/>
  <c r="H3907" i="12"/>
  <c r="AF3907" i="12" s="1"/>
  <c r="H3898" i="12"/>
  <c r="AF3898" i="12" s="1"/>
  <c r="H3884" i="12"/>
  <c r="AF3884" i="12" s="1"/>
  <c r="H3918" i="12"/>
  <c r="AF3918" i="12" s="1"/>
  <c r="AF3848" i="12"/>
  <c r="H3889" i="12"/>
  <c r="AF3889" i="12" s="1"/>
  <c r="H3932" i="12"/>
  <c r="AF3932" i="12" s="1"/>
  <c r="H3835" i="12"/>
  <c r="AF3835" i="12" s="1"/>
  <c r="H3766" i="12"/>
  <c r="AF3766" i="12" s="1"/>
  <c r="H3838" i="12"/>
  <c r="AF3838" i="12" s="1"/>
  <c r="AF3829" i="12"/>
  <c r="H3903" i="12"/>
  <c r="AF3903" i="12" s="1"/>
  <c r="H3852" i="12"/>
  <c r="AF3852" i="12" s="1"/>
  <c r="H3809" i="12"/>
  <c r="AF3809" i="12" s="1"/>
  <c r="H3840" i="12"/>
  <c r="AF3840" i="12" s="1"/>
  <c r="H3841" i="12"/>
  <c r="AF3841" i="12" s="1"/>
  <c r="H3900" i="12"/>
  <c r="AF3900" i="12" s="1"/>
  <c r="H3881" i="12"/>
  <c r="AF3881" i="12" s="1"/>
  <c r="H3928" i="12"/>
  <c r="AF3928" i="12" s="1"/>
  <c r="AF3856" i="12"/>
  <c r="AF3912" i="12"/>
  <c r="H3871" i="12"/>
  <c r="AF3871" i="12" s="1"/>
  <c r="H3915" i="12"/>
  <c r="AF3915" i="12" s="1"/>
  <c r="H3849" i="12"/>
  <c r="AF3849" i="12" s="1"/>
  <c r="H3904" i="12"/>
  <c r="AF3904" i="12" s="1"/>
  <c r="H3885" i="12"/>
  <c r="AF3885" i="12" s="1"/>
  <c r="H3883" i="12"/>
  <c r="AF3883" i="12" s="1"/>
  <c r="H3833" i="12"/>
  <c r="AF3833" i="12" s="1"/>
  <c r="H3934" i="12"/>
  <c r="AF3934" i="12" s="1"/>
  <c r="H3890" i="12"/>
  <c r="AF3890" i="12" s="1"/>
  <c r="H3920" i="12"/>
  <c r="AF3920" i="12" s="1"/>
  <c r="H3870" i="12"/>
  <c r="AF3870" i="12" s="1"/>
  <c r="H3914" i="12"/>
  <c r="AF3914" i="12" s="1"/>
  <c r="H3911" i="12"/>
  <c r="AF3911" i="12" s="1"/>
  <c r="AF3923" i="12"/>
  <c r="AF3845" i="12"/>
  <c r="H3887" i="12"/>
  <c r="AF3887" i="12" s="1"/>
  <c r="H3893" i="12"/>
  <c r="AF3893" i="12" s="1"/>
  <c r="H3921" i="12"/>
  <c r="AF3921" i="12" s="1"/>
  <c r="H3909" i="12"/>
  <c r="AF3909" i="12" s="1"/>
  <c r="H3925" i="12"/>
  <c r="AF3925" i="12" s="1"/>
  <c r="H3837" i="12"/>
  <c r="AF3837" i="12" s="1"/>
  <c r="H3897" i="12"/>
  <c r="AF3897" i="12" s="1"/>
  <c r="H3899" i="12"/>
  <c r="AF3899" i="12" s="1"/>
  <c r="H3892" i="12"/>
  <c r="AF3892" i="12" s="1"/>
  <c r="H3865" i="12"/>
  <c r="AF3865" i="12" s="1"/>
  <c r="H3933" i="12"/>
  <c r="AF3933" i="12" s="1"/>
  <c r="H3854" i="12"/>
  <c r="AF3854" i="12" s="1"/>
  <c r="H3877" i="12"/>
  <c r="AF3877" i="12" s="1"/>
  <c r="H3830" i="12"/>
  <c r="AF3830" i="12" s="1"/>
  <c r="H3886" i="12"/>
  <c r="AF3886" i="12" s="1"/>
  <c r="H3878" i="12"/>
  <c r="AF3878" i="12" s="1"/>
  <c r="H3858" i="12"/>
  <c r="AF3858" i="12" s="1"/>
  <c r="H3927" i="12"/>
  <c r="AF3927" i="12" s="1"/>
  <c r="H3843" i="12"/>
  <c r="AF3843" i="12" s="1"/>
  <c r="H3894" i="12"/>
  <c r="AF3894" i="12" s="1"/>
  <c r="AF3895" i="12"/>
  <c r="H3930" i="12"/>
  <c r="AF3930" i="12" s="1"/>
  <c r="H3906" i="12"/>
  <c r="AF3906" i="12" s="1"/>
  <c r="H3929" i="12"/>
  <c r="AF3929" i="12" s="1"/>
  <c r="H3916" i="12"/>
  <c r="AF3916" i="12" s="1"/>
  <c r="AF3931" i="12"/>
  <c r="H3922" i="12"/>
  <c r="AF3922" i="12" s="1"/>
  <c r="H3862" i="12"/>
  <c r="AF3862" i="12" s="1"/>
  <c r="H3917" i="12"/>
  <c r="AF3917" i="12" s="1"/>
  <c r="H3908" i="12"/>
  <c r="AF3908" i="12" s="1"/>
  <c r="AF3902" i="12"/>
  <c r="H3880" i="12"/>
  <c r="AF3880" i="12" s="1"/>
  <c r="H3901" i="12"/>
  <c r="AF3901" i="12" s="1"/>
  <c r="H3905" i="12"/>
  <c r="AF3905" i="12" s="1"/>
  <c r="H3913" i="12"/>
  <c r="AF3913" i="12" s="1"/>
  <c r="H3888" i="12"/>
  <c r="AF3888" i="12" s="1"/>
  <c r="H3919" i="12"/>
  <c r="AF3919" i="12" s="1"/>
  <c r="H3873" i="12"/>
  <c r="AF3873" i="12" s="1"/>
  <c r="S212" i="12" l="1"/>
  <c r="T212" i="12" s="1"/>
  <c r="AB212" i="12" s="1"/>
  <c r="AC212" i="12" s="1"/>
  <c r="AD212" i="12" s="1"/>
  <c r="AA247" i="12"/>
  <c r="Z226" i="12"/>
  <c r="Z143" i="12"/>
  <c r="Z252" i="12"/>
  <c r="AA139" i="12"/>
  <c r="AA199" i="12"/>
  <c r="AA255" i="12"/>
  <c r="Z170" i="12"/>
  <c r="Z175" i="12"/>
  <c r="AA178" i="12"/>
  <c r="S167" i="12"/>
  <c r="T167" i="12" s="1"/>
  <c r="AB167" i="12" s="1"/>
  <c r="AC167" i="12" s="1"/>
  <c r="AD167" i="12" s="1"/>
  <c r="S674" i="12"/>
  <c r="T674" i="12" s="1"/>
  <c r="AB674" i="12" s="1"/>
  <c r="AC674" i="12" s="1"/>
  <c r="AD674" i="12" s="1"/>
  <c r="S887" i="12"/>
  <c r="T887" i="12" s="1"/>
  <c r="AB887" i="12" s="1"/>
  <c r="AC887" i="12" s="1"/>
  <c r="AD887" i="12" s="1"/>
  <c r="S440" i="12"/>
  <c r="T440" i="12" s="1"/>
  <c r="AB440" i="12" s="1"/>
  <c r="AC440" i="12" s="1"/>
  <c r="AD440" i="12" s="1"/>
  <c r="S1208" i="12"/>
  <c r="T1208" i="12" s="1"/>
  <c r="AB1208" i="12" s="1"/>
  <c r="AC1208" i="12" s="1"/>
  <c r="AD1208" i="12" s="1"/>
  <c r="S185" i="12"/>
  <c r="T185" i="12" s="1"/>
  <c r="AB185" i="12" s="1"/>
  <c r="AC185" i="12" s="1"/>
  <c r="AD185" i="12" s="1"/>
  <c r="S1649" i="12"/>
  <c r="T1649" i="12" s="1"/>
  <c r="AB1649" i="12" s="1"/>
  <c r="AC1649" i="12" s="1"/>
  <c r="AD1649" i="12" s="1"/>
  <c r="S320" i="12"/>
  <c r="T320" i="12" s="1"/>
  <c r="AB320" i="12" s="1"/>
  <c r="AC320" i="12" s="1"/>
  <c r="AD320" i="12" s="1"/>
  <c r="S217" i="12"/>
  <c r="T217" i="12" s="1"/>
  <c r="AB217" i="12" s="1"/>
  <c r="AC217" i="12" s="1"/>
  <c r="AD217" i="12" s="1"/>
  <c r="S495" i="12"/>
  <c r="T495" i="12" s="1"/>
  <c r="AB495" i="12" s="1"/>
  <c r="AC495" i="12" s="1"/>
  <c r="AD495" i="12" s="1"/>
  <c r="S143" i="12"/>
  <c r="T143" i="12" s="1"/>
  <c r="AB143" i="12" s="1"/>
  <c r="S701" i="12"/>
  <c r="T701" i="12" s="1"/>
  <c r="AB701" i="12" s="1"/>
  <c r="S191" i="12"/>
  <c r="T191" i="12" s="1"/>
  <c r="AB191" i="12" s="1"/>
  <c r="AC191" i="12" s="1"/>
  <c r="AD191" i="12" s="1"/>
  <c r="S451" i="12"/>
  <c r="T451" i="12" s="1"/>
  <c r="AB451" i="12" s="1"/>
  <c r="AC451" i="12" s="1"/>
  <c r="AD451" i="12" s="1"/>
  <c r="S365" i="12"/>
  <c r="T365" i="12" s="1"/>
  <c r="AB365" i="12" s="1"/>
  <c r="S808" i="12"/>
  <c r="T808" i="12" s="1"/>
  <c r="AB808" i="12" s="1"/>
  <c r="S1177" i="12"/>
  <c r="T1177" i="12" s="1"/>
  <c r="AB1177" i="12" s="1"/>
  <c r="S309" i="12"/>
  <c r="T309" i="12" s="1"/>
  <c r="AB309" i="12" s="1"/>
  <c r="AC309" i="12" s="1"/>
  <c r="AD309" i="12" s="1"/>
  <c r="S547" i="12"/>
  <c r="T547" i="12" s="1"/>
  <c r="AB547" i="12" s="1"/>
  <c r="AC547" i="12" s="1"/>
  <c r="AD547" i="12" s="1"/>
  <c r="S288" i="12"/>
  <c r="T288" i="12" s="1"/>
  <c r="AB288" i="12" s="1"/>
  <c r="AC288" i="12" s="1"/>
  <c r="AD288" i="12" s="1"/>
  <c r="S535" i="12"/>
  <c r="T535" i="12" s="1"/>
  <c r="AB535" i="12" s="1"/>
  <c r="AC535" i="12" s="1"/>
  <c r="AD535" i="12" s="1"/>
  <c r="S2736" i="12"/>
  <c r="T2736" i="12" s="1"/>
  <c r="AB2736" i="12" s="1"/>
  <c r="AC2736" i="12" s="1"/>
  <c r="AD2736" i="12" s="1"/>
  <c r="S171" i="12"/>
  <c r="T171" i="12" s="1"/>
  <c r="AB171" i="12" s="1"/>
  <c r="AC171" i="12" s="1"/>
  <c r="AD171" i="12" s="1"/>
  <c r="S724" i="12"/>
  <c r="T724" i="12" s="1"/>
  <c r="AB724" i="12" s="1"/>
  <c r="AC724" i="12" s="1"/>
  <c r="AD724" i="12" s="1"/>
  <c r="S521" i="12"/>
  <c r="T521" i="12" s="1"/>
  <c r="AB521" i="12" s="1"/>
  <c r="AC521" i="12" s="1"/>
  <c r="AD521" i="12" s="1"/>
  <c r="S875" i="12"/>
  <c r="T875" i="12" s="1"/>
  <c r="AB875" i="12" s="1"/>
  <c r="AC875" i="12" s="1"/>
  <c r="AD875" i="12" s="1"/>
  <c r="S152" i="12"/>
  <c r="T152" i="12" s="1"/>
  <c r="AB152" i="12" s="1"/>
  <c r="AC152" i="12" s="1"/>
  <c r="AD152" i="12" s="1"/>
  <c r="S461" i="12"/>
  <c r="T461" i="12" s="1"/>
  <c r="AB461" i="12" s="1"/>
  <c r="AC461" i="12" s="1"/>
  <c r="AD461" i="12" s="1"/>
  <c r="S310" i="12"/>
  <c r="T310" i="12" s="1"/>
  <c r="AB310" i="12" s="1"/>
  <c r="AC310" i="12" s="1"/>
  <c r="AD310" i="12" s="1"/>
  <c r="S510" i="12"/>
  <c r="T510" i="12" s="1"/>
  <c r="AB510" i="12" s="1"/>
  <c r="AC510" i="12" s="1"/>
  <c r="AD510" i="12" s="1"/>
  <c r="S979" i="12"/>
  <c r="T979" i="12" s="1"/>
  <c r="AB979" i="12" s="1"/>
  <c r="AC979" i="12" s="1"/>
  <c r="AD979" i="12" s="1"/>
  <c r="S256" i="12"/>
  <c r="T256" i="12" s="1"/>
  <c r="AB256" i="12" s="1"/>
  <c r="S154" i="12"/>
  <c r="T154" i="12" s="1"/>
  <c r="AB154" i="12" s="1"/>
  <c r="S338" i="12"/>
  <c r="T338" i="12" s="1"/>
  <c r="AB338" i="12" s="1"/>
  <c r="AC338" i="12" s="1"/>
  <c r="AD338" i="12" s="1"/>
  <c r="S590" i="12"/>
  <c r="T590" i="12" s="1"/>
  <c r="AB590" i="12" s="1"/>
  <c r="S1116" i="12"/>
  <c r="T1116" i="12" s="1"/>
  <c r="AB1116" i="12" s="1"/>
  <c r="S206" i="12"/>
  <c r="T206" i="12" s="1"/>
  <c r="AB206" i="12" s="1"/>
  <c r="S250" i="12"/>
  <c r="T250" i="12" s="1"/>
  <c r="AB250" i="12" s="1"/>
  <c r="AC250" i="12" s="1"/>
  <c r="AD250" i="12" s="1"/>
  <c r="S241" i="12"/>
  <c r="T241" i="12" s="1"/>
  <c r="AB241" i="12" s="1"/>
  <c r="AC241" i="12" s="1"/>
  <c r="AD241" i="12" s="1"/>
  <c r="S396" i="12"/>
  <c r="T396" i="12" s="1"/>
  <c r="AB396" i="12" s="1"/>
  <c r="S151" i="12"/>
  <c r="T151" i="12" s="1"/>
  <c r="AB151" i="12" s="1"/>
  <c r="AC151" i="12" s="1"/>
  <c r="AD151" i="12" s="1"/>
  <c r="S459" i="12"/>
  <c r="T459" i="12" s="1"/>
  <c r="AB459" i="12" s="1"/>
  <c r="AC459" i="12" s="1"/>
  <c r="AD459" i="12" s="1"/>
  <c r="S425" i="12"/>
  <c r="T425" i="12" s="1"/>
  <c r="AB425" i="12" s="1"/>
  <c r="AC425" i="12" s="1"/>
  <c r="AD425" i="12" s="1"/>
  <c r="S453" i="12"/>
  <c r="T453" i="12" s="1"/>
  <c r="AB453" i="12" s="1"/>
  <c r="AC453" i="12" s="1"/>
  <c r="AD453" i="12" s="1"/>
  <c r="S484" i="12"/>
  <c r="T484" i="12" s="1"/>
  <c r="AB484" i="12" s="1"/>
  <c r="AC484" i="12" s="1"/>
  <c r="AD484" i="12" s="1"/>
  <c r="S303" i="12"/>
  <c r="T303" i="12" s="1"/>
  <c r="AB303" i="12" s="1"/>
  <c r="AC303" i="12" s="1"/>
  <c r="AD303" i="12" s="1"/>
  <c r="S289" i="12"/>
  <c r="T289" i="12" s="1"/>
  <c r="AB289" i="12" s="1"/>
  <c r="AC289" i="12" s="1"/>
  <c r="AD289" i="12" s="1"/>
  <c r="S503" i="12"/>
  <c r="T503" i="12" s="1"/>
  <c r="AB503" i="12" s="1"/>
  <c r="AC503" i="12" s="1"/>
  <c r="AD503" i="12" s="1"/>
  <c r="S749" i="12"/>
  <c r="T749" i="12" s="1"/>
  <c r="AB749" i="12" s="1"/>
  <c r="AC749" i="12" s="1"/>
  <c r="AD749" i="12" s="1"/>
  <c r="S558" i="12"/>
  <c r="T558" i="12" s="1"/>
  <c r="AB558" i="12" s="1"/>
  <c r="AC558" i="12" s="1"/>
  <c r="AD558" i="12" s="1"/>
  <c r="S502" i="12"/>
  <c r="T502" i="12" s="1"/>
  <c r="AB502" i="12" s="1"/>
  <c r="S856" i="12"/>
  <c r="T856" i="12" s="1"/>
  <c r="AB856" i="12" s="1"/>
  <c r="S1185" i="12"/>
  <c r="T1185" i="12" s="1"/>
  <c r="AB1185" i="12" s="1"/>
  <c r="AC1185" i="12" s="1"/>
  <c r="AD1185" i="12" s="1"/>
  <c r="S1067" i="12"/>
  <c r="T1067" i="12" s="1"/>
  <c r="AB1067" i="12" s="1"/>
  <c r="AC1067" i="12" s="1"/>
  <c r="AD1067" i="12" s="1"/>
  <c r="S1871" i="12"/>
  <c r="T1871" i="12" s="1"/>
  <c r="AB1871" i="12" s="1"/>
  <c r="S234" i="12"/>
  <c r="T234" i="12" s="1"/>
  <c r="AB234" i="12" s="1"/>
  <c r="AC234" i="12" s="1"/>
  <c r="AD234" i="12" s="1"/>
  <c r="S372" i="12"/>
  <c r="T372" i="12" s="1"/>
  <c r="AB372" i="12" s="1"/>
  <c r="S345" i="12"/>
  <c r="T345" i="12" s="1"/>
  <c r="AB345" i="12" s="1"/>
  <c r="AC345" i="12" s="1"/>
  <c r="AD345" i="12" s="1"/>
  <c r="S265" i="12"/>
  <c r="T265" i="12" s="1"/>
  <c r="AB265" i="12" s="1"/>
  <c r="AC265" i="12" s="1"/>
  <c r="AD265" i="12" s="1"/>
  <c r="S271" i="12"/>
  <c r="T271" i="12" s="1"/>
  <c r="AB271" i="12" s="1"/>
  <c r="AC271" i="12" s="1"/>
  <c r="AD271" i="12" s="1"/>
  <c r="S391" i="12"/>
  <c r="T391" i="12" s="1"/>
  <c r="AB391" i="12" s="1"/>
  <c r="AC391" i="12" s="1"/>
  <c r="AD391" i="12" s="1"/>
  <c r="S398" i="12"/>
  <c r="T398" i="12" s="1"/>
  <c r="AB398" i="12" s="1"/>
  <c r="AC398" i="12" s="1"/>
  <c r="AD398" i="12" s="1"/>
  <c r="S579" i="12"/>
  <c r="T579" i="12" s="1"/>
  <c r="AB579" i="12" s="1"/>
  <c r="AC579" i="12" s="1"/>
  <c r="AD579" i="12" s="1"/>
  <c r="S205" i="12"/>
  <c r="T205" i="12" s="1"/>
  <c r="AB205" i="12" s="1"/>
  <c r="AC205" i="12" s="1"/>
  <c r="AD205" i="12" s="1"/>
  <c r="S417" i="12"/>
  <c r="T417" i="12" s="1"/>
  <c r="AB417" i="12" s="1"/>
  <c r="AC417" i="12" s="1"/>
  <c r="AD417" i="12" s="1"/>
  <c r="S270" i="12"/>
  <c r="T270" i="12" s="1"/>
  <c r="AB270" i="12" s="1"/>
  <c r="AC270" i="12" s="1"/>
  <c r="AD270" i="12" s="1"/>
  <c r="S664" i="12"/>
  <c r="T664" i="12" s="1"/>
  <c r="AB664" i="12" s="1"/>
  <c r="AC664" i="12" s="1"/>
  <c r="AD664" i="12" s="1"/>
  <c r="S560" i="12"/>
  <c r="T560" i="12" s="1"/>
  <c r="AB560" i="12" s="1"/>
  <c r="AC560" i="12" s="1"/>
  <c r="AD560" i="12" s="1"/>
  <c r="S688" i="12"/>
  <c r="T688" i="12" s="1"/>
  <c r="AB688" i="12" s="1"/>
  <c r="AC688" i="12" s="1"/>
  <c r="AD688" i="12" s="1"/>
  <c r="S627" i="12"/>
  <c r="T627" i="12" s="1"/>
  <c r="AB627" i="12" s="1"/>
  <c r="AC627" i="12" s="1"/>
  <c r="AD627" i="12" s="1"/>
  <c r="S765" i="12"/>
  <c r="T765" i="12" s="1"/>
  <c r="AB765" i="12" s="1"/>
  <c r="AC765" i="12" s="1"/>
  <c r="AD765" i="12" s="1"/>
  <c r="S1017" i="12"/>
  <c r="T1017" i="12" s="1"/>
  <c r="AB1017" i="12" s="1"/>
  <c r="S1325" i="12"/>
  <c r="T1325" i="12" s="1"/>
  <c r="AB1325" i="12" s="1"/>
  <c r="S2245" i="12"/>
  <c r="T2245" i="12" s="1"/>
  <c r="AB2245" i="12" s="1"/>
  <c r="S211" i="12"/>
  <c r="T211" i="12" s="1"/>
  <c r="AB211" i="12" s="1"/>
  <c r="S226" i="12"/>
  <c r="T226" i="12" s="1"/>
  <c r="AB226" i="12" s="1"/>
  <c r="S252" i="12"/>
  <c r="T252" i="12" s="1"/>
  <c r="AB252" i="12" s="1"/>
  <c r="AC252" i="12" s="1"/>
  <c r="AD252" i="12" s="1"/>
  <c r="S248" i="12"/>
  <c r="T248" i="12" s="1"/>
  <c r="AB248" i="12" s="1"/>
  <c r="AC248" i="12" s="1"/>
  <c r="AD248" i="12" s="1"/>
  <c r="S400" i="12"/>
  <c r="T400" i="12" s="1"/>
  <c r="AB400" i="12" s="1"/>
  <c r="AC400" i="12" s="1"/>
  <c r="AD400" i="12" s="1"/>
  <c r="S261" i="12"/>
  <c r="T261" i="12" s="1"/>
  <c r="AB261" i="12" s="1"/>
  <c r="AC261" i="12" s="1"/>
  <c r="AD261" i="12" s="1"/>
  <c r="S615" i="12"/>
  <c r="T615" i="12" s="1"/>
  <c r="AB615" i="12" s="1"/>
  <c r="AC615" i="12" s="1"/>
  <c r="AD615" i="12" s="1"/>
  <c r="S409" i="12"/>
  <c r="T409" i="12" s="1"/>
  <c r="AB409" i="12" s="1"/>
  <c r="AC409" i="12" s="1"/>
  <c r="AD409" i="12" s="1"/>
  <c r="S464" i="12"/>
  <c r="T464" i="12" s="1"/>
  <c r="AB464" i="12" s="1"/>
  <c r="AC464" i="12" s="1"/>
  <c r="AD464" i="12" s="1"/>
  <c r="S305" i="12"/>
  <c r="T305" i="12" s="1"/>
  <c r="AB305" i="12" s="1"/>
  <c r="AC305" i="12" s="1"/>
  <c r="AD305" i="12" s="1"/>
  <c r="S363" i="12"/>
  <c r="T363" i="12" s="1"/>
  <c r="AB363" i="12" s="1"/>
  <c r="AC363" i="12" s="1"/>
  <c r="AD363" i="12" s="1"/>
  <c r="S578" i="12"/>
  <c r="T578" i="12" s="1"/>
  <c r="AB578" i="12" s="1"/>
  <c r="AC578" i="12" s="1"/>
  <c r="AD578" i="12" s="1"/>
  <c r="S559" i="12"/>
  <c r="T559" i="12" s="1"/>
  <c r="AB559" i="12" s="1"/>
  <c r="AC559" i="12" s="1"/>
  <c r="AD559" i="12" s="1"/>
  <c r="S619" i="12"/>
  <c r="T619" i="12" s="1"/>
  <c r="AB619" i="12" s="1"/>
  <c r="AC619" i="12" s="1"/>
  <c r="AD619" i="12" s="1"/>
  <c r="S601" i="12"/>
  <c r="T601" i="12" s="1"/>
  <c r="AB601" i="12" s="1"/>
  <c r="AC601" i="12" s="1"/>
  <c r="AD601" i="12" s="1"/>
  <c r="S869" i="12"/>
  <c r="T869" i="12" s="1"/>
  <c r="AB869" i="12" s="1"/>
  <c r="AC869" i="12" s="1"/>
  <c r="AD869" i="12" s="1"/>
  <c r="S824" i="12"/>
  <c r="T824" i="12" s="1"/>
  <c r="AB824" i="12" s="1"/>
  <c r="AC824" i="12" s="1"/>
  <c r="AD824" i="12" s="1"/>
  <c r="S845" i="12"/>
  <c r="T845" i="12" s="1"/>
  <c r="AB845" i="12" s="1"/>
  <c r="S1462" i="12"/>
  <c r="T1462" i="12" s="1"/>
  <c r="AB1462" i="12" s="1"/>
  <c r="AC1462" i="12" s="1"/>
  <c r="AD1462" i="12" s="1"/>
  <c r="S210" i="12"/>
  <c r="T210" i="12" s="1"/>
  <c r="AB210" i="12" s="1"/>
  <c r="AC210" i="12" s="1"/>
  <c r="AD210" i="12" s="1"/>
  <c r="S243" i="12"/>
  <c r="T243" i="12" s="1"/>
  <c r="AB243" i="12" s="1"/>
  <c r="AC243" i="12" s="1"/>
  <c r="AD243" i="12" s="1"/>
  <c r="S199" i="12"/>
  <c r="T199" i="12" s="1"/>
  <c r="AB199" i="12" s="1"/>
  <c r="S251" i="12"/>
  <c r="T251" i="12" s="1"/>
  <c r="AB251" i="12" s="1"/>
  <c r="AC251" i="12" s="1"/>
  <c r="AD251" i="12" s="1"/>
  <c r="S253" i="12"/>
  <c r="T253" i="12" s="1"/>
  <c r="AB253" i="12" s="1"/>
  <c r="AC253" i="12" s="1"/>
  <c r="AD253" i="12" s="1"/>
  <c r="S209" i="12"/>
  <c r="T209" i="12" s="1"/>
  <c r="AB209" i="12" s="1"/>
  <c r="AC209" i="12" s="1"/>
  <c r="AD209" i="12" s="1"/>
  <c r="S230" i="12"/>
  <c r="T230" i="12" s="1"/>
  <c r="AB230" i="12" s="1"/>
  <c r="AC230" i="12" s="1"/>
  <c r="AD230" i="12" s="1"/>
  <c r="S422" i="12"/>
  <c r="T422" i="12" s="1"/>
  <c r="AB422" i="12" s="1"/>
  <c r="AC422" i="12" s="1"/>
  <c r="AD422" i="12" s="1"/>
  <c r="S383" i="12"/>
  <c r="T383" i="12" s="1"/>
  <c r="AB383" i="12" s="1"/>
  <c r="AC383" i="12" s="1"/>
  <c r="AD383" i="12" s="1"/>
  <c r="S306" i="12"/>
  <c r="T306" i="12" s="1"/>
  <c r="AB306" i="12" s="1"/>
  <c r="AC306" i="12" s="1"/>
  <c r="AD306" i="12" s="1"/>
  <c r="S327" i="12"/>
  <c r="T327" i="12" s="1"/>
  <c r="AB327" i="12" s="1"/>
  <c r="AC327" i="12" s="1"/>
  <c r="AD327" i="12" s="1"/>
  <c r="S831" i="12"/>
  <c r="T831" i="12" s="1"/>
  <c r="AB831" i="12" s="1"/>
  <c r="AC831" i="12" s="1"/>
  <c r="AD831" i="12" s="1"/>
  <c r="S682" i="12"/>
  <c r="T682" i="12" s="1"/>
  <c r="AB682" i="12" s="1"/>
  <c r="AC682" i="12" s="1"/>
  <c r="AD682" i="12" s="1"/>
  <c r="S625" i="12"/>
  <c r="T625" i="12" s="1"/>
  <c r="AB625" i="12" s="1"/>
  <c r="AC625" i="12" s="1"/>
  <c r="AD625" i="12" s="1"/>
  <c r="S609" i="12"/>
  <c r="T609" i="12" s="1"/>
  <c r="AB609" i="12" s="1"/>
  <c r="AC609" i="12" s="1"/>
  <c r="AD609" i="12" s="1"/>
  <c r="S697" i="12"/>
  <c r="T697" i="12" s="1"/>
  <c r="AB697" i="12" s="1"/>
  <c r="AC697" i="12" s="1"/>
  <c r="AD697" i="12" s="1"/>
  <c r="S853" i="12"/>
  <c r="T853" i="12" s="1"/>
  <c r="AB853" i="12" s="1"/>
  <c r="AC853" i="12" s="1"/>
  <c r="AD853" i="12" s="1"/>
  <c r="S1375" i="12"/>
  <c r="T1375" i="12" s="1"/>
  <c r="AB1375" i="12" s="1"/>
  <c r="AC1375" i="12" s="1"/>
  <c r="AD1375" i="12" s="1"/>
  <c r="S1286" i="12"/>
  <c r="T1286" i="12" s="1"/>
  <c r="AB1286" i="12" s="1"/>
  <c r="S262" i="12"/>
  <c r="T262" i="12" s="1"/>
  <c r="AB262" i="12" s="1"/>
  <c r="AC262" i="12" s="1"/>
  <c r="AD262" i="12" s="1"/>
  <c r="S144" i="12"/>
  <c r="T144" i="12" s="1"/>
  <c r="AB144" i="12" s="1"/>
  <c r="S164" i="12"/>
  <c r="T164" i="12" s="1"/>
  <c r="AB164" i="12" s="1"/>
  <c r="S198" i="12"/>
  <c r="T198" i="12" s="1"/>
  <c r="AB198" i="12" s="1"/>
  <c r="S412" i="12"/>
  <c r="T412" i="12" s="1"/>
  <c r="AB412" i="12" s="1"/>
  <c r="AC412" i="12" s="1"/>
  <c r="AD412" i="12" s="1"/>
  <c r="S404" i="12"/>
  <c r="T404" i="12" s="1"/>
  <c r="AB404" i="12" s="1"/>
  <c r="AC404" i="12" s="1"/>
  <c r="AD404" i="12" s="1"/>
  <c r="S462" i="12"/>
  <c r="T462" i="12" s="1"/>
  <c r="AB462" i="12" s="1"/>
  <c r="AC462" i="12" s="1"/>
  <c r="AD462" i="12" s="1"/>
  <c r="S319" i="12"/>
  <c r="T319" i="12" s="1"/>
  <c r="AB319" i="12" s="1"/>
  <c r="AC319" i="12" s="1"/>
  <c r="AD319" i="12" s="1"/>
  <c r="S146" i="12"/>
  <c r="T146" i="12" s="1"/>
  <c r="AB146" i="12" s="1"/>
  <c r="AC146" i="12" s="1"/>
  <c r="AD146" i="12" s="1"/>
  <c r="S281" i="12"/>
  <c r="T281" i="12" s="1"/>
  <c r="AB281" i="12" s="1"/>
  <c r="AC281" i="12" s="1"/>
  <c r="AD281" i="12" s="1"/>
  <c r="S438" i="12"/>
  <c r="T438" i="12" s="1"/>
  <c r="AB438" i="12" s="1"/>
  <c r="AC438" i="12" s="1"/>
  <c r="AD438" i="12" s="1"/>
  <c r="S607" i="12"/>
  <c r="T607" i="12" s="1"/>
  <c r="AB607" i="12" s="1"/>
  <c r="AC607" i="12" s="1"/>
  <c r="AD607" i="12" s="1"/>
  <c r="S528" i="12"/>
  <c r="T528" i="12" s="1"/>
  <c r="AB528" i="12" s="1"/>
  <c r="AC528" i="12" s="1"/>
  <c r="AD528" i="12" s="1"/>
  <c r="S342" i="12"/>
  <c r="T342" i="12" s="1"/>
  <c r="AB342" i="12" s="1"/>
  <c r="AC342" i="12" s="1"/>
  <c r="AD342" i="12" s="1"/>
  <c r="S470" i="12"/>
  <c r="T470" i="12" s="1"/>
  <c r="AB470" i="12" s="1"/>
  <c r="AC470" i="12" s="1"/>
  <c r="AD470" i="12" s="1"/>
  <c r="S901" i="12"/>
  <c r="T901" i="12" s="1"/>
  <c r="AB901" i="12" s="1"/>
  <c r="AC901" i="12" s="1"/>
  <c r="AD901" i="12" s="1"/>
  <c r="S867" i="12"/>
  <c r="T867" i="12" s="1"/>
  <c r="AB867" i="12" s="1"/>
  <c r="AC867" i="12" s="1"/>
  <c r="AD867" i="12" s="1"/>
  <c r="S910" i="12"/>
  <c r="T910" i="12" s="1"/>
  <c r="AB910" i="12" s="1"/>
  <c r="AC910" i="12" s="1"/>
  <c r="AD910" i="12" s="1"/>
  <c r="S1547" i="12"/>
  <c r="T1547" i="12" s="1"/>
  <c r="AB1547" i="12" s="1"/>
  <c r="AC1547" i="12" s="1"/>
  <c r="AD1547" i="12" s="1"/>
  <c r="S264" i="12"/>
  <c r="T264" i="12" s="1"/>
  <c r="AB264" i="12" s="1"/>
  <c r="S429" i="12"/>
  <c r="T429" i="12" s="1"/>
  <c r="AB429" i="12" s="1"/>
  <c r="S221" i="12"/>
  <c r="T221" i="12" s="1"/>
  <c r="AB221" i="12" s="1"/>
  <c r="S240" i="12"/>
  <c r="T240" i="12" s="1"/>
  <c r="AB240" i="12" s="1"/>
  <c r="AC240" i="12" s="1"/>
  <c r="AD240" i="12" s="1"/>
  <c r="S178" i="12"/>
  <c r="T178" i="12" s="1"/>
  <c r="AB178" i="12" s="1"/>
  <c r="S675" i="12"/>
  <c r="T675" i="12" s="1"/>
  <c r="AB675" i="12" s="1"/>
  <c r="S480" i="12"/>
  <c r="T480" i="12" s="1"/>
  <c r="AB480" i="12" s="1"/>
  <c r="AC480" i="12" s="1"/>
  <c r="AD480" i="12" s="1"/>
  <c r="S280" i="12"/>
  <c r="T280" i="12" s="1"/>
  <c r="AB280" i="12" s="1"/>
  <c r="AC280" i="12" s="1"/>
  <c r="AD280" i="12" s="1"/>
  <c r="S273" i="12"/>
  <c r="T273" i="12" s="1"/>
  <c r="AB273" i="12" s="1"/>
  <c r="AC273" i="12" s="1"/>
  <c r="AD273" i="12" s="1"/>
  <c r="S539" i="12"/>
  <c r="T539" i="12" s="1"/>
  <c r="AB539" i="12" s="1"/>
  <c r="AC539" i="12" s="1"/>
  <c r="AD539" i="12" s="1"/>
  <c r="S571" i="12"/>
  <c r="T571" i="12" s="1"/>
  <c r="AB571" i="12" s="1"/>
  <c r="AC571" i="12" s="1"/>
  <c r="AD571" i="12" s="1"/>
  <c r="S693" i="12"/>
  <c r="T693" i="12" s="1"/>
  <c r="AB693" i="12" s="1"/>
  <c r="AC693" i="12" s="1"/>
  <c r="AD693" i="12" s="1"/>
  <c r="S1007" i="12"/>
  <c r="T1007" i="12" s="1"/>
  <c r="AB1007" i="12" s="1"/>
  <c r="AC1007" i="12" s="1"/>
  <c r="AD1007" i="12" s="1"/>
  <c r="S460" i="12"/>
  <c r="T460" i="12" s="1"/>
  <c r="AB460" i="12" s="1"/>
  <c r="AC460" i="12" s="1"/>
  <c r="AD460" i="12" s="1"/>
  <c r="S509" i="12"/>
  <c r="T509" i="12" s="1"/>
  <c r="AB509" i="12" s="1"/>
  <c r="AC509" i="12" s="1"/>
  <c r="AD509" i="12" s="1"/>
  <c r="S788" i="12"/>
  <c r="T788" i="12" s="1"/>
  <c r="AB788" i="12" s="1"/>
  <c r="AC788" i="12" s="1"/>
  <c r="AD788" i="12" s="1"/>
  <c r="S974" i="12"/>
  <c r="T974" i="12" s="1"/>
  <c r="AB974" i="12" s="1"/>
  <c r="AC974" i="12" s="1"/>
  <c r="AD974" i="12" s="1"/>
  <c r="S992" i="12"/>
  <c r="T992" i="12" s="1"/>
  <c r="AB992" i="12" s="1"/>
  <c r="AC992" i="12" s="1"/>
  <c r="AD992" i="12" s="1"/>
  <c r="S1508" i="12"/>
  <c r="T1508" i="12" s="1"/>
  <c r="AB1508" i="12" s="1"/>
  <c r="AC1508" i="12" s="1"/>
  <c r="AD1508" i="12" s="1"/>
  <c r="S213" i="12"/>
  <c r="T213" i="12" s="1"/>
  <c r="AB213" i="12" s="1"/>
  <c r="AC213" i="12" s="1"/>
  <c r="AD213" i="12" s="1"/>
  <c r="S175" i="12"/>
  <c r="T175" i="12" s="1"/>
  <c r="AB175" i="12" s="1"/>
  <c r="S246" i="12"/>
  <c r="T246" i="12" s="1"/>
  <c r="AB246" i="12" s="1"/>
  <c r="S308" i="12"/>
  <c r="T308" i="12" s="1"/>
  <c r="AB308" i="12" s="1"/>
  <c r="AC308" i="12" s="1"/>
  <c r="AD308" i="12" s="1"/>
  <c r="S174" i="12"/>
  <c r="T174" i="12" s="1"/>
  <c r="AB174" i="12" s="1"/>
  <c r="S298" i="12"/>
  <c r="T298" i="12" s="1"/>
  <c r="AB298" i="12" s="1"/>
  <c r="S160" i="12"/>
  <c r="T160" i="12" s="1"/>
  <c r="AB160" i="12" s="1"/>
  <c r="AC160" i="12" s="1"/>
  <c r="AD160" i="12" s="1"/>
  <c r="S864" i="12"/>
  <c r="T864" i="12" s="1"/>
  <c r="AB864" i="12" s="1"/>
  <c r="S334" i="12"/>
  <c r="T334" i="12" s="1"/>
  <c r="AB334" i="12" s="1"/>
  <c r="AC334" i="12" s="1"/>
  <c r="AD334" i="12" s="1"/>
  <c r="S222" i="12"/>
  <c r="T222" i="12" s="1"/>
  <c r="AB222" i="12" s="1"/>
  <c r="AC222" i="12" s="1"/>
  <c r="AD222" i="12" s="1"/>
  <c r="S351" i="12"/>
  <c r="T351" i="12" s="1"/>
  <c r="AB351" i="12" s="1"/>
  <c r="AC351" i="12" s="1"/>
  <c r="AD351" i="12" s="1"/>
  <c r="S481" i="12"/>
  <c r="T481" i="12" s="1"/>
  <c r="AB481" i="12" s="1"/>
  <c r="AC481" i="12" s="1"/>
  <c r="AD481" i="12" s="1"/>
  <c r="S413" i="12"/>
  <c r="T413" i="12" s="1"/>
  <c r="AB413" i="12" s="1"/>
  <c r="AC413" i="12" s="1"/>
  <c r="AD413" i="12" s="1"/>
  <c r="S370" i="12"/>
  <c r="T370" i="12" s="1"/>
  <c r="AB370" i="12" s="1"/>
  <c r="AC370" i="12" s="1"/>
  <c r="AD370" i="12" s="1"/>
  <c r="S329" i="12"/>
  <c r="T329" i="12" s="1"/>
  <c r="AB329" i="12" s="1"/>
  <c r="AC329" i="12" s="1"/>
  <c r="AD329" i="12" s="1"/>
  <c r="S356" i="12"/>
  <c r="T356" i="12" s="1"/>
  <c r="AB356" i="12" s="1"/>
  <c r="AC356" i="12" s="1"/>
  <c r="AD356" i="12" s="1"/>
  <c r="S267" i="12"/>
  <c r="T267" i="12" s="1"/>
  <c r="AB267" i="12" s="1"/>
  <c r="AC267" i="12" s="1"/>
  <c r="AD267" i="12" s="1"/>
  <c r="S165" i="12"/>
  <c r="T165" i="12" s="1"/>
  <c r="AB165" i="12" s="1"/>
  <c r="AC165" i="12" s="1"/>
  <c r="AD165" i="12" s="1"/>
  <c r="S427" i="12"/>
  <c r="T427" i="12" s="1"/>
  <c r="AB427" i="12" s="1"/>
  <c r="AC427" i="12" s="1"/>
  <c r="AD427" i="12" s="1"/>
  <c r="S431" i="12"/>
  <c r="T431" i="12" s="1"/>
  <c r="AB431" i="12" s="1"/>
  <c r="AC431" i="12" s="1"/>
  <c r="AD431" i="12" s="1"/>
  <c r="S317" i="12"/>
  <c r="T317" i="12" s="1"/>
  <c r="AB317" i="12" s="1"/>
  <c r="AC317" i="12" s="1"/>
  <c r="AD317" i="12" s="1"/>
  <c r="S318" i="12"/>
  <c r="T318" i="12" s="1"/>
  <c r="AB318" i="12" s="1"/>
  <c r="S685" i="12"/>
  <c r="T685" i="12" s="1"/>
  <c r="AB685" i="12" s="1"/>
  <c r="AC685" i="12" s="1"/>
  <c r="AD685" i="12" s="1"/>
  <c r="S652" i="12"/>
  <c r="T652" i="12" s="1"/>
  <c r="AB652" i="12" s="1"/>
  <c r="S575" i="12"/>
  <c r="T575" i="12" s="1"/>
  <c r="AB575" i="12" s="1"/>
  <c r="AC575" i="12" s="1"/>
  <c r="AD575" i="12" s="1"/>
  <c r="S768" i="12"/>
  <c r="T768" i="12" s="1"/>
  <c r="AB768" i="12" s="1"/>
  <c r="S793" i="12"/>
  <c r="T793" i="12" s="1"/>
  <c r="AB793" i="12" s="1"/>
  <c r="S744" i="12"/>
  <c r="T744" i="12" s="1"/>
  <c r="AB744" i="12" s="1"/>
  <c r="AC744" i="12" s="1"/>
  <c r="AD744" i="12" s="1"/>
  <c r="S670" i="12"/>
  <c r="T670" i="12" s="1"/>
  <c r="AB670" i="12" s="1"/>
  <c r="AC670" i="12" s="1"/>
  <c r="AD670" i="12" s="1"/>
  <c r="S769" i="12"/>
  <c r="T769" i="12" s="1"/>
  <c r="AB769" i="12" s="1"/>
  <c r="AC769" i="12" s="1"/>
  <c r="AD769" i="12" s="1"/>
  <c r="S616" i="12"/>
  <c r="T616" i="12" s="1"/>
  <c r="AB616" i="12" s="1"/>
  <c r="AC616" i="12" s="1"/>
  <c r="AD616" i="12" s="1"/>
  <c r="S594" i="12"/>
  <c r="T594" i="12" s="1"/>
  <c r="AB594" i="12" s="1"/>
  <c r="AC594" i="12" s="1"/>
  <c r="AD594" i="12" s="1"/>
  <c r="S739" i="12"/>
  <c r="T739" i="12" s="1"/>
  <c r="AB739" i="12" s="1"/>
  <c r="AC739" i="12" s="1"/>
  <c r="AD739" i="12" s="1"/>
  <c r="S665" i="12"/>
  <c r="T665" i="12" s="1"/>
  <c r="AB665" i="12" s="1"/>
  <c r="AC665" i="12" s="1"/>
  <c r="AD665" i="12" s="1"/>
  <c r="S957" i="12"/>
  <c r="T957" i="12" s="1"/>
  <c r="AB957" i="12" s="1"/>
  <c r="AC957" i="12" s="1"/>
  <c r="AD957" i="12" s="1"/>
  <c r="S987" i="12"/>
  <c r="T987" i="12" s="1"/>
  <c r="AB987" i="12" s="1"/>
  <c r="AC987" i="12" s="1"/>
  <c r="AD987" i="12" s="1"/>
  <c r="S836" i="12"/>
  <c r="T836" i="12" s="1"/>
  <c r="AB836" i="12" s="1"/>
  <c r="AC836" i="12" s="1"/>
  <c r="AD836" i="12" s="1"/>
  <c r="S1307" i="12"/>
  <c r="T1307" i="12" s="1"/>
  <c r="AB1307" i="12" s="1"/>
  <c r="AC1307" i="12" s="1"/>
  <c r="AD1307" i="12" s="1"/>
  <c r="S1392" i="12"/>
  <c r="T1392" i="12" s="1"/>
  <c r="AB1392" i="12" s="1"/>
  <c r="AC1392" i="12" s="1"/>
  <c r="AD1392" i="12" s="1"/>
  <c r="S1454" i="12"/>
  <c r="T1454" i="12" s="1"/>
  <c r="AB1454" i="12" s="1"/>
  <c r="AC1454" i="12" s="1"/>
  <c r="AD1454" i="12" s="1"/>
  <c r="S1915" i="12"/>
  <c r="T1915" i="12" s="1"/>
  <c r="AB1915" i="12" s="1"/>
  <c r="AC1915" i="12" s="1"/>
  <c r="AD1915" i="12" s="1"/>
  <c r="S192" i="12"/>
  <c r="T192" i="12" s="1"/>
  <c r="AB192" i="12" s="1"/>
  <c r="S435" i="12"/>
  <c r="T435" i="12" s="1"/>
  <c r="AB435" i="12" s="1"/>
  <c r="AC435" i="12" s="1"/>
  <c r="AD435" i="12" s="1"/>
  <c r="S156" i="12"/>
  <c r="T156" i="12" s="1"/>
  <c r="AB156" i="12" s="1"/>
  <c r="S195" i="12"/>
  <c r="T195" i="12" s="1"/>
  <c r="AB195" i="12" s="1"/>
  <c r="S604" i="12"/>
  <c r="T604" i="12" s="1"/>
  <c r="AB604" i="12" s="1"/>
  <c r="S176" i="12"/>
  <c r="T176" i="12" s="1"/>
  <c r="AB176" i="12" s="1"/>
  <c r="S436" i="12"/>
  <c r="T436" i="12" s="1"/>
  <c r="AB436" i="12" s="1"/>
  <c r="AC436" i="12" s="1"/>
  <c r="AD436" i="12" s="1"/>
  <c r="S153" i="12"/>
  <c r="T153" i="12" s="1"/>
  <c r="AB153" i="12" s="1"/>
  <c r="AC153" i="12" s="1"/>
  <c r="AD153" i="12" s="1"/>
  <c r="S157" i="12"/>
  <c r="T157" i="12" s="1"/>
  <c r="AB157" i="12" s="1"/>
  <c r="AC157" i="12" s="1"/>
  <c r="AD157" i="12" s="1"/>
  <c r="S520" i="12"/>
  <c r="T520" i="12" s="1"/>
  <c r="AB520" i="12" s="1"/>
  <c r="AC520" i="12" s="1"/>
  <c r="AD520" i="12" s="1"/>
  <c r="S458" i="12"/>
  <c r="T458" i="12" s="1"/>
  <c r="AB458" i="12" s="1"/>
  <c r="AC458" i="12" s="1"/>
  <c r="AD458" i="12" s="1"/>
  <c r="S382" i="12"/>
  <c r="T382" i="12" s="1"/>
  <c r="AB382" i="12" s="1"/>
  <c r="AC382" i="12" s="1"/>
  <c r="AD382" i="12" s="1"/>
  <c r="S301" i="12"/>
  <c r="T301" i="12" s="1"/>
  <c r="AB301" i="12" s="1"/>
  <c r="AC301" i="12" s="1"/>
  <c r="AD301" i="12" s="1"/>
  <c r="S379" i="12"/>
  <c r="T379" i="12" s="1"/>
  <c r="AB379" i="12" s="1"/>
  <c r="AC379" i="12" s="1"/>
  <c r="AD379" i="12" s="1"/>
  <c r="S603" i="12"/>
  <c r="T603" i="12" s="1"/>
  <c r="AB603" i="12" s="1"/>
  <c r="AC603" i="12" s="1"/>
  <c r="AD603" i="12" s="1"/>
  <c r="S410" i="12"/>
  <c r="T410" i="12" s="1"/>
  <c r="AB410" i="12" s="1"/>
  <c r="AC410" i="12" s="1"/>
  <c r="AD410" i="12" s="1"/>
  <c r="S485" i="12"/>
  <c r="T485" i="12" s="1"/>
  <c r="AB485" i="12" s="1"/>
  <c r="AC485" i="12" s="1"/>
  <c r="AD485" i="12" s="1"/>
  <c r="S532" i="12"/>
  <c r="T532" i="12" s="1"/>
  <c r="AB532" i="12" s="1"/>
  <c r="AC532" i="12" s="1"/>
  <c r="AD532" i="12" s="1"/>
  <c r="S166" i="12"/>
  <c r="T166" i="12" s="1"/>
  <c r="AB166" i="12" s="1"/>
  <c r="AC166" i="12" s="1"/>
  <c r="AD166" i="12" s="1"/>
  <c r="S386" i="12"/>
  <c r="T386" i="12" s="1"/>
  <c r="AB386" i="12" s="1"/>
  <c r="S420" i="12"/>
  <c r="T420" i="12" s="1"/>
  <c r="AB420" i="12" s="1"/>
  <c r="S608" i="12"/>
  <c r="T608" i="12" s="1"/>
  <c r="AB608" i="12" s="1"/>
  <c r="S437" i="12"/>
  <c r="T437" i="12" s="1"/>
  <c r="AB437" i="12" s="1"/>
  <c r="S522" i="12"/>
  <c r="T522" i="12" s="1"/>
  <c r="AB522" i="12" s="1"/>
  <c r="AC522" i="12" s="1"/>
  <c r="AD522" i="12" s="1"/>
  <c r="S284" i="12"/>
  <c r="T284" i="12" s="1"/>
  <c r="AB284" i="12" s="1"/>
  <c r="S671" i="12"/>
  <c r="T671" i="12" s="1"/>
  <c r="AB671" i="12" s="1"/>
  <c r="AC671" i="12" s="1"/>
  <c r="AD671" i="12" s="1"/>
  <c r="S307" i="12"/>
  <c r="T307" i="12" s="1"/>
  <c r="AB307" i="12" s="1"/>
  <c r="AC307" i="12" s="1"/>
  <c r="AD307" i="12" s="1"/>
  <c r="S375" i="12"/>
  <c r="T375" i="12" s="1"/>
  <c r="AB375" i="12" s="1"/>
  <c r="AC375" i="12" s="1"/>
  <c r="AD375" i="12" s="1"/>
  <c r="S418" i="12"/>
  <c r="T418" i="12" s="1"/>
  <c r="AB418" i="12" s="1"/>
  <c r="AC418" i="12" s="1"/>
  <c r="AD418" i="12" s="1"/>
  <c r="S809" i="12"/>
  <c r="T809" i="12" s="1"/>
  <c r="AB809" i="12" s="1"/>
  <c r="AC809" i="12" s="1"/>
  <c r="AD809" i="12" s="1"/>
  <c r="S735" i="12"/>
  <c r="T735" i="12" s="1"/>
  <c r="AB735" i="12" s="1"/>
  <c r="AC735" i="12" s="1"/>
  <c r="AD735" i="12" s="1"/>
  <c r="S891" i="12"/>
  <c r="T891" i="12" s="1"/>
  <c r="AB891" i="12" s="1"/>
  <c r="AC891" i="12" s="1"/>
  <c r="AD891" i="12" s="1"/>
  <c r="S846" i="12"/>
  <c r="T846" i="12" s="1"/>
  <c r="AB846" i="12" s="1"/>
  <c r="AC846" i="12" s="1"/>
  <c r="AD846" i="12" s="1"/>
  <c r="S895" i="12"/>
  <c r="T895" i="12" s="1"/>
  <c r="AB895" i="12" s="1"/>
  <c r="AC895" i="12" s="1"/>
  <c r="AD895" i="12" s="1"/>
  <c r="S955" i="12"/>
  <c r="T955" i="12" s="1"/>
  <c r="AB955" i="12" s="1"/>
  <c r="AC955" i="12" s="1"/>
  <c r="AD955" i="12" s="1"/>
  <c r="S977" i="12"/>
  <c r="T977" i="12" s="1"/>
  <c r="AB977" i="12" s="1"/>
  <c r="AC977" i="12" s="1"/>
  <c r="AD977" i="12" s="1"/>
  <c r="S994" i="12"/>
  <c r="T994" i="12" s="1"/>
  <c r="AB994" i="12" s="1"/>
  <c r="AC994" i="12" s="1"/>
  <c r="AD994" i="12" s="1"/>
  <c r="S1237" i="12"/>
  <c r="T1237" i="12" s="1"/>
  <c r="AB1237" i="12" s="1"/>
  <c r="AC1237" i="12" s="1"/>
  <c r="AD1237" i="12" s="1"/>
  <c r="S1261" i="12"/>
  <c r="T1261" i="12" s="1"/>
  <c r="AB1261" i="12" s="1"/>
  <c r="AC1261" i="12" s="1"/>
  <c r="AD1261" i="12" s="1"/>
  <c r="S1651" i="12"/>
  <c r="T1651" i="12" s="1"/>
  <c r="AB1651" i="12" s="1"/>
  <c r="AC1651" i="12" s="1"/>
  <c r="AD1651" i="12" s="1"/>
  <c r="S189" i="12"/>
  <c r="T189" i="12" s="1"/>
  <c r="AB189" i="12" s="1"/>
  <c r="S173" i="12"/>
  <c r="T173" i="12" s="1"/>
  <c r="AB173" i="12" s="1"/>
  <c r="S161" i="12"/>
  <c r="T161" i="12" s="1"/>
  <c r="AB161" i="12" s="1"/>
  <c r="S488" i="12"/>
  <c r="T488" i="12" s="1"/>
  <c r="AB488" i="12" s="1"/>
  <c r="S381" i="12"/>
  <c r="T381" i="12" s="1"/>
  <c r="AB381" i="12" s="1"/>
  <c r="S228" i="12"/>
  <c r="T228" i="12" s="1"/>
  <c r="AB228" i="12" s="1"/>
  <c r="S184" i="12"/>
  <c r="T184" i="12" s="1"/>
  <c r="AB184" i="12" s="1"/>
  <c r="AC184" i="12" s="1"/>
  <c r="AD184" i="12" s="1"/>
  <c r="S324" i="12"/>
  <c r="T324" i="12" s="1"/>
  <c r="AB324" i="12" s="1"/>
  <c r="AC324" i="12" s="1"/>
  <c r="AD324" i="12" s="1"/>
  <c r="S245" i="12"/>
  <c r="T245" i="12" s="1"/>
  <c r="AB245" i="12" s="1"/>
  <c r="AC245" i="12" s="1"/>
  <c r="AD245" i="12" s="1"/>
  <c r="S216" i="12"/>
  <c r="T216" i="12" s="1"/>
  <c r="AB216" i="12" s="1"/>
  <c r="AC216" i="12" s="1"/>
  <c r="AD216" i="12" s="1"/>
  <c r="S346" i="12"/>
  <c r="T346" i="12" s="1"/>
  <c r="AB346" i="12" s="1"/>
  <c r="AC346" i="12" s="1"/>
  <c r="AD346" i="12" s="1"/>
  <c r="S364" i="12"/>
  <c r="T364" i="12" s="1"/>
  <c r="AB364" i="12" s="1"/>
  <c r="AC364" i="12" s="1"/>
  <c r="AD364" i="12" s="1"/>
  <c r="S341" i="12"/>
  <c r="T341" i="12" s="1"/>
  <c r="AB341" i="12" s="1"/>
  <c r="AC341" i="12" s="1"/>
  <c r="AD341" i="12" s="1"/>
  <c r="S407" i="12"/>
  <c r="T407" i="12" s="1"/>
  <c r="AB407" i="12" s="1"/>
  <c r="AC407" i="12" s="1"/>
  <c r="AD407" i="12" s="1"/>
  <c r="S290" i="12"/>
  <c r="T290" i="12" s="1"/>
  <c r="AB290" i="12" s="1"/>
  <c r="AC290" i="12" s="1"/>
  <c r="AD290" i="12" s="1"/>
  <c r="S360" i="12"/>
  <c r="T360" i="12" s="1"/>
  <c r="AB360" i="12" s="1"/>
  <c r="AC360" i="12" s="1"/>
  <c r="AD360" i="12" s="1"/>
  <c r="S445" i="12"/>
  <c r="T445" i="12" s="1"/>
  <c r="AB445" i="12" s="1"/>
  <c r="AC445" i="12" s="1"/>
  <c r="AD445" i="12" s="1"/>
  <c r="S441" i="12"/>
  <c r="T441" i="12" s="1"/>
  <c r="AB441" i="12" s="1"/>
  <c r="AC441" i="12" s="1"/>
  <c r="AD441" i="12" s="1"/>
  <c r="S224" i="12"/>
  <c r="T224" i="12" s="1"/>
  <c r="AB224" i="12" s="1"/>
  <c r="AC224" i="12" s="1"/>
  <c r="AD224" i="12" s="1"/>
  <c r="S567" i="12"/>
  <c r="T567" i="12" s="1"/>
  <c r="AB567" i="12" s="1"/>
  <c r="AC567" i="12" s="1"/>
  <c r="AD567" i="12" s="1"/>
  <c r="S617" i="12"/>
  <c r="T617" i="12" s="1"/>
  <c r="AB617" i="12" s="1"/>
  <c r="S340" i="12"/>
  <c r="T340" i="12" s="1"/>
  <c r="AB340" i="12" s="1"/>
  <c r="S656" i="12"/>
  <c r="T656" i="12" s="1"/>
  <c r="AB656" i="12" s="1"/>
  <c r="S593" i="12"/>
  <c r="T593" i="12" s="1"/>
  <c r="AB593" i="12" s="1"/>
  <c r="AC593" i="12" s="1"/>
  <c r="AD593" i="12" s="1"/>
  <c r="S852" i="12"/>
  <c r="T852" i="12" s="1"/>
  <c r="AB852" i="12" s="1"/>
  <c r="S580" i="12"/>
  <c r="T580" i="12" s="1"/>
  <c r="AB580" i="12" s="1"/>
  <c r="AC580" i="12" s="1"/>
  <c r="AD580" i="12" s="1"/>
  <c r="S595" i="12"/>
  <c r="T595" i="12" s="1"/>
  <c r="AB595" i="12" s="1"/>
  <c r="S542" i="12"/>
  <c r="T542" i="12" s="1"/>
  <c r="AB542" i="12" s="1"/>
  <c r="AC542" i="12" s="1"/>
  <c r="AD542" i="12" s="1"/>
  <c r="S282" i="12"/>
  <c r="T282" i="12" s="1"/>
  <c r="AB282" i="12" s="1"/>
  <c r="AC282" i="12" s="1"/>
  <c r="AD282" i="12" s="1"/>
  <c r="S646" i="12"/>
  <c r="T646" i="12" s="1"/>
  <c r="AB646" i="12" s="1"/>
  <c r="AC646" i="12" s="1"/>
  <c r="AD646" i="12" s="1"/>
  <c r="S742" i="12"/>
  <c r="T742" i="12" s="1"/>
  <c r="AB742" i="12" s="1"/>
  <c r="AC742" i="12" s="1"/>
  <c r="AD742" i="12" s="1"/>
  <c r="S518" i="12"/>
  <c r="T518" i="12" s="1"/>
  <c r="AB518" i="12" s="1"/>
  <c r="AC518" i="12" s="1"/>
  <c r="AD518" i="12" s="1"/>
  <c r="S844" i="12"/>
  <c r="T844" i="12" s="1"/>
  <c r="AB844" i="12" s="1"/>
  <c r="AC844" i="12" s="1"/>
  <c r="AD844" i="12" s="1"/>
  <c r="S799" i="12"/>
  <c r="T799" i="12" s="1"/>
  <c r="AB799" i="12" s="1"/>
  <c r="AC799" i="12" s="1"/>
  <c r="AD799" i="12" s="1"/>
  <c r="S980" i="12"/>
  <c r="T980" i="12" s="1"/>
  <c r="AB980" i="12" s="1"/>
  <c r="AC980" i="12" s="1"/>
  <c r="AD980" i="12" s="1"/>
  <c r="S813" i="12"/>
  <c r="T813" i="12" s="1"/>
  <c r="AB813" i="12" s="1"/>
  <c r="AC813" i="12" s="1"/>
  <c r="AD813" i="12" s="1"/>
  <c r="S1099" i="12"/>
  <c r="T1099" i="12" s="1"/>
  <c r="AB1099" i="12" s="1"/>
  <c r="AC1099" i="12" s="1"/>
  <c r="AD1099" i="12" s="1"/>
  <c r="S1186" i="12"/>
  <c r="T1186" i="12" s="1"/>
  <c r="AB1186" i="12" s="1"/>
  <c r="AC1186" i="12" s="1"/>
  <c r="AD1186" i="12" s="1"/>
  <c r="S1263" i="12"/>
  <c r="T1263" i="12" s="1"/>
  <c r="AB1263" i="12" s="1"/>
  <c r="AC1263" i="12" s="1"/>
  <c r="AD1263" i="12" s="1"/>
  <c r="S1628" i="12"/>
  <c r="T1628" i="12" s="1"/>
  <c r="AB1628" i="12" s="1"/>
  <c r="AC1628" i="12" s="1"/>
  <c r="AD1628" i="12" s="1"/>
  <c r="S315" i="12"/>
  <c r="T315" i="12" s="1"/>
  <c r="AB315" i="12" s="1"/>
  <c r="S204" i="12"/>
  <c r="T204" i="12" s="1"/>
  <c r="AB204" i="12" s="1"/>
  <c r="S135" i="12"/>
  <c r="T135" i="12" s="1"/>
  <c r="AB135" i="12" s="1"/>
  <c r="AC135" i="12" s="1"/>
  <c r="AD135" i="12" s="1"/>
  <c r="S388" i="12"/>
  <c r="T388" i="12" s="1"/>
  <c r="AB388" i="12" s="1"/>
  <c r="S162" i="12"/>
  <c r="T162" i="12" s="1"/>
  <c r="AB162" i="12" s="1"/>
  <c r="S145" i="12"/>
  <c r="T145" i="12" s="1"/>
  <c r="AB145" i="12" s="1"/>
  <c r="AC145" i="12" s="1"/>
  <c r="AD145" i="12" s="1"/>
  <c r="S168" i="12"/>
  <c r="T168" i="12" s="1"/>
  <c r="AB168" i="12" s="1"/>
  <c r="AC168" i="12" s="1"/>
  <c r="AD168" i="12" s="1"/>
  <c r="S236" i="12"/>
  <c r="T236" i="12" s="1"/>
  <c r="AB236" i="12" s="1"/>
  <c r="AC236" i="12" s="1"/>
  <c r="AD236" i="12" s="1"/>
  <c r="S200" i="12"/>
  <c r="T200" i="12" s="1"/>
  <c r="AB200" i="12" s="1"/>
  <c r="AC200" i="12" s="1"/>
  <c r="AD200" i="12" s="1"/>
  <c r="S378" i="12"/>
  <c r="T378" i="12" s="1"/>
  <c r="AB378" i="12" s="1"/>
  <c r="AC378" i="12" s="1"/>
  <c r="AD378" i="12" s="1"/>
  <c r="S392" i="12"/>
  <c r="T392" i="12" s="1"/>
  <c r="AB392" i="12" s="1"/>
  <c r="AC392" i="12" s="1"/>
  <c r="AD392" i="12" s="1"/>
  <c r="S357" i="12"/>
  <c r="T357" i="12" s="1"/>
  <c r="AB357" i="12" s="1"/>
  <c r="AC357" i="12" s="1"/>
  <c r="AD357" i="12" s="1"/>
  <c r="S448" i="12"/>
  <c r="T448" i="12" s="1"/>
  <c r="AB448" i="12" s="1"/>
  <c r="AC448" i="12" s="1"/>
  <c r="AD448" i="12" s="1"/>
  <c r="S433" i="12"/>
  <c r="T433" i="12" s="1"/>
  <c r="AB433" i="12" s="1"/>
  <c r="AC433" i="12" s="1"/>
  <c r="AD433" i="12" s="1"/>
  <c r="S467" i="12"/>
  <c r="T467" i="12" s="1"/>
  <c r="AB467" i="12" s="1"/>
  <c r="AC467" i="12" s="1"/>
  <c r="AD467" i="12" s="1"/>
  <c r="S367" i="12"/>
  <c r="T367" i="12" s="1"/>
  <c r="AB367" i="12" s="1"/>
  <c r="AC367" i="12" s="1"/>
  <c r="AD367" i="12" s="1"/>
  <c r="S599" i="12"/>
  <c r="T599" i="12" s="1"/>
  <c r="AB599" i="12" s="1"/>
  <c r="AC599" i="12" s="1"/>
  <c r="AD599" i="12" s="1"/>
  <c r="S471" i="12"/>
  <c r="T471" i="12" s="1"/>
  <c r="AB471" i="12" s="1"/>
  <c r="AC471" i="12" s="1"/>
  <c r="AD471" i="12" s="1"/>
  <c r="S141" i="12"/>
  <c r="T141" i="12" s="1"/>
  <c r="AB141" i="12" s="1"/>
  <c r="AC141" i="12" s="1"/>
  <c r="AD141" i="12" s="1"/>
  <c r="S371" i="12"/>
  <c r="T371" i="12" s="1"/>
  <c r="AB371" i="12" s="1"/>
  <c r="AC371" i="12" s="1"/>
  <c r="AD371" i="12" s="1"/>
  <c r="S249" i="12"/>
  <c r="T249" i="12" s="1"/>
  <c r="AB249" i="12" s="1"/>
  <c r="S576" i="12"/>
  <c r="T576" i="12" s="1"/>
  <c r="AB576" i="12" s="1"/>
  <c r="AC576" i="12" s="1"/>
  <c r="AD576" i="12" s="1"/>
  <c r="S900" i="12"/>
  <c r="T900" i="12" s="1"/>
  <c r="AB900" i="12" s="1"/>
  <c r="S885" i="12"/>
  <c r="T885" i="12" s="1"/>
  <c r="AB885" i="12" s="1"/>
  <c r="AC885" i="12" s="1"/>
  <c r="AD885" i="12" s="1"/>
  <c r="S657" i="12"/>
  <c r="T657" i="12" s="1"/>
  <c r="AB657" i="12" s="1"/>
  <c r="S708" i="12"/>
  <c r="T708" i="12" s="1"/>
  <c r="AB708" i="12" s="1"/>
  <c r="AC708" i="12" s="1"/>
  <c r="AD708" i="12" s="1"/>
  <c r="S876" i="12"/>
  <c r="T876" i="12" s="1"/>
  <c r="AB876" i="12" s="1"/>
  <c r="AC876" i="12" s="1"/>
  <c r="AD876" i="12" s="1"/>
  <c r="S499" i="12"/>
  <c r="T499" i="12" s="1"/>
  <c r="AB499" i="12" s="1"/>
  <c r="AC499" i="12" s="1"/>
  <c r="AD499" i="12" s="1"/>
  <c r="S686" i="12"/>
  <c r="T686" i="12" s="1"/>
  <c r="AB686" i="12" s="1"/>
  <c r="AC686" i="12" s="1"/>
  <c r="AD686" i="12" s="1"/>
  <c r="S588" i="12"/>
  <c r="T588" i="12" s="1"/>
  <c r="AB588" i="12" s="1"/>
  <c r="S718" i="12"/>
  <c r="T718" i="12" s="1"/>
  <c r="AB718" i="12" s="1"/>
  <c r="AC718" i="12" s="1"/>
  <c r="AD718" i="12" s="1"/>
  <c r="S680" i="12"/>
  <c r="T680" i="12" s="1"/>
  <c r="AB680" i="12" s="1"/>
  <c r="AC680" i="12" s="1"/>
  <c r="AD680" i="12" s="1"/>
  <c r="S726" i="12"/>
  <c r="T726" i="12" s="1"/>
  <c r="AB726" i="12" s="1"/>
  <c r="AC726" i="12" s="1"/>
  <c r="AD726" i="12" s="1"/>
  <c r="S850" i="12"/>
  <c r="T850" i="12" s="1"/>
  <c r="AB850" i="12" s="1"/>
  <c r="AC850" i="12" s="1"/>
  <c r="AD850" i="12" s="1"/>
  <c r="S877" i="12"/>
  <c r="T877" i="12" s="1"/>
  <c r="AB877" i="12" s="1"/>
  <c r="AC877" i="12" s="1"/>
  <c r="AD877" i="12" s="1"/>
  <c r="S969" i="12"/>
  <c r="T969" i="12" s="1"/>
  <c r="AB969" i="12" s="1"/>
  <c r="AC969" i="12" s="1"/>
  <c r="AD969" i="12" s="1"/>
  <c r="S1126" i="12"/>
  <c r="T1126" i="12" s="1"/>
  <c r="AB1126" i="12" s="1"/>
  <c r="AC1126" i="12" s="1"/>
  <c r="AD1126" i="12" s="1"/>
  <c r="S1027" i="12"/>
  <c r="T1027" i="12" s="1"/>
  <c r="AB1027" i="12" s="1"/>
  <c r="AC1027" i="12" s="1"/>
  <c r="AD1027" i="12" s="1"/>
  <c r="S1574" i="12"/>
  <c r="T1574" i="12" s="1"/>
  <c r="AB1574" i="12" s="1"/>
  <c r="AC1574" i="12" s="1"/>
  <c r="AD1574" i="12" s="1"/>
  <c r="S1761" i="12"/>
  <c r="T1761" i="12" s="1"/>
  <c r="AB1761" i="12" s="1"/>
  <c r="AC1761" i="12" s="1"/>
  <c r="AD1761" i="12" s="1"/>
  <c r="S529" i="12"/>
  <c r="T529" i="12" s="1"/>
  <c r="AB529" i="12" s="1"/>
  <c r="S921" i="12"/>
  <c r="T921" i="12" s="1"/>
  <c r="AB921" i="12" s="1"/>
  <c r="S497" i="12"/>
  <c r="T497" i="12" s="1"/>
  <c r="AB497" i="12" s="1"/>
  <c r="S574" i="12"/>
  <c r="T574" i="12" s="1"/>
  <c r="AB574" i="12" s="1"/>
  <c r="S874" i="12"/>
  <c r="T874" i="12" s="1"/>
  <c r="AB874" i="12" s="1"/>
  <c r="S946" i="12"/>
  <c r="T946" i="12" s="1"/>
  <c r="AB946" i="12" s="1"/>
  <c r="AC946" i="12" s="1"/>
  <c r="AD946" i="12" s="1"/>
  <c r="S704" i="12"/>
  <c r="T704" i="12" s="1"/>
  <c r="AB704" i="12" s="1"/>
  <c r="AC704" i="12" s="1"/>
  <c r="AD704" i="12" s="1"/>
  <c r="S1051" i="12"/>
  <c r="T1051" i="12" s="1"/>
  <c r="AB1051" i="12" s="1"/>
  <c r="AC1051" i="12" s="1"/>
  <c r="AD1051" i="12" s="1"/>
  <c r="S1215" i="12"/>
  <c r="T1215" i="12" s="1"/>
  <c r="AB1215" i="12" s="1"/>
  <c r="AC1215" i="12" s="1"/>
  <c r="AD1215" i="12" s="1"/>
  <c r="S1049" i="12"/>
  <c r="T1049" i="12" s="1"/>
  <c r="AB1049" i="12" s="1"/>
  <c r="AC1049" i="12" s="1"/>
  <c r="AD1049" i="12" s="1"/>
  <c r="S1543" i="12"/>
  <c r="T1543" i="12" s="1"/>
  <c r="AB1543" i="12" s="1"/>
  <c r="AC1543" i="12" s="1"/>
  <c r="AD1543" i="12" s="1"/>
  <c r="S1895" i="12"/>
  <c r="T1895" i="12" s="1"/>
  <c r="AB1895" i="12" s="1"/>
  <c r="AC1895" i="12" s="1"/>
  <c r="AD1895" i="12" s="1"/>
  <c r="S562" i="12"/>
  <c r="T562" i="12" s="1"/>
  <c r="AB562" i="12" s="1"/>
  <c r="AC562" i="12" s="1"/>
  <c r="AD562" i="12" s="1"/>
  <c r="S1308" i="12"/>
  <c r="T1308" i="12" s="1"/>
  <c r="AB1308" i="12" s="1"/>
  <c r="AC1308" i="12" s="1"/>
  <c r="AD1308" i="12" s="1"/>
  <c r="S1361" i="12"/>
  <c r="T1361" i="12" s="1"/>
  <c r="AB1361" i="12" s="1"/>
  <c r="AC1361" i="12" s="1"/>
  <c r="AD1361" i="12" s="1"/>
  <c r="S1348" i="12"/>
  <c r="T1348" i="12" s="1"/>
  <c r="AB1348" i="12" s="1"/>
  <c r="AC1348" i="12" s="1"/>
  <c r="AD1348" i="12" s="1"/>
  <c r="S2378" i="12"/>
  <c r="T2378" i="12" s="1"/>
  <c r="AB2378" i="12" s="1"/>
  <c r="AC2378" i="12" s="1"/>
  <c r="AD2378" i="12" s="1"/>
  <c r="S2315" i="12"/>
  <c r="T2315" i="12" s="1"/>
  <c r="AB2315" i="12" s="1"/>
  <c r="AC2315" i="12" s="1"/>
  <c r="AD2315" i="12" s="1"/>
  <c r="S1292" i="12"/>
  <c r="T1292" i="12" s="1"/>
  <c r="AB1292" i="12" s="1"/>
  <c r="AC1292" i="12" s="1"/>
  <c r="AD1292" i="12" s="1"/>
  <c r="S1716" i="12"/>
  <c r="T1716" i="12" s="1"/>
  <c r="AB1716" i="12" s="1"/>
  <c r="AC1716" i="12" s="1"/>
  <c r="AD1716" i="12" s="1"/>
  <c r="S676" i="12"/>
  <c r="T676" i="12" s="1"/>
  <c r="AB676" i="12" s="1"/>
  <c r="S924" i="12"/>
  <c r="T924" i="12" s="1"/>
  <c r="AB924" i="12" s="1"/>
  <c r="S988" i="12"/>
  <c r="T988" i="12" s="1"/>
  <c r="AB988" i="12" s="1"/>
  <c r="AC988" i="12" s="1"/>
  <c r="AD988" i="12" s="1"/>
  <c r="S1370" i="12"/>
  <c r="T1370" i="12" s="1"/>
  <c r="AB1370" i="12" s="1"/>
  <c r="AC1370" i="12" s="1"/>
  <c r="AD1370" i="12" s="1"/>
  <c r="S1315" i="12"/>
  <c r="T1315" i="12" s="1"/>
  <c r="AB1315" i="12" s="1"/>
  <c r="AC1315" i="12" s="1"/>
  <c r="AD1315" i="12" s="1"/>
  <c r="S1887" i="12"/>
  <c r="T1887" i="12" s="1"/>
  <c r="AB1887" i="12" s="1"/>
  <c r="S935" i="12"/>
  <c r="T935" i="12" s="1"/>
  <c r="AB935" i="12" s="1"/>
  <c r="AC935" i="12" s="1"/>
  <c r="AD935" i="12" s="1"/>
  <c r="S917" i="12"/>
  <c r="T917" i="12" s="1"/>
  <c r="AB917" i="12" s="1"/>
  <c r="AC917" i="12" s="1"/>
  <c r="AD917" i="12" s="1"/>
  <c r="S496" i="12"/>
  <c r="T496" i="12" s="1"/>
  <c r="AB496" i="12" s="1"/>
  <c r="AC496" i="12" s="1"/>
  <c r="AD496" i="12" s="1"/>
  <c r="S862" i="12"/>
  <c r="T862" i="12" s="1"/>
  <c r="AB862" i="12" s="1"/>
  <c r="AC862" i="12" s="1"/>
  <c r="AD862" i="12" s="1"/>
  <c r="S620" i="12"/>
  <c r="T620" i="12" s="1"/>
  <c r="AB620" i="12" s="1"/>
  <c r="AC620" i="12" s="1"/>
  <c r="AD620" i="12" s="1"/>
  <c r="S981" i="12"/>
  <c r="T981" i="12" s="1"/>
  <c r="AB981" i="12" s="1"/>
  <c r="AC981" i="12" s="1"/>
  <c r="AD981" i="12" s="1"/>
  <c r="S834" i="12"/>
  <c r="T834" i="12" s="1"/>
  <c r="AB834" i="12" s="1"/>
  <c r="AC834" i="12" s="1"/>
  <c r="AD834" i="12" s="1"/>
  <c r="S1137" i="12"/>
  <c r="T1137" i="12" s="1"/>
  <c r="AB1137" i="12" s="1"/>
  <c r="AC1137" i="12" s="1"/>
  <c r="AD1137" i="12" s="1"/>
  <c r="S1143" i="12"/>
  <c r="T1143" i="12" s="1"/>
  <c r="AB1143" i="12" s="1"/>
  <c r="AC1143" i="12" s="1"/>
  <c r="AD1143" i="12" s="1"/>
  <c r="S1495" i="12"/>
  <c r="T1495" i="12" s="1"/>
  <c r="AB1495" i="12" s="1"/>
  <c r="AC1495" i="12" s="1"/>
  <c r="AD1495" i="12" s="1"/>
  <c r="S498" i="12"/>
  <c r="T498" i="12" s="1"/>
  <c r="AB498" i="12" s="1"/>
  <c r="AC498" i="12" s="1"/>
  <c r="AD498" i="12" s="1"/>
  <c r="S642" i="12"/>
  <c r="T642" i="12" s="1"/>
  <c r="AB642" i="12" s="1"/>
  <c r="AC642" i="12" s="1"/>
  <c r="AD642" i="12" s="1"/>
  <c r="S715" i="12"/>
  <c r="T715" i="12" s="1"/>
  <c r="AB715" i="12" s="1"/>
  <c r="AC715" i="12" s="1"/>
  <c r="AD715" i="12" s="1"/>
  <c r="S581" i="12"/>
  <c r="T581" i="12" s="1"/>
  <c r="AB581" i="12" s="1"/>
  <c r="AC581" i="12" s="1"/>
  <c r="AD581" i="12" s="1"/>
  <c r="S912" i="12"/>
  <c r="T912" i="12" s="1"/>
  <c r="AB912" i="12" s="1"/>
  <c r="S1244" i="12"/>
  <c r="T1244" i="12" s="1"/>
  <c r="AB1244" i="12" s="1"/>
  <c r="S1255" i="12"/>
  <c r="T1255" i="12" s="1"/>
  <c r="AB1255" i="12" s="1"/>
  <c r="S1406" i="12"/>
  <c r="T1406" i="12" s="1"/>
  <c r="AB1406" i="12" s="1"/>
  <c r="S1635" i="12"/>
  <c r="T1635" i="12" s="1"/>
  <c r="AB1635" i="12" s="1"/>
  <c r="S583" i="12"/>
  <c r="T583" i="12" s="1"/>
  <c r="AB583" i="12" s="1"/>
  <c r="AC583" i="12" s="1"/>
  <c r="AD583" i="12" s="1"/>
  <c r="S611" i="12"/>
  <c r="T611" i="12" s="1"/>
  <c r="AB611" i="12" s="1"/>
  <c r="AC611" i="12" s="1"/>
  <c r="AD611" i="12" s="1"/>
  <c r="S668" i="12"/>
  <c r="T668" i="12" s="1"/>
  <c r="AB668" i="12" s="1"/>
  <c r="AC668" i="12" s="1"/>
  <c r="AD668" i="12" s="1"/>
  <c r="S848" i="12"/>
  <c r="T848" i="12" s="1"/>
  <c r="AB848" i="12" s="1"/>
  <c r="AC848" i="12" s="1"/>
  <c r="AD848" i="12" s="1"/>
  <c r="S632" i="12"/>
  <c r="T632" i="12" s="1"/>
  <c r="AB632" i="12" s="1"/>
  <c r="AC632" i="12" s="1"/>
  <c r="AD632" i="12" s="1"/>
  <c r="S925" i="12"/>
  <c r="T925" i="12" s="1"/>
  <c r="AB925" i="12" s="1"/>
  <c r="AC925" i="12" s="1"/>
  <c r="AD925" i="12" s="1"/>
  <c r="S931" i="12"/>
  <c r="T931" i="12" s="1"/>
  <c r="AB931" i="12" s="1"/>
  <c r="AC931" i="12" s="1"/>
  <c r="AD931" i="12" s="1"/>
  <c r="S1096" i="12"/>
  <c r="T1096" i="12" s="1"/>
  <c r="AB1096" i="12" s="1"/>
  <c r="AC1096" i="12" s="1"/>
  <c r="AD1096" i="12" s="1"/>
  <c r="S1354" i="12"/>
  <c r="T1354" i="12" s="1"/>
  <c r="AB1354" i="12" s="1"/>
  <c r="AC1354" i="12" s="1"/>
  <c r="AD1354" i="12" s="1"/>
  <c r="S1870" i="12"/>
  <c r="T1870" i="12" s="1"/>
  <c r="AB1870" i="12" s="1"/>
  <c r="AC1870" i="12" s="1"/>
  <c r="AD1870" i="12" s="1"/>
  <c r="S223" i="12"/>
  <c r="T223" i="12" s="1"/>
  <c r="AB223" i="12" s="1"/>
  <c r="AC223" i="12" s="1"/>
  <c r="AD223" i="12" s="1"/>
  <c r="S385" i="12"/>
  <c r="T385" i="12" s="1"/>
  <c r="AB385" i="12" s="1"/>
  <c r="AC385" i="12" s="1"/>
  <c r="AD385" i="12" s="1"/>
  <c r="S169" i="12"/>
  <c r="T169" i="12" s="1"/>
  <c r="AB169" i="12" s="1"/>
  <c r="AC169" i="12" s="1"/>
  <c r="AD169" i="12" s="1"/>
  <c r="S202" i="12"/>
  <c r="T202" i="12" s="1"/>
  <c r="AB202" i="12" s="1"/>
  <c r="AC202" i="12" s="1"/>
  <c r="AD202" i="12" s="1"/>
  <c r="S322" i="12"/>
  <c r="T322" i="12" s="1"/>
  <c r="AB322" i="12" s="1"/>
  <c r="S215" i="12"/>
  <c r="T215" i="12" s="1"/>
  <c r="AB215" i="12" s="1"/>
  <c r="S362" i="12"/>
  <c r="T362" i="12" s="1"/>
  <c r="AB362" i="12" s="1"/>
  <c r="AC362" i="12" s="1"/>
  <c r="AD362" i="12" s="1"/>
  <c r="S278" i="12"/>
  <c r="T278" i="12" s="1"/>
  <c r="AB278" i="12" s="1"/>
  <c r="S614" i="12"/>
  <c r="T614" i="12" s="1"/>
  <c r="AB614" i="12" s="1"/>
  <c r="AC614" i="12" s="1"/>
  <c r="AD614" i="12" s="1"/>
  <c r="S244" i="12"/>
  <c r="T244" i="12" s="1"/>
  <c r="AB244" i="12" s="1"/>
  <c r="S457" i="12"/>
  <c r="T457" i="12" s="1"/>
  <c r="AB457" i="12" s="1"/>
  <c r="S416" i="12"/>
  <c r="T416" i="12" s="1"/>
  <c r="AB416" i="12" s="1"/>
  <c r="AC416" i="12" s="1"/>
  <c r="AD416" i="12" s="1"/>
  <c r="S283" i="12"/>
  <c r="T283" i="12" s="1"/>
  <c r="AB283" i="12" s="1"/>
  <c r="AC283" i="12" s="1"/>
  <c r="AD283" i="12" s="1"/>
  <c r="S299" i="12"/>
  <c r="T299" i="12" s="1"/>
  <c r="AB299" i="12" s="1"/>
  <c r="AC299" i="12" s="1"/>
  <c r="AD299" i="12" s="1"/>
  <c r="S634" i="12"/>
  <c r="T634" i="12" s="1"/>
  <c r="AB634" i="12" s="1"/>
  <c r="AC634" i="12" s="1"/>
  <c r="AD634" i="12" s="1"/>
  <c r="S493" i="12"/>
  <c r="T493" i="12" s="1"/>
  <c r="AB493" i="12" s="1"/>
  <c r="AC493" i="12" s="1"/>
  <c r="AD493" i="12" s="1"/>
  <c r="S347" i="12"/>
  <c r="T347" i="12" s="1"/>
  <c r="AB347" i="12" s="1"/>
  <c r="AC347" i="12" s="1"/>
  <c r="AD347" i="12" s="1"/>
  <c r="S291" i="12"/>
  <c r="T291" i="12" s="1"/>
  <c r="AB291" i="12" s="1"/>
  <c r="AC291" i="12" s="1"/>
  <c r="AD291" i="12" s="1"/>
  <c r="S186" i="12"/>
  <c r="T186" i="12" s="1"/>
  <c r="AB186" i="12" s="1"/>
  <c r="AC186" i="12" s="1"/>
  <c r="AD186" i="12" s="1"/>
  <c r="S469" i="12"/>
  <c r="T469" i="12" s="1"/>
  <c r="AB469" i="12" s="1"/>
  <c r="AC469" i="12" s="1"/>
  <c r="AD469" i="12" s="1"/>
  <c r="S751" i="12"/>
  <c r="T751" i="12" s="1"/>
  <c r="AB751" i="12" s="1"/>
  <c r="AC751" i="12" s="1"/>
  <c r="AD751" i="12" s="1"/>
  <c r="S659" i="12"/>
  <c r="T659" i="12" s="1"/>
  <c r="AB659" i="12" s="1"/>
  <c r="AC659" i="12" s="1"/>
  <c r="AD659" i="12" s="1"/>
  <c r="S552" i="12"/>
  <c r="T552" i="12" s="1"/>
  <c r="AB552" i="12" s="1"/>
  <c r="AC552" i="12" s="1"/>
  <c r="AD552" i="12" s="1"/>
  <c r="S839" i="12"/>
  <c r="T839" i="12" s="1"/>
  <c r="AB839" i="12" s="1"/>
  <c r="AC839" i="12" s="1"/>
  <c r="AD839" i="12" s="1"/>
  <c r="S336" i="12"/>
  <c r="T336" i="12" s="1"/>
  <c r="AB336" i="12" s="1"/>
  <c r="AC336" i="12" s="1"/>
  <c r="AD336" i="12" s="1"/>
  <c r="S508" i="12"/>
  <c r="T508" i="12" s="1"/>
  <c r="AB508" i="12" s="1"/>
  <c r="S399" i="12"/>
  <c r="T399" i="12" s="1"/>
  <c r="AB399" i="12" s="1"/>
  <c r="S565" i="12"/>
  <c r="T565" i="12" s="1"/>
  <c r="AB565" i="12" s="1"/>
  <c r="S564" i="12"/>
  <c r="T564" i="12" s="1"/>
  <c r="AB564" i="12" s="1"/>
  <c r="S557" i="12"/>
  <c r="T557" i="12" s="1"/>
  <c r="AB557" i="12" s="1"/>
  <c r="S513" i="12"/>
  <c r="T513" i="12" s="1"/>
  <c r="AB513" i="12" s="1"/>
  <c r="S817" i="12"/>
  <c r="T817" i="12" s="1"/>
  <c r="AB817" i="12" s="1"/>
  <c r="AC817" i="12" s="1"/>
  <c r="AD817" i="12" s="1"/>
  <c r="S794" i="12"/>
  <c r="T794" i="12" s="1"/>
  <c r="AB794" i="12" s="1"/>
  <c r="AC794" i="12" s="1"/>
  <c r="AD794" i="12" s="1"/>
  <c r="S690" i="12"/>
  <c r="T690" i="12" s="1"/>
  <c r="AB690" i="12" s="1"/>
  <c r="AC690" i="12" s="1"/>
  <c r="AD690" i="12" s="1"/>
  <c r="S728" i="12"/>
  <c r="T728" i="12" s="1"/>
  <c r="AB728" i="12" s="1"/>
  <c r="AC728" i="12" s="1"/>
  <c r="AD728" i="12" s="1"/>
  <c r="S907" i="12"/>
  <c r="T907" i="12" s="1"/>
  <c r="AB907" i="12" s="1"/>
  <c r="AC907" i="12" s="1"/>
  <c r="AD907" i="12" s="1"/>
  <c r="S1142" i="12"/>
  <c r="T1142" i="12" s="1"/>
  <c r="AB1142" i="12" s="1"/>
  <c r="AC1142" i="12" s="1"/>
  <c r="AD1142" i="12" s="1"/>
  <c r="S1139" i="12"/>
  <c r="T1139" i="12" s="1"/>
  <c r="AB1139" i="12" s="1"/>
  <c r="AC1139" i="12" s="1"/>
  <c r="AD1139" i="12" s="1"/>
  <c r="S958" i="12"/>
  <c r="T958" i="12" s="1"/>
  <c r="AB958" i="12" s="1"/>
  <c r="AC958" i="12" s="1"/>
  <c r="AD958" i="12" s="1"/>
  <c r="S878" i="12"/>
  <c r="T878" i="12" s="1"/>
  <c r="AB878" i="12" s="1"/>
  <c r="AC878" i="12" s="1"/>
  <c r="AD878" i="12" s="1"/>
  <c r="S1070" i="12"/>
  <c r="T1070" i="12" s="1"/>
  <c r="AB1070" i="12" s="1"/>
  <c r="AC1070" i="12" s="1"/>
  <c r="AD1070" i="12" s="1"/>
  <c r="S1311" i="12"/>
  <c r="T1311" i="12" s="1"/>
  <c r="AB1311" i="12" s="1"/>
  <c r="AC1311" i="12" s="1"/>
  <c r="AD1311" i="12" s="1"/>
  <c r="S1228" i="12"/>
  <c r="T1228" i="12" s="1"/>
  <c r="AB1228" i="12" s="1"/>
  <c r="AC1228" i="12" s="1"/>
  <c r="AD1228" i="12" s="1"/>
  <c r="S1482" i="12"/>
  <c r="T1482" i="12" s="1"/>
  <c r="AB1482" i="12" s="1"/>
  <c r="AC1482" i="12" s="1"/>
  <c r="AD1482" i="12" s="1"/>
  <c r="S1660" i="12"/>
  <c r="T1660" i="12" s="1"/>
  <c r="AB1660" i="12" s="1"/>
  <c r="AC1660" i="12" s="1"/>
  <c r="AD1660" i="12" s="1"/>
  <c r="S1736" i="12"/>
  <c r="T1736" i="12" s="1"/>
  <c r="AB1736" i="12" s="1"/>
  <c r="S2137" i="12"/>
  <c r="T2137" i="12" s="1"/>
  <c r="AB2137" i="12" s="1"/>
  <c r="S328" i="12"/>
  <c r="T328" i="12" s="1"/>
  <c r="AB328" i="12" s="1"/>
  <c r="AC328" i="12" s="1"/>
  <c r="AD328" i="12" s="1"/>
  <c r="S339" i="12"/>
  <c r="T339" i="12" s="1"/>
  <c r="AB339" i="12" s="1"/>
  <c r="AC339" i="12" s="1"/>
  <c r="AD339" i="12" s="1"/>
  <c r="S207" i="12"/>
  <c r="T207" i="12" s="1"/>
  <c r="AB207" i="12" s="1"/>
  <c r="AC207" i="12" s="1"/>
  <c r="AD207" i="12" s="1"/>
  <c r="S316" i="12"/>
  <c r="T316" i="12" s="1"/>
  <c r="AB316" i="12" s="1"/>
  <c r="S179" i="12"/>
  <c r="T179" i="12" s="1"/>
  <c r="AB179" i="12" s="1"/>
  <c r="AC179" i="12" s="1"/>
  <c r="AD179" i="12" s="1"/>
  <c r="S180" i="12"/>
  <c r="T180" i="12" s="1"/>
  <c r="AB180" i="12" s="1"/>
  <c r="AC180" i="12" s="1"/>
  <c r="AD180" i="12" s="1"/>
  <c r="S237" i="12"/>
  <c r="T237" i="12" s="1"/>
  <c r="AB237" i="12" s="1"/>
  <c r="AC237" i="12" s="1"/>
  <c r="AD237" i="12" s="1"/>
  <c r="S238" i="12"/>
  <c r="T238" i="12" s="1"/>
  <c r="AB238" i="12" s="1"/>
  <c r="AC238" i="12" s="1"/>
  <c r="AD238" i="12" s="1"/>
  <c r="S208" i="12"/>
  <c r="T208" i="12" s="1"/>
  <c r="AB208" i="12" s="1"/>
  <c r="AC208" i="12" s="1"/>
  <c r="AD208" i="12" s="1"/>
  <c r="S181" i="12"/>
  <c r="T181" i="12" s="1"/>
  <c r="AB181" i="12" s="1"/>
  <c r="AC181" i="12" s="1"/>
  <c r="AD181" i="12" s="1"/>
  <c r="S442" i="12"/>
  <c r="T442" i="12" s="1"/>
  <c r="AB442" i="12" s="1"/>
  <c r="AC442" i="12" s="1"/>
  <c r="AD442" i="12" s="1"/>
  <c r="S343" i="12"/>
  <c r="T343" i="12" s="1"/>
  <c r="AB343" i="12" s="1"/>
  <c r="AC343" i="12" s="1"/>
  <c r="AD343" i="12" s="1"/>
  <c r="S478" i="12"/>
  <c r="T478" i="12" s="1"/>
  <c r="AB478" i="12" s="1"/>
  <c r="AC478" i="12" s="1"/>
  <c r="AD478" i="12" s="1"/>
  <c r="S553" i="12"/>
  <c r="T553" i="12" s="1"/>
  <c r="AB553" i="12" s="1"/>
  <c r="AC553" i="12" s="1"/>
  <c r="AD553" i="12" s="1"/>
  <c r="S366" i="12"/>
  <c r="T366" i="12" s="1"/>
  <c r="AB366" i="12" s="1"/>
  <c r="AC366" i="12" s="1"/>
  <c r="AD366" i="12" s="1"/>
  <c r="S138" i="12"/>
  <c r="T138" i="12" s="1"/>
  <c r="AB138" i="12" s="1"/>
  <c r="AC138" i="12" s="1"/>
  <c r="AD138" i="12" s="1"/>
  <c r="S492" i="12"/>
  <c r="T492" i="12" s="1"/>
  <c r="AB492" i="12" s="1"/>
  <c r="AC492" i="12" s="1"/>
  <c r="AD492" i="12" s="1"/>
  <c r="S394" i="12"/>
  <c r="T394" i="12" s="1"/>
  <c r="AB394" i="12" s="1"/>
  <c r="AC394" i="12" s="1"/>
  <c r="AD394" i="12" s="1"/>
  <c r="S242" i="12"/>
  <c r="T242" i="12" s="1"/>
  <c r="AB242" i="12" s="1"/>
  <c r="S465" i="12"/>
  <c r="T465" i="12" s="1"/>
  <c r="AB465" i="12" s="1"/>
  <c r="S452" i="12"/>
  <c r="T452" i="12" s="1"/>
  <c r="AB452" i="12" s="1"/>
  <c r="S294" i="12"/>
  <c r="T294" i="12" s="1"/>
  <c r="AB294" i="12" s="1"/>
  <c r="S598" i="12"/>
  <c r="T598" i="12" s="1"/>
  <c r="AB598" i="12" s="1"/>
  <c r="AC598" i="12" s="1"/>
  <c r="AD598" i="12" s="1"/>
  <c r="S702" i="12"/>
  <c r="T702" i="12" s="1"/>
  <c r="AB702" i="12" s="1"/>
  <c r="S293" i="12"/>
  <c r="T293" i="12" s="1"/>
  <c r="AB293" i="12" s="1"/>
  <c r="AC293" i="12" s="1"/>
  <c r="AD293" i="12" s="1"/>
  <c r="S639" i="12"/>
  <c r="T639" i="12" s="1"/>
  <c r="AB639" i="12" s="1"/>
  <c r="AC639" i="12" s="1"/>
  <c r="AD639" i="12" s="1"/>
  <c r="S472" i="12"/>
  <c r="T472" i="12" s="1"/>
  <c r="AB472" i="12" s="1"/>
  <c r="AC472" i="12" s="1"/>
  <c r="AD472" i="12" s="1"/>
  <c r="S545" i="12"/>
  <c r="T545" i="12" s="1"/>
  <c r="AB545" i="12" s="1"/>
  <c r="AC545" i="12" s="1"/>
  <c r="AD545" i="12" s="1"/>
  <c r="S333" i="12"/>
  <c r="T333" i="12" s="1"/>
  <c r="AB333" i="12" s="1"/>
  <c r="AC333" i="12" s="1"/>
  <c r="AD333" i="12" s="1"/>
  <c r="S551" i="12"/>
  <c r="T551" i="12" s="1"/>
  <c r="AB551" i="12" s="1"/>
  <c r="AC551" i="12" s="1"/>
  <c r="AD551" i="12" s="1"/>
  <c r="S655" i="12"/>
  <c r="T655" i="12" s="1"/>
  <c r="AB655" i="12" s="1"/>
  <c r="AC655" i="12" s="1"/>
  <c r="AD655" i="12" s="1"/>
  <c r="S919" i="12"/>
  <c r="T919" i="12" s="1"/>
  <c r="AB919" i="12" s="1"/>
  <c r="AC919" i="12" s="1"/>
  <c r="AD919" i="12" s="1"/>
  <c r="S918" i="12"/>
  <c r="T918" i="12" s="1"/>
  <c r="AB918" i="12" s="1"/>
  <c r="AC918" i="12" s="1"/>
  <c r="AD918" i="12" s="1"/>
  <c r="S587" i="12"/>
  <c r="T587" i="12" s="1"/>
  <c r="AB587" i="12" s="1"/>
  <c r="AC587" i="12" s="1"/>
  <c r="AD587" i="12" s="1"/>
  <c r="S762" i="12"/>
  <c r="T762" i="12" s="1"/>
  <c r="AB762" i="12" s="1"/>
  <c r="AC762" i="12" s="1"/>
  <c r="AD762" i="12" s="1"/>
  <c r="S821" i="12"/>
  <c r="T821" i="12" s="1"/>
  <c r="AB821" i="12" s="1"/>
  <c r="AC821" i="12" s="1"/>
  <c r="AD821" i="12" s="1"/>
  <c r="S1119" i="12"/>
  <c r="T1119" i="12" s="1"/>
  <c r="AB1119" i="12" s="1"/>
  <c r="AC1119" i="12" s="1"/>
  <c r="AD1119" i="12" s="1"/>
  <c r="S995" i="12"/>
  <c r="T995" i="12" s="1"/>
  <c r="AB995" i="12" s="1"/>
  <c r="AC995" i="12" s="1"/>
  <c r="AD995" i="12" s="1"/>
  <c r="S897" i="12"/>
  <c r="T897" i="12" s="1"/>
  <c r="AB897" i="12" s="1"/>
  <c r="S748" i="12"/>
  <c r="T748" i="12" s="1"/>
  <c r="AB748" i="12" s="1"/>
  <c r="AC748" i="12" s="1"/>
  <c r="AD748" i="12" s="1"/>
  <c r="S1218" i="12"/>
  <c r="T1218" i="12" s="1"/>
  <c r="AB1218" i="12" s="1"/>
  <c r="S1250" i="12"/>
  <c r="T1250" i="12" s="1"/>
  <c r="AB1250" i="12" s="1"/>
  <c r="AC1250" i="12" s="1"/>
  <c r="AD1250" i="12" s="1"/>
  <c r="S1340" i="12"/>
  <c r="T1340" i="12" s="1"/>
  <c r="AB1340" i="12" s="1"/>
  <c r="S1260" i="12"/>
  <c r="T1260" i="12" s="1"/>
  <c r="AB1260" i="12" s="1"/>
  <c r="AC1260" i="12" s="1"/>
  <c r="AD1260" i="12" s="1"/>
  <c r="S1493" i="12"/>
  <c r="T1493" i="12" s="1"/>
  <c r="AB1493" i="12" s="1"/>
  <c r="AC1493" i="12" s="1"/>
  <c r="AD1493" i="12" s="1"/>
  <c r="S1753" i="12"/>
  <c r="T1753" i="12" s="1"/>
  <c r="AB1753" i="12" s="1"/>
  <c r="AC1753" i="12" s="1"/>
  <c r="AD1753" i="12" s="1"/>
  <c r="S2138" i="12"/>
  <c r="T2138" i="12" s="1"/>
  <c r="AB2138" i="12" s="1"/>
  <c r="AC2138" i="12" s="1"/>
  <c r="AD2138" i="12" s="1"/>
  <c r="S406" i="12"/>
  <c r="T406" i="12" s="1"/>
  <c r="AB406" i="12" s="1"/>
  <c r="AC406" i="12" s="1"/>
  <c r="AD406" i="12" s="1"/>
  <c r="S266" i="12"/>
  <c r="T266" i="12" s="1"/>
  <c r="AB266" i="12" s="1"/>
  <c r="AC266" i="12" s="1"/>
  <c r="AD266" i="12" s="1"/>
  <c r="S233" i="12"/>
  <c r="T233" i="12" s="1"/>
  <c r="AB233" i="12" s="1"/>
  <c r="AC233" i="12" s="1"/>
  <c r="AD233" i="12" s="1"/>
  <c r="S268" i="12"/>
  <c r="T268" i="12" s="1"/>
  <c r="AB268" i="12" s="1"/>
  <c r="AC268" i="12" s="1"/>
  <c r="AD268" i="12" s="1"/>
  <c r="S227" i="12"/>
  <c r="T227" i="12" s="1"/>
  <c r="AB227" i="12" s="1"/>
  <c r="AC227" i="12" s="1"/>
  <c r="AD227" i="12" s="1"/>
  <c r="S163" i="12"/>
  <c r="T163" i="12" s="1"/>
  <c r="AB163" i="12" s="1"/>
  <c r="AC163" i="12" s="1"/>
  <c r="AD163" i="12" s="1"/>
  <c r="S137" i="12"/>
  <c r="T137" i="12" s="1"/>
  <c r="AB137" i="12" s="1"/>
  <c r="AC137" i="12" s="1"/>
  <c r="AD137" i="12" s="1"/>
  <c r="S142" i="12"/>
  <c r="T142" i="12" s="1"/>
  <c r="AB142" i="12" s="1"/>
  <c r="AC142" i="12" s="1"/>
  <c r="AD142" i="12" s="1"/>
  <c r="S477" i="12"/>
  <c r="T477" i="12" s="1"/>
  <c r="AB477" i="12" s="1"/>
  <c r="AC477" i="12" s="1"/>
  <c r="AD477" i="12" s="1"/>
  <c r="S247" i="12"/>
  <c r="T247" i="12" s="1"/>
  <c r="AB247" i="12" s="1"/>
  <c r="AC247" i="12" s="1"/>
  <c r="AD247" i="12" s="1"/>
  <c r="S707" i="12"/>
  <c r="T707" i="12" s="1"/>
  <c r="AB707" i="12" s="1"/>
  <c r="AC707" i="12" s="1"/>
  <c r="AD707" i="12" s="1"/>
  <c r="S531" i="12"/>
  <c r="T531" i="12" s="1"/>
  <c r="AB531" i="12" s="1"/>
  <c r="S373" i="12"/>
  <c r="T373" i="12" s="1"/>
  <c r="AB373" i="12" s="1"/>
  <c r="S443" i="12"/>
  <c r="T443" i="12" s="1"/>
  <c r="AB443" i="12" s="1"/>
  <c r="S325" i="12"/>
  <c r="T325" i="12" s="1"/>
  <c r="AB325" i="12" s="1"/>
  <c r="S369" i="12"/>
  <c r="T369" i="12" s="1"/>
  <c r="AB369" i="12" s="1"/>
  <c r="S543" i="12"/>
  <c r="T543" i="12" s="1"/>
  <c r="AB543" i="12" s="1"/>
  <c r="S483" i="12"/>
  <c r="T483" i="12" s="1"/>
  <c r="AB483" i="12" s="1"/>
  <c r="AC483" i="12" s="1"/>
  <c r="AD483" i="12" s="1"/>
  <c r="S466" i="12"/>
  <c r="T466" i="12" s="1"/>
  <c r="AB466" i="12" s="1"/>
  <c r="AC466" i="12" s="1"/>
  <c r="AD466" i="12" s="1"/>
  <c r="S387" i="12"/>
  <c r="T387" i="12" s="1"/>
  <c r="AB387" i="12" s="1"/>
  <c r="AC387" i="12" s="1"/>
  <c r="AD387" i="12" s="1"/>
  <c r="S311" i="12"/>
  <c r="T311" i="12" s="1"/>
  <c r="AB311" i="12" s="1"/>
  <c r="AC311" i="12" s="1"/>
  <c r="AD311" i="12" s="1"/>
  <c r="S767" i="12"/>
  <c r="T767" i="12" s="1"/>
  <c r="AB767" i="12" s="1"/>
  <c r="AC767" i="12" s="1"/>
  <c r="AD767" i="12" s="1"/>
  <c r="S582" i="12"/>
  <c r="T582" i="12" s="1"/>
  <c r="AB582" i="12" s="1"/>
  <c r="AC582" i="12" s="1"/>
  <c r="AD582" i="12" s="1"/>
  <c r="S476" i="12"/>
  <c r="T476" i="12" s="1"/>
  <c r="AB476" i="12" s="1"/>
  <c r="AC476" i="12" s="1"/>
  <c r="AD476" i="12" s="1"/>
  <c r="S626" i="12"/>
  <c r="T626" i="12" s="1"/>
  <c r="AB626" i="12" s="1"/>
  <c r="AC626" i="12" s="1"/>
  <c r="AD626" i="12" s="1"/>
  <c r="S621" i="12"/>
  <c r="T621" i="12" s="1"/>
  <c r="AB621" i="12" s="1"/>
  <c r="AC621" i="12" s="1"/>
  <c r="AD621" i="12" s="1"/>
  <c r="S658" i="12"/>
  <c r="T658" i="12" s="1"/>
  <c r="AB658" i="12" s="1"/>
  <c r="AC658" i="12" s="1"/>
  <c r="AD658" i="12" s="1"/>
  <c r="S321" i="12"/>
  <c r="T321" i="12" s="1"/>
  <c r="AB321" i="12" s="1"/>
  <c r="S302" i="12"/>
  <c r="T302" i="12" s="1"/>
  <c r="AB302" i="12" s="1"/>
  <c r="AC302" i="12" s="1"/>
  <c r="AD302" i="12" s="1"/>
  <c r="S602" i="12"/>
  <c r="T602" i="12" s="1"/>
  <c r="AB602" i="12" s="1"/>
  <c r="AC602" i="12" s="1"/>
  <c r="AD602" i="12" s="1"/>
  <c r="S666" i="12"/>
  <c r="T666" i="12" s="1"/>
  <c r="AB666" i="12" s="1"/>
  <c r="AC666" i="12" s="1"/>
  <c r="AD666" i="12" s="1"/>
  <c r="S927" i="12"/>
  <c r="T927" i="12" s="1"/>
  <c r="AB927" i="12" s="1"/>
  <c r="S854" i="12"/>
  <c r="T854" i="12" s="1"/>
  <c r="AB854" i="12" s="1"/>
  <c r="S776" i="12"/>
  <c r="T776" i="12" s="1"/>
  <c r="AB776" i="12" s="1"/>
  <c r="AC776" i="12" s="1"/>
  <c r="AD776" i="12" s="1"/>
  <c r="S548" i="12"/>
  <c r="T548" i="12" s="1"/>
  <c r="AB548" i="12" s="1"/>
  <c r="AC548" i="12" s="1"/>
  <c r="AD548" i="12" s="1"/>
  <c r="S961" i="12"/>
  <c r="T961" i="12" s="1"/>
  <c r="AB961" i="12" s="1"/>
  <c r="S1072" i="12"/>
  <c r="T1072" i="12" s="1"/>
  <c r="AB1072" i="12" s="1"/>
  <c r="AC1072" i="12" s="1"/>
  <c r="AD1072" i="12" s="1"/>
  <c r="S743" i="12"/>
  <c r="T743" i="12" s="1"/>
  <c r="AB743" i="12" s="1"/>
  <c r="AC743" i="12" s="1"/>
  <c r="AD743" i="12" s="1"/>
  <c r="S1014" i="12"/>
  <c r="T1014" i="12" s="1"/>
  <c r="AB1014" i="12" s="1"/>
  <c r="AC1014" i="12" s="1"/>
  <c r="AD1014" i="12" s="1"/>
  <c r="S999" i="12"/>
  <c r="T999" i="12" s="1"/>
  <c r="AB999" i="12" s="1"/>
  <c r="AC999" i="12" s="1"/>
  <c r="AD999" i="12" s="1"/>
  <c r="S1145" i="12"/>
  <c r="T1145" i="12" s="1"/>
  <c r="AB1145" i="12" s="1"/>
  <c r="AC1145" i="12" s="1"/>
  <c r="AD1145" i="12" s="1"/>
  <c r="S1192" i="12"/>
  <c r="T1192" i="12" s="1"/>
  <c r="AB1192" i="12" s="1"/>
  <c r="AC1192" i="12" s="1"/>
  <c r="AD1192" i="12" s="1"/>
  <c r="S1388" i="12"/>
  <c r="T1388" i="12" s="1"/>
  <c r="AB1388" i="12" s="1"/>
  <c r="AC1388" i="12" s="1"/>
  <c r="AD1388" i="12" s="1"/>
  <c r="S1399" i="12"/>
  <c r="T1399" i="12" s="1"/>
  <c r="AB1399" i="12" s="1"/>
  <c r="AC1399" i="12" s="1"/>
  <c r="AD1399" i="12" s="1"/>
  <c r="S1549" i="12"/>
  <c r="T1549" i="12" s="1"/>
  <c r="AB1549" i="12" s="1"/>
  <c r="AC1549" i="12" s="1"/>
  <c r="AD1549" i="12" s="1"/>
  <c r="S1926" i="12"/>
  <c r="T1926" i="12" s="1"/>
  <c r="AB1926" i="12" s="1"/>
  <c r="AC1926" i="12" s="1"/>
  <c r="AD1926" i="12" s="1"/>
  <c r="S2641" i="12"/>
  <c r="T2641" i="12" s="1"/>
  <c r="AB2641" i="12" s="1"/>
  <c r="AC2641" i="12" s="1"/>
  <c r="AD2641" i="12" s="1"/>
  <c r="S219" i="12"/>
  <c r="T219" i="12" s="1"/>
  <c r="AB219" i="12" s="1"/>
  <c r="AC219" i="12" s="1"/>
  <c r="AD219" i="12" s="1"/>
  <c r="S196" i="12"/>
  <c r="T196" i="12" s="1"/>
  <c r="AB196" i="12" s="1"/>
  <c r="AC196" i="12" s="1"/>
  <c r="AD196" i="12" s="1"/>
  <c r="S331" i="12"/>
  <c r="T331" i="12" s="1"/>
  <c r="AB331" i="12" s="1"/>
  <c r="AC331" i="12" s="1"/>
  <c r="AD331" i="12" s="1"/>
  <c r="S194" i="12"/>
  <c r="T194" i="12" s="1"/>
  <c r="AB194" i="12" s="1"/>
  <c r="AC194" i="12" s="1"/>
  <c r="AD194" i="12" s="1"/>
  <c r="S149" i="12"/>
  <c r="T149" i="12" s="1"/>
  <c r="AB149" i="12" s="1"/>
  <c r="S258" i="12"/>
  <c r="T258" i="12" s="1"/>
  <c r="AB258" i="12" s="1"/>
  <c r="S348" i="12"/>
  <c r="T348" i="12" s="1"/>
  <c r="AB348" i="12" s="1"/>
  <c r="AC348" i="12" s="1"/>
  <c r="AD348" i="12" s="1"/>
  <c r="S150" i="12"/>
  <c r="T150" i="12" s="1"/>
  <c r="AB150" i="12" s="1"/>
  <c r="S507" i="12"/>
  <c r="T507" i="12" s="1"/>
  <c r="AB507" i="12" s="1"/>
  <c r="S296" i="12"/>
  <c r="T296" i="12" s="1"/>
  <c r="AB296" i="12" s="1"/>
  <c r="AC296" i="12" s="1"/>
  <c r="AD296" i="12" s="1"/>
  <c r="S259" i="12"/>
  <c r="T259" i="12" s="1"/>
  <c r="AB259" i="12" s="1"/>
  <c r="AC259" i="12" s="1"/>
  <c r="AD259" i="12" s="1"/>
  <c r="S384" i="12"/>
  <c r="T384" i="12" s="1"/>
  <c r="AB384" i="12" s="1"/>
  <c r="AC384" i="12" s="1"/>
  <c r="AD384" i="12" s="1"/>
  <c r="S260" i="12"/>
  <c r="T260" i="12" s="1"/>
  <c r="AB260" i="12" s="1"/>
  <c r="AC260" i="12" s="1"/>
  <c r="AD260" i="12" s="1"/>
  <c r="S415" i="12"/>
  <c r="T415" i="12" s="1"/>
  <c r="AB415" i="12" s="1"/>
  <c r="AC415" i="12" s="1"/>
  <c r="AD415" i="12" s="1"/>
  <c r="S439" i="12"/>
  <c r="T439" i="12" s="1"/>
  <c r="AB439" i="12" s="1"/>
  <c r="AC439" i="12" s="1"/>
  <c r="AD439" i="12" s="1"/>
  <c r="S511" i="12"/>
  <c r="T511" i="12" s="1"/>
  <c r="AB511" i="12" s="1"/>
  <c r="AC511" i="12" s="1"/>
  <c r="AD511" i="12" s="1"/>
  <c r="S515" i="12"/>
  <c r="T515" i="12" s="1"/>
  <c r="AB515" i="12" s="1"/>
  <c r="AC515" i="12" s="1"/>
  <c r="AD515" i="12" s="1"/>
  <c r="S353" i="12"/>
  <c r="T353" i="12" s="1"/>
  <c r="AB353" i="12" s="1"/>
  <c r="AC353" i="12" s="1"/>
  <c r="AD353" i="12" s="1"/>
  <c r="S605" i="12"/>
  <c r="T605" i="12" s="1"/>
  <c r="AB605" i="12" s="1"/>
  <c r="AC605" i="12" s="1"/>
  <c r="AD605" i="12" s="1"/>
  <c r="S717" i="12"/>
  <c r="T717" i="12" s="1"/>
  <c r="AB717" i="12" s="1"/>
  <c r="AC717" i="12" s="1"/>
  <c r="AD717" i="12" s="1"/>
  <c r="S428" i="12"/>
  <c r="T428" i="12" s="1"/>
  <c r="AB428" i="12" s="1"/>
  <c r="AC428" i="12" s="1"/>
  <c r="AD428" i="12" s="1"/>
  <c r="S220" i="12"/>
  <c r="T220" i="12" s="1"/>
  <c r="AB220" i="12" s="1"/>
  <c r="AC220" i="12" s="1"/>
  <c r="AD220" i="12" s="1"/>
  <c r="S649" i="12"/>
  <c r="T649" i="12" s="1"/>
  <c r="AB649" i="12" s="1"/>
  <c r="AC649" i="12" s="1"/>
  <c r="AD649" i="12" s="1"/>
  <c r="S549" i="12"/>
  <c r="T549" i="12" s="1"/>
  <c r="AB549" i="12" s="1"/>
  <c r="AC549" i="12" s="1"/>
  <c r="AD549" i="12" s="1"/>
  <c r="S424" i="12"/>
  <c r="T424" i="12" s="1"/>
  <c r="AB424" i="12" s="1"/>
  <c r="S651" i="12"/>
  <c r="T651" i="12" s="1"/>
  <c r="AB651" i="12" s="1"/>
  <c r="AC651" i="12" s="1"/>
  <c r="AD651" i="12" s="1"/>
  <c r="S679" i="12"/>
  <c r="T679" i="12" s="1"/>
  <c r="AB679" i="12" s="1"/>
  <c r="S556" i="12"/>
  <c r="T556" i="12" s="1"/>
  <c r="AB556" i="12" s="1"/>
  <c r="AC556" i="12" s="1"/>
  <c r="AD556" i="12" s="1"/>
  <c r="S504" i="12"/>
  <c r="T504" i="12" s="1"/>
  <c r="AB504" i="12" s="1"/>
  <c r="S523" i="12"/>
  <c r="T523" i="12" s="1"/>
  <c r="AB523" i="12" s="1"/>
  <c r="AC523" i="12" s="1"/>
  <c r="AD523" i="12" s="1"/>
  <c r="S612" i="12"/>
  <c r="T612" i="12" s="1"/>
  <c r="AB612" i="12" s="1"/>
  <c r="AC612" i="12" s="1"/>
  <c r="AD612" i="12" s="1"/>
  <c r="S694" i="12"/>
  <c r="T694" i="12" s="1"/>
  <c r="AB694" i="12" s="1"/>
  <c r="AC694" i="12" s="1"/>
  <c r="AD694" i="12" s="1"/>
  <c r="S926" i="12"/>
  <c r="T926" i="12" s="1"/>
  <c r="AB926" i="12" s="1"/>
  <c r="AC926" i="12" s="1"/>
  <c r="AD926" i="12" s="1"/>
  <c r="S561" i="12"/>
  <c r="T561" i="12" s="1"/>
  <c r="AB561" i="12" s="1"/>
  <c r="AC561" i="12" s="1"/>
  <c r="AD561" i="12" s="1"/>
  <c r="S512" i="12"/>
  <c r="T512" i="12" s="1"/>
  <c r="AB512" i="12" s="1"/>
  <c r="AC512" i="12" s="1"/>
  <c r="AD512" i="12" s="1"/>
  <c r="S757" i="12"/>
  <c r="T757" i="12" s="1"/>
  <c r="AB757" i="12" s="1"/>
  <c r="AC757" i="12" s="1"/>
  <c r="AD757" i="12" s="1"/>
  <c r="S1155" i="12"/>
  <c r="T1155" i="12" s="1"/>
  <c r="AB1155" i="12" s="1"/>
  <c r="AC1155" i="12" s="1"/>
  <c r="AD1155" i="12" s="1"/>
  <c r="S733" i="12"/>
  <c r="T733" i="12" s="1"/>
  <c r="AB733" i="12" s="1"/>
  <c r="AC733" i="12" s="1"/>
  <c r="AD733" i="12" s="1"/>
  <c r="S778" i="12"/>
  <c r="T778" i="12" s="1"/>
  <c r="AB778" i="12" s="1"/>
  <c r="AC778" i="12" s="1"/>
  <c r="AD778" i="12" s="1"/>
  <c r="S890" i="12"/>
  <c r="T890" i="12" s="1"/>
  <c r="AB890" i="12" s="1"/>
  <c r="AC890" i="12" s="1"/>
  <c r="AD890" i="12" s="1"/>
  <c r="S990" i="12"/>
  <c r="T990" i="12" s="1"/>
  <c r="AB990" i="12" s="1"/>
  <c r="AC990" i="12" s="1"/>
  <c r="AD990" i="12" s="1"/>
  <c r="S1347" i="12"/>
  <c r="T1347" i="12" s="1"/>
  <c r="AB1347" i="12" s="1"/>
  <c r="AC1347" i="12" s="1"/>
  <c r="AD1347" i="12" s="1"/>
  <c r="S1151" i="12"/>
  <c r="T1151" i="12" s="1"/>
  <c r="AB1151" i="12" s="1"/>
  <c r="AC1151" i="12" s="1"/>
  <c r="AD1151" i="12" s="1"/>
  <c r="S1191" i="12"/>
  <c r="T1191" i="12" s="1"/>
  <c r="AB1191" i="12" s="1"/>
  <c r="S1239" i="12"/>
  <c r="T1239" i="12" s="1"/>
  <c r="AB1239" i="12" s="1"/>
  <c r="S1587" i="12"/>
  <c r="T1587" i="12" s="1"/>
  <c r="AB1587" i="12" s="1"/>
  <c r="S1952" i="12"/>
  <c r="T1952" i="12" s="1"/>
  <c r="AB1952" i="12" s="1"/>
  <c r="AC1952" i="12" s="1"/>
  <c r="AD1952" i="12" s="1"/>
  <c r="S3094" i="12"/>
  <c r="T3094" i="12" s="1"/>
  <c r="AB3094" i="12" s="1"/>
  <c r="S134" i="12"/>
  <c r="T134" i="12" s="1"/>
  <c r="AB134" i="12" s="1"/>
  <c r="S136" i="12"/>
  <c r="T136" i="12" s="1"/>
  <c r="AB136" i="12" s="1"/>
  <c r="AC136" i="12" s="1"/>
  <c r="AD136" i="12" s="1"/>
  <c r="S401" i="12"/>
  <c r="T401" i="12" s="1"/>
  <c r="AB401" i="12" s="1"/>
  <c r="AC401" i="12" s="1"/>
  <c r="AD401" i="12" s="1"/>
  <c r="S231" i="12"/>
  <c r="T231" i="12" s="1"/>
  <c r="AB231" i="12" s="1"/>
  <c r="AC231" i="12" s="1"/>
  <c r="AD231" i="12" s="1"/>
  <c r="S133" i="12"/>
  <c r="T133" i="12" s="1"/>
  <c r="AB133" i="12" s="1"/>
  <c r="S187" i="12"/>
  <c r="T187" i="12" s="1"/>
  <c r="AB187" i="12" s="1"/>
  <c r="AC187" i="12" s="1"/>
  <c r="AD187" i="12" s="1"/>
  <c r="S225" i="12"/>
  <c r="T225" i="12" s="1"/>
  <c r="AB225" i="12" s="1"/>
  <c r="AC225" i="12" s="1"/>
  <c r="AD225" i="12" s="1"/>
  <c r="S263" i="12"/>
  <c r="T263" i="12" s="1"/>
  <c r="AB263" i="12" s="1"/>
  <c r="AC263" i="12" s="1"/>
  <c r="AD263" i="12" s="1"/>
  <c r="S158" i="12"/>
  <c r="T158" i="12" s="1"/>
  <c r="AB158" i="12" s="1"/>
  <c r="AC158" i="12" s="1"/>
  <c r="AD158" i="12" s="1"/>
  <c r="S421" i="12"/>
  <c r="T421" i="12" s="1"/>
  <c r="AB421" i="12" s="1"/>
  <c r="AC421" i="12" s="1"/>
  <c r="AD421" i="12" s="1"/>
  <c r="S255" i="12"/>
  <c r="T255" i="12" s="1"/>
  <c r="AB255" i="12" s="1"/>
  <c r="AC255" i="12" s="1"/>
  <c r="AD255" i="12" s="1"/>
  <c r="S389" i="12"/>
  <c r="T389" i="12" s="1"/>
  <c r="AB389" i="12" s="1"/>
  <c r="AC389" i="12" s="1"/>
  <c r="AD389" i="12" s="1"/>
  <c r="S350" i="12"/>
  <c r="T350" i="12" s="1"/>
  <c r="AB350" i="12" s="1"/>
  <c r="AC350" i="12" s="1"/>
  <c r="AD350" i="12" s="1"/>
  <c r="S337" i="12"/>
  <c r="T337" i="12" s="1"/>
  <c r="AB337" i="12" s="1"/>
  <c r="AC337" i="12" s="1"/>
  <c r="AD337" i="12" s="1"/>
  <c r="S326" i="12"/>
  <c r="T326" i="12" s="1"/>
  <c r="AB326" i="12" s="1"/>
  <c r="AC326" i="12" s="1"/>
  <c r="AD326" i="12" s="1"/>
  <c r="S482" i="12"/>
  <c r="T482" i="12" s="1"/>
  <c r="AB482" i="12" s="1"/>
  <c r="AC482" i="12" s="1"/>
  <c r="AD482" i="12" s="1"/>
  <c r="S454" i="12"/>
  <c r="T454" i="12" s="1"/>
  <c r="AB454" i="12" s="1"/>
  <c r="S550" i="12"/>
  <c r="T550" i="12" s="1"/>
  <c r="AB550" i="12" s="1"/>
  <c r="S759" i="12"/>
  <c r="T759" i="12" s="1"/>
  <c r="AB759" i="12" s="1"/>
  <c r="AC759" i="12" s="1"/>
  <c r="AD759" i="12" s="1"/>
  <c r="S139" i="12"/>
  <c r="T139" i="12" s="1"/>
  <c r="AB139" i="12" s="1"/>
  <c r="AC139" i="12" s="1"/>
  <c r="AD139" i="12" s="1"/>
  <c r="S335" i="12"/>
  <c r="T335" i="12" s="1"/>
  <c r="AB335" i="12" s="1"/>
  <c r="S426" i="12"/>
  <c r="T426" i="12" s="1"/>
  <c r="AB426" i="12" s="1"/>
  <c r="S631" i="12"/>
  <c r="T631" i="12" s="1"/>
  <c r="AB631" i="12" s="1"/>
  <c r="AC631" i="12" s="1"/>
  <c r="AD631" i="12" s="1"/>
  <c r="S450" i="12"/>
  <c r="T450" i="12" s="1"/>
  <c r="AB450" i="12" s="1"/>
  <c r="AC450" i="12" s="1"/>
  <c r="AD450" i="12" s="1"/>
  <c r="S777" i="12"/>
  <c r="T777" i="12" s="1"/>
  <c r="AB777" i="12" s="1"/>
  <c r="AC777" i="12" s="1"/>
  <c r="AD777" i="12" s="1"/>
  <c r="S698" i="12"/>
  <c r="T698" i="12" s="1"/>
  <c r="AB698" i="12" s="1"/>
  <c r="AC698" i="12" s="1"/>
  <c r="AD698" i="12" s="1"/>
  <c r="S681" i="12"/>
  <c r="T681" i="12" s="1"/>
  <c r="AB681" i="12" s="1"/>
  <c r="AC681" i="12" s="1"/>
  <c r="AD681" i="12" s="1"/>
  <c r="S592" i="12"/>
  <c r="T592" i="12" s="1"/>
  <c r="AB592" i="12" s="1"/>
  <c r="AC592" i="12" s="1"/>
  <c r="AD592" i="12" s="1"/>
  <c r="S517" i="12"/>
  <c r="T517" i="12" s="1"/>
  <c r="AB517" i="12" s="1"/>
  <c r="AC517" i="12" s="1"/>
  <c r="AD517" i="12" s="1"/>
  <c r="S506" i="12"/>
  <c r="T506" i="12" s="1"/>
  <c r="AB506" i="12" s="1"/>
  <c r="AC506" i="12" s="1"/>
  <c r="AD506" i="12" s="1"/>
  <c r="S585" i="12"/>
  <c r="T585" i="12" s="1"/>
  <c r="AB585" i="12" s="1"/>
  <c r="AC585" i="12" s="1"/>
  <c r="AD585" i="12" s="1"/>
  <c r="S648" i="12"/>
  <c r="T648" i="12" s="1"/>
  <c r="AB648" i="12" s="1"/>
  <c r="AC648" i="12" s="1"/>
  <c r="AD648" i="12" s="1"/>
  <c r="S763" i="12"/>
  <c r="T763" i="12" s="1"/>
  <c r="AB763" i="12" s="1"/>
  <c r="AC763" i="12" s="1"/>
  <c r="AD763" i="12" s="1"/>
  <c r="S683" i="12"/>
  <c r="T683" i="12" s="1"/>
  <c r="AB683" i="12" s="1"/>
  <c r="AC683" i="12" s="1"/>
  <c r="AD683" i="12" s="1"/>
  <c r="S589" i="12"/>
  <c r="T589" i="12" s="1"/>
  <c r="AB589" i="12" s="1"/>
  <c r="AC589" i="12" s="1"/>
  <c r="AD589" i="12" s="1"/>
  <c r="S663" i="12"/>
  <c r="T663" i="12" s="1"/>
  <c r="AB663" i="12" s="1"/>
  <c r="AC663" i="12" s="1"/>
  <c r="AD663" i="12" s="1"/>
  <c r="S932" i="12"/>
  <c r="T932" i="12" s="1"/>
  <c r="AB932" i="12" s="1"/>
  <c r="S771" i="12"/>
  <c r="T771" i="12" s="1"/>
  <c r="AB771" i="12" s="1"/>
  <c r="S781" i="12"/>
  <c r="T781" i="12" s="1"/>
  <c r="AB781" i="12" s="1"/>
  <c r="S1006" i="12"/>
  <c r="T1006" i="12" s="1"/>
  <c r="AB1006" i="12" s="1"/>
  <c r="S1316" i="12"/>
  <c r="T1316" i="12" s="1"/>
  <c r="AB1316" i="12" s="1"/>
  <c r="AC1316" i="12" s="1"/>
  <c r="AD1316" i="12" s="1"/>
  <c r="S1211" i="12"/>
  <c r="T1211" i="12" s="1"/>
  <c r="AB1211" i="12" s="1"/>
  <c r="AC1211" i="12" s="1"/>
  <c r="AD1211" i="12" s="1"/>
  <c r="S1123" i="12"/>
  <c r="T1123" i="12" s="1"/>
  <c r="AB1123" i="12" s="1"/>
  <c r="AC1123" i="12" s="1"/>
  <c r="AD1123" i="12" s="1"/>
  <c r="S1268" i="12"/>
  <c r="T1268" i="12" s="1"/>
  <c r="AB1268" i="12" s="1"/>
  <c r="AC1268" i="12" s="1"/>
  <c r="AD1268" i="12" s="1"/>
  <c r="S1638" i="12"/>
  <c r="T1638" i="12" s="1"/>
  <c r="AB1638" i="12" s="1"/>
  <c r="AC1638" i="12" s="1"/>
  <c r="AD1638" i="12" s="1"/>
  <c r="S1430" i="12"/>
  <c r="T1430" i="12" s="1"/>
  <c r="AB1430" i="12" s="1"/>
  <c r="AC1430" i="12" s="1"/>
  <c r="AD1430" i="12" s="1"/>
  <c r="S1923" i="12"/>
  <c r="T1923" i="12" s="1"/>
  <c r="AB1923" i="12" s="1"/>
  <c r="AC1923" i="12" s="1"/>
  <c r="AD1923" i="12" s="1"/>
  <c r="S229" i="12"/>
  <c r="T229" i="12" s="1"/>
  <c r="AB229" i="12" s="1"/>
  <c r="AC229" i="12" s="1"/>
  <c r="AD229" i="12" s="1"/>
  <c r="S269" i="12"/>
  <c r="T269" i="12" s="1"/>
  <c r="AB269" i="12" s="1"/>
  <c r="AC269" i="12" s="1"/>
  <c r="AD269" i="12" s="1"/>
  <c r="S232" i="12"/>
  <c r="T232" i="12" s="1"/>
  <c r="AB232" i="12" s="1"/>
  <c r="AC232" i="12" s="1"/>
  <c r="AD232" i="12" s="1"/>
  <c r="S491" i="12"/>
  <c r="T491" i="12" s="1"/>
  <c r="AB491" i="12" s="1"/>
  <c r="AC491" i="12" s="1"/>
  <c r="AD491" i="12" s="1"/>
  <c r="S177" i="12"/>
  <c r="T177" i="12" s="1"/>
  <c r="AB177" i="12" s="1"/>
  <c r="AC177" i="12" s="1"/>
  <c r="AD177" i="12" s="1"/>
  <c r="S274" i="12"/>
  <c r="T274" i="12" s="1"/>
  <c r="AB274" i="12" s="1"/>
  <c r="AC274" i="12" s="1"/>
  <c r="AD274" i="12" s="1"/>
  <c r="S358" i="12"/>
  <c r="T358" i="12" s="1"/>
  <c r="AB358" i="12" s="1"/>
  <c r="AC358" i="12" s="1"/>
  <c r="AD358" i="12" s="1"/>
  <c r="S525" i="12"/>
  <c r="T525" i="12" s="1"/>
  <c r="AB525" i="12" s="1"/>
  <c r="AC525" i="12" s="1"/>
  <c r="AD525" i="12" s="1"/>
  <c r="S203" i="12"/>
  <c r="T203" i="12" s="1"/>
  <c r="AB203" i="12" s="1"/>
  <c r="S193" i="12"/>
  <c r="T193" i="12" s="1"/>
  <c r="AB193" i="12" s="1"/>
  <c r="S170" i="12"/>
  <c r="T170" i="12" s="1"/>
  <c r="AB170" i="12" s="1"/>
  <c r="S344" i="12"/>
  <c r="T344" i="12" s="1"/>
  <c r="AB344" i="12" s="1"/>
  <c r="AC344" i="12" s="1"/>
  <c r="AD344" i="12" s="1"/>
  <c r="S368" i="12"/>
  <c r="T368" i="12" s="1"/>
  <c r="AB368" i="12" s="1"/>
  <c r="AC368" i="12" s="1"/>
  <c r="AD368" i="12" s="1"/>
  <c r="S330" i="12"/>
  <c r="T330" i="12" s="1"/>
  <c r="AB330" i="12" s="1"/>
  <c r="S272" i="12"/>
  <c r="T272" i="12" s="1"/>
  <c r="AB272" i="12" s="1"/>
  <c r="AC272" i="12" s="1"/>
  <c r="AD272" i="12" s="1"/>
  <c r="S527" i="12"/>
  <c r="T527" i="12" s="1"/>
  <c r="AB527" i="12" s="1"/>
  <c r="AC527" i="12" s="1"/>
  <c r="AD527" i="12" s="1"/>
  <c r="S277" i="12"/>
  <c r="T277" i="12" s="1"/>
  <c r="AB277" i="12" s="1"/>
  <c r="AC277" i="12" s="1"/>
  <c r="AD277" i="12" s="1"/>
  <c r="S377" i="12"/>
  <c r="T377" i="12" s="1"/>
  <c r="AB377" i="12" s="1"/>
  <c r="AC377" i="12" s="1"/>
  <c r="AD377" i="12" s="1"/>
  <c r="S432" i="12"/>
  <c r="T432" i="12" s="1"/>
  <c r="AB432" i="12" s="1"/>
  <c r="AC432" i="12" s="1"/>
  <c r="AD432" i="12" s="1"/>
  <c r="S354" i="12"/>
  <c r="T354" i="12" s="1"/>
  <c r="AB354" i="12" s="1"/>
  <c r="AC354" i="12" s="1"/>
  <c r="AD354" i="12" s="1"/>
  <c r="S434" i="12"/>
  <c r="T434" i="12" s="1"/>
  <c r="AB434" i="12" s="1"/>
  <c r="AC434" i="12" s="1"/>
  <c r="AD434" i="12" s="1"/>
  <c r="S304" i="12"/>
  <c r="T304" i="12" s="1"/>
  <c r="AB304" i="12" s="1"/>
  <c r="AC304" i="12" s="1"/>
  <c r="AD304" i="12" s="1"/>
  <c r="S661" i="12"/>
  <c r="T661" i="12" s="1"/>
  <c r="AB661" i="12" s="1"/>
  <c r="AC661" i="12" s="1"/>
  <c r="AD661" i="12" s="1"/>
  <c r="S447" i="12"/>
  <c r="T447" i="12" s="1"/>
  <c r="AB447" i="12" s="1"/>
  <c r="AC447" i="12" s="1"/>
  <c r="AD447" i="12" s="1"/>
  <c r="S596" i="12"/>
  <c r="T596" i="12" s="1"/>
  <c r="AB596" i="12" s="1"/>
  <c r="AC596" i="12" s="1"/>
  <c r="AD596" i="12" s="1"/>
  <c r="S568" i="12"/>
  <c r="T568" i="12" s="1"/>
  <c r="AB568" i="12" s="1"/>
  <c r="AC568" i="12" s="1"/>
  <c r="AD568" i="12" s="1"/>
  <c r="S526" i="12"/>
  <c r="T526" i="12" s="1"/>
  <c r="AB526" i="12" s="1"/>
  <c r="AC526" i="12" s="1"/>
  <c r="AD526" i="12" s="1"/>
  <c r="S699" i="12"/>
  <c r="T699" i="12" s="1"/>
  <c r="AB699" i="12" s="1"/>
  <c r="AC699" i="12" s="1"/>
  <c r="AD699" i="12" s="1"/>
  <c r="S684" i="12"/>
  <c r="T684" i="12" s="1"/>
  <c r="AB684" i="12" s="1"/>
  <c r="AC684" i="12" s="1"/>
  <c r="AD684" i="12" s="1"/>
  <c r="S573" i="12"/>
  <c r="T573" i="12" s="1"/>
  <c r="AB573" i="12" s="1"/>
  <c r="S554" i="12"/>
  <c r="T554" i="12" s="1"/>
  <c r="AB554" i="12" s="1"/>
  <c r="S898" i="12"/>
  <c r="T898" i="12" s="1"/>
  <c r="AB898" i="12" s="1"/>
  <c r="AC898" i="12" s="1"/>
  <c r="AD898" i="12" s="1"/>
  <c r="S537" i="12"/>
  <c r="T537" i="12" s="1"/>
  <c r="AB537" i="12" s="1"/>
  <c r="S669" i="12"/>
  <c r="T669" i="12" s="1"/>
  <c r="AB669" i="12" s="1"/>
  <c r="S1071" i="12"/>
  <c r="T1071" i="12" s="1"/>
  <c r="AB1071" i="12" s="1"/>
  <c r="S746" i="12"/>
  <c r="T746" i="12" s="1"/>
  <c r="AB746" i="12" s="1"/>
  <c r="AC746" i="12" s="1"/>
  <c r="AD746" i="12" s="1"/>
  <c r="S1048" i="12"/>
  <c r="T1048" i="12" s="1"/>
  <c r="AB1048" i="12" s="1"/>
  <c r="AC1048" i="12" s="1"/>
  <c r="AD1048" i="12" s="1"/>
  <c r="S1021" i="12"/>
  <c r="T1021" i="12" s="1"/>
  <c r="AB1021" i="12" s="1"/>
  <c r="AC1021" i="12" s="1"/>
  <c r="AD1021" i="12" s="1"/>
  <c r="S1001" i="12"/>
  <c r="T1001" i="12" s="1"/>
  <c r="AB1001" i="12" s="1"/>
  <c r="AC1001" i="12" s="1"/>
  <c r="AD1001" i="12" s="1"/>
  <c r="S723" i="12"/>
  <c r="T723" i="12" s="1"/>
  <c r="AB723" i="12" s="1"/>
  <c r="AC723" i="12" s="1"/>
  <c r="AD723" i="12" s="1"/>
  <c r="S1034" i="12"/>
  <c r="T1034" i="12" s="1"/>
  <c r="AB1034" i="12" s="1"/>
  <c r="AC1034" i="12" s="1"/>
  <c r="AD1034" i="12" s="1"/>
  <c r="S1332" i="12"/>
  <c r="T1332" i="12" s="1"/>
  <c r="AB1332" i="12" s="1"/>
  <c r="AC1332" i="12" s="1"/>
  <c r="AD1332" i="12" s="1"/>
  <c r="S1111" i="12"/>
  <c r="T1111" i="12" s="1"/>
  <c r="AB1111" i="12" s="1"/>
  <c r="AC1111" i="12" s="1"/>
  <c r="AD1111" i="12" s="1"/>
  <c r="S1494" i="12"/>
  <c r="T1494" i="12" s="1"/>
  <c r="AB1494" i="12" s="1"/>
  <c r="AC1494" i="12" s="1"/>
  <c r="AD1494" i="12" s="1"/>
  <c r="S1540" i="12"/>
  <c r="T1540" i="12" s="1"/>
  <c r="AB1540" i="12" s="1"/>
  <c r="AC1540" i="12" s="1"/>
  <c r="AD1540" i="12" s="1"/>
  <c r="S1625" i="12"/>
  <c r="T1625" i="12" s="1"/>
  <c r="AB1625" i="12" s="1"/>
  <c r="AC1625" i="12" s="1"/>
  <c r="AD1625" i="12" s="1"/>
  <c r="S1728" i="12"/>
  <c r="T1728" i="12" s="1"/>
  <c r="AB1728" i="12" s="1"/>
  <c r="AC1728" i="12" s="1"/>
  <c r="AD1728" i="12" s="1"/>
  <c r="S832" i="12"/>
  <c r="T832" i="12" s="1"/>
  <c r="AB832" i="12" s="1"/>
  <c r="AC832" i="12" s="1"/>
  <c r="AD832" i="12" s="1"/>
  <c r="S796" i="12"/>
  <c r="T796" i="12" s="1"/>
  <c r="AB796" i="12" s="1"/>
  <c r="S1046" i="12"/>
  <c r="T1046" i="12" s="1"/>
  <c r="AB1046" i="12" s="1"/>
  <c r="S1190" i="12"/>
  <c r="T1190" i="12" s="1"/>
  <c r="AB1190" i="12" s="1"/>
  <c r="AC1190" i="12" s="1"/>
  <c r="AD1190" i="12" s="1"/>
  <c r="S1020" i="12"/>
  <c r="T1020" i="12" s="1"/>
  <c r="AB1020" i="12" s="1"/>
  <c r="S1277" i="12"/>
  <c r="T1277" i="12" s="1"/>
  <c r="AB1277" i="12" s="1"/>
  <c r="AC1277" i="12" s="1"/>
  <c r="AD1277" i="12" s="1"/>
  <c r="S1578" i="12"/>
  <c r="T1578" i="12" s="1"/>
  <c r="AB1578" i="12" s="1"/>
  <c r="AC1578" i="12" s="1"/>
  <c r="AD1578" i="12" s="1"/>
  <c r="S1774" i="12"/>
  <c r="T1774" i="12" s="1"/>
  <c r="AB1774" i="12" s="1"/>
  <c r="S1914" i="12"/>
  <c r="T1914" i="12" s="1"/>
  <c r="AB1914" i="12" s="1"/>
  <c r="S155" i="12"/>
  <c r="T155" i="12" s="1"/>
  <c r="AB155" i="12" s="1"/>
  <c r="AC155" i="12" s="1"/>
  <c r="AD155" i="12" s="1"/>
  <c r="S183" i="12"/>
  <c r="T183" i="12" s="1"/>
  <c r="AB183" i="12" s="1"/>
  <c r="AC183" i="12" s="1"/>
  <c r="AD183" i="12" s="1"/>
  <c r="S218" i="12"/>
  <c r="T218" i="12" s="1"/>
  <c r="AB218" i="12" s="1"/>
  <c r="AC218" i="12" s="1"/>
  <c r="AD218" i="12" s="1"/>
  <c r="S140" i="12"/>
  <c r="T140" i="12" s="1"/>
  <c r="AB140" i="12" s="1"/>
  <c r="AC140" i="12" s="1"/>
  <c r="AD140" i="12" s="1"/>
  <c r="S159" i="12"/>
  <c r="T159" i="12" s="1"/>
  <c r="AB159" i="12" s="1"/>
  <c r="AC159" i="12" s="1"/>
  <c r="AD159" i="12" s="1"/>
  <c r="S148" i="12"/>
  <c r="T148" i="12" s="1"/>
  <c r="AB148" i="12" s="1"/>
  <c r="AC148" i="12" s="1"/>
  <c r="AD148" i="12" s="1"/>
  <c r="S214" i="12"/>
  <c r="T214" i="12" s="1"/>
  <c r="AB214" i="12" s="1"/>
  <c r="AC214" i="12" s="1"/>
  <c r="AD214" i="12" s="1"/>
  <c r="S355" i="12"/>
  <c r="T355" i="12" s="1"/>
  <c r="AB355" i="12" s="1"/>
  <c r="AC355" i="12" s="1"/>
  <c r="AD355" i="12" s="1"/>
  <c r="S235" i="12"/>
  <c r="T235" i="12" s="1"/>
  <c r="AB235" i="12" s="1"/>
  <c r="AC235" i="12" s="1"/>
  <c r="AD235" i="12" s="1"/>
  <c r="S287" i="12"/>
  <c r="T287" i="12" s="1"/>
  <c r="AB287" i="12" s="1"/>
  <c r="AC287" i="12" s="1"/>
  <c r="AD287" i="12" s="1"/>
  <c r="S446" i="12"/>
  <c r="T446" i="12" s="1"/>
  <c r="AB446" i="12" s="1"/>
  <c r="AC446" i="12" s="1"/>
  <c r="AD446" i="12" s="1"/>
  <c r="S403" i="12"/>
  <c r="T403" i="12" s="1"/>
  <c r="AB403" i="12" s="1"/>
  <c r="AC403" i="12" s="1"/>
  <c r="AD403" i="12" s="1"/>
  <c r="S444" i="12"/>
  <c r="T444" i="12" s="1"/>
  <c r="AB444" i="12" s="1"/>
  <c r="AC444" i="12" s="1"/>
  <c r="AD444" i="12" s="1"/>
  <c r="S490" i="12"/>
  <c r="T490" i="12" s="1"/>
  <c r="AB490" i="12" s="1"/>
  <c r="S489" i="12"/>
  <c r="T489" i="12" s="1"/>
  <c r="AB489" i="12" s="1"/>
  <c r="S295" i="12"/>
  <c r="T295" i="12" s="1"/>
  <c r="AB295" i="12" s="1"/>
  <c r="S474" i="12"/>
  <c r="T474" i="12" s="1"/>
  <c r="AB474" i="12" s="1"/>
  <c r="S312" i="12"/>
  <c r="T312" i="12" s="1"/>
  <c r="AB312" i="12" s="1"/>
  <c r="S486" i="12"/>
  <c r="T486" i="12" s="1"/>
  <c r="AB486" i="12" s="1"/>
  <c r="AC486" i="12" s="1"/>
  <c r="AD486" i="12" s="1"/>
  <c r="S376" i="12"/>
  <c r="T376" i="12" s="1"/>
  <c r="AB376" i="12" s="1"/>
  <c r="AC376" i="12" s="1"/>
  <c r="AD376" i="12" s="1"/>
  <c r="S390" i="12"/>
  <c r="T390" i="12" s="1"/>
  <c r="AB390" i="12" s="1"/>
  <c r="AC390" i="12" s="1"/>
  <c r="AD390" i="12" s="1"/>
  <c r="S359" i="12"/>
  <c r="T359" i="12" s="1"/>
  <c r="AB359" i="12" s="1"/>
  <c r="AC359" i="12" s="1"/>
  <c r="AD359" i="12" s="1"/>
  <c r="S524" i="12"/>
  <c r="T524" i="12" s="1"/>
  <c r="AB524" i="12" s="1"/>
  <c r="AC524" i="12" s="1"/>
  <c r="AD524" i="12" s="1"/>
  <c r="S672" i="12"/>
  <c r="T672" i="12" s="1"/>
  <c r="AB672" i="12" s="1"/>
  <c r="AC672" i="12" s="1"/>
  <c r="AD672" i="12" s="1"/>
  <c r="S734" i="12"/>
  <c r="T734" i="12" s="1"/>
  <c r="AB734" i="12" s="1"/>
  <c r="AC734" i="12" s="1"/>
  <c r="AD734" i="12" s="1"/>
  <c r="S279" i="12"/>
  <c r="T279" i="12" s="1"/>
  <c r="AB279" i="12" s="1"/>
  <c r="AC279" i="12" s="1"/>
  <c r="AD279" i="12" s="1"/>
  <c r="S332" i="12"/>
  <c r="T332" i="12" s="1"/>
  <c r="AB332" i="12" s="1"/>
  <c r="AC332" i="12" s="1"/>
  <c r="AD332" i="12" s="1"/>
  <c r="S828" i="12"/>
  <c r="T828" i="12" s="1"/>
  <c r="AB828" i="12" s="1"/>
  <c r="AC828" i="12" s="1"/>
  <c r="AD828" i="12" s="1"/>
  <c r="S703" i="12"/>
  <c r="T703" i="12" s="1"/>
  <c r="AB703" i="12" s="1"/>
  <c r="AC703" i="12" s="1"/>
  <c r="AD703" i="12" s="1"/>
  <c r="S361" i="12"/>
  <c r="T361" i="12" s="1"/>
  <c r="AB361" i="12" s="1"/>
  <c r="AC361" i="12" s="1"/>
  <c r="AD361" i="12" s="1"/>
  <c r="S275" i="12"/>
  <c r="T275" i="12" s="1"/>
  <c r="AB275" i="12" s="1"/>
  <c r="AC275" i="12" s="1"/>
  <c r="AD275" i="12" s="1"/>
  <c r="S600" i="12"/>
  <c r="T600" i="12" s="1"/>
  <c r="AB600" i="12" s="1"/>
  <c r="AC600" i="12" s="1"/>
  <c r="AD600" i="12" s="1"/>
  <c r="S805" i="12"/>
  <c r="T805" i="12" s="1"/>
  <c r="AB805" i="12" s="1"/>
  <c r="AC805" i="12" s="1"/>
  <c r="AD805" i="12" s="1"/>
  <c r="S940" i="12"/>
  <c r="T940" i="12" s="1"/>
  <c r="AB940" i="12" s="1"/>
  <c r="S807" i="12"/>
  <c r="T807" i="12" s="1"/>
  <c r="AB807" i="12" s="1"/>
  <c r="S804" i="12"/>
  <c r="T804" i="12" s="1"/>
  <c r="AB804" i="12" s="1"/>
  <c r="AC804" i="12" s="1"/>
  <c r="AD804" i="12" s="1"/>
  <c r="S962" i="12"/>
  <c r="T962" i="12" s="1"/>
  <c r="AB962" i="12" s="1"/>
  <c r="AC962" i="12" s="1"/>
  <c r="AD962" i="12" s="1"/>
  <c r="S1204" i="12"/>
  <c r="T1204" i="12" s="1"/>
  <c r="AB1204" i="12" s="1"/>
  <c r="S964" i="12"/>
  <c r="T964" i="12" s="1"/>
  <c r="AB964" i="12" s="1"/>
  <c r="S1092" i="12"/>
  <c r="T1092" i="12" s="1"/>
  <c r="AB1092" i="12" s="1"/>
  <c r="S1058" i="12"/>
  <c r="T1058" i="12" s="1"/>
  <c r="AB1058" i="12" s="1"/>
  <c r="AC1058" i="12" s="1"/>
  <c r="AD1058" i="12" s="1"/>
  <c r="S1223" i="12"/>
  <c r="T1223" i="12" s="1"/>
  <c r="AB1223" i="12" s="1"/>
  <c r="AC1223" i="12" s="1"/>
  <c r="AD1223" i="12" s="1"/>
  <c r="S1200" i="12"/>
  <c r="T1200" i="12" s="1"/>
  <c r="AB1200" i="12" s="1"/>
  <c r="AC1200" i="12" s="1"/>
  <c r="AD1200" i="12" s="1"/>
  <c r="S1374" i="12"/>
  <c r="T1374" i="12" s="1"/>
  <c r="AB1374" i="12" s="1"/>
  <c r="AC1374" i="12" s="1"/>
  <c r="AD1374" i="12" s="1"/>
  <c r="S1641" i="12"/>
  <c r="T1641" i="12" s="1"/>
  <c r="AB1641" i="12" s="1"/>
  <c r="AC1641" i="12" s="1"/>
  <c r="AD1641" i="12" s="1"/>
  <c r="S1623" i="12"/>
  <c r="T1623" i="12" s="1"/>
  <c r="AB1623" i="12" s="1"/>
  <c r="AC1623" i="12" s="1"/>
  <c r="AD1623" i="12" s="1"/>
  <c r="S2064" i="12"/>
  <c r="T2064" i="12" s="1"/>
  <c r="AB2064" i="12" s="1"/>
  <c r="AC2064" i="12" s="1"/>
  <c r="AD2064" i="12" s="1"/>
  <c r="S473" i="12"/>
  <c r="T473" i="12" s="1"/>
  <c r="AB473" i="12" s="1"/>
  <c r="AC473" i="12" s="1"/>
  <c r="AD473" i="12" s="1"/>
  <c r="S201" i="12"/>
  <c r="T201" i="12" s="1"/>
  <c r="AB201" i="12" s="1"/>
  <c r="AC201" i="12" s="1"/>
  <c r="AD201" i="12" s="1"/>
  <c r="S188" i="12"/>
  <c r="T188" i="12" s="1"/>
  <c r="AB188" i="12" s="1"/>
  <c r="AC188" i="12" s="1"/>
  <c r="AD188" i="12" s="1"/>
  <c r="S182" i="12"/>
  <c r="T182" i="12" s="1"/>
  <c r="AB182" i="12" s="1"/>
  <c r="AC182" i="12" s="1"/>
  <c r="AD182" i="12" s="1"/>
  <c r="S323" i="12"/>
  <c r="T323" i="12" s="1"/>
  <c r="AB323" i="12" s="1"/>
  <c r="AC323" i="12" s="1"/>
  <c r="AD323" i="12" s="1"/>
  <c r="S257" i="12"/>
  <c r="T257" i="12" s="1"/>
  <c r="AB257" i="12" s="1"/>
  <c r="AC257" i="12" s="1"/>
  <c r="AD257" i="12" s="1"/>
  <c r="S239" i="12"/>
  <c r="T239" i="12" s="1"/>
  <c r="AB239" i="12" s="1"/>
  <c r="S197" i="12"/>
  <c r="T197" i="12" s="1"/>
  <c r="AB197" i="12" s="1"/>
  <c r="AC197" i="12" s="1"/>
  <c r="AD197" i="12" s="1"/>
  <c r="S172" i="12"/>
  <c r="T172" i="12" s="1"/>
  <c r="AB172" i="12" s="1"/>
  <c r="AC172" i="12" s="1"/>
  <c r="AD172" i="12" s="1"/>
  <c r="S254" i="12"/>
  <c r="T254" i="12" s="1"/>
  <c r="AB254" i="12" s="1"/>
  <c r="S455" i="12"/>
  <c r="T455" i="12" s="1"/>
  <c r="AB455" i="12" s="1"/>
  <c r="S423" i="12"/>
  <c r="T423" i="12" s="1"/>
  <c r="AB423" i="12" s="1"/>
  <c r="S393" i="12"/>
  <c r="T393" i="12" s="1"/>
  <c r="AB393" i="12" s="1"/>
  <c r="AC393" i="12" s="1"/>
  <c r="AD393" i="12" s="1"/>
  <c r="S190" i="12"/>
  <c r="T190" i="12" s="1"/>
  <c r="AB190" i="12" s="1"/>
  <c r="AC190" i="12" s="1"/>
  <c r="AD190" i="12" s="1"/>
  <c r="S397" i="12"/>
  <c r="T397" i="12" s="1"/>
  <c r="AB397" i="12" s="1"/>
  <c r="AC397" i="12" s="1"/>
  <c r="AD397" i="12" s="1"/>
  <c r="S147" i="12"/>
  <c r="T147" i="12" s="1"/>
  <c r="AB147" i="12" s="1"/>
  <c r="AC147" i="12" s="1"/>
  <c r="AD147" i="12" s="1"/>
  <c r="S505" i="12"/>
  <c r="T505" i="12" s="1"/>
  <c r="AB505" i="12" s="1"/>
  <c r="AC505" i="12" s="1"/>
  <c r="AD505" i="12" s="1"/>
  <c r="S479" i="12"/>
  <c r="T479" i="12" s="1"/>
  <c r="AB479" i="12" s="1"/>
  <c r="AC479" i="12" s="1"/>
  <c r="AD479" i="12" s="1"/>
  <c r="S577" i="12"/>
  <c r="T577" i="12" s="1"/>
  <c r="AB577" i="12" s="1"/>
  <c r="AC577" i="12" s="1"/>
  <c r="AD577" i="12" s="1"/>
  <c r="S534" i="12"/>
  <c r="T534" i="12" s="1"/>
  <c r="AB534" i="12" s="1"/>
  <c r="AC534" i="12" s="1"/>
  <c r="AD534" i="12" s="1"/>
  <c r="S468" i="12"/>
  <c r="T468" i="12" s="1"/>
  <c r="AB468" i="12" s="1"/>
  <c r="AC468" i="12" s="1"/>
  <c r="AD468" i="12" s="1"/>
  <c r="S313" i="12"/>
  <c r="T313" i="12" s="1"/>
  <c r="AB313" i="12" s="1"/>
  <c r="AC313" i="12" s="1"/>
  <c r="AD313" i="12" s="1"/>
  <c r="S519" i="12"/>
  <c r="T519" i="12" s="1"/>
  <c r="AB519" i="12" s="1"/>
  <c r="AC519" i="12" s="1"/>
  <c r="AD519" i="12" s="1"/>
  <c r="S622" i="12"/>
  <c r="T622" i="12" s="1"/>
  <c r="AB622" i="12" s="1"/>
  <c r="AC622" i="12" s="1"/>
  <c r="AD622" i="12" s="1"/>
  <c r="S544" i="12"/>
  <c r="T544" i="12" s="1"/>
  <c r="AB544" i="12" s="1"/>
  <c r="AC544" i="12" s="1"/>
  <c r="AD544" i="12" s="1"/>
  <c r="S647" i="12"/>
  <c r="T647" i="12" s="1"/>
  <c r="AB647" i="12" s="1"/>
  <c r="S374" i="12"/>
  <c r="T374" i="12" s="1"/>
  <c r="AB374" i="12" s="1"/>
  <c r="S725" i="12"/>
  <c r="T725" i="12" s="1"/>
  <c r="AB725" i="12" s="1"/>
  <c r="AC725" i="12" s="1"/>
  <c r="AD725" i="12" s="1"/>
  <c r="S764" i="12"/>
  <c r="T764" i="12" s="1"/>
  <c r="AB764" i="12" s="1"/>
  <c r="AC764" i="12" s="1"/>
  <c r="AD764" i="12" s="1"/>
  <c r="S563" i="12"/>
  <c r="T563" i="12" s="1"/>
  <c r="AB563" i="12" s="1"/>
  <c r="AC563" i="12" s="1"/>
  <c r="AD563" i="12" s="1"/>
  <c r="S349" i="12"/>
  <c r="T349" i="12" s="1"/>
  <c r="AB349" i="12" s="1"/>
  <c r="S540" i="12"/>
  <c r="T540" i="12" s="1"/>
  <c r="AB540" i="12" s="1"/>
  <c r="AC540" i="12" s="1"/>
  <c r="AD540" i="12" s="1"/>
  <c r="S840" i="12"/>
  <c r="T840" i="12" s="1"/>
  <c r="AB840" i="12" s="1"/>
  <c r="AC840" i="12" s="1"/>
  <c r="AD840" i="12" s="1"/>
  <c r="S833" i="12"/>
  <c r="T833" i="12" s="1"/>
  <c r="AB833" i="12" s="1"/>
  <c r="AC833" i="12" s="1"/>
  <c r="AD833" i="12" s="1"/>
  <c r="S849" i="12"/>
  <c r="T849" i="12" s="1"/>
  <c r="AB849" i="12" s="1"/>
  <c r="AC849" i="12" s="1"/>
  <c r="AD849" i="12" s="1"/>
  <c r="S1091" i="12"/>
  <c r="T1091" i="12" s="1"/>
  <c r="AB1091" i="12" s="1"/>
  <c r="AC1091" i="12" s="1"/>
  <c r="AD1091" i="12" s="1"/>
  <c r="S1041" i="12"/>
  <c r="T1041" i="12" s="1"/>
  <c r="AB1041" i="12" s="1"/>
  <c r="AC1041" i="12" s="1"/>
  <c r="AD1041" i="12" s="1"/>
  <c r="S1037" i="12"/>
  <c r="T1037" i="12" s="1"/>
  <c r="AB1037" i="12" s="1"/>
  <c r="AC1037" i="12" s="1"/>
  <c r="AD1037" i="12" s="1"/>
  <c r="S1054" i="12"/>
  <c r="T1054" i="12" s="1"/>
  <c r="AB1054" i="12" s="1"/>
  <c r="AC1054" i="12" s="1"/>
  <c r="AD1054" i="12" s="1"/>
  <c r="S963" i="12"/>
  <c r="T963" i="12" s="1"/>
  <c r="AB963" i="12" s="1"/>
  <c r="AC963" i="12" s="1"/>
  <c r="AD963" i="12" s="1"/>
  <c r="S1134" i="12"/>
  <c r="T1134" i="12" s="1"/>
  <c r="AB1134" i="12" s="1"/>
  <c r="AC1134" i="12" s="1"/>
  <c r="AD1134" i="12" s="1"/>
  <c r="S1136" i="12"/>
  <c r="T1136" i="12" s="1"/>
  <c r="AB1136" i="12" s="1"/>
  <c r="AC1136" i="12" s="1"/>
  <c r="AD1136" i="12" s="1"/>
  <c r="S1127" i="12"/>
  <c r="T1127" i="12" s="1"/>
  <c r="AB1127" i="12" s="1"/>
  <c r="AC1127" i="12" s="1"/>
  <c r="AD1127" i="12" s="1"/>
  <c r="S1273" i="12"/>
  <c r="T1273" i="12" s="1"/>
  <c r="AB1273" i="12" s="1"/>
  <c r="AC1273" i="12" s="1"/>
  <c r="AD1273" i="12" s="1"/>
  <c r="S1565" i="12"/>
  <c r="T1565" i="12" s="1"/>
  <c r="AB1565" i="12" s="1"/>
  <c r="AC1565" i="12" s="1"/>
  <c r="AD1565" i="12" s="1"/>
  <c r="S1737" i="12"/>
  <c r="T1737" i="12" s="1"/>
  <c r="AB1737" i="12" s="1"/>
  <c r="AC1737" i="12" s="1"/>
  <c r="AD1737" i="12" s="1"/>
  <c r="S1875" i="12"/>
  <c r="T1875" i="12" s="1"/>
  <c r="AB1875" i="12" s="1"/>
  <c r="S487" i="12"/>
  <c r="T487" i="12" s="1"/>
  <c r="AB487" i="12" s="1"/>
  <c r="S624" i="12"/>
  <c r="T624" i="12" s="1"/>
  <c r="AB624" i="12" s="1"/>
  <c r="AC624" i="12" s="1"/>
  <c r="AD624" i="12" s="1"/>
  <c r="S538" i="12"/>
  <c r="T538" i="12" s="1"/>
  <c r="AB538" i="12" s="1"/>
  <c r="S597" i="12"/>
  <c r="T597" i="12" s="1"/>
  <c r="AB597" i="12" s="1"/>
  <c r="AC597" i="12" s="1"/>
  <c r="AD597" i="12" s="1"/>
  <c r="S696" i="12"/>
  <c r="T696" i="12" s="1"/>
  <c r="AB696" i="12" s="1"/>
  <c r="S843" i="12"/>
  <c r="T843" i="12" s="1"/>
  <c r="AB843" i="12" s="1"/>
  <c r="AC843" i="12" s="1"/>
  <c r="AD843" i="12" s="1"/>
  <c r="S956" i="12"/>
  <c r="T956" i="12" s="1"/>
  <c r="AB956" i="12" s="1"/>
  <c r="AC956" i="12" s="1"/>
  <c r="AD956" i="12" s="1"/>
  <c r="S730" i="12"/>
  <c r="T730" i="12" s="1"/>
  <c r="AB730" i="12" s="1"/>
  <c r="AC730" i="12" s="1"/>
  <c r="AD730" i="12" s="1"/>
  <c r="S667" i="12"/>
  <c r="T667" i="12" s="1"/>
  <c r="AB667" i="12" s="1"/>
  <c r="AC667" i="12" s="1"/>
  <c r="AD667" i="12" s="1"/>
  <c r="S591" i="12"/>
  <c r="T591" i="12" s="1"/>
  <c r="AB591" i="12" s="1"/>
  <c r="AC591" i="12" s="1"/>
  <c r="AD591" i="12" s="1"/>
  <c r="S747" i="12"/>
  <c r="T747" i="12" s="1"/>
  <c r="AB747" i="12" s="1"/>
  <c r="AC747" i="12" s="1"/>
  <c r="AD747" i="12" s="1"/>
  <c r="S906" i="12"/>
  <c r="T906" i="12" s="1"/>
  <c r="AB906" i="12" s="1"/>
  <c r="AC906" i="12" s="1"/>
  <c r="AD906" i="12" s="1"/>
  <c r="S837" i="12"/>
  <c r="T837" i="12" s="1"/>
  <c r="AB837" i="12" s="1"/>
  <c r="AC837" i="12" s="1"/>
  <c r="AD837" i="12" s="1"/>
  <c r="S1124" i="12"/>
  <c r="T1124" i="12" s="1"/>
  <c r="AB1124" i="12" s="1"/>
  <c r="AC1124" i="12" s="1"/>
  <c r="AD1124" i="12" s="1"/>
  <c r="S1011" i="12"/>
  <c r="T1011" i="12" s="1"/>
  <c r="AB1011" i="12" s="1"/>
  <c r="AC1011" i="12" s="1"/>
  <c r="AD1011" i="12" s="1"/>
  <c r="S941" i="12"/>
  <c r="T941" i="12" s="1"/>
  <c r="AB941" i="12" s="1"/>
  <c r="AC941" i="12" s="1"/>
  <c r="AD941" i="12" s="1"/>
  <c r="S815" i="12"/>
  <c r="T815" i="12" s="1"/>
  <c r="AB815" i="12" s="1"/>
  <c r="AC815" i="12" s="1"/>
  <c r="AD815" i="12" s="1"/>
  <c r="S1160" i="12"/>
  <c r="T1160" i="12" s="1"/>
  <c r="AB1160" i="12" s="1"/>
  <c r="AC1160" i="12" s="1"/>
  <c r="AD1160" i="12" s="1"/>
  <c r="S783" i="12"/>
  <c r="T783" i="12" s="1"/>
  <c r="AB783" i="12" s="1"/>
  <c r="AC783" i="12" s="1"/>
  <c r="AD783" i="12" s="1"/>
  <c r="S1209" i="12"/>
  <c r="T1209" i="12" s="1"/>
  <c r="AB1209" i="12" s="1"/>
  <c r="S1000" i="12"/>
  <c r="T1000" i="12" s="1"/>
  <c r="AB1000" i="12" s="1"/>
  <c r="AC1000" i="12" s="1"/>
  <c r="AD1000" i="12" s="1"/>
  <c r="S1158" i="12"/>
  <c r="T1158" i="12" s="1"/>
  <c r="AB1158" i="12" s="1"/>
  <c r="AC1158" i="12" s="1"/>
  <c r="AD1158" i="12" s="1"/>
  <c r="S1019" i="12"/>
  <c r="T1019" i="12" s="1"/>
  <c r="AB1019" i="12" s="1"/>
  <c r="AC1019" i="12" s="1"/>
  <c r="AD1019" i="12" s="1"/>
  <c r="S1422" i="12"/>
  <c r="T1422" i="12" s="1"/>
  <c r="AB1422" i="12" s="1"/>
  <c r="S1159" i="12"/>
  <c r="T1159" i="12" s="1"/>
  <c r="AB1159" i="12" s="1"/>
  <c r="S1078" i="12"/>
  <c r="T1078" i="12" s="1"/>
  <c r="AB1078" i="12" s="1"/>
  <c r="AC1078" i="12" s="1"/>
  <c r="AD1078" i="12" s="1"/>
  <c r="S1296" i="12"/>
  <c r="T1296" i="12" s="1"/>
  <c r="AB1296" i="12" s="1"/>
  <c r="AC1296" i="12" s="1"/>
  <c r="AD1296" i="12" s="1"/>
  <c r="S1293" i="12"/>
  <c r="T1293" i="12" s="1"/>
  <c r="AB1293" i="12" s="1"/>
  <c r="AC1293" i="12" s="1"/>
  <c r="AD1293" i="12" s="1"/>
  <c r="S1299" i="12"/>
  <c r="T1299" i="12" s="1"/>
  <c r="AB1299" i="12" s="1"/>
  <c r="AC1299" i="12" s="1"/>
  <c r="AD1299" i="12" s="1"/>
  <c r="S1490" i="12"/>
  <c r="T1490" i="12" s="1"/>
  <c r="AB1490" i="12" s="1"/>
  <c r="AC1490" i="12" s="1"/>
  <c r="AD1490" i="12" s="1"/>
  <c r="S1243" i="12"/>
  <c r="T1243" i="12" s="1"/>
  <c r="AB1243" i="12" s="1"/>
  <c r="AC1243" i="12" s="1"/>
  <c r="AD1243" i="12" s="1"/>
  <c r="S1396" i="12"/>
  <c r="T1396" i="12" s="1"/>
  <c r="AB1396" i="12" s="1"/>
  <c r="AC1396" i="12" s="1"/>
  <c r="AD1396" i="12" s="1"/>
  <c r="S1517" i="12"/>
  <c r="T1517" i="12" s="1"/>
  <c r="AB1517" i="12" s="1"/>
  <c r="AC1517" i="12" s="1"/>
  <c r="AD1517" i="12" s="1"/>
  <c r="S1505" i="12"/>
  <c r="T1505" i="12" s="1"/>
  <c r="AB1505" i="12" s="1"/>
  <c r="AC1505" i="12" s="1"/>
  <c r="AD1505" i="12" s="1"/>
  <c r="S1463" i="12"/>
  <c r="T1463" i="12" s="1"/>
  <c r="AB1463" i="12" s="1"/>
  <c r="AC1463" i="12" s="1"/>
  <c r="AD1463" i="12" s="1"/>
  <c r="S1812" i="12"/>
  <c r="T1812" i="12" s="1"/>
  <c r="AB1812" i="12" s="1"/>
  <c r="AC1812" i="12" s="1"/>
  <c r="AD1812" i="12" s="1"/>
  <c r="S1936" i="12"/>
  <c r="T1936" i="12" s="1"/>
  <c r="AB1936" i="12" s="1"/>
  <c r="AC1936" i="12" s="1"/>
  <c r="AD1936" i="12" s="1"/>
  <c r="S1905" i="12"/>
  <c r="T1905" i="12" s="1"/>
  <c r="AB1905" i="12" s="1"/>
  <c r="AC1905" i="12" s="1"/>
  <c r="AD1905" i="12" s="1"/>
  <c r="S1882" i="12"/>
  <c r="T1882" i="12" s="1"/>
  <c r="AB1882" i="12" s="1"/>
  <c r="AC1882" i="12" s="1"/>
  <c r="AD1882" i="12" s="1"/>
  <c r="S2152" i="12"/>
  <c r="T2152" i="12" s="1"/>
  <c r="AB2152" i="12" s="1"/>
  <c r="S2755" i="12"/>
  <c r="T2755" i="12" s="1"/>
  <c r="AB2755" i="12" s="1"/>
  <c r="S1068" i="12"/>
  <c r="T1068" i="12" s="1"/>
  <c r="AB1068" i="12" s="1"/>
  <c r="S1320" i="12"/>
  <c r="T1320" i="12" s="1"/>
  <c r="AB1320" i="12" s="1"/>
  <c r="S1334" i="12"/>
  <c r="T1334" i="12" s="1"/>
  <c r="AB1334" i="12" s="1"/>
  <c r="AC1334" i="12" s="1"/>
  <c r="AD1334" i="12" s="1"/>
  <c r="S1410" i="12"/>
  <c r="T1410" i="12" s="1"/>
  <c r="AB1410" i="12" s="1"/>
  <c r="AC1410" i="12" s="1"/>
  <c r="AD1410" i="12" s="1"/>
  <c r="S1470" i="12"/>
  <c r="T1470" i="12" s="1"/>
  <c r="AB1470" i="12" s="1"/>
  <c r="AC1470" i="12" s="1"/>
  <c r="AD1470" i="12" s="1"/>
  <c r="S1556" i="12"/>
  <c r="T1556" i="12" s="1"/>
  <c r="AB1556" i="12" s="1"/>
  <c r="AC1556" i="12" s="1"/>
  <c r="AD1556" i="12" s="1"/>
  <c r="S1532" i="12"/>
  <c r="T1532" i="12" s="1"/>
  <c r="AB1532" i="12" s="1"/>
  <c r="AC1532" i="12" s="1"/>
  <c r="AD1532" i="12" s="1"/>
  <c r="S1461" i="12"/>
  <c r="T1461" i="12" s="1"/>
  <c r="AB1461" i="12" s="1"/>
  <c r="AC1461" i="12" s="1"/>
  <c r="AD1461" i="12" s="1"/>
  <c r="S1678" i="12"/>
  <c r="T1678" i="12" s="1"/>
  <c r="AB1678" i="12" s="1"/>
  <c r="AC1678" i="12" s="1"/>
  <c r="AD1678" i="12" s="1"/>
  <c r="S1806" i="12"/>
  <c r="T1806" i="12" s="1"/>
  <c r="AB1806" i="12" s="1"/>
  <c r="AC1806" i="12" s="1"/>
  <c r="AD1806" i="12" s="1"/>
  <c r="S1819" i="12"/>
  <c r="T1819" i="12" s="1"/>
  <c r="AB1819" i="12" s="1"/>
  <c r="AC1819" i="12" s="1"/>
  <c r="AD1819" i="12" s="1"/>
  <c r="S1908" i="12"/>
  <c r="T1908" i="12" s="1"/>
  <c r="AB1908" i="12" s="1"/>
  <c r="AC1908" i="12" s="1"/>
  <c r="AD1908" i="12" s="1"/>
  <c r="S1943" i="12"/>
  <c r="T1943" i="12" s="1"/>
  <c r="AB1943" i="12" s="1"/>
  <c r="AC1943" i="12" s="1"/>
  <c r="AD1943" i="12" s="1"/>
  <c r="S2156" i="12"/>
  <c r="T2156" i="12" s="1"/>
  <c r="AB2156" i="12" s="1"/>
  <c r="AC2156" i="12" s="1"/>
  <c r="AD2156" i="12" s="1"/>
  <c r="S3647" i="12"/>
  <c r="T3647" i="12" s="1"/>
  <c r="AB3647" i="12" s="1"/>
  <c r="AC3647" i="12" s="1"/>
  <c r="AD3647" i="12" s="1"/>
  <c r="S3007" i="12"/>
  <c r="T3007" i="12" s="1"/>
  <c r="AB3007" i="12" s="1"/>
  <c r="AC3007" i="12" s="1"/>
  <c r="AD3007" i="12" s="1"/>
  <c r="S2715" i="12"/>
  <c r="T2715" i="12" s="1"/>
  <c r="AB2715" i="12" s="1"/>
  <c r="AC2715" i="12" s="1"/>
  <c r="AD2715" i="12" s="1"/>
  <c r="S2379" i="12"/>
  <c r="T2379" i="12" s="1"/>
  <c r="AB2379" i="12" s="1"/>
  <c r="AC2379" i="12" s="1"/>
  <c r="AD2379" i="12" s="1"/>
  <c r="S2316" i="12"/>
  <c r="T2316" i="12" s="1"/>
  <c r="AB2316" i="12" s="1"/>
  <c r="S2243" i="12"/>
  <c r="T2243" i="12" s="1"/>
  <c r="AB2243" i="12" s="1"/>
  <c r="AC2243" i="12" s="1"/>
  <c r="AD2243" i="12" s="1"/>
  <c r="S2199" i="12"/>
  <c r="T2199" i="12" s="1"/>
  <c r="AB2199" i="12" s="1"/>
  <c r="AC2199" i="12" s="1"/>
  <c r="AD2199" i="12" s="1"/>
  <c r="S1992" i="12"/>
  <c r="T1992" i="12" s="1"/>
  <c r="AB1992" i="12" s="1"/>
  <c r="AC1992" i="12" s="1"/>
  <c r="AD1992" i="12" s="1"/>
  <c r="S1993" i="12"/>
  <c r="T1993" i="12" s="1"/>
  <c r="AB1993" i="12" s="1"/>
  <c r="S1977" i="12"/>
  <c r="T1977" i="12" s="1"/>
  <c r="AB1977" i="12" s="1"/>
  <c r="S2013" i="12"/>
  <c r="T2013" i="12" s="1"/>
  <c r="AB2013" i="12" s="1"/>
  <c r="AC2013" i="12" s="1"/>
  <c r="AD2013" i="12" s="1"/>
  <c r="S1765" i="12"/>
  <c r="T1765" i="12" s="1"/>
  <c r="AB1765" i="12" s="1"/>
  <c r="AC1765" i="12" s="1"/>
  <c r="AD1765" i="12" s="1"/>
  <c r="S1612" i="12"/>
  <c r="T1612" i="12" s="1"/>
  <c r="AB1612" i="12" s="1"/>
  <c r="AC1612" i="12" s="1"/>
  <c r="AD1612" i="12" s="1"/>
  <c r="S1781" i="12"/>
  <c r="T1781" i="12" s="1"/>
  <c r="AB1781" i="12" s="1"/>
  <c r="AC1781" i="12" s="1"/>
  <c r="AD1781" i="12" s="1"/>
  <c r="S1983" i="12"/>
  <c r="T1983" i="12" s="1"/>
  <c r="AB1983" i="12" s="1"/>
  <c r="AC1983" i="12" s="1"/>
  <c r="AD1983" i="12" s="1"/>
  <c r="S1792" i="12"/>
  <c r="T1792" i="12" s="1"/>
  <c r="AB1792" i="12" s="1"/>
  <c r="AC1792" i="12" s="1"/>
  <c r="AD1792" i="12" s="1"/>
  <c r="S1859" i="12"/>
  <c r="T1859" i="12" s="1"/>
  <c r="AB1859" i="12" s="1"/>
  <c r="AC1859" i="12" s="1"/>
  <c r="AD1859" i="12" s="1"/>
  <c r="S1727" i="12"/>
  <c r="T1727" i="12" s="1"/>
  <c r="AB1727" i="12" s="1"/>
  <c r="AC1727" i="12" s="1"/>
  <c r="AD1727" i="12" s="1"/>
  <c r="S1913" i="12"/>
  <c r="T1913" i="12" s="1"/>
  <c r="AB1913" i="12" s="1"/>
  <c r="AC1913" i="12" s="1"/>
  <c r="AD1913" i="12" s="1"/>
  <c r="S1710" i="12"/>
  <c r="T1710" i="12" s="1"/>
  <c r="AB1710" i="12" s="1"/>
  <c r="AC1710" i="12" s="1"/>
  <c r="AD1710" i="12" s="1"/>
  <c r="S1711" i="12"/>
  <c r="T1711" i="12" s="1"/>
  <c r="AB1711" i="12" s="1"/>
  <c r="AC1711" i="12" s="1"/>
  <c r="AD1711" i="12" s="1"/>
  <c r="S1644" i="12"/>
  <c r="T1644" i="12" s="1"/>
  <c r="AB1644" i="12" s="1"/>
  <c r="AC1644" i="12" s="1"/>
  <c r="AD1644" i="12" s="1"/>
  <c r="S1762" i="12"/>
  <c r="T1762" i="12" s="1"/>
  <c r="AB1762" i="12" s="1"/>
  <c r="AC1762" i="12" s="1"/>
  <c r="AD1762" i="12" s="1"/>
  <c r="S1606" i="12"/>
  <c r="T1606" i="12" s="1"/>
  <c r="AB1606" i="12" s="1"/>
  <c r="AC1606" i="12" s="1"/>
  <c r="AD1606" i="12" s="1"/>
  <c r="S1709" i="12"/>
  <c r="T1709" i="12" s="1"/>
  <c r="AB1709" i="12" s="1"/>
  <c r="S1803" i="12"/>
  <c r="T1803" i="12" s="1"/>
  <c r="AB1803" i="12" s="1"/>
  <c r="S1717" i="12"/>
  <c r="T1717" i="12" s="1"/>
  <c r="AB1717" i="12" s="1"/>
  <c r="AC1717" i="12" s="1"/>
  <c r="AD1717" i="12" s="1"/>
  <c r="S1616" i="12"/>
  <c r="T1616" i="12" s="1"/>
  <c r="AB1616" i="12" s="1"/>
  <c r="S1450" i="12"/>
  <c r="T1450" i="12" s="1"/>
  <c r="AB1450" i="12" s="1"/>
  <c r="AC1450" i="12" s="1"/>
  <c r="AD1450" i="12" s="1"/>
  <c r="S1594" i="12"/>
  <c r="T1594" i="12" s="1"/>
  <c r="AB1594" i="12" s="1"/>
  <c r="AC1594" i="12" s="1"/>
  <c r="AD1594" i="12" s="1"/>
  <c r="S1504" i="12"/>
  <c r="T1504" i="12" s="1"/>
  <c r="AB1504" i="12" s="1"/>
  <c r="AC1504" i="12" s="1"/>
  <c r="AD1504" i="12" s="1"/>
  <c r="S1580" i="12"/>
  <c r="T1580" i="12" s="1"/>
  <c r="AB1580" i="12" s="1"/>
  <c r="AC1580" i="12" s="1"/>
  <c r="AD1580" i="12" s="1"/>
  <c r="S1615" i="12"/>
  <c r="T1615" i="12" s="1"/>
  <c r="AB1615" i="12" s="1"/>
  <c r="AC1615" i="12" s="1"/>
  <c r="AD1615" i="12" s="1"/>
  <c r="S1533" i="12"/>
  <c r="T1533" i="12" s="1"/>
  <c r="AB1533" i="12" s="1"/>
  <c r="AC1533" i="12" s="1"/>
  <c r="AD1533" i="12" s="1"/>
  <c r="S1525" i="12"/>
  <c r="T1525" i="12" s="1"/>
  <c r="AB1525" i="12" s="1"/>
  <c r="AC1525" i="12" s="1"/>
  <c r="AD1525" i="12" s="1"/>
  <c r="S1457" i="12"/>
  <c r="T1457" i="12" s="1"/>
  <c r="AB1457" i="12" s="1"/>
  <c r="AC1457" i="12" s="1"/>
  <c r="AD1457" i="12" s="1"/>
  <c r="S1557" i="12"/>
  <c r="T1557" i="12" s="1"/>
  <c r="AB1557" i="12" s="1"/>
  <c r="AC1557" i="12" s="1"/>
  <c r="AD1557" i="12" s="1"/>
  <c r="S1449" i="12"/>
  <c r="T1449" i="12" s="1"/>
  <c r="AB1449" i="12" s="1"/>
  <c r="AC1449" i="12" s="1"/>
  <c r="AD1449" i="12" s="1"/>
  <c r="S1393" i="12"/>
  <c r="T1393" i="12" s="1"/>
  <c r="AB1393" i="12" s="1"/>
  <c r="AC1393" i="12" s="1"/>
  <c r="AD1393" i="12" s="1"/>
  <c r="S1232" i="12"/>
  <c r="T1232" i="12" s="1"/>
  <c r="AB1232" i="12" s="1"/>
  <c r="AC1232" i="12" s="1"/>
  <c r="AD1232" i="12" s="1"/>
  <c r="S1227" i="12"/>
  <c r="T1227" i="12" s="1"/>
  <c r="AB1227" i="12" s="1"/>
  <c r="AC1227" i="12" s="1"/>
  <c r="AD1227" i="12" s="1"/>
  <c r="S1473" i="12"/>
  <c r="T1473" i="12" s="1"/>
  <c r="AB1473" i="12" s="1"/>
  <c r="AC1473" i="12" s="1"/>
  <c r="AD1473" i="12" s="1"/>
  <c r="S1326" i="12"/>
  <c r="T1326" i="12" s="1"/>
  <c r="AB1326" i="12" s="1"/>
  <c r="AC1326" i="12" s="1"/>
  <c r="AD1326" i="12" s="1"/>
  <c r="S1383" i="12"/>
  <c r="T1383" i="12" s="1"/>
  <c r="AB1383" i="12" s="1"/>
  <c r="AC1383" i="12" s="1"/>
  <c r="AD1383" i="12" s="1"/>
  <c r="S1236" i="12"/>
  <c r="T1236" i="12" s="1"/>
  <c r="AB1236" i="12" s="1"/>
  <c r="S1480" i="12"/>
  <c r="T1480" i="12" s="1"/>
  <c r="AB1480" i="12" s="1"/>
  <c r="S1421" i="12"/>
  <c r="T1421" i="12" s="1"/>
  <c r="AB1421" i="12" s="1"/>
  <c r="AC1421" i="12" s="1"/>
  <c r="AD1421" i="12" s="1"/>
  <c r="S1380" i="12"/>
  <c r="T1380" i="12" s="1"/>
  <c r="AB1380" i="12" s="1"/>
  <c r="AC1380" i="12" s="1"/>
  <c r="AD1380" i="12" s="1"/>
  <c r="S1411" i="12"/>
  <c r="T1411" i="12" s="1"/>
  <c r="AB1411" i="12" s="1"/>
  <c r="S1024" i="12"/>
  <c r="T1024" i="12" s="1"/>
  <c r="AB1024" i="12" s="1"/>
  <c r="AC1024" i="12" s="1"/>
  <c r="AD1024" i="12" s="1"/>
  <c r="S1358" i="12"/>
  <c r="T1358" i="12" s="1"/>
  <c r="AB1358" i="12" s="1"/>
  <c r="S1129" i="12"/>
  <c r="T1129" i="12" s="1"/>
  <c r="AB1129" i="12" s="1"/>
  <c r="AC1129" i="12" s="1"/>
  <c r="AD1129" i="12" s="1"/>
  <c r="S1149" i="12"/>
  <c r="T1149" i="12" s="1"/>
  <c r="AB1149" i="12" s="1"/>
  <c r="AC1149" i="12" s="1"/>
  <c r="AD1149" i="12" s="1"/>
  <c r="S1343" i="12"/>
  <c r="T1343" i="12" s="1"/>
  <c r="AB1343" i="12" s="1"/>
  <c r="AC1343" i="12" s="1"/>
  <c r="AD1343" i="12" s="1"/>
  <c r="S951" i="12"/>
  <c r="T951" i="12" s="1"/>
  <c r="AB951" i="12" s="1"/>
  <c r="AC951" i="12" s="1"/>
  <c r="AD951" i="12" s="1"/>
  <c r="S1118" i="12"/>
  <c r="T1118" i="12" s="1"/>
  <c r="AB1118" i="12" s="1"/>
  <c r="AC1118" i="12" s="1"/>
  <c r="AD1118" i="12" s="1"/>
  <c r="S1238" i="12"/>
  <c r="T1238" i="12" s="1"/>
  <c r="AB1238" i="12" s="1"/>
  <c r="AC1238" i="12" s="1"/>
  <c r="AD1238" i="12" s="1"/>
  <c r="S959" i="12"/>
  <c r="T959" i="12" s="1"/>
  <c r="AB959" i="12" s="1"/>
  <c r="AC959" i="12" s="1"/>
  <c r="AD959" i="12" s="1"/>
  <c r="S1256" i="12"/>
  <c r="T1256" i="12" s="1"/>
  <c r="AB1256" i="12" s="1"/>
  <c r="AC1256" i="12" s="1"/>
  <c r="AD1256" i="12" s="1"/>
  <c r="S1060" i="12"/>
  <c r="T1060" i="12" s="1"/>
  <c r="AB1060" i="12" s="1"/>
  <c r="AC1060" i="12" s="1"/>
  <c r="AD1060" i="12" s="1"/>
  <c r="S1300" i="12"/>
  <c r="T1300" i="12" s="1"/>
  <c r="AB1300" i="12" s="1"/>
  <c r="AC1300" i="12" s="1"/>
  <c r="AD1300" i="12" s="1"/>
  <c r="S1385" i="12"/>
  <c r="T1385" i="12" s="1"/>
  <c r="AB1385" i="12" s="1"/>
  <c r="AC1385" i="12" s="1"/>
  <c r="AD1385" i="12" s="1"/>
  <c r="S943" i="12"/>
  <c r="T943" i="12" s="1"/>
  <c r="AB943" i="12" s="1"/>
  <c r="AC943" i="12" s="1"/>
  <c r="AD943" i="12" s="1"/>
  <c r="S922" i="12"/>
  <c r="T922" i="12" s="1"/>
  <c r="AB922" i="12" s="1"/>
  <c r="AC922" i="12" s="1"/>
  <c r="AD922" i="12" s="1"/>
  <c r="S1102" i="12"/>
  <c r="T1102" i="12" s="1"/>
  <c r="AB1102" i="12" s="1"/>
  <c r="S1056" i="12"/>
  <c r="T1056" i="12" s="1"/>
  <c r="AB1056" i="12" s="1"/>
  <c r="S1106" i="12"/>
  <c r="T1106" i="12" s="1"/>
  <c r="AB1106" i="12" s="1"/>
  <c r="AC1106" i="12" s="1"/>
  <c r="AD1106" i="12" s="1"/>
  <c r="S972" i="12"/>
  <c r="T972" i="12" s="1"/>
  <c r="AB972" i="12" s="1"/>
  <c r="S1087" i="12"/>
  <c r="T1087" i="12" s="1"/>
  <c r="AB1087" i="12" s="1"/>
  <c r="AC1087" i="12" s="1"/>
  <c r="AD1087" i="12" s="1"/>
  <c r="S1117" i="12"/>
  <c r="T1117" i="12" s="1"/>
  <c r="AB1117" i="12" s="1"/>
  <c r="S996" i="12"/>
  <c r="T996" i="12" s="1"/>
  <c r="AB996" i="12" s="1"/>
  <c r="AC996" i="12" s="1"/>
  <c r="AD996" i="12" s="1"/>
  <c r="S1035" i="12"/>
  <c r="T1035" i="12" s="1"/>
  <c r="AB1035" i="12" s="1"/>
  <c r="AC1035" i="12" s="1"/>
  <c r="AD1035" i="12" s="1"/>
  <c r="S1013" i="12"/>
  <c r="T1013" i="12" s="1"/>
  <c r="AB1013" i="12" s="1"/>
  <c r="AC1013" i="12" s="1"/>
  <c r="AD1013" i="12" s="1"/>
  <c r="S861" i="12"/>
  <c r="T861" i="12" s="1"/>
  <c r="AB861" i="12" s="1"/>
  <c r="AC861" i="12" s="1"/>
  <c r="AD861" i="12" s="1"/>
  <c r="S750" i="12"/>
  <c r="T750" i="12" s="1"/>
  <c r="AB750" i="12" s="1"/>
  <c r="AC750" i="12" s="1"/>
  <c r="AD750" i="12" s="1"/>
  <c r="S711" i="12"/>
  <c r="T711" i="12" s="1"/>
  <c r="AB711" i="12" s="1"/>
  <c r="AC711" i="12" s="1"/>
  <c r="AD711" i="12" s="1"/>
  <c r="S514" i="12"/>
  <c r="T514" i="12" s="1"/>
  <c r="AB514" i="12" s="1"/>
  <c r="AC514" i="12" s="1"/>
  <c r="AD514" i="12" s="1"/>
  <c r="S896" i="12"/>
  <c r="T896" i="12" s="1"/>
  <c r="AB896" i="12" s="1"/>
  <c r="AC896" i="12" s="1"/>
  <c r="AD896" i="12" s="1"/>
  <c r="S755" i="12"/>
  <c r="T755" i="12" s="1"/>
  <c r="AB755" i="12" s="1"/>
  <c r="AC755" i="12" s="1"/>
  <c r="AD755" i="12" s="1"/>
  <c r="S754" i="12"/>
  <c r="T754" i="12" s="1"/>
  <c r="AB754" i="12" s="1"/>
  <c r="AC754" i="12" s="1"/>
  <c r="AD754" i="12" s="1"/>
  <c r="S814" i="12"/>
  <c r="T814" i="12" s="1"/>
  <c r="AB814" i="12" s="1"/>
  <c r="AC814" i="12" s="1"/>
  <c r="AD814" i="12" s="1"/>
  <c r="S801" i="12"/>
  <c r="T801" i="12" s="1"/>
  <c r="AB801" i="12" s="1"/>
  <c r="AC801" i="12" s="1"/>
  <c r="AD801" i="12" s="1"/>
  <c r="S555" i="12"/>
  <c r="T555" i="12" s="1"/>
  <c r="AB555" i="12" s="1"/>
  <c r="AC555" i="12" s="1"/>
  <c r="AD555" i="12" s="1"/>
  <c r="S533" i="12"/>
  <c r="T533" i="12" s="1"/>
  <c r="AB533" i="12" s="1"/>
  <c r="AC533" i="12" s="1"/>
  <c r="AD533" i="12" s="1"/>
  <c r="S810" i="12"/>
  <c r="T810" i="12" s="1"/>
  <c r="AB810" i="12" s="1"/>
  <c r="S673" i="12"/>
  <c r="T673" i="12" s="1"/>
  <c r="AB673" i="12" s="1"/>
  <c r="S3074" i="12"/>
  <c r="T3074" i="12" s="1"/>
  <c r="AB3074" i="12" s="1"/>
  <c r="AC3074" i="12" s="1"/>
  <c r="AD3074" i="12" s="1"/>
  <c r="S2731" i="12"/>
  <c r="T2731" i="12" s="1"/>
  <c r="AB2731" i="12" s="1"/>
  <c r="AC2731" i="12" s="1"/>
  <c r="AD2731" i="12" s="1"/>
  <c r="S2282" i="12"/>
  <c r="T2282" i="12" s="1"/>
  <c r="AB2282" i="12" s="1"/>
  <c r="S2448" i="12"/>
  <c r="T2448" i="12" s="1"/>
  <c r="AB2448" i="12" s="1"/>
  <c r="S2252" i="12"/>
  <c r="T2252" i="12" s="1"/>
  <c r="AB2252" i="12" s="1"/>
  <c r="AC2252" i="12" s="1"/>
  <c r="AD2252" i="12" s="1"/>
  <c r="S2109" i="12"/>
  <c r="T2109" i="12" s="1"/>
  <c r="AB2109" i="12" s="1"/>
  <c r="AC2109" i="12" s="1"/>
  <c r="AD2109" i="12" s="1"/>
  <c r="S2136" i="12"/>
  <c r="T2136" i="12" s="1"/>
  <c r="AB2136" i="12" s="1"/>
  <c r="AC2136" i="12" s="1"/>
  <c r="AD2136" i="12" s="1"/>
  <c r="S2031" i="12"/>
  <c r="T2031" i="12" s="1"/>
  <c r="AB2031" i="12" s="1"/>
  <c r="AC2031" i="12" s="1"/>
  <c r="AD2031" i="12" s="1"/>
  <c r="S1988" i="12"/>
  <c r="T1988" i="12" s="1"/>
  <c r="AB1988" i="12" s="1"/>
  <c r="AC1988" i="12" s="1"/>
  <c r="AD1988" i="12" s="1"/>
  <c r="S1949" i="12"/>
  <c r="T1949" i="12" s="1"/>
  <c r="AB1949" i="12" s="1"/>
  <c r="AC1949" i="12" s="1"/>
  <c r="AD1949" i="12" s="1"/>
  <c r="S1878" i="12"/>
  <c r="T1878" i="12" s="1"/>
  <c r="AB1878" i="12" s="1"/>
  <c r="AC1878" i="12" s="1"/>
  <c r="AD1878" i="12" s="1"/>
  <c r="S1611" i="12"/>
  <c r="T1611" i="12" s="1"/>
  <c r="AB1611" i="12" s="1"/>
  <c r="AC1611" i="12" s="1"/>
  <c r="AD1611" i="12" s="1"/>
  <c r="S1763" i="12"/>
  <c r="T1763" i="12" s="1"/>
  <c r="AB1763" i="12" s="1"/>
  <c r="AC1763" i="12" s="1"/>
  <c r="AD1763" i="12" s="1"/>
  <c r="S1836" i="12"/>
  <c r="T1836" i="12" s="1"/>
  <c r="AB1836" i="12" s="1"/>
  <c r="AC1836" i="12" s="1"/>
  <c r="AD1836" i="12" s="1"/>
  <c r="S1886" i="12"/>
  <c r="T1886" i="12" s="1"/>
  <c r="AB1886" i="12" s="1"/>
  <c r="AC1886" i="12" s="1"/>
  <c r="AD1886" i="12" s="1"/>
  <c r="S1851" i="12"/>
  <c r="T1851" i="12" s="1"/>
  <c r="AB1851" i="12" s="1"/>
  <c r="AC1851" i="12" s="1"/>
  <c r="AD1851" i="12" s="1"/>
  <c r="S1779" i="12"/>
  <c r="T1779" i="12" s="1"/>
  <c r="AB1779" i="12" s="1"/>
  <c r="AC1779" i="12" s="1"/>
  <c r="AD1779" i="12" s="1"/>
  <c r="S1865" i="12"/>
  <c r="T1865" i="12" s="1"/>
  <c r="AB1865" i="12" s="1"/>
  <c r="AC1865" i="12" s="1"/>
  <c r="AD1865" i="12" s="1"/>
  <c r="S1805" i="12"/>
  <c r="T1805" i="12" s="1"/>
  <c r="AB1805" i="12" s="1"/>
  <c r="S1784" i="12"/>
  <c r="T1784" i="12" s="1"/>
  <c r="AB1784" i="12" s="1"/>
  <c r="S1786" i="12"/>
  <c r="T1786" i="12" s="1"/>
  <c r="AB1786" i="12" s="1"/>
  <c r="S1813" i="12"/>
  <c r="T1813" i="12" s="1"/>
  <c r="AB1813" i="12" s="1"/>
  <c r="S1824" i="12"/>
  <c r="T1824" i="12" s="1"/>
  <c r="AB1824" i="12" s="1"/>
  <c r="AC1824" i="12" s="1"/>
  <c r="AD1824" i="12" s="1"/>
  <c r="S1614" i="12"/>
  <c r="T1614" i="12" s="1"/>
  <c r="AB1614" i="12" s="1"/>
  <c r="AC1614" i="12" s="1"/>
  <c r="AD1614" i="12" s="1"/>
  <c r="S3038" i="12"/>
  <c r="T3038" i="12" s="1"/>
  <c r="AB3038" i="12" s="1"/>
  <c r="AC3038" i="12" s="1"/>
  <c r="AD3038" i="12" s="1"/>
  <c r="S2602" i="12"/>
  <c r="T2602" i="12" s="1"/>
  <c r="AB2602" i="12" s="1"/>
  <c r="AC2602" i="12" s="1"/>
  <c r="AD2602" i="12" s="1"/>
  <c r="S2516" i="12"/>
  <c r="T2516" i="12" s="1"/>
  <c r="AB2516" i="12" s="1"/>
  <c r="AC2516" i="12" s="1"/>
  <c r="AD2516" i="12" s="1"/>
  <c r="S2300" i="12"/>
  <c r="T2300" i="12" s="1"/>
  <c r="AB2300" i="12" s="1"/>
  <c r="AC2300" i="12" s="1"/>
  <c r="AD2300" i="12" s="1"/>
  <c r="S2188" i="12"/>
  <c r="T2188" i="12" s="1"/>
  <c r="AB2188" i="12" s="1"/>
  <c r="AC2188" i="12" s="1"/>
  <c r="AD2188" i="12" s="1"/>
  <c r="S2033" i="12"/>
  <c r="T2033" i="12" s="1"/>
  <c r="AB2033" i="12" s="1"/>
  <c r="AC2033" i="12" s="1"/>
  <c r="AD2033" i="12" s="1"/>
  <c r="S1982" i="12"/>
  <c r="T1982" i="12" s="1"/>
  <c r="AB1982" i="12" s="1"/>
  <c r="AC1982" i="12" s="1"/>
  <c r="AD1982" i="12" s="1"/>
  <c r="S1986" i="12"/>
  <c r="T1986" i="12" s="1"/>
  <c r="AB1986" i="12" s="1"/>
  <c r="AC1986" i="12" s="1"/>
  <c r="AD1986" i="12" s="1"/>
  <c r="S2049" i="12"/>
  <c r="T2049" i="12" s="1"/>
  <c r="AB2049" i="12" s="1"/>
  <c r="AC2049" i="12" s="1"/>
  <c r="AD2049" i="12" s="1"/>
  <c r="S1917" i="12"/>
  <c r="T1917" i="12" s="1"/>
  <c r="AB1917" i="12" s="1"/>
  <c r="AC1917" i="12" s="1"/>
  <c r="AD1917" i="12" s="1"/>
  <c r="S1742" i="12"/>
  <c r="T1742" i="12" s="1"/>
  <c r="AB1742" i="12" s="1"/>
  <c r="AC1742" i="12" s="1"/>
  <c r="AD1742" i="12" s="1"/>
  <c r="S1770" i="12"/>
  <c r="T1770" i="12" s="1"/>
  <c r="AB1770" i="12" s="1"/>
  <c r="AC1770" i="12" s="1"/>
  <c r="AD1770" i="12" s="1"/>
  <c r="S2052" i="12"/>
  <c r="T2052" i="12" s="1"/>
  <c r="AB2052" i="12" s="1"/>
  <c r="AC2052" i="12" s="1"/>
  <c r="AD2052" i="12" s="1"/>
  <c r="S1828" i="12"/>
  <c r="T1828" i="12" s="1"/>
  <c r="AB1828" i="12" s="1"/>
  <c r="AC1828" i="12" s="1"/>
  <c r="AD1828" i="12" s="1"/>
  <c r="S1759" i="12"/>
  <c r="T1759" i="12" s="1"/>
  <c r="AB1759" i="12" s="1"/>
  <c r="S1766" i="12"/>
  <c r="T1766" i="12" s="1"/>
  <c r="AB1766" i="12" s="1"/>
  <c r="S1674" i="12"/>
  <c r="T1674" i="12" s="1"/>
  <c r="AB1674" i="12" s="1"/>
  <c r="AC1674" i="12" s="1"/>
  <c r="AD1674" i="12" s="1"/>
  <c r="S1668" i="12"/>
  <c r="T1668" i="12" s="1"/>
  <c r="AB1668" i="12" s="1"/>
  <c r="AC1668" i="12" s="1"/>
  <c r="AD1668" i="12" s="1"/>
  <c r="S1743" i="12"/>
  <c r="T1743" i="12" s="1"/>
  <c r="AB1743" i="12" s="1"/>
  <c r="AC1743" i="12" s="1"/>
  <c r="AD1743" i="12" s="1"/>
  <c r="S1814" i="12"/>
  <c r="T1814" i="12" s="1"/>
  <c r="AB1814" i="12" s="1"/>
  <c r="S1804" i="12"/>
  <c r="T1804" i="12" s="1"/>
  <c r="AB1804" i="12" s="1"/>
  <c r="AC1804" i="12" s="1"/>
  <c r="AD1804" i="12" s="1"/>
  <c r="S1731" i="12"/>
  <c r="T1731" i="12" s="1"/>
  <c r="AB1731" i="12" s="1"/>
  <c r="AC1731" i="12" s="1"/>
  <c r="AD1731" i="12" s="1"/>
  <c r="S1632" i="12"/>
  <c r="T1632" i="12" s="1"/>
  <c r="AB1632" i="12" s="1"/>
  <c r="AC1632" i="12" s="1"/>
  <c r="AD1632" i="12" s="1"/>
  <c r="S1647" i="12"/>
  <c r="T1647" i="12" s="1"/>
  <c r="AB1647" i="12" s="1"/>
  <c r="AC1647" i="12" s="1"/>
  <c r="AD1647" i="12" s="1"/>
  <c r="S1513" i="12"/>
  <c r="T1513" i="12" s="1"/>
  <c r="AB1513" i="12" s="1"/>
  <c r="AC1513" i="12" s="1"/>
  <c r="AD1513" i="12" s="1"/>
  <c r="S1656" i="12"/>
  <c r="T1656" i="12" s="1"/>
  <c r="AB1656" i="12" s="1"/>
  <c r="AC1656" i="12" s="1"/>
  <c r="AD1656" i="12" s="1"/>
  <c r="S1696" i="12"/>
  <c r="T1696" i="12" s="1"/>
  <c r="AB1696" i="12" s="1"/>
  <c r="AC1696" i="12" s="1"/>
  <c r="AD1696" i="12" s="1"/>
  <c r="S1469" i="12"/>
  <c r="T1469" i="12" s="1"/>
  <c r="AB1469" i="12" s="1"/>
  <c r="AC1469" i="12" s="1"/>
  <c r="AD1469" i="12" s="1"/>
  <c r="S1700" i="12"/>
  <c r="T1700" i="12" s="1"/>
  <c r="AB1700" i="12" s="1"/>
  <c r="AC1700" i="12" s="1"/>
  <c r="AD1700" i="12" s="1"/>
  <c r="S1466" i="12"/>
  <c r="T1466" i="12" s="1"/>
  <c r="AB1466" i="12" s="1"/>
  <c r="AC1466" i="12" s="1"/>
  <c r="AD1466" i="12" s="1"/>
  <c r="S1524" i="12"/>
  <c r="T1524" i="12" s="1"/>
  <c r="AB1524" i="12" s="1"/>
  <c r="AC1524" i="12" s="1"/>
  <c r="AD1524" i="12" s="1"/>
  <c r="S1579" i="12"/>
  <c r="T1579" i="12" s="1"/>
  <c r="AB1579" i="12" s="1"/>
  <c r="AC1579" i="12" s="1"/>
  <c r="AD1579" i="12" s="1"/>
  <c r="S1637" i="12"/>
  <c r="T1637" i="12" s="1"/>
  <c r="AB1637" i="12" s="1"/>
  <c r="AC1637" i="12" s="1"/>
  <c r="AD1637" i="12" s="1"/>
  <c r="S1697" i="12"/>
  <c r="T1697" i="12" s="1"/>
  <c r="AB1697" i="12" s="1"/>
  <c r="AC1697" i="12" s="1"/>
  <c r="AD1697" i="12" s="1"/>
  <c r="S1427" i="12"/>
  <c r="T1427" i="12" s="1"/>
  <c r="AB1427" i="12" s="1"/>
  <c r="S1426" i="12"/>
  <c r="T1426" i="12" s="1"/>
  <c r="AB1426" i="12" s="1"/>
  <c r="S1335" i="12"/>
  <c r="T1335" i="12" s="1"/>
  <c r="AB1335" i="12" s="1"/>
  <c r="AC1335" i="12" s="1"/>
  <c r="AD1335" i="12" s="1"/>
  <c r="S1324" i="12"/>
  <c r="T1324" i="12" s="1"/>
  <c r="AB1324" i="12" s="1"/>
  <c r="S1333" i="12"/>
  <c r="T1333" i="12" s="1"/>
  <c r="AB1333" i="12" s="1"/>
  <c r="S1459" i="12"/>
  <c r="T1459" i="12" s="1"/>
  <c r="AB1459" i="12" s="1"/>
  <c r="AC1459" i="12" s="1"/>
  <c r="AD1459" i="12" s="1"/>
  <c r="S1477" i="12"/>
  <c r="T1477" i="12" s="1"/>
  <c r="AB1477" i="12" s="1"/>
  <c r="AC1477" i="12" s="1"/>
  <c r="AD1477" i="12" s="1"/>
  <c r="S1259" i="12"/>
  <c r="T1259" i="12" s="1"/>
  <c r="AB1259" i="12" s="1"/>
  <c r="AC1259" i="12" s="1"/>
  <c r="AD1259" i="12" s="1"/>
  <c r="S1428" i="12"/>
  <c r="T1428" i="12" s="1"/>
  <c r="AB1428" i="12" s="1"/>
  <c r="AC1428" i="12" s="1"/>
  <c r="AD1428" i="12" s="1"/>
  <c r="S1371" i="12"/>
  <c r="T1371" i="12" s="1"/>
  <c r="AB1371" i="12" s="1"/>
  <c r="AC1371" i="12" s="1"/>
  <c r="AD1371" i="12" s="1"/>
  <c r="S1306" i="12"/>
  <c r="T1306" i="12" s="1"/>
  <c r="AB1306" i="12" s="1"/>
  <c r="AC1306" i="12" s="1"/>
  <c r="AD1306" i="12" s="1"/>
  <c r="S1258" i="12"/>
  <c r="T1258" i="12" s="1"/>
  <c r="AB1258" i="12" s="1"/>
  <c r="AC1258" i="12" s="1"/>
  <c r="AD1258" i="12" s="1"/>
  <c r="S1337" i="12"/>
  <c r="T1337" i="12" s="1"/>
  <c r="AB1337" i="12" s="1"/>
  <c r="AC1337" i="12" s="1"/>
  <c r="AD1337" i="12" s="1"/>
  <c r="S1384" i="12"/>
  <c r="T1384" i="12" s="1"/>
  <c r="AB1384" i="12" s="1"/>
  <c r="AC1384" i="12" s="1"/>
  <c r="AD1384" i="12" s="1"/>
  <c r="S1166" i="12"/>
  <c r="T1166" i="12" s="1"/>
  <c r="AB1166" i="12" s="1"/>
  <c r="AC1166" i="12" s="1"/>
  <c r="AD1166" i="12" s="1"/>
  <c r="S1154" i="12"/>
  <c r="T1154" i="12" s="1"/>
  <c r="AB1154" i="12" s="1"/>
  <c r="AC1154" i="12" s="1"/>
  <c r="AD1154" i="12" s="1"/>
  <c r="S1062" i="12"/>
  <c r="T1062" i="12" s="1"/>
  <c r="AB1062" i="12" s="1"/>
  <c r="AC1062" i="12" s="1"/>
  <c r="AD1062" i="12" s="1"/>
  <c r="S1025" i="12"/>
  <c r="T1025" i="12" s="1"/>
  <c r="AB1025" i="12" s="1"/>
  <c r="AC1025" i="12" s="1"/>
  <c r="AD1025" i="12" s="1"/>
  <c r="S1053" i="12"/>
  <c r="T1053" i="12" s="1"/>
  <c r="AB1053" i="12" s="1"/>
  <c r="AC1053" i="12" s="1"/>
  <c r="AD1053" i="12" s="1"/>
  <c r="S1093" i="12"/>
  <c r="T1093" i="12" s="1"/>
  <c r="AB1093" i="12" s="1"/>
  <c r="AC1093" i="12" s="1"/>
  <c r="AD1093" i="12" s="1"/>
  <c r="S1433" i="12"/>
  <c r="T1433" i="12" s="1"/>
  <c r="AB1433" i="12" s="1"/>
  <c r="S1105" i="12"/>
  <c r="T1105" i="12" s="1"/>
  <c r="AB1105" i="12" s="1"/>
  <c r="AC1105" i="12" s="1"/>
  <c r="AD1105" i="12" s="1"/>
  <c r="S1409" i="12"/>
  <c r="T1409" i="12" s="1"/>
  <c r="AB1409" i="12" s="1"/>
  <c r="AC1409" i="12" s="1"/>
  <c r="AD1409" i="12" s="1"/>
  <c r="S1135" i="12"/>
  <c r="T1135" i="12" s="1"/>
  <c r="AB1135" i="12" s="1"/>
  <c r="AC1135" i="12" s="1"/>
  <c r="AD1135" i="12" s="1"/>
  <c r="S1065" i="12"/>
  <c r="T1065" i="12" s="1"/>
  <c r="AB1065" i="12" s="1"/>
  <c r="S1202" i="12"/>
  <c r="T1202" i="12" s="1"/>
  <c r="AB1202" i="12" s="1"/>
  <c r="AC1202" i="12" s="1"/>
  <c r="AD1202" i="12" s="1"/>
  <c r="S1130" i="12"/>
  <c r="T1130" i="12" s="1"/>
  <c r="AB1130" i="12" s="1"/>
  <c r="AC1130" i="12" s="1"/>
  <c r="AD1130" i="12" s="1"/>
  <c r="S1055" i="12"/>
  <c r="T1055" i="12" s="1"/>
  <c r="AB1055" i="12" s="1"/>
  <c r="AC1055" i="12" s="1"/>
  <c r="AD1055" i="12" s="1"/>
  <c r="S945" i="12"/>
  <c r="T945" i="12" s="1"/>
  <c r="AB945" i="12" s="1"/>
  <c r="AC945" i="12" s="1"/>
  <c r="AD945" i="12" s="1"/>
  <c r="S939" i="12"/>
  <c r="T939" i="12" s="1"/>
  <c r="AB939" i="12" s="1"/>
  <c r="AC939" i="12" s="1"/>
  <c r="AD939" i="12" s="1"/>
  <c r="S736" i="12"/>
  <c r="T736" i="12" s="1"/>
  <c r="AB736" i="12" s="1"/>
  <c r="AC736" i="12" s="1"/>
  <c r="AD736" i="12" s="1"/>
  <c r="S1002" i="12"/>
  <c r="T1002" i="12" s="1"/>
  <c r="AB1002" i="12" s="1"/>
  <c r="AC1002" i="12" s="1"/>
  <c r="AD1002" i="12" s="1"/>
  <c r="S1023" i="12"/>
  <c r="T1023" i="12" s="1"/>
  <c r="AB1023" i="12" s="1"/>
  <c r="AC1023" i="12" s="1"/>
  <c r="AD1023" i="12" s="1"/>
  <c r="S944" i="12"/>
  <c r="T944" i="12" s="1"/>
  <c r="AB944" i="12" s="1"/>
  <c r="AC944" i="12" s="1"/>
  <c r="AD944" i="12" s="1"/>
  <c r="S1115" i="12"/>
  <c r="T1115" i="12" s="1"/>
  <c r="AB1115" i="12" s="1"/>
  <c r="AC1115" i="12" s="1"/>
  <c r="AD1115" i="12" s="1"/>
  <c r="S792" i="12"/>
  <c r="T792" i="12" s="1"/>
  <c r="AB792" i="12" s="1"/>
  <c r="AC792" i="12" s="1"/>
  <c r="AD792" i="12" s="1"/>
  <c r="S1112" i="12"/>
  <c r="T1112" i="12" s="1"/>
  <c r="AB1112" i="12" s="1"/>
  <c r="AC1112" i="12" s="1"/>
  <c r="AD1112" i="12" s="1"/>
  <c r="S1226" i="12"/>
  <c r="T1226" i="12" s="1"/>
  <c r="AB1226" i="12" s="1"/>
  <c r="AC1226" i="12" s="1"/>
  <c r="AD1226" i="12" s="1"/>
  <c r="S948" i="12"/>
  <c r="T948" i="12" s="1"/>
  <c r="AB948" i="12" s="1"/>
  <c r="AC948" i="12" s="1"/>
  <c r="AD948" i="12" s="1"/>
  <c r="S915" i="12"/>
  <c r="T915" i="12" s="1"/>
  <c r="AB915" i="12" s="1"/>
  <c r="AC915" i="12" s="1"/>
  <c r="AD915" i="12" s="1"/>
  <c r="S905" i="12"/>
  <c r="T905" i="12" s="1"/>
  <c r="AB905" i="12" s="1"/>
  <c r="S882" i="12"/>
  <c r="T882" i="12" s="1"/>
  <c r="AB882" i="12" s="1"/>
  <c r="AC882" i="12" s="1"/>
  <c r="AD882" i="12" s="1"/>
  <c r="S937" i="12"/>
  <c r="T937" i="12" s="1"/>
  <c r="AB937" i="12" s="1"/>
  <c r="AC937" i="12" s="1"/>
  <c r="AD937" i="12" s="1"/>
  <c r="S753" i="12"/>
  <c r="T753" i="12" s="1"/>
  <c r="AB753" i="12" s="1"/>
  <c r="S1086" i="12"/>
  <c r="T1086" i="12" s="1"/>
  <c r="AB1086" i="12" s="1"/>
  <c r="S883" i="12"/>
  <c r="T883" i="12" s="1"/>
  <c r="AB883" i="12" s="1"/>
  <c r="AC883" i="12" s="1"/>
  <c r="AD883" i="12" s="1"/>
  <c r="S911" i="12"/>
  <c r="T911" i="12" s="1"/>
  <c r="AB911" i="12" s="1"/>
  <c r="AC911" i="12" s="1"/>
  <c r="AD911" i="12" s="1"/>
  <c r="S993" i="12"/>
  <c r="T993" i="12" s="1"/>
  <c r="AB993" i="12" s="1"/>
  <c r="AC993" i="12" s="1"/>
  <c r="AD993" i="12" s="1"/>
  <c r="S643" i="12"/>
  <c r="T643" i="12" s="1"/>
  <c r="AB643" i="12" s="1"/>
  <c r="AC643" i="12" s="1"/>
  <c r="AD643" i="12" s="1"/>
  <c r="S816" i="12"/>
  <c r="T816" i="12" s="1"/>
  <c r="AB816" i="12" s="1"/>
  <c r="AC816" i="12" s="1"/>
  <c r="AD816" i="12" s="1"/>
  <c r="S819" i="12"/>
  <c r="T819" i="12" s="1"/>
  <c r="AB819" i="12" s="1"/>
  <c r="AC819" i="12" s="1"/>
  <c r="AD819" i="12" s="1"/>
  <c r="S3071" i="12"/>
  <c r="T3071" i="12" s="1"/>
  <c r="AB3071" i="12" s="1"/>
  <c r="AC3071" i="12" s="1"/>
  <c r="AD3071" i="12" s="1"/>
  <c r="S2617" i="12"/>
  <c r="T2617" i="12" s="1"/>
  <c r="AB2617" i="12" s="1"/>
  <c r="AC2617" i="12" s="1"/>
  <c r="AD2617" i="12" s="1"/>
  <c r="S2435" i="12"/>
  <c r="T2435" i="12" s="1"/>
  <c r="AB2435" i="12" s="1"/>
  <c r="AC2435" i="12" s="1"/>
  <c r="AD2435" i="12" s="1"/>
  <c r="S2328" i="12"/>
  <c r="T2328" i="12" s="1"/>
  <c r="AB2328" i="12" s="1"/>
  <c r="AC2328" i="12" s="1"/>
  <c r="AD2328" i="12" s="1"/>
  <c r="S2213" i="12"/>
  <c r="T2213" i="12" s="1"/>
  <c r="AB2213" i="12" s="1"/>
  <c r="AC2213" i="12" s="1"/>
  <c r="AD2213" i="12" s="1"/>
  <c r="S2100" i="12"/>
  <c r="T2100" i="12" s="1"/>
  <c r="AB2100" i="12" s="1"/>
  <c r="AC2100" i="12" s="1"/>
  <c r="AD2100" i="12" s="1"/>
  <c r="S1976" i="12"/>
  <c r="T1976" i="12" s="1"/>
  <c r="AB1976" i="12" s="1"/>
  <c r="AC1976" i="12" s="1"/>
  <c r="AD1976" i="12" s="1"/>
  <c r="S1856" i="12"/>
  <c r="T1856" i="12" s="1"/>
  <c r="AB1856" i="12" s="1"/>
  <c r="AC1856" i="12" s="1"/>
  <c r="AD1856" i="12" s="1"/>
  <c r="S2039" i="12"/>
  <c r="T2039" i="12" s="1"/>
  <c r="AB2039" i="12" s="1"/>
  <c r="AC2039" i="12" s="1"/>
  <c r="AD2039" i="12" s="1"/>
  <c r="S1881" i="12"/>
  <c r="T1881" i="12" s="1"/>
  <c r="AB1881" i="12" s="1"/>
  <c r="S1669" i="12"/>
  <c r="T1669" i="12" s="1"/>
  <c r="AB1669" i="12" s="1"/>
  <c r="AC1669" i="12" s="1"/>
  <c r="AD1669" i="12" s="1"/>
  <c r="S2048" i="12"/>
  <c r="T2048" i="12" s="1"/>
  <c r="AB2048" i="12" s="1"/>
  <c r="AC2048" i="12" s="1"/>
  <c r="AD2048" i="12" s="1"/>
  <c r="S1855" i="12"/>
  <c r="T1855" i="12" s="1"/>
  <c r="AB1855" i="12" s="1"/>
  <c r="AC1855" i="12" s="1"/>
  <c r="AD1855" i="12" s="1"/>
  <c r="S1744" i="12"/>
  <c r="T1744" i="12" s="1"/>
  <c r="AB1744" i="12" s="1"/>
  <c r="AC1744" i="12" s="1"/>
  <c r="AD1744" i="12" s="1"/>
  <c r="S1890" i="12"/>
  <c r="T1890" i="12" s="1"/>
  <c r="AB1890" i="12" s="1"/>
  <c r="AC1890" i="12" s="1"/>
  <c r="AD1890" i="12" s="1"/>
  <c r="S1771" i="12"/>
  <c r="T1771" i="12" s="1"/>
  <c r="AB1771" i="12" s="1"/>
  <c r="AC1771" i="12" s="1"/>
  <c r="AD1771" i="12" s="1"/>
  <c r="S1754" i="12"/>
  <c r="T1754" i="12" s="1"/>
  <c r="AB1754" i="12" s="1"/>
  <c r="AC1754" i="12" s="1"/>
  <c r="AD1754" i="12" s="1"/>
  <c r="S1790" i="12"/>
  <c r="T1790" i="12" s="1"/>
  <c r="AB1790" i="12" s="1"/>
  <c r="AC1790" i="12" s="1"/>
  <c r="AD1790" i="12" s="1"/>
  <c r="S1787" i="12"/>
  <c r="T1787" i="12" s="1"/>
  <c r="AB1787" i="12" s="1"/>
  <c r="AC1787" i="12" s="1"/>
  <c r="AD1787" i="12" s="1"/>
  <c r="S1617" i="12"/>
  <c r="T1617" i="12" s="1"/>
  <c r="AB1617" i="12" s="1"/>
  <c r="AC1617" i="12" s="1"/>
  <c r="AD1617" i="12" s="1"/>
  <c r="S1677" i="12"/>
  <c r="T1677" i="12" s="1"/>
  <c r="AB1677" i="12" s="1"/>
  <c r="AC1677" i="12" s="1"/>
  <c r="AD1677" i="12" s="1"/>
  <c r="S1833" i="12"/>
  <c r="T1833" i="12" s="1"/>
  <c r="AB1833" i="12" s="1"/>
  <c r="AC1833" i="12" s="1"/>
  <c r="AD1833" i="12" s="1"/>
  <c r="S1734" i="12"/>
  <c r="T1734" i="12" s="1"/>
  <c r="AB1734" i="12" s="1"/>
  <c r="AC1734" i="12" s="1"/>
  <c r="AD1734" i="12" s="1"/>
  <c r="S1526" i="12"/>
  <c r="T1526" i="12" s="1"/>
  <c r="AB1526" i="12" s="1"/>
  <c r="AC1526" i="12" s="1"/>
  <c r="AD1526" i="12" s="1"/>
  <c r="S1662" i="12"/>
  <c r="T1662" i="12" s="1"/>
  <c r="AB1662" i="12" s="1"/>
  <c r="AC1662" i="12" s="1"/>
  <c r="AD1662" i="12" s="1"/>
  <c r="S1646" i="12"/>
  <c r="T1646" i="12" s="1"/>
  <c r="AB1646" i="12" s="1"/>
  <c r="AC1646" i="12" s="1"/>
  <c r="AD1646" i="12" s="1"/>
  <c r="S1631" i="12"/>
  <c r="T1631" i="12" s="1"/>
  <c r="AB1631" i="12" s="1"/>
  <c r="AC1631" i="12" s="1"/>
  <c r="AD1631" i="12" s="1"/>
  <c r="S1867" i="12"/>
  <c r="T1867" i="12" s="1"/>
  <c r="AB1867" i="12" s="1"/>
  <c r="AC1867" i="12" s="1"/>
  <c r="AD1867" i="12" s="1"/>
  <c r="S1613" i="12"/>
  <c r="T1613" i="12" s="1"/>
  <c r="AB1613" i="12" s="1"/>
  <c r="AC1613" i="12" s="1"/>
  <c r="AD1613" i="12" s="1"/>
  <c r="S1512" i="12"/>
  <c r="T1512" i="12" s="1"/>
  <c r="AB1512" i="12" s="1"/>
  <c r="S1654" i="12"/>
  <c r="T1654" i="12" s="1"/>
  <c r="AB1654" i="12" s="1"/>
  <c r="S1683" i="12"/>
  <c r="T1683" i="12" s="1"/>
  <c r="AB1683" i="12" s="1"/>
  <c r="S1577" i="12"/>
  <c r="T1577" i="12" s="1"/>
  <c r="AB1577" i="12" s="1"/>
  <c r="S1402" i="12"/>
  <c r="T1402" i="12" s="1"/>
  <c r="AB1402" i="12" s="1"/>
  <c r="AC1402" i="12" s="1"/>
  <c r="AD1402" i="12" s="1"/>
  <c r="S1567" i="12"/>
  <c r="T1567" i="12" s="1"/>
  <c r="AB1567" i="12" s="1"/>
  <c r="S1445" i="12"/>
  <c r="T1445" i="12" s="1"/>
  <c r="AB1445" i="12" s="1"/>
  <c r="AC1445" i="12" s="1"/>
  <c r="AD1445" i="12" s="1"/>
  <c r="S1562" i="12"/>
  <c r="T1562" i="12" s="1"/>
  <c r="AB1562" i="12" s="1"/>
  <c r="AC1562" i="12" s="1"/>
  <c r="AD1562" i="12" s="1"/>
  <c r="S1265" i="12"/>
  <c r="T1265" i="12" s="1"/>
  <c r="AB1265" i="12" s="1"/>
  <c r="AC1265" i="12" s="1"/>
  <c r="AD1265" i="12" s="1"/>
  <c r="S1496" i="12"/>
  <c r="T1496" i="12" s="1"/>
  <c r="AB1496" i="12" s="1"/>
  <c r="AC1496" i="12" s="1"/>
  <c r="AD1496" i="12" s="1"/>
  <c r="S1291" i="12"/>
  <c r="T1291" i="12" s="1"/>
  <c r="AB1291" i="12" s="1"/>
  <c r="AC1291" i="12" s="1"/>
  <c r="AD1291" i="12" s="1"/>
  <c r="S1270" i="12"/>
  <c r="T1270" i="12" s="1"/>
  <c r="AB1270" i="12" s="1"/>
  <c r="AC1270" i="12" s="1"/>
  <c r="AD1270" i="12" s="1"/>
  <c r="S1331" i="12"/>
  <c r="T1331" i="12" s="1"/>
  <c r="AB1331" i="12" s="1"/>
  <c r="AC1331" i="12" s="1"/>
  <c r="AD1331" i="12" s="1"/>
  <c r="S1401" i="12"/>
  <c r="T1401" i="12" s="1"/>
  <c r="AB1401" i="12" s="1"/>
  <c r="AC1401" i="12" s="1"/>
  <c r="AD1401" i="12" s="1"/>
  <c r="S1464" i="12"/>
  <c r="T1464" i="12" s="1"/>
  <c r="AB1464" i="12" s="1"/>
  <c r="AC1464" i="12" s="1"/>
  <c r="AD1464" i="12" s="1"/>
  <c r="S1280" i="12"/>
  <c r="T1280" i="12" s="1"/>
  <c r="AB1280" i="12" s="1"/>
  <c r="AC1280" i="12" s="1"/>
  <c r="AD1280" i="12" s="1"/>
  <c r="S1400" i="12"/>
  <c r="T1400" i="12" s="1"/>
  <c r="AB1400" i="12" s="1"/>
  <c r="AC1400" i="12" s="1"/>
  <c r="AD1400" i="12" s="1"/>
  <c r="S1344" i="12"/>
  <c r="T1344" i="12" s="1"/>
  <c r="AB1344" i="12" s="1"/>
  <c r="AC1344" i="12" s="1"/>
  <c r="AD1344" i="12" s="1"/>
  <c r="S1362" i="12"/>
  <c r="T1362" i="12" s="1"/>
  <c r="AB1362" i="12" s="1"/>
  <c r="AC1362" i="12" s="1"/>
  <c r="AD1362" i="12" s="1"/>
  <c r="S1301" i="12"/>
  <c r="T1301" i="12" s="1"/>
  <c r="AB1301" i="12" s="1"/>
  <c r="AC1301" i="12" s="1"/>
  <c r="AD1301" i="12" s="1"/>
  <c r="S1262" i="12"/>
  <c r="T1262" i="12" s="1"/>
  <c r="AB1262" i="12" s="1"/>
  <c r="S1234" i="12"/>
  <c r="T1234" i="12" s="1"/>
  <c r="AB1234" i="12" s="1"/>
  <c r="S1081" i="12"/>
  <c r="T1081" i="12" s="1"/>
  <c r="AB1081" i="12" s="1"/>
  <c r="AC1081" i="12" s="1"/>
  <c r="AD1081" i="12" s="1"/>
  <c r="S1338" i="12"/>
  <c r="T1338" i="12" s="1"/>
  <c r="AB1338" i="12" s="1"/>
  <c r="AC1338" i="12" s="1"/>
  <c r="AD1338" i="12" s="1"/>
  <c r="S960" i="12"/>
  <c r="T960" i="12" s="1"/>
  <c r="AB960" i="12" s="1"/>
  <c r="S1275" i="12"/>
  <c r="T1275" i="12" s="1"/>
  <c r="AB1275" i="12" s="1"/>
  <c r="AC1275" i="12" s="1"/>
  <c r="AD1275" i="12" s="1"/>
  <c r="S1213" i="12"/>
  <c r="T1213" i="12" s="1"/>
  <c r="AB1213" i="12" s="1"/>
  <c r="AC1213" i="12" s="1"/>
  <c r="AD1213" i="12" s="1"/>
  <c r="S1264" i="12"/>
  <c r="T1264" i="12" s="1"/>
  <c r="AB1264" i="12" s="1"/>
  <c r="AC1264" i="12" s="1"/>
  <c r="AD1264" i="12" s="1"/>
  <c r="S1156" i="12"/>
  <c r="T1156" i="12" s="1"/>
  <c r="AB1156" i="12" s="1"/>
  <c r="AC1156" i="12" s="1"/>
  <c r="AD1156" i="12" s="1"/>
  <c r="S1318" i="12"/>
  <c r="T1318" i="12" s="1"/>
  <c r="AB1318" i="12" s="1"/>
  <c r="AC1318" i="12" s="1"/>
  <c r="AD1318" i="12" s="1"/>
  <c r="S1052" i="12"/>
  <c r="T1052" i="12" s="1"/>
  <c r="AB1052" i="12" s="1"/>
  <c r="AC1052" i="12" s="1"/>
  <c r="AD1052" i="12" s="1"/>
  <c r="S1379" i="12"/>
  <c r="T1379" i="12" s="1"/>
  <c r="AB1379" i="12" s="1"/>
  <c r="AC1379" i="12" s="1"/>
  <c r="AD1379" i="12" s="1"/>
  <c r="S986" i="12"/>
  <c r="T986" i="12" s="1"/>
  <c r="AB986" i="12" s="1"/>
  <c r="AC986" i="12" s="1"/>
  <c r="AD986" i="12" s="1"/>
  <c r="S984" i="12"/>
  <c r="T984" i="12" s="1"/>
  <c r="AB984" i="12" s="1"/>
  <c r="AC984" i="12" s="1"/>
  <c r="AD984" i="12" s="1"/>
  <c r="S825" i="12"/>
  <c r="T825" i="12" s="1"/>
  <c r="AB825" i="12" s="1"/>
  <c r="AC825" i="12" s="1"/>
  <c r="AD825" i="12" s="1"/>
  <c r="S806" i="12"/>
  <c r="T806" i="12" s="1"/>
  <c r="AB806" i="12" s="1"/>
  <c r="AC806" i="12" s="1"/>
  <c r="AD806" i="12" s="1"/>
  <c r="S1181" i="12"/>
  <c r="T1181" i="12" s="1"/>
  <c r="AB1181" i="12" s="1"/>
  <c r="AC1181" i="12" s="1"/>
  <c r="AD1181" i="12" s="1"/>
  <c r="S756" i="12"/>
  <c r="T756" i="12" s="1"/>
  <c r="AB756" i="12" s="1"/>
  <c r="AC756" i="12" s="1"/>
  <c r="AD756" i="12" s="1"/>
  <c r="S966" i="12"/>
  <c r="T966" i="12" s="1"/>
  <c r="AB966" i="12" s="1"/>
  <c r="AC966" i="12" s="1"/>
  <c r="AD966" i="12" s="1"/>
  <c r="S870" i="12"/>
  <c r="T870" i="12" s="1"/>
  <c r="AB870" i="12" s="1"/>
  <c r="AC870" i="12" s="1"/>
  <c r="AD870" i="12" s="1"/>
  <c r="S780" i="12"/>
  <c r="T780" i="12" s="1"/>
  <c r="AB780" i="12" s="1"/>
  <c r="S838" i="12"/>
  <c r="T838" i="12" s="1"/>
  <c r="AB838" i="12" s="1"/>
  <c r="S1012" i="12"/>
  <c r="T1012" i="12" s="1"/>
  <c r="AB1012" i="12" s="1"/>
  <c r="AC1012" i="12" s="1"/>
  <c r="AD1012" i="12" s="1"/>
  <c r="S758" i="12"/>
  <c r="T758" i="12" s="1"/>
  <c r="AB758" i="12" s="1"/>
  <c r="S795" i="12"/>
  <c r="T795" i="12" s="1"/>
  <c r="AB795" i="12" s="1"/>
  <c r="S916" i="12"/>
  <c r="T916" i="12" s="1"/>
  <c r="AB916" i="12" s="1"/>
  <c r="S760" i="12"/>
  <c r="T760" i="12" s="1"/>
  <c r="AB760" i="12" s="1"/>
  <c r="AC760" i="12" s="1"/>
  <c r="AD760" i="12" s="1"/>
  <c r="S1103" i="12"/>
  <c r="T1103" i="12" s="1"/>
  <c r="AB1103" i="12" s="1"/>
  <c r="AC1103" i="12" s="1"/>
  <c r="AD1103" i="12" s="1"/>
  <c r="S584" i="12"/>
  <c r="T584" i="12" s="1"/>
  <c r="AB584" i="12" s="1"/>
  <c r="AC584" i="12" s="1"/>
  <c r="AD584" i="12" s="1"/>
  <c r="S835" i="12"/>
  <c r="T835" i="12" s="1"/>
  <c r="AB835" i="12" s="1"/>
  <c r="AC835" i="12" s="1"/>
  <c r="AD835" i="12" s="1"/>
  <c r="S822" i="12"/>
  <c r="T822" i="12" s="1"/>
  <c r="AB822" i="12" s="1"/>
  <c r="AC822" i="12" s="1"/>
  <c r="AD822" i="12" s="1"/>
  <c r="S773" i="12"/>
  <c r="T773" i="12" s="1"/>
  <c r="AB773" i="12" s="1"/>
  <c r="AC773" i="12" s="1"/>
  <c r="AD773" i="12" s="1"/>
  <c r="S841" i="12"/>
  <c r="T841" i="12" s="1"/>
  <c r="AB841" i="12" s="1"/>
  <c r="AC841" i="12" s="1"/>
  <c r="AD841" i="12" s="1"/>
  <c r="S727" i="12"/>
  <c r="T727" i="12" s="1"/>
  <c r="AB727" i="12" s="1"/>
  <c r="AC727" i="12" s="1"/>
  <c r="AD727" i="12" s="1"/>
  <c r="S638" i="12"/>
  <c r="T638" i="12" s="1"/>
  <c r="AB638" i="12" s="1"/>
  <c r="AC638" i="12" s="1"/>
  <c r="AD638" i="12" s="1"/>
  <c r="S731" i="12"/>
  <c r="T731" i="12" s="1"/>
  <c r="AB731" i="12" s="1"/>
  <c r="AC731" i="12" s="1"/>
  <c r="AD731" i="12" s="1"/>
  <c r="S2946" i="12"/>
  <c r="T2946" i="12" s="1"/>
  <c r="AB2946" i="12" s="1"/>
  <c r="AC2946" i="12" s="1"/>
  <c r="AD2946" i="12" s="1"/>
  <c r="S2562" i="12"/>
  <c r="T2562" i="12" s="1"/>
  <c r="AB2562" i="12" s="1"/>
  <c r="AC2562" i="12" s="1"/>
  <c r="AD2562" i="12" s="1"/>
  <c r="S2345" i="12"/>
  <c r="T2345" i="12" s="1"/>
  <c r="AB2345" i="12" s="1"/>
  <c r="AC2345" i="12" s="1"/>
  <c r="AD2345" i="12" s="1"/>
  <c r="S1970" i="12"/>
  <c r="T1970" i="12" s="1"/>
  <c r="AB1970" i="12" s="1"/>
  <c r="AC1970" i="12" s="1"/>
  <c r="AD1970" i="12" s="1"/>
  <c r="S2155" i="12"/>
  <c r="T2155" i="12" s="1"/>
  <c r="AB2155" i="12" s="1"/>
  <c r="S2090" i="12"/>
  <c r="T2090" i="12" s="1"/>
  <c r="AB2090" i="12" s="1"/>
  <c r="S2083" i="12"/>
  <c r="T2083" i="12" s="1"/>
  <c r="AB2083" i="12" s="1"/>
  <c r="S1877" i="12"/>
  <c r="T1877" i="12" s="1"/>
  <c r="AB1877" i="12" s="1"/>
  <c r="AC1877" i="12" s="1"/>
  <c r="AD1877" i="12" s="1"/>
  <c r="S1940" i="12"/>
  <c r="T1940" i="12" s="1"/>
  <c r="AB1940" i="12" s="1"/>
  <c r="S1864" i="12"/>
  <c r="T1864" i="12" s="1"/>
  <c r="AB1864" i="12" s="1"/>
  <c r="AC1864" i="12" s="1"/>
  <c r="AD1864" i="12" s="1"/>
  <c r="S1850" i="12"/>
  <c r="T1850" i="12" s="1"/>
  <c r="AB1850" i="12" s="1"/>
  <c r="AC1850" i="12" s="1"/>
  <c r="AD1850" i="12" s="1"/>
  <c r="S1780" i="12"/>
  <c r="T1780" i="12" s="1"/>
  <c r="AB1780" i="12" s="1"/>
  <c r="AC1780" i="12" s="1"/>
  <c r="AD1780" i="12" s="1"/>
  <c r="S1902" i="12"/>
  <c r="T1902" i="12" s="1"/>
  <c r="AB1902" i="12" s="1"/>
  <c r="AC1902" i="12" s="1"/>
  <c r="AD1902" i="12" s="1"/>
  <c r="S1659" i="12"/>
  <c r="T1659" i="12" s="1"/>
  <c r="AB1659" i="12" s="1"/>
  <c r="AC1659" i="12" s="1"/>
  <c r="AD1659" i="12" s="1"/>
  <c r="S1909" i="12"/>
  <c r="T1909" i="12" s="1"/>
  <c r="AB1909" i="12" s="1"/>
  <c r="AC1909" i="12" s="1"/>
  <c r="AD1909" i="12" s="1"/>
  <c r="S1843" i="12"/>
  <c r="T1843" i="12" s="1"/>
  <c r="AB1843" i="12" s="1"/>
  <c r="AC1843" i="12" s="1"/>
  <c r="AD1843" i="12" s="1"/>
  <c r="S1764" i="12"/>
  <c r="T1764" i="12" s="1"/>
  <c r="AB1764" i="12" s="1"/>
  <c r="AC1764" i="12" s="1"/>
  <c r="AD1764" i="12" s="1"/>
  <c r="S1633" i="12"/>
  <c r="T1633" i="12" s="1"/>
  <c r="AB1633" i="12" s="1"/>
  <c r="AC1633" i="12" s="1"/>
  <c r="AD1633" i="12" s="1"/>
  <c r="S1795" i="12"/>
  <c r="T1795" i="12" s="1"/>
  <c r="AB1795" i="12" s="1"/>
  <c r="AC1795" i="12" s="1"/>
  <c r="AD1795" i="12" s="1"/>
  <c r="S1693" i="12"/>
  <c r="T1693" i="12" s="1"/>
  <c r="AB1693" i="12" s="1"/>
  <c r="AC1693" i="12" s="1"/>
  <c r="AD1693" i="12" s="1"/>
  <c r="S1698" i="12"/>
  <c r="T1698" i="12" s="1"/>
  <c r="AB1698" i="12" s="1"/>
  <c r="AC1698" i="12" s="1"/>
  <c r="AD1698" i="12" s="1"/>
  <c r="S1718" i="12"/>
  <c r="T1718" i="12" s="1"/>
  <c r="AB1718" i="12" s="1"/>
  <c r="AC1718" i="12" s="1"/>
  <c r="AD1718" i="12" s="1"/>
  <c r="S1897" i="12"/>
  <c r="T1897" i="12" s="1"/>
  <c r="AB1897" i="12" s="1"/>
  <c r="AC1897" i="12" s="1"/>
  <c r="AD1897" i="12" s="1"/>
  <c r="S1435" i="12"/>
  <c r="T1435" i="12" s="1"/>
  <c r="AB1435" i="12" s="1"/>
  <c r="AC1435" i="12" s="1"/>
  <c r="AD1435" i="12" s="1"/>
  <c r="S1415" i="12"/>
  <c r="T1415" i="12" s="1"/>
  <c r="AB1415" i="12" s="1"/>
  <c r="S1739" i="12"/>
  <c r="T1739" i="12" s="1"/>
  <c r="AB1739" i="12" s="1"/>
  <c r="S1447" i="12"/>
  <c r="T1447" i="12" s="1"/>
  <c r="AB1447" i="12" s="1"/>
  <c r="S1645" i="12"/>
  <c r="T1645" i="12" s="1"/>
  <c r="AB1645" i="12" s="1"/>
  <c r="S1590" i="12"/>
  <c r="T1590" i="12" s="1"/>
  <c r="AB1590" i="12" s="1"/>
  <c r="AC1590" i="12" s="1"/>
  <c r="AD1590" i="12" s="1"/>
  <c r="S1434" i="12"/>
  <c r="T1434" i="12" s="1"/>
  <c r="AB1434" i="12" s="1"/>
  <c r="AC1434" i="12" s="1"/>
  <c r="AD1434" i="12" s="1"/>
  <c r="S1538" i="12"/>
  <c r="T1538" i="12" s="1"/>
  <c r="AB1538" i="12" s="1"/>
  <c r="AC1538" i="12" s="1"/>
  <c r="AD1538" i="12" s="1"/>
  <c r="S1444" i="12"/>
  <c r="T1444" i="12" s="1"/>
  <c r="AB1444" i="12" s="1"/>
  <c r="AC1444" i="12" s="1"/>
  <c r="AD1444" i="12" s="1"/>
  <c r="S1456" i="12"/>
  <c r="T1456" i="12" s="1"/>
  <c r="AB1456" i="12" s="1"/>
  <c r="AC1456" i="12" s="1"/>
  <c r="AD1456" i="12" s="1"/>
  <c r="S1809" i="12"/>
  <c r="T1809" i="12" s="1"/>
  <c r="AB1809" i="12" s="1"/>
  <c r="AC1809" i="12" s="1"/>
  <c r="AD1809" i="12" s="1"/>
  <c r="S1510" i="12"/>
  <c r="T1510" i="12" s="1"/>
  <c r="AB1510" i="12" s="1"/>
  <c r="AC1510" i="12" s="1"/>
  <c r="AD1510" i="12" s="1"/>
  <c r="S1436" i="12"/>
  <c r="T1436" i="12" s="1"/>
  <c r="AB1436" i="12" s="1"/>
  <c r="AC1436" i="12" s="1"/>
  <c r="AD1436" i="12" s="1"/>
  <c r="S1453" i="12"/>
  <c r="T1453" i="12" s="1"/>
  <c r="AB1453" i="12" s="1"/>
  <c r="AC1453" i="12" s="1"/>
  <c r="AD1453" i="12" s="1"/>
  <c r="S1498" i="12"/>
  <c r="T1498" i="12" s="1"/>
  <c r="AB1498" i="12" s="1"/>
  <c r="AC1498" i="12" s="1"/>
  <c r="AD1498" i="12" s="1"/>
  <c r="S1282" i="12"/>
  <c r="T1282" i="12" s="1"/>
  <c r="AB1282" i="12" s="1"/>
  <c r="AC1282" i="12" s="1"/>
  <c r="AD1282" i="12" s="1"/>
  <c r="S1317" i="12"/>
  <c r="T1317" i="12" s="1"/>
  <c r="AB1317" i="12" s="1"/>
  <c r="AC1317" i="12" s="1"/>
  <c r="AD1317" i="12" s="1"/>
  <c r="S1563" i="12"/>
  <c r="T1563" i="12" s="1"/>
  <c r="AB1563" i="12" s="1"/>
  <c r="AC1563" i="12" s="1"/>
  <c r="AD1563" i="12" s="1"/>
  <c r="S1310" i="12"/>
  <c r="T1310" i="12" s="1"/>
  <c r="AB1310" i="12" s="1"/>
  <c r="AC1310" i="12" s="1"/>
  <c r="AD1310" i="12" s="1"/>
  <c r="S1229" i="12"/>
  <c r="T1229" i="12" s="1"/>
  <c r="AB1229" i="12" s="1"/>
  <c r="AC1229" i="12" s="1"/>
  <c r="AD1229" i="12" s="1"/>
  <c r="S1349" i="12"/>
  <c r="T1349" i="12" s="1"/>
  <c r="AB1349" i="12" s="1"/>
  <c r="S1098" i="12"/>
  <c r="T1098" i="12" s="1"/>
  <c r="AB1098" i="12" s="1"/>
  <c r="S1528" i="12"/>
  <c r="T1528" i="12" s="1"/>
  <c r="AB1528" i="12" s="1"/>
  <c r="S1281" i="12"/>
  <c r="T1281" i="12" s="1"/>
  <c r="AB1281" i="12" s="1"/>
  <c r="S1248" i="12"/>
  <c r="T1248" i="12" s="1"/>
  <c r="AB1248" i="12" s="1"/>
  <c r="AC1248" i="12" s="1"/>
  <c r="AD1248" i="12" s="1"/>
  <c r="S1351" i="12"/>
  <c r="T1351" i="12" s="1"/>
  <c r="AB1351" i="12" s="1"/>
  <c r="S1176" i="12"/>
  <c r="T1176" i="12" s="1"/>
  <c r="AB1176" i="12" s="1"/>
  <c r="S1285" i="12"/>
  <c r="T1285" i="12" s="1"/>
  <c r="AB1285" i="12" s="1"/>
  <c r="AC1285" i="12" s="1"/>
  <c r="AD1285" i="12" s="1"/>
  <c r="S1205" i="12"/>
  <c r="T1205" i="12" s="1"/>
  <c r="AB1205" i="12" s="1"/>
  <c r="AC1205" i="12" s="1"/>
  <c r="AD1205" i="12" s="1"/>
  <c r="S1360" i="12"/>
  <c r="T1360" i="12" s="1"/>
  <c r="AB1360" i="12" s="1"/>
  <c r="AC1360" i="12" s="1"/>
  <c r="AD1360" i="12" s="1"/>
  <c r="S1133" i="12"/>
  <c r="T1133" i="12" s="1"/>
  <c r="AB1133" i="12" s="1"/>
  <c r="AC1133" i="12" s="1"/>
  <c r="AD1133" i="12" s="1"/>
  <c r="S1045" i="12"/>
  <c r="T1045" i="12" s="1"/>
  <c r="AB1045" i="12" s="1"/>
  <c r="AC1045" i="12" s="1"/>
  <c r="AD1045" i="12" s="1"/>
  <c r="S1077" i="12"/>
  <c r="T1077" i="12" s="1"/>
  <c r="AB1077" i="12" s="1"/>
  <c r="AC1077" i="12" s="1"/>
  <c r="AD1077" i="12" s="1"/>
  <c r="S1221" i="12"/>
  <c r="T1221" i="12" s="1"/>
  <c r="AB1221" i="12" s="1"/>
  <c r="AC1221" i="12" s="1"/>
  <c r="AD1221" i="12" s="1"/>
  <c r="S2779" i="12"/>
  <c r="T2779" i="12" s="1"/>
  <c r="AB2779" i="12" s="1"/>
  <c r="AC2779" i="12" s="1"/>
  <c r="AD2779" i="12" s="1"/>
  <c r="S2633" i="12"/>
  <c r="T2633" i="12" s="1"/>
  <c r="AB2633" i="12" s="1"/>
  <c r="AC2633" i="12" s="1"/>
  <c r="AD2633" i="12" s="1"/>
  <c r="S2239" i="12"/>
  <c r="T2239" i="12" s="1"/>
  <c r="AB2239" i="12" s="1"/>
  <c r="AC2239" i="12" s="1"/>
  <c r="AD2239" i="12" s="1"/>
  <c r="S2296" i="12"/>
  <c r="T2296" i="12" s="1"/>
  <c r="AB2296" i="12" s="1"/>
  <c r="AC2296" i="12" s="1"/>
  <c r="AD2296" i="12" s="1"/>
  <c r="S2111" i="12"/>
  <c r="T2111" i="12" s="1"/>
  <c r="AB2111" i="12" s="1"/>
  <c r="AC2111" i="12" s="1"/>
  <c r="AD2111" i="12" s="1"/>
  <c r="S1924" i="12"/>
  <c r="T1924" i="12" s="1"/>
  <c r="AB1924" i="12" s="1"/>
  <c r="AC1924" i="12" s="1"/>
  <c r="AD1924" i="12" s="1"/>
  <c r="S2158" i="12"/>
  <c r="T2158" i="12" s="1"/>
  <c r="AB2158" i="12" s="1"/>
  <c r="AC2158" i="12" s="1"/>
  <c r="AD2158" i="12" s="1"/>
  <c r="S2010" i="12"/>
  <c r="T2010" i="12" s="1"/>
  <c r="AB2010" i="12" s="1"/>
  <c r="S2032" i="12"/>
  <c r="T2032" i="12" s="1"/>
  <c r="AB2032" i="12" s="1"/>
  <c r="S1919" i="12"/>
  <c r="T1919" i="12" s="1"/>
  <c r="AB1919" i="12" s="1"/>
  <c r="AC1919" i="12" s="1"/>
  <c r="AD1919" i="12" s="1"/>
  <c r="S1862" i="12"/>
  <c r="T1862" i="12" s="1"/>
  <c r="AB1862" i="12" s="1"/>
  <c r="S1800" i="12"/>
  <c r="T1800" i="12" s="1"/>
  <c r="AB1800" i="12" s="1"/>
  <c r="S1883" i="12"/>
  <c r="T1883" i="12" s="1"/>
  <c r="AB1883" i="12" s="1"/>
  <c r="AC1883" i="12" s="1"/>
  <c r="AD1883" i="12" s="1"/>
  <c r="S1620" i="12"/>
  <c r="T1620" i="12" s="1"/>
  <c r="AB1620" i="12" s="1"/>
  <c r="AC1620" i="12" s="1"/>
  <c r="AD1620" i="12" s="1"/>
  <c r="S1751" i="12"/>
  <c r="T1751" i="12" s="1"/>
  <c r="AB1751" i="12" s="1"/>
  <c r="AC1751" i="12" s="1"/>
  <c r="AD1751" i="12" s="1"/>
  <c r="S1888" i="12"/>
  <c r="T1888" i="12" s="1"/>
  <c r="AB1888" i="12" s="1"/>
  <c r="AC1888" i="12" s="1"/>
  <c r="AD1888" i="12" s="1"/>
  <c r="S1832" i="12"/>
  <c r="T1832" i="12" s="1"/>
  <c r="AB1832" i="12" s="1"/>
  <c r="AC1832" i="12" s="1"/>
  <c r="AD1832" i="12" s="1"/>
  <c r="S1661" i="12"/>
  <c r="T1661" i="12" s="1"/>
  <c r="AB1661" i="12" s="1"/>
  <c r="AC1661" i="12" s="1"/>
  <c r="AD1661" i="12" s="1"/>
  <c r="S1723" i="12"/>
  <c r="T1723" i="12" s="1"/>
  <c r="AB1723" i="12" s="1"/>
  <c r="AC1723" i="12" s="1"/>
  <c r="AD1723" i="12" s="1"/>
  <c r="S1694" i="12"/>
  <c r="T1694" i="12" s="1"/>
  <c r="AB1694" i="12" s="1"/>
  <c r="AC1694" i="12" s="1"/>
  <c r="AD1694" i="12" s="1"/>
  <c r="S1713" i="12"/>
  <c r="T1713" i="12" s="1"/>
  <c r="AB1713" i="12" s="1"/>
  <c r="AC1713" i="12" s="1"/>
  <c r="AD1713" i="12" s="1"/>
  <c r="S1630" i="12"/>
  <c r="T1630" i="12" s="1"/>
  <c r="AB1630" i="12" s="1"/>
  <c r="AC1630" i="12" s="1"/>
  <c r="AD1630" i="12" s="1"/>
  <c r="S1679" i="12"/>
  <c r="T1679" i="12" s="1"/>
  <c r="AB1679" i="12" s="1"/>
  <c r="AC1679" i="12" s="1"/>
  <c r="AD1679" i="12" s="1"/>
  <c r="S1722" i="12"/>
  <c r="T1722" i="12" s="1"/>
  <c r="AB1722" i="12" s="1"/>
  <c r="AC1722" i="12" s="1"/>
  <c r="AD1722" i="12" s="1"/>
  <c r="S1582" i="12"/>
  <c r="T1582" i="12" s="1"/>
  <c r="AB1582" i="12" s="1"/>
  <c r="AC1582" i="12" s="1"/>
  <c r="AD1582" i="12" s="1"/>
  <c r="S1443" i="12"/>
  <c r="T1443" i="12" s="1"/>
  <c r="AB1443" i="12" s="1"/>
  <c r="AC1443" i="12" s="1"/>
  <c r="AD1443" i="12" s="1"/>
  <c r="S1476" i="12"/>
  <c r="T1476" i="12" s="1"/>
  <c r="AB1476" i="12" s="1"/>
  <c r="S1655" i="12"/>
  <c r="T1655" i="12" s="1"/>
  <c r="AB1655" i="12" s="1"/>
  <c r="S1487" i="12"/>
  <c r="T1487" i="12" s="1"/>
  <c r="AB1487" i="12" s="1"/>
  <c r="AC1487" i="12" s="1"/>
  <c r="AD1487" i="12" s="1"/>
  <c r="S1585" i="12"/>
  <c r="T1585" i="12" s="1"/>
  <c r="AB1585" i="12" s="1"/>
  <c r="AC1585" i="12" s="1"/>
  <c r="AD1585" i="12" s="1"/>
  <c r="S1572" i="12"/>
  <c r="T1572" i="12" s="1"/>
  <c r="AB1572" i="12" s="1"/>
  <c r="AC1572" i="12" s="1"/>
  <c r="AD1572" i="12" s="1"/>
  <c r="S1596" i="12"/>
  <c r="T1596" i="12" s="1"/>
  <c r="AB1596" i="12" s="1"/>
  <c r="AC1596" i="12" s="1"/>
  <c r="AD1596" i="12" s="1"/>
  <c r="S1811" i="12"/>
  <c r="T1811" i="12" s="1"/>
  <c r="AB1811" i="12" s="1"/>
  <c r="S1643" i="12"/>
  <c r="T1643" i="12" s="1"/>
  <c r="AB1643" i="12" s="1"/>
  <c r="AC1643" i="12" s="1"/>
  <c r="AD1643" i="12" s="1"/>
  <c r="S1485" i="12"/>
  <c r="T1485" i="12" s="1"/>
  <c r="AB1485" i="12" s="1"/>
  <c r="AC1485" i="12" s="1"/>
  <c r="AD1485" i="12" s="1"/>
  <c r="S1584" i="12"/>
  <c r="T1584" i="12" s="1"/>
  <c r="AB1584" i="12" s="1"/>
  <c r="AC1584" i="12" s="1"/>
  <c r="AD1584" i="12" s="1"/>
  <c r="S1387" i="12"/>
  <c r="T1387" i="12" s="1"/>
  <c r="AB1387" i="12" s="1"/>
  <c r="AC1387" i="12" s="1"/>
  <c r="AD1387" i="12" s="1"/>
  <c r="S1609" i="12"/>
  <c r="T1609" i="12" s="1"/>
  <c r="AB1609" i="12" s="1"/>
  <c r="AC1609" i="12" s="1"/>
  <c r="AD1609" i="12" s="1"/>
  <c r="S1330" i="12"/>
  <c r="T1330" i="12" s="1"/>
  <c r="AB1330" i="12" s="1"/>
  <c r="AC1330" i="12" s="1"/>
  <c r="AD1330" i="12" s="1"/>
  <c r="S1274" i="12"/>
  <c r="T1274" i="12" s="1"/>
  <c r="AB1274" i="12" s="1"/>
  <c r="AC1274" i="12" s="1"/>
  <c r="AD1274" i="12" s="1"/>
  <c r="S1440" i="12"/>
  <c r="T1440" i="12" s="1"/>
  <c r="AB1440" i="12" s="1"/>
  <c r="AC1440" i="12" s="1"/>
  <c r="AD1440" i="12" s="1"/>
  <c r="S1128" i="12"/>
  <c r="T1128" i="12" s="1"/>
  <c r="AB1128" i="12" s="1"/>
  <c r="AC1128" i="12" s="1"/>
  <c r="AD1128" i="12" s="1"/>
  <c r="S1506" i="12"/>
  <c r="T1506" i="12" s="1"/>
  <c r="AB1506" i="12" s="1"/>
  <c r="AC1506" i="12" s="1"/>
  <c r="AD1506" i="12" s="1"/>
  <c r="S1294" i="12"/>
  <c r="T1294" i="12" s="1"/>
  <c r="AB1294" i="12" s="1"/>
  <c r="AC1294" i="12" s="1"/>
  <c r="AD1294" i="12" s="1"/>
  <c r="S1269" i="12"/>
  <c r="T1269" i="12" s="1"/>
  <c r="AB1269" i="12" s="1"/>
  <c r="AC1269" i="12" s="1"/>
  <c r="AD1269" i="12" s="1"/>
  <c r="S1509" i="12"/>
  <c r="T1509" i="12" s="1"/>
  <c r="AB1509" i="12" s="1"/>
  <c r="AC1509" i="12" s="1"/>
  <c r="AD1509" i="12" s="1"/>
  <c r="S1544" i="12"/>
  <c r="T1544" i="12" s="1"/>
  <c r="AB1544" i="12" s="1"/>
  <c r="AC1544" i="12" s="1"/>
  <c r="AD1544" i="12" s="1"/>
  <c r="S1403" i="12"/>
  <c r="T1403" i="12" s="1"/>
  <c r="AB1403" i="12" s="1"/>
  <c r="S1373" i="12"/>
  <c r="T1373" i="12" s="1"/>
  <c r="AB1373" i="12" s="1"/>
  <c r="AC1373" i="12" s="1"/>
  <c r="AD1373" i="12" s="1"/>
  <c r="S1008" i="12"/>
  <c r="T1008" i="12" s="1"/>
  <c r="AB1008" i="12" s="1"/>
  <c r="AC1008" i="12" s="1"/>
  <c r="AD1008" i="12" s="1"/>
  <c r="S1061" i="12"/>
  <c r="T1061" i="12" s="1"/>
  <c r="AB1061" i="12" s="1"/>
  <c r="S1278" i="12"/>
  <c r="T1278" i="12" s="1"/>
  <c r="AB1278" i="12" s="1"/>
  <c r="S1284" i="12"/>
  <c r="T1284" i="12" s="1"/>
  <c r="AB1284" i="12" s="1"/>
  <c r="S1150" i="12"/>
  <c r="T1150" i="12" s="1"/>
  <c r="AB1150" i="12" s="1"/>
  <c r="AC1150" i="12" s="1"/>
  <c r="AD1150" i="12" s="1"/>
  <c r="S1288" i="12"/>
  <c r="T1288" i="12" s="1"/>
  <c r="AB1288" i="12" s="1"/>
  <c r="AC1288" i="12" s="1"/>
  <c r="AD1288" i="12" s="1"/>
  <c r="S2869" i="12"/>
  <c r="T2869" i="12" s="1"/>
  <c r="AB2869" i="12" s="1"/>
  <c r="AC2869" i="12" s="1"/>
  <c r="AD2869" i="12" s="1"/>
  <c r="S2598" i="12"/>
  <c r="T2598" i="12" s="1"/>
  <c r="AB2598" i="12" s="1"/>
  <c r="AC2598" i="12" s="1"/>
  <c r="AD2598" i="12" s="1"/>
  <c r="S2349" i="12"/>
  <c r="T2349" i="12" s="1"/>
  <c r="AB2349" i="12" s="1"/>
  <c r="AC2349" i="12" s="1"/>
  <c r="AD2349" i="12" s="1"/>
  <c r="S2091" i="12"/>
  <c r="T2091" i="12" s="1"/>
  <c r="AB2091" i="12" s="1"/>
  <c r="S2169" i="12"/>
  <c r="T2169" i="12" s="1"/>
  <c r="AB2169" i="12" s="1"/>
  <c r="AC2169" i="12" s="1"/>
  <c r="AD2169" i="12" s="1"/>
  <c r="S1979" i="12"/>
  <c r="T1979" i="12" s="1"/>
  <c r="AB1979" i="12" s="1"/>
  <c r="AC1979" i="12" s="1"/>
  <c r="AD1979" i="12" s="1"/>
  <c r="S1946" i="12"/>
  <c r="T1946" i="12" s="1"/>
  <c r="AB1946" i="12" s="1"/>
  <c r="AC1946" i="12" s="1"/>
  <c r="AD1946" i="12" s="1"/>
  <c r="S1921" i="12"/>
  <c r="T1921" i="12" s="1"/>
  <c r="AB1921" i="12" s="1"/>
  <c r="AC1921" i="12" s="1"/>
  <c r="AD1921" i="12" s="1"/>
  <c r="S1998" i="12"/>
  <c r="T1998" i="12" s="1"/>
  <c r="AB1998" i="12" s="1"/>
  <c r="AC1998" i="12" s="1"/>
  <c r="AD1998" i="12" s="1"/>
  <c r="S1830" i="12"/>
  <c r="T1830" i="12" s="1"/>
  <c r="AB1830" i="12" s="1"/>
  <c r="AC1830" i="12" s="1"/>
  <c r="AD1830" i="12" s="1"/>
  <c r="S1858" i="12"/>
  <c r="T1858" i="12" s="1"/>
  <c r="AB1858" i="12" s="1"/>
  <c r="AC1858" i="12" s="1"/>
  <c r="AD1858" i="12" s="1"/>
  <c r="S1821" i="12"/>
  <c r="T1821" i="12" s="1"/>
  <c r="AB1821" i="12" s="1"/>
  <c r="AC1821" i="12" s="1"/>
  <c r="AD1821" i="12" s="1"/>
  <c r="S1782" i="12"/>
  <c r="T1782" i="12" s="1"/>
  <c r="AB1782" i="12" s="1"/>
  <c r="S1963" i="12"/>
  <c r="T1963" i="12" s="1"/>
  <c r="AB1963" i="12" s="1"/>
  <c r="S1735" i="12"/>
  <c r="T1735" i="12" s="1"/>
  <c r="AB1735" i="12" s="1"/>
  <c r="AC1735" i="12" s="1"/>
  <c r="AD1735" i="12" s="1"/>
  <c r="S1845" i="12"/>
  <c r="T1845" i="12" s="1"/>
  <c r="AB1845" i="12" s="1"/>
  <c r="AC1845" i="12" s="1"/>
  <c r="AD1845" i="12" s="1"/>
  <c r="S1838" i="12"/>
  <c r="T1838" i="12" s="1"/>
  <c r="AB1838" i="12" s="1"/>
  <c r="AC1838" i="12" s="1"/>
  <c r="AD1838" i="12" s="1"/>
  <c r="S1872" i="12"/>
  <c r="T1872" i="12" s="1"/>
  <c r="AB1872" i="12" s="1"/>
  <c r="S1676" i="12"/>
  <c r="T1676" i="12" s="1"/>
  <c r="AB1676" i="12" s="1"/>
  <c r="AC1676" i="12" s="1"/>
  <c r="AD1676" i="12" s="1"/>
  <c r="S1933" i="12"/>
  <c r="T1933" i="12" s="1"/>
  <c r="AB1933" i="12" s="1"/>
  <c r="AC1933" i="12" s="1"/>
  <c r="AD1933" i="12" s="1"/>
  <c r="S1793" i="12"/>
  <c r="T1793" i="12" s="1"/>
  <c r="AB1793" i="12" s="1"/>
  <c r="AC1793" i="12" s="1"/>
  <c r="AD1793" i="12" s="1"/>
  <c r="S1752" i="12"/>
  <c r="T1752" i="12" s="1"/>
  <c r="AB1752" i="12" s="1"/>
  <c r="AC1752" i="12" s="1"/>
  <c r="AD1752" i="12" s="1"/>
  <c r="S1835" i="12"/>
  <c r="T1835" i="12" s="1"/>
  <c r="AB1835" i="12" s="1"/>
  <c r="AC1835" i="12" s="1"/>
  <c r="AD1835" i="12" s="1"/>
  <c r="S1672" i="12"/>
  <c r="T1672" i="12" s="1"/>
  <c r="AB1672" i="12" s="1"/>
  <c r="AC1672" i="12" s="1"/>
  <c r="AD1672" i="12" s="1"/>
  <c r="S1414" i="12"/>
  <c r="T1414" i="12" s="1"/>
  <c r="AB1414" i="12" s="1"/>
  <c r="AC1414" i="12" s="1"/>
  <c r="AD1414" i="12" s="1"/>
  <c r="S1599" i="12"/>
  <c r="T1599" i="12" s="1"/>
  <c r="AB1599" i="12" s="1"/>
  <c r="AC1599" i="12" s="1"/>
  <c r="AD1599" i="12" s="1"/>
  <c r="S1576" i="12"/>
  <c r="T1576" i="12" s="1"/>
  <c r="AB1576" i="12" s="1"/>
  <c r="AC1576" i="12" s="1"/>
  <c r="AD1576" i="12" s="1"/>
  <c r="S1624" i="12"/>
  <c r="T1624" i="12" s="1"/>
  <c r="AB1624" i="12" s="1"/>
  <c r="AC1624" i="12" s="1"/>
  <c r="AD1624" i="12" s="1"/>
  <c r="S1640" i="12"/>
  <c r="T1640" i="12" s="1"/>
  <c r="AB1640" i="12" s="1"/>
  <c r="AC1640" i="12" s="1"/>
  <c r="AD1640" i="12" s="1"/>
  <c r="S1603" i="12"/>
  <c r="T1603" i="12" s="1"/>
  <c r="AB1603" i="12" s="1"/>
  <c r="AC1603" i="12" s="1"/>
  <c r="AD1603" i="12" s="1"/>
  <c r="S1502" i="12"/>
  <c r="T1502" i="12" s="1"/>
  <c r="AB1502" i="12" s="1"/>
  <c r="AC1502" i="12" s="1"/>
  <c r="AD1502" i="12" s="1"/>
  <c r="S1417" i="12"/>
  <c r="T1417" i="12" s="1"/>
  <c r="AB1417" i="12" s="1"/>
  <c r="AC1417" i="12" s="1"/>
  <c r="AD1417" i="12" s="1"/>
  <c r="S1707" i="12"/>
  <c r="T1707" i="12" s="1"/>
  <c r="AB1707" i="12" s="1"/>
  <c r="S1605" i="12"/>
  <c r="T1605" i="12" s="1"/>
  <c r="AB1605" i="12" s="1"/>
  <c r="AC1605" i="12" s="1"/>
  <c r="AD1605" i="12" s="1"/>
  <c r="S1511" i="12"/>
  <c r="T1511" i="12" s="1"/>
  <c r="AB1511" i="12" s="1"/>
  <c r="AC1511" i="12" s="1"/>
  <c r="AD1511" i="12" s="1"/>
  <c r="S1276" i="12"/>
  <c r="T1276" i="12" s="1"/>
  <c r="AB1276" i="12" s="1"/>
  <c r="S1352" i="12"/>
  <c r="T1352" i="12" s="1"/>
  <c r="AB1352" i="12" s="1"/>
  <c r="AC1352" i="12" s="1"/>
  <c r="AD1352" i="12" s="1"/>
  <c r="S1600" i="12"/>
  <c r="T1600" i="12" s="1"/>
  <c r="AB1600" i="12" s="1"/>
  <c r="AC1600" i="12" s="1"/>
  <c r="AD1600" i="12" s="1"/>
  <c r="S1312" i="12"/>
  <c r="T1312" i="12" s="1"/>
  <c r="AB1312" i="12" s="1"/>
  <c r="AC1312" i="12" s="1"/>
  <c r="AD1312" i="12" s="1"/>
  <c r="S1321" i="12"/>
  <c r="T1321" i="12" s="1"/>
  <c r="AB1321" i="12" s="1"/>
  <c r="AC1321" i="12" s="1"/>
  <c r="AD1321" i="12" s="1"/>
  <c r="S1460" i="12"/>
  <c r="T1460" i="12" s="1"/>
  <c r="AB1460" i="12" s="1"/>
  <c r="AC1460" i="12" s="1"/>
  <c r="AD1460" i="12" s="1"/>
  <c r="S1336" i="12"/>
  <c r="T1336" i="12" s="1"/>
  <c r="AB1336" i="12" s="1"/>
  <c r="AC1336" i="12" s="1"/>
  <c r="AD1336" i="12" s="1"/>
  <c r="S1484" i="12"/>
  <c r="T1484" i="12" s="1"/>
  <c r="AB1484" i="12" s="1"/>
  <c r="AC1484" i="12" s="1"/>
  <c r="AD1484" i="12" s="1"/>
  <c r="S1353" i="12"/>
  <c r="T1353" i="12" s="1"/>
  <c r="AB1353" i="12" s="1"/>
  <c r="AC1353" i="12" s="1"/>
  <c r="AD1353" i="12" s="1"/>
  <c r="S1022" i="12"/>
  <c r="T1022" i="12" s="1"/>
  <c r="AB1022" i="12" s="1"/>
  <c r="AC1022" i="12" s="1"/>
  <c r="AD1022" i="12" s="1"/>
  <c r="S1245" i="12"/>
  <c r="T1245" i="12" s="1"/>
  <c r="AB1245" i="12" s="1"/>
  <c r="AC1245" i="12" s="1"/>
  <c r="AD1245" i="12" s="1"/>
  <c r="S1681" i="12"/>
  <c r="T1681" i="12" s="1"/>
  <c r="AB1681" i="12" s="1"/>
  <c r="AC1681" i="12" s="1"/>
  <c r="AD1681" i="12" s="1"/>
  <c r="S1304" i="12"/>
  <c r="T1304" i="12" s="1"/>
  <c r="AB1304" i="12" s="1"/>
  <c r="AC1304" i="12" s="1"/>
  <c r="AD1304" i="12" s="1"/>
  <c r="S1175" i="12"/>
  <c r="T1175" i="12" s="1"/>
  <c r="AB1175" i="12" s="1"/>
  <c r="AC1175" i="12" s="1"/>
  <c r="AD1175" i="12" s="1"/>
  <c r="S1147" i="12"/>
  <c r="T1147" i="12" s="1"/>
  <c r="AB1147" i="12" s="1"/>
  <c r="AC1147" i="12" s="1"/>
  <c r="AD1147" i="12" s="1"/>
  <c r="S1182" i="12"/>
  <c r="T1182" i="12" s="1"/>
  <c r="AB1182" i="12" s="1"/>
  <c r="AC1182" i="12" s="1"/>
  <c r="AD1182" i="12" s="1"/>
  <c r="S1064" i="12"/>
  <c r="T1064" i="12" s="1"/>
  <c r="AB1064" i="12" s="1"/>
  <c r="S1161" i="12"/>
  <c r="T1161" i="12" s="1"/>
  <c r="AB1161" i="12" s="1"/>
  <c r="S1016" i="12"/>
  <c r="T1016" i="12" s="1"/>
  <c r="AB1016" i="12" s="1"/>
  <c r="S1028" i="12"/>
  <c r="T1028" i="12" s="1"/>
  <c r="AB1028" i="12" s="1"/>
  <c r="S1224" i="12"/>
  <c r="T1224" i="12" s="1"/>
  <c r="AB1224" i="12" s="1"/>
  <c r="AC1224" i="12" s="1"/>
  <c r="AD1224" i="12" s="1"/>
  <c r="S1085" i="12"/>
  <c r="T1085" i="12" s="1"/>
  <c r="AB1085" i="12" s="1"/>
  <c r="S3932" i="12"/>
  <c r="T3932" i="12" s="1"/>
  <c r="AB3932" i="12" s="1"/>
  <c r="S2764" i="12"/>
  <c r="T2764" i="12" s="1"/>
  <c r="AB2764" i="12" s="1"/>
  <c r="AC2764" i="12" s="1"/>
  <c r="AD2764" i="12" s="1"/>
  <c r="S2423" i="12"/>
  <c r="T2423" i="12" s="1"/>
  <c r="AB2423" i="12" s="1"/>
  <c r="AC2423" i="12" s="1"/>
  <c r="AD2423" i="12" s="1"/>
  <c r="S2339" i="12"/>
  <c r="T2339" i="12" s="1"/>
  <c r="AB2339" i="12" s="1"/>
  <c r="AC2339" i="12" s="1"/>
  <c r="AD2339" i="12" s="1"/>
  <c r="S2105" i="12"/>
  <c r="T2105" i="12" s="1"/>
  <c r="AB2105" i="12" s="1"/>
  <c r="AC2105" i="12" s="1"/>
  <c r="AD2105" i="12" s="1"/>
  <c r="S2208" i="12"/>
  <c r="T2208" i="12" s="1"/>
  <c r="AB2208" i="12" s="1"/>
  <c r="AC2208" i="12" s="1"/>
  <c r="AD2208" i="12" s="1"/>
  <c r="S2150" i="12"/>
  <c r="T2150" i="12" s="1"/>
  <c r="AB2150" i="12" s="1"/>
  <c r="AC2150" i="12" s="1"/>
  <c r="AD2150" i="12" s="1"/>
  <c r="S2130" i="12"/>
  <c r="T2130" i="12" s="1"/>
  <c r="AB2130" i="12" s="1"/>
  <c r="AC2130" i="12" s="1"/>
  <c r="AD2130" i="12" s="1"/>
  <c r="S1898" i="12"/>
  <c r="T1898" i="12" s="1"/>
  <c r="AB1898" i="12" s="1"/>
  <c r="AC1898" i="12" s="1"/>
  <c r="AD1898" i="12" s="1"/>
  <c r="S2005" i="12"/>
  <c r="T2005" i="12" s="1"/>
  <c r="AB2005" i="12" s="1"/>
  <c r="AC2005" i="12" s="1"/>
  <c r="AD2005" i="12" s="1"/>
  <c r="S1866" i="12"/>
  <c r="T1866" i="12" s="1"/>
  <c r="AB1866" i="12" s="1"/>
  <c r="AC1866" i="12" s="1"/>
  <c r="AD1866" i="12" s="1"/>
  <c r="S1937" i="12"/>
  <c r="T1937" i="12" s="1"/>
  <c r="AB1937" i="12" s="1"/>
  <c r="AC1937" i="12" s="1"/>
  <c r="AD1937" i="12" s="1"/>
  <c r="S1791" i="12"/>
  <c r="T1791" i="12" s="1"/>
  <c r="AB1791" i="12" s="1"/>
  <c r="AC1791" i="12" s="1"/>
  <c r="AD1791" i="12" s="1"/>
  <c r="S1777" i="12"/>
  <c r="T1777" i="12" s="1"/>
  <c r="AB1777" i="12" s="1"/>
  <c r="AC1777" i="12" s="1"/>
  <c r="AD1777" i="12" s="1"/>
  <c r="S1802" i="12"/>
  <c r="T1802" i="12" s="1"/>
  <c r="AB1802" i="12" s="1"/>
  <c r="AC1802" i="12" s="1"/>
  <c r="AD1802" i="12" s="1"/>
  <c r="S1931" i="12"/>
  <c r="T1931" i="12" s="1"/>
  <c r="AB1931" i="12" s="1"/>
  <c r="S1730" i="12"/>
  <c r="T1730" i="12" s="1"/>
  <c r="AB1730" i="12" s="1"/>
  <c r="S1817" i="12"/>
  <c r="T1817" i="12" s="1"/>
  <c r="AB1817" i="12" s="1"/>
  <c r="AC1817" i="12" s="1"/>
  <c r="AD1817" i="12" s="1"/>
  <c r="S1747" i="12"/>
  <c r="T1747" i="12" s="1"/>
  <c r="AB1747" i="12" s="1"/>
  <c r="S1714" i="12"/>
  <c r="T1714" i="12" s="1"/>
  <c r="AB1714" i="12" s="1"/>
  <c r="S1860" i="12"/>
  <c r="T1860" i="12" s="1"/>
  <c r="AB1860" i="12" s="1"/>
  <c r="AC1860" i="12" s="1"/>
  <c r="AD1860" i="12" s="1"/>
  <c r="S1725" i="12"/>
  <c r="T1725" i="12" s="1"/>
  <c r="AB1725" i="12" s="1"/>
  <c r="AC1725" i="12" s="1"/>
  <c r="AD1725" i="12" s="1"/>
  <c r="S1889" i="12"/>
  <c r="T1889" i="12" s="1"/>
  <c r="AB1889" i="12" s="1"/>
  <c r="AC1889" i="12" s="1"/>
  <c r="AD1889" i="12" s="1"/>
  <c r="S1775" i="12"/>
  <c r="T1775" i="12" s="1"/>
  <c r="AB1775" i="12" s="1"/>
  <c r="AC1775" i="12" s="1"/>
  <c r="AD1775" i="12" s="1"/>
  <c r="S1516" i="12"/>
  <c r="T1516" i="12" s="1"/>
  <c r="AB1516" i="12" s="1"/>
  <c r="AC1516" i="12" s="1"/>
  <c r="AD1516" i="12" s="1"/>
  <c r="S1536" i="12"/>
  <c r="T1536" i="12" s="1"/>
  <c r="AB1536" i="12" s="1"/>
  <c r="AC1536" i="12" s="1"/>
  <c r="AD1536" i="12" s="1"/>
  <c r="S1488" i="12"/>
  <c r="T1488" i="12" s="1"/>
  <c r="AB1488" i="12" s="1"/>
  <c r="AC1488" i="12" s="1"/>
  <c r="AD1488" i="12" s="1"/>
  <c r="S1554" i="12"/>
  <c r="T1554" i="12" s="1"/>
  <c r="AB1554" i="12" s="1"/>
  <c r="AC1554" i="12" s="1"/>
  <c r="AD1554" i="12" s="1"/>
  <c r="S1522" i="12"/>
  <c r="T1522" i="12" s="1"/>
  <c r="AB1522" i="12" s="1"/>
  <c r="AC1522" i="12" s="1"/>
  <c r="AD1522" i="12" s="1"/>
  <c r="S1555" i="12"/>
  <c r="T1555" i="12" s="1"/>
  <c r="AB1555" i="12" s="1"/>
  <c r="AC1555" i="12" s="1"/>
  <c r="AD1555" i="12" s="1"/>
  <c r="S1568" i="12"/>
  <c r="T1568" i="12" s="1"/>
  <c r="AB1568" i="12" s="1"/>
  <c r="AC1568" i="12" s="1"/>
  <c r="AD1568" i="12" s="1"/>
  <c r="S1602" i="12"/>
  <c r="T1602" i="12" s="1"/>
  <c r="AB1602" i="12" s="1"/>
  <c r="AC1602" i="12" s="1"/>
  <c r="AD1602" i="12" s="1"/>
  <c r="S1545" i="12"/>
  <c r="T1545" i="12" s="1"/>
  <c r="AB1545" i="12" s="1"/>
  <c r="AC1545" i="12" s="1"/>
  <c r="AD1545" i="12" s="1"/>
  <c r="S1561" i="12"/>
  <c r="T1561" i="12" s="1"/>
  <c r="AB1561" i="12" s="1"/>
  <c r="AC1561" i="12" s="1"/>
  <c r="AD1561" i="12" s="1"/>
  <c r="S1586" i="12"/>
  <c r="T1586" i="12" s="1"/>
  <c r="AB1586" i="12" s="1"/>
  <c r="S1419" i="12"/>
  <c r="T1419" i="12" s="1"/>
  <c r="AB1419" i="12" s="1"/>
  <c r="S1489" i="12"/>
  <c r="T1489" i="12" s="1"/>
  <c r="AB1489" i="12" s="1"/>
  <c r="S1235" i="12"/>
  <c r="T1235" i="12" s="1"/>
  <c r="AB1235" i="12" s="1"/>
  <c r="AC1235" i="12" s="1"/>
  <c r="AD1235" i="12" s="1"/>
  <c r="S1566" i="12"/>
  <c r="T1566" i="12" s="1"/>
  <c r="AB1566" i="12" s="1"/>
  <c r="AC1566" i="12" s="1"/>
  <c r="AD1566" i="12" s="1"/>
  <c r="S1242" i="12"/>
  <c r="T1242" i="12" s="1"/>
  <c r="AB1242" i="12" s="1"/>
  <c r="S1364" i="12"/>
  <c r="T1364" i="12" s="1"/>
  <c r="AB1364" i="12" s="1"/>
  <c r="S1389" i="12"/>
  <c r="T1389" i="12" s="1"/>
  <c r="AB1389" i="12" s="1"/>
  <c r="AC1389" i="12" s="1"/>
  <c r="AD1389" i="12" s="1"/>
  <c r="S1314" i="12"/>
  <c r="T1314" i="12" s="1"/>
  <c r="AB1314" i="12" s="1"/>
  <c r="AC1314" i="12" s="1"/>
  <c r="AD1314" i="12" s="1"/>
  <c r="S1439" i="12"/>
  <c r="T1439" i="12" s="1"/>
  <c r="AB1439" i="12" s="1"/>
  <c r="AC1439" i="12" s="1"/>
  <c r="AD1439" i="12" s="1"/>
  <c r="S1458" i="12"/>
  <c r="T1458" i="12" s="1"/>
  <c r="AB1458" i="12" s="1"/>
  <c r="AC1458" i="12" s="1"/>
  <c r="AD1458" i="12" s="1"/>
  <c r="S1266" i="12"/>
  <c r="T1266" i="12" s="1"/>
  <c r="AB1266" i="12" s="1"/>
  <c r="AC1266" i="12" s="1"/>
  <c r="AD1266" i="12" s="1"/>
  <c r="S1451" i="12"/>
  <c r="T1451" i="12" s="1"/>
  <c r="AB1451" i="12" s="1"/>
  <c r="AC1451" i="12" s="1"/>
  <c r="AD1451" i="12" s="1"/>
  <c r="S1474" i="12"/>
  <c r="T1474" i="12" s="1"/>
  <c r="AB1474" i="12" s="1"/>
  <c r="AC1474" i="12" s="1"/>
  <c r="AD1474" i="12" s="1"/>
  <c r="S1366" i="12"/>
  <c r="T1366" i="12" s="1"/>
  <c r="AB1366" i="12" s="1"/>
  <c r="AC1366" i="12" s="1"/>
  <c r="AD1366" i="12" s="1"/>
  <c r="S1171" i="12"/>
  <c r="T1171" i="12" s="1"/>
  <c r="AB1171" i="12" s="1"/>
  <c r="AC1171" i="12" s="1"/>
  <c r="AD1171" i="12" s="1"/>
  <c r="S1169" i="12"/>
  <c r="T1169" i="12" s="1"/>
  <c r="AB1169" i="12" s="1"/>
  <c r="AC1169" i="12" s="1"/>
  <c r="AD1169" i="12" s="1"/>
  <c r="S1206" i="12"/>
  <c r="T1206" i="12" s="1"/>
  <c r="AB1206" i="12" s="1"/>
  <c r="AC1206" i="12" s="1"/>
  <c r="AD1206" i="12" s="1"/>
  <c r="S1295" i="12"/>
  <c r="T1295" i="12" s="1"/>
  <c r="AB1295" i="12" s="1"/>
  <c r="AC1295" i="12" s="1"/>
  <c r="AD1295" i="12" s="1"/>
  <c r="S1359" i="12"/>
  <c r="T1359" i="12" s="1"/>
  <c r="AB1359" i="12" s="1"/>
  <c r="AC1359" i="12" s="1"/>
  <c r="AD1359" i="12" s="1"/>
  <c r="S1038" i="12"/>
  <c r="T1038" i="12" s="1"/>
  <c r="AB1038" i="12" s="1"/>
  <c r="AC1038" i="12" s="1"/>
  <c r="AD1038" i="12" s="1"/>
  <c r="S1083" i="12"/>
  <c r="T1083" i="12" s="1"/>
  <c r="AB1083" i="12" s="1"/>
  <c r="S1233" i="12"/>
  <c r="T1233" i="12" s="1"/>
  <c r="AB1233" i="12" s="1"/>
  <c r="S1195" i="12"/>
  <c r="T1195" i="12" s="1"/>
  <c r="AB1195" i="12" s="1"/>
  <c r="S1066" i="12"/>
  <c r="T1066" i="12" s="1"/>
  <c r="AB1066" i="12" s="1"/>
  <c r="S1090" i="12"/>
  <c r="T1090" i="12" s="1"/>
  <c r="AB1090" i="12" s="1"/>
  <c r="S1097" i="12"/>
  <c r="T1097" i="12" s="1"/>
  <c r="AB1097" i="12" s="1"/>
  <c r="S1089" i="12"/>
  <c r="T1089" i="12" s="1"/>
  <c r="AB1089" i="12" s="1"/>
  <c r="AC1089" i="12" s="1"/>
  <c r="AD1089" i="12" s="1"/>
  <c r="S920" i="12"/>
  <c r="T920" i="12" s="1"/>
  <c r="AB920" i="12" s="1"/>
  <c r="AC920" i="12" s="1"/>
  <c r="AD920" i="12" s="1"/>
  <c r="S933" i="12"/>
  <c r="T933" i="12" s="1"/>
  <c r="AB933" i="12" s="1"/>
  <c r="AC933" i="12" s="1"/>
  <c r="AD933" i="12" s="1"/>
  <c r="S881" i="12"/>
  <c r="T881" i="12" s="1"/>
  <c r="AB881" i="12" s="1"/>
  <c r="AC881" i="12" s="1"/>
  <c r="AD881" i="12" s="1"/>
  <c r="S1203" i="12"/>
  <c r="T1203" i="12" s="1"/>
  <c r="AB1203" i="12" s="1"/>
  <c r="AC1203" i="12" s="1"/>
  <c r="AD1203" i="12" s="1"/>
  <c r="S802" i="12"/>
  <c r="T802" i="12" s="1"/>
  <c r="AB802" i="12" s="1"/>
  <c r="AC802" i="12" s="1"/>
  <c r="AD802" i="12" s="1"/>
  <c r="S827" i="12"/>
  <c r="T827" i="12" s="1"/>
  <c r="AB827" i="12" s="1"/>
  <c r="AC827" i="12" s="1"/>
  <c r="AD827" i="12" s="1"/>
  <c r="S857" i="12"/>
  <c r="T857" i="12" s="1"/>
  <c r="AB857" i="12" s="1"/>
  <c r="AC857" i="12" s="1"/>
  <c r="AD857" i="12" s="1"/>
  <c r="S942" i="12"/>
  <c r="T942" i="12" s="1"/>
  <c r="AB942" i="12" s="1"/>
  <c r="AC942" i="12" s="1"/>
  <c r="AD942" i="12" s="1"/>
  <c r="S1222" i="12"/>
  <c r="T1222" i="12" s="1"/>
  <c r="AB1222" i="12" s="1"/>
  <c r="AC1222" i="12" s="1"/>
  <c r="AD1222" i="12" s="1"/>
  <c r="S1101" i="12"/>
  <c r="T1101" i="12" s="1"/>
  <c r="AB1101" i="12" s="1"/>
  <c r="AC1101" i="12" s="1"/>
  <c r="AD1101" i="12" s="1"/>
  <c r="S1121" i="12"/>
  <c r="T1121" i="12" s="1"/>
  <c r="AB1121" i="12" s="1"/>
  <c r="AC1121" i="12" s="1"/>
  <c r="AD1121" i="12" s="1"/>
  <c r="S938" i="12"/>
  <c r="T938" i="12" s="1"/>
  <c r="AB938" i="12" s="1"/>
  <c r="AC938" i="12" s="1"/>
  <c r="AD938" i="12" s="1"/>
  <c r="S991" i="12"/>
  <c r="T991" i="12" s="1"/>
  <c r="AB991" i="12" s="1"/>
  <c r="S613" i="12"/>
  <c r="T613" i="12" s="1"/>
  <c r="AB613" i="12" s="1"/>
  <c r="S714" i="12"/>
  <c r="T714" i="12" s="1"/>
  <c r="AB714" i="12" s="1"/>
  <c r="AC714" i="12" s="1"/>
  <c r="AD714" i="12" s="1"/>
  <c r="S803" i="12"/>
  <c r="T803" i="12" s="1"/>
  <c r="AB803" i="12" s="1"/>
  <c r="AC803" i="12" s="1"/>
  <c r="AD803" i="12" s="1"/>
  <c r="S494" i="12"/>
  <c r="T494" i="12" s="1"/>
  <c r="AB494" i="12" s="1"/>
  <c r="AC494" i="12" s="1"/>
  <c r="AD494" i="12" s="1"/>
  <c r="S677" i="12"/>
  <c r="T677" i="12" s="1"/>
  <c r="AB677" i="12" s="1"/>
  <c r="S644" i="12"/>
  <c r="T644" i="12" s="1"/>
  <c r="AB644" i="12" s="1"/>
  <c r="AC644" i="12" s="1"/>
  <c r="AD644" i="12" s="1"/>
  <c r="S913" i="12"/>
  <c r="T913" i="12" s="1"/>
  <c r="AB913" i="12" s="1"/>
  <c r="AC913" i="12" s="1"/>
  <c r="AD913" i="12" s="1"/>
  <c r="S785" i="12"/>
  <c r="T785" i="12" s="1"/>
  <c r="AB785" i="12" s="1"/>
  <c r="AC785" i="12" s="1"/>
  <c r="AD785" i="12" s="1"/>
  <c r="S820" i="12"/>
  <c r="T820" i="12" s="1"/>
  <c r="AB820" i="12" s="1"/>
  <c r="AC820" i="12" s="1"/>
  <c r="AD820" i="12" s="1"/>
  <c r="S893" i="12"/>
  <c r="T893" i="12" s="1"/>
  <c r="AB893" i="12" s="1"/>
  <c r="AC893" i="12" s="1"/>
  <c r="AD893" i="12" s="1"/>
  <c r="S3728" i="12"/>
  <c r="T3728" i="12" s="1"/>
  <c r="AB3728" i="12" s="1"/>
  <c r="AC3728" i="12" s="1"/>
  <c r="AD3728" i="12" s="1"/>
  <c r="S2790" i="12"/>
  <c r="T2790" i="12" s="1"/>
  <c r="AB2790" i="12" s="1"/>
  <c r="AC2790" i="12" s="1"/>
  <c r="AD2790" i="12" s="1"/>
  <c r="S2525" i="12"/>
  <c r="T2525" i="12" s="1"/>
  <c r="AB2525" i="12" s="1"/>
  <c r="AC2525" i="12" s="1"/>
  <c r="AD2525" i="12" s="1"/>
  <c r="S2323" i="12"/>
  <c r="T2323" i="12" s="1"/>
  <c r="AB2323" i="12" s="1"/>
  <c r="AC2323" i="12" s="1"/>
  <c r="AD2323" i="12" s="1"/>
  <c r="S2214" i="12"/>
  <c r="T2214" i="12" s="1"/>
  <c r="AB2214" i="12" s="1"/>
  <c r="AC2214" i="12" s="1"/>
  <c r="AD2214" i="12" s="1"/>
  <c r="S2181" i="12"/>
  <c r="T2181" i="12" s="1"/>
  <c r="AB2181" i="12" s="1"/>
  <c r="AC2181" i="12" s="1"/>
  <c r="AD2181" i="12" s="1"/>
  <c r="S2163" i="12"/>
  <c r="T2163" i="12" s="1"/>
  <c r="AB2163" i="12" s="1"/>
  <c r="AC2163" i="12" s="1"/>
  <c r="AD2163" i="12" s="1"/>
  <c r="S1873" i="12"/>
  <c r="T1873" i="12" s="1"/>
  <c r="AB1873" i="12" s="1"/>
  <c r="AC1873" i="12" s="1"/>
  <c r="AD1873" i="12" s="1"/>
  <c r="S1903" i="12"/>
  <c r="T1903" i="12" s="1"/>
  <c r="AB1903" i="12" s="1"/>
  <c r="AC1903" i="12" s="1"/>
  <c r="AD1903" i="12" s="1"/>
  <c r="S1879" i="12"/>
  <c r="T1879" i="12" s="1"/>
  <c r="AB1879" i="12" s="1"/>
  <c r="AC1879" i="12" s="1"/>
  <c r="AD1879" i="12" s="1"/>
  <c r="S1778" i="12"/>
  <c r="T1778" i="12" s="1"/>
  <c r="AB1778" i="12" s="1"/>
  <c r="S1900" i="12"/>
  <c r="T1900" i="12" s="1"/>
  <c r="AB1900" i="12" s="1"/>
  <c r="S1776" i="12"/>
  <c r="T1776" i="12" s="1"/>
  <c r="AB1776" i="12" s="1"/>
  <c r="AC1776" i="12" s="1"/>
  <c r="AD1776" i="12" s="1"/>
  <c r="S1741" i="12"/>
  <c r="T1741" i="12" s="1"/>
  <c r="AB1741" i="12" s="1"/>
  <c r="S1807" i="12"/>
  <c r="T1807" i="12" s="1"/>
  <c r="AB1807" i="12" s="1"/>
  <c r="S1987" i="12"/>
  <c r="T1987" i="12" s="1"/>
  <c r="AB1987" i="12" s="1"/>
  <c r="AC1987" i="12" s="1"/>
  <c r="AD1987" i="12" s="1"/>
  <c r="S1768" i="12"/>
  <c r="T1768" i="12" s="1"/>
  <c r="AB1768" i="12" s="1"/>
  <c r="AC1768" i="12" s="1"/>
  <c r="AD1768" i="12" s="1"/>
  <c r="S1951" i="12"/>
  <c r="T1951" i="12" s="1"/>
  <c r="AB1951" i="12" s="1"/>
  <c r="AC1951" i="12" s="1"/>
  <c r="AD1951" i="12" s="1"/>
  <c r="S1666" i="12"/>
  <c r="T1666" i="12" s="1"/>
  <c r="AB1666" i="12" s="1"/>
  <c r="AC1666" i="12" s="1"/>
  <c r="AD1666" i="12" s="1"/>
  <c r="S1664" i="12"/>
  <c r="T1664" i="12" s="1"/>
  <c r="AB1664" i="12" s="1"/>
  <c r="AC1664" i="12" s="1"/>
  <c r="AD1664" i="12" s="1"/>
  <c r="S1852" i="12"/>
  <c r="T1852" i="12" s="1"/>
  <c r="AB1852" i="12" s="1"/>
  <c r="AC1852" i="12" s="1"/>
  <c r="AD1852" i="12" s="1"/>
  <c r="S1670" i="12"/>
  <c r="T1670" i="12" s="1"/>
  <c r="AB1670" i="12" s="1"/>
  <c r="AC1670" i="12" s="1"/>
  <c r="AD1670" i="12" s="1"/>
  <c r="S1695" i="12"/>
  <c r="T1695" i="12" s="1"/>
  <c r="AB1695" i="12" s="1"/>
  <c r="AC1695" i="12" s="1"/>
  <c r="AD1695" i="12" s="1"/>
  <c r="S1834" i="12"/>
  <c r="T1834" i="12" s="1"/>
  <c r="AB1834" i="12" s="1"/>
  <c r="AC1834" i="12" s="1"/>
  <c r="AD1834" i="12" s="1"/>
  <c r="S1560" i="12"/>
  <c r="T1560" i="12" s="1"/>
  <c r="AB1560" i="12" s="1"/>
  <c r="AC1560" i="12" s="1"/>
  <c r="AD1560" i="12" s="1"/>
  <c r="S1552" i="12"/>
  <c r="T1552" i="12" s="1"/>
  <c r="AB1552" i="12" s="1"/>
  <c r="AC1552" i="12" s="1"/>
  <c r="AD1552" i="12" s="1"/>
  <c r="S1521" i="12"/>
  <c r="T1521" i="12" s="1"/>
  <c r="AB1521" i="12" s="1"/>
  <c r="AC1521" i="12" s="1"/>
  <c r="AD1521" i="12" s="1"/>
  <c r="S1575" i="12"/>
  <c r="T1575" i="12" s="1"/>
  <c r="AB1575" i="12" s="1"/>
  <c r="AC1575" i="12" s="1"/>
  <c r="AD1575" i="12" s="1"/>
  <c r="S1420" i="12"/>
  <c r="T1420" i="12" s="1"/>
  <c r="AB1420" i="12" s="1"/>
  <c r="AC1420" i="12" s="1"/>
  <c r="AD1420" i="12" s="1"/>
  <c r="S1539" i="12"/>
  <c r="T1539" i="12" s="1"/>
  <c r="AB1539" i="12" s="1"/>
  <c r="AC1539" i="12" s="1"/>
  <c r="AD1539" i="12" s="1"/>
  <c r="S1381" i="12"/>
  <c r="T1381" i="12" s="1"/>
  <c r="AB1381" i="12" s="1"/>
  <c r="S1405" i="12"/>
  <c r="T1405" i="12" s="1"/>
  <c r="AB1405" i="12" s="1"/>
  <c r="S1397" i="12"/>
  <c r="T1397" i="12" s="1"/>
  <c r="AB1397" i="12" s="1"/>
  <c r="S1658" i="12"/>
  <c r="T1658" i="12" s="1"/>
  <c r="AB1658" i="12" s="1"/>
  <c r="AC1658" i="12" s="1"/>
  <c r="AD1658" i="12" s="1"/>
  <c r="S1627" i="12"/>
  <c r="T1627" i="12" s="1"/>
  <c r="AB1627" i="12" s="1"/>
  <c r="S1491" i="12"/>
  <c r="T1491" i="12" s="1"/>
  <c r="AB1491" i="12" s="1"/>
  <c r="S1425" i="12"/>
  <c r="T1425" i="12" s="1"/>
  <c r="AB1425" i="12" s="1"/>
  <c r="AC1425" i="12" s="1"/>
  <c r="AD1425" i="12" s="1"/>
  <c r="S1376" i="12"/>
  <c r="T1376" i="12" s="1"/>
  <c r="AB1376" i="12" s="1"/>
  <c r="AC1376" i="12" s="1"/>
  <c r="AD1376" i="12" s="1"/>
  <c r="S1551" i="12"/>
  <c r="T1551" i="12" s="1"/>
  <c r="AB1551" i="12" s="1"/>
  <c r="AC1551" i="12" s="1"/>
  <c r="AD1551" i="12" s="1"/>
  <c r="S1595" i="12"/>
  <c r="T1595" i="12" s="1"/>
  <c r="AB1595" i="12" s="1"/>
  <c r="AC1595" i="12" s="1"/>
  <c r="AD1595" i="12" s="1"/>
  <c r="S1537" i="12"/>
  <c r="T1537" i="12" s="1"/>
  <c r="AB1537" i="12" s="1"/>
  <c r="AC1537" i="12" s="1"/>
  <c r="AD1537" i="12" s="1"/>
  <c r="S1520" i="12"/>
  <c r="T1520" i="12" s="1"/>
  <c r="AB1520" i="12" s="1"/>
  <c r="AC1520" i="12" s="1"/>
  <c r="AD1520" i="12" s="1"/>
  <c r="S3542" i="12"/>
  <c r="T3542" i="12" s="1"/>
  <c r="AB3542" i="12" s="1"/>
  <c r="AC3542" i="12" s="1"/>
  <c r="AD3542" i="12" s="1"/>
  <c r="S2840" i="12"/>
  <c r="T2840" i="12" s="1"/>
  <c r="AB2840" i="12" s="1"/>
  <c r="AC2840" i="12" s="1"/>
  <c r="AD2840" i="12" s="1"/>
  <c r="S2569" i="12"/>
  <c r="T2569" i="12" s="1"/>
  <c r="AB2569" i="12" s="1"/>
  <c r="AC2569" i="12" s="1"/>
  <c r="AD2569" i="12" s="1"/>
  <c r="S2366" i="12"/>
  <c r="T2366" i="12" s="1"/>
  <c r="AB2366" i="12" s="1"/>
  <c r="AC2366" i="12" s="1"/>
  <c r="AD2366" i="12" s="1"/>
  <c r="S2370" i="12"/>
  <c r="T2370" i="12" s="1"/>
  <c r="AB2370" i="12" s="1"/>
  <c r="AC2370" i="12" s="1"/>
  <c r="AD2370" i="12" s="1"/>
  <c r="S2166" i="12"/>
  <c r="T2166" i="12" s="1"/>
  <c r="AB2166" i="12" s="1"/>
  <c r="AC2166" i="12" s="1"/>
  <c r="AD2166" i="12" s="1"/>
  <c r="S2131" i="12"/>
  <c r="T2131" i="12" s="1"/>
  <c r="AB2131" i="12" s="1"/>
  <c r="AC2131" i="12" s="1"/>
  <c r="AD2131" i="12" s="1"/>
  <c r="S1938" i="12"/>
  <c r="T1938" i="12" s="1"/>
  <c r="AB1938" i="12" s="1"/>
  <c r="AC1938" i="12" s="1"/>
  <c r="AD1938" i="12" s="1"/>
  <c r="S1827" i="12"/>
  <c r="T1827" i="12" s="1"/>
  <c r="AB1827" i="12" s="1"/>
  <c r="S2065" i="12"/>
  <c r="T2065" i="12" s="1"/>
  <c r="AB2065" i="12" s="1"/>
  <c r="S1757" i="12"/>
  <c r="T1757" i="12" s="1"/>
  <c r="AB1757" i="12" s="1"/>
  <c r="AC1757" i="12" s="1"/>
  <c r="AD1757" i="12" s="1"/>
  <c r="S1733" i="12"/>
  <c r="T1733" i="12" s="1"/>
  <c r="AB1733" i="12" s="1"/>
  <c r="S1950" i="12"/>
  <c r="T1950" i="12" s="1"/>
  <c r="AB1950" i="12" s="1"/>
  <c r="S1969" i="12"/>
  <c r="T1969" i="12" s="1"/>
  <c r="AB1969" i="12" s="1"/>
  <c r="AC1969" i="12" s="1"/>
  <c r="AD1969" i="12" s="1"/>
  <c r="S1760" i="12"/>
  <c r="T1760" i="12" s="1"/>
  <c r="AB1760" i="12" s="1"/>
  <c r="AC1760" i="12" s="1"/>
  <c r="AD1760" i="12" s="1"/>
  <c r="S1996" i="12"/>
  <c r="T1996" i="12" s="1"/>
  <c r="AB1996" i="12" s="1"/>
  <c r="AC1996" i="12" s="1"/>
  <c r="AD1996" i="12" s="1"/>
  <c r="S1837" i="12"/>
  <c r="T1837" i="12" s="1"/>
  <c r="AB1837" i="12" s="1"/>
  <c r="AC1837" i="12" s="1"/>
  <c r="AD1837" i="12" s="1"/>
  <c r="S1789" i="12"/>
  <c r="T1789" i="12" s="1"/>
  <c r="AB1789" i="12" s="1"/>
  <c r="AC1789" i="12" s="1"/>
  <c r="AD1789" i="12" s="1"/>
  <c r="S1785" i="12"/>
  <c r="T1785" i="12" s="1"/>
  <c r="AB1785" i="12" s="1"/>
  <c r="AC1785" i="12" s="1"/>
  <c r="AD1785" i="12" s="1"/>
  <c r="S1607" i="12"/>
  <c r="T1607" i="12" s="1"/>
  <c r="AB1607" i="12" s="1"/>
  <c r="AC1607" i="12" s="1"/>
  <c r="AD1607" i="12" s="1"/>
  <c r="S1745" i="12"/>
  <c r="T1745" i="12" s="1"/>
  <c r="AB1745" i="12" s="1"/>
  <c r="AC1745" i="12" s="1"/>
  <c r="AD1745" i="12" s="1"/>
  <c r="S1610" i="12"/>
  <c r="T1610" i="12" s="1"/>
  <c r="AB1610" i="12" s="1"/>
  <c r="AC1610" i="12" s="1"/>
  <c r="AD1610" i="12" s="1"/>
  <c r="S1687" i="12"/>
  <c r="T1687" i="12" s="1"/>
  <c r="AB1687" i="12" s="1"/>
  <c r="AC1687" i="12" s="1"/>
  <c r="AD1687" i="12" s="1"/>
  <c r="S1636" i="12"/>
  <c r="T1636" i="12" s="1"/>
  <c r="AB1636" i="12" s="1"/>
  <c r="AC1636" i="12" s="1"/>
  <c r="AD1636" i="12" s="1"/>
  <c r="S1622" i="12"/>
  <c r="T1622" i="12" s="1"/>
  <c r="AB1622" i="12" s="1"/>
  <c r="AC1622" i="12" s="1"/>
  <c r="AD1622" i="12" s="1"/>
  <c r="S1368" i="12"/>
  <c r="T1368" i="12" s="1"/>
  <c r="AB1368" i="12" s="1"/>
  <c r="AC1368" i="12" s="1"/>
  <c r="AD1368" i="12" s="1"/>
  <c r="S1619" i="12"/>
  <c r="T1619" i="12" s="1"/>
  <c r="AB1619" i="12" s="1"/>
  <c r="AC1619" i="12" s="1"/>
  <c r="AD1619" i="12" s="1"/>
  <c r="S1686" i="12"/>
  <c r="T1686" i="12" s="1"/>
  <c r="AB1686" i="12" s="1"/>
  <c r="AC1686" i="12" s="1"/>
  <c r="AD1686" i="12" s="1"/>
  <c r="S1412" i="12"/>
  <c r="T1412" i="12" s="1"/>
  <c r="AB1412" i="12" s="1"/>
  <c r="S1581" i="12"/>
  <c r="T1581" i="12" s="1"/>
  <c r="AB1581" i="12" s="1"/>
  <c r="S1514" i="12"/>
  <c r="T1514" i="12" s="1"/>
  <c r="AB1514" i="12" s="1"/>
  <c r="AC1514" i="12" s="1"/>
  <c r="AD1514" i="12" s="1"/>
  <c r="S1593" i="12"/>
  <c r="T1593" i="12" s="1"/>
  <c r="AB1593" i="12" s="1"/>
  <c r="AC1593" i="12" s="1"/>
  <c r="AD1593" i="12" s="1"/>
  <c r="S1527" i="12"/>
  <c r="T1527" i="12" s="1"/>
  <c r="AB1527" i="12" s="1"/>
  <c r="S1564" i="12"/>
  <c r="T1564" i="12" s="1"/>
  <c r="AB1564" i="12" s="1"/>
  <c r="S1667" i="12"/>
  <c r="T1667" i="12" s="1"/>
  <c r="AB1667" i="12" s="1"/>
  <c r="AC1667" i="12" s="1"/>
  <c r="AD1667" i="12" s="1"/>
  <c r="S1849" i="12"/>
  <c r="T1849" i="12" s="1"/>
  <c r="AB1849" i="12" s="1"/>
  <c r="AC1849" i="12" s="1"/>
  <c r="AD1849" i="12" s="1"/>
  <c r="S1404" i="12"/>
  <c r="T1404" i="12" s="1"/>
  <c r="AB1404" i="12" s="1"/>
  <c r="AC1404" i="12" s="1"/>
  <c r="AD1404" i="12" s="1"/>
  <c r="S1231" i="12"/>
  <c r="T1231" i="12" s="1"/>
  <c r="AB1231" i="12" s="1"/>
  <c r="AC1231" i="12" s="1"/>
  <c r="AD1231" i="12" s="1"/>
  <c r="S1257" i="12"/>
  <c r="T1257" i="12" s="1"/>
  <c r="AB1257" i="12" s="1"/>
  <c r="AC1257" i="12" s="1"/>
  <c r="AD1257" i="12" s="1"/>
  <c r="S1492" i="12"/>
  <c r="T1492" i="12" s="1"/>
  <c r="AB1492" i="12" s="1"/>
  <c r="AC1492" i="12" s="1"/>
  <c r="AD1492" i="12" s="1"/>
  <c r="S1377" i="12"/>
  <c r="T1377" i="12" s="1"/>
  <c r="AB1377" i="12" s="1"/>
  <c r="AC1377" i="12" s="1"/>
  <c r="AD1377" i="12" s="1"/>
  <c r="S1465" i="12"/>
  <c r="T1465" i="12" s="1"/>
  <c r="AB1465" i="12" s="1"/>
  <c r="AC1465" i="12" s="1"/>
  <c r="AD1465" i="12" s="1"/>
  <c r="S1588" i="12"/>
  <c r="T1588" i="12" s="1"/>
  <c r="AB1588" i="12" s="1"/>
  <c r="AC1588" i="12" s="1"/>
  <c r="AD1588" i="12" s="1"/>
  <c r="S1365" i="12"/>
  <c r="T1365" i="12" s="1"/>
  <c r="AB1365" i="12" s="1"/>
  <c r="AC1365" i="12" s="1"/>
  <c r="AD1365" i="12" s="1"/>
  <c r="S1378" i="12"/>
  <c r="T1378" i="12" s="1"/>
  <c r="AB1378" i="12" s="1"/>
  <c r="AC1378" i="12" s="1"/>
  <c r="AD1378" i="12" s="1"/>
  <c r="S1346" i="12"/>
  <c r="T1346" i="12" s="1"/>
  <c r="AB1346" i="12" s="1"/>
  <c r="AC1346" i="12" s="1"/>
  <c r="AD1346" i="12" s="1"/>
  <c r="S1478" i="12"/>
  <c r="T1478" i="12" s="1"/>
  <c r="AB1478" i="12" s="1"/>
  <c r="AC1478" i="12" s="1"/>
  <c r="AD1478" i="12" s="1"/>
  <c r="S1501" i="12"/>
  <c r="T1501" i="12" s="1"/>
  <c r="AB1501" i="12" s="1"/>
  <c r="AC1501" i="12" s="1"/>
  <c r="AD1501" i="12" s="1"/>
  <c r="S1350" i="12"/>
  <c r="T1350" i="12" s="1"/>
  <c r="AB1350" i="12" s="1"/>
  <c r="S1107" i="12"/>
  <c r="T1107" i="12" s="1"/>
  <c r="AB1107" i="12" s="1"/>
  <c r="AC1107" i="12" s="1"/>
  <c r="AD1107" i="12" s="1"/>
  <c r="S1075" i="12"/>
  <c r="T1075" i="12" s="1"/>
  <c r="AB1075" i="12" s="1"/>
  <c r="AC1075" i="12" s="1"/>
  <c r="AD1075" i="12" s="1"/>
  <c r="S1164" i="12"/>
  <c r="T1164" i="12" s="1"/>
  <c r="AB1164" i="12" s="1"/>
  <c r="S1030" i="12"/>
  <c r="T1030" i="12" s="1"/>
  <c r="AB1030" i="12" s="1"/>
  <c r="AC1030" i="12" s="1"/>
  <c r="AD1030" i="12" s="1"/>
  <c r="S1104" i="12"/>
  <c r="T1104" i="12" s="1"/>
  <c r="AB1104" i="12" s="1"/>
  <c r="S1120" i="12"/>
  <c r="T1120" i="12" s="1"/>
  <c r="AB1120" i="12" s="1"/>
  <c r="AC1120" i="12" s="1"/>
  <c r="AD1120" i="12" s="1"/>
  <c r="S1044" i="12"/>
  <c r="T1044" i="12" s="1"/>
  <c r="AB1044" i="12" s="1"/>
  <c r="AC1044" i="12" s="1"/>
  <c r="AD1044" i="12" s="1"/>
  <c r="S1032" i="12"/>
  <c r="T1032" i="12" s="1"/>
  <c r="AB1032" i="12" s="1"/>
  <c r="S1138" i="12"/>
  <c r="T1138" i="12" s="1"/>
  <c r="AB1138" i="12" s="1"/>
  <c r="AC1138" i="12" s="1"/>
  <c r="AD1138" i="12" s="1"/>
  <c r="S1253" i="12"/>
  <c r="T1253" i="12" s="1"/>
  <c r="AB1253" i="12" s="1"/>
  <c r="AC1253" i="12" s="1"/>
  <c r="AD1253" i="12" s="1"/>
  <c r="S1084" i="12"/>
  <c r="T1084" i="12" s="1"/>
  <c r="AB1084" i="12" s="1"/>
  <c r="AC1084" i="12" s="1"/>
  <c r="AD1084" i="12" s="1"/>
  <c r="S1167" i="12"/>
  <c r="T1167" i="12" s="1"/>
  <c r="AB1167" i="12" s="1"/>
  <c r="AC1167" i="12" s="1"/>
  <c r="AD1167" i="12" s="1"/>
  <c r="S1201" i="12"/>
  <c r="T1201" i="12" s="1"/>
  <c r="AB1201" i="12" s="1"/>
  <c r="AC1201" i="12" s="1"/>
  <c r="AD1201" i="12" s="1"/>
  <c r="S789" i="12"/>
  <c r="T789" i="12" s="1"/>
  <c r="AB789" i="12" s="1"/>
  <c r="AC789" i="12" s="1"/>
  <c r="AD789" i="12" s="1"/>
  <c r="S1114" i="12"/>
  <c r="T1114" i="12" s="1"/>
  <c r="AB1114" i="12" s="1"/>
  <c r="AC1114" i="12" s="1"/>
  <c r="AD1114" i="12" s="1"/>
  <c r="S779" i="12"/>
  <c r="T779" i="12" s="1"/>
  <c r="AB779" i="12" s="1"/>
  <c r="AC779" i="12" s="1"/>
  <c r="AD779" i="12" s="1"/>
  <c r="S982" i="12"/>
  <c r="T982" i="12" s="1"/>
  <c r="AB982" i="12" s="1"/>
  <c r="AC982" i="12" s="1"/>
  <c r="AD982" i="12" s="1"/>
  <c r="S770" i="12"/>
  <c r="T770" i="12" s="1"/>
  <c r="AB770" i="12" s="1"/>
  <c r="AC770" i="12" s="1"/>
  <c r="AD770" i="12" s="1"/>
  <c r="S934" i="12"/>
  <c r="T934" i="12" s="1"/>
  <c r="AB934" i="12" s="1"/>
  <c r="AC934" i="12" s="1"/>
  <c r="AD934" i="12" s="1"/>
  <c r="S1031" i="12"/>
  <c r="T1031" i="12" s="1"/>
  <c r="AB1031" i="12" s="1"/>
  <c r="S894" i="12"/>
  <c r="T894" i="12" s="1"/>
  <c r="AB894" i="12" s="1"/>
  <c r="S983" i="12"/>
  <c r="T983" i="12" s="1"/>
  <c r="AB983" i="12" s="1"/>
  <c r="AC983" i="12" s="1"/>
  <c r="AD983" i="12" s="1"/>
  <c r="S1178" i="12"/>
  <c r="T1178" i="12" s="1"/>
  <c r="AB1178" i="12" s="1"/>
  <c r="AC1178" i="12" s="1"/>
  <c r="AD1178" i="12" s="1"/>
  <c r="S989" i="12"/>
  <c r="T989" i="12" s="1"/>
  <c r="AB989" i="12" s="1"/>
  <c r="S928" i="12"/>
  <c r="T928" i="12" s="1"/>
  <c r="AB928" i="12" s="1"/>
  <c r="S787" i="12"/>
  <c r="T787" i="12" s="1"/>
  <c r="AB787" i="12" s="1"/>
  <c r="AC787" i="12" s="1"/>
  <c r="AD787" i="12" s="1"/>
  <c r="S706" i="12"/>
  <c r="T706" i="12" s="1"/>
  <c r="AB706" i="12" s="1"/>
  <c r="AC706" i="12" s="1"/>
  <c r="AD706" i="12" s="1"/>
  <c r="S908" i="12"/>
  <c r="T908" i="12" s="1"/>
  <c r="AB908" i="12" s="1"/>
  <c r="AC908" i="12" s="1"/>
  <c r="AD908" i="12" s="1"/>
  <c r="S761" i="12"/>
  <c r="T761" i="12" s="1"/>
  <c r="AB761" i="12" s="1"/>
  <c r="AC761" i="12" s="1"/>
  <c r="AD761" i="12" s="1"/>
  <c r="S709" i="12"/>
  <c r="T709" i="12" s="1"/>
  <c r="AB709" i="12" s="1"/>
  <c r="AC709" i="12" s="1"/>
  <c r="AD709" i="12" s="1"/>
  <c r="S971" i="12"/>
  <c r="T971" i="12" s="1"/>
  <c r="AB971" i="12" s="1"/>
  <c r="AC971" i="12" s="1"/>
  <c r="AD971" i="12" s="1"/>
  <c r="S653" i="12"/>
  <c r="T653" i="12" s="1"/>
  <c r="AB653" i="12" s="1"/>
  <c r="AC653" i="12" s="1"/>
  <c r="AD653" i="12" s="1"/>
  <c r="S719" i="12"/>
  <c r="T719" i="12" s="1"/>
  <c r="AB719" i="12" s="1"/>
  <c r="AC719" i="12" s="1"/>
  <c r="AD719" i="12" s="1"/>
  <c r="S606" i="12"/>
  <c r="T606" i="12" s="1"/>
  <c r="AB606" i="12" s="1"/>
  <c r="AC606" i="12" s="1"/>
  <c r="AD606" i="12" s="1"/>
  <c r="S713" i="12"/>
  <c r="T713" i="12" s="1"/>
  <c r="AB713" i="12" s="1"/>
  <c r="AC713" i="12" s="1"/>
  <c r="AD713" i="12" s="1"/>
  <c r="S636" i="12"/>
  <c r="T636" i="12" s="1"/>
  <c r="AB636" i="12" s="1"/>
  <c r="AC636" i="12" s="1"/>
  <c r="AD636" i="12" s="1"/>
  <c r="S3290" i="12"/>
  <c r="T3290" i="12" s="1"/>
  <c r="AB3290" i="12" s="1"/>
  <c r="AC3290" i="12" s="1"/>
  <c r="AD3290" i="12" s="1"/>
  <c r="S2663" i="12"/>
  <c r="T2663" i="12" s="1"/>
  <c r="AB2663" i="12" s="1"/>
  <c r="AC2663" i="12" s="1"/>
  <c r="AD2663" i="12" s="1"/>
  <c r="S2626" i="12"/>
  <c r="T2626" i="12" s="1"/>
  <c r="AB2626" i="12" s="1"/>
  <c r="AC2626" i="12" s="1"/>
  <c r="AD2626" i="12" s="1"/>
  <c r="S2250" i="12"/>
  <c r="T2250" i="12" s="1"/>
  <c r="AB2250" i="12" s="1"/>
  <c r="S2224" i="12"/>
  <c r="T2224" i="12" s="1"/>
  <c r="AB2224" i="12" s="1"/>
  <c r="S2212" i="12"/>
  <c r="T2212" i="12" s="1"/>
  <c r="AB2212" i="12" s="1"/>
  <c r="S2104" i="12"/>
  <c r="T2104" i="12" s="1"/>
  <c r="AB2104" i="12" s="1"/>
  <c r="S2045" i="12"/>
  <c r="T2045" i="12" s="1"/>
  <c r="AB2045" i="12" s="1"/>
  <c r="AC2045" i="12" s="1"/>
  <c r="AD2045" i="12" s="1"/>
  <c r="S1826" i="12"/>
  <c r="T1826" i="12" s="1"/>
  <c r="AB1826" i="12" s="1"/>
  <c r="AC1826" i="12" s="1"/>
  <c r="AD1826" i="12" s="1"/>
  <c r="S1844" i="12"/>
  <c r="T1844" i="12" s="1"/>
  <c r="AB1844" i="12" s="1"/>
  <c r="AC1844" i="12" s="1"/>
  <c r="AD1844" i="12" s="1"/>
  <c r="S1726" i="12"/>
  <c r="T1726" i="12" s="1"/>
  <c r="AB1726" i="12" s="1"/>
  <c r="AC1726" i="12" s="1"/>
  <c r="AD1726" i="12" s="1"/>
  <c r="S1874" i="12"/>
  <c r="T1874" i="12" s="1"/>
  <c r="AB1874" i="12" s="1"/>
  <c r="AC1874" i="12" s="1"/>
  <c r="AD1874" i="12" s="1"/>
  <c r="S2036" i="12"/>
  <c r="T2036" i="12" s="1"/>
  <c r="AB2036" i="12" s="1"/>
  <c r="AC2036" i="12" s="1"/>
  <c r="AD2036" i="12" s="1"/>
  <c r="S1995" i="12"/>
  <c r="T1995" i="12" s="1"/>
  <c r="AB1995" i="12" s="1"/>
  <c r="AC1995" i="12" s="1"/>
  <c r="AD1995" i="12" s="1"/>
  <c r="S1719" i="12"/>
  <c r="T1719" i="12" s="1"/>
  <c r="AB1719" i="12" s="1"/>
  <c r="AC1719" i="12" s="1"/>
  <c r="AD1719" i="12" s="1"/>
  <c r="S1891" i="12"/>
  <c r="T1891" i="12" s="1"/>
  <c r="AB1891" i="12" s="1"/>
  <c r="AC1891" i="12" s="1"/>
  <c r="AD1891" i="12" s="1"/>
  <c r="S1911" i="12"/>
  <c r="T1911" i="12" s="1"/>
  <c r="AB1911" i="12" s="1"/>
  <c r="AC1911" i="12" s="1"/>
  <c r="AD1911" i="12" s="1"/>
  <c r="S1799" i="12"/>
  <c r="T1799" i="12" s="1"/>
  <c r="AB1799" i="12" s="1"/>
  <c r="AC1799" i="12" s="1"/>
  <c r="AD1799" i="12" s="1"/>
  <c r="S1639" i="12"/>
  <c r="T1639" i="12" s="1"/>
  <c r="AB1639" i="12" s="1"/>
  <c r="AC1639" i="12" s="1"/>
  <c r="AD1639" i="12" s="1"/>
  <c r="S1684" i="12"/>
  <c r="T1684" i="12" s="1"/>
  <c r="AB1684" i="12" s="1"/>
  <c r="AC1684" i="12" s="1"/>
  <c r="AD1684" i="12" s="1"/>
  <c r="S1904" i="12"/>
  <c r="T1904" i="12" s="1"/>
  <c r="AB1904" i="12" s="1"/>
  <c r="AC1904" i="12" s="1"/>
  <c r="AD1904" i="12" s="1"/>
  <c r="S1692" i="12"/>
  <c r="T1692" i="12" s="1"/>
  <c r="AB1692" i="12" s="1"/>
  <c r="AC1692" i="12" s="1"/>
  <c r="AD1692" i="12" s="1"/>
  <c r="S1854" i="12"/>
  <c r="T1854" i="12" s="1"/>
  <c r="AB1854" i="12" s="1"/>
  <c r="AC1854" i="12" s="1"/>
  <c r="AD1854" i="12" s="1"/>
  <c r="S1621" i="12"/>
  <c r="T1621" i="12" s="1"/>
  <c r="AB1621" i="12" s="1"/>
  <c r="AC1621" i="12" s="1"/>
  <c r="AD1621" i="12" s="1"/>
  <c r="S1531" i="12"/>
  <c r="T1531" i="12" s="1"/>
  <c r="AB1531" i="12" s="1"/>
  <c r="S1431" i="12"/>
  <c r="T1431" i="12" s="1"/>
  <c r="AB1431" i="12" s="1"/>
  <c r="AC1431" i="12" s="1"/>
  <c r="AD1431" i="12" s="1"/>
  <c r="S1657" i="12"/>
  <c r="T1657" i="12" s="1"/>
  <c r="AB1657" i="12" s="1"/>
  <c r="AC1657" i="12" s="1"/>
  <c r="AD1657" i="12" s="1"/>
  <c r="S1534" i="12"/>
  <c r="T1534" i="12" s="1"/>
  <c r="AB1534" i="12" s="1"/>
  <c r="AC1534" i="12" s="1"/>
  <c r="AD1534" i="12" s="1"/>
  <c r="S1706" i="12"/>
  <c r="T1706" i="12" s="1"/>
  <c r="AB1706" i="12" s="1"/>
  <c r="S1673" i="12"/>
  <c r="T1673" i="12" s="1"/>
  <c r="AB1673" i="12" s="1"/>
  <c r="AC1673" i="12" s="1"/>
  <c r="AD1673" i="12" s="1"/>
  <c r="S1705" i="12"/>
  <c r="T1705" i="12" s="1"/>
  <c r="AB1705" i="12" s="1"/>
  <c r="AC1705" i="12" s="1"/>
  <c r="AD1705" i="12" s="1"/>
  <c r="S1591" i="12"/>
  <c r="T1591" i="12" s="1"/>
  <c r="AB1591" i="12" s="1"/>
  <c r="AC1591" i="12" s="1"/>
  <c r="AD1591" i="12" s="1"/>
  <c r="S1604" i="12"/>
  <c r="T1604" i="12" s="1"/>
  <c r="AB1604" i="12" s="1"/>
  <c r="AC1604" i="12" s="1"/>
  <c r="AD1604" i="12" s="1"/>
  <c r="S1558" i="12"/>
  <c r="T1558" i="12" s="1"/>
  <c r="AB1558" i="12" s="1"/>
  <c r="AC1558" i="12" s="1"/>
  <c r="AD1558" i="12" s="1"/>
  <c r="S1732" i="12"/>
  <c r="T1732" i="12" s="1"/>
  <c r="AB1732" i="12" s="1"/>
  <c r="AC1732" i="12" s="1"/>
  <c r="AD1732" i="12" s="1"/>
  <c r="S1500" i="12"/>
  <c r="T1500" i="12" s="1"/>
  <c r="AB1500" i="12" s="1"/>
  <c r="AC1500" i="12" s="1"/>
  <c r="AD1500" i="12" s="1"/>
  <c r="S1529" i="12"/>
  <c r="T1529" i="12" s="1"/>
  <c r="AB1529" i="12" s="1"/>
  <c r="AC1529" i="12" s="1"/>
  <c r="AD1529" i="12" s="1"/>
  <c r="S1571" i="12"/>
  <c r="T1571" i="12" s="1"/>
  <c r="AB1571" i="12" s="1"/>
  <c r="AC1571" i="12" s="1"/>
  <c r="AD1571" i="12" s="1"/>
  <c r="S1468" i="12"/>
  <c r="T1468" i="12" s="1"/>
  <c r="AB1468" i="12" s="1"/>
  <c r="AC1468" i="12" s="1"/>
  <c r="AD1468" i="12" s="1"/>
  <c r="S1247" i="12"/>
  <c r="T1247" i="12" s="1"/>
  <c r="AB1247" i="12" s="1"/>
  <c r="AC1247" i="12" s="1"/>
  <c r="AD1247" i="12" s="1"/>
  <c r="S1424" i="12"/>
  <c r="T1424" i="12" s="1"/>
  <c r="AB1424" i="12" s="1"/>
  <c r="AC1424" i="12" s="1"/>
  <c r="AD1424" i="12" s="1"/>
  <c r="S1467" i="12"/>
  <c r="T1467" i="12" s="1"/>
  <c r="AB1467" i="12" s="1"/>
  <c r="AC1467" i="12" s="1"/>
  <c r="AD1467" i="12" s="1"/>
  <c r="S1395" i="12"/>
  <c r="T1395" i="12" s="1"/>
  <c r="AB1395" i="12" s="1"/>
  <c r="AC1395" i="12" s="1"/>
  <c r="AD1395" i="12" s="1"/>
  <c r="S1441" i="12"/>
  <c r="T1441" i="12" s="1"/>
  <c r="AB1441" i="12" s="1"/>
  <c r="S1475" i="12"/>
  <c r="T1475" i="12" s="1"/>
  <c r="AB1475" i="12" s="1"/>
  <c r="AC1475" i="12" s="1"/>
  <c r="AD1475" i="12" s="1"/>
  <c r="S1386" i="12"/>
  <c r="T1386" i="12" s="1"/>
  <c r="AB1386" i="12" s="1"/>
  <c r="AC1386" i="12" s="1"/>
  <c r="AD1386" i="12" s="1"/>
  <c r="S1413" i="12"/>
  <c r="T1413" i="12" s="1"/>
  <c r="AB1413" i="12" s="1"/>
  <c r="S1398" i="12"/>
  <c r="T1398" i="12" s="1"/>
  <c r="AB1398" i="12" s="1"/>
  <c r="AC1398" i="12" s="1"/>
  <c r="AD1398" i="12" s="1"/>
  <c r="S1290" i="12"/>
  <c r="T1290" i="12" s="1"/>
  <c r="AB1290" i="12" s="1"/>
  <c r="S1004" i="12"/>
  <c r="T1004" i="12" s="1"/>
  <c r="AB1004" i="12" s="1"/>
  <c r="AC1004" i="12" s="1"/>
  <c r="AD1004" i="12" s="1"/>
  <c r="S1125" i="12"/>
  <c r="T1125" i="12" s="1"/>
  <c r="AB1125" i="12" s="1"/>
  <c r="AC1125" i="12" s="1"/>
  <c r="AD1125" i="12" s="1"/>
  <c r="S1194" i="12"/>
  <c r="T1194" i="12" s="1"/>
  <c r="AB1194" i="12" s="1"/>
  <c r="AC1194" i="12" s="1"/>
  <c r="AD1194" i="12" s="1"/>
  <c r="S1050" i="12"/>
  <c r="T1050" i="12" s="1"/>
  <c r="AB1050" i="12" s="1"/>
  <c r="AC1050" i="12" s="1"/>
  <c r="AD1050" i="12" s="1"/>
  <c r="S1199" i="12"/>
  <c r="T1199" i="12" s="1"/>
  <c r="AB1199" i="12" s="1"/>
  <c r="AC1199" i="12" s="1"/>
  <c r="AD1199" i="12" s="1"/>
  <c r="S1029" i="12"/>
  <c r="T1029" i="12" s="1"/>
  <c r="AB1029" i="12" s="1"/>
  <c r="AC1029" i="12" s="1"/>
  <c r="AD1029" i="12" s="1"/>
  <c r="S968" i="12"/>
  <c r="T968" i="12" s="1"/>
  <c r="AB968" i="12" s="1"/>
  <c r="AC968" i="12" s="1"/>
  <c r="AD968" i="12" s="1"/>
  <c r="S1180" i="12"/>
  <c r="T1180" i="12" s="1"/>
  <c r="AB1180" i="12" s="1"/>
  <c r="AC1180" i="12" s="1"/>
  <c r="AD1180" i="12" s="1"/>
  <c r="S1042" i="12"/>
  <c r="T1042" i="12" s="1"/>
  <c r="AB1042" i="12" s="1"/>
  <c r="AC1042" i="12" s="1"/>
  <c r="AD1042" i="12" s="1"/>
  <c r="S1132" i="12"/>
  <c r="T1132" i="12" s="1"/>
  <c r="AB1132" i="12" s="1"/>
  <c r="AC1132" i="12" s="1"/>
  <c r="AD1132" i="12" s="1"/>
  <c r="S1108" i="12"/>
  <c r="T1108" i="12" s="1"/>
  <c r="AB1108" i="12" s="1"/>
  <c r="AC1108" i="12" s="1"/>
  <c r="AD1108" i="12" s="1"/>
  <c r="S967" i="12"/>
  <c r="T967" i="12" s="1"/>
  <c r="AB967" i="12" s="1"/>
  <c r="AC967" i="12" s="1"/>
  <c r="AD967" i="12" s="1"/>
  <c r="S1220" i="12"/>
  <c r="T1220" i="12" s="1"/>
  <c r="AB1220" i="12" s="1"/>
  <c r="AC1220" i="12" s="1"/>
  <c r="AD1220" i="12" s="1"/>
  <c r="S903" i="12"/>
  <c r="T903" i="12" s="1"/>
  <c r="AB903" i="12" s="1"/>
  <c r="S973" i="12"/>
  <c r="T973" i="12" s="1"/>
  <c r="AB973" i="12" s="1"/>
  <c r="AC973" i="12" s="1"/>
  <c r="AD973" i="12" s="1"/>
  <c r="S1184" i="12"/>
  <c r="T1184" i="12" s="1"/>
  <c r="AB1184" i="12" s="1"/>
  <c r="AC1184" i="12" s="1"/>
  <c r="AD1184" i="12" s="1"/>
  <c r="S949" i="12"/>
  <c r="T949" i="12" s="1"/>
  <c r="AB949" i="12" s="1"/>
  <c r="AC949" i="12" s="1"/>
  <c r="AD949" i="12" s="1"/>
  <c r="S851" i="12"/>
  <c r="T851" i="12" s="1"/>
  <c r="AB851" i="12" s="1"/>
  <c r="AC851" i="12" s="1"/>
  <c r="AD851" i="12" s="1"/>
  <c r="S1225" i="12"/>
  <c r="T1225" i="12" s="1"/>
  <c r="AB1225" i="12" s="1"/>
  <c r="AC1225" i="12" s="1"/>
  <c r="AD1225" i="12" s="1"/>
  <c r="S1026" i="12"/>
  <c r="T1026" i="12" s="1"/>
  <c r="AB1026" i="12" s="1"/>
  <c r="S1003" i="12"/>
  <c r="T1003" i="12" s="1"/>
  <c r="AB1003" i="12" s="1"/>
  <c r="AC1003" i="12" s="1"/>
  <c r="AD1003" i="12" s="1"/>
  <c r="S923" i="12"/>
  <c r="T923" i="12" s="1"/>
  <c r="AB923" i="12" s="1"/>
  <c r="AC923" i="12" s="1"/>
  <c r="AD923" i="12" s="1"/>
  <c r="S978" i="12"/>
  <c r="T978" i="12" s="1"/>
  <c r="AB978" i="12" s="1"/>
  <c r="AC978" i="12" s="1"/>
  <c r="AD978" i="12" s="1"/>
  <c r="S872" i="12"/>
  <c r="T872" i="12" s="1"/>
  <c r="AB872" i="12" s="1"/>
  <c r="AC872" i="12" s="1"/>
  <c r="AD872" i="12" s="1"/>
  <c r="S772" i="12"/>
  <c r="T772" i="12" s="1"/>
  <c r="AB772" i="12" s="1"/>
  <c r="AC772" i="12" s="1"/>
  <c r="AD772" i="12" s="1"/>
  <c r="S811" i="12"/>
  <c r="T811" i="12" s="1"/>
  <c r="AB811" i="12" s="1"/>
  <c r="AC811" i="12" s="1"/>
  <c r="AD811" i="12" s="1"/>
  <c r="S536" i="12"/>
  <c r="T536" i="12" s="1"/>
  <c r="AB536" i="12" s="1"/>
  <c r="AC536" i="12" s="1"/>
  <c r="AD536" i="12" s="1"/>
  <c r="S3298" i="12"/>
  <c r="T3298" i="12" s="1"/>
  <c r="AB3298" i="12" s="1"/>
  <c r="AC3298" i="12" s="1"/>
  <c r="AD3298" i="12" s="1"/>
  <c r="S2734" i="12"/>
  <c r="T2734" i="12" s="1"/>
  <c r="AB2734" i="12" s="1"/>
  <c r="AC2734" i="12" s="1"/>
  <c r="AD2734" i="12" s="1"/>
  <c r="S2353" i="12"/>
  <c r="T2353" i="12" s="1"/>
  <c r="AB2353" i="12" s="1"/>
  <c r="AC2353" i="12" s="1"/>
  <c r="AD2353" i="12" s="1"/>
  <c r="S2325" i="12"/>
  <c r="T2325" i="12" s="1"/>
  <c r="AB2325" i="12" s="1"/>
  <c r="AC2325" i="12" s="1"/>
  <c r="AD2325" i="12" s="1"/>
  <c r="S2267" i="12"/>
  <c r="T2267" i="12" s="1"/>
  <c r="AB2267" i="12" s="1"/>
  <c r="AC2267" i="12" s="1"/>
  <c r="AD2267" i="12" s="1"/>
  <c r="S2132" i="12"/>
  <c r="T2132" i="12" s="1"/>
  <c r="AB2132" i="12" s="1"/>
  <c r="AC2132" i="12" s="1"/>
  <c r="AD2132" i="12" s="1"/>
  <c r="S2159" i="12"/>
  <c r="T2159" i="12" s="1"/>
  <c r="AB2159" i="12" s="1"/>
  <c r="AC2159" i="12" s="1"/>
  <c r="AD2159" i="12" s="1"/>
  <c r="S1863" i="12"/>
  <c r="T1863" i="12" s="1"/>
  <c r="AB1863" i="12" s="1"/>
  <c r="S2029" i="12"/>
  <c r="T2029" i="12" s="1"/>
  <c r="AB2029" i="12" s="1"/>
  <c r="S1893" i="12"/>
  <c r="T1893" i="12" s="1"/>
  <c r="AB1893" i="12" s="1"/>
  <c r="S1642" i="12"/>
  <c r="T1642" i="12" s="1"/>
  <c r="AB1642" i="12" s="1"/>
  <c r="S1820" i="12"/>
  <c r="T1820" i="12" s="1"/>
  <c r="AB1820" i="12" s="1"/>
  <c r="AC1820" i="12" s="1"/>
  <c r="AD1820" i="12" s="1"/>
  <c r="S1738" i="12"/>
  <c r="T1738" i="12" s="1"/>
  <c r="AB1738" i="12" s="1"/>
  <c r="S1794" i="12"/>
  <c r="T1794" i="12" s="1"/>
  <c r="AB1794" i="12" s="1"/>
  <c r="AC1794" i="12" s="1"/>
  <c r="AD1794" i="12" s="1"/>
  <c r="S1876" i="12"/>
  <c r="T1876" i="12" s="1"/>
  <c r="AB1876" i="12" s="1"/>
  <c r="AC1876" i="12" s="1"/>
  <c r="AD1876" i="12" s="1"/>
  <c r="S1928" i="12"/>
  <c r="T1928" i="12" s="1"/>
  <c r="AB1928" i="12" s="1"/>
  <c r="AC1928" i="12" s="1"/>
  <c r="AD1928" i="12" s="1"/>
  <c r="S1724" i="12"/>
  <c r="T1724" i="12" s="1"/>
  <c r="AB1724" i="12" s="1"/>
  <c r="AC1724" i="12" s="1"/>
  <c r="AD1724" i="12" s="1"/>
  <c r="S1796" i="12"/>
  <c r="T1796" i="12" s="1"/>
  <c r="AB1796" i="12" s="1"/>
  <c r="AC1796" i="12" s="1"/>
  <c r="AD1796" i="12" s="1"/>
  <c r="S1720" i="12"/>
  <c r="T1720" i="12" s="1"/>
  <c r="AB1720" i="12" s="1"/>
  <c r="AC1720" i="12" s="1"/>
  <c r="AD1720" i="12" s="1"/>
  <c r="S1831" i="12"/>
  <c r="T1831" i="12" s="1"/>
  <c r="AB1831" i="12" s="1"/>
  <c r="AC1831" i="12" s="1"/>
  <c r="AD1831" i="12" s="1"/>
  <c r="S1769" i="12"/>
  <c r="T1769" i="12" s="1"/>
  <c r="AB1769" i="12" s="1"/>
  <c r="AC1769" i="12" s="1"/>
  <c r="AD1769" i="12" s="1"/>
  <c r="S1816" i="12"/>
  <c r="T1816" i="12" s="1"/>
  <c r="AB1816" i="12" s="1"/>
  <c r="AC1816" i="12" s="1"/>
  <c r="AD1816" i="12" s="1"/>
  <c r="S1755" i="12"/>
  <c r="T1755" i="12" s="1"/>
  <c r="AB1755" i="12" s="1"/>
  <c r="AC1755" i="12" s="1"/>
  <c r="AD1755" i="12" s="1"/>
  <c r="S1601" i="12"/>
  <c r="T1601" i="12" s="1"/>
  <c r="AB1601" i="12" s="1"/>
  <c r="AC1601" i="12" s="1"/>
  <c r="AD1601" i="12" s="1"/>
  <c r="S1810" i="12"/>
  <c r="T1810" i="12" s="1"/>
  <c r="AB1810" i="12" s="1"/>
  <c r="AC1810" i="12" s="1"/>
  <c r="AD1810" i="12" s="1"/>
  <c r="S1650" i="12"/>
  <c r="T1650" i="12" s="1"/>
  <c r="AB1650" i="12" s="1"/>
  <c r="AC1650" i="12" s="1"/>
  <c r="AD1650" i="12" s="1"/>
  <c r="S1682" i="12"/>
  <c r="T1682" i="12" s="1"/>
  <c r="AB1682" i="12" s="1"/>
  <c r="AC1682" i="12" s="1"/>
  <c r="AD1682" i="12" s="1"/>
  <c r="S1583" i="12"/>
  <c r="T1583" i="12" s="1"/>
  <c r="AB1583" i="12" s="1"/>
  <c r="AC1583" i="12" s="1"/>
  <c r="AD1583" i="12" s="1"/>
  <c r="S1535" i="12"/>
  <c r="T1535" i="12" s="1"/>
  <c r="AB1535" i="12" s="1"/>
  <c r="S1715" i="12"/>
  <c r="T1715" i="12" s="1"/>
  <c r="AB1715" i="12" s="1"/>
  <c r="S1598" i="12"/>
  <c r="T1598" i="12" s="1"/>
  <c r="AB1598" i="12" s="1"/>
  <c r="AC1598" i="12" s="1"/>
  <c r="AD1598" i="12" s="1"/>
  <c r="S1648" i="12"/>
  <c r="T1648" i="12" s="1"/>
  <c r="AB1648" i="12" s="1"/>
  <c r="S1708" i="12"/>
  <c r="T1708" i="12" s="1"/>
  <c r="AB1708" i="12" s="1"/>
  <c r="S1429" i="12"/>
  <c r="T1429" i="12" s="1"/>
  <c r="AB1429" i="12" s="1"/>
  <c r="AC1429" i="12" s="1"/>
  <c r="AD1429" i="12" s="1"/>
  <c r="S1626" i="12"/>
  <c r="T1626" i="12" s="1"/>
  <c r="AB1626" i="12" s="1"/>
  <c r="AC1626" i="12" s="1"/>
  <c r="AD1626" i="12" s="1"/>
  <c r="S1546" i="12"/>
  <c r="T1546" i="12" s="1"/>
  <c r="AB1546" i="12" s="1"/>
  <c r="AC1546" i="12" s="1"/>
  <c r="AD1546" i="12" s="1"/>
  <c r="S1246" i="12"/>
  <c r="T1246" i="12" s="1"/>
  <c r="AB1246" i="12" s="1"/>
  <c r="AC1246" i="12" s="1"/>
  <c r="AD1246" i="12" s="1"/>
  <c r="S1530" i="12"/>
  <c r="T1530" i="12" s="1"/>
  <c r="AB1530" i="12" s="1"/>
  <c r="AC1530" i="12" s="1"/>
  <c r="AD1530" i="12" s="1"/>
  <c r="S1442" i="12"/>
  <c r="T1442" i="12" s="1"/>
  <c r="AB1442" i="12" s="1"/>
  <c r="AC1442" i="12" s="1"/>
  <c r="AD1442" i="12" s="1"/>
  <c r="S1418" i="12"/>
  <c r="T1418" i="12" s="1"/>
  <c r="AB1418" i="12" s="1"/>
  <c r="AC1418" i="12" s="1"/>
  <c r="AD1418" i="12" s="1"/>
  <c r="S1391" i="12"/>
  <c r="T1391" i="12" s="1"/>
  <c r="AB1391" i="12" s="1"/>
  <c r="AC1391" i="12" s="1"/>
  <c r="AD1391" i="12" s="1"/>
  <c r="S1302" i="12"/>
  <c r="T1302" i="12" s="1"/>
  <c r="AB1302" i="12" s="1"/>
  <c r="AC1302" i="12" s="1"/>
  <c r="AD1302" i="12" s="1"/>
  <c r="S1309" i="12"/>
  <c r="T1309" i="12" s="1"/>
  <c r="AB1309" i="12" s="1"/>
  <c r="AC1309" i="12" s="1"/>
  <c r="AD1309" i="12" s="1"/>
  <c r="S1279" i="12"/>
  <c r="T1279" i="12" s="1"/>
  <c r="AB1279" i="12" s="1"/>
  <c r="AC1279" i="12" s="1"/>
  <c r="AD1279" i="12" s="1"/>
  <c r="S1297" i="12"/>
  <c r="T1297" i="12" s="1"/>
  <c r="AB1297" i="12" s="1"/>
  <c r="AC1297" i="12" s="1"/>
  <c r="AD1297" i="12" s="1"/>
  <c r="S1341" i="12"/>
  <c r="T1341" i="12" s="1"/>
  <c r="AB1341" i="12" s="1"/>
  <c r="AC1341" i="12" s="1"/>
  <c r="AD1341" i="12" s="1"/>
  <c r="S1553" i="12"/>
  <c r="T1553" i="12" s="1"/>
  <c r="AB1553" i="12" s="1"/>
  <c r="AC1553" i="12" s="1"/>
  <c r="AD1553" i="12" s="1"/>
  <c r="S1481" i="12"/>
  <c r="T1481" i="12" s="1"/>
  <c r="AB1481" i="12" s="1"/>
  <c r="S1355" i="12"/>
  <c r="T1355" i="12" s="1"/>
  <c r="AB1355" i="12" s="1"/>
  <c r="S1289" i="12"/>
  <c r="T1289" i="12" s="1"/>
  <c r="AB1289" i="12" s="1"/>
  <c r="AC1289" i="12" s="1"/>
  <c r="AD1289" i="12" s="1"/>
  <c r="S1252" i="12"/>
  <c r="T1252" i="12" s="1"/>
  <c r="AB1252" i="12" s="1"/>
  <c r="S1110" i="12"/>
  <c r="T1110" i="12" s="1"/>
  <c r="AB1110" i="12" s="1"/>
  <c r="AC1110" i="12" s="1"/>
  <c r="AD1110" i="12" s="1"/>
  <c r="S1153" i="12"/>
  <c r="T1153" i="12" s="1"/>
  <c r="AB1153" i="12" s="1"/>
  <c r="AC1153" i="12" s="1"/>
  <c r="AD1153" i="12" s="1"/>
  <c r="S1179" i="12"/>
  <c r="T1179" i="12" s="1"/>
  <c r="AB1179" i="12" s="1"/>
  <c r="AC1179" i="12" s="1"/>
  <c r="AD1179" i="12" s="1"/>
  <c r="S1157" i="12"/>
  <c r="T1157" i="12" s="1"/>
  <c r="AB1157" i="12" s="1"/>
  <c r="AC1157" i="12" s="1"/>
  <c r="AD1157" i="12" s="1"/>
  <c r="S1448" i="12"/>
  <c r="T1448" i="12" s="1"/>
  <c r="AB1448" i="12" s="1"/>
  <c r="AC1448" i="12" s="1"/>
  <c r="AD1448" i="12" s="1"/>
  <c r="S1369" i="12"/>
  <c r="T1369" i="12" s="1"/>
  <c r="AB1369" i="12" s="1"/>
  <c r="AC1369" i="12" s="1"/>
  <c r="AD1369" i="12" s="1"/>
  <c r="S1187" i="12"/>
  <c r="T1187" i="12" s="1"/>
  <c r="AB1187" i="12" s="1"/>
  <c r="AC1187" i="12" s="1"/>
  <c r="AD1187" i="12" s="1"/>
  <c r="S1328" i="12"/>
  <c r="T1328" i="12" s="1"/>
  <c r="AB1328" i="12" s="1"/>
  <c r="AC1328" i="12" s="1"/>
  <c r="AD1328" i="12" s="1"/>
  <c r="S1219" i="12"/>
  <c r="T1219" i="12" s="1"/>
  <c r="AB1219" i="12" s="1"/>
  <c r="AC1219" i="12" s="1"/>
  <c r="AD1219" i="12" s="1"/>
  <c r="S1382" i="12"/>
  <c r="T1382" i="12" s="1"/>
  <c r="AB1382" i="12" s="1"/>
  <c r="AC1382" i="12" s="1"/>
  <c r="AD1382" i="12" s="1"/>
  <c r="S1394" i="12"/>
  <c r="T1394" i="12" s="1"/>
  <c r="AB1394" i="12" s="1"/>
  <c r="AC1394" i="12" s="1"/>
  <c r="AD1394" i="12" s="1"/>
  <c r="S1251" i="12"/>
  <c r="T1251" i="12" s="1"/>
  <c r="AB1251" i="12" s="1"/>
  <c r="AC1251" i="12" s="1"/>
  <c r="AD1251" i="12" s="1"/>
  <c r="S1446" i="12"/>
  <c r="T1446" i="12" s="1"/>
  <c r="AB1446" i="12" s="1"/>
  <c r="AC1446" i="12" s="1"/>
  <c r="AD1446" i="12" s="1"/>
  <c r="S1592" i="12"/>
  <c r="T1592" i="12" s="1"/>
  <c r="AB1592" i="12" s="1"/>
  <c r="AC1592" i="12" s="1"/>
  <c r="AD1592" i="12" s="1"/>
  <c r="S1542" i="12"/>
  <c r="T1542" i="12" s="1"/>
  <c r="AB1542" i="12" s="1"/>
  <c r="AC1542" i="12" s="1"/>
  <c r="AD1542" i="12" s="1"/>
  <c r="S1472" i="12"/>
  <c r="T1472" i="12" s="1"/>
  <c r="AB1472" i="12" s="1"/>
  <c r="S1367" i="12"/>
  <c r="T1367" i="12" s="1"/>
  <c r="AB1367" i="12" s="1"/>
  <c r="AC1367" i="12" s="1"/>
  <c r="AD1367" i="12" s="1"/>
  <c r="S1497" i="12"/>
  <c r="T1497" i="12" s="1"/>
  <c r="AB1497" i="12" s="1"/>
  <c r="AC1497" i="12" s="1"/>
  <c r="AD1497" i="12" s="1"/>
  <c r="S1721" i="12"/>
  <c r="T1721" i="12" s="1"/>
  <c r="AB1721" i="12" s="1"/>
  <c r="AC1721" i="12" s="1"/>
  <c r="AD1721" i="12" s="1"/>
  <c r="S1749" i="12"/>
  <c r="T1749" i="12" s="1"/>
  <c r="AB1749" i="12" s="1"/>
  <c r="AC1749" i="12" s="1"/>
  <c r="AD1749" i="12" s="1"/>
  <c r="S1758" i="12"/>
  <c r="T1758" i="12" s="1"/>
  <c r="AB1758" i="12" s="1"/>
  <c r="AC1758" i="12" s="1"/>
  <c r="AD1758" i="12" s="1"/>
  <c r="S2037" i="12"/>
  <c r="T2037" i="12" s="1"/>
  <c r="AB2037" i="12" s="1"/>
  <c r="AC2037" i="12" s="1"/>
  <c r="AD2037" i="12" s="1"/>
  <c r="S2187" i="12"/>
  <c r="T2187" i="12" s="1"/>
  <c r="AB2187" i="12" s="1"/>
  <c r="AC2187" i="12" s="1"/>
  <c r="AD2187" i="12" s="1"/>
  <c r="S3067" i="12"/>
  <c r="T3067" i="12" s="1"/>
  <c r="AB3067" i="12" s="1"/>
  <c r="AC3067" i="12" s="1"/>
  <c r="AD3067" i="12" s="1"/>
  <c r="S654" i="12"/>
  <c r="T654" i="12" s="1"/>
  <c r="AB654" i="12" s="1"/>
  <c r="AC654" i="12" s="1"/>
  <c r="AD654" i="12" s="1"/>
  <c r="S641" i="12"/>
  <c r="T641" i="12" s="1"/>
  <c r="AB641" i="12" s="1"/>
  <c r="AC641" i="12" s="1"/>
  <c r="AD641" i="12" s="1"/>
  <c r="S449" i="12"/>
  <c r="T449" i="12" s="1"/>
  <c r="AB449" i="12" s="1"/>
  <c r="AC449" i="12" s="1"/>
  <c r="AD449" i="12" s="1"/>
  <c r="S586" i="12"/>
  <c r="T586" i="12" s="1"/>
  <c r="AB586" i="12" s="1"/>
  <c r="AC586" i="12" s="1"/>
  <c r="AD586" i="12" s="1"/>
  <c r="S650" i="12"/>
  <c r="T650" i="12" s="1"/>
  <c r="AB650" i="12" s="1"/>
  <c r="AC650" i="12" s="1"/>
  <c r="AD650" i="12" s="1"/>
  <c r="S678" i="12"/>
  <c r="T678" i="12" s="1"/>
  <c r="AB678" i="12" s="1"/>
  <c r="AC678" i="12" s="1"/>
  <c r="AD678" i="12" s="1"/>
  <c r="S722" i="12"/>
  <c r="T722" i="12" s="1"/>
  <c r="AB722" i="12" s="1"/>
  <c r="AC722" i="12" s="1"/>
  <c r="AD722" i="12" s="1"/>
  <c r="S868" i="12"/>
  <c r="T868" i="12" s="1"/>
  <c r="AB868" i="12" s="1"/>
  <c r="AC868" i="12" s="1"/>
  <c r="AD868" i="12" s="1"/>
  <c r="S858" i="12"/>
  <c r="T858" i="12" s="1"/>
  <c r="AB858" i="12" s="1"/>
  <c r="AC858" i="12" s="1"/>
  <c r="AD858" i="12" s="1"/>
  <c r="S892" i="12"/>
  <c r="T892" i="12" s="1"/>
  <c r="AB892" i="12" s="1"/>
  <c r="AC892" i="12" s="1"/>
  <c r="AD892" i="12" s="1"/>
  <c r="S738" i="12"/>
  <c r="T738" i="12" s="1"/>
  <c r="AB738" i="12" s="1"/>
  <c r="AC738" i="12" s="1"/>
  <c r="AD738" i="12" s="1"/>
  <c r="S830" i="12"/>
  <c r="T830" i="12" s="1"/>
  <c r="AB830" i="12" s="1"/>
  <c r="AC830" i="12" s="1"/>
  <c r="AD830" i="12" s="1"/>
  <c r="S863" i="12"/>
  <c r="T863" i="12" s="1"/>
  <c r="AB863" i="12" s="1"/>
  <c r="S886" i="12"/>
  <c r="T886" i="12" s="1"/>
  <c r="AB886" i="12" s="1"/>
  <c r="S889" i="12"/>
  <c r="T889" i="12" s="1"/>
  <c r="AB889" i="12" s="1"/>
  <c r="AC889" i="12" s="1"/>
  <c r="AD889" i="12" s="1"/>
  <c r="S721" i="12"/>
  <c r="T721" i="12" s="1"/>
  <c r="AB721" i="12" s="1"/>
  <c r="S790" i="12"/>
  <c r="T790" i="12" s="1"/>
  <c r="AB790" i="12" s="1"/>
  <c r="AC790" i="12" s="1"/>
  <c r="AD790" i="12" s="1"/>
  <c r="S997" i="12"/>
  <c r="T997" i="12" s="1"/>
  <c r="AB997" i="12" s="1"/>
  <c r="S975" i="12"/>
  <c r="T975" i="12" s="1"/>
  <c r="AB975" i="12" s="1"/>
  <c r="AC975" i="12" s="1"/>
  <c r="AD975" i="12" s="1"/>
  <c r="S965" i="12"/>
  <c r="T965" i="12" s="1"/>
  <c r="AB965" i="12" s="1"/>
  <c r="AC965" i="12" s="1"/>
  <c r="AD965" i="12" s="1"/>
  <c r="S1015" i="12"/>
  <c r="T1015" i="12" s="1"/>
  <c r="AB1015" i="12" s="1"/>
  <c r="AC1015" i="12" s="1"/>
  <c r="AD1015" i="12" s="1"/>
  <c r="S1059" i="12"/>
  <c r="T1059" i="12" s="1"/>
  <c r="AB1059" i="12" s="1"/>
  <c r="AC1059" i="12" s="1"/>
  <c r="AD1059" i="12" s="1"/>
  <c r="S1313" i="12"/>
  <c r="T1313" i="12" s="1"/>
  <c r="AB1313" i="12" s="1"/>
  <c r="AC1313" i="12" s="1"/>
  <c r="AD1313" i="12" s="1"/>
  <c r="S1109" i="12"/>
  <c r="T1109" i="12" s="1"/>
  <c r="AB1109" i="12" s="1"/>
  <c r="AC1109" i="12" s="1"/>
  <c r="AD1109" i="12" s="1"/>
  <c r="S1193" i="12"/>
  <c r="T1193" i="12" s="1"/>
  <c r="AB1193" i="12" s="1"/>
  <c r="AC1193" i="12" s="1"/>
  <c r="AD1193" i="12" s="1"/>
  <c r="S1080" i="12"/>
  <c r="T1080" i="12" s="1"/>
  <c r="AB1080" i="12" s="1"/>
  <c r="AC1080" i="12" s="1"/>
  <c r="AD1080" i="12" s="1"/>
  <c r="S1172" i="12"/>
  <c r="T1172" i="12" s="1"/>
  <c r="AB1172" i="12" s="1"/>
  <c r="AC1172" i="12" s="1"/>
  <c r="AD1172" i="12" s="1"/>
  <c r="S1271" i="12"/>
  <c r="T1271" i="12" s="1"/>
  <c r="AB1271" i="12" s="1"/>
  <c r="AC1271" i="12" s="1"/>
  <c r="AD1271" i="12" s="1"/>
  <c r="S1541" i="12"/>
  <c r="T1541" i="12" s="1"/>
  <c r="AB1541" i="12" s="1"/>
  <c r="AC1541" i="12" s="1"/>
  <c r="AD1541" i="12" s="1"/>
  <c r="S1305" i="12"/>
  <c r="T1305" i="12" s="1"/>
  <c r="AB1305" i="12" s="1"/>
  <c r="AC1305" i="12" s="1"/>
  <c r="AD1305" i="12" s="1"/>
  <c r="S1372" i="12"/>
  <c r="T1372" i="12" s="1"/>
  <c r="AB1372" i="12" s="1"/>
  <c r="AC1372" i="12" s="1"/>
  <c r="AD1372" i="12" s="1"/>
  <c r="S1704" i="12"/>
  <c r="T1704" i="12" s="1"/>
  <c r="AB1704" i="12" s="1"/>
  <c r="AC1704" i="12" s="1"/>
  <c r="AD1704" i="12" s="1"/>
  <c r="S1797" i="12"/>
  <c r="T1797" i="12" s="1"/>
  <c r="AB1797" i="12" s="1"/>
  <c r="AC1797" i="12" s="1"/>
  <c r="AD1797" i="12" s="1"/>
  <c r="S1671" i="12"/>
  <c r="T1671" i="12" s="1"/>
  <c r="AB1671" i="12" s="1"/>
  <c r="S1519" i="12"/>
  <c r="T1519" i="12" s="1"/>
  <c r="AB1519" i="12" s="1"/>
  <c r="S1408" i="12"/>
  <c r="T1408" i="12" s="1"/>
  <c r="AB1408" i="12" s="1"/>
  <c r="AC1408" i="12" s="1"/>
  <c r="AD1408" i="12" s="1"/>
  <c r="S1740" i="12"/>
  <c r="T1740" i="12" s="1"/>
  <c r="AB1740" i="12" s="1"/>
  <c r="AC1740" i="12" s="1"/>
  <c r="AD1740" i="12" s="1"/>
  <c r="S1783" i="12"/>
  <c r="T1783" i="12" s="1"/>
  <c r="AB1783" i="12" s="1"/>
  <c r="S1729" i="12"/>
  <c r="T1729" i="12" s="1"/>
  <c r="AB1729" i="12" s="1"/>
  <c r="AC1729" i="12" s="1"/>
  <c r="AD1729" i="12" s="1"/>
  <c r="S1822" i="12"/>
  <c r="T1822" i="12" s="1"/>
  <c r="AB1822" i="12" s="1"/>
  <c r="AC1822" i="12" s="1"/>
  <c r="AD1822" i="12" s="1"/>
  <c r="S2371" i="12"/>
  <c r="T2371" i="12" s="1"/>
  <c r="AB2371" i="12" s="1"/>
  <c r="AC2371" i="12" s="1"/>
  <c r="AD2371" i="12" s="1"/>
  <c r="S3125" i="12"/>
  <c r="T3125" i="12" s="1"/>
  <c r="AB3125" i="12" s="1"/>
  <c r="AC3125" i="12" s="1"/>
  <c r="AD3125" i="12" s="1"/>
  <c r="S546" i="12"/>
  <c r="T546" i="12" s="1"/>
  <c r="AB546" i="12" s="1"/>
  <c r="AC546" i="12" s="1"/>
  <c r="AD546" i="12" s="1"/>
  <c r="S695" i="12"/>
  <c r="T695" i="12" s="1"/>
  <c r="AB695" i="12" s="1"/>
  <c r="AC695" i="12" s="1"/>
  <c r="AD695" i="12" s="1"/>
  <c r="S745" i="12"/>
  <c r="T745" i="12" s="1"/>
  <c r="AB745" i="12" s="1"/>
  <c r="AC745" i="12" s="1"/>
  <c r="AD745" i="12" s="1"/>
  <c r="S888" i="12"/>
  <c r="T888" i="12" s="1"/>
  <c r="AB888" i="12" s="1"/>
  <c r="AC888" i="12" s="1"/>
  <c r="AD888" i="12" s="1"/>
  <c r="S866" i="12"/>
  <c r="T866" i="12" s="1"/>
  <c r="AB866" i="12" s="1"/>
  <c r="AC866" i="12" s="1"/>
  <c r="AD866" i="12" s="1"/>
  <c r="S635" i="12"/>
  <c r="T635" i="12" s="1"/>
  <c r="AB635" i="12" s="1"/>
  <c r="AC635" i="12" s="1"/>
  <c r="AD635" i="12" s="1"/>
  <c r="S826" i="12"/>
  <c r="T826" i="12" s="1"/>
  <c r="AB826" i="12" s="1"/>
  <c r="AC826" i="12" s="1"/>
  <c r="AD826" i="12" s="1"/>
  <c r="S842" i="12"/>
  <c r="T842" i="12" s="1"/>
  <c r="AB842" i="12" s="1"/>
  <c r="AC842" i="12" s="1"/>
  <c r="AD842" i="12" s="1"/>
  <c r="S929" i="12"/>
  <c r="T929" i="12" s="1"/>
  <c r="AB929" i="12" s="1"/>
  <c r="AC929" i="12" s="1"/>
  <c r="AD929" i="12" s="1"/>
  <c r="S884" i="12"/>
  <c r="T884" i="12" s="1"/>
  <c r="AB884" i="12" s="1"/>
  <c r="S741" i="12"/>
  <c r="T741" i="12" s="1"/>
  <c r="AB741" i="12" s="1"/>
  <c r="S786" i="12"/>
  <c r="T786" i="12" s="1"/>
  <c r="AB786" i="12" s="1"/>
  <c r="S1063" i="12"/>
  <c r="T1063" i="12" s="1"/>
  <c r="AB1063" i="12" s="1"/>
  <c r="AC1063" i="12" s="1"/>
  <c r="AD1063" i="12" s="1"/>
  <c r="S930" i="12"/>
  <c r="T930" i="12" s="1"/>
  <c r="AB930" i="12" s="1"/>
  <c r="S1088" i="12"/>
  <c r="T1088" i="12" s="1"/>
  <c r="AB1088" i="12" s="1"/>
  <c r="AC1088" i="12" s="1"/>
  <c r="AD1088" i="12" s="1"/>
  <c r="S1163" i="12"/>
  <c r="T1163" i="12" s="1"/>
  <c r="AB1163" i="12" s="1"/>
  <c r="S1357" i="12"/>
  <c r="T1357" i="12" s="1"/>
  <c r="AB1357" i="12" s="1"/>
  <c r="AC1357" i="12" s="1"/>
  <c r="AD1357" i="12" s="1"/>
  <c r="S1043" i="12"/>
  <c r="T1043" i="12" s="1"/>
  <c r="AB1043" i="12" s="1"/>
  <c r="AC1043" i="12" s="1"/>
  <c r="AD1043" i="12" s="1"/>
  <c r="S1168" i="12"/>
  <c r="T1168" i="12" s="1"/>
  <c r="AB1168" i="12" s="1"/>
  <c r="AC1168" i="12" s="1"/>
  <c r="AD1168" i="12" s="1"/>
  <c r="S1040" i="12"/>
  <c r="T1040" i="12" s="1"/>
  <c r="AB1040" i="12" s="1"/>
  <c r="AC1040" i="12" s="1"/>
  <c r="AD1040" i="12" s="1"/>
  <c r="S1039" i="12"/>
  <c r="T1039" i="12" s="1"/>
  <c r="AB1039" i="12" s="1"/>
  <c r="AC1039" i="12" s="1"/>
  <c r="AD1039" i="12" s="1"/>
  <c r="S1009" i="12"/>
  <c r="T1009" i="12" s="1"/>
  <c r="AB1009" i="12" s="1"/>
  <c r="AC1009" i="12" s="1"/>
  <c r="AD1009" i="12" s="1"/>
  <c r="S1287" i="12"/>
  <c r="T1287" i="12" s="1"/>
  <c r="AB1287" i="12" s="1"/>
  <c r="AC1287" i="12" s="1"/>
  <c r="AD1287" i="12" s="1"/>
  <c r="S1230" i="12"/>
  <c r="T1230" i="12" s="1"/>
  <c r="AB1230" i="12" s="1"/>
  <c r="AC1230" i="12" s="1"/>
  <c r="AD1230" i="12" s="1"/>
  <c r="S1241" i="12"/>
  <c r="T1241" i="12" s="1"/>
  <c r="AB1241" i="12" s="1"/>
  <c r="AC1241" i="12" s="1"/>
  <c r="AD1241" i="12" s="1"/>
  <c r="S1503" i="12"/>
  <c r="T1503" i="12" s="1"/>
  <c r="AB1503" i="12" s="1"/>
  <c r="AC1503" i="12" s="1"/>
  <c r="AD1503" i="12" s="1"/>
  <c r="S1010" i="12"/>
  <c r="T1010" i="12" s="1"/>
  <c r="AB1010" i="12" s="1"/>
  <c r="AC1010" i="12" s="1"/>
  <c r="AD1010" i="12" s="1"/>
  <c r="S1407" i="12"/>
  <c r="T1407" i="12" s="1"/>
  <c r="AB1407" i="12" s="1"/>
  <c r="AC1407" i="12" s="1"/>
  <c r="AD1407" i="12" s="1"/>
  <c r="S1690" i="12"/>
  <c r="T1690" i="12" s="1"/>
  <c r="AB1690" i="12" s="1"/>
  <c r="AC1690" i="12" s="1"/>
  <c r="AD1690" i="12" s="1"/>
  <c r="S1653" i="12"/>
  <c r="T1653" i="12" s="1"/>
  <c r="AB1653" i="12" s="1"/>
  <c r="AC1653" i="12" s="1"/>
  <c r="AD1653" i="12" s="1"/>
  <c r="S1589" i="12"/>
  <c r="T1589" i="12" s="1"/>
  <c r="AB1589" i="12" s="1"/>
  <c r="S1701" i="12"/>
  <c r="T1701" i="12" s="1"/>
  <c r="AB1701" i="12" s="1"/>
  <c r="AC1701" i="12" s="1"/>
  <c r="AD1701" i="12" s="1"/>
  <c r="S1815" i="12"/>
  <c r="T1815" i="12" s="1"/>
  <c r="AB1815" i="12" s="1"/>
  <c r="AC1815" i="12" s="1"/>
  <c r="AD1815" i="12" s="1"/>
  <c r="S1885" i="12"/>
  <c r="T1885" i="12" s="1"/>
  <c r="AB1885" i="12" s="1"/>
  <c r="AC1885" i="12" s="1"/>
  <c r="AD1885" i="12" s="1"/>
  <c r="S1939" i="12"/>
  <c r="T1939" i="12" s="1"/>
  <c r="AB1939" i="12" s="1"/>
  <c r="S2260" i="12"/>
  <c r="T2260" i="12" s="1"/>
  <c r="AB2260" i="12" s="1"/>
  <c r="AC2260" i="12" s="1"/>
  <c r="AD2260" i="12" s="1"/>
  <c r="S3537" i="12"/>
  <c r="T3537" i="12" s="1"/>
  <c r="AB3537" i="12" s="1"/>
  <c r="AC3537" i="12" s="1"/>
  <c r="AD3537" i="12" s="1"/>
  <c r="S662" i="12"/>
  <c r="T662" i="12" s="1"/>
  <c r="AB662" i="12" s="1"/>
  <c r="AC662" i="12" s="1"/>
  <c r="AD662" i="12" s="1"/>
  <c r="S405" i="12"/>
  <c r="T405" i="12" s="1"/>
  <c r="AB405" i="12" s="1"/>
  <c r="AC405" i="12" s="1"/>
  <c r="AD405" i="12" s="1"/>
  <c r="S456" i="12"/>
  <c r="T456" i="12" s="1"/>
  <c r="AB456" i="12" s="1"/>
  <c r="AC456" i="12" s="1"/>
  <c r="AD456" i="12" s="1"/>
  <c r="S276" i="12"/>
  <c r="T276" i="12" s="1"/>
  <c r="AB276" i="12" s="1"/>
  <c r="AC276" i="12" s="1"/>
  <c r="AD276" i="12" s="1"/>
  <c r="S352" i="12"/>
  <c r="T352" i="12" s="1"/>
  <c r="AB352" i="12" s="1"/>
  <c r="AC352" i="12" s="1"/>
  <c r="AD352" i="12" s="1"/>
  <c r="S314" i="12"/>
  <c r="T314" i="12" s="1"/>
  <c r="AB314" i="12" s="1"/>
  <c r="AC314" i="12" s="1"/>
  <c r="AD314" i="12" s="1"/>
  <c r="S285" i="12"/>
  <c r="T285" i="12" s="1"/>
  <c r="AB285" i="12" s="1"/>
  <c r="AC285" i="12" s="1"/>
  <c r="AD285" i="12" s="1"/>
  <c r="S292" i="12"/>
  <c r="T292" i="12" s="1"/>
  <c r="AB292" i="12" s="1"/>
  <c r="AC292" i="12" s="1"/>
  <c r="AD292" i="12" s="1"/>
  <c r="S430" i="12"/>
  <c r="T430" i="12" s="1"/>
  <c r="AB430" i="12" s="1"/>
  <c r="AC430" i="12" s="1"/>
  <c r="AD430" i="12" s="1"/>
  <c r="S516" i="12"/>
  <c r="T516" i="12" s="1"/>
  <c r="AB516" i="12" s="1"/>
  <c r="AC516" i="12" s="1"/>
  <c r="AD516" i="12" s="1"/>
  <c r="S700" i="12"/>
  <c r="T700" i="12" s="1"/>
  <c r="AB700" i="12" s="1"/>
  <c r="AC700" i="12" s="1"/>
  <c r="AD700" i="12" s="1"/>
  <c r="S645" i="12"/>
  <c r="T645" i="12" s="1"/>
  <c r="AB645" i="12" s="1"/>
  <c r="AC645" i="12" s="1"/>
  <c r="AD645" i="12" s="1"/>
  <c r="S859" i="12"/>
  <c r="T859" i="12" s="1"/>
  <c r="AB859" i="12" s="1"/>
  <c r="AC859" i="12" s="1"/>
  <c r="AD859" i="12" s="1"/>
  <c r="S623" i="12"/>
  <c r="T623" i="12" s="1"/>
  <c r="AB623" i="12" s="1"/>
  <c r="S618" i="12"/>
  <c r="T618" i="12" s="1"/>
  <c r="AB618" i="12" s="1"/>
  <c r="AC618" i="12" s="1"/>
  <c r="AD618" i="12" s="1"/>
  <c r="S572" i="12"/>
  <c r="T572" i="12" s="1"/>
  <c r="AB572" i="12" s="1"/>
  <c r="S692" i="12"/>
  <c r="T692" i="12" s="1"/>
  <c r="AB692" i="12" s="1"/>
  <c r="S860" i="12"/>
  <c r="T860" i="12" s="1"/>
  <c r="AB860" i="12" s="1"/>
  <c r="S610" i="12"/>
  <c r="T610" i="12" s="1"/>
  <c r="AB610" i="12" s="1"/>
  <c r="AC610" i="12" s="1"/>
  <c r="AD610" i="12" s="1"/>
  <c r="S530" i="12"/>
  <c r="T530" i="12" s="1"/>
  <c r="AB530" i="12" s="1"/>
  <c r="AC530" i="12" s="1"/>
  <c r="AD530" i="12" s="1"/>
  <c r="S829" i="12"/>
  <c r="T829" i="12" s="1"/>
  <c r="AB829" i="12" s="1"/>
  <c r="AC829" i="12" s="1"/>
  <c r="AD829" i="12" s="1"/>
  <c r="S630" i="12"/>
  <c r="T630" i="12" s="1"/>
  <c r="AB630" i="12" s="1"/>
  <c r="AC630" i="12" s="1"/>
  <c r="AD630" i="12" s="1"/>
  <c r="S791" i="12"/>
  <c r="T791" i="12" s="1"/>
  <c r="AB791" i="12" s="1"/>
  <c r="AC791" i="12" s="1"/>
  <c r="AD791" i="12" s="1"/>
  <c r="S871" i="12"/>
  <c r="T871" i="12" s="1"/>
  <c r="AB871" i="12" s="1"/>
  <c r="AC871" i="12" s="1"/>
  <c r="AD871" i="12" s="1"/>
  <c r="S691" i="12"/>
  <c r="T691" i="12" s="1"/>
  <c r="AB691" i="12" s="1"/>
  <c r="AC691" i="12" s="1"/>
  <c r="AD691" i="12" s="1"/>
  <c r="S660" i="12"/>
  <c r="T660" i="12" s="1"/>
  <c r="AB660" i="12" s="1"/>
  <c r="AC660" i="12" s="1"/>
  <c r="AD660" i="12" s="1"/>
  <c r="S880" i="12"/>
  <c r="T880" i="12" s="1"/>
  <c r="AB880" i="12" s="1"/>
  <c r="AC880" i="12" s="1"/>
  <c r="AD880" i="12" s="1"/>
  <c r="S775" i="12"/>
  <c r="T775" i="12" s="1"/>
  <c r="AB775" i="12" s="1"/>
  <c r="AC775" i="12" s="1"/>
  <c r="AD775" i="12" s="1"/>
  <c r="S823" i="12"/>
  <c r="T823" i="12" s="1"/>
  <c r="AB823" i="12" s="1"/>
  <c r="AC823" i="12" s="1"/>
  <c r="AD823" i="12" s="1"/>
  <c r="S947" i="12"/>
  <c r="T947" i="12" s="1"/>
  <c r="AB947" i="12" s="1"/>
  <c r="AC947" i="12" s="1"/>
  <c r="AD947" i="12" s="1"/>
  <c r="S904" i="12"/>
  <c r="T904" i="12" s="1"/>
  <c r="AB904" i="12" s="1"/>
  <c r="AC904" i="12" s="1"/>
  <c r="AD904" i="12" s="1"/>
  <c r="S950" i="12"/>
  <c r="T950" i="12" s="1"/>
  <c r="AB950" i="12" s="1"/>
  <c r="AC950" i="12" s="1"/>
  <c r="AD950" i="12" s="1"/>
  <c r="S985" i="12"/>
  <c r="T985" i="12" s="1"/>
  <c r="AB985" i="12" s="1"/>
  <c r="S1196" i="12"/>
  <c r="T1196" i="12" s="1"/>
  <c r="AB1196" i="12" s="1"/>
  <c r="S1047" i="12"/>
  <c r="T1047" i="12" s="1"/>
  <c r="AB1047" i="12" s="1"/>
  <c r="S1033" i="12"/>
  <c r="T1033" i="12" s="1"/>
  <c r="AB1033" i="12" s="1"/>
  <c r="AC1033" i="12" s="1"/>
  <c r="AD1033" i="12" s="1"/>
  <c r="S1212" i="12"/>
  <c r="T1212" i="12" s="1"/>
  <c r="AB1212" i="12" s="1"/>
  <c r="AC1212" i="12" s="1"/>
  <c r="AD1212" i="12" s="1"/>
  <c r="S1073" i="12"/>
  <c r="T1073" i="12" s="1"/>
  <c r="AB1073" i="12" s="1"/>
  <c r="AC1073" i="12" s="1"/>
  <c r="AD1073" i="12" s="1"/>
  <c r="S1146" i="12"/>
  <c r="T1146" i="12" s="1"/>
  <c r="AB1146" i="12" s="1"/>
  <c r="AC1146" i="12" s="1"/>
  <c r="AD1146" i="12" s="1"/>
  <c r="S1082" i="12"/>
  <c r="T1082" i="12" s="1"/>
  <c r="AB1082" i="12" s="1"/>
  <c r="AC1082" i="12" s="1"/>
  <c r="AD1082" i="12" s="1"/>
  <c r="S1162" i="12"/>
  <c r="T1162" i="12" s="1"/>
  <c r="AB1162" i="12" s="1"/>
  <c r="AC1162" i="12" s="1"/>
  <c r="AD1162" i="12" s="1"/>
  <c r="S1327" i="12"/>
  <c r="T1327" i="12" s="1"/>
  <c r="AB1327" i="12" s="1"/>
  <c r="AC1327" i="12" s="1"/>
  <c r="AD1327" i="12" s="1"/>
  <c r="S1322" i="12"/>
  <c r="T1322" i="12" s="1"/>
  <c r="AB1322" i="12" s="1"/>
  <c r="AC1322" i="12" s="1"/>
  <c r="AD1322" i="12" s="1"/>
  <c r="S1356" i="12"/>
  <c r="T1356" i="12" s="1"/>
  <c r="AB1356" i="12" s="1"/>
  <c r="AC1356" i="12" s="1"/>
  <c r="AD1356" i="12" s="1"/>
  <c r="S1131" i="12"/>
  <c r="T1131" i="12" s="1"/>
  <c r="AB1131" i="12" s="1"/>
  <c r="AC1131" i="12" s="1"/>
  <c r="AD1131" i="12" s="1"/>
  <c r="S1438" i="12"/>
  <c r="T1438" i="12" s="1"/>
  <c r="AB1438" i="12" s="1"/>
  <c r="AC1438" i="12" s="1"/>
  <c r="AD1438" i="12" s="1"/>
  <c r="S1390" i="12"/>
  <c r="T1390" i="12" s="1"/>
  <c r="AB1390" i="12" s="1"/>
  <c r="AC1390" i="12" s="1"/>
  <c r="AD1390" i="12" s="1"/>
  <c r="S1608" i="12"/>
  <c r="T1608" i="12" s="1"/>
  <c r="AB1608" i="12" s="1"/>
  <c r="AC1608" i="12" s="1"/>
  <c r="AD1608" i="12" s="1"/>
  <c r="S1652" i="12"/>
  <c r="T1652" i="12" s="1"/>
  <c r="AB1652" i="12" s="1"/>
  <c r="AC1652" i="12" s="1"/>
  <c r="AD1652" i="12" s="1"/>
  <c r="S1507" i="12"/>
  <c r="T1507" i="12" s="1"/>
  <c r="AB1507" i="12" s="1"/>
  <c r="AC1507" i="12" s="1"/>
  <c r="AD1507" i="12" s="1"/>
  <c r="S1699" i="12"/>
  <c r="T1699" i="12" s="1"/>
  <c r="AB1699" i="12" s="1"/>
  <c r="AC1699" i="12" s="1"/>
  <c r="AD1699" i="12" s="1"/>
  <c r="S1894" i="12"/>
  <c r="T1894" i="12" s="1"/>
  <c r="AB1894" i="12" s="1"/>
  <c r="AC1894" i="12" s="1"/>
  <c r="AD1894" i="12" s="1"/>
  <c r="S2035" i="12"/>
  <c r="T2035" i="12" s="1"/>
  <c r="AB2035" i="12" s="1"/>
  <c r="AC2035" i="12" s="1"/>
  <c r="AD2035" i="12" s="1"/>
  <c r="S2047" i="12"/>
  <c r="T2047" i="12" s="1"/>
  <c r="AB2047" i="12" s="1"/>
  <c r="S2232" i="12"/>
  <c r="T2232" i="12" s="1"/>
  <c r="AB2232" i="12" s="1"/>
  <c r="S716" i="12"/>
  <c r="T716" i="12" s="1"/>
  <c r="AB716" i="12" s="1"/>
  <c r="AC716" i="12" s="1"/>
  <c r="AD716" i="12" s="1"/>
  <c r="S729" i="12"/>
  <c r="T729" i="12" s="1"/>
  <c r="AB729" i="12" s="1"/>
  <c r="S855" i="12"/>
  <c r="T855" i="12" s="1"/>
  <c r="AB855" i="12" s="1"/>
  <c r="AC855" i="12" s="1"/>
  <c r="AD855" i="12" s="1"/>
  <c r="S720" i="12"/>
  <c r="T720" i="12" s="1"/>
  <c r="AB720" i="12" s="1"/>
  <c r="S909" i="12"/>
  <c r="T909" i="12" s="1"/>
  <c r="AB909" i="12" s="1"/>
  <c r="AC909" i="12" s="1"/>
  <c r="AD909" i="12" s="1"/>
  <c r="S899" i="12"/>
  <c r="T899" i="12" s="1"/>
  <c r="AB899" i="12" s="1"/>
  <c r="AC899" i="12" s="1"/>
  <c r="AD899" i="12" s="1"/>
  <c r="S970" i="12"/>
  <c r="T970" i="12" s="1"/>
  <c r="AB970" i="12" s="1"/>
  <c r="AC970" i="12" s="1"/>
  <c r="AD970" i="12" s="1"/>
  <c r="S1198" i="12"/>
  <c r="T1198" i="12" s="1"/>
  <c r="AB1198" i="12" s="1"/>
  <c r="AC1198" i="12" s="1"/>
  <c r="AD1198" i="12" s="1"/>
  <c r="S732" i="12"/>
  <c r="T732" i="12" s="1"/>
  <c r="AB732" i="12" s="1"/>
  <c r="AC732" i="12" s="1"/>
  <c r="AD732" i="12" s="1"/>
  <c r="S936" i="12"/>
  <c r="T936" i="12" s="1"/>
  <c r="AB936" i="12" s="1"/>
  <c r="AC936" i="12" s="1"/>
  <c r="AD936" i="12" s="1"/>
  <c r="S1214" i="12"/>
  <c r="T1214" i="12" s="1"/>
  <c r="AB1214" i="12" s="1"/>
  <c r="AC1214" i="12" s="1"/>
  <c r="AD1214" i="12" s="1"/>
  <c r="S873" i="12"/>
  <c r="T873" i="12" s="1"/>
  <c r="AB873" i="12" s="1"/>
  <c r="AC873" i="12" s="1"/>
  <c r="AD873" i="12" s="1"/>
  <c r="S800" i="12"/>
  <c r="T800" i="12" s="1"/>
  <c r="AB800" i="12" s="1"/>
  <c r="AC800" i="12" s="1"/>
  <c r="AD800" i="12" s="1"/>
  <c r="S1173" i="12"/>
  <c r="T1173" i="12" s="1"/>
  <c r="AB1173" i="12" s="1"/>
  <c r="AC1173" i="12" s="1"/>
  <c r="AD1173" i="12" s="1"/>
  <c r="S1189" i="12"/>
  <c r="T1189" i="12" s="1"/>
  <c r="AB1189" i="12" s="1"/>
  <c r="AC1189" i="12" s="1"/>
  <c r="AD1189" i="12" s="1"/>
  <c r="S1148" i="12"/>
  <c r="T1148" i="12" s="1"/>
  <c r="AB1148" i="12" s="1"/>
  <c r="AC1148" i="12" s="1"/>
  <c r="AD1148" i="12" s="1"/>
  <c r="S1165" i="12"/>
  <c r="T1165" i="12" s="1"/>
  <c r="AB1165" i="12" s="1"/>
  <c r="AC1165" i="12" s="1"/>
  <c r="AD1165" i="12" s="1"/>
  <c r="S1094" i="12"/>
  <c r="T1094" i="12" s="1"/>
  <c r="AB1094" i="12" s="1"/>
  <c r="S1005" i="12"/>
  <c r="T1005" i="12" s="1"/>
  <c r="AB1005" i="12" s="1"/>
  <c r="AC1005" i="12" s="1"/>
  <c r="AD1005" i="12" s="1"/>
  <c r="S1144" i="12"/>
  <c r="T1144" i="12" s="1"/>
  <c r="AB1144" i="12" s="1"/>
  <c r="S1240" i="12"/>
  <c r="T1240" i="12" s="1"/>
  <c r="AB1240" i="12" s="1"/>
  <c r="AC1240" i="12" s="1"/>
  <c r="AD1240" i="12" s="1"/>
  <c r="S1339" i="12"/>
  <c r="T1339" i="12" s="1"/>
  <c r="AB1339" i="12" s="1"/>
  <c r="AC1339" i="12" s="1"/>
  <c r="AD1339" i="12" s="1"/>
  <c r="S1471" i="12"/>
  <c r="T1471" i="12" s="1"/>
  <c r="AB1471" i="12" s="1"/>
  <c r="AC1471" i="12" s="1"/>
  <c r="AD1471" i="12" s="1"/>
  <c r="S1345" i="12"/>
  <c r="T1345" i="12" s="1"/>
  <c r="AB1345" i="12" s="1"/>
  <c r="AC1345" i="12" s="1"/>
  <c r="AD1345" i="12" s="1"/>
  <c r="S1452" i="12"/>
  <c r="T1452" i="12" s="1"/>
  <c r="AB1452" i="12" s="1"/>
  <c r="AC1452" i="12" s="1"/>
  <c r="AD1452" i="12" s="1"/>
  <c r="S1689" i="12"/>
  <c r="T1689" i="12" s="1"/>
  <c r="AB1689" i="12" s="1"/>
  <c r="AC1689" i="12" s="1"/>
  <c r="AD1689" i="12" s="1"/>
  <c r="S1569" i="12"/>
  <c r="T1569" i="12" s="1"/>
  <c r="AB1569" i="12" s="1"/>
  <c r="AC1569" i="12" s="1"/>
  <c r="AD1569" i="12" s="1"/>
  <c r="S1570" i="12"/>
  <c r="T1570" i="12" s="1"/>
  <c r="AB1570" i="12" s="1"/>
  <c r="AC1570" i="12" s="1"/>
  <c r="AD1570" i="12" s="1"/>
  <c r="S1839" i="12"/>
  <c r="T1839" i="12" s="1"/>
  <c r="AB1839" i="12" s="1"/>
  <c r="AC1839" i="12" s="1"/>
  <c r="AD1839" i="12" s="1"/>
  <c r="S1994" i="12"/>
  <c r="T1994" i="12" s="1"/>
  <c r="AB1994" i="12" s="1"/>
  <c r="AC1994" i="12" s="1"/>
  <c r="AD1994" i="12" s="1"/>
  <c r="S1756" i="12"/>
  <c r="T1756" i="12" s="1"/>
  <c r="AB1756" i="12" s="1"/>
  <c r="AC1756" i="12" s="1"/>
  <c r="AD1756" i="12" s="1"/>
  <c r="S1942" i="12"/>
  <c r="T1942" i="12" s="1"/>
  <c r="AB1942" i="12" s="1"/>
  <c r="AC1942" i="12" s="1"/>
  <c r="AD1942" i="12" s="1"/>
  <c r="S2291" i="12"/>
  <c r="T2291" i="12" s="1"/>
  <c r="AB2291" i="12" s="1"/>
  <c r="AC2291" i="12" s="1"/>
  <c r="AD2291" i="12" s="1"/>
  <c r="S1069" i="12"/>
  <c r="T1069" i="12" s="1"/>
  <c r="AB1069" i="12" s="1"/>
  <c r="AC1069" i="12" s="1"/>
  <c r="AD1069" i="12" s="1"/>
  <c r="S1479" i="12"/>
  <c r="T1479" i="12" s="1"/>
  <c r="AB1479" i="12" s="1"/>
  <c r="AC1479" i="12" s="1"/>
  <c r="AD1479" i="12" s="1"/>
  <c r="S1283" i="12"/>
  <c r="T1283" i="12" s="1"/>
  <c r="AB1283" i="12" s="1"/>
  <c r="AC1283" i="12" s="1"/>
  <c r="AD1283" i="12" s="1"/>
  <c r="S1550" i="12"/>
  <c r="T1550" i="12" s="1"/>
  <c r="AB1550" i="12" s="1"/>
  <c r="AC1550" i="12" s="1"/>
  <c r="AD1550" i="12" s="1"/>
  <c r="S1319" i="12"/>
  <c r="T1319" i="12" s="1"/>
  <c r="AB1319" i="12" s="1"/>
  <c r="AC1319" i="12" s="1"/>
  <c r="AD1319" i="12" s="1"/>
  <c r="S1416" i="12"/>
  <c r="T1416" i="12" s="1"/>
  <c r="AB1416" i="12" s="1"/>
  <c r="S1702" i="12"/>
  <c r="T1702" i="12" s="1"/>
  <c r="AB1702" i="12" s="1"/>
  <c r="S1573" i="12"/>
  <c r="T1573" i="12" s="1"/>
  <c r="AB1573" i="12" s="1"/>
  <c r="AC1573" i="12" s="1"/>
  <c r="AD1573" i="12" s="1"/>
  <c r="S1629" i="12"/>
  <c r="T1629" i="12" s="1"/>
  <c r="AB1629" i="12" s="1"/>
  <c r="S1788" i="12"/>
  <c r="T1788" i="12" s="1"/>
  <c r="AB1788" i="12" s="1"/>
  <c r="AC1788" i="12" s="1"/>
  <c r="AD1788" i="12" s="1"/>
  <c r="S1703" i="12"/>
  <c r="T1703" i="12" s="1"/>
  <c r="AB1703" i="12" s="1"/>
  <c r="AC1703" i="12" s="1"/>
  <c r="AD1703" i="12" s="1"/>
  <c r="S1772" i="12"/>
  <c r="T1772" i="12" s="1"/>
  <c r="AB1772" i="12" s="1"/>
  <c r="AC1772" i="12" s="1"/>
  <c r="AD1772" i="12" s="1"/>
  <c r="S1618" i="12"/>
  <c r="T1618" i="12" s="1"/>
  <c r="AB1618" i="12" s="1"/>
  <c r="AC1618" i="12" s="1"/>
  <c r="AD1618" i="12" s="1"/>
  <c r="S2139" i="12"/>
  <c r="T2139" i="12" s="1"/>
  <c r="AB2139" i="12" s="1"/>
  <c r="AC2139" i="12" s="1"/>
  <c r="AD2139" i="12" s="1"/>
  <c r="S2432" i="12"/>
  <c r="T2432" i="12" s="1"/>
  <c r="AB2432" i="12" s="1"/>
  <c r="AC2432" i="12" s="1"/>
  <c r="AD2432" i="12" s="1"/>
  <c r="S1141" i="12"/>
  <c r="T1141" i="12" s="1"/>
  <c r="AB1141" i="12" s="1"/>
  <c r="AC1141" i="12" s="1"/>
  <c r="AD1141" i="12" s="1"/>
  <c r="S1432" i="12"/>
  <c r="T1432" i="12" s="1"/>
  <c r="AB1432" i="12" s="1"/>
  <c r="AC1432" i="12" s="1"/>
  <c r="AD1432" i="12" s="1"/>
  <c r="S976" i="12"/>
  <c r="T976" i="12" s="1"/>
  <c r="AB976" i="12" s="1"/>
  <c r="AC976" i="12" s="1"/>
  <c r="AD976" i="12" s="1"/>
  <c r="S1249" i="12"/>
  <c r="T1249" i="12" s="1"/>
  <c r="AB1249" i="12" s="1"/>
  <c r="AC1249" i="12" s="1"/>
  <c r="AD1249" i="12" s="1"/>
  <c r="S1210" i="12"/>
  <c r="T1210" i="12" s="1"/>
  <c r="AB1210" i="12" s="1"/>
  <c r="AC1210" i="12" s="1"/>
  <c r="AD1210" i="12" s="1"/>
  <c r="S1423" i="12"/>
  <c r="T1423" i="12" s="1"/>
  <c r="AB1423" i="12" s="1"/>
  <c r="AC1423" i="12" s="1"/>
  <c r="AD1423" i="12" s="1"/>
  <c r="S1483" i="12"/>
  <c r="T1483" i="12" s="1"/>
  <c r="AB1483" i="12" s="1"/>
  <c r="AC1483" i="12" s="1"/>
  <c r="AD1483" i="12" s="1"/>
  <c r="S1329" i="12"/>
  <c r="T1329" i="12" s="1"/>
  <c r="AB1329" i="12" s="1"/>
  <c r="AC1329" i="12" s="1"/>
  <c r="AD1329" i="12" s="1"/>
  <c r="S1455" i="12"/>
  <c r="T1455" i="12" s="1"/>
  <c r="AB1455" i="12" s="1"/>
  <c r="AC1455" i="12" s="1"/>
  <c r="AD1455" i="12" s="1"/>
  <c r="S1523" i="12"/>
  <c r="T1523" i="12" s="1"/>
  <c r="AB1523" i="12" s="1"/>
  <c r="AC1523" i="12" s="1"/>
  <c r="AD1523" i="12" s="1"/>
  <c r="S1675" i="12"/>
  <c r="T1675" i="12" s="1"/>
  <c r="AB1675" i="12" s="1"/>
  <c r="AC1675" i="12" s="1"/>
  <c r="AD1675" i="12" s="1"/>
  <c r="S1486" i="12"/>
  <c r="T1486" i="12" s="1"/>
  <c r="AB1486" i="12" s="1"/>
  <c r="AC1486" i="12" s="1"/>
  <c r="AD1486" i="12" s="1"/>
  <c r="S1548" i="12"/>
  <c r="T1548" i="12" s="1"/>
  <c r="AB1548" i="12" s="1"/>
  <c r="S1801" i="12"/>
  <c r="T1801" i="12" s="1"/>
  <c r="AB1801" i="12" s="1"/>
  <c r="AC1801" i="12" s="1"/>
  <c r="AD1801" i="12" s="1"/>
  <c r="S1680" i="12"/>
  <c r="T1680" i="12" s="1"/>
  <c r="AB1680" i="12" s="1"/>
  <c r="AC1680" i="12" s="1"/>
  <c r="AD1680" i="12" s="1"/>
  <c r="S1910" i="12"/>
  <c r="T1910" i="12" s="1"/>
  <c r="AB1910" i="12" s="1"/>
  <c r="S1880" i="12"/>
  <c r="T1880" i="12" s="1"/>
  <c r="AB1880" i="12" s="1"/>
  <c r="AC1880" i="12" s="1"/>
  <c r="AD1880" i="12" s="1"/>
  <c r="S2015" i="12"/>
  <c r="T2015" i="12" s="1"/>
  <c r="AB2015" i="12" s="1"/>
  <c r="AC2015" i="12" s="1"/>
  <c r="AD2015" i="12" s="1"/>
  <c r="S2504" i="12"/>
  <c r="T2504" i="12" s="1"/>
  <c r="AB2504" i="12" s="1"/>
  <c r="AC2504" i="12" s="1"/>
  <c r="AD2504" i="12" s="1"/>
  <c r="S414" i="12"/>
  <c r="T414" i="12" s="1"/>
  <c r="AB414" i="12" s="1"/>
  <c r="AC414" i="12" s="1"/>
  <c r="AD414" i="12" s="1"/>
  <c r="S784" i="12"/>
  <c r="T784" i="12" s="1"/>
  <c r="AB784" i="12" s="1"/>
  <c r="AC784" i="12" s="1"/>
  <c r="AD784" i="12" s="1"/>
  <c r="S541" i="12"/>
  <c r="T541" i="12" s="1"/>
  <c r="AB541" i="12" s="1"/>
  <c r="AC541" i="12" s="1"/>
  <c r="AD541" i="12" s="1"/>
  <c r="S914" i="12"/>
  <c r="T914" i="12" s="1"/>
  <c r="AB914" i="12" s="1"/>
  <c r="AC914" i="12" s="1"/>
  <c r="AD914" i="12" s="1"/>
  <c r="S408" i="12"/>
  <c r="T408" i="12" s="1"/>
  <c r="AB408" i="12" s="1"/>
  <c r="AC408" i="12" s="1"/>
  <c r="AD408" i="12" s="1"/>
  <c r="S633" i="12"/>
  <c r="T633" i="12" s="1"/>
  <c r="AB633" i="12" s="1"/>
  <c r="AC633" i="12" s="1"/>
  <c r="AD633" i="12" s="1"/>
  <c r="S818" i="12"/>
  <c r="T818" i="12" s="1"/>
  <c r="AB818" i="12" s="1"/>
  <c r="AC818" i="12" s="1"/>
  <c r="AD818" i="12" s="1"/>
  <c r="S847" i="12"/>
  <c r="T847" i="12" s="1"/>
  <c r="AB847" i="12" s="1"/>
  <c r="AC847" i="12" s="1"/>
  <c r="AD847" i="12" s="1"/>
  <c r="S998" i="12"/>
  <c r="T998" i="12" s="1"/>
  <c r="AB998" i="12" s="1"/>
  <c r="AC998" i="12" s="1"/>
  <c r="AD998" i="12" s="1"/>
  <c r="S710" i="12"/>
  <c r="T710" i="12" s="1"/>
  <c r="AB710" i="12" s="1"/>
  <c r="AC710" i="12" s="1"/>
  <c r="AD710" i="12" s="1"/>
  <c r="S812" i="12"/>
  <c r="T812" i="12" s="1"/>
  <c r="AB812" i="12" s="1"/>
  <c r="AC812" i="12" s="1"/>
  <c r="AD812" i="12" s="1"/>
  <c r="S902" i="12"/>
  <c r="T902" i="12" s="1"/>
  <c r="AB902" i="12" s="1"/>
  <c r="S782" i="12"/>
  <c r="T782" i="12" s="1"/>
  <c r="AB782" i="12" s="1"/>
  <c r="AC782" i="12" s="1"/>
  <c r="AD782" i="12" s="1"/>
  <c r="S865" i="12"/>
  <c r="T865" i="12" s="1"/>
  <c r="AB865" i="12" s="1"/>
  <c r="AC865" i="12" s="1"/>
  <c r="AD865" i="12" s="1"/>
  <c r="S798" i="12"/>
  <c r="T798" i="12" s="1"/>
  <c r="AB798" i="12" s="1"/>
  <c r="S1174" i="12"/>
  <c r="T1174" i="12" s="1"/>
  <c r="AB1174" i="12" s="1"/>
  <c r="AC1174" i="12" s="1"/>
  <c r="AD1174" i="12" s="1"/>
  <c r="S1188" i="12"/>
  <c r="T1188" i="12" s="1"/>
  <c r="AB1188" i="12" s="1"/>
  <c r="S797" i="12"/>
  <c r="T797" i="12" s="1"/>
  <c r="AB797" i="12" s="1"/>
  <c r="AC797" i="12" s="1"/>
  <c r="AD797" i="12" s="1"/>
  <c r="S1100" i="12"/>
  <c r="T1100" i="12" s="1"/>
  <c r="AB1100" i="12" s="1"/>
  <c r="AC1100" i="12" s="1"/>
  <c r="AD1100" i="12" s="1"/>
  <c r="S1018" i="12"/>
  <c r="T1018" i="12" s="1"/>
  <c r="AB1018" i="12" s="1"/>
  <c r="AC1018" i="12" s="1"/>
  <c r="AD1018" i="12" s="1"/>
  <c r="S954" i="12"/>
  <c r="T954" i="12" s="1"/>
  <c r="AB954" i="12" s="1"/>
  <c r="AC954" i="12" s="1"/>
  <c r="AD954" i="12" s="1"/>
  <c r="S1152" i="12"/>
  <c r="T1152" i="12" s="1"/>
  <c r="AB1152" i="12" s="1"/>
  <c r="AC1152" i="12" s="1"/>
  <c r="AD1152" i="12" s="1"/>
  <c r="S1298" i="12"/>
  <c r="T1298" i="12" s="1"/>
  <c r="AB1298" i="12" s="1"/>
  <c r="AC1298" i="12" s="1"/>
  <c r="AD1298" i="12" s="1"/>
  <c r="S1170" i="12"/>
  <c r="T1170" i="12" s="1"/>
  <c r="AB1170" i="12" s="1"/>
  <c r="AC1170" i="12" s="1"/>
  <c r="AD1170" i="12" s="1"/>
  <c r="S1074" i="12"/>
  <c r="T1074" i="12" s="1"/>
  <c r="AB1074" i="12" s="1"/>
  <c r="AC1074" i="12" s="1"/>
  <c r="AD1074" i="12" s="1"/>
  <c r="S1217" i="12"/>
  <c r="T1217" i="12" s="1"/>
  <c r="AB1217" i="12" s="1"/>
  <c r="AC1217" i="12" s="1"/>
  <c r="AD1217" i="12" s="1"/>
  <c r="S1267" i="12"/>
  <c r="T1267" i="12" s="1"/>
  <c r="AB1267" i="12" s="1"/>
  <c r="AC1267" i="12" s="1"/>
  <c r="AD1267" i="12" s="1"/>
  <c r="S1437" i="12"/>
  <c r="T1437" i="12" s="1"/>
  <c r="AB1437" i="12" s="1"/>
  <c r="AC1437" i="12" s="1"/>
  <c r="AD1437" i="12" s="1"/>
  <c r="S1342" i="12"/>
  <c r="T1342" i="12" s="1"/>
  <c r="AB1342" i="12" s="1"/>
  <c r="AC1342" i="12" s="1"/>
  <c r="AD1342" i="12" s="1"/>
  <c r="S1323" i="12"/>
  <c r="T1323" i="12" s="1"/>
  <c r="AB1323" i="12" s="1"/>
  <c r="AC1323" i="12" s="1"/>
  <c r="AD1323" i="12" s="1"/>
  <c r="S1363" i="12"/>
  <c r="T1363" i="12" s="1"/>
  <c r="AB1363" i="12" s="1"/>
  <c r="S1499" i="12"/>
  <c r="T1499" i="12" s="1"/>
  <c r="AB1499" i="12" s="1"/>
  <c r="S1515" i="12"/>
  <c r="T1515" i="12" s="1"/>
  <c r="AB1515" i="12" s="1"/>
  <c r="AC1515" i="12" s="1"/>
  <c r="AD1515" i="12" s="1"/>
  <c r="S1663" i="12"/>
  <c r="T1663" i="12" s="1"/>
  <c r="AB1663" i="12" s="1"/>
  <c r="AC1663" i="12" s="1"/>
  <c r="AD1663" i="12" s="1"/>
  <c r="S1665" i="12"/>
  <c r="T1665" i="12" s="1"/>
  <c r="AB1665" i="12" s="1"/>
  <c r="AC1665" i="12" s="1"/>
  <c r="AD1665" i="12" s="1"/>
  <c r="S1685" i="12"/>
  <c r="T1685" i="12" s="1"/>
  <c r="AB1685" i="12" s="1"/>
  <c r="S1634" i="12"/>
  <c r="T1634" i="12" s="1"/>
  <c r="AB1634" i="12" s="1"/>
  <c r="S1748" i="12"/>
  <c r="T1748" i="12" s="1"/>
  <c r="AB1748" i="12" s="1"/>
  <c r="AC1748" i="12" s="1"/>
  <c r="AD1748" i="12" s="1"/>
  <c r="S1808" i="12"/>
  <c r="T1808" i="12" s="1"/>
  <c r="AB1808" i="12" s="1"/>
  <c r="AC1808" i="12" s="1"/>
  <c r="AD1808" i="12" s="1"/>
  <c r="S1934" i="12"/>
  <c r="T1934" i="12" s="1"/>
  <c r="AB1934" i="12" s="1"/>
  <c r="AC1934" i="12" s="1"/>
  <c r="AD1934" i="12" s="1"/>
  <c r="S2473" i="12"/>
  <c r="T2473" i="12" s="1"/>
  <c r="AB2473" i="12" s="1"/>
  <c r="AC2473" i="12" s="1"/>
  <c r="AD2473" i="12" s="1"/>
  <c r="S463" i="12"/>
  <c r="T463" i="12" s="1"/>
  <c r="AB463" i="12" s="1"/>
  <c r="AC463" i="12" s="1"/>
  <c r="AD463" i="12" s="1"/>
  <c r="S286" i="12"/>
  <c r="T286" i="12" s="1"/>
  <c r="AB286" i="12" s="1"/>
  <c r="AC286" i="12" s="1"/>
  <c r="AD286" i="12" s="1"/>
  <c r="S380" i="12"/>
  <c r="T380" i="12" s="1"/>
  <c r="AB380" i="12" s="1"/>
  <c r="AC380" i="12" s="1"/>
  <c r="AD380" i="12" s="1"/>
  <c r="S402" i="12"/>
  <c r="T402" i="12" s="1"/>
  <c r="AB402" i="12" s="1"/>
  <c r="AC402" i="12" s="1"/>
  <c r="AD402" i="12" s="1"/>
  <c r="S411" i="12"/>
  <c r="T411" i="12" s="1"/>
  <c r="AB411" i="12" s="1"/>
  <c r="AC411" i="12" s="1"/>
  <c r="AD411" i="12" s="1"/>
  <c r="S395" i="12"/>
  <c r="T395" i="12" s="1"/>
  <c r="AB395" i="12" s="1"/>
  <c r="AC395" i="12" s="1"/>
  <c r="AD395" i="12" s="1"/>
  <c r="S500" i="12"/>
  <c r="T500" i="12" s="1"/>
  <c r="AB500" i="12" s="1"/>
  <c r="AC500" i="12" s="1"/>
  <c r="AD500" i="12" s="1"/>
  <c r="S419" i="12"/>
  <c r="T419" i="12" s="1"/>
  <c r="AB419" i="12" s="1"/>
  <c r="AC419" i="12" s="1"/>
  <c r="AD419" i="12" s="1"/>
  <c r="S629" i="12"/>
  <c r="T629" i="12" s="1"/>
  <c r="AB629" i="12" s="1"/>
  <c r="AC629" i="12" s="1"/>
  <c r="AD629" i="12" s="1"/>
  <c r="S689" i="12"/>
  <c r="T689" i="12" s="1"/>
  <c r="AB689" i="12" s="1"/>
  <c r="AC689" i="12" s="1"/>
  <c r="AD689" i="12" s="1"/>
  <c r="S628" i="12"/>
  <c r="T628" i="12" s="1"/>
  <c r="AB628" i="12" s="1"/>
  <c r="S687" i="12"/>
  <c r="T687" i="12" s="1"/>
  <c r="AB687" i="12" s="1"/>
  <c r="AC687" i="12" s="1"/>
  <c r="AD687" i="12" s="1"/>
  <c r="S569" i="12"/>
  <c r="T569" i="12" s="1"/>
  <c r="AB569" i="12" s="1"/>
  <c r="S570" i="12"/>
  <c r="T570" i="12" s="1"/>
  <c r="AB570" i="12" s="1"/>
  <c r="S566" i="12"/>
  <c r="T566" i="12" s="1"/>
  <c r="AB566" i="12" s="1"/>
  <c r="AC566" i="12" s="1"/>
  <c r="AD566" i="12" s="1"/>
  <c r="S475" i="12"/>
  <c r="T475" i="12" s="1"/>
  <c r="AB475" i="12" s="1"/>
  <c r="AC475" i="12" s="1"/>
  <c r="AD475" i="12" s="1"/>
  <c r="S774" i="12"/>
  <c r="T774" i="12" s="1"/>
  <c r="AB774" i="12" s="1"/>
  <c r="AC774" i="12" s="1"/>
  <c r="AD774" i="12" s="1"/>
  <c r="S501" i="12"/>
  <c r="T501" i="12" s="1"/>
  <c r="AB501" i="12" s="1"/>
  <c r="AC501" i="12" s="1"/>
  <c r="AD501" i="12" s="1"/>
  <c r="S297" i="12"/>
  <c r="T297" i="12" s="1"/>
  <c r="AB297" i="12" s="1"/>
  <c r="AC297" i="12" s="1"/>
  <c r="AD297" i="12" s="1"/>
  <c r="S637" i="12"/>
  <c r="T637" i="12" s="1"/>
  <c r="AB637" i="12" s="1"/>
  <c r="AC637" i="12" s="1"/>
  <c r="AD637" i="12" s="1"/>
  <c r="S712" i="12"/>
  <c r="T712" i="12" s="1"/>
  <c r="AB712" i="12" s="1"/>
  <c r="AC712" i="12" s="1"/>
  <c r="AD712" i="12" s="1"/>
  <c r="S740" i="12"/>
  <c r="T740" i="12" s="1"/>
  <c r="AB740" i="12" s="1"/>
  <c r="AC740" i="12" s="1"/>
  <c r="AD740" i="12" s="1"/>
  <c r="S752" i="12"/>
  <c r="T752" i="12" s="1"/>
  <c r="AB752" i="12" s="1"/>
  <c r="AC752" i="12" s="1"/>
  <c r="AD752" i="12" s="1"/>
  <c r="S879" i="12"/>
  <c r="T879" i="12" s="1"/>
  <c r="AB879" i="12" s="1"/>
  <c r="AC879" i="12" s="1"/>
  <c r="AD879" i="12" s="1"/>
  <c r="S640" i="12"/>
  <c r="T640" i="12" s="1"/>
  <c r="AB640" i="12" s="1"/>
  <c r="AC640" i="12" s="1"/>
  <c r="AD640" i="12" s="1"/>
  <c r="S766" i="12"/>
  <c r="T766" i="12" s="1"/>
  <c r="AB766" i="12" s="1"/>
  <c r="AC766" i="12" s="1"/>
  <c r="AD766" i="12" s="1"/>
  <c r="S737" i="12"/>
  <c r="T737" i="12" s="1"/>
  <c r="AB737" i="12" s="1"/>
  <c r="AC737" i="12" s="1"/>
  <c r="AD737" i="12" s="1"/>
  <c r="S1036" i="12"/>
  <c r="T1036" i="12" s="1"/>
  <c r="AB1036" i="12" s="1"/>
  <c r="AC1036" i="12" s="1"/>
  <c r="AD1036" i="12" s="1"/>
  <c r="S953" i="12"/>
  <c r="T953" i="12" s="1"/>
  <c r="AB953" i="12" s="1"/>
  <c r="AC953" i="12" s="1"/>
  <c r="AD953" i="12" s="1"/>
  <c r="S952" i="12"/>
  <c r="T952" i="12" s="1"/>
  <c r="AB952" i="12" s="1"/>
  <c r="AC952" i="12" s="1"/>
  <c r="AD952" i="12" s="1"/>
  <c r="S1197" i="12"/>
  <c r="T1197" i="12" s="1"/>
  <c r="AB1197" i="12" s="1"/>
  <c r="AC1197" i="12" s="1"/>
  <c r="AD1197" i="12" s="1"/>
  <c r="S1079" i="12"/>
  <c r="T1079" i="12" s="1"/>
  <c r="AB1079" i="12" s="1"/>
  <c r="AC1079" i="12" s="1"/>
  <c r="AD1079" i="12" s="1"/>
  <c r="S705" i="12"/>
  <c r="T705" i="12" s="1"/>
  <c r="AB705" i="12" s="1"/>
  <c r="S1216" i="12"/>
  <c r="T1216" i="12" s="1"/>
  <c r="AB1216" i="12" s="1"/>
  <c r="AC1216" i="12" s="1"/>
  <c r="AD1216" i="12" s="1"/>
  <c r="S1095" i="12"/>
  <c r="T1095" i="12" s="1"/>
  <c r="AB1095" i="12" s="1"/>
  <c r="AC1095" i="12" s="1"/>
  <c r="AD1095" i="12" s="1"/>
  <c r="S1057" i="12"/>
  <c r="T1057" i="12" s="1"/>
  <c r="AB1057" i="12" s="1"/>
  <c r="S1076" i="12"/>
  <c r="T1076" i="12" s="1"/>
  <c r="AB1076" i="12" s="1"/>
  <c r="AC1076" i="12" s="1"/>
  <c r="AD1076" i="12" s="1"/>
  <c r="S1207" i="12"/>
  <c r="T1207" i="12" s="1"/>
  <c r="AB1207" i="12" s="1"/>
  <c r="AC1207" i="12" s="1"/>
  <c r="AD1207" i="12" s="1"/>
  <c r="S1113" i="12"/>
  <c r="T1113" i="12" s="1"/>
  <c r="AB1113" i="12" s="1"/>
  <c r="S1140" i="12"/>
  <c r="T1140" i="12" s="1"/>
  <c r="AB1140" i="12" s="1"/>
  <c r="AC1140" i="12" s="1"/>
  <c r="AD1140" i="12" s="1"/>
  <c r="S1122" i="12"/>
  <c r="T1122" i="12" s="1"/>
  <c r="AB1122" i="12" s="1"/>
  <c r="AC1122" i="12" s="1"/>
  <c r="AD1122" i="12" s="1"/>
  <c r="S1183" i="12"/>
  <c r="T1183" i="12" s="1"/>
  <c r="AB1183" i="12" s="1"/>
  <c r="AC1183" i="12" s="1"/>
  <c r="AD1183" i="12" s="1"/>
  <c r="S1597" i="12"/>
  <c r="T1597" i="12" s="1"/>
  <c r="AB1597" i="12" s="1"/>
  <c r="AC1597" i="12" s="1"/>
  <c r="AD1597" i="12" s="1"/>
  <c r="S1254" i="12"/>
  <c r="T1254" i="12" s="1"/>
  <c r="AB1254" i="12" s="1"/>
  <c r="AC1254" i="12" s="1"/>
  <c r="AD1254" i="12" s="1"/>
  <c r="S1272" i="12"/>
  <c r="T1272" i="12" s="1"/>
  <c r="AB1272" i="12" s="1"/>
  <c r="AC1272" i="12" s="1"/>
  <c r="AD1272" i="12" s="1"/>
  <c r="S1303" i="12"/>
  <c r="T1303" i="12" s="1"/>
  <c r="AB1303" i="12" s="1"/>
  <c r="AC1303" i="12" s="1"/>
  <c r="AD1303" i="12" s="1"/>
  <c r="S1691" i="12"/>
  <c r="T1691" i="12" s="1"/>
  <c r="AB1691" i="12" s="1"/>
  <c r="AC1691" i="12" s="1"/>
  <c r="AD1691" i="12" s="1"/>
  <c r="S1559" i="12"/>
  <c r="T1559" i="12" s="1"/>
  <c r="AB1559" i="12" s="1"/>
  <c r="AC1559" i="12" s="1"/>
  <c r="AD1559" i="12" s="1"/>
  <c r="S1518" i="12"/>
  <c r="T1518" i="12" s="1"/>
  <c r="AB1518" i="12" s="1"/>
  <c r="AC1518" i="12" s="1"/>
  <c r="AD1518" i="12" s="1"/>
  <c r="S1712" i="12"/>
  <c r="T1712" i="12" s="1"/>
  <c r="AB1712" i="12" s="1"/>
  <c r="AC1712" i="12" s="1"/>
  <c r="AD1712" i="12" s="1"/>
  <c r="S1798" i="12"/>
  <c r="T1798" i="12" s="1"/>
  <c r="AB1798" i="12" s="1"/>
  <c r="S1688" i="12"/>
  <c r="T1688" i="12" s="1"/>
  <c r="AB1688" i="12" s="1"/>
  <c r="AC1688" i="12" s="1"/>
  <c r="AD1688" i="12" s="1"/>
  <c r="S1750" i="12"/>
  <c r="T1750" i="12" s="1"/>
  <c r="AB1750" i="12" s="1"/>
  <c r="S1746" i="12"/>
  <c r="T1746" i="12" s="1"/>
  <c r="AB1746" i="12" s="1"/>
  <c r="S1841" i="12"/>
  <c r="T1841" i="12" s="1"/>
  <c r="AB1841" i="12" s="1"/>
  <c r="S2409" i="12"/>
  <c r="T2409" i="12" s="1"/>
  <c r="AB2409" i="12" s="1"/>
  <c r="S1959" i="12"/>
  <c r="T1959" i="12" s="1"/>
  <c r="AB1959" i="12" s="1"/>
  <c r="AC1959" i="12" s="1"/>
  <c r="AD1959" i="12" s="1"/>
  <c r="S2000" i="12"/>
  <c r="T2000" i="12" s="1"/>
  <c r="AB2000" i="12" s="1"/>
  <c r="AC2000" i="12" s="1"/>
  <c r="AD2000" i="12" s="1"/>
  <c r="S2022" i="12"/>
  <c r="T2022" i="12" s="1"/>
  <c r="AB2022" i="12" s="1"/>
  <c r="AC2022" i="12" s="1"/>
  <c r="AD2022" i="12" s="1"/>
  <c r="S1847" i="12"/>
  <c r="T1847" i="12" s="1"/>
  <c r="AB1847" i="12" s="1"/>
  <c r="AC1847" i="12" s="1"/>
  <c r="AD1847" i="12" s="1"/>
  <c r="S1857" i="12"/>
  <c r="T1857" i="12" s="1"/>
  <c r="AB1857" i="12" s="1"/>
  <c r="AC1857" i="12" s="1"/>
  <c r="AD1857" i="12" s="1"/>
  <c r="S2044" i="12"/>
  <c r="T2044" i="12" s="1"/>
  <c r="AB2044" i="12" s="1"/>
  <c r="AC2044" i="12" s="1"/>
  <c r="AD2044" i="12" s="1"/>
  <c r="S1984" i="12"/>
  <c r="T1984" i="12" s="1"/>
  <c r="AB1984" i="12" s="1"/>
  <c r="AC1984" i="12" s="1"/>
  <c r="AD1984" i="12" s="1"/>
  <c r="S1869" i="12"/>
  <c r="T1869" i="12" s="1"/>
  <c r="AB1869" i="12" s="1"/>
  <c r="AC1869" i="12" s="1"/>
  <c r="AD1869" i="12" s="1"/>
  <c r="S1840" i="12"/>
  <c r="T1840" i="12" s="1"/>
  <c r="AB1840" i="12" s="1"/>
  <c r="AC1840" i="12" s="1"/>
  <c r="AD1840" i="12" s="1"/>
  <c r="S1823" i="12"/>
  <c r="T1823" i="12" s="1"/>
  <c r="AB1823" i="12" s="1"/>
  <c r="AC1823" i="12" s="1"/>
  <c r="AD1823" i="12" s="1"/>
  <c r="S1964" i="12"/>
  <c r="T1964" i="12" s="1"/>
  <c r="AB1964" i="12" s="1"/>
  <c r="AC1964" i="12" s="1"/>
  <c r="AD1964" i="12" s="1"/>
  <c r="S2119" i="12"/>
  <c r="T2119" i="12" s="1"/>
  <c r="AB2119" i="12" s="1"/>
  <c r="AC2119" i="12" s="1"/>
  <c r="AD2119" i="12" s="1"/>
  <c r="S2101" i="12"/>
  <c r="T2101" i="12" s="1"/>
  <c r="AB2101" i="12" s="1"/>
  <c r="AC2101" i="12" s="1"/>
  <c r="AD2101" i="12" s="1"/>
  <c r="S2095" i="12"/>
  <c r="T2095" i="12" s="1"/>
  <c r="AB2095" i="12" s="1"/>
  <c r="S2259" i="12"/>
  <c r="T2259" i="12" s="1"/>
  <c r="AB2259" i="12" s="1"/>
  <c r="S2326" i="12"/>
  <c r="T2326" i="12" s="1"/>
  <c r="AB2326" i="12" s="1"/>
  <c r="AC2326" i="12" s="1"/>
  <c r="AD2326" i="12" s="1"/>
  <c r="S2413" i="12"/>
  <c r="T2413" i="12" s="1"/>
  <c r="AB2413" i="12" s="1"/>
  <c r="AC2413" i="12" s="1"/>
  <c r="AD2413" i="12" s="1"/>
  <c r="S2295" i="12"/>
  <c r="T2295" i="12" s="1"/>
  <c r="AB2295" i="12" s="1"/>
  <c r="AC2295" i="12" s="1"/>
  <c r="AD2295" i="12" s="1"/>
  <c r="S2493" i="12"/>
  <c r="T2493" i="12" s="1"/>
  <c r="AB2493" i="12" s="1"/>
  <c r="S2520" i="12"/>
  <c r="T2520" i="12" s="1"/>
  <c r="AB2520" i="12" s="1"/>
  <c r="S2732" i="12"/>
  <c r="T2732" i="12" s="1"/>
  <c r="AB2732" i="12" s="1"/>
  <c r="AC2732" i="12" s="1"/>
  <c r="AD2732" i="12" s="1"/>
  <c r="S2864" i="12"/>
  <c r="T2864" i="12" s="1"/>
  <c r="AB2864" i="12" s="1"/>
  <c r="AC2864" i="12" s="1"/>
  <c r="AD2864" i="12" s="1"/>
  <c r="S2987" i="12"/>
  <c r="T2987" i="12" s="1"/>
  <c r="AB2987" i="12" s="1"/>
  <c r="AC2987" i="12" s="1"/>
  <c r="AD2987" i="12" s="1"/>
  <c r="S3338" i="12"/>
  <c r="T3338" i="12" s="1"/>
  <c r="AB3338" i="12" s="1"/>
  <c r="AC3338" i="12" s="1"/>
  <c r="AD3338" i="12" s="1"/>
  <c r="S3610" i="12"/>
  <c r="T3610" i="12" s="1"/>
  <c r="AB3610" i="12" s="1"/>
  <c r="AC3610" i="12" s="1"/>
  <c r="AD3610" i="12" s="1"/>
  <c r="S1899" i="12"/>
  <c r="T1899" i="12" s="1"/>
  <c r="AB1899" i="12" s="1"/>
  <c r="AC1899" i="12" s="1"/>
  <c r="AD1899" i="12" s="1"/>
  <c r="S1927" i="12"/>
  <c r="T1927" i="12" s="1"/>
  <c r="AB1927" i="12" s="1"/>
  <c r="AC1927" i="12" s="1"/>
  <c r="AD1927" i="12" s="1"/>
  <c r="S2099" i="12"/>
  <c r="T2099" i="12" s="1"/>
  <c r="AB2099" i="12" s="1"/>
  <c r="AC2099" i="12" s="1"/>
  <c r="AD2099" i="12" s="1"/>
  <c r="S1935" i="12"/>
  <c r="T1935" i="12" s="1"/>
  <c r="AB1935" i="12" s="1"/>
  <c r="AC1935" i="12" s="1"/>
  <c r="AD1935" i="12" s="1"/>
  <c r="S1892" i="12"/>
  <c r="T1892" i="12" s="1"/>
  <c r="AB1892" i="12" s="1"/>
  <c r="AC1892" i="12" s="1"/>
  <c r="AD1892" i="12" s="1"/>
  <c r="S1954" i="12"/>
  <c r="T1954" i="12" s="1"/>
  <c r="AB1954" i="12" s="1"/>
  <c r="AC1954" i="12" s="1"/>
  <c r="AD1954" i="12" s="1"/>
  <c r="S1944" i="12"/>
  <c r="T1944" i="12" s="1"/>
  <c r="AB1944" i="12" s="1"/>
  <c r="AC1944" i="12" s="1"/>
  <c r="AD1944" i="12" s="1"/>
  <c r="S2122" i="12"/>
  <c r="T2122" i="12" s="1"/>
  <c r="AB2122" i="12" s="1"/>
  <c r="AC2122" i="12" s="1"/>
  <c r="AD2122" i="12" s="1"/>
  <c r="S1861" i="12"/>
  <c r="T1861" i="12" s="1"/>
  <c r="AB1861" i="12" s="1"/>
  <c r="AC1861" i="12" s="1"/>
  <c r="AD1861" i="12" s="1"/>
  <c r="S2024" i="12"/>
  <c r="T2024" i="12" s="1"/>
  <c r="AB2024" i="12" s="1"/>
  <c r="S2082" i="12"/>
  <c r="T2082" i="12" s="1"/>
  <c r="AB2082" i="12" s="1"/>
  <c r="AC2082" i="12" s="1"/>
  <c r="AD2082" i="12" s="1"/>
  <c r="S2261" i="12"/>
  <c r="T2261" i="12" s="1"/>
  <c r="AB2261" i="12" s="1"/>
  <c r="AC2261" i="12" s="1"/>
  <c r="AD2261" i="12" s="1"/>
  <c r="S2086" i="12"/>
  <c r="T2086" i="12" s="1"/>
  <c r="AB2086" i="12" s="1"/>
  <c r="S2465" i="12"/>
  <c r="T2465" i="12" s="1"/>
  <c r="AB2465" i="12" s="1"/>
  <c r="AC2465" i="12" s="1"/>
  <c r="AD2465" i="12" s="1"/>
  <c r="S2434" i="12"/>
  <c r="T2434" i="12" s="1"/>
  <c r="AB2434" i="12" s="1"/>
  <c r="AC2434" i="12" s="1"/>
  <c r="AD2434" i="12" s="1"/>
  <c r="S2321" i="12"/>
  <c r="T2321" i="12" s="1"/>
  <c r="AB2321" i="12" s="1"/>
  <c r="AC2321" i="12" s="1"/>
  <c r="AD2321" i="12" s="1"/>
  <c r="S2404" i="12"/>
  <c r="T2404" i="12" s="1"/>
  <c r="AB2404" i="12" s="1"/>
  <c r="AC2404" i="12" s="1"/>
  <c r="AD2404" i="12" s="1"/>
  <c r="S2632" i="12"/>
  <c r="T2632" i="12" s="1"/>
  <c r="AB2632" i="12" s="1"/>
  <c r="AC2632" i="12" s="1"/>
  <c r="AD2632" i="12" s="1"/>
  <c r="S2777" i="12"/>
  <c r="T2777" i="12" s="1"/>
  <c r="AB2777" i="12" s="1"/>
  <c r="AC2777" i="12" s="1"/>
  <c r="AD2777" i="12" s="1"/>
  <c r="S3010" i="12"/>
  <c r="T3010" i="12" s="1"/>
  <c r="AB3010" i="12" s="1"/>
  <c r="AC3010" i="12" s="1"/>
  <c r="AD3010" i="12" s="1"/>
  <c r="S3121" i="12"/>
  <c r="T3121" i="12" s="1"/>
  <c r="AB3121" i="12" s="1"/>
  <c r="AC3121" i="12" s="1"/>
  <c r="AD3121" i="12" s="1"/>
  <c r="S3699" i="12"/>
  <c r="T3699" i="12" s="1"/>
  <c r="AB3699" i="12" s="1"/>
  <c r="AC3699" i="12" s="1"/>
  <c r="AD3699" i="12" s="1"/>
  <c r="S1916" i="12"/>
  <c r="T1916" i="12" s="1"/>
  <c r="AB1916" i="12" s="1"/>
  <c r="AC1916" i="12" s="1"/>
  <c r="AD1916" i="12" s="1"/>
  <c r="S1912" i="12"/>
  <c r="T1912" i="12" s="1"/>
  <c r="AB1912" i="12" s="1"/>
  <c r="AC1912" i="12" s="1"/>
  <c r="AD1912" i="12" s="1"/>
  <c r="S1842" i="12"/>
  <c r="T1842" i="12" s="1"/>
  <c r="AB1842" i="12" s="1"/>
  <c r="AC1842" i="12" s="1"/>
  <c r="AD1842" i="12" s="1"/>
  <c r="S1906" i="12"/>
  <c r="T1906" i="12" s="1"/>
  <c r="AB1906" i="12" s="1"/>
  <c r="AC1906" i="12" s="1"/>
  <c r="AD1906" i="12" s="1"/>
  <c r="S2134" i="12"/>
  <c r="T2134" i="12" s="1"/>
  <c r="AB2134" i="12" s="1"/>
  <c r="AC2134" i="12" s="1"/>
  <c r="AD2134" i="12" s="1"/>
  <c r="S1981" i="12"/>
  <c r="T1981" i="12" s="1"/>
  <c r="AB1981" i="12" s="1"/>
  <c r="AC1981" i="12" s="1"/>
  <c r="AD1981" i="12" s="1"/>
  <c r="S2075" i="12"/>
  <c r="T2075" i="12" s="1"/>
  <c r="AB2075" i="12" s="1"/>
  <c r="S2062" i="12"/>
  <c r="T2062" i="12" s="1"/>
  <c r="AB2062" i="12" s="1"/>
  <c r="AC2062" i="12" s="1"/>
  <c r="AD2062" i="12" s="1"/>
  <c r="S2249" i="12"/>
  <c r="T2249" i="12" s="1"/>
  <c r="AB2249" i="12" s="1"/>
  <c r="AC2249" i="12" s="1"/>
  <c r="AD2249" i="12" s="1"/>
  <c r="S2272" i="12"/>
  <c r="T2272" i="12" s="1"/>
  <c r="AB2272" i="12" s="1"/>
  <c r="AC2272" i="12" s="1"/>
  <c r="AD2272" i="12" s="1"/>
  <c r="S2330" i="12"/>
  <c r="T2330" i="12" s="1"/>
  <c r="AB2330" i="12" s="1"/>
  <c r="AC2330" i="12" s="1"/>
  <c r="AD2330" i="12" s="1"/>
  <c r="S2299" i="12"/>
  <c r="T2299" i="12" s="1"/>
  <c r="AB2299" i="12" s="1"/>
  <c r="S2464" i="12"/>
  <c r="T2464" i="12" s="1"/>
  <c r="AB2464" i="12" s="1"/>
  <c r="S2523" i="12"/>
  <c r="T2523" i="12" s="1"/>
  <c r="AB2523" i="12" s="1"/>
  <c r="AC2523" i="12" s="1"/>
  <c r="AD2523" i="12" s="1"/>
  <c r="S2681" i="12"/>
  <c r="T2681" i="12" s="1"/>
  <c r="AB2681" i="12" s="1"/>
  <c r="AC2681" i="12" s="1"/>
  <c r="AD2681" i="12" s="1"/>
  <c r="S2870" i="12"/>
  <c r="T2870" i="12" s="1"/>
  <c r="AB2870" i="12" s="1"/>
  <c r="AC2870" i="12" s="1"/>
  <c r="AD2870" i="12" s="1"/>
  <c r="S3037" i="12"/>
  <c r="T3037" i="12" s="1"/>
  <c r="AB3037" i="12" s="1"/>
  <c r="AC3037" i="12" s="1"/>
  <c r="AD3037" i="12" s="1"/>
  <c r="S3262" i="12"/>
  <c r="T3262" i="12" s="1"/>
  <c r="AB3262" i="12" s="1"/>
  <c r="AC3262" i="12" s="1"/>
  <c r="AD3262" i="12" s="1"/>
  <c r="S3798" i="12"/>
  <c r="T3798" i="12" s="1"/>
  <c r="AB3798" i="12" s="1"/>
  <c r="AC3798" i="12" s="1"/>
  <c r="AD3798" i="12" s="1"/>
  <c r="S3791" i="12"/>
  <c r="T3791" i="12" s="1"/>
  <c r="AB3791" i="12" s="1"/>
  <c r="AC3791" i="12" s="1"/>
  <c r="AD3791" i="12" s="1"/>
  <c r="S1932" i="12"/>
  <c r="T1932" i="12" s="1"/>
  <c r="AB1932" i="12" s="1"/>
  <c r="AC1932" i="12" s="1"/>
  <c r="AD1932" i="12" s="1"/>
  <c r="S1974" i="12"/>
  <c r="T1974" i="12" s="1"/>
  <c r="AB1974" i="12" s="1"/>
  <c r="AC1974" i="12" s="1"/>
  <c r="AD1974" i="12" s="1"/>
  <c r="S2053" i="12"/>
  <c r="T2053" i="12" s="1"/>
  <c r="AB2053" i="12" s="1"/>
  <c r="AC2053" i="12" s="1"/>
  <c r="AD2053" i="12" s="1"/>
  <c r="S1920" i="12"/>
  <c r="T1920" i="12" s="1"/>
  <c r="AB1920" i="12" s="1"/>
  <c r="AC1920" i="12" s="1"/>
  <c r="AD1920" i="12" s="1"/>
  <c r="S2041" i="12"/>
  <c r="T2041" i="12" s="1"/>
  <c r="AB2041" i="12" s="1"/>
  <c r="AC2041" i="12" s="1"/>
  <c r="AD2041" i="12" s="1"/>
  <c r="S2020" i="12"/>
  <c r="T2020" i="12" s="1"/>
  <c r="AB2020" i="12" s="1"/>
  <c r="AC2020" i="12" s="1"/>
  <c r="AD2020" i="12" s="1"/>
  <c r="S2034" i="12"/>
  <c r="T2034" i="12" s="1"/>
  <c r="AB2034" i="12" s="1"/>
  <c r="AC2034" i="12" s="1"/>
  <c r="AD2034" i="12" s="1"/>
  <c r="S2057" i="12"/>
  <c r="T2057" i="12" s="1"/>
  <c r="AB2057" i="12" s="1"/>
  <c r="S1972" i="12"/>
  <c r="T1972" i="12" s="1"/>
  <c r="AB1972" i="12" s="1"/>
  <c r="AC1972" i="12" s="1"/>
  <c r="AD1972" i="12" s="1"/>
  <c r="S2110" i="12"/>
  <c r="T2110" i="12" s="1"/>
  <c r="AB2110" i="12" s="1"/>
  <c r="AC2110" i="12" s="1"/>
  <c r="AD2110" i="12" s="1"/>
  <c r="S2154" i="12"/>
  <c r="T2154" i="12" s="1"/>
  <c r="AB2154" i="12" s="1"/>
  <c r="S2060" i="12"/>
  <c r="T2060" i="12" s="1"/>
  <c r="AB2060" i="12" s="1"/>
  <c r="S2279" i="12"/>
  <c r="T2279" i="12" s="1"/>
  <c r="AB2279" i="12" s="1"/>
  <c r="AC2279" i="12" s="1"/>
  <c r="AD2279" i="12" s="1"/>
  <c r="S2185" i="12"/>
  <c r="T2185" i="12" s="1"/>
  <c r="AB2185" i="12" s="1"/>
  <c r="AC2185" i="12" s="1"/>
  <c r="AD2185" i="12" s="1"/>
  <c r="S2331" i="12"/>
  <c r="T2331" i="12" s="1"/>
  <c r="AB2331" i="12" s="1"/>
  <c r="AC2331" i="12" s="1"/>
  <c r="AD2331" i="12" s="1"/>
  <c r="S2517" i="12"/>
  <c r="T2517" i="12" s="1"/>
  <c r="AB2517" i="12" s="1"/>
  <c r="AC2517" i="12" s="1"/>
  <c r="AD2517" i="12" s="1"/>
  <c r="S2411" i="12"/>
  <c r="T2411" i="12" s="1"/>
  <c r="AB2411" i="12" s="1"/>
  <c r="AC2411" i="12" s="1"/>
  <c r="AD2411" i="12" s="1"/>
  <c r="S2688" i="12"/>
  <c r="T2688" i="12" s="1"/>
  <c r="AB2688" i="12" s="1"/>
  <c r="AC2688" i="12" s="1"/>
  <c r="AD2688" i="12" s="1"/>
  <c r="S2861" i="12"/>
  <c r="T2861" i="12" s="1"/>
  <c r="AB2861" i="12" s="1"/>
  <c r="AC2861" i="12" s="1"/>
  <c r="AD2861" i="12" s="1"/>
  <c r="S2918" i="12"/>
  <c r="T2918" i="12" s="1"/>
  <c r="AB2918" i="12" s="1"/>
  <c r="AC2918" i="12" s="1"/>
  <c r="AD2918" i="12" s="1"/>
  <c r="S3241" i="12"/>
  <c r="T3241" i="12" s="1"/>
  <c r="AB3241" i="12" s="1"/>
  <c r="AC3241" i="12" s="1"/>
  <c r="AD3241" i="12" s="1"/>
  <c r="S1767" i="12"/>
  <c r="T1767" i="12" s="1"/>
  <c r="AB1767" i="12" s="1"/>
  <c r="AC1767" i="12" s="1"/>
  <c r="AD1767" i="12" s="1"/>
  <c r="S2030" i="12"/>
  <c r="T2030" i="12" s="1"/>
  <c r="AB2030" i="12" s="1"/>
  <c r="AC2030" i="12" s="1"/>
  <c r="AD2030" i="12" s="1"/>
  <c r="S1989" i="12"/>
  <c r="T1989" i="12" s="1"/>
  <c r="AB1989" i="12" s="1"/>
  <c r="AC1989" i="12" s="1"/>
  <c r="AD1989" i="12" s="1"/>
  <c r="S2006" i="12"/>
  <c r="T2006" i="12" s="1"/>
  <c r="AB2006" i="12" s="1"/>
  <c r="AC2006" i="12" s="1"/>
  <c r="AD2006" i="12" s="1"/>
  <c r="S1956" i="12"/>
  <c r="T1956" i="12" s="1"/>
  <c r="AB1956" i="12" s="1"/>
  <c r="AC1956" i="12" s="1"/>
  <c r="AD1956" i="12" s="1"/>
  <c r="S2040" i="12"/>
  <c r="T2040" i="12" s="1"/>
  <c r="AB2040" i="12" s="1"/>
  <c r="AC2040" i="12" s="1"/>
  <c r="AD2040" i="12" s="1"/>
  <c r="S1925" i="12"/>
  <c r="T1925" i="12" s="1"/>
  <c r="AB1925" i="12" s="1"/>
  <c r="AC1925" i="12" s="1"/>
  <c r="AD1925" i="12" s="1"/>
  <c r="S1930" i="12"/>
  <c r="T1930" i="12" s="1"/>
  <c r="AB1930" i="12" s="1"/>
  <c r="S2174" i="12"/>
  <c r="T2174" i="12" s="1"/>
  <c r="AB2174" i="12" s="1"/>
  <c r="AC2174" i="12" s="1"/>
  <c r="AD2174" i="12" s="1"/>
  <c r="S1957" i="12"/>
  <c r="T1957" i="12" s="1"/>
  <c r="AB1957" i="12" s="1"/>
  <c r="AC1957" i="12" s="1"/>
  <c r="AD1957" i="12" s="1"/>
  <c r="S2071" i="12"/>
  <c r="T2071" i="12" s="1"/>
  <c r="AB2071" i="12" s="1"/>
  <c r="S2178" i="12"/>
  <c r="T2178" i="12" s="1"/>
  <c r="AB2178" i="12" s="1"/>
  <c r="AC2178" i="12" s="1"/>
  <c r="AD2178" i="12" s="1"/>
  <c r="S2117" i="12"/>
  <c r="T2117" i="12" s="1"/>
  <c r="AB2117" i="12" s="1"/>
  <c r="AC2117" i="12" s="1"/>
  <c r="AD2117" i="12" s="1"/>
  <c r="S2277" i="12"/>
  <c r="T2277" i="12" s="1"/>
  <c r="AB2277" i="12" s="1"/>
  <c r="AC2277" i="12" s="1"/>
  <c r="AD2277" i="12" s="1"/>
  <c r="S2458" i="12"/>
  <c r="T2458" i="12" s="1"/>
  <c r="AB2458" i="12" s="1"/>
  <c r="AC2458" i="12" s="1"/>
  <c r="AD2458" i="12" s="1"/>
  <c r="S2410" i="12"/>
  <c r="T2410" i="12" s="1"/>
  <c r="AB2410" i="12" s="1"/>
  <c r="AC2410" i="12" s="1"/>
  <c r="AD2410" i="12" s="1"/>
  <c r="S2604" i="12"/>
  <c r="T2604" i="12" s="1"/>
  <c r="AB2604" i="12" s="1"/>
  <c r="AC2604" i="12" s="1"/>
  <c r="AD2604" i="12" s="1"/>
  <c r="S2794" i="12"/>
  <c r="T2794" i="12" s="1"/>
  <c r="AB2794" i="12" s="1"/>
  <c r="AC2794" i="12" s="1"/>
  <c r="AD2794" i="12" s="1"/>
  <c r="S2989" i="12"/>
  <c r="T2989" i="12" s="1"/>
  <c r="AB2989" i="12" s="1"/>
  <c r="AC2989" i="12" s="1"/>
  <c r="AD2989" i="12" s="1"/>
  <c r="S2897" i="12"/>
  <c r="T2897" i="12" s="1"/>
  <c r="AB2897" i="12" s="1"/>
  <c r="AC2897" i="12" s="1"/>
  <c r="AD2897" i="12" s="1"/>
  <c r="S3625" i="12"/>
  <c r="T3625" i="12" s="1"/>
  <c r="AB3625" i="12" s="1"/>
  <c r="AC3625" i="12" s="1"/>
  <c r="AD3625" i="12" s="1"/>
  <c r="S1773" i="12"/>
  <c r="T1773" i="12" s="1"/>
  <c r="AB1773" i="12" s="1"/>
  <c r="AC1773" i="12" s="1"/>
  <c r="AD1773" i="12" s="1"/>
  <c r="S1818" i="12"/>
  <c r="T1818" i="12" s="1"/>
  <c r="AB1818" i="12" s="1"/>
  <c r="AC1818" i="12" s="1"/>
  <c r="AD1818" i="12" s="1"/>
  <c r="S1846" i="12"/>
  <c r="T1846" i="12" s="1"/>
  <c r="AB1846" i="12" s="1"/>
  <c r="AC1846" i="12" s="1"/>
  <c r="AD1846" i="12" s="1"/>
  <c r="S1991" i="12"/>
  <c r="T1991" i="12" s="1"/>
  <c r="AB1991" i="12" s="1"/>
  <c r="AC1991" i="12" s="1"/>
  <c r="AD1991" i="12" s="1"/>
  <c r="S1922" i="12"/>
  <c r="T1922" i="12" s="1"/>
  <c r="AB1922" i="12" s="1"/>
  <c r="AC1922" i="12" s="1"/>
  <c r="AD1922" i="12" s="1"/>
  <c r="S2012" i="12"/>
  <c r="T2012" i="12" s="1"/>
  <c r="AB2012" i="12" s="1"/>
  <c r="S1968" i="12"/>
  <c r="T1968" i="12" s="1"/>
  <c r="AB1968" i="12" s="1"/>
  <c r="S1884" i="12"/>
  <c r="T1884" i="12" s="1"/>
  <c r="AB1884" i="12" s="1"/>
  <c r="S1853" i="12"/>
  <c r="T1853" i="12" s="1"/>
  <c r="AB1853" i="12" s="1"/>
  <c r="S2120" i="12"/>
  <c r="T2120" i="12" s="1"/>
  <c r="AB2120" i="12" s="1"/>
  <c r="AC2120" i="12" s="1"/>
  <c r="AD2120" i="12" s="1"/>
  <c r="S2043" i="12"/>
  <c r="T2043" i="12" s="1"/>
  <c r="AB2043" i="12" s="1"/>
  <c r="S2070" i="12"/>
  <c r="T2070" i="12" s="1"/>
  <c r="AB2070" i="12" s="1"/>
  <c r="AC2070" i="12" s="1"/>
  <c r="AD2070" i="12" s="1"/>
  <c r="S2258" i="12"/>
  <c r="T2258" i="12" s="1"/>
  <c r="AB2258" i="12" s="1"/>
  <c r="AC2258" i="12" s="1"/>
  <c r="AD2258" i="12" s="1"/>
  <c r="S2004" i="12"/>
  <c r="T2004" i="12" s="1"/>
  <c r="AB2004" i="12" s="1"/>
  <c r="AC2004" i="12" s="1"/>
  <c r="AD2004" i="12" s="1"/>
  <c r="S2290" i="12"/>
  <c r="T2290" i="12" s="1"/>
  <c r="AB2290" i="12" s="1"/>
  <c r="AC2290" i="12" s="1"/>
  <c r="AD2290" i="12" s="1"/>
  <c r="S2266" i="12"/>
  <c r="T2266" i="12" s="1"/>
  <c r="AB2266" i="12" s="1"/>
  <c r="AC2266" i="12" s="1"/>
  <c r="AD2266" i="12" s="1"/>
  <c r="S2406" i="12"/>
  <c r="T2406" i="12" s="1"/>
  <c r="AB2406" i="12" s="1"/>
  <c r="AC2406" i="12" s="1"/>
  <c r="AD2406" i="12" s="1"/>
  <c r="S2414" i="12"/>
  <c r="T2414" i="12" s="1"/>
  <c r="AB2414" i="12" s="1"/>
  <c r="AC2414" i="12" s="1"/>
  <c r="AD2414" i="12" s="1"/>
  <c r="S2478" i="12"/>
  <c r="T2478" i="12" s="1"/>
  <c r="AB2478" i="12" s="1"/>
  <c r="AC2478" i="12" s="1"/>
  <c r="AD2478" i="12" s="1"/>
  <c r="S2577" i="12"/>
  <c r="T2577" i="12" s="1"/>
  <c r="AB2577" i="12" s="1"/>
  <c r="AC2577" i="12" s="1"/>
  <c r="AD2577" i="12" s="1"/>
  <c r="S2721" i="12"/>
  <c r="T2721" i="12" s="1"/>
  <c r="AB2721" i="12" s="1"/>
  <c r="AC2721" i="12" s="1"/>
  <c r="AD2721" i="12" s="1"/>
  <c r="S2934" i="12"/>
  <c r="T2934" i="12" s="1"/>
  <c r="AB2934" i="12" s="1"/>
  <c r="AC2934" i="12" s="1"/>
  <c r="AD2934" i="12" s="1"/>
  <c r="S3334" i="12"/>
  <c r="T3334" i="12" s="1"/>
  <c r="AB3334" i="12" s="1"/>
  <c r="AC3334" i="12" s="1"/>
  <c r="AD3334" i="12" s="1"/>
  <c r="S3391" i="12"/>
  <c r="T3391" i="12" s="1"/>
  <c r="AB3391" i="12" s="1"/>
  <c r="AC3391" i="12" s="1"/>
  <c r="AD3391" i="12" s="1"/>
  <c r="S1985" i="12"/>
  <c r="T1985" i="12" s="1"/>
  <c r="AB1985" i="12" s="1"/>
  <c r="S1961" i="12"/>
  <c r="T1961" i="12" s="1"/>
  <c r="AB1961" i="12" s="1"/>
  <c r="AC1961" i="12" s="1"/>
  <c r="AD1961" i="12" s="1"/>
  <c r="S1868" i="12"/>
  <c r="T1868" i="12" s="1"/>
  <c r="AB1868" i="12" s="1"/>
  <c r="S1918" i="12"/>
  <c r="T1918" i="12" s="1"/>
  <c r="AB1918" i="12" s="1"/>
  <c r="AC1918" i="12" s="1"/>
  <c r="AD1918" i="12" s="1"/>
  <c r="S2063" i="12"/>
  <c r="T2063" i="12" s="1"/>
  <c r="AB2063" i="12" s="1"/>
  <c r="AC2063" i="12" s="1"/>
  <c r="AD2063" i="12" s="1"/>
  <c r="S2051" i="12"/>
  <c r="T2051" i="12" s="1"/>
  <c r="AB2051" i="12" s="1"/>
  <c r="S2096" i="12"/>
  <c r="T2096" i="12" s="1"/>
  <c r="AB2096" i="12" s="1"/>
  <c r="AC2096" i="12" s="1"/>
  <c r="AD2096" i="12" s="1"/>
  <c r="S2072" i="12"/>
  <c r="T2072" i="12" s="1"/>
  <c r="AB2072" i="12" s="1"/>
  <c r="AC2072" i="12" s="1"/>
  <c r="AD2072" i="12" s="1"/>
  <c r="S2254" i="12"/>
  <c r="T2254" i="12" s="1"/>
  <c r="AB2254" i="12" s="1"/>
  <c r="AC2254" i="12" s="1"/>
  <c r="AD2254" i="12" s="1"/>
  <c r="S2256" i="12"/>
  <c r="T2256" i="12" s="1"/>
  <c r="AB2256" i="12" s="1"/>
  <c r="AC2256" i="12" s="1"/>
  <c r="AD2256" i="12" s="1"/>
  <c r="S2342" i="12"/>
  <c r="T2342" i="12" s="1"/>
  <c r="AB2342" i="12" s="1"/>
  <c r="AC2342" i="12" s="1"/>
  <c r="AD2342" i="12" s="1"/>
  <c r="S2402" i="12"/>
  <c r="T2402" i="12" s="1"/>
  <c r="AB2402" i="12" s="1"/>
  <c r="AC2402" i="12" s="1"/>
  <c r="AD2402" i="12" s="1"/>
  <c r="S2440" i="12"/>
  <c r="T2440" i="12" s="1"/>
  <c r="AB2440" i="12" s="1"/>
  <c r="AC2440" i="12" s="1"/>
  <c r="AD2440" i="12" s="1"/>
  <c r="S2545" i="12"/>
  <c r="T2545" i="12" s="1"/>
  <c r="AB2545" i="12" s="1"/>
  <c r="AC2545" i="12" s="1"/>
  <c r="AD2545" i="12" s="1"/>
  <c r="S2526" i="12"/>
  <c r="T2526" i="12" s="1"/>
  <c r="AB2526" i="12" s="1"/>
  <c r="AC2526" i="12" s="1"/>
  <c r="AD2526" i="12" s="1"/>
  <c r="S2719" i="12"/>
  <c r="T2719" i="12" s="1"/>
  <c r="AB2719" i="12" s="1"/>
  <c r="AC2719" i="12" s="1"/>
  <c r="AD2719" i="12" s="1"/>
  <c r="S3036" i="12"/>
  <c r="T3036" i="12" s="1"/>
  <c r="AB3036" i="12" s="1"/>
  <c r="AC3036" i="12" s="1"/>
  <c r="AD3036" i="12" s="1"/>
  <c r="S2932" i="12"/>
  <c r="T2932" i="12" s="1"/>
  <c r="AB2932" i="12" s="1"/>
  <c r="AC2932" i="12" s="1"/>
  <c r="AD2932" i="12" s="1"/>
  <c r="S3536" i="12"/>
  <c r="T3536" i="12" s="1"/>
  <c r="AB3536" i="12" s="1"/>
  <c r="AC3536" i="12" s="1"/>
  <c r="AD3536" i="12" s="1"/>
  <c r="S2998" i="12"/>
  <c r="T2998" i="12" s="1"/>
  <c r="AB2998" i="12" s="1"/>
  <c r="AC2998" i="12" s="1"/>
  <c r="AD2998" i="12" s="1"/>
  <c r="S3600" i="12"/>
  <c r="T3600" i="12" s="1"/>
  <c r="AB3600" i="12" s="1"/>
  <c r="AC3600" i="12" s="1"/>
  <c r="AD3600" i="12" s="1"/>
  <c r="S2391" i="12"/>
  <c r="T2391" i="12" s="1"/>
  <c r="AB2391" i="12" s="1"/>
  <c r="S2502" i="12"/>
  <c r="T2502" i="12" s="1"/>
  <c r="AB2502" i="12" s="1"/>
  <c r="S2570" i="12"/>
  <c r="T2570" i="12" s="1"/>
  <c r="AB2570" i="12" s="1"/>
  <c r="AC2570" i="12" s="1"/>
  <c r="AD2570" i="12" s="1"/>
  <c r="S2639" i="12"/>
  <c r="T2639" i="12" s="1"/>
  <c r="AB2639" i="12" s="1"/>
  <c r="S2877" i="12"/>
  <c r="T2877" i="12" s="1"/>
  <c r="AB2877" i="12" s="1"/>
  <c r="AC2877" i="12" s="1"/>
  <c r="AD2877" i="12" s="1"/>
  <c r="S3322" i="12"/>
  <c r="T3322" i="12" s="1"/>
  <c r="AB3322" i="12" s="1"/>
  <c r="AC3322" i="12" s="1"/>
  <c r="AD3322" i="12" s="1"/>
  <c r="S3430" i="12"/>
  <c r="T3430" i="12" s="1"/>
  <c r="AB3430" i="12" s="1"/>
  <c r="AC3430" i="12" s="1"/>
  <c r="AD3430" i="12" s="1"/>
  <c r="S2151" i="12"/>
  <c r="T2151" i="12" s="1"/>
  <c r="AB2151" i="12" s="1"/>
  <c r="AC2151" i="12" s="1"/>
  <c r="AD2151" i="12" s="1"/>
  <c r="S2230" i="12"/>
  <c r="T2230" i="12" s="1"/>
  <c r="AB2230" i="12" s="1"/>
  <c r="AC2230" i="12" s="1"/>
  <c r="AD2230" i="12" s="1"/>
  <c r="S2223" i="12"/>
  <c r="T2223" i="12" s="1"/>
  <c r="AB2223" i="12" s="1"/>
  <c r="AC2223" i="12" s="1"/>
  <c r="AD2223" i="12" s="1"/>
  <c r="S2231" i="12"/>
  <c r="T2231" i="12" s="1"/>
  <c r="AB2231" i="12" s="1"/>
  <c r="AC2231" i="12" s="1"/>
  <c r="AD2231" i="12" s="1"/>
  <c r="S2361" i="12"/>
  <c r="T2361" i="12" s="1"/>
  <c r="AB2361" i="12" s="1"/>
  <c r="AC2361" i="12" s="1"/>
  <c r="AD2361" i="12" s="1"/>
  <c r="S2386" i="12"/>
  <c r="T2386" i="12" s="1"/>
  <c r="AB2386" i="12" s="1"/>
  <c r="AC2386" i="12" s="1"/>
  <c r="AD2386" i="12" s="1"/>
  <c r="S2441" i="12"/>
  <c r="T2441" i="12" s="1"/>
  <c r="AB2441" i="12" s="1"/>
  <c r="AC2441" i="12" s="1"/>
  <c r="AD2441" i="12" s="1"/>
  <c r="S2606" i="12"/>
  <c r="T2606" i="12" s="1"/>
  <c r="AB2606" i="12" s="1"/>
  <c r="AC2606" i="12" s="1"/>
  <c r="AD2606" i="12" s="1"/>
  <c r="S2875" i="12"/>
  <c r="T2875" i="12" s="1"/>
  <c r="AB2875" i="12" s="1"/>
  <c r="AC2875" i="12" s="1"/>
  <c r="AD2875" i="12" s="1"/>
  <c r="S3045" i="12"/>
  <c r="T3045" i="12" s="1"/>
  <c r="AB3045" i="12" s="1"/>
  <c r="AC3045" i="12" s="1"/>
  <c r="AD3045" i="12" s="1"/>
  <c r="S2925" i="12"/>
  <c r="T2925" i="12" s="1"/>
  <c r="AB2925" i="12" s="1"/>
  <c r="AC2925" i="12" s="1"/>
  <c r="AD2925" i="12" s="1"/>
  <c r="S3650" i="12"/>
  <c r="T3650" i="12" s="1"/>
  <c r="AB3650" i="12" s="1"/>
  <c r="AC3650" i="12" s="1"/>
  <c r="AD3650" i="12" s="1"/>
  <c r="S3306" i="12"/>
  <c r="T3306" i="12" s="1"/>
  <c r="AB3306" i="12" s="1"/>
  <c r="AC3306" i="12" s="1"/>
  <c r="AD3306" i="12" s="1"/>
  <c r="S3196" i="12"/>
  <c r="T3196" i="12" s="1"/>
  <c r="AB3196" i="12" s="1"/>
  <c r="AC3196" i="12" s="1"/>
  <c r="AD3196" i="12" s="1"/>
  <c r="S3256" i="12"/>
  <c r="T3256" i="12" s="1"/>
  <c r="AB3256" i="12" s="1"/>
  <c r="AC3256" i="12" s="1"/>
  <c r="AD3256" i="12" s="1"/>
  <c r="S3582" i="12"/>
  <c r="T3582" i="12" s="1"/>
  <c r="AB3582" i="12" s="1"/>
  <c r="AC3582" i="12" s="1"/>
  <c r="AD3582" i="12" s="1"/>
  <c r="S3715" i="12"/>
  <c r="T3715" i="12" s="1"/>
  <c r="AB3715" i="12" s="1"/>
  <c r="AC3715" i="12" s="1"/>
  <c r="AD3715" i="12" s="1"/>
  <c r="S3712" i="12"/>
  <c r="T3712" i="12" s="1"/>
  <c r="AB3712" i="12" s="1"/>
  <c r="S2558" i="12"/>
  <c r="T2558" i="12" s="1"/>
  <c r="AB2558" i="12" s="1"/>
  <c r="S2584" i="12"/>
  <c r="T2584" i="12" s="1"/>
  <c r="AB2584" i="12" s="1"/>
  <c r="AC2584" i="12" s="1"/>
  <c r="AD2584" i="12" s="1"/>
  <c r="S2507" i="12"/>
  <c r="T2507" i="12" s="1"/>
  <c r="AB2507" i="12" s="1"/>
  <c r="AC2507" i="12" s="1"/>
  <c r="AD2507" i="12" s="1"/>
  <c r="S2628" i="12"/>
  <c r="T2628" i="12" s="1"/>
  <c r="AB2628" i="12" s="1"/>
  <c r="AC2628" i="12" s="1"/>
  <c r="AD2628" i="12" s="1"/>
  <c r="S2618" i="12"/>
  <c r="T2618" i="12" s="1"/>
  <c r="AB2618" i="12" s="1"/>
  <c r="AC2618" i="12" s="1"/>
  <c r="AD2618" i="12" s="1"/>
  <c r="S2693" i="12"/>
  <c r="T2693" i="12" s="1"/>
  <c r="AB2693" i="12" s="1"/>
  <c r="AC2693" i="12" s="1"/>
  <c r="AD2693" i="12" s="1"/>
  <c r="S2823" i="12"/>
  <c r="T2823" i="12" s="1"/>
  <c r="AB2823" i="12" s="1"/>
  <c r="AC2823" i="12" s="1"/>
  <c r="AD2823" i="12" s="1"/>
  <c r="S2992" i="12"/>
  <c r="T2992" i="12" s="1"/>
  <c r="AB2992" i="12" s="1"/>
  <c r="AC2992" i="12" s="1"/>
  <c r="AD2992" i="12" s="1"/>
  <c r="S3065" i="12"/>
  <c r="T3065" i="12" s="1"/>
  <c r="AB3065" i="12" s="1"/>
  <c r="AC3065" i="12" s="1"/>
  <c r="AD3065" i="12" s="1"/>
  <c r="S2940" i="12"/>
  <c r="T2940" i="12" s="1"/>
  <c r="AB2940" i="12" s="1"/>
  <c r="AC2940" i="12" s="1"/>
  <c r="AD2940" i="12" s="1"/>
  <c r="S2880" i="12"/>
  <c r="T2880" i="12" s="1"/>
  <c r="AB2880" i="12" s="1"/>
  <c r="AC2880" i="12" s="1"/>
  <c r="AD2880" i="12" s="1"/>
  <c r="S3245" i="12"/>
  <c r="T3245" i="12" s="1"/>
  <c r="AB3245" i="12" s="1"/>
  <c r="AC3245" i="12" s="1"/>
  <c r="AD3245" i="12" s="1"/>
  <c r="S3211" i="12"/>
  <c r="T3211" i="12" s="1"/>
  <c r="AB3211" i="12" s="1"/>
  <c r="AC3211" i="12" s="1"/>
  <c r="AD3211" i="12" s="1"/>
  <c r="S3607" i="12"/>
  <c r="T3607" i="12" s="1"/>
  <c r="AB3607" i="12" s="1"/>
  <c r="AC3607" i="12" s="1"/>
  <c r="AD3607" i="12" s="1"/>
  <c r="S3426" i="12"/>
  <c r="T3426" i="12" s="1"/>
  <c r="AB3426" i="12" s="1"/>
  <c r="AC3426" i="12" s="1"/>
  <c r="AD3426" i="12" s="1"/>
  <c r="S3717" i="12"/>
  <c r="T3717" i="12" s="1"/>
  <c r="AB3717" i="12" s="1"/>
  <c r="S3913" i="12"/>
  <c r="T3913" i="12" s="1"/>
  <c r="AB3913" i="12" s="1"/>
  <c r="S3307" i="12"/>
  <c r="T3307" i="12" s="1"/>
  <c r="AB3307" i="12" s="1"/>
  <c r="AC3307" i="12" s="1"/>
  <c r="AD3307" i="12" s="1"/>
  <c r="S3255" i="12"/>
  <c r="T3255" i="12" s="1"/>
  <c r="AB3255" i="12" s="1"/>
  <c r="S3490" i="12"/>
  <c r="T3490" i="12" s="1"/>
  <c r="AB3490" i="12" s="1"/>
  <c r="AC3490" i="12" s="1"/>
  <c r="AD3490" i="12" s="1"/>
  <c r="S3425" i="12"/>
  <c r="T3425" i="12" s="1"/>
  <c r="AB3425" i="12" s="1"/>
  <c r="AC3425" i="12" s="1"/>
  <c r="AD3425" i="12" s="1"/>
  <c r="S3790" i="12"/>
  <c r="T3790" i="12" s="1"/>
  <c r="AB3790" i="12" s="1"/>
  <c r="AC3790" i="12" s="1"/>
  <c r="AD3790" i="12" s="1"/>
  <c r="S3915" i="12"/>
  <c r="T3915" i="12" s="1"/>
  <c r="AB3915" i="12" s="1"/>
  <c r="AC3915" i="12" s="1"/>
  <c r="AD3915" i="12" s="1"/>
  <c r="S3016" i="12"/>
  <c r="T3016" i="12" s="1"/>
  <c r="AB3016" i="12" s="1"/>
  <c r="AC3016" i="12" s="1"/>
  <c r="AD3016" i="12" s="1"/>
  <c r="S3092" i="12"/>
  <c r="T3092" i="12" s="1"/>
  <c r="AB3092" i="12" s="1"/>
  <c r="AC3092" i="12" s="1"/>
  <c r="AD3092" i="12" s="1"/>
  <c r="S3313" i="12"/>
  <c r="T3313" i="12" s="1"/>
  <c r="AB3313" i="12" s="1"/>
  <c r="AC3313" i="12" s="1"/>
  <c r="AD3313" i="12" s="1"/>
  <c r="S3342" i="12"/>
  <c r="T3342" i="12" s="1"/>
  <c r="AB3342" i="12" s="1"/>
  <c r="AC3342" i="12" s="1"/>
  <c r="AD3342" i="12" s="1"/>
  <c r="S3556" i="12"/>
  <c r="T3556" i="12" s="1"/>
  <c r="AB3556" i="12" s="1"/>
  <c r="AC3556" i="12" s="1"/>
  <c r="AD3556" i="12" s="1"/>
  <c r="S3532" i="12"/>
  <c r="T3532" i="12" s="1"/>
  <c r="AB3532" i="12" s="1"/>
  <c r="AC3532" i="12" s="1"/>
  <c r="AD3532" i="12" s="1"/>
  <c r="S3808" i="12"/>
  <c r="T3808" i="12" s="1"/>
  <c r="AB3808" i="12" s="1"/>
  <c r="AC3808" i="12" s="1"/>
  <c r="AD3808" i="12" s="1"/>
  <c r="S3916" i="12"/>
  <c r="T3916" i="12" s="1"/>
  <c r="AB3916" i="12" s="1"/>
  <c r="AC3916" i="12" s="1"/>
  <c r="AD3916" i="12" s="1"/>
  <c r="S2620" i="12"/>
  <c r="T2620" i="12" s="1"/>
  <c r="AB2620" i="12" s="1"/>
  <c r="AC2620" i="12" s="1"/>
  <c r="AD2620" i="12" s="1"/>
  <c r="S2417" i="12"/>
  <c r="T2417" i="12" s="1"/>
  <c r="AB2417" i="12" s="1"/>
  <c r="AC2417" i="12" s="1"/>
  <c r="AD2417" i="12" s="1"/>
  <c r="S2748" i="12"/>
  <c r="T2748" i="12" s="1"/>
  <c r="AB2748" i="12" s="1"/>
  <c r="AC2748" i="12" s="1"/>
  <c r="AD2748" i="12" s="1"/>
  <c r="S2599" i="12"/>
  <c r="T2599" i="12" s="1"/>
  <c r="AB2599" i="12" s="1"/>
  <c r="AC2599" i="12" s="1"/>
  <c r="AD2599" i="12" s="1"/>
  <c r="S2698" i="12"/>
  <c r="T2698" i="12" s="1"/>
  <c r="AB2698" i="12" s="1"/>
  <c r="S2657" i="12"/>
  <c r="T2657" i="12" s="1"/>
  <c r="AB2657" i="12" s="1"/>
  <c r="S2985" i="12"/>
  <c r="T2985" i="12" s="1"/>
  <c r="AB2985" i="12" s="1"/>
  <c r="S2836" i="12"/>
  <c r="T2836" i="12" s="1"/>
  <c r="AB2836" i="12" s="1"/>
  <c r="AC2836" i="12" s="1"/>
  <c r="AD2836" i="12" s="1"/>
  <c r="S3000" i="12"/>
  <c r="T3000" i="12" s="1"/>
  <c r="AB3000" i="12" s="1"/>
  <c r="AC3000" i="12" s="1"/>
  <c r="AD3000" i="12" s="1"/>
  <c r="S3029" i="12"/>
  <c r="T3029" i="12" s="1"/>
  <c r="AB3029" i="12" s="1"/>
  <c r="S3219" i="12"/>
  <c r="T3219" i="12" s="1"/>
  <c r="AB3219" i="12" s="1"/>
  <c r="AC3219" i="12" s="1"/>
  <c r="AD3219" i="12" s="1"/>
  <c r="S3232" i="12"/>
  <c r="T3232" i="12" s="1"/>
  <c r="AB3232" i="12" s="1"/>
  <c r="AC3232" i="12" s="1"/>
  <c r="AD3232" i="12" s="1"/>
  <c r="S3175" i="12"/>
  <c r="T3175" i="12" s="1"/>
  <c r="AB3175" i="12" s="1"/>
  <c r="AC3175" i="12" s="1"/>
  <c r="AD3175" i="12" s="1"/>
  <c r="S3399" i="12"/>
  <c r="T3399" i="12" s="1"/>
  <c r="AB3399" i="12" s="1"/>
  <c r="AC3399" i="12" s="1"/>
  <c r="AD3399" i="12" s="1"/>
  <c r="S3508" i="12"/>
  <c r="T3508" i="12" s="1"/>
  <c r="AB3508" i="12" s="1"/>
  <c r="AC3508" i="12" s="1"/>
  <c r="AD3508" i="12" s="1"/>
  <c r="S3877" i="12"/>
  <c r="T3877" i="12" s="1"/>
  <c r="AB3877" i="12" s="1"/>
  <c r="AC3877" i="12" s="1"/>
  <c r="AD3877" i="12" s="1"/>
  <c r="S2344" i="12"/>
  <c r="T2344" i="12" s="1"/>
  <c r="AB2344" i="12" s="1"/>
  <c r="AC2344" i="12" s="1"/>
  <c r="AD2344" i="12" s="1"/>
  <c r="S2600" i="12"/>
  <c r="T2600" i="12" s="1"/>
  <c r="AB2600" i="12" s="1"/>
  <c r="AC2600" i="12" s="1"/>
  <c r="AD2600" i="12" s="1"/>
  <c r="S2587" i="12"/>
  <c r="T2587" i="12" s="1"/>
  <c r="AB2587" i="12" s="1"/>
  <c r="AC2587" i="12" s="1"/>
  <c r="AD2587" i="12" s="1"/>
  <c r="S2538" i="12"/>
  <c r="T2538" i="12" s="1"/>
  <c r="AB2538" i="12" s="1"/>
  <c r="AC2538" i="12" s="1"/>
  <c r="AD2538" i="12" s="1"/>
  <c r="S2650" i="12"/>
  <c r="T2650" i="12" s="1"/>
  <c r="AB2650" i="12" s="1"/>
  <c r="AC2650" i="12" s="1"/>
  <c r="AD2650" i="12" s="1"/>
  <c r="S2549" i="12"/>
  <c r="T2549" i="12" s="1"/>
  <c r="AB2549" i="12" s="1"/>
  <c r="AC2549" i="12" s="1"/>
  <c r="AD2549" i="12" s="1"/>
  <c r="S2738" i="12"/>
  <c r="T2738" i="12" s="1"/>
  <c r="AB2738" i="12" s="1"/>
  <c r="AC2738" i="12" s="1"/>
  <c r="AD2738" i="12" s="1"/>
  <c r="S3035" i="12"/>
  <c r="T3035" i="12" s="1"/>
  <c r="AB3035" i="12" s="1"/>
  <c r="AC3035" i="12" s="1"/>
  <c r="AD3035" i="12" s="1"/>
  <c r="S2980" i="12"/>
  <c r="T2980" i="12" s="1"/>
  <c r="AB2980" i="12" s="1"/>
  <c r="S3046" i="12"/>
  <c r="T3046" i="12" s="1"/>
  <c r="AB3046" i="12" s="1"/>
  <c r="S3018" i="12"/>
  <c r="T3018" i="12" s="1"/>
  <c r="AB3018" i="12" s="1"/>
  <c r="S3329" i="12"/>
  <c r="T3329" i="12" s="1"/>
  <c r="AB3329" i="12" s="1"/>
  <c r="S3371" i="12"/>
  <c r="T3371" i="12" s="1"/>
  <c r="AB3371" i="12" s="1"/>
  <c r="AC3371" i="12" s="1"/>
  <c r="AD3371" i="12" s="1"/>
  <c r="S3389" i="12"/>
  <c r="T3389" i="12" s="1"/>
  <c r="AB3389" i="12" s="1"/>
  <c r="AC3389" i="12" s="1"/>
  <c r="AD3389" i="12" s="1"/>
  <c r="S3398" i="12"/>
  <c r="T3398" i="12" s="1"/>
  <c r="AB3398" i="12" s="1"/>
  <c r="AC3398" i="12" s="1"/>
  <c r="AD3398" i="12" s="1"/>
  <c r="S3652" i="12"/>
  <c r="T3652" i="12" s="1"/>
  <c r="AB3652" i="12" s="1"/>
  <c r="AC3652" i="12" s="1"/>
  <c r="AD3652" i="12" s="1"/>
  <c r="S2408" i="12"/>
  <c r="T2408" i="12" s="1"/>
  <c r="AB2408" i="12" s="1"/>
  <c r="AC2408" i="12" s="1"/>
  <c r="AD2408" i="12" s="1"/>
  <c r="S2718" i="12"/>
  <c r="T2718" i="12" s="1"/>
  <c r="AB2718" i="12" s="1"/>
  <c r="AC2718" i="12" s="1"/>
  <c r="AD2718" i="12" s="1"/>
  <c r="S2546" i="12"/>
  <c r="T2546" i="12" s="1"/>
  <c r="AB2546" i="12" s="1"/>
  <c r="AC2546" i="12" s="1"/>
  <c r="AD2546" i="12" s="1"/>
  <c r="S2707" i="12"/>
  <c r="T2707" i="12" s="1"/>
  <c r="AB2707" i="12" s="1"/>
  <c r="AC2707" i="12" s="1"/>
  <c r="AD2707" i="12" s="1"/>
  <c r="S2640" i="12"/>
  <c r="T2640" i="12" s="1"/>
  <c r="AB2640" i="12" s="1"/>
  <c r="AC2640" i="12" s="1"/>
  <c r="AD2640" i="12" s="1"/>
  <c r="S2914" i="12"/>
  <c r="T2914" i="12" s="1"/>
  <c r="AB2914" i="12" s="1"/>
  <c r="AC2914" i="12" s="1"/>
  <c r="AD2914" i="12" s="1"/>
  <c r="S2935" i="12"/>
  <c r="T2935" i="12" s="1"/>
  <c r="AB2935" i="12" s="1"/>
  <c r="AC2935" i="12" s="1"/>
  <c r="AD2935" i="12" s="1"/>
  <c r="S3078" i="12"/>
  <c r="T3078" i="12" s="1"/>
  <c r="AB3078" i="12" s="1"/>
  <c r="AC3078" i="12" s="1"/>
  <c r="AD3078" i="12" s="1"/>
  <c r="S2933" i="12"/>
  <c r="T2933" i="12" s="1"/>
  <c r="AB2933" i="12" s="1"/>
  <c r="AC2933" i="12" s="1"/>
  <c r="AD2933" i="12" s="1"/>
  <c r="S3418" i="12"/>
  <c r="T3418" i="12" s="1"/>
  <c r="AB3418" i="12" s="1"/>
  <c r="AC3418" i="12" s="1"/>
  <c r="AD3418" i="12" s="1"/>
  <c r="S3267" i="12"/>
  <c r="T3267" i="12" s="1"/>
  <c r="AB3267" i="12" s="1"/>
  <c r="AC3267" i="12" s="1"/>
  <c r="AD3267" i="12" s="1"/>
  <c r="S3217" i="12"/>
  <c r="T3217" i="12" s="1"/>
  <c r="AB3217" i="12" s="1"/>
  <c r="AC3217" i="12" s="1"/>
  <c r="AD3217" i="12" s="1"/>
  <c r="S3581" i="12"/>
  <c r="T3581" i="12" s="1"/>
  <c r="AB3581" i="12" s="1"/>
  <c r="AC3581" i="12" s="1"/>
  <c r="AD3581" i="12" s="1"/>
  <c r="S3481" i="12"/>
  <c r="T3481" i="12" s="1"/>
  <c r="AB3481" i="12" s="1"/>
  <c r="S3737" i="12"/>
  <c r="T3737" i="12" s="1"/>
  <c r="AB3737" i="12" s="1"/>
  <c r="AC3737" i="12" s="1"/>
  <c r="AD3737" i="12" s="1"/>
  <c r="S2257" i="12"/>
  <c r="T2257" i="12" s="1"/>
  <c r="AB2257" i="12" s="1"/>
  <c r="AC2257" i="12" s="1"/>
  <c r="AD2257" i="12" s="1"/>
  <c r="S2079" i="12"/>
  <c r="T2079" i="12" s="1"/>
  <c r="AB2079" i="12" s="1"/>
  <c r="S2348" i="12"/>
  <c r="T2348" i="12" s="1"/>
  <c r="AB2348" i="12" s="1"/>
  <c r="S2398" i="12"/>
  <c r="T2398" i="12" s="1"/>
  <c r="AB2398" i="12" s="1"/>
  <c r="AC2398" i="12" s="1"/>
  <c r="AD2398" i="12" s="1"/>
  <c r="S2500" i="12"/>
  <c r="T2500" i="12" s="1"/>
  <c r="AB2500" i="12" s="1"/>
  <c r="AC2500" i="12" s="1"/>
  <c r="AD2500" i="12" s="1"/>
  <c r="S2499" i="12"/>
  <c r="T2499" i="12" s="1"/>
  <c r="AB2499" i="12" s="1"/>
  <c r="AC2499" i="12" s="1"/>
  <c r="AD2499" i="12" s="1"/>
  <c r="S2518" i="12"/>
  <c r="T2518" i="12" s="1"/>
  <c r="AB2518" i="12" s="1"/>
  <c r="AC2518" i="12" s="1"/>
  <c r="AD2518" i="12" s="1"/>
  <c r="S2763" i="12"/>
  <c r="T2763" i="12" s="1"/>
  <c r="AB2763" i="12" s="1"/>
  <c r="AC2763" i="12" s="1"/>
  <c r="AD2763" i="12" s="1"/>
  <c r="S2550" i="12"/>
  <c r="T2550" i="12" s="1"/>
  <c r="AB2550" i="12" s="1"/>
  <c r="AC2550" i="12" s="1"/>
  <c r="AD2550" i="12" s="1"/>
  <c r="S2773" i="12"/>
  <c r="T2773" i="12" s="1"/>
  <c r="AB2773" i="12" s="1"/>
  <c r="AC2773" i="12" s="1"/>
  <c r="AD2773" i="12" s="1"/>
  <c r="S2521" i="12"/>
  <c r="T2521" i="12" s="1"/>
  <c r="AB2521" i="12" s="1"/>
  <c r="AC2521" i="12" s="1"/>
  <c r="AD2521" i="12" s="1"/>
  <c r="S2912" i="12"/>
  <c r="T2912" i="12" s="1"/>
  <c r="AB2912" i="12" s="1"/>
  <c r="AC2912" i="12" s="1"/>
  <c r="AD2912" i="12" s="1"/>
  <c r="S2699" i="12"/>
  <c r="T2699" i="12" s="1"/>
  <c r="AB2699" i="12" s="1"/>
  <c r="AC2699" i="12" s="1"/>
  <c r="AD2699" i="12" s="1"/>
  <c r="S3112" i="12"/>
  <c r="T3112" i="12" s="1"/>
  <c r="AB3112" i="12" s="1"/>
  <c r="AC3112" i="12" s="1"/>
  <c r="AD3112" i="12" s="1"/>
  <c r="S3080" i="12"/>
  <c r="T3080" i="12" s="1"/>
  <c r="AB3080" i="12" s="1"/>
  <c r="AC3080" i="12" s="1"/>
  <c r="AD3080" i="12" s="1"/>
  <c r="S3132" i="12"/>
  <c r="T3132" i="12" s="1"/>
  <c r="AB3132" i="12" s="1"/>
  <c r="AC3132" i="12" s="1"/>
  <c r="AD3132" i="12" s="1"/>
  <c r="S3294" i="12"/>
  <c r="T3294" i="12" s="1"/>
  <c r="AB3294" i="12" s="1"/>
  <c r="AC3294" i="12" s="1"/>
  <c r="AD3294" i="12" s="1"/>
  <c r="S3311" i="12"/>
  <c r="T3311" i="12" s="1"/>
  <c r="AB3311" i="12" s="1"/>
  <c r="S3535" i="12"/>
  <c r="T3535" i="12" s="1"/>
  <c r="AB3535" i="12" s="1"/>
  <c r="S3454" i="12"/>
  <c r="T3454" i="12" s="1"/>
  <c r="AB3454" i="12" s="1"/>
  <c r="AC3454" i="12" s="1"/>
  <c r="AD3454" i="12" s="1"/>
  <c r="S3888" i="12"/>
  <c r="T3888" i="12" s="1"/>
  <c r="AB3888" i="12" s="1"/>
  <c r="S3889" i="12"/>
  <c r="T3889" i="12" s="1"/>
  <c r="AB3889" i="12" s="1"/>
  <c r="AC3889" i="12" s="1"/>
  <c r="AD3889" i="12" s="1"/>
  <c r="S3770" i="12"/>
  <c r="T3770" i="12" s="1"/>
  <c r="AB3770" i="12" s="1"/>
  <c r="S3687" i="12"/>
  <c r="T3687" i="12" s="1"/>
  <c r="AB3687" i="12" s="1"/>
  <c r="AC3687" i="12" s="1"/>
  <c r="AD3687" i="12" s="1"/>
  <c r="S3702" i="12"/>
  <c r="T3702" i="12" s="1"/>
  <c r="AB3702" i="12" s="1"/>
  <c r="AC3702" i="12" s="1"/>
  <c r="AD3702" i="12" s="1"/>
  <c r="S3744" i="12"/>
  <c r="T3744" i="12" s="1"/>
  <c r="AB3744" i="12" s="1"/>
  <c r="AC3744" i="12" s="1"/>
  <c r="AD3744" i="12" s="1"/>
  <c r="S3658" i="12"/>
  <c r="T3658" i="12" s="1"/>
  <c r="AB3658" i="12" s="1"/>
  <c r="AC3658" i="12" s="1"/>
  <c r="AD3658" i="12" s="1"/>
  <c r="S3545" i="12"/>
  <c r="T3545" i="12" s="1"/>
  <c r="AB3545" i="12" s="1"/>
  <c r="AC3545" i="12" s="1"/>
  <c r="AD3545" i="12" s="1"/>
  <c r="S3401" i="12"/>
  <c r="T3401" i="12" s="1"/>
  <c r="AB3401" i="12" s="1"/>
  <c r="AC3401" i="12" s="1"/>
  <c r="AD3401" i="12" s="1"/>
  <c r="S3531" i="12"/>
  <c r="T3531" i="12" s="1"/>
  <c r="AB3531" i="12" s="1"/>
  <c r="AC3531" i="12" s="1"/>
  <c r="AD3531" i="12" s="1"/>
  <c r="S3651" i="12"/>
  <c r="T3651" i="12" s="1"/>
  <c r="AB3651" i="12" s="1"/>
  <c r="AC3651" i="12" s="1"/>
  <c r="AD3651" i="12" s="1"/>
  <c r="S3496" i="12"/>
  <c r="T3496" i="12" s="1"/>
  <c r="AB3496" i="12" s="1"/>
  <c r="AC3496" i="12" s="1"/>
  <c r="AD3496" i="12" s="1"/>
  <c r="S3487" i="12"/>
  <c r="T3487" i="12" s="1"/>
  <c r="AB3487" i="12" s="1"/>
  <c r="AC3487" i="12" s="1"/>
  <c r="AD3487" i="12" s="1"/>
  <c r="S3620" i="12"/>
  <c r="T3620" i="12" s="1"/>
  <c r="AB3620" i="12" s="1"/>
  <c r="AC3620" i="12" s="1"/>
  <c r="AD3620" i="12" s="1"/>
  <c r="S3520" i="12"/>
  <c r="T3520" i="12" s="1"/>
  <c r="AB3520" i="12" s="1"/>
  <c r="AC3520" i="12" s="1"/>
  <c r="AD3520" i="12" s="1"/>
  <c r="S3376" i="12"/>
  <c r="T3376" i="12" s="1"/>
  <c r="AB3376" i="12" s="1"/>
  <c r="AC3376" i="12" s="1"/>
  <c r="AD3376" i="12" s="1"/>
  <c r="S3145" i="12"/>
  <c r="T3145" i="12" s="1"/>
  <c r="AB3145" i="12" s="1"/>
  <c r="AC3145" i="12" s="1"/>
  <c r="AD3145" i="12" s="1"/>
  <c r="S3170" i="12"/>
  <c r="T3170" i="12" s="1"/>
  <c r="AB3170" i="12" s="1"/>
  <c r="AC3170" i="12" s="1"/>
  <c r="AD3170" i="12" s="1"/>
  <c r="S3381" i="12"/>
  <c r="T3381" i="12" s="1"/>
  <c r="AB3381" i="12" s="1"/>
  <c r="AC3381" i="12" s="1"/>
  <c r="AD3381" i="12" s="1"/>
  <c r="S3197" i="12"/>
  <c r="T3197" i="12" s="1"/>
  <c r="AB3197" i="12" s="1"/>
  <c r="AC3197" i="12" s="1"/>
  <c r="AD3197" i="12" s="1"/>
  <c r="S3168" i="12"/>
  <c r="T3168" i="12" s="1"/>
  <c r="AB3168" i="12" s="1"/>
  <c r="AC3168" i="12" s="1"/>
  <c r="AD3168" i="12" s="1"/>
  <c r="S3291" i="12"/>
  <c r="T3291" i="12" s="1"/>
  <c r="AB3291" i="12" s="1"/>
  <c r="AC3291" i="12" s="1"/>
  <c r="AD3291" i="12" s="1"/>
  <c r="S2984" i="12"/>
  <c r="T2984" i="12" s="1"/>
  <c r="AB2984" i="12" s="1"/>
  <c r="AC2984" i="12" s="1"/>
  <c r="AD2984" i="12" s="1"/>
  <c r="S3130" i="12"/>
  <c r="T3130" i="12" s="1"/>
  <c r="AB3130" i="12" s="1"/>
  <c r="AC3130" i="12" s="1"/>
  <c r="AD3130" i="12" s="1"/>
  <c r="S3041" i="12"/>
  <c r="T3041" i="12" s="1"/>
  <c r="AB3041" i="12" s="1"/>
  <c r="AC3041" i="12" s="1"/>
  <c r="AD3041" i="12" s="1"/>
  <c r="S2920" i="12"/>
  <c r="T2920" i="12" s="1"/>
  <c r="AB2920" i="12" s="1"/>
  <c r="AC2920" i="12" s="1"/>
  <c r="AD2920" i="12" s="1"/>
  <c r="S3008" i="12"/>
  <c r="T3008" i="12" s="1"/>
  <c r="AB3008" i="12" s="1"/>
  <c r="AC3008" i="12" s="1"/>
  <c r="AD3008" i="12" s="1"/>
  <c r="S3101" i="12"/>
  <c r="T3101" i="12" s="1"/>
  <c r="AB3101" i="12" s="1"/>
  <c r="AC3101" i="12" s="1"/>
  <c r="AD3101" i="12" s="1"/>
  <c r="S3019" i="12"/>
  <c r="T3019" i="12" s="1"/>
  <c r="AB3019" i="12" s="1"/>
  <c r="AC3019" i="12" s="1"/>
  <c r="AD3019" i="12" s="1"/>
  <c r="S3021" i="12"/>
  <c r="T3021" i="12" s="1"/>
  <c r="AB3021" i="12" s="1"/>
  <c r="AC3021" i="12" s="1"/>
  <c r="AD3021" i="12" s="1"/>
  <c r="S2939" i="12"/>
  <c r="T2939" i="12" s="1"/>
  <c r="AB2939" i="12" s="1"/>
  <c r="AC2939" i="12" s="1"/>
  <c r="AD2939" i="12" s="1"/>
  <c r="S2927" i="12"/>
  <c r="T2927" i="12" s="1"/>
  <c r="AB2927" i="12" s="1"/>
  <c r="AC2927" i="12" s="1"/>
  <c r="AD2927" i="12" s="1"/>
  <c r="S3015" i="12"/>
  <c r="T3015" i="12" s="1"/>
  <c r="AB3015" i="12" s="1"/>
  <c r="AC3015" i="12" s="1"/>
  <c r="AD3015" i="12" s="1"/>
  <c r="S3111" i="12"/>
  <c r="T3111" i="12" s="1"/>
  <c r="AB3111" i="12" s="1"/>
  <c r="AC3111" i="12" s="1"/>
  <c r="AD3111" i="12" s="1"/>
  <c r="S2872" i="12"/>
  <c r="T2872" i="12" s="1"/>
  <c r="AB2872" i="12" s="1"/>
  <c r="AC2872" i="12" s="1"/>
  <c r="AD2872" i="12" s="1"/>
  <c r="S2785" i="12"/>
  <c r="T2785" i="12" s="1"/>
  <c r="AB2785" i="12" s="1"/>
  <c r="AC2785" i="12" s="1"/>
  <c r="AD2785" i="12" s="1"/>
  <c r="S2828" i="12"/>
  <c r="T2828" i="12" s="1"/>
  <c r="AB2828" i="12" s="1"/>
  <c r="AC2828" i="12" s="1"/>
  <c r="AD2828" i="12" s="1"/>
  <c r="S3050" i="12"/>
  <c r="T3050" i="12" s="1"/>
  <c r="AB3050" i="12" s="1"/>
  <c r="S2668" i="12"/>
  <c r="T2668" i="12" s="1"/>
  <c r="AB2668" i="12" s="1"/>
  <c r="AC2668" i="12" s="1"/>
  <c r="AD2668" i="12" s="1"/>
  <c r="S2767" i="12"/>
  <c r="T2767" i="12" s="1"/>
  <c r="AB2767" i="12" s="1"/>
  <c r="AC2767" i="12" s="1"/>
  <c r="AD2767" i="12" s="1"/>
  <c r="S2878" i="12"/>
  <c r="T2878" i="12" s="1"/>
  <c r="AB2878" i="12" s="1"/>
  <c r="S2834" i="12"/>
  <c r="T2834" i="12" s="1"/>
  <c r="AB2834" i="12" s="1"/>
  <c r="S2810" i="12"/>
  <c r="T2810" i="12" s="1"/>
  <c r="AB2810" i="12" s="1"/>
  <c r="S2654" i="12"/>
  <c r="T2654" i="12" s="1"/>
  <c r="AB2654" i="12" s="1"/>
  <c r="AC2654" i="12" s="1"/>
  <c r="AD2654" i="12" s="1"/>
  <c r="S2733" i="12"/>
  <c r="T2733" i="12" s="1"/>
  <c r="AB2733" i="12" s="1"/>
  <c r="AC2733" i="12" s="1"/>
  <c r="AD2733" i="12" s="1"/>
  <c r="S2750" i="12"/>
  <c r="T2750" i="12" s="1"/>
  <c r="AB2750" i="12" s="1"/>
  <c r="AC2750" i="12" s="1"/>
  <c r="AD2750" i="12" s="1"/>
  <c r="S2555" i="12"/>
  <c r="T2555" i="12" s="1"/>
  <c r="AB2555" i="12" s="1"/>
  <c r="AC2555" i="12" s="1"/>
  <c r="AD2555" i="12" s="1"/>
  <c r="S2642" i="12"/>
  <c r="T2642" i="12" s="1"/>
  <c r="AB2642" i="12" s="1"/>
  <c r="AC2642" i="12" s="1"/>
  <c r="AD2642" i="12" s="1"/>
  <c r="S2530" i="12"/>
  <c r="T2530" i="12" s="1"/>
  <c r="AB2530" i="12" s="1"/>
  <c r="AC2530" i="12" s="1"/>
  <c r="AD2530" i="12" s="1"/>
  <c r="S2611" i="12"/>
  <c r="T2611" i="12" s="1"/>
  <c r="AB2611" i="12" s="1"/>
  <c r="AC2611" i="12" s="1"/>
  <c r="AD2611" i="12" s="1"/>
  <c r="S2576" i="12"/>
  <c r="T2576" i="12" s="1"/>
  <c r="AB2576" i="12" s="1"/>
  <c r="AC2576" i="12" s="1"/>
  <c r="AD2576" i="12" s="1"/>
  <c r="S2585" i="12"/>
  <c r="T2585" i="12" s="1"/>
  <c r="AB2585" i="12" s="1"/>
  <c r="AC2585" i="12" s="1"/>
  <c r="AD2585" i="12" s="1"/>
  <c r="S2536" i="12"/>
  <c r="T2536" i="12" s="1"/>
  <c r="AB2536" i="12" s="1"/>
  <c r="AC2536" i="12" s="1"/>
  <c r="AD2536" i="12" s="1"/>
  <c r="S2491" i="12"/>
  <c r="T2491" i="12" s="1"/>
  <c r="AB2491" i="12" s="1"/>
  <c r="AC2491" i="12" s="1"/>
  <c r="AD2491" i="12" s="1"/>
  <c r="S2439" i="12"/>
  <c r="T2439" i="12" s="1"/>
  <c r="AB2439" i="12" s="1"/>
  <c r="AC2439" i="12" s="1"/>
  <c r="AD2439" i="12" s="1"/>
  <c r="S2456" i="12"/>
  <c r="T2456" i="12" s="1"/>
  <c r="AB2456" i="12" s="1"/>
  <c r="AC2456" i="12" s="1"/>
  <c r="AD2456" i="12" s="1"/>
  <c r="S2461" i="12"/>
  <c r="T2461" i="12" s="1"/>
  <c r="AB2461" i="12" s="1"/>
  <c r="AC2461" i="12" s="1"/>
  <c r="AD2461" i="12" s="1"/>
  <c r="S2568" i="12"/>
  <c r="T2568" i="12" s="1"/>
  <c r="AB2568" i="12" s="1"/>
  <c r="AC2568" i="12" s="1"/>
  <c r="AD2568" i="12" s="1"/>
  <c r="S2457" i="12"/>
  <c r="T2457" i="12" s="1"/>
  <c r="AB2457" i="12" s="1"/>
  <c r="AC2457" i="12" s="1"/>
  <c r="AD2457" i="12" s="1"/>
  <c r="S2229" i="12"/>
  <c r="T2229" i="12" s="1"/>
  <c r="AB2229" i="12" s="1"/>
  <c r="AC2229" i="12" s="1"/>
  <c r="AD2229" i="12" s="1"/>
  <c r="S2294" i="12"/>
  <c r="T2294" i="12" s="1"/>
  <c r="AB2294" i="12" s="1"/>
  <c r="AC2294" i="12" s="1"/>
  <c r="AD2294" i="12" s="1"/>
  <c r="S2357" i="12"/>
  <c r="T2357" i="12" s="1"/>
  <c r="AB2357" i="12" s="1"/>
  <c r="AC2357" i="12" s="1"/>
  <c r="AD2357" i="12" s="1"/>
  <c r="S2301" i="12"/>
  <c r="T2301" i="12" s="1"/>
  <c r="AB2301" i="12" s="1"/>
  <c r="AC2301" i="12" s="1"/>
  <c r="AD2301" i="12" s="1"/>
  <c r="S2273" i="12"/>
  <c r="T2273" i="12" s="1"/>
  <c r="AB2273" i="12" s="1"/>
  <c r="AC2273" i="12" s="1"/>
  <c r="AD2273" i="12" s="1"/>
  <c r="S2373" i="12"/>
  <c r="T2373" i="12" s="1"/>
  <c r="AB2373" i="12" s="1"/>
  <c r="AC2373" i="12" s="1"/>
  <c r="AD2373" i="12" s="1"/>
  <c r="S2372" i="12"/>
  <c r="T2372" i="12" s="1"/>
  <c r="AB2372" i="12" s="1"/>
  <c r="AC2372" i="12" s="1"/>
  <c r="AD2372" i="12" s="1"/>
  <c r="S2319" i="12"/>
  <c r="T2319" i="12" s="1"/>
  <c r="AB2319" i="12" s="1"/>
  <c r="AC2319" i="12" s="1"/>
  <c r="AD2319" i="12" s="1"/>
  <c r="S2171" i="12"/>
  <c r="T2171" i="12" s="1"/>
  <c r="AB2171" i="12" s="1"/>
  <c r="AC2171" i="12" s="1"/>
  <c r="AD2171" i="12" s="1"/>
  <c r="S2192" i="12"/>
  <c r="T2192" i="12" s="1"/>
  <c r="AB2192" i="12" s="1"/>
  <c r="AC2192" i="12" s="1"/>
  <c r="AD2192" i="12" s="1"/>
  <c r="S2145" i="12"/>
  <c r="T2145" i="12" s="1"/>
  <c r="AB2145" i="12" s="1"/>
  <c r="AC2145" i="12" s="1"/>
  <c r="AD2145" i="12" s="1"/>
  <c r="S2179" i="12"/>
  <c r="T2179" i="12" s="1"/>
  <c r="AB2179" i="12" s="1"/>
  <c r="AC2179" i="12" s="1"/>
  <c r="AD2179" i="12" s="1"/>
  <c r="S2175" i="12"/>
  <c r="T2175" i="12" s="1"/>
  <c r="AB2175" i="12" s="1"/>
  <c r="AC2175" i="12" s="1"/>
  <c r="AD2175" i="12" s="1"/>
  <c r="S2242" i="12"/>
  <c r="T2242" i="12" s="1"/>
  <c r="AB2242" i="12" s="1"/>
  <c r="AC2242" i="12" s="1"/>
  <c r="AD2242" i="12" s="1"/>
  <c r="S2237" i="12"/>
  <c r="T2237" i="12" s="1"/>
  <c r="AB2237" i="12" s="1"/>
  <c r="AC2237" i="12" s="1"/>
  <c r="AD2237" i="12" s="1"/>
  <c r="S2097" i="12"/>
  <c r="T2097" i="12" s="1"/>
  <c r="AB2097" i="12" s="1"/>
  <c r="AC2097" i="12" s="1"/>
  <c r="AD2097" i="12" s="1"/>
  <c r="S2019" i="12"/>
  <c r="T2019" i="12" s="1"/>
  <c r="AB2019" i="12" s="1"/>
  <c r="AC2019" i="12" s="1"/>
  <c r="AD2019" i="12" s="1"/>
  <c r="S2125" i="12"/>
  <c r="T2125" i="12" s="1"/>
  <c r="AB2125" i="12" s="1"/>
  <c r="AC2125" i="12" s="1"/>
  <c r="AD2125" i="12" s="1"/>
  <c r="S2116" i="12"/>
  <c r="T2116" i="12" s="1"/>
  <c r="AB2116" i="12" s="1"/>
  <c r="S2143" i="12"/>
  <c r="T2143" i="12" s="1"/>
  <c r="AB2143" i="12" s="1"/>
  <c r="AC2143" i="12" s="1"/>
  <c r="AD2143" i="12" s="1"/>
  <c r="S2140" i="12"/>
  <c r="T2140" i="12" s="1"/>
  <c r="AB2140" i="12" s="1"/>
  <c r="AC2140" i="12" s="1"/>
  <c r="AD2140" i="12" s="1"/>
  <c r="S2162" i="12"/>
  <c r="T2162" i="12" s="1"/>
  <c r="AB2162" i="12" s="1"/>
  <c r="AC2162" i="12" s="1"/>
  <c r="AD2162" i="12" s="1"/>
  <c r="S2167" i="12"/>
  <c r="T2167" i="12" s="1"/>
  <c r="AB2167" i="12" s="1"/>
  <c r="AC2167" i="12" s="1"/>
  <c r="AD2167" i="12" s="1"/>
  <c r="S2018" i="12"/>
  <c r="T2018" i="12" s="1"/>
  <c r="AB2018" i="12" s="1"/>
  <c r="AC2018" i="12" s="1"/>
  <c r="AD2018" i="12" s="1"/>
  <c r="S2093" i="12"/>
  <c r="T2093" i="12" s="1"/>
  <c r="AB2093" i="12" s="1"/>
  <c r="AC2093" i="12" s="1"/>
  <c r="AD2093" i="12" s="1"/>
  <c r="S2061" i="12"/>
  <c r="T2061" i="12" s="1"/>
  <c r="AB2061" i="12" s="1"/>
  <c r="AC2061" i="12" s="1"/>
  <c r="AD2061" i="12" s="1"/>
  <c r="S1947" i="12"/>
  <c r="T1947" i="12" s="1"/>
  <c r="AB1947" i="12" s="1"/>
  <c r="AC1947" i="12" s="1"/>
  <c r="AD1947" i="12" s="1"/>
  <c r="S3912" i="12"/>
  <c r="T3912" i="12" s="1"/>
  <c r="AB3912" i="12" s="1"/>
  <c r="AC3912" i="12" s="1"/>
  <c r="AD3912" i="12" s="1"/>
  <c r="S3866" i="12"/>
  <c r="T3866" i="12" s="1"/>
  <c r="AB3866" i="12" s="1"/>
  <c r="AC3866" i="12" s="1"/>
  <c r="AD3866" i="12" s="1"/>
  <c r="S3662" i="12"/>
  <c r="T3662" i="12" s="1"/>
  <c r="AB3662" i="12" s="1"/>
  <c r="AC3662" i="12" s="1"/>
  <c r="AD3662" i="12" s="1"/>
  <c r="S3763" i="12"/>
  <c r="T3763" i="12" s="1"/>
  <c r="AB3763" i="12" s="1"/>
  <c r="AC3763" i="12" s="1"/>
  <c r="AD3763" i="12" s="1"/>
  <c r="S3654" i="12"/>
  <c r="T3654" i="12" s="1"/>
  <c r="AB3654" i="12" s="1"/>
  <c r="AC3654" i="12" s="1"/>
  <c r="AD3654" i="12" s="1"/>
  <c r="S3704" i="12"/>
  <c r="T3704" i="12" s="1"/>
  <c r="AB3704" i="12" s="1"/>
  <c r="AC3704" i="12" s="1"/>
  <c r="AD3704" i="12" s="1"/>
  <c r="S3507" i="12"/>
  <c r="T3507" i="12" s="1"/>
  <c r="AB3507" i="12" s="1"/>
  <c r="AC3507" i="12" s="1"/>
  <c r="AD3507" i="12" s="1"/>
  <c r="S3456" i="12"/>
  <c r="T3456" i="12" s="1"/>
  <c r="AB3456" i="12" s="1"/>
  <c r="AC3456" i="12" s="1"/>
  <c r="AD3456" i="12" s="1"/>
  <c r="S3558" i="12"/>
  <c r="T3558" i="12" s="1"/>
  <c r="AB3558" i="12" s="1"/>
  <c r="AC3558" i="12" s="1"/>
  <c r="AD3558" i="12" s="1"/>
  <c r="S3576" i="12"/>
  <c r="T3576" i="12" s="1"/>
  <c r="AB3576" i="12" s="1"/>
  <c r="AC3576" i="12" s="1"/>
  <c r="AD3576" i="12" s="1"/>
  <c r="S3464" i="12"/>
  <c r="T3464" i="12" s="1"/>
  <c r="AB3464" i="12" s="1"/>
  <c r="AC3464" i="12" s="1"/>
  <c r="AD3464" i="12" s="1"/>
  <c r="S3641" i="12"/>
  <c r="T3641" i="12" s="1"/>
  <c r="AB3641" i="12" s="1"/>
  <c r="AC3641" i="12" s="1"/>
  <c r="AD3641" i="12" s="1"/>
  <c r="S3562" i="12"/>
  <c r="T3562" i="12" s="1"/>
  <c r="AB3562" i="12" s="1"/>
  <c r="AC3562" i="12" s="1"/>
  <c r="AD3562" i="12" s="1"/>
  <c r="S3429" i="12"/>
  <c r="T3429" i="12" s="1"/>
  <c r="AB3429" i="12" s="1"/>
  <c r="AC3429" i="12" s="1"/>
  <c r="AD3429" i="12" s="1"/>
  <c r="S3360" i="12"/>
  <c r="T3360" i="12" s="1"/>
  <c r="AB3360" i="12" s="1"/>
  <c r="AC3360" i="12" s="1"/>
  <c r="AD3360" i="12" s="1"/>
  <c r="S3300" i="12"/>
  <c r="T3300" i="12" s="1"/>
  <c r="AB3300" i="12" s="1"/>
  <c r="AC3300" i="12" s="1"/>
  <c r="AD3300" i="12" s="1"/>
  <c r="S3210" i="12"/>
  <c r="T3210" i="12" s="1"/>
  <c r="AB3210" i="12" s="1"/>
  <c r="S3325" i="12"/>
  <c r="T3325" i="12" s="1"/>
  <c r="AB3325" i="12" s="1"/>
  <c r="AC3325" i="12" s="1"/>
  <c r="AD3325" i="12" s="1"/>
  <c r="S3393" i="12"/>
  <c r="T3393" i="12" s="1"/>
  <c r="AB3393" i="12" s="1"/>
  <c r="AC3393" i="12" s="1"/>
  <c r="AD3393" i="12" s="1"/>
  <c r="S3165" i="12"/>
  <c r="T3165" i="12" s="1"/>
  <c r="AB3165" i="12" s="1"/>
  <c r="AC3165" i="12" s="1"/>
  <c r="AD3165" i="12" s="1"/>
  <c r="S3233" i="12"/>
  <c r="T3233" i="12" s="1"/>
  <c r="AB3233" i="12" s="1"/>
  <c r="AC3233" i="12" s="1"/>
  <c r="AD3233" i="12" s="1"/>
  <c r="S3150" i="12"/>
  <c r="T3150" i="12" s="1"/>
  <c r="AB3150" i="12" s="1"/>
  <c r="AC3150" i="12" s="1"/>
  <c r="AD3150" i="12" s="1"/>
  <c r="S3352" i="12"/>
  <c r="T3352" i="12" s="1"/>
  <c r="AB3352" i="12" s="1"/>
  <c r="AC3352" i="12" s="1"/>
  <c r="AD3352" i="12" s="1"/>
  <c r="S2926" i="12"/>
  <c r="T2926" i="12" s="1"/>
  <c r="AB2926" i="12" s="1"/>
  <c r="AC2926" i="12" s="1"/>
  <c r="AD2926" i="12" s="1"/>
  <c r="S3083" i="12"/>
  <c r="T3083" i="12" s="1"/>
  <c r="AB3083" i="12" s="1"/>
  <c r="AC3083" i="12" s="1"/>
  <c r="AD3083" i="12" s="1"/>
  <c r="S3034" i="12"/>
  <c r="T3034" i="12" s="1"/>
  <c r="AB3034" i="12" s="1"/>
  <c r="AC3034" i="12" s="1"/>
  <c r="AD3034" i="12" s="1"/>
  <c r="S2896" i="12"/>
  <c r="T2896" i="12" s="1"/>
  <c r="AB2896" i="12" s="1"/>
  <c r="AC2896" i="12" s="1"/>
  <c r="AD2896" i="12" s="1"/>
  <c r="S2948" i="12"/>
  <c r="T2948" i="12" s="1"/>
  <c r="AB2948" i="12" s="1"/>
  <c r="AC2948" i="12" s="1"/>
  <c r="AD2948" i="12" s="1"/>
  <c r="S2945" i="12"/>
  <c r="T2945" i="12" s="1"/>
  <c r="AB2945" i="12" s="1"/>
  <c r="AC2945" i="12" s="1"/>
  <c r="AD2945" i="12" s="1"/>
  <c r="S2961" i="12"/>
  <c r="T2961" i="12" s="1"/>
  <c r="AB2961" i="12" s="1"/>
  <c r="AC2961" i="12" s="1"/>
  <c r="AD2961" i="12" s="1"/>
  <c r="S2801" i="12"/>
  <c r="T2801" i="12" s="1"/>
  <c r="AB2801" i="12" s="1"/>
  <c r="AC2801" i="12" s="1"/>
  <c r="AD2801" i="12" s="1"/>
  <c r="S2991" i="12"/>
  <c r="T2991" i="12" s="1"/>
  <c r="AB2991" i="12" s="1"/>
  <c r="S3069" i="12"/>
  <c r="T3069" i="12" s="1"/>
  <c r="AB3069" i="12" s="1"/>
  <c r="S2915" i="12"/>
  <c r="T2915" i="12" s="1"/>
  <c r="AB2915" i="12" s="1"/>
  <c r="AC2915" i="12" s="1"/>
  <c r="AD2915" i="12" s="1"/>
  <c r="S2962" i="12"/>
  <c r="T2962" i="12" s="1"/>
  <c r="AB2962" i="12" s="1"/>
  <c r="S2792" i="12"/>
  <c r="T2792" i="12" s="1"/>
  <c r="AB2792" i="12" s="1"/>
  <c r="AC2792" i="12" s="1"/>
  <c r="AD2792" i="12" s="1"/>
  <c r="S2874" i="12"/>
  <c r="T2874" i="12" s="1"/>
  <c r="AB2874" i="12" s="1"/>
  <c r="AC2874" i="12" s="1"/>
  <c r="AD2874" i="12" s="1"/>
  <c r="S2844" i="12"/>
  <c r="T2844" i="12" s="1"/>
  <c r="AB2844" i="12" s="1"/>
  <c r="AC2844" i="12" s="1"/>
  <c r="AD2844" i="12" s="1"/>
  <c r="S2800" i="12"/>
  <c r="T2800" i="12" s="1"/>
  <c r="AB2800" i="12" s="1"/>
  <c r="AC2800" i="12" s="1"/>
  <c r="AD2800" i="12" s="1"/>
  <c r="S2806" i="12"/>
  <c r="T2806" i="12" s="1"/>
  <c r="AB2806" i="12" s="1"/>
  <c r="AC2806" i="12" s="1"/>
  <c r="AD2806" i="12" s="1"/>
  <c r="S2860" i="12"/>
  <c r="T2860" i="12" s="1"/>
  <c r="AB2860" i="12" s="1"/>
  <c r="AC2860" i="12" s="1"/>
  <c r="AD2860" i="12" s="1"/>
  <c r="S2835" i="12"/>
  <c r="T2835" i="12" s="1"/>
  <c r="AB2835" i="12" s="1"/>
  <c r="AC2835" i="12" s="1"/>
  <c r="AD2835" i="12" s="1"/>
  <c r="S2659" i="12"/>
  <c r="T2659" i="12" s="1"/>
  <c r="AB2659" i="12" s="1"/>
  <c r="AC2659" i="12" s="1"/>
  <c r="AD2659" i="12" s="1"/>
  <c r="S2658" i="12"/>
  <c r="T2658" i="12" s="1"/>
  <c r="AB2658" i="12" s="1"/>
  <c r="AC2658" i="12" s="1"/>
  <c r="AD2658" i="12" s="1"/>
  <c r="S2592" i="12"/>
  <c r="T2592" i="12" s="1"/>
  <c r="AB2592" i="12" s="1"/>
  <c r="AC2592" i="12" s="1"/>
  <c r="AD2592" i="12" s="1"/>
  <c r="S2725" i="12"/>
  <c r="T2725" i="12" s="1"/>
  <c r="AB2725" i="12" s="1"/>
  <c r="AC2725" i="12" s="1"/>
  <c r="AD2725" i="12" s="1"/>
  <c r="S2648" i="12"/>
  <c r="T2648" i="12" s="1"/>
  <c r="AB2648" i="12" s="1"/>
  <c r="AC2648" i="12" s="1"/>
  <c r="AD2648" i="12" s="1"/>
  <c r="S2593" i="12"/>
  <c r="T2593" i="12" s="1"/>
  <c r="AB2593" i="12" s="1"/>
  <c r="AC2593" i="12" s="1"/>
  <c r="AD2593" i="12" s="1"/>
  <c r="S2619" i="12"/>
  <c r="T2619" i="12" s="1"/>
  <c r="AB2619" i="12" s="1"/>
  <c r="AC2619" i="12" s="1"/>
  <c r="AD2619" i="12" s="1"/>
  <c r="S2529" i="12"/>
  <c r="T2529" i="12" s="1"/>
  <c r="AB2529" i="12" s="1"/>
  <c r="AC2529" i="12" s="1"/>
  <c r="AD2529" i="12" s="1"/>
  <c r="S2565" i="12"/>
  <c r="T2565" i="12" s="1"/>
  <c r="AB2565" i="12" s="1"/>
  <c r="AC2565" i="12" s="1"/>
  <c r="AD2565" i="12" s="1"/>
  <c r="S2540" i="12"/>
  <c r="T2540" i="12" s="1"/>
  <c r="AB2540" i="12" s="1"/>
  <c r="AC2540" i="12" s="1"/>
  <c r="AD2540" i="12" s="1"/>
  <c r="S2508" i="12"/>
  <c r="T2508" i="12" s="1"/>
  <c r="AB2508" i="12" s="1"/>
  <c r="AC2508" i="12" s="1"/>
  <c r="AD2508" i="12" s="1"/>
  <c r="S2496" i="12"/>
  <c r="T2496" i="12" s="1"/>
  <c r="AB2496" i="12" s="1"/>
  <c r="AC2496" i="12" s="1"/>
  <c r="AD2496" i="12" s="1"/>
  <c r="S2624" i="12"/>
  <c r="T2624" i="12" s="1"/>
  <c r="AB2624" i="12" s="1"/>
  <c r="AC2624" i="12" s="1"/>
  <c r="AD2624" i="12" s="1"/>
  <c r="S2477" i="12"/>
  <c r="T2477" i="12" s="1"/>
  <c r="AB2477" i="12" s="1"/>
  <c r="AC2477" i="12" s="1"/>
  <c r="AD2477" i="12" s="1"/>
  <c r="S2613" i="12"/>
  <c r="T2613" i="12" s="1"/>
  <c r="AB2613" i="12" s="1"/>
  <c r="S2489" i="12"/>
  <c r="T2489" i="12" s="1"/>
  <c r="AB2489" i="12" s="1"/>
  <c r="AC2489" i="12" s="1"/>
  <c r="AD2489" i="12" s="1"/>
  <c r="S2396" i="12"/>
  <c r="T2396" i="12" s="1"/>
  <c r="AB2396" i="12" s="1"/>
  <c r="AC2396" i="12" s="1"/>
  <c r="AD2396" i="12" s="1"/>
  <c r="S2333" i="12"/>
  <c r="T2333" i="12" s="1"/>
  <c r="AB2333" i="12" s="1"/>
  <c r="AC2333" i="12" s="1"/>
  <c r="AD2333" i="12" s="1"/>
  <c r="S2472" i="12"/>
  <c r="T2472" i="12" s="1"/>
  <c r="AB2472" i="12" s="1"/>
  <c r="AC2472" i="12" s="1"/>
  <c r="AD2472" i="12" s="1"/>
  <c r="S2363" i="12"/>
  <c r="T2363" i="12" s="1"/>
  <c r="AB2363" i="12" s="1"/>
  <c r="AC2363" i="12" s="1"/>
  <c r="AD2363" i="12" s="1"/>
  <c r="S2200" i="12"/>
  <c r="T2200" i="12" s="1"/>
  <c r="AB2200" i="12" s="1"/>
  <c r="AC2200" i="12" s="1"/>
  <c r="AD2200" i="12" s="1"/>
  <c r="S2388" i="12"/>
  <c r="T2388" i="12" s="1"/>
  <c r="AB2388" i="12" s="1"/>
  <c r="AC2388" i="12" s="1"/>
  <c r="AD2388" i="12" s="1"/>
  <c r="S2346" i="12"/>
  <c r="T2346" i="12" s="1"/>
  <c r="AB2346" i="12" s="1"/>
  <c r="AC2346" i="12" s="1"/>
  <c r="AD2346" i="12" s="1"/>
  <c r="S2329" i="12"/>
  <c r="T2329" i="12" s="1"/>
  <c r="AB2329" i="12" s="1"/>
  <c r="AC2329" i="12" s="1"/>
  <c r="AD2329" i="12" s="1"/>
  <c r="S2303" i="12"/>
  <c r="T2303" i="12" s="1"/>
  <c r="AB2303" i="12" s="1"/>
  <c r="AC2303" i="12" s="1"/>
  <c r="AD2303" i="12" s="1"/>
  <c r="S2228" i="12"/>
  <c r="T2228" i="12" s="1"/>
  <c r="AB2228" i="12" s="1"/>
  <c r="AC2228" i="12" s="1"/>
  <c r="AD2228" i="12" s="1"/>
  <c r="S2106" i="12"/>
  <c r="T2106" i="12" s="1"/>
  <c r="AB2106" i="12" s="1"/>
  <c r="AC2106" i="12" s="1"/>
  <c r="AD2106" i="12" s="1"/>
  <c r="S2310" i="12"/>
  <c r="T2310" i="12" s="1"/>
  <c r="AB2310" i="12" s="1"/>
  <c r="AC2310" i="12" s="1"/>
  <c r="AD2310" i="12" s="1"/>
  <c r="S2058" i="12"/>
  <c r="T2058" i="12" s="1"/>
  <c r="AB2058" i="12" s="1"/>
  <c r="AC2058" i="12" s="1"/>
  <c r="AD2058" i="12" s="1"/>
  <c r="S2219" i="12"/>
  <c r="T2219" i="12" s="1"/>
  <c r="AB2219" i="12" s="1"/>
  <c r="S2211" i="12"/>
  <c r="T2211" i="12" s="1"/>
  <c r="AB2211" i="12" s="1"/>
  <c r="S2067" i="12"/>
  <c r="T2067" i="12" s="1"/>
  <c r="AB2067" i="12" s="1"/>
  <c r="AC2067" i="12" s="1"/>
  <c r="AD2067" i="12" s="1"/>
  <c r="S2127" i="12"/>
  <c r="T2127" i="12" s="1"/>
  <c r="AB2127" i="12" s="1"/>
  <c r="S2084" i="12"/>
  <c r="T2084" i="12" s="1"/>
  <c r="AB2084" i="12" s="1"/>
  <c r="AC2084" i="12" s="1"/>
  <c r="AD2084" i="12" s="1"/>
  <c r="S2121" i="12"/>
  <c r="T2121" i="12" s="1"/>
  <c r="AB2121" i="12" s="1"/>
  <c r="AC2121" i="12" s="1"/>
  <c r="AD2121" i="12" s="1"/>
  <c r="S2118" i="12"/>
  <c r="T2118" i="12" s="1"/>
  <c r="AB2118" i="12" s="1"/>
  <c r="AC2118" i="12" s="1"/>
  <c r="AD2118" i="12" s="1"/>
  <c r="S2098" i="12"/>
  <c r="T2098" i="12" s="1"/>
  <c r="AB2098" i="12" s="1"/>
  <c r="AC2098" i="12" s="1"/>
  <c r="AD2098" i="12" s="1"/>
  <c r="S2080" i="12"/>
  <c r="T2080" i="12" s="1"/>
  <c r="AB2080" i="12" s="1"/>
  <c r="AC2080" i="12" s="1"/>
  <c r="AD2080" i="12" s="1"/>
  <c r="S2124" i="12"/>
  <c r="T2124" i="12" s="1"/>
  <c r="AB2124" i="12" s="1"/>
  <c r="AC2124" i="12" s="1"/>
  <c r="AD2124" i="12" s="1"/>
  <c r="S1907" i="12"/>
  <c r="T1907" i="12" s="1"/>
  <c r="AB1907" i="12" s="1"/>
  <c r="AC1907" i="12" s="1"/>
  <c r="AD1907" i="12" s="1"/>
  <c r="S2068" i="12"/>
  <c r="T2068" i="12" s="1"/>
  <c r="AB2068" i="12" s="1"/>
  <c r="AC2068" i="12" s="1"/>
  <c r="AD2068" i="12" s="1"/>
  <c r="S2103" i="12"/>
  <c r="T2103" i="12" s="1"/>
  <c r="AB2103" i="12" s="1"/>
  <c r="AC2103" i="12" s="1"/>
  <c r="AD2103" i="12" s="1"/>
  <c r="S2017" i="12"/>
  <c r="T2017" i="12" s="1"/>
  <c r="AB2017" i="12" s="1"/>
  <c r="AC2017" i="12" s="1"/>
  <c r="AD2017" i="12" s="1"/>
  <c r="S3891" i="12"/>
  <c r="T3891" i="12" s="1"/>
  <c r="AB3891" i="12" s="1"/>
  <c r="AC3891" i="12" s="1"/>
  <c r="AD3891" i="12" s="1"/>
  <c r="S3703" i="12"/>
  <c r="T3703" i="12" s="1"/>
  <c r="AB3703" i="12" s="1"/>
  <c r="AC3703" i="12" s="1"/>
  <c r="AD3703" i="12" s="1"/>
  <c r="S3869" i="12"/>
  <c r="T3869" i="12" s="1"/>
  <c r="AB3869" i="12" s="1"/>
  <c r="AC3869" i="12" s="1"/>
  <c r="AD3869" i="12" s="1"/>
  <c r="S3767" i="12"/>
  <c r="T3767" i="12" s="1"/>
  <c r="AB3767" i="12" s="1"/>
  <c r="AC3767" i="12" s="1"/>
  <c r="AD3767" i="12" s="1"/>
  <c r="S3745" i="12"/>
  <c r="T3745" i="12" s="1"/>
  <c r="AB3745" i="12" s="1"/>
  <c r="AC3745" i="12" s="1"/>
  <c r="AD3745" i="12" s="1"/>
  <c r="S3628" i="12"/>
  <c r="T3628" i="12" s="1"/>
  <c r="AB3628" i="12" s="1"/>
  <c r="AC3628" i="12" s="1"/>
  <c r="AD3628" i="12" s="1"/>
  <c r="S3664" i="12"/>
  <c r="T3664" i="12" s="1"/>
  <c r="AB3664" i="12" s="1"/>
  <c r="S3518" i="12"/>
  <c r="T3518" i="12" s="1"/>
  <c r="AB3518" i="12" s="1"/>
  <c r="AC3518" i="12" s="1"/>
  <c r="AD3518" i="12" s="1"/>
  <c r="S3501" i="12"/>
  <c r="T3501" i="12" s="1"/>
  <c r="AB3501" i="12" s="1"/>
  <c r="S3638" i="12"/>
  <c r="T3638" i="12" s="1"/>
  <c r="AB3638" i="12" s="1"/>
  <c r="AC3638" i="12" s="1"/>
  <c r="AD3638" i="12" s="1"/>
  <c r="S3467" i="12"/>
  <c r="T3467" i="12" s="1"/>
  <c r="AB3467" i="12" s="1"/>
  <c r="S3433" i="12"/>
  <c r="T3433" i="12" s="1"/>
  <c r="AB3433" i="12" s="1"/>
  <c r="AC3433" i="12" s="1"/>
  <c r="AD3433" i="12" s="1"/>
  <c r="S3609" i="12"/>
  <c r="T3609" i="12" s="1"/>
  <c r="AB3609" i="12" s="1"/>
  <c r="AC3609" i="12" s="1"/>
  <c r="AD3609" i="12" s="1"/>
  <c r="S3613" i="12"/>
  <c r="T3613" i="12" s="1"/>
  <c r="AB3613" i="12" s="1"/>
  <c r="AC3613" i="12" s="1"/>
  <c r="AD3613" i="12" s="1"/>
  <c r="S3227" i="12"/>
  <c r="T3227" i="12" s="1"/>
  <c r="AB3227" i="12" s="1"/>
  <c r="AC3227" i="12" s="1"/>
  <c r="AD3227" i="12" s="1"/>
  <c r="S3351" i="12"/>
  <c r="T3351" i="12" s="1"/>
  <c r="AB3351" i="12" s="1"/>
  <c r="AC3351" i="12" s="1"/>
  <c r="AD3351" i="12" s="1"/>
  <c r="S3182" i="12"/>
  <c r="T3182" i="12" s="1"/>
  <c r="AB3182" i="12" s="1"/>
  <c r="AC3182" i="12" s="1"/>
  <c r="AD3182" i="12" s="1"/>
  <c r="S3243" i="12"/>
  <c r="T3243" i="12" s="1"/>
  <c r="AB3243" i="12" s="1"/>
  <c r="AC3243" i="12" s="1"/>
  <c r="AD3243" i="12" s="1"/>
  <c r="S3171" i="12"/>
  <c r="T3171" i="12" s="1"/>
  <c r="AB3171" i="12" s="1"/>
  <c r="AC3171" i="12" s="1"/>
  <c r="AD3171" i="12" s="1"/>
  <c r="S3272" i="12"/>
  <c r="T3272" i="12" s="1"/>
  <c r="AB3272" i="12" s="1"/>
  <c r="AC3272" i="12" s="1"/>
  <c r="AD3272" i="12" s="1"/>
  <c r="S3362" i="12"/>
  <c r="T3362" i="12" s="1"/>
  <c r="AB3362" i="12" s="1"/>
  <c r="AC3362" i="12" s="1"/>
  <c r="AD3362" i="12" s="1"/>
  <c r="S3223" i="12"/>
  <c r="T3223" i="12" s="1"/>
  <c r="AB3223" i="12" s="1"/>
  <c r="AC3223" i="12" s="1"/>
  <c r="AD3223" i="12" s="1"/>
  <c r="S2994" i="12"/>
  <c r="T2994" i="12" s="1"/>
  <c r="AB2994" i="12" s="1"/>
  <c r="AC2994" i="12" s="1"/>
  <c r="AD2994" i="12" s="1"/>
  <c r="S3051" i="12"/>
  <c r="T3051" i="12" s="1"/>
  <c r="AB3051" i="12" s="1"/>
  <c r="AC3051" i="12" s="1"/>
  <c r="AD3051" i="12" s="1"/>
  <c r="S3058" i="12"/>
  <c r="T3058" i="12" s="1"/>
  <c r="AB3058" i="12" s="1"/>
  <c r="AC3058" i="12" s="1"/>
  <c r="AD3058" i="12" s="1"/>
  <c r="S2899" i="12"/>
  <c r="T2899" i="12" s="1"/>
  <c r="AB2899" i="12" s="1"/>
  <c r="AC2899" i="12" s="1"/>
  <c r="AD2899" i="12" s="1"/>
  <c r="S3100" i="12"/>
  <c r="T3100" i="12" s="1"/>
  <c r="AB3100" i="12" s="1"/>
  <c r="S3113" i="12"/>
  <c r="T3113" i="12" s="1"/>
  <c r="AB3113" i="12" s="1"/>
  <c r="AC3113" i="12" s="1"/>
  <c r="AD3113" i="12" s="1"/>
  <c r="S2895" i="12"/>
  <c r="T2895" i="12" s="1"/>
  <c r="AB2895" i="12" s="1"/>
  <c r="AC2895" i="12" s="1"/>
  <c r="AD2895" i="12" s="1"/>
  <c r="S2950" i="12"/>
  <c r="T2950" i="12" s="1"/>
  <c r="AB2950" i="12" s="1"/>
  <c r="S2922" i="12"/>
  <c r="T2922" i="12" s="1"/>
  <c r="AB2922" i="12" s="1"/>
  <c r="AC2922" i="12" s="1"/>
  <c r="AD2922" i="12" s="1"/>
  <c r="S2957" i="12"/>
  <c r="T2957" i="12" s="1"/>
  <c r="AB2957" i="12" s="1"/>
  <c r="AC2957" i="12" s="1"/>
  <c r="AD2957" i="12" s="1"/>
  <c r="S3055" i="12"/>
  <c r="T3055" i="12" s="1"/>
  <c r="AB3055" i="12" s="1"/>
  <c r="AC3055" i="12" s="1"/>
  <c r="AD3055" i="12" s="1"/>
  <c r="S2971" i="12"/>
  <c r="T2971" i="12" s="1"/>
  <c r="AB2971" i="12" s="1"/>
  <c r="AC2971" i="12" s="1"/>
  <c r="AD2971" i="12" s="1"/>
  <c r="S2876" i="12"/>
  <c r="T2876" i="12" s="1"/>
  <c r="AB2876" i="12" s="1"/>
  <c r="AC2876" i="12" s="1"/>
  <c r="AD2876" i="12" s="1"/>
  <c r="S2964" i="12"/>
  <c r="T2964" i="12" s="1"/>
  <c r="AB2964" i="12" s="1"/>
  <c r="AC2964" i="12" s="1"/>
  <c r="AD2964" i="12" s="1"/>
  <c r="S2781" i="12"/>
  <c r="T2781" i="12" s="1"/>
  <c r="AB2781" i="12" s="1"/>
  <c r="AC2781" i="12" s="1"/>
  <c r="AD2781" i="12" s="1"/>
  <c r="S2829" i="12"/>
  <c r="T2829" i="12" s="1"/>
  <c r="AB2829" i="12" s="1"/>
  <c r="AC2829" i="12" s="1"/>
  <c r="AD2829" i="12" s="1"/>
  <c r="S2787" i="12"/>
  <c r="T2787" i="12" s="1"/>
  <c r="AB2787" i="12" s="1"/>
  <c r="AC2787" i="12" s="1"/>
  <c r="AD2787" i="12" s="1"/>
  <c r="S2677" i="12"/>
  <c r="T2677" i="12" s="1"/>
  <c r="AB2677" i="12" s="1"/>
  <c r="AC2677" i="12" s="1"/>
  <c r="AD2677" i="12" s="1"/>
  <c r="S2846" i="12"/>
  <c r="T2846" i="12" s="1"/>
  <c r="AB2846" i="12" s="1"/>
  <c r="AC2846" i="12" s="1"/>
  <c r="AD2846" i="12" s="1"/>
  <c r="S2855" i="12"/>
  <c r="T2855" i="12" s="1"/>
  <c r="AB2855" i="12" s="1"/>
  <c r="AC2855" i="12" s="1"/>
  <c r="AD2855" i="12" s="1"/>
  <c r="S2656" i="12"/>
  <c r="T2656" i="12" s="1"/>
  <c r="AB2656" i="12" s="1"/>
  <c r="AC2656" i="12" s="1"/>
  <c r="AD2656" i="12" s="1"/>
  <c r="S2643" i="12"/>
  <c r="T2643" i="12" s="1"/>
  <c r="AB2643" i="12" s="1"/>
  <c r="AC2643" i="12" s="1"/>
  <c r="AD2643" i="12" s="1"/>
  <c r="S3887" i="12"/>
  <c r="T3887" i="12" s="1"/>
  <c r="AB3887" i="12" s="1"/>
  <c r="AC3887" i="12" s="1"/>
  <c r="AD3887" i="12" s="1"/>
  <c r="S3760" i="12"/>
  <c r="T3760" i="12" s="1"/>
  <c r="AB3760" i="12" s="1"/>
  <c r="S3832" i="12"/>
  <c r="T3832" i="12" s="1"/>
  <c r="AB3832" i="12" s="1"/>
  <c r="S3731" i="12"/>
  <c r="T3731" i="12" s="1"/>
  <c r="AB3731" i="12" s="1"/>
  <c r="AC3731" i="12" s="1"/>
  <c r="AD3731" i="12" s="1"/>
  <c r="S3816" i="12"/>
  <c r="T3816" i="12" s="1"/>
  <c r="AB3816" i="12" s="1"/>
  <c r="AC3816" i="12" s="1"/>
  <c r="AD3816" i="12" s="1"/>
  <c r="S3615" i="12"/>
  <c r="T3615" i="12" s="1"/>
  <c r="AB3615" i="12" s="1"/>
  <c r="AC3615" i="12" s="1"/>
  <c r="AD3615" i="12" s="1"/>
  <c r="S3491" i="12"/>
  <c r="T3491" i="12" s="1"/>
  <c r="AB3491" i="12" s="1"/>
  <c r="AC3491" i="12" s="1"/>
  <c r="AD3491" i="12" s="1"/>
  <c r="S3584" i="12"/>
  <c r="T3584" i="12" s="1"/>
  <c r="AB3584" i="12" s="1"/>
  <c r="S3444" i="12"/>
  <c r="T3444" i="12" s="1"/>
  <c r="AB3444" i="12" s="1"/>
  <c r="AC3444" i="12" s="1"/>
  <c r="AD3444" i="12" s="1"/>
  <c r="S3453" i="12"/>
  <c r="T3453" i="12" s="1"/>
  <c r="AB3453" i="12" s="1"/>
  <c r="AC3453" i="12" s="1"/>
  <c r="AD3453" i="12" s="1"/>
  <c r="S3517" i="12"/>
  <c r="T3517" i="12" s="1"/>
  <c r="AB3517" i="12" s="1"/>
  <c r="AC3517" i="12" s="1"/>
  <c r="AD3517" i="12" s="1"/>
  <c r="S3458" i="12"/>
  <c r="T3458" i="12" s="1"/>
  <c r="AB3458" i="12" s="1"/>
  <c r="AC3458" i="12" s="1"/>
  <c r="AD3458" i="12" s="1"/>
  <c r="S3417" i="12"/>
  <c r="T3417" i="12" s="1"/>
  <c r="AB3417" i="12" s="1"/>
  <c r="AC3417" i="12" s="1"/>
  <c r="AD3417" i="12" s="1"/>
  <c r="S3525" i="12"/>
  <c r="T3525" i="12" s="1"/>
  <c r="AB3525" i="12" s="1"/>
  <c r="AC3525" i="12" s="1"/>
  <c r="AD3525" i="12" s="1"/>
  <c r="S3315" i="12"/>
  <c r="T3315" i="12" s="1"/>
  <c r="AB3315" i="12" s="1"/>
  <c r="AC3315" i="12" s="1"/>
  <c r="AD3315" i="12" s="1"/>
  <c r="S3331" i="12"/>
  <c r="T3331" i="12" s="1"/>
  <c r="AB3331" i="12" s="1"/>
  <c r="AC3331" i="12" s="1"/>
  <c r="AD3331" i="12" s="1"/>
  <c r="S3347" i="12"/>
  <c r="T3347" i="12" s="1"/>
  <c r="AB3347" i="12" s="1"/>
  <c r="AC3347" i="12" s="1"/>
  <c r="AD3347" i="12" s="1"/>
  <c r="S3238" i="12"/>
  <c r="T3238" i="12" s="1"/>
  <c r="AB3238" i="12" s="1"/>
  <c r="AC3238" i="12" s="1"/>
  <c r="AD3238" i="12" s="1"/>
  <c r="S3212" i="12"/>
  <c r="T3212" i="12" s="1"/>
  <c r="AB3212" i="12" s="1"/>
  <c r="AC3212" i="12" s="1"/>
  <c r="AD3212" i="12" s="1"/>
  <c r="S3263" i="12"/>
  <c r="T3263" i="12" s="1"/>
  <c r="AB3263" i="12" s="1"/>
  <c r="AC3263" i="12" s="1"/>
  <c r="AD3263" i="12" s="1"/>
  <c r="S3276" i="12"/>
  <c r="T3276" i="12" s="1"/>
  <c r="AB3276" i="12" s="1"/>
  <c r="AC3276" i="12" s="1"/>
  <c r="AD3276" i="12" s="1"/>
  <c r="S3216" i="12"/>
  <c r="T3216" i="12" s="1"/>
  <c r="AB3216" i="12" s="1"/>
  <c r="AC3216" i="12" s="1"/>
  <c r="AD3216" i="12" s="1"/>
  <c r="S3358" i="12"/>
  <c r="T3358" i="12" s="1"/>
  <c r="AB3358" i="12" s="1"/>
  <c r="S3251" i="12"/>
  <c r="T3251" i="12" s="1"/>
  <c r="AB3251" i="12" s="1"/>
  <c r="S2956" i="12"/>
  <c r="T2956" i="12" s="1"/>
  <c r="AB2956" i="12" s="1"/>
  <c r="AC2956" i="12" s="1"/>
  <c r="AD2956" i="12" s="1"/>
  <c r="S3061" i="12"/>
  <c r="T3061" i="12" s="1"/>
  <c r="AB3061" i="12" s="1"/>
  <c r="S2997" i="12"/>
  <c r="T2997" i="12" s="1"/>
  <c r="AB2997" i="12" s="1"/>
  <c r="AC2997" i="12" s="1"/>
  <c r="AD2997" i="12" s="1"/>
  <c r="S3056" i="12"/>
  <c r="T3056" i="12" s="1"/>
  <c r="AB3056" i="12" s="1"/>
  <c r="AC3056" i="12" s="1"/>
  <c r="AD3056" i="12" s="1"/>
  <c r="S3108" i="12"/>
  <c r="T3108" i="12" s="1"/>
  <c r="AB3108" i="12" s="1"/>
  <c r="AC3108" i="12" s="1"/>
  <c r="AD3108" i="12" s="1"/>
  <c r="S3032" i="12"/>
  <c r="T3032" i="12" s="1"/>
  <c r="AB3032" i="12" s="1"/>
  <c r="AC3032" i="12" s="1"/>
  <c r="AD3032" i="12" s="1"/>
  <c r="S2982" i="12"/>
  <c r="T2982" i="12" s="1"/>
  <c r="AB2982" i="12" s="1"/>
  <c r="AC2982" i="12" s="1"/>
  <c r="AD2982" i="12" s="1"/>
  <c r="S2811" i="12"/>
  <c r="T2811" i="12" s="1"/>
  <c r="AB2811" i="12" s="1"/>
  <c r="AC2811" i="12" s="1"/>
  <c r="AD2811" i="12" s="1"/>
  <c r="S3103" i="12"/>
  <c r="T3103" i="12" s="1"/>
  <c r="AB3103" i="12" s="1"/>
  <c r="AC3103" i="12" s="1"/>
  <c r="AD3103" i="12" s="1"/>
  <c r="S2802" i="12"/>
  <c r="T2802" i="12" s="1"/>
  <c r="AB2802" i="12" s="1"/>
  <c r="AC2802" i="12" s="1"/>
  <c r="AD2802" i="12" s="1"/>
  <c r="S2819" i="12"/>
  <c r="T2819" i="12" s="1"/>
  <c r="AB2819" i="12" s="1"/>
  <c r="AC2819" i="12" s="1"/>
  <c r="AD2819" i="12" s="1"/>
  <c r="S2936" i="12"/>
  <c r="T2936" i="12" s="1"/>
  <c r="AB2936" i="12" s="1"/>
  <c r="AC2936" i="12" s="1"/>
  <c r="AD2936" i="12" s="1"/>
  <c r="S2866" i="12"/>
  <c r="T2866" i="12" s="1"/>
  <c r="AB2866" i="12" s="1"/>
  <c r="AC2866" i="12" s="1"/>
  <c r="AD2866" i="12" s="1"/>
  <c r="S2770" i="12"/>
  <c r="T2770" i="12" s="1"/>
  <c r="AB2770" i="12" s="1"/>
  <c r="AC2770" i="12" s="1"/>
  <c r="AD2770" i="12" s="1"/>
  <c r="S2674" i="12"/>
  <c r="T2674" i="12" s="1"/>
  <c r="AB2674" i="12" s="1"/>
  <c r="AC2674" i="12" s="1"/>
  <c r="AD2674" i="12" s="1"/>
  <c r="S2722" i="12"/>
  <c r="T2722" i="12" s="1"/>
  <c r="AB2722" i="12" s="1"/>
  <c r="AC2722" i="12" s="1"/>
  <c r="AD2722" i="12" s="1"/>
  <c r="S2817" i="12"/>
  <c r="T2817" i="12" s="1"/>
  <c r="AB2817" i="12" s="1"/>
  <c r="AC2817" i="12" s="1"/>
  <c r="AD2817" i="12" s="1"/>
  <c r="S2833" i="12"/>
  <c r="T2833" i="12" s="1"/>
  <c r="AB2833" i="12" s="1"/>
  <c r="AC2833" i="12" s="1"/>
  <c r="AD2833" i="12" s="1"/>
  <c r="S2655" i="12"/>
  <c r="T2655" i="12" s="1"/>
  <c r="AB2655" i="12" s="1"/>
  <c r="AC2655" i="12" s="1"/>
  <c r="AD2655" i="12" s="1"/>
  <c r="S2702" i="12"/>
  <c r="T2702" i="12" s="1"/>
  <c r="AB2702" i="12" s="1"/>
  <c r="S2666" i="12"/>
  <c r="T2666" i="12" s="1"/>
  <c r="AB2666" i="12" s="1"/>
  <c r="AC2666" i="12" s="1"/>
  <c r="AD2666" i="12" s="1"/>
  <c r="S2691" i="12"/>
  <c r="T2691" i="12" s="1"/>
  <c r="AB2691" i="12" s="1"/>
  <c r="AC2691" i="12" s="1"/>
  <c r="AD2691" i="12" s="1"/>
  <c r="S2685" i="12"/>
  <c r="T2685" i="12" s="1"/>
  <c r="AB2685" i="12" s="1"/>
  <c r="S2539" i="12"/>
  <c r="T2539" i="12" s="1"/>
  <c r="AB2539" i="12" s="1"/>
  <c r="AC2539" i="12" s="1"/>
  <c r="AD2539" i="12" s="1"/>
  <c r="S2551" i="12"/>
  <c r="T2551" i="12" s="1"/>
  <c r="AB2551" i="12" s="1"/>
  <c r="AC2551" i="12" s="1"/>
  <c r="AD2551" i="12" s="1"/>
  <c r="S2547" i="12"/>
  <c r="T2547" i="12" s="1"/>
  <c r="AB2547" i="12" s="1"/>
  <c r="AC2547" i="12" s="1"/>
  <c r="AD2547" i="12" s="1"/>
  <c r="S2532" i="12"/>
  <c r="T2532" i="12" s="1"/>
  <c r="AB2532" i="12" s="1"/>
  <c r="AC2532" i="12" s="1"/>
  <c r="AD2532" i="12" s="1"/>
  <c r="S2711" i="12"/>
  <c r="T2711" i="12" s="1"/>
  <c r="AB2711" i="12" s="1"/>
  <c r="AC2711" i="12" s="1"/>
  <c r="AD2711" i="12" s="1"/>
  <c r="S2476" i="12"/>
  <c r="T2476" i="12" s="1"/>
  <c r="AB2476" i="12" s="1"/>
  <c r="AC2476" i="12" s="1"/>
  <c r="AD2476" i="12" s="1"/>
  <c r="S2419" i="12"/>
  <c r="T2419" i="12" s="1"/>
  <c r="AB2419" i="12" s="1"/>
  <c r="AC2419" i="12" s="1"/>
  <c r="AD2419" i="12" s="1"/>
  <c r="S2535" i="12"/>
  <c r="T2535" i="12" s="1"/>
  <c r="AB2535" i="12" s="1"/>
  <c r="AC2535" i="12" s="1"/>
  <c r="AD2535" i="12" s="1"/>
  <c r="S2601" i="12"/>
  <c r="T2601" i="12" s="1"/>
  <c r="AB2601" i="12" s="1"/>
  <c r="AC2601" i="12" s="1"/>
  <c r="AD2601" i="12" s="1"/>
  <c r="S2495" i="12"/>
  <c r="T2495" i="12" s="1"/>
  <c r="AB2495" i="12" s="1"/>
  <c r="AC2495" i="12" s="1"/>
  <c r="AD2495" i="12" s="1"/>
  <c r="S2244" i="12"/>
  <c r="T2244" i="12" s="1"/>
  <c r="AB2244" i="12" s="1"/>
  <c r="AC2244" i="12" s="1"/>
  <c r="AD2244" i="12" s="1"/>
  <c r="S2486" i="12"/>
  <c r="T2486" i="12" s="1"/>
  <c r="AB2486" i="12" s="1"/>
  <c r="AC2486" i="12" s="1"/>
  <c r="AD2486" i="12" s="1"/>
  <c r="S2306" i="12"/>
  <c r="T2306" i="12" s="1"/>
  <c r="AB2306" i="12" s="1"/>
  <c r="AC2306" i="12" s="1"/>
  <c r="AD2306" i="12" s="1"/>
  <c r="S2420" i="12"/>
  <c r="T2420" i="12" s="1"/>
  <c r="AB2420" i="12" s="1"/>
  <c r="AC2420" i="12" s="1"/>
  <c r="AD2420" i="12" s="1"/>
  <c r="S2318" i="12"/>
  <c r="T2318" i="12" s="1"/>
  <c r="AB2318" i="12" s="1"/>
  <c r="AC2318" i="12" s="1"/>
  <c r="AD2318" i="12" s="1"/>
  <c r="S2376" i="12"/>
  <c r="T2376" i="12" s="1"/>
  <c r="AB2376" i="12" s="1"/>
  <c r="S2384" i="12"/>
  <c r="T2384" i="12" s="1"/>
  <c r="AB2384" i="12" s="1"/>
  <c r="S2336" i="12"/>
  <c r="T2336" i="12" s="1"/>
  <c r="AB2336" i="12" s="1"/>
  <c r="AC2336" i="12" s="1"/>
  <c r="AD2336" i="12" s="1"/>
  <c r="S2364" i="12"/>
  <c r="T2364" i="12" s="1"/>
  <c r="AB2364" i="12" s="1"/>
  <c r="S2399" i="12"/>
  <c r="T2399" i="12" s="1"/>
  <c r="AB2399" i="12" s="1"/>
  <c r="AC2399" i="12" s="1"/>
  <c r="AD2399" i="12" s="1"/>
  <c r="S2215" i="12"/>
  <c r="T2215" i="12" s="1"/>
  <c r="AB2215" i="12" s="1"/>
  <c r="S2198" i="12"/>
  <c r="T2198" i="12" s="1"/>
  <c r="AB2198" i="12" s="1"/>
  <c r="AC2198" i="12" s="1"/>
  <c r="AD2198" i="12" s="1"/>
  <c r="S2183" i="12"/>
  <c r="T2183" i="12" s="1"/>
  <c r="AB2183" i="12" s="1"/>
  <c r="AC2183" i="12" s="1"/>
  <c r="AD2183" i="12" s="1"/>
  <c r="S2141" i="12"/>
  <c r="T2141" i="12" s="1"/>
  <c r="AB2141" i="12" s="1"/>
  <c r="AC2141" i="12" s="1"/>
  <c r="AD2141" i="12" s="1"/>
  <c r="S2236" i="12"/>
  <c r="T2236" i="12" s="1"/>
  <c r="AB2236" i="12" s="1"/>
  <c r="AC2236" i="12" s="1"/>
  <c r="AD2236" i="12" s="1"/>
  <c r="S2194" i="12"/>
  <c r="T2194" i="12" s="1"/>
  <c r="AB2194" i="12" s="1"/>
  <c r="AC2194" i="12" s="1"/>
  <c r="AD2194" i="12" s="1"/>
  <c r="S2177" i="12"/>
  <c r="T2177" i="12" s="1"/>
  <c r="AB2177" i="12" s="1"/>
  <c r="AC2177" i="12" s="1"/>
  <c r="AD2177" i="12" s="1"/>
  <c r="S2197" i="12"/>
  <c r="T2197" i="12" s="1"/>
  <c r="AB2197" i="12" s="1"/>
  <c r="AC2197" i="12" s="1"/>
  <c r="AD2197" i="12" s="1"/>
  <c r="S2280" i="12"/>
  <c r="T2280" i="12" s="1"/>
  <c r="AB2280" i="12" s="1"/>
  <c r="AC2280" i="12" s="1"/>
  <c r="AD2280" i="12" s="1"/>
  <c r="S2147" i="12"/>
  <c r="T2147" i="12" s="1"/>
  <c r="AB2147" i="12" s="1"/>
  <c r="AC2147" i="12" s="1"/>
  <c r="AD2147" i="12" s="1"/>
  <c r="S2085" i="12"/>
  <c r="T2085" i="12" s="1"/>
  <c r="AB2085" i="12" s="1"/>
  <c r="AC2085" i="12" s="1"/>
  <c r="AD2085" i="12" s="1"/>
  <c r="S2108" i="12"/>
  <c r="T2108" i="12" s="1"/>
  <c r="AB2108" i="12" s="1"/>
  <c r="AC2108" i="12" s="1"/>
  <c r="AD2108" i="12" s="1"/>
  <c r="S1825" i="12"/>
  <c r="T1825" i="12" s="1"/>
  <c r="AB1825" i="12" s="1"/>
  <c r="AC1825" i="12" s="1"/>
  <c r="AD1825" i="12" s="1"/>
  <c r="S2073" i="12"/>
  <c r="T2073" i="12" s="1"/>
  <c r="AB2073" i="12" s="1"/>
  <c r="AC2073" i="12" s="1"/>
  <c r="AD2073" i="12" s="1"/>
  <c r="S1962" i="12"/>
  <c r="T1962" i="12" s="1"/>
  <c r="AB1962" i="12" s="1"/>
  <c r="AC1962" i="12" s="1"/>
  <c r="AD1962" i="12" s="1"/>
  <c r="S2027" i="12"/>
  <c r="T2027" i="12" s="1"/>
  <c r="AB2027" i="12" s="1"/>
  <c r="S2078" i="12"/>
  <c r="T2078" i="12" s="1"/>
  <c r="AB2078" i="12" s="1"/>
  <c r="S1929" i="12"/>
  <c r="T1929" i="12" s="1"/>
  <c r="AB1929" i="12" s="1"/>
  <c r="AC1929" i="12" s="1"/>
  <c r="AD1929" i="12" s="1"/>
  <c r="S3890" i="12"/>
  <c r="T3890" i="12" s="1"/>
  <c r="AB3890" i="12" s="1"/>
  <c r="AC3890" i="12" s="1"/>
  <c r="AD3890" i="12" s="1"/>
  <c r="S3706" i="12"/>
  <c r="T3706" i="12" s="1"/>
  <c r="AB3706" i="12" s="1"/>
  <c r="AC3706" i="12" s="1"/>
  <c r="AD3706" i="12" s="1"/>
  <c r="S3757" i="12"/>
  <c r="T3757" i="12" s="1"/>
  <c r="AB3757" i="12" s="1"/>
  <c r="AC3757" i="12" s="1"/>
  <c r="AD3757" i="12" s="1"/>
  <c r="S3833" i="12"/>
  <c r="T3833" i="12" s="1"/>
  <c r="AB3833" i="12" s="1"/>
  <c r="AC3833" i="12" s="1"/>
  <c r="AD3833" i="12" s="1"/>
  <c r="S3682" i="12"/>
  <c r="T3682" i="12" s="1"/>
  <c r="AB3682" i="12" s="1"/>
  <c r="AC3682" i="12" s="1"/>
  <c r="AD3682" i="12" s="1"/>
  <c r="S3781" i="12"/>
  <c r="T3781" i="12" s="1"/>
  <c r="AB3781" i="12" s="1"/>
  <c r="AC3781" i="12" s="1"/>
  <c r="AD3781" i="12" s="1"/>
  <c r="S3385" i="12"/>
  <c r="T3385" i="12" s="1"/>
  <c r="AB3385" i="12" s="1"/>
  <c r="AC3385" i="12" s="1"/>
  <c r="AD3385" i="12" s="1"/>
  <c r="S3595" i="12"/>
  <c r="T3595" i="12" s="1"/>
  <c r="AB3595" i="12" s="1"/>
  <c r="AC3595" i="12" s="1"/>
  <c r="AD3595" i="12" s="1"/>
  <c r="S3541" i="12"/>
  <c r="T3541" i="12" s="1"/>
  <c r="AB3541" i="12" s="1"/>
  <c r="AC3541" i="12" s="1"/>
  <c r="AD3541" i="12" s="1"/>
  <c r="S3618" i="12"/>
  <c r="T3618" i="12" s="1"/>
  <c r="AB3618" i="12" s="1"/>
  <c r="AC3618" i="12" s="1"/>
  <c r="AD3618" i="12" s="1"/>
  <c r="S3459" i="12"/>
  <c r="T3459" i="12" s="1"/>
  <c r="AB3459" i="12" s="1"/>
  <c r="AC3459" i="12" s="1"/>
  <c r="AD3459" i="12" s="1"/>
  <c r="S3450" i="12"/>
  <c r="T3450" i="12" s="1"/>
  <c r="AB3450" i="12" s="1"/>
  <c r="AC3450" i="12" s="1"/>
  <c r="AD3450" i="12" s="1"/>
  <c r="S3434" i="12"/>
  <c r="T3434" i="12" s="1"/>
  <c r="AB3434" i="12" s="1"/>
  <c r="AC3434" i="12" s="1"/>
  <c r="AD3434" i="12" s="1"/>
  <c r="S3185" i="12"/>
  <c r="T3185" i="12" s="1"/>
  <c r="AB3185" i="12" s="1"/>
  <c r="AC3185" i="12" s="1"/>
  <c r="AD3185" i="12" s="1"/>
  <c r="S3413" i="12"/>
  <c r="T3413" i="12" s="1"/>
  <c r="AB3413" i="12" s="1"/>
  <c r="AC3413" i="12" s="1"/>
  <c r="AD3413" i="12" s="1"/>
  <c r="S3309" i="12"/>
  <c r="T3309" i="12" s="1"/>
  <c r="AB3309" i="12" s="1"/>
  <c r="AC3309" i="12" s="1"/>
  <c r="AD3309" i="12" s="1"/>
  <c r="S3356" i="12"/>
  <c r="T3356" i="12" s="1"/>
  <c r="AB3356" i="12" s="1"/>
  <c r="AC3356" i="12" s="1"/>
  <c r="AD3356" i="12" s="1"/>
  <c r="S3354" i="12"/>
  <c r="T3354" i="12" s="1"/>
  <c r="AB3354" i="12" s="1"/>
  <c r="S3380" i="12"/>
  <c r="T3380" i="12" s="1"/>
  <c r="AB3380" i="12" s="1"/>
  <c r="AC3380" i="12" s="1"/>
  <c r="AD3380" i="12" s="1"/>
  <c r="S3363" i="12"/>
  <c r="T3363" i="12" s="1"/>
  <c r="AB3363" i="12" s="1"/>
  <c r="S3195" i="12"/>
  <c r="T3195" i="12" s="1"/>
  <c r="AB3195" i="12" s="1"/>
  <c r="AC3195" i="12" s="1"/>
  <c r="AD3195" i="12" s="1"/>
  <c r="S3247" i="12"/>
  <c r="T3247" i="12" s="1"/>
  <c r="AB3247" i="12" s="1"/>
  <c r="AC3247" i="12" s="1"/>
  <c r="AD3247" i="12" s="1"/>
  <c r="S3091" i="12"/>
  <c r="T3091" i="12" s="1"/>
  <c r="AB3091" i="12" s="1"/>
  <c r="S3299" i="12"/>
  <c r="T3299" i="12" s="1"/>
  <c r="AB3299" i="12" s="1"/>
  <c r="AC3299" i="12" s="1"/>
  <c r="AD3299" i="12" s="1"/>
  <c r="S3033" i="12"/>
  <c r="T3033" i="12" s="1"/>
  <c r="AB3033" i="12" s="1"/>
  <c r="AC3033" i="12" s="1"/>
  <c r="AD3033" i="12" s="1"/>
  <c r="S3068" i="12"/>
  <c r="T3068" i="12" s="1"/>
  <c r="AB3068" i="12" s="1"/>
  <c r="AC3068" i="12" s="1"/>
  <c r="AD3068" i="12" s="1"/>
  <c r="S2856" i="12"/>
  <c r="T2856" i="12" s="1"/>
  <c r="AB2856" i="12" s="1"/>
  <c r="AC2856" i="12" s="1"/>
  <c r="AD2856" i="12" s="1"/>
  <c r="S3076" i="12"/>
  <c r="T3076" i="12" s="1"/>
  <c r="AB3076" i="12" s="1"/>
  <c r="AC3076" i="12" s="1"/>
  <c r="AD3076" i="12" s="1"/>
  <c r="S2990" i="12"/>
  <c r="T2990" i="12" s="1"/>
  <c r="AB2990" i="12" s="1"/>
  <c r="AC2990" i="12" s="1"/>
  <c r="AD2990" i="12" s="1"/>
  <c r="S3114" i="12"/>
  <c r="T3114" i="12" s="1"/>
  <c r="AB3114" i="12" s="1"/>
  <c r="AC3114" i="12" s="1"/>
  <c r="AD3114" i="12" s="1"/>
  <c r="S3077" i="12"/>
  <c r="T3077" i="12" s="1"/>
  <c r="AB3077" i="12" s="1"/>
  <c r="AC3077" i="12" s="1"/>
  <c r="AD3077" i="12" s="1"/>
  <c r="S3102" i="12"/>
  <c r="T3102" i="12" s="1"/>
  <c r="AB3102" i="12" s="1"/>
  <c r="AC3102" i="12" s="1"/>
  <c r="AD3102" i="12" s="1"/>
  <c r="S3120" i="12"/>
  <c r="T3120" i="12" s="1"/>
  <c r="AB3120" i="12" s="1"/>
  <c r="AC3120" i="12" s="1"/>
  <c r="AD3120" i="12" s="1"/>
  <c r="S3012" i="12"/>
  <c r="T3012" i="12" s="1"/>
  <c r="AB3012" i="12" s="1"/>
  <c r="AC3012" i="12" s="1"/>
  <c r="AD3012" i="12" s="1"/>
  <c r="S2778" i="12"/>
  <c r="T2778" i="12" s="1"/>
  <c r="AB2778" i="12" s="1"/>
  <c r="AC2778" i="12" s="1"/>
  <c r="AD2778" i="12" s="1"/>
  <c r="S2928" i="12"/>
  <c r="T2928" i="12" s="1"/>
  <c r="AB2928" i="12" s="1"/>
  <c r="AC2928" i="12" s="1"/>
  <c r="AD2928" i="12" s="1"/>
  <c r="S2841" i="12"/>
  <c r="T2841" i="12" s="1"/>
  <c r="AB2841" i="12" s="1"/>
  <c r="AC2841" i="12" s="1"/>
  <c r="AD2841" i="12" s="1"/>
  <c r="S2929" i="12"/>
  <c r="T2929" i="12" s="1"/>
  <c r="AB2929" i="12" s="1"/>
  <c r="S2713" i="12"/>
  <c r="T2713" i="12" s="1"/>
  <c r="AB2713" i="12" s="1"/>
  <c r="S2862" i="12"/>
  <c r="T2862" i="12" s="1"/>
  <c r="AB2862" i="12" s="1"/>
  <c r="AC2862" i="12" s="1"/>
  <c r="AD2862" i="12" s="1"/>
  <c r="S2857" i="12"/>
  <c r="T2857" i="12" s="1"/>
  <c r="AB2857" i="12" s="1"/>
  <c r="AC2857" i="12" s="1"/>
  <c r="AD2857" i="12" s="1"/>
  <c r="S2603" i="12"/>
  <c r="T2603" i="12" s="1"/>
  <c r="AB2603" i="12" s="1"/>
  <c r="AC2603" i="12" s="1"/>
  <c r="AD2603" i="12" s="1"/>
  <c r="S2753" i="12"/>
  <c r="T2753" i="12" s="1"/>
  <c r="AB2753" i="12" s="1"/>
  <c r="S2743" i="12"/>
  <c r="T2743" i="12" s="1"/>
  <c r="AB2743" i="12" s="1"/>
  <c r="AC2743" i="12" s="1"/>
  <c r="AD2743" i="12" s="1"/>
  <c r="S2751" i="12"/>
  <c r="T2751" i="12" s="1"/>
  <c r="AB2751" i="12" s="1"/>
  <c r="AC2751" i="12" s="1"/>
  <c r="AD2751" i="12" s="1"/>
  <c r="S2774" i="12"/>
  <c r="T2774" i="12" s="1"/>
  <c r="AB2774" i="12" s="1"/>
  <c r="AC2774" i="12" s="1"/>
  <c r="AD2774" i="12" s="1"/>
  <c r="S2653" i="12"/>
  <c r="T2653" i="12" s="1"/>
  <c r="AB2653" i="12" s="1"/>
  <c r="AC2653" i="12" s="1"/>
  <c r="AD2653" i="12" s="1"/>
  <c r="S2634" i="12"/>
  <c r="T2634" i="12" s="1"/>
  <c r="AB2634" i="12" s="1"/>
  <c r="AC2634" i="12" s="1"/>
  <c r="AD2634" i="12" s="1"/>
  <c r="S2729" i="12"/>
  <c r="T2729" i="12" s="1"/>
  <c r="AB2729" i="12" s="1"/>
  <c r="AC2729" i="12" s="1"/>
  <c r="AD2729" i="12" s="1"/>
  <c r="S2694" i="12"/>
  <c r="T2694" i="12" s="1"/>
  <c r="AB2694" i="12" s="1"/>
  <c r="AC2694" i="12" s="1"/>
  <c r="AD2694" i="12" s="1"/>
  <c r="S2524" i="12"/>
  <c r="T2524" i="12" s="1"/>
  <c r="AB2524" i="12" s="1"/>
  <c r="AC2524" i="12" s="1"/>
  <c r="AD2524" i="12" s="1"/>
  <c r="S2622" i="12"/>
  <c r="T2622" i="12" s="1"/>
  <c r="AB2622" i="12" s="1"/>
  <c r="AC2622" i="12" s="1"/>
  <c r="AD2622" i="12" s="1"/>
  <c r="S2563" i="12"/>
  <c r="T2563" i="12" s="1"/>
  <c r="AB2563" i="12" s="1"/>
  <c r="AC2563" i="12" s="1"/>
  <c r="AD2563" i="12" s="1"/>
  <c r="S2541" i="12"/>
  <c r="T2541" i="12" s="1"/>
  <c r="AB2541" i="12" s="1"/>
  <c r="AC2541" i="12" s="1"/>
  <c r="AD2541" i="12" s="1"/>
  <c r="S2412" i="12"/>
  <c r="T2412" i="12" s="1"/>
  <c r="AB2412" i="12" s="1"/>
  <c r="AC2412" i="12" s="1"/>
  <c r="AD2412" i="12" s="1"/>
  <c r="S2479" i="12"/>
  <c r="T2479" i="12" s="1"/>
  <c r="AB2479" i="12" s="1"/>
  <c r="AC2479" i="12" s="1"/>
  <c r="AD2479" i="12" s="1"/>
  <c r="S2506" i="12"/>
  <c r="T2506" i="12" s="1"/>
  <c r="AB2506" i="12" s="1"/>
  <c r="AC2506" i="12" s="1"/>
  <c r="AD2506" i="12" s="1"/>
  <c r="S2466" i="12"/>
  <c r="T2466" i="12" s="1"/>
  <c r="AB2466" i="12" s="1"/>
  <c r="S2433" i="12"/>
  <c r="T2433" i="12" s="1"/>
  <c r="AB2433" i="12" s="1"/>
  <c r="S2356" i="12"/>
  <c r="T2356" i="12" s="1"/>
  <c r="AB2356" i="12" s="1"/>
  <c r="AC2356" i="12" s="1"/>
  <c r="AD2356" i="12" s="1"/>
  <c r="S2485" i="12"/>
  <c r="T2485" i="12" s="1"/>
  <c r="AB2485" i="12" s="1"/>
  <c r="S2445" i="12"/>
  <c r="T2445" i="12" s="1"/>
  <c r="AB2445" i="12" s="1"/>
  <c r="AC2445" i="12" s="1"/>
  <c r="AD2445" i="12" s="1"/>
  <c r="S2312" i="12"/>
  <c r="T2312" i="12" s="1"/>
  <c r="AB2312" i="12" s="1"/>
  <c r="AC2312" i="12" s="1"/>
  <c r="AD2312" i="12" s="1"/>
  <c r="S2314" i="12"/>
  <c r="T2314" i="12" s="1"/>
  <c r="AB2314" i="12" s="1"/>
  <c r="AC2314" i="12" s="1"/>
  <c r="AD2314" i="12" s="1"/>
  <c r="S2351" i="12"/>
  <c r="T2351" i="12" s="1"/>
  <c r="AB2351" i="12" s="1"/>
  <c r="AC2351" i="12" s="1"/>
  <c r="AD2351" i="12" s="1"/>
  <c r="S2255" i="12"/>
  <c r="T2255" i="12" s="1"/>
  <c r="AB2255" i="12" s="1"/>
  <c r="AC2255" i="12" s="1"/>
  <c r="AD2255" i="12" s="1"/>
  <c r="S2327" i="12"/>
  <c r="T2327" i="12" s="1"/>
  <c r="AB2327" i="12" s="1"/>
  <c r="AC2327" i="12" s="1"/>
  <c r="AD2327" i="12" s="1"/>
  <c r="S2368" i="12"/>
  <c r="T2368" i="12" s="1"/>
  <c r="AB2368" i="12" s="1"/>
  <c r="AC2368" i="12" s="1"/>
  <c r="AD2368" i="12" s="1"/>
  <c r="S2240" i="12"/>
  <c r="T2240" i="12" s="1"/>
  <c r="AB2240" i="12" s="1"/>
  <c r="AC2240" i="12" s="1"/>
  <c r="AD2240" i="12" s="1"/>
  <c r="S2397" i="12"/>
  <c r="T2397" i="12" s="1"/>
  <c r="AB2397" i="12" s="1"/>
  <c r="AC2397" i="12" s="1"/>
  <c r="AD2397" i="12" s="1"/>
  <c r="S2289" i="12"/>
  <c r="T2289" i="12" s="1"/>
  <c r="AB2289" i="12" s="1"/>
  <c r="AC2289" i="12" s="1"/>
  <c r="AD2289" i="12" s="1"/>
  <c r="S2270" i="12"/>
  <c r="T2270" i="12" s="1"/>
  <c r="AB2270" i="12" s="1"/>
  <c r="AC2270" i="12" s="1"/>
  <c r="AD2270" i="12" s="1"/>
  <c r="S2193" i="12"/>
  <c r="T2193" i="12" s="1"/>
  <c r="AB2193" i="12" s="1"/>
  <c r="AC2193" i="12" s="1"/>
  <c r="AD2193" i="12" s="1"/>
  <c r="S2026" i="12"/>
  <c r="T2026" i="12" s="1"/>
  <c r="AB2026" i="12" s="1"/>
  <c r="AC2026" i="12" s="1"/>
  <c r="AD2026" i="12" s="1"/>
  <c r="S2114" i="12"/>
  <c r="T2114" i="12" s="1"/>
  <c r="AB2114" i="12" s="1"/>
  <c r="AC2114" i="12" s="1"/>
  <c r="AD2114" i="12" s="1"/>
  <c r="S2207" i="12"/>
  <c r="T2207" i="12" s="1"/>
  <c r="AB2207" i="12" s="1"/>
  <c r="AC2207" i="12" s="1"/>
  <c r="AD2207" i="12" s="1"/>
  <c r="S2107" i="12"/>
  <c r="T2107" i="12" s="1"/>
  <c r="AB2107" i="12" s="1"/>
  <c r="AC2107" i="12" s="1"/>
  <c r="AD2107" i="12" s="1"/>
  <c r="S1973" i="12"/>
  <c r="T1973" i="12" s="1"/>
  <c r="AB1973" i="12" s="1"/>
  <c r="AC1973" i="12" s="1"/>
  <c r="AD1973" i="12" s="1"/>
  <c r="S1955" i="12"/>
  <c r="T1955" i="12" s="1"/>
  <c r="AB1955" i="12" s="1"/>
  <c r="AC1955" i="12" s="1"/>
  <c r="AD1955" i="12" s="1"/>
  <c r="S2069" i="12"/>
  <c r="T2069" i="12" s="1"/>
  <c r="AB2069" i="12" s="1"/>
  <c r="AC2069" i="12" s="1"/>
  <c r="AD2069" i="12" s="1"/>
  <c r="S2133" i="12"/>
  <c r="T2133" i="12" s="1"/>
  <c r="AB2133" i="12" s="1"/>
  <c r="AC2133" i="12" s="1"/>
  <c r="AD2133" i="12" s="1"/>
  <c r="S2081" i="12"/>
  <c r="T2081" i="12" s="1"/>
  <c r="AB2081" i="12" s="1"/>
  <c r="S1945" i="12"/>
  <c r="T1945" i="12" s="1"/>
  <c r="AB1945" i="12" s="1"/>
  <c r="AC1945" i="12" s="1"/>
  <c r="AD1945" i="12" s="1"/>
  <c r="S2113" i="12"/>
  <c r="T2113" i="12" s="1"/>
  <c r="AB2113" i="12" s="1"/>
  <c r="AC2113" i="12" s="1"/>
  <c r="AD2113" i="12" s="1"/>
  <c r="S1829" i="12"/>
  <c r="T1829" i="12" s="1"/>
  <c r="AB1829" i="12" s="1"/>
  <c r="AC1829" i="12" s="1"/>
  <c r="AD1829" i="12" s="1"/>
  <c r="S3921" i="12"/>
  <c r="T3921" i="12" s="1"/>
  <c r="AB3921" i="12" s="1"/>
  <c r="AC3921" i="12" s="1"/>
  <c r="AD3921" i="12" s="1"/>
  <c r="S3681" i="12"/>
  <c r="T3681" i="12" s="1"/>
  <c r="AB3681" i="12" s="1"/>
  <c r="AC3681" i="12" s="1"/>
  <c r="AD3681" i="12" s="1"/>
  <c r="S3836" i="12"/>
  <c r="T3836" i="12" s="1"/>
  <c r="AB3836" i="12" s="1"/>
  <c r="AC3836" i="12" s="1"/>
  <c r="AD3836" i="12" s="1"/>
  <c r="S3874" i="12"/>
  <c r="T3874" i="12" s="1"/>
  <c r="AB3874" i="12" s="1"/>
  <c r="AC3874" i="12" s="1"/>
  <c r="AD3874" i="12" s="1"/>
  <c r="S3858" i="12"/>
  <c r="T3858" i="12" s="1"/>
  <c r="AB3858" i="12" s="1"/>
  <c r="AC3858" i="12" s="1"/>
  <c r="AD3858" i="12" s="1"/>
  <c r="S3725" i="12"/>
  <c r="T3725" i="12" s="1"/>
  <c r="AB3725" i="12" s="1"/>
  <c r="AC3725" i="12" s="1"/>
  <c r="AD3725" i="12" s="1"/>
  <c r="S3552" i="12"/>
  <c r="T3552" i="12" s="1"/>
  <c r="AB3552" i="12" s="1"/>
  <c r="AC3552" i="12" s="1"/>
  <c r="AD3552" i="12" s="1"/>
  <c r="S3404" i="12"/>
  <c r="T3404" i="12" s="1"/>
  <c r="AB3404" i="12" s="1"/>
  <c r="AC3404" i="12" s="1"/>
  <c r="AD3404" i="12" s="1"/>
  <c r="S3441" i="12"/>
  <c r="T3441" i="12" s="1"/>
  <c r="AB3441" i="12" s="1"/>
  <c r="AC3441" i="12" s="1"/>
  <c r="AD3441" i="12" s="1"/>
  <c r="S3424" i="12"/>
  <c r="T3424" i="12" s="1"/>
  <c r="AB3424" i="12" s="1"/>
  <c r="AC3424" i="12" s="1"/>
  <c r="AD3424" i="12" s="1"/>
  <c r="S3511" i="12"/>
  <c r="T3511" i="12" s="1"/>
  <c r="AB3511" i="12" s="1"/>
  <c r="AC3511" i="12" s="1"/>
  <c r="AD3511" i="12" s="1"/>
  <c r="S3524" i="12"/>
  <c r="T3524" i="12" s="1"/>
  <c r="AB3524" i="12" s="1"/>
  <c r="AC3524" i="12" s="1"/>
  <c r="AD3524" i="12" s="1"/>
  <c r="S3590" i="12"/>
  <c r="T3590" i="12" s="1"/>
  <c r="AB3590" i="12" s="1"/>
  <c r="S3194" i="12"/>
  <c r="T3194" i="12" s="1"/>
  <c r="AB3194" i="12" s="1"/>
  <c r="AC3194" i="12" s="1"/>
  <c r="AD3194" i="12" s="1"/>
  <c r="S3254" i="12"/>
  <c r="T3254" i="12" s="1"/>
  <c r="AB3254" i="12" s="1"/>
  <c r="S3377" i="12"/>
  <c r="T3377" i="12" s="1"/>
  <c r="AB3377" i="12" s="1"/>
  <c r="AC3377" i="12" s="1"/>
  <c r="AD3377" i="12" s="1"/>
  <c r="S3349" i="12"/>
  <c r="T3349" i="12" s="1"/>
  <c r="AB3349" i="12" s="1"/>
  <c r="AC3349" i="12" s="1"/>
  <c r="AD3349" i="12" s="1"/>
  <c r="S3183" i="12"/>
  <c r="T3183" i="12" s="1"/>
  <c r="AB3183" i="12" s="1"/>
  <c r="AC3183" i="12" s="1"/>
  <c r="AD3183" i="12" s="1"/>
  <c r="S3205" i="12"/>
  <c r="T3205" i="12" s="1"/>
  <c r="AB3205" i="12" s="1"/>
  <c r="AC3205" i="12" s="1"/>
  <c r="AD3205" i="12" s="1"/>
  <c r="S3337" i="12"/>
  <c r="T3337" i="12" s="1"/>
  <c r="AB3337" i="12" s="1"/>
  <c r="AC3337" i="12" s="1"/>
  <c r="AD3337" i="12" s="1"/>
  <c r="S3198" i="12"/>
  <c r="T3198" i="12" s="1"/>
  <c r="AB3198" i="12" s="1"/>
  <c r="AC3198" i="12" s="1"/>
  <c r="AD3198" i="12" s="1"/>
  <c r="S3224" i="12"/>
  <c r="T3224" i="12" s="1"/>
  <c r="AB3224" i="12" s="1"/>
  <c r="AC3224" i="12" s="1"/>
  <c r="AD3224" i="12" s="1"/>
  <c r="S3047" i="12"/>
  <c r="T3047" i="12" s="1"/>
  <c r="AB3047" i="12" s="1"/>
  <c r="AC3047" i="12" s="1"/>
  <c r="AD3047" i="12" s="1"/>
  <c r="S3097" i="12"/>
  <c r="T3097" i="12" s="1"/>
  <c r="AB3097" i="12" s="1"/>
  <c r="AC3097" i="12" s="1"/>
  <c r="AD3097" i="12" s="1"/>
  <c r="S2943" i="12"/>
  <c r="T2943" i="12" s="1"/>
  <c r="AB2943" i="12" s="1"/>
  <c r="AC2943" i="12" s="1"/>
  <c r="AD2943" i="12" s="1"/>
  <c r="S2988" i="12"/>
  <c r="T2988" i="12" s="1"/>
  <c r="AB2988" i="12" s="1"/>
  <c r="AC2988" i="12" s="1"/>
  <c r="AD2988" i="12" s="1"/>
  <c r="S2902" i="12"/>
  <c r="T2902" i="12" s="1"/>
  <c r="AB2902" i="12" s="1"/>
  <c r="AC2902" i="12" s="1"/>
  <c r="AD2902" i="12" s="1"/>
  <c r="S2970" i="12"/>
  <c r="T2970" i="12" s="1"/>
  <c r="AB2970" i="12" s="1"/>
  <c r="AC2970" i="12" s="1"/>
  <c r="AD2970" i="12" s="1"/>
  <c r="S2917" i="12"/>
  <c r="T2917" i="12" s="1"/>
  <c r="AB2917" i="12" s="1"/>
  <c r="AC2917" i="12" s="1"/>
  <c r="AD2917" i="12" s="1"/>
  <c r="S2949" i="12"/>
  <c r="T2949" i="12" s="1"/>
  <c r="AB2949" i="12" s="1"/>
  <c r="AC2949" i="12" s="1"/>
  <c r="AD2949" i="12" s="1"/>
  <c r="S3124" i="12"/>
  <c r="T3124" i="12" s="1"/>
  <c r="AB3124" i="12" s="1"/>
  <c r="AC3124" i="12" s="1"/>
  <c r="AD3124" i="12" s="1"/>
  <c r="S2930" i="12"/>
  <c r="T2930" i="12" s="1"/>
  <c r="AB2930" i="12" s="1"/>
  <c r="AC2930" i="12" s="1"/>
  <c r="AD2930" i="12" s="1"/>
  <c r="S3043" i="12"/>
  <c r="T3043" i="12" s="1"/>
  <c r="AB3043" i="12" s="1"/>
  <c r="AC3043" i="12" s="1"/>
  <c r="AD3043" i="12" s="1"/>
  <c r="S2772" i="12"/>
  <c r="T2772" i="12" s="1"/>
  <c r="AB2772" i="12" s="1"/>
  <c r="S2837" i="12"/>
  <c r="T2837" i="12" s="1"/>
  <c r="AB2837" i="12" s="1"/>
  <c r="AC2837" i="12" s="1"/>
  <c r="AD2837" i="12" s="1"/>
  <c r="S2825" i="12"/>
  <c r="T2825" i="12" s="1"/>
  <c r="AB2825" i="12" s="1"/>
  <c r="AC2825" i="12" s="1"/>
  <c r="AD2825" i="12" s="1"/>
  <c r="S2791" i="12"/>
  <c r="T2791" i="12" s="1"/>
  <c r="AB2791" i="12" s="1"/>
  <c r="AC2791" i="12" s="1"/>
  <c r="AD2791" i="12" s="1"/>
  <c r="S2735" i="12"/>
  <c r="T2735" i="12" s="1"/>
  <c r="AB2735" i="12" s="1"/>
  <c r="AC2735" i="12" s="1"/>
  <c r="AD2735" i="12" s="1"/>
  <c r="S2968" i="12"/>
  <c r="T2968" i="12" s="1"/>
  <c r="AB2968" i="12" s="1"/>
  <c r="AC2968" i="12" s="1"/>
  <c r="AD2968" i="12" s="1"/>
  <c r="S2784" i="12"/>
  <c r="T2784" i="12" s="1"/>
  <c r="AB2784" i="12" s="1"/>
  <c r="AC2784" i="12" s="1"/>
  <c r="AD2784" i="12" s="1"/>
  <c r="S2682" i="12"/>
  <c r="T2682" i="12" s="1"/>
  <c r="AB2682" i="12" s="1"/>
  <c r="AC2682" i="12" s="1"/>
  <c r="AD2682" i="12" s="1"/>
  <c r="S2670" i="12"/>
  <c r="T2670" i="12" s="1"/>
  <c r="AB2670" i="12" s="1"/>
  <c r="AC2670" i="12" s="1"/>
  <c r="AD2670" i="12" s="1"/>
  <c r="S2676" i="12"/>
  <c r="T2676" i="12" s="1"/>
  <c r="AB2676" i="12" s="1"/>
  <c r="AC2676" i="12" s="1"/>
  <c r="AD2676" i="12" s="1"/>
  <c r="S2675" i="12"/>
  <c r="T2675" i="12" s="1"/>
  <c r="AB2675" i="12" s="1"/>
  <c r="AC2675" i="12" s="1"/>
  <c r="AD2675" i="12" s="1"/>
  <c r="S2672" i="12"/>
  <c r="T2672" i="12" s="1"/>
  <c r="AB2672" i="12" s="1"/>
  <c r="AC2672" i="12" s="1"/>
  <c r="AD2672" i="12" s="1"/>
  <c r="S2712" i="12"/>
  <c r="T2712" i="12" s="1"/>
  <c r="AB2712" i="12" s="1"/>
  <c r="AC2712" i="12" s="1"/>
  <c r="AD2712" i="12" s="1"/>
  <c r="S2664" i="12"/>
  <c r="T2664" i="12" s="1"/>
  <c r="AB2664" i="12" s="1"/>
  <c r="AC2664" i="12" s="1"/>
  <c r="AD2664" i="12" s="1"/>
  <c r="S2717" i="12"/>
  <c r="T2717" i="12" s="1"/>
  <c r="AB2717" i="12" s="1"/>
  <c r="AC2717" i="12" s="1"/>
  <c r="AD2717" i="12" s="1"/>
  <c r="S2560" i="12"/>
  <c r="T2560" i="12" s="1"/>
  <c r="AB2560" i="12" s="1"/>
  <c r="AC2560" i="12" s="1"/>
  <c r="AD2560" i="12" s="1"/>
  <c r="S2612" i="12"/>
  <c r="T2612" i="12" s="1"/>
  <c r="AB2612" i="12" s="1"/>
  <c r="AC2612" i="12" s="1"/>
  <c r="AD2612" i="12" s="1"/>
  <c r="S2630" i="12"/>
  <c r="T2630" i="12" s="1"/>
  <c r="AB2630" i="12" s="1"/>
  <c r="AC2630" i="12" s="1"/>
  <c r="AD2630" i="12" s="1"/>
  <c r="S2531" i="12"/>
  <c r="T2531" i="12" s="1"/>
  <c r="AB2531" i="12" s="1"/>
  <c r="AC2531" i="12" s="1"/>
  <c r="AD2531" i="12" s="1"/>
  <c r="S2579" i="12"/>
  <c r="T2579" i="12" s="1"/>
  <c r="AB2579" i="12" s="1"/>
  <c r="S2534" i="12"/>
  <c r="T2534" i="12" s="1"/>
  <c r="AB2534" i="12" s="1"/>
  <c r="S2631" i="12"/>
  <c r="T2631" i="12" s="1"/>
  <c r="AB2631" i="12" s="1"/>
  <c r="S2481" i="12"/>
  <c r="T2481" i="12" s="1"/>
  <c r="AB2481" i="12" s="1"/>
  <c r="S2566" i="12"/>
  <c r="T2566" i="12" s="1"/>
  <c r="AB2566" i="12" s="1"/>
  <c r="AC2566" i="12" s="1"/>
  <c r="AD2566" i="12" s="1"/>
  <c r="S2469" i="12"/>
  <c r="T2469" i="12" s="1"/>
  <c r="AB2469" i="12" s="1"/>
  <c r="AC2469" i="12" s="1"/>
  <c r="AD2469" i="12" s="1"/>
  <c r="S2425" i="12"/>
  <c r="T2425" i="12" s="1"/>
  <c r="AB2425" i="12" s="1"/>
  <c r="AC2425" i="12" s="1"/>
  <c r="AD2425" i="12" s="1"/>
  <c r="S2369" i="12"/>
  <c r="T2369" i="12" s="1"/>
  <c r="AB2369" i="12" s="1"/>
  <c r="AC2369" i="12" s="1"/>
  <c r="AD2369" i="12" s="1"/>
  <c r="S2487" i="12"/>
  <c r="T2487" i="12" s="1"/>
  <c r="AB2487" i="12" s="1"/>
  <c r="AC2487" i="12" s="1"/>
  <c r="AD2487" i="12" s="1"/>
  <c r="S2527" i="12"/>
  <c r="T2527" i="12" s="1"/>
  <c r="AB2527" i="12" s="1"/>
  <c r="AC2527" i="12" s="1"/>
  <c r="AD2527" i="12" s="1"/>
  <c r="S2297" i="12"/>
  <c r="T2297" i="12" s="1"/>
  <c r="AB2297" i="12" s="1"/>
  <c r="AC2297" i="12" s="1"/>
  <c r="AD2297" i="12" s="1"/>
  <c r="S2227" i="12"/>
  <c r="T2227" i="12" s="1"/>
  <c r="AB2227" i="12" s="1"/>
  <c r="AC2227" i="12" s="1"/>
  <c r="AD2227" i="12" s="1"/>
  <c r="S2436" i="12"/>
  <c r="T2436" i="12" s="1"/>
  <c r="AB2436" i="12" s="1"/>
  <c r="AC2436" i="12" s="1"/>
  <c r="AD2436" i="12" s="1"/>
  <c r="S2307" i="12"/>
  <c r="T2307" i="12" s="1"/>
  <c r="AB2307" i="12" s="1"/>
  <c r="AC2307" i="12" s="1"/>
  <c r="AD2307" i="12" s="1"/>
  <c r="S2324" i="12"/>
  <c r="T2324" i="12" s="1"/>
  <c r="AB2324" i="12" s="1"/>
  <c r="AC2324" i="12" s="1"/>
  <c r="AD2324" i="12" s="1"/>
  <c r="S2365" i="12"/>
  <c r="T2365" i="12" s="1"/>
  <c r="AB2365" i="12" s="1"/>
  <c r="AC2365" i="12" s="1"/>
  <c r="AD2365" i="12" s="1"/>
  <c r="S2195" i="12"/>
  <c r="T2195" i="12" s="1"/>
  <c r="AB2195" i="12" s="1"/>
  <c r="AC2195" i="12" s="1"/>
  <c r="AD2195" i="12" s="1"/>
  <c r="S2265" i="12"/>
  <c r="T2265" i="12" s="1"/>
  <c r="AB2265" i="12" s="1"/>
  <c r="AC2265" i="12" s="1"/>
  <c r="AD2265" i="12" s="1"/>
  <c r="S2222" i="12"/>
  <c r="T2222" i="12" s="1"/>
  <c r="AB2222" i="12" s="1"/>
  <c r="AC2222" i="12" s="1"/>
  <c r="AD2222" i="12" s="1"/>
  <c r="S2341" i="12"/>
  <c r="T2341" i="12" s="1"/>
  <c r="AB2341" i="12" s="1"/>
  <c r="AC2341" i="12" s="1"/>
  <c r="AD2341" i="12" s="1"/>
  <c r="S2292" i="12"/>
  <c r="T2292" i="12" s="1"/>
  <c r="AB2292" i="12" s="1"/>
  <c r="AC2292" i="12" s="1"/>
  <c r="AD2292" i="12" s="1"/>
  <c r="S2161" i="12"/>
  <c r="T2161" i="12" s="1"/>
  <c r="AB2161" i="12" s="1"/>
  <c r="AC2161" i="12" s="1"/>
  <c r="AD2161" i="12" s="1"/>
  <c r="S2094" i="12"/>
  <c r="T2094" i="12" s="1"/>
  <c r="AB2094" i="12" s="1"/>
  <c r="AC2094" i="12" s="1"/>
  <c r="AD2094" i="12" s="1"/>
  <c r="S2160" i="12"/>
  <c r="T2160" i="12" s="1"/>
  <c r="AB2160" i="12" s="1"/>
  <c r="AC2160" i="12" s="1"/>
  <c r="AD2160" i="12" s="1"/>
  <c r="S2184" i="12"/>
  <c r="T2184" i="12" s="1"/>
  <c r="AB2184" i="12" s="1"/>
  <c r="S2002" i="12"/>
  <c r="T2002" i="12" s="1"/>
  <c r="AB2002" i="12" s="1"/>
  <c r="S1958" i="12"/>
  <c r="T1958" i="12" s="1"/>
  <c r="AB1958" i="12" s="1"/>
  <c r="AC1958" i="12" s="1"/>
  <c r="AD1958" i="12" s="1"/>
  <c r="S1971" i="12"/>
  <c r="T1971" i="12" s="1"/>
  <c r="AB1971" i="12" s="1"/>
  <c r="AC1971" i="12" s="1"/>
  <c r="AD1971" i="12" s="1"/>
  <c r="S2153" i="12"/>
  <c r="T2153" i="12" s="1"/>
  <c r="AB2153" i="12" s="1"/>
  <c r="AC2153" i="12" s="1"/>
  <c r="AD2153" i="12" s="1"/>
  <c r="S2135" i="12"/>
  <c r="T2135" i="12" s="1"/>
  <c r="AB2135" i="12" s="1"/>
  <c r="AC2135" i="12" s="1"/>
  <c r="AD2135" i="12" s="1"/>
  <c r="S2115" i="12"/>
  <c r="T2115" i="12" s="1"/>
  <c r="AB2115" i="12" s="1"/>
  <c r="AC2115" i="12" s="1"/>
  <c r="AD2115" i="12" s="1"/>
  <c r="S2038" i="12"/>
  <c r="T2038" i="12" s="1"/>
  <c r="AB2038" i="12" s="1"/>
  <c r="AC2038" i="12" s="1"/>
  <c r="AD2038" i="12" s="1"/>
  <c r="S2056" i="12"/>
  <c r="T2056" i="12" s="1"/>
  <c r="AB2056" i="12" s="1"/>
  <c r="AC2056" i="12" s="1"/>
  <c r="AD2056" i="12" s="1"/>
  <c r="S3881" i="12"/>
  <c r="T3881" i="12" s="1"/>
  <c r="AB3881" i="12" s="1"/>
  <c r="AC3881" i="12" s="1"/>
  <c r="AD3881" i="12" s="1"/>
  <c r="S3696" i="12"/>
  <c r="T3696" i="12" s="1"/>
  <c r="AB3696" i="12" s="1"/>
  <c r="AC3696" i="12" s="1"/>
  <c r="AD3696" i="12" s="1"/>
  <c r="S3795" i="12"/>
  <c r="T3795" i="12" s="1"/>
  <c r="AB3795" i="12" s="1"/>
  <c r="AC3795" i="12" s="1"/>
  <c r="AD3795" i="12" s="1"/>
  <c r="S3799" i="12"/>
  <c r="T3799" i="12" s="1"/>
  <c r="AB3799" i="12" s="1"/>
  <c r="AC3799" i="12" s="1"/>
  <c r="AD3799" i="12" s="1"/>
  <c r="S3730" i="12"/>
  <c r="T3730" i="12" s="1"/>
  <c r="AB3730" i="12" s="1"/>
  <c r="AC3730" i="12" s="1"/>
  <c r="AD3730" i="12" s="1"/>
  <c r="S3637" i="12"/>
  <c r="T3637" i="12" s="1"/>
  <c r="AB3637" i="12" s="1"/>
  <c r="AC3637" i="12" s="1"/>
  <c r="AD3637" i="12" s="1"/>
  <c r="S3593" i="12"/>
  <c r="T3593" i="12" s="1"/>
  <c r="AB3593" i="12" s="1"/>
  <c r="AC3593" i="12" s="1"/>
  <c r="AD3593" i="12" s="1"/>
  <c r="S3597" i="12"/>
  <c r="T3597" i="12" s="1"/>
  <c r="AB3597" i="12" s="1"/>
  <c r="AC3597" i="12" s="1"/>
  <c r="AD3597" i="12" s="1"/>
  <c r="S3572" i="12"/>
  <c r="T3572" i="12" s="1"/>
  <c r="AB3572" i="12" s="1"/>
  <c r="S3569" i="12"/>
  <c r="T3569" i="12" s="1"/>
  <c r="AB3569" i="12" s="1"/>
  <c r="AC3569" i="12" s="1"/>
  <c r="AD3569" i="12" s="1"/>
  <c r="S3388" i="12"/>
  <c r="T3388" i="12" s="1"/>
  <c r="AB3388" i="12" s="1"/>
  <c r="S3419" i="12"/>
  <c r="T3419" i="12" s="1"/>
  <c r="AB3419" i="12" s="1"/>
  <c r="AC3419" i="12" s="1"/>
  <c r="AD3419" i="12" s="1"/>
  <c r="S3502" i="12"/>
  <c r="T3502" i="12" s="1"/>
  <c r="AB3502" i="12" s="1"/>
  <c r="AC3502" i="12" s="1"/>
  <c r="AD3502" i="12" s="1"/>
  <c r="S3350" i="12"/>
  <c r="T3350" i="12" s="1"/>
  <c r="AB3350" i="12" s="1"/>
  <c r="AC3350" i="12" s="1"/>
  <c r="AD3350" i="12" s="1"/>
  <c r="S3264" i="12"/>
  <c r="T3264" i="12" s="1"/>
  <c r="AB3264" i="12" s="1"/>
  <c r="AC3264" i="12" s="1"/>
  <c r="AD3264" i="12" s="1"/>
  <c r="S3230" i="12"/>
  <c r="T3230" i="12" s="1"/>
  <c r="AB3230" i="12" s="1"/>
  <c r="AC3230" i="12" s="1"/>
  <c r="AD3230" i="12" s="1"/>
  <c r="S3131" i="12"/>
  <c r="T3131" i="12" s="1"/>
  <c r="AB3131" i="12" s="1"/>
  <c r="AC3131" i="12" s="1"/>
  <c r="AD3131" i="12" s="1"/>
  <c r="S3274" i="12"/>
  <c r="T3274" i="12" s="1"/>
  <c r="AB3274" i="12" s="1"/>
  <c r="AC3274" i="12" s="1"/>
  <c r="AD3274" i="12" s="1"/>
  <c r="S3203" i="12"/>
  <c r="T3203" i="12" s="1"/>
  <c r="AB3203" i="12" s="1"/>
  <c r="AC3203" i="12" s="1"/>
  <c r="AD3203" i="12" s="1"/>
  <c r="S3191" i="12"/>
  <c r="T3191" i="12" s="1"/>
  <c r="AB3191" i="12" s="1"/>
  <c r="AC3191" i="12" s="1"/>
  <c r="AD3191" i="12" s="1"/>
  <c r="S3128" i="12"/>
  <c r="T3128" i="12" s="1"/>
  <c r="AB3128" i="12" s="1"/>
  <c r="AC3128" i="12" s="1"/>
  <c r="AD3128" i="12" s="1"/>
  <c r="S3303" i="12"/>
  <c r="T3303" i="12" s="1"/>
  <c r="AB3303" i="12" s="1"/>
  <c r="AC3303" i="12" s="1"/>
  <c r="AD3303" i="12" s="1"/>
  <c r="S3011" i="12"/>
  <c r="T3011" i="12" s="1"/>
  <c r="AB3011" i="12" s="1"/>
  <c r="AC3011" i="12" s="1"/>
  <c r="AD3011" i="12" s="1"/>
  <c r="S2898" i="12"/>
  <c r="T2898" i="12" s="1"/>
  <c r="AB2898" i="12" s="1"/>
  <c r="AC2898" i="12" s="1"/>
  <c r="AD2898" i="12" s="1"/>
  <c r="S3030" i="12"/>
  <c r="T3030" i="12" s="1"/>
  <c r="AB3030" i="12" s="1"/>
  <c r="AC3030" i="12" s="1"/>
  <c r="AD3030" i="12" s="1"/>
  <c r="S2979" i="12"/>
  <c r="T2979" i="12" s="1"/>
  <c r="AB2979" i="12" s="1"/>
  <c r="AC2979" i="12" s="1"/>
  <c r="AD2979" i="12" s="1"/>
  <c r="S2867" i="12"/>
  <c r="T2867" i="12" s="1"/>
  <c r="AB2867" i="12" s="1"/>
  <c r="AC2867" i="12" s="1"/>
  <c r="AD2867" i="12" s="1"/>
  <c r="S2955" i="12"/>
  <c r="T2955" i="12" s="1"/>
  <c r="AB2955" i="12" s="1"/>
  <c r="AC2955" i="12" s="1"/>
  <c r="AD2955" i="12" s="1"/>
  <c r="S3164" i="12"/>
  <c r="T3164" i="12" s="1"/>
  <c r="AB3164" i="12" s="1"/>
  <c r="AC3164" i="12" s="1"/>
  <c r="AD3164" i="12" s="1"/>
  <c r="S3081" i="12"/>
  <c r="T3081" i="12" s="1"/>
  <c r="AB3081" i="12" s="1"/>
  <c r="AC3081" i="12" s="1"/>
  <c r="AD3081" i="12" s="1"/>
  <c r="S3014" i="12"/>
  <c r="T3014" i="12" s="1"/>
  <c r="AB3014" i="12" s="1"/>
  <c r="AC3014" i="12" s="1"/>
  <c r="AD3014" i="12" s="1"/>
  <c r="S2966" i="12"/>
  <c r="T2966" i="12" s="1"/>
  <c r="AB2966" i="12" s="1"/>
  <c r="AC2966" i="12" s="1"/>
  <c r="AD2966" i="12" s="1"/>
  <c r="S3001" i="12"/>
  <c r="T3001" i="12" s="1"/>
  <c r="AB3001" i="12" s="1"/>
  <c r="AC3001" i="12" s="1"/>
  <c r="AD3001" i="12" s="1"/>
  <c r="S3064" i="12"/>
  <c r="T3064" i="12" s="1"/>
  <c r="AB3064" i="12" s="1"/>
  <c r="AC3064" i="12" s="1"/>
  <c r="AD3064" i="12" s="1"/>
  <c r="S2821" i="12"/>
  <c r="T2821" i="12" s="1"/>
  <c r="AB2821" i="12" s="1"/>
  <c r="AC2821" i="12" s="1"/>
  <c r="AD2821" i="12" s="1"/>
  <c r="S2762" i="12"/>
  <c r="T2762" i="12" s="1"/>
  <c r="AB2762" i="12" s="1"/>
  <c r="AC2762" i="12" s="1"/>
  <c r="AD2762" i="12" s="1"/>
  <c r="S2885" i="12"/>
  <c r="T2885" i="12" s="1"/>
  <c r="AB2885" i="12" s="1"/>
  <c r="AC2885" i="12" s="1"/>
  <c r="AD2885" i="12" s="1"/>
  <c r="S2858" i="12"/>
  <c r="T2858" i="12" s="1"/>
  <c r="AB2858" i="12" s="1"/>
  <c r="AC2858" i="12" s="1"/>
  <c r="AD2858" i="12" s="1"/>
  <c r="S2768" i="12"/>
  <c r="T2768" i="12" s="1"/>
  <c r="AB2768" i="12" s="1"/>
  <c r="AC2768" i="12" s="1"/>
  <c r="AD2768" i="12" s="1"/>
  <c r="S2873" i="12"/>
  <c r="T2873" i="12" s="1"/>
  <c r="AB2873" i="12" s="1"/>
  <c r="AC2873" i="12" s="1"/>
  <c r="AD2873" i="12" s="1"/>
  <c r="S2679" i="12"/>
  <c r="T2679" i="12" s="1"/>
  <c r="AB2679" i="12" s="1"/>
  <c r="AC2679" i="12" s="1"/>
  <c r="AD2679" i="12" s="1"/>
  <c r="S2671" i="12"/>
  <c r="T2671" i="12" s="1"/>
  <c r="AB2671" i="12" s="1"/>
  <c r="AC2671" i="12" s="1"/>
  <c r="AD2671" i="12" s="1"/>
  <c r="S2742" i="12"/>
  <c r="T2742" i="12" s="1"/>
  <c r="AB2742" i="12" s="1"/>
  <c r="AC2742" i="12" s="1"/>
  <c r="AD2742" i="12" s="1"/>
  <c r="S2690" i="12"/>
  <c r="T2690" i="12" s="1"/>
  <c r="AB2690" i="12" s="1"/>
  <c r="AC2690" i="12" s="1"/>
  <c r="AD2690" i="12" s="1"/>
  <c r="S2741" i="12"/>
  <c r="T2741" i="12" s="1"/>
  <c r="AB2741" i="12" s="1"/>
  <c r="AC2741" i="12" s="1"/>
  <c r="AD2741" i="12" s="1"/>
  <c r="S2669" i="12"/>
  <c r="T2669" i="12" s="1"/>
  <c r="AB2669" i="12" s="1"/>
  <c r="AC2669" i="12" s="1"/>
  <c r="AD2669" i="12" s="1"/>
  <c r="S2678" i="12"/>
  <c r="T2678" i="12" s="1"/>
  <c r="AB2678" i="12" s="1"/>
  <c r="AC2678" i="12" s="1"/>
  <c r="AD2678" i="12" s="1"/>
  <c r="S2574" i="12"/>
  <c r="T2574" i="12" s="1"/>
  <c r="AB2574" i="12" s="1"/>
  <c r="S2582" i="12"/>
  <c r="T2582" i="12" s="1"/>
  <c r="AB2582" i="12" s="1"/>
  <c r="S2543" i="12"/>
  <c r="T2543" i="12" s="1"/>
  <c r="AB2543" i="12" s="1"/>
  <c r="AC2543" i="12" s="1"/>
  <c r="AD2543" i="12" s="1"/>
  <c r="S2480" i="12"/>
  <c r="T2480" i="12" s="1"/>
  <c r="AB2480" i="12" s="1"/>
  <c r="S2607" i="12"/>
  <c r="T2607" i="12" s="1"/>
  <c r="AB2607" i="12" s="1"/>
  <c r="AC2607" i="12" s="1"/>
  <c r="AD2607" i="12" s="1"/>
  <c r="S2490" i="12"/>
  <c r="T2490" i="12" s="1"/>
  <c r="AB2490" i="12" s="1"/>
  <c r="AC2490" i="12" s="1"/>
  <c r="AD2490" i="12" s="1"/>
  <c r="S2572" i="12"/>
  <c r="T2572" i="12" s="1"/>
  <c r="AB2572" i="12" s="1"/>
  <c r="AC2572" i="12" s="1"/>
  <c r="AD2572" i="12" s="1"/>
  <c r="S2621" i="12"/>
  <c r="T2621" i="12" s="1"/>
  <c r="AB2621" i="12" s="1"/>
  <c r="AC2621" i="12" s="1"/>
  <c r="AD2621" i="12" s="1"/>
  <c r="S2455" i="12"/>
  <c r="T2455" i="12" s="1"/>
  <c r="AB2455" i="12" s="1"/>
  <c r="AC2455" i="12" s="1"/>
  <c r="AD2455" i="12" s="1"/>
  <c r="S2583" i="12"/>
  <c r="T2583" i="12" s="1"/>
  <c r="AB2583" i="12" s="1"/>
  <c r="AC2583" i="12" s="1"/>
  <c r="AD2583" i="12" s="1"/>
  <c r="S2460" i="12"/>
  <c r="T2460" i="12" s="1"/>
  <c r="AB2460" i="12" s="1"/>
  <c r="AC2460" i="12" s="1"/>
  <c r="AD2460" i="12" s="1"/>
  <c r="S2446" i="12"/>
  <c r="T2446" i="12" s="1"/>
  <c r="AB2446" i="12" s="1"/>
  <c r="AC2446" i="12" s="1"/>
  <c r="AD2446" i="12" s="1"/>
  <c r="S2381" i="12"/>
  <c r="T2381" i="12" s="1"/>
  <c r="AB2381" i="12" s="1"/>
  <c r="AC2381" i="12" s="1"/>
  <c r="AD2381" i="12" s="1"/>
  <c r="S2271" i="12"/>
  <c r="T2271" i="12" s="1"/>
  <c r="AB2271" i="12" s="1"/>
  <c r="AC2271" i="12" s="1"/>
  <c r="AD2271" i="12" s="1"/>
  <c r="S2377" i="12"/>
  <c r="T2377" i="12" s="1"/>
  <c r="AB2377" i="12" s="1"/>
  <c r="AC2377" i="12" s="1"/>
  <c r="AD2377" i="12" s="1"/>
  <c r="S2400" i="12"/>
  <c r="T2400" i="12" s="1"/>
  <c r="AB2400" i="12" s="1"/>
  <c r="AC2400" i="12" s="1"/>
  <c r="AD2400" i="12" s="1"/>
  <c r="S2375" i="12"/>
  <c r="T2375" i="12" s="1"/>
  <c r="AB2375" i="12" s="1"/>
  <c r="AC2375" i="12" s="1"/>
  <c r="AD2375" i="12" s="1"/>
  <c r="S2332" i="12"/>
  <c r="T2332" i="12" s="1"/>
  <c r="AB2332" i="12" s="1"/>
  <c r="AC2332" i="12" s="1"/>
  <c r="AD2332" i="12" s="1"/>
  <c r="S2205" i="12"/>
  <c r="T2205" i="12" s="1"/>
  <c r="AB2205" i="12" s="1"/>
  <c r="AC2205" i="12" s="1"/>
  <c r="AD2205" i="12" s="1"/>
  <c r="S2225" i="12"/>
  <c r="T2225" i="12" s="1"/>
  <c r="AB2225" i="12" s="1"/>
  <c r="AC2225" i="12" s="1"/>
  <c r="AD2225" i="12" s="1"/>
  <c r="S2286" i="12"/>
  <c r="T2286" i="12" s="1"/>
  <c r="AB2286" i="12" s="1"/>
  <c r="S2218" i="12"/>
  <c r="T2218" i="12" s="1"/>
  <c r="AB2218" i="12" s="1"/>
  <c r="AC2218" i="12" s="1"/>
  <c r="AD2218" i="12" s="1"/>
  <c r="S2283" i="12"/>
  <c r="T2283" i="12" s="1"/>
  <c r="AB2283" i="12" s="1"/>
  <c r="AC2283" i="12" s="1"/>
  <c r="AD2283" i="12" s="1"/>
  <c r="S2380" i="12"/>
  <c r="T2380" i="12" s="1"/>
  <c r="AB2380" i="12" s="1"/>
  <c r="AC2380" i="12" s="1"/>
  <c r="AD2380" i="12" s="1"/>
  <c r="S2382" i="12"/>
  <c r="T2382" i="12" s="1"/>
  <c r="AB2382" i="12" s="1"/>
  <c r="AC2382" i="12" s="1"/>
  <c r="AD2382" i="12" s="1"/>
  <c r="S2269" i="12"/>
  <c r="T2269" i="12" s="1"/>
  <c r="AB2269" i="12" s="1"/>
  <c r="AC2269" i="12" s="1"/>
  <c r="AD2269" i="12" s="1"/>
  <c r="S2302" i="12"/>
  <c r="T2302" i="12" s="1"/>
  <c r="AB2302" i="12" s="1"/>
  <c r="AC2302" i="12" s="1"/>
  <c r="AD2302" i="12" s="1"/>
  <c r="S2092" i="12"/>
  <c r="T2092" i="12" s="1"/>
  <c r="AB2092" i="12" s="1"/>
  <c r="AC2092" i="12" s="1"/>
  <c r="AD2092" i="12" s="1"/>
  <c r="S2238" i="12"/>
  <c r="T2238" i="12" s="1"/>
  <c r="AB2238" i="12" s="1"/>
  <c r="AC2238" i="12" s="1"/>
  <c r="AD2238" i="12" s="1"/>
  <c r="S2050" i="12"/>
  <c r="T2050" i="12" s="1"/>
  <c r="AB2050" i="12" s="1"/>
  <c r="AC2050" i="12" s="1"/>
  <c r="AD2050" i="12" s="1"/>
  <c r="S2059" i="12"/>
  <c r="T2059" i="12" s="1"/>
  <c r="AB2059" i="12" s="1"/>
  <c r="AC2059" i="12" s="1"/>
  <c r="AD2059" i="12" s="1"/>
  <c r="S2008" i="12"/>
  <c r="T2008" i="12" s="1"/>
  <c r="AB2008" i="12" s="1"/>
  <c r="AC2008" i="12" s="1"/>
  <c r="AD2008" i="12" s="1"/>
  <c r="S1965" i="12"/>
  <c r="T1965" i="12" s="1"/>
  <c r="AB1965" i="12" s="1"/>
  <c r="AC1965" i="12" s="1"/>
  <c r="AD1965" i="12" s="1"/>
  <c r="S1960" i="12"/>
  <c r="T1960" i="12" s="1"/>
  <c r="AB1960" i="12" s="1"/>
  <c r="AC1960" i="12" s="1"/>
  <c r="AD1960" i="12" s="1"/>
  <c r="S2023" i="12"/>
  <c r="T2023" i="12" s="1"/>
  <c r="AB2023" i="12" s="1"/>
  <c r="AC2023" i="12" s="1"/>
  <c r="AD2023" i="12" s="1"/>
  <c r="S2046" i="12"/>
  <c r="T2046" i="12" s="1"/>
  <c r="AB2046" i="12" s="1"/>
  <c r="AC2046" i="12" s="1"/>
  <c r="AD2046" i="12" s="1"/>
  <c r="S1941" i="12"/>
  <c r="T1941" i="12" s="1"/>
  <c r="AB1941" i="12" s="1"/>
  <c r="AC1941" i="12" s="1"/>
  <c r="AD1941" i="12" s="1"/>
  <c r="S2009" i="12"/>
  <c r="T2009" i="12" s="1"/>
  <c r="AB2009" i="12" s="1"/>
  <c r="AC2009" i="12" s="1"/>
  <c r="AD2009" i="12" s="1"/>
  <c r="S3926" i="12"/>
  <c r="T3926" i="12" s="1"/>
  <c r="AB3926" i="12" s="1"/>
  <c r="AC3926" i="12" s="1"/>
  <c r="AD3926" i="12" s="1"/>
  <c r="S3837" i="12"/>
  <c r="T3837" i="12" s="1"/>
  <c r="AB3837" i="12" s="1"/>
  <c r="AC3837" i="12" s="1"/>
  <c r="AD3837" i="12" s="1"/>
  <c r="S3724" i="12"/>
  <c r="T3724" i="12" s="1"/>
  <c r="AB3724" i="12" s="1"/>
  <c r="AC3724" i="12" s="1"/>
  <c r="AD3724" i="12" s="1"/>
  <c r="S3601" i="12"/>
  <c r="T3601" i="12" s="1"/>
  <c r="AB3601" i="12" s="1"/>
  <c r="S3676" i="12"/>
  <c r="T3676" i="12" s="1"/>
  <c r="AB3676" i="12" s="1"/>
  <c r="S3796" i="12"/>
  <c r="T3796" i="12" s="1"/>
  <c r="AB3796" i="12" s="1"/>
  <c r="S3485" i="12"/>
  <c r="T3485" i="12" s="1"/>
  <c r="AB3485" i="12" s="1"/>
  <c r="AC3485" i="12" s="1"/>
  <c r="AD3485" i="12" s="1"/>
  <c r="S3457" i="12"/>
  <c r="T3457" i="12" s="1"/>
  <c r="AB3457" i="12" s="1"/>
  <c r="S3384" i="12"/>
  <c r="T3384" i="12" s="1"/>
  <c r="AB3384" i="12" s="1"/>
  <c r="AC3384" i="12" s="1"/>
  <c r="AD3384" i="12" s="1"/>
  <c r="S3577" i="12"/>
  <c r="T3577" i="12" s="1"/>
  <c r="AB3577" i="12" s="1"/>
  <c r="AC3577" i="12" s="1"/>
  <c r="AD3577" i="12" s="1"/>
  <c r="S3452" i="12"/>
  <c r="T3452" i="12" s="1"/>
  <c r="AB3452" i="12" s="1"/>
  <c r="AC3452" i="12" s="1"/>
  <c r="AD3452" i="12" s="1"/>
  <c r="S3526" i="12"/>
  <c r="T3526" i="12" s="1"/>
  <c r="AB3526" i="12" s="1"/>
  <c r="AC3526" i="12" s="1"/>
  <c r="AD3526" i="12" s="1"/>
  <c r="S3310" i="12"/>
  <c r="T3310" i="12" s="1"/>
  <c r="AB3310" i="12" s="1"/>
  <c r="AC3310" i="12" s="1"/>
  <c r="AD3310" i="12" s="1"/>
  <c r="S3269" i="12"/>
  <c r="T3269" i="12" s="1"/>
  <c r="AB3269" i="12" s="1"/>
  <c r="AC3269" i="12" s="1"/>
  <c r="AD3269" i="12" s="1"/>
  <c r="S3153" i="12"/>
  <c r="T3153" i="12" s="1"/>
  <c r="AB3153" i="12" s="1"/>
  <c r="AC3153" i="12" s="1"/>
  <c r="AD3153" i="12" s="1"/>
  <c r="S3163" i="12"/>
  <c r="T3163" i="12" s="1"/>
  <c r="AB3163" i="12" s="1"/>
  <c r="AC3163" i="12" s="1"/>
  <c r="AD3163" i="12" s="1"/>
  <c r="S3375" i="12"/>
  <c r="T3375" i="12" s="1"/>
  <c r="AB3375" i="12" s="1"/>
  <c r="AC3375" i="12" s="1"/>
  <c r="AD3375" i="12" s="1"/>
  <c r="S3316" i="12"/>
  <c r="T3316" i="12" s="1"/>
  <c r="AB3316" i="12" s="1"/>
  <c r="AC3316" i="12" s="1"/>
  <c r="AD3316" i="12" s="1"/>
  <c r="S3193" i="12"/>
  <c r="T3193" i="12" s="1"/>
  <c r="AB3193" i="12" s="1"/>
  <c r="AC3193" i="12" s="1"/>
  <c r="AD3193" i="12" s="1"/>
  <c r="S3367" i="12"/>
  <c r="T3367" i="12" s="1"/>
  <c r="AB3367" i="12" s="1"/>
  <c r="AC3367" i="12" s="1"/>
  <c r="AD3367" i="12" s="1"/>
  <c r="S3328" i="12"/>
  <c r="T3328" i="12" s="1"/>
  <c r="AB3328" i="12" s="1"/>
  <c r="AC3328" i="12" s="1"/>
  <c r="AD3328" i="12" s="1"/>
  <c r="S3095" i="12"/>
  <c r="T3095" i="12" s="1"/>
  <c r="AB3095" i="12" s="1"/>
  <c r="AC3095" i="12" s="1"/>
  <c r="AD3095" i="12" s="1"/>
  <c r="S3024" i="12"/>
  <c r="T3024" i="12" s="1"/>
  <c r="AB3024" i="12" s="1"/>
  <c r="AC3024" i="12" s="1"/>
  <c r="AD3024" i="12" s="1"/>
  <c r="S2923" i="12"/>
  <c r="T2923" i="12" s="1"/>
  <c r="AB2923" i="12" s="1"/>
  <c r="AC2923" i="12" s="1"/>
  <c r="AD2923" i="12" s="1"/>
  <c r="S3020" i="12"/>
  <c r="T3020" i="12" s="1"/>
  <c r="AB3020" i="12" s="1"/>
  <c r="AC3020" i="12" s="1"/>
  <c r="AD3020" i="12" s="1"/>
  <c r="S3017" i="12"/>
  <c r="T3017" i="12" s="1"/>
  <c r="AB3017" i="12" s="1"/>
  <c r="AC3017" i="12" s="1"/>
  <c r="AD3017" i="12" s="1"/>
  <c r="S3006" i="12"/>
  <c r="T3006" i="12" s="1"/>
  <c r="AB3006" i="12" s="1"/>
  <c r="AC3006" i="12" s="1"/>
  <c r="AD3006" i="12" s="1"/>
  <c r="S2983" i="12"/>
  <c r="T2983" i="12" s="1"/>
  <c r="AB2983" i="12" s="1"/>
  <c r="AC2983" i="12" s="1"/>
  <c r="AD2983" i="12" s="1"/>
  <c r="S2965" i="12"/>
  <c r="T2965" i="12" s="1"/>
  <c r="AB2965" i="12" s="1"/>
  <c r="AC2965" i="12" s="1"/>
  <c r="AD2965" i="12" s="1"/>
  <c r="S3107" i="12"/>
  <c r="T3107" i="12" s="1"/>
  <c r="AB3107" i="12" s="1"/>
  <c r="AC3107" i="12" s="1"/>
  <c r="AD3107" i="12" s="1"/>
  <c r="S2889" i="12"/>
  <c r="T2889" i="12" s="1"/>
  <c r="AB2889" i="12" s="1"/>
  <c r="AC2889" i="12" s="1"/>
  <c r="AD2889" i="12" s="1"/>
  <c r="S3115" i="12"/>
  <c r="T3115" i="12" s="1"/>
  <c r="AB3115" i="12" s="1"/>
  <c r="AC3115" i="12" s="1"/>
  <c r="AD3115" i="12" s="1"/>
  <c r="S3090" i="12"/>
  <c r="T3090" i="12" s="1"/>
  <c r="AB3090" i="12" s="1"/>
  <c r="AC3090" i="12" s="1"/>
  <c r="AD3090" i="12" s="1"/>
  <c r="S2938" i="12"/>
  <c r="T2938" i="12" s="1"/>
  <c r="AB2938" i="12" s="1"/>
  <c r="AC2938" i="12" s="1"/>
  <c r="AD2938" i="12" s="1"/>
  <c r="S2783" i="12"/>
  <c r="T2783" i="12" s="1"/>
  <c r="AB2783" i="12" s="1"/>
  <c r="AC2783" i="12" s="1"/>
  <c r="AD2783" i="12" s="1"/>
  <c r="S2942" i="12"/>
  <c r="T2942" i="12" s="1"/>
  <c r="AB2942" i="12" s="1"/>
  <c r="AC2942" i="12" s="1"/>
  <c r="AD2942" i="12" s="1"/>
  <c r="S2815" i="12"/>
  <c r="T2815" i="12" s="1"/>
  <c r="AB2815" i="12" s="1"/>
  <c r="AC2815" i="12" s="1"/>
  <c r="AD2815" i="12" s="1"/>
  <c r="S2771" i="12"/>
  <c r="T2771" i="12" s="1"/>
  <c r="AB2771" i="12" s="1"/>
  <c r="AC2771" i="12" s="1"/>
  <c r="AD2771" i="12" s="1"/>
  <c r="S2814" i="12"/>
  <c r="T2814" i="12" s="1"/>
  <c r="AB2814" i="12" s="1"/>
  <c r="AC2814" i="12" s="1"/>
  <c r="AD2814" i="12" s="1"/>
  <c r="S2805" i="12"/>
  <c r="T2805" i="12" s="1"/>
  <c r="AB2805" i="12" s="1"/>
  <c r="AC2805" i="12" s="1"/>
  <c r="AD2805" i="12" s="1"/>
  <c r="S2839" i="12"/>
  <c r="T2839" i="12" s="1"/>
  <c r="AB2839" i="12" s="1"/>
  <c r="AC2839" i="12" s="1"/>
  <c r="AD2839" i="12" s="1"/>
  <c r="S2649" i="12"/>
  <c r="T2649" i="12" s="1"/>
  <c r="AB2649" i="12" s="1"/>
  <c r="AC2649" i="12" s="1"/>
  <c r="AD2649" i="12" s="1"/>
  <c r="S2744" i="12"/>
  <c r="T2744" i="12" s="1"/>
  <c r="AB2744" i="12" s="1"/>
  <c r="S2705" i="12"/>
  <c r="T2705" i="12" s="1"/>
  <c r="AB2705" i="12" s="1"/>
  <c r="S2689" i="12"/>
  <c r="T2689" i="12" s="1"/>
  <c r="AB2689" i="12" s="1"/>
  <c r="AC2689" i="12" s="1"/>
  <c r="AD2689" i="12" s="1"/>
  <c r="S2782" i="12"/>
  <c r="T2782" i="12" s="1"/>
  <c r="AB2782" i="12" s="1"/>
  <c r="AC2782" i="12" s="1"/>
  <c r="AD2782" i="12" s="1"/>
  <c r="S2752" i="12"/>
  <c r="T2752" i="12" s="1"/>
  <c r="AB2752" i="12" s="1"/>
  <c r="AC2752" i="12" s="1"/>
  <c r="AD2752" i="12" s="1"/>
  <c r="S2501" i="12"/>
  <c r="T2501" i="12" s="1"/>
  <c r="AB2501" i="12" s="1"/>
  <c r="AC2501" i="12" s="1"/>
  <c r="AD2501" i="12" s="1"/>
  <c r="S2553" i="12"/>
  <c r="T2553" i="12" s="1"/>
  <c r="AB2553" i="12" s="1"/>
  <c r="AC2553" i="12" s="1"/>
  <c r="AD2553" i="12" s="1"/>
  <c r="S2596" i="12"/>
  <c r="T2596" i="12" s="1"/>
  <c r="AB2596" i="12" s="1"/>
  <c r="AC2596" i="12" s="1"/>
  <c r="AD2596" i="12" s="1"/>
  <c r="S2544" i="12"/>
  <c r="T2544" i="12" s="1"/>
  <c r="AB2544" i="12" s="1"/>
  <c r="AC2544" i="12" s="1"/>
  <c r="AD2544" i="12" s="1"/>
  <c r="S2696" i="12"/>
  <c r="T2696" i="12" s="1"/>
  <c r="AB2696" i="12" s="1"/>
  <c r="AC2696" i="12" s="1"/>
  <c r="AD2696" i="12" s="1"/>
  <c r="S2629" i="12"/>
  <c r="T2629" i="12" s="1"/>
  <c r="AB2629" i="12" s="1"/>
  <c r="AC2629" i="12" s="1"/>
  <c r="AD2629" i="12" s="1"/>
  <c r="S2615" i="12"/>
  <c r="T2615" i="12" s="1"/>
  <c r="AB2615" i="12" s="1"/>
  <c r="AC2615" i="12" s="1"/>
  <c r="AD2615" i="12" s="1"/>
  <c r="S2284" i="12"/>
  <c r="T2284" i="12" s="1"/>
  <c r="AB2284" i="12" s="1"/>
  <c r="AC2284" i="12" s="1"/>
  <c r="AD2284" i="12" s="1"/>
  <c r="S2594" i="12"/>
  <c r="T2594" i="12" s="1"/>
  <c r="AB2594" i="12" s="1"/>
  <c r="AC2594" i="12" s="1"/>
  <c r="AD2594" i="12" s="1"/>
  <c r="S2597" i="12"/>
  <c r="T2597" i="12" s="1"/>
  <c r="AB2597" i="12" s="1"/>
  <c r="AC2597" i="12" s="1"/>
  <c r="AD2597" i="12" s="1"/>
  <c r="S2512" i="12"/>
  <c r="T2512" i="12" s="1"/>
  <c r="AB2512" i="12" s="1"/>
  <c r="AC2512" i="12" s="1"/>
  <c r="AD2512" i="12" s="1"/>
  <c r="S2443" i="12"/>
  <c r="T2443" i="12" s="1"/>
  <c r="AB2443" i="12" s="1"/>
  <c r="AC2443" i="12" s="1"/>
  <c r="AD2443" i="12" s="1"/>
  <c r="S2449" i="12"/>
  <c r="T2449" i="12" s="1"/>
  <c r="AB2449" i="12" s="1"/>
  <c r="AC2449" i="12" s="1"/>
  <c r="AD2449" i="12" s="1"/>
  <c r="S2362" i="12"/>
  <c r="T2362" i="12" s="1"/>
  <c r="AB2362" i="12" s="1"/>
  <c r="AC2362" i="12" s="1"/>
  <c r="AD2362" i="12" s="1"/>
  <c r="S2437" i="12"/>
  <c r="T2437" i="12" s="1"/>
  <c r="AB2437" i="12" s="1"/>
  <c r="AC2437" i="12" s="1"/>
  <c r="AD2437" i="12" s="1"/>
  <c r="S2427" i="12"/>
  <c r="T2427" i="12" s="1"/>
  <c r="AB2427" i="12" s="1"/>
  <c r="S2354" i="12"/>
  <c r="T2354" i="12" s="1"/>
  <c r="AB2354" i="12" s="1"/>
  <c r="AC2354" i="12" s="1"/>
  <c r="AD2354" i="12" s="1"/>
  <c r="S2355" i="12"/>
  <c r="T2355" i="12" s="1"/>
  <c r="AB2355" i="12" s="1"/>
  <c r="AC2355" i="12" s="1"/>
  <c r="AD2355" i="12" s="1"/>
  <c r="S2313" i="12"/>
  <c r="T2313" i="12" s="1"/>
  <c r="AB2313" i="12" s="1"/>
  <c r="AC2313" i="12" s="1"/>
  <c r="AD2313" i="12" s="1"/>
  <c r="S2253" i="12"/>
  <c r="T2253" i="12" s="1"/>
  <c r="AB2253" i="12" s="1"/>
  <c r="S2209" i="12"/>
  <c r="T2209" i="12" s="1"/>
  <c r="AB2209" i="12" s="1"/>
  <c r="AC2209" i="12" s="1"/>
  <c r="AD2209" i="12" s="1"/>
  <c r="S2182" i="12"/>
  <c r="T2182" i="12" s="1"/>
  <c r="AB2182" i="12" s="1"/>
  <c r="AC2182" i="12" s="1"/>
  <c r="AD2182" i="12" s="1"/>
  <c r="S2191" i="12"/>
  <c r="T2191" i="12" s="1"/>
  <c r="AB2191" i="12" s="1"/>
  <c r="AC2191" i="12" s="1"/>
  <c r="AD2191" i="12" s="1"/>
  <c r="S2337" i="12"/>
  <c r="T2337" i="12" s="1"/>
  <c r="AB2337" i="12" s="1"/>
  <c r="AC2337" i="12" s="1"/>
  <c r="AD2337" i="12" s="1"/>
  <c r="S2129" i="12"/>
  <c r="T2129" i="12" s="1"/>
  <c r="AB2129" i="12" s="1"/>
  <c r="AC2129" i="12" s="1"/>
  <c r="AD2129" i="12" s="1"/>
  <c r="S2025" i="12"/>
  <c r="T2025" i="12" s="1"/>
  <c r="AB2025" i="12" s="1"/>
  <c r="AC2025" i="12" s="1"/>
  <c r="AD2025" i="12" s="1"/>
  <c r="S2172" i="12"/>
  <c r="T2172" i="12" s="1"/>
  <c r="AB2172" i="12" s="1"/>
  <c r="AC2172" i="12" s="1"/>
  <c r="AD2172" i="12" s="1"/>
  <c r="S2016" i="12"/>
  <c r="T2016" i="12" s="1"/>
  <c r="AB2016" i="12" s="1"/>
  <c r="AC2016" i="12" s="1"/>
  <c r="AD2016" i="12" s="1"/>
  <c r="S2234" i="12"/>
  <c r="T2234" i="12" s="1"/>
  <c r="AB2234" i="12" s="1"/>
  <c r="AC2234" i="12" s="1"/>
  <c r="AD2234" i="12" s="1"/>
  <c r="S1980" i="12"/>
  <c r="T1980" i="12" s="1"/>
  <c r="AB1980" i="12" s="1"/>
  <c r="AC1980" i="12" s="1"/>
  <c r="AD1980" i="12" s="1"/>
  <c r="S2021" i="12"/>
  <c r="T2021" i="12" s="1"/>
  <c r="AB2021" i="12" s="1"/>
  <c r="AC2021" i="12" s="1"/>
  <c r="AD2021" i="12" s="1"/>
  <c r="S1999" i="12"/>
  <c r="T1999" i="12" s="1"/>
  <c r="AB1999" i="12" s="1"/>
  <c r="AC1999" i="12" s="1"/>
  <c r="AD1999" i="12" s="1"/>
  <c r="S1990" i="12"/>
  <c r="T1990" i="12" s="1"/>
  <c r="AB1990" i="12" s="1"/>
  <c r="AC1990" i="12" s="1"/>
  <c r="AD1990" i="12" s="1"/>
  <c r="S2102" i="12"/>
  <c r="T2102" i="12" s="1"/>
  <c r="AB2102" i="12" s="1"/>
  <c r="AC2102" i="12" s="1"/>
  <c r="AD2102" i="12" s="1"/>
  <c r="S2003" i="12"/>
  <c r="T2003" i="12" s="1"/>
  <c r="AB2003" i="12" s="1"/>
  <c r="AC2003" i="12" s="1"/>
  <c r="AD2003" i="12" s="1"/>
  <c r="S2054" i="12"/>
  <c r="T2054" i="12" s="1"/>
  <c r="AB2054" i="12" s="1"/>
  <c r="S1953" i="12"/>
  <c r="T1953" i="12" s="1"/>
  <c r="AB1953" i="12" s="1"/>
  <c r="AC1953" i="12" s="1"/>
  <c r="AD1953" i="12" s="1"/>
  <c r="S1848" i="12"/>
  <c r="T1848" i="12" s="1"/>
  <c r="AB1848" i="12" s="1"/>
  <c r="AC1848" i="12" s="1"/>
  <c r="AD1848" i="12" s="1"/>
  <c r="S3880" i="12"/>
  <c r="T3880" i="12" s="1"/>
  <c r="AB3880" i="12" s="1"/>
  <c r="S3850" i="12"/>
  <c r="T3850" i="12" s="1"/>
  <c r="AB3850" i="12" s="1"/>
  <c r="AC3850" i="12" s="1"/>
  <c r="AD3850" i="12" s="1"/>
  <c r="S3623" i="12"/>
  <c r="T3623" i="12" s="1"/>
  <c r="AB3623" i="12" s="1"/>
  <c r="AC3623" i="12" s="1"/>
  <c r="AD3623" i="12" s="1"/>
  <c r="S3723" i="12"/>
  <c r="T3723" i="12" s="1"/>
  <c r="AB3723" i="12" s="1"/>
  <c r="AC3723" i="12" s="1"/>
  <c r="AD3723" i="12" s="1"/>
  <c r="S3616" i="12"/>
  <c r="T3616" i="12" s="1"/>
  <c r="AB3616" i="12" s="1"/>
  <c r="AC3616" i="12" s="1"/>
  <c r="AD3616" i="12" s="1"/>
  <c r="S3680" i="12"/>
  <c r="T3680" i="12" s="1"/>
  <c r="AB3680" i="12" s="1"/>
  <c r="AC3680" i="12" s="1"/>
  <c r="AD3680" i="12" s="1"/>
  <c r="S3807" i="12"/>
  <c r="T3807" i="12" s="1"/>
  <c r="AB3807" i="12" s="1"/>
  <c r="AC3807" i="12" s="1"/>
  <c r="AD3807" i="12" s="1"/>
  <c r="S3596" i="12"/>
  <c r="T3596" i="12" s="1"/>
  <c r="AB3596" i="12" s="1"/>
  <c r="AC3596" i="12" s="1"/>
  <c r="AD3596" i="12" s="1"/>
  <c r="S3439" i="12"/>
  <c r="T3439" i="12" s="1"/>
  <c r="AB3439" i="12" s="1"/>
  <c r="AC3439" i="12" s="1"/>
  <c r="AD3439" i="12" s="1"/>
  <c r="S3587" i="12"/>
  <c r="T3587" i="12" s="1"/>
  <c r="AB3587" i="12" s="1"/>
  <c r="AC3587" i="12" s="1"/>
  <c r="AD3587" i="12" s="1"/>
  <c r="S3379" i="12"/>
  <c r="T3379" i="12" s="1"/>
  <c r="AB3379" i="12" s="1"/>
  <c r="AC3379" i="12" s="1"/>
  <c r="AD3379" i="12" s="1"/>
  <c r="S3446" i="12"/>
  <c r="T3446" i="12" s="1"/>
  <c r="AB3446" i="12" s="1"/>
  <c r="AC3446" i="12" s="1"/>
  <c r="AD3446" i="12" s="1"/>
  <c r="S3394" i="12"/>
  <c r="T3394" i="12" s="1"/>
  <c r="AB3394" i="12" s="1"/>
  <c r="AC3394" i="12" s="1"/>
  <c r="AD3394" i="12" s="1"/>
  <c r="S3447" i="12"/>
  <c r="T3447" i="12" s="1"/>
  <c r="AB3447" i="12" s="1"/>
  <c r="AC3447" i="12" s="1"/>
  <c r="AD3447" i="12" s="1"/>
  <c r="S3279" i="12"/>
  <c r="T3279" i="12" s="1"/>
  <c r="AB3279" i="12" s="1"/>
  <c r="AC3279" i="12" s="1"/>
  <c r="AD3279" i="12" s="1"/>
  <c r="S3201" i="12"/>
  <c r="T3201" i="12" s="1"/>
  <c r="AB3201" i="12" s="1"/>
  <c r="AC3201" i="12" s="1"/>
  <c r="AD3201" i="12" s="1"/>
  <c r="S3302" i="12"/>
  <c r="T3302" i="12" s="1"/>
  <c r="AB3302" i="12" s="1"/>
  <c r="AC3302" i="12" s="1"/>
  <c r="AD3302" i="12" s="1"/>
  <c r="S3207" i="12"/>
  <c r="T3207" i="12" s="1"/>
  <c r="AB3207" i="12" s="1"/>
  <c r="S3242" i="12"/>
  <c r="T3242" i="12" s="1"/>
  <c r="AB3242" i="12" s="1"/>
  <c r="AC3242" i="12" s="1"/>
  <c r="AD3242" i="12" s="1"/>
  <c r="S3218" i="12"/>
  <c r="T3218" i="12" s="1"/>
  <c r="AB3218" i="12" s="1"/>
  <c r="AC3218" i="12" s="1"/>
  <c r="AD3218" i="12" s="1"/>
  <c r="S3250" i="12"/>
  <c r="T3250" i="12" s="1"/>
  <c r="AB3250" i="12" s="1"/>
  <c r="AC3250" i="12" s="1"/>
  <c r="AD3250" i="12" s="1"/>
  <c r="S3118" i="12"/>
  <c r="T3118" i="12" s="1"/>
  <c r="AB3118" i="12" s="1"/>
  <c r="AC3118" i="12" s="1"/>
  <c r="AD3118" i="12" s="1"/>
  <c r="S3028" i="12"/>
  <c r="T3028" i="12" s="1"/>
  <c r="AB3028" i="12" s="1"/>
  <c r="AC3028" i="12" s="1"/>
  <c r="AD3028" i="12" s="1"/>
  <c r="S2892" i="12"/>
  <c r="T2892" i="12" s="1"/>
  <c r="AB2892" i="12" s="1"/>
  <c r="AC2892" i="12" s="1"/>
  <c r="AD2892" i="12" s="1"/>
  <c r="S3070" i="12"/>
  <c r="T3070" i="12" s="1"/>
  <c r="AB3070" i="12" s="1"/>
  <c r="AC3070" i="12" s="1"/>
  <c r="AD3070" i="12" s="1"/>
  <c r="S3151" i="12"/>
  <c r="T3151" i="12" s="1"/>
  <c r="AB3151" i="12" s="1"/>
  <c r="AC3151" i="12" s="1"/>
  <c r="AD3151" i="12" s="1"/>
  <c r="S2909" i="12"/>
  <c r="T2909" i="12" s="1"/>
  <c r="AB2909" i="12" s="1"/>
  <c r="AC2909" i="12" s="1"/>
  <c r="AD2909" i="12" s="1"/>
  <c r="S2960" i="12"/>
  <c r="T2960" i="12" s="1"/>
  <c r="AB2960" i="12" s="1"/>
  <c r="AC2960" i="12" s="1"/>
  <c r="AD2960" i="12" s="1"/>
  <c r="S3143" i="12"/>
  <c r="T3143" i="12" s="1"/>
  <c r="AB3143" i="12" s="1"/>
  <c r="AC3143" i="12" s="1"/>
  <c r="AD3143" i="12" s="1"/>
  <c r="S2959" i="12"/>
  <c r="T2959" i="12" s="1"/>
  <c r="AB2959" i="12" s="1"/>
  <c r="AC2959" i="12" s="1"/>
  <c r="AD2959" i="12" s="1"/>
  <c r="S3082" i="12"/>
  <c r="T3082" i="12" s="1"/>
  <c r="AB3082" i="12" s="1"/>
  <c r="AC3082" i="12" s="1"/>
  <c r="AD3082" i="12" s="1"/>
  <c r="S3117" i="12"/>
  <c r="T3117" i="12" s="1"/>
  <c r="AB3117" i="12" s="1"/>
  <c r="AC3117" i="12" s="1"/>
  <c r="AD3117" i="12" s="1"/>
  <c r="S3042" i="12"/>
  <c r="T3042" i="12" s="1"/>
  <c r="AB3042" i="12" s="1"/>
  <c r="AC3042" i="12" s="1"/>
  <c r="AD3042" i="12" s="1"/>
  <c r="S2900" i="12"/>
  <c r="T2900" i="12" s="1"/>
  <c r="AB2900" i="12" s="1"/>
  <c r="AC2900" i="12" s="1"/>
  <c r="AD2900" i="12" s="1"/>
  <c r="S2813" i="12"/>
  <c r="T2813" i="12" s="1"/>
  <c r="AB2813" i="12" s="1"/>
  <c r="AC2813" i="12" s="1"/>
  <c r="AD2813" i="12" s="1"/>
  <c r="S2832" i="12"/>
  <c r="T2832" i="12" s="1"/>
  <c r="AB2832" i="12" s="1"/>
  <c r="AC2832" i="12" s="1"/>
  <c r="AD2832" i="12" s="1"/>
  <c r="S2871" i="12"/>
  <c r="T2871" i="12" s="1"/>
  <c r="AB2871" i="12" s="1"/>
  <c r="AC2871" i="12" s="1"/>
  <c r="AD2871" i="12" s="1"/>
  <c r="S2827" i="12"/>
  <c r="T2827" i="12" s="1"/>
  <c r="AB2827" i="12" s="1"/>
  <c r="S2812" i="12"/>
  <c r="T2812" i="12" s="1"/>
  <c r="AB2812" i="12" s="1"/>
  <c r="S2804" i="12"/>
  <c r="T2804" i="12" s="1"/>
  <c r="AB2804" i="12" s="1"/>
  <c r="AC2804" i="12" s="1"/>
  <c r="AD2804" i="12" s="1"/>
  <c r="S2854" i="12"/>
  <c r="T2854" i="12" s="1"/>
  <c r="AB2854" i="12" s="1"/>
  <c r="AC2854" i="12" s="1"/>
  <c r="AD2854" i="12" s="1"/>
  <c r="S2850" i="12"/>
  <c r="T2850" i="12" s="1"/>
  <c r="AB2850" i="12" s="1"/>
  <c r="AC2850" i="12" s="1"/>
  <c r="AD2850" i="12" s="1"/>
  <c r="S2703" i="12"/>
  <c r="T2703" i="12" s="1"/>
  <c r="AB2703" i="12" s="1"/>
  <c r="AC2703" i="12" s="1"/>
  <c r="AD2703" i="12" s="1"/>
  <c r="S2588" i="12"/>
  <c r="T2588" i="12" s="1"/>
  <c r="AB2588" i="12" s="1"/>
  <c r="AC2588" i="12" s="1"/>
  <c r="AD2588" i="12" s="1"/>
  <c r="S2816" i="12"/>
  <c r="T2816" i="12" s="1"/>
  <c r="AB2816" i="12" s="1"/>
  <c r="AC2816" i="12" s="1"/>
  <c r="AD2816" i="12" s="1"/>
  <c r="S2692" i="12"/>
  <c r="T2692" i="12" s="1"/>
  <c r="AB2692" i="12" s="1"/>
  <c r="AC2692" i="12" s="1"/>
  <c r="AD2692" i="12" s="1"/>
  <c r="S2661" i="12"/>
  <c r="T2661" i="12" s="1"/>
  <c r="AB2661" i="12" s="1"/>
  <c r="AC2661" i="12" s="1"/>
  <c r="AD2661" i="12" s="1"/>
  <c r="S2749" i="12"/>
  <c r="T2749" i="12" s="1"/>
  <c r="AB2749" i="12" s="1"/>
  <c r="AC2749" i="12" s="1"/>
  <c r="AD2749" i="12" s="1"/>
  <c r="S2571" i="12"/>
  <c r="T2571" i="12" s="1"/>
  <c r="AB2571" i="12" s="1"/>
  <c r="AC2571" i="12" s="1"/>
  <c r="AD2571" i="12" s="1"/>
  <c r="S2638" i="12"/>
  <c r="T2638" i="12" s="1"/>
  <c r="AB2638" i="12" s="1"/>
  <c r="AC2638" i="12" s="1"/>
  <c r="AD2638" i="12" s="1"/>
  <c r="S2528" i="12"/>
  <c r="T2528" i="12" s="1"/>
  <c r="AB2528" i="12" s="1"/>
  <c r="AC2528" i="12" s="1"/>
  <c r="AD2528" i="12" s="1"/>
  <c r="S2609" i="12"/>
  <c r="T2609" i="12" s="1"/>
  <c r="AB2609" i="12" s="1"/>
  <c r="AC2609" i="12" s="1"/>
  <c r="AD2609" i="12" s="1"/>
  <c r="S2746" i="12"/>
  <c r="T2746" i="12" s="1"/>
  <c r="AB2746" i="12" s="1"/>
  <c r="AC2746" i="12" s="1"/>
  <c r="AD2746" i="12" s="1"/>
  <c r="S2610" i="12"/>
  <c r="T2610" i="12" s="1"/>
  <c r="AB2610" i="12" s="1"/>
  <c r="AC2610" i="12" s="1"/>
  <c r="AD2610" i="12" s="1"/>
  <c r="S2646" i="12"/>
  <c r="T2646" i="12" s="1"/>
  <c r="AB2646" i="12" s="1"/>
  <c r="AC2646" i="12" s="1"/>
  <c r="AD2646" i="12" s="1"/>
  <c r="S2494" i="12"/>
  <c r="T2494" i="12" s="1"/>
  <c r="AB2494" i="12" s="1"/>
  <c r="AC2494" i="12" s="1"/>
  <c r="AD2494" i="12" s="1"/>
  <c r="S2580" i="12"/>
  <c r="T2580" i="12" s="1"/>
  <c r="AB2580" i="12" s="1"/>
  <c r="AC2580" i="12" s="1"/>
  <c r="AD2580" i="12" s="1"/>
  <c r="S2470" i="12"/>
  <c r="T2470" i="12" s="1"/>
  <c r="AB2470" i="12" s="1"/>
  <c r="AC2470" i="12" s="1"/>
  <c r="AD2470" i="12" s="1"/>
  <c r="S2519" i="12"/>
  <c r="T2519" i="12" s="1"/>
  <c r="AB2519" i="12" s="1"/>
  <c r="S2484" i="12"/>
  <c r="T2484" i="12" s="1"/>
  <c r="AB2484" i="12" s="1"/>
  <c r="AC2484" i="12" s="1"/>
  <c r="AD2484" i="12" s="1"/>
  <c r="S2426" i="12"/>
  <c r="T2426" i="12" s="1"/>
  <c r="AB2426" i="12" s="1"/>
  <c r="AC2426" i="12" s="1"/>
  <c r="AD2426" i="12" s="1"/>
  <c r="S2492" i="12"/>
  <c r="T2492" i="12" s="1"/>
  <c r="AB2492" i="12" s="1"/>
  <c r="S2340" i="12"/>
  <c r="T2340" i="12" s="1"/>
  <c r="AB2340" i="12" s="1"/>
  <c r="AC2340" i="12" s="1"/>
  <c r="AD2340" i="12" s="1"/>
  <c r="S2498" i="12"/>
  <c r="T2498" i="12" s="1"/>
  <c r="AB2498" i="12" s="1"/>
  <c r="AC2498" i="12" s="1"/>
  <c r="AD2498" i="12" s="1"/>
  <c r="S2424" i="12"/>
  <c r="T2424" i="12" s="1"/>
  <c r="AB2424" i="12" s="1"/>
  <c r="AC2424" i="12" s="1"/>
  <c r="AD2424" i="12" s="1"/>
  <c r="S2385" i="12"/>
  <c r="T2385" i="12" s="1"/>
  <c r="AB2385" i="12" s="1"/>
  <c r="AC2385" i="12" s="1"/>
  <c r="AD2385" i="12" s="1"/>
  <c r="S2293" i="12"/>
  <c r="T2293" i="12" s="1"/>
  <c r="AB2293" i="12" s="1"/>
  <c r="AC2293" i="12" s="1"/>
  <c r="AD2293" i="12" s="1"/>
  <c r="S2285" i="12"/>
  <c r="T2285" i="12" s="1"/>
  <c r="AB2285" i="12" s="1"/>
  <c r="AC2285" i="12" s="1"/>
  <c r="AD2285" i="12" s="1"/>
  <c r="S2201" i="12"/>
  <c r="T2201" i="12" s="1"/>
  <c r="AB2201" i="12" s="1"/>
  <c r="AC2201" i="12" s="1"/>
  <c r="AD2201" i="12" s="1"/>
  <c r="S2221" i="12"/>
  <c r="T2221" i="12" s="1"/>
  <c r="AB2221" i="12" s="1"/>
  <c r="AC2221" i="12" s="1"/>
  <c r="AD2221" i="12" s="1"/>
  <c r="S2176" i="12"/>
  <c r="T2176" i="12" s="1"/>
  <c r="AB2176" i="12" s="1"/>
  <c r="AC2176" i="12" s="1"/>
  <c r="AD2176" i="12" s="1"/>
  <c r="S2281" i="12"/>
  <c r="T2281" i="12" s="1"/>
  <c r="AB2281" i="12" s="1"/>
  <c r="AC2281" i="12" s="1"/>
  <c r="AD2281" i="12" s="1"/>
  <c r="S2126" i="12"/>
  <c r="T2126" i="12" s="1"/>
  <c r="AB2126" i="12" s="1"/>
  <c r="AC2126" i="12" s="1"/>
  <c r="AD2126" i="12" s="1"/>
  <c r="S2077" i="12"/>
  <c r="T2077" i="12" s="1"/>
  <c r="AB2077" i="12" s="1"/>
  <c r="AC2077" i="12" s="1"/>
  <c r="AD2077" i="12" s="1"/>
  <c r="S2275" i="12"/>
  <c r="T2275" i="12" s="1"/>
  <c r="AB2275" i="12" s="1"/>
  <c r="AC2275" i="12" s="1"/>
  <c r="AD2275" i="12" s="1"/>
  <c r="S2190" i="12"/>
  <c r="T2190" i="12" s="1"/>
  <c r="AB2190" i="12" s="1"/>
  <c r="AC2190" i="12" s="1"/>
  <c r="AD2190" i="12" s="1"/>
  <c r="S2128" i="12"/>
  <c r="T2128" i="12" s="1"/>
  <c r="AB2128" i="12" s="1"/>
  <c r="AC2128" i="12" s="1"/>
  <c r="AD2128" i="12" s="1"/>
  <c r="S2251" i="12"/>
  <c r="T2251" i="12" s="1"/>
  <c r="AB2251" i="12" s="1"/>
  <c r="S2206" i="12"/>
  <c r="T2206" i="12" s="1"/>
  <c r="AB2206" i="12" s="1"/>
  <c r="AC2206" i="12" s="1"/>
  <c r="AD2206" i="12" s="1"/>
  <c r="S1896" i="12"/>
  <c r="T1896" i="12" s="1"/>
  <c r="AB1896" i="12" s="1"/>
  <c r="AC1896" i="12" s="1"/>
  <c r="AD1896" i="12" s="1"/>
  <c r="S2112" i="12"/>
  <c r="T2112" i="12" s="1"/>
  <c r="AB2112" i="12" s="1"/>
  <c r="AC2112" i="12" s="1"/>
  <c r="AD2112" i="12" s="1"/>
  <c r="S2189" i="12"/>
  <c r="T2189" i="12" s="1"/>
  <c r="AB2189" i="12" s="1"/>
  <c r="AC2189" i="12" s="1"/>
  <c r="AD2189" i="12" s="1"/>
  <c r="S2001" i="12"/>
  <c r="T2001" i="12" s="1"/>
  <c r="AB2001" i="12" s="1"/>
  <c r="AC2001" i="12" s="1"/>
  <c r="AD2001" i="12" s="1"/>
  <c r="S2074" i="12"/>
  <c r="T2074" i="12" s="1"/>
  <c r="AB2074" i="12" s="1"/>
  <c r="AC2074" i="12" s="1"/>
  <c r="AD2074" i="12" s="1"/>
  <c r="S1978" i="12"/>
  <c r="T1978" i="12" s="1"/>
  <c r="AB1978" i="12" s="1"/>
  <c r="AC1978" i="12" s="1"/>
  <c r="AD1978" i="12" s="1"/>
  <c r="S3895" i="12"/>
  <c r="T3895" i="12" s="1"/>
  <c r="AB3895" i="12" s="1"/>
  <c r="AC3895" i="12" s="1"/>
  <c r="AD3895" i="12" s="1"/>
  <c r="S3718" i="12"/>
  <c r="T3718" i="12" s="1"/>
  <c r="AB3718" i="12" s="1"/>
  <c r="AC3718" i="12" s="1"/>
  <c r="AD3718" i="12" s="1"/>
  <c r="S3826" i="12"/>
  <c r="T3826" i="12" s="1"/>
  <c r="AB3826" i="12" s="1"/>
  <c r="AC3826" i="12" s="1"/>
  <c r="AD3826" i="12" s="1"/>
  <c r="S3801" i="12"/>
  <c r="T3801" i="12" s="1"/>
  <c r="AB3801" i="12" s="1"/>
  <c r="AC3801" i="12" s="1"/>
  <c r="AD3801" i="12" s="1"/>
  <c r="S3849" i="12"/>
  <c r="T3849" i="12" s="1"/>
  <c r="AB3849" i="12" s="1"/>
  <c r="AC3849" i="12" s="1"/>
  <c r="AD3849" i="12" s="1"/>
  <c r="S3817" i="12"/>
  <c r="T3817" i="12" s="1"/>
  <c r="AB3817" i="12" s="1"/>
  <c r="AC3817" i="12" s="1"/>
  <c r="AD3817" i="12" s="1"/>
  <c r="S3747" i="12"/>
  <c r="T3747" i="12" s="1"/>
  <c r="AB3747" i="12" s="1"/>
  <c r="AC3747" i="12" s="1"/>
  <c r="AD3747" i="12" s="1"/>
  <c r="S3599" i="12"/>
  <c r="T3599" i="12" s="1"/>
  <c r="AB3599" i="12" s="1"/>
  <c r="AC3599" i="12" s="1"/>
  <c r="AD3599" i="12" s="1"/>
  <c r="S3386" i="12"/>
  <c r="T3386" i="12" s="1"/>
  <c r="AB3386" i="12" s="1"/>
  <c r="AC3386" i="12" s="1"/>
  <c r="AD3386" i="12" s="1"/>
  <c r="S3633" i="12"/>
  <c r="T3633" i="12" s="1"/>
  <c r="AB3633" i="12" s="1"/>
  <c r="AC3633" i="12" s="1"/>
  <c r="AD3633" i="12" s="1"/>
  <c r="S3431" i="12"/>
  <c r="T3431" i="12" s="1"/>
  <c r="AB3431" i="12" s="1"/>
  <c r="AC3431" i="12" s="1"/>
  <c r="AD3431" i="12" s="1"/>
  <c r="S3591" i="12"/>
  <c r="T3591" i="12" s="1"/>
  <c r="AB3591" i="12" s="1"/>
  <c r="AC3591" i="12" s="1"/>
  <c r="AD3591" i="12" s="1"/>
  <c r="S3627" i="12"/>
  <c r="T3627" i="12" s="1"/>
  <c r="AB3627" i="12" s="1"/>
  <c r="AC3627" i="12" s="1"/>
  <c r="AD3627" i="12" s="1"/>
  <c r="S3374" i="12"/>
  <c r="T3374" i="12" s="1"/>
  <c r="AB3374" i="12" s="1"/>
  <c r="S3340" i="12"/>
  <c r="T3340" i="12" s="1"/>
  <c r="AB3340" i="12" s="1"/>
  <c r="AC3340" i="12" s="1"/>
  <c r="AD3340" i="12" s="1"/>
  <c r="S3324" i="12"/>
  <c r="T3324" i="12" s="1"/>
  <c r="AB3324" i="12" s="1"/>
  <c r="AC3324" i="12" s="1"/>
  <c r="AD3324" i="12" s="1"/>
  <c r="S3266" i="12"/>
  <c r="T3266" i="12" s="1"/>
  <c r="AB3266" i="12" s="1"/>
  <c r="AC3266" i="12" s="1"/>
  <c r="AD3266" i="12" s="1"/>
  <c r="S3231" i="12"/>
  <c r="T3231" i="12" s="1"/>
  <c r="AB3231" i="12" s="1"/>
  <c r="AC3231" i="12" s="1"/>
  <c r="AD3231" i="12" s="1"/>
  <c r="S3357" i="12"/>
  <c r="T3357" i="12" s="1"/>
  <c r="AB3357" i="12" s="1"/>
  <c r="AC3357" i="12" s="1"/>
  <c r="AD3357" i="12" s="1"/>
  <c r="S3199" i="12"/>
  <c r="T3199" i="12" s="1"/>
  <c r="AB3199" i="12" s="1"/>
  <c r="AC3199" i="12" s="1"/>
  <c r="AD3199" i="12" s="1"/>
  <c r="S3179" i="12"/>
  <c r="T3179" i="12" s="1"/>
  <c r="AB3179" i="12" s="1"/>
  <c r="AC3179" i="12" s="1"/>
  <c r="AD3179" i="12" s="1"/>
  <c r="S3273" i="12"/>
  <c r="T3273" i="12" s="1"/>
  <c r="AB3273" i="12" s="1"/>
  <c r="AC3273" i="12" s="1"/>
  <c r="AD3273" i="12" s="1"/>
  <c r="S3122" i="12"/>
  <c r="T3122" i="12" s="1"/>
  <c r="AB3122" i="12" s="1"/>
  <c r="AC3122" i="12" s="1"/>
  <c r="AD3122" i="12" s="1"/>
  <c r="S2944" i="12"/>
  <c r="T2944" i="12" s="1"/>
  <c r="AB2944" i="12" s="1"/>
  <c r="AC2944" i="12" s="1"/>
  <c r="AD2944" i="12" s="1"/>
  <c r="S3087" i="12"/>
  <c r="T3087" i="12" s="1"/>
  <c r="AB3087" i="12" s="1"/>
  <c r="AC3087" i="12" s="1"/>
  <c r="AD3087" i="12" s="1"/>
  <c r="S2890" i="12"/>
  <c r="T2890" i="12" s="1"/>
  <c r="AB2890" i="12" s="1"/>
  <c r="AC2890" i="12" s="1"/>
  <c r="AD2890" i="12" s="1"/>
  <c r="S2903" i="12"/>
  <c r="T2903" i="12" s="1"/>
  <c r="AB2903" i="12" s="1"/>
  <c r="AC2903" i="12" s="1"/>
  <c r="AD2903" i="12" s="1"/>
  <c r="S2882" i="12"/>
  <c r="T2882" i="12" s="1"/>
  <c r="AB2882" i="12" s="1"/>
  <c r="AC2882" i="12" s="1"/>
  <c r="AD2882" i="12" s="1"/>
  <c r="S2972" i="12"/>
  <c r="T2972" i="12" s="1"/>
  <c r="AB2972" i="12" s="1"/>
  <c r="AC2972" i="12" s="1"/>
  <c r="AD2972" i="12" s="1"/>
  <c r="S3110" i="12"/>
  <c r="T3110" i="12" s="1"/>
  <c r="AB3110" i="12" s="1"/>
  <c r="AC3110" i="12" s="1"/>
  <c r="AD3110" i="12" s="1"/>
  <c r="S2999" i="12"/>
  <c r="T2999" i="12" s="1"/>
  <c r="AB2999" i="12" s="1"/>
  <c r="AC2999" i="12" s="1"/>
  <c r="AD2999" i="12" s="1"/>
  <c r="S3062" i="12"/>
  <c r="T3062" i="12" s="1"/>
  <c r="AB3062" i="12" s="1"/>
  <c r="AC3062" i="12" s="1"/>
  <c r="AD3062" i="12" s="1"/>
  <c r="S2803" i="12"/>
  <c r="T2803" i="12" s="1"/>
  <c r="AB2803" i="12" s="1"/>
  <c r="AC2803" i="12" s="1"/>
  <c r="AD2803" i="12" s="1"/>
  <c r="S3169" i="12"/>
  <c r="T3169" i="12" s="1"/>
  <c r="AB3169" i="12" s="1"/>
  <c r="S2906" i="12"/>
  <c r="T2906" i="12" s="1"/>
  <c r="AB2906" i="12" s="1"/>
  <c r="AC2906" i="12" s="1"/>
  <c r="AD2906" i="12" s="1"/>
  <c r="S2868" i="12"/>
  <c r="T2868" i="12" s="1"/>
  <c r="AB2868" i="12" s="1"/>
  <c r="AC2868" i="12" s="1"/>
  <c r="AD2868" i="12" s="1"/>
  <c r="S2761" i="12"/>
  <c r="T2761" i="12" s="1"/>
  <c r="AB2761" i="12" s="1"/>
  <c r="AC2761" i="12" s="1"/>
  <c r="AD2761" i="12" s="1"/>
  <c r="S2859" i="12"/>
  <c r="T2859" i="12" s="1"/>
  <c r="AB2859" i="12" s="1"/>
  <c r="AC2859" i="12" s="1"/>
  <c r="AD2859" i="12" s="1"/>
  <c r="S2796" i="12"/>
  <c r="T2796" i="12" s="1"/>
  <c r="AB2796" i="12" s="1"/>
  <c r="AC2796" i="12" s="1"/>
  <c r="AD2796" i="12" s="1"/>
  <c r="S2845" i="12"/>
  <c r="T2845" i="12" s="1"/>
  <c r="AB2845" i="12" s="1"/>
  <c r="AC2845" i="12" s="1"/>
  <c r="AD2845" i="12" s="1"/>
  <c r="S2820" i="12"/>
  <c r="T2820" i="12" s="1"/>
  <c r="AB2820" i="12" s="1"/>
  <c r="AC2820" i="12" s="1"/>
  <c r="AD2820" i="12" s="1"/>
  <c r="S2838" i="12"/>
  <c r="T2838" i="12" s="1"/>
  <c r="AB2838" i="12" s="1"/>
  <c r="AC2838" i="12" s="1"/>
  <c r="AD2838" i="12" s="1"/>
  <c r="S2754" i="12"/>
  <c r="T2754" i="12" s="1"/>
  <c r="AB2754" i="12" s="1"/>
  <c r="AC2754" i="12" s="1"/>
  <c r="AD2754" i="12" s="1"/>
  <c r="S2589" i="12"/>
  <c r="T2589" i="12" s="1"/>
  <c r="AB2589" i="12" s="1"/>
  <c r="AC2589" i="12" s="1"/>
  <c r="AD2589" i="12" s="1"/>
  <c r="S2842" i="12"/>
  <c r="T2842" i="12" s="1"/>
  <c r="AB2842" i="12" s="1"/>
  <c r="AC2842" i="12" s="1"/>
  <c r="AD2842" i="12" s="1"/>
  <c r="S3893" i="12"/>
  <c r="T3893" i="12" s="1"/>
  <c r="AB3893" i="12" s="1"/>
  <c r="AC3893" i="12" s="1"/>
  <c r="AD3893" i="12" s="1"/>
  <c r="S3851" i="12"/>
  <c r="T3851" i="12" s="1"/>
  <c r="AB3851" i="12" s="1"/>
  <c r="AC3851" i="12" s="1"/>
  <c r="AD3851" i="12" s="1"/>
  <c r="S3668" i="12"/>
  <c r="T3668" i="12" s="1"/>
  <c r="AB3668" i="12" s="1"/>
  <c r="AC3668" i="12" s="1"/>
  <c r="AD3668" i="12" s="1"/>
  <c r="S3765" i="12"/>
  <c r="T3765" i="12" s="1"/>
  <c r="AB3765" i="12" s="1"/>
  <c r="AC3765" i="12" s="1"/>
  <c r="AD3765" i="12" s="1"/>
  <c r="S3619" i="12"/>
  <c r="T3619" i="12" s="1"/>
  <c r="AB3619" i="12" s="1"/>
  <c r="AC3619" i="12" s="1"/>
  <c r="AD3619" i="12" s="1"/>
  <c r="S3673" i="12"/>
  <c r="T3673" i="12" s="1"/>
  <c r="AB3673" i="12" s="1"/>
  <c r="AC3673" i="12" s="1"/>
  <c r="AD3673" i="12" s="1"/>
  <c r="S3845" i="12"/>
  <c r="T3845" i="12" s="1"/>
  <c r="AB3845" i="12" s="1"/>
  <c r="AC3845" i="12" s="1"/>
  <c r="AD3845" i="12" s="1"/>
  <c r="S3727" i="12"/>
  <c r="T3727" i="12" s="1"/>
  <c r="AB3727" i="12" s="1"/>
  <c r="AC3727" i="12" s="1"/>
  <c r="AD3727" i="12" s="1"/>
  <c r="S3483" i="12"/>
  <c r="T3483" i="12" s="1"/>
  <c r="AB3483" i="12" s="1"/>
  <c r="AC3483" i="12" s="1"/>
  <c r="AD3483" i="12" s="1"/>
  <c r="S3410" i="12"/>
  <c r="T3410" i="12" s="1"/>
  <c r="AB3410" i="12" s="1"/>
  <c r="AC3410" i="12" s="1"/>
  <c r="AD3410" i="12" s="1"/>
  <c r="S3482" i="12"/>
  <c r="T3482" i="12" s="1"/>
  <c r="AB3482" i="12" s="1"/>
  <c r="AC3482" i="12" s="1"/>
  <c r="AD3482" i="12" s="1"/>
  <c r="S3421" i="12"/>
  <c r="T3421" i="12" s="1"/>
  <c r="AB3421" i="12" s="1"/>
  <c r="AC3421" i="12" s="1"/>
  <c r="AD3421" i="12" s="1"/>
  <c r="S3523" i="12"/>
  <c r="T3523" i="12" s="1"/>
  <c r="AB3523" i="12" s="1"/>
  <c r="AC3523" i="12" s="1"/>
  <c r="AD3523" i="12" s="1"/>
  <c r="S3289" i="12"/>
  <c r="T3289" i="12" s="1"/>
  <c r="AB3289" i="12" s="1"/>
  <c r="AC3289" i="12" s="1"/>
  <c r="AD3289" i="12" s="1"/>
  <c r="S3162" i="12"/>
  <c r="T3162" i="12" s="1"/>
  <c r="AB3162" i="12" s="1"/>
  <c r="AC3162" i="12" s="1"/>
  <c r="AD3162" i="12" s="1"/>
  <c r="S3305" i="12"/>
  <c r="T3305" i="12" s="1"/>
  <c r="AB3305" i="12" s="1"/>
  <c r="AC3305" i="12" s="1"/>
  <c r="AD3305" i="12" s="1"/>
  <c r="S3166" i="12"/>
  <c r="T3166" i="12" s="1"/>
  <c r="AB3166" i="12" s="1"/>
  <c r="AC3166" i="12" s="1"/>
  <c r="AD3166" i="12" s="1"/>
  <c r="S3304" i="12"/>
  <c r="T3304" i="12" s="1"/>
  <c r="AB3304" i="12" s="1"/>
  <c r="AC3304" i="12" s="1"/>
  <c r="AD3304" i="12" s="1"/>
  <c r="S3292" i="12"/>
  <c r="T3292" i="12" s="1"/>
  <c r="AB3292" i="12" s="1"/>
  <c r="AC3292" i="12" s="1"/>
  <c r="AD3292" i="12" s="1"/>
  <c r="S3395" i="12"/>
  <c r="T3395" i="12" s="1"/>
  <c r="AB3395" i="12" s="1"/>
  <c r="AC3395" i="12" s="1"/>
  <c r="AD3395" i="12" s="1"/>
  <c r="S3126" i="12"/>
  <c r="T3126" i="12" s="1"/>
  <c r="AB3126" i="12" s="1"/>
  <c r="AC3126" i="12" s="1"/>
  <c r="AD3126" i="12" s="1"/>
  <c r="S3040" i="12"/>
  <c r="T3040" i="12" s="1"/>
  <c r="AB3040" i="12" s="1"/>
  <c r="AC3040" i="12" s="1"/>
  <c r="AD3040" i="12" s="1"/>
  <c r="S2967" i="12"/>
  <c r="T2967" i="12" s="1"/>
  <c r="AB2967" i="12" s="1"/>
  <c r="AC2967" i="12" s="1"/>
  <c r="AD2967" i="12" s="1"/>
  <c r="S3260" i="12"/>
  <c r="T3260" i="12" s="1"/>
  <c r="AB3260" i="12" s="1"/>
  <c r="AC3260" i="12" s="1"/>
  <c r="AD3260" i="12" s="1"/>
  <c r="S3004" i="12"/>
  <c r="T3004" i="12" s="1"/>
  <c r="AB3004" i="12" s="1"/>
  <c r="AC3004" i="12" s="1"/>
  <c r="AD3004" i="12" s="1"/>
  <c r="S3059" i="12"/>
  <c r="T3059" i="12" s="1"/>
  <c r="AB3059" i="12" s="1"/>
  <c r="AC3059" i="12" s="1"/>
  <c r="AD3059" i="12" s="1"/>
  <c r="S2978" i="12"/>
  <c r="T2978" i="12" s="1"/>
  <c r="AB2978" i="12" s="1"/>
  <c r="AC2978" i="12" s="1"/>
  <c r="AD2978" i="12" s="1"/>
  <c r="S2947" i="12"/>
  <c r="T2947" i="12" s="1"/>
  <c r="AB2947" i="12" s="1"/>
  <c r="AC2947" i="12" s="1"/>
  <c r="AD2947" i="12" s="1"/>
  <c r="S2919" i="12"/>
  <c r="T2919" i="12" s="1"/>
  <c r="AB2919" i="12" s="1"/>
  <c r="S3052" i="12"/>
  <c r="T3052" i="12" s="1"/>
  <c r="AB3052" i="12" s="1"/>
  <c r="S2951" i="12"/>
  <c r="T2951" i="12" s="1"/>
  <c r="AB2951" i="12" s="1"/>
  <c r="AC2951" i="12" s="1"/>
  <c r="AD2951" i="12" s="1"/>
  <c r="S3053" i="12"/>
  <c r="T3053" i="12" s="1"/>
  <c r="AB3053" i="12" s="1"/>
  <c r="AC3053" i="12" s="1"/>
  <c r="AD3053" i="12" s="1"/>
  <c r="S3023" i="12"/>
  <c r="T3023" i="12" s="1"/>
  <c r="AB3023" i="12" s="1"/>
  <c r="AC3023" i="12" s="1"/>
  <c r="AD3023" i="12" s="1"/>
  <c r="S2765" i="12"/>
  <c r="T2765" i="12" s="1"/>
  <c r="AB2765" i="12" s="1"/>
  <c r="AC2765" i="12" s="1"/>
  <c r="AD2765" i="12" s="1"/>
  <c r="S2830" i="12"/>
  <c r="T2830" i="12" s="1"/>
  <c r="AB2830" i="12" s="1"/>
  <c r="AC2830" i="12" s="1"/>
  <c r="AD2830" i="12" s="1"/>
  <c r="S2780" i="12"/>
  <c r="T2780" i="12" s="1"/>
  <c r="AB2780" i="12" s="1"/>
  <c r="AC2780" i="12" s="1"/>
  <c r="AD2780" i="12" s="1"/>
  <c r="S2973" i="12"/>
  <c r="T2973" i="12" s="1"/>
  <c r="AB2973" i="12" s="1"/>
  <c r="AC2973" i="12" s="1"/>
  <c r="AD2973" i="12" s="1"/>
  <c r="S2808" i="12"/>
  <c r="T2808" i="12" s="1"/>
  <c r="AB2808" i="12" s="1"/>
  <c r="AC2808" i="12" s="1"/>
  <c r="AD2808" i="12" s="1"/>
  <c r="S2786" i="12"/>
  <c r="T2786" i="12" s="1"/>
  <c r="AB2786" i="12" s="1"/>
  <c r="AC2786" i="12" s="1"/>
  <c r="AD2786" i="12" s="1"/>
  <c r="S2849" i="12"/>
  <c r="T2849" i="12" s="1"/>
  <c r="AB2849" i="12" s="1"/>
  <c r="AC2849" i="12" s="1"/>
  <c r="AD2849" i="12" s="1"/>
  <c r="S2799" i="12"/>
  <c r="T2799" i="12" s="1"/>
  <c r="AB2799" i="12" s="1"/>
  <c r="AC2799" i="12" s="1"/>
  <c r="AD2799" i="12" s="1"/>
  <c r="S2788" i="12"/>
  <c r="T2788" i="12" s="1"/>
  <c r="AB2788" i="12" s="1"/>
  <c r="AC2788" i="12" s="1"/>
  <c r="AD2788" i="12" s="1"/>
  <c r="S2760" i="12"/>
  <c r="T2760" i="12" s="1"/>
  <c r="AB2760" i="12" s="1"/>
  <c r="AC2760" i="12" s="1"/>
  <c r="AD2760" i="12" s="1"/>
  <c r="S2798" i="12"/>
  <c r="T2798" i="12" s="1"/>
  <c r="AB2798" i="12" s="1"/>
  <c r="AC2798" i="12" s="1"/>
  <c r="AD2798" i="12" s="1"/>
  <c r="S2747" i="12"/>
  <c r="T2747" i="12" s="1"/>
  <c r="AB2747" i="12" s="1"/>
  <c r="AC2747" i="12" s="1"/>
  <c r="AD2747" i="12" s="1"/>
  <c r="S2710" i="12"/>
  <c r="T2710" i="12" s="1"/>
  <c r="AB2710" i="12" s="1"/>
  <c r="AC2710" i="12" s="1"/>
  <c r="AD2710" i="12" s="1"/>
  <c r="S2847" i="12"/>
  <c r="T2847" i="12" s="1"/>
  <c r="AB2847" i="12" s="1"/>
  <c r="AC2847" i="12" s="1"/>
  <c r="AD2847" i="12" s="1"/>
  <c r="S2467" i="12"/>
  <c r="T2467" i="12" s="1"/>
  <c r="AB2467" i="12" s="1"/>
  <c r="S2662" i="12"/>
  <c r="T2662" i="12" s="1"/>
  <c r="AB2662" i="12" s="1"/>
  <c r="S2554" i="12"/>
  <c r="T2554" i="12" s="1"/>
  <c r="AB2554" i="12" s="1"/>
  <c r="AC2554" i="12" s="1"/>
  <c r="AD2554" i="12" s="1"/>
  <c r="S2635" i="12"/>
  <c r="T2635" i="12" s="1"/>
  <c r="AB2635" i="12" s="1"/>
  <c r="AC2635" i="12" s="1"/>
  <c r="AD2635" i="12" s="1"/>
  <c r="S2608" i="12"/>
  <c r="T2608" i="12" s="1"/>
  <c r="AB2608" i="12" s="1"/>
  <c r="AC2608" i="12" s="1"/>
  <c r="AD2608" i="12" s="1"/>
  <c r="S2483" i="12"/>
  <c r="T2483" i="12" s="1"/>
  <c r="AB2483" i="12" s="1"/>
  <c r="S2645" i="12"/>
  <c r="T2645" i="12" s="1"/>
  <c r="AB2645" i="12" s="1"/>
  <c r="AC2645" i="12" s="1"/>
  <c r="AD2645" i="12" s="1"/>
  <c r="S2468" i="12"/>
  <c r="T2468" i="12" s="1"/>
  <c r="AB2468" i="12" s="1"/>
  <c r="AC2468" i="12" s="1"/>
  <c r="AD2468" i="12" s="1"/>
  <c r="S2515" i="12"/>
  <c r="T2515" i="12" s="1"/>
  <c r="AB2515" i="12" s="1"/>
  <c r="AC2515" i="12" s="1"/>
  <c r="AD2515" i="12" s="1"/>
  <c r="S2561" i="12"/>
  <c r="T2561" i="12" s="1"/>
  <c r="AB2561" i="12" s="1"/>
  <c r="AC2561" i="12" s="1"/>
  <c r="AD2561" i="12" s="1"/>
  <c r="S2359" i="12"/>
  <c r="T2359" i="12" s="1"/>
  <c r="AB2359" i="12" s="1"/>
  <c r="AC2359" i="12" s="1"/>
  <c r="AD2359" i="12" s="1"/>
  <c r="S2317" i="12"/>
  <c r="T2317" i="12" s="1"/>
  <c r="AB2317" i="12" s="1"/>
  <c r="AC2317" i="12" s="1"/>
  <c r="AD2317" i="12" s="1"/>
  <c r="S2401" i="12"/>
  <c r="T2401" i="12" s="1"/>
  <c r="AB2401" i="12" s="1"/>
  <c r="AC2401" i="12" s="1"/>
  <c r="AD2401" i="12" s="1"/>
  <c r="S2451" i="12"/>
  <c r="T2451" i="12" s="1"/>
  <c r="AB2451" i="12" s="1"/>
  <c r="AC2451" i="12" s="1"/>
  <c r="AD2451" i="12" s="1"/>
  <c r="S2463" i="12"/>
  <c r="T2463" i="12" s="1"/>
  <c r="AB2463" i="12" s="1"/>
  <c r="AC2463" i="12" s="1"/>
  <c r="AD2463" i="12" s="1"/>
  <c r="S2308" i="12"/>
  <c r="T2308" i="12" s="1"/>
  <c r="AB2308" i="12" s="1"/>
  <c r="AC2308" i="12" s="1"/>
  <c r="AD2308" i="12" s="1"/>
  <c r="S2298" i="12"/>
  <c r="T2298" i="12" s="1"/>
  <c r="AB2298" i="12" s="1"/>
  <c r="AC2298" i="12" s="1"/>
  <c r="AD2298" i="12" s="1"/>
  <c r="S2360" i="12"/>
  <c r="T2360" i="12" s="1"/>
  <c r="AB2360" i="12" s="1"/>
  <c r="AC2360" i="12" s="1"/>
  <c r="AD2360" i="12" s="1"/>
  <c r="S2202" i="12"/>
  <c r="T2202" i="12" s="1"/>
  <c r="AB2202" i="12" s="1"/>
  <c r="AC2202" i="12" s="1"/>
  <c r="AD2202" i="12" s="1"/>
  <c r="S2347" i="12"/>
  <c r="T2347" i="12" s="1"/>
  <c r="AB2347" i="12" s="1"/>
  <c r="AC2347" i="12" s="1"/>
  <c r="AD2347" i="12" s="1"/>
  <c r="S2204" i="12"/>
  <c r="T2204" i="12" s="1"/>
  <c r="AB2204" i="12" s="1"/>
  <c r="AC2204" i="12" s="1"/>
  <c r="AD2204" i="12" s="1"/>
  <c r="S2338" i="12"/>
  <c r="T2338" i="12" s="1"/>
  <c r="AB2338" i="12" s="1"/>
  <c r="S2246" i="12"/>
  <c r="T2246" i="12" s="1"/>
  <c r="AB2246" i="12" s="1"/>
  <c r="AC2246" i="12" s="1"/>
  <c r="AD2246" i="12" s="1"/>
  <c r="S2392" i="12"/>
  <c r="T2392" i="12" s="1"/>
  <c r="AB2392" i="12" s="1"/>
  <c r="AC2392" i="12" s="1"/>
  <c r="AD2392" i="12" s="1"/>
  <c r="S2210" i="12"/>
  <c r="T2210" i="12" s="1"/>
  <c r="AB2210" i="12" s="1"/>
  <c r="S2216" i="12"/>
  <c r="T2216" i="12" s="1"/>
  <c r="AB2216" i="12" s="1"/>
  <c r="AC2216" i="12" s="1"/>
  <c r="AD2216" i="12" s="1"/>
  <c r="S2089" i="12"/>
  <c r="T2089" i="12" s="1"/>
  <c r="AB2089" i="12" s="1"/>
  <c r="AC2089" i="12" s="1"/>
  <c r="AD2089" i="12" s="1"/>
  <c r="S2148" i="12"/>
  <c r="T2148" i="12" s="1"/>
  <c r="AB2148" i="12" s="1"/>
  <c r="AC2148" i="12" s="1"/>
  <c r="AD2148" i="12" s="1"/>
  <c r="S2157" i="12"/>
  <c r="T2157" i="12" s="1"/>
  <c r="AB2157" i="12" s="1"/>
  <c r="AC2157" i="12" s="1"/>
  <c r="AD2157" i="12" s="1"/>
  <c r="S1966" i="12"/>
  <c r="T1966" i="12" s="1"/>
  <c r="AB1966" i="12" s="1"/>
  <c r="AC1966" i="12" s="1"/>
  <c r="AD1966" i="12" s="1"/>
  <c r="S2170" i="12"/>
  <c r="T2170" i="12" s="1"/>
  <c r="AB2170" i="12" s="1"/>
  <c r="AC2170" i="12" s="1"/>
  <c r="AD2170" i="12" s="1"/>
  <c r="S2168" i="12"/>
  <c r="T2168" i="12" s="1"/>
  <c r="AB2168" i="12" s="1"/>
  <c r="AC2168" i="12" s="1"/>
  <c r="AD2168" i="12" s="1"/>
  <c r="S1948" i="12"/>
  <c r="T1948" i="12" s="1"/>
  <c r="AB1948" i="12" s="1"/>
  <c r="AC1948" i="12" s="1"/>
  <c r="AD1948" i="12" s="1"/>
  <c r="S1967" i="12"/>
  <c r="T1967" i="12" s="1"/>
  <c r="AB1967" i="12" s="1"/>
  <c r="AC1967" i="12" s="1"/>
  <c r="AD1967" i="12" s="1"/>
  <c r="S2007" i="12"/>
  <c r="T2007" i="12" s="1"/>
  <c r="AB2007" i="12" s="1"/>
  <c r="AC2007" i="12" s="1"/>
  <c r="AD2007" i="12" s="1"/>
  <c r="S2087" i="12"/>
  <c r="T2087" i="12" s="1"/>
  <c r="AB2087" i="12" s="1"/>
  <c r="AC2087" i="12" s="1"/>
  <c r="AD2087" i="12" s="1"/>
  <c r="S2014" i="12"/>
  <c r="T2014" i="12" s="1"/>
  <c r="AB2014" i="12" s="1"/>
  <c r="AC2014" i="12" s="1"/>
  <c r="AD2014" i="12" s="1"/>
  <c r="S1901" i="12"/>
  <c r="T1901" i="12" s="1"/>
  <c r="AB1901" i="12" s="1"/>
  <c r="AC1901" i="12" s="1"/>
  <c r="AD1901" i="12" s="1"/>
  <c r="S3892" i="12"/>
  <c r="T3892" i="12" s="1"/>
  <c r="AB3892" i="12" s="1"/>
  <c r="AC3892" i="12" s="1"/>
  <c r="AD3892" i="12" s="1"/>
  <c r="S3843" i="12"/>
  <c r="T3843" i="12" s="1"/>
  <c r="AB3843" i="12" s="1"/>
  <c r="AC3843" i="12" s="1"/>
  <c r="AD3843" i="12" s="1"/>
  <c r="S3734" i="12"/>
  <c r="T3734" i="12" s="1"/>
  <c r="AB3734" i="12" s="1"/>
  <c r="AC3734" i="12" s="1"/>
  <c r="AD3734" i="12" s="1"/>
  <c r="S3721" i="12"/>
  <c r="T3721" i="12" s="1"/>
  <c r="AB3721" i="12" s="1"/>
  <c r="S3594" i="12"/>
  <c r="T3594" i="12" s="1"/>
  <c r="AB3594" i="12" s="1"/>
  <c r="AC3594" i="12" s="1"/>
  <c r="AD3594" i="12" s="1"/>
  <c r="S3629" i="12"/>
  <c r="T3629" i="12" s="1"/>
  <c r="AB3629" i="12" s="1"/>
  <c r="AC3629" i="12" s="1"/>
  <c r="AD3629" i="12" s="1"/>
  <c r="S3779" i="12"/>
  <c r="T3779" i="12" s="1"/>
  <c r="AB3779" i="12" s="1"/>
  <c r="AC3779" i="12" s="1"/>
  <c r="AD3779" i="12" s="1"/>
  <c r="S3553" i="12"/>
  <c r="T3553" i="12" s="1"/>
  <c r="AB3553" i="12" s="1"/>
  <c r="AC3553" i="12" s="1"/>
  <c r="AD3553" i="12" s="1"/>
  <c r="S3606" i="12"/>
  <c r="T3606" i="12" s="1"/>
  <c r="AB3606" i="12" s="1"/>
  <c r="AC3606" i="12" s="1"/>
  <c r="AD3606" i="12" s="1"/>
  <c r="S3392" i="12"/>
  <c r="T3392" i="12" s="1"/>
  <c r="AB3392" i="12" s="1"/>
  <c r="AC3392" i="12" s="1"/>
  <c r="AD3392" i="12" s="1"/>
  <c r="S3364" i="12"/>
  <c r="T3364" i="12" s="1"/>
  <c r="AB3364" i="12" s="1"/>
  <c r="AC3364" i="12" s="1"/>
  <c r="AD3364" i="12" s="1"/>
  <c r="S3534" i="12"/>
  <c r="T3534" i="12" s="1"/>
  <c r="AB3534" i="12" s="1"/>
  <c r="AC3534" i="12" s="1"/>
  <c r="AD3534" i="12" s="1"/>
  <c r="S3494" i="12"/>
  <c r="T3494" i="12" s="1"/>
  <c r="AB3494" i="12" s="1"/>
  <c r="AC3494" i="12" s="1"/>
  <c r="AD3494" i="12" s="1"/>
  <c r="S3477" i="12"/>
  <c r="T3477" i="12" s="1"/>
  <c r="AB3477" i="12" s="1"/>
  <c r="AC3477" i="12" s="1"/>
  <c r="AD3477" i="12" s="1"/>
  <c r="S3209" i="12"/>
  <c r="T3209" i="12" s="1"/>
  <c r="AB3209" i="12" s="1"/>
  <c r="AC3209" i="12" s="1"/>
  <c r="AD3209" i="12" s="1"/>
  <c r="S3208" i="12"/>
  <c r="T3208" i="12" s="1"/>
  <c r="AB3208" i="12" s="1"/>
  <c r="AC3208" i="12" s="1"/>
  <c r="AD3208" i="12" s="1"/>
  <c r="S3154" i="12"/>
  <c r="T3154" i="12" s="1"/>
  <c r="AB3154" i="12" s="1"/>
  <c r="AC3154" i="12" s="1"/>
  <c r="AD3154" i="12" s="1"/>
  <c r="S3409" i="12"/>
  <c r="T3409" i="12" s="1"/>
  <c r="AB3409" i="12" s="1"/>
  <c r="AC3409" i="12" s="1"/>
  <c r="AD3409" i="12" s="1"/>
  <c r="S3323" i="12"/>
  <c r="T3323" i="12" s="1"/>
  <c r="AB3323" i="12" s="1"/>
  <c r="AC3323" i="12" s="1"/>
  <c r="AD3323" i="12" s="1"/>
  <c r="S3420" i="12"/>
  <c r="T3420" i="12" s="1"/>
  <c r="AB3420" i="12" s="1"/>
  <c r="AC3420" i="12" s="1"/>
  <c r="AD3420" i="12" s="1"/>
  <c r="S3295" i="12"/>
  <c r="T3295" i="12" s="1"/>
  <c r="AB3295" i="12" s="1"/>
  <c r="AC3295" i="12" s="1"/>
  <c r="AD3295" i="12" s="1"/>
  <c r="S2893" i="12"/>
  <c r="T2893" i="12" s="1"/>
  <c r="AB2893" i="12" s="1"/>
  <c r="AC2893" i="12" s="1"/>
  <c r="AD2893" i="12" s="1"/>
  <c r="S3109" i="12"/>
  <c r="T3109" i="12" s="1"/>
  <c r="AB3109" i="12" s="1"/>
  <c r="AC3109" i="12" s="1"/>
  <c r="AD3109" i="12" s="1"/>
  <c r="S3188" i="12"/>
  <c r="T3188" i="12" s="1"/>
  <c r="AB3188" i="12" s="1"/>
  <c r="AC3188" i="12" s="1"/>
  <c r="AD3188" i="12" s="1"/>
  <c r="S2910" i="12"/>
  <c r="T2910" i="12" s="1"/>
  <c r="AB2910" i="12" s="1"/>
  <c r="AC2910" i="12" s="1"/>
  <c r="AD2910" i="12" s="1"/>
  <c r="S3088" i="12"/>
  <c r="T3088" i="12" s="1"/>
  <c r="AB3088" i="12" s="1"/>
  <c r="AC3088" i="12" s="1"/>
  <c r="AD3088" i="12" s="1"/>
  <c r="S3133" i="12"/>
  <c r="T3133" i="12" s="1"/>
  <c r="AB3133" i="12" s="1"/>
  <c r="AC3133" i="12" s="1"/>
  <c r="AD3133" i="12" s="1"/>
  <c r="S3106" i="12"/>
  <c r="T3106" i="12" s="1"/>
  <c r="AB3106" i="12" s="1"/>
  <c r="AC3106" i="12" s="1"/>
  <c r="AD3106" i="12" s="1"/>
  <c r="S2958" i="12"/>
  <c r="T2958" i="12" s="1"/>
  <c r="AB2958" i="12" s="1"/>
  <c r="AC2958" i="12" s="1"/>
  <c r="AD2958" i="12" s="1"/>
  <c r="S3098" i="12"/>
  <c r="T3098" i="12" s="1"/>
  <c r="AB3098" i="12" s="1"/>
  <c r="AC3098" i="12" s="1"/>
  <c r="AD3098" i="12" s="1"/>
  <c r="S3060" i="12"/>
  <c r="T3060" i="12" s="1"/>
  <c r="AB3060" i="12" s="1"/>
  <c r="AC3060" i="12" s="1"/>
  <c r="AD3060" i="12" s="1"/>
  <c r="S2907" i="12"/>
  <c r="T2907" i="12" s="1"/>
  <c r="AB2907" i="12" s="1"/>
  <c r="AC2907" i="12" s="1"/>
  <c r="AD2907" i="12" s="1"/>
  <c r="S2963" i="12"/>
  <c r="T2963" i="12" s="1"/>
  <c r="AB2963" i="12" s="1"/>
  <c r="AC2963" i="12" s="1"/>
  <c r="AD2963" i="12" s="1"/>
  <c r="S2795" i="12"/>
  <c r="T2795" i="12" s="1"/>
  <c r="AB2795" i="12" s="1"/>
  <c r="AC2795" i="12" s="1"/>
  <c r="AD2795" i="12" s="1"/>
  <c r="S3085" i="12"/>
  <c r="T3085" i="12" s="1"/>
  <c r="AB3085" i="12" s="1"/>
  <c r="AC3085" i="12" s="1"/>
  <c r="AD3085" i="12" s="1"/>
  <c r="S2848" i="12"/>
  <c r="T2848" i="12" s="1"/>
  <c r="AB2848" i="12" s="1"/>
  <c r="AC2848" i="12" s="1"/>
  <c r="AD2848" i="12" s="1"/>
  <c r="S3022" i="12"/>
  <c r="T3022" i="12" s="1"/>
  <c r="AB3022" i="12" s="1"/>
  <c r="AC3022" i="12" s="1"/>
  <c r="AD3022" i="12" s="1"/>
  <c r="S2831" i="12"/>
  <c r="T2831" i="12" s="1"/>
  <c r="AB2831" i="12" s="1"/>
  <c r="AC2831" i="12" s="1"/>
  <c r="AD2831" i="12" s="1"/>
  <c r="S2865" i="12"/>
  <c r="T2865" i="12" s="1"/>
  <c r="AB2865" i="12" s="1"/>
  <c r="AC2865" i="12" s="1"/>
  <c r="AD2865" i="12" s="1"/>
  <c r="S2863" i="12"/>
  <c r="T2863" i="12" s="1"/>
  <c r="AB2863" i="12" s="1"/>
  <c r="AC2863" i="12" s="1"/>
  <c r="AD2863" i="12" s="1"/>
  <c r="S2706" i="12"/>
  <c r="T2706" i="12" s="1"/>
  <c r="AB2706" i="12" s="1"/>
  <c r="AC2706" i="12" s="1"/>
  <c r="AD2706" i="12" s="1"/>
  <c r="S2904" i="12"/>
  <c r="T2904" i="12" s="1"/>
  <c r="AB2904" i="12" s="1"/>
  <c r="AC2904" i="12" s="1"/>
  <c r="AD2904" i="12" s="1"/>
  <c r="S2684" i="12"/>
  <c r="T2684" i="12" s="1"/>
  <c r="AB2684" i="12" s="1"/>
  <c r="AC2684" i="12" s="1"/>
  <c r="AD2684" i="12" s="1"/>
  <c r="S2740" i="12"/>
  <c r="T2740" i="12" s="1"/>
  <c r="AB2740" i="12" s="1"/>
  <c r="S2714" i="12"/>
  <c r="T2714" i="12" s="1"/>
  <c r="AB2714" i="12" s="1"/>
  <c r="AC2714" i="12" s="1"/>
  <c r="AD2714" i="12" s="1"/>
  <c r="S2695" i="12"/>
  <c r="T2695" i="12" s="1"/>
  <c r="AB2695" i="12" s="1"/>
  <c r="AC2695" i="12" s="1"/>
  <c r="AD2695" i="12" s="1"/>
  <c r="S2683" i="12"/>
  <c r="T2683" i="12" s="1"/>
  <c r="AB2683" i="12" s="1"/>
  <c r="AC2683" i="12" s="1"/>
  <c r="AD2683" i="12" s="1"/>
  <c r="S2575" i="12"/>
  <c r="T2575" i="12" s="1"/>
  <c r="AB2575" i="12" s="1"/>
  <c r="S2510" i="12"/>
  <c r="T2510" i="12" s="1"/>
  <c r="AB2510" i="12" s="1"/>
  <c r="AC2510" i="12" s="1"/>
  <c r="AD2510" i="12" s="1"/>
  <c r="S2709" i="12"/>
  <c r="T2709" i="12" s="1"/>
  <c r="AB2709" i="12" s="1"/>
  <c r="AC2709" i="12" s="1"/>
  <c r="AD2709" i="12" s="1"/>
  <c r="S2627" i="12"/>
  <c r="T2627" i="12" s="1"/>
  <c r="AB2627" i="12" s="1"/>
  <c r="AC2627" i="12" s="1"/>
  <c r="AD2627" i="12" s="1"/>
  <c r="S2509" i="12"/>
  <c r="T2509" i="12" s="1"/>
  <c r="AB2509" i="12" s="1"/>
  <c r="AC2509" i="12" s="1"/>
  <c r="AD2509" i="12" s="1"/>
  <c r="S2573" i="12"/>
  <c r="T2573" i="12" s="1"/>
  <c r="AB2573" i="12" s="1"/>
  <c r="AC2573" i="12" s="1"/>
  <c r="AD2573" i="12" s="1"/>
  <c r="S2450" i="12"/>
  <c r="T2450" i="12" s="1"/>
  <c r="AB2450" i="12" s="1"/>
  <c r="AC2450" i="12" s="1"/>
  <c r="AD2450" i="12" s="1"/>
  <c r="S2438" i="12"/>
  <c r="T2438" i="12" s="1"/>
  <c r="AB2438" i="12" s="1"/>
  <c r="AC2438" i="12" s="1"/>
  <c r="AD2438" i="12" s="1"/>
  <c r="S2533" i="12"/>
  <c r="T2533" i="12" s="1"/>
  <c r="AB2533" i="12" s="1"/>
  <c r="AC2533" i="12" s="1"/>
  <c r="AD2533" i="12" s="1"/>
  <c r="S2548" i="12"/>
  <c r="T2548" i="12" s="1"/>
  <c r="AB2548" i="12" s="1"/>
  <c r="AC2548" i="12" s="1"/>
  <c r="AD2548" i="12" s="1"/>
  <c r="S2416" i="12"/>
  <c r="T2416" i="12" s="1"/>
  <c r="AB2416" i="12" s="1"/>
  <c r="AC2416" i="12" s="1"/>
  <c r="AD2416" i="12" s="1"/>
  <c r="S2311" i="12"/>
  <c r="T2311" i="12" s="1"/>
  <c r="AB2311" i="12" s="1"/>
  <c r="AC2311" i="12" s="1"/>
  <c r="AD2311" i="12" s="1"/>
  <c r="S2335" i="12"/>
  <c r="T2335" i="12" s="1"/>
  <c r="AB2335" i="12" s="1"/>
  <c r="AC2335" i="12" s="1"/>
  <c r="AD2335" i="12" s="1"/>
  <c r="S2421" i="12"/>
  <c r="T2421" i="12" s="1"/>
  <c r="AB2421" i="12" s="1"/>
  <c r="AC2421" i="12" s="1"/>
  <c r="AD2421" i="12" s="1"/>
  <c r="S2428" i="12"/>
  <c r="T2428" i="12" s="1"/>
  <c r="AB2428" i="12" s="1"/>
  <c r="AC2428" i="12" s="1"/>
  <c r="AD2428" i="12" s="1"/>
  <c r="S2322" i="12"/>
  <c r="T2322" i="12" s="1"/>
  <c r="AB2322" i="12" s="1"/>
  <c r="S2387" i="12"/>
  <c r="T2387" i="12" s="1"/>
  <c r="AB2387" i="12" s="1"/>
  <c r="S2309" i="12"/>
  <c r="T2309" i="12" s="1"/>
  <c r="AB2309" i="12" s="1"/>
  <c r="AC2309" i="12" s="1"/>
  <c r="AD2309" i="12" s="1"/>
  <c r="S2405" i="12"/>
  <c r="T2405" i="12" s="1"/>
  <c r="AB2405" i="12" s="1"/>
  <c r="AC2405" i="12" s="1"/>
  <c r="AD2405" i="12" s="1"/>
  <c r="S2287" i="12"/>
  <c r="T2287" i="12" s="1"/>
  <c r="AB2287" i="12" s="1"/>
  <c r="AC2287" i="12" s="1"/>
  <c r="AD2287" i="12" s="1"/>
  <c r="S2220" i="12"/>
  <c r="T2220" i="12" s="1"/>
  <c r="AB2220" i="12" s="1"/>
  <c r="AC2220" i="12" s="1"/>
  <c r="AD2220" i="12" s="1"/>
  <c r="S2247" i="12"/>
  <c r="T2247" i="12" s="1"/>
  <c r="AB2247" i="12" s="1"/>
  <c r="AC2247" i="12" s="1"/>
  <c r="AD2247" i="12" s="1"/>
  <c r="S2196" i="12"/>
  <c r="T2196" i="12" s="1"/>
  <c r="AB2196" i="12" s="1"/>
  <c r="AC2196" i="12" s="1"/>
  <c r="AD2196" i="12" s="1"/>
  <c r="S2268" i="12"/>
  <c r="T2268" i="12" s="1"/>
  <c r="AB2268" i="12" s="1"/>
  <c r="AC2268" i="12" s="1"/>
  <c r="AD2268" i="12" s="1"/>
  <c r="S2248" i="12"/>
  <c r="T2248" i="12" s="1"/>
  <c r="AB2248" i="12" s="1"/>
  <c r="AC2248" i="12" s="1"/>
  <c r="AD2248" i="12" s="1"/>
  <c r="S2278" i="12"/>
  <c r="T2278" i="12" s="1"/>
  <c r="AB2278" i="12" s="1"/>
  <c r="AC2278" i="12" s="1"/>
  <c r="AD2278" i="12" s="1"/>
  <c r="S2180" i="12"/>
  <c r="T2180" i="12" s="1"/>
  <c r="AB2180" i="12" s="1"/>
  <c r="AC2180" i="12" s="1"/>
  <c r="AD2180" i="12" s="1"/>
  <c r="S2165" i="12"/>
  <c r="T2165" i="12" s="1"/>
  <c r="AB2165" i="12" s="1"/>
  <c r="AC2165" i="12" s="1"/>
  <c r="AD2165" i="12" s="1"/>
  <c r="S2028" i="12"/>
  <c r="T2028" i="12" s="1"/>
  <c r="AB2028" i="12" s="1"/>
  <c r="AC2028" i="12" s="1"/>
  <c r="AD2028" i="12" s="1"/>
  <c r="S2076" i="12"/>
  <c r="T2076" i="12" s="1"/>
  <c r="AB2076" i="12" s="1"/>
  <c r="AC2076" i="12" s="1"/>
  <c r="AD2076" i="12" s="1"/>
  <c r="S2276" i="12"/>
  <c r="T2276" i="12" s="1"/>
  <c r="AB2276" i="12" s="1"/>
  <c r="AC2276" i="12" s="1"/>
  <c r="AD2276" i="12" s="1"/>
  <c r="S2123" i="12"/>
  <c r="T2123" i="12" s="1"/>
  <c r="AB2123" i="12" s="1"/>
  <c r="AC2123" i="12" s="1"/>
  <c r="AD2123" i="12" s="1"/>
  <c r="S2144" i="12"/>
  <c r="T2144" i="12" s="1"/>
  <c r="AB2144" i="12" s="1"/>
  <c r="AC2144" i="12" s="1"/>
  <c r="AD2144" i="12" s="1"/>
  <c r="S2011" i="12"/>
  <c r="T2011" i="12" s="1"/>
  <c r="AB2011" i="12" s="1"/>
  <c r="AC2011" i="12" s="1"/>
  <c r="AD2011" i="12" s="1"/>
  <c r="S2164" i="12"/>
  <c r="T2164" i="12" s="1"/>
  <c r="AB2164" i="12" s="1"/>
  <c r="AC2164" i="12" s="1"/>
  <c r="AD2164" i="12" s="1"/>
  <c r="S2042" i="12"/>
  <c r="T2042" i="12" s="1"/>
  <c r="AB2042" i="12" s="1"/>
  <c r="AC2042" i="12" s="1"/>
  <c r="AD2042" i="12" s="1"/>
  <c r="S1975" i="12"/>
  <c r="T1975" i="12" s="1"/>
  <c r="AB1975" i="12" s="1"/>
  <c r="AC1975" i="12" s="1"/>
  <c r="AD1975" i="12" s="1"/>
  <c r="S1997" i="12"/>
  <c r="T1997" i="12" s="1"/>
  <c r="AB1997" i="12" s="1"/>
  <c r="AC1997" i="12" s="1"/>
  <c r="AD1997" i="12" s="1"/>
  <c r="S2418" i="12"/>
  <c r="T2418" i="12" s="1"/>
  <c r="AB2418" i="12" s="1"/>
  <c r="AC2418" i="12" s="1"/>
  <c r="AD2418" i="12" s="1"/>
  <c r="S2415" i="12"/>
  <c r="T2415" i="12" s="1"/>
  <c r="AB2415" i="12" s="1"/>
  <c r="AC2415" i="12" s="1"/>
  <c r="AD2415" i="12" s="1"/>
  <c r="S2637" i="12"/>
  <c r="T2637" i="12" s="1"/>
  <c r="AB2637" i="12" s="1"/>
  <c r="AC2637" i="12" s="1"/>
  <c r="AD2637" i="12" s="1"/>
  <c r="S2616" i="12"/>
  <c r="T2616" i="12" s="1"/>
  <c r="AB2616" i="12" s="1"/>
  <c r="AC2616" i="12" s="1"/>
  <c r="AD2616" i="12" s="1"/>
  <c r="S2564" i="12"/>
  <c r="T2564" i="12" s="1"/>
  <c r="AB2564" i="12" s="1"/>
  <c r="AC2564" i="12" s="1"/>
  <c r="AD2564" i="12" s="1"/>
  <c r="S2720" i="12"/>
  <c r="T2720" i="12" s="1"/>
  <c r="AB2720" i="12" s="1"/>
  <c r="AC2720" i="12" s="1"/>
  <c r="AD2720" i="12" s="1"/>
  <c r="S2651" i="12"/>
  <c r="T2651" i="12" s="1"/>
  <c r="AB2651" i="12" s="1"/>
  <c r="AC2651" i="12" s="1"/>
  <c r="AD2651" i="12" s="1"/>
  <c r="S2826" i="12"/>
  <c r="T2826" i="12" s="1"/>
  <c r="AB2826" i="12" s="1"/>
  <c r="AC2826" i="12" s="1"/>
  <c r="AD2826" i="12" s="1"/>
  <c r="S2843" i="12"/>
  <c r="T2843" i="12" s="1"/>
  <c r="AB2843" i="12" s="1"/>
  <c r="AC2843" i="12" s="1"/>
  <c r="AD2843" i="12" s="1"/>
  <c r="S2953" i="12"/>
  <c r="T2953" i="12" s="1"/>
  <c r="AB2953" i="12" s="1"/>
  <c r="AC2953" i="12" s="1"/>
  <c r="AD2953" i="12" s="1"/>
  <c r="S3002" i="12"/>
  <c r="T3002" i="12" s="1"/>
  <c r="AB3002" i="12" s="1"/>
  <c r="AC3002" i="12" s="1"/>
  <c r="AD3002" i="12" s="1"/>
  <c r="S2996" i="12"/>
  <c r="T2996" i="12" s="1"/>
  <c r="AB2996" i="12" s="1"/>
  <c r="AC2996" i="12" s="1"/>
  <c r="AD2996" i="12" s="1"/>
  <c r="S3355" i="12"/>
  <c r="T3355" i="12" s="1"/>
  <c r="AB3355" i="12" s="1"/>
  <c r="AC3355" i="12" s="1"/>
  <c r="AD3355" i="12" s="1"/>
  <c r="S3271" i="12"/>
  <c r="T3271" i="12" s="1"/>
  <c r="AB3271" i="12" s="1"/>
  <c r="AC3271" i="12" s="1"/>
  <c r="AD3271" i="12" s="1"/>
  <c r="S3568" i="12"/>
  <c r="T3568" i="12" s="1"/>
  <c r="AB3568" i="12" s="1"/>
  <c r="AC3568" i="12" s="1"/>
  <c r="AD3568" i="12" s="1"/>
  <c r="S3566" i="12"/>
  <c r="T3566" i="12" s="1"/>
  <c r="AB3566" i="12" s="1"/>
  <c r="AC3566" i="12" s="1"/>
  <c r="AD3566" i="12" s="1"/>
  <c r="S3738" i="12"/>
  <c r="T3738" i="12" s="1"/>
  <c r="AB3738" i="12" s="1"/>
  <c r="AC3738" i="12" s="1"/>
  <c r="AD3738" i="12" s="1"/>
  <c r="S2514" i="12"/>
  <c r="T2514" i="12" s="1"/>
  <c r="AB2514" i="12" s="1"/>
  <c r="S2511" i="12"/>
  <c r="T2511" i="12" s="1"/>
  <c r="AB2511" i="12" s="1"/>
  <c r="AC2511" i="12" s="1"/>
  <c r="AD2511" i="12" s="1"/>
  <c r="S2513" i="12"/>
  <c r="T2513" i="12" s="1"/>
  <c r="AB2513" i="12" s="1"/>
  <c r="AC2513" i="12" s="1"/>
  <c r="AD2513" i="12" s="1"/>
  <c r="S2625" i="12"/>
  <c r="T2625" i="12" s="1"/>
  <c r="AB2625" i="12" s="1"/>
  <c r="AC2625" i="12" s="1"/>
  <c r="AD2625" i="12" s="1"/>
  <c r="S2567" i="12"/>
  <c r="T2567" i="12" s="1"/>
  <c r="AB2567" i="12" s="1"/>
  <c r="AC2567" i="12" s="1"/>
  <c r="AD2567" i="12" s="1"/>
  <c r="S2700" i="12"/>
  <c r="T2700" i="12" s="1"/>
  <c r="AB2700" i="12" s="1"/>
  <c r="AC2700" i="12" s="1"/>
  <c r="AD2700" i="12" s="1"/>
  <c r="S2697" i="12"/>
  <c r="T2697" i="12" s="1"/>
  <c r="AB2697" i="12" s="1"/>
  <c r="AC2697" i="12" s="1"/>
  <c r="AD2697" i="12" s="1"/>
  <c r="S2739" i="12"/>
  <c r="T2739" i="12" s="1"/>
  <c r="AB2739" i="12" s="1"/>
  <c r="AC2739" i="12" s="1"/>
  <c r="AD2739" i="12" s="1"/>
  <c r="S2822" i="12"/>
  <c r="T2822" i="12" s="1"/>
  <c r="AB2822" i="12" s="1"/>
  <c r="AC2822" i="12" s="1"/>
  <c r="AD2822" i="12" s="1"/>
  <c r="S2881" i="12"/>
  <c r="T2881" i="12" s="1"/>
  <c r="AB2881" i="12" s="1"/>
  <c r="AC2881" i="12" s="1"/>
  <c r="AD2881" i="12" s="1"/>
  <c r="S3054" i="12"/>
  <c r="T3054" i="12" s="1"/>
  <c r="AB3054" i="12" s="1"/>
  <c r="AC3054" i="12" s="1"/>
  <c r="AD3054" i="12" s="1"/>
  <c r="S3075" i="12"/>
  <c r="T3075" i="12" s="1"/>
  <c r="AB3075" i="12" s="1"/>
  <c r="AC3075" i="12" s="1"/>
  <c r="AD3075" i="12" s="1"/>
  <c r="S3189" i="12"/>
  <c r="T3189" i="12" s="1"/>
  <c r="AB3189" i="12" s="1"/>
  <c r="AC3189" i="12" s="1"/>
  <c r="AD3189" i="12" s="1"/>
  <c r="S3345" i="12"/>
  <c r="T3345" i="12" s="1"/>
  <c r="AB3345" i="12" s="1"/>
  <c r="AC3345" i="12" s="1"/>
  <c r="AD3345" i="12" s="1"/>
  <c r="S3608" i="12"/>
  <c r="T3608" i="12" s="1"/>
  <c r="AB3608" i="12" s="1"/>
  <c r="AC3608" i="12" s="1"/>
  <c r="AD3608" i="12" s="1"/>
  <c r="S3416" i="12"/>
  <c r="T3416" i="12" s="1"/>
  <c r="AB3416" i="12" s="1"/>
  <c r="AC3416" i="12" s="1"/>
  <c r="AD3416" i="12" s="1"/>
  <c r="S3755" i="12"/>
  <c r="T3755" i="12" s="1"/>
  <c r="AB3755" i="12" s="1"/>
  <c r="AC3755" i="12" s="1"/>
  <c r="AD3755" i="12" s="1"/>
  <c r="S2454" i="12"/>
  <c r="T2454" i="12" s="1"/>
  <c r="AB2454" i="12" s="1"/>
  <c r="AC2454" i="12" s="1"/>
  <c r="AD2454" i="12" s="1"/>
  <c r="S2431" i="12"/>
  <c r="T2431" i="12" s="1"/>
  <c r="AB2431" i="12" s="1"/>
  <c r="AC2431" i="12" s="1"/>
  <c r="AD2431" i="12" s="1"/>
  <c r="S2595" i="12"/>
  <c r="T2595" i="12" s="1"/>
  <c r="AB2595" i="12" s="1"/>
  <c r="AC2595" i="12" s="1"/>
  <c r="AD2595" i="12" s="1"/>
  <c r="S2605" i="12"/>
  <c r="T2605" i="12" s="1"/>
  <c r="AB2605" i="12" s="1"/>
  <c r="AC2605" i="12" s="1"/>
  <c r="AD2605" i="12" s="1"/>
  <c r="S2557" i="12"/>
  <c r="T2557" i="12" s="1"/>
  <c r="AB2557" i="12" s="1"/>
  <c r="AC2557" i="12" s="1"/>
  <c r="AD2557" i="12" s="1"/>
  <c r="S2680" i="12"/>
  <c r="T2680" i="12" s="1"/>
  <c r="AB2680" i="12" s="1"/>
  <c r="AC2680" i="12" s="1"/>
  <c r="AD2680" i="12" s="1"/>
  <c r="S2756" i="12"/>
  <c r="T2756" i="12" s="1"/>
  <c r="AB2756" i="12" s="1"/>
  <c r="AC2756" i="12" s="1"/>
  <c r="AD2756" i="12" s="1"/>
  <c r="S2879" i="12"/>
  <c r="T2879" i="12" s="1"/>
  <c r="AB2879" i="12" s="1"/>
  <c r="AC2879" i="12" s="1"/>
  <c r="AD2879" i="12" s="1"/>
  <c r="S3119" i="12"/>
  <c r="T3119" i="12" s="1"/>
  <c r="AB3119" i="12" s="1"/>
  <c r="AC3119" i="12" s="1"/>
  <c r="AD3119" i="12" s="1"/>
  <c r="S3073" i="12"/>
  <c r="T3073" i="12" s="1"/>
  <c r="AB3073" i="12" s="1"/>
  <c r="AC3073" i="12" s="1"/>
  <c r="AD3073" i="12" s="1"/>
  <c r="S2937" i="12"/>
  <c r="T2937" i="12" s="1"/>
  <c r="AB2937" i="12" s="1"/>
  <c r="AC2937" i="12" s="1"/>
  <c r="AD2937" i="12" s="1"/>
  <c r="S3180" i="12"/>
  <c r="T3180" i="12" s="1"/>
  <c r="AB3180" i="12" s="1"/>
  <c r="AC3180" i="12" s="1"/>
  <c r="AD3180" i="12" s="1"/>
  <c r="S3213" i="12"/>
  <c r="T3213" i="12" s="1"/>
  <c r="AB3213" i="12" s="1"/>
  <c r="AC3213" i="12" s="1"/>
  <c r="AD3213" i="12" s="1"/>
  <c r="S3353" i="12"/>
  <c r="T3353" i="12" s="1"/>
  <c r="AB3353" i="12" s="1"/>
  <c r="AC3353" i="12" s="1"/>
  <c r="AD3353" i="12" s="1"/>
  <c r="S3579" i="12"/>
  <c r="T3579" i="12" s="1"/>
  <c r="AB3579" i="12" s="1"/>
  <c r="AC3579" i="12" s="1"/>
  <c r="AD3579" i="12" s="1"/>
  <c r="S3726" i="12"/>
  <c r="T3726" i="12" s="1"/>
  <c r="AB3726" i="12" s="1"/>
  <c r="AC3726" i="12" s="1"/>
  <c r="AD3726" i="12" s="1"/>
  <c r="S3800" i="12"/>
  <c r="T3800" i="12" s="1"/>
  <c r="AB3800" i="12" s="1"/>
  <c r="AC3800" i="12" s="1"/>
  <c r="AD3800" i="12" s="1"/>
  <c r="S2235" i="12"/>
  <c r="T2235" i="12" s="1"/>
  <c r="AB2235" i="12" s="1"/>
  <c r="AC2235" i="12" s="1"/>
  <c r="AD2235" i="12" s="1"/>
  <c r="S2264" i="12"/>
  <c r="T2264" i="12" s="1"/>
  <c r="AB2264" i="12" s="1"/>
  <c r="AC2264" i="12" s="1"/>
  <c r="AD2264" i="12" s="1"/>
  <c r="S2305" i="12"/>
  <c r="T2305" i="12" s="1"/>
  <c r="AB2305" i="12" s="1"/>
  <c r="AC2305" i="12" s="1"/>
  <c r="AD2305" i="12" s="1"/>
  <c r="S2320" i="12"/>
  <c r="T2320" i="12" s="1"/>
  <c r="AB2320" i="12" s="1"/>
  <c r="AC2320" i="12" s="1"/>
  <c r="AD2320" i="12" s="1"/>
  <c r="S2444" i="12"/>
  <c r="T2444" i="12" s="1"/>
  <c r="AB2444" i="12" s="1"/>
  <c r="AC2444" i="12" s="1"/>
  <c r="AD2444" i="12" s="1"/>
  <c r="S2537" i="12"/>
  <c r="T2537" i="12" s="1"/>
  <c r="AB2537" i="12" s="1"/>
  <c r="AC2537" i="12" s="1"/>
  <c r="AD2537" i="12" s="1"/>
  <c r="S2522" i="12"/>
  <c r="T2522" i="12" s="1"/>
  <c r="AB2522" i="12" s="1"/>
  <c r="AC2522" i="12" s="1"/>
  <c r="AD2522" i="12" s="1"/>
  <c r="S2556" i="12"/>
  <c r="T2556" i="12" s="1"/>
  <c r="AB2556" i="12" s="1"/>
  <c r="AC2556" i="12" s="1"/>
  <c r="AD2556" i="12" s="1"/>
  <c r="S2665" i="12"/>
  <c r="T2665" i="12" s="1"/>
  <c r="AB2665" i="12" s="1"/>
  <c r="AC2665" i="12" s="1"/>
  <c r="AD2665" i="12" s="1"/>
  <c r="S2614" i="12"/>
  <c r="T2614" i="12" s="1"/>
  <c r="AB2614" i="12" s="1"/>
  <c r="AC2614" i="12" s="1"/>
  <c r="AD2614" i="12" s="1"/>
  <c r="S2708" i="12"/>
  <c r="T2708" i="12" s="1"/>
  <c r="AB2708" i="12" s="1"/>
  <c r="AC2708" i="12" s="1"/>
  <c r="AD2708" i="12" s="1"/>
  <c r="S2757" i="12"/>
  <c r="T2757" i="12" s="1"/>
  <c r="AB2757" i="12" s="1"/>
  <c r="AC2757" i="12" s="1"/>
  <c r="AD2757" i="12" s="1"/>
  <c r="S2667" i="12"/>
  <c r="T2667" i="12" s="1"/>
  <c r="AB2667" i="12" s="1"/>
  <c r="AC2667" i="12" s="1"/>
  <c r="AD2667" i="12" s="1"/>
  <c r="S2952" i="12"/>
  <c r="T2952" i="12" s="1"/>
  <c r="AB2952" i="12" s="1"/>
  <c r="AC2952" i="12" s="1"/>
  <c r="AD2952" i="12" s="1"/>
  <c r="S3105" i="12"/>
  <c r="T3105" i="12" s="1"/>
  <c r="AB3105" i="12" s="1"/>
  <c r="AC3105" i="12" s="1"/>
  <c r="AD3105" i="12" s="1"/>
  <c r="S3127" i="12"/>
  <c r="T3127" i="12" s="1"/>
  <c r="AB3127" i="12" s="1"/>
  <c r="AC3127" i="12" s="1"/>
  <c r="AD3127" i="12" s="1"/>
  <c r="S3259" i="12"/>
  <c r="T3259" i="12" s="1"/>
  <c r="AB3259" i="12" s="1"/>
  <c r="AC3259" i="12" s="1"/>
  <c r="AD3259" i="12" s="1"/>
  <c r="S3265" i="12"/>
  <c r="T3265" i="12" s="1"/>
  <c r="AB3265" i="12" s="1"/>
  <c r="AC3265" i="12" s="1"/>
  <c r="AD3265" i="12" s="1"/>
  <c r="S3547" i="12"/>
  <c r="T3547" i="12" s="1"/>
  <c r="AB3547" i="12" s="1"/>
  <c r="AC3547" i="12" s="1"/>
  <c r="AD3547" i="12" s="1"/>
  <c r="S3567" i="12"/>
  <c r="T3567" i="12" s="1"/>
  <c r="AB3567" i="12" s="1"/>
  <c r="AC3567" i="12" s="1"/>
  <c r="AD3567" i="12" s="1"/>
  <c r="S3844" i="12"/>
  <c r="T3844" i="12" s="1"/>
  <c r="AB3844" i="12" s="1"/>
  <c r="AC3844" i="12" s="1"/>
  <c r="AD3844" i="12" s="1"/>
  <c r="S3830" i="12"/>
  <c r="T3830" i="12" s="1"/>
  <c r="AB3830" i="12" s="1"/>
  <c r="AC3830" i="12" s="1"/>
  <c r="AD3830" i="12" s="1"/>
  <c r="AC321" i="12"/>
  <c r="AD321" i="12" s="1"/>
  <c r="AC133" i="12"/>
  <c r="AD133" i="12" s="1"/>
  <c r="AA492" i="12"/>
  <c r="Z492" i="12"/>
  <c r="AA434" i="12"/>
  <c r="Z434" i="12"/>
  <c r="AA190" i="12"/>
  <c r="Z190" i="12"/>
  <c r="AA468" i="12"/>
  <c r="Z468" i="12"/>
  <c r="Z318" i="12"/>
  <c r="AA318" i="12"/>
  <c r="Z438" i="12"/>
  <c r="AA438" i="12"/>
  <c r="AA182" i="12"/>
  <c r="Z182" i="12"/>
  <c r="AA357" i="12"/>
  <c r="Z357" i="12"/>
  <c r="Z547" i="12"/>
  <c r="AA547" i="12"/>
  <c r="Z358" i="12"/>
  <c r="AA358" i="12"/>
  <c r="AA287" i="12"/>
  <c r="Z287" i="12"/>
  <c r="AC388" i="12"/>
  <c r="AD388" i="12" s="1"/>
  <c r="Z354" i="12"/>
  <c r="AA354" i="12"/>
  <c r="Z155" i="12"/>
  <c r="AA155" i="12"/>
  <c r="Z421" i="12"/>
  <c r="AA421" i="12"/>
  <c r="AA246" i="12"/>
  <c r="Z246" i="12"/>
  <c r="Z487" i="12"/>
  <c r="AA487" i="12"/>
  <c r="Z185" i="12"/>
  <c r="AA185" i="12"/>
  <c r="AA456" i="12"/>
  <c r="Z456" i="12"/>
  <c r="AA653" i="12"/>
  <c r="Z653" i="12"/>
  <c r="Z268" i="12"/>
  <c r="AA268" i="12"/>
  <c r="AA488" i="12"/>
  <c r="Z488" i="12"/>
  <c r="Z359" i="12"/>
  <c r="AA359" i="12"/>
  <c r="Z442" i="12"/>
  <c r="AA442" i="12"/>
  <c r="Z333" i="12"/>
  <c r="AA333" i="12"/>
  <c r="AA536" i="12"/>
  <c r="Z536" i="12"/>
  <c r="AA896" i="12"/>
  <c r="Z896" i="12"/>
  <c r="Z929" i="12"/>
  <c r="AA929" i="12"/>
  <c r="Z396" i="12"/>
  <c r="AA396" i="12"/>
  <c r="AA441" i="12"/>
  <c r="Z441" i="12"/>
  <c r="AA674" i="12"/>
  <c r="Z674" i="12"/>
  <c r="Z564" i="12"/>
  <c r="AA564" i="12"/>
  <c r="Z341" i="12"/>
  <c r="AA341" i="12"/>
  <c r="Z649" i="12"/>
  <c r="AA649" i="12"/>
  <c r="Z510" i="12"/>
  <c r="AA510" i="12"/>
  <c r="Z583" i="12"/>
  <c r="AA583" i="12"/>
  <c r="AA628" i="12"/>
  <c r="Z628" i="12"/>
  <c r="Z843" i="12"/>
  <c r="AA843" i="12"/>
  <c r="Z791" i="12"/>
  <c r="AA791" i="12"/>
  <c r="Z880" i="12"/>
  <c r="AA880" i="12"/>
  <c r="AA927" i="12"/>
  <c r="Z927" i="12"/>
  <c r="Z675" i="12"/>
  <c r="AA675" i="12"/>
  <c r="Z734" i="12"/>
  <c r="AA734" i="12"/>
  <c r="AA558" i="12"/>
  <c r="Z558" i="12"/>
  <c r="Z593" i="12"/>
  <c r="AA593" i="12"/>
  <c r="AA777" i="12"/>
  <c r="Z777" i="12"/>
  <c r="Z1000" i="12"/>
  <c r="AA1000" i="12"/>
  <c r="AA661" i="12"/>
  <c r="Z661" i="12"/>
  <c r="AA731" i="12"/>
  <c r="Z731" i="12"/>
  <c r="AA1055" i="12"/>
  <c r="Z1055" i="12"/>
  <c r="Z994" i="12"/>
  <c r="AA994" i="12"/>
  <c r="Z764" i="12"/>
  <c r="AA764" i="12"/>
  <c r="AA754" i="12"/>
  <c r="Z754" i="12"/>
  <c r="Z772" i="12"/>
  <c r="AA772" i="12"/>
  <c r="Z836" i="12"/>
  <c r="AA836" i="12"/>
  <c r="AA999" i="12"/>
  <c r="Z999" i="12"/>
  <c r="AA1020" i="12"/>
  <c r="Z1020" i="12"/>
  <c r="Z958" i="12"/>
  <c r="AA958" i="12"/>
  <c r="AA982" i="12"/>
  <c r="Z982" i="12"/>
  <c r="AA1122" i="12"/>
  <c r="Z1122" i="12"/>
  <c r="Z952" i="12"/>
  <c r="AA952" i="12"/>
  <c r="Z1136" i="12"/>
  <c r="AA1136" i="12"/>
  <c r="Z1139" i="12"/>
  <c r="AA1139" i="12"/>
  <c r="Z922" i="12"/>
  <c r="AA922" i="12"/>
  <c r="AA1218" i="12"/>
  <c r="Z1218" i="12"/>
  <c r="Z1024" i="12"/>
  <c r="AA1024" i="12"/>
  <c r="Z1124" i="12"/>
  <c r="AA1124" i="12"/>
  <c r="Z997" i="12"/>
  <c r="AA997" i="12"/>
  <c r="AA1196" i="12"/>
  <c r="Z1196" i="12"/>
  <c r="Z1090" i="12"/>
  <c r="AA1090" i="12"/>
  <c r="Z1081" i="12"/>
  <c r="AA1081" i="12"/>
  <c r="Z1213" i="12"/>
  <c r="AA1213" i="12"/>
  <c r="Z961" i="12"/>
  <c r="AA961" i="12"/>
  <c r="Z1154" i="12"/>
  <c r="AA1154" i="12"/>
  <c r="AA1084" i="12"/>
  <c r="Z1084" i="12"/>
  <c r="Z1484" i="12"/>
  <c r="AA1484" i="12"/>
  <c r="Z1478" i="12"/>
  <c r="AA1478" i="12"/>
  <c r="AA1489" i="12"/>
  <c r="Z1489" i="12"/>
  <c r="AA1149" i="12"/>
  <c r="Z1149" i="12"/>
  <c r="Z1433" i="12"/>
  <c r="AA1433" i="12"/>
  <c r="Z1260" i="12"/>
  <c r="AA1260" i="12"/>
  <c r="AC374" i="12"/>
  <c r="AD374" i="12" s="1"/>
  <c r="AC215" i="12"/>
  <c r="AD215" i="12" s="1"/>
  <c r="Z244" i="12"/>
  <c r="AA244" i="12"/>
  <c r="Z165" i="12"/>
  <c r="AA165" i="12"/>
  <c r="Z426" i="12"/>
  <c r="AA426" i="12"/>
  <c r="Z205" i="12"/>
  <c r="AA205" i="12"/>
  <c r="AC211" i="12"/>
  <c r="AD211" i="12" s="1"/>
  <c r="AA280" i="12"/>
  <c r="Z280" i="12"/>
  <c r="AA266" i="12"/>
  <c r="Z266" i="12"/>
  <c r="Z499" i="12"/>
  <c r="AA499" i="12"/>
  <c r="AA181" i="12"/>
  <c r="Z181" i="12"/>
  <c r="AA366" i="12"/>
  <c r="Z366" i="12"/>
  <c r="Z187" i="12"/>
  <c r="AA187" i="12"/>
  <c r="Z327" i="12"/>
  <c r="AA327" i="12"/>
  <c r="AA497" i="12"/>
  <c r="Z497" i="12"/>
  <c r="AA329" i="12"/>
  <c r="Z329" i="12"/>
  <c r="Z471" i="12"/>
  <c r="AA471" i="12"/>
  <c r="AA184" i="12"/>
  <c r="Z184" i="12"/>
  <c r="Z423" i="12"/>
  <c r="AA423" i="12"/>
  <c r="AA418" i="12"/>
  <c r="Z418" i="12"/>
  <c r="Z435" i="12"/>
  <c r="AA435" i="12"/>
  <c r="AA655" i="12"/>
  <c r="Z655" i="12"/>
  <c r="Z602" i="12"/>
  <c r="AA602" i="12"/>
  <c r="AA364" i="12"/>
  <c r="Z364" i="12"/>
  <c r="Z464" i="12"/>
  <c r="AA464" i="12"/>
  <c r="AA749" i="12"/>
  <c r="Z749" i="12"/>
  <c r="AA701" i="12"/>
  <c r="Z701" i="12"/>
  <c r="Z427" i="12"/>
  <c r="AA427" i="12"/>
  <c r="Z580" i="12"/>
  <c r="AA580" i="12"/>
  <c r="Z648" i="12"/>
  <c r="AA648" i="12"/>
  <c r="Z574" i="12"/>
  <c r="AA574" i="12"/>
  <c r="AA700" i="12"/>
  <c r="Z700" i="12"/>
  <c r="AA891" i="12"/>
  <c r="Z891" i="12"/>
  <c r="Z813" i="12"/>
  <c r="AA813" i="12"/>
  <c r="AA916" i="12"/>
  <c r="Z916" i="12"/>
  <c r="AA935" i="12"/>
  <c r="Z935" i="12"/>
  <c r="Z906" i="12"/>
  <c r="AA906" i="12"/>
  <c r="AA732" i="12"/>
  <c r="Z732" i="12"/>
  <c r="Z505" i="12"/>
  <c r="AA505" i="12"/>
  <c r="Z541" i="12"/>
  <c r="AA541" i="12"/>
  <c r="AC178" i="12"/>
  <c r="AD178" i="12" s="1"/>
  <c r="Z261" i="12"/>
  <c r="AA261" i="12"/>
  <c r="AC488" i="12"/>
  <c r="AD488" i="12" s="1"/>
  <c r="AA324" i="12"/>
  <c r="Z324" i="12"/>
  <c r="Z194" i="12"/>
  <c r="AA194" i="12"/>
  <c r="AA687" i="12"/>
  <c r="Z687" i="12"/>
  <c r="AA241" i="12"/>
  <c r="Z241" i="12"/>
  <c r="AA641" i="12"/>
  <c r="Z641" i="12"/>
  <c r="AA232" i="12"/>
  <c r="Z232" i="12"/>
  <c r="Z466" i="12"/>
  <c r="AA466" i="12"/>
  <c r="AA600" i="12"/>
  <c r="Z600" i="12"/>
  <c r="Z311" i="12"/>
  <c r="AA311" i="12"/>
  <c r="Z419" i="12"/>
  <c r="AA419" i="12"/>
  <c r="AA290" i="12"/>
  <c r="Z290" i="12"/>
  <c r="AA399" i="12"/>
  <c r="Z399" i="12"/>
  <c r="AA283" i="12"/>
  <c r="Z283" i="12"/>
  <c r="AA681" i="12"/>
  <c r="Z681" i="12"/>
  <c r="AA716" i="12"/>
  <c r="Z716" i="12"/>
  <c r="Z673" i="12"/>
  <c r="AA673" i="12"/>
  <c r="AA417" i="12"/>
  <c r="Z417" i="12"/>
  <c r="AA482" i="12"/>
  <c r="Z482" i="12"/>
  <c r="AA582" i="12"/>
  <c r="Z582" i="12"/>
  <c r="Z559" i="12"/>
  <c r="AA559" i="12"/>
  <c r="Z317" i="12"/>
  <c r="AA317" i="12"/>
  <c r="AA579" i="12"/>
  <c r="Z579" i="12"/>
  <c r="Z617" i="12"/>
  <c r="AA617" i="12"/>
  <c r="AA691" i="12"/>
  <c r="Z691" i="12"/>
  <c r="Z692" i="12"/>
  <c r="AA692" i="12"/>
  <c r="AA851" i="12"/>
  <c r="Z851" i="12"/>
  <c r="Z722" i="12"/>
  <c r="AA722" i="12"/>
  <c r="AA872" i="12"/>
  <c r="Z872" i="12"/>
  <c r="AA805" i="12"/>
  <c r="Z805" i="12"/>
  <c r="Z717" i="12"/>
  <c r="AA717" i="12"/>
  <c r="AA706" i="12"/>
  <c r="Z706" i="12"/>
  <c r="Z601" i="12"/>
  <c r="AA601" i="12"/>
  <c r="AA662" i="12"/>
  <c r="Z662" i="12"/>
  <c r="AA860" i="12"/>
  <c r="Z860" i="12"/>
  <c r="Z881" i="12"/>
  <c r="AA881" i="12"/>
  <c r="AA822" i="12"/>
  <c r="Z822" i="12"/>
  <c r="Z834" i="12"/>
  <c r="AA834" i="12"/>
  <c r="AA925" i="12"/>
  <c r="Z925" i="12"/>
  <c r="AA1013" i="12"/>
  <c r="Z1013" i="12"/>
  <c r="Z970" i="12"/>
  <c r="AA970" i="12"/>
  <c r="AA909" i="12"/>
  <c r="Z909" i="12"/>
  <c r="AA917" i="12"/>
  <c r="Z917" i="12"/>
  <c r="AA846" i="12"/>
  <c r="Z846" i="12"/>
  <c r="Z1107" i="12"/>
  <c r="AA1107" i="12"/>
  <c r="Z951" i="12"/>
  <c r="AA951" i="12"/>
  <c r="Z1175" i="12"/>
  <c r="AA1175" i="12"/>
  <c r="Z1293" i="12"/>
  <c r="AA1293" i="12"/>
  <c r="Z1117" i="12"/>
  <c r="AA1117" i="12"/>
  <c r="AA1075" i="12"/>
  <c r="Z1075" i="12"/>
  <c r="AA1193" i="12"/>
  <c r="Z1193" i="12"/>
  <c r="AA1133" i="12"/>
  <c r="Z1133" i="12"/>
  <c r="Z1089" i="12"/>
  <c r="AA1089" i="12"/>
  <c r="Z1152" i="12"/>
  <c r="AA1152" i="12"/>
  <c r="Z1125" i="12"/>
  <c r="AA1125" i="12"/>
  <c r="Z1181" i="12"/>
  <c r="AA1181" i="12"/>
  <c r="AA998" i="12"/>
  <c r="Z998" i="12"/>
  <c r="Z1346" i="12"/>
  <c r="AA1346" i="12"/>
  <c r="AA971" i="12"/>
  <c r="Z971" i="12"/>
  <c r="Z1141" i="12"/>
  <c r="AA1141" i="12"/>
  <c r="AA151" i="12"/>
  <c r="Z151" i="12"/>
  <c r="AC174" i="12"/>
  <c r="AD174" i="12" s="1"/>
  <c r="AA210" i="12"/>
  <c r="Z210" i="12"/>
  <c r="AA258" i="12"/>
  <c r="Z258" i="12"/>
  <c r="Z218" i="12"/>
  <c r="AA218" i="12"/>
  <c r="Z308" i="12"/>
  <c r="AA308" i="12"/>
  <c r="AA200" i="12"/>
  <c r="Z200" i="12"/>
  <c r="AA597" i="12"/>
  <c r="Z597" i="12"/>
  <c r="Z400" i="12"/>
  <c r="AA400" i="12"/>
  <c r="Z472" i="12"/>
  <c r="AA472" i="12"/>
  <c r="Z460" i="12"/>
  <c r="AA460" i="12"/>
  <c r="Z401" i="12"/>
  <c r="AA401" i="12"/>
  <c r="Z294" i="12"/>
  <c r="AA294" i="12"/>
  <c r="AA494" i="12"/>
  <c r="Z494" i="12"/>
  <c r="AA436" i="12"/>
  <c r="Z436" i="12"/>
  <c r="Z225" i="12"/>
  <c r="AA225" i="12"/>
  <c r="Z363" i="12"/>
  <c r="AA363" i="12"/>
  <c r="Z519" i="12"/>
  <c r="AA519" i="12"/>
  <c r="AA669" i="12"/>
  <c r="Z669" i="12"/>
  <c r="AA140" i="12"/>
  <c r="Z140" i="12"/>
  <c r="AA150" i="12"/>
  <c r="Z150" i="12"/>
  <c r="Z259" i="12"/>
  <c r="AA259" i="12"/>
  <c r="AA160" i="12"/>
  <c r="Z160" i="12"/>
  <c r="AA462" i="12"/>
  <c r="Z462" i="12"/>
  <c r="Z467" i="12"/>
  <c r="AA467" i="12"/>
  <c r="Z485" i="12"/>
  <c r="AA485" i="12"/>
  <c r="AA432" i="12"/>
  <c r="Z432" i="12"/>
  <c r="AA413" i="12"/>
  <c r="Z413" i="12"/>
  <c r="AA383" i="12"/>
  <c r="Z383" i="12"/>
  <c r="AA313" i="12"/>
  <c r="Z313" i="12"/>
  <c r="AC195" i="12"/>
  <c r="AD195" i="12" s="1"/>
  <c r="Z146" i="12"/>
  <c r="AA146" i="12"/>
  <c r="AA223" i="12"/>
  <c r="Z223" i="12"/>
  <c r="AC244" i="12"/>
  <c r="AD244" i="12" s="1"/>
  <c r="AC437" i="12"/>
  <c r="AD437" i="12" s="1"/>
  <c r="AC1031" i="12"/>
  <c r="AD1031" i="12" s="1"/>
  <c r="AA444" i="12"/>
  <c r="Z444" i="12"/>
  <c r="AA183" i="12"/>
  <c r="Z183" i="12"/>
  <c r="Z284" i="12"/>
  <c r="AA284" i="12"/>
  <c r="AC198" i="12"/>
  <c r="AD198" i="12" s="1"/>
  <c r="Z449" i="12"/>
  <c r="AA449" i="12"/>
  <c r="Z342" i="12"/>
  <c r="AA342" i="12"/>
  <c r="AA370" i="12"/>
  <c r="Z370" i="12"/>
  <c r="Z302" i="12"/>
  <c r="AA302" i="12"/>
  <c r="Z459" i="12"/>
  <c r="AA459" i="12"/>
  <c r="Z433" i="12"/>
  <c r="AA433" i="12"/>
  <c r="AA295" i="12"/>
  <c r="Z295" i="12"/>
  <c r="AA198" i="12"/>
  <c r="Z198" i="12"/>
  <c r="Z448" i="12"/>
  <c r="AA448" i="12"/>
  <c r="AA300" i="12"/>
  <c r="Z300" i="12"/>
  <c r="Z445" i="12"/>
  <c r="AA445" i="12"/>
  <c r="Z630" i="12"/>
  <c r="AA630" i="12"/>
  <c r="Z293" i="12"/>
  <c r="AA293" i="12"/>
  <c r="Z657" i="12"/>
  <c r="AA657" i="12"/>
  <c r="AA522" i="12"/>
  <c r="Z522" i="12"/>
  <c r="Z524" i="12"/>
  <c r="AA524" i="12"/>
  <c r="AA646" i="12"/>
  <c r="Z646" i="12"/>
  <c r="Z508" i="12"/>
  <c r="AA508" i="12"/>
  <c r="AA353" i="12"/>
  <c r="Z353" i="12"/>
  <c r="Z296" i="12"/>
  <c r="AA296" i="12"/>
  <c r="Z588" i="12"/>
  <c r="AA588" i="12"/>
  <c r="Z563" i="12"/>
  <c r="AA563" i="12"/>
  <c r="AA347" i="12"/>
  <c r="Z347" i="12"/>
  <c r="Z410" i="12"/>
  <c r="AA410" i="12"/>
  <c r="AA647" i="12"/>
  <c r="Z647" i="12"/>
  <c r="Z663" i="12"/>
  <c r="AA663" i="12"/>
  <c r="AA745" i="12"/>
  <c r="Z745" i="12"/>
  <c r="AA613" i="12"/>
  <c r="Z613" i="12"/>
  <c r="Z762" i="12"/>
  <c r="AA762" i="12"/>
  <c r="AA756" i="12"/>
  <c r="Z756" i="12"/>
  <c r="AA723" i="12"/>
  <c r="Z723" i="12"/>
  <c r="Z587" i="12"/>
  <c r="AA587" i="12"/>
  <c r="Z778" i="12"/>
  <c r="AA778" i="12"/>
  <c r="Z592" i="12"/>
  <c r="AA592" i="12"/>
  <c r="AA928" i="12"/>
  <c r="Z928" i="12"/>
  <c r="Z619" i="12"/>
  <c r="AA619" i="12"/>
  <c r="Z719" i="12"/>
  <c r="AA719" i="12"/>
  <c r="Z775" i="12"/>
  <c r="AA775" i="12"/>
  <c r="AA725" i="12"/>
  <c r="Z725" i="12"/>
  <c r="Z991" i="12"/>
  <c r="AA991" i="12"/>
  <c r="Z996" i="12"/>
  <c r="AA996" i="12"/>
  <c r="Z957" i="12"/>
  <c r="AA957" i="12"/>
  <c r="AA938" i="12"/>
  <c r="Z938" i="12"/>
  <c r="Z879" i="12"/>
  <c r="AA879" i="12"/>
  <c r="AA1214" i="12"/>
  <c r="Z1214" i="12"/>
  <c r="Z882" i="12"/>
  <c r="AA882" i="12"/>
  <c r="AA771" i="12"/>
  <c r="Z771" i="12"/>
  <c r="AA954" i="12"/>
  <c r="Z954" i="12"/>
  <c r="Z1202" i="12"/>
  <c r="AA1202" i="12"/>
  <c r="AC189" i="12"/>
  <c r="AD189" i="12" s="1"/>
  <c r="AC173" i="12"/>
  <c r="AD173" i="12" s="1"/>
  <c r="AC768" i="12"/>
  <c r="AD768" i="12" s="1"/>
  <c r="AC3888" i="12"/>
  <c r="AD3888" i="12" s="1"/>
  <c r="AA389" i="12"/>
  <c r="Z389" i="12"/>
  <c r="Z385" i="12"/>
  <c r="AA385" i="12"/>
  <c r="AA375" i="12"/>
  <c r="Z375" i="12"/>
  <c r="Z204" i="12"/>
  <c r="AA204" i="12"/>
  <c r="Z306" i="12"/>
  <c r="AA306" i="12"/>
  <c r="Z316" i="12"/>
  <c r="AA316" i="12"/>
  <c r="Z475" i="12"/>
  <c r="AA475" i="12"/>
  <c r="AA905" i="12"/>
  <c r="Z905" i="12"/>
  <c r="AA348" i="12"/>
  <c r="Z348" i="12"/>
  <c r="AA402" i="12"/>
  <c r="Z402" i="12"/>
  <c r="AA384" i="12"/>
  <c r="Z384" i="12"/>
  <c r="Z429" i="12"/>
  <c r="AA429" i="12"/>
  <c r="AA388" i="12"/>
  <c r="Z388" i="12"/>
  <c r="Z553" i="12"/>
  <c r="AA553" i="12"/>
  <c r="AA789" i="12"/>
  <c r="Z789" i="12"/>
  <c r="AA343" i="12"/>
  <c r="Z343" i="12"/>
  <c r="Z157" i="12"/>
  <c r="AA157" i="12"/>
  <c r="AC239" i="12"/>
  <c r="AD239" i="12" s="1"/>
  <c r="AA315" i="12"/>
  <c r="Z315" i="12"/>
  <c r="AC254" i="12"/>
  <c r="AD254" i="12" s="1"/>
  <c r="AA145" i="12"/>
  <c r="Z145" i="12"/>
  <c r="AC284" i="12"/>
  <c r="AD284" i="12" s="1"/>
  <c r="AC249" i="12"/>
  <c r="AD249" i="12" s="1"/>
  <c r="Z222" i="12"/>
  <c r="AA222" i="12"/>
  <c r="Z382" i="12"/>
  <c r="AA382" i="12"/>
  <c r="AA411" i="12"/>
  <c r="Z411" i="12"/>
  <c r="Z292" i="12"/>
  <c r="AA292" i="12"/>
  <c r="Z173" i="12"/>
  <c r="AA173" i="12"/>
  <c r="AA481" i="12"/>
  <c r="Z481" i="12"/>
  <c r="AA144" i="12"/>
  <c r="Z144" i="12"/>
  <c r="AA361" i="12"/>
  <c r="Z361" i="12"/>
  <c r="AA480" i="12"/>
  <c r="Z480" i="12"/>
  <c r="Z407" i="12"/>
  <c r="AA407" i="12"/>
  <c r="AA167" i="12"/>
  <c r="Z167" i="12"/>
  <c r="AA414" i="12"/>
  <c r="Z414" i="12"/>
  <c r="Z800" i="12"/>
  <c r="AA800" i="12"/>
  <c r="AA671" i="12"/>
  <c r="Z671" i="12"/>
  <c r="AA554" i="12"/>
  <c r="Z554" i="12"/>
  <c r="AA689" i="12"/>
  <c r="Z689" i="12"/>
  <c r="Z575" i="12"/>
  <c r="AA575" i="12"/>
  <c r="Z391" i="12"/>
  <c r="AA391" i="12"/>
  <c r="Z695" i="12"/>
  <c r="AA695" i="12"/>
  <c r="Z565" i="12"/>
  <c r="AA565" i="12"/>
  <c r="AA606" i="12"/>
  <c r="Z606" i="12"/>
  <c r="Z495" i="12"/>
  <c r="AA495" i="12"/>
  <c r="Z299" i="12"/>
  <c r="AA299" i="12"/>
  <c r="Z484" i="12"/>
  <c r="AA484" i="12"/>
  <c r="AA515" i="12"/>
  <c r="Z515" i="12"/>
  <c r="Z755" i="12"/>
  <c r="AA755" i="12"/>
  <c r="Z589" i="12"/>
  <c r="AA589" i="12"/>
  <c r="AA542" i="12"/>
  <c r="Z542" i="12"/>
  <c r="Z678" i="12"/>
  <c r="AA678" i="12"/>
  <c r="AA639" i="12"/>
  <c r="Z639" i="12"/>
  <c r="Z677" i="12"/>
  <c r="AA677" i="12"/>
  <c r="AA842" i="12"/>
  <c r="Z842" i="12"/>
  <c r="Z709" i="12"/>
  <c r="AA709" i="12"/>
  <c r="Z635" i="12"/>
  <c r="AA635" i="12"/>
  <c r="Z857" i="12"/>
  <c r="AA857" i="12"/>
  <c r="AA788" i="12"/>
  <c r="Z788" i="12"/>
  <c r="AA683" i="12"/>
  <c r="Z683" i="12"/>
  <c r="AA838" i="12"/>
  <c r="Z838" i="12"/>
  <c r="AA962" i="12"/>
  <c r="Z962" i="12"/>
  <c r="Z986" i="12"/>
  <c r="AA986" i="12"/>
  <c r="Z799" i="12"/>
  <c r="AA799" i="12"/>
  <c r="AA714" i="12"/>
  <c r="Z714" i="12"/>
  <c r="AA1028" i="12"/>
  <c r="Z1028" i="12"/>
  <c r="Z1059" i="12"/>
  <c r="AA1059" i="12"/>
  <c r="Z953" i="12"/>
  <c r="AA953" i="12"/>
  <c r="Z743" i="12"/>
  <c r="AA743" i="12"/>
  <c r="Z844" i="12"/>
  <c r="AA844" i="12"/>
  <c r="AA729" i="12"/>
  <c r="Z729" i="12"/>
  <c r="Z733" i="12"/>
  <c r="AA733" i="12"/>
  <c r="AA1128" i="12"/>
  <c r="Z1128" i="12"/>
  <c r="Z1194" i="12"/>
  <c r="AA1194" i="12"/>
  <c r="Z1182" i="12"/>
  <c r="AA1182" i="12"/>
  <c r="AA1239" i="12"/>
  <c r="Z1239" i="12"/>
  <c r="AC176" i="12"/>
  <c r="AD176" i="12" s="1"/>
  <c r="AC175" i="12"/>
  <c r="AD175" i="12" s="1"/>
  <c r="AA215" i="12"/>
  <c r="Z215" i="12"/>
  <c r="Z153" i="12"/>
  <c r="AA153" i="12"/>
  <c r="AA309" i="12"/>
  <c r="Z309" i="12"/>
  <c r="Z520" i="12"/>
  <c r="AA520" i="12"/>
  <c r="Z312" i="12"/>
  <c r="AA312" i="12"/>
  <c r="AA233" i="12"/>
  <c r="Z233" i="12"/>
  <c r="AA337" i="12"/>
  <c r="Z337" i="12"/>
  <c r="AA332" i="12"/>
  <c r="Z332" i="12"/>
  <c r="Z412" i="12"/>
  <c r="AA412" i="12"/>
  <c r="AA596" i="12"/>
  <c r="Z596" i="12"/>
  <c r="AA275" i="12"/>
  <c r="Z275" i="12"/>
  <c r="Z362" i="12"/>
  <c r="AA362" i="12"/>
  <c r="AA569" i="12"/>
  <c r="Z569" i="12"/>
  <c r="Z310" i="12"/>
  <c r="AA310" i="12"/>
  <c r="AA612" i="12"/>
  <c r="Z612" i="12"/>
  <c r="AA682" i="12"/>
  <c r="Z682" i="12"/>
  <c r="Z548" i="12"/>
  <c r="AA548" i="12"/>
  <c r="Z301" i="12"/>
  <c r="AA301" i="12"/>
  <c r="Z463" i="12"/>
  <c r="AA463" i="12"/>
  <c r="AA304" i="12"/>
  <c r="Z304" i="12"/>
  <c r="AA758" i="12"/>
  <c r="Z758" i="12"/>
  <c r="AA368" i="12"/>
  <c r="Z368" i="12"/>
  <c r="Z489" i="12"/>
  <c r="AA489" i="12"/>
  <c r="Z409" i="12"/>
  <c r="AA409" i="12"/>
  <c r="Z512" i="12"/>
  <c r="AA512" i="12"/>
  <c r="Z514" i="12"/>
  <c r="AA514" i="12"/>
  <c r="AA457" i="12"/>
  <c r="Z457" i="12"/>
  <c r="Z885" i="12"/>
  <c r="AA885" i="12"/>
  <c r="AA670" i="12"/>
  <c r="Z670" i="12"/>
  <c r="Z513" i="12"/>
  <c r="AA513" i="12"/>
  <c r="Z667" i="12"/>
  <c r="AA667" i="12"/>
  <c r="AA924" i="12"/>
  <c r="Z924" i="12"/>
  <c r="AA840" i="12"/>
  <c r="Z840" i="12"/>
  <c r="Z573" i="12"/>
  <c r="AA573" i="12"/>
  <c r="AA608" i="12"/>
  <c r="Z608" i="12"/>
  <c r="AA911" i="12"/>
  <c r="Z911" i="12"/>
  <c r="Z808" i="12"/>
  <c r="AA808" i="12"/>
  <c r="Z703" i="12"/>
  <c r="AA703" i="12"/>
  <c r="AA910" i="12"/>
  <c r="Z910" i="12"/>
  <c r="Z989" i="12"/>
  <c r="AA989" i="12"/>
  <c r="Z988" i="12"/>
  <c r="AA988" i="12"/>
  <c r="AA783" i="12"/>
  <c r="Z783" i="12"/>
  <c r="AA854" i="12"/>
  <c r="Z854" i="12"/>
  <c r="Z782" i="12"/>
  <c r="AA782" i="12"/>
  <c r="Z1088" i="12"/>
  <c r="AA1088" i="12"/>
  <c r="AA950" i="12"/>
  <c r="Z950" i="12"/>
  <c r="AA804" i="12"/>
  <c r="Z804" i="12"/>
  <c r="Z1002" i="12"/>
  <c r="AA1002" i="12"/>
  <c r="Z908" i="12"/>
  <c r="AA908" i="12"/>
  <c r="Z767" i="12"/>
  <c r="AA767" i="12"/>
  <c r="Z1015" i="12"/>
  <c r="AA1015" i="12"/>
  <c r="AA1129" i="12"/>
  <c r="Z1129" i="12"/>
  <c r="AA1249" i="12"/>
  <c r="Z1249" i="12"/>
  <c r="AA1285" i="12"/>
  <c r="Z1285" i="12"/>
  <c r="AA1021" i="12"/>
  <c r="Z1021" i="12"/>
  <c r="AA1142" i="12"/>
  <c r="Z1142" i="12"/>
  <c r="Z1206" i="12"/>
  <c r="AA1206" i="12"/>
  <c r="Z1051" i="12"/>
  <c r="AA1051" i="12"/>
  <c r="AA1097" i="12"/>
  <c r="Z1097" i="12"/>
  <c r="Z1160" i="12"/>
  <c r="AA1160" i="12"/>
  <c r="AA1150" i="12"/>
  <c r="Z1150" i="12"/>
  <c r="AA1011" i="12"/>
  <c r="Z1011" i="12"/>
  <c r="AA1029" i="12"/>
  <c r="Z1029" i="12"/>
  <c r="AA1155" i="12"/>
  <c r="Z1155" i="12"/>
  <c r="Z1207" i="12"/>
  <c r="AA1207" i="12"/>
  <c r="AA1406" i="12"/>
  <c r="Z1406" i="12"/>
  <c r="Z1426" i="12"/>
  <c r="AA1426" i="12"/>
  <c r="Z1520" i="12"/>
  <c r="AA1520" i="12"/>
  <c r="AA1527" i="12"/>
  <c r="Z1527" i="12"/>
  <c r="Z1583" i="12"/>
  <c r="AA1583" i="12"/>
  <c r="AA1377" i="12"/>
  <c r="Z1377" i="12"/>
  <c r="AA1290" i="12"/>
  <c r="Z1290" i="12"/>
  <c r="AA1434" i="12"/>
  <c r="Z1434" i="12"/>
  <c r="Z1259" i="12"/>
  <c r="AA1259" i="12"/>
  <c r="AA1582" i="12"/>
  <c r="Z1582" i="12"/>
  <c r="Z1560" i="12"/>
  <c r="AA1560" i="12"/>
  <c r="Z1151" i="12"/>
  <c r="AA1151" i="12"/>
  <c r="Z1474" i="12"/>
  <c r="AA1474" i="12"/>
  <c r="AA1628" i="12"/>
  <c r="Z1628" i="12"/>
  <c r="AA1667" i="12"/>
  <c r="Z1667" i="12"/>
  <c r="Z1469" i="12"/>
  <c r="AA1469" i="12"/>
  <c r="AA1673" i="12"/>
  <c r="Z1673" i="12"/>
  <c r="Z1514" i="12"/>
  <c r="AA1514" i="12"/>
  <c r="AA1375" i="12"/>
  <c r="Z1375" i="12"/>
  <c r="Z1693" i="12"/>
  <c r="AA1693" i="12"/>
  <c r="AA1525" i="12"/>
  <c r="Z1525" i="12"/>
  <c r="Z1787" i="12"/>
  <c r="AA1787" i="12"/>
  <c r="AA1458" i="12"/>
  <c r="Z1458" i="12"/>
  <c r="AA1522" i="12"/>
  <c r="Z1522" i="12"/>
  <c r="AA1658" i="12"/>
  <c r="Z1658" i="12"/>
  <c r="Z1721" i="12"/>
  <c r="AA1721" i="12"/>
  <c r="Z1625" i="12"/>
  <c r="AA1625" i="12"/>
  <c r="AA1769" i="12"/>
  <c r="Z1769" i="12"/>
  <c r="AA1685" i="12"/>
  <c r="Z1685" i="12"/>
  <c r="Z1754" i="12"/>
  <c r="AA1754" i="12"/>
  <c r="AA1677" i="12"/>
  <c r="Z1677" i="12"/>
  <c r="AA1669" i="12"/>
  <c r="Z1669" i="12"/>
  <c r="Z1934" i="12"/>
  <c r="AA1934" i="12"/>
  <c r="Z365" i="12"/>
  <c r="AA365" i="12"/>
  <c r="Z135" i="12"/>
  <c r="AA135" i="12"/>
  <c r="AC340" i="12"/>
  <c r="AD340" i="12" s="1"/>
  <c r="AC372" i="12"/>
  <c r="AD372" i="12" s="1"/>
  <c r="AC204" i="12"/>
  <c r="AD204" i="12" s="1"/>
  <c r="AA393" i="12"/>
  <c r="Z393" i="12"/>
  <c r="Z465" i="12"/>
  <c r="AA465" i="12"/>
  <c r="AA390" i="12"/>
  <c r="Z390" i="12"/>
  <c r="AA320" i="12"/>
  <c r="Z320" i="12"/>
  <c r="AA523" i="12"/>
  <c r="Z523" i="12"/>
  <c r="AA196" i="12"/>
  <c r="Z196" i="12"/>
  <c r="AA243" i="12"/>
  <c r="Z243" i="12"/>
  <c r="Z478" i="12"/>
  <c r="AA478" i="12"/>
  <c r="Z408" i="12"/>
  <c r="AA408" i="12"/>
  <c r="Z590" i="12"/>
  <c r="AA590" i="12"/>
  <c r="AA420" i="12"/>
  <c r="Z420" i="12"/>
  <c r="AA810" i="12"/>
  <c r="Z810" i="12"/>
  <c r="AA614" i="12"/>
  <c r="Z614" i="12"/>
  <c r="AA507" i="12"/>
  <c r="Z507" i="12"/>
  <c r="Z704" i="12"/>
  <c r="AA704" i="12"/>
  <c r="AA443" i="12"/>
  <c r="Z443" i="12"/>
  <c r="AA386" i="12"/>
  <c r="Z386" i="12"/>
  <c r="AA502" i="12"/>
  <c r="Z502" i="12"/>
  <c r="Z652" i="12"/>
  <c r="AA652" i="12"/>
  <c r="Z626" i="12"/>
  <c r="AA626" i="12"/>
  <c r="Z500" i="12"/>
  <c r="AA500" i="12"/>
  <c r="AA461" i="12"/>
  <c r="Z461" i="12"/>
  <c r="Z521" i="12"/>
  <c r="AA521" i="12"/>
  <c r="AA526" i="12"/>
  <c r="Z526" i="12"/>
  <c r="Z415" i="12"/>
  <c r="AA415" i="12"/>
  <c r="Z781" i="12"/>
  <c r="AA781" i="12"/>
  <c r="Z738" i="12"/>
  <c r="AA738" i="12"/>
  <c r="Z832" i="12"/>
  <c r="AA832" i="12"/>
  <c r="AA939" i="12"/>
  <c r="Z939" i="12"/>
  <c r="AA862" i="12"/>
  <c r="Z862" i="12"/>
  <c r="AA892" i="12"/>
  <c r="Z892" i="12"/>
  <c r="Z623" i="12"/>
  <c r="AA623" i="12"/>
  <c r="AA858" i="12"/>
  <c r="Z858" i="12"/>
  <c r="Z742" i="12"/>
  <c r="AA742" i="12"/>
  <c r="AA736" i="12"/>
  <c r="Z736" i="12"/>
  <c r="Z577" i="12"/>
  <c r="AA577" i="12"/>
  <c r="AA907" i="12"/>
  <c r="Z907" i="12"/>
  <c r="Z1110" i="12"/>
  <c r="AA1110" i="12"/>
  <c r="Z1066" i="12"/>
  <c r="AA1066" i="12"/>
  <c r="AA761" i="12"/>
  <c r="Z761" i="12"/>
  <c r="Z902" i="12"/>
  <c r="AA902" i="12"/>
  <c r="Z1126" i="12"/>
  <c r="AA1126" i="12"/>
  <c r="AA985" i="12"/>
  <c r="Z985" i="12"/>
  <c r="Z1219" i="12"/>
  <c r="AA1219" i="12"/>
  <c r="AA1188" i="12"/>
  <c r="Z1188" i="12"/>
  <c r="AA871" i="12"/>
  <c r="Z871" i="12"/>
  <c r="AA806" i="12"/>
  <c r="Z806" i="12"/>
  <c r="AA766" i="12"/>
  <c r="Z766" i="12"/>
  <c r="AA945" i="12"/>
  <c r="Z945" i="12"/>
  <c r="AA1047" i="12"/>
  <c r="Z1047" i="12"/>
  <c r="AA1228" i="12"/>
  <c r="Z1228" i="12"/>
  <c r="AA1161" i="12"/>
  <c r="Z1161" i="12"/>
  <c r="AA1357" i="12"/>
  <c r="Z1357" i="12"/>
  <c r="Z1156" i="12"/>
  <c r="AA1156" i="12"/>
  <c r="AA1144" i="12"/>
  <c r="Z1144" i="12"/>
  <c r="Z1344" i="12"/>
  <c r="AA1344" i="12"/>
  <c r="Z1177" i="12"/>
  <c r="AA1177" i="12"/>
  <c r="AA1165" i="12"/>
  <c r="Z1165" i="12"/>
  <c r="Z1060" i="12"/>
  <c r="AA1060" i="12"/>
  <c r="Z1455" i="12"/>
  <c r="AA1455" i="12"/>
  <c r="Z1094" i="12"/>
  <c r="AA1094" i="12"/>
  <c r="AA1212" i="12"/>
  <c r="Z1212" i="12"/>
  <c r="AA1062" i="12"/>
  <c r="Z1062" i="12"/>
  <c r="Z1231" i="12"/>
  <c r="AA1231" i="12"/>
  <c r="Z1402" i="12"/>
  <c r="AA1402" i="12"/>
  <c r="Z1388" i="12"/>
  <c r="AA1388" i="12"/>
  <c r="Z1448" i="12"/>
  <c r="AA1448" i="12"/>
  <c r="AA1409" i="12"/>
  <c r="Z1409" i="12"/>
  <c r="AA1576" i="12"/>
  <c r="Z1576" i="12"/>
  <c r="Z1353" i="12"/>
  <c r="AA1353" i="12"/>
  <c r="Z1337" i="12"/>
  <c r="AA1337" i="12"/>
  <c r="AA1311" i="12"/>
  <c r="Z1311" i="12"/>
  <c r="AA1379" i="12"/>
  <c r="Z1379" i="12"/>
  <c r="AA1546" i="12"/>
  <c r="Z1546" i="12"/>
  <c r="Z1298" i="12"/>
  <c r="AA1298" i="12"/>
  <c r="AA1575" i="12"/>
  <c r="Z1575" i="12"/>
  <c r="Z1507" i="12"/>
  <c r="AA1507" i="12"/>
  <c r="Z1554" i="12"/>
  <c r="AA1554" i="12"/>
  <c r="Z1559" i="12"/>
  <c r="AA1559" i="12"/>
  <c r="Z1606" i="12"/>
  <c r="AA1606" i="12"/>
  <c r="Z1456" i="12"/>
  <c r="AA1456" i="12"/>
  <c r="Z1418" i="12"/>
  <c r="AA1418" i="12"/>
  <c r="Z1591" i="12"/>
  <c r="AA1591" i="12"/>
  <c r="Z1513" i="12"/>
  <c r="AA1513" i="12"/>
  <c r="AA1656" i="12"/>
  <c r="Z1656" i="12"/>
  <c r="Z1674" i="12"/>
  <c r="AA1674" i="12"/>
  <c r="AA1701" i="12"/>
  <c r="Z1701" i="12"/>
  <c r="Z1668" i="12"/>
  <c r="AA1668" i="12"/>
  <c r="Z1782" i="12"/>
  <c r="AA1782" i="12"/>
  <c r="AA1651" i="12"/>
  <c r="Z1651" i="12"/>
  <c r="Z1822" i="12"/>
  <c r="AA1822" i="12"/>
  <c r="Z1608" i="12"/>
  <c r="AA1608" i="12"/>
  <c r="AA1715" i="12"/>
  <c r="Z1715" i="12"/>
  <c r="AA1764" i="12"/>
  <c r="Z1764" i="12"/>
  <c r="Z1678" i="12"/>
  <c r="AA1678" i="12"/>
  <c r="AA1845" i="12"/>
  <c r="Z1845" i="12"/>
  <c r="AA1921" i="12"/>
  <c r="Z1921" i="12"/>
  <c r="Z1884" i="12"/>
  <c r="AA1884" i="12"/>
  <c r="AA1852" i="12"/>
  <c r="Z1852" i="12"/>
  <c r="Z1925" i="12"/>
  <c r="AA1925" i="12"/>
  <c r="Z1992" i="12"/>
  <c r="AA1992" i="12"/>
  <c r="Z1767" i="12"/>
  <c r="AA1767" i="12"/>
  <c r="Z1922" i="12"/>
  <c r="AA1922" i="12"/>
  <c r="AA1919" i="12"/>
  <c r="Z1919" i="12"/>
  <c r="AA1909" i="12"/>
  <c r="Z1909" i="12"/>
  <c r="AA1858" i="12"/>
  <c r="Z1858" i="12"/>
  <c r="Z1937" i="12"/>
  <c r="AA1937" i="12"/>
  <c r="AA1731" i="12"/>
  <c r="Z1731" i="12"/>
  <c r="Z1998" i="12"/>
  <c r="AA1998" i="12"/>
  <c r="AA2099" i="12"/>
  <c r="Z2099" i="12"/>
  <c r="Z1979" i="12"/>
  <c r="AA1979" i="12"/>
  <c r="AA2059" i="12"/>
  <c r="Z2059" i="12"/>
  <c r="Z2040" i="12"/>
  <c r="AA2040" i="12"/>
  <c r="Z2113" i="12"/>
  <c r="AA2113" i="12"/>
  <c r="Z2105" i="12"/>
  <c r="AA2105" i="12"/>
  <c r="Z2120" i="12"/>
  <c r="AA2120" i="12"/>
  <c r="Z2145" i="12"/>
  <c r="AA2145" i="12"/>
  <c r="Z1988" i="12"/>
  <c r="AA1988" i="12"/>
  <c r="AA1968" i="12"/>
  <c r="Z1968" i="12"/>
  <c r="Z2254" i="12"/>
  <c r="AA2254" i="12"/>
  <c r="AA2229" i="12"/>
  <c r="Z2229" i="12"/>
  <c r="Z2297" i="12"/>
  <c r="AA2297" i="12"/>
  <c r="Z2244" i="12"/>
  <c r="AA2244" i="12"/>
  <c r="Z2371" i="12"/>
  <c r="AA2371" i="12"/>
  <c r="AA2281" i="12"/>
  <c r="Z2281" i="12"/>
  <c r="Z2083" i="12"/>
  <c r="AA2083" i="12"/>
  <c r="AA2269" i="12"/>
  <c r="Z2269" i="12"/>
  <c r="Z2218" i="12"/>
  <c r="AA2218" i="12"/>
  <c r="AA2393" i="12"/>
  <c r="Z2393" i="12"/>
  <c r="AA2479" i="12"/>
  <c r="Z2479" i="12"/>
  <c r="AA2327" i="12"/>
  <c r="Z2327" i="12"/>
  <c r="Z2340" i="12"/>
  <c r="AA2340" i="12"/>
  <c r="Z2275" i="12"/>
  <c r="AA2275" i="12"/>
  <c r="AA2386" i="12"/>
  <c r="Z2386" i="12"/>
  <c r="AA2466" i="12"/>
  <c r="Z2466" i="12"/>
  <c r="Z2427" i="12"/>
  <c r="AA2427" i="12"/>
  <c r="AA2488" i="12"/>
  <c r="Z2488" i="12"/>
  <c r="Z2468" i="12"/>
  <c r="AA2468" i="12"/>
  <c r="AA2476" i="12"/>
  <c r="Z2476" i="12"/>
  <c r="AA2557" i="12"/>
  <c r="Z2557" i="12"/>
  <c r="Z2606" i="12"/>
  <c r="AA2606" i="12"/>
  <c r="Z2510" i="12"/>
  <c r="AA2510" i="12"/>
  <c r="AA2513" i="12"/>
  <c r="Z2513" i="12"/>
  <c r="AA2554" i="12"/>
  <c r="Z2554" i="12"/>
  <c r="Z2536" i="12"/>
  <c r="AA2536" i="12"/>
  <c r="Z2712" i="12"/>
  <c r="AA2712" i="12"/>
  <c r="AA2582" i="12"/>
  <c r="Z2582" i="12"/>
  <c r="Z2670" i="12"/>
  <c r="AA2670" i="12"/>
  <c r="Z2473" i="12"/>
  <c r="AA2473" i="12"/>
  <c r="AA2663" i="12"/>
  <c r="Z2663" i="12"/>
  <c r="AA2721" i="12"/>
  <c r="Z2721" i="12"/>
  <c r="Z2697" i="12"/>
  <c r="AA2697" i="12"/>
  <c r="Z2744" i="12"/>
  <c r="AA2744" i="12"/>
  <c r="AA2683" i="12"/>
  <c r="Z2683" i="12"/>
  <c r="AA2734" i="12"/>
  <c r="Z2734" i="12"/>
  <c r="Z2711" i="12"/>
  <c r="AA2711" i="12"/>
  <c r="AA2789" i="12"/>
  <c r="Z2789" i="12"/>
  <c r="AA2842" i="12"/>
  <c r="Z2842" i="12"/>
  <c r="AA2771" i="12"/>
  <c r="Z2771" i="12"/>
  <c r="AA2855" i="12"/>
  <c r="Z2855" i="12"/>
  <c r="Z2794" i="12"/>
  <c r="AA2794" i="12"/>
  <c r="AA2869" i="12"/>
  <c r="Z2869" i="12"/>
  <c r="AA2857" i="12"/>
  <c r="Z2857" i="12"/>
  <c r="Z2778" i="12"/>
  <c r="AA2778" i="12"/>
  <c r="Z2767" i="12"/>
  <c r="AA2767" i="12"/>
  <c r="AA2910" i="12"/>
  <c r="Z2910" i="12"/>
  <c r="AA2877" i="12"/>
  <c r="Z2877" i="12"/>
  <c r="AA3111" i="12"/>
  <c r="Z3111" i="12"/>
  <c r="AA2905" i="12"/>
  <c r="Z2905" i="12"/>
  <c r="Z2917" i="12"/>
  <c r="AA2917" i="12"/>
  <c r="AA3081" i="12"/>
  <c r="Z3081" i="12"/>
  <c r="AA3075" i="12"/>
  <c r="Z3075" i="12"/>
  <c r="AA3128" i="12"/>
  <c r="Z3128" i="12"/>
  <c r="AA3036" i="12"/>
  <c r="Z3036" i="12"/>
  <c r="Z2951" i="12"/>
  <c r="AA2951" i="12"/>
  <c r="Z2957" i="12"/>
  <c r="AA2957" i="12"/>
  <c r="AA2938" i="12"/>
  <c r="Z2938" i="12"/>
  <c r="Z3251" i="12"/>
  <c r="AA3251" i="12"/>
  <c r="AA3150" i="12"/>
  <c r="Z3150" i="12"/>
  <c r="Z3238" i="12"/>
  <c r="AA3238" i="12"/>
  <c r="Z3351" i="12"/>
  <c r="AA3351" i="12"/>
  <c r="AA3275" i="12"/>
  <c r="Z3275" i="12"/>
  <c r="Z3408" i="12"/>
  <c r="AA3408" i="12"/>
  <c r="AA3199" i="12"/>
  <c r="Z3199" i="12"/>
  <c r="Z3297" i="12"/>
  <c r="AA3297" i="12"/>
  <c r="AA3339" i="12"/>
  <c r="Z3339" i="12"/>
  <c r="Z3388" i="12"/>
  <c r="AA3388" i="12"/>
  <c r="AA3249" i="12"/>
  <c r="Z3249" i="12"/>
  <c r="AA3290" i="12"/>
  <c r="Z3290" i="12"/>
  <c r="AA3316" i="12"/>
  <c r="Z3316" i="12"/>
  <c r="AA3148" i="12"/>
  <c r="Z3148" i="12"/>
  <c r="Z3234" i="12"/>
  <c r="AA3234" i="12"/>
  <c r="Z3161" i="12"/>
  <c r="AA3161" i="12"/>
  <c r="Z3270" i="12"/>
  <c r="AA3270" i="12"/>
  <c r="AA3209" i="12"/>
  <c r="Z3209" i="12"/>
  <c r="AA3603" i="12"/>
  <c r="Z3603" i="12"/>
  <c r="AA3522" i="12"/>
  <c r="Z3522" i="12"/>
  <c r="Z3536" i="12"/>
  <c r="AA3536" i="12"/>
  <c r="AA3494" i="12"/>
  <c r="Z3494" i="12"/>
  <c r="AA3406" i="12"/>
  <c r="Z3406" i="12"/>
  <c r="AA3459" i="12"/>
  <c r="Z3459" i="12"/>
  <c r="AA3441" i="12"/>
  <c r="Z3441" i="12"/>
  <c r="Z3444" i="12"/>
  <c r="AA3444" i="12"/>
  <c r="AA3553" i="12"/>
  <c r="Z3553" i="12"/>
  <c r="AA3502" i="12"/>
  <c r="Z3502" i="12"/>
  <c r="AA3367" i="12"/>
  <c r="Z3367" i="12"/>
  <c r="AA3440" i="12"/>
  <c r="Z3440" i="12"/>
  <c r="Z3547" i="12"/>
  <c r="AA3547" i="12"/>
  <c r="Z3742" i="12"/>
  <c r="AA3742" i="12"/>
  <c r="AA3791" i="12"/>
  <c r="Z3791" i="12"/>
  <c r="AA3593" i="12"/>
  <c r="Z3593" i="12"/>
  <c r="AA3702" i="12"/>
  <c r="Z3702" i="12"/>
  <c r="Z3677" i="12"/>
  <c r="AA3677" i="12"/>
  <c r="AA3674" i="12"/>
  <c r="Z3674" i="12"/>
  <c r="Z3627" i="12"/>
  <c r="AA3627" i="12"/>
  <c r="Z3864" i="12"/>
  <c r="AA3864" i="12"/>
  <c r="Z3711" i="12"/>
  <c r="AA3711" i="12"/>
  <c r="AA3699" i="12"/>
  <c r="Z3699" i="12"/>
  <c r="AA3751" i="12"/>
  <c r="Z3751" i="12"/>
  <c r="AA3814" i="12"/>
  <c r="Z3814" i="12"/>
  <c r="Z3766" i="12"/>
  <c r="AA3766" i="12"/>
  <c r="AA3654" i="12"/>
  <c r="Z3654" i="12"/>
  <c r="Z3749" i="12"/>
  <c r="AA3749" i="12"/>
  <c r="Z3662" i="12"/>
  <c r="AA3662" i="12"/>
  <c r="Z3892" i="12"/>
  <c r="AA3892" i="12"/>
  <c r="Z3827" i="12"/>
  <c r="AA3827" i="12"/>
  <c r="Z3833" i="12"/>
  <c r="AA3833" i="12"/>
  <c r="AA3900" i="12"/>
  <c r="Z3900" i="12"/>
  <c r="AA3913" i="12"/>
  <c r="Z3913" i="12"/>
  <c r="AC134" i="12"/>
  <c r="AD134" i="12" s="1"/>
  <c r="Z203" i="12"/>
  <c r="AA203" i="12"/>
  <c r="AC381" i="12"/>
  <c r="AD381" i="12" s="1"/>
  <c r="AC795" i="12"/>
  <c r="AD795" i="12" s="1"/>
  <c r="AC701" i="12"/>
  <c r="AD701" i="12" s="1"/>
  <c r="AC798" i="12"/>
  <c r="AD798" i="12" s="1"/>
  <c r="AC1284" i="12"/>
  <c r="AD1284" i="12" s="1"/>
  <c r="AC1066" i="12"/>
  <c r="AD1066" i="12" s="1"/>
  <c r="AC1427" i="12"/>
  <c r="AD1427" i="12" s="1"/>
  <c r="AC1685" i="12"/>
  <c r="AD1685" i="12" s="1"/>
  <c r="AC1645" i="12"/>
  <c r="AD1645" i="12" s="1"/>
  <c r="AC1887" i="12"/>
  <c r="AD1887" i="12" s="1"/>
  <c r="AC2104" i="12"/>
  <c r="AD2104" i="12" s="1"/>
  <c r="AC3601" i="12"/>
  <c r="AD3601" i="12" s="1"/>
  <c r="AC3832" i="12"/>
  <c r="AD3832" i="12" s="1"/>
  <c r="AA220" i="12"/>
  <c r="Z220" i="12"/>
  <c r="AA133" i="12"/>
  <c r="Z133" i="12"/>
  <c r="S2149" i="12"/>
  <c r="T2149" i="12" s="1"/>
  <c r="AB2149" i="12" s="1"/>
  <c r="S2055" i="12"/>
  <c r="T2055" i="12" s="1"/>
  <c r="AB2055" i="12" s="1"/>
  <c r="S2233" i="12"/>
  <c r="T2233" i="12" s="1"/>
  <c r="AB2233" i="12" s="1"/>
  <c r="S2226" i="12"/>
  <c r="T2226" i="12" s="1"/>
  <c r="AB2226" i="12" s="1"/>
  <c r="S2262" i="12"/>
  <c r="T2262" i="12" s="1"/>
  <c r="AB2262" i="12" s="1"/>
  <c r="S2217" i="12"/>
  <c r="T2217" i="12" s="1"/>
  <c r="AB2217" i="12" s="1"/>
  <c r="S2173" i="12"/>
  <c r="T2173" i="12" s="1"/>
  <c r="AB2173" i="12" s="1"/>
  <c r="S2263" i="12"/>
  <c r="T2263" i="12" s="1"/>
  <c r="AB2263" i="12" s="1"/>
  <c r="S2274" i="12"/>
  <c r="T2274" i="12" s="1"/>
  <c r="AB2274" i="12" s="1"/>
  <c r="S2393" i="12"/>
  <c r="T2393" i="12" s="1"/>
  <c r="AB2393" i="12" s="1"/>
  <c r="S2383" i="12"/>
  <c r="T2383" i="12" s="1"/>
  <c r="AB2383" i="12" s="1"/>
  <c r="S2334" i="12"/>
  <c r="T2334" i="12" s="1"/>
  <c r="AB2334" i="12" s="1"/>
  <c r="S2304" i="12"/>
  <c r="T2304" i="12" s="1"/>
  <c r="AB2304" i="12" s="1"/>
  <c r="S2350" i="12"/>
  <c r="T2350" i="12" s="1"/>
  <c r="AB2350" i="12" s="1"/>
  <c r="S2471" i="12"/>
  <c r="T2471" i="12" s="1"/>
  <c r="AB2471" i="12" s="1"/>
  <c r="S2453" i="12"/>
  <c r="T2453" i="12" s="1"/>
  <c r="AB2453" i="12" s="1"/>
  <c r="S2459" i="12"/>
  <c r="T2459" i="12" s="1"/>
  <c r="AB2459" i="12" s="1"/>
  <c r="S2389" i="12"/>
  <c r="T2389" i="12" s="1"/>
  <c r="AB2389" i="12" s="1"/>
  <c r="S2395" i="12"/>
  <c r="T2395" i="12" s="1"/>
  <c r="AB2395" i="12" s="1"/>
  <c r="S2390" i="12"/>
  <c r="T2390" i="12" s="1"/>
  <c r="AB2390" i="12" s="1"/>
  <c r="S2462" i="12"/>
  <c r="T2462" i="12" s="1"/>
  <c r="AB2462" i="12" s="1"/>
  <c r="S2623" i="12"/>
  <c r="T2623" i="12" s="1"/>
  <c r="AB2623" i="12" s="1"/>
  <c r="S2422" i="12"/>
  <c r="T2422" i="12" s="1"/>
  <c r="AB2422" i="12" s="1"/>
  <c r="S2591" i="12"/>
  <c r="T2591" i="12" s="1"/>
  <c r="AB2591" i="12" s="1"/>
  <c r="S2482" i="12"/>
  <c r="T2482" i="12" s="1"/>
  <c r="AB2482" i="12" s="1"/>
  <c r="S2552" i="12"/>
  <c r="T2552" i="12" s="1"/>
  <c r="AB2552" i="12" s="1"/>
  <c r="S2542" i="12"/>
  <c r="T2542" i="12" s="1"/>
  <c r="AB2542" i="12" s="1"/>
  <c r="S2673" i="12"/>
  <c r="T2673" i="12" s="1"/>
  <c r="AB2673" i="12" s="1"/>
  <c r="S2403" i="12"/>
  <c r="T2403" i="12" s="1"/>
  <c r="AB2403" i="12" s="1"/>
  <c r="S2644" i="12"/>
  <c r="T2644" i="12" s="1"/>
  <c r="AB2644" i="12" s="1"/>
  <c r="S2586" i="12"/>
  <c r="T2586" i="12" s="1"/>
  <c r="AB2586" i="12" s="1"/>
  <c r="S2737" i="12"/>
  <c r="T2737" i="12" s="1"/>
  <c r="AB2737" i="12" s="1"/>
  <c r="S2660" i="12"/>
  <c r="T2660" i="12" s="1"/>
  <c r="AB2660" i="12" s="1"/>
  <c r="S2818" i="12"/>
  <c r="T2818" i="12" s="1"/>
  <c r="AB2818" i="12" s="1"/>
  <c r="S2723" i="12"/>
  <c r="T2723" i="12" s="1"/>
  <c r="AB2723" i="12" s="1"/>
  <c r="S2686" i="12"/>
  <c r="T2686" i="12" s="1"/>
  <c r="AB2686" i="12" s="1"/>
  <c r="S2687" i="12"/>
  <c r="T2687" i="12" s="1"/>
  <c r="AB2687" i="12" s="1"/>
  <c r="S2652" i="12"/>
  <c r="T2652" i="12" s="1"/>
  <c r="AB2652" i="12" s="1"/>
  <c r="S2759" i="12"/>
  <c r="T2759" i="12" s="1"/>
  <c r="AB2759" i="12" s="1"/>
  <c r="S2888" i="12"/>
  <c r="T2888" i="12" s="1"/>
  <c r="AB2888" i="12" s="1"/>
  <c r="S2775" i="12"/>
  <c r="T2775" i="12" s="1"/>
  <c r="AB2775" i="12" s="1"/>
  <c r="S2793" i="12"/>
  <c r="T2793" i="12" s="1"/>
  <c r="AB2793" i="12" s="1"/>
  <c r="S2701" i="12"/>
  <c r="T2701" i="12" s="1"/>
  <c r="AB2701" i="12" s="1"/>
  <c r="S2887" i="12"/>
  <c r="T2887" i="12" s="1"/>
  <c r="AB2887" i="12" s="1"/>
  <c r="S2807" i="12"/>
  <c r="T2807" i="12" s="1"/>
  <c r="AB2807" i="12" s="1"/>
  <c r="S2905" i="12"/>
  <c r="T2905" i="12" s="1"/>
  <c r="AB2905" i="12" s="1"/>
  <c r="S2809" i="12"/>
  <c r="T2809" i="12" s="1"/>
  <c r="AB2809" i="12" s="1"/>
  <c r="S3096" i="12"/>
  <c r="T3096" i="12" s="1"/>
  <c r="AB3096" i="12" s="1"/>
  <c r="S3149" i="12"/>
  <c r="T3149" i="12" s="1"/>
  <c r="AB3149" i="12" s="1"/>
  <c r="S2993" i="12"/>
  <c r="T2993" i="12" s="1"/>
  <c r="AB2993" i="12" s="1"/>
  <c r="S3066" i="12"/>
  <c r="T3066" i="12" s="1"/>
  <c r="AB3066" i="12" s="1"/>
  <c r="S3057" i="12"/>
  <c r="T3057" i="12" s="1"/>
  <c r="AB3057" i="12" s="1"/>
  <c r="S2913" i="12"/>
  <c r="T2913" i="12" s="1"/>
  <c r="AB2913" i="12" s="1"/>
  <c r="S3157" i="12"/>
  <c r="T3157" i="12" s="1"/>
  <c r="AB3157" i="12" s="1"/>
  <c r="S3049" i="12"/>
  <c r="T3049" i="12" s="1"/>
  <c r="AB3049" i="12" s="1"/>
  <c r="S3048" i="12"/>
  <c r="T3048" i="12" s="1"/>
  <c r="AB3048" i="12" s="1"/>
  <c r="S3013" i="12"/>
  <c r="T3013" i="12" s="1"/>
  <c r="AB3013" i="12" s="1"/>
  <c r="S3104" i="12"/>
  <c r="T3104" i="12" s="1"/>
  <c r="AB3104" i="12" s="1"/>
  <c r="S3086" i="12"/>
  <c r="T3086" i="12" s="1"/>
  <c r="AB3086" i="12" s="1"/>
  <c r="S2883" i="12"/>
  <c r="T2883" i="12" s="1"/>
  <c r="AB2883" i="12" s="1"/>
  <c r="S3341" i="12"/>
  <c r="T3341" i="12" s="1"/>
  <c r="AB3341" i="12" s="1"/>
  <c r="S3009" i="12"/>
  <c r="T3009" i="12" s="1"/>
  <c r="AB3009" i="12" s="1"/>
  <c r="S3026" i="12"/>
  <c r="T3026" i="12" s="1"/>
  <c r="AB3026" i="12" s="1"/>
  <c r="S3152" i="12"/>
  <c r="T3152" i="12" s="1"/>
  <c r="AB3152" i="12" s="1"/>
  <c r="S3285" i="12"/>
  <c r="T3285" i="12" s="1"/>
  <c r="AB3285" i="12" s="1"/>
  <c r="S3228" i="12"/>
  <c r="T3228" i="12" s="1"/>
  <c r="AB3228" i="12" s="1"/>
  <c r="S3320" i="12"/>
  <c r="T3320" i="12" s="1"/>
  <c r="AB3320" i="12" s="1"/>
  <c r="S3202" i="12"/>
  <c r="T3202" i="12" s="1"/>
  <c r="AB3202" i="12" s="1"/>
  <c r="S3234" i="12"/>
  <c r="T3234" i="12" s="1"/>
  <c r="AB3234" i="12" s="1"/>
  <c r="S3206" i="12"/>
  <c r="T3206" i="12" s="1"/>
  <c r="AB3206" i="12" s="1"/>
  <c r="S3343" i="12"/>
  <c r="T3343" i="12" s="1"/>
  <c r="AB3343" i="12" s="1"/>
  <c r="S3296" i="12"/>
  <c r="T3296" i="12" s="1"/>
  <c r="AB3296" i="12" s="1"/>
  <c r="S3146" i="12"/>
  <c r="T3146" i="12" s="1"/>
  <c r="AB3146" i="12" s="1"/>
  <c r="S3135" i="12"/>
  <c r="T3135" i="12" s="1"/>
  <c r="AB3135" i="12" s="1"/>
  <c r="S3173" i="12"/>
  <c r="T3173" i="12" s="1"/>
  <c r="AB3173" i="12" s="1"/>
  <c r="S3284" i="12"/>
  <c r="T3284" i="12" s="1"/>
  <c r="AB3284" i="12" s="1"/>
  <c r="S3137" i="12"/>
  <c r="T3137" i="12" s="1"/>
  <c r="AB3137" i="12" s="1"/>
  <c r="S3282" i="12"/>
  <c r="T3282" i="12" s="1"/>
  <c r="AB3282" i="12" s="1"/>
  <c r="S3432" i="12"/>
  <c r="T3432" i="12" s="1"/>
  <c r="AB3432" i="12" s="1"/>
  <c r="S3586" i="12"/>
  <c r="T3586" i="12" s="1"/>
  <c r="AB3586" i="12" s="1"/>
  <c r="S3492" i="12"/>
  <c r="T3492" i="12" s="1"/>
  <c r="AB3492" i="12" s="1"/>
  <c r="S3570" i="12"/>
  <c r="T3570" i="12" s="1"/>
  <c r="AB3570" i="12" s="1"/>
  <c r="S3472" i="12"/>
  <c r="T3472" i="12" s="1"/>
  <c r="AB3472" i="12" s="1"/>
  <c r="S3634" i="12"/>
  <c r="T3634" i="12" s="1"/>
  <c r="AB3634" i="12" s="1"/>
  <c r="S3408" i="12"/>
  <c r="T3408" i="12" s="1"/>
  <c r="AB3408" i="12" s="1"/>
  <c r="S3468" i="12"/>
  <c r="T3468" i="12" s="1"/>
  <c r="AB3468" i="12" s="1"/>
  <c r="S3383" i="12"/>
  <c r="T3383" i="12" s="1"/>
  <c r="AB3383" i="12" s="1"/>
  <c r="S3493" i="12"/>
  <c r="T3493" i="12" s="1"/>
  <c r="AB3493" i="12" s="1"/>
  <c r="S3621" i="12"/>
  <c r="T3621" i="12" s="1"/>
  <c r="AB3621" i="12" s="1"/>
  <c r="S3522" i="12"/>
  <c r="T3522" i="12" s="1"/>
  <c r="AB3522" i="12" s="1"/>
  <c r="S3366" i="12"/>
  <c r="T3366" i="12" s="1"/>
  <c r="AB3366" i="12" s="1"/>
  <c r="S3648" i="12"/>
  <c r="T3648" i="12" s="1"/>
  <c r="AB3648" i="12" s="1"/>
  <c r="S3560" i="12"/>
  <c r="T3560" i="12" s="1"/>
  <c r="AB3560" i="12" s="1"/>
  <c r="S3846" i="12"/>
  <c r="T3846" i="12" s="1"/>
  <c r="AB3846" i="12" s="1"/>
  <c r="S3743" i="12"/>
  <c r="T3743" i="12" s="1"/>
  <c r="AB3743" i="12" s="1"/>
  <c r="S3788" i="12"/>
  <c r="T3788" i="12" s="1"/>
  <c r="AB3788" i="12" s="1"/>
  <c r="S3716" i="12"/>
  <c r="T3716" i="12" s="1"/>
  <c r="AB3716" i="12" s="1"/>
  <c r="S3690" i="12"/>
  <c r="T3690" i="12" s="1"/>
  <c r="AB3690" i="12" s="1"/>
  <c r="S3842" i="12"/>
  <c r="T3842" i="12" s="1"/>
  <c r="AB3842" i="12" s="1"/>
  <c r="S3749" i="12"/>
  <c r="T3749" i="12" s="1"/>
  <c r="AB3749" i="12" s="1"/>
  <c r="S3679" i="12"/>
  <c r="T3679" i="12" s="1"/>
  <c r="AB3679" i="12" s="1"/>
  <c r="S3848" i="12"/>
  <c r="T3848" i="12" s="1"/>
  <c r="AB3848" i="12" s="1"/>
  <c r="S3864" i="12"/>
  <c r="T3864" i="12" s="1"/>
  <c r="AB3864" i="12" s="1"/>
  <c r="S3804" i="12"/>
  <c r="T3804" i="12" s="1"/>
  <c r="AB3804" i="12" s="1"/>
  <c r="S3840" i="12"/>
  <c r="T3840" i="12" s="1"/>
  <c r="AB3840" i="12" s="1"/>
  <c r="S3839" i="12"/>
  <c r="T3839" i="12" s="1"/>
  <c r="AB3839" i="12" s="1"/>
  <c r="S3698" i="12"/>
  <c r="T3698" i="12" s="1"/>
  <c r="AB3698" i="12" s="1"/>
  <c r="S3860" i="12"/>
  <c r="T3860" i="12" s="1"/>
  <c r="AB3860" i="12" s="1"/>
  <c r="S3905" i="12"/>
  <c r="T3905" i="12" s="1"/>
  <c r="AB3905" i="12" s="1"/>
  <c r="S3920" i="12"/>
  <c r="T3920" i="12" s="1"/>
  <c r="AB3920" i="12" s="1"/>
  <c r="S3900" i="12"/>
  <c r="T3900" i="12" s="1"/>
  <c r="AB3900" i="12" s="1"/>
  <c r="S3933" i="12"/>
  <c r="T3933" i="12" s="1"/>
  <c r="AB3933" i="12" s="1"/>
  <c r="AA1208" i="12"/>
  <c r="Z1208" i="12"/>
  <c r="Z1040" i="12"/>
  <c r="AA1040" i="12"/>
  <c r="Z1190" i="12"/>
  <c r="AA1190" i="12"/>
  <c r="Z1187" i="12"/>
  <c r="AA1187" i="12"/>
  <c r="AA1095" i="12"/>
  <c r="Z1095" i="12"/>
  <c r="Z1056" i="12"/>
  <c r="AA1056" i="12"/>
  <c r="Z1183" i="12"/>
  <c r="AA1183" i="12"/>
  <c r="Z921" i="12"/>
  <c r="AA921" i="12"/>
  <c r="Z964" i="12"/>
  <c r="AA964" i="12"/>
  <c r="AA1078" i="12"/>
  <c r="Z1078" i="12"/>
  <c r="Z1270" i="12"/>
  <c r="AA1270" i="12"/>
  <c r="Z1446" i="12"/>
  <c r="AA1446" i="12"/>
  <c r="Z1460" i="12"/>
  <c r="AA1460" i="12"/>
  <c r="AA1601" i="12"/>
  <c r="Z1601" i="12"/>
  <c r="AA1523" i="12"/>
  <c r="Z1523" i="12"/>
  <c r="AA1421" i="12"/>
  <c r="Z1421" i="12"/>
  <c r="Z1233" i="12"/>
  <c r="AA1233" i="12"/>
  <c r="AA1403" i="12"/>
  <c r="Z1403" i="12"/>
  <c r="Z1490" i="12"/>
  <c r="AA1490" i="12"/>
  <c r="Z1100" i="12"/>
  <c r="AA1100" i="12"/>
  <c r="AA1423" i="12"/>
  <c r="Z1423" i="12"/>
  <c r="Z1457" i="12"/>
  <c r="AA1457" i="12"/>
  <c r="AA1356" i="12"/>
  <c r="Z1356" i="12"/>
  <c r="Z1341" i="12"/>
  <c r="AA1341" i="12"/>
  <c r="Z1593" i="12"/>
  <c r="AA1593" i="12"/>
  <c r="AA1566" i="12"/>
  <c r="Z1566" i="12"/>
  <c r="AA1453" i="12"/>
  <c r="Z1453" i="12"/>
  <c r="Z1711" i="12"/>
  <c r="AA1711" i="12"/>
  <c r="AA1415" i="12"/>
  <c r="Z1415" i="12"/>
  <c r="AA1462" i="12"/>
  <c r="Z1462" i="12"/>
  <c r="AA1569" i="12"/>
  <c r="Z1569" i="12"/>
  <c r="AA1533" i="12"/>
  <c r="Z1533" i="12"/>
  <c r="Z1745" i="12"/>
  <c r="AA1745" i="12"/>
  <c r="Z1398" i="12"/>
  <c r="AA1398" i="12"/>
  <c r="Z1586" i="12"/>
  <c r="AA1586" i="12"/>
  <c r="Z1498" i="12"/>
  <c r="AA1498" i="12"/>
  <c r="Z1735" i="12"/>
  <c r="AA1735" i="12"/>
  <c r="AA1815" i="12"/>
  <c r="Z1815" i="12"/>
  <c r="Z1719" i="12"/>
  <c r="AA1719" i="12"/>
  <c r="AA1792" i="12"/>
  <c r="Z1792" i="12"/>
  <c r="Z1659" i="12"/>
  <c r="AA1659" i="12"/>
  <c r="Z1759" i="12"/>
  <c r="AA1759" i="12"/>
  <c r="AA1634" i="12"/>
  <c r="Z1634" i="12"/>
  <c r="AA1895" i="12"/>
  <c r="Z1895" i="12"/>
  <c r="AA1808" i="12"/>
  <c r="Z1808" i="12"/>
  <c r="Z1790" i="12"/>
  <c r="AA1790" i="12"/>
  <c r="AA1804" i="12"/>
  <c r="Z1804" i="12"/>
  <c r="Z1913" i="12"/>
  <c r="AA1913" i="12"/>
  <c r="AA1699" i="12"/>
  <c r="Z1699" i="12"/>
  <c r="AA1911" i="12"/>
  <c r="Z1911" i="12"/>
  <c r="AA2026" i="12"/>
  <c r="Z2026" i="12"/>
  <c r="Z1872" i="12"/>
  <c r="AA1872" i="12"/>
  <c r="Z1899" i="12"/>
  <c r="AA1899" i="12"/>
  <c r="Z2031" i="12"/>
  <c r="AA2031" i="12"/>
  <c r="AA1941" i="12"/>
  <c r="Z1941" i="12"/>
  <c r="AA1857" i="12"/>
  <c r="Z1857" i="12"/>
  <c r="AA2081" i="12"/>
  <c r="Z2081" i="12"/>
  <c r="AA2108" i="12"/>
  <c r="Z2108" i="12"/>
  <c r="Z1906" i="12"/>
  <c r="AA1906" i="12"/>
  <c r="Z2156" i="12"/>
  <c r="AA2156" i="12"/>
  <c r="AA2122" i="12"/>
  <c r="Z2122" i="12"/>
  <c r="AA2106" i="12"/>
  <c r="Z2106" i="12"/>
  <c r="Z2280" i="12"/>
  <c r="AA2280" i="12"/>
  <c r="AA2272" i="12"/>
  <c r="Z2272" i="12"/>
  <c r="AA2125" i="12"/>
  <c r="Z2125" i="12"/>
  <c r="AA2119" i="12"/>
  <c r="Z2119" i="12"/>
  <c r="AA2139" i="12"/>
  <c r="Z2139" i="12"/>
  <c r="AA1999" i="12"/>
  <c r="Z1999" i="12"/>
  <c r="AA2354" i="12"/>
  <c r="Z2354" i="12"/>
  <c r="AA2169" i="12"/>
  <c r="Z2169" i="12"/>
  <c r="Z2213" i="12"/>
  <c r="AA2213" i="12"/>
  <c r="AA2179" i="12"/>
  <c r="Z2179" i="12"/>
  <c r="AA2350" i="12"/>
  <c r="Z2350" i="12"/>
  <c r="Z2259" i="12"/>
  <c r="AA2259" i="12"/>
  <c r="Z2228" i="12"/>
  <c r="AA2228" i="12"/>
  <c r="AA2432" i="12"/>
  <c r="Z2432" i="12"/>
  <c r="Z2372" i="12"/>
  <c r="AA2372" i="12"/>
  <c r="Z2469" i="12"/>
  <c r="AA2469" i="12"/>
  <c r="Z2334" i="12"/>
  <c r="AA2334" i="12"/>
  <c r="AA2368" i="12"/>
  <c r="Z2368" i="12"/>
  <c r="AA2319" i="12"/>
  <c r="Z2319" i="12"/>
  <c r="Z2470" i="12"/>
  <c r="AA2470" i="12"/>
  <c r="Z2497" i="12"/>
  <c r="AA2497" i="12"/>
  <c r="Z2511" i="12"/>
  <c r="AA2511" i="12"/>
  <c r="AA2454" i="12"/>
  <c r="Z2454" i="12"/>
  <c r="AA2452" i="12"/>
  <c r="Z2452" i="12"/>
  <c r="Z2426" i="12"/>
  <c r="AA2426" i="12"/>
  <c r="AA2565" i="12"/>
  <c r="Z2565" i="12"/>
  <c r="Z2501" i="12"/>
  <c r="AA2501" i="12"/>
  <c r="Z2558" i="12"/>
  <c r="AA2558" i="12"/>
  <c r="Z2633" i="12"/>
  <c r="AA2633" i="12"/>
  <c r="Z2597" i="12"/>
  <c r="AA2597" i="12"/>
  <c r="Z2624" i="12"/>
  <c r="AA2624" i="12"/>
  <c r="Z2621" i="12"/>
  <c r="AA2621" i="12"/>
  <c r="Z2626" i="12"/>
  <c r="AA2626" i="12"/>
  <c r="AA2755" i="12"/>
  <c r="Z2755" i="12"/>
  <c r="AA2602" i="12"/>
  <c r="Z2602" i="12"/>
  <c r="AA2801" i="12"/>
  <c r="Z2801" i="12"/>
  <c r="Z2707" i="12"/>
  <c r="AA2707" i="12"/>
  <c r="Z2720" i="12"/>
  <c r="AA2720" i="12"/>
  <c r="Z2797" i="12"/>
  <c r="AA2797" i="12"/>
  <c r="Z2780" i="12"/>
  <c r="AA2780" i="12"/>
  <c r="AA2814" i="12"/>
  <c r="Z2814" i="12"/>
  <c r="Z2667" i="12"/>
  <c r="AA2667" i="12"/>
  <c r="AA2860" i="12"/>
  <c r="Z2860" i="12"/>
  <c r="Z2807" i="12"/>
  <c r="AA2807" i="12"/>
  <c r="AA2812" i="12"/>
  <c r="Z2812" i="12"/>
  <c r="Z2824" i="12"/>
  <c r="AA2824" i="12"/>
  <c r="Z2576" i="12"/>
  <c r="AA2576" i="12"/>
  <c r="AA2852" i="12"/>
  <c r="Z2852" i="12"/>
  <c r="Z2821" i="12"/>
  <c r="AA2821" i="12"/>
  <c r="Z2858" i="12"/>
  <c r="AA2858" i="12"/>
  <c r="Z2863" i="12"/>
  <c r="AA2863" i="12"/>
  <c r="AA2966" i="12"/>
  <c r="Z2966" i="12"/>
  <c r="AA2853" i="12"/>
  <c r="Z2853" i="12"/>
  <c r="Z3008" i="12"/>
  <c r="AA3008" i="12"/>
  <c r="Z2897" i="12"/>
  <c r="AA2897" i="12"/>
  <c r="Z2998" i="12"/>
  <c r="AA2998" i="12"/>
  <c r="AA3071" i="12"/>
  <c r="Z3071" i="12"/>
  <c r="AA2909" i="12"/>
  <c r="Z2909" i="12"/>
  <c r="Z2911" i="12"/>
  <c r="AA2911" i="12"/>
  <c r="AA2949" i="12"/>
  <c r="Z2949" i="12"/>
  <c r="AA3005" i="12"/>
  <c r="Z3005" i="12"/>
  <c r="Z3092" i="12"/>
  <c r="AA3092" i="12"/>
  <c r="Z3042" i="12"/>
  <c r="AA3042" i="12"/>
  <c r="AA3285" i="12"/>
  <c r="Z3285" i="12"/>
  <c r="AA3309" i="12"/>
  <c r="Z3309" i="12"/>
  <c r="Z3342" i="12"/>
  <c r="AA3342" i="12"/>
  <c r="AA3354" i="12"/>
  <c r="Z3354" i="12"/>
  <c r="AA3134" i="12"/>
  <c r="Z3134" i="12"/>
  <c r="Z3266" i="12"/>
  <c r="AA3266" i="12"/>
  <c r="AA3205" i="12"/>
  <c r="Z3205" i="12"/>
  <c r="Z3377" i="12"/>
  <c r="AA3377" i="12"/>
  <c r="AA3124" i="12"/>
  <c r="Z3124" i="12"/>
  <c r="Z3302" i="12"/>
  <c r="AA3302" i="12"/>
  <c r="Z3409" i="12"/>
  <c r="AA3409" i="12"/>
  <c r="Z3237" i="12"/>
  <c r="AA3237" i="12"/>
  <c r="AA3196" i="12"/>
  <c r="Z3196" i="12"/>
  <c r="AA3244" i="12"/>
  <c r="Z3244" i="12"/>
  <c r="Z3389" i="12"/>
  <c r="AA3389" i="12"/>
  <c r="AA3180" i="12"/>
  <c r="Z3180" i="12"/>
  <c r="AA3236" i="12"/>
  <c r="Z3236" i="12"/>
  <c r="AA3383" i="12"/>
  <c r="Z3383" i="12"/>
  <c r="Z3382" i="12"/>
  <c r="AA3382" i="12"/>
  <c r="Z3485" i="12"/>
  <c r="AA3485" i="12"/>
  <c r="AA3451" i="12"/>
  <c r="Z3451" i="12"/>
  <c r="Z3550" i="12"/>
  <c r="AA3550" i="12"/>
  <c r="AA3516" i="12"/>
  <c r="Z3516" i="12"/>
  <c r="AA3566" i="12"/>
  <c r="Z3566" i="12"/>
  <c r="AA3560" i="12"/>
  <c r="Z3560" i="12"/>
  <c r="AA3496" i="12"/>
  <c r="Z3496" i="12"/>
  <c r="AA3439" i="12"/>
  <c r="Z3439" i="12"/>
  <c r="Z3576" i="12"/>
  <c r="AA3576" i="12"/>
  <c r="AA3559" i="12"/>
  <c r="Z3559" i="12"/>
  <c r="AA3495" i="12"/>
  <c r="Z3495" i="12"/>
  <c r="AA3585" i="12"/>
  <c r="Z3585" i="12"/>
  <c r="Z3670" i="12"/>
  <c r="AA3670" i="12"/>
  <c r="Z3468" i="12"/>
  <c r="AA3468" i="12"/>
  <c r="AA3639" i="12"/>
  <c r="Z3639" i="12"/>
  <c r="AA3690" i="12"/>
  <c r="Z3690" i="12"/>
  <c r="Z3676" i="12"/>
  <c r="AA3676" i="12"/>
  <c r="Z3657" i="12"/>
  <c r="AA3657" i="12"/>
  <c r="Z3703" i="12"/>
  <c r="AA3703" i="12"/>
  <c r="Z3759" i="12"/>
  <c r="AA3759" i="12"/>
  <c r="Z3744" i="12"/>
  <c r="AA3744" i="12"/>
  <c r="AA3852" i="12"/>
  <c r="Z3852" i="12"/>
  <c r="AA3800" i="12"/>
  <c r="Z3800" i="12"/>
  <c r="AA3828" i="12"/>
  <c r="Z3828" i="12"/>
  <c r="Z3718" i="12"/>
  <c r="AA3718" i="12"/>
  <c r="Z3854" i="12"/>
  <c r="AA3854" i="12"/>
  <c r="Z3860" i="12"/>
  <c r="AA3860" i="12"/>
  <c r="Z3768" i="12"/>
  <c r="AA3768" i="12"/>
  <c r="Z3894" i="12"/>
  <c r="AA3894" i="12"/>
  <c r="Z3830" i="12"/>
  <c r="AA3830" i="12"/>
  <c r="Z3895" i="12"/>
  <c r="AA3895" i="12"/>
  <c r="AA3834" i="12"/>
  <c r="Z3834" i="12"/>
  <c r="Z3886" i="12"/>
  <c r="AA3886" i="12"/>
  <c r="AA202" i="12"/>
  <c r="Z202" i="12"/>
  <c r="AC192" i="12"/>
  <c r="AD192" i="12" s="1"/>
  <c r="AC550" i="12"/>
  <c r="AD550" i="12" s="1"/>
  <c r="AC590" i="12"/>
  <c r="AD590" i="12" s="1"/>
  <c r="AC595" i="12"/>
  <c r="AD595" i="12" s="1"/>
  <c r="AC538" i="12"/>
  <c r="AD538" i="12" s="1"/>
  <c r="AC669" i="12"/>
  <c r="AD669" i="12" s="1"/>
  <c r="AC845" i="12"/>
  <c r="AD845" i="12" s="1"/>
  <c r="AC964" i="12"/>
  <c r="AD964" i="12" s="1"/>
  <c r="AC720" i="12"/>
  <c r="AD720" i="12" s="1"/>
  <c r="AC1278" i="12"/>
  <c r="AD1278" i="12" s="1"/>
  <c r="AC1026" i="12"/>
  <c r="AD1026" i="12" s="1"/>
  <c r="AC1209" i="12"/>
  <c r="AD1209" i="12" s="1"/>
  <c r="AC1102" i="12"/>
  <c r="AD1102" i="12" s="1"/>
  <c r="AC1255" i="12"/>
  <c r="AD1255" i="12" s="1"/>
  <c r="AC1481" i="12"/>
  <c r="AD1481" i="12" s="1"/>
  <c r="AC1412" i="12"/>
  <c r="AD1412" i="12" s="1"/>
  <c r="AC1581" i="12"/>
  <c r="AD1581" i="12" s="1"/>
  <c r="AC1747" i="12"/>
  <c r="AD1747" i="12" s="1"/>
  <c r="AC1884" i="12"/>
  <c r="AD1884" i="12" s="1"/>
  <c r="AC2081" i="12"/>
  <c r="AD2081" i="12" s="1"/>
  <c r="AC2211" i="12"/>
  <c r="AD2211" i="12" s="1"/>
  <c r="AC2384" i="12"/>
  <c r="AD2384" i="12" s="1"/>
  <c r="AC2520" i="12"/>
  <c r="AD2520" i="12" s="1"/>
  <c r="AC2662" i="12"/>
  <c r="AD2662" i="12" s="1"/>
  <c r="AC2582" i="12"/>
  <c r="AD2582" i="12" s="1"/>
  <c r="AC2834" i="12"/>
  <c r="AD2834" i="12" s="1"/>
  <c r="Z172" i="12"/>
  <c r="AA172" i="12"/>
  <c r="AA219" i="12"/>
  <c r="Z219" i="12"/>
  <c r="AA162" i="12"/>
  <c r="Z162" i="12"/>
  <c r="AC264" i="12"/>
  <c r="AD264" i="12" s="1"/>
  <c r="AA1957" i="12"/>
  <c r="Z1957" i="12"/>
  <c r="AA1789" i="12"/>
  <c r="Z1789" i="12"/>
  <c r="AA1896" i="12"/>
  <c r="Z1896" i="12"/>
  <c r="AA1923" i="12"/>
  <c r="Z1923" i="12"/>
  <c r="AA1645" i="12"/>
  <c r="Z1645" i="12"/>
  <c r="AA1821" i="12"/>
  <c r="Z1821" i="12"/>
  <c r="AA1885" i="12"/>
  <c r="Z1885" i="12"/>
  <c r="Z1751" i="12"/>
  <c r="AA1751" i="12"/>
  <c r="Z1970" i="12"/>
  <c r="AA1970" i="12"/>
  <c r="Z2000" i="12"/>
  <c r="AA2000" i="12"/>
  <c r="Z2014" i="12"/>
  <c r="AA2014" i="12"/>
  <c r="AA1948" i="12"/>
  <c r="Z1948" i="12"/>
  <c r="Z1966" i="12"/>
  <c r="AA1966" i="12"/>
  <c r="Z2112" i="12"/>
  <c r="AA2112" i="12"/>
  <c r="Z2043" i="12"/>
  <c r="AA2043" i="12"/>
  <c r="Z2114" i="12"/>
  <c r="AA2114" i="12"/>
  <c r="Z2165" i="12"/>
  <c r="AA2165" i="12"/>
  <c r="AA2067" i="12"/>
  <c r="Z2067" i="12"/>
  <c r="AA2068" i="12"/>
  <c r="Z2068" i="12"/>
  <c r="Z2163" i="12"/>
  <c r="AA2163" i="12"/>
  <c r="AA2142" i="12"/>
  <c r="Z2142" i="12"/>
  <c r="AA1951" i="12"/>
  <c r="Z1951" i="12"/>
  <c r="AA2288" i="12"/>
  <c r="Z2288" i="12"/>
  <c r="Z2004" i="12"/>
  <c r="AA2004" i="12"/>
  <c r="AA2277" i="12"/>
  <c r="Z2277" i="12"/>
  <c r="Z2240" i="12"/>
  <c r="AA2240" i="12"/>
  <c r="Z2237" i="12"/>
  <c r="AA2237" i="12"/>
  <c r="AA2181" i="12"/>
  <c r="Z2181" i="12"/>
  <c r="AA2317" i="12"/>
  <c r="Z2317" i="12"/>
  <c r="Z2212" i="12"/>
  <c r="AA2212" i="12"/>
  <c r="AA2175" i="12"/>
  <c r="Z2175" i="12"/>
  <c r="Z2411" i="12"/>
  <c r="AA2411" i="12"/>
  <c r="AA2381" i="12"/>
  <c r="Z2381" i="12"/>
  <c r="AA2215" i="12"/>
  <c r="Z2215" i="12"/>
  <c r="AA2301" i="12"/>
  <c r="Z2301" i="12"/>
  <c r="AA2199" i="12"/>
  <c r="Z2199" i="12"/>
  <c r="Z2356" i="12"/>
  <c r="AA2356" i="12"/>
  <c r="Z2437" i="12"/>
  <c r="AA2437" i="12"/>
  <c r="Z2477" i="12"/>
  <c r="AA2477" i="12"/>
  <c r="Z2413" i="12"/>
  <c r="AA2413" i="12"/>
  <c r="AA2428" i="12"/>
  <c r="Z2428" i="12"/>
  <c r="Z2410" i="12"/>
  <c r="AA2410" i="12"/>
  <c r="AA2407" i="12"/>
  <c r="Z2407" i="12"/>
  <c r="Z2605" i="12"/>
  <c r="AA2605" i="12"/>
  <c r="Z2493" i="12"/>
  <c r="AA2493" i="12"/>
  <c r="Z2415" i="12"/>
  <c r="AA2415" i="12"/>
  <c r="Z2540" i="12"/>
  <c r="AA2540" i="12"/>
  <c r="AA2577" i="12"/>
  <c r="Z2577" i="12"/>
  <c r="AA2598" i="12"/>
  <c r="Z2598" i="12"/>
  <c r="Z2634" i="12"/>
  <c r="AA2634" i="12"/>
  <c r="Z2543" i="12"/>
  <c r="AA2543" i="12"/>
  <c r="AA2669" i="12"/>
  <c r="Z2669" i="12"/>
  <c r="Z2443" i="12"/>
  <c r="AA2443" i="12"/>
  <c r="AA2754" i="12"/>
  <c r="Z2754" i="12"/>
  <c r="Z2600" i="12"/>
  <c r="AA2600" i="12"/>
  <c r="Z2678" i="12"/>
  <c r="AA2678" i="12"/>
  <c r="Z2656" i="12"/>
  <c r="AA2656" i="12"/>
  <c r="AA2757" i="12"/>
  <c r="Z2757" i="12"/>
  <c r="Z2735" i="12"/>
  <c r="AA2735" i="12"/>
  <c r="Z2687" i="12"/>
  <c r="AA2687" i="12"/>
  <c r="Z2847" i="12"/>
  <c r="AA2847" i="12"/>
  <c r="AA2843" i="12"/>
  <c r="Z2843" i="12"/>
  <c r="AA2791" i="12"/>
  <c r="Z2791" i="12"/>
  <c r="Z2896" i="12"/>
  <c r="AA2896" i="12"/>
  <c r="AA2693" i="12"/>
  <c r="Z2693" i="12"/>
  <c r="Z2978" i="12"/>
  <c r="AA2978" i="12"/>
  <c r="AA2832" i="12"/>
  <c r="Z2832" i="12"/>
  <c r="AA2848" i="12"/>
  <c r="Z2848" i="12"/>
  <c r="Z2796" i="12"/>
  <c r="AA2796" i="12"/>
  <c r="AA2945" i="12"/>
  <c r="Z2945" i="12"/>
  <c r="Z2838" i="12"/>
  <c r="AA2838" i="12"/>
  <c r="AA2946" i="12"/>
  <c r="Z2946" i="12"/>
  <c r="AA3035" i="12"/>
  <c r="Z3035" i="12"/>
  <c r="AA3057" i="12"/>
  <c r="Z3057" i="12"/>
  <c r="Z2993" i="12"/>
  <c r="AA2993" i="12"/>
  <c r="Z3133" i="12"/>
  <c r="AA3133" i="12"/>
  <c r="AA2988" i="12"/>
  <c r="Z2988" i="12"/>
  <c r="AA3114" i="12"/>
  <c r="Z3114" i="12"/>
  <c r="Z2955" i="12"/>
  <c r="AA2955" i="12"/>
  <c r="Z3162" i="12"/>
  <c r="AA3162" i="12"/>
  <c r="Z2901" i="12"/>
  <c r="AA2901" i="12"/>
  <c r="Z3046" i="12"/>
  <c r="AA3046" i="12"/>
  <c r="Z3403" i="12"/>
  <c r="AA3403" i="12"/>
  <c r="Z3338" i="12"/>
  <c r="AA3338" i="12"/>
  <c r="Z3398" i="12"/>
  <c r="AA3398" i="12"/>
  <c r="Z2941" i="12"/>
  <c r="AA2941" i="12"/>
  <c r="AA3308" i="12"/>
  <c r="Z3308" i="12"/>
  <c r="AA3269" i="12"/>
  <c r="Z3269" i="12"/>
  <c r="AA3233" i="12"/>
  <c r="Z3233" i="12"/>
  <c r="AA3267" i="12"/>
  <c r="Z3267" i="12"/>
  <c r="Z3310" i="12"/>
  <c r="AA3310" i="12"/>
  <c r="Z3329" i="12"/>
  <c r="AA3329" i="12"/>
  <c r="Z3213" i="12"/>
  <c r="AA3213" i="12"/>
  <c r="AA3185" i="12"/>
  <c r="Z3185" i="12"/>
  <c r="Z3140" i="12"/>
  <c r="AA3140" i="12"/>
  <c r="AA3340" i="12"/>
  <c r="Z3340" i="12"/>
  <c r="AA3192" i="12"/>
  <c r="Z3192" i="12"/>
  <c r="Z3223" i="12"/>
  <c r="AA3223" i="12"/>
  <c r="AA3262" i="12"/>
  <c r="Z3262" i="12"/>
  <c r="Z3427" i="12"/>
  <c r="AA3427" i="12"/>
  <c r="AA3558" i="12"/>
  <c r="Z3558" i="12"/>
  <c r="AA3454" i="12"/>
  <c r="Z3454" i="12"/>
  <c r="AA3442" i="12"/>
  <c r="Z3442" i="12"/>
  <c r="Z3423" i="12"/>
  <c r="AA3423" i="12"/>
  <c r="Z3526" i="12"/>
  <c r="AA3526" i="12"/>
  <c r="Z3537" i="12"/>
  <c r="AA3537" i="12"/>
  <c r="Z3520" i="12"/>
  <c r="AA3520" i="12"/>
  <c r="AA3554" i="12"/>
  <c r="Z3554" i="12"/>
  <c r="Z3588" i="12"/>
  <c r="AA3588" i="12"/>
  <c r="AA3574" i="12"/>
  <c r="Z3574" i="12"/>
  <c r="Z3567" i="12"/>
  <c r="AA3567" i="12"/>
  <c r="AA3501" i="12"/>
  <c r="Z3501" i="12"/>
  <c r="AA3483" i="12"/>
  <c r="Z3483" i="12"/>
  <c r="AA3428" i="12"/>
  <c r="Z3428" i="12"/>
  <c r="Z3636" i="12"/>
  <c r="AA3636" i="12"/>
  <c r="Z3825" i="12"/>
  <c r="AA3825" i="12"/>
  <c r="AA3725" i="12"/>
  <c r="Z3725" i="12"/>
  <c r="AA3760" i="12"/>
  <c r="Z3760" i="12"/>
  <c r="AA3815" i="12"/>
  <c r="Z3815" i="12"/>
  <c r="Z3698" i="12"/>
  <c r="AA3698" i="12"/>
  <c r="AA3719" i="12"/>
  <c r="Z3719" i="12"/>
  <c r="Z3673" i="12"/>
  <c r="AA3673" i="12"/>
  <c r="AA3779" i="12"/>
  <c r="Z3779" i="12"/>
  <c r="Z3767" i="12"/>
  <c r="AA3767" i="12"/>
  <c r="Z3804" i="12"/>
  <c r="AA3804" i="12"/>
  <c r="Z3869" i="12"/>
  <c r="AA3869" i="12"/>
  <c r="AA3788" i="12"/>
  <c r="Z3788" i="12"/>
  <c r="AA3811" i="12"/>
  <c r="Z3811" i="12"/>
  <c r="AA3907" i="12"/>
  <c r="Z3907" i="12"/>
  <c r="AA3911" i="12"/>
  <c r="Z3911" i="12"/>
  <c r="AA3924" i="12"/>
  <c r="Z3924" i="12"/>
  <c r="Z3888" i="12"/>
  <c r="AA3888" i="12"/>
  <c r="Z3904" i="12"/>
  <c r="AA3904" i="12"/>
  <c r="Z257" i="12"/>
  <c r="AA257" i="12"/>
  <c r="AC199" i="12"/>
  <c r="AD199" i="12" s="1"/>
  <c r="AC454" i="12"/>
  <c r="AD454" i="12" s="1"/>
  <c r="AC529" i="12"/>
  <c r="AD529" i="12" s="1"/>
  <c r="AC531" i="12"/>
  <c r="AD531" i="12" s="1"/>
  <c r="AC1204" i="12"/>
  <c r="AD1204" i="12" s="1"/>
  <c r="AC991" i="12"/>
  <c r="AD991" i="12" s="1"/>
  <c r="AC924" i="12"/>
  <c r="AD924" i="12" s="1"/>
  <c r="AC1094" i="12"/>
  <c r="AD1094" i="12" s="1"/>
  <c r="AC1252" i="12"/>
  <c r="AD1252" i="12" s="1"/>
  <c r="AC1176" i="12"/>
  <c r="AD1176" i="12" s="1"/>
  <c r="AC1290" i="12"/>
  <c r="AD1290" i="12" s="1"/>
  <c r="AC1419" i="12"/>
  <c r="AD1419" i="12" s="1"/>
  <c r="AC1629" i="12"/>
  <c r="AD1629" i="12" s="1"/>
  <c r="AC1642" i="12"/>
  <c r="AD1642" i="12" s="1"/>
  <c r="AC1968" i="12"/>
  <c r="AD1968" i="12" s="1"/>
  <c r="AC1868" i="12"/>
  <c r="AD1868" i="12" s="1"/>
  <c r="AC2002" i="12"/>
  <c r="AD2002" i="12" s="1"/>
  <c r="AC2219" i="12"/>
  <c r="AD2219" i="12" s="1"/>
  <c r="AC2250" i="12"/>
  <c r="AD2250" i="12" s="1"/>
  <c r="AC2376" i="12"/>
  <c r="AD2376" i="12" s="1"/>
  <c r="AC2534" i="12"/>
  <c r="AD2534" i="12" s="1"/>
  <c r="AC2647" i="12"/>
  <c r="AD2647" i="12" s="1"/>
  <c r="AC2558" i="12"/>
  <c r="AD2558" i="12" s="1"/>
  <c r="AC2740" i="12"/>
  <c r="AD2740" i="12" s="1"/>
  <c r="AC2705" i="12"/>
  <c r="AD2705" i="12" s="1"/>
  <c r="AA154" i="12"/>
  <c r="Z154" i="12"/>
  <c r="Z161" i="12"/>
  <c r="AA161" i="12"/>
  <c r="AA251" i="12"/>
  <c r="Z251" i="12"/>
  <c r="AA176" i="12"/>
  <c r="Z176" i="12"/>
  <c r="AA281" i="12"/>
  <c r="Z281" i="12"/>
  <c r="AC295" i="12"/>
  <c r="AD295" i="12" s="1"/>
  <c r="Z622" i="12"/>
  <c r="AA622" i="12"/>
  <c r="AA335" i="12"/>
  <c r="Z335" i="12"/>
  <c r="AA607" i="12"/>
  <c r="Z607" i="12"/>
  <c r="AA634" i="12"/>
  <c r="Z634" i="12"/>
  <c r="AA654" i="12"/>
  <c r="Z654" i="12"/>
  <c r="AA656" i="12"/>
  <c r="Z656" i="12"/>
  <c r="AA269" i="12"/>
  <c r="Z269" i="12"/>
  <c r="AA458" i="12"/>
  <c r="Z458" i="12"/>
  <c r="Z620" i="12"/>
  <c r="AA620" i="12"/>
  <c r="AA455" i="12"/>
  <c r="Z455" i="12"/>
  <c r="AA446" i="12"/>
  <c r="Z446" i="12"/>
  <c r="AA376" i="12"/>
  <c r="Z376" i="12"/>
  <c r="AA571" i="12"/>
  <c r="Z571" i="12"/>
  <c r="AA599" i="12"/>
  <c r="Z599" i="12"/>
  <c r="Z556" i="12"/>
  <c r="AA556" i="12"/>
  <c r="Z803" i="12"/>
  <c r="AA803" i="12"/>
  <c r="Z740" i="12"/>
  <c r="AA740" i="12"/>
  <c r="Z899" i="12"/>
  <c r="AA899" i="12"/>
  <c r="Z819" i="12"/>
  <c r="AA819" i="12"/>
  <c r="Z769" i="12"/>
  <c r="AA769" i="12"/>
  <c r="Z794" i="12"/>
  <c r="AA794" i="12"/>
  <c r="AA551" i="12"/>
  <c r="Z551" i="12"/>
  <c r="Z501" i="12"/>
  <c r="AA501" i="12"/>
  <c r="Z793" i="12"/>
  <c r="AA793" i="12"/>
  <c r="Z943" i="12"/>
  <c r="AA943" i="12"/>
  <c r="Z540" i="12"/>
  <c r="AA540" i="12"/>
  <c r="AA895" i="12"/>
  <c r="Z895" i="12"/>
  <c r="Z966" i="12"/>
  <c r="AA966" i="12"/>
  <c r="AA1167" i="12"/>
  <c r="Z1167" i="12"/>
  <c r="AA707" i="12"/>
  <c r="Z707" i="12"/>
  <c r="Z785" i="12"/>
  <c r="AA785" i="12"/>
  <c r="Z824" i="12"/>
  <c r="AA824" i="12"/>
  <c r="Z1109" i="12"/>
  <c r="AA1109" i="12"/>
  <c r="Z960" i="12"/>
  <c r="AA960" i="12"/>
  <c r="AA936" i="12"/>
  <c r="Z936" i="12"/>
  <c r="Z959" i="12"/>
  <c r="AA959" i="12"/>
  <c r="Z811" i="12"/>
  <c r="AA811" i="12"/>
  <c r="AA1184" i="12"/>
  <c r="Z1184" i="12"/>
  <c r="Z974" i="12"/>
  <c r="AA974" i="12"/>
  <c r="Z972" i="12"/>
  <c r="AA972" i="12"/>
  <c r="Z1264" i="12"/>
  <c r="AA1264" i="12"/>
  <c r="AA1168" i="12"/>
  <c r="Z1168" i="12"/>
  <c r="AA1174" i="12"/>
  <c r="Z1174" i="12"/>
  <c r="Z1023" i="12"/>
  <c r="AA1023" i="12"/>
  <c r="Z1130" i="12"/>
  <c r="AA1130" i="12"/>
  <c r="AA1339" i="12"/>
  <c r="Z1339" i="12"/>
  <c r="Z1076" i="12"/>
  <c r="AA1076" i="12"/>
  <c r="Z1309" i="12"/>
  <c r="AA1309" i="12"/>
  <c r="AA1061" i="12"/>
  <c r="Z1061" i="12"/>
  <c r="AA1209" i="12"/>
  <c r="Z1209" i="12"/>
  <c r="AA1046" i="12"/>
  <c r="Z1046" i="12"/>
  <c r="Z1092" i="12"/>
  <c r="AA1092" i="12"/>
  <c r="AA1173" i="12"/>
  <c r="Z1173" i="12"/>
  <c r="Z1334" i="12"/>
  <c r="AA1334" i="12"/>
  <c r="Z1229" i="12"/>
  <c r="AA1229" i="12"/>
  <c r="Z1419" i="12"/>
  <c r="AA1419" i="12"/>
  <c r="Z1140" i="12"/>
  <c r="AA1140" i="12"/>
  <c r="AA1485" i="12"/>
  <c r="Z1485" i="12"/>
  <c r="AA1355" i="12"/>
  <c r="Z1355" i="12"/>
  <c r="AA1430" i="12"/>
  <c r="Z1430" i="12"/>
  <c r="AA1450" i="12"/>
  <c r="Z1450" i="12"/>
  <c r="AA1358" i="12"/>
  <c r="Z1358" i="12"/>
  <c r="AA1347" i="12"/>
  <c r="Z1347" i="12"/>
  <c r="Z1372" i="12"/>
  <c r="AA1372" i="12"/>
  <c r="Z1303" i="12"/>
  <c r="AA1303" i="12"/>
  <c r="Z1394" i="12"/>
  <c r="AA1394" i="12"/>
  <c r="AA1509" i="12"/>
  <c r="Z1509" i="12"/>
  <c r="AA1543" i="12"/>
  <c r="Z1543" i="12"/>
  <c r="AA1461" i="12"/>
  <c r="Z1461" i="12"/>
  <c r="Z1599" i="12"/>
  <c r="AA1599" i="12"/>
  <c r="AA1391" i="12"/>
  <c r="Z1391" i="12"/>
  <c r="Z1475" i="12"/>
  <c r="AA1475" i="12"/>
  <c r="Z1595" i="12"/>
  <c r="AA1595" i="12"/>
  <c r="Z1642" i="12"/>
  <c r="AA1642" i="12"/>
  <c r="AA1483" i="12"/>
  <c r="Z1483" i="12"/>
  <c r="AA1429" i="12"/>
  <c r="Z1429" i="12"/>
  <c r="Z1676" i="12"/>
  <c r="AA1676" i="12"/>
  <c r="Z1810" i="12"/>
  <c r="AA1810" i="12"/>
  <c r="AA1768" i="12"/>
  <c r="Z1768" i="12"/>
  <c r="AA1850" i="12"/>
  <c r="Z1850" i="12"/>
  <c r="Z1772" i="12"/>
  <c r="AA1772" i="12"/>
  <c r="Z1670" i="12"/>
  <c r="AA1670" i="12"/>
  <c r="Z1633" i="12"/>
  <c r="AA1633" i="12"/>
  <c r="Z1780" i="12"/>
  <c r="AA1780" i="12"/>
  <c r="AA1797" i="12"/>
  <c r="Z1797" i="12"/>
  <c r="Z1936" i="12"/>
  <c r="AA1936" i="12"/>
  <c r="Z1945" i="12"/>
  <c r="AA1945" i="12"/>
  <c r="AA1876" i="12"/>
  <c r="Z1876" i="12"/>
  <c r="AA1824" i="12"/>
  <c r="Z1824" i="12"/>
  <c r="AA1887" i="12"/>
  <c r="Z1887" i="12"/>
  <c r="Z1736" i="12"/>
  <c r="AA1736" i="12"/>
  <c r="AA1942" i="12"/>
  <c r="Z1942" i="12"/>
  <c r="AA1836" i="12"/>
  <c r="Z1836" i="12"/>
  <c r="AA1859" i="12"/>
  <c r="Z1859" i="12"/>
  <c r="Z1843" i="12"/>
  <c r="AA1843" i="12"/>
  <c r="Z1961" i="12"/>
  <c r="AA1961" i="12"/>
  <c r="Z2041" i="12"/>
  <c r="AA2041" i="12"/>
  <c r="Z1939" i="12"/>
  <c r="AA1939" i="12"/>
  <c r="AA2053" i="12"/>
  <c r="Z2053" i="12"/>
  <c r="Z1924" i="12"/>
  <c r="AA1924" i="12"/>
  <c r="AA2127" i="12"/>
  <c r="Z2127" i="12"/>
  <c r="AA2073" i="12"/>
  <c r="Z2073" i="12"/>
  <c r="AA2098" i="12"/>
  <c r="Z2098" i="12"/>
  <c r="AA2102" i="12"/>
  <c r="Z2102" i="12"/>
  <c r="AA2132" i="12"/>
  <c r="Z2132" i="12"/>
  <c r="Z1952" i="12"/>
  <c r="AA1952" i="12"/>
  <c r="AA2121" i="12"/>
  <c r="Z2121" i="12"/>
  <c r="AA2168" i="12"/>
  <c r="Z2168" i="12"/>
  <c r="AA2137" i="12"/>
  <c r="Z2137" i="12"/>
  <c r="Z2222" i="12"/>
  <c r="AA2222" i="12"/>
  <c r="AA2360" i="12"/>
  <c r="Z2360" i="12"/>
  <c r="AA2255" i="12"/>
  <c r="Z2255" i="12"/>
  <c r="AA2239" i="12"/>
  <c r="Z2239" i="12"/>
  <c r="Z2292" i="12"/>
  <c r="AA2292" i="12"/>
  <c r="Z2210" i="12"/>
  <c r="AA2210" i="12"/>
  <c r="AA2201" i="12"/>
  <c r="Z2201" i="12"/>
  <c r="AA2348" i="12"/>
  <c r="Z2348" i="12"/>
  <c r="Z2310" i="12"/>
  <c r="AA2310" i="12"/>
  <c r="AA2355" i="12"/>
  <c r="Z2355" i="12"/>
  <c r="Z2326" i="12"/>
  <c r="AA2326" i="12"/>
  <c r="AA2362" i="12"/>
  <c r="Z2362" i="12"/>
  <c r="Z2351" i="12"/>
  <c r="AA2351" i="12"/>
  <c r="Z2343" i="12"/>
  <c r="AA2343" i="12"/>
  <c r="AA2457" i="12"/>
  <c r="Z2457" i="12"/>
  <c r="AA2408" i="12"/>
  <c r="Z2408" i="12"/>
  <c r="AA2467" i="12"/>
  <c r="Z2467" i="12"/>
  <c r="Z2486" i="12"/>
  <c r="AA2486" i="12"/>
  <c r="Z2424" i="12"/>
  <c r="AA2424" i="12"/>
  <c r="AA2369" i="12"/>
  <c r="Z2369" i="12"/>
  <c r="AA2525" i="12"/>
  <c r="Z2525" i="12"/>
  <c r="AA2617" i="12"/>
  <c r="Z2617" i="12"/>
  <c r="AA2556" i="12"/>
  <c r="Z2556" i="12"/>
  <c r="Z2570" i="12"/>
  <c r="AA2570" i="12"/>
  <c r="AA2614" i="12"/>
  <c r="Z2614" i="12"/>
  <c r="AA2575" i="12"/>
  <c r="Z2575" i="12"/>
  <c r="AA2615" i="12"/>
  <c r="Z2615" i="12"/>
  <c r="Z2640" i="12"/>
  <c r="AA2640" i="12"/>
  <c r="AA2583" i="12"/>
  <c r="Z2583" i="12"/>
  <c r="Z2586" i="12"/>
  <c r="AA2586" i="12"/>
  <c r="AA2646" i="12"/>
  <c r="Z2646" i="12"/>
  <c r="AA2725" i="12"/>
  <c r="Z2725" i="12"/>
  <c r="Z2684" i="12"/>
  <c r="AA2684" i="12"/>
  <c r="Z2716" i="12"/>
  <c r="AA2716" i="12"/>
  <c r="Z2692" i="12"/>
  <c r="AA2692" i="12"/>
  <c r="Z2710" i="12"/>
  <c r="AA2710" i="12"/>
  <c r="AA2654" i="12"/>
  <c r="Z2654" i="12"/>
  <c r="Z2879" i="12"/>
  <c r="AA2879" i="12"/>
  <c r="Z2829" i="12"/>
  <c r="AA2829" i="12"/>
  <c r="Z2880" i="12"/>
  <c r="AA2880" i="12"/>
  <c r="Z2872" i="12"/>
  <c r="AA2872" i="12"/>
  <c r="Z2657" i="12"/>
  <c r="AA2657" i="12"/>
  <c r="Z3052" i="12"/>
  <c r="AA3052" i="12"/>
  <c r="Z3018" i="12"/>
  <c r="AA3018" i="12"/>
  <c r="AA3093" i="12"/>
  <c r="Z3093" i="12"/>
  <c r="AA2839" i="12"/>
  <c r="Z2839" i="12"/>
  <c r="AA3034" i="12"/>
  <c r="Z3034" i="12"/>
  <c r="Z2777" i="12"/>
  <c r="AA2777" i="12"/>
  <c r="Z3021" i="12"/>
  <c r="AA3021" i="12"/>
  <c r="Z3033" i="12"/>
  <c r="AA3033" i="12"/>
  <c r="AA3090" i="12"/>
  <c r="Z3090" i="12"/>
  <c r="AA2902" i="12"/>
  <c r="Z2902" i="12"/>
  <c r="Z3141" i="12"/>
  <c r="AA3141" i="12"/>
  <c r="AA3073" i="12"/>
  <c r="Z3073" i="12"/>
  <c r="AA2932" i="12"/>
  <c r="Z2932" i="12"/>
  <c r="Z3067" i="12"/>
  <c r="AA3067" i="12"/>
  <c r="AA2960" i="12"/>
  <c r="Z2960" i="12"/>
  <c r="AA3056" i="12"/>
  <c r="Z3056" i="12"/>
  <c r="AA3029" i="12"/>
  <c r="Z3029" i="12"/>
  <c r="AA2943" i="12"/>
  <c r="Z2943" i="12"/>
  <c r="AA3110" i="12"/>
  <c r="Z3110" i="12"/>
  <c r="AA3177" i="12"/>
  <c r="Z3177" i="12"/>
  <c r="AA3050" i="12"/>
  <c r="Z3050" i="12"/>
  <c r="Z3263" i="12"/>
  <c r="AA3263" i="12"/>
  <c r="AA3258" i="12"/>
  <c r="Z3258" i="12"/>
  <c r="Z3305" i="12"/>
  <c r="AA3305" i="12"/>
  <c r="AA3304" i="12"/>
  <c r="Z3304" i="12"/>
  <c r="AA3143" i="12"/>
  <c r="Z3143" i="12"/>
  <c r="AA3157" i="12"/>
  <c r="Z3157" i="12"/>
  <c r="Z3243" i="12"/>
  <c r="AA3243" i="12"/>
  <c r="Z3325" i="12"/>
  <c r="AA3325" i="12"/>
  <c r="AA3334" i="12"/>
  <c r="Z3334" i="12"/>
  <c r="Z3130" i="12"/>
  <c r="AA3130" i="12"/>
  <c r="Z3396" i="12"/>
  <c r="AA3396" i="12"/>
  <c r="Z3156" i="12"/>
  <c r="AA3156" i="12"/>
  <c r="AA3582" i="12"/>
  <c r="Z3582" i="12"/>
  <c r="AA3653" i="12"/>
  <c r="Z3653" i="12"/>
  <c r="AA3217" i="12"/>
  <c r="Z3217" i="12"/>
  <c r="Z3476" i="12"/>
  <c r="AA3476" i="12"/>
  <c r="AA3478" i="12"/>
  <c r="Z3478" i="12"/>
  <c r="Z3535" i="12"/>
  <c r="AA3535" i="12"/>
  <c r="AA3541" i="12"/>
  <c r="Z3541" i="12"/>
  <c r="Z3473" i="12"/>
  <c r="AA3473" i="12"/>
  <c r="Z3412" i="12"/>
  <c r="AA3412" i="12"/>
  <c r="AA3575" i="12"/>
  <c r="Z3575" i="12"/>
  <c r="Z3646" i="12"/>
  <c r="AA3646" i="12"/>
  <c r="Z3488" i="12"/>
  <c r="AA3488" i="12"/>
  <c r="AA3580" i="12"/>
  <c r="Z3580" i="12"/>
  <c r="AA3573" i="12"/>
  <c r="Z3573" i="12"/>
  <c r="Z3386" i="12"/>
  <c r="AA3386" i="12"/>
  <c r="Z3591" i="12"/>
  <c r="AA3591" i="12"/>
  <c r="Z3602" i="12"/>
  <c r="AA3602" i="12"/>
  <c r="Z3722" i="12"/>
  <c r="AA3722" i="12"/>
  <c r="AA3615" i="12"/>
  <c r="Z3615" i="12"/>
  <c r="AA3842" i="12"/>
  <c r="Z3842" i="12"/>
  <c r="AA3784" i="12"/>
  <c r="Z3784" i="12"/>
  <c r="Z3638" i="12"/>
  <c r="AA3638" i="12"/>
  <c r="AA3789" i="12"/>
  <c r="Z3789" i="12"/>
  <c r="Z3862" i="12"/>
  <c r="AA3862" i="12"/>
  <c r="Z3695" i="12"/>
  <c r="AA3695" i="12"/>
  <c r="Z3717" i="12"/>
  <c r="AA3717" i="12"/>
  <c r="Z3625" i="12"/>
  <c r="AA3625" i="12"/>
  <c r="Z3730" i="12"/>
  <c r="AA3730" i="12"/>
  <c r="Z3870" i="12"/>
  <c r="AA3870" i="12"/>
  <c r="Z3776" i="12"/>
  <c r="AA3776" i="12"/>
  <c r="Z3732" i="12"/>
  <c r="AA3732" i="12"/>
  <c r="AA3781" i="12"/>
  <c r="Z3781" i="12"/>
  <c r="AA3883" i="12"/>
  <c r="Z3883" i="12"/>
  <c r="Z3928" i="12"/>
  <c r="AA3928" i="12"/>
  <c r="Z3891" i="12"/>
  <c r="AA3891" i="12"/>
  <c r="AA262" i="12"/>
  <c r="Z262" i="12"/>
  <c r="AA263" i="12"/>
  <c r="Z263" i="12"/>
  <c r="AC465" i="12"/>
  <c r="AD465" i="12" s="1"/>
  <c r="AC489" i="12"/>
  <c r="AD489" i="12" s="1"/>
  <c r="AC557" i="12"/>
  <c r="AD557" i="12" s="1"/>
  <c r="AC564" i="12"/>
  <c r="AD564" i="12" s="1"/>
  <c r="AC1236" i="12"/>
  <c r="AD1236" i="12" s="1"/>
  <c r="AC793" i="12"/>
  <c r="AD793" i="12" s="1"/>
  <c r="AC932" i="12"/>
  <c r="AD932" i="12" s="1"/>
  <c r="AC1164" i="12"/>
  <c r="AD1164" i="12" s="1"/>
  <c r="AC1441" i="12"/>
  <c r="AD1441" i="12" s="1"/>
  <c r="AC1707" i="12"/>
  <c r="AD1707" i="12" s="1"/>
  <c r="AC1535" i="12"/>
  <c r="AD1535" i="12" s="1"/>
  <c r="AC1702" i="12"/>
  <c r="AD1702" i="12" s="1"/>
  <c r="AC1648" i="12"/>
  <c r="AD1648" i="12" s="1"/>
  <c r="AC1774" i="12"/>
  <c r="AD1774" i="12" s="1"/>
  <c r="AC1739" i="12"/>
  <c r="AD1739" i="12" s="1"/>
  <c r="AC2054" i="12"/>
  <c r="AD2054" i="12" s="1"/>
  <c r="AC1862" i="12"/>
  <c r="AD1862" i="12" s="1"/>
  <c r="AC2095" i="12"/>
  <c r="AD2095" i="12" s="1"/>
  <c r="AC2232" i="12"/>
  <c r="AD2232" i="12" s="1"/>
  <c r="AC2391" i="12"/>
  <c r="AD2391" i="12" s="1"/>
  <c r="AC2613" i="12"/>
  <c r="AD2613" i="12" s="1"/>
  <c r="AC2685" i="12"/>
  <c r="AD2685" i="12" s="1"/>
  <c r="AC3207" i="12"/>
  <c r="AD3207" i="12" s="1"/>
  <c r="AC3770" i="12"/>
  <c r="AD3770" i="12" s="1"/>
  <c r="AA230" i="12"/>
  <c r="Z230" i="12"/>
  <c r="AC150" i="12"/>
  <c r="AD150" i="12" s="1"/>
  <c r="AC298" i="12"/>
  <c r="AD298" i="12" s="1"/>
  <c r="Z217" i="12"/>
  <c r="AA217" i="12"/>
  <c r="S3495" i="12"/>
  <c r="T3495" i="12" s="1"/>
  <c r="AB3495" i="12" s="1"/>
  <c r="S3474" i="12"/>
  <c r="T3474" i="12" s="1"/>
  <c r="AB3474" i="12" s="1"/>
  <c r="S3500" i="12"/>
  <c r="T3500" i="12" s="1"/>
  <c r="AB3500" i="12" s="1"/>
  <c r="S3720" i="12"/>
  <c r="T3720" i="12" s="1"/>
  <c r="AB3720" i="12" s="1"/>
  <c r="S3786" i="12"/>
  <c r="T3786" i="12" s="1"/>
  <c r="AB3786" i="12" s="1"/>
  <c r="S3803" i="12"/>
  <c r="T3803" i="12" s="1"/>
  <c r="AB3803" i="12" s="1"/>
  <c r="S3761" i="12"/>
  <c r="T3761" i="12" s="1"/>
  <c r="AB3761" i="12" s="1"/>
  <c r="S3878" i="12"/>
  <c r="T3878" i="12" s="1"/>
  <c r="AB3878" i="12" s="1"/>
  <c r="S3742" i="12"/>
  <c r="T3742" i="12" s="1"/>
  <c r="AB3742" i="12" s="1"/>
  <c r="S3697" i="12"/>
  <c r="T3697" i="12" s="1"/>
  <c r="AB3697" i="12" s="1"/>
  <c r="S3784" i="12"/>
  <c r="T3784" i="12" s="1"/>
  <c r="AB3784" i="12" s="1"/>
  <c r="S3733" i="12"/>
  <c r="T3733" i="12" s="1"/>
  <c r="AB3733" i="12" s="1"/>
  <c r="S3667" i="12"/>
  <c r="T3667" i="12" s="1"/>
  <c r="AB3667" i="12" s="1"/>
  <c r="S3820" i="12"/>
  <c r="T3820" i="12" s="1"/>
  <c r="AB3820" i="12" s="1"/>
  <c r="S3752" i="12"/>
  <c r="T3752" i="12" s="1"/>
  <c r="AB3752" i="12" s="1"/>
  <c r="S3886" i="12"/>
  <c r="T3886" i="12" s="1"/>
  <c r="AB3886" i="12" s="1"/>
  <c r="S3656" i="12"/>
  <c r="T3656" i="12" s="1"/>
  <c r="AB3656" i="12" s="1"/>
  <c r="S3917" i="12"/>
  <c r="T3917" i="12" s="1"/>
  <c r="AB3917" i="12" s="1"/>
  <c r="S3918" i="12"/>
  <c r="T3918" i="12" s="1"/>
  <c r="AB3918" i="12" s="1"/>
  <c r="S3924" i="12"/>
  <c r="T3924" i="12" s="1"/>
  <c r="AB3924" i="12" s="1"/>
  <c r="S3903" i="12"/>
  <c r="T3903" i="12" s="1"/>
  <c r="AB3903" i="12" s="1"/>
  <c r="Z1401" i="12"/>
  <c r="AA1401" i="12"/>
  <c r="AA1350" i="12"/>
  <c r="Z1350" i="12"/>
  <c r="AA1266" i="12"/>
  <c r="Z1266" i="12"/>
  <c r="Z1230" i="12"/>
  <c r="AA1230" i="12"/>
  <c r="Z1381" i="12"/>
  <c r="AA1381" i="12"/>
  <c r="AA1400" i="12"/>
  <c r="Z1400" i="12"/>
  <c r="AA1295" i="12"/>
  <c r="Z1295" i="12"/>
  <c r="AA1495" i="12"/>
  <c r="Z1495" i="12"/>
  <c r="AA1752" i="12"/>
  <c r="Z1752" i="12"/>
  <c r="AA1665" i="12"/>
  <c r="Z1665" i="12"/>
  <c r="Z1587" i="12"/>
  <c r="AA1587" i="12"/>
  <c r="Z1610" i="12"/>
  <c r="AA1610" i="12"/>
  <c r="AA1572" i="12"/>
  <c r="Z1572" i="12"/>
  <c r="Z1681" i="12"/>
  <c r="AA1681" i="12"/>
  <c r="Z1585" i="12"/>
  <c r="AA1585" i="12"/>
  <c r="Z1556" i="12"/>
  <c r="AA1556" i="12"/>
  <c r="Z1603" i="12"/>
  <c r="AA1603" i="12"/>
  <c r="Z1648" i="12"/>
  <c r="AA1648" i="12"/>
  <c r="Z1770" i="12"/>
  <c r="AA1770" i="12"/>
  <c r="AA1734" i="12"/>
  <c r="Z1734" i="12"/>
  <c r="Z1806" i="12"/>
  <c r="AA1806" i="12"/>
  <c r="AA1776" i="12"/>
  <c r="Z1776" i="12"/>
  <c r="Z1644" i="12"/>
  <c r="AA1644" i="12"/>
  <c r="AA1756" i="12"/>
  <c r="Z1756" i="12"/>
  <c r="AA1690" i="12"/>
  <c r="Z1690" i="12"/>
  <c r="AA1684" i="12"/>
  <c r="Z1684" i="12"/>
  <c r="Z1917" i="12"/>
  <c r="AA1917" i="12"/>
  <c r="Z1724" i="12"/>
  <c r="AA1724" i="12"/>
  <c r="AA1874" i="12"/>
  <c r="Z1874" i="12"/>
  <c r="Z1903" i="12"/>
  <c r="AA1903" i="12"/>
  <c r="AA1889" i="12"/>
  <c r="Z1889" i="12"/>
  <c r="Z1747" i="12"/>
  <c r="AA1747" i="12"/>
  <c r="Z1910" i="12"/>
  <c r="AA1910" i="12"/>
  <c r="Z1963" i="12"/>
  <c r="AA1963" i="12"/>
  <c r="AA1877" i="12"/>
  <c r="Z1877" i="12"/>
  <c r="Z1947" i="12"/>
  <c r="AA1947" i="12"/>
  <c r="AA1944" i="12"/>
  <c r="Z1944" i="12"/>
  <c r="AA1935" i="12"/>
  <c r="Z1935" i="12"/>
  <c r="Z1953" i="12"/>
  <c r="AA1953" i="12"/>
  <c r="AA2147" i="12"/>
  <c r="Z2147" i="12"/>
  <c r="Z2047" i="12"/>
  <c r="AA2047" i="12"/>
  <c r="AA2143" i="12"/>
  <c r="Z2143" i="12"/>
  <c r="Z1962" i="12"/>
  <c r="AA1962" i="12"/>
  <c r="AA1971" i="12"/>
  <c r="Z1971" i="12"/>
  <c r="AA2266" i="12"/>
  <c r="Z2266" i="12"/>
  <c r="AA1987" i="12"/>
  <c r="Z1987" i="12"/>
  <c r="AA2028" i="12"/>
  <c r="Z2028" i="12"/>
  <c r="AA2149" i="12"/>
  <c r="Z2149" i="12"/>
  <c r="AA2136" i="12"/>
  <c r="Z2136" i="12"/>
  <c r="Z2134" i="12"/>
  <c r="AA2134" i="12"/>
  <c r="AA2115" i="12"/>
  <c r="Z2115" i="12"/>
  <c r="AA2250" i="12"/>
  <c r="Z2250" i="12"/>
  <c r="Z2190" i="12"/>
  <c r="AA2190" i="12"/>
  <c r="Z2352" i="12"/>
  <c r="AA2352" i="12"/>
  <c r="Z2306" i="12"/>
  <c r="AA2306" i="12"/>
  <c r="AA2256" i="12"/>
  <c r="Z2256" i="12"/>
  <c r="Z2161" i="12"/>
  <c r="AA2161" i="12"/>
  <c r="Z2219" i="12"/>
  <c r="AA2219" i="12"/>
  <c r="Z2187" i="12"/>
  <c r="AA2187" i="12"/>
  <c r="Z2464" i="12"/>
  <c r="AA2464" i="12"/>
  <c r="AA2391" i="12"/>
  <c r="Z2391" i="12"/>
  <c r="Z2313" i="12"/>
  <c r="AA2313" i="12"/>
  <c r="AA2249" i="12"/>
  <c r="Z2249" i="12"/>
  <c r="AA2481" i="12"/>
  <c r="Z2481" i="12"/>
  <c r="AA2446" i="12"/>
  <c r="Z2446" i="12"/>
  <c r="AA2462" i="12"/>
  <c r="Z2462" i="12"/>
  <c r="AA2400" i="12"/>
  <c r="Z2400" i="12"/>
  <c r="Z2438" i="12"/>
  <c r="AA2438" i="12"/>
  <c r="Z2422" i="12"/>
  <c r="AA2422" i="12"/>
  <c r="AA2485" i="12"/>
  <c r="Z2485" i="12"/>
  <c r="Z2611" i="12"/>
  <c r="AA2611" i="12"/>
  <c r="AA2578" i="12"/>
  <c r="Z2578" i="12"/>
  <c r="Z2608" i="12"/>
  <c r="AA2608" i="12"/>
  <c r="Z2524" i="12"/>
  <c r="AA2524" i="12"/>
  <c r="AA2555" i="12"/>
  <c r="Z2555" i="12"/>
  <c r="AA2589" i="12"/>
  <c r="Z2589" i="12"/>
  <c r="Z2551" i="12"/>
  <c r="AA2551" i="12"/>
  <c r="AA2512" i="12"/>
  <c r="Z2512" i="12"/>
  <c r="AA2695" i="12"/>
  <c r="Z2695" i="12"/>
  <c r="AA2632" i="12"/>
  <c r="Z2632" i="12"/>
  <c r="AA2671" i="12"/>
  <c r="Z2671" i="12"/>
  <c r="AA2717" i="12"/>
  <c r="Z2717" i="12"/>
  <c r="AA2731" i="12"/>
  <c r="Z2731" i="12"/>
  <c r="AA2642" i="12"/>
  <c r="Z2642" i="12"/>
  <c r="Z2737" i="12"/>
  <c r="AA2737" i="12"/>
  <c r="Z2593" i="12"/>
  <c r="AA2593" i="12"/>
  <c r="AA2769" i="12"/>
  <c r="Z2769" i="12"/>
  <c r="AA2772" i="12"/>
  <c r="Z2772" i="12"/>
  <c r="Z2702" i="12"/>
  <c r="AA2702" i="12"/>
  <c r="Z2784" i="12"/>
  <c r="AA2784" i="12"/>
  <c r="Z2811" i="12"/>
  <c r="AA2811" i="12"/>
  <c r="Z2808" i="12"/>
  <c r="AA2808" i="12"/>
  <c r="AA2981" i="12"/>
  <c r="Z2981" i="12"/>
  <c r="AA3113" i="12"/>
  <c r="Z3113" i="12"/>
  <c r="Z2968" i="12"/>
  <c r="AA2968" i="12"/>
  <c r="AA2958" i="12"/>
  <c r="Z2958" i="12"/>
  <c r="Z3006" i="12"/>
  <c r="AA3006" i="12"/>
  <c r="AA2954" i="12"/>
  <c r="Z2954" i="12"/>
  <c r="Z3083" i="12"/>
  <c r="AA3083" i="12"/>
  <c r="AA3064" i="12"/>
  <c r="Z3064" i="12"/>
  <c r="AA3127" i="12"/>
  <c r="Z3127" i="12"/>
  <c r="Z2937" i="12"/>
  <c r="AA2937" i="12"/>
  <c r="AA3068" i="12"/>
  <c r="Z3068" i="12"/>
  <c r="Z2994" i="12"/>
  <c r="AA2994" i="12"/>
  <c r="Z2898" i="12"/>
  <c r="AA2898" i="12"/>
  <c r="AA2893" i="12"/>
  <c r="Z2893" i="12"/>
  <c r="Z2926" i="12"/>
  <c r="AA2926" i="12"/>
  <c r="AA3146" i="12"/>
  <c r="Z3146" i="12"/>
  <c r="AA3256" i="12"/>
  <c r="Z3256" i="12"/>
  <c r="Z2928" i="12"/>
  <c r="AA2928" i="12"/>
  <c r="AA2939" i="12"/>
  <c r="Z2939" i="12"/>
  <c r="Z3224" i="12"/>
  <c r="AA3224" i="12"/>
  <c r="AA3074" i="12"/>
  <c r="Z3074" i="12"/>
  <c r="AA3300" i="12"/>
  <c r="Z3300" i="12"/>
  <c r="Z3181" i="12"/>
  <c r="AA3181" i="12"/>
  <c r="AA3212" i="12"/>
  <c r="Z3212" i="12"/>
  <c r="AA3183" i="12"/>
  <c r="Z3183" i="12"/>
  <c r="Z3326" i="12"/>
  <c r="AA3326" i="12"/>
  <c r="Z3343" i="12"/>
  <c r="AA3343" i="12"/>
  <c r="Z3323" i="12"/>
  <c r="AA3323" i="12"/>
  <c r="AA3288" i="12"/>
  <c r="Z3288" i="12"/>
  <c r="Z3299" i="12"/>
  <c r="AA3299" i="12"/>
  <c r="AA3200" i="12"/>
  <c r="Z3200" i="12"/>
  <c r="AA3400" i="12"/>
  <c r="Z3400" i="12"/>
  <c r="Z3402" i="12"/>
  <c r="AA3402" i="12"/>
  <c r="Z3349" i="12"/>
  <c r="AA3349" i="12"/>
  <c r="Z3462" i="12"/>
  <c r="AA3462" i="12"/>
  <c r="Z3360" i="12"/>
  <c r="AA3360" i="12"/>
  <c r="Z3518" i="12"/>
  <c r="AA3518" i="12"/>
  <c r="AA3592" i="12"/>
  <c r="Z3592" i="12"/>
  <c r="AA3517" i="12"/>
  <c r="Z3517" i="12"/>
  <c r="Z3525" i="12"/>
  <c r="AA3525" i="12"/>
  <c r="Z3498" i="12"/>
  <c r="AA3498" i="12"/>
  <c r="AA3450" i="12"/>
  <c r="Z3450" i="12"/>
  <c r="Z3446" i="12"/>
  <c r="AA3446" i="12"/>
  <c r="AA3414" i="12"/>
  <c r="Z3414" i="12"/>
  <c r="Z3633" i="12"/>
  <c r="AA3633" i="12"/>
  <c r="Z3569" i="12"/>
  <c r="AA3569" i="12"/>
  <c r="Z3381" i="12"/>
  <c r="AA3381" i="12"/>
  <c r="Z3598" i="12"/>
  <c r="AA3598" i="12"/>
  <c r="Z3500" i="12"/>
  <c r="AA3500" i="12"/>
  <c r="AA3822" i="12"/>
  <c r="Z3822" i="12"/>
  <c r="AA3821" i="12"/>
  <c r="Z3821" i="12"/>
  <c r="AA3795" i="12"/>
  <c r="Z3795" i="12"/>
  <c r="AA3741" i="12"/>
  <c r="Z3741" i="12"/>
  <c r="Z3620" i="12"/>
  <c r="AA3620" i="12"/>
  <c r="AA3631" i="12"/>
  <c r="Z3631" i="12"/>
  <c r="AA3663" i="12"/>
  <c r="Z3663" i="12"/>
  <c r="Z3840" i="12"/>
  <c r="AA3840" i="12"/>
  <c r="Z3819" i="12"/>
  <c r="AA3819" i="12"/>
  <c r="Z3630" i="12"/>
  <c r="AA3630" i="12"/>
  <c r="AA3783" i="12"/>
  <c r="Z3783" i="12"/>
  <c r="Z3782" i="12"/>
  <c r="AA3782" i="12"/>
  <c r="Z3710" i="12"/>
  <c r="AA3710" i="12"/>
  <c r="AA3605" i="12"/>
  <c r="Z3605" i="12"/>
  <c r="AA3859" i="12"/>
  <c r="Z3859" i="12"/>
  <c r="AA3865" i="12"/>
  <c r="Z3865" i="12"/>
  <c r="AA3934" i="12"/>
  <c r="Z3934" i="12"/>
  <c r="Z3926" i="12"/>
  <c r="AA3926" i="12"/>
  <c r="AA3912" i="12"/>
  <c r="Z3912" i="12"/>
  <c r="Z191" i="12"/>
  <c r="AA191" i="12"/>
  <c r="AA422" i="12"/>
  <c r="Z422" i="12"/>
  <c r="Z249" i="12"/>
  <c r="AA249" i="12"/>
  <c r="AC424" i="12"/>
  <c r="AD424" i="12" s="1"/>
  <c r="AC386" i="12"/>
  <c r="AD386" i="12" s="1"/>
  <c r="AC294" i="12"/>
  <c r="AD294" i="12" s="1"/>
  <c r="AC423" i="12"/>
  <c r="AD423" i="12" s="1"/>
  <c r="AC897" i="12"/>
  <c r="AD897" i="12" s="1"/>
  <c r="AC696" i="12"/>
  <c r="AD696" i="12" s="1"/>
  <c r="AC721" i="12"/>
  <c r="AD721" i="12" s="1"/>
  <c r="AC961" i="12"/>
  <c r="AD961" i="12" s="1"/>
  <c r="AC786" i="12"/>
  <c r="AD786" i="12" s="1"/>
  <c r="AC1085" i="12"/>
  <c r="AD1085" i="12" s="1"/>
  <c r="AC1233" i="12"/>
  <c r="AD1233" i="12" s="1"/>
  <c r="AC1411" i="12"/>
  <c r="AD1411" i="12" s="1"/>
  <c r="AC1433" i="12"/>
  <c r="AD1433" i="12" s="1"/>
  <c r="AC1635" i="12"/>
  <c r="AD1635" i="12" s="1"/>
  <c r="AC1914" i="12"/>
  <c r="AD1914" i="12" s="1"/>
  <c r="AC1786" i="12"/>
  <c r="AD1786" i="12" s="1"/>
  <c r="AC1736" i="12"/>
  <c r="AD1736" i="12" s="1"/>
  <c r="AC1798" i="12"/>
  <c r="AD1798" i="12" s="1"/>
  <c r="AC1950" i="12"/>
  <c r="AD1950" i="12" s="1"/>
  <c r="AC1759" i="12"/>
  <c r="AD1759" i="12" s="1"/>
  <c r="AC2083" i="12"/>
  <c r="AD2083" i="12" s="1"/>
  <c r="AC2755" i="12"/>
  <c r="AD2755" i="12" s="1"/>
  <c r="AC3311" i="12"/>
  <c r="AD3311" i="12" s="1"/>
  <c r="AC312" i="12"/>
  <c r="AD312" i="12" s="1"/>
  <c r="Z214" i="12"/>
  <c r="AA214" i="12"/>
  <c r="AA159" i="12"/>
  <c r="Z159" i="12"/>
  <c r="AC300" i="12"/>
  <c r="AD300" i="12" s="1"/>
  <c r="Z234" i="12"/>
  <c r="AA234" i="12"/>
  <c r="Z152" i="12"/>
  <c r="AA152" i="12"/>
  <c r="AA904" i="12"/>
  <c r="Z904" i="12"/>
  <c r="Z883" i="12"/>
  <c r="AA883" i="12"/>
  <c r="Z586" i="12"/>
  <c r="AA586" i="12"/>
  <c r="AA876" i="12"/>
  <c r="Z876" i="12"/>
  <c r="Z760" i="12"/>
  <c r="AA760" i="12"/>
  <c r="Z1170" i="12"/>
  <c r="AA1170" i="12"/>
  <c r="Z992" i="12"/>
  <c r="AA992" i="12"/>
  <c r="Z877" i="12"/>
  <c r="AA877" i="12"/>
  <c r="AA770" i="12"/>
  <c r="Z770" i="12"/>
  <c r="Z890" i="12"/>
  <c r="AA890" i="12"/>
  <c r="Z1221" i="12"/>
  <c r="AA1221" i="12"/>
  <c r="AA955" i="12"/>
  <c r="Z955" i="12"/>
  <c r="Z983" i="12"/>
  <c r="AA983" i="12"/>
  <c r="Z1001" i="12"/>
  <c r="AA1001" i="12"/>
  <c r="AA1116" i="12"/>
  <c r="Z1116" i="12"/>
  <c r="AA1143" i="12"/>
  <c r="Z1143" i="12"/>
  <c r="AA981" i="12"/>
  <c r="Z981" i="12"/>
  <c r="Z1153" i="12"/>
  <c r="AA1153" i="12"/>
  <c r="Z1159" i="12"/>
  <c r="AA1159" i="12"/>
  <c r="AA1163" i="12"/>
  <c r="Z1163" i="12"/>
  <c r="Z1057" i="12"/>
  <c r="AA1057" i="12"/>
  <c r="AA1261" i="12"/>
  <c r="Z1261" i="12"/>
  <c r="Z1068" i="12"/>
  <c r="AA1068" i="12"/>
  <c r="Z1063" i="12"/>
  <c r="AA1063" i="12"/>
  <c r="AA987" i="12"/>
  <c r="Z987" i="12"/>
  <c r="Z1026" i="12"/>
  <c r="AA1026" i="12"/>
  <c r="Z1171" i="12"/>
  <c r="AA1171" i="12"/>
  <c r="Z931" i="12"/>
  <c r="AA931" i="12"/>
  <c r="AA1242" i="12"/>
  <c r="Z1242" i="12"/>
  <c r="Z1361" i="12"/>
  <c r="AA1361" i="12"/>
  <c r="Z1436" i="12"/>
  <c r="AA1436" i="12"/>
  <c r="AA1428" i="12"/>
  <c r="Z1428" i="12"/>
  <c r="Z1385" i="12"/>
  <c r="AA1385" i="12"/>
  <c r="Z1308" i="12"/>
  <c r="AA1308" i="12"/>
  <c r="Z1333" i="12"/>
  <c r="AA1333" i="12"/>
  <c r="AA1257" i="12"/>
  <c r="Z1257" i="12"/>
  <c r="Z1413" i="12"/>
  <c r="AA1413" i="12"/>
  <c r="AA1380" i="12"/>
  <c r="Z1380" i="12"/>
  <c r="Z1301" i="12"/>
  <c r="AA1301" i="12"/>
  <c r="Z1316" i="12"/>
  <c r="AA1316" i="12"/>
  <c r="AA1386" i="12"/>
  <c r="Z1386" i="12"/>
  <c r="AA1312" i="12"/>
  <c r="Z1312" i="12"/>
  <c r="AA1317" i="12"/>
  <c r="Z1317" i="12"/>
  <c r="AA1647" i="12"/>
  <c r="Z1647" i="12"/>
  <c r="AA1740" i="12"/>
  <c r="Z1740" i="12"/>
  <c r="Z1613" i="12"/>
  <c r="AA1613" i="12"/>
  <c r="Z1407" i="12"/>
  <c r="AA1407" i="12"/>
  <c r="Z1512" i="12"/>
  <c r="AA1512" i="12"/>
  <c r="Z1538" i="12"/>
  <c r="AA1538" i="12"/>
  <c r="AA1818" i="12"/>
  <c r="Z1818" i="12"/>
  <c r="AA1700" i="12"/>
  <c r="Z1700" i="12"/>
  <c r="AA1425" i="12"/>
  <c r="Z1425" i="12"/>
  <c r="Z1588" i="12"/>
  <c r="AA1588" i="12"/>
  <c r="Z1696" i="12"/>
  <c r="AA1696" i="12"/>
  <c r="AA1548" i="12"/>
  <c r="Z1548" i="12"/>
  <c r="AA1837" i="12"/>
  <c r="Z1837" i="12"/>
  <c r="Z1738" i="12"/>
  <c r="AA1738" i="12"/>
  <c r="AA1800" i="12"/>
  <c r="Z1800" i="12"/>
  <c r="Z1778" i="12"/>
  <c r="AA1778" i="12"/>
  <c r="AA1814" i="12"/>
  <c r="Z1814" i="12"/>
  <c r="AA1788" i="12"/>
  <c r="Z1788" i="12"/>
  <c r="AA1811" i="12"/>
  <c r="Z1811" i="12"/>
  <c r="Z2050" i="12"/>
  <c r="AA2050" i="12"/>
  <c r="AA1871" i="12"/>
  <c r="Z1871" i="12"/>
  <c r="Z1890" i="12"/>
  <c r="AA1890" i="12"/>
  <c r="Z1833" i="12"/>
  <c r="AA1833" i="12"/>
  <c r="AA1744" i="12"/>
  <c r="Z1744" i="12"/>
  <c r="AA1803" i="12"/>
  <c r="Z1803" i="12"/>
  <c r="AA1873" i="12"/>
  <c r="Z1873" i="12"/>
  <c r="Z1839" i="12"/>
  <c r="AA1839" i="12"/>
  <c r="Z1882" i="12"/>
  <c r="AA1882" i="12"/>
  <c r="AA2144" i="12"/>
  <c r="Z2144" i="12"/>
  <c r="Z1750" i="12"/>
  <c r="AA1750" i="12"/>
  <c r="AA1950" i="12"/>
  <c r="Z1950" i="12"/>
  <c r="Z1920" i="12"/>
  <c r="AA1920" i="12"/>
  <c r="AA2006" i="12"/>
  <c r="Z2006" i="12"/>
  <c r="Z2141" i="12"/>
  <c r="AA2141" i="12"/>
  <c r="AA2095" i="12"/>
  <c r="Z2095" i="12"/>
  <c r="Z1918" i="12"/>
  <c r="AA1918" i="12"/>
  <c r="AA2162" i="12"/>
  <c r="Z2162" i="12"/>
  <c r="AA2214" i="12"/>
  <c r="Z2214" i="12"/>
  <c r="Z2116" i="12"/>
  <c r="AA2116" i="12"/>
  <c r="Z2107" i="12"/>
  <c r="AA2107" i="12"/>
  <c r="Z2123" i="12"/>
  <c r="AA2123" i="12"/>
  <c r="AA2135" i="12"/>
  <c r="Z2135" i="12"/>
  <c r="Z2056" i="12"/>
  <c r="AA2056" i="12"/>
  <c r="AA2176" i="12"/>
  <c r="Z2176" i="12"/>
  <c r="AA2194" i="12"/>
  <c r="Z2194" i="12"/>
  <c r="Z2078" i="12"/>
  <c r="AA2078" i="12"/>
  <c r="Z2154" i="12"/>
  <c r="AA2154" i="12"/>
  <c r="Z2335" i="12"/>
  <c r="AA2335" i="12"/>
  <c r="Z2192" i="12"/>
  <c r="AA2192" i="12"/>
  <c r="AA2383" i="12"/>
  <c r="Z2383" i="12"/>
  <c r="AA2376" i="12"/>
  <c r="Z2376" i="12"/>
  <c r="AA2508" i="12"/>
  <c r="Z2508" i="12"/>
  <c r="Z2390" i="12"/>
  <c r="AA2390" i="12"/>
  <c r="AA2399" i="12"/>
  <c r="Z2399" i="12"/>
  <c r="Z2480" i="12"/>
  <c r="AA2480" i="12"/>
  <c r="Z2456" i="12"/>
  <c r="AA2456" i="12"/>
  <c r="AA2518" i="12"/>
  <c r="Z2518" i="12"/>
  <c r="AA2520" i="12"/>
  <c r="Z2520" i="12"/>
  <c r="AA2430" i="12"/>
  <c r="Z2430" i="12"/>
  <c r="Z2384" i="12"/>
  <c r="AA2384" i="12"/>
  <c r="Z2207" i="12"/>
  <c r="AA2207" i="12"/>
  <c r="AA2507" i="12"/>
  <c r="Z2507" i="12"/>
  <c r="Z2417" i="12"/>
  <c r="AA2417" i="12"/>
  <c r="AA2538" i="12"/>
  <c r="Z2538" i="12"/>
  <c r="AA2630" i="12"/>
  <c r="Z2630" i="12"/>
  <c r="AA2552" i="12"/>
  <c r="Z2552" i="12"/>
  <c r="Z2571" i="12"/>
  <c r="AA2571" i="12"/>
  <c r="Z2627" i="12"/>
  <c r="AA2627" i="12"/>
  <c r="AA2590" i="12"/>
  <c r="Z2590" i="12"/>
  <c r="Z2594" i="12"/>
  <c r="AA2594" i="12"/>
  <c r="AA2572" i="12"/>
  <c r="Z2572" i="12"/>
  <c r="AA2604" i="12"/>
  <c r="Z2604" i="12"/>
  <c r="AA2761" i="12"/>
  <c r="Z2761" i="12"/>
  <c r="AA2714" i="12"/>
  <c r="Z2714" i="12"/>
  <c r="Z2698" i="12"/>
  <c r="AA2698" i="12"/>
  <c r="AA2688" i="12"/>
  <c r="Z2688" i="12"/>
  <c r="AA2653" i="12"/>
  <c r="Z2653" i="12"/>
  <c r="Z2701" i="12"/>
  <c r="AA2701" i="12"/>
  <c r="AA2738" i="12"/>
  <c r="Z2738" i="12"/>
  <c r="AA2649" i="12"/>
  <c r="Z2649" i="12"/>
  <c r="Z2815" i="12"/>
  <c r="AA2815" i="12"/>
  <c r="Z2677" i="12"/>
  <c r="AA2677" i="12"/>
  <c r="Z2788" i="12"/>
  <c r="AA2788" i="12"/>
  <c r="AA2835" i="12"/>
  <c r="Z2835" i="12"/>
  <c r="Z2793" i="12"/>
  <c r="AA2793" i="12"/>
  <c r="AA3017" i="12"/>
  <c r="Z3017" i="12"/>
  <c r="Z2827" i="12"/>
  <c r="AA2827" i="12"/>
  <c r="AA3118" i="12"/>
  <c r="Z3118" i="12"/>
  <c r="AA2997" i="12"/>
  <c r="Z2997" i="12"/>
  <c r="Z2986" i="12"/>
  <c r="AA2986" i="12"/>
  <c r="Z3011" i="12"/>
  <c r="AA3011" i="12"/>
  <c r="Z3031" i="12"/>
  <c r="AA3031" i="12"/>
  <c r="AA3102" i="12"/>
  <c r="Z3102" i="12"/>
  <c r="Z2944" i="12"/>
  <c r="AA2944" i="12"/>
  <c r="Z3048" i="12"/>
  <c r="AA3048" i="12"/>
  <c r="AA3063" i="12"/>
  <c r="Z3063" i="12"/>
  <c r="AA3058" i="12"/>
  <c r="Z3058" i="12"/>
  <c r="AA3037" i="12"/>
  <c r="Z3037" i="12"/>
  <c r="AA3051" i="12"/>
  <c r="Z3051" i="12"/>
  <c r="Z2976" i="12"/>
  <c r="AA2976" i="12"/>
  <c r="AA3039" i="12"/>
  <c r="Z3039" i="12"/>
  <c r="AA3195" i="12"/>
  <c r="Z3195" i="12"/>
  <c r="Z3023" i="12"/>
  <c r="AA3023" i="12"/>
  <c r="AA2915" i="12"/>
  <c r="Z2915" i="12"/>
  <c r="AA3228" i="12"/>
  <c r="Z3228" i="12"/>
  <c r="AA3007" i="12"/>
  <c r="Z3007" i="12"/>
  <c r="AA3173" i="12"/>
  <c r="Z3173" i="12"/>
  <c r="Z3152" i="12"/>
  <c r="AA3152" i="12"/>
  <c r="AA3179" i="12"/>
  <c r="Z3179" i="12"/>
  <c r="Z3286" i="12"/>
  <c r="AA3286" i="12"/>
  <c r="Z3123" i="12"/>
  <c r="AA3123" i="12"/>
  <c r="Z3418" i="12"/>
  <c r="AA3418" i="12"/>
  <c r="Z3355" i="12"/>
  <c r="AA3355" i="12"/>
  <c r="Z3281" i="12"/>
  <c r="AA3281" i="12"/>
  <c r="AA3255" i="12"/>
  <c r="Z3255" i="12"/>
  <c r="Z3242" i="12"/>
  <c r="AA3242" i="12"/>
  <c r="AA3303" i="12"/>
  <c r="Z3303" i="12"/>
  <c r="AA3318" i="12"/>
  <c r="Z3318" i="12"/>
  <c r="Z3154" i="12"/>
  <c r="AA3154" i="12"/>
  <c r="Z3513" i="12"/>
  <c r="AA3513" i="12"/>
  <c r="AA3392" i="12"/>
  <c r="Z3392" i="12"/>
  <c r="Z3539" i="12"/>
  <c r="AA3539" i="12"/>
  <c r="AA3430" i="12"/>
  <c r="Z3430" i="12"/>
  <c r="AA3369" i="12"/>
  <c r="Z3369" i="12"/>
  <c r="AA3530" i="12"/>
  <c r="Z3530" i="12"/>
  <c r="Z3589" i="12"/>
  <c r="AA3589" i="12"/>
  <c r="Z3532" i="12"/>
  <c r="AA3532" i="12"/>
  <c r="Z3397" i="12"/>
  <c r="AA3397" i="12"/>
  <c r="Z3597" i="12"/>
  <c r="AA3597" i="12"/>
  <c r="AA3491" i="12"/>
  <c r="Z3491" i="12"/>
  <c r="Z3431" i="12"/>
  <c r="AA3431" i="12"/>
  <c r="AA3470" i="12"/>
  <c r="Z3470" i="12"/>
  <c r="Z3797" i="12"/>
  <c r="AA3797" i="12"/>
  <c r="Z3763" i="12"/>
  <c r="AA3763" i="12"/>
  <c r="Z3623" i="12"/>
  <c r="AA3623" i="12"/>
  <c r="Z3664" i="12"/>
  <c r="AA3664" i="12"/>
  <c r="AA3608" i="12"/>
  <c r="Z3608" i="12"/>
  <c r="AA3877" i="12"/>
  <c r="Z3877" i="12"/>
  <c r="Z3680" i="12"/>
  <c r="AA3680" i="12"/>
  <c r="AA3758" i="12"/>
  <c r="Z3758" i="12"/>
  <c r="AA3666" i="12"/>
  <c r="Z3666" i="12"/>
  <c r="Z3691" i="12"/>
  <c r="AA3691" i="12"/>
  <c r="Z3875" i="12"/>
  <c r="AA3875" i="12"/>
  <c r="Z3773" i="12"/>
  <c r="AA3773" i="12"/>
  <c r="AA3832" i="12"/>
  <c r="Z3832" i="12"/>
  <c r="Z3610" i="12"/>
  <c r="AA3610" i="12"/>
  <c r="Z3847" i="12"/>
  <c r="AA3847" i="12"/>
  <c r="AA3704" i="12"/>
  <c r="Z3704" i="12"/>
  <c r="Z3884" i="12"/>
  <c r="AA3884" i="12"/>
  <c r="Z3914" i="12"/>
  <c r="AA3914" i="12"/>
  <c r="AA3848" i="12"/>
  <c r="Z3848" i="12"/>
  <c r="AA3908" i="12"/>
  <c r="Z3908" i="12"/>
  <c r="Z3878" i="12"/>
  <c r="AA3878" i="12"/>
  <c r="AC365" i="12"/>
  <c r="AD365" i="12" s="1"/>
  <c r="AC617" i="12"/>
  <c r="AD617" i="12" s="1"/>
  <c r="AC647" i="12"/>
  <c r="AD647" i="12" s="1"/>
  <c r="AC507" i="12"/>
  <c r="AD507" i="12" s="1"/>
  <c r="AC369" i="12"/>
  <c r="AD369" i="12" s="1"/>
  <c r="AC903" i="12"/>
  <c r="AD903" i="12" s="1"/>
  <c r="AC900" i="12"/>
  <c r="AD900" i="12" s="1"/>
  <c r="AC1020" i="12"/>
  <c r="AD1020" i="12" s="1"/>
  <c r="AC1046" i="12"/>
  <c r="AD1046" i="12" s="1"/>
  <c r="AC1333" i="12"/>
  <c r="AD1333" i="12" s="1"/>
  <c r="AC1709" i="12"/>
  <c r="AD1709" i="12" s="1"/>
  <c r="AC1807" i="12"/>
  <c r="AD1807" i="12" s="1"/>
  <c r="AC1730" i="12"/>
  <c r="AD1730" i="12" s="1"/>
  <c r="AC1491" i="12"/>
  <c r="AD1491" i="12" s="1"/>
  <c r="AC1805" i="12"/>
  <c r="AD1805" i="12" s="1"/>
  <c r="AC1940" i="12"/>
  <c r="AD1940" i="12" s="1"/>
  <c r="AC2051" i="12"/>
  <c r="AD2051" i="12" s="1"/>
  <c r="AC2024" i="12"/>
  <c r="AD2024" i="12" s="1"/>
  <c r="AC2065" i="12"/>
  <c r="AD2065" i="12" s="1"/>
  <c r="AC2316" i="12"/>
  <c r="AD2316" i="12" s="1"/>
  <c r="AC2348" i="12"/>
  <c r="AD2348" i="12" s="1"/>
  <c r="AC2483" i="12"/>
  <c r="AD2483" i="12" s="1"/>
  <c r="AC3029" i="12"/>
  <c r="AD3029" i="12" s="1"/>
  <c r="AC3046" i="12"/>
  <c r="AD3046" i="12" s="1"/>
  <c r="AC3210" i="12"/>
  <c r="AD3210" i="12" s="1"/>
  <c r="AA479" i="12"/>
  <c r="Z479" i="12"/>
  <c r="AC457" i="12"/>
  <c r="AD457" i="12" s="1"/>
  <c r="AA248" i="12"/>
  <c r="Z248" i="12"/>
  <c r="AC164" i="12"/>
  <c r="AD164" i="12" s="1"/>
  <c r="Z250" i="12"/>
  <c r="AA250" i="12"/>
  <c r="Z195" i="12"/>
  <c r="AA195" i="12"/>
  <c r="S3655" i="12"/>
  <c r="T3655" i="12" s="1"/>
  <c r="AB3655" i="12" s="1"/>
  <c r="S3838" i="12"/>
  <c r="T3838" i="12" s="1"/>
  <c r="AB3838" i="12" s="1"/>
  <c r="S3670" i="12"/>
  <c r="T3670" i="12" s="1"/>
  <c r="AB3670" i="12" s="1"/>
  <c r="S3872" i="12"/>
  <c r="T3872" i="12" s="1"/>
  <c r="AB3872" i="12" s="1"/>
  <c r="S3827" i="12"/>
  <c r="T3827" i="12" s="1"/>
  <c r="AB3827" i="12" s="1"/>
  <c r="S3689" i="12"/>
  <c r="T3689" i="12" s="1"/>
  <c r="AB3689" i="12" s="1"/>
  <c r="S3782" i="12"/>
  <c r="T3782" i="12" s="1"/>
  <c r="AB3782" i="12" s="1"/>
  <c r="S3775" i="12"/>
  <c r="T3775" i="12" s="1"/>
  <c r="AB3775" i="12" s="1"/>
  <c r="S3852" i="12"/>
  <c r="T3852" i="12" s="1"/>
  <c r="AB3852" i="12" s="1"/>
  <c r="S3931" i="12"/>
  <c r="T3931" i="12" s="1"/>
  <c r="AB3931" i="12" s="1"/>
  <c r="S3879" i="12"/>
  <c r="T3879" i="12" s="1"/>
  <c r="AB3879" i="12" s="1"/>
  <c r="Z1166" i="12"/>
  <c r="AA1166" i="12"/>
  <c r="AA1102" i="12"/>
  <c r="Z1102" i="12"/>
  <c r="Z1038" i="12"/>
  <c r="AA1038" i="12"/>
  <c r="Z1349" i="12"/>
  <c r="AA1349" i="12"/>
  <c r="Z1254" i="12"/>
  <c r="AA1254" i="12"/>
  <c r="AA1445" i="12"/>
  <c r="Z1445" i="12"/>
  <c r="Z1203" i="12"/>
  <c r="AA1203" i="12"/>
  <c r="Z1079" i="12"/>
  <c r="AA1079" i="12"/>
  <c r="AA1335" i="12"/>
  <c r="Z1335" i="12"/>
  <c r="Z1307" i="12"/>
  <c r="AA1307" i="12"/>
  <c r="AA1373" i="12"/>
  <c r="Z1373" i="12"/>
  <c r="Z1360" i="12"/>
  <c r="AA1360" i="12"/>
  <c r="AA1470" i="12"/>
  <c r="Z1470" i="12"/>
  <c r="AA1321" i="12"/>
  <c r="Z1321" i="12"/>
  <c r="Z1472" i="12"/>
  <c r="AA1472" i="12"/>
  <c r="Z1443" i="12"/>
  <c r="AA1443" i="12"/>
  <c r="AA1438" i="12"/>
  <c r="Z1438" i="12"/>
  <c r="Z1422" i="12"/>
  <c r="AA1422" i="12"/>
  <c r="AA1774" i="12"/>
  <c r="Z1774" i="12"/>
  <c r="Z1534" i="12"/>
  <c r="AA1534" i="12"/>
  <c r="AA1414" i="12"/>
  <c r="Z1414" i="12"/>
  <c r="Z1622" i="12"/>
  <c r="AA1622" i="12"/>
  <c r="AA1497" i="12"/>
  <c r="Z1497" i="12"/>
  <c r="AA1510" i="12"/>
  <c r="Z1510" i="12"/>
  <c r="AA1618" i="12"/>
  <c r="Z1618" i="12"/>
  <c r="AA1609" i="12"/>
  <c r="Z1609" i="12"/>
  <c r="AA1541" i="12"/>
  <c r="Z1541" i="12"/>
  <c r="Z1640" i="12"/>
  <c r="AA1640" i="12"/>
  <c r="Z1565" i="12"/>
  <c r="AA1565" i="12"/>
  <c r="Z1675" i="12"/>
  <c r="AA1675" i="12"/>
  <c r="Z1795" i="12"/>
  <c r="AA1795" i="12"/>
  <c r="Z1771" i="12"/>
  <c r="AA1771" i="12"/>
  <c r="AA1793" i="12"/>
  <c r="Z1793" i="12"/>
  <c r="Z1714" i="12"/>
  <c r="AA1714" i="12"/>
  <c r="AA1798" i="12"/>
  <c r="Z1798" i="12"/>
  <c r="Z1775" i="12"/>
  <c r="AA1775" i="12"/>
  <c r="Z1892" i="12"/>
  <c r="AA1892" i="12"/>
  <c r="Z1781" i="12"/>
  <c r="AA1781" i="12"/>
  <c r="AA1831" i="12"/>
  <c r="Z1831" i="12"/>
  <c r="AA1855" i="12"/>
  <c r="Z1855" i="12"/>
  <c r="Z1894" i="12"/>
  <c r="AA1894" i="12"/>
  <c r="Z1765" i="12"/>
  <c r="AA1765" i="12"/>
  <c r="AA1958" i="12"/>
  <c r="Z1958" i="12"/>
  <c r="Z1954" i="12"/>
  <c r="AA1954" i="12"/>
  <c r="Z1989" i="12"/>
  <c r="AA1989" i="12"/>
  <c r="Z2072" i="12"/>
  <c r="AA2072" i="12"/>
  <c r="Z2027" i="12"/>
  <c r="AA2027" i="12"/>
  <c r="Z2033" i="12"/>
  <c r="AA2033" i="12"/>
  <c r="AA1912" i="12"/>
  <c r="Z1912" i="12"/>
  <c r="AA2111" i="12"/>
  <c r="Z2111" i="12"/>
  <c r="Z2051" i="12"/>
  <c r="AA2051" i="12"/>
  <c r="AA2118" i="12"/>
  <c r="Z2118" i="12"/>
  <c r="Z2020" i="12"/>
  <c r="AA2020" i="12"/>
  <c r="AA2100" i="12"/>
  <c r="Z2100" i="12"/>
  <c r="AA2170" i="12"/>
  <c r="Z2170" i="12"/>
  <c r="Z2287" i="12"/>
  <c r="AA2287" i="12"/>
  <c r="Z1978" i="12"/>
  <c r="AA1978" i="12"/>
  <c r="AA2186" i="12"/>
  <c r="Z2186" i="12"/>
  <c r="AA2202" i="12"/>
  <c r="Z2202" i="12"/>
  <c r="Z2089" i="12"/>
  <c r="AA2089" i="12"/>
  <c r="AA2260" i="12"/>
  <c r="Z2260" i="12"/>
  <c r="Z2191" i="12"/>
  <c r="AA2191" i="12"/>
  <c r="AA2385" i="12"/>
  <c r="Z2385" i="12"/>
  <c r="AA2167" i="12"/>
  <c r="Z2167" i="12"/>
  <c r="Z2252" i="12"/>
  <c r="AA2252" i="12"/>
  <c r="AA2264" i="12"/>
  <c r="Z2264" i="12"/>
  <c r="AA2294" i="12"/>
  <c r="Z2294" i="12"/>
  <c r="Z2220" i="12"/>
  <c r="AA2220" i="12"/>
  <c r="Z2517" i="12"/>
  <c r="AA2517" i="12"/>
  <c r="Z2271" i="12"/>
  <c r="AA2271" i="12"/>
  <c r="AA2307" i="12"/>
  <c r="Z2307" i="12"/>
  <c r="AA2357" i="12"/>
  <c r="Z2357" i="12"/>
  <c r="Z2433" i="12"/>
  <c r="AA2433" i="12"/>
  <c r="AA2324" i="12"/>
  <c r="Z2324" i="12"/>
  <c r="Z2599" i="12"/>
  <c r="AA2599" i="12"/>
  <c r="AA2291" i="12"/>
  <c r="Z2291" i="12"/>
  <c r="AA2353" i="12"/>
  <c r="Z2353" i="12"/>
  <c r="AA2230" i="12"/>
  <c r="Z2230" i="12"/>
  <c r="AA2445" i="12"/>
  <c r="Z2445" i="12"/>
  <c r="AA2444" i="12"/>
  <c r="Z2444" i="12"/>
  <c r="Z2542" i="12"/>
  <c r="AA2542" i="12"/>
  <c r="Z2527" i="12"/>
  <c r="AA2527" i="12"/>
  <c r="AA2420" i="12"/>
  <c r="Z2420" i="12"/>
  <c r="Z2622" i="12"/>
  <c r="AA2622" i="12"/>
  <c r="AA2579" i="12"/>
  <c r="Z2579" i="12"/>
  <c r="AA2531" i="12"/>
  <c r="Z2531" i="12"/>
  <c r="Z2603" i="12"/>
  <c r="AA2603" i="12"/>
  <c r="Z2658" i="12"/>
  <c r="AA2658" i="12"/>
  <c r="AA2496" i="12"/>
  <c r="Z2496" i="12"/>
  <c r="AA2729" i="12"/>
  <c r="Z2729" i="12"/>
  <c r="AA2718" i="12"/>
  <c r="Z2718" i="12"/>
  <c r="Z2659" i="12"/>
  <c r="AA2659" i="12"/>
  <c r="Z2641" i="12"/>
  <c r="AA2641" i="12"/>
  <c r="AA2647" i="12"/>
  <c r="Z2647" i="12"/>
  <c r="AA2588" i="12"/>
  <c r="Z2588" i="12"/>
  <c r="Z2833" i="12"/>
  <c r="AA2833" i="12"/>
  <c r="AA2856" i="12"/>
  <c r="Z2856" i="12"/>
  <c r="AA2747" i="12"/>
  <c r="Z2747" i="12"/>
  <c r="Z2874" i="12"/>
  <c r="AA2874" i="12"/>
  <c r="Z2764" i="12"/>
  <c r="AA2764" i="12"/>
  <c r="Z2805" i="12"/>
  <c r="AA2805" i="12"/>
  <c r="AA2802" i="12"/>
  <c r="Z2802" i="12"/>
  <c r="Z3101" i="12"/>
  <c r="AA3101" i="12"/>
  <c r="Z2766" i="12"/>
  <c r="AA2766" i="12"/>
  <c r="AA2826" i="12"/>
  <c r="Z2826" i="12"/>
  <c r="AA3012" i="12"/>
  <c r="Z3012" i="12"/>
  <c r="AA3155" i="12"/>
  <c r="Z3155" i="12"/>
  <c r="AA3107" i="12"/>
  <c r="Z3107" i="12"/>
  <c r="Z2934" i="12"/>
  <c r="AA2934" i="12"/>
  <c r="AA3086" i="12"/>
  <c r="Z3086" i="12"/>
  <c r="AA3082" i="12"/>
  <c r="Z3082" i="12"/>
  <c r="Z3059" i="12"/>
  <c r="AA3059" i="12"/>
  <c r="AA2907" i="12"/>
  <c r="Z2907" i="12"/>
  <c r="AA3089" i="12"/>
  <c r="Z3089" i="12"/>
  <c r="Z3163" i="12"/>
  <c r="AA3163" i="12"/>
  <c r="AA3069" i="12"/>
  <c r="Z3069" i="12"/>
  <c r="Z2984" i="12"/>
  <c r="AA2984" i="12"/>
  <c r="AA3100" i="12"/>
  <c r="Z3100" i="12"/>
  <c r="AA3333" i="12"/>
  <c r="Z3333" i="12"/>
  <c r="AA3015" i="12"/>
  <c r="Z3015" i="12"/>
  <c r="AA3131" i="12"/>
  <c r="Z3131" i="12"/>
  <c r="Z3261" i="12"/>
  <c r="AA3261" i="12"/>
  <c r="AA3094" i="12"/>
  <c r="Z3094" i="12"/>
  <c r="Z3144" i="12"/>
  <c r="AA3144" i="12"/>
  <c r="AA3197" i="12"/>
  <c r="Z3197" i="12"/>
  <c r="AA3278" i="12"/>
  <c r="Z3278" i="12"/>
  <c r="Z3184" i="12"/>
  <c r="AA3184" i="12"/>
  <c r="AA3356" i="12"/>
  <c r="Z3356" i="12"/>
  <c r="AA3317" i="12"/>
  <c r="Z3317" i="12"/>
  <c r="Z3404" i="12"/>
  <c r="AA3404" i="12"/>
  <c r="Z3225" i="12"/>
  <c r="AA3225" i="12"/>
  <c r="AA3250" i="12"/>
  <c r="Z3250" i="12"/>
  <c r="AA3327" i="12"/>
  <c r="Z3327" i="12"/>
  <c r="AA3364" i="12"/>
  <c r="Z3364" i="12"/>
  <c r="Z3332" i="12"/>
  <c r="AA3332" i="12"/>
  <c r="AA3295" i="12"/>
  <c r="Z3295" i="12"/>
  <c r="Z3549" i="12"/>
  <c r="AA3549" i="12"/>
  <c r="Z3528" i="12"/>
  <c r="AA3528" i="12"/>
  <c r="AA3449" i="12"/>
  <c r="Z3449" i="12"/>
  <c r="AA3456" i="12"/>
  <c r="Z3456" i="12"/>
  <c r="Z3438" i="12"/>
  <c r="AA3438" i="12"/>
  <c r="AA3586" i="12"/>
  <c r="Z3586" i="12"/>
  <c r="AA3371" i="12"/>
  <c r="Z3371" i="12"/>
  <c r="Z3531" i="12"/>
  <c r="AA3531" i="12"/>
  <c r="AA3493" i="12"/>
  <c r="Z3493" i="12"/>
  <c r="Z3533" i="12"/>
  <c r="AA3533" i="12"/>
  <c r="AA3429" i="12"/>
  <c r="Z3429" i="12"/>
  <c r="Z3613" i="12"/>
  <c r="AA3613" i="12"/>
  <c r="Z3556" i="12"/>
  <c r="AA3556" i="12"/>
  <c r="Z3641" i="12"/>
  <c r="AA3641" i="12"/>
  <c r="AA3365" i="12"/>
  <c r="Z3365" i="12"/>
  <c r="Z3601" i="12"/>
  <c r="AA3601" i="12"/>
  <c r="Z3845" i="12"/>
  <c r="AA3845" i="12"/>
  <c r="AA3678" i="12"/>
  <c r="Z3678" i="12"/>
  <c r="AA3836" i="12"/>
  <c r="Z3836" i="12"/>
  <c r="Z3747" i="12"/>
  <c r="AA3747" i="12"/>
  <c r="AA3801" i="12"/>
  <c r="Z3801" i="12"/>
  <c r="AA3810" i="12"/>
  <c r="Z3810" i="12"/>
  <c r="Z3734" i="12"/>
  <c r="AA3734" i="12"/>
  <c r="AA3809" i="12"/>
  <c r="Z3809" i="12"/>
  <c r="AA3838" i="12"/>
  <c r="Z3838" i="12"/>
  <c r="Z3762" i="12"/>
  <c r="AA3762" i="12"/>
  <c r="Z3887" i="12"/>
  <c r="AA3887" i="12"/>
  <c r="Z3707" i="12"/>
  <c r="AA3707" i="12"/>
  <c r="AA3910" i="12"/>
  <c r="Z3910" i="12"/>
  <c r="Z3918" i="12"/>
  <c r="AA3918" i="12"/>
  <c r="Z3906" i="12"/>
  <c r="AA3906" i="12"/>
  <c r="Z3885" i="12"/>
  <c r="AA3885" i="12"/>
  <c r="Z3889" i="12"/>
  <c r="AA3889" i="12"/>
  <c r="AA3916" i="12"/>
  <c r="Z3916" i="12"/>
  <c r="AA189" i="12"/>
  <c r="Z189" i="12"/>
  <c r="AC490" i="12"/>
  <c r="AD490" i="12" s="1"/>
  <c r="AC396" i="12"/>
  <c r="AD396" i="12" s="1"/>
  <c r="AC474" i="12"/>
  <c r="AD474" i="12" s="1"/>
  <c r="AC856" i="12"/>
  <c r="AD856" i="12" s="1"/>
  <c r="AC972" i="12"/>
  <c r="AD972" i="12" s="1"/>
  <c r="AC588" i="12"/>
  <c r="AD588" i="12" s="1"/>
  <c r="AC1057" i="12"/>
  <c r="AD1057" i="12" s="1"/>
  <c r="AC808" i="12"/>
  <c r="AD808" i="12" s="1"/>
  <c r="AC1116" i="12"/>
  <c r="AD1116" i="12" s="1"/>
  <c r="AC1064" i="12"/>
  <c r="AD1064" i="12" s="1"/>
  <c r="AC1286" i="12"/>
  <c r="AD1286" i="12" s="1"/>
  <c r="AC1234" i="12"/>
  <c r="AD1234" i="12" s="1"/>
  <c r="AC1413" i="12"/>
  <c r="AD1413" i="12" s="1"/>
  <c r="AC1527" i="12"/>
  <c r="AD1527" i="12" s="1"/>
  <c r="AC1627" i="12"/>
  <c r="AD1627" i="12" s="1"/>
  <c r="AC1814" i="12"/>
  <c r="AD1814" i="12" s="1"/>
  <c r="AC1746" i="12"/>
  <c r="AD1746" i="12" s="1"/>
  <c r="AC2075" i="12"/>
  <c r="AD2075" i="12" s="1"/>
  <c r="AC2184" i="12"/>
  <c r="AD2184" i="12" s="1"/>
  <c r="AC2464" i="12"/>
  <c r="AD2464" i="12" s="1"/>
  <c r="AC2575" i="12"/>
  <c r="AD2575" i="12" s="1"/>
  <c r="AC2579" i="12"/>
  <c r="AD2579" i="12" s="1"/>
  <c r="AC2827" i="12"/>
  <c r="AD2827" i="12" s="1"/>
  <c r="AC3100" i="12"/>
  <c r="AD3100" i="12" s="1"/>
  <c r="AC2919" i="12"/>
  <c r="AD2919" i="12" s="1"/>
  <c r="AC420" i="12"/>
  <c r="AD420" i="12" s="1"/>
  <c r="Z180" i="12"/>
  <c r="AA180" i="12"/>
  <c r="AC154" i="12"/>
  <c r="AD154" i="12" s="1"/>
  <c r="AA137" i="12"/>
  <c r="Z137" i="12"/>
  <c r="AA237" i="12"/>
  <c r="Z237" i="12"/>
  <c r="Z254" i="12"/>
  <c r="AA254" i="12"/>
  <c r="AC162" i="12"/>
  <c r="AD162" i="12" s="1"/>
  <c r="Z699" i="12"/>
  <c r="AA699" i="12"/>
  <c r="Z591" i="12"/>
  <c r="AA591" i="12"/>
  <c r="AA694" i="12"/>
  <c r="Z694" i="12"/>
  <c r="Z330" i="12"/>
  <c r="AA330" i="12"/>
  <c r="AA531" i="12"/>
  <c r="Z531" i="12"/>
  <c r="Z684" i="12"/>
  <c r="AA684" i="12"/>
  <c r="Z518" i="12"/>
  <c r="AA518" i="12"/>
  <c r="Z576" i="12"/>
  <c r="AA576" i="12"/>
  <c r="Z611" i="12"/>
  <c r="AA611" i="12"/>
  <c r="Z537" i="12"/>
  <c r="AA537" i="12"/>
  <c r="AA562" i="12"/>
  <c r="Z562" i="12"/>
  <c r="AA818" i="12"/>
  <c r="Z818" i="12"/>
  <c r="AA728" i="12"/>
  <c r="Z728" i="12"/>
  <c r="Z874" i="12"/>
  <c r="AA874" i="12"/>
  <c r="Z727" i="12"/>
  <c r="AA727" i="12"/>
  <c r="AA918" i="12"/>
  <c r="Z918" i="12"/>
  <c r="Z747" i="12"/>
  <c r="AA747" i="12"/>
  <c r="AA666" i="12"/>
  <c r="Z666" i="12"/>
  <c r="Z680" i="12"/>
  <c r="AA680" i="12"/>
  <c r="AA859" i="12"/>
  <c r="Z859" i="12"/>
  <c r="Z875" i="12"/>
  <c r="AA875" i="12"/>
  <c r="AA604" i="12"/>
  <c r="Z604" i="12"/>
  <c r="AA884" i="12"/>
  <c r="Z884" i="12"/>
  <c r="AA839" i="12"/>
  <c r="Z839" i="12"/>
  <c r="AA1135" i="12"/>
  <c r="Z1135" i="12"/>
  <c r="Z1003" i="12"/>
  <c r="AA1003" i="12"/>
  <c r="Z848" i="12"/>
  <c r="AA848" i="12"/>
  <c r="AA787" i="12"/>
  <c r="Z787" i="12"/>
  <c r="AA888" i="12"/>
  <c r="Z888" i="12"/>
  <c r="AA1091" i="12"/>
  <c r="Z1091" i="12"/>
  <c r="AA969" i="12"/>
  <c r="Z969" i="12"/>
  <c r="Z1103" i="12"/>
  <c r="AA1103" i="12"/>
  <c r="Z1101" i="12"/>
  <c r="AA1101" i="12"/>
  <c r="AA984" i="12"/>
  <c r="Z984" i="12"/>
  <c r="Z1134" i="12"/>
  <c r="AA1134" i="12"/>
  <c r="Z1042" i="12"/>
  <c r="AA1042" i="12"/>
  <c r="Z1010" i="12"/>
  <c r="AA1010" i="12"/>
  <c r="Z1137" i="12"/>
  <c r="AA1137" i="12"/>
  <c r="Z1210" i="12"/>
  <c r="AA1210" i="12"/>
  <c r="AA1279" i="12"/>
  <c r="Z1279" i="12"/>
  <c r="AA1033" i="12"/>
  <c r="Z1033" i="12"/>
  <c r="AA956" i="12"/>
  <c r="Z956" i="12"/>
  <c r="AA1053" i="12"/>
  <c r="Z1053" i="12"/>
  <c r="AA1108" i="12"/>
  <c r="Z1108" i="12"/>
  <c r="AA1052" i="12"/>
  <c r="Z1052" i="12"/>
  <c r="AA1069" i="12"/>
  <c r="Z1069" i="12"/>
  <c r="AA1067" i="12"/>
  <c r="Z1067" i="12"/>
  <c r="AA1073" i="12"/>
  <c r="Z1073" i="12"/>
  <c r="AA1322" i="12"/>
  <c r="Z1322" i="12"/>
  <c r="AA1313" i="12"/>
  <c r="Z1313" i="12"/>
  <c r="AA1491" i="12"/>
  <c r="Z1491" i="12"/>
  <c r="AA1354" i="12"/>
  <c r="Z1354" i="12"/>
  <c r="AA1121" i="12"/>
  <c r="Z1121" i="12"/>
  <c r="Z1447" i="12"/>
  <c r="AA1447" i="12"/>
  <c r="Z1336" i="12"/>
  <c r="AA1336" i="12"/>
  <c r="AA1305" i="12"/>
  <c r="Z1305" i="12"/>
  <c r="Z1332" i="12"/>
  <c r="AA1332" i="12"/>
  <c r="Z1466" i="12"/>
  <c r="AA1466" i="12"/>
  <c r="Z1390" i="12"/>
  <c r="AA1390" i="12"/>
  <c r="Z1274" i="12"/>
  <c r="AA1274" i="12"/>
  <c r="Z1387" i="12"/>
  <c r="AA1387" i="12"/>
  <c r="Z1467" i="12"/>
  <c r="AA1467" i="12"/>
  <c r="AA1439" i="12"/>
  <c r="Z1439" i="12"/>
  <c r="Z1652" i="12"/>
  <c r="AA1652" i="12"/>
  <c r="AA1570" i="12"/>
  <c r="Z1570" i="12"/>
  <c r="AA1471" i="12"/>
  <c r="Z1471" i="12"/>
  <c r="Z1653" i="12"/>
  <c r="AA1653" i="12"/>
  <c r="Z1620" i="12"/>
  <c r="AA1620" i="12"/>
  <c r="AA1516" i="12"/>
  <c r="Z1516" i="12"/>
  <c r="Z1786" i="12"/>
  <c r="AA1786" i="12"/>
  <c r="Z1679" i="12"/>
  <c r="AA1679" i="12"/>
  <c r="Z1494" i="12"/>
  <c r="AA1494" i="12"/>
  <c r="AA1737" i="12"/>
  <c r="Z1737" i="12"/>
  <c r="Z1621" i="12"/>
  <c r="AA1621" i="12"/>
  <c r="Z1796" i="12"/>
  <c r="AA1796" i="12"/>
  <c r="Z1840" i="12"/>
  <c r="AA1840" i="12"/>
  <c r="Z1753" i="12"/>
  <c r="AA1753" i="12"/>
  <c r="AA1691" i="12"/>
  <c r="Z1691" i="12"/>
  <c r="Z1662" i="12"/>
  <c r="AA1662" i="12"/>
  <c r="AA1689" i="12"/>
  <c r="Z1689" i="12"/>
  <c r="AA1863" i="12"/>
  <c r="Z1863" i="12"/>
  <c r="AA2009" i="12"/>
  <c r="Z2009" i="12"/>
  <c r="Z1718" i="12"/>
  <c r="AA1718" i="12"/>
  <c r="AA1762" i="12"/>
  <c r="Z1762" i="12"/>
  <c r="AA1974" i="12"/>
  <c r="Z1974" i="12"/>
  <c r="AA1893" i="12"/>
  <c r="Z1893" i="12"/>
  <c r="AA1847" i="12"/>
  <c r="Z1847" i="12"/>
  <c r="Z1965" i="12"/>
  <c r="AA1965" i="12"/>
  <c r="AA1986" i="12"/>
  <c r="Z1986" i="12"/>
  <c r="AA1846" i="12"/>
  <c r="Z1846" i="12"/>
  <c r="Z2001" i="12"/>
  <c r="AA2001" i="12"/>
  <c r="AA2013" i="12"/>
  <c r="Z2013" i="12"/>
  <c r="AA1741" i="12"/>
  <c r="Z1741" i="12"/>
  <c r="Z2155" i="12"/>
  <c r="AA2155" i="12"/>
  <c r="Z2077" i="12"/>
  <c r="AA2077" i="12"/>
  <c r="AA2094" i="12"/>
  <c r="Z2094" i="12"/>
  <c r="AA2085" i="12"/>
  <c r="Z2085" i="12"/>
  <c r="AA2023" i="12"/>
  <c r="Z2023" i="12"/>
  <c r="AA2092" i="12"/>
  <c r="Z2092" i="12"/>
  <c r="AA2226" i="12"/>
  <c r="Z2226" i="12"/>
  <c r="AA2188" i="12"/>
  <c r="Z2188" i="12"/>
  <c r="AA2011" i="12"/>
  <c r="Z2011" i="12"/>
  <c r="AA2082" i="12"/>
  <c r="Z2082" i="12"/>
  <c r="AA2054" i="12"/>
  <c r="Z2054" i="12"/>
  <c r="AA2126" i="12"/>
  <c r="Z2126" i="12"/>
  <c r="Z2177" i="12"/>
  <c r="AA2177" i="12"/>
  <c r="AA2184" i="12"/>
  <c r="Z2184" i="12"/>
  <c r="Z2336" i="12"/>
  <c r="AA2336" i="12"/>
  <c r="Z2286" i="12"/>
  <c r="AA2286" i="12"/>
  <c r="AA2233" i="12"/>
  <c r="Z2233" i="12"/>
  <c r="Z2257" i="12"/>
  <c r="AA2257" i="12"/>
  <c r="Z2373" i="12"/>
  <c r="AA2373" i="12"/>
  <c r="Z2394" i="12"/>
  <c r="AA2394" i="12"/>
  <c r="AA2205" i="12"/>
  <c r="Z2205" i="12"/>
  <c r="AA2337" i="12"/>
  <c r="Z2337" i="12"/>
  <c r="Z2484" i="12"/>
  <c r="AA2484" i="12"/>
  <c r="AA2245" i="12"/>
  <c r="Z2245" i="12"/>
  <c r="AA2308" i="12"/>
  <c r="Z2308" i="12"/>
  <c r="Z2299" i="12"/>
  <c r="AA2299" i="12"/>
  <c r="AA2535" i="12"/>
  <c r="Z2535" i="12"/>
  <c r="Z2323" i="12"/>
  <c r="AA2323" i="12"/>
  <c r="AA2338" i="12"/>
  <c r="Z2338" i="12"/>
  <c r="Z2500" i="12"/>
  <c r="AA2500" i="12"/>
  <c r="AA2298" i="12"/>
  <c r="Z2298" i="12"/>
  <c r="AA2349" i="12"/>
  <c r="Z2349" i="12"/>
  <c r="Z2516" i="12"/>
  <c r="AA2516" i="12"/>
  <c r="AA2320" i="12"/>
  <c r="Z2320" i="12"/>
  <c r="AA2465" i="12"/>
  <c r="Z2465" i="12"/>
  <c r="Z2609" i="12"/>
  <c r="AA2609" i="12"/>
  <c r="Z2592" i="12"/>
  <c r="AA2592" i="12"/>
  <c r="AA2742" i="12"/>
  <c r="Z2742" i="12"/>
  <c r="AA2628" i="12"/>
  <c r="Z2628" i="12"/>
  <c r="AA2759" i="12"/>
  <c r="Z2759" i="12"/>
  <c r="Z2561" i="12"/>
  <c r="AA2561" i="12"/>
  <c r="Z2685" i="12"/>
  <c r="AA2685" i="12"/>
  <c r="Z2650" i="12"/>
  <c r="AA2650" i="12"/>
  <c r="Z2728" i="12"/>
  <c r="AA2728" i="12"/>
  <c r="Z2770" i="12"/>
  <c r="AA2770" i="12"/>
  <c r="Z2682" i="12"/>
  <c r="AA2682" i="12"/>
  <c r="AA2722" i="12"/>
  <c r="Z2722" i="12"/>
  <c r="AA2779" i="12"/>
  <c r="Z2779" i="12"/>
  <c r="AA2823" i="12"/>
  <c r="Z2823" i="12"/>
  <c r="AA2709" i="12"/>
  <c r="Z2709" i="12"/>
  <c r="AA2875" i="12"/>
  <c r="Z2875" i="12"/>
  <c r="AA2862" i="12"/>
  <c r="Z2862" i="12"/>
  <c r="Z2774" i="12"/>
  <c r="AA2774" i="12"/>
  <c r="Z2873" i="12"/>
  <c r="AA2873" i="12"/>
  <c r="Z3060" i="12"/>
  <c r="AA3060" i="12"/>
  <c r="Z2782" i="12"/>
  <c r="AA2782" i="12"/>
  <c r="Z2763" i="12"/>
  <c r="AA2763" i="12"/>
  <c r="Z3104" i="12"/>
  <c r="AA3104" i="12"/>
  <c r="Z2849" i="12"/>
  <c r="AA2849" i="12"/>
  <c r="Z2999" i="12"/>
  <c r="AA2999" i="12"/>
  <c r="AA3117" i="12"/>
  <c r="Z3117" i="12"/>
  <c r="Z3105" i="12"/>
  <c r="AA3105" i="12"/>
  <c r="Z3004" i="12"/>
  <c r="AA3004" i="12"/>
  <c r="AA2982" i="12"/>
  <c r="Z2982" i="12"/>
  <c r="Z3080" i="12"/>
  <c r="AA3080" i="12"/>
  <c r="Z2891" i="12"/>
  <c r="AA2891" i="12"/>
  <c r="AA2983" i="12"/>
  <c r="Z2983" i="12"/>
  <c r="AA3084" i="12"/>
  <c r="Z3084" i="12"/>
  <c r="Z2967" i="12"/>
  <c r="AA2967" i="12"/>
  <c r="AA2970" i="12"/>
  <c r="Z2970" i="12"/>
  <c r="AA3132" i="12"/>
  <c r="Z3132" i="12"/>
  <c r="Z3122" i="12"/>
  <c r="AA3122" i="12"/>
  <c r="Z3247" i="12"/>
  <c r="AA3247" i="12"/>
  <c r="Z3119" i="12"/>
  <c r="AA3119" i="12"/>
  <c r="Z3248" i="12"/>
  <c r="AA3248" i="12"/>
  <c r="Z3218" i="12"/>
  <c r="AA3218" i="12"/>
  <c r="Z3252" i="12"/>
  <c r="AA3252" i="12"/>
  <c r="Z3190" i="12"/>
  <c r="AA3190" i="12"/>
  <c r="Z3276" i="12"/>
  <c r="AA3276" i="12"/>
  <c r="AA3306" i="12"/>
  <c r="Z3306" i="12"/>
  <c r="AA3352" i="12"/>
  <c r="Z3352" i="12"/>
  <c r="AA3219" i="12"/>
  <c r="Z3219" i="12"/>
  <c r="AA3372" i="12"/>
  <c r="Z3372" i="12"/>
  <c r="Z3437" i="12"/>
  <c r="AA3437" i="12"/>
  <c r="AA3271" i="12"/>
  <c r="Z3271" i="12"/>
  <c r="AA3142" i="12"/>
  <c r="Z3142" i="12"/>
  <c r="AA3175" i="12"/>
  <c r="Z3175" i="12"/>
  <c r="AA3319" i="12"/>
  <c r="Z3319" i="12"/>
  <c r="AA3405" i="12"/>
  <c r="Z3405" i="12"/>
  <c r="AA3562" i="12"/>
  <c r="Z3562" i="12"/>
  <c r="Z3492" i="12"/>
  <c r="AA3492" i="12"/>
  <c r="AA3519" i="12"/>
  <c r="Z3519" i="12"/>
  <c r="AA3420" i="12"/>
  <c r="Z3420" i="12"/>
  <c r="AA3421" i="12"/>
  <c r="Z3421" i="12"/>
  <c r="AA3482" i="12"/>
  <c r="Z3482" i="12"/>
  <c r="AA3368" i="12"/>
  <c r="Z3368" i="12"/>
  <c r="AA3506" i="12"/>
  <c r="Z3506" i="12"/>
  <c r="Z3614" i="12"/>
  <c r="AA3614" i="12"/>
  <c r="AA3508" i="12"/>
  <c r="Z3508" i="12"/>
  <c r="AA3434" i="12"/>
  <c r="Z3434" i="12"/>
  <c r="Z3523" i="12"/>
  <c r="AA3523" i="12"/>
  <c r="Z3672" i="12"/>
  <c r="AA3672" i="12"/>
  <c r="AA3527" i="12"/>
  <c r="Z3527" i="12"/>
  <c r="Z3658" i="12"/>
  <c r="AA3658" i="12"/>
  <c r="Z3609" i="12"/>
  <c r="AA3609" i="12"/>
  <c r="Z3761" i="12"/>
  <c r="AA3761" i="12"/>
  <c r="Z3686" i="12"/>
  <c r="AA3686" i="12"/>
  <c r="Z3818" i="12"/>
  <c r="AA3818" i="12"/>
  <c r="Z3857" i="12"/>
  <c r="AA3857" i="12"/>
  <c r="Z3855" i="12"/>
  <c r="AA3855" i="12"/>
  <c r="Z3705" i="12"/>
  <c r="AA3705" i="12"/>
  <c r="Z3774" i="12"/>
  <c r="AA3774" i="12"/>
  <c r="Z3684" i="12"/>
  <c r="AA3684" i="12"/>
  <c r="AA3733" i="12"/>
  <c r="Z3733" i="12"/>
  <c r="AA3723" i="12"/>
  <c r="Z3723" i="12"/>
  <c r="Z3668" i="12"/>
  <c r="AA3668" i="12"/>
  <c r="AA3868" i="12"/>
  <c r="Z3868" i="12"/>
  <c r="AA3915" i="12"/>
  <c r="Z3915" i="12"/>
  <c r="AA3909" i="12"/>
  <c r="Z3909" i="12"/>
  <c r="Z3917" i="12"/>
  <c r="AA3917" i="12"/>
  <c r="Z3849" i="12"/>
  <c r="AA3849" i="12"/>
  <c r="AA3896" i="12"/>
  <c r="Z3896" i="12"/>
  <c r="AA231" i="12"/>
  <c r="Z231" i="12"/>
  <c r="Z298" i="12"/>
  <c r="AA298" i="12"/>
  <c r="AC487" i="12"/>
  <c r="AD487" i="12" s="1"/>
  <c r="AC316" i="12"/>
  <c r="AD316" i="12" s="1"/>
  <c r="AC985" i="12"/>
  <c r="AD985" i="12" s="1"/>
  <c r="AC894" i="12"/>
  <c r="AD894" i="12" s="1"/>
  <c r="AC807" i="12"/>
  <c r="AD807" i="12" s="1"/>
  <c r="AC1104" i="12"/>
  <c r="AD1104" i="12" s="1"/>
  <c r="AC960" i="12"/>
  <c r="AD960" i="12" s="1"/>
  <c r="AC997" i="12"/>
  <c r="AD997" i="12" s="1"/>
  <c r="AC1097" i="12"/>
  <c r="AD1097" i="12" s="1"/>
  <c r="AC1350" i="12"/>
  <c r="AD1350" i="12" s="1"/>
  <c r="AC1262" i="12"/>
  <c r="AD1262" i="12" s="1"/>
  <c r="AC1586" i="12"/>
  <c r="AD1586" i="12" s="1"/>
  <c r="AC1589" i="12"/>
  <c r="AD1589" i="12" s="1"/>
  <c r="AC1708" i="12"/>
  <c r="AD1708" i="12" s="1"/>
  <c r="AC1738" i="12"/>
  <c r="AD1738" i="12" s="1"/>
  <c r="AC2043" i="12"/>
  <c r="AD2043" i="12" s="1"/>
  <c r="AC2029" i="12"/>
  <c r="AD2029" i="12" s="1"/>
  <c r="AC2012" i="12"/>
  <c r="AD2012" i="12" s="1"/>
  <c r="AC2071" i="12"/>
  <c r="AD2071" i="12" s="1"/>
  <c r="AC2090" i="12"/>
  <c r="AD2090" i="12" s="1"/>
  <c r="AC2259" i="12"/>
  <c r="AD2259" i="12" s="1"/>
  <c r="AC2427" i="12"/>
  <c r="AD2427" i="12" s="1"/>
  <c r="AC2639" i="12"/>
  <c r="AD2639" i="12" s="1"/>
  <c r="AC2878" i="12"/>
  <c r="AD2878" i="12" s="1"/>
  <c r="AC2950" i="12"/>
  <c r="AD2950" i="12" s="1"/>
  <c r="AC3169" i="12"/>
  <c r="AD3169" i="12" s="1"/>
  <c r="AC3467" i="12"/>
  <c r="AD3467" i="12" s="1"/>
  <c r="AC3717" i="12"/>
  <c r="AD3717" i="12" s="1"/>
  <c r="Z356" i="12"/>
  <c r="AA356" i="12"/>
  <c r="AC242" i="12"/>
  <c r="AD242" i="12" s="1"/>
  <c r="AA141" i="12"/>
  <c r="Z141" i="12"/>
  <c r="S3449" i="12"/>
  <c r="T3449" i="12" s="1"/>
  <c r="AB3449" i="12" s="1"/>
  <c r="S3550" i="12"/>
  <c r="T3550" i="12" s="1"/>
  <c r="AB3550" i="12" s="1"/>
  <c r="S3455" i="12"/>
  <c r="T3455" i="12" s="1"/>
  <c r="AB3455" i="12" s="1"/>
  <c r="S3460" i="12"/>
  <c r="T3460" i="12" s="1"/>
  <c r="AB3460" i="12" s="1"/>
  <c r="S3640" i="12"/>
  <c r="T3640" i="12" s="1"/>
  <c r="AB3640" i="12" s="1"/>
  <c r="S3565" i="12"/>
  <c r="T3565" i="12" s="1"/>
  <c r="AB3565" i="12" s="1"/>
  <c r="S3617" i="12"/>
  <c r="T3617" i="12" s="1"/>
  <c r="AB3617" i="12" s="1"/>
  <c r="S3776" i="12"/>
  <c r="T3776" i="12" s="1"/>
  <c r="AB3776" i="12" s="1"/>
  <c r="S3758" i="12"/>
  <c r="T3758" i="12" s="1"/>
  <c r="AB3758" i="12" s="1"/>
  <c r="S3659" i="12"/>
  <c r="T3659" i="12" s="1"/>
  <c r="AB3659" i="12" s="1"/>
  <c r="S3746" i="12"/>
  <c r="T3746" i="12" s="1"/>
  <c r="AB3746" i="12" s="1"/>
  <c r="S3635" i="12"/>
  <c r="T3635" i="12" s="1"/>
  <c r="AB3635" i="12" s="1"/>
  <c r="S3612" i="12"/>
  <c r="T3612" i="12" s="1"/>
  <c r="AB3612" i="12" s="1"/>
  <c r="S3713" i="12"/>
  <c r="T3713" i="12" s="1"/>
  <c r="AB3713" i="12" s="1"/>
  <c r="S3685" i="12"/>
  <c r="T3685" i="12" s="1"/>
  <c r="AB3685" i="12" s="1"/>
  <c r="S3871" i="12"/>
  <c r="T3871" i="12" s="1"/>
  <c r="AB3871" i="12" s="1"/>
  <c r="S3753" i="12"/>
  <c r="T3753" i="12" s="1"/>
  <c r="AB3753" i="12" s="1"/>
  <c r="S3787" i="12"/>
  <c r="T3787" i="12" s="1"/>
  <c r="AB3787" i="12" s="1"/>
  <c r="S3825" i="12"/>
  <c r="T3825" i="12" s="1"/>
  <c r="AB3825" i="12" s="1"/>
  <c r="S3622" i="12"/>
  <c r="T3622" i="12" s="1"/>
  <c r="AB3622" i="12" s="1"/>
  <c r="S3792" i="12"/>
  <c r="T3792" i="12" s="1"/>
  <c r="AB3792" i="12" s="1"/>
  <c r="S3748" i="12"/>
  <c r="T3748" i="12" s="1"/>
  <c r="AB3748" i="12" s="1"/>
  <c r="S3705" i="12"/>
  <c r="T3705" i="12" s="1"/>
  <c r="AB3705" i="12" s="1"/>
  <c r="S3927" i="12"/>
  <c r="T3927" i="12" s="1"/>
  <c r="AB3927" i="12" s="1"/>
  <c r="S3870" i="12"/>
  <c r="T3870" i="12" s="1"/>
  <c r="AB3870" i="12" s="1"/>
  <c r="S3923" i="12"/>
  <c r="T3923" i="12" s="1"/>
  <c r="AB3923" i="12" s="1"/>
  <c r="AA286" i="12"/>
  <c r="Z286" i="12"/>
  <c r="Z276" i="12"/>
  <c r="AA276" i="12"/>
  <c r="AA351" i="12"/>
  <c r="Z351" i="12"/>
  <c r="AA585" i="12"/>
  <c r="Z585" i="12"/>
  <c r="Z624" i="12"/>
  <c r="AA624" i="12"/>
  <c r="AA528" i="12"/>
  <c r="Z528" i="12"/>
  <c r="AA557" i="12"/>
  <c r="Z557" i="12"/>
  <c r="AA633" i="12"/>
  <c r="Z633" i="12"/>
  <c r="AA493" i="12"/>
  <c r="Z493" i="12"/>
  <c r="Z594" i="12"/>
  <c r="AA594" i="12"/>
  <c r="Z693" i="12"/>
  <c r="AA693" i="12"/>
  <c r="AA272" i="12"/>
  <c r="Z272" i="12"/>
  <c r="AA744" i="12"/>
  <c r="Z744" i="12"/>
  <c r="Z650" i="12"/>
  <c r="AA650" i="12"/>
  <c r="AA561" i="12"/>
  <c r="Z561" i="12"/>
  <c r="AA746" i="12"/>
  <c r="Z746" i="12"/>
  <c r="Z855" i="12"/>
  <c r="AA855" i="12"/>
  <c r="AA850" i="12"/>
  <c r="Z850" i="12"/>
  <c r="AA759" i="12"/>
  <c r="Z759" i="12"/>
  <c r="Z889" i="12"/>
  <c r="AA889" i="12"/>
  <c r="Z796" i="12"/>
  <c r="AA796" i="12"/>
  <c r="Z1083" i="12"/>
  <c r="AA1083" i="12"/>
  <c r="Z835" i="12"/>
  <c r="AA835" i="12"/>
  <c r="AA887" i="12"/>
  <c r="Z887" i="12"/>
  <c r="Z715" i="12"/>
  <c r="AA715" i="12"/>
  <c r="Z795" i="12"/>
  <c r="AA795" i="12"/>
  <c r="AA712" i="12"/>
  <c r="Z712" i="12"/>
  <c r="Z718" i="12"/>
  <c r="AA718" i="12"/>
  <c r="Z867" i="12"/>
  <c r="AA867" i="12"/>
  <c r="Z1041" i="12"/>
  <c r="AA1041" i="12"/>
  <c r="Z1049" i="12"/>
  <c r="AA1049" i="12"/>
  <c r="Z784" i="12"/>
  <c r="AA784" i="12"/>
  <c r="AA768" i="12"/>
  <c r="Z768" i="12"/>
  <c r="AA993" i="12"/>
  <c r="Z993" i="12"/>
  <c r="AA861" i="12"/>
  <c r="Z861" i="12"/>
  <c r="Z968" i="12"/>
  <c r="AA968" i="12"/>
  <c r="AA831" i="12"/>
  <c r="Z831" i="12"/>
  <c r="AA1164" i="12"/>
  <c r="Z1164" i="12"/>
  <c r="Z1019" i="12"/>
  <c r="AA1019" i="12"/>
  <c r="Z1043" i="12"/>
  <c r="AA1043" i="12"/>
  <c r="Z1340" i="12"/>
  <c r="AA1340" i="12"/>
  <c r="AA1179" i="12"/>
  <c r="Z1179" i="12"/>
  <c r="AA1211" i="12"/>
  <c r="Z1211" i="12"/>
  <c r="Z1319" i="12"/>
  <c r="AA1319" i="12"/>
  <c r="Z1037" i="12"/>
  <c r="AA1037" i="12"/>
  <c r="Z1324" i="12"/>
  <c r="AA1324" i="12"/>
  <c r="Z932" i="12"/>
  <c r="AA932" i="12"/>
  <c r="Z1058" i="12"/>
  <c r="AA1058" i="12"/>
  <c r="Z1225" i="12"/>
  <c r="AA1225" i="12"/>
  <c r="Z1115" i="12"/>
  <c r="AA1115" i="12"/>
  <c r="Z1191" i="12"/>
  <c r="AA1191" i="12"/>
  <c r="Z1201" i="12"/>
  <c r="AA1201" i="12"/>
  <c r="Z1036" i="12"/>
  <c r="AA1036" i="12"/>
  <c r="Z1132" i="12"/>
  <c r="AA1132" i="12"/>
  <c r="AA1327" i="12"/>
  <c r="Z1327" i="12"/>
  <c r="Z1592" i="12"/>
  <c r="AA1592" i="12"/>
  <c r="AA1247" i="12"/>
  <c r="Z1247" i="12"/>
  <c r="Z1440" i="12"/>
  <c r="AA1440" i="12"/>
  <c r="Z1476" i="12"/>
  <c r="AA1476" i="12"/>
  <c r="AA1310" i="12"/>
  <c r="Z1310" i="12"/>
  <c r="AA1370" i="12"/>
  <c r="Z1370" i="12"/>
  <c r="Z1378" i="12"/>
  <c r="AA1378" i="12"/>
  <c r="Z1454" i="12"/>
  <c r="AA1454" i="12"/>
  <c r="Z1437" i="12"/>
  <c r="AA1437" i="12"/>
  <c r="AA1235" i="12"/>
  <c r="Z1235" i="12"/>
  <c r="AA1389" i="12"/>
  <c r="Z1389" i="12"/>
  <c r="Z1473" i="12"/>
  <c r="AA1473" i="12"/>
  <c r="Z1481" i="12"/>
  <c r="AA1481" i="12"/>
  <c r="AA1631" i="12"/>
  <c r="Z1631" i="12"/>
  <c r="AA1589" i="12"/>
  <c r="Z1589" i="12"/>
  <c r="Z1532" i="12"/>
  <c r="AA1532" i="12"/>
  <c r="Z1632" i="12"/>
  <c r="AA1632" i="12"/>
  <c r="AA1697" i="12"/>
  <c r="Z1697" i="12"/>
  <c r="AA1420" i="12"/>
  <c r="Z1420" i="12"/>
  <c r="AA1511" i="12"/>
  <c r="Z1511" i="12"/>
  <c r="Z1600" i="12"/>
  <c r="AA1600" i="12"/>
  <c r="Z1395" i="12"/>
  <c r="AA1395" i="12"/>
  <c r="AA1722" i="12"/>
  <c r="Z1722" i="12"/>
  <c r="AA1594" i="12"/>
  <c r="Z1594" i="12"/>
  <c r="AA1760" i="12"/>
  <c r="Z1760" i="12"/>
  <c r="Z1816" i="12"/>
  <c r="AA1816" i="12"/>
  <c r="AA1688" i="12"/>
  <c r="Z1688" i="12"/>
  <c r="Z1698" i="12"/>
  <c r="AA1698" i="12"/>
  <c r="Z1729" i="12"/>
  <c r="AA1729" i="12"/>
  <c r="AA1619" i="12"/>
  <c r="Z1619" i="12"/>
  <c r="Z1723" i="12"/>
  <c r="AA1723" i="12"/>
  <c r="AA1956" i="12"/>
  <c r="Z1956" i="12"/>
  <c r="Z1717" i="12"/>
  <c r="AA1717" i="12"/>
  <c r="Z1612" i="12"/>
  <c r="AA1612" i="12"/>
  <c r="AA1705" i="12"/>
  <c r="Z1705" i="12"/>
  <c r="Z1763" i="12"/>
  <c r="AA1763" i="12"/>
  <c r="AA1943" i="12"/>
  <c r="Z1943" i="12"/>
  <c r="AA1996" i="12"/>
  <c r="Z1996" i="12"/>
  <c r="Z1933" i="12"/>
  <c r="AA1933" i="12"/>
  <c r="AA2002" i="12"/>
  <c r="Z2002" i="12"/>
  <c r="Z1866" i="12"/>
  <c r="AA1866" i="12"/>
  <c r="AA1861" i="12"/>
  <c r="Z1861" i="12"/>
  <c r="Z1902" i="12"/>
  <c r="AA1902" i="12"/>
  <c r="AA1946" i="12"/>
  <c r="Z1946" i="12"/>
  <c r="Z2130" i="12"/>
  <c r="AA2130" i="12"/>
  <c r="AA2066" i="12"/>
  <c r="Z2066" i="12"/>
  <c r="Z1981" i="12"/>
  <c r="AA1981" i="12"/>
  <c r="Z2070" i="12"/>
  <c r="AA2070" i="12"/>
  <c r="AA2042" i="12"/>
  <c r="Z2042" i="12"/>
  <c r="Z2038" i="12"/>
  <c r="AA2038" i="12"/>
  <c r="Z2174" i="12"/>
  <c r="AA2174" i="12"/>
  <c r="AA2148" i="12"/>
  <c r="Z2148" i="12"/>
  <c r="Z2061" i="12"/>
  <c r="AA2061" i="12"/>
  <c r="Z2060" i="12"/>
  <c r="AA2060" i="12"/>
  <c r="Z2090" i="12"/>
  <c r="AA2090" i="12"/>
  <c r="AA2180" i="12"/>
  <c r="Z2180" i="12"/>
  <c r="AA2151" i="12"/>
  <c r="Z2151" i="12"/>
  <c r="Z2203" i="12"/>
  <c r="AA2203" i="12"/>
  <c r="Z2261" i="12"/>
  <c r="AA2261" i="12"/>
  <c r="AA2279" i="12"/>
  <c r="Z2279" i="12"/>
  <c r="AA2325" i="12"/>
  <c r="Z2325" i="12"/>
  <c r="AA2231" i="12"/>
  <c r="Z2231" i="12"/>
  <c r="Z2361" i="12"/>
  <c r="AA2361" i="12"/>
  <c r="Z2374" i="12"/>
  <c r="AA2374" i="12"/>
  <c r="Z2382" i="12"/>
  <c r="AA2382" i="12"/>
  <c r="Z2273" i="12"/>
  <c r="AA2273" i="12"/>
  <c r="Z2367" i="12"/>
  <c r="AA2367" i="12"/>
  <c r="AA2314" i="12"/>
  <c r="Z2314" i="12"/>
  <c r="Z2330" i="12"/>
  <c r="AA2330" i="12"/>
  <c r="AA2262" i="12"/>
  <c r="Z2262" i="12"/>
  <c r="AA2495" i="12"/>
  <c r="Z2495" i="12"/>
  <c r="Z2421" i="12"/>
  <c r="AA2421" i="12"/>
  <c r="Z2504" i="12"/>
  <c r="AA2504" i="12"/>
  <c r="AA2378" i="12"/>
  <c r="Z2378" i="12"/>
  <c r="AA2441" i="12"/>
  <c r="Z2441" i="12"/>
  <c r="AA2620" i="12"/>
  <c r="Z2620" i="12"/>
  <c r="AA2405" i="12"/>
  <c r="Z2405" i="12"/>
  <c r="Z2487" i="12"/>
  <c r="AA2487" i="12"/>
  <c r="Z2564" i="12"/>
  <c r="AA2564" i="12"/>
  <c r="Z2601" i="12"/>
  <c r="AA2601" i="12"/>
  <c r="AA2587" i="12"/>
  <c r="Z2587" i="12"/>
  <c r="Z2613" i="12"/>
  <c r="AA2613" i="12"/>
  <c r="Z2625" i="12"/>
  <c r="AA2625" i="12"/>
  <c r="AA2574" i="12"/>
  <c r="Z2574" i="12"/>
  <c r="Z2758" i="12"/>
  <c r="AA2758" i="12"/>
  <c r="Z2745" i="12"/>
  <c r="AA2745" i="12"/>
  <c r="AA2723" i="12"/>
  <c r="Z2723" i="12"/>
  <c r="Z2751" i="12"/>
  <c r="AA2751" i="12"/>
  <c r="AA2644" i="12"/>
  <c r="Z2644" i="12"/>
  <c r="Z2837" i="12"/>
  <c r="AA2837" i="12"/>
  <c r="AA2661" i="12"/>
  <c r="Z2661" i="12"/>
  <c r="AA2868" i="12"/>
  <c r="Z2868" i="12"/>
  <c r="Z2690" i="12"/>
  <c r="AA2690" i="12"/>
  <c r="Z2765" i="12"/>
  <c r="AA2765" i="12"/>
  <c r="AA2786" i="12"/>
  <c r="Z2786" i="12"/>
  <c r="Z2762" i="12"/>
  <c r="AA2762" i="12"/>
  <c r="AA2820" i="12"/>
  <c r="Z2820" i="12"/>
  <c r="AA2800" i="12"/>
  <c r="Z2800" i="12"/>
  <c r="Z2851" i="12"/>
  <c r="AA2851" i="12"/>
  <c r="Z2919" i="12"/>
  <c r="AA2919" i="12"/>
  <c r="AA2889" i="12"/>
  <c r="Z2889" i="12"/>
  <c r="Z2810" i="12"/>
  <c r="AA2810" i="12"/>
  <c r="AA3170" i="12"/>
  <c r="Z3170" i="12"/>
  <c r="AA2971" i="12"/>
  <c r="Z2971" i="12"/>
  <c r="AA3065" i="12"/>
  <c r="Z3065" i="12"/>
  <c r="AA3038" i="12"/>
  <c r="Z3038" i="12"/>
  <c r="AA2924" i="12"/>
  <c r="Z2924" i="12"/>
  <c r="Z2947" i="12"/>
  <c r="AA2947" i="12"/>
  <c r="AA3239" i="12"/>
  <c r="Z3239" i="12"/>
  <c r="AA2942" i="12"/>
  <c r="Z2942" i="12"/>
  <c r="Z2885" i="12"/>
  <c r="AA2885" i="12"/>
  <c r="AA3047" i="12"/>
  <c r="Z3047" i="12"/>
  <c r="AA2916" i="12"/>
  <c r="Z2916" i="12"/>
  <c r="AA3138" i="12"/>
  <c r="Z3138" i="12"/>
  <c r="Z3222" i="12"/>
  <c r="AA3222" i="12"/>
  <c r="AA3291" i="12"/>
  <c r="Z3291" i="12"/>
  <c r="AA3136" i="12"/>
  <c r="Z3136" i="12"/>
  <c r="Z3215" i="12"/>
  <c r="AA3215" i="12"/>
  <c r="Z3292" i="12"/>
  <c r="AA3292" i="12"/>
  <c r="AA3137" i="12"/>
  <c r="Z3137" i="12"/>
  <c r="Z3312" i="12"/>
  <c r="AA3312" i="12"/>
  <c r="AA3164" i="12"/>
  <c r="Z3164" i="12"/>
  <c r="Z3259" i="12"/>
  <c r="AA3259" i="12"/>
  <c r="AA3168" i="12"/>
  <c r="Z3168" i="12"/>
  <c r="AA3172" i="12"/>
  <c r="Z3172" i="12"/>
  <c r="AA3314" i="12"/>
  <c r="Z3314" i="12"/>
  <c r="Z3307" i="12"/>
  <c r="AA3307" i="12"/>
  <c r="Z3390" i="12"/>
  <c r="AA3390" i="12"/>
  <c r="AA3186" i="12"/>
  <c r="Z3186" i="12"/>
  <c r="AA3274" i="12"/>
  <c r="Z3274" i="12"/>
  <c r="Z3393" i="12"/>
  <c r="AA3393" i="12"/>
  <c r="AA3572" i="12"/>
  <c r="Z3572" i="12"/>
  <c r="Z3507" i="12"/>
  <c r="AA3507" i="12"/>
  <c r="Z3413" i="12"/>
  <c r="AA3413" i="12"/>
  <c r="Z3524" i="12"/>
  <c r="AA3524" i="12"/>
  <c r="AA3571" i="12"/>
  <c r="Z3571" i="12"/>
  <c r="Z3426" i="12"/>
  <c r="AA3426" i="12"/>
  <c r="Z3634" i="12"/>
  <c r="AA3634" i="12"/>
  <c r="AA3415" i="12"/>
  <c r="Z3415" i="12"/>
  <c r="AA3448" i="12"/>
  <c r="Z3448" i="12"/>
  <c r="Z3514" i="12"/>
  <c r="AA3514" i="12"/>
  <c r="Z3583" i="12"/>
  <c r="AA3583" i="12"/>
  <c r="AA3395" i="12"/>
  <c r="Z3395" i="12"/>
  <c r="AA3466" i="12"/>
  <c r="Z3466" i="12"/>
  <c r="Z3651" i="12"/>
  <c r="AA3651" i="12"/>
  <c r="Z3555" i="12"/>
  <c r="AA3555" i="12"/>
  <c r="AA3708" i="12"/>
  <c r="Z3708" i="12"/>
  <c r="Z3612" i="12"/>
  <c r="AA3612" i="12"/>
  <c r="Z3785" i="12"/>
  <c r="AA3785" i="12"/>
  <c r="Z3796" i="12"/>
  <c r="AA3796" i="12"/>
  <c r="AA3790" i="12"/>
  <c r="Z3790" i="12"/>
  <c r="Z3687" i="12"/>
  <c r="AA3687" i="12"/>
  <c r="Z3594" i="12"/>
  <c r="AA3594" i="12"/>
  <c r="AA3629" i="12"/>
  <c r="Z3629" i="12"/>
  <c r="AA3644" i="12"/>
  <c r="Z3644" i="12"/>
  <c r="AA3743" i="12"/>
  <c r="Z3743" i="12"/>
  <c r="Z3640" i="12"/>
  <c r="AA3640" i="12"/>
  <c r="Z3728" i="12"/>
  <c r="AA3728" i="12"/>
  <c r="AA3643" i="12"/>
  <c r="Z3643" i="12"/>
  <c r="AA3879" i="12"/>
  <c r="Z3879" i="12"/>
  <c r="AA3929" i="12"/>
  <c r="Z3929" i="12"/>
  <c r="AA3843" i="12"/>
  <c r="Z3843" i="12"/>
  <c r="Z3856" i="12"/>
  <c r="AA3856" i="12"/>
  <c r="AA3890" i="12"/>
  <c r="Z3890" i="12"/>
  <c r="Z3925" i="12"/>
  <c r="AA3925" i="12"/>
  <c r="AC193" i="12"/>
  <c r="AD193" i="12" s="1"/>
  <c r="AC349" i="12"/>
  <c r="AD349" i="12" s="1"/>
  <c r="AC543" i="12"/>
  <c r="AD543" i="12" s="1"/>
  <c r="AC608" i="12"/>
  <c r="AD608" i="12" s="1"/>
  <c r="AC702" i="12"/>
  <c r="AD702" i="12" s="1"/>
  <c r="AC796" i="12"/>
  <c r="AD796" i="12" s="1"/>
  <c r="AC930" i="12"/>
  <c r="AD930" i="12" s="1"/>
  <c r="AC928" i="12"/>
  <c r="AD928" i="12" s="1"/>
  <c r="AC1016" i="12"/>
  <c r="AD1016" i="12" s="1"/>
  <c r="AC1144" i="12"/>
  <c r="AD1144" i="12" s="1"/>
  <c r="AC1159" i="12"/>
  <c r="AD1159" i="12" s="1"/>
  <c r="AC1324" i="12"/>
  <c r="AD1324" i="12" s="1"/>
  <c r="AC1406" i="12"/>
  <c r="AD1406" i="12" s="1"/>
  <c r="AC1655" i="12"/>
  <c r="AD1655" i="12" s="1"/>
  <c r="AC1587" i="12"/>
  <c r="AD1587" i="12" s="1"/>
  <c r="AC1714" i="12"/>
  <c r="AD1714" i="12" s="1"/>
  <c r="AC1813" i="12"/>
  <c r="AD1813" i="12" s="1"/>
  <c r="AC1800" i="12"/>
  <c r="AD1800" i="12" s="1"/>
  <c r="AC1783" i="12"/>
  <c r="AD1783" i="12" s="1"/>
  <c r="AC1910" i="12"/>
  <c r="AD1910" i="12" s="1"/>
  <c r="AC2155" i="12"/>
  <c r="AD2155" i="12" s="1"/>
  <c r="AC2215" i="12"/>
  <c r="AD2215" i="12" s="1"/>
  <c r="AC2387" i="12"/>
  <c r="AD2387" i="12" s="1"/>
  <c r="AC2409" i="12"/>
  <c r="AD2409" i="12" s="1"/>
  <c r="AC3664" i="12"/>
  <c r="AD3664" i="12" s="1"/>
  <c r="Z177" i="12"/>
  <c r="AA177" i="12"/>
  <c r="Z277" i="12"/>
  <c r="AA277" i="12"/>
  <c r="Z314" i="12"/>
  <c r="AA314" i="12"/>
  <c r="Z238" i="12"/>
  <c r="AA238" i="12"/>
  <c r="Z228" i="12"/>
  <c r="AA228" i="12"/>
  <c r="Z164" i="12"/>
  <c r="AA164" i="12"/>
  <c r="AC226" i="12"/>
  <c r="AD226" i="12" s="1"/>
  <c r="S3129" i="12"/>
  <c r="T3129" i="12" s="1"/>
  <c r="AB3129" i="12" s="1"/>
  <c r="S3339" i="12"/>
  <c r="T3339" i="12" s="1"/>
  <c r="AB3339" i="12" s="1"/>
  <c r="S3270" i="12"/>
  <c r="T3270" i="12" s="1"/>
  <c r="AB3270" i="12" s="1"/>
  <c r="S3280" i="12"/>
  <c r="T3280" i="12" s="1"/>
  <c r="AB3280" i="12" s="1"/>
  <c r="S3275" i="12"/>
  <c r="T3275" i="12" s="1"/>
  <c r="AB3275" i="12" s="1"/>
  <c r="S3123" i="12"/>
  <c r="T3123" i="12" s="1"/>
  <c r="AB3123" i="12" s="1"/>
  <c r="S3390" i="12"/>
  <c r="T3390" i="12" s="1"/>
  <c r="AB3390" i="12" s="1"/>
  <c r="S3248" i="12"/>
  <c r="T3248" i="12" s="1"/>
  <c r="AB3248" i="12" s="1"/>
  <c r="S3244" i="12"/>
  <c r="T3244" i="12" s="1"/>
  <c r="AB3244" i="12" s="1"/>
  <c r="S3268" i="12"/>
  <c r="T3268" i="12" s="1"/>
  <c r="AB3268" i="12" s="1"/>
  <c r="S3235" i="12"/>
  <c r="T3235" i="12" s="1"/>
  <c r="AB3235" i="12" s="1"/>
  <c r="S3330" i="12"/>
  <c r="T3330" i="12" s="1"/>
  <c r="AB3330" i="12" s="1"/>
  <c r="S3437" i="12"/>
  <c r="T3437" i="12" s="1"/>
  <c r="AB3437" i="12" s="1"/>
  <c r="S3486" i="12"/>
  <c r="T3486" i="12" s="1"/>
  <c r="AB3486" i="12" s="1"/>
  <c r="S3373" i="12"/>
  <c r="T3373" i="12" s="1"/>
  <c r="AB3373" i="12" s="1"/>
  <c r="S3372" i="12"/>
  <c r="T3372" i="12" s="1"/>
  <c r="AB3372" i="12" s="1"/>
  <c r="S3546" i="12"/>
  <c r="T3546" i="12" s="1"/>
  <c r="AB3546" i="12" s="1"/>
  <c r="S3489" i="12"/>
  <c r="T3489" i="12" s="1"/>
  <c r="AB3489" i="12" s="1"/>
  <c r="S3382" i="12"/>
  <c r="T3382" i="12" s="1"/>
  <c r="AB3382" i="12" s="1"/>
  <c r="S3506" i="12"/>
  <c r="T3506" i="12" s="1"/>
  <c r="AB3506" i="12" s="1"/>
  <c r="S3479" i="12"/>
  <c r="T3479" i="12" s="1"/>
  <c r="AB3479" i="12" s="1"/>
  <c r="S3461" i="12"/>
  <c r="T3461" i="12" s="1"/>
  <c r="AB3461" i="12" s="1"/>
  <c r="S3527" i="12"/>
  <c r="T3527" i="12" s="1"/>
  <c r="AB3527" i="12" s="1"/>
  <c r="S3646" i="12"/>
  <c r="T3646" i="12" s="1"/>
  <c r="AB3646" i="12" s="1"/>
  <c r="S3644" i="12"/>
  <c r="T3644" i="12" s="1"/>
  <c r="AB3644" i="12" s="1"/>
  <c r="S3436" i="12"/>
  <c r="T3436" i="12" s="1"/>
  <c r="AB3436" i="12" s="1"/>
  <c r="S3583" i="12"/>
  <c r="T3583" i="12" s="1"/>
  <c r="AB3583" i="12" s="1"/>
  <c r="S3539" i="12"/>
  <c r="T3539" i="12" s="1"/>
  <c r="AB3539" i="12" s="1"/>
  <c r="S3834" i="12"/>
  <c r="T3834" i="12" s="1"/>
  <c r="AB3834" i="12" s="1"/>
  <c r="S3809" i="12"/>
  <c r="T3809" i="12" s="1"/>
  <c r="AB3809" i="12" s="1"/>
  <c r="S3736" i="12"/>
  <c r="T3736" i="12" s="1"/>
  <c r="AB3736" i="12" s="1"/>
  <c r="S3669" i="12"/>
  <c r="T3669" i="12" s="1"/>
  <c r="AB3669" i="12" s="1"/>
  <c r="S3709" i="12"/>
  <c r="T3709" i="12" s="1"/>
  <c r="AB3709" i="12" s="1"/>
  <c r="S3875" i="12"/>
  <c r="T3875" i="12" s="1"/>
  <c r="AB3875" i="12" s="1"/>
  <c r="S3711" i="12"/>
  <c r="T3711" i="12" s="1"/>
  <c r="AB3711" i="12" s="1"/>
  <c r="S3785" i="12"/>
  <c r="T3785" i="12" s="1"/>
  <c r="AB3785" i="12" s="1"/>
  <c r="S3739" i="12"/>
  <c r="T3739" i="12" s="1"/>
  <c r="AB3739" i="12" s="1"/>
  <c r="S3666" i="12"/>
  <c r="T3666" i="12" s="1"/>
  <c r="AB3666" i="12" s="1"/>
  <c r="S3684" i="12"/>
  <c r="T3684" i="12" s="1"/>
  <c r="AB3684" i="12" s="1"/>
  <c r="S3751" i="12"/>
  <c r="T3751" i="12" s="1"/>
  <c r="AB3751" i="12" s="1"/>
  <c r="S3814" i="12"/>
  <c r="T3814" i="12" s="1"/>
  <c r="AB3814" i="12" s="1"/>
  <c r="S3691" i="12"/>
  <c r="T3691" i="12" s="1"/>
  <c r="AB3691" i="12" s="1"/>
  <c r="S3663" i="12"/>
  <c r="T3663" i="12" s="1"/>
  <c r="AB3663" i="12" s="1"/>
  <c r="S3710" i="12"/>
  <c r="T3710" i="12" s="1"/>
  <c r="AB3710" i="12" s="1"/>
  <c r="S3922" i="12"/>
  <c r="T3922" i="12" s="1"/>
  <c r="AB3922" i="12" s="1"/>
  <c r="S3876" i="12"/>
  <c r="T3876" i="12" s="1"/>
  <c r="AB3876" i="12" s="1"/>
  <c r="S3896" i="12"/>
  <c r="T3896" i="12" s="1"/>
  <c r="AB3896" i="12" s="1"/>
  <c r="AC206" i="12"/>
  <c r="AD206" i="12" s="1"/>
  <c r="Z282" i="12"/>
  <c r="AA282" i="12"/>
  <c r="AC565" i="12"/>
  <c r="AD565" i="12" s="1"/>
  <c r="AA208" i="12"/>
  <c r="Z208" i="12"/>
  <c r="Z447" i="12"/>
  <c r="AA447" i="12"/>
  <c r="Z394" i="12"/>
  <c r="AA394" i="12"/>
  <c r="AA490" i="12"/>
  <c r="Z490" i="12"/>
  <c r="Z406" i="12"/>
  <c r="AA406" i="12"/>
  <c r="Z483" i="12"/>
  <c r="AA483" i="12"/>
  <c r="Z279" i="12"/>
  <c r="AA279" i="12"/>
  <c r="AA346" i="12"/>
  <c r="Z346" i="12"/>
  <c r="AA321" i="12"/>
  <c r="Z321" i="12"/>
  <c r="Z645" i="12"/>
  <c r="AA645" i="12"/>
  <c r="Z278" i="12"/>
  <c r="AA278" i="12"/>
  <c r="AA517" i="12"/>
  <c r="Z517" i="12"/>
  <c r="AA534" i="12"/>
  <c r="Z534" i="12"/>
  <c r="Z529" i="12"/>
  <c r="AA529" i="12"/>
  <c r="AA552" i="12"/>
  <c r="Z552" i="12"/>
  <c r="Z690" i="12"/>
  <c r="AA690" i="12"/>
  <c r="AA668" i="12"/>
  <c r="Z668" i="12"/>
  <c r="AA629" i="12"/>
  <c r="Z629" i="12"/>
  <c r="AA474" i="12"/>
  <c r="Z474" i="12"/>
  <c r="AA603" i="12"/>
  <c r="Z603" i="12"/>
  <c r="AA550" i="12"/>
  <c r="Z550" i="12"/>
  <c r="AA632" i="12"/>
  <c r="Z632" i="12"/>
  <c r="AA802" i="12"/>
  <c r="Z802" i="12"/>
  <c r="Z581" i="12"/>
  <c r="AA581" i="12"/>
  <c r="AA605" i="12"/>
  <c r="Z605" i="12"/>
  <c r="Z763" i="12"/>
  <c r="AA763" i="12"/>
  <c r="Z780" i="12"/>
  <c r="AA780" i="12"/>
  <c r="Z726" i="12"/>
  <c r="AA726" i="12"/>
  <c r="Z847" i="12"/>
  <c r="AA847" i="12"/>
  <c r="Z708" i="12"/>
  <c r="AA708" i="12"/>
  <c r="Z903" i="12"/>
  <c r="AA903" i="12"/>
  <c r="Z720" i="12"/>
  <c r="AA720" i="12"/>
  <c r="Z815" i="12"/>
  <c r="AA815" i="12"/>
  <c r="AA773" i="12"/>
  <c r="Z773" i="12"/>
  <c r="Z821" i="12"/>
  <c r="AA821" i="12"/>
  <c r="AA530" i="12"/>
  <c r="Z530" i="12"/>
  <c r="Z897" i="12"/>
  <c r="AA897" i="12"/>
  <c r="Z973" i="12"/>
  <c r="AA973" i="12"/>
  <c r="AA798" i="12"/>
  <c r="Z798" i="12"/>
  <c r="Z915" i="12"/>
  <c r="AA915" i="12"/>
  <c r="AA849" i="12"/>
  <c r="Z849" i="12"/>
  <c r="AA833" i="12"/>
  <c r="Z833" i="12"/>
  <c r="AA926" i="12"/>
  <c r="Z926" i="12"/>
  <c r="Z886" i="12"/>
  <c r="AA886" i="12"/>
  <c r="Z1200" i="12"/>
  <c r="AA1200" i="12"/>
  <c r="Z947" i="12"/>
  <c r="AA947" i="12"/>
  <c r="Z814" i="12"/>
  <c r="AA814" i="12"/>
  <c r="Z863" i="12"/>
  <c r="AA863" i="12"/>
  <c r="Z1195" i="12"/>
  <c r="AA1195" i="12"/>
  <c r="AA1112" i="12"/>
  <c r="Z1112" i="12"/>
  <c r="AA1009" i="12"/>
  <c r="Z1009" i="12"/>
  <c r="AA1204" i="12"/>
  <c r="Z1204" i="12"/>
  <c r="Z1297" i="12"/>
  <c r="AA1297" i="12"/>
  <c r="AA1220" i="12"/>
  <c r="Z1220" i="12"/>
  <c r="AA1359" i="12"/>
  <c r="Z1359" i="12"/>
  <c r="AA1035" i="12"/>
  <c r="Z1035" i="12"/>
  <c r="AA1267" i="12"/>
  <c r="Z1267" i="12"/>
  <c r="AA1227" i="12"/>
  <c r="Z1227" i="12"/>
  <c r="Z1082" i="12"/>
  <c r="AA1082" i="12"/>
  <c r="AA1265" i="12"/>
  <c r="Z1265" i="12"/>
  <c r="AA1185" i="12"/>
  <c r="Z1185" i="12"/>
  <c r="AA1198" i="12"/>
  <c r="Z1198" i="12"/>
  <c r="Z1368" i="12"/>
  <c r="AA1368" i="12"/>
  <c r="Z1367" i="12"/>
  <c r="AA1367" i="12"/>
  <c r="AA1410" i="12"/>
  <c r="Z1410" i="12"/>
  <c r="Z1351" i="12"/>
  <c r="AA1351" i="12"/>
  <c r="Z1238" i="12"/>
  <c r="AA1238" i="12"/>
  <c r="Z1258" i="12"/>
  <c r="AA1258" i="12"/>
  <c r="Z1515" i="12"/>
  <c r="AA1515" i="12"/>
  <c r="Z1278" i="12"/>
  <c r="AA1278" i="12"/>
  <c r="AA1286" i="12"/>
  <c r="Z1286" i="12"/>
  <c r="Z1396" i="12"/>
  <c r="AA1396" i="12"/>
  <c r="Z1482" i="12"/>
  <c r="AA1482" i="12"/>
  <c r="AA1251" i="12"/>
  <c r="Z1251" i="12"/>
  <c r="AA1364" i="12"/>
  <c r="Z1364" i="12"/>
  <c r="Z1477" i="12"/>
  <c r="AA1477" i="12"/>
  <c r="Z1463" i="12"/>
  <c r="AA1463" i="12"/>
  <c r="AA1584" i="12"/>
  <c r="Z1584" i="12"/>
  <c r="AA1487" i="12"/>
  <c r="Z1487" i="12"/>
  <c r="Z1408" i="12"/>
  <c r="AA1408" i="12"/>
  <c r="Z1526" i="12"/>
  <c r="AA1526" i="12"/>
  <c r="AA1535" i="12"/>
  <c r="Z1535" i="12"/>
  <c r="AA1552" i="12"/>
  <c r="Z1552" i="12"/>
  <c r="Z1382" i="12"/>
  <c r="AA1382" i="12"/>
  <c r="AA1692" i="12"/>
  <c r="Z1692" i="12"/>
  <c r="AA1564" i="12"/>
  <c r="Z1564" i="12"/>
  <c r="Z1431" i="12"/>
  <c r="AA1431" i="12"/>
  <c r="Z1680" i="12"/>
  <c r="AA1680" i="12"/>
  <c r="Z1779" i="12"/>
  <c r="AA1779" i="12"/>
  <c r="Z1886" i="12"/>
  <c r="AA1886" i="12"/>
  <c r="Z1732" i="12"/>
  <c r="AA1732" i="12"/>
  <c r="AA1727" i="12"/>
  <c r="Z1727" i="12"/>
  <c r="Z1710" i="12"/>
  <c r="AA1710" i="12"/>
  <c r="Z1730" i="12"/>
  <c r="AA1730" i="12"/>
  <c r="AA1785" i="12"/>
  <c r="Z1785" i="12"/>
  <c r="AA2062" i="12"/>
  <c r="Z2062" i="12"/>
  <c r="Z1823" i="12"/>
  <c r="AA1823" i="12"/>
  <c r="Z1617" i="12"/>
  <c r="AA1617" i="12"/>
  <c r="AA1755" i="12"/>
  <c r="Z1755" i="12"/>
  <c r="AA1749" i="12"/>
  <c r="Z1749" i="12"/>
  <c r="AA1802" i="12"/>
  <c r="Z1802" i="12"/>
  <c r="AA1832" i="12"/>
  <c r="Z1832" i="12"/>
  <c r="AA2025" i="12"/>
  <c r="Z2025" i="12"/>
  <c r="Z1964" i="12"/>
  <c r="AA1964" i="12"/>
  <c r="Z1928" i="12"/>
  <c r="AA1928" i="12"/>
  <c r="Z2036" i="12"/>
  <c r="AA2036" i="12"/>
  <c r="Z2034" i="12"/>
  <c r="AA2034" i="12"/>
  <c r="Z1915" i="12"/>
  <c r="AA1915" i="12"/>
  <c r="Z2152" i="12"/>
  <c r="AA2152" i="12"/>
  <c r="Z2012" i="12"/>
  <c r="AA2012" i="12"/>
  <c r="Z2039" i="12"/>
  <c r="AA2039" i="12"/>
  <c r="Z2140" i="12"/>
  <c r="AA2140" i="12"/>
  <c r="Z2091" i="12"/>
  <c r="AA2091" i="12"/>
  <c r="AA2204" i="12"/>
  <c r="Z2204" i="12"/>
  <c r="Z2124" i="12"/>
  <c r="AA2124" i="12"/>
  <c r="AA1949" i="12"/>
  <c r="Z1949" i="12"/>
  <c r="AA2164" i="12"/>
  <c r="Z2164" i="12"/>
  <c r="AA2133" i="12"/>
  <c r="Z2133" i="12"/>
  <c r="Z2159" i="12"/>
  <c r="AA2159" i="12"/>
  <c r="AA2243" i="12"/>
  <c r="Z2243" i="12"/>
  <c r="Z2227" i="12"/>
  <c r="AA2227" i="12"/>
  <c r="Z2071" i="12"/>
  <c r="AA2071" i="12"/>
  <c r="AA2195" i="12"/>
  <c r="Z2195" i="12"/>
  <c r="AA2172" i="12"/>
  <c r="Z2172" i="12"/>
  <c r="Z2370" i="12"/>
  <c r="AA2370" i="12"/>
  <c r="AA2198" i="12"/>
  <c r="Z2198" i="12"/>
  <c r="Z2304" i="12"/>
  <c r="AA2304" i="12"/>
  <c r="AA2344" i="12"/>
  <c r="Z2344" i="12"/>
  <c r="Z2375" i="12"/>
  <c r="AA2375" i="12"/>
  <c r="AA2318" i="12"/>
  <c r="Z2318" i="12"/>
  <c r="Z2402" i="12"/>
  <c r="AA2402" i="12"/>
  <c r="Z2380" i="12"/>
  <c r="AA2380" i="12"/>
  <c r="Z2295" i="12"/>
  <c r="AA2295" i="12"/>
  <c r="Z2341" i="12"/>
  <c r="AA2341" i="12"/>
  <c r="Z2502" i="12"/>
  <c r="AA2502" i="12"/>
  <c r="Z2460" i="12"/>
  <c r="AA2460" i="12"/>
  <c r="Z2483" i="12"/>
  <c r="AA2483" i="12"/>
  <c r="Z2302" i="12"/>
  <c r="AA2302" i="12"/>
  <c r="AA2550" i="12"/>
  <c r="Z2550" i="12"/>
  <c r="AA2425" i="12"/>
  <c r="Z2425" i="12"/>
  <c r="AA2283" i="12"/>
  <c r="Z2283" i="12"/>
  <c r="Z2429" i="12"/>
  <c r="AA2429" i="12"/>
  <c r="AA2305" i="12"/>
  <c r="Z2305" i="12"/>
  <c r="Z2619" i="12"/>
  <c r="AA2619" i="12"/>
  <c r="AA2610" i="12"/>
  <c r="Z2610" i="12"/>
  <c r="AA2530" i="12"/>
  <c r="Z2530" i="12"/>
  <c r="AA2560" i="12"/>
  <c r="Z2560" i="12"/>
  <c r="Z2676" i="12"/>
  <c r="AA2676" i="12"/>
  <c r="AA2655" i="12"/>
  <c r="Z2655" i="12"/>
  <c r="Z2559" i="12"/>
  <c r="AA2559" i="12"/>
  <c r="Z2760" i="12"/>
  <c r="AA2760" i="12"/>
  <c r="AA2749" i="12"/>
  <c r="Z2749" i="12"/>
  <c r="AA2746" i="12"/>
  <c r="Z2746" i="12"/>
  <c r="Z2756" i="12"/>
  <c r="AA2756" i="12"/>
  <c r="AA2727" i="12"/>
  <c r="Z2727" i="12"/>
  <c r="Z2865" i="12"/>
  <c r="AA2865" i="12"/>
  <c r="Z2726" i="12"/>
  <c r="AA2726" i="12"/>
  <c r="Z2841" i="12"/>
  <c r="AA2841" i="12"/>
  <c r="Z2679" i="12"/>
  <c r="AA2679" i="12"/>
  <c r="AA2813" i="12"/>
  <c r="Z2813" i="12"/>
  <c r="Z2822" i="12"/>
  <c r="AA2822" i="12"/>
  <c r="AA2969" i="12"/>
  <c r="Z2969" i="12"/>
  <c r="AA2992" i="12"/>
  <c r="Z2992" i="12"/>
  <c r="AA3066" i="12"/>
  <c r="Z3066" i="12"/>
  <c r="Z3000" i="12"/>
  <c r="AA3000" i="12"/>
  <c r="Z2895" i="12"/>
  <c r="AA2895" i="12"/>
  <c r="Z2952" i="12"/>
  <c r="AA2952" i="12"/>
  <c r="Z2995" i="12"/>
  <c r="AA2995" i="12"/>
  <c r="AA2961" i="12"/>
  <c r="Z2961" i="12"/>
  <c r="Z3054" i="12"/>
  <c r="AA3054" i="12"/>
  <c r="Z2965" i="12"/>
  <c r="AA2965" i="12"/>
  <c r="Z3106" i="12"/>
  <c r="AA3106" i="12"/>
  <c r="Z2930" i="12"/>
  <c r="AA2930" i="12"/>
  <c r="AA3032" i="12"/>
  <c r="Z3032" i="12"/>
  <c r="AA3109" i="12"/>
  <c r="Z3109" i="12"/>
  <c r="AA3088" i="12"/>
  <c r="Z3088" i="12"/>
  <c r="Z2921" i="12"/>
  <c r="AA2921" i="12"/>
  <c r="Z3121" i="12"/>
  <c r="AA3121" i="12"/>
  <c r="AA3264" i="12"/>
  <c r="Z3264" i="12"/>
  <c r="AA2935" i="12"/>
  <c r="Z2935" i="12"/>
  <c r="AA3216" i="12"/>
  <c r="Z3216" i="12"/>
  <c r="Z3231" i="12"/>
  <c r="AA3231" i="12"/>
  <c r="AA3230" i="12"/>
  <c r="Z3230" i="12"/>
  <c r="Z3135" i="12"/>
  <c r="AA3135" i="12"/>
  <c r="AA3187" i="12"/>
  <c r="Z3187" i="12"/>
  <c r="Z3279" i="12"/>
  <c r="AA3279" i="12"/>
  <c r="AA3210" i="12"/>
  <c r="Z3210" i="12"/>
  <c r="AA3139" i="12"/>
  <c r="Z3139" i="12"/>
  <c r="AA3366" i="12"/>
  <c r="Z3366" i="12"/>
  <c r="Z3301" i="12"/>
  <c r="AA3301" i="12"/>
  <c r="AA3153" i="12"/>
  <c r="Z3153" i="12"/>
  <c r="Z3193" i="12"/>
  <c r="AA3193" i="12"/>
  <c r="AA3346" i="12"/>
  <c r="Z3346" i="12"/>
  <c r="Z3391" i="12"/>
  <c r="AA3391" i="12"/>
  <c r="Z3417" i="12"/>
  <c r="AA3417" i="12"/>
  <c r="Z3399" i="12"/>
  <c r="AA3399" i="12"/>
  <c r="Z3283" i="12"/>
  <c r="AA3283" i="12"/>
  <c r="Z3472" i="12"/>
  <c r="AA3472" i="12"/>
  <c r="Z3564" i="12"/>
  <c r="AA3564" i="12"/>
  <c r="Z3375" i="12"/>
  <c r="AA3375" i="12"/>
  <c r="Z3577" i="12"/>
  <c r="AA3577" i="12"/>
  <c r="Z3505" i="12"/>
  <c r="AA3505" i="12"/>
  <c r="AA3465" i="12"/>
  <c r="Z3465" i="12"/>
  <c r="Z3433" i="12"/>
  <c r="AA3433" i="12"/>
  <c r="Z3544" i="12"/>
  <c r="AA3544" i="12"/>
  <c r="AA3401" i="12"/>
  <c r="Z3401" i="12"/>
  <c r="AA3416" i="12"/>
  <c r="Z3416" i="12"/>
  <c r="Z3487" i="12"/>
  <c r="AA3487" i="12"/>
  <c r="Z3750" i="12"/>
  <c r="AA3750" i="12"/>
  <c r="Z3685" i="12"/>
  <c r="AA3685" i="12"/>
  <c r="Z3665" i="12"/>
  <c r="AA3665" i="12"/>
  <c r="Z3712" i="12"/>
  <c r="AA3712" i="12"/>
  <c r="Z3858" i="12"/>
  <c r="AA3858" i="12"/>
  <c r="AA3647" i="12"/>
  <c r="Z3647" i="12"/>
  <c r="AA3701" i="12"/>
  <c r="Z3701" i="12"/>
  <c r="AA3780" i="12"/>
  <c r="Z3780" i="12"/>
  <c r="AA3649" i="12"/>
  <c r="Z3649" i="12"/>
  <c r="AA3661" i="12"/>
  <c r="Z3661" i="12"/>
  <c r="Z3798" i="12"/>
  <c r="AA3798" i="12"/>
  <c r="AA3736" i="12"/>
  <c r="Z3736" i="12"/>
  <c r="AA3721" i="12"/>
  <c r="Z3721" i="12"/>
  <c r="Z3861" i="12"/>
  <c r="AA3861" i="12"/>
  <c r="AA3688" i="12"/>
  <c r="Z3688" i="12"/>
  <c r="Z3823" i="12"/>
  <c r="AA3823" i="12"/>
  <c r="Z3754" i="12"/>
  <c r="AA3754" i="12"/>
  <c r="AA3748" i="12"/>
  <c r="Z3748" i="12"/>
  <c r="AA3837" i="12"/>
  <c r="Z3837" i="12"/>
  <c r="Z3835" i="12"/>
  <c r="AA3835" i="12"/>
  <c r="AA3922" i="12"/>
  <c r="Z3922" i="12"/>
  <c r="AA221" i="12"/>
  <c r="Z221" i="12"/>
  <c r="AC335" i="12"/>
  <c r="AD335" i="12" s="1"/>
  <c r="AC570" i="12"/>
  <c r="AD570" i="12" s="1"/>
  <c r="AC573" i="12"/>
  <c r="AD573" i="12" s="1"/>
  <c r="AC322" i="12"/>
  <c r="AD322" i="12" s="1"/>
  <c r="AC429" i="12"/>
  <c r="AD429" i="12" s="1"/>
  <c r="AC330" i="12"/>
  <c r="AD330" i="12" s="1"/>
  <c r="AC758" i="12"/>
  <c r="AD758" i="12" s="1"/>
  <c r="AC1098" i="12"/>
  <c r="AD1098" i="12" s="1"/>
  <c r="AC854" i="12"/>
  <c r="AD854" i="12" s="1"/>
  <c r="AC1281" i="12"/>
  <c r="AD1281" i="12" s="1"/>
  <c r="AC1476" i="12"/>
  <c r="AD1476" i="12" s="1"/>
  <c r="AC1405" i="12"/>
  <c r="AD1405" i="12" s="1"/>
  <c r="AC1782" i="12"/>
  <c r="AD1782" i="12" s="1"/>
  <c r="AC1616" i="12"/>
  <c r="AD1616" i="12" s="1"/>
  <c r="AC1564" i="12"/>
  <c r="AD1564" i="12" s="1"/>
  <c r="AC1900" i="12"/>
  <c r="AD1900" i="12" s="1"/>
  <c r="AC1930" i="12"/>
  <c r="AD1930" i="12" s="1"/>
  <c r="AC2078" i="12"/>
  <c r="AD2078" i="12" s="1"/>
  <c r="AC2286" i="12"/>
  <c r="AD2286" i="12" s="1"/>
  <c r="AC2364" i="12"/>
  <c r="AD2364" i="12" s="1"/>
  <c r="AC2299" i="12"/>
  <c r="AD2299" i="12" s="1"/>
  <c r="AC2467" i="12"/>
  <c r="AD2467" i="12" s="1"/>
  <c r="AC2466" i="12"/>
  <c r="AD2466" i="12" s="1"/>
  <c r="AC2574" i="12"/>
  <c r="AD2574" i="12" s="1"/>
  <c r="AC3061" i="12"/>
  <c r="AD3061" i="12" s="1"/>
  <c r="AC2980" i="12"/>
  <c r="AD2980" i="12" s="1"/>
  <c r="AC3329" i="12"/>
  <c r="AD3329" i="12" s="1"/>
  <c r="AC3712" i="12"/>
  <c r="AD3712" i="12" s="1"/>
  <c r="AC3932" i="12"/>
  <c r="AD3932" i="12" s="1"/>
  <c r="Z344" i="12"/>
  <c r="AA344" i="12"/>
  <c r="AA224" i="12"/>
  <c r="Z224" i="12"/>
  <c r="Z206" i="12"/>
  <c r="AA206" i="12"/>
  <c r="AA334" i="12"/>
  <c r="Z334" i="12"/>
  <c r="S2066" i="12"/>
  <c r="T2066" i="12" s="1"/>
  <c r="AB2066" i="12" s="1"/>
  <c r="S2088" i="12"/>
  <c r="T2088" i="12" s="1"/>
  <c r="AB2088" i="12" s="1"/>
  <c r="S2142" i="12"/>
  <c r="T2142" i="12" s="1"/>
  <c r="AB2142" i="12" s="1"/>
  <c r="S2352" i="12"/>
  <c r="T2352" i="12" s="1"/>
  <c r="AB2352" i="12" s="1"/>
  <c r="S2146" i="12"/>
  <c r="T2146" i="12" s="1"/>
  <c r="AB2146" i="12" s="1"/>
  <c r="S2241" i="12"/>
  <c r="T2241" i="12" s="1"/>
  <c r="AB2241" i="12" s="1"/>
  <c r="S2203" i="12"/>
  <c r="T2203" i="12" s="1"/>
  <c r="AB2203" i="12" s="1"/>
  <c r="S2288" i="12"/>
  <c r="T2288" i="12" s="1"/>
  <c r="AB2288" i="12" s="1"/>
  <c r="S2186" i="12"/>
  <c r="T2186" i="12" s="1"/>
  <c r="AB2186" i="12" s="1"/>
  <c r="S2358" i="12"/>
  <c r="T2358" i="12" s="1"/>
  <c r="AB2358" i="12" s="1"/>
  <c r="S2394" i="12"/>
  <c r="T2394" i="12" s="1"/>
  <c r="AB2394" i="12" s="1"/>
  <c r="S2503" i="12"/>
  <c r="T2503" i="12" s="1"/>
  <c r="AB2503" i="12" s="1"/>
  <c r="S2505" i="12"/>
  <c r="T2505" i="12" s="1"/>
  <c r="AB2505" i="12" s="1"/>
  <c r="S2343" i="12"/>
  <c r="T2343" i="12" s="1"/>
  <c r="AB2343" i="12" s="1"/>
  <c r="S2374" i="12"/>
  <c r="T2374" i="12" s="1"/>
  <c r="AB2374" i="12" s="1"/>
  <c r="S2488" i="12"/>
  <c r="T2488" i="12" s="1"/>
  <c r="AB2488" i="12" s="1"/>
  <c r="S2429" i="12"/>
  <c r="T2429" i="12" s="1"/>
  <c r="AB2429" i="12" s="1"/>
  <c r="S2430" i="12"/>
  <c r="T2430" i="12" s="1"/>
  <c r="AB2430" i="12" s="1"/>
  <c r="S2452" i="12"/>
  <c r="T2452" i="12" s="1"/>
  <c r="AB2452" i="12" s="1"/>
  <c r="S2447" i="12"/>
  <c r="T2447" i="12" s="1"/>
  <c r="AB2447" i="12" s="1"/>
  <c r="S2442" i="12"/>
  <c r="T2442" i="12" s="1"/>
  <c r="AB2442" i="12" s="1"/>
  <c r="S2497" i="12"/>
  <c r="T2497" i="12" s="1"/>
  <c r="AB2497" i="12" s="1"/>
  <c r="S2636" i="12"/>
  <c r="T2636" i="12" s="1"/>
  <c r="AB2636" i="12" s="1"/>
  <c r="S2407" i="12"/>
  <c r="T2407" i="12" s="1"/>
  <c r="AB2407" i="12" s="1"/>
  <c r="S2367" i="12"/>
  <c r="T2367" i="12" s="1"/>
  <c r="AB2367" i="12" s="1"/>
  <c r="S2474" i="12"/>
  <c r="T2474" i="12" s="1"/>
  <c r="AB2474" i="12" s="1"/>
  <c r="S2475" i="12"/>
  <c r="T2475" i="12" s="1"/>
  <c r="AB2475" i="12" s="1"/>
  <c r="S2578" i="12"/>
  <c r="T2578" i="12" s="1"/>
  <c r="AB2578" i="12" s="1"/>
  <c r="S2559" i="12"/>
  <c r="T2559" i="12" s="1"/>
  <c r="AB2559" i="12" s="1"/>
  <c r="S2727" i="12"/>
  <c r="T2727" i="12" s="1"/>
  <c r="AB2727" i="12" s="1"/>
  <c r="S2590" i="12"/>
  <c r="T2590" i="12" s="1"/>
  <c r="AB2590" i="12" s="1"/>
  <c r="S2581" i="12"/>
  <c r="T2581" i="12" s="1"/>
  <c r="AB2581" i="12" s="1"/>
  <c r="S2724" i="12"/>
  <c r="T2724" i="12" s="1"/>
  <c r="AB2724" i="12" s="1"/>
  <c r="S2716" i="12"/>
  <c r="T2716" i="12" s="1"/>
  <c r="AB2716" i="12" s="1"/>
  <c r="S2704" i="12"/>
  <c r="T2704" i="12" s="1"/>
  <c r="AB2704" i="12" s="1"/>
  <c r="S2730" i="12"/>
  <c r="T2730" i="12" s="1"/>
  <c r="AB2730" i="12" s="1"/>
  <c r="S2728" i="12"/>
  <c r="T2728" i="12" s="1"/>
  <c r="AB2728" i="12" s="1"/>
  <c r="S2853" i="12"/>
  <c r="T2853" i="12" s="1"/>
  <c r="AB2853" i="12" s="1"/>
  <c r="S2776" i="12"/>
  <c r="T2776" i="12" s="1"/>
  <c r="AB2776" i="12" s="1"/>
  <c r="S2851" i="12"/>
  <c r="T2851" i="12" s="1"/>
  <c r="AB2851" i="12" s="1"/>
  <c r="S2745" i="12"/>
  <c r="T2745" i="12" s="1"/>
  <c r="AB2745" i="12" s="1"/>
  <c r="S2726" i="12"/>
  <c r="T2726" i="12" s="1"/>
  <c r="AB2726" i="12" s="1"/>
  <c r="S2789" i="12"/>
  <c r="T2789" i="12" s="1"/>
  <c r="AB2789" i="12" s="1"/>
  <c r="S2797" i="12"/>
  <c r="T2797" i="12" s="1"/>
  <c r="AB2797" i="12" s="1"/>
  <c r="S2921" i="12"/>
  <c r="T2921" i="12" s="1"/>
  <c r="AB2921" i="12" s="1"/>
  <c r="S2758" i="12"/>
  <c r="T2758" i="12" s="1"/>
  <c r="AB2758" i="12" s="1"/>
  <c r="S2769" i="12"/>
  <c r="T2769" i="12" s="1"/>
  <c r="AB2769" i="12" s="1"/>
  <c r="S2766" i="12"/>
  <c r="T2766" i="12" s="1"/>
  <c r="AB2766" i="12" s="1"/>
  <c r="S2954" i="12"/>
  <c r="T2954" i="12" s="1"/>
  <c r="AB2954" i="12" s="1"/>
  <c r="S2891" i="12"/>
  <c r="T2891" i="12" s="1"/>
  <c r="AB2891" i="12" s="1"/>
  <c r="S3039" i="12"/>
  <c r="T3039" i="12" s="1"/>
  <c r="AB3039" i="12" s="1"/>
  <c r="S2995" i="12"/>
  <c r="T2995" i="12" s="1"/>
  <c r="AB2995" i="12" s="1"/>
  <c r="S2916" i="12"/>
  <c r="T2916" i="12" s="1"/>
  <c r="AB2916" i="12" s="1"/>
  <c r="S2901" i="12"/>
  <c r="T2901" i="12" s="1"/>
  <c r="AB2901" i="12" s="1"/>
  <c r="S3160" i="12"/>
  <c r="T3160" i="12" s="1"/>
  <c r="AB3160" i="12" s="1"/>
  <c r="S2924" i="12"/>
  <c r="T2924" i="12" s="1"/>
  <c r="AB2924" i="12" s="1"/>
  <c r="S3148" i="12"/>
  <c r="T3148" i="12" s="1"/>
  <c r="AB3148" i="12" s="1"/>
  <c r="S3174" i="12"/>
  <c r="T3174" i="12" s="1"/>
  <c r="AB3174" i="12" s="1"/>
  <c r="S2931" i="12"/>
  <c r="T2931" i="12" s="1"/>
  <c r="AB2931" i="12" s="1"/>
  <c r="S3161" i="12"/>
  <c r="T3161" i="12" s="1"/>
  <c r="AB3161" i="12" s="1"/>
  <c r="S3249" i="12"/>
  <c r="T3249" i="12" s="1"/>
  <c r="AB3249" i="12" s="1"/>
  <c r="S3192" i="12"/>
  <c r="T3192" i="12" s="1"/>
  <c r="AB3192" i="12" s="1"/>
  <c r="S3116" i="12"/>
  <c r="T3116" i="12" s="1"/>
  <c r="AB3116" i="12" s="1"/>
  <c r="S3093" i="12"/>
  <c r="T3093" i="12" s="1"/>
  <c r="AB3093" i="12" s="1"/>
  <c r="S3283" i="12"/>
  <c r="T3283" i="12" s="1"/>
  <c r="AB3283" i="12" s="1"/>
  <c r="S3252" i="12"/>
  <c r="T3252" i="12" s="1"/>
  <c r="AB3252" i="12" s="1"/>
  <c r="S3172" i="12"/>
  <c r="T3172" i="12" s="1"/>
  <c r="AB3172" i="12" s="1"/>
  <c r="S3327" i="12"/>
  <c r="T3327" i="12" s="1"/>
  <c r="AB3327" i="12" s="1"/>
  <c r="S3138" i="12"/>
  <c r="T3138" i="12" s="1"/>
  <c r="AB3138" i="12" s="1"/>
  <c r="S3144" i="12"/>
  <c r="T3144" i="12" s="1"/>
  <c r="AB3144" i="12" s="1"/>
  <c r="S3278" i="12"/>
  <c r="T3278" i="12" s="1"/>
  <c r="AB3278" i="12" s="1"/>
  <c r="S3229" i="12"/>
  <c r="T3229" i="12" s="1"/>
  <c r="AB3229" i="12" s="1"/>
  <c r="S3333" i="12"/>
  <c r="T3333" i="12" s="1"/>
  <c r="AB3333" i="12" s="1"/>
  <c r="S3190" i="12"/>
  <c r="T3190" i="12" s="1"/>
  <c r="AB3190" i="12" s="1"/>
  <c r="S3319" i="12"/>
  <c r="T3319" i="12" s="1"/>
  <c r="AB3319" i="12" s="1"/>
  <c r="S3346" i="12"/>
  <c r="T3346" i="12" s="1"/>
  <c r="AB3346" i="12" s="1"/>
  <c r="S3136" i="12"/>
  <c r="T3136" i="12" s="1"/>
  <c r="AB3136" i="12" s="1"/>
  <c r="S3604" i="12"/>
  <c r="T3604" i="12" s="1"/>
  <c r="AB3604" i="12" s="1"/>
  <c r="S3575" i="12"/>
  <c r="T3575" i="12" s="1"/>
  <c r="AB3575" i="12" s="1"/>
  <c r="S3440" i="12"/>
  <c r="T3440" i="12" s="1"/>
  <c r="AB3440" i="12" s="1"/>
  <c r="S3473" i="12"/>
  <c r="T3473" i="12" s="1"/>
  <c r="AB3473" i="12" s="1"/>
  <c r="S3544" i="12"/>
  <c r="T3544" i="12" s="1"/>
  <c r="AB3544" i="12" s="1"/>
  <c r="S3462" i="12"/>
  <c r="T3462" i="12" s="1"/>
  <c r="AB3462" i="12" s="1"/>
  <c r="S3512" i="12"/>
  <c r="T3512" i="12" s="1"/>
  <c r="AB3512" i="12" s="1"/>
  <c r="S3571" i="12"/>
  <c r="T3571" i="12" s="1"/>
  <c r="AB3571" i="12" s="1"/>
  <c r="S3548" i="12"/>
  <c r="T3548" i="12" s="1"/>
  <c r="AB3548" i="12" s="1"/>
  <c r="S3406" i="12"/>
  <c r="T3406" i="12" s="1"/>
  <c r="AB3406" i="12" s="1"/>
  <c r="S3435" i="12"/>
  <c r="T3435" i="12" s="1"/>
  <c r="AB3435" i="12" s="1"/>
  <c r="S3510" i="12"/>
  <c r="T3510" i="12" s="1"/>
  <c r="AB3510" i="12" s="1"/>
  <c r="S3519" i="12"/>
  <c r="T3519" i="12" s="1"/>
  <c r="AB3519" i="12" s="1"/>
  <c r="S3549" i="12"/>
  <c r="T3549" i="12" s="1"/>
  <c r="AB3549" i="12" s="1"/>
  <c r="S3427" i="12"/>
  <c r="T3427" i="12" s="1"/>
  <c r="AB3427" i="12" s="1"/>
  <c r="S3370" i="12"/>
  <c r="T3370" i="12" s="1"/>
  <c r="AB3370" i="12" s="1"/>
  <c r="S3580" i="12"/>
  <c r="T3580" i="12" s="1"/>
  <c r="AB3580" i="12" s="1"/>
  <c r="S3835" i="12"/>
  <c r="T3835" i="12" s="1"/>
  <c r="AB3835" i="12" s="1"/>
  <c r="S3777" i="12"/>
  <c r="T3777" i="12" s="1"/>
  <c r="AB3777" i="12" s="1"/>
  <c r="S3768" i="12"/>
  <c r="T3768" i="12" s="1"/>
  <c r="AB3768" i="12" s="1"/>
  <c r="S3862" i="12"/>
  <c r="T3862" i="12" s="1"/>
  <c r="AB3862" i="12" s="1"/>
  <c r="S3750" i="12"/>
  <c r="T3750" i="12" s="1"/>
  <c r="AB3750" i="12" s="1"/>
  <c r="S3729" i="12"/>
  <c r="T3729" i="12" s="1"/>
  <c r="AB3729" i="12" s="1"/>
  <c r="S3824" i="12"/>
  <c r="T3824" i="12" s="1"/>
  <c r="AB3824" i="12" s="1"/>
  <c r="S3810" i="12"/>
  <c r="T3810" i="12" s="1"/>
  <c r="AB3810" i="12" s="1"/>
  <c r="S3686" i="12"/>
  <c r="T3686" i="12" s="1"/>
  <c r="AB3686" i="12" s="1"/>
  <c r="S3867" i="12"/>
  <c r="T3867" i="12" s="1"/>
  <c r="AB3867" i="12" s="1"/>
  <c r="S3818" i="12"/>
  <c r="T3818" i="12" s="1"/>
  <c r="AB3818" i="12" s="1"/>
  <c r="S3925" i="12"/>
  <c r="T3925" i="12" s="1"/>
  <c r="AB3925" i="12" s="1"/>
  <c r="S3735" i="12"/>
  <c r="T3735" i="12" s="1"/>
  <c r="AB3735" i="12" s="1"/>
  <c r="S3678" i="12"/>
  <c r="T3678" i="12" s="1"/>
  <c r="AB3678" i="12" s="1"/>
  <c r="S3766" i="12"/>
  <c r="T3766" i="12" s="1"/>
  <c r="AB3766" i="12" s="1"/>
  <c r="S3868" i="12"/>
  <c r="T3868" i="12" s="1"/>
  <c r="AB3868" i="12" s="1"/>
  <c r="S3928" i="12"/>
  <c r="T3928" i="12" s="1"/>
  <c r="AB3928" i="12" s="1"/>
  <c r="S3902" i="12"/>
  <c r="T3902" i="12" s="1"/>
  <c r="AB3902" i="12" s="1"/>
  <c r="Z186" i="12"/>
  <c r="AA186" i="12"/>
  <c r="Z265" i="12"/>
  <c r="AA265" i="12"/>
  <c r="AA336" i="12"/>
  <c r="Z336" i="12"/>
  <c r="AA303" i="12"/>
  <c r="Z303" i="12"/>
  <c r="AA328" i="12"/>
  <c r="Z328" i="12"/>
  <c r="AA273" i="12"/>
  <c r="Z273" i="12"/>
  <c r="Z392" i="12"/>
  <c r="AA392" i="12"/>
  <c r="Z477" i="12"/>
  <c r="AA477" i="12"/>
  <c r="AA369" i="12"/>
  <c r="Z369" i="12"/>
  <c r="AA197" i="12"/>
  <c r="Z197" i="12"/>
  <c r="AA618" i="12"/>
  <c r="Z618" i="12"/>
  <c r="Z615" i="12"/>
  <c r="AA615" i="12"/>
  <c r="Z326" i="12"/>
  <c r="AA326" i="12"/>
  <c r="Z404" i="12"/>
  <c r="AA404" i="12"/>
  <c r="AA568" i="12"/>
  <c r="Z568" i="12"/>
  <c r="Z516" i="12"/>
  <c r="AA516" i="12"/>
  <c r="AA584" i="12"/>
  <c r="Z584" i="12"/>
  <c r="AA504" i="12"/>
  <c r="Z504" i="12"/>
  <c r="Z644" i="12"/>
  <c r="AA644" i="12"/>
  <c r="AA696" i="12"/>
  <c r="Z696" i="12"/>
  <c r="Z305" i="12"/>
  <c r="AA305" i="12"/>
  <c r="Z609" i="12"/>
  <c r="AA609" i="12"/>
  <c r="Z660" i="12"/>
  <c r="AA660" i="12"/>
  <c r="Z786" i="12"/>
  <c r="AA786" i="12"/>
  <c r="Z345" i="12"/>
  <c r="AA345" i="12"/>
  <c r="AA533" i="12"/>
  <c r="Z533" i="12"/>
  <c r="Z621" i="12"/>
  <c r="AA621" i="12"/>
  <c r="AA525" i="12"/>
  <c r="Z525" i="12"/>
  <c r="AA750" i="12"/>
  <c r="Z750" i="12"/>
  <c r="Z555" i="12"/>
  <c r="AA555" i="12"/>
  <c r="Z870" i="12"/>
  <c r="AA870" i="12"/>
  <c r="Z737" i="12"/>
  <c r="AA737" i="12"/>
  <c r="Z894" i="12"/>
  <c r="AA894" i="12"/>
  <c r="AA659" i="12"/>
  <c r="Z659" i="12"/>
  <c r="Z713" i="12"/>
  <c r="AA713" i="12"/>
  <c r="AA866" i="12"/>
  <c r="Z866" i="12"/>
  <c r="AA823" i="12"/>
  <c r="Z823" i="12"/>
  <c r="Z616" i="12"/>
  <c r="AA616" i="12"/>
  <c r="Z893" i="12"/>
  <c r="AA893" i="12"/>
  <c r="AA937" i="12"/>
  <c r="Z937" i="12"/>
  <c r="Z792" i="12"/>
  <c r="AA792" i="12"/>
  <c r="AA901" i="12"/>
  <c r="Z901" i="12"/>
  <c r="Z948" i="12"/>
  <c r="AA948" i="12"/>
  <c r="Z990" i="12"/>
  <c r="AA990" i="12"/>
  <c r="Z978" i="12"/>
  <c r="AA978" i="12"/>
  <c r="Z919" i="12"/>
  <c r="AA919" i="12"/>
  <c r="Z1148" i="12"/>
  <c r="AA1148" i="12"/>
  <c r="AA868" i="12"/>
  <c r="Z868" i="12"/>
  <c r="AA702" i="12"/>
  <c r="Z702" i="12"/>
  <c r="Z923" i="12"/>
  <c r="AA923" i="12"/>
  <c r="Z1240" i="12"/>
  <c r="AA1240" i="12"/>
  <c r="AA1077" i="12"/>
  <c r="Z1077" i="12"/>
  <c r="Z1302" i="12"/>
  <c r="AA1302" i="12"/>
  <c r="Z1027" i="12"/>
  <c r="AA1027" i="12"/>
  <c r="AA1014" i="12"/>
  <c r="Z1014" i="12"/>
  <c r="Z1315" i="12"/>
  <c r="AA1315" i="12"/>
  <c r="Z1178" i="12"/>
  <c r="AA1178" i="12"/>
  <c r="AA1131" i="12"/>
  <c r="Z1131" i="12"/>
  <c r="Z1180" i="12"/>
  <c r="AA1180" i="12"/>
  <c r="AA1234" i="12"/>
  <c r="Z1234" i="12"/>
  <c r="Z1162" i="12"/>
  <c r="AA1162" i="12"/>
  <c r="Z1197" i="12"/>
  <c r="AA1197" i="12"/>
  <c r="AA1025" i="12"/>
  <c r="Z1025" i="12"/>
  <c r="AA1176" i="12"/>
  <c r="Z1176" i="12"/>
  <c r="Z1243" i="12"/>
  <c r="AA1243" i="12"/>
  <c r="AA1580" i="12"/>
  <c r="Z1580" i="12"/>
  <c r="Z1399" i="12"/>
  <c r="AA1399" i="12"/>
  <c r="Z1248" i="12"/>
  <c r="AA1248" i="12"/>
  <c r="AA1314" i="12"/>
  <c r="Z1314" i="12"/>
  <c r="AA1318" i="12"/>
  <c r="Z1318" i="12"/>
  <c r="AA1330" i="12"/>
  <c r="Z1330" i="12"/>
  <c r="AA1283" i="12"/>
  <c r="Z1283" i="12"/>
  <c r="AA1237" i="12"/>
  <c r="Z1237" i="12"/>
  <c r="Z1250" i="12"/>
  <c r="AA1250" i="12"/>
  <c r="Z1291" i="12"/>
  <c r="AA1291" i="12"/>
  <c r="AA1393" i="12"/>
  <c r="Z1393" i="12"/>
  <c r="Z1352" i="12"/>
  <c r="AA1352" i="12"/>
  <c r="AA1558" i="12"/>
  <c r="Z1558" i="12"/>
  <c r="Z1573" i="12"/>
  <c r="AA1573" i="12"/>
  <c r="AA1537" i="12"/>
  <c r="Z1537" i="12"/>
  <c r="Z1486" i="12"/>
  <c r="AA1486" i="12"/>
  <c r="AA1496" i="12"/>
  <c r="Z1496" i="12"/>
  <c r="AA1577" i="12"/>
  <c r="Z1577" i="12"/>
  <c r="Z1493" i="12"/>
  <c r="AA1493" i="12"/>
  <c r="Z1518" i="12"/>
  <c r="AA1518" i="12"/>
  <c r="AA1664" i="12"/>
  <c r="Z1664" i="12"/>
  <c r="AA1713" i="12"/>
  <c r="Z1713" i="12"/>
  <c r="Z1598" i="12"/>
  <c r="AA1598" i="12"/>
  <c r="AA1536" i="12"/>
  <c r="Z1536" i="12"/>
  <c r="Z1682" i="12"/>
  <c r="AA1682" i="12"/>
  <c r="AA1627" i="12"/>
  <c r="Z1627" i="12"/>
  <c r="Z1643" i="12"/>
  <c r="AA1643" i="12"/>
  <c r="Z1820" i="12"/>
  <c r="AA1820" i="12"/>
  <c r="AA1629" i="12"/>
  <c r="Z1629" i="12"/>
  <c r="Z1657" i="12"/>
  <c r="AA1657" i="12"/>
  <c r="Z1706" i="12"/>
  <c r="AA1706" i="12"/>
  <c r="AA1702" i="12"/>
  <c r="Z1702" i="12"/>
  <c r="Z1624" i="12"/>
  <c r="AA1624" i="12"/>
  <c r="Z1905" i="12"/>
  <c r="AA1905" i="12"/>
  <c r="AA1879" i="12"/>
  <c r="Z1879" i="12"/>
  <c r="Z1630" i="12"/>
  <c r="AA1630" i="12"/>
  <c r="Z1849" i="12"/>
  <c r="AA1849" i="12"/>
  <c r="AA1746" i="12"/>
  <c r="Z1746" i="12"/>
  <c r="Z1983" i="12"/>
  <c r="AA1983" i="12"/>
  <c r="Z1995" i="12"/>
  <c r="AA1995" i="12"/>
  <c r="Z2019" i="12"/>
  <c r="AA2019" i="12"/>
  <c r="Z2087" i="12"/>
  <c r="AA2087" i="12"/>
  <c r="Z2008" i="12"/>
  <c r="AA2008" i="12"/>
  <c r="AA1870" i="12"/>
  <c r="Z1870" i="12"/>
  <c r="Z2037" i="12"/>
  <c r="AA2037" i="12"/>
  <c r="AA1990" i="12"/>
  <c r="Z1990" i="12"/>
  <c r="Z1891" i="12"/>
  <c r="AA1891" i="12"/>
  <c r="AA1993" i="12"/>
  <c r="Z1993" i="12"/>
  <c r="Z1853" i="12"/>
  <c r="AA1853" i="12"/>
  <c r="AA2096" i="12"/>
  <c r="Z2096" i="12"/>
  <c r="AA2015" i="12"/>
  <c r="Z2015" i="12"/>
  <c r="AA2101" i="12"/>
  <c r="Z2101" i="12"/>
  <c r="AA2079" i="12"/>
  <c r="Z2079" i="12"/>
  <c r="Z2097" i="12"/>
  <c r="AA2097" i="12"/>
  <c r="AA2104" i="12"/>
  <c r="Z2104" i="12"/>
  <c r="Z2057" i="12"/>
  <c r="AA2057" i="12"/>
  <c r="Z2117" i="12"/>
  <c r="AA2117" i="12"/>
  <c r="AA2289" i="12"/>
  <c r="Z2289" i="12"/>
  <c r="Z2221" i="12"/>
  <c r="AA2221" i="12"/>
  <c r="AA2206" i="12"/>
  <c r="Z2206" i="12"/>
  <c r="AA2086" i="12"/>
  <c r="Z2086" i="12"/>
  <c r="Z2258" i="12"/>
  <c r="AA2258" i="12"/>
  <c r="AA2251" i="12"/>
  <c r="Z2251" i="12"/>
  <c r="AA2472" i="12"/>
  <c r="Z2472" i="12"/>
  <c r="AA2397" i="12"/>
  <c r="Z2397" i="12"/>
  <c r="AA2331" i="12"/>
  <c r="Z2331" i="12"/>
  <c r="AA2366" i="12"/>
  <c r="Z2366" i="12"/>
  <c r="AA2514" i="12"/>
  <c r="Z2514" i="12"/>
  <c r="AA2365" i="12"/>
  <c r="Z2365" i="12"/>
  <c r="AA2293" i="12"/>
  <c r="Z2293" i="12"/>
  <c r="AA2490" i="12"/>
  <c r="Z2490" i="12"/>
  <c r="AA2423" i="12"/>
  <c r="Z2423" i="12"/>
  <c r="AA2509" i="12"/>
  <c r="Z2509" i="12"/>
  <c r="Z2315" i="12"/>
  <c r="AA2315" i="12"/>
  <c r="AA2431" i="12"/>
  <c r="Z2431" i="12"/>
  <c r="Z2522" i="12"/>
  <c r="AA2522" i="12"/>
  <c r="AA2474" i="12"/>
  <c r="Z2474" i="12"/>
  <c r="Z2440" i="12"/>
  <c r="AA2440" i="12"/>
  <c r="AA2506" i="12"/>
  <c r="Z2506" i="12"/>
  <c r="Z2450" i="12"/>
  <c r="AA2450" i="12"/>
  <c r="AA2637" i="12"/>
  <c r="Z2637" i="12"/>
  <c r="AA2596" i="12"/>
  <c r="Z2596" i="12"/>
  <c r="AA2635" i="12"/>
  <c r="Z2635" i="12"/>
  <c r="Z2562" i="12"/>
  <c r="AA2562" i="12"/>
  <c r="Z2541" i="12"/>
  <c r="AA2541" i="12"/>
  <c r="AA2736" i="12"/>
  <c r="Z2736" i="12"/>
  <c r="AA2689" i="12"/>
  <c r="Z2689" i="12"/>
  <c r="AA2681" i="12"/>
  <c r="Z2681" i="12"/>
  <c r="AA2648" i="12"/>
  <c r="Z2648" i="12"/>
  <c r="Z2704" i="12"/>
  <c r="AA2704" i="12"/>
  <c r="AA2741" i="12"/>
  <c r="Z2741" i="12"/>
  <c r="Z2696" i="12"/>
  <c r="AA2696" i="12"/>
  <c r="Z2803" i="12"/>
  <c r="AA2803" i="12"/>
  <c r="Z2783" i="12"/>
  <c r="AA2783" i="12"/>
  <c r="AA2739" i="12"/>
  <c r="Z2739" i="12"/>
  <c r="AA2733" i="12"/>
  <c r="Z2733" i="12"/>
  <c r="Z2871" i="12"/>
  <c r="AA2871" i="12"/>
  <c r="Z2867" i="12"/>
  <c r="AA2867" i="12"/>
  <c r="AA3026" i="12"/>
  <c r="Z3026" i="12"/>
  <c r="Z2953" i="12"/>
  <c r="AA2953" i="12"/>
  <c r="AA2883" i="12"/>
  <c r="Z2883" i="12"/>
  <c r="AA3165" i="12"/>
  <c r="Z3165" i="12"/>
  <c r="AA2985" i="12"/>
  <c r="Z2985" i="12"/>
  <c r="Z3043" i="12"/>
  <c r="AA3043" i="12"/>
  <c r="Z2972" i="12"/>
  <c r="AA2972" i="12"/>
  <c r="Z3009" i="12"/>
  <c r="AA3009" i="12"/>
  <c r="AA3028" i="12"/>
  <c r="Z3028" i="12"/>
  <c r="AA3070" i="12"/>
  <c r="Z3070" i="12"/>
  <c r="Z2933" i="12"/>
  <c r="AA2933" i="12"/>
  <c r="Z2927" i="12"/>
  <c r="AA2927" i="12"/>
  <c r="Z2962" i="12"/>
  <c r="AA2962" i="12"/>
  <c r="AA2888" i="12"/>
  <c r="Z2888" i="12"/>
  <c r="AA2964" i="12"/>
  <c r="Z2964" i="12"/>
  <c r="Z2892" i="12"/>
  <c r="AA2892" i="12"/>
  <c r="AA2922" i="12"/>
  <c r="Z2922" i="12"/>
  <c r="Z3359" i="12"/>
  <c r="AA3359" i="12"/>
  <c r="Z3098" i="12"/>
  <c r="AA3098" i="12"/>
  <c r="AA3194" i="12"/>
  <c r="Z3194" i="12"/>
  <c r="Z3203" i="12"/>
  <c r="AA3203" i="12"/>
  <c r="AA3407" i="12"/>
  <c r="Z3407" i="12"/>
  <c r="AA3178" i="12"/>
  <c r="Z3178" i="12"/>
  <c r="AA3240" i="12"/>
  <c r="Z3240" i="12"/>
  <c r="AA3324" i="12"/>
  <c r="Z3324" i="12"/>
  <c r="Z3232" i="12"/>
  <c r="AA3232" i="12"/>
  <c r="AA3260" i="12"/>
  <c r="Z3260" i="12"/>
  <c r="Z3315" i="12"/>
  <c r="AA3315" i="12"/>
  <c r="AA3328" i="12"/>
  <c r="Z3328" i="12"/>
  <c r="AA3245" i="12"/>
  <c r="Z3245" i="12"/>
  <c r="Z3330" i="12"/>
  <c r="AA3330" i="12"/>
  <c r="AA3341" i="12"/>
  <c r="Z3341" i="12"/>
  <c r="AA3484" i="12"/>
  <c r="Z3484" i="12"/>
  <c r="AA3410" i="12"/>
  <c r="Z3410" i="12"/>
  <c r="AA3452" i="12"/>
  <c r="Z3452" i="12"/>
  <c r="AA3385" i="12"/>
  <c r="Z3385" i="12"/>
  <c r="AA3486" i="12"/>
  <c r="Z3486" i="12"/>
  <c r="AA3538" i="12"/>
  <c r="Z3538" i="12"/>
  <c r="Z3461" i="12"/>
  <c r="AA3461" i="12"/>
  <c r="Z3436" i="12"/>
  <c r="AA3436" i="12"/>
  <c r="Z3460" i="12"/>
  <c r="AA3460" i="12"/>
  <c r="AA3565" i="12"/>
  <c r="Z3565" i="12"/>
  <c r="AA3443" i="12"/>
  <c r="Z3443" i="12"/>
  <c r="Z3604" i="12"/>
  <c r="AA3604" i="12"/>
  <c r="Z3475" i="12"/>
  <c r="AA3475" i="12"/>
  <c r="Z3534" i="12"/>
  <c r="AA3534" i="12"/>
  <c r="Z3546" i="12"/>
  <c r="AA3546" i="12"/>
  <c r="Z3455" i="12"/>
  <c r="AA3455" i="12"/>
  <c r="Z3715" i="12"/>
  <c r="AA3715" i="12"/>
  <c r="AA3660" i="12"/>
  <c r="Z3660" i="12"/>
  <c r="AA3689" i="12"/>
  <c r="Z3689" i="12"/>
  <c r="Z3697" i="12"/>
  <c r="AA3697" i="12"/>
  <c r="AA3851" i="12"/>
  <c r="Z3851" i="12"/>
  <c r="Z3817" i="12"/>
  <c r="AA3817" i="12"/>
  <c r="Z3844" i="12"/>
  <c r="AA3844" i="12"/>
  <c r="AA3628" i="12"/>
  <c r="Z3628" i="12"/>
  <c r="Z3805" i="12"/>
  <c r="AA3805" i="12"/>
  <c r="Z3808" i="12"/>
  <c r="AA3808" i="12"/>
  <c r="AA3770" i="12"/>
  <c r="Z3770" i="12"/>
  <c r="Z3807" i="12"/>
  <c r="AA3807" i="12"/>
  <c r="Z3850" i="12"/>
  <c r="AA3850" i="12"/>
  <c r="AA3787" i="12"/>
  <c r="Z3787" i="12"/>
  <c r="AA3919" i="12"/>
  <c r="Z3919" i="12"/>
  <c r="AA3606" i="12"/>
  <c r="Z3606" i="12"/>
  <c r="Z3769" i="12"/>
  <c r="AA3769" i="12"/>
  <c r="Z3867" i="12"/>
  <c r="AA3867" i="12"/>
  <c r="Z3880" i="12"/>
  <c r="AA3880" i="12"/>
  <c r="AA3897" i="12"/>
  <c r="Z3897" i="12"/>
  <c r="AC170" i="12"/>
  <c r="AD170" i="12" s="1"/>
  <c r="AA264" i="12"/>
  <c r="Z264" i="12"/>
  <c r="AC455" i="12"/>
  <c r="AD455" i="12" s="1"/>
  <c r="AC676" i="12"/>
  <c r="AD676" i="12" s="1"/>
  <c r="AC852" i="12"/>
  <c r="AD852" i="12" s="1"/>
  <c r="AC781" i="12"/>
  <c r="AD781" i="12" s="1"/>
  <c r="AC927" i="12"/>
  <c r="AD927" i="12" s="1"/>
  <c r="AC989" i="12"/>
  <c r="AD989" i="12" s="1"/>
  <c r="AC705" i="12"/>
  <c r="AD705" i="12" s="1"/>
  <c r="AC753" i="12"/>
  <c r="AD753" i="12" s="1"/>
  <c r="AC905" i="12"/>
  <c r="AD905" i="12" s="1"/>
  <c r="AC1364" i="12"/>
  <c r="AD1364" i="12" s="1"/>
  <c r="AC1415" i="12"/>
  <c r="AD1415" i="12" s="1"/>
  <c r="AC1426" i="12"/>
  <c r="AD1426" i="12" s="1"/>
  <c r="AC1784" i="12"/>
  <c r="AD1784" i="12" s="1"/>
  <c r="AC1706" i="12"/>
  <c r="AD1706" i="12" s="1"/>
  <c r="AC1931" i="12"/>
  <c r="AD1931" i="12" s="1"/>
  <c r="AC2027" i="12"/>
  <c r="AD2027" i="12" s="1"/>
  <c r="AC2091" i="12"/>
  <c r="AD2091" i="12" s="1"/>
  <c r="AC2079" i="12"/>
  <c r="AD2079" i="12" s="1"/>
  <c r="AC2086" i="12"/>
  <c r="AD2086" i="12" s="1"/>
  <c r="AC2322" i="12"/>
  <c r="AD2322" i="12" s="1"/>
  <c r="AC2338" i="12"/>
  <c r="AD2338" i="12" s="1"/>
  <c r="AC2991" i="12"/>
  <c r="AD2991" i="12" s="1"/>
  <c r="AC3094" i="12"/>
  <c r="AD3094" i="12" s="1"/>
  <c r="AC3069" i="12"/>
  <c r="AD3069" i="12" s="1"/>
  <c r="AC3251" i="12"/>
  <c r="AD3251" i="12" s="1"/>
  <c r="AA270" i="12"/>
  <c r="Z270" i="12"/>
  <c r="AA340" i="12"/>
  <c r="Z340" i="12"/>
  <c r="AA211" i="12"/>
  <c r="Z211" i="12"/>
  <c r="AA136" i="12"/>
  <c r="Z136" i="12"/>
  <c r="Z451" i="12"/>
  <c r="AA451" i="12"/>
  <c r="Z213" i="12"/>
  <c r="AA213" i="12"/>
  <c r="AC325" i="12"/>
  <c r="AD325" i="12" s="1"/>
  <c r="Z307" i="12"/>
  <c r="AA307" i="12"/>
  <c r="AC149" i="12"/>
  <c r="AD149" i="12" s="1"/>
  <c r="S3221" i="12"/>
  <c r="T3221" i="12" s="1"/>
  <c r="AB3221" i="12" s="1"/>
  <c r="S3411" i="12"/>
  <c r="T3411" i="12" s="1"/>
  <c r="AB3411" i="12" s="1"/>
  <c r="S3167" i="12"/>
  <c r="T3167" i="12" s="1"/>
  <c r="AB3167" i="12" s="1"/>
  <c r="S3222" i="12"/>
  <c r="T3222" i="12" s="1"/>
  <c r="AB3222" i="12" s="1"/>
  <c r="S3158" i="12"/>
  <c r="T3158" i="12" s="1"/>
  <c r="AB3158" i="12" s="1"/>
  <c r="S3414" i="12"/>
  <c r="T3414" i="12" s="1"/>
  <c r="AB3414" i="12" s="1"/>
  <c r="S3529" i="12"/>
  <c r="T3529" i="12" s="1"/>
  <c r="AB3529" i="12" s="1"/>
  <c r="S3528" i="12"/>
  <c r="T3528" i="12" s="1"/>
  <c r="AB3528" i="12" s="1"/>
  <c r="S3515" i="12"/>
  <c r="T3515" i="12" s="1"/>
  <c r="AB3515" i="12" s="1"/>
  <c r="S3443" i="12"/>
  <c r="T3443" i="12" s="1"/>
  <c r="AB3443" i="12" s="1"/>
  <c r="S3639" i="12"/>
  <c r="T3639" i="12" s="1"/>
  <c r="AB3639" i="12" s="1"/>
  <c r="S3603" i="12"/>
  <c r="T3603" i="12" s="1"/>
  <c r="AB3603" i="12" s="1"/>
  <c r="S3448" i="12"/>
  <c r="T3448" i="12" s="1"/>
  <c r="AB3448" i="12" s="1"/>
  <c r="S3505" i="12"/>
  <c r="T3505" i="12" s="1"/>
  <c r="AB3505" i="12" s="1"/>
  <c r="S3611" i="12"/>
  <c r="T3611" i="12" s="1"/>
  <c r="AB3611" i="12" s="1"/>
  <c r="S3557" i="12"/>
  <c r="T3557" i="12" s="1"/>
  <c r="AB3557" i="12" s="1"/>
  <c r="S3451" i="12"/>
  <c r="T3451" i="12" s="1"/>
  <c r="AB3451" i="12" s="1"/>
  <c r="S3592" i="12"/>
  <c r="T3592" i="12" s="1"/>
  <c r="AB3592" i="12" s="1"/>
  <c r="S3397" i="12"/>
  <c r="T3397" i="12" s="1"/>
  <c r="AB3397" i="12" s="1"/>
  <c r="S3369" i="12"/>
  <c r="T3369" i="12" s="1"/>
  <c r="AB3369" i="12" s="1"/>
  <c r="S3533" i="12"/>
  <c r="T3533" i="12" s="1"/>
  <c r="AB3533" i="12" s="1"/>
  <c r="S3585" i="12"/>
  <c r="T3585" i="12" s="1"/>
  <c r="AB3585" i="12" s="1"/>
  <c r="S3714" i="12"/>
  <c r="T3714" i="12" s="1"/>
  <c r="AB3714" i="12" s="1"/>
  <c r="S3773" i="12"/>
  <c r="T3773" i="12" s="1"/>
  <c r="AB3773" i="12" s="1"/>
  <c r="S3700" i="12"/>
  <c r="T3700" i="12" s="1"/>
  <c r="AB3700" i="12" s="1"/>
  <c r="S3861" i="12"/>
  <c r="T3861" i="12" s="1"/>
  <c r="AB3861" i="12" s="1"/>
  <c r="S3812" i="12"/>
  <c r="T3812" i="12" s="1"/>
  <c r="AB3812" i="12" s="1"/>
  <c r="S3806" i="12"/>
  <c r="T3806" i="12" s="1"/>
  <c r="AB3806" i="12" s="1"/>
  <c r="S3692" i="12"/>
  <c r="T3692" i="12" s="1"/>
  <c r="AB3692" i="12" s="1"/>
  <c r="S3847" i="12"/>
  <c r="T3847" i="12" s="1"/>
  <c r="AB3847" i="12" s="1"/>
  <c r="S3672" i="12"/>
  <c r="T3672" i="12" s="1"/>
  <c r="AB3672" i="12" s="1"/>
  <c r="S3856" i="12"/>
  <c r="T3856" i="12" s="1"/>
  <c r="AB3856" i="12" s="1"/>
  <c r="S3783" i="12"/>
  <c r="T3783" i="12" s="1"/>
  <c r="AB3783" i="12" s="1"/>
  <c r="S3885" i="12"/>
  <c r="T3885" i="12" s="1"/>
  <c r="AB3885" i="12" s="1"/>
  <c r="S3823" i="12"/>
  <c r="T3823" i="12" s="1"/>
  <c r="AB3823" i="12" s="1"/>
  <c r="S3677" i="12"/>
  <c r="T3677" i="12" s="1"/>
  <c r="AB3677" i="12" s="1"/>
  <c r="S3778" i="12"/>
  <c r="T3778" i="12" s="1"/>
  <c r="AB3778" i="12" s="1"/>
  <c r="S3901" i="12"/>
  <c r="T3901" i="12" s="1"/>
  <c r="AB3901" i="12" s="1"/>
  <c r="S3897" i="12"/>
  <c r="T3897" i="12" s="1"/>
  <c r="AB3897" i="12" s="1"/>
  <c r="S3909" i="12"/>
  <c r="T3909" i="12" s="1"/>
  <c r="AB3909" i="12" s="1"/>
  <c r="Z1098" i="12"/>
  <c r="AA1098" i="12"/>
  <c r="Z1236" i="12"/>
  <c r="AA1236" i="12"/>
  <c r="Z1071" i="12"/>
  <c r="AA1071" i="12"/>
  <c r="AA1366" i="12"/>
  <c r="Z1366" i="12"/>
  <c r="AA1338" i="12"/>
  <c r="Z1338" i="12"/>
  <c r="Z1113" i="12"/>
  <c r="AA1113" i="12"/>
  <c r="Z1288" i="12"/>
  <c r="AA1288" i="12"/>
  <c r="AA1146" i="12"/>
  <c r="Z1146" i="12"/>
  <c r="Z1224" i="12"/>
  <c r="AA1224" i="12"/>
  <c r="AA1343" i="12"/>
  <c r="Z1343" i="12"/>
  <c r="Z1329" i="12"/>
  <c r="AA1329" i="12"/>
  <c r="AA1205" i="12"/>
  <c r="Z1205" i="12"/>
  <c r="AA1087" i="12"/>
  <c r="Z1087" i="12"/>
  <c r="AA1306" i="12"/>
  <c r="Z1306" i="12"/>
  <c r="Z1499" i="12"/>
  <c r="AA1499" i="12"/>
  <c r="AA1505" i="12"/>
  <c r="Z1505" i="12"/>
  <c r="AA1468" i="12"/>
  <c r="Z1468" i="12"/>
  <c r="Z1435" i="12"/>
  <c r="AA1435" i="12"/>
  <c r="Z1405" i="12"/>
  <c r="AA1405" i="12"/>
  <c r="Z1192" i="12"/>
  <c r="AA1192" i="12"/>
  <c r="AA1289" i="12"/>
  <c r="Z1289" i="12"/>
  <c r="Z1320" i="12"/>
  <c r="AA1320" i="12"/>
  <c r="AA1479" i="12"/>
  <c r="Z1479" i="12"/>
  <c r="Z1383" i="12"/>
  <c r="AA1383" i="12"/>
  <c r="AA1300" i="12"/>
  <c r="Z1300" i="12"/>
  <c r="Z1417" i="12"/>
  <c r="AA1417" i="12"/>
  <c r="AA1465" i="12"/>
  <c r="Z1465" i="12"/>
  <c r="AA1539" i="12"/>
  <c r="Z1539" i="12"/>
  <c r="Z1524" i="12"/>
  <c r="AA1524" i="12"/>
  <c r="Z1567" i="12"/>
  <c r="AA1567" i="12"/>
  <c r="AA1650" i="12"/>
  <c r="Z1650" i="12"/>
  <c r="Z1500" i="12"/>
  <c r="AA1500" i="12"/>
  <c r="Z1574" i="12"/>
  <c r="AA1574" i="12"/>
  <c r="AA1563" i="12"/>
  <c r="Z1563" i="12"/>
  <c r="AA1517" i="12"/>
  <c r="Z1517" i="12"/>
  <c r="Z1492" i="12"/>
  <c r="AA1492" i="12"/>
  <c r="AA1597" i="12"/>
  <c r="Z1597" i="12"/>
  <c r="AA1557" i="12"/>
  <c r="Z1557" i="12"/>
  <c r="Z1561" i="12"/>
  <c r="AA1561" i="12"/>
  <c r="Z1783" i="12"/>
  <c r="AA1783" i="12"/>
  <c r="AA1638" i="12"/>
  <c r="Z1638" i="12"/>
  <c r="Z1605" i="12"/>
  <c r="AA1605" i="12"/>
  <c r="Z1728" i="12"/>
  <c r="AA1728" i="12"/>
  <c r="Z1639" i="12"/>
  <c r="AA1639" i="12"/>
  <c r="AA1661" i="12"/>
  <c r="Z1661" i="12"/>
  <c r="AA1709" i="12"/>
  <c r="Z1709" i="12"/>
  <c r="AA1666" i="12"/>
  <c r="Z1666" i="12"/>
  <c r="AA1834" i="12"/>
  <c r="Z1834" i="12"/>
  <c r="AA1867" i="12"/>
  <c r="Z1867" i="12"/>
  <c r="Z1841" i="12"/>
  <c r="AA1841" i="12"/>
  <c r="Z1743" i="12"/>
  <c r="AA1743" i="12"/>
  <c r="AA1973" i="12"/>
  <c r="Z1973" i="12"/>
  <c r="Z1980" i="12"/>
  <c r="AA1980" i="12"/>
  <c r="Z2016" i="12"/>
  <c r="AA2016" i="12"/>
  <c r="AA2045" i="12"/>
  <c r="Z2045" i="12"/>
  <c r="Z2065" i="12"/>
  <c r="AA2065" i="12"/>
  <c r="Z1829" i="12"/>
  <c r="AA1829" i="12"/>
  <c r="Z2017" i="12"/>
  <c r="AA2017" i="12"/>
  <c r="AA2024" i="12"/>
  <c r="Z2024" i="12"/>
  <c r="Z1926" i="12"/>
  <c r="AA1926" i="12"/>
  <c r="Z1888" i="12"/>
  <c r="AA1888" i="12"/>
  <c r="Z1916" i="12"/>
  <c r="AA1916" i="12"/>
  <c r="AA1927" i="12"/>
  <c r="Z1927" i="12"/>
  <c r="Z2160" i="12"/>
  <c r="AA2160" i="12"/>
  <c r="Z2076" i="12"/>
  <c r="AA2076" i="12"/>
  <c r="Z2234" i="12"/>
  <c r="AA2234" i="12"/>
  <c r="Z2138" i="12"/>
  <c r="AA2138" i="12"/>
  <c r="Z2029" i="12"/>
  <c r="AA2029" i="12"/>
  <c r="AA2035" i="12"/>
  <c r="Z2035" i="12"/>
  <c r="AA2225" i="12"/>
  <c r="Z2225" i="12"/>
  <c r="AA2103" i="12"/>
  <c r="Z2103" i="12"/>
  <c r="Z2388" i="12"/>
  <c r="AA2388" i="12"/>
  <c r="Z2267" i="12"/>
  <c r="AA2267" i="12"/>
  <c r="Z2236" i="12"/>
  <c r="AA2236" i="12"/>
  <c r="AA2157" i="12"/>
  <c r="Z2157" i="12"/>
  <c r="AA2285" i="12"/>
  <c r="Z2285" i="12"/>
  <c r="Z2183" i="12"/>
  <c r="AA2183" i="12"/>
  <c r="Z2414" i="12"/>
  <c r="AA2414" i="12"/>
  <c r="AA2396" i="12"/>
  <c r="Z2396" i="12"/>
  <c r="AA2377" i="12"/>
  <c r="Z2377" i="12"/>
  <c r="Z2387" i="12"/>
  <c r="AA2387" i="12"/>
  <c r="AA2296" i="12"/>
  <c r="Z2296" i="12"/>
  <c r="AA2193" i="12"/>
  <c r="Z2193" i="12"/>
  <c r="Z2248" i="12"/>
  <c r="AA2248" i="12"/>
  <c r="AA2435" i="12"/>
  <c r="Z2435" i="12"/>
  <c r="AA2482" i="12"/>
  <c r="Z2482" i="12"/>
  <c r="Z2491" i="12"/>
  <c r="AA2491" i="12"/>
  <c r="Z2300" i="12"/>
  <c r="AA2300" i="12"/>
  <c r="Z2416" i="12"/>
  <c r="AA2416" i="12"/>
  <c r="AA2533" i="12"/>
  <c r="Z2533" i="12"/>
  <c r="Z2439" i="12"/>
  <c r="AA2439" i="12"/>
  <c r="Z2461" i="12"/>
  <c r="AA2461" i="12"/>
  <c r="Z2505" i="12"/>
  <c r="AA2505" i="12"/>
  <c r="AA2573" i="12"/>
  <c r="Z2573" i="12"/>
  <c r="Z2553" i="12"/>
  <c r="AA2553" i="12"/>
  <c r="AA2638" i="12"/>
  <c r="Z2638" i="12"/>
  <c r="AA2545" i="12"/>
  <c r="Z2545" i="12"/>
  <c r="AA2584" i="12"/>
  <c r="Z2584" i="12"/>
  <c r="Z2705" i="12"/>
  <c r="AA2705" i="12"/>
  <c r="Z2629" i="12"/>
  <c r="AA2629" i="12"/>
  <c r="Z2724" i="12"/>
  <c r="AA2724" i="12"/>
  <c r="AA2732" i="12"/>
  <c r="Z2732" i="12"/>
  <c r="AA2752" i="12"/>
  <c r="Z2752" i="12"/>
  <c r="Z2686" i="12"/>
  <c r="AA2686" i="12"/>
  <c r="Z2694" i="12"/>
  <c r="AA2694" i="12"/>
  <c r="AA2730" i="12"/>
  <c r="Z2730" i="12"/>
  <c r="AA2798" i="12"/>
  <c r="Z2798" i="12"/>
  <c r="Z2840" i="12"/>
  <c r="AA2840" i="12"/>
  <c r="Z2595" i="12"/>
  <c r="AA2595" i="12"/>
  <c r="AA2664" i="12"/>
  <c r="Z2664" i="12"/>
  <c r="AA2831" i="12"/>
  <c r="Z2831" i="12"/>
  <c r="Z2850" i="12"/>
  <c r="AA2850" i="12"/>
  <c r="Z3116" i="12"/>
  <c r="AA3116" i="12"/>
  <c r="Z2923" i="12"/>
  <c r="AA2923" i="12"/>
  <c r="AA3085" i="12"/>
  <c r="Z3085" i="12"/>
  <c r="AA2790" i="12"/>
  <c r="Z2790" i="12"/>
  <c r="Z2913" i="12"/>
  <c r="AA2913" i="12"/>
  <c r="Z2929" i="12"/>
  <c r="AA2929" i="12"/>
  <c r="Z2900" i="12"/>
  <c r="AA2900" i="12"/>
  <c r="AA2977" i="12"/>
  <c r="Z2977" i="12"/>
  <c r="AA2920" i="12"/>
  <c r="Z2920" i="12"/>
  <c r="Z3208" i="12"/>
  <c r="AA3208" i="12"/>
  <c r="AA2963" i="12"/>
  <c r="Z2963" i="12"/>
  <c r="Z3040" i="12"/>
  <c r="AA3040" i="12"/>
  <c r="AA3099" i="12"/>
  <c r="Z3099" i="12"/>
  <c r="Z2936" i="12"/>
  <c r="AA2936" i="12"/>
  <c r="AA2899" i="12"/>
  <c r="Z2899" i="12"/>
  <c r="AA2886" i="12"/>
  <c r="Z2886" i="12"/>
  <c r="AA3062" i="12"/>
  <c r="Z3062" i="12"/>
  <c r="AA2918" i="12"/>
  <c r="Z2918" i="12"/>
  <c r="Z2989" i="12"/>
  <c r="AA2989" i="12"/>
  <c r="AA2882" i="12"/>
  <c r="Z2882" i="12"/>
  <c r="Z3254" i="12"/>
  <c r="AA3254" i="12"/>
  <c r="AA3336" i="12"/>
  <c r="Z3336" i="12"/>
  <c r="Z3182" i="12"/>
  <c r="AA3182" i="12"/>
  <c r="Z3347" i="12"/>
  <c r="AA3347" i="12"/>
  <c r="AA3294" i="12"/>
  <c r="Z3294" i="12"/>
  <c r="AA3189" i="12"/>
  <c r="Z3189" i="12"/>
  <c r="AA3265" i="12"/>
  <c r="Z3265" i="12"/>
  <c r="AA3331" i="12"/>
  <c r="Z3331" i="12"/>
  <c r="AA3277" i="12"/>
  <c r="Z3277" i="12"/>
  <c r="AA3188" i="12"/>
  <c r="Z3188" i="12"/>
  <c r="Z3126" i="12"/>
  <c r="AA3126" i="12"/>
  <c r="AA3257" i="12"/>
  <c r="Z3257" i="12"/>
  <c r="AA3282" i="12"/>
  <c r="Z3282" i="12"/>
  <c r="AA3458" i="12"/>
  <c r="Z3458" i="12"/>
  <c r="Z3584" i="12"/>
  <c r="AA3584" i="12"/>
  <c r="Z3425" i="12"/>
  <c r="AA3425" i="12"/>
  <c r="AA3464" i="12"/>
  <c r="Z3464" i="12"/>
  <c r="Z3587" i="12"/>
  <c r="AA3587" i="12"/>
  <c r="AA3596" i="12"/>
  <c r="Z3596" i="12"/>
  <c r="AA3551" i="12"/>
  <c r="Z3551" i="12"/>
  <c r="Z3511" i="12"/>
  <c r="AA3511" i="12"/>
  <c r="AA3529" i="12"/>
  <c r="Z3529" i="12"/>
  <c r="Z3557" i="12"/>
  <c r="AA3557" i="12"/>
  <c r="Z3477" i="12"/>
  <c r="AA3477" i="12"/>
  <c r="Z3648" i="12"/>
  <c r="AA3648" i="12"/>
  <c r="AA3570" i="12"/>
  <c r="Z3570" i="12"/>
  <c r="Z3635" i="12"/>
  <c r="AA3635" i="12"/>
  <c r="AA3453" i="12"/>
  <c r="Z3453" i="12"/>
  <c r="Z3543" i="12"/>
  <c r="AA3543" i="12"/>
  <c r="Z3652" i="12"/>
  <c r="AA3652" i="12"/>
  <c r="Z3693" i="12"/>
  <c r="AA3693" i="12"/>
  <c r="Z3692" i="12"/>
  <c r="AA3692" i="12"/>
  <c r="Z3786" i="12"/>
  <c r="AA3786" i="12"/>
  <c r="AA3755" i="12"/>
  <c r="Z3755" i="12"/>
  <c r="Z3764" i="12"/>
  <c r="AA3764" i="12"/>
  <c r="AA3729" i="12"/>
  <c r="Z3729" i="12"/>
  <c r="AA3675" i="12"/>
  <c r="Z3675" i="12"/>
  <c r="AA3696" i="12"/>
  <c r="Z3696" i="12"/>
  <c r="Z3740" i="12"/>
  <c r="AA3740" i="12"/>
  <c r="Z3794" i="12"/>
  <c r="AA3794" i="12"/>
  <c r="Z3921" i="12"/>
  <c r="AA3921" i="12"/>
  <c r="AA3621" i="12"/>
  <c r="Z3621" i="12"/>
  <c r="AA3902" i="12"/>
  <c r="Z3902" i="12"/>
  <c r="Z3726" i="12"/>
  <c r="AA3726" i="12"/>
  <c r="Z3920" i="12"/>
  <c r="AA3920" i="12"/>
  <c r="Z3903" i="12"/>
  <c r="AA3903" i="12"/>
  <c r="AA3923" i="12"/>
  <c r="Z3923" i="12"/>
  <c r="AA3898" i="12"/>
  <c r="Z3898" i="12"/>
  <c r="AC156" i="12"/>
  <c r="AD156" i="12" s="1"/>
  <c r="AC513" i="12"/>
  <c r="AD513" i="12" s="1"/>
  <c r="AC537" i="12"/>
  <c r="AD537" i="12" s="1"/>
  <c r="AC623" i="12"/>
  <c r="AD623" i="12" s="1"/>
  <c r="AC677" i="12"/>
  <c r="AD677" i="12" s="1"/>
  <c r="AC771" i="12"/>
  <c r="AD771" i="12" s="1"/>
  <c r="AC780" i="12"/>
  <c r="AD780" i="12" s="1"/>
  <c r="AC1083" i="12"/>
  <c r="AD1083" i="12" s="1"/>
  <c r="AC1068" i="12"/>
  <c r="AD1068" i="12" s="1"/>
  <c r="AC1028" i="12"/>
  <c r="AD1028" i="12" s="1"/>
  <c r="AC1188" i="12"/>
  <c r="AD1188" i="12" s="1"/>
  <c r="AC863" i="12"/>
  <c r="AD863" i="12" s="1"/>
  <c r="AC1244" i="12"/>
  <c r="AD1244" i="12" s="1"/>
  <c r="AC1363" i="12"/>
  <c r="AD1363" i="12" s="1"/>
  <c r="AC1161" i="12"/>
  <c r="AD1161" i="12" s="1"/>
  <c r="AC1340" i="12"/>
  <c r="AD1340" i="12" s="1"/>
  <c r="AC1032" i="12"/>
  <c r="AD1032" i="12" s="1"/>
  <c r="AC1528" i="12"/>
  <c r="AD1528" i="12" s="1"/>
  <c r="AC1499" i="12"/>
  <c r="AD1499" i="12" s="1"/>
  <c r="AC1827" i="12"/>
  <c r="AD1827" i="12" s="1"/>
  <c r="AC1778" i="12"/>
  <c r="AD1778" i="12" s="1"/>
  <c r="AC1733" i="12"/>
  <c r="AD1733" i="12" s="1"/>
  <c r="AC1977" i="12"/>
  <c r="AD1977" i="12" s="1"/>
  <c r="AC1871" i="12"/>
  <c r="AD1871" i="12" s="1"/>
  <c r="AC1985" i="12"/>
  <c r="AD1985" i="12" s="1"/>
  <c r="AC1939" i="12"/>
  <c r="AD1939" i="12" s="1"/>
  <c r="AC2057" i="12"/>
  <c r="AD2057" i="12" s="1"/>
  <c r="AC2060" i="12"/>
  <c r="AD2060" i="12" s="1"/>
  <c r="AC2502" i="12"/>
  <c r="AD2502" i="12" s="1"/>
  <c r="AC2481" i="12"/>
  <c r="AD2481" i="12" s="1"/>
  <c r="AC2753" i="12"/>
  <c r="AD2753" i="12" s="1"/>
  <c r="AC2772" i="12"/>
  <c r="AD2772" i="12" s="1"/>
  <c r="AC3052" i="12"/>
  <c r="AD3052" i="12" s="1"/>
  <c r="AC3363" i="12"/>
  <c r="AD3363" i="12" s="1"/>
  <c r="AC3760" i="12"/>
  <c r="AD3760" i="12" s="1"/>
  <c r="AA171" i="12"/>
  <c r="Z171" i="12"/>
  <c r="Z288" i="12"/>
  <c r="AA288" i="12"/>
  <c r="Z319" i="12"/>
  <c r="AA319" i="12"/>
  <c r="AA207" i="12"/>
  <c r="Z207" i="12"/>
  <c r="AA235" i="12"/>
  <c r="Z235" i="12"/>
  <c r="AC143" i="12"/>
  <c r="AD143" i="12" s="1"/>
  <c r="Z142" i="12"/>
  <c r="AA142" i="12"/>
  <c r="Z192" i="12"/>
  <c r="AA192" i="12"/>
  <c r="Z428" i="12"/>
  <c r="AA428" i="12"/>
  <c r="AC256" i="12"/>
  <c r="AD256" i="12" s="1"/>
  <c r="AA267" i="12"/>
  <c r="Z267" i="12"/>
  <c r="Z242" i="12"/>
  <c r="AA242" i="12"/>
  <c r="AA491" i="12"/>
  <c r="Z491" i="12"/>
  <c r="AA291" i="12"/>
  <c r="Z291" i="12"/>
  <c r="Z437" i="12"/>
  <c r="AA437" i="12"/>
  <c r="Z470" i="12"/>
  <c r="AA470" i="12"/>
  <c r="Z355" i="12"/>
  <c r="AA355" i="12"/>
  <c r="AA271" i="12"/>
  <c r="Z271" i="12"/>
  <c r="Z285" i="12"/>
  <c r="AA285" i="12"/>
  <c r="Z236" i="12"/>
  <c r="AA236" i="12"/>
  <c r="Z486" i="12"/>
  <c r="AA486" i="12"/>
  <c r="Z439" i="12"/>
  <c r="AA439" i="12"/>
  <c r="AA338" i="12"/>
  <c r="Z338" i="12"/>
  <c r="Z546" i="12"/>
  <c r="AA546" i="12"/>
  <c r="Z642" i="12"/>
  <c r="AA642" i="12"/>
  <c r="AA509" i="12"/>
  <c r="Z509" i="12"/>
  <c r="AA913" i="12"/>
  <c r="Z913" i="12"/>
  <c r="AA735" i="12"/>
  <c r="Z735" i="12"/>
  <c r="Z643" i="12"/>
  <c r="AA643" i="12"/>
  <c r="Z538" i="12"/>
  <c r="AA538" i="12"/>
  <c r="AA367" i="12"/>
  <c r="Z367" i="12"/>
  <c r="Z397" i="12"/>
  <c r="AA397" i="12"/>
  <c r="AA496" i="12"/>
  <c r="Z496" i="12"/>
  <c r="AA637" i="12"/>
  <c r="Z637" i="12"/>
  <c r="AA535" i="12"/>
  <c r="Z535" i="12"/>
  <c r="Z289" i="12"/>
  <c r="AA289" i="12"/>
  <c r="AA801" i="12"/>
  <c r="Z801" i="12"/>
  <c r="AA572" i="12"/>
  <c r="Z572" i="12"/>
  <c r="AA560" i="12"/>
  <c r="Z560" i="12"/>
  <c r="Z566" i="12"/>
  <c r="AA566" i="12"/>
  <c r="AA830" i="12"/>
  <c r="Z830" i="12"/>
  <c r="AA873" i="12"/>
  <c r="Z873" i="12"/>
  <c r="Z710" i="12"/>
  <c r="AA710" i="12"/>
  <c r="Z914" i="12"/>
  <c r="AA914" i="12"/>
  <c r="Z852" i="12"/>
  <c r="AA852" i="12"/>
  <c r="Z790" i="12"/>
  <c r="AA790" i="12"/>
  <c r="Z751" i="12"/>
  <c r="AA751" i="12"/>
  <c r="Z697" i="12"/>
  <c r="AA697" i="12"/>
  <c r="Z827" i="12"/>
  <c r="AA827" i="12"/>
  <c r="AA933" i="12"/>
  <c r="Z933" i="12"/>
  <c r="Z900" i="12"/>
  <c r="AA900" i="12"/>
  <c r="AA1217" i="12"/>
  <c r="Z1217" i="12"/>
  <c r="Z975" i="12"/>
  <c r="AA975" i="12"/>
  <c r="AA1006" i="12"/>
  <c r="Z1006" i="12"/>
  <c r="AA1065" i="12"/>
  <c r="Z1065" i="12"/>
  <c r="Z864" i="12"/>
  <c r="AA864" i="12"/>
  <c r="Z1199" i="12"/>
  <c r="AA1199" i="12"/>
  <c r="Z1064" i="12"/>
  <c r="AA1064" i="12"/>
  <c r="AA853" i="12"/>
  <c r="Z853" i="12"/>
  <c r="Z1118" i="12"/>
  <c r="AA1118" i="12"/>
  <c r="AA1123" i="12"/>
  <c r="Z1123" i="12"/>
  <c r="AA1111" i="12"/>
  <c r="Z1111" i="12"/>
  <c r="Z1281" i="12"/>
  <c r="AA1281" i="12"/>
  <c r="AA1127" i="12"/>
  <c r="Z1127" i="12"/>
  <c r="Z1272" i="12"/>
  <c r="AA1272" i="12"/>
  <c r="AA1012" i="12"/>
  <c r="Z1012" i="12"/>
  <c r="AA1093" i="12"/>
  <c r="Z1093" i="12"/>
  <c r="Z1189" i="12"/>
  <c r="AA1189" i="12"/>
  <c r="AA1222" i="12"/>
  <c r="Z1222" i="12"/>
  <c r="AA1114" i="12"/>
  <c r="Z1114" i="12"/>
  <c r="AA1050" i="12"/>
  <c r="Z1050" i="12"/>
  <c r="Z1345" i="12"/>
  <c r="AA1345" i="12"/>
  <c r="AA1256" i="12"/>
  <c r="Z1256" i="12"/>
  <c r="Z1223" i="12"/>
  <c r="AA1223" i="12"/>
  <c r="AA1104" i="12"/>
  <c r="Z1104" i="12"/>
  <c r="AA1502" i="12"/>
  <c r="Z1502" i="12"/>
  <c r="Z1412" i="12"/>
  <c r="AA1412" i="12"/>
  <c r="AA1241" i="12"/>
  <c r="Z1241" i="12"/>
  <c r="AA1287" i="12"/>
  <c r="Z1287" i="12"/>
  <c r="AA1282" i="12"/>
  <c r="Z1282" i="12"/>
  <c r="Z1280" i="12"/>
  <c r="AA1280" i="12"/>
  <c r="Z1374" i="12"/>
  <c r="AA1374" i="12"/>
  <c r="AA1545" i="12"/>
  <c r="Z1545" i="12"/>
  <c r="Z1292" i="12"/>
  <c r="AA1292" i="12"/>
  <c r="AA1323" i="12"/>
  <c r="Z1323" i="12"/>
  <c r="Z1411" i="12"/>
  <c r="AA1411" i="12"/>
  <c r="AA1464" i="12"/>
  <c r="Z1464" i="12"/>
  <c r="AA1441" i="12"/>
  <c r="Z1441" i="12"/>
  <c r="Z1687" i="12"/>
  <c r="AA1687" i="12"/>
  <c r="AA1614" i="12"/>
  <c r="Z1614" i="12"/>
  <c r="Z1707" i="12"/>
  <c r="AA1707" i="12"/>
  <c r="Z1602" i="12"/>
  <c r="AA1602" i="12"/>
  <c r="Z1604" i="12"/>
  <c r="AA1604" i="12"/>
  <c r="AA1550" i="12"/>
  <c r="Z1550" i="12"/>
  <c r="AA1579" i="12"/>
  <c r="Z1579" i="12"/>
  <c r="Z1636" i="12"/>
  <c r="AA1636" i="12"/>
  <c r="AA1641" i="12"/>
  <c r="Z1641" i="12"/>
  <c r="AA1427" i="12"/>
  <c r="Z1427" i="12"/>
  <c r="Z1611" i="12"/>
  <c r="AA1611" i="12"/>
  <c r="AA1683" i="12"/>
  <c r="Z1683" i="12"/>
  <c r="AA1649" i="12"/>
  <c r="Z1649" i="12"/>
  <c r="AA1869" i="12"/>
  <c r="Z1869" i="12"/>
  <c r="Z1733" i="12"/>
  <c r="AA1733" i="12"/>
  <c r="AA1914" i="12"/>
  <c r="Z1914" i="12"/>
  <c r="Z1686" i="12"/>
  <c r="AA1686" i="12"/>
  <c r="Z1616" i="12"/>
  <c r="AA1616" i="12"/>
  <c r="AA1794" i="12"/>
  <c r="Z1794" i="12"/>
  <c r="Z1615" i="12"/>
  <c r="AA1615" i="12"/>
  <c r="Z2005" i="12"/>
  <c r="AA2005" i="12"/>
  <c r="Z1848" i="12"/>
  <c r="AA1848" i="12"/>
  <c r="AA1862" i="12"/>
  <c r="Z1862" i="12"/>
  <c r="AA1931" i="12"/>
  <c r="Z1931" i="12"/>
  <c r="AA1805" i="12"/>
  <c r="Z1805" i="12"/>
  <c r="Z1830" i="12"/>
  <c r="AA1830" i="12"/>
  <c r="AA1901" i="12"/>
  <c r="Z1901" i="12"/>
  <c r="AA1959" i="12"/>
  <c r="Z1959" i="12"/>
  <c r="AA1761" i="12"/>
  <c r="Z1761" i="12"/>
  <c r="AA1932" i="12"/>
  <c r="Z1932" i="12"/>
  <c r="AA1904" i="12"/>
  <c r="Z1904" i="12"/>
  <c r="Z1960" i="12"/>
  <c r="AA1960" i="12"/>
  <c r="Z1969" i="12"/>
  <c r="AA1969" i="12"/>
  <c r="Z1860" i="12"/>
  <c r="AA1860" i="12"/>
  <c r="AA1985" i="12"/>
  <c r="Z1985" i="12"/>
  <c r="AA1940" i="12"/>
  <c r="Z1940" i="12"/>
  <c r="AA1930" i="12"/>
  <c r="Z1930" i="12"/>
  <c r="Z2109" i="12"/>
  <c r="AA2109" i="12"/>
  <c r="Z2110" i="12"/>
  <c r="AA2110" i="12"/>
  <c r="Z2242" i="12"/>
  <c r="AA2242" i="12"/>
  <c r="AA2158" i="12"/>
  <c r="Z2158" i="12"/>
  <c r="Z2049" i="12"/>
  <c r="AA2049" i="12"/>
  <c r="Z1955" i="12"/>
  <c r="AA1955" i="12"/>
  <c r="AA2182" i="12"/>
  <c r="Z2182" i="12"/>
  <c r="AA2063" i="12"/>
  <c r="Z2063" i="12"/>
  <c r="AA2276" i="12"/>
  <c r="Z2276" i="12"/>
  <c r="AA2209" i="12"/>
  <c r="Z2209" i="12"/>
  <c r="AA2284" i="12"/>
  <c r="Z2284" i="12"/>
  <c r="Z2309" i="12"/>
  <c r="AA2309" i="12"/>
  <c r="AA2268" i="12"/>
  <c r="Z2268" i="12"/>
  <c r="AA2455" i="12"/>
  <c r="Z2455" i="12"/>
  <c r="Z2311" i="12"/>
  <c r="AA2311" i="12"/>
  <c r="AA2290" i="12"/>
  <c r="Z2290" i="12"/>
  <c r="AA2358" i="12"/>
  <c r="Z2358" i="12"/>
  <c r="Z2270" i="12"/>
  <c r="AA2270" i="12"/>
  <c r="AA2392" i="12"/>
  <c r="Z2392" i="12"/>
  <c r="AA2329" i="12"/>
  <c r="Z2329" i="12"/>
  <c r="Z2463" i="12"/>
  <c r="AA2463" i="12"/>
  <c r="AA2519" i="12"/>
  <c r="Z2519" i="12"/>
  <c r="AA2406" i="12"/>
  <c r="Z2406" i="12"/>
  <c r="AA2401" i="12"/>
  <c r="Z2401" i="12"/>
  <c r="AA2389" i="12"/>
  <c r="Z2389" i="12"/>
  <c r="Z2478" i="12"/>
  <c r="AA2478" i="12"/>
  <c r="AA2453" i="12"/>
  <c r="Z2453" i="12"/>
  <c r="AA2451" i="12"/>
  <c r="Z2451" i="12"/>
  <c r="Z2459" i="12"/>
  <c r="AA2459" i="12"/>
  <c r="Z2532" i="12"/>
  <c r="AA2532" i="12"/>
  <c r="Z2651" i="12"/>
  <c r="AA2651" i="12"/>
  <c r="AA2521" i="12"/>
  <c r="Z2521" i="12"/>
  <c r="AA2403" i="12"/>
  <c r="Z2403" i="12"/>
  <c r="Z2591" i="12"/>
  <c r="AA2591" i="12"/>
  <c r="AA2523" i="12"/>
  <c r="Z2523" i="12"/>
  <c r="AA2668" i="12"/>
  <c r="Z2668" i="12"/>
  <c r="AA2672" i="12"/>
  <c r="Z2672" i="12"/>
  <c r="AA2743" i="12"/>
  <c r="Z2743" i="12"/>
  <c r="AA2666" i="12"/>
  <c r="Z2666" i="12"/>
  <c r="AA2675" i="12"/>
  <c r="Z2675" i="12"/>
  <c r="Z2703" i="12"/>
  <c r="AA2703" i="12"/>
  <c r="AA2662" i="12"/>
  <c r="Z2662" i="12"/>
  <c r="AA2773" i="12"/>
  <c r="Z2773" i="12"/>
  <c r="Z2792" i="12"/>
  <c r="AA2792" i="12"/>
  <c r="Z2818" i="12"/>
  <c r="AA2818" i="12"/>
  <c r="Z2799" i="12"/>
  <c r="AA2799" i="12"/>
  <c r="AA2845" i="12"/>
  <c r="Z2845" i="12"/>
  <c r="AA3024" i="12"/>
  <c r="Z3024" i="12"/>
  <c r="AA2887" i="12"/>
  <c r="Z2887" i="12"/>
  <c r="Z2884" i="12"/>
  <c r="AA2884" i="12"/>
  <c r="AA2975" i="12"/>
  <c r="Z2975" i="12"/>
  <c r="Z2878" i="12"/>
  <c r="AA2878" i="12"/>
  <c r="Z2859" i="12"/>
  <c r="AA2859" i="12"/>
  <c r="Z3108" i="12"/>
  <c r="AA3108" i="12"/>
  <c r="AA3078" i="12"/>
  <c r="Z3078" i="12"/>
  <c r="AA2904" i="12"/>
  <c r="Z2904" i="12"/>
  <c r="Z2894" i="12"/>
  <c r="AA2894" i="12"/>
  <c r="Z3167" i="12"/>
  <c r="AA3167" i="12"/>
  <c r="AA3001" i="12"/>
  <c r="Z3001" i="12"/>
  <c r="AA3095" i="12"/>
  <c r="Z3095" i="12"/>
  <c r="AA3091" i="12"/>
  <c r="Z3091" i="12"/>
  <c r="AA2959" i="12"/>
  <c r="Z2959" i="12"/>
  <c r="Z3087" i="12"/>
  <c r="AA3087" i="12"/>
  <c r="Z3079" i="12"/>
  <c r="AA3079" i="12"/>
  <c r="Z3096" i="12"/>
  <c r="AA3096" i="12"/>
  <c r="Z3022" i="12"/>
  <c r="AA3022" i="12"/>
  <c r="Z2912" i="12"/>
  <c r="AA2912" i="12"/>
  <c r="AA3045" i="12"/>
  <c r="Z3045" i="12"/>
  <c r="Z3358" i="12"/>
  <c r="AA3358" i="12"/>
  <c r="AA3235" i="12"/>
  <c r="Z3235" i="12"/>
  <c r="AA3220" i="12"/>
  <c r="Z3220" i="12"/>
  <c r="Z3241" i="12"/>
  <c r="AA3241" i="12"/>
  <c r="Z3202" i="12"/>
  <c r="AA3202" i="12"/>
  <c r="Z3198" i="12"/>
  <c r="AA3198" i="12"/>
  <c r="AA3171" i="12"/>
  <c r="Z3171" i="12"/>
  <c r="Z3145" i="12"/>
  <c r="AA3145" i="12"/>
  <c r="AA3125" i="12"/>
  <c r="Z3125" i="12"/>
  <c r="AA3129" i="12"/>
  <c r="Z3129" i="12"/>
  <c r="Z3353" i="12"/>
  <c r="AA3353" i="12"/>
  <c r="Z3490" i="12"/>
  <c r="AA3490" i="12"/>
  <c r="Z3149" i="12"/>
  <c r="AA3149" i="12"/>
  <c r="Z3376" i="12"/>
  <c r="AA3376" i="12"/>
  <c r="Z3419" i="12"/>
  <c r="AA3419" i="12"/>
  <c r="Z3489" i="12"/>
  <c r="AA3489" i="12"/>
  <c r="AA3510" i="12"/>
  <c r="Z3510" i="12"/>
  <c r="AA3411" i="12"/>
  <c r="Z3411" i="12"/>
  <c r="AA3394" i="12"/>
  <c r="Z3394" i="12"/>
  <c r="Z3374" i="12"/>
  <c r="AA3374" i="12"/>
  <c r="Z3380" i="12"/>
  <c r="AA3380" i="12"/>
  <c r="Z3447" i="12"/>
  <c r="AA3447" i="12"/>
  <c r="Z3445" i="12"/>
  <c r="AA3445" i="12"/>
  <c r="AA3378" i="12"/>
  <c r="Z3378" i="12"/>
  <c r="Z3568" i="12"/>
  <c r="AA3568" i="12"/>
  <c r="AA3579" i="12"/>
  <c r="Z3579" i="12"/>
  <c r="Z3422" i="12"/>
  <c r="AA3422" i="12"/>
  <c r="Z3645" i="12"/>
  <c r="AA3645" i="12"/>
  <c r="Z3618" i="12"/>
  <c r="AA3618" i="12"/>
  <c r="AA3727" i="12"/>
  <c r="Z3727" i="12"/>
  <c r="AA3753" i="12"/>
  <c r="Z3753" i="12"/>
  <c r="AA3706" i="12"/>
  <c r="Z3706" i="12"/>
  <c r="Z3799" i="12"/>
  <c r="AA3799" i="12"/>
  <c r="AA3829" i="12"/>
  <c r="Z3829" i="12"/>
  <c r="AA3777" i="12"/>
  <c r="Z3777" i="12"/>
  <c r="Z3626" i="12"/>
  <c r="AA3626" i="12"/>
  <c r="AA3595" i="12"/>
  <c r="Z3595" i="12"/>
  <c r="Z3683" i="12"/>
  <c r="AA3683" i="12"/>
  <c r="AA3813" i="12"/>
  <c r="Z3813" i="12"/>
  <c r="AA3802" i="12"/>
  <c r="Z3802" i="12"/>
  <c r="AA3872" i="12"/>
  <c r="Z3872" i="12"/>
  <c r="AA3739" i="12"/>
  <c r="Z3739" i="12"/>
  <c r="Z3713" i="12"/>
  <c r="AA3713" i="12"/>
  <c r="AA3826" i="12"/>
  <c r="Z3826" i="12"/>
  <c r="Z3932" i="12"/>
  <c r="AA3932" i="12"/>
  <c r="Z3882" i="12"/>
  <c r="AA3882" i="12"/>
  <c r="Z3899" i="12"/>
  <c r="AA3899" i="12"/>
  <c r="Z3881" i="12"/>
  <c r="AA3881" i="12"/>
  <c r="Z134" i="12"/>
  <c r="AA134" i="12"/>
  <c r="AC258" i="12"/>
  <c r="AD258" i="12" s="1"/>
  <c r="AC373" i="12"/>
  <c r="AD373" i="12" s="1"/>
  <c r="AC628" i="12"/>
  <c r="AD628" i="12" s="1"/>
  <c r="AC886" i="12"/>
  <c r="AD886" i="12" s="1"/>
  <c r="AC554" i="12"/>
  <c r="AD554" i="12" s="1"/>
  <c r="AC657" i="12"/>
  <c r="AD657" i="12" s="1"/>
  <c r="AC741" i="12"/>
  <c r="AD741" i="12" s="1"/>
  <c r="AC884" i="12"/>
  <c r="AD884" i="12" s="1"/>
  <c r="AC1006" i="12"/>
  <c r="AD1006" i="12" s="1"/>
  <c r="AC1092" i="12"/>
  <c r="AD1092" i="12" s="1"/>
  <c r="AC1381" i="12"/>
  <c r="AD1381" i="12" s="1"/>
  <c r="AC1090" i="12"/>
  <c r="AD1090" i="12" s="1"/>
  <c r="AC1218" i="12"/>
  <c r="AD1218" i="12" s="1"/>
  <c r="AC1242" i="12"/>
  <c r="AD1242" i="12" s="1"/>
  <c r="AC1422" i="12"/>
  <c r="AD1422" i="12" s="1"/>
  <c r="AC1416" i="12"/>
  <c r="AD1416" i="12" s="1"/>
  <c r="AC1548" i="12"/>
  <c r="AD1548" i="12" s="1"/>
  <c r="AC1531" i="12"/>
  <c r="AD1531" i="12" s="1"/>
  <c r="AC1519" i="12"/>
  <c r="AD1519" i="12" s="1"/>
  <c r="AC1766" i="12"/>
  <c r="AD1766" i="12" s="1"/>
  <c r="AC1803" i="12"/>
  <c r="AD1803" i="12" s="1"/>
  <c r="AC1853" i="12"/>
  <c r="AD1853" i="12" s="1"/>
  <c r="AC2152" i="12"/>
  <c r="AD2152" i="12" s="1"/>
  <c r="AC2137" i="12"/>
  <c r="AD2137" i="12" s="1"/>
  <c r="AC2154" i="12"/>
  <c r="AD2154" i="12" s="1"/>
  <c r="AC2245" i="12"/>
  <c r="AD2245" i="12" s="1"/>
  <c r="AC2448" i="12"/>
  <c r="AD2448" i="12" s="1"/>
  <c r="AC2519" i="12"/>
  <c r="AD2519" i="12" s="1"/>
  <c r="AC2485" i="12"/>
  <c r="AD2485" i="12" s="1"/>
  <c r="AC2657" i="12"/>
  <c r="AD2657" i="12" s="1"/>
  <c r="AC2744" i="12"/>
  <c r="AD2744" i="12" s="1"/>
  <c r="AC3018" i="12"/>
  <c r="AD3018" i="12" s="1"/>
  <c r="AC3050" i="12"/>
  <c r="AD3050" i="12" s="1"/>
  <c r="AC3091" i="12"/>
  <c r="AD3091" i="12" s="1"/>
  <c r="AC3255" i="12"/>
  <c r="AD3255" i="12" s="1"/>
  <c r="AC3457" i="12"/>
  <c r="AD3457" i="12" s="1"/>
  <c r="AC3880" i="12"/>
  <c r="AD3880" i="12" s="1"/>
  <c r="AC3721" i="12"/>
  <c r="AD3721" i="12" s="1"/>
  <c r="Z212" i="12"/>
  <c r="AA212" i="12"/>
  <c r="Z158" i="12"/>
  <c r="AA158" i="12"/>
  <c r="AA229" i="12"/>
  <c r="Z229" i="12"/>
  <c r="Z297" i="12"/>
  <c r="AA297" i="12"/>
  <c r="S3215" i="12"/>
  <c r="T3215" i="12" s="1"/>
  <c r="AB3215" i="12" s="1"/>
  <c r="S3277" i="12"/>
  <c r="T3277" i="12" s="1"/>
  <c r="AB3277" i="12" s="1"/>
  <c r="S3237" i="12"/>
  <c r="T3237" i="12" s="1"/>
  <c r="AB3237" i="12" s="1"/>
  <c r="S3225" i="12"/>
  <c r="T3225" i="12" s="1"/>
  <c r="AB3225" i="12" s="1"/>
  <c r="S3134" i="12"/>
  <c r="T3134" i="12" s="1"/>
  <c r="AB3134" i="12" s="1"/>
  <c r="S3184" i="12"/>
  <c r="T3184" i="12" s="1"/>
  <c r="AB3184" i="12" s="1"/>
  <c r="S3293" i="12"/>
  <c r="T3293" i="12" s="1"/>
  <c r="AB3293" i="12" s="1"/>
  <c r="S3236" i="12"/>
  <c r="T3236" i="12" s="1"/>
  <c r="AB3236" i="12" s="1"/>
  <c r="S3142" i="12"/>
  <c r="T3142" i="12" s="1"/>
  <c r="AB3142" i="12" s="1"/>
  <c r="S3214" i="12"/>
  <c r="T3214" i="12" s="1"/>
  <c r="AB3214" i="12" s="1"/>
  <c r="S3318" i="12"/>
  <c r="T3318" i="12" s="1"/>
  <c r="AB3318" i="12" s="1"/>
  <c r="S3177" i="12"/>
  <c r="T3177" i="12" s="1"/>
  <c r="AB3177" i="12" s="1"/>
  <c r="S3288" i="12"/>
  <c r="T3288" i="12" s="1"/>
  <c r="AB3288" i="12" s="1"/>
  <c r="S3368" i="12"/>
  <c r="T3368" i="12" s="1"/>
  <c r="AB3368" i="12" s="1"/>
  <c r="S3504" i="12"/>
  <c r="T3504" i="12" s="1"/>
  <c r="AB3504" i="12" s="1"/>
  <c r="S3475" i="12"/>
  <c r="T3475" i="12" s="1"/>
  <c r="AB3475" i="12" s="1"/>
  <c r="S3497" i="12"/>
  <c r="T3497" i="12" s="1"/>
  <c r="AB3497" i="12" s="1"/>
  <c r="S3605" i="12"/>
  <c r="T3605" i="12" s="1"/>
  <c r="AB3605" i="12" s="1"/>
  <c r="S3551" i="12"/>
  <c r="T3551" i="12" s="1"/>
  <c r="AB3551" i="12" s="1"/>
  <c r="S3564" i="12"/>
  <c r="T3564" i="12" s="1"/>
  <c r="AB3564" i="12" s="1"/>
  <c r="S3642" i="12"/>
  <c r="T3642" i="12" s="1"/>
  <c r="AB3642" i="12" s="1"/>
  <c r="S3361" i="12"/>
  <c r="T3361" i="12" s="1"/>
  <c r="AB3361" i="12" s="1"/>
  <c r="S3578" i="12"/>
  <c r="T3578" i="12" s="1"/>
  <c r="AB3578" i="12" s="1"/>
  <c r="S3573" i="12"/>
  <c r="T3573" i="12" s="1"/>
  <c r="AB3573" i="12" s="1"/>
  <c r="S3387" i="12"/>
  <c r="T3387" i="12" s="1"/>
  <c r="AB3387" i="12" s="1"/>
  <c r="S3499" i="12"/>
  <c r="T3499" i="12" s="1"/>
  <c r="AB3499" i="12" s="1"/>
  <c r="S3359" i="12"/>
  <c r="T3359" i="12" s="1"/>
  <c r="AB3359" i="12" s="1"/>
  <c r="S3630" i="12"/>
  <c r="T3630" i="12" s="1"/>
  <c r="AB3630" i="12" s="1"/>
  <c r="S3764" i="12"/>
  <c r="T3764" i="12" s="1"/>
  <c r="AB3764" i="12" s="1"/>
  <c r="S3470" i="12"/>
  <c r="T3470" i="12" s="1"/>
  <c r="AB3470" i="12" s="1"/>
  <c r="S3759" i="12"/>
  <c r="T3759" i="12" s="1"/>
  <c r="AB3759" i="12" s="1"/>
  <c r="S3797" i="12"/>
  <c r="T3797" i="12" s="1"/>
  <c r="AB3797" i="12" s="1"/>
  <c r="S3694" i="12"/>
  <c r="T3694" i="12" s="1"/>
  <c r="AB3694" i="12" s="1"/>
  <c r="S3831" i="12"/>
  <c r="T3831" i="12" s="1"/>
  <c r="AB3831" i="12" s="1"/>
  <c r="S3695" i="12"/>
  <c r="T3695" i="12" s="1"/>
  <c r="AB3695" i="12" s="1"/>
  <c r="S3863" i="12"/>
  <c r="T3863" i="12" s="1"/>
  <c r="AB3863" i="12" s="1"/>
  <c r="S3815" i="12"/>
  <c r="T3815" i="12" s="1"/>
  <c r="AB3815" i="12" s="1"/>
  <c r="S3740" i="12"/>
  <c r="T3740" i="12" s="1"/>
  <c r="AB3740" i="12" s="1"/>
  <c r="S3853" i="12"/>
  <c r="T3853" i="12" s="1"/>
  <c r="AB3853" i="12" s="1"/>
  <c r="S3855" i="12"/>
  <c r="T3855" i="12" s="1"/>
  <c r="AB3855" i="12" s="1"/>
  <c r="S3660" i="12"/>
  <c r="T3660" i="12" s="1"/>
  <c r="AB3660" i="12" s="1"/>
  <c r="S3701" i="12"/>
  <c r="T3701" i="12" s="1"/>
  <c r="AB3701" i="12" s="1"/>
  <c r="S3708" i="12"/>
  <c r="T3708" i="12" s="1"/>
  <c r="AB3708" i="12" s="1"/>
  <c r="S3794" i="12"/>
  <c r="T3794" i="12" s="1"/>
  <c r="AB3794" i="12" s="1"/>
  <c r="S3882" i="12"/>
  <c r="T3882" i="12" s="1"/>
  <c r="AB3882" i="12" s="1"/>
  <c r="S3732" i="12"/>
  <c r="T3732" i="12" s="1"/>
  <c r="AB3732" i="12" s="1"/>
  <c r="S3910" i="12"/>
  <c r="T3910" i="12" s="1"/>
  <c r="AB3910" i="12" s="1"/>
  <c r="S3908" i="12"/>
  <c r="T3908" i="12" s="1"/>
  <c r="AB3908" i="12" s="1"/>
  <c r="S3934" i="12"/>
  <c r="T3934" i="12" s="1"/>
  <c r="AB3934" i="12" s="1"/>
  <c r="Z631" i="12"/>
  <c r="AA631" i="12"/>
  <c r="Z753" i="12"/>
  <c r="AA753" i="12"/>
  <c r="Z360" i="12"/>
  <c r="AA360" i="12"/>
  <c r="Z543" i="12"/>
  <c r="AA543" i="12"/>
  <c r="Z567" i="12"/>
  <c r="AA567" i="12"/>
  <c r="Z430" i="12"/>
  <c r="AA430" i="12"/>
  <c r="Z476" i="12"/>
  <c r="AA476" i="12"/>
  <c r="AA837" i="12"/>
  <c r="Z837" i="12"/>
  <c r="Z450" i="12"/>
  <c r="AA450" i="12"/>
  <c r="AA349" i="12"/>
  <c r="Z349" i="12"/>
  <c r="AA440" i="12"/>
  <c r="Z440" i="12"/>
  <c r="Z741" i="12"/>
  <c r="AA741" i="12"/>
  <c r="Z610" i="12"/>
  <c r="AA610" i="12"/>
  <c r="AA688" i="12"/>
  <c r="Z688" i="12"/>
  <c r="AA595" i="12"/>
  <c r="Z595" i="12"/>
  <c r="AA979" i="12"/>
  <c r="Z979" i="12"/>
  <c r="Z527" i="12"/>
  <c r="AA527" i="12"/>
  <c r="Z774" i="12"/>
  <c r="AA774" i="12"/>
  <c r="Z865" i="12"/>
  <c r="AA865" i="12"/>
  <c r="Z570" i="12"/>
  <c r="AA570" i="12"/>
  <c r="Z698" i="12"/>
  <c r="AA698" i="12"/>
  <c r="AA549" i="12"/>
  <c r="Z549" i="12"/>
  <c r="AA807" i="12"/>
  <c r="Z807" i="12"/>
  <c r="Z856" i="12"/>
  <c r="AA856" i="12"/>
  <c r="AA965" i="12"/>
  <c r="Z965" i="12"/>
  <c r="AA809" i="12"/>
  <c r="Z809" i="12"/>
  <c r="Z1045" i="12"/>
  <c r="AA1045" i="12"/>
  <c r="Z1074" i="12"/>
  <c r="AA1074" i="12"/>
  <c r="Z1138" i="12"/>
  <c r="AA1138" i="12"/>
  <c r="AA1158" i="12"/>
  <c r="Z1158" i="12"/>
  <c r="Z977" i="12"/>
  <c r="AA977" i="12"/>
  <c r="Z1008" i="12"/>
  <c r="AA1008" i="12"/>
  <c r="Z920" i="12"/>
  <c r="AA920" i="12"/>
  <c r="AA869" i="12"/>
  <c r="Z869" i="12"/>
  <c r="AA934" i="12"/>
  <c r="Z934" i="12"/>
  <c r="Z1328" i="12"/>
  <c r="AA1328" i="12"/>
  <c r="Z1086" i="12"/>
  <c r="AA1086" i="12"/>
  <c r="Z1032" i="12"/>
  <c r="AA1032" i="12"/>
  <c r="Z1294" i="12"/>
  <c r="AA1294" i="12"/>
  <c r="Z1157" i="12"/>
  <c r="AA1157" i="12"/>
  <c r="Z1022" i="12"/>
  <c r="AA1022" i="12"/>
  <c r="AA1085" i="12"/>
  <c r="Z1085" i="12"/>
  <c r="Z1169" i="12"/>
  <c r="AA1169" i="12"/>
  <c r="Z1072" i="12"/>
  <c r="AA1072" i="12"/>
  <c r="Z1268" i="12"/>
  <c r="AA1268" i="12"/>
  <c r="AA1348" i="12"/>
  <c r="Z1348" i="12"/>
  <c r="AA1018" i="12"/>
  <c r="Z1018" i="12"/>
  <c r="Z1215" i="12"/>
  <c r="AA1215" i="12"/>
  <c r="AA1216" i="12"/>
  <c r="Z1216" i="12"/>
  <c r="AA1048" i="12"/>
  <c r="Z1048" i="12"/>
  <c r="Z1555" i="12"/>
  <c r="AA1555" i="12"/>
  <c r="AA1442" i="12"/>
  <c r="Z1442" i="12"/>
  <c r="AA1296" i="12"/>
  <c r="Z1296" i="12"/>
  <c r="AA1276" i="12"/>
  <c r="Z1276" i="12"/>
  <c r="Z1459" i="12"/>
  <c r="AA1459" i="12"/>
  <c r="Z1096" i="12"/>
  <c r="AA1096" i="12"/>
  <c r="Z1262" i="12"/>
  <c r="AA1262" i="12"/>
  <c r="AA1531" i="12"/>
  <c r="Z1531" i="12"/>
  <c r="Z1299" i="12"/>
  <c r="AA1299" i="12"/>
  <c r="AA1263" i="12"/>
  <c r="Z1263" i="12"/>
  <c r="Z1501" i="12"/>
  <c r="AA1501" i="12"/>
  <c r="AA1578" i="12"/>
  <c r="Z1578" i="12"/>
  <c r="Z1444" i="12"/>
  <c r="AA1444" i="12"/>
  <c r="Z1547" i="12"/>
  <c r="AA1547" i="12"/>
  <c r="Z1553" i="12"/>
  <c r="AA1553" i="12"/>
  <c r="AA1506" i="12"/>
  <c r="Z1506" i="12"/>
  <c r="AA1551" i="12"/>
  <c r="Z1551" i="12"/>
  <c r="Z1384" i="12"/>
  <c r="AA1384" i="12"/>
  <c r="Z1544" i="12"/>
  <c r="AA1544" i="12"/>
  <c r="Z1519" i="12"/>
  <c r="AA1519" i="12"/>
  <c r="Z1671" i="12"/>
  <c r="AA1671" i="12"/>
  <c r="Z1637" i="12"/>
  <c r="AA1637" i="12"/>
  <c r="Z1529" i="12"/>
  <c r="AA1529" i="12"/>
  <c r="Z1626" i="12"/>
  <c r="AA1626" i="12"/>
  <c r="AA1635" i="12"/>
  <c r="Z1635" i="12"/>
  <c r="Z1725" i="12"/>
  <c r="AA1725" i="12"/>
  <c r="Z1864" i="12"/>
  <c r="AA1864" i="12"/>
  <c r="Z1784" i="12"/>
  <c r="AA1784" i="12"/>
  <c r="AA1865" i="12"/>
  <c r="Z1865" i="12"/>
  <c r="Z1766" i="12"/>
  <c r="AA1766" i="12"/>
  <c r="AA1900" i="12"/>
  <c r="Z1900" i="12"/>
  <c r="AA1897" i="12"/>
  <c r="Z1897" i="12"/>
  <c r="AA1826" i="12"/>
  <c r="Z1826" i="12"/>
  <c r="Z1694" i="12"/>
  <c r="AA1694" i="12"/>
  <c r="AA1898" i="12"/>
  <c r="Z1898" i="12"/>
  <c r="Z1720" i="12"/>
  <c r="AA1720" i="12"/>
  <c r="AA1851" i="12"/>
  <c r="Z1851" i="12"/>
  <c r="Z1704" i="12"/>
  <c r="AA1704" i="12"/>
  <c r="AA2058" i="12"/>
  <c r="Z2058" i="12"/>
  <c r="AA1997" i="12"/>
  <c r="Z1997" i="12"/>
  <c r="Z1748" i="12"/>
  <c r="AA1748" i="12"/>
  <c r="AA1777" i="12"/>
  <c r="Z1777" i="12"/>
  <c r="AA1875" i="12"/>
  <c r="Z1875" i="12"/>
  <c r="AA2044" i="12"/>
  <c r="Z2044" i="12"/>
  <c r="AA2018" i="12"/>
  <c r="Z2018" i="12"/>
  <c r="AA1975" i="12"/>
  <c r="Z1975" i="12"/>
  <c r="AA2046" i="12"/>
  <c r="Z2046" i="12"/>
  <c r="Z1929" i="12"/>
  <c r="AA1929" i="12"/>
  <c r="Z2007" i="12"/>
  <c r="AA2007" i="12"/>
  <c r="Z2064" i="12"/>
  <c r="AA2064" i="12"/>
  <c r="AA2274" i="12"/>
  <c r="Z2274" i="12"/>
  <c r="AA2075" i="12"/>
  <c r="Z2075" i="12"/>
  <c r="AA2278" i="12"/>
  <c r="Z2278" i="12"/>
  <c r="Z2080" i="12"/>
  <c r="AA2080" i="12"/>
  <c r="Z2166" i="12"/>
  <c r="AA2166" i="12"/>
  <c r="Z2010" i="12"/>
  <c r="AA2010" i="12"/>
  <c r="Z2303" i="12"/>
  <c r="AA2303" i="12"/>
  <c r="Z2235" i="12"/>
  <c r="AA2235" i="12"/>
  <c r="AA2196" i="12"/>
  <c r="Z2196" i="12"/>
  <c r="Z2241" i="12"/>
  <c r="AA2241" i="12"/>
  <c r="AA2217" i="12"/>
  <c r="Z2217" i="12"/>
  <c r="Z2342" i="12"/>
  <c r="AA2342" i="12"/>
  <c r="Z2208" i="12"/>
  <c r="AA2208" i="12"/>
  <c r="AA2339" i="12"/>
  <c r="Z2339" i="12"/>
  <c r="Z2359" i="12"/>
  <c r="AA2359" i="12"/>
  <c r="Z2395" i="12"/>
  <c r="AA2395" i="12"/>
  <c r="AA2246" i="12"/>
  <c r="Z2246" i="12"/>
  <c r="Z2379" i="12"/>
  <c r="AA2379" i="12"/>
  <c r="Z2363" i="12"/>
  <c r="AA2363" i="12"/>
  <c r="AA2316" i="12"/>
  <c r="Z2316" i="12"/>
  <c r="AA2489" i="12"/>
  <c r="Z2489" i="12"/>
  <c r="AA2471" i="12"/>
  <c r="Z2471" i="12"/>
  <c r="Z2499" i="12"/>
  <c r="AA2499" i="12"/>
  <c r="Z2503" i="12"/>
  <c r="AA2503" i="12"/>
  <c r="AA2312" i="12"/>
  <c r="Z2312" i="12"/>
  <c r="Z2447" i="12"/>
  <c r="AA2447" i="12"/>
  <c r="AA2529" i="12"/>
  <c r="Z2529" i="12"/>
  <c r="Z2475" i="12"/>
  <c r="AA2475" i="12"/>
  <c r="Z2404" i="12"/>
  <c r="AA2404" i="12"/>
  <c r="Z2607" i="12"/>
  <c r="AA2607" i="12"/>
  <c r="Z2534" i="12"/>
  <c r="AA2534" i="12"/>
  <c r="AA2549" i="12"/>
  <c r="Z2549" i="12"/>
  <c r="AA2546" i="12"/>
  <c r="Z2546" i="12"/>
  <c r="Z2526" i="12"/>
  <c r="AA2526" i="12"/>
  <c r="AA2566" i="12"/>
  <c r="Z2566" i="12"/>
  <c r="Z2750" i="12"/>
  <c r="AA2750" i="12"/>
  <c r="Z2660" i="12"/>
  <c r="AA2660" i="12"/>
  <c r="Z2645" i="12"/>
  <c r="AA2645" i="12"/>
  <c r="Z2568" i="12"/>
  <c r="AA2568" i="12"/>
  <c r="Z2740" i="12"/>
  <c r="AA2740" i="12"/>
  <c r="Z2706" i="12"/>
  <c r="AA2706" i="12"/>
  <c r="AA2715" i="12"/>
  <c r="Z2715" i="12"/>
  <c r="Z2781" i="12"/>
  <c r="AA2781" i="12"/>
  <c r="AA2836" i="12"/>
  <c r="Z2836" i="12"/>
  <c r="Z2828" i="12"/>
  <c r="AA2828" i="12"/>
  <c r="Z2787" i="12"/>
  <c r="AA2787" i="12"/>
  <c r="AA2864" i="12"/>
  <c r="Z2864" i="12"/>
  <c r="Z2816" i="12"/>
  <c r="AA2816" i="12"/>
  <c r="AA2991" i="12"/>
  <c r="Z2991" i="12"/>
  <c r="AA3112" i="12"/>
  <c r="Z3112" i="12"/>
  <c r="Z3030" i="12"/>
  <c r="AA3030" i="12"/>
  <c r="AA2870" i="12"/>
  <c r="Z2870" i="12"/>
  <c r="Z2819" i="12"/>
  <c r="AA2819" i="12"/>
  <c r="Z3003" i="12"/>
  <c r="AA3003" i="12"/>
  <c r="AA3115" i="12"/>
  <c r="Z3115" i="12"/>
  <c r="Z3027" i="12"/>
  <c r="AA3027" i="12"/>
  <c r="AA3014" i="12"/>
  <c r="Z3014" i="12"/>
  <c r="Z2974" i="12"/>
  <c r="AA2974" i="12"/>
  <c r="Z2881" i="12"/>
  <c r="AA2881" i="12"/>
  <c r="AA3002" i="12"/>
  <c r="Z3002" i="12"/>
  <c r="AA2980" i="12"/>
  <c r="Z2980" i="12"/>
  <c r="AA3044" i="12"/>
  <c r="Z3044" i="12"/>
  <c r="AA3010" i="12"/>
  <c r="Z3010" i="12"/>
  <c r="AA3176" i="12"/>
  <c r="Z3176" i="12"/>
  <c r="AA3103" i="12"/>
  <c r="Z3103" i="12"/>
  <c r="Z3055" i="12"/>
  <c r="AA3055" i="12"/>
  <c r="AA3053" i="12"/>
  <c r="Z3053" i="12"/>
  <c r="AA2940" i="12"/>
  <c r="Z2940" i="12"/>
  <c r="AA3207" i="12"/>
  <c r="Z3207" i="12"/>
  <c r="Z3214" i="12"/>
  <c r="AA3214" i="12"/>
  <c r="Z3311" i="12"/>
  <c r="AA3311" i="12"/>
  <c r="Z3253" i="12"/>
  <c r="AA3253" i="12"/>
  <c r="AA3166" i="12"/>
  <c r="Z3166" i="12"/>
  <c r="AA3211" i="12"/>
  <c r="Z3211" i="12"/>
  <c r="AA3201" i="12"/>
  <c r="Z3201" i="12"/>
  <c r="Z3287" i="12"/>
  <c r="AA3287" i="12"/>
  <c r="Z3361" i="12"/>
  <c r="AA3361" i="12"/>
  <c r="Z3370" i="12"/>
  <c r="AA3370" i="12"/>
  <c r="Z3344" i="12"/>
  <c r="AA3344" i="12"/>
  <c r="AA3296" i="12"/>
  <c r="Z3296" i="12"/>
  <c r="Z3227" i="12"/>
  <c r="AA3227" i="12"/>
  <c r="Z3563" i="12"/>
  <c r="AA3563" i="12"/>
  <c r="Z3545" i="12"/>
  <c r="AA3545" i="12"/>
  <c r="AA3632" i="12"/>
  <c r="Z3632" i="12"/>
  <c r="Z3474" i="12"/>
  <c r="AA3474" i="12"/>
  <c r="Z3481" i="12"/>
  <c r="AA3481" i="12"/>
  <c r="AA3611" i="12"/>
  <c r="Z3611" i="12"/>
  <c r="AA3480" i="12"/>
  <c r="Z3480" i="12"/>
  <c r="AA3384" i="12"/>
  <c r="Z3384" i="12"/>
  <c r="Z3581" i="12"/>
  <c r="AA3581" i="12"/>
  <c r="Z3457" i="12"/>
  <c r="AA3457" i="12"/>
  <c r="Z3561" i="12"/>
  <c r="AA3561" i="12"/>
  <c r="Z3637" i="12"/>
  <c r="AA3637" i="12"/>
  <c r="AA3619" i="12"/>
  <c r="Z3619" i="12"/>
  <c r="AA3656" i="12"/>
  <c r="Z3656" i="12"/>
  <c r="AA3373" i="12"/>
  <c r="Z3373" i="12"/>
  <c r="AA3624" i="12"/>
  <c r="Z3624" i="12"/>
  <c r="AA3778" i="12"/>
  <c r="Z3778" i="12"/>
  <c r="AA3659" i="12"/>
  <c r="Z3659" i="12"/>
  <c r="AA3738" i="12"/>
  <c r="Z3738" i="12"/>
  <c r="AA3792" i="12"/>
  <c r="Z3792" i="12"/>
  <c r="Z3642" i="12"/>
  <c r="AA3642" i="12"/>
  <c r="AA3655" i="12"/>
  <c r="Z3655" i="12"/>
  <c r="Z3714" i="12"/>
  <c r="AA3714" i="12"/>
  <c r="AA3839" i="12"/>
  <c r="Z3839" i="12"/>
  <c r="Z3745" i="12"/>
  <c r="AA3745" i="12"/>
  <c r="Z3873" i="12"/>
  <c r="AA3873" i="12"/>
  <c r="Z3731" i="12"/>
  <c r="AA3731" i="12"/>
  <c r="Z3756" i="12"/>
  <c r="AA3756" i="12"/>
  <c r="AA3775" i="12"/>
  <c r="Z3775" i="12"/>
  <c r="Z3599" i="12"/>
  <c r="AA3599" i="12"/>
  <c r="Z3737" i="12"/>
  <c r="AA3737" i="12"/>
  <c r="AA3863" i="12"/>
  <c r="Z3863" i="12"/>
  <c r="Z3905" i="12"/>
  <c r="AA3905" i="12"/>
  <c r="AA3933" i="12"/>
  <c r="Z3933" i="12"/>
  <c r="Z3893" i="12"/>
  <c r="AA3893" i="12"/>
  <c r="Z379" i="12"/>
  <c r="AA379" i="12"/>
  <c r="AA256" i="12"/>
  <c r="Z256" i="12"/>
  <c r="AC569" i="12"/>
  <c r="AD569" i="12" s="1"/>
  <c r="AC508" i="12"/>
  <c r="AD508" i="12" s="1"/>
  <c r="AC452" i="12"/>
  <c r="AD452" i="12" s="1"/>
  <c r="AC315" i="12"/>
  <c r="AD315" i="12" s="1"/>
  <c r="AC426" i="12"/>
  <c r="AD426" i="12" s="1"/>
  <c r="AC604" i="12"/>
  <c r="AD604" i="12" s="1"/>
  <c r="AC497" i="12"/>
  <c r="AD497" i="12" s="1"/>
  <c r="AC504" i="12"/>
  <c r="AD504" i="12" s="1"/>
  <c r="AC574" i="12"/>
  <c r="AD574" i="12" s="1"/>
  <c r="AC502" i="12"/>
  <c r="AD502" i="12" s="1"/>
  <c r="AC874" i="12"/>
  <c r="AD874" i="12" s="1"/>
  <c r="AC1017" i="12"/>
  <c r="AD1017" i="12" s="1"/>
  <c r="AC940" i="12"/>
  <c r="AD940" i="12" s="1"/>
  <c r="AC921" i="12"/>
  <c r="AD921" i="12" s="1"/>
  <c r="AC1047" i="12"/>
  <c r="AD1047" i="12" s="1"/>
  <c r="AC1349" i="12"/>
  <c r="AD1349" i="12" s="1"/>
  <c r="AC1320" i="12"/>
  <c r="AD1320" i="12" s="1"/>
  <c r="AC1276" i="12"/>
  <c r="AD1276" i="12" s="1"/>
  <c r="AC1325" i="12"/>
  <c r="AD1325" i="12" s="1"/>
  <c r="AC1163" i="12"/>
  <c r="AD1163" i="12" s="1"/>
  <c r="AC1654" i="12"/>
  <c r="AD1654" i="12" s="1"/>
  <c r="AC1567" i="12"/>
  <c r="AD1567" i="12" s="1"/>
  <c r="AC1750" i="12"/>
  <c r="AD1750" i="12" s="1"/>
  <c r="AC1841" i="12"/>
  <c r="AD1841" i="12" s="1"/>
  <c r="AC2047" i="12"/>
  <c r="AD2047" i="12" s="1"/>
  <c r="AC2032" i="12"/>
  <c r="AD2032" i="12" s="1"/>
  <c r="AC2010" i="12"/>
  <c r="AD2010" i="12" s="1"/>
  <c r="AC2127" i="12"/>
  <c r="AD2127" i="12" s="1"/>
  <c r="AC2116" i="12"/>
  <c r="AD2116" i="12" s="1"/>
  <c r="AC2282" i="12"/>
  <c r="AD2282" i="12" s="1"/>
  <c r="AC2492" i="12"/>
  <c r="AD2492" i="12" s="1"/>
  <c r="AC2514" i="12"/>
  <c r="AD2514" i="12" s="1"/>
  <c r="AC2493" i="12"/>
  <c r="AD2493" i="12" s="1"/>
  <c r="AC2433" i="12"/>
  <c r="AD2433" i="12" s="1"/>
  <c r="AC2698" i="12"/>
  <c r="AD2698" i="12" s="1"/>
  <c r="AC2713" i="12"/>
  <c r="AD2713" i="12" s="1"/>
  <c r="AC2812" i="12"/>
  <c r="AD2812" i="12" s="1"/>
  <c r="AC2985" i="12"/>
  <c r="AD2985" i="12" s="1"/>
  <c r="AC3358" i="12"/>
  <c r="AD3358" i="12" s="1"/>
  <c r="AC3374" i="12"/>
  <c r="AD3374" i="12" s="1"/>
  <c r="AC3254" i="12"/>
  <c r="AD3254" i="12" s="1"/>
  <c r="AC3584" i="12"/>
  <c r="AD3584" i="12" s="1"/>
  <c r="AC3388" i="12"/>
  <c r="AD3388" i="12" s="1"/>
  <c r="AA188" i="12"/>
  <c r="Z188" i="12"/>
  <c r="AA431" i="12"/>
  <c r="Z431" i="12"/>
  <c r="AA274" i="12"/>
  <c r="Z274" i="12"/>
  <c r="AC246" i="12"/>
  <c r="AD246" i="12" s="1"/>
  <c r="AA193" i="12"/>
  <c r="Z193" i="12"/>
  <c r="AA239" i="12"/>
  <c r="Z239" i="12"/>
  <c r="Z201" i="12"/>
  <c r="AA201" i="12"/>
  <c r="AC278" i="12"/>
  <c r="AD278" i="12" s="1"/>
  <c r="AC203" i="12"/>
  <c r="AD203" i="12" s="1"/>
  <c r="S3312" i="12"/>
  <c r="T3312" i="12" s="1"/>
  <c r="AB3312" i="12" s="1"/>
  <c r="S3287" i="12"/>
  <c r="T3287" i="12" s="1"/>
  <c r="AB3287" i="12" s="1"/>
  <c r="S3204" i="12"/>
  <c r="T3204" i="12" s="1"/>
  <c r="AB3204" i="12" s="1"/>
  <c r="S3156" i="12"/>
  <c r="T3156" i="12" s="1"/>
  <c r="AB3156" i="12" s="1"/>
  <c r="S3281" i="12"/>
  <c r="T3281" i="12" s="1"/>
  <c r="AB3281" i="12" s="1"/>
  <c r="S3257" i="12"/>
  <c r="T3257" i="12" s="1"/>
  <c r="AB3257" i="12" s="1"/>
  <c r="S3187" i="12"/>
  <c r="T3187" i="12" s="1"/>
  <c r="AB3187" i="12" s="1"/>
  <c r="S3186" i="12"/>
  <c r="T3186" i="12" s="1"/>
  <c r="AB3186" i="12" s="1"/>
  <c r="S3326" i="12"/>
  <c r="T3326" i="12" s="1"/>
  <c r="AB3326" i="12" s="1"/>
  <c r="S3442" i="12"/>
  <c r="T3442" i="12" s="1"/>
  <c r="AB3442" i="12" s="1"/>
  <c r="S3614" i="12"/>
  <c r="T3614" i="12" s="1"/>
  <c r="AB3614" i="12" s="1"/>
  <c r="S3286" i="12"/>
  <c r="T3286" i="12" s="1"/>
  <c r="AB3286" i="12" s="1"/>
  <c r="S3561" i="12"/>
  <c r="T3561" i="12" s="1"/>
  <c r="AB3561" i="12" s="1"/>
  <c r="S3636" i="12"/>
  <c r="T3636" i="12" s="1"/>
  <c r="AB3636" i="12" s="1"/>
  <c r="S3484" i="12"/>
  <c r="T3484" i="12" s="1"/>
  <c r="AB3484" i="12" s="1"/>
  <c r="S3602" i="12"/>
  <c r="T3602" i="12" s="1"/>
  <c r="AB3602" i="12" s="1"/>
  <c r="S3632" i="12"/>
  <c r="T3632" i="12" s="1"/>
  <c r="AB3632" i="12" s="1"/>
  <c r="S3438" i="12"/>
  <c r="T3438" i="12" s="1"/>
  <c r="AB3438" i="12" s="1"/>
  <c r="S3480" i="12"/>
  <c r="T3480" i="12" s="1"/>
  <c r="AB3480" i="12" s="1"/>
  <c r="S3543" i="12"/>
  <c r="T3543" i="12" s="1"/>
  <c r="AB3543" i="12" s="1"/>
  <c r="S3402" i="12"/>
  <c r="T3402" i="12" s="1"/>
  <c r="AB3402" i="12" s="1"/>
  <c r="S3463" i="12"/>
  <c r="T3463" i="12" s="1"/>
  <c r="AB3463" i="12" s="1"/>
  <c r="S3412" i="12"/>
  <c r="T3412" i="12" s="1"/>
  <c r="AB3412" i="12" s="1"/>
  <c r="S3631" i="12"/>
  <c r="T3631" i="12" s="1"/>
  <c r="AB3631" i="12" s="1"/>
  <c r="S3598" i="12"/>
  <c r="T3598" i="12" s="1"/>
  <c r="AB3598" i="12" s="1"/>
  <c r="S3563" i="12"/>
  <c r="T3563" i="12" s="1"/>
  <c r="AB3563" i="12" s="1"/>
  <c r="S3707" i="12"/>
  <c r="T3707" i="12" s="1"/>
  <c r="AB3707" i="12" s="1"/>
  <c r="S3498" i="12"/>
  <c r="T3498" i="12" s="1"/>
  <c r="AB3498" i="12" s="1"/>
  <c r="S3780" i="12"/>
  <c r="T3780" i="12" s="1"/>
  <c r="AB3780" i="12" s="1"/>
  <c r="S3675" i="12"/>
  <c r="T3675" i="12" s="1"/>
  <c r="AB3675" i="12" s="1"/>
  <c r="S3805" i="12"/>
  <c r="T3805" i="12" s="1"/>
  <c r="AB3805" i="12" s="1"/>
  <c r="S3813" i="12"/>
  <c r="T3813" i="12" s="1"/>
  <c r="AB3813" i="12" s="1"/>
  <c r="S3865" i="12"/>
  <c r="T3865" i="12" s="1"/>
  <c r="AB3865" i="12" s="1"/>
  <c r="S3819" i="12"/>
  <c r="T3819" i="12" s="1"/>
  <c r="AB3819" i="12" s="1"/>
  <c r="S3789" i="12"/>
  <c r="T3789" i="12" s="1"/>
  <c r="AB3789" i="12" s="1"/>
  <c r="S3769" i="12"/>
  <c r="T3769" i="12" s="1"/>
  <c r="AB3769" i="12" s="1"/>
  <c r="S3657" i="12"/>
  <c r="T3657" i="12" s="1"/>
  <c r="AB3657" i="12" s="1"/>
  <c r="S3841" i="12"/>
  <c r="T3841" i="12" s="1"/>
  <c r="AB3841" i="12" s="1"/>
  <c r="S3649" i="12"/>
  <c r="T3649" i="12" s="1"/>
  <c r="AB3649" i="12" s="1"/>
  <c r="S3821" i="12"/>
  <c r="T3821" i="12" s="1"/>
  <c r="AB3821" i="12" s="1"/>
  <c r="S3894" i="12"/>
  <c r="T3894" i="12" s="1"/>
  <c r="AB3894" i="12" s="1"/>
  <c r="S3906" i="12"/>
  <c r="T3906" i="12" s="1"/>
  <c r="AB3906" i="12" s="1"/>
  <c r="S3898" i="12"/>
  <c r="T3898" i="12" s="1"/>
  <c r="AB3898" i="12" s="1"/>
  <c r="S3930" i="12"/>
  <c r="T3930" i="12" s="1"/>
  <c r="AB3930" i="12" s="1"/>
  <c r="S3884" i="12"/>
  <c r="T3884" i="12" s="1"/>
  <c r="AB3884" i="12" s="1"/>
  <c r="AC399" i="12"/>
  <c r="AD399" i="12" s="1"/>
  <c r="Z163" i="12"/>
  <c r="AA163" i="12"/>
  <c r="AC228" i="12"/>
  <c r="AD228" i="12" s="1"/>
  <c r="Z174" i="12"/>
  <c r="AA174" i="12"/>
  <c r="Z322" i="12"/>
  <c r="AA322" i="12"/>
  <c r="AA453" i="12"/>
  <c r="Z453" i="12"/>
  <c r="AA636" i="12"/>
  <c r="Z636" i="12"/>
  <c r="AA395" i="12"/>
  <c r="Z395" i="12"/>
  <c r="Z454" i="12"/>
  <c r="AA454" i="12"/>
  <c r="AA664" i="12"/>
  <c r="Z664" i="12"/>
  <c r="Z378" i="12"/>
  <c r="AA378" i="12"/>
  <c r="AA331" i="12"/>
  <c r="Z331" i="12"/>
  <c r="AA473" i="12"/>
  <c r="Z473" i="12"/>
  <c r="AA416" i="12"/>
  <c r="Z416" i="12"/>
  <c r="Z545" i="12"/>
  <c r="AA545" i="12"/>
  <c r="AA638" i="12"/>
  <c r="Z638" i="12"/>
  <c r="Z665" i="12"/>
  <c r="AA665" i="12"/>
  <c r="Z676" i="12"/>
  <c r="AA676" i="12"/>
  <c r="Z640" i="12"/>
  <c r="AA640" i="12"/>
  <c r="AA377" i="12"/>
  <c r="Z377" i="12"/>
  <c r="AA679" i="12"/>
  <c r="Z679" i="12"/>
  <c r="AA578" i="12"/>
  <c r="Z578" i="12"/>
  <c r="AA372" i="12"/>
  <c r="Z372" i="12"/>
  <c r="Z452" i="12"/>
  <c r="AA452" i="12"/>
  <c r="Z544" i="12"/>
  <c r="AA544" i="12"/>
  <c r="Z469" i="12"/>
  <c r="AA469" i="12"/>
  <c r="Z398" i="12"/>
  <c r="AA398" i="12"/>
  <c r="AA425" i="12"/>
  <c r="Z425" i="12"/>
  <c r="Z826" i="12"/>
  <c r="AA826" i="12"/>
  <c r="AA686" i="12"/>
  <c r="Z686" i="12"/>
  <c r="AA625" i="12"/>
  <c r="Z625" i="12"/>
  <c r="AA757" i="12"/>
  <c r="Z757" i="12"/>
  <c r="AA829" i="12"/>
  <c r="Z829" i="12"/>
  <c r="Z845" i="12"/>
  <c r="AA845" i="12"/>
  <c r="Z820" i="12"/>
  <c r="AA820" i="12"/>
  <c r="AA765" i="12"/>
  <c r="Z765" i="12"/>
  <c r="Z724" i="12"/>
  <c r="AA724" i="12"/>
  <c r="Z817" i="12"/>
  <c r="AA817" i="12"/>
  <c r="AA776" i="12"/>
  <c r="Z776" i="12"/>
  <c r="Z779" i="12"/>
  <c r="AA779" i="12"/>
  <c r="AA711" i="12"/>
  <c r="Z711" i="12"/>
  <c r="Z949" i="12"/>
  <c r="AA949" i="12"/>
  <c r="AA912" i="12"/>
  <c r="Z912" i="12"/>
  <c r="AA1119" i="12"/>
  <c r="Z1119" i="12"/>
  <c r="Z946" i="12"/>
  <c r="AA946" i="12"/>
  <c r="AA1031" i="12"/>
  <c r="Z1031" i="12"/>
  <c r="AA963" i="12"/>
  <c r="Z963" i="12"/>
  <c r="Z944" i="12"/>
  <c r="AA944" i="12"/>
  <c r="AA1120" i="12"/>
  <c r="Z1120" i="12"/>
  <c r="Z1105" i="12"/>
  <c r="AA1105" i="12"/>
  <c r="AA828" i="12"/>
  <c r="Z828" i="12"/>
  <c r="Z995" i="12"/>
  <c r="AA995" i="12"/>
  <c r="Z1054" i="12"/>
  <c r="AA1054" i="12"/>
  <c r="AA1172" i="12"/>
  <c r="Z1172" i="12"/>
  <c r="Z1070" i="12"/>
  <c r="AA1070" i="12"/>
  <c r="AA1246" i="12"/>
  <c r="Z1246" i="12"/>
  <c r="Z1147" i="12"/>
  <c r="AA1147" i="12"/>
  <c r="Z1007" i="12"/>
  <c r="AA1007" i="12"/>
  <c r="AA1039" i="12"/>
  <c r="Z1039" i="12"/>
  <c r="Z1145" i="12"/>
  <c r="AA1145" i="12"/>
  <c r="AA1186" i="12"/>
  <c r="Z1186" i="12"/>
  <c r="AA1245" i="12"/>
  <c r="Z1245" i="12"/>
  <c r="AA1255" i="12"/>
  <c r="Z1255" i="12"/>
  <c r="AA930" i="12"/>
  <c r="Z930" i="12"/>
  <c r="Z1326" i="12"/>
  <c r="AA1326" i="12"/>
  <c r="AA1080" i="12"/>
  <c r="Z1080" i="12"/>
  <c r="AA1016" i="12"/>
  <c r="Z1016" i="12"/>
  <c r="Z1568" i="12"/>
  <c r="AA1568" i="12"/>
  <c r="Z1269" i="12"/>
  <c r="AA1269" i="12"/>
  <c r="Z1277" i="12"/>
  <c r="AA1277" i="12"/>
  <c r="Z1253" i="12"/>
  <c r="AA1253" i="12"/>
  <c r="Z1416" i="12"/>
  <c r="AA1416" i="12"/>
  <c r="Z1452" i="12"/>
  <c r="AA1452" i="12"/>
  <c r="Z1271" i="12"/>
  <c r="AA1271" i="12"/>
  <c r="AA1571" i="12"/>
  <c r="Z1571" i="12"/>
  <c r="AA1376" i="12"/>
  <c r="Z1376" i="12"/>
  <c r="AA1232" i="12"/>
  <c r="Z1232" i="12"/>
  <c r="AA1432" i="12"/>
  <c r="Z1432" i="12"/>
  <c r="Z1449" i="12"/>
  <c r="AA1449" i="12"/>
  <c r="Z1542" i="12"/>
  <c r="AA1542" i="12"/>
  <c r="AA1581" i="12"/>
  <c r="Z1581" i="12"/>
  <c r="AA1590" i="12"/>
  <c r="Z1590" i="12"/>
  <c r="AA1488" i="12"/>
  <c r="Z1488" i="12"/>
  <c r="AA1712" i="12"/>
  <c r="Z1712" i="12"/>
  <c r="Z1504" i="12"/>
  <c r="AA1504" i="12"/>
  <c r="Z1646" i="12"/>
  <c r="AA1646" i="12"/>
  <c r="AA1654" i="12"/>
  <c r="Z1654" i="12"/>
  <c r="AA1663" i="12"/>
  <c r="Z1663" i="12"/>
  <c r="AA1540" i="12"/>
  <c r="Z1540" i="12"/>
  <c r="AA1596" i="12"/>
  <c r="Z1596" i="12"/>
  <c r="Z1708" i="12"/>
  <c r="AA1708" i="12"/>
  <c r="AA1655" i="12"/>
  <c r="Z1655" i="12"/>
  <c r="AA1807" i="12"/>
  <c r="Z1807" i="12"/>
  <c r="Z1907" i="12"/>
  <c r="AA1907" i="12"/>
  <c r="AA1854" i="12"/>
  <c r="Z1854" i="12"/>
  <c r="AA1881" i="12"/>
  <c r="Z1881" i="12"/>
  <c r="Z1726" i="12"/>
  <c r="AA1726" i="12"/>
  <c r="Z1825" i="12"/>
  <c r="AA1825" i="12"/>
  <c r="AA1758" i="12"/>
  <c r="Z1758" i="12"/>
  <c r="Z1835" i="12"/>
  <c r="AA1835" i="12"/>
  <c r="AA1791" i="12"/>
  <c r="Z1791" i="12"/>
  <c r="Z1844" i="12"/>
  <c r="AA1844" i="12"/>
  <c r="AA1809" i="12"/>
  <c r="Z1809" i="12"/>
  <c r="Z1856" i="12"/>
  <c r="AA1856" i="12"/>
  <c r="Z1817" i="12"/>
  <c r="AA1817" i="12"/>
  <c r="AA2052" i="12"/>
  <c r="Z2052" i="12"/>
  <c r="AA1967" i="12"/>
  <c r="Z1967" i="12"/>
  <c r="Z1868" i="12"/>
  <c r="AA1868" i="12"/>
  <c r="AA1842" i="12"/>
  <c r="Z1842" i="12"/>
  <c r="Z2048" i="12"/>
  <c r="AA2048" i="12"/>
  <c r="Z1880" i="12"/>
  <c r="AA1880" i="12"/>
  <c r="AA2003" i="12"/>
  <c r="Z2003" i="12"/>
  <c r="AA2128" i="12"/>
  <c r="Z2128" i="12"/>
  <c r="Z2074" i="12"/>
  <c r="AA2074" i="12"/>
  <c r="AA2055" i="12"/>
  <c r="Z2055" i="12"/>
  <c r="Z1938" i="12"/>
  <c r="AA1938" i="12"/>
  <c r="AA1982" i="12"/>
  <c r="Z1982" i="12"/>
  <c r="AA2211" i="12"/>
  <c r="Z2211" i="12"/>
  <c r="Z2153" i="12"/>
  <c r="AA2153" i="12"/>
  <c r="Z2216" i="12"/>
  <c r="AA2216" i="12"/>
  <c r="AA2247" i="12"/>
  <c r="Z2247" i="12"/>
  <c r="AA2129" i="12"/>
  <c r="Z2129" i="12"/>
  <c r="AA2146" i="12"/>
  <c r="Z2146" i="12"/>
  <c r="AA2322" i="12"/>
  <c r="Z2322" i="12"/>
  <c r="Z2200" i="12"/>
  <c r="AA2200" i="12"/>
  <c r="AA2238" i="12"/>
  <c r="Z2238" i="12"/>
  <c r="AA2263" i="12"/>
  <c r="Z2263" i="12"/>
  <c r="AA2265" i="12"/>
  <c r="Z2265" i="12"/>
  <c r="Z2171" i="12"/>
  <c r="AA2171" i="12"/>
  <c r="Z2189" i="12"/>
  <c r="AA2189" i="12"/>
  <c r="AA2173" i="12"/>
  <c r="Z2173" i="12"/>
  <c r="AA2442" i="12"/>
  <c r="Z2442" i="12"/>
  <c r="AA2345" i="12"/>
  <c r="Z2345" i="12"/>
  <c r="Z2347" i="12"/>
  <c r="AA2347" i="12"/>
  <c r="AA2321" i="12"/>
  <c r="Z2321" i="12"/>
  <c r="Z2333" i="12"/>
  <c r="AA2333" i="12"/>
  <c r="Z2436" i="12"/>
  <c r="AA2436" i="12"/>
  <c r="Z2623" i="12"/>
  <c r="AA2623" i="12"/>
  <c r="Z2458" i="12"/>
  <c r="AA2458" i="12"/>
  <c r="AA2449" i="12"/>
  <c r="Z2449" i="12"/>
  <c r="AA2585" i="12"/>
  <c r="Z2585" i="12"/>
  <c r="AA2224" i="12"/>
  <c r="Z2224" i="12"/>
  <c r="Z2636" i="12"/>
  <c r="AA2636" i="12"/>
  <c r="Z2616" i="12"/>
  <c r="AA2616" i="12"/>
  <c r="AA2418" i="12"/>
  <c r="Z2418" i="12"/>
  <c r="Z2328" i="12"/>
  <c r="AA2328" i="12"/>
  <c r="Z2563" i="12"/>
  <c r="AA2563" i="12"/>
  <c r="AA2581" i="12"/>
  <c r="Z2581" i="12"/>
  <c r="Z2537" i="12"/>
  <c r="AA2537" i="12"/>
  <c r="AA2719" i="12"/>
  <c r="Z2719" i="12"/>
  <c r="AA2548" i="12"/>
  <c r="Z2548" i="12"/>
  <c r="Z2631" i="12"/>
  <c r="AA2631" i="12"/>
  <c r="AA2708" i="12"/>
  <c r="Z2708" i="12"/>
  <c r="AA2691" i="12"/>
  <c r="Z2691" i="12"/>
  <c r="AA2866" i="12"/>
  <c r="Z2866" i="12"/>
  <c r="AA2713" i="12"/>
  <c r="Z2713" i="12"/>
  <c r="AA2665" i="12"/>
  <c r="Z2665" i="12"/>
  <c r="Z2844" i="12"/>
  <c r="AA2844" i="12"/>
  <c r="AA2699" i="12"/>
  <c r="Z2699" i="12"/>
  <c r="Z2834" i="12"/>
  <c r="AA2834" i="12"/>
  <c r="Z2854" i="12"/>
  <c r="AA2854" i="12"/>
  <c r="AA2768" i="12"/>
  <c r="Z2768" i="12"/>
  <c r="AA2804" i="12"/>
  <c r="Z2804" i="12"/>
  <c r="AA2809" i="12"/>
  <c r="Z2809" i="12"/>
  <c r="AA2830" i="12"/>
  <c r="Z2830" i="12"/>
  <c r="AA3049" i="12"/>
  <c r="Z3049" i="12"/>
  <c r="AA2906" i="12"/>
  <c r="Z2906" i="12"/>
  <c r="Z2776" i="12"/>
  <c r="AA2776" i="12"/>
  <c r="Z2775" i="12"/>
  <c r="AA2775" i="12"/>
  <c r="AA2846" i="12"/>
  <c r="Z2846" i="12"/>
  <c r="AA2948" i="12"/>
  <c r="Z2948" i="12"/>
  <c r="AA3041" i="12"/>
  <c r="Z3041" i="12"/>
  <c r="AA3025" i="12"/>
  <c r="Z3025" i="12"/>
  <c r="AA3077" i="12"/>
  <c r="Z3077" i="12"/>
  <c r="AA2908" i="12"/>
  <c r="Z2908" i="12"/>
  <c r="AA2979" i="12"/>
  <c r="Z2979" i="12"/>
  <c r="AA3076" i="12"/>
  <c r="Z3076" i="12"/>
  <c r="Z2973" i="12"/>
  <c r="AA2973" i="12"/>
  <c r="AA3097" i="12"/>
  <c r="Z3097" i="12"/>
  <c r="AA2987" i="12"/>
  <c r="Z2987" i="12"/>
  <c r="Z3013" i="12"/>
  <c r="AA3013" i="12"/>
  <c r="Z3272" i="12"/>
  <c r="AA3272" i="12"/>
  <c r="AA3206" i="12"/>
  <c r="Z3206" i="12"/>
  <c r="Z3322" i="12"/>
  <c r="AA3322" i="12"/>
  <c r="AA2996" i="12"/>
  <c r="Z2996" i="12"/>
  <c r="AA3293" i="12"/>
  <c r="Z3293" i="12"/>
  <c r="Z3348" i="12"/>
  <c r="AA3348" i="12"/>
  <c r="Z3273" i="12"/>
  <c r="AA3273" i="12"/>
  <c r="AA3147" i="12"/>
  <c r="Z3147" i="12"/>
  <c r="Z3335" i="12"/>
  <c r="AA3335" i="12"/>
  <c r="AA3268" i="12"/>
  <c r="Z3268" i="12"/>
  <c r="AA3246" i="12"/>
  <c r="Z3246" i="12"/>
  <c r="AA3159" i="12"/>
  <c r="Z3159" i="12"/>
  <c r="AA3313" i="12"/>
  <c r="Z3313" i="12"/>
  <c r="AA3226" i="12"/>
  <c r="Z3226" i="12"/>
  <c r="AA3289" i="12"/>
  <c r="Z3289" i="12"/>
  <c r="Z3169" i="12"/>
  <c r="AA3169" i="12"/>
  <c r="AA3229" i="12"/>
  <c r="Z3229" i="12"/>
  <c r="Z3435" i="12"/>
  <c r="AA3435" i="12"/>
  <c r="Z3463" i="12"/>
  <c r="AA3463" i="12"/>
  <c r="Z3590" i="12"/>
  <c r="AA3590" i="12"/>
  <c r="AA3387" i="12"/>
  <c r="Z3387" i="12"/>
  <c r="Z3504" i="12"/>
  <c r="AA3504" i="12"/>
  <c r="Z3379" i="12"/>
  <c r="AA3379" i="12"/>
  <c r="Z3479" i="12"/>
  <c r="AA3479" i="12"/>
  <c r="Z3600" i="12"/>
  <c r="AA3600" i="12"/>
  <c r="Z3503" i="12"/>
  <c r="AA3503" i="12"/>
  <c r="Z3540" i="12"/>
  <c r="AA3540" i="12"/>
  <c r="AA3509" i="12"/>
  <c r="Z3509" i="12"/>
  <c r="AA3616" i="12"/>
  <c r="Z3616" i="12"/>
  <c r="AA3357" i="12"/>
  <c r="Z3357" i="12"/>
  <c r="AA3846" i="12"/>
  <c r="Z3846" i="12"/>
  <c r="Z3499" i="12"/>
  <c r="AA3499" i="12"/>
  <c r="Z3469" i="12"/>
  <c r="AA3469" i="12"/>
  <c r="Z3671" i="12"/>
  <c r="AA3671" i="12"/>
  <c r="Z3874" i="12"/>
  <c r="AA3874" i="12"/>
  <c r="AA3724" i="12"/>
  <c r="Z3724" i="12"/>
  <c r="AA3820" i="12"/>
  <c r="Z3820" i="12"/>
  <c r="Z3679" i="12"/>
  <c r="AA3679" i="12"/>
  <c r="Z3667" i="12"/>
  <c r="AA3667" i="12"/>
  <c r="AA3793" i="12"/>
  <c r="Z3793" i="12"/>
  <c r="AA3853" i="12"/>
  <c r="Z3853" i="12"/>
  <c r="AA3876" i="12"/>
  <c r="Z3876" i="12"/>
  <c r="Z3681" i="12"/>
  <c r="AA3681" i="12"/>
  <c r="AA3771" i="12"/>
  <c r="Z3771" i="12"/>
  <c r="Z3700" i="12"/>
  <c r="AA3700" i="12"/>
  <c r="Z3650" i="12"/>
  <c r="AA3650" i="12"/>
  <c r="AA3806" i="12"/>
  <c r="Z3806" i="12"/>
  <c r="AA3735" i="12"/>
  <c r="Z3735" i="12"/>
  <c r="AA3772" i="12"/>
  <c r="Z3772" i="12"/>
  <c r="AA3930" i="12"/>
  <c r="Z3930" i="12"/>
  <c r="AA3901" i="12"/>
  <c r="Z3901" i="12"/>
  <c r="Z3866" i="12"/>
  <c r="AA3866" i="12"/>
  <c r="Z352" i="12"/>
  <c r="AA352" i="12"/>
  <c r="AA350" i="12"/>
  <c r="Z350" i="12"/>
  <c r="AC443" i="12"/>
  <c r="AD443" i="12" s="1"/>
  <c r="AC318" i="12"/>
  <c r="AD318" i="12" s="1"/>
  <c r="AC902" i="12"/>
  <c r="AD902" i="12" s="1"/>
  <c r="AC673" i="12"/>
  <c r="AD673" i="12" s="1"/>
  <c r="AC675" i="12"/>
  <c r="AD675" i="12" s="1"/>
  <c r="AC652" i="12"/>
  <c r="AD652" i="12" s="1"/>
  <c r="AC810" i="12"/>
  <c r="AD810" i="12" s="1"/>
  <c r="AC860" i="12"/>
  <c r="AD860" i="12" s="1"/>
  <c r="AC1071" i="12"/>
  <c r="AD1071" i="12" s="1"/>
  <c r="AC1191" i="12"/>
  <c r="AD1191" i="12" s="1"/>
  <c r="AC1065" i="12"/>
  <c r="AD1065" i="12" s="1"/>
  <c r="AC838" i="12"/>
  <c r="AD838" i="12" s="1"/>
  <c r="AC1056" i="12"/>
  <c r="AD1056" i="12" s="1"/>
  <c r="AC1061" i="12"/>
  <c r="AD1061" i="12" s="1"/>
  <c r="AC1351" i="12"/>
  <c r="AD1351" i="12" s="1"/>
  <c r="AC1239" i="12"/>
  <c r="AD1239" i="12" s="1"/>
  <c r="AC1403" i="12"/>
  <c r="AD1403" i="12" s="1"/>
  <c r="AC1447" i="12"/>
  <c r="AD1447" i="12" s="1"/>
  <c r="AC1480" i="12"/>
  <c r="AD1480" i="12" s="1"/>
  <c r="AC1671" i="12"/>
  <c r="AD1671" i="12" s="1"/>
  <c r="AC1683" i="12"/>
  <c r="AD1683" i="12" s="1"/>
  <c r="AC1472" i="12"/>
  <c r="AD1472" i="12" s="1"/>
  <c r="AC1715" i="12"/>
  <c r="AD1715" i="12" s="1"/>
  <c r="AC1489" i="12"/>
  <c r="AD1489" i="12" s="1"/>
  <c r="AC1881" i="12"/>
  <c r="AD1881" i="12" s="1"/>
  <c r="AC1875" i="12"/>
  <c r="AD1875" i="12" s="1"/>
  <c r="AC1963" i="12"/>
  <c r="AD1963" i="12" s="1"/>
  <c r="AC1893" i="12"/>
  <c r="AD1893" i="12" s="1"/>
  <c r="AC1993" i="12"/>
  <c r="AD1993" i="12" s="1"/>
  <c r="AC2210" i="12"/>
  <c r="AD2210" i="12" s="1"/>
  <c r="AC2251" i="12"/>
  <c r="AD2251" i="12" s="1"/>
  <c r="AC2253" i="12"/>
  <c r="AD2253" i="12" s="1"/>
  <c r="AC2480" i="12"/>
  <c r="AD2480" i="12" s="1"/>
  <c r="AC2810" i="12"/>
  <c r="AD2810" i="12" s="1"/>
  <c r="AC2962" i="12"/>
  <c r="AD2962" i="12" s="1"/>
  <c r="AC3354" i="12"/>
  <c r="AD3354" i="12" s="1"/>
  <c r="AC3572" i="12"/>
  <c r="AD3572" i="12" s="1"/>
  <c r="AC3676" i="12"/>
  <c r="AD3676" i="12" s="1"/>
  <c r="AC3796" i="12"/>
  <c r="AD3796" i="12" s="1"/>
  <c r="AC3913" i="12"/>
  <c r="AD3913" i="12" s="1"/>
  <c r="AC221" i="12"/>
  <c r="AD221" i="12" s="1"/>
  <c r="AA169" i="12"/>
  <c r="Z169" i="12"/>
  <c r="S2852" i="12"/>
  <c r="T2852" i="12" s="1"/>
  <c r="AB2852" i="12" s="1"/>
  <c r="S2908" i="12"/>
  <c r="T2908" i="12" s="1"/>
  <c r="AB2908" i="12" s="1"/>
  <c r="S3005" i="12"/>
  <c r="T3005" i="12" s="1"/>
  <c r="AB3005" i="12" s="1"/>
  <c r="S2894" i="12"/>
  <c r="T2894" i="12" s="1"/>
  <c r="AB2894" i="12" s="1"/>
  <c r="S3099" i="12"/>
  <c r="T3099" i="12" s="1"/>
  <c r="AB3099" i="12" s="1"/>
  <c r="S3140" i="12"/>
  <c r="T3140" i="12" s="1"/>
  <c r="AB3140" i="12" s="1"/>
  <c r="S2886" i="12"/>
  <c r="T2886" i="12" s="1"/>
  <c r="AB2886" i="12" s="1"/>
  <c r="S2911" i="12"/>
  <c r="T2911" i="12" s="1"/>
  <c r="AB2911" i="12" s="1"/>
  <c r="S2976" i="12"/>
  <c r="T2976" i="12" s="1"/>
  <c r="AB2976" i="12" s="1"/>
  <c r="S3003" i="12"/>
  <c r="T3003" i="12" s="1"/>
  <c r="AB3003" i="12" s="1"/>
  <c r="S2975" i="12"/>
  <c r="T2975" i="12" s="1"/>
  <c r="AB2975" i="12" s="1"/>
  <c r="S3044" i="12"/>
  <c r="T3044" i="12" s="1"/>
  <c r="AB3044" i="12" s="1"/>
  <c r="S3155" i="12"/>
  <c r="T3155" i="12" s="1"/>
  <c r="AB3155" i="12" s="1"/>
  <c r="S3063" i="12"/>
  <c r="T3063" i="12" s="1"/>
  <c r="AB3063" i="12" s="1"/>
  <c r="S3200" i="12"/>
  <c r="T3200" i="12" s="1"/>
  <c r="AB3200" i="12" s="1"/>
  <c r="S3344" i="12"/>
  <c r="T3344" i="12" s="1"/>
  <c r="AB3344" i="12" s="1"/>
  <c r="S2974" i="12"/>
  <c r="T2974" i="12" s="1"/>
  <c r="AB2974" i="12" s="1"/>
  <c r="S3176" i="12"/>
  <c r="T3176" i="12" s="1"/>
  <c r="AB3176" i="12" s="1"/>
  <c r="S3332" i="12"/>
  <c r="T3332" i="12" s="1"/>
  <c r="AB3332" i="12" s="1"/>
  <c r="S3261" i="12"/>
  <c r="T3261" i="12" s="1"/>
  <c r="AB3261" i="12" s="1"/>
  <c r="S3220" i="12"/>
  <c r="T3220" i="12" s="1"/>
  <c r="AB3220" i="12" s="1"/>
  <c r="S3239" i="12"/>
  <c r="T3239" i="12" s="1"/>
  <c r="AB3239" i="12" s="1"/>
  <c r="S3314" i="12"/>
  <c r="T3314" i="12" s="1"/>
  <c r="AB3314" i="12" s="1"/>
  <c r="S3422" i="12"/>
  <c r="T3422" i="12" s="1"/>
  <c r="AB3422" i="12" s="1"/>
  <c r="S3301" i="12"/>
  <c r="T3301" i="12" s="1"/>
  <c r="AB3301" i="12" s="1"/>
  <c r="S3226" i="12"/>
  <c r="T3226" i="12" s="1"/>
  <c r="AB3226" i="12" s="1"/>
  <c r="S3321" i="12"/>
  <c r="T3321" i="12" s="1"/>
  <c r="AB3321" i="12" s="1"/>
  <c r="S3139" i="12"/>
  <c r="T3139" i="12" s="1"/>
  <c r="AB3139" i="12" s="1"/>
  <c r="S3297" i="12"/>
  <c r="T3297" i="12" s="1"/>
  <c r="AB3297" i="12" s="1"/>
  <c r="S3503" i="12"/>
  <c r="T3503" i="12" s="1"/>
  <c r="AB3503" i="12" s="1"/>
  <c r="S3466" i="12"/>
  <c r="T3466" i="12" s="1"/>
  <c r="AB3466" i="12" s="1"/>
  <c r="S3335" i="12"/>
  <c r="T3335" i="12" s="1"/>
  <c r="AB3335" i="12" s="1"/>
  <c r="S3469" i="12"/>
  <c r="T3469" i="12" s="1"/>
  <c r="AB3469" i="12" s="1"/>
  <c r="S3555" i="12"/>
  <c r="T3555" i="12" s="1"/>
  <c r="AB3555" i="12" s="1"/>
  <c r="S3589" i="12"/>
  <c r="T3589" i="12" s="1"/>
  <c r="AB3589" i="12" s="1"/>
  <c r="S3516" i="12"/>
  <c r="T3516" i="12" s="1"/>
  <c r="AB3516" i="12" s="1"/>
  <c r="S3396" i="12"/>
  <c r="T3396" i="12" s="1"/>
  <c r="AB3396" i="12" s="1"/>
  <c r="S3471" i="12"/>
  <c r="T3471" i="12" s="1"/>
  <c r="AB3471" i="12" s="1"/>
  <c r="S3530" i="12"/>
  <c r="T3530" i="12" s="1"/>
  <c r="AB3530" i="12" s="1"/>
  <c r="S3554" i="12"/>
  <c r="T3554" i="12" s="1"/>
  <c r="AB3554" i="12" s="1"/>
  <c r="S3445" i="12"/>
  <c r="T3445" i="12" s="1"/>
  <c r="AB3445" i="12" s="1"/>
  <c r="S3509" i="12"/>
  <c r="T3509" i="12" s="1"/>
  <c r="AB3509" i="12" s="1"/>
  <c r="S3465" i="12"/>
  <c r="T3465" i="12" s="1"/>
  <c r="AB3465" i="12" s="1"/>
  <c r="S3400" i="12"/>
  <c r="T3400" i="12" s="1"/>
  <c r="AB3400" i="12" s="1"/>
  <c r="S3540" i="12"/>
  <c r="T3540" i="12" s="1"/>
  <c r="AB3540" i="12" s="1"/>
  <c r="S3378" i="12"/>
  <c r="T3378" i="12" s="1"/>
  <c r="AB3378" i="12" s="1"/>
  <c r="S3771" i="12"/>
  <c r="T3771" i="12" s="1"/>
  <c r="AB3771" i="12" s="1"/>
  <c r="S3624" i="12"/>
  <c r="T3624" i="12" s="1"/>
  <c r="AB3624" i="12" s="1"/>
  <c r="S3693" i="12"/>
  <c r="T3693" i="12" s="1"/>
  <c r="AB3693" i="12" s="1"/>
  <c r="S3661" i="12"/>
  <c r="T3661" i="12" s="1"/>
  <c r="AB3661" i="12" s="1"/>
  <c r="S3762" i="12"/>
  <c r="T3762" i="12" s="1"/>
  <c r="AB3762" i="12" s="1"/>
  <c r="S3859" i="12"/>
  <c r="T3859" i="12" s="1"/>
  <c r="AB3859" i="12" s="1"/>
  <c r="S3828" i="12"/>
  <c r="T3828" i="12" s="1"/>
  <c r="AB3828" i="12" s="1"/>
  <c r="S3854" i="12"/>
  <c r="T3854" i="12" s="1"/>
  <c r="AB3854" i="12" s="1"/>
  <c r="S3722" i="12"/>
  <c r="T3722" i="12" s="1"/>
  <c r="AB3722" i="12" s="1"/>
  <c r="S3653" i="12"/>
  <c r="T3653" i="12" s="1"/>
  <c r="AB3653" i="12" s="1"/>
  <c r="S3793" i="12"/>
  <c r="T3793" i="12" s="1"/>
  <c r="AB3793" i="12" s="1"/>
  <c r="S3756" i="12"/>
  <c r="T3756" i="12" s="1"/>
  <c r="AB3756" i="12" s="1"/>
  <c r="S3741" i="12"/>
  <c r="T3741" i="12" s="1"/>
  <c r="AB3741" i="12" s="1"/>
  <c r="S3774" i="12"/>
  <c r="T3774" i="12" s="1"/>
  <c r="AB3774" i="12" s="1"/>
  <c r="S3811" i="12"/>
  <c r="T3811" i="12" s="1"/>
  <c r="AB3811" i="12" s="1"/>
  <c r="S3899" i="12"/>
  <c r="T3899" i="12" s="1"/>
  <c r="AB3899" i="12" s="1"/>
  <c r="S3929" i="12"/>
  <c r="T3929" i="12" s="1"/>
  <c r="AB3929" i="12" s="1"/>
  <c r="S3857" i="12"/>
  <c r="T3857" i="12" s="1"/>
  <c r="AB3857" i="12" s="1"/>
  <c r="S3911" i="12"/>
  <c r="T3911" i="12" s="1"/>
  <c r="AB3911" i="12" s="1"/>
  <c r="Z245" i="12"/>
  <c r="AA245" i="12"/>
  <c r="Z156" i="12"/>
  <c r="AA156" i="12"/>
  <c r="Z260" i="12"/>
  <c r="AA260" i="12"/>
  <c r="AA253" i="12"/>
  <c r="Z253" i="12"/>
  <c r="AC144" i="12"/>
  <c r="AD144" i="12" s="1"/>
  <c r="Z339" i="12"/>
  <c r="AA339" i="12"/>
  <c r="Z209" i="12"/>
  <c r="AA209" i="12"/>
  <c r="Z149" i="12"/>
  <c r="AA149" i="12"/>
  <c r="Z405" i="12"/>
  <c r="AA405" i="12"/>
  <c r="AA503" i="12"/>
  <c r="Z503" i="12"/>
  <c r="AA227" i="12"/>
  <c r="Z227" i="12"/>
  <c r="AA380" i="12"/>
  <c r="Z380" i="12"/>
  <c r="Z424" i="12"/>
  <c r="AA424" i="12"/>
  <c r="AA403" i="12"/>
  <c r="Z403" i="12"/>
  <c r="AA325" i="12"/>
  <c r="Z325" i="12"/>
  <c r="Z498" i="12"/>
  <c r="AA498" i="12"/>
  <c r="AA651" i="12"/>
  <c r="Z651" i="12"/>
  <c r="Z685" i="12"/>
  <c r="AA685" i="12"/>
  <c r="AA705" i="12"/>
  <c r="Z705" i="12"/>
  <c r="AA374" i="12"/>
  <c r="Z374" i="12"/>
  <c r="AA371" i="12"/>
  <c r="Z371" i="12"/>
  <c r="AA598" i="12"/>
  <c r="Z598" i="12"/>
  <c r="AA511" i="12"/>
  <c r="Z511" i="12"/>
  <c r="Z373" i="12"/>
  <c r="AA373" i="12"/>
  <c r="Z841" i="12"/>
  <c r="AA841" i="12"/>
  <c r="Z506" i="12"/>
  <c r="AA506" i="12"/>
  <c r="Z381" i="12"/>
  <c r="AA381" i="12"/>
  <c r="AA539" i="12"/>
  <c r="Z539" i="12"/>
  <c r="AA323" i="12"/>
  <c r="Z323" i="12"/>
  <c r="Z898" i="12"/>
  <c r="AA898" i="12"/>
  <c r="Z532" i="12"/>
  <c r="AA532" i="12"/>
  <c r="AA672" i="12"/>
  <c r="Z672" i="12"/>
  <c r="Z627" i="12"/>
  <c r="AA627" i="12"/>
  <c r="AA878" i="12"/>
  <c r="Z878" i="12"/>
  <c r="Z721" i="12"/>
  <c r="AA721" i="12"/>
  <c r="AA748" i="12"/>
  <c r="Z748" i="12"/>
  <c r="Z797" i="12"/>
  <c r="AA797" i="12"/>
  <c r="Z752" i="12"/>
  <c r="AA752" i="12"/>
  <c r="AA730" i="12"/>
  <c r="Z730" i="12"/>
  <c r="Z658" i="12"/>
  <c r="AA658" i="12"/>
  <c r="AA976" i="12"/>
  <c r="Z976" i="12"/>
  <c r="AA942" i="12"/>
  <c r="Z942" i="12"/>
  <c r="Z941" i="12"/>
  <c r="AA941" i="12"/>
  <c r="AA825" i="12"/>
  <c r="Z825" i="12"/>
  <c r="AA1106" i="12"/>
  <c r="Z1106" i="12"/>
  <c r="Z1099" i="12"/>
  <c r="AA1099" i="12"/>
  <c r="AA967" i="12"/>
  <c r="Z967" i="12"/>
  <c r="AA1004" i="12"/>
  <c r="Z1004" i="12"/>
  <c r="AA1044" i="12"/>
  <c r="Z1044" i="12"/>
  <c r="AA812" i="12"/>
  <c r="Z812" i="12"/>
  <c r="AA816" i="12"/>
  <c r="Z816" i="12"/>
  <c r="Z739" i="12"/>
  <c r="AA739" i="12"/>
  <c r="Z980" i="12"/>
  <c r="AA980" i="12"/>
  <c r="Z940" i="12"/>
  <c r="AA940" i="12"/>
  <c r="Z1284" i="12"/>
  <c r="AA1284" i="12"/>
  <c r="AA1362" i="12"/>
  <c r="Z1362" i="12"/>
  <c r="AA1304" i="12"/>
  <c r="Z1304" i="12"/>
  <c r="AA1017" i="12"/>
  <c r="Z1017" i="12"/>
  <c r="Z1034" i="12"/>
  <c r="AA1034" i="12"/>
  <c r="Z1226" i="12"/>
  <c r="AA1226" i="12"/>
  <c r="AA1030" i="12"/>
  <c r="Z1030" i="12"/>
  <c r="Z1273" i="12"/>
  <c r="AA1273" i="12"/>
  <c r="AA1365" i="12"/>
  <c r="Z1365" i="12"/>
  <c r="Z1275" i="12"/>
  <c r="AA1275" i="12"/>
  <c r="Z1005" i="12"/>
  <c r="AA1005" i="12"/>
  <c r="AA1252" i="12"/>
  <c r="Z1252" i="12"/>
  <c r="AA1331" i="12"/>
  <c r="Z1331" i="12"/>
  <c r="Z1342" i="12"/>
  <c r="AA1342" i="12"/>
  <c r="Z1451" i="12"/>
  <c r="AA1451" i="12"/>
  <c r="AA1244" i="12"/>
  <c r="Z1244" i="12"/>
  <c r="Z1508" i="12"/>
  <c r="AA1508" i="12"/>
  <c r="Z1392" i="12"/>
  <c r="AA1392" i="12"/>
  <c r="AA1528" i="12"/>
  <c r="Z1528" i="12"/>
  <c r="Z1480" i="12"/>
  <c r="AA1480" i="12"/>
  <c r="Z1363" i="12"/>
  <c r="AA1363" i="12"/>
  <c r="Z1369" i="12"/>
  <c r="AA1369" i="12"/>
  <c r="Z1325" i="12"/>
  <c r="AA1325" i="12"/>
  <c r="Z1424" i="12"/>
  <c r="AA1424" i="12"/>
  <c r="Z1521" i="12"/>
  <c r="AA1521" i="12"/>
  <c r="Z1404" i="12"/>
  <c r="AA1404" i="12"/>
  <c r="Z1397" i="12"/>
  <c r="AA1397" i="12"/>
  <c r="Z1695" i="12"/>
  <c r="AA1695" i="12"/>
  <c r="Z1562" i="12"/>
  <c r="AA1562" i="12"/>
  <c r="Z1703" i="12"/>
  <c r="AA1703" i="12"/>
  <c r="Z1739" i="12"/>
  <c r="AA1739" i="12"/>
  <c r="Z1371" i="12"/>
  <c r="AA1371" i="12"/>
  <c r="Z1623" i="12"/>
  <c r="AA1623" i="12"/>
  <c r="Z1549" i="12"/>
  <c r="AA1549" i="12"/>
  <c r="Z1716" i="12"/>
  <c r="AA1716" i="12"/>
  <c r="Z1530" i="12"/>
  <c r="AA1530" i="12"/>
  <c r="AA1503" i="12"/>
  <c r="Z1503" i="12"/>
  <c r="Z1607" i="12"/>
  <c r="AA1607" i="12"/>
  <c r="AA1799" i="12"/>
  <c r="Z1799" i="12"/>
  <c r="Z1801" i="12"/>
  <c r="AA1801" i="12"/>
  <c r="AA1660" i="12"/>
  <c r="Z1660" i="12"/>
  <c r="AA1773" i="12"/>
  <c r="Z1773" i="12"/>
  <c r="Z1672" i="12"/>
  <c r="AA1672" i="12"/>
  <c r="AA1878" i="12"/>
  <c r="Z1878" i="12"/>
  <c r="AA1828" i="12"/>
  <c r="Z1828" i="12"/>
  <c r="AA1838" i="12"/>
  <c r="Z1838" i="12"/>
  <c r="Z1757" i="12"/>
  <c r="AA1757" i="12"/>
  <c r="Z1908" i="12"/>
  <c r="AA1908" i="12"/>
  <c r="Z1813" i="12"/>
  <c r="AA1813" i="12"/>
  <c r="Z1742" i="12"/>
  <c r="AA1742" i="12"/>
  <c r="AA1819" i="12"/>
  <c r="Z1819" i="12"/>
  <c r="Z1812" i="12"/>
  <c r="AA1812" i="12"/>
  <c r="Z1976" i="12"/>
  <c r="AA1976" i="12"/>
  <c r="Z2093" i="12"/>
  <c r="AA2093" i="12"/>
  <c r="AA1977" i="12"/>
  <c r="Z1977" i="12"/>
  <c r="AA1827" i="12"/>
  <c r="Z1827" i="12"/>
  <c r="AA2021" i="12"/>
  <c r="Z2021" i="12"/>
  <c r="Z2022" i="12"/>
  <c r="AA2022" i="12"/>
  <c r="Z1994" i="12"/>
  <c r="AA1994" i="12"/>
  <c r="Z2032" i="12"/>
  <c r="AA2032" i="12"/>
  <c r="Z1883" i="12"/>
  <c r="AA1883" i="12"/>
  <c r="AA2030" i="12"/>
  <c r="Z2030" i="12"/>
  <c r="AA1984" i="12"/>
  <c r="Z1984" i="12"/>
  <c r="Z1991" i="12"/>
  <c r="AA1991" i="12"/>
  <c r="Z2253" i="12"/>
  <c r="AA2253" i="12"/>
  <c r="AA2069" i="12"/>
  <c r="Z2069" i="12"/>
  <c r="AA2088" i="12"/>
  <c r="Z2088" i="12"/>
  <c r="AA1972" i="12"/>
  <c r="Z1972" i="12"/>
  <c r="AA2131" i="12"/>
  <c r="Z2131" i="12"/>
  <c r="AA2282" i="12"/>
  <c r="Z2282" i="12"/>
  <c r="Z2150" i="12"/>
  <c r="AA2150" i="12"/>
  <c r="AA2084" i="12"/>
  <c r="Z2084" i="12"/>
  <c r="Z2232" i="12"/>
  <c r="AA2232" i="12"/>
  <c r="Z2178" i="12"/>
  <c r="AA2178" i="12"/>
  <c r="Z2185" i="12"/>
  <c r="AA2185" i="12"/>
  <c r="AA2223" i="12"/>
  <c r="Z2223" i="12"/>
  <c r="Z2197" i="12"/>
  <c r="AA2197" i="12"/>
  <c r="Z2398" i="12"/>
  <c r="AA2398" i="12"/>
  <c r="AA2494" i="12"/>
  <c r="Z2494" i="12"/>
  <c r="AA2409" i="12"/>
  <c r="Z2409" i="12"/>
  <c r="Z2332" i="12"/>
  <c r="AA2332" i="12"/>
  <c r="AA2419" i="12"/>
  <c r="Z2419" i="12"/>
  <c r="Z2346" i="12"/>
  <c r="AA2346" i="12"/>
  <c r="AA2412" i="12"/>
  <c r="Z2412" i="12"/>
  <c r="Z2492" i="12"/>
  <c r="AA2492" i="12"/>
  <c r="AA2364" i="12"/>
  <c r="Z2364" i="12"/>
  <c r="AA2434" i="12"/>
  <c r="Z2434" i="12"/>
  <c r="AA2515" i="12"/>
  <c r="Z2515" i="12"/>
  <c r="AA2448" i="12"/>
  <c r="Z2448" i="12"/>
  <c r="Z2544" i="12"/>
  <c r="AA2544" i="12"/>
  <c r="AA2528" i="12"/>
  <c r="Z2528" i="12"/>
  <c r="AA2612" i="12"/>
  <c r="Z2612" i="12"/>
  <c r="AA2498" i="12"/>
  <c r="Z2498" i="12"/>
  <c r="AA2539" i="12"/>
  <c r="Z2539" i="12"/>
  <c r="AA2580" i="12"/>
  <c r="Z2580" i="12"/>
  <c r="Z2547" i="12"/>
  <c r="AA2547" i="12"/>
  <c r="AA2569" i="12"/>
  <c r="Z2569" i="12"/>
  <c r="AA2639" i="12"/>
  <c r="Z2639" i="12"/>
  <c r="AA2618" i="12"/>
  <c r="Z2618" i="12"/>
  <c r="Z2753" i="12"/>
  <c r="AA2753" i="12"/>
  <c r="Z2700" i="12"/>
  <c r="AA2700" i="12"/>
  <c r="AA2567" i="12"/>
  <c r="Z2567" i="12"/>
  <c r="Z2652" i="12"/>
  <c r="AA2652" i="12"/>
  <c r="AA2680" i="12"/>
  <c r="Z2680" i="12"/>
  <c r="Z2673" i="12"/>
  <c r="AA2673" i="12"/>
  <c r="AA2674" i="12"/>
  <c r="Z2674" i="12"/>
  <c r="Z2643" i="12"/>
  <c r="AA2643" i="12"/>
  <c r="Z2876" i="12"/>
  <c r="AA2876" i="12"/>
  <c r="AA2861" i="12"/>
  <c r="Z2861" i="12"/>
  <c r="Z2795" i="12"/>
  <c r="AA2795" i="12"/>
  <c r="AA2817" i="12"/>
  <c r="Z2817" i="12"/>
  <c r="AA2785" i="12"/>
  <c r="Z2785" i="12"/>
  <c r="AA3061" i="12"/>
  <c r="Z3061" i="12"/>
  <c r="Z2825" i="12"/>
  <c r="AA2825" i="12"/>
  <c r="Z2748" i="12"/>
  <c r="AA2748" i="12"/>
  <c r="AA2925" i="12"/>
  <c r="Z2925" i="12"/>
  <c r="Z2806" i="12"/>
  <c r="AA2806" i="12"/>
  <c r="AA3020" i="12"/>
  <c r="Z3020" i="12"/>
  <c r="AA2914" i="12"/>
  <c r="Z2914" i="12"/>
  <c r="AA2903" i="12"/>
  <c r="Z2903" i="12"/>
  <c r="Z2890" i="12"/>
  <c r="AA2890" i="12"/>
  <c r="AA3016" i="12"/>
  <c r="Z3016" i="12"/>
  <c r="Z2950" i="12"/>
  <c r="AA2950" i="12"/>
  <c r="AA2990" i="12"/>
  <c r="Z2990" i="12"/>
  <c r="Z2931" i="12"/>
  <c r="AA2931" i="12"/>
  <c r="AA2956" i="12"/>
  <c r="Z2956" i="12"/>
  <c r="AA3019" i="12"/>
  <c r="Z3019" i="12"/>
  <c r="AA3120" i="12"/>
  <c r="Z3120" i="12"/>
  <c r="Z3160" i="12"/>
  <c r="AA3160" i="12"/>
  <c r="AA3320" i="12"/>
  <c r="Z3320" i="12"/>
  <c r="AA3072" i="12"/>
  <c r="Z3072" i="12"/>
  <c r="AA3191" i="12"/>
  <c r="Z3191" i="12"/>
  <c r="AA3221" i="12"/>
  <c r="Z3221" i="12"/>
  <c r="Z3298" i="12"/>
  <c r="AA3298" i="12"/>
  <c r="Z3337" i="12"/>
  <c r="AA3337" i="12"/>
  <c r="Z3151" i="12"/>
  <c r="AA3151" i="12"/>
  <c r="AA3158" i="12"/>
  <c r="Z3158" i="12"/>
  <c r="Z3174" i="12"/>
  <c r="AA3174" i="12"/>
  <c r="Z3280" i="12"/>
  <c r="AA3280" i="12"/>
  <c r="AA3284" i="12"/>
  <c r="Z3284" i="12"/>
  <c r="Z3321" i="12"/>
  <c r="AA3321" i="12"/>
  <c r="AA3363" i="12"/>
  <c r="Z3363" i="12"/>
  <c r="Z3345" i="12"/>
  <c r="AA3345" i="12"/>
  <c r="Z3204" i="12"/>
  <c r="AA3204" i="12"/>
  <c r="AA3350" i="12"/>
  <c r="Z3350" i="12"/>
  <c r="AA3542" i="12"/>
  <c r="Z3542" i="12"/>
  <c r="Z3548" i="12"/>
  <c r="AA3548" i="12"/>
  <c r="AA3432" i="12"/>
  <c r="Z3432" i="12"/>
  <c r="AA3617" i="12"/>
  <c r="Z3617" i="12"/>
  <c r="Z3607" i="12"/>
  <c r="AA3607" i="12"/>
  <c r="AA3471" i="12"/>
  <c r="Z3471" i="12"/>
  <c r="Z3467" i="12"/>
  <c r="AA3467" i="12"/>
  <c r="AA3552" i="12"/>
  <c r="Z3552" i="12"/>
  <c r="Z3497" i="12"/>
  <c r="AA3497" i="12"/>
  <c r="AA3515" i="12"/>
  <c r="Z3515" i="12"/>
  <c r="AA3424" i="12"/>
  <c r="Z3424" i="12"/>
  <c r="Z3578" i="12"/>
  <c r="AA3578" i="12"/>
  <c r="Z3521" i="12"/>
  <c r="AA3521" i="12"/>
  <c r="Z3841" i="12"/>
  <c r="AA3841" i="12"/>
  <c r="AA3512" i="12"/>
  <c r="Z3512" i="12"/>
  <c r="AA3362" i="12"/>
  <c r="Z3362" i="12"/>
  <c r="AA3816" i="12"/>
  <c r="Z3816" i="12"/>
  <c r="Z3682" i="12"/>
  <c r="AA3682" i="12"/>
  <c r="Z3803" i="12"/>
  <c r="AA3803" i="12"/>
  <c r="Z3694" i="12"/>
  <c r="AA3694" i="12"/>
  <c r="Z3716" i="12"/>
  <c r="AA3716" i="12"/>
  <c r="Z3765" i="12"/>
  <c r="AA3765" i="12"/>
  <c r="AA3752" i="12"/>
  <c r="Z3752" i="12"/>
  <c r="Z3669" i="12"/>
  <c r="AA3669" i="12"/>
  <c r="Z3622" i="12"/>
  <c r="AA3622" i="12"/>
  <c r="Z3720" i="12"/>
  <c r="AA3720" i="12"/>
  <c r="Z3757" i="12"/>
  <c r="AA3757" i="12"/>
  <c r="AA3746" i="12"/>
  <c r="Z3746" i="12"/>
  <c r="Z3709" i="12"/>
  <c r="AA3709" i="12"/>
  <c r="AA3812" i="12"/>
  <c r="Z3812" i="12"/>
  <c r="Z3824" i="12"/>
  <c r="AA3824" i="12"/>
  <c r="Z3831" i="12"/>
  <c r="AA3831" i="12"/>
  <c r="Z3931" i="12"/>
  <c r="AA3931" i="12"/>
  <c r="AA3927" i="12"/>
  <c r="Z3927" i="12"/>
  <c r="Z3871" i="12"/>
  <c r="AA3871" i="12"/>
  <c r="AC161" i="12"/>
  <c r="AD161" i="12" s="1"/>
  <c r="AC613" i="12"/>
  <c r="AD613" i="12" s="1"/>
  <c r="AC656" i="12"/>
  <c r="AD656" i="12" s="1"/>
  <c r="AC572" i="12"/>
  <c r="AD572" i="12" s="1"/>
  <c r="AC916" i="12"/>
  <c r="AD916" i="12" s="1"/>
  <c r="AC692" i="12"/>
  <c r="AD692" i="12" s="1"/>
  <c r="AC679" i="12"/>
  <c r="AD679" i="12" s="1"/>
  <c r="AC912" i="12"/>
  <c r="AD912" i="12" s="1"/>
  <c r="AC1086" i="12"/>
  <c r="AD1086" i="12" s="1"/>
  <c r="AC729" i="12"/>
  <c r="AD729" i="12" s="1"/>
  <c r="AC864" i="12"/>
  <c r="AD864" i="12" s="1"/>
  <c r="AC1195" i="12"/>
  <c r="AD1195" i="12" s="1"/>
  <c r="AC1196" i="12"/>
  <c r="AD1196" i="12" s="1"/>
  <c r="AC1117" i="12"/>
  <c r="AD1117" i="12" s="1"/>
  <c r="AC1358" i="12"/>
  <c r="AD1358" i="12" s="1"/>
  <c r="AC1355" i="12"/>
  <c r="AD1355" i="12" s="1"/>
  <c r="AC1177" i="12"/>
  <c r="AD1177" i="12" s="1"/>
  <c r="AC1113" i="12"/>
  <c r="AD1113" i="12" s="1"/>
  <c r="AC1397" i="12"/>
  <c r="AD1397" i="12" s="1"/>
  <c r="AC1512" i="12"/>
  <c r="AD1512" i="12" s="1"/>
  <c r="AC1741" i="12"/>
  <c r="AD1741" i="12" s="1"/>
  <c r="AC1577" i="12"/>
  <c r="AD1577" i="12" s="1"/>
  <c r="AC1634" i="12"/>
  <c r="AD1634" i="12" s="1"/>
  <c r="AC1811" i="12"/>
  <c r="AD1811" i="12" s="1"/>
  <c r="AC1872" i="12"/>
  <c r="AD1872" i="12" s="1"/>
  <c r="AC1863" i="12"/>
  <c r="AD1863" i="12" s="1"/>
  <c r="AC2224" i="12"/>
  <c r="AD2224" i="12" s="1"/>
  <c r="AC2212" i="12"/>
  <c r="AD2212" i="12" s="1"/>
  <c r="AC2631" i="12"/>
  <c r="AD2631" i="12" s="1"/>
  <c r="AC2702" i="12"/>
  <c r="AD2702" i="12" s="1"/>
  <c r="AC2929" i="12"/>
  <c r="AD2929" i="12" s="1"/>
  <c r="AC3590" i="12"/>
  <c r="AD3590" i="12" s="1"/>
  <c r="AC3501" i="12"/>
  <c r="AD3501" i="12" s="1"/>
  <c r="AC3535" i="12"/>
  <c r="AD3535" i="12" s="1"/>
  <c r="AC3481" i="12"/>
  <c r="AD3481" i="12" s="1"/>
  <c r="AA216" i="12"/>
  <c r="Z216" i="12"/>
  <c r="Z148" i="12"/>
  <c r="AA148" i="12"/>
  <c r="AA168" i="12"/>
  <c r="Z168" i="12"/>
  <c r="Z147" i="12"/>
  <c r="AA147" i="12"/>
  <c r="S2824" i="12"/>
  <c r="T2824" i="12" s="1"/>
  <c r="AB2824" i="12" s="1"/>
  <c r="S2977" i="12"/>
  <c r="T2977" i="12" s="1"/>
  <c r="AB2977" i="12" s="1"/>
  <c r="S3079" i="12"/>
  <c r="T3079" i="12" s="1"/>
  <c r="AB3079" i="12" s="1"/>
  <c r="S3025" i="12"/>
  <c r="T3025" i="12" s="1"/>
  <c r="AB3025" i="12" s="1"/>
  <c r="S2981" i="12"/>
  <c r="T2981" i="12" s="1"/>
  <c r="AB2981" i="12" s="1"/>
  <c r="S2884" i="12"/>
  <c r="T2884" i="12" s="1"/>
  <c r="AB2884" i="12" s="1"/>
  <c r="S3084" i="12"/>
  <c r="T3084" i="12" s="1"/>
  <c r="AB3084" i="12" s="1"/>
  <c r="S2941" i="12"/>
  <c r="T2941" i="12" s="1"/>
  <c r="AB2941" i="12" s="1"/>
  <c r="S2986" i="12"/>
  <c r="T2986" i="12" s="1"/>
  <c r="AB2986" i="12" s="1"/>
  <c r="S3031" i="12"/>
  <c r="T3031" i="12" s="1"/>
  <c r="AB3031" i="12" s="1"/>
  <c r="S3027" i="12"/>
  <c r="T3027" i="12" s="1"/>
  <c r="AB3027" i="12" s="1"/>
  <c r="S3089" i="12"/>
  <c r="T3089" i="12" s="1"/>
  <c r="AB3089" i="12" s="1"/>
  <c r="S3178" i="12"/>
  <c r="T3178" i="12" s="1"/>
  <c r="AB3178" i="12" s="1"/>
  <c r="S2969" i="12"/>
  <c r="T2969" i="12" s="1"/>
  <c r="AB2969" i="12" s="1"/>
  <c r="S3246" i="12"/>
  <c r="T3246" i="12" s="1"/>
  <c r="AB3246" i="12" s="1"/>
  <c r="S3181" i="12"/>
  <c r="T3181" i="12" s="1"/>
  <c r="AB3181" i="12" s="1"/>
  <c r="S3072" i="12"/>
  <c r="T3072" i="12" s="1"/>
  <c r="AB3072" i="12" s="1"/>
  <c r="S3147" i="12"/>
  <c r="T3147" i="12" s="1"/>
  <c r="AB3147" i="12" s="1"/>
  <c r="S3141" i="12"/>
  <c r="T3141" i="12" s="1"/>
  <c r="AB3141" i="12" s="1"/>
  <c r="S3365" i="12"/>
  <c r="T3365" i="12" s="1"/>
  <c r="AB3365" i="12" s="1"/>
  <c r="S3308" i="12"/>
  <c r="T3308" i="12" s="1"/>
  <c r="AB3308" i="12" s="1"/>
  <c r="S3317" i="12"/>
  <c r="T3317" i="12" s="1"/>
  <c r="AB3317" i="12" s="1"/>
  <c r="S3159" i="12"/>
  <c r="T3159" i="12" s="1"/>
  <c r="AB3159" i="12" s="1"/>
  <c r="S3253" i="12"/>
  <c r="T3253" i="12" s="1"/>
  <c r="AB3253" i="12" s="1"/>
  <c r="S3348" i="12"/>
  <c r="T3348" i="12" s="1"/>
  <c r="AB3348" i="12" s="1"/>
  <c r="S3336" i="12"/>
  <c r="T3336" i="12" s="1"/>
  <c r="AB3336" i="12" s="1"/>
  <c r="S3258" i="12"/>
  <c r="T3258" i="12" s="1"/>
  <c r="AB3258" i="12" s="1"/>
  <c r="S3403" i="12"/>
  <c r="T3403" i="12" s="1"/>
  <c r="AB3403" i="12" s="1"/>
  <c r="S3476" i="12"/>
  <c r="T3476" i="12" s="1"/>
  <c r="AB3476" i="12" s="1"/>
  <c r="S3240" i="12"/>
  <c r="T3240" i="12" s="1"/>
  <c r="AB3240" i="12" s="1"/>
  <c r="S3514" i="12"/>
  <c r="T3514" i="12" s="1"/>
  <c r="AB3514" i="12" s="1"/>
  <c r="S3415" i="12"/>
  <c r="T3415" i="12" s="1"/>
  <c r="AB3415" i="12" s="1"/>
  <c r="S3588" i="12"/>
  <c r="T3588" i="12" s="1"/>
  <c r="AB3588" i="12" s="1"/>
  <c r="S3538" i="12"/>
  <c r="T3538" i="12" s="1"/>
  <c r="AB3538" i="12" s="1"/>
  <c r="S3513" i="12"/>
  <c r="T3513" i="12" s="1"/>
  <c r="AB3513" i="12" s="1"/>
  <c r="S3478" i="12"/>
  <c r="T3478" i="12" s="1"/>
  <c r="AB3478" i="12" s="1"/>
  <c r="S3521" i="12"/>
  <c r="T3521" i="12" s="1"/>
  <c r="AB3521" i="12" s="1"/>
  <c r="S3574" i="12"/>
  <c r="T3574" i="12" s="1"/>
  <c r="AB3574" i="12" s="1"/>
  <c r="S3405" i="12"/>
  <c r="T3405" i="12" s="1"/>
  <c r="AB3405" i="12" s="1"/>
  <c r="S3407" i="12"/>
  <c r="T3407" i="12" s="1"/>
  <c r="AB3407" i="12" s="1"/>
  <c r="S3645" i="12"/>
  <c r="T3645" i="12" s="1"/>
  <c r="AB3645" i="12" s="1"/>
  <c r="S3559" i="12"/>
  <c r="T3559" i="12" s="1"/>
  <c r="AB3559" i="12" s="1"/>
  <c r="S3428" i="12"/>
  <c r="T3428" i="12" s="1"/>
  <c r="AB3428" i="12" s="1"/>
  <c r="S3488" i="12"/>
  <c r="T3488" i="12" s="1"/>
  <c r="AB3488" i="12" s="1"/>
  <c r="S3643" i="12"/>
  <c r="T3643" i="12" s="1"/>
  <c r="AB3643" i="12" s="1"/>
  <c r="S3423" i="12"/>
  <c r="T3423" i="12" s="1"/>
  <c r="AB3423" i="12" s="1"/>
  <c r="S3802" i="12"/>
  <c r="T3802" i="12" s="1"/>
  <c r="AB3802" i="12" s="1"/>
  <c r="S3626" i="12"/>
  <c r="T3626" i="12" s="1"/>
  <c r="AB3626" i="12" s="1"/>
  <c r="S3671" i="12"/>
  <c r="T3671" i="12" s="1"/>
  <c r="AB3671" i="12" s="1"/>
  <c r="S3683" i="12"/>
  <c r="T3683" i="12" s="1"/>
  <c r="AB3683" i="12" s="1"/>
  <c r="S3873" i="12"/>
  <c r="T3873" i="12" s="1"/>
  <c r="AB3873" i="12" s="1"/>
  <c r="S3674" i="12"/>
  <c r="T3674" i="12" s="1"/>
  <c r="AB3674" i="12" s="1"/>
  <c r="S3754" i="12"/>
  <c r="T3754" i="12" s="1"/>
  <c r="AB3754" i="12" s="1"/>
  <c r="S3665" i="12"/>
  <c r="T3665" i="12" s="1"/>
  <c r="AB3665" i="12" s="1"/>
  <c r="S3719" i="12"/>
  <c r="T3719" i="12" s="1"/>
  <c r="AB3719" i="12" s="1"/>
  <c r="S3829" i="12"/>
  <c r="T3829" i="12" s="1"/>
  <c r="AB3829" i="12" s="1"/>
  <c r="S3914" i="12"/>
  <c r="T3914" i="12" s="1"/>
  <c r="AB3914" i="12" s="1"/>
  <c r="S3772" i="12"/>
  <c r="T3772" i="12" s="1"/>
  <c r="AB3772" i="12" s="1"/>
  <c r="S3822" i="12"/>
  <c r="T3822" i="12" s="1"/>
  <c r="AB3822" i="12" s="1"/>
  <c r="S3688" i="12"/>
  <c r="T3688" i="12" s="1"/>
  <c r="AB3688" i="12" s="1"/>
  <c r="S3904" i="12"/>
  <c r="T3904" i="12" s="1"/>
  <c r="AB3904" i="12" s="1"/>
  <c r="S3907" i="12"/>
  <c r="T3907" i="12" s="1"/>
  <c r="AB3907" i="12" s="1"/>
  <c r="S3883" i="12"/>
  <c r="T3883" i="12" s="1"/>
  <c r="AB3883" i="12" s="1"/>
  <c r="S3919" i="12"/>
  <c r="T3919" i="12" s="1"/>
  <c r="AB3919" i="12" s="1"/>
  <c r="AE3535" i="12" l="1"/>
  <c r="AG3535" i="12"/>
  <c r="AE1012" i="12"/>
  <c r="AG1012" i="12"/>
  <c r="AG1478" i="12"/>
  <c r="AE1478" i="12"/>
  <c r="AE1195" i="12"/>
  <c r="AG1195" i="12"/>
  <c r="AG912" i="12"/>
  <c r="AE912" i="12"/>
  <c r="AE572" i="12"/>
  <c r="AG572" i="12"/>
  <c r="AG409" i="12"/>
  <c r="AE409" i="12"/>
  <c r="AG3067" i="12"/>
  <c r="AE3067" i="12"/>
  <c r="AE2480" i="12"/>
  <c r="AG2480" i="12"/>
  <c r="AE1982" i="12"/>
  <c r="AG1982" i="12"/>
  <c r="AG1373" i="12"/>
  <c r="AE1373" i="12"/>
  <c r="AG246" i="12"/>
  <c r="AE246" i="12"/>
  <c r="AG3652" i="12"/>
  <c r="AE3652" i="12"/>
  <c r="AG3081" i="12"/>
  <c r="AE3081" i="12"/>
  <c r="AE2649" i="12"/>
  <c r="AG2649" i="12"/>
  <c r="AG1266" i="12"/>
  <c r="AE1266" i="12"/>
  <c r="AG1198" i="12"/>
  <c r="AE1198" i="12"/>
  <c r="AE3610" i="12"/>
  <c r="AG3610" i="12"/>
  <c r="AG2744" i="12"/>
  <c r="AE2744" i="12"/>
  <c r="AG2629" i="12"/>
  <c r="AE2629" i="12"/>
  <c r="AG2431" i="12"/>
  <c r="AE2431" i="12"/>
  <c r="AG2152" i="12"/>
  <c r="AE2152" i="12"/>
  <c r="AG1182" i="12"/>
  <c r="AE1182" i="12"/>
  <c r="AG1006" i="12"/>
  <c r="AE1006" i="12"/>
  <c r="AG725" i="12"/>
  <c r="AE725" i="12"/>
  <c r="AE606" i="12"/>
  <c r="AG606" i="12"/>
  <c r="AE589" i="12"/>
  <c r="AG589" i="12"/>
  <c r="AE224" i="12"/>
  <c r="AG224" i="12"/>
  <c r="AG3381" i="12"/>
  <c r="AE3381" i="12"/>
  <c r="AG2710" i="12"/>
  <c r="AE2710" i="12"/>
  <c r="AG2379" i="12"/>
  <c r="AE2379" i="12"/>
  <c r="AE1983" i="12"/>
  <c r="AG1983" i="12"/>
  <c r="AE1579" i="12"/>
  <c r="AG1579" i="12"/>
  <c r="AG1103" i="12"/>
  <c r="AE1103" i="12"/>
  <c r="AG525" i="12"/>
  <c r="AE525" i="12"/>
  <c r="AE3895" i="12"/>
  <c r="AG3895" i="12"/>
  <c r="AE3511" i="12"/>
  <c r="AG3511" i="12"/>
  <c r="AE2943" i="12"/>
  <c r="AG2943" i="12"/>
  <c r="AG1306" i="12"/>
  <c r="AE1306" i="12"/>
  <c r="AG2794" i="12"/>
  <c r="AE2794" i="12"/>
  <c r="AG2307" i="12"/>
  <c r="AE2307" i="12"/>
  <c r="AG1828" i="12"/>
  <c r="AE1828" i="12"/>
  <c r="AE904" i="12"/>
  <c r="AG904" i="12"/>
  <c r="AE629" i="12"/>
  <c r="AG629" i="12"/>
  <c r="AG3706" i="12"/>
  <c r="AE3706" i="12"/>
  <c r="AG3045" i="12"/>
  <c r="AE3045" i="12"/>
  <c r="AE2844" i="12"/>
  <c r="AG2844" i="12"/>
  <c r="AE2526" i="12"/>
  <c r="AG2526" i="12"/>
  <c r="AG1785" i="12"/>
  <c r="AE1785" i="12"/>
  <c r="AG1619" i="12"/>
  <c r="AE1619" i="12"/>
  <c r="AE1019" i="12"/>
  <c r="AG1019" i="12"/>
  <c r="AG835" i="12"/>
  <c r="AE835" i="12"/>
  <c r="AG341" i="12"/>
  <c r="AE341" i="12"/>
  <c r="AE1595" i="12"/>
  <c r="AG1595" i="12"/>
  <c r="AG1637" i="12"/>
  <c r="AE1637" i="12"/>
  <c r="AG1222" i="12"/>
  <c r="AE1222" i="12"/>
  <c r="AG694" i="12"/>
  <c r="AE694" i="12"/>
  <c r="AG154" i="12"/>
  <c r="AE154" i="12"/>
  <c r="AE3213" i="12"/>
  <c r="AG3213" i="12"/>
  <c r="AE3087" i="12"/>
  <c r="AG3087" i="12"/>
  <c r="AG2068" i="12"/>
  <c r="AE2068" i="12"/>
  <c r="AG1771" i="12"/>
  <c r="AE1771" i="12"/>
  <c r="AG1505" i="12"/>
  <c r="AE1505" i="12"/>
  <c r="AE1479" i="12"/>
  <c r="AG1479" i="12"/>
  <c r="AE1116" i="12"/>
  <c r="AG1116" i="12"/>
  <c r="AG3651" i="12"/>
  <c r="AE3651" i="12"/>
  <c r="AG3350" i="12"/>
  <c r="AE3350" i="12"/>
  <c r="AG2915" i="12"/>
  <c r="AE2915" i="12"/>
  <c r="AG1848" i="12"/>
  <c r="AE1848" i="12"/>
  <c r="AG1802" i="12"/>
  <c r="AE1802" i="12"/>
  <c r="AG1450" i="12"/>
  <c r="AE1450" i="12"/>
  <c r="AG342" i="12"/>
  <c r="AE342" i="12"/>
  <c r="AE3010" i="12"/>
  <c r="AG3010" i="12"/>
  <c r="AE2477" i="12"/>
  <c r="AG2477" i="12"/>
  <c r="AE1964" i="12"/>
  <c r="AG1964" i="12"/>
  <c r="AG1257" i="12"/>
  <c r="AE1257" i="12"/>
  <c r="AG699" i="12"/>
  <c r="AE699" i="12"/>
  <c r="AG597" i="12"/>
  <c r="AE597" i="12"/>
  <c r="AE3219" i="12"/>
  <c r="AG3219" i="12"/>
  <c r="AG2983" i="12"/>
  <c r="AE2983" i="12"/>
  <c r="AE2720" i="12"/>
  <c r="AG2720" i="12"/>
  <c r="AE1864" i="12"/>
  <c r="AG1864" i="12"/>
  <c r="AE887" i="12"/>
  <c r="AG887" i="12"/>
  <c r="AG620" i="12"/>
  <c r="AE620" i="12"/>
  <c r="AG447" i="12"/>
  <c r="AE447" i="12"/>
  <c r="AG2874" i="12"/>
  <c r="AE2874" i="12"/>
  <c r="AE2703" i="12"/>
  <c r="AG2703" i="12"/>
  <c r="AG2469" i="12"/>
  <c r="AE2469" i="12"/>
  <c r="AE1836" i="12"/>
  <c r="AG1836" i="12"/>
  <c r="AG935" i="12"/>
  <c r="AE935" i="12"/>
  <c r="AE477" i="12"/>
  <c r="AG477" i="12"/>
  <c r="AE3180" i="12"/>
  <c r="AG3180" i="12"/>
  <c r="AE2605" i="12"/>
  <c r="AG2605" i="12"/>
  <c r="AE1360" i="12"/>
  <c r="AG1360" i="12"/>
  <c r="AG1169" i="12"/>
  <c r="AE1169" i="12"/>
  <c r="AE511" i="12"/>
  <c r="AG511" i="12"/>
  <c r="AG3597" i="12"/>
  <c r="AE3597" i="12"/>
  <c r="AE3197" i="12"/>
  <c r="AG3197" i="12"/>
  <c r="AE3043" i="12"/>
  <c r="AG3043" i="12"/>
  <c r="AE2441" i="12"/>
  <c r="AG2441" i="12"/>
  <c r="AE1824" i="12"/>
  <c r="AG1824" i="12"/>
  <c r="AE1503" i="12"/>
  <c r="AG1503" i="12"/>
  <c r="AE1284" i="12"/>
  <c r="AG1284" i="12"/>
  <c r="AG334" i="12"/>
  <c r="AE334" i="12"/>
  <c r="AG217" i="12"/>
  <c r="AE217" i="12"/>
  <c r="AG173" i="12"/>
  <c r="AE173" i="12"/>
  <c r="AE1031" i="12"/>
  <c r="AG1031" i="12"/>
  <c r="AG382" i="12"/>
  <c r="AE382" i="12"/>
  <c r="AG651" i="12"/>
  <c r="AE651" i="12"/>
  <c r="AG1865" i="12"/>
  <c r="AE1865" i="12"/>
  <c r="AE2929" i="12"/>
  <c r="AG2929" i="12"/>
  <c r="AE2093" i="12"/>
  <c r="AG2093" i="12"/>
  <c r="AG2811" i="12"/>
  <c r="AE2811" i="12"/>
  <c r="AG3893" i="12"/>
  <c r="AE3893" i="12"/>
  <c r="AG2784" i="12"/>
  <c r="AE2784" i="12"/>
  <c r="AG1995" i="12"/>
  <c r="AE1995" i="12"/>
  <c r="AE1580" i="12"/>
  <c r="AG1580" i="12"/>
  <c r="AE679" i="12"/>
  <c r="AG679" i="12"/>
  <c r="AG3194" i="12"/>
  <c r="AE3194" i="12"/>
  <c r="AG2910" i="12"/>
  <c r="AE2910" i="12"/>
  <c r="AG1474" i="12"/>
  <c r="AE1474" i="12"/>
  <c r="AE1287" i="12"/>
  <c r="AG1287" i="12"/>
  <c r="AG1124" i="12"/>
  <c r="AE1124" i="12"/>
  <c r="AE443" i="12"/>
  <c r="AG443" i="12"/>
  <c r="AG2985" i="12"/>
  <c r="AE2985" i="12"/>
  <c r="AE1793" i="12"/>
  <c r="AG1793" i="12"/>
  <c r="AE1352" i="12"/>
  <c r="AG1352" i="12"/>
  <c r="AE1128" i="12"/>
  <c r="AG1128" i="12"/>
  <c r="AG718" i="12"/>
  <c r="AE718" i="12"/>
  <c r="AG561" i="12"/>
  <c r="AE561" i="12"/>
  <c r="AE3457" i="12"/>
  <c r="AG3457" i="12"/>
  <c r="AG3242" i="12"/>
  <c r="AE3242" i="12"/>
  <c r="AG2837" i="12"/>
  <c r="AE2837" i="12"/>
  <c r="AE2177" i="12"/>
  <c r="AG2177" i="12"/>
  <c r="AE2126" i="12"/>
  <c r="AG2126" i="12"/>
  <c r="AG1303" i="12"/>
  <c r="AE1303" i="12"/>
  <c r="AG801" i="12"/>
  <c r="AE801" i="12"/>
  <c r="AG778" i="12"/>
  <c r="AE778" i="12"/>
  <c r="AE290" i="12"/>
  <c r="AG290" i="12"/>
  <c r="AE2709" i="12"/>
  <c r="AG2709" i="12"/>
  <c r="AG2059" i="12"/>
  <c r="AE2059" i="12"/>
  <c r="AE2007" i="12"/>
  <c r="AG2007" i="12"/>
  <c r="AE1499" i="12"/>
  <c r="AG1499" i="12"/>
  <c r="AG1078" i="12"/>
  <c r="AE1078" i="12"/>
  <c r="AG2332" i="12"/>
  <c r="AE2332" i="12"/>
  <c r="AE1849" i="12"/>
  <c r="AG1849" i="12"/>
  <c r="AG1756" i="12"/>
  <c r="AE1756" i="12"/>
  <c r="AE633" i="12"/>
  <c r="AG633" i="12"/>
  <c r="AG311" i="12"/>
  <c r="AE311" i="12"/>
  <c r="AE3858" i="12"/>
  <c r="AG3858" i="12"/>
  <c r="AG3201" i="12"/>
  <c r="AE3201" i="12"/>
  <c r="AG2752" i="12"/>
  <c r="AE2752" i="12"/>
  <c r="AE2373" i="12"/>
  <c r="AG2373" i="12"/>
  <c r="AG1854" i="12"/>
  <c r="AE1854" i="12"/>
  <c r="AE1053" i="12"/>
  <c r="AG1053" i="12"/>
  <c r="AE1200" i="12"/>
  <c r="AG1200" i="12"/>
  <c r="AE659" i="12"/>
  <c r="AG659" i="12"/>
  <c r="AG3076" i="12"/>
  <c r="AE3076" i="12"/>
  <c r="AG2265" i="12"/>
  <c r="AE2265" i="12"/>
  <c r="AG1815" i="12"/>
  <c r="AE1815" i="12"/>
  <c r="AE1625" i="12"/>
  <c r="AG1625" i="12"/>
  <c r="AG783" i="12"/>
  <c r="AE783" i="12"/>
  <c r="AE1144" i="12"/>
  <c r="AG1144" i="12"/>
  <c r="AE759" i="12"/>
  <c r="AG759" i="12"/>
  <c r="AG384" i="12"/>
  <c r="AE384" i="12"/>
  <c r="AE2229" i="12"/>
  <c r="AG2229" i="12"/>
  <c r="AE1602" i="12"/>
  <c r="AG1602" i="12"/>
  <c r="AG1229" i="12"/>
  <c r="AE1229" i="12"/>
  <c r="AE1100" i="12"/>
  <c r="AG1100" i="12"/>
  <c r="AG232" i="12"/>
  <c r="AE232" i="12"/>
  <c r="AG3102" i="12"/>
  <c r="AE3102" i="12"/>
  <c r="AG2123" i="12"/>
  <c r="AE2123" i="12"/>
  <c r="AG1456" i="12"/>
  <c r="AE1456" i="12"/>
  <c r="AG1140" i="12"/>
  <c r="AE1140" i="12"/>
  <c r="AG406" i="12"/>
  <c r="AE406" i="12"/>
  <c r="AE3185" i="12"/>
  <c r="AG3185" i="12"/>
  <c r="AG2637" i="12"/>
  <c r="AE2637" i="12"/>
  <c r="AE1396" i="12"/>
  <c r="AG1396" i="12"/>
  <c r="AE1048" i="12"/>
  <c r="AG1048" i="12"/>
  <c r="AG353" i="12"/>
  <c r="AE353" i="12"/>
  <c r="AE3459" i="12"/>
  <c r="AG3459" i="12"/>
  <c r="AG3130" i="12"/>
  <c r="AE3130" i="12"/>
  <c r="AG2846" i="12"/>
  <c r="AE2846" i="12"/>
  <c r="AE2355" i="12"/>
  <c r="AG2355" i="12"/>
  <c r="AG1798" i="12"/>
  <c r="AE1798" i="12"/>
  <c r="AG3600" i="12"/>
  <c r="AE3600" i="12"/>
  <c r="AG3409" i="12"/>
  <c r="AE3409" i="12"/>
  <c r="AE1517" i="12"/>
  <c r="AG1517" i="12"/>
  <c r="AG1236" i="12"/>
  <c r="AE1236" i="12"/>
  <c r="AE233" i="12"/>
  <c r="AG233" i="12"/>
  <c r="AE3291" i="12"/>
  <c r="AG3291" i="12"/>
  <c r="AG2865" i="12"/>
  <c r="AE2865" i="12"/>
  <c r="AE2558" i="12"/>
  <c r="AG2558" i="12"/>
  <c r="AG1725" i="12"/>
  <c r="AE1725" i="12"/>
  <c r="AG1108" i="12"/>
  <c r="AE1108" i="12"/>
  <c r="AG3658" i="12"/>
  <c r="AE3658" i="12"/>
  <c r="AE2802" i="12"/>
  <c r="AG2802" i="12"/>
  <c r="AE2468" i="12"/>
  <c r="AG2468" i="12"/>
  <c r="AG2218" i="12"/>
  <c r="AE2218" i="12"/>
  <c r="AG575" i="12"/>
  <c r="AE575" i="12"/>
  <c r="AE538" i="12"/>
  <c r="AG538" i="12"/>
  <c r="AG550" i="12"/>
  <c r="AE550" i="12"/>
  <c r="AE3715" i="12"/>
  <c r="AG3715" i="12"/>
  <c r="AG3421" i="12"/>
  <c r="AE3421" i="12"/>
  <c r="AG2324" i="12"/>
  <c r="AE2324" i="12"/>
  <c r="AG1981" i="12"/>
  <c r="AE1981" i="12"/>
  <c r="AG1486" i="12"/>
  <c r="AE1486" i="12"/>
  <c r="AE715" i="12"/>
  <c r="AG715" i="12"/>
  <c r="AG383" i="12"/>
  <c r="AE383" i="12"/>
  <c r="AG209" i="12"/>
  <c r="AE209" i="12"/>
  <c r="AE189" i="12"/>
  <c r="AG189" i="12"/>
  <c r="AE681" i="12"/>
  <c r="AG681" i="12"/>
  <c r="AG520" i="12"/>
  <c r="AE520" i="12"/>
  <c r="AE484" i="12"/>
  <c r="AG484" i="12"/>
  <c r="AG459" i="12"/>
  <c r="AE459" i="12"/>
  <c r="AG388" i="12"/>
  <c r="AE388" i="12"/>
  <c r="AE422" i="12"/>
  <c r="AG422" i="12"/>
  <c r="AE3625" i="12"/>
  <c r="AG3625" i="12"/>
  <c r="AG2380" i="12"/>
  <c r="AE2380" i="12"/>
  <c r="AE3508" i="12"/>
  <c r="AG3508" i="12"/>
  <c r="AG1902" i="12"/>
  <c r="AE1902" i="12"/>
  <c r="AE3315" i="12"/>
  <c r="AG3315" i="12"/>
  <c r="AE2537" i="12"/>
  <c r="AG2537" i="12"/>
  <c r="AE1912" i="12"/>
  <c r="AG1912" i="12"/>
  <c r="AG1438" i="12"/>
  <c r="AE1438" i="12"/>
  <c r="AG2934" i="12"/>
  <c r="AE2934" i="12"/>
  <c r="AG2011" i="12"/>
  <c r="AE2011" i="12"/>
  <c r="AG1634" i="12"/>
  <c r="AE1634" i="12"/>
  <c r="AG1397" i="12"/>
  <c r="AE1397" i="12"/>
  <c r="AG3263" i="12"/>
  <c r="AE3263" i="12"/>
  <c r="AG2938" i="12"/>
  <c r="AE2938" i="12"/>
  <c r="AG1191" i="12"/>
  <c r="AE1191" i="12"/>
  <c r="AG683" i="12"/>
  <c r="AE683" i="12"/>
  <c r="AE3294" i="12"/>
  <c r="AG3294" i="12"/>
  <c r="AG3080" i="12"/>
  <c r="AE3080" i="12"/>
  <c r="AE2303" i="12"/>
  <c r="AG2303" i="12"/>
  <c r="AG2172" i="12"/>
  <c r="AE2172" i="12"/>
  <c r="AE1841" i="12"/>
  <c r="AG1841" i="12"/>
  <c r="AE1348" i="12"/>
  <c r="AG1348" i="12"/>
  <c r="AG1147" i="12"/>
  <c r="AE1147" i="12"/>
  <c r="AE367" i="12"/>
  <c r="AG367" i="12"/>
  <c r="AG183" i="12"/>
  <c r="AE183" i="12"/>
  <c r="AE3647" i="12"/>
  <c r="AG3647" i="12"/>
  <c r="AG3300" i="12"/>
  <c r="AE3300" i="12"/>
  <c r="AG2245" i="12"/>
  <c r="AE2245" i="12"/>
  <c r="AE2135" i="12"/>
  <c r="AG2135" i="12"/>
  <c r="AG1640" i="12"/>
  <c r="AE1640" i="12"/>
  <c r="AE975" i="12"/>
  <c r="AG975" i="12"/>
  <c r="AG427" i="12"/>
  <c r="AE427" i="12"/>
  <c r="AE2932" i="12"/>
  <c r="AG2932" i="12"/>
  <c r="AE2057" i="12"/>
  <c r="AG2057" i="12"/>
  <c r="AE1197" i="12"/>
  <c r="AG1197" i="12"/>
  <c r="AG2671" i="12"/>
  <c r="AE2671" i="12"/>
  <c r="AE2576" i="12"/>
  <c r="AG2576" i="12"/>
  <c r="AG2456" i="12"/>
  <c r="AE2456" i="12"/>
  <c r="AG1318" i="12"/>
  <c r="AE1318" i="12"/>
  <c r="AE781" i="12"/>
  <c r="AG781" i="12"/>
  <c r="AG3851" i="12"/>
  <c r="AE3851" i="12"/>
  <c r="AE2364" i="12"/>
  <c r="AG2364" i="12"/>
  <c r="AG1753" i="12"/>
  <c r="AE1753" i="12"/>
  <c r="AG1121" i="12"/>
  <c r="AE1121" i="12"/>
  <c r="AG2902" i="12"/>
  <c r="AE2902" i="12"/>
  <c r="AE2166" i="12"/>
  <c r="AG2166" i="12"/>
  <c r="AE1913" i="12"/>
  <c r="AG1913" i="12"/>
  <c r="AE1833" i="12"/>
  <c r="AG1833" i="12"/>
  <c r="AE1608" i="12"/>
  <c r="AG1608" i="12"/>
  <c r="AE796" i="12"/>
  <c r="AG796" i="12"/>
  <c r="AE389" i="12"/>
  <c r="AG389" i="12"/>
  <c r="AG3309" i="12"/>
  <c r="AE3309" i="12"/>
  <c r="AG3119" i="12"/>
  <c r="AE3119" i="12"/>
  <c r="AG2639" i="12"/>
  <c r="AE2639" i="12"/>
  <c r="AG2276" i="12"/>
  <c r="AE2276" i="12"/>
  <c r="AG1421" i="12"/>
  <c r="AE1421" i="12"/>
  <c r="AG1104" i="12"/>
  <c r="AE1104" i="12"/>
  <c r="AE560" i="12"/>
  <c r="AG560" i="12"/>
  <c r="AE3616" i="12"/>
  <c r="AG3616" i="12"/>
  <c r="AE2838" i="12"/>
  <c r="AG2838" i="12"/>
  <c r="AG2134" i="12"/>
  <c r="AE2134" i="12"/>
  <c r="AG1527" i="12"/>
  <c r="AE1527" i="12"/>
  <c r="AG980" i="12"/>
  <c r="AE980" i="12"/>
  <c r="AE481" i="12"/>
  <c r="AG481" i="12"/>
  <c r="AG3271" i="12"/>
  <c r="AE3271" i="12"/>
  <c r="AG2490" i="12"/>
  <c r="AE2490" i="12"/>
  <c r="AE1508" i="12"/>
  <c r="AG1508" i="12"/>
  <c r="AG1146" i="12"/>
  <c r="AE1146" i="12"/>
  <c r="AE148" i="12"/>
  <c r="AG148" i="12"/>
  <c r="AG3477" i="12"/>
  <c r="AE3477" i="12"/>
  <c r="AG3127" i="12"/>
  <c r="AE3127" i="12"/>
  <c r="AG2340" i="12"/>
  <c r="AE2340" i="12"/>
  <c r="AG1148" i="12"/>
  <c r="AE1148" i="12"/>
  <c r="AE458" i="12"/>
  <c r="AG458" i="12"/>
  <c r="AG3607" i="12"/>
  <c r="AE3607" i="12"/>
  <c r="AG2095" i="12"/>
  <c r="AE2095" i="12"/>
  <c r="AG1441" i="12"/>
  <c r="AE1441" i="12"/>
  <c r="AE755" i="12"/>
  <c r="AG755" i="12"/>
  <c r="AE534" i="12"/>
  <c r="AG534" i="12"/>
  <c r="AG332" i="12"/>
  <c r="AE332" i="12"/>
  <c r="AE2577" i="12"/>
  <c r="AG2577" i="12"/>
  <c r="AG2240" i="12"/>
  <c r="AE2240" i="12"/>
  <c r="AE1468" i="12"/>
  <c r="AG1468" i="12"/>
  <c r="AE1301" i="12"/>
  <c r="AG1301" i="12"/>
  <c r="AG1059" i="12"/>
  <c r="AE1059" i="12"/>
  <c r="AG454" i="12"/>
  <c r="AE454" i="12"/>
  <c r="AG2967" i="12"/>
  <c r="AE2967" i="12"/>
  <c r="AG2738" i="12"/>
  <c r="AE2738" i="12"/>
  <c r="AG2194" i="12"/>
  <c r="AE2194" i="12"/>
  <c r="AG1847" i="12"/>
  <c r="AE1847" i="12"/>
  <c r="AG866" i="12"/>
  <c r="AE866" i="12"/>
  <c r="AE2692" i="12"/>
  <c r="AG2692" i="12"/>
  <c r="AE1936" i="12"/>
  <c r="AG1936" i="12"/>
  <c r="AG1076" i="12"/>
  <c r="AE1076" i="12"/>
  <c r="AE210" i="12"/>
  <c r="AG210" i="12"/>
  <c r="AG213" i="12"/>
  <c r="AE213" i="12"/>
  <c r="AG270" i="12"/>
  <c r="AE270" i="12"/>
  <c r="AE263" i="12"/>
  <c r="AG263" i="12"/>
  <c r="AG405" i="12"/>
  <c r="AE405" i="12"/>
  <c r="AG195" i="12"/>
  <c r="AE195" i="12"/>
  <c r="AE185" i="12"/>
  <c r="AG185" i="12"/>
  <c r="AG141" i="12"/>
  <c r="AE141" i="12"/>
  <c r="AE2952" i="12"/>
  <c r="AG2952" i="12"/>
  <c r="AG2655" i="12"/>
  <c r="AE2655" i="12"/>
  <c r="AG2189" i="12"/>
  <c r="AE2189" i="12"/>
  <c r="AG1916" i="12"/>
  <c r="AE1916" i="12"/>
  <c r="AE1156" i="12"/>
  <c r="AG1156" i="12"/>
  <c r="AE3542" i="12"/>
  <c r="AG3542" i="12"/>
  <c r="AE2918" i="12"/>
  <c r="AG2918" i="12"/>
  <c r="AE2870" i="12"/>
  <c r="AG2870" i="12"/>
  <c r="AE2175" i="12"/>
  <c r="AG2175" i="12"/>
  <c r="AE2111" i="12"/>
  <c r="AG2111" i="12"/>
  <c r="AG1370" i="12"/>
  <c r="AE1370" i="12"/>
  <c r="AG959" i="12"/>
  <c r="AE959" i="12"/>
  <c r="AG315" i="12"/>
  <c r="AE315" i="12"/>
  <c r="AE2208" i="12"/>
  <c r="AG2208" i="12"/>
  <c r="AG2028" i="12"/>
  <c r="AE2028" i="12"/>
  <c r="AE1656" i="12"/>
  <c r="AG1656" i="12"/>
  <c r="AE1109" i="12"/>
  <c r="AG1109" i="12"/>
  <c r="AG155" i="12"/>
  <c r="AE155" i="12"/>
  <c r="AG2973" i="12"/>
  <c r="AE2973" i="12"/>
  <c r="AG2813" i="12"/>
  <c r="AE2813" i="12"/>
  <c r="AE2087" i="12"/>
  <c r="AG2087" i="12"/>
  <c r="AG1250" i="12"/>
  <c r="AE1250" i="12"/>
  <c r="AG521" i="12"/>
  <c r="AE521" i="12"/>
  <c r="AE456" i="12"/>
  <c r="AG456" i="12"/>
  <c r="AG3881" i="12"/>
  <c r="AE3881" i="12"/>
  <c r="AE2780" i="12"/>
  <c r="AG2780" i="12"/>
  <c r="AE2708" i="12"/>
  <c r="AG2708" i="12"/>
  <c r="AG1217" i="12"/>
  <c r="AE1217" i="12"/>
  <c r="AG821" i="12"/>
  <c r="AE821" i="12"/>
  <c r="AG852" i="12"/>
  <c r="AE852" i="12"/>
  <c r="AE3790" i="12"/>
  <c r="AG3790" i="12"/>
  <c r="AG3037" i="12"/>
  <c r="AE3037" i="12"/>
  <c r="AE2317" i="12"/>
  <c r="AG2317" i="12"/>
  <c r="AE1690" i="12"/>
  <c r="AG1690" i="12"/>
  <c r="AG206" i="12"/>
  <c r="AE206" i="12"/>
  <c r="AG226" i="12"/>
  <c r="AE226" i="12"/>
  <c r="AG3494" i="12"/>
  <c r="AE3494" i="12"/>
  <c r="AE3276" i="12"/>
  <c r="AG3276" i="12"/>
  <c r="AG2904" i="12"/>
  <c r="AE2904" i="12"/>
  <c r="AG1240" i="12"/>
  <c r="AE1240" i="12"/>
  <c r="AE518" i="12"/>
  <c r="AG518" i="12"/>
  <c r="AG346" i="12"/>
  <c r="AE346" i="12"/>
  <c r="AG2563" i="12"/>
  <c r="AE2563" i="12"/>
  <c r="AE2259" i="12"/>
  <c r="AG2259" i="12"/>
  <c r="AG1350" i="12"/>
  <c r="AE1350" i="12"/>
  <c r="AG663" i="12"/>
  <c r="AE663" i="12"/>
  <c r="AG3524" i="12"/>
  <c r="AE3524" i="12"/>
  <c r="AG3033" i="12"/>
  <c r="AE3033" i="12"/>
  <c r="AG2827" i="12"/>
  <c r="AE2827" i="12"/>
  <c r="AE1746" i="12"/>
  <c r="AG1746" i="12"/>
  <c r="AG1627" i="12"/>
  <c r="AE1627" i="12"/>
  <c r="AG1533" i="12"/>
  <c r="AE1533" i="12"/>
  <c r="AG1063" i="12"/>
  <c r="AE1063" i="12"/>
  <c r="AE762" i="12"/>
  <c r="AG762" i="12"/>
  <c r="AG2533" i="12"/>
  <c r="AE2533" i="12"/>
  <c r="AE2483" i="12"/>
  <c r="AG2483" i="12"/>
  <c r="AG2131" i="12"/>
  <c r="AE2131" i="12"/>
  <c r="AG1500" i="12"/>
  <c r="AE1500" i="12"/>
  <c r="AE1538" i="12"/>
  <c r="AG1538" i="12"/>
  <c r="AE514" i="12"/>
  <c r="AG514" i="12"/>
  <c r="AE3444" i="12"/>
  <c r="AG3444" i="12"/>
  <c r="AG3338" i="12"/>
  <c r="AE3338" i="12"/>
  <c r="AE2731" i="12"/>
  <c r="AG2731" i="12"/>
  <c r="AG2083" i="12"/>
  <c r="AE2083" i="12"/>
  <c r="AG1987" i="12"/>
  <c r="AE1987" i="12"/>
  <c r="AE1565" i="12"/>
  <c r="AG1565" i="12"/>
  <c r="AE1460" i="12"/>
  <c r="AG1460" i="12"/>
  <c r="AE726" i="12"/>
  <c r="AG726" i="12"/>
  <c r="AG417" i="12"/>
  <c r="AE417" i="12"/>
  <c r="AE3553" i="12"/>
  <c r="AG3553" i="12"/>
  <c r="AG3036" i="12"/>
  <c r="AE3036" i="12"/>
  <c r="AG2539" i="12"/>
  <c r="AE2539" i="12"/>
  <c r="AE2125" i="12"/>
  <c r="AG2125" i="12"/>
  <c r="AG1494" i="12"/>
  <c r="AE1494" i="12"/>
  <c r="AG745" i="12"/>
  <c r="AE745" i="12"/>
  <c r="AG338" i="12"/>
  <c r="AE338" i="12"/>
  <c r="AG1330" i="12"/>
  <c r="AE1330" i="12"/>
  <c r="AG1204" i="12"/>
  <c r="AE1204" i="12"/>
  <c r="AG3267" i="12"/>
  <c r="AE3267" i="12"/>
  <c r="AG2893" i="12"/>
  <c r="AE2893" i="12"/>
  <c r="AE2306" i="12"/>
  <c r="AG2306" i="12"/>
  <c r="AE1973" i="12"/>
  <c r="AG1973" i="12"/>
  <c r="AE720" i="12"/>
  <c r="AG720" i="12"/>
  <c r="AG2765" i="12"/>
  <c r="AE2765" i="12"/>
  <c r="AG2679" i="12"/>
  <c r="AE2679" i="12"/>
  <c r="AE2056" i="12"/>
  <c r="AG2056" i="12"/>
  <c r="AE1664" i="12"/>
  <c r="AG1664" i="12"/>
  <c r="AG1524" i="12"/>
  <c r="AE1524" i="12"/>
  <c r="AG893" i="12"/>
  <c r="AE893" i="12"/>
  <c r="AE220" i="12"/>
  <c r="AG220" i="12"/>
  <c r="AG249" i="12"/>
  <c r="AE249" i="12"/>
  <c r="AG1395" i="12"/>
  <c r="AE1395" i="12"/>
  <c r="AE172" i="12"/>
  <c r="AG172" i="12"/>
  <c r="AG277" i="12"/>
  <c r="AE277" i="12"/>
  <c r="AE215" i="12"/>
  <c r="AG215" i="12"/>
  <c r="AG834" i="12"/>
  <c r="AE834" i="12"/>
  <c r="AG2760" i="12"/>
  <c r="AE2760" i="12"/>
  <c r="AG2739" i="12"/>
  <c r="AE2739" i="12"/>
  <c r="AG2410" i="12"/>
  <c r="AE2410" i="12"/>
  <c r="AG1712" i="12"/>
  <c r="AE1712" i="12"/>
  <c r="AE1358" i="12"/>
  <c r="AG1358" i="12"/>
  <c r="AG371" i="12"/>
  <c r="AE371" i="12"/>
  <c r="AG2729" i="12"/>
  <c r="AE2729" i="12"/>
  <c r="AG2528" i="12"/>
  <c r="AE2528" i="12"/>
  <c r="AE2210" i="12"/>
  <c r="AG2210" i="12"/>
  <c r="AG1772" i="12"/>
  <c r="AE1772" i="12"/>
  <c r="AE1071" i="12"/>
  <c r="AG1071" i="12"/>
  <c r="AG476" i="12"/>
  <c r="AE476" i="12"/>
  <c r="AG3584" i="12"/>
  <c r="AE3584" i="12"/>
  <c r="AG2859" i="12"/>
  <c r="AE2859" i="12"/>
  <c r="AE2062" i="12"/>
  <c r="AG2062" i="12"/>
  <c r="AG1550" i="12"/>
  <c r="AE1550" i="12"/>
  <c r="AG682" i="12"/>
  <c r="AE682" i="12"/>
  <c r="AE2677" i="12"/>
  <c r="AG2677" i="12"/>
  <c r="AE2266" i="12"/>
  <c r="AG2266" i="12"/>
  <c r="AG1842" i="12"/>
  <c r="AE1842" i="12"/>
  <c r="AG1422" i="12"/>
  <c r="AE1422" i="12"/>
  <c r="AG243" i="12"/>
  <c r="AE243" i="12"/>
  <c r="AE2930" i="12"/>
  <c r="AG2930" i="12"/>
  <c r="AE2601" i="12"/>
  <c r="AG2601" i="12"/>
  <c r="AG1874" i="12"/>
  <c r="AE1874" i="12"/>
  <c r="AG1689" i="12"/>
  <c r="AE1689" i="12"/>
  <c r="AE1485" i="12"/>
  <c r="AG1485" i="12"/>
  <c r="AE1099" i="12"/>
  <c r="AG1099" i="12"/>
  <c r="AG881" i="12"/>
  <c r="AE881" i="12"/>
  <c r="AG3725" i="12"/>
  <c r="AE3725" i="12"/>
  <c r="AE3071" i="12"/>
  <c r="AG3071" i="12"/>
  <c r="AE2695" i="12"/>
  <c r="AG2695" i="12"/>
  <c r="AG1611" i="12"/>
  <c r="AE1611" i="12"/>
  <c r="AG1365" i="12"/>
  <c r="AE1365" i="12"/>
  <c r="AG872" i="12"/>
  <c r="AE872" i="12"/>
  <c r="AE3728" i="12"/>
  <c r="AG3728" i="12"/>
  <c r="AE2694" i="12"/>
  <c r="AG2694" i="12"/>
  <c r="AG1782" i="12"/>
  <c r="AE1782" i="12"/>
  <c r="AE987" i="12"/>
  <c r="AG987" i="12"/>
  <c r="AG322" i="12"/>
  <c r="AE322" i="12"/>
  <c r="AG248" i="12"/>
  <c r="AE248" i="12"/>
  <c r="AE3162" i="12"/>
  <c r="AG3162" i="12"/>
  <c r="AE2782" i="12"/>
  <c r="AG2782" i="12"/>
  <c r="AG2187" i="12"/>
  <c r="AE2187" i="12"/>
  <c r="AG1272" i="12"/>
  <c r="AE1272" i="12"/>
  <c r="AG1215" i="12"/>
  <c r="AE1215" i="12"/>
  <c r="AG1033" i="12"/>
  <c r="AE1033" i="12"/>
  <c r="AG983" i="12"/>
  <c r="AE983" i="12"/>
  <c r="AE3717" i="12"/>
  <c r="AG3717" i="12"/>
  <c r="AG2562" i="12"/>
  <c r="AE2562" i="12"/>
  <c r="AG2113" i="12"/>
  <c r="AE2113" i="12"/>
  <c r="AE1510" i="12"/>
  <c r="AG1510" i="12"/>
  <c r="AG1178" i="12"/>
  <c r="AE1178" i="12"/>
  <c r="AG1097" i="12"/>
  <c r="AE1097" i="12"/>
  <c r="AG728" i="12"/>
  <c r="AE728" i="12"/>
  <c r="AG655" i="12"/>
  <c r="AE655" i="12"/>
  <c r="AG3395" i="12"/>
  <c r="AE3395" i="12"/>
  <c r="AE2919" i="12"/>
  <c r="AG2919" i="12"/>
  <c r="AE2808" i="12"/>
  <c r="AG2808" i="12"/>
  <c r="AE1814" i="12"/>
  <c r="AG1814" i="12"/>
  <c r="AG1413" i="12"/>
  <c r="AE1413" i="12"/>
  <c r="AE1208" i="12"/>
  <c r="AG1208" i="12"/>
  <c r="AE649" i="12"/>
  <c r="AG649" i="12"/>
  <c r="AG548" i="12"/>
  <c r="AE548" i="12"/>
  <c r="AG2607" i="12"/>
  <c r="AE2607" i="12"/>
  <c r="AE2065" i="12"/>
  <c r="AG2065" i="12"/>
  <c r="AE1704" i="12"/>
  <c r="AG1704" i="12"/>
  <c r="AG1414" i="12"/>
  <c r="AE1414" i="12"/>
  <c r="AG903" i="12"/>
  <c r="AE903" i="12"/>
  <c r="AE617" i="12"/>
  <c r="AG617" i="12"/>
  <c r="AG3496" i="12"/>
  <c r="AE3496" i="12"/>
  <c r="AE2504" i="12"/>
  <c r="AG2504" i="12"/>
  <c r="AG2182" i="12"/>
  <c r="AE2182" i="12"/>
  <c r="AG1418" i="12"/>
  <c r="AE1418" i="12"/>
  <c r="AG3295" i="12"/>
  <c r="AE3295" i="12"/>
  <c r="AG2651" i="12"/>
  <c r="AE2651" i="12"/>
  <c r="AG2320" i="12"/>
  <c r="AE2320" i="12"/>
  <c r="AE1651" i="12"/>
  <c r="AG1651" i="12"/>
  <c r="AG1393" i="12"/>
  <c r="AE1393" i="12"/>
  <c r="AE577" i="12"/>
  <c r="AG577" i="12"/>
  <c r="AE377" i="12"/>
  <c r="AG377" i="12"/>
  <c r="AG3791" i="12"/>
  <c r="AE3791" i="12"/>
  <c r="AG3165" i="12"/>
  <c r="AE3165" i="12"/>
  <c r="AG3103" i="12"/>
  <c r="AE3103" i="12"/>
  <c r="AG2866" i="12"/>
  <c r="AE2866" i="12"/>
  <c r="AG1576" i="12"/>
  <c r="AE1576" i="12"/>
  <c r="AE634" i="12"/>
  <c r="AG634" i="12"/>
  <c r="AG2115" i="12"/>
  <c r="AE2115" i="12"/>
  <c r="AE1878" i="12"/>
  <c r="AG1878" i="12"/>
  <c r="AG1516" i="12"/>
  <c r="AE1516" i="12"/>
  <c r="AG579" i="12"/>
  <c r="AE579" i="12"/>
  <c r="AG376" i="12"/>
  <c r="AE376" i="12"/>
  <c r="AE3145" i="12"/>
  <c r="AG3145" i="12"/>
  <c r="AE2843" i="12"/>
  <c r="AG2843" i="12"/>
  <c r="AG2163" i="12"/>
  <c r="AE2163" i="12"/>
  <c r="AG1643" i="12"/>
  <c r="AE1643" i="12"/>
  <c r="AG1728" i="12"/>
  <c r="AE1728" i="12"/>
  <c r="AG717" i="12"/>
  <c r="AE717" i="12"/>
  <c r="AE381" i="12"/>
  <c r="AG381" i="12"/>
  <c r="AG208" i="12"/>
  <c r="AE208" i="12"/>
  <c r="AE254" i="12"/>
  <c r="AG254" i="12"/>
  <c r="AE392" i="12"/>
  <c r="AG392" i="12"/>
  <c r="AG672" i="12"/>
  <c r="AE672" i="12"/>
  <c r="AE257" i="12"/>
  <c r="AG257" i="12"/>
  <c r="AE178" i="12"/>
  <c r="AG178" i="12"/>
  <c r="AG374" i="12"/>
  <c r="AE374" i="12"/>
  <c r="AG1661" i="12"/>
  <c r="AE1661" i="12"/>
  <c r="AG2714" i="12"/>
  <c r="AE2714" i="12"/>
  <c r="AG2297" i="12"/>
  <c r="AE2297" i="12"/>
  <c r="AG1135" i="12"/>
  <c r="AE1135" i="12"/>
  <c r="AG205" i="12"/>
  <c r="AE205" i="12"/>
  <c r="AE203" i="12"/>
  <c r="AG203" i="12"/>
  <c r="AE3620" i="12"/>
  <c r="AG3620" i="12"/>
  <c r="AE3374" i="12"/>
  <c r="AG3374" i="12"/>
  <c r="AE2675" i="12"/>
  <c r="AG2675" i="12"/>
  <c r="AG2296" i="12"/>
  <c r="AE2296" i="12"/>
  <c r="AG1557" i="12"/>
  <c r="AE1557" i="12"/>
  <c r="AE2892" i="12"/>
  <c r="AG2892" i="12"/>
  <c r="AE2706" i="12"/>
  <c r="AG2706" i="12"/>
  <c r="AG2190" i="12"/>
  <c r="AE2190" i="12"/>
  <c r="AG1909" i="12"/>
  <c r="AE1909" i="12"/>
  <c r="AG1473" i="12"/>
  <c r="AE1473" i="12"/>
  <c r="AE593" i="12"/>
  <c r="AG593" i="12"/>
  <c r="AE177" i="12"/>
  <c r="AG177" i="12"/>
  <c r="AG658" i="12"/>
  <c r="AE658" i="12"/>
  <c r="AG3364" i="12"/>
  <c r="AE3364" i="12"/>
  <c r="AG2642" i="12"/>
  <c r="AE2642" i="12"/>
  <c r="AE2271" i="12"/>
  <c r="AG2271" i="12"/>
  <c r="AG1834" i="12"/>
  <c r="AE1834" i="12"/>
  <c r="AG1184" i="12"/>
  <c r="AE1184" i="12"/>
  <c r="AG698" i="12"/>
  <c r="AE698" i="12"/>
  <c r="AE623" i="12"/>
  <c r="AG623" i="12"/>
  <c r="AG3696" i="12"/>
  <c r="AE3696" i="12"/>
  <c r="AE3452" i="12"/>
  <c r="AG3452" i="12"/>
  <c r="AG3014" i="12"/>
  <c r="AE3014" i="12"/>
  <c r="AE2440" i="12"/>
  <c r="AG2440" i="12"/>
  <c r="AE1984" i="12"/>
  <c r="AG1984" i="12"/>
  <c r="AG1477" i="12"/>
  <c r="AE1477" i="12"/>
  <c r="AE3426" i="12"/>
  <c r="AG3426" i="12"/>
  <c r="AE1560" i="12"/>
  <c r="AG1560" i="12"/>
  <c r="AG784" i="12"/>
  <c r="AE784" i="12"/>
  <c r="AE3035" i="12"/>
  <c r="AG3035" i="12"/>
  <c r="AG2674" i="12"/>
  <c r="AE2674" i="12"/>
  <c r="AG2215" i="12"/>
  <c r="AE2215" i="12"/>
  <c r="AG1562" i="12"/>
  <c r="AE1562" i="12"/>
  <c r="AG928" i="12"/>
  <c r="AE928" i="12"/>
  <c r="AG3376" i="12"/>
  <c r="AE3376" i="12"/>
  <c r="AE2620" i="12"/>
  <c r="AG2620" i="12"/>
  <c r="AG2337" i="12"/>
  <c r="AE2337" i="12"/>
  <c r="AE2289" i="12"/>
  <c r="AG2289" i="12"/>
  <c r="AG1825" i="12"/>
  <c r="AE1825" i="12"/>
  <c r="AE1118" i="12"/>
  <c r="AG1118" i="12"/>
  <c r="AG1122" i="12"/>
  <c r="AE1122" i="12"/>
  <c r="AG923" i="12"/>
  <c r="AE923" i="12"/>
  <c r="AG436" i="12"/>
  <c r="AE436" i="12"/>
  <c r="AE236" i="12"/>
  <c r="AG236" i="12"/>
  <c r="AG3430" i="12"/>
  <c r="AE3430" i="12"/>
  <c r="AE3269" i="12"/>
  <c r="AG3269" i="12"/>
  <c r="AG1889" i="12"/>
  <c r="AE1889" i="12"/>
  <c r="AE1234" i="12"/>
  <c r="AG1234" i="12"/>
  <c r="AG1096" i="12"/>
  <c r="AE1096" i="12"/>
  <c r="AE3250" i="12"/>
  <c r="AG3250" i="12"/>
  <c r="AE2777" i="12"/>
  <c r="AG2777" i="12"/>
  <c r="AG2861" i="12"/>
  <c r="AE2861" i="12"/>
  <c r="AE2699" i="12"/>
  <c r="AG2699" i="12"/>
  <c r="AG2342" i="12"/>
  <c r="AE2342" i="12"/>
  <c r="AE1888" i="12"/>
  <c r="AG1888" i="12"/>
  <c r="AG1172" i="12"/>
  <c r="AE1172" i="12"/>
  <c r="AG954" i="12"/>
  <c r="AE954" i="12"/>
  <c r="AE787" i="12"/>
  <c r="AG787" i="12"/>
  <c r="AE719" i="12"/>
  <c r="AG719" i="12"/>
  <c r="AE3347" i="12"/>
  <c r="AG3347" i="12"/>
  <c r="AG2192" i="12"/>
  <c r="AE2192" i="12"/>
  <c r="AE2180" i="12"/>
  <c r="AG2180" i="12"/>
  <c r="AG711" i="12"/>
  <c r="AE711" i="12"/>
  <c r="AG2541" i="12"/>
  <c r="AE2541" i="12"/>
  <c r="AE2397" i="12"/>
  <c r="AG2397" i="12"/>
  <c r="AG1319" i="12"/>
  <c r="AE1319" i="12"/>
  <c r="AE596" i="12"/>
  <c r="AG596" i="12"/>
  <c r="AG268" i="12"/>
  <c r="AE268" i="12"/>
  <c r="AE3817" i="12"/>
  <c r="AG3817" i="12"/>
  <c r="AG3059" i="12"/>
  <c r="AE3059" i="12"/>
  <c r="AE2705" i="12"/>
  <c r="AG2705" i="12"/>
  <c r="AG2377" i="12"/>
  <c r="AE2377" i="12"/>
  <c r="AE2353" i="12"/>
  <c r="AG2353" i="12"/>
  <c r="AE1501" i="12"/>
  <c r="AG1501" i="12"/>
  <c r="AG535" i="12"/>
  <c r="AE535" i="12"/>
  <c r="AE368" i="12"/>
  <c r="AG368" i="12"/>
  <c r="AE145" i="12"/>
  <c r="AG145" i="12"/>
  <c r="AG3536" i="12"/>
  <c r="AE3536" i="12"/>
  <c r="AG1726" i="12"/>
  <c r="AE1726" i="12"/>
  <c r="AE1604" i="12"/>
  <c r="AG1604" i="12"/>
  <c r="AE1226" i="12"/>
  <c r="AG1226" i="12"/>
  <c r="AE2966" i="12"/>
  <c r="AG2966" i="12"/>
  <c r="AE2971" i="12"/>
  <c r="AG2971" i="12"/>
  <c r="AE2283" i="12"/>
  <c r="AG2283" i="12"/>
  <c r="AE1838" i="12"/>
  <c r="AG1838" i="12"/>
  <c r="AE1636" i="12"/>
  <c r="AG1636" i="12"/>
  <c r="AG1253" i="12"/>
  <c r="AE1253" i="12"/>
  <c r="AG446" i="12"/>
  <c r="AE446" i="12"/>
  <c r="AE445" i="12"/>
  <c r="AG445" i="12"/>
  <c r="AE135" i="12"/>
  <c r="AG135" i="12"/>
  <c r="AG410" i="12"/>
  <c r="AE410" i="12"/>
  <c r="AG503" i="12"/>
  <c r="AE503" i="12"/>
  <c r="AG1105" i="12"/>
  <c r="AE1105" i="12"/>
  <c r="AE2157" i="12"/>
  <c r="AG2157" i="12"/>
  <c r="AE2631" i="12"/>
  <c r="AG2631" i="12"/>
  <c r="AG1718" i="12"/>
  <c r="AE1718" i="12"/>
  <c r="AE918" i="12"/>
  <c r="AG918" i="12"/>
  <c r="AE654" i="12"/>
  <c r="AG654" i="12"/>
  <c r="AE221" i="12"/>
  <c r="AG221" i="12"/>
  <c r="AG3541" i="12"/>
  <c r="AE3541" i="12"/>
  <c r="AG2516" i="12"/>
  <c r="AE2516" i="12"/>
  <c r="AG2368" i="12"/>
  <c r="AE2368" i="12"/>
  <c r="AE2100" i="12"/>
  <c r="AG2100" i="12"/>
  <c r="AG1378" i="12"/>
  <c r="AE1378" i="12"/>
  <c r="AE402" i="12"/>
  <c r="AG402" i="12"/>
  <c r="AG453" i="12"/>
  <c r="AE453" i="12"/>
  <c r="AE3191" i="12"/>
  <c r="AG3191" i="12"/>
  <c r="AG2544" i="12"/>
  <c r="AE2544" i="12"/>
  <c r="AG2369" i="12"/>
  <c r="AE2369" i="12"/>
  <c r="AE2001" i="12"/>
  <c r="AG2001" i="12"/>
  <c r="AG639" i="12"/>
  <c r="AE639" i="12"/>
  <c r="AG391" i="12"/>
  <c r="AE391" i="12"/>
  <c r="AG3718" i="12"/>
  <c r="AE3718" i="12"/>
  <c r="AG2524" i="12"/>
  <c r="AE2524" i="12"/>
  <c r="AG2235" i="12"/>
  <c r="AE2235" i="12"/>
  <c r="AG1853" i="12"/>
  <c r="AE1853" i="12"/>
  <c r="AE1288" i="12"/>
  <c r="AG1288" i="12"/>
  <c r="AE554" i="12"/>
  <c r="AG554" i="12"/>
  <c r="AG3264" i="12"/>
  <c r="AE3264" i="12"/>
  <c r="AG3055" i="12"/>
  <c r="AE3055" i="12"/>
  <c r="AG2281" i="12"/>
  <c r="AE2281" i="12"/>
  <c r="AG1292" i="12"/>
  <c r="AE1292" i="12"/>
  <c r="AE888" i="12"/>
  <c r="AG888" i="12"/>
  <c r="AE491" i="12"/>
  <c r="AG491" i="12"/>
  <c r="AG156" i="12"/>
  <c r="AE156" i="12"/>
  <c r="AE3251" i="12"/>
  <c r="AG3251" i="12"/>
  <c r="AG2927" i="12"/>
  <c r="AE2927" i="12"/>
  <c r="AG2473" i="12"/>
  <c r="AE2473" i="12"/>
  <c r="AG1979" i="12"/>
  <c r="AE1979" i="12"/>
  <c r="AE1620" i="12"/>
  <c r="AG1620" i="12"/>
  <c r="AG540" i="12"/>
  <c r="AE540" i="12"/>
  <c r="AG241" i="12"/>
  <c r="AE241" i="12"/>
  <c r="AG3061" i="12"/>
  <c r="AE3061" i="12"/>
  <c r="AG1564" i="12"/>
  <c r="AE1564" i="12"/>
  <c r="AG1507" i="12"/>
  <c r="AE1507" i="12"/>
  <c r="AE984" i="12"/>
  <c r="AG984" i="12"/>
  <c r="AG545" i="12"/>
  <c r="AE545" i="12"/>
  <c r="AE3483" i="12"/>
  <c r="AG3483" i="12"/>
  <c r="AG2411" i="12"/>
  <c r="AE2411" i="12"/>
  <c r="AG706" i="12"/>
  <c r="AE706" i="12"/>
  <c r="AG498" i="12"/>
  <c r="AE498" i="12"/>
  <c r="AG274" i="12"/>
  <c r="AE274" i="12"/>
  <c r="AG265" i="12"/>
  <c r="AE265" i="12"/>
  <c r="AE3467" i="12"/>
  <c r="AG3467" i="12"/>
  <c r="AE2951" i="12"/>
  <c r="AG2951" i="12"/>
  <c r="AE2436" i="12"/>
  <c r="AG2436" i="12"/>
  <c r="AG2287" i="12"/>
  <c r="AE2287" i="12"/>
  <c r="AG1768" i="12"/>
  <c r="AE1768" i="12"/>
  <c r="AG1744" i="12"/>
  <c r="AE1744" i="12"/>
  <c r="AE3502" i="12"/>
  <c r="AG3502" i="12"/>
  <c r="AE2945" i="12"/>
  <c r="AG2945" i="12"/>
  <c r="AE770" i="12"/>
  <c r="AG770" i="12"/>
  <c r="AG856" i="12"/>
  <c r="AE856" i="12"/>
  <c r="AG2398" i="12"/>
  <c r="AE2398" i="12"/>
  <c r="AG2236" i="12"/>
  <c r="AE2236" i="12"/>
  <c r="AG2863" i="12"/>
  <c r="AE2863" i="12"/>
  <c r="AE1969" i="12"/>
  <c r="AG1969" i="12"/>
  <c r="AG294" i="12"/>
  <c r="AE294" i="12"/>
  <c r="AG3593" i="12"/>
  <c r="AE3593" i="12"/>
  <c r="AE2715" i="12"/>
  <c r="AG2715" i="12"/>
  <c r="AE2205" i="12"/>
  <c r="AG2205" i="12"/>
  <c r="AG2008" i="12"/>
  <c r="AE2008" i="12"/>
  <c r="AE1707" i="12"/>
  <c r="AG1707" i="12"/>
  <c r="AG870" i="12"/>
  <c r="AE870" i="12"/>
  <c r="AG708" i="12"/>
  <c r="AE708" i="12"/>
  <c r="AG276" i="12"/>
  <c r="AE276" i="12"/>
  <c r="AE269" i="12"/>
  <c r="AG269" i="12"/>
  <c r="AE3849" i="12"/>
  <c r="AG3849" i="12"/>
  <c r="AE2382" i="12"/>
  <c r="AG2382" i="12"/>
  <c r="AE1154" i="12"/>
  <c r="AG1154" i="12"/>
  <c r="AG280" i="12"/>
  <c r="AE280" i="12"/>
  <c r="AE199" i="12"/>
  <c r="AG199" i="12"/>
  <c r="AG264" i="12"/>
  <c r="AE264" i="12"/>
  <c r="AE3299" i="12"/>
  <c r="AG3299" i="12"/>
  <c r="AG2520" i="12"/>
  <c r="AE2520" i="12"/>
  <c r="AG1747" i="12"/>
  <c r="AE1747" i="12"/>
  <c r="AG1521" i="12"/>
  <c r="AE1521" i="12"/>
  <c r="AG1278" i="12"/>
  <c r="AE1278" i="12"/>
  <c r="AE2982" i="12"/>
  <c r="AG2982" i="12"/>
  <c r="AE2761" i="12"/>
  <c r="AG2761" i="12"/>
  <c r="AG2597" i="12"/>
  <c r="AE2597" i="12"/>
  <c r="AG1166" i="12"/>
  <c r="AE1166" i="12"/>
  <c r="AE1221" i="12"/>
  <c r="AG1221" i="12"/>
  <c r="AE285" i="12"/>
  <c r="AG285" i="12"/>
  <c r="AG612" i="12"/>
  <c r="AE612" i="12"/>
  <c r="AE469" i="12"/>
  <c r="AG469" i="12"/>
  <c r="AG262" i="12"/>
  <c r="AE262" i="12"/>
  <c r="AG2538" i="12"/>
  <c r="AE2538" i="12"/>
  <c r="AE260" i="12"/>
  <c r="AG260" i="12"/>
  <c r="AE2058" i="12"/>
  <c r="AG2058" i="12"/>
  <c r="AG1338" i="12"/>
  <c r="AE1338" i="12"/>
  <c r="AG1014" i="12"/>
  <c r="AE1014" i="12"/>
  <c r="AG2937" i="12"/>
  <c r="AE2937" i="12"/>
  <c r="AE2224" i="12"/>
  <c r="AG2224" i="12"/>
  <c r="AG998" i="12"/>
  <c r="AE998" i="12"/>
  <c r="AG656" i="12"/>
  <c r="AE656" i="12"/>
  <c r="AG470" i="12"/>
  <c r="AE470" i="12"/>
  <c r="AE144" i="12"/>
  <c r="AG144" i="12"/>
  <c r="AE3913" i="12"/>
  <c r="AG3913" i="12"/>
  <c r="AG2472" i="12"/>
  <c r="AE2472" i="12"/>
  <c r="AE2280" i="12"/>
  <c r="AG2280" i="12"/>
  <c r="AG1605" i="12"/>
  <c r="AE1605" i="12"/>
  <c r="AG1384" i="12"/>
  <c r="AE1384" i="12"/>
  <c r="AE1106" i="12"/>
  <c r="AG1106" i="12"/>
  <c r="AE496" i="12"/>
  <c r="AG496" i="12"/>
  <c r="AG693" i="12"/>
  <c r="AE693" i="12"/>
  <c r="AG160" i="12"/>
  <c r="AE160" i="12"/>
  <c r="AG3358" i="12"/>
  <c r="AE3358" i="12"/>
  <c r="AG1890" i="12"/>
  <c r="AE1890" i="12"/>
  <c r="AE948" i="12"/>
  <c r="AG948" i="12"/>
  <c r="AE2970" i="12"/>
  <c r="AG2970" i="12"/>
  <c r="AE2179" i="12"/>
  <c r="AG2179" i="12"/>
  <c r="AG1316" i="12"/>
  <c r="AE1316" i="12"/>
  <c r="AG1372" i="12"/>
  <c r="AE1372" i="12"/>
  <c r="AE327" i="12"/>
  <c r="AG327" i="12"/>
  <c r="AG3523" i="12"/>
  <c r="AE3523" i="12"/>
  <c r="AE3353" i="12"/>
  <c r="AG3353" i="12"/>
  <c r="AG2842" i="12"/>
  <c r="AE2842" i="12"/>
  <c r="AG2201" i="12"/>
  <c r="AE2201" i="12"/>
  <c r="AG1424" i="12"/>
  <c r="AE1424" i="12"/>
  <c r="AE1340" i="12"/>
  <c r="AG1340" i="12"/>
  <c r="AG950" i="12"/>
  <c r="AE950" i="12"/>
  <c r="AG485" i="12"/>
  <c r="AE485" i="12"/>
  <c r="AE159" i="12"/>
  <c r="AG159" i="12"/>
  <c r="AG3179" i="12"/>
  <c r="AE3179" i="12"/>
  <c r="AE2602" i="12"/>
  <c r="AG2602" i="12"/>
  <c r="AG2257" i="12"/>
  <c r="AE2257" i="12"/>
  <c r="AG2014" i="12"/>
  <c r="AE2014" i="12"/>
  <c r="AG1713" i="12"/>
  <c r="AE1713" i="12"/>
  <c r="AE1342" i="12"/>
  <c r="AG1342" i="12"/>
  <c r="AE1224" i="12"/>
  <c r="AG1224" i="12"/>
  <c r="AG646" i="12"/>
  <c r="AE646" i="12"/>
  <c r="AE3011" i="12"/>
  <c r="AG3011" i="12"/>
  <c r="AG1603" i="12"/>
  <c r="AE1603" i="12"/>
  <c r="AG1563" i="12"/>
  <c r="AE1563" i="12"/>
  <c r="AG1136" i="12"/>
  <c r="AE1136" i="12"/>
  <c r="AE758" i="12"/>
  <c r="AG758" i="12"/>
  <c r="AG820" i="12"/>
  <c r="AE820" i="12"/>
  <c r="AG3238" i="12"/>
  <c r="AE3238" i="12"/>
  <c r="AG2510" i="12"/>
  <c r="AE2510" i="12"/>
  <c r="AG2077" i="12"/>
  <c r="AE2077" i="12"/>
  <c r="AG1910" i="12"/>
  <c r="AE1910" i="12"/>
  <c r="AE1371" i="12"/>
  <c r="AG1371" i="12"/>
  <c r="AG841" i="12"/>
  <c r="AE841" i="12"/>
  <c r="AE608" i="12"/>
  <c r="AG608" i="12"/>
  <c r="AG686" i="12"/>
  <c r="AE686" i="12"/>
  <c r="AG193" i="12"/>
  <c r="AE193" i="12"/>
  <c r="AE3781" i="12"/>
  <c r="AG3781" i="12"/>
  <c r="AE3223" i="12"/>
  <c r="AG3223" i="12"/>
  <c r="AE2366" i="12"/>
  <c r="AG2366" i="12"/>
  <c r="AG1857" i="12"/>
  <c r="AE1857" i="12"/>
  <c r="AE1310" i="12"/>
  <c r="AG1310" i="12"/>
  <c r="AE707" i="12"/>
  <c r="AG707" i="12"/>
  <c r="AE3163" i="12"/>
  <c r="AG3163" i="12"/>
  <c r="AG2256" i="12"/>
  <c r="AE2256" i="12"/>
  <c r="AG832" i="12"/>
  <c r="AE832" i="12"/>
  <c r="AG839" i="12"/>
  <c r="AE839" i="12"/>
  <c r="AE329" i="12"/>
  <c r="AG329" i="12"/>
  <c r="AG463" i="12"/>
  <c r="AE463" i="12"/>
  <c r="AE2199" i="12"/>
  <c r="AG2199" i="12"/>
  <c r="AG1730" i="12"/>
  <c r="AE1730" i="12"/>
  <c r="AE3887" i="12"/>
  <c r="AG3887" i="12"/>
  <c r="AG2817" i="12"/>
  <c r="AE2817" i="12"/>
  <c r="AE2139" i="12"/>
  <c r="AG2139" i="12"/>
  <c r="AE1433" i="12"/>
  <c r="AG1433" i="12"/>
  <c r="AE1138" i="12"/>
  <c r="AG1138" i="12"/>
  <c r="AE466" i="12"/>
  <c r="AG466" i="12"/>
  <c r="AG356" i="12"/>
  <c r="AE356" i="12"/>
  <c r="AG3306" i="12"/>
  <c r="AE3306" i="12"/>
  <c r="AG2278" i="12"/>
  <c r="AE2278" i="12"/>
  <c r="AG1810" i="12"/>
  <c r="AE1810" i="12"/>
  <c r="AG932" i="12"/>
  <c r="AE932" i="12"/>
  <c r="AG501" i="12"/>
  <c r="AE501" i="12"/>
  <c r="AE3755" i="12"/>
  <c r="AG3755" i="12"/>
  <c r="AE3272" i="12"/>
  <c r="AG3272" i="12"/>
  <c r="AG2593" i="12"/>
  <c r="AE2593" i="12"/>
  <c r="AE2221" i="12"/>
  <c r="AG2221" i="12"/>
  <c r="AG1868" i="12"/>
  <c r="AE1868" i="12"/>
  <c r="AE1692" i="12"/>
  <c r="AG1692" i="12"/>
  <c r="AE1336" i="12"/>
  <c r="AG1336" i="12"/>
  <c r="AG523" i="12"/>
  <c r="AE523" i="12"/>
  <c r="AG2947" i="12"/>
  <c r="AE2947" i="12"/>
  <c r="AG2417" i="12"/>
  <c r="AE2417" i="12"/>
  <c r="AG1695" i="12"/>
  <c r="AE1695" i="12"/>
  <c r="AE1249" i="12"/>
  <c r="AG1249" i="12"/>
  <c r="AE192" i="12"/>
  <c r="AG192" i="12"/>
  <c r="AG3331" i="12"/>
  <c r="AE3331" i="12"/>
  <c r="AG2994" i="12"/>
  <c r="AE2994" i="12"/>
  <c r="AE2385" i="12"/>
  <c r="AG2385" i="12"/>
  <c r="AG1408" i="12"/>
  <c r="AE1408" i="12"/>
  <c r="AE756" i="12"/>
  <c r="AG756" i="12"/>
  <c r="AG701" i="12"/>
  <c r="AE701" i="12"/>
  <c r="AE282" i="12"/>
  <c r="AG282" i="12"/>
  <c r="AE255" i="12"/>
  <c r="AG255" i="12"/>
  <c r="AG244" i="12"/>
  <c r="AE244" i="12"/>
  <c r="AG188" i="12"/>
  <c r="AE188" i="12"/>
  <c r="AE211" i="12"/>
  <c r="AG211" i="12"/>
  <c r="AE1297" i="12"/>
  <c r="AG1297" i="12"/>
  <c r="AG3334" i="12"/>
  <c r="AE3334" i="12"/>
  <c r="AE2202" i="12"/>
  <c r="AG2202" i="12"/>
  <c r="AG2121" i="12"/>
  <c r="AE2121" i="12"/>
  <c r="AG919" i="12"/>
  <c r="AE919" i="12"/>
  <c r="AG613" i="12"/>
  <c r="AE613" i="12"/>
  <c r="AG161" i="12"/>
  <c r="AE161" i="12"/>
  <c r="AG3801" i="12"/>
  <c r="AE3801" i="12"/>
  <c r="AE2962" i="12"/>
  <c r="AG2962" i="12"/>
  <c r="AG2750" i="12"/>
  <c r="AE2750" i="12"/>
  <c r="AG2333" i="12"/>
  <c r="AE2333" i="12"/>
  <c r="AG1056" i="12"/>
  <c r="AE1056" i="12"/>
  <c r="AE826" i="12"/>
  <c r="AG826" i="12"/>
  <c r="AG723" i="12"/>
  <c r="AE723" i="12"/>
  <c r="AG713" i="12"/>
  <c r="AE713" i="12"/>
  <c r="AE3921" i="12"/>
  <c r="AG3921" i="12"/>
  <c r="AG2835" i="12"/>
  <c r="AE2835" i="12"/>
  <c r="AE1654" i="12"/>
  <c r="AG1654" i="12"/>
  <c r="AG1446" i="12"/>
  <c r="AE1446" i="12"/>
  <c r="AG861" i="12"/>
  <c r="AE861" i="12"/>
  <c r="AG938" i="12"/>
  <c r="AE938" i="12"/>
  <c r="AE667" i="12"/>
  <c r="AG667" i="12"/>
  <c r="AG2796" i="12"/>
  <c r="AE2796" i="12"/>
  <c r="AE1644" i="12"/>
  <c r="AG1644" i="12"/>
  <c r="AG1044" i="12"/>
  <c r="AE1044" i="12"/>
  <c r="AE435" i="12"/>
  <c r="AG435" i="12"/>
  <c r="AE258" i="12"/>
  <c r="AG258" i="12"/>
  <c r="AG3926" i="12"/>
  <c r="AE3926" i="12"/>
  <c r="AE3627" i="12"/>
  <c r="AG3627" i="12"/>
  <c r="AG2839" i="12"/>
  <c r="AE2839" i="12"/>
  <c r="AE2151" i="12"/>
  <c r="AG2151" i="12"/>
  <c r="AE1444" i="12"/>
  <c r="AG1444" i="12"/>
  <c r="AE1161" i="12"/>
  <c r="AG1161" i="12"/>
  <c r="AE1088" i="12"/>
  <c r="AG1088" i="12"/>
  <c r="AE906" i="12"/>
  <c r="AG906" i="12"/>
  <c r="AG844" i="12"/>
  <c r="AE844" i="12"/>
  <c r="AE3175" i="12"/>
  <c r="AG3175" i="12"/>
  <c r="AE2858" i="12"/>
  <c r="AG2858" i="12"/>
  <c r="AG2583" i="12"/>
  <c r="AE2583" i="12"/>
  <c r="AG1946" i="12"/>
  <c r="AE1946" i="12"/>
  <c r="AG1256" i="12"/>
  <c r="AE1256" i="12"/>
  <c r="AE1258" i="12"/>
  <c r="AG1258" i="12"/>
  <c r="AG1042" i="12"/>
  <c r="AE1042" i="12"/>
  <c r="AE3532" i="12"/>
  <c r="AG3532" i="12"/>
  <c r="AE2792" i="12"/>
  <c r="AG2792" i="12"/>
  <c r="AE2214" i="12"/>
  <c r="AG2214" i="12"/>
  <c r="AE3189" i="12"/>
  <c r="AG3189" i="12"/>
  <c r="AG2363" i="12"/>
  <c r="AE2363" i="12"/>
  <c r="AE2193" i="12"/>
  <c r="AG2193" i="12"/>
  <c r="AG2155" i="12"/>
  <c r="AE2155" i="12"/>
  <c r="AG831" i="12"/>
  <c r="AE831" i="12"/>
  <c r="AE619" i="12"/>
  <c r="AG619" i="12"/>
  <c r="AG273" i="12"/>
  <c r="AE273" i="12"/>
  <c r="AG3808" i="12"/>
  <c r="AE3808" i="12"/>
  <c r="AG2302" i="12"/>
  <c r="AE2302" i="12"/>
  <c r="AG2090" i="12"/>
  <c r="AE2090" i="12"/>
  <c r="AE1923" i="12"/>
  <c r="AG1923" i="12"/>
  <c r="AG2435" i="12"/>
  <c r="AE2435" i="12"/>
  <c r="AG2400" i="12"/>
  <c r="AE2400" i="12"/>
  <c r="AE1883" i="12"/>
  <c r="AG1883" i="12"/>
  <c r="AG1522" i="12"/>
  <c r="AE1522" i="12"/>
  <c r="AE1160" i="12"/>
  <c r="AG1160" i="12"/>
  <c r="AE2899" i="12"/>
  <c r="AG2899" i="12"/>
  <c r="AG2988" i="12"/>
  <c r="AE2988" i="12"/>
  <c r="AE2227" i="12"/>
  <c r="AG2227" i="12"/>
  <c r="AG1796" i="12"/>
  <c r="AE1796" i="12"/>
  <c r="AG1123" i="12"/>
  <c r="AE1123" i="12"/>
  <c r="AG867" i="12"/>
  <c r="AE867" i="12"/>
  <c r="AG591" i="12"/>
  <c r="AE591" i="12"/>
  <c r="AE369" i="12"/>
  <c r="AG369" i="12"/>
  <c r="AG300" i="12"/>
  <c r="AE300" i="12"/>
  <c r="AG3183" i="12"/>
  <c r="AE3183" i="12"/>
  <c r="AG2795" i="12"/>
  <c r="AE2795" i="12"/>
  <c r="AG2148" i="12"/>
  <c r="AE2148" i="12"/>
  <c r="AG1914" i="12"/>
  <c r="AE1914" i="12"/>
  <c r="AE1540" i="12"/>
  <c r="AG1540" i="12"/>
  <c r="AG748" i="12"/>
  <c r="AE748" i="12"/>
  <c r="AG386" i="12"/>
  <c r="AE386" i="12"/>
  <c r="AG1686" i="12"/>
  <c r="AE1686" i="12"/>
  <c r="AE1247" i="12"/>
  <c r="AG1247" i="12"/>
  <c r="AG956" i="12"/>
  <c r="AE956" i="12"/>
  <c r="AG744" i="12"/>
  <c r="AE744" i="12"/>
  <c r="AE3133" i="12"/>
  <c r="AG3133" i="12"/>
  <c r="AE2999" i="12"/>
  <c r="AG2999" i="12"/>
  <c r="AG2573" i="12"/>
  <c r="AE2573" i="12"/>
  <c r="AG2370" i="12"/>
  <c r="AE2370" i="12"/>
  <c r="AE2248" i="12"/>
  <c r="AG2248" i="12"/>
  <c r="AE2103" i="12"/>
  <c r="AG2103" i="12"/>
  <c r="AE1942" i="12"/>
  <c r="AG1942" i="12"/>
  <c r="AE1401" i="12"/>
  <c r="AG1401" i="12"/>
  <c r="AE883" i="12"/>
  <c r="AG883" i="12"/>
  <c r="AG531" i="12"/>
  <c r="AE531" i="12"/>
  <c r="AG2896" i="12"/>
  <c r="AE2896" i="12"/>
  <c r="AE1700" i="12"/>
  <c r="AG1700" i="12"/>
  <c r="AG1263" i="12"/>
  <c r="AE1263" i="12"/>
  <c r="AE3844" i="12"/>
  <c r="AG3844" i="12"/>
  <c r="AG3060" i="12"/>
  <c r="AE3060" i="12"/>
  <c r="AE1933" i="12"/>
  <c r="AG1933" i="12"/>
  <c r="AE1293" i="12"/>
  <c r="AG1293" i="12"/>
  <c r="AG931" i="12"/>
  <c r="AE931" i="12"/>
  <c r="AG638" i="12"/>
  <c r="AE638" i="12"/>
  <c r="AE1577" i="12"/>
  <c r="AG1577" i="12"/>
  <c r="AE2653" i="12"/>
  <c r="AG2653" i="12"/>
  <c r="AG1120" i="12"/>
  <c r="AE1120" i="12"/>
  <c r="AG637" i="12"/>
  <c r="AE637" i="12"/>
  <c r="AG505" i="12"/>
  <c r="AE505" i="12"/>
  <c r="AG3836" i="12"/>
  <c r="AE3836" i="12"/>
  <c r="AG3416" i="12"/>
  <c r="AE3416" i="12"/>
  <c r="AE1893" i="12"/>
  <c r="AG1893" i="12"/>
  <c r="AE833" i="12"/>
  <c r="AG833" i="12"/>
  <c r="AG716" i="12"/>
  <c r="AE716" i="12"/>
  <c r="AE2127" i="12"/>
  <c r="AG2127" i="12"/>
  <c r="AE1754" i="12"/>
  <c r="AG1754" i="12"/>
  <c r="AG1639" i="12"/>
  <c r="AE1639" i="12"/>
  <c r="AG921" i="12"/>
  <c r="AE921" i="12"/>
  <c r="AE849" i="12"/>
  <c r="AG849" i="12"/>
  <c r="AE3633" i="12"/>
  <c r="AG3633" i="12"/>
  <c r="AE2448" i="12"/>
  <c r="AG2448" i="12"/>
  <c r="AG1953" i="12"/>
  <c r="AE1953" i="12"/>
  <c r="AG915" i="12"/>
  <c r="AE915" i="12"/>
  <c r="AE626" i="12"/>
  <c r="AG626" i="12"/>
  <c r="AG643" i="12"/>
  <c r="AE643" i="12"/>
  <c r="AG3638" i="12"/>
  <c r="AE3638" i="12"/>
  <c r="AG3052" i="12"/>
  <c r="AE3052" i="12"/>
  <c r="AE2772" i="12"/>
  <c r="AG2772" i="12"/>
  <c r="AG2108" i="12"/>
  <c r="AE2108" i="12"/>
  <c r="AE1271" i="12"/>
  <c r="AG1271" i="12"/>
  <c r="AG990" i="12"/>
  <c r="AE990" i="12"/>
  <c r="AE3230" i="12"/>
  <c r="AG3230" i="12"/>
  <c r="AE2545" i="12"/>
  <c r="AG2545" i="12"/>
  <c r="AG1955" i="12"/>
  <c r="AE1955" i="12"/>
  <c r="AG1364" i="12"/>
  <c r="AE1364" i="12"/>
  <c r="AE1055" i="12"/>
  <c r="AG1055" i="12"/>
  <c r="AG945" i="12"/>
  <c r="AE945" i="12"/>
  <c r="AG2961" i="12"/>
  <c r="AE2961" i="12"/>
  <c r="AG2216" i="12"/>
  <c r="AE2216" i="12"/>
  <c r="AE1269" i="12"/>
  <c r="AG1269" i="12"/>
  <c r="AE3433" i="12"/>
  <c r="AG3433" i="12"/>
  <c r="AE2763" i="12"/>
  <c r="AG2763" i="12"/>
  <c r="AE804" i="12"/>
  <c r="AG804" i="12"/>
  <c r="AE475" i="12"/>
  <c r="AG475" i="12"/>
  <c r="AG3795" i="12"/>
  <c r="AE3795" i="12"/>
  <c r="AE3441" i="12"/>
  <c r="AG3441" i="12"/>
  <c r="AG2756" i="12"/>
  <c r="AE2756" i="12"/>
  <c r="AE2621" i="12"/>
  <c r="AG2621" i="12"/>
  <c r="AG2309" i="12"/>
  <c r="AE2309" i="12"/>
  <c r="AG1867" i="12"/>
  <c r="AE1867" i="12"/>
  <c r="AE1617" i="12"/>
  <c r="AG1617" i="12"/>
  <c r="AG364" i="12"/>
  <c r="AE364" i="12"/>
  <c r="AG3000" i="12"/>
  <c r="AE3000" i="12"/>
  <c r="AG2820" i="12"/>
  <c r="AE2820" i="12"/>
  <c r="AE2406" i="12"/>
  <c r="AG2406" i="12"/>
  <c r="AG2273" i="12"/>
  <c r="AE2273" i="12"/>
  <c r="AG490" i="12"/>
  <c r="AE490" i="12"/>
  <c r="AE3577" i="12"/>
  <c r="AG3577" i="12"/>
  <c r="AG1597" i="12"/>
  <c r="AE1597" i="12"/>
  <c r="AG1299" i="12"/>
  <c r="AE1299" i="12"/>
  <c r="AG1070" i="12"/>
  <c r="AE1070" i="12"/>
  <c r="AG763" i="12"/>
  <c r="AE763" i="12"/>
  <c r="AG751" i="12"/>
  <c r="AE751" i="12"/>
  <c r="AG306" i="12"/>
  <c r="AE306" i="12"/>
  <c r="AG166" i="12"/>
  <c r="AE166" i="12"/>
  <c r="AG2610" i="12"/>
  <c r="AE2610" i="12"/>
  <c r="AE2412" i="12"/>
  <c r="AG2412" i="12"/>
  <c r="AE1780" i="12"/>
  <c r="AG1780" i="12"/>
  <c r="AG680" i="12"/>
  <c r="AE680" i="12"/>
  <c r="AG250" i="12"/>
  <c r="AE250" i="12"/>
  <c r="AE3434" i="12"/>
  <c r="AG3434" i="12"/>
  <c r="AE2553" i="12"/>
  <c r="AG2553" i="12"/>
  <c r="AG1145" i="12"/>
  <c r="AE1145" i="12"/>
  <c r="AG509" i="12"/>
  <c r="AE509" i="12"/>
  <c r="AG3227" i="12"/>
  <c r="AE3227" i="12"/>
  <c r="AE3111" i="12"/>
  <c r="AG3111" i="12"/>
  <c r="AE2527" i="12"/>
  <c r="AG2527" i="12"/>
  <c r="AG2261" i="12"/>
  <c r="AE2261" i="12"/>
  <c r="AE2124" i="12"/>
  <c r="AG2124" i="12"/>
  <c r="AE1642" i="12"/>
  <c r="AG1642" i="12"/>
  <c r="AE1523" i="12"/>
  <c r="AG1523" i="12"/>
  <c r="AG1110" i="12"/>
  <c r="AE1110" i="12"/>
  <c r="AE690" i="12"/>
  <c r="AG690" i="12"/>
  <c r="AG147" i="12"/>
  <c r="AE147" i="12"/>
  <c r="AE2834" i="12"/>
  <c r="AG2834" i="12"/>
  <c r="AG2630" i="12"/>
  <c r="AE2630" i="12"/>
  <c r="AE1991" i="12"/>
  <c r="AG1991" i="12"/>
  <c r="AE1957" i="12"/>
  <c r="AG1957" i="12"/>
  <c r="AE1543" i="12"/>
  <c r="AG1543" i="12"/>
  <c r="AE3088" i="12"/>
  <c r="AG3088" i="12"/>
  <c r="AG977" i="12"/>
  <c r="AE977" i="12"/>
  <c r="AE635" i="12"/>
  <c r="AG635" i="12"/>
  <c r="AE222" i="12"/>
  <c r="AG222" i="12"/>
  <c r="AG2632" i="12"/>
  <c r="AE2632" i="12"/>
  <c r="AG1461" i="12"/>
  <c r="AE1461" i="12"/>
  <c r="AE3265" i="12"/>
  <c r="AG3265" i="12"/>
  <c r="AE1794" i="12"/>
  <c r="AG1794" i="12"/>
  <c r="AG1117" i="12"/>
  <c r="AE1117" i="12"/>
  <c r="AE468" i="12"/>
  <c r="AG468" i="12"/>
  <c r="AG3171" i="12"/>
  <c r="AE3171" i="12"/>
  <c r="AG2439" i="12"/>
  <c r="AE2439" i="12"/>
  <c r="AG1852" i="12"/>
  <c r="AE1852" i="12"/>
  <c r="AE1626" i="12"/>
  <c r="AG1626" i="12"/>
  <c r="AE988" i="12"/>
  <c r="AG988" i="12"/>
  <c r="AG910" i="12"/>
  <c r="AE910" i="12"/>
  <c r="AE3224" i="12"/>
  <c r="AG3224" i="12"/>
  <c r="AE2158" i="12"/>
  <c r="AG2158" i="12"/>
  <c r="AG1823" i="12"/>
  <c r="AE1823" i="12"/>
  <c r="AG1870" i="12"/>
  <c r="AE1870" i="12"/>
  <c r="AE1598" i="12"/>
  <c r="AG1598" i="12"/>
  <c r="AE1201" i="12"/>
  <c r="AG1201" i="12"/>
  <c r="AG940" i="12"/>
  <c r="AE940" i="12"/>
  <c r="AG2335" i="12"/>
  <c r="AE2335" i="12"/>
  <c r="AG2154" i="12"/>
  <c r="AE2154" i="12"/>
  <c r="AE2025" i="12"/>
  <c r="AG2025" i="12"/>
  <c r="AE1762" i="12"/>
  <c r="AG1762" i="12"/>
  <c r="AE1382" i="12"/>
  <c r="AG1382" i="12"/>
  <c r="AG741" i="12"/>
  <c r="AE741" i="12"/>
  <c r="AE143" i="12"/>
  <c r="AG143" i="12"/>
  <c r="AG3404" i="12"/>
  <c r="AE3404" i="12"/>
  <c r="AG3002" i="12"/>
  <c r="AE3002" i="12"/>
  <c r="AG2284" i="12"/>
  <c r="AE2284" i="12"/>
  <c r="AG2060" i="12"/>
  <c r="AE2060" i="12"/>
  <c r="AG2039" i="12"/>
  <c r="AE2039" i="12"/>
  <c r="AE1871" i="12"/>
  <c r="AG1871" i="12"/>
  <c r="AG1410" i="12"/>
  <c r="AE1410" i="12"/>
  <c r="AE304" i="12"/>
  <c r="AG304" i="12"/>
  <c r="AE3779" i="12"/>
  <c r="AG3779" i="12"/>
  <c r="AE3243" i="12"/>
  <c r="AG3243" i="12"/>
  <c r="AG2341" i="12"/>
  <c r="AE2341" i="12"/>
  <c r="AG2164" i="12"/>
  <c r="AE2164" i="12"/>
  <c r="AE1003" i="12"/>
  <c r="AG1003" i="12"/>
  <c r="AG697" i="12"/>
  <c r="AE697" i="12"/>
  <c r="AG292" i="12"/>
  <c r="AE292" i="12"/>
  <c r="AE2467" i="12"/>
  <c r="AG2467" i="12"/>
  <c r="AG2004" i="12"/>
  <c r="AE2004" i="12"/>
  <c r="AG1471" i="12"/>
  <c r="AE1471" i="12"/>
  <c r="AE1235" i="12"/>
  <c r="AG1235" i="12"/>
  <c r="AG434" i="12"/>
  <c r="AE434" i="12"/>
  <c r="AG3520" i="12"/>
  <c r="AE3520" i="12"/>
  <c r="AE3022" i="12"/>
  <c r="AG3022" i="12"/>
  <c r="AE2684" i="12"/>
  <c r="AG2684" i="12"/>
  <c r="AG1792" i="12"/>
  <c r="AE1792" i="12"/>
  <c r="AG1385" i="12"/>
  <c r="AE1385" i="12"/>
  <c r="AE137" i="12"/>
  <c r="AG137" i="12"/>
  <c r="AE3062" i="12"/>
  <c r="AG3062" i="12"/>
  <c r="AG2663" i="12"/>
  <c r="AE2663" i="12"/>
  <c r="AG2243" i="12"/>
  <c r="AE2243" i="12"/>
  <c r="AG2043" i="12"/>
  <c r="AE2043" i="12"/>
  <c r="AE1262" i="12"/>
  <c r="AG1262" i="12"/>
  <c r="AG982" i="12"/>
  <c r="AE982" i="12"/>
  <c r="AE920" i="12"/>
  <c r="AG920" i="12"/>
  <c r="AG395" i="12"/>
  <c r="AE395" i="12"/>
  <c r="AG3816" i="12"/>
  <c r="AE3816" i="12"/>
  <c r="AG2188" i="12"/>
  <c r="AE2188" i="12"/>
  <c r="AE1057" i="12"/>
  <c r="AG1057" i="12"/>
  <c r="AE307" i="12"/>
  <c r="AG307" i="12"/>
  <c r="AE3581" i="12"/>
  <c r="AG3581" i="12"/>
  <c r="AE2598" i="12"/>
  <c r="AG2598" i="12"/>
  <c r="AE1653" i="12"/>
  <c r="AG1653" i="12"/>
  <c r="AE1038" i="12"/>
  <c r="AG1038" i="12"/>
  <c r="AG875" i="12"/>
  <c r="AE875" i="12"/>
  <c r="AE2572" i="12"/>
  <c r="AG2572" i="12"/>
  <c r="AE2437" i="12"/>
  <c r="AG2437" i="12"/>
  <c r="AG2222" i="12"/>
  <c r="AE2222" i="12"/>
  <c r="AE1787" i="12"/>
  <c r="AG1787" i="12"/>
  <c r="AG1647" i="12"/>
  <c r="AE1647" i="12"/>
  <c r="AG934" i="12"/>
  <c r="AE934" i="12"/>
  <c r="AG811" i="12"/>
  <c r="AE811" i="12"/>
  <c r="AE424" i="12"/>
  <c r="AG424" i="12"/>
  <c r="AG3567" i="12"/>
  <c r="AE3567" i="12"/>
  <c r="AG3207" i="12"/>
  <c r="AE3207" i="12"/>
  <c r="AE2841" i="12"/>
  <c r="AG2841" i="12"/>
  <c r="AG2501" i="12"/>
  <c r="AE2501" i="12"/>
  <c r="AG2170" i="12"/>
  <c r="AE2170" i="12"/>
  <c r="AG996" i="12"/>
  <c r="AE996" i="12"/>
  <c r="AG583" i="12"/>
  <c r="AE583" i="12"/>
  <c r="AE3641" i="12"/>
  <c r="AG3641" i="12"/>
  <c r="AG2946" i="12"/>
  <c r="AE2946" i="12"/>
  <c r="AG1669" i="12"/>
  <c r="AE1669" i="12"/>
  <c r="AG563" i="12"/>
  <c r="AE563" i="12"/>
  <c r="AG302" i="12"/>
  <c r="AE302" i="12"/>
  <c r="AE461" i="12"/>
  <c r="AG461" i="12"/>
  <c r="AE3650" i="12"/>
  <c r="AG3650" i="12"/>
  <c r="AE2535" i="12"/>
  <c r="AG2535" i="12"/>
  <c r="AE2384" i="12"/>
  <c r="AG2384" i="12"/>
  <c r="AE1285" i="12"/>
  <c r="AG1285" i="12"/>
  <c r="AE1102" i="12"/>
  <c r="AG1102" i="12"/>
  <c r="AE964" i="12"/>
  <c r="AG964" i="12"/>
  <c r="AE303" i="12"/>
  <c r="AG303" i="12"/>
  <c r="AG212" i="12"/>
  <c r="AE212" i="12"/>
  <c r="AE3352" i="12"/>
  <c r="AG3352" i="12"/>
  <c r="AE3004" i="12"/>
  <c r="AG3004" i="12"/>
  <c r="AG2073" i="12"/>
  <c r="AE2073" i="12"/>
  <c r="AE1066" i="12"/>
  <c r="AG1066" i="12"/>
  <c r="AE712" i="12"/>
  <c r="AG712" i="12"/>
  <c r="AE742" i="12"/>
  <c r="AG742" i="12"/>
  <c r="AE451" i="12"/>
  <c r="AG451" i="12"/>
  <c r="AE142" i="12"/>
  <c r="AG142" i="12"/>
  <c r="AE791" i="12"/>
  <c r="AG791" i="12"/>
  <c r="AG202" i="12"/>
  <c r="AE202" i="12"/>
  <c r="AE411" i="12"/>
  <c r="AG411" i="12"/>
  <c r="AG473" i="12"/>
  <c r="AE473" i="12"/>
  <c r="AG2734" i="12"/>
  <c r="AE2734" i="12"/>
  <c r="AG2454" i="12"/>
  <c r="AE2454" i="12"/>
  <c r="AE1881" i="12"/>
  <c r="AG1881" i="12"/>
  <c r="AG1480" i="12"/>
  <c r="AE1480" i="12"/>
  <c r="AE1219" i="12"/>
  <c r="AG1219" i="12"/>
  <c r="AG774" i="12"/>
  <c r="AE774" i="12"/>
  <c r="AE3337" i="12"/>
  <c r="AG3337" i="12"/>
  <c r="AE2790" i="12"/>
  <c r="AG2790" i="12"/>
  <c r="AE2433" i="12"/>
  <c r="AG2433" i="12"/>
  <c r="AE2242" i="12"/>
  <c r="AG2242" i="12"/>
  <c r="AE1646" i="12"/>
  <c r="AG1646" i="12"/>
  <c r="AG1276" i="12"/>
  <c r="AE1276" i="12"/>
  <c r="AE1058" i="12"/>
  <c r="AG1058" i="12"/>
  <c r="AG567" i="12"/>
  <c r="AE567" i="12"/>
  <c r="AG2963" i="12"/>
  <c r="AE2963" i="12"/>
  <c r="AG2485" i="12"/>
  <c r="AE2485" i="12"/>
  <c r="AG1710" i="12"/>
  <c r="AE1710" i="12"/>
  <c r="AE1030" i="12"/>
  <c r="AG1030" i="12"/>
  <c r="AE3760" i="12"/>
  <c r="AG3760" i="12"/>
  <c r="AE3007" i="12"/>
  <c r="AG3007" i="12"/>
  <c r="AE2330" i="12"/>
  <c r="AG2330" i="12"/>
  <c r="AG1939" i="12"/>
  <c r="AE1939" i="12"/>
  <c r="AG1977" i="12"/>
  <c r="AE1977" i="12"/>
  <c r="AE1596" i="12"/>
  <c r="AG1596" i="12"/>
  <c r="AG1404" i="12"/>
  <c r="AE1404" i="12"/>
  <c r="AE1081" i="12"/>
  <c r="AG1081" i="12"/>
  <c r="AG607" i="12"/>
  <c r="AE607" i="12"/>
  <c r="AG343" i="12"/>
  <c r="AE343" i="12"/>
  <c r="AE240" i="12"/>
  <c r="AG240" i="12"/>
  <c r="AE3517" i="12"/>
  <c r="AG3517" i="12"/>
  <c r="AG2991" i="12"/>
  <c r="AE2991" i="12"/>
  <c r="AG2764" i="12"/>
  <c r="AE2764" i="12"/>
  <c r="AG2499" i="12"/>
  <c r="AE2499" i="12"/>
  <c r="AG2322" i="12"/>
  <c r="AE2322" i="12"/>
  <c r="AG1568" i="12"/>
  <c r="AE1568" i="12"/>
  <c r="AE1417" i="12"/>
  <c r="AG1417" i="12"/>
  <c r="AG1181" i="12"/>
  <c r="AE1181" i="12"/>
  <c r="AG676" i="12"/>
  <c r="AE676" i="12"/>
  <c r="AE418" i="12"/>
  <c r="AG418" i="12"/>
  <c r="AG2618" i="12"/>
  <c r="AE2618" i="12"/>
  <c r="AG2470" i="12"/>
  <c r="AE2470" i="12"/>
  <c r="AG1941" i="12"/>
  <c r="AE1941" i="12"/>
  <c r="AG1809" i="12"/>
  <c r="AE1809" i="12"/>
  <c r="AG1455" i="12"/>
  <c r="AE1455" i="12"/>
  <c r="AE3798" i="12"/>
  <c r="AG3798" i="12"/>
  <c r="AE3594" i="12"/>
  <c r="AG3594" i="12"/>
  <c r="AG2903" i="12"/>
  <c r="AE2903" i="12"/>
  <c r="AG1996" i="12"/>
  <c r="AE1996" i="12"/>
  <c r="AE1467" i="12"/>
  <c r="AG1467" i="12"/>
  <c r="AE1465" i="12"/>
  <c r="AG1465" i="12"/>
  <c r="AG1186" i="12"/>
  <c r="AE1186" i="12"/>
  <c r="AG430" i="12"/>
  <c r="AE430" i="12"/>
  <c r="AG3083" i="12"/>
  <c r="AE3083" i="12"/>
  <c r="AG2880" i="12"/>
  <c r="AE2880" i="12"/>
  <c r="AG2161" i="12"/>
  <c r="AE2161" i="12"/>
  <c r="AE1280" i="12"/>
  <c r="AG1280" i="12"/>
  <c r="AG894" i="12"/>
  <c r="AE894" i="12"/>
  <c r="AE3767" i="12"/>
  <c r="AG3767" i="12"/>
  <c r="AE2579" i="12"/>
  <c r="AG2579" i="12"/>
  <c r="AG2097" i="12"/>
  <c r="AE2097" i="12"/>
  <c r="AE1674" i="12"/>
  <c r="AG1674" i="12"/>
  <c r="AE808" i="12"/>
  <c r="AG808" i="12"/>
  <c r="AG847" i="12"/>
  <c r="AE847" i="12"/>
  <c r="AG3545" i="12"/>
  <c r="AE3545" i="12"/>
  <c r="AG3098" i="12"/>
  <c r="AE3098" i="12"/>
  <c r="AE2316" i="12"/>
  <c r="AG2316" i="12"/>
  <c r="AG2191" i="12"/>
  <c r="AE2191" i="12"/>
  <c r="AG1932" i="12"/>
  <c r="AE1932" i="12"/>
  <c r="AG1709" i="12"/>
  <c r="AE1709" i="12"/>
  <c r="AG449" i="12"/>
  <c r="AE449" i="12"/>
  <c r="AG2964" i="12"/>
  <c r="AE2964" i="12"/>
  <c r="AE2110" i="12"/>
  <c r="AG2110" i="12"/>
  <c r="AE1233" i="12"/>
  <c r="AG1233" i="12"/>
  <c r="AG969" i="12"/>
  <c r="AE969" i="12"/>
  <c r="AG822" i="12"/>
  <c r="AE822" i="12"/>
  <c r="AE747" i="12"/>
  <c r="AG747" i="12"/>
  <c r="AE3034" i="12"/>
  <c r="AG3034" i="12"/>
  <c r="AG2877" i="12"/>
  <c r="AE2877" i="12"/>
  <c r="AG2613" i="12"/>
  <c r="AE2613" i="12"/>
  <c r="AE2391" i="12"/>
  <c r="AG2391" i="12"/>
  <c r="AE2054" i="12"/>
  <c r="AG2054" i="12"/>
  <c r="AG1514" i="12"/>
  <c r="AE1514" i="12"/>
  <c r="AG1390" i="12"/>
  <c r="AE1390" i="12"/>
  <c r="AG1158" i="12"/>
  <c r="AE1158" i="12"/>
  <c r="AG1142" i="12"/>
  <c r="AE1142" i="12"/>
  <c r="AE962" i="12"/>
  <c r="AG962" i="12"/>
  <c r="AE898" i="12"/>
  <c r="AG898" i="12"/>
  <c r="AE564" i="12"/>
  <c r="AG564" i="12"/>
  <c r="AG3518" i="12"/>
  <c r="AE3518" i="12"/>
  <c r="AE2220" i="12"/>
  <c r="AG2220" i="12"/>
  <c r="AG1797" i="12"/>
  <c r="AE1797" i="12"/>
  <c r="AG946" i="12"/>
  <c r="AE946" i="12"/>
  <c r="AE825" i="12"/>
  <c r="AG825" i="12"/>
  <c r="AG464" i="12"/>
  <c r="AE464" i="12"/>
  <c r="AG234" i="12"/>
  <c r="AE234" i="12"/>
  <c r="AG3482" i="12"/>
  <c r="AE3482" i="12"/>
  <c r="AE2662" i="12"/>
  <c r="AG2662" i="12"/>
  <c r="AE1549" i="12"/>
  <c r="AG1549" i="12"/>
  <c r="AE1400" i="12"/>
  <c r="AG1400" i="12"/>
  <c r="AE750" i="12"/>
  <c r="AG750" i="12"/>
  <c r="AG352" i="12"/>
  <c r="AE352" i="12"/>
  <c r="AG227" i="12"/>
  <c r="AE227" i="12"/>
  <c r="AG3702" i="12"/>
  <c r="AE3702" i="12"/>
  <c r="AG3112" i="12"/>
  <c r="AE3112" i="12"/>
  <c r="AG1887" i="12"/>
  <c r="AE1887" i="12"/>
  <c r="AG1554" i="12"/>
  <c r="AE1554" i="12"/>
  <c r="AG1463" i="12"/>
  <c r="AE1463" i="12"/>
  <c r="AE616" i="12"/>
  <c r="AG616" i="12"/>
  <c r="AE688" i="12"/>
  <c r="AG688" i="12"/>
  <c r="AG180" i="12"/>
  <c r="AE180" i="12"/>
  <c r="AE319" i="12"/>
  <c r="AG319" i="12"/>
  <c r="AG805" i="12"/>
  <c r="AE805" i="12"/>
  <c r="AG223" i="12"/>
  <c r="AE223" i="12"/>
  <c r="AG1343" i="12"/>
  <c r="AE1343" i="12"/>
  <c r="AG772" i="12"/>
  <c r="AE772" i="12"/>
  <c r="AE448" i="12"/>
  <c r="AG448" i="12"/>
  <c r="AE1856" i="12"/>
  <c r="AG1856" i="12"/>
  <c r="AE1270" i="12"/>
  <c r="AG1270" i="12"/>
  <c r="AE838" i="12"/>
  <c r="AG838" i="12"/>
  <c r="AG760" i="12"/>
  <c r="AE760" i="12"/>
  <c r="AG168" i="12"/>
  <c r="AE168" i="12"/>
  <c r="AG3193" i="12"/>
  <c r="AE3193" i="12"/>
  <c r="AE3030" i="12"/>
  <c r="AG3030" i="12"/>
  <c r="AE2282" i="12"/>
  <c r="AG2282" i="12"/>
  <c r="AG1652" i="12"/>
  <c r="AE1652" i="12"/>
  <c r="AE1060" i="12"/>
  <c r="AG1060" i="12"/>
  <c r="AG735" i="12"/>
  <c r="AE735" i="12"/>
  <c r="AG3108" i="12"/>
  <c r="AE3108" i="12"/>
  <c r="AG1125" i="12"/>
  <c r="AE1125" i="12"/>
  <c r="AG1079" i="12"/>
  <c r="AE1079" i="12"/>
  <c r="AE3850" i="12"/>
  <c r="AG3850" i="12"/>
  <c r="AE3114" i="12"/>
  <c r="AG3114" i="12"/>
  <c r="AE2550" i="12"/>
  <c r="AG2550" i="12"/>
  <c r="AE2312" i="12"/>
  <c r="AG2312" i="12"/>
  <c r="AE1733" i="12"/>
  <c r="AG1733" i="12"/>
  <c r="AE1440" i="12"/>
  <c r="AG1440" i="12"/>
  <c r="AE769" i="12"/>
  <c r="AG769" i="12"/>
  <c r="AG581" i="12"/>
  <c r="AE581" i="12"/>
  <c r="AE149" i="12"/>
  <c r="AG149" i="12"/>
  <c r="AE2197" i="12"/>
  <c r="AG2197" i="12"/>
  <c r="AG1851" i="12"/>
  <c r="AE1851" i="12"/>
  <c r="AE1621" i="12"/>
  <c r="AG1621" i="12"/>
  <c r="AG1332" i="12"/>
  <c r="AE1332" i="12"/>
  <c r="AE2955" i="12"/>
  <c r="AG2955" i="12"/>
  <c r="AG2953" i="12"/>
  <c r="AE2953" i="12"/>
  <c r="AE2585" i="12"/>
  <c r="AG2585" i="12"/>
  <c r="AE2314" i="12"/>
  <c r="AG2314" i="12"/>
  <c r="AG2119" i="12"/>
  <c r="AE2119" i="12"/>
  <c r="AG1892" i="12"/>
  <c r="AE1892" i="12"/>
  <c r="AG1886" i="12"/>
  <c r="AE1886" i="12"/>
  <c r="AG1139" i="12"/>
  <c r="AE1139" i="12"/>
  <c r="AE146" i="12"/>
  <c r="AG146" i="12"/>
  <c r="AG3599" i="12"/>
  <c r="AE3599" i="12"/>
  <c r="AG1921" i="12"/>
  <c r="AE1921" i="12"/>
  <c r="AG775" i="12"/>
  <c r="AE775" i="12"/>
  <c r="AG727" i="12"/>
  <c r="AE727" i="12"/>
  <c r="AG344" i="12"/>
  <c r="AE344" i="12"/>
  <c r="AE3699" i="12"/>
  <c r="AG3699" i="12"/>
  <c r="AE3247" i="12"/>
  <c r="AG3247" i="12"/>
  <c r="AE3024" i="12"/>
  <c r="AG3024" i="12"/>
  <c r="AG2523" i="12"/>
  <c r="AE2523" i="12"/>
  <c r="AE2064" i="12"/>
  <c r="AG2064" i="12"/>
  <c r="AE1584" i="12"/>
  <c r="AG1584" i="12"/>
  <c r="AG840" i="12"/>
  <c r="AE840" i="12"/>
  <c r="AG433" i="12"/>
  <c r="AE433" i="12"/>
  <c r="AE3212" i="12"/>
  <c r="AG3212" i="12"/>
  <c r="AE2831" i="12"/>
  <c r="AG2831" i="12"/>
  <c r="AE2543" i="12"/>
  <c r="AG2543" i="12"/>
  <c r="AG2476" i="12"/>
  <c r="AE2476" i="12"/>
  <c r="AG1927" i="12"/>
  <c r="AE1927" i="12"/>
  <c r="AG1436" i="12"/>
  <c r="AE1436" i="12"/>
  <c r="AG1268" i="12"/>
  <c r="AE1268" i="12"/>
  <c r="AG200" i="12"/>
  <c r="AE200" i="12"/>
  <c r="AG3398" i="12"/>
  <c r="AE3398" i="12"/>
  <c r="AG3012" i="12"/>
  <c r="AE3012" i="12"/>
  <c r="AE2347" i="12"/>
  <c r="AG2347" i="12"/>
  <c r="AE2268" i="12"/>
  <c r="AG2268" i="12"/>
  <c r="AE2051" i="12"/>
  <c r="AG2051" i="12"/>
  <c r="AG1578" i="12"/>
  <c r="AE1578" i="12"/>
  <c r="AG618" i="12"/>
  <c r="AE618" i="12"/>
  <c r="AG288" i="12"/>
  <c r="AE288" i="12"/>
  <c r="AE3662" i="12"/>
  <c r="AG3662" i="12"/>
  <c r="AG3311" i="12"/>
  <c r="AE3311" i="12"/>
  <c r="AE2869" i="12"/>
  <c r="AG2869" i="12"/>
  <c r="AE1650" i="12"/>
  <c r="AG1650" i="12"/>
  <c r="AG1024" i="12"/>
  <c r="AE1024" i="12"/>
  <c r="AE818" i="12"/>
  <c r="AG818" i="12"/>
  <c r="AG2685" i="12"/>
  <c r="AE2685" i="12"/>
  <c r="AG2344" i="12"/>
  <c r="AE2344" i="12"/>
  <c r="AG1361" i="12"/>
  <c r="AE1361" i="12"/>
  <c r="AE1149" i="12"/>
  <c r="AG1149" i="12"/>
  <c r="AG2536" i="12"/>
  <c r="AE2536" i="12"/>
  <c r="AE2042" i="12"/>
  <c r="AG2042" i="12"/>
  <c r="AE1443" i="12"/>
  <c r="AG1443" i="12"/>
  <c r="AE1150" i="12"/>
  <c r="AG1150" i="12"/>
  <c r="AG1168" i="12"/>
  <c r="AE1168" i="12"/>
  <c r="AE732" i="12"/>
  <c r="AG732" i="12"/>
  <c r="AG482" i="12"/>
  <c r="AE482" i="12"/>
  <c r="AG3613" i="12"/>
  <c r="AE3613" i="12"/>
  <c r="AG2767" i="12"/>
  <c r="AE2767" i="12"/>
  <c r="AG2617" i="12"/>
  <c r="AE2617" i="12"/>
  <c r="AG2195" i="12"/>
  <c r="AE2195" i="12"/>
  <c r="AE1992" i="12"/>
  <c r="AG1992" i="12"/>
  <c r="AE1581" i="12"/>
  <c r="AG1581" i="12"/>
  <c r="AE1232" i="12"/>
  <c r="AG1232" i="12"/>
  <c r="AG3385" i="12"/>
  <c r="AE3385" i="12"/>
  <c r="AE2357" i="12"/>
  <c r="AG2357" i="12"/>
  <c r="AE2101" i="12"/>
  <c r="AG2101" i="12"/>
  <c r="AG1552" i="12"/>
  <c r="AE1552" i="12"/>
  <c r="AE1366" i="12"/>
  <c r="AG1366" i="12"/>
  <c r="AG790" i="12"/>
  <c r="AE790" i="12"/>
  <c r="AG578" i="12"/>
  <c r="AE578" i="12"/>
  <c r="AG3888" i="12"/>
  <c r="AE3888" i="12"/>
  <c r="AG179" i="12"/>
  <c r="AE179" i="12"/>
  <c r="AG174" i="12"/>
  <c r="AE174" i="12"/>
  <c r="AE1315" i="12"/>
  <c r="AG1315" i="12"/>
  <c r="AE2923" i="12"/>
  <c r="AG2923" i="12"/>
  <c r="AG729" i="12"/>
  <c r="AE729" i="12"/>
  <c r="AE1489" i="12"/>
  <c r="AG1489" i="12"/>
  <c r="AE1351" i="12"/>
  <c r="AG1351" i="12"/>
  <c r="AE810" i="12"/>
  <c r="AG810" i="12"/>
  <c r="AG191" i="12"/>
  <c r="AE191" i="12"/>
  <c r="AE3254" i="12"/>
  <c r="AG3254" i="12"/>
  <c r="AE2889" i="12"/>
  <c r="AG2889" i="12"/>
  <c r="AG2200" i="12"/>
  <c r="AE2200" i="12"/>
  <c r="AE973" i="12"/>
  <c r="AG973" i="12"/>
  <c r="AG605" i="12"/>
  <c r="AE605" i="12"/>
  <c r="AG492" i="12"/>
  <c r="AE492" i="12"/>
  <c r="AG3166" i="12"/>
  <c r="AE3166" i="12"/>
  <c r="AE2399" i="12"/>
  <c r="AG2399" i="12"/>
  <c r="AG2137" i="12"/>
  <c r="AE2137" i="12"/>
  <c r="AG1054" i="12"/>
  <c r="AE1054" i="12"/>
  <c r="AE601" i="12"/>
  <c r="AG601" i="12"/>
  <c r="AG3745" i="12"/>
  <c r="AE3745" i="12"/>
  <c r="AE2587" i="12"/>
  <c r="AG2587" i="12"/>
  <c r="AE2354" i="12"/>
  <c r="AG2354" i="12"/>
  <c r="AG976" i="12"/>
  <c r="AE976" i="12"/>
  <c r="AE3289" i="12"/>
  <c r="AG3289" i="12"/>
  <c r="AG2086" i="12"/>
  <c r="AE2086" i="12"/>
  <c r="AE546" i="12"/>
  <c r="AG546" i="12"/>
  <c r="AG3349" i="12"/>
  <c r="AE3349" i="12"/>
  <c r="AE2998" i="12"/>
  <c r="AG2998" i="12"/>
  <c r="AE2828" i="12"/>
  <c r="AG2828" i="12"/>
  <c r="AG2569" i="12"/>
  <c r="AE2569" i="12"/>
  <c r="AE2392" i="12"/>
  <c r="AG2392" i="12"/>
  <c r="AG2046" i="12"/>
  <c r="AE2046" i="12"/>
  <c r="AG730" i="12"/>
  <c r="AE730" i="12"/>
  <c r="AG777" i="12"/>
  <c r="AE777" i="12"/>
  <c r="AE559" i="12"/>
  <c r="AG559" i="12"/>
  <c r="AG565" i="12"/>
  <c r="AE565" i="12"/>
  <c r="AG3115" i="12"/>
  <c r="AE3115" i="12"/>
  <c r="AG2666" i="12"/>
  <c r="AE2666" i="12"/>
  <c r="AE360" i="12"/>
  <c r="AG360" i="12"/>
  <c r="AG2968" i="12"/>
  <c r="AE2968" i="12"/>
  <c r="AG2515" i="12"/>
  <c r="AE2515" i="12"/>
  <c r="AE2133" i="12"/>
  <c r="AG2133" i="12"/>
  <c r="AG1586" i="12"/>
  <c r="AE1586" i="12"/>
  <c r="AG3316" i="12"/>
  <c r="AE3316" i="12"/>
  <c r="AG2819" i="12"/>
  <c r="AE2819" i="12"/>
  <c r="AG2277" i="12"/>
  <c r="AE2277" i="12"/>
  <c r="AG2030" i="12"/>
  <c r="AE2030" i="12"/>
  <c r="AE1760" i="12"/>
  <c r="AG1760" i="12"/>
  <c r="AE1025" i="12"/>
  <c r="AG1025" i="12"/>
  <c r="AG313" i="12"/>
  <c r="AE313" i="12"/>
  <c r="AE3453" i="12"/>
  <c r="AG3453" i="12"/>
  <c r="AE3046" i="12"/>
  <c r="AG3046" i="12"/>
  <c r="AG2600" i="12"/>
  <c r="AE2600" i="12"/>
  <c r="AG2129" i="12"/>
  <c r="AE2129" i="12"/>
  <c r="AE2021" i="12"/>
  <c r="AG2021" i="12"/>
  <c r="AG1769" i="12"/>
  <c r="AE1769" i="12"/>
  <c r="AE2404" i="12"/>
  <c r="AG2404" i="12"/>
  <c r="AG2308" i="12"/>
  <c r="AE2308" i="12"/>
  <c r="AG1919" i="12"/>
  <c r="AE1919" i="12"/>
  <c r="AE1635" i="12"/>
  <c r="AG1635" i="12"/>
  <c r="AG1411" i="12"/>
  <c r="AE1411" i="12"/>
  <c r="AE3490" i="12"/>
  <c r="AG3490" i="12"/>
  <c r="AG3085" i="12"/>
  <c r="AE3085" i="12"/>
  <c r="AG2650" i="12"/>
  <c r="AE2650" i="12"/>
  <c r="AG2295" i="12"/>
  <c r="AE2295" i="12"/>
  <c r="AE1164" i="12"/>
  <c r="AG1164" i="12"/>
  <c r="AG283" i="12"/>
  <c r="AE283" i="12"/>
  <c r="AE2885" i="12"/>
  <c r="AG2885" i="12"/>
  <c r="AE2494" i="12"/>
  <c r="AG2494" i="12"/>
  <c r="AG1891" i="12"/>
  <c r="AE1891" i="12"/>
  <c r="AE1629" i="12"/>
  <c r="AG1629" i="12"/>
  <c r="AG1029" i="12"/>
  <c r="AE1029" i="12"/>
  <c r="AG746" i="12"/>
  <c r="AE746" i="12"/>
  <c r="AE2509" i="12"/>
  <c r="AG2509" i="12"/>
  <c r="AE2291" i="12"/>
  <c r="AG2291" i="12"/>
  <c r="AE2211" i="12"/>
  <c r="AG2211" i="12"/>
  <c r="AG1758" i="12"/>
  <c r="AE1758" i="12"/>
  <c r="AG1428" i="12"/>
  <c r="AE1428" i="12"/>
  <c r="AE1013" i="12"/>
  <c r="AG1013" i="12"/>
  <c r="AG1101" i="12"/>
  <c r="AE1101" i="12"/>
  <c r="AE1339" i="12"/>
  <c r="AG1339" i="12"/>
  <c r="AE3601" i="12"/>
  <c r="AG3601" i="12"/>
  <c r="AG2628" i="12"/>
  <c r="AE2628" i="12"/>
  <c r="AE795" i="12"/>
  <c r="AG795" i="12"/>
  <c r="AE247" i="12"/>
  <c r="AG247" i="12"/>
  <c r="AE175" i="12"/>
  <c r="AG175" i="12"/>
  <c r="AG291" i="12"/>
  <c r="AE291" i="12"/>
  <c r="AE196" i="12"/>
  <c r="AG196" i="12"/>
  <c r="AG328" i="12"/>
  <c r="AE328" i="12"/>
  <c r="AG390" i="12"/>
  <c r="AE390" i="12"/>
  <c r="AG133" i="12"/>
  <c r="AE133" i="12"/>
  <c r="AE1582" i="12"/>
  <c r="AG1582" i="12"/>
  <c r="AG2855" i="12"/>
  <c r="AE2855" i="12"/>
  <c r="AG3501" i="12"/>
  <c r="AE3501" i="12"/>
  <c r="AE2212" i="12"/>
  <c r="AG2212" i="12"/>
  <c r="AE1935" i="12"/>
  <c r="AG1935" i="12"/>
  <c r="AE1196" i="12"/>
  <c r="AG1196" i="12"/>
  <c r="AG993" i="12"/>
  <c r="AE993" i="12"/>
  <c r="AE687" i="12"/>
  <c r="AG687" i="12"/>
  <c r="AG2847" i="12"/>
  <c r="AE2847" i="12"/>
  <c r="AG2614" i="12"/>
  <c r="AE2614" i="12"/>
  <c r="AG1937" i="12"/>
  <c r="AE1937" i="12"/>
  <c r="AG1724" i="12"/>
  <c r="AE1724" i="12"/>
  <c r="AE1251" i="12"/>
  <c r="AG1251" i="12"/>
  <c r="AE1388" i="12"/>
  <c r="AG1388" i="12"/>
  <c r="AG652" i="12"/>
  <c r="AE652" i="12"/>
  <c r="AE3168" i="12"/>
  <c r="AG3168" i="12"/>
  <c r="AE2873" i="12"/>
  <c r="AG2873" i="12"/>
  <c r="AG2754" i="12"/>
  <c r="AE2754" i="12"/>
  <c r="AE2514" i="12"/>
  <c r="AG2514" i="12"/>
  <c r="AG1320" i="12"/>
  <c r="AE1320" i="12"/>
  <c r="AG1018" i="12"/>
  <c r="AE1018" i="12"/>
  <c r="AG3018" i="12"/>
  <c r="AE3018" i="12"/>
  <c r="AG2547" i="12"/>
  <c r="AE2547" i="12"/>
  <c r="AE2416" i="12"/>
  <c r="AG2416" i="12"/>
  <c r="AG2147" i="12"/>
  <c r="AE2147" i="12"/>
  <c r="AG1806" i="12"/>
  <c r="AE1806" i="12"/>
  <c r="AG1210" i="12"/>
  <c r="AE1210" i="12"/>
  <c r="AE547" i="12"/>
  <c r="AG547" i="12"/>
  <c r="AG3682" i="12"/>
  <c r="AE3682" i="12"/>
  <c r="AE2589" i="12"/>
  <c r="AG2589" i="12"/>
  <c r="AG1083" i="12"/>
  <c r="AE1083" i="12"/>
  <c r="AG3464" i="12"/>
  <c r="AE3464" i="12"/>
  <c r="AG3121" i="12"/>
  <c r="AE3121" i="12"/>
  <c r="AG2338" i="12"/>
  <c r="AE2338" i="12"/>
  <c r="AG2016" i="12"/>
  <c r="AE2016" i="12"/>
  <c r="AG905" i="12"/>
  <c r="AE905" i="12"/>
  <c r="AG889" i="12"/>
  <c r="AE889" i="12"/>
  <c r="AG738" i="12"/>
  <c r="AE738" i="12"/>
  <c r="AG3912" i="12"/>
  <c r="AE3912" i="12"/>
  <c r="AE3241" i="12"/>
  <c r="AG3241" i="12"/>
  <c r="AE2898" i="12"/>
  <c r="AG2898" i="12"/>
  <c r="AE2565" i="12"/>
  <c r="AG2565" i="12"/>
  <c r="AG2299" i="12"/>
  <c r="AE2299" i="12"/>
  <c r="AE1511" i="12"/>
  <c r="AG1511" i="12"/>
  <c r="AG1329" i="12"/>
  <c r="AE1329" i="12"/>
  <c r="AG1205" i="12"/>
  <c r="AE1205" i="12"/>
  <c r="AE333" i="12"/>
  <c r="AG333" i="12"/>
  <c r="AG216" i="12"/>
  <c r="AE216" i="12"/>
  <c r="AE3845" i="12"/>
  <c r="AG3845" i="12"/>
  <c r="AE1248" i="12"/>
  <c r="AG1248" i="12"/>
  <c r="AE242" i="12"/>
  <c r="AG242" i="12"/>
  <c r="AE3015" i="12"/>
  <c r="AG3015" i="12"/>
  <c r="AG2418" i="12"/>
  <c r="AE2418" i="12"/>
  <c r="AG2012" i="12"/>
  <c r="AE2012" i="12"/>
  <c r="AE1275" i="12"/>
  <c r="AG1275" i="12"/>
  <c r="AG582" i="12"/>
  <c r="AE582" i="12"/>
  <c r="AG3211" i="12"/>
  <c r="AE3211" i="12"/>
  <c r="AG2783" i="12"/>
  <c r="AE2783" i="12"/>
  <c r="AE2128" i="12"/>
  <c r="AG2128" i="12"/>
  <c r="AE1630" i="12"/>
  <c r="AG1630" i="12"/>
  <c r="AG1043" i="12"/>
  <c r="AE1043" i="12"/>
  <c r="AE474" i="12"/>
  <c r="AG474" i="12"/>
  <c r="AE3763" i="12"/>
  <c r="AG3763" i="12"/>
  <c r="AE3487" i="12"/>
  <c r="AG3487" i="12"/>
  <c r="AG3029" i="12"/>
  <c r="AE3029" i="12"/>
  <c r="AE2770" i="12"/>
  <c r="AG2770" i="12"/>
  <c r="AG2521" i="12"/>
  <c r="AE2521" i="12"/>
  <c r="AE2231" i="12"/>
  <c r="AG2231" i="12"/>
  <c r="AE1615" i="12"/>
  <c r="AG1615" i="12"/>
  <c r="AG1259" i="12"/>
  <c r="AE1259" i="12"/>
  <c r="AE1049" i="12"/>
  <c r="AG1049" i="12"/>
  <c r="AG2237" i="12"/>
  <c r="AE2237" i="12"/>
  <c r="AE1947" i="12"/>
  <c r="AG1947" i="12"/>
  <c r="AG1703" i="12"/>
  <c r="AE1703" i="12"/>
  <c r="AG941" i="12"/>
  <c r="AE941" i="12"/>
  <c r="AG3615" i="12"/>
  <c r="AE3615" i="12"/>
  <c r="AG3051" i="12"/>
  <c r="AE3051" i="12"/>
  <c r="AG2487" i="12"/>
  <c r="AE2487" i="12"/>
  <c r="AG1860" i="12"/>
  <c r="AE1860" i="12"/>
  <c r="AG1307" i="12"/>
  <c r="AE1307" i="12"/>
  <c r="AG3447" i="12"/>
  <c r="AE3447" i="12"/>
  <c r="AE3131" i="12"/>
  <c r="AG3131" i="12"/>
  <c r="AG2638" i="12"/>
  <c r="AE2638" i="12"/>
  <c r="AG1628" i="12"/>
  <c r="AE1628" i="12"/>
  <c r="AE1599" i="12"/>
  <c r="AG1599" i="12"/>
  <c r="AE1462" i="12"/>
  <c r="AG1462" i="12"/>
  <c r="AG933" i="12"/>
  <c r="AE933" i="12"/>
  <c r="AG2496" i="12"/>
  <c r="AE2496" i="12"/>
  <c r="AE1777" i="12"/>
  <c r="AG1777" i="12"/>
  <c r="AG1698" i="12"/>
  <c r="AE1698" i="12"/>
  <c r="AG947" i="12"/>
  <c r="AE947" i="12"/>
  <c r="AE830" i="12"/>
  <c r="AG830" i="12"/>
  <c r="AE438" i="12"/>
  <c r="AG438" i="12"/>
  <c r="AE1905" i="12"/>
  <c r="AG1905" i="12"/>
  <c r="AE1451" i="12"/>
  <c r="AG1451" i="12"/>
  <c r="AG176" i="12"/>
  <c r="AE176" i="12"/>
  <c r="AE184" i="12"/>
  <c r="AG184" i="12"/>
  <c r="AE1998" i="12"/>
  <c r="AG1998" i="12"/>
  <c r="AG2549" i="12"/>
  <c r="AE2549" i="12"/>
  <c r="AG1308" i="12"/>
  <c r="AE1308" i="12"/>
  <c r="AG2444" i="12"/>
  <c r="AE2444" i="12"/>
  <c r="AG2141" i="12"/>
  <c r="AE2141" i="12"/>
  <c r="AG1394" i="12"/>
  <c r="AE1394" i="12"/>
  <c r="AG3590" i="12"/>
  <c r="AE3590" i="12"/>
  <c r="AG2860" i="12"/>
  <c r="AE2860" i="12"/>
  <c r="AE2234" i="12"/>
  <c r="AG2234" i="12"/>
  <c r="AE1863" i="12"/>
  <c r="AG1863" i="12"/>
  <c r="AE1402" i="12"/>
  <c r="AG1402" i="12"/>
  <c r="AG913" i="12"/>
  <c r="AE913" i="12"/>
  <c r="AG1086" i="12"/>
  <c r="AE1086" i="12"/>
  <c r="AE916" i="12"/>
  <c r="AG916" i="12"/>
  <c r="AE600" i="12"/>
  <c r="AG600" i="12"/>
  <c r="AE2606" i="12"/>
  <c r="AG2606" i="12"/>
  <c r="AE1994" i="12"/>
  <c r="AG1994" i="12"/>
  <c r="AE1245" i="12"/>
  <c r="AG1245" i="12"/>
  <c r="AG722" i="12"/>
  <c r="AE722" i="12"/>
  <c r="AG3595" i="12"/>
  <c r="AE3595" i="12"/>
  <c r="AG3023" i="12"/>
  <c r="AE3023" i="12"/>
  <c r="AG2876" i="12"/>
  <c r="AE2876" i="12"/>
  <c r="AE2561" i="12"/>
  <c r="AG2561" i="12"/>
  <c r="AG2500" i="12"/>
  <c r="AE2500" i="12"/>
  <c r="AE1542" i="12"/>
  <c r="AG1542" i="12"/>
  <c r="AE1574" i="12"/>
  <c r="AG1574" i="12"/>
  <c r="AG1376" i="12"/>
  <c r="AE1376" i="12"/>
  <c r="AE230" i="12"/>
  <c r="AG230" i="12"/>
  <c r="AE2557" i="12"/>
  <c r="AG2557" i="12"/>
  <c r="AG2378" i="12"/>
  <c r="AE2378" i="12"/>
  <c r="AG2099" i="12"/>
  <c r="AE2099" i="12"/>
  <c r="AG1911" i="12"/>
  <c r="AE1911" i="12"/>
  <c r="AG1732" i="12"/>
  <c r="AE1732" i="12"/>
  <c r="AE1454" i="12"/>
  <c r="AG1454" i="12"/>
  <c r="AE800" i="12"/>
  <c r="AG800" i="12"/>
  <c r="AG797" i="12"/>
  <c r="AE797" i="12"/>
  <c r="AE614" i="12"/>
  <c r="AG614" i="12"/>
  <c r="AG2989" i="12"/>
  <c r="AE2989" i="12"/>
  <c r="AE2421" i="12"/>
  <c r="AG2421" i="12"/>
  <c r="AG1457" i="12"/>
  <c r="AE1457" i="12"/>
  <c r="AG1334" i="12"/>
  <c r="AE1334" i="12"/>
  <c r="AG1165" i="12"/>
  <c r="AE1165" i="12"/>
  <c r="AE3491" i="12"/>
  <c r="AG3491" i="12"/>
  <c r="AE2948" i="12"/>
  <c r="AG2948" i="12"/>
  <c r="AG1228" i="12"/>
  <c r="AE1228" i="12"/>
  <c r="AE2574" i="12"/>
  <c r="AG2574" i="12"/>
  <c r="AE2375" i="12"/>
  <c r="AG2375" i="12"/>
  <c r="AE2078" i="12"/>
  <c r="AG2078" i="12"/>
  <c r="AE1926" i="12"/>
  <c r="AG1926" i="12"/>
  <c r="AE848" i="12"/>
  <c r="AG848" i="12"/>
  <c r="AG428" i="12"/>
  <c r="AE428" i="12"/>
  <c r="AE3800" i="12"/>
  <c r="AG3800" i="12"/>
  <c r="AG2053" i="12"/>
  <c r="AE2053" i="12"/>
  <c r="AE1897" i="12"/>
  <c r="AG1897" i="12"/>
  <c r="AG1813" i="12"/>
  <c r="AE1813" i="12"/>
  <c r="AG1194" i="12"/>
  <c r="AE1194" i="12"/>
  <c r="AE773" i="12"/>
  <c r="AG773" i="12"/>
  <c r="AE630" i="12"/>
  <c r="AG630" i="12"/>
  <c r="AG163" i="12"/>
  <c r="AE163" i="12"/>
  <c r="AE3182" i="12"/>
  <c r="AG3182" i="12"/>
  <c r="AE2972" i="12"/>
  <c r="AG2972" i="12"/>
  <c r="AG2603" i="12"/>
  <c r="AE2603" i="12"/>
  <c r="AG2035" i="12"/>
  <c r="AE2035" i="12"/>
  <c r="AG1708" i="12"/>
  <c r="AE1708" i="12"/>
  <c r="AG1206" i="12"/>
  <c r="AE1206" i="12"/>
  <c r="AE880" i="12"/>
  <c r="AG880" i="12"/>
  <c r="AE695" i="12"/>
  <c r="AG695" i="12"/>
  <c r="AE413" i="12"/>
  <c r="AG413" i="12"/>
  <c r="AE3345" i="12"/>
  <c r="AG3345" i="12"/>
  <c r="AE2460" i="12"/>
  <c r="AG2460" i="12"/>
  <c r="AG1775" i="12"/>
  <c r="AE1775" i="12"/>
  <c r="AG1386" i="12"/>
  <c r="AE1386" i="12"/>
  <c r="AG929" i="12"/>
  <c r="AE929" i="12"/>
  <c r="AG3681" i="12"/>
  <c r="AE3681" i="12"/>
  <c r="AE3210" i="12"/>
  <c r="AG3210" i="12"/>
  <c r="AG2992" i="12"/>
  <c r="AE2992" i="12"/>
  <c r="AG1432" i="12"/>
  <c r="AE1432" i="12"/>
  <c r="AE749" i="12"/>
  <c r="AG749" i="12"/>
  <c r="AG519" i="12"/>
  <c r="AE519" i="12"/>
  <c r="AE2615" i="12"/>
  <c r="AG2615" i="12"/>
  <c r="AG1369" i="12"/>
  <c r="AE1369" i="12"/>
  <c r="AG892" i="12"/>
  <c r="AE892" i="12"/>
  <c r="AE549" i="12"/>
  <c r="AG549" i="12"/>
  <c r="AG1978" i="12"/>
  <c r="AE1978" i="12"/>
  <c r="AG1837" i="12"/>
  <c r="AE1837" i="12"/>
  <c r="AE1633" i="12"/>
  <c r="AG1633" i="12"/>
  <c r="AE557" i="12"/>
  <c r="AG557" i="12"/>
  <c r="AG295" i="12"/>
  <c r="AE295" i="12"/>
  <c r="AG3070" i="12"/>
  <c r="AE3070" i="12"/>
  <c r="AG2849" i="12"/>
  <c r="AE2849" i="12"/>
  <c r="AG1419" i="12"/>
  <c r="AE1419" i="12"/>
  <c r="AG1067" i="12"/>
  <c r="AE1067" i="12"/>
  <c r="AG1009" i="12"/>
  <c r="AE1009" i="12"/>
  <c r="AG644" i="12"/>
  <c r="AE644" i="12"/>
  <c r="AG2081" i="12"/>
  <c r="AE2081" i="12"/>
  <c r="AG1821" i="12"/>
  <c r="AE1821" i="12"/>
  <c r="AG1089" i="12"/>
  <c r="AE1089" i="12"/>
  <c r="AG879" i="12"/>
  <c r="AE879" i="12"/>
  <c r="AE2658" i="12"/>
  <c r="AG2658" i="12"/>
  <c r="AE1743" i="12"/>
  <c r="AG1743" i="12"/>
  <c r="AE1497" i="12"/>
  <c r="AG1497" i="12"/>
  <c r="AG1362" i="12"/>
  <c r="AE1362" i="12"/>
  <c r="AG1111" i="12"/>
  <c r="AE1111" i="12"/>
  <c r="AG407" i="12"/>
  <c r="AE407" i="12"/>
  <c r="AE3892" i="12"/>
  <c r="AG3892" i="12"/>
  <c r="AC3671" i="12"/>
  <c r="AD3671" i="12" s="1"/>
  <c r="AE2327" i="12"/>
  <c r="AG2327" i="12"/>
  <c r="AC3883" i="12"/>
  <c r="AD3883" i="12" s="1"/>
  <c r="AE3107" i="12"/>
  <c r="AG3107" i="12"/>
  <c r="AG965" i="12"/>
  <c r="AE965" i="12"/>
  <c r="AC3772" i="12"/>
  <c r="AD3772" i="12" s="1"/>
  <c r="AE3279" i="12"/>
  <c r="AG3279" i="12"/>
  <c r="AG2408" i="12"/>
  <c r="AE2408" i="12"/>
  <c r="AE2013" i="12"/>
  <c r="AG2013" i="12"/>
  <c r="AG1435" i="12"/>
  <c r="AE1435" i="12"/>
  <c r="AG911" i="12"/>
  <c r="AE911" i="12"/>
  <c r="AC3407" i="12"/>
  <c r="AD3407" i="12" s="1"/>
  <c r="AE2555" i="12"/>
  <c r="AG2555" i="12"/>
  <c r="AE2238" i="12"/>
  <c r="AG2238" i="12"/>
  <c r="AG2041" i="12"/>
  <c r="AE2041" i="12"/>
  <c r="AG1389" i="12"/>
  <c r="AE1389" i="12"/>
  <c r="AG444" i="12"/>
  <c r="AE444" i="12"/>
  <c r="AC3574" i="12"/>
  <c r="AD3574" i="12" s="1"/>
  <c r="AC2884" i="12"/>
  <c r="AD2884" i="12" s="1"/>
  <c r="AE2622" i="12"/>
  <c r="AG2622" i="12"/>
  <c r="AG1872" i="12"/>
  <c r="AE1872" i="12"/>
  <c r="AG1512" i="12"/>
  <c r="AE1512" i="12"/>
  <c r="AE779" i="12"/>
  <c r="AG779" i="12"/>
  <c r="AC3828" i="12"/>
  <c r="AD3828" i="12" s="1"/>
  <c r="AC3396" i="12"/>
  <c r="AD3396" i="12" s="1"/>
  <c r="AC3220" i="12"/>
  <c r="AD3220" i="12" s="1"/>
  <c r="AC3099" i="12"/>
  <c r="AD3099" i="12" s="1"/>
  <c r="AE3531" i="12"/>
  <c r="AG3531" i="12"/>
  <c r="AE3303" i="12"/>
  <c r="AG3303" i="12"/>
  <c r="AG2325" i="12"/>
  <c r="AE2325" i="12"/>
  <c r="AG2253" i="12"/>
  <c r="AE2253" i="12"/>
  <c r="AE1970" i="12"/>
  <c r="AG1970" i="12"/>
  <c r="AE1875" i="12"/>
  <c r="AG1875" i="12"/>
  <c r="AE1526" i="12"/>
  <c r="AG1526" i="12"/>
  <c r="AE1469" i="12"/>
  <c r="AG1469" i="12"/>
  <c r="AE506" i="12"/>
  <c r="AG506" i="12"/>
  <c r="AG167" i="12"/>
  <c r="AE167" i="12"/>
  <c r="AC3769" i="12"/>
  <c r="AD3769" i="12" s="1"/>
  <c r="AC3543" i="12"/>
  <c r="AD3543" i="12" s="1"/>
  <c r="AC3156" i="12"/>
  <c r="AD3156" i="12" s="1"/>
  <c r="AE3738" i="12"/>
  <c r="AG3738" i="12"/>
  <c r="AE3439" i="12"/>
  <c r="AG3439" i="12"/>
  <c r="AE3006" i="12"/>
  <c r="AG3006" i="12"/>
  <c r="AE2690" i="12"/>
  <c r="AG2690" i="12"/>
  <c r="AG2032" i="12"/>
  <c r="AE2032" i="12"/>
  <c r="AG1720" i="12"/>
  <c r="AE1720" i="12"/>
  <c r="AG1696" i="12"/>
  <c r="AE1696" i="12"/>
  <c r="AG1383" i="12"/>
  <c r="AE1383" i="12"/>
  <c r="AG1077" i="12"/>
  <c r="AE1077" i="12"/>
  <c r="AG1047" i="12"/>
  <c r="AE1047" i="12"/>
  <c r="AG734" i="12"/>
  <c r="AE734" i="12"/>
  <c r="AG551" i="12"/>
  <c r="AE551" i="12"/>
  <c r="AE569" i="12"/>
  <c r="AG569" i="12"/>
  <c r="AC3882" i="12"/>
  <c r="AD3882" i="12" s="1"/>
  <c r="AC3764" i="12"/>
  <c r="AD3764" i="12" s="1"/>
  <c r="AC3288" i="12"/>
  <c r="AD3288" i="12" s="1"/>
  <c r="AG2864" i="12"/>
  <c r="AE2864" i="12"/>
  <c r="AG1531" i="12"/>
  <c r="AE1531" i="12"/>
  <c r="AG1283" i="12"/>
  <c r="AE1283" i="12"/>
  <c r="AE261" i="12"/>
  <c r="AG261" i="12"/>
  <c r="AG3065" i="12"/>
  <c r="AE3065" i="12"/>
  <c r="AG1985" i="12"/>
  <c r="AE1985" i="12"/>
  <c r="AE1764" i="12"/>
  <c r="AG1764" i="12"/>
  <c r="AE1311" i="12"/>
  <c r="AG1311" i="12"/>
  <c r="AE677" i="12"/>
  <c r="AG677" i="12"/>
  <c r="AE460" i="12"/>
  <c r="AG460" i="12"/>
  <c r="AC3823" i="12"/>
  <c r="AD3823" i="12" s="1"/>
  <c r="AC3397" i="12"/>
  <c r="AD3397" i="12" s="1"/>
  <c r="AC3167" i="12"/>
  <c r="AD3167" i="12" s="1"/>
  <c r="AE2721" i="12"/>
  <c r="AG2721" i="12"/>
  <c r="AC3824" i="12"/>
  <c r="AD3824" i="12" s="1"/>
  <c r="AC3571" i="12"/>
  <c r="AD3571" i="12" s="1"/>
  <c r="AC3138" i="12"/>
  <c r="AD3138" i="12" s="1"/>
  <c r="AC2916" i="12"/>
  <c r="AD2916" i="12" s="1"/>
  <c r="AC2728" i="12"/>
  <c r="AD2728" i="12" s="1"/>
  <c r="AC2442" i="12"/>
  <c r="AD2442" i="12" s="1"/>
  <c r="AC2146" i="12"/>
  <c r="AD2146" i="12" s="1"/>
  <c r="AC3666" i="12"/>
  <c r="AD3666" i="12" s="1"/>
  <c r="AC3461" i="12"/>
  <c r="AD3461" i="12" s="1"/>
  <c r="AC3123" i="12"/>
  <c r="AD3123" i="12" s="1"/>
  <c r="AE219" i="12"/>
  <c r="AG219" i="12"/>
  <c r="AG3413" i="12"/>
  <c r="AE3413" i="12"/>
  <c r="AE3092" i="12"/>
  <c r="AG3092" i="12"/>
  <c r="AG2840" i="12"/>
  <c r="AE2840" i="12"/>
  <c r="AG2560" i="12"/>
  <c r="AE2560" i="12"/>
  <c r="AG2387" i="12"/>
  <c r="AE2387" i="12"/>
  <c r="AG2092" i="12"/>
  <c r="AE2092" i="12"/>
  <c r="AE1840" i="12"/>
  <c r="AG1840" i="12"/>
  <c r="AG1800" i="12"/>
  <c r="AE1800" i="12"/>
  <c r="AG1614" i="12"/>
  <c r="AE1614" i="12"/>
  <c r="AG1655" i="12"/>
  <c r="AE1655" i="12"/>
  <c r="AG1324" i="12"/>
  <c r="AE1324" i="12"/>
  <c r="AG1291" i="12"/>
  <c r="AE1291" i="12"/>
  <c r="AE966" i="12"/>
  <c r="AG966" i="12"/>
  <c r="AE689" i="12"/>
  <c r="AG689" i="12"/>
  <c r="AE279" i="12"/>
  <c r="AG279" i="12"/>
  <c r="AC3713" i="12"/>
  <c r="AD3713" i="12" s="1"/>
  <c r="AE3843" i="12"/>
  <c r="AG3843" i="12"/>
  <c r="AE3576" i="12"/>
  <c r="AG3576" i="12"/>
  <c r="AE3340" i="12"/>
  <c r="AG3340" i="12"/>
  <c r="AG3078" i="12"/>
  <c r="AE3078" i="12"/>
  <c r="AG2787" i="12"/>
  <c r="AE2787" i="12"/>
  <c r="AG2301" i="12"/>
  <c r="AE2301" i="12"/>
  <c r="AG2071" i="12"/>
  <c r="AE2071" i="12"/>
  <c r="AE2029" i="12"/>
  <c r="AG2029" i="12"/>
  <c r="AG1694" i="12"/>
  <c r="AE1694" i="12"/>
  <c r="AE1600" i="12"/>
  <c r="AG1600" i="12"/>
  <c r="AG1387" i="12"/>
  <c r="AE1387" i="12"/>
  <c r="AE1407" i="12"/>
  <c r="AG1407" i="12"/>
  <c r="AE1183" i="12"/>
  <c r="AG1183" i="12"/>
  <c r="AE997" i="12"/>
  <c r="AG997" i="12"/>
  <c r="AG994" i="12"/>
  <c r="AE994" i="12"/>
  <c r="AE871" i="12"/>
  <c r="AG871" i="12"/>
  <c r="AE603" i="12"/>
  <c r="AG603" i="12"/>
  <c r="AE162" i="12"/>
  <c r="AG162" i="12"/>
  <c r="AG3623" i="12"/>
  <c r="AE3623" i="12"/>
  <c r="AG3273" i="12"/>
  <c r="AE3273" i="12"/>
  <c r="AG2823" i="12"/>
  <c r="AE2823" i="12"/>
  <c r="AE2571" i="12"/>
  <c r="AG2571" i="12"/>
  <c r="AG2518" i="12"/>
  <c r="AE2518" i="12"/>
  <c r="AG2298" i="12"/>
  <c r="AE2298" i="12"/>
  <c r="AG2204" i="12"/>
  <c r="AE2204" i="12"/>
  <c r="AG2075" i="12"/>
  <c r="AE2075" i="12"/>
  <c r="AG1448" i="12"/>
  <c r="AE1448" i="12"/>
  <c r="AE1286" i="12"/>
  <c r="AG1286" i="12"/>
  <c r="AG1133" i="12"/>
  <c r="AE1133" i="12"/>
  <c r="AE1069" i="12"/>
  <c r="AG1069" i="12"/>
  <c r="AG788" i="12"/>
  <c r="AE788" i="12"/>
  <c r="AE588" i="12"/>
  <c r="AG588" i="12"/>
  <c r="AG530" i="12"/>
  <c r="AE530" i="12"/>
  <c r="AG245" i="12"/>
  <c r="AE245" i="12"/>
  <c r="AC3852" i="12"/>
  <c r="AD3852" i="12" s="1"/>
  <c r="AE3233" i="12"/>
  <c r="AG3233" i="12"/>
  <c r="AG2718" i="12"/>
  <c r="AE2718" i="12"/>
  <c r="AC3697" i="12"/>
  <c r="AD3697" i="12" s="1"/>
  <c r="AG331" i="12"/>
  <c r="AE331" i="12"/>
  <c r="AG3305" i="12"/>
  <c r="AE3305" i="12"/>
  <c r="AG3053" i="12"/>
  <c r="AE3053" i="12"/>
  <c r="AE2669" i="12"/>
  <c r="AG2669" i="12"/>
  <c r="AE2362" i="12"/>
  <c r="AG2362" i="12"/>
  <c r="AG2183" i="12"/>
  <c r="AE2183" i="12"/>
  <c r="AG2067" i="12"/>
  <c r="AE2067" i="12"/>
  <c r="AE2040" i="12"/>
  <c r="AG2040" i="12"/>
  <c r="AG1906" i="12"/>
  <c r="AE1906" i="12"/>
  <c r="AE1502" i="12"/>
  <c r="AG1502" i="12"/>
  <c r="AG1423" i="12"/>
  <c r="AE1423" i="12"/>
  <c r="AG1265" i="12"/>
  <c r="AE1265" i="12"/>
  <c r="AE952" i="12"/>
  <c r="AG952" i="12"/>
  <c r="AE970" i="12"/>
  <c r="AG970" i="12"/>
  <c r="AE632" i="12"/>
  <c r="AG632" i="12"/>
  <c r="AG416" i="12"/>
  <c r="AE416" i="12"/>
  <c r="AE235" i="12"/>
  <c r="AG235" i="12"/>
  <c r="AE3889" i="12"/>
  <c r="AG3889" i="12"/>
  <c r="AG3418" i="12"/>
  <c r="AE3418" i="12"/>
  <c r="AG2922" i="12"/>
  <c r="AE2922" i="12"/>
  <c r="AE2778" i="12"/>
  <c r="AG2778" i="12"/>
  <c r="AG2693" i="12"/>
  <c r="AE2693" i="12"/>
  <c r="AG2511" i="12"/>
  <c r="AE2511" i="12"/>
  <c r="AE2019" i="12"/>
  <c r="AG2019" i="12"/>
  <c r="AG2022" i="12"/>
  <c r="AE2022" i="12"/>
  <c r="AG1922" i="12"/>
  <c r="AE1922" i="12"/>
  <c r="AE1641" i="12"/>
  <c r="AG1641" i="12"/>
  <c r="AG1880" i="12"/>
  <c r="AE1880" i="12"/>
  <c r="AG1488" i="12"/>
  <c r="AE1488" i="12"/>
  <c r="AG1176" i="12"/>
  <c r="AE1176" i="12"/>
  <c r="AG1115" i="12"/>
  <c r="AE1115" i="12"/>
  <c r="AG924" i="12"/>
  <c r="AE924" i="12"/>
  <c r="AE1023" i="12"/>
  <c r="AG1023" i="12"/>
  <c r="AE802" i="12"/>
  <c r="AG802" i="12"/>
  <c r="AG740" i="12"/>
  <c r="AE740" i="12"/>
  <c r="AE218" i="12"/>
  <c r="AG218" i="12"/>
  <c r="AE3687" i="12"/>
  <c r="AG3687" i="12"/>
  <c r="AE3389" i="12"/>
  <c r="AG3389" i="12"/>
  <c r="AE3208" i="12"/>
  <c r="AG3208" i="12"/>
  <c r="AG3164" i="12"/>
  <c r="AE3164" i="12"/>
  <c r="AE2803" i="12"/>
  <c r="AG2803" i="12"/>
  <c r="AE2582" i="12"/>
  <c r="AG2582" i="12"/>
  <c r="AE2105" i="12"/>
  <c r="AG2105" i="12"/>
  <c r="AE2018" i="12"/>
  <c r="AG2018" i="12"/>
  <c r="AE1657" i="12"/>
  <c r="AG1657" i="12"/>
  <c r="AG1799" i="12"/>
  <c r="AE1799" i="12"/>
  <c r="AE1452" i="12"/>
  <c r="AG1452" i="12"/>
  <c r="AE1209" i="12"/>
  <c r="AG1209" i="12"/>
  <c r="AG736" i="12"/>
  <c r="AE736" i="12"/>
  <c r="AG640" i="12"/>
  <c r="AE640" i="12"/>
  <c r="AE442" i="12"/>
  <c r="AG442" i="12"/>
  <c r="AG309" i="12"/>
  <c r="AE309" i="12"/>
  <c r="AC3933" i="12"/>
  <c r="AD3933" i="12" s="1"/>
  <c r="AC3788" i="12"/>
  <c r="AD3788" i="12" s="1"/>
  <c r="AC3586" i="12"/>
  <c r="AD3586" i="12" s="1"/>
  <c r="AC3152" i="12"/>
  <c r="AD3152" i="12" s="1"/>
  <c r="AC3096" i="12"/>
  <c r="AD3096" i="12" s="1"/>
  <c r="AC2737" i="12"/>
  <c r="AD2737" i="12" s="1"/>
  <c r="AC2453" i="12"/>
  <c r="AD2453" i="12" s="1"/>
  <c r="AE140" i="12"/>
  <c r="AG140" i="12"/>
  <c r="AG3832" i="12"/>
  <c r="AE3832" i="12"/>
  <c r="AG3619" i="12"/>
  <c r="AE3619" i="12"/>
  <c r="AG3203" i="12"/>
  <c r="AE3203" i="12"/>
  <c r="AG2996" i="12"/>
  <c r="AE2996" i="12"/>
  <c r="AG2815" i="12"/>
  <c r="AE2815" i="12"/>
  <c r="AG2717" i="12"/>
  <c r="AE2717" i="12"/>
  <c r="AG2556" i="12"/>
  <c r="AE2556" i="12"/>
  <c r="AG2609" i="12"/>
  <c r="AE2609" i="12"/>
  <c r="AG2361" i="12"/>
  <c r="AE2361" i="12"/>
  <c r="AG2150" i="12"/>
  <c r="AE2150" i="12"/>
  <c r="AG1866" i="12"/>
  <c r="AE1866" i="12"/>
  <c r="AE1920" i="12"/>
  <c r="AG1920" i="12"/>
  <c r="AE1734" i="12"/>
  <c r="AG1734" i="12"/>
  <c r="AG1665" i="12"/>
  <c r="AE1665" i="12"/>
  <c r="AE1425" i="12"/>
  <c r="AG1425" i="12"/>
  <c r="AE1377" i="12"/>
  <c r="AG1377" i="12"/>
  <c r="AG979" i="12"/>
  <c r="AE979" i="12"/>
  <c r="AG782" i="12"/>
  <c r="AE782" i="12"/>
  <c r="AG602" i="12"/>
  <c r="AE602" i="12"/>
  <c r="AG340" i="12"/>
  <c r="AE340" i="12"/>
  <c r="AG622" i="12"/>
  <c r="AE622" i="12"/>
  <c r="AG576" i="12"/>
  <c r="AE576" i="12"/>
  <c r="AG768" i="12"/>
  <c r="AE768" i="12"/>
  <c r="AE432" i="12"/>
  <c r="AG432" i="12"/>
  <c r="AE158" i="12"/>
  <c r="AG158" i="12"/>
  <c r="AG499" i="12"/>
  <c r="AE499" i="12"/>
  <c r="AG419" i="12"/>
  <c r="AE419" i="12"/>
  <c r="AG225" i="12"/>
  <c r="AE225" i="12"/>
  <c r="AE267" i="12"/>
  <c r="AG267" i="12"/>
  <c r="AC3246" i="12"/>
  <c r="AD3246" i="12" s="1"/>
  <c r="AG2319" i="12"/>
  <c r="AE2319" i="12"/>
  <c r="AC3476" i="12"/>
  <c r="AD3476" i="12" s="1"/>
  <c r="AE3040" i="12"/>
  <c r="AG3040" i="12"/>
  <c r="AC3336" i="12"/>
  <c r="AD3336" i="12" s="1"/>
  <c r="AE1811" i="12"/>
  <c r="AG1811" i="12"/>
  <c r="AC2941" i="12"/>
  <c r="AD2941" i="12" s="1"/>
  <c r="AE3547" i="12"/>
  <c r="AG3547" i="12"/>
  <c r="AE692" i="12"/>
  <c r="AG692" i="12"/>
  <c r="AC3665" i="12"/>
  <c r="AD3665" i="12" s="1"/>
  <c r="AC3317" i="12"/>
  <c r="AD3317" i="12" s="1"/>
  <c r="AE3391" i="12"/>
  <c r="AG3391" i="12"/>
  <c r="AE3041" i="12"/>
  <c r="AG3041" i="12"/>
  <c r="AE2702" i="12"/>
  <c r="AG2702" i="12"/>
  <c r="AG2323" i="12"/>
  <c r="AE2323" i="12"/>
  <c r="AG2285" i="12"/>
  <c r="AE2285" i="12"/>
  <c r="AE2006" i="12"/>
  <c r="AG2006" i="12"/>
  <c r="AG1355" i="12"/>
  <c r="AE1355" i="12"/>
  <c r="AC3754" i="12"/>
  <c r="AD3754" i="12" s="1"/>
  <c r="AC3521" i="12"/>
  <c r="AD3521" i="12" s="1"/>
  <c r="AC3308" i="12"/>
  <c r="AD3308" i="12" s="1"/>
  <c r="AC2981" i="12"/>
  <c r="AD2981" i="12" s="1"/>
  <c r="AC3859" i="12"/>
  <c r="AD3859" i="12" s="1"/>
  <c r="AC3516" i="12"/>
  <c r="AD3516" i="12" s="1"/>
  <c r="AC3261" i="12"/>
  <c r="AD3261" i="12" s="1"/>
  <c r="AC2894" i="12"/>
  <c r="AD2894" i="12" s="1"/>
  <c r="AC3789" i="12"/>
  <c r="AD3789" i="12" s="1"/>
  <c r="AC3480" i="12"/>
  <c r="AD3480" i="12" s="1"/>
  <c r="AC3204" i="12"/>
  <c r="AD3204" i="12" s="1"/>
  <c r="AC3794" i="12"/>
  <c r="AD3794" i="12" s="1"/>
  <c r="AC3630" i="12"/>
  <c r="AD3630" i="12" s="1"/>
  <c r="AC3177" i="12"/>
  <c r="AD3177" i="12" s="1"/>
  <c r="AC3885" i="12"/>
  <c r="AD3885" i="12" s="1"/>
  <c r="AC3592" i="12"/>
  <c r="AD3592" i="12" s="1"/>
  <c r="AC3411" i="12"/>
  <c r="AD3411" i="12" s="1"/>
  <c r="AC3729" i="12"/>
  <c r="AD3729" i="12" s="1"/>
  <c r="AC3512" i="12"/>
  <c r="AD3512" i="12" s="1"/>
  <c r="AC3327" i="12"/>
  <c r="AD3327" i="12" s="1"/>
  <c r="AC2995" i="12"/>
  <c r="AD2995" i="12" s="1"/>
  <c r="AC2730" i="12"/>
  <c r="AD2730" i="12" s="1"/>
  <c r="AC2447" i="12"/>
  <c r="AD2447" i="12" s="1"/>
  <c r="AC2352" i="12"/>
  <c r="AD2352" i="12" s="1"/>
  <c r="AC3739" i="12"/>
  <c r="AD3739" i="12" s="1"/>
  <c r="AC3479" i="12"/>
  <c r="AD3479" i="12" s="1"/>
  <c r="AC3275" i="12"/>
  <c r="AD3275" i="12" s="1"/>
  <c r="AC3612" i="12"/>
  <c r="AD3612" i="12" s="1"/>
  <c r="AC3775" i="12"/>
  <c r="AD3775" i="12" s="1"/>
  <c r="AC3742" i="12"/>
  <c r="AD3742" i="12" s="1"/>
  <c r="AC3900" i="12"/>
  <c r="AD3900" i="12" s="1"/>
  <c r="AC3743" i="12"/>
  <c r="AD3743" i="12" s="1"/>
  <c r="AC3432" i="12"/>
  <c r="AD3432" i="12" s="1"/>
  <c r="AC3026" i="12"/>
  <c r="AD3026" i="12" s="1"/>
  <c r="AC2809" i="12"/>
  <c r="AD2809" i="12" s="1"/>
  <c r="AC2586" i="12"/>
  <c r="AD2586" i="12" s="1"/>
  <c r="AC2471" i="12"/>
  <c r="AD2471" i="12" s="1"/>
  <c r="AC3025" i="12"/>
  <c r="AD3025" i="12" s="1"/>
  <c r="AE1745" i="12"/>
  <c r="AG1745" i="12"/>
  <c r="AG394" i="12"/>
  <c r="AE394" i="12"/>
  <c r="AC3762" i="12"/>
  <c r="AD3762" i="12" s="1"/>
  <c r="AC3589" i="12"/>
  <c r="AD3589" i="12" s="1"/>
  <c r="AC3332" i="12"/>
  <c r="AD3332" i="12" s="1"/>
  <c r="AC3005" i="12"/>
  <c r="AD3005" i="12" s="1"/>
  <c r="AE3796" i="12"/>
  <c r="AG3796" i="12"/>
  <c r="AE3113" i="12"/>
  <c r="AG3113" i="12"/>
  <c r="AE2696" i="12"/>
  <c r="AG2696" i="12"/>
  <c r="AG2251" i="12"/>
  <c r="AE2251" i="12"/>
  <c r="AG2122" i="12"/>
  <c r="AE2122" i="12"/>
  <c r="AE2052" i="12"/>
  <c r="AG2052" i="12"/>
  <c r="AE1472" i="12"/>
  <c r="AG1472" i="12"/>
  <c r="AE674" i="12"/>
  <c r="AG674" i="12"/>
  <c r="AC3819" i="12"/>
  <c r="AD3819" i="12" s="1"/>
  <c r="AC3438" i="12"/>
  <c r="AD3438" i="12" s="1"/>
  <c r="AC3287" i="12"/>
  <c r="AD3287" i="12" s="1"/>
  <c r="AE3747" i="12"/>
  <c r="AG3747" i="12"/>
  <c r="AG3568" i="12"/>
  <c r="AE3568" i="12"/>
  <c r="AG3310" i="12"/>
  <c r="AE3310" i="12"/>
  <c r="AE2493" i="12"/>
  <c r="AG2493" i="12"/>
  <c r="AG2300" i="12"/>
  <c r="AE2300" i="12"/>
  <c r="AE2047" i="12"/>
  <c r="AG2047" i="12"/>
  <c r="AG1915" i="12"/>
  <c r="AE1915" i="12"/>
  <c r="AG1607" i="12"/>
  <c r="AE1607" i="12"/>
  <c r="AG1532" i="12"/>
  <c r="AE1532" i="12"/>
  <c r="AG951" i="12"/>
  <c r="AE951" i="12"/>
  <c r="AG1017" i="12"/>
  <c r="AE1017" i="12"/>
  <c r="AE502" i="12"/>
  <c r="AG502" i="12"/>
  <c r="AG855" i="12"/>
  <c r="AE855" i="12"/>
  <c r="AG426" i="12"/>
  <c r="AE426" i="12"/>
  <c r="AC3708" i="12"/>
  <c r="AD3708" i="12" s="1"/>
  <c r="AC3359" i="12"/>
  <c r="AD3359" i="12" s="1"/>
  <c r="AC3318" i="12"/>
  <c r="AD3318" i="12" s="1"/>
  <c r="AG136" i="12"/>
  <c r="AE136" i="12"/>
  <c r="AG3837" i="12"/>
  <c r="AE3837" i="12"/>
  <c r="AE3393" i="12"/>
  <c r="AG3393" i="12"/>
  <c r="AE2479" i="12"/>
  <c r="AG2479" i="12"/>
  <c r="AE1803" i="12"/>
  <c r="AG1803" i="12"/>
  <c r="AE1483" i="12"/>
  <c r="AG1483" i="12"/>
  <c r="AG1548" i="12"/>
  <c r="AE1548" i="12"/>
  <c r="AG1344" i="12"/>
  <c r="AE1344" i="12"/>
  <c r="AG1218" i="12"/>
  <c r="AE1218" i="12"/>
  <c r="AG373" i="12"/>
  <c r="AE373" i="12"/>
  <c r="AE3077" i="12"/>
  <c r="AG3077" i="12"/>
  <c r="AG2413" i="12"/>
  <c r="AE2413" i="12"/>
  <c r="AE2247" i="12"/>
  <c r="AG2247" i="12"/>
  <c r="AG2069" i="12"/>
  <c r="AE2069" i="12"/>
  <c r="AG1545" i="12"/>
  <c r="AE1545" i="12"/>
  <c r="AE1632" i="12"/>
  <c r="AG1632" i="12"/>
  <c r="AE1354" i="12"/>
  <c r="AG1354" i="12"/>
  <c r="AE1045" i="12"/>
  <c r="AG1045" i="12"/>
  <c r="AE882" i="12"/>
  <c r="AG882" i="12"/>
  <c r="AE357" i="12"/>
  <c r="AG357" i="12"/>
  <c r="AE238" i="12"/>
  <c r="AG238" i="12"/>
  <c r="AC3783" i="12"/>
  <c r="AD3783" i="12" s="1"/>
  <c r="AC3451" i="12"/>
  <c r="AD3451" i="12" s="1"/>
  <c r="AC3221" i="12"/>
  <c r="AD3221" i="12" s="1"/>
  <c r="AG2826" i="12"/>
  <c r="AE2826" i="12"/>
  <c r="AG2659" i="12"/>
  <c r="AE2659" i="12"/>
  <c r="AE1959" i="12"/>
  <c r="AG1959" i="12"/>
  <c r="AE1818" i="12"/>
  <c r="AG1818" i="12"/>
  <c r="AG1495" i="12"/>
  <c r="AE1495" i="12"/>
  <c r="AG1719" i="12"/>
  <c r="AE1719" i="12"/>
  <c r="AG1002" i="12"/>
  <c r="AE1002" i="12"/>
  <c r="AE963" i="12"/>
  <c r="AG963" i="12"/>
  <c r="AC3750" i="12"/>
  <c r="AD3750" i="12" s="1"/>
  <c r="AC3462" i="12"/>
  <c r="AD3462" i="12" s="1"/>
  <c r="AC3172" i="12"/>
  <c r="AD3172" i="12" s="1"/>
  <c r="AC3039" i="12"/>
  <c r="AD3039" i="12" s="1"/>
  <c r="AC2704" i="12"/>
  <c r="AD2704" i="12" s="1"/>
  <c r="AC2452" i="12"/>
  <c r="AD2452" i="12" s="1"/>
  <c r="AC2142" i="12"/>
  <c r="AD2142" i="12" s="1"/>
  <c r="AG214" i="12"/>
  <c r="AE214" i="12"/>
  <c r="AE2270" i="12"/>
  <c r="AG2270" i="12"/>
  <c r="AE2107" i="12"/>
  <c r="AG2107" i="12"/>
  <c r="AG1431" i="12"/>
  <c r="AE1431" i="12"/>
  <c r="AG1326" i="12"/>
  <c r="AE1326" i="12"/>
  <c r="AE767" i="12"/>
  <c r="AG767" i="12"/>
  <c r="AG429" i="12"/>
  <c r="AE429" i="12"/>
  <c r="AC3785" i="12"/>
  <c r="AD3785" i="12" s="1"/>
  <c r="AC3506" i="12"/>
  <c r="AD3506" i="12" s="1"/>
  <c r="AC3280" i="12"/>
  <c r="AD3280" i="12" s="1"/>
  <c r="AG3826" i="12"/>
  <c r="AE3826" i="12"/>
  <c r="AE3425" i="12"/>
  <c r="AG3425" i="12"/>
  <c r="AG3020" i="12"/>
  <c r="AE3020" i="12"/>
  <c r="AE3008" i="12"/>
  <c r="AG3008" i="12"/>
  <c r="AG2920" i="12"/>
  <c r="AE2920" i="12"/>
  <c r="AG2643" i="12"/>
  <c r="AE2643" i="12"/>
  <c r="AG2401" i="12"/>
  <c r="AE2401" i="12"/>
  <c r="AG2336" i="12"/>
  <c r="AE2336" i="12"/>
  <c r="AE2254" i="12"/>
  <c r="AG2254" i="12"/>
  <c r="AG1714" i="12"/>
  <c r="AE1714" i="12"/>
  <c r="AG1536" i="12"/>
  <c r="AE1536" i="12"/>
  <c r="AE1261" i="12"/>
  <c r="AG1261" i="12"/>
  <c r="AE1302" i="12"/>
  <c r="AG1302" i="12"/>
  <c r="AG901" i="12"/>
  <c r="AE901" i="12"/>
  <c r="AG324" i="12"/>
  <c r="AE324" i="12"/>
  <c r="AC3635" i="12"/>
  <c r="AD3635" i="12" s="1"/>
  <c r="AE3591" i="12"/>
  <c r="AG3591" i="12"/>
  <c r="AE2781" i="12"/>
  <c r="AG2781" i="12"/>
  <c r="AE2878" i="12"/>
  <c r="AG2878" i="12"/>
  <c r="AG2625" i="12"/>
  <c r="AE2625" i="12"/>
  <c r="AG2427" i="12"/>
  <c r="AE2427" i="12"/>
  <c r="AG1738" i="12"/>
  <c r="AE1738" i="12"/>
  <c r="AG1673" i="12"/>
  <c r="AE1673" i="12"/>
  <c r="AE1592" i="12"/>
  <c r="AG1592" i="12"/>
  <c r="AG1335" i="12"/>
  <c r="AE1335" i="12"/>
  <c r="AG1185" i="12"/>
  <c r="AE1185" i="12"/>
  <c r="AE812" i="12"/>
  <c r="AG812" i="12"/>
  <c r="AG358" i="12"/>
  <c r="AE358" i="12"/>
  <c r="AE487" i="12"/>
  <c r="AG487" i="12"/>
  <c r="AG420" i="12"/>
  <c r="AE420" i="12"/>
  <c r="AG3637" i="12"/>
  <c r="AE3637" i="12"/>
  <c r="AG3260" i="12"/>
  <c r="AE3260" i="12"/>
  <c r="AG2960" i="12"/>
  <c r="AE2960" i="12"/>
  <c r="AG2648" i="12"/>
  <c r="AE2648" i="12"/>
  <c r="AE2451" i="12"/>
  <c r="AG2451" i="12"/>
  <c r="AE2184" i="12"/>
  <c r="AG2184" i="12"/>
  <c r="AG1988" i="12"/>
  <c r="AE1988" i="12"/>
  <c r="AE1513" i="12"/>
  <c r="AG1513" i="12"/>
  <c r="AG1534" i="12"/>
  <c r="AE1534" i="12"/>
  <c r="AE1064" i="12"/>
  <c r="AG1064" i="12"/>
  <c r="AE776" i="12"/>
  <c r="AG776" i="12"/>
  <c r="AG337" i="12"/>
  <c r="AE337" i="12"/>
  <c r="AG366" i="12"/>
  <c r="AE366" i="12"/>
  <c r="AG378" i="12"/>
  <c r="AE378" i="12"/>
  <c r="AC3782" i="12"/>
  <c r="AD3782" i="12" s="1"/>
  <c r="AG169" i="12"/>
  <c r="AE169" i="12"/>
  <c r="AE2688" i="12"/>
  <c r="AG2688" i="12"/>
  <c r="AE2741" i="12"/>
  <c r="AG2741" i="12"/>
  <c r="AG1670" i="12"/>
  <c r="AE1670" i="12"/>
  <c r="AG1175" i="12"/>
  <c r="AE1175" i="12"/>
  <c r="AE899" i="12"/>
  <c r="AG899" i="12"/>
  <c r="AE515" i="12"/>
  <c r="AG515" i="12"/>
  <c r="AG398" i="12"/>
  <c r="AE398" i="12"/>
  <c r="AG3125" i="12"/>
  <c r="AE3125" i="12"/>
  <c r="AE2872" i="12"/>
  <c r="AG2872" i="12"/>
  <c r="AE2624" i="12"/>
  <c r="AG2624" i="12"/>
  <c r="AE1294" i="12"/>
  <c r="AG1294" i="12"/>
  <c r="AE1380" i="12"/>
  <c r="AG1380" i="12"/>
  <c r="AE926" i="12"/>
  <c r="AG926" i="12"/>
  <c r="AC3878" i="12"/>
  <c r="AD3878" i="12" s="1"/>
  <c r="AG3429" i="12"/>
  <c r="AE3429" i="12"/>
  <c r="AE2942" i="12"/>
  <c r="AG2942" i="12"/>
  <c r="AE2879" i="12"/>
  <c r="AG2879" i="12"/>
  <c r="AE2310" i="12"/>
  <c r="AG2310" i="12"/>
  <c r="AE1801" i="12"/>
  <c r="AG1801" i="12"/>
  <c r="AG1774" i="12"/>
  <c r="AE1774" i="12"/>
  <c r="AG1530" i="12"/>
  <c r="AE1530" i="12"/>
  <c r="AG1375" i="12"/>
  <c r="AE1375" i="12"/>
  <c r="AE1193" i="12"/>
  <c r="AG1193" i="12"/>
  <c r="AG824" i="12"/>
  <c r="AE824" i="12"/>
  <c r="AC3920" i="12"/>
  <c r="AD3920" i="12" s="1"/>
  <c r="AC3846" i="12"/>
  <c r="AD3846" i="12" s="1"/>
  <c r="AC3282" i="12"/>
  <c r="AD3282" i="12" s="1"/>
  <c r="AC3009" i="12"/>
  <c r="AD3009" i="12" s="1"/>
  <c r="AC2905" i="12"/>
  <c r="AD2905" i="12" s="1"/>
  <c r="AC2644" i="12"/>
  <c r="AD2644" i="12" s="1"/>
  <c r="AC2350" i="12"/>
  <c r="AD2350" i="12" s="1"/>
  <c r="AE190" i="12"/>
  <c r="AG190" i="12"/>
  <c r="AE237" i="12"/>
  <c r="AG237" i="12"/>
  <c r="AE425" i="12"/>
  <c r="AG425" i="12"/>
  <c r="AG379" i="12"/>
  <c r="AE379" i="12"/>
  <c r="AG541" i="12"/>
  <c r="AE541" i="12"/>
  <c r="AE299" i="12"/>
  <c r="AG299" i="12"/>
  <c r="AE201" i="12"/>
  <c r="AG201" i="12"/>
  <c r="AG2594" i="12"/>
  <c r="AE2594" i="12"/>
  <c r="AE1668" i="12"/>
  <c r="AG1668" i="12"/>
  <c r="AG286" i="12"/>
  <c r="AE286" i="12"/>
  <c r="AC3873" i="12"/>
  <c r="AD3873" i="12" s="1"/>
  <c r="AC3141" i="12"/>
  <c r="AD3141" i="12" s="1"/>
  <c r="AC3661" i="12"/>
  <c r="AD3661" i="12" s="1"/>
  <c r="AC3555" i="12"/>
  <c r="AD3555" i="12" s="1"/>
  <c r="AC3176" i="12"/>
  <c r="AD3176" i="12" s="1"/>
  <c r="AC2908" i="12"/>
  <c r="AD2908" i="12" s="1"/>
  <c r="AG3676" i="12"/>
  <c r="AE3676" i="12"/>
  <c r="AG3170" i="12"/>
  <c r="AE3170" i="12"/>
  <c r="AG2979" i="12"/>
  <c r="AE2979" i="12"/>
  <c r="AE2313" i="12"/>
  <c r="AG2313" i="12"/>
  <c r="AG2267" i="12"/>
  <c r="AE2267" i="12"/>
  <c r="AG1894" i="12"/>
  <c r="AE1894" i="12"/>
  <c r="AE1749" i="12"/>
  <c r="AG1749" i="12"/>
  <c r="AG1715" i="12"/>
  <c r="AE1715" i="12"/>
  <c r="AG1683" i="12"/>
  <c r="AE1683" i="12"/>
  <c r="AG868" i="12"/>
  <c r="AE868" i="12"/>
  <c r="AE858" i="12"/>
  <c r="AG858" i="12"/>
  <c r="AG517" i="12"/>
  <c r="AE517" i="12"/>
  <c r="AG139" i="12"/>
  <c r="AE139" i="12"/>
  <c r="AE399" i="12"/>
  <c r="AG399" i="12"/>
  <c r="AC3865" i="12"/>
  <c r="AD3865" i="12" s="1"/>
  <c r="AC3632" i="12"/>
  <c r="AD3632" i="12" s="1"/>
  <c r="AC3312" i="12"/>
  <c r="AD3312" i="12" s="1"/>
  <c r="AC3701" i="12"/>
  <c r="AD3701" i="12" s="1"/>
  <c r="AC3499" i="12"/>
  <c r="AD3499" i="12" s="1"/>
  <c r="AC3214" i="12"/>
  <c r="AD3214" i="12" s="1"/>
  <c r="AG3566" i="12"/>
  <c r="AE3566" i="12"/>
  <c r="AE3117" i="12"/>
  <c r="AG3117" i="12"/>
  <c r="AG3073" i="12"/>
  <c r="AE3073" i="12"/>
  <c r="AG2681" i="12"/>
  <c r="AE2681" i="12"/>
  <c r="AE2657" i="12"/>
  <c r="AG2657" i="12"/>
  <c r="AE2519" i="12"/>
  <c r="AG2519" i="12"/>
  <c r="AG1917" i="12"/>
  <c r="AE1917" i="12"/>
  <c r="AG1766" i="12"/>
  <c r="AE1766" i="12"/>
  <c r="AE1789" i="12"/>
  <c r="AG1789" i="12"/>
  <c r="AE1610" i="12"/>
  <c r="AG1610" i="12"/>
  <c r="AG1152" i="12"/>
  <c r="AE1152" i="12"/>
  <c r="AE1090" i="12"/>
  <c r="AG1090" i="12"/>
  <c r="AG1279" i="12"/>
  <c r="AE1279" i="12"/>
  <c r="AG585" i="12"/>
  <c r="AE585" i="12"/>
  <c r="AE886" i="12"/>
  <c r="AG886" i="12"/>
  <c r="AE628" i="12"/>
  <c r="AG628" i="12"/>
  <c r="AG256" i="12"/>
  <c r="AE256" i="12"/>
  <c r="AG3734" i="12"/>
  <c r="AE3734" i="12"/>
  <c r="AG3525" i="12"/>
  <c r="AE3525" i="12"/>
  <c r="AG3380" i="12"/>
  <c r="AE3380" i="12"/>
  <c r="AG2868" i="12"/>
  <c r="AE2868" i="12"/>
  <c r="AG2856" i="12"/>
  <c r="AE2856" i="12"/>
  <c r="AE2546" i="12"/>
  <c r="AG2546" i="12"/>
  <c r="AG2481" i="12"/>
  <c r="AE2481" i="12"/>
  <c r="AG2495" i="12"/>
  <c r="AE2495" i="12"/>
  <c r="AG2045" i="12"/>
  <c r="AE2045" i="12"/>
  <c r="AE1558" i="12"/>
  <c r="AG1558" i="12"/>
  <c r="AG1551" i="12"/>
  <c r="AE1551" i="12"/>
  <c r="AG1188" i="12"/>
  <c r="AE1188" i="12"/>
  <c r="AE1000" i="12"/>
  <c r="AG1000" i="12"/>
  <c r="AE539" i="12"/>
  <c r="AG539" i="12"/>
  <c r="AG513" i="12"/>
  <c r="AE513" i="12"/>
  <c r="AC3856" i="12"/>
  <c r="AD3856" i="12" s="1"/>
  <c r="AC3557" i="12"/>
  <c r="AD3557" i="12" s="1"/>
  <c r="AG3799" i="12"/>
  <c r="AE3799" i="12"/>
  <c r="AE3569" i="12"/>
  <c r="AG3569" i="12"/>
  <c r="AE3232" i="12"/>
  <c r="AG3232" i="12"/>
  <c r="AG2881" i="12"/>
  <c r="AE2881" i="12"/>
  <c r="AG2680" i="12"/>
  <c r="AE2680" i="12"/>
  <c r="AG2491" i="12"/>
  <c r="AE2491" i="12"/>
  <c r="AG2517" i="12"/>
  <c r="AE2517" i="12"/>
  <c r="AE2293" i="12"/>
  <c r="AG2293" i="12"/>
  <c r="AE2145" i="12"/>
  <c r="AG2145" i="12"/>
  <c r="AG2169" i="12"/>
  <c r="AE2169" i="12"/>
  <c r="AE1613" i="12"/>
  <c r="AG1613" i="12"/>
  <c r="AG1368" i="12"/>
  <c r="AE1368" i="12"/>
  <c r="AE957" i="12"/>
  <c r="AG957" i="12"/>
  <c r="AG764" i="12"/>
  <c r="AE764" i="12"/>
  <c r="AE478" i="12"/>
  <c r="AG478" i="12"/>
  <c r="AE455" i="12"/>
  <c r="AG455" i="12"/>
  <c r="AC3862" i="12"/>
  <c r="AD3862" i="12" s="1"/>
  <c r="AC3544" i="12"/>
  <c r="AD3544" i="12" s="1"/>
  <c r="AC3252" i="12"/>
  <c r="AD3252" i="12" s="1"/>
  <c r="AC2891" i="12"/>
  <c r="AD2891" i="12" s="1"/>
  <c r="AC2716" i="12"/>
  <c r="AD2716" i="12" s="1"/>
  <c r="AC2430" i="12"/>
  <c r="AD2430" i="12" s="1"/>
  <c r="AC2088" i="12"/>
  <c r="AD2088" i="12" s="1"/>
  <c r="AG3932" i="12"/>
  <c r="AE3932" i="12"/>
  <c r="AG3417" i="12"/>
  <c r="AE3417" i="12"/>
  <c r="AE3356" i="12"/>
  <c r="AG3356" i="12"/>
  <c r="AE3032" i="12"/>
  <c r="AG3032" i="12"/>
  <c r="AE2786" i="12"/>
  <c r="AG2786" i="12"/>
  <c r="AG2746" i="12"/>
  <c r="AE2746" i="12"/>
  <c r="AE2592" i="12"/>
  <c r="AG2592" i="12"/>
  <c r="AG2061" i="12"/>
  <c r="AE2061" i="12"/>
  <c r="AE2072" i="12"/>
  <c r="AG2072" i="12"/>
  <c r="AE1896" i="12"/>
  <c r="AG1896" i="12"/>
  <c r="AG1323" i="12"/>
  <c r="AE1323" i="12"/>
  <c r="AE854" i="12"/>
  <c r="AG854" i="12"/>
  <c r="AG803" i="12"/>
  <c r="AE803" i="12"/>
  <c r="AG815" i="12"/>
  <c r="AE815" i="12"/>
  <c r="AG704" i="12"/>
  <c r="AE704" i="12"/>
  <c r="AG570" i="12"/>
  <c r="AE570" i="12"/>
  <c r="AG510" i="12"/>
  <c r="AE510" i="12"/>
  <c r="AC3711" i="12"/>
  <c r="AD3711" i="12" s="1"/>
  <c r="AC3382" i="12"/>
  <c r="AD3382" i="12" s="1"/>
  <c r="AC3270" i="12"/>
  <c r="AD3270" i="12" s="1"/>
  <c r="AC3746" i="12"/>
  <c r="AD3746" i="12" s="1"/>
  <c r="AC3689" i="12"/>
  <c r="AD3689" i="12" s="1"/>
  <c r="AG164" i="12"/>
  <c r="AE164" i="12"/>
  <c r="AE3833" i="12"/>
  <c r="AG3833" i="12"/>
  <c r="AE3153" i="12"/>
  <c r="AG3153" i="12"/>
  <c r="AE3097" i="12"/>
  <c r="AG3097" i="12"/>
  <c r="AE2771" i="12"/>
  <c r="AG2771" i="12"/>
  <c r="AG2857" i="12"/>
  <c r="AE2857" i="12"/>
  <c r="AG2829" i="12"/>
  <c r="AE2829" i="12"/>
  <c r="AG2140" i="12"/>
  <c r="AE2140" i="12"/>
  <c r="AG2165" i="12"/>
  <c r="AE2165" i="12"/>
  <c r="AG1928" i="12"/>
  <c r="AE1928" i="12"/>
  <c r="AE1805" i="12"/>
  <c r="AG1805" i="12"/>
  <c r="AE1731" i="12"/>
  <c r="AG1731" i="12"/>
  <c r="AG1157" i="12"/>
  <c r="AE1157" i="12"/>
  <c r="AG527" i="12"/>
  <c r="AE527" i="12"/>
  <c r="AG668" i="12"/>
  <c r="AE668" i="12"/>
  <c r="AG507" i="12"/>
  <c r="AE507" i="12"/>
  <c r="AG157" i="12"/>
  <c r="AE157" i="12"/>
  <c r="AE3526" i="12"/>
  <c r="AG3526" i="12"/>
  <c r="AG3342" i="12"/>
  <c r="AE3342" i="12"/>
  <c r="AG3313" i="12"/>
  <c r="AE3313" i="12"/>
  <c r="AG2791" i="12"/>
  <c r="AE2791" i="12"/>
  <c r="AE2627" i="12"/>
  <c r="AG2627" i="12"/>
  <c r="AG2094" i="12"/>
  <c r="AE2094" i="12"/>
  <c r="AE1681" i="12"/>
  <c r="AG1681" i="12"/>
  <c r="AG1571" i="12"/>
  <c r="AE1571" i="12"/>
  <c r="AG1119" i="12"/>
  <c r="AE1119" i="12"/>
  <c r="AG1243" i="12"/>
  <c r="AE1243" i="12"/>
  <c r="AG986" i="12"/>
  <c r="AE986" i="12"/>
  <c r="AG721" i="12"/>
  <c r="AE721" i="12"/>
  <c r="AE853" i="12"/>
  <c r="AG853" i="12"/>
  <c r="AE794" i="12"/>
  <c r="AG794" i="12"/>
  <c r="AE862" i="12"/>
  <c r="AG862" i="12"/>
  <c r="AE414" i="12"/>
  <c r="AG414" i="12"/>
  <c r="AC3761" i="12"/>
  <c r="AD3761" i="12" s="1"/>
  <c r="AG609" i="12"/>
  <c r="AE609" i="12"/>
  <c r="AE2740" i="12"/>
  <c r="AG2740" i="12"/>
  <c r="AE2534" i="12"/>
  <c r="AG2534" i="12"/>
  <c r="AE2318" i="12"/>
  <c r="AG2318" i="12"/>
  <c r="AE1895" i="12"/>
  <c r="AG1895" i="12"/>
  <c r="AG1717" i="12"/>
  <c r="AE1717" i="12"/>
  <c r="AE1684" i="12"/>
  <c r="AG1684" i="12"/>
  <c r="AG836" i="12"/>
  <c r="AE836" i="12"/>
  <c r="AG3731" i="12"/>
  <c r="AE3731" i="12"/>
  <c r="AE3082" i="12"/>
  <c r="AG3082" i="12"/>
  <c r="AE2420" i="12"/>
  <c r="AG2420" i="12"/>
  <c r="AG2144" i="12"/>
  <c r="AE2144" i="12"/>
  <c r="AE2112" i="12"/>
  <c r="AG2112" i="12"/>
  <c r="AE1869" i="12"/>
  <c r="AG1869" i="12"/>
  <c r="AG1412" i="12"/>
  <c r="AE1412" i="12"/>
  <c r="AG907" i="12"/>
  <c r="AE907" i="12"/>
  <c r="AG544" i="12"/>
  <c r="AE544" i="12"/>
  <c r="AE590" i="12"/>
  <c r="AG590" i="12"/>
  <c r="AC3905" i="12"/>
  <c r="AD3905" i="12" s="1"/>
  <c r="AC3560" i="12"/>
  <c r="AD3560" i="12" s="1"/>
  <c r="AC3137" i="12"/>
  <c r="AD3137" i="12" s="1"/>
  <c r="AC3341" i="12"/>
  <c r="AD3341" i="12" s="1"/>
  <c r="AC2807" i="12"/>
  <c r="AD2807" i="12" s="1"/>
  <c r="AC2403" i="12"/>
  <c r="AD2403" i="12" s="1"/>
  <c r="AC2304" i="12"/>
  <c r="AD2304" i="12" s="1"/>
  <c r="AE3737" i="12"/>
  <c r="AG3737" i="12"/>
  <c r="AG2944" i="12"/>
  <c r="AE2944" i="12"/>
  <c r="AE3001" i="12"/>
  <c r="AG3001" i="12"/>
  <c r="AE2676" i="12"/>
  <c r="AG2676" i="12"/>
  <c r="AG2508" i="12"/>
  <c r="AE2508" i="12"/>
  <c r="AE2063" i="12"/>
  <c r="AG2063" i="12"/>
  <c r="AG1761" i="12"/>
  <c r="AE1761" i="12"/>
  <c r="AG1305" i="12"/>
  <c r="AE1305" i="12"/>
  <c r="AG1300" i="12"/>
  <c r="AE1300" i="12"/>
  <c r="AE1114" i="12"/>
  <c r="AG1114" i="12"/>
  <c r="AE293" i="12"/>
  <c r="AG293" i="12"/>
  <c r="AG401" i="12"/>
  <c r="AE401" i="12"/>
  <c r="AE171" i="12"/>
  <c r="AG171" i="12"/>
  <c r="AG2762" i="12"/>
  <c r="AE2762" i="12"/>
  <c r="AG1202" i="12"/>
  <c r="AE1202" i="12"/>
  <c r="AC3513" i="12"/>
  <c r="AD3513" i="12" s="1"/>
  <c r="AC3079" i="12"/>
  <c r="AD3079" i="12" s="1"/>
  <c r="AC3683" i="12"/>
  <c r="AD3683" i="12" s="1"/>
  <c r="AC3538" i="12"/>
  <c r="AD3538" i="12" s="1"/>
  <c r="AC3147" i="12"/>
  <c r="AD3147" i="12" s="1"/>
  <c r="AC2977" i="12"/>
  <c r="AD2977" i="12" s="1"/>
  <c r="AC3911" i="12"/>
  <c r="AD3911" i="12" s="1"/>
  <c r="AC3693" i="12"/>
  <c r="AD3693" i="12" s="1"/>
  <c r="AC3469" i="12"/>
  <c r="AD3469" i="12" s="1"/>
  <c r="AC2974" i="12"/>
  <c r="AD2974" i="12" s="1"/>
  <c r="AC2852" i="12"/>
  <c r="AD2852" i="12" s="1"/>
  <c r="AC3813" i="12"/>
  <c r="AD3813" i="12" s="1"/>
  <c r="AC3602" i="12"/>
  <c r="AD3602" i="12" s="1"/>
  <c r="AC3660" i="12"/>
  <c r="AD3660" i="12" s="1"/>
  <c r="AC3387" i="12"/>
  <c r="AD3387" i="12" s="1"/>
  <c r="AC3142" i="12"/>
  <c r="AD3142" i="12" s="1"/>
  <c r="AC3672" i="12"/>
  <c r="AD3672" i="12" s="1"/>
  <c r="AC3611" i="12"/>
  <c r="AD3611" i="12" s="1"/>
  <c r="AC3768" i="12"/>
  <c r="AD3768" i="12" s="1"/>
  <c r="AC3473" i="12"/>
  <c r="AD3473" i="12" s="1"/>
  <c r="AC3283" i="12"/>
  <c r="AD3283" i="12" s="1"/>
  <c r="AC2954" i="12"/>
  <c r="AD2954" i="12" s="1"/>
  <c r="AC2724" i="12"/>
  <c r="AD2724" i="12" s="1"/>
  <c r="AC2429" i="12"/>
  <c r="AD2429" i="12" s="1"/>
  <c r="AC2066" i="12"/>
  <c r="AD2066" i="12" s="1"/>
  <c r="AC3875" i="12"/>
  <c r="AD3875" i="12" s="1"/>
  <c r="AC3489" i="12"/>
  <c r="AD3489" i="12" s="1"/>
  <c r="AC3339" i="12"/>
  <c r="AD3339" i="12" s="1"/>
  <c r="AC3923" i="12"/>
  <c r="AD3923" i="12" s="1"/>
  <c r="AC3659" i="12"/>
  <c r="AD3659" i="12" s="1"/>
  <c r="AC3827" i="12"/>
  <c r="AD3827" i="12" s="1"/>
  <c r="AC3803" i="12"/>
  <c r="AD3803" i="12" s="1"/>
  <c r="AE150" i="12"/>
  <c r="AG150" i="12"/>
  <c r="AE3552" i="12"/>
  <c r="AG3552" i="12"/>
  <c r="AG3322" i="12"/>
  <c r="AE3322" i="12"/>
  <c r="AE3019" i="12"/>
  <c r="AG3019" i="12"/>
  <c r="AG2895" i="12"/>
  <c r="AE2895" i="12"/>
  <c r="AG2525" i="12"/>
  <c r="AE2525" i="12"/>
  <c r="AG2386" i="12"/>
  <c r="AE2386" i="12"/>
  <c r="AE2120" i="12"/>
  <c r="AG2120" i="12"/>
  <c r="AE1976" i="12"/>
  <c r="AG1976" i="12"/>
  <c r="AE1924" i="12"/>
  <c r="AG1924" i="12"/>
  <c r="AE1535" i="12"/>
  <c r="AG1535" i="12"/>
  <c r="AG1091" i="12"/>
  <c r="AE1091" i="12"/>
  <c r="AE955" i="12"/>
  <c r="AG955" i="12"/>
  <c r="AG793" i="12"/>
  <c r="AE793" i="12"/>
  <c r="AG685" i="12"/>
  <c r="AE685" i="12"/>
  <c r="AG355" i="12"/>
  <c r="AE355" i="12"/>
  <c r="AE3534" i="12"/>
  <c r="AG3534" i="12"/>
  <c r="AE3351" i="12"/>
  <c r="AG3351" i="12"/>
  <c r="AG3058" i="12"/>
  <c r="AE3058" i="12"/>
  <c r="AE2445" i="12"/>
  <c r="AG2445" i="12"/>
  <c r="AE2246" i="12"/>
  <c r="AG2246" i="12"/>
  <c r="AE2250" i="12"/>
  <c r="AG2250" i="12"/>
  <c r="AG2044" i="12"/>
  <c r="AE2044" i="12"/>
  <c r="AG1843" i="12"/>
  <c r="AE1843" i="12"/>
  <c r="AG1593" i="12"/>
  <c r="AE1593" i="12"/>
  <c r="AE1094" i="12"/>
  <c r="AG1094" i="12"/>
  <c r="AE991" i="12"/>
  <c r="AG991" i="12"/>
  <c r="AE896" i="12"/>
  <c r="AG896" i="12"/>
  <c r="AE737" i="12"/>
  <c r="AG737" i="12"/>
  <c r="AG624" i="12"/>
  <c r="AE624" i="12"/>
  <c r="AG571" i="12"/>
  <c r="AE571" i="12"/>
  <c r="AE3124" i="12"/>
  <c r="AG3124" i="12"/>
  <c r="AE3307" i="12"/>
  <c r="AG3307" i="12"/>
  <c r="AG2785" i="12"/>
  <c r="AE2785" i="12"/>
  <c r="AG2346" i="12"/>
  <c r="AE2346" i="12"/>
  <c r="AG2305" i="12"/>
  <c r="AE2305" i="12"/>
  <c r="AE1649" i="12"/>
  <c r="AG1649" i="12"/>
  <c r="AE1721" i="12"/>
  <c r="AG1721" i="12"/>
  <c r="AE1481" i="12"/>
  <c r="AG1481" i="12"/>
  <c r="AE1170" i="12"/>
  <c r="AG1170" i="12"/>
  <c r="AG1080" i="12"/>
  <c r="AE1080" i="12"/>
  <c r="AE978" i="12"/>
  <c r="AG978" i="12"/>
  <c r="AE917" i="12"/>
  <c r="AG917" i="12"/>
  <c r="AG845" i="12"/>
  <c r="AE845" i="12"/>
  <c r="AE627" i="12"/>
  <c r="AG627" i="12"/>
  <c r="AE421" i="12"/>
  <c r="AG421" i="12"/>
  <c r="AC3860" i="12"/>
  <c r="AD3860" i="12" s="1"/>
  <c r="AC3648" i="12"/>
  <c r="AD3648" i="12" s="1"/>
  <c r="AC3284" i="12"/>
  <c r="AD3284" i="12" s="1"/>
  <c r="AC2883" i="12"/>
  <c r="AD2883" i="12" s="1"/>
  <c r="AC2887" i="12"/>
  <c r="AD2887" i="12" s="1"/>
  <c r="AC2673" i="12"/>
  <c r="AD2673" i="12" s="1"/>
  <c r="AC2334" i="12"/>
  <c r="AD2334" i="12" s="1"/>
  <c r="AE439" i="12"/>
  <c r="AG439" i="12"/>
  <c r="AE3266" i="12"/>
  <c r="AG3266" i="12"/>
  <c r="AE2768" i="12"/>
  <c r="AG2768" i="12"/>
  <c r="AG2678" i="12"/>
  <c r="AE2678" i="12"/>
  <c r="AG2570" i="12"/>
  <c r="AE2570" i="12"/>
  <c r="AG2446" i="12"/>
  <c r="AE2446" i="12"/>
  <c r="AG2168" i="12"/>
  <c r="AE2168" i="12"/>
  <c r="AG2070" i="12"/>
  <c r="AE2070" i="12"/>
  <c r="AE1876" i="12"/>
  <c r="AG1876" i="12"/>
  <c r="AG1958" i="12"/>
  <c r="AE1958" i="12"/>
  <c r="AG1346" i="12"/>
  <c r="AE1346" i="12"/>
  <c r="AG1427" i="12"/>
  <c r="AE1427" i="12"/>
  <c r="AE1231" i="12"/>
  <c r="AG1231" i="12"/>
  <c r="AG992" i="12"/>
  <c r="AE992" i="12"/>
  <c r="AG678" i="12"/>
  <c r="AE678" i="12"/>
  <c r="AE308" i="12"/>
  <c r="AG308" i="12"/>
  <c r="AG152" i="12"/>
  <c r="AE152" i="12"/>
  <c r="AG1084" i="12"/>
  <c r="AE1084" i="12"/>
  <c r="AG182" i="12"/>
  <c r="AE182" i="12"/>
  <c r="AE207" i="12"/>
  <c r="AG207" i="12"/>
  <c r="AC3478" i="12"/>
  <c r="AD3478" i="12" s="1"/>
  <c r="AG1845" i="12"/>
  <c r="AE1845" i="12"/>
  <c r="AC3624" i="12"/>
  <c r="AD3624" i="12" s="1"/>
  <c r="AC3344" i="12"/>
  <c r="AD3344" i="12" s="1"/>
  <c r="AE3606" i="12"/>
  <c r="AG3606" i="12"/>
  <c r="AE2907" i="12"/>
  <c r="AG2907" i="12"/>
  <c r="AG2833" i="12"/>
  <c r="AE2833" i="12"/>
  <c r="AG2697" i="12"/>
  <c r="AE2697" i="12"/>
  <c r="AE2321" i="12"/>
  <c r="AG2321" i="12"/>
  <c r="AE1493" i="12"/>
  <c r="AG1493" i="12"/>
  <c r="AG1254" i="12"/>
  <c r="AE1254" i="12"/>
  <c r="AE641" i="12"/>
  <c r="AG641" i="12"/>
  <c r="AC3805" i="12"/>
  <c r="AD3805" i="12" s="1"/>
  <c r="AC3484" i="12"/>
  <c r="AD3484" i="12" s="1"/>
  <c r="AG2814" i="12"/>
  <c r="AE2814" i="12"/>
  <c r="AG2634" i="12"/>
  <c r="AE2634" i="12"/>
  <c r="AE2349" i="12"/>
  <c r="AG2349" i="12"/>
  <c r="AE1967" i="12"/>
  <c r="AG1967" i="12"/>
  <c r="AE1929" i="12"/>
  <c r="AG1929" i="12"/>
  <c r="AG1556" i="12"/>
  <c r="AE1556" i="12"/>
  <c r="AG1566" i="12"/>
  <c r="AE1566" i="12"/>
  <c r="AG1484" i="12"/>
  <c r="AE1484" i="12"/>
  <c r="AG731" i="12"/>
  <c r="AE731" i="12"/>
  <c r="AE574" i="12"/>
  <c r="AG574" i="12"/>
  <c r="AG556" i="12"/>
  <c r="AE556" i="12"/>
  <c r="AC3855" i="12"/>
  <c r="AD3855" i="12" s="1"/>
  <c r="AC3573" i="12"/>
  <c r="AD3573" i="12" s="1"/>
  <c r="AC3236" i="12"/>
  <c r="AD3236" i="12" s="1"/>
  <c r="AE3721" i="12"/>
  <c r="AG3721" i="12"/>
  <c r="AG3629" i="12"/>
  <c r="AE3629" i="12"/>
  <c r="AE3091" i="12"/>
  <c r="AG3091" i="12"/>
  <c r="AE2926" i="12"/>
  <c r="AG2926" i="12"/>
  <c r="AE2822" i="12"/>
  <c r="AG2822" i="12"/>
  <c r="AG2568" i="12"/>
  <c r="AE2568" i="12"/>
  <c r="AG2425" i="12"/>
  <c r="AE2425" i="12"/>
  <c r="AG2213" i="12"/>
  <c r="AE2213" i="12"/>
  <c r="AG1956" i="12"/>
  <c r="AE1956" i="12"/>
  <c r="AG1588" i="12"/>
  <c r="AE1588" i="12"/>
  <c r="AE1687" i="12"/>
  <c r="AG1687" i="12"/>
  <c r="AG1459" i="12"/>
  <c r="AE1459" i="12"/>
  <c r="AG1242" i="12"/>
  <c r="AE1242" i="12"/>
  <c r="AG1381" i="12"/>
  <c r="AE1381" i="12"/>
  <c r="AG1187" i="12"/>
  <c r="AE1187" i="12"/>
  <c r="AG486" i="12"/>
  <c r="AE486" i="12"/>
  <c r="AG397" i="12"/>
  <c r="AE397" i="12"/>
  <c r="AE354" i="12"/>
  <c r="AG354" i="12"/>
  <c r="AG3866" i="12"/>
  <c r="AE3866" i="12"/>
  <c r="AG3458" i="12"/>
  <c r="AE3458" i="12"/>
  <c r="AG3120" i="12"/>
  <c r="AE3120" i="12"/>
  <c r="AG3074" i="12"/>
  <c r="AE3074" i="12"/>
  <c r="AG2749" i="12"/>
  <c r="AE2749" i="12"/>
  <c r="AE2434" i="12"/>
  <c r="AG2434" i="12"/>
  <c r="AG2484" i="12"/>
  <c r="AE2484" i="12"/>
  <c r="AE2239" i="12"/>
  <c r="AG2239" i="12"/>
  <c r="AG1961" i="12"/>
  <c r="AE1961" i="12"/>
  <c r="AG1835" i="12"/>
  <c r="AE1835" i="12"/>
  <c r="AG1767" i="12"/>
  <c r="AE1767" i="12"/>
  <c r="AG1601" i="12"/>
  <c r="AE1601" i="12"/>
  <c r="AG1032" i="12"/>
  <c r="AE1032" i="12"/>
  <c r="AG1363" i="12"/>
  <c r="AE1363" i="12"/>
  <c r="AG1028" i="12"/>
  <c r="AE1028" i="12"/>
  <c r="AE819" i="12"/>
  <c r="AG819" i="12"/>
  <c r="AG771" i="12"/>
  <c r="AE771" i="12"/>
  <c r="AE555" i="12"/>
  <c r="AG555" i="12"/>
  <c r="AC3847" i="12"/>
  <c r="AD3847" i="12" s="1"/>
  <c r="AC3505" i="12"/>
  <c r="AD3505" i="12" s="1"/>
  <c r="AG3726" i="12"/>
  <c r="AE3726" i="12"/>
  <c r="AG3384" i="12"/>
  <c r="AE3384" i="12"/>
  <c r="AG3105" i="12"/>
  <c r="AE3105" i="12"/>
  <c r="AE2854" i="12"/>
  <c r="AG2854" i="12"/>
  <c r="AE2626" i="12"/>
  <c r="AG2626" i="12"/>
  <c r="AG2457" i="12"/>
  <c r="AE2457" i="12"/>
  <c r="AG2196" i="12"/>
  <c r="AE2196" i="12"/>
  <c r="AE2209" i="12"/>
  <c r="AG2209" i="12"/>
  <c r="AG2167" i="12"/>
  <c r="AE2167" i="12"/>
  <c r="AG1781" i="12"/>
  <c r="AE1781" i="12"/>
  <c r="AG1784" i="12"/>
  <c r="AE1784" i="12"/>
  <c r="AG1660" i="12"/>
  <c r="AE1660" i="12"/>
  <c r="AG1429" i="12"/>
  <c r="AE1429" i="12"/>
  <c r="AG1295" i="12"/>
  <c r="AE1295" i="12"/>
  <c r="AE1126" i="12"/>
  <c r="AG1126" i="12"/>
  <c r="AG1036" i="12"/>
  <c r="AE1036" i="12"/>
  <c r="AE761" i="12"/>
  <c r="AG761" i="12"/>
  <c r="AE705" i="12"/>
  <c r="AG705" i="12"/>
  <c r="AE908" i="12"/>
  <c r="AG908" i="12"/>
  <c r="AG660" i="12"/>
  <c r="AE660" i="12"/>
  <c r="AC3902" i="12"/>
  <c r="AD3902" i="12" s="1"/>
  <c r="AC3777" i="12"/>
  <c r="AD3777" i="12" s="1"/>
  <c r="AC3440" i="12"/>
  <c r="AD3440" i="12" s="1"/>
  <c r="AC3093" i="12"/>
  <c r="AD3093" i="12" s="1"/>
  <c r="AC2766" i="12"/>
  <c r="AD2766" i="12" s="1"/>
  <c r="AC2581" i="12"/>
  <c r="AD2581" i="12" s="1"/>
  <c r="AC2488" i="12"/>
  <c r="AD2488" i="12" s="1"/>
  <c r="AG296" i="12"/>
  <c r="AE296" i="12"/>
  <c r="AE3375" i="12"/>
  <c r="AG3375" i="12"/>
  <c r="AG2936" i="12"/>
  <c r="AE2936" i="12"/>
  <c r="AG2691" i="12"/>
  <c r="AE2691" i="12"/>
  <c r="AG2531" i="12"/>
  <c r="AE2531" i="12"/>
  <c r="AG2102" i="12"/>
  <c r="AE2102" i="12"/>
  <c r="AE1727" i="12"/>
  <c r="AG1727" i="12"/>
  <c r="AG1830" i="12"/>
  <c r="AE1830" i="12"/>
  <c r="AG1773" i="12"/>
  <c r="AE1773" i="12"/>
  <c r="AG1399" i="12"/>
  <c r="AE1399" i="12"/>
  <c r="AE1213" i="12"/>
  <c r="AG1213" i="12"/>
  <c r="AE1143" i="12"/>
  <c r="AG1143" i="12"/>
  <c r="AG792" i="12"/>
  <c r="AE792" i="12"/>
  <c r="AC3709" i="12"/>
  <c r="AD3709" i="12" s="1"/>
  <c r="AC3546" i="12"/>
  <c r="AD3546" i="12" s="1"/>
  <c r="AC3129" i="12"/>
  <c r="AD3129" i="12" s="1"/>
  <c r="AG2836" i="12"/>
  <c r="AE2836" i="12"/>
  <c r="AE2725" i="12"/>
  <c r="AG2725" i="12"/>
  <c r="AE2461" i="12"/>
  <c r="AG2461" i="12"/>
  <c r="AE2372" i="12"/>
  <c r="AG2372" i="12"/>
  <c r="AE2207" i="12"/>
  <c r="AG2207" i="12"/>
  <c r="AG1904" i="12"/>
  <c r="AE1904" i="12"/>
  <c r="AE1525" i="12"/>
  <c r="AG1525" i="12"/>
  <c r="AE1496" i="12"/>
  <c r="AG1496" i="12"/>
  <c r="AG408" i="12"/>
  <c r="AE408" i="12"/>
  <c r="AC3870" i="12"/>
  <c r="AD3870" i="12" s="1"/>
  <c r="AC3758" i="12"/>
  <c r="AD3758" i="12" s="1"/>
  <c r="AG3302" i="12"/>
  <c r="AE3302" i="12"/>
  <c r="AE2950" i="12"/>
  <c r="AG2950" i="12"/>
  <c r="AG1742" i="12"/>
  <c r="AE1742" i="12"/>
  <c r="AG1162" i="12"/>
  <c r="AE1162" i="12"/>
  <c r="AE807" i="12"/>
  <c r="AG807" i="12"/>
  <c r="AE272" i="12"/>
  <c r="AG272" i="12"/>
  <c r="AE500" i="12"/>
  <c r="AG500" i="12"/>
  <c r="AG186" i="12"/>
  <c r="AE186" i="12"/>
  <c r="AG2736" i="12"/>
  <c r="AE2736" i="12"/>
  <c r="AG2616" i="12"/>
  <c r="AE2616" i="12"/>
  <c r="AE2464" i="12"/>
  <c r="AG2464" i="12"/>
  <c r="AE2294" i="12"/>
  <c r="AG2294" i="12"/>
  <c r="AG2185" i="12"/>
  <c r="AE2185" i="12"/>
  <c r="AE1691" i="12"/>
  <c r="AG1691" i="12"/>
  <c r="AC3872" i="12"/>
  <c r="AD3872" i="12" s="1"/>
  <c r="AG3596" i="12"/>
  <c r="AE3596" i="12"/>
  <c r="AG3064" i="12"/>
  <c r="AE3064" i="12"/>
  <c r="AG2805" i="12"/>
  <c r="AE2805" i="12"/>
  <c r="AE2443" i="12"/>
  <c r="AG2443" i="12"/>
  <c r="AG2290" i="12"/>
  <c r="AE2290" i="12"/>
  <c r="AG2024" i="12"/>
  <c r="AE2024" i="12"/>
  <c r="AG1940" i="12"/>
  <c r="AE1940" i="12"/>
  <c r="AE1439" i="12"/>
  <c r="AG1439" i="12"/>
  <c r="AG1074" i="12"/>
  <c r="AE1074" i="12"/>
  <c r="AE754" i="12"/>
  <c r="AG754" i="12"/>
  <c r="AE814" i="12"/>
  <c r="AG814" i="12"/>
  <c r="AE900" i="12"/>
  <c r="AG900" i="12"/>
  <c r="AG806" i="12"/>
  <c r="AE806" i="12"/>
  <c r="AG365" i="12"/>
  <c r="AE365" i="12"/>
  <c r="AE3401" i="12"/>
  <c r="AG3401" i="12"/>
  <c r="AE3360" i="12"/>
  <c r="AG3360" i="12"/>
  <c r="AG3292" i="12"/>
  <c r="AE3292" i="12"/>
  <c r="AG3109" i="12"/>
  <c r="AE3109" i="12"/>
  <c r="AE2672" i="12"/>
  <c r="AG2672" i="12"/>
  <c r="AE2755" i="12"/>
  <c r="AG2755" i="12"/>
  <c r="AG2388" i="12"/>
  <c r="AE2388" i="12"/>
  <c r="AG2171" i="12"/>
  <c r="AE2171" i="12"/>
  <c r="AE2117" i="12"/>
  <c r="AG2117" i="12"/>
  <c r="AE1971" i="12"/>
  <c r="AG1971" i="12"/>
  <c r="AE1736" i="12"/>
  <c r="AG1736" i="12"/>
  <c r="AG1808" i="12"/>
  <c r="AE1808" i="12"/>
  <c r="AG1353" i="12"/>
  <c r="AE1353" i="12"/>
  <c r="AE786" i="12"/>
  <c r="AG786" i="12"/>
  <c r="AG897" i="12"/>
  <c r="AE897" i="12"/>
  <c r="AG650" i="12"/>
  <c r="AE650" i="12"/>
  <c r="AC3903" i="12"/>
  <c r="AD3903" i="12" s="1"/>
  <c r="AC3786" i="12"/>
  <c r="AD3786" i="12" s="1"/>
  <c r="AC3698" i="12"/>
  <c r="AD3698" i="12" s="1"/>
  <c r="AC3366" i="12"/>
  <c r="AD3366" i="12" s="1"/>
  <c r="AC3173" i="12"/>
  <c r="AD3173" i="12" s="1"/>
  <c r="AC3086" i="12"/>
  <c r="AD3086" i="12" s="1"/>
  <c r="AC2701" i="12"/>
  <c r="AD2701" i="12" s="1"/>
  <c r="AC2542" i="12"/>
  <c r="AD2542" i="12" s="1"/>
  <c r="AC2383" i="12"/>
  <c r="AD2383" i="12" s="1"/>
  <c r="AC3365" i="12"/>
  <c r="AD3365" i="12" s="1"/>
  <c r="AC3072" i="12"/>
  <c r="AD3072" i="12" s="1"/>
  <c r="AC3857" i="12"/>
  <c r="AD3857" i="12" s="1"/>
  <c r="AC3335" i="12"/>
  <c r="AD3335" i="12" s="1"/>
  <c r="AG3379" i="12"/>
  <c r="AE3379" i="12"/>
  <c r="AG3132" i="12"/>
  <c r="AE3132" i="12"/>
  <c r="AG2255" i="12"/>
  <c r="AE2255" i="12"/>
  <c r="AE2020" i="12"/>
  <c r="AG2020" i="12"/>
  <c r="AG1858" i="12"/>
  <c r="AE1858" i="12"/>
  <c r="AE1671" i="12"/>
  <c r="AG1671" i="12"/>
  <c r="AE1447" i="12"/>
  <c r="AG1447" i="12"/>
  <c r="AG1367" i="12"/>
  <c r="AE1367" i="12"/>
  <c r="AG1065" i="12"/>
  <c r="AE1065" i="12"/>
  <c r="AG785" i="12"/>
  <c r="AE785" i="12"/>
  <c r="AG318" i="12"/>
  <c r="AE318" i="12"/>
  <c r="AE361" i="12"/>
  <c r="AG361" i="12"/>
  <c r="AC3919" i="12"/>
  <c r="AD3919" i="12" s="1"/>
  <c r="AC3626" i="12"/>
  <c r="AD3626" i="12" s="1"/>
  <c r="AC3415" i="12"/>
  <c r="AD3415" i="12" s="1"/>
  <c r="AC3181" i="12"/>
  <c r="AD3181" i="12" s="1"/>
  <c r="AC3929" i="12"/>
  <c r="AD3929" i="12" s="1"/>
  <c r="AC3771" i="12"/>
  <c r="AD3771" i="12" s="1"/>
  <c r="AC3466" i="12"/>
  <c r="AD3466" i="12" s="1"/>
  <c r="AC3200" i="12"/>
  <c r="AD3200" i="12" s="1"/>
  <c r="AC3675" i="12"/>
  <c r="AD3675" i="12" s="1"/>
  <c r="AC3636" i="12"/>
  <c r="AD3636" i="12" s="1"/>
  <c r="AC3853" i="12"/>
  <c r="AD3853" i="12" s="1"/>
  <c r="AC3578" i="12"/>
  <c r="AD3578" i="12" s="1"/>
  <c r="AC3293" i="12"/>
  <c r="AD3293" i="12" s="1"/>
  <c r="AC3692" i="12"/>
  <c r="AD3692" i="12" s="1"/>
  <c r="AC3448" i="12"/>
  <c r="AD3448" i="12" s="1"/>
  <c r="AC3928" i="12"/>
  <c r="AD3928" i="12" s="1"/>
  <c r="AC3835" i="12"/>
  <c r="AD3835" i="12" s="1"/>
  <c r="AC3575" i="12"/>
  <c r="AD3575" i="12" s="1"/>
  <c r="AC3116" i="12"/>
  <c r="AD3116" i="12" s="1"/>
  <c r="AC2769" i="12"/>
  <c r="AD2769" i="12" s="1"/>
  <c r="AC2590" i="12"/>
  <c r="AD2590" i="12" s="1"/>
  <c r="AC2374" i="12"/>
  <c r="AD2374" i="12" s="1"/>
  <c r="AC3669" i="12"/>
  <c r="AD3669" i="12" s="1"/>
  <c r="AC3372" i="12"/>
  <c r="AD3372" i="12" s="1"/>
  <c r="AC3927" i="12"/>
  <c r="AD3927" i="12" s="1"/>
  <c r="AC3776" i="12"/>
  <c r="AD3776" i="12" s="1"/>
  <c r="AC3670" i="12"/>
  <c r="AD3670" i="12" s="1"/>
  <c r="AC3924" i="12"/>
  <c r="AD3924" i="12" s="1"/>
  <c r="AC3720" i="12"/>
  <c r="AD3720" i="12" s="1"/>
  <c r="AC3839" i="12"/>
  <c r="AD3839" i="12" s="1"/>
  <c r="AC3522" i="12"/>
  <c r="AD3522" i="12" s="1"/>
  <c r="AC3135" i="12"/>
  <c r="AD3135" i="12" s="1"/>
  <c r="AC3104" i="12"/>
  <c r="AD3104" i="12" s="1"/>
  <c r="AC2793" i="12"/>
  <c r="AD2793" i="12" s="1"/>
  <c r="AC2552" i="12"/>
  <c r="AD2552" i="12" s="1"/>
  <c r="AC2393" i="12"/>
  <c r="AD2393" i="12" s="1"/>
  <c r="AC3802" i="12"/>
  <c r="AD3802" i="12" s="1"/>
  <c r="AC3899" i="12"/>
  <c r="AD3899" i="12" s="1"/>
  <c r="AC3378" i="12"/>
  <c r="AD3378" i="12" s="1"/>
  <c r="AC3503" i="12"/>
  <c r="AD3503" i="12" s="1"/>
  <c r="AC3063" i="12"/>
  <c r="AD3063" i="12" s="1"/>
  <c r="AG479" i="12"/>
  <c r="AE479" i="12"/>
  <c r="AG3420" i="12"/>
  <c r="AE3420" i="12"/>
  <c r="AE3354" i="12"/>
  <c r="AG3354" i="12"/>
  <c r="AG2949" i="12"/>
  <c r="AE2949" i="12"/>
  <c r="AE2428" i="12"/>
  <c r="AG2428" i="12"/>
  <c r="AE2269" i="12"/>
  <c r="AG2269" i="12"/>
  <c r="AG1993" i="12"/>
  <c r="AE1993" i="12"/>
  <c r="AE1844" i="12"/>
  <c r="AG1844" i="12"/>
  <c r="AE1804" i="12"/>
  <c r="AG1804" i="12"/>
  <c r="AG1623" i="12"/>
  <c r="AE1623" i="12"/>
  <c r="AE1680" i="12"/>
  <c r="AG1680" i="12"/>
  <c r="AE1239" i="12"/>
  <c r="AG1239" i="12"/>
  <c r="AG1061" i="12"/>
  <c r="AE1061" i="12"/>
  <c r="AG1004" i="12"/>
  <c r="AE1004" i="12"/>
  <c r="AE860" i="12"/>
  <c r="AG860" i="12"/>
  <c r="AG842" i="12"/>
  <c r="AE842" i="12"/>
  <c r="AG673" i="12"/>
  <c r="AE673" i="12"/>
  <c r="AE480" i="12"/>
  <c r="AG480" i="12"/>
  <c r="AG440" i="12"/>
  <c r="AE440" i="12"/>
  <c r="AC3884" i="12"/>
  <c r="AD3884" i="12" s="1"/>
  <c r="AC3780" i="12"/>
  <c r="AD3780" i="12" s="1"/>
  <c r="AC3561" i="12"/>
  <c r="AD3561" i="12" s="1"/>
  <c r="AG2619" i="12"/>
  <c r="AE2619" i="12"/>
  <c r="AG1948" i="12"/>
  <c r="AE1948" i="12"/>
  <c r="AE1934" i="12"/>
  <c r="AG1934" i="12"/>
  <c r="AG1314" i="12"/>
  <c r="AE1314" i="12"/>
  <c r="AG1241" i="12"/>
  <c r="AE1241" i="12"/>
  <c r="AC3740" i="12"/>
  <c r="AD3740" i="12" s="1"/>
  <c r="AC3361" i="12"/>
  <c r="AD3361" i="12" s="1"/>
  <c r="AC3184" i="12"/>
  <c r="AD3184" i="12" s="1"/>
  <c r="AG3880" i="12"/>
  <c r="AE3880" i="12"/>
  <c r="AE3424" i="12"/>
  <c r="AG3424" i="12"/>
  <c r="AE2871" i="12"/>
  <c r="AG2871" i="12"/>
  <c r="AG2423" i="12"/>
  <c r="AE2423" i="12"/>
  <c r="AG1903" i="12"/>
  <c r="AE1903" i="12"/>
  <c r="AE1678" i="12"/>
  <c r="AG1678" i="12"/>
  <c r="AE1416" i="12"/>
  <c r="AG1416" i="12"/>
  <c r="AE1011" i="12"/>
  <c r="AG1011" i="12"/>
  <c r="AE1092" i="12"/>
  <c r="AG1092" i="12"/>
  <c r="AE891" i="12"/>
  <c r="AG891" i="12"/>
  <c r="AE876" i="12"/>
  <c r="AG876" i="12"/>
  <c r="AG700" i="12"/>
  <c r="AE700" i="12"/>
  <c r="AG252" i="12"/>
  <c r="AE252" i="12"/>
  <c r="AE317" i="12"/>
  <c r="AG317" i="12"/>
  <c r="AG3618" i="12"/>
  <c r="AE3618" i="12"/>
  <c r="AG3579" i="12"/>
  <c r="AE3579" i="12"/>
  <c r="AG3216" i="12"/>
  <c r="AE3216" i="12"/>
  <c r="AE2753" i="12"/>
  <c r="AG2753" i="12"/>
  <c r="AG2645" i="12"/>
  <c r="AE2645" i="12"/>
  <c r="AG2478" i="12"/>
  <c r="AE2478" i="12"/>
  <c r="AG2244" i="12"/>
  <c r="AE2244" i="12"/>
  <c r="AG2230" i="12"/>
  <c r="AE2230" i="12"/>
  <c r="AE1778" i="12"/>
  <c r="AG1778" i="12"/>
  <c r="AG1827" i="12"/>
  <c r="AE1827" i="12"/>
  <c r="AG1667" i="12"/>
  <c r="AE1667" i="12"/>
  <c r="AE1244" i="12"/>
  <c r="AG1244" i="12"/>
  <c r="AE780" i="12"/>
  <c r="AG780" i="12"/>
  <c r="AG958" i="12"/>
  <c r="AE958" i="12"/>
  <c r="AG584" i="12"/>
  <c r="AE584" i="12"/>
  <c r="AC3806" i="12"/>
  <c r="AD3806" i="12" s="1"/>
  <c r="AC3603" i="12"/>
  <c r="AD3603" i="12" s="1"/>
  <c r="AE165" i="12"/>
  <c r="AG165" i="12"/>
  <c r="AG3410" i="12"/>
  <c r="AE3410" i="12"/>
  <c r="AE2867" i="12"/>
  <c r="AG2867" i="12"/>
  <c r="AG2604" i="12"/>
  <c r="AE2604" i="12"/>
  <c r="AE2079" i="12"/>
  <c r="AG2079" i="12"/>
  <c r="AE2027" i="12"/>
  <c r="AG2027" i="12"/>
  <c r="AG1931" i="12"/>
  <c r="AE1931" i="12"/>
  <c r="AG1951" i="12"/>
  <c r="AE1951" i="12"/>
  <c r="AG1631" i="12"/>
  <c r="AE1631" i="12"/>
  <c r="AG1470" i="12"/>
  <c r="AE1470" i="12"/>
  <c r="AG995" i="12"/>
  <c r="AE995" i="12"/>
  <c r="AG890" i="12"/>
  <c r="AE890" i="12"/>
  <c r="AG989" i="12"/>
  <c r="AE989" i="12"/>
  <c r="AE532" i="12"/>
  <c r="AG532" i="12"/>
  <c r="AG873" i="12"/>
  <c r="AE873" i="12"/>
  <c r="AC3868" i="12"/>
  <c r="AD3868" i="12" s="1"/>
  <c r="AC3580" i="12"/>
  <c r="AD3580" i="12" s="1"/>
  <c r="AC3604" i="12"/>
  <c r="AD3604" i="12" s="1"/>
  <c r="AC3192" i="12"/>
  <c r="AD3192" i="12" s="1"/>
  <c r="AC2758" i="12"/>
  <c r="AD2758" i="12" s="1"/>
  <c r="AC2727" i="12"/>
  <c r="AD2727" i="12" s="1"/>
  <c r="AC2343" i="12"/>
  <c r="AD2343" i="12" s="1"/>
  <c r="AG194" i="12"/>
  <c r="AE194" i="12"/>
  <c r="AE3712" i="12"/>
  <c r="AG3712" i="12"/>
  <c r="AE3392" i="12"/>
  <c r="AG3392" i="12"/>
  <c r="AG3394" i="12"/>
  <c r="AE3394" i="12"/>
  <c r="AG2656" i="12"/>
  <c r="AE2656" i="12"/>
  <c r="AE2507" i="12"/>
  <c r="AG2507" i="12"/>
  <c r="AE1954" i="12"/>
  <c r="AG1954" i="12"/>
  <c r="AE1616" i="12"/>
  <c r="AG1616" i="12"/>
  <c r="AG1237" i="12"/>
  <c r="AE1237" i="12"/>
  <c r="AG1098" i="12"/>
  <c r="AE1098" i="12"/>
  <c r="AG642" i="12"/>
  <c r="AE642" i="12"/>
  <c r="AG335" i="12"/>
  <c r="AE335" i="12"/>
  <c r="AC3896" i="12"/>
  <c r="AD3896" i="12" s="1"/>
  <c r="AC3736" i="12"/>
  <c r="AD3736" i="12" s="1"/>
  <c r="AC3373" i="12"/>
  <c r="AD3373" i="12" s="1"/>
  <c r="AG3205" i="12"/>
  <c r="AE3205" i="12"/>
  <c r="AG2512" i="12"/>
  <c r="AE2512" i="12"/>
  <c r="AE2132" i="12"/>
  <c r="AG2132" i="12"/>
  <c r="AE1966" i="12"/>
  <c r="AG1966" i="12"/>
  <c r="AG1925" i="12"/>
  <c r="AE1925" i="12"/>
  <c r="AG1587" i="12"/>
  <c r="AE1587" i="12"/>
  <c r="AG1309" i="12"/>
  <c r="AE1309" i="12"/>
  <c r="AG981" i="12"/>
  <c r="AE981" i="12"/>
  <c r="AG349" i="12"/>
  <c r="AE349" i="12"/>
  <c r="AC3705" i="12"/>
  <c r="AD3705" i="12" s="1"/>
  <c r="AC3617" i="12"/>
  <c r="AD3617" i="12" s="1"/>
  <c r="AE3095" i="12"/>
  <c r="AG3095" i="12"/>
  <c r="AE2862" i="12"/>
  <c r="AG2862" i="12"/>
  <c r="AG1509" i="12"/>
  <c r="AE1509" i="12"/>
  <c r="AE878" i="12"/>
  <c r="AG878" i="12"/>
  <c r="AG370" i="12"/>
  <c r="AE370" i="12"/>
  <c r="AE326" i="12"/>
  <c r="AG326" i="12"/>
  <c r="AG3890" i="12"/>
  <c r="AE3890" i="12"/>
  <c r="AE2747" i="12"/>
  <c r="AG2747" i="12"/>
  <c r="AG2360" i="12"/>
  <c r="AE2360" i="12"/>
  <c r="AE1949" i="12"/>
  <c r="AG1949" i="12"/>
  <c r="AE1711" i="12"/>
  <c r="AG1711" i="12"/>
  <c r="AE1561" i="12"/>
  <c r="AG1561" i="12"/>
  <c r="AG1277" i="12"/>
  <c r="AE1277" i="12"/>
  <c r="AG1008" i="12"/>
  <c r="AE1008" i="12"/>
  <c r="AG1015" i="12"/>
  <c r="AE1015" i="12"/>
  <c r="AE710" i="12"/>
  <c r="AG710" i="12"/>
  <c r="AG666" i="12"/>
  <c r="AE666" i="12"/>
  <c r="AC3838" i="12"/>
  <c r="AD3838" i="12" s="1"/>
  <c r="AG3608" i="12"/>
  <c r="AE3608" i="12"/>
  <c r="AE2912" i="12"/>
  <c r="AG2912" i="12"/>
  <c r="AG2959" i="12"/>
  <c r="AE2959" i="12"/>
  <c r="AG2665" i="12"/>
  <c r="AE2665" i="12"/>
  <c r="AE2633" i="12"/>
  <c r="AG2633" i="12"/>
  <c r="AG2225" i="12"/>
  <c r="AE2225" i="12"/>
  <c r="AE2074" i="12"/>
  <c r="AG2074" i="12"/>
  <c r="AE1737" i="12"/>
  <c r="AG1737" i="12"/>
  <c r="AE1333" i="12"/>
  <c r="AG1333" i="12"/>
  <c r="AG1321" i="12"/>
  <c r="AE1321" i="12"/>
  <c r="AE922" i="12"/>
  <c r="AG922" i="12"/>
  <c r="AG493" i="12"/>
  <c r="AE493" i="12"/>
  <c r="AE621" i="12"/>
  <c r="AG621" i="12"/>
  <c r="AG339" i="12"/>
  <c r="AE339" i="12"/>
  <c r="AE2939" i="12"/>
  <c r="AG2939" i="12"/>
  <c r="AG2641" i="12"/>
  <c r="AE2641" i="12"/>
  <c r="AG2118" i="12"/>
  <c r="AE2118" i="12"/>
  <c r="AG2033" i="12"/>
  <c r="AE2033" i="12"/>
  <c r="AE1729" i="12"/>
  <c r="AG1729" i="12"/>
  <c r="AE1553" i="12"/>
  <c r="AG1553" i="12"/>
  <c r="AG1520" i="12"/>
  <c r="AE1520" i="12"/>
  <c r="AG1134" i="12"/>
  <c r="AE1134" i="12"/>
  <c r="AG1085" i="12"/>
  <c r="AE1085" i="12"/>
  <c r="AE1075" i="12"/>
  <c r="AG1075" i="12"/>
  <c r="AG1035" i="12"/>
  <c r="AE1035" i="12"/>
  <c r="AE817" i="12"/>
  <c r="AG817" i="12"/>
  <c r="AE423" i="12"/>
  <c r="AG423" i="12"/>
  <c r="AC3918" i="12"/>
  <c r="AD3918" i="12" s="1"/>
  <c r="AC3500" i="12"/>
  <c r="AD3500" i="12" s="1"/>
  <c r="AG2788" i="12"/>
  <c r="AE2788" i="12"/>
  <c r="AE2463" i="12"/>
  <c r="AG2463" i="12"/>
  <c r="AG1701" i="12"/>
  <c r="AE1701" i="12"/>
  <c r="AE2997" i="12"/>
  <c r="AG2997" i="12"/>
  <c r="AG2816" i="12"/>
  <c r="AE2816" i="12"/>
  <c r="AG2198" i="12"/>
  <c r="AE2198" i="12"/>
  <c r="AE1997" i="12"/>
  <c r="AG1997" i="12"/>
  <c r="AE1675" i="12"/>
  <c r="AG1675" i="12"/>
  <c r="AG1790" i="12"/>
  <c r="AE1790" i="12"/>
  <c r="AE1398" i="12"/>
  <c r="AG1398" i="12"/>
  <c r="AE3274" i="12"/>
  <c r="AG3274" i="12"/>
  <c r="AE2722" i="12"/>
  <c r="AG2722" i="12"/>
  <c r="AG2026" i="12"/>
  <c r="AE2026" i="12"/>
  <c r="AG1899" i="12"/>
  <c r="AE1899" i="12"/>
  <c r="AG1779" i="12"/>
  <c r="AE1779" i="12"/>
  <c r="AG937" i="12"/>
  <c r="AE937" i="12"/>
  <c r="AG1141" i="12"/>
  <c r="AE1141" i="12"/>
  <c r="AE669" i="12"/>
  <c r="AG669" i="12"/>
  <c r="AC3840" i="12"/>
  <c r="AD3840" i="12" s="1"/>
  <c r="AC3621" i="12"/>
  <c r="AD3621" i="12" s="1"/>
  <c r="AC3146" i="12"/>
  <c r="AD3146" i="12" s="1"/>
  <c r="AC3013" i="12"/>
  <c r="AD3013" i="12" s="1"/>
  <c r="AC2775" i="12"/>
  <c r="AD2775" i="12" s="1"/>
  <c r="AC2482" i="12"/>
  <c r="AD2482" i="12" s="1"/>
  <c r="AC2274" i="12"/>
  <c r="AD2274" i="12" s="1"/>
  <c r="AG348" i="12"/>
  <c r="AE348" i="12"/>
  <c r="AE3485" i="12"/>
  <c r="AG3485" i="12"/>
  <c r="AG2850" i="12"/>
  <c r="AE2850" i="12"/>
  <c r="AG2875" i="12"/>
  <c r="AE2875" i="12"/>
  <c r="AE2426" i="12"/>
  <c r="AG2426" i="12"/>
  <c r="AE2003" i="12"/>
  <c r="AG2003" i="12"/>
  <c r="AG1873" i="12"/>
  <c r="AE1873" i="12"/>
  <c r="AG1820" i="12"/>
  <c r="AE1820" i="12"/>
  <c r="AG1189" i="12"/>
  <c r="AE1189" i="12"/>
  <c r="AG266" i="12"/>
  <c r="AE266" i="12"/>
  <c r="AE151" i="12"/>
  <c r="AG151" i="12"/>
  <c r="AG362" i="12"/>
  <c r="AE362" i="12"/>
  <c r="AG1475" i="12"/>
  <c r="AE1475" i="12"/>
  <c r="AG2365" i="12"/>
  <c r="AE2365" i="12"/>
  <c r="AE2798" i="12"/>
  <c r="AG2798" i="12"/>
  <c r="AE3765" i="12"/>
  <c r="AG3765" i="12"/>
  <c r="AG684" i="12"/>
  <c r="AE684" i="12"/>
  <c r="AC3907" i="12"/>
  <c r="AD3907" i="12" s="1"/>
  <c r="AC3423" i="12"/>
  <c r="AD3423" i="12" s="1"/>
  <c r="AC3240" i="12"/>
  <c r="AD3240" i="12" s="1"/>
  <c r="AC2969" i="12"/>
  <c r="AD2969" i="12" s="1"/>
  <c r="AC3811" i="12"/>
  <c r="AD3811" i="12" s="1"/>
  <c r="AC3540" i="12"/>
  <c r="AD3540" i="12" s="1"/>
  <c r="AC3297" i="12"/>
  <c r="AD3297" i="12" s="1"/>
  <c r="AC3155" i="12"/>
  <c r="AD3155" i="12" s="1"/>
  <c r="AC3930" i="12"/>
  <c r="AD3930" i="12" s="1"/>
  <c r="AC3498" i="12"/>
  <c r="AD3498" i="12" s="1"/>
  <c r="AC3286" i="12"/>
  <c r="AD3286" i="12" s="1"/>
  <c r="AC3815" i="12"/>
  <c r="AD3815" i="12" s="1"/>
  <c r="AC3642" i="12"/>
  <c r="AD3642" i="12" s="1"/>
  <c r="AC3134" i="12"/>
  <c r="AD3134" i="12" s="1"/>
  <c r="AC3812" i="12"/>
  <c r="AD3812" i="12" s="1"/>
  <c r="AC3639" i="12"/>
  <c r="AD3639" i="12" s="1"/>
  <c r="AC3766" i="12"/>
  <c r="AD3766" i="12" s="1"/>
  <c r="AC3370" i="12"/>
  <c r="AD3370" i="12" s="1"/>
  <c r="AC3136" i="12"/>
  <c r="AD3136" i="12" s="1"/>
  <c r="AC3249" i="12"/>
  <c r="AD3249" i="12" s="1"/>
  <c r="AC2921" i="12"/>
  <c r="AD2921" i="12" s="1"/>
  <c r="AC2559" i="12"/>
  <c r="AD2559" i="12" s="1"/>
  <c r="AC2505" i="12"/>
  <c r="AD2505" i="12" s="1"/>
  <c r="AC3876" i="12"/>
  <c r="AD3876" i="12" s="1"/>
  <c r="AC3809" i="12"/>
  <c r="AD3809" i="12" s="1"/>
  <c r="AC3486" i="12"/>
  <c r="AD3486" i="12" s="1"/>
  <c r="AC3748" i="12"/>
  <c r="AD3748" i="12" s="1"/>
  <c r="AC3565" i="12"/>
  <c r="AD3565" i="12" s="1"/>
  <c r="AC3655" i="12"/>
  <c r="AD3655" i="12" s="1"/>
  <c r="AC3917" i="12"/>
  <c r="AD3917" i="12" s="1"/>
  <c r="AC3474" i="12"/>
  <c r="AD3474" i="12" s="1"/>
  <c r="AC3804" i="12"/>
  <c r="AD3804" i="12" s="1"/>
  <c r="AC3493" i="12"/>
  <c r="AD3493" i="12" s="1"/>
  <c r="AC3296" i="12"/>
  <c r="AD3296" i="12" s="1"/>
  <c r="AC3048" i="12"/>
  <c r="AD3048" i="12" s="1"/>
  <c r="AC2888" i="12"/>
  <c r="AD2888" i="12" s="1"/>
  <c r="AC2591" i="12"/>
  <c r="AD2591" i="12" s="1"/>
  <c r="AC2263" i="12"/>
  <c r="AD2263" i="12" s="1"/>
  <c r="AE1180" i="12"/>
  <c r="AG1180" i="12"/>
  <c r="AC2824" i="12"/>
  <c r="AD2824" i="12" s="1"/>
  <c r="AE1755" i="12"/>
  <c r="AG1755" i="12"/>
  <c r="AC3514" i="12"/>
  <c r="AD3514" i="12" s="1"/>
  <c r="AC3904" i="12"/>
  <c r="AD3904" i="12" s="1"/>
  <c r="AC3400" i="12"/>
  <c r="AD3400" i="12" s="1"/>
  <c r="AC3044" i="12"/>
  <c r="AD3044" i="12" s="1"/>
  <c r="AE3572" i="12"/>
  <c r="AG3572" i="12"/>
  <c r="AG1765" i="12"/>
  <c r="AE1765" i="12"/>
  <c r="AG1347" i="12"/>
  <c r="AE1347" i="12"/>
  <c r="AG1458" i="12"/>
  <c r="AE1458" i="12"/>
  <c r="AG1037" i="12"/>
  <c r="AE1037" i="12"/>
  <c r="AC3707" i="12"/>
  <c r="AD3707" i="12" s="1"/>
  <c r="AC3614" i="12"/>
  <c r="AD3614" i="12" s="1"/>
  <c r="AG278" i="12"/>
  <c r="AE278" i="12"/>
  <c r="AE3388" i="12"/>
  <c r="AG3388" i="12"/>
  <c r="AE2812" i="12"/>
  <c r="AG2812" i="12"/>
  <c r="AE2713" i="12"/>
  <c r="AG2713" i="12"/>
  <c r="AE2548" i="12"/>
  <c r="AG2548" i="12"/>
  <c r="AE2492" i="12"/>
  <c r="AG2492" i="12"/>
  <c r="AE2116" i="12"/>
  <c r="AG2116" i="12"/>
  <c r="AG1945" i="12"/>
  <c r="AE1945" i="12"/>
  <c r="AG504" i="12"/>
  <c r="AE504" i="12"/>
  <c r="AE522" i="12"/>
  <c r="AG522" i="12"/>
  <c r="AC3863" i="12"/>
  <c r="AD3863" i="12" s="1"/>
  <c r="AC3564" i="12"/>
  <c r="AD3564" i="12" s="1"/>
  <c r="AC3225" i="12"/>
  <c r="AD3225" i="12" s="1"/>
  <c r="AE310" i="12"/>
  <c r="AG310" i="12"/>
  <c r="AG3730" i="12"/>
  <c r="AE3730" i="12"/>
  <c r="AG3371" i="12"/>
  <c r="AE3371" i="12"/>
  <c r="AE3050" i="12"/>
  <c r="AG3050" i="12"/>
  <c r="AG2551" i="12"/>
  <c r="AE2551" i="12"/>
  <c r="AE2076" i="12"/>
  <c r="AG2076" i="12"/>
  <c r="AE1829" i="12"/>
  <c r="AG1829" i="12"/>
  <c r="AG1882" i="12"/>
  <c r="AE1882" i="12"/>
  <c r="AG1819" i="12"/>
  <c r="AE1819" i="12"/>
  <c r="AG1624" i="12"/>
  <c r="AE1624" i="12"/>
  <c r="AE1052" i="12"/>
  <c r="AG1052" i="12"/>
  <c r="AG1192" i="12"/>
  <c r="AE1192" i="12"/>
  <c r="AG1021" i="12"/>
  <c r="AE1021" i="12"/>
  <c r="AG566" i="12"/>
  <c r="AE566" i="12"/>
  <c r="AE3916" i="12"/>
  <c r="AG3916" i="12"/>
  <c r="AE3363" i="12"/>
  <c r="AG3363" i="12"/>
  <c r="AG3537" i="12"/>
  <c r="AE3537" i="12"/>
  <c r="AE3325" i="12"/>
  <c r="AG3325" i="12"/>
  <c r="AG2502" i="12"/>
  <c r="AE2502" i="12"/>
  <c r="AG2223" i="12"/>
  <c r="AE2223" i="12"/>
  <c r="AG2138" i="12"/>
  <c r="AE2138" i="12"/>
  <c r="AG1877" i="12"/>
  <c r="AE1877" i="12"/>
  <c r="AG1528" i="12"/>
  <c r="AE1528" i="12"/>
  <c r="AE1068" i="12"/>
  <c r="AG1068" i="12"/>
  <c r="AG739" i="12"/>
  <c r="AE739" i="12"/>
  <c r="AE610" i="12"/>
  <c r="AG610" i="12"/>
  <c r="AE537" i="12"/>
  <c r="AG537" i="12"/>
  <c r="AE415" i="12"/>
  <c r="AG415" i="12"/>
  <c r="AC3861" i="12"/>
  <c r="AD3861" i="12" s="1"/>
  <c r="AC3443" i="12"/>
  <c r="AD3443" i="12" s="1"/>
  <c r="AG325" i="12"/>
  <c r="AE325" i="12"/>
  <c r="AE3069" i="12"/>
  <c r="AG3069" i="12"/>
  <c r="AG2987" i="12"/>
  <c r="AE2987" i="12"/>
  <c r="AG2530" i="12"/>
  <c r="AE2530" i="12"/>
  <c r="AG2449" i="12"/>
  <c r="AE2449" i="12"/>
  <c r="AE2311" i="12"/>
  <c r="AG2311" i="12"/>
  <c r="AE2091" i="12"/>
  <c r="AG2091" i="12"/>
  <c r="AE1907" i="12"/>
  <c r="AG1907" i="12"/>
  <c r="AE1846" i="12"/>
  <c r="AG1846" i="12"/>
  <c r="AE1672" i="12"/>
  <c r="AG1672" i="12"/>
  <c r="AE1137" i="12"/>
  <c r="AG1137" i="12"/>
  <c r="AG766" i="12"/>
  <c r="AE766" i="12"/>
  <c r="AG943" i="12"/>
  <c r="AE943" i="12"/>
  <c r="AE927" i="12"/>
  <c r="AG927" i="12"/>
  <c r="AG671" i="12"/>
  <c r="AE671" i="12"/>
  <c r="AE403" i="12"/>
  <c r="AG403" i="12"/>
  <c r="AC3678" i="12"/>
  <c r="AD3678" i="12" s="1"/>
  <c r="AC3427" i="12"/>
  <c r="AD3427" i="12" s="1"/>
  <c r="AC3346" i="12"/>
  <c r="AD3346" i="12" s="1"/>
  <c r="AC3161" i="12"/>
  <c r="AD3161" i="12" s="1"/>
  <c r="AC2797" i="12"/>
  <c r="AD2797" i="12" s="1"/>
  <c r="AC2578" i="12"/>
  <c r="AD2578" i="12" s="1"/>
  <c r="AC2503" i="12"/>
  <c r="AD2503" i="12" s="1"/>
  <c r="AE3329" i="12"/>
  <c r="AG3329" i="12"/>
  <c r="AG3068" i="12"/>
  <c r="AE3068" i="12"/>
  <c r="AE2980" i="12"/>
  <c r="AG2980" i="12"/>
  <c r="AG2661" i="12"/>
  <c r="AE2661" i="12"/>
  <c r="AG2466" i="12"/>
  <c r="AE2466" i="12"/>
  <c r="AG2286" i="12"/>
  <c r="AE2286" i="12"/>
  <c r="AG1986" i="12"/>
  <c r="AE1986" i="12"/>
  <c r="AE1930" i="12"/>
  <c r="AG1930" i="12"/>
  <c r="AG1572" i="12"/>
  <c r="AE1572" i="12"/>
  <c r="AG1405" i="12"/>
  <c r="AE1405" i="12"/>
  <c r="AG1107" i="12"/>
  <c r="AE1107" i="12"/>
  <c r="AG526" i="12"/>
  <c r="AE526" i="12"/>
  <c r="AG789" i="12"/>
  <c r="AE789" i="12"/>
  <c r="AC3922" i="12"/>
  <c r="AD3922" i="12" s="1"/>
  <c r="AC3834" i="12"/>
  <c r="AD3834" i="12" s="1"/>
  <c r="AC3437" i="12"/>
  <c r="AD3437" i="12" s="1"/>
  <c r="AG2773" i="12"/>
  <c r="AE2773" i="12"/>
  <c r="AG2612" i="12"/>
  <c r="AE2612" i="12"/>
  <c r="AG2181" i="12"/>
  <c r="AE2181" i="12"/>
  <c r="AE1466" i="12"/>
  <c r="AG1466" i="12"/>
  <c r="AE1214" i="12"/>
  <c r="AG1214" i="12"/>
  <c r="AG1082" i="12"/>
  <c r="AE1082" i="12"/>
  <c r="AG1001" i="12"/>
  <c r="AE1001" i="12"/>
  <c r="AE702" i="12"/>
  <c r="AG702" i="12"/>
  <c r="AE350" i="12"/>
  <c r="AG350" i="12"/>
  <c r="AC3792" i="12"/>
  <c r="AD3792" i="12" s="1"/>
  <c r="AC3640" i="12"/>
  <c r="AD3640" i="12" s="1"/>
  <c r="AE3869" i="12"/>
  <c r="AG3869" i="12"/>
  <c r="AG3386" i="12"/>
  <c r="AE3386" i="12"/>
  <c r="AE3323" i="12"/>
  <c r="AG3323" i="12"/>
  <c r="AE2935" i="12"/>
  <c r="AG2935" i="12"/>
  <c r="AG1663" i="12"/>
  <c r="AE1663" i="12"/>
  <c r="AG1391" i="12"/>
  <c r="AE1391" i="12"/>
  <c r="AG843" i="12"/>
  <c r="AE843" i="12"/>
  <c r="AG587" i="12"/>
  <c r="AE587" i="12"/>
  <c r="AG231" i="12"/>
  <c r="AE231" i="12"/>
  <c r="AE3807" i="12"/>
  <c r="AG3807" i="12"/>
  <c r="AE3100" i="12"/>
  <c r="AG3100" i="12"/>
  <c r="AG1609" i="12"/>
  <c r="AE1609" i="12"/>
  <c r="AE1705" i="12"/>
  <c r="AG1705" i="12"/>
  <c r="AE1225" i="12"/>
  <c r="AG1225" i="12"/>
  <c r="AG536" i="12"/>
  <c r="AE536" i="12"/>
  <c r="AG363" i="12"/>
  <c r="AE363" i="12"/>
  <c r="AG375" i="12"/>
  <c r="AE375" i="12"/>
  <c r="AG457" i="12"/>
  <c r="AE457" i="12"/>
  <c r="AG3587" i="12"/>
  <c r="AE3587" i="12"/>
  <c r="AG2909" i="12"/>
  <c r="AE2909" i="12"/>
  <c r="AG2804" i="12"/>
  <c r="AE2804" i="12"/>
  <c r="AE2774" i="12"/>
  <c r="AG2774" i="12"/>
  <c r="AG2800" i="12"/>
  <c r="AE2800" i="12"/>
  <c r="AG2348" i="12"/>
  <c r="AE2348" i="12"/>
  <c r="AG2331" i="12"/>
  <c r="AE2331" i="12"/>
  <c r="AE2023" i="12"/>
  <c r="AG2023" i="12"/>
  <c r="AG2015" i="12"/>
  <c r="AE2015" i="12"/>
  <c r="AE1752" i="12"/>
  <c r="AG1752" i="12"/>
  <c r="AE1575" i="12"/>
  <c r="AG1575" i="12"/>
  <c r="AG1273" i="12"/>
  <c r="AE1273" i="12"/>
  <c r="AG1046" i="12"/>
  <c r="AE1046" i="12"/>
  <c r="AG1022" i="12"/>
  <c r="AE1022" i="12"/>
  <c r="AG709" i="12"/>
  <c r="AE709" i="12"/>
  <c r="AG647" i="12"/>
  <c r="AE647" i="12"/>
  <c r="AE312" i="12"/>
  <c r="AG312" i="12"/>
  <c r="AG3245" i="12"/>
  <c r="AE3245" i="12"/>
  <c r="AE3054" i="12"/>
  <c r="AG3054" i="12"/>
  <c r="AG2965" i="12"/>
  <c r="AE2965" i="12"/>
  <c r="AE2646" i="12"/>
  <c r="AG2646" i="12"/>
  <c r="AE2414" i="12"/>
  <c r="AG2414" i="12"/>
  <c r="AG2275" i="12"/>
  <c r="AE2275" i="12"/>
  <c r="AG2156" i="12"/>
  <c r="AE2156" i="12"/>
  <c r="AG1786" i="12"/>
  <c r="AE1786" i="12"/>
  <c r="AG1770" i="12"/>
  <c r="AE1770" i="12"/>
  <c r="AG1430" i="12"/>
  <c r="AE1430" i="12"/>
  <c r="AG1238" i="12"/>
  <c r="AE1238" i="12"/>
  <c r="AG1112" i="12"/>
  <c r="AE1112" i="12"/>
  <c r="AG1027" i="12"/>
  <c r="AE1027" i="12"/>
  <c r="AE645" i="12"/>
  <c r="AG645" i="12"/>
  <c r="AE696" i="12"/>
  <c r="AG696" i="12"/>
  <c r="AG664" i="12"/>
  <c r="AE664" i="12"/>
  <c r="AC3656" i="12"/>
  <c r="AD3656" i="12" s="1"/>
  <c r="AC3495" i="12"/>
  <c r="AD3495" i="12" s="1"/>
  <c r="AG3727" i="12"/>
  <c r="AE3727" i="12"/>
  <c r="AE3362" i="12"/>
  <c r="AG3362" i="12"/>
  <c r="AG3290" i="12"/>
  <c r="AE3290" i="12"/>
  <c r="AG3101" i="12"/>
  <c r="AE3101" i="12"/>
  <c r="AE1722" i="12"/>
  <c r="AG1722" i="12"/>
  <c r="AG1648" i="12"/>
  <c r="AE1648" i="12"/>
  <c r="AG1748" i="12"/>
  <c r="AE1748" i="12"/>
  <c r="AG1132" i="12"/>
  <c r="AE1132" i="12"/>
  <c r="AG743" i="12"/>
  <c r="AE743" i="12"/>
  <c r="AG489" i="12"/>
  <c r="AE489" i="12"/>
  <c r="AE253" i="12"/>
  <c r="AG253" i="12"/>
  <c r="AG3304" i="12"/>
  <c r="AE3304" i="12"/>
  <c r="AG2532" i="12"/>
  <c r="AE2532" i="12"/>
  <c r="AG2432" i="12"/>
  <c r="AE2432" i="12"/>
  <c r="AE2252" i="12"/>
  <c r="AG2252" i="12"/>
  <c r="AG2219" i="12"/>
  <c r="AE2219" i="12"/>
  <c r="AE1757" i="12"/>
  <c r="AG1757" i="12"/>
  <c r="AE1252" i="12"/>
  <c r="AG1252" i="12"/>
  <c r="AE1131" i="12"/>
  <c r="AG1131" i="12"/>
  <c r="AE529" i="12"/>
  <c r="AG529" i="12"/>
  <c r="AG3122" i="12"/>
  <c r="AE3122" i="12"/>
  <c r="AG3075" i="12"/>
  <c r="AE3075" i="12"/>
  <c r="AG2136" i="12"/>
  <c r="AE2136" i="12"/>
  <c r="AG1990" i="12"/>
  <c r="AE1990" i="12"/>
  <c r="AE1359" i="12"/>
  <c r="AG1359" i="12"/>
  <c r="AE1179" i="12"/>
  <c r="AG1179" i="12"/>
  <c r="AG553" i="12"/>
  <c r="AE553" i="12"/>
  <c r="AE615" i="12"/>
  <c r="AG615" i="12"/>
  <c r="AE275" i="12"/>
  <c r="AG275" i="12"/>
  <c r="AC3864" i="12"/>
  <c r="AD3864" i="12" s="1"/>
  <c r="AC3383" i="12"/>
  <c r="AD3383" i="12" s="1"/>
  <c r="AC3343" i="12"/>
  <c r="AD3343" i="12" s="1"/>
  <c r="AC3049" i="12"/>
  <c r="AD3049" i="12" s="1"/>
  <c r="AC2759" i="12"/>
  <c r="AD2759" i="12" s="1"/>
  <c r="AC2422" i="12"/>
  <c r="AD2422" i="12" s="1"/>
  <c r="AC2173" i="12"/>
  <c r="AD2173" i="12" s="1"/>
  <c r="AE3582" i="12"/>
  <c r="AG3582" i="12"/>
  <c r="AE2522" i="12"/>
  <c r="AG2522" i="12"/>
  <c r="AG2339" i="12"/>
  <c r="AE2339" i="12"/>
  <c r="AE1850" i="12"/>
  <c r="AG1850" i="12"/>
  <c r="AG1555" i="12"/>
  <c r="AE1555" i="12"/>
  <c r="AE259" i="12"/>
  <c r="AG259" i="12"/>
  <c r="AG281" i="12"/>
  <c r="AE281" i="12"/>
  <c r="AG239" i="12"/>
  <c r="AE239" i="12"/>
  <c r="AE3151" i="12"/>
  <c r="AG3151" i="12"/>
  <c r="AE1040" i="12"/>
  <c r="AG1040" i="12"/>
  <c r="AG1697" i="12"/>
  <c r="AE1697" i="12"/>
  <c r="AC3774" i="12"/>
  <c r="AD3774" i="12" s="1"/>
  <c r="AC3139" i="12"/>
  <c r="AD3139" i="12" s="1"/>
  <c r="AE3328" i="12"/>
  <c r="AG3328" i="12"/>
  <c r="AG2914" i="12"/>
  <c r="AE2914" i="12"/>
  <c r="AG1963" i="12"/>
  <c r="AE1963" i="12"/>
  <c r="AG1826" i="12"/>
  <c r="AE1826" i="12"/>
  <c r="AE675" i="12"/>
  <c r="AG675" i="12"/>
  <c r="AG902" i="12"/>
  <c r="AE902" i="12"/>
  <c r="AC3898" i="12"/>
  <c r="AD3898" i="12" s="1"/>
  <c r="AC3688" i="12"/>
  <c r="AD3688" i="12" s="1"/>
  <c r="AC3488" i="12"/>
  <c r="AD3488" i="12" s="1"/>
  <c r="AC3403" i="12"/>
  <c r="AD3403" i="12" s="1"/>
  <c r="AC3089" i="12"/>
  <c r="AD3089" i="12" s="1"/>
  <c r="AC3741" i="12"/>
  <c r="AD3741" i="12" s="1"/>
  <c r="AC3465" i="12"/>
  <c r="AD3465" i="12" s="1"/>
  <c r="AC3321" i="12"/>
  <c r="AD3321" i="12" s="1"/>
  <c r="AC2975" i="12"/>
  <c r="AD2975" i="12" s="1"/>
  <c r="AC3906" i="12"/>
  <c r="AD3906" i="12" s="1"/>
  <c r="AC3563" i="12"/>
  <c r="AD3563" i="12" s="1"/>
  <c r="AC3442" i="12"/>
  <c r="AD3442" i="12" s="1"/>
  <c r="AC3695" i="12"/>
  <c r="AD3695" i="12" s="1"/>
  <c r="AC3551" i="12"/>
  <c r="AD3551" i="12" s="1"/>
  <c r="AC3237" i="12"/>
  <c r="AD3237" i="12" s="1"/>
  <c r="AC3700" i="12"/>
  <c r="AD3700" i="12" s="1"/>
  <c r="AC3515" i="12"/>
  <c r="AD3515" i="12" s="1"/>
  <c r="AC3735" i="12"/>
  <c r="AD3735" i="12" s="1"/>
  <c r="AC3549" i="12"/>
  <c r="AD3549" i="12" s="1"/>
  <c r="AC3319" i="12"/>
  <c r="AD3319" i="12" s="1"/>
  <c r="AC2931" i="12"/>
  <c r="AD2931" i="12" s="1"/>
  <c r="AC2789" i="12"/>
  <c r="AD2789" i="12" s="1"/>
  <c r="AC2475" i="12"/>
  <c r="AD2475" i="12" s="1"/>
  <c r="AC2394" i="12"/>
  <c r="AD2394" i="12" s="1"/>
  <c r="AC3710" i="12"/>
  <c r="AD3710" i="12" s="1"/>
  <c r="AC3539" i="12"/>
  <c r="AD3539" i="12" s="1"/>
  <c r="AC3330" i="12"/>
  <c r="AD3330" i="12" s="1"/>
  <c r="AC3622" i="12"/>
  <c r="AD3622" i="12" s="1"/>
  <c r="AC3460" i="12"/>
  <c r="AD3460" i="12" s="1"/>
  <c r="AC3886" i="12"/>
  <c r="AD3886" i="12" s="1"/>
  <c r="AC3848" i="12"/>
  <c r="AD3848" i="12" s="1"/>
  <c r="AC3468" i="12"/>
  <c r="AD3468" i="12" s="1"/>
  <c r="AC3206" i="12"/>
  <c r="AD3206" i="12" s="1"/>
  <c r="AC3157" i="12"/>
  <c r="AD3157" i="12" s="1"/>
  <c r="AC2652" i="12"/>
  <c r="AD2652" i="12" s="1"/>
  <c r="AC2623" i="12"/>
  <c r="AD2623" i="12" s="1"/>
  <c r="AC2217" i="12"/>
  <c r="AD2217" i="12" s="1"/>
  <c r="AG204" i="12"/>
  <c r="AE204" i="12"/>
  <c r="AE359" i="12"/>
  <c r="AG359" i="12"/>
  <c r="AE198" i="12"/>
  <c r="AG198" i="12"/>
  <c r="AG528" i="12"/>
  <c r="AE528" i="12"/>
  <c r="AG467" i="12"/>
  <c r="AE467" i="12"/>
  <c r="AE967" i="12"/>
  <c r="AG967" i="12"/>
  <c r="AG3017" i="12"/>
  <c r="AE3017" i="12"/>
  <c r="AG1699" i="12"/>
  <c r="AE1699" i="12"/>
  <c r="AE3628" i="12"/>
  <c r="AG3628" i="12"/>
  <c r="AC3822" i="12"/>
  <c r="AD3822" i="12" s="1"/>
  <c r="AC3428" i="12"/>
  <c r="AD3428" i="12" s="1"/>
  <c r="AC3258" i="12"/>
  <c r="AD3258" i="12" s="1"/>
  <c r="AC3027" i="12"/>
  <c r="AD3027" i="12" s="1"/>
  <c r="AE3668" i="12"/>
  <c r="AG3668" i="12"/>
  <c r="AE3256" i="12"/>
  <c r="AG3256" i="12"/>
  <c r="AG2732" i="12"/>
  <c r="AE2732" i="12"/>
  <c r="AE2153" i="12"/>
  <c r="AG2153" i="12"/>
  <c r="AE2005" i="12"/>
  <c r="AG2005" i="12"/>
  <c r="AE1693" i="12"/>
  <c r="AG1693" i="12"/>
  <c r="AE1341" i="12"/>
  <c r="AG1341" i="12"/>
  <c r="AG670" i="12"/>
  <c r="AE670" i="12"/>
  <c r="AC3756" i="12"/>
  <c r="AD3756" i="12" s="1"/>
  <c r="AC3509" i="12"/>
  <c r="AD3509" i="12" s="1"/>
  <c r="AC3226" i="12"/>
  <c r="AD3226" i="12" s="1"/>
  <c r="AC3003" i="12"/>
  <c r="AD3003" i="12" s="1"/>
  <c r="AC3894" i="12"/>
  <c r="AD3894" i="12" s="1"/>
  <c r="AC3598" i="12"/>
  <c r="AD3598" i="12" s="1"/>
  <c r="AC3326" i="12"/>
  <c r="AD3326" i="12" s="1"/>
  <c r="AE3198" i="12"/>
  <c r="AG3198" i="12"/>
  <c r="AE2751" i="12"/>
  <c r="AG2751" i="12"/>
  <c r="AE1567" i="12"/>
  <c r="AG1567" i="12"/>
  <c r="AE1304" i="12"/>
  <c r="AG1304" i="12"/>
  <c r="AG631" i="12"/>
  <c r="AE631" i="12"/>
  <c r="AE653" i="12"/>
  <c r="AG653" i="12"/>
  <c r="AG452" i="12"/>
  <c r="AE452" i="12"/>
  <c r="AG483" i="12"/>
  <c r="AE483" i="12"/>
  <c r="AC3831" i="12"/>
  <c r="AD3831" i="12" s="1"/>
  <c r="AC3605" i="12"/>
  <c r="AD3605" i="12" s="1"/>
  <c r="AC3277" i="12"/>
  <c r="AD3277" i="12" s="1"/>
  <c r="AC3909" i="12"/>
  <c r="AD3909" i="12" s="1"/>
  <c r="AC3773" i="12"/>
  <c r="AD3773" i="12" s="1"/>
  <c r="AC3528" i="12"/>
  <c r="AD3528" i="12" s="1"/>
  <c r="AC3925" i="12"/>
  <c r="AD3925" i="12" s="1"/>
  <c r="AC3519" i="12"/>
  <c r="AD3519" i="12" s="1"/>
  <c r="AC3190" i="12"/>
  <c r="AD3190" i="12" s="1"/>
  <c r="AC3174" i="12"/>
  <c r="AD3174" i="12" s="1"/>
  <c r="AC2726" i="12"/>
  <c r="AD2726" i="12" s="1"/>
  <c r="AC2474" i="12"/>
  <c r="AD2474" i="12" s="1"/>
  <c r="AC2358" i="12"/>
  <c r="AD2358" i="12" s="1"/>
  <c r="AC3663" i="12"/>
  <c r="AD3663" i="12" s="1"/>
  <c r="AC3583" i="12"/>
  <c r="AD3583" i="12" s="1"/>
  <c r="AC3235" i="12"/>
  <c r="AD3235" i="12" s="1"/>
  <c r="AE3664" i="12"/>
  <c r="AG3664" i="12"/>
  <c r="AG2825" i="12"/>
  <c r="AE2825" i="12"/>
  <c r="AE2743" i="12"/>
  <c r="AG2743" i="12"/>
  <c r="AG2596" i="12"/>
  <c r="AE2596" i="12"/>
  <c r="AG2084" i="12"/>
  <c r="AE2084" i="12"/>
  <c r="AE1861" i="12"/>
  <c r="AG1861" i="12"/>
  <c r="AE1662" i="12"/>
  <c r="AG1662" i="12"/>
  <c r="AE1434" i="12"/>
  <c r="AG1434" i="12"/>
  <c r="AE1159" i="12"/>
  <c r="AG1159" i="12"/>
  <c r="AG829" i="12"/>
  <c r="AE829" i="12"/>
  <c r="AC3825" i="12"/>
  <c r="AD3825" i="12" s="1"/>
  <c r="AC3455" i="12"/>
  <c r="AD3455" i="12" s="1"/>
  <c r="AE3399" i="12"/>
  <c r="AG3399" i="12"/>
  <c r="AE2465" i="12"/>
  <c r="AG2465" i="12"/>
  <c r="AE1791" i="12"/>
  <c r="AG1791" i="12"/>
  <c r="AE1174" i="12"/>
  <c r="AG1174" i="12"/>
  <c r="AG960" i="12"/>
  <c r="AE960" i="12"/>
  <c r="AG665" i="12"/>
  <c r="AE665" i="12"/>
  <c r="AE351" i="12"/>
  <c r="AG351" i="12"/>
  <c r="AE2707" i="12"/>
  <c r="AG2707" i="12"/>
  <c r="AG2567" i="12"/>
  <c r="AE2567" i="12"/>
  <c r="AE2328" i="12"/>
  <c r="AG2328" i="12"/>
  <c r="AG1716" i="12"/>
  <c r="AE1716" i="12"/>
  <c r="AE1544" i="12"/>
  <c r="AG1544" i="12"/>
  <c r="AG1357" i="12"/>
  <c r="AE1357" i="12"/>
  <c r="AE1050" i="12"/>
  <c r="AG1050" i="12"/>
  <c r="AG287" i="12"/>
  <c r="AE287" i="12"/>
  <c r="AC3752" i="12"/>
  <c r="AD3752" i="12" s="1"/>
  <c r="AE187" i="12"/>
  <c r="AG187" i="12"/>
  <c r="AE3110" i="12"/>
  <c r="AG3110" i="12"/>
  <c r="AE3056" i="12"/>
  <c r="AG3056" i="12"/>
  <c r="AE2424" i="12"/>
  <c r="AG2424" i="12"/>
  <c r="AE2264" i="12"/>
  <c r="AG2264" i="12"/>
  <c r="AE1862" i="12"/>
  <c r="AG1862" i="12"/>
  <c r="AE1453" i="12"/>
  <c r="AG1453" i="12"/>
  <c r="AE1317" i="12"/>
  <c r="AG1317" i="12"/>
  <c r="AE953" i="12"/>
  <c r="AG953" i="12"/>
  <c r="AG909" i="12"/>
  <c r="AE909" i="12"/>
  <c r="AE3830" i="12"/>
  <c r="AG3830" i="12"/>
  <c r="AE2106" i="12"/>
  <c r="AG2106" i="12"/>
  <c r="AE1968" i="12"/>
  <c r="AG1968" i="12"/>
  <c r="AG1822" i="12"/>
  <c r="AE1822" i="12"/>
  <c r="AE1392" i="12"/>
  <c r="AG1392" i="12"/>
  <c r="AG691" i="12"/>
  <c r="AE691" i="12"/>
  <c r="AE3456" i="12"/>
  <c r="AG3456" i="12"/>
  <c r="AG3357" i="12"/>
  <c r="AE3357" i="12"/>
  <c r="AE3118" i="12"/>
  <c r="AG3118" i="12"/>
  <c r="AE2882" i="12"/>
  <c r="AG2882" i="12"/>
  <c r="AG2450" i="12"/>
  <c r="AE2450" i="12"/>
  <c r="AE2162" i="12"/>
  <c r="AG2162" i="12"/>
  <c r="AE1832" i="12"/>
  <c r="AG1832" i="12"/>
  <c r="AE1506" i="12"/>
  <c r="AG1506" i="12"/>
  <c r="AE1026" i="12"/>
  <c r="AG1026" i="12"/>
  <c r="AE914" i="12"/>
  <c r="AG914" i="12"/>
  <c r="AE599" i="12"/>
  <c r="AG599" i="12"/>
  <c r="AC3679" i="12"/>
  <c r="AD3679" i="12" s="1"/>
  <c r="AC3408" i="12"/>
  <c r="AD3408" i="12" s="1"/>
  <c r="AC3234" i="12"/>
  <c r="AD3234" i="12" s="1"/>
  <c r="AC2913" i="12"/>
  <c r="AD2913" i="12" s="1"/>
  <c r="AC2687" i="12"/>
  <c r="AD2687" i="12" s="1"/>
  <c r="AC2462" i="12"/>
  <c r="AD2462" i="12" s="1"/>
  <c r="AC2262" i="12"/>
  <c r="AD2262" i="12" s="1"/>
  <c r="AG3609" i="12"/>
  <c r="AE3609" i="12"/>
  <c r="AG3028" i="12"/>
  <c r="AE3028" i="12"/>
  <c r="AE2640" i="12"/>
  <c r="AG2640" i="12"/>
  <c r="AG2345" i="12"/>
  <c r="AE2345" i="12"/>
  <c r="AG2096" i="12"/>
  <c r="AE2096" i="12"/>
  <c r="AE2104" i="12"/>
  <c r="AG2104" i="12"/>
  <c r="AE1518" i="12"/>
  <c r="AG1518" i="12"/>
  <c r="AE1685" i="12"/>
  <c r="AG1685" i="12"/>
  <c r="AE828" i="12"/>
  <c r="AG828" i="12"/>
  <c r="AG611" i="12"/>
  <c r="AE611" i="12"/>
  <c r="AE2733" i="12"/>
  <c r="AG2733" i="12"/>
  <c r="AG2806" i="12"/>
  <c r="AE2806" i="12"/>
  <c r="AC3643" i="12"/>
  <c r="AD3643" i="12" s="1"/>
  <c r="AE3262" i="12"/>
  <c r="AG3262" i="12"/>
  <c r="AC3559" i="12"/>
  <c r="AD3559" i="12" s="1"/>
  <c r="AG3090" i="12"/>
  <c r="AE3090" i="12"/>
  <c r="AG2114" i="12"/>
  <c r="AE2114" i="12"/>
  <c r="AE297" i="12"/>
  <c r="AG297" i="12"/>
  <c r="AC3793" i="12"/>
  <c r="AD3793" i="12" s="1"/>
  <c r="AC3301" i="12"/>
  <c r="AD3301" i="12" s="1"/>
  <c r="AE3507" i="12"/>
  <c r="AG3507" i="12"/>
  <c r="AE2890" i="12"/>
  <c r="AG2890" i="12"/>
  <c r="AG2900" i="12"/>
  <c r="AE2900" i="12"/>
  <c r="AE1529" i="12"/>
  <c r="AG1529" i="12"/>
  <c r="AC3821" i="12"/>
  <c r="AD3821" i="12" s="1"/>
  <c r="AC3186" i="12"/>
  <c r="AD3186" i="12" s="1"/>
  <c r="AG3231" i="12"/>
  <c r="AE3231" i="12"/>
  <c r="AG3154" i="12"/>
  <c r="AE3154" i="12"/>
  <c r="AG2670" i="12"/>
  <c r="AE2670" i="12"/>
  <c r="AG2529" i="12"/>
  <c r="AE2529" i="12"/>
  <c r="AE2396" i="12"/>
  <c r="AG2396" i="12"/>
  <c r="AE2371" i="12"/>
  <c r="AG2371" i="12"/>
  <c r="AE1816" i="12"/>
  <c r="AG1816" i="12"/>
  <c r="AG1659" i="12"/>
  <c r="AE1659" i="12"/>
  <c r="AE1264" i="12"/>
  <c r="AG1264" i="12"/>
  <c r="AG1163" i="12"/>
  <c r="AE1163" i="12"/>
  <c r="AG1349" i="12"/>
  <c r="AE1349" i="12"/>
  <c r="AE874" i="12"/>
  <c r="AG874" i="12"/>
  <c r="AG827" i="12"/>
  <c r="AE827" i="12"/>
  <c r="AE497" i="12"/>
  <c r="AG497" i="12"/>
  <c r="AG495" i="12"/>
  <c r="AE495" i="12"/>
  <c r="AC3934" i="12"/>
  <c r="AD3934" i="12" s="1"/>
  <c r="AC3694" i="12"/>
  <c r="AD3694" i="12" s="1"/>
  <c r="AC3497" i="12"/>
  <c r="AD3497" i="12" s="1"/>
  <c r="AC3215" i="12"/>
  <c r="AD3215" i="12" s="1"/>
  <c r="AE3298" i="12"/>
  <c r="AG3298" i="12"/>
  <c r="AE2933" i="12"/>
  <c r="AG2933" i="12"/>
  <c r="AG2830" i="12"/>
  <c r="AE2830" i="12"/>
  <c r="AG2711" i="12"/>
  <c r="AE2711" i="12"/>
  <c r="AG1831" i="12"/>
  <c r="AE1831" i="12"/>
  <c r="AE1519" i="12"/>
  <c r="AG1519" i="12"/>
  <c r="AG733" i="12"/>
  <c r="AE733" i="12"/>
  <c r="AE703" i="12"/>
  <c r="AG703" i="12"/>
  <c r="AG3367" i="12"/>
  <c r="AE3367" i="12"/>
  <c r="AE2832" i="12"/>
  <c r="AG2832" i="12"/>
  <c r="AE1812" i="12"/>
  <c r="AG1812" i="12"/>
  <c r="AG1898" i="12"/>
  <c r="AE1898" i="12"/>
  <c r="AE863" i="12"/>
  <c r="AG863" i="12"/>
  <c r="AG625" i="12"/>
  <c r="AE625" i="12"/>
  <c r="AC3897" i="12"/>
  <c r="AD3897" i="12" s="1"/>
  <c r="AC3714" i="12"/>
  <c r="AD3714" i="12" s="1"/>
  <c r="AC3529" i="12"/>
  <c r="AD3529" i="12" s="1"/>
  <c r="AE3891" i="12"/>
  <c r="AG3891" i="12"/>
  <c r="AE3431" i="12"/>
  <c r="AG3431" i="12"/>
  <c r="AE3094" i="12"/>
  <c r="AG3094" i="12"/>
  <c r="AG2700" i="12"/>
  <c r="AE2700" i="12"/>
  <c r="AG2742" i="12"/>
  <c r="AE2742" i="12"/>
  <c r="AG2176" i="12"/>
  <c r="AE2176" i="12"/>
  <c r="AE1885" i="12"/>
  <c r="AG1885" i="12"/>
  <c r="AE1445" i="12"/>
  <c r="AG1445" i="12"/>
  <c r="AE1415" i="12"/>
  <c r="AG1415" i="12"/>
  <c r="AG271" i="12"/>
  <c r="AE271" i="12"/>
  <c r="AC3818" i="12"/>
  <c r="AD3818" i="12" s="1"/>
  <c r="AC3510" i="12"/>
  <c r="AD3510" i="12" s="1"/>
  <c r="AC3333" i="12"/>
  <c r="AD3333" i="12" s="1"/>
  <c r="AC3148" i="12"/>
  <c r="AD3148" i="12" s="1"/>
  <c r="AC2745" i="12"/>
  <c r="AD2745" i="12" s="1"/>
  <c r="AC2367" i="12"/>
  <c r="AD2367" i="12" s="1"/>
  <c r="AC2186" i="12"/>
  <c r="AD2186" i="12" s="1"/>
  <c r="AE3047" i="12"/>
  <c r="AG3047" i="12"/>
  <c r="AG2419" i="12"/>
  <c r="AE2419" i="12"/>
  <c r="AE1855" i="12"/>
  <c r="AG1855" i="12"/>
  <c r="AG1374" i="12"/>
  <c r="AE1374" i="12"/>
  <c r="AE1476" i="12"/>
  <c r="AG1476" i="12"/>
  <c r="AG1312" i="12"/>
  <c r="AE1312" i="12"/>
  <c r="AG1127" i="12"/>
  <c r="AE1127" i="12"/>
  <c r="AE558" i="12"/>
  <c r="AG558" i="12"/>
  <c r="AG387" i="12"/>
  <c r="AE387" i="12"/>
  <c r="AC3691" i="12"/>
  <c r="AD3691" i="12" s="1"/>
  <c r="AC3436" i="12"/>
  <c r="AD3436" i="12" s="1"/>
  <c r="AC3268" i="12"/>
  <c r="AD3268" i="12" s="1"/>
  <c r="AE450" i="12"/>
  <c r="AG450" i="12"/>
  <c r="AG3915" i="12"/>
  <c r="AE3915" i="12"/>
  <c r="AG3446" i="12"/>
  <c r="AE3446" i="12"/>
  <c r="AE3209" i="12"/>
  <c r="AG3209" i="12"/>
  <c r="AG2595" i="12"/>
  <c r="AE2595" i="12"/>
  <c r="AG2038" i="12"/>
  <c r="AE2038" i="12"/>
  <c r="AG1379" i="12"/>
  <c r="AE1379" i="12"/>
  <c r="AG1313" i="12"/>
  <c r="AE1313" i="12"/>
  <c r="AE1034" i="12"/>
  <c r="AG1034" i="12"/>
  <c r="AE1155" i="12"/>
  <c r="AG1155" i="12"/>
  <c r="AG1016" i="12"/>
  <c r="AE1016" i="12"/>
  <c r="AE568" i="12"/>
  <c r="AG568" i="12"/>
  <c r="AC3787" i="12"/>
  <c r="AD3787" i="12" s="1"/>
  <c r="AC3550" i="12"/>
  <c r="AD3550" i="12" s="1"/>
  <c r="AG3654" i="12"/>
  <c r="AE3654" i="12"/>
  <c r="AG3169" i="12"/>
  <c r="AE3169" i="12"/>
  <c r="AE2940" i="12"/>
  <c r="AG2940" i="12"/>
  <c r="AG2748" i="12"/>
  <c r="AE2748" i="12"/>
  <c r="AE2513" i="12"/>
  <c r="AG2513" i="12"/>
  <c r="AE2351" i="12"/>
  <c r="AG2351" i="12"/>
  <c r="AE2228" i="12"/>
  <c r="AG2228" i="12"/>
  <c r="AE2159" i="12"/>
  <c r="AG2159" i="12"/>
  <c r="AE1901" i="12"/>
  <c r="AG1901" i="12"/>
  <c r="AG1677" i="12"/>
  <c r="AE1677" i="12"/>
  <c r="AE1589" i="12"/>
  <c r="AG1589" i="12"/>
  <c r="AG1328" i="12"/>
  <c r="AE1328" i="12"/>
  <c r="AG1072" i="12"/>
  <c r="AE1072" i="12"/>
  <c r="AG985" i="12"/>
  <c r="AE985" i="12"/>
  <c r="AG661" i="12"/>
  <c r="AE661" i="12"/>
  <c r="AG765" i="12"/>
  <c r="AE765" i="12"/>
  <c r="AG316" i="12"/>
  <c r="AE316" i="12"/>
  <c r="AG2990" i="12"/>
  <c r="AE2990" i="12"/>
  <c r="AE2580" i="12"/>
  <c r="AG2580" i="12"/>
  <c r="AE2082" i="12"/>
  <c r="AG2082" i="12"/>
  <c r="AE1975" i="12"/>
  <c r="AG1975" i="12"/>
  <c r="AE1839" i="12"/>
  <c r="AG1839" i="12"/>
  <c r="AG1546" i="12"/>
  <c r="AE1546" i="12"/>
  <c r="AG1606" i="12"/>
  <c r="AE1606" i="12"/>
  <c r="AE1296" i="12"/>
  <c r="AG1296" i="12"/>
  <c r="AG1220" i="12"/>
  <c r="AE1220" i="12"/>
  <c r="AG1212" i="12"/>
  <c r="AE1212" i="12"/>
  <c r="AG885" i="12"/>
  <c r="AE885" i="12"/>
  <c r="AG974" i="12"/>
  <c r="AE974" i="12"/>
  <c r="AG972" i="12"/>
  <c r="AE972" i="12"/>
  <c r="AG396" i="12"/>
  <c r="AE396" i="12"/>
  <c r="AG2315" i="12"/>
  <c r="AE2315" i="12"/>
  <c r="AG2130" i="12"/>
  <c r="AE2130" i="12"/>
  <c r="AE1491" i="12"/>
  <c r="AG1491" i="12"/>
  <c r="AG1504" i="12"/>
  <c r="AE1504" i="12"/>
  <c r="AG1331" i="12"/>
  <c r="AE1331" i="12"/>
  <c r="AE1591" i="12"/>
  <c r="AG1591" i="12"/>
  <c r="AG1223" i="12"/>
  <c r="AE1223" i="12"/>
  <c r="AE1051" i="12"/>
  <c r="AG1051" i="12"/>
  <c r="AE462" i="12"/>
  <c r="AG462" i="12"/>
  <c r="AE3195" i="12"/>
  <c r="AG3195" i="12"/>
  <c r="AE2848" i="12"/>
  <c r="AG2848" i="12"/>
  <c r="AG2599" i="12"/>
  <c r="AE2599" i="12"/>
  <c r="AG2260" i="12"/>
  <c r="AE2260" i="12"/>
  <c r="AG1759" i="12"/>
  <c r="AE1759" i="12"/>
  <c r="AG1490" i="12"/>
  <c r="AE1490" i="12"/>
  <c r="AG1487" i="12"/>
  <c r="AE1487" i="12"/>
  <c r="AG851" i="12"/>
  <c r="AE851" i="12"/>
  <c r="AC3820" i="12"/>
  <c r="AD3820" i="12" s="1"/>
  <c r="AG3770" i="12"/>
  <c r="AE3770" i="12"/>
  <c r="AG3150" i="12"/>
  <c r="AE3150" i="12"/>
  <c r="AE2906" i="12"/>
  <c r="AG2906" i="12"/>
  <c r="AE2486" i="12"/>
  <c r="AG2486" i="12"/>
  <c r="AG2279" i="12"/>
  <c r="AE2279" i="12"/>
  <c r="AE1795" i="12"/>
  <c r="AG1795" i="12"/>
  <c r="AE1938" i="12"/>
  <c r="AG1938" i="12"/>
  <c r="AG1702" i="12"/>
  <c r="AE1702" i="12"/>
  <c r="AE1515" i="12"/>
  <c r="AG1515" i="12"/>
  <c r="AE1345" i="12"/>
  <c r="AG1345" i="12"/>
  <c r="AG1062" i="12"/>
  <c r="AE1062" i="12"/>
  <c r="AG877" i="12"/>
  <c r="AE877" i="12"/>
  <c r="AE465" i="12"/>
  <c r="AG465" i="12"/>
  <c r="AG3419" i="12"/>
  <c r="AE3419" i="12"/>
  <c r="AG2957" i="12"/>
  <c r="AE2957" i="12"/>
  <c r="AG2978" i="12"/>
  <c r="AE2978" i="12"/>
  <c r="AE2654" i="12"/>
  <c r="AG2654" i="12"/>
  <c r="AE2376" i="12"/>
  <c r="AG2376" i="12"/>
  <c r="AG2002" i="12"/>
  <c r="AE2002" i="12"/>
  <c r="AE1989" i="12"/>
  <c r="AG1989" i="12"/>
  <c r="AG1879" i="12"/>
  <c r="AE1879" i="12"/>
  <c r="AE1290" i="12"/>
  <c r="AG1290" i="12"/>
  <c r="AE949" i="12"/>
  <c r="AG949" i="12"/>
  <c r="AE552" i="12"/>
  <c r="AG552" i="12"/>
  <c r="AG512" i="12"/>
  <c r="AE512" i="12"/>
  <c r="AG323" i="12"/>
  <c r="AE323" i="12"/>
  <c r="AE153" i="12"/>
  <c r="AG153" i="12"/>
  <c r="AE3703" i="12"/>
  <c r="AG3703" i="12"/>
  <c r="AG3377" i="12"/>
  <c r="AE3377" i="12"/>
  <c r="AE3128" i="12"/>
  <c r="AG3128" i="12"/>
  <c r="AE3021" i="12"/>
  <c r="AG3021" i="12"/>
  <c r="AG2664" i="12"/>
  <c r="AE2664" i="12"/>
  <c r="AG2554" i="12"/>
  <c r="AE2554" i="12"/>
  <c r="AE2359" i="12"/>
  <c r="AG2359" i="12"/>
  <c r="AG2049" i="12"/>
  <c r="AE2049" i="12"/>
  <c r="AE1884" i="12"/>
  <c r="AG1884" i="12"/>
  <c r="AE1537" i="12"/>
  <c r="AG1537" i="12"/>
  <c r="AG1255" i="12"/>
  <c r="AE1255" i="12"/>
  <c r="AG1041" i="12"/>
  <c r="AE1041" i="12"/>
  <c r="AG662" i="12"/>
  <c r="AE662" i="12"/>
  <c r="AG752" i="12"/>
  <c r="AE752" i="12"/>
  <c r="AE336" i="12"/>
  <c r="AG336" i="12"/>
  <c r="AC3749" i="12"/>
  <c r="AD3749" i="12" s="1"/>
  <c r="AC3634" i="12"/>
  <c r="AD3634" i="12" s="1"/>
  <c r="AC3202" i="12"/>
  <c r="AD3202" i="12" s="1"/>
  <c r="AC3057" i="12"/>
  <c r="AD3057" i="12" s="1"/>
  <c r="AC2686" i="12"/>
  <c r="AD2686" i="12" s="1"/>
  <c r="AC2390" i="12"/>
  <c r="AD2390" i="12" s="1"/>
  <c r="AC2226" i="12"/>
  <c r="AD2226" i="12" s="1"/>
  <c r="AG3704" i="12"/>
  <c r="AE3704" i="12"/>
  <c r="AG3558" i="12"/>
  <c r="AE3558" i="12"/>
  <c r="AG3196" i="12"/>
  <c r="AE3196" i="12"/>
  <c r="AG2958" i="12"/>
  <c r="AE2958" i="12"/>
  <c r="AE2415" i="12"/>
  <c r="AG2415" i="12"/>
  <c r="AE2249" i="12"/>
  <c r="AG2249" i="12"/>
  <c r="AG1918" i="12"/>
  <c r="AE1918" i="12"/>
  <c r="AE1952" i="12"/>
  <c r="AG1952" i="12"/>
  <c r="AG1645" i="12"/>
  <c r="AE1645" i="12"/>
  <c r="AG1492" i="12"/>
  <c r="AE1492" i="12"/>
  <c r="AE1130" i="12"/>
  <c r="AG1130" i="12"/>
  <c r="AG1267" i="12"/>
  <c r="AE1267" i="12"/>
  <c r="AG798" i="12"/>
  <c r="AE798" i="12"/>
  <c r="AE372" i="12"/>
  <c r="AG372" i="12"/>
  <c r="AG284" i="12"/>
  <c r="AE284" i="12"/>
  <c r="AE181" i="12"/>
  <c r="AG181" i="12"/>
  <c r="AG385" i="12"/>
  <c r="AE385" i="12"/>
  <c r="AG380" i="12"/>
  <c r="AE380" i="12"/>
  <c r="AG197" i="12"/>
  <c r="AE197" i="12"/>
  <c r="AE471" i="12"/>
  <c r="AG471" i="12"/>
  <c r="AE1974" i="12"/>
  <c r="AG1974" i="12"/>
  <c r="AG809" i="12"/>
  <c r="AE809" i="12"/>
  <c r="AE999" i="12"/>
  <c r="AG999" i="12"/>
  <c r="AC3031" i="12"/>
  <c r="AD3031" i="12" s="1"/>
  <c r="AE2667" i="12"/>
  <c r="AG2667" i="12"/>
  <c r="AE1682" i="12"/>
  <c r="AG1682" i="12"/>
  <c r="AC3445" i="12"/>
  <c r="AD3445" i="12" s="1"/>
  <c r="AC2976" i="12"/>
  <c r="AD2976" i="12" s="1"/>
  <c r="AE2712" i="12"/>
  <c r="AG2712" i="12"/>
  <c r="AC3631" i="12"/>
  <c r="AD3631" i="12" s="1"/>
  <c r="AC3914" i="12"/>
  <c r="AD3914" i="12" s="1"/>
  <c r="AC3645" i="12"/>
  <c r="AD3645" i="12" s="1"/>
  <c r="AC3348" i="12"/>
  <c r="AD3348" i="12" s="1"/>
  <c r="AC2986" i="12"/>
  <c r="AD2986" i="12" s="1"/>
  <c r="AC3653" i="12"/>
  <c r="AD3653" i="12" s="1"/>
  <c r="AC3554" i="12"/>
  <c r="AD3554" i="12" s="1"/>
  <c r="AC3422" i="12"/>
  <c r="AD3422" i="12" s="1"/>
  <c r="AC2911" i="12"/>
  <c r="AD2911" i="12" s="1"/>
  <c r="AC3649" i="12"/>
  <c r="AD3649" i="12" s="1"/>
  <c r="AC3412" i="12"/>
  <c r="AD3412" i="12" s="1"/>
  <c r="AC3187" i="12"/>
  <c r="AD3187" i="12" s="1"/>
  <c r="AC3908" i="12"/>
  <c r="AD3908" i="12" s="1"/>
  <c r="AC3797" i="12"/>
  <c r="AD3797" i="12" s="1"/>
  <c r="AC3475" i="12"/>
  <c r="AD3475" i="12" s="1"/>
  <c r="AC3901" i="12"/>
  <c r="AD3901" i="12" s="1"/>
  <c r="AC3585" i="12"/>
  <c r="AD3585" i="12" s="1"/>
  <c r="AC3414" i="12"/>
  <c r="AD3414" i="12" s="1"/>
  <c r="AC3867" i="12"/>
  <c r="AD3867" i="12" s="1"/>
  <c r="AC3435" i="12"/>
  <c r="AD3435" i="12" s="1"/>
  <c r="AC3229" i="12"/>
  <c r="AD3229" i="12" s="1"/>
  <c r="AC2924" i="12"/>
  <c r="AD2924" i="12" s="1"/>
  <c r="AC2851" i="12"/>
  <c r="AD2851" i="12" s="1"/>
  <c r="AC2407" i="12"/>
  <c r="AD2407" i="12" s="1"/>
  <c r="AC2288" i="12"/>
  <c r="AD2288" i="12" s="1"/>
  <c r="AC3814" i="12"/>
  <c r="AD3814" i="12" s="1"/>
  <c r="AC3644" i="12"/>
  <c r="AD3644" i="12" s="1"/>
  <c r="AC3244" i="12"/>
  <c r="AD3244" i="12" s="1"/>
  <c r="AC3753" i="12"/>
  <c r="AD3753" i="12" s="1"/>
  <c r="AC3449" i="12"/>
  <c r="AD3449" i="12" s="1"/>
  <c r="AC3667" i="12"/>
  <c r="AD3667" i="12" s="1"/>
  <c r="AC3842" i="12"/>
  <c r="AD3842" i="12" s="1"/>
  <c r="AC3472" i="12"/>
  <c r="AD3472" i="12" s="1"/>
  <c r="AC3320" i="12"/>
  <c r="AD3320" i="12" s="1"/>
  <c r="AC3066" i="12"/>
  <c r="AD3066" i="12" s="1"/>
  <c r="AC2723" i="12"/>
  <c r="AD2723" i="12" s="1"/>
  <c r="AC2395" i="12"/>
  <c r="AD2395" i="12" s="1"/>
  <c r="AC2233" i="12"/>
  <c r="AD2233" i="12" s="1"/>
  <c r="AC3674" i="12"/>
  <c r="AD3674" i="12" s="1"/>
  <c r="AG2085" i="12"/>
  <c r="AE2085" i="12"/>
  <c r="AE864" i="12"/>
  <c r="AG864" i="12"/>
  <c r="AC3178" i="12"/>
  <c r="AD3178" i="12" s="1"/>
  <c r="AG1437" i="12"/>
  <c r="AE1437" i="12"/>
  <c r="AG3481" i="12"/>
  <c r="AE3481" i="12"/>
  <c r="AE1442" i="12"/>
  <c r="AG1442" i="12"/>
  <c r="AG857" i="12"/>
  <c r="AE857" i="12"/>
  <c r="AE345" i="12"/>
  <c r="AG345" i="12"/>
  <c r="AC3253" i="12"/>
  <c r="AD3253" i="12" s="1"/>
  <c r="AE1151" i="12"/>
  <c r="AG1151" i="12"/>
  <c r="AC3722" i="12"/>
  <c r="AD3722" i="12" s="1"/>
  <c r="AC3530" i="12"/>
  <c r="AD3530" i="12" s="1"/>
  <c r="AC3314" i="12"/>
  <c r="AD3314" i="12" s="1"/>
  <c r="AC2886" i="12"/>
  <c r="AD2886" i="12" s="1"/>
  <c r="AE2810" i="12"/>
  <c r="AG2810" i="12"/>
  <c r="AG2801" i="12"/>
  <c r="AE2801" i="12"/>
  <c r="AG2540" i="12"/>
  <c r="AE2540" i="12"/>
  <c r="AG2405" i="12"/>
  <c r="AE2405" i="12"/>
  <c r="AG2017" i="12"/>
  <c r="AE2017" i="12"/>
  <c r="AG1944" i="12"/>
  <c r="AE1944" i="12"/>
  <c r="AE1541" i="12"/>
  <c r="AG1541" i="12"/>
  <c r="AG1403" i="12"/>
  <c r="AE1403" i="12"/>
  <c r="AE598" i="12"/>
  <c r="AG598" i="12"/>
  <c r="AE431" i="12"/>
  <c r="AG431" i="12"/>
  <c r="AE228" i="12"/>
  <c r="AG228" i="12"/>
  <c r="AC3841" i="12"/>
  <c r="AD3841" i="12" s="1"/>
  <c r="AC3463" i="12"/>
  <c r="AD3463" i="12" s="1"/>
  <c r="AC3257" i="12"/>
  <c r="AD3257" i="12" s="1"/>
  <c r="AG412" i="12"/>
  <c r="AE412" i="12"/>
  <c r="AE3680" i="12"/>
  <c r="AG3680" i="12"/>
  <c r="AG3217" i="12"/>
  <c r="AE3217" i="12"/>
  <c r="AG2928" i="12"/>
  <c r="AE2928" i="12"/>
  <c r="AG2698" i="12"/>
  <c r="AE2698" i="12"/>
  <c r="AE2489" i="12"/>
  <c r="AG2489" i="12"/>
  <c r="AG2258" i="12"/>
  <c r="AE2258" i="12"/>
  <c r="AE2010" i="12"/>
  <c r="AG2010" i="12"/>
  <c r="AG1972" i="12"/>
  <c r="AE1972" i="12"/>
  <c r="AE1750" i="12"/>
  <c r="AG1750" i="12"/>
  <c r="AG1420" i="12"/>
  <c r="AE1420" i="12"/>
  <c r="AE1622" i="12"/>
  <c r="AG1622" i="12"/>
  <c r="AE1325" i="12"/>
  <c r="AG1325" i="12"/>
  <c r="AG816" i="12"/>
  <c r="AE816" i="12"/>
  <c r="AG604" i="12"/>
  <c r="AE604" i="12"/>
  <c r="AE314" i="12"/>
  <c r="AG314" i="12"/>
  <c r="AG508" i="12"/>
  <c r="AE508" i="12"/>
  <c r="AC3910" i="12"/>
  <c r="AD3910" i="12" s="1"/>
  <c r="AC3759" i="12"/>
  <c r="AD3759" i="12" s="1"/>
  <c r="AC3504" i="12"/>
  <c r="AD3504" i="12" s="1"/>
  <c r="AG3877" i="12"/>
  <c r="AE3877" i="12"/>
  <c r="AG3255" i="12"/>
  <c r="AE3255" i="12"/>
  <c r="AG2402" i="12"/>
  <c r="AE2402" i="12"/>
  <c r="AE1965" i="12"/>
  <c r="AG1965" i="12"/>
  <c r="AG1740" i="12"/>
  <c r="AE1740" i="12"/>
  <c r="AG1679" i="12"/>
  <c r="AE1679" i="12"/>
  <c r="AE1246" i="12"/>
  <c r="AG1246" i="12"/>
  <c r="AE884" i="12"/>
  <c r="AG884" i="12"/>
  <c r="AE657" i="12"/>
  <c r="AG657" i="12"/>
  <c r="AE472" i="12"/>
  <c r="AG472" i="12"/>
  <c r="AG347" i="12"/>
  <c r="AE347" i="12"/>
  <c r="AG441" i="12"/>
  <c r="AE441" i="12"/>
  <c r="AE3218" i="12"/>
  <c r="AG3218" i="12"/>
  <c r="AG2689" i="12"/>
  <c r="AE2689" i="12"/>
  <c r="AG1962" i="12"/>
  <c r="AE1962" i="12"/>
  <c r="AE1999" i="12"/>
  <c r="AG1999" i="12"/>
  <c r="AE1723" i="12"/>
  <c r="AG1723" i="12"/>
  <c r="AE1547" i="12"/>
  <c r="AG1547" i="12"/>
  <c r="AE1464" i="12"/>
  <c r="AG1464" i="12"/>
  <c r="AE1005" i="12"/>
  <c r="AG1005" i="12"/>
  <c r="AE516" i="12"/>
  <c r="AG516" i="12"/>
  <c r="AC3778" i="12"/>
  <c r="AD3778" i="12" s="1"/>
  <c r="AC3533" i="12"/>
  <c r="AD3533" i="12" s="1"/>
  <c r="AC3158" i="12"/>
  <c r="AD3158" i="12" s="1"/>
  <c r="AE2611" i="12"/>
  <c r="AG2611" i="12"/>
  <c r="AE2329" i="12"/>
  <c r="AG2329" i="12"/>
  <c r="AG2089" i="12"/>
  <c r="AE2089" i="12"/>
  <c r="AG1706" i="12"/>
  <c r="AE1706" i="12"/>
  <c r="AE1409" i="12"/>
  <c r="AG1409" i="12"/>
  <c r="AE753" i="12"/>
  <c r="AG753" i="12"/>
  <c r="AG170" i="12"/>
  <c r="AE170" i="12"/>
  <c r="AC3686" i="12"/>
  <c r="AD3686" i="12" s="1"/>
  <c r="AC3406" i="12"/>
  <c r="AD3406" i="12" s="1"/>
  <c r="AC3278" i="12"/>
  <c r="AD3278" i="12" s="1"/>
  <c r="AC3160" i="12"/>
  <c r="AD3160" i="12" s="1"/>
  <c r="AC2776" i="12"/>
  <c r="AD2776" i="12" s="1"/>
  <c r="AC2636" i="12"/>
  <c r="AD2636" i="12" s="1"/>
  <c r="AC2203" i="12"/>
  <c r="AD2203" i="12" s="1"/>
  <c r="AG2080" i="12"/>
  <c r="AE2080" i="12"/>
  <c r="AG1900" i="12"/>
  <c r="AE1900" i="12"/>
  <c r="AG1763" i="12"/>
  <c r="AE1763" i="12"/>
  <c r="AG1688" i="12"/>
  <c r="AE1688" i="12"/>
  <c r="AG1337" i="12"/>
  <c r="AE1337" i="12"/>
  <c r="AE1211" i="12"/>
  <c r="AG1211" i="12"/>
  <c r="AE925" i="12"/>
  <c r="AG925" i="12"/>
  <c r="AG1010" i="12"/>
  <c r="AE1010" i="12"/>
  <c r="AC3751" i="12"/>
  <c r="AD3751" i="12" s="1"/>
  <c r="AC3646" i="12"/>
  <c r="AD3646" i="12" s="1"/>
  <c r="AC3248" i="12"/>
  <c r="AD3248" i="12" s="1"/>
  <c r="AG289" i="12"/>
  <c r="AE289" i="12"/>
  <c r="AE3723" i="12"/>
  <c r="AG3723" i="12"/>
  <c r="AG3450" i="12"/>
  <c r="AE3450" i="12"/>
  <c r="AE3324" i="12"/>
  <c r="AG3324" i="12"/>
  <c r="AE3188" i="12"/>
  <c r="AG3188" i="12"/>
  <c r="AG2917" i="12"/>
  <c r="AE2917" i="12"/>
  <c r="AG2683" i="12"/>
  <c r="AE2683" i="12"/>
  <c r="AG2584" i="12"/>
  <c r="AE2584" i="12"/>
  <c r="AG2409" i="12"/>
  <c r="AE2409" i="12"/>
  <c r="AE2206" i="12"/>
  <c r="AG2206" i="12"/>
  <c r="AE2109" i="12"/>
  <c r="AG2109" i="12"/>
  <c r="AG1783" i="12"/>
  <c r="AE1783" i="12"/>
  <c r="AE1573" i="12"/>
  <c r="AG1573" i="12"/>
  <c r="AG1817" i="12"/>
  <c r="AE1817" i="12"/>
  <c r="AG1406" i="12"/>
  <c r="AE1406" i="12"/>
  <c r="AG1129" i="12"/>
  <c r="AE1129" i="12"/>
  <c r="AE1073" i="12"/>
  <c r="AG1073" i="12"/>
  <c r="AG930" i="12"/>
  <c r="AE930" i="12"/>
  <c r="AE543" i="12"/>
  <c r="AG543" i="12"/>
  <c r="AE648" i="12"/>
  <c r="AG648" i="12"/>
  <c r="AC3871" i="12"/>
  <c r="AD3871" i="12" s="1"/>
  <c r="AG3724" i="12"/>
  <c r="AE3724" i="12"/>
  <c r="AG3143" i="12"/>
  <c r="AE3143" i="12"/>
  <c r="AG2956" i="12"/>
  <c r="AE2956" i="12"/>
  <c r="AE2845" i="12"/>
  <c r="AG2845" i="12"/>
  <c r="AE2668" i="12"/>
  <c r="AG2668" i="12"/>
  <c r="AG2498" i="12"/>
  <c r="AE2498" i="12"/>
  <c r="AG2506" i="12"/>
  <c r="AE2506" i="12"/>
  <c r="AE2326" i="12"/>
  <c r="AG2326" i="12"/>
  <c r="AG2160" i="12"/>
  <c r="AE2160" i="12"/>
  <c r="AE1735" i="12"/>
  <c r="AG1735" i="12"/>
  <c r="AG1590" i="12"/>
  <c r="AE1590" i="12"/>
  <c r="AG1676" i="12"/>
  <c r="AE1676" i="12"/>
  <c r="AE1199" i="12"/>
  <c r="AG1199" i="12"/>
  <c r="AG1230" i="12"/>
  <c r="AE1230" i="12"/>
  <c r="AG1207" i="12"/>
  <c r="AE1207" i="12"/>
  <c r="AG837" i="12"/>
  <c r="AE837" i="12"/>
  <c r="AG580" i="12"/>
  <c r="AE580" i="12"/>
  <c r="AE138" i="12"/>
  <c r="AG138" i="12"/>
  <c r="AE3874" i="12"/>
  <c r="AG3874" i="12"/>
  <c r="AE3199" i="12"/>
  <c r="AG3199" i="12"/>
  <c r="AG2779" i="12"/>
  <c r="AE2779" i="12"/>
  <c r="AE2564" i="12"/>
  <c r="AG2564" i="12"/>
  <c r="AG2575" i="12"/>
  <c r="AE2575" i="12"/>
  <c r="AG2381" i="12"/>
  <c r="AE2381" i="12"/>
  <c r="AG2098" i="12"/>
  <c r="AE2098" i="12"/>
  <c r="AG2009" i="12"/>
  <c r="AE2009" i="12"/>
  <c r="AE1638" i="12"/>
  <c r="AG1638" i="12"/>
  <c r="AG1618" i="12"/>
  <c r="AE1618" i="12"/>
  <c r="AE1216" i="12"/>
  <c r="AG1216" i="12"/>
  <c r="AE1190" i="12"/>
  <c r="AG1190" i="12"/>
  <c r="AG939" i="12"/>
  <c r="AE939" i="12"/>
  <c r="AE859" i="12"/>
  <c r="AG859" i="12"/>
  <c r="AG533" i="12"/>
  <c r="AE533" i="12"/>
  <c r="AE305" i="12"/>
  <c r="AG305" i="12"/>
  <c r="AC3879" i="12"/>
  <c r="AD3879" i="12" s="1"/>
  <c r="AG3038" i="12"/>
  <c r="AE3038" i="12"/>
  <c r="AG2799" i="12"/>
  <c r="AE2799" i="12"/>
  <c r="AG2588" i="12"/>
  <c r="AE2588" i="12"/>
  <c r="AG2143" i="12"/>
  <c r="AE2143" i="12"/>
  <c r="AE1776" i="12"/>
  <c r="AG1776" i="12"/>
  <c r="AE968" i="12"/>
  <c r="AG968" i="12"/>
  <c r="AG944" i="12"/>
  <c r="AE944" i="12"/>
  <c r="AE724" i="12"/>
  <c r="AG724" i="12"/>
  <c r="AE3744" i="12"/>
  <c r="AG3744" i="12"/>
  <c r="AG3126" i="12"/>
  <c r="AE3126" i="12"/>
  <c r="AG2821" i="12"/>
  <c r="AE2821" i="12"/>
  <c r="AE2608" i="12"/>
  <c r="AG2608" i="12"/>
  <c r="AG2635" i="12"/>
  <c r="AE2635" i="12"/>
  <c r="AE2000" i="12"/>
  <c r="AG2000" i="12"/>
  <c r="AG1666" i="12"/>
  <c r="AE1666" i="12"/>
  <c r="AG1569" i="12"/>
  <c r="AE1569" i="12"/>
  <c r="AE1171" i="12"/>
  <c r="AG1171" i="12"/>
  <c r="AG971" i="12"/>
  <c r="AE971" i="12"/>
  <c r="AG895" i="12"/>
  <c r="AE895" i="12"/>
  <c r="AE869" i="12"/>
  <c r="AG869" i="12"/>
  <c r="AE542" i="12"/>
  <c r="AG542" i="12"/>
  <c r="AC3733" i="12"/>
  <c r="AD3733" i="12" s="1"/>
  <c r="AG298" i="12"/>
  <c r="AE298" i="12"/>
  <c r="AG3454" i="12"/>
  <c r="AE3454" i="12"/>
  <c r="AE3016" i="12"/>
  <c r="AG3016" i="12"/>
  <c r="AG2925" i="12"/>
  <c r="AE2925" i="12"/>
  <c r="AE2566" i="12"/>
  <c r="AG2566" i="12"/>
  <c r="AE2455" i="12"/>
  <c r="AG2455" i="12"/>
  <c r="AG2232" i="12"/>
  <c r="AE2232" i="12"/>
  <c r="AE2178" i="12"/>
  <c r="AG2178" i="12"/>
  <c r="AG2031" i="12"/>
  <c r="AE2031" i="12"/>
  <c r="AG2036" i="12"/>
  <c r="AE2036" i="12"/>
  <c r="AG1739" i="12"/>
  <c r="AE1739" i="12"/>
  <c r="AE1583" i="12"/>
  <c r="AG1583" i="12"/>
  <c r="AE1282" i="12"/>
  <c r="AG1282" i="12"/>
  <c r="AG1449" i="12"/>
  <c r="AE1449" i="12"/>
  <c r="AG1298" i="12"/>
  <c r="AE1298" i="12"/>
  <c r="AG1039" i="12"/>
  <c r="AE1039" i="12"/>
  <c r="AG865" i="12"/>
  <c r="AE865" i="12"/>
  <c r="AG586" i="12"/>
  <c r="AE586" i="12"/>
  <c r="AG636" i="12"/>
  <c r="AE636" i="12"/>
  <c r="AE3042" i="12"/>
  <c r="AG3042" i="12"/>
  <c r="AG2735" i="12"/>
  <c r="AE2735" i="12"/>
  <c r="AE2647" i="12"/>
  <c r="AG2647" i="12"/>
  <c r="AE2356" i="12"/>
  <c r="AG2356" i="12"/>
  <c r="AE1960" i="12"/>
  <c r="AG1960" i="12"/>
  <c r="AG1594" i="12"/>
  <c r="AE1594" i="12"/>
  <c r="AE1289" i="12"/>
  <c r="AG1289" i="12"/>
  <c r="AE1482" i="12"/>
  <c r="AG1482" i="12"/>
  <c r="AE1087" i="12"/>
  <c r="AG1087" i="12"/>
  <c r="AG1327" i="12"/>
  <c r="AE1327" i="12"/>
  <c r="AG799" i="12"/>
  <c r="AE799" i="12"/>
  <c r="AG757" i="12"/>
  <c r="AE757" i="12"/>
  <c r="AE3757" i="12"/>
  <c r="AG3757" i="12"/>
  <c r="AG3556" i="12"/>
  <c r="AE3556" i="12"/>
  <c r="AE2984" i="12"/>
  <c r="AG2984" i="12"/>
  <c r="AG2719" i="12"/>
  <c r="AE2719" i="12"/>
  <c r="AE2438" i="12"/>
  <c r="AG2438" i="12"/>
  <c r="AE2272" i="12"/>
  <c r="AG2272" i="12"/>
  <c r="AE1943" i="12"/>
  <c r="AG1943" i="12"/>
  <c r="AG1980" i="12"/>
  <c r="AE1980" i="12"/>
  <c r="AG1570" i="12"/>
  <c r="AE1570" i="12"/>
  <c r="AE813" i="12"/>
  <c r="AG813" i="12"/>
  <c r="AE562" i="12"/>
  <c r="AG562" i="12"/>
  <c r="AE595" i="12"/>
  <c r="AG595" i="12"/>
  <c r="AC3690" i="12"/>
  <c r="AD3690" i="12" s="1"/>
  <c r="AC3570" i="12"/>
  <c r="AD3570" i="12" s="1"/>
  <c r="AC3228" i="12"/>
  <c r="AD3228" i="12" s="1"/>
  <c r="AC2993" i="12"/>
  <c r="AD2993" i="12" s="1"/>
  <c r="AC2818" i="12"/>
  <c r="AD2818" i="12" s="1"/>
  <c r="AC2389" i="12"/>
  <c r="AD2389" i="12" s="1"/>
  <c r="AC2055" i="12"/>
  <c r="AD2055" i="12" s="1"/>
  <c r="AG488" i="12"/>
  <c r="AE488" i="12"/>
  <c r="AG321" i="12"/>
  <c r="AE321" i="12"/>
  <c r="AC3588" i="12"/>
  <c r="AD3588" i="12" s="1"/>
  <c r="AG1356" i="12"/>
  <c r="AE1356" i="12"/>
  <c r="AG2458" i="12"/>
  <c r="AE2458" i="12"/>
  <c r="AE1612" i="12"/>
  <c r="AG1612" i="12"/>
  <c r="AE1203" i="12"/>
  <c r="AG1203" i="12"/>
  <c r="AG320" i="12"/>
  <c r="AE320" i="12"/>
  <c r="AG2897" i="12"/>
  <c r="AE2897" i="12"/>
  <c r="AG2037" i="12"/>
  <c r="AE2037" i="12"/>
  <c r="AE1113" i="12"/>
  <c r="AG1113" i="12"/>
  <c r="AC3829" i="12"/>
  <c r="AD3829" i="12" s="1"/>
  <c r="AG404" i="12"/>
  <c r="AE404" i="12"/>
  <c r="AG3355" i="12"/>
  <c r="AE3355" i="12"/>
  <c r="AG2682" i="12"/>
  <c r="AE2682" i="12"/>
  <c r="AE1741" i="12"/>
  <c r="AG1741" i="12"/>
  <c r="AG1177" i="12"/>
  <c r="AE1177" i="12"/>
  <c r="AC3719" i="12"/>
  <c r="AD3719" i="12" s="1"/>
  <c r="AC3405" i="12"/>
  <c r="AD3405" i="12" s="1"/>
  <c r="AC3159" i="12"/>
  <c r="AD3159" i="12" s="1"/>
  <c r="AC3084" i="12"/>
  <c r="AD3084" i="12" s="1"/>
  <c r="AC3854" i="12"/>
  <c r="AD3854" i="12" s="1"/>
  <c r="AC3471" i="12"/>
  <c r="AD3471" i="12" s="1"/>
  <c r="AC3239" i="12"/>
  <c r="AD3239" i="12" s="1"/>
  <c r="AC3140" i="12"/>
  <c r="AD3140" i="12" s="1"/>
  <c r="AC3657" i="12"/>
  <c r="AD3657" i="12" s="1"/>
  <c r="AC3402" i="12"/>
  <c r="AD3402" i="12" s="1"/>
  <c r="AC3281" i="12"/>
  <c r="AD3281" i="12" s="1"/>
  <c r="AC3732" i="12"/>
  <c r="AD3732" i="12" s="1"/>
  <c r="AC3470" i="12"/>
  <c r="AD3470" i="12" s="1"/>
  <c r="AC3368" i="12"/>
  <c r="AD3368" i="12" s="1"/>
  <c r="AC3677" i="12"/>
  <c r="AD3677" i="12" s="1"/>
  <c r="AC3369" i="12"/>
  <c r="AD3369" i="12" s="1"/>
  <c r="AC3222" i="12"/>
  <c r="AD3222" i="12" s="1"/>
  <c r="AE1859" i="12"/>
  <c r="AG1859" i="12"/>
  <c r="AE1539" i="12"/>
  <c r="AG1539" i="12"/>
  <c r="AE1559" i="12"/>
  <c r="AG1559" i="12"/>
  <c r="AE1426" i="12"/>
  <c r="AG1426" i="12"/>
  <c r="AG1274" i="12"/>
  <c r="AE1274" i="12"/>
  <c r="AE1322" i="12"/>
  <c r="AG1322" i="12"/>
  <c r="AG1167" i="12"/>
  <c r="AE1167" i="12"/>
  <c r="AG1007" i="12"/>
  <c r="AE1007" i="12"/>
  <c r="AE592" i="12"/>
  <c r="AG592" i="12"/>
  <c r="AG594" i="12"/>
  <c r="AE594" i="12"/>
  <c r="AG400" i="12"/>
  <c r="AE400" i="12"/>
  <c r="AG494" i="12"/>
  <c r="AE494" i="12"/>
  <c r="AG393" i="12"/>
  <c r="AE393" i="12"/>
  <c r="AC3810" i="12"/>
  <c r="AD3810" i="12" s="1"/>
  <c r="AC3548" i="12"/>
  <c r="AD3548" i="12" s="1"/>
  <c r="AC3144" i="12"/>
  <c r="AD3144" i="12" s="1"/>
  <c r="AC2901" i="12"/>
  <c r="AD2901" i="12" s="1"/>
  <c r="AC2853" i="12"/>
  <c r="AD2853" i="12" s="1"/>
  <c r="AC2497" i="12"/>
  <c r="AD2497" i="12" s="1"/>
  <c r="AC2241" i="12"/>
  <c r="AD2241" i="12" s="1"/>
  <c r="AG3259" i="12"/>
  <c r="AE3259" i="12"/>
  <c r="AG2757" i="12"/>
  <c r="AE2757" i="12"/>
  <c r="AG1788" i="12"/>
  <c r="AE1788" i="12"/>
  <c r="AE1498" i="12"/>
  <c r="AG1498" i="12"/>
  <c r="AG1658" i="12"/>
  <c r="AE1658" i="12"/>
  <c r="AG1281" i="12"/>
  <c r="AE1281" i="12"/>
  <c r="AG1093" i="12"/>
  <c r="AE1093" i="12"/>
  <c r="AE942" i="12"/>
  <c r="AG942" i="12"/>
  <c r="AG823" i="12"/>
  <c r="AE823" i="12"/>
  <c r="AE330" i="12"/>
  <c r="AG330" i="12"/>
  <c r="AG573" i="12"/>
  <c r="AE573" i="12"/>
  <c r="AC3684" i="12"/>
  <c r="AD3684" i="12" s="1"/>
  <c r="AC3527" i="12"/>
  <c r="AD3527" i="12" s="1"/>
  <c r="AC3390" i="12"/>
  <c r="AD3390" i="12" s="1"/>
  <c r="AC3685" i="12"/>
  <c r="AD3685" i="12" s="1"/>
  <c r="AC3931" i="12"/>
  <c r="AD3931" i="12" s="1"/>
  <c r="AG2050" i="12"/>
  <c r="AE2050" i="12"/>
  <c r="AE1908" i="12"/>
  <c r="AG1908" i="12"/>
  <c r="AG1807" i="12"/>
  <c r="AE1807" i="12"/>
  <c r="AG1260" i="12"/>
  <c r="AE1260" i="12"/>
  <c r="AG1173" i="12"/>
  <c r="AE1173" i="12"/>
  <c r="AG1020" i="12"/>
  <c r="AE1020" i="12"/>
  <c r="AG846" i="12"/>
  <c r="AE846" i="12"/>
  <c r="AG850" i="12"/>
  <c r="AE850" i="12"/>
  <c r="AG936" i="12"/>
  <c r="AE936" i="12"/>
  <c r="AG524" i="12"/>
  <c r="AE524" i="12"/>
  <c r="AG301" i="12"/>
  <c r="AE301" i="12"/>
  <c r="AG3673" i="12"/>
  <c r="AE3673" i="12"/>
  <c r="AG3106" i="12"/>
  <c r="AE3106" i="12"/>
  <c r="AE2292" i="12"/>
  <c r="AG2292" i="12"/>
  <c r="AG2034" i="12"/>
  <c r="AE2034" i="12"/>
  <c r="AE1950" i="12"/>
  <c r="AG1950" i="12"/>
  <c r="AE1751" i="12"/>
  <c r="AG1751" i="12"/>
  <c r="AE1585" i="12"/>
  <c r="AG1585" i="12"/>
  <c r="AG1227" i="12"/>
  <c r="AE1227" i="12"/>
  <c r="AG961" i="12"/>
  <c r="AE961" i="12"/>
  <c r="AE714" i="12"/>
  <c r="AG714" i="12"/>
  <c r="AG1095" i="12"/>
  <c r="AE1095" i="12"/>
  <c r="AC3784" i="12"/>
  <c r="AD3784" i="12" s="1"/>
  <c r="AC3716" i="12"/>
  <c r="AD3716" i="12" s="1"/>
  <c r="AC3492" i="12"/>
  <c r="AD3492" i="12" s="1"/>
  <c r="AC3285" i="12"/>
  <c r="AD3285" i="12" s="1"/>
  <c r="AC3149" i="12"/>
  <c r="AD3149" i="12" s="1"/>
  <c r="AC2660" i="12"/>
  <c r="AD2660" i="12" s="1"/>
  <c r="AC2459" i="12"/>
  <c r="AD2459" i="12" s="1"/>
  <c r="AC2149" i="12"/>
  <c r="AD2149" i="12" s="1"/>
  <c r="AE3562" i="12"/>
  <c r="AG3562" i="12"/>
  <c r="AG2174" i="12"/>
  <c r="AE2174" i="12"/>
  <c r="AG2048" i="12"/>
  <c r="AE2048" i="12"/>
  <c r="AE1153" i="12"/>
  <c r="AG1153" i="12"/>
  <c r="AE134" i="12"/>
  <c r="AG134" i="12"/>
  <c r="AE229" i="12"/>
  <c r="AG229" i="12"/>
  <c r="AG437" i="12"/>
  <c r="AE437" i="12"/>
  <c r="AG251" i="12"/>
  <c r="AE251" i="12"/>
  <c r="AH3892" i="12" l="1"/>
  <c r="AH773" i="12"/>
  <c r="AH1926" i="12"/>
  <c r="AH1542" i="12"/>
  <c r="AH1994" i="12"/>
  <c r="AI1994" i="12" s="1"/>
  <c r="C1946" i="13" s="1"/>
  <c r="AH2234" i="12"/>
  <c r="AH1998" i="12"/>
  <c r="AH3131" i="12"/>
  <c r="AH2770" i="12"/>
  <c r="AI2770" i="12" s="1"/>
  <c r="C1170" i="13" s="1"/>
  <c r="AH1248" i="12"/>
  <c r="AI1248" i="12" s="1"/>
  <c r="C2692" i="13" s="1"/>
  <c r="AH2565" i="12"/>
  <c r="AJ2565" i="12" s="1"/>
  <c r="D1375" i="13" s="1"/>
  <c r="AH2494" i="12"/>
  <c r="AI2494" i="12" s="1"/>
  <c r="C1446" i="13" s="1"/>
  <c r="AH2828" i="12"/>
  <c r="AI2828" i="12" s="1"/>
  <c r="C1112" i="13" s="1"/>
  <c r="AH2587" i="12"/>
  <c r="AJ2587" i="12" s="1"/>
  <c r="D1353" i="13" s="1"/>
  <c r="AH247" i="12"/>
  <c r="AJ247" i="12" s="1"/>
  <c r="D3693" i="13" s="1"/>
  <c r="AH1851" i="12"/>
  <c r="AJ1851" i="12" s="1"/>
  <c r="D2089" i="13" s="1"/>
  <c r="AH1652" i="12"/>
  <c r="AJ1652" i="12" s="1"/>
  <c r="D2288" i="13" s="1"/>
  <c r="AH352" i="12"/>
  <c r="AI352" i="12" s="1"/>
  <c r="C3588" i="13" s="1"/>
  <c r="AH1489" i="12"/>
  <c r="AJ1489" i="12" s="1"/>
  <c r="D2451" i="13" s="1"/>
  <c r="AH1142" i="12"/>
  <c r="AJ1142" i="12" s="1"/>
  <c r="D2798" i="13" s="1"/>
  <c r="AH1419" i="12"/>
  <c r="AH163" i="12"/>
  <c r="AH428" i="12"/>
  <c r="AH1376" i="12"/>
  <c r="AH722" i="12"/>
  <c r="AH1308" i="12"/>
  <c r="AH1628" i="12"/>
  <c r="AJ1628" i="12" s="1"/>
  <c r="D2312" i="13" s="1"/>
  <c r="AH3615" i="12"/>
  <c r="AH905" i="12"/>
  <c r="AH1320" i="12"/>
  <c r="AI1320" i="12" s="1"/>
  <c r="C2620" i="13" s="1"/>
  <c r="AH1724" i="12"/>
  <c r="AJ1724" i="12" s="1"/>
  <c r="D2216" i="13" s="1"/>
  <c r="AH291" i="12"/>
  <c r="AJ291" i="12" s="1"/>
  <c r="D3649" i="13" s="1"/>
  <c r="AH3085" i="12"/>
  <c r="AJ3085" i="12" s="1"/>
  <c r="D855" i="13" s="1"/>
  <c r="AH2030" i="12"/>
  <c r="AJ2030" i="12" s="1"/>
  <c r="D1910" i="13" s="1"/>
  <c r="AH976" i="12"/>
  <c r="AI976" i="12" s="1"/>
  <c r="C2964" i="13" s="1"/>
  <c r="AH3166" i="12"/>
  <c r="AJ3166" i="12" s="1"/>
  <c r="D774" i="13" s="1"/>
  <c r="AH3888" i="12"/>
  <c r="AJ3888" i="12" s="1"/>
  <c r="D52" i="13" s="1"/>
  <c r="AH2344" i="12"/>
  <c r="AI2344" i="12" s="1"/>
  <c r="C1596" i="13" s="1"/>
  <c r="AH288" i="12"/>
  <c r="AJ288" i="12" s="1"/>
  <c r="D3652" i="13" s="1"/>
  <c r="AH200" i="12"/>
  <c r="AJ200" i="12" s="1"/>
  <c r="D3740" i="13" s="1"/>
  <c r="AH433" i="12"/>
  <c r="AH344" i="12"/>
  <c r="AH1892" i="12"/>
  <c r="AH1709" i="12"/>
  <c r="AH3083" i="12"/>
  <c r="AH1181" i="12"/>
  <c r="AH996" i="12"/>
  <c r="AI996" i="12" s="1"/>
  <c r="C2944" i="13" s="1"/>
  <c r="AH934" i="12"/>
  <c r="AH1992" i="12"/>
  <c r="AJ1992" i="12" s="1"/>
  <c r="D1948" i="13" s="1"/>
  <c r="AH1150" i="12"/>
  <c r="AI1150" i="12" s="1"/>
  <c r="C2790" i="13" s="1"/>
  <c r="AH818" i="12"/>
  <c r="AJ818" i="12" s="1"/>
  <c r="D3122" i="13" s="1"/>
  <c r="AH1584" i="12"/>
  <c r="AJ1584" i="12" s="1"/>
  <c r="D2356" i="13" s="1"/>
  <c r="AH2314" i="12"/>
  <c r="AJ2314" i="12" s="1"/>
  <c r="D1626" i="13" s="1"/>
  <c r="AH149" i="12"/>
  <c r="AJ149" i="12" s="1"/>
  <c r="D3791" i="13" s="1"/>
  <c r="AH3850" i="12"/>
  <c r="AJ3850" i="12" s="1"/>
  <c r="D90" i="13" s="1"/>
  <c r="AH3030" i="12"/>
  <c r="AI3030" i="12" s="1"/>
  <c r="C910" i="13" s="1"/>
  <c r="AH1400" i="12"/>
  <c r="AJ1400" i="12" s="1"/>
  <c r="D2540" i="13" s="1"/>
  <c r="AH1385" i="12"/>
  <c r="AJ1385" i="12" s="1"/>
  <c r="D2555" i="13" s="1"/>
  <c r="AH2004" i="12"/>
  <c r="AJ2004" i="12" s="1"/>
  <c r="D1936" i="13" s="1"/>
  <c r="AH3404" i="12"/>
  <c r="AJ3404" i="12" s="1"/>
  <c r="D536" i="13" s="1"/>
  <c r="AH940" i="12"/>
  <c r="AH306" i="12"/>
  <c r="AH3021" i="12"/>
  <c r="AH949" i="12"/>
  <c r="AH1938" i="12"/>
  <c r="AJ1938" i="12" s="1"/>
  <c r="D2002" i="13" s="1"/>
  <c r="AH2273" i="12"/>
  <c r="AH879" i="12"/>
  <c r="AH2849" i="12"/>
  <c r="AI2849" i="12" s="1"/>
  <c r="C1091" i="13" s="1"/>
  <c r="AH892" i="12"/>
  <c r="AJ892" i="12" s="1"/>
  <c r="D3048" i="13" s="1"/>
  <c r="AH3681" i="12"/>
  <c r="AJ3681" i="12" s="1"/>
  <c r="D259" i="13" s="1"/>
  <c r="AH1165" i="12"/>
  <c r="AJ1165" i="12" s="1"/>
  <c r="D2775" i="13" s="1"/>
  <c r="AH2549" i="12"/>
  <c r="AI2549" i="12" s="1"/>
  <c r="C1391" i="13" s="1"/>
  <c r="AH947" i="12"/>
  <c r="AI947" i="12" s="1"/>
  <c r="C2993" i="13" s="1"/>
  <c r="AH2638" i="12"/>
  <c r="AI2638" i="12" s="1"/>
  <c r="C1302" i="13" s="1"/>
  <c r="AH941" i="12"/>
  <c r="AJ941" i="12" s="1"/>
  <c r="D2999" i="13" s="1"/>
  <c r="AH2521" i="12"/>
  <c r="AI2521" i="12" s="1"/>
  <c r="C1419" i="13" s="1"/>
  <c r="AH2299" i="12"/>
  <c r="AJ2299" i="12" s="1"/>
  <c r="D1641" i="13" s="1"/>
  <c r="AH2016" i="12"/>
  <c r="AJ2016" i="12" s="1"/>
  <c r="D1924" i="13" s="1"/>
  <c r="AH864" i="12"/>
  <c r="AJ864" i="12" s="1"/>
  <c r="D3076" i="13" s="1"/>
  <c r="AH2579" i="12"/>
  <c r="AJ2579" i="12" s="1"/>
  <c r="D1361" i="13" s="1"/>
  <c r="AH3760" i="12"/>
  <c r="AJ3760" i="12" s="1"/>
  <c r="D180" i="13" s="1"/>
  <c r="AH1646" i="12"/>
  <c r="AH1881" i="12"/>
  <c r="AH451" i="12"/>
  <c r="AH303" i="12"/>
  <c r="AH1787" i="12"/>
  <c r="AH3581" i="12"/>
  <c r="AI3581" i="12" s="1"/>
  <c r="C359" i="13" s="1"/>
  <c r="AH1262" i="12"/>
  <c r="AH2684" i="12"/>
  <c r="AI2684" i="12" s="1"/>
  <c r="C1256" i="13" s="1"/>
  <c r="AH1598" i="12"/>
  <c r="AI1598" i="12" s="1"/>
  <c r="C2342" i="13" s="1"/>
  <c r="AH3441" i="12"/>
  <c r="AJ3441" i="12" s="1"/>
  <c r="D499" i="13" s="1"/>
  <c r="AH1271" i="12"/>
  <c r="AI1271" i="12" s="1"/>
  <c r="C2669" i="13" s="1"/>
  <c r="AH2653" i="12"/>
  <c r="AI2653" i="12" s="1"/>
  <c r="C1287" i="13" s="1"/>
  <c r="AH2248" i="12"/>
  <c r="AJ2248" i="12" s="1"/>
  <c r="D1692" i="13" s="1"/>
  <c r="AH2899" i="12"/>
  <c r="AI2899" i="12" s="1"/>
  <c r="C1041" i="13" s="1"/>
  <c r="AH3189" i="12"/>
  <c r="AJ3189" i="12" s="1"/>
  <c r="D751" i="13" s="1"/>
  <c r="AH2151" i="12"/>
  <c r="AI2151" i="12" s="1"/>
  <c r="C1789" i="13" s="1"/>
  <c r="AH1336" i="12"/>
  <c r="AJ1336" i="12" s="1"/>
  <c r="D2604" i="13" s="1"/>
  <c r="AH2139" i="12"/>
  <c r="AI2139" i="12" s="1"/>
  <c r="C1801" i="13" s="1"/>
  <c r="AH3781" i="12"/>
  <c r="AJ3781" i="12" s="1"/>
  <c r="D159" i="13" s="1"/>
  <c r="AH159" i="12"/>
  <c r="AH285" i="12"/>
  <c r="AH2207" i="12"/>
  <c r="AH2041" i="12"/>
  <c r="AH1362" i="12"/>
  <c r="AI1362" i="12" s="1"/>
  <c r="C2578" i="13" s="1"/>
  <c r="AH644" i="12"/>
  <c r="AH2603" i="12"/>
  <c r="AJ2603" i="12" s="1"/>
  <c r="D1337" i="13" s="1"/>
  <c r="AH2989" i="12"/>
  <c r="AJ2989" i="12" s="1"/>
  <c r="D951" i="13" s="1"/>
  <c r="AH2378" i="12"/>
  <c r="AJ2378" i="12" s="1"/>
  <c r="D1562" i="13" s="1"/>
  <c r="AH2876" i="12"/>
  <c r="AJ2876" i="12" s="1"/>
  <c r="D1064" i="13" s="1"/>
  <c r="AH1394" i="12"/>
  <c r="AI1394" i="12" s="1"/>
  <c r="C2546" i="13" s="1"/>
  <c r="AH933" i="12"/>
  <c r="AI933" i="12" s="1"/>
  <c r="C3007" i="13" s="1"/>
  <c r="AH1860" i="12"/>
  <c r="AJ1860" i="12" s="1"/>
  <c r="D2080" i="13" s="1"/>
  <c r="AH3912" i="12"/>
  <c r="AJ3912" i="12" s="1"/>
  <c r="D28" i="13" s="1"/>
  <c r="AH1083" i="12"/>
  <c r="AI1083" i="12" s="1"/>
  <c r="C2857" i="13" s="1"/>
  <c r="AH2547" i="12"/>
  <c r="AI2547" i="12" s="1"/>
  <c r="C1393" i="13" s="1"/>
  <c r="AH652" i="12"/>
  <c r="AJ652" i="12" s="1"/>
  <c r="D3288" i="13" s="1"/>
  <c r="AH993" i="12"/>
  <c r="AJ993" i="12" s="1"/>
  <c r="D2947" i="13" s="1"/>
  <c r="AH390" i="12"/>
  <c r="AI390" i="12" s="1"/>
  <c r="C3550" i="13" s="1"/>
  <c r="AH2308" i="12"/>
  <c r="AI2308" i="12" s="1"/>
  <c r="C1632" i="13" s="1"/>
  <c r="AH313" i="12"/>
  <c r="AI313" i="12" s="1"/>
  <c r="C3627" i="13" s="1"/>
  <c r="AH777" i="12"/>
  <c r="AH1054" i="12"/>
  <c r="AH2767" i="12"/>
  <c r="AH2536" i="12"/>
  <c r="AJ2536" i="12" s="1"/>
  <c r="D1404" i="13" s="1"/>
  <c r="AH251" i="12"/>
  <c r="AH1210" i="12"/>
  <c r="AI1210" i="12" s="1"/>
  <c r="C2730" i="13" s="1"/>
  <c r="AH1937" i="12"/>
  <c r="AJ1937" i="12" s="1"/>
  <c r="D2003" i="13" s="1"/>
  <c r="AH3501" i="12"/>
  <c r="AI3501" i="12" s="1"/>
  <c r="C439" i="13" s="1"/>
  <c r="AH1428" i="12"/>
  <c r="AI1428" i="12" s="1"/>
  <c r="C2512" i="13" s="1"/>
  <c r="AH1891" i="12"/>
  <c r="AJ1891" i="12" s="1"/>
  <c r="D2049" i="13" s="1"/>
  <c r="AH2129" i="12"/>
  <c r="AJ2129" i="12" s="1"/>
  <c r="D1811" i="13" s="1"/>
  <c r="AH2277" i="12"/>
  <c r="AI2277" i="12" s="1"/>
  <c r="C1663" i="13" s="1"/>
  <c r="AH2666" i="12"/>
  <c r="AI2666" i="12" s="1"/>
  <c r="C1274" i="13" s="1"/>
  <c r="AH2569" i="12"/>
  <c r="AI2569" i="12" s="1"/>
  <c r="C1371" i="13" s="1"/>
  <c r="AH492" i="12"/>
  <c r="AI492" i="12" s="1"/>
  <c r="C3448" i="13" s="1"/>
  <c r="AH578" i="12"/>
  <c r="AI578" i="12" s="1"/>
  <c r="C3362" i="13" s="1"/>
  <c r="AH1168" i="12"/>
  <c r="AJ1168" i="12" s="1"/>
  <c r="D2772" i="13" s="1"/>
  <c r="AH2685" i="12"/>
  <c r="AI2685" i="12" s="1"/>
  <c r="C1255" i="13" s="1"/>
  <c r="AH618" i="12"/>
  <c r="AI618" i="12" s="1"/>
  <c r="C3322" i="13" s="1"/>
  <c r="AH1268" i="12"/>
  <c r="AH840" i="12"/>
  <c r="AH727" i="12"/>
  <c r="AH2119" i="12"/>
  <c r="AH946" i="12"/>
  <c r="AJ946" i="12" s="1"/>
  <c r="D2994" i="13" s="1"/>
  <c r="AH1158" i="12"/>
  <c r="AH1932" i="12"/>
  <c r="AI1932" i="12" s="1"/>
  <c r="C2008" i="13" s="1"/>
  <c r="AH2097" i="12"/>
  <c r="AJ2097" i="12" s="1"/>
  <c r="D1843" i="13" s="1"/>
  <c r="AH430" i="12"/>
  <c r="AI430" i="12" s="1"/>
  <c r="C3510" i="13" s="1"/>
  <c r="AH1455" i="12"/>
  <c r="AI1455" i="12" s="1"/>
  <c r="C2485" i="13" s="1"/>
  <c r="AH343" i="12"/>
  <c r="AJ343" i="12" s="1"/>
  <c r="D3597" i="13" s="1"/>
  <c r="AH1276" i="12"/>
  <c r="AJ1276" i="12" s="1"/>
  <c r="D2664" i="13" s="1"/>
  <c r="AH1480" i="12"/>
  <c r="AI1480" i="12" s="1"/>
  <c r="C2460" i="13" s="1"/>
  <c r="AH212" i="12"/>
  <c r="AI212" i="12" s="1"/>
  <c r="C3728" i="13" s="1"/>
  <c r="AH2170" i="12"/>
  <c r="AI2170" i="12" s="1"/>
  <c r="C1770" i="13" s="1"/>
  <c r="AH1647" i="12"/>
  <c r="AJ1647" i="12" s="1"/>
  <c r="D2293" i="13" s="1"/>
  <c r="AH982" i="12"/>
  <c r="AJ982" i="12" s="1"/>
  <c r="D2958" i="13" s="1"/>
  <c r="AH1792" i="12"/>
  <c r="AJ1792" i="12" s="1"/>
  <c r="D2148" i="13" s="1"/>
  <c r="AH1461" i="12"/>
  <c r="AJ1461" i="12" s="1"/>
  <c r="D2479" i="13" s="1"/>
  <c r="AH751" i="12"/>
  <c r="AJ751" i="12" s="1"/>
  <c r="D3189" i="13" s="1"/>
  <c r="AH2756" i="12"/>
  <c r="AI2756" i="12" s="1"/>
  <c r="C1184" i="13" s="1"/>
  <c r="AH2216" i="12"/>
  <c r="AH990" i="12"/>
  <c r="AH915" i="12"/>
  <c r="AH1120" i="12"/>
  <c r="AJ1120" i="12" s="1"/>
  <c r="D2820" i="13" s="1"/>
  <c r="AH3183" i="12"/>
  <c r="AH2988" i="12"/>
  <c r="AI2988" i="12" s="1"/>
  <c r="C952" i="13" s="1"/>
  <c r="AH2090" i="12"/>
  <c r="AH2363" i="12"/>
  <c r="AJ2363" i="12" s="1"/>
  <c r="D1577" i="13" s="1"/>
  <c r="AH1946" i="12"/>
  <c r="AI1946" i="12" s="1"/>
  <c r="C1994" i="13" s="1"/>
  <c r="AH3801" i="12"/>
  <c r="AJ3801" i="12" s="1"/>
  <c r="D139" i="13" s="1"/>
  <c r="AH523" i="12"/>
  <c r="AJ523" i="12" s="1"/>
  <c r="D3417" i="13" s="1"/>
  <c r="AH501" i="12"/>
  <c r="AI501" i="12" s="1"/>
  <c r="C3439" i="13" s="1"/>
  <c r="AH839" i="12"/>
  <c r="AI839" i="12" s="1"/>
  <c r="C3101" i="13" s="1"/>
  <c r="AH2077" i="12"/>
  <c r="AI2077" i="12" s="1"/>
  <c r="C1863" i="13" s="1"/>
  <c r="AH3179" i="12"/>
  <c r="AJ3179" i="12" s="1"/>
  <c r="D761" i="13" s="1"/>
  <c r="AH1890" i="12"/>
  <c r="AJ1890" i="12" s="1"/>
  <c r="D2050" i="13" s="1"/>
  <c r="AH2937" i="12"/>
  <c r="AI2937" i="12" s="1"/>
  <c r="C1003" i="13" s="1"/>
  <c r="AH612" i="12"/>
  <c r="AI612" i="12" s="1"/>
  <c r="C3328" i="13" s="1"/>
  <c r="AH1521" i="12"/>
  <c r="AJ1521" i="12" s="1"/>
  <c r="D2419" i="13" s="1"/>
  <c r="AH856" i="12"/>
  <c r="AH545" i="12"/>
  <c r="AH1979" i="12"/>
  <c r="AH2281" i="12"/>
  <c r="AH407" i="12"/>
  <c r="AI407" i="12" s="1"/>
  <c r="C3533" i="13" s="1"/>
  <c r="AH1821" i="12"/>
  <c r="AH295" i="12"/>
  <c r="AH1386" i="12"/>
  <c r="AJ1386" i="12" s="1"/>
  <c r="D2554" i="13" s="1"/>
  <c r="AH1708" i="12"/>
  <c r="AI1708" i="12" s="1"/>
  <c r="C2232" i="13" s="1"/>
  <c r="AH1194" i="12"/>
  <c r="AI1194" i="12" s="1"/>
  <c r="C2746" i="13" s="1"/>
  <c r="AH1457" i="12"/>
  <c r="AJ1457" i="12" s="1"/>
  <c r="D2483" i="13" s="1"/>
  <c r="AH1911" i="12"/>
  <c r="AJ1911" i="12" s="1"/>
  <c r="D2029" i="13" s="1"/>
  <c r="AH2500" i="12"/>
  <c r="AI2500" i="12" s="1"/>
  <c r="C1440" i="13" s="1"/>
  <c r="AH2860" i="12"/>
  <c r="AJ2860" i="12" s="1"/>
  <c r="D1080" i="13" s="1"/>
  <c r="AH3447" i="12"/>
  <c r="AJ3447" i="12" s="1"/>
  <c r="D493" i="13" s="1"/>
  <c r="AH3029" i="12"/>
  <c r="AJ3029" i="12" s="1"/>
  <c r="D911" i="13" s="1"/>
  <c r="AH3211" i="12"/>
  <c r="AJ3211" i="12" s="1"/>
  <c r="D729" i="13" s="1"/>
  <c r="AH3121" i="12"/>
  <c r="AI3121" i="12" s="1"/>
  <c r="C819" i="13" s="1"/>
  <c r="AH2147" i="12"/>
  <c r="AJ2147" i="12" s="1"/>
  <c r="D1793" i="13" s="1"/>
  <c r="AH2847" i="12"/>
  <c r="AJ2847" i="12" s="1"/>
  <c r="D1093" i="13" s="1"/>
  <c r="AH3316" i="12"/>
  <c r="AJ3316" i="12" s="1"/>
  <c r="D624" i="13" s="1"/>
  <c r="AH565" i="12"/>
  <c r="AH3745" i="12"/>
  <c r="AH3108" i="12"/>
  <c r="AH760" i="12"/>
  <c r="AH805" i="12"/>
  <c r="AH3112" i="12"/>
  <c r="AH3482" i="12"/>
  <c r="AI3482" i="12" s="1"/>
  <c r="C458" i="13" s="1"/>
  <c r="AH3545" i="12"/>
  <c r="AJ3545" i="12" s="1"/>
  <c r="D395" i="13" s="1"/>
  <c r="AH1996" i="12"/>
  <c r="AJ1996" i="12" s="1"/>
  <c r="D1944" i="13" s="1"/>
  <c r="AH2618" i="12"/>
  <c r="AJ2618" i="12" s="1"/>
  <c r="D1322" i="13" s="1"/>
  <c r="AH2764" i="12"/>
  <c r="AI2764" i="12" s="1"/>
  <c r="C1176" i="13" s="1"/>
  <c r="AH2485" i="12"/>
  <c r="AI2485" i="12" s="1"/>
  <c r="C1455" i="13" s="1"/>
  <c r="AH473" i="12"/>
  <c r="AJ473" i="12" s="1"/>
  <c r="D3467" i="13" s="1"/>
  <c r="AH2946" i="12"/>
  <c r="AJ2946" i="12" s="1"/>
  <c r="D994" i="13" s="1"/>
  <c r="AH3567" i="12"/>
  <c r="AJ3567" i="12" s="1"/>
  <c r="D373" i="13" s="1"/>
  <c r="AH2188" i="12"/>
  <c r="AI2188" i="12" s="1"/>
  <c r="C1752" i="13" s="1"/>
  <c r="AH2663" i="12"/>
  <c r="AI2663" i="12" s="1"/>
  <c r="C1277" i="13" s="1"/>
  <c r="AH434" i="12"/>
  <c r="AI434" i="12" s="1"/>
  <c r="C3506" i="13" s="1"/>
  <c r="AH2164" i="12"/>
  <c r="AI2164" i="12" s="1"/>
  <c r="C1776" i="13" s="1"/>
  <c r="AH2060" i="12"/>
  <c r="AH977" i="12"/>
  <c r="AH3227" i="12"/>
  <c r="AH1597" i="12"/>
  <c r="AH1364" i="12"/>
  <c r="AI1364" i="12" s="1"/>
  <c r="C2576" i="13" s="1"/>
  <c r="AH3052" i="12"/>
  <c r="AH3416" i="12"/>
  <c r="AH931" i="12"/>
  <c r="AJ931" i="12" s="1"/>
  <c r="D3009" i="13" s="1"/>
  <c r="AH531" i="12"/>
  <c r="AI531" i="12" s="1"/>
  <c r="C3409" i="13" s="1"/>
  <c r="AH867" i="12"/>
  <c r="AI867" i="12" s="1"/>
  <c r="C3073" i="13" s="1"/>
  <c r="AH844" i="12"/>
  <c r="AJ844" i="12" s="1"/>
  <c r="D3096" i="13" s="1"/>
  <c r="AH3926" i="12"/>
  <c r="AJ3926" i="12" s="1"/>
  <c r="D14" i="13" s="1"/>
  <c r="AH861" i="12"/>
  <c r="AI861" i="12" s="1"/>
  <c r="C3079" i="13" s="1"/>
  <c r="AH1056" i="12"/>
  <c r="AJ1056" i="12" s="1"/>
  <c r="D2884" i="13" s="1"/>
  <c r="AH2121" i="12"/>
  <c r="AI2121" i="12" s="1"/>
  <c r="C1819" i="13" s="1"/>
  <c r="AH3306" i="12"/>
  <c r="AI3306" i="12" s="1"/>
  <c r="C634" i="13" s="1"/>
  <c r="AH1730" i="12"/>
  <c r="AI1730" i="12" s="1"/>
  <c r="C2210" i="13" s="1"/>
  <c r="AH1713" i="12"/>
  <c r="AI1713" i="12" s="1"/>
  <c r="C2227" i="13" s="1"/>
  <c r="AH1316" i="12"/>
  <c r="AJ1316" i="12" s="1"/>
  <c r="D2624" i="13" s="1"/>
  <c r="AH470" i="12"/>
  <c r="AJ470" i="12" s="1"/>
  <c r="D3470" i="13" s="1"/>
  <c r="AH2597" i="12"/>
  <c r="AH264" i="12"/>
  <c r="AH708" i="12"/>
  <c r="AH1744" i="12"/>
  <c r="AH498" i="12"/>
  <c r="AI498" i="12" s="1"/>
  <c r="C3442" i="13" s="1"/>
  <c r="AH3061" i="12"/>
  <c r="AH156" i="12"/>
  <c r="AH2369" i="12"/>
  <c r="AI2369" i="12" s="1"/>
  <c r="C1571" i="13" s="1"/>
  <c r="AH2516" i="12"/>
  <c r="AI2516" i="12" s="1"/>
  <c r="C1424" i="13" s="1"/>
  <c r="AH1105" i="12"/>
  <c r="AJ1105" i="12" s="1"/>
  <c r="D2835" i="13" s="1"/>
  <c r="AH2192" i="12"/>
  <c r="AJ2192" i="12" s="1"/>
  <c r="D1748" i="13" s="1"/>
  <c r="AH3430" i="12"/>
  <c r="AJ3430" i="12" s="1"/>
  <c r="D510" i="13" s="1"/>
  <c r="AH2337" i="12"/>
  <c r="AI2337" i="12" s="1"/>
  <c r="C1603" i="13" s="1"/>
  <c r="AH784" i="12"/>
  <c r="AJ784" i="12" s="1"/>
  <c r="D3156" i="13" s="1"/>
  <c r="AH3696" i="12"/>
  <c r="AI3696" i="12" s="1"/>
  <c r="C244" i="13" s="1"/>
  <c r="AH658" i="12"/>
  <c r="AJ658" i="12" s="1"/>
  <c r="D3282" i="13" s="1"/>
  <c r="AH1557" i="12"/>
  <c r="AJ1557" i="12" s="1"/>
  <c r="D2383" i="13" s="1"/>
  <c r="AH2297" i="12"/>
  <c r="AI2297" i="12" s="1"/>
  <c r="C1643" i="13" s="1"/>
  <c r="AH320" i="12"/>
  <c r="AJ320" i="12" s="1"/>
  <c r="D3620" i="13" s="1"/>
  <c r="AH3450" i="12"/>
  <c r="AJ3450" i="12" s="1"/>
  <c r="D490" i="13" s="1"/>
  <c r="AH2034" i="12"/>
  <c r="AH846" i="12"/>
  <c r="AH1017" i="12"/>
  <c r="AH3310" i="12"/>
  <c r="AH798" i="12"/>
  <c r="AJ798" i="12" s="1"/>
  <c r="D3142" i="13" s="1"/>
  <c r="AH3718" i="12"/>
  <c r="AH954" i="12"/>
  <c r="AH1096" i="12"/>
  <c r="AJ1096" i="12" s="1"/>
  <c r="D2844" i="13" s="1"/>
  <c r="AH1122" i="12"/>
  <c r="AJ1122" i="12" s="1"/>
  <c r="D2818" i="13" s="1"/>
  <c r="AH1562" i="12"/>
  <c r="AJ1562" i="12" s="1"/>
  <c r="D2378" i="13" s="1"/>
  <c r="AH1834" i="12"/>
  <c r="AJ1834" i="12" s="1"/>
  <c r="D2106" i="13" s="1"/>
  <c r="AH1909" i="12"/>
  <c r="AI1909" i="12" s="1"/>
  <c r="C2031" i="13" s="1"/>
  <c r="AH1728" i="12"/>
  <c r="AJ1728" i="12" s="1"/>
  <c r="D2212" i="13" s="1"/>
  <c r="AH2182" i="12"/>
  <c r="AJ2182" i="12" s="1"/>
  <c r="D1758" i="13" s="1"/>
  <c r="AH2607" i="12"/>
  <c r="AI2607" i="12" s="1"/>
  <c r="C1333" i="13" s="1"/>
  <c r="AH3395" i="12"/>
  <c r="AJ3395" i="12" s="1"/>
  <c r="D545" i="13" s="1"/>
  <c r="AH248" i="12"/>
  <c r="AJ248" i="12" s="1"/>
  <c r="D3692" i="13" s="1"/>
  <c r="AH1611" i="12"/>
  <c r="AJ1611" i="12" s="1"/>
  <c r="D2329" i="13" s="1"/>
  <c r="AH1874" i="12"/>
  <c r="AI1874" i="12" s="1"/>
  <c r="C2066" i="13" s="1"/>
  <c r="AH682" i="12"/>
  <c r="AI682" i="12" s="1"/>
  <c r="C3258" i="13" s="1"/>
  <c r="AH2760" i="12"/>
  <c r="AI2760" i="12" s="1"/>
  <c r="C1180" i="13" s="1"/>
  <c r="AH893" i="12"/>
  <c r="AH1987" i="12"/>
  <c r="AH2131" i="12"/>
  <c r="AH2827" i="12"/>
  <c r="AI2827" i="12" s="1"/>
  <c r="C1113" i="13" s="1"/>
  <c r="AH3881" i="12"/>
  <c r="AH2967" i="12"/>
  <c r="AI2967" i="12" s="1"/>
  <c r="C973" i="13" s="1"/>
  <c r="AH3127" i="12"/>
  <c r="AI3127" i="12" s="1"/>
  <c r="C813" i="13" s="1"/>
  <c r="AH980" i="12"/>
  <c r="AJ980" i="12" s="1"/>
  <c r="D2960" i="13" s="1"/>
  <c r="AH2276" i="12"/>
  <c r="AI2276" i="12" s="1"/>
  <c r="C1664" i="13" s="1"/>
  <c r="AH1318" i="12"/>
  <c r="AJ1318" i="12" s="1"/>
  <c r="D2622" i="13" s="1"/>
  <c r="AH1147" i="12"/>
  <c r="AI1147" i="12" s="1"/>
  <c r="C2793" i="13" s="1"/>
  <c r="AH729" i="12"/>
  <c r="AJ729" i="12" s="1"/>
  <c r="D3211" i="13" s="1"/>
  <c r="AH2195" i="12"/>
  <c r="AI2195" i="12" s="1"/>
  <c r="C1745" i="13" s="1"/>
  <c r="AH1024" i="12"/>
  <c r="AJ1024" i="12" s="1"/>
  <c r="D2916" i="13" s="1"/>
  <c r="AH1927" i="12"/>
  <c r="AI1927" i="12" s="1"/>
  <c r="C2013" i="13" s="1"/>
  <c r="AH1921" i="12"/>
  <c r="AI1921" i="12" s="1"/>
  <c r="C2019" i="13" s="1"/>
  <c r="AH581" i="12"/>
  <c r="AJ581" i="12" s="1"/>
  <c r="D3359" i="13" s="1"/>
  <c r="AH1079" i="12"/>
  <c r="AJ1079" i="12" s="1"/>
  <c r="D2861" i="13" s="1"/>
  <c r="AH3193" i="12"/>
  <c r="AJ3193" i="12" s="1"/>
  <c r="D747" i="13" s="1"/>
  <c r="AH1343" i="12"/>
  <c r="AH1554" i="12"/>
  <c r="AH1514" i="12"/>
  <c r="AH969" i="12"/>
  <c r="AH1941" i="12"/>
  <c r="AJ1941" i="12" s="1"/>
  <c r="D1999" i="13" s="1"/>
  <c r="AH2322" i="12"/>
  <c r="AH2454" i="12"/>
  <c r="AJ2454" i="12" s="1"/>
  <c r="D1486" i="13" s="1"/>
  <c r="AH563" i="12"/>
  <c r="AI563" i="12" s="1"/>
  <c r="C3377" i="13" s="1"/>
  <c r="AH2222" i="12"/>
  <c r="AJ2222" i="12" s="1"/>
  <c r="D1718" i="13" s="1"/>
  <c r="AH2043" i="12"/>
  <c r="AI2043" i="12" s="1"/>
  <c r="C1897" i="13" s="1"/>
  <c r="AH697" i="12"/>
  <c r="AI697" i="12" s="1"/>
  <c r="C3243" i="13" s="1"/>
  <c r="AH1870" i="12"/>
  <c r="AI1870" i="12" s="1"/>
  <c r="C2070" i="13" s="1"/>
  <c r="AH2439" i="12"/>
  <c r="AJ2439" i="12" s="1"/>
  <c r="D1501" i="13" s="1"/>
  <c r="AH680" i="12"/>
  <c r="AI680" i="12" s="1"/>
  <c r="C3260" i="13" s="1"/>
  <c r="AH1070" i="12"/>
  <c r="AI1070" i="12" s="1"/>
  <c r="C2870" i="13" s="1"/>
  <c r="AH3000" i="12"/>
  <c r="AI3000" i="12" s="1"/>
  <c r="C940" i="13" s="1"/>
  <c r="AH3795" i="12"/>
  <c r="AI3795" i="12" s="1"/>
  <c r="C145" i="13" s="1"/>
  <c r="AH945" i="12"/>
  <c r="AJ945" i="12" s="1"/>
  <c r="D2995" i="13" s="1"/>
  <c r="AH2108" i="12"/>
  <c r="AI2108" i="12" s="1"/>
  <c r="C1832" i="13" s="1"/>
  <c r="AH2370" i="12"/>
  <c r="AI2370" i="12" s="1"/>
  <c r="C1570" i="13" s="1"/>
  <c r="AH386" i="12"/>
  <c r="AJ386" i="12" s="1"/>
  <c r="D3554" i="13" s="1"/>
  <c r="AH3808" i="12"/>
  <c r="AH2839" i="12"/>
  <c r="AH723" i="12"/>
  <c r="AH613" i="12"/>
  <c r="AI613" i="12" s="1"/>
  <c r="C3327" i="13" s="1"/>
  <c r="AH244" i="12"/>
  <c r="AH3331" i="12"/>
  <c r="AI3331" i="12" s="1"/>
  <c r="C609" i="13" s="1"/>
  <c r="AH1810" i="12"/>
  <c r="AJ1810" i="12" s="1"/>
  <c r="D2130" i="13" s="1"/>
  <c r="AH2817" i="12"/>
  <c r="AJ2817" i="12" s="1"/>
  <c r="D1123" i="13" s="1"/>
  <c r="AH2866" i="12"/>
  <c r="AI2866" i="12" s="1"/>
  <c r="C1074" i="13" s="1"/>
  <c r="AH2320" i="12"/>
  <c r="AI2320" i="12" s="1"/>
  <c r="C1620" i="13" s="1"/>
  <c r="AH895" i="12"/>
  <c r="AI895" i="12" s="1"/>
  <c r="C3045" i="13" s="1"/>
  <c r="AH2821" i="12"/>
  <c r="AJ2821" i="12" s="1"/>
  <c r="D1119" i="13" s="1"/>
  <c r="AH2588" i="12"/>
  <c r="AI2588" i="12" s="1"/>
  <c r="C1352" i="13" s="1"/>
  <c r="AH637" i="12"/>
  <c r="AI637" i="12" s="1"/>
  <c r="C3303" i="13" s="1"/>
  <c r="AH3060" i="12"/>
  <c r="AI3060" i="12" s="1"/>
  <c r="C880" i="13" s="1"/>
  <c r="AH956" i="12"/>
  <c r="AJ956" i="12" s="1"/>
  <c r="D2984" i="13" s="1"/>
  <c r="AH2795" i="12"/>
  <c r="AJ2795" i="12" s="1"/>
  <c r="D1145" i="13" s="1"/>
  <c r="AH1256" i="12"/>
  <c r="AI1256" i="12" s="1"/>
  <c r="C2684" i="13" s="1"/>
  <c r="AH1044" i="12"/>
  <c r="AJ1044" i="12" s="1"/>
  <c r="D2896" i="13" s="1"/>
  <c r="AH2835" i="12"/>
  <c r="AH1193" i="12"/>
  <c r="AH1693" i="12"/>
  <c r="AH2256" i="12"/>
  <c r="AH193" i="12"/>
  <c r="AI193" i="12" s="1"/>
  <c r="C3747" i="13" s="1"/>
  <c r="AH3238" i="12"/>
  <c r="AH485" i="12"/>
  <c r="AI485" i="12" s="1"/>
  <c r="C3455" i="13" s="1"/>
  <c r="AH160" i="12"/>
  <c r="AJ160" i="12" s="1"/>
  <c r="D3780" i="13" s="1"/>
  <c r="AH2003" i="12"/>
  <c r="AJ2003" i="12" s="1"/>
  <c r="D1937" i="13" s="1"/>
  <c r="AH1020" i="12"/>
  <c r="AJ1020" i="12" s="1"/>
  <c r="D2920" i="13" s="1"/>
  <c r="AH1073" i="12"/>
  <c r="AI1073" i="12" s="1"/>
  <c r="C2867" i="13" s="1"/>
  <c r="AH1111" i="12"/>
  <c r="AI1111" i="12" s="1"/>
  <c r="C2829" i="13" s="1"/>
  <c r="AH2081" i="12"/>
  <c r="AI2081" i="12" s="1"/>
  <c r="C1859" i="13" s="1"/>
  <c r="AH519" i="12"/>
  <c r="AJ519" i="12" s="1"/>
  <c r="D3421" i="13" s="1"/>
  <c r="AH1775" i="12"/>
  <c r="AJ1775" i="12" s="1"/>
  <c r="D2165" i="13" s="1"/>
  <c r="AH2035" i="12"/>
  <c r="AI2035" i="12" s="1"/>
  <c r="C1905" i="13" s="1"/>
  <c r="AH1813" i="12"/>
  <c r="AJ1813" i="12" s="1"/>
  <c r="D2127" i="13" s="1"/>
  <c r="AH2099" i="12"/>
  <c r="AJ2099" i="12" s="1"/>
  <c r="D1841" i="13" s="1"/>
  <c r="AH3590" i="12"/>
  <c r="AI3590" i="12" s="1"/>
  <c r="C350" i="13" s="1"/>
  <c r="AH176" i="12"/>
  <c r="AI176" i="12" s="1"/>
  <c r="C3764" i="13" s="1"/>
  <c r="AH2496" i="12"/>
  <c r="AI2496" i="12" s="1"/>
  <c r="C1444" i="13" s="1"/>
  <c r="AH1307" i="12"/>
  <c r="AH2237" i="12"/>
  <c r="AH582" i="12"/>
  <c r="AH216" i="12"/>
  <c r="AJ216" i="12" s="1"/>
  <c r="D3724" i="13" s="1"/>
  <c r="AH3464" i="12"/>
  <c r="AH133" i="12"/>
  <c r="AJ133" i="12" s="1"/>
  <c r="D3807" i="13" s="1"/>
  <c r="AH2628" i="12"/>
  <c r="AI2628" i="12" s="1"/>
  <c r="C1312" i="13" s="1"/>
  <c r="AH283" i="12"/>
  <c r="AI283" i="12" s="1"/>
  <c r="C3657" i="13" s="1"/>
  <c r="AH1919" i="12"/>
  <c r="AI1919" i="12" s="1"/>
  <c r="C2021" i="13" s="1"/>
  <c r="AH1586" i="12"/>
  <c r="AI1586" i="12" s="1"/>
  <c r="C2354" i="13" s="1"/>
  <c r="AH1267" i="12"/>
  <c r="AJ1267" i="12" s="1"/>
  <c r="D2673" i="13" s="1"/>
  <c r="AH2958" i="12"/>
  <c r="AI2958" i="12" s="1"/>
  <c r="C982" i="13" s="1"/>
  <c r="AH1202" i="12"/>
  <c r="AI1202" i="12" s="1"/>
  <c r="C2738" i="13" s="1"/>
  <c r="AH1761" i="12"/>
  <c r="AI1761" i="12" s="1"/>
  <c r="C2179" i="13" s="1"/>
  <c r="AH897" i="12"/>
  <c r="AJ897" i="12" s="1"/>
  <c r="D3043" i="13" s="1"/>
  <c r="AH2388" i="12"/>
  <c r="AI2388" i="12" s="1"/>
  <c r="C1552" i="13" s="1"/>
  <c r="AH806" i="12"/>
  <c r="AI806" i="12" s="1"/>
  <c r="C3134" i="13" s="1"/>
  <c r="AH2290" i="12"/>
  <c r="AI2290" i="12" s="1"/>
  <c r="C1650" i="13" s="1"/>
  <c r="AH385" i="12"/>
  <c r="AJ385" i="12" s="1"/>
  <c r="D3555" i="13" s="1"/>
  <c r="AH1645" i="12"/>
  <c r="AH3704" i="12"/>
  <c r="AH1490" i="12"/>
  <c r="AH1223" i="12"/>
  <c r="AH972" i="12"/>
  <c r="AJ972" i="12" s="1"/>
  <c r="D2968" i="13" s="1"/>
  <c r="AH985" i="12"/>
  <c r="AH1016" i="12"/>
  <c r="AH3446" i="12"/>
  <c r="AJ3446" i="12" s="1"/>
  <c r="D494" i="13" s="1"/>
  <c r="AH2084" i="12"/>
  <c r="AJ2084" i="12" s="1"/>
  <c r="D1856" i="13" s="1"/>
  <c r="AH678" i="12"/>
  <c r="AJ678" i="12" s="1"/>
  <c r="D3262" i="13" s="1"/>
  <c r="AH2168" i="12"/>
  <c r="AJ2168" i="12" s="1"/>
  <c r="D1772" i="13" s="1"/>
  <c r="AH803" i="12"/>
  <c r="AI803" i="12" s="1"/>
  <c r="C3137" i="13" s="1"/>
  <c r="AH1338" i="12"/>
  <c r="AJ1338" i="12" s="1"/>
  <c r="D2602" i="13" s="1"/>
  <c r="AH2520" i="12"/>
  <c r="AI2520" i="12" s="1"/>
  <c r="C1420" i="13" s="1"/>
  <c r="AH3593" i="12"/>
  <c r="AJ3593" i="12" s="1"/>
  <c r="D347" i="13" s="1"/>
  <c r="AH265" i="12"/>
  <c r="AJ265" i="12" s="1"/>
  <c r="D3675" i="13" s="1"/>
  <c r="AH1507" i="12"/>
  <c r="AJ1507" i="12" s="1"/>
  <c r="D2433" i="13" s="1"/>
  <c r="AH2927" i="12"/>
  <c r="AJ2927" i="12" s="1"/>
  <c r="D1013" i="13" s="1"/>
  <c r="AH3264" i="12"/>
  <c r="AI3264" i="12" s="1"/>
  <c r="C676" i="13" s="1"/>
  <c r="AH639" i="12"/>
  <c r="AI639" i="12" s="1"/>
  <c r="C3301" i="13" s="1"/>
  <c r="AH1253" i="12"/>
  <c r="AJ1253" i="12" s="1"/>
  <c r="D2687" i="13" s="1"/>
  <c r="AH1726" i="12"/>
  <c r="AH711" i="12"/>
  <c r="AH1889" i="12"/>
  <c r="AH1825" i="12"/>
  <c r="AI1825" i="12" s="1"/>
  <c r="C2115" i="13" s="1"/>
  <c r="AH2674" i="12"/>
  <c r="AI2674" i="12" s="1"/>
  <c r="C1266" i="13" s="1"/>
  <c r="AH3014" i="12"/>
  <c r="AH2642" i="12"/>
  <c r="AJ2642" i="12" s="1"/>
  <c r="D1298" i="13" s="1"/>
  <c r="AH205" i="12"/>
  <c r="AI205" i="12" s="1"/>
  <c r="C3735" i="13" s="1"/>
  <c r="AH672" i="12"/>
  <c r="AI672" i="12" s="1"/>
  <c r="C3268" i="13" s="1"/>
  <c r="AH2163" i="12"/>
  <c r="AI2163" i="12" s="1"/>
  <c r="C1777" i="13" s="1"/>
  <c r="AH1393" i="12"/>
  <c r="AJ1393" i="12" s="1"/>
  <c r="D2547" i="13" s="1"/>
  <c r="AH2698" i="12"/>
  <c r="AI2698" i="12" s="1"/>
  <c r="C1242" i="13" s="1"/>
  <c r="AH1162" i="12"/>
  <c r="AI1162" i="12" s="1"/>
  <c r="C2778" i="13" s="1"/>
  <c r="AH3349" i="12"/>
  <c r="AJ3349" i="12" s="1"/>
  <c r="D591" i="13" s="1"/>
  <c r="AH2200" i="12"/>
  <c r="AJ2200" i="12" s="1"/>
  <c r="D1740" i="13" s="1"/>
  <c r="AH1552" i="12"/>
  <c r="AJ1552" i="12" s="1"/>
  <c r="D2388" i="13" s="1"/>
  <c r="AH2617" i="12"/>
  <c r="AI2617" i="12" s="1"/>
  <c r="C1323" i="13" s="1"/>
  <c r="AH1925" i="12"/>
  <c r="AJ1925" i="12" s="1"/>
  <c r="D2015" i="13" s="1"/>
  <c r="AH764" i="12"/>
  <c r="AJ764" i="12" s="1"/>
  <c r="D3176" i="13" s="1"/>
  <c r="AH2491" i="12"/>
  <c r="AH1427" i="12"/>
  <c r="AI1427" i="12" s="1"/>
  <c r="C2513" i="13" s="1"/>
  <c r="AH2678" i="12"/>
  <c r="AH903" i="12"/>
  <c r="AH1413" i="12"/>
  <c r="AI1413" i="12" s="1"/>
  <c r="C2527" i="13" s="1"/>
  <c r="AH1178" i="12"/>
  <c r="AH1272" i="12"/>
  <c r="AH881" i="12"/>
  <c r="AH1422" i="12"/>
  <c r="AI1422" i="12" s="1"/>
  <c r="C2518" i="13" s="1"/>
  <c r="AH3584" i="12"/>
  <c r="AI3584" i="12" s="1"/>
  <c r="C356" i="13" s="1"/>
  <c r="AH2679" i="12"/>
  <c r="AJ2679" i="12" s="1"/>
  <c r="D1261" i="13" s="1"/>
  <c r="AH1330" i="12"/>
  <c r="AJ1330" i="12" s="1"/>
  <c r="D2610" i="13" s="1"/>
  <c r="AH417" i="12"/>
  <c r="AJ417" i="12" s="1"/>
  <c r="D3523" i="13" s="1"/>
  <c r="AH1063" i="12"/>
  <c r="AJ1063" i="12" s="1"/>
  <c r="D2877" i="13" s="1"/>
  <c r="AH1350" i="12"/>
  <c r="AI1350" i="12" s="1"/>
  <c r="C2590" i="13" s="1"/>
  <c r="AH3494" i="12"/>
  <c r="AJ3494" i="12" s="1"/>
  <c r="D446" i="13" s="1"/>
  <c r="AH821" i="12"/>
  <c r="AJ821" i="12" s="1"/>
  <c r="D3119" i="13" s="1"/>
  <c r="AH1302" i="12"/>
  <c r="AI1302" i="12" s="1"/>
  <c r="C2638" i="13" s="1"/>
  <c r="AH182" i="12"/>
  <c r="AJ182" i="12" s="1"/>
  <c r="D3758" i="13" s="1"/>
  <c r="AH1346" i="12"/>
  <c r="AI1346" i="12" s="1"/>
  <c r="C2594" i="13" s="1"/>
  <c r="AH524" i="12"/>
  <c r="AJ524" i="12" s="1"/>
  <c r="D3416" i="13" s="1"/>
  <c r="AH1408" i="12"/>
  <c r="AH2947" i="12"/>
  <c r="AH1910" i="12"/>
  <c r="AH1603" i="12"/>
  <c r="AH2842" i="12"/>
  <c r="AH1605" i="12"/>
  <c r="AJ1605" i="12" s="1"/>
  <c r="D2335" i="13" s="1"/>
  <c r="AH1191" i="12"/>
  <c r="AH388" i="12"/>
  <c r="AI388" i="12" s="1"/>
  <c r="C3552" i="13" s="1"/>
  <c r="AH575" i="12"/>
  <c r="AI575" i="12" s="1"/>
  <c r="C3365" i="13" s="1"/>
  <c r="AH2865" i="12"/>
  <c r="AJ2865" i="12" s="1"/>
  <c r="D1075" i="13" s="1"/>
  <c r="AH1229" i="12"/>
  <c r="AI1229" i="12" s="1"/>
  <c r="C2711" i="13" s="1"/>
  <c r="AH1815" i="12"/>
  <c r="AI1815" i="12" s="1"/>
  <c r="C2125" i="13" s="1"/>
  <c r="AH2752" i="12"/>
  <c r="AI2752" i="12" s="1"/>
  <c r="C1188" i="13" s="1"/>
  <c r="AH1078" i="12"/>
  <c r="AI1078" i="12" s="1"/>
  <c r="C2862" i="13" s="1"/>
  <c r="AH1303" i="12"/>
  <c r="AI1303" i="12" s="1"/>
  <c r="C2637" i="13" s="1"/>
  <c r="AH2910" i="12"/>
  <c r="AJ2910" i="12" s="1"/>
  <c r="D1030" i="13" s="1"/>
  <c r="AH2476" i="12"/>
  <c r="AI2476" i="12" s="1"/>
  <c r="C1464" i="13" s="1"/>
  <c r="AH2523" i="12"/>
  <c r="AJ2523" i="12" s="1"/>
  <c r="D1417" i="13" s="1"/>
  <c r="AH3599" i="12"/>
  <c r="AJ3599" i="12" s="1"/>
  <c r="D341" i="13" s="1"/>
  <c r="AH2953" i="12"/>
  <c r="AH315" i="12"/>
  <c r="AH405" i="12"/>
  <c r="AH866" i="12"/>
  <c r="AH1095" i="12"/>
  <c r="AI1095" i="12" s="1"/>
  <c r="C2845" i="13" s="1"/>
  <c r="AH1125" i="12"/>
  <c r="AH168" i="12"/>
  <c r="AH223" i="12"/>
  <c r="AH1887" i="12"/>
  <c r="AI1887" i="12" s="1"/>
  <c r="C2053" i="13" s="1"/>
  <c r="AH3518" i="12"/>
  <c r="AJ3518" i="12" s="1"/>
  <c r="D422" i="13" s="1"/>
  <c r="AH3098" i="12"/>
  <c r="AI3098" i="12" s="1"/>
  <c r="C842" i="13" s="1"/>
  <c r="AH894" i="12"/>
  <c r="AI894" i="12" s="1"/>
  <c r="C3046" i="13" s="1"/>
  <c r="AH2470" i="12"/>
  <c r="AI2470" i="12" s="1"/>
  <c r="C1470" i="13" s="1"/>
  <c r="AH2499" i="12"/>
  <c r="AI2499" i="12" s="1"/>
  <c r="C1441" i="13" s="1"/>
  <c r="AH1404" i="12"/>
  <c r="AJ1404" i="12" s="1"/>
  <c r="D2536" i="13" s="1"/>
  <c r="AH1710" i="12"/>
  <c r="AI1710" i="12" s="1"/>
  <c r="C2230" i="13" s="1"/>
  <c r="AH2734" i="12"/>
  <c r="AI2734" i="12" s="1"/>
  <c r="C1206" i="13" s="1"/>
  <c r="AH1669" i="12"/>
  <c r="AJ1669" i="12" s="1"/>
  <c r="D2271" i="13" s="1"/>
  <c r="AH3207" i="12"/>
  <c r="AI3207" i="12" s="1"/>
  <c r="C733" i="13" s="1"/>
  <c r="AH2243" i="12"/>
  <c r="AJ2243" i="12" s="1"/>
  <c r="D1697" i="13" s="1"/>
  <c r="AH3520" i="12"/>
  <c r="AJ3520" i="12" s="1"/>
  <c r="D420" i="13" s="1"/>
  <c r="AH2039" i="12"/>
  <c r="AH1823" i="12"/>
  <c r="AH3171" i="12"/>
  <c r="AH147" i="12"/>
  <c r="AI147" i="12" s="1"/>
  <c r="C3793" i="13" s="1"/>
  <c r="AH1299" i="12"/>
  <c r="AJ1299" i="12" s="1"/>
  <c r="D2641" i="13" s="1"/>
  <c r="AH364" i="12"/>
  <c r="AI364" i="12" s="1"/>
  <c r="C3576" i="13" s="1"/>
  <c r="AH638" i="12"/>
  <c r="AH2896" i="12"/>
  <c r="AJ2896" i="12" s="1"/>
  <c r="D1044" i="13" s="1"/>
  <c r="AH2573" i="12"/>
  <c r="AI2573" i="12" s="1"/>
  <c r="C1367" i="13" s="1"/>
  <c r="AH748" i="12"/>
  <c r="AI748" i="12" s="1"/>
  <c r="C3192" i="13" s="1"/>
  <c r="AH591" i="12"/>
  <c r="AJ591" i="12" s="1"/>
  <c r="D3349" i="13" s="1"/>
  <c r="AH1522" i="12"/>
  <c r="AI1522" i="12" s="1"/>
  <c r="C2418" i="13" s="1"/>
  <c r="AH273" i="12"/>
  <c r="AI273" i="12" s="1"/>
  <c r="C3667" i="13" s="1"/>
  <c r="AH938" i="12"/>
  <c r="AI938" i="12" s="1"/>
  <c r="C3002" i="13" s="1"/>
  <c r="AH919" i="12"/>
  <c r="AJ919" i="12" s="1"/>
  <c r="D3021" i="13" s="1"/>
  <c r="AH1278" i="12"/>
  <c r="AJ1278" i="12" s="1"/>
  <c r="D2662" i="13" s="1"/>
  <c r="AH2008" i="12"/>
  <c r="AI2008" i="12" s="1"/>
  <c r="C1932" i="13" s="1"/>
  <c r="AH2398" i="12"/>
  <c r="AI2398" i="12" s="1"/>
  <c r="C1542" i="13" s="1"/>
  <c r="AH3496" i="12"/>
  <c r="AJ3496" i="12" s="1"/>
  <c r="D444" i="13" s="1"/>
  <c r="AH1292" i="12"/>
  <c r="AH2524" i="12"/>
  <c r="AI2524" i="12" s="1"/>
  <c r="C1416" i="13" s="1"/>
  <c r="AH453" i="12"/>
  <c r="AH1319" i="12"/>
  <c r="AH1868" i="12"/>
  <c r="AJ1868" i="12" s="1"/>
  <c r="D2072" i="13" s="1"/>
  <c r="AH2278" i="12"/>
  <c r="AH686" i="12"/>
  <c r="AH820" i="12"/>
  <c r="AH950" i="12"/>
  <c r="AJ950" i="12" s="1"/>
  <c r="D2990" i="13" s="1"/>
  <c r="AH1372" i="12"/>
  <c r="AI1372" i="12" s="1"/>
  <c r="C2568" i="13" s="1"/>
  <c r="AH693" i="12"/>
  <c r="AI693" i="12" s="1"/>
  <c r="C3247" i="13" s="1"/>
  <c r="AH1166" i="12"/>
  <c r="AI1166" i="12" s="1"/>
  <c r="C2774" i="13" s="1"/>
  <c r="AH276" i="12"/>
  <c r="AJ276" i="12" s="1"/>
  <c r="D3664" i="13" s="1"/>
  <c r="AH294" i="12"/>
  <c r="AI294" i="12" s="1"/>
  <c r="C3646" i="13" s="1"/>
  <c r="AH274" i="12"/>
  <c r="AJ274" i="12" s="1"/>
  <c r="D3666" i="13" s="1"/>
  <c r="AH1564" i="12"/>
  <c r="AJ1564" i="12" s="1"/>
  <c r="D2376" i="13" s="1"/>
  <c r="AH3607" i="12"/>
  <c r="AI3607" i="12" s="1"/>
  <c r="C333" i="13" s="1"/>
  <c r="AH923" i="12"/>
  <c r="AJ923" i="12" s="1"/>
  <c r="D3017" i="13" s="1"/>
  <c r="AH928" i="12"/>
  <c r="AJ928" i="12" s="1"/>
  <c r="D3012" i="13" s="1"/>
  <c r="AH1477" i="12"/>
  <c r="AI1477" i="12" s="1"/>
  <c r="C2463" i="13" s="1"/>
  <c r="AH1184" i="12"/>
  <c r="AI1184" i="12" s="1"/>
  <c r="C2756" i="13" s="1"/>
  <c r="AH3791" i="12"/>
  <c r="AH1418" i="12"/>
  <c r="AH334" i="12"/>
  <c r="AH728" i="12"/>
  <c r="AH1033" i="12"/>
  <c r="AH2368" i="12"/>
  <c r="AH2469" i="12"/>
  <c r="AJ2469" i="12" s="1"/>
  <c r="D1471" i="13" s="1"/>
  <c r="AH2983" i="12"/>
  <c r="AJ2983" i="12" s="1"/>
  <c r="D957" i="13" s="1"/>
  <c r="AH342" i="12"/>
  <c r="AJ342" i="12" s="1"/>
  <c r="D3598" i="13" s="1"/>
  <c r="AH1222" i="12"/>
  <c r="AI1222" i="12" s="1"/>
  <c r="C2718" i="13" s="1"/>
  <c r="AH2794" i="12"/>
  <c r="AJ2794" i="12" s="1"/>
  <c r="D1146" i="13" s="1"/>
  <c r="AH1006" i="12"/>
  <c r="AI1006" i="12" s="1"/>
  <c r="C2934" i="13" s="1"/>
  <c r="AH1266" i="12"/>
  <c r="AJ1266" i="12" s="1"/>
  <c r="D2674" i="13" s="1"/>
  <c r="AH3067" i="12"/>
  <c r="AJ3067" i="12" s="1"/>
  <c r="D873" i="13" s="1"/>
  <c r="AH1753" i="12"/>
  <c r="AI1753" i="12" s="1"/>
  <c r="C2187" i="13" s="1"/>
  <c r="AH3300" i="12"/>
  <c r="AI3300" i="12" s="1"/>
  <c r="C640" i="13" s="1"/>
  <c r="AH2209" i="12"/>
  <c r="AJ2209" i="12" s="1"/>
  <c r="D1731" i="13" s="1"/>
  <c r="AH1752" i="12"/>
  <c r="AJ1752" i="12" s="1"/>
  <c r="D2188" i="13" s="1"/>
  <c r="AH2935" i="12"/>
  <c r="AJ2935" i="12" s="1"/>
  <c r="D1005" i="13" s="1"/>
  <c r="AH2577" i="12"/>
  <c r="AH1608" i="12"/>
  <c r="AH2932" i="12"/>
  <c r="AH3294" i="12"/>
  <c r="AH3625" i="12"/>
  <c r="AI3625" i="12" s="1"/>
  <c r="C315" i="13" s="1"/>
  <c r="AH3536" i="12"/>
  <c r="AH3059" i="12"/>
  <c r="AH2342" i="12"/>
  <c r="AH3364" i="12"/>
  <c r="AJ3364" i="12" s="1"/>
  <c r="D576" i="13" s="1"/>
  <c r="AH1135" i="12"/>
  <c r="AI1135" i="12" s="1"/>
  <c r="C2805" i="13" s="1"/>
  <c r="AH1576" i="12"/>
  <c r="AJ1576" i="12" s="1"/>
  <c r="D2364" i="13" s="1"/>
  <c r="AH1634" i="12"/>
  <c r="AJ1634" i="12" s="1"/>
  <c r="D2306" i="13" s="1"/>
  <c r="AH3421" i="12"/>
  <c r="AI3421" i="12" s="1"/>
  <c r="C519" i="13" s="1"/>
  <c r="AH3658" i="12"/>
  <c r="AJ3658" i="12" s="1"/>
  <c r="D282" i="13" s="1"/>
  <c r="AH3377" i="12"/>
  <c r="AI3377" i="12" s="1"/>
  <c r="C563" i="13" s="1"/>
  <c r="AH1879" i="12"/>
  <c r="AJ1879" i="12" s="1"/>
  <c r="D2061" i="13" s="1"/>
  <c r="AH2279" i="12"/>
  <c r="AI2279" i="12" s="1"/>
  <c r="C1661" i="13" s="1"/>
  <c r="AH1458" i="12"/>
  <c r="AJ1458" i="12" s="1"/>
  <c r="D2482" i="13" s="1"/>
  <c r="AH2697" i="12"/>
  <c r="AJ2697" i="12" s="1"/>
  <c r="D1243" i="13" s="1"/>
  <c r="AH3417" i="12"/>
  <c r="AI3417" i="12" s="1"/>
  <c r="C523" i="13" s="1"/>
  <c r="AH1607" i="12"/>
  <c r="AI1607" i="12" s="1"/>
  <c r="C2333" i="13" s="1"/>
  <c r="AH1435" i="12"/>
  <c r="AH284" i="12"/>
  <c r="AH1918" i="12"/>
  <c r="AH2596" i="12"/>
  <c r="AI2596" i="12" s="1"/>
  <c r="C1344" i="13" s="1"/>
  <c r="AH1084" i="12"/>
  <c r="AI1084" i="12" s="1"/>
  <c r="C2856" i="13" s="1"/>
  <c r="AH1958" i="12"/>
  <c r="AH2319" i="12"/>
  <c r="AJ2319" i="12" s="1"/>
  <c r="D1621" i="13" s="1"/>
  <c r="AH1347" i="12"/>
  <c r="AJ1347" i="12" s="1"/>
  <c r="D2593" i="13" s="1"/>
  <c r="AH2833" i="12"/>
  <c r="AJ2833" i="12" s="1"/>
  <c r="D1107" i="13" s="1"/>
  <c r="AH510" i="12"/>
  <c r="AI510" i="12" s="1"/>
  <c r="C3430" i="13" s="1"/>
  <c r="AH3932" i="12"/>
  <c r="AJ3932" i="12" s="1"/>
  <c r="D8" i="13" s="1"/>
  <c r="AH3849" i="12"/>
  <c r="AJ3849" i="12" s="1"/>
  <c r="D91" i="13" s="1"/>
  <c r="AH2715" i="12"/>
  <c r="AI2715" i="12" s="1"/>
  <c r="C1225" i="13" s="1"/>
  <c r="AH770" i="12"/>
  <c r="AI770" i="12" s="1"/>
  <c r="C3170" i="13" s="1"/>
  <c r="AH3467" i="12"/>
  <c r="AI3467" i="12" s="1"/>
  <c r="C473" i="13" s="1"/>
  <c r="AH984" i="12"/>
  <c r="AJ984" i="12" s="1"/>
  <c r="D2956" i="13" s="1"/>
  <c r="AH1604" i="12"/>
  <c r="AJ1604" i="12" s="1"/>
  <c r="D2336" i="13" s="1"/>
  <c r="AH1234" i="12"/>
  <c r="AI1234" i="12" s="1"/>
  <c r="C2706" i="13" s="1"/>
  <c r="AH1118" i="12"/>
  <c r="AI1118" i="12" s="1"/>
  <c r="C2822" i="13" s="1"/>
  <c r="AH2440" i="12"/>
  <c r="AH2271" i="12"/>
  <c r="AI2271" i="12" s="1"/>
  <c r="C1669" i="13" s="1"/>
  <c r="AH203" i="12"/>
  <c r="AH257" i="12"/>
  <c r="AH577" i="12"/>
  <c r="AJ577" i="12" s="1"/>
  <c r="D3363" i="13" s="1"/>
  <c r="AH2504" i="12"/>
  <c r="AH2695" i="12"/>
  <c r="AI2695" i="12" s="1"/>
  <c r="C1245" i="13" s="1"/>
  <c r="AH2601" i="12"/>
  <c r="AJ2601" i="12" s="1"/>
  <c r="D1339" i="13" s="1"/>
  <c r="AH2483" i="12"/>
  <c r="AJ2483" i="12" s="1"/>
  <c r="D1457" i="13" s="1"/>
  <c r="AH456" i="12"/>
  <c r="AJ456" i="12" s="1"/>
  <c r="D3484" i="13" s="1"/>
  <c r="AH1656" i="12"/>
  <c r="AJ1656" i="12" s="1"/>
  <c r="D2284" i="13" s="1"/>
  <c r="AH2870" i="12"/>
  <c r="AI2870" i="12" s="1"/>
  <c r="C1070" i="13" s="1"/>
  <c r="AH2729" i="12"/>
  <c r="AI2729" i="12" s="1"/>
  <c r="C1211" i="13" s="1"/>
  <c r="AH3267" i="12"/>
  <c r="AJ3267" i="12" s="1"/>
  <c r="D673" i="13" s="1"/>
  <c r="AH3036" i="12"/>
  <c r="AJ3036" i="12" s="1"/>
  <c r="D904" i="13" s="1"/>
  <c r="AH2533" i="12"/>
  <c r="AJ2533" i="12" s="1"/>
  <c r="D1407" i="13" s="1"/>
  <c r="AH3524" i="12"/>
  <c r="AI3524" i="12" s="1"/>
  <c r="C416" i="13" s="1"/>
  <c r="AH2904" i="12"/>
  <c r="AI2904" i="12" s="1"/>
  <c r="C1036" i="13" s="1"/>
  <c r="AH521" i="12"/>
  <c r="AJ521" i="12" s="1"/>
  <c r="D3419" i="13" s="1"/>
  <c r="AH2028" i="12"/>
  <c r="AJ2028" i="12" s="1"/>
  <c r="D1912" i="13" s="1"/>
  <c r="AH1059" i="12"/>
  <c r="AJ1059" i="12" s="1"/>
  <c r="D2881" i="13" s="1"/>
  <c r="AH1441" i="12"/>
  <c r="AH2134" i="12"/>
  <c r="AH3119" i="12"/>
  <c r="AH2902" i="12"/>
  <c r="AI2902" i="12" s="1"/>
  <c r="C1038" i="13" s="1"/>
  <c r="AH3263" i="12"/>
  <c r="AH1981" i="12"/>
  <c r="AH981" i="12"/>
  <c r="AH2196" i="12"/>
  <c r="AJ2196" i="12" s="1"/>
  <c r="D1744" i="13" s="1"/>
  <c r="AH731" i="12"/>
  <c r="AI731" i="12" s="1"/>
  <c r="C3209" i="13" s="1"/>
  <c r="AH2814" i="12"/>
  <c r="AJ2814" i="12" s="1"/>
  <c r="D1126" i="13" s="1"/>
  <c r="AH2420" i="12"/>
  <c r="AJ2420" i="12" s="1"/>
  <c r="D1520" i="13" s="1"/>
  <c r="AH2534" i="12"/>
  <c r="AI2534" i="12" s="1"/>
  <c r="C1406" i="13" s="1"/>
  <c r="AH426" i="12"/>
  <c r="AI426" i="12" s="1"/>
  <c r="C3514" i="13" s="1"/>
  <c r="AH1655" i="12"/>
  <c r="AJ1655" i="12" s="1"/>
  <c r="D2285" i="13" s="1"/>
  <c r="AH1699" i="12"/>
  <c r="AI1699" i="12" s="1"/>
  <c r="C2241" i="13" s="1"/>
  <c r="AH704" i="12"/>
  <c r="AJ704" i="12" s="1"/>
  <c r="D3236" i="13" s="1"/>
  <c r="AH1614" i="12"/>
  <c r="AI1614" i="12" s="1"/>
  <c r="C2326" i="13" s="1"/>
  <c r="AH3413" i="12"/>
  <c r="AI3413" i="12" s="1"/>
  <c r="C527" i="13" s="1"/>
  <c r="AH353" i="12"/>
  <c r="AJ353" i="12" s="1"/>
  <c r="D3587" i="13" s="1"/>
  <c r="AH2123" i="12"/>
  <c r="AH3242" i="12"/>
  <c r="AH1995" i="12"/>
  <c r="AH382" i="12"/>
  <c r="AH620" i="12"/>
  <c r="AJ620" i="12" s="1"/>
  <c r="D3320" i="13" s="1"/>
  <c r="AH1257" i="12"/>
  <c r="AH2915" i="12"/>
  <c r="AH835" i="12"/>
  <c r="AH387" i="12"/>
  <c r="AJ387" i="12" s="1"/>
  <c r="D3553" i="13" s="1"/>
  <c r="AH3017" i="12"/>
  <c r="AJ3017" i="12" s="1"/>
  <c r="D923" i="13" s="1"/>
  <c r="AH1997" i="12"/>
  <c r="AI1997" i="12" s="1"/>
  <c r="C1943" i="13" s="1"/>
  <c r="AH815" i="12"/>
  <c r="AI815" i="12" s="1"/>
  <c r="C3125" i="13" s="1"/>
  <c r="AH2746" i="12"/>
  <c r="AJ2746" i="12" s="1"/>
  <c r="D1194" i="13" s="1"/>
  <c r="AH961" i="12"/>
  <c r="AJ961" i="12" s="1"/>
  <c r="D2979" i="13" s="1"/>
  <c r="AH3673" i="12"/>
  <c r="AI3673" i="12" s="1"/>
  <c r="C267" i="13" s="1"/>
  <c r="AH1260" i="12"/>
  <c r="AI1260" i="12" s="1"/>
  <c r="C2680" i="13" s="1"/>
  <c r="AH3199" i="12"/>
  <c r="AJ3199" i="12" s="1"/>
  <c r="D741" i="13" s="1"/>
  <c r="AH2845" i="12"/>
  <c r="AI2845" i="12" s="1"/>
  <c r="C1095" i="13" s="1"/>
  <c r="AH347" i="12"/>
  <c r="AI347" i="12" s="1"/>
  <c r="C3593" i="13" s="1"/>
  <c r="AH2402" i="12"/>
  <c r="AJ2402" i="12" s="1"/>
  <c r="D1538" i="13" s="1"/>
  <c r="AH1816" i="12"/>
  <c r="AI1816" i="12" s="1"/>
  <c r="C2124" i="13" s="1"/>
  <c r="AH1305" i="12"/>
  <c r="AH1077" i="12"/>
  <c r="AH467" i="12"/>
  <c r="AH951" i="12"/>
  <c r="AH3568" i="12"/>
  <c r="AJ3568" i="12" s="1"/>
  <c r="D372" i="13" s="1"/>
  <c r="AH2089" i="12"/>
  <c r="AH1312" i="12"/>
  <c r="AH2803" i="12"/>
  <c r="AI2803" i="12" s="1"/>
  <c r="C1137" i="13" s="1"/>
  <c r="AH1023" i="12"/>
  <c r="AJ1023" i="12" s="1"/>
  <c r="D2917" i="13" s="1"/>
  <c r="AH235" i="12"/>
  <c r="AI235" i="12" s="1"/>
  <c r="C3705" i="13" s="1"/>
  <c r="AH2387" i="12"/>
  <c r="AI2387" i="12" s="1"/>
  <c r="C1553" i="13" s="1"/>
  <c r="AH134" i="12"/>
  <c r="AI134" i="12" s="1"/>
  <c r="C3806" i="13" s="1"/>
  <c r="AH1327" i="12"/>
  <c r="AI1327" i="12" s="1"/>
  <c r="C2613" i="13" s="1"/>
  <c r="AH2735" i="12"/>
  <c r="AJ2735" i="12" s="1"/>
  <c r="D1205" i="13" s="1"/>
  <c r="AH462" i="12"/>
  <c r="AJ462" i="12" s="1"/>
  <c r="D3478" i="13" s="1"/>
  <c r="AH2159" i="12"/>
  <c r="AI2159" i="12" s="1"/>
  <c r="C1781" i="13" s="1"/>
  <c r="AH2595" i="12"/>
  <c r="AI2595" i="12" s="1"/>
  <c r="C1345" i="13" s="1"/>
  <c r="AH2176" i="12"/>
  <c r="AI2176" i="12" s="1"/>
  <c r="C1764" i="13" s="1"/>
  <c r="AH2612" i="12"/>
  <c r="AJ2612" i="12" s="1"/>
  <c r="D1328" i="13" s="1"/>
  <c r="AH1553" i="12"/>
  <c r="AH1277" i="12"/>
  <c r="AI1277" i="12" s="1"/>
  <c r="C2663" i="13" s="1"/>
  <c r="AH370" i="12"/>
  <c r="AH2771" i="12"/>
  <c r="AH373" i="12"/>
  <c r="AI373" i="12" s="1"/>
  <c r="C3567" i="13" s="1"/>
  <c r="AH3837" i="12"/>
  <c r="AH1311" i="12"/>
  <c r="AI1311" i="12" s="1"/>
  <c r="C2629" i="13" s="1"/>
  <c r="AH850" i="12"/>
  <c r="AI850" i="12" s="1"/>
  <c r="C3090" i="13" s="1"/>
  <c r="AH404" i="12"/>
  <c r="AJ404" i="12" s="1"/>
  <c r="D3536" i="13" s="1"/>
  <c r="AH170" i="12"/>
  <c r="AI170" i="12" s="1"/>
  <c r="C3770" i="13" s="1"/>
  <c r="AH508" i="12"/>
  <c r="AJ508" i="12" s="1"/>
  <c r="D3432" i="13" s="1"/>
  <c r="AH1972" i="12"/>
  <c r="AI1972" i="12" s="1"/>
  <c r="C1968" i="13" s="1"/>
  <c r="AH412" i="12"/>
  <c r="AJ412" i="12" s="1"/>
  <c r="D3528" i="13" s="1"/>
  <c r="AH1127" i="12"/>
  <c r="AI1127" i="12" s="1"/>
  <c r="C2813" i="13" s="1"/>
  <c r="AH1037" i="12"/>
  <c r="AI1037" i="12" s="1"/>
  <c r="C2903" i="13" s="1"/>
  <c r="AH1742" i="12"/>
  <c r="AJ1742" i="12" s="1"/>
  <c r="D2198" i="13" s="1"/>
  <c r="AH1254" i="12"/>
  <c r="AJ1254" i="12" s="1"/>
  <c r="D2686" i="13" s="1"/>
  <c r="AH1368" i="12"/>
  <c r="AI1368" i="12" s="1"/>
  <c r="C2572" i="13" s="1"/>
  <c r="AH2881" i="12"/>
  <c r="AI2881" i="12" s="1"/>
  <c r="C1059" i="13" s="1"/>
  <c r="AH1324" i="12"/>
  <c r="AJ1324" i="12" s="1"/>
  <c r="D2616" i="13" s="1"/>
  <c r="AH2840" i="12"/>
  <c r="AI2840" i="12" s="1"/>
  <c r="C1100" i="13" s="1"/>
  <c r="AH1356" i="12"/>
  <c r="AH2085" i="12"/>
  <c r="AH2742" i="12"/>
  <c r="AH2773" i="12"/>
  <c r="AI2773" i="12" s="1"/>
  <c r="C1167" i="13" s="1"/>
  <c r="AH1624" i="12"/>
  <c r="AH3730" i="12"/>
  <c r="AJ3730" i="12" s="1"/>
  <c r="D210" i="13" s="1"/>
  <c r="AH2032" i="12"/>
  <c r="AH755" i="12"/>
  <c r="AI755" i="12" s="1"/>
  <c r="C3185" i="13" s="1"/>
  <c r="AH2166" i="12"/>
  <c r="AI2166" i="12" s="1"/>
  <c r="C1774" i="13" s="1"/>
  <c r="AH1348" i="12"/>
  <c r="AI1348" i="12" s="1"/>
  <c r="C2592" i="13" s="1"/>
  <c r="AH2537" i="12"/>
  <c r="AI2537" i="12" s="1"/>
  <c r="C1403" i="13" s="1"/>
  <c r="AH3291" i="12"/>
  <c r="AI3291" i="12" s="1"/>
  <c r="C649" i="13" s="1"/>
  <c r="AH1662" i="12"/>
  <c r="AI1662" i="12" s="1"/>
  <c r="C2278" i="13" s="1"/>
  <c r="AH739" i="12"/>
  <c r="AI739" i="12" s="1"/>
  <c r="C3201" i="13" s="1"/>
  <c r="AH3537" i="12"/>
  <c r="AI3537" i="12" s="1"/>
  <c r="C403" i="13" s="1"/>
  <c r="AH1819" i="12"/>
  <c r="AJ1819" i="12" s="1"/>
  <c r="D2121" i="13" s="1"/>
  <c r="AH642" i="12"/>
  <c r="AI642" i="12" s="1"/>
  <c r="C3298" i="13" s="1"/>
  <c r="AH1781" i="12"/>
  <c r="AI1781" i="12" s="1"/>
  <c r="C2159" i="13" s="1"/>
  <c r="AH3384" i="12"/>
  <c r="AI3384" i="12" s="1"/>
  <c r="C556" i="13" s="1"/>
  <c r="AH1090" i="12"/>
  <c r="AH487" i="12"/>
  <c r="AH1344" i="12"/>
  <c r="AH3113" i="12"/>
  <c r="AH551" i="12"/>
  <c r="AI551" i="12" s="1"/>
  <c r="C3389" i="13" s="1"/>
  <c r="AH1097" i="12"/>
  <c r="AH1215" i="12"/>
  <c r="AH1782" i="12"/>
  <c r="AH3725" i="12"/>
  <c r="AI3725" i="12" s="1"/>
  <c r="C215" i="13" s="1"/>
  <c r="AH243" i="12"/>
  <c r="AJ243" i="12" s="1"/>
  <c r="D3697" i="13" s="1"/>
  <c r="AH2859" i="12"/>
  <c r="AI2859" i="12" s="1"/>
  <c r="C1081" i="13" s="1"/>
  <c r="AH371" i="12"/>
  <c r="AI371" i="12" s="1"/>
  <c r="C3569" i="13" s="1"/>
  <c r="AH277" i="12"/>
  <c r="AJ277" i="12" s="1"/>
  <c r="D3663" i="13" s="1"/>
  <c r="AH1204" i="12"/>
  <c r="AI1204" i="12" s="1"/>
  <c r="C2736" i="13" s="1"/>
  <c r="AH3338" i="12"/>
  <c r="AI3338" i="12" s="1"/>
  <c r="C602" i="13" s="1"/>
  <c r="AH663" i="12"/>
  <c r="AJ663" i="12" s="1"/>
  <c r="D3277" i="13" s="1"/>
  <c r="AH2037" i="12"/>
  <c r="AJ2037" i="12" s="1"/>
  <c r="D1903" i="13" s="1"/>
  <c r="AH321" i="12"/>
  <c r="AI321" i="12" s="1"/>
  <c r="C3619" i="13" s="1"/>
  <c r="AH372" i="12"/>
  <c r="AI372" i="12" s="1"/>
  <c r="C3568" i="13" s="1"/>
  <c r="AH2249" i="12"/>
  <c r="AI2249" i="12" s="1"/>
  <c r="C1691" i="13" s="1"/>
  <c r="AH3915" i="12"/>
  <c r="AJ3915" i="12" s="1"/>
  <c r="D25" i="13" s="1"/>
  <c r="AH743" i="12"/>
  <c r="AH3727" i="12"/>
  <c r="AH1430" i="12"/>
  <c r="AH2804" i="12"/>
  <c r="AI2804" i="12" s="1"/>
  <c r="C1136" i="13" s="1"/>
  <c r="AH1882" i="12"/>
  <c r="AI1882" i="12" s="1"/>
  <c r="C2058" i="13" s="1"/>
  <c r="AH1098" i="12"/>
  <c r="AJ1098" i="12" s="1"/>
  <c r="D2842" i="13" s="1"/>
  <c r="AH2167" i="12"/>
  <c r="AH3726" i="12"/>
  <c r="AJ3726" i="12" s="1"/>
  <c r="D214" i="13" s="1"/>
  <c r="AH1431" i="12"/>
  <c r="AJ1431" i="12" s="1"/>
  <c r="D2509" i="13" s="1"/>
  <c r="AH1545" i="12"/>
  <c r="AI1545" i="12" s="1"/>
  <c r="C2395" i="13" s="1"/>
  <c r="AH1548" i="12"/>
  <c r="AI1548" i="12" s="1"/>
  <c r="C2392" i="13" s="1"/>
  <c r="AH3547" i="12"/>
  <c r="AI3547" i="12" s="1"/>
  <c r="C393" i="13" s="1"/>
  <c r="AH1482" i="12"/>
  <c r="AJ1482" i="12" s="1"/>
  <c r="D2458" i="13" s="1"/>
  <c r="AH271" i="12"/>
  <c r="AJ271" i="12" s="1"/>
  <c r="D3669" i="13" s="1"/>
  <c r="AH1082" i="12"/>
  <c r="AJ1082" i="12" s="1"/>
  <c r="D2858" i="13" s="1"/>
  <c r="AH666" i="12"/>
  <c r="AJ666" i="12" s="1"/>
  <c r="D3274" i="13" s="1"/>
  <c r="AH2360" i="12"/>
  <c r="AI2360" i="12" s="1"/>
  <c r="C1580" i="13" s="1"/>
  <c r="AH2634" i="12"/>
  <c r="AJ2634" i="12" s="1"/>
  <c r="D1306" i="13" s="1"/>
  <c r="AH1047" i="12"/>
  <c r="AI1047" i="12" s="1"/>
  <c r="C2893" i="13" s="1"/>
  <c r="AH1547" i="12"/>
  <c r="AH472" i="12"/>
  <c r="AJ472" i="12" s="1"/>
  <c r="D3468" i="13" s="1"/>
  <c r="AH2928" i="12"/>
  <c r="AH197" i="12"/>
  <c r="AH3196" i="12"/>
  <c r="AJ3196" i="12" s="1"/>
  <c r="D744" i="13" s="1"/>
  <c r="AH1163" i="12"/>
  <c r="AH3154" i="12"/>
  <c r="AH528" i="12"/>
  <c r="AH2252" i="12"/>
  <c r="AJ2252" i="12" s="1"/>
  <c r="D1688" i="13" s="1"/>
  <c r="AH2512" i="12"/>
  <c r="AI2512" i="12" s="1"/>
  <c r="C1428" i="13" s="1"/>
  <c r="AH1940" i="12"/>
  <c r="AI1940" i="12" s="1"/>
  <c r="C2000" i="13" s="1"/>
  <c r="AH2762" i="12"/>
  <c r="AJ2762" i="12" s="1"/>
  <c r="D1178" i="13" s="1"/>
  <c r="AH2517" i="12"/>
  <c r="AI2517" i="12" s="1"/>
  <c r="C1423" i="13" s="1"/>
  <c r="AH2092" i="12"/>
  <c r="AJ2092" i="12" s="1"/>
  <c r="D1848" i="13" s="1"/>
  <c r="AH2253" i="12"/>
  <c r="AI2253" i="12" s="1"/>
  <c r="C1687" i="13" s="1"/>
  <c r="AH3744" i="12"/>
  <c r="AJ3744" i="12" s="1"/>
  <c r="D196" i="13" s="1"/>
  <c r="AH595" i="12"/>
  <c r="AI595" i="12" s="1"/>
  <c r="C3345" i="13" s="1"/>
  <c r="AH2138" i="12"/>
  <c r="AI2138" i="12" s="1"/>
  <c r="C1802" i="13" s="1"/>
  <c r="AH1021" i="12"/>
  <c r="AI1021" i="12" s="1"/>
  <c r="C2919" i="13" s="1"/>
  <c r="AH2551" i="12"/>
  <c r="AI2551" i="12" s="1"/>
  <c r="C1389" i="13" s="1"/>
  <c r="AH1015" i="12"/>
  <c r="AJ1015" i="12" s="1"/>
  <c r="D2925" i="13" s="1"/>
  <c r="AH3890" i="12"/>
  <c r="AH1295" i="12"/>
  <c r="AH2457" i="12"/>
  <c r="AH1484" i="12"/>
  <c r="AI1484" i="12" s="1"/>
  <c r="C2456" i="13" s="1"/>
  <c r="AH1396" i="12"/>
  <c r="AH1849" i="12"/>
  <c r="AH1287" i="12"/>
  <c r="AI1287" i="12" s="1"/>
  <c r="C2653" i="13" s="1"/>
  <c r="AH3197" i="12"/>
  <c r="AJ3197" i="12" s="1"/>
  <c r="D743" i="13" s="1"/>
  <c r="AH1864" i="12"/>
  <c r="AI1864" i="12" s="1"/>
  <c r="C2076" i="13" s="1"/>
  <c r="AH2477" i="12"/>
  <c r="AJ2477" i="12" s="1"/>
  <c r="D1463" i="13" s="1"/>
  <c r="AH606" i="12"/>
  <c r="AI606" i="12" s="1"/>
  <c r="C3334" i="13" s="1"/>
  <c r="AH3610" i="12"/>
  <c r="AI3610" i="12" s="1"/>
  <c r="C330" i="13" s="1"/>
  <c r="AH1982" i="12"/>
  <c r="AI1982" i="12" s="1"/>
  <c r="C1958" i="13" s="1"/>
  <c r="AH1012" i="12"/>
  <c r="AJ1012" i="12" s="1"/>
  <c r="D2928" i="13" s="1"/>
  <c r="AH1171" i="12"/>
  <c r="AI1171" i="12" s="1"/>
  <c r="C2769" i="13" s="1"/>
  <c r="AH3016" i="12"/>
  <c r="AI3016" i="12" s="1"/>
  <c r="C924" i="13" s="1"/>
  <c r="AH1230" i="12"/>
  <c r="AI1230" i="12" s="1"/>
  <c r="C2710" i="13" s="1"/>
  <c r="AH2498" i="12"/>
  <c r="AJ2498" i="12" s="1"/>
  <c r="D1442" i="13" s="1"/>
  <c r="AH828" i="12"/>
  <c r="AI828" i="12" s="1"/>
  <c r="C3112" i="13" s="1"/>
  <c r="AH1945" i="12"/>
  <c r="AH1429" i="12"/>
  <c r="AH911" i="12"/>
  <c r="AH1602" i="12"/>
  <c r="AH1499" i="12"/>
  <c r="AI1499" i="12" s="1"/>
  <c r="C2441" i="13" s="1"/>
  <c r="AH2126" i="12"/>
  <c r="AH1352" i="12"/>
  <c r="AH2929" i="12"/>
  <c r="AI2929" i="12" s="1"/>
  <c r="C1011" i="13" s="1"/>
  <c r="AH1284" i="12"/>
  <c r="AI1284" i="12" s="1"/>
  <c r="C2656" i="13" s="1"/>
  <c r="AH2703" i="12"/>
  <c r="AJ2703" i="12" s="1"/>
  <c r="D1237" i="13" s="1"/>
  <c r="AH3219" i="12"/>
  <c r="AJ3219" i="12" s="1"/>
  <c r="D721" i="13" s="1"/>
  <c r="AH2844" i="12"/>
  <c r="AI2844" i="12" s="1"/>
  <c r="C1096" i="13" s="1"/>
  <c r="AH3130" i="12"/>
  <c r="AJ3130" i="12" s="1"/>
  <c r="D810" i="13" s="1"/>
  <c r="AH1140" i="12"/>
  <c r="AJ1140" i="12" s="1"/>
  <c r="D2800" i="13" s="1"/>
  <c r="AH3076" i="12"/>
  <c r="AJ3076" i="12" s="1"/>
  <c r="D864" i="13" s="1"/>
  <c r="AH1865" i="12"/>
  <c r="AI1865" i="12" s="1"/>
  <c r="C2075" i="13" s="1"/>
  <c r="AH2874" i="12"/>
  <c r="AI2874" i="12" s="1"/>
  <c r="C1066" i="13" s="1"/>
  <c r="AH597" i="12"/>
  <c r="AI597" i="12" s="1"/>
  <c r="C3343" i="13" s="1"/>
  <c r="AH1802" i="12"/>
  <c r="AI1802" i="12" s="1"/>
  <c r="C2138" i="13" s="1"/>
  <c r="AH1771" i="12"/>
  <c r="AI1771" i="12" s="1"/>
  <c r="C2169" i="13" s="1"/>
  <c r="AH3045" i="12"/>
  <c r="AJ3045" i="12" s="1"/>
  <c r="D895" i="13" s="1"/>
  <c r="AH2710" i="12"/>
  <c r="AH2152" i="12"/>
  <c r="AH852" i="12"/>
  <c r="AH1250" i="12"/>
  <c r="AI1250" i="12" s="1"/>
  <c r="C2690" i="13" s="1"/>
  <c r="AH195" i="12"/>
  <c r="AJ195" i="12" s="1"/>
  <c r="D3745" i="13" s="1"/>
  <c r="AH3511" i="12"/>
  <c r="AJ3511" i="12" s="1"/>
  <c r="D429" i="13" s="1"/>
  <c r="AH936" i="12"/>
  <c r="AH2050" i="12"/>
  <c r="AI2050" i="12" s="1"/>
  <c r="C1890" i="13" s="1"/>
  <c r="AH1379" i="12"/>
  <c r="AJ1379" i="12" s="1"/>
  <c r="D2561" i="13" s="1"/>
  <c r="AH2900" i="12"/>
  <c r="AJ2900" i="12" s="1"/>
  <c r="D1040" i="13" s="1"/>
  <c r="AH829" i="12"/>
  <c r="AJ829" i="12" s="1"/>
  <c r="D3111" i="13" s="1"/>
  <c r="AH2825" i="12"/>
  <c r="AI2825" i="12" s="1"/>
  <c r="C1115" i="13" s="1"/>
  <c r="AH483" i="12"/>
  <c r="AI483" i="12" s="1"/>
  <c r="C3457" i="13" s="1"/>
  <c r="AH204" i="12"/>
  <c r="AI204" i="12" s="1"/>
  <c r="C3736" i="13" s="1"/>
  <c r="AH2181" i="12"/>
  <c r="AI2181" i="12" s="1"/>
  <c r="C1759" i="13" s="1"/>
  <c r="AH1877" i="12"/>
  <c r="AJ1877" i="12" s="1"/>
  <c r="D2063" i="13" s="1"/>
  <c r="AH566" i="12"/>
  <c r="AI566" i="12" s="1"/>
  <c r="C3374" i="13" s="1"/>
  <c r="AH1509" i="12"/>
  <c r="AJ1509" i="12" s="1"/>
  <c r="D2431" i="13" s="1"/>
  <c r="AH1587" i="12"/>
  <c r="AJ1587" i="12" s="1"/>
  <c r="D2353" i="13" s="1"/>
  <c r="AH335" i="12"/>
  <c r="AH3394" i="12"/>
  <c r="AJ3394" i="12" s="1"/>
  <c r="D546" i="13" s="1"/>
  <c r="AH3292" i="12"/>
  <c r="AH1074" i="12"/>
  <c r="AH3596" i="12"/>
  <c r="AI3596" i="12" s="1"/>
  <c r="C344" i="13" s="1"/>
  <c r="AH186" i="12"/>
  <c r="AH1473" i="12"/>
  <c r="AH374" i="12"/>
  <c r="AJ374" i="12" s="1"/>
  <c r="D3566" i="13" s="1"/>
  <c r="AH717" i="12"/>
  <c r="AJ717" i="12" s="1"/>
  <c r="D3223" i="13" s="1"/>
  <c r="AH1516" i="12"/>
  <c r="AI1516" i="12" s="1"/>
  <c r="C2424" i="13" s="1"/>
  <c r="AH2562" i="12"/>
  <c r="AJ2562" i="12" s="1"/>
  <c r="D1378" i="13" s="1"/>
  <c r="AH1836" i="12"/>
  <c r="AJ1836" i="12" s="1"/>
  <c r="D2104" i="13" s="1"/>
  <c r="AH2720" i="12"/>
  <c r="AI2720" i="12" s="1"/>
  <c r="C1220" i="13" s="1"/>
  <c r="AH3010" i="12"/>
  <c r="AJ3010" i="12" s="1"/>
  <c r="D930" i="13" s="1"/>
  <c r="AH1579" i="12"/>
  <c r="AI1579" i="12" s="1"/>
  <c r="C2361" i="13" s="1"/>
  <c r="AH2480" i="12"/>
  <c r="AJ2480" i="12" s="1"/>
  <c r="D1460" i="13" s="1"/>
  <c r="AH3535" i="12"/>
  <c r="AI3535" i="12" s="1"/>
  <c r="C405" i="13" s="1"/>
  <c r="AH3355" i="12"/>
  <c r="AJ3355" i="12" s="1"/>
  <c r="D585" i="13" s="1"/>
  <c r="AH799" i="12"/>
  <c r="AI799" i="12" s="1"/>
  <c r="C3141" i="13" s="1"/>
  <c r="AH1449" i="12"/>
  <c r="AJ1449" i="12" s="1"/>
  <c r="D2491" i="13" s="1"/>
  <c r="AH2143" i="12"/>
  <c r="AJ2143" i="12" s="1"/>
  <c r="D1797" i="13" s="1"/>
  <c r="AH939" i="12"/>
  <c r="AH2575" i="12"/>
  <c r="AH1207" i="12"/>
  <c r="AH2506" i="12"/>
  <c r="AH1783" i="12"/>
  <c r="AH441" i="12"/>
  <c r="AJ441" i="12" s="1"/>
  <c r="D3499" i="13" s="1"/>
  <c r="AH2017" i="12"/>
  <c r="AJ2017" i="12" s="1"/>
  <c r="D1923" i="13" s="1"/>
  <c r="AH1255" i="12"/>
  <c r="AJ1255" i="12" s="1"/>
  <c r="D2685" i="13" s="1"/>
  <c r="AH3419" i="12"/>
  <c r="AI3419" i="12" s="1"/>
  <c r="C521" i="13" s="1"/>
  <c r="AH1487" i="12"/>
  <c r="AI1487" i="12" s="1"/>
  <c r="C2453" i="13" s="1"/>
  <c r="AH396" i="12"/>
  <c r="AJ396" i="12" s="1"/>
  <c r="D3544" i="13" s="1"/>
  <c r="AH1663" i="12"/>
  <c r="AI1663" i="12" s="1"/>
  <c r="C2277" i="13" s="1"/>
  <c r="AH943" i="12"/>
  <c r="AI943" i="12" s="1"/>
  <c r="C2997" i="13" s="1"/>
  <c r="AH2449" i="12"/>
  <c r="AJ2449" i="12" s="1"/>
  <c r="D1491" i="13" s="1"/>
  <c r="AH684" i="12"/>
  <c r="AI684" i="12" s="1"/>
  <c r="C3256" i="13" s="1"/>
  <c r="AH1189" i="12"/>
  <c r="AJ1189" i="12" s="1"/>
  <c r="D2751" i="13" s="1"/>
  <c r="AH348" i="12"/>
  <c r="AI348" i="12" s="1"/>
  <c r="C3592" i="13" s="1"/>
  <c r="AH1141" i="12"/>
  <c r="AI1141" i="12" s="1"/>
  <c r="C2799" i="13" s="1"/>
  <c r="AH1790" i="12"/>
  <c r="AJ1790" i="12" s="1"/>
  <c r="D2150" i="13" s="1"/>
  <c r="AH2788" i="12"/>
  <c r="AH1134" i="12"/>
  <c r="AH339" i="12"/>
  <c r="AH2225" i="12"/>
  <c r="AH1314" i="12"/>
  <c r="AI1314" i="12" s="1"/>
  <c r="C2626" i="13" s="1"/>
  <c r="AH1623" i="12"/>
  <c r="AH3420" i="12"/>
  <c r="AH2102" i="12"/>
  <c r="AH1767" i="12"/>
  <c r="AI1767" i="12" s="1"/>
  <c r="C2173" i="13" s="1"/>
  <c r="AH3120" i="12"/>
  <c r="AI3120" i="12" s="1"/>
  <c r="C820" i="13" s="1"/>
  <c r="AH1242" i="12"/>
  <c r="AI1242" i="12" s="1"/>
  <c r="C2698" i="13" s="1"/>
  <c r="AH571" i="12"/>
  <c r="AJ571" i="12" s="1"/>
  <c r="D3369" i="13" s="1"/>
  <c r="AH2044" i="12"/>
  <c r="AI2044" i="12" s="1"/>
  <c r="C1896" i="13" s="1"/>
  <c r="AH685" i="12"/>
  <c r="AI685" i="12" s="1"/>
  <c r="C3255" i="13" s="1"/>
  <c r="AH2386" i="12"/>
  <c r="AI2386" i="12" s="1"/>
  <c r="C1554" i="13" s="1"/>
  <c r="AH544" i="12"/>
  <c r="AJ544" i="12" s="1"/>
  <c r="D3396" i="13" s="1"/>
  <c r="AH3731" i="12"/>
  <c r="AJ3731" i="12" s="1"/>
  <c r="D209" i="13" s="1"/>
  <c r="AH609" i="12"/>
  <c r="AJ609" i="12" s="1"/>
  <c r="D3331" i="13" s="1"/>
  <c r="AH1243" i="12"/>
  <c r="AI1243" i="12" s="1"/>
  <c r="C2697" i="13" s="1"/>
  <c r="AH3342" i="12"/>
  <c r="AJ3342" i="12" s="1"/>
  <c r="D598" i="13" s="1"/>
  <c r="AH2856" i="12"/>
  <c r="AJ2856" i="12" s="1"/>
  <c r="D1084" i="13" s="1"/>
  <c r="AH585" i="12"/>
  <c r="AH1683" i="12"/>
  <c r="AH3676" i="12"/>
  <c r="AH1530" i="12"/>
  <c r="AJ1530" i="12" s="1"/>
  <c r="D2410" i="13" s="1"/>
  <c r="AH366" i="12"/>
  <c r="AI366" i="12" s="1"/>
  <c r="C3574" i="13" s="1"/>
  <c r="AH1536" i="12"/>
  <c r="AH3020" i="12"/>
  <c r="AJ3020" i="12" s="1"/>
  <c r="D920" i="13" s="1"/>
  <c r="AH2826" i="12"/>
  <c r="AI2826" i="12" s="1"/>
  <c r="C1114" i="13" s="1"/>
  <c r="AH1115" i="12"/>
  <c r="AI1115" i="12" s="1"/>
  <c r="C2825" i="13" s="1"/>
  <c r="AH2511" i="12"/>
  <c r="AI2511" i="12" s="1"/>
  <c r="C1429" i="13" s="1"/>
  <c r="AH2067" i="12"/>
  <c r="AI2067" i="12" s="1"/>
  <c r="C1873" i="13" s="1"/>
  <c r="AH3273" i="12"/>
  <c r="AJ3273" i="12" s="1"/>
  <c r="D667" i="13" s="1"/>
  <c r="AH3078" i="12"/>
  <c r="AJ3078" i="12" s="1"/>
  <c r="D862" i="13" s="1"/>
  <c r="AH1283" i="12"/>
  <c r="AJ1283" i="12" s="1"/>
  <c r="D2657" i="13" s="1"/>
  <c r="AH2649" i="12"/>
  <c r="AJ2649" i="12" s="1"/>
  <c r="D1291" i="13" s="1"/>
  <c r="AH2095" i="12"/>
  <c r="AI2095" i="12" s="1"/>
  <c r="C1845" i="13" s="1"/>
  <c r="AH1146" i="12"/>
  <c r="AJ1146" i="12" s="1"/>
  <c r="D2794" i="13" s="1"/>
  <c r="AH3309" i="12"/>
  <c r="AI3309" i="12" s="1"/>
  <c r="C631" i="13" s="1"/>
  <c r="AH1121" i="12"/>
  <c r="AJ1121" i="12" s="1"/>
  <c r="D2819" i="13" s="1"/>
  <c r="AH2671" i="12"/>
  <c r="AH2245" i="12"/>
  <c r="AJ2245" i="12" s="1"/>
  <c r="D1695" i="13" s="1"/>
  <c r="AH2172" i="12"/>
  <c r="AH1397" i="12"/>
  <c r="AH1902" i="12"/>
  <c r="AJ1902" i="12" s="1"/>
  <c r="D2038" i="13" s="1"/>
  <c r="AH520" i="12"/>
  <c r="AH2324" i="12"/>
  <c r="AI2324" i="12" s="1"/>
  <c r="C1616" i="13" s="1"/>
  <c r="AH1236" i="12"/>
  <c r="AH1195" i="12"/>
  <c r="AI1195" i="12" s="1"/>
  <c r="C2745" i="13" s="1"/>
  <c r="AH1814" i="12"/>
  <c r="AJ1814" i="12" s="1"/>
  <c r="D2126" i="13" s="1"/>
  <c r="AH1510" i="12"/>
  <c r="AI1510" i="12" s="1"/>
  <c r="C2430" i="13" s="1"/>
  <c r="AH3728" i="12"/>
  <c r="AJ3728" i="12" s="1"/>
  <c r="D212" i="13" s="1"/>
  <c r="AH1099" i="12"/>
  <c r="AJ1099" i="12" s="1"/>
  <c r="D2841" i="13" s="1"/>
  <c r="AH726" i="12"/>
  <c r="AI726" i="12" s="1"/>
  <c r="C3214" i="13" s="1"/>
  <c r="AH514" i="12"/>
  <c r="AI514" i="12" s="1"/>
  <c r="C3426" i="13" s="1"/>
  <c r="AH2259" i="12"/>
  <c r="AI2259" i="12" s="1"/>
  <c r="C1681" i="13" s="1"/>
  <c r="AH263" i="12"/>
  <c r="AJ263" i="12" s="1"/>
  <c r="D3677" i="13" s="1"/>
  <c r="AH458" i="12"/>
  <c r="AJ458" i="12" s="1"/>
  <c r="D3482" i="13" s="1"/>
  <c r="AH560" i="12"/>
  <c r="AI560" i="12" s="1"/>
  <c r="C3380" i="13" s="1"/>
  <c r="AH796" i="12"/>
  <c r="AI796" i="12" s="1"/>
  <c r="C3144" i="13" s="1"/>
  <c r="AH2364" i="12"/>
  <c r="AJ2364" i="12" s="1"/>
  <c r="D1576" i="13" s="1"/>
  <c r="AH2057" i="12"/>
  <c r="AH1365" i="12"/>
  <c r="AH1689" i="12"/>
  <c r="AH1772" i="12"/>
  <c r="AH2739" i="12"/>
  <c r="AH1494" i="12"/>
  <c r="AI1494" i="12" s="1"/>
  <c r="C2446" i="13" s="1"/>
  <c r="AH1500" i="12"/>
  <c r="AI1500" i="12" s="1"/>
  <c r="C2440" i="13" s="1"/>
  <c r="AH346" i="12"/>
  <c r="AI346" i="12" s="1"/>
  <c r="C3594" i="13" s="1"/>
  <c r="AH927" i="12"/>
  <c r="AI927" i="12" s="1"/>
  <c r="C3013" i="13" s="1"/>
  <c r="AH1420" i="12"/>
  <c r="AI1420" i="12" s="1"/>
  <c r="C2520" i="13" s="1"/>
  <c r="AH3217" i="12"/>
  <c r="AJ3217" i="12" s="1"/>
  <c r="D723" i="13" s="1"/>
  <c r="AH380" i="12"/>
  <c r="AI380" i="12" s="1"/>
  <c r="C3560" i="13" s="1"/>
  <c r="AH1492" i="12"/>
  <c r="AJ1492" i="12" s="1"/>
  <c r="D2448" i="13" s="1"/>
  <c r="AH3558" i="12"/>
  <c r="AJ3558" i="12" s="1"/>
  <c r="D382" i="13" s="1"/>
  <c r="AH1313" i="12"/>
  <c r="AI1313" i="12" s="1"/>
  <c r="C2627" i="13" s="1"/>
  <c r="AH1374" i="12"/>
  <c r="AJ1374" i="12" s="1"/>
  <c r="D2566" i="13" s="1"/>
  <c r="AH2700" i="12"/>
  <c r="AI2700" i="12" s="1"/>
  <c r="C1240" i="13" s="1"/>
  <c r="AH1528" i="12"/>
  <c r="AI1528" i="12" s="1"/>
  <c r="C2412" i="13" s="1"/>
  <c r="AH1765" i="12"/>
  <c r="AJ1765" i="12" s="1"/>
  <c r="D2175" i="13" s="1"/>
  <c r="AH1309" i="12"/>
  <c r="AH2656" i="12"/>
  <c r="AH1808" i="12"/>
  <c r="AH3109" i="12"/>
  <c r="AH3064" i="12"/>
  <c r="AJ3064" i="12" s="1"/>
  <c r="D876" i="13" s="1"/>
  <c r="AH2736" i="12"/>
  <c r="AH3302" i="12"/>
  <c r="AH660" i="12"/>
  <c r="AI660" i="12" s="1"/>
  <c r="C3280" i="13" s="1"/>
  <c r="AH1660" i="12"/>
  <c r="AI1660" i="12" s="1"/>
  <c r="C2280" i="13" s="1"/>
  <c r="AH2311" i="12"/>
  <c r="AI2311" i="12" s="1"/>
  <c r="C1629" i="13" s="1"/>
  <c r="AH1680" i="12"/>
  <c r="AI1680" i="12" s="1"/>
  <c r="C2260" i="13" s="1"/>
  <c r="AH3354" i="12"/>
  <c r="AI3354" i="12" s="1"/>
  <c r="C586" i="13" s="1"/>
  <c r="AH1456" i="12"/>
  <c r="AJ1456" i="12" s="1"/>
  <c r="D2484" i="13" s="1"/>
  <c r="AH384" i="12"/>
  <c r="AI384" i="12" s="1"/>
  <c r="C3556" i="13" s="1"/>
  <c r="AH311" i="12"/>
  <c r="AI311" i="12" s="1"/>
  <c r="C3629" i="13" s="1"/>
  <c r="AH2059" i="12"/>
  <c r="AI2059" i="12" s="1"/>
  <c r="C1881" i="13" s="1"/>
  <c r="AH2837" i="12"/>
  <c r="AJ2837" i="12" s="1"/>
  <c r="D1103" i="13" s="1"/>
  <c r="AH2985" i="12"/>
  <c r="AI2985" i="12" s="1"/>
  <c r="C955" i="13" s="1"/>
  <c r="AH651" i="12"/>
  <c r="AJ651" i="12" s="1"/>
  <c r="D3289" i="13" s="1"/>
  <c r="AH1566" i="12"/>
  <c r="AI1566" i="12" s="1"/>
  <c r="C2374" i="13" s="1"/>
  <c r="AH152" i="12"/>
  <c r="AJ152" i="12" s="1"/>
  <c r="D3788" i="13" s="1"/>
  <c r="AH2508" i="12"/>
  <c r="AH3799" i="12"/>
  <c r="AH214" i="12"/>
  <c r="AH855" i="12"/>
  <c r="AJ855" i="12" s="1"/>
  <c r="D3085" i="13" s="1"/>
  <c r="AH2300" i="12"/>
  <c r="AJ2300" i="12" s="1"/>
  <c r="D1640" i="13" s="1"/>
  <c r="AH1800" i="12"/>
  <c r="AJ1800" i="12" s="1"/>
  <c r="D2140" i="13" s="1"/>
  <c r="AH1696" i="12"/>
  <c r="AH2325" i="12"/>
  <c r="AJ2325" i="12" s="1"/>
  <c r="D1615" i="13" s="1"/>
  <c r="AH1009" i="12"/>
  <c r="AJ1009" i="12" s="1"/>
  <c r="D2931" i="13" s="1"/>
  <c r="AH1837" i="12"/>
  <c r="AJ1837" i="12" s="1"/>
  <c r="D2103" i="13" s="1"/>
  <c r="AH1432" i="12"/>
  <c r="AJ1432" i="12" s="1"/>
  <c r="D2508" i="13" s="1"/>
  <c r="AH2053" i="12"/>
  <c r="AI2053" i="12" s="1"/>
  <c r="C1887" i="13" s="1"/>
  <c r="AH1228" i="12"/>
  <c r="AJ1228" i="12" s="1"/>
  <c r="D2712" i="13" s="1"/>
  <c r="AH3023" i="12"/>
  <c r="AJ3023" i="12" s="1"/>
  <c r="D917" i="13" s="1"/>
  <c r="AH1086" i="12"/>
  <c r="AJ1086" i="12" s="1"/>
  <c r="D2854" i="13" s="1"/>
  <c r="AH2141" i="12"/>
  <c r="AJ2141" i="12" s="1"/>
  <c r="D1799" i="13" s="1"/>
  <c r="AH2487" i="12"/>
  <c r="AI2487" i="12" s="1"/>
  <c r="C1453" i="13" s="1"/>
  <c r="AH1259" i="12"/>
  <c r="AI1259" i="12" s="1"/>
  <c r="C2681" i="13" s="1"/>
  <c r="AH2012" i="12"/>
  <c r="AI2012" i="12" s="1"/>
  <c r="C1928" i="13" s="1"/>
  <c r="AH1205" i="12"/>
  <c r="AH738" i="12"/>
  <c r="AI738" i="12" s="1"/>
  <c r="C3202" i="13" s="1"/>
  <c r="AH3018" i="12"/>
  <c r="AH328" i="12"/>
  <c r="AH746" i="12"/>
  <c r="AI746" i="12" s="1"/>
  <c r="C3194" i="13" s="1"/>
  <c r="AH2295" i="12"/>
  <c r="AH2515" i="12"/>
  <c r="AH730" i="12"/>
  <c r="AJ730" i="12" s="1"/>
  <c r="D3210" i="13" s="1"/>
  <c r="AH2086" i="12"/>
  <c r="AJ2086" i="12" s="1"/>
  <c r="D1854" i="13" s="1"/>
  <c r="AH2137" i="12"/>
  <c r="AI2137" i="12" s="1"/>
  <c r="C1803" i="13" s="1"/>
  <c r="AH174" i="12"/>
  <c r="AI174" i="12" s="1"/>
  <c r="C3766" i="13" s="1"/>
  <c r="AH3613" i="12"/>
  <c r="AJ3613" i="12" s="1"/>
  <c r="D327" i="13" s="1"/>
  <c r="AH3311" i="12"/>
  <c r="AI3311" i="12" s="1"/>
  <c r="C629" i="13" s="1"/>
  <c r="AH3012" i="12"/>
  <c r="AI3012" i="12" s="1"/>
  <c r="C928" i="13" s="1"/>
  <c r="AH1139" i="12"/>
  <c r="AJ1139" i="12" s="1"/>
  <c r="D2801" i="13" s="1"/>
  <c r="AH1332" i="12"/>
  <c r="AJ1332" i="12" s="1"/>
  <c r="D2608" i="13" s="1"/>
  <c r="AH735" i="12"/>
  <c r="AJ735" i="12" s="1"/>
  <c r="D3205" i="13" s="1"/>
  <c r="AH3702" i="12"/>
  <c r="AJ3702" i="12" s="1"/>
  <c r="D238" i="13" s="1"/>
  <c r="AH234" i="12"/>
  <c r="AI234" i="12" s="1"/>
  <c r="C3706" i="13" s="1"/>
  <c r="AH2613" i="12"/>
  <c r="AJ2613" i="12" s="1"/>
  <c r="D1327" i="13" s="1"/>
  <c r="AH2964" i="12"/>
  <c r="AI2964" i="12" s="1"/>
  <c r="C976" i="13" s="1"/>
  <c r="AH847" i="12"/>
  <c r="AH2161" i="12"/>
  <c r="AH2903" i="12"/>
  <c r="AH2991" i="12"/>
  <c r="AH1977" i="12"/>
  <c r="AH2963" i="12"/>
  <c r="AJ2963" i="12" s="1"/>
  <c r="D977" i="13" s="1"/>
  <c r="AH2073" i="12"/>
  <c r="AH875" i="12"/>
  <c r="AI875" i="12" s="1"/>
  <c r="C3065" i="13" s="1"/>
  <c r="AH3816" i="12"/>
  <c r="AI3816" i="12" s="1"/>
  <c r="C124" i="13" s="1"/>
  <c r="AH2341" i="12"/>
  <c r="AI2341" i="12" s="1"/>
  <c r="C1599" i="13" s="1"/>
  <c r="AH2284" i="12"/>
  <c r="AI2284" i="12" s="1"/>
  <c r="C1656" i="13" s="1"/>
  <c r="AH2154" i="12"/>
  <c r="AJ2154" i="12" s="1"/>
  <c r="D1786" i="13" s="1"/>
  <c r="AH1117" i="12"/>
  <c r="AI1117" i="12" s="1"/>
  <c r="C2823" i="13" s="1"/>
  <c r="AH1110" i="12"/>
  <c r="AI1110" i="12" s="1"/>
  <c r="C2830" i="13" s="1"/>
  <c r="AH509" i="12"/>
  <c r="AI509" i="12" s="1"/>
  <c r="C3431" i="13" s="1"/>
  <c r="AH2610" i="12"/>
  <c r="AJ2610" i="12" s="1"/>
  <c r="D1330" i="13" s="1"/>
  <c r="AH1867" i="12"/>
  <c r="AJ1867" i="12" s="1"/>
  <c r="D2073" i="13" s="1"/>
  <c r="AH1955" i="12"/>
  <c r="AJ1955" i="12" s="1"/>
  <c r="D1985" i="13" s="1"/>
  <c r="AH3638" i="12"/>
  <c r="AJ3638" i="12" s="1"/>
  <c r="D302" i="13" s="1"/>
  <c r="AH921" i="12"/>
  <c r="AH3836" i="12"/>
  <c r="AH1914" i="12"/>
  <c r="AH1123" i="12"/>
  <c r="AH2400" i="12"/>
  <c r="AI2400" i="12" s="1"/>
  <c r="C1540" i="13" s="1"/>
  <c r="AH831" i="12"/>
  <c r="AH1042" i="12"/>
  <c r="AH1446" i="12"/>
  <c r="AI1446" i="12" s="1"/>
  <c r="C2494" i="13" s="1"/>
  <c r="AH2333" i="12"/>
  <c r="AJ2333" i="12" s="1"/>
  <c r="D1607" i="13" s="1"/>
  <c r="AH701" i="12"/>
  <c r="AI701" i="12" s="1"/>
  <c r="C3239" i="13" s="1"/>
  <c r="AH1695" i="12"/>
  <c r="AJ1695" i="12" s="1"/>
  <c r="D2245" i="13" s="1"/>
  <c r="AH2593" i="12"/>
  <c r="AJ2593" i="12" s="1"/>
  <c r="D1347" i="13" s="1"/>
  <c r="AH356" i="12"/>
  <c r="AI356" i="12" s="1"/>
  <c r="C3584" i="13" s="1"/>
  <c r="AH841" i="12"/>
  <c r="AJ841" i="12" s="1"/>
  <c r="D3099" i="13" s="1"/>
  <c r="AH1136" i="12"/>
  <c r="AI1136" i="12" s="1"/>
  <c r="C2804" i="13" s="1"/>
  <c r="AH2014" i="12"/>
  <c r="AI2014" i="12" s="1"/>
  <c r="C1926" i="13" s="1"/>
  <c r="AH1424" i="12"/>
  <c r="AI1424" i="12" s="1"/>
  <c r="C2516" i="13" s="1"/>
  <c r="AH1124" i="12"/>
  <c r="AI1124" i="12" s="1"/>
  <c r="C2816" i="13" s="1"/>
  <c r="AH2784" i="12"/>
  <c r="AJ2784" i="12" s="1"/>
  <c r="D1156" i="13" s="1"/>
  <c r="AH3350" i="12"/>
  <c r="AI3350" i="12" s="1"/>
  <c r="C590" i="13" s="1"/>
  <c r="AH525" i="12"/>
  <c r="AJ525" i="12" s="1"/>
  <c r="D3415" i="13" s="1"/>
  <c r="AH2744" i="12"/>
  <c r="AH1373" i="12"/>
  <c r="AH1478" i="12"/>
  <c r="AH1784" i="12"/>
  <c r="AH3105" i="12"/>
  <c r="AI3105" i="12" s="1"/>
  <c r="C835" i="13" s="1"/>
  <c r="AH1556" i="12"/>
  <c r="AH2070" i="12"/>
  <c r="AJ2070" i="12" s="1"/>
  <c r="D1870" i="13" s="1"/>
  <c r="AH917" i="12"/>
  <c r="AJ917" i="12" s="1"/>
  <c r="D3023" i="13" s="1"/>
  <c r="AH991" i="12"/>
  <c r="AI991" i="12" s="1"/>
  <c r="C2949" i="13" s="1"/>
  <c r="AH1535" i="12"/>
  <c r="AJ1535" i="12" s="1"/>
  <c r="D2405" i="13" s="1"/>
  <c r="AH401" i="12"/>
  <c r="AI401" i="12" s="1"/>
  <c r="C3539" i="13" s="1"/>
  <c r="AH2413" i="12"/>
  <c r="AI2413" i="12" s="1"/>
  <c r="C1527" i="13" s="1"/>
  <c r="AH1720" i="12"/>
  <c r="AI1720" i="12" s="1"/>
  <c r="C2220" i="13" s="1"/>
  <c r="AH167" i="12"/>
  <c r="AI167" i="12" s="1"/>
  <c r="C3773" i="13" s="1"/>
  <c r="AH1067" i="12"/>
  <c r="AI1067" i="12" s="1"/>
  <c r="C2873" i="13" s="1"/>
  <c r="AH1978" i="12"/>
  <c r="AJ1978" i="12" s="1"/>
  <c r="D1962" i="13" s="1"/>
  <c r="AH2992" i="12"/>
  <c r="AJ2992" i="12" s="1"/>
  <c r="D948" i="13" s="1"/>
  <c r="AH797" i="12"/>
  <c r="AJ797" i="12" s="1"/>
  <c r="D3143" i="13" s="1"/>
  <c r="AH3595" i="12"/>
  <c r="AI3595" i="12" s="1"/>
  <c r="C345" i="13" s="1"/>
  <c r="AH913" i="12"/>
  <c r="AH2444" i="12"/>
  <c r="AI2444" i="12" s="1"/>
  <c r="C1496" i="13" s="1"/>
  <c r="AH3051" i="12"/>
  <c r="AH1043" i="12"/>
  <c r="AH2418" i="12"/>
  <c r="AJ2418" i="12" s="1"/>
  <c r="D1522" i="13" s="1"/>
  <c r="AH1329" i="12"/>
  <c r="AH889" i="12"/>
  <c r="AI889" i="12" s="1"/>
  <c r="C3051" i="13" s="1"/>
  <c r="AH3682" i="12"/>
  <c r="AJ3682" i="12" s="1"/>
  <c r="D258" i="13" s="1"/>
  <c r="AH1018" i="12"/>
  <c r="AI1018" i="12" s="1"/>
  <c r="C2922" i="13" s="1"/>
  <c r="AH1101" i="12"/>
  <c r="AI1101" i="12" s="1"/>
  <c r="C2839" i="13" s="1"/>
  <c r="AH1029" i="12"/>
  <c r="AJ1029" i="12" s="1"/>
  <c r="D2911" i="13" s="1"/>
  <c r="AH2650" i="12"/>
  <c r="AI2650" i="12" s="1"/>
  <c r="C1290" i="13" s="1"/>
  <c r="AH1769" i="12"/>
  <c r="AI1769" i="12" s="1"/>
  <c r="C2171" i="13" s="1"/>
  <c r="AH2968" i="12"/>
  <c r="AJ2968" i="12" s="1"/>
  <c r="D972" i="13" s="1"/>
  <c r="AH2046" i="12"/>
  <c r="AI2046" i="12" s="1"/>
  <c r="C1894" i="13" s="1"/>
  <c r="AH191" i="12"/>
  <c r="AJ191" i="12" s="1"/>
  <c r="D3749" i="13" s="1"/>
  <c r="AH179" i="12"/>
  <c r="AJ179" i="12" s="1"/>
  <c r="D3761" i="13" s="1"/>
  <c r="AH3385" i="12"/>
  <c r="AJ3385" i="12" s="1"/>
  <c r="D555" i="13" s="1"/>
  <c r="AH482" i="12"/>
  <c r="AI482" i="12" s="1"/>
  <c r="C3458" i="13" s="1"/>
  <c r="AH1361" i="12"/>
  <c r="AJ1361" i="12" s="1"/>
  <c r="D2579" i="13" s="1"/>
  <c r="AH3398" i="12"/>
  <c r="AJ3398" i="12" s="1"/>
  <c r="D542" i="13" s="1"/>
  <c r="AH1886" i="12"/>
  <c r="AH180" i="12"/>
  <c r="AH227" i="12"/>
  <c r="AH464" i="12"/>
  <c r="AH2877" i="12"/>
  <c r="AH449" i="12"/>
  <c r="AH2880" i="12"/>
  <c r="AH676" i="12"/>
  <c r="AJ676" i="12" s="1"/>
  <c r="D3264" i="13" s="1"/>
  <c r="AH1939" i="12"/>
  <c r="AI1939" i="12" s="1"/>
  <c r="C2001" i="13" s="1"/>
  <c r="AH567" i="12"/>
  <c r="AH774" i="12"/>
  <c r="AI774" i="12" s="1"/>
  <c r="C3166" i="13" s="1"/>
  <c r="AH202" i="12"/>
  <c r="AI202" i="12" s="1"/>
  <c r="C3738" i="13" s="1"/>
  <c r="AH583" i="12"/>
  <c r="AI583" i="12" s="1"/>
  <c r="C3357" i="13" s="1"/>
  <c r="AH811" i="12"/>
  <c r="AJ811" i="12" s="1"/>
  <c r="D3129" i="13" s="1"/>
  <c r="AH395" i="12"/>
  <c r="AI395" i="12" s="1"/>
  <c r="C3545" i="13" s="1"/>
  <c r="AH1471" i="12"/>
  <c r="AI1471" i="12" s="1"/>
  <c r="C2469" i="13" s="1"/>
  <c r="AH3002" i="12"/>
  <c r="AJ3002" i="12" s="1"/>
  <c r="D938" i="13" s="1"/>
  <c r="AH2335" i="12"/>
  <c r="AI2335" i="12" s="1"/>
  <c r="C1605" i="13" s="1"/>
  <c r="AH910" i="12"/>
  <c r="AI910" i="12" s="1"/>
  <c r="C3030" i="13" s="1"/>
  <c r="AH1145" i="12"/>
  <c r="AH166" i="12"/>
  <c r="AH490" i="12"/>
  <c r="AH2309" i="12"/>
  <c r="AH643" i="12"/>
  <c r="AJ643" i="12" s="1"/>
  <c r="D3297" i="13" s="1"/>
  <c r="AH1639" i="12"/>
  <c r="AH505" i="12"/>
  <c r="AH744" i="12"/>
  <c r="AH2148" i="12"/>
  <c r="AJ2148" i="12" s="1"/>
  <c r="D1792" i="13" s="1"/>
  <c r="AH1796" i="12"/>
  <c r="AJ1796" i="12" s="1"/>
  <c r="D2144" i="13" s="1"/>
  <c r="AH2435" i="12"/>
  <c r="AI2435" i="12" s="1"/>
  <c r="C1505" i="13" s="1"/>
  <c r="AH2155" i="12"/>
  <c r="AJ2155" i="12" s="1"/>
  <c r="D1785" i="13" s="1"/>
  <c r="AH2750" i="12"/>
  <c r="AJ2750" i="12" s="1"/>
  <c r="D1190" i="13" s="1"/>
  <c r="AH3334" i="12"/>
  <c r="AI3334" i="12" s="1"/>
  <c r="C606" i="13" s="1"/>
  <c r="AH2417" i="12"/>
  <c r="AI2417" i="12" s="1"/>
  <c r="C1523" i="13" s="1"/>
  <c r="AH463" i="12"/>
  <c r="AJ463" i="12" s="1"/>
  <c r="D3477" i="13" s="1"/>
  <c r="AH1857" i="12"/>
  <c r="AJ1857" i="12" s="1"/>
  <c r="D2083" i="13" s="1"/>
  <c r="AH1563" i="12"/>
  <c r="AI1563" i="12" s="1"/>
  <c r="C2377" i="13" s="1"/>
  <c r="AH2257" i="12"/>
  <c r="AJ2257" i="12" s="1"/>
  <c r="D1683" i="13" s="1"/>
  <c r="AH2201" i="12"/>
  <c r="AJ2201" i="12" s="1"/>
  <c r="D1739" i="13" s="1"/>
  <c r="AH1384" i="12"/>
  <c r="AI1384" i="12" s="1"/>
  <c r="C2556" i="13" s="1"/>
  <c r="AH998" i="12"/>
  <c r="AH262" i="12"/>
  <c r="AH155" i="12"/>
  <c r="AH2655" i="12"/>
  <c r="AI2655" i="12" s="1"/>
  <c r="C1285" i="13" s="1"/>
  <c r="AH213" i="12"/>
  <c r="AJ213" i="12" s="1"/>
  <c r="D3727" i="13" s="1"/>
  <c r="AH2738" i="12"/>
  <c r="AH332" i="12"/>
  <c r="AH2340" i="12"/>
  <c r="AJ2340" i="12" s="1"/>
  <c r="D1600" i="13" s="1"/>
  <c r="AH1421" i="12"/>
  <c r="AJ1421" i="12" s="1"/>
  <c r="D2519" i="13" s="1"/>
  <c r="AH427" i="12"/>
  <c r="AJ427" i="12" s="1"/>
  <c r="D3513" i="13" s="1"/>
  <c r="AH683" i="12"/>
  <c r="AJ683" i="12" s="1"/>
  <c r="D3257" i="13" s="1"/>
  <c r="AH1438" i="12"/>
  <c r="AJ1438" i="12" s="1"/>
  <c r="D2502" i="13" s="1"/>
  <c r="AH1546" i="12"/>
  <c r="AI1546" i="12" s="1"/>
  <c r="C2394" i="13" s="1"/>
  <c r="AH661" i="12"/>
  <c r="AJ661" i="12" s="1"/>
  <c r="D3279" i="13" s="1"/>
  <c r="AH3367" i="12"/>
  <c r="AJ3367" i="12" s="1"/>
  <c r="D573" i="13" s="1"/>
  <c r="AH1349" i="12"/>
  <c r="AJ1349" i="12" s="1"/>
  <c r="D2591" i="13" s="1"/>
  <c r="AH2670" i="12"/>
  <c r="AJ2670" i="12" s="1"/>
  <c r="D1270" i="13" s="1"/>
  <c r="AH2806" i="12"/>
  <c r="AI2806" i="12" s="1"/>
  <c r="C1134" i="13" s="1"/>
  <c r="AH2345" i="12"/>
  <c r="AI2345" i="12" s="1"/>
  <c r="C1595" i="13" s="1"/>
  <c r="AH2914" i="12"/>
  <c r="AH281" i="12"/>
  <c r="AI281" i="12" s="1"/>
  <c r="C3659" i="13" s="1"/>
  <c r="AH489" i="12"/>
  <c r="AH1238" i="12"/>
  <c r="AH2965" i="12"/>
  <c r="AJ2965" i="12" s="1"/>
  <c r="D975" i="13" s="1"/>
  <c r="AH1273" i="12"/>
  <c r="AH1391" i="12"/>
  <c r="AJ1391" i="12" s="1"/>
  <c r="D2549" i="13" s="1"/>
  <c r="AH415" i="12"/>
  <c r="AH3050" i="12"/>
  <c r="AJ3050" i="12" s="1"/>
  <c r="D890" i="13" s="1"/>
  <c r="AH266" i="12"/>
  <c r="AJ266" i="12" s="1"/>
  <c r="D3674" i="13" s="1"/>
  <c r="AH1085" i="12"/>
  <c r="AJ1085" i="12" s="1"/>
  <c r="D2855" i="13" s="1"/>
  <c r="AH873" i="12"/>
  <c r="AI873" i="12" s="1"/>
  <c r="C3067" i="13" s="1"/>
  <c r="AH1931" i="12"/>
  <c r="AI1931" i="12" s="1"/>
  <c r="C2009" i="13" s="1"/>
  <c r="AH2230" i="12"/>
  <c r="AJ2230" i="12" s="1"/>
  <c r="D1710" i="13" s="1"/>
  <c r="AH1967" i="12"/>
  <c r="AJ1967" i="12" s="1"/>
  <c r="D1973" i="13" s="1"/>
  <c r="AH1493" i="12"/>
  <c r="AJ1493" i="12" s="1"/>
  <c r="D2447" i="13" s="1"/>
  <c r="AH1843" i="12"/>
  <c r="AJ1843" i="12" s="1"/>
  <c r="D2097" i="13" s="1"/>
  <c r="AH355" i="12"/>
  <c r="AI355" i="12" s="1"/>
  <c r="C3585" i="13" s="1"/>
  <c r="AH1114" i="12"/>
  <c r="AJ1114" i="12" s="1"/>
  <c r="D2826" i="13" s="1"/>
  <c r="AH986" i="12"/>
  <c r="AJ986" i="12" s="1"/>
  <c r="D2954" i="13" s="1"/>
  <c r="AH3313" i="12"/>
  <c r="AI3313" i="12" s="1"/>
  <c r="C627" i="13" s="1"/>
  <c r="AH1917" i="12"/>
  <c r="AH868" i="12"/>
  <c r="AH3170" i="12"/>
  <c r="AH1375" i="12"/>
  <c r="AJ1375" i="12" s="1"/>
  <c r="D2565" i="13" s="1"/>
  <c r="AH378" i="12"/>
  <c r="AJ378" i="12" s="1"/>
  <c r="D3562" i="13" s="1"/>
  <c r="AH358" i="12"/>
  <c r="AI358" i="12" s="1"/>
  <c r="C3582" i="13" s="1"/>
  <c r="AH2625" i="12"/>
  <c r="AH2659" i="12"/>
  <c r="AJ2659" i="12" s="1"/>
  <c r="D1281" i="13" s="1"/>
  <c r="AH2251" i="12"/>
  <c r="AI2251" i="12" s="1"/>
  <c r="C1689" i="13" s="1"/>
  <c r="AH1355" i="12"/>
  <c r="AJ1355" i="12" s="1"/>
  <c r="D2585" i="13" s="1"/>
  <c r="AH576" i="12"/>
  <c r="AI576" i="12" s="1"/>
  <c r="C3364" i="13" s="1"/>
  <c r="AH1665" i="12"/>
  <c r="AJ1665" i="12" s="1"/>
  <c r="D2275" i="13" s="1"/>
  <c r="AH2717" i="12"/>
  <c r="AI2717" i="12" s="1"/>
  <c r="C1223" i="13" s="1"/>
  <c r="AH3164" i="12"/>
  <c r="AJ3164" i="12" s="1"/>
  <c r="D776" i="13" s="1"/>
  <c r="AH924" i="12"/>
  <c r="AJ924" i="12" s="1"/>
  <c r="D3016" i="13" s="1"/>
  <c r="AH416" i="12"/>
  <c r="AI416" i="12" s="1"/>
  <c r="C3524" i="13" s="1"/>
  <c r="AH1133" i="12"/>
  <c r="AJ1133" i="12" s="1"/>
  <c r="D2807" i="13" s="1"/>
  <c r="AH2823" i="12"/>
  <c r="AJ2823" i="12" s="1"/>
  <c r="D1117" i="13" s="1"/>
  <c r="AH2787" i="12"/>
  <c r="AJ2787" i="12" s="1"/>
  <c r="D1153" i="13" s="1"/>
  <c r="AH3106" i="12"/>
  <c r="AH1173" i="12"/>
  <c r="AH2458" i="12"/>
  <c r="AH1706" i="12"/>
  <c r="AH604" i="12"/>
  <c r="AI604" i="12" s="1"/>
  <c r="C3336" i="13" s="1"/>
  <c r="AH2258" i="12"/>
  <c r="AH631" i="12"/>
  <c r="AI631" i="12" s="1"/>
  <c r="C3309" i="13" s="1"/>
  <c r="AH2502" i="12"/>
  <c r="AJ2502" i="12" s="1"/>
  <c r="D1438" i="13" s="1"/>
  <c r="AH3371" i="12"/>
  <c r="AJ3371" i="12" s="1"/>
  <c r="D569" i="13" s="1"/>
  <c r="AH1237" i="12"/>
  <c r="AJ1237" i="12" s="1"/>
  <c r="D2703" i="13" s="1"/>
  <c r="AH194" i="12"/>
  <c r="AI194" i="12" s="1"/>
  <c r="C3746" i="13" s="1"/>
  <c r="AH650" i="12"/>
  <c r="AI650" i="12" s="1"/>
  <c r="C3290" i="13" s="1"/>
  <c r="AH2171" i="12"/>
  <c r="AI2171" i="12" s="1"/>
  <c r="C1769" i="13" s="1"/>
  <c r="AH365" i="12"/>
  <c r="AJ365" i="12" s="1"/>
  <c r="D3575" i="13" s="1"/>
  <c r="AH2024" i="12"/>
  <c r="AI2024" i="12" s="1"/>
  <c r="C1916" i="13" s="1"/>
  <c r="AH2185" i="12"/>
  <c r="AI2185" i="12" s="1"/>
  <c r="C1755" i="13" s="1"/>
  <c r="AH556" i="12"/>
  <c r="AI556" i="12" s="1"/>
  <c r="C3384" i="13" s="1"/>
  <c r="AH2570" i="12"/>
  <c r="AI2570" i="12" s="1"/>
  <c r="C1370" i="13" s="1"/>
  <c r="AH1300" i="12"/>
  <c r="AI1300" i="12" s="1"/>
  <c r="C2640" i="13" s="1"/>
  <c r="AH570" i="12"/>
  <c r="AI570" i="12" s="1"/>
  <c r="C3370" i="13" s="1"/>
  <c r="AH2061" i="12"/>
  <c r="AI2061" i="12" s="1"/>
  <c r="C1879" i="13" s="1"/>
  <c r="AH2680" i="12"/>
  <c r="AH1326" i="12"/>
  <c r="AH1218" i="12"/>
  <c r="AH136" i="12"/>
  <c r="AH1532" i="12"/>
  <c r="AI1532" i="12" s="1"/>
  <c r="C2408" i="13" s="1"/>
  <c r="AH2718" i="12"/>
  <c r="AH1291" i="12"/>
  <c r="AJ1291" i="12" s="1"/>
  <c r="D2649" i="13" s="1"/>
  <c r="AH2560" i="12"/>
  <c r="AJ2560" i="12" s="1"/>
  <c r="D1380" i="13" s="1"/>
  <c r="AH734" i="12"/>
  <c r="AI734" i="12" s="1"/>
  <c r="C3206" i="13" s="1"/>
  <c r="AH444" i="12"/>
  <c r="AJ444" i="12" s="1"/>
  <c r="D3496" i="13" s="1"/>
  <c r="AH1151" i="12"/>
  <c r="AI1151" i="12" s="1"/>
  <c r="C2789" i="13" s="1"/>
  <c r="AH3118" i="12"/>
  <c r="AJ3118" i="12" s="1"/>
  <c r="D822" i="13" s="1"/>
  <c r="AH3056" i="12"/>
  <c r="AJ3056" i="12" s="1"/>
  <c r="D884" i="13" s="1"/>
  <c r="AH532" i="12"/>
  <c r="AI532" i="12" s="1"/>
  <c r="C3408" i="13" s="1"/>
  <c r="AH2027" i="12"/>
  <c r="AJ2027" i="12" s="1"/>
  <c r="D1913" i="13" s="1"/>
  <c r="AH267" i="12"/>
  <c r="AI267" i="12" s="1"/>
  <c r="C3673" i="13" s="1"/>
  <c r="AH1734" i="12"/>
  <c r="AI1734" i="12" s="1"/>
  <c r="C2206" i="13" s="1"/>
  <c r="AH599" i="12"/>
  <c r="AI599" i="12" s="1"/>
  <c r="C3341" i="13" s="1"/>
  <c r="AH3830" i="12"/>
  <c r="AJ3830" i="12" s="1"/>
  <c r="D110" i="13" s="1"/>
  <c r="AH1791" i="12"/>
  <c r="AI1791" i="12" s="1"/>
  <c r="C2149" i="13" s="1"/>
  <c r="AH437" i="12"/>
  <c r="AJ437" i="12" s="1"/>
  <c r="D3503" i="13" s="1"/>
  <c r="AH2757" i="12"/>
  <c r="AH393" i="12"/>
  <c r="AH1274" i="12"/>
  <c r="AI1274" i="12" s="1"/>
  <c r="C2666" i="13" s="1"/>
  <c r="AH2925" i="12"/>
  <c r="AI2925" i="12" s="1"/>
  <c r="C1015" i="13" s="1"/>
  <c r="AH971" i="12"/>
  <c r="AI971" i="12" s="1"/>
  <c r="C2969" i="13" s="1"/>
  <c r="AH3126" i="12"/>
  <c r="AJ3126" i="12" s="1"/>
  <c r="D814" i="13" s="1"/>
  <c r="AH2799" i="12"/>
  <c r="AI2799" i="12" s="1"/>
  <c r="C1141" i="13" s="1"/>
  <c r="AH2779" i="12"/>
  <c r="AI2779" i="12" s="1"/>
  <c r="C1161" i="13" s="1"/>
  <c r="AH930" i="12"/>
  <c r="AH1337" i="12"/>
  <c r="AI1337" i="12" s="1"/>
  <c r="C2603" i="13" s="1"/>
  <c r="AH2489" i="12"/>
  <c r="AJ2489" i="12" s="1"/>
  <c r="D1451" i="13" s="1"/>
  <c r="AH2540" i="12"/>
  <c r="AI2540" i="12" s="1"/>
  <c r="C1400" i="13" s="1"/>
  <c r="AH877" i="12"/>
  <c r="AJ877" i="12" s="1"/>
  <c r="D3063" i="13" s="1"/>
  <c r="AH1759" i="12"/>
  <c r="AJ1759" i="12" s="1"/>
  <c r="D2181" i="13" s="1"/>
  <c r="AH974" i="12"/>
  <c r="AI974" i="12" s="1"/>
  <c r="C2966" i="13" s="1"/>
  <c r="AH1072" i="12"/>
  <c r="AI1072" i="12" s="1"/>
  <c r="C2868" i="13" s="1"/>
  <c r="AH733" i="12"/>
  <c r="AJ733" i="12" s="1"/>
  <c r="D3207" i="13" s="1"/>
  <c r="AH3231" i="12"/>
  <c r="AI3231" i="12" s="1"/>
  <c r="C709" i="13" s="1"/>
  <c r="AH611" i="12"/>
  <c r="AI611" i="12" s="1"/>
  <c r="C3329" i="13" s="1"/>
  <c r="AH3028" i="12"/>
  <c r="AH3357" i="12"/>
  <c r="AH909" i="12"/>
  <c r="AH670" i="12"/>
  <c r="AH1555" i="12"/>
  <c r="AH1990" i="12"/>
  <c r="AJ1990" i="12" s="1"/>
  <c r="D1950" i="13" s="1"/>
  <c r="AH2219" i="12"/>
  <c r="AI2219" i="12" s="1"/>
  <c r="C1721" i="13" s="1"/>
  <c r="AH1132" i="12"/>
  <c r="AI1132" i="12" s="1"/>
  <c r="C2808" i="13" s="1"/>
  <c r="AH2286" i="12"/>
  <c r="AJ2286" i="12" s="1"/>
  <c r="D1654" i="13" s="1"/>
  <c r="AH766" i="12"/>
  <c r="AJ766" i="12" s="1"/>
  <c r="D3174" i="13" s="1"/>
  <c r="AH2530" i="12"/>
  <c r="AJ2530" i="12" s="1"/>
  <c r="D1410" i="13" s="1"/>
  <c r="AH1820" i="12"/>
  <c r="AI1820" i="12" s="1"/>
  <c r="C2120" i="13" s="1"/>
  <c r="AH937" i="12"/>
  <c r="AJ937" i="12" s="1"/>
  <c r="D3003" i="13" s="1"/>
  <c r="AH1520" i="12"/>
  <c r="AI1520" i="12" s="1"/>
  <c r="C2420" i="13" s="1"/>
  <c r="AH1616" i="12"/>
  <c r="AI1616" i="12" s="1"/>
  <c r="C2324" i="13" s="1"/>
  <c r="AH989" i="12"/>
  <c r="AI989" i="12" s="1"/>
  <c r="C2951" i="13" s="1"/>
  <c r="AH958" i="12"/>
  <c r="AJ958" i="12" s="1"/>
  <c r="D2982" i="13" s="1"/>
  <c r="AH2478" i="12"/>
  <c r="AJ2478" i="12" s="1"/>
  <c r="D1462" i="13" s="1"/>
  <c r="AH700" i="12"/>
  <c r="AJ700" i="12" s="1"/>
  <c r="D3240" i="13" s="1"/>
  <c r="AH2423" i="12"/>
  <c r="AH673" i="12"/>
  <c r="AJ673" i="12" s="1"/>
  <c r="D3267" i="13" s="1"/>
  <c r="AH479" i="12"/>
  <c r="AH1858" i="12"/>
  <c r="AH1904" i="12"/>
  <c r="AJ1904" i="12" s="1"/>
  <c r="D2036" i="13" s="1"/>
  <c r="AH1835" i="12"/>
  <c r="AH3458" i="12"/>
  <c r="AJ3458" i="12" s="1"/>
  <c r="D482" i="13" s="1"/>
  <c r="AH1459" i="12"/>
  <c r="AI1459" i="12" s="1"/>
  <c r="C2481" i="13" s="1"/>
  <c r="AH624" i="12"/>
  <c r="AJ624" i="12" s="1"/>
  <c r="D3316" i="13" s="1"/>
  <c r="AH793" i="12"/>
  <c r="AJ793" i="12" s="1"/>
  <c r="D3147" i="13" s="1"/>
  <c r="AH2525" i="12"/>
  <c r="AI2525" i="12" s="1"/>
  <c r="C1415" i="13" s="1"/>
  <c r="AH907" i="12"/>
  <c r="AJ907" i="12" s="1"/>
  <c r="D3033" i="13" s="1"/>
  <c r="AH836" i="12"/>
  <c r="AJ836" i="12" s="1"/>
  <c r="D3104" i="13" s="1"/>
  <c r="AH1119" i="12"/>
  <c r="AJ1119" i="12" s="1"/>
  <c r="D2821" i="13" s="1"/>
  <c r="AH1928" i="12"/>
  <c r="AI1928" i="12" s="1"/>
  <c r="C2012" i="13" s="1"/>
  <c r="AH1188" i="12"/>
  <c r="AI1188" i="12" s="1"/>
  <c r="C2752" i="13" s="1"/>
  <c r="AH2868" i="12"/>
  <c r="AJ2868" i="12" s="1"/>
  <c r="D1072" i="13" s="1"/>
  <c r="AH1279" i="12"/>
  <c r="AJ1279" i="12" s="1"/>
  <c r="D2661" i="13" s="1"/>
  <c r="AH1774" i="12"/>
  <c r="AJ1774" i="12" s="1"/>
  <c r="D2166" i="13" s="1"/>
  <c r="AH1175" i="12"/>
  <c r="AJ1175" i="12" s="1"/>
  <c r="D2765" i="13" s="1"/>
  <c r="AH337" i="12"/>
  <c r="AJ337" i="12" s="1"/>
  <c r="D3603" i="13" s="1"/>
  <c r="AH2648" i="12"/>
  <c r="AH1185" i="12"/>
  <c r="AH1714" i="12"/>
  <c r="AH225" i="12"/>
  <c r="AI225" i="12" s="1"/>
  <c r="C3715" i="13" s="1"/>
  <c r="AH340" i="12"/>
  <c r="AJ340" i="12" s="1"/>
  <c r="D3600" i="13" s="1"/>
  <c r="AH2996" i="12"/>
  <c r="AH1799" i="12"/>
  <c r="AI1799" i="12" s="1"/>
  <c r="C2141" i="13" s="1"/>
  <c r="AH1176" i="12"/>
  <c r="AJ1176" i="12" s="1"/>
  <c r="D2764" i="13" s="1"/>
  <c r="AH2693" i="12"/>
  <c r="AJ2693" i="12" s="1"/>
  <c r="D1247" i="13" s="1"/>
  <c r="AH2183" i="12"/>
  <c r="AJ2183" i="12" s="1"/>
  <c r="D1757" i="13" s="1"/>
  <c r="AH1448" i="12"/>
  <c r="AI1448" i="12" s="1"/>
  <c r="C2492" i="13" s="1"/>
  <c r="AH3623" i="12"/>
  <c r="AJ3623" i="12" s="1"/>
  <c r="D317" i="13" s="1"/>
  <c r="AH1387" i="12"/>
  <c r="AI1387" i="12" s="1"/>
  <c r="C2553" i="13" s="1"/>
  <c r="AH1531" i="12"/>
  <c r="AJ1531" i="12" s="1"/>
  <c r="D2409" i="13" s="1"/>
  <c r="AH572" i="12"/>
  <c r="AI572" i="12" s="1"/>
  <c r="C3368" i="13" s="1"/>
  <c r="AH447" i="12"/>
  <c r="AJ447" i="12" s="1"/>
  <c r="D3493" i="13" s="1"/>
  <c r="AH699" i="12"/>
  <c r="AJ699" i="12" s="1"/>
  <c r="D3241" i="13" s="1"/>
  <c r="AH1848" i="12"/>
  <c r="AJ1848" i="12" s="1"/>
  <c r="D2092" i="13" s="1"/>
  <c r="AH2068" i="12"/>
  <c r="AJ2068" i="12" s="1"/>
  <c r="D1872" i="13" s="1"/>
  <c r="AH341" i="12"/>
  <c r="AH823" i="12"/>
  <c r="AI823" i="12" s="1"/>
  <c r="C3117" i="13" s="1"/>
  <c r="AH3259" i="12"/>
  <c r="AH494" i="12"/>
  <c r="AH2329" i="12"/>
  <c r="AJ2329" i="12" s="1"/>
  <c r="D1611" i="13" s="1"/>
  <c r="AH3877" i="12"/>
  <c r="AH2801" i="12"/>
  <c r="AH2049" i="12"/>
  <c r="AH2002" i="12"/>
  <c r="AI2002" i="12" s="1"/>
  <c r="C1938" i="13" s="1"/>
  <c r="AH1062" i="12"/>
  <c r="AI1062" i="12" s="1"/>
  <c r="C2878" i="13" s="1"/>
  <c r="AH2260" i="12"/>
  <c r="AI2260" i="12" s="1"/>
  <c r="C1680" i="13" s="1"/>
  <c r="AH1331" i="12"/>
  <c r="AJ1331" i="12" s="1"/>
  <c r="D2609" i="13" s="1"/>
  <c r="AH885" i="12"/>
  <c r="AI885" i="12" s="1"/>
  <c r="C3055" i="13" s="1"/>
  <c r="AH1328" i="12"/>
  <c r="AI1328" i="12" s="1"/>
  <c r="C2612" i="13" s="1"/>
  <c r="AH2748" i="12"/>
  <c r="AI2748" i="12" s="1"/>
  <c r="C1192" i="13" s="1"/>
  <c r="AH625" i="12"/>
  <c r="AI625" i="12" s="1"/>
  <c r="C3315" i="13" s="1"/>
  <c r="AH1659" i="12"/>
  <c r="AJ1659" i="12" s="1"/>
  <c r="D2281" i="13" s="1"/>
  <c r="AH2567" i="12"/>
  <c r="AJ2567" i="12" s="1"/>
  <c r="D1373" i="13" s="1"/>
  <c r="AH664" i="12"/>
  <c r="AI664" i="12" s="1"/>
  <c r="C3276" i="13" s="1"/>
  <c r="AH1786" i="12"/>
  <c r="AI1786" i="12" s="1"/>
  <c r="C2154" i="13" s="1"/>
  <c r="AH2015" i="12"/>
  <c r="AI2015" i="12" s="1"/>
  <c r="C1925" i="13" s="1"/>
  <c r="AH3587" i="12"/>
  <c r="AH789" i="12"/>
  <c r="AH2466" i="12"/>
  <c r="AH2987" i="12"/>
  <c r="AJ2987" i="12" s="1"/>
  <c r="D953" i="13" s="1"/>
  <c r="AH1873" i="12"/>
  <c r="AJ1873" i="12" s="1"/>
  <c r="D2067" i="13" s="1"/>
  <c r="AH326" i="12"/>
  <c r="AI326" i="12" s="1"/>
  <c r="C3614" i="13" s="1"/>
  <c r="AH890" i="12"/>
  <c r="AJ890" i="12" s="1"/>
  <c r="D3050" i="13" s="1"/>
  <c r="AH2604" i="12"/>
  <c r="AI2604" i="12" s="1"/>
  <c r="C1336" i="13" s="1"/>
  <c r="AH2645" i="12"/>
  <c r="AI2645" i="12" s="1"/>
  <c r="C1295" i="13" s="1"/>
  <c r="AH1948" i="12"/>
  <c r="AJ1948" i="12" s="1"/>
  <c r="D1992" i="13" s="1"/>
  <c r="AH842" i="12"/>
  <c r="AJ842" i="12" s="1"/>
  <c r="D3098" i="13" s="1"/>
  <c r="AH2691" i="12"/>
  <c r="AI2691" i="12" s="1"/>
  <c r="C1249" i="13" s="1"/>
  <c r="AH771" i="12"/>
  <c r="AJ771" i="12" s="1"/>
  <c r="D3169" i="13" s="1"/>
  <c r="AH1961" i="12"/>
  <c r="AJ1961" i="12" s="1"/>
  <c r="D1979" i="13" s="1"/>
  <c r="AH3866" i="12"/>
  <c r="AI3866" i="12" s="1"/>
  <c r="C74" i="13" s="1"/>
  <c r="AH2895" i="12"/>
  <c r="AJ2895" i="12" s="1"/>
  <c r="D1045" i="13" s="1"/>
  <c r="AH1412" i="12"/>
  <c r="AJ1412" i="12" s="1"/>
  <c r="D2528" i="13" s="1"/>
  <c r="AH1571" i="12"/>
  <c r="AI1571" i="12" s="1"/>
  <c r="C2369" i="13" s="1"/>
  <c r="AH157" i="12"/>
  <c r="AI157" i="12" s="1"/>
  <c r="C3783" i="13" s="1"/>
  <c r="AH2165" i="12"/>
  <c r="AH164" i="12"/>
  <c r="AJ164" i="12" s="1"/>
  <c r="D3776" i="13" s="1"/>
  <c r="AH1670" i="12"/>
  <c r="AH2960" i="12"/>
  <c r="AH1335" i="12"/>
  <c r="AI1335" i="12" s="1"/>
  <c r="C2605" i="13" s="1"/>
  <c r="AH3826" i="12"/>
  <c r="AH1002" i="12"/>
  <c r="AH2323" i="12"/>
  <c r="AI2323" i="12" s="1"/>
  <c r="C1617" i="13" s="1"/>
  <c r="AH419" i="12"/>
  <c r="AJ419" i="12" s="1"/>
  <c r="D3521" i="13" s="1"/>
  <c r="AH602" i="12"/>
  <c r="AJ602" i="12" s="1"/>
  <c r="D3338" i="13" s="1"/>
  <c r="AH1866" i="12"/>
  <c r="AJ1866" i="12" s="1"/>
  <c r="D2074" i="13" s="1"/>
  <c r="AH3203" i="12"/>
  <c r="AJ3203" i="12" s="1"/>
  <c r="D737" i="13" s="1"/>
  <c r="AH1488" i="12"/>
  <c r="AJ1488" i="12" s="1"/>
  <c r="D2452" i="13" s="1"/>
  <c r="AH245" i="12"/>
  <c r="AI245" i="12" s="1"/>
  <c r="C3695" i="13" s="1"/>
  <c r="AH2075" i="12"/>
  <c r="AJ2075" i="12" s="1"/>
  <c r="D1865" i="13" s="1"/>
  <c r="AH2864" i="12"/>
  <c r="AJ2864" i="12" s="1"/>
  <c r="D1076" i="13" s="1"/>
  <c r="AH1970" i="12"/>
  <c r="AJ1970" i="12" s="1"/>
  <c r="D1970" i="13" s="1"/>
  <c r="AH2629" i="12"/>
  <c r="AJ2629" i="12" s="1"/>
  <c r="D1311" i="13" s="1"/>
  <c r="AH246" i="12"/>
  <c r="AJ246" i="12" s="1"/>
  <c r="D3694" i="13" s="1"/>
  <c r="AH400" i="12"/>
  <c r="AI400" i="12" s="1"/>
  <c r="C3540" i="13" s="1"/>
  <c r="AH586" i="12"/>
  <c r="AI586" i="12" s="1"/>
  <c r="C3354" i="13" s="1"/>
  <c r="AH2036" i="12"/>
  <c r="AH3454" i="12"/>
  <c r="AH1569" i="12"/>
  <c r="AH1590" i="12"/>
  <c r="AI1590" i="12" s="1"/>
  <c r="C2350" i="13" s="1"/>
  <c r="AH2956" i="12"/>
  <c r="AJ2956" i="12" s="1"/>
  <c r="D984" i="13" s="1"/>
  <c r="AH1129" i="12"/>
  <c r="AJ1129" i="12" s="1"/>
  <c r="D2811" i="13" s="1"/>
  <c r="AH2584" i="12"/>
  <c r="AJ2584" i="12" s="1"/>
  <c r="D1356" i="13" s="1"/>
  <c r="AH1763" i="12"/>
  <c r="AI1763" i="12" s="1"/>
  <c r="C2177" i="13" s="1"/>
  <c r="AH857" i="12"/>
  <c r="AJ857" i="12" s="1"/>
  <c r="D3083" i="13" s="1"/>
  <c r="AH323" i="12"/>
  <c r="AJ323" i="12" s="1"/>
  <c r="D3617" i="13" s="1"/>
  <c r="AH3150" i="12"/>
  <c r="AI3150" i="12" s="1"/>
  <c r="C790" i="13" s="1"/>
  <c r="AH2599" i="12"/>
  <c r="AI2599" i="12" s="1"/>
  <c r="C1341" i="13" s="1"/>
  <c r="AH1504" i="12"/>
  <c r="AI1504" i="12" s="1"/>
  <c r="C2436" i="13" s="1"/>
  <c r="AH1212" i="12"/>
  <c r="AJ1212" i="12" s="1"/>
  <c r="D2728" i="13" s="1"/>
  <c r="AH1831" i="12"/>
  <c r="AI1831" i="12" s="1"/>
  <c r="C2109" i="13" s="1"/>
  <c r="AH3090" i="12"/>
  <c r="AJ3090" i="12" s="1"/>
  <c r="D850" i="13" s="1"/>
  <c r="AH691" i="12"/>
  <c r="AJ691" i="12" s="1"/>
  <c r="D3249" i="13" s="1"/>
  <c r="AH198" i="12"/>
  <c r="AJ198" i="12" s="1"/>
  <c r="D3742" i="13" s="1"/>
  <c r="AH3075" i="12"/>
  <c r="AJ3075" i="12" s="1"/>
  <c r="D865" i="13" s="1"/>
  <c r="AH2432" i="12"/>
  <c r="AH1648" i="12"/>
  <c r="AI1648" i="12" s="1"/>
  <c r="C2292" i="13" s="1"/>
  <c r="AH2156" i="12"/>
  <c r="AH647" i="12"/>
  <c r="AH457" i="12"/>
  <c r="AI457" i="12" s="1"/>
  <c r="C3483" i="13" s="1"/>
  <c r="AH3386" i="12"/>
  <c r="AI3386" i="12" s="1"/>
  <c r="C554" i="13" s="1"/>
  <c r="AH526" i="12"/>
  <c r="AI526" i="12" s="1"/>
  <c r="C3414" i="13" s="1"/>
  <c r="AH2661" i="12"/>
  <c r="AH1899" i="12"/>
  <c r="AJ1899" i="12" s="1"/>
  <c r="D2041" i="13" s="1"/>
  <c r="AH2198" i="12"/>
  <c r="AJ2198" i="12" s="1"/>
  <c r="D1742" i="13" s="1"/>
  <c r="AH2959" i="12"/>
  <c r="AI2959" i="12" s="1"/>
  <c r="C981" i="13" s="1"/>
  <c r="AH995" i="12"/>
  <c r="AJ995" i="12" s="1"/>
  <c r="D2945" i="13" s="1"/>
  <c r="AH2619" i="12"/>
  <c r="AI2619" i="12" s="1"/>
  <c r="C1321" i="13" s="1"/>
  <c r="AH1993" i="12"/>
  <c r="AJ1993" i="12" s="1"/>
  <c r="D1947" i="13" s="1"/>
  <c r="AH318" i="12"/>
  <c r="AI318" i="12" s="1"/>
  <c r="C3622" i="13" s="1"/>
  <c r="AH2255" i="12"/>
  <c r="AJ2255" i="12" s="1"/>
  <c r="D1685" i="13" s="1"/>
  <c r="AH2672" i="12"/>
  <c r="AJ2672" i="12" s="1"/>
  <c r="D1268" i="13" s="1"/>
  <c r="AH814" i="12"/>
  <c r="AI814" i="12" s="1"/>
  <c r="C3126" i="13" s="1"/>
  <c r="AH2950" i="12"/>
  <c r="AJ2950" i="12" s="1"/>
  <c r="D990" i="13" s="1"/>
  <c r="AH2936" i="12"/>
  <c r="AI2936" i="12" s="1"/>
  <c r="C1004" i="13" s="1"/>
  <c r="AH1588" i="12"/>
  <c r="AI1588" i="12" s="1"/>
  <c r="C2352" i="13" s="1"/>
  <c r="AH3629" i="12"/>
  <c r="AH845" i="12"/>
  <c r="AI845" i="12" s="1"/>
  <c r="C3095" i="13" s="1"/>
  <c r="AH2305" i="12"/>
  <c r="AJ2305" i="12" s="1"/>
  <c r="D1635" i="13" s="1"/>
  <c r="AH1091" i="12"/>
  <c r="AI1091" i="12" s="1"/>
  <c r="C2849" i="13" s="1"/>
  <c r="AH1717" i="12"/>
  <c r="AJ1717" i="12" s="1"/>
  <c r="D2223" i="13" s="1"/>
  <c r="AH507" i="12"/>
  <c r="AH2140" i="12"/>
  <c r="AH3569" i="12"/>
  <c r="AJ3569" i="12" s="1"/>
  <c r="D371" i="13" s="1"/>
  <c r="AH3525" i="12"/>
  <c r="AI3525" i="12" s="1"/>
  <c r="C415" i="13" s="1"/>
  <c r="AH1152" i="12"/>
  <c r="AJ1152" i="12" s="1"/>
  <c r="D2788" i="13" s="1"/>
  <c r="AH3073" i="12"/>
  <c r="AI3073" i="12" s="1"/>
  <c r="C867" i="13" s="1"/>
  <c r="AH1894" i="12"/>
  <c r="AJ1894" i="12" s="1"/>
  <c r="D2046" i="13" s="1"/>
  <c r="AH541" i="12"/>
  <c r="AI541" i="12" s="1"/>
  <c r="C3399" i="13" s="1"/>
  <c r="AH3260" i="12"/>
  <c r="AI3260" i="12" s="1"/>
  <c r="C680" i="13" s="1"/>
  <c r="AH2336" i="12"/>
  <c r="AJ2336" i="12" s="1"/>
  <c r="D1604" i="13" s="1"/>
  <c r="AH1483" i="12"/>
  <c r="AI1483" i="12" s="1"/>
  <c r="C2457" i="13" s="1"/>
  <c r="AH499" i="12"/>
  <c r="AJ499" i="12" s="1"/>
  <c r="D3441" i="13" s="1"/>
  <c r="AH782" i="12"/>
  <c r="AJ782" i="12" s="1"/>
  <c r="D3158" i="13" s="1"/>
  <c r="AH2150" i="12"/>
  <c r="AI2150" i="12" s="1"/>
  <c r="C1790" i="13" s="1"/>
  <c r="AH3619" i="12"/>
  <c r="AH309" i="12"/>
  <c r="AJ309" i="12" s="1"/>
  <c r="D3631" i="13" s="1"/>
  <c r="AH1880" i="12"/>
  <c r="AH2922" i="12"/>
  <c r="AH1265" i="12"/>
  <c r="AJ1265" i="12" s="1"/>
  <c r="D2675" i="13" s="1"/>
  <c r="AH530" i="12"/>
  <c r="AH2204" i="12"/>
  <c r="AH1694" i="12"/>
  <c r="AH1512" i="12"/>
  <c r="AI1512" i="12" s="1"/>
  <c r="C2428" i="13" s="1"/>
  <c r="AH965" i="12"/>
  <c r="AJ965" i="12" s="1"/>
  <c r="D2975" i="13" s="1"/>
  <c r="AH656" i="12"/>
  <c r="AI656" i="12" s="1"/>
  <c r="C3284" i="13" s="1"/>
  <c r="AH2538" i="12"/>
  <c r="AI2538" i="12" s="1"/>
  <c r="C1402" i="13" s="1"/>
  <c r="AH870" i="12"/>
  <c r="AJ870" i="12" s="1"/>
  <c r="D3070" i="13" s="1"/>
  <c r="AH2863" i="12"/>
  <c r="AI2863" i="12" s="1"/>
  <c r="C1077" i="13" s="1"/>
  <c r="AH1768" i="12"/>
  <c r="AI1768" i="12" s="1"/>
  <c r="C2172" i="13" s="1"/>
  <c r="AH706" i="12"/>
  <c r="AI706" i="12" s="1"/>
  <c r="C3234" i="13" s="1"/>
  <c r="AH241" i="12"/>
  <c r="AI241" i="12" s="1"/>
  <c r="C3699" i="13" s="1"/>
  <c r="AH1853" i="12"/>
  <c r="AI1853" i="12" s="1"/>
  <c r="C2087" i="13" s="1"/>
  <c r="AH2544" i="12"/>
  <c r="AJ2544" i="12" s="1"/>
  <c r="D1396" i="13" s="1"/>
  <c r="AH3541" i="12"/>
  <c r="AJ3541" i="12" s="1"/>
  <c r="D399" i="13" s="1"/>
  <c r="AH503" i="12"/>
  <c r="AI503" i="12" s="1"/>
  <c r="C3437" i="13" s="1"/>
  <c r="AH268" i="12"/>
  <c r="AH2861" i="12"/>
  <c r="AH2296" i="12"/>
  <c r="AH2714" i="12"/>
  <c r="AJ2714" i="12" s="1"/>
  <c r="D1226" i="13" s="1"/>
  <c r="AH1093" i="12"/>
  <c r="AJ1093" i="12" s="1"/>
  <c r="D2847" i="13" s="1"/>
  <c r="AH594" i="12"/>
  <c r="AH3556" i="12"/>
  <c r="AJ3556" i="12" s="1"/>
  <c r="D384" i="13" s="1"/>
  <c r="AH1594" i="12"/>
  <c r="AJ1594" i="12" s="1"/>
  <c r="D2346" i="13" s="1"/>
  <c r="AH865" i="12"/>
  <c r="AJ865" i="12" s="1"/>
  <c r="D3075" i="13" s="1"/>
  <c r="AH2031" i="12"/>
  <c r="AI2031" i="12" s="1"/>
  <c r="C1909" i="13" s="1"/>
  <c r="AH298" i="12"/>
  <c r="AJ298" i="12" s="1"/>
  <c r="D3642" i="13" s="1"/>
  <c r="AH1666" i="12"/>
  <c r="AI1666" i="12" s="1"/>
  <c r="C2274" i="13" s="1"/>
  <c r="AH944" i="12"/>
  <c r="AI944" i="12" s="1"/>
  <c r="C2996" i="13" s="1"/>
  <c r="AH2009" i="12"/>
  <c r="AI2009" i="12" s="1"/>
  <c r="C1931" i="13" s="1"/>
  <c r="AH3143" i="12"/>
  <c r="AJ3143" i="12" s="1"/>
  <c r="D797" i="13" s="1"/>
  <c r="AH1406" i="12"/>
  <c r="AI1406" i="12" s="1"/>
  <c r="C2534" i="13" s="1"/>
  <c r="AH2683" i="12"/>
  <c r="AJ2683" i="12" s="1"/>
  <c r="D1257" i="13" s="1"/>
  <c r="AH1900" i="12"/>
  <c r="AI1900" i="12" s="1"/>
  <c r="C2040" i="13" s="1"/>
  <c r="AH1962" i="12"/>
  <c r="AJ1962" i="12" s="1"/>
  <c r="D1978" i="13" s="1"/>
  <c r="AH1403" i="12"/>
  <c r="AJ1403" i="12" s="1"/>
  <c r="D2537" i="13" s="1"/>
  <c r="AH752" i="12"/>
  <c r="AJ752" i="12" s="1"/>
  <c r="D3188" i="13" s="1"/>
  <c r="AH2554" i="12"/>
  <c r="AH512" i="12"/>
  <c r="AH3770" i="12"/>
  <c r="AI3770" i="12" s="1"/>
  <c r="C170" i="13" s="1"/>
  <c r="AH1220" i="12"/>
  <c r="AH2990" i="12"/>
  <c r="AI2990" i="12" s="1"/>
  <c r="C950" i="13" s="1"/>
  <c r="AH1677" i="12"/>
  <c r="AH3169" i="12"/>
  <c r="AH287" i="12"/>
  <c r="AJ287" i="12" s="1"/>
  <c r="D3653" i="13" s="1"/>
  <c r="AH3122" i="12"/>
  <c r="AJ3122" i="12" s="1"/>
  <c r="D818" i="13" s="1"/>
  <c r="AH2532" i="12"/>
  <c r="AJ2532" i="12" s="1"/>
  <c r="D1408" i="13" s="1"/>
  <c r="AH2275" i="12"/>
  <c r="AJ2275" i="12" s="1"/>
  <c r="D1665" i="13" s="1"/>
  <c r="AH709" i="12"/>
  <c r="AJ709" i="12" s="1"/>
  <c r="D3231" i="13" s="1"/>
  <c r="AH2331" i="12"/>
  <c r="AI2331" i="12" s="1"/>
  <c r="C1609" i="13" s="1"/>
  <c r="AH375" i="12"/>
  <c r="AI375" i="12" s="1"/>
  <c r="C3565" i="13" s="1"/>
  <c r="AH231" i="12"/>
  <c r="AI231" i="12" s="1"/>
  <c r="C3709" i="13" s="1"/>
  <c r="AH1107" i="12"/>
  <c r="AI1107" i="12" s="1"/>
  <c r="C2833" i="13" s="1"/>
  <c r="AH325" i="12"/>
  <c r="AI325" i="12" s="1"/>
  <c r="C3615" i="13" s="1"/>
  <c r="AH1475" i="12"/>
  <c r="AI1475" i="12" s="1"/>
  <c r="C2465" i="13" s="1"/>
  <c r="AH2026" i="12"/>
  <c r="AI2026" i="12" s="1"/>
  <c r="C1914" i="13" s="1"/>
  <c r="AH2816" i="12"/>
  <c r="AH2033" i="12"/>
  <c r="AJ2033" i="12" s="1"/>
  <c r="D1907" i="13" s="1"/>
  <c r="AH1321" i="12"/>
  <c r="AH1470" i="12"/>
  <c r="AJ1470" i="12" s="1"/>
  <c r="D2470" i="13" s="1"/>
  <c r="AH3410" i="12"/>
  <c r="AI3410" i="12" s="1"/>
  <c r="C530" i="13" s="1"/>
  <c r="AH1667" i="12"/>
  <c r="AH3216" i="12"/>
  <c r="AH3880" i="12"/>
  <c r="AI3880" i="12" s="1"/>
  <c r="C60" i="13" s="1"/>
  <c r="AH1004" i="12"/>
  <c r="AJ1004" i="12" s="1"/>
  <c r="D2936" i="13" s="1"/>
  <c r="AH785" i="12"/>
  <c r="AI785" i="12" s="1"/>
  <c r="C3155" i="13" s="1"/>
  <c r="AH3132" i="12"/>
  <c r="AJ3132" i="12" s="1"/>
  <c r="D808" i="13" s="1"/>
  <c r="AH1399" i="12"/>
  <c r="AI1399" i="12" s="1"/>
  <c r="C2541" i="13" s="1"/>
  <c r="AH1028" i="12"/>
  <c r="AJ1028" i="12" s="1"/>
  <c r="D2912" i="13" s="1"/>
  <c r="AH2484" i="12"/>
  <c r="AI2484" i="12" s="1"/>
  <c r="C1456" i="13" s="1"/>
  <c r="AH397" i="12"/>
  <c r="AJ397" i="12" s="1"/>
  <c r="D3543" i="13" s="1"/>
  <c r="AH1956" i="12"/>
  <c r="AJ1956" i="12" s="1"/>
  <c r="D1984" i="13" s="1"/>
  <c r="AH2094" i="12"/>
  <c r="AI2094" i="12" s="1"/>
  <c r="C1846" i="13" s="1"/>
  <c r="AH668" i="12"/>
  <c r="AJ668" i="12" s="1"/>
  <c r="D3272" i="13" s="1"/>
  <c r="AH2829" i="12"/>
  <c r="AI2829" i="12" s="1"/>
  <c r="C1111" i="13" s="1"/>
  <c r="AH2045" i="12"/>
  <c r="AJ2045" i="12" s="1"/>
  <c r="D1895" i="13" s="1"/>
  <c r="AH3734" i="12"/>
  <c r="AI3734" i="12" s="1"/>
  <c r="C206" i="13" s="1"/>
  <c r="AH139" i="12"/>
  <c r="AH2267" i="12"/>
  <c r="AH379" i="12"/>
  <c r="AI379" i="12" s="1"/>
  <c r="C3561" i="13" s="1"/>
  <c r="AH1534" i="12"/>
  <c r="AH3637" i="12"/>
  <c r="AH1673" i="12"/>
  <c r="AH324" i="12"/>
  <c r="AJ324" i="12" s="1"/>
  <c r="D3616" i="13" s="1"/>
  <c r="AH2401" i="12"/>
  <c r="AJ2401" i="12" s="1"/>
  <c r="D1539" i="13" s="1"/>
  <c r="AH1495" i="12"/>
  <c r="AI1495" i="12" s="1"/>
  <c r="C2445" i="13" s="1"/>
  <c r="AH979" i="12"/>
  <c r="AI979" i="12" s="1"/>
  <c r="C2961" i="13" s="1"/>
  <c r="AH2361" i="12"/>
  <c r="AJ2361" i="12" s="1"/>
  <c r="D1579" i="13" s="1"/>
  <c r="AH3832" i="12"/>
  <c r="AI3832" i="12" s="1"/>
  <c r="C108" i="13" s="1"/>
  <c r="AH740" i="12"/>
  <c r="AJ740" i="12" s="1"/>
  <c r="D3200" i="13" s="1"/>
  <c r="AH3418" i="12"/>
  <c r="AI3418" i="12" s="1"/>
  <c r="C522" i="13" s="1"/>
  <c r="AH1423" i="12"/>
  <c r="AI1423" i="12" s="1"/>
  <c r="C2517" i="13" s="1"/>
  <c r="AH3053" i="12"/>
  <c r="AI3053" i="12" s="1"/>
  <c r="C887" i="13" s="1"/>
  <c r="AH2298" i="12"/>
  <c r="AJ2298" i="12" s="1"/>
  <c r="D1642" i="13" s="1"/>
  <c r="AH1872" i="12"/>
  <c r="AJ1872" i="12" s="1"/>
  <c r="D2068" i="13" s="1"/>
  <c r="AH3647" i="12"/>
  <c r="AI3647" i="12" s="1"/>
  <c r="C293" i="13" s="1"/>
  <c r="AH189" i="12"/>
  <c r="AH3715" i="12"/>
  <c r="AH1048" i="12"/>
  <c r="AH1144" i="12"/>
  <c r="AJ1144" i="12" s="1"/>
  <c r="D2796" i="13" s="1"/>
  <c r="AH1053" i="12"/>
  <c r="AI1053" i="12" s="1"/>
  <c r="C2887" i="13" s="1"/>
  <c r="AH290" i="12"/>
  <c r="AH3457" i="12"/>
  <c r="AH280" i="12"/>
  <c r="AI280" i="12" s="1"/>
  <c r="C3660" i="13" s="1"/>
  <c r="AH2236" i="12"/>
  <c r="AI2236" i="12" s="1"/>
  <c r="C1704" i="13" s="1"/>
  <c r="AH2287" i="12"/>
  <c r="AI2287" i="12" s="1"/>
  <c r="C1653" i="13" s="1"/>
  <c r="AH2411" i="12"/>
  <c r="AI2411" i="12" s="1"/>
  <c r="C1529" i="13" s="1"/>
  <c r="AH540" i="12"/>
  <c r="AJ540" i="12" s="1"/>
  <c r="D3400" i="13" s="1"/>
  <c r="AH2235" i="12"/>
  <c r="AJ2235" i="12" s="1"/>
  <c r="D1705" i="13" s="1"/>
  <c r="AH410" i="12"/>
  <c r="AJ410" i="12" s="1"/>
  <c r="D3530" i="13" s="1"/>
  <c r="AH535" i="12"/>
  <c r="AJ535" i="12" s="1"/>
  <c r="D3405" i="13" s="1"/>
  <c r="AH436" i="12"/>
  <c r="AJ436" i="12" s="1"/>
  <c r="D3504" i="13" s="1"/>
  <c r="AH3376" i="12"/>
  <c r="AJ3376" i="12" s="1"/>
  <c r="D564" i="13" s="1"/>
  <c r="AH698" i="12"/>
  <c r="AJ698" i="12" s="1"/>
  <c r="D3242" i="13" s="1"/>
  <c r="AH1661" i="12"/>
  <c r="AI1661" i="12" s="1"/>
  <c r="C2279" i="13" s="1"/>
  <c r="AH579" i="12"/>
  <c r="AH3165" i="12"/>
  <c r="AJ3165" i="12" s="1"/>
  <c r="D775" i="13" s="1"/>
  <c r="AH3295" i="12"/>
  <c r="AH2113" i="12"/>
  <c r="AH872" i="12"/>
  <c r="AI872" i="12" s="1"/>
  <c r="C3068" i="13" s="1"/>
  <c r="AH2410" i="12"/>
  <c r="AH249" i="12"/>
  <c r="AH745" i="12"/>
  <c r="AH1627" i="12"/>
  <c r="AI1627" i="12" s="1"/>
  <c r="C2313" i="13" s="1"/>
  <c r="AH2563" i="12"/>
  <c r="AJ2563" i="12" s="1"/>
  <c r="D1377" i="13" s="1"/>
  <c r="AH206" i="12"/>
  <c r="AI206" i="12" s="1"/>
  <c r="C3734" i="13" s="1"/>
  <c r="AH2973" i="12"/>
  <c r="AJ2973" i="12" s="1"/>
  <c r="D967" i="13" s="1"/>
  <c r="AH2048" i="12"/>
  <c r="AI2048" i="12" s="1"/>
  <c r="C1892" i="13" s="1"/>
  <c r="AH1281" i="12"/>
  <c r="AI1281" i="12" s="1"/>
  <c r="C2659" i="13" s="1"/>
  <c r="AH1570" i="12"/>
  <c r="AJ1570" i="12" s="1"/>
  <c r="D2370" i="13" s="1"/>
  <c r="AH1039" i="12"/>
  <c r="AI1039" i="12" s="1"/>
  <c r="C2901" i="13" s="1"/>
  <c r="AH533" i="12"/>
  <c r="AJ533" i="12" s="1"/>
  <c r="D3407" i="13" s="1"/>
  <c r="AH2098" i="12"/>
  <c r="AJ2098" i="12" s="1"/>
  <c r="D1842" i="13" s="1"/>
  <c r="AH580" i="12"/>
  <c r="AJ580" i="12" s="1"/>
  <c r="D3360" i="13" s="1"/>
  <c r="AH2160" i="12"/>
  <c r="AJ2160" i="12" s="1"/>
  <c r="D1780" i="13" s="1"/>
  <c r="AH3724" i="12"/>
  <c r="AJ3724" i="12" s="1"/>
  <c r="D216" i="13" s="1"/>
  <c r="AH1817" i="12"/>
  <c r="AH2917" i="12"/>
  <c r="AH2080" i="12"/>
  <c r="AJ2080" i="12" s="1"/>
  <c r="D1860" i="13" s="1"/>
  <c r="AH2689" i="12"/>
  <c r="AJ2689" i="12" s="1"/>
  <c r="D1251" i="13" s="1"/>
  <c r="AH1679" i="12"/>
  <c r="AI1679" i="12" s="1"/>
  <c r="C2261" i="13" s="1"/>
  <c r="AH3481" i="12"/>
  <c r="AH662" i="12"/>
  <c r="AJ662" i="12" s="1"/>
  <c r="D3278" i="13" s="1"/>
  <c r="AH2664" i="12"/>
  <c r="AI2664" i="12" s="1"/>
  <c r="C1276" i="13" s="1"/>
  <c r="AH2978" i="12"/>
  <c r="AI2978" i="12" s="1"/>
  <c r="C962" i="13" s="1"/>
  <c r="AH1702" i="12"/>
  <c r="AJ1702" i="12" s="1"/>
  <c r="D2238" i="13" s="1"/>
  <c r="AH2130" i="12"/>
  <c r="AI2130" i="12" s="1"/>
  <c r="C1810" i="13" s="1"/>
  <c r="AH316" i="12"/>
  <c r="AI316" i="12" s="1"/>
  <c r="C3624" i="13" s="1"/>
  <c r="AH3654" i="12"/>
  <c r="AJ3654" i="12" s="1"/>
  <c r="D286" i="13" s="1"/>
  <c r="AH3094" i="12"/>
  <c r="AJ3094" i="12" s="1"/>
  <c r="D846" i="13" s="1"/>
  <c r="AH2830" i="12"/>
  <c r="AI2830" i="12" s="1"/>
  <c r="C1110" i="13" s="1"/>
  <c r="AH827" i="12"/>
  <c r="AI827" i="12" s="1"/>
  <c r="C3113" i="13" s="1"/>
  <c r="AH1822" i="12"/>
  <c r="AI1822" i="12" s="1"/>
  <c r="C2118" i="13" s="1"/>
  <c r="AH665" i="12"/>
  <c r="AJ665" i="12" s="1"/>
  <c r="D3275" i="13" s="1"/>
  <c r="AH1826" i="12"/>
  <c r="AJ1826" i="12" s="1"/>
  <c r="D2114" i="13" s="1"/>
  <c r="AH3304" i="12"/>
  <c r="AH3101" i="12"/>
  <c r="AJ3101" i="12" s="1"/>
  <c r="D839" i="13" s="1"/>
  <c r="AH1027" i="12"/>
  <c r="AH1022" i="12"/>
  <c r="AH2348" i="12"/>
  <c r="AJ2348" i="12" s="1"/>
  <c r="D1592" i="13" s="1"/>
  <c r="AH363" i="12"/>
  <c r="AH587" i="12"/>
  <c r="AI587" i="12" s="1"/>
  <c r="C3353" i="13" s="1"/>
  <c r="AH1405" i="12"/>
  <c r="AI1405" i="12" s="1"/>
  <c r="C2535" i="13" s="1"/>
  <c r="AH3068" i="12"/>
  <c r="AJ3068" i="12" s="1"/>
  <c r="D872" i="13" s="1"/>
  <c r="AH362" i="12"/>
  <c r="AJ362" i="12" s="1"/>
  <c r="D3578" i="13" s="1"/>
  <c r="AH2875" i="12"/>
  <c r="AJ2875" i="12" s="1"/>
  <c r="D1065" i="13" s="1"/>
  <c r="AH1035" i="12"/>
  <c r="AI1035" i="12" s="1"/>
  <c r="C2905" i="13" s="1"/>
  <c r="AH2118" i="12"/>
  <c r="AJ2118" i="12" s="1"/>
  <c r="D1822" i="13" s="1"/>
  <c r="AH3608" i="12"/>
  <c r="AJ3608" i="12" s="1"/>
  <c r="D332" i="13" s="1"/>
  <c r="AH1631" i="12"/>
  <c r="AI1631" i="12" s="1"/>
  <c r="C2309" i="13" s="1"/>
  <c r="AH1827" i="12"/>
  <c r="AI1827" i="12" s="1"/>
  <c r="C2113" i="13" s="1"/>
  <c r="AH3579" i="12"/>
  <c r="AJ3579" i="12" s="1"/>
  <c r="D361" i="13" s="1"/>
  <c r="AH1061" i="12"/>
  <c r="AI1061" i="12" s="1"/>
  <c r="C2879" i="13" s="1"/>
  <c r="AH1065" i="12"/>
  <c r="AI1065" i="12" s="1"/>
  <c r="C2875" i="13" s="1"/>
  <c r="AH3379" i="12"/>
  <c r="AI3379" i="12" s="1"/>
  <c r="C561" i="13" s="1"/>
  <c r="AH1773" i="12"/>
  <c r="AI1773" i="12" s="1"/>
  <c r="C2167" i="13" s="1"/>
  <c r="AH296" i="12"/>
  <c r="AH1363" i="12"/>
  <c r="AH486" i="12"/>
  <c r="AH2213" i="12"/>
  <c r="AI2213" i="12" s="1"/>
  <c r="C1727" i="13" s="1"/>
  <c r="AH2785" i="12"/>
  <c r="AI2785" i="12" s="1"/>
  <c r="C1155" i="13" s="1"/>
  <c r="AH2144" i="12"/>
  <c r="AI2144" i="12" s="1"/>
  <c r="C1796" i="13" s="1"/>
  <c r="AH527" i="12"/>
  <c r="AJ527" i="12" s="1"/>
  <c r="D3413" i="13" s="1"/>
  <c r="AH2857" i="12"/>
  <c r="AJ2857" i="12" s="1"/>
  <c r="D1083" i="13" s="1"/>
  <c r="AH3356" i="12"/>
  <c r="AJ3356" i="12" s="1"/>
  <c r="D584" i="13" s="1"/>
  <c r="AH2495" i="12"/>
  <c r="AJ2495" i="12" s="1"/>
  <c r="D1445" i="13" s="1"/>
  <c r="AH256" i="12"/>
  <c r="AI256" i="12" s="1"/>
  <c r="C3684" i="13" s="1"/>
  <c r="AH3566" i="12"/>
  <c r="AI3566" i="12" s="1"/>
  <c r="C374" i="13" s="1"/>
  <c r="AH517" i="12"/>
  <c r="AJ517" i="12" s="1"/>
  <c r="D3423" i="13" s="1"/>
  <c r="AH824" i="12"/>
  <c r="AI824" i="12" s="1"/>
  <c r="C3116" i="13" s="1"/>
  <c r="AH3125" i="12"/>
  <c r="AJ3125" i="12" s="1"/>
  <c r="D815" i="13" s="1"/>
  <c r="AH169" i="12"/>
  <c r="AJ169" i="12" s="1"/>
  <c r="D3771" i="13" s="1"/>
  <c r="AH420" i="12"/>
  <c r="AJ420" i="12" s="1"/>
  <c r="D3520" i="13" s="1"/>
  <c r="AH1738" i="12"/>
  <c r="AJ1738" i="12" s="1"/>
  <c r="D2202" i="13" s="1"/>
  <c r="AH901" i="12"/>
  <c r="AJ901" i="12" s="1"/>
  <c r="D3039" i="13" s="1"/>
  <c r="AH2643" i="12"/>
  <c r="AI2643" i="12" s="1"/>
  <c r="C1297" i="13" s="1"/>
  <c r="AH2609" i="12"/>
  <c r="AJ2609" i="12" s="1"/>
  <c r="D1331" i="13" s="1"/>
  <c r="AH640" i="12"/>
  <c r="AI640" i="12" s="1"/>
  <c r="C3300" i="13" s="1"/>
  <c r="AH1922" i="12"/>
  <c r="AJ1922" i="12" s="1"/>
  <c r="D2018" i="13" s="1"/>
  <c r="AH3305" i="12"/>
  <c r="AJ3305" i="12" s="1"/>
  <c r="D635" i="13" s="1"/>
  <c r="AH279" i="12"/>
  <c r="AJ279" i="12" s="1"/>
  <c r="D3661" i="13" s="1"/>
  <c r="AH1840" i="12"/>
  <c r="AJ1840" i="12" s="1"/>
  <c r="D2100" i="13" s="1"/>
  <c r="AH1985" i="12"/>
  <c r="AI1985" i="12" s="1"/>
  <c r="C1955" i="13" s="1"/>
  <c r="AH383" i="12"/>
  <c r="AH1798" i="12"/>
  <c r="AI1798" i="12" s="1"/>
  <c r="C2142" i="13" s="1"/>
  <c r="AH2637" i="12"/>
  <c r="AI2637" i="12" s="1"/>
  <c r="C1303" i="13" s="1"/>
  <c r="AH2332" i="12"/>
  <c r="AI2332" i="12" s="1"/>
  <c r="C1608" i="13" s="1"/>
  <c r="AH801" i="12"/>
  <c r="AJ801" i="12" s="1"/>
  <c r="D3139" i="13" s="1"/>
  <c r="AH718" i="12"/>
  <c r="AJ718" i="12" s="1"/>
  <c r="D3222" i="13" s="1"/>
  <c r="AH694" i="12"/>
  <c r="AI694" i="12" s="1"/>
  <c r="C3246" i="13" s="1"/>
  <c r="AH2174" i="12"/>
  <c r="AJ2174" i="12" s="1"/>
  <c r="D1766" i="13" s="1"/>
  <c r="AH1658" i="12"/>
  <c r="AJ1658" i="12" s="1"/>
  <c r="D2282" i="13" s="1"/>
  <c r="AH1007" i="12"/>
  <c r="AI1007" i="12" s="1"/>
  <c r="C2933" i="13" s="1"/>
  <c r="AH2682" i="12"/>
  <c r="AJ2682" i="12" s="1"/>
  <c r="D1258" i="13" s="1"/>
  <c r="AH1980" i="12"/>
  <c r="AI1980" i="12" s="1"/>
  <c r="C1960" i="13" s="1"/>
  <c r="AH757" i="12"/>
  <c r="AJ757" i="12" s="1"/>
  <c r="D3183" i="13" s="1"/>
  <c r="AH1298" i="12"/>
  <c r="AH2232" i="12"/>
  <c r="AJ2232" i="12" s="1"/>
  <c r="D1708" i="13" s="1"/>
  <c r="AH2635" i="12"/>
  <c r="AH2381" i="12"/>
  <c r="AJ2381" i="12" s="1"/>
  <c r="D1559" i="13" s="1"/>
  <c r="AH837" i="12"/>
  <c r="AJ837" i="12" s="1"/>
  <c r="D3103" i="13" s="1"/>
  <c r="AH1010" i="12"/>
  <c r="AI1010" i="12" s="1"/>
  <c r="C2930" i="13" s="1"/>
  <c r="AH1740" i="12"/>
  <c r="AH1944" i="12"/>
  <c r="AJ1944" i="12" s="1"/>
  <c r="D1996" i="13" s="1"/>
  <c r="AH1437" i="12"/>
  <c r="AI1437" i="12" s="1"/>
  <c r="C2503" i="13" s="1"/>
  <c r="AH2529" i="12"/>
  <c r="AJ2529" i="12" s="1"/>
  <c r="D1411" i="13" s="1"/>
  <c r="AH2096" i="12"/>
  <c r="AI2096" i="12" s="1"/>
  <c r="C1844" i="13" s="1"/>
  <c r="AH2450" i="12"/>
  <c r="AJ2450" i="12" s="1"/>
  <c r="D1490" i="13" s="1"/>
  <c r="AH1357" i="12"/>
  <c r="AI1357" i="12" s="1"/>
  <c r="C2583" i="13" s="1"/>
  <c r="AH960" i="12"/>
  <c r="AI960" i="12" s="1"/>
  <c r="C2980" i="13" s="1"/>
  <c r="AH2732" i="12"/>
  <c r="AJ2732" i="12" s="1"/>
  <c r="D1208" i="13" s="1"/>
  <c r="AH1963" i="12"/>
  <c r="AJ1963" i="12" s="1"/>
  <c r="D1977" i="13" s="1"/>
  <c r="AH239" i="12"/>
  <c r="AI239" i="12" s="1"/>
  <c r="C3701" i="13" s="1"/>
  <c r="AH553" i="12"/>
  <c r="AJ553" i="12" s="1"/>
  <c r="D3387" i="13" s="1"/>
  <c r="AH3290" i="12"/>
  <c r="AJ3290" i="12" s="1"/>
  <c r="D650" i="13" s="1"/>
  <c r="AH1112" i="12"/>
  <c r="AH1046" i="12"/>
  <c r="AJ1046" i="12" s="1"/>
  <c r="D2894" i="13" s="1"/>
  <c r="AH2800" i="12"/>
  <c r="AH536" i="12"/>
  <c r="AH843" i="12"/>
  <c r="AJ843" i="12" s="1"/>
  <c r="D3097" i="13" s="1"/>
  <c r="AH1572" i="12"/>
  <c r="AH671" i="12"/>
  <c r="AJ671" i="12" s="1"/>
  <c r="D3269" i="13" s="1"/>
  <c r="AH2850" i="12"/>
  <c r="AJ2850" i="12" s="1"/>
  <c r="D1090" i="13" s="1"/>
  <c r="AH1701" i="12"/>
  <c r="AJ1701" i="12" s="1"/>
  <c r="D2239" i="13" s="1"/>
  <c r="AH2641" i="12"/>
  <c r="AJ2641" i="12" s="1"/>
  <c r="D1299" i="13" s="1"/>
  <c r="AH1951" i="12"/>
  <c r="AI1951" i="12" s="1"/>
  <c r="C1989" i="13" s="1"/>
  <c r="AH3618" i="12"/>
  <c r="AI3618" i="12" s="1"/>
  <c r="C322" i="13" s="1"/>
  <c r="AH2949" i="12"/>
  <c r="AI2949" i="12" s="1"/>
  <c r="C991" i="13" s="1"/>
  <c r="AH408" i="12"/>
  <c r="AJ408" i="12" s="1"/>
  <c r="D3532" i="13" s="1"/>
  <c r="AH2836" i="12"/>
  <c r="AI2836" i="12" s="1"/>
  <c r="C1104" i="13" s="1"/>
  <c r="AH1830" i="12"/>
  <c r="AI1830" i="12" s="1"/>
  <c r="C2110" i="13" s="1"/>
  <c r="AH1032" i="12"/>
  <c r="AJ1032" i="12" s="1"/>
  <c r="D2908" i="13" s="1"/>
  <c r="AH2749" i="12"/>
  <c r="AI2749" i="12" s="1"/>
  <c r="C1191" i="13" s="1"/>
  <c r="AH1187" i="12"/>
  <c r="AJ1187" i="12" s="1"/>
  <c r="D2753" i="13" s="1"/>
  <c r="AH2425" i="12"/>
  <c r="AI2425" i="12" s="1"/>
  <c r="C1515" i="13" s="1"/>
  <c r="AH1080" i="12"/>
  <c r="AI1080" i="12" s="1"/>
  <c r="C2860" i="13" s="1"/>
  <c r="AH1593" i="12"/>
  <c r="AH513" i="12"/>
  <c r="AJ513" i="12" s="1"/>
  <c r="D3427" i="13" s="1"/>
  <c r="AH2481" i="12"/>
  <c r="AH1766" i="12"/>
  <c r="AI1766" i="12" s="1"/>
  <c r="C2174" i="13" s="1"/>
  <c r="AH2979" i="12"/>
  <c r="AI2979" i="12" s="1"/>
  <c r="C961" i="13" s="1"/>
  <c r="AH286" i="12"/>
  <c r="AH2122" i="12"/>
  <c r="AI2122" i="12" s="1"/>
  <c r="C1818" i="13" s="1"/>
  <c r="AH394" i="12"/>
  <c r="AI394" i="12" s="1"/>
  <c r="C3546" i="13" s="1"/>
  <c r="AH768" i="12"/>
  <c r="AJ768" i="12" s="1"/>
  <c r="D3172" i="13" s="1"/>
  <c r="AH2556" i="12"/>
  <c r="AJ2556" i="12" s="1"/>
  <c r="D1384" i="13" s="1"/>
  <c r="AH2301" i="12"/>
  <c r="AI2301" i="12" s="1"/>
  <c r="C1639" i="13" s="1"/>
  <c r="AH3065" i="12"/>
  <c r="AJ3065" i="12" s="1"/>
  <c r="D875" i="13" s="1"/>
  <c r="AE3422" i="12"/>
  <c r="AG3422" i="12"/>
  <c r="AG2390" i="12"/>
  <c r="AE2390" i="12"/>
  <c r="AE3925" i="12"/>
  <c r="AG3925" i="12"/>
  <c r="AE3894" i="12"/>
  <c r="AG3894" i="12"/>
  <c r="AE3330" i="12"/>
  <c r="AG3330" i="12"/>
  <c r="AG3642" i="12"/>
  <c r="AE3642" i="12"/>
  <c r="AE2552" i="12"/>
  <c r="AG2552" i="12"/>
  <c r="AE3857" i="12"/>
  <c r="AG3857" i="12"/>
  <c r="AE2883" i="12"/>
  <c r="AG2883" i="12"/>
  <c r="AE2724" i="12"/>
  <c r="AG2724" i="12"/>
  <c r="AG3905" i="12"/>
  <c r="AE3905" i="12"/>
  <c r="AE3754" i="12"/>
  <c r="AG3754" i="12"/>
  <c r="AE2389" i="12"/>
  <c r="AG2389" i="12"/>
  <c r="AG3653" i="12"/>
  <c r="AE3653" i="12"/>
  <c r="AE3178" i="12"/>
  <c r="AG3178" i="12"/>
  <c r="AE3472" i="12"/>
  <c r="AG3472" i="12"/>
  <c r="AG2686" i="12"/>
  <c r="AE2686" i="12"/>
  <c r="AE3787" i="12"/>
  <c r="AG3787" i="12"/>
  <c r="AE3003" i="12"/>
  <c r="AG3003" i="12"/>
  <c r="AE3539" i="12"/>
  <c r="AG3539" i="12"/>
  <c r="AE3700" i="12"/>
  <c r="AG3700" i="12"/>
  <c r="AG2422" i="12"/>
  <c r="AE2422" i="12"/>
  <c r="AG2793" i="12"/>
  <c r="AE2793" i="12"/>
  <c r="AG3372" i="12"/>
  <c r="AE3372" i="12"/>
  <c r="AE3072" i="12"/>
  <c r="AG3072" i="12"/>
  <c r="AG3129" i="12"/>
  <c r="AE3129" i="12"/>
  <c r="AE2581" i="12"/>
  <c r="AG2581" i="12"/>
  <c r="AE3803" i="12"/>
  <c r="AG3803" i="12"/>
  <c r="AE3602" i="12"/>
  <c r="AG3602" i="12"/>
  <c r="AE3775" i="12"/>
  <c r="AG3775" i="12"/>
  <c r="AE3480" i="12"/>
  <c r="AG3480" i="12"/>
  <c r="AE2737" i="12"/>
  <c r="AG2737" i="12"/>
  <c r="AE3697" i="12"/>
  <c r="AG3697" i="12"/>
  <c r="AE3574" i="12"/>
  <c r="AG3574" i="12"/>
  <c r="AE3671" i="12"/>
  <c r="AG3671" i="12"/>
  <c r="AE3814" i="12"/>
  <c r="AG3814" i="12"/>
  <c r="AE3684" i="12"/>
  <c r="AG3684" i="12"/>
  <c r="AE3471" i="12"/>
  <c r="AG3471" i="12"/>
  <c r="AE3842" i="12"/>
  <c r="AG3842" i="12"/>
  <c r="AE3057" i="12"/>
  <c r="AG3057" i="12"/>
  <c r="AE2186" i="12"/>
  <c r="AG2186" i="12"/>
  <c r="AG3301" i="12"/>
  <c r="AE3301" i="12"/>
  <c r="AG3226" i="12"/>
  <c r="AE3226" i="12"/>
  <c r="AE2652" i="12"/>
  <c r="AG2652" i="12"/>
  <c r="AG3104" i="12"/>
  <c r="AE3104" i="12"/>
  <c r="AG3293" i="12"/>
  <c r="AE3293" i="12"/>
  <c r="AE3415" i="12"/>
  <c r="AG3415" i="12"/>
  <c r="AG3505" i="12"/>
  <c r="AE3505" i="12"/>
  <c r="AE3827" i="12"/>
  <c r="AG3827" i="12"/>
  <c r="AE3813" i="12"/>
  <c r="AG3813" i="12"/>
  <c r="AG2088" i="12"/>
  <c r="AE2088" i="12"/>
  <c r="AE3172" i="12"/>
  <c r="AG3172" i="12"/>
  <c r="AG3612" i="12"/>
  <c r="AE3612" i="12"/>
  <c r="AG3246" i="12"/>
  <c r="AE3246" i="12"/>
  <c r="AE3096" i="12"/>
  <c r="AG3096" i="12"/>
  <c r="AE3229" i="12"/>
  <c r="AG3229" i="12"/>
  <c r="AE3509" i="12"/>
  <c r="AG3509" i="12"/>
  <c r="AE2578" i="12"/>
  <c r="AG2578" i="12"/>
  <c r="AG3804" i="12"/>
  <c r="AE3804" i="12"/>
  <c r="AG3286" i="12"/>
  <c r="AE3286" i="12"/>
  <c r="AG3578" i="12"/>
  <c r="AE3578" i="12"/>
  <c r="AG3648" i="12"/>
  <c r="AE3648" i="12"/>
  <c r="AE3283" i="12"/>
  <c r="AG3283" i="12"/>
  <c r="AE2852" i="12"/>
  <c r="AG2852" i="12"/>
  <c r="AG3701" i="12"/>
  <c r="AE3701" i="12"/>
  <c r="AG2350" i="12"/>
  <c r="AE2350" i="12"/>
  <c r="AE3462" i="12"/>
  <c r="AG3462" i="12"/>
  <c r="AE3025" i="12"/>
  <c r="AG3025" i="12"/>
  <c r="AE3663" i="12"/>
  <c r="AG3663" i="12"/>
  <c r="AE3756" i="12"/>
  <c r="AG3756" i="12"/>
  <c r="AE3551" i="12"/>
  <c r="AG3551" i="12"/>
  <c r="AE3834" i="12"/>
  <c r="AG3834" i="12"/>
  <c r="AE3474" i="12"/>
  <c r="AG3474" i="12"/>
  <c r="AG2921" i="12"/>
  <c r="AE2921" i="12"/>
  <c r="AG3498" i="12"/>
  <c r="AE3498" i="12"/>
  <c r="AE2374" i="12"/>
  <c r="AG2374" i="12"/>
  <c r="AE3709" i="12"/>
  <c r="AG3709" i="12"/>
  <c r="AG3860" i="12"/>
  <c r="AE3860" i="12"/>
  <c r="AE2974" i="12"/>
  <c r="AG2974" i="12"/>
  <c r="AG2644" i="12"/>
  <c r="AE2644" i="12"/>
  <c r="AG3750" i="12"/>
  <c r="AE3750" i="12"/>
  <c r="AE3318" i="12"/>
  <c r="AG3318" i="12"/>
  <c r="AE3677" i="12"/>
  <c r="AG3677" i="12"/>
  <c r="AG3829" i="12"/>
  <c r="AE3829" i="12"/>
  <c r="AE3449" i="12"/>
  <c r="AG3449" i="12"/>
  <c r="AE3695" i="12"/>
  <c r="AG3695" i="12"/>
  <c r="AE3495" i="12"/>
  <c r="AG3495" i="12"/>
  <c r="AG3917" i="12"/>
  <c r="AE3917" i="12"/>
  <c r="AE3249" i="12"/>
  <c r="AG3249" i="12"/>
  <c r="AE2590" i="12"/>
  <c r="AG2590" i="12"/>
  <c r="AG2908" i="12"/>
  <c r="AE2908" i="12"/>
  <c r="AG3586" i="12"/>
  <c r="AE3586" i="12"/>
  <c r="AG2497" i="12"/>
  <c r="AE2497" i="12"/>
  <c r="AE3841" i="12"/>
  <c r="AG3841" i="12"/>
  <c r="AG3631" i="12"/>
  <c r="AE3631" i="12"/>
  <c r="AG3897" i="12"/>
  <c r="AE3897" i="12"/>
  <c r="AE3442" i="12"/>
  <c r="AG3442" i="12"/>
  <c r="AE3688" i="12"/>
  <c r="AG3688" i="12"/>
  <c r="AE3656" i="12"/>
  <c r="AG3656" i="12"/>
  <c r="AG3136" i="12"/>
  <c r="AE3136" i="12"/>
  <c r="AE2727" i="12"/>
  <c r="AG2727" i="12"/>
  <c r="AE2769" i="12"/>
  <c r="AG2769" i="12"/>
  <c r="AG3636" i="12"/>
  <c r="AE3636" i="12"/>
  <c r="AG3632" i="12"/>
  <c r="AE3632" i="12"/>
  <c r="AE3438" i="12"/>
  <c r="AG3438" i="12"/>
  <c r="AG3788" i="12"/>
  <c r="AE3788" i="12"/>
  <c r="AE3852" i="12"/>
  <c r="AG3852" i="12"/>
  <c r="AG3828" i="12"/>
  <c r="AE3828" i="12"/>
  <c r="AG3690" i="12"/>
  <c r="AE3690" i="12"/>
  <c r="AE3753" i="12"/>
  <c r="AG3753" i="12"/>
  <c r="AE3694" i="12"/>
  <c r="AG3694" i="12"/>
  <c r="AE3186" i="12"/>
  <c r="AG3186" i="12"/>
  <c r="AE2474" i="12"/>
  <c r="AG2474" i="12"/>
  <c r="AG3258" i="12"/>
  <c r="AE3258" i="12"/>
  <c r="AE3563" i="12"/>
  <c r="AG3563" i="12"/>
  <c r="AG2824" i="12"/>
  <c r="AE2824" i="12"/>
  <c r="AE3063" i="12"/>
  <c r="AG3063" i="12"/>
  <c r="AG3009" i="12"/>
  <c r="AE3009" i="12"/>
  <c r="AG3708" i="12"/>
  <c r="AE3708" i="12"/>
  <c r="AE3854" i="12"/>
  <c r="AG3854" i="12"/>
  <c r="AG3159" i="12"/>
  <c r="AE3159" i="12"/>
  <c r="AE3674" i="12"/>
  <c r="AG3674" i="12"/>
  <c r="AE2475" i="12"/>
  <c r="AG2475" i="12"/>
  <c r="AG3732" i="12"/>
  <c r="AE3732" i="12"/>
  <c r="AE3149" i="12"/>
  <c r="AG3149" i="12"/>
  <c r="AG3649" i="12"/>
  <c r="AE3649" i="12"/>
  <c r="AG3934" i="12"/>
  <c r="AE3934" i="12"/>
  <c r="AE3346" i="12"/>
  <c r="AG3346" i="12"/>
  <c r="AG3373" i="12"/>
  <c r="AE3373" i="12"/>
  <c r="AG2701" i="12"/>
  <c r="AE2701" i="12"/>
  <c r="AE3777" i="12"/>
  <c r="AG3777" i="12"/>
  <c r="AE3555" i="12"/>
  <c r="AG3555" i="12"/>
  <c r="AE3282" i="12"/>
  <c r="AG3282" i="12"/>
  <c r="AE3516" i="12"/>
  <c r="AG3516" i="12"/>
  <c r="AE3156" i="12"/>
  <c r="AG3156" i="12"/>
  <c r="AE3772" i="12"/>
  <c r="AG3772" i="12"/>
  <c r="AE2149" i="12"/>
  <c r="AG2149" i="12"/>
  <c r="AE3470" i="12"/>
  <c r="AG3470" i="12"/>
  <c r="AE3343" i="12"/>
  <c r="AG3343" i="12"/>
  <c r="AE2241" i="12"/>
  <c r="AG2241" i="12"/>
  <c r="AE2976" i="12"/>
  <c r="AG2976" i="12"/>
  <c r="AG2262" i="12"/>
  <c r="AE2262" i="12"/>
  <c r="AE3455" i="12"/>
  <c r="AG3455" i="12"/>
  <c r="AE3297" i="12"/>
  <c r="AG3297" i="12"/>
  <c r="AE2775" i="12"/>
  <c r="AG2775" i="12"/>
  <c r="AE3736" i="12"/>
  <c r="AG3736" i="12"/>
  <c r="AE3720" i="12"/>
  <c r="AG3720" i="12"/>
  <c r="AE3086" i="12"/>
  <c r="AG3086" i="12"/>
  <c r="AG3902" i="12"/>
  <c r="AE3902" i="12"/>
  <c r="AG3252" i="12"/>
  <c r="AE3252" i="12"/>
  <c r="AE3783" i="12"/>
  <c r="AG3783" i="12"/>
  <c r="AE2352" i="12"/>
  <c r="AG2352" i="12"/>
  <c r="AG3138" i="12"/>
  <c r="AE3138" i="12"/>
  <c r="AG3288" i="12"/>
  <c r="AE3288" i="12"/>
  <c r="AE3158" i="12"/>
  <c r="AG3158" i="12"/>
  <c r="AG3445" i="12"/>
  <c r="AE3445" i="12"/>
  <c r="AG2462" i="12"/>
  <c r="AE2462" i="12"/>
  <c r="AE2975" i="12"/>
  <c r="AG2975" i="12"/>
  <c r="AE3564" i="12"/>
  <c r="AG3564" i="12"/>
  <c r="AG2263" i="12"/>
  <c r="AE2263" i="12"/>
  <c r="AE3748" i="12"/>
  <c r="AG3748" i="12"/>
  <c r="AE3540" i="12"/>
  <c r="AG3540" i="12"/>
  <c r="AE3013" i="12"/>
  <c r="AG3013" i="12"/>
  <c r="AG3924" i="12"/>
  <c r="AE3924" i="12"/>
  <c r="AG3173" i="12"/>
  <c r="AE3173" i="12"/>
  <c r="AG3672" i="12"/>
  <c r="AE3672" i="12"/>
  <c r="AE3544" i="12"/>
  <c r="AG3544" i="12"/>
  <c r="AG3026" i="12"/>
  <c r="AE3026" i="12"/>
  <c r="AG2447" i="12"/>
  <c r="AE2447" i="12"/>
  <c r="AG3177" i="12"/>
  <c r="AE3177" i="12"/>
  <c r="AG3571" i="12"/>
  <c r="AE3571" i="12"/>
  <c r="AE2687" i="12"/>
  <c r="AG2687" i="12"/>
  <c r="AG3831" i="12"/>
  <c r="AE3831" i="12"/>
  <c r="AG3863" i="12"/>
  <c r="AE3863" i="12"/>
  <c r="AE2591" i="12"/>
  <c r="AG2591" i="12"/>
  <c r="AE3486" i="12"/>
  <c r="AG3486" i="12"/>
  <c r="AG3811" i="12"/>
  <c r="AE3811" i="12"/>
  <c r="AG3835" i="12"/>
  <c r="AE3835" i="12"/>
  <c r="AG3862" i="12"/>
  <c r="AE3862" i="12"/>
  <c r="AE3332" i="12"/>
  <c r="AG3332" i="12"/>
  <c r="AG3432" i="12"/>
  <c r="AE3432" i="12"/>
  <c r="AE2730" i="12"/>
  <c r="AG2730" i="12"/>
  <c r="AG3336" i="12"/>
  <c r="AE3336" i="12"/>
  <c r="AG3713" i="12"/>
  <c r="AE3713" i="12"/>
  <c r="AG3769" i="12"/>
  <c r="AE3769" i="12"/>
  <c r="AE2055" i="12"/>
  <c r="AG2055" i="12"/>
  <c r="AG2288" i="12"/>
  <c r="AE2288" i="12"/>
  <c r="AE3554" i="12"/>
  <c r="AG3554" i="12"/>
  <c r="AE2969" i="12"/>
  <c r="AG2969" i="12"/>
  <c r="AG3758" i="12"/>
  <c r="AE3758" i="12"/>
  <c r="AE2334" i="12"/>
  <c r="AG2334" i="12"/>
  <c r="AE2142" i="12"/>
  <c r="AG2142" i="12"/>
  <c r="AG3589" i="12"/>
  <c r="AE3589" i="12"/>
  <c r="AE3743" i="12"/>
  <c r="AG3743" i="12"/>
  <c r="AE3123" i="12"/>
  <c r="AG3123" i="12"/>
  <c r="AG3549" i="12"/>
  <c r="AE3549" i="12"/>
  <c r="AE3443" i="12"/>
  <c r="AG3443" i="12"/>
  <c r="AG3812" i="12"/>
  <c r="AE3812" i="12"/>
  <c r="AG3184" i="12"/>
  <c r="AE3184" i="12"/>
  <c r="AE2673" i="12"/>
  <c r="AG2673" i="12"/>
  <c r="AE3147" i="12"/>
  <c r="AG3147" i="12"/>
  <c r="AE3270" i="12"/>
  <c r="AG3270" i="12"/>
  <c r="AE3785" i="12"/>
  <c r="AG3785" i="12"/>
  <c r="AE2452" i="12"/>
  <c r="AG2452" i="12"/>
  <c r="AE3492" i="12"/>
  <c r="AG3492" i="12"/>
  <c r="AE3759" i="12"/>
  <c r="AG3759" i="12"/>
  <c r="AG3234" i="12"/>
  <c r="AE3234" i="12"/>
  <c r="AE3735" i="12"/>
  <c r="AG3735" i="12"/>
  <c r="AE3044" i="12"/>
  <c r="AG3044" i="12"/>
  <c r="AE3048" i="12"/>
  <c r="AG3048" i="12"/>
  <c r="AG3361" i="12"/>
  <c r="AE3361" i="12"/>
  <c r="AE3802" i="12"/>
  <c r="AG3802" i="12"/>
  <c r="AG3382" i="12"/>
  <c r="AE3382" i="12"/>
  <c r="AE3856" i="12"/>
  <c r="AG3856" i="12"/>
  <c r="AE3818" i="12"/>
  <c r="AG3818" i="12"/>
  <c r="AG3685" i="12"/>
  <c r="AE3685" i="12"/>
  <c r="AE3390" i="12"/>
  <c r="AG3390" i="12"/>
  <c r="AG2203" i="12"/>
  <c r="AE2203" i="12"/>
  <c r="AE3031" i="12"/>
  <c r="AG3031" i="12"/>
  <c r="AE3622" i="12"/>
  <c r="AG3622" i="12"/>
  <c r="AG3741" i="12"/>
  <c r="AE3741" i="12"/>
  <c r="AE3792" i="12"/>
  <c r="AG3792" i="12"/>
  <c r="AG3838" i="12"/>
  <c r="AE3838" i="12"/>
  <c r="AG2393" i="12"/>
  <c r="AE2393" i="12"/>
  <c r="AG3929" i="12"/>
  <c r="AE3929" i="12"/>
  <c r="AE3335" i="12"/>
  <c r="AG3335" i="12"/>
  <c r="AE3786" i="12"/>
  <c r="AG3786" i="12"/>
  <c r="AE3573" i="12"/>
  <c r="AG3573" i="12"/>
  <c r="AG2429" i="12"/>
  <c r="AE2429" i="12"/>
  <c r="AG3711" i="12"/>
  <c r="AE3711" i="12"/>
  <c r="AG3521" i="12"/>
  <c r="AE3521" i="12"/>
  <c r="AG3285" i="12"/>
  <c r="AE3285" i="12"/>
  <c r="AJ936" i="12"/>
  <c r="D3004" i="13" s="1"/>
  <c r="AI936" i="12"/>
  <c r="C3004" i="13" s="1"/>
  <c r="AG3368" i="12"/>
  <c r="AE3368" i="12"/>
  <c r="AE2886" i="12"/>
  <c r="AG2886" i="12"/>
  <c r="AE3749" i="12"/>
  <c r="AG3749" i="12"/>
  <c r="AE2853" i="12"/>
  <c r="AG2853" i="12"/>
  <c r="AG3281" i="12"/>
  <c r="AE3281" i="12"/>
  <c r="AE2660" i="12"/>
  <c r="AG2660" i="12"/>
  <c r="AG3657" i="12"/>
  <c r="AE3657" i="12"/>
  <c r="AG3719" i="12"/>
  <c r="AE3719" i="12"/>
  <c r="AJ930" i="12"/>
  <c r="D3010" i="13" s="1"/>
  <c r="AI930" i="12"/>
  <c r="C3010" i="13" s="1"/>
  <c r="AJ2258" i="12"/>
  <c r="D1682" i="13" s="1"/>
  <c r="AI2258" i="12"/>
  <c r="C1682" i="13" s="1"/>
  <c r="AE3722" i="12"/>
  <c r="AG3722" i="12"/>
  <c r="AG3320" i="12"/>
  <c r="AE3320" i="12"/>
  <c r="AE3510" i="12"/>
  <c r="AG3510" i="12"/>
  <c r="AJ3028" i="12"/>
  <c r="D912" i="13" s="1"/>
  <c r="AI3028" i="12"/>
  <c r="C912" i="13" s="1"/>
  <c r="AE3679" i="12"/>
  <c r="AG3679" i="12"/>
  <c r="AE3235" i="12"/>
  <c r="AG3235" i="12"/>
  <c r="AE3519" i="12"/>
  <c r="AG3519" i="12"/>
  <c r="AG3326" i="12"/>
  <c r="AE3326" i="12"/>
  <c r="AI528" i="12"/>
  <c r="C3412" i="13" s="1"/>
  <c r="AJ528" i="12"/>
  <c r="D3412" i="13" s="1"/>
  <c r="AE3710" i="12"/>
  <c r="AG3710" i="12"/>
  <c r="AE3515" i="12"/>
  <c r="AG3515" i="12"/>
  <c r="AG3898" i="12"/>
  <c r="AE3898" i="12"/>
  <c r="AE3774" i="12"/>
  <c r="AG3774" i="12"/>
  <c r="AJ1430" i="12"/>
  <c r="D2510" i="13" s="1"/>
  <c r="AI1430" i="12"/>
  <c r="C2510" i="13" s="1"/>
  <c r="AE3437" i="12"/>
  <c r="AG3437" i="12"/>
  <c r="AG2503" i="12"/>
  <c r="AE2503" i="12"/>
  <c r="AG3861" i="12"/>
  <c r="AE3861" i="12"/>
  <c r="AG2559" i="12"/>
  <c r="AE2559" i="12"/>
  <c r="AG3134" i="12"/>
  <c r="AE3134" i="12"/>
  <c r="AG2482" i="12"/>
  <c r="AE2482" i="12"/>
  <c r="AE3500" i="12"/>
  <c r="AG3500" i="12"/>
  <c r="AJ3890" i="12"/>
  <c r="D50" i="13" s="1"/>
  <c r="AI3890" i="12"/>
  <c r="C50" i="13" s="1"/>
  <c r="AG3705" i="12"/>
  <c r="AE3705" i="12"/>
  <c r="AE3806" i="12"/>
  <c r="AG3806" i="12"/>
  <c r="AG3740" i="12"/>
  <c r="AE3740" i="12"/>
  <c r="AE3884" i="12"/>
  <c r="AG3884" i="12"/>
  <c r="AJ2102" i="12"/>
  <c r="D1838" i="13" s="1"/>
  <c r="AI2102" i="12"/>
  <c r="C1838" i="13" s="1"/>
  <c r="AE2766" i="12"/>
  <c r="AG2766" i="12"/>
  <c r="AJ2167" i="12"/>
  <c r="D1773" i="13" s="1"/>
  <c r="AI2167" i="12"/>
  <c r="C1773" i="13" s="1"/>
  <c r="AE3624" i="12"/>
  <c r="AG3624" i="12"/>
  <c r="AJ845" i="12"/>
  <c r="D3095" i="13" s="1"/>
  <c r="AE3339" i="12"/>
  <c r="AG3339" i="12"/>
  <c r="AE3473" i="12"/>
  <c r="AG3473" i="12"/>
  <c r="AE3538" i="12"/>
  <c r="AG3538" i="12"/>
  <c r="AE3560" i="12"/>
  <c r="AG3560" i="12"/>
  <c r="AE3312" i="12"/>
  <c r="AG3312" i="12"/>
  <c r="AI1683" i="12"/>
  <c r="C2257" i="13" s="1"/>
  <c r="AJ1683" i="12"/>
  <c r="D2257" i="13" s="1"/>
  <c r="AJ3676" i="12"/>
  <c r="D264" i="13" s="1"/>
  <c r="AI3676" i="12"/>
  <c r="C264" i="13" s="1"/>
  <c r="AI1002" i="12"/>
  <c r="C2938" i="13" s="1"/>
  <c r="AJ1002" i="12"/>
  <c r="D2938" i="13" s="1"/>
  <c r="AG3451" i="12"/>
  <c r="AE3451" i="12"/>
  <c r="AE3359" i="12"/>
  <c r="AG3359" i="12"/>
  <c r="AE3287" i="12"/>
  <c r="AG3287" i="12"/>
  <c r="AE3900" i="12"/>
  <c r="AG3900" i="12"/>
  <c r="AE3885" i="12"/>
  <c r="AG3885" i="12"/>
  <c r="AE3261" i="12"/>
  <c r="AG3261" i="12"/>
  <c r="AI1800" i="12"/>
  <c r="C2140" i="13" s="1"/>
  <c r="AI1077" i="12"/>
  <c r="C2863" i="13" s="1"/>
  <c r="AJ1077" i="12"/>
  <c r="D2863" i="13" s="1"/>
  <c r="AG3396" i="12"/>
  <c r="AE3396" i="12"/>
  <c r="AI879" i="12"/>
  <c r="C3061" i="13" s="1"/>
  <c r="AJ879" i="12"/>
  <c r="D3061" i="13" s="1"/>
  <c r="AJ2849" i="12"/>
  <c r="D1091" i="13" s="1"/>
  <c r="AI1268" i="12"/>
  <c r="C2672" i="13" s="1"/>
  <c r="AJ1268" i="12"/>
  <c r="D2672" i="13" s="1"/>
  <c r="AI840" i="12"/>
  <c r="C3100" i="13" s="1"/>
  <c r="AJ840" i="12"/>
  <c r="D3100" i="13" s="1"/>
  <c r="AJ727" i="12"/>
  <c r="D3213" i="13" s="1"/>
  <c r="AI727" i="12"/>
  <c r="C3213" i="13" s="1"/>
  <c r="AI2119" i="12"/>
  <c r="C1821" i="13" s="1"/>
  <c r="AJ2119" i="12"/>
  <c r="D1821" i="13" s="1"/>
  <c r="AJ1158" i="12"/>
  <c r="D2782" i="13" s="1"/>
  <c r="AI1158" i="12"/>
  <c r="C2782" i="13" s="1"/>
  <c r="AJ1932" i="12"/>
  <c r="D2008" i="13" s="1"/>
  <c r="AI2097" i="12"/>
  <c r="C1843" i="13" s="1"/>
  <c r="AJ2216" i="12"/>
  <c r="D1724" i="13" s="1"/>
  <c r="AI2216" i="12"/>
  <c r="C1724" i="13" s="1"/>
  <c r="AJ990" i="12"/>
  <c r="D2950" i="13" s="1"/>
  <c r="AI990" i="12"/>
  <c r="C2950" i="13" s="1"/>
  <c r="AI915" i="12"/>
  <c r="C3025" i="13" s="1"/>
  <c r="AJ915" i="12"/>
  <c r="D3025" i="13" s="1"/>
  <c r="AI1120" i="12"/>
  <c r="C2820" i="13" s="1"/>
  <c r="AJ3183" i="12"/>
  <c r="D757" i="13" s="1"/>
  <c r="AI3183" i="12"/>
  <c r="C757" i="13" s="1"/>
  <c r="AJ2090" i="12"/>
  <c r="D1850" i="13" s="1"/>
  <c r="AI2090" i="12"/>
  <c r="C1850" i="13" s="1"/>
  <c r="AJ856" i="12"/>
  <c r="D3084" i="13" s="1"/>
  <c r="AI856" i="12"/>
  <c r="C3084" i="13" s="1"/>
  <c r="AI545" i="12"/>
  <c r="C3395" i="13" s="1"/>
  <c r="AJ545" i="12"/>
  <c r="D3395" i="13" s="1"/>
  <c r="AJ1979" i="12"/>
  <c r="D1961" i="13" s="1"/>
  <c r="AI1979" i="12"/>
  <c r="C1961" i="13" s="1"/>
  <c r="AJ2281" i="12"/>
  <c r="D1659" i="13" s="1"/>
  <c r="AI2281" i="12"/>
  <c r="C1659" i="13" s="1"/>
  <c r="AJ3718" i="12"/>
  <c r="D222" i="13" s="1"/>
  <c r="AI3718" i="12"/>
  <c r="C222" i="13" s="1"/>
  <c r="AI954" i="12"/>
  <c r="C2986" i="13" s="1"/>
  <c r="AJ954" i="12"/>
  <c r="D2986" i="13" s="1"/>
  <c r="AI1096" i="12"/>
  <c r="C2844" i="13" s="1"/>
  <c r="AI1122" i="12"/>
  <c r="C2818" i="13" s="1"/>
  <c r="AJ893" i="12"/>
  <c r="D3047" i="13" s="1"/>
  <c r="AI893" i="12"/>
  <c r="C3047" i="13" s="1"/>
  <c r="AJ1987" i="12"/>
  <c r="D1953" i="13" s="1"/>
  <c r="AI1987" i="12"/>
  <c r="C1953" i="13" s="1"/>
  <c r="AI2131" i="12"/>
  <c r="C1809" i="13" s="1"/>
  <c r="AJ2131" i="12"/>
  <c r="D1809" i="13" s="1"/>
  <c r="AJ3881" i="12"/>
  <c r="D59" i="13" s="1"/>
  <c r="AI3881" i="12"/>
  <c r="C59" i="13" s="1"/>
  <c r="AJ2967" i="12"/>
  <c r="D973" i="13" s="1"/>
  <c r="AJ1191" i="12"/>
  <c r="D2749" i="13" s="1"/>
  <c r="AI1191" i="12"/>
  <c r="C2749" i="13" s="1"/>
  <c r="AI334" i="12"/>
  <c r="C3606" i="13" s="1"/>
  <c r="AJ334" i="12"/>
  <c r="D3606" i="13" s="1"/>
  <c r="AI2469" i="12"/>
  <c r="C1471" i="13" s="1"/>
  <c r="AJ2036" i="12"/>
  <c r="D1904" i="13" s="1"/>
  <c r="AI2036" i="12"/>
  <c r="C1904" i="13" s="1"/>
  <c r="AJ3259" i="12"/>
  <c r="D681" i="13" s="1"/>
  <c r="AI3259" i="12"/>
  <c r="C681" i="13" s="1"/>
  <c r="AJ2034" i="12"/>
  <c r="D1906" i="13" s="1"/>
  <c r="AI2034" i="12"/>
  <c r="C1906" i="13" s="1"/>
  <c r="AE2993" i="12"/>
  <c r="AG2993" i="12"/>
  <c r="AI1403" i="12"/>
  <c r="C2537" i="13" s="1"/>
  <c r="AH3562" i="12"/>
  <c r="AE3222" i="12"/>
  <c r="AG3222" i="12"/>
  <c r="AJ2925" i="12"/>
  <c r="D1015" i="13" s="1"/>
  <c r="AE3160" i="12"/>
  <c r="AG3160" i="12"/>
  <c r="AE3463" i="12"/>
  <c r="AG3463" i="12"/>
  <c r="AE3414" i="12"/>
  <c r="AG3414" i="12"/>
  <c r="AG3914" i="12"/>
  <c r="AE3914" i="12"/>
  <c r="AJ1918" i="12"/>
  <c r="D2022" i="13" s="1"/>
  <c r="AI1918" i="12"/>
  <c r="C2022" i="13" s="1"/>
  <c r="AE3820" i="12"/>
  <c r="AG3820" i="12"/>
  <c r="AG3436" i="12"/>
  <c r="AE3436" i="12"/>
  <c r="AG3206" i="12"/>
  <c r="AE3206" i="12"/>
  <c r="AH229" i="12"/>
  <c r="AH1498" i="12"/>
  <c r="AH2438" i="12"/>
  <c r="AH1087" i="12"/>
  <c r="AH3042" i="12"/>
  <c r="AH1583" i="12"/>
  <c r="AH1216" i="12"/>
  <c r="AH1199" i="12"/>
  <c r="AH2668" i="12"/>
  <c r="AH2206" i="12"/>
  <c r="AH3723" i="12"/>
  <c r="AH1464" i="12"/>
  <c r="AH999" i="12"/>
  <c r="AH552" i="12"/>
  <c r="AH3195" i="12"/>
  <c r="AH1296" i="12"/>
  <c r="AH1901" i="12"/>
  <c r="AH1855" i="12"/>
  <c r="AH863" i="12"/>
  <c r="AH297" i="12"/>
  <c r="AH2882" i="12"/>
  <c r="AH2106" i="12"/>
  <c r="AH2424" i="12"/>
  <c r="AH1544" i="12"/>
  <c r="AH1174" i="12"/>
  <c r="AH1434" i="12"/>
  <c r="AH1341" i="12"/>
  <c r="AH1850" i="12"/>
  <c r="AH3054" i="12"/>
  <c r="AH1575" i="12"/>
  <c r="AH1705" i="12"/>
  <c r="AH702" i="12"/>
  <c r="AH1930" i="12"/>
  <c r="AH2091" i="12"/>
  <c r="AH522" i="12"/>
  <c r="AH3388" i="12"/>
  <c r="AH3572" i="12"/>
  <c r="AH2798" i="12"/>
  <c r="AH1675" i="12"/>
  <c r="AH621" i="12"/>
  <c r="AH2633" i="12"/>
  <c r="AH317" i="12"/>
  <c r="AH1678" i="12"/>
  <c r="AH1239" i="12"/>
  <c r="AH786" i="12"/>
  <c r="AH2755" i="12"/>
  <c r="AH900" i="12"/>
  <c r="AH2443" i="12"/>
  <c r="AH2464" i="12"/>
  <c r="AH761" i="12"/>
  <c r="AH1929" i="12"/>
  <c r="AH896" i="12"/>
  <c r="AH2445" i="12"/>
  <c r="AH3019" i="12"/>
  <c r="AH293" i="12"/>
  <c r="AH3001" i="12"/>
  <c r="AH2318" i="12"/>
  <c r="AH853" i="12"/>
  <c r="AH2627" i="12"/>
  <c r="AH854" i="12"/>
  <c r="AH3032" i="12"/>
  <c r="AH1613" i="12"/>
  <c r="AH3232" i="12"/>
  <c r="AH2657" i="12"/>
  <c r="AH1668" i="12"/>
  <c r="AH190" i="12"/>
  <c r="AH2942" i="12"/>
  <c r="AH1513" i="12"/>
  <c r="AH2696" i="12"/>
  <c r="AH1745" i="12"/>
  <c r="AH2006" i="12"/>
  <c r="AH692" i="12"/>
  <c r="AH2582" i="12"/>
  <c r="AH802" i="12"/>
  <c r="AH3889" i="12"/>
  <c r="AH1502" i="12"/>
  <c r="AH588" i="12"/>
  <c r="AH871" i="12"/>
  <c r="AH2029" i="12"/>
  <c r="AH219" i="12"/>
  <c r="AH677" i="12"/>
  <c r="AH3738" i="12"/>
  <c r="AH1875" i="12"/>
  <c r="AH2013" i="12"/>
  <c r="AH880" i="12"/>
  <c r="AH630" i="12"/>
  <c r="AH848" i="12"/>
  <c r="AH1454" i="12"/>
  <c r="AH1574" i="12"/>
  <c r="AH1245" i="12"/>
  <c r="AH1863" i="12"/>
  <c r="AH2128" i="12"/>
  <c r="AH242" i="12"/>
  <c r="AH2514" i="12"/>
  <c r="AH175" i="12"/>
  <c r="AH3490" i="12"/>
  <c r="AH2354" i="12"/>
  <c r="AH1351" i="12"/>
  <c r="AH1581" i="12"/>
  <c r="AH2197" i="12"/>
  <c r="AH3114" i="12"/>
  <c r="AH2282" i="12"/>
  <c r="AH448" i="12"/>
  <c r="AH616" i="12"/>
  <c r="AH750" i="12"/>
  <c r="AH747" i="12"/>
  <c r="AH1417" i="12"/>
  <c r="AH3007" i="12"/>
  <c r="AH142" i="12"/>
  <c r="AH461" i="12"/>
  <c r="AH2598" i="12"/>
  <c r="AH2467" i="12"/>
  <c r="AH304" i="12"/>
  <c r="AH143" i="12"/>
  <c r="AH1201" i="12"/>
  <c r="AH1626" i="12"/>
  <c r="AH1991" i="12"/>
  <c r="AH2124" i="12"/>
  <c r="AH3434" i="12"/>
  <c r="AH2406" i="12"/>
  <c r="AH2127" i="12"/>
  <c r="AH3844" i="12"/>
  <c r="AH2103" i="12"/>
  <c r="AH1247" i="12"/>
  <c r="AH1444" i="12"/>
  <c r="AH1644" i="12"/>
  <c r="AH3921" i="12"/>
  <c r="AH211" i="12"/>
  <c r="AH2385" i="12"/>
  <c r="AH1433" i="12"/>
  <c r="AH3223" i="12"/>
  <c r="AH3011" i="12"/>
  <c r="AH3353" i="12"/>
  <c r="AH2280" i="12"/>
  <c r="AH2382" i="12"/>
  <c r="AH2205" i="12"/>
  <c r="AH2951" i="12"/>
  <c r="AH402" i="12"/>
  <c r="AH918" i="12"/>
  <c r="AH445" i="12"/>
  <c r="AH1226" i="12"/>
  <c r="AH2353" i="12"/>
  <c r="AH2397" i="12"/>
  <c r="AH1984" i="12"/>
  <c r="AH3620" i="12"/>
  <c r="AH178" i="12"/>
  <c r="AH1878" i="12"/>
  <c r="AH377" i="12"/>
  <c r="AH3717" i="12"/>
  <c r="AH2210" i="12"/>
  <c r="AH2306" i="12"/>
  <c r="AH2125" i="12"/>
  <c r="AH518" i="12"/>
  <c r="AH2317" i="12"/>
  <c r="AH1109" i="12"/>
  <c r="AH2175" i="12"/>
  <c r="AH2952" i="12"/>
  <c r="AH210" i="12"/>
  <c r="AH534" i="12"/>
  <c r="AH1913" i="12"/>
  <c r="AH975" i="12"/>
  <c r="AH1912" i="12"/>
  <c r="AH715" i="12"/>
  <c r="AH2355" i="12"/>
  <c r="AH3185" i="12"/>
  <c r="AH1128" i="12"/>
  <c r="AH2093" i="12"/>
  <c r="AH511" i="12"/>
  <c r="AH1479" i="12"/>
  <c r="AH2526" i="12"/>
  <c r="AH1983" i="12"/>
  <c r="AE3810" i="12"/>
  <c r="AG3810" i="12"/>
  <c r="AJ2458" i="12"/>
  <c r="D1482" i="13" s="1"/>
  <c r="AI2458" i="12"/>
  <c r="C1482" i="13" s="1"/>
  <c r="AI2381" i="12"/>
  <c r="C1559" i="13" s="1"/>
  <c r="AE3871" i="12"/>
  <c r="AG3871" i="12"/>
  <c r="AE3778" i="12"/>
  <c r="AG3778" i="12"/>
  <c r="AH1559" i="12"/>
  <c r="AG3144" i="12"/>
  <c r="AE3144" i="12"/>
  <c r="AJ971" i="12"/>
  <c r="D2969" i="13" s="1"/>
  <c r="AJ2089" i="12"/>
  <c r="D1851" i="13" s="1"/>
  <c r="AI2089" i="12"/>
  <c r="C1851" i="13" s="1"/>
  <c r="AI2017" i="12"/>
  <c r="C1923" i="13" s="1"/>
  <c r="AJ284" i="12"/>
  <c r="D3656" i="13" s="1"/>
  <c r="AI284" i="12"/>
  <c r="C3656" i="13" s="1"/>
  <c r="AH1227" i="12"/>
  <c r="AH301" i="12"/>
  <c r="AH1807" i="12"/>
  <c r="AH573" i="12"/>
  <c r="AH1788" i="12"/>
  <c r="AH1167" i="12"/>
  <c r="AH1177" i="12"/>
  <c r="AH2897" i="12"/>
  <c r="AH488" i="12"/>
  <c r="AH2719" i="12"/>
  <c r="AH636" i="12"/>
  <c r="AH1739" i="12"/>
  <c r="AH3038" i="12"/>
  <c r="AH1618" i="12"/>
  <c r="AH1676" i="12"/>
  <c r="AH2409" i="12"/>
  <c r="AH289" i="12"/>
  <c r="AH1688" i="12"/>
  <c r="AH3255" i="12"/>
  <c r="AH816" i="12"/>
  <c r="AH2405" i="12"/>
  <c r="AH809" i="12"/>
  <c r="AH1041" i="12"/>
  <c r="AH2957" i="12"/>
  <c r="AH851" i="12"/>
  <c r="AH2315" i="12"/>
  <c r="AH1606" i="12"/>
  <c r="AH765" i="12"/>
  <c r="AH2038" i="12"/>
  <c r="AH2419" i="12"/>
  <c r="AH1898" i="12"/>
  <c r="AH2711" i="12"/>
  <c r="AH495" i="12"/>
  <c r="AH2114" i="12"/>
  <c r="AH3609" i="12"/>
  <c r="AH1716" i="12"/>
  <c r="AH452" i="12"/>
  <c r="AH902" i="12"/>
  <c r="AH1697" i="12"/>
  <c r="AH2339" i="12"/>
  <c r="AH2136" i="12"/>
  <c r="AH1748" i="12"/>
  <c r="AH1770" i="12"/>
  <c r="AH3245" i="12"/>
  <c r="AH2909" i="12"/>
  <c r="AH1609" i="12"/>
  <c r="AH1001" i="12"/>
  <c r="AH1986" i="12"/>
  <c r="AH2223" i="12"/>
  <c r="AH1192" i="12"/>
  <c r="AH504" i="12"/>
  <c r="AH278" i="12"/>
  <c r="AH2365" i="12"/>
  <c r="AH1779" i="12"/>
  <c r="AH493" i="12"/>
  <c r="AH2665" i="12"/>
  <c r="AH1008" i="12"/>
  <c r="AH349" i="12"/>
  <c r="AH3205" i="12"/>
  <c r="AH584" i="12"/>
  <c r="AH2244" i="12"/>
  <c r="AH252" i="12"/>
  <c r="AH1903" i="12"/>
  <c r="AH1241" i="12"/>
  <c r="AH440" i="12"/>
  <c r="AH1367" i="12"/>
  <c r="AH1353" i="12"/>
  <c r="AH2805" i="12"/>
  <c r="AH2616" i="12"/>
  <c r="AH792" i="12"/>
  <c r="AH2531" i="12"/>
  <c r="AH1036" i="12"/>
  <c r="AH1601" i="12"/>
  <c r="AH3074" i="12"/>
  <c r="AH1381" i="12"/>
  <c r="AH2568" i="12"/>
  <c r="AH1845" i="12"/>
  <c r="AH992" i="12"/>
  <c r="AH2446" i="12"/>
  <c r="AH2346" i="12"/>
  <c r="AH3058" i="12"/>
  <c r="AH3322" i="12"/>
  <c r="AH2944" i="12"/>
  <c r="AH721" i="12"/>
  <c r="AH2791" i="12"/>
  <c r="AH1157" i="12"/>
  <c r="AH1323" i="12"/>
  <c r="AH2169" i="12"/>
  <c r="AH1551" i="12"/>
  <c r="AH3380" i="12"/>
  <c r="AH2681" i="12"/>
  <c r="AH1715" i="12"/>
  <c r="AH2594" i="12"/>
  <c r="AH3429" i="12"/>
  <c r="AH398" i="12"/>
  <c r="AH1988" i="12"/>
  <c r="AH2427" i="12"/>
  <c r="AH2920" i="12"/>
  <c r="AH429" i="12"/>
  <c r="AH1719" i="12"/>
  <c r="AH2069" i="12"/>
  <c r="AH1915" i="12"/>
  <c r="AH2285" i="12"/>
  <c r="AH622" i="12"/>
  <c r="AH2815" i="12"/>
  <c r="AH736" i="12"/>
  <c r="AH2022" i="12"/>
  <c r="AH1906" i="12"/>
  <c r="AH331" i="12"/>
  <c r="AH788" i="12"/>
  <c r="AH2518" i="12"/>
  <c r="AH994" i="12"/>
  <c r="AH2071" i="12"/>
  <c r="AH1383" i="12"/>
  <c r="AH1389" i="12"/>
  <c r="AH2408" i="12"/>
  <c r="AH1089" i="12"/>
  <c r="AH3070" i="12"/>
  <c r="AH1369" i="12"/>
  <c r="AH929" i="12"/>
  <c r="AH1206" i="12"/>
  <c r="AH1334" i="12"/>
  <c r="AH1732" i="12"/>
  <c r="AH1698" i="12"/>
  <c r="AH1703" i="12"/>
  <c r="AH2783" i="12"/>
  <c r="AH2338" i="12"/>
  <c r="AH1806" i="12"/>
  <c r="AH2754" i="12"/>
  <c r="AH2614" i="12"/>
  <c r="AH2855" i="12"/>
  <c r="AH1758" i="12"/>
  <c r="AH1411" i="12"/>
  <c r="AH2600" i="12"/>
  <c r="AH2819" i="12"/>
  <c r="AH3115" i="12"/>
  <c r="AH605" i="12"/>
  <c r="AH790" i="12"/>
  <c r="AH1578" i="12"/>
  <c r="AH1436" i="12"/>
  <c r="AH775" i="12"/>
  <c r="AH772" i="12"/>
  <c r="AH1463" i="12"/>
  <c r="AH1797" i="12"/>
  <c r="AH1390" i="12"/>
  <c r="AH822" i="12"/>
  <c r="AH2191" i="12"/>
  <c r="AH1186" i="12"/>
  <c r="AH1809" i="12"/>
  <c r="AH1568" i="12"/>
  <c r="AH607" i="12"/>
  <c r="AH302" i="12"/>
  <c r="AH2501" i="12"/>
  <c r="AH292" i="12"/>
  <c r="AH1410" i="12"/>
  <c r="AH741" i="12"/>
  <c r="AH1852" i="12"/>
  <c r="AH2632" i="12"/>
  <c r="AH2630" i="12"/>
  <c r="AH2261" i="12"/>
  <c r="AH250" i="12"/>
  <c r="AH763" i="12"/>
  <c r="AH2820" i="12"/>
  <c r="AH2961" i="12"/>
  <c r="AH1953" i="12"/>
  <c r="AH716" i="12"/>
  <c r="AH1263" i="12"/>
  <c r="AH1686" i="12"/>
  <c r="AH300" i="12"/>
  <c r="AH2302" i="12"/>
  <c r="AH2583" i="12"/>
  <c r="AH2796" i="12"/>
  <c r="AH713" i="12"/>
  <c r="AH161" i="12"/>
  <c r="AH188" i="12"/>
  <c r="AH2994" i="12"/>
  <c r="AH932" i="12"/>
  <c r="AH832" i="12"/>
  <c r="AH2510" i="12"/>
  <c r="AH646" i="12"/>
  <c r="AH3523" i="12"/>
  <c r="AH3358" i="12"/>
  <c r="AH2472" i="12"/>
  <c r="AH1014" i="12"/>
  <c r="AH1747" i="12"/>
  <c r="AH2473" i="12"/>
  <c r="AH3055" i="12"/>
  <c r="AH391" i="12"/>
  <c r="AH1378" i="12"/>
  <c r="AH1718" i="12"/>
  <c r="AH446" i="12"/>
  <c r="AH2377" i="12"/>
  <c r="AH2541" i="12"/>
  <c r="AH1172" i="12"/>
  <c r="AH2215" i="12"/>
  <c r="AH2190" i="12"/>
  <c r="AH1643" i="12"/>
  <c r="AH2115" i="12"/>
  <c r="AH548" i="12"/>
  <c r="AH655" i="12"/>
  <c r="AH983" i="12"/>
  <c r="AH322" i="12"/>
  <c r="AH1550" i="12"/>
  <c r="AH2528" i="12"/>
  <c r="AH834" i="12"/>
  <c r="AH1524" i="12"/>
  <c r="AH2893" i="12"/>
  <c r="AH2539" i="12"/>
  <c r="AH2083" i="12"/>
  <c r="AH3033" i="12"/>
  <c r="AH1240" i="12"/>
  <c r="AH3037" i="12"/>
  <c r="AH141" i="12"/>
  <c r="AH1076" i="12"/>
  <c r="AH454" i="12"/>
  <c r="AH3477" i="12"/>
  <c r="AH1527" i="12"/>
  <c r="AH2639" i="12"/>
  <c r="AH2456" i="12"/>
  <c r="AH1640" i="12"/>
  <c r="AH2938" i="12"/>
  <c r="AH459" i="12"/>
  <c r="AH1486" i="12"/>
  <c r="AH2218" i="12"/>
  <c r="AH2846" i="12"/>
  <c r="AH406" i="12"/>
  <c r="AH2265" i="12"/>
  <c r="AH3201" i="12"/>
  <c r="AH3194" i="12"/>
  <c r="AH1169" i="12"/>
  <c r="AH1450" i="12"/>
  <c r="AH1505" i="12"/>
  <c r="AH1637" i="12"/>
  <c r="AH1306" i="12"/>
  <c r="AH2379" i="12"/>
  <c r="AH1182" i="12"/>
  <c r="AH409" i="12"/>
  <c r="AG3548" i="12"/>
  <c r="AE3548" i="12"/>
  <c r="AE3369" i="12"/>
  <c r="AG3369" i="12"/>
  <c r="AG3140" i="12"/>
  <c r="AE3140" i="12"/>
  <c r="AG3278" i="12"/>
  <c r="AE3278" i="12"/>
  <c r="AI1547" i="12"/>
  <c r="C2393" i="13" s="1"/>
  <c r="AJ1547" i="12"/>
  <c r="D2393" i="13" s="1"/>
  <c r="AG3585" i="12"/>
  <c r="AE3585" i="12"/>
  <c r="AG2911" i="12"/>
  <c r="AE2911" i="12"/>
  <c r="AI3021" i="12"/>
  <c r="C919" i="13" s="1"/>
  <c r="AJ3021" i="12"/>
  <c r="D919" i="13" s="1"/>
  <c r="AJ949" i="12"/>
  <c r="D2991" i="13" s="1"/>
  <c r="AI949" i="12"/>
  <c r="C2991" i="13" s="1"/>
  <c r="AE3550" i="12"/>
  <c r="AG3550" i="12"/>
  <c r="AE3691" i="12"/>
  <c r="AG3691" i="12"/>
  <c r="AE3821" i="12"/>
  <c r="AG3821" i="12"/>
  <c r="AJ1791" i="12"/>
  <c r="D2149" i="13" s="1"/>
  <c r="AE3583" i="12"/>
  <c r="AG3583" i="12"/>
  <c r="AG3598" i="12"/>
  <c r="AE3598" i="12"/>
  <c r="AJ1693" i="12"/>
  <c r="D2247" i="13" s="1"/>
  <c r="AI1693" i="12"/>
  <c r="C2247" i="13" s="1"/>
  <c r="AG3428" i="12"/>
  <c r="AE3428" i="12"/>
  <c r="AG3468" i="12"/>
  <c r="AE3468" i="12"/>
  <c r="AG2394" i="12"/>
  <c r="AE2394" i="12"/>
  <c r="AE3321" i="12"/>
  <c r="AG3321" i="12"/>
  <c r="AE3383" i="12"/>
  <c r="AG3383" i="12"/>
  <c r="AI415" i="12"/>
  <c r="C3525" i="13" s="1"/>
  <c r="AJ415" i="12"/>
  <c r="D3525" i="13" s="1"/>
  <c r="AE3655" i="12"/>
  <c r="AG3655" i="12"/>
  <c r="AG3918" i="12"/>
  <c r="AE3918" i="12"/>
  <c r="AI1553" i="12"/>
  <c r="C2387" i="13" s="1"/>
  <c r="AJ1553" i="12"/>
  <c r="D2387" i="13" s="1"/>
  <c r="AJ326" i="12"/>
  <c r="D3614" i="13" s="1"/>
  <c r="AE2343" i="12"/>
  <c r="AG2343" i="12"/>
  <c r="AG3181" i="12"/>
  <c r="AE3181" i="12"/>
  <c r="AI2207" i="12"/>
  <c r="C1733" i="13" s="1"/>
  <c r="AJ2207" i="12"/>
  <c r="D1733" i="13" s="1"/>
  <c r="AG3093" i="12"/>
  <c r="AE3093" i="12"/>
  <c r="AG3855" i="12"/>
  <c r="AE3855" i="12"/>
  <c r="AE2887" i="12"/>
  <c r="AG2887" i="12"/>
  <c r="AE3489" i="12"/>
  <c r="AG3489" i="12"/>
  <c r="AG3768" i="12"/>
  <c r="AE3768" i="12"/>
  <c r="AG3683" i="12"/>
  <c r="AE3683" i="12"/>
  <c r="AI2771" i="12"/>
  <c r="C1169" i="13" s="1"/>
  <c r="AJ2771" i="12"/>
  <c r="D1169" i="13" s="1"/>
  <c r="AJ1090" i="12"/>
  <c r="D2850" i="13" s="1"/>
  <c r="AI1090" i="12"/>
  <c r="C2850" i="13" s="1"/>
  <c r="AI1193" i="12"/>
  <c r="C2747" i="13" s="1"/>
  <c r="AJ1193" i="12"/>
  <c r="D2747" i="13" s="1"/>
  <c r="AE3782" i="12"/>
  <c r="AG3782" i="12"/>
  <c r="AJ487" i="12"/>
  <c r="D3453" i="13" s="1"/>
  <c r="AI487" i="12"/>
  <c r="C3453" i="13" s="1"/>
  <c r="AJ3113" i="12"/>
  <c r="D827" i="13" s="1"/>
  <c r="AI3113" i="12"/>
  <c r="C827" i="13" s="1"/>
  <c r="AE3742" i="12"/>
  <c r="AG3742" i="12"/>
  <c r="AJ235" i="12"/>
  <c r="D3705" i="13" s="1"/>
  <c r="AI3892" i="12"/>
  <c r="C48" i="13" s="1"/>
  <c r="AJ3892" i="12"/>
  <c r="D48" i="13" s="1"/>
  <c r="AJ773" i="12"/>
  <c r="D3167" i="13" s="1"/>
  <c r="AI773" i="12"/>
  <c r="C3167" i="13" s="1"/>
  <c r="AJ1926" i="12"/>
  <c r="D2014" i="13" s="1"/>
  <c r="AI1926" i="12"/>
  <c r="C2014" i="13" s="1"/>
  <c r="AI1542" i="12"/>
  <c r="C2398" i="13" s="1"/>
  <c r="AJ1542" i="12"/>
  <c r="D2398" i="13" s="1"/>
  <c r="AI2234" i="12"/>
  <c r="C1706" i="13" s="1"/>
  <c r="AJ2234" i="12"/>
  <c r="D1706" i="13" s="1"/>
  <c r="AJ1998" i="12"/>
  <c r="D1942" i="13" s="1"/>
  <c r="AI1998" i="12"/>
  <c r="C1942" i="13" s="1"/>
  <c r="AI3131" i="12"/>
  <c r="C809" i="13" s="1"/>
  <c r="AJ3131" i="12"/>
  <c r="D809" i="13" s="1"/>
  <c r="AJ2770" i="12"/>
  <c r="D1170" i="13" s="1"/>
  <c r="AI2565" i="12"/>
  <c r="C1375" i="13" s="1"/>
  <c r="AI3760" i="12"/>
  <c r="C180" i="13" s="1"/>
  <c r="AJ1646" i="12"/>
  <c r="D2294" i="13" s="1"/>
  <c r="AI1646" i="12"/>
  <c r="C2294" i="13" s="1"/>
  <c r="AI1881" i="12"/>
  <c r="C2059" i="13" s="1"/>
  <c r="AJ1881" i="12"/>
  <c r="D2059" i="13" s="1"/>
  <c r="AJ451" i="12"/>
  <c r="D3489" i="13" s="1"/>
  <c r="AI451" i="12"/>
  <c r="C3489" i="13" s="1"/>
  <c r="AJ303" i="12"/>
  <c r="D3637" i="13" s="1"/>
  <c r="AI303" i="12"/>
  <c r="C3637" i="13" s="1"/>
  <c r="AI1787" i="12"/>
  <c r="C2153" i="13" s="1"/>
  <c r="AJ1787" i="12"/>
  <c r="D2153" i="13" s="1"/>
  <c r="AJ3581" i="12"/>
  <c r="D359" i="13" s="1"/>
  <c r="AI1262" i="12"/>
  <c r="C2678" i="13" s="1"/>
  <c r="AJ1262" i="12"/>
  <c r="D2678" i="13" s="1"/>
  <c r="AI2248" i="12"/>
  <c r="C1692" i="13" s="1"/>
  <c r="AJ159" i="12"/>
  <c r="D3781" i="13" s="1"/>
  <c r="AI159" i="12"/>
  <c r="C3781" i="13" s="1"/>
  <c r="AJ285" i="12"/>
  <c r="D3655" i="13" s="1"/>
  <c r="AI285" i="12"/>
  <c r="C3655" i="13" s="1"/>
  <c r="AJ2440" i="12"/>
  <c r="D1500" i="13" s="1"/>
  <c r="AI2440" i="12"/>
  <c r="C1500" i="13" s="1"/>
  <c r="AI203" i="12"/>
  <c r="C3737" i="13" s="1"/>
  <c r="AJ203" i="12"/>
  <c r="D3737" i="13" s="1"/>
  <c r="AI257" i="12"/>
  <c r="C3683" i="13" s="1"/>
  <c r="AJ257" i="12"/>
  <c r="D3683" i="13" s="1"/>
  <c r="AJ2504" i="12"/>
  <c r="D1436" i="13" s="1"/>
  <c r="AI2504" i="12"/>
  <c r="C1436" i="13" s="1"/>
  <c r="AJ2695" i="12"/>
  <c r="D1245" i="13" s="1"/>
  <c r="AI2601" i="12"/>
  <c r="C1339" i="13" s="1"/>
  <c r="AI2483" i="12"/>
  <c r="C1457" i="13" s="1"/>
  <c r="AJ1348" i="12"/>
  <c r="D2592" i="13" s="1"/>
  <c r="AJ1602" i="12"/>
  <c r="D2338" i="13" s="1"/>
  <c r="AI1602" i="12"/>
  <c r="C2338" i="13" s="1"/>
  <c r="AJ2126" i="12"/>
  <c r="D1814" i="13" s="1"/>
  <c r="AI2126" i="12"/>
  <c r="C1814" i="13" s="1"/>
  <c r="AJ1352" i="12"/>
  <c r="D2588" i="13" s="1"/>
  <c r="AI1352" i="12"/>
  <c r="C2588" i="13" s="1"/>
  <c r="AE3248" i="12"/>
  <c r="AG3248" i="12"/>
  <c r="AJ2085" i="12"/>
  <c r="D1855" i="13" s="1"/>
  <c r="AI2085" i="12"/>
  <c r="C1855" i="13" s="1"/>
  <c r="AG2407" i="12"/>
  <c r="AE2407" i="12"/>
  <c r="AG3901" i="12"/>
  <c r="AE3901" i="12"/>
  <c r="AI387" i="12"/>
  <c r="C3553" i="13" s="1"/>
  <c r="AI3357" i="12"/>
  <c r="C583" i="13" s="1"/>
  <c r="AJ3357" i="12"/>
  <c r="D583" i="13" s="1"/>
  <c r="AI909" i="12"/>
  <c r="C3031" i="13" s="1"/>
  <c r="AJ909" i="12"/>
  <c r="D3031" i="13" s="1"/>
  <c r="AG3528" i="12"/>
  <c r="AE3528" i="12"/>
  <c r="AE3822" i="12"/>
  <c r="AG3822" i="12"/>
  <c r="AG3848" i="12"/>
  <c r="AE3848" i="12"/>
  <c r="AE3237" i="12"/>
  <c r="AG3237" i="12"/>
  <c r="AG3465" i="12"/>
  <c r="AE3465" i="12"/>
  <c r="AG3864" i="12"/>
  <c r="AE3864" i="12"/>
  <c r="AI2432" i="12"/>
  <c r="C1508" i="13" s="1"/>
  <c r="AJ2432" i="12"/>
  <c r="D1508" i="13" s="1"/>
  <c r="AI3587" i="12"/>
  <c r="C353" i="13" s="1"/>
  <c r="AJ3587" i="12"/>
  <c r="D353" i="13" s="1"/>
  <c r="AG3922" i="12"/>
  <c r="AE3922" i="12"/>
  <c r="AE2797" i="12"/>
  <c r="AG2797" i="12"/>
  <c r="AJ1945" i="12"/>
  <c r="D1995" i="13" s="1"/>
  <c r="AI1945" i="12"/>
  <c r="C1995" i="13" s="1"/>
  <c r="AG3614" i="12"/>
  <c r="AE3614" i="12"/>
  <c r="AE3400" i="12"/>
  <c r="AG3400" i="12"/>
  <c r="AG2888" i="12"/>
  <c r="AE2888" i="12"/>
  <c r="AG3565" i="12"/>
  <c r="AE3565" i="12"/>
  <c r="AG3815" i="12"/>
  <c r="AE3815" i="12"/>
  <c r="AJ370" i="12"/>
  <c r="D3570" i="13" s="1"/>
  <c r="AI370" i="12"/>
  <c r="C3570" i="13" s="1"/>
  <c r="AJ981" i="12"/>
  <c r="D2959" i="13" s="1"/>
  <c r="AI981" i="12"/>
  <c r="C2959" i="13" s="1"/>
  <c r="AJ2423" i="12"/>
  <c r="D1517" i="13" s="1"/>
  <c r="AI2423" i="12"/>
  <c r="C1517" i="13" s="1"/>
  <c r="AI1623" i="12"/>
  <c r="C2317" i="13" s="1"/>
  <c r="AJ1623" i="12"/>
  <c r="D2317" i="13" s="1"/>
  <c r="AI3420" i="12"/>
  <c r="C520" i="13" s="1"/>
  <c r="AJ3420" i="12"/>
  <c r="D520" i="13" s="1"/>
  <c r="AG3670" i="12"/>
  <c r="AE3670" i="12"/>
  <c r="AG3116" i="12"/>
  <c r="AE3116" i="12"/>
  <c r="AG3853" i="12"/>
  <c r="AE3853" i="12"/>
  <c r="AG3366" i="12"/>
  <c r="AE3366" i="12"/>
  <c r="AI1808" i="12"/>
  <c r="C2132" i="13" s="1"/>
  <c r="AJ1808" i="12"/>
  <c r="D2132" i="13" s="1"/>
  <c r="AJ3109" i="12"/>
  <c r="D831" i="13" s="1"/>
  <c r="AI3109" i="12"/>
  <c r="C831" i="13" s="1"/>
  <c r="AI2736" i="12"/>
  <c r="C1204" i="13" s="1"/>
  <c r="AJ2736" i="12"/>
  <c r="D1204" i="13" s="1"/>
  <c r="AJ3302" i="12"/>
  <c r="D638" i="13" s="1"/>
  <c r="AI3302" i="12"/>
  <c r="C638" i="13" s="1"/>
  <c r="AG3440" i="12"/>
  <c r="AE3440" i="12"/>
  <c r="AG3847" i="12"/>
  <c r="AE3847" i="12"/>
  <c r="AG3478" i="12"/>
  <c r="AE3478" i="12"/>
  <c r="AE3875" i="12"/>
  <c r="AG3875" i="12"/>
  <c r="AE3611" i="12"/>
  <c r="AG3611" i="12"/>
  <c r="AG3079" i="12"/>
  <c r="AE3079" i="12"/>
  <c r="AI3799" i="12"/>
  <c r="C141" i="13" s="1"/>
  <c r="AJ3799" i="12"/>
  <c r="D141" i="13" s="1"/>
  <c r="AG3865" i="12"/>
  <c r="AE3865" i="12"/>
  <c r="AE3176" i="12"/>
  <c r="AG3176" i="12"/>
  <c r="AG3878" i="12"/>
  <c r="AE3878" i="12"/>
  <c r="AI378" i="12"/>
  <c r="C3562" i="13" s="1"/>
  <c r="AJ358" i="12"/>
  <c r="D3582" i="13" s="1"/>
  <c r="AJ2625" i="12"/>
  <c r="D1315" i="13" s="1"/>
  <c r="AI2625" i="12"/>
  <c r="C1315" i="13" s="1"/>
  <c r="AG2704" i="12"/>
  <c r="AE2704" i="12"/>
  <c r="AG3819" i="12"/>
  <c r="AE3819" i="12"/>
  <c r="AG2471" i="12"/>
  <c r="AE2471" i="12"/>
  <c r="AG2995" i="12"/>
  <c r="AE2995" i="12"/>
  <c r="AE3630" i="12"/>
  <c r="AG3630" i="12"/>
  <c r="AE3859" i="12"/>
  <c r="AG3859" i="12"/>
  <c r="AG2941" i="12"/>
  <c r="AE2941" i="12"/>
  <c r="AI2996" i="12"/>
  <c r="C944" i="13" s="1"/>
  <c r="AJ2996" i="12"/>
  <c r="D944" i="13" s="1"/>
  <c r="AG3152" i="12"/>
  <c r="AE3152" i="12"/>
  <c r="AI2092" i="12"/>
  <c r="C1848" i="13" s="1"/>
  <c r="AG3461" i="12"/>
  <c r="AE3461" i="12"/>
  <c r="AG3824" i="12"/>
  <c r="AE3824" i="12"/>
  <c r="AG3764" i="12"/>
  <c r="AE3764" i="12"/>
  <c r="AI1696" i="12"/>
  <c r="C2244" i="13" s="1"/>
  <c r="AJ1696" i="12"/>
  <c r="D2244" i="13" s="1"/>
  <c r="AE3543" i="12"/>
  <c r="AG3543" i="12"/>
  <c r="AJ2041" i="12"/>
  <c r="D1899" i="13" s="1"/>
  <c r="AI2041" i="12"/>
  <c r="C1899" i="13" s="1"/>
  <c r="AJ1821" i="12"/>
  <c r="D2119" i="13" s="1"/>
  <c r="AI1821" i="12"/>
  <c r="C2119" i="13" s="1"/>
  <c r="AJ295" i="12"/>
  <c r="D3645" i="13" s="1"/>
  <c r="AI295" i="12"/>
  <c r="C3645" i="13" s="1"/>
  <c r="AI1386" i="12"/>
  <c r="C2554" i="13" s="1"/>
  <c r="AJ1708" i="12"/>
  <c r="D2232" i="13" s="1"/>
  <c r="AJ565" i="12"/>
  <c r="D3375" i="13" s="1"/>
  <c r="AI565" i="12"/>
  <c r="C3375" i="13" s="1"/>
  <c r="AI3745" i="12"/>
  <c r="C195" i="13" s="1"/>
  <c r="AJ3745" i="12"/>
  <c r="D195" i="13" s="1"/>
  <c r="AI1343" i="12"/>
  <c r="C2597" i="13" s="1"/>
  <c r="AJ1343" i="12"/>
  <c r="D2597" i="13" s="1"/>
  <c r="AI1554" i="12"/>
  <c r="C2386" i="13" s="1"/>
  <c r="AJ1554" i="12"/>
  <c r="D2386" i="13" s="1"/>
  <c r="AJ1514" i="12"/>
  <c r="D2426" i="13" s="1"/>
  <c r="AI1514" i="12"/>
  <c r="C2426" i="13" s="1"/>
  <c r="AJ969" i="12"/>
  <c r="D2971" i="13" s="1"/>
  <c r="AI969" i="12"/>
  <c r="C2971" i="13" s="1"/>
  <c r="AI2322" i="12"/>
  <c r="C1618" i="13" s="1"/>
  <c r="AJ2322" i="12"/>
  <c r="D1618" i="13" s="1"/>
  <c r="AI2454" i="12"/>
  <c r="C1486" i="13" s="1"/>
  <c r="AJ563" i="12"/>
  <c r="D3377" i="13" s="1"/>
  <c r="AI2222" i="12"/>
  <c r="C1718" i="13" s="1"/>
  <c r="AI3808" i="12"/>
  <c r="C132" i="13" s="1"/>
  <c r="AJ3808" i="12"/>
  <c r="D132" i="13" s="1"/>
  <c r="AJ2839" i="12"/>
  <c r="D1101" i="13" s="1"/>
  <c r="AI2839" i="12"/>
  <c r="C1101" i="13" s="1"/>
  <c r="AI723" i="12"/>
  <c r="C3217" i="13" s="1"/>
  <c r="AJ723" i="12"/>
  <c r="D3217" i="13" s="1"/>
  <c r="AJ613" i="12"/>
  <c r="D3327" i="13" s="1"/>
  <c r="AI244" i="12"/>
  <c r="C3696" i="13" s="1"/>
  <c r="AJ244" i="12"/>
  <c r="D3696" i="13" s="1"/>
  <c r="AI2256" i="12"/>
  <c r="C1684" i="13" s="1"/>
  <c r="AJ2256" i="12"/>
  <c r="D1684" i="13" s="1"/>
  <c r="AI3238" i="12"/>
  <c r="C702" i="13" s="1"/>
  <c r="AJ3238" i="12"/>
  <c r="D702" i="13" s="1"/>
  <c r="AJ485" i="12"/>
  <c r="D3455" i="13" s="1"/>
  <c r="AI160" i="12"/>
  <c r="C3780" i="13" s="1"/>
  <c r="AJ2520" i="12"/>
  <c r="D1420" i="13" s="1"/>
  <c r="AI1726" i="12"/>
  <c r="C2214" i="13" s="1"/>
  <c r="AJ1726" i="12"/>
  <c r="D2214" i="13" s="1"/>
  <c r="AJ711" i="12"/>
  <c r="D3229" i="13" s="1"/>
  <c r="AI711" i="12"/>
  <c r="C3229" i="13" s="1"/>
  <c r="AJ1889" i="12"/>
  <c r="D2051" i="13" s="1"/>
  <c r="AI1889" i="12"/>
  <c r="C2051" i="13" s="1"/>
  <c r="AJ3014" i="12"/>
  <c r="D926" i="13" s="1"/>
  <c r="AI3014" i="12"/>
  <c r="C926" i="13" s="1"/>
  <c r="AJ728" i="12"/>
  <c r="D3212" i="13" s="1"/>
  <c r="AI728" i="12"/>
  <c r="C3212" i="13" s="1"/>
  <c r="AJ1033" i="12"/>
  <c r="D2907" i="13" s="1"/>
  <c r="AI1033" i="12"/>
  <c r="C2907" i="13" s="1"/>
  <c r="AJ1441" i="12"/>
  <c r="D2499" i="13" s="1"/>
  <c r="AI1441" i="12"/>
  <c r="C2499" i="13" s="1"/>
  <c r="AJ2134" i="12"/>
  <c r="D1806" i="13" s="1"/>
  <c r="AI2134" i="12"/>
  <c r="C1806" i="13" s="1"/>
  <c r="AJ3119" i="12"/>
  <c r="D821" i="13" s="1"/>
  <c r="AI3119" i="12"/>
  <c r="C821" i="13" s="1"/>
  <c r="AI3263" i="12"/>
  <c r="C677" i="13" s="1"/>
  <c r="AJ3263" i="12"/>
  <c r="D677" i="13" s="1"/>
  <c r="AI1981" i="12"/>
  <c r="C1959" i="13" s="1"/>
  <c r="AJ1981" i="12"/>
  <c r="D1959" i="13" s="1"/>
  <c r="AI2710" i="12"/>
  <c r="C1230" i="13" s="1"/>
  <c r="AJ2710" i="12"/>
  <c r="D1230" i="13" s="1"/>
  <c r="AJ2152" i="12"/>
  <c r="D1788" i="13" s="1"/>
  <c r="AI2152" i="12"/>
  <c r="C1788" i="13" s="1"/>
  <c r="AH3081" i="12"/>
  <c r="AJ1590" i="12"/>
  <c r="D2350" i="13" s="1"/>
  <c r="AE3406" i="12"/>
  <c r="AG3406" i="12"/>
  <c r="AJ3877" i="12"/>
  <c r="D63" i="13" s="1"/>
  <c r="AI3877" i="12"/>
  <c r="C63" i="13" s="1"/>
  <c r="AE3253" i="12"/>
  <c r="AG3253" i="12"/>
  <c r="AH1153" i="12"/>
  <c r="AH1585" i="12"/>
  <c r="AH1908" i="12"/>
  <c r="AH330" i="12"/>
  <c r="AH1322" i="12"/>
  <c r="AH1741" i="12"/>
  <c r="AH562" i="12"/>
  <c r="AH2984" i="12"/>
  <c r="AH1289" i="12"/>
  <c r="AH724" i="12"/>
  <c r="AH1638" i="12"/>
  <c r="AH3874" i="12"/>
  <c r="AH2611" i="12"/>
  <c r="AH1723" i="12"/>
  <c r="AH657" i="12"/>
  <c r="AH1325" i="12"/>
  <c r="AH228" i="12"/>
  <c r="AH2712" i="12"/>
  <c r="AH1974" i="12"/>
  <c r="AH2415" i="12"/>
  <c r="AH3128" i="12"/>
  <c r="AH1290" i="12"/>
  <c r="AH1795" i="12"/>
  <c r="AH1051" i="12"/>
  <c r="AH2228" i="12"/>
  <c r="AH3047" i="12"/>
  <c r="AH3431" i="12"/>
  <c r="AH1812" i="12"/>
  <c r="AH497" i="12"/>
  <c r="AH2371" i="12"/>
  <c r="AH1529" i="12"/>
  <c r="AH1685" i="12"/>
  <c r="AH914" i="12"/>
  <c r="AH3110" i="12"/>
  <c r="AH2328" i="12"/>
  <c r="AH2465" i="12"/>
  <c r="AH1861" i="12"/>
  <c r="AH653" i="12"/>
  <c r="AH2005" i="12"/>
  <c r="AH359" i="12"/>
  <c r="AH675" i="12"/>
  <c r="AH1040" i="12"/>
  <c r="AH2522" i="12"/>
  <c r="AH312" i="12"/>
  <c r="AH3100" i="12"/>
  <c r="AH3323" i="12"/>
  <c r="AH537" i="12"/>
  <c r="AH1052" i="12"/>
  <c r="AH2426" i="12"/>
  <c r="AH423" i="12"/>
  <c r="AH1729" i="12"/>
  <c r="AH922" i="12"/>
  <c r="AH1954" i="12"/>
  <c r="AH2079" i="12"/>
  <c r="AH480" i="12"/>
  <c r="AH1447" i="12"/>
  <c r="AH754" i="12"/>
  <c r="AH2372" i="12"/>
  <c r="AH1143" i="12"/>
  <c r="AH1126" i="12"/>
  <c r="AH2822" i="12"/>
  <c r="AH2349" i="12"/>
  <c r="AH2321" i="12"/>
  <c r="AH1231" i="12"/>
  <c r="AH978" i="12"/>
  <c r="AH1094" i="12"/>
  <c r="AH3351" i="12"/>
  <c r="AH1924" i="12"/>
  <c r="AH3552" i="12"/>
  <c r="AH3737" i="12"/>
  <c r="AH590" i="12"/>
  <c r="AH3082" i="12"/>
  <c r="AH2740" i="12"/>
  <c r="AH1731" i="12"/>
  <c r="AH3097" i="12"/>
  <c r="AH1896" i="12"/>
  <c r="AH2145" i="12"/>
  <c r="AH1558" i="12"/>
  <c r="AH1749" i="12"/>
  <c r="AH201" i="12"/>
  <c r="AH515" i="12"/>
  <c r="AH2184" i="12"/>
  <c r="AH1261" i="12"/>
  <c r="AH3008" i="12"/>
  <c r="AH767" i="12"/>
  <c r="AH238" i="12"/>
  <c r="AH2247" i="12"/>
  <c r="AH1803" i="12"/>
  <c r="AH2047" i="12"/>
  <c r="AH3796" i="12"/>
  <c r="AH1920" i="12"/>
  <c r="AH1209" i="12"/>
  <c r="AH2019" i="12"/>
  <c r="AH2040" i="12"/>
  <c r="AH1069" i="12"/>
  <c r="AH2571" i="12"/>
  <c r="AH997" i="12"/>
  <c r="AH689" i="12"/>
  <c r="AH1764" i="12"/>
  <c r="AH779" i="12"/>
  <c r="AH3279" i="12"/>
  <c r="AH2615" i="12"/>
  <c r="AH2078" i="12"/>
  <c r="AH2606" i="12"/>
  <c r="AH184" i="12"/>
  <c r="AH1777" i="12"/>
  <c r="AH1947" i="12"/>
  <c r="AH3845" i="12"/>
  <c r="AH2898" i="12"/>
  <c r="AH2873" i="12"/>
  <c r="AH1582" i="12"/>
  <c r="AH795" i="12"/>
  <c r="AH2211" i="12"/>
  <c r="AH2885" i="12"/>
  <c r="AH1635" i="12"/>
  <c r="AH3046" i="12"/>
  <c r="AH2998" i="12"/>
  <c r="AH973" i="12"/>
  <c r="AH1366" i="12"/>
  <c r="AH1443" i="12"/>
  <c r="AH2051" i="12"/>
  <c r="AH2064" i="12"/>
  <c r="AH2585" i="12"/>
  <c r="AH1549" i="12"/>
  <c r="AH2220" i="12"/>
  <c r="AH2316" i="12"/>
  <c r="AH3767" i="12"/>
  <c r="AH1465" i="12"/>
  <c r="AH1081" i="12"/>
  <c r="AH1030" i="12"/>
  <c r="AH2242" i="12"/>
  <c r="AH742" i="12"/>
  <c r="AH964" i="12"/>
  <c r="AH2841" i="12"/>
  <c r="AH307" i="12"/>
  <c r="AH3022" i="12"/>
  <c r="AH1871" i="12"/>
  <c r="AH1382" i="12"/>
  <c r="AH222" i="12"/>
  <c r="AH2834" i="12"/>
  <c r="AH2527" i="12"/>
  <c r="AH2448" i="12"/>
  <c r="AH833" i="12"/>
  <c r="AH1577" i="12"/>
  <c r="AH1700" i="12"/>
  <c r="AH369" i="12"/>
  <c r="AH1160" i="12"/>
  <c r="AH2214" i="12"/>
  <c r="AH2858" i="12"/>
  <c r="AH667" i="12"/>
  <c r="AH1692" i="12"/>
  <c r="AH1224" i="12"/>
  <c r="AH327" i="12"/>
  <c r="AH3913" i="12"/>
  <c r="AH1221" i="12"/>
  <c r="AH269" i="12"/>
  <c r="AH2945" i="12"/>
  <c r="AH2100" i="12"/>
  <c r="AH2631" i="12"/>
  <c r="AH2705" i="12"/>
  <c r="AH1888" i="12"/>
  <c r="AH2706" i="12"/>
  <c r="AH634" i="12"/>
  <c r="AH649" i="12"/>
  <c r="AH987" i="12"/>
  <c r="AH3071" i="12"/>
  <c r="AH2930" i="12"/>
  <c r="AH2062" i="12"/>
  <c r="AH215" i="12"/>
  <c r="AH1664" i="12"/>
  <c r="AH2731" i="12"/>
  <c r="AH3790" i="12"/>
  <c r="AH2918" i="12"/>
  <c r="AH185" i="12"/>
  <c r="AH1936" i="12"/>
  <c r="AH148" i="12"/>
  <c r="AH2576" i="12"/>
  <c r="AH2135" i="12"/>
  <c r="AH1841" i="12"/>
  <c r="AH3315" i="12"/>
  <c r="AH484" i="12"/>
  <c r="AH2468" i="12"/>
  <c r="AH233" i="12"/>
  <c r="AH2229" i="12"/>
  <c r="AH3858" i="12"/>
  <c r="AH2007" i="12"/>
  <c r="AH2177" i="12"/>
  <c r="AH1793" i="12"/>
  <c r="AH679" i="12"/>
  <c r="AH1503" i="12"/>
  <c r="AH1360" i="12"/>
  <c r="AH1595" i="12"/>
  <c r="AH2943" i="12"/>
  <c r="AG3879" i="12"/>
  <c r="AE3879" i="12"/>
  <c r="AG3646" i="12"/>
  <c r="AE3646" i="12"/>
  <c r="AE3686" i="12"/>
  <c r="AG3686" i="12"/>
  <c r="AG3504" i="12"/>
  <c r="AE3504" i="12"/>
  <c r="AJ2801" i="12"/>
  <c r="D1139" i="13" s="1"/>
  <c r="AI2801" i="12"/>
  <c r="C1139" i="13" s="1"/>
  <c r="AG2851" i="12"/>
  <c r="AE2851" i="12"/>
  <c r="AG3475" i="12"/>
  <c r="AE3475" i="12"/>
  <c r="AE3202" i="12"/>
  <c r="AG3202" i="12"/>
  <c r="AJ1490" i="12"/>
  <c r="D2450" i="13" s="1"/>
  <c r="AI1490" i="12"/>
  <c r="C2450" i="13" s="1"/>
  <c r="AI972" i="12"/>
  <c r="C2968" i="13" s="1"/>
  <c r="AG2358" i="12"/>
  <c r="AE2358" i="12"/>
  <c r="AG3773" i="12"/>
  <c r="AE3773" i="12"/>
  <c r="AG3886" i="12"/>
  <c r="AE3886" i="12"/>
  <c r="AG2789" i="12"/>
  <c r="AE2789" i="12"/>
  <c r="AI2156" i="12"/>
  <c r="C1784" i="13" s="1"/>
  <c r="AJ2156" i="12"/>
  <c r="D1784" i="13" s="1"/>
  <c r="AI647" i="12"/>
  <c r="C3293" i="13" s="1"/>
  <c r="AJ647" i="12"/>
  <c r="D3293" i="13" s="1"/>
  <c r="AJ3386" i="12"/>
  <c r="D554" i="13" s="1"/>
  <c r="AI789" i="12"/>
  <c r="C3151" i="13" s="1"/>
  <c r="AJ789" i="12"/>
  <c r="D3151" i="13" s="1"/>
  <c r="AJ2466" i="12"/>
  <c r="D1474" i="13" s="1"/>
  <c r="AI2466" i="12"/>
  <c r="C1474" i="13" s="1"/>
  <c r="AG3161" i="12"/>
  <c r="AE3161" i="12"/>
  <c r="AI1624" i="12"/>
  <c r="C2316" i="13" s="1"/>
  <c r="AJ1624" i="12"/>
  <c r="D2316" i="13" s="1"/>
  <c r="AE3707" i="12"/>
  <c r="AG3707" i="12"/>
  <c r="AG3904" i="12"/>
  <c r="AE3904" i="12"/>
  <c r="AE3240" i="12"/>
  <c r="AG3240" i="12"/>
  <c r="AG3146" i="12"/>
  <c r="AE3146" i="12"/>
  <c r="AJ2816" i="12"/>
  <c r="D1124" i="13" s="1"/>
  <c r="AI2816" i="12"/>
  <c r="C1124" i="13" s="1"/>
  <c r="AI2033" i="12"/>
  <c r="C1907" i="13" s="1"/>
  <c r="AI1321" i="12"/>
  <c r="C2619" i="13" s="1"/>
  <c r="AJ1321" i="12"/>
  <c r="D2619" i="13" s="1"/>
  <c r="AJ1309" i="12"/>
  <c r="D2631" i="13" s="1"/>
  <c r="AI1309" i="12"/>
  <c r="C2631" i="13" s="1"/>
  <c r="AE2758" i="12"/>
  <c r="AG2758" i="12"/>
  <c r="AI890" i="12"/>
  <c r="C3050" i="13" s="1"/>
  <c r="AI673" i="12"/>
  <c r="C3267" i="13" s="1"/>
  <c r="AJ479" i="12"/>
  <c r="D3461" i="13" s="1"/>
  <c r="AI479" i="12"/>
  <c r="C3461" i="13" s="1"/>
  <c r="AE3776" i="12"/>
  <c r="AG3776" i="12"/>
  <c r="AG3575" i="12"/>
  <c r="AE3575" i="12"/>
  <c r="AG3626" i="12"/>
  <c r="AE3626" i="12"/>
  <c r="AE3698" i="12"/>
  <c r="AG3698" i="12"/>
  <c r="AJ3292" i="12"/>
  <c r="D648" i="13" s="1"/>
  <c r="AI3292" i="12"/>
  <c r="C648" i="13" s="1"/>
  <c r="AJ1074" i="12"/>
  <c r="D2866" i="13" s="1"/>
  <c r="AI1074" i="12"/>
  <c r="C2866" i="13" s="1"/>
  <c r="AI186" i="12"/>
  <c r="C3754" i="13" s="1"/>
  <c r="AJ186" i="12"/>
  <c r="D3754" i="13" s="1"/>
  <c r="AJ1295" i="12"/>
  <c r="D2645" i="13" s="1"/>
  <c r="AI1295" i="12"/>
  <c r="C2645" i="13" s="1"/>
  <c r="AI2457" i="12"/>
  <c r="C1483" i="13" s="1"/>
  <c r="AJ2457" i="12"/>
  <c r="D1483" i="13" s="1"/>
  <c r="AI1835" i="12"/>
  <c r="C2105" i="13" s="1"/>
  <c r="AJ1835" i="12"/>
  <c r="D2105" i="13" s="1"/>
  <c r="AI3458" i="12"/>
  <c r="C482" i="13" s="1"/>
  <c r="AJ1459" i="12"/>
  <c r="D2481" i="13" s="1"/>
  <c r="AI2678" i="12"/>
  <c r="C1262" i="13" s="1"/>
  <c r="AJ2678" i="12"/>
  <c r="D1262" i="13" s="1"/>
  <c r="AG3284" i="12"/>
  <c r="AE3284" i="12"/>
  <c r="AJ1593" i="12"/>
  <c r="D2347" i="13" s="1"/>
  <c r="AI1593" i="12"/>
  <c r="C2347" i="13" s="1"/>
  <c r="AG2066" i="12"/>
  <c r="AE2066" i="12"/>
  <c r="AG3469" i="12"/>
  <c r="AE3469" i="12"/>
  <c r="AG3513" i="12"/>
  <c r="AE3513" i="12"/>
  <c r="AI1305" i="12"/>
  <c r="C2635" i="13" s="1"/>
  <c r="AJ1305" i="12"/>
  <c r="D2635" i="13" s="1"/>
  <c r="AE2304" i="12"/>
  <c r="AG2304" i="12"/>
  <c r="AE3557" i="12"/>
  <c r="AG3557" i="12"/>
  <c r="AG2905" i="12"/>
  <c r="AE2905" i="12"/>
  <c r="AI1536" i="12"/>
  <c r="C2404" i="13" s="1"/>
  <c r="AJ1536" i="12"/>
  <c r="D2404" i="13" s="1"/>
  <c r="AI3020" i="12"/>
  <c r="C920" i="13" s="1"/>
  <c r="AJ1326" i="12"/>
  <c r="D2614" i="13" s="1"/>
  <c r="AI1326" i="12"/>
  <c r="C2614" i="13" s="1"/>
  <c r="AE3039" i="12"/>
  <c r="AG3039" i="12"/>
  <c r="AI2300" i="12"/>
  <c r="C1640" i="13" s="1"/>
  <c r="AG3005" i="12"/>
  <c r="AE3005" i="12"/>
  <c r="AG2586" i="12"/>
  <c r="AE2586" i="12"/>
  <c r="AE3327" i="12"/>
  <c r="AG3327" i="12"/>
  <c r="AG3794" i="12"/>
  <c r="AE3794" i="12"/>
  <c r="AG2981" i="12"/>
  <c r="AE2981" i="12"/>
  <c r="AI2718" i="12"/>
  <c r="C1222" i="13" s="1"/>
  <c r="AJ2718" i="12"/>
  <c r="D1222" i="13" s="1"/>
  <c r="AG3666" i="12"/>
  <c r="AE3666" i="12"/>
  <c r="AG3882" i="12"/>
  <c r="AE3882" i="12"/>
  <c r="AJ1512" i="12"/>
  <c r="D2428" i="13" s="1"/>
  <c r="AI1307" i="12"/>
  <c r="C2633" i="13" s="1"/>
  <c r="AJ1307" i="12"/>
  <c r="D2633" i="13" s="1"/>
  <c r="AJ2237" i="12"/>
  <c r="D1703" i="13" s="1"/>
  <c r="AI2237" i="12"/>
  <c r="C1703" i="13" s="1"/>
  <c r="AJ582" i="12"/>
  <c r="D3358" i="13" s="1"/>
  <c r="AI582" i="12"/>
  <c r="C3358" i="13" s="1"/>
  <c r="AJ3464" i="12"/>
  <c r="D476" i="13" s="1"/>
  <c r="AI3464" i="12"/>
  <c r="C476" i="13" s="1"/>
  <c r="AI133" i="12"/>
  <c r="C3807" i="13" s="1"/>
  <c r="AJ2628" i="12"/>
  <c r="D1312" i="13" s="1"/>
  <c r="AJ2953" i="12"/>
  <c r="D987" i="13" s="1"/>
  <c r="AI2953" i="12"/>
  <c r="C987" i="13" s="1"/>
  <c r="AI1125" i="12"/>
  <c r="C2815" i="13" s="1"/>
  <c r="AJ1125" i="12"/>
  <c r="D2815" i="13" s="1"/>
  <c r="AI168" i="12"/>
  <c r="C3772" i="13" s="1"/>
  <c r="AJ168" i="12"/>
  <c r="D3772" i="13" s="1"/>
  <c r="AJ223" i="12"/>
  <c r="D3717" i="13" s="1"/>
  <c r="AI223" i="12"/>
  <c r="C3717" i="13" s="1"/>
  <c r="AJ2039" i="12"/>
  <c r="D1901" i="13" s="1"/>
  <c r="AI2039" i="12"/>
  <c r="C1901" i="13" s="1"/>
  <c r="AJ1823" i="12"/>
  <c r="D2117" i="13" s="1"/>
  <c r="AI1823" i="12"/>
  <c r="C2117" i="13" s="1"/>
  <c r="AJ3171" i="12"/>
  <c r="D769" i="13" s="1"/>
  <c r="AI3171" i="12"/>
  <c r="C769" i="13" s="1"/>
  <c r="AJ147" i="12"/>
  <c r="D3793" i="13" s="1"/>
  <c r="AJ638" i="12"/>
  <c r="D3302" i="13" s="1"/>
  <c r="AI638" i="12"/>
  <c r="C3302" i="13" s="1"/>
  <c r="AJ2278" i="12"/>
  <c r="D1662" i="13" s="1"/>
  <c r="AI2278" i="12"/>
  <c r="C1662" i="13" s="1"/>
  <c r="AJ686" i="12"/>
  <c r="D3254" i="13" s="1"/>
  <c r="AI686" i="12"/>
  <c r="C3254" i="13" s="1"/>
  <c r="AI820" i="12"/>
  <c r="C3120" i="13" s="1"/>
  <c r="AJ820" i="12"/>
  <c r="D3120" i="13" s="1"/>
  <c r="AJ2368" i="12"/>
  <c r="D1572" i="13" s="1"/>
  <c r="AI2368" i="12"/>
  <c r="C1572" i="13" s="1"/>
  <c r="AJ3536" i="12"/>
  <c r="D404" i="13" s="1"/>
  <c r="AI3536" i="12"/>
  <c r="C404" i="13" s="1"/>
  <c r="AJ3059" i="12"/>
  <c r="D881" i="13" s="1"/>
  <c r="AI3059" i="12"/>
  <c r="C881" i="13" s="1"/>
  <c r="AI2342" i="12"/>
  <c r="C1598" i="13" s="1"/>
  <c r="AJ2342" i="12"/>
  <c r="D1598" i="13" s="1"/>
  <c r="AI3364" i="12"/>
  <c r="C576" i="13" s="1"/>
  <c r="AJ1097" i="12"/>
  <c r="D2843" i="13" s="1"/>
  <c r="AI1097" i="12"/>
  <c r="C2843" i="13" s="1"/>
  <c r="AJ1215" i="12"/>
  <c r="D2725" i="13" s="1"/>
  <c r="AI1215" i="12"/>
  <c r="C2725" i="13" s="1"/>
  <c r="AJ1782" i="12"/>
  <c r="D2158" i="13" s="1"/>
  <c r="AI1782" i="12"/>
  <c r="C2158" i="13" s="1"/>
  <c r="AJ3725" i="12"/>
  <c r="D215" i="13" s="1"/>
  <c r="AJ1204" i="12"/>
  <c r="D2736" i="13" s="1"/>
  <c r="AJ852" i="12"/>
  <c r="D3088" i="13" s="1"/>
  <c r="AI852" i="12"/>
  <c r="C3088" i="13" s="1"/>
  <c r="AI2671" i="12"/>
  <c r="C1269" i="13" s="1"/>
  <c r="AJ2671" i="12"/>
  <c r="D1269" i="13" s="1"/>
  <c r="AI2172" i="12"/>
  <c r="C1768" i="13" s="1"/>
  <c r="AJ2172" i="12"/>
  <c r="D1768" i="13" s="1"/>
  <c r="AJ1397" i="12"/>
  <c r="D2543" i="13" s="1"/>
  <c r="AI1397" i="12"/>
  <c r="C2543" i="13" s="1"/>
  <c r="AI520" i="12"/>
  <c r="C3420" i="13" s="1"/>
  <c r="AJ520" i="12"/>
  <c r="D3420" i="13" s="1"/>
  <c r="AJ1236" i="12"/>
  <c r="D2704" i="13" s="1"/>
  <c r="AI1236" i="12"/>
  <c r="C2704" i="13" s="1"/>
  <c r="AI341" i="12"/>
  <c r="C3599" i="13" s="1"/>
  <c r="AJ341" i="12"/>
  <c r="D3599" i="13" s="1"/>
  <c r="AH3706" i="12"/>
  <c r="AH3381" i="12"/>
  <c r="AH2431" i="12"/>
  <c r="AH3652" i="12"/>
  <c r="AH912" i="12"/>
  <c r="AJ2928" i="12"/>
  <c r="D1012" i="13" s="1"/>
  <c r="AI2928" i="12"/>
  <c r="C1012" i="13" s="1"/>
  <c r="AE3667" i="12"/>
  <c r="AG3667" i="12"/>
  <c r="AJ1223" i="12"/>
  <c r="D2717" i="13" s="1"/>
  <c r="AI1223" i="12"/>
  <c r="C2717" i="13" s="1"/>
  <c r="AJ985" i="12"/>
  <c r="D2955" i="13" s="1"/>
  <c r="AI985" i="12"/>
  <c r="C2955" i="13" s="1"/>
  <c r="AE3559" i="12"/>
  <c r="AG3559" i="12"/>
  <c r="AH1751" i="12"/>
  <c r="AH1203" i="12"/>
  <c r="AH813" i="12"/>
  <c r="AH305" i="12"/>
  <c r="AH138" i="12"/>
  <c r="AH1735" i="12"/>
  <c r="AH1999" i="12"/>
  <c r="AH884" i="12"/>
  <c r="AH1622" i="12"/>
  <c r="AH431" i="12"/>
  <c r="AH345" i="12"/>
  <c r="AH471" i="12"/>
  <c r="AH1537" i="12"/>
  <c r="AH465" i="12"/>
  <c r="AH1839" i="12"/>
  <c r="AH2351" i="12"/>
  <c r="AH568" i="12"/>
  <c r="AH3209" i="12"/>
  <c r="AH558" i="12"/>
  <c r="AH1415" i="12"/>
  <c r="AH3891" i="12"/>
  <c r="AH2832" i="12"/>
  <c r="AH2933" i="12"/>
  <c r="AH2396" i="12"/>
  <c r="AH1518" i="12"/>
  <c r="AH1026" i="12"/>
  <c r="AH3456" i="12"/>
  <c r="AH953" i="12"/>
  <c r="AH187" i="12"/>
  <c r="AH3399" i="12"/>
  <c r="AH2153" i="12"/>
  <c r="AH3628" i="12"/>
  <c r="AH3151" i="12"/>
  <c r="AH3582" i="12"/>
  <c r="AH275" i="12"/>
  <c r="AH1722" i="12"/>
  <c r="AH696" i="12"/>
  <c r="AH2023" i="12"/>
  <c r="AH3807" i="12"/>
  <c r="AH1214" i="12"/>
  <c r="AH610" i="12"/>
  <c r="AH3325" i="12"/>
  <c r="AH2116" i="12"/>
  <c r="AH817" i="12"/>
  <c r="AH2912" i="12"/>
  <c r="AH1561" i="12"/>
  <c r="AH878" i="12"/>
  <c r="AH2507" i="12"/>
  <c r="AH780" i="12"/>
  <c r="AH876" i="12"/>
  <c r="AH2871" i="12"/>
  <c r="AH1934" i="12"/>
  <c r="AH1804" i="12"/>
  <c r="AH1671" i="12"/>
  <c r="AH1736" i="12"/>
  <c r="AH2461" i="12"/>
  <c r="AH1213" i="12"/>
  <c r="AH555" i="12"/>
  <c r="AH2926" i="12"/>
  <c r="AH574" i="12"/>
  <c r="AH207" i="12"/>
  <c r="AH3307" i="12"/>
  <c r="AH3534" i="12"/>
  <c r="AH1976" i="12"/>
  <c r="AH150" i="12"/>
  <c r="AH1805" i="12"/>
  <c r="AH3153" i="12"/>
  <c r="AH2072" i="12"/>
  <c r="AH455" i="12"/>
  <c r="AH2293" i="12"/>
  <c r="AH1610" i="12"/>
  <c r="AH3117" i="12"/>
  <c r="AH399" i="12"/>
  <c r="AH299" i="12"/>
  <c r="AH926" i="12"/>
  <c r="AH899" i="12"/>
  <c r="AH2451" i="12"/>
  <c r="AH812" i="12"/>
  <c r="AH2878" i="12"/>
  <c r="AH1818" i="12"/>
  <c r="AH357" i="12"/>
  <c r="AH2479" i="12"/>
  <c r="AH674" i="12"/>
  <c r="AH2702" i="12"/>
  <c r="AH1811" i="12"/>
  <c r="AH1452" i="12"/>
  <c r="AH3208" i="12"/>
  <c r="AH632" i="12"/>
  <c r="AH1183" i="12"/>
  <c r="AH966" i="12"/>
  <c r="AH2721" i="12"/>
  <c r="AH2238" i="12"/>
  <c r="AH557" i="12"/>
  <c r="AH2375" i="12"/>
  <c r="AH2421" i="12"/>
  <c r="AH2561" i="12"/>
  <c r="AH600" i="12"/>
  <c r="AH3487" i="12"/>
  <c r="AH3241" i="12"/>
  <c r="AH2416" i="12"/>
  <c r="AH3168" i="12"/>
  <c r="AH687" i="12"/>
  <c r="AH2291" i="12"/>
  <c r="AH3453" i="12"/>
  <c r="AH559" i="12"/>
  <c r="AH601" i="12"/>
  <c r="AH2923" i="12"/>
  <c r="AH2042" i="12"/>
  <c r="AH1650" i="12"/>
  <c r="AH2268" i="12"/>
  <c r="AH769" i="12"/>
  <c r="AH2662" i="12"/>
  <c r="AH2054" i="12"/>
  <c r="AH1233" i="12"/>
  <c r="AH1467" i="12"/>
  <c r="AH2433" i="12"/>
  <c r="AH712" i="12"/>
  <c r="AH1102" i="12"/>
  <c r="AH2437" i="12"/>
  <c r="AH1057" i="12"/>
  <c r="AH1003" i="12"/>
  <c r="AH1762" i="12"/>
  <c r="AH635" i="12"/>
  <c r="AH3111" i="12"/>
  <c r="AH1780" i="12"/>
  <c r="AH475" i="12"/>
  <c r="AH1055" i="12"/>
  <c r="AH2772" i="12"/>
  <c r="AH3633" i="12"/>
  <c r="AH1893" i="12"/>
  <c r="AH2792" i="12"/>
  <c r="AH3175" i="12"/>
  <c r="AH3627" i="12"/>
  <c r="AH826" i="12"/>
  <c r="AH255" i="12"/>
  <c r="AH192" i="12"/>
  <c r="AH3887" i="12"/>
  <c r="AH3163" i="12"/>
  <c r="AH1342" i="12"/>
  <c r="AH144" i="12"/>
  <c r="AH2058" i="12"/>
  <c r="AH3299" i="12"/>
  <c r="AH3502" i="12"/>
  <c r="AH3251" i="12"/>
  <c r="AH554" i="12"/>
  <c r="AH2001" i="12"/>
  <c r="AH2157" i="12"/>
  <c r="AH1636" i="12"/>
  <c r="AH2180" i="12"/>
  <c r="AH3269" i="12"/>
  <c r="AH2289" i="12"/>
  <c r="AH3035" i="12"/>
  <c r="AH3452" i="12"/>
  <c r="AH2892" i="12"/>
  <c r="AH392" i="12"/>
  <c r="AH2843" i="12"/>
  <c r="AH1651" i="12"/>
  <c r="AH617" i="12"/>
  <c r="AH1208" i="12"/>
  <c r="AH2056" i="12"/>
  <c r="AH3553" i="12"/>
  <c r="AH762" i="12"/>
  <c r="AH3276" i="12"/>
  <c r="AH2208" i="12"/>
  <c r="AH3542" i="12"/>
  <c r="AH2692" i="12"/>
  <c r="AH1301" i="12"/>
  <c r="AH2838" i="12"/>
  <c r="AH2802" i="12"/>
  <c r="AH3459" i="12"/>
  <c r="AH659" i="12"/>
  <c r="AH1580" i="12"/>
  <c r="AH1824" i="12"/>
  <c r="AH2605" i="12"/>
  <c r="AI3511" i="12"/>
  <c r="C429" i="13" s="1"/>
  <c r="AI3556" i="12"/>
  <c r="C384" i="13" s="1"/>
  <c r="AE3733" i="12"/>
  <c r="AG3733" i="12"/>
  <c r="AI1817" i="12"/>
  <c r="C2123" i="13" s="1"/>
  <c r="AJ1817" i="12"/>
  <c r="D2123" i="13" s="1"/>
  <c r="AE2233" i="12"/>
  <c r="AG2233" i="12"/>
  <c r="AG2924" i="12"/>
  <c r="AE2924" i="12"/>
  <c r="AE3634" i="12"/>
  <c r="AG3634" i="12"/>
  <c r="AG2367" i="12"/>
  <c r="AE2367" i="12"/>
  <c r="AE3752" i="12"/>
  <c r="AG3752" i="12"/>
  <c r="AJ2596" i="12"/>
  <c r="D1344" i="13" s="1"/>
  <c r="AE2217" i="12"/>
  <c r="AG2217" i="12"/>
  <c r="AJ3304" i="12"/>
  <c r="D636" i="13" s="1"/>
  <c r="AI3304" i="12"/>
  <c r="C636" i="13" s="1"/>
  <c r="AI2661" i="12"/>
  <c r="C1279" i="13" s="1"/>
  <c r="AJ2661" i="12"/>
  <c r="D1279" i="13" s="1"/>
  <c r="AE3514" i="12"/>
  <c r="AG3514" i="12"/>
  <c r="AE3296" i="12"/>
  <c r="AG3296" i="12"/>
  <c r="AE3370" i="12"/>
  <c r="AG3370" i="12"/>
  <c r="AE3423" i="12"/>
  <c r="AG3423" i="12"/>
  <c r="AE3621" i="12"/>
  <c r="AG3621" i="12"/>
  <c r="AE3896" i="12"/>
  <c r="AG3896" i="12"/>
  <c r="AI2656" i="12"/>
  <c r="C1284" i="13" s="1"/>
  <c r="AJ2656" i="12"/>
  <c r="D1284" i="13" s="1"/>
  <c r="AE3192" i="12"/>
  <c r="AG3192" i="12"/>
  <c r="AG3927" i="12"/>
  <c r="AE3927" i="12"/>
  <c r="AG3675" i="12"/>
  <c r="AE3675" i="12"/>
  <c r="AG3919" i="12"/>
  <c r="AE3919" i="12"/>
  <c r="AJ1858" i="12"/>
  <c r="D2082" i="13" s="1"/>
  <c r="AI1858" i="12"/>
  <c r="C2082" i="13" s="1"/>
  <c r="AG3365" i="12"/>
  <c r="AE3365" i="12"/>
  <c r="AG3872" i="12"/>
  <c r="AE3872" i="12"/>
  <c r="AG3870" i="12"/>
  <c r="AE3870" i="12"/>
  <c r="AI1429" i="12"/>
  <c r="C2511" i="13" s="1"/>
  <c r="AJ1429" i="12"/>
  <c r="D2511" i="13" s="1"/>
  <c r="AE3142" i="12"/>
  <c r="AG3142" i="12"/>
  <c r="AG3693" i="12"/>
  <c r="AE3693" i="12"/>
  <c r="AG2403" i="12"/>
  <c r="AE2403" i="12"/>
  <c r="AG3761" i="12"/>
  <c r="AE3761" i="12"/>
  <c r="AI139" i="12"/>
  <c r="C3801" i="13" s="1"/>
  <c r="AJ139" i="12"/>
  <c r="D3801" i="13" s="1"/>
  <c r="AI2267" i="12"/>
  <c r="C1673" i="13" s="1"/>
  <c r="AJ2267" i="12"/>
  <c r="D1673" i="13" s="1"/>
  <c r="AG3661" i="12"/>
  <c r="AE3661" i="12"/>
  <c r="AJ2648" i="12"/>
  <c r="D1292" i="13" s="1"/>
  <c r="AI2648" i="12"/>
  <c r="C1292" i="13" s="1"/>
  <c r="AI1185" i="12"/>
  <c r="C2755" i="13" s="1"/>
  <c r="AJ1185" i="12"/>
  <c r="D2755" i="13" s="1"/>
  <c r="AJ1714" i="12"/>
  <c r="D2226" i="13" s="1"/>
  <c r="AI1714" i="12"/>
  <c r="C2226" i="13" s="1"/>
  <c r="AG2809" i="12"/>
  <c r="AE2809" i="12"/>
  <c r="AE3275" i="12"/>
  <c r="AG3275" i="12"/>
  <c r="AE3512" i="12"/>
  <c r="AG3512" i="12"/>
  <c r="AE3204" i="12"/>
  <c r="AG3204" i="12"/>
  <c r="AE3308" i="12"/>
  <c r="AG3308" i="12"/>
  <c r="AJ3619" i="12"/>
  <c r="D321" i="13" s="1"/>
  <c r="AI3619" i="12"/>
  <c r="C321" i="13" s="1"/>
  <c r="AJ1799" i="12"/>
  <c r="D2141" i="13" s="1"/>
  <c r="AI1291" i="12"/>
  <c r="C2649" i="13" s="1"/>
  <c r="AG2146" i="12"/>
  <c r="AE2146" i="12"/>
  <c r="AG3167" i="12"/>
  <c r="AE3167" i="12"/>
  <c r="AJ2032" i="12"/>
  <c r="D1908" i="13" s="1"/>
  <c r="AI2032" i="12"/>
  <c r="C1908" i="13" s="1"/>
  <c r="AJ1362" i="12"/>
  <c r="D2578" i="13" s="1"/>
  <c r="AJ644" i="12"/>
  <c r="D3296" i="13" s="1"/>
  <c r="AI644" i="12"/>
  <c r="C3296" i="13" s="1"/>
  <c r="AJ313" i="12"/>
  <c r="D3627" i="13" s="1"/>
  <c r="AJ777" i="12"/>
  <c r="D3163" i="13" s="1"/>
  <c r="AI777" i="12"/>
  <c r="C3163" i="13" s="1"/>
  <c r="AJ1054" i="12"/>
  <c r="D2886" i="13" s="1"/>
  <c r="AI1054" i="12"/>
  <c r="C2886" i="13" s="1"/>
  <c r="AJ2767" i="12"/>
  <c r="D1173" i="13" s="1"/>
  <c r="AI2767" i="12"/>
  <c r="C1173" i="13" s="1"/>
  <c r="AI3108" i="12"/>
  <c r="C832" i="13" s="1"/>
  <c r="AJ3108" i="12"/>
  <c r="D832" i="13" s="1"/>
  <c r="AJ760" i="12"/>
  <c r="D3180" i="13" s="1"/>
  <c r="AI760" i="12"/>
  <c r="C3180" i="13" s="1"/>
  <c r="AJ805" i="12"/>
  <c r="D3135" i="13" s="1"/>
  <c r="AI805" i="12"/>
  <c r="C3135" i="13" s="1"/>
  <c r="AI3112" i="12"/>
  <c r="C828" i="13" s="1"/>
  <c r="AJ3112" i="12"/>
  <c r="D828" i="13" s="1"/>
  <c r="AI2060" i="12"/>
  <c r="C1880" i="13" s="1"/>
  <c r="AJ2060" i="12"/>
  <c r="D1880" i="13" s="1"/>
  <c r="AI977" i="12"/>
  <c r="C2963" i="13" s="1"/>
  <c r="AJ977" i="12"/>
  <c r="D2963" i="13" s="1"/>
  <c r="AI3227" i="12"/>
  <c r="C713" i="13" s="1"/>
  <c r="AJ3227" i="12"/>
  <c r="D713" i="13" s="1"/>
  <c r="AJ1597" i="12"/>
  <c r="D2343" i="13" s="1"/>
  <c r="AI1597" i="12"/>
  <c r="C2343" i="13" s="1"/>
  <c r="AJ1364" i="12"/>
  <c r="D2576" i="13" s="1"/>
  <c r="AJ3052" i="12"/>
  <c r="D888" i="13" s="1"/>
  <c r="AI3052" i="12"/>
  <c r="C888" i="13" s="1"/>
  <c r="AI3416" i="12"/>
  <c r="C524" i="13" s="1"/>
  <c r="AJ3416" i="12"/>
  <c r="D524" i="13" s="1"/>
  <c r="AI2597" i="12"/>
  <c r="C1343" i="13" s="1"/>
  <c r="AJ2597" i="12"/>
  <c r="D1343" i="13" s="1"/>
  <c r="AI264" i="12"/>
  <c r="C3676" i="13" s="1"/>
  <c r="AJ264" i="12"/>
  <c r="D3676" i="13" s="1"/>
  <c r="AI708" i="12"/>
  <c r="C3232" i="13" s="1"/>
  <c r="AJ708" i="12"/>
  <c r="D3232" i="13" s="1"/>
  <c r="AI1744" i="12"/>
  <c r="C2196" i="13" s="1"/>
  <c r="AJ1744" i="12"/>
  <c r="D2196" i="13" s="1"/>
  <c r="AJ498" i="12"/>
  <c r="D3442" i="13" s="1"/>
  <c r="AJ3061" i="12"/>
  <c r="D879" i="13" s="1"/>
  <c r="AI3061" i="12"/>
  <c r="C879" i="13" s="1"/>
  <c r="AI156" i="12"/>
  <c r="C3784" i="13" s="1"/>
  <c r="AJ156" i="12"/>
  <c r="D3784" i="13" s="1"/>
  <c r="AJ903" i="12"/>
  <c r="D3037" i="13" s="1"/>
  <c r="AI903" i="12"/>
  <c r="C3037" i="13" s="1"/>
  <c r="AI1178" i="12"/>
  <c r="C2762" i="13" s="1"/>
  <c r="AJ1178" i="12"/>
  <c r="D2762" i="13" s="1"/>
  <c r="AJ1272" i="12"/>
  <c r="D2668" i="13" s="1"/>
  <c r="AI1272" i="12"/>
  <c r="C2668" i="13" s="1"/>
  <c r="AJ881" i="12"/>
  <c r="D3059" i="13" s="1"/>
  <c r="AI881" i="12"/>
  <c r="C3059" i="13" s="1"/>
  <c r="AJ1422" i="12"/>
  <c r="D2518" i="13" s="1"/>
  <c r="AJ315" i="12"/>
  <c r="D3625" i="13" s="1"/>
  <c r="AI315" i="12"/>
  <c r="C3625" i="13" s="1"/>
  <c r="AJ405" i="12"/>
  <c r="D3535" i="13" s="1"/>
  <c r="AI405" i="12"/>
  <c r="C3535" i="13" s="1"/>
  <c r="AI866" i="12"/>
  <c r="C3074" i="13" s="1"/>
  <c r="AJ866" i="12"/>
  <c r="D3074" i="13" s="1"/>
  <c r="AI2123" i="12"/>
  <c r="C1817" i="13" s="1"/>
  <c r="AJ2123" i="12"/>
  <c r="D1817" i="13" s="1"/>
  <c r="AJ3242" i="12"/>
  <c r="D698" i="13" s="1"/>
  <c r="AI3242" i="12"/>
  <c r="C698" i="13" s="1"/>
  <c r="AI1995" i="12"/>
  <c r="C1945" i="13" s="1"/>
  <c r="AJ1995" i="12"/>
  <c r="D1945" i="13" s="1"/>
  <c r="AI382" i="12"/>
  <c r="C3558" i="13" s="1"/>
  <c r="AJ382" i="12"/>
  <c r="D3558" i="13" s="1"/>
  <c r="AJ1257" i="12"/>
  <c r="D2683" i="13" s="1"/>
  <c r="AI1257" i="12"/>
  <c r="C2683" i="13" s="1"/>
  <c r="AJ2915" i="12"/>
  <c r="D1025" i="13" s="1"/>
  <c r="AI2915" i="12"/>
  <c r="C1025" i="13" s="1"/>
  <c r="AI835" i="12"/>
  <c r="C3105" i="13" s="1"/>
  <c r="AJ835" i="12"/>
  <c r="D3105" i="13" s="1"/>
  <c r="AI393" i="12"/>
  <c r="C3547" i="13" s="1"/>
  <c r="AJ393" i="12"/>
  <c r="D3547" i="13" s="1"/>
  <c r="AE3931" i="12"/>
  <c r="AG3931" i="12"/>
  <c r="AJ494" i="12"/>
  <c r="D3446" i="13" s="1"/>
  <c r="AI494" i="12"/>
  <c r="C3446" i="13" s="1"/>
  <c r="AG2818" i="12"/>
  <c r="AE2818" i="12"/>
  <c r="AJ2917" i="12"/>
  <c r="D1023" i="13" s="1"/>
  <c r="AI2917" i="12"/>
  <c r="C1023" i="13" s="1"/>
  <c r="AE3751" i="12"/>
  <c r="AG3751" i="12"/>
  <c r="AG3533" i="12"/>
  <c r="AE3533" i="12"/>
  <c r="AE3797" i="12"/>
  <c r="AG3797" i="12"/>
  <c r="AJ197" i="12"/>
  <c r="D3743" i="13" s="1"/>
  <c r="AI197" i="12"/>
  <c r="C3743" i="13" s="1"/>
  <c r="AI3196" i="12"/>
  <c r="C744" i="13" s="1"/>
  <c r="AI1016" i="12"/>
  <c r="C2924" i="13" s="1"/>
  <c r="AJ1016" i="12"/>
  <c r="D2924" i="13" s="1"/>
  <c r="AE3529" i="12"/>
  <c r="AG3529" i="12"/>
  <c r="AG3909" i="12"/>
  <c r="AE3909" i="12"/>
  <c r="AE3460" i="12"/>
  <c r="AG3460" i="12"/>
  <c r="AG2931" i="12"/>
  <c r="AE2931" i="12"/>
  <c r="AG3089" i="12"/>
  <c r="AE3089" i="12"/>
  <c r="AG2173" i="12"/>
  <c r="AE2173" i="12"/>
  <c r="AI3101" i="12"/>
  <c r="C839" i="13" s="1"/>
  <c r="AH1950" i="12"/>
  <c r="AH942" i="12"/>
  <c r="AH1426" i="12"/>
  <c r="AH1612" i="12"/>
  <c r="AH3757" i="12"/>
  <c r="AH1960" i="12"/>
  <c r="AH2178" i="12"/>
  <c r="AH2000" i="12"/>
  <c r="AH968" i="12"/>
  <c r="AH1246" i="12"/>
  <c r="AH598" i="12"/>
  <c r="AH2810" i="12"/>
  <c r="AH1130" i="12"/>
  <c r="AH1884" i="12"/>
  <c r="AH3703" i="12"/>
  <c r="AH1989" i="12"/>
  <c r="AH2486" i="12"/>
  <c r="AH1591" i="12"/>
  <c r="AH1975" i="12"/>
  <c r="AH2513" i="12"/>
  <c r="AH1445" i="12"/>
  <c r="AH3298" i="12"/>
  <c r="AH874" i="12"/>
  <c r="AH2890" i="12"/>
  <c r="AH3262" i="12"/>
  <c r="AH2104" i="12"/>
  <c r="AH1506" i="12"/>
  <c r="AH1317" i="12"/>
  <c r="AH2707" i="12"/>
  <c r="AH1304" i="12"/>
  <c r="AH615" i="12"/>
  <c r="AH529" i="12"/>
  <c r="AH645" i="12"/>
  <c r="AH3869" i="12"/>
  <c r="AH1466" i="12"/>
  <c r="AH1137" i="12"/>
  <c r="AH310" i="12"/>
  <c r="AH2492" i="12"/>
  <c r="AH151" i="12"/>
  <c r="AH2722" i="12"/>
  <c r="AH2997" i="12"/>
  <c r="AH1333" i="12"/>
  <c r="AH1711" i="12"/>
  <c r="AH2867" i="12"/>
  <c r="AH1244" i="12"/>
  <c r="AH2753" i="12"/>
  <c r="AH891" i="12"/>
  <c r="AH3424" i="12"/>
  <c r="AH1844" i="12"/>
  <c r="AH1971" i="12"/>
  <c r="AH3360" i="12"/>
  <c r="AH1439" i="12"/>
  <c r="AH500" i="12"/>
  <c r="AH2725" i="12"/>
  <c r="AH3375" i="12"/>
  <c r="AH2626" i="12"/>
  <c r="AH1687" i="12"/>
  <c r="AH3091" i="12"/>
  <c r="AH2768" i="12"/>
  <c r="AH1170" i="12"/>
  <c r="AH3124" i="12"/>
  <c r="AH2120" i="12"/>
  <c r="AH3526" i="12"/>
  <c r="AH3833" i="12"/>
  <c r="AH478" i="12"/>
  <c r="AH1789" i="12"/>
  <c r="AH1380" i="12"/>
  <c r="AH2781" i="12"/>
  <c r="AH3425" i="12"/>
  <c r="AH1959" i="12"/>
  <c r="AH882" i="12"/>
  <c r="AH3077" i="12"/>
  <c r="AH3393" i="12"/>
  <c r="AH502" i="12"/>
  <c r="AH2493" i="12"/>
  <c r="AH1472" i="12"/>
  <c r="AH3041" i="12"/>
  <c r="AH3389" i="12"/>
  <c r="AH970" i="12"/>
  <c r="AH3233" i="12"/>
  <c r="AH1286" i="12"/>
  <c r="AH1407" i="12"/>
  <c r="AH569" i="12"/>
  <c r="AH3303" i="12"/>
  <c r="AH2555" i="12"/>
  <c r="AH1633" i="12"/>
  <c r="AH749" i="12"/>
  <c r="AH2460" i="12"/>
  <c r="AH1897" i="12"/>
  <c r="AH2574" i="12"/>
  <c r="AH916" i="12"/>
  <c r="AH1451" i="12"/>
  <c r="AH1049" i="12"/>
  <c r="AH3763" i="12"/>
  <c r="AH1275" i="12"/>
  <c r="AH333" i="12"/>
  <c r="AH3601" i="12"/>
  <c r="AH2509" i="12"/>
  <c r="AH1164" i="12"/>
  <c r="AH2133" i="12"/>
  <c r="AH546" i="12"/>
  <c r="AH2889" i="12"/>
  <c r="AH1315" i="12"/>
  <c r="AH2101" i="12"/>
  <c r="AH2869" i="12"/>
  <c r="AH2347" i="12"/>
  <c r="AH2543" i="12"/>
  <c r="AH3024" i="12"/>
  <c r="AH146" i="12"/>
  <c r="AH2955" i="12"/>
  <c r="AH1440" i="12"/>
  <c r="AH564" i="12"/>
  <c r="AH2391" i="12"/>
  <c r="AH2110" i="12"/>
  <c r="AH1280" i="12"/>
  <c r="AH1596" i="12"/>
  <c r="AH2790" i="12"/>
  <c r="AH1066" i="12"/>
  <c r="AH1285" i="12"/>
  <c r="AH2572" i="12"/>
  <c r="AH2025" i="12"/>
  <c r="AH2158" i="12"/>
  <c r="AH468" i="12"/>
  <c r="AH690" i="12"/>
  <c r="AH2412" i="12"/>
  <c r="AH1617" i="12"/>
  <c r="AH804" i="12"/>
  <c r="AH849" i="12"/>
  <c r="AH2999" i="12"/>
  <c r="AH1540" i="12"/>
  <c r="AH1883" i="12"/>
  <c r="AH619" i="12"/>
  <c r="AH3532" i="12"/>
  <c r="AH282" i="12"/>
  <c r="AH1249" i="12"/>
  <c r="AH2221" i="12"/>
  <c r="AH707" i="12"/>
  <c r="AH608" i="12"/>
  <c r="AH758" i="12"/>
  <c r="AH1340" i="12"/>
  <c r="AH496" i="12"/>
  <c r="AH260" i="12"/>
  <c r="AH1969" i="12"/>
  <c r="AH1288" i="12"/>
  <c r="AH1838" i="12"/>
  <c r="AH145" i="12"/>
  <c r="AH3817" i="12"/>
  <c r="AH2699" i="12"/>
  <c r="AH254" i="12"/>
  <c r="AH3145" i="12"/>
  <c r="AH2694" i="12"/>
  <c r="AH1358" i="12"/>
  <c r="AH172" i="12"/>
  <c r="AH3444" i="12"/>
  <c r="AH2087" i="12"/>
  <c r="AH1156" i="12"/>
  <c r="AH1468" i="12"/>
  <c r="AH1508" i="12"/>
  <c r="AH3616" i="12"/>
  <c r="AH389" i="12"/>
  <c r="AH1197" i="12"/>
  <c r="AH2303" i="12"/>
  <c r="AH3508" i="12"/>
  <c r="AH681" i="12"/>
  <c r="AH1517" i="12"/>
  <c r="AH759" i="12"/>
  <c r="AH1200" i="12"/>
  <c r="AH633" i="12"/>
  <c r="AH2709" i="12"/>
  <c r="AH443" i="12"/>
  <c r="AH2441" i="12"/>
  <c r="AH3180" i="12"/>
  <c r="AH3087" i="12"/>
  <c r="AH629" i="12"/>
  <c r="AH3895" i="12"/>
  <c r="AH224" i="12"/>
  <c r="AI2635" i="12"/>
  <c r="C1305" i="13" s="1"/>
  <c r="AJ2635" i="12"/>
  <c r="D1305" i="13" s="1"/>
  <c r="AJ2002" i="12"/>
  <c r="D1938" i="13" s="1"/>
  <c r="AI1312" i="12"/>
  <c r="C2628" i="13" s="1"/>
  <c r="AJ1312" i="12"/>
  <c r="D2628" i="13" s="1"/>
  <c r="AG2745" i="12"/>
  <c r="AE2745" i="12"/>
  <c r="AG3714" i="12"/>
  <c r="AE3714" i="12"/>
  <c r="AG3215" i="12"/>
  <c r="AE3215" i="12"/>
  <c r="AG3643" i="12"/>
  <c r="AE3643" i="12"/>
  <c r="AG2913" i="12"/>
  <c r="AE2913" i="12"/>
  <c r="AG3825" i="12"/>
  <c r="AE3825" i="12"/>
  <c r="AG2726" i="12"/>
  <c r="AE2726" i="12"/>
  <c r="AG3277" i="12"/>
  <c r="AE3277" i="12"/>
  <c r="AE2623" i="12"/>
  <c r="AG2623" i="12"/>
  <c r="AG3319" i="12"/>
  <c r="AE3319" i="12"/>
  <c r="AG3403" i="12"/>
  <c r="AE3403" i="12"/>
  <c r="AJ2914" i="12"/>
  <c r="D1026" i="13" s="1"/>
  <c r="AI2914" i="12"/>
  <c r="C1026" i="13" s="1"/>
  <c r="AJ1027" i="12"/>
  <c r="D2913" i="13" s="1"/>
  <c r="AI1027" i="12"/>
  <c r="C2913" i="13" s="1"/>
  <c r="AI1022" i="12"/>
  <c r="C2918" i="13" s="1"/>
  <c r="AJ1022" i="12"/>
  <c r="D2918" i="13" s="1"/>
  <c r="AI363" i="12"/>
  <c r="C3577" i="13" s="1"/>
  <c r="AJ363" i="12"/>
  <c r="D3577" i="13" s="1"/>
  <c r="AE3640" i="12"/>
  <c r="AG3640" i="12"/>
  <c r="AG3427" i="12"/>
  <c r="AE3427" i="12"/>
  <c r="AE3225" i="12"/>
  <c r="AG3225" i="12"/>
  <c r="AE3493" i="12"/>
  <c r="AG3493" i="12"/>
  <c r="AG3809" i="12"/>
  <c r="AE3809" i="12"/>
  <c r="AE3766" i="12"/>
  <c r="AG3766" i="12"/>
  <c r="AG3930" i="12"/>
  <c r="AE3930" i="12"/>
  <c r="AG3907" i="12"/>
  <c r="AE3907" i="12"/>
  <c r="AG3840" i="12"/>
  <c r="AE3840" i="12"/>
  <c r="AJ335" i="12"/>
  <c r="D3605" i="13" s="1"/>
  <c r="AI335" i="12"/>
  <c r="C3605" i="13" s="1"/>
  <c r="AG3604" i="12"/>
  <c r="AE3604" i="12"/>
  <c r="AI1667" i="12"/>
  <c r="C2273" i="13" s="1"/>
  <c r="AJ1667" i="12"/>
  <c r="D2273" i="13" s="1"/>
  <c r="AJ3216" i="12"/>
  <c r="D724" i="13" s="1"/>
  <c r="AI3216" i="12"/>
  <c r="C724" i="13" s="1"/>
  <c r="AG3503" i="12"/>
  <c r="AE3503" i="12"/>
  <c r="AG3135" i="12"/>
  <c r="AE3135" i="12"/>
  <c r="AG3928" i="12"/>
  <c r="AE3928" i="12"/>
  <c r="AG3200" i="12"/>
  <c r="AE3200" i="12"/>
  <c r="AE2383" i="12"/>
  <c r="AG2383" i="12"/>
  <c r="AG3903" i="12"/>
  <c r="AE3903" i="12"/>
  <c r="AJ296" i="12"/>
  <c r="D3644" i="13" s="1"/>
  <c r="AI296" i="12"/>
  <c r="C3644" i="13" s="1"/>
  <c r="AJ660" i="12"/>
  <c r="D3280" i="13" s="1"/>
  <c r="AI3629" i="12"/>
  <c r="C311" i="13" s="1"/>
  <c r="AJ3629" i="12"/>
  <c r="D311" i="13" s="1"/>
  <c r="AE3484" i="12"/>
  <c r="AG3484" i="12"/>
  <c r="AJ1958" i="12"/>
  <c r="D1982" i="13" s="1"/>
  <c r="AI1958" i="12"/>
  <c r="C1982" i="13" s="1"/>
  <c r="AE3387" i="12"/>
  <c r="AG3387" i="12"/>
  <c r="AE3911" i="12"/>
  <c r="AG3911" i="12"/>
  <c r="AG2807" i="12"/>
  <c r="AE2807" i="12"/>
  <c r="AI2165" i="12"/>
  <c r="C1775" i="13" s="1"/>
  <c r="AJ2165" i="12"/>
  <c r="D1775" i="13" s="1"/>
  <c r="AI164" i="12"/>
  <c r="C3776" i="13" s="1"/>
  <c r="AE2430" i="12"/>
  <c r="AG2430" i="12"/>
  <c r="AJ2491" i="12"/>
  <c r="D1449" i="13" s="1"/>
  <c r="AI2491" i="12"/>
  <c r="C1449" i="13" s="1"/>
  <c r="AJ2481" i="12"/>
  <c r="D1459" i="13" s="1"/>
  <c r="AI2481" i="12"/>
  <c r="C1459" i="13" s="1"/>
  <c r="AG3214" i="12"/>
  <c r="AE3214" i="12"/>
  <c r="AG3141" i="12"/>
  <c r="AE3141" i="12"/>
  <c r="AJ1670" i="12"/>
  <c r="D2270" i="13" s="1"/>
  <c r="AI1670" i="12"/>
  <c r="C2270" i="13" s="1"/>
  <c r="AJ2960" i="12"/>
  <c r="D980" i="13" s="1"/>
  <c r="AI2960" i="12"/>
  <c r="C980" i="13" s="1"/>
  <c r="AJ3826" i="12"/>
  <c r="D114" i="13" s="1"/>
  <c r="AI3826" i="12"/>
  <c r="C114" i="13" s="1"/>
  <c r="AI3837" i="12"/>
  <c r="C103" i="13" s="1"/>
  <c r="AJ3837" i="12"/>
  <c r="D103" i="13" s="1"/>
  <c r="AJ1017" i="12"/>
  <c r="D2923" i="13" s="1"/>
  <c r="AI1017" i="12"/>
  <c r="C2923" i="13" s="1"/>
  <c r="AI3310" i="12"/>
  <c r="C630" i="13" s="1"/>
  <c r="AJ3310" i="12"/>
  <c r="D630" i="13" s="1"/>
  <c r="AE3479" i="12"/>
  <c r="AG3479" i="12"/>
  <c r="AG3729" i="12"/>
  <c r="AE3729" i="12"/>
  <c r="AE3933" i="12"/>
  <c r="AG3933" i="12"/>
  <c r="AG2442" i="12"/>
  <c r="AE2442" i="12"/>
  <c r="AG3397" i="12"/>
  <c r="AE3397" i="12"/>
  <c r="AE3407" i="12"/>
  <c r="AG3407" i="12"/>
  <c r="AI1205" i="12"/>
  <c r="C2735" i="13" s="1"/>
  <c r="AJ1205" i="12"/>
  <c r="D2735" i="13" s="1"/>
  <c r="AI3018" i="12"/>
  <c r="C922" i="13" s="1"/>
  <c r="AJ3018" i="12"/>
  <c r="D922" i="13" s="1"/>
  <c r="AI328" i="12"/>
  <c r="C3612" i="13" s="1"/>
  <c r="AJ328" i="12"/>
  <c r="D3612" i="13" s="1"/>
  <c r="AJ2295" i="12"/>
  <c r="D1645" i="13" s="1"/>
  <c r="AI2295" i="12"/>
  <c r="C1645" i="13" s="1"/>
  <c r="AI2515" i="12"/>
  <c r="C1425" i="13" s="1"/>
  <c r="AJ2515" i="12"/>
  <c r="D1425" i="13" s="1"/>
  <c r="AI730" i="12"/>
  <c r="C3210" i="13" s="1"/>
  <c r="AJ847" i="12"/>
  <c r="D3093" i="13" s="1"/>
  <c r="AI847" i="12"/>
  <c r="C3093" i="13" s="1"/>
  <c r="AI2161" i="12"/>
  <c r="C1779" i="13" s="1"/>
  <c r="AJ2161" i="12"/>
  <c r="D1779" i="13" s="1"/>
  <c r="AJ2903" i="12"/>
  <c r="D1037" i="13" s="1"/>
  <c r="AI2903" i="12"/>
  <c r="C1037" i="13" s="1"/>
  <c r="AI2991" i="12"/>
  <c r="C949" i="13" s="1"/>
  <c r="AJ2991" i="12"/>
  <c r="D949" i="13" s="1"/>
  <c r="AJ1977" i="12"/>
  <c r="D1963" i="13" s="1"/>
  <c r="AI1977" i="12"/>
  <c r="C1963" i="13" s="1"/>
  <c r="AI2073" i="12"/>
  <c r="C1867" i="13" s="1"/>
  <c r="AJ2073" i="12"/>
  <c r="D1867" i="13" s="1"/>
  <c r="AJ921" i="12"/>
  <c r="D3019" i="13" s="1"/>
  <c r="AI921" i="12"/>
  <c r="C3019" i="13" s="1"/>
  <c r="AI3836" i="12"/>
  <c r="C104" i="13" s="1"/>
  <c r="AJ3836" i="12"/>
  <c r="D104" i="13" s="1"/>
  <c r="AJ1914" i="12"/>
  <c r="D2026" i="13" s="1"/>
  <c r="AI1914" i="12"/>
  <c r="C2026" i="13" s="1"/>
  <c r="AJ1123" i="12"/>
  <c r="D2817" i="13" s="1"/>
  <c r="AI1123" i="12"/>
  <c r="C2817" i="13" s="1"/>
  <c r="AI831" i="12"/>
  <c r="C3109" i="13" s="1"/>
  <c r="AJ831" i="12"/>
  <c r="D3109" i="13" s="1"/>
  <c r="AI1042" i="12"/>
  <c r="C2898" i="13" s="1"/>
  <c r="AJ1042" i="12"/>
  <c r="D2898" i="13" s="1"/>
  <c r="AJ1446" i="12"/>
  <c r="D2494" i="13" s="1"/>
  <c r="AI2333" i="12"/>
  <c r="C1607" i="13" s="1"/>
  <c r="AJ268" i="12"/>
  <c r="D3672" i="13" s="1"/>
  <c r="AI268" i="12"/>
  <c r="C3672" i="13" s="1"/>
  <c r="AJ2861" i="12"/>
  <c r="D1079" i="13" s="1"/>
  <c r="AI2861" i="12"/>
  <c r="C1079" i="13" s="1"/>
  <c r="AJ2296" i="12"/>
  <c r="D1644" i="13" s="1"/>
  <c r="AI2296" i="12"/>
  <c r="C1644" i="13" s="1"/>
  <c r="AH208" i="12"/>
  <c r="AH376" i="12"/>
  <c r="AH3103" i="12"/>
  <c r="AH2651" i="12"/>
  <c r="AH1414" i="12"/>
  <c r="AH2187" i="12"/>
  <c r="AH1842" i="12"/>
  <c r="AH476" i="12"/>
  <c r="AH1712" i="12"/>
  <c r="AH1395" i="12"/>
  <c r="AH2765" i="12"/>
  <c r="AH338" i="12"/>
  <c r="AH1533" i="12"/>
  <c r="AH226" i="12"/>
  <c r="AH1217" i="12"/>
  <c r="AH2813" i="12"/>
  <c r="AH959" i="12"/>
  <c r="AH1916" i="12"/>
  <c r="AH1847" i="12"/>
  <c r="AH2240" i="12"/>
  <c r="AH2490" i="12"/>
  <c r="AH3080" i="12"/>
  <c r="AH2011" i="12"/>
  <c r="AH2380" i="12"/>
  <c r="AH1108" i="12"/>
  <c r="AH3409" i="12"/>
  <c r="AH3102" i="12"/>
  <c r="AH1756" i="12"/>
  <c r="AJ2744" i="12"/>
  <c r="D1196" i="13" s="1"/>
  <c r="AI2744" i="12"/>
  <c r="C1196" i="13" s="1"/>
  <c r="AI1373" i="12"/>
  <c r="C2567" i="13" s="1"/>
  <c r="AJ1373" i="12"/>
  <c r="D2567" i="13" s="1"/>
  <c r="AI1478" i="12"/>
  <c r="C2462" i="13" s="1"/>
  <c r="AJ1478" i="12"/>
  <c r="D2462" i="13" s="1"/>
  <c r="AJ1569" i="12"/>
  <c r="D2371" i="13" s="1"/>
  <c r="AI1569" i="12"/>
  <c r="C2371" i="13" s="1"/>
  <c r="AH2356" i="12"/>
  <c r="AH542" i="12"/>
  <c r="AH1776" i="12"/>
  <c r="AH859" i="12"/>
  <c r="AH2326" i="12"/>
  <c r="AH1573" i="12"/>
  <c r="AH3188" i="12"/>
  <c r="AH753" i="12"/>
  <c r="AH1750" i="12"/>
  <c r="AH3680" i="12"/>
  <c r="AH1442" i="12"/>
  <c r="AH1682" i="12"/>
  <c r="AH153" i="12"/>
  <c r="AH2906" i="12"/>
  <c r="AH2082" i="12"/>
  <c r="AH1155" i="12"/>
  <c r="AH1885" i="12"/>
  <c r="AH703" i="12"/>
  <c r="AH3507" i="12"/>
  <c r="AH1832" i="12"/>
  <c r="AH1392" i="12"/>
  <c r="AH1453" i="12"/>
  <c r="AH351" i="12"/>
  <c r="AH2743" i="12"/>
  <c r="AH1567" i="12"/>
  <c r="AH3256" i="12"/>
  <c r="AH1131" i="12"/>
  <c r="AH253" i="12"/>
  <c r="AH2414" i="12"/>
  <c r="AH2980" i="12"/>
  <c r="AH1672" i="12"/>
  <c r="AH3069" i="12"/>
  <c r="AH1068" i="12"/>
  <c r="AH3363" i="12"/>
  <c r="AH2548" i="12"/>
  <c r="AH1755" i="12"/>
  <c r="AH3485" i="12"/>
  <c r="AH3274" i="12"/>
  <c r="AH1075" i="12"/>
  <c r="AH1737" i="12"/>
  <c r="AH1949" i="12"/>
  <c r="AH2862" i="12"/>
  <c r="AH1092" i="12"/>
  <c r="AH860" i="12"/>
  <c r="AH361" i="12"/>
  <c r="AH2020" i="12"/>
  <c r="AH2117" i="12"/>
  <c r="AH3401" i="12"/>
  <c r="AH1691" i="12"/>
  <c r="AH272" i="12"/>
  <c r="AH2854" i="12"/>
  <c r="AH819" i="12"/>
  <c r="AH2239" i="12"/>
  <c r="AH354" i="12"/>
  <c r="AH2907" i="12"/>
  <c r="AH3266" i="12"/>
  <c r="AH1481" i="12"/>
  <c r="AH2063" i="12"/>
  <c r="AH1684" i="12"/>
  <c r="AH414" i="12"/>
  <c r="AH2592" i="12"/>
  <c r="AH628" i="12"/>
  <c r="AH2313" i="12"/>
  <c r="AH1801" i="12"/>
  <c r="AH1294" i="12"/>
  <c r="AH776" i="12"/>
  <c r="AH3591" i="12"/>
  <c r="AH2254" i="12"/>
  <c r="AH2107" i="12"/>
  <c r="AH1045" i="12"/>
  <c r="AH2052" i="12"/>
  <c r="AH3391" i="12"/>
  <c r="AH3040" i="12"/>
  <c r="AH158" i="12"/>
  <c r="AH1657" i="12"/>
  <c r="AH3687" i="12"/>
  <c r="AH2778" i="12"/>
  <c r="AH952" i="12"/>
  <c r="AH2362" i="12"/>
  <c r="AH3340" i="12"/>
  <c r="AH261" i="12"/>
  <c r="AH2690" i="12"/>
  <c r="AH506" i="12"/>
  <c r="AH3531" i="12"/>
  <c r="AH2622" i="12"/>
  <c r="AH3107" i="12"/>
  <c r="AH1497" i="12"/>
  <c r="AH3345" i="12"/>
  <c r="AH2972" i="12"/>
  <c r="AH614" i="12"/>
  <c r="AH2557" i="12"/>
  <c r="AH1905" i="12"/>
  <c r="AH1462" i="12"/>
  <c r="AH474" i="12"/>
  <c r="AH2589" i="12"/>
  <c r="AH1388" i="12"/>
  <c r="AH1196" i="12"/>
  <c r="AH1339" i="12"/>
  <c r="AH2404" i="12"/>
  <c r="AH1025" i="12"/>
  <c r="AH3254" i="12"/>
  <c r="AH2357" i="12"/>
  <c r="AH1149" i="12"/>
  <c r="AH2831" i="12"/>
  <c r="AH3247" i="12"/>
  <c r="AH1733" i="12"/>
  <c r="AH838" i="12"/>
  <c r="AH319" i="12"/>
  <c r="AH898" i="12"/>
  <c r="AH418" i="12"/>
  <c r="AH3337" i="12"/>
  <c r="AH411" i="12"/>
  <c r="AH2384" i="12"/>
  <c r="AH3641" i="12"/>
  <c r="AH424" i="12"/>
  <c r="AH3062" i="12"/>
  <c r="AH1235" i="12"/>
  <c r="AH3224" i="12"/>
  <c r="AH3088" i="12"/>
  <c r="AH3577" i="12"/>
  <c r="AH2763" i="12"/>
  <c r="AH1293" i="12"/>
  <c r="AH883" i="12"/>
  <c r="AH3133" i="12"/>
  <c r="AH906" i="12"/>
  <c r="AH258" i="12"/>
  <c r="AH2202" i="12"/>
  <c r="AH2199" i="12"/>
  <c r="AH1310" i="12"/>
  <c r="AH2179" i="12"/>
  <c r="AH1106" i="12"/>
  <c r="AH2761" i="12"/>
  <c r="AH199" i="12"/>
  <c r="AH491" i="12"/>
  <c r="AH2283" i="12"/>
  <c r="AH368" i="12"/>
  <c r="AH3347" i="12"/>
  <c r="AH236" i="12"/>
  <c r="AH2620" i="12"/>
  <c r="AH1560" i="12"/>
  <c r="AH623" i="12"/>
  <c r="AH177" i="12"/>
  <c r="AI2057" i="12"/>
  <c r="C1883" i="13" s="1"/>
  <c r="AJ2057" i="12"/>
  <c r="D1883" i="13" s="1"/>
  <c r="AJ189" i="12"/>
  <c r="D3751" i="13" s="1"/>
  <c r="AI189" i="12"/>
  <c r="C3751" i="13" s="1"/>
  <c r="AJ3715" i="12"/>
  <c r="D225" i="13" s="1"/>
  <c r="AI3715" i="12"/>
  <c r="C225" i="13" s="1"/>
  <c r="AI1048" i="12"/>
  <c r="C2892" i="13" s="1"/>
  <c r="AJ1048" i="12"/>
  <c r="D2892" i="13" s="1"/>
  <c r="AJ290" i="12"/>
  <c r="D3650" i="13" s="1"/>
  <c r="AI290" i="12"/>
  <c r="C3650" i="13" s="1"/>
  <c r="AJ3457" i="12"/>
  <c r="D483" i="13" s="1"/>
  <c r="AI3457" i="12"/>
  <c r="C483" i="13" s="1"/>
  <c r="AH1031" i="12"/>
  <c r="AH3043" i="12"/>
  <c r="AH477" i="12"/>
  <c r="AH887" i="12"/>
  <c r="AH1964" i="12"/>
  <c r="AH3213" i="12"/>
  <c r="AH1019" i="12"/>
  <c r="AH904" i="12"/>
  <c r="AH589" i="12"/>
  <c r="AE3716" i="12"/>
  <c r="AG3716" i="12"/>
  <c r="AG3784" i="12"/>
  <c r="AE3784" i="12"/>
  <c r="AI594" i="12"/>
  <c r="C3346" i="13" s="1"/>
  <c r="AJ594" i="12"/>
  <c r="D3346" i="13" s="1"/>
  <c r="AE3228" i="12"/>
  <c r="AG3228" i="12"/>
  <c r="AJ939" i="12"/>
  <c r="D3001" i="13" s="1"/>
  <c r="AI939" i="12"/>
  <c r="C3001" i="13" s="1"/>
  <c r="AI2575" i="12"/>
  <c r="C1365" i="13" s="1"/>
  <c r="AJ2575" i="12"/>
  <c r="D1365" i="13" s="1"/>
  <c r="AI1207" i="12"/>
  <c r="C2733" i="13" s="1"/>
  <c r="AJ1207" i="12"/>
  <c r="D2733" i="13" s="1"/>
  <c r="AI2506" i="12"/>
  <c r="C1434" i="13" s="1"/>
  <c r="AJ2506" i="12"/>
  <c r="D1434" i="13" s="1"/>
  <c r="AE2636" i="12"/>
  <c r="AG2636" i="12"/>
  <c r="AI1740" i="12"/>
  <c r="C2200" i="13" s="1"/>
  <c r="AJ1740" i="12"/>
  <c r="D2200" i="13" s="1"/>
  <c r="AG3314" i="12"/>
  <c r="AE3314" i="12"/>
  <c r="AI3481" i="12"/>
  <c r="C459" i="13" s="1"/>
  <c r="AJ3481" i="12"/>
  <c r="D459" i="13" s="1"/>
  <c r="AE2723" i="12"/>
  <c r="AG2723" i="12"/>
  <c r="AG3244" i="12"/>
  <c r="AE3244" i="12"/>
  <c r="AG3435" i="12"/>
  <c r="AE3435" i="12"/>
  <c r="AE3187" i="12"/>
  <c r="AG3187" i="12"/>
  <c r="AE3348" i="12"/>
  <c r="AG3348" i="12"/>
  <c r="AJ1645" i="12"/>
  <c r="D2295" i="13" s="1"/>
  <c r="AI1645" i="12"/>
  <c r="C2295" i="13" s="1"/>
  <c r="AI3704" i="12"/>
  <c r="C236" i="13" s="1"/>
  <c r="AJ3704" i="12"/>
  <c r="D236" i="13" s="1"/>
  <c r="AG3148" i="12"/>
  <c r="AE3148" i="12"/>
  <c r="AG3497" i="12"/>
  <c r="AE3497" i="12"/>
  <c r="AI1163" i="12"/>
  <c r="C2777" i="13" s="1"/>
  <c r="AJ1163" i="12"/>
  <c r="D2777" i="13" s="1"/>
  <c r="AI3154" i="12"/>
  <c r="C786" i="13" s="1"/>
  <c r="AJ3154" i="12"/>
  <c r="D786" i="13" s="1"/>
  <c r="AG3174" i="12"/>
  <c r="AE3174" i="12"/>
  <c r="AG3605" i="12"/>
  <c r="AE3605" i="12"/>
  <c r="AG3488" i="12"/>
  <c r="AE3488" i="12"/>
  <c r="AE2759" i="12"/>
  <c r="AG2759" i="12"/>
  <c r="AI489" i="12"/>
  <c r="C3451" i="13" s="1"/>
  <c r="AJ489" i="12"/>
  <c r="D3451" i="13" s="1"/>
  <c r="AJ1112" i="12"/>
  <c r="D2828" i="13" s="1"/>
  <c r="AI1112" i="12"/>
  <c r="C2828" i="13" s="1"/>
  <c r="AI1046" i="12"/>
  <c r="C2894" i="13" s="1"/>
  <c r="AJ2800" i="12"/>
  <c r="D1140" i="13" s="1"/>
  <c r="AI2800" i="12"/>
  <c r="C1140" i="13" s="1"/>
  <c r="AI536" i="12"/>
  <c r="C3404" i="13" s="1"/>
  <c r="AJ536" i="12"/>
  <c r="D3404" i="13" s="1"/>
  <c r="AE3678" i="12"/>
  <c r="AG3678" i="12"/>
  <c r="AE3876" i="12"/>
  <c r="AG3876" i="12"/>
  <c r="AG3639" i="12"/>
  <c r="AE3639" i="12"/>
  <c r="AE3155" i="12"/>
  <c r="AG3155" i="12"/>
  <c r="AE3580" i="12"/>
  <c r="AG3580" i="12"/>
  <c r="AG3561" i="12"/>
  <c r="AE3561" i="12"/>
  <c r="AG3378" i="12"/>
  <c r="AE3378" i="12"/>
  <c r="AG3522" i="12"/>
  <c r="AE3522" i="12"/>
  <c r="AG3669" i="12"/>
  <c r="AE3669" i="12"/>
  <c r="AG3448" i="12"/>
  <c r="AE3448" i="12"/>
  <c r="AE3466" i="12"/>
  <c r="AG3466" i="12"/>
  <c r="AG2542" i="12"/>
  <c r="AE2542" i="12"/>
  <c r="AG2488" i="12"/>
  <c r="AE2488" i="12"/>
  <c r="AI1784" i="12"/>
  <c r="C2156" i="13" s="1"/>
  <c r="AJ1784" i="12"/>
  <c r="D2156" i="13" s="1"/>
  <c r="AG3805" i="12"/>
  <c r="AE3805" i="12"/>
  <c r="AG3659" i="12"/>
  <c r="AE3659" i="12"/>
  <c r="AE2954" i="12"/>
  <c r="AG2954" i="12"/>
  <c r="AE3660" i="12"/>
  <c r="AG3660" i="12"/>
  <c r="AE2977" i="12"/>
  <c r="AG2977" i="12"/>
  <c r="AJ2508" i="12"/>
  <c r="D1432" i="13" s="1"/>
  <c r="AI2508" i="12"/>
  <c r="C1432" i="13" s="1"/>
  <c r="AG3341" i="12"/>
  <c r="AE3341" i="12"/>
  <c r="AI507" i="12"/>
  <c r="C3433" i="13" s="1"/>
  <c r="AJ507" i="12"/>
  <c r="D3433" i="13" s="1"/>
  <c r="AI2140" i="12"/>
  <c r="C1800" i="13" s="1"/>
  <c r="AJ2140" i="12"/>
  <c r="D1800" i="13" s="1"/>
  <c r="AG3689" i="12"/>
  <c r="AE3689" i="12"/>
  <c r="AE2716" i="12"/>
  <c r="AG2716" i="12"/>
  <c r="AJ2680" i="12"/>
  <c r="D1260" i="13" s="1"/>
  <c r="AI2680" i="12"/>
  <c r="C1260" i="13" s="1"/>
  <c r="AI1917" i="12"/>
  <c r="C2023" i="13" s="1"/>
  <c r="AJ1917" i="12"/>
  <c r="D2023" i="13" s="1"/>
  <c r="AG3499" i="12"/>
  <c r="AE3499" i="12"/>
  <c r="AE3873" i="12"/>
  <c r="AG3873" i="12"/>
  <c r="AG3846" i="12"/>
  <c r="AE3846" i="12"/>
  <c r="AE3635" i="12"/>
  <c r="AG3635" i="12"/>
  <c r="AG3280" i="12"/>
  <c r="AE3280" i="12"/>
  <c r="AJ1218" i="12"/>
  <c r="D2722" i="13" s="1"/>
  <c r="AI1218" i="12"/>
  <c r="C2722" i="13" s="1"/>
  <c r="AI136" i="12"/>
  <c r="C3804" i="13" s="1"/>
  <c r="AJ136" i="12"/>
  <c r="D3804" i="13" s="1"/>
  <c r="AI951" i="12"/>
  <c r="C2989" i="13" s="1"/>
  <c r="AJ951" i="12"/>
  <c r="D2989" i="13" s="1"/>
  <c r="AJ2122" i="12"/>
  <c r="D1818" i="13" s="1"/>
  <c r="AG3762" i="12"/>
  <c r="AE3762" i="12"/>
  <c r="AG3739" i="12"/>
  <c r="AE3739" i="12"/>
  <c r="AG3411" i="12"/>
  <c r="AE3411" i="12"/>
  <c r="AG3789" i="12"/>
  <c r="AE3789" i="12"/>
  <c r="AE3317" i="12"/>
  <c r="AG3317" i="12"/>
  <c r="AE3476" i="12"/>
  <c r="AG3476" i="12"/>
  <c r="AI309" i="12"/>
  <c r="C3631" i="13" s="1"/>
  <c r="AJ1880" i="12"/>
  <c r="D2060" i="13" s="1"/>
  <c r="AI1880" i="12"/>
  <c r="C2060" i="13" s="1"/>
  <c r="AI2922" i="12"/>
  <c r="C1018" i="13" s="1"/>
  <c r="AJ2922" i="12"/>
  <c r="D1018" i="13" s="1"/>
  <c r="AE2728" i="12"/>
  <c r="AG2728" i="12"/>
  <c r="AE3823" i="12"/>
  <c r="AG3823" i="12"/>
  <c r="AG3099" i="12"/>
  <c r="AE3099" i="12"/>
  <c r="AG2884" i="12"/>
  <c r="AE2884" i="12"/>
  <c r="AJ911" i="12"/>
  <c r="D3029" i="13" s="1"/>
  <c r="AI911" i="12"/>
  <c r="C3029" i="13" s="1"/>
  <c r="AG3883" i="12"/>
  <c r="AE3883" i="12"/>
  <c r="AJ913" i="12"/>
  <c r="D3027" i="13" s="1"/>
  <c r="AI913" i="12"/>
  <c r="C3027" i="13" s="1"/>
  <c r="AI3051" i="12"/>
  <c r="C889" i="13" s="1"/>
  <c r="AJ3051" i="12"/>
  <c r="D889" i="13" s="1"/>
  <c r="AJ1043" i="12"/>
  <c r="D2897" i="13" s="1"/>
  <c r="AI1043" i="12"/>
  <c r="C2897" i="13" s="1"/>
  <c r="AJ1329" i="12"/>
  <c r="D2611" i="13" s="1"/>
  <c r="AI1329" i="12"/>
  <c r="C2611" i="13" s="1"/>
  <c r="AI1886" i="12"/>
  <c r="C2054" i="13" s="1"/>
  <c r="AJ1886" i="12"/>
  <c r="D2054" i="13" s="1"/>
  <c r="AI180" i="12"/>
  <c r="C3760" i="13" s="1"/>
  <c r="AJ180" i="12"/>
  <c r="D3760" i="13" s="1"/>
  <c r="AI227" i="12"/>
  <c r="C3713" i="13" s="1"/>
  <c r="AJ227" i="12"/>
  <c r="D3713" i="13" s="1"/>
  <c r="AJ464" i="12"/>
  <c r="D3476" i="13" s="1"/>
  <c r="AI464" i="12"/>
  <c r="C3476" i="13" s="1"/>
  <c r="AI2877" i="12"/>
  <c r="C1063" i="13" s="1"/>
  <c r="AJ2877" i="12"/>
  <c r="D1063" i="13" s="1"/>
  <c r="AJ449" i="12"/>
  <c r="D3491" i="13" s="1"/>
  <c r="AI449" i="12"/>
  <c r="C3491" i="13" s="1"/>
  <c r="AI2880" i="12"/>
  <c r="C1060" i="13" s="1"/>
  <c r="AJ2880" i="12"/>
  <c r="D1060" i="13" s="1"/>
  <c r="AI567" i="12"/>
  <c r="C3373" i="13" s="1"/>
  <c r="AJ567" i="12"/>
  <c r="D3373" i="13" s="1"/>
  <c r="AJ1145" i="12"/>
  <c r="D2795" i="13" s="1"/>
  <c r="AI1145" i="12"/>
  <c r="C2795" i="13" s="1"/>
  <c r="AJ166" i="12"/>
  <c r="D3774" i="13" s="1"/>
  <c r="AI166" i="12"/>
  <c r="C3774" i="13" s="1"/>
  <c r="AJ490" i="12"/>
  <c r="D3450" i="13" s="1"/>
  <c r="AI490" i="12"/>
  <c r="C3450" i="13" s="1"/>
  <c r="AI2309" i="12"/>
  <c r="C1631" i="13" s="1"/>
  <c r="AJ2309" i="12"/>
  <c r="D1631" i="13" s="1"/>
  <c r="AI1639" i="12"/>
  <c r="C2301" i="13" s="1"/>
  <c r="AJ1639" i="12"/>
  <c r="D2301" i="13" s="1"/>
  <c r="AI505" i="12"/>
  <c r="C3435" i="13" s="1"/>
  <c r="AJ505" i="12"/>
  <c r="D3435" i="13" s="1"/>
  <c r="AI744" i="12"/>
  <c r="C3196" i="13" s="1"/>
  <c r="AJ744" i="12"/>
  <c r="D3196" i="13" s="1"/>
  <c r="AJ2435" i="12"/>
  <c r="D1505" i="13" s="1"/>
  <c r="AI998" i="12"/>
  <c r="C2942" i="13" s="1"/>
  <c r="AJ998" i="12"/>
  <c r="D2942" i="13" s="1"/>
  <c r="AI262" i="12"/>
  <c r="C3678" i="13" s="1"/>
  <c r="AJ262" i="12"/>
  <c r="D3678" i="13" s="1"/>
  <c r="AI579" i="12"/>
  <c r="C3361" i="13" s="1"/>
  <c r="AJ579" i="12"/>
  <c r="D3361" i="13" s="1"/>
  <c r="AJ3295" i="12"/>
  <c r="D645" i="13" s="1"/>
  <c r="AI3295" i="12"/>
  <c r="C645" i="13" s="1"/>
  <c r="AI2113" i="12"/>
  <c r="C1827" i="13" s="1"/>
  <c r="AJ2113" i="12"/>
  <c r="D1827" i="13" s="1"/>
  <c r="AJ2410" i="12"/>
  <c r="D1530" i="13" s="1"/>
  <c r="AI2410" i="12"/>
  <c r="C1530" i="13" s="1"/>
  <c r="AJ249" i="12"/>
  <c r="D3691" i="13" s="1"/>
  <c r="AI249" i="12"/>
  <c r="C3691" i="13" s="1"/>
  <c r="AJ745" i="12"/>
  <c r="D3195" i="13" s="1"/>
  <c r="AI745" i="12"/>
  <c r="C3195" i="13" s="1"/>
  <c r="AH1370" i="12"/>
  <c r="AH2189" i="12"/>
  <c r="AH270" i="12"/>
  <c r="AH2194" i="12"/>
  <c r="AH1148" i="12"/>
  <c r="AH3271" i="12"/>
  <c r="AH1104" i="12"/>
  <c r="AH3851" i="12"/>
  <c r="AH183" i="12"/>
  <c r="AH2934" i="12"/>
  <c r="AH209" i="12"/>
  <c r="AH550" i="12"/>
  <c r="AH1725" i="12"/>
  <c r="AH3600" i="12"/>
  <c r="AH232" i="12"/>
  <c r="AH783" i="12"/>
  <c r="AH1854" i="12"/>
  <c r="AH778" i="12"/>
  <c r="AH561" i="12"/>
  <c r="AH3893" i="12"/>
  <c r="AH173" i="12"/>
  <c r="AH935" i="12"/>
  <c r="AH3651" i="12"/>
  <c r="AH154" i="12"/>
  <c r="AH1619" i="12"/>
  <c r="AH1828" i="12"/>
  <c r="AH1103" i="12"/>
  <c r="AI2757" i="12"/>
  <c r="C1183" i="13" s="1"/>
  <c r="AJ2757" i="12"/>
  <c r="D1183" i="13" s="1"/>
  <c r="AE3239" i="12"/>
  <c r="AG3239" i="12"/>
  <c r="AE3908" i="12"/>
  <c r="AG3908" i="12"/>
  <c r="AJ1356" i="12"/>
  <c r="D2584" i="13" s="1"/>
  <c r="AI1356" i="12"/>
  <c r="C2584" i="13" s="1"/>
  <c r="AI1783" i="12"/>
  <c r="C2157" i="13" s="1"/>
  <c r="AJ1783" i="12"/>
  <c r="D2157" i="13" s="1"/>
  <c r="AH2292" i="12"/>
  <c r="AH1539" i="12"/>
  <c r="AH1943" i="12"/>
  <c r="AH2647" i="12"/>
  <c r="AH2455" i="12"/>
  <c r="AH869" i="12"/>
  <c r="AH2608" i="12"/>
  <c r="AH648" i="12"/>
  <c r="AH3324" i="12"/>
  <c r="AH925" i="12"/>
  <c r="AH1409" i="12"/>
  <c r="AH516" i="12"/>
  <c r="AH3218" i="12"/>
  <c r="AH1541" i="12"/>
  <c r="AH2667" i="12"/>
  <c r="AH336" i="12"/>
  <c r="AH2359" i="12"/>
  <c r="AH2376" i="12"/>
  <c r="AH1345" i="12"/>
  <c r="AH2580" i="12"/>
  <c r="AH1589" i="12"/>
  <c r="AH2940" i="12"/>
  <c r="AH1034" i="12"/>
  <c r="AH450" i="12"/>
  <c r="AH1476" i="12"/>
  <c r="AH2162" i="12"/>
  <c r="AH1862" i="12"/>
  <c r="AH1050" i="12"/>
  <c r="AH2751" i="12"/>
  <c r="AH3668" i="12"/>
  <c r="AH967" i="12"/>
  <c r="AH3328" i="12"/>
  <c r="AH259" i="12"/>
  <c r="AH1179" i="12"/>
  <c r="AH1252" i="12"/>
  <c r="AH3362" i="12"/>
  <c r="AH2646" i="12"/>
  <c r="AH1846" i="12"/>
  <c r="AH3916" i="12"/>
  <c r="AH1829" i="12"/>
  <c r="AH2713" i="12"/>
  <c r="AH669" i="12"/>
  <c r="AH1398" i="12"/>
  <c r="AH2463" i="12"/>
  <c r="AH2939" i="12"/>
  <c r="AH2074" i="12"/>
  <c r="AH3095" i="12"/>
  <c r="AH1966" i="12"/>
  <c r="AH3392" i="12"/>
  <c r="AH165" i="12"/>
  <c r="AH1011" i="12"/>
  <c r="AH2269" i="12"/>
  <c r="AH807" i="12"/>
  <c r="AH1496" i="12"/>
  <c r="AH908" i="12"/>
  <c r="AH3721" i="12"/>
  <c r="AH3606" i="12"/>
  <c r="AH1876" i="12"/>
  <c r="AH439" i="12"/>
  <c r="AH421" i="12"/>
  <c r="AH1721" i="12"/>
  <c r="AH2250" i="12"/>
  <c r="AH171" i="12"/>
  <c r="AH1869" i="12"/>
  <c r="AH862" i="12"/>
  <c r="AH1681" i="12"/>
  <c r="AH957" i="12"/>
  <c r="AH539" i="12"/>
  <c r="AH2546" i="12"/>
  <c r="AH886" i="12"/>
  <c r="AH858" i="12"/>
  <c r="AH425" i="12"/>
  <c r="AH2310" i="12"/>
  <c r="AH2624" i="12"/>
  <c r="AH2741" i="12"/>
  <c r="AH1064" i="12"/>
  <c r="AH1592" i="12"/>
  <c r="AH2270" i="12"/>
  <c r="AH1354" i="12"/>
  <c r="AH432" i="12"/>
  <c r="AH1377" i="12"/>
  <c r="AH140" i="12"/>
  <c r="AH2018" i="12"/>
  <c r="AH218" i="12"/>
  <c r="AH2669" i="12"/>
  <c r="AH162" i="12"/>
  <c r="AH1600" i="12"/>
  <c r="AH3576" i="12"/>
  <c r="AH3092" i="12"/>
  <c r="AH3006" i="12"/>
  <c r="AH1469" i="12"/>
  <c r="AH1743" i="12"/>
  <c r="AH413" i="12"/>
  <c r="AH3182" i="12"/>
  <c r="AH3800" i="12"/>
  <c r="AH2948" i="12"/>
  <c r="AH230" i="12"/>
  <c r="AH438" i="12"/>
  <c r="AH1599" i="12"/>
  <c r="AH1615" i="12"/>
  <c r="AH1251" i="12"/>
  <c r="AH1935" i="12"/>
  <c r="AH196" i="12"/>
  <c r="AH1760" i="12"/>
  <c r="AH3289" i="12"/>
  <c r="AH2399" i="12"/>
  <c r="AH3662" i="12"/>
  <c r="AH3212" i="12"/>
  <c r="AH3699" i="12"/>
  <c r="AH1621" i="12"/>
  <c r="AH2312" i="12"/>
  <c r="AH1060" i="12"/>
  <c r="AH1270" i="12"/>
  <c r="AH962" i="12"/>
  <c r="AH808" i="12"/>
  <c r="AH3594" i="12"/>
  <c r="AH3517" i="12"/>
  <c r="AH3004" i="12"/>
  <c r="AH2535" i="12"/>
  <c r="AH1038" i="12"/>
  <c r="AH137" i="12"/>
  <c r="AH3243" i="12"/>
  <c r="AH1794" i="12"/>
  <c r="AH1543" i="12"/>
  <c r="AH1523" i="12"/>
  <c r="AH3433" i="12"/>
  <c r="AH2545" i="12"/>
  <c r="AH1933" i="12"/>
  <c r="AH1401" i="12"/>
  <c r="AH1258" i="12"/>
  <c r="AH1088" i="12"/>
  <c r="AH435" i="12"/>
  <c r="AH1654" i="12"/>
  <c r="AH756" i="12"/>
  <c r="AH3272" i="12"/>
  <c r="AH466" i="12"/>
  <c r="AH1371" i="12"/>
  <c r="AH2970" i="12"/>
  <c r="AH2982" i="12"/>
  <c r="AH1707" i="12"/>
  <c r="AH888" i="12"/>
  <c r="AH3191" i="12"/>
  <c r="AH221" i="12"/>
  <c r="AH2971" i="12"/>
  <c r="AH596" i="12"/>
  <c r="AH719" i="12"/>
  <c r="AH2777" i="12"/>
  <c r="AH3426" i="12"/>
  <c r="AH593" i="12"/>
  <c r="AH2675" i="12"/>
  <c r="AH381" i="12"/>
  <c r="AH1704" i="12"/>
  <c r="AH2808" i="12"/>
  <c r="AH2782" i="12"/>
  <c r="AH1485" i="12"/>
  <c r="AH2266" i="12"/>
  <c r="AH1071" i="12"/>
  <c r="AH720" i="12"/>
  <c r="AH1460" i="12"/>
  <c r="AH1538" i="12"/>
  <c r="AH2708" i="12"/>
  <c r="AJ2577" i="12"/>
  <c r="D1363" i="13" s="1"/>
  <c r="AI2577" i="12"/>
  <c r="C1363" i="13" s="1"/>
  <c r="AI1608" i="12"/>
  <c r="C2332" i="13" s="1"/>
  <c r="AJ1608" i="12"/>
  <c r="D2332" i="13" s="1"/>
  <c r="AI2932" i="12"/>
  <c r="C1008" i="13" s="1"/>
  <c r="AJ2932" i="12"/>
  <c r="D1008" i="13" s="1"/>
  <c r="AI3294" i="12"/>
  <c r="C646" i="13" s="1"/>
  <c r="AJ3294" i="12"/>
  <c r="D646" i="13" s="1"/>
  <c r="AI1396" i="12"/>
  <c r="C2544" i="13" s="1"/>
  <c r="AJ1396" i="12"/>
  <c r="D2544" i="13" s="1"/>
  <c r="AI1849" i="12"/>
  <c r="C2091" i="13" s="1"/>
  <c r="AJ1849" i="12"/>
  <c r="D2091" i="13" s="1"/>
  <c r="AE3084" i="12"/>
  <c r="AG3084" i="12"/>
  <c r="AI2232" i="12"/>
  <c r="C1708" i="13" s="1"/>
  <c r="AG2395" i="12"/>
  <c r="AE2395" i="12"/>
  <c r="AI2049" i="12"/>
  <c r="C1891" i="13" s="1"/>
  <c r="AJ2049" i="12"/>
  <c r="D1891" i="13" s="1"/>
  <c r="AJ251" i="12"/>
  <c r="D3689" i="13" s="1"/>
  <c r="AI251" i="12"/>
  <c r="C3689" i="13" s="1"/>
  <c r="AE2459" i="12"/>
  <c r="AG2459" i="12"/>
  <c r="AI3106" i="12"/>
  <c r="C834" i="13" s="1"/>
  <c r="AJ3106" i="12"/>
  <c r="D834" i="13" s="1"/>
  <c r="AG3402" i="12"/>
  <c r="AE3402" i="12"/>
  <c r="AE3405" i="12"/>
  <c r="AG3405" i="12"/>
  <c r="AG3588" i="12"/>
  <c r="AE3588" i="12"/>
  <c r="AE2776" i="12"/>
  <c r="AG2776" i="12"/>
  <c r="AG3066" i="12"/>
  <c r="AE3066" i="12"/>
  <c r="AE3644" i="12"/>
  <c r="AG3644" i="12"/>
  <c r="AE3867" i="12"/>
  <c r="AG3867" i="12"/>
  <c r="AE3412" i="12"/>
  <c r="AG3412" i="12"/>
  <c r="AG3645" i="12"/>
  <c r="AE3645" i="12"/>
  <c r="AG2226" i="12"/>
  <c r="AE2226" i="12"/>
  <c r="AI2554" i="12"/>
  <c r="C1386" i="13" s="1"/>
  <c r="AJ2554" i="12"/>
  <c r="D1386" i="13" s="1"/>
  <c r="AJ512" i="12"/>
  <c r="D3428" i="13" s="1"/>
  <c r="AI512" i="12"/>
  <c r="C3428" i="13" s="1"/>
  <c r="AI1220" i="12"/>
  <c r="C2720" i="13" s="1"/>
  <c r="AJ1220" i="12"/>
  <c r="D2720" i="13" s="1"/>
  <c r="AI1677" i="12"/>
  <c r="C2263" i="13" s="1"/>
  <c r="AJ1677" i="12"/>
  <c r="D2263" i="13" s="1"/>
  <c r="AI3169" i="12"/>
  <c r="C771" i="13" s="1"/>
  <c r="AJ3169" i="12"/>
  <c r="D771" i="13" s="1"/>
  <c r="AE3268" i="12"/>
  <c r="AG3268" i="12"/>
  <c r="AE3333" i="12"/>
  <c r="AG3333" i="12"/>
  <c r="AI2742" i="12"/>
  <c r="C1198" i="13" s="1"/>
  <c r="AJ2742" i="12"/>
  <c r="D1198" i="13" s="1"/>
  <c r="AE3793" i="12"/>
  <c r="AG3793" i="12"/>
  <c r="AG3408" i="12"/>
  <c r="AE3408" i="12"/>
  <c r="AG3190" i="12"/>
  <c r="AE3190" i="12"/>
  <c r="AI670" i="12"/>
  <c r="C3270" i="13" s="1"/>
  <c r="AJ670" i="12"/>
  <c r="D3270" i="13" s="1"/>
  <c r="AE3027" i="12"/>
  <c r="AG3027" i="12"/>
  <c r="AJ467" i="12"/>
  <c r="D3473" i="13" s="1"/>
  <c r="AI467" i="12"/>
  <c r="C3473" i="13" s="1"/>
  <c r="AG3157" i="12"/>
  <c r="AE3157" i="12"/>
  <c r="AE3906" i="12"/>
  <c r="AG3906" i="12"/>
  <c r="AG3139" i="12"/>
  <c r="AE3139" i="12"/>
  <c r="AI1555" i="12"/>
  <c r="C2385" i="13" s="1"/>
  <c r="AJ1555" i="12"/>
  <c r="D2385" i="13" s="1"/>
  <c r="AE3049" i="12"/>
  <c r="AG3049" i="12"/>
  <c r="AI743" i="12"/>
  <c r="C3197" i="13" s="1"/>
  <c r="AJ743" i="12"/>
  <c r="D3197" i="13" s="1"/>
  <c r="AJ3727" i="12"/>
  <c r="D213" i="13" s="1"/>
  <c r="AI3727" i="12"/>
  <c r="C213" i="13" s="1"/>
  <c r="AI1238" i="12"/>
  <c r="C2702" i="13" s="1"/>
  <c r="AJ1238" i="12"/>
  <c r="D2702" i="13" s="1"/>
  <c r="AI1273" i="12"/>
  <c r="C2667" i="13" s="1"/>
  <c r="AJ1273" i="12"/>
  <c r="D2667" i="13" s="1"/>
  <c r="AI1391" i="12"/>
  <c r="C2549" i="13" s="1"/>
  <c r="AJ2773" i="12"/>
  <c r="D1167" i="13" s="1"/>
  <c r="AJ1572" i="12"/>
  <c r="D2368" i="13" s="1"/>
  <c r="AI1572" i="12"/>
  <c r="C2368" i="13" s="1"/>
  <c r="AG2505" i="12"/>
  <c r="AE2505" i="12"/>
  <c r="AG2274" i="12"/>
  <c r="AE2274" i="12"/>
  <c r="AI2788" i="12"/>
  <c r="C1152" i="13" s="1"/>
  <c r="AJ2788" i="12"/>
  <c r="D1152" i="13" s="1"/>
  <c r="AJ1134" i="12"/>
  <c r="D2806" i="13" s="1"/>
  <c r="AI1134" i="12"/>
  <c r="C2806" i="13" s="1"/>
  <c r="AI339" i="12"/>
  <c r="C3601" i="13" s="1"/>
  <c r="AJ339" i="12"/>
  <c r="D3601" i="13" s="1"/>
  <c r="AI2225" i="12"/>
  <c r="C1715" i="13" s="1"/>
  <c r="AJ2225" i="12"/>
  <c r="D1715" i="13" s="1"/>
  <c r="AE3617" i="12"/>
  <c r="AG3617" i="12"/>
  <c r="AI1098" i="12"/>
  <c r="C2842" i="13" s="1"/>
  <c r="AE3868" i="12"/>
  <c r="AG3868" i="12"/>
  <c r="AE3603" i="12"/>
  <c r="AG3603" i="12"/>
  <c r="AG3780" i="12"/>
  <c r="AE3780" i="12"/>
  <c r="AG3899" i="12"/>
  <c r="AE3899" i="12"/>
  <c r="AG3839" i="12"/>
  <c r="AE3839" i="12"/>
  <c r="AG3692" i="12"/>
  <c r="AE3692" i="12"/>
  <c r="AE3771" i="12"/>
  <c r="AG3771" i="12"/>
  <c r="AE3546" i="12"/>
  <c r="AG3546" i="12"/>
  <c r="AI1363" i="12"/>
  <c r="C2577" i="13" s="1"/>
  <c r="AJ1363" i="12"/>
  <c r="D2577" i="13" s="1"/>
  <c r="AJ486" i="12"/>
  <c r="D3454" i="13" s="1"/>
  <c r="AI486" i="12"/>
  <c r="C3454" i="13" s="1"/>
  <c r="AG3236" i="12"/>
  <c r="AE3236" i="12"/>
  <c r="AJ1556" i="12"/>
  <c r="D2384" i="13" s="1"/>
  <c r="AI1556" i="12"/>
  <c r="C2384" i="13" s="1"/>
  <c r="AE3344" i="12"/>
  <c r="AG3344" i="12"/>
  <c r="AE3923" i="12"/>
  <c r="AG3923" i="12"/>
  <c r="AE3137" i="12"/>
  <c r="AG3137" i="12"/>
  <c r="AE3746" i="12"/>
  <c r="AG3746" i="12"/>
  <c r="AE2891" i="12"/>
  <c r="AG2891" i="12"/>
  <c r="AI585" i="12"/>
  <c r="C3355" i="13" s="1"/>
  <c r="AJ585" i="12"/>
  <c r="D3355" i="13" s="1"/>
  <c r="AJ868" i="12"/>
  <c r="D3072" i="13" s="1"/>
  <c r="AI868" i="12"/>
  <c r="C3072" i="13" s="1"/>
  <c r="AJ3170" i="12"/>
  <c r="D770" i="13" s="1"/>
  <c r="AI3170" i="12"/>
  <c r="C770" i="13" s="1"/>
  <c r="AJ286" i="12"/>
  <c r="D3654" i="13" s="1"/>
  <c r="AI286" i="12"/>
  <c r="C3654" i="13" s="1"/>
  <c r="AG3920" i="12"/>
  <c r="AE3920" i="12"/>
  <c r="AJ1534" i="12"/>
  <c r="D2406" i="13" s="1"/>
  <c r="AI1534" i="12"/>
  <c r="C2406" i="13" s="1"/>
  <c r="AJ3637" i="12"/>
  <c r="D303" i="13" s="1"/>
  <c r="AI3637" i="12"/>
  <c r="C303" i="13" s="1"/>
  <c r="AJ1673" i="12"/>
  <c r="D2267" i="13" s="1"/>
  <c r="AI1673" i="12"/>
  <c r="C2267" i="13" s="1"/>
  <c r="AE3506" i="12"/>
  <c r="AG3506" i="12"/>
  <c r="AJ214" i="12"/>
  <c r="D3726" i="13" s="1"/>
  <c r="AI214" i="12"/>
  <c r="C3726" i="13" s="1"/>
  <c r="AG3221" i="12"/>
  <c r="AE3221" i="12"/>
  <c r="AI1344" i="12"/>
  <c r="C2596" i="13" s="1"/>
  <c r="AJ1344" i="12"/>
  <c r="D2596" i="13" s="1"/>
  <c r="AG3592" i="12"/>
  <c r="AE3592" i="12"/>
  <c r="AE2894" i="12"/>
  <c r="AG2894" i="12"/>
  <c r="AG3665" i="12"/>
  <c r="AE3665" i="12"/>
  <c r="AG2453" i="12"/>
  <c r="AE2453" i="12"/>
  <c r="AI530" i="12"/>
  <c r="C3410" i="13" s="1"/>
  <c r="AJ530" i="12"/>
  <c r="D3410" i="13" s="1"/>
  <c r="AI2204" i="12"/>
  <c r="C1736" i="13" s="1"/>
  <c r="AJ2204" i="12"/>
  <c r="D1736" i="13" s="1"/>
  <c r="AI1694" i="12"/>
  <c r="C2246" i="13" s="1"/>
  <c r="AJ1694" i="12"/>
  <c r="D2246" i="13" s="1"/>
  <c r="AE2916" i="12"/>
  <c r="AG2916" i="12"/>
  <c r="AG3220" i="12"/>
  <c r="AE3220" i="12"/>
  <c r="AI1435" i="12"/>
  <c r="C2505" i="13" s="1"/>
  <c r="AJ1435" i="12"/>
  <c r="D2505" i="13" s="1"/>
  <c r="AI1419" i="12"/>
  <c r="C2521" i="13" s="1"/>
  <c r="AJ1419" i="12"/>
  <c r="D2521" i="13" s="1"/>
  <c r="AI163" i="12"/>
  <c r="C3777" i="13" s="1"/>
  <c r="AJ163" i="12"/>
  <c r="D3777" i="13" s="1"/>
  <c r="AJ428" i="12"/>
  <c r="D3512" i="13" s="1"/>
  <c r="AI428" i="12"/>
  <c r="C3512" i="13" s="1"/>
  <c r="AJ1376" i="12"/>
  <c r="D2564" i="13" s="1"/>
  <c r="AI1376" i="12"/>
  <c r="C2564" i="13" s="1"/>
  <c r="AI722" i="12"/>
  <c r="C3218" i="13" s="1"/>
  <c r="AJ722" i="12"/>
  <c r="D3218" i="13" s="1"/>
  <c r="AJ1308" i="12"/>
  <c r="D2632" i="13" s="1"/>
  <c r="AI1308" i="12"/>
  <c r="C2632" i="13" s="1"/>
  <c r="AI3615" i="12"/>
  <c r="C325" i="13" s="1"/>
  <c r="AJ3615" i="12"/>
  <c r="D325" i="13" s="1"/>
  <c r="AJ905" i="12"/>
  <c r="D3035" i="13" s="1"/>
  <c r="AI905" i="12"/>
  <c r="C3035" i="13" s="1"/>
  <c r="AJ433" i="12"/>
  <c r="D3507" i="13" s="1"/>
  <c r="AI433" i="12"/>
  <c r="C3507" i="13" s="1"/>
  <c r="AI344" i="12"/>
  <c r="C3596" i="13" s="1"/>
  <c r="AJ344" i="12"/>
  <c r="D3596" i="13" s="1"/>
  <c r="AJ1892" i="12"/>
  <c r="D2048" i="13" s="1"/>
  <c r="AI1892" i="12"/>
  <c r="C2048" i="13" s="1"/>
  <c r="AJ1709" i="12"/>
  <c r="D2231" i="13" s="1"/>
  <c r="AI1709" i="12"/>
  <c r="C2231" i="13" s="1"/>
  <c r="AI3083" i="12"/>
  <c r="C857" i="13" s="1"/>
  <c r="AJ3083" i="12"/>
  <c r="D857" i="13" s="1"/>
  <c r="AJ1181" i="12"/>
  <c r="D2759" i="13" s="1"/>
  <c r="AI1181" i="12"/>
  <c r="C2759" i="13" s="1"/>
  <c r="AJ996" i="12"/>
  <c r="D2944" i="13" s="1"/>
  <c r="AI934" i="12"/>
  <c r="C3006" i="13" s="1"/>
  <c r="AJ934" i="12"/>
  <c r="D3006" i="13" s="1"/>
  <c r="AJ940" i="12"/>
  <c r="D3000" i="13" s="1"/>
  <c r="AI940" i="12"/>
  <c r="C3000" i="13" s="1"/>
  <c r="AJ306" i="12"/>
  <c r="D3634" i="13" s="1"/>
  <c r="AI306" i="12"/>
  <c r="C3634" i="13" s="1"/>
  <c r="AI2273" i="12"/>
  <c r="C1667" i="13" s="1"/>
  <c r="AJ2273" i="12"/>
  <c r="D1667" i="13" s="1"/>
  <c r="AJ2835" i="12"/>
  <c r="D1105" i="13" s="1"/>
  <c r="AI2835" i="12"/>
  <c r="C1105" i="13" s="1"/>
  <c r="AJ1408" i="12"/>
  <c r="D2532" i="13" s="1"/>
  <c r="AI1408" i="12"/>
  <c r="C2532" i="13" s="1"/>
  <c r="AI2947" i="12"/>
  <c r="C993" i="13" s="1"/>
  <c r="AJ2947" i="12"/>
  <c r="D993" i="13" s="1"/>
  <c r="AJ1910" i="12"/>
  <c r="D2030" i="13" s="1"/>
  <c r="AI1910" i="12"/>
  <c r="C2030" i="13" s="1"/>
  <c r="AI1603" i="12"/>
  <c r="C2337" i="13" s="1"/>
  <c r="AJ1603" i="12"/>
  <c r="D2337" i="13" s="1"/>
  <c r="AJ2842" i="12"/>
  <c r="D1098" i="13" s="1"/>
  <c r="AI2842" i="12"/>
  <c r="C1098" i="13" s="1"/>
  <c r="AI1292" i="12"/>
  <c r="C2648" i="13" s="1"/>
  <c r="AJ1292" i="12"/>
  <c r="D2648" i="13" s="1"/>
  <c r="AI453" i="12"/>
  <c r="C3487" i="13" s="1"/>
  <c r="AJ453" i="12"/>
  <c r="D3487" i="13" s="1"/>
  <c r="AJ1319" i="12"/>
  <c r="D2621" i="13" s="1"/>
  <c r="AI1319" i="12"/>
  <c r="C2621" i="13" s="1"/>
  <c r="AJ1473" i="12"/>
  <c r="D2467" i="13" s="1"/>
  <c r="AI1473" i="12"/>
  <c r="C2467" i="13" s="1"/>
  <c r="AI374" i="12"/>
  <c r="C3566" i="13" s="1"/>
  <c r="AJ3791" i="12"/>
  <c r="D149" i="13" s="1"/>
  <c r="AI3791" i="12"/>
  <c r="C149" i="13" s="1"/>
  <c r="AJ1418" i="12"/>
  <c r="D2522" i="13" s="1"/>
  <c r="AI1418" i="12"/>
  <c r="C2522" i="13" s="1"/>
  <c r="AI1365" i="12"/>
  <c r="C2575" i="13" s="1"/>
  <c r="AJ1365" i="12"/>
  <c r="D2575" i="13" s="1"/>
  <c r="AJ1689" i="12"/>
  <c r="D2251" i="13" s="1"/>
  <c r="AI1689" i="12"/>
  <c r="C2251" i="13" s="1"/>
  <c r="AJ1772" i="12"/>
  <c r="D2168" i="13" s="1"/>
  <c r="AI1772" i="12"/>
  <c r="C2168" i="13" s="1"/>
  <c r="AJ2739" i="12"/>
  <c r="D1201" i="13" s="1"/>
  <c r="AI2739" i="12"/>
  <c r="C1201" i="13" s="1"/>
  <c r="AJ155" i="12"/>
  <c r="D3785" i="13" s="1"/>
  <c r="AI155" i="12"/>
  <c r="C3785" i="13" s="1"/>
  <c r="AJ2738" i="12"/>
  <c r="D1202" i="13" s="1"/>
  <c r="AI2738" i="12"/>
  <c r="C1202" i="13" s="1"/>
  <c r="AI332" i="12"/>
  <c r="C3608" i="13" s="1"/>
  <c r="AJ332" i="12"/>
  <c r="D3608" i="13" s="1"/>
  <c r="AI683" i="12"/>
  <c r="C3257" i="13" s="1"/>
  <c r="AI383" i="12"/>
  <c r="C3557" i="13" s="1"/>
  <c r="AJ383" i="12"/>
  <c r="D3557" i="13" s="1"/>
  <c r="AH1474" i="12"/>
  <c r="AH2811" i="12"/>
  <c r="AH217" i="12"/>
  <c r="AH3597" i="12"/>
  <c r="AH1785" i="12"/>
  <c r="AH2307" i="12"/>
  <c r="AH725" i="12"/>
  <c r="AH1198" i="12"/>
  <c r="AJ3454" i="12"/>
  <c r="D486" i="13" s="1"/>
  <c r="AI3454" i="12"/>
  <c r="C486" i="13" s="1"/>
  <c r="AJ846" i="12"/>
  <c r="D3094" i="13" s="1"/>
  <c r="AI846" i="12"/>
  <c r="C3094" i="13" s="1"/>
  <c r="AJ1298" i="12"/>
  <c r="D2642" i="13" s="1"/>
  <c r="AI1298" i="12"/>
  <c r="C2642" i="13" s="1"/>
  <c r="AG3910" i="12"/>
  <c r="AE3910" i="12"/>
  <c r="AE2986" i="12"/>
  <c r="AG2986" i="12"/>
  <c r="AJ1173" i="12"/>
  <c r="D2767" i="13" s="1"/>
  <c r="AI1173" i="12"/>
  <c r="C2767" i="13" s="1"/>
  <c r="AE3527" i="12"/>
  <c r="AG3527" i="12"/>
  <c r="AG2901" i="12"/>
  <c r="AE2901" i="12"/>
  <c r="AE3570" i="12"/>
  <c r="AG3570" i="12"/>
  <c r="AI1706" i="12"/>
  <c r="C2234" i="13" s="1"/>
  <c r="AJ1706" i="12"/>
  <c r="D2234" i="13" s="1"/>
  <c r="AG3257" i="12"/>
  <c r="AE3257" i="12"/>
  <c r="AG3530" i="12"/>
  <c r="AE3530" i="12"/>
  <c r="AH714" i="12"/>
  <c r="AH592" i="12"/>
  <c r="AH1859" i="12"/>
  <c r="AH1113" i="12"/>
  <c r="AH2272" i="12"/>
  <c r="AH1282" i="12"/>
  <c r="AH2566" i="12"/>
  <c r="AH1190" i="12"/>
  <c r="AH2564" i="12"/>
  <c r="AH543" i="12"/>
  <c r="AH2109" i="12"/>
  <c r="AH1211" i="12"/>
  <c r="AH1005" i="12"/>
  <c r="AH1965" i="12"/>
  <c r="AH314" i="12"/>
  <c r="AH2010" i="12"/>
  <c r="AH181" i="12"/>
  <c r="AH1952" i="12"/>
  <c r="AH2654" i="12"/>
  <c r="AH1515" i="12"/>
  <c r="AH2848" i="12"/>
  <c r="AH1491" i="12"/>
  <c r="AH1519" i="12"/>
  <c r="AH1264" i="12"/>
  <c r="AH2733" i="12"/>
  <c r="AH2640" i="12"/>
  <c r="AH1968" i="12"/>
  <c r="AH2264" i="12"/>
  <c r="AH1159" i="12"/>
  <c r="AH3664" i="12"/>
  <c r="AH3198" i="12"/>
  <c r="AH1359" i="12"/>
  <c r="AH1757" i="12"/>
  <c r="AH2774" i="12"/>
  <c r="AH1225" i="12"/>
  <c r="AH350" i="12"/>
  <c r="AH3329" i="12"/>
  <c r="AH403" i="12"/>
  <c r="AH1907" i="12"/>
  <c r="AH2076" i="12"/>
  <c r="AH2812" i="12"/>
  <c r="AH1180" i="12"/>
  <c r="AH3765" i="12"/>
  <c r="AH710" i="12"/>
  <c r="AH2747" i="12"/>
  <c r="AH2132" i="12"/>
  <c r="AH3712" i="12"/>
  <c r="AH1778" i="12"/>
  <c r="AH1416" i="12"/>
  <c r="AH2428" i="12"/>
  <c r="AH2294" i="12"/>
  <c r="AH1525" i="12"/>
  <c r="AH1727" i="12"/>
  <c r="AH705" i="12"/>
  <c r="AH2434" i="12"/>
  <c r="AH641" i="12"/>
  <c r="AH308" i="12"/>
  <c r="AH627" i="12"/>
  <c r="AH1649" i="12"/>
  <c r="AH737" i="12"/>
  <c r="AH2246" i="12"/>
  <c r="AH955" i="12"/>
  <c r="AH2676" i="12"/>
  <c r="AH2112" i="12"/>
  <c r="AH1895" i="12"/>
  <c r="AH794" i="12"/>
  <c r="AH2786" i="12"/>
  <c r="AH1000" i="12"/>
  <c r="AH2519" i="12"/>
  <c r="AH237" i="12"/>
  <c r="AH2879" i="12"/>
  <c r="AH2872" i="12"/>
  <c r="AH2688" i="12"/>
  <c r="AH963" i="12"/>
  <c r="AH1632" i="12"/>
  <c r="AH3747" i="12"/>
  <c r="AH1425" i="12"/>
  <c r="AH442" i="12"/>
  <c r="AH2105" i="12"/>
  <c r="AH1641" i="12"/>
  <c r="AH603" i="12"/>
  <c r="AH3843" i="12"/>
  <c r="AH460" i="12"/>
  <c r="AH3439" i="12"/>
  <c r="AH1526" i="12"/>
  <c r="AH2327" i="12"/>
  <c r="AH2658" i="12"/>
  <c r="AH549" i="12"/>
  <c r="AH3210" i="12"/>
  <c r="AH695" i="12"/>
  <c r="AH3491" i="12"/>
  <c r="AH800" i="12"/>
  <c r="AH1402" i="12"/>
  <c r="AH830" i="12"/>
  <c r="AH2231" i="12"/>
  <c r="AH1630" i="12"/>
  <c r="AH3015" i="12"/>
  <c r="AH1511" i="12"/>
  <c r="AH547" i="12"/>
  <c r="AH2212" i="12"/>
  <c r="AH1013" i="12"/>
  <c r="AH1629" i="12"/>
  <c r="AH2021" i="12"/>
  <c r="AH360" i="12"/>
  <c r="AH2392" i="12"/>
  <c r="AH810" i="12"/>
  <c r="AH1232" i="12"/>
  <c r="AH732" i="12"/>
  <c r="AH2550" i="12"/>
  <c r="AH1856" i="12"/>
  <c r="AH688" i="12"/>
  <c r="AH825" i="12"/>
  <c r="AH3034" i="12"/>
  <c r="AH1674" i="12"/>
  <c r="AH3798" i="12"/>
  <c r="AH240" i="12"/>
  <c r="AH2330" i="12"/>
  <c r="AH1058" i="12"/>
  <c r="AH1219" i="12"/>
  <c r="AH791" i="12"/>
  <c r="AH3352" i="12"/>
  <c r="AH3650" i="12"/>
  <c r="AH1653" i="12"/>
  <c r="AH920" i="12"/>
  <c r="AH3779" i="12"/>
  <c r="AH988" i="12"/>
  <c r="AH3265" i="12"/>
  <c r="AH1957" i="12"/>
  <c r="AH1642" i="12"/>
  <c r="AH2553" i="12"/>
  <c r="AH2621" i="12"/>
  <c r="AH1269" i="12"/>
  <c r="AH3230" i="12"/>
  <c r="AH626" i="12"/>
  <c r="AH1754" i="12"/>
  <c r="AH1942" i="12"/>
  <c r="AH2227" i="12"/>
  <c r="AH1923" i="12"/>
  <c r="AH2193" i="12"/>
  <c r="AH1161" i="12"/>
  <c r="AH2962" i="12"/>
  <c r="AH1297" i="12"/>
  <c r="AH3755" i="12"/>
  <c r="AH1138" i="12"/>
  <c r="AH329" i="12"/>
  <c r="AH2366" i="12"/>
  <c r="AH2602" i="12"/>
  <c r="AH948" i="12"/>
  <c r="AH2224" i="12"/>
  <c r="AH469" i="12"/>
  <c r="AH1154" i="12"/>
  <c r="AH2436" i="12"/>
  <c r="AH3483" i="12"/>
  <c r="AH1620" i="12"/>
  <c r="AH654" i="12"/>
  <c r="AH135" i="12"/>
  <c r="AH2966" i="12"/>
  <c r="AH1501" i="12"/>
  <c r="AH787" i="12"/>
  <c r="AH3250" i="12"/>
  <c r="AH3374" i="12"/>
  <c r="AH2065" i="12"/>
  <c r="AH2919" i="12"/>
  <c r="AH3162" i="12"/>
  <c r="AH2677" i="12"/>
  <c r="AH220" i="12"/>
  <c r="AH1973" i="12"/>
  <c r="AH1565" i="12"/>
  <c r="AH1746" i="12"/>
  <c r="AH1690" i="12"/>
  <c r="AH2780" i="12"/>
  <c r="AH2111" i="12"/>
  <c r="AH481" i="12"/>
  <c r="AH1833" i="12"/>
  <c r="AH781" i="12"/>
  <c r="AH367" i="12"/>
  <c r="AH422" i="12"/>
  <c r="AH538" i="12"/>
  <c r="AH2558" i="12"/>
  <c r="AH1100" i="12"/>
  <c r="AH1625" i="12"/>
  <c r="AH2373" i="12"/>
  <c r="AH1116" i="12"/>
  <c r="AJ2332" i="12" l="1"/>
  <c r="D1608" i="13" s="1"/>
  <c r="AJ1994" i="12"/>
  <c r="D1946" i="13" s="1"/>
  <c r="AI855" i="12"/>
  <c r="C3085" i="13" s="1"/>
  <c r="AJ2213" i="12"/>
  <c r="D1727" i="13" s="1"/>
  <c r="AJ1766" i="12"/>
  <c r="D2174" i="13" s="1"/>
  <c r="AI2536" i="12"/>
  <c r="C1404" i="13" s="1"/>
  <c r="AJ1484" i="12"/>
  <c r="D2456" i="13" s="1"/>
  <c r="AI2689" i="12"/>
  <c r="C1251" i="13" s="1"/>
  <c r="AJ2902" i="12"/>
  <c r="D1038" i="13" s="1"/>
  <c r="AJ2804" i="12"/>
  <c r="D1136" i="13" s="1"/>
  <c r="AI1470" i="12"/>
  <c r="C2470" i="13" s="1"/>
  <c r="AJ2655" i="12"/>
  <c r="D1285" i="13" s="1"/>
  <c r="AI2714" i="12"/>
  <c r="C1226" i="13" s="1"/>
  <c r="AJ2827" i="12"/>
  <c r="D1113" i="13" s="1"/>
  <c r="AI1836" i="12"/>
  <c r="C2104" i="13" s="1"/>
  <c r="AJ2870" i="12"/>
  <c r="D1070" i="13" s="1"/>
  <c r="AJ1586" i="12"/>
  <c r="D2354" i="13" s="1"/>
  <c r="AI1990" i="12"/>
  <c r="C1950" i="13" s="1"/>
  <c r="AJ1494" i="12"/>
  <c r="D2446" i="13" s="1"/>
  <c r="AJ587" i="12"/>
  <c r="D3353" i="13" s="1"/>
  <c r="AJ364" i="12"/>
  <c r="D3576" i="13" s="1"/>
  <c r="AJ510" i="12"/>
  <c r="D3430" i="13" s="1"/>
  <c r="AJ2988" i="12"/>
  <c r="D952" i="13" s="1"/>
  <c r="AJ2990" i="12"/>
  <c r="D950" i="13" s="1"/>
  <c r="AI441" i="12"/>
  <c r="C3499" i="13" s="1"/>
  <c r="AJ1010" i="12"/>
  <c r="D2930" i="13" s="1"/>
  <c r="AI2963" i="12"/>
  <c r="C977" i="13" s="1"/>
  <c r="AJ631" i="12"/>
  <c r="D3309" i="13" s="1"/>
  <c r="AI1724" i="12"/>
  <c r="C2216" i="13" s="1"/>
  <c r="AJ526" i="12"/>
  <c r="D3414" i="13" s="1"/>
  <c r="AJ2324" i="12"/>
  <c r="D1616" i="13" s="1"/>
  <c r="AI1576" i="12"/>
  <c r="C2364" i="13" s="1"/>
  <c r="AI3730" i="12"/>
  <c r="C210" i="13" s="1"/>
  <c r="AI1605" i="12"/>
  <c r="C2335" i="13" s="1"/>
  <c r="AI2603" i="12"/>
  <c r="C1337" i="13" s="1"/>
  <c r="AI1129" i="12"/>
  <c r="C2811" i="13" s="1"/>
  <c r="AJ3331" i="12"/>
  <c r="D609" i="13" s="1"/>
  <c r="AI1628" i="12"/>
  <c r="C2312" i="13" s="1"/>
  <c r="AJ785" i="12"/>
  <c r="D3155" i="13" s="1"/>
  <c r="AJ889" i="12"/>
  <c r="D3051" i="13" s="1"/>
  <c r="AJ2525" i="12"/>
  <c r="D1415" i="13" s="1"/>
  <c r="AJ1311" i="12"/>
  <c r="D2629" i="13" s="1"/>
  <c r="AJ1210" i="12"/>
  <c r="D2730" i="13" s="1"/>
  <c r="AJ384" i="12"/>
  <c r="D3556" i="13" s="1"/>
  <c r="AI473" i="12"/>
  <c r="C3467" i="13" s="1"/>
  <c r="AJ839" i="12"/>
  <c r="D3101" i="13" s="1"/>
  <c r="AI3267" i="12"/>
  <c r="C673" i="13" s="1"/>
  <c r="AI3010" i="12"/>
  <c r="C930" i="13" s="1"/>
  <c r="AI1482" i="12"/>
  <c r="C2458" i="13" s="1"/>
  <c r="AI365" i="12"/>
  <c r="C3575" i="13" s="1"/>
  <c r="AJ2499" i="12"/>
  <c r="D1441" i="13" s="1"/>
  <c r="AJ206" i="12"/>
  <c r="D3734" i="13" s="1"/>
  <c r="AJ294" i="12"/>
  <c r="D3646" i="13" s="1"/>
  <c r="AJ1720" i="12"/>
  <c r="D2220" i="13" s="1"/>
  <c r="AI427" i="12"/>
  <c r="C3513" i="13" s="1"/>
  <c r="AJ273" i="12"/>
  <c r="D3667" i="13" s="1"/>
  <c r="AI1938" i="12"/>
  <c r="C2002" i="13" s="1"/>
  <c r="AJ1287" i="12"/>
  <c r="D2653" i="13" s="1"/>
  <c r="AI419" i="12"/>
  <c r="C3521" i="13" s="1"/>
  <c r="AI2642" i="12"/>
  <c r="C1298" i="13" s="1"/>
  <c r="AJ225" i="12"/>
  <c r="D3715" i="13" s="1"/>
  <c r="AI2584" i="12"/>
  <c r="C1356" i="13" s="1"/>
  <c r="AJ3127" i="12"/>
  <c r="D813" i="13" s="1"/>
  <c r="AJ2666" i="12"/>
  <c r="D1274" i="13" s="1"/>
  <c r="AI2319" i="12"/>
  <c r="C1621" i="13" s="1"/>
  <c r="AI2070" i="12"/>
  <c r="C1870" i="13" s="1"/>
  <c r="AI1144" i="12"/>
  <c r="C2796" i="13" s="1"/>
  <c r="AJ2320" i="12"/>
  <c r="D1620" i="13" s="1"/>
  <c r="AJ531" i="12"/>
  <c r="D3409" i="13" s="1"/>
  <c r="AI2618" i="12"/>
  <c r="C1322" i="13" s="1"/>
  <c r="AI3068" i="12"/>
  <c r="C872" i="13" s="1"/>
  <c r="AI3545" i="12"/>
  <c r="C395" i="13" s="1"/>
  <c r="AI3446" i="12"/>
  <c r="C494" i="13" s="1"/>
  <c r="AJ1284" i="12"/>
  <c r="D2656" i="13" s="1"/>
  <c r="AI1891" i="12"/>
  <c r="C2049" i="13" s="1"/>
  <c r="AI1228" i="12"/>
  <c r="C2712" i="13" s="1"/>
  <c r="AJ2369" i="12"/>
  <c r="D1571" i="13" s="1"/>
  <c r="AJ1327" i="12"/>
  <c r="D2613" i="13" s="1"/>
  <c r="AJ1500" i="12"/>
  <c r="D2440" i="13" s="1"/>
  <c r="AJ1018" i="12"/>
  <c r="D2922" i="13" s="1"/>
  <c r="AJ1405" i="12"/>
  <c r="D2535" i="13" s="1"/>
  <c r="AI3658" i="12"/>
  <c r="C282" i="13" s="1"/>
  <c r="AI931" i="12"/>
  <c r="C3009" i="13" s="1"/>
  <c r="AJ3482" i="12"/>
  <c r="D458" i="13" s="1"/>
  <c r="AI2378" i="12"/>
  <c r="C1562" i="13" s="1"/>
  <c r="AJ1250" i="12"/>
  <c r="D2690" i="13" s="1"/>
  <c r="AI216" i="12"/>
  <c r="C3724" i="13" s="1"/>
  <c r="AI1530" i="12"/>
  <c r="C2410" i="13" s="1"/>
  <c r="AI1810" i="12"/>
  <c r="C2130" i="13" s="1"/>
  <c r="AI1941" i="12"/>
  <c r="C1999" i="13" s="1"/>
  <c r="AI3371" i="12"/>
  <c r="C569" i="13" s="1"/>
  <c r="AJ2929" i="12"/>
  <c r="D1011" i="13" s="1"/>
  <c r="AI1937" i="12"/>
  <c r="C2003" i="13" s="1"/>
  <c r="AI844" i="12"/>
  <c r="C3096" i="13" s="1"/>
  <c r="AJ685" i="12"/>
  <c r="D3255" i="13" s="1"/>
  <c r="AI2989" i="12"/>
  <c r="C951" i="13" s="1"/>
  <c r="AJ1825" i="12"/>
  <c r="D2115" i="13" s="1"/>
  <c r="AJ2323" i="12"/>
  <c r="D1617" i="13" s="1"/>
  <c r="AJ944" i="12"/>
  <c r="D2996" i="13" s="1"/>
  <c r="AI2030" i="12"/>
  <c r="C1910" i="13" s="1"/>
  <c r="AI3682" i="12"/>
  <c r="C258" i="13" s="1"/>
  <c r="AJ3012" i="12"/>
  <c r="D928" i="13" s="1"/>
  <c r="AJ1127" i="12"/>
  <c r="D2813" i="13" s="1"/>
  <c r="AJ850" i="12"/>
  <c r="D3090" i="13" s="1"/>
  <c r="AI2987" i="12"/>
  <c r="C953" i="13" s="1"/>
  <c r="AI1375" i="12"/>
  <c r="C2565" i="13" s="1"/>
  <c r="AI2502" i="12"/>
  <c r="C1438" i="13" s="1"/>
  <c r="AI149" i="12"/>
  <c r="C3791" i="13" s="1"/>
  <c r="AJ212" i="12"/>
  <c r="D3728" i="13" s="1"/>
  <c r="AI1866" i="12"/>
  <c r="C2074" i="13" s="1"/>
  <c r="AJ3625" i="12"/>
  <c r="D315" i="13" s="1"/>
  <c r="AI818" i="12"/>
  <c r="C3122" i="13" s="1"/>
  <c r="AI2003" i="12"/>
  <c r="C1937" i="13" s="1"/>
  <c r="AI1432" i="12"/>
  <c r="C2508" i="13" s="1"/>
  <c r="AJ371" i="12"/>
  <c r="D3569" i="13" s="1"/>
  <c r="AI279" i="12"/>
  <c r="C3661" i="13" s="1"/>
  <c r="AJ1660" i="12"/>
  <c r="D2280" i="13" s="1"/>
  <c r="AJ283" i="12"/>
  <c r="D3657" i="13" s="1"/>
  <c r="AI2084" i="12"/>
  <c r="C1856" i="13" s="1"/>
  <c r="AI1899" i="12"/>
  <c r="C2041" i="13" s="1"/>
  <c r="AI1992" i="12"/>
  <c r="C1948" i="13" s="1"/>
  <c r="AI1421" i="12"/>
  <c r="C2519" i="13" s="1"/>
  <c r="AJ1166" i="12"/>
  <c r="D2774" i="13" s="1"/>
  <c r="AI950" i="12"/>
  <c r="C2990" i="13" s="1"/>
  <c r="AI3050" i="12"/>
  <c r="C890" i="13" s="1"/>
  <c r="AI1701" i="12"/>
  <c r="C2239" i="13" s="1"/>
  <c r="AJ1195" i="12"/>
  <c r="D2745" i="13" s="1"/>
  <c r="AI324" i="12"/>
  <c r="C3616" i="13" s="1"/>
  <c r="AJ1627" i="12"/>
  <c r="D2313" i="13" s="1"/>
  <c r="AI2148" i="12"/>
  <c r="C1792" i="13" s="1"/>
  <c r="AI624" i="12"/>
  <c r="C3316" i="13" s="1"/>
  <c r="AJ1887" i="12"/>
  <c r="D2053" i="13" s="1"/>
  <c r="AJ1767" i="12"/>
  <c r="D2173" i="13" s="1"/>
  <c r="AI404" i="12"/>
  <c r="C3536" i="13" s="1"/>
  <c r="AJ430" i="12"/>
  <c r="D3510" i="13" s="1"/>
  <c r="AI717" i="12"/>
  <c r="C3223" i="13" s="1"/>
  <c r="AI1004" i="12"/>
  <c r="C2936" i="13" s="1"/>
  <c r="AI2086" i="12"/>
  <c r="C1854" i="13" s="1"/>
  <c r="AJ1035" i="12"/>
  <c r="D2905" i="13" s="1"/>
  <c r="AI2252" i="12"/>
  <c r="C1688" i="13" s="1"/>
  <c r="AJ815" i="12"/>
  <c r="D3125" i="13" s="1"/>
  <c r="AI768" i="12"/>
  <c r="C3172" i="13" s="1"/>
  <c r="AJ2096" i="12"/>
  <c r="D1844" i="13" s="1"/>
  <c r="AI892" i="12"/>
  <c r="C3048" i="13" s="1"/>
  <c r="AJ2276" i="12"/>
  <c r="D1664" i="13" s="1"/>
  <c r="AJ991" i="12"/>
  <c r="D2949" i="13" s="1"/>
  <c r="AI3518" i="12"/>
  <c r="C422" i="13" s="1"/>
  <c r="AI1020" i="12"/>
  <c r="C2920" i="13" s="1"/>
  <c r="AJ1320" i="12"/>
  <c r="D2620" i="13" s="1"/>
  <c r="AI2693" i="12"/>
  <c r="C1247" i="13" s="1"/>
  <c r="AJ2573" i="12"/>
  <c r="D1367" i="13" s="1"/>
  <c r="AJ1495" i="12"/>
  <c r="D2445" i="13" s="1"/>
  <c r="AI2814" i="12"/>
  <c r="C1126" i="13" s="1"/>
  <c r="AJ1680" i="12"/>
  <c r="D2260" i="13" s="1"/>
  <c r="AI2183" i="12"/>
  <c r="C1757" i="13" s="1"/>
  <c r="AI1656" i="12"/>
  <c r="C2284" i="13" s="1"/>
  <c r="AI2192" i="12"/>
  <c r="C1748" i="13" s="1"/>
  <c r="AJ2511" i="12"/>
  <c r="D1429" i="13" s="1"/>
  <c r="AI3441" i="12"/>
  <c r="C499" i="13" s="1"/>
  <c r="AJ1394" i="12"/>
  <c r="D2546" i="13" s="1"/>
  <c r="AI3203" i="12"/>
  <c r="C737" i="13" s="1"/>
  <c r="AJ1242" i="12"/>
  <c r="D2698" i="13" s="1"/>
  <c r="AI343" i="12"/>
  <c r="C3597" i="13" s="1"/>
  <c r="AJ1940" i="12"/>
  <c r="D2000" i="13" s="1"/>
  <c r="AI3219" i="12"/>
  <c r="C721" i="13" s="1"/>
  <c r="AI3613" i="12"/>
  <c r="C327" i="13" s="1"/>
  <c r="AI591" i="12"/>
  <c r="C3349" i="13" s="1"/>
  <c r="AJ697" i="12"/>
  <c r="D3243" i="13" s="1"/>
  <c r="AI3801" i="12"/>
  <c r="C139" i="13" s="1"/>
  <c r="AI1834" i="12"/>
  <c r="C2106" i="13" s="1"/>
  <c r="AJ2549" i="12"/>
  <c r="D1391" i="13" s="1"/>
  <c r="AI1355" i="12"/>
  <c r="C2585" i="13" s="1"/>
  <c r="AJ1510" i="12"/>
  <c r="D2430" i="13" s="1"/>
  <c r="AJ2163" i="12"/>
  <c r="D1777" i="13" s="1"/>
  <c r="AI1457" i="12"/>
  <c r="C2483" i="13" s="1"/>
  <c r="AI2865" i="12"/>
  <c r="C1075" i="13" s="1"/>
  <c r="AI2477" i="12"/>
  <c r="C1463" i="13" s="1"/>
  <c r="AI2562" i="12"/>
  <c r="C1378" i="13" s="1"/>
  <c r="AJ2284" i="12"/>
  <c r="D1656" i="13" s="1"/>
  <c r="AI2045" i="12"/>
  <c r="C1895" i="13" s="1"/>
  <c r="AJ3525" i="12"/>
  <c r="D415" i="13" s="1"/>
  <c r="AJ2260" i="12"/>
  <c r="D1680" i="13" s="1"/>
  <c r="AJ1091" i="12"/>
  <c r="D2849" i="13" s="1"/>
  <c r="AI1837" i="12"/>
  <c r="C2103" i="13" s="1"/>
  <c r="AJ2341" i="12"/>
  <c r="D1599" i="13" s="1"/>
  <c r="AI2875" i="12"/>
  <c r="C1065" i="13" s="1"/>
  <c r="AJ1073" i="12"/>
  <c r="D2867" i="13" s="1"/>
  <c r="AI2593" i="12"/>
  <c r="C1347" i="13" s="1"/>
  <c r="AJ2301" i="12"/>
  <c r="D1639" i="13" s="1"/>
  <c r="AI1152" i="12"/>
  <c r="C2788" i="13" s="1"/>
  <c r="AI3122" i="12"/>
  <c r="C818" i="13" s="1"/>
  <c r="AI1318" i="12"/>
  <c r="C2622" i="13" s="1"/>
  <c r="AI1165" i="12"/>
  <c r="C2775" i="13" s="1"/>
  <c r="AI1948" i="12"/>
  <c r="C1992" i="13" s="1"/>
  <c r="AJ656" i="12"/>
  <c r="D3284" i="13" s="1"/>
  <c r="AJ174" i="12"/>
  <c r="D3766" i="13" s="1"/>
  <c r="AJ3098" i="12"/>
  <c r="D842" i="13" s="1"/>
  <c r="AI1695" i="12"/>
  <c r="C2245" i="13" s="1"/>
  <c r="AJ748" i="12"/>
  <c r="D3192" i="13" s="1"/>
  <c r="AI1535" i="12"/>
  <c r="C2405" i="13" s="1"/>
  <c r="AJ194" i="12"/>
  <c r="D3746" i="13" s="1"/>
  <c r="AJ2859" i="12"/>
  <c r="D1081" i="13" s="1"/>
  <c r="AI766" i="12"/>
  <c r="C3174" i="13" s="1"/>
  <c r="AJ2959" i="12"/>
  <c r="D981" i="13" s="1"/>
  <c r="AJ1545" i="12"/>
  <c r="D2395" i="13" s="1"/>
  <c r="AJ1420" i="12"/>
  <c r="D2520" i="13" s="1"/>
  <c r="AI2679" i="12"/>
  <c r="C1261" i="13" s="1"/>
  <c r="AI740" i="12"/>
  <c r="C3200" i="13" s="1"/>
  <c r="AJ1951" i="12"/>
  <c r="D1989" i="13" s="1"/>
  <c r="AI323" i="12"/>
  <c r="C3617" i="13" s="1"/>
  <c r="AI508" i="12"/>
  <c r="C3432" i="13" s="1"/>
  <c r="AJ1997" i="12"/>
  <c r="D1943" i="13" s="1"/>
  <c r="AJ2637" i="12"/>
  <c r="D1303" i="13" s="1"/>
  <c r="AI1085" i="12"/>
  <c r="C2855" i="13" s="1"/>
  <c r="AI444" i="12"/>
  <c r="C3496" i="13" s="1"/>
  <c r="AI2900" i="12"/>
  <c r="C1040" i="13" s="1"/>
  <c r="AI2168" i="12"/>
  <c r="C1772" i="13" s="1"/>
  <c r="AJ2287" i="12"/>
  <c r="D1653" i="13" s="1"/>
  <c r="AJ1222" i="12"/>
  <c r="D2718" i="13" s="1"/>
  <c r="AI2556" i="12"/>
  <c r="C1384" i="13" s="1"/>
  <c r="AI1029" i="12"/>
  <c r="C2911" i="13" s="1"/>
  <c r="AJ976" i="12"/>
  <c r="D2964" i="13" s="1"/>
  <c r="AI2495" i="12"/>
  <c r="C1445" i="13" s="1"/>
  <c r="AJ693" i="12"/>
  <c r="D3247" i="13" s="1"/>
  <c r="AJ1487" i="12"/>
  <c r="D2453" i="13" s="1"/>
  <c r="AI3166" i="12"/>
  <c r="C774" i="13" s="1"/>
  <c r="AJ3150" i="12"/>
  <c r="D790" i="13" s="1"/>
  <c r="AJ2512" i="12"/>
  <c r="D1428" i="13" s="1"/>
  <c r="AI2946" i="12"/>
  <c r="C994" i="13" s="1"/>
  <c r="AJ606" i="12"/>
  <c r="D3334" i="13" s="1"/>
  <c r="AJ1972" i="12"/>
  <c r="D1968" i="13" s="1"/>
  <c r="AI2641" i="12"/>
  <c r="C1299" i="13" s="1"/>
  <c r="AI1105" i="12"/>
  <c r="C2835" i="13" s="1"/>
  <c r="AJ867" i="12"/>
  <c r="D3073" i="13" s="1"/>
  <c r="AJ3419" i="12"/>
  <c r="D521" i="13" s="1"/>
  <c r="AJ734" i="12"/>
  <c r="D3206" i="13" s="1"/>
  <c r="AJ2387" i="12"/>
  <c r="D1553" i="13" s="1"/>
  <c r="AI3932" i="12"/>
  <c r="C8" i="13" s="1"/>
  <c r="AJ2236" i="12"/>
  <c r="D1704" i="13" s="1"/>
  <c r="AJ1516" i="12"/>
  <c r="D2424" i="13" s="1"/>
  <c r="AI1330" i="12"/>
  <c r="C2610" i="13" s="1"/>
  <c r="AJ2537" i="12"/>
  <c r="D1403" i="13" s="1"/>
  <c r="AJ894" i="12"/>
  <c r="D3046" i="13" s="1"/>
  <c r="AJ3816" i="12"/>
  <c r="D124" i="13" s="1"/>
  <c r="AI2973" i="12"/>
  <c r="C967" i="13" s="1"/>
  <c r="AI1814" i="12"/>
  <c r="C2126" i="13" s="1"/>
  <c r="AJ1428" i="12"/>
  <c r="D2512" i="13" s="1"/>
  <c r="AJ3073" i="12"/>
  <c r="D867" i="13" s="1"/>
  <c r="AJ2799" i="12"/>
  <c r="D1141" i="13" s="1"/>
  <c r="AJ2764" i="12"/>
  <c r="D1176" i="13" s="1"/>
  <c r="AI907" i="12"/>
  <c r="C3033" i="13" s="1"/>
  <c r="AJ2067" i="12"/>
  <c r="D1873" i="13" s="1"/>
  <c r="AJ1229" i="12"/>
  <c r="D2711" i="13" s="1"/>
  <c r="AJ2411" i="12"/>
  <c r="D1529" i="13" s="1"/>
  <c r="AI3728" i="12"/>
  <c r="C212" i="13" s="1"/>
  <c r="AI829" i="12"/>
  <c r="C3111" i="13" s="1"/>
  <c r="AI2762" i="12"/>
  <c r="C1178" i="13" s="1"/>
  <c r="AJ933" i="12"/>
  <c r="D3007" i="13" s="1"/>
  <c r="AJ2844" i="12"/>
  <c r="D1096" i="13" s="1"/>
  <c r="AJ1448" i="12"/>
  <c r="D2492" i="13" s="1"/>
  <c r="AI842" i="12"/>
  <c r="C3098" i="13" s="1"/>
  <c r="AJ1271" i="12"/>
  <c r="D2669" i="13" s="1"/>
  <c r="AI1584" i="12"/>
  <c r="C2356" i="13" s="1"/>
  <c r="AJ1909" i="12"/>
  <c r="D2031" i="13" s="1"/>
  <c r="AI1276" i="12"/>
  <c r="C2664" i="13" s="1"/>
  <c r="AJ1548" i="12"/>
  <c r="D2392" i="13" s="1"/>
  <c r="AJ1111" i="12"/>
  <c r="D2829" i="13" s="1"/>
  <c r="AI1267" i="12"/>
  <c r="C2673" i="13" s="1"/>
  <c r="AJ1147" i="12"/>
  <c r="D2793" i="13" s="1"/>
  <c r="AI523" i="12"/>
  <c r="C3417" i="13" s="1"/>
  <c r="AI2129" i="12"/>
  <c r="C1811" i="13" s="1"/>
  <c r="AJ895" i="12"/>
  <c r="D3045" i="13" s="1"/>
  <c r="AJ803" i="12"/>
  <c r="D3137" i="13" s="1"/>
  <c r="AI1634" i="12"/>
  <c r="C2306" i="13" s="1"/>
  <c r="AI2532" i="12"/>
  <c r="C1408" i="13" s="1"/>
  <c r="AI1393" i="12"/>
  <c r="C2547" i="13" s="1"/>
  <c r="AJ1870" i="12"/>
  <c r="D2070" i="13" s="1"/>
  <c r="AI995" i="12"/>
  <c r="C2945" i="13" s="1"/>
  <c r="AI291" i="12"/>
  <c r="C3649" i="13" s="1"/>
  <c r="AI396" i="12"/>
  <c r="C3544" i="13" s="1"/>
  <c r="AJ2494" i="12"/>
  <c r="D1446" i="13" s="1"/>
  <c r="AJ1151" i="12"/>
  <c r="D2789" i="13" s="1"/>
  <c r="AJ3618" i="12"/>
  <c r="D322" i="13" s="1"/>
  <c r="AI2155" i="12"/>
  <c r="C1785" i="13" s="1"/>
  <c r="AJ774" i="12"/>
  <c r="D3166" i="13" s="1"/>
  <c r="AI571" i="12"/>
  <c r="C3369" i="13" s="1"/>
  <c r="AI3430" i="12"/>
  <c r="C510" i="13" s="1"/>
  <c r="AI2530" i="12"/>
  <c r="C1410" i="13" s="1"/>
  <c r="AI2420" i="12"/>
  <c r="C1520" i="13" s="1"/>
  <c r="AI1331" i="12"/>
  <c r="C2609" i="13" s="1"/>
  <c r="AJ401" i="12"/>
  <c r="D3539" i="13" s="1"/>
  <c r="AI3132" i="12"/>
  <c r="C808" i="13" s="1"/>
  <c r="AJ2538" i="12"/>
  <c r="D1402" i="13" s="1"/>
  <c r="AI3926" i="12"/>
  <c r="C14" i="13" s="1"/>
  <c r="AI1911" i="12"/>
  <c r="C2029" i="13" s="1"/>
  <c r="AI2794" i="12"/>
  <c r="C1146" i="13" s="1"/>
  <c r="AJ2650" i="12"/>
  <c r="D1290" i="13" s="1"/>
  <c r="AJ979" i="12"/>
  <c r="D2961" i="13" s="1"/>
  <c r="AJ650" i="12"/>
  <c r="D3290" i="13" s="1"/>
  <c r="AI3217" i="12"/>
  <c r="C723" i="13" s="1"/>
  <c r="AJ3354" i="12"/>
  <c r="D586" i="13" s="1"/>
  <c r="AJ576" i="12"/>
  <c r="D3364" i="13" s="1"/>
  <c r="AJ256" i="12"/>
  <c r="D3684" i="13" s="1"/>
  <c r="AI661" i="12"/>
  <c r="C3279" i="13" s="1"/>
  <c r="AI3094" i="12"/>
  <c r="C846" i="13" s="1"/>
  <c r="AI1283" i="12"/>
  <c r="C2657" i="13" s="1"/>
  <c r="AJ680" i="12"/>
  <c r="D3260" i="13" s="1"/>
  <c r="AI1140" i="12"/>
  <c r="C2800" i="13" s="1"/>
  <c r="AI3164" i="12"/>
  <c r="C776" i="13" s="1"/>
  <c r="AI2587" i="12"/>
  <c r="C1353" i="13" s="1"/>
  <c r="AI1967" i="12"/>
  <c r="C1973" i="13" s="1"/>
  <c r="AJ483" i="12"/>
  <c r="D3457" i="13" s="1"/>
  <c r="AJ1504" i="12"/>
  <c r="D2436" i="13" s="1"/>
  <c r="AJ2863" i="12"/>
  <c r="D1077" i="13" s="1"/>
  <c r="AI266" i="12"/>
  <c r="C3674" i="13" s="1"/>
  <c r="AJ2866" i="12"/>
  <c r="D1074" i="13" s="1"/>
  <c r="AI3912" i="12"/>
  <c r="C28" i="13" s="1"/>
  <c r="AJ1372" i="12"/>
  <c r="D2568" i="13" s="1"/>
  <c r="AJ2540" i="12"/>
  <c r="D1400" i="13" s="1"/>
  <c r="AJ2195" i="12"/>
  <c r="D1745" i="13" s="1"/>
  <c r="AJ1162" i="12"/>
  <c r="D2778" i="13" s="1"/>
  <c r="AJ245" i="12"/>
  <c r="D3695" i="13" s="1"/>
  <c r="AJ1928" i="12"/>
  <c r="D2012" i="13" s="1"/>
  <c r="AI1063" i="12"/>
  <c r="C2877" i="13" s="1"/>
  <c r="AI784" i="12"/>
  <c r="C3156" i="13" s="1"/>
  <c r="AI1119" i="12"/>
  <c r="C2821" i="13" s="1"/>
  <c r="AJ2043" i="12"/>
  <c r="D1897" i="13" s="1"/>
  <c r="AI941" i="12"/>
  <c r="C2999" i="13" s="1"/>
  <c r="AJ1328" i="12"/>
  <c r="D2612" i="13" s="1"/>
  <c r="AI1993" i="12"/>
  <c r="C1947" i="13" s="1"/>
  <c r="AJ170" i="12"/>
  <c r="D3770" i="13" s="1"/>
  <c r="AI519" i="12"/>
  <c r="C3421" i="13" s="1"/>
  <c r="AJ2715" i="12"/>
  <c r="D1225" i="13" s="1"/>
  <c r="AJ1248" i="12"/>
  <c r="D2692" i="13" s="1"/>
  <c r="AJ2638" i="12"/>
  <c r="D1302" i="13" s="1"/>
  <c r="AI718" i="12"/>
  <c r="C3222" i="13" s="1"/>
  <c r="AJ1281" i="12"/>
  <c r="D2659" i="13" s="1"/>
  <c r="AI2563" i="12"/>
  <c r="C1377" i="13" s="1"/>
  <c r="AJ1136" i="12"/>
  <c r="D2804" i="13" s="1"/>
  <c r="AI3608" i="12"/>
  <c r="C332" i="13" s="1"/>
  <c r="AI857" i="12"/>
  <c r="C3083" i="13" s="1"/>
  <c r="AJ2588" i="12"/>
  <c r="D1352" i="13" s="1"/>
  <c r="AJ3334" i="12"/>
  <c r="D606" i="13" s="1"/>
  <c r="AI2968" i="12"/>
  <c r="C972" i="13" s="1"/>
  <c r="AJ726" i="12"/>
  <c r="D3214" i="13" s="1"/>
  <c r="AJ3832" i="12"/>
  <c r="D108" i="13" s="1"/>
  <c r="AI3078" i="12"/>
  <c r="C862" i="13" s="1"/>
  <c r="AI1431" i="12"/>
  <c r="C2509" i="13" s="1"/>
  <c r="AI709" i="12"/>
  <c r="C3231" i="13" s="1"/>
  <c r="AJ2645" i="12"/>
  <c r="D1295" i="13" s="1"/>
  <c r="AJ1387" i="12"/>
  <c r="D2553" i="13" s="1"/>
  <c r="AI841" i="12"/>
  <c r="C3099" i="13" s="1"/>
  <c r="AI1056" i="12"/>
  <c r="C2884" i="13" s="1"/>
  <c r="AI2876" i="12"/>
  <c r="C1064" i="13" s="1"/>
  <c r="AJ3377" i="12"/>
  <c r="D563" i="13" s="1"/>
  <c r="AI2182" i="12"/>
  <c r="C1758" i="13" s="1"/>
  <c r="AJ1437" i="12"/>
  <c r="D2503" i="13" s="1"/>
  <c r="AI517" i="12"/>
  <c r="C3423" i="13" s="1"/>
  <c r="AI408" i="12"/>
  <c r="C3532" i="13" s="1"/>
  <c r="AI2860" i="12"/>
  <c r="C1080" i="13" s="1"/>
  <c r="AI456" i="12"/>
  <c r="C3484" i="13" s="1"/>
  <c r="AI961" i="12"/>
  <c r="C2979" i="13" s="1"/>
  <c r="AJ1110" i="12"/>
  <c r="D2830" i="13" s="1"/>
  <c r="AJ2031" i="12"/>
  <c r="D1909" i="13" s="1"/>
  <c r="AJ2417" i="12"/>
  <c r="D1523" i="13" s="1"/>
  <c r="AJ1631" i="12"/>
  <c r="D2309" i="13" s="1"/>
  <c r="AI1139" i="12"/>
  <c r="C2801" i="13" s="1"/>
  <c r="AJ2077" i="12"/>
  <c r="D1863" i="13" s="1"/>
  <c r="AI2735" i="12"/>
  <c r="C1205" i="13" s="1"/>
  <c r="AJ2253" i="12"/>
  <c r="D1687" i="13" s="1"/>
  <c r="AJ3030" i="12"/>
  <c r="D910" i="13" s="1"/>
  <c r="AI342" i="12"/>
  <c r="C3598" i="13" s="1"/>
  <c r="AI1562" i="12"/>
  <c r="C2378" i="13" s="1"/>
  <c r="AI1655" i="12"/>
  <c r="C2285" i="13" s="1"/>
  <c r="AJ1350" i="12"/>
  <c r="D2590" i="13" s="1"/>
  <c r="AI3447" i="12"/>
  <c r="C493" i="13" s="1"/>
  <c r="AJ2534" i="12"/>
  <c r="D1406" i="13" s="1"/>
  <c r="AI1507" i="12"/>
  <c r="C2433" i="13" s="1"/>
  <c r="AJ1598" i="12"/>
  <c r="D2342" i="13" s="1"/>
  <c r="AI3850" i="12"/>
  <c r="C90" i="13" s="1"/>
  <c r="AJ2386" i="12"/>
  <c r="D1554" i="13" s="1"/>
  <c r="AI3076" i="12"/>
  <c r="C864" i="13" s="1"/>
  <c r="AI3593" i="12"/>
  <c r="C347" i="13" s="1"/>
  <c r="AJ3696" i="12"/>
  <c r="D244" i="13" s="1"/>
  <c r="AI2833" i="12"/>
  <c r="C1107" i="13" s="1"/>
  <c r="AI1023" i="12"/>
  <c r="C2917" i="13" s="1"/>
  <c r="AJ2978" i="12"/>
  <c r="D962" i="13" s="1"/>
  <c r="AJ1946" i="12"/>
  <c r="D1994" i="13" s="1"/>
  <c r="AJ2569" i="12"/>
  <c r="D1371" i="13" s="1"/>
  <c r="AI1379" i="12"/>
  <c r="C2561" i="13" s="1"/>
  <c r="AI1012" i="12"/>
  <c r="C2928" i="13" s="1"/>
  <c r="AI2286" i="12"/>
  <c r="C1654" i="13" s="1"/>
  <c r="AJ1939" i="12"/>
  <c r="D2001" i="13" s="1"/>
  <c r="AI1009" i="12"/>
  <c r="C2931" i="13" s="1"/>
  <c r="AI1996" i="12"/>
  <c r="C1944" i="13" s="1"/>
  <c r="AI3349" i="12"/>
  <c r="C591" i="13" s="1"/>
  <c r="AI1775" i="12"/>
  <c r="C2165" i="13" s="1"/>
  <c r="AJ1455" i="12"/>
  <c r="D2485" i="13" s="1"/>
  <c r="AI3681" i="12"/>
  <c r="C259" i="13" s="1"/>
  <c r="AJ2137" i="12"/>
  <c r="D1803" i="13" s="1"/>
  <c r="AI865" i="12"/>
  <c r="C3075" i="13" s="1"/>
  <c r="AI897" i="12"/>
  <c r="C3043" i="13" s="1"/>
  <c r="AJ3566" i="12"/>
  <c r="D374" i="13" s="1"/>
  <c r="AJ938" i="12"/>
  <c r="D3002" i="13" s="1"/>
  <c r="AJ1115" i="12"/>
  <c r="D2825" i="13" s="1"/>
  <c r="AJ1194" i="12"/>
  <c r="D2746" i="13" s="1"/>
  <c r="AJ2166" i="12"/>
  <c r="D1774" i="13" s="1"/>
  <c r="AJ927" i="12"/>
  <c r="D3013" i="13" s="1"/>
  <c r="AI3558" i="12"/>
  <c r="C382" i="13" s="1"/>
  <c r="AJ1101" i="12"/>
  <c r="D2839" i="13" s="1"/>
  <c r="AJ3584" i="12"/>
  <c r="D356" i="13" s="1"/>
  <c r="AJ731" i="12"/>
  <c r="D3209" i="13" s="1"/>
  <c r="AJ672" i="12"/>
  <c r="D3268" i="13" s="1"/>
  <c r="AI811" i="12"/>
  <c r="C3129" i="13" s="1"/>
  <c r="AJ318" i="12"/>
  <c r="D3622" i="13" s="1"/>
  <c r="AJ1579" i="12"/>
  <c r="D2361" i="13" s="1"/>
  <c r="AJ2344" i="12"/>
  <c r="D1596" i="13" s="1"/>
  <c r="AJ2251" i="12"/>
  <c r="D1689" i="13" s="1"/>
  <c r="AJ1864" i="12"/>
  <c r="D2076" i="13" s="1"/>
  <c r="AI243" i="12"/>
  <c r="C3697" i="13" s="1"/>
  <c r="AJ1919" i="12"/>
  <c r="D2021" i="13" s="1"/>
  <c r="AI271" i="12"/>
  <c r="C3669" i="13" s="1"/>
  <c r="AJ770" i="12"/>
  <c r="D3170" i="13" s="1"/>
  <c r="AJ1150" i="12"/>
  <c r="D2790" i="13" s="1"/>
  <c r="AJ575" i="12"/>
  <c r="D3365" i="13" s="1"/>
  <c r="AI1212" i="12"/>
  <c r="C2728" i="13" s="1"/>
  <c r="AJ2121" i="12"/>
  <c r="D1819" i="13" s="1"/>
  <c r="AI274" i="12"/>
  <c r="C3666" i="13" s="1"/>
  <c r="AJ2009" i="12"/>
  <c r="D1931" i="13" s="1"/>
  <c r="AJ3120" i="12"/>
  <c r="D820" i="13" s="1"/>
  <c r="AJ2698" i="12"/>
  <c r="D1242" i="13" s="1"/>
  <c r="AI3567" i="12"/>
  <c r="C373" i="13" s="1"/>
  <c r="AJ492" i="12"/>
  <c r="D3448" i="13" s="1"/>
  <c r="AI1665" i="12"/>
  <c r="C2275" i="13" s="1"/>
  <c r="AJ572" i="12"/>
  <c r="D3368" i="13" s="1"/>
  <c r="AI2649" i="12"/>
  <c r="C1291" i="13" s="1"/>
  <c r="AI3075" i="12"/>
  <c r="C865" i="13" s="1"/>
  <c r="AJ1616" i="12"/>
  <c r="D2324" i="13" s="1"/>
  <c r="AJ375" i="12"/>
  <c r="D3565" i="13" s="1"/>
  <c r="AJ2277" i="12"/>
  <c r="D1663" i="13" s="1"/>
  <c r="AI1843" i="12"/>
  <c r="C2097" i="13" s="1"/>
  <c r="AJ2595" i="12"/>
  <c r="D1345" i="13" s="1"/>
  <c r="AI877" i="12"/>
  <c r="C3063" i="13" s="1"/>
  <c r="AI1400" i="12"/>
  <c r="C2540" i="13" s="1"/>
  <c r="AJ532" i="12"/>
  <c r="D3408" i="13" s="1"/>
  <c r="AJ2607" i="12"/>
  <c r="D1333" i="13" s="1"/>
  <c r="AJ2521" i="12"/>
  <c r="D1419" i="13" s="1"/>
  <c r="AI2336" i="12"/>
  <c r="C1604" i="13" s="1"/>
  <c r="AJ509" i="12"/>
  <c r="D3431" i="13" s="1"/>
  <c r="AI658" i="12"/>
  <c r="C3282" i="13" s="1"/>
  <c r="AJ2734" i="12"/>
  <c r="D1206" i="13" s="1"/>
  <c r="AJ395" i="12"/>
  <c r="D3545" i="13" s="1"/>
  <c r="AJ2599" i="12"/>
  <c r="D1341" i="13" s="1"/>
  <c r="AI3273" i="12"/>
  <c r="C667" i="13" s="1"/>
  <c r="AI1961" i="12"/>
  <c r="C1979" i="13" s="1"/>
  <c r="AI1404" i="12"/>
  <c r="C2536" i="13" s="1"/>
  <c r="AJ2035" i="12"/>
  <c r="D1905" i="13" s="1"/>
  <c r="AI2209" i="12"/>
  <c r="C1731" i="13" s="1"/>
  <c r="AI3376" i="12"/>
  <c r="C564" i="13" s="1"/>
  <c r="AJ3260" i="12"/>
  <c r="D680" i="13" s="1"/>
  <c r="AJ2484" i="12"/>
  <c r="D1456" i="13" s="1"/>
  <c r="AJ2181" i="12"/>
  <c r="D1759" i="13" s="1"/>
  <c r="AJ3795" i="12"/>
  <c r="D145" i="13" s="1"/>
  <c r="AJ595" i="12"/>
  <c r="D3345" i="13" s="1"/>
  <c r="AJ1078" i="12"/>
  <c r="D2862" i="13" s="1"/>
  <c r="AJ501" i="12"/>
  <c r="D3439" i="13" s="1"/>
  <c r="AJ3535" i="12"/>
  <c r="D405" i="13" s="1"/>
  <c r="AJ3000" i="12"/>
  <c r="D940" i="13" s="1"/>
  <c r="AJ1734" i="12"/>
  <c r="D2206" i="13" s="1"/>
  <c r="AI1461" i="12"/>
  <c r="C2479" i="13" s="1"/>
  <c r="AI410" i="12"/>
  <c r="C3530" i="13" s="1"/>
  <c r="AI1412" i="12"/>
  <c r="C2528" i="13" s="1"/>
  <c r="AJ204" i="12"/>
  <c r="D3736" i="13" s="1"/>
  <c r="AJ1070" i="12"/>
  <c r="D2870" i="13" s="1"/>
  <c r="AI1792" i="12"/>
  <c r="C2148" i="13" s="1"/>
  <c r="AJ1520" i="12"/>
  <c r="D2420" i="13" s="1"/>
  <c r="AJ1313" i="12"/>
  <c r="D2627" i="13" s="1"/>
  <c r="AJ1037" i="12"/>
  <c r="D2903" i="13" s="1"/>
  <c r="AJ2413" i="12"/>
  <c r="D1527" i="13" s="1"/>
  <c r="AI2449" i="12"/>
  <c r="C1491" i="13" s="1"/>
  <c r="AJ3547" i="12"/>
  <c r="D393" i="13" s="1"/>
  <c r="AI982" i="12"/>
  <c r="C2958" i="13" s="1"/>
  <c r="AJ1039" i="12"/>
  <c r="D2901" i="13" s="1"/>
  <c r="AI3731" i="12"/>
  <c r="C209" i="13" s="1"/>
  <c r="AI3189" i="12"/>
  <c r="C751" i="13" s="1"/>
  <c r="AI1647" i="12"/>
  <c r="C2293" i="13" s="1"/>
  <c r="AI958" i="12"/>
  <c r="C2982" i="13" s="1"/>
  <c r="AI544" i="12"/>
  <c r="C3396" i="13" s="1"/>
  <c r="AI3002" i="12"/>
  <c r="C938" i="13" s="1"/>
  <c r="AJ2046" i="12"/>
  <c r="D1894" i="13" s="1"/>
  <c r="AI3023" i="12"/>
  <c r="C917" i="13" s="1"/>
  <c r="AJ2331" i="12"/>
  <c r="D1609" i="13" s="1"/>
  <c r="AJ637" i="12"/>
  <c r="D3303" i="13" s="1"/>
  <c r="AJ960" i="12"/>
  <c r="D2980" i="13" s="1"/>
  <c r="AI2075" i="12"/>
  <c r="C1865" i="13" s="1"/>
  <c r="AJ2024" i="12"/>
  <c r="D1916" i="13" s="1"/>
  <c r="AJ1768" i="12"/>
  <c r="D2172" i="13" s="1"/>
  <c r="AJ2547" i="12"/>
  <c r="D1393" i="13" s="1"/>
  <c r="AJ1761" i="12"/>
  <c r="D2179" i="13" s="1"/>
  <c r="AJ739" i="12"/>
  <c r="D3201" i="13" s="1"/>
  <c r="AI1570" i="12"/>
  <c r="C2370" i="13" s="1"/>
  <c r="AJ2899" i="12"/>
  <c r="D1041" i="13" s="1"/>
  <c r="AI3067" i="12"/>
  <c r="C873" i="13" s="1"/>
  <c r="AJ2170" i="12"/>
  <c r="D1770" i="13" s="1"/>
  <c r="AI1742" i="12"/>
  <c r="C2198" i="13" s="1"/>
  <c r="AJ684" i="12"/>
  <c r="D3256" i="13" s="1"/>
  <c r="AJ2748" i="12"/>
  <c r="D1192" i="13" s="1"/>
  <c r="AJ3060" i="12"/>
  <c r="D880" i="13" s="1"/>
  <c r="AI1531" i="12"/>
  <c r="C2409" i="13" s="1"/>
  <c r="AI2450" i="12"/>
  <c r="C1490" i="13" s="1"/>
  <c r="AJ167" i="12"/>
  <c r="D3773" i="13" s="1"/>
  <c r="AI3036" i="12"/>
  <c r="C904" i="13" s="1"/>
  <c r="AJ2053" i="12"/>
  <c r="D1887" i="13" s="1"/>
  <c r="AJ1083" i="12"/>
  <c r="D2857" i="13" s="1"/>
  <c r="AJ311" i="12"/>
  <c r="D3629" i="13" s="1"/>
  <c r="AJ3338" i="12"/>
  <c r="D602" i="13" s="1"/>
  <c r="AJ2874" i="12"/>
  <c r="D1066" i="13" s="1"/>
  <c r="AJ3673" i="12"/>
  <c r="D267" i="13" s="1"/>
  <c r="AJ1006" i="12"/>
  <c r="D2934" i="13" s="1"/>
  <c r="AJ1710" i="12"/>
  <c r="D2230" i="13" s="1"/>
  <c r="AI2480" i="12"/>
  <c r="C1460" i="13" s="1"/>
  <c r="AI1438" i="12"/>
  <c r="C2502" i="13" s="1"/>
  <c r="AI1851" i="12"/>
  <c r="C2089" i="13" s="1"/>
  <c r="AJ3306" i="12"/>
  <c r="D634" i="13" s="1"/>
  <c r="AJ1230" i="12"/>
  <c r="D2710" i="13" s="1"/>
  <c r="AJ514" i="12"/>
  <c r="D3426" i="13" s="1"/>
  <c r="AJ974" i="12"/>
  <c r="D2966" i="13" s="1"/>
  <c r="AJ1865" i="12"/>
  <c r="D2075" i="13" s="1"/>
  <c r="AI1024" i="12"/>
  <c r="C2916" i="13" s="1"/>
  <c r="AI247" i="12"/>
  <c r="C3693" i="13" s="1"/>
  <c r="AI2299" i="12"/>
  <c r="C1641" i="13" s="1"/>
  <c r="AI1879" i="12"/>
  <c r="C2061" i="13" s="1"/>
  <c r="AJ1820" i="12"/>
  <c r="D2120" i="13" s="1"/>
  <c r="AJ566" i="12"/>
  <c r="D3374" i="13" s="1"/>
  <c r="AI1867" i="12"/>
  <c r="C2073" i="13" s="1"/>
  <c r="AI1604" i="12"/>
  <c r="C2336" i="13" s="1"/>
  <c r="AJ2653" i="12"/>
  <c r="D1287" i="13" s="1"/>
  <c r="AI2004" i="12"/>
  <c r="C1936" i="13" s="1"/>
  <c r="AI2821" i="12"/>
  <c r="C1119" i="13" s="1"/>
  <c r="AI540" i="12"/>
  <c r="C3400" i="13" s="1"/>
  <c r="AI2746" i="12"/>
  <c r="C1194" i="13" s="1"/>
  <c r="AJ2825" i="12"/>
  <c r="D1115" i="13" s="1"/>
  <c r="AJ380" i="12"/>
  <c r="D3560" i="13" s="1"/>
  <c r="AJ1522" i="12"/>
  <c r="D2418" i="13" s="1"/>
  <c r="AI1669" i="12"/>
  <c r="C2271" i="13" s="1"/>
  <c r="AJ3264" i="12"/>
  <c r="D676" i="13" s="1"/>
  <c r="AJ2828" i="12"/>
  <c r="D1112" i="13" s="1"/>
  <c r="AI1114" i="12"/>
  <c r="C2826" i="13" s="1"/>
  <c r="AJ2845" i="12"/>
  <c r="D1095" i="13" s="1"/>
  <c r="AI1611" i="12"/>
  <c r="C2329" i="13" s="1"/>
  <c r="AI1385" i="12"/>
  <c r="C2555" i="13" s="1"/>
  <c r="AJ642" i="12"/>
  <c r="D3298" i="13" s="1"/>
  <c r="AI2927" i="12"/>
  <c r="C1013" i="13" s="1"/>
  <c r="AI581" i="12"/>
  <c r="C3359" i="13" s="1"/>
  <c r="AJ1663" i="12"/>
  <c r="D2277" i="13" s="1"/>
  <c r="AI2612" i="12"/>
  <c r="C1328" i="13" s="1"/>
  <c r="AI417" i="12"/>
  <c r="C3523" i="13" s="1"/>
  <c r="AI993" i="12"/>
  <c r="C2947" i="13" s="1"/>
  <c r="AI699" i="12"/>
  <c r="C3241" i="13" s="1"/>
  <c r="AI609" i="12"/>
  <c r="C3331" i="13" s="1"/>
  <c r="AJ2297" i="12"/>
  <c r="D1643" i="13" s="1"/>
  <c r="AI1146" i="12"/>
  <c r="C2794" i="13" s="1"/>
  <c r="AJ202" i="12"/>
  <c r="D3738" i="13" s="1"/>
  <c r="AJ2360" i="12"/>
  <c r="D1580" i="13" s="1"/>
  <c r="AI665" i="12"/>
  <c r="C3275" i="13" s="1"/>
  <c r="AI2154" i="12"/>
  <c r="C1786" i="13" s="1"/>
  <c r="AI651" i="12"/>
  <c r="C3289" i="13" s="1"/>
  <c r="AJ2476" i="12"/>
  <c r="D1464" i="13" s="1"/>
  <c r="AI2634" i="12"/>
  <c r="C1306" i="13" s="1"/>
  <c r="AI2523" i="12"/>
  <c r="C1417" i="13" s="1"/>
  <c r="AJ1822" i="12"/>
  <c r="D2118" i="13" s="1"/>
  <c r="AJ2663" i="12"/>
  <c r="D1277" i="13" s="1"/>
  <c r="AJ2985" i="12"/>
  <c r="D955" i="13" s="1"/>
  <c r="AI3849" i="12"/>
  <c r="C91" i="13" s="1"/>
  <c r="AJ134" i="12"/>
  <c r="D3806" i="13" s="1"/>
  <c r="AJ2617" i="12"/>
  <c r="D1323" i="13" s="1"/>
  <c r="AJ2094" i="12"/>
  <c r="D1846" i="13" s="1"/>
  <c r="AJ348" i="12"/>
  <c r="D3592" i="13" s="1"/>
  <c r="AI1872" i="12"/>
  <c r="C2068" i="13" s="1"/>
  <c r="AI2823" i="12"/>
  <c r="C1117" i="13" s="1"/>
  <c r="AI729" i="12"/>
  <c r="C3211" i="13" s="1"/>
  <c r="AI2670" i="12"/>
  <c r="C1270" i="13" s="1"/>
  <c r="AJ612" i="12"/>
  <c r="D3328" i="13" s="1"/>
  <c r="AI2016" i="12"/>
  <c r="C1924" i="13" s="1"/>
  <c r="AJ1614" i="12"/>
  <c r="D2326" i="13" s="1"/>
  <c r="AJ239" i="12"/>
  <c r="D3701" i="13" s="1"/>
  <c r="AJ1666" i="12"/>
  <c r="D2274" i="13" s="1"/>
  <c r="AJ2958" i="12"/>
  <c r="D982" i="13" s="1"/>
  <c r="AI1133" i="12"/>
  <c r="C2807" i="13" s="1"/>
  <c r="AI2314" i="12"/>
  <c r="C1626" i="13" s="1"/>
  <c r="AJ2937" i="12"/>
  <c r="D1003" i="13" s="1"/>
  <c r="AI1168" i="12"/>
  <c r="C2772" i="13" s="1"/>
  <c r="AI945" i="12"/>
  <c r="C2995" i="13" s="1"/>
  <c r="AJ2700" i="12"/>
  <c r="D1240" i="13" s="1"/>
  <c r="AJ1815" i="12"/>
  <c r="D2125" i="13" s="1"/>
  <c r="AJ1399" i="12"/>
  <c r="D2541" i="13" s="1"/>
  <c r="AI3085" i="12"/>
  <c r="C855" i="13" s="1"/>
  <c r="AJ2290" i="12"/>
  <c r="D1650" i="13" s="1"/>
  <c r="AI1790" i="12"/>
  <c r="C2150" i="13" s="1"/>
  <c r="AJ3610" i="12"/>
  <c r="D330" i="13" s="1"/>
  <c r="AI2992" i="12"/>
  <c r="C948" i="13" s="1"/>
  <c r="AJ1259" i="12"/>
  <c r="D2681" i="13" s="1"/>
  <c r="AI1458" i="12"/>
  <c r="C2482" i="13" s="1"/>
  <c r="AJ2337" i="12"/>
  <c r="D1603" i="13" s="1"/>
  <c r="AI1860" i="12"/>
  <c r="C2080" i="13" s="1"/>
  <c r="AJ3291" i="12"/>
  <c r="D649" i="13" s="1"/>
  <c r="AI1336" i="12"/>
  <c r="C2604" i="13" s="1"/>
  <c r="AI864" i="12"/>
  <c r="C3076" i="13" s="1"/>
  <c r="AJ1256" i="12"/>
  <c r="D2684" i="13" s="1"/>
  <c r="AJ1061" i="12"/>
  <c r="D2879" i="13" s="1"/>
  <c r="AJ1124" i="12"/>
  <c r="D2816" i="13" s="1"/>
  <c r="AJ2398" i="12"/>
  <c r="D1542" i="13" s="1"/>
  <c r="AJ1769" i="12"/>
  <c r="D2171" i="13" s="1"/>
  <c r="AJ2012" i="12"/>
  <c r="D1928" i="13" s="1"/>
  <c r="AJ2008" i="12"/>
  <c r="D1932" i="13" s="1"/>
  <c r="AJ806" i="12"/>
  <c r="D3134" i="13" s="1"/>
  <c r="AJ1141" i="12"/>
  <c r="D2799" i="13" s="1"/>
  <c r="AJ1563" i="12"/>
  <c r="D2377" i="13" s="1"/>
  <c r="AJ2487" i="12"/>
  <c r="D1453" i="13" s="1"/>
  <c r="AI3065" i="12"/>
  <c r="C875" i="13" s="1"/>
  <c r="AI499" i="12"/>
  <c r="C3441" i="13" s="1"/>
  <c r="AI1894" i="12"/>
  <c r="C2046" i="13" s="1"/>
  <c r="AJ597" i="12"/>
  <c r="D3343" i="13" s="1"/>
  <c r="AI3356" i="12"/>
  <c r="C584" i="13" s="1"/>
  <c r="AI3118" i="12"/>
  <c r="C822" i="13" s="1"/>
  <c r="AJ321" i="12"/>
  <c r="D3619" i="13" s="1"/>
  <c r="AI2697" i="12"/>
  <c r="C1243" i="13" s="1"/>
  <c r="AI1044" i="12"/>
  <c r="C2896" i="13" s="1"/>
  <c r="AI2795" i="12"/>
  <c r="C1145" i="13" s="1"/>
  <c r="AJ352" i="12"/>
  <c r="D3588" i="13" s="1"/>
  <c r="AJ3053" i="12"/>
  <c r="D887" i="13" s="1"/>
  <c r="AI3623" i="12"/>
  <c r="C317" i="13" s="1"/>
  <c r="AI2629" i="12"/>
  <c r="C1311" i="13" s="1"/>
  <c r="AJ2485" i="12"/>
  <c r="D1455" i="13" s="1"/>
  <c r="AI2683" i="12"/>
  <c r="C1257" i="13" s="1"/>
  <c r="AI521" i="12"/>
  <c r="C3419" i="13" s="1"/>
  <c r="AJ3121" i="12"/>
  <c r="D819" i="13" s="1"/>
  <c r="AI2230" i="12"/>
  <c r="C1710" i="13" s="1"/>
  <c r="AI3450" i="12"/>
  <c r="C490" i="13" s="1"/>
  <c r="AJ1661" i="12"/>
  <c r="D2279" i="13" s="1"/>
  <c r="AJ1713" i="12"/>
  <c r="D2227" i="13" s="1"/>
  <c r="AI691" i="12"/>
  <c r="C3249" i="13" s="1"/>
  <c r="AJ2081" i="12"/>
  <c r="D1859" i="13" s="1"/>
  <c r="AJ2691" i="12"/>
  <c r="D1249" i="13" s="1"/>
  <c r="AI2498" i="12"/>
  <c r="C1442" i="13" s="1"/>
  <c r="AI698" i="12"/>
  <c r="C3242" i="13" s="1"/>
  <c r="AI2160" i="12"/>
  <c r="C1780" i="13" s="1"/>
  <c r="AI2201" i="12"/>
  <c r="C1739" i="13" s="1"/>
  <c r="AJ1471" i="12"/>
  <c r="D2469" i="13" s="1"/>
  <c r="AJ3595" i="12"/>
  <c r="D345" i="13" s="1"/>
  <c r="AJ796" i="12"/>
  <c r="D3144" i="13" s="1"/>
  <c r="AI3599" i="12"/>
  <c r="C341" i="13" s="1"/>
  <c r="AI2028" i="12"/>
  <c r="C1912" i="13" s="1"/>
  <c r="AJ3417" i="12"/>
  <c r="D523" i="13" s="1"/>
  <c r="AI1521" i="12"/>
  <c r="C2419" i="13" s="1"/>
  <c r="AI956" i="12"/>
  <c r="C2984" i="13" s="1"/>
  <c r="AJ2829" i="12"/>
  <c r="D1111" i="13" s="1"/>
  <c r="AJ1980" i="12"/>
  <c r="D1960" i="13" s="1"/>
  <c r="AI2257" i="12"/>
  <c r="C1683" i="13" s="1"/>
  <c r="AI797" i="12"/>
  <c r="C3143" i="13" s="1"/>
  <c r="AJ1566" i="12"/>
  <c r="D2374" i="13" s="1"/>
  <c r="AI3579" i="12"/>
  <c r="C361" i="13" s="1"/>
  <c r="AI1449" i="12"/>
  <c r="C2491" i="13" s="1"/>
  <c r="AJ560" i="12"/>
  <c r="D3380" i="13" s="1"/>
  <c r="AJ2150" i="12"/>
  <c r="D1790" i="13" s="1"/>
  <c r="AJ570" i="12"/>
  <c r="D3370" i="13" s="1"/>
  <c r="AJ1346" i="12"/>
  <c r="D2594" i="13" s="1"/>
  <c r="AJ3524" i="12"/>
  <c r="D416" i="13" s="1"/>
  <c r="AI265" i="12"/>
  <c r="C3675" i="13" s="1"/>
  <c r="AI986" i="12"/>
  <c r="C2954" i="13" s="1"/>
  <c r="AJ1475" i="12"/>
  <c r="D2465" i="13" s="1"/>
  <c r="AJ1118" i="12"/>
  <c r="D2822" i="13" s="1"/>
  <c r="AJ2139" i="12"/>
  <c r="D1801" i="13" s="1"/>
  <c r="AI2935" i="12"/>
  <c r="C1005" i="13" s="1"/>
  <c r="AJ1260" i="12"/>
  <c r="D2680" i="13" s="1"/>
  <c r="AI535" i="12"/>
  <c r="C3405" i="13" s="1"/>
  <c r="AI1086" i="12"/>
  <c r="C2854" i="13" s="1"/>
  <c r="AI1324" i="12"/>
  <c r="C2616" i="13" s="1"/>
  <c r="AI764" i="12"/>
  <c r="C3176" i="13" s="1"/>
  <c r="AI821" i="12"/>
  <c r="C3119" i="13" s="1"/>
  <c r="AI182" i="12"/>
  <c r="C3758" i="13" s="1"/>
  <c r="AI1826" i="12"/>
  <c r="C2114" i="13" s="1"/>
  <c r="AI2837" i="12"/>
  <c r="C1103" i="13" s="1"/>
  <c r="AI1121" i="12"/>
  <c r="C2819" i="13" s="1"/>
  <c r="AJ1300" i="12"/>
  <c r="D2640" i="13" s="1"/>
  <c r="AI1752" i="12"/>
  <c r="C2188" i="13" s="1"/>
  <c r="AI462" i="12"/>
  <c r="C3478" i="13" s="1"/>
  <c r="AJ682" i="12"/>
  <c r="D3258" i="13" s="1"/>
  <c r="AI397" i="12"/>
  <c r="C3543" i="13" s="1"/>
  <c r="AI2255" i="12"/>
  <c r="C1685" i="13" s="1"/>
  <c r="AJ1827" i="12"/>
  <c r="D2113" i="13" s="1"/>
  <c r="AJ2345" i="12"/>
  <c r="D1595" i="13" s="1"/>
  <c r="AJ799" i="12"/>
  <c r="D3141" i="13" s="1"/>
  <c r="AI263" i="12"/>
  <c r="C3677" i="13" s="1"/>
  <c r="AJ2164" i="12"/>
  <c r="D1776" i="13" s="1"/>
  <c r="AI782" i="12"/>
  <c r="C3158" i="13" s="1"/>
  <c r="AJ1900" i="12"/>
  <c r="D2040" i="13" s="1"/>
  <c r="AI1564" i="12"/>
  <c r="C2376" i="13" s="1"/>
  <c r="AI919" i="12"/>
  <c r="C3021" i="13" s="1"/>
  <c r="AI2533" i="12"/>
  <c r="C1407" i="13" s="1"/>
  <c r="AJ1234" i="12"/>
  <c r="D2706" i="13" s="1"/>
  <c r="AI2298" i="12"/>
  <c r="C1642" i="13" s="1"/>
  <c r="AI200" i="12"/>
  <c r="C3740" i="13" s="1"/>
  <c r="AI668" i="12"/>
  <c r="C3272" i="13" s="1"/>
  <c r="AI2174" i="12"/>
  <c r="C1766" i="13" s="1"/>
  <c r="AJ1423" i="12"/>
  <c r="D2517" i="13" s="1"/>
  <c r="AI1658" i="12"/>
  <c r="C2282" i="13" s="1"/>
  <c r="AI2682" i="12"/>
  <c r="C1258" i="13" s="1"/>
  <c r="AI1857" i="12"/>
  <c r="C2083" i="13" s="1"/>
  <c r="AI1978" i="12"/>
  <c r="C1962" i="13" s="1"/>
  <c r="AJ2806" i="12"/>
  <c r="D1134" i="13" s="1"/>
  <c r="AJ2259" i="12"/>
  <c r="D1681" i="13" s="1"/>
  <c r="AJ1424" i="12"/>
  <c r="D2516" i="13" s="1"/>
  <c r="AI2613" i="12"/>
  <c r="C1327" i="13" s="1"/>
  <c r="AJ1699" i="12"/>
  <c r="D2241" i="13" s="1"/>
  <c r="AI3494" i="12"/>
  <c r="C446" i="13" s="1"/>
  <c r="AJ2308" i="12"/>
  <c r="D1632" i="13" s="1"/>
  <c r="AI1587" i="12"/>
  <c r="C2353" i="13" s="1"/>
  <c r="AJ3537" i="12"/>
  <c r="D403" i="13" s="1"/>
  <c r="AI2732" i="12"/>
  <c r="C1208" i="13" s="1"/>
  <c r="AI320" i="12"/>
  <c r="C3620" i="13" s="1"/>
  <c r="AJ2059" i="12"/>
  <c r="D1881" i="13" s="1"/>
  <c r="AJ3309" i="12"/>
  <c r="D631" i="13" s="1"/>
  <c r="AI2847" i="12"/>
  <c r="C1093" i="13" s="1"/>
  <c r="AI1970" i="12"/>
  <c r="C1970" i="13" s="1"/>
  <c r="AI2950" i="12"/>
  <c r="C990" i="13" s="1"/>
  <c r="AJ1874" i="12"/>
  <c r="D2066" i="13" s="1"/>
  <c r="AI1890" i="12"/>
  <c r="C2050" i="13" s="1"/>
  <c r="AI288" i="12"/>
  <c r="C3652" i="13" s="1"/>
  <c r="AI1361" i="12"/>
  <c r="C2579" i="13" s="1"/>
  <c r="AJ1067" i="12"/>
  <c r="D2873" i="13" s="1"/>
  <c r="AJ1528" i="12"/>
  <c r="D2412" i="13" s="1"/>
  <c r="AI470" i="12"/>
  <c r="C3470" i="13" s="1"/>
  <c r="AJ434" i="12"/>
  <c r="D3506" i="13" s="1"/>
  <c r="AI1175" i="12"/>
  <c r="C2765" i="13" s="1"/>
  <c r="AI3179" i="12"/>
  <c r="C761" i="13" s="1"/>
  <c r="AJ3418" i="12"/>
  <c r="D522" i="13" s="1"/>
  <c r="AI1765" i="12"/>
  <c r="C2175" i="13" s="1"/>
  <c r="AI463" i="12"/>
  <c r="C3477" i="13" s="1"/>
  <c r="AJ3350" i="12"/>
  <c r="D590" i="13" s="1"/>
  <c r="AJ2014" i="12"/>
  <c r="D1926" i="13" s="1"/>
  <c r="AJ234" i="12"/>
  <c r="D3706" i="13" s="1"/>
  <c r="AI353" i="12"/>
  <c r="C3587" i="13" s="1"/>
  <c r="AJ390" i="12"/>
  <c r="D3550" i="13" s="1"/>
  <c r="AI1509" i="12"/>
  <c r="C2431" i="13" s="1"/>
  <c r="AI2200" i="12"/>
  <c r="C1740" i="13" s="1"/>
  <c r="AI3193" i="12"/>
  <c r="C747" i="13" s="1"/>
  <c r="AI2147" i="12"/>
  <c r="C1793" i="13" s="1"/>
  <c r="AI1082" i="12"/>
  <c r="C2858" i="13" s="1"/>
  <c r="AI2672" i="12"/>
  <c r="C1268" i="13" s="1"/>
  <c r="AI3830" i="12"/>
  <c r="C110" i="13" s="1"/>
  <c r="AI2402" i="12"/>
  <c r="C1538" i="13" s="1"/>
  <c r="AJ1477" i="12"/>
  <c r="D2463" i="13" s="1"/>
  <c r="AJ1047" i="12"/>
  <c r="D2893" i="13" s="1"/>
  <c r="AJ3384" i="12"/>
  <c r="D556" i="13" s="1"/>
  <c r="AJ482" i="12"/>
  <c r="D3458" i="13" s="1"/>
  <c r="AJ325" i="12"/>
  <c r="D3615" i="13" s="1"/>
  <c r="AI1316" i="12"/>
  <c r="C2624" i="13" s="1"/>
  <c r="AI1774" i="12"/>
  <c r="C2166" i="13" s="1"/>
  <c r="AI700" i="12"/>
  <c r="C3240" i="13" s="1"/>
  <c r="AJ3467" i="12"/>
  <c r="D473" i="13" s="1"/>
  <c r="AJ2551" i="12"/>
  <c r="D1389" i="13" s="1"/>
  <c r="AI3781" i="12"/>
  <c r="C159" i="13" s="1"/>
  <c r="AI2784" i="12"/>
  <c r="C1156" i="13" s="1"/>
  <c r="AI3541" i="12"/>
  <c r="C399" i="13" s="1"/>
  <c r="AI735" i="12"/>
  <c r="C3205" i="13" s="1"/>
  <c r="AI3290" i="12"/>
  <c r="C650" i="13" s="1"/>
  <c r="AI1079" i="12"/>
  <c r="C2861" i="13" s="1"/>
  <c r="AI1659" i="12"/>
  <c r="C2281" i="13" s="1"/>
  <c r="AJ1303" i="12"/>
  <c r="D2637" i="13" s="1"/>
  <c r="AI248" i="12"/>
  <c r="C3692" i="13" s="1"/>
  <c r="AI928" i="12"/>
  <c r="C3012" i="13" s="1"/>
  <c r="AI1142" i="12"/>
  <c r="C2798" i="13" s="1"/>
  <c r="AI3888" i="12"/>
  <c r="C52" i="13" s="1"/>
  <c r="AJ1781" i="12"/>
  <c r="D2159" i="13" s="1"/>
  <c r="AI179" i="12"/>
  <c r="C3761" i="13" s="1"/>
  <c r="AJ157" i="12"/>
  <c r="D3783" i="13" s="1"/>
  <c r="AJ400" i="12"/>
  <c r="D3540" i="13" s="1"/>
  <c r="AI246" i="12"/>
  <c r="C3694" i="13" s="1"/>
  <c r="AI2243" i="12"/>
  <c r="C1697" i="13" s="1"/>
  <c r="AJ176" i="12"/>
  <c r="D3764" i="13" s="1"/>
  <c r="AJ2370" i="12"/>
  <c r="D1570" i="13" s="1"/>
  <c r="AI924" i="12"/>
  <c r="C3016" i="13" s="1"/>
  <c r="AI2478" i="12"/>
  <c r="C1462" i="13" s="1"/>
  <c r="AJ2249" i="12"/>
  <c r="D1691" i="13" s="1"/>
  <c r="AI3199" i="12"/>
  <c r="C741" i="13" s="1"/>
  <c r="AJ618" i="12"/>
  <c r="D3322" i="13" s="1"/>
  <c r="AJ1021" i="12"/>
  <c r="D2919" i="13" s="1"/>
  <c r="AJ3231" i="12"/>
  <c r="D709" i="13" s="1"/>
  <c r="AI2544" i="12"/>
  <c r="C1396" i="13" s="1"/>
  <c r="AI1332" i="12"/>
  <c r="C2608" i="13" s="1"/>
  <c r="AI553" i="12"/>
  <c r="C3387" i="13" s="1"/>
  <c r="AI652" i="12"/>
  <c r="C3288" i="13" s="1"/>
  <c r="AJ3866" i="12"/>
  <c r="D74" i="13" s="1"/>
  <c r="AI3211" i="12"/>
  <c r="C729" i="13" s="1"/>
  <c r="AJ1786" i="12"/>
  <c r="D2154" i="13" s="1"/>
  <c r="AJ599" i="12"/>
  <c r="D3341" i="13" s="1"/>
  <c r="AI3395" i="12"/>
  <c r="C545" i="13" s="1"/>
  <c r="AI191" i="12"/>
  <c r="C3749" i="13" s="1"/>
  <c r="AJ1830" i="12"/>
  <c r="D2110" i="13" s="1"/>
  <c r="AI385" i="12"/>
  <c r="C3555" i="13" s="1"/>
  <c r="AJ1571" i="12"/>
  <c r="D2369" i="13" s="1"/>
  <c r="AI1925" i="12"/>
  <c r="C2015" i="13" s="1"/>
  <c r="AI3143" i="12"/>
  <c r="C797" i="13" s="1"/>
  <c r="AI580" i="12"/>
  <c r="C3360" i="13" s="1"/>
  <c r="AJ1730" i="12"/>
  <c r="D2210" i="13" s="1"/>
  <c r="AJ3207" i="12"/>
  <c r="D733" i="13" s="1"/>
  <c r="AJ3590" i="12"/>
  <c r="D350" i="13" s="1"/>
  <c r="AI3342" i="12"/>
  <c r="C598" i="13" s="1"/>
  <c r="AJ2936" i="12"/>
  <c r="D1004" i="13" s="1"/>
  <c r="AJ1771" i="12"/>
  <c r="D2169" i="13" s="1"/>
  <c r="AJ2108" i="12"/>
  <c r="D1832" i="13" s="1"/>
  <c r="AJ372" i="12"/>
  <c r="D3568" i="13" s="1"/>
  <c r="AI3744" i="12"/>
  <c r="C196" i="13" s="1"/>
  <c r="AJ2685" i="12"/>
  <c r="D1255" i="13" s="1"/>
  <c r="AI1254" i="12"/>
  <c r="C2686" i="13" s="1"/>
  <c r="AJ625" i="12"/>
  <c r="D3315" i="13" s="1"/>
  <c r="AJ910" i="12"/>
  <c r="D3030" i="13" s="1"/>
  <c r="AI733" i="12"/>
  <c r="C3207" i="13" s="1"/>
  <c r="AJ241" i="12"/>
  <c r="D3699" i="13" s="1"/>
  <c r="AI3638" i="12"/>
  <c r="C302" i="13" s="1"/>
  <c r="AJ1753" i="12"/>
  <c r="D2187" i="13" s="1"/>
  <c r="AI3367" i="12"/>
  <c r="C573" i="13" s="1"/>
  <c r="AI1962" i="12"/>
  <c r="C1978" i="13" s="1"/>
  <c r="AI2068" i="12"/>
  <c r="C1872" i="13" s="1"/>
  <c r="AI663" i="12"/>
  <c r="C3277" i="13" s="1"/>
  <c r="AJ1927" i="12"/>
  <c r="D2013" i="13" s="1"/>
  <c r="AI3029" i="12"/>
  <c r="C911" i="13" s="1"/>
  <c r="AJ556" i="12"/>
  <c r="D3384" i="13" s="1"/>
  <c r="AJ664" i="12"/>
  <c r="D3276" i="13" s="1"/>
  <c r="AI1489" i="12"/>
  <c r="C2451" i="13" s="1"/>
  <c r="AI1493" i="12"/>
  <c r="C2447" i="13" s="1"/>
  <c r="AJ828" i="12"/>
  <c r="D3112" i="13" s="1"/>
  <c r="AI2037" i="12"/>
  <c r="C1903" i="13" s="1"/>
  <c r="AI2868" i="12"/>
  <c r="C1072" i="13" s="1"/>
  <c r="AI3404" i="12"/>
  <c r="C536" i="13" s="1"/>
  <c r="AI1652" i="12"/>
  <c r="C2288" i="13" s="1"/>
  <c r="AJ3413" i="12"/>
  <c r="D527" i="13" s="1"/>
  <c r="AJ2881" i="12"/>
  <c r="D1059" i="13" s="1"/>
  <c r="AJ2185" i="12"/>
  <c r="D1755" i="13" s="1"/>
  <c r="AI533" i="12"/>
  <c r="C3407" i="13" s="1"/>
  <c r="AI1557" i="12"/>
  <c r="C2383" i="13" s="1"/>
  <c r="AJ2279" i="12"/>
  <c r="D1661" i="13" s="1"/>
  <c r="AI1813" i="12"/>
  <c r="C2127" i="13" s="1"/>
  <c r="AJ1243" i="12"/>
  <c r="D2697" i="13" s="1"/>
  <c r="AJ1802" i="12"/>
  <c r="D2138" i="13" s="1"/>
  <c r="AI3496" i="12"/>
  <c r="C444" i="13" s="1"/>
  <c r="AJ639" i="12"/>
  <c r="D3301" i="13" s="1"/>
  <c r="AJ1171" i="12"/>
  <c r="D2769" i="13" s="1"/>
  <c r="AI751" i="12"/>
  <c r="C3189" i="13" s="1"/>
  <c r="AJ347" i="12"/>
  <c r="D3593" i="13" s="1"/>
  <c r="AJ2335" i="12"/>
  <c r="D1605" i="13" s="1"/>
  <c r="AJ2176" i="12"/>
  <c r="D1764" i="13" s="1"/>
  <c r="AJ706" i="12"/>
  <c r="D3234" i="13" s="1"/>
  <c r="AI1955" i="12"/>
  <c r="C1985" i="13" s="1"/>
  <c r="AI1759" i="12"/>
  <c r="C2181" i="13" s="1"/>
  <c r="AJ3607" i="12"/>
  <c r="D333" i="13" s="1"/>
  <c r="AJ231" i="12"/>
  <c r="D3709" i="13" s="1"/>
  <c r="AI1848" i="12"/>
  <c r="C2092" i="13" s="1"/>
  <c r="AI2787" i="12"/>
  <c r="C1153" i="13" s="1"/>
  <c r="AI2579" i="12"/>
  <c r="C1361" i="13" s="1"/>
  <c r="AI2027" i="12"/>
  <c r="C1913" i="13" s="1"/>
  <c r="AI198" i="12"/>
  <c r="C3742" i="13" s="1"/>
  <c r="AJ1188" i="12"/>
  <c r="D2752" i="13" s="1"/>
  <c r="AJ1062" i="12"/>
  <c r="D2878" i="13" s="1"/>
  <c r="AI2198" i="12"/>
  <c r="C1742" i="13" s="1"/>
  <c r="AJ640" i="12"/>
  <c r="D3300" i="13" s="1"/>
  <c r="AJ2144" i="12"/>
  <c r="D1796" i="13" s="1"/>
  <c r="AJ2219" i="12"/>
  <c r="D1721" i="13" s="1"/>
  <c r="AJ2830" i="12"/>
  <c r="D1110" i="13" s="1"/>
  <c r="AJ1337" i="12"/>
  <c r="D2603" i="13" s="1"/>
  <c r="AJ873" i="12"/>
  <c r="D3067" i="13" s="1"/>
  <c r="AJ1831" i="12"/>
  <c r="D2109" i="13" s="1"/>
  <c r="AJ2836" i="12"/>
  <c r="D1104" i="13" s="1"/>
  <c r="AI1840" i="12"/>
  <c r="C2100" i="13" s="1"/>
  <c r="AI513" i="12"/>
  <c r="C3427" i="13" s="1"/>
  <c r="AJ694" i="12"/>
  <c r="D3246" i="13" s="1"/>
  <c r="AI2529" i="12"/>
  <c r="C1411" i="13" s="1"/>
  <c r="AI1738" i="12"/>
  <c r="C2202" i="13" s="1"/>
  <c r="AJ1985" i="12"/>
  <c r="D1955" i="13" s="1"/>
  <c r="AI2850" i="12"/>
  <c r="C1090" i="13" s="1"/>
  <c r="AI2080" i="12"/>
  <c r="C1860" i="13" s="1"/>
  <c r="AJ3410" i="12"/>
  <c r="D530" i="13" s="1"/>
  <c r="AJ3734" i="12"/>
  <c r="D206" i="13" s="1"/>
  <c r="AJ2570" i="12"/>
  <c r="D1370" i="13" s="1"/>
  <c r="AI3056" i="12"/>
  <c r="C884" i="13" s="1"/>
  <c r="AI1873" i="12"/>
  <c r="C2067" i="13" s="1"/>
  <c r="AI2235" i="12"/>
  <c r="C1705" i="13" s="1"/>
  <c r="AI1717" i="12"/>
  <c r="C2223" i="13" s="1"/>
  <c r="AI771" i="12"/>
  <c r="C3169" i="13" s="1"/>
  <c r="AJ2779" i="12"/>
  <c r="D1161" i="13" s="1"/>
  <c r="AJ1798" i="12"/>
  <c r="D2142" i="13" s="1"/>
  <c r="AJ1853" i="12"/>
  <c r="D2087" i="13" s="1"/>
  <c r="AJ316" i="12"/>
  <c r="D3624" i="13" s="1"/>
  <c r="AI287" i="12"/>
  <c r="C3653" i="13" s="1"/>
  <c r="AJ1546" i="12"/>
  <c r="D2394" i="13" s="1"/>
  <c r="AI1702" i="12"/>
  <c r="C2238" i="13" s="1"/>
  <c r="AJ3313" i="12"/>
  <c r="D627" i="13" s="1"/>
  <c r="AI1552" i="12"/>
  <c r="C2388" i="13" s="1"/>
  <c r="AJ2151" i="12"/>
  <c r="D1789" i="13" s="1"/>
  <c r="AI676" i="12"/>
  <c r="C3264" i="13" s="1"/>
  <c r="AI152" i="12"/>
  <c r="C3788" i="13" s="1"/>
  <c r="AI386" i="12"/>
  <c r="C3554" i="13" s="1"/>
  <c r="AJ2500" i="12"/>
  <c r="D1440" i="13" s="1"/>
  <c r="AI798" i="12"/>
  <c r="C3142" i="13" s="1"/>
  <c r="AJ388" i="12"/>
  <c r="D3552" i="13" s="1"/>
  <c r="AI1728" i="12"/>
  <c r="C2212" i="13" s="1"/>
  <c r="AJ3501" i="12"/>
  <c r="D439" i="13" s="1"/>
  <c r="AJ1384" i="12"/>
  <c r="D2556" i="13" s="1"/>
  <c r="AI2610" i="12"/>
  <c r="C1330" i="13" s="1"/>
  <c r="AI525" i="12"/>
  <c r="C3415" i="13" s="1"/>
  <c r="AI836" i="12"/>
  <c r="C3104" i="13" s="1"/>
  <c r="AI2118" i="12"/>
  <c r="C1822" i="13" s="1"/>
  <c r="AI1253" i="12"/>
  <c r="C2687" i="13" s="1"/>
  <c r="AI980" i="12"/>
  <c r="C2960" i="13" s="1"/>
  <c r="AI946" i="12"/>
  <c r="C2994" i="13" s="1"/>
  <c r="AI2864" i="12"/>
  <c r="C1076" i="13" s="1"/>
  <c r="AJ2026" i="12"/>
  <c r="D1914" i="13" s="1"/>
  <c r="AJ3016" i="12"/>
  <c r="D924" i="13" s="1"/>
  <c r="AJ1095" i="12"/>
  <c r="D2845" i="13" s="1"/>
  <c r="AI643" i="12"/>
  <c r="C3297" i="13" s="1"/>
  <c r="AJ3596" i="12"/>
  <c r="D344" i="13" s="1"/>
  <c r="AJ2756" i="12"/>
  <c r="D1184" i="13" s="1"/>
  <c r="AI2305" i="12"/>
  <c r="C1635" i="13" s="1"/>
  <c r="AI3915" i="12"/>
  <c r="C25" i="13" s="1"/>
  <c r="AI3724" i="12"/>
  <c r="C216" i="13" s="1"/>
  <c r="AI1594" i="12"/>
  <c r="C2346" i="13" s="1"/>
  <c r="AI901" i="12"/>
  <c r="C3039" i="13" s="1"/>
  <c r="AI3726" i="12"/>
  <c r="C214" i="13" s="1"/>
  <c r="AI662" i="12"/>
  <c r="C3278" i="13" s="1"/>
  <c r="AI1922" i="12"/>
  <c r="C2018" i="13" s="1"/>
  <c r="AI1279" i="12"/>
  <c r="C2661" i="13" s="1"/>
  <c r="AJ824" i="12"/>
  <c r="D3116" i="13" s="1"/>
  <c r="AI3126" i="12"/>
  <c r="C814" i="13" s="1"/>
  <c r="AJ1065" i="12"/>
  <c r="D2875" i="13" s="1"/>
  <c r="AI1187" i="12"/>
  <c r="C2753" i="13" s="1"/>
  <c r="AJ872" i="12"/>
  <c r="D3068" i="13" s="1"/>
  <c r="AI1956" i="12"/>
  <c r="C1984" i="13" s="1"/>
  <c r="AI704" i="12"/>
  <c r="C3236" i="13" s="1"/>
  <c r="AJ1413" i="12"/>
  <c r="D2527" i="13" s="1"/>
  <c r="AI577" i="12"/>
  <c r="C3363" i="13" s="1"/>
  <c r="AJ2684" i="12"/>
  <c r="D1256" i="13" s="1"/>
  <c r="AI2329" i="12"/>
  <c r="C1611" i="13" s="1"/>
  <c r="AI2340" i="12"/>
  <c r="C1600" i="13" s="1"/>
  <c r="AI2750" i="12"/>
  <c r="C1190" i="13" s="1"/>
  <c r="AI2364" i="12"/>
  <c r="C1576" i="13" s="1"/>
  <c r="AI1819" i="12"/>
  <c r="C2121" i="13" s="1"/>
  <c r="AJ827" i="12"/>
  <c r="D3113" i="13" s="1"/>
  <c r="AJ2171" i="12"/>
  <c r="D1769" i="13" s="1"/>
  <c r="AJ356" i="12"/>
  <c r="D3584" i="13" s="1"/>
  <c r="AI1488" i="12"/>
  <c r="C2452" i="13" s="1"/>
  <c r="AI1902" i="12"/>
  <c r="C2038" i="13" s="1"/>
  <c r="AJ2015" i="12"/>
  <c r="D1925" i="13" s="1"/>
  <c r="AJ2803" i="12"/>
  <c r="D1137" i="13" s="1"/>
  <c r="AI2363" i="12"/>
  <c r="C1577" i="13" s="1"/>
  <c r="AJ1480" i="12"/>
  <c r="D2460" i="13" s="1"/>
  <c r="AJ578" i="12"/>
  <c r="D3362" i="13" s="1"/>
  <c r="AJ947" i="12"/>
  <c r="D2993" i="13" s="1"/>
  <c r="AI2965" i="12"/>
  <c r="C975" i="13" s="1"/>
  <c r="AI1059" i="12"/>
  <c r="C2881" i="13" s="1"/>
  <c r="AJ193" i="12"/>
  <c r="D3747" i="13" s="1"/>
  <c r="AJ1588" i="12"/>
  <c r="D2352" i="13" s="1"/>
  <c r="AJ2760" i="12"/>
  <c r="D1180" i="13" s="1"/>
  <c r="AJ1184" i="12"/>
  <c r="D2756" i="13" s="1"/>
  <c r="AJ2388" i="12"/>
  <c r="D1552" i="13" s="1"/>
  <c r="AJ1274" i="12"/>
  <c r="D2666" i="13" s="1"/>
  <c r="AI2143" i="12"/>
  <c r="C1797" i="13" s="1"/>
  <c r="AI1347" i="12"/>
  <c r="C2593" i="13" s="1"/>
  <c r="AI870" i="12"/>
  <c r="C3070" i="13" s="1"/>
  <c r="AI1963" i="12"/>
  <c r="C1977" i="13" s="1"/>
  <c r="AJ2470" i="12"/>
  <c r="D1470" i="13" s="1"/>
  <c r="AI3130" i="12"/>
  <c r="C810" i="13" s="1"/>
  <c r="AI3316" i="12"/>
  <c r="C624" i="13" s="1"/>
  <c r="AJ407" i="12"/>
  <c r="D3533" i="13" s="1"/>
  <c r="AJ2050" i="12"/>
  <c r="D1890" i="13" s="1"/>
  <c r="AJ746" i="12"/>
  <c r="D3194" i="13" s="1"/>
  <c r="AJ373" i="12"/>
  <c r="D3567" i="13" s="1"/>
  <c r="AJ394" i="12"/>
  <c r="D3546" i="13" s="1"/>
  <c r="AI2817" i="12"/>
  <c r="C1123" i="13" s="1"/>
  <c r="AI2439" i="12"/>
  <c r="C1501" i="13" s="1"/>
  <c r="AJ1921" i="12"/>
  <c r="D2019" i="13" s="1"/>
  <c r="AJ611" i="12"/>
  <c r="D3329" i="13" s="1"/>
  <c r="AI2418" i="12"/>
  <c r="C1522" i="13" s="1"/>
  <c r="AI524" i="12"/>
  <c r="C3416" i="13" s="1"/>
  <c r="AJ2840" i="12"/>
  <c r="D1100" i="13" s="1"/>
  <c r="AI2361" i="12"/>
  <c r="C1579" i="13" s="1"/>
  <c r="AJ2044" i="12"/>
  <c r="D1896" i="13" s="1"/>
  <c r="AJ3421" i="12"/>
  <c r="D519" i="13" s="1"/>
  <c r="AI1176" i="12"/>
  <c r="C2764" i="13" s="1"/>
  <c r="AJ2496" i="12"/>
  <c r="D1444" i="13" s="1"/>
  <c r="AJ989" i="12"/>
  <c r="D2951" i="13" s="1"/>
  <c r="AI2895" i="12"/>
  <c r="C1045" i="13" s="1"/>
  <c r="AJ2826" i="12"/>
  <c r="D1114" i="13" s="1"/>
  <c r="AI1868" i="12"/>
  <c r="C2072" i="13" s="1"/>
  <c r="AI2896" i="12"/>
  <c r="C1044" i="13" s="1"/>
  <c r="AJ416" i="12"/>
  <c r="D3524" i="13" s="1"/>
  <c r="AI1189" i="12"/>
  <c r="C2751" i="13" s="1"/>
  <c r="AJ2964" i="12"/>
  <c r="D976" i="13" s="1"/>
  <c r="AJ2516" i="12"/>
  <c r="D1424" i="13" s="1"/>
  <c r="AJ861" i="12"/>
  <c r="D3079" i="13" s="1"/>
  <c r="AJ2188" i="12"/>
  <c r="D1752" i="13" s="1"/>
  <c r="AI1456" i="12"/>
  <c r="C2484" i="13" s="1"/>
  <c r="AI277" i="12"/>
  <c r="C3663" i="13" s="1"/>
  <c r="AI917" i="12"/>
  <c r="C3023" i="13" s="1"/>
  <c r="AJ3770" i="12"/>
  <c r="D170" i="13" s="1"/>
  <c r="AI3398" i="12"/>
  <c r="C542" i="13" s="1"/>
  <c r="AJ457" i="12"/>
  <c r="D3483" i="13" s="1"/>
  <c r="AI1338" i="12"/>
  <c r="C2602" i="13" s="1"/>
  <c r="AJ280" i="12"/>
  <c r="D3660" i="13" s="1"/>
  <c r="AJ3300" i="12"/>
  <c r="D640" i="13" s="1"/>
  <c r="AI2560" i="12"/>
  <c r="C1380" i="13" s="1"/>
  <c r="AI2325" i="12"/>
  <c r="C1615" i="13" s="1"/>
  <c r="AJ1763" i="12"/>
  <c r="D2177" i="13" s="1"/>
  <c r="AJ1483" i="12"/>
  <c r="D2457" i="13" s="1"/>
  <c r="AI2910" i="12"/>
  <c r="C1030" i="13" s="1"/>
  <c r="AI3305" i="12"/>
  <c r="C635" i="13" s="1"/>
  <c r="AI1015" i="12"/>
  <c r="C2925" i="13" s="1"/>
  <c r="AI1374" i="12"/>
  <c r="C2566" i="13" s="1"/>
  <c r="AJ205" i="12"/>
  <c r="D3735" i="13" s="1"/>
  <c r="AI420" i="12"/>
  <c r="C3520" i="13" s="1"/>
  <c r="AH3933" i="12"/>
  <c r="AI3933" i="12" s="1"/>
  <c r="C7" i="13" s="1"/>
  <c r="AI2857" i="12"/>
  <c r="C1083" i="13" s="1"/>
  <c r="AJ2949" i="12"/>
  <c r="D991" i="13" s="1"/>
  <c r="AH2505" i="12"/>
  <c r="AI2505" i="12" s="1"/>
  <c r="C1435" i="13" s="1"/>
  <c r="AJ3379" i="12"/>
  <c r="D561" i="13" s="1"/>
  <c r="AH3530" i="12"/>
  <c r="AI3530" i="12" s="1"/>
  <c r="C410" i="13" s="1"/>
  <c r="AH3220" i="12"/>
  <c r="AJ3220" i="12" s="1"/>
  <c r="D720" i="13" s="1"/>
  <c r="AH3402" i="12"/>
  <c r="AJ3402" i="12" s="1"/>
  <c r="D538" i="13" s="1"/>
  <c r="AH2430" i="12"/>
  <c r="AI2430" i="12" s="1"/>
  <c r="C1510" i="13" s="1"/>
  <c r="AI213" i="12"/>
  <c r="C3727" i="13" s="1"/>
  <c r="AJ2979" i="12"/>
  <c r="D961" i="13" s="1"/>
  <c r="AI2956" i="12"/>
  <c r="C984" i="13" s="1"/>
  <c r="AI3654" i="12"/>
  <c r="C286" i="13" s="1"/>
  <c r="AI3165" i="12"/>
  <c r="C775" i="13" s="1"/>
  <c r="AJ2444" i="12"/>
  <c r="D1496" i="13" s="1"/>
  <c r="AI1299" i="12"/>
  <c r="C2641" i="13" s="1"/>
  <c r="AI602" i="12"/>
  <c r="C3338" i="13" s="1"/>
  <c r="AI1093" i="12"/>
  <c r="C2847" i="13" s="1"/>
  <c r="AJ583" i="12"/>
  <c r="D3357" i="13" s="1"/>
  <c r="AI3385" i="12"/>
  <c r="C555" i="13" s="1"/>
  <c r="AI1028" i="12"/>
  <c r="C2912" i="13" s="1"/>
  <c r="AI2245" i="12"/>
  <c r="C1695" i="13" s="1"/>
  <c r="AI2099" i="12"/>
  <c r="C1841" i="13" s="1"/>
  <c r="AI362" i="12"/>
  <c r="C3578" i="13" s="1"/>
  <c r="AI2703" i="12"/>
  <c r="C1237" i="13" s="1"/>
  <c r="AJ1662" i="12"/>
  <c r="D2278" i="13" s="1"/>
  <c r="AJ1007" i="12"/>
  <c r="D2933" i="13" s="1"/>
  <c r="AJ1357" i="12"/>
  <c r="D2583" i="13" s="1"/>
  <c r="AI1796" i="12"/>
  <c r="C2144" i="13" s="1"/>
  <c r="AI793" i="12"/>
  <c r="C3147" i="13" s="1"/>
  <c r="AH2623" i="12"/>
  <c r="AJ2623" i="12" s="1"/>
  <c r="D1317" i="13" s="1"/>
  <c r="AI2098" i="12"/>
  <c r="C1842" i="13" s="1"/>
  <c r="AI2567" i="12"/>
  <c r="C1373" i="13" s="1"/>
  <c r="AI1492" i="12"/>
  <c r="C2448" i="13" s="1"/>
  <c r="AI2401" i="12"/>
  <c r="C1539" i="13" s="1"/>
  <c r="AJ3105" i="12"/>
  <c r="D835" i="13" s="1"/>
  <c r="AJ1882" i="12"/>
  <c r="D2058" i="13" s="1"/>
  <c r="AI3017" i="12"/>
  <c r="C923" i="13" s="1"/>
  <c r="AJ2785" i="12"/>
  <c r="D1155" i="13" s="1"/>
  <c r="AJ1302" i="12"/>
  <c r="D2638" i="13" s="1"/>
  <c r="AJ814" i="12"/>
  <c r="D3126" i="13" s="1"/>
  <c r="AI1266" i="12"/>
  <c r="C2674" i="13" s="1"/>
  <c r="AJ1982" i="12"/>
  <c r="D1958" i="13" s="1"/>
  <c r="AI923" i="12"/>
  <c r="C3017" i="13" s="1"/>
  <c r="AJ1072" i="12"/>
  <c r="D2868" i="13" s="1"/>
  <c r="AJ1202" i="12"/>
  <c r="D2738" i="13" s="1"/>
  <c r="AJ2138" i="12"/>
  <c r="D1802" i="13" s="1"/>
  <c r="AJ738" i="12"/>
  <c r="D3202" i="13" s="1"/>
  <c r="AJ2674" i="12"/>
  <c r="D1266" i="13" s="1"/>
  <c r="AJ943" i="12"/>
  <c r="D2997" i="13" s="1"/>
  <c r="AJ2311" i="12"/>
  <c r="D1629" i="13" s="1"/>
  <c r="AI752" i="12"/>
  <c r="C3188" i="13" s="1"/>
  <c r="AJ1053" i="12"/>
  <c r="D2887" i="13" s="1"/>
  <c r="AJ541" i="12"/>
  <c r="D3399" i="13" s="1"/>
  <c r="AI678" i="12"/>
  <c r="C3262" i="13" s="1"/>
  <c r="AI937" i="12"/>
  <c r="C3003" i="13" s="1"/>
  <c r="AJ823" i="12"/>
  <c r="D3117" i="13" s="1"/>
  <c r="AI3702" i="12"/>
  <c r="C238" i="13" s="1"/>
  <c r="AI3394" i="12"/>
  <c r="C546" i="13" s="1"/>
  <c r="AJ1107" i="12"/>
  <c r="D2833" i="13" s="1"/>
  <c r="AJ1427" i="12"/>
  <c r="D2513" i="13" s="1"/>
  <c r="AI340" i="12"/>
  <c r="C3600" i="13" s="1"/>
  <c r="AJ1648" i="12"/>
  <c r="D2292" i="13" s="1"/>
  <c r="AJ2752" i="12"/>
  <c r="D1188" i="13" s="1"/>
  <c r="AJ1532" i="12"/>
  <c r="D2408" i="13" s="1"/>
  <c r="AI2609" i="12"/>
  <c r="C1331" i="13" s="1"/>
  <c r="AI458" i="12"/>
  <c r="C3482" i="13" s="1"/>
  <c r="AI3355" i="12"/>
  <c r="C585" i="13" s="1"/>
  <c r="AJ2717" i="12"/>
  <c r="D1223" i="13" s="1"/>
  <c r="AI1237" i="12"/>
  <c r="C2703" i="13" s="1"/>
  <c r="AJ1368" i="12"/>
  <c r="D2572" i="13" s="1"/>
  <c r="AI3568" i="12"/>
  <c r="C372" i="13" s="1"/>
  <c r="AI437" i="12"/>
  <c r="C3503" i="13" s="1"/>
  <c r="AJ1117" i="12"/>
  <c r="D2823" i="13" s="1"/>
  <c r="AJ1084" i="12"/>
  <c r="D2856" i="13" s="1"/>
  <c r="AJ281" i="12"/>
  <c r="D3659" i="13" s="1"/>
  <c r="AJ1135" i="12"/>
  <c r="D2805" i="13" s="1"/>
  <c r="AJ2904" i="12"/>
  <c r="D1036" i="13" s="1"/>
  <c r="AJ426" i="12"/>
  <c r="D3514" i="13" s="1"/>
  <c r="AJ1277" i="12"/>
  <c r="D2663" i="13" s="1"/>
  <c r="AJ2271" i="12"/>
  <c r="D1669" i="13" s="1"/>
  <c r="AJ2524" i="12"/>
  <c r="D1416" i="13" s="1"/>
  <c r="AI965" i="12"/>
  <c r="C2975" i="13" s="1"/>
  <c r="AJ355" i="12"/>
  <c r="D3585" i="13" s="1"/>
  <c r="AJ701" i="12"/>
  <c r="D3239" i="13" s="1"/>
  <c r="AI195" i="12"/>
  <c r="C3745" i="13" s="1"/>
  <c r="AJ366" i="12"/>
  <c r="D3574" i="13" s="1"/>
  <c r="AI472" i="12"/>
  <c r="C3468" i="13" s="1"/>
  <c r="AH3705" i="12"/>
  <c r="AI3705" i="12" s="1"/>
  <c r="C235" i="13" s="1"/>
  <c r="AH3134" i="12"/>
  <c r="AI3134" i="12" s="1"/>
  <c r="C806" i="13" s="1"/>
  <c r="AH3575" i="12"/>
  <c r="AJ3575" i="12" s="1"/>
  <c r="D365" i="13" s="1"/>
  <c r="AH3805" i="12"/>
  <c r="AJ3805" i="12" s="1"/>
  <c r="D135" i="13" s="1"/>
  <c r="AH2488" i="12"/>
  <c r="AI2488" i="12" s="1"/>
  <c r="C1452" i="13" s="1"/>
  <c r="AH3561" i="12"/>
  <c r="AJ3561" i="12" s="1"/>
  <c r="D379" i="13" s="1"/>
  <c r="AH3719" i="12"/>
  <c r="AJ3719" i="12" s="1"/>
  <c r="D221" i="13" s="1"/>
  <c r="AJ2130" i="12"/>
  <c r="D1810" i="13" s="1"/>
  <c r="AH3740" i="12"/>
  <c r="AJ3740" i="12" s="1"/>
  <c r="D200" i="13" s="1"/>
  <c r="AH2789" i="12"/>
  <c r="AI2789" i="12" s="1"/>
  <c r="C1151" i="13" s="1"/>
  <c r="AH3157" i="12"/>
  <c r="AI3157" i="12" s="1"/>
  <c r="C783" i="13" s="1"/>
  <c r="AH3408" i="12"/>
  <c r="AI3408" i="12" s="1"/>
  <c r="C532" i="13" s="1"/>
  <c r="AI1032" i="12"/>
  <c r="C2908" i="13" s="1"/>
  <c r="AJ2729" i="12"/>
  <c r="D1211" i="13" s="1"/>
  <c r="AI984" i="12"/>
  <c r="C2956" i="13" s="1"/>
  <c r="AJ755" i="12"/>
  <c r="D3185" i="13" s="1"/>
  <c r="AJ1679" i="12"/>
  <c r="D2261" i="13" s="1"/>
  <c r="AI837" i="12"/>
  <c r="C3103" i="13" s="1"/>
  <c r="AI3045" i="12"/>
  <c r="C895" i="13" s="1"/>
  <c r="AI2196" i="12"/>
  <c r="C1744" i="13" s="1"/>
  <c r="AI3090" i="12"/>
  <c r="C850" i="13" s="1"/>
  <c r="AI2489" i="12"/>
  <c r="C1451" i="13" s="1"/>
  <c r="AI1099" i="12"/>
  <c r="C2841" i="13" s="1"/>
  <c r="AI2659" i="12"/>
  <c r="C1281" i="13" s="1"/>
  <c r="AI1349" i="12"/>
  <c r="C2591" i="13" s="1"/>
  <c r="AJ2720" i="12"/>
  <c r="D1220" i="13" s="1"/>
  <c r="AJ346" i="12"/>
  <c r="D3594" i="13" s="1"/>
  <c r="AI1278" i="12"/>
  <c r="C2662" i="13" s="1"/>
  <c r="AI1877" i="12"/>
  <c r="C2063" i="13" s="1"/>
  <c r="AI3197" i="12"/>
  <c r="C743" i="13" s="1"/>
  <c r="AI412" i="12"/>
  <c r="C3528" i="13" s="1"/>
  <c r="AJ1499" i="12"/>
  <c r="D2441" i="13" s="1"/>
  <c r="AJ1816" i="12"/>
  <c r="D2124" i="13" s="1"/>
  <c r="AJ2619" i="12"/>
  <c r="D1321" i="13" s="1"/>
  <c r="AJ1406" i="12"/>
  <c r="D2534" i="13" s="1"/>
  <c r="AJ1607" i="12"/>
  <c r="D2333" i="13" s="1"/>
  <c r="AI436" i="12"/>
  <c r="C3504" i="13" s="1"/>
  <c r="AI447" i="12"/>
  <c r="C3493" i="13" s="1"/>
  <c r="AI1255" i="12"/>
  <c r="C2685" i="13" s="1"/>
  <c r="AI801" i="12"/>
  <c r="C3139" i="13" s="1"/>
  <c r="AI1265" i="12"/>
  <c r="C2675" i="13" s="1"/>
  <c r="AJ1335" i="12"/>
  <c r="D2605" i="13" s="1"/>
  <c r="AJ3880" i="12"/>
  <c r="D60" i="13" s="1"/>
  <c r="AJ2604" i="12"/>
  <c r="D1336" i="13" s="1"/>
  <c r="AI337" i="12"/>
  <c r="C3603" i="13" s="1"/>
  <c r="AI2856" i="12"/>
  <c r="C1084" i="13" s="1"/>
  <c r="AI843" i="12"/>
  <c r="C3097" i="13" s="1"/>
  <c r="AJ1080" i="12"/>
  <c r="D2860" i="13" s="1"/>
  <c r="AJ267" i="12"/>
  <c r="D3673" i="13" s="1"/>
  <c r="AJ604" i="12"/>
  <c r="D3336" i="13" s="1"/>
  <c r="AI2983" i="12"/>
  <c r="C957" i="13" s="1"/>
  <c r="AI1904" i="12"/>
  <c r="C2036" i="13" s="1"/>
  <c r="AJ1931" i="12"/>
  <c r="D2009" i="13" s="1"/>
  <c r="AJ1132" i="12"/>
  <c r="D2808" i="13" s="1"/>
  <c r="AJ2400" i="12"/>
  <c r="D1540" i="13" s="1"/>
  <c r="AJ875" i="12"/>
  <c r="D3065" i="13" s="1"/>
  <c r="AJ3311" i="12"/>
  <c r="D629" i="13" s="1"/>
  <c r="AI2141" i="12"/>
  <c r="C1799" i="13" s="1"/>
  <c r="AI620" i="12"/>
  <c r="C3320" i="13" s="1"/>
  <c r="AI666" i="12"/>
  <c r="C3274" i="13" s="1"/>
  <c r="AJ885" i="12"/>
  <c r="D3055" i="13" s="1"/>
  <c r="AJ2095" i="12"/>
  <c r="D1845" i="13" s="1"/>
  <c r="AI3064" i="12"/>
  <c r="C876" i="13" s="1"/>
  <c r="AJ2159" i="12"/>
  <c r="D1781" i="13" s="1"/>
  <c r="AJ2048" i="12"/>
  <c r="D1892" i="13" s="1"/>
  <c r="AJ2517" i="12"/>
  <c r="D1423" i="13" s="1"/>
  <c r="AJ503" i="12"/>
  <c r="D3437" i="13" s="1"/>
  <c r="AI1944" i="12"/>
  <c r="C1996" i="13" s="1"/>
  <c r="AJ551" i="12"/>
  <c r="D3389" i="13" s="1"/>
  <c r="AJ379" i="12"/>
  <c r="D3561" i="13" s="1"/>
  <c r="AI2348" i="12"/>
  <c r="C1592" i="13" s="1"/>
  <c r="AI276" i="12"/>
  <c r="C3664" i="13" s="1"/>
  <c r="AI3520" i="12"/>
  <c r="C420" i="13" s="1"/>
  <c r="AJ1314" i="12"/>
  <c r="D2626" i="13" s="1"/>
  <c r="AI3569" i="12"/>
  <c r="C371" i="13" s="1"/>
  <c r="AJ3647" i="12"/>
  <c r="D293" i="13" s="1"/>
  <c r="AJ1773" i="12"/>
  <c r="D2167" i="13" s="1"/>
  <c r="AI2275" i="12"/>
  <c r="C1665" i="13" s="1"/>
  <c r="AJ586" i="12"/>
  <c r="D3354" i="13" s="1"/>
  <c r="AJ2061" i="12"/>
  <c r="D1879" i="13" s="1"/>
  <c r="AJ2749" i="12"/>
  <c r="D1191" i="13" s="1"/>
  <c r="AI298" i="12"/>
  <c r="C3642" i="13" s="1"/>
  <c r="AJ2425" i="12"/>
  <c r="D1515" i="13" s="1"/>
  <c r="AI3125" i="12"/>
  <c r="C815" i="13" s="1"/>
  <c r="AI527" i="12"/>
  <c r="C3413" i="13" s="1"/>
  <c r="AH3497" i="12"/>
  <c r="AI3497" i="12" s="1"/>
  <c r="C443" i="13" s="1"/>
  <c r="AH3786" i="12"/>
  <c r="AI3786" i="12" s="1"/>
  <c r="C154" i="13" s="1"/>
  <c r="AH3031" i="12"/>
  <c r="AJ3031" i="12" s="1"/>
  <c r="D909" i="13" s="1"/>
  <c r="AH3785" i="12"/>
  <c r="AJ3785" i="12" s="1"/>
  <c r="D155" i="13" s="1"/>
  <c r="AH3123" i="12"/>
  <c r="AI3123" i="12" s="1"/>
  <c r="C817" i="13" s="1"/>
  <c r="AH3013" i="12"/>
  <c r="AJ3013" i="12" s="1"/>
  <c r="D927" i="13" s="1"/>
  <c r="AH3158" i="12"/>
  <c r="AJ3158" i="12" s="1"/>
  <c r="D782" i="13" s="1"/>
  <c r="AH3720" i="12"/>
  <c r="AI3720" i="12" s="1"/>
  <c r="C220" i="13" s="1"/>
  <c r="AH3343" i="12"/>
  <c r="AJ3343" i="12" s="1"/>
  <c r="D597" i="13" s="1"/>
  <c r="AH2886" i="12"/>
  <c r="AJ2886" i="12" s="1"/>
  <c r="D1054" i="13" s="1"/>
  <c r="AH3818" i="12"/>
  <c r="AJ3818" i="12" s="1"/>
  <c r="D122" i="13" s="1"/>
  <c r="AH2334" i="12"/>
  <c r="AI2334" i="12" s="1"/>
  <c r="C1606" i="13" s="1"/>
  <c r="AH2591" i="12"/>
  <c r="AI2591" i="12" s="1"/>
  <c r="C1349" i="13" s="1"/>
  <c r="AH3544" i="12"/>
  <c r="AJ3544" i="12" s="1"/>
  <c r="D396" i="13" s="1"/>
  <c r="AH3564" i="12"/>
  <c r="AJ3564" i="12" s="1"/>
  <c r="D376" i="13" s="1"/>
  <c r="AH3783" i="12"/>
  <c r="AJ3783" i="12" s="1"/>
  <c r="D157" i="13" s="1"/>
  <c r="AH3455" i="12"/>
  <c r="AJ3455" i="12" s="1"/>
  <c r="D485" i="13" s="1"/>
  <c r="AH3156" i="12"/>
  <c r="AI3156" i="12" s="1"/>
  <c r="C784" i="13" s="1"/>
  <c r="AH3694" i="12"/>
  <c r="AI3694" i="12" s="1"/>
  <c r="C246" i="13" s="1"/>
  <c r="AH3495" i="12"/>
  <c r="AI3495" i="12" s="1"/>
  <c r="C445" i="13" s="1"/>
  <c r="AH2974" i="12"/>
  <c r="AJ2974" i="12" s="1"/>
  <c r="D966" i="13" s="1"/>
  <c r="AH3551" i="12"/>
  <c r="AI3551" i="12" s="1"/>
  <c r="C389" i="13" s="1"/>
  <c r="AH3283" i="12"/>
  <c r="AI3283" i="12" s="1"/>
  <c r="C657" i="13" s="1"/>
  <c r="AH3096" i="12"/>
  <c r="AJ3096" i="12" s="1"/>
  <c r="D844" i="13" s="1"/>
  <c r="AH3415" i="12"/>
  <c r="AI3415" i="12" s="1"/>
  <c r="C525" i="13" s="1"/>
  <c r="AH3842" i="12"/>
  <c r="AJ3842" i="12" s="1"/>
  <c r="D98" i="13" s="1"/>
  <c r="AH3480" i="12"/>
  <c r="AJ3480" i="12" s="1"/>
  <c r="D460" i="13" s="1"/>
  <c r="AI671" i="12"/>
  <c r="C3269" i="13" s="1"/>
  <c r="AH3777" i="12"/>
  <c r="AJ3777" i="12" s="1"/>
  <c r="D163" i="13" s="1"/>
  <c r="AH2475" i="12"/>
  <c r="AI2475" i="12" s="1"/>
  <c r="C1465" i="13" s="1"/>
  <c r="AH3178" i="12"/>
  <c r="AJ3178" i="12" s="1"/>
  <c r="D762" i="13" s="1"/>
  <c r="AH3797" i="12"/>
  <c r="AI3797" i="12" s="1"/>
  <c r="C143" i="13" s="1"/>
  <c r="AH3667" i="12"/>
  <c r="AI3667" i="12" s="1"/>
  <c r="C273" i="13" s="1"/>
  <c r="AH2552" i="12"/>
  <c r="AJ2552" i="12" s="1"/>
  <c r="D1388" i="13" s="1"/>
  <c r="AH3563" i="12"/>
  <c r="AJ3563" i="12" s="1"/>
  <c r="D377" i="13" s="1"/>
  <c r="AH3852" i="12"/>
  <c r="AI3852" i="12" s="1"/>
  <c r="C88" i="13" s="1"/>
  <c r="AH3451" i="12"/>
  <c r="AI3451" i="12" s="1"/>
  <c r="C489" i="13" s="1"/>
  <c r="AH2453" i="12"/>
  <c r="AJ2453" i="12" s="1"/>
  <c r="D1487" i="13" s="1"/>
  <c r="AH3692" i="12"/>
  <c r="AJ3692" i="12" s="1"/>
  <c r="D248" i="13" s="1"/>
  <c r="AH3739" i="12"/>
  <c r="AJ3739" i="12" s="1"/>
  <c r="D201" i="13" s="1"/>
  <c r="AH3280" i="12"/>
  <c r="AJ3280" i="12" s="1"/>
  <c r="D660" i="13" s="1"/>
  <c r="AH3522" i="12"/>
  <c r="AJ3522" i="12" s="1"/>
  <c r="D418" i="13" s="1"/>
  <c r="AH3639" i="12"/>
  <c r="AJ3639" i="12" s="1"/>
  <c r="D301" i="13" s="1"/>
  <c r="AH3488" i="12"/>
  <c r="AJ3488" i="12" s="1"/>
  <c r="D452" i="13" s="1"/>
  <c r="AH3146" i="12"/>
  <c r="AJ3146" i="12" s="1"/>
  <c r="D794" i="13" s="1"/>
  <c r="AH2851" i="12"/>
  <c r="AJ2851" i="12" s="1"/>
  <c r="D1089" i="13" s="1"/>
  <c r="AH3670" i="12"/>
  <c r="AI3670" i="12" s="1"/>
  <c r="C270" i="13" s="1"/>
  <c r="AH3815" i="12"/>
  <c r="AI3815" i="12" s="1"/>
  <c r="C125" i="13" s="1"/>
  <c r="AH3848" i="12"/>
  <c r="AJ3848" i="12" s="1"/>
  <c r="D92" i="13" s="1"/>
  <c r="AH3468" i="12"/>
  <c r="AI3468" i="12" s="1"/>
  <c r="C472" i="13" s="1"/>
  <c r="AH2226" i="12"/>
  <c r="AI2226" i="12" s="1"/>
  <c r="C1714" i="13" s="1"/>
  <c r="AH3883" i="12"/>
  <c r="AJ3883" i="12" s="1"/>
  <c r="D57" i="13" s="1"/>
  <c r="AH3846" i="12"/>
  <c r="AJ3846" i="12" s="1"/>
  <c r="D94" i="13" s="1"/>
  <c r="AH3784" i="12"/>
  <c r="AJ3784" i="12" s="1"/>
  <c r="D156" i="13" s="1"/>
  <c r="AH3666" i="12"/>
  <c r="AI3666" i="12" s="1"/>
  <c r="C274" i="13" s="1"/>
  <c r="AH2586" i="12"/>
  <c r="AJ2586" i="12" s="1"/>
  <c r="D1354" i="13" s="1"/>
  <c r="AH3904" i="12"/>
  <c r="AI3904" i="12" s="1"/>
  <c r="C36" i="13" s="1"/>
  <c r="AH3886" i="12"/>
  <c r="AJ3886" i="12" s="1"/>
  <c r="D54" i="13" s="1"/>
  <c r="AH3646" i="12"/>
  <c r="AI3646" i="12" s="1"/>
  <c r="C294" i="13" s="1"/>
  <c r="AH3847" i="12"/>
  <c r="AI3847" i="12" s="1"/>
  <c r="C93" i="13" s="1"/>
  <c r="AH3614" i="12"/>
  <c r="AJ3614" i="12" s="1"/>
  <c r="D326" i="13" s="1"/>
  <c r="AH3922" i="12"/>
  <c r="AJ3922" i="12" s="1"/>
  <c r="D18" i="13" s="1"/>
  <c r="AH3093" i="12"/>
  <c r="AJ3093" i="12" s="1"/>
  <c r="D847" i="13" s="1"/>
  <c r="AH3598" i="12"/>
  <c r="AI3598" i="12" s="1"/>
  <c r="C342" i="13" s="1"/>
  <c r="AH3548" i="12"/>
  <c r="AJ3548" i="12" s="1"/>
  <c r="D392" i="13" s="1"/>
  <c r="AJ2643" i="12"/>
  <c r="D1297" i="13" s="1"/>
  <c r="AH3656" i="12"/>
  <c r="AI3656" i="12" s="1"/>
  <c r="C284" i="13" s="1"/>
  <c r="AH3677" i="12"/>
  <c r="AJ3677" i="12" s="1"/>
  <c r="D263" i="13" s="1"/>
  <c r="AH3462" i="12"/>
  <c r="AJ3462" i="12" s="1"/>
  <c r="D478" i="13" s="1"/>
  <c r="AH3671" i="12"/>
  <c r="AI3671" i="12" s="1"/>
  <c r="C269" i="13" s="1"/>
  <c r="AH2581" i="12"/>
  <c r="AJ2581" i="12" s="1"/>
  <c r="D1359" i="13" s="1"/>
  <c r="AH3003" i="12"/>
  <c r="AJ3003" i="12" s="1"/>
  <c r="D937" i="13" s="1"/>
  <c r="AH2905" i="12"/>
  <c r="AI2905" i="12" s="1"/>
  <c r="C1035" i="13" s="1"/>
  <c r="AH2066" i="12"/>
  <c r="AJ2066" i="12" s="1"/>
  <c r="D1874" i="13" s="1"/>
  <c r="AH2358" i="12"/>
  <c r="AI2358" i="12" s="1"/>
  <c r="C1582" i="13" s="1"/>
  <c r="AH3766" i="12"/>
  <c r="AJ3766" i="12" s="1"/>
  <c r="D174" i="13" s="1"/>
  <c r="AH3142" i="12"/>
  <c r="AJ3142" i="12" s="1"/>
  <c r="D798" i="13" s="1"/>
  <c r="AH3722" i="12"/>
  <c r="AI3722" i="12" s="1"/>
  <c r="C218" i="13" s="1"/>
  <c r="AH3908" i="12"/>
  <c r="AI3908" i="12" s="1"/>
  <c r="C32" i="13" s="1"/>
  <c r="AH2853" i="12"/>
  <c r="AJ2853" i="12" s="1"/>
  <c r="D1087" i="13" s="1"/>
  <c r="AH3214" i="12"/>
  <c r="AJ3214" i="12" s="1"/>
  <c r="D726" i="13" s="1"/>
  <c r="AH3930" i="12"/>
  <c r="AI3930" i="12" s="1"/>
  <c r="C10" i="13" s="1"/>
  <c r="AH3277" i="12"/>
  <c r="AJ3277" i="12" s="1"/>
  <c r="D663" i="13" s="1"/>
  <c r="AH2173" i="12"/>
  <c r="AI2173" i="12" s="1"/>
  <c r="C1767" i="13" s="1"/>
  <c r="AH3533" i="12"/>
  <c r="AJ3533" i="12" s="1"/>
  <c r="D407" i="13" s="1"/>
  <c r="AH2818" i="12"/>
  <c r="AJ2818" i="12" s="1"/>
  <c r="D1122" i="13" s="1"/>
  <c r="AH3693" i="12"/>
  <c r="AJ3693" i="12" s="1"/>
  <c r="D247" i="13" s="1"/>
  <c r="AH3365" i="12"/>
  <c r="AI3365" i="12" s="1"/>
  <c r="C575" i="13" s="1"/>
  <c r="AH3707" i="12"/>
  <c r="AI3707" i="12" s="1"/>
  <c r="C233" i="13" s="1"/>
  <c r="AH3202" i="12"/>
  <c r="AJ3202" i="12" s="1"/>
  <c r="D738" i="13" s="1"/>
  <c r="AH3655" i="12"/>
  <c r="AJ3655" i="12" s="1"/>
  <c r="D285" i="13" s="1"/>
  <c r="AH3383" i="12"/>
  <c r="AI3383" i="12" s="1"/>
  <c r="C557" i="13" s="1"/>
  <c r="AH3583" i="12"/>
  <c r="AJ3583" i="12" s="1"/>
  <c r="D357" i="13" s="1"/>
  <c r="AH3821" i="12"/>
  <c r="AJ3821" i="12" s="1"/>
  <c r="D119" i="13" s="1"/>
  <c r="AH3885" i="12"/>
  <c r="AJ3885" i="12" s="1"/>
  <c r="D55" i="13" s="1"/>
  <c r="AH3929" i="12"/>
  <c r="AI3929" i="12" s="1"/>
  <c r="C11" i="13" s="1"/>
  <c r="AH3589" i="12"/>
  <c r="AJ3589" i="12" s="1"/>
  <c r="D351" i="13" s="1"/>
  <c r="AH3769" i="12"/>
  <c r="AI3769" i="12" s="1"/>
  <c r="C171" i="13" s="1"/>
  <c r="AH3811" i="12"/>
  <c r="AI3811" i="12" s="1"/>
  <c r="C129" i="13" s="1"/>
  <c r="AH2447" i="12"/>
  <c r="AJ2447" i="12" s="1"/>
  <c r="D1493" i="13" s="1"/>
  <c r="AH3138" i="12"/>
  <c r="AJ3138" i="12" s="1"/>
  <c r="D802" i="13" s="1"/>
  <c r="AH3806" i="12"/>
  <c r="AI3806" i="12" s="1"/>
  <c r="C134" i="13" s="1"/>
  <c r="AH3475" i="12"/>
  <c r="AI3475" i="12" s="1"/>
  <c r="C465" i="13" s="1"/>
  <c r="AH3879" i="12"/>
  <c r="AJ3879" i="12" s="1"/>
  <c r="D61" i="13" s="1"/>
  <c r="AH3461" i="12"/>
  <c r="AI3461" i="12" s="1"/>
  <c r="C479" i="13" s="1"/>
  <c r="AH3819" i="12"/>
  <c r="AJ3819" i="12" s="1"/>
  <c r="D121" i="13" s="1"/>
  <c r="AH3478" i="12"/>
  <c r="AI3478" i="12" s="1"/>
  <c r="C462" i="13" s="1"/>
  <c r="AH3116" i="12"/>
  <c r="AI3116" i="12" s="1"/>
  <c r="C824" i="13" s="1"/>
  <c r="AH2394" i="12"/>
  <c r="AJ2394" i="12" s="1"/>
  <c r="D1546" i="13" s="1"/>
  <c r="AH3735" i="12"/>
  <c r="AJ3735" i="12" s="1"/>
  <c r="D205" i="13" s="1"/>
  <c r="AH2673" i="12"/>
  <c r="AI2673" i="12" s="1"/>
  <c r="C1267" i="13" s="1"/>
  <c r="AH2142" i="12"/>
  <c r="AJ2142" i="12" s="1"/>
  <c r="D1798" i="13" s="1"/>
  <c r="AH3711" i="12"/>
  <c r="AI3711" i="12" s="1"/>
  <c r="C229" i="13" s="1"/>
  <c r="AH3812" i="12"/>
  <c r="AJ3812" i="12" s="1"/>
  <c r="D128" i="13" s="1"/>
  <c r="AH3758" i="12"/>
  <c r="AI3758" i="12" s="1"/>
  <c r="C182" i="13" s="1"/>
  <c r="AH3863" i="12"/>
  <c r="AI3863" i="12" s="1"/>
  <c r="C77" i="13" s="1"/>
  <c r="AH3200" i="12"/>
  <c r="AJ3200" i="12" s="1"/>
  <c r="D740" i="13" s="1"/>
  <c r="AH3403" i="12"/>
  <c r="AI3403" i="12" s="1"/>
  <c r="C537" i="13" s="1"/>
  <c r="AH2913" i="12"/>
  <c r="AJ2913" i="12" s="1"/>
  <c r="D1027" i="13" s="1"/>
  <c r="AH3167" i="12"/>
  <c r="AJ3167" i="12" s="1"/>
  <c r="D773" i="13" s="1"/>
  <c r="AH3927" i="12"/>
  <c r="AI3927" i="12" s="1"/>
  <c r="C13" i="13" s="1"/>
  <c r="AH3039" i="12"/>
  <c r="AI3039" i="12" s="1"/>
  <c r="C901" i="13" s="1"/>
  <c r="AH3698" i="12"/>
  <c r="AJ3698" i="12" s="1"/>
  <c r="D242" i="13" s="1"/>
  <c r="AH3822" i="12"/>
  <c r="AI3822" i="12" s="1"/>
  <c r="C118" i="13" s="1"/>
  <c r="AH3550" i="12"/>
  <c r="AI3550" i="12" s="1"/>
  <c r="C390" i="13" s="1"/>
  <c r="AH3144" i="12"/>
  <c r="AJ3144" i="12" s="1"/>
  <c r="D796" i="13" s="1"/>
  <c r="AH3359" i="12"/>
  <c r="AJ3359" i="12" s="1"/>
  <c r="D581" i="13" s="1"/>
  <c r="AH3774" i="12"/>
  <c r="AI3774" i="12" s="1"/>
  <c r="C166" i="13" s="1"/>
  <c r="AH3679" i="12"/>
  <c r="AJ3679" i="12" s="1"/>
  <c r="D261" i="13" s="1"/>
  <c r="AH2429" i="12"/>
  <c r="AJ2429" i="12" s="1"/>
  <c r="D1511" i="13" s="1"/>
  <c r="AH3741" i="12"/>
  <c r="AI3741" i="12" s="1"/>
  <c r="C199" i="13" s="1"/>
  <c r="AH3382" i="12"/>
  <c r="AJ3382" i="12" s="1"/>
  <c r="D558" i="13" s="1"/>
  <c r="AH3432" i="12"/>
  <c r="AI3432" i="12" s="1"/>
  <c r="C508" i="13" s="1"/>
  <c r="AH3831" i="12"/>
  <c r="AJ3831" i="12" s="1"/>
  <c r="D109" i="13" s="1"/>
  <c r="AH3173" i="12"/>
  <c r="AI3173" i="12" s="1"/>
  <c r="C767" i="13" s="1"/>
  <c r="AH2462" i="12"/>
  <c r="AI2462" i="12" s="1"/>
  <c r="C1478" i="13" s="1"/>
  <c r="AH3902" i="12"/>
  <c r="AJ3902" i="12" s="1"/>
  <c r="D38" i="13" s="1"/>
  <c r="AH3137" i="12"/>
  <c r="AJ3137" i="12" s="1"/>
  <c r="D803" i="13" s="1"/>
  <c r="AH3617" i="12"/>
  <c r="AI3617" i="12" s="1"/>
  <c r="C323" i="13" s="1"/>
  <c r="AH3906" i="12"/>
  <c r="AI3906" i="12" s="1"/>
  <c r="C34" i="13" s="1"/>
  <c r="AH3268" i="12"/>
  <c r="AJ3268" i="12" s="1"/>
  <c r="D672" i="13" s="1"/>
  <c r="AH3405" i="12"/>
  <c r="AI3405" i="12" s="1"/>
  <c r="C535" i="13" s="1"/>
  <c r="AH3823" i="12"/>
  <c r="AJ3823" i="12" s="1"/>
  <c r="D117" i="13" s="1"/>
  <c r="AH3635" i="12"/>
  <c r="AJ3635" i="12" s="1"/>
  <c r="D305" i="13" s="1"/>
  <c r="AH2716" i="12"/>
  <c r="AI2716" i="12" s="1"/>
  <c r="C1224" i="13" s="1"/>
  <c r="AH2807" i="12"/>
  <c r="AI2807" i="12" s="1"/>
  <c r="C1133" i="13" s="1"/>
  <c r="AH3928" i="12"/>
  <c r="AI3928" i="12" s="1"/>
  <c r="C12" i="13" s="1"/>
  <c r="AH3840" i="12"/>
  <c r="AJ3840" i="12" s="1"/>
  <c r="D100" i="13" s="1"/>
  <c r="AH3319" i="12"/>
  <c r="AI3319" i="12" s="1"/>
  <c r="C621" i="13" s="1"/>
  <c r="AH2146" i="12"/>
  <c r="AI2146" i="12" s="1"/>
  <c r="C1794" i="13" s="1"/>
  <c r="AH2403" i="12"/>
  <c r="AJ2403" i="12" s="1"/>
  <c r="D1537" i="13" s="1"/>
  <c r="AH3573" i="12"/>
  <c r="AI3573" i="12" s="1"/>
  <c r="C367" i="13" s="1"/>
  <c r="AH3622" i="12"/>
  <c r="AJ3622" i="12" s="1"/>
  <c r="D318" i="13" s="1"/>
  <c r="AH3802" i="12"/>
  <c r="AI3802" i="12" s="1"/>
  <c r="C138" i="13" s="1"/>
  <c r="AH2452" i="12"/>
  <c r="AI2452" i="12" s="1"/>
  <c r="C1488" i="13" s="1"/>
  <c r="AH3554" i="12"/>
  <c r="AJ3554" i="12" s="1"/>
  <c r="D386" i="13" s="1"/>
  <c r="AH3332" i="12"/>
  <c r="AI3332" i="12" s="1"/>
  <c r="C608" i="13" s="1"/>
  <c r="AH2687" i="12"/>
  <c r="AJ2687" i="12" s="1"/>
  <c r="D1253" i="13" s="1"/>
  <c r="AH3086" i="12"/>
  <c r="AJ3086" i="12" s="1"/>
  <c r="D854" i="13" s="1"/>
  <c r="AH2241" i="12"/>
  <c r="AI2241" i="12" s="1"/>
  <c r="C1699" i="13" s="1"/>
  <c r="AH3555" i="12"/>
  <c r="AJ3555" i="12" s="1"/>
  <c r="D385" i="13" s="1"/>
  <c r="AH2374" i="12"/>
  <c r="AI2374" i="12" s="1"/>
  <c r="C1566" i="13" s="1"/>
  <c r="AH3025" i="12"/>
  <c r="AJ3025" i="12" s="1"/>
  <c r="D915" i="13" s="1"/>
  <c r="AH3172" i="12"/>
  <c r="AI3172" i="12" s="1"/>
  <c r="C768" i="13" s="1"/>
  <c r="AH2652" i="12"/>
  <c r="AI2652" i="12" s="1"/>
  <c r="C1288" i="13" s="1"/>
  <c r="AH3560" i="12"/>
  <c r="AI3560" i="12" s="1"/>
  <c r="C380" i="13" s="1"/>
  <c r="AH3368" i="12"/>
  <c r="AJ3368" i="12" s="1"/>
  <c r="D572" i="13" s="1"/>
  <c r="AJ2664" i="12"/>
  <c r="D1276" i="13" s="1"/>
  <c r="AI757" i="12"/>
  <c r="C3183" i="13" s="1"/>
  <c r="AH2916" i="12"/>
  <c r="AJ2916" i="12" s="1"/>
  <c r="D1024" i="13" s="1"/>
  <c r="AH2894" i="12"/>
  <c r="AJ2894" i="12" s="1"/>
  <c r="D1046" i="13" s="1"/>
  <c r="AH3506" i="12"/>
  <c r="AI3506" i="12" s="1"/>
  <c r="C434" i="13" s="1"/>
  <c r="AH3746" i="12"/>
  <c r="AJ3746" i="12" s="1"/>
  <c r="D194" i="13" s="1"/>
  <c r="AH3603" i="12"/>
  <c r="AI3603" i="12" s="1"/>
  <c r="C337" i="13" s="1"/>
  <c r="AH3412" i="12"/>
  <c r="AJ3412" i="12" s="1"/>
  <c r="D528" i="13" s="1"/>
  <c r="AH2459" i="12"/>
  <c r="AI2459" i="12" s="1"/>
  <c r="C1481" i="13" s="1"/>
  <c r="AH2343" i="12"/>
  <c r="AJ2343" i="12" s="1"/>
  <c r="D1597" i="13" s="1"/>
  <c r="AH3321" i="12"/>
  <c r="AJ3321" i="12" s="1"/>
  <c r="D619" i="13" s="1"/>
  <c r="AH3778" i="12"/>
  <c r="AI3778" i="12" s="1"/>
  <c r="C162" i="13" s="1"/>
  <c r="AH2993" i="12"/>
  <c r="AI2993" i="12" s="1"/>
  <c r="C947" i="13" s="1"/>
  <c r="AH3900" i="12"/>
  <c r="AI3900" i="12" s="1"/>
  <c r="C40" i="13" s="1"/>
  <c r="AH2559" i="12"/>
  <c r="AI2559" i="12" s="1"/>
  <c r="C1381" i="13" s="1"/>
  <c r="AH3814" i="12"/>
  <c r="AI3814" i="12" s="1"/>
  <c r="C126" i="13" s="1"/>
  <c r="AH3803" i="12"/>
  <c r="AI3803" i="12" s="1"/>
  <c r="C137" i="13" s="1"/>
  <c r="AH3539" i="12"/>
  <c r="AI3539" i="12" s="1"/>
  <c r="C401" i="13" s="1"/>
  <c r="AH3754" i="12"/>
  <c r="AI3754" i="12" s="1"/>
  <c r="C186" i="13" s="1"/>
  <c r="AH3894" i="12"/>
  <c r="AJ3894" i="12" s="1"/>
  <c r="D46" i="13" s="1"/>
  <c r="AH3339" i="12"/>
  <c r="AI3339" i="12" s="1"/>
  <c r="C601" i="13" s="1"/>
  <c r="AH3373" i="12"/>
  <c r="AI3373" i="12" s="1"/>
  <c r="C567" i="13" s="1"/>
  <c r="AH3159" i="12"/>
  <c r="AI3159" i="12" s="1"/>
  <c r="C781" i="13" s="1"/>
  <c r="AH3750" i="12"/>
  <c r="AI3750" i="12" s="1"/>
  <c r="C190" i="13" s="1"/>
  <c r="AH3701" i="12"/>
  <c r="AJ3701" i="12" s="1"/>
  <c r="D239" i="13" s="1"/>
  <c r="AH2686" i="12"/>
  <c r="AJ2686" i="12" s="1"/>
  <c r="D1254" i="13" s="1"/>
  <c r="AH2758" i="12"/>
  <c r="AJ2758" i="12" s="1"/>
  <c r="D1182" i="13" s="1"/>
  <c r="AH2797" i="12"/>
  <c r="AJ2797" i="12" s="1"/>
  <c r="D1143" i="13" s="1"/>
  <c r="AH3206" i="12"/>
  <c r="AJ3206" i="12" s="1"/>
  <c r="D734" i="13" s="1"/>
  <c r="AH3861" i="12"/>
  <c r="AI3861" i="12" s="1"/>
  <c r="C79" i="13" s="1"/>
  <c r="AH3486" i="12"/>
  <c r="AJ3486" i="12" s="1"/>
  <c r="D454" i="13" s="1"/>
  <c r="AH2352" i="12"/>
  <c r="AI2352" i="12" s="1"/>
  <c r="C1588" i="13" s="1"/>
  <c r="AH3297" i="12"/>
  <c r="AJ3297" i="12" s="1"/>
  <c r="D643" i="13" s="1"/>
  <c r="AH3672" i="12"/>
  <c r="AJ3672" i="12" s="1"/>
  <c r="D268" i="13" s="1"/>
  <c r="AH3884" i="12"/>
  <c r="AJ3884" i="12" s="1"/>
  <c r="D56" i="13" s="1"/>
  <c r="AH3690" i="12"/>
  <c r="AI3690" i="12" s="1"/>
  <c r="C250" i="13" s="1"/>
  <c r="AH2497" i="12"/>
  <c r="AJ2497" i="12" s="1"/>
  <c r="D1443" i="13" s="1"/>
  <c r="AH3578" i="12"/>
  <c r="AJ3578" i="12" s="1"/>
  <c r="D362" i="13" s="1"/>
  <c r="AH3612" i="12"/>
  <c r="AJ3612" i="12" s="1"/>
  <c r="D328" i="13" s="1"/>
  <c r="AH3104" i="12"/>
  <c r="AI3104" i="12" s="1"/>
  <c r="C836" i="13" s="1"/>
  <c r="AI169" i="12"/>
  <c r="C3771" i="13" s="1"/>
  <c r="AH3645" i="12"/>
  <c r="AJ3645" i="12" s="1"/>
  <c r="D295" i="13" s="1"/>
  <c r="AH3689" i="12"/>
  <c r="AI3689" i="12" s="1"/>
  <c r="C251" i="13" s="1"/>
  <c r="AH3314" i="12"/>
  <c r="AJ3314" i="12" s="1"/>
  <c r="D626" i="13" s="1"/>
  <c r="AH3911" i="12"/>
  <c r="AJ3911" i="12" s="1"/>
  <c r="D29" i="13" s="1"/>
  <c r="AH3484" i="12"/>
  <c r="AI3484" i="12" s="1"/>
  <c r="C456" i="13" s="1"/>
  <c r="AH3529" i="12"/>
  <c r="AJ3529" i="12" s="1"/>
  <c r="D411" i="13" s="1"/>
  <c r="AH2233" i="12"/>
  <c r="AI2233" i="12" s="1"/>
  <c r="C1707" i="13" s="1"/>
  <c r="AH3733" i="12"/>
  <c r="AI3733" i="12" s="1"/>
  <c r="C207" i="13" s="1"/>
  <c r="AH3559" i="12"/>
  <c r="AJ3559" i="12" s="1"/>
  <c r="D381" i="13" s="1"/>
  <c r="AH3772" i="12"/>
  <c r="AJ3772" i="12" s="1"/>
  <c r="D168" i="13" s="1"/>
  <c r="AH3252" i="12"/>
  <c r="AI3252" i="12" s="1"/>
  <c r="C688" i="13" s="1"/>
  <c r="AH2262" i="12"/>
  <c r="AI2262" i="12" s="1"/>
  <c r="C1678" i="13" s="1"/>
  <c r="AH3649" i="12"/>
  <c r="AI3649" i="12" s="1"/>
  <c r="C291" i="13" s="1"/>
  <c r="AH3009" i="12"/>
  <c r="AJ3009" i="12" s="1"/>
  <c r="D931" i="13" s="1"/>
  <c r="AH3860" i="12"/>
  <c r="AI3860" i="12" s="1"/>
  <c r="C80" i="13" s="1"/>
  <c r="AH3729" i="12"/>
  <c r="AI3729" i="12" s="1"/>
  <c r="C211" i="13" s="1"/>
  <c r="AH3903" i="12"/>
  <c r="AI3903" i="12" s="1"/>
  <c r="C37" i="13" s="1"/>
  <c r="AH3809" i="12"/>
  <c r="AI3809" i="12" s="1"/>
  <c r="C131" i="13" s="1"/>
  <c r="AH3825" i="12"/>
  <c r="AJ3825" i="12" s="1"/>
  <c r="D115" i="13" s="1"/>
  <c r="AH3714" i="12"/>
  <c r="AI3714" i="12" s="1"/>
  <c r="C226" i="13" s="1"/>
  <c r="AH3089" i="12"/>
  <c r="AJ3089" i="12" s="1"/>
  <c r="D851" i="13" s="1"/>
  <c r="AH3239" i="12"/>
  <c r="AJ3239" i="12" s="1"/>
  <c r="D701" i="13" s="1"/>
  <c r="AH3479" i="12"/>
  <c r="AJ3479" i="12" s="1"/>
  <c r="D461" i="13" s="1"/>
  <c r="AH2383" i="12"/>
  <c r="AI2383" i="12" s="1"/>
  <c r="C1557" i="13" s="1"/>
  <c r="AH3493" i="12"/>
  <c r="AI3493" i="12" s="1"/>
  <c r="C447" i="13" s="1"/>
  <c r="AH3204" i="12"/>
  <c r="AJ3204" i="12" s="1"/>
  <c r="D736" i="13" s="1"/>
  <c r="AH3370" i="12"/>
  <c r="AJ3370" i="12" s="1"/>
  <c r="D570" i="13" s="1"/>
  <c r="AH3463" i="12"/>
  <c r="AI3463" i="12" s="1"/>
  <c r="C477" i="13" s="1"/>
  <c r="AH3716" i="12"/>
  <c r="AJ3716" i="12" s="1"/>
  <c r="D224" i="13" s="1"/>
  <c r="AH3346" i="12"/>
  <c r="AJ3346" i="12" s="1"/>
  <c r="D594" i="13" s="1"/>
  <c r="AH3854" i="12"/>
  <c r="AJ3854" i="12" s="1"/>
  <c r="D86" i="13" s="1"/>
  <c r="AH3186" i="12"/>
  <c r="AI3186" i="12" s="1"/>
  <c r="C754" i="13" s="1"/>
  <c r="AH3834" i="12"/>
  <c r="AI3834" i="12" s="1"/>
  <c r="C106" i="13" s="1"/>
  <c r="AH2852" i="12"/>
  <c r="AJ2852" i="12" s="1"/>
  <c r="D1088" i="13" s="1"/>
  <c r="AH3229" i="12"/>
  <c r="AJ3229" i="12" s="1"/>
  <c r="D711" i="13" s="1"/>
  <c r="AH3057" i="12"/>
  <c r="AJ3057" i="12" s="1"/>
  <c r="D883" i="13" s="1"/>
  <c r="AH2737" i="12"/>
  <c r="AJ2737" i="12" s="1"/>
  <c r="D1203" i="13" s="1"/>
  <c r="AH3472" i="12"/>
  <c r="AI3472" i="12" s="1"/>
  <c r="C468" i="13" s="1"/>
  <c r="AH3857" i="12"/>
  <c r="AI3857" i="12" s="1"/>
  <c r="C83" i="13" s="1"/>
  <c r="AH3914" i="12"/>
  <c r="AJ3914" i="12" s="1"/>
  <c r="D26" i="13" s="1"/>
  <c r="AH3648" i="12"/>
  <c r="AJ3648" i="12" s="1"/>
  <c r="D292" i="13" s="1"/>
  <c r="AH3246" i="12"/>
  <c r="AJ3246" i="12" s="1"/>
  <c r="D694" i="13" s="1"/>
  <c r="AH3293" i="12"/>
  <c r="AI3293" i="12" s="1"/>
  <c r="C647" i="13" s="1"/>
  <c r="AH2422" i="12"/>
  <c r="AJ2422" i="12" s="1"/>
  <c r="D1518" i="13" s="1"/>
  <c r="AH3653" i="12"/>
  <c r="AI3653" i="12" s="1"/>
  <c r="C287" i="13" s="1"/>
  <c r="AH3642" i="12"/>
  <c r="AJ3642" i="12" s="1"/>
  <c r="D298" i="13" s="1"/>
  <c r="AH3344" i="12"/>
  <c r="AI3344" i="12" s="1"/>
  <c r="C596" i="13" s="1"/>
  <c r="AH3546" i="12"/>
  <c r="AI3546" i="12" s="1"/>
  <c r="C394" i="13" s="1"/>
  <c r="AH3771" i="12"/>
  <c r="AJ3771" i="12" s="1"/>
  <c r="D169" i="13" s="1"/>
  <c r="AH3049" i="12"/>
  <c r="AJ3049" i="12" s="1"/>
  <c r="D891" i="13" s="1"/>
  <c r="AH3867" i="12"/>
  <c r="AI3867" i="12" s="1"/>
  <c r="C73" i="13" s="1"/>
  <c r="AH3580" i="12"/>
  <c r="AI3580" i="12" s="1"/>
  <c r="C360" i="13" s="1"/>
  <c r="AH3155" i="12"/>
  <c r="AJ3155" i="12" s="1"/>
  <c r="D785" i="13" s="1"/>
  <c r="AH2759" i="12"/>
  <c r="AJ2759" i="12" s="1"/>
  <c r="D1181" i="13" s="1"/>
  <c r="AH3348" i="12"/>
  <c r="AJ3348" i="12" s="1"/>
  <c r="D592" i="13" s="1"/>
  <c r="AH3761" i="12"/>
  <c r="AI3761" i="12" s="1"/>
  <c r="C179" i="13" s="1"/>
  <c r="AH3919" i="12"/>
  <c r="AI3919" i="12" s="1"/>
  <c r="C21" i="13" s="1"/>
  <c r="AH3436" i="12"/>
  <c r="AJ3436" i="12" s="1"/>
  <c r="D504" i="13" s="1"/>
  <c r="AH3236" i="12"/>
  <c r="AI3236" i="12" s="1"/>
  <c r="C704" i="13" s="1"/>
  <c r="AH3839" i="12"/>
  <c r="AJ3839" i="12" s="1"/>
  <c r="D101" i="13" s="1"/>
  <c r="AH2274" i="12"/>
  <c r="AI2274" i="12" s="1"/>
  <c r="C1666" i="13" s="1"/>
  <c r="AH3139" i="12"/>
  <c r="AI3139" i="12" s="1"/>
  <c r="C801" i="13" s="1"/>
  <c r="AH3066" i="12"/>
  <c r="AJ3066" i="12" s="1"/>
  <c r="D874" i="13" s="1"/>
  <c r="AH3588" i="12"/>
  <c r="AJ3588" i="12" s="1"/>
  <c r="D352" i="13" s="1"/>
  <c r="AH3762" i="12"/>
  <c r="AI3762" i="12" s="1"/>
  <c r="C178" i="13" s="1"/>
  <c r="AH3341" i="12"/>
  <c r="AI3341" i="12" s="1"/>
  <c r="C599" i="13" s="1"/>
  <c r="AH3378" i="12"/>
  <c r="AI3378" i="12" s="1"/>
  <c r="C562" i="13" s="1"/>
  <c r="AH3605" i="12"/>
  <c r="AI3605" i="12" s="1"/>
  <c r="C335" i="13" s="1"/>
  <c r="AH3435" i="12"/>
  <c r="AI3435" i="12" s="1"/>
  <c r="C505" i="13" s="1"/>
  <c r="AH3925" i="12"/>
  <c r="AI3925" i="12" s="1"/>
  <c r="C15" i="13" s="1"/>
  <c r="AH2203" i="12"/>
  <c r="AJ2203" i="12" s="1"/>
  <c r="D1737" i="13" s="1"/>
  <c r="AH3835" i="12"/>
  <c r="AI3835" i="12" s="1"/>
  <c r="C105" i="13" s="1"/>
  <c r="AH3177" i="12"/>
  <c r="AI3177" i="12" s="1"/>
  <c r="C763" i="13" s="1"/>
  <c r="AH3288" i="12"/>
  <c r="AJ3288" i="12" s="1"/>
  <c r="D652" i="13" s="1"/>
  <c r="AH2701" i="12"/>
  <c r="AJ2701" i="12" s="1"/>
  <c r="D1239" i="13" s="1"/>
  <c r="AH3258" i="12"/>
  <c r="AJ3258" i="12" s="1"/>
  <c r="D682" i="13" s="1"/>
  <c r="AH3788" i="12"/>
  <c r="AI3788" i="12" s="1"/>
  <c r="C152" i="13" s="1"/>
  <c r="AH2921" i="12"/>
  <c r="AJ2921" i="12" s="1"/>
  <c r="D1019" i="13" s="1"/>
  <c r="AH2350" i="12"/>
  <c r="AI2350" i="12" s="1"/>
  <c r="C1590" i="13" s="1"/>
  <c r="AH3301" i="12"/>
  <c r="AI3301" i="12" s="1"/>
  <c r="C639" i="13" s="1"/>
  <c r="AH3129" i="12"/>
  <c r="AJ3129" i="12" s="1"/>
  <c r="D811" i="13" s="1"/>
  <c r="AH2390" i="12"/>
  <c r="AJ2390" i="12" s="1"/>
  <c r="D1550" i="13" s="1"/>
  <c r="AH2891" i="12"/>
  <c r="AI2891" i="12" s="1"/>
  <c r="C1049" i="13" s="1"/>
  <c r="AH3923" i="12"/>
  <c r="AI3923" i="12" s="1"/>
  <c r="C17" i="13" s="1"/>
  <c r="AH3793" i="12"/>
  <c r="AJ3793" i="12" s="1"/>
  <c r="D147" i="13" s="1"/>
  <c r="AI3374" i="12"/>
  <c r="C566" i="13" s="1"/>
  <c r="AJ3374" i="12"/>
  <c r="D566" i="13" s="1"/>
  <c r="AJ481" i="12"/>
  <c r="D3459" i="13" s="1"/>
  <c r="AI481" i="12"/>
  <c r="C3459" i="13" s="1"/>
  <c r="AJ1161" i="12"/>
  <c r="D2779" i="13" s="1"/>
  <c r="AI1161" i="12"/>
  <c r="C2779" i="13" s="1"/>
  <c r="AI3747" i="12"/>
  <c r="C193" i="13" s="1"/>
  <c r="AJ3747" i="12"/>
  <c r="D193" i="13" s="1"/>
  <c r="AI710" i="12"/>
  <c r="C3230" i="13" s="1"/>
  <c r="AJ710" i="12"/>
  <c r="D3230" i="13" s="1"/>
  <c r="AJ2264" i="12"/>
  <c r="D1676" i="13" s="1"/>
  <c r="AI2264" i="12"/>
  <c r="C1676" i="13" s="1"/>
  <c r="AJ1211" i="12"/>
  <c r="D2729" i="13" s="1"/>
  <c r="AI1211" i="12"/>
  <c r="C2729" i="13" s="1"/>
  <c r="AJ2811" i="12"/>
  <c r="D1129" i="13" s="1"/>
  <c r="AI2811" i="12"/>
  <c r="C1129" i="13" s="1"/>
  <c r="AI593" i="12"/>
  <c r="C3347" i="13" s="1"/>
  <c r="AJ593" i="12"/>
  <c r="D3347" i="13" s="1"/>
  <c r="AI1654" i="12"/>
  <c r="C2286" i="13" s="1"/>
  <c r="AJ1654" i="12"/>
  <c r="D2286" i="13" s="1"/>
  <c r="AJ3517" i="12"/>
  <c r="D423" i="13" s="1"/>
  <c r="AI3517" i="12"/>
  <c r="C423" i="13" s="1"/>
  <c r="AI1251" i="12"/>
  <c r="C2689" i="13" s="1"/>
  <c r="AJ1251" i="12"/>
  <c r="D2689" i="13" s="1"/>
  <c r="AI2669" i="12"/>
  <c r="C1271" i="13" s="1"/>
  <c r="AJ2669" i="12"/>
  <c r="D1271" i="13" s="1"/>
  <c r="AJ2546" i="12"/>
  <c r="D1394" i="13" s="1"/>
  <c r="AI2546" i="12"/>
  <c r="C1394" i="13" s="1"/>
  <c r="AJ807" i="12"/>
  <c r="D3133" i="13" s="1"/>
  <c r="AI807" i="12"/>
  <c r="C3133" i="13" s="1"/>
  <c r="AJ2646" i="12"/>
  <c r="D1294" i="13" s="1"/>
  <c r="AI2646" i="12"/>
  <c r="C1294" i="13" s="1"/>
  <c r="AI1589" i="12"/>
  <c r="C2351" i="13" s="1"/>
  <c r="AJ1589" i="12"/>
  <c r="D2351" i="13" s="1"/>
  <c r="AI2455" i="12"/>
  <c r="C1485" i="13" s="1"/>
  <c r="AJ2455" i="12"/>
  <c r="D1485" i="13" s="1"/>
  <c r="AI935" i="12"/>
  <c r="C3005" i="13" s="1"/>
  <c r="AJ935" i="12"/>
  <c r="D3005" i="13" s="1"/>
  <c r="AI3271" i="12"/>
  <c r="C669" i="13" s="1"/>
  <c r="AJ3271" i="12"/>
  <c r="D669" i="13" s="1"/>
  <c r="AJ2283" i="12"/>
  <c r="D1657" i="13" s="1"/>
  <c r="AI2283" i="12"/>
  <c r="C1657" i="13" s="1"/>
  <c r="AJ3088" i="12"/>
  <c r="D852" i="13" s="1"/>
  <c r="AI3088" i="12"/>
  <c r="C852" i="13" s="1"/>
  <c r="AJ1149" i="12"/>
  <c r="D2791" i="13" s="1"/>
  <c r="AI1149" i="12"/>
  <c r="C2791" i="13" s="1"/>
  <c r="AI1497" i="12"/>
  <c r="C2443" i="13" s="1"/>
  <c r="AJ1497" i="12"/>
  <c r="D2443" i="13" s="1"/>
  <c r="AI2052" i="12"/>
  <c r="C1888" i="13" s="1"/>
  <c r="AJ2052" i="12"/>
  <c r="D1888" i="13" s="1"/>
  <c r="AJ2907" i="12"/>
  <c r="D1033" i="13" s="1"/>
  <c r="AI2907" i="12"/>
  <c r="C1033" i="13" s="1"/>
  <c r="AJ1075" i="12"/>
  <c r="D2865" i="13" s="1"/>
  <c r="AI1075" i="12"/>
  <c r="C2865" i="13" s="1"/>
  <c r="AJ351" i="12"/>
  <c r="D3589" i="13" s="1"/>
  <c r="AI351" i="12"/>
  <c r="C3589" i="13" s="1"/>
  <c r="AJ3188" i="12"/>
  <c r="D752" i="13" s="1"/>
  <c r="AI3188" i="12"/>
  <c r="C752" i="13" s="1"/>
  <c r="AI1847" i="12"/>
  <c r="C2093" i="13" s="1"/>
  <c r="AJ1847" i="12"/>
  <c r="D2093" i="13" s="1"/>
  <c r="AI3103" i="12"/>
  <c r="C837" i="13" s="1"/>
  <c r="AJ3103" i="12"/>
  <c r="D837" i="13" s="1"/>
  <c r="AJ2441" i="12"/>
  <c r="D1499" i="13" s="1"/>
  <c r="AI2441" i="12"/>
  <c r="C1499" i="13" s="1"/>
  <c r="AI2087" i="12"/>
  <c r="C1853" i="13" s="1"/>
  <c r="AJ2087" i="12"/>
  <c r="D1853" i="13" s="1"/>
  <c r="AJ758" i="12"/>
  <c r="D3182" i="13" s="1"/>
  <c r="AI758" i="12"/>
  <c r="C3182" i="13" s="1"/>
  <c r="AI468" i="12"/>
  <c r="C3472" i="13" s="1"/>
  <c r="AJ468" i="12"/>
  <c r="D3472" i="13" s="1"/>
  <c r="AI2543" i="12"/>
  <c r="C1397" i="13" s="1"/>
  <c r="AJ2543" i="12"/>
  <c r="D1397" i="13" s="1"/>
  <c r="AI916" i="12"/>
  <c r="C3024" i="13" s="1"/>
  <c r="AJ916" i="12"/>
  <c r="D3024" i="13" s="1"/>
  <c r="AJ2493" i="12"/>
  <c r="D1447" i="13" s="1"/>
  <c r="AI2493" i="12"/>
  <c r="C1447" i="13" s="1"/>
  <c r="AI2768" i="12"/>
  <c r="C1172" i="13" s="1"/>
  <c r="AJ2768" i="12"/>
  <c r="D1172" i="13" s="1"/>
  <c r="AJ1711" i="12"/>
  <c r="D2229" i="13" s="1"/>
  <c r="AI1711" i="12"/>
  <c r="C2229" i="13" s="1"/>
  <c r="AJ1506" i="12"/>
  <c r="D2434" i="13" s="1"/>
  <c r="AI1506" i="12"/>
  <c r="C2434" i="13" s="1"/>
  <c r="AJ598" i="12"/>
  <c r="D3342" i="13" s="1"/>
  <c r="AI598" i="12"/>
  <c r="C3342" i="13" s="1"/>
  <c r="AI2802" i="12"/>
  <c r="C1138" i="13" s="1"/>
  <c r="AJ2802" i="12"/>
  <c r="D1138" i="13" s="1"/>
  <c r="AJ3452" i="12"/>
  <c r="D488" i="13" s="1"/>
  <c r="AI3452" i="12"/>
  <c r="C488" i="13" s="1"/>
  <c r="AI3887" i="12"/>
  <c r="C53" i="13" s="1"/>
  <c r="AJ3887" i="12"/>
  <c r="D53" i="13" s="1"/>
  <c r="AI1003" i="12"/>
  <c r="C2937" i="13" s="1"/>
  <c r="AJ1003" i="12"/>
  <c r="D2937" i="13" s="1"/>
  <c r="AJ559" i="12"/>
  <c r="D3381" i="13" s="1"/>
  <c r="AI559" i="12"/>
  <c r="C3381" i="13" s="1"/>
  <c r="AJ1183" i="12"/>
  <c r="D2757" i="13" s="1"/>
  <c r="AI1183" i="12"/>
  <c r="C2757" i="13" s="1"/>
  <c r="AJ399" i="12"/>
  <c r="D3541" i="13" s="1"/>
  <c r="AI399" i="12"/>
  <c r="C3541" i="13" s="1"/>
  <c r="AI1213" i="12"/>
  <c r="C2727" i="13" s="1"/>
  <c r="AJ1213" i="12"/>
  <c r="D2727" i="13" s="1"/>
  <c r="AI610" i="12"/>
  <c r="C3330" i="13" s="1"/>
  <c r="AJ610" i="12"/>
  <c r="D3330" i="13" s="1"/>
  <c r="AJ1518" i="12"/>
  <c r="D2422" i="13" s="1"/>
  <c r="AI1518" i="12"/>
  <c r="C2422" i="13" s="1"/>
  <c r="AJ1622" i="12"/>
  <c r="D2318" i="13" s="1"/>
  <c r="AI1622" i="12"/>
  <c r="C2318" i="13" s="1"/>
  <c r="AH3005" i="12"/>
  <c r="AH3513" i="12"/>
  <c r="AI3858" i="12"/>
  <c r="C82" i="13" s="1"/>
  <c r="AJ3858" i="12"/>
  <c r="D82" i="13" s="1"/>
  <c r="AI215" i="12"/>
  <c r="C3725" i="13" s="1"/>
  <c r="AJ215" i="12"/>
  <c r="D3725" i="13" s="1"/>
  <c r="AJ327" i="12"/>
  <c r="D3613" i="13" s="1"/>
  <c r="AI327" i="12"/>
  <c r="C3613" i="13" s="1"/>
  <c r="AJ1871" i="12"/>
  <c r="D2069" i="13" s="1"/>
  <c r="AI1871" i="12"/>
  <c r="C2069" i="13" s="1"/>
  <c r="AI2051" i="12"/>
  <c r="C1889" i="13" s="1"/>
  <c r="AJ2051" i="12"/>
  <c r="D1889" i="13" s="1"/>
  <c r="AJ184" i="12"/>
  <c r="D3756" i="13" s="1"/>
  <c r="AI184" i="12"/>
  <c r="C3756" i="13" s="1"/>
  <c r="AJ2047" i="12"/>
  <c r="D1893" i="13" s="1"/>
  <c r="AI2047" i="12"/>
  <c r="C1893" i="13" s="1"/>
  <c r="AI2740" i="12"/>
  <c r="C1200" i="13" s="1"/>
  <c r="AJ2740" i="12"/>
  <c r="D1200" i="13" s="1"/>
  <c r="AJ754" i="12"/>
  <c r="D3186" i="13" s="1"/>
  <c r="AI754" i="12"/>
  <c r="C3186" i="13" s="1"/>
  <c r="AJ675" i="12"/>
  <c r="D3265" i="13" s="1"/>
  <c r="AI675" i="12"/>
  <c r="C3265" i="13" s="1"/>
  <c r="AI2228" i="12"/>
  <c r="C1712" i="13" s="1"/>
  <c r="AJ2228" i="12"/>
  <c r="D1712" i="13" s="1"/>
  <c r="AJ1289" i="12"/>
  <c r="D2651" i="13" s="1"/>
  <c r="AI1289" i="12"/>
  <c r="C2651" i="13" s="1"/>
  <c r="AH3764" i="12"/>
  <c r="AH3152" i="12"/>
  <c r="AH2995" i="12"/>
  <c r="AH3366" i="12"/>
  <c r="AH3864" i="12"/>
  <c r="AJ409" i="12"/>
  <c r="D3531" i="13" s="1"/>
  <c r="AI409" i="12"/>
  <c r="C3531" i="13" s="1"/>
  <c r="AJ2938" i="12"/>
  <c r="D1002" i="13" s="1"/>
  <c r="AI2938" i="12"/>
  <c r="C1002" i="13" s="1"/>
  <c r="AI834" i="12"/>
  <c r="C3106" i="13" s="1"/>
  <c r="AJ834" i="12"/>
  <c r="D3106" i="13" s="1"/>
  <c r="AI1378" i="12"/>
  <c r="C2562" i="13" s="1"/>
  <c r="AJ1378" i="12"/>
  <c r="D2562" i="13" s="1"/>
  <c r="AJ713" i="12"/>
  <c r="D3227" i="13" s="1"/>
  <c r="AI713" i="12"/>
  <c r="C3227" i="13" s="1"/>
  <c r="AI1852" i="12"/>
  <c r="C2088" i="13" s="1"/>
  <c r="AJ1852" i="12"/>
  <c r="D2088" i="13" s="1"/>
  <c r="AI775" i="12"/>
  <c r="C3165" i="13" s="1"/>
  <c r="AJ775" i="12"/>
  <c r="D3165" i="13" s="1"/>
  <c r="AI1703" i="12"/>
  <c r="C2237" i="13" s="1"/>
  <c r="AJ1703" i="12"/>
  <c r="D2237" i="13" s="1"/>
  <c r="AJ331" i="12"/>
  <c r="D3609" i="13" s="1"/>
  <c r="AI331" i="12"/>
  <c r="C3609" i="13" s="1"/>
  <c r="AJ2594" i="12"/>
  <c r="D1346" i="13" s="1"/>
  <c r="AI2594" i="12"/>
  <c r="C1346" i="13" s="1"/>
  <c r="AJ1845" i="12"/>
  <c r="D2095" i="13" s="1"/>
  <c r="AI1845" i="12"/>
  <c r="C2095" i="13" s="1"/>
  <c r="AJ2244" i="12"/>
  <c r="D1696" i="13" s="1"/>
  <c r="AI2244" i="12"/>
  <c r="C1696" i="13" s="1"/>
  <c r="AI2909" i="12"/>
  <c r="C1031" i="13" s="1"/>
  <c r="AJ2909" i="12"/>
  <c r="D1031" i="13" s="1"/>
  <c r="AI2038" i="12"/>
  <c r="C1902" i="13" s="1"/>
  <c r="AJ2038" i="12"/>
  <c r="D1902" i="13" s="1"/>
  <c r="AI3038" i="12"/>
  <c r="C902" i="13" s="1"/>
  <c r="AJ3038" i="12"/>
  <c r="D902" i="13" s="1"/>
  <c r="AJ1479" i="12"/>
  <c r="D2461" i="13" s="1"/>
  <c r="AI1479" i="12"/>
  <c r="C2461" i="13" s="1"/>
  <c r="AJ518" i="12"/>
  <c r="D3422" i="13" s="1"/>
  <c r="AI518" i="12"/>
  <c r="C3422" i="13" s="1"/>
  <c r="AI2951" i="12"/>
  <c r="C989" i="13" s="1"/>
  <c r="AJ2951" i="12"/>
  <c r="D989" i="13" s="1"/>
  <c r="AJ2127" i="12"/>
  <c r="D1813" i="13" s="1"/>
  <c r="AI2127" i="12"/>
  <c r="C1813" i="13" s="1"/>
  <c r="AI750" i="12"/>
  <c r="C3190" i="13" s="1"/>
  <c r="AJ750" i="12"/>
  <c r="D3190" i="13" s="1"/>
  <c r="AI1574" i="12"/>
  <c r="C2366" i="13" s="1"/>
  <c r="AJ1574" i="12"/>
  <c r="D2366" i="13" s="1"/>
  <c r="AJ2582" i="12"/>
  <c r="D1358" i="13" s="1"/>
  <c r="AI2582" i="12"/>
  <c r="C1358" i="13" s="1"/>
  <c r="AI2318" i="12"/>
  <c r="C1622" i="13" s="1"/>
  <c r="AJ2318" i="12"/>
  <c r="D1622" i="13" s="1"/>
  <c r="AI2633" i="12"/>
  <c r="C1307" i="13" s="1"/>
  <c r="AJ2633" i="12"/>
  <c r="D1307" i="13" s="1"/>
  <c r="AJ1174" i="12"/>
  <c r="D2766" i="13" s="1"/>
  <c r="AI1174" i="12"/>
  <c r="C2766" i="13" s="1"/>
  <c r="AJ2668" i="12"/>
  <c r="D1272" i="13" s="1"/>
  <c r="AI2668" i="12"/>
  <c r="C1272" i="13" s="1"/>
  <c r="AH2482" i="12"/>
  <c r="AH3320" i="12"/>
  <c r="AH3657" i="12"/>
  <c r="AH3285" i="12"/>
  <c r="AH2393" i="12"/>
  <c r="AH3685" i="12"/>
  <c r="AH3713" i="12"/>
  <c r="AH3026" i="12"/>
  <c r="AH2263" i="12"/>
  <c r="AH3632" i="12"/>
  <c r="AH3897" i="12"/>
  <c r="AH3917" i="12"/>
  <c r="AH2644" i="12"/>
  <c r="AH3505" i="12"/>
  <c r="AH3372" i="12"/>
  <c r="AI3015" i="12"/>
  <c r="C925" i="13" s="1"/>
  <c r="AJ3015" i="12"/>
  <c r="D925" i="13" s="1"/>
  <c r="AI2966" i="12"/>
  <c r="C974" i="13" s="1"/>
  <c r="AJ2966" i="12"/>
  <c r="D974" i="13" s="1"/>
  <c r="AI135" i="12"/>
  <c r="C3805" i="13" s="1"/>
  <c r="AJ135" i="12"/>
  <c r="D3805" i="13" s="1"/>
  <c r="AI732" i="12"/>
  <c r="C3208" i="13" s="1"/>
  <c r="AJ732" i="12"/>
  <c r="D3208" i="13" s="1"/>
  <c r="AI737" i="12"/>
  <c r="C3203" i="13" s="1"/>
  <c r="AJ737" i="12"/>
  <c r="D3203" i="13" s="1"/>
  <c r="AI654" i="12"/>
  <c r="C3286" i="13" s="1"/>
  <c r="AJ654" i="12"/>
  <c r="D3286" i="13" s="1"/>
  <c r="AJ1653" i="12"/>
  <c r="D2287" i="13" s="1"/>
  <c r="AI1653" i="12"/>
  <c r="C2287" i="13" s="1"/>
  <c r="AJ3491" i="12"/>
  <c r="D449" i="13" s="1"/>
  <c r="AI3491" i="12"/>
  <c r="C449" i="13" s="1"/>
  <c r="AJ1649" i="12"/>
  <c r="D2291" i="13" s="1"/>
  <c r="AI1649" i="12"/>
  <c r="C2291" i="13" s="1"/>
  <c r="AI3765" i="12"/>
  <c r="C175" i="13" s="1"/>
  <c r="AJ3765" i="12"/>
  <c r="D175" i="13" s="1"/>
  <c r="AJ1968" i="12"/>
  <c r="D1972" i="13" s="1"/>
  <c r="AI1968" i="12"/>
  <c r="C1972" i="13" s="1"/>
  <c r="AI2109" i="12"/>
  <c r="C1831" i="13" s="1"/>
  <c r="AJ2109" i="12"/>
  <c r="D1831" i="13" s="1"/>
  <c r="AH3527" i="12"/>
  <c r="AJ1474" i="12"/>
  <c r="D2466" i="13" s="1"/>
  <c r="AI1474" i="12"/>
  <c r="C2466" i="13" s="1"/>
  <c r="AH3027" i="12"/>
  <c r="AH2776" i="12"/>
  <c r="AH3084" i="12"/>
  <c r="AI3426" i="12"/>
  <c r="C514" i="13" s="1"/>
  <c r="AJ3426" i="12"/>
  <c r="D514" i="13" s="1"/>
  <c r="AI435" i="12"/>
  <c r="C3505" i="13" s="1"/>
  <c r="AJ435" i="12"/>
  <c r="D3505" i="13" s="1"/>
  <c r="AI3594" i="12"/>
  <c r="C346" i="13" s="1"/>
  <c r="AJ3594" i="12"/>
  <c r="D346" i="13" s="1"/>
  <c r="AJ1615" i="12"/>
  <c r="D2325" i="13" s="1"/>
  <c r="AI1615" i="12"/>
  <c r="C2325" i="13" s="1"/>
  <c r="AI218" i="12"/>
  <c r="C3722" i="13" s="1"/>
  <c r="AJ218" i="12"/>
  <c r="D3722" i="13" s="1"/>
  <c r="AJ539" i="12"/>
  <c r="D3401" i="13" s="1"/>
  <c r="AI539" i="12"/>
  <c r="C3401" i="13" s="1"/>
  <c r="AJ2269" i="12"/>
  <c r="D1671" i="13" s="1"/>
  <c r="AI2269" i="12"/>
  <c r="C1671" i="13" s="1"/>
  <c r="AI3362" i="12"/>
  <c r="C578" i="13" s="1"/>
  <c r="AJ3362" i="12"/>
  <c r="D578" i="13" s="1"/>
  <c r="AI2580" i="12"/>
  <c r="C1360" i="13" s="1"/>
  <c r="AJ2580" i="12"/>
  <c r="D1360" i="13" s="1"/>
  <c r="AJ2647" i="12"/>
  <c r="D1293" i="13" s="1"/>
  <c r="AI2647" i="12"/>
  <c r="C1293" i="13" s="1"/>
  <c r="AI173" i="12"/>
  <c r="C3767" i="13" s="1"/>
  <c r="AJ173" i="12"/>
  <c r="D3767" i="13" s="1"/>
  <c r="AI1148" i="12"/>
  <c r="C2792" i="13" s="1"/>
  <c r="AJ1148" i="12"/>
  <c r="D2792" i="13" s="1"/>
  <c r="AH3317" i="12"/>
  <c r="AH3873" i="12"/>
  <c r="AH2954" i="12"/>
  <c r="AH3466" i="12"/>
  <c r="AH3678" i="12"/>
  <c r="AI491" i="12"/>
  <c r="C3449" i="13" s="1"/>
  <c r="AJ491" i="12"/>
  <c r="D3449" i="13" s="1"/>
  <c r="AJ3224" i="12"/>
  <c r="D716" i="13" s="1"/>
  <c r="AI3224" i="12"/>
  <c r="C716" i="13" s="1"/>
  <c r="AJ2357" i="12"/>
  <c r="D1583" i="13" s="1"/>
  <c r="AI2357" i="12"/>
  <c r="C1583" i="13" s="1"/>
  <c r="AJ3107" i="12"/>
  <c r="D833" i="13" s="1"/>
  <c r="AI3107" i="12"/>
  <c r="C833" i="13" s="1"/>
  <c r="AI1045" i="12"/>
  <c r="C2895" i="13" s="1"/>
  <c r="AJ1045" i="12"/>
  <c r="D2895" i="13" s="1"/>
  <c r="AJ354" i="12"/>
  <c r="D3586" i="13" s="1"/>
  <c r="AI354" i="12"/>
  <c r="C3586" i="13" s="1"/>
  <c r="AJ3274" i="12"/>
  <c r="D666" i="13" s="1"/>
  <c r="AI3274" i="12"/>
  <c r="C666" i="13" s="1"/>
  <c r="AI1453" i="12"/>
  <c r="C2487" i="13" s="1"/>
  <c r="AJ1453" i="12"/>
  <c r="D2487" i="13" s="1"/>
  <c r="AI1573" i="12"/>
  <c r="C2367" i="13" s="1"/>
  <c r="AJ1573" i="12"/>
  <c r="D2367" i="13" s="1"/>
  <c r="AI1916" i="12"/>
  <c r="C2024" i="13" s="1"/>
  <c r="AJ1916" i="12"/>
  <c r="D2024" i="13" s="1"/>
  <c r="AI376" i="12"/>
  <c r="C3564" i="13" s="1"/>
  <c r="AJ376" i="12"/>
  <c r="D3564" i="13" s="1"/>
  <c r="AI443" i="12"/>
  <c r="C3497" i="13" s="1"/>
  <c r="AJ443" i="12"/>
  <c r="D3497" i="13" s="1"/>
  <c r="AI3444" i="12"/>
  <c r="C496" i="13" s="1"/>
  <c r="AJ3444" i="12"/>
  <c r="D496" i="13" s="1"/>
  <c r="AI608" i="12"/>
  <c r="C3332" i="13" s="1"/>
  <c r="AJ608" i="12"/>
  <c r="D3332" i="13" s="1"/>
  <c r="AJ2158" i="12"/>
  <c r="D1782" i="13" s="1"/>
  <c r="AI2158" i="12"/>
  <c r="C1782" i="13" s="1"/>
  <c r="AI2347" i="12"/>
  <c r="C1593" i="13" s="1"/>
  <c r="AJ2347" i="12"/>
  <c r="D1593" i="13" s="1"/>
  <c r="AI2574" i="12"/>
  <c r="C1366" i="13" s="1"/>
  <c r="AJ2574" i="12"/>
  <c r="D1366" i="13" s="1"/>
  <c r="AI502" i="12"/>
  <c r="C3438" i="13" s="1"/>
  <c r="AJ502" i="12"/>
  <c r="D3438" i="13" s="1"/>
  <c r="AI3091" i="12"/>
  <c r="C849" i="13" s="1"/>
  <c r="AJ3091" i="12"/>
  <c r="D849" i="13" s="1"/>
  <c r="AI1333" i="12"/>
  <c r="C2607" i="13" s="1"/>
  <c r="AJ1333" i="12"/>
  <c r="D2607" i="13" s="1"/>
  <c r="AJ2104" i="12"/>
  <c r="D1836" i="13" s="1"/>
  <c r="AI2104" i="12"/>
  <c r="C1836" i="13" s="1"/>
  <c r="AJ1246" i="12"/>
  <c r="D2694" i="13" s="1"/>
  <c r="AI1246" i="12"/>
  <c r="C2694" i="13" s="1"/>
  <c r="AJ2838" i="12"/>
  <c r="D1102" i="13" s="1"/>
  <c r="AI2838" i="12"/>
  <c r="C1102" i="13" s="1"/>
  <c r="AI3035" i="12"/>
  <c r="C905" i="13" s="1"/>
  <c r="AJ3035" i="12"/>
  <c r="D905" i="13" s="1"/>
  <c r="AJ192" i="12"/>
  <c r="D3748" i="13" s="1"/>
  <c r="AI192" i="12"/>
  <c r="C3748" i="13" s="1"/>
  <c r="AI1057" i="12"/>
  <c r="C2883" i="13" s="1"/>
  <c r="AJ1057" i="12"/>
  <c r="D2883" i="13" s="1"/>
  <c r="AJ3453" i="12"/>
  <c r="D487" i="13" s="1"/>
  <c r="AI3453" i="12"/>
  <c r="C487" i="13" s="1"/>
  <c r="AI632" i="12"/>
  <c r="C3308" i="13" s="1"/>
  <c r="AJ632" i="12"/>
  <c r="D3308" i="13" s="1"/>
  <c r="AJ3117" i="12"/>
  <c r="D823" i="13" s="1"/>
  <c r="AI3117" i="12"/>
  <c r="C823" i="13" s="1"/>
  <c r="AJ2461" i="12"/>
  <c r="D1479" i="13" s="1"/>
  <c r="AI2461" i="12"/>
  <c r="C1479" i="13" s="1"/>
  <c r="AJ1214" i="12"/>
  <c r="D2726" i="13" s="1"/>
  <c r="AI1214" i="12"/>
  <c r="C2726" i="13" s="1"/>
  <c r="AJ2396" i="12"/>
  <c r="D1544" i="13" s="1"/>
  <c r="AI2396" i="12"/>
  <c r="C1544" i="13" s="1"/>
  <c r="AJ884" i="12"/>
  <c r="D3056" i="13" s="1"/>
  <c r="AI884" i="12"/>
  <c r="C3056" i="13" s="1"/>
  <c r="AI2229" i="12"/>
  <c r="C1711" i="13" s="1"/>
  <c r="AJ2229" i="12"/>
  <c r="D1711" i="13" s="1"/>
  <c r="AI2062" i="12"/>
  <c r="C1878" i="13" s="1"/>
  <c r="AJ2062" i="12"/>
  <c r="D1878" i="13" s="1"/>
  <c r="AI1224" i="12"/>
  <c r="C2716" i="13" s="1"/>
  <c r="AJ1224" i="12"/>
  <c r="D2716" i="13" s="1"/>
  <c r="AJ3022" i="12"/>
  <c r="D918" i="13" s="1"/>
  <c r="AI3022" i="12"/>
  <c r="C918" i="13" s="1"/>
  <c r="AI1443" i="12"/>
  <c r="C2497" i="13" s="1"/>
  <c r="AJ1443" i="12"/>
  <c r="D2497" i="13" s="1"/>
  <c r="AJ2606" i="12"/>
  <c r="D1334" i="13" s="1"/>
  <c r="AI2606" i="12"/>
  <c r="C1334" i="13" s="1"/>
  <c r="AI1803" i="12"/>
  <c r="C2137" i="13" s="1"/>
  <c r="AJ1803" i="12"/>
  <c r="D2137" i="13" s="1"/>
  <c r="AJ3082" i="12"/>
  <c r="D858" i="13" s="1"/>
  <c r="AI3082" i="12"/>
  <c r="C858" i="13" s="1"/>
  <c r="AJ1447" i="12"/>
  <c r="D2493" i="13" s="1"/>
  <c r="AI1447" i="12"/>
  <c r="C2493" i="13" s="1"/>
  <c r="AI359" i="12"/>
  <c r="C3581" i="13" s="1"/>
  <c r="AJ359" i="12"/>
  <c r="D3581" i="13" s="1"/>
  <c r="AJ1051" i="12"/>
  <c r="D2889" i="13" s="1"/>
  <c r="AI1051" i="12"/>
  <c r="C2889" i="13" s="1"/>
  <c r="AI2984" i="12"/>
  <c r="C956" i="13" s="1"/>
  <c r="AJ2984" i="12"/>
  <c r="D956" i="13" s="1"/>
  <c r="AJ1182" i="12"/>
  <c r="D2758" i="13" s="1"/>
  <c r="AI1182" i="12"/>
  <c r="C2758" i="13" s="1"/>
  <c r="AI1640" i="12"/>
  <c r="C2300" i="13" s="1"/>
  <c r="AJ1640" i="12"/>
  <c r="D2300" i="13" s="1"/>
  <c r="AJ2528" i="12"/>
  <c r="D1412" i="13" s="1"/>
  <c r="AI2528" i="12"/>
  <c r="C1412" i="13" s="1"/>
  <c r="AI391" i="12"/>
  <c r="C3549" i="13" s="1"/>
  <c r="AJ391" i="12"/>
  <c r="D3549" i="13" s="1"/>
  <c r="AI2796" i="12"/>
  <c r="C1144" i="13" s="1"/>
  <c r="AJ2796" i="12"/>
  <c r="D1144" i="13" s="1"/>
  <c r="AI741" i="12"/>
  <c r="C3199" i="13" s="1"/>
  <c r="AJ741" i="12"/>
  <c r="D3199" i="13" s="1"/>
  <c r="AJ1436" i="12"/>
  <c r="D2504" i="13" s="1"/>
  <c r="AI1436" i="12"/>
  <c r="C2504" i="13" s="1"/>
  <c r="AJ1698" i="12"/>
  <c r="D2242" i="13" s="1"/>
  <c r="AI1698" i="12"/>
  <c r="C2242" i="13" s="1"/>
  <c r="AJ1906" i="12"/>
  <c r="D2034" i="13" s="1"/>
  <c r="AI1906" i="12"/>
  <c r="C2034" i="13" s="1"/>
  <c r="AI1715" i="12"/>
  <c r="C2225" i="13" s="1"/>
  <c r="AJ1715" i="12"/>
  <c r="D2225" i="13" s="1"/>
  <c r="AI2568" i="12"/>
  <c r="C1372" i="13" s="1"/>
  <c r="AJ2568" i="12"/>
  <c r="D1372" i="13" s="1"/>
  <c r="AI584" i="12"/>
  <c r="C3356" i="13" s="1"/>
  <c r="AJ584" i="12"/>
  <c r="D3356" i="13" s="1"/>
  <c r="AI3245" i="12"/>
  <c r="C695" i="13" s="1"/>
  <c r="AJ3245" i="12"/>
  <c r="D695" i="13" s="1"/>
  <c r="AJ765" i="12"/>
  <c r="D3175" i="13" s="1"/>
  <c r="AI765" i="12"/>
  <c r="C3175" i="13" s="1"/>
  <c r="AI1739" i="12"/>
  <c r="C2201" i="13" s="1"/>
  <c r="AJ1739" i="12"/>
  <c r="D2201" i="13" s="1"/>
  <c r="AJ511" i="12"/>
  <c r="D3429" i="13" s="1"/>
  <c r="AI511" i="12"/>
  <c r="C3429" i="13" s="1"/>
  <c r="AJ2125" i="12"/>
  <c r="D1815" i="13" s="1"/>
  <c r="AI2125" i="12"/>
  <c r="C1815" i="13" s="1"/>
  <c r="AJ2205" i="12"/>
  <c r="D1735" i="13" s="1"/>
  <c r="AI2205" i="12"/>
  <c r="C1735" i="13" s="1"/>
  <c r="AJ2406" i="12"/>
  <c r="D1534" i="13" s="1"/>
  <c r="AI2406" i="12"/>
  <c r="C1534" i="13" s="1"/>
  <c r="AJ616" i="12"/>
  <c r="D3324" i="13" s="1"/>
  <c r="AI616" i="12"/>
  <c r="C3324" i="13" s="1"/>
  <c r="AJ1454" i="12"/>
  <c r="D2486" i="13" s="1"/>
  <c r="AI1454" i="12"/>
  <c r="C2486" i="13" s="1"/>
  <c r="AJ692" i="12"/>
  <c r="D3248" i="13" s="1"/>
  <c r="AI692" i="12"/>
  <c r="C3248" i="13" s="1"/>
  <c r="AJ3001" i="12"/>
  <c r="D939" i="13" s="1"/>
  <c r="AI3001" i="12"/>
  <c r="C939" i="13" s="1"/>
  <c r="AJ621" i="12"/>
  <c r="D3319" i="13" s="1"/>
  <c r="AI621" i="12"/>
  <c r="C3319" i="13" s="1"/>
  <c r="AJ1544" i="12"/>
  <c r="D2396" i="13" s="1"/>
  <c r="AI1544" i="12"/>
  <c r="C2396" i="13" s="1"/>
  <c r="AI1199" i="12"/>
  <c r="C2741" i="13" s="1"/>
  <c r="AJ1199" i="12"/>
  <c r="D2741" i="13" s="1"/>
  <c r="AJ422" i="12"/>
  <c r="D3518" i="13" s="1"/>
  <c r="AI422" i="12"/>
  <c r="C3518" i="13" s="1"/>
  <c r="AI1116" i="12"/>
  <c r="C2824" i="13" s="1"/>
  <c r="AJ1116" i="12"/>
  <c r="D2824" i="13" s="1"/>
  <c r="AI2111" i="12"/>
  <c r="C1829" i="13" s="1"/>
  <c r="AJ2111" i="12"/>
  <c r="D1829" i="13" s="1"/>
  <c r="AI920" i="12"/>
  <c r="C3020" i="13" s="1"/>
  <c r="AJ920" i="12"/>
  <c r="D3020" i="13" s="1"/>
  <c r="AI800" i="12"/>
  <c r="C3140" i="13" s="1"/>
  <c r="AJ800" i="12"/>
  <c r="D3140" i="13" s="1"/>
  <c r="AI2780" i="12"/>
  <c r="C1160" i="13" s="1"/>
  <c r="AJ2780" i="12"/>
  <c r="D1160" i="13" s="1"/>
  <c r="AJ2193" i="12"/>
  <c r="D1747" i="13" s="1"/>
  <c r="AI2193" i="12"/>
  <c r="C1747" i="13" s="1"/>
  <c r="AI1232" i="12"/>
  <c r="C2708" i="13" s="1"/>
  <c r="AJ1232" i="12"/>
  <c r="D2708" i="13" s="1"/>
  <c r="AJ1632" i="12"/>
  <c r="D2308" i="13" s="1"/>
  <c r="AI1632" i="12"/>
  <c r="C2308" i="13" s="1"/>
  <c r="AI1690" i="12"/>
  <c r="C2250" i="13" s="1"/>
  <c r="AJ1690" i="12"/>
  <c r="D2250" i="13" s="1"/>
  <c r="AJ1620" i="12"/>
  <c r="D2320" i="13" s="1"/>
  <c r="AI1620" i="12"/>
  <c r="C2320" i="13" s="1"/>
  <c r="AJ1923" i="12"/>
  <c r="D2017" i="13" s="1"/>
  <c r="AI1923" i="12"/>
  <c r="C2017" i="13" s="1"/>
  <c r="AI3650" i="12"/>
  <c r="C290" i="13" s="1"/>
  <c r="AJ3650" i="12"/>
  <c r="D290" i="13" s="1"/>
  <c r="AI810" i="12"/>
  <c r="C3130" i="13" s="1"/>
  <c r="AJ810" i="12"/>
  <c r="D3130" i="13" s="1"/>
  <c r="AI695" i="12"/>
  <c r="C3245" i="13" s="1"/>
  <c r="AJ695" i="12"/>
  <c r="D3245" i="13" s="1"/>
  <c r="AI963" i="12"/>
  <c r="C2977" i="13" s="1"/>
  <c r="AJ963" i="12"/>
  <c r="D2977" i="13" s="1"/>
  <c r="AJ627" i="12"/>
  <c r="D3313" i="13" s="1"/>
  <c r="AI627" i="12"/>
  <c r="C3313" i="13" s="1"/>
  <c r="AJ1180" i="12"/>
  <c r="D2760" i="13" s="1"/>
  <c r="AI1180" i="12"/>
  <c r="C2760" i="13" s="1"/>
  <c r="AJ2640" i="12"/>
  <c r="D1300" i="13" s="1"/>
  <c r="AI2640" i="12"/>
  <c r="C1300" i="13" s="1"/>
  <c r="AI543" i="12"/>
  <c r="C3397" i="13" s="1"/>
  <c r="AJ543" i="12"/>
  <c r="D3397" i="13" s="1"/>
  <c r="AI2777" i="12"/>
  <c r="C1163" i="13" s="1"/>
  <c r="AJ2777" i="12"/>
  <c r="D1163" i="13" s="1"/>
  <c r="AI1088" i="12"/>
  <c r="C2852" i="13" s="1"/>
  <c r="AJ1088" i="12"/>
  <c r="D2852" i="13" s="1"/>
  <c r="AJ808" i="12"/>
  <c r="D3132" i="13" s="1"/>
  <c r="AI808" i="12"/>
  <c r="C3132" i="13" s="1"/>
  <c r="AJ1599" i="12"/>
  <c r="D2341" i="13" s="1"/>
  <c r="AI1599" i="12"/>
  <c r="C2341" i="13" s="1"/>
  <c r="AI2018" i="12"/>
  <c r="C1922" i="13" s="1"/>
  <c r="AJ2018" i="12"/>
  <c r="D1922" i="13" s="1"/>
  <c r="AI957" i="12"/>
  <c r="C2983" i="13" s="1"/>
  <c r="AJ957" i="12"/>
  <c r="D2983" i="13" s="1"/>
  <c r="AI1011" i="12"/>
  <c r="C2929" i="13" s="1"/>
  <c r="AJ1011" i="12"/>
  <c r="D2929" i="13" s="1"/>
  <c r="AJ1252" i="12"/>
  <c r="D2688" i="13" s="1"/>
  <c r="AI1252" i="12"/>
  <c r="C2688" i="13" s="1"/>
  <c r="AJ1345" i="12"/>
  <c r="D2595" i="13" s="1"/>
  <c r="AI1345" i="12"/>
  <c r="C2595" i="13" s="1"/>
  <c r="AJ1943" i="12"/>
  <c r="D1997" i="13" s="1"/>
  <c r="AI1943" i="12"/>
  <c r="C1997" i="13" s="1"/>
  <c r="AI3893" i="12"/>
  <c r="C47" i="13" s="1"/>
  <c r="AJ3893" i="12"/>
  <c r="D47" i="13" s="1"/>
  <c r="AI2194" i="12"/>
  <c r="C1746" i="13" s="1"/>
  <c r="AJ2194" i="12"/>
  <c r="D1746" i="13" s="1"/>
  <c r="AH2884" i="12"/>
  <c r="AH3789" i="12"/>
  <c r="AH3659" i="12"/>
  <c r="AH3448" i="12"/>
  <c r="AH3148" i="12"/>
  <c r="AJ199" i="12"/>
  <c r="D3741" i="13" s="1"/>
  <c r="AI199" i="12"/>
  <c r="C3741" i="13" s="1"/>
  <c r="AI1235" i="12"/>
  <c r="C2705" i="13" s="1"/>
  <c r="AJ1235" i="12"/>
  <c r="D2705" i="13" s="1"/>
  <c r="AI3254" i="12"/>
  <c r="C686" i="13" s="1"/>
  <c r="AJ3254" i="12"/>
  <c r="D686" i="13" s="1"/>
  <c r="AJ2622" i="12"/>
  <c r="D1318" i="13" s="1"/>
  <c r="AI2622" i="12"/>
  <c r="C1318" i="13" s="1"/>
  <c r="AJ2107" i="12"/>
  <c r="D1833" i="13" s="1"/>
  <c r="AI2107" i="12"/>
  <c r="C1833" i="13" s="1"/>
  <c r="AI2239" i="12"/>
  <c r="C1701" i="13" s="1"/>
  <c r="AJ2239" i="12"/>
  <c r="D1701" i="13" s="1"/>
  <c r="AJ3485" i="12"/>
  <c r="D455" i="13" s="1"/>
  <c r="AI3485" i="12"/>
  <c r="C455" i="13" s="1"/>
  <c r="AI1392" i="12"/>
  <c r="C2548" i="13" s="1"/>
  <c r="AJ1392" i="12"/>
  <c r="D2548" i="13" s="1"/>
  <c r="AJ2326" i="12"/>
  <c r="D1614" i="13" s="1"/>
  <c r="AI2326" i="12"/>
  <c r="C1614" i="13" s="1"/>
  <c r="AJ959" i="12"/>
  <c r="D2981" i="13" s="1"/>
  <c r="AI959" i="12"/>
  <c r="C2981" i="13" s="1"/>
  <c r="AI208" i="12"/>
  <c r="C3732" i="13" s="1"/>
  <c r="AJ208" i="12"/>
  <c r="D3732" i="13" s="1"/>
  <c r="AH3387" i="12"/>
  <c r="AJ2709" i="12"/>
  <c r="D1231" i="13" s="1"/>
  <c r="AI2709" i="12"/>
  <c r="C1231" i="13" s="1"/>
  <c r="AJ172" i="12"/>
  <c r="D3768" i="13" s="1"/>
  <c r="AI172" i="12"/>
  <c r="C3768" i="13" s="1"/>
  <c r="AJ707" i="12"/>
  <c r="D3233" i="13" s="1"/>
  <c r="AI707" i="12"/>
  <c r="C3233" i="13" s="1"/>
  <c r="AI2025" i="12"/>
  <c r="C1915" i="13" s="1"/>
  <c r="AJ2025" i="12"/>
  <c r="D1915" i="13" s="1"/>
  <c r="AI2869" i="12"/>
  <c r="C1071" i="13" s="1"/>
  <c r="AJ2869" i="12"/>
  <c r="D1071" i="13" s="1"/>
  <c r="AJ1897" i="12"/>
  <c r="D2043" i="13" s="1"/>
  <c r="AI1897" i="12"/>
  <c r="C2043" i="13" s="1"/>
  <c r="AI3393" i="12"/>
  <c r="C547" i="13" s="1"/>
  <c r="AJ3393" i="12"/>
  <c r="D547" i="13" s="1"/>
  <c r="AI1687" i="12"/>
  <c r="C2253" i="13" s="1"/>
  <c r="AJ1687" i="12"/>
  <c r="D2253" i="13" s="1"/>
  <c r="AJ2997" i="12"/>
  <c r="D943" i="13" s="1"/>
  <c r="AI2997" i="12"/>
  <c r="C943" i="13" s="1"/>
  <c r="AI3262" i="12"/>
  <c r="C678" i="13" s="1"/>
  <c r="AJ3262" i="12"/>
  <c r="D678" i="13" s="1"/>
  <c r="AI968" i="12"/>
  <c r="C2972" i="13" s="1"/>
  <c r="AJ968" i="12"/>
  <c r="D2972" i="13" s="1"/>
  <c r="AH3192" i="12"/>
  <c r="AH3621" i="12"/>
  <c r="AI1301" i="12"/>
  <c r="C2639" i="13" s="1"/>
  <c r="AJ1301" i="12"/>
  <c r="D2639" i="13" s="1"/>
  <c r="AI2289" i="12"/>
  <c r="C1651" i="13" s="1"/>
  <c r="AJ2289" i="12"/>
  <c r="D1651" i="13" s="1"/>
  <c r="AJ255" i="12"/>
  <c r="D3685" i="13" s="1"/>
  <c r="AI255" i="12"/>
  <c r="C3685" i="13" s="1"/>
  <c r="AI2437" i="12"/>
  <c r="C1503" i="13" s="1"/>
  <c r="AJ2437" i="12"/>
  <c r="D1503" i="13" s="1"/>
  <c r="AI2291" i="12"/>
  <c r="C1649" i="13" s="1"/>
  <c r="AJ2291" i="12"/>
  <c r="D1649" i="13" s="1"/>
  <c r="AI3208" i="12"/>
  <c r="C732" i="13" s="1"/>
  <c r="AJ3208" i="12"/>
  <c r="D732" i="13" s="1"/>
  <c r="AI1610" i="12"/>
  <c r="C2330" i="13" s="1"/>
  <c r="AJ1610" i="12"/>
  <c r="D2330" i="13" s="1"/>
  <c r="AJ1736" i="12"/>
  <c r="D2204" i="13" s="1"/>
  <c r="AI1736" i="12"/>
  <c r="C2204" i="13" s="1"/>
  <c r="AJ3807" i="12"/>
  <c r="D133" i="13" s="1"/>
  <c r="AI3807" i="12"/>
  <c r="C133" i="13" s="1"/>
  <c r="AJ2933" i="12"/>
  <c r="D1007" i="13" s="1"/>
  <c r="AI2933" i="12"/>
  <c r="C1007" i="13" s="1"/>
  <c r="AI1999" i="12"/>
  <c r="C1941" i="13" s="1"/>
  <c r="AJ1999" i="12"/>
  <c r="D1941" i="13" s="1"/>
  <c r="AH3469" i="12"/>
  <c r="AH3773" i="12"/>
  <c r="AI233" i="12"/>
  <c r="C3707" i="13" s="1"/>
  <c r="AJ233" i="12"/>
  <c r="D3707" i="13" s="1"/>
  <c r="AI2930" i="12"/>
  <c r="C1010" i="13" s="1"/>
  <c r="AJ2930" i="12"/>
  <c r="D1010" i="13" s="1"/>
  <c r="AI1692" i="12"/>
  <c r="C2248" i="13" s="1"/>
  <c r="AJ1692" i="12"/>
  <c r="D2248" i="13" s="1"/>
  <c r="AI307" i="12"/>
  <c r="C3633" i="13" s="1"/>
  <c r="AJ307" i="12"/>
  <c r="D3633" i="13" s="1"/>
  <c r="AI1366" i="12"/>
  <c r="C2574" i="13" s="1"/>
  <c r="AJ1366" i="12"/>
  <c r="D2574" i="13" s="1"/>
  <c r="AI2078" i="12"/>
  <c r="C1862" i="13" s="1"/>
  <c r="AJ2078" i="12"/>
  <c r="D1862" i="13" s="1"/>
  <c r="AJ2247" i="12"/>
  <c r="D1693" i="13" s="1"/>
  <c r="AI2247" i="12"/>
  <c r="C1693" i="13" s="1"/>
  <c r="AJ590" i="12"/>
  <c r="D3350" i="13" s="1"/>
  <c r="AI590" i="12"/>
  <c r="C3350" i="13" s="1"/>
  <c r="AI480" i="12"/>
  <c r="C3460" i="13" s="1"/>
  <c r="AJ480" i="12"/>
  <c r="D3460" i="13" s="1"/>
  <c r="AJ2005" i="12"/>
  <c r="D1935" i="13" s="1"/>
  <c r="AI2005" i="12"/>
  <c r="C1935" i="13" s="1"/>
  <c r="AI1795" i="12"/>
  <c r="C2145" i="13" s="1"/>
  <c r="AJ1795" i="12"/>
  <c r="D2145" i="13" s="1"/>
  <c r="AI562" i="12"/>
  <c r="C3378" i="13" s="1"/>
  <c r="AJ562" i="12"/>
  <c r="D3378" i="13" s="1"/>
  <c r="AH3406" i="12"/>
  <c r="AH3824" i="12"/>
  <c r="AH2471" i="12"/>
  <c r="AH3878" i="12"/>
  <c r="AH3440" i="12"/>
  <c r="AH3853" i="12"/>
  <c r="AH3465" i="12"/>
  <c r="AI2379" i="12"/>
  <c r="C1561" i="13" s="1"/>
  <c r="AJ2379" i="12"/>
  <c r="D1561" i="13" s="1"/>
  <c r="AI2456" i="12"/>
  <c r="C1484" i="13" s="1"/>
  <c r="AJ2456" i="12"/>
  <c r="D1484" i="13" s="1"/>
  <c r="AI1550" i="12"/>
  <c r="C2390" i="13" s="1"/>
  <c r="AJ1550" i="12"/>
  <c r="D2390" i="13" s="1"/>
  <c r="AJ3055" i="12"/>
  <c r="D885" i="13" s="1"/>
  <c r="AI3055" i="12"/>
  <c r="C885" i="13" s="1"/>
  <c r="AI2583" i="12"/>
  <c r="C1357" i="13" s="1"/>
  <c r="AJ2583" i="12"/>
  <c r="D1357" i="13" s="1"/>
  <c r="AI1410" i="12"/>
  <c r="C2530" i="13" s="1"/>
  <c r="AJ1410" i="12"/>
  <c r="D2530" i="13" s="1"/>
  <c r="AJ1578" i="12"/>
  <c r="D2362" i="13" s="1"/>
  <c r="AI1578" i="12"/>
  <c r="C2362" i="13" s="1"/>
  <c r="AI1732" i="12"/>
  <c r="C2208" i="13" s="1"/>
  <c r="AJ1732" i="12"/>
  <c r="D2208" i="13" s="1"/>
  <c r="AJ2022" i="12"/>
  <c r="D1918" i="13" s="1"/>
  <c r="AI2022" i="12"/>
  <c r="C1918" i="13" s="1"/>
  <c r="AJ2681" i="12"/>
  <c r="D1259" i="13" s="1"/>
  <c r="AI2681" i="12"/>
  <c r="C1259" i="13" s="1"/>
  <c r="AI1381" i="12"/>
  <c r="C2559" i="13" s="1"/>
  <c r="AJ1381" i="12"/>
  <c r="D2559" i="13" s="1"/>
  <c r="AJ3205" i="12"/>
  <c r="D735" i="13" s="1"/>
  <c r="AI3205" i="12"/>
  <c r="C735" i="13" s="1"/>
  <c r="AJ1770" i="12"/>
  <c r="D2170" i="13" s="1"/>
  <c r="AI1770" i="12"/>
  <c r="C2170" i="13" s="1"/>
  <c r="AJ1606" i="12"/>
  <c r="D2334" i="13" s="1"/>
  <c r="AI1606" i="12"/>
  <c r="C2334" i="13" s="1"/>
  <c r="AJ636" i="12"/>
  <c r="D3304" i="13" s="1"/>
  <c r="AI636" i="12"/>
  <c r="C3304" i="13" s="1"/>
  <c r="AI2093" i="12"/>
  <c r="C1847" i="13" s="1"/>
  <c r="AJ2093" i="12"/>
  <c r="D1847" i="13" s="1"/>
  <c r="AJ2306" i="12"/>
  <c r="D1634" i="13" s="1"/>
  <c r="AI2306" i="12"/>
  <c r="C1634" i="13" s="1"/>
  <c r="AJ2382" i="12"/>
  <c r="D1558" i="13" s="1"/>
  <c r="AI2382" i="12"/>
  <c r="C1558" i="13" s="1"/>
  <c r="AJ3434" i="12"/>
  <c r="D506" i="13" s="1"/>
  <c r="AI3434" i="12"/>
  <c r="C506" i="13" s="1"/>
  <c r="AJ448" i="12"/>
  <c r="D3492" i="13" s="1"/>
  <c r="AI448" i="12"/>
  <c r="C3492" i="13" s="1"/>
  <c r="AI848" i="12"/>
  <c r="C3092" i="13" s="1"/>
  <c r="AJ848" i="12"/>
  <c r="D3092" i="13" s="1"/>
  <c r="AI2006" i="12"/>
  <c r="C1934" i="13" s="1"/>
  <c r="AJ2006" i="12"/>
  <c r="D1934" i="13" s="1"/>
  <c r="AJ293" i="12"/>
  <c r="D3647" i="13" s="1"/>
  <c r="AI293" i="12"/>
  <c r="C3647" i="13" s="1"/>
  <c r="AJ1675" i="12"/>
  <c r="D2265" i="13" s="1"/>
  <c r="AI1675" i="12"/>
  <c r="C2265" i="13" s="1"/>
  <c r="AI2424" i="12"/>
  <c r="C1516" i="13" s="1"/>
  <c r="AJ2424" i="12"/>
  <c r="D1516" i="13" s="1"/>
  <c r="AJ1216" i="12"/>
  <c r="D2724" i="13" s="1"/>
  <c r="AI1216" i="12"/>
  <c r="C2724" i="13" s="1"/>
  <c r="AH2503" i="12"/>
  <c r="AH3898" i="12"/>
  <c r="AH3521" i="12"/>
  <c r="AH3838" i="12"/>
  <c r="AH3234" i="12"/>
  <c r="AH3184" i="12"/>
  <c r="AH3336" i="12"/>
  <c r="AH3934" i="12"/>
  <c r="AH3708" i="12"/>
  <c r="AH3636" i="12"/>
  <c r="AH3631" i="12"/>
  <c r="AH2793" i="12"/>
  <c r="AI329" i="12"/>
  <c r="C3611" i="13" s="1"/>
  <c r="AJ329" i="12"/>
  <c r="D3611" i="13" s="1"/>
  <c r="AJ1746" i="12"/>
  <c r="D2194" i="13" s="1"/>
  <c r="AI1746" i="12"/>
  <c r="C2194" i="13" s="1"/>
  <c r="AJ3483" i="12"/>
  <c r="D457" i="13" s="1"/>
  <c r="AI3483" i="12"/>
  <c r="C457" i="13" s="1"/>
  <c r="AI2227" i="12"/>
  <c r="C1713" i="13" s="1"/>
  <c r="AJ2227" i="12"/>
  <c r="D1713" i="13" s="1"/>
  <c r="AI3352" i="12"/>
  <c r="C588" i="13" s="1"/>
  <c r="AJ3352" i="12"/>
  <c r="D588" i="13" s="1"/>
  <c r="AI2392" i="12"/>
  <c r="C1548" i="13" s="1"/>
  <c r="AJ2392" i="12"/>
  <c r="D1548" i="13" s="1"/>
  <c r="AJ3210" i="12"/>
  <c r="D730" i="13" s="1"/>
  <c r="AI3210" i="12"/>
  <c r="C730" i="13" s="1"/>
  <c r="AI2688" i="12"/>
  <c r="C1252" i="13" s="1"/>
  <c r="AJ2688" i="12"/>
  <c r="D1252" i="13" s="1"/>
  <c r="AI308" i="12"/>
  <c r="C3632" i="13" s="1"/>
  <c r="AJ308" i="12"/>
  <c r="D3632" i="13" s="1"/>
  <c r="AJ2812" i="12"/>
  <c r="D1128" i="13" s="1"/>
  <c r="AI2812" i="12"/>
  <c r="C1128" i="13" s="1"/>
  <c r="AI2733" i="12"/>
  <c r="C1207" i="13" s="1"/>
  <c r="AJ2733" i="12"/>
  <c r="D1207" i="13" s="1"/>
  <c r="AJ2564" i="12"/>
  <c r="D1376" i="13" s="1"/>
  <c r="AI2564" i="12"/>
  <c r="C1376" i="13" s="1"/>
  <c r="AI719" i="12"/>
  <c r="C3221" i="13" s="1"/>
  <c r="AJ719" i="12"/>
  <c r="D3221" i="13" s="1"/>
  <c r="AJ1258" i="12"/>
  <c r="D2682" i="13" s="1"/>
  <c r="AI1258" i="12"/>
  <c r="C2682" i="13" s="1"/>
  <c r="AJ962" i="12"/>
  <c r="D2978" i="13" s="1"/>
  <c r="AI962" i="12"/>
  <c r="C2978" i="13" s="1"/>
  <c r="AJ438" i="12"/>
  <c r="D3502" i="13" s="1"/>
  <c r="AI438" i="12"/>
  <c r="C3502" i="13" s="1"/>
  <c r="AJ140" i="12"/>
  <c r="D3800" i="13" s="1"/>
  <c r="AI140" i="12"/>
  <c r="C3800" i="13" s="1"/>
  <c r="AJ1681" i="12"/>
  <c r="D2259" i="13" s="1"/>
  <c r="AI1681" i="12"/>
  <c r="C2259" i="13" s="1"/>
  <c r="AI165" i="12"/>
  <c r="C3775" i="13" s="1"/>
  <c r="AJ165" i="12"/>
  <c r="D3775" i="13" s="1"/>
  <c r="AI1179" i="12"/>
  <c r="C2761" i="13" s="1"/>
  <c r="AJ1179" i="12"/>
  <c r="D2761" i="13" s="1"/>
  <c r="AI2376" i="12"/>
  <c r="C1564" i="13" s="1"/>
  <c r="AJ2376" i="12"/>
  <c r="D1564" i="13" s="1"/>
  <c r="AJ1539" i="12"/>
  <c r="D2401" i="13" s="1"/>
  <c r="AI1539" i="12"/>
  <c r="C2401" i="13" s="1"/>
  <c r="AJ561" i="12"/>
  <c r="D3379" i="13" s="1"/>
  <c r="AI561" i="12"/>
  <c r="C3379" i="13" s="1"/>
  <c r="AJ270" i="12"/>
  <c r="D3670" i="13" s="1"/>
  <c r="AI270" i="12"/>
  <c r="C3670" i="13" s="1"/>
  <c r="AI2761" i="12"/>
  <c r="C1179" i="13" s="1"/>
  <c r="AJ2761" i="12"/>
  <c r="D1179" i="13" s="1"/>
  <c r="AI3062" i="12"/>
  <c r="C878" i="13" s="1"/>
  <c r="AJ3062" i="12"/>
  <c r="D878" i="13" s="1"/>
  <c r="AI1025" i="12"/>
  <c r="C2915" i="13" s="1"/>
  <c r="AJ1025" i="12"/>
  <c r="D2915" i="13" s="1"/>
  <c r="AJ3531" i="12"/>
  <c r="D409" i="13" s="1"/>
  <c r="AI3531" i="12"/>
  <c r="C409" i="13" s="1"/>
  <c r="AI2254" i="12"/>
  <c r="C1686" i="13" s="1"/>
  <c r="AJ2254" i="12"/>
  <c r="D1686" i="13" s="1"/>
  <c r="AI819" i="12"/>
  <c r="C3121" i="13" s="1"/>
  <c r="AJ819" i="12"/>
  <c r="D3121" i="13" s="1"/>
  <c r="AJ1755" i="12"/>
  <c r="D2185" i="13" s="1"/>
  <c r="AI1755" i="12"/>
  <c r="C2185" i="13" s="1"/>
  <c r="AI1832" i="12"/>
  <c r="C2108" i="13" s="1"/>
  <c r="AJ1832" i="12"/>
  <c r="D2108" i="13" s="1"/>
  <c r="AI859" i="12"/>
  <c r="C3081" i="13" s="1"/>
  <c r="AJ859" i="12"/>
  <c r="D3081" i="13" s="1"/>
  <c r="AI2813" i="12"/>
  <c r="C1127" i="13" s="1"/>
  <c r="AJ2813" i="12"/>
  <c r="D1127" i="13" s="1"/>
  <c r="AH2726" i="12"/>
  <c r="AH3215" i="12"/>
  <c r="AI633" i="12"/>
  <c r="C3307" i="13" s="1"/>
  <c r="AJ633" i="12"/>
  <c r="D3307" i="13" s="1"/>
  <c r="AI1358" i="12"/>
  <c r="C2582" i="13" s="1"/>
  <c r="AJ1358" i="12"/>
  <c r="D2582" i="13" s="1"/>
  <c r="AI2221" i="12"/>
  <c r="C1719" i="13" s="1"/>
  <c r="AJ2221" i="12"/>
  <c r="D1719" i="13" s="1"/>
  <c r="AI2572" i="12"/>
  <c r="C1368" i="13" s="1"/>
  <c r="AJ2572" i="12"/>
  <c r="D1368" i="13" s="1"/>
  <c r="AJ2101" i="12"/>
  <c r="D1839" i="13" s="1"/>
  <c r="AI2101" i="12"/>
  <c r="C1839" i="13" s="1"/>
  <c r="AJ2460" i="12"/>
  <c r="D1480" i="13" s="1"/>
  <c r="AI2460" i="12"/>
  <c r="C1480" i="13" s="1"/>
  <c r="AI3077" i="12"/>
  <c r="C863" i="13" s="1"/>
  <c r="AJ3077" i="12"/>
  <c r="D863" i="13" s="1"/>
  <c r="AJ2626" i="12"/>
  <c r="D1314" i="13" s="1"/>
  <c r="AI2626" i="12"/>
  <c r="C1314" i="13" s="1"/>
  <c r="AI2722" i="12"/>
  <c r="C1218" i="13" s="1"/>
  <c r="AJ2722" i="12"/>
  <c r="D1218" i="13" s="1"/>
  <c r="AI2890" i="12"/>
  <c r="C1050" i="13" s="1"/>
  <c r="AJ2890" i="12"/>
  <c r="D1050" i="13" s="1"/>
  <c r="AJ2000" i="12"/>
  <c r="D1940" i="13" s="1"/>
  <c r="AI2000" i="12"/>
  <c r="C1940" i="13" s="1"/>
  <c r="AH2367" i="12"/>
  <c r="AI2692" i="12"/>
  <c r="C1248" i="13" s="1"/>
  <c r="AJ2692" i="12"/>
  <c r="D1248" i="13" s="1"/>
  <c r="AJ3269" i="12"/>
  <c r="D671" i="13" s="1"/>
  <c r="AI3269" i="12"/>
  <c r="C671" i="13" s="1"/>
  <c r="AI826" i="12"/>
  <c r="C3114" i="13" s="1"/>
  <c r="AJ826" i="12"/>
  <c r="D3114" i="13" s="1"/>
  <c r="AI1102" i="12"/>
  <c r="C2838" i="13" s="1"/>
  <c r="AJ1102" i="12"/>
  <c r="D2838" i="13" s="1"/>
  <c r="AI687" i="12"/>
  <c r="C3253" i="13" s="1"/>
  <c r="AJ687" i="12"/>
  <c r="D3253" i="13" s="1"/>
  <c r="AI1452" i="12"/>
  <c r="C2488" i="13" s="1"/>
  <c r="AJ1452" i="12"/>
  <c r="D2488" i="13" s="1"/>
  <c r="AI2293" i="12"/>
  <c r="C1647" i="13" s="1"/>
  <c r="AJ2293" i="12"/>
  <c r="D1647" i="13" s="1"/>
  <c r="AJ1671" i="12"/>
  <c r="D2269" i="13" s="1"/>
  <c r="AI1671" i="12"/>
  <c r="C2269" i="13" s="1"/>
  <c r="AI2023" i="12"/>
  <c r="C1917" i="13" s="1"/>
  <c r="AJ2023" i="12"/>
  <c r="D1917" i="13" s="1"/>
  <c r="AI2832" i="12"/>
  <c r="C1108" i="13" s="1"/>
  <c r="AJ2832" i="12"/>
  <c r="D1108" i="13" s="1"/>
  <c r="AJ1735" i="12"/>
  <c r="D2205" i="13" s="1"/>
  <c r="AI1735" i="12"/>
  <c r="C2205" i="13" s="1"/>
  <c r="AJ2468" i="12"/>
  <c r="D1472" i="13" s="1"/>
  <c r="AI2468" i="12"/>
  <c r="C1472" i="13" s="1"/>
  <c r="AJ3071" i="12"/>
  <c r="D869" i="13" s="1"/>
  <c r="AI3071" i="12"/>
  <c r="C869" i="13" s="1"/>
  <c r="AJ667" i="12"/>
  <c r="D3273" i="13" s="1"/>
  <c r="AI667" i="12"/>
  <c r="C3273" i="13" s="1"/>
  <c r="AI2841" i="12"/>
  <c r="C1099" i="13" s="1"/>
  <c r="AJ2841" i="12"/>
  <c r="D1099" i="13" s="1"/>
  <c r="AJ973" i="12"/>
  <c r="D2967" i="13" s="1"/>
  <c r="AI973" i="12"/>
  <c r="C2967" i="13" s="1"/>
  <c r="AI2615" i="12"/>
  <c r="C1325" i="13" s="1"/>
  <c r="AJ2615" i="12"/>
  <c r="D1325" i="13" s="1"/>
  <c r="AI238" i="12"/>
  <c r="C3702" i="13" s="1"/>
  <c r="AJ238" i="12"/>
  <c r="D3702" i="13" s="1"/>
  <c r="AI3737" i="12"/>
  <c r="C203" i="13" s="1"/>
  <c r="AJ3737" i="12"/>
  <c r="D203" i="13" s="1"/>
  <c r="AI2079" i="12"/>
  <c r="C1861" i="13" s="1"/>
  <c r="AJ2079" i="12"/>
  <c r="D1861" i="13" s="1"/>
  <c r="AJ653" i="12"/>
  <c r="D3287" i="13" s="1"/>
  <c r="AI653" i="12"/>
  <c r="C3287" i="13" s="1"/>
  <c r="AJ1290" i="12"/>
  <c r="D2650" i="13" s="1"/>
  <c r="AI1290" i="12"/>
  <c r="C2650" i="13" s="1"/>
  <c r="AI1741" i="12"/>
  <c r="C2199" i="13" s="1"/>
  <c r="AJ1741" i="12"/>
  <c r="D2199" i="13" s="1"/>
  <c r="AI1306" i="12"/>
  <c r="C2634" i="13" s="1"/>
  <c r="AJ1306" i="12"/>
  <c r="D2634" i="13" s="1"/>
  <c r="AI2639" i="12"/>
  <c r="C1301" i="13" s="1"/>
  <c r="AJ2639" i="12"/>
  <c r="D1301" i="13" s="1"/>
  <c r="AI322" i="12"/>
  <c r="C3618" i="13" s="1"/>
  <c r="AJ322" i="12"/>
  <c r="D3618" i="13" s="1"/>
  <c r="AJ2473" i="12"/>
  <c r="D1467" i="13" s="1"/>
  <c r="AI2473" i="12"/>
  <c r="C1467" i="13" s="1"/>
  <c r="AI2302" i="12"/>
  <c r="C1638" i="13" s="1"/>
  <c r="AJ2302" i="12"/>
  <c r="D1638" i="13" s="1"/>
  <c r="AI292" i="12"/>
  <c r="C3648" i="13" s="1"/>
  <c r="AJ292" i="12"/>
  <c r="D3648" i="13" s="1"/>
  <c r="AJ790" i="12"/>
  <c r="D3150" i="13" s="1"/>
  <c r="AI790" i="12"/>
  <c r="C3150" i="13" s="1"/>
  <c r="AJ1334" i="12"/>
  <c r="D2606" i="13" s="1"/>
  <c r="AI1334" i="12"/>
  <c r="C2606" i="13" s="1"/>
  <c r="AJ736" i="12"/>
  <c r="D3204" i="13" s="1"/>
  <c r="AI736" i="12"/>
  <c r="C3204" i="13" s="1"/>
  <c r="AJ3380" i="12"/>
  <c r="D560" i="13" s="1"/>
  <c r="AI3380" i="12"/>
  <c r="C560" i="13" s="1"/>
  <c r="AJ3074" i="12"/>
  <c r="D866" i="13" s="1"/>
  <c r="AI3074" i="12"/>
  <c r="C866" i="13" s="1"/>
  <c r="AJ349" i="12"/>
  <c r="D3591" i="13" s="1"/>
  <c r="AI349" i="12"/>
  <c r="C3591" i="13" s="1"/>
  <c r="AI1748" i="12"/>
  <c r="C2192" i="13" s="1"/>
  <c r="AJ1748" i="12"/>
  <c r="D2192" i="13" s="1"/>
  <c r="AI2315" i="12"/>
  <c r="C1625" i="13" s="1"/>
  <c r="AJ2315" i="12"/>
  <c r="D1625" i="13" s="1"/>
  <c r="AI2719" i="12"/>
  <c r="C1221" i="13" s="1"/>
  <c r="AJ2719" i="12"/>
  <c r="D1221" i="13" s="1"/>
  <c r="AJ1128" i="12"/>
  <c r="D2812" i="13" s="1"/>
  <c r="AI1128" i="12"/>
  <c r="C2812" i="13" s="1"/>
  <c r="AJ2210" i="12"/>
  <c r="D1730" i="13" s="1"/>
  <c r="AI2210" i="12"/>
  <c r="C1730" i="13" s="1"/>
  <c r="AJ2280" i="12"/>
  <c r="D1660" i="13" s="1"/>
  <c r="AI2280" i="12"/>
  <c r="C1660" i="13" s="1"/>
  <c r="AI2124" i="12"/>
  <c r="C1816" i="13" s="1"/>
  <c r="AJ2124" i="12"/>
  <c r="D1816" i="13" s="1"/>
  <c r="AJ2282" i="12"/>
  <c r="D1658" i="13" s="1"/>
  <c r="AI2282" i="12"/>
  <c r="C1658" i="13" s="1"/>
  <c r="AI630" i="12"/>
  <c r="C3310" i="13" s="1"/>
  <c r="AJ630" i="12"/>
  <c r="D3310" i="13" s="1"/>
  <c r="AJ1745" i="12"/>
  <c r="D2195" i="13" s="1"/>
  <c r="AI1745" i="12"/>
  <c r="C2195" i="13" s="1"/>
  <c r="AI3019" i="12"/>
  <c r="C921" i="13" s="1"/>
  <c r="AJ3019" i="12"/>
  <c r="D921" i="13" s="1"/>
  <c r="AI2798" i="12"/>
  <c r="C1142" i="13" s="1"/>
  <c r="AJ2798" i="12"/>
  <c r="D1142" i="13" s="1"/>
  <c r="AI2106" i="12"/>
  <c r="C1834" i="13" s="1"/>
  <c r="AJ2106" i="12"/>
  <c r="D1834" i="13" s="1"/>
  <c r="AI1583" i="12"/>
  <c r="C2357" i="13" s="1"/>
  <c r="AJ1583" i="12"/>
  <c r="D2357" i="13" s="1"/>
  <c r="AJ2436" i="12"/>
  <c r="D1504" i="13" s="1"/>
  <c r="AI2436" i="12"/>
  <c r="C1504" i="13" s="1"/>
  <c r="AI549" i="12"/>
  <c r="C3391" i="13" s="1"/>
  <c r="AJ549" i="12"/>
  <c r="D3391" i="13" s="1"/>
  <c r="AJ2872" i="12"/>
  <c r="D1068" i="13" s="1"/>
  <c r="AI2872" i="12"/>
  <c r="C1068" i="13" s="1"/>
  <c r="AI641" i="12"/>
  <c r="C3299" i="13" s="1"/>
  <c r="AJ641" i="12"/>
  <c r="D3299" i="13" s="1"/>
  <c r="AI2076" i="12"/>
  <c r="C1864" i="13" s="1"/>
  <c r="AJ2076" i="12"/>
  <c r="D1864" i="13" s="1"/>
  <c r="AI1264" i="12"/>
  <c r="C2676" i="13" s="1"/>
  <c r="AJ1264" i="12"/>
  <c r="D2676" i="13" s="1"/>
  <c r="AI1190" i="12"/>
  <c r="C2750" i="13" s="1"/>
  <c r="AJ1190" i="12"/>
  <c r="D2750" i="13" s="1"/>
  <c r="AH3592" i="12"/>
  <c r="AH3190" i="12"/>
  <c r="AI2708" i="12"/>
  <c r="C1232" i="13" s="1"/>
  <c r="AJ2708" i="12"/>
  <c r="D1232" i="13" s="1"/>
  <c r="AI596" i="12"/>
  <c r="C3344" i="13" s="1"/>
  <c r="AJ596" i="12"/>
  <c r="D3344" i="13" s="1"/>
  <c r="AI1401" i="12"/>
  <c r="C2539" i="13" s="1"/>
  <c r="AJ1401" i="12"/>
  <c r="D2539" i="13" s="1"/>
  <c r="AI1270" i="12"/>
  <c r="C2670" i="13" s="1"/>
  <c r="AJ1270" i="12"/>
  <c r="D2670" i="13" s="1"/>
  <c r="AJ230" i="12"/>
  <c r="D3710" i="13" s="1"/>
  <c r="AI230" i="12"/>
  <c r="C3710" i="13" s="1"/>
  <c r="AI1377" i="12"/>
  <c r="C2563" i="13" s="1"/>
  <c r="AJ1377" i="12"/>
  <c r="D2563" i="13" s="1"/>
  <c r="AJ862" i="12"/>
  <c r="D3078" i="13" s="1"/>
  <c r="AI862" i="12"/>
  <c r="C3078" i="13" s="1"/>
  <c r="AI3392" i="12"/>
  <c r="C548" i="13" s="1"/>
  <c r="AJ3392" i="12"/>
  <c r="D548" i="13" s="1"/>
  <c r="AI259" i="12"/>
  <c r="C3681" i="13" s="1"/>
  <c r="AJ259" i="12"/>
  <c r="D3681" i="13" s="1"/>
  <c r="AJ2359" i="12"/>
  <c r="D1581" i="13" s="1"/>
  <c r="AI2359" i="12"/>
  <c r="C1581" i="13" s="1"/>
  <c r="AI2292" i="12"/>
  <c r="C1648" i="13" s="1"/>
  <c r="AJ2292" i="12"/>
  <c r="D1648" i="13" s="1"/>
  <c r="AI778" i="12"/>
  <c r="C3162" i="13" s="1"/>
  <c r="AJ778" i="12"/>
  <c r="D3162" i="13" s="1"/>
  <c r="AI2189" i="12"/>
  <c r="C1751" i="13" s="1"/>
  <c r="AJ2189" i="12"/>
  <c r="D1751" i="13" s="1"/>
  <c r="AH3099" i="12"/>
  <c r="AH3411" i="12"/>
  <c r="AH3499" i="12"/>
  <c r="AH3669" i="12"/>
  <c r="AI1106" i="12"/>
  <c r="C2834" i="13" s="1"/>
  <c r="AJ1106" i="12"/>
  <c r="D2834" i="13" s="1"/>
  <c r="AI424" i="12"/>
  <c r="C3516" i="13" s="1"/>
  <c r="AJ424" i="12"/>
  <c r="D3516" i="13" s="1"/>
  <c r="AI2404" i="12"/>
  <c r="C1536" i="13" s="1"/>
  <c r="AJ2404" i="12"/>
  <c r="D1536" i="13" s="1"/>
  <c r="AI506" i="12"/>
  <c r="C3434" i="13" s="1"/>
  <c r="AJ506" i="12"/>
  <c r="D3434" i="13" s="1"/>
  <c r="AI3591" i="12"/>
  <c r="C349" i="13" s="1"/>
  <c r="AJ3591" i="12"/>
  <c r="D349" i="13" s="1"/>
  <c r="AI2854" i="12"/>
  <c r="C1086" i="13" s="1"/>
  <c r="AJ2854" i="12"/>
  <c r="D1086" i="13" s="1"/>
  <c r="AJ2548" i="12"/>
  <c r="D1392" i="13" s="1"/>
  <c r="AI2548" i="12"/>
  <c r="C1392" i="13" s="1"/>
  <c r="AI3507" i="12"/>
  <c r="C433" i="13" s="1"/>
  <c r="AJ3507" i="12"/>
  <c r="D433" i="13" s="1"/>
  <c r="AJ1776" i="12"/>
  <c r="D2164" i="13" s="1"/>
  <c r="AI1776" i="12"/>
  <c r="C2164" i="13" s="1"/>
  <c r="AJ1217" i="12"/>
  <c r="D2723" i="13" s="1"/>
  <c r="AI1217" i="12"/>
  <c r="C2723" i="13" s="1"/>
  <c r="AJ1200" i="12"/>
  <c r="D2740" i="13" s="1"/>
  <c r="AI1200" i="12"/>
  <c r="C2740" i="13" s="1"/>
  <c r="AJ2694" i="12"/>
  <c r="D1246" i="13" s="1"/>
  <c r="AI2694" i="12"/>
  <c r="C1246" i="13" s="1"/>
  <c r="AJ1249" i="12"/>
  <c r="D2691" i="13" s="1"/>
  <c r="AI1249" i="12"/>
  <c r="C2691" i="13" s="1"/>
  <c r="AJ1285" i="12"/>
  <c r="D2655" i="13" s="1"/>
  <c r="AI1285" i="12"/>
  <c r="C2655" i="13" s="1"/>
  <c r="AI1315" i="12"/>
  <c r="C2625" i="13" s="1"/>
  <c r="AJ1315" i="12"/>
  <c r="D2625" i="13" s="1"/>
  <c r="AJ749" i="12"/>
  <c r="D3191" i="13" s="1"/>
  <c r="AI749" i="12"/>
  <c r="C3191" i="13" s="1"/>
  <c r="AI882" i="12"/>
  <c r="C3058" i="13" s="1"/>
  <c r="AJ882" i="12"/>
  <c r="D3058" i="13" s="1"/>
  <c r="AI3375" i="12"/>
  <c r="C565" i="13" s="1"/>
  <c r="AJ3375" i="12"/>
  <c r="D565" i="13" s="1"/>
  <c r="AI151" i="12"/>
  <c r="C3789" i="13" s="1"/>
  <c r="AJ151" i="12"/>
  <c r="D3789" i="13" s="1"/>
  <c r="AJ874" i="12"/>
  <c r="D3066" i="13" s="1"/>
  <c r="AI874" i="12"/>
  <c r="C3066" i="13" s="1"/>
  <c r="AI2178" i="12"/>
  <c r="C1762" i="13" s="1"/>
  <c r="AJ2178" i="12"/>
  <c r="D1762" i="13" s="1"/>
  <c r="AJ3542" i="12"/>
  <c r="D398" i="13" s="1"/>
  <c r="AI3542" i="12"/>
  <c r="C398" i="13" s="1"/>
  <c r="AJ2180" i="12"/>
  <c r="D1760" i="13" s="1"/>
  <c r="AI2180" i="12"/>
  <c r="C1760" i="13" s="1"/>
  <c r="AJ3627" i="12"/>
  <c r="D313" i="13" s="1"/>
  <c r="AI3627" i="12"/>
  <c r="C313" i="13" s="1"/>
  <c r="AI712" i="12"/>
  <c r="C3228" i="13" s="1"/>
  <c r="AJ712" i="12"/>
  <c r="D3228" i="13" s="1"/>
  <c r="AJ3168" i="12"/>
  <c r="D772" i="13" s="1"/>
  <c r="AI3168" i="12"/>
  <c r="C772" i="13" s="1"/>
  <c r="AI1811" i="12"/>
  <c r="C2129" i="13" s="1"/>
  <c r="AJ1811" i="12"/>
  <c r="D2129" i="13" s="1"/>
  <c r="AI455" i="12"/>
  <c r="C3485" i="13" s="1"/>
  <c r="AJ455" i="12"/>
  <c r="D3485" i="13" s="1"/>
  <c r="AI1804" i="12"/>
  <c r="C2136" i="13" s="1"/>
  <c r="AJ1804" i="12"/>
  <c r="D2136" i="13" s="1"/>
  <c r="AJ696" i="12"/>
  <c r="D3244" i="13" s="1"/>
  <c r="AI696" i="12"/>
  <c r="C3244" i="13" s="1"/>
  <c r="AJ3891" i="12"/>
  <c r="D49" i="13" s="1"/>
  <c r="AI3891" i="12"/>
  <c r="C49" i="13" s="1"/>
  <c r="AJ138" i="12"/>
  <c r="D3802" i="13" s="1"/>
  <c r="AI138" i="12"/>
  <c r="C3802" i="13" s="1"/>
  <c r="AJ484" i="12"/>
  <c r="D3456" i="13" s="1"/>
  <c r="AI484" i="12"/>
  <c r="C3456" i="13" s="1"/>
  <c r="AI987" i="12"/>
  <c r="C2953" i="13" s="1"/>
  <c r="AJ987" i="12"/>
  <c r="D2953" i="13" s="1"/>
  <c r="AI2858" i="12"/>
  <c r="C1082" i="13" s="1"/>
  <c r="AJ2858" i="12"/>
  <c r="D1082" i="13" s="1"/>
  <c r="AI964" i="12"/>
  <c r="C2976" i="13" s="1"/>
  <c r="AJ964" i="12"/>
  <c r="D2976" i="13" s="1"/>
  <c r="AJ2998" i="12"/>
  <c r="D942" i="13" s="1"/>
  <c r="AI2998" i="12"/>
  <c r="C942" i="13" s="1"/>
  <c r="AJ3279" i="12"/>
  <c r="D661" i="13" s="1"/>
  <c r="AI3279" i="12"/>
  <c r="C661" i="13" s="1"/>
  <c r="AJ767" i="12"/>
  <c r="D3173" i="13" s="1"/>
  <c r="AI767" i="12"/>
  <c r="C3173" i="13" s="1"/>
  <c r="AI3552" i="12"/>
  <c r="C388" i="13" s="1"/>
  <c r="AJ3552" i="12"/>
  <c r="D388" i="13" s="1"/>
  <c r="AJ1954" i="12"/>
  <c r="D1986" i="13" s="1"/>
  <c r="AI1954" i="12"/>
  <c r="C1986" i="13" s="1"/>
  <c r="AI1861" i="12"/>
  <c r="C2079" i="13" s="1"/>
  <c r="AJ1861" i="12"/>
  <c r="D2079" i="13" s="1"/>
  <c r="AJ3128" i="12"/>
  <c r="D812" i="13" s="1"/>
  <c r="AI3128" i="12"/>
  <c r="C812" i="13" s="1"/>
  <c r="AJ1322" i="12"/>
  <c r="D2618" i="13" s="1"/>
  <c r="AI1322" i="12"/>
  <c r="C2618" i="13" s="1"/>
  <c r="AJ1637" i="12"/>
  <c r="D2303" i="13" s="1"/>
  <c r="AI1637" i="12"/>
  <c r="C2303" i="13" s="1"/>
  <c r="AI1527" i="12"/>
  <c r="C2413" i="13" s="1"/>
  <c r="AJ1527" i="12"/>
  <c r="D2413" i="13" s="1"/>
  <c r="AI983" i="12"/>
  <c r="C2957" i="13" s="1"/>
  <c r="AJ983" i="12"/>
  <c r="D2957" i="13" s="1"/>
  <c r="AI1747" i="12"/>
  <c r="C2193" i="13" s="1"/>
  <c r="AJ1747" i="12"/>
  <c r="D2193" i="13" s="1"/>
  <c r="AJ300" i="12"/>
  <c r="D3640" i="13" s="1"/>
  <c r="AI300" i="12"/>
  <c r="C3640" i="13" s="1"/>
  <c r="AJ2501" i="12"/>
  <c r="D1439" i="13" s="1"/>
  <c r="AI2501" i="12"/>
  <c r="C1439" i="13" s="1"/>
  <c r="AI605" i="12"/>
  <c r="C3335" i="13" s="1"/>
  <c r="AJ605" i="12"/>
  <c r="D3335" i="13" s="1"/>
  <c r="AI1206" i="12"/>
  <c r="C2734" i="13" s="1"/>
  <c r="AJ1206" i="12"/>
  <c r="D2734" i="13" s="1"/>
  <c r="AI2815" i="12"/>
  <c r="C1125" i="13" s="1"/>
  <c r="AJ2815" i="12"/>
  <c r="D1125" i="13" s="1"/>
  <c r="AI1551" i="12"/>
  <c r="C2389" i="13" s="1"/>
  <c r="AJ1551" i="12"/>
  <c r="D2389" i="13" s="1"/>
  <c r="AI1601" i="12"/>
  <c r="C2339" i="13" s="1"/>
  <c r="AJ1601" i="12"/>
  <c r="D2339" i="13" s="1"/>
  <c r="AI1008" i="12"/>
  <c r="C2932" i="13" s="1"/>
  <c r="AJ1008" i="12"/>
  <c r="D2932" i="13" s="1"/>
  <c r="AI2136" i="12"/>
  <c r="C1804" i="13" s="1"/>
  <c r="AJ2136" i="12"/>
  <c r="D1804" i="13" s="1"/>
  <c r="AJ851" i="12"/>
  <c r="D3089" i="13" s="1"/>
  <c r="AI851" i="12"/>
  <c r="C3089" i="13" s="1"/>
  <c r="AI488" i="12"/>
  <c r="C3452" i="13" s="1"/>
  <c r="AJ488" i="12"/>
  <c r="D3452" i="13" s="1"/>
  <c r="AJ3185" i="12"/>
  <c r="D755" i="13" s="1"/>
  <c r="AI3185" i="12"/>
  <c r="C755" i="13" s="1"/>
  <c r="AJ3717" i="12"/>
  <c r="D223" i="13" s="1"/>
  <c r="AI3717" i="12"/>
  <c r="C223" i="13" s="1"/>
  <c r="AI3353" i="12"/>
  <c r="C587" i="13" s="1"/>
  <c r="AJ3353" i="12"/>
  <c r="D587" i="13" s="1"/>
  <c r="AJ1991" i="12"/>
  <c r="D1949" i="13" s="1"/>
  <c r="AI1991" i="12"/>
  <c r="C1949" i="13" s="1"/>
  <c r="AJ3114" i="12"/>
  <c r="D826" i="13" s="1"/>
  <c r="AI3114" i="12"/>
  <c r="C826" i="13" s="1"/>
  <c r="AI880" i="12"/>
  <c r="C3060" i="13" s="1"/>
  <c r="AJ880" i="12"/>
  <c r="D3060" i="13" s="1"/>
  <c r="AJ2696" i="12"/>
  <c r="D1244" i="13" s="1"/>
  <c r="AI2696" i="12"/>
  <c r="C1244" i="13" s="1"/>
  <c r="AI2445" i="12"/>
  <c r="C1495" i="13" s="1"/>
  <c r="AJ2445" i="12"/>
  <c r="D1495" i="13" s="1"/>
  <c r="AI3572" i="12"/>
  <c r="C368" i="13" s="1"/>
  <c r="AJ3572" i="12"/>
  <c r="D368" i="13" s="1"/>
  <c r="AJ2882" i="12"/>
  <c r="D1058" i="13" s="1"/>
  <c r="AI2882" i="12"/>
  <c r="C1058" i="13" s="1"/>
  <c r="AJ3042" i="12"/>
  <c r="D898" i="13" s="1"/>
  <c r="AI3042" i="12"/>
  <c r="C898" i="13" s="1"/>
  <c r="AJ1100" i="12"/>
  <c r="D2840" i="13" s="1"/>
  <c r="AI1100" i="12"/>
  <c r="C2840" i="13" s="1"/>
  <c r="AI1565" i="12"/>
  <c r="C2375" i="13" s="1"/>
  <c r="AJ1565" i="12"/>
  <c r="D2375" i="13" s="1"/>
  <c r="AJ360" i="12"/>
  <c r="D3580" i="13" s="1"/>
  <c r="AI360" i="12"/>
  <c r="C3580" i="13" s="1"/>
  <c r="AI1754" i="12"/>
  <c r="C2186" i="13" s="1"/>
  <c r="AJ1754" i="12"/>
  <c r="D2186" i="13" s="1"/>
  <c r="AI2658" i="12"/>
  <c r="C1282" i="13" s="1"/>
  <c r="AJ2658" i="12"/>
  <c r="D1282" i="13" s="1"/>
  <c r="AJ1907" i="12"/>
  <c r="D2033" i="13" s="1"/>
  <c r="AI1907" i="12"/>
  <c r="C2033" i="13" s="1"/>
  <c r="AJ1538" i="12"/>
  <c r="D2402" i="13" s="1"/>
  <c r="AI1538" i="12"/>
  <c r="C2402" i="13" s="1"/>
  <c r="AI2971" i="12"/>
  <c r="C969" i="13" s="1"/>
  <c r="AJ2971" i="12"/>
  <c r="D969" i="13" s="1"/>
  <c r="AI1933" i="12"/>
  <c r="C2007" i="13" s="1"/>
  <c r="AJ1933" i="12"/>
  <c r="D2007" i="13" s="1"/>
  <c r="AJ1060" i="12"/>
  <c r="D2880" i="13" s="1"/>
  <c r="AI1060" i="12"/>
  <c r="C2880" i="13" s="1"/>
  <c r="AI2948" i="12"/>
  <c r="C992" i="13" s="1"/>
  <c r="AJ2948" i="12"/>
  <c r="D992" i="13" s="1"/>
  <c r="AJ432" i="12"/>
  <c r="D3508" i="13" s="1"/>
  <c r="AI432" i="12"/>
  <c r="C3508" i="13" s="1"/>
  <c r="AI1869" i="12"/>
  <c r="C2071" i="13" s="1"/>
  <c r="AJ1869" i="12"/>
  <c r="D2071" i="13" s="1"/>
  <c r="AJ1966" i="12"/>
  <c r="D1974" i="13" s="1"/>
  <c r="AI1966" i="12"/>
  <c r="C1974" i="13" s="1"/>
  <c r="AJ3328" i="12"/>
  <c r="D612" i="13" s="1"/>
  <c r="AI3328" i="12"/>
  <c r="C612" i="13" s="1"/>
  <c r="AJ336" i="12"/>
  <c r="D3604" i="13" s="1"/>
  <c r="AI336" i="12"/>
  <c r="C3604" i="13" s="1"/>
  <c r="AI1854" i="12"/>
  <c r="C2086" i="13" s="1"/>
  <c r="AJ1854" i="12"/>
  <c r="D2086" i="13" s="1"/>
  <c r="AI1370" i="12"/>
  <c r="C2570" i="13" s="1"/>
  <c r="AJ1370" i="12"/>
  <c r="D2570" i="13" s="1"/>
  <c r="AI2179" i="12"/>
  <c r="C1761" i="13" s="1"/>
  <c r="AJ2179" i="12"/>
  <c r="D1761" i="13" s="1"/>
  <c r="AI3641" i="12"/>
  <c r="C299" i="13" s="1"/>
  <c r="AJ3641" i="12"/>
  <c r="D299" i="13" s="1"/>
  <c r="AJ1339" i="12"/>
  <c r="D2601" i="13" s="1"/>
  <c r="AI1339" i="12"/>
  <c r="C2601" i="13" s="1"/>
  <c r="AJ2690" i="12"/>
  <c r="D1250" i="13" s="1"/>
  <c r="AI2690" i="12"/>
  <c r="C1250" i="13" s="1"/>
  <c r="AI776" i="12"/>
  <c r="C3164" i="13" s="1"/>
  <c r="AJ776" i="12"/>
  <c r="D3164" i="13" s="1"/>
  <c r="AI272" i="12"/>
  <c r="C3668" i="13" s="1"/>
  <c r="AJ272" i="12"/>
  <c r="D3668" i="13" s="1"/>
  <c r="AI3363" i="12"/>
  <c r="C577" i="13" s="1"/>
  <c r="AJ3363" i="12"/>
  <c r="D577" i="13" s="1"/>
  <c r="AJ703" i="12"/>
  <c r="D3237" i="13" s="1"/>
  <c r="AI703" i="12"/>
  <c r="C3237" i="13" s="1"/>
  <c r="AJ542" i="12"/>
  <c r="D3398" i="13" s="1"/>
  <c r="AI542" i="12"/>
  <c r="C3398" i="13" s="1"/>
  <c r="AI226" i="12"/>
  <c r="C3714" i="13" s="1"/>
  <c r="AJ226" i="12"/>
  <c r="D3714" i="13" s="1"/>
  <c r="AJ759" i="12"/>
  <c r="D3181" i="13" s="1"/>
  <c r="AI759" i="12"/>
  <c r="C3181" i="13" s="1"/>
  <c r="AJ3145" i="12"/>
  <c r="D795" i="13" s="1"/>
  <c r="AI3145" i="12"/>
  <c r="C795" i="13" s="1"/>
  <c r="AI282" i="12"/>
  <c r="C3658" i="13" s="1"/>
  <c r="AJ282" i="12"/>
  <c r="D3658" i="13" s="1"/>
  <c r="AJ1066" i="12"/>
  <c r="D2874" i="13" s="1"/>
  <c r="AI1066" i="12"/>
  <c r="C2874" i="13" s="1"/>
  <c r="AI2889" i="12"/>
  <c r="C1051" i="13" s="1"/>
  <c r="AJ2889" i="12"/>
  <c r="D1051" i="13" s="1"/>
  <c r="AJ1633" i="12"/>
  <c r="D2307" i="13" s="1"/>
  <c r="AI1633" i="12"/>
  <c r="C2307" i="13" s="1"/>
  <c r="AJ1959" i="12"/>
  <c r="D1981" i="13" s="1"/>
  <c r="AI1959" i="12"/>
  <c r="C1981" i="13" s="1"/>
  <c r="AJ2725" i="12"/>
  <c r="D1215" i="13" s="1"/>
  <c r="AI2725" i="12"/>
  <c r="C1215" i="13" s="1"/>
  <c r="AJ2492" i="12"/>
  <c r="D1448" i="13" s="1"/>
  <c r="AI2492" i="12"/>
  <c r="C1448" i="13" s="1"/>
  <c r="AJ3298" i="12"/>
  <c r="D642" i="13" s="1"/>
  <c r="AI3298" i="12"/>
  <c r="C642" i="13" s="1"/>
  <c r="AI1960" i="12"/>
  <c r="C1980" i="13" s="1"/>
  <c r="AJ1960" i="12"/>
  <c r="D1980" i="13" s="1"/>
  <c r="AJ2208" i="12"/>
  <c r="D1732" i="13" s="1"/>
  <c r="AI2208" i="12"/>
  <c r="C1732" i="13" s="1"/>
  <c r="AJ1636" i="12"/>
  <c r="D2304" i="13" s="1"/>
  <c r="AI1636" i="12"/>
  <c r="C2304" i="13" s="1"/>
  <c r="AJ3175" i="12"/>
  <c r="D765" i="13" s="1"/>
  <c r="AI3175" i="12"/>
  <c r="C765" i="13" s="1"/>
  <c r="AJ2433" i="12"/>
  <c r="D1507" i="13" s="1"/>
  <c r="AI2433" i="12"/>
  <c r="C1507" i="13" s="1"/>
  <c r="AI2416" i="12"/>
  <c r="C1524" i="13" s="1"/>
  <c r="AJ2416" i="12"/>
  <c r="D1524" i="13" s="1"/>
  <c r="AI2702" i="12"/>
  <c r="C1238" i="13" s="1"/>
  <c r="AJ2702" i="12"/>
  <c r="D1238" i="13" s="1"/>
  <c r="AI2072" i="12"/>
  <c r="C1868" i="13" s="1"/>
  <c r="AJ2072" i="12"/>
  <c r="D1868" i="13" s="1"/>
  <c r="AJ1934" i="12"/>
  <c r="D2006" i="13" s="1"/>
  <c r="AI1934" i="12"/>
  <c r="C2006" i="13" s="1"/>
  <c r="AJ1722" i="12"/>
  <c r="D2218" i="13" s="1"/>
  <c r="AI1722" i="12"/>
  <c r="C2218" i="13" s="1"/>
  <c r="AI1415" i="12"/>
  <c r="C2525" i="13" s="1"/>
  <c r="AJ1415" i="12"/>
  <c r="D2525" i="13" s="1"/>
  <c r="AJ305" i="12"/>
  <c r="D3635" i="13" s="1"/>
  <c r="AI305" i="12"/>
  <c r="C3635" i="13" s="1"/>
  <c r="AJ3315" i="12"/>
  <c r="D625" i="13" s="1"/>
  <c r="AI3315" i="12"/>
  <c r="C625" i="13" s="1"/>
  <c r="AJ649" i="12"/>
  <c r="D3291" i="13" s="1"/>
  <c r="AI649" i="12"/>
  <c r="C3291" i="13" s="1"/>
  <c r="AJ2214" i="12"/>
  <c r="D1726" i="13" s="1"/>
  <c r="AI2214" i="12"/>
  <c r="C1726" i="13" s="1"/>
  <c r="AI742" i="12"/>
  <c r="C3198" i="13" s="1"/>
  <c r="AJ742" i="12"/>
  <c r="D3198" i="13" s="1"/>
  <c r="AI3046" i="12"/>
  <c r="C894" i="13" s="1"/>
  <c r="AJ3046" i="12"/>
  <c r="D894" i="13" s="1"/>
  <c r="AJ779" i="12"/>
  <c r="D3161" i="13" s="1"/>
  <c r="AI779" i="12"/>
  <c r="C3161" i="13" s="1"/>
  <c r="AI3008" i="12"/>
  <c r="C932" i="13" s="1"/>
  <c r="AJ3008" i="12"/>
  <c r="D932" i="13" s="1"/>
  <c r="AI1924" i="12"/>
  <c r="C2016" i="13" s="1"/>
  <c r="AJ1924" i="12"/>
  <c r="D2016" i="13" s="1"/>
  <c r="AJ922" i="12"/>
  <c r="D3018" i="13" s="1"/>
  <c r="AI922" i="12"/>
  <c r="C3018" i="13" s="1"/>
  <c r="AI2465" i="12"/>
  <c r="C1475" i="13" s="1"/>
  <c r="AJ2465" i="12"/>
  <c r="D1475" i="13" s="1"/>
  <c r="AJ2415" i="12"/>
  <c r="D1525" i="13" s="1"/>
  <c r="AI2415" i="12"/>
  <c r="C1525" i="13" s="1"/>
  <c r="AI330" i="12"/>
  <c r="C3610" i="13" s="1"/>
  <c r="AJ330" i="12"/>
  <c r="D3610" i="13" s="1"/>
  <c r="AH3237" i="12"/>
  <c r="AH2887" i="12"/>
  <c r="AI1505" i="12"/>
  <c r="C2435" i="13" s="1"/>
  <c r="AJ1505" i="12"/>
  <c r="D2435" i="13" s="1"/>
  <c r="AI3477" i="12"/>
  <c r="C463" i="13" s="1"/>
  <c r="AJ3477" i="12"/>
  <c r="D463" i="13" s="1"/>
  <c r="AJ655" i="12"/>
  <c r="D3285" i="13" s="1"/>
  <c r="AI655" i="12"/>
  <c r="C3285" i="13" s="1"/>
  <c r="AJ1014" i="12"/>
  <c r="D2926" i="13" s="1"/>
  <c r="AI1014" i="12"/>
  <c r="C2926" i="13" s="1"/>
  <c r="AJ1686" i="12"/>
  <c r="D2254" i="13" s="1"/>
  <c r="AI1686" i="12"/>
  <c r="C2254" i="13" s="1"/>
  <c r="AI302" i="12"/>
  <c r="C3638" i="13" s="1"/>
  <c r="AJ302" i="12"/>
  <c r="D3638" i="13" s="1"/>
  <c r="AJ3115" i="12"/>
  <c r="D825" i="13" s="1"/>
  <c r="AI3115" i="12"/>
  <c r="C825" i="13" s="1"/>
  <c r="AJ929" i="12"/>
  <c r="D3011" i="13" s="1"/>
  <c r="AI929" i="12"/>
  <c r="C3011" i="13" s="1"/>
  <c r="AJ622" i="12"/>
  <c r="D3318" i="13" s="1"/>
  <c r="AI622" i="12"/>
  <c r="C3318" i="13" s="1"/>
  <c r="AJ2169" i="12"/>
  <c r="D1771" i="13" s="1"/>
  <c r="AI2169" i="12"/>
  <c r="C1771" i="13" s="1"/>
  <c r="AJ1036" i="12"/>
  <c r="D2904" i="13" s="1"/>
  <c r="AI1036" i="12"/>
  <c r="C2904" i="13" s="1"/>
  <c r="AJ2665" i="12"/>
  <c r="D1275" i="13" s="1"/>
  <c r="AI2665" i="12"/>
  <c r="C1275" i="13" s="1"/>
  <c r="AI2339" i="12"/>
  <c r="C1601" i="13" s="1"/>
  <c r="AJ2339" i="12"/>
  <c r="D1601" i="13" s="1"/>
  <c r="AJ2957" i="12"/>
  <c r="D983" i="13" s="1"/>
  <c r="AI2957" i="12"/>
  <c r="C983" i="13" s="1"/>
  <c r="AI2897" i="12"/>
  <c r="C1043" i="13" s="1"/>
  <c r="AJ2897" i="12"/>
  <c r="D1043" i="13" s="1"/>
  <c r="AH3871" i="12"/>
  <c r="AI2355" i="12"/>
  <c r="C1585" i="13" s="1"/>
  <c r="AJ2355" i="12"/>
  <c r="D1585" i="13" s="1"/>
  <c r="AJ377" i="12"/>
  <c r="D3563" i="13" s="1"/>
  <c r="AI377" i="12"/>
  <c r="C3563" i="13" s="1"/>
  <c r="AJ3011" i="12"/>
  <c r="D929" i="13" s="1"/>
  <c r="AI3011" i="12"/>
  <c r="C929" i="13" s="1"/>
  <c r="AJ1626" i="12"/>
  <c r="D2314" i="13" s="1"/>
  <c r="AI1626" i="12"/>
  <c r="C2314" i="13" s="1"/>
  <c r="AJ2197" i="12"/>
  <c r="D1743" i="13" s="1"/>
  <c r="AI2197" i="12"/>
  <c r="C1743" i="13" s="1"/>
  <c r="AJ2013" i="12"/>
  <c r="D1927" i="13" s="1"/>
  <c r="AI2013" i="12"/>
  <c r="C1927" i="13" s="1"/>
  <c r="AJ1513" i="12"/>
  <c r="D2427" i="13" s="1"/>
  <c r="AI1513" i="12"/>
  <c r="C2427" i="13" s="1"/>
  <c r="AI896" i="12"/>
  <c r="C3044" i="13" s="1"/>
  <c r="AJ896" i="12"/>
  <c r="D3044" i="13" s="1"/>
  <c r="AI3388" i="12"/>
  <c r="C552" i="13" s="1"/>
  <c r="AJ3388" i="12"/>
  <c r="D552" i="13" s="1"/>
  <c r="AJ297" i="12"/>
  <c r="D3643" i="13" s="1"/>
  <c r="AI297" i="12"/>
  <c r="C3643" i="13" s="1"/>
  <c r="AI1087" i="12"/>
  <c r="C2853" i="13" s="1"/>
  <c r="AJ1087" i="12"/>
  <c r="D2853" i="13" s="1"/>
  <c r="AH3287" i="12"/>
  <c r="AH3312" i="12"/>
  <c r="AH3538" i="12"/>
  <c r="AH3624" i="12"/>
  <c r="AH2766" i="12"/>
  <c r="AH3437" i="12"/>
  <c r="AH3515" i="12"/>
  <c r="AH3792" i="12"/>
  <c r="AH3856" i="12"/>
  <c r="AH3759" i="12"/>
  <c r="AH2730" i="12"/>
  <c r="AH2975" i="12"/>
  <c r="AH3516" i="12"/>
  <c r="AH3753" i="12"/>
  <c r="AH2769" i="12"/>
  <c r="AH3841" i="12"/>
  <c r="AH3695" i="12"/>
  <c r="AH3756" i="12"/>
  <c r="AH3471" i="12"/>
  <c r="AH3775" i="12"/>
  <c r="AI1642" i="12"/>
  <c r="C2298" i="13" s="1"/>
  <c r="AJ1642" i="12"/>
  <c r="D2298" i="13" s="1"/>
  <c r="AJ791" i="12"/>
  <c r="D3149" i="13" s="1"/>
  <c r="AI791" i="12"/>
  <c r="C3149" i="13" s="1"/>
  <c r="AJ1973" i="12"/>
  <c r="D1967" i="13" s="1"/>
  <c r="AI1973" i="12"/>
  <c r="C1967" i="13" s="1"/>
  <c r="AI1219" i="12"/>
  <c r="C2721" i="13" s="1"/>
  <c r="AJ1219" i="12"/>
  <c r="D2721" i="13" s="1"/>
  <c r="AJ2879" i="12"/>
  <c r="D1061" i="13" s="1"/>
  <c r="AI2879" i="12"/>
  <c r="C1061" i="13" s="1"/>
  <c r="AJ1519" i="12"/>
  <c r="D2421" i="13" s="1"/>
  <c r="AI1519" i="12"/>
  <c r="C2421" i="13" s="1"/>
  <c r="AJ2373" i="12"/>
  <c r="D1567" i="13" s="1"/>
  <c r="AI2373" i="12"/>
  <c r="C1567" i="13" s="1"/>
  <c r="AI469" i="12"/>
  <c r="C3471" i="13" s="1"/>
  <c r="AJ469" i="12"/>
  <c r="D3471" i="13" s="1"/>
  <c r="AJ1058" i="12"/>
  <c r="D2882" i="13" s="1"/>
  <c r="AI1058" i="12"/>
  <c r="C2882" i="13" s="1"/>
  <c r="AJ2327" i="12"/>
  <c r="D1613" i="13" s="1"/>
  <c r="AI2327" i="12"/>
  <c r="C1613" i="13" s="1"/>
  <c r="AI705" i="12"/>
  <c r="C3235" i="13" s="1"/>
  <c r="AJ705" i="12"/>
  <c r="D3235" i="13" s="1"/>
  <c r="AI1491" i="12"/>
  <c r="C2449" i="13" s="1"/>
  <c r="AJ1491" i="12"/>
  <c r="D2449" i="13" s="1"/>
  <c r="AI1460" i="12"/>
  <c r="C2480" i="13" s="1"/>
  <c r="AJ1460" i="12"/>
  <c r="D2480" i="13" s="1"/>
  <c r="AI221" i="12"/>
  <c r="C3719" i="13" s="1"/>
  <c r="AJ221" i="12"/>
  <c r="D3719" i="13" s="1"/>
  <c r="AI2545" i="12"/>
  <c r="C1395" i="13" s="1"/>
  <c r="AJ2545" i="12"/>
  <c r="D1395" i="13" s="1"/>
  <c r="AJ2312" i="12"/>
  <c r="D1628" i="13" s="1"/>
  <c r="AI2312" i="12"/>
  <c r="C1628" i="13" s="1"/>
  <c r="AJ3800" i="12"/>
  <c r="D140" i="13" s="1"/>
  <c r="AI3800" i="12"/>
  <c r="C140" i="13" s="1"/>
  <c r="AJ1354" i="12"/>
  <c r="D2586" i="13" s="1"/>
  <c r="AI1354" i="12"/>
  <c r="C2586" i="13" s="1"/>
  <c r="AI171" i="12"/>
  <c r="C3769" i="13" s="1"/>
  <c r="AJ171" i="12"/>
  <c r="D3769" i="13" s="1"/>
  <c r="AJ3095" i="12"/>
  <c r="D845" i="13" s="1"/>
  <c r="AI3095" i="12"/>
  <c r="C845" i="13" s="1"/>
  <c r="AI967" i="12"/>
  <c r="C2973" i="13" s="1"/>
  <c r="AJ967" i="12"/>
  <c r="D2973" i="13" s="1"/>
  <c r="AJ2667" i="12"/>
  <c r="D1273" i="13" s="1"/>
  <c r="AI2667" i="12"/>
  <c r="C1273" i="13" s="1"/>
  <c r="AJ783" i="12"/>
  <c r="D3157" i="13" s="1"/>
  <c r="AI783" i="12"/>
  <c r="C3157" i="13" s="1"/>
  <c r="AJ589" i="12"/>
  <c r="D3351" i="13" s="1"/>
  <c r="AI589" i="12"/>
  <c r="C3351" i="13" s="1"/>
  <c r="AJ1310" i="12"/>
  <c r="D2630" i="13" s="1"/>
  <c r="AI1310" i="12"/>
  <c r="C2630" i="13" s="1"/>
  <c r="AI2384" i="12"/>
  <c r="C1556" i="13" s="1"/>
  <c r="AJ2384" i="12"/>
  <c r="D1556" i="13" s="1"/>
  <c r="AJ1196" i="12"/>
  <c r="D2744" i="13" s="1"/>
  <c r="AI1196" i="12"/>
  <c r="C2744" i="13" s="1"/>
  <c r="AJ261" i="12"/>
  <c r="D3679" i="13" s="1"/>
  <c r="AI261" i="12"/>
  <c r="C3679" i="13" s="1"/>
  <c r="AI1294" i="12"/>
  <c r="C2646" i="13" s="1"/>
  <c r="AJ1294" i="12"/>
  <c r="D2646" i="13" s="1"/>
  <c r="AI1691" i="12"/>
  <c r="C2249" i="13" s="1"/>
  <c r="AJ1691" i="12"/>
  <c r="D2249" i="13" s="1"/>
  <c r="AJ1068" i="12"/>
  <c r="D2872" i="13" s="1"/>
  <c r="AI1068" i="12"/>
  <c r="C2872" i="13" s="1"/>
  <c r="AJ1885" i="12"/>
  <c r="D2055" i="13" s="1"/>
  <c r="AI1885" i="12"/>
  <c r="C2055" i="13" s="1"/>
  <c r="AJ2356" i="12"/>
  <c r="D1584" i="13" s="1"/>
  <c r="AI2356" i="12"/>
  <c r="C1584" i="13" s="1"/>
  <c r="AI1533" i="12"/>
  <c r="C2407" i="13" s="1"/>
  <c r="AJ1533" i="12"/>
  <c r="D2407" i="13" s="1"/>
  <c r="AH3640" i="12"/>
  <c r="AI1517" i="12"/>
  <c r="C2423" i="13" s="1"/>
  <c r="AJ1517" i="12"/>
  <c r="D2423" i="13" s="1"/>
  <c r="AJ254" i="12"/>
  <c r="D3686" i="13" s="1"/>
  <c r="AI254" i="12"/>
  <c r="C3686" i="13" s="1"/>
  <c r="AI3532" i="12"/>
  <c r="C408" i="13" s="1"/>
  <c r="AJ3532" i="12"/>
  <c r="D408" i="13" s="1"/>
  <c r="AI2790" i="12"/>
  <c r="C1150" i="13" s="1"/>
  <c r="AJ2790" i="12"/>
  <c r="D1150" i="13" s="1"/>
  <c r="AJ546" i="12"/>
  <c r="D3394" i="13" s="1"/>
  <c r="AI546" i="12"/>
  <c r="C3394" i="13" s="1"/>
  <c r="AI2555" i="12"/>
  <c r="C1385" i="13" s="1"/>
  <c r="AJ2555" i="12"/>
  <c r="D1385" i="13" s="1"/>
  <c r="AJ3425" i="12"/>
  <c r="D515" i="13" s="1"/>
  <c r="AI3425" i="12"/>
  <c r="C515" i="13" s="1"/>
  <c r="AJ500" i="12"/>
  <c r="D3440" i="13" s="1"/>
  <c r="AI500" i="12"/>
  <c r="C3440" i="13" s="1"/>
  <c r="AI310" i="12"/>
  <c r="C3630" i="13" s="1"/>
  <c r="AJ310" i="12"/>
  <c r="D3630" i="13" s="1"/>
  <c r="AJ1445" i="12"/>
  <c r="D2495" i="13" s="1"/>
  <c r="AI1445" i="12"/>
  <c r="C2495" i="13" s="1"/>
  <c r="AI3757" i="12"/>
  <c r="C183" i="13" s="1"/>
  <c r="AJ3757" i="12"/>
  <c r="D183" i="13" s="1"/>
  <c r="AH3751" i="12"/>
  <c r="AH3931" i="12"/>
  <c r="AH3308" i="12"/>
  <c r="AH3896" i="12"/>
  <c r="AH3423" i="12"/>
  <c r="AH2217" i="12"/>
  <c r="AJ3276" i="12"/>
  <c r="D664" i="13" s="1"/>
  <c r="AI3276" i="12"/>
  <c r="C664" i="13" s="1"/>
  <c r="AI2157" i="12"/>
  <c r="C1783" i="13" s="1"/>
  <c r="AJ2157" i="12"/>
  <c r="D1783" i="13" s="1"/>
  <c r="AJ2792" i="12"/>
  <c r="D1148" i="13" s="1"/>
  <c r="AI2792" i="12"/>
  <c r="C1148" i="13" s="1"/>
  <c r="AI1467" i="12"/>
  <c r="C2473" i="13" s="1"/>
  <c r="AJ1467" i="12"/>
  <c r="D2473" i="13" s="1"/>
  <c r="AJ3241" i="12"/>
  <c r="D699" i="13" s="1"/>
  <c r="AI3241" i="12"/>
  <c r="C699" i="13" s="1"/>
  <c r="AJ674" i="12"/>
  <c r="D3266" i="13" s="1"/>
  <c r="AI674" i="12"/>
  <c r="C3266" i="13" s="1"/>
  <c r="AJ3153" i="12"/>
  <c r="D787" i="13" s="1"/>
  <c r="AI3153" i="12"/>
  <c r="C787" i="13" s="1"/>
  <c r="AI2871" i="12"/>
  <c r="C1069" i="13" s="1"/>
  <c r="AJ2871" i="12"/>
  <c r="D1069" i="13" s="1"/>
  <c r="AI275" i="12"/>
  <c r="C3665" i="13" s="1"/>
  <c r="AJ275" i="12"/>
  <c r="D3665" i="13" s="1"/>
  <c r="AI558" i="12"/>
  <c r="C3382" i="13" s="1"/>
  <c r="AJ558" i="12"/>
  <c r="D3382" i="13" s="1"/>
  <c r="AJ813" i="12"/>
  <c r="D3127" i="13" s="1"/>
  <c r="AI813" i="12"/>
  <c r="C3127" i="13" s="1"/>
  <c r="AJ1841" i="12"/>
  <c r="D2099" i="13" s="1"/>
  <c r="AI1841" i="12"/>
  <c r="C2099" i="13" s="1"/>
  <c r="AI634" i="12"/>
  <c r="C3306" i="13" s="1"/>
  <c r="AJ634" i="12"/>
  <c r="D3306" i="13" s="1"/>
  <c r="AJ1160" i="12"/>
  <c r="D2780" i="13" s="1"/>
  <c r="AI1160" i="12"/>
  <c r="C2780" i="13" s="1"/>
  <c r="AI2242" i="12"/>
  <c r="C1698" i="13" s="1"/>
  <c r="AJ2242" i="12"/>
  <c r="D1698" i="13" s="1"/>
  <c r="AJ1635" i="12"/>
  <c r="D2305" i="13" s="1"/>
  <c r="AI1635" i="12"/>
  <c r="C2305" i="13" s="1"/>
  <c r="AI1764" i="12"/>
  <c r="C2176" i="13" s="1"/>
  <c r="AJ1764" i="12"/>
  <c r="D2176" i="13" s="1"/>
  <c r="AJ1261" i="12"/>
  <c r="D2679" i="13" s="1"/>
  <c r="AI1261" i="12"/>
  <c r="C2679" i="13" s="1"/>
  <c r="AI3351" i="12"/>
  <c r="C589" i="13" s="1"/>
  <c r="AJ3351" i="12"/>
  <c r="D589" i="13" s="1"/>
  <c r="AI1729" i="12"/>
  <c r="C2211" i="13" s="1"/>
  <c r="AJ1729" i="12"/>
  <c r="D2211" i="13" s="1"/>
  <c r="AJ2328" i="12"/>
  <c r="D1612" i="13" s="1"/>
  <c r="AI2328" i="12"/>
  <c r="C1612" i="13" s="1"/>
  <c r="AJ1974" i="12"/>
  <c r="D1966" i="13" s="1"/>
  <c r="AI1974" i="12"/>
  <c r="C1966" i="13" s="1"/>
  <c r="AJ1908" i="12"/>
  <c r="D2032" i="13" s="1"/>
  <c r="AI1908" i="12"/>
  <c r="C2032" i="13" s="1"/>
  <c r="AI1450" i="12"/>
  <c r="C2490" i="13" s="1"/>
  <c r="AJ1450" i="12"/>
  <c r="D2490" i="13" s="1"/>
  <c r="AI454" i="12"/>
  <c r="C3486" i="13" s="1"/>
  <c r="AJ454" i="12"/>
  <c r="D3486" i="13" s="1"/>
  <c r="AI548" i="12"/>
  <c r="C3392" i="13" s="1"/>
  <c r="AJ548" i="12"/>
  <c r="D3392" i="13" s="1"/>
  <c r="AI2472" i="12"/>
  <c r="C1468" i="13" s="1"/>
  <c r="AJ2472" i="12"/>
  <c r="D1468" i="13" s="1"/>
  <c r="AI1263" i="12"/>
  <c r="C2677" i="13" s="1"/>
  <c r="AJ1263" i="12"/>
  <c r="D2677" i="13" s="1"/>
  <c r="AI607" i="12"/>
  <c r="C3333" i="13" s="1"/>
  <c r="AJ607" i="12"/>
  <c r="D3333" i="13" s="1"/>
  <c r="AJ2819" i="12"/>
  <c r="D1121" i="13" s="1"/>
  <c r="AI2819" i="12"/>
  <c r="C1121" i="13" s="1"/>
  <c r="AI1369" i="12"/>
  <c r="C2571" i="13" s="1"/>
  <c r="AJ1369" i="12"/>
  <c r="D2571" i="13" s="1"/>
  <c r="AI2285" i="12"/>
  <c r="C1655" i="13" s="1"/>
  <c r="AJ2285" i="12"/>
  <c r="D1655" i="13" s="1"/>
  <c r="AI1323" i="12"/>
  <c r="C2617" i="13" s="1"/>
  <c r="AJ1323" i="12"/>
  <c r="D2617" i="13" s="1"/>
  <c r="AI2531" i="12"/>
  <c r="C1409" i="13" s="1"/>
  <c r="AJ2531" i="12"/>
  <c r="D1409" i="13" s="1"/>
  <c r="AJ493" i="12"/>
  <c r="D3447" i="13" s="1"/>
  <c r="AI493" i="12"/>
  <c r="C3447" i="13" s="1"/>
  <c r="AI1697" i="12"/>
  <c r="C2243" i="13" s="1"/>
  <c r="AJ1697" i="12"/>
  <c r="D2243" i="13" s="1"/>
  <c r="AI1041" i="12"/>
  <c r="C2899" i="13" s="1"/>
  <c r="AJ1041" i="12"/>
  <c r="D2899" i="13" s="1"/>
  <c r="AJ1177" i="12"/>
  <c r="D2763" i="13" s="1"/>
  <c r="AI1177" i="12"/>
  <c r="C2763" i="13" s="1"/>
  <c r="AI715" i="12"/>
  <c r="C3225" i="13" s="1"/>
  <c r="AJ715" i="12"/>
  <c r="D3225" i="13" s="1"/>
  <c r="AI1878" i="12"/>
  <c r="C2062" i="13" s="1"/>
  <c r="AJ1878" i="12"/>
  <c r="D2062" i="13" s="1"/>
  <c r="AI3223" i="12"/>
  <c r="C717" i="13" s="1"/>
  <c r="AJ3223" i="12"/>
  <c r="D717" i="13" s="1"/>
  <c r="AJ1201" i="12"/>
  <c r="D2739" i="13" s="1"/>
  <c r="AI1201" i="12"/>
  <c r="C2739" i="13" s="1"/>
  <c r="AI1581" i="12"/>
  <c r="C2359" i="13" s="1"/>
  <c r="AJ1581" i="12"/>
  <c r="D2359" i="13" s="1"/>
  <c r="AJ1875" i="12"/>
  <c r="D2065" i="13" s="1"/>
  <c r="AI1875" i="12"/>
  <c r="C2065" i="13" s="1"/>
  <c r="AI2942" i="12"/>
  <c r="C998" i="13" s="1"/>
  <c r="AJ2942" i="12"/>
  <c r="D998" i="13" s="1"/>
  <c r="AI1929" i="12"/>
  <c r="C2011" i="13" s="1"/>
  <c r="AJ1929" i="12"/>
  <c r="D2011" i="13" s="1"/>
  <c r="AJ522" i="12"/>
  <c r="D3418" i="13" s="1"/>
  <c r="AI522" i="12"/>
  <c r="C3418" i="13" s="1"/>
  <c r="AJ863" i="12"/>
  <c r="D3077" i="13" s="1"/>
  <c r="AI863" i="12"/>
  <c r="C3077" i="13" s="1"/>
  <c r="AJ2438" i="12"/>
  <c r="D1502" i="13" s="1"/>
  <c r="AI2438" i="12"/>
  <c r="C1502" i="13" s="1"/>
  <c r="AH3414" i="12"/>
  <c r="AH3222" i="12"/>
  <c r="AJ1895" i="12"/>
  <c r="D2045" i="13" s="1"/>
  <c r="AI1895" i="12"/>
  <c r="C2045" i="13" s="1"/>
  <c r="AJ1942" i="12"/>
  <c r="D1998" i="13" s="1"/>
  <c r="AI1942" i="12"/>
  <c r="C1998" i="13" s="1"/>
  <c r="AJ1154" i="12"/>
  <c r="D2786" i="13" s="1"/>
  <c r="AI1154" i="12"/>
  <c r="C2786" i="13" s="1"/>
  <c r="AI2021" i="12"/>
  <c r="C1919" i="13" s="1"/>
  <c r="AJ2021" i="12"/>
  <c r="D1919" i="13" s="1"/>
  <c r="AI2434" i="12"/>
  <c r="C1506" i="13" s="1"/>
  <c r="AJ2434" i="12"/>
  <c r="D1506" i="13" s="1"/>
  <c r="AJ2566" i="12"/>
  <c r="D1374" i="13" s="1"/>
  <c r="AI2566" i="12"/>
  <c r="C1374" i="13" s="1"/>
  <c r="AJ220" i="12"/>
  <c r="D3720" i="13" s="1"/>
  <c r="AI220" i="12"/>
  <c r="C3720" i="13" s="1"/>
  <c r="AJ626" i="12"/>
  <c r="D3314" i="13" s="1"/>
  <c r="AI626" i="12"/>
  <c r="C3314" i="13" s="1"/>
  <c r="AJ1629" i="12"/>
  <c r="D2311" i="13" s="1"/>
  <c r="AI1629" i="12"/>
  <c r="C2311" i="13" s="1"/>
  <c r="AJ237" i="12"/>
  <c r="D3703" i="13" s="1"/>
  <c r="AI237" i="12"/>
  <c r="C3703" i="13" s="1"/>
  <c r="AJ403" i="12"/>
  <c r="D3537" i="13" s="1"/>
  <c r="AI403" i="12"/>
  <c r="C3537" i="13" s="1"/>
  <c r="AJ1282" i="12"/>
  <c r="D2658" i="13" s="1"/>
  <c r="AI1282" i="12"/>
  <c r="C2658" i="13" s="1"/>
  <c r="AI1625" i="12"/>
  <c r="C2315" i="13" s="1"/>
  <c r="AJ1625" i="12"/>
  <c r="D2315" i="13" s="1"/>
  <c r="AI2677" i="12"/>
  <c r="C1263" i="13" s="1"/>
  <c r="AJ2677" i="12"/>
  <c r="D1263" i="13" s="1"/>
  <c r="AI2224" i="12"/>
  <c r="C1716" i="13" s="1"/>
  <c r="AJ2224" i="12"/>
  <c r="D1716" i="13" s="1"/>
  <c r="AI3230" i="12"/>
  <c r="C710" i="13" s="1"/>
  <c r="AJ3230" i="12"/>
  <c r="D710" i="13" s="1"/>
  <c r="AJ2330" i="12"/>
  <c r="D1610" i="13" s="1"/>
  <c r="AI2330" i="12"/>
  <c r="C1610" i="13" s="1"/>
  <c r="AJ1013" i="12"/>
  <c r="D2927" i="13" s="1"/>
  <c r="AI1013" i="12"/>
  <c r="C2927" i="13" s="1"/>
  <c r="AJ1526" i="12"/>
  <c r="D2414" i="13" s="1"/>
  <c r="AI1526" i="12"/>
  <c r="C2414" i="13" s="1"/>
  <c r="AI2519" i="12"/>
  <c r="C1421" i="13" s="1"/>
  <c r="AJ2519" i="12"/>
  <c r="D1421" i="13" s="1"/>
  <c r="AI1727" i="12"/>
  <c r="C2213" i="13" s="1"/>
  <c r="AJ1727" i="12"/>
  <c r="D2213" i="13" s="1"/>
  <c r="AJ3329" i="12"/>
  <c r="D611" i="13" s="1"/>
  <c r="AI3329" i="12"/>
  <c r="C611" i="13" s="1"/>
  <c r="AJ2848" i="12"/>
  <c r="D1092" i="13" s="1"/>
  <c r="AI2848" i="12"/>
  <c r="C1092" i="13" s="1"/>
  <c r="AJ2272" i="12"/>
  <c r="D1668" i="13" s="1"/>
  <c r="AI2272" i="12"/>
  <c r="C1668" i="13" s="1"/>
  <c r="AH3868" i="12"/>
  <c r="AH3333" i="12"/>
  <c r="AH3644" i="12"/>
  <c r="AI720" i="12"/>
  <c r="C3220" i="13" s="1"/>
  <c r="AJ720" i="12"/>
  <c r="D3220" i="13" s="1"/>
  <c r="AJ3191" i="12"/>
  <c r="D749" i="13" s="1"/>
  <c r="AI3191" i="12"/>
  <c r="C749" i="13" s="1"/>
  <c r="AI3433" i="12"/>
  <c r="C507" i="13" s="1"/>
  <c r="AJ3433" i="12"/>
  <c r="D507" i="13" s="1"/>
  <c r="AJ1621" i="12"/>
  <c r="D2319" i="13" s="1"/>
  <c r="AI1621" i="12"/>
  <c r="C2319" i="13" s="1"/>
  <c r="AJ3182" i="12"/>
  <c r="D758" i="13" s="1"/>
  <c r="AI3182" i="12"/>
  <c r="C758" i="13" s="1"/>
  <c r="AI2270" i="12"/>
  <c r="C1670" i="13" s="1"/>
  <c r="AJ2270" i="12"/>
  <c r="D1670" i="13" s="1"/>
  <c r="AJ2250" i="12"/>
  <c r="D1690" i="13" s="1"/>
  <c r="AI2250" i="12"/>
  <c r="C1690" i="13" s="1"/>
  <c r="AI2074" i="12"/>
  <c r="C1866" i="13" s="1"/>
  <c r="AJ2074" i="12"/>
  <c r="D1866" i="13" s="1"/>
  <c r="AI3668" i="12"/>
  <c r="C272" i="13" s="1"/>
  <c r="AJ3668" i="12"/>
  <c r="D272" i="13" s="1"/>
  <c r="AJ1541" i="12"/>
  <c r="D2399" i="13" s="1"/>
  <c r="AI1541" i="12"/>
  <c r="C2399" i="13" s="1"/>
  <c r="AJ232" i="12"/>
  <c r="D3708" i="13" s="1"/>
  <c r="AI232" i="12"/>
  <c r="C3708" i="13" s="1"/>
  <c r="AH3187" i="12"/>
  <c r="AH3228" i="12"/>
  <c r="AI904" i="12"/>
  <c r="C3036" i="13" s="1"/>
  <c r="AJ904" i="12"/>
  <c r="D3036" i="13" s="1"/>
  <c r="AI2199" i="12"/>
  <c r="C1741" i="13" s="1"/>
  <c r="AJ2199" i="12"/>
  <c r="D1741" i="13" s="1"/>
  <c r="AJ411" i="12"/>
  <c r="D3529" i="13" s="1"/>
  <c r="AI411" i="12"/>
  <c r="C3529" i="13" s="1"/>
  <c r="AI1388" i="12"/>
  <c r="C2552" i="13" s="1"/>
  <c r="AJ1388" i="12"/>
  <c r="D2552" i="13" s="1"/>
  <c r="AI3340" i="12"/>
  <c r="C600" i="13" s="1"/>
  <c r="AJ3340" i="12"/>
  <c r="D600" i="13" s="1"/>
  <c r="AJ1801" i="12"/>
  <c r="D2139" i="13" s="1"/>
  <c r="AI1801" i="12"/>
  <c r="C2139" i="13" s="1"/>
  <c r="AI3401" i="12"/>
  <c r="C539" i="13" s="1"/>
  <c r="AJ3401" i="12"/>
  <c r="D539" i="13" s="1"/>
  <c r="AJ3069" i="12"/>
  <c r="D871" i="13" s="1"/>
  <c r="AI3069" i="12"/>
  <c r="C871" i="13" s="1"/>
  <c r="AJ1155" i="12"/>
  <c r="D2785" i="13" s="1"/>
  <c r="AI1155" i="12"/>
  <c r="C2785" i="13" s="1"/>
  <c r="AI1756" i="12"/>
  <c r="C2184" i="13" s="1"/>
  <c r="AJ1756" i="12"/>
  <c r="D2184" i="13" s="1"/>
  <c r="AJ338" i="12"/>
  <c r="D3602" i="13" s="1"/>
  <c r="AI338" i="12"/>
  <c r="C3602" i="13" s="1"/>
  <c r="AH2745" i="12"/>
  <c r="AJ681" i="12"/>
  <c r="D3259" i="13" s="1"/>
  <c r="AI681" i="12"/>
  <c r="C3259" i="13" s="1"/>
  <c r="AI2699" i="12"/>
  <c r="C1241" i="13" s="1"/>
  <c r="AJ2699" i="12"/>
  <c r="D1241" i="13" s="1"/>
  <c r="AI619" i="12"/>
  <c r="C3321" i="13" s="1"/>
  <c r="AJ619" i="12"/>
  <c r="D3321" i="13" s="1"/>
  <c r="AJ1596" i="12"/>
  <c r="D2344" i="13" s="1"/>
  <c r="AI1596" i="12"/>
  <c r="C2344" i="13" s="1"/>
  <c r="AJ2133" i="12"/>
  <c r="D1807" i="13" s="1"/>
  <c r="AI2133" i="12"/>
  <c r="C1807" i="13" s="1"/>
  <c r="AI3303" i="12"/>
  <c r="C637" i="13" s="1"/>
  <c r="AJ3303" i="12"/>
  <c r="D637" i="13" s="1"/>
  <c r="AI2781" i="12"/>
  <c r="C1159" i="13" s="1"/>
  <c r="AJ2781" i="12"/>
  <c r="D1159" i="13" s="1"/>
  <c r="AJ1439" i="12"/>
  <c r="D2501" i="13" s="1"/>
  <c r="AI1439" i="12"/>
  <c r="C2501" i="13" s="1"/>
  <c r="AI1137" i="12"/>
  <c r="C2803" i="13" s="1"/>
  <c r="AJ1137" i="12"/>
  <c r="D2803" i="13" s="1"/>
  <c r="AJ2513" i="12"/>
  <c r="D1427" i="13" s="1"/>
  <c r="AI2513" i="12"/>
  <c r="C1427" i="13" s="1"/>
  <c r="AI1612" i="12"/>
  <c r="C2328" i="13" s="1"/>
  <c r="AJ1612" i="12"/>
  <c r="D2328" i="13" s="1"/>
  <c r="AH2931" i="12"/>
  <c r="AH3675" i="12"/>
  <c r="AJ762" i="12"/>
  <c r="D3178" i="13" s="1"/>
  <c r="AI762" i="12"/>
  <c r="C3178" i="13" s="1"/>
  <c r="AI2001" i="12"/>
  <c r="C1939" i="13" s="1"/>
  <c r="AJ2001" i="12"/>
  <c r="D1939" i="13" s="1"/>
  <c r="AI1893" i="12"/>
  <c r="C2047" i="13" s="1"/>
  <c r="AJ1893" i="12"/>
  <c r="D2047" i="13" s="1"/>
  <c r="AJ1233" i="12"/>
  <c r="D2707" i="13" s="1"/>
  <c r="AI1233" i="12"/>
  <c r="C2707" i="13" s="1"/>
  <c r="AJ3487" i="12"/>
  <c r="D453" i="13" s="1"/>
  <c r="AI3487" i="12"/>
  <c r="C453" i="13" s="1"/>
  <c r="AI2479" i="12"/>
  <c r="C1461" i="13" s="1"/>
  <c r="AJ2479" i="12"/>
  <c r="D1461" i="13" s="1"/>
  <c r="AI1805" i="12"/>
  <c r="C2135" i="13" s="1"/>
  <c r="AJ1805" i="12"/>
  <c r="D2135" i="13" s="1"/>
  <c r="AJ876" i="12"/>
  <c r="D3064" i="13" s="1"/>
  <c r="AI876" i="12"/>
  <c r="C3064" i="13" s="1"/>
  <c r="AI3582" i="12"/>
  <c r="C358" i="13" s="1"/>
  <c r="AJ3582" i="12"/>
  <c r="D358" i="13" s="1"/>
  <c r="AJ3209" i="12"/>
  <c r="D731" i="13" s="1"/>
  <c r="AI3209" i="12"/>
  <c r="C731" i="13" s="1"/>
  <c r="AI1203" i="12"/>
  <c r="C2737" i="13" s="1"/>
  <c r="AJ1203" i="12"/>
  <c r="D2737" i="13" s="1"/>
  <c r="AJ912" i="12"/>
  <c r="D3028" i="13" s="1"/>
  <c r="AI912" i="12"/>
  <c r="C3028" i="13" s="1"/>
  <c r="AI2135" i="12"/>
  <c r="C1805" i="13" s="1"/>
  <c r="AJ2135" i="12"/>
  <c r="D1805" i="13" s="1"/>
  <c r="AI2706" i="12"/>
  <c r="C1234" i="13" s="1"/>
  <c r="AJ2706" i="12"/>
  <c r="D1234" i="13" s="1"/>
  <c r="AJ369" i="12"/>
  <c r="D3571" i="13" s="1"/>
  <c r="AI369" i="12"/>
  <c r="C3571" i="13" s="1"/>
  <c r="AI1030" i="12"/>
  <c r="C2910" i="13" s="1"/>
  <c r="AJ1030" i="12"/>
  <c r="D2910" i="13" s="1"/>
  <c r="AI2885" i="12"/>
  <c r="C1055" i="13" s="1"/>
  <c r="AJ2885" i="12"/>
  <c r="D1055" i="13" s="1"/>
  <c r="AI689" i="12"/>
  <c r="C3251" i="13" s="1"/>
  <c r="AJ689" i="12"/>
  <c r="D3251" i="13" s="1"/>
  <c r="AJ2184" i="12"/>
  <c r="D1756" i="13" s="1"/>
  <c r="AI2184" i="12"/>
  <c r="C1756" i="13" s="1"/>
  <c r="AJ1094" i="12"/>
  <c r="D2846" i="13" s="1"/>
  <c r="AI1094" i="12"/>
  <c r="C2846" i="13" s="1"/>
  <c r="AJ423" i="12"/>
  <c r="D3517" i="13" s="1"/>
  <c r="AI423" i="12"/>
  <c r="C3517" i="13" s="1"/>
  <c r="AJ3110" i="12"/>
  <c r="D830" i="13" s="1"/>
  <c r="AI3110" i="12"/>
  <c r="C830" i="13" s="1"/>
  <c r="AJ2712" i="12"/>
  <c r="D1228" i="13" s="1"/>
  <c r="AI2712" i="12"/>
  <c r="C1228" i="13" s="1"/>
  <c r="AI1585" i="12"/>
  <c r="C2355" i="13" s="1"/>
  <c r="AJ1585" i="12"/>
  <c r="D2355" i="13" s="1"/>
  <c r="AH3176" i="12"/>
  <c r="AH3782" i="12"/>
  <c r="AH3691" i="12"/>
  <c r="AJ1169" i="12"/>
  <c r="D2771" i="13" s="1"/>
  <c r="AI1169" i="12"/>
  <c r="C2771" i="13" s="1"/>
  <c r="AI1076" i="12"/>
  <c r="C2864" i="13" s="1"/>
  <c r="AJ1076" i="12"/>
  <c r="D2864" i="13" s="1"/>
  <c r="AI2115" i="12"/>
  <c r="C1825" i="13" s="1"/>
  <c r="AJ2115" i="12"/>
  <c r="D1825" i="13" s="1"/>
  <c r="AJ3358" i="12"/>
  <c r="D582" i="13" s="1"/>
  <c r="AI3358" i="12"/>
  <c r="C582" i="13" s="1"/>
  <c r="AI716" i="12"/>
  <c r="C3224" i="13" s="1"/>
  <c r="AJ716" i="12"/>
  <c r="D3224" i="13" s="1"/>
  <c r="AI1568" i="12"/>
  <c r="C2372" i="13" s="1"/>
  <c r="AJ1568" i="12"/>
  <c r="D2372" i="13" s="1"/>
  <c r="AI2600" i="12"/>
  <c r="C1340" i="13" s="1"/>
  <c r="AJ2600" i="12"/>
  <c r="D1340" i="13" s="1"/>
  <c r="AJ3070" i="12"/>
  <c r="D870" i="13" s="1"/>
  <c r="AI3070" i="12"/>
  <c r="C870" i="13" s="1"/>
  <c r="AI1915" i="12"/>
  <c r="C2025" i="13" s="1"/>
  <c r="AJ1915" i="12"/>
  <c r="D2025" i="13" s="1"/>
  <c r="AJ1157" i="12"/>
  <c r="D2783" i="13" s="1"/>
  <c r="AI1157" i="12"/>
  <c r="C2783" i="13" s="1"/>
  <c r="AJ792" i="12"/>
  <c r="D3148" i="13" s="1"/>
  <c r="AI792" i="12"/>
  <c r="C3148" i="13" s="1"/>
  <c r="AI1779" i="12"/>
  <c r="C2161" i="13" s="1"/>
  <c r="AJ1779" i="12"/>
  <c r="D2161" i="13" s="1"/>
  <c r="AJ902" i="12"/>
  <c r="D3038" i="13" s="1"/>
  <c r="AI902" i="12"/>
  <c r="C3038" i="13" s="1"/>
  <c r="AJ809" i="12"/>
  <c r="D3131" i="13" s="1"/>
  <c r="AI809" i="12"/>
  <c r="C3131" i="13" s="1"/>
  <c r="AJ1167" i="12"/>
  <c r="D2773" i="13" s="1"/>
  <c r="AI1167" i="12"/>
  <c r="C2773" i="13" s="1"/>
  <c r="AI1912" i="12"/>
  <c r="C2028" i="13" s="1"/>
  <c r="AJ1912" i="12"/>
  <c r="D2028" i="13" s="1"/>
  <c r="AJ178" i="12"/>
  <c r="D3762" i="13" s="1"/>
  <c r="AI178" i="12"/>
  <c r="C3762" i="13" s="1"/>
  <c r="AI1433" i="12"/>
  <c r="C2507" i="13" s="1"/>
  <c r="AJ1433" i="12"/>
  <c r="D2507" i="13" s="1"/>
  <c r="AI143" i="12"/>
  <c r="C3797" i="13" s="1"/>
  <c r="AJ143" i="12"/>
  <c r="D3797" i="13" s="1"/>
  <c r="AI1351" i="12"/>
  <c r="C2589" i="13" s="1"/>
  <c r="AJ1351" i="12"/>
  <c r="D2589" i="13" s="1"/>
  <c r="AJ3738" i="12"/>
  <c r="D202" i="13" s="1"/>
  <c r="AI3738" i="12"/>
  <c r="C202" i="13" s="1"/>
  <c r="AI190" i="12"/>
  <c r="C3750" i="13" s="1"/>
  <c r="AJ190" i="12"/>
  <c r="D3750" i="13" s="1"/>
  <c r="AJ761" i="12"/>
  <c r="D3179" i="13" s="1"/>
  <c r="AI761" i="12"/>
  <c r="C3179" i="13" s="1"/>
  <c r="AJ2091" i="12"/>
  <c r="D1849" i="13" s="1"/>
  <c r="AI2091" i="12"/>
  <c r="C1849" i="13" s="1"/>
  <c r="AJ1855" i="12"/>
  <c r="D2085" i="13" s="1"/>
  <c r="AI1855" i="12"/>
  <c r="C2085" i="13" s="1"/>
  <c r="AI1498" i="12"/>
  <c r="C2442" i="13" s="1"/>
  <c r="AJ1498" i="12"/>
  <c r="D2442" i="13" s="1"/>
  <c r="AH3473" i="12"/>
  <c r="AH3710" i="12"/>
  <c r="AH3510" i="12"/>
  <c r="AH2660" i="12"/>
  <c r="AH3492" i="12"/>
  <c r="AH3443" i="12"/>
  <c r="AH2969" i="12"/>
  <c r="AH2976" i="12"/>
  <c r="AH3282" i="12"/>
  <c r="AH3149" i="12"/>
  <c r="AH3063" i="12"/>
  <c r="AH2727" i="12"/>
  <c r="AH3449" i="12"/>
  <c r="AH3709" i="12"/>
  <c r="AH3663" i="12"/>
  <c r="AH3684" i="12"/>
  <c r="AH3602" i="12"/>
  <c r="AH3700" i="12"/>
  <c r="AH2389" i="12"/>
  <c r="AH3330" i="12"/>
  <c r="AJ3162" i="12"/>
  <c r="D778" i="13" s="1"/>
  <c r="AI3162" i="12"/>
  <c r="C778" i="13" s="1"/>
  <c r="AJ2212" i="12"/>
  <c r="D1728" i="13" s="1"/>
  <c r="AI2212" i="12"/>
  <c r="C1728" i="13" s="1"/>
  <c r="AI1525" i="12"/>
  <c r="C2415" i="13" s="1"/>
  <c r="AJ1525" i="12"/>
  <c r="D2415" i="13" s="1"/>
  <c r="AJ1113" i="12"/>
  <c r="D2827" i="13" s="1"/>
  <c r="AI1113" i="12"/>
  <c r="C2827" i="13" s="1"/>
  <c r="AJ1198" i="12"/>
  <c r="D2742" i="13" s="1"/>
  <c r="AI1198" i="12"/>
  <c r="C2742" i="13" s="1"/>
  <c r="AJ1071" i="12"/>
  <c r="D2869" i="13" s="1"/>
  <c r="AI1071" i="12"/>
  <c r="C2869" i="13" s="1"/>
  <c r="AJ888" i="12"/>
  <c r="D3052" i="13" s="1"/>
  <c r="AI888" i="12"/>
  <c r="C3052" i="13" s="1"/>
  <c r="AI1523" i="12"/>
  <c r="C2417" i="13" s="1"/>
  <c r="AJ1523" i="12"/>
  <c r="D2417" i="13" s="1"/>
  <c r="AJ3699" i="12"/>
  <c r="D241" i="13" s="1"/>
  <c r="AI3699" i="12"/>
  <c r="C241" i="13" s="1"/>
  <c r="AJ413" i="12"/>
  <c r="D3527" i="13" s="1"/>
  <c r="AI413" i="12"/>
  <c r="C3527" i="13" s="1"/>
  <c r="AJ1592" i="12"/>
  <c r="D2348" i="13" s="1"/>
  <c r="AI1592" i="12"/>
  <c r="C2348" i="13" s="1"/>
  <c r="AI1721" i="12"/>
  <c r="C2219" i="13" s="1"/>
  <c r="AJ1721" i="12"/>
  <c r="D2219" i="13" s="1"/>
  <c r="AI2939" i="12"/>
  <c r="C1001" i="13" s="1"/>
  <c r="AJ2939" i="12"/>
  <c r="D1001" i="13" s="1"/>
  <c r="AI2751" i="12"/>
  <c r="C1189" i="13" s="1"/>
  <c r="AJ2751" i="12"/>
  <c r="D1189" i="13" s="1"/>
  <c r="AI3218" i="12"/>
  <c r="C722" i="13" s="1"/>
  <c r="AJ3218" i="12"/>
  <c r="D722" i="13" s="1"/>
  <c r="AJ3600" i="12"/>
  <c r="D340" i="13" s="1"/>
  <c r="AI3600" i="12"/>
  <c r="C340" i="13" s="1"/>
  <c r="AI1019" i="12"/>
  <c r="C2921" i="13" s="1"/>
  <c r="AJ1019" i="12"/>
  <c r="D2921" i="13" s="1"/>
  <c r="AI2202" i="12"/>
  <c r="C1738" i="13" s="1"/>
  <c r="AJ2202" i="12"/>
  <c r="D1738" i="13" s="1"/>
  <c r="AI3337" i="12"/>
  <c r="C603" i="13" s="1"/>
  <c r="AJ3337" i="12"/>
  <c r="D603" i="13" s="1"/>
  <c r="AI2589" i="12"/>
  <c r="C1351" i="13" s="1"/>
  <c r="AJ2589" i="12"/>
  <c r="D1351" i="13" s="1"/>
  <c r="AI2362" i="12"/>
  <c r="C1578" i="13" s="1"/>
  <c r="AJ2362" i="12"/>
  <c r="D1578" i="13" s="1"/>
  <c r="AI2313" i="12"/>
  <c r="C1627" i="13" s="1"/>
  <c r="AJ2313" i="12"/>
  <c r="D1627" i="13" s="1"/>
  <c r="AJ2117" i="12"/>
  <c r="D1823" i="13" s="1"/>
  <c r="AI2117" i="12"/>
  <c r="C1823" i="13" s="1"/>
  <c r="AI1672" i="12"/>
  <c r="C2268" i="13" s="1"/>
  <c r="AJ1672" i="12"/>
  <c r="D2268" i="13" s="1"/>
  <c r="AI2082" i="12"/>
  <c r="C1858" i="13" s="1"/>
  <c r="AJ2082" i="12"/>
  <c r="D1858" i="13" s="1"/>
  <c r="AJ3102" i="12"/>
  <c r="D838" i="13" s="1"/>
  <c r="AI3102" i="12"/>
  <c r="C838" i="13" s="1"/>
  <c r="AI2765" i="12"/>
  <c r="C1175" i="13" s="1"/>
  <c r="AJ2765" i="12"/>
  <c r="D1175" i="13" s="1"/>
  <c r="AI3508" i="12"/>
  <c r="C432" i="13" s="1"/>
  <c r="AJ3508" i="12"/>
  <c r="D432" i="13" s="1"/>
  <c r="AI3817" i="12"/>
  <c r="C123" i="13" s="1"/>
  <c r="AJ3817" i="12"/>
  <c r="D123" i="13" s="1"/>
  <c r="AJ1883" i="12"/>
  <c r="D2057" i="13" s="1"/>
  <c r="AI1883" i="12"/>
  <c r="C2057" i="13" s="1"/>
  <c r="AI1280" i="12"/>
  <c r="C2660" i="13" s="1"/>
  <c r="AJ1280" i="12"/>
  <c r="D2660" i="13" s="1"/>
  <c r="AJ1164" i="12"/>
  <c r="D2776" i="13" s="1"/>
  <c r="AI1164" i="12"/>
  <c r="C2776" i="13" s="1"/>
  <c r="AJ569" i="12"/>
  <c r="D3371" i="13" s="1"/>
  <c r="AI569" i="12"/>
  <c r="C3371" i="13" s="1"/>
  <c r="AI1380" i="12"/>
  <c r="C2560" i="13" s="1"/>
  <c r="AJ1380" i="12"/>
  <c r="D2560" i="13" s="1"/>
  <c r="AI3360" i="12"/>
  <c r="C580" i="13" s="1"/>
  <c r="AJ3360" i="12"/>
  <c r="D580" i="13" s="1"/>
  <c r="AI1466" i="12"/>
  <c r="C2474" i="13" s="1"/>
  <c r="AJ1466" i="12"/>
  <c r="D2474" i="13" s="1"/>
  <c r="AJ1975" i="12"/>
  <c r="D1965" i="13" s="1"/>
  <c r="AI1975" i="12"/>
  <c r="C1965" i="13" s="1"/>
  <c r="AI1426" i="12"/>
  <c r="C2514" i="13" s="1"/>
  <c r="AJ1426" i="12"/>
  <c r="D2514" i="13" s="1"/>
  <c r="AI3553" i="12"/>
  <c r="C387" i="13" s="1"/>
  <c r="AJ3553" i="12"/>
  <c r="D387" i="13" s="1"/>
  <c r="AI554" i="12"/>
  <c r="C3386" i="13" s="1"/>
  <c r="AJ554" i="12"/>
  <c r="D3386" i="13" s="1"/>
  <c r="AJ3633" i="12"/>
  <c r="D307" i="13" s="1"/>
  <c r="AI3633" i="12"/>
  <c r="C307" i="13" s="1"/>
  <c r="AJ2054" i="12"/>
  <c r="D1886" i="13" s="1"/>
  <c r="AI2054" i="12"/>
  <c r="C1886" i="13" s="1"/>
  <c r="AI600" i="12"/>
  <c r="C3340" i="13" s="1"/>
  <c r="AJ600" i="12"/>
  <c r="D3340" i="13" s="1"/>
  <c r="AI357" i="12"/>
  <c r="C3583" i="13" s="1"/>
  <c r="AJ357" i="12"/>
  <c r="D3583" i="13" s="1"/>
  <c r="AI150" i="12"/>
  <c r="C3790" i="13" s="1"/>
  <c r="AJ150" i="12"/>
  <c r="D3790" i="13" s="1"/>
  <c r="AI780" i="12"/>
  <c r="C3160" i="13" s="1"/>
  <c r="AJ780" i="12"/>
  <c r="D3160" i="13" s="1"/>
  <c r="AJ3151" i="12"/>
  <c r="D789" i="13" s="1"/>
  <c r="AI3151" i="12"/>
  <c r="C789" i="13" s="1"/>
  <c r="AJ568" i="12"/>
  <c r="D3372" i="13" s="1"/>
  <c r="AI568" i="12"/>
  <c r="C3372" i="13" s="1"/>
  <c r="AI1751" i="12"/>
  <c r="C2189" i="13" s="1"/>
  <c r="AJ1751" i="12"/>
  <c r="D2189" i="13" s="1"/>
  <c r="AJ3652" i="12"/>
  <c r="D288" i="13" s="1"/>
  <c r="AI3652" i="12"/>
  <c r="C288" i="13" s="1"/>
  <c r="AH2981" i="12"/>
  <c r="AJ2943" i="12"/>
  <c r="D997" i="13" s="1"/>
  <c r="AI2943" i="12"/>
  <c r="C997" i="13" s="1"/>
  <c r="AJ2576" i="12"/>
  <c r="D1364" i="13" s="1"/>
  <c r="AI2576" i="12"/>
  <c r="C1364" i="13" s="1"/>
  <c r="AJ1888" i="12"/>
  <c r="D2052" i="13" s="1"/>
  <c r="AI1888" i="12"/>
  <c r="C2052" i="13" s="1"/>
  <c r="AI1700" i="12"/>
  <c r="C2240" i="13" s="1"/>
  <c r="AJ1700" i="12"/>
  <c r="D2240" i="13" s="1"/>
  <c r="AJ1081" i="12"/>
  <c r="D2859" i="13" s="1"/>
  <c r="AI1081" i="12"/>
  <c r="C2859" i="13" s="1"/>
  <c r="AJ2211" i="12"/>
  <c r="D1729" i="13" s="1"/>
  <c r="AI2211" i="12"/>
  <c r="C1729" i="13" s="1"/>
  <c r="AJ997" i="12"/>
  <c r="D2943" i="13" s="1"/>
  <c r="AI997" i="12"/>
  <c r="C2943" i="13" s="1"/>
  <c r="AI515" i="12"/>
  <c r="C3425" i="13" s="1"/>
  <c r="AJ515" i="12"/>
  <c r="D3425" i="13" s="1"/>
  <c r="AI978" i="12"/>
  <c r="C2962" i="13" s="1"/>
  <c r="AJ978" i="12"/>
  <c r="D2962" i="13" s="1"/>
  <c r="AI2426" i="12"/>
  <c r="C1514" i="13" s="1"/>
  <c r="AJ2426" i="12"/>
  <c r="D1514" i="13" s="1"/>
  <c r="AJ914" i="12"/>
  <c r="D3026" i="13" s="1"/>
  <c r="AI914" i="12"/>
  <c r="C3026" i="13" s="1"/>
  <c r="AI228" i="12"/>
  <c r="C3712" i="13" s="1"/>
  <c r="AJ228" i="12"/>
  <c r="D3712" i="13" s="1"/>
  <c r="AI1153" i="12"/>
  <c r="C2787" i="13" s="1"/>
  <c r="AJ1153" i="12"/>
  <c r="D2787" i="13" s="1"/>
  <c r="AH2941" i="12"/>
  <c r="AH3865" i="12"/>
  <c r="AH3565" i="12"/>
  <c r="AH3901" i="12"/>
  <c r="AH3683" i="12"/>
  <c r="AH3181" i="12"/>
  <c r="AH2911" i="12"/>
  <c r="AH3278" i="12"/>
  <c r="AJ3194" i="12"/>
  <c r="D746" i="13" s="1"/>
  <c r="AI3194" i="12"/>
  <c r="C746" i="13" s="1"/>
  <c r="AI141" i="12"/>
  <c r="C3799" i="13" s="1"/>
  <c r="AJ141" i="12"/>
  <c r="D3799" i="13" s="1"/>
  <c r="AJ1643" i="12"/>
  <c r="D2297" i="13" s="1"/>
  <c r="AI1643" i="12"/>
  <c r="C2297" i="13" s="1"/>
  <c r="AI3523" i="12"/>
  <c r="C417" i="13" s="1"/>
  <c r="AJ3523" i="12"/>
  <c r="D417" i="13" s="1"/>
  <c r="AI1953" i="12"/>
  <c r="C1987" i="13" s="1"/>
  <c r="AJ1953" i="12"/>
  <c r="D1987" i="13" s="1"/>
  <c r="AI1809" i="12"/>
  <c r="C2131" i="13" s="1"/>
  <c r="AJ1809" i="12"/>
  <c r="D2131" i="13" s="1"/>
  <c r="AJ1411" i="12"/>
  <c r="D2529" i="13" s="1"/>
  <c r="AI1411" i="12"/>
  <c r="C2529" i="13" s="1"/>
  <c r="AJ1089" i="12"/>
  <c r="D2851" i="13" s="1"/>
  <c r="AI1089" i="12"/>
  <c r="C2851" i="13" s="1"/>
  <c r="AJ2069" i="12"/>
  <c r="D1871" i="13" s="1"/>
  <c r="AI2069" i="12"/>
  <c r="C1871" i="13" s="1"/>
  <c r="AI2791" i="12"/>
  <c r="C1149" i="13" s="1"/>
  <c r="AJ2791" i="12"/>
  <c r="D1149" i="13" s="1"/>
  <c r="AI2616" i="12"/>
  <c r="C1324" i="13" s="1"/>
  <c r="AJ2616" i="12"/>
  <c r="D1324" i="13" s="1"/>
  <c r="AJ2365" i="12"/>
  <c r="D1575" i="13" s="1"/>
  <c r="AI2365" i="12"/>
  <c r="C1575" i="13" s="1"/>
  <c r="AJ452" i="12"/>
  <c r="D3488" i="13" s="1"/>
  <c r="AI452" i="12"/>
  <c r="C3488" i="13" s="1"/>
  <c r="AJ2405" i="12"/>
  <c r="D1535" i="13" s="1"/>
  <c r="AI2405" i="12"/>
  <c r="C1535" i="13" s="1"/>
  <c r="AJ1788" i="12"/>
  <c r="D2152" i="13" s="1"/>
  <c r="AI1788" i="12"/>
  <c r="C2152" i="13" s="1"/>
  <c r="AI975" i="12"/>
  <c r="C2965" i="13" s="1"/>
  <c r="AJ975" i="12"/>
  <c r="D2965" i="13" s="1"/>
  <c r="AI3620" i="12"/>
  <c r="C320" i="13" s="1"/>
  <c r="AJ3620" i="12"/>
  <c r="D320" i="13" s="1"/>
  <c r="AJ2385" i="12"/>
  <c r="D1555" i="13" s="1"/>
  <c r="AI2385" i="12"/>
  <c r="C1555" i="13" s="1"/>
  <c r="AI304" i="12"/>
  <c r="C3636" i="13" s="1"/>
  <c r="AJ304" i="12"/>
  <c r="D3636" i="13" s="1"/>
  <c r="AJ2354" i="12"/>
  <c r="D1586" i="13" s="1"/>
  <c r="AI2354" i="12"/>
  <c r="C1586" i="13" s="1"/>
  <c r="AJ677" i="12"/>
  <c r="D3263" i="13" s="1"/>
  <c r="AI677" i="12"/>
  <c r="C3263" i="13" s="1"/>
  <c r="AI1668" i="12"/>
  <c r="C2272" i="13" s="1"/>
  <c r="AJ1668" i="12"/>
  <c r="D2272" i="13" s="1"/>
  <c r="AI2464" i="12"/>
  <c r="C1476" i="13" s="1"/>
  <c r="AJ2464" i="12"/>
  <c r="D1476" i="13" s="1"/>
  <c r="AI1930" i="12"/>
  <c r="C2010" i="13" s="1"/>
  <c r="AJ1930" i="12"/>
  <c r="D2010" i="13" s="1"/>
  <c r="AI1901" i="12"/>
  <c r="C2039" i="13" s="1"/>
  <c r="AJ1901" i="12"/>
  <c r="D2039" i="13" s="1"/>
  <c r="AJ229" i="12"/>
  <c r="D3711" i="13" s="1"/>
  <c r="AI229" i="12"/>
  <c r="C3711" i="13" s="1"/>
  <c r="AH3396" i="12"/>
  <c r="AH3281" i="12"/>
  <c r="AH3549" i="12"/>
  <c r="AH3924" i="12"/>
  <c r="AH3445" i="12"/>
  <c r="AH3732" i="12"/>
  <c r="AH2824" i="12"/>
  <c r="AH3828" i="12"/>
  <c r="AH3136" i="12"/>
  <c r="AH3586" i="12"/>
  <c r="AH3829" i="12"/>
  <c r="AH3286" i="12"/>
  <c r="AI948" i="12"/>
  <c r="C2992" i="13" s="1"/>
  <c r="AJ948" i="12"/>
  <c r="D2992" i="13" s="1"/>
  <c r="AI3439" i="12"/>
  <c r="C501" i="13" s="1"/>
  <c r="AJ3439" i="12"/>
  <c r="D501" i="13" s="1"/>
  <c r="AI350" i="12"/>
  <c r="C3590" i="13" s="1"/>
  <c r="AJ350" i="12"/>
  <c r="D3590" i="13" s="1"/>
  <c r="AJ2919" i="12"/>
  <c r="D1021" i="13" s="1"/>
  <c r="AI2919" i="12"/>
  <c r="C1021" i="13" s="1"/>
  <c r="AJ2621" i="12"/>
  <c r="D1319" i="13" s="1"/>
  <c r="AI2621" i="12"/>
  <c r="C1319" i="13" s="1"/>
  <c r="AJ547" i="12"/>
  <c r="D3393" i="13" s="1"/>
  <c r="AI547" i="12"/>
  <c r="C3393" i="13" s="1"/>
  <c r="AI460" i="12"/>
  <c r="C3480" i="13" s="1"/>
  <c r="AJ460" i="12"/>
  <c r="D3480" i="13" s="1"/>
  <c r="AI2786" i="12"/>
  <c r="C1154" i="13" s="1"/>
  <c r="AJ2786" i="12"/>
  <c r="D1154" i="13" s="1"/>
  <c r="AJ2294" i="12"/>
  <c r="D1646" i="13" s="1"/>
  <c r="AI2294" i="12"/>
  <c r="C1646" i="13" s="1"/>
  <c r="AI1225" i="12"/>
  <c r="C2715" i="13" s="1"/>
  <c r="AJ1225" i="12"/>
  <c r="D2715" i="13" s="1"/>
  <c r="AJ2654" i="12"/>
  <c r="D1286" i="13" s="1"/>
  <c r="AI2654" i="12"/>
  <c r="C1286" i="13" s="1"/>
  <c r="AJ1859" i="12"/>
  <c r="D2081" i="13" s="1"/>
  <c r="AI1859" i="12"/>
  <c r="C2081" i="13" s="1"/>
  <c r="AH2986" i="12"/>
  <c r="AI725" i="12"/>
  <c r="C3215" i="13" s="1"/>
  <c r="AJ725" i="12"/>
  <c r="D3215" i="13" s="1"/>
  <c r="AJ2266" i="12"/>
  <c r="D1674" i="13" s="1"/>
  <c r="AI2266" i="12"/>
  <c r="C1674" i="13" s="1"/>
  <c r="AI1707" i="12"/>
  <c r="C2233" i="13" s="1"/>
  <c r="AJ1707" i="12"/>
  <c r="D2233" i="13" s="1"/>
  <c r="AJ1543" i="12"/>
  <c r="D2397" i="13" s="1"/>
  <c r="AI1543" i="12"/>
  <c r="C2397" i="13" s="1"/>
  <c r="AJ3212" i="12"/>
  <c r="D728" i="13" s="1"/>
  <c r="AI3212" i="12"/>
  <c r="C728" i="13" s="1"/>
  <c r="AI1743" i="12"/>
  <c r="C2197" i="13" s="1"/>
  <c r="AJ1743" i="12"/>
  <c r="D2197" i="13" s="1"/>
  <c r="AJ1064" i="12"/>
  <c r="D2876" i="13" s="1"/>
  <c r="AI1064" i="12"/>
  <c r="C2876" i="13" s="1"/>
  <c r="AI421" i="12"/>
  <c r="C3519" i="13" s="1"/>
  <c r="AJ421" i="12"/>
  <c r="D3519" i="13" s="1"/>
  <c r="AJ2463" i="12"/>
  <c r="D1477" i="13" s="1"/>
  <c r="AI2463" i="12"/>
  <c r="C1477" i="13" s="1"/>
  <c r="AJ1050" i="12"/>
  <c r="D2890" i="13" s="1"/>
  <c r="AI1050" i="12"/>
  <c r="C2890" i="13" s="1"/>
  <c r="AJ516" i="12"/>
  <c r="D3424" i="13" s="1"/>
  <c r="AI516" i="12"/>
  <c r="C3424" i="13" s="1"/>
  <c r="AJ1725" i="12"/>
  <c r="D2215" i="13" s="1"/>
  <c r="AI1725" i="12"/>
  <c r="C2215" i="13" s="1"/>
  <c r="AH3876" i="12"/>
  <c r="AH2636" i="12"/>
  <c r="AI3213" i="12"/>
  <c r="C727" i="13" s="1"/>
  <c r="AJ3213" i="12"/>
  <c r="D727" i="13" s="1"/>
  <c r="AJ177" i="12"/>
  <c r="D3763" i="13" s="1"/>
  <c r="AI177" i="12"/>
  <c r="C3763" i="13" s="1"/>
  <c r="AI258" i="12"/>
  <c r="C3682" i="13" s="1"/>
  <c r="AJ258" i="12"/>
  <c r="D3682" i="13" s="1"/>
  <c r="AI418" i="12"/>
  <c r="C3522" i="13" s="1"/>
  <c r="AJ418" i="12"/>
  <c r="D3522" i="13" s="1"/>
  <c r="AJ474" i="12"/>
  <c r="D3466" i="13" s="1"/>
  <c r="AI474" i="12"/>
  <c r="C3466" i="13" s="1"/>
  <c r="AI952" i="12"/>
  <c r="C2988" i="13" s="1"/>
  <c r="AJ952" i="12"/>
  <c r="D2988" i="13" s="1"/>
  <c r="AJ628" i="12"/>
  <c r="D3312" i="13" s="1"/>
  <c r="AI628" i="12"/>
  <c r="C3312" i="13" s="1"/>
  <c r="AJ2020" i="12"/>
  <c r="D1920" i="13" s="1"/>
  <c r="AI2020" i="12"/>
  <c r="C1920" i="13" s="1"/>
  <c r="AI2980" i="12"/>
  <c r="C960" i="13" s="1"/>
  <c r="AJ2980" i="12"/>
  <c r="D960" i="13" s="1"/>
  <c r="AI2906" i="12"/>
  <c r="C1034" i="13" s="1"/>
  <c r="AJ2906" i="12"/>
  <c r="D1034" i="13" s="1"/>
  <c r="AJ3409" i="12"/>
  <c r="D531" i="13" s="1"/>
  <c r="AI3409" i="12"/>
  <c r="C531" i="13" s="1"/>
  <c r="AI1395" i="12"/>
  <c r="C2545" i="13" s="1"/>
  <c r="AJ1395" i="12"/>
  <c r="D2545" i="13" s="1"/>
  <c r="AJ2303" i="12"/>
  <c r="D1637" i="13" s="1"/>
  <c r="AI2303" i="12"/>
  <c r="C1637" i="13" s="1"/>
  <c r="AI145" i="12"/>
  <c r="C3795" i="13" s="1"/>
  <c r="AJ145" i="12"/>
  <c r="D3795" i="13" s="1"/>
  <c r="AI1540" i="12"/>
  <c r="C2400" i="13" s="1"/>
  <c r="AJ1540" i="12"/>
  <c r="D2400" i="13" s="1"/>
  <c r="AJ2110" i="12"/>
  <c r="D1830" i="13" s="1"/>
  <c r="AI2110" i="12"/>
  <c r="C1830" i="13" s="1"/>
  <c r="AI2509" i="12"/>
  <c r="C1431" i="13" s="1"/>
  <c r="AJ2509" i="12"/>
  <c r="D1431" i="13" s="1"/>
  <c r="AJ1407" i="12"/>
  <c r="D2533" i="13" s="1"/>
  <c r="AI1407" i="12"/>
  <c r="C2533" i="13" s="1"/>
  <c r="AJ1789" i="12"/>
  <c r="D2151" i="13" s="1"/>
  <c r="AI1789" i="12"/>
  <c r="C2151" i="13" s="1"/>
  <c r="AJ1971" i="12"/>
  <c r="D1969" i="13" s="1"/>
  <c r="AI1971" i="12"/>
  <c r="C1969" i="13" s="1"/>
  <c r="AJ3869" i="12"/>
  <c r="D71" i="13" s="1"/>
  <c r="AI3869" i="12"/>
  <c r="C71" i="13" s="1"/>
  <c r="AI1591" i="12"/>
  <c r="C2349" i="13" s="1"/>
  <c r="AJ1591" i="12"/>
  <c r="D2349" i="13" s="1"/>
  <c r="AI942" i="12"/>
  <c r="C2998" i="13" s="1"/>
  <c r="AJ942" i="12"/>
  <c r="D2998" i="13" s="1"/>
  <c r="AJ2056" i="12"/>
  <c r="D1884" i="13" s="1"/>
  <c r="AI2056" i="12"/>
  <c r="C1884" i="13" s="1"/>
  <c r="AI3251" i="12"/>
  <c r="C689" i="13" s="1"/>
  <c r="AJ3251" i="12"/>
  <c r="D689" i="13" s="1"/>
  <c r="AI2772" i="12"/>
  <c r="C1168" i="13" s="1"/>
  <c r="AJ2772" i="12"/>
  <c r="D1168" i="13" s="1"/>
  <c r="AI2662" i="12"/>
  <c r="C1278" i="13" s="1"/>
  <c r="AJ2662" i="12"/>
  <c r="D1278" i="13" s="1"/>
  <c r="AJ2561" i="12"/>
  <c r="D1379" i="13" s="1"/>
  <c r="AI2561" i="12"/>
  <c r="C1379" i="13" s="1"/>
  <c r="AJ1818" i="12"/>
  <c r="D2122" i="13" s="1"/>
  <c r="AI1818" i="12"/>
  <c r="C2122" i="13" s="1"/>
  <c r="AJ1976" i="12"/>
  <c r="D1964" i="13" s="1"/>
  <c r="AI1976" i="12"/>
  <c r="C1964" i="13" s="1"/>
  <c r="AJ2507" i="12"/>
  <c r="D1433" i="13" s="1"/>
  <c r="AI2507" i="12"/>
  <c r="C1433" i="13" s="1"/>
  <c r="AJ3628" i="12"/>
  <c r="D312" i="13" s="1"/>
  <c r="AI3628" i="12"/>
  <c r="C312" i="13" s="1"/>
  <c r="AI2351" i="12"/>
  <c r="C1589" i="13" s="1"/>
  <c r="AJ2351" i="12"/>
  <c r="D1589" i="13" s="1"/>
  <c r="AJ2431" i="12"/>
  <c r="D1509" i="13" s="1"/>
  <c r="AI2431" i="12"/>
  <c r="C1509" i="13" s="1"/>
  <c r="AJ1595" i="12"/>
  <c r="D2345" i="13" s="1"/>
  <c r="AI1595" i="12"/>
  <c r="C2345" i="13" s="1"/>
  <c r="AI148" i="12"/>
  <c r="C3792" i="13" s="1"/>
  <c r="AJ148" i="12"/>
  <c r="D3792" i="13" s="1"/>
  <c r="AJ2705" i="12"/>
  <c r="D1235" i="13" s="1"/>
  <c r="AI2705" i="12"/>
  <c r="C1235" i="13" s="1"/>
  <c r="AI1577" i="12"/>
  <c r="C2363" i="13" s="1"/>
  <c r="AJ1577" i="12"/>
  <c r="D2363" i="13" s="1"/>
  <c r="AJ1465" i="12"/>
  <c r="D2475" i="13" s="1"/>
  <c r="AI1465" i="12"/>
  <c r="C2475" i="13" s="1"/>
  <c r="AJ795" i="12"/>
  <c r="D3145" i="13" s="1"/>
  <c r="AI795" i="12"/>
  <c r="C3145" i="13" s="1"/>
  <c r="AJ2571" i="12"/>
  <c r="D1369" i="13" s="1"/>
  <c r="AI2571" i="12"/>
  <c r="C1369" i="13" s="1"/>
  <c r="AI201" i="12"/>
  <c r="C3739" i="13" s="1"/>
  <c r="AJ201" i="12"/>
  <c r="D3739" i="13" s="1"/>
  <c r="AJ1231" i="12"/>
  <c r="D2709" i="13" s="1"/>
  <c r="AI1231" i="12"/>
  <c r="C2709" i="13" s="1"/>
  <c r="AJ1052" i="12"/>
  <c r="D2888" i="13" s="1"/>
  <c r="AI1052" i="12"/>
  <c r="C2888" i="13" s="1"/>
  <c r="AJ1685" i="12"/>
  <c r="D2255" i="13" s="1"/>
  <c r="AI1685" i="12"/>
  <c r="C2255" i="13" s="1"/>
  <c r="AI1325" i="12"/>
  <c r="C2615" i="13" s="1"/>
  <c r="AJ1325" i="12"/>
  <c r="D2615" i="13" s="1"/>
  <c r="AJ3201" i="12"/>
  <c r="D739" i="13" s="1"/>
  <c r="AI3201" i="12"/>
  <c r="C739" i="13" s="1"/>
  <c r="AI3037" i="12"/>
  <c r="C903" i="13" s="1"/>
  <c r="AJ3037" i="12"/>
  <c r="D903" i="13" s="1"/>
  <c r="AI2190" i="12"/>
  <c r="C1750" i="13" s="1"/>
  <c r="AJ2190" i="12"/>
  <c r="D1750" i="13" s="1"/>
  <c r="AJ646" i="12"/>
  <c r="D3294" i="13" s="1"/>
  <c r="AI646" i="12"/>
  <c r="C3294" i="13" s="1"/>
  <c r="AI2961" i="12"/>
  <c r="C979" i="13" s="1"/>
  <c r="AJ2961" i="12"/>
  <c r="D979" i="13" s="1"/>
  <c r="AI1186" i="12"/>
  <c r="C2754" i="13" s="1"/>
  <c r="AJ1186" i="12"/>
  <c r="D2754" i="13" s="1"/>
  <c r="AJ1758" i="12"/>
  <c r="D2182" i="13" s="1"/>
  <c r="AI1758" i="12"/>
  <c r="C2182" i="13" s="1"/>
  <c r="AJ2408" i="12"/>
  <c r="D1532" i="13" s="1"/>
  <c r="AI2408" i="12"/>
  <c r="C1532" i="13" s="1"/>
  <c r="AJ1719" i="12"/>
  <c r="D2221" i="13" s="1"/>
  <c r="AI1719" i="12"/>
  <c r="C2221" i="13" s="1"/>
  <c r="AI721" i="12"/>
  <c r="C3219" i="13" s="1"/>
  <c r="AJ721" i="12"/>
  <c r="D3219" i="13" s="1"/>
  <c r="AI2805" i="12"/>
  <c r="C1135" i="13" s="1"/>
  <c r="AJ2805" i="12"/>
  <c r="D1135" i="13" s="1"/>
  <c r="AJ278" i="12"/>
  <c r="D3662" i="13" s="1"/>
  <c r="AI278" i="12"/>
  <c r="C3662" i="13" s="1"/>
  <c r="AI1716" i="12"/>
  <c r="C2224" i="13" s="1"/>
  <c r="AJ1716" i="12"/>
  <c r="D2224" i="13" s="1"/>
  <c r="AJ816" i="12"/>
  <c r="D3124" i="13" s="1"/>
  <c r="AI816" i="12"/>
  <c r="C3124" i="13" s="1"/>
  <c r="AJ573" i="12"/>
  <c r="D3367" i="13" s="1"/>
  <c r="AI573" i="12"/>
  <c r="C3367" i="13" s="1"/>
  <c r="AI1913" i="12"/>
  <c r="C2027" i="13" s="1"/>
  <c r="AJ1913" i="12"/>
  <c r="D2027" i="13" s="1"/>
  <c r="AI1984" i="12"/>
  <c r="C1956" i="13" s="1"/>
  <c r="AJ1984" i="12"/>
  <c r="D1956" i="13" s="1"/>
  <c r="AI211" i="12"/>
  <c r="C3729" i="13" s="1"/>
  <c r="AJ211" i="12"/>
  <c r="D3729" i="13" s="1"/>
  <c r="AI2467" i="12"/>
  <c r="C1473" i="13" s="1"/>
  <c r="AJ2467" i="12"/>
  <c r="D1473" i="13" s="1"/>
  <c r="AI3490" i="12"/>
  <c r="C450" i="13" s="1"/>
  <c r="AJ3490" i="12"/>
  <c r="D450" i="13" s="1"/>
  <c r="AI219" i="12"/>
  <c r="C3721" i="13" s="1"/>
  <c r="AJ219" i="12"/>
  <c r="D3721" i="13" s="1"/>
  <c r="AI2657" i="12"/>
  <c r="C1283" i="13" s="1"/>
  <c r="AJ2657" i="12"/>
  <c r="D1283" i="13" s="1"/>
  <c r="AI2443" i="12"/>
  <c r="C1497" i="13" s="1"/>
  <c r="AJ2443" i="12"/>
  <c r="D1497" i="13" s="1"/>
  <c r="AJ702" i="12"/>
  <c r="D3238" i="13" s="1"/>
  <c r="AI702" i="12"/>
  <c r="C3238" i="13" s="1"/>
  <c r="AI1296" i="12"/>
  <c r="C2644" i="13" s="1"/>
  <c r="AJ1296" i="12"/>
  <c r="D2644" i="13" s="1"/>
  <c r="AJ1269" i="12"/>
  <c r="D2671" i="13" s="1"/>
  <c r="AI1269" i="12"/>
  <c r="C2671" i="13" s="1"/>
  <c r="AJ240" i="12"/>
  <c r="D3700" i="13" s="1"/>
  <c r="AI240" i="12"/>
  <c r="C3700" i="13" s="1"/>
  <c r="AI1000" i="12"/>
  <c r="C2940" i="13" s="1"/>
  <c r="AJ1000" i="12"/>
  <c r="D2940" i="13" s="1"/>
  <c r="AI1515" i="12"/>
  <c r="C2425" i="13" s="1"/>
  <c r="AJ1515" i="12"/>
  <c r="D2425" i="13" s="1"/>
  <c r="AJ2558" i="12"/>
  <c r="D1382" i="13" s="1"/>
  <c r="AI2558" i="12"/>
  <c r="C1382" i="13" s="1"/>
  <c r="AJ2602" i="12"/>
  <c r="D1338" i="13" s="1"/>
  <c r="AI2602" i="12"/>
  <c r="C1338" i="13" s="1"/>
  <c r="AI3798" i="12"/>
  <c r="C142" i="13" s="1"/>
  <c r="AJ3798" i="12"/>
  <c r="D142" i="13" s="1"/>
  <c r="AI538" i="12"/>
  <c r="C3402" i="13" s="1"/>
  <c r="AJ538" i="12"/>
  <c r="D3402" i="13" s="1"/>
  <c r="AI2065" i="12"/>
  <c r="C1875" i="13" s="1"/>
  <c r="AJ2065" i="12"/>
  <c r="D1875" i="13" s="1"/>
  <c r="AI2366" i="12"/>
  <c r="C1574" i="13" s="1"/>
  <c r="AJ2366" i="12"/>
  <c r="D1574" i="13" s="1"/>
  <c r="AJ2553" i="12"/>
  <c r="D1387" i="13" s="1"/>
  <c r="AI2553" i="12"/>
  <c r="C1387" i="13" s="1"/>
  <c r="AI1674" i="12"/>
  <c r="C2266" i="13" s="1"/>
  <c r="AJ1674" i="12"/>
  <c r="D2266" i="13" s="1"/>
  <c r="AJ1511" i="12"/>
  <c r="D2429" i="13" s="1"/>
  <c r="AI1511" i="12"/>
  <c r="C2429" i="13" s="1"/>
  <c r="AJ3843" i="12"/>
  <c r="D97" i="13" s="1"/>
  <c r="AI3843" i="12"/>
  <c r="C97" i="13" s="1"/>
  <c r="AJ794" i="12"/>
  <c r="D3146" i="13" s="1"/>
  <c r="AI794" i="12"/>
  <c r="C3146" i="13" s="1"/>
  <c r="AJ2428" i="12"/>
  <c r="D1512" i="13" s="1"/>
  <c r="AI2428" i="12"/>
  <c r="C1512" i="13" s="1"/>
  <c r="AJ2774" i="12"/>
  <c r="D1166" i="13" s="1"/>
  <c r="AI2774" i="12"/>
  <c r="C1166" i="13" s="1"/>
  <c r="AI1952" i="12"/>
  <c r="C1988" i="13" s="1"/>
  <c r="AJ1952" i="12"/>
  <c r="D1988" i="13" s="1"/>
  <c r="AI592" i="12"/>
  <c r="C3348" i="13" s="1"/>
  <c r="AJ592" i="12"/>
  <c r="D3348" i="13" s="1"/>
  <c r="AH3910" i="12"/>
  <c r="AJ2307" i="12"/>
  <c r="D1633" i="13" s="1"/>
  <c r="AI2307" i="12"/>
  <c r="C1633" i="13" s="1"/>
  <c r="AH3899" i="12"/>
  <c r="AH2395" i="12"/>
  <c r="AI1485" i="12"/>
  <c r="C2455" i="13" s="1"/>
  <c r="AJ1485" i="12"/>
  <c r="D2455" i="13" s="1"/>
  <c r="AJ2982" i="12"/>
  <c r="D958" i="13" s="1"/>
  <c r="AI2982" i="12"/>
  <c r="C958" i="13" s="1"/>
  <c r="AI1794" i="12"/>
  <c r="C2146" i="13" s="1"/>
  <c r="AJ1794" i="12"/>
  <c r="D2146" i="13" s="1"/>
  <c r="AJ3662" i="12"/>
  <c r="D278" i="13" s="1"/>
  <c r="AI3662" i="12"/>
  <c r="C278" i="13" s="1"/>
  <c r="AI1469" i="12"/>
  <c r="C2471" i="13" s="1"/>
  <c r="AJ1469" i="12"/>
  <c r="D2471" i="13" s="1"/>
  <c r="AI2741" i="12"/>
  <c r="C1199" i="13" s="1"/>
  <c r="AJ2741" i="12"/>
  <c r="D1199" i="13" s="1"/>
  <c r="AI439" i="12"/>
  <c r="C3501" i="13" s="1"/>
  <c r="AJ439" i="12"/>
  <c r="D3501" i="13" s="1"/>
  <c r="AJ1398" i="12"/>
  <c r="D2542" i="13" s="1"/>
  <c r="AI1398" i="12"/>
  <c r="C2542" i="13" s="1"/>
  <c r="AI1862" i="12"/>
  <c r="C2078" i="13" s="1"/>
  <c r="AJ1862" i="12"/>
  <c r="D2078" i="13" s="1"/>
  <c r="AJ1409" i="12"/>
  <c r="D2531" i="13" s="1"/>
  <c r="AI1409" i="12"/>
  <c r="C2531" i="13" s="1"/>
  <c r="AJ550" i="12"/>
  <c r="D3390" i="13" s="1"/>
  <c r="AI550" i="12"/>
  <c r="C3390" i="13" s="1"/>
  <c r="AH2542" i="12"/>
  <c r="AH3174" i="12"/>
  <c r="AH3244" i="12"/>
  <c r="AJ1964" i="12"/>
  <c r="D1976" i="13" s="1"/>
  <c r="AI1964" i="12"/>
  <c r="C1976" i="13" s="1"/>
  <c r="AJ623" i="12"/>
  <c r="D3317" i="13" s="1"/>
  <c r="AI623" i="12"/>
  <c r="C3317" i="13" s="1"/>
  <c r="AJ906" i="12"/>
  <c r="D3034" i="13" s="1"/>
  <c r="AI906" i="12"/>
  <c r="C3034" i="13" s="1"/>
  <c r="AJ898" i="12"/>
  <c r="D3042" i="13" s="1"/>
  <c r="AI898" i="12"/>
  <c r="C3042" i="13" s="1"/>
  <c r="AI1462" i="12"/>
  <c r="C2478" i="13" s="1"/>
  <c r="AJ1462" i="12"/>
  <c r="D2478" i="13" s="1"/>
  <c r="AJ2778" i="12"/>
  <c r="D1162" i="13" s="1"/>
  <c r="AI2778" i="12"/>
  <c r="C1162" i="13" s="1"/>
  <c r="AJ2592" i="12"/>
  <c r="D1348" i="13" s="1"/>
  <c r="AI2592" i="12"/>
  <c r="C1348" i="13" s="1"/>
  <c r="AJ361" i="12"/>
  <c r="D3579" i="13" s="1"/>
  <c r="AI361" i="12"/>
  <c r="C3579" i="13" s="1"/>
  <c r="AI2414" i="12"/>
  <c r="C1526" i="13" s="1"/>
  <c r="AJ2414" i="12"/>
  <c r="D1526" i="13" s="1"/>
  <c r="AJ153" i="12"/>
  <c r="D3787" i="13" s="1"/>
  <c r="AI153" i="12"/>
  <c r="C3787" i="13" s="1"/>
  <c r="AI1108" i="12"/>
  <c r="C2832" i="13" s="1"/>
  <c r="AJ1108" i="12"/>
  <c r="D2832" i="13" s="1"/>
  <c r="AI1712" i="12"/>
  <c r="C2228" i="13" s="1"/>
  <c r="AJ1712" i="12"/>
  <c r="D2228" i="13" s="1"/>
  <c r="AH3407" i="12"/>
  <c r="AJ1197" i="12"/>
  <c r="D2743" i="13" s="1"/>
  <c r="AI1197" i="12"/>
  <c r="C2743" i="13" s="1"/>
  <c r="AJ1838" i="12"/>
  <c r="D2102" i="13" s="1"/>
  <c r="AI1838" i="12"/>
  <c r="C2102" i="13" s="1"/>
  <c r="AJ2999" i="12"/>
  <c r="D941" i="13" s="1"/>
  <c r="AI2999" i="12"/>
  <c r="C941" i="13" s="1"/>
  <c r="AJ2391" i="12"/>
  <c r="D1549" i="13" s="1"/>
  <c r="AI2391" i="12"/>
  <c r="C1549" i="13" s="1"/>
  <c r="AI3601" i="12"/>
  <c r="C339" i="13" s="1"/>
  <c r="AJ3601" i="12"/>
  <c r="D339" i="13" s="1"/>
  <c r="AJ1286" i="12"/>
  <c r="D2654" i="13" s="1"/>
  <c r="AI1286" i="12"/>
  <c r="C2654" i="13" s="1"/>
  <c r="AJ478" i="12"/>
  <c r="D3462" i="13" s="1"/>
  <c r="AI478" i="12"/>
  <c r="C3462" i="13" s="1"/>
  <c r="AJ1844" i="12"/>
  <c r="D2096" i="13" s="1"/>
  <c r="AI1844" i="12"/>
  <c r="C2096" i="13" s="1"/>
  <c r="AJ645" i="12"/>
  <c r="D3295" i="13" s="1"/>
  <c r="AI645" i="12"/>
  <c r="C3295" i="13" s="1"/>
  <c r="AJ2486" i="12"/>
  <c r="D1454" i="13" s="1"/>
  <c r="AI2486" i="12"/>
  <c r="C1454" i="13" s="1"/>
  <c r="AI1950" i="12"/>
  <c r="C1990" i="13" s="1"/>
  <c r="AJ1950" i="12"/>
  <c r="D1990" i="13" s="1"/>
  <c r="AH3460" i="12"/>
  <c r="AH3512" i="12"/>
  <c r="AH3296" i="12"/>
  <c r="AJ1208" i="12"/>
  <c r="D2732" i="13" s="1"/>
  <c r="AI1208" i="12"/>
  <c r="C2732" i="13" s="1"/>
  <c r="AJ3502" i="12"/>
  <c r="D438" i="13" s="1"/>
  <c r="AI3502" i="12"/>
  <c r="C438" i="13" s="1"/>
  <c r="AI1055" i="12"/>
  <c r="C2885" i="13" s="1"/>
  <c r="AJ1055" i="12"/>
  <c r="D2885" i="13" s="1"/>
  <c r="AJ769" i="12"/>
  <c r="D3171" i="13" s="1"/>
  <c r="AI769" i="12"/>
  <c r="C3171" i="13" s="1"/>
  <c r="AI2421" i="12"/>
  <c r="C1519" i="13" s="1"/>
  <c r="AJ2421" i="12"/>
  <c r="D1519" i="13" s="1"/>
  <c r="AI2878" i="12"/>
  <c r="C1062" i="13" s="1"/>
  <c r="AJ2878" i="12"/>
  <c r="D1062" i="13" s="1"/>
  <c r="AI3534" i="12"/>
  <c r="C406" i="13" s="1"/>
  <c r="AJ3534" i="12"/>
  <c r="D406" i="13" s="1"/>
  <c r="AJ878" i="12"/>
  <c r="D3062" i="13" s="1"/>
  <c r="AI878" i="12"/>
  <c r="C3062" i="13" s="1"/>
  <c r="AI2153" i="12"/>
  <c r="C1787" i="13" s="1"/>
  <c r="AJ2153" i="12"/>
  <c r="D1787" i="13" s="1"/>
  <c r="AI1839" i="12"/>
  <c r="C2101" i="13" s="1"/>
  <c r="AJ1839" i="12"/>
  <c r="D2101" i="13" s="1"/>
  <c r="AI3381" i="12"/>
  <c r="C559" i="13" s="1"/>
  <c r="AJ3381" i="12"/>
  <c r="D559" i="13" s="1"/>
  <c r="AH3882" i="12"/>
  <c r="AH3794" i="12"/>
  <c r="AH3284" i="12"/>
  <c r="AH3626" i="12"/>
  <c r="AH3161" i="12"/>
  <c r="AH3504" i="12"/>
  <c r="AI1360" i="12"/>
  <c r="C2580" i="13" s="1"/>
  <c r="AJ1360" i="12"/>
  <c r="D2580" i="13" s="1"/>
  <c r="AI1936" i="12"/>
  <c r="C2004" i="13" s="1"/>
  <c r="AJ1936" i="12"/>
  <c r="D2004" i="13" s="1"/>
  <c r="AJ2631" i="12"/>
  <c r="D1309" i="13" s="1"/>
  <c r="AI2631" i="12"/>
  <c r="C1309" i="13" s="1"/>
  <c r="AJ833" i="12"/>
  <c r="D3107" i="13" s="1"/>
  <c r="AI833" i="12"/>
  <c r="C3107" i="13" s="1"/>
  <c r="AJ3767" i="12"/>
  <c r="D173" i="13" s="1"/>
  <c r="AI3767" i="12"/>
  <c r="C173" i="13" s="1"/>
  <c r="AJ1582" i="12"/>
  <c r="D2358" i="13" s="1"/>
  <c r="AI1582" i="12"/>
  <c r="C2358" i="13" s="1"/>
  <c r="AJ1069" i="12"/>
  <c r="D2871" i="13" s="1"/>
  <c r="AI1069" i="12"/>
  <c r="C2871" i="13" s="1"/>
  <c r="AI1749" i="12"/>
  <c r="C2191" i="13" s="1"/>
  <c r="AJ1749" i="12"/>
  <c r="D2191" i="13" s="1"/>
  <c r="AI2321" i="12"/>
  <c r="C1619" i="13" s="1"/>
  <c r="AJ2321" i="12"/>
  <c r="D1619" i="13" s="1"/>
  <c r="AI537" i="12"/>
  <c r="C3403" i="13" s="1"/>
  <c r="AJ537" i="12"/>
  <c r="D3403" i="13" s="1"/>
  <c r="AJ1529" i="12"/>
  <c r="D2411" i="13" s="1"/>
  <c r="AI1529" i="12"/>
  <c r="C2411" i="13" s="1"/>
  <c r="AI657" i="12"/>
  <c r="C3283" i="13" s="1"/>
  <c r="AJ657" i="12"/>
  <c r="D3283" i="13" s="1"/>
  <c r="AH3253" i="12"/>
  <c r="AH2704" i="12"/>
  <c r="AH3079" i="12"/>
  <c r="AH2888" i="12"/>
  <c r="AH3528" i="12"/>
  <c r="AH2407" i="12"/>
  <c r="AH3768" i="12"/>
  <c r="AH3855" i="12"/>
  <c r="AH3918" i="12"/>
  <c r="AH3428" i="12"/>
  <c r="AH3585" i="12"/>
  <c r="AH3140" i="12"/>
  <c r="AI2265" i="12"/>
  <c r="C1675" i="13" s="1"/>
  <c r="AJ2265" i="12"/>
  <c r="D1675" i="13" s="1"/>
  <c r="AI1240" i="12"/>
  <c r="C2700" i="13" s="1"/>
  <c r="AJ1240" i="12"/>
  <c r="D2700" i="13" s="1"/>
  <c r="AI2215" i="12"/>
  <c r="C1725" i="13" s="1"/>
  <c r="AJ2215" i="12"/>
  <c r="D1725" i="13" s="1"/>
  <c r="AJ2510" i="12"/>
  <c r="D1430" i="13" s="1"/>
  <c r="AI2510" i="12"/>
  <c r="C1430" i="13" s="1"/>
  <c r="AJ2820" i="12"/>
  <c r="D1120" i="13" s="1"/>
  <c r="AI2820" i="12"/>
  <c r="C1120" i="13" s="1"/>
  <c r="AI2191" i="12"/>
  <c r="C1749" i="13" s="1"/>
  <c r="AJ2191" i="12"/>
  <c r="D1749" i="13" s="1"/>
  <c r="AI2855" i="12"/>
  <c r="C1085" i="13" s="1"/>
  <c r="AJ2855" i="12"/>
  <c r="D1085" i="13" s="1"/>
  <c r="AI1389" i="12"/>
  <c r="C2551" i="13" s="1"/>
  <c r="AJ1389" i="12"/>
  <c r="D2551" i="13" s="1"/>
  <c r="AI429" i="12"/>
  <c r="C3511" i="13" s="1"/>
  <c r="AJ429" i="12"/>
  <c r="D3511" i="13" s="1"/>
  <c r="AI2944" i="12"/>
  <c r="C996" i="13" s="1"/>
  <c r="AJ2944" i="12"/>
  <c r="D996" i="13" s="1"/>
  <c r="AI1353" i="12"/>
  <c r="C2587" i="13" s="1"/>
  <c r="AJ1353" i="12"/>
  <c r="D2587" i="13" s="1"/>
  <c r="AI504" i="12"/>
  <c r="C3436" i="13" s="1"/>
  <c r="AJ504" i="12"/>
  <c r="D3436" i="13" s="1"/>
  <c r="AJ3609" i="12"/>
  <c r="D331" i="13" s="1"/>
  <c r="AI3609" i="12"/>
  <c r="C331" i="13" s="1"/>
  <c r="AI3255" i="12"/>
  <c r="C685" i="13" s="1"/>
  <c r="AJ3255" i="12"/>
  <c r="D685" i="13" s="1"/>
  <c r="AI1807" i="12"/>
  <c r="C2133" i="13" s="1"/>
  <c r="AJ1807" i="12"/>
  <c r="D2133" i="13" s="1"/>
  <c r="AI534" i="12"/>
  <c r="C3406" i="13" s="1"/>
  <c r="AJ534" i="12"/>
  <c r="D3406" i="13" s="1"/>
  <c r="AI2397" i="12"/>
  <c r="C1543" i="13" s="1"/>
  <c r="AJ2397" i="12"/>
  <c r="D1543" i="13" s="1"/>
  <c r="AI3921" i="12"/>
  <c r="C19" i="13" s="1"/>
  <c r="AJ3921" i="12"/>
  <c r="D19" i="13" s="1"/>
  <c r="AI2598" i="12"/>
  <c r="C1342" i="13" s="1"/>
  <c r="AJ2598" i="12"/>
  <c r="D1342" i="13" s="1"/>
  <c r="AJ175" i="12"/>
  <c r="D3765" i="13" s="1"/>
  <c r="AI175" i="12"/>
  <c r="C3765" i="13" s="1"/>
  <c r="AI2029" i="12"/>
  <c r="C1911" i="13" s="1"/>
  <c r="AJ2029" i="12"/>
  <c r="D1911" i="13" s="1"/>
  <c r="AJ3232" i="12"/>
  <c r="D708" i="13" s="1"/>
  <c r="AI3232" i="12"/>
  <c r="C708" i="13" s="1"/>
  <c r="AI900" i="12"/>
  <c r="C3040" i="13" s="1"/>
  <c r="AJ900" i="12"/>
  <c r="D3040" i="13" s="1"/>
  <c r="AJ1705" i="12"/>
  <c r="D2235" i="13" s="1"/>
  <c r="AI1705" i="12"/>
  <c r="C2235" i="13" s="1"/>
  <c r="AI3195" i="12"/>
  <c r="C745" i="13" s="1"/>
  <c r="AJ3195" i="12"/>
  <c r="D745" i="13" s="1"/>
  <c r="AH3326" i="12"/>
  <c r="AH3361" i="12"/>
  <c r="AH2288" i="12"/>
  <c r="AH3862" i="12"/>
  <c r="AH3571" i="12"/>
  <c r="AH2908" i="12"/>
  <c r="AH3498" i="12"/>
  <c r="AH3804" i="12"/>
  <c r="AH2088" i="12"/>
  <c r="AH3226" i="12"/>
  <c r="AH3905" i="12"/>
  <c r="AI181" i="12"/>
  <c r="C3759" i="13" s="1"/>
  <c r="AJ181" i="12"/>
  <c r="D3759" i="13" s="1"/>
  <c r="AI1785" i="12"/>
  <c r="C2155" i="13" s="1"/>
  <c r="AJ1785" i="12"/>
  <c r="D2155" i="13" s="1"/>
  <c r="AJ2782" i="12"/>
  <c r="D1158" i="13" s="1"/>
  <c r="AI2782" i="12"/>
  <c r="C1158" i="13" s="1"/>
  <c r="AJ2970" i="12"/>
  <c r="D970" i="13" s="1"/>
  <c r="AI2970" i="12"/>
  <c r="C970" i="13" s="1"/>
  <c r="AI3243" i="12"/>
  <c r="C697" i="13" s="1"/>
  <c r="AJ3243" i="12"/>
  <c r="D697" i="13" s="1"/>
  <c r="AI2399" i="12"/>
  <c r="C1541" i="13" s="1"/>
  <c r="AJ2399" i="12"/>
  <c r="D1541" i="13" s="1"/>
  <c r="AJ3006" i="12"/>
  <c r="D934" i="13" s="1"/>
  <c r="AI3006" i="12"/>
  <c r="C934" i="13" s="1"/>
  <c r="AI2624" i="12"/>
  <c r="C1316" i="13" s="1"/>
  <c r="AJ2624" i="12"/>
  <c r="D1316" i="13" s="1"/>
  <c r="AJ1876" i="12"/>
  <c r="D2064" i="13" s="1"/>
  <c r="AI1876" i="12"/>
  <c r="C2064" i="13" s="1"/>
  <c r="AI669" i="12"/>
  <c r="C3271" i="13" s="1"/>
  <c r="AJ669" i="12"/>
  <c r="D3271" i="13" s="1"/>
  <c r="AI2162" i="12"/>
  <c r="C1778" i="13" s="1"/>
  <c r="AJ2162" i="12"/>
  <c r="D1778" i="13" s="1"/>
  <c r="AJ925" i="12"/>
  <c r="D3015" i="13" s="1"/>
  <c r="AI925" i="12"/>
  <c r="C3015" i="13" s="1"/>
  <c r="AJ1103" i="12"/>
  <c r="D2837" i="13" s="1"/>
  <c r="AI1103" i="12"/>
  <c r="C2837" i="13" s="1"/>
  <c r="AJ209" i="12"/>
  <c r="D3731" i="13" s="1"/>
  <c r="AI209" i="12"/>
  <c r="C3731" i="13" s="1"/>
  <c r="AI887" i="12"/>
  <c r="C3053" i="13" s="1"/>
  <c r="AJ887" i="12"/>
  <c r="D3053" i="13" s="1"/>
  <c r="AI1560" i="12"/>
  <c r="C2380" i="13" s="1"/>
  <c r="AJ1560" i="12"/>
  <c r="D2380" i="13" s="1"/>
  <c r="AI3133" i="12"/>
  <c r="C807" i="13" s="1"/>
  <c r="AJ3133" i="12"/>
  <c r="D807" i="13" s="1"/>
  <c r="AJ319" i="12"/>
  <c r="D3621" i="13" s="1"/>
  <c r="AI319" i="12"/>
  <c r="C3621" i="13" s="1"/>
  <c r="AJ1905" i="12"/>
  <c r="D2035" i="13" s="1"/>
  <c r="AI1905" i="12"/>
  <c r="C2035" i="13" s="1"/>
  <c r="AJ3687" i="12"/>
  <c r="D253" i="13" s="1"/>
  <c r="AI3687" i="12"/>
  <c r="C253" i="13" s="1"/>
  <c r="AI414" i="12"/>
  <c r="C3526" i="13" s="1"/>
  <c r="AJ414" i="12"/>
  <c r="D3526" i="13" s="1"/>
  <c r="AI860" i="12"/>
  <c r="C3080" i="13" s="1"/>
  <c r="AJ860" i="12"/>
  <c r="D3080" i="13" s="1"/>
  <c r="AJ253" i="12"/>
  <c r="D3687" i="13" s="1"/>
  <c r="AI253" i="12"/>
  <c r="C3687" i="13" s="1"/>
  <c r="AJ1682" i="12"/>
  <c r="D2258" i="13" s="1"/>
  <c r="AI1682" i="12"/>
  <c r="C2258" i="13" s="1"/>
  <c r="AI2380" i="12"/>
  <c r="C1560" i="13" s="1"/>
  <c r="AJ2380" i="12"/>
  <c r="D1560" i="13" s="1"/>
  <c r="AI476" i="12"/>
  <c r="C3464" i="13" s="1"/>
  <c r="AJ476" i="12"/>
  <c r="D3464" i="13" s="1"/>
  <c r="AI224" i="12"/>
  <c r="C3716" i="13" s="1"/>
  <c r="AJ224" i="12"/>
  <c r="D3716" i="13" s="1"/>
  <c r="AI389" i="12"/>
  <c r="C3551" i="13" s="1"/>
  <c r="AJ389" i="12"/>
  <c r="D3551" i="13" s="1"/>
  <c r="AI1288" i="12"/>
  <c r="C2652" i="13" s="1"/>
  <c r="AJ1288" i="12"/>
  <c r="D2652" i="13" s="1"/>
  <c r="AJ849" i="12"/>
  <c r="D3091" i="13" s="1"/>
  <c r="AI849" i="12"/>
  <c r="C3091" i="13" s="1"/>
  <c r="AI564" i="12"/>
  <c r="C3376" i="13" s="1"/>
  <c r="AJ564" i="12"/>
  <c r="D3376" i="13" s="1"/>
  <c r="AJ333" i="12"/>
  <c r="D3607" i="13" s="1"/>
  <c r="AI333" i="12"/>
  <c r="C3607" i="13" s="1"/>
  <c r="AI3233" i="12"/>
  <c r="C707" i="13" s="1"/>
  <c r="AJ3233" i="12"/>
  <c r="D707" i="13" s="1"/>
  <c r="AI3833" i="12"/>
  <c r="C107" i="13" s="1"/>
  <c r="AJ3833" i="12"/>
  <c r="D107" i="13" s="1"/>
  <c r="AJ3424" i="12"/>
  <c r="D516" i="13" s="1"/>
  <c r="AI3424" i="12"/>
  <c r="C516" i="13" s="1"/>
  <c r="AI529" i="12"/>
  <c r="C3411" i="13" s="1"/>
  <c r="AJ529" i="12"/>
  <c r="D3411" i="13" s="1"/>
  <c r="AI1989" i="12"/>
  <c r="C1951" i="13" s="1"/>
  <c r="AJ1989" i="12"/>
  <c r="D1951" i="13" s="1"/>
  <c r="AI2605" i="12"/>
  <c r="C1335" i="13" s="1"/>
  <c r="AJ2605" i="12"/>
  <c r="D1335" i="13" s="1"/>
  <c r="AJ617" i="12"/>
  <c r="D3323" i="13" s="1"/>
  <c r="AI617" i="12"/>
  <c r="C3323" i="13" s="1"/>
  <c r="AI3299" i="12"/>
  <c r="C641" i="13" s="1"/>
  <c r="AJ3299" i="12"/>
  <c r="D641" i="13" s="1"/>
  <c r="AJ475" i="12"/>
  <c r="D3465" i="13" s="1"/>
  <c r="AI475" i="12"/>
  <c r="C3465" i="13" s="1"/>
  <c r="AI2268" i="12"/>
  <c r="C1672" i="13" s="1"/>
  <c r="AJ2268" i="12"/>
  <c r="D1672" i="13" s="1"/>
  <c r="AJ2375" i="12"/>
  <c r="D1565" i="13" s="1"/>
  <c r="AI2375" i="12"/>
  <c r="C1565" i="13" s="1"/>
  <c r="AJ812" i="12"/>
  <c r="D3128" i="13" s="1"/>
  <c r="AI812" i="12"/>
  <c r="C3128" i="13" s="1"/>
  <c r="AJ3307" i="12"/>
  <c r="D633" i="13" s="1"/>
  <c r="AI3307" i="12"/>
  <c r="C633" i="13" s="1"/>
  <c r="AI1561" i="12"/>
  <c r="C2379" i="13" s="1"/>
  <c r="AJ1561" i="12"/>
  <c r="D2379" i="13" s="1"/>
  <c r="AJ3399" i="12"/>
  <c r="D541" i="13" s="1"/>
  <c r="AI3399" i="12"/>
  <c r="C541" i="13" s="1"/>
  <c r="AI465" i="12"/>
  <c r="C3475" i="13" s="1"/>
  <c r="AJ465" i="12"/>
  <c r="D3475" i="13" s="1"/>
  <c r="AI3706" i="12"/>
  <c r="C234" i="13" s="1"/>
  <c r="AJ3706" i="12"/>
  <c r="D234" i="13" s="1"/>
  <c r="AJ1503" i="12"/>
  <c r="D2437" i="13" s="1"/>
  <c r="AI1503" i="12"/>
  <c r="C2437" i="13" s="1"/>
  <c r="AI185" i="12"/>
  <c r="C3755" i="13" s="1"/>
  <c r="AJ185" i="12"/>
  <c r="D3755" i="13" s="1"/>
  <c r="AJ2100" i="12"/>
  <c r="D1840" i="13" s="1"/>
  <c r="AI2100" i="12"/>
  <c r="C1840" i="13" s="1"/>
  <c r="AI2448" i="12"/>
  <c r="C1492" i="13" s="1"/>
  <c r="AJ2448" i="12"/>
  <c r="D1492" i="13" s="1"/>
  <c r="AI2316" i="12"/>
  <c r="C1624" i="13" s="1"/>
  <c r="AJ2316" i="12"/>
  <c r="D1624" i="13" s="1"/>
  <c r="AJ2873" i="12"/>
  <c r="D1067" i="13" s="1"/>
  <c r="AI2873" i="12"/>
  <c r="C1067" i="13" s="1"/>
  <c r="AI2040" i="12"/>
  <c r="C1900" i="13" s="1"/>
  <c r="AJ2040" i="12"/>
  <c r="D1900" i="13" s="1"/>
  <c r="AI1558" i="12"/>
  <c r="C2382" i="13" s="1"/>
  <c r="AJ1558" i="12"/>
  <c r="D2382" i="13" s="1"/>
  <c r="AI2349" i="12"/>
  <c r="C1591" i="13" s="1"/>
  <c r="AJ2349" i="12"/>
  <c r="D1591" i="13" s="1"/>
  <c r="AJ3323" i="12"/>
  <c r="D617" i="13" s="1"/>
  <c r="AI3323" i="12"/>
  <c r="C617" i="13" s="1"/>
  <c r="AJ2371" i="12"/>
  <c r="D1569" i="13" s="1"/>
  <c r="AI2371" i="12"/>
  <c r="C1569" i="13" s="1"/>
  <c r="AJ1723" i="12"/>
  <c r="D2217" i="13" s="1"/>
  <c r="AI1723" i="12"/>
  <c r="C2217" i="13" s="1"/>
  <c r="AJ3081" i="12"/>
  <c r="D859" i="13" s="1"/>
  <c r="AI3081" i="12"/>
  <c r="C859" i="13" s="1"/>
  <c r="AJ406" i="12"/>
  <c r="D3534" i="13" s="1"/>
  <c r="AI406" i="12"/>
  <c r="C3534" i="13" s="1"/>
  <c r="AI3033" i="12"/>
  <c r="C907" i="13" s="1"/>
  <c r="AJ3033" i="12"/>
  <c r="D907" i="13" s="1"/>
  <c r="AJ1172" i="12"/>
  <c r="D2768" i="13" s="1"/>
  <c r="AI1172" i="12"/>
  <c r="C2768" i="13" s="1"/>
  <c r="AI832" i="12"/>
  <c r="C3108" i="13" s="1"/>
  <c r="AJ832" i="12"/>
  <c r="D3108" i="13" s="1"/>
  <c r="AJ763" i="12"/>
  <c r="D3177" i="13" s="1"/>
  <c r="AI763" i="12"/>
  <c r="C3177" i="13" s="1"/>
  <c r="AI822" i="12"/>
  <c r="C3118" i="13" s="1"/>
  <c r="AJ822" i="12"/>
  <c r="D3118" i="13" s="1"/>
  <c r="AJ2614" i="12"/>
  <c r="D1326" i="13" s="1"/>
  <c r="AI2614" i="12"/>
  <c r="C1326" i="13" s="1"/>
  <c r="AI1383" i="12"/>
  <c r="C2557" i="13" s="1"/>
  <c r="AJ1383" i="12"/>
  <c r="D2557" i="13" s="1"/>
  <c r="AI2920" i="12"/>
  <c r="C1020" i="13" s="1"/>
  <c r="AJ2920" i="12"/>
  <c r="D1020" i="13" s="1"/>
  <c r="AJ3322" i="12"/>
  <c r="D618" i="13" s="1"/>
  <c r="AI3322" i="12"/>
  <c r="C618" i="13" s="1"/>
  <c r="AJ1367" i="12"/>
  <c r="D2573" i="13" s="1"/>
  <c r="AI1367" i="12"/>
  <c r="C2573" i="13" s="1"/>
  <c r="AJ1192" i="12"/>
  <c r="D2748" i="13" s="1"/>
  <c r="AI1192" i="12"/>
  <c r="C2748" i="13" s="1"/>
  <c r="AJ2114" i="12"/>
  <c r="D1826" i="13" s="1"/>
  <c r="AI2114" i="12"/>
  <c r="C1826" i="13" s="1"/>
  <c r="AI1688" i="12"/>
  <c r="C2252" i="13" s="1"/>
  <c r="AJ1688" i="12"/>
  <c r="D2252" i="13" s="1"/>
  <c r="AJ301" i="12"/>
  <c r="D3639" i="13" s="1"/>
  <c r="AI301" i="12"/>
  <c r="C3639" i="13" s="1"/>
  <c r="AJ210" i="12"/>
  <c r="D3730" i="13" s="1"/>
  <c r="AI210" i="12"/>
  <c r="C3730" i="13" s="1"/>
  <c r="AI2353" i="12"/>
  <c r="C1587" i="13" s="1"/>
  <c r="AJ2353" i="12"/>
  <c r="D1587" i="13" s="1"/>
  <c r="AI1644" i="12"/>
  <c r="C2296" i="13" s="1"/>
  <c r="AJ1644" i="12"/>
  <c r="D2296" i="13" s="1"/>
  <c r="AJ461" i="12"/>
  <c r="D3479" i="13" s="1"/>
  <c r="AI461" i="12"/>
  <c r="C3479" i="13" s="1"/>
  <c r="AI2514" i="12"/>
  <c r="C1426" i="13" s="1"/>
  <c r="AJ2514" i="12"/>
  <c r="D1426" i="13" s="1"/>
  <c r="AJ871" i="12"/>
  <c r="D3069" i="13" s="1"/>
  <c r="AI871" i="12"/>
  <c r="C3069" i="13" s="1"/>
  <c r="AI1613" i="12"/>
  <c r="C2327" i="13" s="1"/>
  <c r="AJ1613" i="12"/>
  <c r="D2327" i="13" s="1"/>
  <c r="AI2755" i="12"/>
  <c r="C1185" i="13" s="1"/>
  <c r="AJ2755" i="12"/>
  <c r="D1185" i="13" s="1"/>
  <c r="AI1575" i="12"/>
  <c r="C2365" i="13" s="1"/>
  <c r="AJ1575" i="12"/>
  <c r="D2365" i="13" s="1"/>
  <c r="AI552" i="12"/>
  <c r="C3388" i="13" s="1"/>
  <c r="AJ552" i="12"/>
  <c r="D3388" i="13" s="1"/>
  <c r="AJ3562" i="12"/>
  <c r="D378" i="13" s="1"/>
  <c r="AI3562" i="12"/>
  <c r="C378" i="13" s="1"/>
  <c r="AJ1757" i="12"/>
  <c r="D2183" i="13" s="1"/>
  <c r="AI1757" i="12"/>
  <c r="C2183" i="13" s="1"/>
  <c r="AI3250" i="12"/>
  <c r="C690" i="13" s="1"/>
  <c r="AJ3250" i="12"/>
  <c r="D690" i="13" s="1"/>
  <c r="AJ1957" i="12"/>
  <c r="D1983" i="13" s="1"/>
  <c r="AI1957" i="12"/>
  <c r="C1983" i="13" s="1"/>
  <c r="AI1630" i="12"/>
  <c r="C2310" i="13" s="1"/>
  <c r="AJ1630" i="12"/>
  <c r="D2310" i="13" s="1"/>
  <c r="AJ2112" i="12"/>
  <c r="D1828" i="13" s="1"/>
  <c r="AI2112" i="12"/>
  <c r="C1828" i="13" s="1"/>
  <c r="AI1778" i="12"/>
  <c r="C2162" i="13" s="1"/>
  <c r="AJ1778" i="12"/>
  <c r="D2162" i="13" s="1"/>
  <c r="AJ1359" i="12"/>
  <c r="D2581" i="13" s="1"/>
  <c r="AI1359" i="12"/>
  <c r="C2581" i="13" s="1"/>
  <c r="AJ2010" i="12"/>
  <c r="D1930" i="13" s="1"/>
  <c r="AI2010" i="12"/>
  <c r="C1930" i="13" s="1"/>
  <c r="AI2808" i="12"/>
  <c r="C1132" i="13" s="1"/>
  <c r="AJ2808" i="12"/>
  <c r="D1132" i="13" s="1"/>
  <c r="AI1371" i="12"/>
  <c r="C2569" i="13" s="1"/>
  <c r="AJ1371" i="12"/>
  <c r="D2569" i="13" s="1"/>
  <c r="AI137" i="12"/>
  <c r="C3803" i="13" s="1"/>
  <c r="AJ137" i="12"/>
  <c r="D3803" i="13" s="1"/>
  <c r="AJ3289" i="12"/>
  <c r="D651" i="13" s="1"/>
  <c r="AI3289" i="12"/>
  <c r="C651" i="13" s="1"/>
  <c r="AJ3092" i="12"/>
  <c r="D848" i="13" s="1"/>
  <c r="AI3092" i="12"/>
  <c r="C848" i="13" s="1"/>
  <c r="AI2310" i="12"/>
  <c r="C1630" i="13" s="1"/>
  <c r="AJ2310" i="12"/>
  <c r="D1630" i="13" s="1"/>
  <c r="AI3606" i="12"/>
  <c r="C334" i="13" s="1"/>
  <c r="AJ3606" i="12"/>
  <c r="D334" i="13" s="1"/>
  <c r="AJ2713" i="12"/>
  <c r="D1227" i="13" s="1"/>
  <c r="AI2713" i="12"/>
  <c r="C1227" i="13" s="1"/>
  <c r="AI1476" i="12"/>
  <c r="C2464" i="13" s="1"/>
  <c r="AJ1476" i="12"/>
  <c r="D2464" i="13" s="1"/>
  <c r="AJ3324" i="12"/>
  <c r="D616" i="13" s="1"/>
  <c r="AI3324" i="12"/>
  <c r="C616" i="13" s="1"/>
  <c r="AI1828" i="12"/>
  <c r="C2112" i="13" s="1"/>
  <c r="AJ1828" i="12"/>
  <c r="D2112" i="13" s="1"/>
  <c r="AI2934" i="12"/>
  <c r="C1006" i="13" s="1"/>
  <c r="AJ2934" i="12"/>
  <c r="D1006" i="13" s="1"/>
  <c r="AI477" i="12"/>
  <c r="C3463" i="13" s="1"/>
  <c r="AJ477" i="12"/>
  <c r="D3463" i="13" s="1"/>
  <c r="AJ2620" i="12"/>
  <c r="D1320" i="13" s="1"/>
  <c r="AI2620" i="12"/>
  <c r="C1320" i="13" s="1"/>
  <c r="AJ883" i="12"/>
  <c r="D3057" i="13" s="1"/>
  <c r="AI883" i="12"/>
  <c r="C3057" i="13" s="1"/>
  <c r="AI838" i="12"/>
  <c r="C3102" i="13" s="1"/>
  <c r="AJ838" i="12"/>
  <c r="D3102" i="13" s="1"/>
  <c r="AI2557" i="12"/>
  <c r="C1383" i="13" s="1"/>
  <c r="AJ2557" i="12"/>
  <c r="D1383" i="13" s="1"/>
  <c r="AI1657" i="12"/>
  <c r="C2283" i="13" s="1"/>
  <c r="AJ1657" i="12"/>
  <c r="D2283" i="13" s="1"/>
  <c r="AI1684" i="12"/>
  <c r="C2256" i="13" s="1"/>
  <c r="AJ1684" i="12"/>
  <c r="D2256" i="13" s="1"/>
  <c r="AJ1092" i="12"/>
  <c r="D2848" i="13" s="1"/>
  <c r="AI1092" i="12"/>
  <c r="C2848" i="13" s="1"/>
  <c r="AI1131" i="12"/>
  <c r="C2809" i="13" s="1"/>
  <c r="AJ1131" i="12"/>
  <c r="D2809" i="13" s="1"/>
  <c r="AJ1442" i="12"/>
  <c r="D2498" i="13" s="1"/>
  <c r="AI1442" i="12"/>
  <c r="C2498" i="13" s="1"/>
  <c r="AJ2011" i="12"/>
  <c r="D1929" i="13" s="1"/>
  <c r="AI2011" i="12"/>
  <c r="C1929" i="13" s="1"/>
  <c r="AJ1842" i="12"/>
  <c r="D2098" i="13" s="1"/>
  <c r="AI1842" i="12"/>
  <c r="C2098" i="13" s="1"/>
  <c r="AH3225" i="12"/>
  <c r="AJ3895" i="12"/>
  <c r="D45" i="13" s="1"/>
  <c r="AI3895" i="12"/>
  <c r="C45" i="13" s="1"/>
  <c r="AI3616" i="12"/>
  <c r="C324" i="13" s="1"/>
  <c r="AJ3616" i="12"/>
  <c r="D324" i="13" s="1"/>
  <c r="AI1969" i="12"/>
  <c r="C1971" i="13" s="1"/>
  <c r="AJ1969" i="12"/>
  <c r="D1971" i="13" s="1"/>
  <c r="AI804" i="12"/>
  <c r="C3136" i="13" s="1"/>
  <c r="AJ804" i="12"/>
  <c r="D3136" i="13" s="1"/>
  <c r="AI1440" i="12"/>
  <c r="C2500" i="13" s="1"/>
  <c r="AJ1440" i="12"/>
  <c r="D2500" i="13" s="1"/>
  <c r="AJ1275" i="12"/>
  <c r="D2665" i="13" s="1"/>
  <c r="AI1275" i="12"/>
  <c r="C2665" i="13" s="1"/>
  <c r="AJ970" i="12"/>
  <c r="D2970" i="13" s="1"/>
  <c r="AI970" i="12"/>
  <c r="C2970" i="13" s="1"/>
  <c r="AI3526" i="12"/>
  <c r="C414" i="13" s="1"/>
  <c r="AJ3526" i="12"/>
  <c r="D414" i="13" s="1"/>
  <c r="AI891" i="12"/>
  <c r="C3049" i="13" s="1"/>
  <c r="AJ891" i="12"/>
  <c r="D3049" i="13" s="1"/>
  <c r="AJ615" i="12"/>
  <c r="D3325" i="13" s="1"/>
  <c r="AI615" i="12"/>
  <c r="C3325" i="13" s="1"/>
  <c r="AI3703" i="12"/>
  <c r="C237" i="13" s="1"/>
  <c r="AJ3703" i="12"/>
  <c r="D237" i="13" s="1"/>
  <c r="AH3275" i="12"/>
  <c r="AH3514" i="12"/>
  <c r="AH3752" i="12"/>
  <c r="AH3634" i="12"/>
  <c r="AI1824" i="12"/>
  <c r="C2116" i="13" s="1"/>
  <c r="AJ1824" i="12"/>
  <c r="D2116" i="13" s="1"/>
  <c r="AI1651" i="12"/>
  <c r="C2289" i="13" s="1"/>
  <c r="AJ1651" i="12"/>
  <c r="D2289" i="13" s="1"/>
  <c r="AI2058" i="12"/>
  <c r="C1882" i="13" s="1"/>
  <c r="AJ2058" i="12"/>
  <c r="D1882" i="13" s="1"/>
  <c r="AI1780" i="12"/>
  <c r="C2160" i="13" s="1"/>
  <c r="AJ1780" i="12"/>
  <c r="D2160" i="13" s="1"/>
  <c r="AI1650" i="12"/>
  <c r="C2290" i="13" s="1"/>
  <c r="AJ1650" i="12"/>
  <c r="D2290" i="13" s="1"/>
  <c r="AJ557" i="12"/>
  <c r="D3383" i="13" s="1"/>
  <c r="AI557" i="12"/>
  <c r="C3383" i="13" s="1"/>
  <c r="AI2451" i="12"/>
  <c r="C1489" i="13" s="1"/>
  <c r="AJ2451" i="12"/>
  <c r="D1489" i="13" s="1"/>
  <c r="AI207" i="12"/>
  <c r="C3733" i="13" s="1"/>
  <c r="AJ207" i="12"/>
  <c r="D3733" i="13" s="1"/>
  <c r="AI2912" i="12"/>
  <c r="C1028" i="13" s="1"/>
  <c r="AJ2912" i="12"/>
  <c r="D1028" i="13" s="1"/>
  <c r="AJ187" i="12"/>
  <c r="D3753" i="13" s="1"/>
  <c r="AI187" i="12"/>
  <c r="C3753" i="13" s="1"/>
  <c r="AI1537" i="12"/>
  <c r="C2403" i="13" s="1"/>
  <c r="AJ1537" i="12"/>
  <c r="D2403" i="13" s="1"/>
  <c r="AJ679" i="12"/>
  <c r="D3261" i="13" s="1"/>
  <c r="AI679" i="12"/>
  <c r="C3261" i="13" s="1"/>
  <c r="AI2918" i="12"/>
  <c r="C1022" i="13" s="1"/>
  <c r="AJ2918" i="12"/>
  <c r="D1022" i="13" s="1"/>
  <c r="AJ2945" i="12"/>
  <c r="D995" i="13" s="1"/>
  <c r="AI2945" i="12"/>
  <c r="C995" i="13" s="1"/>
  <c r="AJ2527" i="12"/>
  <c r="D1413" i="13" s="1"/>
  <c r="AI2527" i="12"/>
  <c r="C1413" i="13" s="1"/>
  <c r="AI2220" i="12"/>
  <c r="C1720" i="13" s="1"/>
  <c r="AJ2220" i="12"/>
  <c r="D1720" i="13" s="1"/>
  <c r="AI2898" i="12"/>
  <c r="C1042" i="13" s="1"/>
  <c r="AJ2898" i="12"/>
  <c r="D1042" i="13" s="1"/>
  <c r="AI2019" i="12"/>
  <c r="C1921" i="13" s="1"/>
  <c r="AJ2019" i="12"/>
  <c r="D1921" i="13" s="1"/>
  <c r="AI2145" i="12"/>
  <c r="C1795" i="13" s="1"/>
  <c r="AJ2145" i="12"/>
  <c r="D1795" i="13" s="1"/>
  <c r="AJ2822" i="12"/>
  <c r="D1118" i="13" s="1"/>
  <c r="AI2822" i="12"/>
  <c r="C1118" i="13" s="1"/>
  <c r="AJ3100" i="12"/>
  <c r="D840" i="13" s="1"/>
  <c r="AI3100" i="12"/>
  <c r="C840" i="13" s="1"/>
  <c r="AI497" i="12"/>
  <c r="C3443" i="13" s="1"/>
  <c r="AJ497" i="12"/>
  <c r="D3443" i="13" s="1"/>
  <c r="AJ2611" i="12"/>
  <c r="D1329" i="13" s="1"/>
  <c r="AI2611" i="12"/>
  <c r="C1329" i="13" s="1"/>
  <c r="AJ2846" i="12"/>
  <c r="D1094" i="13" s="1"/>
  <c r="AI2846" i="12"/>
  <c r="C1094" i="13" s="1"/>
  <c r="AJ2083" i="12"/>
  <c r="D1857" i="13" s="1"/>
  <c r="AI2083" i="12"/>
  <c r="C1857" i="13" s="1"/>
  <c r="AI2541" i="12"/>
  <c r="C1399" i="13" s="1"/>
  <c r="AJ2541" i="12"/>
  <c r="D1399" i="13" s="1"/>
  <c r="AJ932" i="12"/>
  <c r="D3008" i="13" s="1"/>
  <c r="AI932" i="12"/>
  <c r="C3008" i="13" s="1"/>
  <c r="AI250" i="12"/>
  <c r="C3690" i="13" s="1"/>
  <c r="AJ250" i="12"/>
  <c r="D3690" i="13" s="1"/>
  <c r="AI1390" i="12"/>
  <c r="C2550" i="13" s="1"/>
  <c r="AJ1390" i="12"/>
  <c r="D2550" i="13" s="1"/>
  <c r="AJ2754" i="12"/>
  <c r="D1186" i="13" s="1"/>
  <c r="AI2754" i="12"/>
  <c r="C1186" i="13" s="1"/>
  <c r="AJ2071" i="12"/>
  <c r="D1869" i="13" s="1"/>
  <c r="AI2071" i="12"/>
  <c r="C1869" i="13" s="1"/>
  <c r="AI2427" i="12"/>
  <c r="C1513" i="13" s="1"/>
  <c r="AJ2427" i="12"/>
  <c r="D1513" i="13" s="1"/>
  <c r="AJ3058" i="12"/>
  <c r="D882" i="13" s="1"/>
  <c r="AI3058" i="12"/>
  <c r="C882" i="13" s="1"/>
  <c r="AI440" i="12"/>
  <c r="C3500" i="13" s="1"/>
  <c r="AJ440" i="12"/>
  <c r="D3500" i="13" s="1"/>
  <c r="AJ2223" i="12"/>
  <c r="D1717" i="13" s="1"/>
  <c r="AI2223" i="12"/>
  <c r="C1717" i="13" s="1"/>
  <c r="AJ495" i="12"/>
  <c r="D3445" i="13" s="1"/>
  <c r="AI495" i="12"/>
  <c r="C3445" i="13" s="1"/>
  <c r="AJ289" i="12"/>
  <c r="D3651" i="13" s="1"/>
  <c r="AI289" i="12"/>
  <c r="C3651" i="13" s="1"/>
  <c r="AI1227" i="12"/>
  <c r="C2713" i="13" s="1"/>
  <c r="AJ1227" i="12"/>
  <c r="D2713" i="13" s="1"/>
  <c r="AI2952" i="12"/>
  <c r="C988" i="13" s="1"/>
  <c r="AJ2952" i="12"/>
  <c r="D988" i="13" s="1"/>
  <c r="AI1226" i="12"/>
  <c r="C2714" i="13" s="1"/>
  <c r="AJ1226" i="12"/>
  <c r="D2714" i="13" s="1"/>
  <c r="AJ1444" i="12"/>
  <c r="D2496" i="13" s="1"/>
  <c r="AI1444" i="12"/>
  <c r="C2496" i="13" s="1"/>
  <c r="AJ142" i="12"/>
  <c r="D3798" i="13" s="1"/>
  <c r="AI142" i="12"/>
  <c r="C3798" i="13" s="1"/>
  <c r="AJ242" i="12"/>
  <c r="D3698" i="13" s="1"/>
  <c r="AI242" i="12"/>
  <c r="C3698" i="13" s="1"/>
  <c r="AI588" i="12"/>
  <c r="C3352" i="13" s="1"/>
  <c r="AJ588" i="12"/>
  <c r="D3352" i="13" s="1"/>
  <c r="AJ3032" i="12"/>
  <c r="D908" i="13" s="1"/>
  <c r="AI3032" i="12"/>
  <c r="C908" i="13" s="1"/>
  <c r="AJ786" i="12"/>
  <c r="D3154" i="13" s="1"/>
  <c r="AI786" i="12"/>
  <c r="C3154" i="13" s="1"/>
  <c r="AI3054" i="12"/>
  <c r="C886" i="13" s="1"/>
  <c r="AJ3054" i="12"/>
  <c r="D886" i="13" s="1"/>
  <c r="AJ999" i="12"/>
  <c r="D2941" i="13" s="1"/>
  <c r="AI999" i="12"/>
  <c r="C2941" i="13" s="1"/>
  <c r="AH3820" i="12"/>
  <c r="AH3160" i="12"/>
  <c r="AJ1416" i="12"/>
  <c r="D2524" i="13" s="1"/>
  <c r="AI1416" i="12"/>
  <c r="C2524" i="13" s="1"/>
  <c r="AI714" i="12"/>
  <c r="C3226" i="13" s="1"/>
  <c r="AJ714" i="12"/>
  <c r="D3226" i="13" s="1"/>
  <c r="AI367" i="12"/>
  <c r="C3573" i="13" s="1"/>
  <c r="AJ367" i="12"/>
  <c r="D3573" i="13" s="1"/>
  <c r="AJ1138" i="12"/>
  <c r="D2802" i="13" s="1"/>
  <c r="AI1138" i="12"/>
  <c r="C2802" i="13" s="1"/>
  <c r="AI825" i="12"/>
  <c r="C3115" i="13" s="1"/>
  <c r="AJ825" i="12"/>
  <c r="D3115" i="13" s="1"/>
  <c r="AI1641" i="12"/>
  <c r="C2299" i="13" s="1"/>
  <c r="AJ1641" i="12"/>
  <c r="D2299" i="13" s="1"/>
  <c r="AI781" i="12"/>
  <c r="C3159" i="13" s="1"/>
  <c r="AJ781" i="12"/>
  <c r="D3159" i="13" s="1"/>
  <c r="AI787" i="12"/>
  <c r="C3153" i="13" s="1"/>
  <c r="AJ787" i="12"/>
  <c r="D3153" i="13" s="1"/>
  <c r="AI3755" i="12"/>
  <c r="C185" i="13" s="1"/>
  <c r="AJ3755" i="12"/>
  <c r="D185" i="13" s="1"/>
  <c r="AJ3265" i="12"/>
  <c r="D675" i="13" s="1"/>
  <c r="AI3265" i="12"/>
  <c r="C675" i="13" s="1"/>
  <c r="AJ688" i="12"/>
  <c r="D3252" i="13" s="1"/>
  <c r="AI688" i="12"/>
  <c r="C3252" i="13" s="1"/>
  <c r="AI2231" i="12"/>
  <c r="C1709" i="13" s="1"/>
  <c r="AJ2231" i="12"/>
  <c r="D1709" i="13" s="1"/>
  <c r="AJ2105" i="12"/>
  <c r="D1835" i="13" s="1"/>
  <c r="AI2105" i="12"/>
  <c r="C1835" i="13" s="1"/>
  <c r="AI2676" i="12"/>
  <c r="C1264" i="13" s="1"/>
  <c r="AJ2676" i="12"/>
  <c r="D1264" i="13" s="1"/>
  <c r="AI3712" i="12"/>
  <c r="C228" i="13" s="1"/>
  <c r="AJ3712" i="12"/>
  <c r="D228" i="13" s="1"/>
  <c r="AJ3198" i="12"/>
  <c r="D742" i="13" s="1"/>
  <c r="AI3198" i="12"/>
  <c r="C742" i="13" s="1"/>
  <c r="AJ314" i="12"/>
  <c r="D3626" i="13" s="1"/>
  <c r="AI314" i="12"/>
  <c r="C3626" i="13" s="1"/>
  <c r="AH3570" i="12"/>
  <c r="AJ1704" i="12"/>
  <c r="D2236" i="13" s="1"/>
  <c r="AI1704" i="12"/>
  <c r="C2236" i="13" s="1"/>
  <c r="AJ466" i="12"/>
  <c r="D3474" i="13" s="1"/>
  <c r="AI466" i="12"/>
  <c r="C3474" i="13" s="1"/>
  <c r="AI1038" i="12"/>
  <c r="C2902" i="13" s="1"/>
  <c r="AJ1038" i="12"/>
  <c r="D2902" i="13" s="1"/>
  <c r="AI1760" i="12"/>
  <c r="C2180" i="13" s="1"/>
  <c r="AJ1760" i="12"/>
  <c r="D2180" i="13" s="1"/>
  <c r="AJ3576" i="12"/>
  <c r="D364" i="13" s="1"/>
  <c r="AI3576" i="12"/>
  <c r="C364" i="13" s="1"/>
  <c r="AI425" i="12"/>
  <c r="C3515" i="13" s="1"/>
  <c r="AJ425" i="12"/>
  <c r="D3515" i="13" s="1"/>
  <c r="AJ3721" i="12"/>
  <c r="D219" i="13" s="1"/>
  <c r="AI3721" i="12"/>
  <c r="C219" i="13" s="1"/>
  <c r="AI1829" i="12"/>
  <c r="C2111" i="13" s="1"/>
  <c r="AJ1829" i="12"/>
  <c r="D2111" i="13" s="1"/>
  <c r="AJ450" i="12"/>
  <c r="D3490" i="13" s="1"/>
  <c r="AI450" i="12"/>
  <c r="C3490" i="13" s="1"/>
  <c r="AJ648" i="12"/>
  <c r="D3292" i="13" s="1"/>
  <c r="AI648" i="12"/>
  <c r="C3292" i="13" s="1"/>
  <c r="AI1619" i="12"/>
  <c r="C2321" i="13" s="1"/>
  <c r="AJ1619" i="12"/>
  <c r="D2321" i="13" s="1"/>
  <c r="AJ183" i="12"/>
  <c r="D3757" i="13" s="1"/>
  <c r="AI183" i="12"/>
  <c r="C3757" i="13" s="1"/>
  <c r="AH2728" i="12"/>
  <c r="AH2977" i="12"/>
  <c r="AH2723" i="12"/>
  <c r="AJ3043" i="12"/>
  <c r="D897" i="13" s="1"/>
  <c r="AI3043" i="12"/>
  <c r="C897" i="13" s="1"/>
  <c r="AI236" i="12"/>
  <c r="C3704" i="13" s="1"/>
  <c r="AJ236" i="12"/>
  <c r="D3704" i="13" s="1"/>
  <c r="AI1293" i="12"/>
  <c r="C2647" i="13" s="1"/>
  <c r="AJ1293" i="12"/>
  <c r="D2647" i="13" s="1"/>
  <c r="AI1733" i="12"/>
  <c r="C2207" i="13" s="1"/>
  <c r="AJ1733" i="12"/>
  <c r="D2207" i="13" s="1"/>
  <c r="AI614" i="12"/>
  <c r="C3326" i="13" s="1"/>
  <c r="AJ614" i="12"/>
  <c r="D3326" i="13" s="1"/>
  <c r="AJ158" i="12"/>
  <c r="D3782" i="13" s="1"/>
  <c r="AI158" i="12"/>
  <c r="C3782" i="13" s="1"/>
  <c r="AI2063" i="12"/>
  <c r="C1877" i="13" s="1"/>
  <c r="AJ2063" i="12"/>
  <c r="D1877" i="13" s="1"/>
  <c r="AI2862" i="12"/>
  <c r="C1078" i="13" s="1"/>
  <c r="AJ2862" i="12"/>
  <c r="D1078" i="13" s="1"/>
  <c r="AJ3256" i="12"/>
  <c r="D684" i="13" s="1"/>
  <c r="AI3256" i="12"/>
  <c r="C684" i="13" s="1"/>
  <c r="AJ3680" i="12"/>
  <c r="D260" i="13" s="1"/>
  <c r="AI3680" i="12"/>
  <c r="C260" i="13" s="1"/>
  <c r="AJ3080" i="12"/>
  <c r="D860" i="13" s="1"/>
  <c r="AI3080" i="12"/>
  <c r="C860" i="13" s="1"/>
  <c r="AJ2187" i="12"/>
  <c r="D1753" i="13" s="1"/>
  <c r="AI2187" i="12"/>
  <c r="C1753" i="13" s="1"/>
  <c r="AH3397" i="12"/>
  <c r="AH3141" i="12"/>
  <c r="AH3135" i="12"/>
  <c r="AH3643" i="12"/>
  <c r="AJ629" i="12"/>
  <c r="D3311" i="13" s="1"/>
  <c r="AI629" i="12"/>
  <c r="C3311" i="13" s="1"/>
  <c r="AJ1508" i="12"/>
  <c r="D2432" i="13" s="1"/>
  <c r="AI1508" i="12"/>
  <c r="C2432" i="13" s="1"/>
  <c r="AJ260" i="12"/>
  <c r="D3680" i="13" s="1"/>
  <c r="AI260" i="12"/>
  <c r="C3680" i="13" s="1"/>
  <c r="AJ1617" i="12"/>
  <c r="D2323" i="13" s="1"/>
  <c r="AI1617" i="12"/>
  <c r="C2323" i="13" s="1"/>
  <c r="AI2955" i="12"/>
  <c r="C985" i="13" s="1"/>
  <c r="AJ2955" i="12"/>
  <c r="D985" i="13" s="1"/>
  <c r="AJ3763" i="12"/>
  <c r="D177" i="13" s="1"/>
  <c r="AI3763" i="12"/>
  <c r="C177" i="13" s="1"/>
  <c r="AI3389" i="12"/>
  <c r="C551" i="13" s="1"/>
  <c r="AJ3389" i="12"/>
  <c r="D551" i="13" s="1"/>
  <c r="AI2120" i="12"/>
  <c r="C1820" i="13" s="1"/>
  <c r="AJ2120" i="12"/>
  <c r="D1820" i="13" s="1"/>
  <c r="AJ2753" i="12"/>
  <c r="D1187" i="13" s="1"/>
  <c r="AI2753" i="12"/>
  <c r="C1187" i="13" s="1"/>
  <c r="AJ1304" i="12"/>
  <c r="D2636" i="13" s="1"/>
  <c r="AI1304" i="12"/>
  <c r="C2636" i="13" s="1"/>
  <c r="AJ1884" i="12"/>
  <c r="D2056" i="13" s="1"/>
  <c r="AI1884" i="12"/>
  <c r="C2056" i="13" s="1"/>
  <c r="AH3909" i="12"/>
  <c r="AH2809" i="12"/>
  <c r="AH3870" i="12"/>
  <c r="AH2924" i="12"/>
  <c r="AI1580" i="12"/>
  <c r="C2360" i="13" s="1"/>
  <c r="AJ1580" i="12"/>
  <c r="D2360" i="13" s="1"/>
  <c r="AJ2843" i="12"/>
  <c r="D1097" i="13" s="1"/>
  <c r="AI2843" i="12"/>
  <c r="C1097" i="13" s="1"/>
  <c r="AI144" i="12"/>
  <c r="C3796" i="13" s="1"/>
  <c r="AJ144" i="12"/>
  <c r="D3796" i="13" s="1"/>
  <c r="AJ3111" i="12"/>
  <c r="D829" i="13" s="1"/>
  <c r="AI3111" i="12"/>
  <c r="C829" i="13" s="1"/>
  <c r="AI2042" i="12"/>
  <c r="C1898" i="13" s="1"/>
  <c r="AJ2042" i="12"/>
  <c r="D1898" i="13" s="1"/>
  <c r="AI2238" i="12"/>
  <c r="C1702" i="13" s="1"/>
  <c r="AJ2238" i="12"/>
  <c r="D1702" i="13" s="1"/>
  <c r="AJ899" i="12"/>
  <c r="D3041" i="13" s="1"/>
  <c r="AI899" i="12"/>
  <c r="C3041" i="13" s="1"/>
  <c r="AI574" i="12"/>
  <c r="C3366" i="13" s="1"/>
  <c r="AJ574" i="12"/>
  <c r="D3366" i="13" s="1"/>
  <c r="AI817" i="12"/>
  <c r="C3123" i="13" s="1"/>
  <c r="AJ817" i="12"/>
  <c r="D3123" i="13" s="1"/>
  <c r="AJ953" i="12"/>
  <c r="D2987" i="13" s="1"/>
  <c r="AI953" i="12"/>
  <c r="C2987" i="13" s="1"/>
  <c r="AI471" i="12"/>
  <c r="C3469" i="13" s="1"/>
  <c r="AJ471" i="12"/>
  <c r="D3469" i="13" s="1"/>
  <c r="AH3327" i="12"/>
  <c r="AH3557" i="12"/>
  <c r="AH2304" i="12"/>
  <c r="AH3240" i="12"/>
  <c r="AH3686" i="12"/>
  <c r="AI1793" i="12"/>
  <c r="C2147" i="13" s="1"/>
  <c r="AJ1793" i="12"/>
  <c r="D2147" i="13" s="1"/>
  <c r="AJ3790" i="12"/>
  <c r="D150" i="13" s="1"/>
  <c r="AI3790" i="12"/>
  <c r="C150" i="13" s="1"/>
  <c r="AI269" i="12"/>
  <c r="C3671" i="13" s="1"/>
  <c r="AJ269" i="12"/>
  <c r="D3671" i="13" s="1"/>
  <c r="AJ2834" i="12"/>
  <c r="D1106" i="13" s="1"/>
  <c r="AI2834" i="12"/>
  <c r="C1106" i="13" s="1"/>
  <c r="AI1549" i="12"/>
  <c r="C2391" i="13" s="1"/>
  <c r="AJ1549" i="12"/>
  <c r="D2391" i="13" s="1"/>
  <c r="AI3845" i="12"/>
  <c r="C95" i="13" s="1"/>
  <c r="AJ3845" i="12"/>
  <c r="D95" i="13" s="1"/>
  <c r="AJ1209" i="12"/>
  <c r="D2731" i="13" s="1"/>
  <c r="AI1209" i="12"/>
  <c r="C2731" i="13" s="1"/>
  <c r="AJ1896" i="12"/>
  <c r="D2044" i="13" s="1"/>
  <c r="AI1896" i="12"/>
  <c r="C2044" i="13" s="1"/>
  <c r="AJ1126" i="12"/>
  <c r="D2814" i="13" s="1"/>
  <c r="AI1126" i="12"/>
  <c r="C2814" i="13" s="1"/>
  <c r="AI312" i="12"/>
  <c r="C3628" i="13" s="1"/>
  <c r="AJ312" i="12"/>
  <c r="D3628" i="13" s="1"/>
  <c r="AJ1812" i="12"/>
  <c r="D2128" i="13" s="1"/>
  <c r="AI1812" i="12"/>
  <c r="C2128" i="13" s="1"/>
  <c r="AJ3874" i="12"/>
  <c r="D66" i="13" s="1"/>
  <c r="AI3874" i="12"/>
  <c r="C66" i="13" s="1"/>
  <c r="AH3543" i="12"/>
  <c r="AH3859" i="12"/>
  <c r="AH3611" i="12"/>
  <c r="AH3400" i="12"/>
  <c r="AH3742" i="12"/>
  <c r="AH3489" i="12"/>
  <c r="AH3369" i="12"/>
  <c r="AJ2218" i="12"/>
  <c r="D1722" i="13" s="1"/>
  <c r="AI2218" i="12"/>
  <c r="C1722" i="13" s="1"/>
  <c r="AI2539" i="12"/>
  <c r="C1401" i="13" s="1"/>
  <c r="AJ2539" i="12"/>
  <c r="D1401" i="13" s="1"/>
  <c r="AJ2377" i="12"/>
  <c r="D1563" i="13" s="1"/>
  <c r="AI2377" i="12"/>
  <c r="C1563" i="13" s="1"/>
  <c r="AJ2994" i="12"/>
  <c r="D946" i="13" s="1"/>
  <c r="AI2994" i="12"/>
  <c r="C946" i="13" s="1"/>
  <c r="AJ2261" i="12"/>
  <c r="D1679" i="13" s="1"/>
  <c r="AI2261" i="12"/>
  <c r="C1679" i="13" s="1"/>
  <c r="AJ1797" i="12"/>
  <c r="D2143" i="13" s="1"/>
  <c r="AI1797" i="12"/>
  <c r="C2143" i="13" s="1"/>
  <c r="AI1806" i="12"/>
  <c r="C2134" i="13" s="1"/>
  <c r="AJ1806" i="12"/>
  <c r="D2134" i="13" s="1"/>
  <c r="AI994" i="12"/>
  <c r="C2946" i="13" s="1"/>
  <c r="AJ994" i="12"/>
  <c r="D2946" i="13" s="1"/>
  <c r="AJ1988" i="12"/>
  <c r="D1952" i="13" s="1"/>
  <c r="AI1988" i="12"/>
  <c r="C1952" i="13" s="1"/>
  <c r="AJ2346" i="12"/>
  <c r="D1594" i="13" s="1"/>
  <c r="AI2346" i="12"/>
  <c r="C1594" i="13" s="1"/>
  <c r="AJ1241" i="12"/>
  <c r="D2699" i="13" s="1"/>
  <c r="AI1241" i="12"/>
  <c r="C2699" i="13" s="1"/>
  <c r="AI1986" i="12"/>
  <c r="C1954" i="13" s="1"/>
  <c r="AJ1986" i="12"/>
  <c r="D1954" i="13" s="1"/>
  <c r="AJ2711" i="12"/>
  <c r="D1229" i="13" s="1"/>
  <c r="AI2711" i="12"/>
  <c r="C1229" i="13" s="1"/>
  <c r="AI2409" i="12"/>
  <c r="C1531" i="13" s="1"/>
  <c r="AJ2409" i="12"/>
  <c r="D1531" i="13" s="1"/>
  <c r="AH3810" i="12"/>
  <c r="AI2175" i="12"/>
  <c r="C1765" i="13" s="1"/>
  <c r="AJ2175" i="12"/>
  <c r="D1765" i="13" s="1"/>
  <c r="AI445" i="12"/>
  <c r="C3495" i="13" s="1"/>
  <c r="AJ445" i="12"/>
  <c r="D3495" i="13" s="1"/>
  <c r="AI1247" i="12"/>
  <c r="C2693" i="13" s="1"/>
  <c r="AJ1247" i="12"/>
  <c r="D2693" i="13" s="1"/>
  <c r="AI3007" i="12"/>
  <c r="C933" i="13" s="1"/>
  <c r="AJ3007" i="12"/>
  <c r="D933" i="13" s="1"/>
  <c r="AJ2128" i="12"/>
  <c r="D1812" i="13" s="1"/>
  <c r="AI2128" i="12"/>
  <c r="C1812" i="13" s="1"/>
  <c r="AJ1502" i="12"/>
  <c r="D2438" i="13" s="1"/>
  <c r="AI1502" i="12"/>
  <c r="C2438" i="13" s="1"/>
  <c r="AJ854" i="12"/>
  <c r="D3086" i="13" s="1"/>
  <c r="AI854" i="12"/>
  <c r="C3086" i="13" s="1"/>
  <c r="AI1239" i="12"/>
  <c r="C2701" i="13" s="1"/>
  <c r="AJ1239" i="12"/>
  <c r="D2701" i="13" s="1"/>
  <c r="AI1850" i="12"/>
  <c r="C2090" i="13" s="1"/>
  <c r="AJ1850" i="12"/>
  <c r="D2090" i="13" s="1"/>
  <c r="AJ1464" i="12"/>
  <c r="D2476" i="13" s="1"/>
  <c r="AI1464" i="12"/>
  <c r="C2476" i="13" s="1"/>
  <c r="AH3500" i="12"/>
  <c r="AH3519" i="12"/>
  <c r="AH3335" i="12"/>
  <c r="AH3048" i="12"/>
  <c r="AH3270" i="12"/>
  <c r="AH3743" i="12"/>
  <c r="AH2055" i="12"/>
  <c r="AH3540" i="12"/>
  <c r="AH3736" i="12"/>
  <c r="AH3470" i="12"/>
  <c r="AH3674" i="12"/>
  <c r="AH3688" i="12"/>
  <c r="AH2590" i="12"/>
  <c r="AH3318" i="12"/>
  <c r="AH2578" i="12"/>
  <c r="AH3813" i="12"/>
  <c r="AH3574" i="12"/>
  <c r="AH3787" i="12"/>
  <c r="AH2724" i="12"/>
  <c r="AJ3034" i="12"/>
  <c r="D906" i="13" s="1"/>
  <c r="AI3034" i="12"/>
  <c r="C906" i="13" s="1"/>
  <c r="AJ1833" i="12"/>
  <c r="D2107" i="13" s="1"/>
  <c r="AI1833" i="12"/>
  <c r="C2107" i="13" s="1"/>
  <c r="AJ1501" i="12"/>
  <c r="D2439" i="13" s="1"/>
  <c r="AI1501" i="12"/>
  <c r="C2439" i="13" s="1"/>
  <c r="AI1297" i="12"/>
  <c r="C2643" i="13" s="1"/>
  <c r="AJ1297" i="12"/>
  <c r="D2643" i="13" s="1"/>
  <c r="AJ988" i="12"/>
  <c r="D2952" i="13" s="1"/>
  <c r="AI988" i="12"/>
  <c r="C2952" i="13" s="1"/>
  <c r="AJ1856" i="12"/>
  <c r="D2084" i="13" s="1"/>
  <c r="AI1856" i="12"/>
  <c r="C2084" i="13" s="1"/>
  <c r="AI830" i="12"/>
  <c r="C3110" i="13" s="1"/>
  <c r="AJ830" i="12"/>
  <c r="D3110" i="13" s="1"/>
  <c r="AJ442" i="12"/>
  <c r="D3498" i="13" s="1"/>
  <c r="AI442" i="12"/>
  <c r="C3498" i="13" s="1"/>
  <c r="AJ955" i="12"/>
  <c r="D2985" i="13" s="1"/>
  <c r="AI955" i="12"/>
  <c r="C2985" i="13" s="1"/>
  <c r="AI2132" i="12"/>
  <c r="C1808" i="13" s="1"/>
  <c r="AJ2132" i="12"/>
  <c r="D1808" i="13" s="1"/>
  <c r="AI3664" i="12"/>
  <c r="C276" i="13" s="1"/>
  <c r="AJ3664" i="12"/>
  <c r="D276" i="13" s="1"/>
  <c r="AI1965" i="12"/>
  <c r="C1975" i="13" s="1"/>
  <c r="AJ1965" i="12"/>
  <c r="D1975" i="13" s="1"/>
  <c r="AH3257" i="12"/>
  <c r="AH2901" i="12"/>
  <c r="AI3597" i="12"/>
  <c r="C343" i="13" s="1"/>
  <c r="AJ3597" i="12"/>
  <c r="D343" i="13" s="1"/>
  <c r="AH3665" i="12"/>
  <c r="AH3221" i="12"/>
  <c r="AH3920" i="12"/>
  <c r="AH3780" i="12"/>
  <c r="AI381" i="12"/>
  <c r="C3559" i="13" s="1"/>
  <c r="AJ381" i="12"/>
  <c r="D3559" i="13" s="1"/>
  <c r="AJ3272" i="12"/>
  <c r="D668" i="13" s="1"/>
  <c r="AI3272" i="12"/>
  <c r="C668" i="13" s="1"/>
  <c r="AI2535" i="12"/>
  <c r="C1405" i="13" s="1"/>
  <c r="AJ2535" i="12"/>
  <c r="D1405" i="13" s="1"/>
  <c r="AJ196" i="12"/>
  <c r="D3744" i="13" s="1"/>
  <c r="AI196" i="12"/>
  <c r="C3744" i="13" s="1"/>
  <c r="AJ1600" i="12"/>
  <c r="D2340" i="13" s="1"/>
  <c r="AI1600" i="12"/>
  <c r="C2340" i="13" s="1"/>
  <c r="AJ858" i="12"/>
  <c r="D3082" i="13" s="1"/>
  <c r="AI858" i="12"/>
  <c r="C3082" i="13" s="1"/>
  <c r="AI908" i="12"/>
  <c r="C3032" i="13" s="1"/>
  <c r="AJ908" i="12"/>
  <c r="D3032" i="13" s="1"/>
  <c r="AJ3916" i="12"/>
  <c r="D24" i="13" s="1"/>
  <c r="AI3916" i="12"/>
  <c r="C24" i="13" s="1"/>
  <c r="AJ1034" i="12"/>
  <c r="D2906" i="13" s="1"/>
  <c r="AI1034" i="12"/>
  <c r="C2906" i="13" s="1"/>
  <c r="AI2608" i="12"/>
  <c r="C1332" i="13" s="1"/>
  <c r="AJ2608" i="12"/>
  <c r="D1332" i="13" s="1"/>
  <c r="AI154" i="12"/>
  <c r="C3786" i="13" s="1"/>
  <c r="AJ154" i="12"/>
  <c r="D3786" i="13" s="1"/>
  <c r="AI3851" i="12"/>
  <c r="C89" i="13" s="1"/>
  <c r="AJ3851" i="12"/>
  <c r="D89" i="13" s="1"/>
  <c r="AJ1031" i="12"/>
  <c r="D2909" i="13" s="1"/>
  <c r="AI1031" i="12"/>
  <c r="C2909" i="13" s="1"/>
  <c r="AI3347" i="12"/>
  <c r="C593" i="13" s="1"/>
  <c r="AJ3347" i="12"/>
  <c r="D593" i="13" s="1"/>
  <c r="AI2763" i="12"/>
  <c r="C1177" i="13" s="1"/>
  <c r="AJ2763" i="12"/>
  <c r="D1177" i="13" s="1"/>
  <c r="AI3247" i="12"/>
  <c r="C693" i="13" s="1"/>
  <c r="AJ3247" i="12"/>
  <c r="D693" i="13" s="1"/>
  <c r="AJ2972" i="12"/>
  <c r="D968" i="13" s="1"/>
  <c r="AI2972" i="12"/>
  <c r="C968" i="13" s="1"/>
  <c r="AI3040" i="12"/>
  <c r="C900" i="13" s="1"/>
  <c r="AJ3040" i="12"/>
  <c r="D900" i="13" s="1"/>
  <c r="AI1481" i="12"/>
  <c r="C2459" i="13" s="1"/>
  <c r="AJ1481" i="12"/>
  <c r="D2459" i="13" s="1"/>
  <c r="AJ1949" i="12"/>
  <c r="D1991" i="13" s="1"/>
  <c r="AI1949" i="12"/>
  <c r="C1991" i="13" s="1"/>
  <c r="AI1567" i="12"/>
  <c r="C2373" i="13" s="1"/>
  <c r="AJ1567" i="12"/>
  <c r="D2373" i="13" s="1"/>
  <c r="AJ1750" i="12"/>
  <c r="D2190" i="13" s="1"/>
  <c r="AI1750" i="12"/>
  <c r="C2190" i="13" s="1"/>
  <c r="AJ2490" i="12"/>
  <c r="D1450" i="13" s="1"/>
  <c r="AI2490" i="12"/>
  <c r="C1450" i="13" s="1"/>
  <c r="AJ1414" i="12"/>
  <c r="D2526" i="13" s="1"/>
  <c r="AI1414" i="12"/>
  <c r="C2526" i="13" s="1"/>
  <c r="AJ3087" i="12"/>
  <c r="D853" i="13" s="1"/>
  <c r="AI3087" i="12"/>
  <c r="C853" i="13" s="1"/>
  <c r="AI1468" i="12"/>
  <c r="C2472" i="13" s="1"/>
  <c r="AJ1468" i="12"/>
  <c r="D2472" i="13" s="1"/>
  <c r="AI496" i="12"/>
  <c r="C3444" i="13" s="1"/>
  <c r="AJ496" i="12"/>
  <c r="D3444" i="13" s="1"/>
  <c r="AJ2412" i="12"/>
  <c r="D1528" i="13" s="1"/>
  <c r="AI2412" i="12"/>
  <c r="C1528" i="13" s="1"/>
  <c r="AI146" i="12"/>
  <c r="C3794" i="13" s="1"/>
  <c r="AJ146" i="12"/>
  <c r="D3794" i="13" s="1"/>
  <c r="AJ1049" i="12"/>
  <c r="D2891" i="13" s="1"/>
  <c r="AI1049" i="12"/>
  <c r="C2891" i="13" s="1"/>
  <c r="AI3041" i="12"/>
  <c r="C899" i="13" s="1"/>
  <c r="AJ3041" i="12"/>
  <c r="D899" i="13" s="1"/>
  <c r="AI3124" i="12"/>
  <c r="C816" i="13" s="1"/>
  <c r="AJ3124" i="12"/>
  <c r="D816" i="13" s="1"/>
  <c r="AI1244" i="12"/>
  <c r="C2696" i="13" s="1"/>
  <c r="AJ1244" i="12"/>
  <c r="D2696" i="13" s="1"/>
  <c r="AJ2707" i="12"/>
  <c r="D1233" i="13" s="1"/>
  <c r="AI2707" i="12"/>
  <c r="C1233" i="13" s="1"/>
  <c r="AI1130" i="12"/>
  <c r="C2810" i="13" s="1"/>
  <c r="AJ1130" i="12"/>
  <c r="D2810" i="13" s="1"/>
  <c r="AI659" i="12"/>
  <c r="C3281" i="13" s="1"/>
  <c r="AJ659" i="12"/>
  <c r="D3281" i="13" s="1"/>
  <c r="AJ392" i="12"/>
  <c r="D3548" i="13" s="1"/>
  <c r="AI392" i="12"/>
  <c r="C3548" i="13" s="1"/>
  <c r="AI1342" i="12"/>
  <c r="C2598" i="13" s="1"/>
  <c r="AJ1342" i="12"/>
  <c r="D2598" i="13" s="1"/>
  <c r="AI635" i="12"/>
  <c r="C3305" i="13" s="1"/>
  <c r="AJ635" i="12"/>
  <c r="D3305" i="13" s="1"/>
  <c r="AJ2923" i="12"/>
  <c r="D1017" i="13" s="1"/>
  <c r="AI2923" i="12"/>
  <c r="C1017" i="13" s="1"/>
  <c r="AJ2721" i="12"/>
  <c r="D1219" i="13" s="1"/>
  <c r="AI2721" i="12"/>
  <c r="C1219" i="13" s="1"/>
  <c r="AI926" i="12"/>
  <c r="C3014" i="13" s="1"/>
  <c r="AJ926" i="12"/>
  <c r="D3014" i="13" s="1"/>
  <c r="AI2926" i="12"/>
  <c r="C1014" i="13" s="1"/>
  <c r="AJ2926" i="12"/>
  <c r="D1014" i="13" s="1"/>
  <c r="AI2116" i="12"/>
  <c r="C1824" i="13" s="1"/>
  <c r="AJ2116" i="12"/>
  <c r="D1824" i="13" s="1"/>
  <c r="AI3456" i="12"/>
  <c r="C484" i="13" s="1"/>
  <c r="AJ3456" i="12"/>
  <c r="D484" i="13" s="1"/>
  <c r="AI345" i="12"/>
  <c r="C3595" i="13" s="1"/>
  <c r="AJ345" i="12"/>
  <c r="D3595" i="13" s="1"/>
  <c r="AJ2177" i="12"/>
  <c r="D1763" i="13" s="1"/>
  <c r="AI2177" i="12"/>
  <c r="C1763" i="13" s="1"/>
  <c r="AJ2731" i="12"/>
  <c r="D1209" i="13" s="1"/>
  <c r="AI2731" i="12"/>
  <c r="C1209" i="13" s="1"/>
  <c r="AJ1221" i="12"/>
  <c r="D2719" i="13" s="1"/>
  <c r="AI1221" i="12"/>
  <c r="C2719" i="13" s="1"/>
  <c r="AJ222" i="12"/>
  <c r="D3718" i="13" s="1"/>
  <c r="AI222" i="12"/>
  <c r="C3718" i="13" s="1"/>
  <c r="AJ2585" i="12"/>
  <c r="D1355" i="13" s="1"/>
  <c r="AI2585" i="12"/>
  <c r="C1355" i="13" s="1"/>
  <c r="AI1947" i="12"/>
  <c r="C1993" i="13" s="1"/>
  <c r="AJ1947" i="12"/>
  <c r="D1993" i="13" s="1"/>
  <c r="AJ1920" i="12"/>
  <c r="D2020" i="13" s="1"/>
  <c r="AI1920" i="12"/>
  <c r="C2020" i="13" s="1"/>
  <c r="AI3097" i="12"/>
  <c r="C843" i="13" s="1"/>
  <c r="AJ3097" i="12"/>
  <c r="D843" i="13" s="1"/>
  <c r="AI1143" i="12"/>
  <c r="C2797" i="13" s="1"/>
  <c r="AJ1143" i="12"/>
  <c r="D2797" i="13" s="1"/>
  <c r="AJ2522" i="12"/>
  <c r="D1418" i="13" s="1"/>
  <c r="AI2522" i="12"/>
  <c r="C1418" i="13" s="1"/>
  <c r="AJ3431" i="12"/>
  <c r="D509" i="13" s="1"/>
  <c r="AI3431" i="12"/>
  <c r="C509" i="13" s="1"/>
  <c r="AI1638" i="12"/>
  <c r="C2302" i="13" s="1"/>
  <c r="AJ1638" i="12"/>
  <c r="D2302" i="13" s="1"/>
  <c r="AJ1486" i="12"/>
  <c r="D2454" i="13" s="1"/>
  <c r="AI1486" i="12"/>
  <c r="C2454" i="13" s="1"/>
  <c r="AJ2893" i="12"/>
  <c r="D1047" i="13" s="1"/>
  <c r="AI2893" i="12"/>
  <c r="C1047" i="13" s="1"/>
  <c r="AJ446" i="12"/>
  <c r="D3494" i="13" s="1"/>
  <c r="AI446" i="12"/>
  <c r="C3494" i="13" s="1"/>
  <c r="AJ188" i="12"/>
  <c r="D3752" i="13" s="1"/>
  <c r="AI188" i="12"/>
  <c r="C3752" i="13" s="1"/>
  <c r="AI2630" i="12"/>
  <c r="C1310" i="13" s="1"/>
  <c r="AJ2630" i="12"/>
  <c r="D1310" i="13" s="1"/>
  <c r="AI1463" i="12"/>
  <c r="C2477" i="13" s="1"/>
  <c r="AJ1463" i="12"/>
  <c r="D2477" i="13" s="1"/>
  <c r="AI2338" i="12"/>
  <c r="C1602" i="13" s="1"/>
  <c r="AJ2338" i="12"/>
  <c r="D1602" i="13" s="1"/>
  <c r="AJ2518" i="12"/>
  <c r="D1422" i="13" s="1"/>
  <c r="AI2518" i="12"/>
  <c r="C1422" i="13" s="1"/>
  <c r="AJ398" i="12"/>
  <c r="D3542" i="13" s="1"/>
  <c r="AI398" i="12"/>
  <c r="C3542" i="13" s="1"/>
  <c r="AI2446" i="12"/>
  <c r="C1494" i="13" s="1"/>
  <c r="AJ2446" i="12"/>
  <c r="D1494" i="13" s="1"/>
  <c r="AJ1903" i="12"/>
  <c r="D2037" i="13" s="1"/>
  <c r="AI1903" i="12"/>
  <c r="C2037" i="13" s="1"/>
  <c r="AJ1001" i="12"/>
  <c r="D2939" i="13" s="1"/>
  <c r="AI1001" i="12"/>
  <c r="C2939" i="13" s="1"/>
  <c r="AI1898" i="12"/>
  <c r="C2042" i="13" s="1"/>
  <c r="AJ1898" i="12"/>
  <c r="D2042" i="13" s="1"/>
  <c r="AJ1676" i="12"/>
  <c r="D2264" i="13" s="1"/>
  <c r="AI1676" i="12"/>
  <c r="C2264" i="13" s="1"/>
  <c r="AJ1983" i="12"/>
  <c r="D1957" i="13" s="1"/>
  <c r="AI1983" i="12"/>
  <c r="C1957" i="13" s="1"/>
  <c r="AJ1109" i="12"/>
  <c r="D2831" i="13" s="1"/>
  <c r="AI1109" i="12"/>
  <c r="C2831" i="13" s="1"/>
  <c r="AI918" i="12"/>
  <c r="C3022" i="13" s="1"/>
  <c r="AJ918" i="12"/>
  <c r="D3022" i="13" s="1"/>
  <c r="AJ2103" i="12"/>
  <c r="D1837" i="13" s="1"/>
  <c r="AI2103" i="12"/>
  <c r="C1837" i="13" s="1"/>
  <c r="AI1417" i="12"/>
  <c r="C2523" i="13" s="1"/>
  <c r="AJ1417" i="12"/>
  <c r="D2523" i="13" s="1"/>
  <c r="AJ1863" i="12"/>
  <c r="D2077" i="13" s="1"/>
  <c r="AI1863" i="12"/>
  <c r="C2077" i="13" s="1"/>
  <c r="AJ3889" i="12"/>
  <c r="D51" i="13" s="1"/>
  <c r="AI3889" i="12"/>
  <c r="C51" i="13" s="1"/>
  <c r="AI2627" i="12"/>
  <c r="C1313" i="13" s="1"/>
  <c r="AJ2627" i="12"/>
  <c r="D1313" i="13" s="1"/>
  <c r="AI1678" i="12"/>
  <c r="C2262" i="13" s="1"/>
  <c r="AJ1678" i="12"/>
  <c r="D2262" i="13" s="1"/>
  <c r="AI1341" i="12"/>
  <c r="C2599" i="13" s="1"/>
  <c r="AJ1341" i="12"/>
  <c r="D2599" i="13" s="1"/>
  <c r="AI3723" i="12"/>
  <c r="C217" i="13" s="1"/>
  <c r="AJ3723" i="12"/>
  <c r="D217" i="13" s="1"/>
  <c r="AI603" i="12"/>
  <c r="C3337" i="13" s="1"/>
  <c r="AJ603" i="12"/>
  <c r="D3337" i="13" s="1"/>
  <c r="AI2962" i="12"/>
  <c r="C978" i="13" s="1"/>
  <c r="AJ2962" i="12"/>
  <c r="D978" i="13" s="1"/>
  <c r="AI3779" i="12"/>
  <c r="C161" i="13" s="1"/>
  <c r="AJ3779" i="12"/>
  <c r="D161" i="13" s="1"/>
  <c r="AJ2550" i="12"/>
  <c r="D1390" i="13" s="1"/>
  <c r="AI2550" i="12"/>
  <c r="C1390" i="13" s="1"/>
  <c r="AJ1402" i="12"/>
  <c r="D2538" i="13" s="1"/>
  <c r="AI1402" i="12"/>
  <c r="C2538" i="13" s="1"/>
  <c r="AI1425" i="12"/>
  <c r="C2515" i="13" s="1"/>
  <c r="AJ1425" i="12"/>
  <c r="D2515" i="13" s="1"/>
  <c r="AI2246" i="12"/>
  <c r="C1694" i="13" s="1"/>
  <c r="AJ2246" i="12"/>
  <c r="D1694" i="13" s="1"/>
  <c r="AI2747" i="12"/>
  <c r="C1193" i="13" s="1"/>
  <c r="AJ2747" i="12"/>
  <c r="D1193" i="13" s="1"/>
  <c r="AJ1159" i="12"/>
  <c r="D2781" i="13" s="1"/>
  <c r="AI1159" i="12"/>
  <c r="C2781" i="13" s="1"/>
  <c r="AJ1005" i="12"/>
  <c r="D2935" i="13" s="1"/>
  <c r="AI1005" i="12"/>
  <c r="C2935" i="13" s="1"/>
  <c r="AI217" i="12"/>
  <c r="C3723" i="13" s="1"/>
  <c r="AJ217" i="12"/>
  <c r="D3723" i="13" s="1"/>
  <c r="AI2675" i="12"/>
  <c r="C1265" i="13" s="1"/>
  <c r="AJ2675" i="12"/>
  <c r="D1265" i="13" s="1"/>
  <c r="AI756" i="12"/>
  <c r="C3184" i="13" s="1"/>
  <c r="AJ756" i="12"/>
  <c r="D3184" i="13" s="1"/>
  <c r="AJ3004" i="12"/>
  <c r="D936" i="13" s="1"/>
  <c r="AI3004" i="12"/>
  <c r="C936" i="13" s="1"/>
  <c r="AI1935" i="12"/>
  <c r="C2005" i="13" s="1"/>
  <c r="AJ1935" i="12"/>
  <c r="D2005" i="13" s="1"/>
  <c r="AJ162" i="12"/>
  <c r="D3778" i="13" s="1"/>
  <c r="AI162" i="12"/>
  <c r="C3778" i="13" s="1"/>
  <c r="AJ886" i="12"/>
  <c r="D3054" i="13" s="1"/>
  <c r="AI886" i="12"/>
  <c r="C3054" i="13" s="1"/>
  <c r="AI1496" i="12"/>
  <c r="C2444" i="13" s="1"/>
  <c r="AJ1496" i="12"/>
  <c r="D2444" i="13" s="1"/>
  <c r="AI1846" i="12"/>
  <c r="C2094" i="13" s="1"/>
  <c r="AJ1846" i="12"/>
  <c r="D2094" i="13" s="1"/>
  <c r="AI2940" i="12"/>
  <c r="C1000" i="13" s="1"/>
  <c r="AJ2940" i="12"/>
  <c r="D1000" i="13" s="1"/>
  <c r="AJ869" i="12"/>
  <c r="D3071" i="13" s="1"/>
  <c r="AI869" i="12"/>
  <c r="C3071" i="13" s="1"/>
  <c r="AI3651" i="12"/>
  <c r="C289" i="13" s="1"/>
  <c r="AJ3651" i="12"/>
  <c r="D289" i="13" s="1"/>
  <c r="AJ1104" i="12"/>
  <c r="D2836" i="13" s="1"/>
  <c r="AI1104" i="12"/>
  <c r="C2836" i="13" s="1"/>
  <c r="AH3476" i="12"/>
  <c r="AH3660" i="12"/>
  <c r="AI368" i="12"/>
  <c r="C3572" i="13" s="1"/>
  <c r="AJ368" i="12"/>
  <c r="D3572" i="13" s="1"/>
  <c r="AI3577" i="12"/>
  <c r="C363" i="13" s="1"/>
  <c r="AJ3577" i="12"/>
  <c r="D363" i="13" s="1"/>
  <c r="AI2831" i="12"/>
  <c r="C1109" i="13" s="1"/>
  <c r="AJ2831" i="12"/>
  <c r="D1109" i="13" s="1"/>
  <c r="AI3345" i="12"/>
  <c r="C595" i="13" s="1"/>
  <c r="AJ3345" i="12"/>
  <c r="D595" i="13" s="1"/>
  <c r="AJ3391" i="12"/>
  <c r="D549" i="13" s="1"/>
  <c r="AI3391" i="12"/>
  <c r="C549" i="13" s="1"/>
  <c r="AI3266" i="12"/>
  <c r="C674" i="13" s="1"/>
  <c r="AJ3266" i="12"/>
  <c r="D674" i="13" s="1"/>
  <c r="AJ1737" i="12"/>
  <c r="D2203" i="13" s="1"/>
  <c r="AI1737" i="12"/>
  <c r="C2203" i="13" s="1"/>
  <c r="AI2743" i="12"/>
  <c r="C1197" i="13" s="1"/>
  <c r="AJ2743" i="12"/>
  <c r="D1197" i="13" s="1"/>
  <c r="AJ753" i="12"/>
  <c r="D3187" i="13" s="1"/>
  <c r="AI753" i="12"/>
  <c r="C3187" i="13" s="1"/>
  <c r="AI2240" i="12"/>
  <c r="C1700" i="13" s="1"/>
  <c r="AJ2240" i="12"/>
  <c r="D1700" i="13" s="1"/>
  <c r="AJ2651" i="12"/>
  <c r="D1289" i="13" s="1"/>
  <c r="AI2651" i="12"/>
  <c r="C1289" i="13" s="1"/>
  <c r="AH2442" i="12"/>
  <c r="AH3503" i="12"/>
  <c r="AH3604" i="12"/>
  <c r="AH3907" i="12"/>
  <c r="AH3427" i="12"/>
  <c r="AJ3180" i="12"/>
  <c r="D760" i="13" s="1"/>
  <c r="AI3180" i="12"/>
  <c r="C760" i="13" s="1"/>
  <c r="AI1156" i="12"/>
  <c r="C2784" i="13" s="1"/>
  <c r="AJ1156" i="12"/>
  <c r="D2784" i="13" s="1"/>
  <c r="AI1340" i="12"/>
  <c r="C2600" i="13" s="1"/>
  <c r="AJ1340" i="12"/>
  <c r="D2600" i="13" s="1"/>
  <c r="AJ690" i="12"/>
  <c r="D3250" i="13" s="1"/>
  <c r="AI690" i="12"/>
  <c r="C3250" i="13" s="1"/>
  <c r="AI3024" i="12"/>
  <c r="C916" i="13" s="1"/>
  <c r="AJ3024" i="12"/>
  <c r="D916" i="13" s="1"/>
  <c r="AI1451" i="12"/>
  <c r="C2489" i="13" s="1"/>
  <c r="AJ1451" i="12"/>
  <c r="D2489" i="13" s="1"/>
  <c r="AJ1472" i="12"/>
  <c r="D2468" i="13" s="1"/>
  <c r="AI1472" i="12"/>
  <c r="C2468" i="13" s="1"/>
  <c r="AI1170" i="12"/>
  <c r="C2770" i="13" s="1"/>
  <c r="AJ1170" i="12"/>
  <c r="D2770" i="13" s="1"/>
  <c r="AJ2867" i="12"/>
  <c r="D1073" i="13" s="1"/>
  <c r="AI2867" i="12"/>
  <c r="C1073" i="13" s="1"/>
  <c r="AI1317" i="12"/>
  <c r="C2623" i="13" s="1"/>
  <c r="AJ1317" i="12"/>
  <c r="D2623" i="13" s="1"/>
  <c r="AI2810" i="12"/>
  <c r="C1130" i="13" s="1"/>
  <c r="AJ2810" i="12"/>
  <c r="D1130" i="13" s="1"/>
  <c r="AH3661" i="12"/>
  <c r="AH3872" i="12"/>
  <c r="AI3459" i="12"/>
  <c r="C481" i="13" s="1"/>
  <c r="AJ3459" i="12"/>
  <c r="D481" i="13" s="1"/>
  <c r="AJ2892" i="12"/>
  <c r="D1048" i="13" s="1"/>
  <c r="AI2892" i="12"/>
  <c r="C1048" i="13" s="1"/>
  <c r="AJ3163" i="12"/>
  <c r="D777" i="13" s="1"/>
  <c r="AI3163" i="12"/>
  <c r="C777" i="13" s="1"/>
  <c r="AJ1762" i="12"/>
  <c r="D2178" i="13" s="1"/>
  <c r="AI1762" i="12"/>
  <c r="C2178" i="13" s="1"/>
  <c r="AI601" i="12"/>
  <c r="C3339" i="13" s="1"/>
  <c r="AJ601" i="12"/>
  <c r="D3339" i="13" s="1"/>
  <c r="AI966" i="12"/>
  <c r="C2974" i="13" s="1"/>
  <c r="AJ966" i="12"/>
  <c r="D2974" i="13" s="1"/>
  <c r="AJ299" i="12"/>
  <c r="D3641" i="13" s="1"/>
  <c r="AI299" i="12"/>
  <c r="C3641" i="13" s="1"/>
  <c r="AI555" i="12"/>
  <c r="C3385" i="13" s="1"/>
  <c r="AJ555" i="12"/>
  <c r="D3385" i="13" s="1"/>
  <c r="AJ3325" i="12"/>
  <c r="D615" i="13" s="1"/>
  <c r="AI3325" i="12"/>
  <c r="C615" i="13" s="1"/>
  <c r="AI1026" i="12"/>
  <c r="C2914" i="13" s="1"/>
  <c r="AJ1026" i="12"/>
  <c r="D2914" i="13" s="1"/>
  <c r="AI431" i="12"/>
  <c r="C3509" i="13" s="1"/>
  <c r="AJ431" i="12"/>
  <c r="D3509" i="13" s="1"/>
  <c r="AH3776" i="12"/>
  <c r="AI2007" i="12"/>
  <c r="C1933" i="13" s="1"/>
  <c r="AJ2007" i="12"/>
  <c r="D1933" i="13" s="1"/>
  <c r="AJ1664" i="12"/>
  <c r="D2276" i="13" s="1"/>
  <c r="AI1664" i="12"/>
  <c r="C2276" i="13" s="1"/>
  <c r="AI3913" i="12"/>
  <c r="C27" i="13" s="1"/>
  <c r="AJ3913" i="12"/>
  <c r="D27" i="13" s="1"/>
  <c r="AI1382" i="12"/>
  <c r="C2558" i="13" s="1"/>
  <c r="AJ1382" i="12"/>
  <c r="D2558" i="13" s="1"/>
  <c r="AI2064" i="12"/>
  <c r="C1876" i="13" s="1"/>
  <c r="AJ2064" i="12"/>
  <c r="D1876" i="13" s="1"/>
  <c r="AJ1777" i="12"/>
  <c r="D2163" i="13" s="1"/>
  <c r="AI1777" i="12"/>
  <c r="C2163" i="13" s="1"/>
  <c r="AI3796" i="12"/>
  <c r="C144" i="13" s="1"/>
  <c r="AJ3796" i="12"/>
  <c r="D144" i="13" s="1"/>
  <c r="AI1731" i="12"/>
  <c r="C2209" i="13" s="1"/>
  <c r="AJ1731" i="12"/>
  <c r="D2209" i="13" s="1"/>
  <c r="AI2372" i="12"/>
  <c r="C1568" i="13" s="1"/>
  <c r="AJ2372" i="12"/>
  <c r="D1568" i="13" s="1"/>
  <c r="AJ1040" i="12"/>
  <c r="D2900" i="13" s="1"/>
  <c r="AI1040" i="12"/>
  <c r="C2900" i="13" s="1"/>
  <c r="AJ3047" i="12"/>
  <c r="D893" i="13" s="1"/>
  <c r="AI3047" i="12"/>
  <c r="C893" i="13" s="1"/>
  <c r="AI724" i="12"/>
  <c r="C3216" i="13" s="1"/>
  <c r="AJ724" i="12"/>
  <c r="D3216" i="13" s="1"/>
  <c r="AH3630" i="12"/>
  <c r="AH3875" i="12"/>
  <c r="AH3248" i="12"/>
  <c r="AI459" i="12"/>
  <c r="C3481" i="13" s="1"/>
  <c r="AJ459" i="12"/>
  <c r="D3481" i="13" s="1"/>
  <c r="AI1524" i="12"/>
  <c r="C2416" i="13" s="1"/>
  <c r="AJ1524" i="12"/>
  <c r="D2416" i="13" s="1"/>
  <c r="AJ1718" i="12"/>
  <c r="D2222" i="13" s="1"/>
  <c r="AI1718" i="12"/>
  <c r="C2222" i="13" s="1"/>
  <c r="AJ161" i="12"/>
  <c r="D3779" i="13" s="1"/>
  <c r="AI161" i="12"/>
  <c r="C3779" i="13" s="1"/>
  <c r="AJ2632" i="12"/>
  <c r="D1308" i="13" s="1"/>
  <c r="AI2632" i="12"/>
  <c r="C1308" i="13" s="1"/>
  <c r="AJ772" i="12"/>
  <c r="D3168" i="13" s="1"/>
  <c r="AI772" i="12"/>
  <c r="C3168" i="13" s="1"/>
  <c r="AI2783" i="12"/>
  <c r="C1157" i="13" s="1"/>
  <c r="AJ2783" i="12"/>
  <c r="D1157" i="13" s="1"/>
  <c r="AJ788" i="12"/>
  <c r="D3152" i="13" s="1"/>
  <c r="AI788" i="12"/>
  <c r="C3152" i="13" s="1"/>
  <c r="AI3429" i="12"/>
  <c r="C511" i="13" s="1"/>
  <c r="AJ3429" i="12"/>
  <c r="D511" i="13" s="1"/>
  <c r="AI992" i="12"/>
  <c r="C2948" i="13" s="1"/>
  <c r="AJ992" i="12"/>
  <c r="D2948" i="13" s="1"/>
  <c r="AI252" i="12"/>
  <c r="C3688" i="13" s="1"/>
  <c r="AJ252" i="12"/>
  <c r="D3688" i="13" s="1"/>
  <c r="AI1609" i="12"/>
  <c r="C2331" i="13" s="1"/>
  <c r="AJ1609" i="12"/>
  <c r="D2331" i="13" s="1"/>
  <c r="AI2419" i="12"/>
  <c r="C1521" i="13" s="1"/>
  <c r="AJ2419" i="12"/>
  <c r="D1521" i="13" s="1"/>
  <c r="AJ1618" i="12"/>
  <c r="D2322" i="13" s="1"/>
  <c r="AI1618" i="12"/>
  <c r="C2322" i="13" s="1"/>
  <c r="AI1559" i="12"/>
  <c r="C2381" i="13" s="1"/>
  <c r="AJ1559" i="12"/>
  <c r="D2381" i="13" s="1"/>
  <c r="AI2526" i="12"/>
  <c r="C1414" i="13" s="1"/>
  <c r="AJ2526" i="12"/>
  <c r="D1414" i="13" s="1"/>
  <c r="AJ2317" i="12"/>
  <c r="D1623" i="13" s="1"/>
  <c r="AI2317" i="12"/>
  <c r="C1623" i="13" s="1"/>
  <c r="AJ402" i="12"/>
  <c r="D3538" i="13" s="1"/>
  <c r="AI402" i="12"/>
  <c r="C3538" i="13" s="1"/>
  <c r="AI3844" i="12"/>
  <c r="C96" i="13" s="1"/>
  <c r="AJ3844" i="12"/>
  <c r="D96" i="13" s="1"/>
  <c r="AI747" i="12"/>
  <c r="C3193" i="13" s="1"/>
  <c r="AJ747" i="12"/>
  <c r="D3193" i="13" s="1"/>
  <c r="AI1245" i="12"/>
  <c r="C2695" i="13" s="1"/>
  <c r="AJ1245" i="12"/>
  <c r="D2695" i="13" s="1"/>
  <c r="AJ802" i="12"/>
  <c r="D3138" i="13" s="1"/>
  <c r="AI802" i="12"/>
  <c r="C3138" i="13" s="1"/>
  <c r="AI853" i="12"/>
  <c r="C3087" i="13" s="1"/>
  <c r="AJ853" i="12"/>
  <c r="D3087" i="13" s="1"/>
  <c r="AI317" i="12"/>
  <c r="C3623" i="13" s="1"/>
  <c r="AJ317" i="12"/>
  <c r="D3623" i="13" s="1"/>
  <c r="AI1434" i="12"/>
  <c r="C2506" i="13" s="1"/>
  <c r="AJ1434" i="12"/>
  <c r="D2506" i="13" s="1"/>
  <c r="AI2206" i="12"/>
  <c r="C1734" i="13" s="1"/>
  <c r="AJ2206" i="12"/>
  <c r="D1734" i="13" s="1"/>
  <c r="AH3261" i="12"/>
  <c r="AH3235" i="12"/>
  <c r="AH3749" i="12"/>
  <c r="AH3390" i="12"/>
  <c r="AH3044" i="12"/>
  <c r="AH3147" i="12"/>
  <c r="AH3748" i="12"/>
  <c r="AH2775" i="12"/>
  <c r="AH2149" i="12"/>
  <c r="AH2474" i="12"/>
  <c r="AH3438" i="12"/>
  <c r="AH3442" i="12"/>
  <c r="AH3249" i="12"/>
  <c r="AH3474" i="12"/>
  <c r="AH3509" i="12"/>
  <c r="AH3827" i="12"/>
  <c r="AH2186" i="12"/>
  <c r="AH3697" i="12"/>
  <c r="AH3072" i="12"/>
  <c r="AH2883" i="12"/>
  <c r="AH3422" i="12"/>
  <c r="AI3138" i="12" l="1"/>
  <c r="C802" i="13" s="1"/>
  <c r="AI3692" i="12"/>
  <c r="C248" i="13" s="1"/>
  <c r="AI2974" i="12"/>
  <c r="C966" i="13" s="1"/>
  <c r="AJ3405" i="12"/>
  <c r="D535" i="13" s="1"/>
  <c r="AI3922" i="12"/>
  <c r="C18" i="13" s="1"/>
  <c r="AJ3551" i="12"/>
  <c r="D389" i="13" s="1"/>
  <c r="AJ3900" i="12"/>
  <c r="D40" i="13" s="1"/>
  <c r="AI3268" i="12"/>
  <c r="C672" i="13" s="1"/>
  <c r="AI2913" i="12"/>
  <c r="C1027" i="13" s="1"/>
  <c r="AI2581" i="12"/>
  <c r="C1359" i="13" s="1"/>
  <c r="AI3784" i="12"/>
  <c r="C156" i="13" s="1"/>
  <c r="AI3846" i="12"/>
  <c r="C94" i="13" s="1"/>
  <c r="AJ2591" i="12"/>
  <c r="D1349" i="13" s="1"/>
  <c r="AJ3929" i="12"/>
  <c r="D11" i="13" s="1"/>
  <c r="AI3013" i="12"/>
  <c r="C927" i="13" s="1"/>
  <c r="AI3719" i="12"/>
  <c r="C221" i="13" s="1"/>
  <c r="AJ3123" i="12"/>
  <c r="D817" i="13" s="1"/>
  <c r="AJ3172" i="12"/>
  <c r="D768" i="13" s="1"/>
  <c r="AJ2374" i="12"/>
  <c r="D1566" i="13" s="1"/>
  <c r="AI3009" i="12"/>
  <c r="C931" i="13" s="1"/>
  <c r="AJ3806" i="12"/>
  <c r="D134" i="13" s="1"/>
  <c r="AJ3720" i="12"/>
  <c r="D220" i="13" s="1"/>
  <c r="AI2759" i="12"/>
  <c r="C1181" i="13" s="1"/>
  <c r="AJ2652" i="12"/>
  <c r="D1288" i="13" s="1"/>
  <c r="AI3297" i="12"/>
  <c r="C643" i="13" s="1"/>
  <c r="AI3155" i="12"/>
  <c r="C785" i="13" s="1"/>
  <c r="AI3614" i="12"/>
  <c r="C326" i="13" s="1"/>
  <c r="AI3635" i="12"/>
  <c r="C305" i="13" s="1"/>
  <c r="AJ3598" i="12"/>
  <c r="D342" i="13" s="1"/>
  <c r="AJ3861" i="12"/>
  <c r="D79" i="13" s="1"/>
  <c r="AI3206" i="12"/>
  <c r="C734" i="13" s="1"/>
  <c r="AJ3435" i="12"/>
  <c r="D505" i="13" s="1"/>
  <c r="AJ2462" i="12"/>
  <c r="D1478" i="13" s="1"/>
  <c r="AJ3451" i="12"/>
  <c r="D489" i="13" s="1"/>
  <c r="AJ3463" i="12"/>
  <c r="D477" i="13" s="1"/>
  <c r="AJ3605" i="12"/>
  <c r="D335" i="13" s="1"/>
  <c r="AJ3173" i="12"/>
  <c r="D767" i="13" s="1"/>
  <c r="AJ3666" i="12"/>
  <c r="D274" i="13" s="1"/>
  <c r="AJ3863" i="12"/>
  <c r="D77" i="13" s="1"/>
  <c r="AJ3134" i="12"/>
  <c r="D806" i="13" s="1"/>
  <c r="AJ3332" i="12"/>
  <c r="D608" i="13" s="1"/>
  <c r="AJ3671" i="12"/>
  <c r="D269" i="13" s="1"/>
  <c r="AJ3705" i="12"/>
  <c r="D235" i="13" s="1"/>
  <c r="AI3142" i="12"/>
  <c r="C798" i="13" s="1"/>
  <c r="AI3783" i="12"/>
  <c r="C157" i="13" s="1"/>
  <c r="AI3462" i="12"/>
  <c r="C478" i="13" s="1"/>
  <c r="AI3554" i="12"/>
  <c r="C386" i="13" s="1"/>
  <c r="AI2586" i="12"/>
  <c r="C1354" i="13" s="1"/>
  <c r="AJ2430" i="12"/>
  <c r="D1510" i="13" s="1"/>
  <c r="AJ3852" i="12"/>
  <c r="D88" i="13" s="1"/>
  <c r="AJ2452" i="12"/>
  <c r="D1488" i="13" s="1"/>
  <c r="AI3766" i="12"/>
  <c r="C174" i="13" s="1"/>
  <c r="AI3701" i="12"/>
  <c r="C239" i="13" s="1"/>
  <c r="AI3563" i="12"/>
  <c r="C377" i="13" s="1"/>
  <c r="AI3200" i="12"/>
  <c r="C740" i="13" s="1"/>
  <c r="AJ3159" i="12"/>
  <c r="D781" i="13" s="1"/>
  <c r="AJ3550" i="12"/>
  <c r="D390" i="13" s="1"/>
  <c r="AI3785" i="12"/>
  <c r="C155" i="13" s="1"/>
  <c r="AJ3714" i="12"/>
  <c r="D226" i="13" s="1"/>
  <c r="AJ3822" i="12"/>
  <c r="D118" i="13" s="1"/>
  <c r="AI3578" i="12"/>
  <c r="C362" i="13" s="1"/>
  <c r="AJ3116" i="12"/>
  <c r="D824" i="13" s="1"/>
  <c r="AI3486" i="12"/>
  <c r="C454" i="13" s="1"/>
  <c r="AJ3339" i="12"/>
  <c r="D601" i="13" s="1"/>
  <c r="AI2497" i="12"/>
  <c r="C1443" i="13" s="1"/>
  <c r="AI3488" i="12"/>
  <c r="C452" i="13" s="1"/>
  <c r="AJ3283" i="12"/>
  <c r="D657" i="13" s="1"/>
  <c r="AJ3157" i="12"/>
  <c r="D783" i="13" s="1"/>
  <c r="AI3839" i="12"/>
  <c r="C101" i="13" s="1"/>
  <c r="AI3359" i="12"/>
  <c r="C581" i="13" s="1"/>
  <c r="AI3144" i="12"/>
  <c r="C796" i="13" s="1"/>
  <c r="AI3740" i="12"/>
  <c r="C200" i="13" s="1"/>
  <c r="AJ3475" i="12"/>
  <c r="D465" i="13" s="1"/>
  <c r="AI3840" i="12"/>
  <c r="C100" i="13" s="1"/>
  <c r="AI3258" i="12"/>
  <c r="C682" i="13" s="1"/>
  <c r="AI3677" i="12"/>
  <c r="C263" i="13" s="1"/>
  <c r="AJ2807" i="12"/>
  <c r="D1133" i="13" s="1"/>
  <c r="AI3894" i="12"/>
  <c r="C46" i="13" s="1"/>
  <c r="AJ3933" i="12"/>
  <c r="D7" i="13" s="1"/>
  <c r="AJ2789" i="12"/>
  <c r="D1151" i="13" s="1"/>
  <c r="AI3575" i="12"/>
  <c r="C365" i="13" s="1"/>
  <c r="AJ3803" i="12"/>
  <c r="D137" i="13" s="1"/>
  <c r="AJ2559" i="12"/>
  <c r="D1381" i="13" s="1"/>
  <c r="AI3146" i="12"/>
  <c r="C794" i="13" s="1"/>
  <c r="AI2453" i="12"/>
  <c r="C1487" i="13" s="1"/>
  <c r="AJ3788" i="12"/>
  <c r="D152" i="13" s="1"/>
  <c r="AJ3814" i="12"/>
  <c r="D126" i="13" s="1"/>
  <c r="AJ3403" i="12"/>
  <c r="D537" i="13" s="1"/>
  <c r="AJ3560" i="12"/>
  <c r="D380" i="13" s="1"/>
  <c r="AI2921" i="12"/>
  <c r="C1019" i="13" s="1"/>
  <c r="AI3886" i="12"/>
  <c r="C54" i="13" s="1"/>
  <c r="AJ3495" i="12"/>
  <c r="D445" i="13" s="1"/>
  <c r="AI3793" i="12"/>
  <c r="C147" i="13" s="1"/>
  <c r="AI2853" i="12"/>
  <c r="C1087" i="13" s="1"/>
  <c r="AJ2488" i="12"/>
  <c r="D1452" i="13" s="1"/>
  <c r="AJ3925" i="12"/>
  <c r="D15" i="13" s="1"/>
  <c r="AJ2241" i="12"/>
  <c r="D1699" i="13" s="1"/>
  <c r="AI2203" i="12"/>
  <c r="C1737" i="13" s="1"/>
  <c r="AJ2993" i="12"/>
  <c r="D947" i="13" s="1"/>
  <c r="AJ2262" i="12"/>
  <c r="D1678" i="13" s="1"/>
  <c r="AJ3906" i="12"/>
  <c r="D34" i="13" s="1"/>
  <c r="AI2447" i="12"/>
  <c r="C1493" i="13" s="1"/>
  <c r="AJ3847" i="12"/>
  <c r="D93" i="13" s="1"/>
  <c r="AJ3432" i="12"/>
  <c r="D508" i="13" s="1"/>
  <c r="AI2758" i="12"/>
  <c r="C1182" i="13" s="1"/>
  <c r="AI3239" i="12"/>
  <c r="C701" i="13" s="1"/>
  <c r="AJ3383" i="12"/>
  <c r="D557" i="13" s="1"/>
  <c r="AJ3797" i="12"/>
  <c r="D143" i="13" s="1"/>
  <c r="AJ2274" i="12"/>
  <c r="D1666" i="13" s="1"/>
  <c r="AI3089" i="12"/>
  <c r="C851" i="13" s="1"/>
  <c r="AJ2226" i="12"/>
  <c r="D1714" i="13" s="1"/>
  <c r="AJ2475" i="12"/>
  <c r="D1465" i="13" s="1"/>
  <c r="AJ3373" i="12"/>
  <c r="D567" i="13" s="1"/>
  <c r="AI3588" i="12"/>
  <c r="C352" i="13" s="1"/>
  <c r="AI2403" i="12"/>
  <c r="C1537" i="13" s="1"/>
  <c r="AJ3506" i="12"/>
  <c r="D434" i="13" s="1"/>
  <c r="AI3368" i="12"/>
  <c r="C572" i="13" s="1"/>
  <c r="AI3777" i="12"/>
  <c r="C163" i="13" s="1"/>
  <c r="AI3544" i="12"/>
  <c r="C396" i="13" s="1"/>
  <c r="AI3883" i="12"/>
  <c r="C57" i="13" s="1"/>
  <c r="AJ3408" i="12"/>
  <c r="D532" i="13" s="1"/>
  <c r="AJ2146" i="12"/>
  <c r="D1794" i="13" s="1"/>
  <c r="AJ2173" i="12"/>
  <c r="D1767" i="13" s="1"/>
  <c r="AI3831" i="12"/>
  <c r="C109" i="13" s="1"/>
  <c r="AI3479" i="12"/>
  <c r="C461" i="13" s="1"/>
  <c r="AI2422" i="12"/>
  <c r="C1518" i="13" s="1"/>
  <c r="AJ2334" i="12"/>
  <c r="D1606" i="13" s="1"/>
  <c r="AJ2505" i="12"/>
  <c r="D1435" i="13" s="1"/>
  <c r="AI3003" i="12"/>
  <c r="C937" i="13" s="1"/>
  <c r="AI3158" i="12"/>
  <c r="C782" i="13" s="1"/>
  <c r="AJ3319" i="12"/>
  <c r="D621" i="13" s="1"/>
  <c r="AJ3923" i="12"/>
  <c r="D17" i="13" s="1"/>
  <c r="AJ3802" i="12"/>
  <c r="D138" i="13" s="1"/>
  <c r="AI3382" i="12"/>
  <c r="C558" i="13" s="1"/>
  <c r="AJ3580" i="12"/>
  <c r="D360" i="13" s="1"/>
  <c r="AJ3177" i="12"/>
  <c r="D763" i="13" s="1"/>
  <c r="AI3343" i="12"/>
  <c r="C597" i="13" s="1"/>
  <c r="AI3280" i="12"/>
  <c r="C660" i="13" s="1"/>
  <c r="AJ3904" i="12"/>
  <c r="D36" i="13" s="1"/>
  <c r="AI3622" i="12"/>
  <c r="C318" i="13" s="1"/>
  <c r="AJ2905" i="12"/>
  <c r="D1035" i="13" s="1"/>
  <c r="AI3348" i="12"/>
  <c r="C592" i="13" s="1"/>
  <c r="AJ3761" i="12"/>
  <c r="D179" i="13" s="1"/>
  <c r="AI3879" i="12"/>
  <c r="C61" i="13" s="1"/>
  <c r="AJ3301" i="12"/>
  <c r="D639" i="13" s="1"/>
  <c r="AJ3835" i="12"/>
  <c r="D105" i="13" s="1"/>
  <c r="AJ3573" i="12"/>
  <c r="D367" i="13" s="1"/>
  <c r="AJ2383" i="12"/>
  <c r="D1557" i="13" s="1"/>
  <c r="AJ3815" i="12"/>
  <c r="D125" i="13" s="1"/>
  <c r="AI3739" i="12"/>
  <c r="C201" i="13" s="1"/>
  <c r="AJ3729" i="12"/>
  <c r="D211" i="13" s="1"/>
  <c r="AI3167" i="12"/>
  <c r="C773" i="13" s="1"/>
  <c r="AI3096" i="12"/>
  <c r="C844" i="13" s="1"/>
  <c r="AJ3365" i="12"/>
  <c r="D575" i="13" s="1"/>
  <c r="AI3561" i="12"/>
  <c r="C379" i="13" s="1"/>
  <c r="AJ3530" i="12"/>
  <c r="D410" i="13" s="1"/>
  <c r="AJ3903" i="12"/>
  <c r="D37" i="13" s="1"/>
  <c r="AI3672" i="12"/>
  <c r="C268" i="13" s="1"/>
  <c r="AJ3461" i="12"/>
  <c r="D479" i="13" s="1"/>
  <c r="AI2686" i="12"/>
  <c r="C1254" i="13" s="1"/>
  <c r="AJ3493" i="12"/>
  <c r="D447" i="13" s="1"/>
  <c r="AJ3539" i="12"/>
  <c r="D401" i="13" s="1"/>
  <c r="AI3902" i="12"/>
  <c r="C38" i="13" s="1"/>
  <c r="AJ3415" i="12"/>
  <c r="D525" i="13" s="1"/>
  <c r="AJ3927" i="12"/>
  <c r="D13" i="13" s="1"/>
  <c r="AJ3919" i="12"/>
  <c r="D21" i="13" s="1"/>
  <c r="AI3648" i="12"/>
  <c r="C292" i="13" s="1"/>
  <c r="AI3220" i="12"/>
  <c r="C720" i="13" s="1"/>
  <c r="AI3137" i="12"/>
  <c r="C803" i="13" s="1"/>
  <c r="AJ3809" i="12"/>
  <c r="D131" i="13" s="1"/>
  <c r="AJ3039" i="12"/>
  <c r="D901" i="13" s="1"/>
  <c r="AI3204" i="12"/>
  <c r="C736" i="13" s="1"/>
  <c r="AJ3769" i="12"/>
  <c r="D171" i="13" s="1"/>
  <c r="AJ3754" i="12"/>
  <c r="D186" i="13" s="1"/>
  <c r="AI2886" i="12"/>
  <c r="C1054" i="13" s="1"/>
  <c r="AI2390" i="12"/>
  <c r="C1550" i="13" s="1"/>
  <c r="AJ3786" i="12"/>
  <c r="D154" i="13" s="1"/>
  <c r="AI2623" i="12"/>
  <c r="C1317" i="13" s="1"/>
  <c r="AI3288" i="12"/>
  <c r="C652" i="13" s="1"/>
  <c r="AI3522" i="12"/>
  <c r="C418" i="13" s="1"/>
  <c r="AJ2891" i="12"/>
  <c r="D1049" i="13" s="1"/>
  <c r="AI3031" i="12"/>
  <c r="C909" i="13" s="1"/>
  <c r="AJ3928" i="12"/>
  <c r="D12" i="13" s="1"/>
  <c r="AJ3741" i="12"/>
  <c r="D199" i="13" s="1"/>
  <c r="AI3639" i="12"/>
  <c r="C301" i="13" s="1"/>
  <c r="AJ3646" i="12"/>
  <c r="D294" i="13" s="1"/>
  <c r="AI2701" i="12"/>
  <c r="C1239" i="13" s="1"/>
  <c r="AI3402" i="12"/>
  <c r="C538" i="13" s="1"/>
  <c r="AJ3656" i="12"/>
  <c r="D284" i="13" s="1"/>
  <c r="AI3698" i="12"/>
  <c r="C242" i="13" s="1"/>
  <c r="AJ3811" i="12"/>
  <c r="D129" i="13" s="1"/>
  <c r="AJ3617" i="12"/>
  <c r="D323" i="13" s="1"/>
  <c r="AI2797" i="12"/>
  <c r="C1143" i="13" s="1"/>
  <c r="AI3025" i="12"/>
  <c r="C915" i="13" s="1"/>
  <c r="AJ3758" i="12"/>
  <c r="D182" i="13" s="1"/>
  <c r="AI3825" i="12"/>
  <c r="C115" i="13" s="1"/>
  <c r="AJ3867" i="12"/>
  <c r="D73" i="13" s="1"/>
  <c r="AJ3378" i="12"/>
  <c r="D562" i="13" s="1"/>
  <c r="AJ3236" i="12"/>
  <c r="D704" i="13" s="1"/>
  <c r="AJ3778" i="12"/>
  <c r="D162" i="13" s="1"/>
  <c r="AI3655" i="12"/>
  <c r="C285" i="13" s="1"/>
  <c r="AJ3694" i="12"/>
  <c r="D246" i="13" s="1"/>
  <c r="AI2894" i="12"/>
  <c r="C1046" i="13" s="1"/>
  <c r="AJ3341" i="12"/>
  <c r="D599" i="13" s="1"/>
  <c r="AI3049" i="12"/>
  <c r="C891" i="13" s="1"/>
  <c r="AI3246" i="12"/>
  <c r="C694" i="13" s="1"/>
  <c r="AI2552" i="12"/>
  <c r="C1388" i="13" s="1"/>
  <c r="AI2916" i="12"/>
  <c r="C1024" i="13" s="1"/>
  <c r="AI3202" i="12"/>
  <c r="C738" i="13" s="1"/>
  <c r="AI3321" i="12"/>
  <c r="C619" i="13" s="1"/>
  <c r="AI2429" i="12"/>
  <c r="C1511" i="13" s="1"/>
  <c r="AI3436" i="12"/>
  <c r="C504" i="13" s="1"/>
  <c r="AI3819" i="12"/>
  <c r="C121" i="13" s="1"/>
  <c r="AI2066" i="12"/>
  <c r="C1874" i="13" s="1"/>
  <c r="AI3842" i="12"/>
  <c r="C98" i="13" s="1"/>
  <c r="AJ3156" i="12"/>
  <c r="D784" i="13" s="1"/>
  <c r="AJ3468" i="12"/>
  <c r="D472" i="13" s="1"/>
  <c r="AI3812" i="12"/>
  <c r="C128" i="13" s="1"/>
  <c r="AI3884" i="12"/>
  <c r="C56" i="13" s="1"/>
  <c r="AJ3478" i="12"/>
  <c r="D462" i="13" s="1"/>
  <c r="AI3370" i="12"/>
  <c r="C570" i="13" s="1"/>
  <c r="AJ3293" i="12"/>
  <c r="D647" i="13" s="1"/>
  <c r="AJ2358" i="12"/>
  <c r="D1582" i="13" s="1"/>
  <c r="AJ3690" i="12"/>
  <c r="D250" i="13" s="1"/>
  <c r="AI3818" i="12"/>
  <c r="C122" i="13" s="1"/>
  <c r="AJ3252" i="12"/>
  <c r="D688" i="13" s="1"/>
  <c r="AI3480" i="12"/>
  <c r="C460" i="13" s="1"/>
  <c r="AI3772" i="12"/>
  <c r="C168" i="13" s="1"/>
  <c r="AI3612" i="12"/>
  <c r="C328" i="13" s="1"/>
  <c r="AJ3649" i="12"/>
  <c r="D291" i="13" s="1"/>
  <c r="AI3642" i="12"/>
  <c r="C298" i="13" s="1"/>
  <c r="AJ3722" i="12"/>
  <c r="D218" i="13" s="1"/>
  <c r="AI2394" i="12"/>
  <c r="C1546" i="13" s="1"/>
  <c r="AJ3139" i="12"/>
  <c r="D801" i="13" s="1"/>
  <c r="AJ3603" i="12"/>
  <c r="D337" i="13" s="1"/>
  <c r="AI3746" i="12"/>
  <c r="C194" i="13" s="1"/>
  <c r="AI2687" i="12"/>
  <c r="C1253" i="13" s="1"/>
  <c r="AI2851" i="12"/>
  <c r="C1089" i="13" s="1"/>
  <c r="AI3735" i="12"/>
  <c r="C205" i="13" s="1"/>
  <c r="AJ3750" i="12"/>
  <c r="D190" i="13" s="1"/>
  <c r="AJ3344" i="12"/>
  <c r="D596" i="13" s="1"/>
  <c r="AI3178" i="12"/>
  <c r="C762" i="13" s="1"/>
  <c r="AJ3104" i="12"/>
  <c r="D836" i="13" s="1"/>
  <c r="AJ2350" i="12"/>
  <c r="D1590" i="13" s="1"/>
  <c r="AI3805" i="12"/>
  <c r="C135" i="13" s="1"/>
  <c r="AJ3860" i="12"/>
  <c r="D80" i="13" s="1"/>
  <c r="AJ3670" i="12"/>
  <c r="D270" i="13" s="1"/>
  <c r="AI3564" i="12"/>
  <c r="C376" i="13" s="1"/>
  <c r="AI3885" i="12"/>
  <c r="C55" i="13" s="1"/>
  <c r="AI3823" i="12"/>
  <c r="C117" i="13" s="1"/>
  <c r="AI3086" i="12"/>
  <c r="C854" i="13" s="1"/>
  <c r="AI3066" i="12"/>
  <c r="C874" i="13" s="1"/>
  <c r="AI3093" i="12"/>
  <c r="C847" i="13" s="1"/>
  <c r="AI3821" i="12"/>
  <c r="C119" i="13" s="1"/>
  <c r="AI2818" i="12"/>
  <c r="C1122" i="13" s="1"/>
  <c r="AI3533" i="12"/>
  <c r="C407" i="13" s="1"/>
  <c r="AJ3707" i="12"/>
  <c r="D233" i="13" s="1"/>
  <c r="AI3583" i="12"/>
  <c r="C357" i="13" s="1"/>
  <c r="AI3914" i="12"/>
  <c r="C26" i="13" s="1"/>
  <c r="AI3229" i="12"/>
  <c r="C711" i="13" s="1"/>
  <c r="AI3548" i="12"/>
  <c r="C392" i="13" s="1"/>
  <c r="AI3129" i="12"/>
  <c r="C811" i="13" s="1"/>
  <c r="AJ3497" i="12"/>
  <c r="D443" i="13" s="1"/>
  <c r="AI3214" i="12"/>
  <c r="C726" i="13" s="1"/>
  <c r="AI3589" i="12"/>
  <c r="C351" i="13" s="1"/>
  <c r="AI3679" i="12"/>
  <c r="C261" i="13" s="1"/>
  <c r="AJ3762" i="12"/>
  <c r="D178" i="13" s="1"/>
  <c r="AJ3711" i="12"/>
  <c r="D229" i="13" s="1"/>
  <c r="AI3455" i="12"/>
  <c r="C485" i="13" s="1"/>
  <c r="AJ2716" i="12"/>
  <c r="D1224" i="13" s="1"/>
  <c r="AI2343" i="12"/>
  <c r="C1597" i="13" s="1"/>
  <c r="AI3555" i="12"/>
  <c r="C385" i="13" s="1"/>
  <c r="AI3771" i="12"/>
  <c r="C169" i="13" s="1"/>
  <c r="AJ3667" i="12"/>
  <c r="D273" i="13" s="1"/>
  <c r="AI3848" i="12"/>
  <c r="C92" i="13" s="1"/>
  <c r="AI2852" i="12"/>
  <c r="C1088" i="13" s="1"/>
  <c r="AJ3653" i="12"/>
  <c r="D287" i="13" s="1"/>
  <c r="AI3346" i="12"/>
  <c r="C594" i="13" s="1"/>
  <c r="AI3412" i="12"/>
  <c r="C528" i="13" s="1"/>
  <c r="AJ3689" i="12"/>
  <c r="D251" i="13" s="1"/>
  <c r="AJ3908" i="12"/>
  <c r="D32" i="13" s="1"/>
  <c r="AJ2673" i="12"/>
  <c r="D1267" i="13" s="1"/>
  <c r="AI3854" i="12"/>
  <c r="C86" i="13" s="1"/>
  <c r="AJ3546" i="12"/>
  <c r="D394" i="13" s="1"/>
  <c r="AI2142" i="12"/>
  <c r="C1798" i="13" s="1"/>
  <c r="AJ3186" i="12"/>
  <c r="D754" i="13" s="1"/>
  <c r="AI3314" i="12"/>
  <c r="C626" i="13" s="1"/>
  <c r="AI2737" i="12"/>
  <c r="C1203" i="13" s="1"/>
  <c r="AJ3774" i="12"/>
  <c r="D166" i="13" s="1"/>
  <c r="AI3277" i="12"/>
  <c r="C663" i="13" s="1"/>
  <c r="AJ2459" i="12"/>
  <c r="D1481" i="13" s="1"/>
  <c r="AJ3857" i="12"/>
  <c r="D83" i="13" s="1"/>
  <c r="AJ2352" i="12"/>
  <c r="D1588" i="13" s="1"/>
  <c r="AI3693" i="12"/>
  <c r="C247" i="13" s="1"/>
  <c r="AJ3930" i="12"/>
  <c r="D10" i="13" s="1"/>
  <c r="AJ3472" i="12"/>
  <c r="D468" i="13" s="1"/>
  <c r="AJ3834" i="12"/>
  <c r="D106" i="13" s="1"/>
  <c r="AI3645" i="12"/>
  <c r="C295" i="13" s="1"/>
  <c r="AI3716" i="12"/>
  <c r="C224" i="13" s="1"/>
  <c r="AI3057" i="12"/>
  <c r="C883" i="13" s="1"/>
  <c r="AJ3733" i="12"/>
  <c r="D207" i="13" s="1"/>
  <c r="AI3529" i="12"/>
  <c r="C411" i="13" s="1"/>
  <c r="AJ3484" i="12"/>
  <c r="D456" i="13" s="1"/>
  <c r="AI3911" i="12"/>
  <c r="C29" i="13" s="1"/>
  <c r="AI3559" i="12"/>
  <c r="C381" i="13" s="1"/>
  <c r="AJ2233" i="12"/>
  <c r="D1707" i="13" s="1"/>
  <c r="AJ3660" i="12"/>
  <c r="D280" i="13" s="1"/>
  <c r="AI3660" i="12"/>
  <c r="C280" i="13" s="1"/>
  <c r="AJ3780" i="12"/>
  <c r="D160" i="13" s="1"/>
  <c r="AI3780" i="12"/>
  <c r="C160" i="13" s="1"/>
  <c r="AI2724" i="12"/>
  <c r="C1216" i="13" s="1"/>
  <c r="AJ2724" i="12"/>
  <c r="D1216" i="13" s="1"/>
  <c r="AI3335" i="12"/>
  <c r="C605" i="13" s="1"/>
  <c r="AJ3335" i="12"/>
  <c r="D605" i="13" s="1"/>
  <c r="AI2809" i="12"/>
  <c r="C1131" i="13" s="1"/>
  <c r="AJ2809" i="12"/>
  <c r="D1131" i="13" s="1"/>
  <c r="AI2908" i="12"/>
  <c r="C1032" i="13" s="1"/>
  <c r="AJ2908" i="12"/>
  <c r="D1032" i="13" s="1"/>
  <c r="AJ2888" i="12"/>
  <c r="D1052" i="13" s="1"/>
  <c r="AI2888" i="12"/>
  <c r="C1052" i="13" s="1"/>
  <c r="AJ3794" i="12"/>
  <c r="D146" i="13" s="1"/>
  <c r="AI3794" i="12"/>
  <c r="C146" i="13" s="1"/>
  <c r="AJ3829" i="12"/>
  <c r="D111" i="13" s="1"/>
  <c r="AI3829" i="12"/>
  <c r="C111" i="13" s="1"/>
  <c r="AI3709" i="12"/>
  <c r="C231" i="13" s="1"/>
  <c r="AJ3709" i="12"/>
  <c r="D231" i="13" s="1"/>
  <c r="AI3308" i="12"/>
  <c r="C632" i="13" s="1"/>
  <c r="AJ3308" i="12"/>
  <c r="D632" i="13" s="1"/>
  <c r="AI3841" i="12"/>
  <c r="C99" i="13" s="1"/>
  <c r="AJ3841" i="12"/>
  <c r="D99" i="13" s="1"/>
  <c r="AI3592" i="12"/>
  <c r="C348" i="13" s="1"/>
  <c r="AJ3592" i="12"/>
  <c r="D348" i="13" s="1"/>
  <c r="AI3215" i="12"/>
  <c r="C725" i="13" s="1"/>
  <c r="AJ3215" i="12"/>
  <c r="D725" i="13" s="1"/>
  <c r="AJ3372" i="12"/>
  <c r="D568" i="13" s="1"/>
  <c r="AI3372" i="12"/>
  <c r="C568" i="13" s="1"/>
  <c r="AI3513" i="12"/>
  <c r="C427" i="13" s="1"/>
  <c r="AJ3513" i="12"/>
  <c r="D427" i="13" s="1"/>
  <c r="AJ3147" i="12"/>
  <c r="D793" i="13" s="1"/>
  <c r="AI3147" i="12"/>
  <c r="C793" i="13" s="1"/>
  <c r="AJ3476" i="12"/>
  <c r="D464" i="13" s="1"/>
  <c r="AI3476" i="12"/>
  <c r="C464" i="13" s="1"/>
  <c r="AJ3920" i="12"/>
  <c r="D20" i="13" s="1"/>
  <c r="AI3920" i="12"/>
  <c r="C20" i="13" s="1"/>
  <c r="AI3787" i="12"/>
  <c r="C153" i="13" s="1"/>
  <c r="AJ3787" i="12"/>
  <c r="D153" i="13" s="1"/>
  <c r="AI3519" i="12"/>
  <c r="C421" i="13" s="1"/>
  <c r="AJ3519" i="12"/>
  <c r="D421" i="13" s="1"/>
  <c r="AI3909" i="12"/>
  <c r="C31" i="13" s="1"/>
  <c r="AJ3909" i="12"/>
  <c r="D31" i="13" s="1"/>
  <c r="AI3571" i="12"/>
  <c r="C369" i="13" s="1"/>
  <c r="AJ3571" i="12"/>
  <c r="D369" i="13" s="1"/>
  <c r="AJ3079" i="12"/>
  <c r="D861" i="13" s="1"/>
  <c r="AI3079" i="12"/>
  <c r="C861" i="13" s="1"/>
  <c r="AJ3882" i="12"/>
  <c r="D58" i="13" s="1"/>
  <c r="AI3882" i="12"/>
  <c r="C58" i="13" s="1"/>
  <c r="AI3407" i="12"/>
  <c r="C533" i="13" s="1"/>
  <c r="AJ3407" i="12"/>
  <c r="D533" i="13" s="1"/>
  <c r="AJ3586" i="12"/>
  <c r="D354" i="13" s="1"/>
  <c r="AI3586" i="12"/>
  <c r="C354" i="13" s="1"/>
  <c r="AI3278" i="12"/>
  <c r="C662" i="13" s="1"/>
  <c r="AJ3278" i="12"/>
  <c r="D662" i="13" s="1"/>
  <c r="AI3449" i="12"/>
  <c r="C491" i="13" s="1"/>
  <c r="AJ3449" i="12"/>
  <c r="D491" i="13" s="1"/>
  <c r="AJ3931" i="12"/>
  <c r="D9" i="13" s="1"/>
  <c r="AI3931" i="12"/>
  <c r="C9" i="13" s="1"/>
  <c r="AJ2769" i="12"/>
  <c r="D1171" i="13" s="1"/>
  <c r="AI2769" i="12"/>
  <c r="C1171" i="13" s="1"/>
  <c r="AI3669" i="12"/>
  <c r="C271" i="13" s="1"/>
  <c r="AJ3669" i="12"/>
  <c r="D271" i="13" s="1"/>
  <c r="AI2726" i="12"/>
  <c r="C1214" i="13" s="1"/>
  <c r="AJ2726" i="12"/>
  <c r="D1214" i="13" s="1"/>
  <c r="AJ3505" i="12"/>
  <c r="D435" i="13" s="1"/>
  <c r="AI3505" i="12"/>
  <c r="C435" i="13" s="1"/>
  <c r="AI3005" i="12"/>
  <c r="C935" i="13" s="1"/>
  <c r="AJ3005" i="12"/>
  <c r="D935" i="13" s="1"/>
  <c r="AI3748" i="12"/>
  <c r="C192" i="13" s="1"/>
  <c r="AJ3748" i="12"/>
  <c r="D192" i="13" s="1"/>
  <c r="AI3422" i="12"/>
  <c r="C518" i="13" s="1"/>
  <c r="AJ3422" i="12"/>
  <c r="D518" i="13" s="1"/>
  <c r="AI3044" i="12"/>
  <c r="C896" i="13" s="1"/>
  <c r="AJ3044" i="12"/>
  <c r="D896" i="13" s="1"/>
  <c r="AI3221" i="12"/>
  <c r="C719" i="13" s="1"/>
  <c r="AJ3221" i="12"/>
  <c r="D719" i="13" s="1"/>
  <c r="AI3574" i="12"/>
  <c r="C366" i="13" s="1"/>
  <c r="AJ3574" i="12"/>
  <c r="D366" i="13" s="1"/>
  <c r="AJ3500" i="12"/>
  <c r="D440" i="13" s="1"/>
  <c r="AI3500" i="12"/>
  <c r="C440" i="13" s="1"/>
  <c r="AI3634" i="12"/>
  <c r="C306" i="13" s="1"/>
  <c r="AJ3634" i="12"/>
  <c r="D306" i="13" s="1"/>
  <c r="AJ3862" i="12"/>
  <c r="D78" i="13" s="1"/>
  <c r="AI3862" i="12"/>
  <c r="C78" i="13" s="1"/>
  <c r="AI2704" i="12"/>
  <c r="C1236" i="13" s="1"/>
  <c r="AJ2704" i="12"/>
  <c r="D1236" i="13" s="1"/>
  <c r="AJ3136" i="12"/>
  <c r="D804" i="13" s="1"/>
  <c r="AI3136" i="12"/>
  <c r="C804" i="13" s="1"/>
  <c r="AI2911" i="12"/>
  <c r="C1029" i="13" s="1"/>
  <c r="AJ2911" i="12"/>
  <c r="D1029" i="13" s="1"/>
  <c r="AI2727" i="12"/>
  <c r="C1213" i="13" s="1"/>
  <c r="AJ2727" i="12"/>
  <c r="D1213" i="13" s="1"/>
  <c r="AJ3691" i="12"/>
  <c r="D249" i="13" s="1"/>
  <c r="AI3691" i="12"/>
  <c r="C249" i="13" s="1"/>
  <c r="AI3751" i="12"/>
  <c r="C189" i="13" s="1"/>
  <c r="AJ3751" i="12"/>
  <c r="D189" i="13" s="1"/>
  <c r="AI3753" i="12"/>
  <c r="C187" i="13" s="1"/>
  <c r="AJ3753" i="12"/>
  <c r="D187" i="13" s="1"/>
  <c r="AI3499" i="12"/>
  <c r="C441" i="13" s="1"/>
  <c r="AJ3499" i="12"/>
  <c r="D441" i="13" s="1"/>
  <c r="AI3084" i="12"/>
  <c r="C856" i="13" s="1"/>
  <c r="AJ3084" i="12"/>
  <c r="D856" i="13" s="1"/>
  <c r="AJ2644" i="12"/>
  <c r="D1296" i="13" s="1"/>
  <c r="AI2644" i="12"/>
  <c r="C1296" i="13" s="1"/>
  <c r="AJ3665" i="12"/>
  <c r="D275" i="13" s="1"/>
  <c r="AI3665" i="12"/>
  <c r="C275" i="13" s="1"/>
  <c r="AI3813" i="12"/>
  <c r="C127" i="13" s="1"/>
  <c r="AJ3813" i="12"/>
  <c r="D127" i="13" s="1"/>
  <c r="AJ3686" i="12"/>
  <c r="D254" i="13" s="1"/>
  <c r="AI3686" i="12"/>
  <c r="C254" i="13" s="1"/>
  <c r="AJ3752" i="12"/>
  <c r="D188" i="13" s="1"/>
  <c r="AI3752" i="12"/>
  <c r="C188" i="13" s="1"/>
  <c r="AI2288" i="12"/>
  <c r="C1652" i="13" s="1"/>
  <c r="AJ2288" i="12"/>
  <c r="D1652" i="13" s="1"/>
  <c r="AI3253" i="12"/>
  <c r="C687" i="13" s="1"/>
  <c r="AJ3253" i="12"/>
  <c r="D687" i="13" s="1"/>
  <c r="AJ2395" i="12"/>
  <c r="D1545" i="13" s="1"/>
  <c r="AI2395" i="12"/>
  <c r="C1545" i="13" s="1"/>
  <c r="AJ3828" i="12"/>
  <c r="D112" i="13" s="1"/>
  <c r="AI3828" i="12"/>
  <c r="C112" i="13" s="1"/>
  <c r="AJ3181" i="12"/>
  <c r="D759" i="13" s="1"/>
  <c r="AI3181" i="12"/>
  <c r="C759" i="13" s="1"/>
  <c r="AJ2981" i="12"/>
  <c r="D959" i="13" s="1"/>
  <c r="AI2981" i="12"/>
  <c r="C959" i="13" s="1"/>
  <c r="AJ3063" i="12"/>
  <c r="D877" i="13" s="1"/>
  <c r="AI3063" i="12"/>
  <c r="C877" i="13" s="1"/>
  <c r="AI3782" i="12"/>
  <c r="C158" i="13" s="1"/>
  <c r="AJ3782" i="12"/>
  <c r="D158" i="13" s="1"/>
  <c r="AJ3516" i="12"/>
  <c r="D424" i="13" s="1"/>
  <c r="AI3516" i="12"/>
  <c r="C424" i="13" s="1"/>
  <c r="AJ3411" i="12"/>
  <c r="D529" i="13" s="1"/>
  <c r="AI3411" i="12"/>
  <c r="C529" i="13" s="1"/>
  <c r="AJ3773" i="12"/>
  <c r="D167" i="13" s="1"/>
  <c r="AI3773" i="12"/>
  <c r="C167" i="13" s="1"/>
  <c r="AJ3387" i="12"/>
  <c r="D553" i="13" s="1"/>
  <c r="AI3387" i="12"/>
  <c r="C553" i="13" s="1"/>
  <c r="AI2776" i="12"/>
  <c r="C1164" i="13" s="1"/>
  <c r="AJ2776" i="12"/>
  <c r="D1164" i="13" s="1"/>
  <c r="AI3917" i="12"/>
  <c r="C23" i="13" s="1"/>
  <c r="AJ3917" i="12"/>
  <c r="D23" i="13" s="1"/>
  <c r="AJ3864" i="12"/>
  <c r="D76" i="13" s="1"/>
  <c r="AI3864" i="12"/>
  <c r="C76" i="13" s="1"/>
  <c r="AI3072" i="12"/>
  <c r="C868" i="13" s="1"/>
  <c r="AJ3072" i="12"/>
  <c r="D868" i="13" s="1"/>
  <c r="AI2578" i="12"/>
  <c r="C1362" i="13" s="1"/>
  <c r="AJ2578" i="12"/>
  <c r="D1362" i="13" s="1"/>
  <c r="AI3369" i="12"/>
  <c r="C571" i="13" s="1"/>
  <c r="AJ3369" i="12"/>
  <c r="D571" i="13" s="1"/>
  <c r="AI3240" i="12"/>
  <c r="C700" i="13" s="1"/>
  <c r="AJ3240" i="12"/>
  <c r="D700" i="13" s="1"/>
  <c r="AJ2723" i="12"/>
  <c r="D1217" i="13" s="1"/>
  <c r="AI2723" i="12"/>
  <c r="C1217" i="13" s="1"/>
  <c r="AJ3514" i="12"/>
  <c r="D426" i="13" s="1"/>
  <c r="AI3514" i="12"/>
  <c r="C426" i="13" s="1"/>
  <c r="AI3361" i="12"/>
  <c r="C579" i="13" s="1"/>
  <c r="AJ3361" i="12"/>
  <c r="D579" i="13" s="1"/>
  <c r="AJ3899" i="12"/>
  <c r="D41" i="13" s="1"/>
  <c r="AI3899" i="12"/>
  <c r="C41" i="13" s="1"/>
  <c r="AJ2824" i="12"/>
  <c r="D1116" i="13" s="1"/>
  <c r="AI2824" i="12"/>
  <c r="C1116" i="13" s="1"/>
  <c r="AJ3683" i="12"/>
  <c r="D257" i="13" s="1"/>
  <c r="AI3683" i="12"/>
  <c r="C257" i="13" s="1"/>
  <c r="AI3149" i="12"/>
  <c r="C791" i="13" s="1"/>
  <c r="AJ3149" i="12"/>
  <c r="D791" i="13" s="1"/>
  <c r="AI3176" i="12"/>
  <c r="C764" i="13" s="1"/>
  <c r="AJ3176" i="12"/>
  <c r="D764" i="13" s="1"/>
  <c r="AJ3228" i="12"/>
  <c r="D712" i="13" s="1"/>
  <c r="AI3228" i="12"/>
  <c r="C712" i="13" s="1"/>
  <c r="AI2975" i="12"/>
  <c r="C965" i="13" s="1"/>
  <c r="AJ2975" i="12"/>
  <c r="D965" i="13" s="1"/>
  <c r="AI3099" i="12"/>
  <c r="C841" i="13" s="1"/>
  <c r="AJ3099" i="12"/>
  <c r="D841" i="13" s="1"/>
  <c r="AI2793" i="12"/>
  <c r="C1147" i="13" s="1"/>
  <c r="AJ2793" i="12"/>
  <c r="D1147" i="13" s="1"/>
  <c r="AI3465" i="12"/>
  <c r="C475" i="13" s="1"/>
  <c r="AJ3465" i="12"/>
  <c r="D475" i="13" s="1"/>
  <c r="AI3469" i="12"/>
  <c r="C471" i="13" s="1"/>
  <c r="AJ3469" i="12"/>
  <c r="D471" i="13" s="1"/>
  <c r="AJ3027" i="12"/>
  <c r="D913" i="13" s="1"/>
  <c r="AI3027" i="12"/>
  <c r="C913" i="13" s="1"/>
  <c r="AI3897" i="12"/>
  <c r="C43" i="13" s="1"/>
  <c r="AJ3897" i="12"/>
  <c r="D43" i="13" s="1"/>
  <c r="AJ3366" i="12"/>
  <c r="D574" i="13" s="1"/>
  <c r="AI3366" i="12"/>
  <c r="C574" i="13" s="1"/>
  <c r="AI3318" i="12"/>
  <c r="C622" i="13" s="1"/>
  <c r="AJ3318" i="12"/>
  <c r="D622" i="13" s="1"/>
  <c r="AI3489" i="12"/>
  <c r="C451" i="13" s="1"/>
  <c r="AJ3489" i="12"/>
  <c r="D451" i="13" s="1"/>
  <c r="AI2304" i="12"/>
  <c r="C1636" i="13" s="1"/>
  <c r="AJ2304" i="12"/>
  <c r="D1636" i="13" s="1"/>
  <c r="AI2977" i="12"/>
  <c r="C963" i="13" s="1"/>
  <c r="AJ2977" i="12"/>
  <c r="D963" i="13" s="1"/>
  <c r="AI3275" i="12"/>
  <c r="C665" i="13" s="1"/>
  <c r="AJ3275" i="12"/>
  <c r="D665" i="13" s="1"/>
  <c r="AJ3326" i="12"/>
  <c r="D614" i="13" s="1"/>
  <c r="AI3326" i="12"/>
  <c r="C614" i="13" s="1"/>
  <c r="AJ3732" i="12"/>
  <c r="D208" i="13" s="1"/>
  <c r="AI3732" i="12"/>
  <c r="C208" i="13" s="1"/>
  <c r="AJ3901" i="12"/>
  <c r="D39" i="13" s="1"/>
  <c r="AI3901" i="12"/>
  <c r="C39" i="13" s="1"/>
  <c r="AI3282" i="12"/>
  <c r="C658" i="13" s="1"/>
  <c r="AJ3282" i="12"/>
  <c r="D658" i="13" s="1"/>
  <c r="AJ3675" i="12"/>
  <c r="D265" i="13" s="1"/>
  <c r="AI3675" i="12"/>
  <c r="C265" i="13" s="1"/>
  <c r="AI3187" i="12"/>
  <c r="C753" i="13" s="1"/>
  <c r="AJ3187" i="12"/>
  <c r="D753" i="13" s="1"/>
  <c r="AI2730" i="12"/>
  <c r="C1210" i="13" s="1"/>
  <c r="AJ2730" i="12"/>
  <c r="D1210" i="13" s="1"/>
  <c r="AI3631" i="12"/>
  <c r="C309" i="13" s="1"/>
  <c r="AJ3631" i="12"/>
  <c r="D309" i="13" s="1"/>
  <c r="AI3853" i="12"/>
  <c r="C87" i="13" s="1"/>
  <c r="AJ3853" i="12"/>
  <c r="D87" i="13" s="1"/>
  <c r="AI3678" i="12"/>
  <c r="C262" i="13" s="1"/>
  <c r="AJ3678" i="12"/>
  <c r="D262" i="13" s="1"/>
  <c r="AI3632" i="12"/>
  <c r="C308" i="13" s="1"/>
  <c r="AJ3632" i="12"/>
  <c r="D308" i="13" s="1"/>
  <c r="AI2995" i="12"/>
  <c r="C945" i="13" s="1"/>
  <c r="AJ2995" i="12"/>
  <c r="D945" i="13" s="1"/>
  <c r="AI3907" i="12"/>
  <c r="C33" i="13" s="1"/>
  <c r="AJ3907" i="12"/>
  <c r="D33" i="13" s="1"/>
  <c r="AJ2901" i="12"/>
  <c r="D1039" i="13" s="1"/>
  <c r="AI2901" i="12"/>
  <c r="C1039" i="13" s="1"/>
  <c r="AI2590" i="12"/>
  <c r="C1350" i="13" s="1"/>
  <c r="AJ2590" i="12"/>
  <c r="D1350" i="13" s="1"/>
  <c r="AI3742" i="12"/>
  <c r="C198" i="13" s="1"/>
  <c r="AJ3742" i="12"/>
  <c r="D198" i="13" s="1"/>
  <c r="AI3557" i="12"/>
  <c r="C383" i="13" s="1"/>
  <c r="AJ3557" i="12"/>
  <c r="D383" i="13" s="1"/>
  <c r="AJ2728" i="12"/>
  <c r="D1212" i="13" s="1"/>
  <c r="AI2728" i="12"/>
  <c r="C1212" i="13" s="1"/>
  <c r="AJ2986" i="12"/>
  <c r="D954" i="13" s="1"/>
  <c r="AI2986" i="12"/>
  <c r="C954" i="13" s="1"/>
  <c r="AJ3445" i="12"/>
  <c r="D495" i="13" s="1"/>
  <c r="AI3445" i="12"/>
  <c r="C495" i="13" s="1"/>
  <c r="AI3565" i="12"/>
  <c r="C375" i="13" s="1"/>
  <c r="AJ3565" i="12"/>
  <c r="D375" i="13" s="1"/>
  <c r="AJ2976" i="12"/>
  <c r="D964" i="13" s="1"/>
  <c r="AI2976" i="12"/>
  <c r="C964" i="13" s="1"/>
  <c r="AJ2931" i="12"/>
  <c r="D1009" i="13" s="1"/>
  <c r="AI2931" i="12"/>
  <c r="C1009" i="13" s="1"/>
  <c r="AI3759" i="12"/>
  <c r="C181" i="13" s="1"/>
  <c r="AJ3759" i="12"/>
  <c r="D181" i="13" s="1"/>
  <c r="AJ3636" i="12"/>
  <c r="D304" i="13" s="1"/>
  <c r="AI3636" i="12"/>
  <c r="C304" i="13" s="1"/>
  <c r="AI3440" i="12"/>
  <c r="C500" i="13" s="1"/>
  <c r="AJ3440" i="12"/>
  <c r="D500" i="13" s="1"/>
  <c r="AJ3466" i="12"/>
  <c r="D474" i="13" s="1"/>
  <c r="AI3466" i="12"/>
  <c r="C474" i="13" s="1"/>
  <c r="AJ2263" i="12"/>
  <c r="D1677" i="13" s="1"/>
  <c r="AI2263" i="12"/>
  <c r="C1677" i="13" s="1"/>
  <c r="AI3152" i="12"/>
  <c r="C788" i="13" s="1"/>
  <c r="AJ3152" i="12"/>
  <c r="D788" i="13" s="1"/>
  <c r="AI3235" i="12"/>
  <c r="C705" i="13" s="1"/>
  <c r="AJ3235" i="12"/>
  <c r="D705" i="13" s="1"/>
  <c r="AJ3261" i="12"/>
  <c r="D679" i="13" s="1"/>
  <c r="AI3261" i="12"/>
  <c r="C679" i="13" s="1"/>
  <c r="AI3827" i="12"/>
  <c r="C113" i="13" s="1"/>
  <c r="AJ3827" i="12"/>
  <c r="D113" i="13" s="1"/>
  <c r="AJ3604" i="12"/>
  <c r="D336" i="13" s="1"/>
  <c r="AI3604" i="12"/>
  <c r="C336" i="13" s="1"/>
  <c r="AI3257" i="12"/>
  <c r="C683" i="13" s="1"/>
  <c r="AJ3257" i="12"/>
  <c r="D683" i="13" s="1"/>
  <c r="AI3688" i="12"/>
  <c r="C252" i="13" s="1"/>
  <c r="AJ3688" i="12"/>
  <c r="D252" i="13" s="1"/>
  <c r="AI3810" i="12"/>
  <c r="C130" i="13" s="1"/>
  <c r="AJ3810" i="12"/>
  <c r="D130" i="13" s="1"/>
  <c r="AI3400" i="12"/>
  <c r="C540" i="13" s="1"/>
  <c r="AJ3400" i="12"/>
  <c r="D540" i="13" s="1"/>
  <c r="AJ3327" i="12"/>
  <c r="D613" i="13" s="1"/>
  <c r="AI3327" i="12"/>
  <c r="C613" i="13" s="1"/>
  <c r="AI3910" i="12"/>
  <c r="C30" i="13" s="1"/>
  <c r="AJ3910" i="12"/>
  <c r="D30" i="13" s="1"/>
  <c r="AI3924" i="12"/>
  <c r="C16" i="13" s="1"/>
  <c r="AJ3924" i="12"/>
  <c r="D16" i="13" s="1"/>
  <c r="AJ3865" i="12"/>
  <c r="D75" i="13" s="1"/>
  <c r="AI3865" i="12"/>
  <c r="C75" i="13" s="1"/>
  <c r="AI2969" i="12"/>
  <c r="C971" i="13" s="1"/>
  <c r="AJ2969" i="12"/>
  <c r="D971" i="13" s="1"/>
  <c r="AJ3856" i="12"/>
  <c r="D84" i="13" s="1"/>
  <c r="AI3856" i="12"/>
  <c r="C84" i="13" s="1"/>
  <c r="AI2887" i="12"/>
  <c r="C1053" i="13" s="1"/>
  <c r="AJ2887" i="12"/>
  <c r="D1053" i="13" s="1"/>
  <c r="AI3708" i="12"/>
  <c r="C232" i="13" s="1"/>
  <c r="AJ3708" i="12"/>
  <c r="D232" i="13" s="1"/>
  <c r="AI3878" i="12"/>
  <c r="C62" i="13" s="1"/>
  <c r="AJ3878" i="12"/>
  <c r="D62" i="13" s="1"/>
  <c r="AJ2954" i="12"/>
  <c r="D986" i="13" s="1"/>
  <c r="AI2954" i="12"/>
  <c r="C986" i="13" s="1"/>
  <c r="AI3527" i="12"/>
  <c r="C413" i="13" s="1"/>
  <c r="AJ3527" i="12"/>
  <c r="D413" i="13" s="1"/>
  <c r="AI3026" i="12"/>
  <c r="C914" i="13" s="1"/>
  <c r="AJ3026" i="12"/>
  <c r="D914" i="13" s="1"/>
  <c r="AJ3764" i="12"/>
  <c r="D176" i="13" s="1"/>
  <c r="AI3764" i="12"/>
  <c r="C176" i="13" s="1"/>
  <c r="AI3427" i="12"/>
  <c r="C513" i="13" s="1"/>
  <c r="AJ3427" i="12"/>
  <c r="D513" i="13" s="1"/>
  <c r="AJ3776" i="12"/>
  <c r="D164" i="13" s="1"/>
  <c r="AI3776" i="12"/>
  <c r="C164" i="13" s="1"/>
  <c r="AI3509" i="12"/>
  <c r="C431" i="13" s="1"/>
  <c r="AJ3509" i="12"/>
  <c r="D431" i="13" s="1"/>
  <c r="AI3503" i="12"/>
  <c r="C437" i="13" s="1"/>
  <c r="AJ3503" i="12"/>
  <c r="D437" i="13" s="1"/>
  <c r="AI3674" i="12"/>
  <c r="C266" i="13" s="1"/>
  <c r="AJ3674" i="12"/>
  <c r="D266" i="13" s="1"/>
  <c r="AI3611" i="12"/>
  <c r="C329" i="13" s="1"/>
  <c r="AJ3611" i="12"/>
  <c r="D329" i="13" s="1"/>
  <c r="AI3643" i="12"/>
  <c r="C297" i="13" s="1"/>
  <c r="AJ3643" i="12"/>
  <c r="D297" i="13" s="1"/>
  <c r="AJ3140" i="12"/>
  <c r="D800" i="13" s="1"/>
  <c r="AI3140" i="12"/>
  <c r="C800" i="13" s="1"/>
  <c r="AJ3296" i="12"/>
  <c r="D644" i="13" s="1"/>
  <c r="AI3296" i="12"/>
  <c r="C644" i="13" s="1"/>
  <c r="AJ3549" i="12"/>
  <c r="D391" i="13" s="1"/>
  <c r="AI3549" i="12"/>
  <c r="C391" i="13" s="1"/>
  <c r="AJ2941" i="12"/>
  <c r="D999" i="13" s="1"/>
  <c r="AI2941" i="12"/>
  <c r="C999" i="13" s="1"/>
  <c r="AJ3443" i="12"/>
  <c r="D497" i="13" s="1"/>
  <c r="AI3443" i="12"/>
  <c r="C497" i="13" s="1"/>
  <c r="AI3792" i="12"/>
  <c r="C148" i="13" s="1"/>
  <c r="AJ3792" i="12"/>
  <c r="D148" i="13" s="1"/>
  <c r="AI3871" i="12"/>
  <c r="C69" i="13" s="1"/>
  <c r="AJ3871" i="12"/>
  <c r="D69" i="13" s="1"/>
  <c r="AI3237" i="12"/>
  <c r="C703" i="13" s="1"/>
  <c r="AJ3237" i="12"/>
  <c r="D703" i="13" s="1"/>
  <c r="AI3934" i="12"/>
  <c r="C6" i="13" s="1"/>
  <c r="AJ3934" i="12"/>
  <c r="D6" i="13" s="1"/>
  <c r="AJ2471" i="12"/>
  <c r="D1469" i="13" s="1"/>
  <c r="AI2471" i="12"/>
  <c r="C1469" i="13" s="1"/>
  <c r="AJ3873" i="12"/>
  <c r="D67" i="13" s="1"/>
  <c r="AI3873" i="12"/>
  <c r="C67" i="13" s="1"/>
  <c r="AJ3713" i="12"/>
  <c r="D227" i="13" s="1"/>
  <c r="AI3713" i="12"/>
  <c r="C227" i="13" s="1"/>
  <c r="AJ3697" i="12"/>
  <c r="D243" i="13" s="1"/>
  <c r="AI3697" i="12"/>
  <c r="C243" i="13" s="1"/>
  <c r="AJ2186" i="12"/>
  <c r="D1754" i="13" s="1"/>
  <c r="AI2186" i="12"/>
  <c r="C1754" i="13" s="1"/>
  <c r="AI3474" i="12"/>
  <c r="C466" i="13" s="1"/>
  <c r="AJ3474" i="12"/>
  <c r="D466" i="13" s="1"/>
  <c r="AI2442" i="12"/>
  <c r="C1498" i="13" s="1"/>
  <c r="AJ2442" i="12"/>
  <c r="D1498" i="13" s="1"/>
  <c r="AI3470" i="12"/>
  <c r="C470" i="13" s="1"/>
  <c r="AJ3470" i="12"/>
  <c r="D470" i="13" s="1"/>
  <c r="AJ3859" i="12"/>
  <c r="D81" i="13" s="1"/>
  <c r="AI3859" i="12"/>
  <c r="C81" i="13" s="1"/>
  <c r="AI3135" i="12"/>
  <c r="C805" i="13" s="1"/>
  <c r="AJ3135" i="12"/>
  <c r="D805" i="13" s="1"/>
  <c r="AJ3585" i="12"/>
  <c r="D355" i="13" s="1"/>
  <c r="AI3585" i="12"/>
  <c r="C355" i="13" s="1"/>
  <c r="AI3512" i="12"/>
  <c r="C428" i="13" s="1"/>
  <c r="AJ3512" i="12"/>
  <c r="D428" i="13" s="1"/>
  <c r="AI3281" i="12"/>
  <c r="C659" i="13" s="1"/>
  <c r="AJ3281" i="12"/>
  <c r="D659" i="13" s="1"/>
  <c r="AI3492" i="12"/>
  <c r="C448" i="13" s="1"/>
  <c r="AJ3492" i="12"/>
  <c r="D448" i="13" s="1"/>
  <c r="AJ3640" i="12"/>
  <c r="D300" i="13" s="1"/>
  <c r="AI3640" i="12"/>
  <c r="C300" i="13" s="1"/>
  <c r="AI3515" i="12"/>
  <c r="C425" i="13" s="1"/>
  <c r="AJ3515" i="12"/>
  <c r="D425" i="13" s="1"/>
  <c r="AJ2367" i="12"/>
  <c r="D1573" i="13" s="1"/>
  <c r="AI2367" i="12"/>
  <c r="C1573" i="13" s="1"/>
  <c r="AJ3336" i="12"/>
  <c r="D604" i="13" s="1"/>
  <c r="AI3336" i="12"/>
  <c r="C604" i="13" s="1"/>
  <c r="AJ3824" i="12"/>
  <c r="D116" i="13" s="1"/>
  <c r="AI3824" i="12"/>
  <c r="C116" i="13" s="1"/>
  <c r="AI3317" i="12"/>
  <c r="C623" i="13" s="1"/>
  <c r="AJ3317" i="12"/>
  <c r="D623" i="13" s="1"/>
  <c r="AI3685" i="12"/>
  <c r="C255" i="13" s="1"/>
  <c r="AJ3685" i="12"/>
  <c r="D255" i="13" s="1"/>
  <c r="AI2883" i="12"/>
  <c r="C1057" i="13" s="1"/>
  <c r="AJ2883" i="12"/>
  <c r="D1057" i="13" s="1"/>
  <c r="AI3249" i="12"/>
  <c r="C691" i="13" s="1"/>
  <c r="AJ3249" i="12"/>
  <c r="D691" i="13" s="1"/>
  <c r="AJ3736" i="12"/>
  <c r="D204" i="13" s="1"/>
  <c r="AI3736" i="12"/>
  <c r="C204" i="13" s="1"/>
  <c r="AJ3543" i="12"/>
  <c r="D397" i="13" s="1"/>
  <c r="AI3543" i="12"/>
  <c r="C397" i="13" s="1"/>
  <c r="AI3141" i="12"/>
  <c r="C799" i="13" s="1"/>
  <c r="AJ3141" i="12"/>
  <c r="D799" i="13" s="1"/>
  <c r="AI3428" i="12"/>
  <c r="C512" i="13" s="1"/>
  <c r="AJ3428" i="12"/>
  <c r="D512" i="13" s="1"/>
  <c r="AJ3460" i="12"/>
  <c r="D480" i="13" s="1"/>
  <c r="AI3460" i="12"/>
  <c r="C480" i="13" s="1"/>
  <c r="AI3244" i="12"/>
  <c r="C696" i="13" s="1"/>
  <c r="AJ3244" i="12"/>
  <c r="D696" i="13" s="1"/>
  <c r="AJ3396" i="12"/>
  <c r="D544" i="13" s="1"/>
  <c r="AI3396" i="12"/>
  <c r="C544" i="13" s="1"/>
  <c r="AJ3330" i="12"/>
  <c r="D610" i="13" s="1"/>
  <c r="AI3330" i="12"/>
  <c r="C610" i="13" s="1"/>
  <c r="AJ2660" i="12"/>
  <c r="D1280" i="13" s="1"/>
  <c r="AI2660" i="12"/>
  <c r="C1280" i="13" s="1"/>
  <c r="AJ3437" i="12"/>
  <c r="D503" i="13" s="1"/>
  <c r="AI3437" i="12"/>
  <c r="C503" i="13" s="1"/>
  <c r="AI3184" i="12"/>
  <c r="C756" i="13" s="1"/>
  <c r="AJ3184" i="12"/>
  <c r="D756" i="13" s="1"/>
  <c r="AI3406" i="12"/>
  <c r="C534" i="13" s="1"/>
  <c r="AJ3406" i="12"/>
  <c r="D534" i="13" s="1"/>
  <c r="AI3148" i="12"/>
  <c r="C792" i="13" s="1"/>
  <c r="AJ3148" i="12"/>
  <c r="D792" i="13" s="1"/>
  <c r="AJ2393" i="12"/>
  <c r="D1547" i="13" s="1"/>
  <c r="AI2393" i="12"/>
  <c r="C1547" i="13" s="1"/>
  <c r="AJ3540" i="12"/>
  <c r="D400" i="13" s="1"/>
  <c r="AI3540" i="12"/>
  <c r="C400" i="13" s="1"/>
  <c r="AI3397" i="12"/>
  <c r="C543" i="13" s="1"/>
  <c r="AJ3397" i="12"/>
  <c r="D543" i="13" s="1"/>
  <c r="AI3905" i="12"/>
  <c r="C35" i="13" s="1"/>
  <c r="AJ3905" i="12"/>
  <c r="D35" i="13" s="1"/>
  <c r="AI3918" i="12"/>
  <c r="C22" i="13" s="1"/>
  <c r="AJ3918" i="12"/>
  <c r="D22" i="13" s="1"/>
  <c r="AJ3174" i="12"/>
  <c r="D766" i="13" s="1"/>
  <c r="AI3174" i="12"/>
  <c r="C766" i="13" s="1"/>
  <c r="AI2389" i="12"/>
  <c r="C1551" i="13" s="1"/>
  <c r="AJ2389" i="12"/>
  <c r="D1551" i="13" s="1"/>
  <c r="AJ3510" i="12"/>
  <c r="D430" i="13" s="1"/>
  <c r="AI3510" i="12"/>
  <c r="C430" i="13" s="1"/>
  <c r="AI2766" i="12"/>
  <c r="C1174" i="13" s="1"/>
  <c r="AJ2766" i="12"/>
  <c r="D1174" i="13" s="1"/>
  <c r="AI3234" i="12"/>
  <c r="C706" i="13" s="1"/>
  <c r="AJ3234" i="12"/>
  <c r="D706" i="13" s="1"/>
  <c r="AJ3621" i="12"/>
  <c r="D319" i="13" s="1"/>
  <c r="AI3621" i="12"/>
  <c r="C319" i="13" s="1"/>
  <c r="AI3448" i="12"/>
  <c r="C492" i="13" s="1"/>
  <c r="AJ3448" i="12"/>
  <c r="D492" i="13" s="1"/>
  <c r="AJ3285" i="12"/>
  <c r="D655" i="13" s="1"/>
  <c r="AI3285" i="12"/>
  <c r="C655" i="13" s="1"/>
  <c r="AJ3442" i="12"/>
  <c r="D498" i="13" s="1"/>
  <c r="AI3442" i="12"/>
  <c r="C498" i="13" s="1"/>
  <c r="AI2055" i="12"/>
  <c r="C1885" i="13" s="1"/>
  <c r="AJ2055" i="12"/>
  <c r="D1885" i="13" s="1"/>
  <c r="AI3160" i="12"/>
  <c r="C780" i="13" s="1"/>
  <c r="AJ3160" i="12"/>
  <c r="D780" i="13" s="1"/>
  <c r="AI3225" i="12"/>
  <c r="C715" i="13" s="1"/>
  <c r="AJ3225" i="12"/>
  <c r="D715" i="13" s="1"/>
  <c r="AJ3226" i="12"/>
  <c r="D714" i="13" s="1"/>
  <c r="AI3226" i="12"/>
  <c r="C714" i="13" s="1"/>
  <c r="AI3855" i="12"/>
  <c r="C85" i="13" s="1"/>
  <c r="AJ3855" i="12"/>
  <c r="D85" i="13" s="1"/>
  <c r="AI3504" i="12"/>
  <c r="C436" i="13" s="1"/>
  <c r="AJ3504" i="12"/>
  <c r="D436" i="13" s="1"/>
  <c r="AI2542" i="12"/>
  <c r="C1398" i="13" s="1"/>
  <c r="AJ2542" i="12"/>
  <c r="D1398" i="13" s="1"/>
  <c r="AJ2636" i="12"/>
  <c r="D1304" i="13" s="1"/>
  <c r="AI2636" i="12"/>
  <c r="C1304" i="13" s="1"/>
  <c r="AJ3700" i="12"/>
  <c r="D240" i="13" s="1"/>
  <c r="AI3700" i="12"/>
  <c r="C240" i="13" s="1"/>
  <c r="AJ3710" i="12"/>
  <c r="D230" i="13" s="1"/>
  <c r="AI3710" i="12"/>
  <c r="C230" i="13" s="1"/>
  <c r="AJ3644" i="12"/>
  <c r="D296" i="13" s="1"/>
  <c r="AI3644" i="12"/>
  <c r="C296" i="13" s="1"/>
  <c r="AJ3775" i="12"/>
  <c r="D165" i="13" s="1"/>
  <c r="AI3775" i="12"/>
  <c r="C165" i="13" s="1"/>
  <c r="AJ3624" i="12"/>
  <c r="D316" i="13" s="1"/>
  <c r="AI3624" i="12"/>
  <c r="C316" i="13" s="1"/>
  <c r="AI3838" i="12"/>
  <c r="C102" i="13" s="1"/>
  <c r="AJ3838" i="12"/>
  <c r="D102" i="13" s="1"/>
  <c r="AJ3192" i="12"/>
  <c r="D748" i="13" s="1"/>
  <c r="AI3192" i="12"/>
  <c r="C748" i="13" s="1"/>
  <c r="AI3659" i="12"/>
  <c r="C281" i="13" s="1"/>
  <c r="AJ3659" i="12"/>
  <c r="D281" i="13" s="1"/>
  <c r="AI3657" i="12"/>
  <c r="C283" i="13" s="1"/>
  <c r="AJ3657" i="12"/>
  <c r="D283" i="13" s="1"/>
  <c r="AI3749" i="12"/>
  <c r="C191" i="13" s="1"/>
  <c r="AJ3749" i="12"/>
  <c r="D191" i="13" s="1"/>
  <c r="AI3248" i="12"/>
  <c r="C692" i="13" s="1"/>
  <c r="AJ3248" i="12"/>
  <c r="D692" i="13" s="1"/>
  <c r="AJ3872" i="12"/>
  <c r="D68" i="13" s="1"/>
  <c r="AI3872" i="12"/>
  <c r="C68" i="13" s="1"/>
  <c r="AI3743" i="12"/>
  <c r="C197" i="13" s="1"/>
  <c r="AJ3743" i="12"/>
  <c r="D197" i="13" s="1"/>
  <c r="AJ3820" i="12"/>
  <c r="D120" i="13" s="1"/>
  <c r="AI3820" i="12"/>
  <c r="C120" i="13" s="1"/>
  <c r="AI2088" i="12"/>
  <c r="C1852" i="13" s="1"/>
  <c r="AJ2088" i="12"/>
  <c r="D1852" i="13" s="1"/>
  <c r="AI3768" i="12"/>
  <c r="C172" i="13" s="1"/>
  <c r="AJ3768" i="12"/>
  <c r="D172" i="13" s="1"/>
  <c r="AI3161" i="12"/>
  <c r="C779" i="13" s="1"/>
  <c r="AJ3161" i="12"/>
  <c r="D779" i="13" s="1"/>
  <c r="AI3876" i="12"/>
  <c r="C64" i="13" s="1"/>
  <c r="AJ3876" i="12"/>
  <c r="D64" i="13" s="1"/>
  <c r="AI3602" i="12"/>
  <c r="C338" i="13" s="1"/>
  <c r="AJ3602" i="12"/>
  <c r="D338" i="13" s="1"/>
  <c r="AJ3473" i="12"/>
  <c r="D467" i="13" s="1"/>
  <c r="AI3473" i="12"/>
  <c r="C467" i="13" s="1"/>
  <c r="AI2745" i="12"/>
  <c r="C1195" i="13" s="1"/>
  <c r="AJ2745" i="12"/>
  <c r="D1195" i="13" s="1"/>
  <c r="AI3333" i="12"/>
  <c r="C607" i="13" s="1"/>
  <c r="AJ3333" i="12"/>
  <c r="D607" i="13" s="1"/>
  <c r="AI3222" i="12"/>
  <c r="C718" i="13" s="1"/>
  <c r="AJ3222" i="12"/>
  <c r="D718" i="13" s="1"/>
  <c r="AI2217" i="12"/>
  <c r="C1723" i="13" s="1"/>
  <c r="AJ2217" i="12"/>
  <c r="D1723" i="13" s="1"/>
  <c r="AI3471" i="12"/>
  <c r="C469" i="13" s="1"/>
  <c r="AJ3471" i="12"/>
  <c r="D469" i="13" s="1"/>
  <c r="AJ3538" i="12"/>
  <c r="D402" i="13" s="1"/>
  <c r="AI3538" i="12"/>
  <c r="C402" i="13" s="1"/>
  <c r="AI3521" i="12"/>
  <c r="C419" i="13" s="1"/>
  <c r="AJ3521" i="12"/>
  <c r="D419" i="13" s="1"/>
  <c r="AJ3789" i="12"/>
  <c r="D151" i="13" s="1"/>
  <c r="AI3789" i="12"/>
  <c r="C151" i="13" s="1"/>
  <c r="AJ3320" i="12"/>
  <c r="D620" i="13" s="1"/>
  <c r="AI3320" i="12"/>
  <c r="C620" i="13" s="1"/>
  <c r="AJ3390" i="12"/>
  <c r="D550" i="13" s="1"/>
  <c r="AI3390" i="12"/>
  <c r="C550" i="13" s="1"/>
  <c r="AI3438" i="12"/>
  <c r="C502" i="13" s="1"/>
  <c r="AJ3438" i="12"/>
  <c r="D502" i="13" s="1"/>
  <c r="AI3630" i="12"/>
  <c r="C310" i="13" s="1"/>
  <c r="AJ3630" i="12"/>
  <c r="D310" i="13" s="1"/>
  <c r="AI2149" i="12"/>
  <c r="C1791" i="13" s="1"/>
  <c r="AJ2149" i="12"/>
  <c r="D1791" i="13" s="1"/>
  <c r="AI3661" i="12"/>
  <c r="C279" i="13" s="1"/>
  <c r="AJ3661" i="12"/>
  <c r="D279" i="13" s="1"/>
  <c r="AI3270" i="12"/>
  <c r="C670" i="13" s="1"/>
  <c r="AJ3270" i="12"/>
  <c r="D670" i="13" s="1"/>
  <c r="AI2924" i="12"/>
  <c r="C1016" i="13" s="1"/>
  <c r="AJ2924" i="12"/>
  <c r="D1016" i="13" s="1"/>
  <c r="AJ3804" i="12"/>
  <c r="D136" i="13" s="1"/>
  <c r="AI3804" i="12"/>
  <c r="C136" i="13" s="1"/>
  <c r="AI2407" i="12"/>
  <c r="C1533" i="13" s="1"/>
  <c r="AJ2407" i="12"/>
  <c r="D1533" i="13" s="1"/>
  <c r="AJ3626" i="12"/>
  <c r="D314" i="13" s="1"/>
  <c r="AI3626" i="12"/>
  <c r="C314" i="13" s="1"/>
  <c r="AI3684" i="12"/>
  <c r="C256" i="13" s="1"/>
  <c r="AJ3684" i="12"/>
  <c r="D256" i="13" s="1"/>
  <c r="AJ3868" i="12"/>
  <c r="D72" i="13" s="1"/>
  <c r="AI3868" i="12"/>
  <c r="C72" i="13" s="1"/>
  <c r="AI3414" i="12"/>
  <c r="C526" i="13" s="1"/>
  <c r="AJ3414" i="12"/>
  <c r="D526" i="13" s="1"/>
  <c r="AJ3423" i="12"/>
  <c r="D517" i="13" s="1"/>
  <c r="AI3423" i="12"/>
  <c r="C517" i="13" s="1"/>
  <c r="AI3756" i="12"/>
  <c r="C184" i="13" s="1"/>
  <c r="AJ3756" i="12"/>
  <c r="D184" i="13" s="1"/>
  <c r="AI3312" i="12"/>
  <c r="C628" i="13" s="1"/>
  <c r="AJ3312" i="12"/>
  <c r="D628" i="13" s="1"/>
  <c r="AI3898" i="12"/>
  <c r="C42" i="13" s="1"/>
  <c r="AJ3898" i="12"/>
  <c r="D42" i="13" s="1"/>
  <c r="AI2884" i="12"/>
  <c r="C1056" i="13" s="1"/>
  <c r="AJ2884" i="12"/>
  <c r="D1056" i="13" s="1"/>
  <c r="AJ2482" i="12"/>
  <c r="D1458" i="13" s="1"/>
  <c r="AI2482" i="12"/>
  <c r="C1458" i="13" s="1"/>
  <c r="AJ3875" i="12"/>
  <c r="D65" i="13" s="1"/>
  <c r="AI3875" i="12"/>
  <c r="C65" i="13" s="1"/>
  <c r="AI2474" i="12"/>
  <c r="C1466" i="13" s="1"/>
  <c r="AJ2474" i="12"/>
  <c r="D1466" i="13" s="1"/>
  <c r="AI2775" i="12"/>
  <c r="C1165" i="13" s="1"/>
  <c r="AJ2775" i="12"/>
  <c r="D1165" i="13" s="1"/>
  <c r="AI3048" i="12"/>
  <c r="C892" i="13" s="1"/>
  <c r="AJ3048" i="12"/>
  <c r="D892" i="13" s="1"/>
  <c r="AJ3870" i="12"/>
  <c r="D70" i="13" s="1"/>
  <c r="AI3870" i="12"/>
  <c r="C70" i="13" s="1"/>
  <c r="AI3570" i="12"/>
  <c r="C370" i="13" s="1"/>
  <c r="AJ3570" i="12"/>
  <c r="D370" i="13" s="1"/>
  <c r="AI3498" i="12"/>
  <c r="C442" i="13" s="1"/>
  <c r="AJ3498" i="12"/>
  <c r="D442" i="13" s="1"/>
  <c r="AJ3528" i="12"/>
  <c r="D412" i="13" s="1"/>
  <c r="AI3528" i="12"/>
  <c r="C412" i="13" s="1"/>
  <c r="AJ3284" i="12"/>
  <c r="D656" i="13" s="1"/>
  <c r="AI3284" i="12"/>
  <c r="C656" i="13" s="1"/>
  <c r="AJ3286" i="12"/>
  <c r="D654" i="13" s="1"/>
  <c r="AI3286" i="12"/>
  <c r="C654" i="13" s="1"/>
  <c r="AI3663" i="12"/>
  <c r="C277" i="13" s="1"/>
  <c r="AJ3663" i="12"/>
  <c r="D277" i="13" s="1"/>
  <c r="AJ3896" i="12"/>
  <c r="D44" i="13" s="1"/>
  <c r="AI3896" i="12"/>
  <c r="C44" i="13" s="1"/>
  <c r="AJ3695" i="12"/>
  <c r="D245" i="13" s="1"/>
  <c r="AI3695" i="12"/>
  <c r="C245" i="13" s="1"/>
  <c r="AJ3287" i="12"/>
  <c r="D653" i="13" s="1"/>
  <c r="AI3287" i="12"/>
  <c r="C653" i="13" s="1"/>
  <c r="AJ3190" i="12"/>
  <c r="D750" i="13" s="1"/>
  <c r="AI3190" i="12"/>
  <c r="C750" i="13" s="1"/>
  <c r="AI2503" i="12"/>
  <c r="C1437" i="13" s="1"/>
  <c r="AJ2503" i="12"/>
  <c r="D1437" i="13" s="1"/>
  <c r="C40" i="12" l="1"/>
  <c r="F129" i="7" s="1"/>
  <c r="C41" i="12"/>
  <c r="F130" i="7" s="1"/>
</calcChain>
</file>

<file path=xl/sharedStrings.xml><?xml version="1.0" encoding="utf-8"?>
<sst xmlns="http://schemas.openxmlformats.org/spreadsheetml/2006/main" count="1093" uniqueCount="689">
  <si>
    <t>Name</t>
  </si>
  <si>
    <t>Remarks</t>
  </si>
  <si>
    <t>AGND</t>
  </si>
  <si>
    <t>Pin</t>
  </si>
  <si>
    <t>Purpose</t>
  </si>
  <si>
    <t>Validation Options</t>
  </si>
  <si>
    <t>Open</t>
  </si>
  <si>
    <t>Connection For Functional Use</t>
  </si>
  <si>
    <t>Comments</t>
  </si>
  <si>
    <t>Power Stage</t>
  </si>
  <si>
    <t>Vin</t>
  </si>
  <si>
    <t>SW</t>
  </si>
  <si>
    <t>GND</t>
  </si>
  <si>
    <t>BOOT</t>
  </si>
  <si>
    <t>Input power to the power stage</t>
  </si>
  <si>
    <t>Thermal Pad</t>
  </si>
  <si>
    <t>Reasoning</t>
  </si>
  <si>
    <t>Sensing and Control</t>
  </si>
  <si>
    <t>Configuration</t>
  </si>
  <si>
    <t>Controller</t>
  </si>
  <si>
    <t>Misc</t>
  </si>
  <si>
    <t>8, 9, 10, 11, 12</t>
  </si>
  <si>
    <t>N/A</t>
  </si>
  <si>
    <t>21, 22, 23, 24, 25</t>
  </si>
  <si>
    <t>Placement or Routing?</t>
  </si>
  <si>
    <t>Routing</t>
  </si>
  <si>
    <t>Placement</t>
  </si>
  <si>
    <t>Have a large solid ground plane for GND</t>
  </si>
  <si>
    <t>Have a large solid ground plane for AGND to minimize impedance of the plane.</t>
  </si>
  <si>
    <t>PGND</t>
  </si>
  <si>
    <t>Cin, Cout, L, IC</t>
  </si>
  <si>
    <t>Place the power components (including input/output capacitors, output inductor, and IC device) on one side of the PCB (solder side). At least one or two inner layers/planes should be inserted, connecting to power ground, in order to shield and isolate the small signal traces from noisy power lines.</t>
  </si>
  <si>
    <t>Ensure to provide GND vias for each decoupling capacitor and make the loop as small as possible</t>
  </si>
  <si>
    <t>If this loop area is large, it can sometimes manifest as ground bounce leading to load regulation issues.</t>
  </si>
  <si>
    <t>It is necessary that the LC resonance of ferrite bead-cap is away from the LC resonance of inductor-Cout. If they resonate at the same frequency then a huge amount of noise can be passed through to the output.</t>
  </si>
  <si>
    <t>This filter cap along with the series resistor helps filter the noise on the RSP, RSN pins. If the resistor use is 0 ohms, then this filter does not have much effect. Having the Cfilt lower than the mentioned equation ensures that the phase shift imposed by the feedback signal by the filter at the control loop cross over frequency is minimal while at the same time maximizing the filtering effect.</t>
  </si>
  <si>
    <t>This resistor helps to break the net – so that during routing the RSP pin is connected to the remote end of the load rather than the Vout at the output of the buck converter. Also this resistor in combination with the capacitor across the RSP-RSN nets can serve as a filter to filter out the high frequency noise on the RS, RSN lines. Please see note on filter capacitor selection.</t>
  </si>
  <si>
    <t>Cin</t>
  </si>
  <si>
    <t>Cout</t>
  </si>
  <si>
    <t>Output filters made of 1uF, 10uF and 100uF capacitors without capacitors between those values often have inter-capacitor resonances that result in noise peaks between the two capacitors internal self-resonance frequencies.</t>
  </si>
  <si>
    <t>Complete</t>
  </si>
  <si>
    <t>Not Applicable</t>
  </si>
  <si>
    <t>Status</t>
  </si>
  <si>
    <t>VDD, BP, VIN, GND, AGND, PGND</t>
  </si>
  <si>
    <t>Power ground pad</t>
  </si>
  <si>
    <t>Design Calculations</t>
  </si>
  <si>
    <t>Parameter</t>
  </si>
  <si>
    <t>Input</t>
  </si>
  <si>
    <t>Recommended</t>
  </si>
  <si>
    <t>Selected Value</t>
  </si>
  <si>
    <t>Calculated with Selected Value</t>
  </si>
  <si>
    <t>Units</t>
  </si>
  <si>
    <t>Description</t>
  </si>
  <si>
    <t>Choose Device</t>
  </si>
  <si>
    <t>Part number</t>
  </si>
  <si>
    <t>Select IC part number</t>
  </si>
  <si>
    <t>Key</t>
  </si>
  <si>
    <t>V</t>
  </si>
  <si>
    <t>User Entered Value</t>
  </si>
  <si>
    <t>Vin_min_IC</t>
  </si>
  <si>
    <t>IC rated minimum input voltage with internal bias</t>
  </si>
  <si>
    <t>Fixed IC Parameter</t>
  </si>
  <si>
    <t>Vin_max_IC</t>
  </si>
  <si>
    <t>IC rated maximum input voltage</t>
  </si>
  <si>
    <t>Calculated Parameter</t>
  </si>
  <si>
    <t>Vref</t>
  </si>
  <si>
    <t>Internal voltage reference</t>
  </si>
  <si>
    <t>Recommended Component Value</t>
  </si>
  <si>
    <t>Io_max_IC</t>
  </si>
  <si>
    <t>A</t>
  </si>
  <si>
    <t>IC rated maximum output current</t>
  </si>
  <si>
    <t>Design Caution</t>
  </si>
  <si>
    <t>Vreg</t>
  </si>
  <si>
    <t>Internal Vreg regulator output voltage</t>
  </si>
  <si>
    <t>Design Warning</t>
  </si>
  <si>
    <t>EN_rise</t>
  </si>
  <si>
    <t>EN rising voltage threshold</t>
  </si>
  <si>
    <t>Calculated component values summary</t>
  </si>
  <si>
    <t>EN_fall</t>
  </si>
  <si>
    <t>Lout</t>
  </si>
  <si>
    <t>µH</t>
  </si>
  <si>
    <t>OCF_response</t>
  </si>
  <si>
    <t>Over current fault response</t>
  </si>
  <si>
    <t>µF</t>
  </si>
  <si>
    <t>OVF_response</t>
  </si>
  <si>
    <t>Over voltage fault response</t>
  </si>
  <si>
    <t>OC_clamp</t>
  </si>
  <si>
    <t>Valley current limit maximum clamp</t>
  </si>
  <si>
    <t>Rfb_b</t>
  </si>
  <si>
    <t>kΩ</t>
  </si>
  <si>
    <t>Rfb_t</t>
  </si>
  <si>
    <t>ton_min_max</t>
  </si>
  <si>
    <t>ns</t>
  </si>
  <si>
    <t>Worst case minimum on-time</t>
  </si>
  <si>
    <t>Cff</t>
  </si>
  <si>
    <t>pF</t>
  </si>
  <si>
    <t>toff_min_max</t>
  </si>
  <si>
    <t>Worst case minimum off-time</t>
  </si>
  <si>
    <t>Css</t>
  </si>
  <si>
    <t>nF</t>
  </si>
  <si>
    <t>Rdson_HS</t>
  </si>
  <si>
    <t>mΩ</t>
  </si>
  <si>
    <t>High-side FET Rdson</t>
  </si>
  <si>
    <t>Cvcc</t>
  </si>
  <si>
    <t>Rdson_LS</t>
  </si>
  <si>
    <t>Low-side FET Rdson</t>
  </si>
  <si>
    <t>Cboot</t>
  </si>
  <si>
    <t>Input System Parameters</t>
  </si>
  <si>
    <t>Rpg</t>
  </si>
  <si>
    <t>Vin_min</t>
  </si>
  <si>
    <t>Minimum input voltage</t>
  </si>
  <si>
    <t>Vin_nom</t>
  </si>
  <si>
    <t>Nominal input voltage</t>
  </si>
  <si>
    <t>Vin_max</t>
  </si>
  <si>
    <t>Maximum input voltage</t>
  </si>
  <si>
    <t>Vout</t>
  </si>
  <si>
    <t>Output voltage</t>
  </si>
  <si>
    <t>Iout</t>
  </si>
  <si>
    <t>Maximum output current</t>
  </si>
  <si>
    <t>Select the Switching Frequency (RT pin)</t>
  </si>
  <si>
    <t>fsw_max_ton</t>
  </si>
  <si>
    <t>kHz</t>
  </si>
  <si>
    <t>Maximum fsw limited by Vin_max and minimum on-time</t>
  </si>
  <si>
    <t>fsw_max_toff</t>
  </si>
  <si>
    <t>Maximum fsw allowed limited by Vin_min and minimum off-time (Depends on inductor DCR and includes 2x multiplier on resistance for margin)</t>
  </si>
  <si>
    <t>fsw_select</t>
  </si>
  <si>
    <t>Select the fsw option (must be between 200 KHz and 1 MHz)</t>
  </si>
  <si>
    <t>Calculated R_rt</t>
  </si>
  <si>
    <t>Recommended RT resistor to AGND</t>
  </si>
  <si>
    <t>R_rt</t>
  </si>
  <si>
    <t>Selected RT resistor value</t>
  </si>
  <si>
    <t>fsw_calculated</t>
  </si>
  <si>
    <t>Switching frequency chosen based on R_rt</t>
  </si>
  <si>
    <t>Choose the Output Inductor (Lout)</t>
  </si>
  <si>
    <t>The inductance is selected based on a p-p ripple current target. Smaller L reduces solution size while larger L reduces AC loss.</t>
  </si>
  <si>
    <t>Kind</t>
  </si>
  <si>
    <t>Target ripple/Iout ratio (typically between 0.2 to 0.4)</t>
  </si>
  <si>
    <t>L_target</t>
  </si>
  <si>
    <t>Target inductor value</t>
  </si>
  <si>
    <t>L_min</t>
  </si>
  <si>
    <t>Minimum recommended inductance (ripple = 50% Iout_max_IC)</t>
  </si>
  <si>
    <t>L_max</t>
  </si>
  <si>
    <t>Maximum recommended inductance (ripple = 10% Iout_max_IC)</t>
  </si>
  <si>
    <t>Selected inductance</t>
  </si>
  <si>
    <t>DCR</t>
  </si>
  <si>
    <t>DC resistance of selected inductor</t>
  </si>
  <si>
    <t>Tol_L</t>
  </si>
  <si>
    <t>Tolerance of inductance for selected inductor</t>
  </si>
  <si>
    <t>Iripple_max</t>
  </si>
  <si>
    <t>Inductor ripple current at Vin_max (includes Tol_L, used for DC ripple calculations)</t>
  </si>
  <si>
    <t>Ipeak</t>
  </si>
  <si>
    <t>Full load peak current at Vin_max</t>
  </si>
  <si>
    <t>Irms</t>
  </si>
  <si>
    <t>Inductor rms current at Vin_max</t>
  </si>
  <si>
    <t>Iripple_min</t>
  </si>
  <si>
    <t>Inductor ripple current at Vin_min (includes Tol_L)</t>
  </si>
  <si>
    <t>Ivalley</t>
  </si>
  <si>
    <t>Full load valley current at Vin_min (used for I_lim calculations)</t>
  </si>
  <si>
    <t>Choose the Output Capacitor (Cout)</t>
  </si>
  <si>
    <t>Io_step</t>
  </si>
  <si>
    <t>Iout load transient step</t>
  </si>
  <si>
    <t>dVo_trans</t>
  </si>
  <si>
    <t>Target Vout overshoot/undershoot after load step</t>
  </si>
  <si>
    <t>dVo_dc</t>
  </si>
  <si>
    <t>Target steady state Vout voltage ripple</t>
  </si>
  <si>
    <t>Cout_ripple</t>
  </si>
  <si>
    <t>Min Cout for DC ripple requirement (ignores ESR)</t>
  </si>
  <si>
    <t>Cout_undershoot</t>
  </si>
  <si>
    <t>Min Cout for undershoot requirement</t>
  </si>
  <si>
    <t>Cout_overshoot</t>
  </si>
  <si>
    <t>Min Cout for overshoot requirement</t>
  </si>
  <si>
    <t>Cout_stability</t>
  </si>
  <si>
    <t>Min Cout for stability (f_LC &lt; fsw/30)</t>
  </si>
  <si>
    <t>Cout_min</t>
  </si>
  <si>
    <t>Recommended min Cout (must include any derating due to DC/AC bias, temp and/or tolerance)</t>
  </si>
  <si>
    <t>Cout_max</t>
  </si>
  <si>
    <t>Max Cout for stability (f_LC &gt; fsw/100) (Exceeding this may be ok but further validation is required)</t>
  </si>
  <si>
    <t>ESR_trans</t>
  </si>
  <si>
    <t>Max ESR to meet load step transient requirement</t>
  </si>
  <si>
    <t>ESR_ripple</t>
  </si>
  <si>
    <t>Max ESR to meet ripple requirement</t>
  </si>
  <si>
    <t>ESR_max</t>
  </si>
  <si>
    <t>Nominal value of single ceramic output capacitor</t>
  </si>
  <si>
    <t>ESR of output single ceramic output capacitor</t>
  </si>
  <si>
    <t>Effective Cout (If red, not enough capacitance. If yellow, there may be too much capacitance for loop stability)</t>
  </si>
  <si>
    <t>ESR</t>
  </si>
  <si>
    <t>Effective ESR</t>
  </si>
  <si>
    <t>Vo_undershoot</t>
  </si>
  <si>
    <t>mV</t>
  </si>
  <si>
    <t>Estimated undershoot</t>
  </si>
  <si>
    <t>Vo_overshoot</t>
  </si>
  <si>
    <t>Estimated overshoot</t>
  </si>
  <si>
    <t>Vo_ripple</t>
  </si>
  <si>
    <t>Estimated capacitive + resistive DC ripple (ignores ESL)</t>
  </si>
  <si>
    <t>f_LC</t>
  </si>
  <si>
    <t>LC resonant frequency 
(if yellow, feedforward cap recommended)</t>
  </si>
  <si>
    <t>f_ESR</t>
  </si>
  <si>
    <t>ESR zero frequency 
(if yellow, ESR zero may affect loop stability)</t>
  </si>
  <si>
    <t>Choose the Input Capacitor (Cin)</t>
  </si>
  <si>
    <t>The input capacitance is deteremind based on the input ripple requirements. Additional bulk input capacitance may be needed for transients. 0.1µF high frequency bypass capacitors are also required.</t>
  </si>
  <si>
    <t>Vi_ripple_rec</t>
  </si>
  <si>
    <t>Recommended DC input voltage ripple (2% min Vin)</t>
  </si>
  <si>
    <t>Vi_ripple_target</t>
  </si>
  <si>
    <t>Target DC input voltage ripple</t>
  </si>
  <si>
    <t>Q_input</t>
  </si>
  <si>
    <t>µC</t>
  </si>
  <si>
    <t>Charge per switching cycle (Vin_min)</t>
  </si>
  <si>
    <t>Cin_min</t>
  </si>
  <si>
    <r>
      <t xml:space="preserve">Minimum input capacitance required </t>
    </r>
    <r>
      <rPr>
        <b/>
        <sz val="11"/>
        <color theme="1"/>
        <rFont val="Arial"/>
        <family val="2"/>
      </rPr>
      <t>(include derating)</t>
    </r>
  </si>
  <si>
    <r>
      <t xml:space="preserve">Effective input ceramic cap used </t>
    </r>
    <r>
      <rPr>
        <b/>
        <sz val="11"/>
        <color theme="1"/>
        <rFont val="Arial"/>
        <family val="2"/>
      </rPr>
      <t>(include derating)</t>
    </r>
  </si>
  <si>
    <t>Vi_ripple</t>
  </si>
  <si>
    <t>Input DC ripple</t>
  </si>
  <si>
    <t>Iin_rms</t>
  </si>
  <si>
    <t>Input RMS current</t>
  </si>
  <si>
    <t>Bottom feedback resistor (1k-20k recommended)</t>
  </si>
  <si>
    <t>Selected bottom feedback resistor</t>
  </si>
  <si>
    <t>Calculated top resistor</t>
  </si>
  <si>
    <t>Selected top resistor</t>
  </si>
  <si>
    <t>Vout_calc</t>
  </si>
  <si>
    <t>Calculated Vout (yellow if not within 1% of target Vout)</t>
  </si>
  <si>
    <t>At least 1 µF required</t>
  </si>
  <si>
    <t>Selected Cbp6</t>
  </si>
  <si>
    <t>Cvbst_rec</t>
  </si>
  <si>
    <t>At least 0.1µF required</t>
  </si>
  <si>
    <t>Cvbst</t>
  </si>
  <si>
    <t>Selected Cboot</t>
  </si>
  <si>
    <t>Rpg_rec</t>
  </si>
  <si>
    <t>1k-100k recommended</t>
  </si>
  <si>
    <t>Selected Rpg</t>
  </si>
  <si>
    <t>Part #</t>
  </si>
  <si>
    <t>VIN_min</t>
  </si>
  <si>
    <t>VIN_max</t>
  </si>
  <si>
    <t>Io,rated</t>
  </si>
  <si>
    <t>Fsw_1</t>
  </si>
  <si>
    <t>Fsw_2</t>
  </si>
  <si>
    <t>Fsw_3</t>
  </si>
  <si>
    <t>OC clamp</t>
  </si>
  <si>
    <t>tonmin</t>
  </si>
  <si>
    <t>OC Fault</t>
  </si>
  <si>
    <t>OV Fault</t>
  </si>
  <si>
    <t>VREG LDO Voltage</t>
  </si>
  <si>
    <t>VIN_min_bias</t>
  </si>
  <si>
    <t>toffmin</t>
  </si>
  <si>
    <t>R_HS</t>
  </si>
  <si>
    <t>R_LS</t>
  </si>
  <si>
    <t>OC gain</t>
  </si>
  <si>
    <t>I_ss</t>
  </si>
  <si>
    <t>FCCM</t>
  </si>
  <si>
    <t>VCC LDO Voltage</t>
  </si>
  <si>
    <t>TPS548620</t>
  </si>
  <si>
    <t>Hiccup</t>
  </si>
  <si>
    <t>Latch Off</t>
  </si>
  <si>
    <t>TPS548A28</t>
  </si>
  <si>
    <t>TPS548A29</t>
  </si>
  <si>
    <t>TPS548B28</t>
  </si>
  <si>
    <t>TPS548B29</t>
  </si>
  <si>
    <t>TPS54J060</t>
  </si>
  <si>
    <t>TPS54J061</t>
  </si>
  <si>
    <t>TPS54JA20</t>
  </si>
  <si>
    <t>TPS54JB20</t>
  </si>
  <si>
    <t>Selected device</t>
  </si>
  <si>
    <t>fsw options</t>
  </si>
  <si>
    <t>LL options</t>
  </si>
  <si>
    <t>FSW(kHz)</t>
  </si>
  <si>
    <t>Mode</t>
  </si>
  <si>
    <r>
      <t>RMODE(k</t>
    </r>
    <r>
      <rPr>
        <sz val="11"/>
        <color theme="1"/>
        <rFont val="Arial"/>
        <family val="2"/>
      </rPr>
      <t>Ω</t>
    </r>
    <r>
      <rPr>
        <sz val="11"/>
        <color theme="1"/>
        <rFont val="Calibri"/>
        <family val="2"/>
      </rPr>
      <t>)</t>
    </r>
  </si>
  <si>
    <t>Connect to AGND</t>
  </si>
  <si>
    <t>DCM</t>
  </si>
  <si>
    <t>Connect to VCC</t>
  </si>
  <si>
    <t>Recommended Component Values from Calculator</t>
  </si>
  <si>
    <t>Component units</t>
  </si>
  <si>
    <t>uF</t>
  </si>
  <si>
    <t>TPS543B20</t>
  </si>
  <si>
    <t>TPS543C20</t>
  </si>
  <si>
    <t>TPS543C20A</t>
  </si>
  <si>
    <t>Fsw</t>
  </si>
  <si>
    <t>SS Time</t>
  </si>
  <si>
    <t>OPEN</t>
  </si>
  <si>
    <t>Cramp</t>
  </si>
  <si>
    <t>body_brake_sel</t>
  </si>
  <si>
    <t>api_threshold_sel</t>
  </si>
  <si>
    <t>api_mode_sel</t>
  </si>
  <si>
    <t>res values</t>
  </si>
  <si>
    <t>search column</t>
  </si>
  <si>
    <t>API Threshold</t>
  </si>
  <si>
    <t>BB Threshold</t>
  </si>
  <si>
    <t>Select the Asynchronous Pulse Injection (API) mode (On/Off)</t>
  </si>
  <si>
    <t>R_mode</t>
  </si>
  <si>
    <t>Recommended R_mode resistor value</t>
  </si>
  <si>
    <t>API setting</t>
  </si>
  <si>
    <t>BB setting</t>
  </si>
  <si>
    <t>Enabled</t>
  </si>
  <si>
    <t>Disabled</t>
  </si>
  <si>
    <t>Select the Mode (Mode pin) (Reference table to the right for possible modes)</t>
  </si>
  <si>
    <t>Select the Soft-Start time (SS pin)</t>
  </si>
  <si>
    <t>soft_start_sel</t>
  </si>
  <si>
    <t>ms</t>
  </si>
  <si>
    <t>Select the Soft Start time</t>
  </si>
  <si>
    <t>R_ss</t>
  </si>
  <si>
    <t>R_ss_rec</t>
  </si>
  <si>
    <t>soft_start</t>
  </si>
  <si>
    <t>Select the Ramp Capacitor (RAMP pin)</t>
  </si>
  <si>
    <t>C_ramp_sel</t>
  </si>
  <si>
    <t>R_ramp_rec</t>
  </si>
  <si>
    <t>R_ramp</t>
  </si>
  <si>
    <t>C_ramp</t>
  </si>
  <si>
    <t>Ramp capacitance chosen based on R_ramp</t>
  </si>
  <si>
    <t>Chosen R_mode</t>
  </si>
  <si>
    <t>R_mode_rec</t>
  </si>
  <si>
    <t>api_mode</t>
  </si>
  <si>
    <t>body_brake</t>
  </si>
  <si>
    <t>api_threshold</t>
  </si>
  <si>
    <t>Chosen R_ss</t>
  </si>
  <si>
    <t>API mode chosen based on R_mode</t>
  </si>
  <si>
    <t>Body Brake mode chosen based on R_mode</t>
  </si>
  <si>
    <t>Recommended R_ss resistor value</t>
  </si>
  <si>
    <t>Soft Start time chosen based on R_ss</t>
  </si>
  <si>
    <t>Select the API threshold voltage (must be set to N/A if API is set to Off)</t>
  </si>
  <si>
    <t>Select the Body Brake mode (On/Off) (must be set to disabled unless API is enabled)</t>
  </si>
  <si>
    <t>N_Cout_electro</t>
  </si>
  <si>
    <t>Cout_derate_electro</t>
  </si>
  <si>
    <t>Cout_nom_ceramic</t>
  </si>
  <si>
    <t>Cout_nom_electro</t>
  </si>
  <si>
    <t>ESR__nom_electro</t>
  </si>
  <si>
    <t>ESR_nom_ceramic</t>
  </si>
  <si>
    <t>N_Cout_ceramic</t>
  </si>
  <si>
    <t>Cout_derate_ceramic</t>
  </si>
  <si>
    <t>Nominal value of single electrolytic output capacitor</t>
  </si>
  <si>
    <t>ESR of output single electrolytic output capacitor</t>
  </si>
  <si>
    <t>Number of electrolytic output capacitors</t>
  </si>
  <si>
    <t>Remaining electrolytic output capacitance after derating due to DC/AC bias, temp and/or tolerance</t>
  </si>
  <si>
    <t>Remaining ceramic output capacitance after derating due to DC/AC bias, temp and/or tolerance</t>
  </si>
  <si>
    <t>Number of ceramic output capacitors</t>
  </si>
  <si>
    <t>H Gain</t>
  </si>
  <si>
    <t>H_Gain</t>
  </si>
  <si>
    <t>Vout to FB ratio</t>
  </si>
  <si>
    <t>Duty_cycle</t>
  </si>
  <si>
    <t>Ratio of the feedback resistor divider</t>
  </si>
  <si>
    <t>Duty cycle based on Vin and Vout</t>
  </si>
  <si>
    <t>Ctop</t>
  </si>
  <si>
    <t>C_top</t>
  </si>
  <si>
    <t>Selected C_top value, enter 0 if unused</t>
  </si>
  <si>
    <t>F_cramp</t>
  </si>
  <si>
    <t>F_ctop</t>
  </si>
  <si>
    <t>Hz</t>
  </si>
  <si>
    <t>Calculated C_ramp zero</t>
  </si>
  <si>
    <t>Calculated C_top zero</t>
  </si>
  <si>
    <t>LC Pole</t>
  </si>
  <si>
    <t>LC_Pole</t>
  </si>
  <si>
    <t>ESR_Pole</t>
  </si>
  <si>
    <t>RL_Cout_Pole</t>
  </si>
  <si>
    <t>Note: just click on E6 then Sort (under "Data" tab) Largest to Smallest</t>
  </si>
  <si>
    <t>Converter Gain</t>
  </si>
  <si>
    <t>Converter Phase</t>
  </si>
  <si>
    <t>Frequency</t>
  </si>
  <si>
    <t>User Parameters:</t>
  </si>
  <si>
    <t>Unit</t>
  </si>
  <si>
    <t>L</t>
  </si>
  <si>
    <t>uH</t>
  </si>
  <si>
    <t>Ohm</t>
  </si>
  <si>
    <t>RL</t>
  </si>
  <si>
    <t>Rtop</t>
  </si>
  <si>
    <t>Kohm</t>
  </si>
  <si>
    <t>Rbot</t>
  </si>
  <si>
    <t>KOhm</t>
  </si>
  <si>
    <t>Ccomp1</t>
  </si>
  <si>
    <t>Ccomp2</t>
  </si>
  <si>
    <t>Rcomp1</t>
  </si>
  <si>
    <t>Pole/Zero Calculation</t>
  </si>
  <si>
    <t>ESR Zero</t>
  </si>
  <si>
    <t>Controller Parameters:</t>
  </si>
  <si>
    <t>Current Sense Gain--Ri</t>
  </si>
  <si>
    <t>V/A</t>
  </si>
  <si>
    <t>Gm Error Amplifier Gain</t>
  </si>
  <si>
    <t>uA/V</t>
  </si>
  <si>
    <t>Modulator Gain Calculation</t>
  </si>
  <si>
    <t>Compensation Slope Amplitude--Ve</t>
  </si>
  <si>
    <t>Valley Current Slope Amplitude--Sf/Fsw</t>
  </si>
  <si>
    <t>Modulator Gain--Fm</t>
  </si>
  <si>
    <t>No Unit</t>
  </si>
  <si>
    <t>He Sampling Equation</t>
  </si>
  <si>
    <t>Qz</t>
  </si>
  <si>
    <t>Wn</t>
  </si>
  <si>
    <t>He(s)</t>
  </si>
  <si>
    <t>He(s) = 1+s/(wn*Qz)+s^2/(wn^2)</t>
  </si>
  <si>
    <t>Zo(s) = (RL+ESR*RL*C*s)/(1+C*s*(ESR+RL))</t>
  </si>
  <si>
    <t>ZL(s) =DCR + s*L</t>
  </si>
  <si>
    <t>Zin(s) = ZL(s) + Zo(s)</t>
  </si>
  <si>
    <t>TF_d_IL_op (s) = Vin/Zin(s)</t>
  </si>
  <si>
    <t>TF_IL_cl(s)=FM*He(s)*Ri*TF_d_IL_op(s)</t>
  </si>
  <si>
    <t>TF_d_Vo_op(s) = TF_d_IL_op(s)*Zo(s)</t>
  </si>
  <si>
    <t>TF_Vc_Vo_cl(s) = FM*TF_Vo_op(s)/(1+TF_IL_cl(s))</t>
  </si>
  <si>
    <t>Comp (s) = (Rcomp*Ccomp1*s+1)/[(Ccomp1+Comp2)*s*(Rcomp*(Ccomp1*Ccomp2)*s/(Comp1+Comp2)+1)]</t>
  </si>
  <si>
    <t>TF_VL_no_CL(s)=(Rbot/(Rbot+Rtop))*Gm*Comp(s)*FM*TF_d_Vo_op(s)</t>
  </si>
  <si>
    <t>Con_LG(s) = TF_VL_no_CL(s)/(1+TF_IL_cl(s)</t>
  </si>
  <si>
    <t>Frequency Range</t>
  </si>
  <si>
    <t>Zo(s)</t>
  </si>
  <si>
    <t>Inductor impedance</t>
  </si>
  <si>
    <t>Input impedance</t>
  </si>
  <si>
    <t>Open loop duty to inductor TF</t>
  </si>
  <si>
    <t xml:space="preserve">Current loop </t>
  </si>
  <si>
    <t>Gain of Current Loop</t>
  </si>
  <si>
    <t>Phase of Current loop</t>
  </si>
  <si>
    <t>Open Loop duty to output TF</t>
  </si>
  <si>
    <t>Control to Output TF with Current Loop close</t>
  </si>
  <si>
    <t>Gain TF_Vc_Vo_cl(s)</t>
  </si>
  <si>
    <t>Phase TF_Vc_Vo_cl(s)</t>
  </si>
  <si>
    <t>Compensation Network</t>
  </si>
  <si>
    <t>Voltage Loop no Current Loop</t>
  </si>
  <si>
    <t>Gain Voltage Loop No Current Loop</t>
  </si>
  <si>
    <t>Phase Voltage Loop No Current Loop</t>
  </si>
  <si>
    <t>Converter Loop TF</t>
  </si>
  <si>
    <t>Legend</t>
  </si>
  <si>
    <t>Note: See the guidelines on row 46 below</t>
  </si>
  <si>
    <t>User Input</t>
  </si>
  <si>
    <t>Calculation</t>
  </si>
  <si>
    <t>Pin-Strap Resistor Selection</t>
  </si>
  <si>
    <t>Pin-Strap Resistor</t>
  </si>
  <si>
    <t>Input Voltage</t>
  </si>
  <si>
    <t>Output Voltage</t>
  </si>
  <si>
    <t>Output Current</t>
  </si>
  <si>
    <t>Output Load Step Size</t>
  </si>
  <si>
    <t>Istep</t>
  </si>
  <si>
    <t>Average Over-Current Limit</t>
  </si>
  <si>
    <t>Iocp</t>
  </si>
  <si>
    <r>
      <t>R</t>
    </r>
    <r>
      <rPr>
        <vertAlign val="subscript"/>
        <sz val="12"/>
        <color theme="1"/>
        <rFont val="Calibri"/>
        <family val="2"/>
        <scheme val="minor"/>
      </rPr>
      <t>ILIM</t>
    </r>
  </si>
  <si>
    <t>K</t>
  </si>
  <si>
    <t>Reference Voltage for output resistor divider network</t>
  </si>
  <si>
    <r>
      <t>R</t>
    </r>
    <r>
      <rPr>
        <vertAlign val="subscript"/>
        <sz val="12"/>
        <color theme="1"/>
        <rFont val="Calibri"/>
        <family val="2"/>
        <scheme val="minor"/>
      </rPr>
      <t>VSEL</t>
    </r>
  </si>
  <si>
    <t xml:space="preserve">Inductor </t>
  </si>
  <si>
    <t xml:space="preserve">Inductor DCR </t>
  </si>
  <si>
    <t>mOhm</t>
  </si>
  <si>
    <t>Switching Frequency</t>
  </si>
  <si>
    <r>
      <t>R</t>
    </r>
    <r>
      <rPr>
        <vertAlign val="subscript"/>
        <sz val="12"/>
        <color theme="1"/>
        <rFont val="Calibri"/>
        <family val="2"/>
        <scheme val="minor"/>
      </rPr>
      <t>T</t>
    </r>
  </si>
  <si>
    <t>Output Capacitior  POSCAP/SP</t>
  </si>
  <si>
    <t>Cout_Poscap</t>
  </si>
  <si>
    <t>Output Capacitor  POSCAP/SP ESR</t>
  </si>
  <si>
    <t>ESR_Poscap</t>
  </si>
  <si>
    <t>Output Capacitior Ceramic</t>
  </si>
  <si>
    <t>Cout_Ceramic</t>
  </si>
  <si>
    <t>Output Capacitor Ceramic  ESR</t>
  </si>
  <si>
    <t>ESR_Ceramic</t>
  </si>
  <si>
    <t>Load Resistance</t>
  </si>
  <si>
    <t>Feedback Resistor divider--Top</t>
  </si>
  <si>
    <t>Feedback Resistor divider--Bottom</t>
  </si>
  <si>
    <t>Rbot Selection</t>
  </si>
  <si>
    <t>Inductor Ripple Current</t>
  </si>
  <si>
    <t>Vout to FB Ratio</t>
  </si>
  <si>
    <t>Duty Cycle</t>
  </si>
  <si>
    <t>FB Resistor Ratio</t>
  </si>
  <si>
    <t>Soft Start Time</t>
  </si>
  <si>
    <t>Tss</t>
  </si>
  <si>
    <r>
      <t>R</t>
    </r>
    <r>
      <rPr>
        <vertAlign val="subscript"/>
        <sz val="11"/>
        <color theme="1"/>
        <rFont val="Calibri"/>
        <family val="2"/>
        <scheme val="minor"/>
      </rPr>
      <t>SS</t>
    </r>
  </si>
  <si>
    <t>Modulator Ramp Capacitor</t>
  </si>
  <si>
    <r>
      <t>R</t>
    </r>
    <r>
      <rPr>
        <vertAlign val="subscript"/>
        <sz val="12"/>
        <color theme="1"/>
        <rFont val="Calibri"/>
        <family val="2"/>
        <scheme val="minor"/>
      </rPr>
      <t>RAMP</t>
    </r>
  </si>
  <si>
    <t>Enter "0" if don't use Ctop</t>
  </si>
  <si>
    <t>Calculate Cramp Zero Frequency</t>
  </si>
  <si>
    <t>Fcramp</t>
  </si>
  <si>
    <t>Calculate Ctop Zero Frequency</t>
  </si>
  <si>
    <t>Fctop</t>
  </si>
  <si>
    <t>Load Transient Understhoot Voltage</t>
  </si>
  <si>
    <t>Vus</t>
  </si>
  <si>
    <t>Load Transient Oversthoot Voltage</t>
  </si>
  <si>
    <t>Vos</t>
  </si>
  <si>
    <t>RL*Cout Pole</t>
  </si>
  <si>
    <t>Calculation Fc and Phase Margin:</t>
  </si>
  <si>
    <t>Cross Frequency</t>
  </si>
  <si>
    <t>Phase Margin</t>
  </si>
  <si>
    <t>Degree</t>
  </si>
  <si>
    <t>Switching Cycle Period</t>
  </si>
  <si>
    <t>Ts</t>
  </si>
  <si>
    <t>s</t>
  </si>
  <si>
    <t>On-Time</t>
  </si>
  <si>
    <t>Desgin Guidelines Notes:</t>
  </si>
  <si>
    <r>
      <t xml:space="preserve">1. </t>
    </r>
    <r>
      <rPr>
        <b/>
        <u/>
        <sz val="11"/>
        <color rgb="FF0070C0"/>
        <rFont val="Calibri"/>
        <family val="2"/>
        <scheme val="minor"/>
      </rPr>
      <t>Output Capacitor:</t>
    </r>
    <r>
      <rPr>
        <sz val="11"/>
        <color theme="1"/>
        <rFont val="Calibri"/>
        <family val="2"/>
        <scheme val="minor"/>
      </rPr>
      <t xml:space="preserve"> The ceramic output capacitor have potential derate by 50% due to DC bias, AC ripple and temperature variation. For example, 100uF ceramic capacitor has much less capacitance at hot temperature and marginal lower (2uF) at cold temperature in comparison with the value at room temperature. The POSCAP/SP ESR value is listed typically as a maximum value on the datasheet. It is best to use 50% of datasheet value for typical value. Please check with capacitor manafacture datasheet.</t>
    </r>
  </si>
  <si>
    <t>Note: enters the equilvalent ESR for the ceramic cap or POSPCAP. For example, 2mOHM ESR for each cap for 2 caps then entering 1mOHM. In the case of NO POSCAP in the design, enters small value such as 1nF and 1u_ESR. DO NOT enter "0" value.</t>
  </si>
  <si>
    <r>
      <t>2.</t>
    </r>
    <r>
      <rPr>
        <b/>
        <u/>
        <sz val="11"/>
        <color rgb="FF0070C0"/>
        <rFont val="Calibri"/>
        <family val="2"/>
        <scheme val="minor"/>
      </rPr>
      <t xml:space="preserve"> Phase Margin:</t>
    </r>
    <r>
      <rPr>
        <sz val="11"/>
        <color theme="1"/>
        <rFont val="Calibri"/>
        <family val="2"/>
        <scheme val="minor"/>
      </rPr>
      <t xml:space="preserve"> The main advantage of this ACM topology makes the phase flat region about 1 decade after the LC output filter frequency.  The following guidelines will help to achieve this flat margin region.</t>
    </r>
  </si>
  <si>
    <r>
      <t xml:space="preserve">2a) </t>
    </r>
    <r>
      <rPr>
        <u/>
        <sz val="11"/>
        <color rgb="FFFF0000"/>
        <rFont val="Calibri"/>
        <family val="2"/>
        <scheme val="minor"/>
      </rPr>
      <t>Lowest LC filter frequency or largest output capacitiance</t>
    </r>
    <r>
      <rPr>
        <sz val="11"/>
        <color rgb="FFFF0000"/>
        <rFont val="Calibri"/>
        <family val="2"/>
        <scheme val="minor"/>
      </rPr>
      <t>:</t>
    </r>
    <r>
      <rPr>
        <sz val="11"/>
        <color theme="1"/>
        <rFont val="Calibri"/>
        <family val="2"/>
        <scheme val="minor"/>
      </rPr>
      <t xml:space="preserve"> being as an internal compensation IC, the lowest LC filter frequency is 4KHz. 4kHz can be observe from the bode plot below and treats as the first zero frequency in the system.  From 4KHz frequency value, the maximum output capacitance can be calculate by given an inductance value selection. The converter can run into unstable operation when the LC filter frequency below 4kHz since there are not enough zeros in the system to compensate for the LC double poles 180 degree phase drop. </t>
    </r>
  </si>
  <si>
    <r>
      <t xml:space="preserve">2b) </t>
    </r>
    <r>
      <rPr>
        <u/>
        <sz val="11"/>
        <color rgb="FFFF0000"/>
        <rFont val="Calibri"/>
        <family val="2"/>
        <scheme val="minor"/>
      </rPr>
      <t>How to select Cramp value from cell C28:</t>
    </r>
    <r>
      <rPr>
        <sz val="11"/>
        <color theme="1"/>
        <rFont val="Calibri"/>
        <family val="2"/>
        <scheme val="minor"/>
      </rPr>
      <t xml:space="preserve"> The Cramp value with a 300kOhm internal resistor gives the second zero for the system. It is recommended to select this Cramp zero frequency (cell C30) about 3X to 4X of LC filter frequency. This Cramp zero is selectable from C28 and calculate value in C30.  This Cramp second zero and first zero at 4KHz will help to compensate the phase of double poles.  </t>
    </r>
  </si>
  <si>
    <r>
      <t xml:space="preserve">2c) </t>
    </r>
    <r>
      <rPr>
        <u/>
        <sz val="11"/>
        <color rgb="FFFF0000"/>
        <rFont val="Calibri"/>
        <family val="2"/>
        <scheme val="minor"/>
      </rPr>
      <t>Feedforward Zero location:</t>
    </r>
    <r>
      <rPr>
        <sz val="11"/>
        <color theme="1"/>
        <rFont val="Calibri"/>
        <family val="2"/>
        <scheme val="minor"/>
      </rPr>
      <t xml:space="preserve"> In the case of needing more phase margin beside Cramp zero, Ctop (Cell 29) can use to design to boost the phase margin. The best frequency location to place this zero is close at the cross-over frequency since the phase starts one decade early and optimum 45 degree phase boost at the cross-over frequency location. Cell C31 will calculate this frequency with given C29.</t>
    </r>
  </si>
  <si>
    <r>
      <t xml:space="preserve">2d) </t>
    </r>
    <r>
      <rPr>
        <u/>
        <sz val="11"/>
        <color rgb="FFFF0000"/>
        <rFont val="Calibri"/>
        <family val="2"/>
        <scheme val="minor"/>
      </rPr>
      <t>What the best phase margin deisgn for:</t>
    </r>
    <r>
      <rPr>
        <sz val="11"/>
        <color theme="1"/>
        <rFont val="Calibri"/>
        <family val="2"/>
        <scheme val="minor"/>
      </rPr>
      <t xml:space="preserve"> from the theory, the phase margin higher than zero degree is considered a stable system. However, the lower value of phase margin such as 10 degree, the response of a system will have more ringing results before the output voltage settling down after the disburtance such as a load step. The classic value to use is 60 degree phase margin.  However, customer can also accept 45 degree phase marign. </t>
    </r>
  </si>
  <si>
    <t>For more details on the number of ringing versus degree of phase margin, please see this link.</t>
  </si>
  <si>
    <t xml:space="preserve">This link will help to understand more about the advantage of this flat phase margin on the stability of converter. </t>
  </si>
  <si>
    <r>
      <t xml:space="preserve">3. </t>
    </r>
    <r>
      <rPr>
        <b/>
        <u/>
        <sz val="11"/>
        <color rgb="FF0070C0"/>
        <rFont val="Calibri"/>
        <family val="2"/>
        <scheme val="minor"/>
      </rPr>
      <t>The cross-over frequency:</t>
    </r>
    <r>
      <rPr>
        <sz val="11"/>
        <color theme="1"/>
        <rFont val="Calibri"/>
        <family val="2"/>
        <scheme val="minor"/>
      </rPr>
      <t xml:space="preserve"> from the sampling theory, the bandwidth should not design higher than one-half of switching frequency. The cross-over frequency in this family is calculated based upon the selection of Cramp zero value when the Ctop is not used. The higher frequency of Cramp zero value relative to LC frequency produces a lower of the cross-over frequency because this Cramp zero far away from the LC filter frequency.</t>
    </r>
  </si>
  <si>
    <t>From the analysis and results, it is best to limit the cross-over frequency less than 1/3 of Fsw due to the temperature variation of the LC filter frequency and phase starting to drop at this frequency. To be convervative or avoiding the phase dropping region, it is best to design the cross-over frequency around 1/5 of Fsw or the cross-over frequency is at the middle of flat phase region.</t>
  </si>
  <si>
    <t>Internal Integrator Parameters</t>
  </si>
  <si>
    <t>Diff Integrator Gain</t>
  </si>
  <si>
    <t>Rk1</t>
  </si>
  <si>
    <t>Rk2</t>
  </si>
  <si>
    <t>Rint</t>
  </si>
  <si>
    <t>Cint</t>
  </si>
  <si>
    <t>Control Loop Gain</t>
  </si>
  <si>
    <t>Rn1</t>
  </si>
  <si>
    <t>Rn2</t>
  </si>
  <si>
    <t>Kctlr =(Rn2+Rn1)/Rn2</t>
  </si>
  <si>
    <t>Transient Feed Forward Loop</t>
  </si>
  <si>
    <t>Kddap</t>
  </si>
  <si>
    <t>Ktff_gain = Kctlr*Kddap</t>
  </si>
  <si>
    <t>Rhpf (TFF resistor)</t>
  </si>
  <si>
    <t>Chpf (TFF capacitor)</t>
  </si>
  <si>
    <t>Modulator Ramp Resistance</t>
  </si>
  <si>
    <t>Rramp</t>
  </si>
  <si>
    <t>Rdc (high pass filter)</t>
  </si>
  <si>
    <t>Cdc (high pass filter)</t>
  </si>
  <si>
    <t>Vpwm</t>
  </si>
  <si>
    <t>Slope Compensation</t>
  </si>
  <si>
    <t>Slope Capacitor = 1/2 of Cramp</t>
  </si>
  <si>
    <t>Slope Resistor</t>
  </si>
  <si>
    <t>Vramp_avg = Vpwm/2*Ton/Tsw</t>
  </si>
  <si>
    <t>Modulation Gain</t>
  </si>
  <si>
    <t>Ksl: slope compensation factor</t>
  </si>
  <si>
    <t>FM</t>
  </si>
  <si>
    <t>Sample and Hold:</t>
  </si>
  <si>
    <t>Numerator: (0.5-D)+2*D*Ksl*Tsw</t>
  </si>
  <si>
    <t>Denominator: Vpwm+1.29*Vramp_avg</t>
  </si>
  <si>
    <t>Current Sense Gain</t>
  </si>
  <si>
    <t>Kid</t>
  </si>
  <si>
    <t>Vref integrator voltage equation</t>
  </si>
  <si>
    <t>Vctrl--Control voltage equation</t>
  </si>
  <si>
    <t>Transient Feedfoward Function:</t>
  </si>
  <si>
    <t>Vramp: Numerator</t>
  </si>
  <si>
    <t>Vramp: Denominator</t>
  </si>
  <si>
    <t>Vramp = Numerator/Denominator</t>
  </si>
  <si>
    <t>Vslope Compensation</t>
  </si>
  <si>
    <t>Vref_int(s) = H*(Rk1+Rk2)/(Rk1+s*Cint*Rint*(2*Rk1+Rk2))</t>
  </si>
  <si>
    <t>Vctrl=((Rn2+Rn1)/Rn2)*(Vref_int(s)-H)</t>
  </si>
  <si>
    <t>Ztop = Rtop/(1+s*Rtop*Ctop)</t>
  </si>
  <si>
    <t>H(s)=Rbot/(Rbot+Ztop)</t>
  </si>
  <si>
    <t>Final H to use</t>
  </si>
  <si>
    <t>Mag</t>
  </si>
  <si>
    <t>Phase</t>
  </si>
  <si>
    <t>Vramp+Vslope</t>
  </si>
  <si>
    <t xml:space="preserve">  -s*Tsw</t>
  </si>
  <si>
    <t xml:space="preserve">  e^(-s*Tsw)</t>
  </si>
  <si>
    <t xml:space="preserve"> 1-e^(-s*Tsw)</t>
  </si>
  <si>
    <t xml:space="preserve"> s*Tsw+e^(-s*Tsw)-1</t>
  </si>
  <si>
    <t>POSCAP/SP Impedance</t>
  </si>
  <si>
    <t>Ceramic Cap Impedance</t>
  </si>
  <si>
    <t>Zcout(s)</t>
  </si>
  <si>
    <t>FM*Hsh(s)</t>
  </si>
  <si>
    <t>1+FM*Hsh*(Vramp+Vslope)</t>
  </si>
  <si>
    <t>TFloop1*Gid*Zout</t>
  </si>
  <si>
    <t>Vctrl-Vtff</t>
  </si>
  <si>
    <t>1+ TFloop1*Gid*Kid</t>
  </si>
  <si>
    <t>Pin Strap Tolerance:</t>
  </si>
  <si>
    <t>http://www.ti.com/lit/an/slva381b/slva381b.pdf</t>
  </si>
  <si>
    <t>http://e2e.ti.com/blogs_/b/powerhouse/archive/2018/03/02/maintain-a-constant-phase-margin-in-a-synchronous-buck-converter</t>
  </si>
  <si>
    <t>Dec-2019:</t>
  </si>
  <si>
    <t xml:space="preserve"> Updated the design guidelines notes on starting on the row A46</t>
  </si>
  <si>
    <t xml:space="preserve">Jan-2018: </t>
  </si>
  <si>
    <t>First version of tool.</t>
  </si>
  <si>
    <t>R_bot</t>
  </si>
  <si>
    <t>R_bot_rec</t>
  </si>
  <si>
    <t>R_top_target</t>
  </si>
  <si>
    <t>R_top</t>
  </si>
  <si>
    <t>Cbp_rec</t>
  </si>
  <si>
    <t>Cbp</t>
  </si>
  <si>
    <t>FB_res_divider</t>
  </si>
  <si>
    <t>LC pole location</t>
  </si>
  <si>
    <t>ESR pole location</t>
  </si>
  <si>
    <t>RL_Cout pole location</t>
  </si>
  <si>
    <t>Phase margin</t>
  </si>
  <si>
    <t>Crossover Frequency</t>
  </si>
  <si>
    <t>Misc. Components</t>
  </si>
  <si>
    <t>Select the Reference Voltage (VSEL pin)</t>
  </si>
  <si>
    <t>VSEL_sel</t>
  </si>
  <si>
    <t>R_vsel_rec</t>
  </si>
  <si>
    <t>VSEL</t>
  </si>
  <si>
    <t>Select the reference voltage</t>
  </si>
  <si>
    <t>Select the C_ramp value</t>
  </si>
  <si>
    <t>Recommended R_ramp resistor value</t>
  </si>
  <si>
    <t>Chosen R_ramp</t>
  </si>
  <si>
    <t>Recommended R_vsel resistor value</t>
  </si>
  <si>
    <t>Chosen R_vsel</t>
  </si>
  <si>
    <t>Reference voltage chosen based on R_vsel</t>
  </si>
  <si>
    <t>EN pin resistor divider</t>
  </si>
  <si>
    <t>EN pin input</t>
  </si>
  <si>
    <t>Select source for EN pin</t>
  </si>
  <si>
    <t>EN pin voltage level</t>
  </si>
  <si>
    <t>EN pin voltage level (Only used when using external input to EN pin)</t>
  </si>
  <si>
    <t>Vstart_target</t>
  </si>
  <si>
    <t>Target turn on voltage set by EN resistor divider</t>
  </si>
  <si>
    <t>Ren_b_rec</t>
  </si>
  <si>
    <t>Ren_b</t>
  </si>
  <si>
    <t>Selected bottom resistor (1k-100k recommended)</t>
  </si>
  <si>
    <t>Ren_b_eff</t>
  </si>
  <si>
    <t>Effective bottom resistance including 6-MΩ internal pull-down resistance on EN pin</t>
  </si>
  <si>
    <t>Ren_t_calc</t>
  </si>
  <si>
    <t>Ren_t</t>
  </si>
  <si>
    <t>EN pin max V</t>
  </si>
  <si>
    <t>Maxiumum voltage on EN pin (Red if above absolute max)</t>
  </si>
  <si>
    <t>Vstart_typ</t>
  </si>
  <si>
    <t>Estimated typical turn on voltage with selected resistors
(Red if below Vin_min, Yellow if near Vin_min)</t>
  </si>
  <si>
    <t>Vstop_typ</t>
  </si>
  <si>
    <t>Estimated typical turn off voltage with selected resistors</t>
  </si>
  <si>
    <t>Select the Current Limit Resistor (ILIM pin)</t>
  </si>
  <si>
    <t>Ilim_sel</t>
  </si>
  <si>
    <t>R_ilim_rec</t>
  </si>
  <si>
    <t>R_ilim_sel</t>
  </si>
  <si>
    <t>Ilim</t>
  </si>
  <si>
    <t>Recommended R_ilim resistor value</t>
  </si>
  <si>
    <t>Chosen R_ilim</t>
  </si>
  <si>
    <t>Select the Average Over-Current Limit</t>
  </si>
  <si>
    <t>Determine feedback network values (FB resistor divider)</t>
  </si>
  <si>
    <t>Determine compensation network values</t>
  </si>
  <si>
    <t>Current limit chosen based on R_ilim</t>
  </si>
  <si>
    <t>Ensure that the feedback divider network gives the appropriate Vout based on the Vref chosen</t>
  </si>
  <si>
    <t>RSP, RSN</t>
  </si>
  <si>
    <t>1, 2</t>
  </si>
  <si>
    <t>Ensure that you have a cap (e.g. 1nF) in parallel between the RSP and RSN pins. This is a placeholder and can be populated and value adjusted if you see noise issues.</t>
  </si>
  <si>
    <t>If the application has ferrite beads, ensure that the output is taken after the ferrite bead. This will adjust the converter for the DC drop across the ferrite bead.</t>
  </si>
  <si>
    <t>You can use a 10 to 100 ohm resistor in series with the trace connecting from the Vout at the remote end to the RSP pin of the IC. You can use a 0 ohm resistor if you don’t want to use the filter cap between the RSP,RSN nets.</t>
  </si>
  <si>
    <t>Connect a Cfilter of 1nF typical between the RSP- RSN pins close to the IC.
The Cfilt should be lower than the value mentioned in the equation below.
Cfilt = 1 / (2*PI*R*Fsw)
R = Series resistance on RSP line + Series resistance on RSN line
Fsw = switching frequency.</t>
  </si>
  <si>
    <t xml:space="preserve">When trying to achieve lowest noise, consider adding at least 1X100uF and 1X47uF  and 1x10uF and 1x1uF ceramic capacitor as part of the output capacitor bank – to ensure that there are not gaps due to capacitor self resonances. </t>
  </si>
  <si>
    <t xml:space="preserve">0402 0 to 2 Ohm resistor in series with Boot Capacitor – this is a good practice and is preferable at least during prototyping. </t>
  </si>
  <si>
    <t>The boot capacitor should be at least 25V rated, X5R. Preferable to use a 0603.</t>
  </si>
  <si>
    <t xml:space="preserve">Snubber Capacitor: 1.0nF 0603 minimum 25V </t>
  </si>
  <si>
    <t>Snubber Resistor: 0805 1-ohm resistor from SW to PGND “Snubber”</t>
  </si>
  <si>
    <t>Add a placeholder for a resistor between SS pin to ground atleast during prototyping.  Because if the inrush current is high and you wanted to add a soft-start time, shorting it to ground will not give flexibility to adjust the soft start time.</t>
  </si>
  <si>
    <t>SS</t>
  </si>
  <si>
    <t>2.2nF-10nF 0402 minimum 25V input capacitor from PVIN to PGND to minimize high-frequency ringing energy.  Recommended to have a placeholder on prototype as a knob for helping lower noise.</t>
  </si>
  <si>
    <t>The capacitor should be able to give minimum ripple voltage desired for the application. Use WEBENCH to calculate the input capacitance</t>
  </si>
  <si>
    <t>PVIN</t>
  </si>
  <si>
    <t>A minimum of 16V, X5R rated capacitor is recommended.</t>
  </si>
  <si>
    <t>Do not use 10V rated capacitors. The DC bias loss of capacitance on a 10V cap operating at 5.1V output is pretty severe and could compromise the stability of the LDO.</t>
  </si>
  <si>
    <t>BP</t>
  </si>
  <si>
    <t>EN</t>
  </si>
  <si>
    <t>The recommended max voltage on the EN pin is only 5.5V. It cannot be connected to PVIN directly (unless PVIN max is below 5.5V)</t>
  </si>
  <si>
    <t>Use recommended RILIM value from the "Device Calculator Tab"</t>
  </si>
  <si>
    <t>ILIM</t>
  </si>
  <si>
    <t>Have a 100k resistor connected between the pin to BP</t>
  </si>
  <si>
    <t>PGD</t>
  </si>
  <si>
    <t>Bootstrap pin for the internal flying high-side driver.</t>
  </si>
  <si>
    <t>Output capacitance</t>
  </si>
  <si>
    <t>Output of converted power.</t>
  </si>
  <si>
    <t>Open-drain power-good status signal</t>
  </si>
  <si>
    <t>The enable pin turns on the switcher.</t>
  </si>
  <si>
    <t>Current protection pin</t>
  </si>
  <si>
    <t>Connect a resistor from this pin to AGND to select soft-start time.</t>
  </si>
  <si>
    <t>Output of the 5 V on board regulator.</t>
  </si>
  <si>
    <t>The RSN pin should be directly tied to the load GND rather than the IC GND.</t>
  </si>
  <si>
    <t>If it is not properly routed, it moves the regulation differential voltage from the differential voltage across the load, to the differential voltage from the supply voltage at the load to the ground at the IC.  Depending on the differential voltage between the ground at the IC, the ground at the output capacitors and the ground at the load, it could introduce several possible problems related to output voltage regulation.
DC set-point errors due to ground drop from the current flowing through the ground resistance
AC regulation (noise/stability) issues due to dynamic voltages between the grounds
AC and DC coupling between that supply and another supply whose ground currents flow through the same path between the IC ground and the load’s ground.
The 2 AC issues are low probability unless there is a high-current converter that shares a ground return path with this converter, but it is effectively disabling the benefits of the remote sense amplifier.</t>
  </si>
  <si>
    <t>It would be better for the local sense to be after the capacitors from the first output voltage node to ground rather than closer to the inductor.- Means do not take the remote sense output from the inductor – but rather from the capacitor</t>
  </si>
  <si>
    <t>Route the RSP and RSN nets directly to either the load sense points (+ and –) or the output bulk capacitors.</t>
  </si>
  <si>
    <t>It is essential to route the RSP and RSN pins as a pair of diff-traces in Kelvin-sense fashion. Try to match the length of the traces.</t>
  </si>
  <si>
    <t>Having the remote sense trace (RSP) running very close to the SW node or under the SW node without shielding could introduce AC coupling from SW into the RSP node, which could affect regulation. It is ok to route the RSP and RSN lines around the inductor – creating a longer RS, RSN lines than creating a shorter line but it is above the SW node.</t>
  </si>
  <si>
    <t>The Switch Node has a very high AC voltage amplitude and very fast dV/dt, which can inject noise into the sense lines and potentially introduce both noise and regulation error.  As a result, I would normally recommend routing the sense lines around the inductor.</t>
  </si>
  <si>
    <t>The RSP and RSN pins operate as inputs to a remote sense differential amplifier that operates with very high impedance. Mismatches could manifest in remote sense voltage errors.</t>
  </si>
  <si>
    <t>Can add some greater noise immunity against the SW radiating noise across the inductor.</t>
  </si>
  <si>
    <t>Add a space between SW and VOUT node</t>
  </si>
  <si>
    <t>The PCB trace defined as switch node, which connects the SW pins and up-stream of the output inductor should be as short and wide as possible. In web orderable EVM design, the SW trace width is 400mil. Use separate via or trace to connect SW node to snubber and bootstrap capacitor. Do not combine these connections.</t>
  </si>
  <si>
    <t xml:space="preserve">GND is the round return for the controller. This pin should be connected using a short trace from the pin to the Thermal pad beneath the IC. No other power plane connection should be made between GND and PGND or AGND. </t>
  </si>
  <si>
    <t>The number of thermal vias needed to support 25-A thermal operation should be as many as possible; in the EVM design orderable on the Web, a total of 23 thermal vias are used. The more, the thermal vias, the better.</t>
  </si>
  <si>
    <t>A 100nF capacitor should be connected between PVIN and GND. The bottom plate of the capacitor should be connected to GND directly. The GND should be connected using a short trace between the pin and the Thermal pad only.</t>
  </si>
  <si>
    <t xml:space="preserve">AGND should be connected to thermal pad using a short trace. 
No other power plane connection should be made between AGND and PGND or GND.  </t>
  </si>
  <si>
    <t xml:space="preserve">If you draw the return current flow into PGND, it should not cross the AGND copper pour. </t>
  </si>
  <si>
    <t>If the high current path through PGND interferes with AGND, it will cause noise to couple into AGND and cause controller to malfunction.</t>
  </si>
  <si>
    <t xml:space="preserve">It is absolutely critical that PGND (pins 13, 14, 15, 16, 17, 18, 19, and 20) be connected directly to the thermal pad underneath the device via traces or plane. </t>
  </si>
  <si>
    <t>Add a large PGND ground plane.</t>
  </si>
  <si>
    <t>Place the VIN decoupling capacitors (uF capacitor bank) as close to the PVIN and PGND as possible to minimize the input AC current loop</t>
  </si>
  <si>
    <t>The high frequency decoupling capacitor (1 nF to 0.1 µF) should be placed next to the PVIN pin and PGND pin as close as the spacing rule allows</t>
  </si>
  <si>
    <t>This helps suppressing the switch node ringing.</t>
  </si>
  <si>
    <t>Place VDD and BP decoupling capacitors as close to the device pins as possible</t>
  </si>
  <si>
    <t>VDD, BP</t>
  </si>
  <si>
    <t>VDD, BP, PVIN</t>
  </si>
  <si>
    <t>VDD, PVIN</t>
  </si>
  <si>
    <t>Do not use PVIN plane connection for VDD. VDD needs to be tapped off from PVIN with separate trace connection.</t>
  </si>
  <si>
    <t>RAMP, RSP, RSN, ILIM, MODE, VSEL, RT</t>
  </si>
  <si>
    <t>All sensitive analog traces and components such as RAMP, RSP, RSN, ILIM, MODE, VSEL and RT should be placed away from any high voltage switch node (itself and others), such as SW and BOOT to avoid noise coupling</t>
  </si>
  <si>
    <t>MODE, VSEL, ILIM, RAMP, RT</t>
  </si>
  <si>
    <t>In addition, MODE, VSEL, ILIM, RAMP and RT programming resistors should be placed near the device/pins.</t>
  </si>
  <si>
    <t>SYNC, VSHARE, ISHARE</t>
  </si>
  <si>
    <t>VSHARE, ISHARE</t>
  </si>
  <si>
    <t>For 2-phase configurations, Use caution when routing of the SYNC, VSHARE and ISHARE traces. The SYNC trace carries a switching clock signal that is rail-to-rail and should be routed away from sensitive analog signals, including the VSHARE, ISHARE, RT, and FB signals</t>
  </si>
  <si>
    <t>The SYNC signal can couple into VSHARE and ISHARE if routed closely because the SYNC signal is a switching clock signal.</t>
  </si>
  <si>
    <t>The VSHARE and ISHARE traces should also be kept away from fast switching voltages or currents formed by the PVIN, AVIN, SW, BOOT, and BP pins.</t>
  </si>
  <si>
    <t>Output of converted power</t>
  </si>
  <si>
    <t>Ground return for the controller</t>
  </si>
  <si>
    <t>GND return for internal analog circuits.</t>
  </si>
  <si>
    <t>These ground pins are connected to the return of the internal low-side MOSFET</t>
  </si>
  <si>
    <t>All</t>
  </si>
  <si>
    <t>Dual Phase Routing</t>
  </si>
  <si>
    <t>It is best to keep the two phases as similar as possible and to minimize impedance differences between their power stages and the load to minimize how much correction the ISHARE loop need to impose on the PWM scheme to correct for phase to phase current imbalance.</t>
  </si>
  <si>
    <t>Keep the layouts of the 2 phases same, helps minimize the correction the ISHARE loop need to impose on the PWM scheme to correct for phase to phase current imbalance.</t>
  </si>
  <si>
    <t>Krdson_Iocp</t>
  </si>
  <si>
    <t>Ω</t>
  </si>
  <si>
    <t>Krdson_IOCP</t>
  </si>
  <si>
    <t>K*Rdson for IOCP calculatoin</t>
  </si>
  <si>
    <t>The output capacitance is deteremind based on the output ripple, transient and stability requirements.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</si>
</sst>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00"/>
    <numFmt numFmtId="165" formatCode="0.0"/>
    <numFmt numFmtId="166" formatCode="0.0000"/>
    <numFmt numFmtId="167" formatCode="0.00000"/>
    <numFmt numFmtId="168" formatCode="0.000E+00"/>
    <numFmt numFmtId="169" formatCode="0.00000000"/>
    <numFmt numFmtId="170" formatCode="0.000000"/>
  </numFmts>
  <fonts count="32" x14ac:knownFonts="1">
    <font>
      <sz val="11"/>
      <color theme="1"/>
      <name val="Calibri"/>
      <family val="2"/>
      <scheme val="minor"/>
    </font>
    <font>
      <sz val="10"/>
      <color theme="1"/>
      <name val="Calibri"/>
      <family val="2"/>
      <scheme val="minor"/>
    </font>
    <font>
      <sz val="10"/>
      <name val="Arial"/>
      <family val="2"/>
    </font>
    <font>
      <u/>
      <sz val="11"/>
      <color theme="10"/>
      <name val="Calibri"/>
      <family val="2"/>
      <scheme val="minor"/>
    </font>
    <font>
      <sz val="11"/>
      <color theme="0"/>
      <name val="Calibri"/>
      <family val="2"/>
      <scheme val="minor"/>
    </font>
    <font>
      <sz val="11"/>
      <name val="Calibri"/>
      <family val="2"/>
      <scheme val="minor"/>
    </font>
    <font>
      <sz val="11"/>
      <color theme="1"/>
      <name val="Calibri"/>
      <family val="2"/>
      <scheme val="minor"/>
    </font>
    <font>
      <b/>
      <u/>
      <sz val="18"/>
      <color rgb="FFFF0000"/>
      <name val="Arial"/>
      <family val="2"/>
    </font>
    <font>
      <sz val="11"/>
      <color theme="1"/>
      <name val="Arial"/>
      <family val="2"/>
    </font>
    <font>
      <b/>
      <sz val="11"/>
      <name val="Arial"/>
      <family val="2"/>
    </font>
    <font>
      <b/>
      <sz val="12"/>
      <color rgb="FFFF0000"/>
      <name val="Arial"/>
      <family val="2"/>
    </font>
    <font>
      <sz val="12"/>
      <color theme="1"/>
      <name val="Arial"/>
      <family val="2"/>
    </font>
    <font>
      <b/>
      <sz val="11"/>
      <color theme="1"/>
      <name val="Arial"/>
      <family val="2"/>
    </font>
    <font>
      <b/>
      <sz val="14"/>
      <color theme="0"/>
      <name val="Arial"/>
      <family val="2"/>
    </font>
    <font>
      <sz val="10"/>
      <color theme="1"/>
      <name val="Arial"/>
      <family val="2"/>
    </font>
    <font>
      <sz val="12"/>
      <color rgb="FFCC9900"/>
      <name val="Arial"/>
      <family val="2"/>
    </font>
    <font>
      <sz val="12"/>
      <color rgb="FFFF0000"/>
      <name val="Arial"/>
      <family val="2"/>
    </font>
    <font>
      <b/>
      <sz val="14"/>
      <color rgb="FFFF0000"/>
      <name val="Arial"/>
      <family val="2"/>
    </font>
    <font>
      <sz val="11"/>
      <color theme="0"/>
      <name val="Arial"/>
      <family val="2"/>
    </font>
    <font>
      <sz val="10"/>
      <name val="Arial"/>
      <family val="2"/>
    </font>
    <font>
      <sz val="10"/>
      <color indexed="8"/>
      <name val="Arial"/>
      <family val="2"/>
    </font>
    <font>
      <sz val="10"/>
      <color indexed="12"/>
      <name val="Arial"/>
      <family val="2"/>
    </font>
    <font>
      <sz val="11"/>
      <color theme="1"/>
      <name val="Calibri"/>
      <family val="2"/>
    </font>
    <font>
      <sz val="11"/>
      <color rgb="FFFF0000"/>
      <name val="Calibri"/>
      <family val="2"/>
      <scheme val="minor"/>
    </font>
    <font>
      <b/>
      <sz val="11"/>
      <color theme="1"/>
      <name val="Calibri"/>
      <family val="2"/>
      <scheme val="minor"/>
    </font>
    <font>
      <sz val="10"/>
      <color theme="1"/>
      <name val="Arial Black"/>
      <family val="2"/>
    </font>
    <font>
      <b/>
      <sz val="14"/>
      <color theme="1"/>
      <name val="Calibri"/>
      <family val="2"/>
      <scheme val="minor"/>
    </font>
    <font>
      <b/>
      <sz val="11"/>
      <color rgb="FFFF0000"/>
      <name val="Calibri"/>
      <family val="2"/>
      <scheme val="minor"/>
    </font>
    <font>
      <vertAlign val="subscript"/>
      <sz val="12"/>
      <color theme="1"/>
      <name val="Calibri"/>
      <family val="2"/>
      <scheme val="minor"/>
    </font>
    <font>
      <vertAlign val="subscript"/>
      <sz val="11"/>
      <color theme="1"/>
      <name val="Calibri"/>
      <family val="2"/>
      <scheme val="minor"/>
    </font>
    <font>
      <b/>
      <u/>
      <sz val="11"/>
      <color rgb="FF0070C0"/>
      <name val="Calibri"/>
      <family val="2"/>
      <scheme val="minor"/>
    </font>
    <font>
      <u/>
      <sz val="11"/>
      <color rgb="FFFF0000"/>
      <name val="Calibri"/>
      <family val="2"/>
      <scheme val="minor"/>
    </font>
  </fonts>
  <fills count="15">
    <fill>
      <patternFill patternType="none"/>
    </fill>
    <fill>
      <patternFill patternType="gray125"/>
    </fill>
    <fill>
      <patternFill patternType="solid">
        <fgColor rgb="FFFF0000"/>
        <bgColor indexed="64"/>
      </patternFill>
    </fill>
    <fill>
      <patternFill patternType="solid">
        <fgColor theme="1" tint="0.249977111117893"/>
        <bgColor indexed="64"/>
      </patternFill>
    </fill>
    <fill>
      <patternFill patternType="solid">
        <fgColor theme="0"/>
        <bgColor indexed="64"/>
      </patternFill>
    </fill>
    <fill>
      <patternFill patternType="solid">
        <fgColor rgb="FFFFFF00"/>
        <bgColor indexed="64"/>
      </patternFill>
    </fill>
    <fill>
      <patternFill patternType="solid">
        <fgColor theme="1"/>
        <bgColor indexed="64"/>
      </patternFill>
    </fill>
    <fill>
      <patternFill patternType="solid">
        <fgColor theme="0" tint="-0.34998626667073579"/>
        <bgColor indexed="64"/>
      </patternFill>
    </fill>
    <fill>
      <patternFill patternType="solid">
        <fgColor rgb="FF92D050"/>
        <bgColor indexed="64"/>
      </patternFill>
    </fill>
    <fill>
      <patternFill patternType="solid">
        <fgColor theme="3" tint="0.59999389629810485"/>
        <bgColor indexed="64"/>
      </patternFill>
    </fill>
    <fill>
      <patternFill patternType="solid">
        <fgColor rgb="FFF8F573"/>
        <bgColor indexed="64"/>
      </patternFill>
    </fill>
    <fill>
      <patternFill patternType="solid">
        <fgColor rgb="FFFFCCCC"/>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6" tint="0.39997558519241921"/>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thick">
        <color rgb="FFFF0000"/>
      </left>
      <right style="thick">
        <color rgb="FFFF0000"/>
      </right>
      <top style="thick">
        <color rgb="FFFF0000"/>
      </top>
      <bottom/>
      <diagonal/>
    </border>
    <border>
      <left style="thick">
        <color rgb="FFFF0000"/>
      </left>
      <right style="thick">
        <color rgb="FFFF0000"/>
      </right>
      <top/>
      <bottom style="thick">
        <color rgb="FFFF0000"/>
      </bottom>
      <diagonal/>
    </border>
  </borders>
  <cellStyleXfs count="25">
    <xf numFmtId="0" fontId="0" fillId="0" borderId="0"/>
    <xf numFmtId="0" fontId="2" fillId="0" borderId="0"/>
    <xf numFmtId="0" fontId="3" fillId="0" borderId="0" applyNumberFormat="0" applyFill="0" applyBorder="0" applyAlignment="0" applyProtection="0"/>
    <xf numFmtId="9" fontId="6" fillId="0" borderId="0" applyFont="0" applyFill="0" applyBorder="0" applyAlignment="0" applyProtection="0"/>
    <xf numFmtId="0" fontId="6"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 fillId="0" borderId="0"/>
    <xf numFmtId="0" fontId="19"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cellStyleXfs>
  <cellXfs count="311">
    <xf numFmtId="0" fontId="0" fillId="0" borderId="0" xfId="0"/>
    <xf numFmtId="0" fontId="0" fillId="0" borderId="1" xfId="0" applyFont="1" applyFill="1" applyBorder="1" applyAlignment="1">
      <alignment horizontal="left" vertical="top"/>
    </xf>
    <xf numFmtId="0" fontId="0" fillId="0" borderId="1" xfId="0" applyFont="1" applyFill="1" applyBorder="1" applyAlignment="1">
      <alignment horizontal="left" vertical="top" wrapText="1"/>
    </xf>
    <xf numFmtId="0" fontId="0" fillId="0" borderId="0" xfId="0" applyFont="1" applyFill="1" applyBorder="1" applyAlignment="1">
      <alignment vertical="top" wrapText="1"/>
    </xf>
    <xf numFmtId="0" fontId="0" fillId="0" borderId="0" xfId="0" applyFont="1" applyFill="1" applyBorder="1" applyAlignment="1">
      <alignment horizontal="left" vertical="top" wrapText="1"/>
    </xf>
    <xf numFmtId="0" fontId="0" fillId="0" borderId="0" xfId="0" applyFont="1" applyFill="1" applyBorder="1" applyAlignment="1">
      <alignment horizontal="left" vertical="top"/>
    </xf>
    <xf numFmtId="0" fontId="5" fillId="0" borderId="0" xfId="0" applyFont="1" applyFill="1" applyAlignment="1">
      <alignment wrapText="1"/>
    </xf>
    <xf numFmtId="0" fontId="0" fillId="0" borderId="0" xfId="0" applyFont="1"/>
    <xf numFmtId="0" fontId="0" fillId="0" borderId="0" xfId="0" applyFont="1" applyAlignment="1">
      <alignment wrapText="1"/>
    </xf>
    <xf numFmtId="0" fontId="0" fillId="0" borderId="0" xfId="0" applyFont="1" applyFill="1" applyAlignment="1">
      <alignment wrapText="1"/>
    </xf>
    <xf numFmtId="0" fontId="0" fillId="0" borderId="0" xfId="0" applyFont="1" applyFill="1"/>
    <xf numFmtId="0" fontId="0" fillId="0" borderId="0" xfId="0" applyFont="1" applyFill="1" applyAlignment="1">
      <alignment horizontal="left" vertical="top"/>
    </xf>
    <xf numFmtId="0" fontId="0" fillId="0" borderId="0" xfId="0" applyFont="1" applyAlignment="1">
      <alignment vertical="top"/>
    </xf>
    <xf numFmtId="0" fontId="5" fillId="0" borderId="0" xfId="0" applyFont="1" applyFill="1" applyBorder="1" applyAlignment="1">
      <alignment horizontal="left" vertical="top"/>
    </xf>
    <xf numFmtId="0" fontId="5" fillId="0" borderId="0" xfId="0" applyFont="1" applyFill="1" applyBorder="1" applyAlignment="1">
      <alignment horizontal="left" vertical="top" wrapText="1"/>
    </xf>
    <xf numFmtId="0" fontId="5" fillId="0" borderId="0" xfId="0" applyFont="1" applyFill="1" applyBorder="1" applyAlignment="1">
      <alignment vertical="top" wrapText="1"/>
    </xf>
    <xf numFmtId="0" fontId="5" fillId="0" borderId="0" xfId="0" applyFont="1" applyFill="1"/>
    <xf numFmtId="0" fontId="0" fillId="0" borderId="0" xfId="0" applyFont="1" applyFill="1" applyAlignment="1">
      <alignment horizontal="left" vertical="top" wrapText="1"/>
    </xf>
    <xf numFmtId="0" fontId="0" fillId="0" borderId="0" xfId="0" applyFont="1" applyFill="1" applyAlignment="1">
      <alignment vertical="top"/>
    </xf>
    <xf numFmtId="0" fontId="0" fillId="0" borderId="0" xfId="0" applyFont="1" applyAlignment="1">
      <alignment vertical="top" wrapText="1"/>
    </xf>
    <xf numFmtId="0" fontId="8" fillId="4" borderId="0" xfId="0" applyFont="1" applyFill="1" applyAlignment="1" applyProtection="1">
      <alignment horizontal="center" vertical="center"/>
    </xf>
    <xf numFmtId="0" fontId="9" fillId="0" borderId="17" xfId="0" applyFont="1" applyFill="1" applyBorder="1" applyAlignment="1" applyProtection="1">
      <alignment horizontal="left" vertical="center" wrapText="1"/>
    </xf>
    <xf numFmtId="0" fontId="11" fillId="4" borderId="0" xfId="0" applyFont="1" applyFill="1" applyAlignment="1" applyProtection="1">
      <alignment horizontal="center" vertical="center"/>
    </xf>
    <xf numFmtId="0" fontId="8" fillId="0" borderId="21" xfId="0" applyFont="1" applyFill="1" applyBorder="1" applyAlignment="1" applyProtection="1">
      <alignment horizontal="left" vertical="center" wrapText="1"/>
    </xf>
    <xf numFmtId="0" fontId="8" fillId="5" borderId="22" xfId="0" applyFont="1" applyFill="1" applyBorder="1" applyAlignment="1" applyProtection="1">
      <alignment horizontal="center" vertical="center"/>
      <protection locked="0"/>
    </xf>
    <xf numFmtId="0" fontId="12" fillId="0" borderId="22" xfId="0" applyFont="1" applyFill="1" applyBorder="1" applyAlignment="1" applyProtection="1">
      <alignment horizontal="left" vertical="center" wrapText="1"/>
    </xf>
    <xf numFmtId="0" fontId="8" fillId="0" borderId="23" xfId="0" applyFont="1" applyFill="1" applyBorder="1" applyAlignment="1" applyProtection="1">
      <alignment horizontal="left" vertical="center" wrapText="1"/>
    </xf>
    <xf numFmtId="0" fontId="13" fillId="6" borderId="1" xfId="0" applyFont="1" applyFill="1" applyBorder="1" applyAlignment="1" applyProtection="1">
      <alignment horizontal="center" vertical="center"/>
    </xf>
    <xf numFmtId="0" fontId="11" fillId="4" borderId="0" xfId="0" applyFont="1" applyFill="1" applyBorder="1" applyAlignment="1" applyProtection="1">
      <alignment horizontal="center" vertical="center"/>
    </xf>
    <xf numFmtId="0" fontId="8" fillId="7" borderId="8" xfId="0" applyFont="1" applyFill="1" applyBorder="1" applyAlignment="1" applyProtection="1">
      <alignment horizontal="center" vertical="center"/>
    </xf>
    <xf numFmtId="0" fontId="8" fillId="4" borderId="8" xfId="0" applyFont="1" applyFill="1" applyBorder="1" applyAlignment="1" applyProtection="1">
      <alignment horizontal="center" vertical="center"/>
    </xf>
    <xf numFmtId="0" fontId="8" fillId="0" borderId="1" xfId="0" applyFont="1" applyFill="1" applyBorder="1" applyAlignment="1" applyProtection="1">
      <alignment horizontal="left" vertical="center" wrapText="1"/>
    </xf>
    <xf numFmtId="0" fontId="11" fillId="5" borderId="1" xfId="0" applyFont="1" applyFill="1" applyBorder="1" applyAlignment="1" applyProtection="1">
      <alignment horizontal="left" vertical="center"/>
    </xf>
    <xf numFmtId="0" fontId="14" fillId="4" borderId="0" xfId="0" applyFont="1" applyFill="1" applyBorder="1" applyAlignment="1" applyProtection="1">
      <alignment horizontal="center" vertical="center"/>
    </xf>
    <xf numFmtId="0" fontId="8" fillId="0" borderId="25" xfId="0" applyFont="1" applyFill="1" applyBorder="1" applyAlignment="1" applyProtection="1">
      <alignment horizontal="left" vertical="center" wrapText="1"/>
    </xf>
    <xf numFmtId="0" fontId="11" fillId="7" borderId="1" xfId="0" applyFont="1" applyFill="1" applyBorder="1" applyAlignment="1" applyProtection="1">
      <alignment horizontal="left" vertical="center"/>
    </xf>
    <xf numFmtId="0" fontId="11" fillId="8" borderId="1" xfId="0" applyFont="1" applyFill="1" applyBorder="1" applyAlignment="1" applyProtection="1">
      <alignment horizontal="left" vertical="center"/>
    </xf>
    <xf numFmtId="0" fontId="11" fillId="9" borderId="1" xfId="0" applyFont="1" applyFill="1" applyBorder="1" applyAlignment="1" applyProtection="1">
      <alignment horizontal="left" vertical="center"/>
    </xf>
    <xf numFmtId="0" fontId="15" fillId="10" borderId="1" xfId="0" applyFont="1" applyFill="1" applyBorder="1" applyAlignment="1" applyProtection="1">
      <alignment horizontal="left" vertical="center"/>
    </xf>
    <xf numFmtId="0" fontId="16" fillId="11" borderId="1" xfId="0" applyFont="1" applyFill="1" applyBorder="1" applyAlignment="1" applyProtection="1">
      <alignment horizontal="left" vertical="center"/>
    </xf>
    <xf numFmtId="0" fontId="8" fillId="9" borderId="1" xfId="0" applyFont="1" applyFill="1" applyBorder="1" applyAlignment="1" applyProtection="1">
      <alignment horizontal="center" vertical="center"/>
    </xf>
    <xf numFmtId="0" fontId="8" fillId="0" borderId="26" xfId="0" applyFont="1" applyFill="1" applyBorder="1" applyAlignment="1" applyProtection="1">
      <alignment horizontal="left" vertical="center" wrapText="1"/>
    </xf>
    <xf numFmtId="0" fontId="8" fillId="9" borderId="11" xfId="0" applyFont="1" applyFill="1" applyBorder="1" applyAlignment="1" applyProtection="1">
      <alignment horizontal="center" vertical="center"/>
    </xf>
    <xf numFmtId="0" fontId="8" fillId="0" borderId="27" xfId="0" applyFont="1" applyFill="1" applyBorder="1" applyAlignment="1" applyProtection="1">
      <alignment horizontal="left" vertical="center" wrapText="1"/>
    </xf>
    <xf numFmtId="0" fontId="8" fillId="5" borderId="1" xfId="0" applyFont="1" applyFill="1" applyBorder="1" applyAlignment="1" applyProtection="1">
      <alignment horizontal="center" vertical="center"/>
      <protection locked="0"/>
    </xf>
    <xf numFmtId="0" fontId="8" fillId="4" borderId="0" xfId="0" applyFont="1" applyFill="1" applyAlignment="1" applyProtection="1">
      <alignment horizontal="center" vertical="center" wrapText="1"/>
    </xf>
    <xf numFmtId="0" fontId="8" fillId="4" borderId="12" xfId="0" applyFont="1" applyFill="1" applyBorder="1" applyAlignment="1" applyProtection="1">
      <alignment horizontal="center" vertical="center"/>
    </xf>
    <xf numFmtId="0" fontId="8" fillId="0" borderId="22" xfId="0" applyFont="1" applyFill="1" applyBorder="1" applyAlignment="1" applyProtection="1">
      <alignment horizontal="left" vertical="center" wrapText="1"/>
    </xf>
    <xf numFmtId="0" fontId="8" fillId="4" borderId="0" xfId="0" applyFont="1" applyFill="1" applyBorder="1" applyAlignment="1" applyProtection="1">
      <alignment horizontal="left" vertical="center" wrapText="1"/>
    </xf>
    <xf numFmtId="0" fontId="8" fillId="4" borderId="0" xfId="0" applyFont="1" applyFill="1" applyBorder="1" applyAlignment="1" applyProtection="1">
      <alignment horizontal="center" vertical="center" wrapText="1"/>
    </xf>
    <xf numFmtId="0" fontId="8" fillId="0" borderId="28" xfId="0" applyFont="1" applyFill="1" applyBorder="1" applyAlignment="1" applyProtection="1">
      <alignment horizontal="left" vertical="center" wrapText="1"/>
    </xf>
    <xf numFmtId="0" fontId="8" fillId="0" borderId="15" xfId="0" applyFont="1" applyFill="1" applyBorder="1" applyAlignment="1" applyProtection="1">
      <alignment horizontal="left" vertical="center" wrapText="1"/>
    </xf>
    <xf numFmtId="0" fontId="8" fillId="4" borderId="8" xfId="0" applyFont="1" applyFill="1" applyBorder="1" applyAlignment="1" applyProtection="1">
      <alignment horizontal="center" vertical="center" wrapText="1"/>
    </xf>
    <xf numFmtId="0" fontId="8" fillId="9" borderId="1" xfId="0" applyFont="1" applyFill="1" applyBorder="1" applyAlignment="1" applyProtection="1">
      <alignment horizontal="center" vertical="center" wrapText="1"/>
    </xf>
    <xf numFmtId="0" fontId="8" fillId="4" borderId="1" xfId="0" applyFont="1" applyFill="1" applyBorder="1" applyAlignment="1" applyProtection="1">
      <alignment horizontal="center" vertical="center" wrapText="1"/>
    </xf>
    <xf numFmtId="0" fontId="8" fillId="8" borderId="1" xfId="0" applyFont="1" applyFill="1" applyBorder="1" applyAlignment="1" applyProtection="1">
      <alignment horizontal="center" vertical="center" wrapText="1"/>
    </xf>
    <xf numFmtId="164" fontId="8" fillId="4" borderId="0" xfId="0" applyNumberFormat="1" applyFont="1" applyFill="1" applyBorder="1" applyAlignment="1" applyProtection="1">
      <alignment horizontal="center" vertical="center"/>
    </xf>
    <xf numFmtId="49" fontId="8" fillId="4" borderId="0" xfId="0" applyNumberFormat="1" applyFont="1" applyFill="1" applyBorder="1" applyAlignment="1" applyProtection="1">
      <alignment horizontal="center" vertical="center"/>
    </xf>
    <xf numFmtId="0" fontId="8" fillId="0" borderId="21" xfId="0" applyFont="1" applyBorder="1" applyAlignment="1" applyProtection="1">
      <alignment horizontal="left" vertical="center" wrapText="1"/>
    </xf>
    <xf numFmtId="164" fontId="8" fillId="9" borderId="1" xfId="0" applyNumberFormat="1" applyFont="1" applyFill="1" applyBorder="1" applyAlignment="1" applyProtection="1">
      <alignment horizontal="center" vertical="center"/>
    </xf>
    <xf numFmtId="0" fontId="17" fillId="4" borderId="0" xfId="0" applyFont="1" applyFill="1" applyBorder="1" applyAlignment="1" applyProtection="1">
      <alignment horizontal="center" vertical="center" wrapText="1"/>
    </xf>
    <xf numFmtId="9" fontId="8" fillId="5" borderId="1" xfId="3" applyFont="1" applyFill="1" applyBorder="1" applyAlignment="1" applyProtection="1">
      <alignment horizontal="center" vertical="center"/>
      <protection locked="0"/>
    </xf>
    <xf numFmtId="164" fontId="8" fillId="8" borderId="1" xfId="0" applyNumberFormat="1" applyFont="1" applyFill="1" applyBorder="1" applyAlignment="1" applyProtection="1">
      <alignment horizontal="center" vertical="center"/>
    </xf>
    <xf numFmtId="164" fontId="8" fillId="8" borderId="15" xfId="0" applyNumberFormat="1" applyFont="1" applyFill="1" applyBorder="1" applyAlignment="1" applyProtection="1">
      <alignment horizontal="center" vertical="center"/>
    </xf>
    <xf numFmtId="49" fontId="8" fillId="4" borderId="0" xfId="0" applyNumberFormat="1" applyFont="1" applyFill="1" applyAlignment="1" applyProtection="1">
      <alignment horizontal="center" vertical="center"/>
    </xf>
    <xf numFmtId="0" fontId="8" fillId="0" borderId="24" xfId="0" applyFont="1" applyBorder="1" applyAlignment="1" applyProtection="1">
      <alignment horizontal="left" vertical="center" wrapText="1"/>
    </xf>
    <xf numFmtId="164" fontId="8" fillId="5" borderId="1" xfId="0" applyNumberFormat="1" applyFont="1" applyFill="1" applyBorder="1" applyAlignment="1" applyProtection="1">
      <alignment horizontal="center" vertical="center"/>
      <protection locked="0"/>
    </xf>
    <xf numFmtId="164" fontId="8" fillId="5" borderId="15" xfId="0" applyNumberFormat="1" applyFont="1" applyFill="1" applyBorder="1" applyAlignment="1" applyProtection="1">
      <alignment horizontal="center" vertical="center"/>
      <protection locked="0"/>
    </xf>
    <xf numFmtId="49" fontId="11" fillId="4" borderId="0" xfId="0" applyNumberFormat="1" applyFont="1" applyFill="1" applyBorder="1" applyAlignment="1" applyProtection="1">
      <alignment horizontal="center" vertical="center"/>
    </xf>
    <xf numFmtId="165" fontId="8" fillId="8" borderId="1" xfId="0" applyNumberFormat="1" applyFont="1" applyFill="1" applyBorder="1" applyAlignment="1" applyProtection="1">
      <alignment horizontal="center" vertical="center"/>
    </xf>
    <xf numFmtId="165" fontId="8" fillId="9" borderId="1" xfId="0" applyNumberFormat="1" applyFont="1" applyFill="1" applyBorder="1" applyAlignment="1" applyProtection="1">
      <alignment horizontal="center" vertical="center"/>
    </xf>
    <xf numFmtId="0" fontId="8" fillId="5" borderId="1" xfId="0" applyNumberFormat="1" applyFont="1" applyFill="1" applyBorder="1" applyAlignment="1" applyProtection="1">
      <alignment horizontal="center" vertical="center"/>
      <protection locked="0"/>
    </xf>
    <xf numFmtId="0" fontId="8" fillId="4" borderId="0" xfId="0" applyFont="1" applyFill="1" applyAlignment="1" applyProtection="1">
      <alignment horizontal="left" vertical="center"/>
    </xf>
    <xf numFmtId="9" fontId="8" fillId="5" borderId="1" xfId="0" applyNumberFormat="1" applyFont="1" applyFill="1" applyBorder="1" applyAlignment="1" applyProtection="1">
      <alignment horizontal="center" vertical="center"/>
      <protection locked="0"/>
    </xf>
    <xf numFmtId="0" fontId="8" fillId="8" borderId="1" xfId="0" applyFont="1" applyFill="1" applyBorder="1" applyAlignment="1" applyProtection="1">
      <alignment horizontal="center" vertical="center"/>
    </xf>
    <xf numFmtId="0" fontId="8" fillId="5" borderId="1" xfId="0" applyFont="1" applyFill="1" applyBorder="1" applyAlignment="1" applyProtection="1">
      <alignment horizontal="center" vertical="center" wrapText="1"/>
      <protection locked="0"/>
    </xf>
    <xf numFmtId="165" fontId="8" fillId="9" borderId="1" xfId="0" applyNumberFormat="1" applyFont="1" applyFill="1" applyBorder="1" applyAlignment="1" applyProtection="1">
      <alignment horizontal="center" vertical="center" wrapText="1"/>
    </xf>
    <xf numFmtId="165" fontId="8" fillId="8" borderId="1" xfId="0" applyNumberFormat="1" applyFont="1" applyFill="1" applyBorder="1" applyAlignment="1" applyProtection="1">
      <alignment horizontal="center" vertical="center" wrapText="1"/>
    </xf>
    <xf numFmtId="0" fontId="8" fillId="4" borderId="0" xfId="0" applyFont="1" applyFill="1" applyBorder="1" applyAlignment="1" applyProtection="1">
      <alignment vertical="center" wrapText="1"/>
    </xf>
    <xf numFmtId="0" fontId="8" fillId="0" borderId="26" xfId="0" applyFont="1" applyBorder="1" applyAlignment="1" applyProtection="1">
      <alignment horizontal="left" vertical="center" wrapText="1"/>
    </xf>
    <xf numFmtId="0" fontId="8" fillId="4" borderId="11" xfId="0" applyFont="1" applyFill="1" applyBorder="1" applyAlignment="1" applyProtection="1">
      <alignment horizontal="center" vertical="center"/>
    </xf>
    <xf numFmtId="0" fontId="8" fillId="5" borderId="11" xfId="0" applyNumberFormat="1" applyFont="1" applyFill="1" applyBorder="1" applyAlignment="1" applyProtection="1">
      <alignment horizontal="center" vertical="center" wrapText="1"/>
      <protection locked="0"/>
    </xf>
    <xf numFmtId="0" fontId="8" fillId="0" borderId="11" xfId="0" applyFont="1" applyBorder="1" applyAlignment="1" applyProtection="1">
      <alignment horizontal="left" vertical="center" wrapText="1"/>
    </xf>
    <xf numFmtId="0" fontId="8" fillId="0" borderId="27" xfId="0" applyFont="1" applyBorder="1" applyAlignment="1" applyProtection="1">
      <alignment horizontal="left" vertical="center" wrapText="1"/>
    </xf>
    <xf numFmtId="2" fontId="8" fillId="4" borderId="0" xfId="0" applyNumberFormat="1" applyFont="1" applyFill="1" applyBorder="1" applyAlignment="1" applyProtection="1">
      <alignment horizontal="center" vertical="center"/>
    </xf>
    <xf numFmtId="0" fontId="18" fillId="4" borderId="0" xfId="0" applyFont="1" applyFill="1" applyAlignment="1" applyProtection="1">
      <alignment horizontal="center" vertical="center"/>
      <protection hidden="1"/>
    </xf>
    <xf numFmtId="0" fontId="18" fillId="4" borderId="0" xfId="0" applyFont="1" applyFill="1" applyBorder="1" applyAlignment="1" applyProtection="1">
      <alignment horizontal="center" vertical="center"/>
      <protection hidden="1"/>
    </xf>
    <xf numFmtId="0" fontId="20" fillId="0" borderId="0" xfId="6" applyFont="1" applyFill="1" applyAlignment="1" applyProtection="1">
      <alignment vertical="center"/>
      <protection locked="0"/>
    </xf>
    <xf numFmtId="0" fontId="2" fillId="0" borderId="0" xfId="0" applyFont="1" applyFill="1" applyAlignment="1" applyProtection="1">
      <alignment vertical="center"/>
      <protection hidden="1"/>
    </xf>
    <xf numFmtId="0" fontId="21" fillId="0" borderId="0" xfId="6" applyFont="1" applyFill="1" applyAlignment="1" applyProtection="1">
      <alignment vertical="center"/>
      <protection locked="0"/>
    </xf>
    <xf numFmtId="164" fontId="21" fillId="0" borderId="0" xfId="6" applyNumberFormat="1" applyFont="1" applyFill="1" applyAlignment="1" applyProtection="1">
      <alignment vertical="center"/>
      <protection locked="0"/>
    </xf>
    <xf numFmtId="164" fontId="2" fillId="0" borderId="0" xfId="0" applyNumberFormat="1" applyFont="1" applyFill="1" applyAlignment="1" applyProtection="1">
      <alignment vertical="center"/>
      <protection hidden="1"/>
    </xf>
    <xf numFmtId="0" fontId="19" fillId="0" borderId="0" xfId="15"/>
    <xf numFmtId="0" fontId="5" fillId="0" borderId="0" xfId="0" applyFont="1" applyProtection="1">
      <protection hidden="1"/>
    </xf>
    <xf numFmtId="0" fontId="2" fillId="0" borderId="0" xfId="14"/>
    <xf numFmtId="0" fontId="1" fillId="0" borderId="0" xfId="12" applyFont="1" applyAlignment="1">
      <alignment vertical="center"/>
    </xf>
    <xf numFmtId="0" fontId="0" fillId="0" borderId="0" xfId="0" applyFill="1" applyAlignment="1" applyProtection="1">
      <alignment vertical="center"/>
      <protection hidden="1"/>
    </xf>
    <xf numFmtId="0" fontId="0" fillId="0" borderId="0" xfId="0" applyAlignment="1">
      <alignment vertical="center"/>
    </xf>
    <xf numFmtId="2" fontId="0" fillId="0" borderId="0" xfId="0" applyNumberFormat="1" applyFill="1" applyAlignment="1" applyProtection="1">
      <alignment vertical="center"/>
      <protection hidden="1"/>
    </xf>
    <xf numFmtId="11" fontId="0" fillId="0" borderId="0" xfId="0" applyNumberFormat="1" applyFill="1" applyAlignment="1" applyProtection="1">
      <alignment vertical="center"/>
      <protection hidden="1"/>
    </xf>
    <xf numFmtId="165" fontId="0" fillId="0" borderId="0" xfId="0" applyNumberFormat="1" applyFill="1" applyAlignment="1" applyProtection="1">
      <alignment vertical="center"/>
      <protection hidden="1"/>
    </xf>
    <xf numFmtId="0" fontId="0" fillId="0" borderId="0" xfId="0" applyFill="1" applyAlignment="1" applyProtection="1">
      <alignment horizontal="center" vertical="center"/>
      <protection hidden="1"/>
    </xf>
    <xf numFmtId="11" fontId="0" fillId="0" borderId="0" xfId="0" applyNumberFormat="1" applyFill="1" applyAlignment="1" applyProtection="1">
      <alignment horizontal="center" vertical="center"/>
      <protection hidden="1"/>
    </xf>
    <xf numFmtId="2" fontId="0" fillId="0" borderId="0" xfId="0" applyNumberFormat="1" applyFill="1" applyAlignment="1" applyProtection="1">
      <alignment horizontal="center" vertical="center"/>
      <protection hidden="1"/>
    </xf>
    <xf numFmtId="0" fontId="0" fillId="8" borderId="1" xfId="0" applyFont="1" applyFill="1" applyBorder="1" applyAlignment="1" applyProtection="1">
      <alignment horizontal="left" vertical="center"/>
      <protection locked="0"/>
    </xf>
    <xf numFmtId="0" fontId="5" fillId="0" borderId="0" xfId="0" applyFont="1"/>
    <xf numFmtId="0" fontId="0" fillId="0" borderId="0" xfId="0" applyNumberFormat="1" applyFill="1" applyAlignment="1" applyProtection="1">
      <alignment horizontal="center" vertical="center"/>
      <protection hidden="1"/>
    </xf>
    <xf numFmtId="0" fontId="21" fillId="0" borderId="0" xfId="0" applyFont="1" applyFill="1" applyAlignment="1" applyProtection="1">
      <alignment horizontal="center" vertical="center"/>
      <protection locked="0"/>
    </xf>
    <xf numFmtId="165" fontId="0" fillId="0" borderId="0" xfId="0" applyNumberFormat="1" applyFill="1" applyAlignment="1" applyProtection="1">
      <alignment horizontal="center" vertical="center"/>
      <protection hidden="1"/>
    </xf>
    <xf numFmtId="0" fontId="20" fillId="0" borderId="0" xfId="0" applyFont="1" applyFill="1" applyAlignment="1" applyProtection="1">
      <alignment vertical="center"/>
      <protection locked="0"/>
    </xf>
    <xf numFmtId="0" fontId="21" fillId="0" borderId="0" xfId="0" applyFont="1" applyFill="1" applyAlignment="1" applyProtection="1">
      <alignment vertical="center"/>
      <protection locked="0"/>
    </xf>
    <xf numFmtId="164" fontId="21" fillId="0" borderId="0" xfId="0" applyNumberFormat="1" applyFont="1" applyFill="1" applyAlignment="1" applyProtection="1">
      <alignment vertical="center"/>
      <protection locked="0"/>
    </xf>
    <xf numFmtId="0" fontId="0" fillId="0" borderId="0" xfId="0" applyNumberFormat="1" applyFill="1" applyAlignment="1" applyProtection="1">
      <alignment vertical="center"/>
      <protection hidden="1"/>
    </xf>
    <xf numFmtId="0" fontId="0" fillId="0" borderId="0" xfId="0" applyFill="1" applyAlignment="1" applyProtection="1">
      <alignment horizontal="center" vertical="center"/>
      <protection locked="0"/>
    </xf>
    <xf numFmtId="0" fontId="0" fillId="0" borderId="1" xfId="0" applyFont="1" applyFill="1" applyBorder="1" applyAlignment="1" applyProtection="1">
      <alignment horizontal="center" vertical="center" wrapText="1"/>
      <protection locked="0"/>
    </xf>
    <xf numFmtId="0" fontId="0" fillId="0" borderId="1" xfId="0" applyBorder="1" applyAlignment="1" applyProtection="1">
      <alignment horizontal="center" vertical="center"/>
      <protection locked="0"/>
    </xf>
    <xf numFmtId="0" fontId="0" fillId="0" borderId="0" xfId="0" applyNumberFormat="1" applyFill="1" applyAlignment="1" applyProtection="1">
      <alignment horizontal="center" vertical="center"/>
      <protection locked="0"/>
    </xf>
    <xf numFmtId="0" fontId="0" fillId="0" borderId="1" xfId="0" applyFill="1" applyBorder="1" applyAlignment="1" applyProtection="1">
      <alignment horizontal="center" vertical="center"/>
      <protection locked="0"/>
    </xf>
    <xf numFmtId="11" fontId="0" fillId="0" borderId="0" xfId="0" applyNumberFormat="1" applyFill="1" applyAlignment="1" applyProtection="1">
      <alignment horizontal="left" vertical="top"/>
      <protection hidden="1"/>
    </xf>
    <xf numFmtId="0" fontId="0" fillId="0" borderId="1" xfId="0" applyFont="1" applyFill="1" applyBorder="1" applyAlignment="1" applyProtection="1">
      <alignment vertical="top" wrapText="1"/>
      <protection locked="0"/>
    </xf>
    <xf numFmtId="0" fontId="0" fillId="0" borderId="0" xfId="0" applyFont="1" applyAlignment="1" applyProtection="1">
      <alignment wrapText="1"/>
      <protection locked="0"/>
    </xf>
    <xf numFmtId="0" fontId="0" fillId="0" borderId="0" xfId="0" applyFont="1" applyFill="1" applyAlignment="1" applyProtection="1">
      <alignment wrapText="1"/>
      <protection locked="0"/>
    </xf>
    <xf numFmtId="0" fontId="0" fillId="0" borderId="0" xfId="0" applyFont="1" applyProtection="1">
      <protection locked="0"/>
    </xf>
    <xf numFmtId="0" fontId="0" fillId="0" borderId="0" xfId="0" applyFont="1" applyFill="1" applyProtection="1">
      <protection locked="0"/>
    </xf>
    <xf numFmtId="0" fontId="1" fillId="0" borderId="1" xfId="0" applyFont="1" applyFill="1" applyBorder="1" applyAlignment="1" applyProtection="1">
      <alignment horizontal="left" vertical="top" wrapText="1"/>
      <protection locked="0"/>
    </xf>
    <xf numFmtId="0" fontId="1" fillId="0" borderId="0" xfId="0" applyFont="1" applyBorder="1" applyAlignment="1" applyProtection="1">
      <alignment wrapText="1"/>
      <protection locked="0"/>
    </xf>
    <xf numFmtId="0" fontId="0" fillId="0" borderId="1" xfId="0" applyFont="1" applyBorder="1" applyAlignment="1" applyProtection="1">
      <alignment horizontal="left" vertical="top" wrapText="1"/>
      <protection locked="0"/>
    </xf>
    <xf numFmtId="0" fontId="1" fillId="0" borderId="0" xfId="0" applyFont="1" applyFill="1" applyBorder="1" applyAlignment="1" applyProtection="1">
      <alignment wrapText="1"/>
      <protection locked="0"/>
    </xf>
    <xf numFmtId="0" fontId="3" fillId="0" borderId="0" xfId="2" quotePrefix="1" applyFill="1" applyBorder="1" applyAlignment="1" applyProtection="1">
      <alignment wrapText="1"/>
      <protection locked="0"/>
    </xf>
    <xf numFmtId="0" fontId="0" fillId="0" borderId="1" xfId="0" applyFont="1" applyBorder="1" applyAlignment="1" applyProtection="1">
      <alignment vertical="top" wrapText="1"/>
      <protection locked="0"/>
    </xf>
    <xf numFmtId="1" fontId="8" fillId="9" borderId="12" xfId="0" applyNumberFormat="1" applyFont="1" applyFill="1" applyBorder="1" applyAlignment="1" applyProtection="1">
      <alignment horizontal="center" vertical="center"/>
    </xf>
    <xf numFmtId="1" fontId="8" fillId="9" borderId="29" xfId="0" applyNumberFormat="1" applyFont="1" applyFill="1" applyBorder="1" applyAlignment="1" applyProtection="1">
      <alignment horizontal="center" vertical="center"/>
    </xf>
    <xf numFmtId="165" fontId="8" fillId="9" borderId="22" xfId="0" applyNumberFormat="1" applyFont="1" applyFill="1" applyBorder="1" applyAlignment="1" applyProtection="1">
      <alignment horizontal="center" vertical="center"/>
    </xf>
    <xf numFmtId="0" fontId="8" fillId="9" borderId="1" xfId="0" applyNumberFormat="1" applyFont="1" applyFill="1" applyBorder="1" applyAlignment="1" applyProtection="1">
      <alignment horizontal="center" vertical="center" wrapText="1"/>
    </xf>
    <xf numFmtId="0" fontId="8" fillId="0" borderId="24" xfId="0" applyFont="1" applyFill="1" applyBorder="1" applyAlignment="1" applyProtection="1">
      <alignment horizontal="left" vertical="center" wrapText="1"/>
    </xf>
    <xf numFmtId="0" fontId="8" fillId="4" borderId="0" xfId="0" applyFont="1" applyFill="1" applyBorder="1" applyAlignment="1" applyProtection="1">
      <alignment horizontal="center" vertical="center"/>
    </xf>
    <xf numFmtId="0" fontId="8" fillId="0" borderId="35" xfId="0" applyFont="1" applyFill="1" applyBorder="1" applyAlignment="1" applyProtection="1">
      <alignment horizontal="left" vertical="center" wrapText="1"/>
    </xf>
    <xf numFmtId="0" fontId="8" fillId="0" borderId="30" xfId="0" applyFont="1" applyFill="1" applyBorder="1" applyAlignment="1" applyProtection="1">
      <alignment horizontal="left" vertical="center" wrapText="1"/>
    </xf>
    <xf numFmtId="0" fontId="8" fillId="0" borderId="25" xfId="0" applyFont="1" applyBorder="1" applyAlignment="1" applyProtection="1">
      <alignment horizontal="left" vertical="center" wrapText="1"/>
    </xf>
    <xf numFmtId="0" fontId="8" fillId="0" borderId="28" xfId="0" applyFont="1" applyBorder="1" applyAlignment="1" applyProtection="1">
      <alignment horizontal="left" vertical="center" wrapText="1"/>
    </xf>
    <xf numFmtId="0" fontId="8" fillId="0" borderId="1" xfId="0" applyFont="1" applyBorder="1" applyAlignment="1" applyProtection="1">
      <alignment horizontal="left" vertical="center" wrapText="1"/>
    </xf>
    <xf numFmtId="164" fontId="8" fillId="8" borderId="1" xfId="0" applyNumberFormat="1" applyFont="1" applyFill="1" applyBorder="1" applyAlignment="1" applyProtection="1">
      <alignment horizontal="center" vertical="center" wrapText="1"/>
    </xf>
    <xf numFmtId="0" fontId="8" fillId="4" borderId="1" xfId="0" applyFont="1" applyFill="1" applyBorder="1" applyAlignment="1" applyProtection="1">
      <alignment horizontal="center" vertical="center"/>
    </xf>
    <xf numFmtId="1" fontId="8" fillId="9" borderId="1" xfId="0" applyNumberFormat="1" applyFont="1" applyFill="1" applyBorder="1" applyAlignment="1" applyProtection="1">
      <alignment horizontal="center" vertical="center" wrapText="1"/>
    </xf>
    <xf numFmtId="0" fontId="8" fillId="5" borderId="1" xfId="0" applyNumberFormat="1" applyFont="1" applyFill="1" applyBorder="1" applyAlignment="1" applyProtection="1">
      <alignment horizontal="center" vertical="center" wrapText="1"/>
      <protection locked="0"/>
    </xf>
    <xf numFmtId="2" fontId="8" fillId="9" borderId="1" xfId="0" applyNumberFormat="1" applyFont="1" applyFill="1" applyBorder="1" applyAlignment="1" applyProtection="1">
      <alignment horizontal="center" vertical="center" wrapText="1"/>
    </xf>
    <xf numFmtId="0" fontId="8" fillId="4" borderId="15" xfId="0" applyFont="1" applyFill="1" applyBorder="1" applyAlignment="1" applyProtection="1">
      <alignment horizontal="center" vertical="center"/>
    </xf>
    <xf numFmtId="0" fontId="8" fillId="0" borderId="1" xfId="0" applyFont="1" applyFill="1" applyBorder="1" applyAlignment="1" applyProtection="1">
      <alignment horizontal="center" vertical="center"/>
    </xf>
    <xf numFmtId="0" fontId="8" fillId="4" borderId="34" xfId="0" applyFont="1" applyFill="1" applyBorder="1" applyAlignment="1" applyProtection="1">
      <alignment horizontal="center" vertical="center"/>
    </xf>
    <xf numFmtId="166" fontId="8" fillId="8" borderId="1" xfId="0" applyNumberFormat="1" applyFont="1" applyFill="1" applyBorder="1" applyAlignment="1" applyProtection="1">
      <alignment horizontal="center" vertical="center" wrapText="1"/>
    </xf>
    <xf numFmtId="0" fontId="8" fillId="4" borderId="22" xfId="0" applyFont="1" applyFill="1" applyBorder="1" applyAlignment="1" applyProtection="1">
      <alignment horizontal="center" vertical="center"/>
    </xf>
    <xf numFmtId="0" fontId="8" fillId="0" borderId="1" xfId="0" applyNumberFormat="1" applyFont="1" applyFill="1" applyBorder="1" applyAlignment="1" applyProtection="1">
      <alignment horizontal="center" vertical="center" wrapText="1"/>
    </xf>
    <xf numFmtId="0" fontId="8" fillId="4" borderId="8" xfId="0" applyFont="1" applyFill="1" applyBorder="1" applyAlignment="1" applyProtection="1">
      <alignment horizontal="center" vertical="center"/>
      <protection locked="0"/>
    </xf>
    <xf numFmtId="0" fontId="4" fillId="2" borderId="11" xfId="0" applyFont="1" applyFill="1" applyBorder="1" applyAlignment="1" applyProtection="1">
      <alignment horizontal="left" vertical="center" wrapText="1"/>
    </xf>
    <xf numFmtId="0" fontId="4" fillId="2" borderId="15" xfId="0" applyFont="1" applyFill="1" applyBorder="1" applyAlignment="1" applyProtection="1">
      <alignment horizontal="left" vertical="center" wrapText="1"/>
    </xf>
    <xf numFmtId="0" fontId="4" fillId="2" borderId="11" xfId="0" applyFont="1" applyFill="1" applyBorder="1" applyAlignment="1" applyProtection="1">
      <alignment vertical="center" wrapText="1"/>
    </xf>
    <xf numFmtId="0" fontId="1" fillId="0" borderId="0" xfId="0" applyFont="1" applyBorder="1" applyAlignment="1" applyProtection="1">
      <alignment wrapText="1"/>
    </xf>
    <xf numFmtId="0" fontId="1" fillId="0" borderId="0" xfId="0" applyFont="1" applyBorder="1" applyProtection="1"/>
    <xf numFmtId="0" fontId="0" fillId="0" borderId="1" xfId="0" applyFont="1" applyFill="1" applyBorder="1" applyAlignment="1" applyProtection="1">
      <alignment horizontal="left" vertical="top"/>
    </xf>
    <xf numFmtId="0" fontId="0" fillId="0" borderId="1" xfId="0" applyFont="1" applyFill="1" applyBorder="1" applyAlignment="1" applyProtection="1">
      <alignment horizontal="left" vertical="top" wrapText="1"/>
    </xf>
    <xf numFmtId="0" fontId="1" fillId="0" borderId="0" xfId="0" applyFont="1" applyFill="1" applyBorder="1" applyProtection="1"/>
    <xf numFmtId="0" fontId="0" fillId="0" borderId="15" xfId="0" applyFont="1" applyFill="1" applyBorder="1" applyAlignment="1" applyProtection="1">
      <alignment horizontal="left" vertical="top" wrapText="1"/>
    </xf>
    <xf numFmtId="0" fontId="0" fillId="0" borderId="1" xfId="0" applyFont="1" applyFill="1" applyBorder="1" applyAlignment="1" applyProtection="1">
      <alignment horizontal="center" vertical="center" wrapText="1"/>
    </xf>
    <xf numFmtId="0" fontId="0" fillId="0" borderId="1" xfId="0" applyFont="1" applyBorder="1" applyAlignment="1" applyProtection="1">
      <alignment horizontal="left" vertical="top" wrapText="1"/>
    </xf>
    <xf numFmtId="0" fontId="1" fillId="0" borderId="0" xfId="0" applyFont="1" applyFill="1" applyBorder="1" applyAlignment="1" applyProtection="1">
      <alignment wrapText="1"/>
    </xf>
    <xf numFmtId="0" fontId="0" fillId="0" borderId="0" xfId="0" applyFont="1" applyFill="1" applyBorder="1" applyAlignment="1" applyProtection="1">
      <alignment horizontal="left" vertical="top"/>
    </xf>
    <xf numFmtId="0" fontId="0" fillId="0" borderId="0" xfId="0" applyFont="1" applyFill="1" applyBorder="1" applyAlignment="1" applyProtection="1">
      <alignment horizontal="left" vertical="top" wrapText="1"/>
    </xf>
    <xf numFmtId="0" fontId="0" fillId="0" borderId="0" xfId="0" applyFont="1" applyBorder="1" applyAlignment="1" applyProtection="1">
      <alignment horizontal="left" vertical="top" wrapText="1"/>
    </xf>
    <xf numFmtId="0" fontId="0" fillId="0" borderId="0" xfId="0" applyFont="1" applyBorder="1" applyAlignment="1" applyProtection="1">
      <alignment vertical="top" wrapText="1"/>
    </xf>
    <xf numFmtId="0" fontId="0" fillId="0" borderId="0" xfId="0" applyFont="1" applyFill="1" applyBorder="1" applyAlignment="1" applyProtection="1">
      <alignment vertical="top" wrapText="1"/>
    </xf>
    <xf numFmtId="0" fontId="0" fillId="0" borderId="1" xfId="0" applyFont="1" applyBorder="1" applyAlignment="1" applyProtection="1">
      <alignment horizontal="left" vertical="top"/>
    </xf>
    <xf numFmtId="0" fontId="0" fillId="0" borderId="0" xfId="0" applyFont="1" applyBorder="1" applyAlignment="1" applyProtection="1">
      <alignment horizontal="left" vertical="top"/>
    </xf>
    <xf numFmtId="0" fontId="1" fillId="0" borderId="0" xfId="0" applyFont="1" applyBorder="1" applyAlignment="1" applyProtection="1">
      <alignment horizontal="left" vertical="top"/>
    </xf>
    <xf numFmtId="0" fontId="4" fillId="2" borderId="1" xfId="0" applyFont="1" applyFill="1" applyBorder="1" applyAlignment="1" applyProtection="1">
      <alignment horizontal="left" vertical="center" wrapText="1"/>
      <protection locked="0"/>
    </xf>
    <xf numFmtId="0" fontId="4" fillId="2" borderId="1" xfId="0" applyFont="1" applyFill="1" applyBorder="1" applyAlignment="1" applyProtection="1">
      <alignment vertical="center" wrapText="1"/>
      <protection locked="0"/>
    </xf>
    <xf numFmtId="0" fontId="5" fillId="0" borderId="0" xfId="0" applyFont="1" applyFill="1" applyAlignment="1" applyProtection="1">
      <alignment wrapText="1"/>
      <protection locked="0"/>
    </xf>
    <xf numFmtId="0" fontId="2" fillId="0" borderId="0" xfId="15" applyFont="1"/>
    <xf numFmtId="1" fontId="8" fillId="9" borderId="1" xfId="0" applyNumberFormat="1" applyFont="1" applyFill="1" applyBorder="1" applyAlignment="1" applyProtection="1">
      <alignment horizontal="center" vertical="center"/>
    </xf>
    <xf numFmtId="0" fontId="8" fillId="0" borderId="33" xfId="0" applyFont="1" applyFill="1" applyBorder="1" applyAlignment="1" applyProtection="1">
      <alignment horizontal="left" vertical="center" wrapText="1"/>
    </xf>
    <xf numFmtId="0" fontId="8" fillId="5" borderId="34" xfId="0" applyFont="1" applyFill="1" applyBorder="1" applyAlignment="1" applyProtection="1">
      <alignment horizontal="center" vertical="center"/>
      <protection locked="0"/>
    </xf>
    <xf numFmtId="0" fontId="8" fillId="0" borderId="34" xfId="0" applyFont="1" applyFill="1" applyBorder="1" applyAlignment="1" applyProtection="1">
      <alignment horizontal="left" vertical="center" wrapText="1"/>
    </xf>
    <xf numFmtId="0" fontId="8" fillId="0" borderId="11" xfId="0" applyFont="1" applyFill="1" applyBorder="1" applyAlignment="1" applyProtection="1">
      <alignment horizontal="left" vertical="center" wrapText="1"/>
    </xf>
    <xf numFmtId="0" fontId="5" fillId="0" borderId="0" xfId="0" applyFont="1" applyAlignment="1">
      <alignment horizontal="left" vertical="top"/>
    </xf>
    <xf numFmtId="1" fontId="8" fillId="4" borderId="1" xfId="0" applyNumberFormat="1" applyFont="1" applyFill="1" applyBorder="1" applyAlignment="1" applyProtection="1">
      <alignment horizontal="center" vertical="center"/>
    </xf>
    <xf numFmtId="1" fontId="8" fillId="4" borderId="11" xfId="0" applyNumberFormat="1" applyFont="1" applyFill="1" applyBorder="1" applyAlignment="1" applyProtection="1">
      <alignment horizontal="center" vertical="center"/>
    </xf>
    <xf numFmtId="11" fontId="0" fillId="0" borderId="0" xfId="0" applyNumberFormat="1" applyFill="1" applyAlignment="1" applyProtection="1">
      <alignment horizontal="left" vertical="center"/>
      <protection hidden="1"/>
    </xf>
    <xf numFmtId="0" fontId="0" fillId="0" borderId="0" xfId="0" applyAlignment="1"/>
    <xf numFmtId="0" fontId="5" fillId="0" borderId="0" xfId="0" applyFont="1" applyAlignment="1" applyProtection="1">
      <protection hidden="1"/>
    </xf>
    <xf numFmtId="2" fontId="0" fillId="0" borderId="0" xfId="0" applyNumberFormat="1" applyFill="1" applyAlignment="1" applyProtection="1">
      <alignment horizontal="left" vertical="center"/>
      <protection hidden="1"/>
    </xf>
    <xf numFmtId="0" fontId="0" fillId="0" borderId="0" xfId="0" applyAlignment="1">
      <alignment horizontal="left"/>
    </xf>
    <xf numFmtId="1" fontId="0" fillId="0" borderId="0" xfId="0" applyNumberFormat="1" applyFill="1" applyAlignment="1" applyProtection="1">
      <alignment horizontal="left" vertical="center"/>
      <protection hidden="1"/>
    </xf>
    <xf numFmtId="1" fontId="0" fillId="0" borderId="0" xfId="0" applyNumberFormat="1" applyAlignment="1">
      <alignment horizontal="left"/>
    </xf>
    <xf numFmtId="0" fontId="8" fillId="8" borderId="11" xfId="0" applyFont="1" applyFill="1" applyBorder="1" applyAlignment="1" applyProtection="1">
      <alignment horizontal="center" vertical="center"/>
    </xf>
    <xf numFmtId="0" fontId="0" fillId="0" borderId="0" xfId="0" applyAlignment="1">
      <alignment horizontal="right"/>
    </xf>
    <xf numFmtId="0" fontId="8" fillId="4" borderId="1" xfId="0" applyFont="1" applyFill="1" applyBorder="1" applyAlignment="1" applyProtection="1">
      <alignment horizontal="center" vertical="center"/>
      <protection locked="0"/>
    </xf>
    <xf numFmtId="0" fontId="8" fillId="4" borderId="11" xfId="0" applyFont="1" applyFill="1" applyBorder="1" applyAlignment="1" applyProtection="1">
      <alignment horizontal="center" vertical="center"/>
      <protection locked="0"/>
    </xf>
    <xf numFmtId="1" fontId="8" fillId="4" borderId="15" xfId="0" applyNumberFormat="1" applyFont="1" applyFill="1" applyBorder="1" applyAlignment="1" applyProtection="1">
      <alignment horizontal="center" vertical="center"/>
    </xf>
    <xf numFmtId="0" fontId="8" fillId="8" borderId="15" xfId="0" applyFont="1" applyFill="1" applyBorder="1" applyAlignment="1" applyProtection="1">
      <alignment horizontal="center" vertical="center"/>
    </xf>
    <xf numFmtId="1" fontId="8" fillId="4" borderId="22" xfId="0" applyNumberFormat="1" applyFont="1" applyFill="1" applyBorder="1" applyAlignment="1" applyProtection="1">
      <alignment horizontal="center" vertical="center"/>
    </xf>
    <xf numFmtId="0" fontId="8" fillId="0" borderId="24" xfId="0" applyFont="1" applyBorder="1" applyAlignment="1">
      <alignment horizontal="left" vertical="center" wrapText="1"/>
    </xf>
    <xf numFmtId="2" fontId="8" fillId="4" borderId="1" xfId="0" applyNumberFormat="1" applyFont="1" applyFill="1" applyBorder="1" applyAlignment="1" applyProtection="1">
      <alignment horizontal="center" vertical="center" wrapText="1"/>
    </xf>
    <xf numFmtId="0" fontId="8" fillId="4" borderId="1" xfId="0" applyNumberFormat="1" applyFont="1" applyFill="1" applyBorder="1" applyAlignment="1" applyProtection="1">
      <alignment horizontal="center" vertical="center" wrapText="1"/>
      <protection locked="0"/>
    </xf>
    <xf numFmtId="0" fontId="8" fillId="4" borderId="1" xfId="0" applyNumberFormat="1" applyFont="1" applyFill="1" applyBorder="1" applyAlignment="1" applyProtection="1">
      <alignment horizontal="center" vertical="center" wrapText="1"/>
    </xf>
    <xf numFmtId="166" fontId="8" fillId="4" borderId="1" xfId="0" applyNumberFormat="1" applyFont="1" applyFill="1" applyBorder="1" applyAlignment="1" applyProtection="1">
      <alignment horizontal="center" vertical="center" wrapText="1"/>
    </xf>
    <xf numFmtId="1" fontId="8" fillId="4" borderId="1" xfId="0" applyNumberFormat="1" applyFont="1" applyFill="1" applyBorder="1" applyAlignment="1" applyProtection="1">
      <alignment horizontal="center" vertical="center" wrapText="1"/>
    </xf>
    <xf numFmtId="2" fontId="8" fillId="5" borderId="1" xfId="0" applyNumberFormat="1" applyFont="1" applyFill="1" applyBorder="1" applyAlignment="1" applyProtection="1">
      <alignment horizontal="center" vertical="center" wrapText="1"/>
      <protection locked="0"/>
    </xf>
    <xf numFmtId="1" fontId="8" fillId="8" borderId="1" xfId="0" applyNumberFormat="1" applyFont="1" applyFill="1" applyBorder="1" applyAlignment="1" applyProtection="1">
      <alignment horizontal="center" vertical="center"/>
    </xf>
    <xf numFmtId="0" fontId="0" fillId="0" borderId="0" xfId="0" applyAlignment="1">
      <alignment wrapText="1"/>
    </xf>
    <xf numFmtId="164" fontId="0" fillId="0" borderId="0" xfId="0" applyNumberFormat="1"/>
    <xf numFmtId="0" fontId="25" fillId="0" borderId="0" xfId="0" applyFont="1" applyProtection="1">
      <protection locked="0"/>
    </xf>
    <xf numFmtId="0" fontId="26" fillId="0" borderId="0" xfId="0" applyFont="1" applyAlignment="1" applyProtection="1">
      <alignment horizontal="center"/>
      <protection locked="0"/>
    </xf>
    <xf numFmtId="0" fontId="27" fillId="0" borderId="0" xfId="0" applyFont="1" applyProtection="1">
      <protection locked="0"/>
    </xf>
    <xf numFmtId="0" fontId="0" fillId="0" borderId="0" xfId="0" applyProtection="1">
      <protection locked="0"/>
    </xf>
    <xf numFmtId="0" fontId="0" fillId="12" borderId="0" xfId="0" applyFill="1" applyAlignment="1" applyProtection="1">
      <alignment horizontal="center" vertical="center"/>
      <protection locked="0"/>
    </xf>
    <xf numFmtId="0" fontId="0" fillId="13" borderId="0" xfId="0" applyFill="1" applyAlignment="1" applyProtection="1">
      <alignment horizontal="center" vertical="center"/>
      <protection locked="0"/>
    </xf>
    <xf numFmtId="0" fontId="0" fillId="14" borderId="0" xfId="0" applyFill="1" applyAlignment="1" applyProtection="1">
      <alignment horizontal="center" vertical="center"/>
      <protection locked="0"/>
    </xf>
    <xf numFmtId="0" fontId="26" fillId="0" borderId="0" xfId="0" applyFont="1" applyProtection="1">
      <protection locked="0"/>
    </xf>
    <xf numFmtId="0" fontId="0" fillId="12" borderId="0" xfId="0" applyFill="1" applyProtection="1">
      <protection locked="0"/>
    </xf>
    <xf numFmtId="0" fontId="0" fillId="14" borderId="0" xfId="0" applyFill="1" applyProtection="1">
      <protection locked="0"/>
    </xf>
    <xf numFmtId="165" fontId="0" fillId="14" borderId="0" xfId="0" applyNumberFormat="1" applyFill="1" applyProtection="1">
      <protection locked="0"/>
    </xf>
    <xf numFmtId="164" fontId="0" fillId="14" borderId="0" xfId="0" applyNumberFormat="1" applyFill="1" applyProtection="1">
      <protection locked="0"/>
    </xf>
    <xf numFmtId="0" fontId="0" fillId="13" borderId="0" xfId="0" applyFill="1"/>
    <xf numFmtId="2" fontId="0" fillId="13" borderId="0" xfId="0" applyNumberFormat="1" applyFill="1"/>
    <xf numFmtId="166" fontId="0" fillId="0" borderId="0" xfId="0" applyNumberFormat="1" applyProtection="1">
      <protection locked="0"/>
    </xf>
    <xf numFmtId="168" fontId="0" fillId="14" borderId="0" xfId="0" applyNumberFormat="1" applyFill="1" applyProtection="1">
      <protection locked="0"/>
    </xf>
    <xf numFmtId="1" fontId="0" fillId="13" borderId="0" xfId="0" applyNumberFormat="1" applyFill="1" applyProtection="1">
      <protection locked="0"/>
    </xf>
    <xf numFmtId="1" fontId="0" fillId="13" borderId="0" xfId="0" applyNumberFormat="1" applyFill="1" applyAlignment="1" applyProtection="1">
      <alignment horizontal="right"/>
      <protection locked="0"/>
    </xf>
    <xf numFmtId="1" fontId="0" fillId="13" borderId="0" xfId="0" applyNumberFormat="1" applyFill="1"/>
    <xf numFmtId="0" fontId="26" fillId="0" borderId="0" xfId="0" applyFont="1" applyAlignment="1" applyProtection="1">
      <alignment wrapText="1"/>
      <protection locked="0"/>
    </xf>
    <xf numFmtId="0" fontId="0" fillId="13" borderId="38" xfId="0" applyFill="1" applyBorder="1"/>
    <xf numFmtId="2" fontId="0" fillId="13" borderId="39" xfId="0" applyNumberFormat="1" applyFill="1" applyBorder="1"/>
    <xf numFmtId="168" fontId="0" fillId="0" borderId="0" xfId="0" applyNumberFormat="1" applyProtection="1">
      <protection locked="0"/>
    </xf>
    <xf numFmtId="0" fontId="24" fillId="0" borderId="0" xfId="0" applyFont="1" applyProtection="1">
      <protection locked="0"/>
    </xf>
    <xf numFmtId="0" fontId="0" fillId="0" borderId="0" xfId="0" applyAlignment="1" applyProtection="1">
      <alignment horizontal="left" vertical="top"/>
      <protection locked="0"/>
    </xf>
    <xf numFmtId="0" fontId="3" fillId="0" borderId="0" xfId="2" applyAlignment="1" applyProtection="1">
      <alignment horizontal="left" vertical="top"/>
      <protection locked="0"/>
    </xf>
    <xf numFmtId="1" fontId="0" fillId="0" borderId="0" xfId="0" applyNumberFormat="1"/>
    <xf numFmtId="166" fontId="0" fillId="0" borderId="0" xfId="0" applyNumberFormat="1"/>
    <xf numFmtId="168" fontId="0" fillId="0" borderId="0" xfId="0" applyNumberFormat="1"/>
    <xf numFmtId="11" fontId="0" fillId="0" borderId="0" xfId="0" applyNumberFormat="1"/>
    <xf numFmtId="169" fontId="0" fillId="0" borderId="0" xfId="0" applyNumberFormat="1"/>
    <xf numFmtId="170" fontId="0" fillId="0" borderId="0" xfId="0" applyNumberFormat="1"/>
    <xf numFmtId="2" fontId="0" fillId="0" borderId="0" xfId="0" applyNumberFormat="1"/>
    <xf numFmtId="0" fontId="0" fillId="0" borderId="0" xfId="0" applyAlignment="1" applyProtection="1">
      <alignment wrapText="1"/>
      <protection locked="0"/>
    </xf>
    <xf numFmtId="2" fontId="8" fillId="8" borderId="1" xfId="0" applyNumberFormat="1" applyFont="1" applyFill="1" applyBorder="1" applyAlignment="1" applyProtection="1">
      <alignment horizontal="center" vertical="center" wrapText="1"/>
    </xf>
    <xf numFmtId="1" fontId="8" fillId="8" borderId="1" xfId="0" applyNumberFormat="1" applyFont="1" applyFill="1" applyBorder="1" applyAlignment="1" applyProtection="1">
      <alignment horizontal="center" vertical="center" wrapText="1"/>
    </xf>
    <xf numFmtId="167" fontId="8" fillId="8" borderId="1" xfId="0" applyNumberFormat="1" applyFont="1" applyFill="1" applyBorder="1" applyAlignment="1" applyProtection="1">
      <alignment horizontal="center" vertical="center"/>
    </xf>
    <xf numFmtId="2" fontId="8" fillId="8" borderId="1" xfId="0" applyNumberFormat="1" applyFont="1" applyFill="1" applyBorder="1" applyAlignment="1" applyProtection="1">
      <alignment horizontal="center" vertical="center"/>
    </xf>
    <xf numFmtId="0" fontId="8" fillId="0" borderId="25" xfId="0" applyFont="1" applyBorder="1" applyAlignment="1">
      <alignment horizontal="left" vertical="center" wrapText="1"/>
    </xf>
    <xf numFmtId="1" fontId="8" fillId="0" borderId="1" xfId="0" applyNumberFormat="1" applyFont="1" applyBorder="1" applyAlignment="1">
      <alignment horizontal="center" vertical="center" wrapText="1"/>
    </xf>
    <xf numFmtId="0" fontId="8" fillId="4" borderId="1" xfId="0" applyFont="1" applyFill="1" applyBorder="1" applyAlignment="1">
      <alignment horizontal="center" vertical="center"/>
    </xf>
    <xf numFmtId="0" fontId="8" fillId="0" borderId="1" xfId="0" applyFont="1" applyBorder="1" applyAlignment="1">
      <alignment horizontal="left" vertical="center" wrapText="1"/>
    </xf>
    <xf numFmtId="0" fontId="8" fillId="0" borderId="1" xfId="0" applyFont="1" applyBorder="1" applyAlignment="1">
      <alignment horizontal="center" vertical="center"/>
    </xf>
    <xf numFmtId="1" fontId="18" fillId="0" borderId="1" xfId="0" applyNumberFormat="1" applyFont="1" applyBorder="1" applyAlignment="1">
      <alignment horizontal="center" vertical="center" wrapText="1"/>
    </xf>
    <xf numFmtId="1" fontId="8" fillId="9" borderId="1" xfId="0" applyNumberFormat="1" applyFont="1" applyFill="1" applyBorder="1" applyAlignment="1">
      <alignment horizontal="center" vertical="center" wrapText="1"/>
    </xf>
    <xf numFmtId="165" fontId="8" fillId="8" borderId="1" xfId="0" applyNumberFormat="1" applyFont="1" applyFill="1" applyBorder="1" applyAlignment="1">
      <alignment horizontal="center" vertical="center" wrapText="1"/>
    </xf>
    <xf numFmtId="165" fontId="8" fillId="9" borderId="1" xfId="0" applyNumberFormat="1" applyFont="1" applyFill="1" applyBorder="1" applyAlignment="1">
      <alignment horizontal="center" vertical="center" wrapText="1"/>
    </xf>
    <xf numFmtId="2" fontId="8" fillId="8" borderId="1" xfId="0" applyNumberFormat="1" applyFont="1" applyFill="1" applyBorder="1" applyAlignment="1">
      <alignment horizontal="center" vertical="center" wrapText="1"/>
    </xf>
    <xf numFmtId="2" fontId="8" fillId="8" borderId="15" xfId="0" applyNumberFormat="1" applyFont="1" applyFill="1" applyBorder="1" applyAlignment="1" applyProtection="1">
      <alignment horizontal="center" vertical="center"/>
    </xf>
    <xf numFmtId="2" fontId="8" fillId="9" borderId="1" xfId="0" applyNumberFormat="1" applyFont="1" applyFill="1" applyBorder="1" applyAlignment="1" applyProtection="1">
      <alignment horizontal="center" vertical="center"/>
    </xf>
    <xf numFmtId="2" fontId="0" fillId="12" borderId="0" xfId="0" applyNumberFormat="1" applyFill="1" applyProtection="1">
      <protection locked="0"/>
    </xf>
    <xf numFmtId="0" fontId="0" fillId="0" borderId="1" xfId="0" applyFont="1" applyBorder="1" applyAlignment="1" applyProtection="1">
      <alignment horizontal="center" vertical="top" wrapText="1"/>
    </xf>
    <xf numFmtId="2" fontId="0" fillId="0" borderId="1" xfId="0" applyNumberFormat="1" applyFont="1" applyFill="1" applyBorder="1" applyAlignment="1" applyProtection="1">
      <alignment horizontal="center" vertical="top" wrapText="1"/>
    </xf>
    <xf numFmtId="0" fontId="0" fillId="0" borderId="1" xfId="0" applyFont="1" applyFill="1" applyBorder="1" applyAlignment="1" applyProtection="1">
      <alignment horizontal="center" vertical="top" wrapText="1"/>
    </xf>
    <xf numFmtId="2" fontId="8" fillId="5" borderId="1" xfId="0" applyNumberFormat="1" applyFont="1" applyFill="1" applyBorder="1" applyAlignment="1" applyProtection="1">
      <alignment horizontal="center" vertical="center"/>
      <protection locked="0"/>
    </xf>
    <xf numFmtId="165" fontId="8" fillId="5" borderId="1" xfId="0" applyNumberFormat="1" applyFont="1" applyFill="1" applyBorder="1" applyAlignment="1" applyProtection="1">
      <alignment horizontal="center" vertical="center"/>
      <protection locked="0"/>
    </xf>
    <xf numFmtId="0" fontId="10" fillId="4" borderId="18" xfId="0" applyFont="1" applyFill="1" applyBorder="1" applyAlignment="1" applyProtection="1">
      <alignment vertical="center" wrapText="1"/>
    </xf>
    <xf numFmtId="0" fontId="10" fillId="4" borderId="19" xfId="0" applyFont="1" applyFill="1" applyBorder="1" applyAlignment="1" applyProtection="1">
      <alignment vertical="center" wrapText="1"/>
    </xf>
    <xf numFmtId="0" fontId="10" fillId="4" borderId="20" xfId="0" applyFont="1" applyFill="1" applyBorder="1" applyAlignment="1" applyProtection="1">
      <alignment vertical="center" wrapText="1"/>
    </xf>
    <xf numFmtId="0" fontId="8" fillId="4" borderId="31" xfId="0" applyFont="1" applyFill="1" applyBorder="1" applyAlignment="1" applyProtection="1">
      <alignment horizontal="left" vertical="center" wrapText="1"/>
    </xf>
    <xf numFmtId="0" fontId="8" fillId="4" borderId="16" xfId="0" applyFont="1" applyFill="1" applyBorder="1" applyAlignment="1" applyProtection="1">
      <alignment horizontal="left" vertical="center" wrapText="1"/>
    </xf>
    <xf numFmtId="0" fontId="8" fillId="4" borderId="32" xfId="0" applyFont="1" applyFill="1" applyBorder="1" applyAlignment="1" applyProtection="1">
      <alignment horizontal="left" vertical="center" wrapText="1"/>
    </xf>
    <xf numFmtId="0" fontId="10" fillId="4" borderId="4" xfId="0" applyFont="1" applyFill="1" applyBorder="1" applyAlignment="1" applyProtection="1">
      <alignment vertical="center" wrapText="1"/>
    </xf>
    <xf numFmtId="0" fontId="10" fillId="4" borderId="5" xfId="0" applyFont="1" applyFill="1" applyBorder="1" applyAlignment="1" applyProtection="1">
      <alignment vertical="center" wrapText="1"/>
    </xf>
    <xf numFmtId="0" fontId="10" fillId="4" borderId="6" xfId="0" applyFont="1" applyFill="1" applyBorder="1" applyAlignment="1" applyProtection="1">
      <alignment vertical="center" wrapText="1"/>
    </xf>
    <xf numFmtId="0" fontId="10" fillId="4" borderId="18" xfId="0" applyFont="1" applyFill="1" applyBorder="1" applyAlignment="1">
      <alignment vertical="center" wrapText="1"/>
    </xf>
    <xf numFmtId="0" fontId="10" fillId="4" borderId="19" xfId="0" applyFont="1" applyFill="1" applyBorder="1" applyAlignment="1">
      <alignment vertical="center" wrapText="1"/>
    </xf>
    <xf numFmtId="0" fontId="10" fillId="4" borderId="20" xfId="0" applyFont="1" applyFill="1" applyBorder="1" applyAlignment="1">
      <alignment vertical="center" wrapText="1"/>
    </xf>
    <xf numFmtId="0" fontId="7" fillId="0" borderId="16" xfId="0" applyFont="1" applyBorder="1" applyAlignment="1" applyProtection="1">
      <alignment horizontal="center" vertical="center"/>
    </xf>
    <xf numFmtId="0" fontId="10" fillId="0" borderId="18" xfId="0" applyFont="1" applyFill="1" applyBorder="1" applyAlignment="1" applyProtection="1">
      <alignment vertical="center" wrapText="1"/>
    </xf>
    <xf numFmtId="0" fontId="10" fillId="0" borderId="19" xfId="0" applyFont="1" applyFill="1" applyBorder="1" applyAlignment="1" applyProtection="1">
      <alignment vertical="center" wrapText="1"/>
    </xf>
    <xf numFmtId="0" fontId="10" fillId="0" borderId="20" xfId="0" applyFont="1" applyFill="1" applyBorder="1" applyAlignment="1" applyProtection="1">
      <alignment vertical="center" wrapText="1"/>
    </xf>
    <xf numFmtId="0" fontId="10" fillId="0" borderId="18" xfId="0" applyFont="1" applyFill="1" applyBorder="1" applyAlignment="1" applyProtection="1">
      <alignment horizontal="left" vertical="center" wrapText="1"/>
    </xf>
    <xf numFmtId="0" fontId="10" fillId="0" borderId="19" xfId="0" applyFont="1" applyFill="1" applyBorder="1" applyAlignment="1" applyProtection="1">
      <alignment horizontal="left" vertical="center" wrapText="1"/>
    </xf>
    <xf numFmtId="0" fontId="10" fillId="0" borderId="20" xfId="0" applyFont="1" applyFill="1" applyBorder="1" applyAlignment="1" applyProtection="1">
      <alignment horizontal="left" vertical="center" wrapText="1"/>
    </xf>
    <xf numFmtId="0" fontId="10" fillId="0" borderId="18" xfId="4" applyFont="1" applyFill="1" applyBorder="1" applyAlignment="1" applyProtection="1">
      <alignment vertical="center" wrapText="1"/>
    </xf>
    <xf numFmtId="0" fontId="10" fillId="0" borderId="19" xfId="4" applyFont="1" applyFill="1" applyBorder="1" applyAlignment="1" applyProtection="1">
      <alignment vertical="center" wrapText="1"/>
    </xf>
    <xf numFmtId="0" fontId="10" fillId="0" borderId="20" xfId="4" applyFont="1" applyFill="1" applyBorder="1" applyAlignment="1" applyProtection="1">
      <alignment vertical="center" wrapText="1"/>
    </xf>
    <xf numFmtId="0" fontId="10" fillId="4" borderId="4" xfId="4" applyFont="1" applyFill="1" applyBorder="1" applyAlignment="1" applyProtection="1">
      <alignment vertical="center" wrapText="1"/>
    </xf>
    <xf numFmtId="0" fontId="10" fillId="4" borderId="5" xfId="4" applyFont="1" applyFill="1" applyBorder="1" applyAlignment="1" applyProtection="1">
      <alignment vertical="center" wrapText="1"/>
    </xf>
    <xf numFmtId="0" fontId="10" fillId="4" borderId="6" xfId="4" applyFont="1" applyFill="1" applyBorder="1" applyAlignment="1" applyProtection="1">
      <alignment vertical="center" wrapText="1"/>
    </xf>
    <xf numFmtId="0" fontId="10" fillId="4" borderId="36" xfId="4" applyFont="1" applyFill="1" applyBorder="1" applyAlignment="1" applyProtection="1">
      <alignment vertical="center" wrapText="1"/>
    </xf>
    <xf numFmtId="0" fontId="10" fillId="4" borderId="0" xfId="4" applyFont="1" applyFill="1" applyBorder="1" applyAlignment="1" applyProtection="1">
      <alignment vertical="center" wrapText="1"/>
    </xf>
    <xf numFmtId="0" fontId="10" fillId="4" borderId="37" xfId="4" applyFont="1" applyFill="1" applyBorder="1" applyAlignment="1" applyProtection="1">
      <alignment vertical="center" wrapText="1"/>
    </xf>
    <xf numFmtId="0" fontId="10" fillId="4" borderId="18" xfId="4" applyFont="1" applyFill="1" applyBorder="1" applyAlignment="1" applyProtection="1">
      <alignment vertical="center" wrapText="1"/>
    </xf>
    <xf numFmtId="0" fontId="10" fillId="4" borderId="19" xfId="4" applyFont="1" applyFill="1" applyBorder="1" applyAlignment="1" applyProtection="1">
      <alignment vertical="center" wrapText="1"/>
    </xf>
    <xf numFmtId="0" fontId="10" fillId="4" borderId="20" xfId="4" applyFont="1" applyFill="1" applyBorder="1" applyAlignment="1" applyProtection="1">
      <alignment vertical="center" wrapText="1"/>
    </xf>
    <xf numFmtId="0" fontId="4" fillId="3" borderId="1" xfId="0" applyFont="1" applyFill="1" applyBorder="1" applyAlignment="1" applyProtection="1">
      <alignment horizontal="center" vertical="top" wrapText="1"/>
    </xf>
    <xf numFmtId="0" fontId="4" fillId="3" borderId="12" xfId="0" applyFont="1" applyFill="1" applyBorder="1" applyAlignment="1" applyProtection="1">
      <alignment horizontal="center" vertical="top" wrapText="1"/>
    </xf>
    <xf numFmtId="0" fontId="4" fillId="3" borderId="13" xfId="0" applyFont="1" applyFill="1" applyBorder="1" applyAlignment="1" applyProtection="1">
      <alignment horizontal="center" vertical="top" wrapText="1"/>
    </xf>
    <xf numFmtId="0" fontId="4" fillId="3" borderId="14" xfId="0" applyFont="1" applyFill="1" applyBorder="1" applyAlignment="1" applyProtection="1">
      <alignment horizontal="center" vertical="top" wrapText="1"/>
    </xf>
    <xf numFmtId="0" fontId="4" fillId="3" borderId="4" xfId="0" applyFont="1" applyFill="1" applyBorder="1" applyAlignment="1">
      <alignment horizontal="center" vertical="center" wrapText="1"/>
    </xf>
    <xf numFmtId="0" fontId="4" fillId="3" borderId="5" xfId="0" applyFont="1" applyFill="1" applyBorder="1" applyAlignment="1">
      <alignment horizontal="center" vertical="center" wrapText="1"/>
    </xf>
    <xf numFmtId="0" fontId="4" fillId="3" borderId="6" xfId="0" applyFont="1" applyFill="1" applyBorder="1" applyAlignment="1">
      <alignment horizontal="center" vertical="center" wrapText="1"/>
    </xf>
    <xf numFmtId="0" fontId="4" fillId="3" borderId="2" xfId="0" applyFont="1" applyFill="1" applyBorder="1" applyAlignment="1">
      <alignment horizontal="center" vertical="center" wrapText="1"/>
    </xf>
    <xf numFmtId="0" fontId="4" fillId="3" borderId="7" xfId="0" applyFont="1" applyFill="1" applyBorder="1" applyAlignment="1">
      <alignment horizontal="center" vertical="center" wrapText="1"/>
    </xf>
    <xf numFmtId="0" fontId="4" fillId="3" borderId="3" xfId="0" applyFont="1" applyFill="1" applyBorder="1" applyAlignment="1">
      <alignment horizontal="center" vertical="center" wrapText="1"/>
    </xf>
    <xf numFmtId="0" fontId="4" fillId="3" borderId="8" xfId="0" applyFont="1" applyFill="1" applyBorder="1" applyAlignment="1">
      <alignment horizontal="center" vertical="center" wrapText="1"/>
    </xf>
    <xf numFmtId="0" fontId="4" fillId="3" borderId="9" xfId="0" applyFont="1" applyFill="1" applyBorder="1" applyAlignment="1">
      <alignment horizontal="center" vertical="center" wrapText="1"/>
    </xf>
    <xf numFmtId="0" fontId="4" fillId="3" borderId="10"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0" fillId="0" borderId="0" xfId="0" applyAlignment="1" applyProtection="1">
      <alignment horizontal="left" vertical="top" wrapText="1"/>
      <protection locked="0"/>
    </xf>
  </cellXfs>
  <cellStyles count="25">
    <cellStyle name="Hyperlink" xfId="2" builtinId="8"/>
    <cellStyle name="Normal" xfId="0" builtinId="0"/>
    <cellStyle name="Normal 2" xfId="1" xr:uid="{00000000-0005-0000-0000-000002000000}"/>
    <cellStyle name="Normal 2 2" xfId="5" xr:uid="{00000000-0005-0000-0000-000003000000}"/>
    <cellStyle name="Normal 3" xfId="6" xr:uid="{00000000-0005-0000-0000-000004000000}"/>
    <cellStyle name="Normal 3 2" xfId="7" xr:uid="{00000000-0005-0000-0000-000005000000}"/>
    <cellStyle name="Normal 4" xfId="8" xr:uid="{00000000-0005-0000-0000-000006000000}"/>
    <cellStyle name="Normal 4 2" xfId="9" xr:uid="{00000000-0005-0000-0000-000007000000}"/>
    <cellStyle name="Normal 5" xfId="10" xr:uid="{00000000-0005-0000-0000-000008000000}"/>
    <cellStyle name="Normal 5 2" xfId="11" xr:uid="{00000000-0005-0000-0000-000009000000}"/>
    <cellStyle name="Normal 6" xfId="12" xr:uid="{00000000-0005-0000-0000-00000A000000}"/>
    <cellStyle name="Normal 6 2" xfId="13" xr:uid="{00000000-0005-0000-0000-00000B000000}"/>
    <cellStyle name="Normal 7" xfId="14" xr:uid="{00000000-0005-0000-0000-00000C000000}"/>
    <cellStyle name="Normal 8" xfId="4" xr:uid="{00000000-0005-0000-0000-00000D000000}"/>
    <cellStyle name="Normal 9" xfId="15" xr:uid="{00000000-0005-0000-0000-00000E000000}"/>
    <cellStyle name="Percent" xfId="3" builtinId="5"/>
    <cellStyle name="Percent 2" xfId="16" xr:uid="{00000000-0005-0000-0000-000010000000}"/>
    <cellStyle name="Percent 2 2" xfId="17" xr:uid="{00000000-0005-0000-0000-000011000000}"/>
    <cellStyle name="Percent 3" xfId="18" xr:uid="{00000000-0005-0000-0000-000012000000}"/>
    <cellStyle name="Percent 3 2" xfId="19" xr:uid="{00000000-0005-0000-0000-000013000000}"/>
    <cellStyle name="Percent 4" xfId="20" xr:uid="{00000000-0005-0000-0000-000014000000}"/>
    <cellStyle name="Percent 4 2" xfId="21" xr:uid="{00000000-0005-0000-0000-000015000000}"/>
    <cellStyle name="Percent 5" xfId="22" xr:uid="{00000000-0005-0000-0000-000016000000}"/>
    <cellStyle name="Percent 5 2" xfId="23" xr:uid="{00000000-0005-0000-0000-000017000000}"/>
    <cellStyle name="Percent 6" xfId="24" xr:uid="{00000000-0005-0000-0000-000018000000}"/>
  </cellStyles>
  <dxfs count="50">
    <dxf>
      <fill>
        <patternFill>
          <bgColor theme="6"/>
        </patternFill>
      </fill>
    </dxf>
    <dxf>
      <fill>
        <patternFill>
          <bgColor theme="0" tint="-0.14996795556505021"/>
        </patternFill>
      </fill>
    </dxf>
    <dxf>
      <fill>
        <patternFill>
          <bgColor theme="6"/>
        </patternFill>
      </fill>
    </dxf>
    <dxf>
      <fill>
        <patternFill>
          <bgColor theme="0" tint="-0.14996795556505021"/>
        </patternFill>
      </fill>
    </dxf>
    <dxf>
      <fill>
        <patternFill>
          <bgColor theme="6"/>
        </patternFill>
      </fill>
    </dxf>
    <dxf>
      <fill>
        <patternFill>
          <bgColor theme="0" tint="-0.14996795556505021"/>
        </patternFill>
      </fill>
    </dxf>
    <dxf>
      <fill>
        <patternFill>
          <bgColor theme="6"/>
        </patternFill>
      </fill>
    </dxf>
    <dxf>
      <fill>
        <patternFill>
          <bgColor theme="0" tint="-0.14996795556505021"/>
        </patternFill>
      </fill>
    </dxf>
    <dxf>
      <fill>
        <patternFill>
          <bgColor theme="6"/>
        </patternFill>
      </fill>
    </dxf>
    <dxf>
      <fill>
        <patternFill>
          <bgColor theme="0" tint="-0.14996795556505021"/>
        </patternFill>
      </fill>
    </dxf>
    <dxf>
      <fill>
        <patternFill>
          <bgColor theme="6"/>
        </patternFill>
      </fill>
    </dxf>
    <dxf>
      <fill>
        <patternFill>
          <bgColor theme="0" tint="-0.14996795556505021"/>
        </patternFill>
      </fill>
    </dxf>
    <dxf>
      <fill>
        <patternFill>
          <bgColor theme="6"/>
        </patternFill>
      </fill>
    </dxf>
    <dxf>
      <fill>
        <patternFill>
          <bgColor theme="0" tint="-0.14996795556505021"/>
        </patternFill>
      </fill>
    </dxf>
    <dxf>
      <fill>
        <patternFill>
          <bgColor theme="6"/>
        </patternFill>
      </fill>
    </dxf>
    <dxf>
      <fill>
        <patternFill>
          <bgColor theme="0" tint="-0.14996795556505021"/>
        </patternFill>
      </fill>
    </dxf>
    <dxf>
      <fill>
        <patternFill>
          <bgColor theme="6"/>
        </patternFill>
      </fill>
    </dxf>
    <dxf>
      <fill>
        <patternFill>
          <bgColor theme="0" tint="-0.14996795556505021"/>
        </patternFill>
      </fill>
    </dxf>
    <dxf>
      <fill>
        <patternFill>
          <bgColor theme="6"/>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rgb="FFFFFF00"/>
        </patternFill>
      </fill>
    </dxf>
    <dxf>
      <numFmt numFmtId="0" formatCode="General"/>
      <fill>
        <patternFill>
          <bgColor theme="0" tint="-0.499984740745262"/>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5700"/>
      </font>
      <fill>
        <patternFill>
          <bgColor rgb="FFFFEB9C"/>
        </patternFill>
      </fill>
    </dxf>
    <dxf>
      <font>
        <color theme="0" tint="-0.499984740745262"/>
      </font>
      <fill>
        <patternFill>
          <bgColor theme="0" tint="-0.49998474074526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dxf>
    <dxf>
      <font>
        <color rgb="FF9C0006"/>
      </font>
    </dxf>
    <dxf>
      <font>
        <color rgb="FF9C0006"/>
      </font>
      <fill>
        <patternFill>
          <bgColor rgb="FFFFC7CE"/>
        </patternFill>
      </fill>
    </dxf>
  </dxfs>
  <tableStyles count="0" defaultTableStyle="TableStyleMedium2" defaultPivotStyle="PivotStyleLight16"/>
  <colors>
    <mruColors>
      <color rgb="FFFF3B3B"/>
      <color rgb="FFFF4B4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Gain/Phase</a:t>
            </a:r>
            <a:r>
              <a:rPr lang="en-US" baseline="0"/>
              <a:t> of </a:t>
            </a:r>
            <a:r>
              <a:rPr lang="en-US"/>
              <a:t>Converter Loop Comparison</a:t>
            </a:r>
          </a:p>
        </c:rich>
      </c:tx>
      <c:overlay val="0"/>
    </c:title>
    <c:autoTitleDeleted val="0"/>
    <c:plotArea>
      <c:layout/>
      <c:scatterChart>
        <c:scatterStyle val="smoothMarker"/>
        <c:varyColors val="0"/>
        <c:ser>
          <c:idx val="0"/>
          <c:order val="0"/>
          <c:tx>
            <c:v>Gain_Conv(s)</c:v>
          </c:tx>
          <c:marker>
            <c:symbol val="none"/>
          </c:marker>
          <c:xVal>
            <c:numRef>
              <c:f>'TPS543C20 Loop Gain'!$B$133:$B$3934</c:f>
              <c:numCache>
                <c:formatCode>General</c:formatCode>
                <c:ptCount val="3802"/>
                <c:pt idx="0">
                  <c:v>1</c:v>
                </c:pt>
                <c:pt idx="1">
                  <c:v>10</c:v>
                </c:pt>
                <c:pt idx="2">
                  <c:v>100</c:v>
                </c:pt>
                <c:pt idx="3">
                  <c:v>200</c:v>
                </c:pt>
                <c:pt idx="4">
                  <c:v>300</c:v>
                </c:pt>
                <c:pt idx="5">
                  <c:v>400</c:v>
                </c:pt>
                <c:pt idx="6">
                  <c:v>500</c:v>
                </c:pt>
                <c:pt idx="7">
                  <c:v>600</c:v>
                </c:pt>
                <c:pt idx="8">
                  <c:v>700</c:v>
                </c:pt>
                <c:pt idx="9">
                  <c:v>800</c:v>
                </c:pt>
                <c:pt idx="10">
                  <c:v>900</c:v>
                </c:pt>
                <c:pt idx="11">
                  <c:v>1000</c:v>
                </c:pt>
                <c:pt idx="12">
                  <c:v>1100</c:v>
                </c:pt>
                <c:pt idx="13">
                  <c:v>1200</c:v>
                </c:pt>
                <c:pt idx="14">
                  <c:v>1300</c:v>
                </c:pt>
                <c:pt idx="15">
                  <c:v>1400</c:v>
                </c:pt>
                <c:pt idx="16">
                  <c:v>1500</c:v>
                </c:pt>
                <c:pt idx="17">
                  <c:v>1600</c:v>
                </c:pt>
                <c:pt idx="18">
                  <c:v>1700</c:v>
                </c:pt>
                <c:pt idx="19">
                  <c:v>1800</c:v>
                </c:pt>
                <c:pt idx="20">
                  <c:v>1900</c:v>
                </c:pt>
                <c:pt idx="21">
                  <c:v>2000</c:v>
                </c:pt>
                <c:pt idx="22">
                  <c:v>2100</c:v>
                </c:pt>
                <c:pt idx="23">
                  <c:v>2200</c:v>
                </c:pt>
                <c:pt idx="24">
                  <c:v>2300</c:v>
                </c:pt>
                <c:pt idx="25">
                  <c:v>2400</c:v>
                </c:pt>
                <c:pt idx="26">
                  <c:v>2500</c:v>
                </c:pt>
                <c:pt idx="27">
                  <c:v>2600</c:v>
                </c:pt>
                <c:pt idx="28">
                  <c:v>2700</c:v>
                </c:pt>
                <c:pt idx="29">
                  <c:v>2800</c:v>
                </c:pt>
                <c:pt idx="30">
                  <c:v>2900</c:v>
                </c:pt>
                <c:pt idx="31">
                  <c:v>3000</c:v>
                </c:pt>
                <c:pt idx="32">
                  <c:v>3100</c:v>
                </c:pt>
                <c:pt idx="33">
                  <c:v>3200</c:v>
                </c:pt>
                <c:pt idx="34">
                  <c:v>3300</c:v>
                </c:pt>
                <c:pt idx="35">
                  <c:v>3400</c:v>
                </c:pt>
                <c:pt idx="36">
                  <c:v>3500</c:v>
                </c:pt>
                <c:pt idx="37">
                  <c:v>3600</c:v>
                </c:pt>
                <c:pt idx="38">
                  <c:v>3700</c:v>
                </c:pt>
                <c:pt idx="39">
                  <c:v>3800</c:v>
                </c:pt>
                <c:pt idx="40">
                  <c:v>3900</c:v>
                </c:pt>
                <c:pt idx="41">
                  <c:v>4000</c:v>
                </c:pt>
                <c:pt idx="42">
                  <c:v>4100</c:v>
                </c:pt>
                <c:pt idx="43">
                  <c:v>4200</c:v>
                </c:pt>
                <c:pt idx="44">
                  <c:v>4300</c:v>
                </c:pt>
                <c:pt idx="45">
                  <c:v>4400</c:v>
                </c:pt>
                <c:pt idx="46">
                  <c:v>4500</c:v>
                </c:pt>
                <c:pt idx="47">
                  <c:v>4600</c:v>
                </c:pt>
                <c:pt idx="48">
                  <c:v>4700</c:v>
                </c:pt>
                <c:pt idx="49">
                  <c:v>4800</c:v>
                </c:pt>
                <c:pt idx="50">
                  <c:v>4900</c:v>
                </c:pt>
                <c:pt idx="51">
                  <c:v>5000</c:v>
                </c:pt>
                <c:pt idx="52">
                  <c:v>5100</c:v>
                </c:pt>
                <c:pt idx="53">
                  <c:v>5200</c:v>
                </c:pt>
                <c:pt idx="54">
                  <c:v>5300</c:v>
                </c:pt>
                <c:pt idx="55">
                  <c:v>5400</c:v>
                </c:pt>
                <c:pt idx="56">
                  <c:v>5500</c:v>
                </c:pt>
                <c:pt idx="57">
                  <c:v>5600</c:v>
                </c:pt>
                <c:pt idx="58">
                  <c:v>5700</c:v>
                </c:pt>
                <c:pt idx="59">
                  <c:v>5800</c:v>
                </c:pt>
                <c:pt idx="60">
                  <c:v>5900</c:v>
                </c:pt>
                <c:pt idx="61">
                  <c:v>6000</c:v>
                </c:pt>
                <c:pt idx="62">
                  <c:v>6100</c:v>
                </c:pt>
                <c:pt idx="63">
                  <c:v>6200</c:v>
                </c:pt>
                <c:pt idx="64">
                  <c:v>6300</c:v>
                </c:pt>
                <c:pt idx="65">
                  <c:v>6400</c:v>
                </c:pt>
                <c:pt idx="66">
                  <c:v>6500</c:v>
                </c:pt>
                <c:pt idx="67">
                  <c:v>6600</c:v>
                </c:pt>
                <c:pt idx="68">
                  <c:v>6700</c:v>
                </c:pt>
                <c:pt idx="69">
                  <c:v>6800</c:v>
                </c:pt>
                <c:pt idx="70">
                  <c:v>6900</c:v>
                </c:pt>
                <c:pt idx="71">
                  <c:v>7000</c:v>
                </c:pt>
                <c:pt idx="72">
                  <c:v>7100</c:v>
                </c:pt>
                <c:pt idx="73">
                  <c:v>7200</c:v>
                </c:pt>
                <c:pt idx="74">
                  <c:v>7300</c:v>
                </c:pt>
                <c:pt idx="75">
                  <c:v>7400</c:v>
                </c:pt>
                <c:pt idx="76">
                  <c:v>7500</c:v>
                </c:pt>
                <c:pt idx="77">
                  <c:v>7600</c:v>
                </c:pt>
                <c:pt idx="78">
                  <c:v>7700</c:v>
                </c:pt>
                <c:pt idx="79">
                  <c:v>7800</c:v>
                </c:pt>
                <c:pt idx="80">
                  <c:v>7900</c:v>
                </c:pt>
                <c:pt idx="81">
                  <c:v>8000</c:v>
                </c:pt>
                <c:pt idx="82">
                  <c:v>8100</c:v>
                </c:pt>
                <c:pt idx="83">
                  <c:v>8200</c:v>
                </c:pt>
                <c:pt idx="84">
                  <c:v>8300</c:v>
                </c:pt>
                <c:pt idx="85">
                  <c:v>8400</c:v>
                </c:pt>
                <c:pt idx="86">
                  <c:v>8500</c:v>
                </c:pt>
                <c:pt idx="87">
                  <c:v>8600</c:v>
                </c:pt>
                <c:pt idx="88">
                  <c:v>8700</c:v>
                </c:pt>
                <c:pt idx="89">
                  <c:v>8800</c:v>
                </c:pt>
                <c:pt idx="90">
                  <c:v>8900</c:v>
                </c:pt>
                <c:pt idx="91">
                  <c:v>9000</c:v>
                </c:pt>
                <c:pt idx="92">
                  <c:v>9100</c:v>
                </c:pt>
                <c:pt idx="93">
                  <c:v>9200</c:v>
                </c:pt>
                <c:pt idx="94">
                  <c:v>9300</c:v>
                </c:pt>
                <c:pt idx="95">
                  <c:v>9400</c:v>
                </c:pt>
                <c:pt idx="96">
                  <c:v>9500</c:v>
                </c:pt>
                <c:pt idx="97">
                  <c:v>9600</c:v>
                </c:pt>
                <c:pt idx="98">
                  <c:v>9700</c:v>
                </c:pt>
                <c:pt idx="99">
                  <c:v>9800</c:v>
                </c:pt>
                <c:pt idx="100">
                  <c:v>9900</c:v>
                </c:pt>
                <c:pt idx="101">
                  <c:v>10000</c:v>
                </c:pt>
                <c:pt idx="102">
                  <c:v>10100</c:v>
                </c:pt>
                <c:pt idx="103">
                  <c:v>10200</c:v>
                </c:pt>
                <c:pt idx="104">
                  <c:v>10300</c:v>
                </c:pt>
                <c:pt idx="105">
                  <c:v>10400</c:v>
                </c:pt>
                <c:pt idx="106">
                  <c:v>10500</c:v>
                </c:pt>
                <c:pt idx="107">
                  <c:v>10600</c:v>
                </c:pt>
                <c:pt idx="108">
                  <c:v>10700</c:v>
                </c:pt>
                <c:pt idx="109">
                  <c:v>10800</c:v>
                </c:pt>
                <c:pt idx="110">
                  <c:v>10900</c:v>
                </c:pt>
                <c:pt idx="111">
                  <c:v>11000</c:v>
                </c:pt>
                <c:pt idx="112">
                  <c:v>11100</c:v>
                </c:pt>
                <c:pt idx="113">
                  <c:v>11200</c:v>
                </c:pt>
                <c:pt idx="114">
                  <c:v>11300</c:v>
                </c:pt>
                <c:pt idx="115">
                  <c:v>11400</c:v>
                </c:pt>
                <c:pt idx="116">
                  <c:v>11500</c:v>
                </c:pt>
                <c:pt idx="117">
                  <c:v>11600</c:v>
                </c:pt>
                <c:pt idx="118">
                  <c:v>11700</c:v>
                </c:pt>
                <c:pt idx="119">
                  <c:v>11800</c:v>
                </c:pt>
                <c:pt idx="120">
                  <c:v>11900</c:v>
                </c:pt>
                <c:pt idx="121">
                  <c:v>12000</c:v>
                </c:pt>
                <c:pt idx="122">
                  <c:v>12100</c:v>
                </c:pt>
                <c:pt idx="123">
                  <c:v>12200</c:v>
                </c:pt>
                <c:pt idx="124">
                  <c:v>12300</c:v>
                </c:pt>
                <c:pt idx="125">
                  <c:v>12400</c:v>
                </c:pt>
                <c:pt idx="126">
                  <c:v>12500</c:v>
                </c:pt>
                <c:pt idx="127">
                  <c:v>12600</c:v>
                </c:pt>
                <c:pt idx="128">
                  <c:v>12700</c:v>
                </c:pt>
                <c:pt idx="129">
                  <c:v>12800</c:v>
                </c:pt>
                <c:pt idx="130">
                  <c:v>12900</c:v>
                </c:pt>
                <c:pt idx="131">
                  <c:v>13000</c:v>
                </c:pt>
                <c:pt idx="132">
                  <c:v>13100</c:v>
                </c:pt>
                <c:pt idx="133">
                  <c:v>13200</c:v>
                </c:pt>
                <c:pt idx="134">
                  <c:v>13300</c:v>
                </c:pt>
                <c:pt idx="135">
                  <c:v>13400</c:v>
                </c:pt>
                <c:pt idx="136">
                  <c:v>13500</c:v>
                </c:pt>
                <c:pt idx="137">
                  <c:v>13600</c:v>
                </c:pt>
                <c:pt idx="138">
                  <c:v>13700</c:v>
                </c:pt>
                <c:pt idx="139">
                  <c:v>13800</c:v>
                </c:pt>
                <c:pt idx="140">
                  <c:v>13900</c:v>
                </c:pt>
                <c:pt idx="141">
                  <c:v>14000</c:v>
                </c:pt>
                <c:pt idx="142">
                  <c:v>14100</c:v>
                </c:pt>
                <c:pt idx="143">
                  <c:v>14200</c:v>
                </c:pt>
                <c:pt idx="144">
                  <c:v>14300</c:v>
                </c:pt>
                <c:pt idx="145">
                  <c:v>14400</c:v>
                </c:pt>
                <c:pt idx="146">
                  <c:v>14500</c:v>
                </c:pt>
                <c:pt idx="147">
                  <c:v>14600</c:v>
                </c:pt>
                <c:pt idx="148">
                  <c:v>14700</c:v>
                </c:pt>
                <c:pt idx="149">
                  <c:v>14800</c:v>
                </c:pt>
                <c:pt idx="150">
                  <c:v>14900</c:v>
                </c:pt>
                <c:pt idx="151">
                  <c:v>15000</c:v>
                </c:pt>
                <c:pt idx="152">
                  <c:v>15100</c:v>
                </c:pt>
                <c:pt idx="153">
                  <c:v>15200</c:v>
                </c:pt>
                <c:pt idx="154">
                  <c:v>15300</c:v>
                </c:pt>
                <c:pt idx="155">
                  <c:v>15400</c:v>
                </c:pt>
                <c:pt idx="156">
                  <c:v>15500</c:v>
                </c:pt>
                <c:pt idx="157">
                  <c:v>15600</c:v>
                </c:pt>
                <c:pt idx="158">
                  <c:v>15700</c:v>
                </c:pt>
                <c:pt idx="159">
                  <c:v>15800</c:v>
                </c:pt>
                <c:pt idx="160">
                  <c:v>15900</c:v>
                </c:pt>
                <c:pt idx="161">
                  <c:v>16000</c:v>
                </c:pt>
                <c:pt idx="162">
                  <c:v>16100</c:v>
                </c:pt>
                <c:pt idx="163">
                  <c:v>16200</c:v>
                </c:pt>
                <c:pt idx="164">
                  <c:v>16300</c:v>
                </c:pt>
                <c:pt idx="165">
                  <c:v>16400</c:v>
                </c:pt>
                <c:pt idx="166">
                  <c:v>16500</c:v>
                </c:pt>
                <c:pt idx="167">
                  <c:v>16600</c:v>
                </c:pt>
                <c:pt idx="168">
                  <c:v>16700</c:v>
                </c:pt>
                <c:pt idx="169">
                  <c:v>16800</c:v>
                </c:pt>
                <c:pt idx="170">
                  <c:v>16900</c:v>
                </c:pt>
                <c:pt idx="171">
                  <c:v>17000</c:v>
                </c:pt>
                <c:pt idx="172">
                  <c:v>17100</c:v>
                </c:pt>
                <c:pt idx="173">
                  <c:v>17200</c:v>
                </c:pt>
                <c:pt idx="174">
                  <c:v>17300</c:v>
                </c:pt>
                <c:pt idx="175">
                  <c:v>17400</c:v>
                </c:pt>
                <c:pt idx="176">
                  <c:v>17500</c:v>
                </c:pt>
                <c:pt idx="177">
                  <c:v>17600</c:v>
                </c:pt>
                <c:pt idx="178">
                  <c:v>17700</c:v>
                </c:pt>
                <c:pt idx="179">
                  <c:v>17800</c:v>
                </c:pt>
                <c:pt idx="180">
                  <c:v>17900</c:v>
                </c:pt>
                <c:pt idx="181">
                  <c:v>18000</c:v>
                </c:pt>
                <c:pt idx="182">
                  <c:v>18100</c:v>
                </c:pt>
                <c:pt idx="183">
                  <c:v>18200</c:v>
                </c:pt>
                <c:pt idx="184">
                  <c:v>18300</c:v>
                </c:pt>
                <c:pt idx="185">
                  <c:v>18400</c:v>
                </c:pt>
                <c:pt idx="186">
                  <c:v>18500</c:v>
                </c:pt>
                <c:pt idx="187">
                  <c:v>18600</c:v>
                </c:pt>
                <c:pt idx="188">
                  <c:v>18700</c:v>
                </c:pt>
                <c:pt idx="189">
                  <c:v>18800</c:v>
                </c:pt>
                <c:pt idx="190">
                  <c:v>18900</c:v>
                </c:pt>
                <c:pt idx="191">
                  <c:v>19000</c:v>
                </c:pt>
                <c:pt idx="192">
                  <c:v>19100</c:v>
                </c:pt>
                <c:pt idx="193">
                  <c:v>19200</c:v>
                </c:pt>
                <c:pt idx="194">
                  <c:v>19300</c:v>
                </c:pt>
                <c:pt idx="195">
                  <c:v>19400</c:v>
                </c:pt>
                <c:pt idx="196">
                  <c:v>19500</c:v>
                </c:pt>
                <c:pt idx="197">
                  <c:v>19600</c:v>
                </c:pt>
                <c:pt idx="198">
                  <c:v>19700</c:v>
                </c:pt>
                <c:pt idx="199">
                  <c:v>19800</c:v>
                </c:pt>
                <c:pt idx="200">
                  <c:v>19900</c:v>
                </c:pt>
                <c:pt idx="201">
                  <c:v>20000</c:v>
                </c:pt>
                <c:pt idx="202">
                  <c:v>20100</c:v>
                </c:pt>
                <c:pt idx="203">
                  <c:v>20200</c:v>
                </c:pt>
                <c:pt idx="204">
                  <c:v>20300</c:v>
                </c:pt>
                <c:pt idx="205">
                  <c:v>20400</c:v>
                </c:pt>
                <c:pt idx="206">
                  <c:v>20500</c:v>
                </c:pt>
                <c:pt idx="207">
                  <c:v>20600</c:v>
                </c:pt>
                <c:pt idx="208">
                  <c:v>20700</c:v>
                </c:pt>
                <c:pt idx="209">
                  <c:v>20800</c:v>
                </c:pt>
                <c:pt idx="210">
                  <c:v>20900</c:v>
                </c:pt>
                <c:pt idx="211">
                  <c:v>21000</c:v>
                </c:pt>
                <c:pt idx="212">
                  <c:v>21100</c:v>
                </c:pt>
                <c:pt idx="213">
                  <c:v>21200</c:v>
                </c:pt>
                <c:pt idx="214">
                  <c:v>21300</c:v>
                </c:pt>
                <c:pt idx="215">
                  <c:v>21400</c:v>
                </c:pt>
                <c:pt idx="216">
                  <c:v>21500</c:v>
                </c:pt>
                <c:pt idx="217">
                  <c:v>21600</c:v>
                </c:pt>
                <c:pt idx="218">
                  <c:v>21700</c:v>
                </c:pt>
                <c:pt idx="219">
                  <c:v>21800</c:v>
                </c:pt>
                <c:pt idx="220">
                  <c:v>21900</c:v>
                </c:pt>
                <c:pt idx="221">
                  <c:v>22000</c:v>
                </c:pt>
                <c:pt idx="222">
                  <c:v>22100</c:v>
                </c:pt>
                <c:pt idx="223">
                  <c:v>22200</c:v>
                </c:pt>
                <c:pt idx="224">
                  <c:v>22300</c:v>
                </c:pt>
                <c:pt idx="225">
                  <c:v>22400</c:v>
                </c:pt>
                <c:pt idx="226">
                  <c:v>22500</c:v>
                </c:pt>
                <c:pt idx="227">
                  <c:v>22600</c:v>
                </c:pt>
                <c:pt idx="228">
                  <c:v>22700</c:v>
                </c:pt>
                <c:pt idx="229">
                  <c:v>22800</c:v>
                </c:pt>
                <c:pt idx="230">
                  <c:v>22900</c:v>
                </c:pt>
                <c:pt idx="231">
                  <c:v>23000</c:v>
                </c:pt>
                <c:pt idx="232">
                  <c:v>23100</c:v>
                </c:pt>
                <c:pt idx="233">
                  <c:v>23200</c:v>
                </c:pt>
                <c:pt idx="234">
                  <c:v>23300</c:v>
                </c:pt>
                <c:pt idx="235">
                  <c:v>23400</c:v>
                </c:pt>
                <c:pt idx="236">
                  <c:v>23500</c:v>
                </c:pt>
                <c:pt idx="237">
                  <c:v>23600</c:v>
                </c:pt>
                <c:pt idx="238">
                  <c:v>23700</c:v>
                </c:pt>
                <c:pt idx="239">
                  <c:v>23800</c:v>
                </c:pt>
                <c:pt idx="240">
                  <c:v>23900</c:v>
                </c:pt>
                <c:pt idx="241">
                  <c:v>24000</c:v>
                </c:pt>
                <c:pt idx="242">
                  <c:v>24100</c:v>
                </c:pt>
                <c:pt idx="243">
                  <c:v>24200</c:v>
                </c:pt>
                <c:pt idx="244">
                  <c:v>24300</c:v>
                </c:pt>
                <c:pt idx="245">
                  <c:v>24400</c:v>
                </c:pt>
                <c:pt idx="246">
                  <c:v>24500</c:v>
                </c:pt>
                <c:pt idx="247">
                  <c:v>24600</c:v>
                </c:pt>
                <c:pt idx="248">
                  <c:v>24700</c:v>
                </c:pt>
                <c:pt idx="249">
                  <c:v>24800</c:v>
                </c:pt>
                <c:pt idx="250">
                  <c:v>24900</c:v>
                </c:pt>
                <c:pt idx="251">
                  <c:v>25000</c:v>
                </c:pt>
                <c:pt idx="252">
                  <c:v>25100</c:v>
                </c:pt>
                <c:pt idx="253">
                  <c:v>25200</c:v>
                </c:pt>
                <c:pt idx="254">
                  <c:v>25300</c:v>
                </c:pt>
                <c:pt idx="255">
                  <c:v>25400</c:v>
                </c:pt>
                <c:pt idx="256">
                  <c:v>25500</c:v>
                </c:pt>
                <c:pt idx="257">
                  <c:v>25600</c:v>
                </c:pt>
                <c:pt idx="258">
                  <c:v>25700</c:v>
                </c:pt>
                <c:pt idx="259">
                  <c:v>25800</c:v>
                </c:pt>
                <c:pt idx="260">
                  <c:v>25900</c:v>
                </c:pt>
                <c:pt idx="261">
                  <c:v>26000</c:v>
                </c:pt>
                <c:pt idx="262">
                  <c:v>26100</c:v>
                </c:pt>
                <c:pt idx="263">
                  <c:v>26200</c:v>
                </c:pt>
                <c:pt idx="264">
                  <c:v>26300</c:v>
                </c:pt>
                <c:pt idx="265">
                  <c:v>26400</c:v>
                </c:pt>
                <c:pt idx="266">
                  <c:v>26500</c:v>
                </c:pt>
                <c:pt idx="267">
                  <c:v>26600</c:v>
                </c:pt>
                <c:pt idx="268">
                  <c:v>26700</c:v>
                </c:pt>
                <c:pt idx="269">
                  <c:v>26800</c:v>
                </c:pt>
                <c:pt idx="270">
                  <c:v>26900</c:v>
                </c:pt>
                <c:pt idx="271">
                  <c:v>27000</c:v>
                </c:pt>
                <c:pt idx="272">
                  <c:v>27100</c:v>
                </c:pt>
                <c:pt idx="273">
                  <c:v>27200</c:v>
                </c:pt>
                <c:pt idx="274">
                  <c:v>27300</c:v>
                </c:pt>
                <c:pt idx="275">
                  <c:v>27400</c:v>
                </c:pt>
                <c:pt idx="276">
                  <c:v>27500</c:v>
                </c:pt>
                <c:pt idx="277">
                  <c:v>27600</c:v>
                </c:pt>
                <c:pt idx="278">
                  <c:v>27700</c:v>
                </c:pt>
                <c:pt idx="279">
                  <c:v>27800</c:v>
                </c:pt>
                <c:pt idx="280">
                  <c:v>27900</c:v>
                </c:pt>
                <c:pt idx="281">
                  <c:v>28000</c:v>
                </c:pt>
                <c:pt idx="282">
                  <c:v>28100</c:v>
                </c:pt>
                <c:pt idx="283">
                  <c:v>28200</c:v>
                </c:pt>
                <c:pt idx="284">
                  <c:v>28300</c:v>
                </c:pt>
                <c:pt idx="285">
                  <c:v>28400</c:v>
                </c:pt>
                <c:pt idx="286">
                  <c:v>28500</c:v>
                </c:pt>
                <c:pt idx="287">
                  <c:v>28600</c:v>
                </c:pt>
                <c:pt idx="288">
                  <c:v>28700</c:v>
                </c:pt>
                <c:pt idx="289">
                  <c:v>28800</c:v>
                </c:pt>
                <c:pt idx="290">
                  <c:v>28900</c:v>
                </c:pt>
                <c:pt idx="291">
                  <c:v>29000</c:v>
                </c:pt>
                <c:pt idx="292">
                  <c:v>29100</c:v>
                </c:pt>
                <c:pt idx="293">
                  <c:v>29200</c:v>
                </c:pt>
                <c:pt idx="294">
                  <c:v>29300</c:v>
                </c:pt>
                <c:pt idx="295">
                  <c:v>29400</c:v>
                </c:pt>
                <c:pt idx="296">
                  <c:v>29500</c:v>
                </c:pt>
                <c:pt idx="297">
                  <c:v>29600</c:v>
                </c:pt>
                <c:pt idx="298">
                  <c:v>29700</c:v>
                </c:pt>
                <c:pt idx="299">
                  <c:v>29800</c:v>
                </c:pt>
                <c:pt idx="300">
                  <c:v>29900</c:v>
                </c:pt>
                <c:pt idx="301">
                  <c:v>30000</c:v>
                </c:pt>
                <c:pt idx="302">
                  <c:v>30100</c:v>
                </c:pt>
                <c:pt idx="303">
                  <c:v>30200</c:v>
                </c:pt>
                <c:pt idx="304">
                  <c:v>30300</c:v>
                </c:pt>
                <c:pt idx="305">
                  <c:v>30400</c:v>
                </c:pt>
                <c:pt idx="306">
                  <c:v>30500</c:v>
                </c:pt>
                <c:pt idx="307">
                  <c:v>30600</c:v>
                </c:pt>
                <c:pt idx="308">
                  <c:v>30700</c:v>
                </c:pt>
                <c:pt idx="309">
                  <c:v>30800</c:v>
                </c:pt>
                <c:pt idx="310">
                  <c:v>30900</c:v>
                </c:pt>
                <c:pt idx="311">
                  <c:v>31000</c:v>
                </c:pt>
                <c:pt idx="312">
                  <c:v>31100</c:v>
                </c:pt>
                <c:pt idx="313">
                  <c:v>31200</c:v>
                </c:pt>
                <c:pt idx="314">
                  <c:v>31300</c:v>
                </c:pt>
                <c:pt idx="315">
                  <c:v>31400</c:v>
                </c:pt>
                <c:pt idx="316">
                  <c:v>31500</c:v>
                </c:pt>
                <c:pt idx="317">
                  <c:v>31600</c:v>
                </c:pt>
                <c:pt idx="318">
                  <c:v>31700</c:v>
                </c:pt>
                <c:pt idx="319">
                  <c:v>31800</c:v>
                </c:pt>
                <c:pt idx="320">
                  <c:v>31900</c:v>
                </c:pt>
                <c:pt idx="321">
                  <c:v>32000</c:v>
                </c:pt>
                <c:pt idx="322">
                  <c:v>32100</c:v>
                </c:pt>
                <c:pt idx="323">
                  <c:v>32200</c:v>
                </c:pt>
                <c:pt idx="324">
                  <c:v>32300</c:v>
                </c:pt>
                <c:pt idx="325">
                  <c:v>32400</c:v>
                </c:pt>
                <c:pt idx="326">
                  <c:v>32500</c:v>
                </c:pt>
                <c:pt idx="327">
                  <c:v>32600</c:v>
                </c:pt>
                <c:pt idx="328">
                  <c:v>32700</c:v>
                </c:pt>
                <c:pt idx="329">
                  <c:v>32800</c:v>
                </c:pt>
                <c:pt idx="330">
                  <c:v>32900</c:v>
                </c:pt>
                <c:pt idx="331">
                  <c:v>33000</c:v>
                </c:pt>
                <c:pt idx="332">
                  <c:v>33100</c:v>
                </c:pt>
                <c:pt idx="333">
                  <c:v>33200</c:v>
                </c:pt>
                <c:pt idx="334">
                  <c:v>33300</c:v>
                </c:pt>
                <c:pt idx="335">
                  <c:v>33400</c:v>
                </c:pt>
                <c:pt idx="336">
                  <c:v>33500</c:v>
                </c:pt>
                <c:pt idx="337">
                  <c:v>33600</c:v>
                </c:pt>
                <c:pt idx="338">
                  <c:v>33700</c:v>
                </c:pt>
                <c:pt idx="339">
                  <c:v>33800</c:v>
                </c:pt>
                <c:pt idx="340">
                  <c:v>33900</c:v>
                </c:pt>
                <c:pt idx="341">
                  <c:v>34000</c:v>
                </c:pt>
                <c:pt idx="342">
                  <c:v>34100</c:v>
                </c:pt>
                <c:pt idx="343">
                  <c:v>34200</c:v>
                </c:pt>
                <c:pt idx="344">
                  <c:v>34300</c:v>
                </c:pt>
                <c:pt idx="345">
                  <c:v>34400</c:v>
                </c:pt>
                <c:pt idx="346">
                  <c:v>34500</c:v>
                </c:pt>
                <c:pt idx="347">
                  <c:v>34600</c:v>
                </c:pt>
                <c:pt idx="348">
                  <c:v>34700</c:v>
                </c:pt>
                <c:pt idx="349">
                  <c:v>34800</c:v>
                </c:pt>
                <c:pt idx="350">
                  <c:v>34900</c:v>
                </c:pt>
                <c:pt idx="351">
                  <c:v>35000</c:v>
                </c:pt>
                <c:pt idx="352">
                  <c:v>35100</c:v>
                </c:pt>
                <c:pt idx="353">
                  <c:v>35200</c:v>
                </c:pt>
                <c:pt idx="354">
                  <c:v>35300</c:v>
                </c:pt>
                <c:pt idx="355">
                  <c:v>35400</c:v>
                </c:pt>
                <c:pt idx="356">
                  <c:v>35500</c:v>
                </c:pt>
                <c:pt idx="357">
                  <c:v>35600</c:v>
                </c:pt>
                <c:pt idx="358">
                  <c:v>35700</c:v>
                </c:pt>
                <c:pt idx="359">
                  <c:v>35800</c:v>
                </c:pt>
                <c:pt idx="360">
                  <c:v>35900</c:v>
                </c:pt>
                <c:pt idx="361">
                  <c:v>36000</c:v>
                </c:pt>
                <c:pt idx="362">
                  <c:v>36100</c:v>
                </c:pt>
                <c:pt idx="363">
                  <c:v>36200</c:v>
                </c:pt>
                <c:pt idx="364">
                  <c:v>36300</c:v>
                </c:pt>
                <c:pt idx="365">
                  <c:v>36400</c:v>
                </c:pt>
                <c:pt idx="366">
                  <c:v>36500</c:v>
                </c:pt>
                <c:pt idx="367">
                  <c:v>36600</c:v>
                </c:pt>
                <c:pt idx="368">
                  <c:v>36700</c:v>
                </c:pt>
                <c:pt idx="369">
                  <c:v>36800</c:v>
                </c:pt>
                <c:pt idx="370">
                  <c:v>36900</c:v>
                </c:pt>
                <c:pt idx="371">
                  <c:v>37000</c:v>
                </c:pt>
                <c:pt idx="372">
                  <c:v>37100</c:v>
                </c:pt>
                <c:pt idx="373">
                  <c:v>37200</c:v>
                </c:pt>
                <c:pt idx="374">
                  <c:v>37300</c:v>
                </c:pt>
                <c:pt idx="375">
                  <c:v>37400</c:v>
                </c:pt>
                <c:pt idx="376">
                  <c:v>37500</c:v>
                </c:pt>
                <c:pt idx="377">
                  <c:v>37600</c:v>
                </c:pt>
                <c:pt idx="378">
                  <c:v>37700</c:v>
                </c:pt>
                <c:pt idx="379">
                  <c:v>37800</c:v>
                </c:pt>
                <c:pt idx="380">
                  <c:v>37900</c:v>
                </c:pt>
                <c:pt idx="381">
                  <c:v>38000</c:v>
                </c:pt>
                <c:pt idx="382">
                  <c:v>38100</c:v>
                </c:pt>
                <c:pt idx="383">
                  <c:v>38200</c:v>
                </c:pt>
                <c:pt idx="384">
                  <c:v>38300</c:v>
                </c:pt>
                <c:pt idx="385">
                  <c:v>38400</c:v>
                </c:pt>
                <c:pt idx="386">
                  <c:v>38500</c:v>
                </c:pt>
                <c:pt idx="387">
                  <c:v>38600</c:v>
                </c:pt>
                <c:pt idx="388">
                  <c:v>38700</c:v>
                </c:pt>
                <c:pt idx="389">
                  <c:v>38800</c:v>
                </c:pt>
                <c:pt idx="390">
                  <c:v>38900</c:v>
                </c:pt>
                <c:pt idx="391">
                  <c:v>39000</c:v>
                </c:pt>
                <c:pt idx="392">
                  <c:v>39100</c:v>
                </c:pt>
                <c:pt idx="393">
                  <c:v>39200</c:v>
                </c:pt>
                <c:pt idx="394">
                  <c:v>39300</c:v>
                </c:pt>
                <c:pt idx="395">
                  <c:v>39400</c:v>
                </c:pt>
                <c:pt idx="396">
                  <c:v>39500</c:v>
                </c:pt>
                <c:pt idx="397">
                  <c:v>39600</c:v>
                </c:pt>
                <c:pt idx="398">
                  <c:v>39700</c:v>
                </c:pt>
                <c:pt idx="399">
                  <c:v>39800</c:v>
                </c:pt>
                <c:pt idx="400">
                  <c:v>39900</c:v>
                </c:pt>
                <c:pt idx="401">
                  <c:v>40000</c:v>
                </c:pt>
                <c:pt idx="402">
                  <c:v>40100</c:v>
                </c:pt>
                <c:pt idx="403">
                  <c:v>40200</c:v>
                </c:pt>
                <c:pt idx="404">
                  <c:v>40300</c:v>
                </c:pt>
                <c:pt idx="405">
                  <c:v>40400</c:v>
                </c:pt>
                <c:pt idx="406">
                  <c:v>40500</c:v>
                </c:pt>
                <c:pt idx="407">
                  <c:v>40600</c:v>
                </c:pt>
                <c:pt idx="408">
                  <c:v>40700</c:v>
                </c:pt>
                <c:pt idx="409">
                  <c:v>40800</c:v>
                </c:pt>
                <c:pt idx="410">
                  <c:v>40900</c:v>
                </c:pt>
                <c:pt idx="411">
                  <c:v>41000</c:v>
                </c:pt>
                <c:pt idx="412">
                  <c:v>41100</c:v>
                </c:pt>
                <c:pt idx="413">
                  <c:v>41200</c:v>
                </c:pt>
                <c:pt idx="414">
                  <c:v>41300</c:v>
                </c:pt>
                <c:pt idx="415">
                  <c:v>41400</c:v>
                </c:pt>
                <c:pt idx="416">
                  <c:v>41500</c:v>
                </c:pt>
                <c:pt idx="417">
                  <c:v>41600</c:v>
                </c:pt>
                <c:pt idx="418">
                  <c:v>41700</c:v>
                </c:pt>
                <c:pt idx="419">
                  <c:v>41800</c:v>
                </c:pt>
                <c:pt idx="420">
                  <c:v>41900</c:v>
                </c:pt>
                <c:pt idx="421">
                  <c:v>42000</c:v>
                </c:pt>
                <c:pt idx="422">
                  <c:v>42100</c:v>
                </c:pt>
                <c:pt idx="423">
                  <c:v>42200</c:v>
                </c:pt>
                <c:pt idx="424">
                  <c:v>42300</c:v>
                </c:pt>
                <c:pt idx="425">
                  <c:v>42400</c:v>
                </c:pt>
                <c:pt idx="426">
                  <c:v>42500</c:v>
                </c:pt>
                <c:pt idx="427">
                  <c:v>42600</c:v>
                </c:pt>
                <c:pt idx="428">
                  <c:v>42700</c:v>
                </c:pt>
                <c:pt idx="429">
                  <c:v>42800</c:v>
                </c:pt>
                <c:pt idx="430">
                  <c:v>42900</c:v>
                </c:pt>
                <c:pt idx="431">
                  <c:v>43000</c:v>
                </c:pt>
                <c:pt idx="432">
                  <c:v>43100</c:v>
                </c:pt>
                <c:pt idx="433">
                  <c:v>43200</c:v>
                </c:pt>
                <c:pt idx="434">
                  <c:v>43300</c:v>
                </c:pt>
                <c:pt idx="435">
                  <c:v>43400</c:v>
                </c:pt>
                <c:pt idx="436">
                  <c:v>43500</c:v>
                </c:pt>
                <c:pt idx="437">
                  <c:v>43600</c:v>
                </c:pt>
                <c:pt idx="438">
                  <c:v>43700</c:v>
                </c:pt>
                <c:pt idx="439">
                  <c:v>43800</c:v>
                </c:pt>
                <c:pt idx="440">
                  <c:v>43900</c:v>
                </c:pt>
                <c:pt idx="441">
                  <c:v>44000</c:v>
                </c:pt>
                <c:pt idx="442">
                  <c:v>44100</c:v>
                </c:pt>
                <c:pt idx="443">
                  <c:v>44200</c:v>
                </c:pt>
                <c:pt idx="444">
                  <c:v>44300</c:v>
                </c:pt>
                <c:pt idx="445">
                  <c:v>44400</c:v>
                </c:pt>
                <c:pt idx="446">
                  <c:v>44500</c:v>
                </c:pt>
                <c:pt idx="447">
                  <c:v>44600</c:v>
                </c:pt>
                <c:pt idx="448">
                  <c:v>44700</c:v>
                </c:pt>
                <c:pt idx="449">
                  <c:v>44800</c:v>
                </c:pt>
                <c:pt idx="450">
                  <c:v>44900</c:v>
                </c:pt>
                <c:pt idx="451">
                  <c:v>45000</c:v>
                </c:pt>
                <c:pt idx="452">
                  <c:v>45100</c:v>
                </c:pt>
                <c:pt idx="453">
                  <c:v>45200</c:v>
                </c:pt>
                <c:pt idx="454">
                  <c:v>45300</c:v>
                </c:pt>
                <c:pt idx="455">
                  <c:v>45400</c:v>
                </c:pt>
                <c:pt idx="456">
                  <c:v>45500</c:v>
                </c:pt>
                <c:pt idx="457">
                  <c:v>45600</c:v>
                </c:pt>
                <c:pt idx="458">
                  <c:v>45700</c:v>
                </c:pt>
                <c:pt idx="459">
                  <c:v>45800</c:v>
                </c:pt>
                <c:pt idx="460">
                  <c:v>45900</c:v>
                </c:pt>
                <c:pt idx="461">
                  <c:v>46000</c:v>
                </c:pt>
                <c:pt idx="462">
                  <c:v>46100</c:v>
                </c:pt>
                <c:pt idx="463">
                  <c:v>46200</c:v>
                </c:pt>
                <c:pt idx="464">
                  <c:v>46300</c:v>
                </c:pt>
                <c:pt idx="465">
                  <c:v>46400</c:v>
                </c:pt>
                <c:pt idx="466">
                  <c:v>46500</c:v>
                </c:pt>
                <c:pt idx="467">
                  <c:v>46600</c:v>
                </c:pt>
                <c:pt idx="468">
                  <c:v>46700</c:v>
                </c:pt>
                <c:pt idx="469">
                  <c:v>46800</c:v>
                </c:pt>
                <c:pt idx="470">
                  <c:v>46900</c:v>
                </c:pt>
                <c:pt idx="471">
                  <c:v>47000</c:v>
                </c:pt>
                <c:pt idx="472">
                  <c:v>47100</c:v>
                </c:pt>
                <c:pt idx="473">
                  <c:v>47200</c:v>
                </c:pt>
                <c:pt idx="474">
                  <c:v>47300</c:v>
                </c:pt>
                <c:pt idx="475">
                  <c:v>47400</c:v>
                </c:pt>
                <c:pt idx="476">
                  <c:v>47500</c:v>
                </c:pt>
                <c:pt idx="477">
                  <c:v>47600</c:v>
                </c:pt>
                <c:pt idx="478">
                  <c:v>47700</c:v>
                </c:pt>
                <c:pt idx="479">
                  <c:v>47800</c:v>
                </c:pt>
                <c:pt idx="480">
                  <c:v>47900</c:v>
                </c:pt>
                <c:pt idx="481">
                  <c:v>48000</c:v>
                </c:pt>
                <c:pt idx="482">
                  <c:v>48100</c:v>
                </c:pt>
                <c:pt idx="483">
                  <c:v>48200</c:v>
                </c:pt>
                <c:pt idx="484">
                  <c:v>48300</c:v>
                </c:pt>
                <c:pt idx="485">
                  <c:v>48400</c:v>
                </c:pt>
                <c:pt idx="486">
                  <c:v>48500</c:v>
                </c:pt>
                <c:pt idx="487">
                  <c:v>48600</c:v>
                </c:pt>
                <c:pt idx="488">
                  <c:v>48700</c:v>
                </c:pt>
                <c:pt idx="489">
                  <c:v>48800</c:v>
                </c:pt>
                <c:pt idx="490">
                  <c:v>48900</c:v>
                </c:pt>
                <c:pt idx="491">
                  <c:v>49000</c:v>
                </c:pt>
                <c:pt idx="492">
                  <c:v>49100</c:v>
                </c:pt>
                <c:pt idx="493">
                  <c:v>49200</c:v>
                </c:pt>
                <c:pt idx="494">
                  <c:v>49300</c:v>
                </c:pt>
                <c:pt idx="495">
                  <c:v>49400</c:v>
                </c:pt>
                <c:pt idx="496">
                  <c:v>49500</c:v>
                </c:pt>
                <c:pt idx="497">
                  <c:v>49600</c:v>
                </c:pt>
                <c:pt idx="498">
                  <c:v>49700</c:v>
                </c:pt>
                <c:pt idx="499">
                  <c:v>49800</c:v>
                </c:pt>
                <c:pt idx="500">
                  <c:v>49900</c:v>
                </c:pt>
                <c:pt idx="501">
                  <c:v>50000</c:v>
                </c:pt>
                <c:pt idx="502">
                  <c:v>50100</c:v>
                </c:pt>
                <c:pt idx="503">
                  <c:v>50200</c:v>
                </c:pt>
                <c:pt idx="504">
                  <c:v>50300</c:v>
                </c:pt>
                <c:pt idx="505">
                  <c:v>50400</c:v>
                </c:pt>
                <c:pt idx="506">
                  <c:v>50500</c:v>
                </c:pt>
                <c:pt idx="507">
                  <c:v>50600</c:v>
                </c:pt>
                <c:pt idx="508">
                  <c:v>50700</c:v>
                </c:pt>
                <c:pt idx="509">
                  <c:v>50800</c:v>
                </c:pt>
                <c:pt idx="510">
                  <c:v>50900</c:v>
                </c:pt>
                <c:pt idx="511">
                  <c:v>51000</c:v>
                </c:pt>
                <c:pt idx="512">
                  <c:v>51100</c:v>
                </c:pt>
                <c:pt idx="513">
                  <c:v>51200</c:v>
                </c:pt>
                <c:pt idx="514">
                  <c:v>51300</c:v>
                </c:pt>
                <c:pt idx="515">
                  <c:v>51400</c:v>
                </c:pt>
                <c:pt idx="516">
                  <c:v>51500</c:v>
                </c:pt>
                <c:pt idx="517">
                  <c:v>51600</c:v>
                </c:pt>
                <c:pt idx="518">
                  <c:v>51700</c:v>
                </c:pt>
                <c:pt idx="519">
                  <c:v>51800</c:v>
                </c:pt>
                <c:pt idx="520">
                  <c:v>51900</c:v>
                </c:pt>
                <c:pt idx="521">
                  <c:v>52000</c:v>
                </c:pt>
                <c:pt idx="522">
                  <c:v>52100</c:v>
                </c:pt>
                <c:pt idx="523">
                  <c:v>52200</c:v>
                </c:pt>
                <c:pt idx="524">
                  <c:v>52300</c:v>
                </c:pt>
                <c:pt idx="525">
                  <c:v>52400</c:v>
                </c:pt>
                <c:pt idx="526">
                  <c:v>52500</c:v>
                </c:pt>
                <c:pt idx="527">
                  <c:v>52600</c:v>
                </c:pt>
                <c:pt idx="528">
                  <c:v>52700</c:v>
                </c:pt>
                <c:pt idx="529">
                  <c:v>52800</c:v>
                </c:pt>
                <c:pt idx="530">
                  <c:v>52900</c:v>
                </c:pt>
                <c:pt idx="531">
                  <c:v>53000</c:v>
                </c:pt>
                <c:pt idx="532">
                  <c:v>53100</c:v>
                </c:pt>
                <c:pt idx="533">
                  <c:v>53200</c:v>
                </c:pt>
                <c:pt idx="534">
                  <c:v>53300</c:v>
                </c:pt>
                <c:pt idx="535">
                  <c:v>53400</c:v>
                </c:pt>
                <c:pt idx="536">
                  <c:v>53500</c:v>
                </c:pt>
                <c:pt idx="537">
                  <c:v>53600</c:v>
                </c:pt>
                <c:pt idx="538">
                  <c:v>53700</c:v>
                </c:pt>
                <c:pt idx="539">
                  <c:v>53800</c:v>
                </c:pt>
                <c:pt idx="540">
                  <c:v>53900</c:v>
                </c:pt>
                <c:pt idx="541">
                  <c:v>54000</c:v>
                </c:pt>
                <c:pt idx="542">
                  <c:v>54100</c:v>
                </c:pt>
                <c:pt idx="543">
                  <c:v>54200</c:v>
                </c:pt>
                <c:pt idx="544">
                  <c:v>54300</c:v>
                </c:pt>
                <c:pt idx="545">
                  <c:v>54400</c:v>
                </c:pt>
                <c:pt idx="546">
                  <c:v>54500</c:v>
                </c:pt>
                <c:pt idx="547">
                  <c:v>54600</c:v>
                </c:pt>
                <c:pt idx="548">
                  <c:v>54700</c:v>
                </c:pt>
                <c:pt idx="549">
                  <c:v>54800</c:v>
                </c:pt>
                <c:pt idx="550">
                  <c:v>54900</c:v>
                </c:pt>
                <c:pt idx="551">
                  <c:v>55000</c:v>
                </c:pt>
                <c:pt idx="552">
                  <c:v>55100</c:v>
                </c:pt>
                <c:pt idx="553">
                  <c:v>55200</c:v>
                </c:pt>
                <c:pt idx="554">
                  <c:v>55300</c:v>
                </c:pt>
                <c:pt idx="555">
                  <c:v>55400</c:v>
                </c:pt>
                <c:pt idx="556">
                  <c:v>55500</c:v>
                </c:pt>
                <c:pt idx="557">
                  <c:v>55600</c:v>
                </c:pt>
                <c:pt idx="558">
                  <c:v>55700</c:v>
                </c:pt>
                <c:pt idx="559">
                  <c:v>55800</c:v>
                </c:pt>
                <c:pt idx="560">
                  <c:v>55900</c:v>
                </c:pt>
                <c:pt idx="561">
                  <c:v>56000</c:v>
                </c:pt>
                <c:pt idx="562">
                  <c:v>56100</c:v>
                </c:pt>
                <c:pt idx="563">
                  <c:v>56200</c:v>
                </c:pt>
                <c:pt idx="564">
                  <c:v>56300</c:v>
                </c:pt>
                <c:pt idx="565">
                  <c:v>56400</c:v>
                </c:pt>
                <c:pt idx="566">
                  <c:v>56500</c:v>
                </c:pt>
                <c:pt idx="567">
                  <c:v>56600</c:v>
                </c:pt>
                <c:pt idx="568">
                  <c:v>56700</c:v>
                </c:pt>
                <c:pt idx="569">
                  <c:v>56800</c:v>
                </c:pt>
                <c:pt idx="570">
                  <c:v>56900</c:v>
                </c:pt>
                <c:pt idx="571">
                  <c:v>57000</c:v>
                </c:pt>
                <c:pt idx="572">
                  <c:v>57100</c:v>
                </c:pt>
                <c:pt idx="573">
                  <c:v>57200</c:v>
                </c:pt>
                <c:pt idx="574">
                  <c:v>57300</c:v>
                </c:pt>
                <c:pt idx="575">
                  <c:v>57400</c:v>
                </c:pt>
                <c:pt idx="576">
                  <c:v>57500</c:v>
                </c:pt>
                <c:pt idx="577">
                  <c:v>57600</c:v>
                </c:pt>
                <c:pt idx="578">
                  <c:v>57700</c:v>
                </c:pt>
                <c:pt idx="579">
                  <c:v>57800</c:v>
                </c:pt>
                <c:pt idx="580">
                  <c:v>57900</c:v>
                </c:pt>
                <c:pt idx="581">
                  <c:v>58000</c:v>
                </c:pt>
                <c:pt idx="582">
                  <c:v>58100</c:v>
                </c:pt>
                <c:pt idx="583">
                  <c:v>58200</c:v>
                </c:pt>
                <c:pt idx="584">
                  <c:v>58300</c:v>
                </c:pt>
                <c:pt idx="585">
                  <c:v>58400</c:v>
                </c:pt>
                <c:pt idx="586">
                  <c:v>58500</c:v>
                </c:pt>
                <c:pt idx="587">
                  <c:v>58600</c:v>
                </c:pt>
                <c:pt idx="588">
                  <c:v>58700</c:v>
                </c:pt>
                <c:pt idx="589">
                  <c:v>58800</c:v>
                </c:pt>
                <c:pt idx="590">
                  <c:v>58900</c:v>
                </c:pt>
                <c:pt idx="591">
                  <c:v>59000</c:v>
                </c:pt>
                <c:pt idx="592">
                  <c:v>59100</c:v>
                </c:pt>
                <c:pt idx="593">
                  <c:v>59200</c:v>
                </c:pt>
                <c:pt idx="594">
                  <c:v>59300</c:v>
                </c:pt>
                <c:pt idx="595">
                  <c:v>59400</c:v>
                </c:pt>
                <c:pt idx="596">
                  <c:v>59500</c:v>
                </c:pt>
                <c:pt idx="597">
                  <c:v>59600</c:v>
                </c:pt>
                <c:pt idx="598">
                  <c:v>59700</c:v>
                </c:pt>
                <c:pt idx="599">
                  <c:v>59800</c:v>
                </c:pt>
                <c:pt idx="600">
                  <c:v>59900</c:v>
                </c:pt>
                <c:pt idx="601">
                  <c:v>60000</c:v>
                </c:pt>
                <c:pt idx="602">
                  <c:v>60100</c:v>
                </c:pt>
                <c:pt idx="603">
                  <c:v>60200</c:v>
                </c:pt>
                <c:pt idx="604">
                  <c:v>60300</c:v>
                </c:pt>
                <c:pt idx="605">
                  <c:v>60400</c:v>
                </c:pt>
                <c:pt idx="606">
                  <c:v>60500</c:v>
                </c:pt>
                <c:pt idx="607">
                  <c:v>60600</c:v>
                </c:pt>
                <c:pt idx="608">
                  <c:v>60700</c:v>
                </c:pt>
                <c:pt idx="609">
                  <c:v>60800</c:v>
                </c:pt>
                <c:pt idx="610">
                  <c:v>60900</c:v>
                </c:pt>
                <c:pt idx="611">
                  <c:v>61000</c:v>
                </c:pt>
                <c:pt idx="612">
                  <c:v>61100</c:v>
                </c:pt>
                <c:pt idx="613">
                  <c:v>61200</c:v>
                </c:pt>
                <c:pt idx="614">
                  <c:v>61300</c:v>
                </c:pt>
                <c:pt idx="615">
                  <c:v>61400</c:v>
                </c:pt>
                <c:pt idx="616">
                  <c:v>61500</c:v>
                </c:pt>
                <c:pt idx="617">
                  <c:v>61600</c:v>
                </c:pt>
                <c:pt idx="618">
                  <c:v>61700</c:v>
                </c:pt>
                <c:pt idx="619">
                  <c:v>61800</c:v>
                </c:pt>
                <c:pt idx="620">
                  <c:v>61900</c:v>
                </c:pt>
                <c:pt idx="621">
                  <c:v>62000</c:v>
                </c:pt>
                <c:pt idx="622">
                  <c:v>62100</c:v>
                </c:pt>
                <c:pt idx="623">
                  <c:v>62200</c:v>
                </c:pt>
                <c:pt idx="624">
                  <c:v>62300</c:v>
                </c:pt>
                <c:pt idx="625">
                  <c:v>62400</c:v>
                </c:pt>
                <c:pt idx="626">
                  <c:v>62500</c:v>
                </c:pt>
                <c:pt idx="627">
                  <c:v>62600</c:v>
                </c:pt>
                <c:pt idx="628">
                  <c:v>62700</c:v>
                </c:pt>
                <c:pt idx="629">
                  <c:v>62800</c:v>
                </c:pt>
                <c:pt idx="630">
                  <c:v>62900</c:v>
                </c:pt>
                <c:pt idx="631">
                  <c:v>63000</c:v>
                </c:pt>
                <c:pt idx="632">
                  <c:v>63100</c:v>
                </c:pt>
                <c:pt idx="633">
                  <c:v>63200</c:v>
                </c:pt>
                <c:pt idx="634">
                  <c:v>63300</c:v>
                </c:pt>
                <c:pt idx="635">
                  <c:v>63400</c:v>
                </c:pt>
                <c:pt idx="636">
                  <c:v>63500</c:v>
                </c:pt>
                <c:pt idx="637">
                  <c:v>63600</c:v>
                </c:pt>
                <c:pt idx="638">
                  <c:v>63700</c:v>
                </c:pt>
                <c:pt idx="639">
                  <c:v>63800</c:v>
                </c:pt>
                <c:pt idx="640">
                  <c:v>63900</c:v>
                </c:pt>
                <c:pt idx="641">
                  <c:v>64000</c:v>
                </c:pt>
                <c:pt idx="642">
                  <c:v>64100</c:v>
                </c:pt>
                <c:pt idx="643">
                  <c:v>64200</c:v>
                </c:pt>
                <c:pt idx="644">
                  <c:v>64300</c:v>
                </c:pt>
                <c:pt idx="645">
                  <c:v>64400</c:v>
                </c:pt>
                <c:pt idx="646">
                  <c:v>64500</c:v>
                </c:pt>
                <c:pt idx="647">
                  <c:v>64600</c:v>
                </c:pt>
                <c:pt idx="648">
                  <c:v>64700</c:v>
                </c:pt>
                <c:pt idx="649">
                  <c:v>64800</c:v>
                </c:pt>
                <c:pt idx="650">
                  <c:v>64900</c:v>
                </c:pt>
                <c:pt idx="651">
                  <c:v>65000</c:v>
                </c:pt>
                <c:pt idx="652">
                  <c:v>65100</c:v>
                </c:pt>
                <c:pt idx="653">
                  <c:v>65200</c:v>
                </c:pt>
                <c:pt idx="654">
                  <c:v>65300</c:v>
                </c:pt>
                <c:pt idx="655">
                  <c:v>65400</c:v>
                </c:pt>
                <c:pt idx="656">
                  <c:v>65500</c:v>
                </c:pt>
                <c:pt idx="657">
                  <c:v>65600</c:v>
                </c:pt>
                <c:pt idx="658">
                  <c:v>65700</c:v>
                </c:pt>
                <c:pt idx="659">
                  <c:v>65800</c:v>
                </c:pt>
                <c:pt idx="660">
                  <c:v>65900</c:v>
                </c:pt>
                <c:pt idx="661">
                  <c:v>66000</c:v>
                </c:pt>
                <c:pt idx="662">
                  <c:v>66100</c:v>
                </c:pt>
                <c:pt idx="663">
                  <c:v>66200</c:v>
                </c:pt>
                <c:pt idx="664">
                  <c:v>66300</c:v>
                </c:pt>
                <c:pt idx="665">
                  <c:v>66400</c:v>
                </c:pt>
                <c:pt idx="666">
                  <c:v>66500</c:v>
                </c:pt>
                <c:pt idx="667">
                  <c:v>66600</c:v>
                </c:pt>
                <c:pt idx="668">
                  <c:v>66700</c:v>
                </c:pt>
                <c:pt idx="669">
                  <c:v>66800</c:v>
                </c:pt>
                <c:pt idx="670">
                  <c:v>66900</c:v>
                </c:pt>
                <c:pt idx="671">
                  <c:v>67000</c:v>
                </c:pt>
                <c:pt idx="672">
                  <c:v>67100</c:v>
                </c:pt>
                <c:pt idx="673">
                  <c:v>67200</c:v>
                </c:pt>
                <c:pt idx="674">
                  <c:v>67300</c:v>
                </c:pt>
                <c:pt idx="675">
                  <c:v>67400</c:v>
                </c:pt>
                <c:pt idx="676">
                  <c:v>67500</c:v>
                </c:pt>
                <c:pt idx="677">
                  <c:v>67600</c:v>
                </c:pt>
                <c:pt idx="678">
                  <c:v>67700</c:v>
                </c:pt>
                <c:pt idx="679">
                  <c:v>67800</c:v>
                </c:pt>
                <c:pt idx="680">
                  <c:v>67900</c:v>
                </c:pt>
                <c:pt idx="681">
                  <c:v>68000</c:v>
                </c:pt>
                <c:pt idx="682">
                  <c:v>68100</c:v>
                </c:pt>
                <c:pt idx="683">
                  <c:v>68200</c:v>
                </c:pt>
                <c:pt idx="684">
                  <c:v>68300</c:v>
                </c:pt>
                <c:pt idx="685">
                  <c:v>68400</c:v>
                </c:pt>
                <c:pt idx="686">
                  <c:v>68500</c:v>
                </c:pt>
                <c:pt idx="687">
                  <c:v>68600</c:v>
                </c:pt>
                <c:pt idx="688">
                  <c:v>68700</c:v>
                </c:pt>
                <c:pt idx="689">
                  <c:v>68800</c:v>
                </c:pt>
                <c:pt idx="690">
                  <c:v>68900</c:v>
                </c:pt>
                <c:pt idx="691">
                  <c:v>69000</c:v>
                </c:pt>
                <c:pt idx="692">
                  <c:v>69100</c:v>
                </c:pt>
                <c:pt idx="693">
                  <c:v>69200</c:v>
                </c:pt>
                <c:pt idx="694">
                  <c:v>69300</c:v>
                </c:pt>
                <c:pt idx="695">
                  <c:v>69400</c:v>
                </c:pt>
                <c:pt idx="696">
                  <c:v>69500</c:v>
                </c:pt>
                <c:pt idx="697">
                  <c:v>69600</c:v>
                </c:pt>
                <c:pt idx="698">
                  <c:v>69700</c:v>
                </c:pt>
                <c:pt idx="699">
                  <c:v>69800</c:v>
                </c:pt>
                <c:pt idx="700">
                  <c:v>69900</c:v>
                </c:pt>
                <c:pt idx="701">
                  <c:v>70000</c:v>
                </c:pt>
                <c:pt idx="702">
                  <c:v>70100</c:v>
                </c:pt>
                <c:pt idx="703">
                  <c:v>70200</c:v>
                </c:pt>
                <c:pt idx="704">
                  <c:v>70300</c:v>
                </c:pt>
                <c:pt idx="705">
                  <c:v>70400</c:v>
                </c:pt>
                <c:pt idx="706">
                  <c:v>70500</c:v>
                </c:pt>
                <c:pt idx="707">
                  <c:v>70600</c:v>
                </c:pt>
                <c:pt idx="708">
                  <c:v>70700</c:v>
                </c:pt>
                <c:pt idx="709">
                  <c:v>70800</c:v>
                </c:pt>
                <c:pt idx="710">
                  <c:v>70900</c:v>
                </c:pt>
                <c:pt idx="711">
                  <c:v>71000</c:v>
                </c:pt>
                <c:pt idx="712">
                  <c:v>71100</c:v>
                </c:pt>
                <c:pt idx="713">
                  <c:v>71200</c:v>
                </c:pt>
                <c:pt idx="714">
                  <c:v>71300</c:v>
                </c:pt>
                <c:pt idx="715">
                  <c:v>71400</c:v>
                </c:pt>
                <c:pt idx="716">
                  <c:v>71500</c:v>
                </c:pt>
                <c:pt idx="717">
                  <c:v>71600</c:v>
                </c:pt>
                <c:pt idx="718">
                  <c:v>71700</c:v>
                </c:pt>
                <c:pt idx="719">
                  <c:v>71800</c:v>
                </c:pt>
                <c:pt idx="720">
                  <c:v>71900</c:v>
                </c:pt>
                <c:pt idx="721">
                  <c:v>72000</c:v>
                </c:pt>
                <c:pt idx="722">
                  <c:v>72100</c:v>
                </c:pt>
                <c:pt idx="723">
                  <c:v>72200</c:v>
                </c:pt>
                <c:pt idx="724">
                  <c:v>72300</c:v>
                </c:pt>
                <c:pt idx="725">
                  <c:v>72400</c:v>
                </c:pt>
                <c:pt idx="726">
                  <c:v>72500</c:v>
                </c:pt>
                <c:pt idx="727">
                  <c:v>72600</c:v>
                </c:pt>
                <c:pt idx="728">
                  <c:v>72700</c:v>
                </c:pt>
                <c:pt idx="729">
                  <c:v>72800</c:v>
                </c:pt>
                <c:pt idx="730">
                  <c:v>72900</c:v>
                </c:pt>
                <c:pt idx="731">
                  <c:v>73000</c:v>
                </c:pt>
                <c:pt idx="732">
                  <c:v>73100</c:v>
                </c:pt>
                <c:pt idx="733">
                  <c:v>73200</c:v>
                </c:pt>
                <c:pt idx="734">
                  <c:v>73300</c:v>
                </c:pt>
                <c:pt idx="735">
                  <c:v>73400</c:v>
                </c:pt>
                <c:pt idx="736">
                  <c:v>73500</c:v>
                </c:pt>
                <c:pt idx="737">
                  <c:v>73600</c:v>
                </c:pt>
                <c:pt idx="738">
                  <c:v>73700</c:v>
                </c:pt>
                <c:pt idx="739">
                  <c:v>73800</c:v>
                </c:pt>
                <c:pt idx="740">
                  <c:v>73900</c:v>
                </c:pt>
                <c:pt idx="741">
                  <c:v>74000</c:v>
                </c:pt>
                <c:pt idx="742">
                  <c:v>74100</c:v>
                </c:pt>
                <c:pt idx="743">
                  <c:v>74200</c:v>
                </c:pt>
                <c:pt idx="744">
                  <c:v>74300</c:v>
                </c:pt>
                <c:pt idx="745">
                  <c:v>74400</c:v>
                </c:pt>
                <c:pt idx="746">
                  <c:v>74500</c:v>
                </c:pt>
                <c:pt idx="747">
                  <c:v>74600</c:v>
                </c:pt>
                <c:pt idx="748">
                  <c:v>74700</c:v>
                </c:pt>
                <c:pt idx="749">
                  <c:v>74800</c:v>
                </c:pt>
                <c:pt idx="750">
                  <c:v>74900</c:v>
                </c:pt>
                <c:pt idx="751">
                  <c:v>75000</c:v>
                </c:pt>
                <c:pt idx="752">
                  <c:v>75100</c:v>
                </c:pt>
                <c:pt idx="753">
                  <c:v>75200</c:v>
                </c:pt>
                <c:pt idx="754">
                  <c:v>75300</c:v>
                </c:pt>
                <c:pt idx="755">
                  <c:v>75400</c:v>
                </c:pt>
                <c:pt idx="756">
                  <c:v>75500</c:v>
                </c:pt>
                <c:pt idx="757">
                  <c:v>75600</c:v>
                </c:pt>
                <c:pt idx="758">
                  <c:v>75700</c:v>
                </c:pt>
                <c:pt idx="759">
                  <c:v>75800</c:v>
                </c:pt>
                <c:pt idx="760">
                  <c:v>75900</c:v>
                </c:pt>
                <c:pt idx="761">
                  <c:v>76000</c:v>
                </c:pt>
                <c:pt idx="762">
                  <c:v>76100</c:v>
                </c:pt>
                <c:pt idx="763">
                  <c:v>76200</c:v>
                </c:pt>
                <c:pt idx="764">
                  <c:v>76300</c:v>
                </c:pt>
                <c:pt idx="765">
                  <c:v>76400</c:v>
                </c:pt>
                <c:pt idx="766">
                  <c:v>76500</c:v>
                </c:pt>
                <c:pt idx="767">
                  <c:v>76600</c:v>
                </c:pt>
                <c:pt idx="768">
                  <c:v>76700</c:v>
                </c:pt>
                <c:pt idx="769">
                  <c:v>76800</c:v>
                </c:pt>
                <c:pt idx="770">
                  <c:v>76900</c:v>
                </c:pt>
                <c:pt idx="771">
                  <c:v>77000</c:v>
                </c:pt>
                <c:pt idx="772">
                  <c:v>77100</c:v>
                </c:pt>
                <c:pt idx="773">
                  <c:v>77200</c:v>
                </c:pt>
                <c:pt idx="774">
                  <c:v>77300</c:v>
                </c:pt>
                <c:pt idx="775">
                  <c:v>77400</c:v>
                </c:pt>
                <c:pt idx="776">
                  <c:v>77500</c:v>
                </c:pt>
                <c:pt idx="777">
                  <c:v>77600</c:v>
                </c:pt>
                <c:pt idx="778">
                  <c:v>77700</c:v>
                </c:pt>
                <c:pt idx="779">
                  <c:v>77800</c:v>
                </c:pt>
                <c:pt idx="780">
                  <c:v>77900</c:v>
                </c:pt>
                <c:pt idx="781">
                  <c:v>78000</c:v>
                </c:pt>
                <c:pt idx="782">
                  <c:v>78100</c:v>
                </c:pt>
                <c:pt idx="783">
                  <c:v>78200</c:v>
                </c:pt>
                <c:pt idx="784">
                  <c:v>78300</c:v>
                </c:pt>
                <c:pt idx="785">
                  <c:v>78400</c:v>
                </c:pt>
                <c:pt idx="786">
                  <c:v>78500</c:v>
                </c:pt>
                <c:pt idx="787">
                  <c:v>78600</c:v>
                </c:pt>
                <c:pt idx="788">
                  <c:v>78700</c:v>
                </c:pt>
                <c:pt idx="789">
                  <c:v>78800</c:v>
                </c:pt>
                <c:pt idx="790">
                  <c:v>78900</c:v>
                </c:pt>
                <c:pt idx="791">
                  <c:v>79000</c:v>
                </c:pt>
                <c:pt idx="792">
                  <c:v>79100</c:v>
                </c:pt>
                <c:pt idx="793">
                  <c:v>79200</c:v>
                </c:pt>
                <c:pt idx="794">
                  <c:v>79300</c:v>
                </c:pt>
                <c:pt idx="795">
                  <c:v>79400</c:v>
                </c:pt>
                <c:pt idx="796">
                  <c:v>79500</c:v>
                </c:pt>
                <c:pt idx="797">
                  <c:v>79600</c:v>
                </c:pt>
                <c:pt idx="798">
                  <c:v>79700</c:v>
                </c:pt>
                <c:pt idx="799">
                  <c:v>79800</c:v>
                </c:pt>
                <c:pt idx="800">
                  <c:v>79900</c:v>
                </c:pt>
                <c:pt idx="801">
                  <c:v>80000</c:v>
                </c:pt>
                <c:pt idx="802">
                  <c:v>80100</c:v>
                </c:pt>
                <c:pt idx="803">
                  <c:v>80200</c:v>
                </c:pt>
                <c:pt idx="804">
                  <c:v>80300</c:v>
                </c:pt>
                <c:pt idx="805">
                  <c:v>80400</c:v>
                </c:pt>
                <c:pt idx="806">
                  <c:v>80500</c:v>
                </c:pt>
                <c:pt idx="807">
                  <c:v>80600</c:v>
                </c:pt>
                <c:pt idx="808">
                  <c:v>80700</c:v>
                </c:pt>
                <c:pt idx="809">
                  <c:v>80800</c:v>
                </c:pt>
                <c:pt idx="810">
                  <c:v>80900</c:v>
                </c:pt>
                <c:pt idx="811">
                  <c:v>81000</c:v>
                </c:pt>
                <c:pt idx="812">
                  <c:v>81100</c:v>
                </c:pt>
                <c:pt idx="813">
                  <c:v>81200</c:v>
                </c:pt>
                <c:pt idx="814">
                  <c:v>81300</c:v>
                </c:pt>
                <c:pt idx="815">
                  <c:v>81400</c:v>
                </c:pt>
                <c:pt idx="816">
                  <c:v>81500</c:v>
                </c:pt>
                <c:pt idx="817">
                  <c:v>81600</c:v>
                </c:pt>
                <c:pt idx="818">
                  <c:v>81700</c:v>
                </c:pt>
                <c:pt idx="819">
                  <c:v>81800</c:v>
                </c:pt>
                <c:pt idx="820">
                  <c:v>81900</c:v>
                </c:pt>
                <c:pt idx="821">
                  <c:v>82000</c:v>
                </c:pt>
                <c:pt idx="822">
                  <c:v>82100</c:v>
                </c:pt>
                <c:pt idx="823">
                  <c:v>82200</c:v>
                </c:pt>
                <c:pt idx="824">
                  <c:v>82300</c:v>
                </c:pt>
                <c:pt idx="825">
                  <c:v>82400</c:v>
                </c:pt>
                <c:pt idx="826">
                  <c:v>82500</c:v>
                </c:pt>
                <c:pt idx="827">
                  <c:v>82600</c:v>
                </c:pt>
                <c:pt idx="828">
                  <c:v>82700</c:v>
                </c:pt>
                <c:pt idx="829">
                  <c:v>82800</c:v>
                </c:pt>
                <c:pt idx="830">
                  <c:v>82900</c:v>
                </c:pt>
                <c:pt idx="831">
                  <c:v>83000</c:v>
                </c:pt>
                <c:pt idx="832">
                  <c:v>83100</c:v>
                </c:pt>
                <c:pt idx="833">
                  <c:v>83200</c:v>
                </c:pt>
                <c:pt idx="834">
                  <c:v>83300</c:v>
                </c:pt>
                <c:pt idx="835">
                  <c:v>83400</c:v>
                </c:pt>
                <c:pt idx="836">
                  <c:v>83500</c:v>
                </c:pt>
                <c:pt idx="837">
                  <c:v>83600</c:v>
                </c:pt>
                <c:pt idx="838">
                  <c:v>83700</c:v>
                </c:pt>
                <c:pt idx="839">
                  <c:v>83800</c:v>
                </c:pt>
                <c:pt idx="840">
                  <c:v>83900</c:v>
                </c:pt>
                <c:pt idx="841">
                  <c:v>84000</c:v>
                </c:pt>
                <c:pt idx="842">
                  <c:v>84100</c:v>
                </c:pt>
                <c:pt idx="843">
                  <c:v>84200</c:v>
                </c:pt>
                <c:pt idx="844">
                  <c:v>84300</c:v>
                </c:pt>
                <c:pt idx="845">
                  <c:v>84400</c:v>
                </c:pt>
                <c:pt idx="846">
                  <c:v>84500</c:v>
                </c:pt>
                <c:pt idx="847">
                  <c:v>84600</c:v>
                </c:pt>
                <c:pt idx="848">
                  <c:v>84700</c:v>
                </c:pt>
                <c:pt idx="849">
                  <c:v>84800</c:v>
                </c:pt>
                <c:pt idx="850">
                  <c:v>84900</c:v>
                </c:pt>
                <c:pt idx="851">
                  <c:v>85000</c:v>
                </c:pt>
                <c:pt idx="852">
                  <c:v>85100</c:v>
                </c:pt>
                <c:pt idx="853">
                  <c:v>85200</c:v>
                </c:pt>
                <c:pt idx="854">
                  <c:v>85300</c:v>
                </c:pt>
                <c:pt idx="855">
                  <c:v>85400</c:v>
                </c:pt>
                <c:pt idx="856">
                  <c:v>85500</c:v>
                </c:pt>
                <c:pt idx="857">
                  <c:v>85600</c:v>
                </c:pt>
                <c:pt idx="858">
                  <c:v>85700</c:v>
                </c:pt>
                <c:pt idx="859">
                  <c:v>85800</c:v>
                </c:pt>
                <c:pt idx="860">
                  <c:v>85900</c:v>
                </c:pt>
                <c:pt idx="861">
                  <c:v>86000</c:v>
                </c:pt>
                <c:pt idx="862">
                  <c:v>86100</c:v>
                </c:pt>
                <c:pt idx="863">
                  <c:v>86200</c:v>
                </c:pt>
                <c:pt idx="864">
                  <c:v>86300</c:v>
                </c:pt>
                <c:pt idx="865">
                  <c:v>86400</c:v>
                </c:pt>
                <c:pt idx="866">
                  <c:v>86500</c:v>
                </c:pt>
                <c:pt idx="867">
                  <c:v>86600</c:v>
                </c:pt>
                <c:pt idx="868">
                  <c:v>86700</c:v>
                </c:pt>
                <c:pt idx="869">
                  <c:v>86800</c:v>
                </c:pt>
                <c:pt idx="870">
                  <c:v>86900</c:v>
                </c:pt>
                <c:pt idx="871">
                  <c:v>87000</c:v>
                </c:pt>
                <c:pt idx="872">
                  <c:v>87100</c:v>
                </c:pt>
                <c:pt idx="873">
                  <c:v>87200</c:v>
                </c:pt>
                <c:pt idx="874">
                  <c:v>87300</c:v>
                </c:pt>
                <c:pt idx="875">
                  <c:v>87400</c:v>
                </c:pt>
                <c:pt idx="876">
                  <c:v>87500</c:v>
                </c:pt>
                <c:pt idx="877">
                  <c:v>87600</c:v>
                </c:pt>
                <c:pt idx="878">
                  <c:v>87700</c:v>
                </c:pt>
                <c:pt idx="879">
                  <c:v>87800</c:v>
                </c:pt>
                <c:pt idx="880">
                  <c:v>87900</c:v>
                </c:pt>
                <c:pt idx="881">
                  <c:v>88000</c:v>
                </c:pt>
                <c:pt idx="882">
                  <c:v>88100</c:v>
                </c:pt>
                <c:pt idx="883">
                  <c:v>88200</c:v>
                </c:pt>
                <c:pt idx="884">
                  <c:v>88300</c:v>
                </c:pt>
                <c:pt idx="885">
                  <c:v>88400</c:v>
                </c:pt>
                <c:pt idx="886">
                  <c:v>88500</c:v>
                </c:pt>
                <c:pt idx="887">
                  <c:v>88600</c:v>
                </c:pt>
                <c:pt idx="888">
                  <c:v>88700</c:v>
                </c:pt>
                <c:pt idx="889">
                  <c:v>88800</c:v>
                </c:pt>
                <c:pt idx="890">
                  <c:v>88900</c:v>
                </c:pt>
                <c:pt idx="891">
                  <c:v>89000</c:v>
                </c:pt>
                <c:pt idx="892">
                  <c:v>89100</c:v>
                </c:pt>
                <c:pt idx="893">
                  <c:v>89200</c:v>
                </c:pt>
                <c:pt idx="894">
                  <c:v>89300</c:v>
                </c:pt>
                <c:pt idx="895">
                  <c:v>89400</c:v>
                </c:pt>
                <c:pt idx="896">
                  <c:v>89500</c:v>
                </c:pt>
                <c:pt idx="897">
                  <c:v>89600</c:v>
                </c:pt>
                <c:pt idx="898">
                  <c:v>89700</c:v>
                </c:pt>
                <c:pt idx="899">
                  <c:v>89800</c:v>
                </c:pt>
                <c:pt idx="900">
                  <c:v>89900</c:v>
                </c:pt>
                <c:pt idx="901">
                  <c:v>90000</c:v>
                </c:pt>
                <c:pt idx="902">
                  <c:v>90100</c:v>
                </c:pt>
                <c:pt idx="903">
                  <c:v>90200</c:v>
                </c:pt>
                <c:pt idx="904">
                  <c:v>90300</c:v>
                </c:pt>
                <c:pt idx="905">
                  <c:v>90400</c:v>
                </c:pt>
                <c:pt idx="906">
                  <c:v>90500</c:v>
                </c:pt>
                <c:pt idx="907">
                  <c:v>90600</c:v>
                </c:pt>
                <c:pt idx="908">
                  <c:v>90700</c:v>
                </c:pt>
                <c:pt idx="909">
                  <c:v>90800</c:v>
                </c:pt>
                <c:pt idx="910">
                  <c:v>90900</c:v>
                </c:pt>
                <c:pt idx="911">
                  <c:v>91000</c:v>
                </c:pt>
                <c:pt idx="912">
                  <c:v>91100</c:v>
                </c:pt>
                <c:pt idx="913">
                  <c:v>91200</c:v>
                </c:pt>
                <c:pt idx="914">
                  <c:v>91300</c:v>
                </c:pt>
                <c:pt idx="915">
                  <c:v>91400</c:v>
                </c:pt>
                <c:pt idx="916">
                  <c:v>91500</c:v>
                </c:pt>
                <c:pt idx="917">
                  <c:v>91600</c:v>
                </c:pt>
                <c:pt idx="918">
                  <c:v>91700</c:v>
                </c:pt>
                <c:pt idx="919">
                  <c:v>91800</c:v>
                </c:pt>
                <c:pt idx="920">
                  <c:v>91900</c:v>
                </c:pt>
                <c:pt idx="921">
                  <c:v>92000</c:v>
                </c:pt>
                <c:pt idx="922">
                  <c:v>92100</c:v>
                </c:pt>
                <c:pt idx="923">
                  <c:v>92200</c:v>
                </c:pt>
                <c:pt idx="924">
                  <c:v>92300</c:v>
                </c:pt>
                <c:pt idx="925">
                  <c:v>92400</c:v>
                </c:pt>
                <c:pt idx="926">
                  <c:v>92500</c:v>
                </c:pt>
                <c:pt idx="927">
                  <c:v>92600</c:v>
                </c:pt>
                <c:pt idx="928">
                  <c:v>92700</c:v>
                </c:pt>
                <c:pt idx="929">
                  <c:v>92800</c:v>
                </c:pt>
                <c:pt idx="930">
                  <c:v>92900</c:v>
                </c:pt>
                <c:pt idx="931">
                  <c:v>93000</c:v>
                </c:pt>
                <c:pt idx="932">
                  <c:v>93100</c:v>
                </c:pt>
                <c:pt idx="933">
                  <c:v>93200</c:v>
                </c:pt>
                <c:pt idx="934">
                  <c:v>93300</c:v>
                </c:pt>
                <c:pt idx="935">
                  <c:v>93400</c:v>
                </c:pt>
                <c:pt idx="936">
                  <c:v>93500</c:v>
                </c:pt>
                <c:pt idx="937">
                  <c:v>93600</c:v>
                </c:pt>
                <c:pt idx="938">
                  <c:v>93700</c:v>
                </c:pt>
                <c:pt idx="939">
                  <c:v>93800</c:v>
                </c:pt>
                <c:pt idx="940">
                  <c:v>93900</c:v>
                </c:pt>
                <c:pt idx="941">
                  <c:v>94000</c:v>
                </c:pt>
                <c:pt idx="942">
                  <c:v>94100</c:v>
                </c:pt>
                <c:pt idx="943">
                  <c:v>94200</c:v>
                </c:pt>
                <c:pt idx="944">
                  <c:v>94300</c:v>
                </c:pt>
                <c:pt idx="945">
                  <c:v>94400</c:v>
                </c:pt>
                <c:pt idx="946">
                  <c:v>94500</c:v>
                </c:pt>
                <c:pt idx="947">
                  <c:v>94600</c:v>
                </c:pt>
                <c:pt idx="948">
                  <c:v>94700</c:v>
                </c:pt>
                <c:pt idx="949">
                  <c:v>94800</c:v>
                </c:pt>
                <c:pt idx="950">
                  <c:v>94900</c:v>
                </c:pt>
                <c:pt idx="951">
                  <c:v>95000</c:v>
                </c:pt>
                <c:pt idx="952">
                  <c:v>95100</c:v>
                </c:pt>
                <c:pt idx="953">
                  <c:v>95200</c:v>
                </c:pt>
                <c:pt idx="954">
                  <c:v>95300</c:v>
                </c:pt>
                <c:pt idx="955">
                  <c:v>95400</c:v>
                </c:pt>
                <c:pt idx="956">
                  <c:v>95500</c:v>
                </c:pt>
                <c:pt idx="957">
                  <c:v>95600</c:v>
                </c:pt>
                <c:pt idx="958">
                  <c:v>95700</c:v>
                </c:pt>
                <c:pt idx="959">
                  <c:v>95800</c:v>
                </c:pt>
                <c:pt idx="960">
                  <c:v>95900</c:v>
                </c:pt>
                <c:pt idx="961">
                  <c:v>96000</c:v>
                </c:pt>
                <c:pt idx="962">
                  <c:v>96100</c:v>
                </c:pt>
                <c:pt idx="963">
                  <c:v>96200</c:v>
                </c:pt>
                <c:pt idx="964">
                  <c:v>96300</c:v>
                </c:pt>
                <c:pt idx="965">
                  <c:v>96400</c:v>
                </c:pt>
                <c:pt idx="966">
                  <c:v>96500</c:v>
                </c:pt>
                <c:pt idx="967">
                  <c:v>96600</c:v>
                </c:pt>
                <c:pt idx="968">
                  <c:v>96700</c:v>
                </c:pt>
                <c:pt idx="969">
                  <c:v>96800</c:v>
                </c:pt>
                <c:pt idx="970">
                  <c:v>96900</c:v>
                </c:pt>
                <c:pt idx="971">
                  <c:v>97000</c:v>
                </c:pt>
                <c:pt idx="972">
                  <c:v>97100</c:v>
                </c:pt>
                <c:pt idx="973">
                  <c:v>97200</c:v>
                </c:pt>
                <c:pt idx="974">
                  <c:v>97300</c:v>
                </c:pt>
                <c:pt idx="975">
                  <c:v>97400</c:v>
                </c:pt>
                <c:pt idx="976">
                  <c:v>97500</c:v>
                </c:pt>
                <c:pt idx="977">
                  <c:v>97600</c:v>
                </c:pt>
                <c:pt idx="978">
                  <c:v>97700</c:v>
                </c:pt>
                <c:pt idx="979">
                  <c:v>97800</c:v>
                </c:pt>
                <c:pt idx="980">
                  <c:v>97900</c:v>
                </c:pt>
                <c:pt idx="981">
                  <c:v>98000</c:v>
                </c:pt>
                <c:pt idx="982">
                  <c:v>98100</c:v>
                </c:pt>
                <c:pt idx="983">
                  <c:v>98200</c:v>
                </c:pt>
                <c:pt idx="984">
                  <c:v>98300</c:v>
                </c:pt>
                <c:pt idx="985">
                  <c:v>98400</c:v>
                </c:pt>
                <c:pt idx="986">
                  <c:v>98500</c:v>
                </c:pt>
                <c:pt idx="987">
                  <c:v>98600</c:v>
                </c:pt>
                <c:pt idx="988">
                  <c:v>98700</c:v>
                </c:pt>
                <c:pt idx="989">
                  <c:v>98800</c:v>
                </c:pt>
                <c:pt idx="990">
                  <c:v>98900</c:v>
                </c:pt>
                <c:pt idx="991">
                  <c:v>99000</c:v>
                </c:pt>
                <c:pt idx="992">
                  <c:v>99100</c:v>
                </c:pt>
                <c:pt idx="993">
                  <c:v>99200</c:v>
                </c:pt>
                <c:pt idx="994">
                  <c:v>99300</c:v>
                </c:pt>
                <c:pt idx="995">
                  <c:v>99400</c:v>
                </c:pt>
                <c:pt idx="996">
                  <c:v>99500</c:v>
                </c:pt>
                <c:pt idx="997">
                  <c:v>99600</c:v>
                </c:pt>
                <c:pt idx="998">
                  <c:v>99700</c:v>
                </c:pt>
                <c:pt idx="999">
                  <c:v>99800</c:v>
                </c:pt>
                <c:pt idx="1000">
                  <c:v>99900</c:v>
                </c:pt>
                <c:pt idx="1001">
                  <c:v>100000</c:v>
                </c:pt>
                <c:pt idx="1002">
                  <c:v>100100</c:v>
                </c:pt>
                <c:pt idx="1003">
                  <c:v>100200</c:v>
                </c:pt>
                <c:pt idx="1004">
                  <c:v>100300</c:v>
                </c:pt>
                <c:pt idx="1005">
                  <c:v>100400</c:v>
                </c:pt>
                <c:pt idx="1006">
                  <c:v>100500</c:v>
                </c:pt>
                <c:pt idx="1007">
                  <c:v>100600</c:v>
                </c:pt>
                <c:pt idx="1008">
                  <c:v>100700</c:v>
                </c:pt>
                <c:pt idx="1009">
                  <c:v>100800</c:v>
                </c:pt>
                <c:pt idx="1010">
                  <c:v>100900</c:v>
                </c:pt>
                <c:pt idx="1011">
                  <c:v>101000</c:v>
                </c:pt>
                <c:pt idx="1012">
                  <c:v>101100</c:v>
                </c:pt>
                <c:pt idx="1013">
                  <c:v>101200</c:v>
                </c:pt>
                <c:pt idx="1014">
                  <c:v>101300</c:v>
                </c:pt>
                <c:pt idx="1015">
                  <c:v>101400</c:v>
                </c:pt>
                <c:pt idx="1016">
                  <c:v>101500</c:v>
                </c:pt>
                <c:pt idx="1017">
                  <c:v>101600</c:v>
                </c:pt>
                <c:pt idx="1018">
                  <c:v>101700</c:v>
                </c:pt>
                <c:pt idx="1019">
                  <c:v>101800</c:v>
                </c:pt>
                <c:pt idx="1020">
                  <c:v>101900</c:v>
                </c:pt>
                <c:pt idx="1021">
                  <c:v>102000</c:v>
                </c:pt>
                <c:pt idx="1022">
                  <c:v>102100</c:v>
                </c:pt>
                <c:pt idx="1023">
                  <c:v>102200</c:v>
                </c:pt>
                <c:pt idx="1024">
                  <c:v>102300</c:v>
                </c:pt>
                <c:pt idx="1025">
                  <c:v>102400</c:v>
                </c:pt>
                <c:pt idx="1026">
                  <c:v>102500</c:v>
                </c:pt>
                <c:pt idx="1027">
                  <c:v>102600</c:v>
                </c:pt>
                <c:pt idx="1028">
                  <c:v>102700</c:v>
                </c:pt>
                <c:pt idx="1029">
                  <c:v>102800</c:v>
                </c:pt>
                <c:pt idx="1030">
                  <c:v>102900</c:v>
                </c:pt>
                <c:pt idx="1031">
                  <c:v>103000</c:v>
                </c:pt>
                <c:pt idx="1032">
                  <c:v>103100</c:v>
                </c:pt>
                <c:pt idx="1033">
                  <c:v>103200</c:v>
                </c:pt>
                <c:pt idx="1034">
                  <c:v>103300</c:v>
                </c:pt>
                <c:pt idx="1035">
                  <c:v>103400</c:v>
                </c:pt>
                <c:pt idx="1036">
                  <c:v>103500</c:v>
                </c:pt>
                <c:pt idx="1037">
                  <c:v>103600</c:v>
                </c:pt>
                <c:pt idx="1038">
                  <c:v>103700</c:v>
                </c:pt>
                <c:pt idx="1039">
                  <c:v>103800</c:v>
                </c:pt>
                <c:pt idx="1040">
                  <c:v>103900</c:v>
                </c:pt>
                <c:pt idx="1041">
                  <c:v>104000</c:v>
                </c:pt>
                <c:pt idx="1042">
                  <c:v>104100</c:v>
                </c:pt>
                <c:pt idx="1043">
                  <c:v>104200</c:v>
                </c:pt>
                <c:pt idx="1044">
                  <c:v>104300</c:v>
                </c:pt>
                <c:pt idx="1045">
                  <c:v>104400</c:v>
                </c:pt>
                <c:pt idx="1046">
                  <c:v>104500</c:v>
                </c:pt>
                <c:pt idx="1047">
                  <c:v>104600</c:v>
                </c:pt>
                <c:pt idx="1048">
                  <c:v>104700</c:v>
                </c:pt>
                <c:pt idx="1049">
                  <c:v>104800</c:v>
                </c:pt>
                <c:pt idx="1050">
                  <c:v>104900</c:v>
                </c:pt>
                <c:pt idx="1051">
                  <c:v>105000</c:v>
                </c:pt>
                <c:pt idx="1052">
                  <c:v>105100</c:v>
                </c:pt>
                <c:pt idx="1053">
                  <c:v>105200</c:v>
                </c:pt>
                <c:pt idx="1054">
                  <c:v>105300</c:v>
                </c:pt>
                <c:pt idx="1055">
                  <c:v>105400</c:v>
                </c:pt>
                <c:pt idx="1056">
                  <c:v>105500</c:v>
                </c:pt>
                <c:pt idx="1057">
                  <c:v>105600</c:v>
                </c:pt>
                <c:pt idx="1058">
                  <c:v>105700</c:v>
                </c:pt>
                <c:pt idx="1059">
                  <c:v>105800</c:v>
                </c:pt>
                <c:pt idx="1060">
                  <c:v>105900</c:v>
                </c:pt>
                <c:pt idx="1061">
                  <c:v>106000</c:v>
                </c:pt>
                <c:pt idx="1062">
                  <c:v>106100</c:v>
                </c:pt>
                <c:pt idx="1063">
                  <c:v>106200</c:v>
                </c:pt>
                <c:pt idx="1064">
                  <c:v>106300</c:v>
                </c:pt>
                <c:pt idx="1065">
                  <c:v>106400</c:v>
                </c:pt>
                <c:pt idx="1066">
                  <c:v>106500</c:v>
                </c:pt>
                <c:pt idx="1067">
                  <c:v>106600</c:v>
                </c:pt>
                <c:pt idx="1068">
                  <c:v>106700</c:v>
                </c:pt>
                <c:pt idx="1069">
                  <c:v>106800</c:v>
                </c:pt>
                <c:pt idx="1070">
                  <c:v>106900</c:v>
                </c:pt>
                <c:pt idx="1071">
                  <c:v>107000</c:v>
                </c:pt>
                <c:pt idx="1072">
                  <c:v>107100</c:v>
                </c:pt>
                <c:pt idx="1073">
                  <c:v>107200</c:v>
                </c:pt>
                <c:pt idx="1074">
                  <c:v>107300</c:v>
                </c:pt>
                <c:pt idx="1075">
                  <c:v>107400</c:v>
                </c:pt>
                <c:pt idx="1076">
                  <c:v>107500</c:v>
                </c:pt>
                <c:pt idx="1077">
                  <c:v>107600</c:v>
                </c:pt>
                <c:pt idx="1078">
                  <c:v>107700</c:v>
                </c:pt>
                <c:pt idx="1079">
                  <c:v>107800</c:v>
                </c:pt>
                <c:pt idx="1080">
                  <c:v>107900</c:v>
                </c:pt>
                <c:pt idx="1081">
                  <c:v>108000</c:v>
                </c:pt>
                <c:pt idx="1082">
                  <c:v>108100</c:v>
                </c:pt>
                <c:pt idx="1083">
                  <c:v>108200</c:v>
                </c:pt>
                <c:pt idx="1084">
                  <c:v>108300</c:v>
                </c:pt>
                <c:pt idx="1085">
                  <c:v>108400</c:v>
                </c:pt>
                <c:pt idx="1086">
                  <c:v>108500</c:v>
                </c:pt>
                <c:pt idx="1087">
                  <c:v>108600</c:v>
                </c:pt>
                <c:pt idx="1088">
                  <c:v>108700</c:v>
                </c:pt>
                <c:pt idx="1089">
                  <c:v>108800</c:v>
                </c:pt>
                <c:pt idx="1090">
                  <c:v>108900</c:v>
                </c:pt>
                <c:pt idx="1091">
                  <c:v>109000</c:v>
                </c:pt>
                <c:pt idx="1092">
                  <c:v>109100</c:v>
                </c:pt>
                <c:pt idx="1093">
                  <c:v>109200</c:v>
                </c:pt>
                <c:pt idx="1094">
                  <c:v>109300</c:v>
                </c:pt>
                <c:pt idx="1095">
                  <c:v>109400</c:v>
                </c:pt>
                <c:pt idx="1096">
                  <c:v>109500</c:v>
                </c:pt>
                <c:pt idx="1097">
                  <c:v>109600</c:v>
                </c:pt>
                <c:pt idx="1098">
                  <c:v>109700</c:v>
                </c:pt>
                <c:pt idx="1099">
                  <c:v>109800</c:v>
                </c:pt>
                <c:pt idx="1100">
                  <c:v>109900</c:v>
                </c:pt>
                <c:pt idx="1101">
                  <c:v>110000</c:v>
                </c:pt>
                <c:pt idx="1102">
                  <c:v>110100</c:v>
                </c:pt>
                <c:pt idx="1103">
                  <c:v>110200</c:v>
                </c:pt>
                <c:pt idx="1104">
                  <c:v>110300</c:v>
                </c:pt>
                <c:pt idx="1105">
                  <c:v>110400</c:v>
                </c:pt>
                <c:pt idx="1106">
                  <c:v>110500</c:v>
                </c:pt>
                <c:pt idx="1107">
                  <c:v>110600</c:v>
                </c:pt>
                <c:pt idx="1108">
                  <c:v>110700</c:v>
                </c:pt>
                <c:pt idx="1109">
                  <c:v>110800</c:v>
                </c:pt>
                <c:pt idx="1110">
                  <c:v>110900</c:v>
                </c:pt>
                <c:pt idx="1111">
                  <c:v>111000</c:v>
                </c:pt>
                <c:pt idx="1112">
                  <c:v>111100</c:v>
                </c:pt>
                <c:pt idx="1113">
                  <c:v>111200</c:v>
                </c:pt>
                <c:pt idx="1114">
                  <c:v>111300</c:v>
                </c:pt>
                <c:pt idx="1115">
                  <c:v>111400</c:v>
                </c:pt>
                <c:pt idx="1116">
                  <c:v>111500</c:v>
                </c:pt>
                <c:pt idx="1117">
                  <c:v>111600</c:v>
                </c:pt>
                <c:pt idx="1118">
                  <c:v>111700</c:v>
                </c:pt>
                <c:pt idx="1119">
                  <c:v>111800</c:v>
                </c:pt>
                <c:pt idx="1120">
                  <c:v>111900</c:v>
                </c:pt>
                <c:pt idx="1121">
                  <c:v>112000</c:v>
                </c:pt>
                <c:pt idx="1122">
                  <c:v>112100</c:v>
                </c:pt>
                <c:pt idx="1123">
                  <c:v>112200</c:v>
                </c:pt>
                <c:pt idx="1124">
                  <c:v>112300</c:v>
                </c:pt>
                <c:pt idx="1125">
                  <c:v>112400</c:v>
                </c:pt>
                <c:pt idx="1126">
                  <c:v>112500</c:v>
                </c:pt>
                <c:pt idx="1127">
                  <c:v>112600</c:v>
                </c:pt>
                <c:pt idx="1128">
                  <c:v>112700</c:v>
                </c:pt>
                <c:pt idx="1129">
                  <c:v>112800</c:v>
                </c:pt>
                <c:pt idx="1130">
                  <c:v>112900</c:v>
                </c:pt>
                <c:pt idx="1131">
                  <c:v>113000</c:v>
                </c:pt>
                <c:pt idx="1132">
                  <c:v>113100</c:v>
                </c:pt>
                <c:pt idx="1133">
                  <c:v>113200</c:v>
                </c:pt>
                <c:pt idx="1134">
                  <c:v>113300</c:v>
                </c:pt>
                <c:pt idx="1135">
                  <c:v>113400</c:v>
                </c:pt>
                <c:pt idx="1136">
                  <c:v>113500</c:v>
                </c:pt>
                <c:pt idx="1137">
                  <c:v>113600</c:v>
                </c:pt>
                <c:pt idx="1138">
                  <c:v>113700</c:v>
                </c:pt>
                <c:pt idx="1139">
                  <c:v>113800</c:v>
                </c:pt>
                <c:pt idx="1140">
                  <c:v>113900</c:v>
                </c:pt>
                <c:pt idx="1141">
                  <c:v>114000</c:v>
                </c:pt>
                <c:pt idx="1142">
                  <c:v>114100</c:v>
                </c:pt>
                <c:pt idx="1143">
                  <c:v>114200</c:v>
                </c:pt>
                <c:pt idx="1144">
                  <c:v>114300</c:v>
                </c:pt>
                <c:pt idx="1145">
                  <c:v>114400</c:v>
                </c:pt>
                <c:pt idx="1146">
                  <c:v>114500</c:v>
                </c:pt>
                <c:pt idx="1147">
                  <c:v>114600</c:v>
                </c:pt>
                <c:pt idx="1148">
                  <c:v>114700</c:v>
                </c:pt>
                <c:pt idx="1149">
                  <c:v>114800</c:v>
                </c:pt>
                <c:pt idx="1150">
                  <c:v>114900</c:v>
                </c:pt>
                <c:pt idx="1151">
                  <c:v>115000</c:v>
                </c:pt>
                <c:pt idx="1152">
                  <c:v>115100</c:v>
                </c:pt>
                <c:pt idx="1153">
                  <c:v>115200</c:v>
                </c:pt>
                <c:pt idx="1154">
                  <c:v>115300</c:v>
                </c:pt>
                <c:pt idx="1155">
                  <c:v>115400</c:v>
                </c:pt>
                <c:pt idx="1156">
                  <c:v>115500</c:v>
                </c:pt>
                <c:pt idx="1157">
                  <c:v>115600</c:v>
                </c:pt>
                <c:pt idx="1158">
                  <c:v>115700</c:v>
                </c:pt>
                <c:pt idx="1159">
                  <c:v>115800</c:v>
                </c:pt>
                <c:pt idx="1160">
                  <c:v>115900</c:v>
                </c:pt>
                <c:pt idx="1161">
                  <c:v>116000</c:v>
                </c:pt>
                <c:pt idx="1162">
                  <c:v>116100</c:v>
                </c:pt>
                <c:pt idx="1163">
                  <c:v>116200</c:v>
                </c:pt>
                <c:pt idx="1164">
                  <c:v>116300</c:v>
                </c:pt>
                <c:pt idx="1165">
                  <c:v>116400</c:v>
                </c:pt>
                <c:pt idx="1166">
                  <c:v>116500</c:v>
                </c:pt>
                <c:pt idx="1167">
                  <c:v>116600</c:v>
                </c:pt>
                <c:pt idx="1168">
                  <c:v>116700</c:v>
                </c:pt>
                <c:pt idx="1169">
                  <c:v>116800</c:v>
                </c:pt>
                <c:pt idx="1170">
                  <c:v>116900</c:v>
                </c:pt>
                <c:pt idx="1171">
                  <c:v>117000</c:v>
                </c:pt>
                <c:pt idx="1172">
                  <c:v>117100</c:v>
                </c:pt>
                <c:pt idx="1173">
                  <c:v>117200</c:v>
                </c:pt>
                <c:pt idx="1174">
                  <c:v>117300</c:v>
                </c:pt>
                <c:pt idx="1175">
                  <c:v>117400</c:v>
                </c:pt>
                <c:pt idx="1176">
                  <c:v>117500</c:v>
                </c:pt>
                <c:pt idx="1177">
                  <c:v>117600</c:v>
                </c:pt>
                <c:pt idx="1178">
                  <c:v>117700</c:v>
                </c:pt>
                <c:pt idx="1179">
                  <c:v>117800</c:v>
                </c:pt>
                <c:pt idx="1180">
                  <c:v>117900</c:v>
                </c:pt>
                <c:pt idx="1181">
                  <c:v>118000</c:v>
                </c:pt>
                <c:pt idx="1182">
                  <c:v>118100</c:v>
                </c:pt>
                <c:pt idx="1183">
                  <c:v>118200</c:v>
                </c:pt>
                <c:pt idx="1184">
                  <c:v>118300</c:v>
                </c:pt>
                <c:pt idx="1185">
                  <c:v>118400</c:v>
                </c:pt>
                <c:pt idx="1186">
                  <c:v>118500</c:v>
                </c:pt>
                <c:pt idx="1187">
                  <c:v>118600</c:v>
                </c:pt>
                <c:pt idx="1188">
                  <c:v>118700</c:v>
                </c:pt>
                <c:pt idx="1189">
                  <c:v>118800</c:v>
                </c:pt>
                <c:pt idx="1190">
                  <c:v>118900</c:v>
                </c:pt>
                <c:pt idx="1191">
                  <c:v>119000</c:v>
                </c:pt>
                <c:pt idx="1192">
                  <c:v>119100</c:v>
                </c:pt>
                <c:pt idx="1193">
                  <c:v>119200</c:v>
                </c:pt>
                <c:pt idx="1194">
                  <c:v>119300</c:v>
                </c:pt>
                <c:pt idx="1195">
                  <c:v>119400</c:v>
                </c:pt>
                <c:pt idx="1196">
                  <c:v>119500</c:v>
                </c:pt>
                <c:pt idx="1197">
                  <c:v>119600</c:v>
                </c:pt>
                <c:pt idx="1198">
                  <c:v>119700</c:v>
                </c:pt>
                <c:pt idx="1199">
                  <c:v>119800</c:v>
                </c:pt>
                <c:pt idx="1200">
                  <c:v>119900</c:v>
                </c:pt>
                <c:pt idx="1201">
                  <c:v>120000</c:v>
                </c:pt>
                <c:pt idx="1202">
                  <c:v>120100</c:v>
                </c:pt>
                <c:pt idx="1203">
                  <c:v>120200</c:v>
                </c:pt>
                <c:pt idx="1204">
                  <c:v>120300</c:v>
                </c:pt>
                <c:pt idx="1205">
                  <c:v>120400</c:v>
                </c:pt>
                <c:pt idx="1206">
                  <c:v>120500</c:v>
                </c:pt>
                <c:pt idx="1207">
                  <c:v>120600</c:v>
                </c:pt>
                <c:pt idx="1208">
                  <c:v>120700</c:v>
                </c:pt>
                <c:pt idx="1209">
                  <c:v>120800</c:v>
                </c:pt>
                <c:pt idx="1210">
                  <c:v>120900</c:v>
                </c:pt>
                <c:pt idx="1211">
                  <c:v>121000</c:v>
                </c:pt>
                <c:pt idx="1212">
                  <c:v>121100</c:v>
                </c:pt>
                <c:pt idx="1213">
                  <c:v>121200</c:v>
                </c:pt>
                <c:pt idx="1214">
                  <c:v>121300</c:v>
                </c:pt>
                <c:pt idx="1215">
                  <c:v>121400</c:v>
                </c:pt>
                <c:pt idx="1216">
                  <c:v>121500</c:v>
                </c:pt>
                <c:pt idx="1217">
                  <c:v>121600</c:v>
                </c:pt>
                <c:pt idx="1218">
                  <c:v>121700</c:v>
                </c:pt>
                <c:pt idx="1219">
                  <c:v>121800</c:v>
                </c:pt>
                <c:pt idx="1220">
                  <c:v>121900</c:v>
                </c:pt>
                <c:pt idx="1221">
                  <c:v>122000</c:v>
                </c:pt>
                <c:pt idx="1222">
                  <c:v>122100</c:v>
                </c:pt>
                <c:pt idx="1223">
                  <c:v>122200</c:v>
                </c:pt>
                <c:pt idx="1224">
                  <c:v>122300</c:v>
                </c:pt>
                <c:pt idx="1225">
                  <c:v>122400</c:v>
                </c:pt>
                <c:pt idx="1226">
                  <c:v>122500</c:v>
                </c:pt>
                <c:pt idx="1227">
                  <c:v>122600</c:v>
                </c:pt>
                <c:pt idx="1228">
                  <c:v>122700</c:v>
                </c:pt>
                <c:pt idx="1229">
                  <c:v>122800</c:v>
                </c:pt>
                <c:pt idx="1230">
                  <c:v>122900</c:v>
                </c:pt>
                <c:pt idx="1231">
                  <c:v>123000</c:v>
                </c:pt>
                <c:pt idx="1232">
                  <c:v>123100</c:v>
                </c:pt>
                <c:pt idx="1233">
                  <c:v>123200</c:v>
                </c:pt>
                <c:pt idx="1234">
                  <c:v>123300</c:v>
                </c:pt>
                <c:pt idx="1235">
                  <c:v>123400</c:v>
                </c:pt>
                <c:pt idx="1236">
                  <c:v>123500</c:v>
                </c:pt>
                <c:pt idx="1237">
                  <c:v>123600</c:v>
                </c:pt>
                <c:pt idx="1238">
                  <c:v>123700</c:v>
                </c:pt>
                <c:pt idx="1239">
                  <c:v>123800</c:v>
                </c:pt>
                <c:pt idx="1240">
                  <c:v>123900</c:v>
                </c:pt>
                <c:pt idx="1241">
                  <c:v>124000</c:v>
                </c:pt>
                <c:pt idx="1242">
                  <c:v>124100</c:v>
                </c:pt>
                <c:pt idx="1243">
                  <c:v>124200</c:v>
                </c:pt>
                <c:pt idx="1244">
                  <c:v>124300</c:v>
                </c:pt>
                <c:pt idx="1245">
                  <c:v>124400</c:v>
                </c:pt>
                <c:pt idx="1246">
                  <c:v>124500</c:v>
                </c:pt>
                <c:pt idx="1247">
                  <c:v>124600</c:v>
                </c:pt>
                <c:pt idx="1248">
                  <c:v>124700</c:v>
                </c:pt>
                <c:pt idx="1249">
                  <c:v>124800</c:v>
                </c:pt>
                <c:pt idx="1250">
                  <c:v>124900</c:v>
                </c:pt>
                <c:pt idx="1251">
                  <c:v>125000</c:v>
                </c:pt>
                <c:pt idx="1252">
                  <c:v>125100</c:v>
                </c:pt>
                <c:pt idx="1253">
                  <c:v>125200</c:v>
                </c:pt>
                <c:pt idx="1254">
                  <c:v>125300</c:v>
                </c:pt>
                <c:pt idx="1255">
                  <c:v>125400</c:v>
                </c:pt>
                <c:pt idx="1256">
                  <c:v>125500</c:v>
                </c:pt>
                <c:pt idx="1257">
                  <c:v>125600</c:v>
                </c:pt>
                <c:pt idx="1258">
                  <c:v>125700</c:v>
                </c:pt>
                <c:pt idx="1259">
                  <c:v>125800</c:v>
                </c:pt>
                <c:pt idx="1260">
                  <c:v>125900</c:v>
                </c:pt>
                <c:pt idx="1261">
                  <c:v>126000</c:v>
                </c:pt>
                <c:pt idx="1262">
                  <c:v>126100</c:v>
                </c:pt>
                <c:pt idx="1263">
                  <c:v>126200</c:v>
                </c:pt>
                <c:pt idx="1264">
                  <c:v>126300</c:v>
                </c:pt>
                <c:pt idx="1265">
                  <c:v>126400</c:v>
                </c:pt>
                <c:pt idx="1266">
                  <c:v>126500</c:v>
                </c:pt>
                <c:pt idx="1267">
                  <c:v>126600</c:v>
                </c:pt>
                <c:pt idx="1268">
                  <c:v>126700</c:v>
                </c:pt>
                <c:pt idx="1269">
                  <c:v>126800</c:v>
                </c:pt>
                <c:pt idx="1270">
                  <c:v>126900</c:v>
                </c:pt>
                <c:pt idx="1271">
                  <c:v>127000</c:v>
                </c:pt>
                <c:pt idx="1272">
                  <c:v>127100</c:v>
                </c:pt>
                <c:pt idx="1273">
                  <c:v>127200</c:v>
                </c:pt>
                <c:pt idx="1274">
                  <c:v>127300</c:v>
                </c:pt>
                <c:pt idx="1275">
                  <c:v>127400</c:v>
                </c:pt>
                <c:pt idx="1276">
                  <c:v>127500</c:v>
                </c:pt>
                <c:pt idx="1277">
                  <c:v>127600</c:v>
                </c:pt>
                <c:pt idx="1278">
                  <c:v>127700</c:v>
                </c:pt>
                <c:pt idx="1279">
                  <c:v>127800</c:v>
                </c:pt>
                <c:pt idx="1280">
                  <c:v>127900</c:v>
                </c:pt>
                <c:pt idx="1281">
                  <c:v>128000</c:v>
                </c:pt>
                <c:pt idx="1282">
                  <c:v>128100</c:v>
                </c:pt>
                <c:pt idx="1283">
                  <c:v>128200</c:v>
                </c:pt>
                <c:pt idx="1284">
                  <c:v>128300</c:v>
                </c:pt>
                <c:pt idx="1285">
                  <c:v>128400</c:v>
                </c:pt>
                <c:pt idx="1286">
                  <c:v>128500</c:v>
                </c:pt>
                <c:pt idx="1287">
                  <c:v>128600</c:v>
                </c:pt>
                <c:pt idx="1288">
                  <c:v>128700</c:v>
                </c:pt>
                <c:pt idx="1289">
                  <c:v>128800</c:v>
                </c:pt>
                <c:pt idx="1290">
                  <c:v>128900</c:v>
                </c:pt>
                <c:pt idx="1291">
                  <c:v>129000</c:v>
                </c:pt>
                <c:pt idx="1292">
                  <c:v>129100</c:v>
                </c:pt>
                <c:pt idx="1293">
                  <c:v>129200</c:v>
                </c:pt>
                <c:pt idx="1294">
                  <c:v>129300</c:v>
                </c:pt>
                <c:pt idx="1295">
                  <c:v>129400</c:v>
                </c:pt>
                <c:pt idx="1296">
                  <c:v>129500</c:v>
                </c:pt>
                <c:pt idx="1297">
                  <c:v>129600</c:v>
                </c:pt>
                <c:pt idx="1298">
                  <c:v>129700</c:v>
                </c:pt>
                <c:pt idx="1299">
                  <c:v>129800</c:v>
                </c:pt>
                <c:pt idx="1300">
                  <c:v>129900</c:v>
                </c:pt>
                <c:pt idx="1301">
                  <c:v>130000</c:v>
                </c:pt>
                <c:pt idx="1302">
                  <c:v>130100</c:v>
                </c:pt>
                <c:pt idx="1303">
                  <c:v>130200</c:v>
                </c:pt>
                <c:pt idx="1304">
                  <c:v>130300</c:v>
                </c:pt>
                <c:pt idx="1305">
                  <c:v>130400</c:v>
                </c:pt>
                <c:pt idx="1306">
                  <c:v>130500</c:v>
                </c:pt>
                <c:pt idx="1307">
                  <c:v>130600</c:v>
                </c:pt>
                <c:pt idx="1308">
                  <c:v>130700</c:v>
                </c:pt>
                <c:pt idx="1309">
                  <c:v>130800</c:v>
                </c:pt>
                <c:pt idx="1310">
                  <c:v>130900</c:v>
                </c:pt>
                <c:pt idx="1311">
                  <c:v>131000</c:v>
                </c:pt>
                <c:pt idx="1312">
                  <c:v>131100</c:v>
                </c:pt>
                <c:pt idx="1313">
                  <c:v>131200</c:v>
                </c:pt>
                <c:pt idx="1314">
                  <c:v>131300</c:v>
                </c:pt>
                <c:pt idx="1315">
                  <c:v>131400</c:v>
                </c:pt>
                <c:pt idx="1316">
                  <c:v>131500</c:v>
                </c:pt>
                <c:pt idx="1317">
                  <c:v>131600</c:v>
                </c:pt>
                <c:pt idx="1318">
                  <c:v>131700</c:v>
                </c:pt>
                <c:pt idx="1319">
                  <c:v>131800</c:v>
                </c:pt>
                <c:pt idx="1320">
                  <c:v>131900</c:v>
                </c:pt>
                <c:pt idx="1321">
                  <c:v>132000</c:v>
                </c:pt>
                <c:pt idx="1322">
                  <c:v>132100</c:v>
                </c:pt>
                <c:pt idx="1323">
                  <c:v>132200</c:v>
                </c:pt>
                <c:pt idx="1324">
                  <c:v>132300</c:v>
                </c:pt>
                <c:pt idx="1325">
                  <c:v>132400</c:v>
                </c:pt>
                <c:pt idx="1326">
                  <c:v>132500</c:v>
                </c:pt>
                <c:pt idx="1327">
                  <c:v>132600</c:v>
                </c:pt>
                <c:pt idx="1328">
                  <c:v>132700</c:v>
                </c:pt>
                <c:pt idx="1329">
                  <c:v>132800</c:v>
                </c:pt>
                <c:pt idx="1330">
                  <c:v>132900</c:v>
                </c:pt>
                <c:pt idx="1331">
                  <c:v>133000</c:v>
                </c:pt>
                <c:pt idx="1332">
                  <c:v>133100</c:v>
                </c:pt>
                <c:pt idx="1333">
                  <c:v>133200</c:v>
                </c:pt>
                <c:pt idx="1334">
                  <c:v>133300</c:v>
                </c:pt>
                <c:pt idx="1335">
                  <c:v>133400</c:v>
                </c:pt>
                <c:pt idx="1336">
                  <c:v>133500</c:v>
                </c:pt>
                <c:pt idx="1337">
                  <c:v>133600</c:v>
                </c:pt>
                <c:pt idx="1338">
                  <c:v>133700</c:v>
                </c:pt>
                <c:pt idx="1339">
                  <c:v>133800</c:v>
                </c:pt>
                <c:pt idx="1340">
                  <c:v>133900</c:v>
                </c:pt>
                <c:pt idx="1341">
                  <c:v>134000</c:v>
                </c:pt>
                <c:pt idx="1342">
                  <c:v>134100</c:v>
                </c:pt>
                <c:pt idx="1343">
                  <c:v>134200</c:v>
                </c:pt>
                <c:pt idx="1344">
                  <c:v>134300</c:v>
                </c:pt>
                <c:pt idx="1345">
                  <c:v>134400</c:v>
                </c:pt>
                <c:pt idx="1346">
                  <c:v>134500</c:v>
                </c:pt>
                <c:pt idx="1347">
                  <c:v>134600</c:v>
                </c:pt>
                <c:pt idx="1348">
                  <c:v>134700</c:v>
                </c:pt>
                <c:pt idx="1349">
                  <c:v>134800</c:v>
                </c:pt>
                <c:pt idx="1350">
                  <c:v>134900</c:v>
                </c:pt>
                <c:pt idx="1351">
                  <c:v>135000</c:v>
                </c:pt>
                <c:pt idx="1352">
                  <c:v>135100</c:v>
                </c:pt>
                <c:pt idx="1353">
                  <c:v>135200</c:v>
                </c:pt>
                <c:pt idx="1354">
                  <c:v>135300</c:v>
                </c:pt>
                <c:pt idx="1355">
                  <c:v>135400</c:v>
                </c:pt>
                <c:pt idx="1356">
                  <c:v>135500</c:v>
                </c:pt>
                <c:pt idx="1357">
                  <c:v>135600</c:v>
                </c:pt>
                <c:pt idx="1358">
                  <c:v>135700</c:v>
                </c:pt>
                <c:pt idx="1359">
                  <c:v>135800</c:v>
                </c:pt>
                <c:pt idx="1360">
                  <c:v>135900</c:v>
                </c:pt>
                <c:pt idx="1361">
                  <c:v>136000</c:v>
                </c:pt>
                <c:pt idx="1362">
                  <c:v>136100</c:v>
                </c:pt>
                <c:pt idx="1363">
                  <c:v>136200</c:v>
                </c:pt>
                <c:pt idx="1364">
                  <c:v>136300</c:v>
                </c:pt>
                <c:pt idx="1365">
                  <c:v>136400</c:v>
                </c:pt>
                <c:pt idx="1366">
                  <c:v>136500</c:v>
                </c:pt>
                <c:pt idx="1367">
                  <c:v>136600</c:v>
                </c:pt>
                <c:pt idx="1368">
                  <c:v>136700</c:v>
                </c:pt>
                <c:pt idx="1369">
                  <c:v>136800</c:v>
                </c:pt>
                <c:pt idx="1370">
                  <c:v>136900</c:v>
                </c:pt>
                <c:pt idx="1371">
                  <c:v>137000</c:v>
                </c:pt>
                <c:pt idx="1372">
                  <c:v>137100</c:v>
                </c:pt>
                <c:pt idx="1373">
                  <c:v>137200</c:v>
                </c:pt>
                <c:pt idx="1374">
                  <c:v>137300</c:v>
                </c:pt>
                <c:pt idx="1375">
                  <c:v>137400</c:v>
                </c:pt>
                <c:pt idx="1376">
                  <c:v>137500</c:v>
                </c:pt>
                <c:pt idx="1377">
                  <c:v>137600</c:v>
                </c:pt>
                <c:pt idx="1378">
                  <c:v>137700</c:v>
                </c:pt>
                <c:pt idx="1379">
                  <c:v>137800</c:v>
                </c:pt>
                <c:pt idx="1380">
                  <c:v>137900</c:v>
                </c:pt>
                <c:pt idx="1381">
                  <c:v>138000</c:v>
                </c:pt>
                <c:pt idx="1382">
                  <c:v>138100</c:v>
                </c:pt>
                <c:pt idx="1383">
                  <c:v>138200</c:v>
                </c:pt>
                <c:pt idx="1384">
                  <c:v>138300</c:v>
                </c:pt>
                <c:pt idx="1385">
                  <c:v>138400</c:v>
                </c:pt>
                <c:pt idx="1386">
                  <c:v>138500</c:v>
                </c:pt>
                <c:pt idx="1387">
                  <c:v>138600</c:v>
                </c:pt>
                <c:pt idx="1388">
                  <c:v>138700</c:v>
                </c:pt>
                <c:pt idx="1389">
                  <c:v>138800</c:v>
                </c:pt>
                <c:pt idx="1390">
                  <c:v>138900</c:v>
                </c:pt>
                <c:pt idx="1391">
                  <c:v>139000</c:v>
                </c:pt>
                <c:pt idx="1392">
                  <c:v>139100</c:v>
                </c:pt>
                <c:pt idx="1393">
                  <c:v>139200</c:v>
                </c:pt>
                <c:pt idx="1394">
                  <c:v>139300</c:v>
                </c:pt>
                <c:pt idx="1395">
                  <c:v>139400</c:v>
                </c:pt>
                <c:pt idx="1396">
                  <c:v>139500</c:v>
                </c:pt>
                <c:pt idx="1397">
                  <c:v>139600</c:v>
                </c:pt>
                <c:pt idx="1398">
                  <c:v>139700</c:v>
                </c:pt>
                <c:pt idx="1399">
                  <c:v>139800</c:v>
                </c:pt>
                <c:pt idx="1400">
                  <c:v>139900</c:v>
                </c:pt>
                <c:pt idx="1401">
                  <c:v>140000</c:v>
                </c:pt>
                <c:pt idx="1402">
                  <c:v>140100</c:v>
                </c:pt>
                <c:pt idx="1403">
                  <c:v>140200</c:v>
                </c:pt>
                <c:pt idx="1404">
                  <c:v>140300</c:v>
                </c:pt>
                <c:pt idx="1405">
                  <c:v>140400</c:v>
                </c:pt>
                <c:pt idx="1406">
                  <c:v>140500</c:v>
                </c:pt>
                <c:pt idx="1407">
                  <c:v>140600</c:v>
                </c:pt>
                <c:pt idx="1408">
                  <c:v>140700</c:v>
                </c:pt>
                <c:pt idx="1409">
                  <c:v>140800</c:v>
                </c:pt>
                <c:pt idx="1410">
                  <c:v>140900</c:v>
                </c:pt>
                <c:pt idx="1411">
                  <c:v>141000</c:v>
                </c:pt>
                <c:pt idx="1412">
                  <c:v>141100</c:v>
                </c:pt>
                <c:pt idx="1413">
                  <c:v>141200</c:v>
                </c:pt>
                <c:pt idx="1414">
                  <c:v>141300</c:v>
                </c:pt>
                <c:pt idx="1415">
                  <c:v>141400</c:v>
                </c:pt>
                <c:pt idx="1416">
                  <c:v>141500</c:v>
                </c:pt>
                <c:pt idx="1417">
                  <c:v>141600</c:v>
                </c:pt>
                <c:pt idx="1418">
                  <c:v>141700</c:v>
                </c:pt>
                <c:pt idx="1419">
                  <c:v>141800</c:v>
                </c:pt>
                <c:pt idx="1420">
                  <c:v>141900</c:v>
                </c:pt>
                <c:pt idx="1421">
                  <c:v>142000</c:v>
                </c:pt>
                <c:pt idx="1422">
                  <c:v>142100</c:v>
                </c:pt>
                <c:pt idx="1423">
                  <c:v>142200</c:v>
                </c:pt>
                <c:pt idx="1424">
                  <c:v>142300</c:v>
                </c:pt>
                <c:pt idx="1425">
                  <c:v>142400</c:v>
                </c:pt>
                <c:pt idx="1426">
                  <c:v>142500</c:v>
                </c:pt>
                <c:pt idx="1427">
                  <c:v>142600</c:v>
                </c:pt>
                <c:pt idx="1428">
                  <c:v>142700</c:v>
                </c:pt>
                <c:pt idx="1429">
                  <c:v>142800</c:v>
                </c:pt>
                <c:pt idx="1430">
                  <c:v>142900</c:v>
                </c:pt>
                <c:pt idx="1431">
                  <c:v>143000</c:v>
                </c:pt>
                <c:pt idx="1432">
                  <c:v>143100</c:v>
                </c:pt>
                <c:pt idx="1433">
                  <c:v>143200</c:v>
                </c:pt>
                <c:pt idx="1434">
                  <c:v>143300</c:v>
                </c:pt>
                <c:pt idx="1435">
                  <c:v>143400</c:v>
                </c:pt>
                <c:pt idx="1436">
                  <c:v>143500</c:v>
                </c:pt>
                <c:pt idx="1437">
                  <c:v>143600</c:v>
                </c:pt>
                <c:pt idx="1438">
                  <c:v>143700</c:v>
                </c:pt>
                <c:pt idx="1439">
                  <c:v>143800</c:v>
                </c:pt>
                <c:pt idx="1440">
                  <c:v>143900</c:v>
                </c:pt>
                <c:pt idx="1441">
                  <c:v>144000</c:v>
                </c:pt>
                <c:pt idx="1442">
                  <c:v>144100</c:v>
                </c:pt>
                <c:pt idx="1443">
                  <c:v>144200</c:v>
                </c:pt>
                <c:pt idx="1444">
                  <c:v>144300</c:v>
                </c:pt>
                <c:pt idx="1445">
                  <c:v>144400</c:v>
                </c:pt>
                <c:pt idx="1446">
                  <c:v>144500</c:v>
                </c:pt>
                <c:pt idx="1447">
                  <c:v>144600</c:v>
                </c:pt>
                <c:pt idx="1448">
                  <c:v>144700</c:v>
                </c:pt>
                <c:pt idx="1449">
                  <c:v>144800</c:v>
                </c:pt>
                <c:pt idx="1450">
                  <c:v>144900</c:v>
                </c:pt>
                <c:pt idx="1451">
                  <c:v>145000</c:v>
                </c:pt>
                <c:pt idx="1452">
                  <c:v>145100</c:v>
                </c:pt>
                <c:pt idx="1453">
                  <c:v>145200</c:v>
                </c:pt>
                <c:pt idx="1454">
                  <c:v>145300</c:v>
                </c:pt>
                <c:pt idx="1455">
                  <c:v>145400</c:v>
                </c:pt>
                <c:pt idx="1456">
                  <c:v>145500</c:v>
                </c:pt>
                <c:pt idx="1457">
                  <c:v>145600</c:v>
                </c:pt>
                <c:pt idx="1458">
                  <c:v>145700</c:v>
                </c:pt>
                <c:pt idx="1459">
                  <c:v>145800</c:v>
                </c:pt>
                <c:pt idx="1460">
                  <c:v>145900</c:v>
                </c:pt>
                <c:pt idx="1461">
                  <c:v>146000</c:v>
                </c:pt>
                <c:pt idx="1462">
                  <c:v>146100</c:v>
                </c:pt>
                <c:pt idx="1463">
                  <c:v>146200</c:v>
                </c:pt>
                <c:pt idx="1464">
                  <c:v>146300</c:v>
                </c:pt>
                <c:pt idx="1465">
                  <c:v>146400</c:v>
                </c:pt>
                <c:pt idx="1466">
                  <c:v>146500</c:v>
                </c:pt>
                <c:pt idx="1467">
                  <c:v>146600</c:v>
                </c:pt>
                <c:pt idx="1468">
                  <c:v>146700</c:v>
                </c:pt>
                <c:pt idx="1469">
                  <c:v>146800</c:v>
                </c:pt>
                <c:pt idx="1470">
                  <c:v>146900</c:v>
                </c:pt>
                <c:pt idx="1471">
                  <c:v>147000</c:v>
                </c:pt>
                <c:pt idx="1472">
                  <c:v>147100</c:v>
                </c:pt>
                <c:pt idx="1473">
                  <c:v>147200</c:v>
                </c:pt>
                <c:pt idx="1474">
                  <c:v>147300</c:v>
                </c:pt>
                <c:pt idx="1475">
                  <c:v>147400</c:v>
                </c:pt>
                <c:pt idx="1476">
                  <c:v>147500</c:v>
                </c:pt>
                <c:pt idx="1477">
                  <c:v>147600</c:v>
                </c:pt>
                <c:pt idx="1478">
                  <c:v>147700</c:v>
                </c:pt>
                <c:pt idx="1479">
                  <c:v>147800</c:v>
                </c:pt>
                <c:pt idx="1480">
                  <c:v>147900</c:v>
                </c:pt>
                <c:pt idx="1481">
                  <c:v>148000</c:v>
                </c:pt>
                <c:pt idx="1482">
                  <c:v>148100</c:v>
                </c:pt>
                <c:pt idx="1483">
                  <c:v>148200</c:v>
                </c:pt>
                <c:pt idx="1484">
                  <c:v>148300</c:v>
                </c:pt>
                <c:pt idx="1485">
                  <c:v>148400</c:v>
                </c:pt>
                <c:pt idx="1486">
                  <c:v>148500</c:v>
                </c:pt>
                <c:pt idx="1487">
                  <c:v>148600</c:v>
                </c:pt>
                <c:pt idx="1488">
                  <c:v>148700</c:v>
                </c:pt>
                <c:pt idx="1489">
                  <c:v>148800</c:v>
                </c:pt>
                <c:pt idx="1490">
                  <c:v>148900</c:v>
                </c:pt>
                <c:pt idx="1491">
                  <c:v>149000</c:v>
                </c:pt>
                <c:pt idx="1492">
                  <c:v>149100</c:v>
                </c:pt>
                <c:pt idx="1493">
                  <c:v>149200</c:v>
                </c:pt>
                <c:pt idx="1494">
                  <c:v>149300</c:v>
                </c:pt>
                <c:pt idx="1495">
                  <c:v>149400</c:v>
                </c:pt>
                <c:pt idx="1496">
                  <c:v>149500</c:v>
                </c:pt>
                <c:pt idx="1497">
                  <c:v>149600</c:v>
                </c:pt>
                <c:pt idx="1498">
                  <c:v>149700</c:v>
                </c:pt>
                <c:pt idx="1499">
                  <c:v>149800</c:v>
                </c:pt>
                <c:pt idx="1500">
                  <c:v>149900</c:v>
                </c:pt>
                <c:pt idx="1501">
                  <c:v>150000</c:v>
                </c:pt>
                <c:pt idx="1502">
                  <c:v>150100</c:v>
                </c:pt>
                <c:pt idx="1503">
                  <c:v>150200</c:v>
                </c:pt>
                <c:pt idx="1504">
                  <c:v>150300</c:v>
                </c:pt>
                <c:pt idx="1505">
                  <c:v>150400</c:v>
                </c:pt>
                <c:pt idx="1506">
                  <c:v>150500</c:v>
                </c:pt>
                <c:pt idx="1507">
                  <c:v>150600</c:v>
                </c:pt>
                <c:pt idx="1508">
                  <c:v>150700</c:v>
                </c:pt>
                <c:pt idx="1509">
                  <c:v>150800</c:v>
                </c:pt>
                <c:pt idx="1510">
                  <c:v>150900</c:v>
                </c:pt>
                <c:pt idx="1511">
                  <c:v>151000</c:v>
                </c:pt>
                <c:pt idx="1512">
                  <c:v>151100</c:v>
                </c:pt>
                <c:pt idx="1513">
                  <c:v>151200</c:v>
                </c:pt>
                <c:pt idx="1514">
                  <c:v>151300</c:v>
                </c:pt>
                <c:pt idx="1515">
                  <c:v>151400</c:v>
                </c:pt>
                <c:pt idx="1516">
                  <c:v>151500</c:v>
                </c:pt>
                <c:pt idx="1517">
                  <c:v>151600</c:v>
                </c:pt>
                <c:pt idx="1518">
                  <c:v>151700</c:v>
                </c:pt>
                <c:pt idx="1519">
                  <c:v>151800</c:v>
                </c:pt>
                <c:pt idx="1520">
                  <c:v>151900</c:v>
                </c:pt>
                <c:pt idx="1521">
                  <c:v>152000</c:v>
                </c:pt>
                <c:pt idx="1522">
                  <c:v>152100</c:v>
                </c:pt>
                <c:pt idx="1523">
                  <c:v>152200</c:v>
                </c:pt>
                <c:pt idx="1524">
                  <c:v>152300</c:v>
                </c:pt>
                <c:pt idx="1525">
                  <c:v>152400</c:v>
                </c:pt>
                <c:pt idx="1526">
                  <c:v>152500</c:v>
                </c:pt>
                <c:pt idx="1527">
                  <c:v>152600</c:v>
                </c:pt>
                <c:pt idx="1528">
                  <c:v>152700</c:v>
                </c:pt>
                <c:pt idx="1529">
                  <c:v>152800</c:v>
                </c:pt>
                <c:pt idx="1530">
                  <c:v>152900</c:v>
                </c:pt>
                <c:pt idx="1531">
                  <c:v>153000</c:v>
                </c:pt>
                <c:pt idx="1532">
                  <c:v>153100</c:v>
                </c:pt>
                <c:pt idx="1533">
                  <c:v>153200</c:v>
                </c:pt>
                <c:pt idx="1534">
                  <c:v>153300</c:v>
                </c:pt>
                <c:pt idx="1535">
                  <c:v>153400</c:v>
                </c:pt>
                <c:pt idx="1536">
                  <c:v>153500</c:v>
                </c:pt>
                <c:pt idx="1537">
                  <c:v>153600</c:v>
                </c:pt>
                <c:pt idx="1538">
                  <c:v>153700</c:v>
                </c:pt>
                <c:pt idx="1539">
                  <c:v>153800</c:v>
                </c:pt>
                <c:pt idx="1540">
                  <c:v>153900</c:v>
                </c:pt>
                <c:pt idx="1541">
                  <c:v>154000</c:v>
                </c:pt>
                <c:pt idx="1542">
                  <c:v>154100</c:v>
                </c:pt>
                <c:pt idx="1543">
                  <c:v>154200</c:v>
                </c:pt>
                <c:pt idx="1544">
                  <c:v>154300</c:v>
                </c:pt>
                <c:pt idx="1545">
                  <c:v>154400</c:v>
                </c:pt>
                <c:pt idx="1546">
                  <c:v>154500</c:v>
                </c:pt>
                <c:pt idx="1547">
                  <c:v>154600</c:v>
                </c:pt>
                <c:pt idx="1548">
                  <c:v>154700</c:v>
                </c:pt>
                <c:pt idx="1549">
                  <c:v>154800</c:v>
                </c:pt>
                <c:pt idx="1550">
                  <c:v>154900</c:v>
                </c:pt>
                <c:pt idx="1551">
                  <c:v>155000</c:v>
                </c:pt>
                <c:pt idx="1552">
                  <c:v>155100</c:v>
                </c:pt>
                <c:pt idx="1553">
                  <c:v>155200</c:v>
                </c:pt>
                <c:pt idx="1554">
                  <c:v>155300</c:v>
                </c:pt>
                <c:pt idx="1555">
                  <c:v>155400</c:v>
                </c:pt>
                <c:pt idx="1556">
                  <c:v>155500</c:v>
                </c:pt>
                <c:pt idx="1557">
                  <c:v>155600</c:v>
                </c:pt>
                <c:pt idx="1558">
                  <c:v>155700</c:v>
                </c:pt>
                <c:pt idx="1559">
                  <c:v>155800</c:v>
                </c:pt>
                <c:pt idx="1560">
                  <c:v>155900</c:v>
                </c:pt>
                <c:pt idx="1561">
                  <c:v>156000</c:v>
                </c:pt>
                <c:pt idx="1562">
                  <c:v>156100</c:v>
                </c:pt>
                <c:pt idx="1563">
                  <c:v>156200</c:v>
                </c:pt>
                <c:pt idx="1564">
                  <c:v>156300</c:v>
                </c:pt>
                <c:pt idx="1565">
                  <c:v>156400</c:v>
                </c:pt>
                <c:pt idx="1566">
                  <c:v>156500</c:v>
                </c:pt>
                <c:pt idx="1567">
                  <c:v>156600</c:v>
                </c:pt>
                <c:pt idx="1568">
                  <c:v>156700</c:v>
                </c:pt>
                <c:pt idx="1569">
                  <c:v>156800</c:v>
                </c:pt>
                <c:pt idx="1570">
                  <c:v>156900</c:v>
                </c:pt>
                <c:pt idx="1571">
                  <c:v>157000</c:v>
                </c:pt>
                <c:pt idx="1572">
                  <c:v>157100</c:v>
                </c:pt>
                <c:pt idx="1573">
                  <c:v>157200</c:v>
                </c:pt>
                <c:pt idx="1574">
                  <c:v>157300</c:v>
                </c:pt>
                <c:pt idx="1575">
                  <c:v>157400</c:v>
                </c:pt>
                <c:pt idx="1576">
                  <c:v>157500</c:v>
                </c:pt>
                <c:pt idx="1577">
                  <c:v>157600</c:v>
                </c:pt>
                <c:pt idx="1578">
                  <c:v>157700</c:v>
                </c:pt>
                <c:pt idx="1579">
                  <c:v>157800</c:v>
                </c:pt>
                <c:pt idx="1580">
                  <c:v>157900</c:v>
                </c:pt>
                <c:pt idx="1581">
                  <c:v>158000</c:v>
                </c:pt>
                <c:pt idx="1582">
                  <c:v>158100</c:v>
                </c:pt>
                <c:pt idx="1583">
                  <c:v>158200</c:v>
                </c:pt>
                <c:pt idx="1584">
                  <c:v>158300</c:v>
                </c:pt>
                <c:pt idx="1585">
                  <c:v>158400</c:v>
                </c:pt>
                <c:pt idx="1586">
                  <c:v>158500</c:v>
                </c:pt>
                <c:pt idx="1587">
                  <c:v>158600</c:v>
                </c:pt>
                <c:pt idx="1588">
                  <c:v>158700</c:v>
                </c:pt>
                <c:pt idx="1589">
                  <c:v>158800</c:v>
                </c:pt>
                <c:pt idx="1590">
                  <c:v>158900</c:v>
                </c:pt>
                <c:pt idx="1591">
                  <c:v>159000</c:v>
                </c:pt>
                <c:pt idx="1592">
                  <c:v>159100</c:v>
                </c:pt>
                <c:pt idx="1593">
                  <c:v>159200</c:v>
                </c:pt>
                <c:pt idx="1594">
                  <c:v>159300</c:v>
                </c:pt>
                <c:pt idx="1595">
                  <c:v>159400</c:v>
                </c:pt>
                <c:pt idx="1596">
                  <c:v>159500</c:v>
                </c:pt>
                <c:pt idx="1597">
                  <c:v>159600</c:v>
                </c:pt>
                <c:pt idx="1598">
                  <c:v>159700</c:v>
                </c:pt>
                <c:pt idx="1599">
                  <c:v>159800</c:v>
                </c:pt>
                <c:pt idx="1600">
                  <c:v>159900</c:v>
                </c:pt>
                <c:pt idx="1601">
                  <c:v>160000</c:v>
                </c:pt>
                <c:pt idx="1602">
                  <c:v>160100</c:v>
                </c:pt>
                <c:pt idx="1603">
                  <c:v>160200</c:v>
                </c:pt>
                <c:pt idx="1604">
                  <c:v>160300</c:v>
                </c:pt>
                <c:pt idx="1605">
                  <c:v>160400</c:v>
                </c:pt>
                <c:pt idx="1606">
                  <c:v>160500</c:v>
                </c:pt>
                <c:pt idx="1607">
                  <c:v>160600</c:v>
                </c:pt>
                <c:pt idx="1608">
                  <c:v>160700</c:v>
                </c:pt>
                <c:pt idx="1609">
                  <c:v>160800</c:v>
                </c:pt>
                <c:pt idx="1610">
                  <c:v>160900</c:v>
                </c:pt>
                <c:pt idx="1611">
                  <c:v>161000</c:v>
                </c:pt>
                <c:pt idx="1612">
                  <c:v>161100</c:v>
                </c:pt>
                <c:pt idx="1613">
                  <c:v>161200</c:v>
                </c:pt>
                <c:pt idx="1614">
                  <c:v>161300</c:v>
                </c:pt>
                <c:pt idx="1615">
                  <c:v>161400</c:v>
                </c:pt>
                <c:pt idx="1616">
                  <c:v>161500</c:v>
                </c:pt>
                <c:pt idx="1617">
                  <c:v>161600</c:v>
                </c:pt>
                <c:pt idx="1618">
                  <c:v>161700</c:v>
                </c:pt>
                <c:pt idx="1619">
                  <c:v>161800</c:v>
                </c:pt>
                <c:pt idx="1620">
                  <c:v>161900</c:v>
                </c:pt>
                <c:pt idx="1621">
                  <c:v>162000</c:v>
                </c:pt>
                <c:pt idx="1622">
                  <c:v>162100</c:v>
                </c:pt>
                <c:pt idx="1623">
                  <c:v>162200</c:v>
                </c:pt>
                <c:pt idx="1624">
                  <c:v>162300</c:v>
                </c:pt>
                <c:pt idx="1625">
                  <c:v>162400</c:v>
                </c:pt>
                <c:pt idx="1626">
                  <c:v>162500</c:v>
                </c:pt>
                <c:pt idx="1627">
                  <c:v>162600</c:v>
                </c:pt>
                <c:pt idx="1628">
                  <c:v>162700</c:v>
                </c:pt>
                <c:pt idx="1629">
                  <c:v>162800</c:v>
                </c:pt>
                <c:pt idx="1630">
                  <c:v>162900</c:v>
                </c:pt>
                <c:pt idx="1631">
                  <c:v>163000</c:v>
                </c:pt>
                <c:pt idx="1632">
                  <c:v>163100</c:v>
                </c:pt>
                <c:pt idx="1633">
                  <c:v>163200</c:v>
                </c:pt>
                <c:pt idx="1634">
                  <c:v>163300</c:v>
                </c:pt>
                <c:pt idx="1635">
                  <c:v>163400</c:v>
                </c:pt>
                <c:pt idx="1636">
                  <c:v>163500</c:v>
                </c:pt>
                <c:pt idx="1637">
                  <c:v>163600</c:v>
                </c:pt>
                <c:pt idx="1638">
                  <c:v>163700</c:v>
                </c:pt>
                <c:pt idx="1639">
                  <c:v>163800</c:v>
                </c:pt>
                <c:pt idx="1640">
                  <c:v>163900</c:v>
                </c:pt>
                <c:pt idx="1641">
                  <c:v>164000</c:v>
                </c:pt>
                <c:pt idx="1642">
                  <c:v>164100</c:v>
                </c:pt>
                <c:pt idx="1643">
                  <c:v>164200</c:v>
                </c:pt>
                <c:pt idx="1644">
                  <c:v>164300</c:v>
                </c:pt>
                <c:pt idx="1645">
                  <c:v>164400</c:v>
                </c:pt>
                <c:pt idx="1646">
                  <c:v>164500</c:v>
                </c:pt>
                <c:pt idx="1647">
                  <c:v>164600</c:v>
                </c:pt>
                <c:pt idx="1648">
                  <c:v>164700</c:v>
                </c:pt>
                <c:pt idx="1649">
                  <c:v>164800</c:v>
                </c:pt>
                <c:pt idx="1650">
                  <c:v>164900</c:v>
                </c:pt>
                <c:pt idx="1651">
                  <c:v>165000</c:v>
                </c:pt>
                <c:pt idx="1652">
                  <c:v>165100</c:v>
                </c:pt>
                <c:pt idx="1653">
                  <c:v>165200</c:v>
                </c:pt>
                <c:pt idx="1654">
                  <c:v>165300</c:v>
                </c:pt>
                <c:pt idx="1655">
                  <c:v>165400</c:v>
                </c:pt>
                <c:pt idx="1656">
                  <c:v>165500</c:v>
                </c:pt>
                <c:pt idx="1657">
                  <c:v>165600</c:v>
                </c:pt>
                <c:pt idx="1658">
                  <c:v>165700</c:v>
                </c:pt>
                <c:pt idx="1659">
                  <c:v>165800</c:v>
                </c:pt>
                <c:pt idx="1660">
                  <c:v>165900</c:v>
                </c:pt>
                <c:pt idx="1661">
                  <c:v>166000</c:v>
                </c:pt>
                <c:pt idx="1662">
                  <c:v>166100</c:v>
                </c:pt>
                <c:pt idx="1663">
                  <c:v>166200</c:v>
                </c:pt>
                <c:pt idx="1664">
                  <c:v>166300</c:v>
                </c:pt>
                <c:pt idx="1665">
                  <c:v>166400</c:v>
                </c:pt>
                <c:pt idx="1666">
                  <c:v>166500</c:v>
                </c:pt>
                <c:pt idx="1667">
                  <c:v>166600</c:v>
                </c:pt>
                <c:pt idx="1668">
                  <c:v>166700</c:v>
                </c:pt>
                <c:pt idx="1669">
                  <c:v>166800</c:v>
                </c:pt>
                <c:pt idx="1670">
                  <c:v>166900</c:v>
                </c:pt>
                <c:pt idx="1671">
                  <c:v>167000</c:v>
                </c:pt>
                <c:pt idx="1672">
                  <c:v>167100</c:v>
                </c:pt>
                <c:pt idx="1673">
                  <c:v>167200</c:v>
                </c:pt>
                <c:pt idx="1674">
                  <c:v>167300</c:v>
                </c:pt>
                <c:pt idx="1675">
                  <c:v>167400</c:v>
                </c:pt>
                <c:pt idx="1676">
                  <c:v>167500</c:v>
                </c:pt>
                <c:pt idx="1677">
                  <c:v>167600</c:v>
                </c:pt>
                <c:pt idx="1678">
                  <c:v>167700</c:v>
                </c:pt>
                <c:pt idx="1679">
                  <c:v>167800</c:v>
                </c:pt>
                <c:pt idx="1680">
                  <c:v>167900</c:v>
                </c:pt>
                <c:pt idx="1681">
                  <c:v>168000</c:v>
                </c:pt>
                <c:pt idx="1682">
                  <c:v>168100</c:v>
                </c:pt>
                <c:pt idx="1683">
                  <c:v>168200</c:v>
                </c:pt>
                <c:pt idx="1684">
                  <c:v>168300</c:v>
                </c:pt>
                <c:pt idx="1685">
                  <c:v>168400</c:v>
                </c:pt>
                <c:pt idx="1686">
                  <c:v>168500</c:v>
                </c:pt>
                <c:pt idx="1687">
                  <c:v>168600</c:v>
                </c:pt>
                <c:pt idx="1688">
                  <c:v>168700</c:v>
                </c:pt>
                <c:pt idx="1689">
                  <c:v>168800</c:v>
                </c:pt>
                <c:pt idx="1690">
                  <c:v>168900</c:v>
                </c:pt>
                <c:pt idx="1691">
                  <c:v>169000</c:v>
                </c:pt>
                <c:pt idx="1692">
                  <c:v>169100</c:v>
                </c:pt>
                <c:pt idx="1693">
                  <c:v>169200</c:v>
                </c:pt>
                <c:pt idx="1694">
                  <c:v>169300</c:v>
                </c:pt>
                <c:pt idx="1695">
                  <c:v>169400</c:v>
                </c:pt>
                <c:pt idx="1696">
                  <c:v>169500</c:v>
                </c:pt>
                <c:pt idx="1697">
                  <c:v>169600</c:v>
                </c:pt>
                <c:pt idx="1698">
                  <c:v>169700</c:v>
                </c:pt>
                <c:pt idx="1699">
                  <c:v>169800</c:v>
                </c:pt>
                <c:pt idx="1700">
                  <c:v>169900</c:v>
                </c:pt>
                <c:pt idx="1701">
                  <c:v>170000</c:v>
                </c:pt>
                <c:pt idx="1702">
                  <c:v>170100</c:v>
                </c:pt>
                <c:pt idx="1703">
                  <c:v>170200</c:v>
                </c:pt>
                <c:pt idx="1704">
                  <c:v>170300</c:v>
                </c:pt>
                <c:pt idx="1705">
                  <c:v>170400</c:v>
                </c:pt>
                <c:pt idx="1706">
                  <c:v>170500</c:v>
                </c:pt>
                <c:pt idx="1707">
                  <c:v>170600</c:v>
                </c:pt>
                <c:pt idx="1708">
                  <c:v>170700</c:v>
                </c:pt>
                <c:pt idx="1709">
                  <c:v>170800</c:v>
                </c:pt>
                <c:pt idx="1710">
                  <c:v>170900</c:v>
                </c:pt>
                <c:pt idx="1711">
                  <c:v>171000</c:v>
                </c:pt>
                <c:pt idx="1712">
                  <c:v>171100</c:v>
                </c:pt>
                <c:pt idx="1713">
                  <c:v>171200</c:v>
                </c:pt>
                <c:pt idx="1714">
                  <c:v>171300</c:v>
                </c:pt>
                <c:pt idx="1715">
                  <c:v>171400</c:v>
                </c:pt>
                <c:pt idx="1716">
                  <c:v>171500</c:v>
                </c:pt>
                <c:pt idx="1717">
                  <c:v>171600</c:v>
                </c:pt>
                <c:pt idx="1718">
                  <c:v>171700</c:v>
                </c:pt>
                <c:pt idx="1719">
                  <c:v>171800</c:v>
                </c:pt>
                <c:pt idx="1720">
                  <c:v>171900</c:v>
                </c:pt>
                <c:pt idx="1721">
                  <c:v>172000</c:v>
                </c:pt>
                <c:pt idx="1722">
                  <c:v>172100</c:v>
                </c:pt>
                <c:pt idx="1723">
                  <c:v>172200</c:v>
                </c:pt>
                <c:pt idx="1724">
                  <c:v>172300</c:v>
                </c:pt>
                <c:pt idx="1725">
                  <c:v>172400</c:v>
                </c:pt>
                <c:pt idx="1726">
                  <c:v>172500</c:v>
                </c:pt>
                <c:pt idx="1727">
                  <c:v>172600</c:v>
                </c:pt>
                <c:pt idx="1728">
                  <c:v>172700</c:v>
                </c:pt>
                <c:pt idx="1729">
                  <c:v>172800</c:v>
                </c:pt>
                <c:pt idx="1730">
                  <c:v>172900</c:v>
                </c:pt>
                <c:pt idx="1731">
                  <c:v>173000</c:v>
                </c:pt>
                <c:pt idx="1732">
                  <c:v>173100</c:v>
                </c:pt>
                <c:pt idx="1733">
                  <c:v>173200</c:v>
                </c:pt>
                <c:pt idx="1734">
                  <c:v>173300</c:v>
                </c:pt>
                <c:pt idx="1735">
                  <c:v>173400</c:v>
                </c:pt>
                <c:pt idx="1736">
                  <c:v>173500</c:v>
                </c:pt>
                <c:pt idx="1737">
                  <c:v>173600</c:v>
                </c:pt>
                <c:pt idx="1738">
                  <c:v>173700</c:v>
                </c:pt>
                <c:pt idx="1739">
                  <c:v>173800</c:v>
                </c:pt>
                <c:pt idx="1740">
                  <c:v>173900</c:v>
                </c:pt>
                <c:pt idx="1741">
                  <c:v>174000</c:v>
                </c:pt>
                <c:pt idx="1742">
                  <c:v>174100</c:v>
                </c:pt>
                <c:pt idx="1743">
                  <c:v>174200</c:v>
                </c:pt>
                <c:pt idx="1744">
                  <c:v>174300</c:v>
                </c:pt>
                <c:pt idx="1745">
                  <c:v>174400</c:v>
                </c:pt>
                <c:pt idx="1746">
                  <c:v>174500</c:v>
                </c:pt>
                <c:pt idx="1747">
                  <c:v>174600</c:v>
                </c:pt>
                <c:pt idx="1748">
                  <c:v>174700</c:v>
                </c:pt>
                <c:pt idx="1749">
                  <c:v>174800</c:v>
                </c:pt>
                <c:pt idx="1750">
                  <c:v>174900</c:v>
                </c:pt>
                <c:pt idx="1751">
                  <c:v>175000</c:v>
                </c:pt>
                <c:pt idx="1752">
                  <c:v>175100</c:v>
                </c:pt>
                <c:pt idx="1753">
                  <c:v>175200</c:v>
                </c:pt>
                <c:pt idx="1754">
                  <c:v>175300</c:v>
                </c:pt>
                <c:pt idx="1755">
                  <c:v>175400</c:v>
                </c:pt>
                <c:pt idx="1756">
                  <c:v>175500</c:v>
                </c:pt>
                <c:pt idx="1757">
                  <c:v>175600</c:v>
                </c:pt>
                <c:pt idx="1758">
                  <c:v>175700</c:v>
                </c:pt>
                <c:pt idx="1759">
                  <c:v>175800</c:v>
                </c:pt>
                <c:pt idx="1760">
                  <c:v>175900</c:v>
                </c:pt>
                <c:pt idx="1761">
                  <c:v>176000</c:v>
                </c:pt>
                <c:pt idx="1762">
                  <c:v>176100</c:v>
                </c:pt>
                <c:pt idx="1763">
                  <c:v>176200</c:v>
                </c:pt>
                <c:pt idx="1764">
                  <c:v>176300</c:v>
                </c:pt>
                <c:pt idx="1765">
                  <c:v>176400</c:v>
                </c:pt>
                <c:pt idx="1766">
                  <c:v>176500</c:v>
                </c:pt>
                <c:pt idx="1767">
                  <c:v>176600</c:v>
                </c:pt>
                <c:pt idx="1768">
                  <c:v>176700</c:v>
                </c:pt>
                <c:pt idx="1769">
                  <c:v>176800</c:v>
                </c:pt>
                <c:pt idx="1770">
                  <c:v>176900</c:v>
                </c:pt>
                <c:pt idx="1771">
                  <c:v>177000</c:v>
                </c:pt>
                <c:pt idx="1772">
                  <c:v>177100</c:v>
                </c:pt>
                <c:pt idx="1773">
                  <c:v>177200</c:v>
                </c:pt>
                <c:pt idx="1774">
                  <c:v>177300</c:v>
                </c:pt>
                <c:pt idx="1775">
                  <c:v>177400</c:v>
                </c:pt>
                <c:pt idx="1776">
                  <c:v>177500</c:v>
                </c:pt>
                <c:pt idx="1777">
                  <c:v>177600</c:v>
                </c:pt>
                <c:pt idx="1778">
                  <c:v>177700</c:v>
                </c:pt>
                <c:pt idx="1779">
                  <c:v>177800</c:v>
                </c:pt>
                <c:pt idx="1780">
                  <c:v>177900</c:v>
                </c:pt>
                <c:pt idx="1781">
                  <c:v>178000</c:v>
                </c:pt>
                <c:pt idx="1782">
                  <c:v>178100</c:v>
                </c:pt>
                <c:pt idx="1783">
                  <c:v>178200</c:v>
                </c:pt>
                <c:pt idx="1784">
                  <c:v>178300</c:v>
                </c:pt>
                <c:pt idx="1785">
                  <c:v>178400</c:v>
                </c:pt>
                <c:pt idx="1786">
                  <c:v>178500</c:v>
                </c:pt>
                <c:pt idx="1787">
                  <c:v>178600</c:v>
                </c:pt>
                <c:pt idx="1788">
                  <c:v>178700</c:v>
                </c:pt>
                <c:pt idx="1789">
                  <c:v>178800</c:v>
                </c:pt>
                <c:pt idx="1790">
                  <c:v>178900</c:v>
                </c:pt>
                <c:pt idx="1791">
                  <c:v>179000</c:v>
                </c:pt>
                <c:pt idx="1792">
                  <c:v>179100</c:v>
                </c:pt>
                <c:pt idx="1793">
                  <c:v>179200</c:v>
                </c:pt>
                <c:pt idx="1794">
                  <c:v>179300</c:v>
                </c:pt>
                <c:pt idx="1795">
                  <c:v>179400</c:v>
                </c:pt>
                <c:pt idx="1796">
                  <c:v>179500</c:v>
                </c:pt>
                <c:pt idx="1797">
                  <c:v>179600</c:v>
                </c:pt>
                <c:pt idx="1798">
                  <c:v>179700</c:v>
                </c:pt>
                <c:pt idx="1799">
                  <c:v>179800</c:v>
                </c:pt>
                <c:pt idx="1800">
                  <c:v>179900</c:v>
                </c:pt>
                <c:pt idx="1801">
                  <c:v>180000</c:v>
                </c:pt>
                <c:pt idx="1802">
                  <c:v>180100</c:v>
                </c:pt>
                <c:pt idx="1803">
                  <c:v>180200</c:v>
                </c:pt>
                <c:pt idx="1804">
                  <c:v>180300</c:v>
                </c:pt>
                <c:pt idx="1805">
                  <c:v>180400</c:v>
                </c:pt>
                <c:pt idx="1806">
                  <c:v>180500</c:v>
                </c:pt>
                <c:pt idx="1807">
                  <c:v>180600</c:v>
                </c:pt>
                <c:pt idx="1808">
                  <c:v>180700</c:v>
                </c:pt>
                <c:pt idx="1809">
                  <c:v>180800</c:v>
                </c:pt>
                <c:pt idx="1810">
                  <c:v>180900</c:v>
                </c:pt>
                <c:pt idx="1811">
                  <c:v>181000</c:v>
                </c:pt>
                <c:pt idx="1812">
                  <c:v>181100</c:v>
                </c:pt>
                <c:pt idx="1813">
                  <c:v>181200</c:v>
                </c:pt>
                <c:pt idx="1814">
                  <c:v>181300</c:v>
                </c:pt>
                <c:pt idx="1815">
                  <c:v>181400</c:v>
                </c:pt>
                <c:pt idx="1816">
                  <c:v>181500</c:v>
                </c:pt>
                <c:pt idx="1817">
                  <c:v>181600</c:v>
                </c:pt>
                <c:pt idx="1818">
                  <c:v>181700</c:v>
                </c:pt>
                <c:pt idx="1819">
                  <c:v>181800</c:v>
                </c:pt>
                <c:pt idx="1820">
                  <c:v>181900</c:v>
                </c:pt>
                <c:pt idx="1821">
                  <c:v>182000</c:v>
                </c:pt>
                <c:pt idx="1822">
                  <c:v>182100</c:v>
                </c:pt>
                <c:pt idx="1823">
                  <c:v>182200</c:v>
                </c:pt>
                <c:pt idx="1824">
                  <c:v>182300</c:v>
                </c:pt>
                <c:pt idx="1825">
                  <c:v>182400</c:v>
                </c:pt>
                <c:pt idx="1826">
                  <c:v>182500</c:v>
                </c:pt>
                <c:pt idx="1827">
                  <c:v>182600</c:v>
                </c:pt>
                <c:pt idx="1828">
                  <c:v>182700</c:v>
                </c:pt>
                <c:pt idx="1829">
                  <c:v>182800</c:v>
                </c:pt>
                <c:pt idx="1830">
                  <c:v>182900</c:v>
                </c:pt>
                <c:pt idx="1831">
                  <c:v>183000</c:v>
                </c:pt>
                <c:pt idx="1832">
                  <c:v>183100</c:v>
                </c:pt>
                <c:pt idx="1833">
                  <c:v>183200</c:v>
                </c:pt>
                <c:pt idx="1834">
                  <c:v>183300</c:v>
                </c:pt>
                <c:pt idx="1835">
                  <c:v>183400</c:v>
                </c:pt>
                <c:pt idx="1836">
                  <c:v>183500</c:v>
                </c:pt>
                <c:pt idx="1837">
                  <c:v>183600</c:v>
                </c:pt>
                <c:pt idx="1838">
                  <c:v>183700</c:v>
                </c:pt>
                <c:pt idx="1839">
                  <c:v>183800</c:v>
                </c:pt>
                <c:pt idx="1840">
                  <c:v>183900</c:v>
                </c:pt>
                <c:pt idx="1841">
                  <c:v>184000</c:v>
                </c:pt>
                <c:pt idx="1842">
                  <c:v>184100</c:v>
                </c:pt>
                <c:pt idx="1843">
                  <c:v>184200</c:v>
                </c:pt>
                <c:pt idx="1844">
                  <c:v>184300</c:v>
                </c:pt>
                <c:pt idx="1845">
                  <c:v>184400</c:v>
                </c:pt>
                <c:pt idx="1846">
                  <c:v>184500</c:v>
                </c:pt>
                <c:pt idx="1847">
                  <c:v>184600</c:v>
                </c:pt>
                <c:pt idx="1848">
                  <c:v>184700</c:v>
                </c:pt>
                <c:pt idx="1849">
                  <c:v>184800</c:v>
                </c:pt>
                <c:pt idx="1850">
                  <c:v>184900</c:v>
                </c:pt>
                <c:pt idx="1851">
                  <c:v>185000</c:v>
                </c:pt>
                <c:pt idx="1852">
                  <c:v>185100</c:v>
                </c:pt>
                <c:pt idx="1853">
                  <c:v>185200</c:v>
                </c:pt>
                <c:pt idx="1854">
                  <c:v>185300</c:v>
                </c:pt>
                <c:pt idx="1855">
                  <c:v>185400</c:v>
                </c:pt>
                <c:pt idx="1856">
                  <c:v>185500</c:v>
                </c:pt>
                <c:pt idx="1857">
                  <c:v>185600</c:v>
                </c:pt>
                <c:pt idx="1858">
                  <c:v>185700</c:v>
                </c:pt>
                <c:pt idx="1859">
                  <c:v>185800</c:v>
                </c:pt>
                <c:pt idx="1860">
                  <c:v>185900</c:v>
                </c:pt>
                <c:pt idx="1861">
                  <c:v>186000</c:v>
                </c:pt>
                <c:pt idx="1862">
                  <c:v>186100</c:v>
                </c:pt>
                <c:pt idx="1863">
                  <c:v>186200</c:v>
                </c:pt>
                <c:pt idx="1864">
                  <c:v>186300</c:v>
                </c:pt>
                <c:pt idx="1865">
                  <c:v>186400</c:v>
                </c:pt>
                <c:pt idx="1866">
                  <c:v>186500</c:v>
                </c:pt>
                <c:pt idx="1867">
                  <c:v>186600</c:v>
                </c:pt>
                <c:pt idx="1868">
                  <c:v>186700</c:v>
                </c:pt>
                <c:pt idx="1869">
                  <c:v>186800</c:v>
                </c:pt>
                <c:pt idx="1870">
                  <c:v>186900</c:v>
                </c:pt>
                <c:pt idx="1871">
                  <c:v>187000</c:v>
                </c:pt>
                <c:pt idx="1872">
                  <c:v>187100</c:v>
                </c:pt>
                <c:pt idx="1873">
                  <c:v>187200</c:v>
                </c:pt>
                <c:pt idx="1874">
                  <c:v>187300</c:v>
                </c:pt>
                <c:pt idx="1875">
                  <c:v>187400</c:v>
                </c:pt>
                <c:pt idx="1876">
                  <c:v>187500</c:v>
                </c:pt>
                <c:pt idx="1877">
                  <c:v>187600</c:v>
                </c:pt>
                <c:pt idx="1878">
                  <c:v>187700</c:v>
                </c:pt>
                <c:pt idx="1879">
                  <c:v>187800</c:v>
                </c:pt>
                <c:pt idx="1880">
                  <c:v>187900</c:v>
                </c:pt>
                <c:pt idx="1881">
                  <c:v>188000</c:v>
                </c:pt>
                <c:pt idx="1882">
                  <c:v>188100</c:v>
                </c:pt>
                <c:pt idx="1883">
                  <c:v>188200</c:v>
                </c:pt>
                <c:pt idx="1884">
                  <c:v>188300</c:v>
                </c:pt>
                <c:pt idx="1885">
                  <c:v>188400</c:v>
                </c:pt>
                <c:pt idx="1886">
                  <c:v>188500</c:v>
                </c:pt>
                <c:pt idx="1887">
                  <c:v>188600</c:v>
                </c:pt>
                <c:pt idx="1888">
                  <c:v>188700</c:v>
                </c:pt>
                <c:pt idx="1889">
                  <c:v>188800</c:v>
                </c:pt>
                <c:pt idx="1890">
                  <c:v>188900</c:v>
                </c:pt>
                <c:pt idx="1891">
                  <c:v>189000</c:v>
                </c:pt>
                <c:pt idx="1892">
                  <c:v>189100</c:v>
                </c:pt>
                <c:pt idx="1893">
                  <c:v>189200</c:v>
                </c:pt>
                <c:pt idx="1894">
                  <c:v>189300</c:v>
                </c:pt>
                <c:pt idx="1895">
                  <c:v>189400</c:v>
                </c:pt>
                <c:pt idx="1896">
                  <c:v>189500</c:v>
                </c:pt>
                <c:pt idx="1897">
                  <c:v>189600</c:v>
                </c:pt>
                <c:pt idx="1898">
                  <c:v>189700</c:v>
                </c:pt>
                <c:pt idx="1899">
                  <c:v>189800</c:v>
                </c:pt>
                <c:pt idx="1900">
                  <c:v>189900</c:v>
                </c:pt>
                <c:pt idx="1901">
                  <c:v>190000</c:v>
                </c:pt>
                <c:pt idx="1902">
                  <c:v>190100</c:v>
                </c:pt>
                <c:pt idx="1903">
                  <c:v>190200</c:v>
                </c:pt>
                <c:pt idx="1904">
                  <c:v>190300</c:v>
                </c:pt>
                <c:pt idx="1905">
                  <c:v>190400</c:v>
                </c:pt>
                <c:pt idx="1906">
                  <c:v>190500</c:v>
                </c:pt>
                <c:pt idx="1907">
                  <c:v>190600</c:v>
                </c:pt>
                <c:pt idx="1908">
                  <c:v>190700</c:v>
                </c:pt>
                <c:pt idx="1909">
                  <c:v>190800</c:v>
                </c:pt>
                <c:pt idx="1910">
                  <c:v>190900</c:v>
                </c:pt>
                <c:pt idx="1911">
                  <c:v>191000</c:v>
                </c:pt>
                <c:pt idx="1912">
                  <c:v>191100</c:v>
                </c:pt>
                <c:pt idx="1913">
                  <c:v>191200</c:v>
                </c:pt>
                <c:pt idx="1914">
                  <c:v>191300</c:v>
                </c:pt>
                <c:pt idx="1915">
                  <c:v>191400</c:v>
                </c:pt>
                <c:pt idx="1916">
                  <c:v>191500</c:v>
                </c:pt>
                <c:pt idx="1917">
                  <c:v>191600</c:v>
                </c:pt>
                <c:pt idx="1918">
                  <c:v>191700</c:v>
                </c:pt>
                <c:pt idx="1919">
                  <c:v>191800</c:v>
                </c:pt>
                <c:pt idx="1920">
                  <c:v>191900</c:v>
                </c:pt>
                <c:pt idx="1921">
                  <c:v>192000</c:v>
                </c:pt>
                <c:pt idx="1922">
                  <c:v>192100</c:v>
                </c:pt>
                <c:pt idx="1923">
                  <c:v>192200</c:v>
                </c:pt>
                <c:pt idx="1924">
                  <c:v>192300</c:v>
                </c:pt>
                <c:pt idx="1925">
                  <c:v>192400</c:v>
                </c:pt>
                <c:pt idx="1926">
                  <c:v>192500</c:v>
                </c:pt>
                <c:pt idx="1927">
                  <c:v>192600</c:v>
                </c:pt>
                <c:pt idx="1928">
                  <c:v>192700</c:v>
                </c:pt>
                <c:pt idx="1929">
                  <c:v>192800</c:v>
                </c:pt>
                <c:pt idx="1930">
                  <c:v>192900</c:v>
                </c:pt>
                <c:pt idx="1931">
                  <c:v>193000</c:v>
                </c:pt>
                <c:pt idx="1932">
                  <c:v>193100</c:v>
                </c:pt>
                <c:pt idx="1933">
                  <c:v>193200</c:v>
                </c:pt>
                <c:pt idx="1934">
                  <c:v>193300</c:v>
                </c:pt>
                <c:pt idx="1935">
                  <c:v>193400</c:v>
                </c:pt>
                <c:pt idx="1936">
                  <c:v>193500</c:v>
                </c:pt>
                <c:pt idx="1937">
                  <c:v>193600</c:v>
                </c:pt>
                <c:pt idx="1938">
                  <c:v>193700</c:v>
                </c:pt>
                <c:pt idx="1939">
                  <c:v>193800</c:v>
                </c:pt>
                <c:pt idx="1940">
                  <c:v>193900</c:v>
                </c:pt>
                <c:pt idx="1941">
                  <c:v>194000</c:v>
                </c:pt>
                <c:pt idx="1942">
                  <c:v>194100</c:v>
                </c:pt>
                <c:pt idx="1943">
                  <c:v>194200</c:v>
                </c:pt>
                <c:pt idx="1944">
                  <c:v>194300</c:v>
                </c:pt>
                <c:pt idx="1945">
                  <c:v>194400</c:v>
                </c:pt>
                <c:pt idx="1946">
                  <c:v>194500</c:v>
                </c:pt>
                <c:pt idx="1947">
                  <c:v>194600</c:v>
                </c:pt>
                <c:pt idx="1948">
                  <c:v>194700</c:v>
                </c:pt>
                <c:pt idx="1949">
                  <c:v>194800</c:v>
                </c:pt>
                <c:pt idx="1950">
                  <c:v>194900</c:v>
                </c:pt>
                <c:pt idx="1951">
                  <c:v>195000</c:v>
                </c:pt>
                <c:pt idx="1952">
                  <c:v>195100</c:v>
                </c:pt>
                <c:pt idx="1953">
                  <c:v>195200</c:v>
                </c:pt>
                <c:pt idx="1954">
                  <c:v>195300</c:v>
                </c:pt>
                <c:pt idx="1955">
                  <c:v>195400</c:v>
                </c:pt>
                <c:pt idx="1956">
                  <c:v>195500</c:v>
                </c:pt>
                <c:pt idx="1957">
                  <c:v>195600</c:v>
                </c:pt>
                <c:pt idx="1958">
                  <c:v>195700</c:v>
                </c:pt>
                <c:pt idx="1959">
                  <c:v>195800</c:v>
                </c:pt>
                <c:pt idx="1960">
                  <c:v>195900</c:v>
                </c:pt>
                <c:pt idx="1961">
                  <c:v>196000</c:v>
                </c:pt>
                <c:pt idx="1962">
                  <c:v>196100</c:v>
                </c:pt>
                <c:pt idx="1963">
                  <c:v>196200</c:v>
                </c:pt>
                <c:pt idx="1964">
                  <c:v>196300</c:v>
                </c:pt>
                <c:pt idx="1965">
                  <c:v>196400</c:v>
                </c:pt>
                <c:pt idx="1966">
                  <c:v>196500</c:v>
                </c:pt>
                <c:pt idx="1967">
                  <c:v>196600</c:v>
                </c:pt>
                <c:pt idx="1968">
                  <c:v>196700</c:v>
                </c:pt>
                <c:pt idx="1969">
                  <c:v>196800</c:v>
                </c:pt>
                <c:pt idx="1970">
                  <c:v>196900</c:v>
                </c:pt>
                <c:pt idx="1971">
                  <c:v>197000</c:v>
                </c:pt>
                <c:pt idx="1972">
                  <c:v>197100</c:v>
                </c:pt>
                <c:pt idx="1973">
                  <c:v>197200</c:v>
                </c:pt>
                <c:pt idx="1974">
                  <c:v>197300</c:v>
                </c:pt>
                <c:pt idx="1975">
                  <c:v>197400</c:v>
                </c:pt>
                <c:pt idx="1976">
                  <c:v>197500</c:v>
                </c:pt>
                <c:pt idx="1977">
                  <c:v>197600</c:v>
                </c:pt>
                <c:pt idx="1978">
                  <c:v>197700</c:v>
                </c:pt>
                <c:pt idx="1979">
                  <c:v>197800</c:v>
                </c:pt>
                <c:pt idx="1980">
                  <c:v>197900</c:v>
                </c:pt>
                <c:pt idx="1981">
                  <c:v>198000</c:v>
                </c:pt>
                <c:pt idx="1982">
                  <c:v>198100</c:v>
                </c:pt>
                <c:pt idx="1983">
                  <c:v>198200</c:v>
                </c:pt>
                <c:pt idx="1984">
                  <c:v>198300</c:v>
                </c:pt>
                <c:pt idx="1985">
                  <c:v>198400</c:v>
                </c:pt>
                <c:pt idx="1986">
                  <c:v>198500</c:v>
                </c:pt>
                <c:pt idx="1987">
                  <c:v>198600</c:v>
                </c:pt>
                <c:pt idx="1988">
                  <c:v>198700</c:v>
                </c:pt>
                <c:pt idx="1989">
                  <c:v>198800</c:v>
                </c:pt>
                <c:pt idx="1990">
                  <c:v>198900</c:v>
                </c:pt>
                <c:pt idx="1991">
                  <c:v>199000</c:v>
                </c:pt>
                <c:pt idx="1992">
                  <c:v>199100</c:v>
                </c:pt>
                <c:pt idx="1993">
                  <c:v>199200</c:v>
                </c:pt>
                <c:pt idx="1994">
                  <c:v>199300</c:v>
                </c:pt>
                <c:pt idx="1995">
                  <c:v>199400</c:v>
                </c:pt>
                <c:pt idx="1996">
                  <c:v>199500</c:v>
                </c:pt>
                <c:pt idx="1997">
                  <c:v>199600</c:v>
                </c:pt>
                <c:pt idx="1998">
                  <c:v>199700</c:v>
                </c:pt>
                <c:pt idx="1999">
                  <c:v>199800</c:v>
                </c:pt>
                <c:pt idx="2000">
                  <c:v>199900</c:v>
                </c:pt>
                <c:pt idx="2001">
                  <c:v>200000</c:v>
                </c:pt>
                <c:pt idx="2002">
                  <c:v>201000</c:v>
                </c:pt>
                <c:pt idx="2003">
                  <c:v>202000</c:v>
                </c:pt>
                <c:pt idx="2004">
                  <c:v>203000</c:v>
                </c:pt>
                <c:pt idx="2005">
                  <c:v>204000</c:v>
                </c:pt>
                <c:pt idx="2006">
                  <c:v>205000</c:v>
                </c:pt>
                <c:pt idx="2007">
                  <c:v>206000</c:v>
                </c:pt>
                <c:pt idx="2008">
                  <c:v>207000</c:v>
                </c:pt>
                <c:pt idx="2009">
                  <c:v>208000</c:v>
                </c:pt>
                <c:pt idx="2010">
                  <c:v>209000</c:v>
                </c:pt>
                <c:pt idx="2011">
                  <c:v>210000</c:v>
                </c:pt>
                <c:pt idx="2012">
                  <c:v>211000</c:v>
                </c:pt>
                <c:pt idx="2013">
                  <c:v>212000</c:v>
                </c:pt>
                <c:pt idx="2014">
                  <c:v>213000</c:v>
                </c:pt>
                <c:pt idx="2015">
                  <c:v>214000</c:v>
                </c:pt>
                <c:pt idx="2016">
                  <c:v>215000</c:v>
                </c:pt>
                <c:pt idx="2017">
                  <c:v>216000</c:v>
                </c:pt>
                <c:pt idx="2018">
                  <c:v>217000</c:v>
                </c:pt>
                <c:pt idx="2019">
                  <c:v>218000</c:v>
                </c:pt>
                <c:pt idx="2020">
                  <c:v>219000</c:v>
                </c:pt>
                <c:pt idx="2021">
                  <c:v>220000</c:v>
                </c:pt>
                <c:pt idx="2022">
                  <c:v>221000</c:v>
                </c:pt>
                <c:pt idx="2023">
                  <c:v>222000</c:v>
                </c:pt>
                <c:pt idx="2024">
                  <c:v>223000</c:v>
                </c:pt>
                <c:pt idx="2025">
                  <c:v>224000</c:v>
                </c:pt>
                <c:pt idx="2026">
                  <c:v>225000</c:v>
                </c:pt>
                <c:pt idx="2027">
                  <c:v>226000</c:v>
                </c:pt>
                <c:pt idx="2028">
                  <c:v>227000</c:v>
                </c:pt>
                <c:pt idx="2029">
                  <c:v>228000</c:v>
                </c:pt>
                <c:pt idx="2030">
                  <c:v>229000</c:v>
                </c:pt>
                <c:pt idx="2031">
                  <c:v>230000</c:v>
                </c:pt>
                <c:pt idx="2032">
                  <c:v>231000</c:v>
                </c:pt>
                <c:pt idx="2033">
                  <c:v>232000</c:v>
                </c:pt>
                <c:pt idx="2034">
                  <c:v>233000</c:v>
                </c:pt>
                <c:pt idx="2035">
                  <c:v>234000</c:v>
                </c:pt>
                <c:pt idx="2036">
                  <c:v>235000</c:v>
                </c:pt>
                <c:pt idx="2037">
                  <c:v>236000</c:v>
                </c:pt>
                <c:pt idx="2038">
                  <c:v>237000</c:v>
                </c:pt>
                <c:pt idx="2039">
                  <c:v>238000</c:v>
                </c:pt>
                <c:pt idx="2040">
                  <c:v>239000</c:v>
                </c:pt>
                <c:pt idx="2041">
                  <c:v>240000</c:v>
                </c:pt>
                <c:pt idx="2042">
                  <c:v>241000</c:v>
                </c:pt>
                <c:pt idx="2043">
                  <c:v>242000</c:v>
                </c:pt>
                <c:pt idx="2044">
                  <c:v>243000</c:v>
                </c:pt>
                <c:pt idx="2045">
                  <c:v>244000</c:v>
                </c:pt>
                <c:pt idx="2046">
                  <c:v>245000</c:v>
                </c:pt>
                <c:pt idx="2047">
                  <c:v>246000</c:v>
                </c:pt>
                <c:pt idx="2048">
                  <c:v>247000</c:v>
                </c:pt>
                <c:pt idx="2049">
                  <c:v>248000</c:v>
                </c:pt>
                <c:pt idx="2050">
                  <c:v>249000</c:v>
                </c:pt>
                <c:pt idx="2051">
                  <c:v>250000</c:v>
                </c:pt>
                <c:pt idx="2052">
                  <c:v>251000</c:v>
                </c:pt>
                <c:pt idx="2053">
                  <c:v>252000</c:v>
                </c:pt>
                <c:pt idx="2054">
                  <c:v>253000</c:v>
                </c:pt>
                <c:pt idx="2055">
                  <c:v>254000</c:v>
                </c:pt>
                <c:pt idx="2056">
                  <c:v>255000</c:v>
                </c:pt>
                <c:pt idx="2057">
                  <c:v>256000</c:v>
                </c:pt>
                <c:pt idx="2058">
                  <c:v>257000</c:v>
                </c:pt>
                <c:pt idx="2059">
                  <c:v>258000</c:v>
                </c:pt>
                <c:pt idx="2060">
                  <c:v>259000</c:v>
                </c:pt>
                <c:pt idx="2061">
                  <c:v>260000</c:v>
                </c:pt>
                <c:pt idx="2062">
                  <c:v>261000</c:v>
                </c:pt>
                <c:pt idx="2063">
                  <c:v>262000</c:v>
                </c:pt>
                <c:pt idx="2064">
                  <c:v>263000</c:v>
                </c:pt>
                <c:pt idx="2065">
                  <c:v>264000</c:v>
                </c:pt>
                <c:pt idx="2066">
                  <c:v>265000</c:v>
                </c:pt>
                <c:pt idx="2067">
                  <c:v>266000</c:v>
                </c:pt>
                <c:pt idx="2068">
                  <c:v>267000</c:v>
                </c:pt>
                <c:pt idx="2069">
                  <c:v>268000</c:v>
                </c:pt>
                <c:pt idx="2070">
                  <c:v>269000</c:v>
                </c:pt>
                <c:pt idx="2071">
                  <c:v>270000</c:v>
                </c:pt>
                <c:pt idx="2072">
                  <c:v>271000</c:v>
                </c:pt>
                <c:pt idx="2073">
                  <c:v>272000</c:v>
                </c:pt>
                <c:pt idx="2074">
                  <c:v>273000</c:v>
                </c:pt>
                <c:pt idx="2075">
                  <c:v>274000</c:v>
                </c:pt>
                <c:pt idx="2076">
                  <c:v>275000</c:v>
                </c:pt>
                <c:pt idx="2077">
                  <c:v>276000</c:v>
                </c:pt>
                <c:pt idx="2078">
                  <c:v>277000</c:v>
                </c:pt>
                <c:pt idx="2079">
                  <c:v>278000</c:v>
                </c:pt>
                <c:pt idx="2080">
                  <c:v>279000</c:v>
                </c:pt>
                <c:pt idx="2081">
                  <c:v>280000</c:v>
                </c:pt>
                <c:pt idx="2082">
                  <c:v>281000</c:v>
                </c:pt>
                <c:pt idx="2083">
                  <c:v>282000</c:v>
                </c:pt>
                <c:pt idx="2084">
                  <c:v>283000</c:v>
                </c:pt>
                <c:pt idx="2085">
                  <c:v>284000</c:v>
                </c:pt>
                <c:pt idx="2086">
                  <c:v>285000</c:v>
                </c:pt>
                <c:pt idx="2087">
                  <c:v>286000</c:v>
                </c:pt>
                <c:pt idx="2088">
                  <c:v>287000</c:v>
                </c:pt>
                <c:pt idx="2089">
                  <c:v>288000</c:v>
                </c:pt>
                <c:pt idx="2090">
                  <c:v>289000</c:v>
                </c:pt>
                <c:pt idx="2091">
                  <c:v>290000</c:v>
                </c:pt>
                <c:pt idx="2092">
                  <c:v>291000</c:v>
                </c:pt>
                <c:pt idx="2093">
                  <c:v>292000</c:v>
                </c:pt>
                <c:pt idx="2094">
                  <c:v>293000</c:v>
                </c:pt>
                <c:pt idx="2095">
                  <c:v>294000</c:v>
                </c:pt>
                <c:pt idx="2096">
                  <c:v>295000</c:v>
                </c:pt>
                <c:pt idx="2097">
                  <c:v>296000</c:v>
                </c:pt>
                <c:pt idx="2098">
                  <c:v>297000</c:v>
                </c:pt>
                <c:pt idx="2099">
                  <c:v>298000</c:v>
                </c:pt>
                <c:pt idx="2100">
                  <c:v>299000</c:v>
                </c:pt>
                <c:pt idx="2101">
                  <c:v>300000</c:v>
                </c:pt>
                <c:pt idx="2102">
                  <c:v>301000</c:v>
                </c:pt>
                <c:pt idx="2103">
                  <c:v>302000</c:v>
                </c:pt>
                <c:pt idx="2104">
                  <c:v>303000</c:v>
                </c:pt>
                <c:pt idx="2105">
                  <c:v>304000</c:v>
                </c:pt>
                <c:pt idx="2106">
                  <c:v>305000</c:v>
                </c:pt>
                <c:pt idx="2107">
                  <c:v>306000</c:v>
                </c:pt>
                <c:pt idx="2108">
                  <c:v>307000</c:v>
                </c:pt>
                <c:pt idx="2109">
                  <c:v>308000</c:v>
                </c:pt>
                <c:pt idx="2110">
                  <c:v>309000</c:v>
                </c:pt>
                <c:pt idx="2111">
                  <c:v>310000</c:v>
                </c:pt>
                <c:pt idx="2112">
                  <c:v>311000</c:v>
                </c:pt>
                <c:pt idx="2113">
                  <c:v>312000</c:v>
                </c:pt>
                <c:pt idx="2114">
                  <c:v>313000</c:v>
                </c:pt>
                <c:pt idx="2115">
                  <c:v>314000</c:v>
                </c:pt>
                <c:pt idx="2116">
                  <c:v>315000</c:v>
                </c:pt>
                <c:pt idx="2117">
                  <c:v>316000</c:v>
                </c:pt>
                <c:pt idx="2118">
                  <c:v>317000</c:v>
                </c:pt>
                <c:pt idx="2119">
                  <c:v>318000</c:v>
                </c:pt>
                <c:pt idx="2120">
                  <c:v>319000</c:v>
                </c:pt>
                <c:pt idx="2121">
                  <c:v>320000</c:v>
                </c:pt>
                <c:pt idx="2122">
                  <c:v>321000</c:v>
                </c:pt>
                <c:pt idx="2123">
                  <c:v>322000</c:v>
                </c:pt>
                <c:pt idx="2124">
                  <c:v>323000</c:v>
                </c:pt>
                <c:pt idx="2125">
                  <c:v>324000</c:v>
                </c:pt>
                <c:pt idx="2126">
                  <c:v>325000</c:v>
                </c:pt>
                <c:pt idx="2127">
                  <c:v>326000</c:v>
                </c:pt>
                <c:pt idx="2128">
                  <c:v>327000</c:v>
                </c:pt>
                <c:pt idx="2129">
                  <c:v>328000</c:v>
                </c:pt>
                <c:pt idx="2130">
                  <c:v>329000</c:v>
                </c:pt>
                <c:pt idx="2131">
                  <c:v>330000</c:v>
                </c:pt>
                <c:pt idx="2132">
                  <c:v>331000</c:v>
                </c:pt>
                <c:pt idx="2133">
                  <c:v>332000</c:v>
                </c:pt>
                <c:pt idx="2134">
                  <c:v>333000</c:v>
                </c:pt>
                <c:pt idx="2135">
                  <c:v>334000</c:v>
                </c:pt>
                <c:pt idx="2136">
                  <c:v>335000</c:v>
                </c:pt>
                <c:pt idx="2137">
                  <c:v>336000</c:v>
                </c:pt>
                <c:pt idx="2138">
                  <c:v>337000</c:v>
                </c:pt>
                <c:pt idx="2139">
                  <c:v>338000</c:v>
                </c:pt>
                <c:pt idx="2140">
                  <c:v>339000</c:v>
                </c:pt>
                <c:pt idx="2141">
                  <c:v>340000</c:v>
                </c:pt>
                <c:pt idx="2142">
                  <c:v>341000</c:v>
                </c:pt>
                <c:pt idx="2143">
                  <c:v>342000</c:v>
                </c:pt>
                <c:pt idx="2144">
                  <c:v>343000</c:v>
                </c:pt>
                <c:pt idx="2145">
                  <c:v>344000</c:v>
                </c:pt>
                <c:pt idx="2146">
                  <c:v>345000</c:v>
                </c:pt>
                <c:pt idx="2147">
                  <c:v>346000</c:v>
                </c:pt>
                <c:pt idx="2148">
                  <c:v>347000</c:v>
                </c:pt>
                <c:pt idx="2149">
                  <c:v>348000</c:v>
                </c:pt>
                <c:pt idx="2150">
                  <c:v>349000</c:v>
                </c:pt>
                <c:pt idx="2151">
                  <c:v>350000</c:v>
                </c:pt>
                <c:pt idx="2152">
                  <c:v>351000</c:v>
                </c:pt>
                <c:pt idx="2153">
                  <c:v>352000</c:v>
                </c:pt>
                <c:pt idx="2154">
                  <c:v>353000</c:v>
                </c:pt>
                <c:pt idx="2155">
                  <c:v>354000</c:v>
                </c:pt>
                <c:pt idx="2156">
                  <c:v>355000</c:v>
                </c:pt>
                <c:pt idx="2157">
                  <c:v>356000</c:v>
                </c:pt>
                <c:pt idx="2158">
                  <c:v>357000</c:v>
                </c:pt>
                <c:pt idx="2159">
                  <c:v>358000</c:v>
                </c:pt>
                <c:pt idx="2160">
                  <c:v>359000</c:v>
                </c:pt>
                <c:pt idx="2161">
                  <c:v>360000</c:v>
                </c:pt>
                <c:pt idx="2162">
                  <c:v>361000</c:v>
                </c:pt>
                <c:pt idx="2163">
                  <c:v>362000</c:v>
                </c:pt>
                <c:pt idx="2164">
                  <c:v>363000</c:v>
                </c:pt>
                <c:pt idx="2165">
                  <c:v>364000</c:v>
                </c:pt>
                <c:pt idx="2166">
                  <c:v>365000</c:v>
                </c:pt>
                <c:pt idx="2167">
                  <c:v>366000</c:v>
                </c:pt>
                <c:pt idx="2168">
                  <c:v>367000</c:v>
                </c:pt>
                <c:pt idx="2169">
                  <c:v>368000</c:v>
                </c:pt>
                <c:pt idx="2170">
                  <c:v>369000</c:v>
                </c:pt>
                <c:pt idx="2171">
                  <c:v>370000</c:v>
                </c:pt>
                <c:pt idx="2172">
                  <c:v>371000</c:v>
                </c:pt>
                <c:pt idx="2173">
                  <c:v>372000</c:v>
                </c:pt>
                <c:pt idx="2174">
                  <c:v>373000</c:v>
                </c:pt>
                <c:pt idx="2175">
                  <c:v>374000</c:v>
                </c:pt>
                <c:pt idx="2176">
                  <c:v>375000</c:v>
                </c:pt>
                <c:pt idx="2177">
                  <c:v>376000</c:v>
                </c:pt>
                <c:pt idx="2178">
                  <c:v>377000</c:v>
                </c:pt>
                <c:pt idx="2179">
                  <c:v>378000</c:v>
                </c:pt>
                <c:pt idx="2180">
                  <c:v>379000</c:v>
                </c:pt>
                <c:pt idx="2181">
                  <c:v>380000</c:v>
                </c:pt>
                <c:pt idx="2182">
                  <c:v>381000</c:v>
                </c:pt>
                <c:pt idx="2183">
                  <c:v>382000</c:v>
                </c:pt>
                <c:pt idx="2184">
                  <c:v>383000</c:v>
                </c:pt>
                <c:pt idx="2185">
                  <c:v>384000</c:v>
                </c:pt>
                <c:pt idx="2186">
                  <c:v>385000</c:v>
                </c:pt>
                <c:pt idx="2187">
                  <c:v>386000</c:v>
                </c:pt>
                <c:pt idx="2188">
                  <c:v>387000</c:v>
                </c:pt>
                <c:pt idx="2189">
                  <c:v>388000</c:v>
                </c:pt>
                <c:pt idx="2190">
                  <c:v>389000</c:v>
                </c:pt>
                <c:pt idx="2191">
                  <c:v>390000</c:v>
                </c:pt>
                <c:pt idx="2192">
                  <c:v>391000</c:v>
                </c:pt>
                <c:pt idx="2193">
                  <c:v>392000</c:v>
                </c:pt>
                <c:pt idx="2194">
                  <c:v>393000</c:v>
                </c:pt>
                <c:pt idx="2195">
                  <c:v>394000</c:v>
                </c:pt>
                <c:pt idx="2196">
                  <c:v>395000</c:v>
                </c:pt>
                <c:pt idx="2197">
                  <c:v>396000</c:v>
                </c:pt>
                <c:pt idx="2198">
                  <c:v>397000</c:v>
                </c:pt>
                <c:pt idx="2199">
                  <c:v>398000</c:v>
                </c:pt>
                <c:pt idx="2200">
                  <c:v>399000</c:v>
                </c:pt>
                <c:pt idx="2201">
                  <c:v>400000</c:v>
                </c:pt>
                <c:pt idx="2202">
                  <c:v>401000</c:v>
                </c:pt>
                <c:pt idx="2203">
                  <c:v>402000</c:v>
                </c:pt>
                <c:pt idx="2204">
                  <c:v>403000</c:v>
                </c:pt>
                <c:pt idx="2205">
                  <c:v>404000</c:v>
                </c:pt>
                <c:pt idx="2206">
                  <c:v>405000</c:v>
                </c:pt>
                <c:pt idx="2207">
                  <c:v>406000</c:v>
                </c:pt>
                <c:pt idx="2208">
                  <c:v>407000</c:v>
                </c:pt>
                <c:pt idx="2209">
                  <c:v>408000</c:v>
                </c:pt>
                <c:pt idx="2210">
                  <c:v>409000</c:v>
                </c:pt>
                <c:pt idx="2211">
                  <c:v>410000</c:v>
                </c:pt>
                <c:pt idx="2212">
                  <c:v>411000</c:v>
                </c:pt>
                <c:pt idx="2213">
                  <c:v>412000</c:v>
                </c:pt>
                <c:pt idx="2214">
                  <c:v>413000</c:v>
                </c:pt>
                <c:pt idx="2215">
                  <c:v>414000</c:v>
                </c:pt>
                <c:pt idx="2216">
                  <c:v>415000</c:v>
                </c:pt>
                <c:pt idx="2217">
                  <c:v>416000</c:v>
                </c:pt>
                <c:pt idx="2218">
                  <c:v>417000</c:v>
                </c:pt>
                <c:pt idx="2219">
                  <c:v>418000</c:v>
                </c:pt>
                <c:pt idx="2220">
                  <c:v>419000</c:v>
                </c:pt>
                <c:pt idx="2221">
                  <c:v>420000</c:v>
                </c:pt>
                <c:pt idx="2222">
                  <c:v>421000</c:v>
                </c:pt>
                <c:pt idx="2223">
                  <c:v>422000</c:v>
                </c:pt>
                <c:pt idx="2224">
                  <c:v>423000</c:v>
                </c:pt>
                <c:pt idx="2225">
                  <c:v>424000</c:v>
                </c:pt>
                <c:pt idx="2226">
                  <c:v>425000</c:v>
                </c:pt>
                <c:pt idx="2227">
                  <c:v>426000</c:v>
                </c:pt>
                <c:pt idx="2228">
                  <c:v>427000</c:v>
                </c:pt>
                <c:pt idx="2229">
                  <c:v>428000</c:v>
                </c:pt>
                <c:pt idx="2230">
                  <c:v>429000</c:v>
                </c:pt>
                <c:pt idx="2231">
                  <c:v>430000</c:v>
                </c:pt>
                <c:pt idx="2232">
                  <c:v>431000</c:v>
                </c:pt>
                <c:pt idx="2233">
                  <c:v>432000</c:v>
                </c:pt>
                <c:pt idx="2234">
                  <c:v>433000</c:v>
                </c:pt>
                <c:pt idx="2235">
                  <c:v>434000</c:v>
                </c:pt>
                <c:pt idx="2236">
                  <c:v>435000</c:v>
                </c:pt>
                <c:pt idx="2237">
                  <c:v>436000</c:v>
                </c:pt>
                <c:pt idx="2238">
                  <c:v>437000</c:v>
                </c:pt>
                <c:pt idx="2239">
                  <c:v>438000</c:v>
                </c:pt>
                <c:pt idx="2240">
                  <c:v>439000</c:v>
                </c:pt>
                <c:pt idx="2241">
                  <c:v>440000</c:v>
                </c:pt>
                <c:pt idx="2242">
                  <c:v>441000</c:v>
                </c:pt>
                <c:pt idx="2243">
                  <c:v>442000</c:v>
                </c:pt>
                <c:pt idx="2244">
                  <c:v>443000</c:v>
                </c:pt>
                <c:pt idx="2245">
                  <c:v>444000</c:v>
                </c:pt>
                <c:pt idx="2246">
                  <c:v>445000</c:v>
                </c:pt>
                <c:pt idx="2247">
                  <c:v>446000</c:v>
                </c:pt>
                <c:pt idx="2248">
                  <c:v>447000</c:v>
                </c:pt>
                <c:pt idx="2249">
                  <c:v>448000</c:v>
                </c:pt>
                <c:pt idx="2250">
                  <c:v>449000</c:v>
                </c:pt>
                <c:pt idx="2251">
                  <c:v>450000</c:v>
                </c:pt>
                <c:pt idx="2252">
                  <c:v>451000</c:v>
                </c:pt>
                <c:pt idx="2253">
                  <c:v>452000</c:v>
                </c:pt>
                <c:pt idx="2254">
                  <c:v>453000</c:v>
                </c:pt>
                <c:pt idx="2255">
                  <c:v>454000</c:v>
                </c:pt>
                <c:pt idx="2256">
                  <c:v>455000</c:v>
                </c:pt>
                <c:pt idx="2257">
                  <c:v>456000</c:v>
                </c:pt>
                <c:pt idx="2258">
                  <c:v>457000</c:v>
                </c:pt>
                <c:pt idx="2259">
                  <c:v>458000</c:v>
                </c:pt>
                <c:pt idx="2260">
                  <c:v>459000</c:v>
                </c:pt>
                <c:pt idx="2261">
                  <c:v>460000</c:v>
                </c:pt>
                <c:pt idx="2262">
                  <c:v>461000</c:v>
                </c:pt>
                <c:pt idx="2263">
                  <c:v>462000</c:v>
                </c:pt>
                <c:pt idx="2264">
                  <c:v>463000</c:v>
                </c:pt>
                <c:pt idx="2265">
                  <c:v>464000</c:v>
                </c:pt>
                <c:pt idx="2266">
                  <c:v>465000</c:v>
                </c:pt>
                <c:pt idx="2267">
                  <c:v>466000</c:v>
                </c:pt>
                <c:pt idx="2268">
                  <c:v>467000</c:v>
                </c:pt>
                <c:pt idx="2269">
                  <c:v>468000</c:v>
                </c:pt>
                <c:pt idx="2270">
                  <c:v>469000</c:v>
                </c:pt>
                <c:pt idx="2271">
                  <c:v>470000</c:v>
                </c:pt>
                <c:pt idx="2272">
                  <c:v>471000</c:v>
                </c:pt>
                <c:pt idx="2273">
                  <c:v>472000</c:v>
                </c:pt>
                <c:pt idx="2274">
                  <c:v>473000</c:v>
                </c:pt>
                <c:pt idx="2275">
                  <c:v>474000</c:v>
                </c:pt>
                <c:pt idx="2276">
                  <c:v>475000</c:v>
                </c:pt>
                <c:pt idx="2277">
                  <c:v>476000</c:v>
                </c:pt>
                <c:pt idx="2278">
                  <c:v>477000</c:v>
                </c:pt>
                <c:pt idx="2279">
                  <c:v>478000</c:v>
                </c:pt>
                <c:pt idx="2280">
                  <c:v>479000</c:v>
                </c:pt>
                <c:pt idx="2281">
                  <c:v>480000</c:v>
                </c:pt>
                <c:pt idx="2282">
                  <c:v>481000</c:v>
                </c:pt>
                <c:pt idx="2283">
                  <c:v>482000</c:v>
                </c:pt>
                <c:pt idx="2284">
                  <c:v>483000</c:v>
                </c:pt>
                <c:pt idx="2285">
                  <c:v>484000</c:v>
                </c:pt>
                <c:pt idx="2286">
                  <c:v>485000</c:v>
                </c:pt>
                <c:pt idx="2287">
                  <c:v>486000</c:v>
                </c:pt>
                <c:pt idx="2288">
                  <c:v>487000</c:v>
                </c:pt>
                <c:pt idx="2289">
                  <c:v>488000</c:v>
                </c:pt>
                <c:pt idx="2290">
                  <c:v>489000</c:v>
                </c:pt>
                <c:pt idx="2291">
                  <c:v>490000</c:v>
                </c:pt>
                <c:pt idx="2292">
                  <c:v>491000</c:v>
                </c:pt>
                <c:pt idx="2293">
                  <c:v>492000</c:v>
                </c:pt>
                <c:pt idx="2294">
                  <c:v>493000</c:v>
                </c:pt>
                <c:pt idx="2295">
                  <c:v>494000</c:v>
                </c:pt>
                <c:pt idx="2296">
                  <c:v>495000</c:v>
                </c:pt>
                <c:pt idx="2297">
                  <c:v>496000</c:v>
                </c:pt>
                <c:pt idx="2298">
                  <c:v>497000</c:v>
                </c:pt>
                <c:pt idx="2299">
                  <c:v>498000</c:v>
                </c:pt>
                <c:pt idx="2300">
                  <c:v>499000</c:v>
                </c:pt>
                <c:pt idx="2301">
                  <c:v>500000</c:v>
                </c:pt>
                <c:pt idx="2302">
                  <c:v>501000</c:v>
                </c:pt>
                <c:pt idx="2303">
                  <c:v>502000</c:v>
                </c:pt>
                <c:pt idx="2304">
                  <c:v>503000</c:v>
                </c:pt>
                <c:pt idx="2305">
                  <c:v>504000</c:v>
                </c:pt>
                <c:pt idx="2306">
                  <c:v>505000</c:v>
                </c:pt>
                <c:pt idx="2307">
                  <c:v>506000</c:v>
                </c:pt>
                <c:pt idx="2308">
                  <c:v>507000</c:v>
                </c:pt>
                <c:pt idx="2309">
                  <c:v>508000</c:v>
                </c:pt>
                <c:pt idx="2310">
                  <c:v>509000</c:v>
                </c:pt>
                <c:pt idx="2311">
                  <c:v>510000</c:v>
                </c:pt>
                <c:pt idx="2312">
                  <c:v>511000</c:v>
                </c:pt>
                <c:pt idx="2313">
                  <c:v>512000</c:v>
                </c:pt>
                <c:pt idx="2314">
                  <c:v>513000</c:v>
                </c:pt>
                <c:pt idx="2315">
                  <c:v>514000</c:v>
                </c:pt>
                <c:pt idx="2316">
                  <c:v>515000</c:v>
                </c:pt>
                <c:pt idx="2317">
                  <c:v>516000</c:v>
                </c:pt>
                <c:pt idx="2318">
                  <c:v>517000</c:v>
                </c:pt>
                <c:pt idx="2319">
                  <c:v>518000</c:v>
                </c:pt>
                <c:pt idx="2320">
                  <c:v>519000</c:v>
                </c:pt>
                <c:pt idx="2321">
                  <c:v>520000</c:v>
                </c:pt>
                <c:pt idx="2322">
                  <c:v>521000</c:v>
                </c:pt>
                <c:pt idx="2323">
                  <c:v>522000</c:v>
                </c:pt>
                <c:pt idx="2324">
                  <c:v>523000</c:v>
                </c:pt>
                <c:pt idx="2325">
                  <c:v>524000</c:v>
                </c:pt>
                <c:pt idx="2326">
                  <c:v>525000</c:v>
                </c:pt>
                <c:pt idx="2327">
                  <c:v>526000</c:v>
                </c:pt>
                <c:pt idx="2328">
                  <c:v>527000</c:v>
                </c:pt>
                <c:pt idx="2329">
                  <c:v>528000</c:v>
                </c:pt>
                <c:pt idx="2330">
                  <c:v>529000</c:v>
                </c:pt>
                <c:pt idx="2331">
                  <c:v>530000</c:v>
                </c:pt>
                <c:pt idx="2332">
                  <c:v>531000</c:v>
                </c:pt>
                <c:pt idx="2333">
                  <c:v>532000</c:v>
                </c:pt>
                <c:pt idx="2334">
                  <c:v>533000</c:v>
                </c:pt>
                <c:pt idx="2335">
                  <c:v>534000</c:v>
                </c:pt>
                <c:pt idx="2336">
                  <c:v>535000</c:v>
                </c:pt>
                <c:pt idx="2337">
                  <c:v>536000</c:v>
                </c:pt>
                <c:pt idx="2338">
                  <c:v>537000</c:v>
                </c:pt>
                <c:pt idx="2339">
                  <c:v>538000</c:v>
                </c:pt>
                <c:pt idx="2340">
                  <c:v>539000</c:v>
                </c:pt>
                <c:pt idx="2341">
                  <c:v>540000</c:v>
                </c:pt>
                <c:pt idx="2342">
                  <c:v>541000</c:v>
                </c:pt>
                <c:pt idx="2343">
                  <c:v>542000</c:v>
                </c:pt>
                <c:pt idx="2344">
                  <c:v>543000</c:v>
                </c:pt>
                <c:pt idx="2345">
                  <c:v>544000</c:v>
                </c:pt>
                <c:pt idx="2346">
                  <c:v>545000</c:v>
                </c:pt>
                <c:pt idx="2347">
                  <c:v>546000</c:v>
                </c:pt>
                <c:pt idx="2348">
                  <c:v>547000</c:v>
                </c:pt>
                <c:pt idx="2349">
                  <c:v>548000</c:v>
                </c:pt>
                <c:pt idx="2350">
                  <c:v>549000</c:v>
                </c:pt>
                <c:pt idx="2351">
                  <c:v>550000</c:v>
                </c:pt>
                <c:pt idx="2352">
                  <c:v>551000</c:v>
                </c:pt>
                <c:pt idx="2353">
                  <c:v>552000</c:v>
                </c:pt>
                <c:pt idx="2354">
                  <c:v>553000</c:v>
                </c:pt>
                <c:pt idx="2355">
                  <c:v>554000</c:v>
                </c:pt>
                <c:pt idx="2356">
                  <c:v>555000</c:v>
                </c:pt>
                <c:pt idx="2357">
                  <c:v>556000</c:v>
                </c:pt>
                <c:pt idx="2358">
                  <c:v>557000</c:v>
                </c:pt>
                <c:pt idx="2359">
                  <c:v>558000</c:v>
                </c:pt>
                <c:pt idx="2360">
                  <c:v>559000</c:v>
                </c:pt>
                <c:pt idx="2361">
                  <c:v>560000</c:v>
                </c:pt>
                <c:pt idx="2362">
                  <c:v>561000</c:v>
                </c:pt>
                <c:pt idx="2363">
                  <c:v>562000</c:v>
                </c:pt>
                <c:pt idx="2364">
                  <c:v>563000</c:v>
                </c:pt>
                <c:pt idx="2365">
                  <c:v>564000</c:v>
                </c:pt>
                <c:pt idx="2366">
                  <c:v>565000</c:v>
                </c:pt>
                <c:pt idx="2367">
                  <c:v>566000</c:v>
                </c:pt>
                <c:pt idx="2368">
                  <c:v>567000</c:v>
                </c:pt>
                <c:pt idx="2369">
                  <c:v>568000</c:v>
                </c:pt>
                <c:pt idx="2370">
                  <c:v>569000</c:v>
                </c:pt>
                <c:pt idx="2371">
                  <c:v>570000</c:v>
                </c:pt>
                <c:pt idx="2372">
                  <c:v>571000</c:v>
                </c:pt>
                <c:pt idx="2373">
                  <c:v>572000</c:v>
                </c:pt>
                <c:pt idx="2374">
                  <c:v>573000</c:v>
                </c:pt>
                <c:pt idx="2375">
                  <c:v>574000</c:v>
                </c:pt>
                <c:pt idx="2376">
                  <c:v>575000</c:v>
                </c:pt>
                <c:pt idx="2377">
                  <c:v>576000</c:v>
                </c:pt>
                <c:pt idx="2378">
                  <c:v>577000</c:v>
                </c:pt>
                <c:pt idx="2379">
                  <c:v>578000</c:v>
                </c:pt>
                <c:pt idx="2380">
                  <c:v>579000</c:v>
                </c:pt>
                <c:pt idx="2381">
                  <c:v>580000</c:v>
                </c:pt>
                <c:pt idx="2382">
                  <c:v>581000</c:v>
                </c:pt>
                <c:pt idx="2383">
                  <c:v>582000</c:v>
                </c:pt>
                <c:pt idx="2384">
                  <c:v>583000</c:v>
                </c:pt>
                <c:pt idx="2385">
                  <c:v>584000</c:v>
                </c:pt>
                <c:pt idx="2386">
                  <c:v>585000</c:v>
                </c:pt>
                <c:pt idx="2387">
                  <c:v>586000</c:v>
                </c:pt>
                <c:pt idx="2388">
                  <c:v>587000</c:v>
                </c:pt>
                <c:pt idx="2389">
                  <c:v>588000</c:v>
                </c:pt>
                <c:pt idx="2390">
                  <c:v>589000</c:v>
                </c:pt>
                <c:pt idx="2391">
                  <c:v>590000</c:v>
                </c:pt>
                <c:pt idx="2392">
                  <c:v>591000</c:v>
                </c:pt>
                <c:pt idx="2393">
                  <c:v>592000</c:v>
                </c:pt>
                <c:pt idx="2394">
                  <c:v>593000</c:v>
                </c:pt>
                <c:pt idx="2395">
                  <c:v>594000</c:v>
                </c:pt>
                <c:pt idx="2396">
                  <c:v>595000</c:v>
                </c:pt>
                <c:pt idx="2397">
                  <c:v>596000</c:v>
                </c:pt>
                <c:pt idx="2398">
                  <c:v>597000</c:v>
                </c:pt>
                <c:pt idx="2399">
                  <c:v>598000</c:v>
                </c:pt>
                <c:pt idx="2400">
                  <c:v>599000</c:v>
                </c:pt>
                <c:pt idx="2401">
                  <c:v>600000</c:v>
                </c:pt>
                <c:pt idx="2402">
                  <c:v>601000</c:v>
                </c:pt>
                <c:pt idx="2403">
                  <c:v>602000</c:v>
                </c:pt>
                <c:pt idx="2404">
                  <c:v>603000</c:v>
                </c:pt>
                <c:pt idx="2405">
                  <c:v>604000</c:v>
                </c:pt>
                <c:pt idx="2406">
                  <c:v>605000</c:v>
                </c:pt>
                <c:pt idx="2407">
                  <c:v>606000</c:v>
                </c:pt>
                <c:pt idx="2408">
                  <c:v>607000</c:v>
                </c:pt>
                <c:pt idx="2409">
                  <c:v>608000</c:v>
                </c:pt>
                <c:pt idx="2410">
                  <c:v>609000</c:v>
                </c:pt>
                <c:pt idx="2411">
                  <c:v>610000</c:v>
                </c:pt>
                <c:pt idx="2412">
                  <c:v>611000</c:v>
                </c:pt>
                <c:pt idx="2413">
                  <c:v>612000</c:v>
                </c:pt>
                <c:pt idx="2414">
                  <c:v>613000</c:v>
                </c:pt>
                <c:pt idx="2415">
                  <c:v>614000</c:v>
                </c:pt>
                <c:pt idx="2416">
                  <c:v>615000</c:v>
                </c:pt>
                <c:pt idx="2417">
                  <c:v>616000</c:v>
                </c:pt>
                <c:pt idx="2418">
                  <c:v>617000</c:v>
                </c:pt>
                <c:pt idx="2419">
                  <c:v>618000</c:v>
                </c:pt>
                <c:pt idx="2420">
                  <c:v>619000</c:v>
                </c:pt>
                <c:pt idx="2421">
                  <c:v>620000</c:v>
                </c:pt>
                <c:pt idx="2422">
                  <c:v>621000</c:v>
                </c:pt>
                <c:pt idx="2423">
                  <c:v>622000</c:v>
                </c:pt>
                <c:pt idx="2424">
                  <c:v>623000</c:v>
                </c:pt>
                <c:pt idx="2425">
                  <c:v>624000</c:v>
                </c:pt>
                <c:pt idx="2426">
                  <c:v>625000</c:v>
                </c:pt>
                <c:pt idx="2427">
                  <c:v>626000</c:v>
                </c:pt>
                <c:pt idx="2428">
                  <c:v>627000</c:v>
                </c:pt>
                <c:pt idx="2429">
                  <c:v>628000</c:v>
                </c:pt>
                <c:pt idx="2430">
                  <c:v>629000</c:v>
                </c:pt>
                <c:pt idx="2431">
                  <c:v>630000</c:v>
                </c:pt>
                <c:pt idx="2432">
                  <c:v>631000</c:v>
                </c:pt>
                <c:pt idx="2433">
                  <c:v>632000</c:v>
                </c:pt>
                <c:pt idx="2434">
                  <c:v>633000</c:v>
                </c:pt>
                <c:pt idx="2435">
                  <c:v>634000</c:v>
                </c:pt>
                <c:pt idx="2436">
                  <c:v>635000</c:v>
                </c:pt>
                <c:pt idx="2437">
                  <c:v>636000</c:v>
                </c:pt>
                <c:pt idx="2438">
                  <c:v>637000</c:v>
                </c:pt>
                <c:pt idx="2439">
                  <c:v>638000</c:v>
                </c:pt>
                <c:pt idx="2440">
                  <c:v>639000</c:v>
                </c:pt>
                <c:pt idx="2441">
                  <c:v>640000</c:v>
                </c:pt>
                <c:pt idx="2442">
                  <c:v>641000</c:v>
                </c:pt>
                <c:pt idx="2443">
                  <c:v>642000</c:v>
                </c:pt>
                <c:pt idx="2444">
                  <c:v>643000</c:v>
                </c:pt>
                <c:pt idx="2445">
                  <c:v>644000</c:v>
                </c:pt>
                <c:pt idx="2446">
                  <c:v>645000</c:v>
                </c:pt>
                <c:pt idx="2447">
                  <c:v>646000</c:v>
                </c:pt>
                <c:pt idx="2448">
                  <c:v>647000</c:v>
                </c:pt>
                <c:pt idx="2449">
                  <c:v>648000</c:v>
                </c:pt>
                <c:pt idx="2450">
                  <c:v>649000</c:v>
                </c:pt>
                <c:pt idx="2451">
                  <c:v>650000</c:v>
                </c:pt>
                <c:pt idx="2452">
                  <c:v>651000</c:v>
                </c:pt>
                <c:pt idx="2453">
                  <c:v>652000</c:v>
                </c:pt>
                <c:pt idx="2454">
                  <c:v>653000</c:v>
                </c:pt>
                <c:pt idx="2455">
                  <c:v>654000</c:v>
                </c:pt>
                <c:pt idx="2456">
                  <c:v>655000</c:v>
                </c:pt>
                <c:pt idx="2457">
                  <c:v>656000</c:v>
                </c:pt>
                <c:pt idx="2458">
                  <c:v>657000</c:v>
                </c:pt>
                <c:pt idx="2459">
                  <c:v>658000</c:v>
                </c:pt>
                <c:pt idx="2460">
                  <c:v>659000</c:v>
                </c:pt>
                <c:pt idx="2461">
                  <c:v>660000</c:v>
                </c:pt>
                <c:pt idx="2462">
                  <c:v>661000</c:v>
                </c:pt>
                <c:pt idx="2463">
                  <c:v>662000</c:v>
                </c:pt>
                <c:pt idx="2464">
                  <c:v>663000</c:v>
                </c:pt>
                <c:pt idx="2465">
                  <c:v>664000</c:v>
                </c:pt>
                <c:pt idx="2466">
                  <c:v>665000</c:v>
                </c:pt>
                <c:pt idx="2467">
                  <c:v>666000</c:v>
                </c:pt>
                <c:pt idx="2468">
                  <c:v>667000</c:v>
                </c:pt>
                <c:pt idx="2469">
                  <c:v>668000</c:v>
                </c:pt>
                <c:pt idx="2470">
                  <c:v>669000</c:v>
                </c:pt>
                <c:pt idx="2471">
                  <c:v>670000</c:v>
                </c:pt>
                <c:pt idx="2472">
                  <c:v>671000</c:v>
                </c:pt>
                <c:pt idx="2473">
                  <c:v>672000</c:v>
                </c:pt>
                <c:pt idx="2474">
                  <c:v>673000</c:v>
                </c:pt>
                <c:pt idx="2475">
                  <c:v>674000</c:v>
                </c:pt>
                <c:pt idx="2476">
                  <c:v>675000</c:v>
                </c:pt>
                <c:pt idx="2477">
                  <c:v>676000</c:v>
                </c:pt>
                <c:pt idx="2478">
                  <c:v>677000</c:v>
                </c:pt>
                <c:pt idx="2479">
                  <c:v>678000</c:v>
                </c:pt>
                <c:pt idx="2480">
                  <c:v>679000</c:v>
                </c:pt>
                <c:pt idx="2481">
                  <c:v>680000</c:v>
                </c:pt>
                <c:pt idx="2482">
                  <c:v>681000</c:v>
                </c:pt>
                <c:pt idx="2483">
                  <c:v>682000</c:v>
                </c:pt>
                <c:pt idx="2484">
                  <c:v>683000</c:v>
                </c:pt>
                <c:pt idx="2485">
                  <c:v>684000</c:v>
                </c:pt>
                <c:pt idx="2486">
                  <c:v>685000</c:v>
                </c:pt>
                <c:pt idx="2487">
                  <c:v>686000</c:v>
                </c:pt>
                <c:pt idx="2488">
                  <c:v>687000</c:v>
                </c:pt>
                <c:pt idx="2489">
                  <c:v>688000</c:v>
                </c:pt>
                <c:pt idx="2490">
                  <c:v>689000</c:v>
                </c:pt>
                <c:pt idx="2491">
                  <c:v>690000</c:v>
                </c:pt>
                <c:pt idx="2492">
                  <c:v>691000</c:v>
                </c:pt>
                <c:pt idx="2493">
                  <c:v>692000</c:v>
                </c:pt>
                <c:pt idx="2494">
                  <c:v>693000</c:v>
                </c:pt>
                <c:pt idx="2495">
                  <c:v>694000</c:v>
                </c:pt>
                <c:pt idx="2496">
                  <c:v>695000</c:v>
                </c:pt>
                <c:pt idx="2497">
                  <c:v>696000</c:v>
                </c:pt>
                <c:pt idx="2498">
                  <c:v>697000</c:v>
                </c:pt>
                <c:pt idx="2499">
                  <c:v>698000</c:v>
                </c:pt>
                <c:pt idx="2500">
                  <c:v>699000</c:v>
                </c:pt>
                <c:pt idx="2501">
                  <c:v>700000</c:v>
                </c:pt>
                <c:pt idx="2502">
                  <c:v>701000</c:v>
                </c:pt>
                <c:pt idx="2503">
                  <c:v>702000</c:v>
                </c:pt>
                <c:pt idx="2504">
                  <c:v>703000</c:v>
                </c:pt>
                <c:pt idx="2505">
                  <c:v>704000</c:v>
                </c:pt>
                <c:pt idx="2506">
                  <c:v>705000</c:v>
                </c:pt>
                <c:pt idx="2507">
                  <c:v>706000</c:v>
                </c:pt>
                <c:pt idx="2508">
                  <c:v>707000</c:v>
                </c:pt>
                <c:pt idx="2509">
                  <c:v>708000</c:v>
                </c:pt>
                <c:pt idx="2510">
                  <c:v>709000</c:v>
                </c:pt>
                <c:pt idx="2511">
                  <c:v>710000</c:v>
                </c:pt>
                <c:pt idx="2512">
                  <c:v>711000</c:v>
                </c:pt>
                <c:pt idx="2513">
                  <c:v>712000</c:v>
                </c:pt>
                <c:pt idx="2514">
                  <c:v>713000</c:v>
                </c:pt>
                <c:pt idx="2515">
                  <c:v>714000</c:v>
                </c:pt>
                <c:pt idx="2516">
                  <c:v>715000</c:v>
                </c:pt>
                <c:pt idx="2517">
                  <c:v>716000</c:v>
                </c:pt>
                <c:pt idx="2518">
                  <c:v>717000</c:v>
                </c:pt>
                <c:pt idx="2519">
                  <c:v>718000</c:v>
                </c:pt>
                <c:pt idx="2520">
                  <c:v>719000</c:v>
                </c:pt>
                <c:pt idx="2521">
                  <c:v>720000</c:v>
                </c:pt>
                <c:pt idx="2522">
                  <c:v>721000</c:v>
                </c:pt>
                <c:pt idx="2523">
                  <c:v>722000</c:v>
                </c:pt>
                <c:pt idx="2524">
                  <c:v>723000</c:v>
                </c:pt>
                <c:pt idx="2525">
                  <c:v>724000</c:v>
                </c:pt>
                <c:pt idx="2526">
                  <c:v>725000</c:v>
                </c:pt>
                <c:pt idx="2527">
                  <c:v>726000</c:v>
                </c:pt>
                <c:pt idx="2528">
                  <c:v>727000</c:v>
                </c:pt>
                <c:pt idx="2529">
                  <c:v>728000</c:v>
                </c:pt>
                <c:pt idx="2530">
                  <c:v>729000</c:v>
                </c:pt>
                <c:pt idx="2531">
                  <c:v>730000</c:v>
                </c:pt>
                <c:pt idx="2532">
                  <c:v>731000</c:v>
                </c:pt>
                <c:pt idx="2533">
                  <c:v>732000</c:v>
                </c:pt>
                <c:pt idx="2534">
                  <c:v>733000</c:v>
                </c:pt>
                <c:pt idx="2535">
                  <c:v>734000</c:v>
                </c:pt>
                <c:pt idx="2536">
                  <c:v>735000</c:v>
                </c:pt>
                <c:pt idx="2537">
                  <c:v>736000</c:v>
                </c:pt>
                <c:pt idx="2538">
                  <c:v>737000</c:v>
                </c:pt>
                <c:pt idx="2539">
                  <c:v>738000</c:v>
                </c:pt>
                <c:pt idx="2540">
                  <c:v>739000</c:v>
                </c:pt>
                <c:pt idx="2541">
                  <c:v>740000</c:v>
                </c:pt>
                <c:pt idx="2542">
                  <c:v>741000</c:v>
                </c:pt>
                <c:pt idx="2543">
                  <c:v>742000</c:v>
                </c:pt>
                <c:pt idx="2544">
                  <c:v>743000</c:v>
                </c:pt>
                <c:pt idx="2545">
                  <c:v>744000</c:v>
                </c:pt>
                <c:pt idx="2546">
                  <c:v>745000</c:v>
                </c:pt>
                <c:pt idx="2547">
                  <c:v>746000</c:v>
                </c:pt>
                <c:pt idx="2548">
                  <c:v>747000</c:v>
                </c:pt>
                <c:pt idx="2549">
                  <c:v>748000</c:v>
                </c:pt>
                <c:pt idx="2550">
                  <c:v>749000</c:v>
                </c:pt>
                <c:pt idx="2551">
                  <c:v>750000</c:v>
                </c:pt>
                <c:pt idx="2552">
                  <c:v>751000</c:v>
                </c:pt>
                <c:pt idx="2553">
                  <c:v>752000</c:v>
                </c:pt>
                <c:pt idx="2554">
                  <c:v>753000</c:v>
                </c:pt>
                <c:pt idx="2555">
                  <c:v>754000</c:v>
                </c:pt>
                <c:pt idx="2556">
                  <c:v>755000</c:v>
                </c:pt>
                <c:pt idx="2557">
                  <c:v>756000</c:v>
                </c:pt>
                <c:pt idx="2558">
                  <c:v>757000</c:v>
                </c:pt>
                <c:pt idx="2559">
                  <c:v>758000</c:v>
                </c:pt>
                <c:pt idx="2560">
                  <c:v>759000</c:v>
                </c:pt>
                <c:pt idx="2561">
                  <c:v>760000</c:v>
                </c:pt>
                <c:pt idx="2562">
                  <c:v>761000</c:v>
                </c:pt>
                <c:pt idx="2563">
                  <c:v>762000</c:v>
                </c:pt>
                <c:pt idx="2564">
                  <c:v>763000</c:v>
                </c:pt>
                <c:pt idx="2565">
                  <c:v>764000</c:v>
                </c:pt>
                <c:pt idx="2566">
                  <c:v>765000</c:v>
                </c:pt>
                <c:pt idx="2567">
                  <c:v>766000</c:v>
                </c:pt>
                <c:pt idx="2568">
                  <c:v>767000</c:v>
                </c:pt>
                <c:pt idx="2569">
                  <c:v>768000</c:v>
                </c:pt>
                <c:pt idx="2570">
                  <c:v>769000</c:v>
                </c:pt>
                <c:pt idx="2571">
                  <c:v>770000</c:v>
                </c:pt>
                <c:pt idx="2572">
                  <c:v>771000</c:v>
                </c:pt>
                <c:pt idx="2573">
                  <c:v>772000</c:v>
                </c:pt>
                <c:pt idx="2574">
                  <c:v>773000</c:v>
                </c:pt>
                <c:pt idx="2575">
                  <c:v>774000</c:v>
                </c:pt>
                <c:pt idx="2576">
                  <c:v>775000</c:v>
                </c:pt>
                <c:pt idx="2577">
                  <c:v>776000</c:v>
                </c:pt>
                <c:pt idx="2578">
                  <c:v>777000</c:v>
                </c:pt>
                <c:pt idx="2579">
                  <c:v>778000</c:v>
                </c:pt>
                <c:pt idx="2580">
                  <c:v>779000</c:v>
                </c:pt>
                <c:pt idx="2581">
                  <c:v>780000</c:v>
                </c:pt>
                <c:pt idx="2582">
                  <c:v>781000</c:v>
                </c:pt>
                <c:pt idx="2583">
                  <c:v>782000</c:v>
                </c:pt>
                <c:pt idx="2584">
                  <c:v>783000</c:v>
                </c:pt>
                <c:pt idx="2585">
                  <c:v>784000</c:v>
                </c:pt>
                <c:pt idx="2586">
                  <c:v>785000</c:v>
                </c:pt>
                <c:pt idx="2587">
                  <c:v>786000</c:v>
                </c:pt>
                <c:pt idx="2588">
                  <c:v>787000</c:v>
                </c:pt>
                <c:pt idx="2589">
                  <c:v>788000</c:v>
                </c:pt>
                <c:pt idx="2590">
                  <c:v>789000</c:v>
                </c:pt>
                <c:pt idx="2591">
                  <c:v>790000</c:v>
                </c:pt>
                <c:pt idx="2592">
                  <c:v>791000</c:v>
                </c:pt>
                <c:pt idx="2593">
                  <c:v>792000</c:v>
                </c:pt>
                <c:pt idx="2594">
                  <c:v>793000</c:v>
                </c:pt>
                <c:pt idx="2595">
                  <c:v>794000</c:v>
                </c:pt>
                <c:pt idx="2596">
                  <c:v>795000</c:v>
                </c:pt>
                <c:pt idx="2597">
                  <c:v>796000</c:v>
                </c:pt>
                <c:pt idx="2598">
                  <c:v>797000</c:v>
                </c:pt>
                <c:pt idx="2599">
                  <c:v>798000</c:v>
                </c:pt>
                <c:pt idx="2600">
                  <c:v>799000</c:v>
                </c:pt>
                <c:pt idx="2601">
                  <c:v>800000</c:v>
                </c:pt>
                <c:pt idx="2602">
                  <c:v>801000</c:v>
                </c:pt>
                <c:pt idx="2603">
                  <c:v>802000</c:v>
                </c:pt>
                <c:pt idx="2604">
                  <c:v>803000</c:v>
                </c:pt>
                <c:pt idx="2605">
                  <c:v>804000</c:v>
                </c:pt>
                <c:pt idx="2606">
                  <c:v>805000</c:v>
                </c:pt>
                <c:pt idx="2607">
                  <c:v>806000</c:v>
                </c:pt>
                <c:pt idx="2608">
                  <c:v>807000</c:v>
                </c:pt>
                <c:pt idx="2609">
                  <c:v>808000</c:v>
                </c:pt>
                <c:pt idx="2610">
                  <c:v>809000</c:v>
                </c:pt>
                <c:pt idx="2611">
                  <c:v>810000</c:v>
                </c:pt>
                <c:pt idx="2612">
                  <c:v>811000</c:v>
                </c:pt>
                <c:pt idx="2613">
                  <c:v>812000</c:v>
                </c:pt>
                <c:pt idx="2614">
                  <c:v>813000</c:v>
                </c:pt>
                <c:pt idx="2615">
                  <c:v>814000</c:v>
                </c:pt>
                <c:pt idx="2616">
                  <c:v>815000</c:v>
                </c:pt>
                <c:pt idx="2617">
                  <c:v>816000</c:v>
                </c:pt>
                <c:pt idx="2618">
                  <c:v>817000</c:v>
                </c:pt>
                <c:pt idx="2619">
                  <c:v>818000</c:v>
                </c:pt>
                <c:pt idx="2620">
                  <c:v>819000</c:v>
                </c:pt>
                <c:pt idx="2621">
                  <c:v>820000</c:v>
                </c:pt>
                <c:pt idx="2622">
                  <c:v>821000</c:v>
                </c:pt>
                <c:pt idx="2623">
                  <c:v>822000</c:v>
                </c:pt>
                <c:pt idx="2624">
                  <c:v>823000</c:v>
                </c:pt>
                <c:pt idx="2625">
                  <c:v>824000</c:v>
                </c:pt>
                <c:pt idx="2626">
                  <c:v>825000</c:v>
                </c:pt>
                <c:pt idx="2627">
                  <c:v>826000</c:v>
                </c:pt>
                <c:pt idx="2628">
                  <c:v>827000</c:v>
                </c:pt>
                <c:pt idx="2629">
                  <c:v>828000</c:v>
                </c:pt>
                <c:pt idx="2630">
                  <c:v>829000</c:v>
                </c:pt>
                <c:pt idx="2631">
                  <c:v>830000</c:v>
                </c:pt>
                <c:pt idx="2632">
                  <c:v>831000</c:v>
                </c:pt>
                <c:pt idx="2633">
                  <c:v>832000</c:v>
                </c:pt>
                <c:pt idx="2634">
                  <c:v>833000</c:v>
                </c:pt>
                <c:pt idx="2635">
                  <c:v>834000</c:v>
                </c:pt>
                <c:pt idx="2636">
                  <c:v>835000</c:v>
                </c:pt>
                <c:pt idx="2637">
                  <c:v>836000</c:v>
                </c:pt>
                <c:pt idx="2638">
                  <c:v>837000</c:v>
                </c:pt>
                <c:pt idx="2639">
                  <c:v>838000</c:v>
                </c:pt>
                <c:pt idx="2640">
                  <c:v>839000</c:v>
                </c:pt>
                <c:pt idx="2641">
                  <c:v>840000</c:v>
                </c:pt>
                <c:pt idx="2642">
                  <c:v>841000</c:v>
                </c:pt>
                <c:pt idx="2643">
                  <c:v>842000</c:v>
                </c:pt>
                <c:pt idx="2644">
                  <c:v>843000</c:v>
                </c:pt>
                <c:pt idx="2645">
                  <c:v>844000</c:v>
                </c:pt>
                <c:pt idx="2646">
                  <c:v>845000</c:v>
                </c:pt>
                <c:pt idx="2647">
                  <c:v>846000</c:v>
                </c:pt>
                <c:pt idx="2648">
                  <c:v>847000</c:v>
                </c:pt>
                <c:pt idx="2649">
                  <c:v>848000</c:v>
                </c:pt>
                <c:pt idx="2650">
                  <c:v>849000</c:v>
                </c:pt>
                <c:pt idx="2651">
                  <c:v>850000</c:v>
                </c:pt>
                <c:pt idx="2652">
                  <c:v>851000</c:v>
                </c:pt>
                <c:pt idx="2653">
                  <c:v>852000</c:v>
                </c:pt>
                <c:pt idx="2654">
                  <c:v>853000</c:v>
                </c:pt>
                <c:pt idx="2655">
                  <c:v>854000</c:v>
                </c:pt>
                <c:pt idx="2656">
                  <c:v>855000</c:v>
                </c:pt>
                <c:pt idx="2657">
                  <c:v>856000</c:v>
                </c:pt>
                <c:pt idx="2658">
                  <c:v>857000</c:v>
                </c:pt>
                <c:pt idx="2659">
                  <c:v>858000</c:v>
                </c:pt>
                <c:pt idx="2660">
                  <c:v>859000</c:v>
                </c:pt>
                <c:pt idx="2661">
                  <c:v>860000</c:v>
                </c:pt>
                <c:pt idx="2662">
                  <c:v>861000</c:v>
                </c:pt>
                <c:pt idx="2663">
                  <c:v>862000</c:v>
                </c:pt>
                <c:pt idx="2664">
                  <c:v>863000</c:v>
                </c:pt>
                <c:pt idx="2665">
                  <c:v>864000</c:v>
                </c:pt>
                <c:pt idx="2666">
                  <c:v>865000</c:v>
                </c:pt>
                <c:pt idx="2667">
                  <c:v>866000</c:v>
                </c:pt>
                <c:pt idx="2668">
                  <c:v>867000</c:v>
                </c:pt>
                <c:pt idx="2669">
                  <c:v>868000</c:v>
                </c:pt>
                <c:pt idx="2670">
                  <c:v>869000</c:v>
                </c:pt>
                <c:pt idx="2671">
                  <c:v>870000</c:v>
                </c:pt>
                <c:pt idx="2672">
                  <c:v>871000</c:v>
                </c:pt>
                <c:pt idx="2673">
                  <c:v>872000</c:v>
                </c:pt>
                <c:pt idx="2674">
                  <c:v>873000</c:v>
                </c:pt>
                <c:pt idx="2675">
                  <c:v>874000</c:v>
                </c:pt>
                <c:pt idx="2676">
                  <c:v>875000</c:v>
                </c:pt>
                <c:pt idx="2677">
                  <c:v>876000</c:v>
                </c:pt>
                <c:pt idx="2678">
                  <c:v>877000</c:v>
                </c:pt>
                <c:pt idx="2679">
                  <c:v>878000</c:v>
                </c:pt>
                <c:pt idx="2680">
                  <c:v>879000</c:v>
                </c:pt>
                <c:pt idx="2681">
                  <c:v>880000</c:v>
                </c:pt>
                <c:pt idx="2682">
                  <c:v>881000</c:v>
                </c:pt>
                <c:pt idx="2683">
                  <c:v>882000</c:v>
                </c:pt>
                <c:pt idx="2684">
                  <c:v>883000</c:v>
                </c:pt>
                <c:pt idx="2685">
                  <c:v>884000</c:v>
                </c:pt>
                <c:pt idx="2686">
                  <c:v>885000</c:v>
                </c:pt>
                <c:pt idx="2687">
                  <c:v>886000</c:v>
                </c:pt>
                <c:pt idx="2688">
                  <c:v>887000</c:v>
                </c:pt>
                <c:pt idx="2689">
                  <c:v>888000</c:v>
                </c:pt>
                <c:pt idx="2690">
                  <c:v>889000</c:v>
                </c:pt>
                <c:pt idx="2691">
                  <c:v>890000</c:v>
                </c:pt>
                <c:pt idx="2692">
                  <c:v>891000</c:v>
                </c:pt>
                <c:pt idx="2693">
                  <c:v>892000</c:v>
                </c:pt>
                <c:pt idx="2694">
                  <c:v>893000</c:v>
                </c:pt>
                <c:pt idx="2695">
                  <c:v>894000</c:v>
                </c:pt>
                <c:pt idx="2696">
                  <c:v>895000</c:v>
                </c:pt>
                <c:pt idx="2697">
                  <c:v>896000</c:v>
                </c:pt>
                <c:pt idx="2698">
                  <c:v>897000</c:v>
                </c:pt>
                <c:pt idx="2699">
                  <c:v>898000</c:v>
                </c:pt>
                <c:pt idx="2700">
                  <c:v>899000</c:v>
                </c:pt>
                <c:pt idx="2701">
                  <c:v>900000</c:v>
                </c:pt>
                <c:pt idx="2702">
                  <c:v>901000</c:v>
                </c:pt>
                <c:pt idx="2703">
                  <c:v>902000</c:v>
                </c:pt>
                <c:pt idx="2704">
                  <c:v>903000</c:v>
                </c:pt>
                <c:pt idx="2705">
                  <c:v>904000</c:v>
                </c:pt>
                <c:pt idx="2706">
                  <c:v>905000</c:v>
                </c:pt>
                <c:pt idx="2707">
                  <c:v>906000</c:v>
                </c:pt>
                <c:pt idx="2708">
                  <c:v>907000</c:v>
                </c:pt>
                <c:pt idx="2709">
                  <c:v>908000</c:v>
                </c:pt>
                <c:pt idx="2710">
                  <c:v>909000</c:v>
                </c:pt>
                <c:pt idx="2711">
                  <c:v>910000</c:v>
                </c:pt>
                <c:pt idx="2712">
                  <c:v>911000</c:v>
                </c:pt>
                <c:pt idx="2713">
                  <c:v>912000</c:v>
                </c:pt>
                <c:pt idx="2714">
                  <c:v>913000</c:v>
                </c:pt>
                <c:pt idx="2715">
                  <c:v>914000</c:v>
                </c:pt>
                <c:pt idx="2716">
                  <c:v>915000</c:v>
                </c:pt>
                <c:pt idx="2717">
                  <c:v>916000</c:v>
                </c:pt>
                <c:pt idx="2718">
                  <c:v>917000</c:v>
                </c:pt>
                <c:pt idx="2719">
                  <c:v>918000</c:v>
                </c:pt>
                <c:pt idx="2720">
                  <c:v>919000</c:v>
                </c:pt>
                <c:pt idx="2721">
                  <c:v>920000</c:v>
                </c:pt>
                <c:pt idx="2722">
                  <c:v>921000</c:v>
                </c:pt>
                <c:pt idx="2723">
                  <c:v>922000</c:v>
                </c:pt>
                <c:pt idx="2724">
                  <c:v>923000</c:v>
                </c:pt>
                <c:pt idx="2725">
                  <c:v>924000</c:v>
                </c:pt>
                <c:pt idx="2726">
                  <c:v>925000</c:v>
                </c:pt>
                <c:pt idx="2727">
                  <c:v>926000</c:v>
                </c:pt>
                <c:pt idx="2728">
                  <c:v>927000</c:v>
                </c:pt>
                <c:pt idx="2729">
                  <c:v>928000</c:v>
                </c:pt>
                <c:pt idx="2730">
                  <c:v>929000</c:v>
                </c:pt>
                <c:pt idx="2731">
                  <c:v>930000</c:v>
                </c:pt>
                <c:pt idx="2732">
                  <c:v>931000</c:v>
                </c:pt>
                <c:pt idx="2733">
                  <c:v>932000</c:v>
                </c:pt>
                <c:pt idx="2734">
                  <c:v>933000</c:v>
                </c:pt>
                <c:pt idx="2735">
                  <c:v>934000</c:v>
                </c:pt>
                <c:pt idx="2736">
                  <c:v>935000</c:v>
                </c:pt>
                <c:pt idx="2737">
                  <c:v>936000</c:v>
                </c:pt>
                <c:pt idx="2738">
                  <c:v>937000</c:v>
                </c:pt>
                <c:pt idx="2739">
                  <c:v>938000</c:v>
                </c:pt>
                <c:pt idx="2740">
                  <c:v>939000</c:v>
                </c:pt>
                <c:pt idx="2741">
                  <c:v>940000</c:v>
                </c:pt>
                <c:pt idx="2742">
                  <c:v>941000</c:v>
                </c:pt>
                <c:pt idx="2743">
                  <c:v>942000</c:v>
                </c:pt>
                <c:pt idx="2744">
                  <c:v>943000</c:v>
                </c:pt>
                <c:pt idx="2745">
                  <c:v>944000</c:v>
                </c:pt>
                <c:pt idx="2746">
                  <c:v>945000</c:v>
                </c:pt>
                <c:pt idx="2747">
                  <c:v>946000</c:v>
                </c:pt>
                <c:pt idx="2748">
                  <c:v>947000</c:v>
                </c:pt>
                <c:pt idx="2749">
                  <c:v>948000</c:v>
                </c:pt>
                <c:pt idx="2750">
                  <c:v>949000</c:v>
                </c:pt>
                <c:pt idx="2751">
                  <c:v>950000</c:v>
                </c:pt>
                <c:pt idx="2752">
                  <c:v>951000</c:v>
                </c:pt>
                <c:pt idx="2753">
                  <c:v>952000</c:v>
                </c:pt>
                <c:pt idx="2754">
                  <c:v>953000</c:v>
                </c:pt>
                <c:pt idx="2755">
                  <c:v>954000</c:v>
                </c:pt>
                <c:pt idx="2756">
                  <c:v>955000</c:v>
                </c:pt>
                <c:pt idx="2757">
                  <c:v>956000</c:v>
                </c:pt>
                <c:pt idx="2758">
                  <c:v>957000</c:v>
                </c:pt>
                <c:pt idx="2759">
                  <c:v>958000</c:v>
                </c:pt>
                <c:pt idx="2760">
                  <c:v>959000</c:v>
                </c:pt>
                <c:pt idx="2761">
                  <c:v>960000</c:v>
                </c:pt>
                <c:pt idx="2762">
                  <c:v>961000</c:v>
                </c:pt>
                <c:pt idx="2763">
                  <c:v>962000</c:v>
                </c:pt>
                <c:pt idx="2764">
                  <c:v>963000</c:v>
                </c:pt>
                <c:pt idx="2765">
                  <c:v>964000</c:v>
                </c:pt>
                <c:pt idx="2766">
                  <c:v>965000</c:v>
                </c:pt>
                <c:pt idx="2767">
                  <c:v>966000</c:v>
                </c:pt>
                <c:pt idx="2768">
                  <c:v>967000</c:v>
                </c:pt>
                <c:pt idx="2769">
                  <c:v>968000</c:v>
                </c:pt>
                <c:pt idx="2770">
                  <c:v>969000</c:v>
                </c:pt>
                <c:pt idx="2771">
                  <c:v>970000</c:v>
                </c:pt>
                <c:pt idx="2772">
                  <c:v>971000</c:v>
                </c:pt>
                <c:pt idx="2773">
                  <c:v>972000</c:v>
                </c:pt>
                <c:pt idx="2774">
                  <c:v>973000</c:v>
                </c:pt>
                <c:pt idx="2775">
                  <c:v>974000</c:v>
                </c:pt>
                <c:pt idx="2776">
                  <c:v>975000</c:v>
                </c:pt>
                <c:pt idx="2777">
                  <c:v>976000</c:v>
                </c:pt>
                <c:pt idx="2778">
                  <c:v>977000</c:v>
                </c:pt>
                <c:pt idx="2779">
                  <c:v>978000</c:v>
                </c:pt>
                <c:pt idx="2780">
                  <c:v>979000</c:v>
                </c:pt>
                <c:pt idx="2781">
                  <c:v>980000</c:v>
                </c:pt>
                <c:pt idx="2782">
                  <c:v>981000</c:v>
                </c:pt>
                <c:pt idx="2783">
                  <c:v>982000</c:v>
                </c:pt>
                <c:pt idx="2784">
                  <c:v>983000</c:v>
                </c:pt>
                <c:pt idx="2785">
                  <c:v>984000</c:v>
                </c:pt>
                <c:pt idx="2786">
                  <c:v>985000</c:v>
                </c:pt>
                <c:pt idx="2787">
                  <c:v>986000</c:v>
                </c:pt>
                <c:pt idx="2788">
                  <c:v>987000</c:v>
                </c:pt>
                <c:pt idx="2789">
                  <c:v>988000</c:v>
                </c:pt>
                <c:pt idx="2790">
                  <c:v>989000</c:v>
                </c:pt>
                <c:pt idx="2791">
                  <c:v>990000</c:v>
                </c:pt>
                <c:pt idx="2792">
                  <c:v>991000</c:v>
                </c:pt>
                <c:pt idx="2793">
                  <c:v>992000</c:v>
                </c:pt>
                <c:pt idx="2794">
                  <c:v>993000</c:v>
                </c:pt>
                <c:pt idx="2795">
                  <c:v>994000</c:v>
                </c:pt>
                <c:pt idx="2796">
                  <c:v>995000</c:v>
                </c:pt>
                <c:pt idx="2797">
                  <c:v>996000</c:v>
                </c:pt>
                <c:pt idx="2798">
                  <c:v>997000</c:v>
                </c:pt>
                <c:pt idx="2799">
                  <c:v>998000</c:v>
                </c:pt>
                <c:pt idx="2800">
                  <c:v>999000</c:v>
                </c:pt>
                <c:pt idx="2801">
                  <c:v>1000000</c:v>
                </c:pt>
                <c:pt idx="2802">
                  <c:v>1001000</c:v>
                </c:pt>
                <c:pt idx="2803">
                  <c:v>1002000</c:v>
                </c:pt>
                <c:pt idx="2804">
                  <c:v>1003000</c:v>
                </c:pt>
                <c:pt idx="2805">
                  <c:v>1004000</c:v>
                </c:pt>
                <c:pt idx="2806">
                  <c:v>1005000</c:v>
                </c:pt>
                <c:pt idx="2807">
                  <c:v>1006000</c:v>
                </c:pt>
                <c:pt idx="2808">
                  <c:v>1007000</c:v>
                </c:pt>
                <c:pt idx="2809">
                  <c:v>1008000</c:v>
                </c:pt>
                <c:pt idx="2810">
                  <c:v>1009000</c:v>
                </c:pt>
                <c:pt idx="2811">
                  <c:v>1010000</c:v>
                </c:pt>
                <c:pt idx="2812">
                  <c:v>1011000</c:v>
                </c:pt>
                <c:pt idx="2813">
                  <c:v>1012000</c:v>
                </c:pt>
                <c:pt idx="2814">
                  <c:v>1013000</c:v>
                </c:pt>
                <c:pt idx="2815">
                  <c:v>1014000</c:v>
                </c:pt>
                <c:pt idx="2816">
                  <c:v>1015000</c:v>
                </c:pt>
                <c:pt idx="2817">
                  <c:v>1016000</c:v>
                </c:pt>
                <c:pt idx="2818">
                  <c:v>1017000</c:v>
                </c:pt>
                <c:pt idx="2819">
                  <c:v>1018000</c:v>
                </c:pt>
                <c:pt idx="2820">
                  <c:v>1019000</c:v>
                </c:pt>
                <c:pt idx="2821">
                  <c:v>1020000</c:v>
                </c:pt>
                <c:pt idx="2822">
                  <c:v>1021000</c:v>
                </c:pt>
                <c:pt idx="2823">
                  <c:v>1022000</c:v>
                </c:pt>
                <c:pt idx="2824">
                  <c:v>1023000</c:v>
                </c:pt>
                <c:pt idx="2825">
                  <c:v>1024000</c:v>
                </c:pt>
                <c:pt idx="2826">
                  <c:v>1025000</c:v>
                </c:pt>
                <c:pt idx="2827">
                  <c:v>1026000</c:v>
                </c:pt>
                <c:pt idx="2828">
                  <c:v>1027000</c:v>
                </c:pt>
                <c:pt idx="2829">
                  <c:v>1028000</c:v>
                </c:pt>
                <c:pt idx="2830">
                  <c:v>1029000</c:v>
                </c:pt>
                <c:pt idx="2831">
                  <c:v>1030000</c:v>
                </c:pt>
                <c:pt idx="2832">
                  <c:v>1031000</c:v>
                </c:pt>
                <c:pt idx="2833">
                  <c:v>1032000</c:v>
                </c:pt>
                <c:pt idx="2834">
                  <c:v>1033000</c:v>
                </c:pt>
                <c:pt idx="2835">
                  <c:v>1034000</c:v>
                </c:pt>
                <c:pt idx="2836">
                  <c:v>1035000</c:v>
                </c:pt>
                <c:pt idx="2837">
                  <c:v>1036000</c:v>
                </c:pt>
                <c:pt idx="2838">
                  <c:v>1037000</c:v>
                </c:pt>
                <c:pt idx="2839">
                  <c:v>1038000</c:v>
                </c:pt>
                <c:pt idx="2840">
                  <c:v>1039000</c:v>
                </c:pt>
                <c:pt idx="2841">
                  <c:v>1040000</c:v>
                </c:pt>
                <c:pt idx="2842">
                  <c:v>1041000</c:v>
                </c:pt>
                <c:pt idx="2843">
                  <c:v>1042000</c:v>
                </c:pt>
                <c:pt idx="2844">
                  <c:v>1043000</c:v>
                </c:pt>
                <c:pt idx="2845">
                  <c:v>1044000</c:v>
                </c:pt>
                <c:pt idx="2846">
                  <c:v>1045000</c:v>
                </c:pt>
                <c:pt idx="2847">
                  <c:v>1046000</c:v>
                </c:pt>
                <c:pt idx="2848">
                  <c:v>1047000</c:v>
                </c:pt>
                <c:pt idx="2849">
                  <c:v>1048000</c:v>
                </c:pt>
                <c:pt idx="2850">
                  <c:v>1049000</c:v>
                </c:pt>
                <c:pt idx="2851">
                  <c:v>1050000</c:v>
                </c:pt>
                <c:pt idx="2852">
                  <c:v>1051000</c:v>
                </c:pt>
                <c:pt idx="2853">
                  <c:v>1052000</c:v>
                </c:pt>
                <c:pt idx="2854">
                  <c:v>1053000</c:v>
                </c:pt>
                <c:pt idx="2855">
                  <c:v>1054000</c:v>
                </c:pt>
                <c:pt idx="2856">
                  <c:v>1055000</c:v>
                </c:pt>
                <c:pt idx="2857">
                  <c:v>1056000</c:v>
                </c:pt>
                <c:pt idx="2858">
                  <c:v>1057000</c:v>
                </c:pt>
                <c:pt idx="2859">
                  <c:v>1058000</c:v>
                </c:pt>
                <c:pt idx="2860">
                  <c:v>1059000</c:v>
                </c:pt>
                <c:pt idx="2861">
                  <c:v>1060000</c:v>
                </c:pt>
                <c:pt idx="2862">
                  <c:v>1061000</c:v>
                </c:pt>
                <c:pt idx="2863">
                  <c:v>1062000</c:v>
                </c:pt>
                <c:pt idx="2864">
                  <c:v>1063000</c:v>
                </c:pt>
                <c:pt idx="2865">
                  <c:v>1064000</c:v>
                </c:pt>
                <c:pt idx="2866">
                  <c:v>1065000</c:v>
                </c:pt>
                <c:pt idx="2867">
                  <c:v>1066000</c:v>
                </c:pt>
                <c:pt idx="2868">
                  <c:v>1067000</c:v>
                </c:pt>
                <c:pt idx="2869">
                  <c:v>1068000</c:v>
                </c:pt>
                <c:pt idx="2870">
                  <c:v>1069000</c:v>
                </c:pt>
                <c:pt idx="2871">
                  <c:v>1070000</c:v>
                </c:pt>
                <c:pt idx="2872">
                  <c:v>1071000</c:v>
                </c:pt>
                <c:pt idx="2873">
                  <c:v>1072000</c:v>
                </c:pt>
                <c:pt idx="2874">
                  <c:v>1073000</c:v>
                </c:pt>
                <c:pt idx="2875">
                  <c:v>1074000</c:v>
                </c:pt>
                <c:pt idx="2876">
                  <c:v>1075000</c:v>
                </c:pt>
                <c:pt idx="2877">
                  <c:v>1076000</c:v>
                </c:pt>
                <c:pt idx="2878">
                  <c:v>1077000</c:v>
                </c:pt>
                <c:pt idx="2879">
                  <c:v>1078000</c:v>
                </c:pt>
                <c:pt idx="2880">
                  <c:v>1079000</c:v>
                </c:pt>
                <c:pt idx="2881">
                  <c:v>1080000</c:v>
                </c:pt>
                <c:pt idx="2882">
                  <c:v>1081000</c:v>
                </c:pt>
                <c:pt idx="2883">
                  <c:v>1082000</c:v>
                </c:pt>
                <c:pt idx="2884">
                  <c:v>1083000</c:v>
                </c:pt>
                <c:pt idx="2885">
                  <c:v>1084000</c:v>
                </c:pt>
                <c:pt idx="2886">
                  <c:v>1085000</c:v>
                </c:pt>
                <c:pt idx="2887">
                  <c:v>1086000</c:v>
                </c:pt>
                <c:pt idx="2888">
                  <c:v>1087000</c:v>
                </c:pt>
                <c:pt idx="2889">
                  <c:v>1088000</c:v>
                </c:pt>
                <c:pt idx="2890">
                  <c:v>1089000</c:v>
                </c:pt>
                <c:pt idx="2891">
                  <c:v>1090000</c:v>
                </c:pt>
                <c:pt idx="2892">
                  <c:v>1091000</c:v>
                </c:pt>
                <c:pt idx="2893">
                  <c:v>1092000</c:v>
                </c:pt>
                <c:pt idx="2894">
                  <c:v>1093000</c:v>
                </c:pt>
                <c:pt idx="2895">
                  <c:v>1094000</c:v>
                </c:pt>
                <c:pt idx="2896">
                  <c:v>1095000</c:v>
                </c:pt>
                <c:pt idx="2897">
                  <c:v>1096000</c:v>
                </c:pt>
                <c:pt idx="2898">
                  <c:v>1097000</c:v>
                </c:pt>
                <c:pt idx="2899">
                  <c:v>1098000</c:v>
                </c:pt>
                <c:pt idx="2900">
                  <c:v>1099000</c:v>
                </c:pt>
                <c:pt idx="2901">
                  <c:v>1100000</c:v>
                </c:pt>
                <c:pt idx="2902">
                  <c:v>1101000</c:v>
                </c:pt>
                <c:pt idx="2903">
                  <c:v>1102000</c:v>
                </c:pt>
                <c:pt idx="2904">
                  <c:v>1103000</c:v>
                </c:pt>
                <c:pt idx="2905">
                  <c:v>1104000</c:v>
                </c:pt>
                <c:pt idx="2906">
                  <c:v>1105000</c:v>
                </c:pt>
                <c:pt idx="2907">
                  <c:v>1106000</c:v>
                </c:pt>
                <c:pt idx="2908">
                  <c:v>1107000</c:v>
                </c:pt>
                <c:pt idx="2909">
                  <c:v>1108000</c:v>
                </c:pt>
                <c:pt idx="2910">
                  <c:v>1109000</c:v>
                </c:pt>
                <c:pt idx="2911">
                  <c:v>1110000</c:v>
                </c:pt>
                <c:pt idx="2912">
                  <c:v>1111000</c:v>
                </c:pt>
                <c:pt idx="2913">
                  <c:v>1112000</c:v>
                </c:pt>
                <c:pt idx="2914">
                  <c:v>1113000</c:v>
                </c:pt>
                <c:pt idx="2915">
                  <c:v>1114000</c:v>
                </c:pt>
                <c:pt idx="2916">
                  <c:v>1115000</c:v>
                </c:pt>
                <c:pt idx="2917">
                  <c:v>1116000</c:v>
                </c:pt>
                <c:pt idx="2918">
                  <c:v>1117000</c:v>
                </c:pt>
                <c:pt idx="2919">
                  <c:v>1118000</c:v>
                </c:pt>
                <c:pt idx="2920">
                  <c:v>1119000</c:v>
                </c:pt>
                <c:pt idx="2921">
                  <c:v>1120000</c:v>
                </c:pt>
                <c:pt idx="2922">
                  <c:v>1121000</c:v>
                </c:pt>
                <c:pt idx="2923">
                  <c:v>1122000</c:v>
                </c:pt>
                <c:pt idx="2924">
                  <c:v>1123000</c:v>
                </c:pt>
                <c:pt idx="2925">
                  <c:v>1124000</c:v>
                </c:pt>
                <c:pt idx="2926">
                  <c:v>1125000</c:v>
                </c:pt>
                <c:pt idx="2927">
                  <c:v>1126000</c:v>
                </c:pt>
                <c:pt idx="2928">
                  <c:v>1127000</c:v>
                </c:pt>
                <c:pt idx="2929">
                  <c:v>1128000</c:v>
                </c:pt>
                <c:pt idx="2930">
                  <c:v>1129000</c:v>
                </c:pt>
                <c:pt idx="2931">
                  <c:v>1130000</c:v>
                </c:pt>
                <c:pt idx="2932">
                  <c:v>1131000</c:v>
                </c:pt>
                <c:pt idx="2933">
                  <c:v>1132000</c:v>
                </c:pt>
                <c:pt idx="2934">
                  <c:v>1133000</c:v>
                </c:pt>
                <c:pt idx="2935">
                  <c:v>1134000</c:v>
                </c:pt>
                <c:pt idx="2936">
                  <c:v>1135000</c:v>
                </c:pt>
                <c:pt idx="2937">
                  <c:v>1136000</c:v>
                </c:pt>
                <c:pt idx="2938">
                  <c:v>1137000</c:v>
                </c:pt>
                <c:pt idx="2939">
                  <c:v>1138000</c:v>
                </c:pt>
                <c:pt idx="2940">
                  <c:v>1139000</c:v>
                </c:pt>
                <c:pt idx="2941">
                  <c:v>1140000</c:v>
                </c:pt>
                <c:pt idx="2942">
                  <c:v>1141000</c:v>
                </c:pt>
                <c:pt idx="2943">
                  <c:v>1142000</c:v>
                </c:pt>
                <c:pt idx="2944">
                  <c:v>1143000</c:v>
                </c:pt>
                <c:pt idx="2945">
                  <c:v>1144000</c:v>
                </c:pt>
                <c:pt idx="2946">
                  <c:v>1145000</c:v>
                </c:pt>
                <c:pt idx="2947">
                  <c:v>1146000</c:v>
                </c:pt>
                <c:pt idx="2948">
                  <c:v>1147000</c:v>
                </c:pt>
                <c:pt idx="2949">
                  <c:v>1148000</c:v>
                </c:pt>
                <c:pt idx="2950">
                  <c:v>1149000</c:v>
                </c:pt>
                <c:pt idx="2951">
                  <c:v>1150000</c:v>
                </c:pt>
                <c:pt idx="2952">
                  <c:v>1151000</c:v>
                </c:pt>
                <c:pt idx="2953">
                  <c:v>1152000</c:v>
                </c:pt>
                <c:pt idx="2954">
                  <c:v>1153000</c:v>
                </c:pt>
                <c:pt idx="2955">
                  <c:v>1154000</c:v>
                </c:pt>
                <c:pt idx="2956">
                  <c:v>1155000</c:v>
                </c:pt>
                <c:pt idx="2957">
                  <c:v>1156000</c:v>
                </c:pt>
                <c:pt idx="2958">
                  <c:v>1157000</c:v>
                </c:pt>
                <c:pt idx="2959">
                  <c:v>1158000</c:v>
                </c:pt>
                <c:pt idx="2960">
                  <c:v>1159000</c:v>
                </c:pt>
                <c:pt idx="2961">
                  <c:v>1160000</c:v>
                </c:pt>
                <c:pt idx="2962">
                  <c:v>1161000</c:v>
                </c:pt>
                <c:pt idx="2963">
                  <c:v>1162000</c:v>
                </c:pt>
                <c:pt idx="2964">
                  <c:v>1163000</c:v>
                </c:pt>
                <c:pt idx="2965">
                  <c:v>1164000</c:v>
                </c:pt>
                <c:pt idx="2966">
                  <c:v>1165000</c:v>
                </c:pt>
                <c:pt idx="2967">
                  <c:v>1166000</c:v>
                </c:pt>
                <c:pt idx="2968">
                  <c:v>1167000</c:v>
                </c:pt>
                <c:pt idx="2969">
                  <c:v>1168000</c:v>
                </c:pt>
                <c:pt idx="2970">
                  <c:v>1169000</c:v>
                </c:pt>
                <c:pt idx="2971">
                  <c:v>1170000</c:v>
                </c:pt>
                <c:pt idx="2972">
                  <c:v>1171000</c:v>
                </c:pt>
                <c:pt idx="2973">
                  <c:v>1172000</c:v>
                </c:pt>
                <c:pt idx="2974">
                  <c:v>1173000</c:v>
                </c:pt>
                <c:pt idx="2975">
                  <c:v>1174000</c:v>
                </c:pt>
                <c:pt idx="2976">
                  <c:v>1175000</c:v>
                </c:pt>
                <c:pt idx="2977">
                  <c:v>1176000</c:v>
                </c:pt>
                <c:pt idx="2978">
                  <c:v>1177000</c:v>
                </c:pt>
                <c:pt idx="2979">
                  <c:v>1178000</c:v>
                </c:pt>
                <c:pt idx="2980">
                  <c:v>1179000</c:v>
                </c:pt>
                <c:pt idx="2981">
                  <c:v>1180000</c:v>
                </c:pt>
                <c:pt idx="2982">
                  <c:v>1181000</c:v>
                </c:pt>
                <c:pt idx="2983">
                  <c:v>1182000</c:v>
                </c:pt>
                <c:pt idx="2984">
                  <c:v>1183000</c:v>
                </c:pt>
                <c:pt idx="2985">
                  <c:v>1184000</c:v>
                </c:pt>
                <c:pt idx="2986">
                  <c:v>1185000</c:v>
                </c:pt>
                <c:pt idx="2987">
                  <c:v>1186000</c:v>
                </c:pt>
                <c:pt idx="2988">
                  <c:v>1187000</c:v>
                </c:pt>
                <c:pt idx="2989">
                  <c:v>1188000</c:v>
                </c:pt>
                <c:pt idx="2990">
                  <c:v>1189000</c:v>
                </c:pt>
                <c:pt idx="2991">
                  <c:v>1190000</c:v>
                </c:pt>
                <c:pt idx="2992">
                  <c:v>1191000</c:v>
                </c:pt>
                <c:pt idx="2993">
                  <c:v>1192000</c:v>
                </c:pt>
                <c:pt idx="2994">
                  <c:v>1193000</c:v>
                </c:pt>
                <c:pt idx="2995">
                  <c:v>1194000</c:v>
                </c:pt>
                <c:pt idx="2996">
                  <c:v>1195000</c:v>
                </c:pt>
                <c:pt idx="2997">
                  <c:v>1196000</c:v>
                </c:pt>
                <c:pt idx="2998">
                  <c:v>1197000</c:v>
                </c:pt>
                <c:pt idx="2999">
                  <c:v>1198000</c:v>
                </c:pt>
                <c:pt idx="3000">
                  <c:v>1199000</c:v>
                </c:pt>
                <c:pt idx="3001">
                  <c:v>1200000</c:v>
                </c:pt>
                <c:pt idx="3002">
                  <c:v>1201000</c:v>
                </c:pt>
                <c:pt idx="3003">
                  <c:v>1202000</c:v>
                </c:pt>
                <c:pt idx="3004">
                  <c:v>1203000</c:v>
                </c:pt>
                <c:pt idx="3005">
                  <c:v>1204000</c:v>
                </c:pt>
                <c:pt idx="3006">
                  <c:v>1205000</c:v>
                </c:pt>
                <c:pt idx="3007">
                  <c:v>1206000</c:v>
                </c:pt>
                <c:pt idx="3008">
                  <c:v>1207000</c:v>
                </c:pt>
                <c:pt idx="3009">
                  <c:v>1208000</c:v>
                </c:pt>
                <c:pt idx="3010">
                  <c:v>1209000</c:v>
                </c:pt>
                <c:pt idx="3011">
                  <c:v>1210000</c:v>
                </c:pt>
                <c:pt idx="3012">
                  <c:v>1211000</c:v>
                </c:pt>
                <c:pt idx="3013">
                  <c:v>1212000</c:v>
                </c:pt>
                <c:pt idx="3014">
                  <c:v>1213000</c:v>
                </c:pt>
                <c:pt idx="3015">
                  <c:v>1214000</c:v>
                </c:pt>
                <c:pt idx="3016">
                  <c:v>1215000</c:v>
                </c:pt>
                <c:pt idx="3017">
                  <c:v>1216000</c:v>
                </c:pt>
                <c:pt idx="3018">
                  <c:v>1217000</c:v>
                </c:pt>
                <c:pt idx="3019">
                  <c:v>1218000</c:v>
                </c:pt>
                <c:pt idx="3020">
                  <c:v>1219000</c:v>
                </c:pt>
                <c:pt idx="3021">
                  <c:v>1220000</c:v>
                </c:pt>
                <c:pt idx="3022">
                  <c:v>1221000</c:v>
                </c:pt>
                <c:pt idx="3023">
                  <c:v>1222000</c:v>
                </c:pt>
                <c:pt idx="3024">
                  <c:v>1223000</c:v>
                </c:pt>
                <c:pt idx="3025">
                  <c:v>1224000</c:v>
                </c:pt>
                <c:pt idx="3026">
                  <c:v>1225000</c:v>
                </c:pt>
                <c:pt idx="3027">
                  <c:v>1226000</c:v>
                </c:pt>
                <c:pt idx="3028">
                  <c:v>1227000</c:v>
                </c:pt>
                <c:pt idx="3029">
                  <c:v>1228000</c:v>
                </c:pt>
                <c:pt idx="3030">
                  <c:v>1229000</c:v>
                </c:pt>
                <c:pt idx="3031">
                  <c:v>1230000</c:v>
                </c:pt>
                <c:pt idx="3032">
                  <c:v>1231000</c:v>
                </c:pt>
                <c:pt idx="3033">
                  <c:v>1232000</c:v>
                </c:pt>
                <c:pt idx="3034">
                  <c:v>1233000</c:v>
                </c:pt>
                <c:pt idx="3035">
                  <c:v>1234000</c:v>
                </c:pt>
                <c:pt idx="3036">
                  <c:v>1235000</c:v>
                </c:pt>
                <c:pt idx="3037">
                  <c:v>1236000</c:v>
                </c:pt>
                <c:pt idx="3038">
                  <c:v>1237000</c:v>
                </c:pt>
                <c:pt idx="3039">
                  <c:v>1238000</c:v>
                </c:pt>
                <c:pt idx="3040">
                  <c:v>1239000</c:v>
                </c:pt>
                <c:pt idx="3041">
                  <c:v>1240000</c:v>
                </c:pt>
                <c:pt idx="3042">
                  <c:v>1241000</c:v>
                </c:pt>
                <c:pt idx="3043">
                  <c:v>1242000</c:v>
                </c:pt>
                <c:pt idx="3044">
                  <c:v>1243000</c:v>
                </c:pt>
                <c:pt idx="3045">
                  <c:v>1244000</c:v>
                </c:pt>
                <c:pt idx="3046">
                  <c:v>1245000</c:v>
                </c:pt>
                <c:pt idx="3047">
                  <c:v>1246000</c:v>
                </c:pt>
                <c:pt idx="3048">
                  <c:v>1247000</c:v>
                </c:pt>
                <c:pt idx="3049">
                  <c:v>1248000</c:v>
                </c:pt>
                <c:pt idx="3050">
                  <c:v>1249000</c:v>
                </c:pt>
                <c:pt idx="3051">
                  <c:v>1250000</c:v>
                </c:pt>
                <c:pt idx="3052">
                  <c:v>1251000</c:v>
                </c:pt>
                <c:pt idx="3053">
                  <c:v>1252000</c:v>
                </c:pt>
                <c:pt idx="3054">
                  <c:v>1253000</c:v>
                </c:pt>
                <c:pt idx="3055">
                  <c:v>1254000</c:v>
                </c:pt>
                <c:pt idx="3056">
                  <c:v>1255000</c:v>
                </c:pt>
                <c:pt idx="3057">
                  <c:v>1256000</c:v>
                </c:pt>
                <c:pt idx="3058">
                  <c:v>1257000</c:v>
                </c:pt>
                <c:pt idx="3059">
                  <c:v>1258000</c:v>
                </c:pt>
                <c:pt idx="3060">
                  <c:v>1259000</c:v>
                </c:pt>
                <c:pt idx="3061">
                  <c:v>1260000</c:v>
                </c:pt>
                <c:pt idx="3062">
                  <c:v>1261000</c:v>
                </c:pt>
                <c:pt idx="3063">
                  <c:v>1262000</c:v>
                </c:pt>
                <c:pt idx="3064">
                  <c:v>1263000</c:v>
                </c:pt>
                <c:pt idx="3065">
                  <c:v>1264000</c:v>
                </c:pt>
                <c:pt idx="3066">
                  <c:v>1265000</c:v>
                </c:pt>
                <c:pt idx="3067">
                  <c:v>1266000</c:v>
                </c:pt>
                <c:pt idx="3068">
                  <c:v>1267000</c:v>
                </c:pt>
                <c:pt idx="3069">
                  <c:v>1268000</c:v>
                </c:pt>
                <c:pt idx="3070">
                  <c:v>1269000</c:v>
                </c:pt>
                <c:pt idx="3071">
                  <c:v>1270000</c:v>
                </c:pt>
                <c:pt idx="3072">
                  <c:v>1271000</c:v>
                </c:pt>
                <c:pt idx="3073">
                  <c:v>1272000</c:v>
                </c:pt>
                <c:pt idx="3074">
                  <c:v>1273000</c:v>
                </c:pt>
                <c:pt idx="3075">
                  <c:v>1274000</c:v>
                </c:pt>
                <c:pt idx="3076">
                  <c:v>1275000</c:v>
                </c:pt>
                <c:pt idx="3077">
                  <c:v>1276000</c:v>
                </c:pt>
                <c:pt idx="3078">
                  <c:v>1277000</c:v>
                </c:pt>
                <c:pt idx="3079">
                  <c:v>1278000</c:v>
                </c:pt>
                <c:pt idx="3080">
                  <c:v>1279000</c:v>
                </c:pt>
                <c:pt idx="3081">
                  <c:v>1280000</c:v>
                </c:pt>
                <c:pt idx="3082">
                  <c:v>1281000</c:v>
                </c:pt>
                <c:pt idx="3083">
                  <c:v>1282000</c:v>
                </c:pt>
                <c:pt idx="3084">
                  <c:v>1283000</c:v>
                </c:pt>
                <c:pt idx="3085">
                  <c:v>1284000</c:v>
                </c:pt>
                <c:pt idx="3086">
                  <c:v>1285000</c:v>
                </c:pt>
                <c:pt idx="3087">
                  <c:v>1286000</c:v>
                </c:pt>
                <c:pt idx="3088">
                  <c:v>1287000</c:v>
                </c:pt>
                <c:pt idx="3089">
                  <c:v>1288000</c:v>
                </c:pt>
                <c:pt idx="3090">
                  <c:v>1289000</c:v>
                </c:pt>
                <c:pt idx="3091">
                  <c:v>1290000</c:v>
                </c:pt>
                <c:pt idx="3092">
                  <c:v>1291000</c:v>
                </c:pt>
                <c:pt idx="3093">
                  <c:v>1292000</c:v>
                </c:pt>
                <c:pt idx="3094">
                  <c:v>1293000</c:v>
                </c:pt>
                <c:pt idx="3095">
                  <c:v>1294000</c:v>
                </c:pt>
                <c:pt idx="3096">
                  <c:v>1295000</c:v>
                </c:pt>
                <c:pt idx="3097">
                  <c:v>1296000</c:v>
                </c:pt>
                <c:pt idx="3098">
                  <c:v>1297000</c:v>
                </c:pt>
                <c:pt idx="3099">
                  <c:v>1298000</c:v>
                </c:pt>
                <c:pt idx="3100">
                  <c:v>1299000</c:v>
                </c:pt>
                <c:pt idx="3101">
                  <c:v>1300000</c:v>
                </c:pt>
                <c:pt idx="3102">
                  <c:v>1301000</c:v>
                </c:pt>
                <c:pt idx="3103">
                  <c:v>1302000</c:v>
                </c:pt>
                <c:pt idx="3104">
                  <c:v>1303000</c:v>
                </c:pt>
                <c:pt idx="3105">
                  <c:v>1304000</c:v>
                </c:pt>
                <c:pt idx="3106">
                  <c:v>1305000</c:v>
                </c:pt>
                <c:pt idx="3107">
                  <c:v>1306000</c:v>
                </c:pt>
                <c:pt idx="3108">
                  <c:v>1307000</c:v>
                </c:pt>
                <c:pt idx="3109">
                  <c:v>1308000</c:v>
                </c:pt>
                <c:pt idx="3110">
                  <c:v>1309000</c:v>
                </c:pt>
                <c:pt idx="3111">
                  <c:v>1310000</c:v>
                </c:pt>
                <c:pt idx="3112">
                  <c:v>1311000</c:v>
                </c:pt>
                <c:pt idx="3113">
                  <c:v>1312000</c:v>
                </c:pt>
                <c:pt idx="3114">
                  <c:v>1313000</c:v>
                </c:pt>
                <c:pt idx="3115">
                  <c:v>1314000</c:v>
                </c:pt>
                <c:pt idx="3116">
                  <c:v>1315000</c:v>
                </c:pt>
                <c:pt idx="3117">
                  <c:v>1316000</c:v>
                </c:pt>
                <c:pt idx="3118">
                  <c:v>1317000</c:v>
                </c:pt>
                <c:pt idx="3119">
                  <c:v>1318000</c:v>
                </c:pt>
                <c:pt idx="3120">
                  <c:v>1319000</c:v>
                </c:pt>
                <c:pt idx="3121">
                  <c:v>1320000</c:v>
                </c:pt>
                <c:pt idx="3122">
                  <c:v>1321000</c:v>
                </c:pt>
                <c:pt idx="3123">
                  <c:v>1322000</c:v>
                </c:pt>
                <c:pt idx="3124">
                  <c:v>1323000</c:v>
                </c:pt>
                <c:pt idx="3125">
                  <c:v>1324000</c:v>
                </c:pt>
                <c:pt idx="3126">
                  <c:v>1325000</c:v>
                </c:pt>
                <c:pt idx="3127">
                  <c:v>1326000</c:v>
                </c:pt>
                <c:pt idx="3128">
                  <c:v>1327000</c:v>
                </c:pt>
                <c:pt idx="3129">
                  <c:v>1328000</c:v>
                </c:pt>
                <c:pt idx="3130">
                  <c:v>1329000</c:v>
                </c:pt>
                <c:pt idx="3131">
                  <c:v>1330000</c:v>
                </c:pt>
                <c:pt idx="3132">
                  <c:v>1331000</c:v>
                </c:pt>
                <c:pt idx="3133">
                  <c:v>1332000</c:v>
                </c:pt>
                <c:pt idx="3134">
                  <c:v>1333000</c:v>
                </c:pt>
                <c:pt idx="3135">
                  <c:v>1334000</c:v>
                </c:pt>
                <c:pt idx="3136">
                  <c:v>1335000</c:v>
                </c:pt>
                <c:pt idx="3137">
                  <c:v>1336000</c:v>
                </c:pt>
                <c:pt idx="3138">
                  <c:v>1337000</c:v>
                </c:pt>
                <c:pt idx="3139">
                  <c:v>1338000</c:v>
                </c:pt>
                <c:pt idx="3140">
                  <c:v>1339000</c:v>
                </c:pt>
                <c:pt idx="3141">
                  <c:v>1340000</c:v>
                </c:pt>
                <c:pt idx="3142">
                  <c:v>1341000</c:v>
                </c:pt>
                <c:pt idx="3143">
                  <c:v>1342000</c:v>
                </c:pt>
                <c:pt idx="3144">
                  <c:v>1343000</c:v>
                </c:pt>
                <c:pt idx="3145">
                  <c:v>1344000</c:v>
                </c:pt>
                <c:pt idx="3146">
                  <c:v>1345000</c:v>
                </c:pt>
                <c:pt idx="3147">
                  <c:v>1346000</c:v>
                </c:pt>
                <c:pt idx="3148">
                  <c:v>1347000</c:v>
                </c:pt>
                <c:pt idx="3149">
                  <c:v>1348000</c:v>
                </c:pt>
                <c:pt idx="3150">
                  <c:v>1349000</c:v>
                </c:pt>
                <c:pt idx="3151">
                  <c:v>1350000</c:v>
                </c:pt>
                <c:pt idx="3152">
                  <c:v>1351000</c:v>
                </c:pt>
                <c:pt idx="3153">
                  <c:v>1352000</c:v>
                </c:pt>
                <c:pt idx="3154">
                  <c:v>1353000</c:v>
                </c:pt>
                <c:pt idx="3155">
                  <c:v>1354000</c:v>
                </c:pt>
                <c:pt idx="3156">
                  <c:v>1355000</c:v>
                </c:pt>
                <c:pt idx="3157">
                  <c:v>1356000</c:v>
                </c:pt>
                <c:pt idx="3158">
                  <c:v>1357000</c:v>
                </c:pt>
                <c:pt idx="3159">
                  <c:v>1358000</c:v>
                </c:pt>
                <c:pt idx="3160">
                  <c:v>1359000</c:v>
                </c:pt>
                <c:pt idx="3161">
                  <c:v>1360000</c:v>
                </c:pt>
                <c:pt idx="3162">
                  <c:v>1361000</c:v>
                </c:pt>
                <c:pt idx="3163">
                  <c:v>1362000</c:v>
                </c:pt>
                <c:pt idx="3164">
                  <c:v>1363000</c:v>
                </c:pt>
                <c:pt idx="3165">
                  <c:v>1364000</c:v>
                </c:pt>
                <c:pt idx="3166">
                  <c:v>1365000</c:v>
                </c:pt>
                <c:pt idx="3167">
                  <c:v>1366000</c:v>
                </c:pt>
                <c:pt idx="3168">
                  <c:v>1367000</c:v>
                </c:pt>
                <c:pt idx="3169">
                  <c:v>1368000</c:v>
                </c:pt>
                <c:pt idx="3170">
                  <c:v>1369000</c:v>
                </c:pt>
                <c:pt idx="3171">
                  <c:v>1370000</c:v>
                </c:pt>
                <c:pt idx="3172">
                  <c:v>1371000</c:v>
                </c:pt>
                <c:pt idx="3173">
                  <c:v>1372000</c:v>
                </c:pt>
                <c:pt idx="3174">
                  <c:v>1373000</c:v>
                </c:pt>
                <c:pt idx="3175">
                  <c:v>1374000</c:v>
                </c:pt>
                <c:pt idx="3176">
                  <c:v>1375000</c:v>
                </c:pt>
                <c:pt idx="3177">
                  <c:v>1376000</c:v>
                </c:pt>
                <c:pt idx="3178">
                  <c:v>1377000</c:v>
                </c:pt>
                <c:pt idx="3179">
                  <c:v>1378000</c:v>
                </c:pt>
                <c:pt idx="3180">
                  <c:v>1379000</c:v>
                </c:pt>
                <c:pt idx="3181">
                  <c:v>1380000</c:v>
                </c:pt>
                <c:pt idx="3182">
                  <c:v>1381000</c:v>
                </c:pt>
                <c:pt idx="3183">
                  <c:v>1382000</c:v>
                </c:pt>
                <c:pt idx="3184">
                  <c:v>1383000</c:v>
                </c:pt>
                <c:pt idx="3185">
                  <c:v>1384000</c:v>
                </c:pt>
                <c:pt idx="3186">
                  <c:v>1385000</c:v>
                </c:pt>
                <c:pt idx="3187">
                  <c:v>1386000</c:v>
                </c:pt>
                <c:pt idx="3188">
                  <c:v>1387000</c:v>
                </c:pt>
                <c:pt idx="3189">
                  <c:v>1388000</c:v>
                </c:pt>
                <c:pt idx="3190">
                  <c:v>1389000</c:v>
                </c:pt>
                <c:pt idx="3191">
                  <c:v>1390000</c:v>
                </c:pt>
                <c:pt idx="3192">
                  <c:v>1391000</c:v>
                </c:pt>
                <c:pt idx="3193">
                  <c:v>1392000</c:v>
                </c:pt>
                <c:pt idx="3194">
                  <c:v>1393000</c:v>
                </c:pt>
                <c:pt idx="3195">
                  <c:v>1394000</c:v>
                </c:pt>
                <c:pt idx="3196">
                  <c:v>1395000</c:v>
                </c:pt>
                <c:pt idx="3197">
                  <c:v>1396000</c:v>
                </c:pt>
                <c:pt idx="3198">
                  <c:v>1397000</c:v>
                </c:pt>
                <c:pt idx="3199">
                  <c:v>1398000</c:v>
                </c:pt>
                <c:pt idx="3200">
                  <c:v>1399000</c:v>
                </c:pt>
                <c:pt idx="3201">
                  <c:v>1400000</c:v>
                </c:pt>
                <c:pt idx="3202">
                  <c:v>1401000</c:v>
                </c:pt>
                <c:pt idx="3203">
                  <c:v>1402000</c:v>
                </c:pt>
                <c:pt idx="3204">
                  <c:v>1403000</c:v>
                </c:pt>
                <c:pt idx="3205">
                  <c:v>1404000</c:v>
                </c:pt>
                <c:pt idx="3206">
                  <c:v>1405000</c:v>
                </c:pt>
                <c:pt idx="3207">
                  <c:v>1406000</c:v>
                </c:pt>
                <c:pt idx="3208">
                  <c:v>1407000</c:v>
                </c:pt>
                <c:pt idx="3209">
                  <c:v>1408000</c:v>
                </c:pt>
                <c:pt idx="3210">
                  <c:v>1409000</c:v>
                </c:pt>
                <c:pt idx="3211">
                  <c:v>1410000</c:v>
                </c:pt>
                <c:pt idx="3212">
                  <c:v>1411000</c:v>
                </c:pt>
                <c:pt idx="3213">
                  <c:v>1412000</c:v>
                </c:pt>
                <c:pt idx="3214">
                  <c:v>1413000</c:v>
                </c:pt>
                <c:pt idx="3215">
                  <c:v>1414000</c:v>
                </c:pt>
                <c:pt idx="3216">
                  <c:v>1415000</c:v>
                </c:pt>
                <c:pt idx="3217">
                  <c:v>1416000</c:v>
                </c:pt>
                <c:pt idx="3218">
                  <c:v>1417000</c:v>
                </c:pt>
                <c:pt idx="3219">
                  <c:v>1418000</c:v>
                </c:pt>
                <c:pt idx="3220">
                  <c:v>1419000</c:v>
                </c:pt>
                <c:pt idx="3221">
                  <c:v>1420000</c:v>
                </c:pt>
                <c:pt idx="3222">
                  <c:v>1421000</c:v>
                </c:pt>
                <c:pt idx="3223">
                  <c:v>1422000</c:v>
                </c:pt>
                <c:pt idx="3224">
                  <c:v>1423000</c:v>
                </c:pt>
                <c:pt idx="3225">
                  <c:v>1424000</c:v>
                </c:pt>
                <c:pt idx="3226">
                  <c:v>1425000</c:v>
                </c:pt>
                <c:pt idx="3227">
                  <c:v>1426000</c:v>
                </c:pt>
                <c:pt idx="3228">
                  <c:v>1427000</c:v>
                </c:pt>
                <c:pt idx="3229">
                  <c:v>1428000</c:v>
                </c:pt>
                <c:pt idx="3230">
                  <c:v>1429000</c:v>
                </c:pt>
                <c:pt idx="3231">
                  <c:v>1430000</c:v>
                </c:pt>
                <c:pt idx="3232">
                  <c:v>1431000</c:v>
                </c:pt>
                <c:pt idx="3233">
                  <c:v>1432000</c:v>
                </c:pt>
                <c:pt idx="3234">
                  <c:v>1433000</c:v>
                </c:pt>
                <c:pt idx="3235">
                  <c:v>1434000</c:v>
                </c:pt>
                <c:pt idx="3236">
                  <c:v>1435000</c:v>
                </c:pt>
                <c:pt idx="3237">
                  <c:v>1436000</c:v>
                </c:pt>
                <c:pt idx="3238">
                  <c:v>1437000</c:v>
                </c:pt>
                <c:pt idx="3239">
                  <c:v>1438000</c:v>
                </c:pt>
                <c:pt idx="3240">
                  <c:v>1439000</c:v>
                </c:pt>
                <c:pt idx="3241">
                  <c:v>1440000</c:v>
                </c:pt>
                <c:pt idx="3242">
                  <c:v>1441000</c:v>
                </c:pt>
                <c:pt idx="3243">
                  <c:v>1442000</c:v>
                </c:pt>
                <c:pt idx="3244">
                  <c:v>1443000</c:v>
                </c:pt>
                <c:pt idx="3245">
                  <c:v>1444000</c:v>
                </c:pt>
                <c:pt idx="3246">
                  <c:v>1445000</c:v>
                </c:pt>
                <c:pt idx="3247">
                  <c:v>1446000</c:v>
                </c:pt>
                <c:pt idx="3248">
                  <c:v>1447000</c:v>
                </c:pt>
                <c:pt idx="3249">
                  <c:v>1448000</c:v>
                </c:pt>
                <c:pt idx="3250">
                  <c:v>1449000</c:v>
                </c:pt>
                <c:pt idx="3251">
                  <c:v>1450000</c:v>
                </c:pt>
                <c:pt idx="3252">
                  <c:v>1451000</c:v>
                </c:pt>
                <c:pt idx="3253">
                  <c:v>1452000</c:v>
                </c:pt>
                <c:pt idx="3254">
                  <c:v>1453000</c:v>
                </c:pt>
                <c:pt idx="3255">
                  <c:v>1454000</c:v>
                </c:pt>
                <c:pt idx="3256">
                  <c:v>1455000</c:v>
                </c:pt>
                <c:pt idx="3257">
                  <c:v>1456000</c:v>
                </c:pt>
                <c:pt idx="3258">
                  <c:v>1457000</c:v>
                </c:pt>
                <c:pt idx="3259">
                  <c:v>1458000</c:v>
                </c:pt>
                <c:pt idx="3260">
                  <c:v>1459000</c:v>
                </c:pt>
                <c:pt idx="3261">
                  <c:v>1460000</c:v>
                </c:pt>
                <c:pt idx="3262">
                  <c:v>1461000</c:v>
                </c:pt>
                <c:pt idx="3263">
                  <c:v>1462000</c:v>
                </c:pt>
                <c:pt idx="3264">
                  <c:v>1463000</c:v>
                </c:pt>
                <c:pt idx="3265">
                  <c:v>1464000</c:v>
                </c:pt>
                <c:pt idx="3266">
                  <c:v>1465000</c:v>
                </c:pt>
                <c:pt idx="3267">
                  <c:v>1466000</c:v>
                </c:pt>
                <c:pt idx="3268">
                  <c:v>1467000</c:v>
                </c:pt>
                <c:pt idx="3269">
                  <c:v>1468000</c:v>
                </c:pt>
                <c:pt idx="3270">
                  <c:v>1469000</c:v>
                </c:pt>
                <c:pt idx="3271">
                  <c:v>1470000</c:v>
                </c:pt>
                <c:pt idx="3272">
                  <c:v>1471000</c:v>
                </c:pt>
                <c:pt idx="3273">
                  <c:v>1472000</c:v>
                </c:pt>
                <c:pt idx="3274">
                  <c:v>1473000</c:v>
                </c:pt>
                <c:pt idx="3275">
                  <c:v>1474000</c:v>
                </c:pt>
                <c:pt idx="3276">
                  <c:v>1475000</c:v>
                </c:pt>
                <c:pt idx="3277">
                  <c:v>1476000</c:v>
                </c:pt>
                <c:pt idx="3278">
                  <c:v>1477000</c:v>
                </c:pt>
                <c:pt idx="3279">
                  <c:v>1478000</c:v>
                </c:pt>
                <c:pt idx="3280">
                  <c:v>1479000</c:v>
                </c:pt>
                <c:pt idx="3281">
                  <c:v>1480000</c:v>
                </c:pt>
                <c:pt idx="3282">
                  <c:v>1481000</c:v>
                </c:pt>
                <c:pt idx="3283">
                  <c:v>1482000</c:v>
                </c:pt>
                <c:pt idx="3284">
                  <c:v>1483000</c:v>
                </c:pt>
                <c:pt idx="3285">
                  <c:v>1484000</c:v>
                </c:pt>
                <c:pt idx="3286">
                  <c:v>1485000</c:v>
                </c:pt>
                <c:pt idx="3287">
                  <c:v>1486000</c:v>
                </c:pt>
                <c:pt idx="3288">
                  <c:v>1487000</c:v>
                </c:pt>
                <c:pt idx="3289">
                  <c:v>1488000</c:v>
                </c:pt>
                <c:pt idx="3290">
                  <c:v>1489000</c:v>
                </c:pt>
                <c:pt idx="3291">
                  <c:v>1490000</c:v>
                </c:pt>
                <c:pt idx="3292">
                  <c:v>1491000</c:v>
                </c:pt>
                <c:pt idx="3293">
                  <c:v>1492000</c:v>
                </c:pt>
                <c:pt idx="3294">
                  <c:v>1493000</c:v>
                </c:pt>
                <c:pt idx="3295">
                  <c:v>1494000</c:v>
                </c:pt>
                <c:pt idx="3296">
                  <c:v>1495000</c:v>
                </c:pt>
                <c:pt idx="3297">
                  <c:v>1496000</c:v>
                </c:pt>
                <c:pt idx="3298">
                  <c:v>1497000</c:v>
                </c:pt>
                <c:pt idx="3299">
                  <c:v>1498000</c:v>
                </c:pt>
                <c:pt idx="3300">
                  <c:v>1499000</c:v>
                </c:pt>
                <c:pt idx="3301">
                  <c:v>1500000</c:v>
                </c:pt>
                <c:pt idx="3302">
                  <c:v>1501000</c:v>
                </c:pt>
                <c:pt idx="3303">
                  <c:v>1502000</c:v>
                </c:pt>
                <c:pt idx="3304">
                  <c:v>1503000</c:v>
                </c:pt>
                <c:pt idx="3305">
                  <c:v>1504000</c:v>
                </c:pt>
                <c:pt idx="3306">
                  <c:v>1505000</c:v>
                </c:pt>
                <c:pt idx="3307">
                  <c:v>1506000</c:v>
                </c:pt>
                <c:pt idx="3308">
                  <c:v>1507000</c:v>
                </c:pt>
                <c:pt idx="3309">
                  <c:v>1508000</c:v>
                </c:pt>
                <c:pt idx="3310">
                  <c:v>1509000</c:v>
                </c:pt>
                <c:pt idx="3311">
                  <c:v>1510000</c:v>
                </c:pt>
                <c:pt idx="3312">
                  <c:v>1511000</c:v>
                </c:pt>
                <c:pt idx="3313">
                  <c:v>1512000</c:v>
                </c:pt>
                <c:pt idx="3314">
                  <c:v>1513000</c:v>
                </c:pt>
                <c:pt idx="3315">
                  <c:v>1514000</c:v>
                </c:pt>
                <c:pt idx="3316">
                  <c:v>1515000</c:v>
                </c:pt>
                <c:pt idx="3317">
                  <c:v>1516000</c:v>
                </c:pt>
                <c:pt idx="3318">
                  <c:v>1517000</c:v>
                </c:pt>
                <c:pt idx="3319">
                  <c:v>1518000</c:v>
                </c:pt>
                <c:pt idx="3320">
                  <c:v>1519000</c:v>
                </c:pt>
                <c:pt idx="3321">
                  <c:v>1520000</c:v>
                </c:pt>
                <c:pt idx="3322">
                  <c:v>1521000</c:v>
                </c:pt>
                <c:pt idx="3323">
                  <c:v>1522000</c:v>
                </c:pt>
                <c:pt idx="3324">
                  <c:v>1523000</c:v>
                </c:pt>
                <c:pt idx="3325">
                  <c:v>1524000</c:v>
                </c:pt>
                <c:pt idx="3326">
                  <c:v>1525000</c:v>
                </c:pt>
                <c:pt idx="3327">
                  <c:v>1526000</c:v>
                </c:pt>
                <c:pt idx="3328">
                  <c:v>1527000</c:v>
                </c:pt>
                <c:pt idx="3329">
                  <c:v>1528000</c:v>
                </c:pt>
                <c:pt idx="3330">
                  <c:v>1529000</c:v>
                </c:pt>
                <c:pt idx="3331">
                  <c:v>1530000</c:v>
                </c:pt>
                <c:pt idx="3332">
                  <c:v>1531000</c:v>
                </c:pt>
                <c:pt idx="3333">
                  <c:v>1532000</c:v>
                </c:pt>
                <c:pt idx="3334">
                  <c:v>1533000</c:v>
                </c:pt>
                <c:pt idx="3335">
                  <c:v>1534000</c:v>
                </c:pt>
                <c:pt idx="3336">
                  <c:v>1535000</c:v>
                </c:pt>
                <c:pt idx="3337">
                  <c:v>1536000</c:v>
                </c:pt>
                <c:pt idx="3338">
                  <c:v>1537000</c:v>
                </c:pt>
                <c:pt idx="3339">
                  <c:v>1538000</c:v>
                </c:pt>
                <c:pt idx="3340">
                  <c:v>1539000</c:v>
                </c:pt>
                <c:pt idx="3341">
                  <c:v>1540000</c:v>
                </c:pt>
                <c:pt idx="3342">
                  <c:v>1541000</c:v>
                </c:pt>
                <c:pt idx="3343">
                  <c:v>1542000</c:v>
                </c:pt>
                <c:pt idx="3344">
                  <c:v>1543000</c:v>
                </c:pt>
                <c:pt idx="3345">
                  <c:v>1544000</c:v>
                </c:pt>
                <c:pt idx="3346">
                  <c:v>1545000</c:v>
                </c:pt>
                <c:pt idx="3347">
                  <c:v>1546000</c:v>
                </c:pt>
                <c:pt idx="3348">
                  <c:v>1547000</c:v>
                </c:pt>
                <c:pt idx="3349">
                  <c:v>1548000</c:v>
                </c:pt>
                <c:pt idx="3350">
                  <c:v>1549000</c:v>
                </c:pt>
                <c:pt idx="3351">
                  <c:v>1550000</c:v>
                </c:pt>
                <c:pt idx="3352">
                  <c:v>1551000</c:v>
                </c:pt>
                <c:pt idx="3353">
                  <c:v>1552000</c:v>
                </c:pt>
                <c:pt idx="3354">
                  <c:v>1553000</c:v>
                </c:pt>
                <c:pt idx="3355">
                  <c:v>1554000</c:v>
                </c:pt>
                <c:pt idx="3356">
                  <c:v>1555000</c:v>
                </c:pt>
                <c:pt idx="3357">
                  <c:v>1556000</c:v>
                </c:pt>
                <c:pt idx="3358">
                  <c:v>1557000</c:v>
                </c:pt>
                <c:pt idx="3359">
                  <c:v>1558000</c:v>
                </c:pt>
                <c:pt idx="3360">
                  <c:v>1559000</c:v>
                </c:pt>
                <c:pt idx="3361">
                  <c:v>1560000</c:v>
                </c:pt>
                <c:pt idx="3362">
                  <c:v>1561000</c:v>
                </c:pt>
                <c:pt idx="3363">
                  <c:v>1562000</c:v>
                </c:pt>
                <c:pt idx="3364">
                  <c:v>1563000</c:v>
                </c:pt>
                <c:pt idx="3365">
                  <c:v>1564000</c:v>
                </c:pt>
                <c:pt idx="3366">
                  <c:v>1565000</c:v>
                </c:pt>
                <c:pt idx="3367">
                  <c:v>1566000</c:v>
                </c:pt>
                <c:pt idx="3368">
                  <c:v>1567000</c:v>
                </c:pt>
                <c:pt idx="3369">
                  <c:v>1568000</c:v>
                </c:pt>
                <c:pt idx="3370">
                  <c:v>1569000</c:v>
                </c:pt>
                <c:pt idx="3371">
                  <c:v>1570000</c:v>
                </c:pt>
                <c:pt idx="3372">
                  <c:v>1571000</c:v>
                </c:pt>
                <c:pt idx="3373">
                  <c:v>1572000</c:v>
                </c:pt>
                <c:pt idx="3374">
                  <c:v>1573000</c:v>
                </c:pt>
                <c:pt idx="3375">
                  <c:v>1574000</c:v>
                </c:pt>
                <c:pt idx="3376">
                  <c:v>1575000</c:v>
                </c:pt>
                <c:pt idx="3377">
                  <c:v>1576000</c:v>
                </c:pt>
                <c:pt idx="3378">
                  <c:v>1577000</c:v>
                </c:pt>
                <c:pt idx="3379">
                  <c:v>1578000</c:v>
                </c:pt>
                <c:pt idx="3380">
                  <c:v>1579000</c:v>
                </c:pt>
                <c:pt idx="3381">
                  <c:v>1580000</c:v>
                </c:pt>
                <c:pt idx="3382">
                  <c:v>1581000</c:v>
                </c:pt>
                <c:pt idx="3383">
                  <c:v>1582000</c:v>
                </c:pt>
                <c:pt idx="3384">
                  <c:v>1583000</c:v>
                </c:pt>
                <c:pt idx="3385">
                  <c:v>1584000</c:v>
                </c:pt>
                <c:pt idx="3386">
                  <c:v>1585000</c:v>
                </c:pt>
                <c:pt idx="3387">
                  <c:v>1586000</c:v>
                </c:pt>
                <c:pt idx="3388">
                  <c:v>1587000</c:v>
                </c:pt>
                <c:pt idx="3389">
                  <c:v>1588000</c:v>
                </c:pt>
                <c:pt idx="3390">
                  <c:v>1589000</c:v>
                </c:pt>
                <c:pt idx="3391">
                  <c:v>1590000</c:v>
                </c:pt>
                <c:pt idx="3392">
                  <c:v>1591000</c:v>
                </c:pt>
                <c:pt idx="3393">
                  <c:v>1592000</c:v>
                </c:pt>
                <c:pt idx="3394">
                  <c:v>1593000</c:v>
                </c:pt>
                <c:pt idx="3395">
                  <c:v>1594000</c:v>
                </c:pt>
                <c:pt idx="3396">
                  <c:v>1595000</c:v>
                </c:pt>
                <c:pt idx="3397">
                  <c:v>1596000</c:v>
                </c:pt>
                <c:pt idx="3398">
                  <c:v>1597000</c:v>
                </c:pt>
                <c:pt idx="3399">
                  <c:v>1598000</c:v>
                </c:pt>
                <c:pt idx="3400">
                  <c:v>1599000</c:v>
                </c:pt>
                <c:pt idx="3401">
                  <c:v>1600000</c:v>
                </c:pt>
                <c:pt idx="3402">
                  <c:v>1601000</c:v>
                </c:pt>
                <c:pt idx="3403">
                  <c:v>1602000</c:v>
                </c:pt>
                <c:pt idx="3404">
                  <c:v>1603000</c:v>
                </c:pt>
                <c:pt idx="3405">
                  <c:v>1604000</c:v>
                </c:pt>
                <c:pt idx="3406">
                  <c:v>1605000</c:v>
                </c:pt>
                <c:pt idx="3407">
                  <c:v>1606000</c:v>
                </c:pt>
                <c:pt idx="3408">
                  <c:v>1607000</c:v>
                </c:pt>
                <c:pt idx="3409">
                  <c:v>1608000</c:v>
                </c:pt>
                <c:pt idx="3410">
                  <c:v>1609000</c:v>
                </c:pt>
                <c:pt idx="3411">
                  <c:v>1610000</c:v>
                </c:pt>
                <c:pt idx="3412">
                  <c:v>1611000</c:v>
                </c:pt>
                <c:pt idx="3413">
                  <c:v>1612000</c:v>
                </c:pt>
                <c:pt idx="3414">
                  <c:v>1613000</c:v>
                </c:pt>
                <c:pt idx="3415">
                  <c:v>1614000</c:v>
                </c:pt>
                <c:pt idx="3416">
                  <c:v>1615000</c:v>
                </c:pt>
                <c:pt idx="3417">
                  <c:v>1616000</c:v>
                </c:pt>
                <c:pt idx="3418">
                  <c:v>1617000</c:v>
                </c:pt>
                <c:pt idx="3419">
                  <c:v>1618000</c:v>
                </c:pt>
                <c:pt idx="3420">
                  <c:v>1619000</c:v>
                </c:pt>
                <c:pt idx="3421">
                  <c:v>1620000</c:v>
                </c:pt>
                <c:pt idx="3422">
                  <c:v>1621000</c:v>
                </c:pt>
                <c:pt idx="3423">
                  <c:v>1622000</c:v>
                </c:pt>
                <c:pt idx="3424">
                  <c:v>1623000</c:v>
                </c:pt>
                <c:pt idx="3425">
                  <c:v>1624000</c:v>
                </c:pt>
                <c:pt idx="3426">
                  <c:v>1625000</c:v>
                </c:pt>
                <c:pt idx="3427">
                  <c:v>1626000</c:v>
                </c:pt>
                <c:pt idx="3428">
                  <c:v>1627000</c:v>
                </c:pt>
                <c:pt idx="3429">
                  <c:v>1628000</c:v>
                </c:pt>
                <c:pt idx="3430">
                  <c:v>1629000</c:v>
                </c:pt>
                <c:pt idx="3431">
                  <c:v>1630000</c:v>
                </c:pt>
                <c:pt idx="3432">
                  <c:v>1631000</c:v>
                </c:pt>
                <c:pt idx="3433">
                  <c:v>1632000</c:v>
                </c:pt>
                <c:pt idx="3434">
                  <c:v>1633000</c:v>
                </c:pt>
                <c:pt idx="3435">
                  <c:v>1634000</c:v>
                </c:pt>
                <c:pt idx="3436">
                  <c:v>1635000</c:v>
                </c:pt>
                <c:pt idx="3437">
                  <c:v>1636000</c:v>
                </c:pt>
                <c:pt idx="3438">
                  <c:v>1637000</c:v>
                </c:pt>
                <c:pt idx="3439">
                  <c:v>1638000</c:v>
                </c:pt>
                <c:pt idx="3440">
                  <c:v>1639000</c:v>
                </c:pt>
                <c:pt idx="3441">
                  <c:v>1640000</c:v>
                </c:pt>
                <c:pt idx="3442">
                  <c:v>1641000</c:v>
                </c:pt>
                <c:pt idx="3443">
                  <c:v>1642000</c:v>
                </c:pt>
                <c:pt idx="3444">
                  <c:v>1643000</c:v>
                </c:pt>
                <c:pt idx="3445">
                  <c:v>1644000</c:v>
                </c:pt>
                <c:pt idx="3446">
                  <c:v>1645000</c:v>
                </c:pt>
                <c:pt idx="3447">
                  <c:v>1646000</c:v>
                </c:pt>
                <c:pt idx="3448">
                  <c:v>1647000</c:v>
                </c:pt>
                <c:pt idx="3449">
                  <c:v>1648000</c:v>
                </c:pt>
                <c:pt idx="3450">
                  <c:v>1649000</c:v>
                </c:pt>
                <c:pt idx="3451">
                  <c:v>1650000</c:v>
                </c:pt>
                <c:pt idx="3452">
                  <c:v>1651000</c:v>
                </c:pt>
                <c:pt idx="3453">
                  <c:v>1652000</c:v>
                </c:pt>
                <c:pt idx="3454">
                  <c:v>1653000</c:v>
                </c:pt>
                <c:pt idx="3455">
                  <c:v>1654000</c:v>
                </c:pt>
                <c:pt idx="3456">
                  <c:v>1655000</c:v>
                </c:pt>
                <c:pt idx="3457">
                  <c:v>1656000</c:v>
                </c:pt>
                <c:pt idx="3458">
                  <c:v>1657000</c:v>
                </c:pt>
                <c:pt idx="3459">
                  <c:v>1658000</c:v>
                </c:pt>
                <c:pt idx="3460">
                  <c:v>1659000</c:v>
                </c:pt>
                <c:pt idx="3461">
                  <c:v>1660000</c:v>
                </c:pt>
                <c:pt idx="3462">
                  <c:v>1661000</c:v>
                </c:pt>
                <c:pt idx="3463">
                  <c:v>1662000</c:v>
                </c:pt>
                <c:pt idx="3464">
                  <c:v>1663000</c:v>
                </c:pt>
                <c:pt idx="3465">
                  <c:v>1664000</c:v>
                </c:pt>
                <c:pt idx="3466">
                  <c:v>1665000</c:v>
                </c:pt>
                <c:pt idx="3467">
                  <c:v>1666000</c:v>
                </c:pt>
                <c:pt idx="3468">
                  <c:v>1667000</c:v>
                </c:pt>
                <c:pt idx="3469">
                  <c:v>1668000</c:v>
                </c:pt>
                <c:pt idx="3470">
                  <c:v>1669000</c:v>
                </c:pt>
                <c:pt idx="3471">
                  <c:v>1670000</c:v>
                </c:pt>
                <c:pt idx="3472">
                  <c:v>1671000</c:v>
                </c:pt>
                <c:pt idx="3473">
                  <c:v>1672000</c:v>
                </c:pt>
                <c:pt idx="3474">
                  <c:v>1673000</c:v>
                </c:pt>
                <c:pt idx="3475">
                  <c:v>1674000</c:v>
                </c:pt>
                <c:pt idx="3476">
                  <c:v>1675000</c:v>
                </c:pt>
                <c:pt idx="3477">
                  <c:v>1676000</c:v>
                </c:pt>
                <c:pt idx="3478">
                  <c:v>1677000</c:v>
                </c:pt>
                <c:pt idx="3479">
                  <c:v>1678000</c:v>
                </c:pt>
                <c:pt idx="3480">
                  <c:v>1679000</c:v>
                </c:pt>
                <c:pt idx="3481">
                  <c:v>1680000</c:v>
                </c:pt>
                <c:pt idx="3482">
                  <c:v>1681000</c:v>
                </c:pt>
                <c:pt idx="3483">
                  <c:v>1682000</c:v>
                </c:pt>
                <c:pt idx="3484">
                  <c:v>1683000</c:v>
                </c:pt>
                <c:pt idx="3485">
                  <c:v>1684000</c:v>
                </c:pt>
                <c:pt idx="3486">
                  <c:v>1685000</c:v>
                </c:pt>
                <c:pt idx="3487">
                  <c:v>1686000</c:v>
                </c:pt>
                <c:pt idx="3488">
                  <c:v>1687000</c:v>
                </c:pt>
                <c:pt idx="3489">
                  <c:v>1688000</c:v>
                </c:pt>
                <c:pt idx="3490">
                  <c:v>1689000</c:v>
                </c:pt>
                <c:pt idx="3491">
                  <c:v>1690000</c:v>
                </c:pt>
                <c:pt idx="3492">
                  <c:v>1691000</c:v>
                </c:pt>
                <c:pt idx="3493">
                  <c:v>1692000</c:v>
                </c:pt>
                <c:pt idx="3494">
                  <c:v>1693000</c:v>
                </c:pt>
                <c:pt idx="3495">
                  <c:v>1694000</c:v>
                </c:pt>
                <c:pt idx="3496">
                  <c:v>1695000</c:v>
                </c:pt>
                <c:pt idx="3497">
                  <c:v>1696000</c:v>
                </c:pt>
                <c:pt idx="3498">
                  <c:v>1697000</c:v>
                </c:pt>
                <c:pt idx="3499">
                  <c:v>1698000</c:v>
                </c:pt>
                <c:pt idx="3500">
                  <c:v>1699000</c:v>
                </c:pt>
                <c:pt idx="3501">
                  <c:v>1700000</c:v>
                </c:pt>
                <c:pt idx="3502">
                  <c:v>1701000</c:v>
                </c:pt>
                <c:pt idx="3503">
                  <c:v>1702000</c:v>
                </c:pt>
                <c:pt idx="3504">
                  <c:v>1703000</c:v>
                </c:pt>
                <c:pt idx="3505">
                  <c:v>1704000</c:v>
                </c:pt>
                <c:pt idx="3506">
                  <c:v>1705000</c:v>
                </c:pt>
                <c:pt idx="3507">
                  <c:v>1706000</c:v>
                </c:pt>
                <c:pt idx="3508">
                  <c:v>1707000</c:v>
                </c:pt>
                <c:pt idx="3509">
                  <c:v>1708000</c:v>
                </c:pt>
                <c:pt idx="3510">
                  <c:v>1709000</c:v>
                </c:pt>
                <c:pt idx="3511">
                  <c:v>1710000</c:v>
                </c:pt>
                <c:pt idx="3512">
                  <c:v>1711000</c:v>
                </c:pt>
                <c:pt idx="3513">
                  <c:v>1712000</c:v>
                </c:pt>
                <c:pt idx="3514">
                  <c:v>1713000</c:v>
                </c:pt>
                <c:pt idx="3515">
                  <c:v>1714000</c:v>
                </c:pt>
                <c:pt idx="3516">
                  <c:v>1715000</c:v>
                </c:pt>
                <c:pt idx="3517">
                  <c:v>1716000</c:v>
                </c:pt>
                <c:pt idx="3518">
                  <c:v>1717000</c:v>
                </c:pt>
                <c:pt idx="3519">
                  <c:v>1718000</c:v>
                </c:pt>
                <c:pt idx="3520">
                  <c:v>1719000</c:v>
                </c:pt>
                <c:pt idx="3521">
                  <c:v>1720000</c:v>
                </c:pt>
                <c:pt idx="3522">
                  <c:v>1721000</c:v>
                </c:pt>
                <c:pt idx="3523">
                  <c:v>1722000</c:v>
                </c:pt>
                <c:pt idx="3524">
                  <c:v>1723000</c:v>
                </c:pt>
                <c:pt idx="3525">
                  <c:v>1724000</c:v>
                </c:pt>
                <c:pt idx="3526">
                  <c:v>1725000</c:v>
                </c:pt>
                <c:pt idx="3527">
                  <c:v>1726000</c:v>
                </c:pt>
                <c:pt idx="3528">
                  <c:v>1727000</c:v>
                </c:pt>
                <c:pt idx="3529">
                  <c:v>1728000</c:v>
                </c:pt>
                <c:pt idx="3530">
                  <c:v>1729000</c:v>
                </c:pt>
                <c:pt idx="3531">
                  <c:v>1730000</c:v>
                </c:pt>
                <c:pt idx="3532">
                  <c:v>1731000</c:v>
                </c:pt>
                <c:pt idx="3533">
                  <c:v>1732000</c:v>
                </c:pt>
                <c:pt idx="3534">
                  <c:v>1733000</c:v>
                </c:pt>
                <c:pt idx="3535">
                  <c:v>1734000</c:v>
                </c:pt>
                <c:pt idx="3536">
                  <c:v>1735000</c:v>
                </c:pt>
                <c:pt idx="3537">
                  <c:v>1736000</c:v>
                </c:pt>
                <c:pt idx="3538">
                  <c:v>1737000</c:v>
                </c:pt>
                <c:pt idx="3539">
                  <c:v>1738000</c:v>
                </c:pt>
                <c:pt idx="3540">
                  <c:v>1739000</c:v>
                </c:pt>
                <c:pt idx="3541">
                  <c:v>1740000</c:v>
                </c:pt>
                <c:pt idx="3542">
                  <c:v>1741000</c:v>
                </c:pt>
                <c:pt idx="3543">
                  <c:v>1742000</c:v>
                </c:pt>
                <c:pt idx="3544">
                  <c:v>1743000</c:v>
                </c:pt>
                <c:pt idx="3545">
                  <c:v>1744000</c:v>
                </c:pt>
                <c:pt idx="3546">
                  <c:v>1745000</c:v>
                </c:pt>
                <c:pt idx="3547">
                  <c:v>1746000</c:v>
                </c:pt>
                <c:pt idx="3548">
                  <c:v>1747000</c:v>
                </c:pt>
                <c:pt idx="3549">
                  <c:v>1748000</c:v>
                </c:pt>
                <c:pt idx="3550">
                  <c:v>1749000</c:v>
                </c:pt>
                <c:pt idx="3551">
                  <c:v>1750000</c:v>
                </c:pt>
                <c:pt idx="3552">
                  <c:v>1751000</c:v>
                </c:pt>
                <c:pt idx="3553">
                  <c:v>1752000</c:v>
                </c:pt>
                <c:pt idx="3554">
                  <c:v>1753000</c:v>
                </c:pt>
                <c:pt idx="3555">
                  <c:v>1754000</c:v>
                </c:pt>
                <c:pt idx="3556">
                  <c:v>1755000</c:v>
                </c:pt>
                <c:pt idx="3557">
                  <c:v>1756000</c:v>
                </c:pt>
                <c:pt idx="3558">
                  <c:v>1757000</c:v>
                </c:pt>
                <c:pt idx="3559">
                  <c:v>1758000</c:v>
                </c:pt>
                <c:pt idx="3560">
                  <c:v>1759000</c:v>
                </c:pt>
                <c:pt idx="3561">
                  <c:v>1760000</c:v>
                </c:pt>
                <c:pt idx="3562">
                  <c:v>1761000</c:v>
                </c:pt>
                <c:pt idx="3563">
                  <c:v>1762000</c:v>
                </c:pt>
                <c:pt idx="3564">
                  <c:v>1763000</c:v>
                </c:pt>
                <c:pt idx="3565">
                  <c:v>1764000</c:v>
                </c:pt>
                <c:pt idx="3566">
                  <c:v>1765000</c:v>
                </c:pt>
                <c:pt idx="3567">
                  <c:v>1766000</c:v>
                </c:pt>
                <c:pt idx="3568">
                  <c:v>1767000</c:v>
                </c:pt>
                <c:pt idx="3569">
                  <c:v>1768000</c:v>
                </c:pt>
                <c:pt idx="3570">
                  <c:v>1769000</c:v>
                </c:pt>
                <c:pt idx="3571">
                  <c:v>1770000</c:v>
                </c:pt>
                <c:pt idx="3572">
                  <c:v>1771000</c:v>
                </c:pt>
                <c:pt idx="3573">
                  <c:v>1772000</c:v>
                </c:pt>
                <c:pt idx="3574">
                  <c:v>1773000</c:v>
                </c:pt>
                <c:pt idx="3575">
                  <c:v>1774000</c:v>
                </c:pt>
                <c:pt idx="3576">
                  <c:v>1775000</c:v>
                </c:pt>
                <c:pt idx="3577">
                  <c:v>1776000</c:v>
                </c:pt>
                <c:pt idx="3578">
                  <c:v>1777000</c:v>
                </c:pt>
                <c:pt idx="3579">
                  <c:v>1778000</c:v>
                </c:pt>
                <c:pt idx="3580">
                  <c:v>1779000</c:v>
                </c:pt>
                <c:pt idx="3581">
                  <c:v>1780000</c:v>
                </c:pt>
                <c:pt idx="3582">
                  <c:v>1781000</c:v>
                </c:pt>
                <c:pt idx="3583">
                  <c:v>1782000</c:v>
                </c:pt>
                <c:pt idx="3584">
                  <c:v>1783000</c:v>
                </c:pt>
                <c:pt idx="3585">
                  <c:v>1784000</c:v>
                </c:pt>
                <c:pt idx="3586">
                  <c:v>1785000</c:v>
                </c:pt>
                <c:pt idx="3587">
                  <c:v>1786000</c:v>
                </c:pt>
                <c:pt idx="3588">
                  <c:v>1787000</c:v>
                </c:pt>
                <c:pt idx="3589">
                  <c:v>1788000</c:v>
                </c:pt>
                <c:pt idx="3590">
                  <c:v>1789000</c:v>
                </c:pt>
                <c:pt idx="3591">
                  <c:v>1790000</c:v>
                </c:pt>
                <c:pt idx="3592">
                  <c:v>1791000</c:v>
                </c:pt>
                <c:pt idx="3593">
                  <c:v>1792000</c:v>
                </c:pt>
                <c:pt idx="3594">
                  <c:v>1793000</c:v>
                </c:pt>
                <c:pt idx="3595">
                  <c:v>1794000</c:v>
                </c:pt>
                <c:pt idx="3596">
                  <c:v>1795000</c:v>
                </c:pt>
                <c:pt idx="3597">
                  <c:v>1796000</c:v>
                </c:pt>
                <c:pt idx="3598">
                  <c:v>1797000</c:v>
                </c:pt>
                <c:pt idx="3599">
                  <c:v>1798000</c:v>
                </c:pt>
                <c:pt idx="3600">
                  <c:v>1799000</c:v>
                </c:pt>
                <c:pt idx="3601">
                  <c:v>1800000</c:v>
                </c:pt>
                <c:pt idx="3602">
                  <c:v>1801000</c:v>
                </c:pt>
                <c:pt idx="3603">
                  <c:v>1802000</c:v>
                </c:pt>
                <c:pt idx="3604">
                  <c:v>1803000</c:v>
                </c:pt>
                <c:pt idx="3605">
                  <c:v>1804000</c:v>
                </c:pt>
                <c:pt idx="3606">
                  <c:v>1805000</c:v>
                </c:pt>
                <c:pt idx="3607">
                  <c:v>1806000</c:v>
                </c:pt>
                <c:pt idx="3608">
                  <c:v>1807000</c:v>
                </c:pt>
                <c:pt idx="3609">
                  <c:v>1808000</c:v>
                </c:pt>
                <c:pt idx="3610">
                  <c:v>1809000</c:v>
                </c:pt>
                <c:pt idx="3611">
                  <c:v>1810000</c:v>
                </c:pt>
                <c:pt idx="3612">
                  <c:v>1811000</c:v>
                </c:pt>
                <c:pt idx="3613">
                  <c:v>1812000</c:v>
                </c:pt>
                <c:pt idx="3614">
                  <c:v>1813000</c:v>
                </c:pt>
                <c:pt idx="3615">
                  <c:v>1814000</c:v>
                </c:pt>
                <c:pt idx="3616">
                  <c:v>1815000</c:v>
                </c:pt>
                <c:pt idx="3617">
                  <c:v>1816000</c:v>
                </c:pt>
                <c:pt idx="3618">
                  <c:v>1817000</c:v>
                </c:pt>
                <c:pt idx="3619">
                  <c:v>1818000</c:v>
                </c:pt>
                <c:pt idx="3620">
                  <c:v>1819000</c:v>
                </c:pt>
                <c:pt idx="3621">
                  <c:v>1820000</c:v>
                </c:pt>
                <c:pt idx="3622">
                  <c:v>1821000</c:v>
                </c:pt>
                <c:pt idx="3623">
                  <c:v>1822000</c:v>
                </c:pt>
                <c:pt idx="3624">
                  <c:v>1823000</c:v>
                </c:pt>
                <c:pt idx="3625">
                  <c:v>1824000</c:v>
                </c:pt>
                <c:pt idx="3626">
                  <c:v>1825000</c:v>
                </c:pt>
                <c:pt idx="3627">
                  <c:v>1826000</c:v>
                </c:pt>
                <c:pt idx="3628">
                  <c:v>1827000</c:v>
                </c:pt>
                <c:pt idx="3629">
                  <c:v>1828000</c:v>
                </c:pt>
                <c:pt idx="3630">
                  <c:v>1829000</c:v>
                </c:pt>
                <c:pt idx="3631">
                  <c:v>1830000</c:v>
                </c:pt>
                <c:pt idx="3632">
                  <c:v>1831000</c:v>
                </c:pt>
                <c:pt idx="3633">
                  <c:v>1832000</c:v>
                </c:pt>
                <c:pt idx="3634">
                  <c:v>1833000</c:v>
                </c:pt>
                <c:pt idx="3635">
                  <c:v>1834000</c:v>
                </c:pt>
                <c:pt idx="3636">
                  <c:v>1835000</c:v>
                </c:pt>
                <c:pt idx="3637">
                  <c:v>1836000</c:v>
                </c:pt>
                <c:pt idx="3638">
                  <c:v>1837000</c:v>
                </c:pt>
                <c:pt idx="3639">
                  <c:v>1838000</c:v>
                </c:pt>
                <c:pt idx="3640">
                  <c:v>1839000</c:v>
                </c:pt>
                <c:pt idx="3641">
                  <c:v>1840000</c:v>
                </c:pt>
                <c:pt idx="3642">
                  <c:v>1841000</c:v>
                </c:pt>
                <c:pt idx="3643">
                  <c:v>1842000</c:v>
                </c:pt>
                <c:pt idx="3644">
                  <c:v>1843000</c:v>
                </c:pt>
                <c:pt idx="3645">
                  <c:v>1844000</c:v>
                </c:pt>
                <c:pt idx="3646">
                  <c:v>1845000</c:v>
                </c:pt>
                <c:pt idx="3647">
                  <c:v>1846000</c:v>
                </c:pt>
                <c:pt idx="3648">
                  <c:v>1847000</c:v>
                </c:pt>
                <c:pt idx="3649">
                  <c:v>1848000</c:v>
                </c:pt>
                <c:pt idx="3650">
                  <c:v>1849000</c:v>
                </c:pt>
                <c:pt idx="3651">
                  <c:v>1850000</c:v>
                </c:pt>
                <c:pt idx="3652">
                  <c:v>1851000</c:v>
                </c:pt>
                <c:pt idx="3653">
                  <c:v>1852000</c:v>
                </c:pt>
                <c:pt idx="3654">
                  <c:v>1853000</c:v>
                </c:pt>
                <c:pt idx="3655">
                  <c:v>1854000</c:v>
                </c:pt>
                <c:pt idx="3656">
                  <c:v>1855000</c:v>
                </c:pt>
                <c:pt idx="3657">
                  <c:v>1856000</c:v>
                </c:pt>
                <c:pt idx="3658">
                  <c:v>1857000</c:v>
                </c:pt>
                <c:pt idx="3659">
                  <c:v>1858000</c:v>
                </c:pt>
                <c:pt idx="3660">
                  <c:v>1859000</c:v>
                </c:pt>
                <c:pt idx="3661">
                  <c:v>1860000</c:v>
                </c:pt>
                <c:pt idx="3662">
                  <c:v>1861000</c:v>
                </c:pt>
                <c:pt idx="3663">
                  <c:v>1862000</c:v>
                </c:pt>
                <c:pt idx="3664">
                  <c:v>1863000</c:v>
                </c:pt>
                <c:pt idx="3665">
                  <c:v>1864000</c:v>
                </c:pt>
                <c:pt idx="3666">
                  <c:v>1865000</c:v>
                </c:pt>
                <c:pt idx="3667">
                  <c:v>1866000</c:v>
                </c:pt>
                <c:pt idx="3668">
                  <c:v>1867000</c:v>
                </c:pt>
                <c:pt idx="3669">
                  <c:v>1868000</c:v>
                </c:pt>
                <c:pt idx="3670">
                  <c:v>1869000</c:v>
                </c:pt>
                <c:pt idx="3671">
                  <c:v>1870000</c:v>
                </c:pt>
                <c:pt idx="3672">
                  <c:v>1871000</c:v>
                </c:pt>
                <c:pt idx="3673">
                  <c:v>1872000</c:v>
                </c:pt>
                <c:pt idx="3674">
                  <c:v>1873000</c:v>
                </c:pt>
                <c:pt idx="3675">
                  <c:v>1874000</c:v>
                </c:pt>
                <c:pt idx="3676">
                  <c:v>1875000</c:v>
                </c:pt>
                <c:pt idx="3677">
                  <c:v>1876000</c:v>
                </c:pt>
                <c:pt idx="3678">
                  <c:v>1877000</c:v>
                </c:pt>
                <c:pt idx="3679">
                  <c:v>1878000</c:v>
                </c:pt>
                <c:pt idx="3680">
                  <c:v>1879000</c:v>
                </c:pt>
                <c:pt idx="3681">
                  <c:v>1880000</c:v>
                </c:pt>
                <c:pt idx="3682">
                  <c:v>1881000</c:v>
                </c:pt>
                <c:pt idx="3683">
                  <c:v>1882000</c:v>
                </c:pt>
                <c:pt idx="3684">
                  <c:v>1883000</c:v>
                </c:pt>
                <c:pt idx="3685">
                  <c:v>1884000</c:v>
                </c:pt>
                <c:pt idx="3686">
                  <c:v>1885000</c:v>
                </c:pt>
                <c:pt idx="3687">
                  <c:v>1886000</c:v>
                </c:pt>
                <c:pt idx="3688">
                  <c:v>1887000</c:v>
                </c:pt>
                <c:pt idx="3689">
                  <c:v>1888000</c:v>
                </c:pt>
                <c:pt idx="3690">
                  <c:v>1889000</c:v>
                </c:pt>
                <c:pt idx="3691">
                  <c:v>1890000</c:v>
                </c:pt>
                <c:pt idx="3692">
                  <c:v>1891000</c:v>
                </c:pt>
                <c:pt idx="3693">
                  <c:v>1892000</c:v>
                </c:pt>
                <c:pt idx="3694">
                  <c:v>1893000</c:v>
                </c:pt>
                <c:pt idx="3695">
                  <c:v>1894000</c:v>
                </c:pt>
                <c:pt idx="3696">
                  <c:v>1895000</c:v>
                </c:pt>
                <c:pt idx="3697">
                  <c:v>1896000</c:v>
                </c:pt>
                <c:pt idx="3698">
                  <c:v>1897000</c:v>
                </c:pt>
                <c:pt idx="3699">
                  <c:v>1898000</c:v>
                </c:pt>
                <c:pt idx="3700">
                  <c:v>1899000</c:v>
                </c:pt>
                <c:pt idx="3701">
                  <c:v>1900000</c:v>
                </c:pt>
                <c:pt idx="3702">
                  <c:v>1901000</c:v>
                </c:pt>
                <c:pt idx="3703">
                  <c:v>1902000</c:v>
                </c:pt>
                <c:pt idx="3704">
                  <c:v>1903000</c:v>
                </c:pt>
                <c:pt idx="3705">
                  <c:v>1904000</c:v>
                </c:pt>
                <c:pt idx="3706">
                  <c:v>1905000</c:v>
                </c:pt>
                <c:pt idx="3707">
                  <c:v>1906000</c:v>
                </c:pt>
                <c:pt idx="3708">
                  <c:v>1907000</c:v>
                </c:pt>
                <c:pt idx="3709">
                  <c:v>1908000</c:v>
                </c:pt>
                <c:pt idx="3710">
                  <c:v>1909000</c:v>
                </c:pt>
                <c:pt idx="3711">
                  <c:v>1910000</c:v>
                </c:pt>
                <c:pt idx="3712">
                  <c:v>1911000</c:v>
                </c:pt>
                <c:pt idx="3713">
                  <c:v>1912000</c:v>
                </c:pt>
                <c:pt idx="3714">
                  <c:v>1913000</c:v>
                </c:pt>
                <c:pt idx="3715">
                  <c:v>1914000</c:v>
                </c:pt>
                <c:pt idx="3716">
                  <c:v>1915000</c:v>
                </c:pt>
                <c:pt idx="3717">
                  <c:v>1916000</c:v>
                </c:pt>
                <c:pt idx="3718">
                  <c:v>1917000</c:v>
                </c:pt>
                <c:pt idx="3719">
                  <c:v>1918000</c:v>
                </c:pt>
                <c:pt idx="3720">
                  <c:v>1919000</c:v>
                </c:pt>
                <c:pt idx="3721">
                  <c:v>1920000</c:v>
                </c:pt>
                <c:pt idx="3722">
                  <c:v>1921000</c:v>
                </c:pt>
                <c:pt idx="3723">
                  <c:v>1922000</c:v>
                </c:pt>
                <c:pt idx="3724">
                  <c:v>1923000</c:v>
                </c:pt>
                <c:pt idx="3725">
                  <c:v>1924000</c:v>
                </c:pt>
                <c:pt idx="3726">
                  <c:v>1925000</c:v>
                </c:pt>
                <c:pt idx="3727">
                  <c:v>1926000</c:v>
                </c:pt>
                <c:pt idx="3728">
                  <c:v>1927000</c:v>
                </c:pt>
                <c:pt idx="3729">
                  <c:v>1928000</c:v>
                </c:pt>
                <c:pt idx="3730">
                  <c:v>1929000</c:v>
                </c:pt>
                <c:pt idx="3731">
                  <c:v>1930000</c:v>
                </c:pt>
                <c:pt idx="3732">
                  <c:v>1931000</c:v>
                </c:pt>
                <c:pt idx="3733">
                  <c:v>1932000</c:v>
                </c:pt>
                <c:pt idx="3734">
                  <c:v>1933000</c:v>
                </c:pt>
                <c:pt idx="3735">
                  <c:v>1934000</c:v>
                </c:pt>
                <c:pt idx="3736">
                  <c:v>1935000</c:v>
                </c:pt>
                <c:pt idx="3737">
                  <c:v>1936000</c:v>
                </c:pt>
                <c:pt idx="3738">
                  <c:v>1937000</c:v>
                </c:pt>
                <c:pt idx="3739">
                  <c:v>1938000</c:v>
                </c:pt>
                <c:pt idx="3740">
                  <c:v>1939000</c:v>
                </c:pt>
                <c:pt idx="3741">
                  <c:v>1940000</c:v>
                </c:pt>
                <c:pt idx="3742">
                  <c:v>1941000</c:v>
                </c:pt>
                <c:pt idx="3743">
                  <c:v>1942000</c:v>
                </c:pt>
                <c:pt idx="3744">
                  <c:v>1943000</c:v>
                </c:pt>
                <c:pt idx="3745">
                  <c:v>1944000</c:v>
                </c:pt>
                <c:pt idx="3746">
                  <c:v>1945000</c:v>
                </c:pt>
                <c:pt idx="3747">
                  <c:v>1946000</c:v>
                </c:pt>
                <c:pt idx="3748">
                  <c:v>1947000</c:v>
                </c:pt>
                <c:pt idx="3749">
                  <c:v>1948000</c:v>
                </c:pt>
                <c:pt idx="3750">
                  <c:v>1949000</c:v>
                </c:pt>
                <c:pt idx="3751">
                  <c:v>1950000</c:v>
                </c:pt>
                <c:pt idx="3752">
                  <c:v>1951000</c:v>
                </c:pt>
                <c:pt idx="3753">
                  <c:v>1952000</c:v>
                </c:pt>
                <c:pt idx="3754">
                  <c:v>1953000</c:v>
                </c:pt>
                <c:pt idx="3755">
                  <c:v>1954000</c:v>
                </c:pt>
                <c:pt idx="3756">
                  <c:v>1955000</c:v>
                </c:pt>
                <c:pt idx="3757">
                  <c:v>1956000</c:v>
                </c:pt>
                <c:pt idx="3758">
                  <c:v>1957000</c:v>
                </c:pt>
                <c:pt idx="3759">
                  <c:v>1958000</c:v>
                </c:pt>
                <c:pt idx="3760">
                  <c:v>1959000</c:v>
                </c:pt>
                <c:pt idx="3761">
                  <c:v>1960000</c:v>
                </c:pt>
                <c:pt idx="3762">
                  <c:v>1961000</c:v>
                </c:pt>
                <c:pt idx="3763">
                  <c:v>1962000</c:v>
                </c:pt>
                <c:pt idx="3764">
                  <c:v>1963000</c:v>
                </c:pt>
                <c:pt idx="3765">
                  <c:v>1964000</c:v>
                </c:pt>
                <c:pt idx="3766">
                  <c:v>1965000</c:v>
                </c:pt>
                <c:pt idx="3767">
                  <c:v>1966000</c:v>
                </c:pt>
                <c:pt idx="3768">
                  <c:v>1967000</c:v>
                </c:pt>
                <c:pt idx="3769">
                  <c:v>1968000</c:v>
                </c:pt>
                <c:pt idx="3770">
                  <c:v>1969000</c:v>
                </c:pt>
                <c:pt idx="3771">
                  <c:v>1970000</c:v>
                </c:pt>
                <c:pt idx="3772">
                  <c:v>1971000</c:v>
                </c:pt>
                <c:pt idx="3773">
                  <c:v>1972000</c:v>
                </c:pt>
                <c:pt idx="3774">
                  <c:v>1973000</c:v>
                </c:pt>
                <c:pt idx="3775">
                  <c:v>1974000</c:v>
                </c:pt>
                <c:pt idx="3776">
                  <c:v>1975000</c:v>
                </c:pt>
                <c:pt idx="3777">
                  <c:v>1976000</c:v>
                </c:pt>
                <c:pt idx="3778">
                  <c:v>1977000</c:v>
                </c:pt>
                <c:pt idx="3779">
                  <c:v>1978000</c:v>
                </c:pt>
                <c:pt idx="3780">
                  <c:v>1979000</c:v>
                </c:pt>
                <c:pt idx="3781">
                  <c:v>1980000</c:v>
                </c:pt>
                <c:pt idx="3782">
                  <c:v>1981000</c:v>
                </c:pt>
                <c:pt idx="3783">
                  <c:v>1982000</c:v>
                </c:pt>
                <c:pt idx="3784">
                  <c:v>1983000</c:v>
                </c:pt>
                <c:pt idx="3785">
                  <c:v>1984000</c:v>
                </c:pt>
                <c:pt idx="3786">
                  <c:v>1985000</c:v>
                </c:pt>
                <c:pt idx="3787">
                  <c:v>1986000</c:v>
                </c:pt>
                <c:pt idx="3788">
                  <c:v>1987000</c:v>
                </c:pt>
                <c:pt idx="3789">
                  <c:v>1988000</c:v>
                </c:pt>
                <c:pt idx="3790">
                  <c:v>1989000</c:v>
                </c:pt>
                <c:pt idx="3791">
                  <c:v>1990000</c:v>
                </c:pt>
                <c:pt idx="3792">
                  <c:v>1991000</c:v>
                </c:pt>
                <c:pt idx="3793">
                  <c:v>1992000</c:v>
                </c:pt>
                <c:pt idx="3794">
                  <c:v>1993000</c:v>
                </c:pt>
                <c:pt idx="3795">
                  <c:v>1994000</c:v>
                </c:pt>
                <c:pt idx="3796">
                  <c:v>1995000</c:v>
                </c:pt>
                <c:pt idx="3797">
                  <c:v>1996000</c:v>
                </c:pt>
                <c:pt idx="3798">
                  <c:v>1997000</c:v>
                </c:pt>
                <c:pt idx="3799">
                  <c:v>1998000</c:v>
                </c:pt>
                <c:pt idx="3800">
                  <c:v>1999000</c:v>
                </c:pt>
                <c:pt idx="3801">
                  <c:v>2000000</c:v>
                </c:pt>
              </c:numCache>
            </c:numRef>
          </c:xVal>
          <c:yVal>
            <c:numRef>
              <c:f>'TPS543C20 Loop Gain'!$AI$133:$AI$3914</c:f>
              <c:numCache>
                <c:formatCode>General</c:formatCode>
                <c:ptCount val="3782"/>
                <c:pt idx="0">
                  <c:v>70.437647307753195</c:v>
                </c:pt>
                <c:pt idx="1">
                  <c:v>70.014067092433493</c:v>
                </c:pt>
                <c:pt idx="2">
                  <c:v>59.581370347883656</c:v>
                </c:pt>
                <c:pt idx="3">
                  <c:v>52.997612805386296</c:v>
                </c:pt>
                <c:pt idx="4">
                  <c:v>48.459961971532024</c:v>
                </c:pt>
                <c:pt idx="5">
                  <c:v>44.918171460583594</c:v>
                </c:pt>
                <c:pt idx="6">
                  <c:v>42.037261991410773</c:v>
                </c:pt>
                <c:pt idx="7">
                  <c:v>39.64770046390737</c:v>
                </c:pt>
                <c:pt idx="8">
                  <c:v>37.64019754238943</c:v>
                </c:pt>
                <c:pt idx="9">
                  <c:v>35.936886621108435</c:v>
                </c:pt>
                <c:pt idx="10">
                  <c:v>34.479767189338936</c:v>
                </c:pt>
                <c:pt idx="11">
                  <c:v>33.224540048027869</c:v>
                </c:pt>
                <c:pt idx="12">
                  <c:v>32.136771229983822</c:v>
                </c:pt>
                <c:pt idx="13">
                  <c:v>31.18931505571128</c:v>
                </c:pt>
                <c:pt idx="14">
                  <c:v>30.360507635126638</c:v>
                </c:pt>
                <c:pt idx="15">
                  <c:v>29.632864778682656</c:v>
                </c:pt>
                <c:pt idx="16">
                  <c:v>28.99212423130535</c:v>
                </c:pt>
                <c:pt idx="17">
                  <c:v>28.426529876144969</c:v>
                </c:pt>
                <c:pt idx="18">
                  <c:v>27.926289692830345</c:v>
                </c:pt>
                <c:pt idx="19">
                  <c:v>27.483160581784986</c:v>
                </c:pt>
                <c:pt idx="20">
                  <c:v>27.090127054274888</c:v>
                </c:pt>
                <c:pt idx="21">
                  <c:v>26.74115014286884</c:v>
                </c:pt>
                <c:pt idx="22">
                  <c:v>26.430969364396866</c:v>
                </c:pt>
                <c:pt idx="23">
                  <c:v>26.154945157641709</c:v>
                </c:pt>
                <c:pt idx="24">
                  <c:v>25.908932535408134</c:v>
                </c:pt>
                <c:pt idx="25">
                  <c:v>25.689179130342282</c:v>
                </c:pt>
                <c:pt idx="26">
                  <c:v>25.492242638231343</c:v>
                </c:pt>
                <c:pt idx="27">
                  <c:v>25.314924046261382</c:v>
                </c:pt>
                <c:pt idx="28">
                  <c:v>25.154214096542855</c:v>
                </c:pt>
                <c:pt idx="29">
                  <c:v>25.007251254509253</c:v>
                </c:pt>
                <c:pt idx="30">
                  <c:v>24.871290076145751</c:v>
                </c:pt>
                <c:pt idx="31">
                  <c:v>24.743679323199899</c:v>
                </c:pt>
                <c:pt idx="32">
                  <c:v>24.621849469875503</c:v>
                </c:pt>
                <c:pt idx="33">
                  <c:v>24.503309375326971</c:v>
                </c:pt>
                <c:pt idx="34">
                  <c:v>24.385651856140349</c:v>
                </c:pt>
                <c:pt idx="35">
                  <c:v>24.266567678195333</c:v>
                </c:pt>
                <c:pt idx="36">
                  <c:v>24.143867107825109</c:v>
                </c:pt>
                <c:pt idx="37">
                  <c:v>24.015507650924718</c:v>
                </c:pt>
                <c:pt idx="38">
                  <c:v>23.879626028151584</c:v>
                </c:pt>
                <c:pt idx="39">
                  <c:v>23.734571876992522</c:v>
                </c:pt>
                <c:pt idx="40">
                  <c:v>23.578940249987156</c:v>
                </c:pt>
                <c:pt idx="41">
                  <c:v>23.411599806051036</c:v>
                </c:pt>
                <c:pt idx="42">
                  <c:v>23.231713755710889</c:v>
                </c:pt>
                <c:pt idx="43">
                  <c:v>23.03875115385636</c:v>
                </c:pt>
                <c:pt idx="44">
                  <c:v>22.832486996739412</c:v>
                </c:pt>
                <c:pt idx="45">
                  <c:v>22.612990662472733</c:v>
                </c:pt>
                <c:pt idx="46">
                  <c:v>22.380603374668006</c:v>
                </c:pt>
                <c:pt idx="47">
                  <c:v>22.13590639075246</c:v>
                </c:pt>
                <c:pt idx="48">
                  <c:v>21.879682371063836</c:v>
                </c:pt>
                <c:pt idx="49">
                  <c:v>21.612872782360814</c:v>
                </c:pt>
                <c:pt idx="50">
                  <c:v>21.336534214368939</c:v>
                </c:pt>
                <c:pt idx="51">
                  <c:v>21.051796191845476</c:v>
                </c:pt>
                <c:pt idx="52">
                  <c:v>20.759822544048667</c:v>
                </c:pt>
                <c:pt idx="53">
                  <c:v>20.461777761854915</c:v>
                </c:pt>
                <c:pt idx="54">
                  <c:v>20.158799134306662</c:v>
                </c:pt>
                <c:pt idx="55">
                  <c:v>19.851974889959173</c:v>
                </c:pt>
                <c:pt idx="56">
                  <c:v>19.542328120479869</c:v>
                </c:pt>
                <c:pt idx="57">
                  <c:v>19.230805950885742</c:v>
                </c:pt>
                <c:pt idx="58">
                  <c:v>18.918273236283476</c:v>
                </c:pt>
                <c:pt idx="59">
                  <c:v>18.605509988269439</c:v>
                </c:pt>
                <c:pt idx="60">
                  <c:v>18.293211738807219</c:v>
                </c:pt>
                <c:pt idx="61">
                  <c:v>17.981992108679346</c:v>
                </c:pt>
                <c:pt idx="62">
                  <c:v>17.672386938336459</c:v>
                </c:pt>
                <c:pt idx="63">
                  <c:v>17.364859443096968</c:v>
                </c:pt>
                <c:pt idx="64">
                  <c:v>17.059805959341258</c:v>
                </c:pt>
                <c:pt idx="65">
                  <c:v>16.757561945559384</c:v>
                </c:pt>
                <c:pt idx="66">
                  <c:v>16.458407987404385</c:v>
                </c:pt>
                <c:pt idx="67">
                  <c:v>16.162575627583273</c:v>
                </c:pt>
                <c:pt idx="68">
                  <c:v>15.870252899476537</c:v>
                </c:pt>
                <c:pt idx="69">
                  <c:v>15.581589488973215</c:v>
                </c:pt>
                <c:pt idx="70">
                  <c:v>15.296701483686091</c:v>
                </c:pt>
                <c:pt idx="71">
                  <c:v>15.015675694281958</c:v>
                </c:pt>
                <c:pt idx="72">
                  <c:v>14.738573550897504</c:v>
                </c:pt>
                <c:pt idx="73">
                  <c:v>14.465434590013233</c:v>
                </c:pt>
                <c:pt idx="74">
                  <c:v>14.19627955512132</c:v>
                </c:pt>
                <c:pt idx="75">
                  <c:v>13.931113139197585</c:v>
                </c:pt>
                <c:pt idx="76">
                  <c:v>13.669926399167831</c:v>
                </c:pt>
                <c:pt idx="77">
                  <c:v>13.412698873109189</c:v>
                </c:pt>
                <c:pt idx="78">
                  <c:v>13.159400430216799</c:v>
                </c:pt>
                <c:pt idx="79">
                  <c:v>12.909992882170151</c:v>
                </c:pt>
                <c:pt idx="80">
                  <c:v>12.664431382628997</c:v>
                </c:pt>
                <c:pt idx="81">
                  <c:v>12.4226656394471</c:v>
                </c:pt>
                <c:pt idx="82">
                  <c:v>12.184640962000717</c:v>
                </c:pt>
                <c:pt idx="83">
                  <c:v>11.950299163792597</c:v>
                </c:pt>
                <c:pt idx="84">
                  <c:v>11.719579338399537</c:v>
                </c:pt>
                <c:pt idx="85">
                  <c:v>11.49241852482281</c:v>
                </c:pt>
                <c:pt idx="86">
                  <c:v>11.268752276473577</c:v>
                </c:pt>
                <c:pt idx="87">
                  <c:v>11.048515146339653</c:v>
                </c:pt>
                <c:pt idx="88">
                  <c:v>10.831641099365969</c:v>
                </c:pt>
                <c:pt idx="89">
                  <c:v>10.618063861719182</c:v>
                </c:pt>
                <c:pt idx="90">
                  <c:v>10.407717215396664</c:v>
                </c:pt>
                <c:pt idx="91">
                  <c:v>10.200535245573159</c:v>
                </c:pt>
                <c:pt idx="92">
                  <c:v>9.9964525471143677</c:v>
                </c:pt>
                <c:pt idx="93">
                  <c:v>9.7954043958753765</c:v>
                </c:pt>
                <c:pt idx="94">
                  <c:v>9.5973268896500965</c:v>
                </c:pt>
                <c:pt idx="95">
                  <c:v>9.4021570630140321</c:v>
                </c:pt>
                <c:pt idx="96">
                  <c:v>9.209832979733223</c:v>
                </c:pt>
                <c:pt idx="97">
                  <c:v>9.0202938059310238</c:v>
                </c:pt>
                <c:pt idx="98">
                  <c:v>8.8334798667764822</c:v>
                </c:pt>
                <c:pt idx="99">
                  <c:v>8.6493326890870321</c:v>
                </c:pt>
                <c:pt idx="100">
                  <c:v>8.4677950319264959</c:v>
                </c:pt>
                <c:pt idx="101">
                  <c:v>8.2888109069818796</c:v>
                </c:pt>
                <c:pt idx="102">
                  <c:v>8.1123255902823139</c:v>
                </c:pt>
                <c:pt idx="103">
                  <c:v>7.9382856265920934</c:v>
                </c:pt>
                <c:pt idx="104">
                  <c:v>7.7666388276438774</c:v>
                </c:pt>
                <c:pt idx="105">
                  <c:v>7.5973342652053493</c:v>
                </c:pt>
                <c:pt idx="106">
                  <c:v>7.4303222598484</c:v>
                </c:pt>
                <c:pt idx="107">
                  <c:v>7.265554366161906</c:v>
                </c:pt>
                <c:pt idx="108">
                  <c:v>7.1029833550436017</c:v>
                </c:pt>
                <c:pt idx="109">
                  <c:v>6.9425631936310062</c:v>
                </c:pt>
                <c:pt idx="110">
                  <c:v>6.7842490233348212</c:v>
                </c:pt>
                <c:pt idx="111">
                  <c:v>6.6279971363851695</c:v>
                </c:pt>
                <c:pt idx="112">
                  <c:v>6.4737649512396489</c:v>
                </c:pt>
                <c:pt idx="113">
                  <c:v>6.3215109871413278</c:v>
                </c:pt>
                <c:pt idx="114">
                  <c:v>6.1711948380917816</c:v>
                </c:pt>
                <c:pt idx="115">
                  <c:v>6.0227771464411815</c:v>
                </c:pt>
                <c:pt idx="116">
                  <c:v>5.8762195762895058</c:v>
                </c:pt>
                <c:pt idx="117">
                  <c:v>5.7314847868422891</c:v>
                </c:pt>
                <c:pt idx="118">
                  <c:v>5.5885364058583313</c:v>
                </c:pt>
                <c:pt idx="119">
                  <c:v>5.4473390032923383</c:v>
                </c:pt>
                <c:pt idx="120">
                  <c:v>5.3078580652239289</c:v>
                </c:pt>
                <c:pt idx="121">
                  <c:v>5.1700599681467789</c:v>
                </c:pt>
                <c:pt idx="122">
                  <c:v>5.033911953679735</c:v>
                </c:pt>
                <c:pt idx="123">
                  <c:v>4.8993821037460599</c:v>
                </c:pt>
                <c:pt idx="124">
                  <c:v>4.7664393162605174</c:v>
                </c:pt>
                <c:pt idx="125">
                  <c:v>4.6350532813554075</c:v>
                </c:pt>
                <c:pt idx="126">
                  <c:v>4.50519445816591</c:v>
                </c:pt>
                <c:pt idx="127">
                  <c:v>4.3768340521926437</c:v>
                </c:pt>
                <c:pt idx="128">
                  <c:v>4.2499439932526535</c:v>
                </c:pt>
                <c:pt idx="129">
                  <c:v>4.1244969140231929</c:v>
                </c:pt>
                <c:pt idx="130">
                  <c:v>4.0004661291815777</c:v>
                </c:pt>
                <c:pt idx="131">
                  <c:v>3.8778256151426267</c:v>
                </c:pt>
                <c:pt idx="132">
                  <c:v>3.7565499903849502</c:v>
                </c:pt>
                <c:pt idx="133">
                  <c:v>3.6366144963664802</c:v>
                </c:pt>
                <c:pt idx="134">
                  <c:v>3.5179949790155125</c:v>
                </c:pt>
                <c:pt idx="135">
                  <c:v>3.4006678707934124</c:v>
                </c:pt>
                <c:pt idx="136">
                  <c:v>3.2846101733127737</c:v>
                </c:pt>
                <c:pt idx="137">
                  <c:v>3.1697994405054293</c:v>
                </c:pt>
                <c:pt idx="138">
                  <c:v>3.0562137623232397</c:v>
                </c:pt>
                <c:pt idx="139">
                  <c:v>2.9438317489608594</c:v>
                </c:pt>
                <c:pt idx="140">
                  <c:v>2.8326325155866687</c:v>
                </c:pt>
                <c:pt idx="141">
                  <c:v>2.7225956675692</c:v>
                </c:pt>
                <c:pt idx="142">
                  <c:v>2.6137012861822599</c:v>
                </c:pt>
                <c:pt idx="143">
                  <c:v>2.5059299147787901</c:v>
                </c:pt>
                <c:pt idx="144">
                  <c:v>2.3992625454167276</c:v>
                </c:pt>
                <c:pt idx="145">
                  <c:v>2.2936806059235089</c:v>
                </c:pt>
                <c:pt idx="146">
                  <c:v>2.1891659473852796</c:v>
                </c:pt>
                <c:pt idx="147">
                  <c:v>2.0857008320494406</c:v>
                </c:pt>
                <c:pt idx="148">
                  <c:v>1.9832679216226858</c:v>
                </c:pt>
                <c:pt idx="149">
                  <c:v>1.8818502659567515</c:v>
                </c:pt>
                <c:pt idx="150">
                  <c:v>1.7814312921038313</c:v>
                </c:pt>
                <c:pt idx="151">
                  <c:v>1.6819947937334254</c:v>
                </c:pt>
                <c:pt idx="152">
                  <c:v>1.5835249208957138</c:v>
                </c:pt>
                <c:pt idx="153">
                  <c:v>1.4860061701199174</c:v>
                </c:pt>
                <c:pt idx="154">
                  <c:v>1.3894233748377478</c:v>
                </c:pt>
                <c:pt idx="155">
                  <c:v>1.2937616961172771</c:v>
                </c:pt>
                <c:pt idx="156">
                  <c:v>1.1990066137007991</c:v>
                </c:pt>
                <c:pt idx="157">
                  <c:v>1.1051439173314779</c:v>
                </c:pt>
                <c:pt idx="158">
                  <c:v>1.0121596983622303</c:v>
                </c:pt>
                <c:pt idx="159">
                  <c:v>0.92004034163414861</c:v>
                </c:pt>
                <c:pt idx="160">
                  <c:v>0.828772517617683</c:v>
                </c:pt>
                <c:pt idx="161">
                  <c:v>0.73834317480368794</c:v>
                </c:pt>
                <c:pt idx="162">
                  <c:v>0.64873953233929904</c:v>
                </c:pt>
                <c:pt idx="163">
                  <c:v>0.55994907289653517</c:v>
                </c:pt>
                <c:pt idx="164">
                  <c:v>0.47195953576851407</c:v>
                </c:pt>
                <c:pt idx="165">
                  <c:v>0.38475891018166652</c:v>
                </c:pt>
                <c:pt idx="166">
                  <c:v>0.29833542882038749</c:v>
                </c:pt>
                <c:pt idx="167">
                  <c:v>0.21267756155172943</c:v>
                </c:pt>
                <c:pt idx="168">
                  <c:v>0.12777400934842811</c:v>
                </c:pt>
                <c:pt idx="169">
                  <c:v>4.3613698398121396E-2</c:v>
                </c:pt>
                <c:pt idx="170">
                  <c:v>-3.9814225604005334E-2</c:v>
                </c:pt>
                <c:pt idx="171">
                  <c:v>-0.12252040298778094</c:v>
                </c:pt>
                <c:pt idx="172">
                  <c:v>-0.20451526547098878</c:v>
                </c:pt>
                <c:pt idx="173">
                  <c:v>-0.285809041358905</c:v>
                </c:pt>
                <c:pt idx="174">
                  <c:v>-0.36641176058711811</c:v>
                </c:pt>
                <c:pt idx="175">
                  <c:v>-0.44633325961044779</c:v>
                </c:pt>
                <c:pt idx="176">
                  <c:v>-0.52558318614702237</c:v>
                </c:pt>
                <c:pt idx="177">
                  <c:v>-0.60417100377946897</c:v>
                </c:pt>
                <c:pt idx="178">
                  <c:v>-0.68210599641927327</c:v>
                </c:pt>
                <c:pt idx="179">
                  <c:v>-0.75939727263977774</c:v>
                </c:pt>
                <c:pt idx="180">
                  <c:v>-0.83605376988127422</c:v>
                </c:pt>
                <c:pt idx="181">
                  <c:v>-0.91208425853268937</c:v>
                </c:pt>
                <c:pt idx="182">
                  <c:v>-0.98749734589521077</c:v>
                </c:pt>
                <c:pt idx="183">
                  <c:v>-1.0623014800299055</c:v>
                </c:pt>
                <c:pt idx="184">
                  <c:v>-1.1365049534947824</c:v>
                </c:pt>
                <c:pt idx="185">
                  <c:v>-1.2101159069756156</c:v>
                </c:pt>
                <c:pt idx="186">
                  <c:v>-1.2831423328112879</c:v>
                </c:pt>
                <c:pt idx="187">
                  <c:v>-1.3555920784207709</c:v>
                </c:pt>
                <c:pt idx="188">
                  <c:v>-1.4274728496320521</c:v>
                </c:pt>
                <c:pt idx="189">
                  <c:v>-1.4987922139178764</c:v>
                </c:pt>
                <c:pt idx="190">
                  <c:v>-1.569557603541706</c:v>
                </c:pt>
                <c:pt idx="191">
                  <c:v>-1.6397763186150556</c:v>
                </c:pt>
                <c:pt idx="192">
                  <c:v>-1.7094555300704597</c:v>
                </c:pt>
                <c:pt idx="193">
                  <c:v>-1.7786022825535042</c:v>
                </c:pt>
                <c:pt idx="194">
                  <c:v>-1.8472234972347701</c:v>
                </c:pt>
                <c:pt idx="195">
                  <c:v>-1.9153259745447833</c:v>
                </c:pt>
                <c:pt idx="196">
                  <c:v>-1.9829163968362717</c:v>
                </c:pt>
                <c:pt idx="197">
                  <c:v>-2.0500013309728602</c:v>
                </c:pt>
                <c:pt idx="198">
                  <c:v>-2.1165872308499454</c:v>
                </c:pt>
                <c:pt idx="199">
                  <c:v>-2.1826804398470108</c:v>
                </c:pt>
                <c:pt idx="200">
                  <c:v>-2.2482871932154125</c:v>
                </c:pt>
                <c:pt idx="201">
                  <c:v>-2.3134136204029816</c:v>
                </c:pt>
                <c:pt idx="202">
                  <c:v>-2.3780657473173736</c:v>
                </c:pt>
                <c:pt idx="203">
                  <c:v>-2.4422494985307863</c:v>
                </c:pt>
                <c:pt idx="204">
                  <c:v>-2.5059706994262436</c:v>
                </c:pt>
                <c:pt idx="205">
                  <c:v>-2.5692350782889219</c:v>
                </c:pt>
                <c:pt idx="206">
                  <c:v>-2.6320482683440876</c:v>
                </c:pt>
                <c:pt idx="207">
                  <c:v>-2.6944158097417947</c:v>
                </c:pt>
                <c:pt idx="208">
                  <c:v>-2.7563431514916377</c:v>
                </c:pt>
                <c:pt idx="209">
                  <c:v>-2.8178356533478519</c:v>
                </c:pt>
                <c:pt idx="210">
                  <c:v>-2.8788985876474547</c:v>
                </c:pt>
                <c:pt idx="211">
                  <c:v>-2.9395371411021354</c:v>
                </c:pt>
                <c:pt idx="212">
                  <c:v>-2.9997564165441908</c:v>
                </c:pt>
                <c:pt idx="213">
                  <c:v>-3.0595614346307451</c:v>
                </c:pt>
                <c:pt idx="214">
                  <c:v>-3.1189571355040702</c:v>
                </c:pt>
                <c:pt idx="215">
                  <c:v>-3.1779483804128983</c:v>
                </c:pt>
                <c:pt idx="216">
                  <c:v>-3.2365399532915564</c:v>
                </c:pt>
                <c:pt idx="217">
                  <c:v>-3.2947365623026963</c:v>
                </c:pt>
                <c:pt idx="218">
                  <c:v>-3.3525428413419962</c:v>
                </c:pt>
                <c:pt idx="219">
                  <c:v>-3.4099633515048784</c:v>
                </c:pt>
                <c:pt idx="220">
                  <c:v>-3.4670025825206179</c:v>
                </c:pt>
                <c:pt idx="221">
                  <c:v>-3.5236649541501608</c:v>
                </c:pt>
                <c:pt idx="222">
                  <c:v>-3.5799548175510494</c:v>
                </c:pt>
                <c:pt idx="223">
                  <c:v>-3.6358764566102248</c:v>
                </c:pt>
                <c:pt idx="224">
                  <c:v>-3.6914340892451398</c:v>
                </c:pt>
                <c:pt idx="225">
                  <c:v>-3.7466318686747653</c:v>
                </c:pt>
                <c:pt idx="226">
                  <c:v>-3.801473884659432</c:v>
                </c:pt>
                <c:pt idx="227">
                  <c:v>-3.8559641647143579</c:v>
                </c:pt>
                <c:pt idx="228">
                  <c:v>-3.910106675291444</c:v>
                </c:pt>
                <c:pt idx="229">
                  <c:v>-3.9639053229378773</c:v>
                </c:pt>
                <c:pt idx="230">
                  <c:v>-4.0173639554246359</c:v>
                </c:pt>
                <c:pt idx="231">
                  <c:v>-4.070486362850783</c:v>
                </c:pt>
                <c:pt idx="232">
                  <c:v>-4.1232762787228632</c:v>
                </c:pt>
                <c:pt idx="233">
                  <c:v>-4.1757373810091147</c:v>
                </c:pt>
                <c:pt idx="234">
                  <c:v>-4.2278732931695737</c:v>
                </c:pt>
                <c:pt idx="235">
                  <c:v>-4.2796875851647238</c:v>
                </c:pt>
                <c:pt idx="236">
                  <c:v>-4.3311837744390074</c:v>
                </c:pt>
                <c:pt idx="237">
                  <c:v>-4.382365326884913</c:v>
                </c:pt>
                <c:pt idx="238">
                  <c:v>-4.433235657783829</c:v>
                </c:pt>
                <c:pt idx="239">
                  <c:v>-4.4837981327271423</c:v>
                </c:pt>
                <c:pt idx="240">
                  <c:v>-4.5340560685167066</c:v>
                </c:pt>
                <c:pt idx="241">
                  <c:v>-4.5840127340458485</c:v>
                </c:pt>
                <c:pt idx="242">
                  <c:v>-4.6336713511604311</c:v>
                </c:pt>
                <c:pt idx="243">
                  <c:v>-4.6830350955019862</c:v>
                </c:pt>
                <c:pt idx="244">
                  <c:v>-4.732107097332138</c:v>
                </c:pt>
                <c:pt idx="245">
                  <c:v>-4.7808904423400325</c:v>
                </c:pt>
                <c:pt idx="246">
                  <c:v>-4.8293881724309733</c:v>
                </c:pt>
                <c:pt idx="247">
                  <c:v>-4.877603286499621</c:v>
                </c:pt>
                <c:pt idx="248">
                  <c:v>-4.9255387411858313</c:v>
                </c:pt>
                <c:pt idx="249">
                  <c:v>-4.9731974516152464</c:v>
                </c:pt>
                <c:pt idx="250">
                  <c:v>-5.0205822921234402</c:v>
                </c:pt>
                <c:pt idx="251">
                  <c:v>-5.0676960969651166</c:v>
                </c:pt>
                <c:pt idx="252">
                  <c:v>-5.1145416610091852</c:v>
                </c:pt>
                <c:pt idx="253">
                  <c:v>-5.1611217404175207</c:v>
                </c:pt>
                <c:pt idx="254">
                  <c:v>-5.2074390533118899</c:v>
                </c:pt>
                <c:pt idx="255">
                  <c:v>-5.2534962804255407</c:v>
                </c:pt>
                <c:pt idx="256">
                  <c:v>-5.2992960657413093</c:v>
                </c:pt>
                <c:pt idx="257">
                  <c:v>-5.3448410171176626</c:v>
                </c:pt>
                <c:pt idx="258">
                  <c:v>-5.3901337069011941</c:v>
                </c:pt>
                <c:pt idx="259">
                  <c:v>-5.4351766725262518</c:v>
                </c:pt>
                <c:pt idx="260">
                  <c:v>-5.4799724171038298</c:v>
                </c:pt>
                <c:pt idx="261">
                  <c:v>-5.5245234099962381</c:v>
                </c:pt>
                <c:pt idx="262">
                  <c:v>-5.5688320873829511</c:v>
                </c:pt>
                <c:pt idx="263">
                  <c:v>-5.6129008528129534</c:v>
                </c:pt>
                <c:pt idx="264">
                  <c:v>-5.6567320777466445</c:v>
                </c:pt>
                <c:pt idx="265">
                  <c:v>-5.7003281020872034</c:v>
                </c:pt>
                <c:pt idx="266">
                  <c:v>-5.743691234701549</c:v>
                </c:pt>
                <c:pt idx="267">
                  <c:v>-5.7868237539302037</c:v>
                </c:pt>
                <c:pt idx="268">
                  <c:v>-5.8297279080875413</c:v>
                </c:pt>
                <c:pt idx="269">
                  <c:v>-5.872405915952891</c:v>
                </c:pt>
                <c:pt idx="270">
                  <c:v>-5.9148599672504716</c:v>
                </c:pt>
                <c:pt idx="271">
                  <c:v>-5.9570922231216583</c:v>
                </c:pt>
                <c:pt idx="272">
                  <c:v>-5.9991048165863514</c:v>
                </c:pt>
                <c:pt idx="273">
                  <c:v>-6.0408998529973879</c:v>
                </c:pt>
                <c:pt idx="274">
                  <c:v>-6.0824794104841242</c:v>
                </c:pt>
                <c:pt idx="275">
                  <c:v>-6.1238455403889756</c:v>
                </c:pt>
                <c:pt idx="276">
                  <c:v>-6.1650002676951097</c:v>
                </c:pt>
                <c:pt idx="277">
                  <c:v>-6.205945591445361</c:v>
                </c:pt>
                <c:pt idx="278">
                  <c:v>-6.2466834851545228</c:v>
                </c:pt>
                <c:pt idx="279">
                  <c:v>-6.2872158972121719</c:v>
                </c:pt>
                <c:pt idx="280">
                  <c:v>-6.3275447512797092</c:v>
                </c:pt>
                <c:pt idx="281">
                  <c:v>-6.3676719466777376</c:v>
                </c:pt>
                <c:pt idx="282">
                  <c:v>-6.4075993587682758</c:v>
                </c:pt>
                <c:pt idx="283">
                  <c:v>-6.4473288393286419</c:v>
                </c:pt>
                <c:pt idx="284">
                  <c:v>-6.4868622169181824</c:v>
                </c:pt>
                <c:pt idx="285">
                  <c:v>-6.5262012972391901</c:v>
                </c:pt>
                <c:pt idx="286">
                  <c:v>-6.5653478634900893</c:v>
                </c:pt>
                <c:pt idx="287">
                  <c:v>-6.6043036767130339</c:v>
                </c:pt>
                <c:pt idx="288">
                  <c:v>-6.6430704761336052</c:v>
                </c:pt>
                <c:pt idx="289">
                  <c:v>-6.6816499794967914</c:v>
                </c:pt>
                <c:pt idx="290">
                  <c:v>-6.7200438833934122</c:v>
                </c:pt>
                <c:pt idx="291">
                  <c:v>-6.7582538635844758</c:v>
                </c:pt>
                <c:pt idx="292">
                  <c:v>-6.7962815753162715</c:v>
                </c:pt>
                <c:pt idx="293">
                  <c:v>-6.8341286536312476</c:v>
                </c:pt>
                <c:pt idx="294">
                  <c:v>-6.8717967136735965</c:v>
                </c:pt>
                <c:pt idx="295">
                  <c:v>-6.9092873509885058</c:v>
                </c:pt>
                <c:pt idx="296">
                  <c:v>-6.9466021418168333</c:v>
                </c:pt>
                <c:pt idx="297">
                  <c:v>-6.9837426433834562</c:v>
                </c:pt>
                <c:pt idx="298">
                  <c:v>-7.0207103941815108</c:v>
                </c:pt>
                <c:pt idx="299">
                  <c:v>-7.0575069142509701</c:v>
                </c:pt>
                <c:pt idx="300">
                  <c:v>-7.0941337054525615</c:v>
                </c:pt>
                <c:pt idx="301">
                  <c:v>-7.1305922517366991</c:v>
                </c:pt>
                <c:pt idx="302">
                  <c:v>-7.1668840194080428</c:v>
                </c:pt>
                <c:pt idx="303">
                  <c:v>-7.2030104573840612</c:v>
                </c:pt>
                <c:pt idx="304">
                  <c:v>-7.2389729974515893</c:v>
                </c:pt>
                <c:pt idx="305">
                  <c:v>-7.2747730545160119</c:v>
                </c:pt>
                <c:pt idx="306">
                  <c:v>-7.3104120268483008</c:v>
                </c:pt>
                <c:pt idx="307">
                  <c:v>-7.3458912963266974</c:v>
                </c:pt>
                <c:pt idx="308">
                  <c:v>-7.3812122286743467</c:v>
                </c:pt>
                <c:pt idx="309">
                  <c:v>-7.4163761736935143</c:v>
                </c:pt>
                <c:pt idx="310">
                  <c:v>-7.4513844654941508</c:v>
                </c:pt>
                <c:pt idx="311">
                  <c:v>-7.4862384227207404</c:v>
                </c:pt>
                <c:pt idx="312">
                  <c:v>-7.5209393487732479</c:v>
                </c:pt>
                <c:pt idx="313">
                  <c:v>-7.555488532025687</c:v>
                </c:pt>
                <c:pt idx="314">
                  <c:v>-7.5898872460401003</c:v>
                </c:pt>
                <c:pt idx="315">
                  <c:v>-7.6241367497776036</c:v>
                </c:pt>
                <c:pt idx="316">
                  <c:v>-7.658238287805073</c:v>
                </c:pt>
                <c:pt idx="317">
                  <c:v>-7.6921930904991456</c:v>
                </c:pt>
                <c:pt idx="318">
                  <c:v>-7.7260023742462405</c:v>
                </c:pt>
                <c:pt idx="319">
                  <c:v>-7.7596673416392283</c:v>
                </c:pt>
                <c:pt idx="320">
                  <c:v>-7.7931891816716705</c:v>
                </c:pt>
                <c:pt idx="321">
                  <c:v>-7.8265690699272596</c:v>
                </c:pt>
                <c:pt idx="322">
                  <c:v>-7.8598081687673709</c:v>
                </c:pt>
                <c:pt idx="323">
                  <c:v>-7.8929076275156085</c:v>
                </c:pt>
                <c:pt idx="324">
                  <c:v>-7.9258685826377899</c:v>
                </c:pt>
                <c:pt idx="325">
                  <c:v>-7.9586921579209511</c:v>
                </c:pt>
                <c:pt idx="326">
                  <c:v>-7.9913794646475811</c:v>
                </c:pt>
                <c:pt idx="327">
                  <c:v>-8.0239316017685134</c:v>
                </c:pt>
                <c:pt idx="328">
                  <c:v>-8.0563496560723262</c:v>
                </c:pt>
                <c:pt idx="329">
                  <c:v>-8.0886347023513583</c:v>
                </c:pt>
                <c:pt idx="330">
                  <c:v>-8.1207878035660315</c:v>
                </c:pt>
                <c:pt idx="331">
                  <c:v>-8.152810011006439</c:v>
                </c:pt>
                <c:pt idx="332">
                  <c:v>-8.1847023644504322</c:v>
                </c:pt>
                <c:pt idx="333">
                  <c:v>-8.2164658923198566</c:v>
                </c:pt>
                <c:pt idx="334">
                  <c:v>-8.2481016118347501</c:v>
                </c:pt>
                <c:pt idx="335">
                  <c:v>-8.2796105291633282</c:v>
                </c:pt>
                <c:pt idx="336">
                  <c:v>-8.3109936395717234</c:v>
                </c:pt>
                <c:pt idx="337">
                  <c:v>-8.342251927569766</c:v>
                </c:pt>
                <c:pt idx="338">
                  <c:v>-8.3733863670550654</c:v>
                </c:pt>
                <c:pt idx="339">
                  <c:v>-8.4043979214548497</c:v>
                </c:pt>
                <c:pt idx="340">
                  <c:v>-8.4352875438653587</c:v>
                </c:pt>
                <c:pt idx="341">
                  <c:v>-8.4660561771889569</c:v>
                </c:pt>
                <c:pt idx="342">
                  <c:v>-8.4967047542694392</c:v>
                </c:pt>
                <c:pt idx="343">
                  <c:v>-8.5272341980247681</c:v>
                </c:pt>
                <c:pt idx="344">
                  <c:v>-8.557645421578254</c:v>
                </c:pt>
                <c:pt idx="345">
                  <c:v>-8.5879393283874101</c:v>
                </c:pt>
                <c:pt idx="346">
                  <c:v>-8.6181168123700811</c:v>
                </c:pt>
                <c:pt idx="347">
                  <c:v>-8.6481787580303067</c:v>
                </c:pt>
                <c:pt idx="348">
                  <c:v>-8.6781260405803842</c:v>
                </c:pt>
                <c:pt idx="349">
                  <c:v>-8.7079595260626057</c:v>
                </c:pt>
                <c:pt idx="350">
                  <c:v>-8.7376800714678478</c:v>
                </c:pt>
                <c:pt idx="351">
                  <c:v>-8.7672885248529226</c:v>
                </c:pt>
                <c:pt idx="352">
                  <c:v>-8.7967857254565072</c:v>
                </c:pt>
                <c:pt idx="353">
                  <c:v>-8.826172503812387</c:v>
                </c:pt>
                <c:pt idx="354">
                  <c:v>-8.8554496818620052</c:v>
                </c:pt>
                <c:pt idx="355">
                  <c:v>-8.8846180730637574</c:v>
                </c:pt>
                <c:pt idx="356">
                  <c:v>-8.913678482502938</c:v>
                </c:pt>
                <c:pt idx="357">
                  <c:v>-8.9426317069977213</c:v>
                </c:pt>
                <c:pt idx="358">
                  <c:v>-8.9714785352047564</c:v>
                </c:pt>
                <c:pt idx="359">
                  <c:v>-9.0002197477228822</c:v>
                </c:pt>
                <c:pt idx="360">
                  <c:v>-9.028856117195712</c:v>
                </c:pt>
                <c:pt idx="361">
                  <c:v>-9.0573884084116969</c:v>
                </c:pt>
                <c:pt idx="362">
                  <c:v>-9.0858173784034744</c:v>
                </c:pt>
                <c:pt idx="363">
                  <c:v>-9.1141437765458928</c:v>
                </c:pt>
                <c:pt idx="364">
                  <c:v>-9.1423683446516577</c:v>
                </c:pt>
                <c:pt idx="365">
                  <c:v>-9.1704918170664911</c:v>
                </c:pt>
                <c:pt idx="366">
                  <c:v>-9.1985149207620314</c:v>
                </c:pt>
                <c:pt idx="367">
                  <c:v>-9.2264383754287298</c:v>
                </c:pt>
                <c:pt idx="368">
                  <c:v>-9.2542628935653291</c:v>
                </c:pt>
                <c:pt idx="369">
                  <c:v>-9.2819891805691022</c:v>
                </c:pt>
                <c:pt idx="370">
                  <c:v>-9.3096179348231054</c:v>
                </c:pt>
                <c:pt idx="371">
                  <c:v>-9.3371498477832677</c:v>
                </c:pt>
                <c:pt idx="372">
                  <c:v>-9.3645856040637927</c:v>
                </c:pt>
                <c:pt idx="373">
                  <c:v>-9.3919258815213329</c:v>
                </c:pt>
                <c:pt idx="374">
                  <c:v>-9.4191713513374005</c:v>
                </c:pt>
                <c:pt idx="375">
                  <c:v>-9.4463226781010885</c:v>
                </c:pt>
                <c:pt idx="376">
                  <c:v>-9.4733805198885896</c:v>
                </c:pt>
                <c:pt idx="377">
                  <c:v>-9.5003455283433329</c:v>
                </c:pt>
                <c:pt idx="378">
                  <c:v>-9.5272183487540723</c:v>
                </c:pt>
                <c:pt idx="379">
                  <c:v>-9.5539996201316022</c:v>
                </c:pt>
                <c:pt idx="380">
                  <c:v>-9.5806899752846739</c:v>
                </c:pt>
                <c:pt idx="381">
                  <c:v>-9.6072900408960678</c:v>
                </c:pt>
                <c:pt idx="382">
                  <c:v>-9.6338004375951201</c:v>
                </c:pt>
                <c:pt idx="383">
                  <c:v>-9.6602217800310246</c:v>
                </c:pt>
                <c:pt idx="384">
                  <c:v>-9.6865546769444641</c:v>
                </c:pt>
                <c:pt idx="385">
                  <c:v>-9.7127997312389613</c:v>
                </c:pt>
                <c:pt idx="386">
                  <c:v>-9.7389575400492792</c:v>
                </c:pt>
                <c:pt idx="387">
                  <c:v>-9.7650286948115887</c:v>
                </c:pt>
                <c:pt idx="388">
                  <c:v>-9.7910137813304132</c:v>
                </c:pt>
                <c:pt idx="389">
                  <c:v>-9.8169133798454986</c:v>
                </c:pt>
                <c:pt idx="390">
                  <c:v>-9.8427280650984024</c:v>
                </c:pt>
                <c:pt idx="391">
                  <c:v>-9.8684584063958276</c:v>
                </c:pt>
                <c:pt idx="392">
                  <c:v>-9.8941049676761033</c:v>
                </c:pt>
                <c:pt idx="393">
                  <c:v>-9.9196683075696832</c:v>
                </c:pt>
                <c:pt idx="394">
                  <c:v>-9.9451489794634309</c:v>
                </c:pt>
                <c:pt idx="395">
                  <c:v>-9.9705475315611327</c:v>
                </c:pt>
                <c:pt idx="396">
                  <c:v>-9.9958645069441108</c:v>
                </c:pt>
                <c:pt idx="397">
                  <c:v>-10.02110044363129</c:v>
                </c:pt>
                <c:pt idx="398">
                  <c:v>-10.046255874637504</c:v>
                </c:pt>
                <c:pt idx="399">
                  <c:v>-10.071331328032285</c:v>
                </c:pt>
                <c:pt idx="400">
                  <c:v>-10.096327326996411</c:v>
                </c:pt>
                <c:pt idx="401">
                  <c:v>-10.12124438987928</c:v>
                </c:pt>
                <c:pt idx="402">
                  <c:v>-10.146083030253594</c:v>
                </c:pt>
                <c:pt idx="403">
                  <c:v>-10.170843756971182</c:v>
                </c:pt>
                <c:pt idx="404">
                  <c:v>-10.195527074216947</c:v>
                </c:pt>
                <c:pt idx="405">
                  <c:v>-10.22013348156216</c:v>
                </c:pt>
                <c:pt idx="406">
                  <c:v>-10.244663474017274</c:v>
                </c:pt>
                <c:pt idx="407">
                  <c:v>-10.269117542084423</c:v>
                </c:pt>
                <c:pt idx="408">
                  <c:v>-10.293496171808091</c:v>
                </c:pt>
                <c:pt idx="409">
                  <c:v>-10.317799844825856</c:v>
                </c:pt>
                <c:pt idx="410">
                  <c:v>-10.342029038418975</c:v>
                </c:pt>
                <c:pt idx="411">
                  <c:v>-10.366184225561121</c:v>
                </c:pt>
                <c:pt idx="412">
                  <c:v>-10.390265874966962</c:v>
                </c:pt>
                <c:pt idx="413">
                  <c:v>-10.414274451140507</c:v>
                </c:pt>
                <c:pt idx="414">
                  <c:v>-10.438210414422288</c:v>
                </c:pt>
                <c:pt idx="415">
                  <c:v>-10.462074221035893</c:v>
                </c:pt>
                <c:pt idx="416">
                  <c:v>-10.48586632313414</c:v>
                </c:pt>
                <c:pt idx="417">
                  <c:v>-10.509587168845249</c:v>
                </c:pt>
                <c:pt idx="418">
                  <c:v>-10.533237202316275</c:v>
                </c:pt>
                <c:pt idx="419">
                  <c:v>-10.556816863758717</c:v>
                </c:pt>
                <c:pt idx="420">
                  <c:v>-10.58032658949158</c:v>
                </c:pt>
                <c:pt idx="421">
                  <c:v>-10.603766811984752</c:v>
                </c:pt>
                <c:pt idx="422">
                  <c:v>-10.627137959901269</c:v>
                </c:pt>
                <c:pt idx="423">
                  <c:v>-10.650440458139819</c:v>
                </c:pt>
                <c:pt idx="424">
                  <c:v>-10.67367472787563</c:v>
                </c:pt>
                <c:pt idx="425">
                  <c:v>-10.696841186601851</c:v>
                </c:pt>
                <c:pt idx="426">
                  <c:v>-10.719940248169539</c:v>
                </c:pt>
                <c:pt idx="427">
                  <c:v>-10.742972322827937</c:v>
                </c:pt>
                <c:pt idx="428">
                  <c:v>-10.765937817263298</c:v>
                </c:pt>
                <c:pt idx="429">
                  <c:v>-10.788837134638445</c:v>
                </c:pt>
                <c:pt idx="430">
                  <c:v>-10.811670674630317</c:v>
                </c:pt>
                <c:pt idx="431">
                  <c:v>-10.834438833468237</c:v>
                </c:pt>
                <c:pt idx="432">
                  <c:v>-10.857142003971433</c:v>
                </c:pt>
                <c:pt idx="433">
                  <c:v>-10.879780575585103</c:v>
                </c:pt>
                <c:pt idx="434">
                  <c:v>-10.902354934418131</c:v>
                </c:pt>
                <c:pt idx="435">
                  <c:v>-10.92486546327769</c:v>
                </c:pt>
                <c:pt idx="436">
                  <c:v>-10.947312541705536</c:v>
                </c:pt>
                <c:pt idx="437">
                  <c:v>-10.969696546012726</c:v>
                </c:pt>
                <c:pt idx="438">
                  <c:v>-10.992017849314363</c:v>
                </c:pt>
                <c:pt idx="439">
                  <c:v>-11.014276821563666</c:v>
                </c:pt>
                <c:pt idx="440">
                  <c:v>-11.036473829585468</c:v>
                </c:pt>
                <c:pt idx="441">
                  <c:v>-11.058609237109827</c:v>
                </c:pt>
                <c:pt idx="442">
                  <c:v>-11.080683404804718</c:v>
                </c:pt>
                <c:pt idx="443">
                  <c:v>-11.102696690308511</c:v>
                </c:pt>
                <c:pt idx="444">
                  <c:v>-11.12464944826208</c:v>
                </c:pt>
                <c:pt idx="445">
                  <c:v>-11.146542030340342</c:v>
                </c:pt>
                <c:pt idx="446">
                  <c:v>-11.168374785283524</c:v>
                </c:pt>
                <c:pt idx="447">
                  <c:v>-11.190148058927981</c:v>
                </c:pt>
                <c:pt idx="448">
                  <c:v>-11.211862194236685</c:v>
                </c:pt>
                <c:pt idx="449">
                  <c:v>-11.233517531329779</c:v>
                </c:pt>
                <c:pt idx="450">
                  <c:v>-11.255114407513286</c:v>
                </c:pt>
                <c:pt idx="451">
                  <c:v>-11.276653157309614</c:v>
                </c:pt>
                <c:pt idx="452">
                  <c:v>-11.298134112485322</c:v>
                </c:pt>
                <c:pt idx="453">
                  <c:v>-11.319557602080941</c:v>
                </c:pt>
                <c:pt idx="454">
                  <c:v>-11.340923952438652</c:v>
                </c:pt>
                <c:pt idx="455">
                  <c:v>-11.362233487229911</c:v>
                </c:pt>
                <c:pt idx="456">
                  <c:v>-11.383486527483679</c:v>
                </c:pt>
                <c:pt idx="457">
                  <c:v>-11.404683391613428</c:v>
                </c:pt>
                <c:pt idx="458">
                  <c:v>-11.425824395444055</c:v>
                </c:pt>
                <c:pt idx="459">
                  <c:v>-11.44690985223815</c:v>
                </c:pt>
                <c:pt idx="460">
                  <c:v>-11.467940072722678</c:v>
                </c:pt>
                <c:pt idx="461">
                  <c:v>-11.488915365115044</c:v>
                </c:pt>
                <c:pt idx="462">
                  <c:v>-11.509836035148147</c:v>
                </c:pt>
                <c:pt idx="463">
                  <c:v>-11.53070238609595</c:v>
                </c:pt>
                <c:pt idx="464">
                  <c:v>-11.551514718798806</c:v>
                </c:pt>
                <c:pt idx="465">
                  <c:v>-11.572273331688052</c:v>
                </c:pt>
                <c:pt idx="466">
                  <c:v>-11.59297852080995</c:v>
                </c:pt>
                <c:pt idx="467">
                  <c:v>-11.613630579850135</c:v>
                </c:pt>
                <c:pt idx="468">
                  <c:v>-11.634229800157813</c:v>
                </c:pt>
                <c:pt idx="469">
                  <c:v>-11.65477647076872</c:v>
                </c:pt>
                <c:pt idx="470">
                  <c:v>-11.675270878428421</c:v>
                </c:pt>
                <c:pt idx="471">
                  <c:v>-11.695713307615804</c:v>
                </c:pt>
                <c:pt idx="472">
                  <c:v>-11.716104040565511</c:v>
                </c:pt>
                <c:pt idx="473">
                  <c:v>-11.736443357290121</c:v>
                </c:pt>
                <c:pt idx="474">
                  <c:v>-11.756731535602592</c:v>
                </c:pt>
                <c:pt idx="475">
                  <c:v>-11.776968851138246</c:v>
                </c:pt>
                <c:pt idx="476">
                  <c:v>-11.797155577376163</c:v>
                </c:pt>
                <c:pt idx="477">
                  <c:v>-11.817291985661063</c:v>
                </c:pt>
                <c:pt idx="478">
                  <c:v>-11.837378345223527</c:v>
                </c:pt>
                <c:pt idx="479">
                  <c:v>-11.857414923201999</c:v>
                </c:pt>
                <c:pt idx="480">
                  <c:v>-11.877401984662558</c:v>
                </c:pt>
                <c:pt idx="481">
                  <c:v>-11.897339792620134</c:v>
                </c:pt>
                <c:pt idx="482">
                  <c:v>-11.917228608057775</c:v>
                </c:pt>
                <c:pt idx="483">
                  <c:v>-11.937068689947189</c:v>
                </c:pt>
                <c:pt idx="484">
                  <c:v>-11.956860295268406</c:v>
                </c:pt>
                <c:pt idx="485">
                  <c:v>-11.976603679029132</c:v>
                </c:pt>
                <c:pt idx="486">
                  <c:v>-11.996299094283797</c:v>
                </c:pt>
                <c:pt idx="487">
                  <c:v>-12.015946792152807</c:v>
                </c:pt>
                <c:pt idx="488">
                  <c:v>-12.035547021841889</c:v>
                </c:pt>
                <c:pt idx="489">
                  <c:v>-12.055100030659315</c:v>
                </c:pt>
                <c:pt idx="490">
                  <c:v>-12.074606064035622</c:v>
                </c:pt>
                <c:pt idx="491">
                  <c:v>-12.094065365540885</c:v>
                </c:pt>
                <c:pt idx="492">
                  <c:v>-12.113478176903364</c:v>
                </c:pt>
                <c:pt idx="493">
                  <c:v>-12.132844738026577</c:v>
                </c:pt>
                <c:pt idx="494">
                  <c:v>-12.152165287007222</c:v>
                </c:pt>
                <c:pt idx="495">
                  <c:v>-12.171440060152809</c:v>
                </c:pt>
                <c:pt idx="496">
                  <c:v>-12.190669291997994</c:v>
                </c:pt>
                <c:pt idx="497">
                  <c:v>-12.209853215322248</c:v>
                </c:pt>
                <c:pt idx="498">
                  <c:v>-12.228992061166341</c:v>
                </c:pt>
                <c:pt idx="499">
                  <c:v>-12.248086058848653</c:v>
                </c:pt>
                <c:pt idx="500">
                  <c:v>-12.267135435982359</c:v>
                </c:pt>
                <c:pt idx="501">
                  <c:v>-12.286140418490511</c:v>
                </c:pt>
                <c:pt idx="502">
                  <c:v>-12.30510123062288</c:v>
                </c:pt>
                <c:pt idx="503">
                  <c:v>-12.324018094971795</c:v>
                </c:pt>
                <c:pt idx="504">
                  <c:v>-12.342891232486901</c:v>
                </c:pt>
                <c:pt idx="505">
                  <c:v>-12.361720862491854</c:v>
                </c:pt>
                <c:pt idx="506">
                  <c:v>-12.380507202698672</c:v>
                </c:pt>
                <c:pt idx="507">
                  <c:v>-12.399250469223178</c:v>
                </c:pt>
                <c:pt idx="508">
                  <c:v>-12.417950876600459</c:v>
                </c:pt>
                <c:pt idx="509">
                  <c:v>-12.436608637798926</c:v>
                </c:pt>
                <c:pt idx="510">
                  <c:v>-12.45522396423485</c:v>
                </c:pt>
                <c:pt idx="511">
                  <c:v>-12.473797065787844</c:v>
                </c:pt>
                <c:pt idx="512">
                  <c:v>-12.49232815081405</c:v>
                </c:pt>
                <c:pt idx="513">
                  <c:v>-12.510817426161333</c:v>
                </c:pt>
                <c:pt idx="514">
                  <c:v>-12.529265097181781</c:v>
                </c:pt>
                <c:pt idx="515">
                  <c:v>-12.547671367747277</c:v>
                </c:pt>
                <c:pt idx="516">
                  <c:v>-12.566036440262238</c:v>
                </c:pt>
                <c:pt idx="517">
                  <c:v>-12.584360515676984</c:v>
                </c:pt>
                <c:pt idx="518">
                  <c:v>-12.602643793501375</c:v>
                </c:pt>
                <c:pt idx="519">
                  <c:v>-12.620886471818487</c:v>
                </c:pt>
                <c:pt idx="520">
                  <c:v>-12.63908874729718</c:v>
                </c:pt>
                <c:pt idx="521">
                  <c:v>-12.6572508152049</c:v>
                </c:pt>
                <c:pt idx="522">
                  <c:v>-12.675372869421146</c:v>
                </c:pt>
                <c:pt idx="523">
                  <c:v>-12.693455102449267</c:v>
                </c:pt>
                <c:pt idx="524">
                  <c:v>-12.711497705430105</c:v>
                </c:pt>
                <c:pt idx="525">
                  <c:v>-12.729500868153348</c:v>
                </c:pt>
                <c:pt idx="526">
                  <c:v>-12.74746477907031</c:v>
                </c:pt>
                <c:pt idx="527">
                  <c:v>-12.765389625305749</c:v>
                </c:pt>
                <c:pt idx="528">
                  <c:v>-12.783275592670469</c:v>
                </c:pt>
                <c:pt idx="529">
                  <c:v>-12.801122865672543</c:v>
                </c:pt>
                <c:pt idx="530">
                  <c:v>-12.818931627529089</c:v>
                </c:pt>
                <c:pt idx="531">
                  <c:v>-12.83670206017854</c:v>
                </c:pt>
                <c:pt idx="532">
                  <c:v>-12.854434344291752</c:v>
                </c:pt>
                <c:pt idx="533">
                  <c:v>-12.872128659282318</c:v>
                </c:pt>
                <c:pt idx="534">
                  <c:v>-12.889785183320068</c:v>
                </c:pt>
                <c:pt idx="535">
                  <c:v>-12.907404093340045</c:v>
                </c:pt>
                <c:pt idx="536">
                  <c:v>-12.924985565054463</c:v>
                </c:pt>
                <c:pt idx="537">
                  <c:v>-12.942529772964079</c:v>
                </c:pt>
                <c:pt idx="538">
                  <c:v>-12.960036890367988</c:v>
                </c:pt>
                <c:pt idx="539">
                  <c:v>-12.977507089374328</c:v>
                </c:pt>
                <c:pt idx="540">
                  <c:v>-12.994940540911909</c:v>
                </c:pt>
                <c:pt idx="541">
                  <c:v>-13.012337414739328</c:v>
                </c:pt>
                <c:pt idx="542">
                  <c:v>-13.029697879456277</c:v>
                </c:pt>
                <c:pt idx="543">
                  <c:v>-13.047022102513035</c:v>
                </c:pt>
                <c:pt idx="544">
                  <c:v>-13.064310250221103</c:v>
                </c:pt>
                <c:pt idx="545">
                  <c:v>-13.081562487763019</c:v>
                </c:pt>
                <c:pt idx="546">
                  <c:v>-13.098778979201924</c:v>
                </c:pt>
                <c:pt idx="547">
                  <c:v>-13.115959887492131</c:v>
                </c:pt>
                <c:pt idx="548">
                  <c:v>-13.133105374488173</c:v>
                </c:pt>
                <c:pt idx="549">
                  <c:v>-13.150215600953993</c:v>
                </c:pt>
                <c:pt idx="550">
                  <c:v>-13.167290726574004</c:v>
                </c:pt>
                <c:pt idx="551">
                  <c:v>-13.184330909960526</c:v>
                </c:pt>
                <c:pt idx="552">
                  <c:v>-13.201336308664711</c:v>
                </c:pt>
                <c:pt idx="553">
                  <c:v>-13.218307079184575</c:v>
                </c:pt>
                <c:pt idx="554">
                  <c:v>-13.235243376974893</c:v>
                </c:pt>
                <c:pt idx="555">
                  <c:v>-13.252145356455607</c:v>
                </c:pt>
                <c:pt idx="556">
                  <c:v>-13.269013171021184</c:v>
                </c:pt>
                <c:pt idx="557">
                  <c:v>-13.285846973049306</c:v>
                </c:pt>
                <c:pt idx="558">
                  <c:v>-13.30264691390899</c:v>
                </c:pt>
                <c:pt idx="559">
                  <c:v>-13.319413143970948</c:v>
                </c:pt>
                <c:pt idx="560">
                  <c:v>-13.33614581261368</c:v>
                </c:pt>
                <c:pt idx="561">
                  <c:v>-13.35284506823413</c:v>
                </c:pt>
                <c:pt idx="562">
                  <c:v>-13.369511058254899</c:v>
                </c:pt>
                <c:pt idx="563">
                  <c:v>-13.386143929132452</c:v>
                </c:pt>
                <c:pt idx="564">
                  <c:v>-13.402743826366301</c:v>
                </c:pt>
                <c:pt idx="565">
                  <c:v>-13.419310894505934</c:v>
                </c:pt>
                <c:pt idx="566">
                  <c:v>-13.43584527715983</c:v>
                </c:pt>
                <c:pt idx="567">
                  <c:v>-13.4523471170027</c:v>
                </c:pt>
                <c:pt idx="568">
                  <c:v>-13.468816555784084</c:v>
                </c:pt>
                <c:pt idx="569">
                  <c:v>-13.485253734335172</c:v>
                </c:pt>
                <c:pt idx="570">
                  <c:v>-13.501658792577448</c:v>
                </c:pt>
                <c:pt idx="571">
                  <c:v>-13.51803186952983</c:v>
                </c:pt>
                <c:pt idx="572">
                  <c:v>-13.534373103316886</c:v>
                </c:pt>
                <c:pt idx="573">
                  <c:v>-13.550682631174674</c:v>
                </c:pt>
                <c:pt idx="574">
                  <c:v>-13.566960589460797</c:v>
                </c:pt>
                <c:pt idx="575">
                  <c:v>-13.583207113658629</c:v>
                </c:pt>
                <c:pt idx="576">
                  <c:v>-13.599422338387283</c:v>
                </c:pt>
                <c:pt idx="577">
                  <c:v>-13.61560639740758</c:v>
                </c:pt>
                <c:pt idx="578">
                  <c:v>-13.631759423628925</c:v>
                </c:pt>
                <c:pt idx="579">
                  <c:v>-13.647881549116811</c:v>
                </c:pt>
                <c:pt idx="580">
                  <c:v>-13.663972905099991</c:v>
                </c:pt>
                <c:pt idx="581">
                  <c:v>-13.680033621976925</c:v>
                </c:pt>
                <c:pt idx="582">
                  <c:v>-13.696063829322835</c:v>
                </c:pt>
                <c:pt idx="583">
                  <c:v>-13.712063655896312</c:v>
                </c:pt>
                <c:pt idx="584">
                  <c:v>-13.728033229646172</c:v>
                </c:pt>
                <c:pt idx="585">
                  <c:v>-13.743972677718563</c:v>
                </c:pt>
                <c:pt idx="586">
                  <c:v>-13.759882126462184</c:v>
                </c:pt>
                <c:pt idx="587">
                  <c:v>-13.775761701436661</c:v>
                </c:pt>
                <c:pt idx="588">
                  <c:v>-13.791611527417134</c:v>
                </c:pt>
                <c:pt idx="589">
                  <c:v>-13.807431728402175</c:v>
                </c:pt>
                <c:pt idx="590">
                  <c:v>-13.823222427618965</c:v>
                </c:pt>
                <c:pt idx="591">
                  <c:v>-13.838983747530168</c:v>
                </c:pt>
                <c:pt idx="592">
                  <c:v>-13.854715809840339</c:v>
                </c:pt>
                <c:pt idx="593">
                  <c:v>-13.870418735501238</c:v>
                </c:pt>
                <c:pt idx="594">
                  <c:v>-13.886092644718316</c:v>
                </c:pt>
                <c:pt idx="595">
                  <c:v>-13.901737656957483</c:v>
                </c:pt>
                <c:pt idx="596">
                  <c:v>-13.917353890949711</c:v>
                </c:pt>
                <c:pt idx="597">
                  <c:v>-13.932941464697986</c:v>
                </c:pt>
                <c:pt idx="598">
                  <c:v>-13.948500495482424</c:v>
                </c:pt>
                <c:pt idx="599">
                  <c:v>-13.964031099866805</c:v>
                </c:pt>
                <c:pt idx="600">
                  <c:v>-13.979533393703612</c:v>
                </c:pt>
                <c:pt idx="601">
                  <c:v>-13.995007492139992</c:v>
                </c:pt>
                <c:pt idx="602">
                  <c:v>-14.010453509623686</c:v>
                </c:pt>
                <c:pt idx="603">
                  <c:v>-14.025871559908333</c:v>
                </c:pt>
                <c:pt idx="604">
                  <c:v>-14.041261756058177</c:v>
                </c:pt>
                <c:pt idx="605">
                  <c:v>-14.056624210455395</c:v>
                </c:pt>
                <c:pt idx="606">
                  <c:v>-14.071959034803704</c:v>
                </c:pt>
                <c:pt idx="607">
                  <c:v>-14.087266340134486</c:v>
                </c:pt>
                <c:pt idx="608">
                  <c:v>-14.102546236812634</c:v>
                </c:pt>
                <c:pt idx="609">
                  <c:v>-14.117798834540086</c:v>
                </c:pt>
                <c:pt idx="610">
                  <c:v>-14.133024242363469</c:v>
                </c:pt>
                <c:pt idx="611">
                  <c:v>-14.148222568677012</c:v>
                </c:pt>
                <c:pt idx="612">
                  <c:v>-14.163393921229122</c:v>
                </c:pt>
                <c:pt idx="613">
                  <c:v>-14.178538407126194</c:v>
                </c:pt>
                <c:pt idx="614">
                  <c:v>-14.193656132839408</c:v>
                </c:pt>
                <c:pt idx="615">
                  <c:v>-14.20874720420775</c:v>
                </c:pt>
                <c:pt idx="616">
                  <c:v>-14.223811726444143</c:v>
                </c:pt>
                <c:pt idx="617">
                  <c:v>-14.238849804140042</c:v>
                </c:pt>
                <c:pt idx="618">
                  <c:v>-14.253861541270137</c:v>
                </c:pt>
                <c:pt idx="619">
                  <c:v>-14.268847041196995</c:v>
                </c:pt>
                <c:pt idx="620">
                  <c:v>-14.283806406676163</c:v>
                </c:pt>
                <c:pt idx="621">
                  <c:v>-14.298739739861174</c:v>
                </c:pt>
                <c:pt idx="622">
                  <c:v>-14.313647142306429</c:v>
                </c:pt>
                <c:pt idx="623">
                  <c:v>-14.328528714974523</c:v>
                </c:pt>
                <c:pt idx="624">
                  <c:v>-14.343384558238427</c:v>
                </c:pt>
                <c:pt idx="625">
                  <c:v>-14.358214771887694</c:v>
                </c:pt>
                <c:pt idx="626">
                  <c:v>-14.373019455131129</c:v>
                </c:pt>
                <c:pt idx="627">
                  <c:v>-14.387798706603359</c:v>
                </c:pt>
                <c:pt idx="628">
                  <c:v>-14.402552624367457</c:v>
                </c:pt>
                <c:pt idx="629">
                  <c:v>-14.417281305920437</c:v>
                </c:pt>
                <c:pt idx="630">
                  <c:v>-14.431984848196693</c:v>
                </c:pt>
                <c:pt idx="631">
                  <c:v>-14.446663347573164</c:v>
                </c:pt>
                <c:pt idx="632">
                  <c:v>-14.461316899873001</c:v>
                </c:pt>
                <c:pt idx="633">
                  <c:v>-14.475945600369307</c:v>
                </c:pt>
                <c:pt idx="634">
                  <c:v>-14.490549543790511</c:v>
                </c:pt>
                <c:pt idx="635">
                  <c:v>-14.505128824323881</c:v>
                </c:pt>
                <c:pt idx="636">
                  <c:v>-14.519683535618826</c:v>
                </c:pt>
                <c:pt idx="637">
                  <c:v>-14.53421377079243</c:v>
                </c:pt>
                <c:pt idx="638">
                  <c:v>-14.548719622432095</c:v>
                </c:pt>
                <c:pt idx="639">
                  <c:v>-14.563201182600817</c:v>
                </c:pt>
                <c:pt idx="640">
                  <c:v>-14.577658542839867</c:v>
                </c:pt>
                <c:pt idx="641">
                  <c:v>-14.5920917941732</c:v>
                </c:pt>
                <c:pt idx="642">
                  <c:v>-14.606501027111667</c:v>
                </c:pt>
                <c:pt idx="643">
                  <c:v>-14.620886331656367</c:v>
                </c:pt>
                <c:pt idx="644">
                  <c:v>-14.635247797302799</c:v>
                </c:pt>
                <c:pt idx="645">
                  <c:v>-14.649585513044073</c:v>
                </c:pt>
                <c:pt idx="646">
                  <c:v>-14.663899567375411</c:v>
                </c:pt>
                <c:pt idx="647">
                  <c:v>-14.678190048297019</c:v>
                </c:pt>
                <c:pt idx="648">
                  <c:v>-14.692457043318406</c:v>
                </c:pt>
                <c:pt idx="649">
                  <c:v>-14.706700639461497</c:v>
                </c:pt>
                <c:pt idx="650">
                  <c:v>-14.72092092326497</c:v>
                </c:pt>
                <c:pt idx="651">
                  <c:v>-14.735117980786736</c:v>
                </c:pt>
                <c:pt idx="652">
                  <c:v>-14.749291897608535</c:v>
                </c:pt>
                <c:pt idx="653">
                  <c:v>-14.763442758838533</c:v>
                </c:pt>
                <c:pt idx="654">
                  <c:v>-14.777570649115567</c:v>
                </c:pt>
                <c:pt idx="655">
                  <c:v>-14.791675652612026</c:v>
                </c:pt>
                <c:pt idx="656">
                  <c:v>-14.805757853037541</c:v>
                </c:pt>
                <c:pt idx="657">
                  <c:v>-14.819817333642131</c:v>
                </c:pt>
                <c:pt idx="658">
                  <c:v>-14.833854177220097</c:v>
                </c:pt>
                <c:pt idx="659">
                  <c:v>-14.847868466112335</c:v>
                </c:pt>
                <c:pt idx="660">
                  <c:v>-14.861860282210644</c:v>
                </c:pt>
                <c:pt idx="661">
                  <c:v>-14.875829706960317</c:v>
                </c:pt>
                <c:pt idx="662">
                  <c:v>-14.889776821363778</c:v>
                </c:pt>
                <c:pt idx="663">
                  <c:v>-14.903701705983515</c:v>
                </c:pt>
                <c:pt idx="664">
                  <c:v>-14.917604440945452</c:v>
                </c:pt>
                <c:pt idx="665">
                  <c:v>-14.931485105942013</c:v>
                </c:pt>
                <c:pt idx="666">
                  <c:v>-14.94534378023496</c:v>
                </c:pt>
                <c:pt idx="667">
                  <c:v>-14.959180542658787</c:v>
                </c:pt>
                <c:pt idx="668">
                  <c:v>-14.972995471624053</c:v>
                </c:pt>
                <c:pt idx="669">
                  <c:v>-14.986788645119855</c:v>
                </c:pt>
                <c:pt idx="670">
                  <c:v>-15.0005601407169</c:v>
                </c:pt>
                <c:pt idx="671">
                  <c:v>-15.014310035571254</c:v>
                </c:pt>
                <c:pt idx="672">
                  <c:v>-15.028038406425841</c:v>
                </c:pt>
                <c:pt idx="673">
                  <c:v>-15.041745329615111</c:v>
                </c:pt>
                <c:pt idx="674">
                  <c:v>-15.055430881066435</c:v>
                </c:pt>
                <c:pt idx="675">
                  <c:v>-15.069095136304064</c:v>
                </c:pt>
                <c:pt idx="676">
                  <c:v>-15.082738170451274</c:v>
                </c:pt>
                <c:pt idx="677">
                  <c:v>-15.096360058233474</c:v>
                </c:pt>
                <c:pt idx="678">
                  <c:v>-15.109960873981196</c:v>
                </c:pt>
                <c:pt idx="679">
                  <c:v>-15.123540691632497</c:v>
                </c:pt>
                <c:pt idx="680">
                  <c:v>-15.137099584736069</c:v>
                </c:pt>
                <c:pt idx="681">
                  <c:v>-15.150637626453632</c:v>
                </c:pt>
                <c:pt idx="682">
                  <c:v>-15.164154889563164</c:v>
                </c:pt>
                <c:pt idx="683">
                  <c:v>-15.177651446460789</c:v>
                </c:pt>
                <c:pt idx="684">
                  <c:v>-15.191127369164237</c:v>
                </c:pt>
                <c:pt idx="685">
                  <c:v>-15.20458272931495</c:v>
                </c:pt>
                <c:pt idx="686">
                  <c:v>-15.218017598181179</c:v>
                </c:pt>
                <c:pt idx="687">
                  <c:v>-15.231432046660188</c:v>
                </c:pt>
                <c:pt idx="688">
                  <c:v>-15.244826145280568</c:v>
                </c:pt>
                <c:pt idx="689">
                  <c:v>-15.258199964205829</c:v>
                </c:pt>
                <c:pt idx="690">
                  <c:v>-15.271553573235945</c:v>
                </c:pt>
                <c:pt idx="691">
                  <c:v>-15.284887041810116</c:v>
                </c:pt>
                <c:pt idx="692">
                  <c:v>-15.298200439009191</c:v>
                </c:pt>
                <c:pt idx="693">
                  <c:v>-15.311493833559188</c:v>
                </c:pt>
                <c:pt idx="694">
                  <c:v>-15.324767293831513</c:v>
                </c:pt>
                <c:pt idx="695">
                  <c:v>-15.33802088784774</c:v>
                </c:pt>
                <c:pt idx="696">
                  <c:v>-15.351254683280509</c:v>
                </c:pt>
                <c:pt idx="697">
                  <c:v>-15.364468747456323</c:v>
                </c:pt>
                <c:pt idx="698">
                  <c:v>-15.377663147358341</c:v>
                </c:pt>
                <c:pt idx="699">
                  <c:v>-15.390837949628349</c:v>
                </c:pt>
                <c:pt idx="700">
                  <c:v>-15.40399322056858</c:v>
                </c:pt>
                <c:pt idx="701">
                  <c:v>-15.417129026145155</c:v>
                </c:pt>
                <c:pt idx="702">
                  <c:v>-15.430245431989405</c:v>
                </c:pt>
                <c:pt idx="703">
                  <c:v>-15.44334250340037</c:v>
                </c:pt>
                <c:pt idx="704">
                  <c:v>-15.456420305347915</c:v>
                </c:pt>
                <c:pt idx="705">
                  <c:v>-15.469478902473311</c:v>
                </c:pt>
                <c:pt idx="706">
                  <c:v>-15.482518359092904</c:v>
                </c:pt>
                <c:pt idx="707">
                  <c:v>-15.495538739199395</c:v>
                </c:pt>
                <c:pt idx="708">
                  <c:v>-15.508540106464999</c:v>
                </c:pt>
                <c:pt idx="709">
                  <c:v>-15.521522524242267</c:v>
                </c:pt>
                <c:pt idx="710">
                  <c:v>-15.534486055567459</c:v>
                </c:pt>
                <c:pt idx="711">
                  <c:v>-15.547430763161971</c:v>
                </c:pt>
                <c:pt idx="712">
                  <c:v>-15.560356709434529</c:v>
                </c:pt>
                <c:pt idx="713">
                  <c:v>-15.57326395648354</c:v>
                </c:pt>
                <c:pt idx="714">
                  <c:v>-15.586152566098953</c:v>
                </c:pt>
                <c:pt idx="715">
                  <c:v>-15.599022599764535</c:v>
                </c:pt>
                <c:pt idx="716">
                  <c:v>-15.611874118659237</c:v>
                </c:pt>
                <c:pt idx="717">
                  <c:v>-15.624707183660194</c:v>
                </c:pt>
                <c:pt idx="718">
                  <c:v>-15.637521855344092</c:v>
                </c:pt>
                <c:pt idx="719">
                  <c:v>-15.650318193989495</c:v>
                </c:pt>
                <c:pt idx="720">
                  <c:v>-15.663096259578257</c:v>
                </c:pt>
                <c:pt idx="721">
                  <c:v>-15.675856111798021</c:v>
                </c:pt>
                <c:pt idx="722">
                  <c:v>-15.688597810044119</c:v>
                </c:pt>
                <c:pt idx="723">
                  <c:v>-15.701321413421114</c:v>
                </c:pt>
                <c:pt idx="724">
                  <c:v>-15.714026980745299</c:v>
                </c:pt>
                <c:pt idx="725">
                  <c:v>-15.72671457054614</c:v>
                </c:pt>
                <c:pt idx="726">
                  <c:v>-15.739384241068104</c:v>
                </c:pt>
                <c:pt idx="727">
                  <c:v>-15.752036050272993</c:v>
                </c:pt>
                <c:pt idx="728">
                  <c:v>-15.764670055840913</c:v>
                </c:pt>
                <c:pt idx="729">
                  <c:v>-15.77728631517342</c:v>
                </c:pt>
                <c:pt idx="730">
                  <c:v>-15.789884885394143</c:v>
                </c:pt>
                <c:pt idx="731">
                  <c:v>-15.8024658233513</c:v>
                </c:pt>
                <c:pt idx="732">
                  <c:v>-15.815029185618876</c:v>
                </c:pt>
                <c:pt idx="733">
                  <c:v>-15.827575028499155</c:v>
                </c:pt>
                <c:pt idx="734">
                  <c:v>-15.840103408023879</c:v>
                </c:pt>
                <c:pt idx="735">
                  <c:v>-15.852614379956265</c:v>
                </c:pt>
                <c:pt idx="736">
                  <c:v>-15.865107999792418</c:v>
                </c:pt>
                <c:pt idx="737">
                  <c:v>-15.877584322763729</c:v>
                </c:pt>
                <c:pt idx="738">
                  <c:v>-15.890043403837977</c:v>
                </c:pt>
                <c:pt idx="739">
                  <c:v>-15.902485297721121</c:v>
                </c:pt>
                <c:pt idx="740">
                  <c:v>-15.914910058859045</c:v>
                </c:pt>
                <c:pt idx="741">
                  <c:v>-15.927317741439602</c:v>
                </c:pt>
                <c:pt idx="742">
                  <c:v>-15.93970839939325</c:v>
                </c:pt>
                <c:pt idx="743">
                  <c:v>-15.952082086395716</c:v>
                </c:pt>
                <c:pt idx="744">
                  <c:v>-15.96443885586978</c:v>
                </c:pt>
                <c:pt idx="745">
                  <c:v>-15.976778760985288</c:v>
                </c:pt>
                <c:pt idx="746">
                  <c:v>-15.98910185466249</c:v>
                </c:pt>
                <c:pt idx="747">
                  <c:v>-16.001408189572814</c:v>
                </c:pt>
                <c:pt idx="748">
                  <c:v>-16.013697818140649</c:v>
                </c:pt>
                <c:pt idx="749">
                  <c:v>-16.025970792544872</c:v>
                </c:pt>
                <c:pt idx="750">
                  <c:v>-16.038227164720222</c:v>
                </c:pt>
                <c:pt idx="751">
                  <c:v>-16.050466986359147</c:v>
                </c:pt>
                <c:pt idx="752">
                  <c:v>-16.062690308913123</c:v>
                </c:pt>
                <c:pt idx="753">
                  <c:v>-16.074897183594274</c:v>
                </c:pt>
                <c:pt idx="754">
                  <c:v>-16.087087661376529</c:v>
                </c:pt>
                <c:pt idx="755">
                  <c:v>-16.099261792997918</c:v>
                </c:pt>
                <c:pt idx="756">
                  <c:v>-16.111419628961396</c:v>
                </c:pt>
                <c:pt idx="757">
                  <c:v>-16.123561219536104</c:v>
                </c:pt>
                <c:pt idx="758">
                  <c:v>-16.135686614759869</c:v>
                </c:pt>
                <c:pt idx="759">
                  <c:v>-16.147795864438997</c:v>
                </c:pt>
                <c:pt idx="760">
                  <c:v>-16.15988901815156</c:v>
                </c:pt>
                <c:pt idx="761">
                  <c:v>-16.171966125247671</c:v>
                </c:pt>
                <c:pt idx="762">
                  <c:v>-16.184027234850909</c:v>
                </c:pt>
                <c:pt idx="763">
                  <c:v>-16.196072395860469</c:v>
                </c:pt>
                <c:pt idx="764">
                  <c:v>-16.208101656951612</c:v>
                </c:pt>
                <c:pt idx="765">
                  <c:v>-16.220115066577737</c:v>
                </c:pt>
                <c:pt idx="766">
                  <c:v>-16.232112672971333</c:v>
                </c:pt>
                <c:pt idx="767">
                  <c:v>-16.244094524145794</c:v>
                </c:pt>
                <c:pt idx="768">
                  <c:v>-16.256060667896314</c:v>
                </c:pt>
                <c:pt idx="769">
                  <c:v>-16.268011151801403</c:v>
                </c:pt>
                <c:pt idx="770">
                  <c:v>-16.279946023224319</c:v>
                </c:pt>
                <c:pt idx="771">
                  <c:v>-16.291865329314234</c:v>
                </c:pt>
                <c:pt idx="772">
                  <c:v>-16.303769117007477</c:v>
                </c:pt>
                <c:pt idx="773">
                  <c:v>-16.315657433029124</c:v>
                </c:pt>
                <c:pt idx="774">
                  <c:v>-16.327530323894198</c:v>
                </c:pt>
                <c:pt idx="775">
                  <c:v>-16.339387835908681</c:v>
                </c:pt>
                <c:pt idx="776">
                  <c:v>-16.351230015171058</c:v>
                </c:pt>
                <c:pt idx="777">
                  <c:v>-16.363056907573252</c:v>
                </c:pt>
                <c:pt idx="778">
                  <c:v>-16.37486855880271</c:v>
                </c:pt>
                <c:pt idx="779">
                  <c:v>-16.386665014342437</c:v>
                </c:pt>
                <c:pt idx="780">
                  <c:v>-16.398446319473166</c:v>
                </c:pt>
                <c:pt idx="781">
                  <c:v>-16.410212519274111</c:v>
                </c:pt>
                <c:pt idx="782">
                  <c:v>-16.421963658624559</c:v>
                </c:pt>
                <c:pt idx="783">
                  <c:v>-16.433699782204425</c:v>
                </c:pt>
                <c:pt idx="784">
                  <c:v>-16.445420934496472</c:v>
                </c:pt>
                <c:pt idx="785">
                  <c:v>-16.457127159786179</c:v>
                </c:pt>
                <c:pt idx="786">
                  <c:v>-16.46881850216435</c:v>
                </c:pt>
                <c:pt idx="787">
                  <c:v>-16.480495005526958</c:v>
                </c:pt>
                <c:pt idx="788">
                  <c:v>-16.492156713577263</c:v>
                </c:pt>
                <c:pt idx="789">
                  <c:v>-16.503803669826446</c:v>
                </c:pt>
                <c:pt idx="790">
                  <c:v>-16.515435917595287</c:v>
                </c:pt>
                <c:pt idx="791">
                  <c:v>-16.527053500014425</c:v>
                </c:pt>
                <c:pt idx="792">
                  <c:v>-16.538656460026214</c:v>
                </c:pt>
                <c:pt idx="793">
                  <c:v>-16.550244840385851</c:v>
                </c:pt>
                <c:pt idx="794">
                  <c:v>-16.561818683661755</c:v>
                </c:pt>
                <c:pt idx="795">
                  <c:v>-16.573378032237787</c:v>
                </c:pt>
                <c:pt idx="796">
                  <c:v>-16.584922928313194</c:v>
                </c:pt>
                <c:pt idx="797">
                  <c:v>-16.596453413904356</c:v>
                </c:pt>
                <c:pt idx="798">
                  <c:v>-16.607969530846095</c:v>
                </c:pt>
                <c:pt idx="799">
                  <c:v>-16.619471320792179</c:v>
                </c:pt>
                <c:pt idx="800">
                  <c:v>-16.630958825216087</c:v>
                </c:pt>
                <c:pt idx="801">
                  <c:v>-16.64243208541345</c:v>
                </c:pt>
                <c:pt idx="802">
                  <c:v>-16.65389114250172</c:v>
                </c:pt>
                <c:pt idx="803">
                  <c:v>-16.665336037421806</c:v>
                </c:pt>
                <c:pt idx="804">
                  <c:v>-16.67676681093873</c:v>
                </c:pt>
                <c:pt idx="805">
                  <c:v>-16.688183503643643</c:v>
                </c:pt>
                <c:pt idx="806">
                  <c:v>-16.69958615595327</c:v>
                </c:pt>
                <c:pt idx="807">
                  <c:v>-16.710974808112454</c:v>
                </c:pt>
                <c:pt idx="808">
                  <c:v>-16.722349500194095</c:v>
                </c:pt>
                <c:pt idx="809">
                  <c:v>-16.733710272100875</c:v>
                </c:pt>
                <c:pt idx="810">
                  <c:v>-16.745057163565349</c:v>
                </c:pt>
                <c:pt idx="811">
                  <c:v>-16.756390214152077</c:v>
                </c:pt>
                <c:pt idx="812">
                  <c:v>-16.7677094632575</c:v>
                </c:pt>
                <c:pt idx="813">
                  <c:v>-16.779014950112007</c:v>
                </c:pt>
                <c:pt idx="814">
                  <c:v>-16.790306713779692</c:v>
                </c:pt>
                <c:pt idx="815">
                  <c:v>-16.801584793160167</c:v>
                </c:pt>
                <c:pt idx="816">
                  <c:v>-16.812849226989421</c:v>
                </c:pt>
                <c:pt idx="817">
                  <c:v>-16.82410005384013</c:v>
                </c:pt>
                <c:pt idx="818">
                  <c:v>-16.835337312123638</c:v>
                </c:pt>
                <c:pt idx="819">
                  <c:v>-16.846561040089835</c:v>
                </c:pt>
                <c:pt idx="820">
                  <c:v>-16.857771275828654</c:v>
                </c:pt>
                <c:pt idx="821">
                  <c:v>-16.868968057271172</c:v>
                </c:pt>
                <c:pt idx="822">
                  <c:v>-16.88015142218957</c:v>
                </c:pt>
                <c:pt idx="823">
                  <c:v>-16.891321408199389</c:v>
                </c:pt>
                <c:pt idx="824">
                  <c:v>-16.902478052759122</c:v>
                </c:pt>
                <c:pt idx="825">
                  <c:v>-16.91362139317205</c:v>
                </c:pt>
                <c:pt idx="826">
                  <c:v>-16.924751466586621</c:v>
                </c:pt>
                <c:pt idx="827">
                  <c:v>-16.935868309997495</c:v>
                </c:pt>
                <c:pt idx="828">
                  <c:v>-16.946971960246447</c:v>
                </c:pt>
                <c:pt idx="829">
                  <c:v>-16.958062454022805</c:v>
                </c:pt>
                <c:pt idx="830">
                  <c:v>-16.969139827865209</c:v>
                </c:pt>
                <c:pt idx="831">
                  <c:v>-16.980204118161641</c:v>
                </c:pt>
                <c:pt idx="832">
                  <c:v>-16.991255361150625</c:v>
                </c:pt>
                <c:pt idx="833">
                  <c:v>-17.002293592921937</c:v>
                </c:pt>
                <c:pt idx="834">
                  <c:v>-17.013318849417121</c:v>
                </c:pt>
                <c:pt idx="835">
                  <c:v>-17.024331166431359</c:v>
                </c:pt>
                <c:pt idx="836">
                  <c:v>-17.035330579613202</c:v>
                </c:pt>
                <c:pt idx="837">
                  <c:v>-17.046317124466007</c:v>
                </c:pt>
                <c:pt idx="838">
                  <c:v>-17.057290836348106</c:v>
                </c:pt>
                <c:pt idx="839">
                  <c:v>-17.068251750474907</c:v>
                </c:pt>
                <c:pt idx="840">
                  <c:v>-17.07919990191758</c:v>
                </c:pt>
                <c:pt idx="841">
                  <c:v>-17.090135325606461</c:v>
                </c:pt>
                <c:pt idx="842">
                  <c:v>-17.101058056329254</c:v>
                </c:pt>
                <c:pt idx="843">
                  <c:v>-17.111968128734102</c:v>
                </c:pt>
                <c:pt idx="844">
                  <c:v>-17.122865577328486</c:v>
                </c:pt>
                <c:pt idx="845">
                  <c:v>-17.133750436481094</c:v>
                </c:pt>
                <c:pt idx="846">
                  <c:v>-17.144622740422435</c:v>
                </c:pt>
                <c:pt idx="847">
                  <c:v>-17.155482523245396</c:v>
                </c:pt>
                <c:pt idx="848">
                  <c:v>-17.166329818905737</c:v>
                </c:pt>
                <c:pt idx="849">
                  <c:v>-17.177164661223848</c:v>
                </c:pt>
                <c:pt idx="850">
                  <c:v>-17.187987083884</c:v>
                </c:pt>
                <c:pt idx="851">
                  <c:v>-17.198797120436595</c:v>
                </c:pt>
                <c:pt idx="852">
                  <c:v>-17.209594804298117</c:v>
                </c:pt>
                <c:pt idx="853">
                  <c:v>-17.220380168751351</c:v>
                </c:pt>
                <c:pt idx="854">
                  <c:v>-17.231153246947187</c:v>
                </c:pt>
                <c:pt idx="855">
                  <c:v>-17.241914071905285</c:v>
                </c:pt>
                <c:pt idx="856">
                  <c:v>-17.25266267651325</c:v>
                </c:pt>
                <c:pt idx="857">
                  <c:v>-17.263399093529593</c:v>
                </c:pt>
                <c:pt idx="858">
                  <c:v>-17.274123355582411</c:v>
                </c:pt>
                <c:pt idx="859">
                  <c:v>-17.284835495171784</c:v>
                </c:pt>
                <c:pt idx="860">
                  <c:v>-17.295535544668926</c:v>
                </c:pt>
                <c:pt idx="861">
                  <c:v>-17.30622353631825</c:v>
                </c:pt>
                <c:pt idx="862">
                  <c:v>-17.316899502236936</c:v>
                </c:pt>
                <c:pt idx="863">
                  <c:v>-17.327563474416312</c:v>
                </c:pt>
                <c:pt idx="864">
                  <c:v>-17.338215484722511</c:v>
                </c:pt>
                <c:pt idx="865">
                  <c:v>-17.348855564896496</c:v>
                </c:pt>
                <c:pt idx="866">
                  <c:v>-17.359483746555512</c:v>
                </c:pt>
                <c:pt idx="867">
                  <c:v>-17.370100061193551</c:v>
                </c:pt>
                <c:pt idx="868">
                  <c:v>-17.380704540181362</c:v>
                </c:pt>
                <c:pt idx="869">
                  <c:v>-17.391297214768077</c:v>
                </c:pt>
                <c:pt idx="870">
                  <c:v>-17.401878116081374</c:v>
                </c:pt>
                <c:pt idx="871">
                  <c:v>-17.412447275127946</c:v>
                </c:pt>
                <c:pt idx="872">
                  <c:v>-17.423004722794513</c:v>
                </c:pt>
                <c:pt idx="873">
                  <c:v>-17.433550489848333</c:v>
                </c:pt>
                <c:pt idx="874">
                  <c:v>-17.444084606937743</c:v>
                </c:pt>
                <c:pt idx="875">
                  <c:v>-17.454607104592807</c:v>
                </c:pt>
                <c:pt idx="876">
                  <c:v>-17.465118013225901</c:v>
                </c:pt>
                <c:pt idx="877">
                  <c:v>-17.475617363132933</c:v>
                </c:pt>
                <c:pt idx="878">
                  <c:v>-17.486105184492754</c:v>
                </c:pt>
                <c:pt idx="879">
                  <c:v>-17.496581507368838</c:v>
                </c:pt>
                <c:pt idx="880">
                  <c:v>-17.507046361709737</c:v>
                </c:pt>
                <c:pt idx="881">
                  <c:v>-17.517499777348554</c:v>
                </c:pt>
                <c:pt idx="882">
                  <c:v>-17.527941784005709</c:v>
                </c:pt>
                <c:pt idx="883">
                  <c:v>-17.538372411287565</c:v>
                </c:pt>
                <c:pt idx="884">
                  <c:v>-17.548791688687544</c:v>
                </c:pt>
                <c:pt idx="885">
                  <c:v>-17.559199645587576</c:v>
                </c:pt>
                <c:pt idx="886">
                  <c:v>-17.569596311257211</c:v>
                </c:pt>
                <c:pt idx="887">
                  <c:v>-17.579981714855954</c:v>
                </c:pt>
                <c:pt idx="888">
                  <c:v>-17.590355885431851</c:v>
                </c:pt>
                <c:pt idx="889">
                  <c:v>-17.600718851924189</c:v>
                </c:pt>
                <c:pt idx="890">
                  <c:v>-17.611070643161874</c:v>
                </c:pt>
                <c:pt idx="891">
                  <c:v>-17.621411287866152</c:v>
                </c:pt>
                <c:pt idx="892">
                  <c:v>-17.631740814649454</c:v>
                </c:pt>
                <c:pt idx="893">
                  <c:v>-17.642059252016637</c:v>
                </c:pt>
                <c:pt idx="894">
                  <c:v>-17.652366628366082</c:v>
                </c:pt>
                <c:pt idx="895">
                  <c:v>-17.662662971989185</c:v>
                </c:pt>
                <c:pt idx="896">
                  <c:v>-17.672948311071465</c:v>
                </c:pt>
                <c:pt idx="897">
                  <c:v>-17.68322267369318</c:v>
                </c:pt>
                <c:pt idx="898">
                  <c:v>-17.693486087829829</c:v>
                </c:pt>
                <c:pt idx="899">
                  <c:v>-17.703738581352432</c:v>
                </c:pt>
                <c:pt idx="900">
                  <c:v>-17.713980182028447</c:v>
                </c:pt>
                <c:pt idx="901">
                  <c:v>-17.724210917521773</c:v>
                </c:pt>
                <c:pt idx="902">
                  <c:v>-17.734430815393715</c:v>
                </c:pt>
                <c:pt idx="903">
                  <c:v>-17.74463990310371</c:v>
                </c:pt>
                <c:pt idx="904">
                  <c:v>-17.754838208009318</c:v>
                </c:pt>
                <c:pt idx="905">
                  <c:v>-17.765025757366534</c:v>
                </c:pt>
                <c:pt idx="906">
                  <c:v>-17.775202578331481</c:v>
                </c:pt>
                <c:pt idx="907">
                  <c:v>-17.785368697959743</c:v>
                </c:pt>
                <c:pt idx="908">
                  <c:v>-17.795524143206993</c:v>
                </c:pt>
                <c:pt idx="909">
                  <c:v>-17.805668940930609</c:v>
                </c:pt>
                <c:pt idx="910">
                  <c:v>-17.815803117888425</c:v>
                </c:pt>
                <c:pt idx="911">
                  <c:v>-17.82592670074084</c:v>
                </c:pt>
                <c:pt idx="912">
                  <c:v>-17.836039716050426</c:v>
                </c:pt>
                <c:pt idx="913">
                  <c:v>-17.846142190282382</c:v>
                </c:pt>
                <c:pt idx="914">
                  <c:v>-17.856234149805839</c:v>
                </c:pt>
                <c:pt idx="915">
                  <c:v>-17.866315620893285</c:v>
                </c:pt>
                <c:pt idx="916">
                  <c:v>-17.876386629721662</c:v>
                </c:pt>
                <c:pt idx="917">
                  <c:v>-17.88644720237254</c:v>
                </c:pt>
                <c:pt idx="918">
                  <c:v>-17.896497364833436</c:v>
                </c:pt>
                <c:pt idx="919">
                  <c:v>-17.906537142996704</c:v>
                </c:pt>
                <c:pt idx="920">
                  <c:v>-17.916566562661711</c:v>
                </c:pt>
                <c:pt idx="921">
                  <c:v>-17.926585649534033</c:v>
                </c:pt>
                <c:pt idx="922">
                  <c:v>-17.936594429226776</c:v>
                </c:pt>
                <c:pt idx="923">
                  <c:v>-17.946592927260237</c:v>
                </c:pt>
                <c:pt idx="924">
                  <c:v>-17.956581169062982</c:v>
                </c:pt>
                <c:pt idx="925">
                  <c:v>-17.966559179972474</c:v>
                </c:pt>
                <c:pt idx="926">
                  <c:v>-17.976526985234713</c:v>
                </c:pt>
                <c:pt idx="927">
                  <c:v>-17.986484610005068</c:v>
                </c:pt>
                <c:pt idx="928">
                  <c:v>-17.996432079349319</c:v>
                </c:pt>
                <c:pt idx="929">
                  <c:v>-18.006369418243086</c:v>
                </c:pt>
                <c:pt idx="930">
                  <c:v>-18.016296651573022</c:v>
                </c:pt>
                <c:pt idx="931">
                  <c:v>-18.026213804136702</c:v>
                </c:pt>
                <c:pt idx="932">
                  <c:v>-18.036120900644011</c:v>
                </c:pt>
                <c:pt idx="933">
                  <c:v>-18.046017965716082</c:v>
                </c:pt>
                <c:pt idx="934">
                  <c:v>-18.055905023887021</c:v>
                </c:pt>
                <c:pt idx="935">
                  <c:v>-18.065782099603759</c:v>
                </c:pt>
                <c:pt idx="936">
                  <c:v>-18.075649217226758</c:v>
                </c:pt>
                <c:pt idx="937">
                  <c:v>-18.085506401030173</c:v>
                </c:pt>
                <c:pt idx="938">
                  <c:v>-18.095353675202386</c:v>
                </c:pt>
                <c:pt idx="939">
                  <c:v>-18.105191063846068</c:v>
                </c:pt>
                <c:pt idx="940">
                  <c:v>-18.115018590979531</c:v>
                </c:pt>
                <c:pt idx="941">
                  <c:v>-18.124836280536364</c:v>
                </c:pt>
                <c:pt idx="942">
                  <c:v>-18.134644156365596</c:v>
                </c:pt>
                <c:pt idx="943">
                  <c:v>-18.144442242232923</c:v>
                </c:pt>
                <c:pt idx="944">
                  <c:v>-18.154230561820725</c:v>
                </c:pt>
                <c:pt idx="945">
                  <c:v>-18.164009138728531</c:v>
                </c:pt>
                <c:pt idx="946">
                  <c:v>-18.173777996473035</c:v>
                </c:pt>
                <c:pt idx="947">
                  <c:v>-18.183537158488924</c:v>
                </c:pt>
                <c:pt idx="948">
                  <c:v>-18.193286648129202</c:v>
                </c:pt>
                <c:pt idx="949">
                  <c:v>-18.20302648866598</c:v>
                </c:pt>
                <c:pt idx="950">
                  <c:v>-18.212756703289617</c:v>
                </c:pt>
                <c:pt idx="951">
                  <c:v>-18.222477315110503</c:v>
                </c:pt>
                <c:pt idx="952">
                  <c:v>-18.232188347158711</c:v>
                </c:pt>
                <c:pt idx="953">
                  <c:v>-18.241889822384326</c:v>
                </c:pt>
                <c:pt idx="954">
                  <c:v>-18.251581763658461</c:v>
                </c:pt>
                <c:pt idx="955">
                  <c:v>-18.261264193772927</c:v>
                </c:pt>
                <c:pt idx="956">
                  <c:v>-18.270937135440754</c:v>
                </c:pt>
                <c:pt idx="957">
                  <c:v>-18.280600611296986</c:v>
                </c:pt>
                <c:pt idx="958">
                  <c:v>-18.290254643898724</c:v>
                </c:pt>
                <c:pt idx="959">
                  <c:v>-18.299899255725613</c:v>
                </c:pt>
                <c:pt idx="960">
                  <c:v>-18.309534469179663</c:v>
                </c:pt>
                <c:pt idx="961">
                  <c:v>-18.319160306586767</c:v>
                </c:pt>
                <c:pt idx="962">
                  <c:v>-18.32877679019597</c:v>
                </c:pt>
                <c:pt idx="963">
                  <c:v>-18.338383942180169</c:v>
                </c:pt>
                <c:pt idx="964">
                  <c:v>-18.347981784637156</c:v>
                </c:pt>
                <c:pt idx="965">
                  <c:v>-18.357570339588587</c:v>
                </c:pt>
                <c:pt idx="966">
                  <c:v>-18.367149628981633</c:v>
                </c:pt>
                <c:pt idx="967">
                  <c:v>-18.376719674688548</c:v>
                </c:pt>
                <c:pt idx="968">
                  <c:v>-18.386280498507478</c:v>
                </c:pt>
                <c:pt idx="969">
                  <c:v>-18.39583212216256</c:v>
                </c:pt>
                <c:pt idx="970">
                  <c:v>-18.40537456730442</c:v>
                </c:pt>
                <c:pt idx="971">
                  <c:v>-18.414907855510208</c:v>
                </c:pt>
                <c:pt idx="972">
                  <c:v>-18.424432008284416</c:v>
                </c:pt>
                <c:pt idx="973">
                  <c:v>-18.433947047058844</c:v>
                </c:pt>
                <c:pt idx="974">
                  <c:v>-18.443452993192988</c:v>
                </c:pt>
                <c:pt idx="975">
                  <c:v>-18.452949867974706</c:v>
                </c:pt>
                <c:pt idx="976">
                  <c:v>-18.462437692619858</c:v>
                </c:pt>
                <c:pt idx="977">
                  <c:v>-18.471916488273678</c:v>
                </c:pt>
                <c:pt idx="978">
                  <c:v>-18.481386276009726</c:v>
                </c:pt>
                <c:pt idx="979">
                  <c:v>-18.490847076831713</c:v>
                </c:pt>
                <c:pt idx="980">
                  <c:v>-18.500298911672846</c:v>
                </c:pt>
                <c:pt idx="981">
                  <c:v>-18.509741801396515</c:v>
                </c:pt>
                <c:pt idx="982">
                  <c:v>-18.519175766795854</c:v>
                </c:pt>
                <c:pt idx="983">
                  <c:v>-18.528600828595984</c:v>
                </c:pt>
                <c:pt idx="984">
                  <c:v>-18.538017007451803</c:v>
                </c:pt>
                <c:pt idx="985">
                  <c:v>-18.547424323950391</c:v>
                </c:pt>
                <c:pt idx="986">
                  <c:v>-18.556822798609943</c:v>
                </c:pt>
                <c:pt idx="987">
                  <c:v>-18.566212451881437</c:v>
                </c:pt>
                <c:pt idx="988">
                  <c:v>-18.575593304147265</c:v>
                </c:pt>
                <c:pt idx="989">
                  <c:v>-18.58496537572297</c:v>
                </c:pt>
                <c:pt idx="990">
                  <c:v>-18.594328686856823</c:v>
                </c:pt>
                <c:pt idx="991">
                  <c:v>-18.603683257730463</c:v>
                </c:pt>
                <c:pt idx="992">
                  <c:v>-18.613029108459006</c:v>
                </c:pt>
                <c:pt idx="993">
                  <c:v>-18.622366259091223</c:v>
                </c:pt>
                <c:pt idx="994">
                  <c:v>-18.631694729610224</c:v>
                </c:pt>
                <c:pt idx="995">
                  <c:v>-18.641014539933632</c:v>
                </c:pt>
                <c:pt idx="996">
                  <c:v>-18.650325709913467</c:v>
                </c:pt>
                <c:pt idx="997">
                  <c:v>-18.659628259337286</c:v>
                </c:pt>
                <c:pt idx="998">
                  <c:v>-18.668922207927583</c:v>
                </c:pt>
                <c:pt idx="999">
                  <c:v>-18.678207575342512</c:v>
                </c:pt>
                <c:pt idx="1000">
                  <c:v>-18.687484381176038</c:v>
                </c:pt>
                <c:pt idx="1001">
                  <c:v>-18.696752644958853</c:v>
                </c:pt>
                <c:pt idx="1002">
                  <c:v>-18.70601238615744</c:v>
                </c:pt>
                <c:pt idx="1003">
                  <c:v>-18.715263624175709</c:v>
                </c:pt>
                <c:pt idx="1004">
                  <c:v>-18.724506378353833</c:v>
                </c:pt>
                <c:pt idx="1005">
                  <c:v>-18.733740667970359</c:v>
                </c:pt>
                <c:pt idx="1006">
                  <c:v>-18.742966512240482</c:v>
                </c:pt>
                <c:pt idx="1007">
                  <c:v>-18.752183930317774</c:v>
                </c:pt>
                <c:pt idx="1008">
                  <c:v>-18.761392941294091</c:v>
                </c:pt>
                <c:pt idx="1009">
                  <c:v>-18.770593564199519</c:v>
                </c:pt>
                <c:pt idx="1010">
                  <c:v>-18.779785818002765</c:v>
                </c:pt>
                <c:pt idx="1011">
                  <c:v>-18.788969721611743</c:v>
                </c:pt>
                <c:pt idx="1012">
                  <c:v>-18.798145293873738</c:v>
                </c:pt>
                <c:pt idx="1013">
                  <c:v>-18.807312553575375</c:v>
                </c:pt>
                <c:pt idx="1014">
                  <c:v>-18.816471519443343</c:v>
                </c:pt>
                <c:pt idx="1015">
                  <c:v>-18.825622210143937</c:v>
                </c:pt>
                <c:pt idx="1016">
                  <c:v>-18.834764644284274</c:v>
                </c:pt>
                <c:pt idx="1017">
                  <c:v>-18.8438988404117</c:v>
                </c:pt>
                <c:pt idx="1018">
                  <c:v>-18.853024817014855</c:v>
                </c:pt>
                <c:pt idx="1019">
                  <c:v>-18.862142592523469</c:v>
                </c:pt>
                <c:pt idx="1020">
                  <c:v>-18.871252185308126</c:v>
                </c:pt>
                <c:pt idx="1021">
                  <c:v>-18.880353613681805</c:v>
                </c:pt>
                <c:pt idx="1022">
                  <c:v>-18.889446895898679</c:v>
                </c:pt>
                <c:pt idx="1023">
                  <c:v>-18.898532050155882</c:v>
                </c:pt>
                <c:pt idx="1024">
                  <c:v>-18.907609094591951</c:v>
                </c:pt>
                <c:pt idx="1025">
                  <c:v>-18.916678047289114</c:v>
                </c:pt>
                <c:pt idx="1026">
                  <c:v>-18.925738926272107</c:v>
                </c:pt>
                <c:pt idx="1027">
                  <c:v>-18.934791749508545</c:v>
                </c:pt>
                <c:pt idx="1028">
                  <c:v>-18.94383653491014</c:v>
                </c:pt>
                <c:pt idx="1029">
                  <c:v>-18.952873300331479</c:v>
                </c:pt>
                <c:pt idx="1030">
                  <c:v>-18.961902063571547</c:v>
                </c:pt>
                <c:pt idx="1031">
                  <c:v>-18.97092284237376</c:v>
                </c:pt>
                <c:pt idx="1032">
                  <c:v>-18.979935654425361</c:v>
                </c:pt>
                <c:pt idx="1033">
                  <c:v>-18.988940517358401</c:v>
                </c:pt>
                <c:pt idx="1034">
                  <c:v>-18.997937448749919</c:v>
                </c:pt>
                <c:pt idx="1035">
                  <c:v>-19.006926466122142</c:v>
                </c:pt>
                <c:pt idx="1036">
                  <c:v>-19.01590758694266</c:v>
                </c:pt>
                <c:pt idx="1037">
                  <c:v>-19.024880828624323</c:v>
                </c:pt>
                <c:pt idx="1038">
                  <c:v>-19.033846208526288</c:v>
                </c:pt>
                <c:pt idx="1039">
                  <c:v>-19.042803743953314</c:v>
                </c:pt>
                <c:pt idx="1040">
                  <c:v>-19.051753452157161</c:v>
                </c:pt>
                <c:pt idx="1041">
                  <c:v>-19.060695350335251</c:v>
                </c:pt>
                <c:pt idx="1042">
                  <c:v>-19.069629455632388</c:v>
                </c:pt>
                <c:pt idx="1043">
                  <c:v>-19.078555785140207</c:v>
                </c:pt>
                <c:pt idx="1044">
                  <c:v>-19.087474355897388</c:v>
                </c:pt>
                <c:pt idx="1045">
                  <c:v>-19.09638518489032</c:v>
                </c:pt>
                <c:pt idx="1046">
                  <c:v>-19.105288289052847</c:v>
                </c:pt>
                <c:pt idx="1047">
                  <c:v>-19.114183685267072</c:v>
                </c:pt>
                <c:pt idx="1048">
                  <c:v>-19.123071390362647</c:v>
                </c:pt>
                <c:pt idx="1049">
                  <c:v>-19.131951421118153</c:v>
                </c:pt>
                <c:pt idx="1050">
                  <c:v>-19.140823794260108</c:v>
                </c:pt>
                <c:pt idx="1051">
                  <c:v>-19.149688526464587</c:v>
                </c:pt>
                <c:pt idx="1052">
                  <c:v>-19.158545634355974</c:v>
                </c:pt>
                <c:pt idx="1053">
                  <c:v>-19.167395134508123</c:v>
                </c:pt>
                <c:pt idx="1054">
                  <c:v>-19.176237043444445</c:v>
                </c:pt>
                <c:pt idx="1055">
                  <c:v>-19.185071377637982</c:v>
                </c:pt>
                <c:pt idx="1056">
                  <c:v>-19.193898153511061</c:v>
                </c:pt>
                <c:pt idx="1057">
                  <c:v>-19.202717387437112</c:v>
                </c:pt>
                <c:pt idx="1058">
                  <c:v>-19.211529095738893</c:v>
                </c:pt>
                <c:pt idx="1059">
                  <c:v>-19.220333294690221</c:v>
                </c:pt>
                <c:pt idx="1060">
                  <c:v>-19.229130000515614</c:v>
                </c:pt>
                <c:pt idx="1061">
                  <c:v>-19.237919229389973</c:v>
                </c:pt>
                <c:pt idx="1062">
                  <c:v>-19.246700997439852</c:v>
                </c:pt>
                <c:pt idx="1063">
                  <c:v>-19.255475320743145</c:v>
                </c:pt>
                <c:pt idx="1064">
                  <c:v>-19.264242215328668</c:v>
                </c:pt>
                <c:pt idx="1065">
                  <c:v>-19.273001697177389</c:v>
                </c:pt>
                <c:pt idx="1066">
                  <c:v>-19.281753782222619</c:v>
                </c:pt>
                <c:pt idx="1067">
                  <c:v>-19.290498486349104</c:v>
                </c:pt>
                <c:pt idx="1068">
                  <c:v>-19.299235825394121</c:v>
                </c:pt>
                <c:pt idx="1069">
                  <c:v>-19.307965815147789</c:v>
                </c:pt>
                <c:pt idx="1070">
                  <c:v>-19.316688471352236</c:v>
                </c:pt>
                <c:pt idx="1071">
                  <c:v>-19.325403809703626</c:v>
                </c:pt>
                <c:pt idx="1072">
                  <c:v>-19.334111845850238</c:v>
                </c:pt>
                <c:pt idx="1073">
                  <c:v>-19.342812595394097</c:v>
                </c:pt>
                <c:pt idx="1074">
                  <c:v>-19.351506073890548</c:v>
                </c:pt>
                <c:pt idx="1075">
                  <c:v>-19.360192296849039</c:v>
                </c:pt>
                <c:pt idx="1076">
                  <c:v>-19.368871279732534</c:v>
                </c:pt>
                <c:pt idx="1077">
                  <c:v>-19.377543037958301</c:v>
                </c:pt>
                <c:pt idx="1078">
                  <c:v>-19.386207586897712</c:v>
                </c:pt>
                <c:pt idx="1079">
                  <c:v>-19.394864941876591</c:v>
                </c:pt>
                <c:pt idx="1080">
                  <c:v>-19.403515118175637</c:v>
                </c:pt>
                <c:pt idx="1081">
                  <c:v>-19.412158131030278</c:v>
                </c:pt>
                <c:pt idx="1082">
                  <c:v>-19.42079399563092</c:v>
                </c:pt>
                <c:pt idx="1083">
                  <c:v>-19.429422727123068</c:v>
                </c:pt>
                <c:pt idx="1084">
                  <c:v>-19.43804434060802</c:v>
                </c:pt>
                <c:pt idx="1085">
                  <c:v>-19.446658851142175</c:v>
                </c:pt>
                <c:pt idx="1086">
                  <c:v>-19.455266273738086</c:v>
                </c:pt>
                <c:pt idx="1087">
                  <c:v>-19.463866623363952</c:v>
                </c:pt>
                <c:pt idx="1088">
                  <c:v>-19.472459914944345</c:v>
                </c:pt>
                <c:pt idx="1089">
                  <c:v>-19.481046163359807</c:v>
                </c:pt>
                <c:pt idx="1090">
                  <c:v>-19.489625383447812</c:v>
                </c:pt>
                <c:pt idx="1091">
                  <c:v>-19.49819759000205</c:v>
                </c:pt>
                <c:pt idx="1092">
                  <c:v>-19.50676279777354</c:v>
                </c:pt>
                <c:pt idx="1093">
                  <c:v>-19.515321021469752</c:v>
                </c:pt>
                <c:pt idx="1094">
                  <c:v>-19.523872275755661</c:v>
                </c:pt>
                <c:pt idx="1095">
                  <c:v>-19.532416575253357</c:v>
                </c:pt>
                <c:pt idx="1096">
                  <c:v>-19.540953934542983</c:v>
                </c:pt>
                <c:pt idx="1097">
                  <c:v>-19.549484368161806</c:v>
                </c:pt>
                <c:pt idx="1098">
                  <c:v>-19.558007890605428</c:v>
                </c:pt>
                <c:pt idx="1099">
                  <c:v>-19.566524516327103</c:v>
                </c:pt>
                <c:pt idx="1100">
                  <c:v>-19.575034259738416</c:v>
                </c:pt>
                <c:pt idx="1101">
                  <c:v>-19.583537135209546</c:v>
                </c:pt>
                <c:pt idx="1102">
                  <c:v>-19.592033157068904</c:v>
                </c:pt>
                <c:pt idx="1103">
                  <c:v>-19.600522339603891</c:v>
                </c:pt>
                <c:pt idx="1104">
                  <c:v>-19.609004697060783</c:v>
                </c:pt>
                <c:pt idx="1105">
                  <c:v>-19.617480243644557</c:v>
                </c:pt>
                <c:pt idx="1106">
                  <c:v>-19.625948993519934</c:v>
                </c:pt>
                <c:pt idx="1107">
                  <c:v>-19.634410960810321</c:v>
                </c:pt>
                <c:pt idx="1108">
                  <c:v>-19.642866159599496</c:v>
                </c:pt>
                <c:pt idx="1109">
                  <c:v>-19.651314603930118</c:v>
                </c:pt>
                <c:pt idx="1110">
                  <c:v>-19.659756307805424</c:v>
                </c:pt>
                <c:pt idx="1111">
                  <c:v>-19.668191285188247</c:v>
                </c:pt>
                <c:pt idx="1112">
                  <c:v>-19.676619550001661</c:v>
                </c:pt>
                <c:pt idx="1113">
                  <c:v>-19.685041116129028</c:v>
                </c:pt>
                <c:pt idx="1114">
                  <c:v>-19.693455997414546</c:v>
                </c:pt>
                <c:pt idx="1115">
                  <c:v>-19.701864207662425</c:v>
                </c:pt>
                <c:pt idx="1116">
                  <c:v>-19.710265760638407</c:v>
                </c:pt>
                <c:pt idx="1117">
                  <c:v>-19.718660670068683</c:v>
                </c:pt>
                <c:pt idx="1118">
                  <c:v>-19.72704894964102</c:v>
                </c:pt>
                <c:pt idx="1119">
                  <c:v>-19.735430613003896</c:v>
                </c:pt>
                <c:pt idx="1120">
                  <c:v>-19.743805673767753</c:v>
                </c:pt>
                <c:pt idx="1121">
                  <c:v>-19.752174145504348</c:v>
                </c:pt>
                <c:pt idx="1122">
                  <c:v>-19.760536041746896</c:v>
                </c:pt>
                <c:pt idx="1123">
                  <c:v>-19.768891375990997</c:v>
                </c:pt>
                <c:pt idx="1124">
                  <c:v>-19.777240161694319</c:v>
                </c:pt>
                <c:pt idx="1125">
                  <c:v>-19.785582412276113</c:v>
                </c:pt>
                <c:pt idx="1126">
                  <c:v>-19.793918141118368</c:v>
                </c:pt>
                <c:pt idx="1127">
                  <c:v>-19.802247361565652</c:v>
                </c:pt>
                <c:pt idx="1128">
                  <c:v>-19.810570086924923</c:v>
                </c:pt>
                <c:pt idx="1129">
                  <c:v>-19.818886330466089</c:v>
                </c:pt>
                <c:pt idx="1130">
                  <c:v>-19.82719610542182</c:v>
                </c:pt>
                <c:pt idx="1131">
                  <c:v>-19.835499424987855</c:v>
                </c:pt>
                <c:pt idx="1132">
                  <c:v>-19.843796302323295</c:v>
                </c:pt>
                <c:pt idx="1133">
                  <c:v>-19.852086750550402</c:v>
                </c:pt>
                <c:pt idx="1134">
                  <c:v>-19.860370782755052</c:v>
                </c:pt>
                <c:pt idx="1135">
                  <c:v>-19.868648411986598</c:v>
                </c:pt>
                <c:pt idx="1136">
                  <c:v>-19.876919651258653</c:v>
                </c:pt>
                <c:pt idx="1137">
                  <c:v>-19.885184513548225</c:v>
                </c:pt>
                <c:pt idx="1138">
                  <c:v>-19.893443011796489</c:v>
                </c:pt>
                <c:pt idx="1139">
                  <c:v>-19.90169515890878</c:v>
                </c:pt>
                <c:pt idx="1140">
                  <c:v>-19.909940967754874</c:v>
                </c:pt>
                <c:pt idx="1141">
                  <c:v>-19.918180451169363</c:v>
                </c:pt>
                <c:pt idx="1142">
                  <c:v>-19.926413621950697</c:v>
                </c:pt>
                <c:pt idx="1143">
                  <c:v>-19.934640492862613</c:v>
                </c:pt>
                <c:pt idx="1144">
                  <c:v>-19.942861076633505</c:v>
                </c:pt>
                <c:pt idx="1145">
                  <c:v>-19.951075385957083</c:v>
                </c:pt>
                <c:pt idx="1146">
                  <c:v>-19.959283433491795</c:v>
                </c:pt>
                <c:pt idx="1147">
                  <c:v>-19.967485231861588</c:v>
                </c:pt>
                <c:pt idx="1148">
                  <c:v>-19.975680793655869</c:v>
                </c:pt>
                <c:pt idx="1149">
                  <c:v>-19.983870131429555</c:v>
                </c:pt>
                <c:pt idx="1150">
                  <c:v>-19.992053257703329</c:v>
                </c:pt>
                <c:pt idx="1151">
                  <c:v>-20.000230184963304</c:v>
                </c:pt>
                <c:pt idx="1152">
                  <c:v>-20.008400925662215</c:v>
                </c:pt>
                <c:pt idx="1153">
                  <c:v>-20.016565492218167</c:v>
                </c:pt>
                <c:pt idx="1154">
                  <c:v>-20.024723897016145</c:v>
                </c:pt>
                <c:pt idx="1155">
                  <c:v>-20.032876152406786</c:v>
                </c:pt>
                <c:pt idx="1156">
                  <c:v>-20.041022270707582</c:v>
                </c:pt>
                <c:pt idx="1157">
                  <c:v>-20.049162264202721</c:v>
                </c:pt>
                <c:pt idx="1158">
                  <c:v>-20.057296145143056</c:v>
                </c:pt>
                <c:pt idx="1159">
                  <c:v>-20.065423925745883</c:v>
                </c:pt>
                <c:pt idx="1160">
                  <c:v>-20.073545618195773</c:v>
                </c:pt>
                <c:pt idx="1161">
                  <c:v>-20.081661234644557</c:v>
                </c:pt>
                <c:pt idx="1162">
                  <c:v>-20.089770787211197</c:v>
                </c:pt>
                <c:pt idx="1163">
                  <c:v>-20.097874287981821</c:v>
                </c:pt>
                <c:pt idx="1164">
                  <c:v>-20.105971749009957</c:v>
                </c:pt>
                <c:pt idx="1165">
                  <c:v>-20.114063182317054</c:v>
                </c:pt>
                <c:pt idx="1166">
                  <c:v>-20.122148599892199</c:v>
                </c:pt>
                <c:pt idx="1167">
                  <c:v>-20.130228013692097</c:v>
                </c:pt>
                <c:pt idx="1168">
                  <c:v>-20.138301435641676</c:v>
                </c:pt>
                <c:pt idx="1169">
                  <c:v>-20.146368877633513</c:v>
                </c:pt>
                <c:pt idx="1170">
                  <c:v>-20.154430351528994</c:v>
                </c:pt>
                <c:pt idx="1171">
                  <c:v>-20.16248586915729</c:v>
                </c:pt>
                <c:pt idx="1172">
                  <c:v>-20.170535442316325</c:v>
                </c:pt>
                <c:pt idx="1173">
                  <c:v>-20.178579082772401</c:v>
                </c:pt>
                <c:pt idx="1174">
                  <c:v>-20.186616802260573</c:v>
                </c:pt>
                <c:pt idx="1175">
                  <c:v>-20.194648612484805</c:v>
                </c:pt>
                <c:pt idx="1176">
                  <c:v>-20.202674525117587</c:v>
                </c:pt>
                <c:pt idx="1177">
                  <c:v>-20.210694551800898</c:v>
                </c:pt>
                <c:pt idx="1178">
                  <c:v>-20.21870870414546</c:v>
                </c:pt>
                <c:pt idx="1179">
                  <c:v>-20.226716993731447</c:v>
                </c:pt>
                <c:pt idx="1180">
                  <c:v>-20.23471943210852</c:v>
                </c:pt>
                <c:pt idx="1181">
                  <c:v>-20.242716030795314</c:v>
                </c:pt>
                <c:pt idx="1182">
                  <c:v>-20.2507068012807</c:v>
                </c:pt>
                <c:pt idx="1183">
                  <c:v>-20.258691755022902</c:v>
                </c:pt>
                <c:pt idx="1184">
                  <c:v>-20.266670903450258</c:v>
                </c:pt>
                <c:pt idx="1185">
                  <c:v>-20.274644257960151</c:v>
                </c:pt>
                <c:pt idx="1186">
                  <c:v>-20.282611829921152</c:v>
                </c:pt>
                <c:pt idx="1187">
                  <c:v>-20.290573630671339</c:v>
                </c:pt>
                <c:pt idx="1188">
                  <c:v>-20.298529671519336</c:v>
                </c:pt>
                <c:pt idx="1189">
                  <c:v>-20.306479963743644</c:v>
                </c:pt>
                <c:pt idx="1190">
                  <c:v>-20.314424518593949</c:v>
                </c:pt>
                <c:pt idx="1191">
                  <c:v>-20.322363347289965</c:v>
                </c:pt>
                <c:pt idx="1192">
                  <c:v>-20.330296461022531</c:v>
                </c:pt>
                <c:pt idx="1193">
                  <c:v>-20.338223870952792</c:v>
                </c:pt>
                <c:pt idx="1194">
                  <c:v>-20.346145588213279</c:v>
                </c:pt>
                <c:pt idx="1195">
                  <c:v>-20.354061623907207</c:v>
                </c:pt>
                <c:pt idx="1196">
                  <c:v>-20.361971989109197</c:v>
                </c:pt>
                <c:pt idx="1197">
                  <c:v>-20.3698766948648</c:v>
                </c:pt>
                <c:pt idx="1198">
                  <c:v>-20.377775752191184</c:v>
                </c:pt>
                <c:pt idx="1199">
                  <c:v>-20.385669172076796</c:v>
                </c:pt>
                <c:pt idx="1200">
                  <c:v>-20.393556965481668</c:v>
                </c:pt>
                <c:pt idx="1201">
                  <c:v>-20.401439143337512</c:v>
                </c:pt>
                <c:pt idx="1202">
                  <c:v>-20.409315716547493</c:v>
                </c:pt>
                <c:pt idx="1203">
                  <c:v>-20.417186695987255</c:v>
                </c:pt>
                <c:pt idx="1204">
                  <c:v>-20.425052092503794</c:v>
                </c:pt>
                <c:pt idx="1205">
                  <c:v>-20.432911916916545</c:v>
                </c:pt>
                <c:pt idx="1206">
                  <c:v>-20.440766180016947</c:v>
                </c:pt>
                <c:pt idx="1207">
                  <c:v>-20.448614892568628</c:v>
                </c:pt>
                <c:pt idx="1208">
                  <c:v>-20.456458065307636</c:v>
                </c:pt>
                <c:pt idx="1209">
                  <c:v>-20.4642957089427</c:v>
                </c:pt>
                <c:pt idx="1210">
                  <c:v>-20.472127834154797</c:v>
                </c:pt>
                <c:pt idx="1211">
                  <c:v>-20.479954451597628</c:v>
                </c:pt>
                <c:pt idx="1212">
                  <c:v>-20.487775571897714</c:v>
                </c:pt>
                <c:pt idx="1213">
                  <c:v>-20.495591205654602</c:v>
                </c:pt>
                <c:pt idx="1214">
                  <c:v>-20.503401363440453</c:v>
                </c:pt>
                <c:pt idx="1215">
                  <c:v>-20.511206055800621</c:v>
                </c:pt>
                <c:pt idx="1216">
                  <c:v>-20.519005293253848</c:v>
                </c:pt>
                <c:pt idx="1217">
                  <c:v>-20.526799086291675</c:v>
                </c:pt>
                <c:pt idx="1218">
                  <c:v>-20.534587445379419</c:v>
                </c:pt>
                <c:pt idx="1219">
                  <c:v>-20.542370380955344</c:v>
                </c:pt>
                <c:pt idx="1220">
                  <c:v>-20.55014790343175</c:v>
                </c:pt>
                <c:pt idx="1221">
                  <c:v>-20.557920023194207</c:v>
                </c:pt>
                <c:pt idx="1222">
                  <c:v>-20.5656867506023</c:v>
                </c:pt>
                <c:pt idx="1223">
                  <c:v>-20.573448095989324</c:v>
                </c:pt>
                <c:pt idx="1224">
                  <c:v>-20.581204069662139</c:v>
                </c:pt>
                <c:pt idx="1225">
                  <c:v>-20.588954681902059</c:v>
                </c:pt>
                <c:pt idx="1226">
                  <c:v>-20.596699942964243</c:v>
                </c:pt>
                <c:pt idx="1227">
                  <c:v>-20.604439863078486</c:v>
                </c:pt>
                <c:pt idx="1228">
                  <c:v>-20.612174452448002</c:v>
                </c:pt>
                <c:pt idx="1229">
                  <c:v>-20.619903721250914</c:v>
                </c:pt>
                <c:pt idx="1230">
                  <c:v>-20.627627679640021</c:v>
                </c:pt>
                <c:pt idx="1231">
                  <c:v>-20.635346337742355</c:v>
                </c:pt>
                <c:pt idx="1232">
                  <c:v>-20.643059705659578</c:v>
                </c:pt>
                <c:pt idx="1233">
                  <c:v>-20.650767793467892</c:v>
                </c:pt>
                <c:pt idx="1234">
                  <c:v>-20.658470611218995</c:v>
                </c:pt>
                <c:pt idx="1235">
                  <c:v>-20.666168168938874</c:v>
                </c:pt>
                <c:pt idx="1236">
                  <c:v>-20.673860476628683</c:v>
                </c:pt>
                <c:pt idx="1237">
                  <c:v>-20.681547544264632</c:v>
                </c:pt>
                <c:pt idx="1238">
                  <c:v>-20.68922938179826</c:v>
                </c:pt>
                <c:pt idx="1239">
                  <c:v>-20.696905999156204</c:v>
                </c:pt>
                <c:pt idx="1240">
                  <c:v>-20.704577406240627</c:v>
                </c:pt>
                <c:pt idx="1241">
                  <c:v>-20.712243612928777</c:v>
                </c:pt>
                <c:pt idx="1242">
                  <c:v>-20.719904629073625</c:v>
                </c:pt>
                <c:pt idx="1243">
                  <c:v>-20.727560464504108</c:v>
                </c:pt>
                <c:pt idx="1244">
                  <c:v>-20.735211129024226</c:v>
                </c:pt>
                <c:pt idx="1245">
                  <c:v>-20.742856632414032</c:v>
                </c:pt>
                <c:pt idx="1246">
                  <c:v>-20.750496984429567</c:v>
                </c:pt>
                <c:pt idx="1247">
                  <c:v>-20.758132194802684</c:v>
                </c:pt>
                <c:pt idx="1248">
                  <c:v>-20.765762273241183</c:v>
                </c:pt>
                <c:pt idx="1249">
                  <c:v>-20.773387229429254</c:v>
                </c:pt>
                <c:pt idx="1250">
                  <c:v>-20.7810070730268</c:v>
                </c:pt>
                <c:pt idx="1251">
                  <c:v>-20.788621813670566</c:v>
                </c:pt>
                <c:pt idx="1252">
                  <c:v>-20.796231460973381</c:v>
                </c:pt>
                <c:pt idx="1253">
                  <c:v>-20.803836024524305</c:v>
                </c:pt>
                <c:pt idx="1254">
                  <c:v>-20.811435513889357</c:v>
                </c:pt>
                <c:pt idx="1255">
                  <c:v>-20.819029938610853</c:v>
                </c:pt>
                <c:pt idx="1256">
                  <c:v>-20.826619308207995</c:v>
                </c:pt>
                <c:pt idx="1257">
                  <c:v>-20.83420363217661</c:v>
                </c:pt>
                <c:pt idx="1258">
                  <c:v>-20.841782919989118</c:v>
                </c:pt>
                <c:pt idx="1259">
                  <c:v>-20.849357181095655</c:v>
                </c:pt>
                <c:pt idx="1260">
                  <c:v>-20.85692642492247</c:v>
                </c:pt>
                <c:pt idx="1261">
                  <c:v>-20.86449066087372</c:v>
                </c:pt>
                <c:pt idx="1262">
                  <c:v>-20.872049898329838</c:v>
                </c:pt>
                <c:pt idx="1263">
                  <c:v>-20.879604146649218</c:v>
                </c:pt>
                <c:pt idx="1264">
                  <c:v>-20.887153415167333</c:v>
                </c:pt>
                <c:pt idx="1265">
                  <c:v>-20.894697713196987</c:v>
                </c:pt>
                <c:pt idx="1266">
                  <c:v>-20.902237050028688</c:v>
                </c:pt>
                <c:pt idx="1267">
                  <c:v>-20.909771434930079</c:v>
                </c:pt>
                <c:pt idx="1268">
                  <c:v>-20.91730087714684</c:v>
                </c:pt>
                <c:pt idx="1269">
                  <c:v>-20.924825385902139</c:v>
                </c:pt>
                <c:pt idx="1270">
                  <c:v>-20.932344970397185</c:v>
                </c:pt>
                <c:pt idx="1271">
                  <c:v>-20.939859639810802</c:v>
                </c:pt>
                <c:pt idx="1272">
                  <c:v>-20.947369403299668</c:v>
                </c:pt>
                <c:pt idx="1273">
                  <c:v>-20.954874269998772</c:v>
                </c:pt>
                <c:pt idx="1274">
                  <c:v>-20.962374249020957</c:v>
                </c:pt>
                <c:pt idx="1275">
                  <c:v>-20.96986934945733</c:v>
                </c:pt>
                <c:pt idx="1276">
                  <c:v>-20.977359580377254</c:v>
                </c:pt>
                <c:pt idx="1277">
                  <c:v>-20.984844950828258</c:v>
                </c:pt>
                <c:pt idx="1278">
                  <c:v>-20.992325469836537</c:v>
                </c:pt>
                <c:pt idx="1279">
                  <c:v>-20.999801146406458</c:v>
                </c:pt>
                <c:pt idx="1280">
                  <c:v>-21.007271989521051</c:v>
                </c:pt>
                <c:pt idx="1281">
                  <c:v>-21.014738008141883</c:v>
                </c:pt>
                <c:pt idx="1282">
                  <c:v>-21.022199211209227</c:v>
                </c:pt>
                <c:pt idx="1283">
                  <c:v>-21.029655607642201</c:v>
                </c:pt>
                <c:pt idx="1284">
                  <c:v>-21.037107206338522</c:v>
                </c:pt>
                <c:pt idx="1285">
                  <c:v>-21.044554016174956</c:v>
                </c:pt>
                <c:pt idx="1286">
                  <c:v>-21.051996046007297</c:v>
                </c:pt>
                <c:pt idx="1287">
                  <c:v>-21.059433304670211</c:v>
                </c:pt>
                <c:pt idx="1288">
                  <c:v>-21.066865800977549</c:v>
                </c:pt>
                <c:pt idx="1289">
                  <c:v>-21.07429354372243</c:v>
                </c:pt>
                <c:pt idx="1290">
                  <c:v>-21.081716541676819</c:v>
                </c:pt>
                <c:pt idx="1291">
                  <c:v>-21.089134803592504</c:v>
                </c:pt>
                <c:pt idx="1292">
                  <c:v>-21.096548338200428</c:v>
                </c:pt>
                <c:pt idx="1293">
                  <c:v>-21.103957154210896</c:v>
                </c:pt>
                <c:pt idx="1294">
                  <c:v>-21.111361260313974</c:v>
                </c:pt>
                <c:pt idx="1295">
                  <c:v>-21.118760665178872</c:v>
                </c:pt>
                <c:pt idx="1296">
                  <c:v>-21.126155377455277</c:v>
                </c:pt>
                <c:pt idx="1297">
                  <c:v>-21.133545405771606</c:v>
                </c:pt>
                <c:pt idx="1298">
                  <c:v>-21.140930758736619</c:v>
                </c:pt>
                <c:pt idx="1299">
                  <c:v>-21.148311444939001</c:v>
                </c:pt>
                <c:pt idx="1300">
                  <c:v>-21.155687472947321</c:v>
                </c:pt>
                <c:pt idx="1301">
                  <c:v>-21.163058851309732</c:v>
                </c:pt>
                <c:pt idx="1302">
                  <c:v>-21.170425588555034</c:v>
                </c:pt>
                <c:pt idx="1303">
                  <c:v>-21.177787693191728</c:v>
                </c:pt>
                <c:pt idx="1304">
                  <c:v>-21.18514517370869</c:v>
                </c:pt>
                <c:pt idx="1305">
                  <c:v>-21.192498038575124</c:v>
                </c:pt>
                <c:pt idx="1306">
                  <c:v>-21.199846296240406</c:v>
                </c:pt>
                <c:pt idx="1307">
                  <c:v>-21.207189955134282</c:v>
                </c:pt>
                <c:pt idx="1308">
                  <c:v>-21.21452902366714</c:v>
                </c:pt>
                <c:pt idx="1309">
                  <c:v>-21.221863510229738</c:v>
                </c:pt>
                <c:pt idx="1310">
                  <c:v>-21.229193423193465</c:v>
                </c:pt>
                <c:pt idx="1311">
                  <c:v>-21.236518770910294</c:v>
                </c:pt>
                <c:pt idx="1312">
                  <c:v>-21.243839561713088</c:v>
                </c:pt>
                <c:pt idx="1313">
                  <c:v>-21.251155803915246</c:v>
                </c:pt>
                <c:pt idx="1314">
                  <c:v>-21.258467505811097</c:v>
                </c:pt>
                <c:pt idx="1315">
                  <c:v>-21.265774675676063</c:v>
                </c:pt>
                <c:pt idx="1316">
                  <c:v>-21.27307732176607</c:v>
                </c:pt>
                <c:pt idx="1317">
                  <c:v>-21.280375452318793</c:v>
                </c:pt>
                <c:pt idx="1318">
                  <c:v>-21.28766907555233</c:v>
                </c:pt>
                <c:pt idx="1319">
                  <c:v>-21.294958199665899</c:v>
                </c:pt>
                <c:pt idx="1320">
                  <c:v>-21.302242832840683</c:v>
                </c:pt>
                <c:pt idx="1321">
                  <c:v>-21.309522983238338</c:v>
                </c:pt>
                <c:pt idx="1322">
                  <c:v>-21.316798659002316</c:v>
                </c:pt>
                <c:pt idx="1323">
                  <c:v>-21.324069868257304</c:v>
                </c:pt>
                <c:pt idx="1324">
                  <c:v>-21.331336619109315</c:v>
                </c:pt>
                <c:pt idx="1325">
                  <c:v>-21.338598919646291</c:v>
                </c:pt>
                <c:pt idx="1326">
                  <c:v>-21.345856777937318</c:v>
                </c:pt>
                <c:pt idx="1327">
                  <c:v>-21.353110202033228</c:v>
                </c:pt>
                <c:pt idx="1328">
                  <c:v>-21.36035919996683</c:v>
                </c:pt>
                <c:pt idx="1329">
                  <c:v>-21.367603779752237</c:v>
                </c:pt>
                <c:pt idx="1330">
                  <c:v>-21.374843949385756</c:v>
                </c:pt>
                <c:pt idx="1331">
                  <c:v>-21.38207971684551</c:v>
                </c:pt>
                <c:pt idx="1332">
                  <c:v>-21.38931109009134</c:v>
                </c:pt>
                <c:pt idx="1333">
                  <c:v>-21.396538077065244</c:v>
                </c:pt>
                <c:pt idx="1334">
                  <c:v>-21.403760685691182</c:v>
                </c:pt>
                <c:pt idx="1335">
                  <c:v>-21.410978923875369</c:v>
                </c:pt>
                <c:pt idx="1336">
                  <c:v>-21.41819279950623</c:v>
                </c:pt>
                <c:pt idx="1337">
                  <c:v>-21.425402320454104</c:v>
                </c:pt>
                <c:pt idx="1338">
                  <c:v>-21.432607494571862</c:v>
                </c:pt>
                <c:pt idx="1339">
                  <c:v>-21.439808329694728</c:v>
                </c:pt>
                <c:pt idx="1340">
                  <c:v>-21.447004833640008</c:v>
                </c:pt>
                <c:pt idx="1341">
                  <c:v>-21.454197014207811</c:v>
                </c:pt>
                <c:pt idx="1342">
                  <c:v>-21.461384879180816</c:v>
                </c:pt>
                <c:pt idx="1343">
                  <c:v>-21.468568436324023</c:v>
                </c:pt>
                <c:pt idx="1344">
                  <c:v>-21.475747693384946</c:v>
                </c:pt>
                <c:pt idx="1345">
                  <c:v>-21.482922658094065</c:v>
                </c:pt>
                <c:pt idx="1346">
                  <c:v>-21.490093338164439</c:v>
                </c:pt>
                <c:pt idx="1347">
                  <c:v>-21.49725974129213</c:v>
                </c:pt>
                <c:pt idx="1348">
                  <c:v>-21.504421875155849</c:v>
                </c:pt>
                <c:pt idx="1349">
                  <c:v>-21.511579747416988</c:v>
                </c:pt>
                <c:pt idx="1350">
                  <c:v>-21.518733365720273</c:v>
                </c:pt>
                <c:pt idx="1351">
                  <c:v>-21.525882737693365</c:v>
                </c:pt>
                <c:pt idx="1352">
                  <c:v>-21.533027870946917</c:v>
                </c:pt>
                <c:pt idx="1353">
                  <c:v>-21.540168773074573</c:v>
                </c:pt>
                <c:pt idx="1354">
                  <c:v>-21.547305451653386</c:v>
                </c:pt>
                <c:pt idx="1355">
                  <c:v>-21.554437914243493</c:v>
                </c:pt>
                <c:pt idx="1356">
                  <c:v>-21.561566168388389</c:v>
                </c:pt>
                <c:pt idx="1357">
                  <c:v>-21.568690221614702</c:v>
                </c:pt>
                <c:pt idx="1358">
                  <c:v>-21.575810081432639</c:v>
                </c:pt>
                <c:pt idx="1359">
                  <c:v>-21.582925755335957</c:v>
                </c:pt>
                <c:pt idx="1360">
                  <c:v>-21.590037250801529</c:v>
                </c:pt>
                <c:pt idx="1361">
                  <c:v>-21.59714457529013</c:v>
                </c:pt>
                <c:pt idx="1362">
                  <c:v>-21.604247736245895</c:v>
                </c:pt>
                <c:pt idx="1363">
                  <c:v>-21.61134674109654</c:v>
                </c:pt>
                <c:pt idx="1364">
                  <c:v>-21.618441597253732</c:v>
                </c:pt>
                <c:pt idx="1365">
                  <c:v>-21.625532312112938</c:v>
                </c:pt>
                <c:pt idx="1366">
                  <c:v>-21.632618893053085</c:v>
                </c:pt>
                <c:pt idx="1367">
                  <c:v>-21.639701347437104</c:v>
                </c:pt>
                <c:pt idx="1368">
                  <c:v>-21.646779682611765</c:v>
                </c:pt>
                <c:pt idx="1369">
                  <c:v>-21.653853905908107</c:v>
                </c:pt>
                <c:pt idx="1370">
                  <c:v>-21.660924024640774</c:v>
                </c:pt>
                <c:pt idx="1371">
                  <c:v>-21.667990046108677</c:v>
                </c:pt>
                <c:pt idx="1372">
                  <c:v>-21.675051977594606</c:v>
                </c:pt>
                <c:pt idx="1373">
                  <c:v>-21.682109826366052</c:v>
                </c:pt>
                <c:pt idx="1374">
                  <c:v>-21.68916359967384</c:v>
                </c:pt>
                <c:pt idx="1375">
                  <c:v>-21.696213304753854</c:v>
                </c:pt>
                <c:pt idx="1376">
                  <c:v>-21.703258948825777</c:v>
                </c:pt>
                <c:pt idx="1377">
                  <c:v>-21.710300539094035</c:v>
                </c:pt>
                <c:pt idx="1378">
                  <c:v>-21.717338082747148</c:v>
                </c:pt>
                <c:pt idx="1379">
                  <c:v>-21.72437158695811</c:v>
                </c:pt>
                <c:pt idx="1380">
                  <c:v>-21.731401058884387</c:v>
                </c:pt>
                <c:pt idx="1381">
                  <c:v>-21.738426505668343</c:v>
                </c:pt>
                <c:pt idx="1382">
                  <c:v>-21.745447934436491</c:v>
                </c:pt>
                <c:pt idx="1383">
                  <c:v>-21.752465352300128</c:v>
                </c:pt>
                <c:pt idx="1384">
                  <c:v>-21.759478766355439</c:v>
                </c:pt>
                <c:pt idx="1385">
                  <c:v>-21.766488183682906</c:v>
                </c:pt>
                <c:pt idx="1386">
                  <c:v>-21.773493611348471</c:v>
                </c:pt>
                <c:pt idx="1387">
                  <c:v>-21.780495056402064</c:v>
                </c:pt>
                <c:pt idx="1388">
                  <c:v>-21.787492525879269</c:v>
                </c:pt>
                <c:pt idx="1389">
                  <c:v>-21.794486026800016</c:v>
                </c:pt>
                <c:pt idx="1390">
                  <c:v>-21.801475566169522</c:v>
                </c:pt>
                <c:pt idx="1391">
                  <c:v>-21.808461150978285</c:v>
                </c:pt>
                <c:pt idx="1392">
                  <c:v>-21.815442788201011</c:v>
                </c:pt>
                <c:pt idx="1393">
                  <c:v>-21.822420484798315</c:v>
                </c:pt>
                <c:pt idx="1394">
                  <c:v>-21.829394247715474</c:v>
                </c:pt>
                <c:pt idx="1395">
                  <c:v>-21.836364083883488</c:v>
                </c:pt>
                <c:pt idx="1396">
                  <c:v>-21.843330000218199</c:v>
                </c:pt>
                <c:pt idx="1397">
                  <c:v>-21.850292003620563</c:v>
                </c:pt>
                <c:pt idx="1398">
                  <c:v>-21.857250100977549</c:v>
                </c:pt>
                <c:pt idx="1399">
                  <c:v>-21.864204299160875</c:v>
                </c:pt>
                <c:pt idx="1400">
                  <c:v>-21.871154605027975</c:v>
                </c:pt>
                <c:pt idx="1401">
                  <c:v>-21.878101025421699</c:v>
                </c:pt>
                <c:pt idx="1402">
                  <c:v>-21.885043567170559</c:v>
                </c:pt>
                <c:pt idx="1403">
                  <c:v>-21.891982237088257</c:v>
                </c:pt>
                <c:pt idx="1404">
                  <c:v>-21.898917041974649</c:v>
                </c:pt>
                <c:pt idx="1405">
                  <c:v>-21.905847988614426</c:v>
                </c:pt>
                <c:pt idx="1406">
                  <c:v>-21.912775083778996</c:v>
                </c:pt>
                <c:pt idx="1407">
                  <c:v>-21.91969833422467</c:v>
                </c:pt>
                <c:pt idx="1408">
                  <c:v>-21.926617746693985</c:v>
                </c:pt>
                <c:pt idx="1409">
                  <c:v>-21.933533327915164</c:v>
                </c:pt>
                <c:pt idx="1410">
                  <c:v>-21.940445084602249</c:v>
                </c:pt>
                <c:pt idx="1411">
                  <c:v>-21.947353023455193</c:v>
                </c:pt>
                <c:pt idx="1412">
                  <c:v>-21.954257151160277</c:v>
                </c:pt>
                <c:pt idx="1413">
                  <c:v>-21.961157474389033</c:v>
                </c:pt>
                <c:pt idx="1414">
                  <c:v>-21.968053999799704</c:v>
                </c:pt>
                <c:pt idx="1415">
                  <c:v>-21.974946734036426</c:v>
                </c:pt>
                <c:pt idx="1416">
                  <c:v>-21.981835683729315</c:v>
                </c:pt>
                <c:pt idx="1417">
                  <c:v>-21.988720855494673</c:v>
                </c:pt>
                <c:pt idx="1418">
                  <c:v>-21.995602255935054</c:v>
                </c:pt>
                <c:pt idx="1419">
                  <c:v>-22.002479891639691</c:v>
                </c:pt>
                <c:pt idx="1420">
                  <c:v>-22.009353769183146</c:v>
                </c:pt>
                <c:pt idx="1421">
                  <c:v>-22.01622389512735</c:v>
                </c:pt>
                <c:pt idx="1422">
                  <c:v>-22.023090276019794</c:v>
                </c:pt>
                <c:pt idx="1423">
                  <c:v>-22.029952918394944</c:v>
                </c:pt>
                <c:pt idx="1424">
                  <c:v>-22.036811828773374</c:v>
                </c:pt>
                <c:pt idx="1425">
                  <c:v>-22.043667013662475</c:v>
                </c:pt>
                <c:pt idx="1426">
                  <c:v>-22.050518479555659</c:v>
                </c:pt>
                <c:pt idx="1427">
                  <c:v>-22.05736623293344</c:v>
                </c:pt>
                <c:pt idx="1428">
                  <c:v>-22.064210280262859</c:v>
                </c:pt>
                <c:pt idx="1429">
                  <c:v>-22.071050627997359</c:v>
                </c:pt>
                <c:pt idx="1430">
                  <c:v>-22.077887282577322</c:v>
                </c:pt>
                <c:pt idx="1431">
                  <c:v>-22.084720250429676</c:v>
                </c:pt>
                <c:pt idx="1432">
                  <c:v>-22.091549537968291</c:v>
                </c:pt>
                <c:pt idx="1433">
                  <c:v>-22.098375151593778</c:v>
                </c:pt>
                <c:pt idx="1434">
                  <c:v>-22.105197097693797</c:v>
                </c:pt>
                <c:pt idx="1435">
                  <c:v>-22.112015382642479</c:v>
                </c:pt>
                <c:pt idx="1436">
                  <c:v>-22.118830012801432</c:v>
                </c:pt>
                <c:pt idx="1437">
                  <c:v>-22.125640994518605</c:v>
                </c:pt>
                <c:pt idx="1438">
                  <c:v>-22.132448334129652</c:v>
                </c:pt>
                <c:pt idx="1439">
                  <c:v>-22.139252037956716</c:v>
                </c:pt>
                <c:pt idx="1440">
                  <c:v>-22.146052112309423</c:v>
                </c:pt>
                <c:pt idx="1441">
                  <c:v>-22.152848563484255</c:v>
                </c:pt>
                <c:pt idx="1442">
                  <c:v>-22.15964139776505</c:v>
                </c:pt>
                <c:pt idx="1443">
                  <c:v>-22.166430621422691</c:v>
                </c:pt>
                <c:pt idx="1444">
                  <c:v>-22.173216240715394</c:v>
                </c:pt>
                <c:pt idx="1445">
                  <c:v>-22.179998261888731</c:v>
                </c:pt>
                <c:pt idx="1446">
                  <c:v>-22.186776691175535</c:v>
                </c:pt>
                <c:pt idx="1447">
                  <c:v>-22.193551534795933</c:v>
                </c:pt>
                <c:pt idx="1448">
                  <c:v>-22.200322798957622</c:v>
                </c:pt>
                <c:pt idx="1449">
                  <c:v>-22.2070904898553</c:v>
                </c:pt>
                <c:pt idx="1450">
                  <c:v>-22.213854613671707</c:v>
                </c:pt>
                <c:pt idx="1451">
                  <c:v>-22.220615176576896</c:v>
                </c:pt>
                <c:pt idx="1452">
                  <c:v>-22.227372184728026</c:v>
                </c:pt>
                <c:pt idx="1453">
                  <c:v>-22.23412564427062</c:v>
                </c:pt>
                <c:pt idx="1454">
                  <c:v>-22.240875561337052</c:v>
                </c:pt>
                <c:pt idx="1455">
                  <c:v>-22.247621942048038</c:v>
                </c:pt>
                <c:pt idx="1456">
                  <c:v>-22.254364792511552</c:v>
                </c:pt>
                <c:pt idx="1457">
                  <c:v>-22.261104118823162</c:v>
                </c:pt>
                <c:pt idx="1458">
                  <c:v>-22.267839927066738</c:v>
                </c:pt>
                <c:pt idx="1459">
                  <c:v>-22.274572223313506</c:v>
                </c:pt>
                <c:pt idx="1460">
                  <c:v>-22.281301013622667</c:v>
                </c:pt>
                <c:pt idx="1461">
                  <c:v>-22.288026304041416</c:v>
                </c:pt>
                <c:pt idx="1462">
                  <c:v>-22.294748100604458</c:v>
                </c:pt>
                <c:pt idx="1463">
                  <c:v>-22.301466409334921</c:v>
                </c:pt>
                <c:pt idx="1464">
                  <c:v>-22.308181236243772</c:v>
                </c:pt>
                <c:pt idx="1465">
                  <c:v>-22.31489258732983</c:v>
                </c:pt>
                <c:pt idx="1466">
                  <c:v>-22.321600468579895</c:v>
                </c:pt>
                <c:pt idx="1467">
                  <c:v>-22.328304885969274</c:v>
                </c:pt>
                <c:pt idx="1468">
                  <c:v>-22.335005845460966</c:v>
                </c:pt>
                <c:pt idx="1469">
                  <c:v>-22.341703353006285</c:v>
                </c:pt>
                <c:pt idx="1470">
                  <c:v>-22.348397414544806</c:v>
                </c:pt>
                <c:pt idx="1471">
                  <c:v>-22.355088036004226</c:v>
                </c:pt>
                <c:pt idx="1472">
                  <c:v>-22.361775223300473</c:v>
                </c:pt>
                <c:pt idx="1473">
                  <c:v>-22.368458982337849</c:v>
                </c:pt>
                <c:pt idx="1474">
                  <c:v>-22.375139319008991</c:v>
                </c:pt>
                <c:pt idx="1475">
                  <c:v>-22.381816239194791</c:v>
                </c:pt>
                <c:pt idx="1476">
                  <c:v>-22.388489748764492</c:v>
                </c:pt>
                <c:pt idx="1477">
                  <c:v>-22.395159853576097</c:v>
                </c:pt>
                <c:pt idx="1478">
                  <c:v>-22.401826559475634</c:v>
                </c:pt>
                <c:pt idx="1479">
                  <c:v>-22.408489872297906</c:v>
                </c:pt>
                <c:pt idx="1480">
                  <c:v>-22.415149797866167</c:v>
                </c:pt>
                <c:pt idx="1481">
                  <c:v>-22.421806341992081</c:v>
                </c:pt>
                <c:pt idx="1482">
                  <c:v>-22.428459510476237</c:v>
                </c:pt>
                <c:pt idx="1483">
                  <c:v>-22.435109309107503</c:v>
                </c:pt>
                <c:pt idx="1484">
                  <c:v>-22.441755743663752</c:v>
                </c:pt>
                <c:pt idx="1485">
                  <c:v>-22.448398819911169</c:v>
                </c:pt>
                <c:pt idx="1486">
                  <c:v>-22.45503854360485</c:v>
                </c:pt>
                <c:pt idx="1487">
                  <c:v>-22.461674920488864</c:v>
                </c:pt>
                <c:pt idx="1488">
                  <c:v>-22.468307956295611</c:v>
                </c:pt>
                <c:pt idx="1489">
                  <c:v>-22.47493765674654</c:v>
                </c:pt>
                <c:pt idx="1490">
                  <c:v>-22.481564027552103</c:v>
                </c:pt>
                <c:pt idx="1491">
                  <c:v>-22.488187074411524</c:v>
                </c:pt>
                <c:pt idx="1492">
                  <c:v>-22.494806803012757</c:v>
                </c:pt>
                <c:pt idx="1493">
                  <c:v>-22.501423219032979</c:v>
                </c:pt>
                <c:pt idx="1494">
                  <c:v>-22.508036328138306</c:v>
                </c:pt>
                <c:pt idx="1495">
                  <c:v>-22.514646135983764</c:v>
                </c:pt>
                <c:pt idx="1496">
                  <c:v>-22.521252648213217</c:v>
                </c:pt>
                <c:pt idx="1497">
                  <c:v>-22.527855870460044</c:v>
                </c:pt>
                <c:pt idx="1498">
                  <c:v>-22.534455808346681</c:v>
                </c:pt>
                <c:pt idx="1499">
                  <c:v>-22.541052467484199</c:v>
                </c:pt>
                <c:pt idx="1500">
                  <c:v>-22.547645853473494</c:v>
                </c:pt>
                <c:pt idx="1501">
                  <c:v>-22.554235971904198</c:v>
                </c:pt>
                <c:pt idx="1502">
                  <c:v>-22.56082282835537</c:v>
                </c:pt>
                <c:pt idx="1503">
                  <c:v>-22.567406428395344</c:v>
                </c:pt>
                <c:pt idx="1504">
                  <c:v>-22.573986777581627</c:v>
                </c:pt>
                <c:pt idx="1505">
                  <c:v>-22.580563881461092</c:v>
                </c:pt>
                <c:pt idx="1506">
                  <c:v>-22.587137745570047</c:v>
                </c:pt>
                <c:pt idx="1507">
                  <c:v>-22.593708375434197</c:v>
                </c:pt>
                <c:pt idx="1508">
                  <c:v>-22.600275776568466</c:v>
                </c:pt>
                <c:pt idx="1509">
                  <c:v>-22.606839954477373</c:v>
                </c:pt>
                <c:pt idx="1510">
                  <c:v>-22.613400914654918</c:v>
                </c:pt>
                <c:pt idx="1511">
                  <c:v>-22.619958662584594</c:v>
                </c:pt>
                <c:pt idx="1512">
                  <c:v>-22.626513203739322</c:v>
                </c:pt>
                <c:pt idx="1513">
                  <c:v>-22.633064543581618</c:v>
                </c:pt>
                <c:pt idx="1514">
                  <c:v>-22.63961268756384</c:v>
                </c:pt>
                <c:pt idx="1515">
                  <c:v>-22.646157641127701</c:v>
                </c:pt>
                <c:pt idx="1516">
                  <c:v>-22.652699409704475</c:v>
                </c:pt>
                <c:pt idx="1517">
                  <c:v>-22.65923799871549</c:v>
                </c:pt>
                <c:pt idx="1518">
                  <c:v>-22.665773413571305</c:v>
                </c:pt>
                <c:pt idx="1519">
                  <c:v>-22.672305659672833</c:v>
                </c:pt>
                <c:pt idx="1520">
                  <c:v>-22.678834742410132</c:v>
                </c:pt>
                <c:pt idx="1521">
                  <c:v>-22.685360667163433</c:v>
                </c:pt>
                <c:pt idx="1522">
                  <c:v>-22.691883439302632</c:v>
                </c:pt>
                <c:pt idx="1523">
                  <c:v>-22.698403064187474</c:v>
                </c:pt>
                <c:pt idx="1524">
                  <c:v>-22.704919547167858</c:v>
                </c:pt>
                <c:pt idx="1525">
                  <c:v>-22.711432893583243</c:v>
                </c:pt>
                <c:pt idx="1526">
                  <c:v>-22.717943108763102</c:v>
                </c:pt>
                <c:pt idx="1527">
                  <c:v>-22.72445019802695</c:v>
                </c:pt>
                <c:pt idx="1528">
                  <c:v>-22.730954166684395</c:v>
                </c:pt>
                <c:pt idx="1529">
                  <c:v>-22.737455020035039</c:v>
                </c:pt>
                <c:pt idx="1530">
                  <c:v>-22.743952763368284</c:v>
                </c:pt>
                <c:pt idx="1531">
                  <c:v>-22.75044740196364</c:v>
                </c:pt>
                <c:pt idx="1532">
                  <c:v>-22.756938941091278</c:v>
                </c:pt>
                <c:pt idx="1533">
                  <c:v>-22.763427386010868</c:v>
                </c:pt>
                <c:pt idx="1534">
                  <c:v>-22.769912741972398</c:v>
                </c:pt>
                <c:pt idx="1535">
                  <c:v>-22.776395014216249</c:v>
                </c:pt>
                <c:pt idx="1536">
                  <c:v>-22.782874207972807</c:v>
                </c:pt>
                <c:pt idx="1537">
                  <c:v>-22.789350328462934</c:v>
                </c:pt>
                <c:pt idx="1538">
                  <c:v>-22.79582338089735</c:v>
                </c:pt>
                <c:pt idx="1539">
                  <c:v>-22.802293370477575</c:v>
                </c:pt>
                <c:pt idx="1540">
                  <c:v>-22.808760302395115</c:v>
                </c:pt>
                <c:pt idx="1541">
                  <c:v>-22.815224181832086</c:v>
                </c:pt>
                <c:pt idx="1542">
                  <c:v>-22.821685013960661</c:v>
                </c:pt>
                <c:pt idx="1543">
                  <c:v>-22.828142803943585</c:v>
                </c:pt>
                <c:pt idx="1544">
                  <c:v>-22.834597556934014</c:v>
                </c:pt>
                <c:pt idx="1545">
                  <c:v>-22.841049278075776</c:v>
                </c:pt>
                <c:pt idx="1546">
                  <c:v>-22.847497972502936</c:v>
                </c:pt>
                <c:pt idx="1547">
                  <c:v>-22.853943645340131</c:v>
                </c:pt>
                <c:pt idx="1548">
                  <c:v>-22.860386301702455</c:v>
                </c:pt>
                <c:pt idx="1549">
                  <c:v>-22.86682594669562</c:v>
                </c:pt>
                <c:pt idx="1550">
                  <c:v>-22.873262585416345</c:v>
                </c:pt>
                <c:pt idx="1551">
                  <c:v>-22.879696222951015</c:v>
                </c:pt>
                <c:pt idx="1552">
                  <c:v>-22.886126864377662</c:v>
                </c:pt>
                <c:pt idx="1553">
                  <c:v>-22.892554514764356</c:v>
                </c:pt>
                <c:pt idx="1554">
                  <c:v>-22.898979179170244</c:v>
                </c:pt>
                <c:pt idx="1555">
                  <c:v>-22.905400862644672</c:v>
                </c:pt>
                <c:pt idx="1556">
                  <c:v>-22.911819570228324</c:v>
                </c:pt>
                <c:pt idx="1557">
                  <c:v>-22.918235306952532</c:v>
                </c:pt>
                <c:pt idx="1558">
                  <c:v>-22.92464807783908</c:v>
                </c:pt>
                <c:pt idx="1559">
                  <c:v>-22.931057887900792</c:v>
                </c:pt>
                <c:pt idx="1560">
                  <c:v>-22.937464742141408</c:v>
                </c:pt>
                <c:pt idx="1561">
                  <c:v>-22.943868645555487</c:v>
                </c:pt>
                <c:pt idx="1562">
                  <c:v>-22.950269603128298</c:v>
                </c:pt>
                <c:pt idx="1563">
                  <c:v>-22.956667619836509</c:v>
                </c:pt>
                <c:pt idx="1564">
                  <c:v>-22.963062700647164</c:v>
                </c:pt>
                <c:pt idx="1565">
                  <c:v>-22.969454850518694</c:v>
                </c:pt>
                <c:pt idx="1566">
                  <c:v>-22.975844074400307</c:v>
                </c:pt>
                <c:pt idx="1567">
                  <c:v>-22.982230377232508</c:v>
                </c:pt>
                <c:pt idx="1568">
                  <c:v>-22.988613763946283</c:v>
                </c:pt>
                <c:pt idx="1569">
                  <c:v>-22.994994239464219</c:v>
                </c:pt>
                <c:pt idx="1570">
                  <c:v>-23.001371808699922</c:v>
                </c:pt>
                <c:pt idx="1571">
                  <c:v>-23.007746476558101</c:v>
                </c:pt>
                <c:pt idx="1572">
                  <c:v>-23.014118247934192</c:v>
                </c:pt>
                <c:pt idx="1573">
                  <c:v>-23.020487127715541</c:v>
                </c:pt>
                <c:pt idx="1574">
                  <c:v>-23.026853120779954</c:v>
                </c:pt>
                <c:pt idx="1575">
                  <c:v>-23.033216231996938</c:v>
                </c:pt>
                <c:pt idx="1576">
                  <c:v>-23.039576466227203</c:v>
                </c:pt>
                <c:pt idx="1577">
                  <c:v>-23.045933828322443</c:v>
                </c:pt>
                <c:pt idx="1578">
                  <c:v>-23.052288323125936</c:v>
                </c:pt>
                <c:pt idx="1579">
                  <c:v>-23.058639955471932</c:v>
                </c:pt>
                <c:pt idx="1580">
                  <c:v>-23.064988730186506</c:v>
                </c:pt>
                <c:pt idx="1581">
                  <c:v>-23.071334652086559</c:v>
                </c:pt>
                <c:pt idx="1582">
                  <c:v>-23.077677725980926</c:v>
                </c:pt>
                <c:pt idx="1583">
                  <c:v>-23.084017956669118</c:v>
                </c:pt>
                <c:pt idx="1584">
                  <c:v>-23.090355348942907</c:v>
                </c:pt>
                <c:pt idx="1585">
                  <c:v>-23.096689907584896</c:v>
                </c:pt>
                <c:pt idx="1586">
                  <c:v>-23.103021637369348</c:v>
                </c:pt>
                <c:pt idx="1587">
                  <c:v>-23.109350543062366</c:v>
                </c:pt>
                <c:pt idx="1588">
                  <c:v>-23.11567662942085</c:v>
                </c:pt>
                <c:pt idx="1589">
                  <c:v>-23.12199990119408</c:v>
                </c:pt>
                <c:pt idx="1590">
                  <c:v>-23.128320363122185</c:v>
                </c:pt>
                <c:pt idx="1591">
                  <c:v>-23.134638019937235</c:v>
                </c:pt>
                <c:pt idx="1592">
                  <c:v>-23.140952876362888</c:v>
                </c:pt>
                <c:pt idx="1593">
                  <c:v>-23.147264937114485</c:v>
                </c:pt>
                <c:pt idx="1594">
                  <c:v>-23.153574206898799</c:v>
                </c:pt>
                <c:pt idx="1595">
                  <c:v>-23.159880690414507</c:v>
                </c:pt>
                <c:pt idx="1596">
                  <c:v>-23.166184392351855</c:v>
                </c:pt>
                <c:pt idx="1597">
                  <c:v>-23.172485317393065</c:v>
                </c:pt>
                <c:pt idx="1598">
                  <c:v>-23.178783470211663</c:v>
                </c:pt>
                <c:pt idx="1599">
                  <c:v>-23.185078855473282</c:v>
                </c:pt>
                <c:pt idx="1600">
                  <c:v>-23.191371477835375</c:v>
                </c:pt>
                <c:pt idx="1601">
                  <c:v>-23.197661341946755</c:v>
                </c:pt>
                <c:pt idx="1602">
                  <c:v>-23.203948452449019</c:v>
                </c:pt>
                <c:pt idx="1603">
                  <c:v>-23.210232813974336</c:v>
                </c:pt>
                <c:pt idx="1604">
                  <c:v>-23.216514431147829</c:v>
                </c:pt>
                <c:pt idx="1605">
                  <c:v>-23.222793308585956</c:v>
                </c:pt>
                <c:pt idx="1606">
                  <c:v>-23.229069450897203</c:v>
                </c:pt>
                <c:pt idx="1607">
                  <c:v>-23.235342862682305</c:v>
                </c:pt>
                <c:pt idx="1608">
                  <c:v>-23.241613548533479</c:v>
                </c:pt>
                <c:pt idx="1609">
                  <c:v>-23.247881513035288</c:v>
                </c:pt>
                <c:pt idx="1610">
                  <c:v>-23.254146760764019</c:v>
                </c:pt>
                <c:pt idx="1611">
                  <c:v>-23.260409296288223</c:v>
                </c:pt>
                <c:pt idx="1612">
                  <c:v>-23.266669124168594</c:v>
                </c:pt>
                <c:pt idx="1613">
                  <c:v>-23.272926248957504</c:v>
                </c:pt>
                <c:pt idx="1614">
                  <c:v>-23.279180675199605</c:v>
                </c:pt>
                <c:pt idx="1615">
                  <c:v>-23.285432407432051</c:v>
                </c:pt>
                <c:pt idx="1616">
                  <c:v>-23.291681450183283</c:v>
                </c:pt>
                <c:pt idx="1617">
                  <c:v>-23.29792780797467</c:v>
                </c:pt>
                <c:pt idx="1618">
                  <c:v>-23.304171485319607</c:v>
                </c:pt>
                <c:pt idx="1619">
                  <c:v>-23.310412486723298</c:v>
                </c:pt>
                <c:pt idx="1620">
                  <c:v>-23.316650816683445</c:v>
                </c:pt>
                <c:pt idx="1621">
                  <c:v>-23.322886479690222</c:v>
                </c:pt>
                <c:pt idx="1622">
                  <c:v>-23.329119480225437</c:v>
                </c:pt>
                <c:pt idx="1623">
                  <c:v>-23.335349822764037</c:v>
                </c:pt>
                <c:pt idx="1624">
                  <c:v>-23.341577511772265</c:v>
                </c:pt>
                <c:pt idx="1625">
                  <c:v>-23.347802551709364</c:v>
                </c:pt>
                <c:pt idx="1626">
                  <c:v>-23.354024947026911</c:v>
                </c:pt>
                <c:pt idx="1627">
                  <c:v>-23.360244702168718</c:v>
                </c:pt>
                <c:pt idx="1628">
                  <c:v>-23.366461821570745</c:v>
                </c:pt>
                <c:pt idx="1629">
                  <c:v>-23.372676309661607</c:v>
                </c:pt>
                <c:pt idx="1630">
                  <c:v>-23.378888170862247</c:v>
                </c:pt>
                <c:pt idx="1631">
                  <c:v>-23.385097409586177</c:v>
                </c:pt>
                <c:pt idx="1632">
                  <c:v>-23.391304030239326</c:v>
                </c:pt>
                <c:pt idx="1633">
                  <c:v>-23.397508037220128</c:v>
                </c:pt>
                <c:pt idx="1634">
                  <c:v>-23.403709434919143</c:v>
                </c:pt>
                <c:pt idx="1635">
                  <c:v>-23.409908227719907</c:v>
                </c:pt>
                <c:pt idx="1636">
                  <c:v>-23.416104419998611</c:v>
                </c:pt>
                <c:pt idx="1637">
                  <c:v>-23.422298016123303</c:v>
                </c:pt>
                <c:pt idx="1638">
                  <c:v>-23.428489020455423</c:v>
                </c:pt>
                <c:pt idx="1639">
                  <c:v>-23.434677437348455</c:v>
                </c:pt>
                <c:pt idx="1640">
                  <c:v>-23.440863271148654</c:v>
                </c:pt>
                <c:pt idx="1641">
                  <c:v>-23.447046526195038</c:v>
                </c:pt>
                <c:pt idx="1642">
                  <c:v>-23.453227206819104</c:v>
                </c:pt>
                <c:pt idx="1643">
                  <c:v>-23.45940531734524</c:v>
                </c:pt>
                <c:pt idx="1644">
                  <c:v>-23.465580862090341</c:v>
                </c:pt>
                <c:pt idx="1645">
                  <c:v>-23.471753845364084</c:v>
                </c:pt>
                <c:pt idx="1646">
                  <c:v>-23.477924271468641</c:v>
                </c:pt>
                <c:pt idx="1647">
                  <c:v>-23.484092144699371</c:v>
                </c:pt>
                <c:pt idx="1648">
                  <c:v>-23.490257469344215</c:v>
                </c:pt>
                <c:pt idx="1649">
                  <c:v>-23.496420249683858</c:v>
                </c:pt>
                <c:pt idx="1650">
                  <c:v>-23.502580489991853</c:v>
                </c:pt>
                <c:pt idx="1651">
                  <c:v>-23.508738194534345</c:v>
                </c:pt>
                <c:pt idx="1652">
                  <c:v>-23.514893367570867</c:v>
                </c:pt>
                <c:pt idx="1653">
                  <c:v>-23.521046013353271</c:v>
                </c:pt>
                <c:pt idx="1654">
                  <c:v>-23.527196136126332</c:v>
                </c:pt>
                <c:pt idx="1655">
                  <c:v>-23.533343740128174</c:v>
                </c:pt>
                <c:pt idx="1656">
                  <c:v>-23.539488829589509</c:v>
                </c:pt>
                <c:pt idx="1657">
                  <c:v>-23.545631408733961</c:v>
                </c:pt>
                <c:pt idx="1658">
                  <c:v>-23.551771481778378</c:v>
                </c:pt>
                <c:pt idx="1659">
                  <c:v>-23.557909052932239</c:v>
                </c:pt>
                <c:pt idx="1660">
                  <c:v>-23.564044126397881</c:v>
                </c:pt>
                <c:pt idx="1661">
                  <c:v>-23.570176706371395</c:v>
                </c:pt>
                <c:pt idx="1662">
                  <c:v>-23.57630679704144</c:v>
                </c:pt>
                <c:pt idx="1663">
                  <c:v>-23.582434402589541</c:v>
                </c:pt>
                <c:pt idx="1664">
                  <c:v>-23.588559527190544</c:v>
                </c:pt>
                <c:pt idx="1665">
                  <c:v>-23.5946821750121</c:v>
                </c:pt>
                <c:pt idx="1666">
                  <c:v>-23.600802350215687</c:v>
                </c:pt>
                <c:pt idx="1667">
                  <c:v>-23.606920056955008</c:v>
                </c:pt>
                <c:pt idx="1668">
                  <c:v>-23.613035299377284</c:v>
                </c:pt>
                <c:pt idx="1669">
                  <c:v>-23.619148081623106</c:v>
                </c:pt>
                <c:pt idx="1670">
                  <c:v>-23.625258407825889</c:v>
                </c:pt>
                <c:pt idx="1671">
                  <c:v>-23.63136628211241</c:v>
                </c:pt>
                <c:pt idx="1672">
                  <c:v>-23.637471708602643</c:v>
                </c:pt>
                <c:pt idx="1673">
                  <c:v>-23.6435746914097</c:v>
                </c:pt>
                <c:pt idx="1674">
                  <c:v>-23.649675234639943</c:v>
                </c:pt>
                <c:pt idx="1675">
                  <c:v>-23.655773342393335</c:v>
                </c:pt>
                <c:pt idx="1676">
                  <c:v>-23.661869018762658</c:v>
                </c:pt>
                <c:pt idx="1677">
                  <c:v>-23.667962267834014</c:v>
                </c:pt>
                <c:pt idx="1678">
                  <c:v>-23.674053093687188</c:v>
                </c:pt>
                <c:pt idx="1679">
                  <c:v>-23.680141500394903</c:v>
                </c:pt>
                <c:pt idx="1680">
                  <c:v>-23.686227492023761</c:v>
                </c:pt>
                <c:pt idx="1681">
                  <c:v>-23.692311072632712</c:v>
                </c:pt>
                <c:pt idx="1682">
                  <c:v>-23.698392246275407</c:v>
                </c:pt>
                <c:pt idx="1683">
                  <c:v>-23.704471016997942</c:v>
                </c:pt>
                <c:pt idx="1684">
                  <c:v>-23.710547388840052</c:v>
                </c:pt>
                <c:pt idx="1685">
                  <c:v>-23.716621365834992</c:v>
                </c:pt>
                <c:pt idx="1686">
                  <c:v>-23.722692952009503</c:v>
                </c:pt>
                <c:pt idx="1687">
                  <c:v>-23.72876215138367</c:v>
                </c:pt>
                <c:pt idx="1688">
                  <c:v>-23.734828967971279</c:v>
                </c:pt>
                <c:pt idx="1689">
                  <c:v>-23.740893405779055</c:v>
                </c:pt>
                <c:pt idx="1690">
                  <c:v>-23.746955468808007</c:v>
                </c:pt>
                <c:pt idx="1691">
                  <c:v>-23.75301516105214</c:v>
                </c:pt>
                <c:pt idx="1692">
                  <c:v>-23.7590724864992</c:v>
                </c:pt>
                <c:pt idx="1693">
                  <c:v>-23.765127449130439</c:v>
                </c:pt>
                <c:pt idx="1694">
                  <c:v>-23.771180052920688</c:v>
                </c:pt>
                <c:pt idx="1695">
                  <c:v>-23.777230301838426</c:v>
                </c:pt>
                <c:pt idx="1696">
                  <c:v>-23.783278199845732</c:v>
                </c:pt>
                <c:pt idx="1697">
                  <c:v>-23.78932375089839</c:v>
                </c:pt>
                <c:pt idx="1698">
                  <c:v>-23.795366958945692</c:v>
                </c:pt>
                <c:pt idx="1699">
                  <c:v>-23.801407827930344</c:v>
                </c:pt>
                <c:pt idx="1700">
                  <c:v>-23.807446361789335</c:v>
                </c:pt>
                <c:pt idx="1701">
                  <c:v>-23.813482564453068</c:v>
                </c:pt>
                <c:pt idx="1702">
                  <c:v>-23.819516439845415</c:v>
                </c:pt>
                <c:pt idx="1703">
                  <c:v>-23.825547991884278</c:v>
                </c:pt>
                <c:pt idx="1704">
                  <c:v>-23.831577224481197</c:v>
                </c:pt>
                <c:pt idx="1705">
                  <c:v>-23.837604141541554</c:v>
                </c:pt>
                <c:pt idx="1706">
                  <c:v>-23.843628746964374</c:v>
                </c:pt>
                <c:pt idx="1707">
                  <c:v>-23.849651044642521</c:v>
                </c:pt>
                <c:pt idx="1708">
                  <c:v>-23.855671038462567</c:v>
                </c:pt>
                <c:pt idx="1709">
                  <c:v>-23.861688732305172</c:v>
                </c:pt>
                <c:pt idx="1710">
                  <c:v>-23.867704130044519</c:v>
                </c:pt>
                <c:pt idx="1711">
                  <c:v>-23.873717235548892</c:v>
                </c:pt>
                <c:pt idx="1712">
                  <c:v>-23.879728052680221</c:v>
                </c:pt>
                <c:pt idx="1713">
                  <c:v>-23.885736585294669</c:v>
                </c:pt>
                <c:pt idx="1714">
                  <c:v>-23.891742837241825</c:v>
                </c:pt>
                <c:pt idx="1715">
                  <c:v>-23.897746812365376</c:v>
                </c:pt>
                <c:pt idx="1716">
                  <c:v>-23.903748514503231</c:v>
                </c:pt>
                <c:pt idx="1717">
                  <c:v>-23.909747947486917</c:v>
                </c:pt>
                <c:pt idx="1718">
                  <c:v>-23.915745115141917</c:v>
                </c:pt>
                <c:pt idx="1719">
                  <c:v>-23.921740021287835</c:v>
                </c:pt>
                <c:pt idx="1720">
                  <c:v>-23.927732669738113</c:v>
                </c:pt>
                <c:pt idx="1721">
                  <c:v>-23.933723064300523</c:v>
                </c:pt>
                <c:pt idx="1722">
                  <c:v>-23.939711208776423</c:v>
                </c:pt>
                <c:pt idx="1723">
                  <c:v>-23.945697106961475</c:v>
                </c:pt>
                <c:pt idx="1724">
                  <c:v>-23.951680762645324</c:v>
                </c:pt>
                <c:pt idx="1725">
                  <c:v>-23.957662179611717</c:v>
                </c:pt>
                <c:pt idx="1726">
                  <c:v>-23.963641361638246</c:v>
                </c:pt>
                <c:pt idx="1727">
                  <c:v>-23.969618312496973</c:v>
                </c:pt>
                <c:pt idx="1728">
                  <c:v>-23.975593035953775</c:v>
                </c:pt>
                <c:pt idx="1729">
                  <c:v>-23.981565535768908</c:v>
                </c:pt>
                <c:pt idx="1730">
                  <c:v>-23.987535815696567</c:v>
                </c:pt>
                <c:pt idx="1731">
                  <c:v>-23.993503879485012</c:v>
                </c:pt>
                <c:pt idx="1732">
                  <c:v>-23.99946973087696</c:v>
                </c:pt>
                <c:pt idx="1733">
                  <c:v>-24.005433373608973</c:v>
                </c:pt>
                <c:pt idx="1734">
                  <c:v>-24.011394811412497</c:v>
                </c:pt>
                <c:pt idx="1735">
                  <c:v>-24.017354048012201</c:v>
                </c:pt>
                <c:pt idx="1736">
                  <c:v>-24.023311087127613</c:v>
                </c:pt>
                <c:pt idx="1737">
                  <c:v>-24.029265932472249</c:v>
                </c:pt>
                <c:pt idx="1738">
                  <c:v>-24.035218587754244</c:v>
                </c:pt>
                <c:pt idx="1739">
                  <c:v>-24.041169056675628</c:v>
                </c:pt>
                <c:pt idx="1740">
                  <c:v>-24.04711734293268</c:v>
                </c:pt>
                <c:pt idx="1741">
                  <c:v>-24.053063450216445</c:v>
                </c:pt>
                <c:pt idx="1742">
                  <c:v>-24.059007382211593</c:v>
                </c:pt>
                <c:pt idx="1743">
                  <c:v>-24.064949142597584</c:v>
                </c:pt>
                <c:pt idx="1744">
                  <c:v>-24.070888735048534</c:v>
                </c:pt>
                <c:pt idx="1745">
                  <c:v>-24.076826163231996</c:v>
                </c:pt>
                <c:pt idx="1746">
                  <c:v>-24.082761430810635</c:v>
                </c:pt>
                <c:pt idx="1747">
                  <c:v>-24.088694541441143</c:v>
                </c:pt>
                <c:pt idx="1748">
                  <c:v>-24.094625498774658</c:v>
                </c:pt>
                <c:pt idx="1749">
                  <c:v>-24.100554306457123</c:v>
                </c:pt>
                <c:pt idx="1750">
                  <c:v>-24.106480968128231</c:v>
                </c:pt>
                <c:pt idx="1751">
                  <c:v>-24.112405487422691</c:v>
                </c:pt>
                <c:pt idx="1752">
                  <c:v>-24.118327867969306</c:v>
                </c:pt>
                <c:pt idx="1753">
                  <c:v>-24.12424811339131</c:v>
                </c:pt>
                <c:pt idx="1754">
                  <c:v>-24.130166227306869</c:v>
                </c:pt>
                <c:pt idx="1755">
                  <c:v>-24.13608221332812</c:v>
                </c:pt>
                <c:pt idx="1756">
                  <c:v>-24.141996075062142</c:v>
                </c:pt>
                <c:pt idx="1757">
                  <c:v>-24.147907816110276</c:v>
                </c:pt>
                <c:pt idx="1758">
                  <c:v>-24.153817440068025</c:v>
                </c:pt>
                <c:pt idx="1759">
                  <c:v>-24.159724950526289</c:v>
                </c:pt>
                <c:pt idx="1760">
                  <c:v>-24.165630351069929</c:v>
                </c:pt>
                <c:pt idx="1761">
                  <c:v>-24.171533645278672</c:v>
                </c:pt>
                <c:pt idx="1762">
                  <c:v>-24.177434836726597</c:v>
                </c:pt>
                <c:pt idx="1763">
                  <c:v>-24.183333928982321</c:v>
                </c:pt>
                <c:pt idx="1764">
                  <c:v>-24.189230925609543</c:v>
                </c:pt>
                <c:pt idx="1765">
                  <c:v>-24.195125830166297</c:v>
                </c:pt>
                <c:pt idx="1766">
                  <c:v>-24.201018646204734</c:v>
                </c:pt>
                <c:pt idx="1767">
                  <c:v>-24.206909377272471</c:v>
                </c:pt>
                <c:pt idx="1768">
                  <c:v>-24.212798026911702</c:v>
                </c:pt>
                <c:pt idx="1769">
                  <c:v>-24.218684598658701</c:v>
                </c:pt>
                <c:pt idx="1770">
                  <c:v>-24.224569096045279</c:v>
                </c:pt>
                <c:pt idx="1771">
                  <c:v>-24.230451522596958</c:v>
                </c:pt>
                <c:pt idx="1772">
                  <c:v>-24.236331881834815</c:v>
                </c:pt>
                <c:pt idx="1773">
                  <c:v>-24.242210177274259</c:v>
                </c:pt>
                <c:pt idx="1774">
                  <c:v>-24.248086412425742</c:v>
                </c:pt>
                <c:pt idx="1775">
                  <c:v>-24.253960590793771</c:v>
                </c:pt>
                <c:pt idx="1776">
                  <c:v>-24.259832715878581</c:v>
                </c:pt>
                <c:pt idx="1777">
                  <c:v>-24.265702791174416</c:v>
                </c:pt>
                <c:pt idx="1778">
                  <c:v>-24.27157082017084</c:v>
                </c:pt>
                <c:pt idx="1779">
                  <c:v>-24.27743680635194</c:v>
                </c:pt>
                <c:pt idx="1780">
                  <c:v>-24.28330075319661</c:v>
                </c:pt>
                <c:pt idx="1781">
                  <c:v>-24.289162664178725</c:v>
                </c:pt>
                <c:pt idx="1782">
                  <c:v>-24.295022542766787</c:v>
                </c:pt>
                <c:pt idx="1783">
                  <c:v>-24.300880392424663</c:v>
                </c:pt>
                <c:pt idx="1784">
                  <c:v>-24.306736216610197</c:v>
                </c:pt>
                <c:pt idx="1785">
                  <c:v>-24.312590018777151</c:v>
                </c:pt>
                <c:pt idx="1786">
                  <c:v>-24.318441802373453</c:v>
                </c:pt>
                <c:pt idx="1787">
                  <c:v>-24.324291570841932</c:v>
                </c:pt>
                <c:pt idx="1788">
                  <c:v>-24.330139327621257</c:v>
                </c:pt>
                <c:pt idx="1789">
                  <c:v>-24.335985076143626</c:v>
                </c:pt>
                <c:pt idx="1790">
                  <c:v>-24.341828819837271</c:v>
                </c:pt>
                <c:pt idx="1791">
                  <c:v>-24.347670562124975</c:v>
                </c:pt>
                <c:pt idx="1792">
                  <c:v>-24.353510306424262</c:v>
                </c:pt>
                <c:pt idx="1793">
                  <c:v>-24.359348056148299</c:v>
                </c:pt>
                <c:pt idx="1794">
                  <c:v>-24.365183814704785</c:v>
                </c:pt>
                <c:pt idx="1795">
                  <c:v>-24.371017585496165</c:v>
                </c:pt>
                <c:pt idx="1796">
                  <c:v>-24.376849371920581</c:v>
                </c:pt>
                <c:pt idx="1797">
                  <c:v>-24.38267917737058</c:v>
                </c:pt>
                <c:pt idx="1798">
                  <c:v>-24.388507005234224</c:v>
                </c:pt>
                <c:pt idx="1799">
                  <c:v>-24.394332858894359</c:v>
                </c:pt>
                <c:pt idx="1800">
                  <c:v>-24.400156741728974</c:v>
                </c:pt>
                <c:pt idx="1801">
                  <c:v>-24.405978657111209</c:v>
                </c:pt>
                <c:pt idx="1802">
                  <c:v>-24.41179860840893</c:v>
                </c:pt>
                <c:pt idx="1803">
                  <c:v>-24.417616598985767</c:v>
                </c:pt>
                <c:pt idx="1804">
                  <c:v>-24.423432632199873</c:v>
                </c:pt>
                <c:pt idx="1805">
                  <c:v>-24.429246711404716</c:v>
                </c:pt>
                <c:pt idx="1806">
                  <c:v>-24.435058839949061</c:v>
                </c:pt>
                <c:pt idx="1807">
                  <c:v>-24.440869021176429</c:v>
                </c:pt>
                <c:pt idx="1808">
                  <c:v>-24.446677258426178</c:v>
                </c:pt>
                <c:pt idx="1809">
                  <c:v>-24.452483555032018</c:v>
                </c:pt>
                <c:pt idx="1810">
                  <c:v>-24.458287914323478</c:v>
                </c:pt>
                <c:pt idx="1811">
                  <c:v>-24.464090339624946</c:v>
                </c:pt>
                <c:pt idx="1812">
                  <c:v>-24.469890834256162</c:v>
                </c:pt>
                <c:pt idx="1813">
                  <c:v>-24.475689401532033</c:v>
                </c:pt>
                <c:pt idx="1814">
                  <c:v>-24.481486044762715</c:v>
                </c:pt>
                <c:pt idx="1815">
                  <c:v>-24.487280767253637</c:v>
                </c:pt>
                <c:pt idx="1816">
                  <c:v>-24.493073572305395</c:v>
                </c:pt>
                <c:pt idx="1817">
                  <c:v>-24.498864463213906</c:v>
                </c:pt>
                <c:pt idx="1818">
                  <c:v>-24.504653443270353</c:v>
                </c:pt>
                <c:pt idx="1819">
                  <c:v>-24.510440515761154</c:v>
                </c:pt>
                <c:pt idx="1820">
                  <c:v>-24.516225683968102</c:v>
                </c:pt>
                <c:pt idx="1821">
                  <c:v>-24.522008951168417</c:v>
                </c:pt>
                <c:pt idx="1822">
                  <c:v>-24.527790320634356</c:v>
                </c:pt>
                <c:pt idx="1823">
                  <c:v>-24.533569795633813</c:v>
                </c:pt>
                <c:pt idx="1824">
                  <c:v>-24.539347379429547</c:v>
                </c:pt>
                <c:pt idx="1825">
                  <c:v>-24.545123075280358</c:v>
                </c:pt>
                <c:pt idx="1826">
                  <c:v>-24.550896886439748</c:v>
                </c:pt>
                <c:pt idx="1827">
                  <c:v>-24.556668816157135</c:v>
                </c:pt>
                <c:pt idx="1828">
                  <c:v>-24.562438867676917</c:v>
                </c:pt>
                <c:pt idx="1829">
                  <c:v>-24.568207044239131</c:v>
                </c:pt>
                <c:pt idx="1830">
                  <c:v>-24.573973349079296</c:v>
                </c:pt>
                <c:pt idx="1831">
                  <c:v>-24.579737785427728</c:v>
                </c:pt>
                <c:pt idx="1832">
                  <c:v>-24.585500356511293</c:v>
                </c:pt>
                <c:pt idx="1833">
                  <c:v>-24.591261065551187</c:v>
                </c:pt>
                <c:pt idx="1834">
                  <c:v>-24.597019915764733</c:v>
                </c:pt>
                <c:pt idx="1835">
                  <c:v>-24.602776910364497</c:v>
                </c:pt>
                <c:pt idx="1836">
                  <c:v>-24.608532052558488</c:v>
                </c:pt>
                <c:pt idx="1837">
                  <c:v>-24.614285345550194</c:v>
                </c:pt>
                <c:pt idx="1838">
                  <c:v>-24.620036792538919</c:v>
                </c:pt>
                <c:pt idx="1839">
                  <c:v>-24.625786396719121</c:v>
                </c:pt>
                <c:pt idx="1840">
                  <c:v>-24.631534161280733</c:v>
                </c:pt>
                <c:pt idx="1841">
                  <c:v>-24.637280089409373</c:v>
                </c:pt>
                <c:pt idx="1842">
                  <c:v>-24.643024184286357</c:v>
                </c:pt>
                <c:pt idx="1843">
                  <c:v>-24.648766449088182</c:v>
                </c:pt>
                <c:pt idx="1844">
                  <c:v>-24.654506886987324</c:v>
                </c:pt>
                <c:pt idx="1845">
                  <c:v>-24.660245501151451</c:v>
                </c:pt>
                <c:pt idx="1846">
                  <c:v>-24.66598229474393</c:v>
                </c:pt>
                <c:pt idx="1847">
                  <c:v>-24.67171727092396</c:v>
                </c:pt>
                <c:pt idx="1848">
                  <c:v>-24.677450432845948</c:v>
                </c:pt>
                <c:pt idx="1849">
                  <c:v>-24.683181783660121</c:v>
                </c:pt>
                <c:pt idx="1850">
                  <c:v>-24.68891132651251</c:v>
                </c:pt>
                <c:pt idx="1851">
                  <c:v>-24.694639064544347</c:v>
                </c:pt>
                <c:pt idx="1852">
                  <c:v>-24.700365000892962</c:v>
                </c:pt>
                <c:pt idx="1853">
                  <c:v>-24.706089138691091</c:v>
                </c:pt>
                <c:pt idx="1854">
                  <c:v>-24.711811481067013</c:v>
                </c:pt>
                <c:pt idx="1855">
                  <c:v>-24.71753203114497</c:v>
                </c:pt>
                <c:pt idx="1856">
                  <c:v>-24.723250792044766</c:v>
                </c:pt>
                <c:pt idx="1857">
                  <c:v>-24.728967766881794</c:v>
                </c:pt>
                <c:pt idx="1858">
                  <c:v>-24.734682958767401</c:v>
                </c:pt>
                <c:pt idx="1859">
                  <c:v>-24.740396370808636</c:v>
                </c:pt>
                <c:pt idx="1860">
                  <c:v>-24.746108006107814</c:v>
                </c:pt>
                <c:pt idx="1861">
                  <c:v>-24.751817867763414</c:v>
                </c:pt>
                <c:pt idx="1862">
                  <c:v>-24.757525958869739</c:v>
                </c:pt>
                <c:pt idx="1863">
                  <c:v>-24.763232282516327</c:v>
                </c:pt>
                <c:pt idx="1864">
                  <c:v>-24.76893684178922</c:v>
                </c:pt>
                <c:pt idx="1865">
                  <c:v>-24.774639639769678</c:v>
                </c:pt>
                <c:pt idx="1866">
                  <c:v>-24.780340679534937</c:v>
                </c:pt>
                <c:pt idx="1867">
                  <c:v>-24.786039964157961</c:v>
                </c:pt>
                <c:pt idx="1868">
                  <c:v>-24.791737496707526</c:v>
                </c:pt>
                <c:pt idx="1869">
                  <c:v>-24.797433280248498</c:v>
                </c:pt>
                <c:pt idx="1870">
                  <c:v>-24.803127317840978</c:v>
                </c:pt>
                <c:pt idx="1871">
                  <c:v>-24.808819612541587</c:v>
                </c:pt>
                <c:pt idx="1872">
                  <c:v>-24.814510167402169</c:v>
                </c:pt>
                <c:pt idx="1873">
                  <c:v>-24.820198985471137</c:v>
                </c:pt>
                <c:pt idx="1874">
                  <c:v>-24.82588606979202</c:v>
                </c:pt>
                <c:pt idx="1875">
                  <c:v>-24.831571423404558</c:v>
                </c:pt>
                <c:pt idx="1876">
                  <c:v>-24.837255049344591</c:v>
                </c:pt>
                <c:pt idx="1877">
                  <c:v>-24.842936950643377</c:v>
                </c:pt>
                <c:pt idx="1878">
                  <c:v>-24.848617130328496</c:v>
                </c:pt>
                <c:pt idx="1879">
                  <c:v>-24.854295591423252</c:v>
                </c:pt>
                <c:pt idx="1880">
                  <c:v>-24.859972336947038</c:v>
                </c:pt>
                <c:pt idx="1881">
                  <c:v>-24.865647369914598</c:v>
                </c:pt>
                <c:pt idx="1882">
                  <c:v>-24.871320693337559</c:v>
                </c:pt>
                <c:pt idx="1883">
                  <c:v>-24.876992310222864</c:v>
                </c:pt>
                <c:pt idx="1884">
                  <c:v>-24.882662223573377</c:v>
                </c:pt>
                <c:pt idx="1885">
                  <c:v>-24.888330436388205</c:v>
                </c:pt>
                <c:pt idx="1886">
                  <c:v>-24.893996951662398</c:v>
                </c:pt>
                <c:pt idx="1887">
                  <c:v>-24.899661772387162</c:v>
                </c:pt>
                <c:pt idx="1888">
                  <c:v>-24.905324901549008</c:v>
                </c:pt>
                <c:pt idx="1889">
                  <c:v>-24.910986342131135</c:v>
                </c:pt>
                <c:pt idx="1890">
                  <c:v>-24.916646097112583</c:v>
                </c:pt>
                <c:pt idx="1891">
                  <c:v>-24.922304169468529</c:v>
                </c:pt>
                <c:pt idx="1892">
                  <c:v>-24.927960562169758</c:v>
                </c:pt>
                <c:pt idx="1893">
                  <c:v>-24.933615278183467</c:v>
                </c:pt>
                <c:pt idx="1894">
                  <c:v>-24.939268320473094</c:v>
                </c:pt>
                <c:pt idx="1895">
                  <c:v>-24.944919691997384</c:v>
                </c:pt>
                <c:pt idx="1896">
                  <c:v>-24.950569395712201</c:v>
                </c:pt>
                <c:pt idx="1897">
                  <c:v>-24.956217434568465</c:v>
                </c:pt>
                <c:pt idx="1898">
                  <c:v>-24.961863811513879</c:v>
                </c:pt>
                <c:pt idx="1899">
                  <c:v>-24.967508529492015</c:v>
                </c:pt>
                <c:pt idx="1900">
                  <c:v>-24.973151591442505</c:v>
                </c:pt>
                <c:pt idx="1901">
                  <c:v>-24.978793000301238</c:v>
                </c:pt>
                <c:pt idx="1902">
                  <c:v>-24.984432759000232</c:v>
                </c:pt>
                <c:pt idx="1903">
                  <c:v>-24.990070870467346</c:v>
                </c:pt>
                <c:pt idx="1904">
                  <c:v>-24.995707337626829</c:v>
                </c:pt>
                <c:pt idx="1905">
                  <c:v>-25.001342163399034</c:v>
                </c:pt>
                <c:pt idx="1906">
                  <c:v>-25.00697535070077</c:v>
                </c:pt>
                <c:pt idx="1907">
                  <c:v>-25.012606902444546</c:v>
                </c:pt>
                <c:pt idx="1908">
                  <c:v>-25.018236821539315</c:v>
                </c:pt>
                <c:pt idx="1909">
                  <c:v>-25.023865110889872</c:v>
                </c:pt>
                <c:pt idx="1910">
                  <c:v>-25.029491773397901</c:v>
                </c:pt>
                <c:pt idx="1911">
                  <c:v>-25.035116811960574</c:v>
                </c:pt>
                <c:pt idx="1912">
                  <c:v>-25.040740229472</c:v>
                </c:pt>
                <c:pt idx="1913">
                  <c:v>-25.046362028821655</c:v>
                </c:pt>
                <c:pt idx="1914">
                  <c:v>-25.05198221289584</c:v>
                </c:pt>
                <c:pt idx="1915">
                  <c:v>-25.057600784577147</c:v>
                </c:pt>
                <c:pt idx="1916">
                  <c:v>-25.063217746744115</c:v>
                </c:pt>
                <c:pt idx="1917">
                  <c:v>-25.068833102271601</c:v>
                </c:pt>
                <c:pt idx="1918">
                  <c:v>-25.074446854030867</c:v>
                </c:pt>
                <c:pt idx="1919">
                  <c:v>-25.080059004889254</c:v>
                </c:pt>
                <c:pt idx="1920">
                  <c:v>-25.085669557710673</c:v>
                </c:pt>
                <c:pt idx="1921">
                  <c:v>-25.091278515355192</c:v>
                </c:pt>
                <c:pt idx="1922">
                  <c:v>-25.096885880678933</c:v>
                </c:pt>
                <c:pt idx="1923">
                  <c:v>-25.102491656534927</c:v>
                </c:pt>
                <c:pt idx="1924">
                  <c:v>-25.108095845771594</c:v>
                </c:pt>
                <c:pt idx="1925">
                  <c:v>-25.113698451234733</c:v>
                </c:pt>
                <c:pt idx="1926">
                  <c:v>-25.11929947576585</c:v>
                </c:pt>
                <c:pt idx="1927">
                  <c:v>-25.124898922202856</c:v>
                </c:pt>
                <c:pt idx="1928">
                  <c:v>-25.130496793380228</c:v>
                </c:pt>
                <c:pt idx="1929">
                  <c:v>-25.136093092128512</c:v>
                </c:pt>
                <c:pt idx="1930">
                  <c:v>-25.141687821274875</c:v>
                </c:pt>
                <c:pt idx="1931">
                  <c:v>-25.147280983642759</c:v>
                </c:pt>
                <c:pt idx="1932">
                  <c:v>-25.152872582052105</c:v>
                </c:pt>
                <c:pt idx="1933">
                  <c:v>-25.158462619319085</c:v>
                </c:pt>
                <c:pt idx="1934">
                  <c:v>-25.164051098256266</c:v>
                </c:pt>
                <c:pt idx="1935">
                  <c:v>-25.169638021672863</c:v>
                </c:pt>
                <c:pt idx="1936">
                  <c:v>-25.175223392374125</c:v>
                </c:pt>
                <c:pt idx="1937">
                  <c:v>-25.180807213162296</c:v>
                </c:pt>
                <c:pt idx="1938">
                  <c:v>-25.186389486835331</c:v>
                </c:pt>
                <c:pt idx="1939">
                  <c:v>-25.191970216188263</c:v>
                </c:pt>
                <c:pt idx="1940">
                  <c:v>-25.197549404012332</c:v>
                </c:pt>
                <c:pt idx="1941">
                  <c:v>-25.203127053095251</c:v>
                </c:pt>
                <c:pt idx="1942">
                  <c:v>-25.208703166221262</c:v>
                </c:pt>
                <c:pt idx="1943">
                  <c:v>-25.214277746170808</c:v>
                </c:pt>
                <c:pt idx="1944">
                  <c:v>-25.219850795721001</c:v>
                </c:pt>
                <c:pt idx="1945">
                  <c:v>-25.225422317645712</c:v>
                </c:pt>
                <c:pt idx="1946">
                  <c:v>-25.230992314714985</c:v>
                </c:pt>
                <c:pt idx="1947">
                  <c:v>-25.236560789695428</c:v>
                </c:pt>
                <c:pt idx="1948">
                  <c:v>-25.242127745350217</c:v>
                </c:pt>
                <c:pt idx="1949">
                  <c:v>-25.247693184439175</c:v>
                </c:pt>
                <c:pt idx="1950">
                  <c:v>-25.25325710971828</c:v>
                </c:pt>
                <c:pt idx="1951">
                  <c:v>-25.258819523940545</c:v>
                </c:pt>
                <c:pt idx="1952">
                  <c:v>-25.264380429855088</c:v>
                </c:pt>
                <c:pt idx="1953">
                  <c:v>-25.269939830207846</c:v>
                </c:pt>
                <c:pt idx="1954">
                  <c:v>-25.275497727741367</c:v>
                </c:pt>
                <c:pt idx="1955">
                  <c:v>-25.281054125194583</c:v>
                </c:pt>
                <c:pt idx="1956">
                  <c:v>-25.286609025303068</c:v>
                </c:pt>
                <c:pt idx="1957">
                  <c:v>-25.292162430799049</c:v>
                </c:pt>
                <c:pt idx="1958">
                  <c:v>-25.297714344411325</c:v>
                </c:pt>
                <c:pt idx="1959">
                  <c:v>-25.303264768865219</c:v>
                </c:pt>
                <c:pt idx="1960">
                  <c:v>-25.308813706882791</c:v>
                </c:pt>
                <c:pt idx="1961">
                  <c:v>-25.314361161182571</c:v>
                </c:pt>
                <c:pt idx="1962">
                  <c:v>-25.31990713447999</c:v>
                </c:pt>
                <c:pt idx="1963">
                  <c:v>-25.325451629486775</c:v>
                </c:pt>
                <c:pt idx="1964">
                  <c:v>-25.330994648911471</c:v>
                </c:pt>
                <c:pt idx="1965">
                  <c:v>-25.33653619545937</c:v>
                </c:pt>
                <c:pt idx="1966">
                  <c:v>-25.342076271832198</c:v>
                </c:pt>
                <c:pt idx="1967">
                  <c:v>-25.347614880728457</c:v>
                </c:pt>
                <c:pt idx="1968">
                  <c:v>-25.353152024843304</c:v>
                </c:pt>
                <c:pt idx="1969">
                  <c:v>-25.358687706868782</c:v>
                </c:pt>
                <c:pt idx="1970">
                  <c:v>-25.364221929493247</c:v>
                </c:pt>
                <c:pt idx="1971">
                  <c:v>-25.369754695402005</c:v>
                </c:pt>
                <c:pt idx="1972">
                  <c:v>-25.375286007277129</c:v>
                </c:pt>
                <c:pt idx="1973">
                  <c:v>-25.380815867797004</c:v>
                </c:pt>
                <c:pt idx="1974">
                  <c:v>-25.386344279637228</c:v>
                </c:pt>
                <c:pt idx="1975">
                  <c:v>-25.391871245469865</c:v>
                </c:pt>
                <c:pt idx="1976">
                  <c:v>-25.397396767963766</c:v>
                </c:pt>
                <c:pt idx="1977">
                  <c:v>-25.402920849784614</c:v>
                </c:pt>
                <c:pt idx="1978">
                  <c:v>-25.408443493594334</c:v>
                </c:pt>
                <c:pt idx="1979">
                  <c:v>-25.413964702052493</c:v>
                </c:pt>
                <c:pt idx="1980">
                  <c:v>-25.419484477814748</c:v>
                </c:pt>
                <c:pt idx="1981">
                  <c:v>-25.425002823533642</c:v>
                </c:pt>
                <c:pt idx="1982">
                  <c:v>-25.430519741858888</c:v>
                </c:pt>
                <c:pt idx="1983">
                  <c:v>-25.436035235436162</c:v>
                </c:pt>
                <c:pt idx="1984">
                  <c:v>-25.441549306908932</c:v>
                </c:pt>
                <c:pt idx="1985">
                  <c:v>-25.447061958916784</c:v>
                </c:pt>
                <c:pt idx="1986">
                  <c:v>-25.452573194096214</c:v>
                </c:pt>
                <c:pt idx="1987">
                  <c:v>-25.458083015080767</c:v>
                </c:pt>
                <c:pt idx="1988">
                  <c:v>-25.463591424500557</c:v>
                </c:pt>
                <c:pt idx="1989">
                  <c:v>-25.469098424982789</c:v>
                </c:pt>
                <c:pt idx="1990">
                  <c:v>-25.474604019151261</c:v>
                </c:pt>
                <c:pt idx="1991">
                  <c:v>-25.480108209626813</c:v>
                </c:pt>
                <c:pt idx="1992">
                  <c:v>-25.485610999026743</c:v>
                </c:pt>
                <c:pt idx="1993">
                  <c:v>-25.4911123899657</c:v>
                </c:pt>
                <c:pt idx="1994">
                  <c:v>-25.496612385055126</c:v>
                </c:pt>
                <c:pt idx="1995">
                  <c:v>-25.502110986902956</c:v>
                </c:pt>
                <c:pt idx="1996">
                  <c:v>-25.50760819811439</c:v>
                </c:pt>
                <c:pt idx="1997">
                  <c:v>-25.51310402129133</c:v>
                </c:pt>
                <c:pt idx="1998">
                  <c:v>-25.518598459032482</c:v>
                </c:pt>
                <c:pt idx="1999">
                  <c:v>-25.524091513933943</c:v>
                </c:pt>
                <c:pt idx="2000">
                  <c:v>-25.529583188587903</c:v>
                </c:pt>
                <c:pt idx="2001">
                  <c:v>-25.535073485584409</c:v>
                </c:pt>
                <c:pt idx="2002">
                  <c:v>-25.589901251885646</c:v>
                </c:pt>
                <c:pt idx="2003">
                  <c:v>-25.644594078288577</c:v>
                </c:pt>
                <c:pt idx="2004">
                  <c:v>-25.6991545045172</c:v>
                </c:pt>
                <c:pt idx="2005">
                  <c:v>-25.753585040929824</c:v>
                </c:pt>
                <c:pt idx="2006">
                  <c:v>-25.807888169172827</c:v>
                </c:pt>
                <c:pt idx="2007">
                  <c:v>-25.862066342817766</c:v>
                </c:pt>
                <c:pt idx="2008">
                  <c:v>-25.916121987982962</c:v>
                </c:pt>
                <c:pt idx="2009">
                  <c:v>-25.970057503940509</c:v>
                </c:pt>
                <c:pt idx="2010">
                  <c:v>-26.023875263708547</c:v>
                </c:pt>
                <c:pt idx="2011">
                  <c:v>-26.077577614630428</c:v>
                </c:pt>
                <c:pt idx="2012">
                  <c:v>-26.131166878938885</c:v>
                </c:pt>
                <c:pt idx="2013">
                  <c:v>-26.184645354308</c:v>
                </c:pt>
                <c:pt idx="2014">
                  <c:v>-26.238015314392374</c:v>
                </c:pt>
                <c:pt idx="2015">
                  <c:v>-26.291279009353381</c:v>
                </c:pt>
                <c:pt idx="2016">
                  <c:v>-26.344438666373627</c:v>
                </c:pt>
                <c:pt idx="2017">
                  <c:v>-26.397496490160314</c:v>
                </c:pt>
                <c:pt idx="2018">
                  <c:v>-26.450454663435714</c:v>
                </c:pt>
                <c:pt idx="2019">
                  <c:v>-26.503315347418148</c:v>
                </c:pt>
                <c:pt idx="2020">
                  <c:v>-26.55608068229202</c:v>
                </c:pt>
                <c:pt idx="2021">
                  <c:v>-26.608752787666724</c:v>
                </c:pt>
                <c:pt idx="2022">
                  <c:v>-26.661333763025606</c:v>
                </c:pt>
                <c:pt idx="2023">
                  <c:v>-26.713825688166395</c:v>
                </c:pt>
                <c:pt idx="2024">
                  <c:v>-26.766230623630079</c:v>
                </c:pt>
                <c:pt idx="2025">
                  <c:v>-26.818550611121999</c:v>
                </c:pt>
                <c:pt idx="2026">
                  <c:v>-26.870787673923886</c:v>
                </c:pt>
                <c:pt idx="2027">
                  <c:v>-26.922943817296314</c:v>
                </c:pt>
                <c:pt idx="2028">
                  <c:v>-26.975021028873385</c:v>
                </c:pt>
                <c:pt idx="2029">
                  <c:v>-27.027021279049027</c:v>
                </c:pt>
                <c:pt idx="2030">
                  <c:v>-27.078946521355046</c:v>
                </c:pt>
                <c:pt idx="2031">
                  <c:v>-27.130798692831718</c:v>
                </c:pt>
                <c:pt idx="2032">
                  <c:v>-27.182579714390585</c:v>
                </c:pt>
                <c:pt idx="2033">
                  <c:v>-27.234291491170026</c:v>
                </c:pt>
                <c:pt idx="2034">
                  <c:v>-27.285935912883232</c:v>
                </c:pt>
                <c:pt idx="2035">
                  <c:v>-27.33751485416041</c:v>
                </c:pt>
                <c:pt idx="2036">
                  <c:v>-27.389030174882688</c:v>
                </c:pt>
                <c:pt idx="2037">
                  <c:v>-27.440483720510368</c:v>
                </c:pt>
                <c:pt idx="2038">
                  <c:v>-27.491877322404754</c:v>
                </c:pt>
                <c:pt idx="2039">
                  <c:v>-27.543212798143422</c:v>
                </c:pt>
                <c:pt idx="2040">
                  <c:v>-27.594491951829841</c:v>
                </c:pt>
                <c:pt idx="2041">
                  <c:v>-27.64571657439668</c:v>
                </c:pt>
                <c:pt idx="2042">
                  <c:v>-27.696888443903809</c:v>
                </c:pt>
                <c:pt idx="2043">
                  <c:v>-27.748009325830498</c:v>
                </c:pt>
                <c:pt idx="2044">
                  <c:v>-27.799080973362358</c:v>
                </c:pt>
                <c:pt idx="2045">
                  <c:v>-27.850105127672556</c:v>
                </c:pt>
                <c:pt idx="2046">
                  <c:v>-27.90108351819925</c:v>
                </c:pt>
                <c:pt idx="2047">
                  <c:v>-27.952017862916009</c:v>
                </c:pt>
                <c:pt idx="2048">
                  <c:v>-28.002909868599133</c:v>
                </c:pt>
                <c:pt idx="2049">
                  <c:v>-28.053761231089716</c:v>
                </c:pt>
                <c:pt idx="2050">
                  <c:v>-28.104573635550789</c:v>
                </c:pt>
                <c:pt idx="2051">
                  <c:v>-28.155348756720361</c:v>
                </c:pt>
                <c:pt idx="2052">
                  <c:v>-28.206088259160495</c:v>
                </c:pt>
                <c:pt idx="2053">
                  <c:v>-28.256793797500986</c:v>
                </c:pt>
                <c:pt idx="2054">
                  <c:v>-28.307467016680938</c:v>
                </c:pt>
                <c:pt idx="2055">
                  <c:v>-28.358109552183954</c:v>
                </c:pt>
                <c:pt idx="2056">
                  <c:v>-28.408723030271563</c:v>
                </c:pt>
                <c:pt idx="2057">
                  <c:v>-28.459309068211734</c:v>
                </c:pt>
                <c:pt idx="2058">
                  <c:v>-28.509869274504322</c:v>
                </c:pt>
                <c:pt idx="2059">
                  <c:v>-28.560405249102139</c:v>
                </c:pt>
                <c:pt idx="2060">
                  <c:v>-28.610918583630095</c:v>
                </c:pt>
                <c:pt idx="2061">
                  <c:v>-28.661410861599137</c:v>
                </c:pt>
                <c:pt idx="2062">
                  <c:v>-28.711883658618817</c:v>
                </c:pt>
                <c:pt idx="2063">
                  <c:v>-28.762338542604802</c:v>
                </c:pt>
                <c:pt idx="2064">
                  <c:v>-28.812777073985217</c:v>
                </c:pt>
                <c:pt idx="2065">
                  <c:v>-28.863200805902963</c:v>
                </c:pt>
                <c:pt idx="2066">
                  <c:v>-28.91361128441471</c:v>
                </c:pt>
                <c:pt idx="2067">
                  <c:v>-28.96401004868838</c:v>
                </c:pt>
                <c:pt idx="2068">
                  <c:v>-29.014398631197228</c:v>
                </c:pt>
                <c:pt idx="2069">
                  <c:v>-29.064778557910781</c:v>
                </c:pt>
                <c:pt idx="2070">
                  <c:v>-29.115151348484474</c:v>
                </c:pt>
                <c:pt idx="2071">
                  <c:v>-29.165518516446024</c:v>
                </c:pt>
                <c:pt idx="2072">
                  <c:v>-29.215881569378574</c:v>
                </c:pt>
                <c:pt idx="2073">
                  <c:v>-29.266242009104403</c:v>
                </c:pt>
                <c:pt idx="2074">
                  <c:v>-29.31660133186233</c:v>
                </c:pt>
                <c:pt idx="2075">
                  <c:v>-29.366961028487175</c:v>
                </c:pt>
                <c:pt idx="2076">
                  <c:v>-29.41732258458298</c:v>
                </c:pt>
                <c:pt idx="2077">
                  <c:v>-29.467687480698189</c:v>
                </c:pt>
                <c:pt idx="2078">
                  <c:v>-29.518057192496016</c:v>
                </c:pt>
                <c:pt idx="2079">
                  <c:v>-29.568433190924015</c:v>
                </c:pt>
                <c:pt idx="2080">
                  <c:v>-29.618816942381862</c:v>
                </c:pt>
                <c:pt idx="2081">
                  <c:v>-29.669209908887041</c:v>
                </c:pt>
                <c:pt idx="2082">
                  <c:v>-29.719613548239806</c:v>
                </c:pt>
                <c:pt idx="2083">
                  <c:v>-29.770029314184541</c:v>
                </c:pt>
                <c:pt idx="2084">
                  <c:v>-29.820458656571898</c:v>
                </c:pt>
                <c:pt idx="2085">
                  <c:v>-29.870903021518057</c:v>
                </c:pt>
                <c:pt idx="2086">
                  <c:v>-29.92136385156244</c:v>
                </c:pt>
                <c:pt idx="2087">
                  <c:v>-29.9718425858253</c:v>
                </c:pt>
                <c:pt idx="2088">
                  <c:v>-30.022340660161959</c:v>
                </c:pt>
                <c:pt idx="2089">
                  <c:v>-30.072859507318451</c:v>
                </c:pt>
                <c:pt idx="2090">
                  <c:v>-30.123400557083151</c:v>
                </c:pt>
                <c:pt idx="2091">
                  <c:v>-30.173965236439852</c:v>
                </c:pt>
                <c:pt idx="2092">
                  <c:v>-30.224554969717548</c:v>
                </c:pt>
                <c:pt idx="2093">
                  <c:v>-30.275171178740727</c:v>
                </c:pt>
                <c:pt idx="2094">
                  <c:v>-30.325815282978009</c:v>
                </c:pt>
                <c:pt idx="2095">
                  <c:v>-30.376488699690121</c:v>
                </c:pt>
                <c:pt idx="2096">
                  <c:v>-30.42719284407692</c:v>
                </c:pt>
                <c:pt idx="2097">
                  <c:v>-30.47792912942333</c:v>
                </c:pt>
                <c:pt idx="2098">
                  <c:v>-30.528698967245326</c:v>
                </c:pt>
                <c:pt idx="2099">
                  <c:v>-30.579503767434101</c:v>
                </c:pt>
                <c:pt idx="2100">
                  <c:v>-30.630344938400622</c:v>
                </c:pt>
                <c:pt idx="2101">
                  <c:v>-30.68122388721919</c:v>
                </c:pt>
                <c:pt idx="2102">
                  <c:v>-30.732142019770215</c:v>
                </c:pt>
                <c:pt idx="2103">
                  <c:v>-30.78310074088272</c:v>
                </c:pt>
                <c:pt idx="2104">
                  <c:v>-30.834101454476603</c:v>
                </c:pt>
                <c:pt idx="2105">
                  <c:v>-30.88514556370443</c:v>
                </c:pt>
                <c:pt idx="2106">
                  <c:v>-30.936234471092334</c:v>
                </c:pt>
                <c:pt idx="2107">
                  <c:v>-30.987369578681545</c:v>
                </c:pt>
                <c:pt idx="2108">
                  <c:v>-31.038552288169363</c:v>
                </c:pt>
                <c:pt idx="2109">
                  <c:v>-31.08978400104948</c:v>
                </c:pt>
                <c:pt idx="2110">
                  <c:v>-31.141066118752441</c:v>
                </c:pt>
                <c:pt idx="2111">
                  <c:v>-31.192400042787078</c:v>
                </c:pt>
                <c:pt idx="2112">
                  <c:v>-31.243787174879625</c:v>
                </c:pt>
                <c:pt idx="2113">
                  <c:v>-31.295228917115434</c:v>
                </c:pt>
                <c:pt idx="2114">
                  <c:v>-31.34672667207882</c:v>
                </c:pt>
                <c:pt idx="2115">
                  <c:v>-31.39828184299407</c:v>
                </c:pt>
                <c:pt idx="2116">
                  <c:v>-31.449895833866563</c:v>
                </c:pt>
                <c:pt idx="2117">
                  <c:v>-31.501570049623538</c:v>
                </c:pt>
                <c:pt idx="2118">
                  <c:v>-31.553305896255782</c:v>
                </c:pt>
                <c:pt idx="2119">
                  <c:v>-31.605104780958932</c:v>
                </c:pt>
                <c:pt idx="2120">
                  <c:v>-31.656968112277106</c:v>
                </c:pt>
                <c:pt idx="2121">
                  <c:v>-31.708897300243283</c:v>
                </c:pt>
                <c:pt idx="2122">
                  <c:v>-31.760893756524482</c:v>
                </c:pt>
                <c:pt idx="2123">
                  <c:v>-31.812958894564272</c:v>
                </c:pt>
                <c:pt idx="2124">
                  <c:v>-31.865094129727822</c:v>
                </c:pt>
                <c:pt idx="2125">
                  <c:v>-31.917300879446099</c:v>
                </c:pt>
                <c:pt idx="2126">
                  <c:v>-31.969580563361998</c:v>
                </c:pt>
                <c:pt idx="2127">
                  <c:v>-32.021934603477014</c:v>
                </c:pt>
                <c:pt idx="2128">
                  <c:v>-32.074364424298111</c:v>
                </c:pt>
                <c:pt idx="2129">
                  <c:v>-32.126871452986038</c:v>
                </c:pt>
                <c:pt idx="2130">
                  <c:v>-32.179457119504214</c:v>
                </c:pt>
                <c:pt idx="2131">
                  <c:v>-32.232122856769848</c:v>
                </c:pt>
                <c:pt idx="2132">
                  <c:v>-32.284870100803595</c:v>
                </c:pt>
                <c:pt idx="2133">
                  <c:v>-32.337700290883085</c:v>
                </c:pt>
                <c:pt idx="2134">
                  <c:v>-32.39061486969603</c:v>
                </c:pt>
                <c:pt idx="2135">
                  <c:v>-32.443615283494708</c:v>
                </c:pt>
                <c:pt idx="2136">
                  <c:v>-32.496702982251946</c:v>
                </c:pt>
                <c:pt idx="2137">
                  <c:v>-32.549879419819277</c:v>
                </c:pt>
                <c:pt idx="2138">
                  <c:v>-32.603146054084803</c:v>
                </c:pt>
                <c:pt idx="2139">
                  <c:v>-32.656504347133996</c:v>
                </c:pt>
                <c:pt idx="2140">
                  <c:v>-32.709955765411621</c:v>
                </c:pt>
                <c:pt idx="2141">
                  <c:v>-32.763501779884919</c:v>
                </c:pt>
                <c:pt idx="2142">
                  <c:v>-32.817143866208838</c:v>
                </c:pt>
                <c:pt idx="2143">
                  <c:v>-32.870883504892909</c:v>
                </c:pt>
                <c:pt idx="2144">
                  <c:v>-32.924722181470656</c:v>
                </c:pt>
                <c:pt idx="2145">
                  <c:v>-32.978661386669216</c:v>
                </c:pt>
                <c:pt idx="2146">
                  <c:v>-33.032702616582434</c:v>
                </c:pt>
                <c:pt idx="2147">
                  <c:v>-33.086847372845732</c:v>
                </c:pt>
                <c:pt idx="2148">
                  <c:v>-33.141097162812649</c:v>
                </c:pt>
                <c:pt idx="2149">
                  <c:v>-33.195453499733503</c:v>
                </c:pt>
                <c:pt idx="2150">
                  <c:v>-33.24991790293717</c:v>
                </c:pt>
                <c:pt idx="2151">
                  <c:v>-33.304491898014447</c:v>
                </c:pt>
                <c:pt idx="2152">
                  <c:v>-33.359177017003539</c:v>
                </c:pt>
                <c:pt idx="2153">
                  <c:v>-33.413974798579595</c:v>
                </c:pt>
                <c:pt idx="2154">
                  <c:v>-33.468886788244802</c:v>
                </c:pt>
                <c:pt idx="2155">
                  <c:v>-33.52391453852276</c:v>
                </c:pt>
                <c:pt idx="2156">
                  <c:v>-33.579059609154626</c:v>
                </c:pt>
                <c:pt idx="2157">
                  <c:v>-33.634323567298821</c:v>
                </c:pt>
                <c:pt idx="2158">
                  <c:v>-33.689707987732817</c:v>
                </c:pt>
                <c:pt idx="2159">
                  <c:v>-33.74521445305956</c:v>
                </c:pt>
                <c:pt idx="2160">
                  <c:v>-33.8008445539147</c:v>
                </c:pt>
                <c:pt idx="2161">
                  <c:v>-33.856599889178995</c:v>
                </c:pt>
                <c:pt idx="2162">
                  <c:v>-33.912482066193391</c:v>
                </c:pt>
                <c:pt idx="2163">
                  <c:v>-33.968492700976746</c:v>
                </c:pt>
                <c:pt idx="2164">
                  <c:v>-34.02463341844922</c:v>
                </c:pt>
                <c:pt idx="2165">
                  <c:v>-34.080905852655988</c:v>
                </c:pt>
                <c:pt idx="2166">
                  <c:v>-34.137311646998675</c:v>
                </c:pt>
                <c:pt idx="2167">
                  <c:v>-34.193852454466615</c:v>
                </c:pt>
                <c:pt idx="2168">
                  <c:v>-34.25052993787552</c:v>
                </c:pt>
                <c:pt idx="2169">
                  <c:v>-34.307345770108171</c:v>
                </c:pt>
                <c:pt idx="2170">
                  <c:v>-34.364301634359528</c:v>
                </c:pt>
                <c:pt idx="2171">
                  <c:v>-34.421399224387187</c:v>
                </c:pt>
                <c:pt idx="2172">
                  <c:v>-34.478640244765387</c:v>
                </c:pt>
                <c:pt idx="2173">
                  <c:v>-34.536026411143425</c:v>
                </c:pt>
                <c:pt idx="2174">
                  <c:v>-34.593559450509687</c:v>
                </c:pt>
                <c:pt idx="2175">
                  <c:v>-34.651241101460442</c:v>
                </c:pt>
                <c:pt idx="2176">
                  <c:v>-34.709073114471813</c:v>
                </c:pt>
                <c:pt idx="2177">
                  <c:v>-34.767057252180038</c:v>
                </c:pt>
                <c:pt idx="2178">
                  <c:v>-34.825195289663725</c:v>
                </c:pt>
                <c:pt idx="2179">
                  <c:v>-34.883489014733932</c:v>
                </c:pt>
                <c:pt idx="2180">
                  <c:v>-34.941940228228972</c:v>
                </c:pt>
                <c:pt idx="2181">
                  <c:v>-35.000550744314324</c:v>
                </c:pt>
                <c:pt idx="2182">
                  <c:v>-35.059322390789852</c:v>
                </c:pt>
                <c:pt idx="2183">
                  <c:v>-35.118257009401653</c:v>
                </c:pt>
                <c:pt idx="2184">
                  <c:v>-35.177356456161505</c:v>
                </c:pt>
                <c:pt idx="2185">
                  <c:v>-35.23662260167103</c:v>
                </c:pt>
                <c:pt idx="2186">
                  <c:v>-35.296057331454641</c:v>
                </c:pt>
                <c:pt idx="2187">
                  <c:v>-35.355662546297559</c:v>
                </c:pt>
                <c:pt idx="2188">
                  <c:v>-35.415440162591288</c:v>
                </c:pt>
                <c:pt idx="2189">
                  <c:v>-35.47539211268645</c:v>
                </c:pt>
                <c:pt idx="2190">
                  <c:v>-35.535520345253047</c:v>
                </c:pt>
                <c:pt idx="2191">
                  <c:v>-35.595826825647997</c:v>
                </c:pt>
                <c:pt idx="2192">
                  <c:v>-35.656313536291037</c:v>
                </c:pt>
                <c:pt idx="2193">
                  <c:v>-35.716982477047942</c:v>
                </c:pt>
                <c:pt idx="2194">
                  <c:v>-35.777835665622632</c:v>
                </c:pt>
                <c:pt idx="2195">
                  <c:v>-35.838875137957643</c:v>
                </c:pt>
                <c:pt idx="2196">
                  <c:v>-35.900102948642598</c:v>
                </c:pt>
                <c:pt idx="2197">
                  <c:v>-35.961521171333494</c:v>
                </c:pt>
                <c:pt idx="2198">
                  <c:v>-36.02313189917907</c:v>
                </c:pt>
                <c:pt idx="2199">
                  <c:v>-36.084937245258367</c:v>
                </c:pt>
                <c:pt idx="2200">
                  <c:v>-36.146939343027093</c:v>
                </c:pt>
                <c:pt idx="2201">
                  <c:v>-36.209140346774696</c:v>
                </c:pt>
                <c:pt idx="2202">
                  <c:v>-36.271542432091735</c:v>
                </c:pt>
                <c:pt idx="2203">
                  <c:v>-36.334147796346997</c:v>
                </c:pt>
                <c:pt idx="2204">
                  <c:v>-36.396958659177841</c:v>
                </c:pt>
                <c:pt idx="2205">
                  <c:v>-36.459977262988957</c:v>
                </c:pt>
                <c:pt idx="2206">
                  <c:v>-36.523205873465308</c:v>
                </c:pt>
                <c:pt idx="2207">
                  <c:v>-36.586646780095897</c:v>
                </c:pt>
                <c:pt idx="2208">
                  <c:v>-36.650302296709476</c:v>
                </c:pt>
                <c:pt idx="2209">
                  <c:v>-36.714174762024292</c:v>
                </c:pt>
                <c:pt idx="2210">
                  <c:v>-36.778266540209771</c:v>
                </c:pt>
                <c:pt idx="2211">
                  <c:v>-36.842580021462375</c:v>
                </c:pt>
                <c:pt idx="2212">
                  <c:v>-36.907117622595258</c:v>
                </c:pt>
                <c:pt idx="2213">
                  <c:v>-36.971881787641621</c:v>
                </c:pt>
                <c:pt idx="2214">
                  <c:v>-37.03687498847416</c:v>
                </c:pt>
                <c:pt idx="2215">
                  <c:v>-37.10209972543845</c:v>
                </c:pt>
                <c:pt idx="2216">
                  <c:v>-37.167558528002417</c:v>
                </c:pt>
                <c:pt idx="2217">
                  <c:v>-37.233253955422128</c:v>
                </c:pt>
                <c:pt idx="2218">
                  <c:v>-37.299188597424617</c:v>
                </c:pt>
                <c:pt idx="2219">
                  <c:v>-37.365365074907118</c:v>
                </c:pt>
                <c:pt idx="2220">
                  <c:v>-37.431786040654039</c:v>
                </c:pt>
                <c:pt idx="2221">
                  <c:v>-37.498454180072699</c:v>
                </c:pt>
                <c:pt idx="2222">
                  <c:v>-37.565372211948443</c:v>
                </c:pt>
                <c:pt idx="2223">
                  <c:v>-37.632542889216992</c:v>
                </c:pt>
                <c:pt idx="2224">
                  <c:v>-37.699968999759548</c:v>
                </c:pt>
                <c:pt idx="2225">
                  <c:v>-37.767653367217008</c:v>
                </c:pt>
                <c:pt idx="2226">
                  <c:v>-37.835598851825196</c:v>
                </c:pt>
                <c:pt idx="2227">
                  <c:v>-37.903808351273483</c:v>
                </c:pt>
                <c:pt idx="2228">
                  <c:v>-37.972284801585424</c:v>
                </c:pt>
                <c:pt idx="2229">
                  <c:v>-38.041031178022827</c:v>
                </c:pt>
                <c:pt idx="2230">
                  <c:v>-38.110050496013216</c:v>
                </c:pt>
                <c:pt idx="2231">
                  <c:v>-38.179345812104629</c:v>
                </c:pt>
                <c:pt idx="2232">
                  <c:v>-38.248920224944285</c:v>
                </c:pt>
                <c:pt idx="2233">
                  <c:v>-38.318776876284034</c:v>
                </c:pt>
                <c:pt idx="2234">
                  <c:v>-38.388918952014556</c:v>
                </c:pt>
                <c:pt idx="2235">
                  <c:v>-38.459349683227579</c:v>
                </c:pt>
                <c:pt idx="2236">
                  <c:v>-38.530072347306984</c:v>
                </c:pt>
                <c:pt idx="2237">
                  <c:v>-38.6010902690509</c:v>
                </c:pt>
                <c:pt idx="2238">
                  <c:v>-38.672406821825938</c:v>
                </c:pt>
                <c:pt idx="2239">
                  <c:v>-38.744025428752252</c:v>
                </c:pt>
                <c:pt idx="2240">
                  <c:v>-38.815949563924413</c:v>
                </c:pt>
                <c:pt idx="2241">
                  <c:v>-38.888182753665866</c:v>
                </c:pt>
                <c:pt idx="2242">
                  <c:v>-38.960728577819317</c:v>
                </c:pt>
                <c:pt idx="2243">
                  <c:v>-39.033590671075714</c:v>
                </c:pt>
                <c:pt idx="2244">
                  <c:v>-39.106772724340537</c:v>
                </c:pt>
                <c:pt idx="2245">
                  <c:v>-39.180278486140637</c:v>
                </c:pt>
                <c:pt idx="2246">
                  <c:v>-39.254111764072917</c:v>
                </c:pt>
                <c:pt idx="2247">
                  <c:v>-39.328276426294913</c:v>
                </c:pt>
                <c:pt idx="2248">
                  <c:v>-39.402776403061679</c:v>
                </c:pt>
                <c:pt idx="2249">
                  <c:v>-39.477615688306429</c:v>
                </c:pt>
                <c:pt idx="2250">
                  <c:v>-39.552798341270275</c:v>
                </c:pt>
                <c:pt idx="2251">
                  <c:v>-39.628328488182071</c:v>
                </c:pt>
                <c:pt idx="2252">
                  <c:v>-39.704210323987354</c:v>
                </c:pt>
                <c:pt idx="2253">
                  <c:v>-39.780448114133563</c:v>
                </c:pt>
                <c:pt idx="2254">
                  <c:v>-39.85704619640746</c:v>
                </c:pt>
                <c:pt idx="2255">
                  <c:v>-39.93400898283214</c:v>
                </c:pt>
                <c:pt idx="2256">
                  <c:v>-40.011340961621961</c:v>
                </c:pt>
                <c:pt idx="2257">
                  <c:v>-40.089046699200125</c:v>
                </c:pt>
                <c:pt idx="2258">
                  <c:v>-40.167130842279434</c:v>
                </c:pt>
                <c:pt idx="2259">
                  <c:v>-40.245598120011216</c:v>
                </c:pt>
                <c:pt idx="2260">
                  <c:v>-40.324453346200912</c:v>
                </c:pt>
                <c:pt idx="2261">
                  <c:v>-40.403701421597368</c:v>
                </c:pt>
                <c:pt idx="2262">
                  <c:v>-40.483347336256244</c:v>
                </c:pt>
                <c:pt idx="2263">
                  <c:v>-40.563396171980827</c:v>
                </c:pt>
                <c:pt idx="2264">
                  <c:v>-40.643853104843252</c:v>
                </c:pt>
                <c:pt idx="2265">
                  <c:v>-40.724723407790151</c:v>
                </c:pt>
                <c:pt idx="2266">
                  <c:v>-40.8060124533351</c:v>
                </c:pt>
                <c:pt idx="2267">
                  <c:v>-40.887725716341862</c:v>
                </c:pt>
                <c:pt idx="2268">
                  <c:v>-40.96986877690253</c:v>
                </c:pt>
                <c:pt idx="2269">
                  <c:v>-41.052447323313778</c:v>
                </c:pt>
                <c:pt idx="2270">
                  <c:v>-41.135467155155069</c:v>
                </c:pt>
                <c:pt idx="2271">
                  <c:v>-41.218934186474463</c:v>
                </c:pt>
                <c:pt idx="2272">
                  <c:v>-41.302854449085267</c:v>
                </c:pt>
                <c:pt idx="2273">
                  <c:v>-41.387234095978215</c:v>
                </c:pt>
                <c:pt idx="2274">
                  <c:v>-41.472079404854838</c:v>
                </c:pt>
                <c:pt idx="2275">
                  <c:v>-41.557396781786991</c:v>
                </c:pt>
                <c:pt idx="2276">
                  <c:v>-41.6431927650072</c:v>
                </c:pt>
                <c:pt idx="2277">
                  <c:v>-41.729474028837437</c:v>
                </c:pt>
                <c:pt idx="2278">
                  <c:v>-41.816247387758935</c:v>
                </c:pt>
                <c:pt idx="2279">
                  <c:v>-41.903519800634434</c:v>
                </c:pt>
                <c:pt idx="2280">
                  <c:v>-41.991298375083872</c:v>
                </c:pt>
                <c:pt idx="2281">
                  <c:v>-42.079590372024597</c:v>
                </c:pt>
                <c:pt idx="2282">
                  <c:v>-42.168403210382067</c:v>
                </c:pt>
                <c:pt idx="2283">
                  <c:v>-42.257744471978683</c:v>
                </c:pt>
                <c:pt idx="2284">
                  <c:v>-42.347621906608666</c:v>
                </c:pt>
                <c:pt idx="2285">
                  <c:v>-42.438043437309275</c:v>
                </c:pt>
                <c:pt idx="2286">
                  <c:v>-42.529017165834375</c:v>
                </c:pt>
                <c:pt idx="2287">
                  <c:v>-42.620551378342917</c:v>
                </c:pt>
                <c:pt idx="2288">
                  <c:v>-42.712654551311701</c:v>
                </c:pt>
                <c:pt idx="2289">
                  <c:v>-42.805335357681294</c:v>
                </c:pt>
                <c:pt idx="2290">
                  <c:v>-42.898602673249172</c:v>
                </c:pt>
                <c:pt idx="2291">
                  <c:v>-42.992465583319344</c:v>
                </c:pt>
                <c:pt idx="2292">
                  <c:v>-43.086933389623148</c:v>
                </c:pt>
                <c:pt idx="2293">
                  <c:v>-43.182015617523597</c:v>
                </c:pt>
                <c:pt idx="2294">
                  <c:v>-43.277722023516667</c:v>
                </c:pt>
                <c:pt idx="2295">
                  <c:v>-43.374062603046966</c:v>
                </c:pt>
                <c:pt idx="2296">
                  <c:v>-43.471047598648831</c:v>
                </c:pt>
                <c:pt idx="2297">
                  <c:v>-43.56868750843649</c:v>
                </c:pt>
                <c:pt idx="2298">
                  <c:v>-43.666993094953128</c:v>
                </c:pt>
                <c:pt idx="2299">
                  <c:v>-43.76597539440462</c:v>
                </c:pt>
                <c:pt idx="2300">
                  <c:v>-43.865645726293472</c:v>
                </c:pt>
                <c:pt idx="2301">
                  <c:v>-43.966015703475932</c:v>
                </c:pt>
                <c:pt idx="2302">
                  <c:v>-44.067097242663927</c:v>
                </c:pt>
                <c:pt idx="2303">
                  <c:v>-44.16890257539734</c:v>
                </c:pt>
                <c:pt idx="2304">
                  <c:v>-44.271444259509693</c:v>
                </c:pt>
                <c:pt idx="2305">
                  <c:v>-44.374735191115739</c:v>
                </c:pt>
                <c:pt idx="2306">
                  <c:v>-44.47878861715062</c:v>
                </c:pt>
                <c:pt idx="2307">
                  <c:v>-44.58361814848822</c:v>
                </c:pt>
                <c:pt idx="2308">
                  <c:v>-44.689237773674861</c:v>
                </c:pt>
                <c:pt idx="2309">
                  <c:v>-44.795661873310337</c:v>
                </c:pt>
                <c:pt idx="2310">
                  <c:v>-44.902905235115995</c:v>
                </c:pt>
                <c:pt idx="2311">
                  <c:v>-45.010983069726443</c:v>
                </c:pt>
                <c:pt idx="2312">
                  <c:v>-45.119911027250375</c:v>
                </c:pt>
                <c:pt idx="2313">
                  <c:v>-45.229705214643985</c:v>
                </c:pt>
                <c:pt idx="2314">
                  <c:v>-45.340382213945112</c:v>
                </c:pt>
                <c:pt idx="2315">
                  <c:v>-45.451959101421373</c:v>
                </c:pt>
                <c:pt idx="2316">
                  <c:v>-45.564453467686405</c:v>
                </c:pt>
                <c:pt idx="2317">
                  <c:v>-45.677883438844731</c:v>
                </c:pt>
                <c:pt idx="2318">
                  <c:v>-45.792267698727542</c:v>
                </c:pt>
                <c:pt idx="2319">
                  <c:v>-45.907625512290196</c:v>
                </c:pt>
                <c:pt idx="2320">
                  <c:v>-46.023976750241992</c:v>
                </c:pt>
                <c:pt idx="2321">
                  <c:v>-46.141341914989539</c:v>
                </c:pt>
                <c:pt idx="2322">
                  <c:v>-46.259742167977926</c:v>
                </c:pt>
                <c:pt idx="2323">
                  <c:v>-46.379199358519813</c:v>
                </c:pt>
                <c:pt idx="2324">
                  <c:v>-46.499736054213272</c:v>
                </c:pt>
                <c:pt idx="2325">
                  <c:v>-46.621375573052731</c:v>
                </c:pt>
                <c:pt idx="2326">
                  <c:v>-46.744142017347784</c:v>
                </c:pt>
                <c:pt idx="2327">
                  <c:v>-46.868060309573742</c:v>
                </c:pt>
                <c:pt idx="2328">
                  <c:v>-46.993156230288221</c:v>
                </c:pt>
                <c:pt idx="2329">
                  <c:v>-47.119456458257638</c:v>
                </c:pt>
                <c:pt idx="2330">
                  <c:v>-47.246988612948414</c:v>
                </c:pt>
                <c:pt idx="2331">
                  <c:v>-47.375781299556181</c:v>
                </c:pt>
                <c:pt idx="2332">
                  <c:v>-47.505864156753468</c:v>
                </c:pt>
                <c:pt idx="2333">
                  <c:v>-47.637267907357653</c:v>
                </c:pt>
                <c:pt idx="2334">
                  <c:v>-47.770024412134148</c:v>
                </c:pt>
                <c:pt idx="2335">
                  <c:v>-47.904166726973394</c:v>
                </c:pt>
                <c:pt idx="2336">
                  <c:v>-48.039729163695895</c:v>
                </c:pt>
                <c:pt idx="2337">
                  <c:v>-48.17674735476723</c:v>
                </c:pt>
                <c:pt idx="2338">
                  <c:v>-48.315258322228146</c:v>
                </c:pt>
                <c:pt idx="2339">
                  <c:v>-48.455300551173501</c:v>
                </c:pt>
                <c:pt idx="2340">
                  <c:v>-48.596914068145523</c:v>
                </c:pt>
                <c:pt idx="2341">
                  <c:v>-48.740140524840584</c:v>
                </c:pt>
                <c:pt idx="2342">
                  <c:v>-48.885023287569311</c:v>
                </c:pt>
                <c:pt idx="2343">
                  <c:v>-49.031607532948513</c:v>
                </c:pt>
                <c:pt idx="2344">
                  <c:v>-49.179940350357214</c:v>
                </c:pt>
                <c:pt idx="2345">
                  <c:v>-49.330070851734661</c:v>
                </c:pt>
                <c:pt idx="2346">
                  <c:v>-49.48205028936453</c:v>
                </c:pt>
                <c:pt idx="2347">
                  <c:v>-49.635932182350977</c:v>
                </c:pt>
                <c:pt idx="2348">
                  <c:v>-49.791772452567351</c:v>
                </c:pt>
                <c:pt idx="2349">
                  <c:v>-49.949629570944836</c:v>
                </c:pt>
                <c:pt idx="2350">
                  <c:v>-50.10956471505645</c:v>
                </c:pt>
                <c:pt idx="2351">
                  <c:v>-50.27164193906026</c:v>
                </c:pt>
                <c:pt idx="2352">
                  <c:v>-50.435928357185361</c:v>
                </c:pt>
                <c:pt idx="2353">
                  <c:v>-50.602494342075843</c:v>
                </c:pt>
                <c:pt idx="2354">
                  <c:v>-50.771413739458715</c:v>
                </c:pt>
                <c:pt idx="2355">
                  <c:v>-50.94276410077876</c:v>
                </c:pt>
                <c:pt idx="2356">
                  <c:v>-51.11662693563315</c:v>
                </c:pt>
                <c:pt idx="2357">
                  <c:v>-51.293087986063071</c:v>
                </c:pt>
                <c:pt idx="2358">
                  <c:v>-51.472237525016105</c:v>
                </c:pt>
                <c:pt idx="2359">
                  <c:v>-51.654170681579259</c:v>
                </c:pt>
                <c:pt idx="2360">
                  <c:v>-51.8389877959168</c:v>
                </c:pt>
                <c:pt idx="2361">
                  <c:v>-52.026794807231965</c:v>
                </c:pt>
                <c:pt idx="2362">
                  <c:v>-52.217703678506375</c:v>
                </c:pt>
                <c:pt idx="2363">
                  <c:v>-52.411832862285877</c:v>
                </c:pt>
                <c:pt idx="2364">
                  <c:v>-52.609307812363333</c:v>
                </c:pt>
                <c:pt idx="2365">
                  <c:v>-52.810261546898261</c:v>
                </c:pt>
                <c:pt idx="2366">
                  <c:v>-53.014835269303759</c:v>
                </c:pt>
                <c:pt idx="2367">
                  <c:v>-53.223179054161626</c:v>
                </c:pt>
                <c:pt idx="2368">
                  <c:v>-53.435452606515909</c:v>
                </c:pt>
                <c:pt idx="2369">
                  <c:v>-53.651826104168556</c:v>
                </c:pt>
                <c:pt idx="2370">
                  <c:v>-53.872481134111695</c:v>
                </c:pt>
                <c:pt idx="2371">
                  <c:v>-54.097611736010847</c:v>
                </c:pt>
                <c:pt idx="2372">
                  <c:v>-54.327425567766923</c:v>
                </c:pt>
                <c:pt idx="2373">
                  <c:v>-54.562145210710554</c:v>
                </c:pt>
                <c:pt idx="2374">
                  <c:v>-54.802009634994747</c:v>
                </c:pt>
                <c:pt idx="2375">
                  <c:v>-55.047275849376199</c:v>
                </c:pt>
                <c:pt idx="2376">
                  <c:v>-55.298220763948116</c:v>
                </c:pt>
                <c:pt idx="2377">
                  <c:v>-55.555143299685653</c:v>
                </c:pt>
                <c:pt idx="2378">
                  <c:v>-55.81836678511948</c:v>
                </c:pt>
                <c:pt idx="2379">
                  <c:v>-56.088241688349626</c:v>
                </c:pt>
                <c:pt idx="2380">
                  <c:v>-56.365148742329211</c:v>
                </c:pt>
                <c:pt idx="2381">
                  <c:v>-56.649502533370736</c:v>
                </c:pt>
                <c:pt idx="2382">
                  <c:v>-56.941755637790095</c:v>
                </c:pt>
                <c:pt idx="2383">
                  <c:v>-57.242403410333146</c:v>
                </c:pt>
                <c:pt idx="2384">
                  <c:v>-57.551989551643679</c:v>
                </c:pt>
                <c:pt idx="2385">
                  <c:v>-57.871112611999081</c:v>
                </c:pt>
                <c:pt idx="2386">
                  <c:v>-58.200433626847065</c:v>
                </c:pt>
                <c:pt idx="2387">
                  <c:v>-58.540685129046722</c:v>
                </c:pt>
                <c:pt idx="2388">
                  <c:v>-58.892681846859382</c:v>
                </c:pt>
                <c:pt idx="2389">
                  <c:v>-59.257333480834816</c:v>
                </c:pt>
                <c:pt idx="2390">
                  <c:v>-59.635660064038788</c:v>
                </c:pt>
                <c:pt idx="2391">
                  <c:v>-60.028810558927042</c:v>
                </c:pt>
                <c:pt idx="2392">
                  <c:v>-60.438085545422204</c:v>
                </c:pt>
                <c:pt idx="2393">
                  <c:v>-60.864965130156477</c:v>
                </c:pt>
                <c:pt idx="2394">
                  <c:v>-61.311143588573671</c:v>
                </c:pt>
                <c:pt idx="2395">
                  <c:v>-61.778572788239778</c:v>
                </c:pt>
                <c:pt idx="2396">
                  <c:v>-62.269517207736634</c:v>
                </c:pt>
                <c:pt idx="2397">
                  <c:v>-62.786624477551968</c:v>
                </c:pt>
                <c:pt idx="2398">
                  <c:v>-63.333017013750286</c:v>
                </c:pt>
                <c:pt idx="2399">
                  <c:v>-63.912412797002972</c:v>
                </c:pt>
                <c:pt idx="2400">
                  <c:v>-64.52928718132695</c:v>
                </c:pt>
                <c:pt idx="2401">
                  <c:v>-65.189093685429981</c:v>
                </c:pt>
                <c:pt idx="2402">
                  <c:v>-65.898571610204186</c:v>
                </c:pt>
                <c:pt idx="2403">
                  <c:v>-66.666184979994568</c:v>
                </c:pt>
                <c:pt idx="2404">
                  <c:v>-67.502766416279272</c:v>
                </c:pt>
                <c:pt idx="2405">
                  <c:v>-68.422492693690927</c:v>
                </c:pt>
                <c:pt idx="2406">
                  <c:v>-69.444420810109634</c:v>
                </c:pt>
                <c:pt idx="2407">
                  <c:v>-70.595021805257915</c:v>
                </c:pt>
                <c:pt idx="2408">
                  <c:v>-71.912607768018802</c:v>
                </c:pt>
                <c:pt idx="2409">
                  <c:v>-73.45565268284183</c:v>
                </c:pt>
                <c:pt idx="2410">
                  <c:v>-75.320012570260218</c:v>
                </c:pt>
                <c:pt idx="2411">
                  <c:v>-77.679659929327372</c:v>
                </c:pt>
                <c:pt idx="2412">
                  <c:v>-80.904523696181485</c:v>
                </c:pt>
                <c:pt idx="2413">
                  <c:v>-86.045188717913703</c:v>
                </c:pt>
                <c:pt idx="2414">
                  <c:v>-100.11636596817974</c:v>
                </c:pt>
                <c:pt idx="2415">
                  <c:v>-90.496527372102378</c:v>
                </c:pt>
                <c:pt idx="2416">
                  <c:v>-83.180305762315754</c:v>
                </c:pt>
                <c:pt idx="2417">
                  <c:v>-79.286847995727811</c:v>
                </c:pt>
                <c:pt idx="2418">
                  <c:v>-76.62316389385856</c:v>
                </c:pt>
                <c:pt idx="2419">
                  <c:v>-74.599437045537712</c:v>
                </c:pt>
                <c:pt idx="2420">
                  <c:v>-72.969125255639995</c:v>
                </c:pt>
                <c:pt idx="2421">
                  <c:v>-71.605403808868601</c:v>
                </c:pt>
                <c:pt idx="2422">
                  <c:v>-70.434349431782564</c:v>
                </c:pt>
                <c:pt idx="2423">
                  <c:v>-69.409078747367488</c:v>
                </c:pt>
                <c:pt idx="2424">
                  <c:v>-68.497982478713638</c:v>
                </c:pt>
                <c:pt idx="2425">
                  <c:v>-67.678735826480519</c:v>
                </c:pt>
                <c:pt idx="2426">
                  <c:v>-66.934984434322587</c:v>
                </c:pt>
                <c:pt idx="2427">
                  <c:v>-66.254388616149129</c:v>
                </c:pt>
                <c:pt idx="2428">
                  <c:v>-65.627408143112319</c:v>
                </c:pt>
                <c:pt idx="2429">
                  <c:v>-65.046514654235409</c:v>
                </c:pt>
                <c:pt idx="2430">
                  <c:v>-64.505662930859145</c:v>
                </c:pt>
                <c:pt idx="2431">
                  <c:v>-63.99992520291611</c:v>
                </c:pt>
                <c:pt idx="2432">
                  <c:v>-63.52523165056401</c:v>
                </c:pt>
                <c:pt idx="2433">
                  <c:v>-63.078182117555251</c:v>
                </c:pt>
                <c:pt idx="2434">
                  <c:v>-62.655906801086303</c:v>
                </c:pt>
                <c:pt idx="2435">
                  <c:v>-62.255961383655574</c:v>
                </c:pt>
                <c:pt idx="2436">
                  <c:v>-61.876246868357896</c:v>
                </c:pt>
                <c:pt idx="2437">
                  <c:v>-61.514947447540543</c:v>
                </c:pt>
                <c:pt idx="2438">
                  <c:v>-61.170481745670592</c:v>
                </c:pt>
                <c:pt idx="2439">
                  <c:v>-60.841464123872257</c:v>
                </c:pt>
                <c:pt idx="2440">
                  <c:v>-60.526673652949412</c:v>
                </c:pt>
                <c:pt idx="2441">
                  <c:v>-60.225029000565364</c:v>
                </c:pt>
                <c:pt idx="2442">
                  <c:v>-59.935567929328386</c:v>
                </c:pt>
                <c:pt idx="2443">
                  <c:v>-59.657430425751159</c:v>
                </c:pt>
                <c:pt idx="2444">
                  <c:v>-59.389844714777276</c:v>
                </c:pt>
                <c:pt idx="2445">
                  <c:v>-59.132115587165785</c:v>
                </c:pt>
                <c:pt idx="2446">
                  <c:v>-58.883614595405163</c:v>
                </c:pt>
                <c:pt idx="2447">
                  <c:v>-58.643771770328584</c:v>
                </c:pt>
                <c:pt idx="2448">
                  <c:v>-58.41206858388054</c:v>
                </c:pt>
                <c:pt idx="2449">
                  <c:v>-58.188031939622846</c:v>
                </c:pt>
                <c:pt idx="2450">
                  <c:v>-57.971229015969101</c:v>
                </c:pt>
                <c:pt idx="2451">
                  <c:v>-57.761262820945703</c:v>
                </c:pt>
                <c:pt idx="2452">
                  <c:v>-57.557768343824556</c:v>
                </c:pt>
                <c:pt idx="2453">
                  <c:v>-57.36040920996912</c:v>
                </c:pt>
                <c:pt idx="2454">
                  <c:v>-57.168874761936131</c:v>
                </c:pt>
                <c:pt idx="2455">
                  <c:v>-56.982877503276946</c:v>
                </c:pt>
                <c:pt idx="2456">
                  <c:v>-56.802150852261633</c:v>
                </c:pt>
                <c:pt idx="2457">
                  <c:v>-56.62644716150146</c:v>
                </c:pt>
                <c:pt idx="2458">
                  <c:v>-56.455535966569158</c:v>
                </c:pt>
                <c:pt idx="2459">
                  <c:v>-56.289202432564373</c:v>
                </c:pt>
                <c:pt idx="2460">
                  <c:v>-56.127245972362019</c:v>
                </c:pt>
                <c:pt idx="2461">
                  <c:v>-55.969479014272963</c:v>
                </c:pt>
                <c:pt idx="2462">
                  <c:v>-55.815725900135718</c:v>
                </c:pt>
                <c:pt idx="2463">
                  <c:v>-55.665821897617569</c:v>
                </c:pt>
                <c:pt idx="2464">
                  <c:v>-55.519612312808491</c:v>
                </c:pt>
                <c:pt idx="2465">
                  <c:v>-55.376951691128902</c:v>
                </c:pt>
                <c:pt idx="2466">
                  <c:v>-55.237703096211163</c:v>
                </c:pt>
                <c:pt idx="2467">
                  <c:v>-55.101737457800425</c:v>
                </c:pt>
                <c:pt idx="2468">
                  <c:v>-54.968932980893157</c:v>
                </c:pt>
                <c:pt idx="2469">
                  <c:v>-54.839174609342393</c:v>
                </c:pt>
                <c:pt idx="2470">
                  <c:v>-54.71235353801346</c:v>
                </c:pt>
                <c:pt idx="2471">
                  <c:v>-54.588366768309058</c:v>
                </c:pt>
                <c:pt idx="2472">
                  <c:v>-54.46711670251883</c:v>
                </c:pt>
                <c:pt idx="2473">
                  <c:v>-54.348510772995063</c:v>
                </c:pt>
                <c:pt idx="2474">
                  <c:v>-54.232461102623823</c:v>
                </c:pt>
                <c:pt idx="2475">
                  <c:v>-54.118884193477768</c:v>
                </c:pt>
                <c:pt idx="2476">
                  <c:v>-54.007700640888984</c:v>
                </c:pt>
                <c:pt idx="2477">
                  <c:v>-53.898834870490155</c:v>
                </c:pt>
                <c:pt idx="2478">
                  <c:v>-53.79221489604592</c:v>
                </c:pt>
                <c:pt idx="2479">
                  <c:v>-53.687772096132974</c:v>
                </c:pt>
                <c:pt idx="2480">
                  <c:v>-53.585441007934314</c:v>
                </c:pt>
                <c:pt idx="2481">
                  <c:v>-53.485159136599506</c:v>
                </c:pt>
                <c:pt idx="2482">
                  <c:v>-53.386866778779655</c:v>
                </c:pt>
                <c:pt idx="2483">
                  <c:v>-53.290506859092297</c:v>
                </c:pt>
                <c:pt idx="2484">
                  <c:v>-53.196024778395888</c:v>
                </c:pt>
                <c:pt idx="2485">
                  <c:v>-53.103368272864273</c:v>
                </c:pt>
                <c:pt idx="2486">
                  <c:v>-53.012487282951753</c:v>
                </c:pt>
                <c:pt idx="2487">
                  <c:v>-52.923333831429431</c:v>
                </c:pt>
                <c:pt idx="2488">
                  <c:v>-52.835861909745347</c:v>
                </c:pt>
                <c:pt idx="2489">
                  <c:v>-52.750027372039916</c:v>
                </c:pt>
                <c:pt idx="2490">
                  <c:v>-52.665787836204181</c:v>
                </c:pt>
                <c:pt idx="2491">
                  <c:v>-52.583102591427021</c:v>
                </c:pt>
                <c:pt idx="2492">
                  <c:v>-52.50193251172724</c:v>
                </c:pt>
                <c:pt idx="2493">
                  <c:v>-52.422239975012218</c:v>
                </c:pt>
                <c:pt idx="2494">
                  <c:v>-52.343988787243106</c:v>
                </c:pt>
                <c:pt idx="2495">
                  <c:v>-52.267144111326601</c:v>
                </c:pt>
                <c:pt idx="2496">
                  <c:v>-52.191672400383275</c:v>
                </c:pt>
                <c:pt idx="2497">
                  <c:v>-52.117541335072517</c:v>
                </c:pt>
                <c:pt idx="2498">
                  <c:v>-52.044719764683897</c:v>
                </c:pt>
                <c:pt idx="2499">
                  <c:v>-51.973177651724185</c:v>
                </c:pt>
                <c:pt idx="2500">
                  <c:v>-51.902886019754668</c:v>
                </c:pt>
                <c:pt idx="2501">
                  <c:v>-51.833816904254697</c:v>
                </c:pt>
                <c:pt idx="2502">
                  <c:v>-51.76594330630023</c:v>
                </c:pt>
                <c:pt idx="2503">
                  <c:v>-51.699239148867797</c:v>
                </c:pt>
                <c:pt idx="2504">
                  <c:v>-51.633679235587266</c:v>
                </c:pt>
                <c:pt idx="2505">
                  <c:v>-51.56923921178057</c:v>
                </c:pt>
                <c:pt idx="2506">
                  <c:v>-51.505895527634877</c:v>
                </c:pt>
                <c:pt idx="2507">
                  <c:v>-51.443625403372842</c:v>
                </c:pt>
                <c:pt idx="2508">
                  <c:v>-51.382406796291662</c:v>
                </c:pt>
                <c:pt idx="2509">
                  <c:v>-51.322218369550143</c:v>
                </c:pt>
                <c:pt idx="2510">
                  <c:v>-51.263039462595358</c:v>
                </c:pt>
                <c:pt idx="2511">
                  <c:v>-51.204850063125463</c:v>
                </c:pt>
                <c:pt idx="2512">
                  <c:v>-51.147630780495767</c:v>
                </c:pt>
                <c:pt idx="2513">
                  <c:v>-51.091362820476746</c:v>
                </c:pt>
                <c:pt idx="2514">
                  <c:v>-51.036027961285974</c:v>
                </c:pt>
                <c:pt idx="2515">
                  <c:v>-50.981608530814668</c:v>
                </c:pt>
                <c:pt idx="2516">
                  <c:v>-50.92808738498065</c:v>
                </c:pt>
                <c:pt idx="2517">
                  <c:v>-50.875447887137852</c:v>
                </c:pt>
                <c:pt idx="2518">
                  <c:v>-50.823673888486567</c:v>
                </c:pt>
                <c:pt idx="2519">
                  <c:v>-50.772749709420815</c:v>
                </c:pt>
                <c:pt idx="2520">
                  <c:v>-50.722660121763951</c:v>
                </c:pt>
                <c:pt idx="2521">
                  <c:v>-50.673390331840068</c:v>
                </c:pt>
                <c:pt idx="2522">
                  <c:v>-50.624925964335347</c:v>
                </c:pt>
                <c:pt idx="2523">
                  <c:v>-50.577253046904218</c:v>
                </c:pt>
                <c:pt idx="2524">
                  <c:v>-50.530357995482206</c:v>
                </c:pt>
                <c:pt idx="2525">
                  <c:v>-50.484227600262905</c:v>
                </c:pt>
                <c:pt idx="2526">
                  <c:v>-50.438849012308573</c:v>
                </c:pt>
                <c:pt idx="2527">
                  <c:v>-50.394209730754298</c:v>
                </c:pt>
                <c:pt idx="2528">
                  <c:v>-50.35029759058007</c:v>
                </c:pt>
                <c:pt idx="2529">
                  <c:v>-50.307100750916746</c:v>
                </c:pt>
                <c:pt idx="2530">
                  <c:v>-50.264607683860689</c:v>
                </c:pt>
                <c:pt idx="2531">
                  <c:v>-50.222807163768898</c:v>
                </c:pt>
                <c:pt idx="2532">
                  <c:v>-50.181688257012027</c:v>
                </c:pt>
                <c:pt idx="2533">
                  <c:v>-50.141240312160519</c:v>
                </c:pt>
                <c:pt idx="2534">
                  <c:v>-50.10145295058237</c:v>
                </c:pt>
                <c:pt idx="2535">
                  <c:v>-50.062316057432852</c:v>
                </c:pt>
                <c:pt idx="2536">
                  <c:v>-50.023819773014793</c:v>
                </c:pt>
                <c:pt idx="2537">
                  <c:v>-49.985954484495032</c:v>
                </c:pt>
                <c:pt idx="2538">
                  <c:v>-49.948710817954343</c:v>
                </c:pt>
                <c:pt idx="2539">
                  <c:v>-49.91207963075972</c:v>
                </c:pt>
                <c:pt idx="2540">
                  <c:v>-49.876052004240279</c:v>
                </c:pt>
                <c:pt idx="2541">
                  <c:v>-49.840619236654959</c:v>
                </c:pt>
                <c:pt idx="2542">
                  <c:v>-49.80577283643499</c:v>
                </c:pt>
                <c:pt idx="2543">
                  <c:v>-49.771504515691731</c:v>
                </c:pt>
                <c:pt idx="2544">
                  <c:v>-49.737806183975792</c:v>
                </c:pt>
                <c:pt idx="2545">
                  <c:v>-49.704669942274229</c:v>
                </c:pt>
                <c:pt idx="2546">
                  <c:v>-49.672088077240069</c:v>
                </c:pt>
                <c:pt idx="2547">
                  <c:v>-49.640053055637033</c:v>
                </c:pt>
                <c:pt idx="2548">
                  <c:v>-49.608557518995482</c:v>
                </c:pt>
                <c:pt idx="2549">
                  <c:v>-49.577594278465909</c:v>
                </c:pt>
                <c:pt idx="2550">
                  <c:v>-49.54715630986459</c:v>
                </c:pt>
                <c:pt idx="2551">
                  <c:v>-49.517236748899684</c:v>
                </c:pt>
                <c:pt idx="2552">
                  <c:v>-49.487828886573681</c:v>
                </c:pt>
                <c:pt idx="2553">
                  <c:v>-49.458926164750579</c:v>
                </c:pt>
                <c:pt idx="2554">
                  <c:v>-49.430522171883133</c:v>
                </c:pt>
                <c:pt idx="2555">
                  <c:v>-49.402610638893414</c:v>
                </c:pt>
                <c:pt idx="2556">
                  <c:v>-49.375185435198702</c:v>
                </c:pt>
                <c:pt idx="2557">
                  <c:v>-49.348240564877877</c:v>
                </c:pt>
                <c:pt idx="2558">
                  <c:v>-49.321770162971468</c:v>
                </c:pt>
                <c:pt idx="2559">
                  <c:v>-49.295768491911012</c:v>
                </c:pt>
                <c:pt idx="2560">
                  <c:v>-49.270229938070614</c:v>
                </c:pt>
                <c:pt idx="2561">
                  <c:v>-49.245149008438489</c:v>
                </c:pt>
                <c:pt idx="2562">
                  <c:v>-49.220520327399257</c:v>
                </c:pt>
                <c:pt idx="2563">
                  <c:v>-49.196338633627505</c:v>
                </c:pt>
                <c:pt idx="2564">
                  <c:v>-49.172598777085057</c:v>
                </c:pt>
                <c:pt idx="2565">
                  <c:v>-49.149295716117258</c:v>
                </c:pt>
                <c:pt idx="2566">
                  <c:v>-49.126424514647489</c:v>
                </c:pt>
                <c:pt idx="2567">
                  <c:v>-49.103980339462765</c:v>
                </c:pt>
                <c:pt idx="2568">
                  <c:v>-49.081958457588854</c:v>
                </c:pt>
                <c:pt idx="2569">
                  <c:v>-49.060354233750743</c:v>
                </c:pt>
                <c:pt idx="2570">
                  <c:v>-49.039163127915479</c:v>
                </c:pt>
                <c:pt idx="2571">
                  <c:v>-49.018380692912935</c:v>
                </c:pt>
                <c:pt idx="2572">
                  <c:v>-48.998002572134126</c:v>
                </c:pt>
                <c:pt idx="2573">
                  <c:v>-48.97802449730132</c:v>
                </c:pt>
                <c:pt idx="2574">
                  <c:v>-48.958442286309129</c:v>
                </c:pt>
                <c:pt idx="2575">
                  <c:v>-48.939251841133327</c:v>
                </c:pt>
                <c:pt idx="2576">
                  <c:v>-48.920449145804533</c:v>
                </c:pt>
                <c:pt idx="2577">
                  <c:v>-48.902030264444875</c:v>
                </c:pt>
                <c:pt idx="2578">
                  <c:v>-48.883991339365373</c:v>
                </c:pt>
                <c:pt idx="2579">
                  <c:v>-48.866328589221112</c:v>
                </c:pt>
                <c:pt idx="2580">
                  <c:v>-48.84903830722326</c:v>
                </c:pt>
                <c:pt idx="2581">
                  <c:v>-48.832116859404294</c:v>
                </c:pt>
                <c:pt idx="2582">
                  <c:v>-48.815560682936052</c:v>
                </c:pt>
                <c:pt idx="2583">
                  <c:v>-48.799366284499172</c:v>
                </c:pt>
                <c:pt idx="2584">
                  <c:v>-48.78353023869829</c:v>
                </c:pt>
                <c:pt idx="2585">
                  <c:v>-48.768049186527179</c:v>
                </c:pt>
                <c:pt idx="2586">
                  <c:v>-48.752919833877343</c:v>
                </c:pt>
                <c:pt idx="2587">
                  <c:v>-48.738138950090068</c:v>
                </c:pt>
                <c:pt idx="2588">
                  <c:v>-48.72370336655284</c:v>
                </c:pt>
                <c:pt idx="2589">
                  <c:v>-48.709609975332874</c:v>
                </c:pt>
                <c:pt idx="2590">
                  <c:v>-48.695855727853974</c:v>
                </c:pt>
                <c:pt idx="2591">
                  <c:v>-48.682437633607961</c:v>
                </c:pt>
                <c:pt idx="2592">
                  <c:v>-48.669352758905092</c:v>
                </c:pt>
                <c:pt idx="2593">
                  <c:v>-48.656598225658207</c:v>
                </c:pt>
                <c:pt idx="2594">
                  <c:v>-48.644171210203744</c:v>
                </c:pt>
                <c:pt idx="2595">
                  <c:v>-48.632068942151832</c:v>
                </c:pt>
                <c:pt idx="2596">
                  <c:v>-48.620288703273332</c:v>
                </c:pt>
                <c:pt idx="2597">
                  <c:v>-48.608827826413545</c:v>
                </c:pt>
                <c:pt idx="2598">
                  <c:v>-48.597683694439127</c:v>
                </c:pt>
                <c:pt idx="2599">
                  <c:v>-48.58685373921216</c:v>
                </c:pt>
                <c:pt idx="2600">
                  <c:v>-48.576335440592629</c:v>
                </c:pt>
                <c:pt idx="2601">
                  <c:v>-48.566126325468979</c:v>
                </c:pt>
                <c:pt idx="2602">
                  <c:v>-48.556223966814201</c:v>
                </c:pt>
                <c:pt idx="2603">
                  <c:v>-48.546625982767139</c:v>
                </c:pt>
                <c:pt idx="2604">
                  <c:v>-48.537330035740155</c:v>
                </c:pt>
                <c:pt idx="2605">
                  <c:v>-48.52833383154838</c:v>
                </c:pt>
                <c:pt idx="2606">
                  <c:v>-48.519635118564125</c:v>
                </c:pt>
                <c:pt idx="2607">
                  <c:v>-48.511231686892714</c:v>
                </c:pt>
                <c:pt idx="2608">
                  <c:v>-48.503121367570337</c:v>
                </c:pt>
                <c:pt idx="2609">
                  <c:v>-48.495302031783027</c:v>
                </c:pt>
                <c:pt idx="2610">
                  <c:v>-48.487771590106675</c:v>
                </c:pt>
                <c:pt idx="2611">
                  <c:v>-48.480527991765818</c:v>
                </c:pt>
                <c:pt idx="2612">
                  <c:v>-48.473569223912243</c:v>
                </c:pt>
                <c:pt idx="2613">
                  <c:v>-48.4668933109227</c:v>
                </c:pt>
                <c:pt idx="2614">
                  <c:v>-48.460498313713856</c:v>
                </c:pt>
                <c:pt idx="2615">
                  <c:v>-48.45438232907582</c:v>
                </c:pt>
                <c:pt idx="2616">
                  <c:v>-48.448543489022015</c:v>
                </c:pt>
                <c:pt idx="2617">
                  <c:v>-48.442979960155839</c:v>
                </c:pt>
                <c:pt idx="2618">
                  <c:v>-48.437689943053279</c:v>
                </c:pt>
                <c:pt idx="2619">
                  <c:v>-48.432671671661957</c:v>
                </c:pt>
                <c:pt idx="2620">
                  <c:v>-48.427923412713902</c:v>
                </c:pt>
                <c:pt idx="2621">
                  <c:v>-48.423443465154804</c:v>
                </c:pt>
                <c:pt idx="2622">
                  <c:v>-48.419230159586007</c:v>
                </c:pt>
                <c:pt idx="2623">
                  <c:v>-48.415281857721723</c:v>
                </c:pt>
                <c:pt idx="2624">
                  <c:v>-48.411596951858456</c:v>
                </c:pt>
                <c:pt idx="2625">
                  <c:v>-48.408173864359412</c:v>
                </c:pt>
                <c:pt idx="2626">
                  <c:v>-48.405011047149451</c:v>
                </c:pt>
                <c:pt idx="2627">
                  <c:v>-48.402106981225188</c:v>
                </c:pt>
                <c:pt idx="2628">
                  <c:v>-48.399460176174138</c:v>
                </c:pt>
                <c:pt idx="2629">
                  <c:v>-48.397069169707819</c:v>
                </c:pt>
                <c:pt idx="2630">
                  <c:v>-48.394932527206365</c:v>
                </c:pt>
                <c:pt idx="2631">
                  <c:v>-48.393048841272844</c:v>
                </c:pt>
                <c:pt idx="2632">
                  <c:v>-48.391416731299159</c:v>
                </c:pt>
                <c:pt idx="2633">
                  <c:v>-48.390034843043225</c:v>
                </c:pt>
                <c:pt idx="2634">
                  <c:v>-48.38890184821517</c:v>
                </c:pt>
                <c:pt idx="2635">
                  <c:v>-48.388016444074474</c:v>
                </c:pt>
                <c:pt idx="2636">
                  <c:v>-48.387377353036626</c:v>
                </c:pt>
                <c:pt idx="2637">
                  <c:v>-48.38698332228887</c:v>
                </c:pt>
                <c:pt idx="2638">
                  <c:v>-48.386833123416118</c:v>
                </c:pt>
                <c:pt idx="2639">
                  <c:v>-48.386925552034874</c:v>
                </c:pt>
                <c:pt idx="2640">
                  <c:v>-48.387259427436391</c:v>
                </c:pt>
                <c:pt idx="2641">
                  <c:v>-48.387833592239168</c:v>
                </c:pt>
                <c:pt idx="2642">
                  <c:v>-48.388646912047889</c:v>
                </c:pt>
                <c:pt idx="2643">
                  <c:v>-48.389698275123017</c:v>
                </c:pt>
                <c:pt idx="2644">
                  <c:v>-48.390986592056102</c:v>
                </c:pt>
                <c:pt idx="2645">
                  <c:v>-48.392510795453887</c:v>
                </c:pt>
                <c:pt idx="2646">
                  <c:v>-48.394269839630056</c:v>
                </c:pt>
                <c:pt idx="2647">
                  <c:v>-48.396262700304533</c:v>
                </c:pt>
                <c:pt idx="2648">
                  <c:v>-48.398488374308769</c:v>
                </c:pt>
                <c:pt idx="2649">
                  <c:v>-48.400945879300103</c:v>
                </c:pt>
                <c:pt idx="2650">
                  <c:v>-48.403634253480412</c:v>
                </c:pt>
                <c:pt idx="2651">
                  <c:v>-48.406552555324645</c:v>
                </c:pt>
                <c:pt idx="2652">
                  <c:v>-48.409699863312298</c:v>
                </c:pt>
                <c:pt idx="2653">
                  <c:v>-48.41307527566849</c:v>
                </c:pt>
                <c:pt idx="2654">
                  <c:v>-48.416677910109513</c:v>
                </c:pt>
                <c:pt idx="2655">
                  <c:v>-48.420506903595246</c:v>
                </c:pt>
                <c:pt idx="2656">
                  <c:v>-48.424561412086497</c:v>
                </c:pt>
                <c:pt idx="2657">
                  <c:v>-48.42884061031021</c:v>
                </c:pt>
                <c:pt idx="2658">
                  <c:v>-48.43334369152771</c:v>
                </c:pt>
                <c:pt idx="2659">
                  <c:v>-48.438069867310965</c:v>
                </c:pt>
                <c:pt idx="2660">
                  <c:v>-48.443018367323688</c:v>
                </c:pt>
                <c:pt idx="2661">
                  <c:v>-48.448188439105941</c:v>
                </c:pt>
                <c:pt idx="2662">
                  <c:v>-48.453579347866679</c:v>
                </c:pt>
                <c:pt idx="2663">
                  <c:v>-48.459190376280091</c:v>
                </c:pt>
                <c:pt idx="2664">
                  <c:v>-48.465020824286576</c:v>
                </c:pt>
                <c:pt idx="2665">
                  <c:v>-48.471070008899929</c:v>
                </c:pt>
                <c:pt idx="2666">
                  <c:v>-48.477337264017976</c:v>
                </c:pt>
                <c:pt idx="2667">
                  <c:v>-48.483821940238755</c:v>
                </c:pt>
                <c:pt idx="2668">
                  <c:v>-48.490523404681284</c:v>
                </c:pt>
                <c:pt idx="2669">
                  <c:v>-48.497441040810187</c:v>
                </c:pt>
                <c:pt idx="2670">
                  <c:v>-48.504574248265911</c:v>
                </c:pt>
                <c:pt idx="2671">
                  <c:v>-48.511922442698449</c:v>
                </c:pt>
                <c:pt idx="2672">
                  <c:v>-48.519485055605699</c:v>
                </c:pt>
                <c:pt idx="2673">
                  <c:v>-48.527261534175707</c:v>
                </c:pt>
                <c:pt idx="2674">
                  <c:v>-48.535251341133034</c:v>
                </c:pt>
                <c:pt idx="2675">
                  <c:v>-48.543453954590362</c:v>
                </c:pt>
                <c:pt idx="2676">
                  <c:v>-48.551868867901675</c:v>
                </c:pt>
                <c:pt idx="2677">
                  <c:v>-48.56049558952229</c:v>
                </c:pt>
                <c:pt idx="2678">
                  <c:v>-48.56933364287022</c:v>
                </c:pt>
                <c:pt idx="2679">
                  <c:v>-48.578382566192396</c:v>
                </c:pt>
                <c:pt idx="2680">
                  <c:v>-48.587641912434876</c:v>
                </c:pt>
                <c:pt idx="2681">
                  <c:v>-48.59711124911648</c:v>
                </c:pt>
                <c:pt idx="2682">
                  <c:v>-48.606790158205264</c:v>
                </c:pt>
                <c:pt idx="2683">
                  <c:v>-48.616678235999657</c:v>
                </c:pt>
                <c:pt idx="2684">
                  <c:v>-48.626775093012434</c:v>
                </c:pt>
                <c:pt idx="2685">
                  <c:v>-48.637080353857989</c:v>
                </c:pt>
                <c:pt idx="2686">
                  <c:v>-48.6475936571441</c:v>
                </c:pt>
                <c:pt idx="2687">
                  <c:v>-48.658314655364734</c:v>
                </c:pt>
                <c:pt idx="2688">
                  <c:v>-48.669243014799193</c:v>
                </c:pt>
                <c:pt idx="2689">
                  <c:v>-48.680378415411596</c:v>
                </c:pt>
                <c:pt idx="2690">
                  <c:v>-48.691720550755406</c:v>
                </c:pt>
                <c:pt idx="2691">
                  <c:v>-48.703269127880738</c:v>
                </c:pt>
                <c:pt idx="2692">
                  <c:v>-48.715023867243382</c:v>
                </c:pt>
                <c:pt idx="2693">
                  <c:v>-48.726984502619587</c:v>
                </c:pt>
                <c:pt idx="2694">
                  <c:v>-48.7391507810215</c:v>
                </c:pt>
                <c:pt idx="2695">
                  <c:v>-48.751522462616279</c:v>
                </c:pt>
                <c:pt idx="2696">
                  <c:v>-48.76409932064832</c:v>
                </c:pt>
                <c:pt idx="2697">
                  <c:v>-48.776881141365436</c:v>
                </c:pt>
                <c:pt idx="2698">
                  <c:v>-48.789867723945434</c:v>
                </c:pt>
                <c:pt idx="2699">
                  <c:v>-48.80305888042755</c:v>
                </c:pt>
                <c:pt idx="2700">
                  <c:v>-48.816454435646577</c:v>
                </c:pt>
                <c:pt idx="2701">
                  <c:v>-48.830054227168837</c:v>
                </c:pt>
                <c:pt idx="2702">
                  <c:v>-48.843858105231789</c:v>
                </c:pt>
                <c:pt idx="2703">
                  <c:v>-48.857865932685705</c:v>
                </c:pt>
                <c:pt idx="2704">
                  <c:v>-48.872077584938737</c:v>
                </c:pt>
                <c:pt idx="2705">
                  <c:v>-48.886492949904309</c:v>
                </c:pt>
                <c:pt idx="2706">
                  <c:v>-48.901111927951355</c:v>
                </c:pt>
                <c:pt idx="2707">
                  <c:v>-48.915934431856925</c:v>
                </c:pt>
                <c:pt idx="2708">
                  <c:v>-48.930960386761775</c:v>
                </c:pt>
                <c:pt idx="2709">
                  <c:v>-48.946189730128367</c:v>
                </c:pt>
                <c:pt idx="2710">
                  <c:v>-48.961622411701491</c:v>
                </c:pt>
                <c:pt idx="2711">
                  <c:v>-48.977258393471843</c:v>
                </c:pt>
                <c:pt idx="2712">
                  <c:v>-48.993097649641733</c:v>
                </c:pt>
                <c:pt idx="2713">
                  <c:v>-49.009140166593355</c:v>
                </c:pt>
                <c:pt idx="2714">
                  <c:v>-49.025385942860026</c:v>
                </c:pt>
                <c:pt idx="2715">
                  <c:v>-49.041834989099762</c:v>
                </c:pt>
                <c:pt idx="2716">
                  <c:v>-49.058487328070939</c:v>
                </c:pt>
                <c:pt idx="2717">
                  <c:v>-49.075342994611439</c:v>
                </c:pt>
                <c:pt idx="2718">
                  <c:v>-49.092402035619486</c:v>
                </c:pt>
                <c:pt idx="2719">
                  <c:v>-49.109664510037369</c:v>
                </c:pt>
                <c:pt idx="2720">
                  <c:v>-49.127130488837807</c:v>
                </c:pt>
                <c:pt idx="2721">
                  <c:v>-49.144800055012048</c:v>
                </c:pt>
                <c:pt idx="2722">
                  <c:v>-49.162673303561739</c:v>
                </c:pt>
                <c:pt idx="2723">
                  <c:v>-49.1807503414922</c:v>
                </c:pt>
                <c:pt idx="2724">
                  <c:v>-49.199031287809035</c:v>
                </c:pt>
                <c:pt idx="2725">
                  <c:v>-49.217516273516239</c:v>
                </c:pt>
                <c:pt idx="2726">
                  <c:v>-49.236205441617884</c:v>
                </c:pt>
                <c:pt idx="2727">
                  <c:v>-49.255098947121773</c:v>
                </c:pt>
                <c:pt idx="2728">
                  <c:v>-49.274196957045497</c:v>
                </c:pt>
                <c:pt idx="2729">
                  <c:v>-49.293499650425673</c:v>
                </c:pt>
                <c:pt idx="2730">
                  <c:v>-49.313007218328472</c:v>
                </c:pt>
                <c:pt idx="2731">
                  <c:v>-49.332719863864526</c:v>
                </c:pt>
                <c:pt idx="2732">
                  <c:v>-49.352637802204015</c:v>
                </c:pt>
                <c:pt idx="2733">
                  <c:v>-49.372761260597244</c:v>
                </c:pt>
                <c:pt idx="2734">
                  <c:v>-49.393090478394399</c:v>
                </c:pt>
                <c:pt idx="2735">
                  <c:v>-49.413625707070992</c:v>
                </c:pt>
                <c:pt idx="2736">
                  <c:v>-49.434367210254152</c:v>
                </c:pt>
                <c:pt idx="2737">
                  <c:v>-49.455315263751473</c:v>
                </c:pt>
                <c:pt idx="2738">
                  <c:v>-49.476470155583755</c:v>
                </c:pt>
                <c:pt idx="2739">
                  <c:v>-49.49783218601921</c:v>
                </c:pt>
                <c:pt idx="2740">
                  <c:v>-49.519401667610026</c:v>
                </c:pt>
                <c:pt idx="2741">
                  <c:v>-49.541178925233645</c:v>
                </c:pt>
                <c:pt idx="2742">
                  <c:v>-49.563164296134651</c:v>
                </c:pt>
                <c:pt idx="2743">
                  <c:v>-49.585358129969833</c:v>
                </c:pt>
                <c:pt idx="2744">
                  <c:v>-49.607760788856645</c:v>
                </c:pt>
                <c:pt idx="2745">
                  <c:v>-49.630372647424636</c:v>
                </c:pt>
                <c:pt idx="2746">
                  <c:v>-49.653194092867693</c:v>
                </c:pt>
                <c:pt idx="2747">
                  <c:v>-49.676225525001776</c:v>
                </c:pt>
                <c:pt idx="2748">
                  <c:v>-49.699467356324178</c:v>
                </c:pt>
                <c:pt idx="2749">
                  <c:v>-49.722920012075548</c:v>
                </c:pt>
                <c:pt idx="2750">
                  <c:v>-49.746583930304354</c:v>
                </c:pt>
                <c:pt idx="2751">
                  <c:v>-49.7704595619361</c:v>
                </c:pt>
                <c:pt idx="2752">
                  <c:v>-49.794547370844093</c:v>
                </c:pt>
                <c:pt idx="2753">
                  <c:v>-49.818847833923328</c:v>
                </c:pt>
                <c:pt idx="2754">
                  <c:v>-49.843361441167993</c:v>
                </c:pt>
                <c:pt idx="2755">
                  <c:v>-49.868088695751133</c:v>
                </c:pt>
                <c:pt idx="2756">
                  <c:v>-49.893030114109031</c:v>
                </c:pt>
                <c:pt idx="2757">
                  <c:v>-49.918186226026855</c:v>
                </c:pt>
                <c:pt idx="2758">
                  <c:v>-49.943557574729589</c:v>
                </c:pt>
                <c:pt idx="2759">
                  <c:v>-49.969144716973936</c:v>
                </c:pt>
                <c:pt idx="2760">
                  <c:v>-49.99494822314545</c:v>
                </c:pt>
                <c:pt idx="2761">
                  <c:v>-50.020968677357907</c:v>
                </c:pt>
                <c:pt idx="2762">
                  <c:v>-50.047206677557554</c:v>
                </c:pt>
                <c:pt idx="2763">
                  <c:v>-50.073662835628355</c:v>
                </c:pt>
                <c:pt idx="2764">
                  <c:v>-50.100337777503405</c:v>
                </c:pt>
                <c:pt idx="2765">
                  <c:v>-50.127232143277531</c:v>
                </c:pt>
                <c:pt idx="2766">
                  <c:v>-50.154346587326103</c:v>
                </c:pt>
                <c:pt idx="2767">
                  <c:v>-50.181681778424981</c:v>
                </c:pt>
                <c:pt idx="2768">
                  <c:v>-50.209238399876249</c:v>
                </c:pt>
                <c:pt idx="2769">
                  <c:v>-50.237017149636387</c:v>
                </c:pt>
                <c:pt idx="2770">
                  <c:v>-50.265018740449563</c:v>
                </c:pt>
                <c:pt idx="2771">
                  <c:v>-50.293243899982976</c:v>
                </c:pt>
                <c:pt idx="2772">
                  <c:v>-50.32169337096925</c:v>
                </c:pt>
                <c:pt idx="2773">
                  <c:v>-50.350367911349821</c:v>
                </c:pt>
                <c:pt idx="2774">
                  <c:v>-50.379268294424193</c:v>
                </c:pt>
                <c:pt idx="2775">
                  <c:v>-50.408395309003822</c:v>
                </c:pt>
                <c:pt idx="2776">
                  <c:v>-50.437749759568653</c:v>
                </c:pt>
                <c:pt idx="2777">
                  <c:v>-50.467332466429404</c:v>
                </c:pt>
                <c:pt idx="2778">
                  <c:v>-50.497144265894704</c:v>
                </c:pt>
                <c:pt idx="2779">
                  <c:v>-50.527186010441689</c:v>
                </c:pt>
                <c:pt idx="2780">
                  <c:v>-50.557458568891832</c:v>
                </c:pt>
                <c:pt idx="2781">
                  <c:v>-50.587962826591578</c:v>
                </c:pt>
                <c:pt idx="2782">
                  <c:v>-50.61869968559791</c:v>
                </c:pt>
                <c:pt idx="2783">
                  <c:v>-50.649670064869071</c:v>
                </c:pt>
                <c:pt idx="2784">
                  <c:v>-50.680874900459827</c:v>
                </c:pt>
                <c:pt idx="2785">
                  <c:v>-50.71231514572203</c:v>
                </c:pt>
                <c:pt idx="2786">
                  <c:v>-50.743991771511773</c:v>
                </c:pt>
                <c:pt idx="2787">
                  <c:v>-50.775905766400129</c:v>
                </c:pt>
                <c:pt idx="2788">
                  <c:v>-50.808058136890814</c:v>
                </c:pt>
                <c:pt idx="2789">
                  <c:v>-50.840449907642402</c:v>
                </c:pt>
                <c:pt idx="2790">
                  <c:v>-50.873082121697728</c:v>
                </c:pt>
                <c:pt idx="2791">
                  <c:v>-50.905955840717176</c:v>
                </c:pt>
                <c:pt idx="2792">
                  <c:v>-50.939072145221303</c:v>
                </c:pt>
                <c:pt idx="2793">
                  <c:v>-50.972432134835699</c:v>
                </c:pt>
                <c:pt idx="2794">
                  <c:v>-51.00603692854564</c:v>
                </c:pt>
                <c:pt idx="2795">
                  <c:v>-51.039887664955366</c:v>
                </c:pt>
                <c:pt idx="2796">
                  <c:v>-51.073985502553434</c:v>
                </c:pt>
                <c:pt idx="2797">
                  <c:v>-51.108331619987652</c:v>
                </c:pt>
                <c:pt idx="2798">
                  <c:v>-51.142927216344134</c:v>
                </c:pt>
                <c:pt idx="2799">
                  <c:v>-51.177773511434978</c:v>
                </c:pt>
                <c:pt idx="2800">
                  <c:v>-51.212871746092709</c:v>
                </c:pt>
                <c:pt idx="2801">
                  <c:v>-51.248223182472117</c:v>
                </c:pt>
                <c:pt idx="2802">
                  <c:v>-51.283829104360883</c:v>
                </c:pt>
                <c:pt idx="2803">
                  <c:v>-51.319690817496593</c:v>
                </c:pt>
                <c:pt idx="2804">
                  <c:v>-51.355809649892905</c:v>
                </c:pt>
                <c:pt idx="2805">
                  <c:v>-51.392186952173596</c:v>
                </c:pt>
                <c:pt idx="2806">
                  <c:v>-51.428824097913633</c:v>
                </c:pt>
                <c:pt idx="2807">
                  <c:v>-51.465722483992735</c:v>
                </c:pt>
                <c:pt idx="2808">
                  <c:v>-51.502883530954321</c:v>
                </c:pt>
                <c:pt idx="2809">
                  <c:v>-51.540308683374391</c:v>
                </c:pt>
                <c:pt idx="2810">
                  <c:v>-51.57799941024124</c:v>
                </c:pt>
                <c:pt idx="2811">
                  <c:v>-51.615957205342539</c:v>
                </c:pt>
                <c:pt idx="2812">
                  <c:v>-51.654183587664463</c:v>
                </c:pt>
                <c:pt idx="2813">
                  <c:v>-51.692680101800249</c:v>
                </c:pt>
                <c:pt idx="2814">
                  <c:v>-51.731448318368194</c:v>
                </c:pt>
                <c:pt idx="2815">
                  <c:v>-51.770489834442081</c:v>
                </c:pt>
                <c:pt idx="2816">
                  <c:v>-51.809806273991441</c:v>
                </c:pt>
                <c:pt idx="2817">
                  <c:v>-51.849399288331959</c:v>
                </c:pt>
                <c:pt idx="2818">
                  <c:v>-51.889270556591633</c:v>
                </c:pt>
                <c:pt idx="2819">
                  <c:v>-51.929421786184847</c:v>
                </c:pt>
                <c:pt idx="2820">
                  <c:v>-51.969854713298986</c:v>
                </c:pt>
                <c:pt idx="2821">
                  <c:v>-52.010571103397332</c:v>
                </c:pt>
                <c:pt idx="2822">
                  <c:v>-52.051572751728884</c:v>
                </c:pt>
                <c:pt idx="2823">
                  <c:v>-52.092861483858456</c:v>
                </c:pt>
                <c:pt idx="2824">
                  <c:v>-52.134439156204806</c:v>
                </c:pt>
                <c:pt idx="2825">
                  <c:v>-52.176307656596144</c:v>
                </c:pt>
                <c:pt idx="2826">
                  <c:v>-52.218468904838915</c:v>
                </c:pt>
                <c:pt idx="2827">
                  <c:v>-52.260924853300807</c:v>
                </c:pt>
                <c:pt idx="2828">
                  <c:v>-52.303677487511706</c:v>
                </c:pt>
                <c:pt idx="2829">
                  <c:v>-52.346728826777714</c:v>
                </c:pt>
                <c:pt idx="2830">
                  <c:v>-52.390080924813176</c:v>
                </c:pt>
                <c:pt idx="2831">
                  <c:v>-52.433735870388631</c:v>
                </c:pt>
                <c:pt idx="2832">
                  <c:v>-52.477695787997199</c:v>
                </c:pt>
                <c:pt idx="2833">
                  <c:v>-52.521962838535678</c:v>
                </c:pt>
                <c:pt idx="2834">
                  <c:v>-52.566539220009417</c:v>
                </c:pt>
                <c:pt idx="2835">
                  <c:v>-52.611427168251211</c:v>
                </c:pt>
                <c:pt idx="2836">
                  <c:v>-52.656628957661759</c:v>
                </c:pt>
                <c:pt idx="2837">
                  <c:v>-52.702146901970352</c:v>
                </c:pt>
                <c:pt idx="2838">
                  <c:v>-52.747983355014547</c:v>
                </c:pt>
                <c:pt idx="2839">
                  <c:v>-52.794140711544912</c:v>
                </c:pt>
                <c:pt idx="2840">
                  <c:v>-52.840621408047603</c:v>
                </c:pt>
                <c:pt idx="2841">
                  <c:v>-52.887427923592305</c:v>
                </c:pt>
                <c:pt idx="2842">
                  <c:v>-52.934562780703104</c:v>
                </c:pt>
                <c:pt idx="2843">
                  <c:v>-52.982028546252224</c:v>
                </c:pt>
                <c:pt idx="2844">
                  <c:v>-53.029827832381955</c:v>
                </c:pt>
                <c:pt idx="2845">
                  <c:v>-53.077963297448562</c:v>
                </c:pt>
                <c:pt idx="2846">
                  <c:v>-53.12643764699628</c:v>
                </c:pt>
                <c:pt idx="2847">
                  <c:v>-53.175253634755919</c:v>
                </c:pt>
                <c:pt idx="2848">
                  <c:v>-53.224414063672974</c:v>
                </c:pt>
                <c:pt idx="2849">
                  <c:v>-53.273921786967371</c:v>
                </c:pt>
                <c:pt idx="2850">
                  <c:v>-53.323779709220261</c:v>
                </c:pt>
                <c:pt idx="2851">
                  <c:v>-53.373990787493128</c:v>
                </c:pt>
                <c:pt idx="2852">
                  <c:v>-53.424558032480832</c:v>
                </c:pt>
                <c:pt idx="2853">
                  <c:v>-53.475484509697054</c:v>
                </c:pt>
                <c:pt idx="2854">
                  <c:v>-53.526773340692479</c:v>
                </c:pt>
                <c:pt idx="2855">
                  <c:v>-53.578427704314358</c:v>
                </c:pt>
                <c:pt idx="2856">
                  <c:v>-53.630450837997181</c:v>
                </c:pt>
                <c:pt idx="2857">
                  <c:v>-53.682846039095644</c:v>
                </c:pt>
                <c:pt idx="2858">
                  <c:v>-53.735616666255552</c:v>
                </c:pt>
                <c:pt idx="2859">
                  <c:v>-53.788766140825658</c:v>
                </c:pt>
                <c:pt idx="2860">
                  <c:v>-53.842297948315476</c:v>
                </c:pt>
                <c:pt idx="2861">
                  <c:v>-53.896215639892077</c:v>
                </c:pt>
                <c:pt idx="2862">
                  <c:v>-53.950522833927209</c:v>
                </c:pt>
                <c:pt idx="2863">
                  <c:v>-54.005223217589453</c:v>
                </c:pt>
                <c:pt idx="2864">
                  <c:v>-54.060320548484214</c:v>
                </c:pt>
                <c:pt idx="2865">
                  <c:v>-54.115818656349674</c:v>
                </c:pt>
                <c:pt idx="2866">
                  <c:v>-54.171721444800113</c:v>
                </c:pt>
                <c:pt idx="2867">
                  <c:v>-54.228032893127093</c:v>
                </c:pt>
                <c:pt idx="2868">
                  <c:v>-54.284757058156487</c:v>
                </c:pt>
                <c:pt idx="2869">
                  <c:v>-54.34189807616346</c:v>
                </c:pt>
                <c:pt idx="2870">
                  <c:v>-54.399460164851774</c:v>
                </c:pt>
                <c:pt idx="2871">
                  <c:v>-54.457447625393414</c:v>
                </c:pt>
                <c:pt idx="2872">
                  <c:v>-54.515864844535919</c:v>
                </c:pt>
                <c:pt idx="2873">
                  <c:v>-54.574716296776984</c:v>
                </c:pt>
                <c:pt idx="2874">
                  <c:v>-54.634006546610784</c:v>
                </c:pt>
                <c:pt idx="2875">
                  <c:v>-54.693740250849658</c:v>
                </c:pt>
                <c:pt idx="2876">
                  <c:v>-54.753922161020455</c:v>
                </c:pt>
                <c:pt idx="2877">
                  <c:v>-54.814557125841851</c:v>
                </c:pt>
                <c:pt idx="2878">
                  <c:v>-54.875650093784152</c:v>
                </c:pt>
                <c:pt idx="2879">
                  <c:v>-54.937206115717117</c:v>
                </c:pt>
                <c:pt idx="2880">
                  <c:v>-54.999230347644179</c:v>
                </c:pt>
                <c:pt idx="2881">
                  <c:v>-55.061728053535646</c:v>
                </c:pt>
                <c:pt idx="2882">
                  <c:v>-55.124704608254937</c:v>
                </c:pt>
                <c:pt idx="2883">
                  <c:v>-55.188165500586742</c:v>
                </c:pt>
                <c:pt idx="2884">
                  <c:v>-55.252116336373341</c:v>
                </c:pt>
                <c:pt idx="2885">
                  <c:v>-55.31656284175736</c:v>
                </c:pt>
                <c:pt idx="2886">
                  <c:v>-55.381510866543955</c:v>
                </c:pt>
                <c:pt idx="2887">
                  <c:v>-55.446966387677804</c:v>
                </c:pt>
                <c:pt idx="2888">
                  <c:v>-55.512935512847896</c:v>
                </c:pt>
                <c:pt idx="2889">
                  <c:v>-55.579424484222059</c:v>
                </c:pt>
                <c:pt idx="2890">
                  <c:v>-55.646439682314266</c:v>
                </c:pt>
                <c:pt idx="2891">
                  <c:v>-55.713987629999188</c:v>
                </c:pt>
                <c:pt idx="2892">
                  <c:v>-55.782074996669913</c:v>
                </c:pt>
                <c:pt idx="2893">
                  <c:v>-55.85070860255172</c:v>
                </c:pt>
                <c:pt idx="2894">
                  <c:v>-55.919895423178559</c:v>
                </c:pt>
                <c:pt idx="2895">
                  <c:v>-55.989642594034223</c:v>
                </c:pt>
                <c:pt idx="2896">
                  <c:v>-56.059957415376317</c:v>
                </c:pt>
                <c:pt idx="2897">
                  <c:v>-56.130847357238878</c:v>
                </c:pt>
                <c:pt idx="2898">
                  <c:v>-56.202320064629973</c:v>
                </c:pt>
                <c:pt idx="2899">
                  <c:v>-56.274383362931673</c:v>
                </c:pt>
                <c:pt idx="2900">
                  <c:v>-56.347045263511802</c:v>
                </c:pt>
                <c:pt idx="2901">
                  <c:v>-56.420313969553398</c:v>
                </c:pt>
                <c:pt idx="2902">
                  <c:v>-56.49419788212208</c:v>
                </c:pt>
                <c:pt idx="2903">
                  <c:v>-56.568705606471056</c:v>
                </c:pt>
                <c:pt idx="2904">
                  <c:v>-56.643845958603862</c:v>
                </c:pt>
                <c:pt idx="2905">
                  <c:v>-56.719627972102643</c:v>
                </c:pt>
                <c:pt idx="2906">
                  <c:v>-56.796060905236132</c:v>
                </c:pt>
                <c:pt idx="2907">
                  <c:v>-56.873154248366085</c:v>
                </c:pt>
                <c:pt idx="2908">
                  <c:v>-56.950917731657142</c:v>
                </c:pt>
                <c:pt idx="2909">
                  <c:v>-57.029361333113748</c:v>
                </c:pt>
                <c:pt idx="2910">
                  <c:v>-57.108495286958963</c:v>
                </c:pt>
                <c:pt idx="2911">
                  <c:v>-57.188330092367508</c:v>
                </c:pt>
                <c:pt idx="2912">
                  <c:v>-57.268876522582168</c:v>
                </c:pt>
                <c:pt idx="2913">
                  <c:v>-57.350145634421125</c:v>
                </c:pt>
                <c:pt idx="2914">
                  <c:v>-57.432148778205928</c:v>
                </c:pt>
                <c:pt idx="2915">
                  <c:v>-57.514897608127633</c:v>
                </c:pt>
                <c:pt idx="2916">
                  <c:v>-57.598404093074961</c:v>
                </c:pt>
                <c:pt idx="2917">
                  <c:v>-57.682680527955227</c:v>
                </c:pt>
                <c:pt idx="2918">
                  <c:v>-57.767739545525302</c:v>
                </c:pt>
                <c:pt idx="2919">
                  <c:v>-57.853594128767554</c:v>
                </c:pt>
                <c:pt idx="2920">
                  <c:v>-57.940257623839059</c:v>
                </c:pt>
                <c:pt idx="2921">
                  <c:v>-58.027743753627789</c:v>
                </c:pt>
                <c:pt idx="2922">
                  <c:v>-58.116066631942303</c:v>
                </c:pt>
                <c:pt idx="2923">
                  <c:v>-58.205240778389168</c:v>
                </c:pt>
                <c:pt idx="2924">
                  <c:v>-58.295281133954063</c:v>
                </c:pt>
                <c:pt idx="2925">
                  <c:v>-58.386203077346472</c:v>
                </c:pt>
                <c:pt idx="2926">
                  <c:v>-58.478022442144145</c:v>
                </c:pt>
                <c:pt idx="2927">
                  <c:v>-58.570755534784411</c:v>
                </c:pt>
                <c:pt idx="2928">
                  <c:v>-58.664419153461367</c:v>
                </c:pt>
                <c:pt idx="2929">
                  <c:v>-58.759030607971717</c:v>
                </c:pt>
                <c:pt idx="2930">
                  <c:v>-58.85460774057605</c:v>
                </c:pt>
                <c:pt idx="2931">
                  <c:v>-58.951168947936864</c:v>
                </c:pt>
                <c:pt idx="2932">
                  <c:v>-59.048733204194725</c:v>
                </c:pt>
                <c:pt idx="2933">
                  <c:v>-59.147320085268014</c:v>
                </c:pt>
                <c:pt idx="2934">
                  <c:v>-59.246949794437498</c:v>
                </c:pt>
                <c:pt idx="2935">
                  <c:v>-59.347643189310105</c:v>
                </c:pt>
                <c:pt idx="2936">
                  <c:v>-59.449421810249746</c:v>
                </c:pt>
                <c:pt idx="2937">
                  <c:v>-59.552307910364597</c:v>
                </c:pt>
                <c:pt idx="2938">
                  <c:v>-59.656324487171666</c:v>
                </c:pt>
                <c:pt idx="2939">
                  <c:v>-59.761495316030071</c:v>
                </c:pt>
                <c:pt idx="2940">
                  <c:v>-59.867844985479678</c:v>
                </c:pt>
                <c:pt idx="2941">
                  <c:v>-59.975398934610382</c:v>
                </c:pt>
                <c:pt idx="2942">
                  <c:v>-60.084183492604367</c:v>
                </c:pt>
                <c:pt idx="2943">
                  <c:v>-60.194225920601298</c:v>
                </c:pt>
                <c:pt idx="2944">
                  <c:v>-60.305554456064826</c:v>
                </c:pt>
                <c:pt idx="2945">
                  <c:v>-60.418198359813395</c:v>
                </c:pt>
                <c:pt idx="2946">
                  <c:v>-60.532187965922681</c:v>
                </c:pt>
                <c:pt idx="2947">
                  <c:v>-60.647554734711122</c:v>
                </c:pt>
                <c:pt idx="2948">
                  <c:v>-60.764331309030737</c:v>
                </c:pt>
                <c:pt idx="2949">
                  <c:v>-60.882551574132371</c:v>
                </c:pt>
                <c:pt idx="2950">
                  <c:v>-61.002250721359118</c:v>
                </c:pt>
                <c:pt idx="2951">
                  <c:v>-61.123465315979985</c:v>
                </c:pt>
                <c:pt idx="2952">
                  <c:v>-61.246233369490156</c:v>
                </c:pt>
                <c:pt idx="2953">
                  <c:v>-61.370594416723058</c:v>
                </c:pt>
                <c:pt idx="2954">
                  <c:v>-61.496589598187192</c:v>
                </c:pt>
                <c:pt idx="2955">
                  <c:v>-61.624261748031145</c:v>
                </c:pt>
                <c:pt idx="2956">
                  <c:v>-61.753655488124622</c:v>
                </c:pt>
                <c:pt idx="2957">
                  <c:v>-61.884817328766026</c:v>
                </c:pt>
                <c:pt idx="2958">
                  <c:v>-62.017795776577728</c:v>
                </c:pt>
                <c:pt idx="2959">
                  <c:v>-62.152641450234107</c:v>
                </c:pt>
                <c:pt idx="2960">
                  <c:v>-62.289407204689212</c:v>
                </c:pt>
                <c:pt idx="2961">
                  <c:v>-62.428148264681212</c:v>
                </c:pt>
                <c:pt idx="2962">
                  <c:v>-62.568922368353206</c:v>
                </c:pt>
                <c:pt idx="2963">
                  <c:v>-62.711789921922936</c:v>
                </c:pt>
                <c:pt idx="2964">
                  <c:v>-62.856814166434276</c:v>
                </c:pt>
                <c:pt idx="2965">
                  <c:v>-63.004061357757848</c:v>
                </c:pt>
                <c:pt idx="2966">
                  <c:v>-63.153600961096387</c:v>
                </c:pt>
                <c:pt idx="2967">
                  <c:v>-63.305505861445404</c:v>
                </c:pt>
                <c:pt idx="2968">
                  <c:v>-63.459852591592643</c:v>
                </c:pt>
                <c:pt idx="2969">
                  <c:v>-63.616721579440203</c:v>
                </c:pt>
                <c:pt idx="2970">
                  <c:v>-63.776197416664651</c:v>
                </c:pt>
                <c:pt idx="2971">
                  <c:v>-63.938369150934172</c:v>
                </c:pt>
                <c:pt idx="2972">
                  <c:v>-64.1033306042318</c:v>
                </c:pt>
                <c:pt idx="2973">
                  <c:v>-64.271180720122089</c:v>
                </c:pt>
                <c:pt idx="2974">
                  <c:v>-64.442023943173808</c:v>
                </c:pt>
                <c:pt idx="2975">
                  <c:v>-64.615970634201389</c:v>
                </c:pt>
                <c:pt idx="2976">
                  <c:v>-64.793137525427724</c:v>
                </c:pt>
                <c:pt idx="2977">
                  <c:v>-64.973648220291992</c:v>
                </c:pt>
                <c:pt idx="2978">
                  <c:v>-65.15763374325104</c:v>
                </c:pt>
                <c:pt idx="2979">
                  <c:v>-65.345233145691111</c:v>
                </c:pt>
                <c:pt idx="2980">
                  <c:v>-65.536594174992445</c:v>
                </c:pt>
                <c:pt idx="2981">
                  <c:v>-65.73187401477432</c:v>
                </c:pt>
                <c:pt idx="2982">
                  <c:v>-65.931240105636249</c:v>
                </c:pt>
                <c:pt idx="2983">
                  <c:v>-66.134871057123036</c:v>
                </c:pt>
                <c:pt idx="2984">
                  <c:v>-66.342957663357538</c:v>
                </c:pt>
                <c:pt idx="2985">
                  <c:v>-66.555704036804826</c:v>
                </c:pt>
                <c:pt idx="2986">
                  <c:v>-66.773328877078143</c:v>
                </c:pt>
                <c:pt idx="2987">
                  <c:v>-66.996066894518137</c:v>
                </c:pt>
                <c:pt idx="2988">
                  <c:v>-67.22417041180114</c:v>
                </c:pt>
                <c:pt idx="2989">
                  <c:v>-67.457911170969254</c:v>
                </c:pt>
                <c:pt idx="2990">
                  <c:v>-67.697582378323972</c:v>
                </c:pt>
                <c:pt idx="2991">
                  <c:v>-67.943501025805034</c:v>
                </c:pt>
                <c:pt idx="2992">
                  <c:v>-68.196010534920305</c:v>
                </c:pt>
                <c:pt idx="2993">
                  <c:v>-68.455483778580131</c:v>
                </c:pt>
                <c:pt idx="2994">
                  <c:v>-68.722326547563497</c:v>
                </c:pt>
                <c:pt idx="2995">
                  <c:v>-68.996981542485528</c:v>
                </c:pt>
                <c:pt idx="2996">
                  <c:v>-69.279932989910563</c:v>
                </c:pt>
                <c:pt idx="2997">
                  <c:v>-69.571712003439941</c:v>
                </c:pt>
                <c:pt idx="2998">
                  <c:v>-69.872902838924318</c:v>
                </c:pt>
                <c:pt idx="2999">
                  <c:v>-70.184150228920259</c:v>
                </c:pt>
                <c:pt idx="3000">
                  <c:v>-70.506168027839124</c:v>
                </c:pt>
                <c:pt idx="3001">
                  <c:v>-70.839749459360178</c:v>
                </c:pt>
                <c:pt idx="3002">
                  <c:v>-71.185779336145188</c:v>
                </c:pt>
                <c:pt idx="3003">
                  <c:v>-71.545248725745125</c:v>
                </c:pt>
                <c:pt idx="3004">
                  <c:v>-71.919272674890223</c:v>
                </c:pt>
                <c:pt idx="3005">
                  <c:v>-72.309111790957743</c:v>
                </c:pt>
                <c:pt idx="3006">
                  <c:v>-72.716198733886571</c:v>
                </c:pt>
                <c:pt idx="3007">
                  <c:v>-73.142171023529926</c:v>
                </c:pt>
                <c:pt idx="3008">
                  <c:v>-73.588912059844262</c:v>
                </c:pt>
                <c:pt idx="3009">
                  <c:v>-74.058602953782739</c:v>
                </c:pt>
                <c:pt idx="3010">
                  <c:v>-74.553788778968368</c:v>
                </c:pt>
                <c:pt idx="3011">
                  <c:v>-75.07746434400083</c:v>
                </c:pt>
                <c:pt idx="3012">
                  <c:v>-75.633186822020164</c:v>
                </c:pt>
                <c:pt idx="3013">
                  <c:v>-76.225226007109313</c:v>
                </c:pt>
                <c:pt idx="3014">
                  <c:v>-76.858768368803268</c:v>
                </c:pt>
                <c:pt idx="3015">
                  <c:v>-77.540199814129707</c:v>
                </c:pt>
                <c:pt idx="3016">
                  <c:v>-78.277506655968836</c:v>
                </c:pt>
                <c:pt idx="3017">
                  <c:v>-79.080859540644084</c:v>
                </c:pt>
                <c:pt idx="3018">
                  <c:v>-79.963490666150463</c:v>
                </c:pt>
                <c:pt idx="3019">
                  <c:v>-80.943061007461964</c:v>
                </c:pt>
                <c:pt idx="3020">
                  <c:v>-82.043887794628859</c:v>
                </c:pt>
                <c:pt idx="3021">
                  <c:v>-83.300776523155349</c:v>
                </c:pt>
                <c:pt idx="3022">
                  <c:v>-84.766081636344651</c:v>
                </c:pt>
                <c:pt idx="3023">
                  <c:v>-86.523934842694757</c:v>
                </c:pt>
                <c:pt idx="3024">
                  <c:v>-88.722653612608354</c:v>
                </c:pt>
                <c:pt idx="3025">
                  <c:v>-91.663120641529048</c:v>
                </c:pt>
                <c:pt idx="3026">
                  <c:v>-96.124106615404571</c:v>
                </c:pt>
                <c:pt idx="3027">
                  <c:v>-105.73304473119948</c:v>
                </c:pt>
                <c:pt idx="3028">
                  <c:v>-105.58859777501455</c:v>
                </c:pt>
                <c:pt idx="3029">
                  <c:v>-96.112178884385472</c:v>
                </c:pt>
                <c:pt idx="3030">
                  <c:v>-91.699427964505716</c:v>
                </c:pt>
                <c:pt idx="3031">
                  <c:v>-88.795155791213546</c:v>
                </c:pt>
                <c:pt idx="3032">
                  <c:v>-86.628618403938844</c:v>
                </c:pt>
                <c:pt idx="3033">
                  <c:v>-84.901122176013146</c:v>
                </c:pt>
                <c:pt idx="3034">
                  <c:v>-83.465191563417619</c:v>
                </c:pt>
                <c:pt idx="3035">
                  <c:v>-82.237087737749221</c:v>
                </c:pt>
                <c:pt idx="3036">
                  <c:v>-81.16466423465782</c:v>
                </c:pt>
                <c:pt idx="3037">
                  <c:v>-80.213235952944672</c:v>
                </c:pt>
                <c:pt idx="3038">
                  <c:v>-79.358560179256528</c:v>
                </c:pt>
                <c:pt idx="3039">
                  <c:v>-78.583024524543788</c:v>
                </c:pt>
                <c:pt idx="3040">
                  <c:v>-77.87342981831911</c:v>
                </c:pt>
                <c:pt idx="3041">
                  <c:v>-77.219628645771337</c:v>
                </c:pt>
                <c:pt idx="3042">
                  <c:v>-76.61365150751304</c:v>
                </c:pt>
                <c:pt idx="3043">
                  <c:v>-76.049124962363379</c:v>
                </c:pt>
                <c:pt idx="3044">
                  <c:v>-75.520871976503315</c:v>
                </c:pt>
                <c:pt idx="3045">
                  <c:v>-75.024630027231069</c:v>
                </c:pt>
                <c:pt idx="3046">
                  <c:v>-74.556847633457423</c:v>
                </c:pt>
                <c:pt idx="3047">
                  <c:v>-74.11453450430362</c:v>
                </c:pt>
                <c:pt idx="3048">
                  <c:v>-73.695149196008629</c:v>
                </c:pt>
                <c:pt idx="3049">
                  <c:v>-73.296513546147338</c:v>
                </c:pt>
                <c:pt idx="3050">
                  <c:v>-72.916746573413775</c:v>
                </c:pt>
                <c:pt idx="3051">
                  <c:v>-72.554212759516631</c:v>
                </c:pt>
                <c:pt idx="3052">
                  <c:v>-72.20748111414332</c:v>
                </c:pt>
                <c:pt idx="3053">
                  <c:v>-71.875292432772369</c:v>
                </c:pt>
                <c:pt idx="3054">
                  <c:v>-71.55653285510995</c:v>
                </c:pt>
                <c:pt idx="3055">
                  <c:v>-71.250212323034646</c:v>
                </c:pt>
                <c:pt idx="3056">
                  <c:v>-70.955446887406083</c:v>
                </c:pt>
                <c:pt idx="3057">
                  <c:v>-70.671444066938122</c:v>
                </c:pt>
                <c:pt idx="3058">
                  <c:v>-70.397490648388001</c:v>
                </c:pt>
                <c:pt idx="3059">
                  <c:v>-70.132942455261286</c:v>
                </c:pt>
                <c:pt idx="3060">
                  <c:v>-69.87721571580407</c:v>
                </c:pt>
                <c:pt idx="3061">
                  <c:v>-69.629779739336087</c:v>
                </c:pt>
                <c:pt idx="3062">
                  <c:v>-69.390150669953385</c:v>
                </c:pt>
                <c:pt idx="3063">
                  <c:v>-69.15788613284974</c:v>
                </c:pt>
                <c:pt idx="3064">
                  <c:v>-68.932580624397644</c:v>
                </c:pt>
                <c:pt idx="3065">
                  <c:v>-68.713861525381702</c:v>
                </c:pt>
                <c:pt idx="3066">
                  <c:v>-68.501385638929335</c:v>
                </c:pt>
                <c:pt idx="3067">
                  <c:v>-68.294836172400466</c:v>
                </c:pt>
                <c:pt idx="3068">
                  <c:v>-68.093920096636751</c:v>
                </c:pt>
                <c:pt idx="3069">
                  <c:v>-67.898365827299784</c:v>
                </c:pt>
                <c:pt idx="3070">
                  <c:v>-67.70792118231418</c:v>
                </c:pt>
                <c:pt idx="3071">
                  <c:v>-67.522351576851023</c:v>
                </c:pt>
                <c:pt idx="3072">
                  <c:v>-67.341438423466286</c:v>
                </c:pt>
                <c:pt idx="3073">
                  <c:v>-67.164977710026974</c:v>
                </c:pt>
                <c:pt idx="3074">
                  <c:v>-66.992778732244915</c:v>
                </c:pt>
                <c:pt idx="3075">
                  <c:v>-66.824662961048432</c:v>
                </c:pt>
                <c:pt idx="3076">
                  <c:v>-66.660463027971545</c:v>
                </c:pt>
                <c:pt idx="3077">
                  <c:v>-66.500021814078664</c:v>
                </c:pt>
                <c:pt idx="3078">
                  <c:v>-66.343191630009017</c:v>
                </c:pt>
                <c:pt idx="3079">
                  <c:v>-66.189833476426969</c:v>
                </c:pt>
                <c:pt idx="3080">
                  <c:v>-66.039816375573892</c:v>
                </c:pt>
                <c:pt idx="3081">
                  <c:v>-65.893016765905813</c:v>
                </c:pt>
                <c:pt idx="3082">
                  <c:v>-65.749317952779563</c:v>
                </c:pt>
                <c:pt idx="3083">
                  <c:v>-65.608609609082521</c:v>
                </c:pt>
                <c:pt idx="3084">
                  <c:v>-65.470787320460573</c:v>
                </c:pt>
                <c:pt idx="3085">
                  <c:v>-65.335752170428009</c:v>
                </c:pt>
                <c:pt idx="3086">
                  <c:v>-65.203410361260254</c:v>
                </c:pt>
                <c:pt idx="3087">
                  <c:v>-65.073672867011894</c:v>
                </c:pt>
                <c:pt idx="3088">
                  <c:v>-64.946455115451016</c:v>
                </c:pt>
                <c:pt idx="3089">
                  <c:v>-64.821676696073752</c:v>
                </c:pt>
                <c:pt idx="3090">
                  <c:v>-64.6992610916556</c:v>
                </c:pt>
                <c:pt idx="3091">
                  <c:v>-64.579135431121955</c:v>
                </c:pt>
                <c:pt idx="3092">
                  <c:v>-64.461230261721369</c:v>
                </c:pt>
                <c:pt idx="3093">
                  <c:v>-64.345479338726392</c:v>
                </c:pt>
                <c:pt idx="3094">
                  <c:v>-64.231819431066896</c:v>
                </c:pt>
                <c:pt idx="3095">
                  <c:v>-64.120190141474126</c:v>
                </c:pt>
                <c:pt idx="3096">
                  <c:v>-64.010533739840852</c:v>
                </c:pt>
                <c:pt idx="3097">
                  <c:v>-63.902795008666828</c:v>
                </c:pt>
                <c:pt idx="3098">
                  <c:v>-63.796921099541635</c:v>
                </c:pt>
                <c:pt idx="3099">
                  <c:v>-63.69286139973444</c:v>
                </c:pt>
                <c:pt idx="3100">
                  <c:v>-63.590567408053005</c:v>
                </c:pt>
                <c:pt idx="3101">
                  <c:v>-63.489992619198091</c:v>
                </c:pt>
                <c:pt idx="3102">
                  <c:v>-63.391092415941024</c:v>
                </c:pt>
                <c:pt idx="3103">
                  <c:v>-63.29382396848623</c:v>
                </c:pt>
                <c:pt idx="3104">
                  <c:v>-63.198146140454512</c:v>
                </c:pt>
                <c:pt idx="3105">
                  <c:v>-63.1040194009773</c:v>
                </c:pt>
                <c:pt idx="3106">
                  <c:v>-63.011405742416137</c:v>
                </c:pt>
                <c:pt idx="3107">
                  <c:v>-62.92026860330121</c:v>
                </c:pt>
                <c:pt idx="3108">
                  <c:v>-62.830572796080446</c:v>
                </c:pt>
                <c:pt idx="3109">
                  <c:v>-62.742284439330632</c:v>
                </c:pt>
                <c:pt idx="3110">
                  <c:v>-62.655370894105573</c:v>
                </c:pt>
                <c:pt idx="3111">
                  <c:v>-62.569800704111557</c:v>
                </c:pt>
                <c:pt idx="3112">
                  <c:v>-62.485543539452344</c:v>
                </c:pt>
                <c:pt idx="3113">
                  <c:v>-62.402570143679725</c:v>
                </c:pt>
                <c:pt idx="3114">
                  <c:v>-62.320852283923628</c:v>
                </c:pt>
                <c:pt idx="3115">
                  <c:v>-62.240362703888188</c:v>
                </c:pt>
                <c:pt idx="3116">
                  <c:v>-62.16107507952313</c:v>
                </c:pt>
                <c:pt idx="3117">
                  <c:v>-62.082963977177236</c:v>
                </c:pt>
                <c:pt idx="3118">
                  <c:v>-62.006004814085884</c:v>
                </c:pt>
                <c:pt idx="3119">
                  <c:v>-61.930173821025399</c:v>
                </c:pt>
                <c:pt idx="3120">
                  <c:v>-61.855448006998614</c:v>
                </c:pt>
                <c:pt idx="3121">
                  <c:v>-61.781805125821052</c:v>
                </c:pt>
                <c:pt idx="3122">
                  <c:v>-61.709223644480318</c:v>
                </c:pt>
                <c:pt idx="3123">
                  <c:v>-61.637682713165738</c:v>
                </c:pt>
                <c:pt idx="3124">
                  <c:v>-61.567162136858151</c:v>
                </c:pt>
                <c:pt idx="3125">
                  <c:v>-61.49764234838284</c:v>
                </c:pt>
                <c:pt idx="3126">
                  <c:v>-61.429104382841864</c:v>
                </c:pt>
                <c:pt idx="3127">
                  <c:v>-61.361529853331255</c:v>
                </c:pt>
                <c:pt idx="3128">
                  <c:v>-61.294900927879574</c:v>
                </c:pt>
                <c:pt idx="3129">
                  <c:v>-61.229200307524579</c:v>
                </c:pt>
                <c:pt idx="3130">
                  <c:v>-61.164411205466195</c:v>
                </c:pt>
                <c:pt idx="3131">
                  <c:v>-61.100517327233717</c:v>
                </c:pt>
                <c:pt idx="3132">
                  <c:v>-61.037502851801392</c:v>
                </c:pt>
                <c:pt idx="3133">
                  <c:v>-60.975352413609642</c:v>
                </c:pt>
                <c:pt idx="3134">
                  <c:v>-60.91405108543146</c:v>
                </c:pt>
                <c:pt idx="3135">
                  <c:v>-60.853584362041204</c:v>
                </c:pt>
                <c:pt idx="3136">
                  <c:v>-60.793938144638098</c:v>
                </c:pt>
                <c:pt idx="3137">
                  <c:v>-60.735098725988557</c:v>
                </c:pt>
                <c:pt idx="3138">
                  <c:v>-60.677052776237872</c:v>
                </c:pt>
                <c:pt idx="3139">
                  <c:v>-60.619787329367377</c:v>
                </c:pt>
                <c:pt idx="3140">
                  <c:v>-60.563289770253384</c:v>
                </c:pt>
                <c:pt idx="3141">
                  <c:v>-60.507547822300232</c:v>
                </c:pt>
                <c:pt idx="3142">
                  <c:v>-60.452549535617088</c:v>
                </c:pt>
                <c:pt idx="3143">
                  <c:v>-60.398283275705154</c:v>
                </c:pt>
                <c:pt idx="3144">
                  <c:v>-60.344737712637524</c:v>
                </c:pt>
                <c:pt idx="3145">
                  <c:v>-60.291901810699862</c:v>
                </c:pt>
                <c:pt idx="3146">
                  <c:v>-60.239764818469894</c:v>
                </c:pt>
                <c:pt idx="3147">
                  <c:v>-60.188316259316174</c:v>
                </c:pt>
                <c:pt idx="3148">
                  <c:v>-60.137545922289277</c:v>
                </c:pt>
                <c:pt idx="3149">
                  <c:v>-60.087443853393751</c:v>
                </c:pt>
                <c:pt idx="3150">
                  <c:v>-60.038000347215771</c:v>
                </c:pt>
                <c:pt idx="3151">
                  <c:v>-59.989205938892916</c:v>
                </c:pt>
                <c:pt idx="3152">
                  <c:v>-59.941051396408085</c:v>
                </c:pt>
                <c:pt idx="3153">
                  <c:v>-59.893527713188696</c:v>
                </c:pt>
                <c:pt idx="3154">
                  <c:v>-59.846626101005526</c:v>
                </c:pt>
                <c:pt idx="3155">
                  <c:v>-59.80033798314701</c:v>
                </c:pt>
                <c:pt idx="3156">
                  <c:v>-59.754654987862551</c:v>
                </c:pt>
                <c:pt idx="3157">
                  <c:v>-59.70956894206094</c:v>
                </c:pt>
                <c:pt idx="3158">
                  <c:v>-59.665071865248464</c:v>
                </c:pt>
                <c:pt idx="3159">
                  <c:v>-59.621155963702492</c:v>
                </c:pt>
                <c:pt idx="3160">
                  <c:v>-59.5778136248639</c:v>
                </c:pt>
                <c:pt idx="3161">
                  <c:v>-59.535037411940699</c:v>
                </c:pt>
                <c:pt idx="3162">
                  <c:v>-59.492820058714891</c:v>
                </c:pt>
                <c:pt idx="3163">
                  <c:v>-59.451154464541261</c:v>
                </c:pt>
                <c:pt idx="3164">
                  <c:v>-59.410033689528689</c:v>
                </c:pt>
                <c:pt idx="3165">
                  <c:v>-59.369450949900724</c:v>
                </c:pt>
                <c:pt idx="3166">
                  <c:v>-59.329399613522156</c:v>
                </c:pt>
                <c:pt idx="3167">
                  <c:v>-59.289873195588605</c:v>
                </c:pt>
                <c:pt idx="3168">
                  <c:v>-59.250865354470477</c:v>
                </c:pt>
                <c:pt idx="3169">
                  <c:v>-59.21236988770162</c:v>
                </c:pt>
                <c:pt idx="3170">
                  <c:v>-59.174380728113682</c:v>
                </c:pt>
                <c:pt idx="3171">
                  <c:v>-59.136891940104064</c:v>
                </c:pt>
                <c:pt idx="3172">
                  <c:v>-59.099897716033396</c:v>
                </c:pt>
                <c:pt idx="3173">
                  <c:v>-59.063392372749661</c:v>
                </c:pt>
                <c:pt idx="3174">
                  <c:v>-59.027370348228281</c:v>
                </c:pt>
                <c:pt idx="3175">
                  <c:v>-58.991826198330131</c:v>
                </c:pt>
                <c:pt idx="3176">
                  <c:v>-58.956754593668748</c:v>
                </c:pt>
                <c:pt idx="3177">
                  <c:v>-58.922150316581181</c:v>
                </c:pt>
                <c:pt idx="3178">
                  <c:v>-58.888008258204145</c:v>
                </c:pt>
                <c:pt idx="3179">
                  <c:v>-58.854323415641161</c:v>
                </c:pt>
                <c:pt idx="3180">
                  <c:v>-58.821090889230348</c:v>
                </c:pt>
                <c:pt idx="3181">
                  <c:v>-58.788305879896434</c:v>
                </c:pt>
                <c:pt idx="3182">
                  <c:v>-58.755963686593127</c:v>
                </c:pt>
                <c:pt idx="3183">
                  <c:v>-58.724059703823613</c:v>
                </c:pt>
                <c:pt idx="3184">
                  <c:v>-58.692589419247938</c:v>
                </c:pt>
                <c:pt idx="3185">
                  <c:v>-58.661548411359277</c:v>
                </c:pt>
                <c:pt idx="3186">
                  <c:v>-58.63093234723916</c:v>
                </c:pt>
                <c:pt idx="3187">
                  <c:v>-58.600736980382635</c:v>
                </c:pt>
                <c:pt idx="3188">
                  <c:v>-58.570958148590776</c:v>
                </c:pt>
                <c:pt idx="3189">
                  <c:v>-58.541591771931095</c:v>
                </c:pt>
                <c:pt idx="3190">
                  <c:v>-58.512633850758043</c:v>
                </c:pt>
                <c:pt idx="3191">
                  <c:v>-58.484080463798136</c:v>
                </c:pt>
                <c:pt idx="3192">
                  <c:v>-58.455927766291396</c:v>
                </c:pt>
                <c:pt idx="3193">
                  <c:v>-58.428171988191394</c:v>
                </c:pt>
                <c:pt idx="3194">
                  <c:v>-58.400809432419074</c:v>
                </c:pt>
                <c:pt idx="3195">
                  <c:v>-58.373836473167813</c:v>
                </c:pt>
                <c:pt idx="3196">
                  <c:v>-58.347249554262845</c:v>
                </c:pt>
                <c:pt idx="3197">
                  <c:v>-58.321045187565716</c:v>
                </c:pt>
                <c:pt idx="3198">
                  <c:v>-58.295219951429409</c:v>
                </c:pt>
                <c:pt idx="3199">
                  <c:v>-58.269770489197754</c:v>
                </c:pt>
                <c:pt idx="3200">
                  <c:v>-58.244693507747634</c:v>
                </c:pt>
                <c:pt idx="3201">
                  <c:v>-58.219985776075937</c:v>
                </c:pt>
                <c:pt idx="3202">
                  <c:v>-58.195644123926648</c:v>
                </c:pt>
                <c:pt idx="3203">
                  <c:v>-58.171665440456962</c:v>
                </c:pt>
                <c:pt idx="3204">
                  <c:v>-58.148046672943032</c:v>
                </c:pt>
                <c:pt idx="3205">
                  <c:v>-58.124784825522148</c:v>
                </c:pt>
                <c:pt idx="3206">
                  <c:v>-58.101876957970298</c:v>
                </c:pt>
                <c:pt idx="3207">
                  <c:v>-58.079320184514735</c:v>
                </c:pt>
                <c:pt idx="3208">
                  <c:v>-58.057111672679881</c:v>
                </c:pt>
                <c:pt idx="3209">
                  <c:v>-58.03524864216628</c:v>
                </c:pt>
                <c:pt idx="3210">
                  <c:v>-58.01372836375991</c:v>
                </c:pt>
                <c:pt idx="3211">
                  <c:v>-57.992548158272271</c:v>
                </c:pt>
                <c:pt idx="3212">
                  <c:v>-57.971705395509048</c:v>
                </c:pt>
                <c:pt idx="3213">
                  <c:v>-57.951197493268609</c:v>
                </c:pt>
                <c:pt idx="3214">
                  <c:v>-57.931021916365637</c:v>
                </c:pt>
                <c:pt idx="3215">
                  <c:v>-57.911176175685029</c:v>
                </c:pt>
                <c:pt idx="3216">
                  <c:v>-57.891657827257063</c:v>
                </c:pt>
                <c:pt idx="3217">
                  <c:v>-57.872464471360772</c:v>
                </c:pt>
                <c:pt idx="3218">
                  <c:v>-57.853593751649619</c:v>
                </c:pt>
                <c:pt idx="3219">
                  <c:v>-57.83504335430198</c:v>
                </c:pt>
                <c:pt idx="3220">
                  <c:v>-57.816811007193856</c:v>
                </c:pt>
                <c:pt idx="3221">
                  <c:v>-57.798894479092191</c:v>
                </c:pt>
                <c:pt idx="3222">
                  <c:v>-57.781291578871077</c:v>
                </c:pt>
                <c:pt idx="3223">
                  <c:v>-57.764000154748985</c:v>
                </c:pt>
                <c:pt idx="3224">
                  <c:v>-57.747018093543488</c:v>
                </c:pt>
                <c:pt idx="3225">
                  <c:v>-57.730343319948787</c:v>
                </c:pt>
                <c:pt idx="3226">
                  <c:v>-57.713973795829247</c:v>
                </c:pt>
                <c:pt idx="3227">
                  <c:v>-57.697907519533118</c:v>
                </c:pt>
                <c:pt idx="3228">
                  <c:v>-57.682142525222211</c:v>
                </c:pt>
                <c:pt idx="3229">
                  <c:v>-57.666676882220813</c:v>
                </c:pt>
                <c:pt idx="3230">
                  <c:v>-57.651508694379594</c:v>
                </c:pt>
                <c:pt idx="3231">
                  <c:v>-57.636636099457654</c:v>
                </c:pt>
                <c:pt idx="3232">
                  <c:v>-57.622057268517381</c:v>
                </c:pt>
                <c:pt idx="3233">
                  <c:v>-57.607770405337668</c:v>
                </c:pt>
                <c:pt idx="3234">
                  <c:v>-57.593773745840551</c:v>
                </c:pt>
                <c:pt idx="3235">
                  <c:v>-57.580065557531725</c:v>
                </c:pt>
                <c:pt idx="3236">
                  <c:v>-57.566644138957166</c:v>
                </c:pt>
                <c:pt idx="3237">
                  <c:v>-57.553507819170939</c:v>
                </c:pt>
                <c:pt idx="3238">
                  <c:v>-57.540654957217782</c:v>
                </c:pt>
                <c:pt idx="3239">
                  <c:v>-57.528083941628651</c:v>
                </c:pt>
                <c:pt idx="3240">
                  <c:v>-57.515793189927408</c:v>
                </c:pt>
                <c:pt idx="3241">
                  <c:v>-57.503781148152001</c:v>
                </c:pt>
                <c:pt idx="3242">
                  <c:v>-57.492046290385694</c:v>
                </c:pt>
                <c:pt idx="3243">
                  <c:v>-57.480587118299233</c:v>
                </c:pt>
                <c:pt idx="3244">
                  <c:v>-57.469402160707276</c:v>
                </c:pt>
                <c:pt idx="3245">
                  <c:v>-57.458489973132913</c:v>
                </c:pt>
                <c:pt idx="3246">
                  <c:v>-57.447849137383429</c:v>
                </c:pt>
                <c:pt idx="3247">
                  <c:v>-57.437478261138239</c:v>
                </c:pt>
                <c:pt idx="3248">
                  <c:v>-57.427375977543093</c:v>
                </c:pt>
                <c:pt idx="3249">
                  <c:v>-57.417540944819272</c:v>
                </c:pt>
                <c:pt idx="3250">
                  <c:v>-57.407971845877498</c:v>
                </c:pt>
                <c:pt idx="3251">
                  <c:v>-57.398667387944052</c:v>
                </c:pt>
                <c:pt idx="3252">
                  <c:v>-57.389626302195651</c:v>
                </c:pt>
                <c:pt idx="3253">
                  <c:v>-57.380847343401996</c:v>
                </c:pt>
                <c:pt idx="3254">
                  <c:v>-57.372329289577749</c:v>
                </c:pt>
                <c:pt idx="3255">
                  <c:v>-57.36407094164376</c:v>
                </c:pt>
                <c:pt idx="3256">
                  <c:v>-57.356071123094381</c:v>
                </c:pt>
                <c:pt idx="3257">
                  <c:v>-57.348328679674971</c:v>
                </c:pt>
                <c:pt idx="3258">
                  <c:v>-57.340842479066282</c:v>
                </c:pt>
                <c:pt idx="3259">
                  <c:v>-57.333611410576033</c:v>
                </c:pt>
                <c:pt idx="3260">
                  <c:v>-57.326634384838371</c:v>
                </c:pt>
                <c:pt idx="3261">
                  <c:v>-57.319910333520745</c:v>
                </c:pt>
                <c:pt idx="3262">
                  <c:v>-57.313438209038438</c:v>
                </c:pt>
                <c:pt idx="3263">
                  <c:v>-57.307216984274064</c:v>
                </c:pt>
                <c:pt idx="3264">
                  <c:v>-57.301245652305752</c:v>
                </c:pt>
                <c:pt idx="3265">
                  <c:v>-57.295523226141412</c:v>
                </c:pt>
                <c:pt idx="3266">
                  <c:v>-57.290048738458445</c:v>
                </c:pt>
                <c:pt idx="3267">
                  <c:v>-57.284821241351729</c:v>
                </c:pt>
                <c:pt idx="3268">
                  <c:v>-57.279839806086187</c:v>
                </c:pt>
                <c:pt idx="3269">
                  <c:v>-57.275103522855304</c:v>
                </c:pt>
                <c:pt idx="3270">
                  <c:v>-57.270611500546586</c:v>
                </c:pt>
                <c:pt idx="3271">
                  <c:v>-57.266362866511955</c:v>
                </c:pt>
                <c:pt idx="3272">
                  <c:v>-57.262356766344851</c:v>
                </c:pt>
                <c:pt idx="3273">
                  <c:v>-57.258592363661037</c:v>
                </c:pt>
                <c:pt idx="3274">
                  <c:v>-57.25506883988605</c:v>
                </c:pt>
                <c:pt idx="3275">
                  <c:v>-57.251785394048369</c:v>
                </c:pt>
                <c:pt idx="3276">
                  <c:v>-57.248741242575704</c:v>
                </c:pt>
                <c:pt idx="3277">
                  <c:v>-57.24593561909974</c:v>
                </c:pt>
                <c:pt idx="3278">
                  <c:v>-57.243367774261785</c:v>
                </c:pt>
                <c:pt idx="3279">
                  <c:v>-57.24103697552632</c:v>
                </c:pt>
                <c:pt idx="3280">
                  <c:v>-57.238942506998534</c:v>
                </c:pt>
                <c:pt idx="3281">
                  <c:v>-57.237083669245159</c:v>
                </c:pt>
                <c:pt idx="3282">
                  <c:v>-57.235459779122039</c:v>
                </c:pt>
                <c:pt idx="3283">
                  <c:v>-57.234070169604827</c:v>
                </c:pt>
                <c:pt idx="3284">
                  <c:v>-57.23291418962414</c:v>
                </c:pt>
                <c:pt idx="3285">
                  <c:v>-57.231991203905295</c:v>
                </c:pt>
                <c:pt idx="3286">
                  <c:v>-57.231300592812374</c:v>
                </c:pt>
                <c:pt idx="3287">
                  <c:v>-57.230841752195914</c:v>
                </c:pt>
                <c:pt idx="3288">
                  <c:v>-57.230614093246061</c:v>
                </c:pt>
                <c:pt idx="3289">
                  <c:v>-57.230617042347461</c:v>
                </c:pt>
                <c:pt idx="3290">
                  <c:v>-57.230850040940069</c:v>
                </c:pt>
                <c:pt idx="3291">
                  <c:v>-57.231312545382522</c:v>
                </c:pt>
                <c:pt idx="3292">
                  <c:v>-57.232004026821066</c:v>
                </c:pt>
                <c:pt idx="3293">
                  <c:v>-57.232923971059407</c:v>
                </c:pt>
                <c:pt idx="3294">
                  <c:v>-57.23407187843528</c:v>
                </c:pt>
                <c:pt idx="3295">
                  <c:v>-57.235447263698099</c:v>
                </c:pt>
                <c:pt idx="3296">
                  <c:v>-57.237049655892029</c:v>
                </c:pt>
                <c:pt idx="3297">
                  <c:v>-57.238878598241257</c:v>
                </c:pt>
                <c:pt idx="3298">
                  <c:v>-57.240933648039849</c:v>
                </c:pt>
                <c:pt idx="3299">
                  <c:v>-57.24321437654369</c:v>
                </c:pt>
                <c:pt idx="3300">
                  <c:v>-57.245720368866806</c:v>
                </c:pt>
                <c:pt idx="3301">
                  <c:v>-57.248451223880863</c:v>
                </c:pt>
                <c:pt idx="3302">
                  <c:v>-57.251406554116748</c:v>
                </c:pt>
                <c:pt idx="3303">
                  <c:v>-57.254585985671639</c:v>
                </c:pt>
                <c:pt idx="3304">
                  <c:v>-57.257989158116935</c:v>
                </c:pt>
                <c:pt idx="3305">
                  <c:v>-57.261615724410376</c:v>
                </c:pt>
                <c:pt idx="3306">
                  <c:v>-57.265465350811056</c:v>
                </c:pt>
                <c:pt idx="3307">
                  <c:v>-57.269537716798183</c:v>
                </c:pt>
                <c:pt idx="3308">
                  <c:v>-57.273832514991312</c:v>
                </c:pt>
                <c:pt idx="3309">
                  <c:v>-57.278349451074384</c:v>
                </c:pt>
                <c:pt idx="3310">
                  <c:v>-57.283088243723952</c:v>
                </c:pt>
                <c:pt idx="3311">
                  <c:v>-57.288048624537346</c:v>
                </c:pt>
                <c:pt idx="3312">
                  <c:v>-57.293230337966776</c:v>
                </c:pt>
                <c:pt idx="3313">
                  <c:v>-57.298633141254129</c:v>
                </c:pt>
                <c:pt idx="3314">
                  <c:v>-57.304256804370056</c:v>
                </c:pt>
                <c:pt idx="3315">
                  <c:v>-57.310101109954687</c:v>
                </c:pt>
                <c:pt idx="3316">
                  <c:v>-57.31616585326136</c:v>
                </c:pt>
                <c:pt idx="3317">
                  <c:v>-57.322450842103841</c:v>
                </c:pt>
                <c:pt idx="3318">
                  <c:v>-57.328955896805461</c:v>
                </c:pt>
                <c:pt idx="3319">
                  <c:v>-57.335680850151277</c:v>
                </c:pt>
                <c:pt idx="3320">
                  <c:v>-57.342625547342976</c:v>
                </c:pt>
                <c:pt idx="3321">
                  <c:v>-57.34978984595525</c:v>
                </c:pt>
                <c:pt idx="3322">
                  <c:v>-57.357173615897679</c:v>
                </c:pt>
                <c:pt idx="3323">
                  <c:v>-57.364776739375884</c:v>
                </c:pt>
                <c:pt idx="3324">
                  <c:v>-57.372599110857038</c:v>
                </c:pt>
                <c:pt idx="3325">
                  <c:v>-57.380640637038155</c:v>
                </c:pt>
                <c:pt idx="3326">
                  <c:v>-57.388901236816181</c:v>
                </c:pt>
                <c:pt idx="3327">
                  <c:v>-57.397380841260883</c:v>
                </c:pt>
                <c:pt idx="3328">
                  <c:v>-57.406079393590595</c:v>
                </c:pt>
                <c:pt idx="3329">
                  <c:v>-57.414996849150207</c:v>
                </c:pt>
                <c:pt idx="3330">
                  <c:v>-57.424133175391809</c:v>
                </c:pt>
                <c:pt idx="3331">
                  <c:v>-57.433488351857449</c:v>
                </c:pt>
                <c:pt idx="3332">
                  <c:v>-57.443062370165059</c:v>
                </c:pt>
                <c:pt idx="3333">
                  <c:v>-57.452855233996829</c:v>
                </c:pt>
                <c:pt idx="3334">
                  <c:v>-57.462866959089126</c:v>
                </c:pt>
                <c:pt idx="3335">
                  <c:v>-57.473097573226994</c:v>
                </c:pt>
                <c:pt idx="3336">
                  <c:v>-57.483547116238036</c:v>
                </c:pt>
                <c:pt idx="3337">
                  <c:v>-57.494215639992277</c:v>
                </c:pt>
                <c:pt idx="3338">
                  <c:v>-57.505103208401408</c:v>
                </c:pt>
                <c:pt idx="3339">
                  <c:v>-57.51620989742338</c:v>
                </c:pt>
                <c:pt idx="3340">
                  <c:v>-57.527535795067159</c:v>
                </c:pt>
                <c:pt idx="3341">
                  <c:v>-57.539081001400817</c:v>
                </c:pt>
                <c:pt idx="3342">
                  <c:v>-57.550845628563245</c:v>
                </c:pt>
                <c:pt idx="3343">
                  <c:v>-57.562829800776271</c:v>
                </c:pt>
                <c:pt idx="3344">
                  <c:v>-57.575033654361704</c:v>
                </c:pt>
                <c:pt idx="3345">
                  <c:v>-57.587457337758437</c:v>
                </c:pt>
                <c:pt idx="3346">
                  <c:v>-57.600101011544197</c:v>
                </c:pt>
                <c:pt idx="3347">
                  <c:v>-57.612964848458446</c:v>
                </c:pt>
                <c:pt idx="3348">
                  <c:v>-57.626049033428821</c:v>
                </c:pt>
                <c:pt idx="3349">
                  <c:v>-57.639353763600162</c:v>
                </c:pt>
                <c:pt idx="3350">
                  <c:v>-57.652879248364364</c:v>
                </c:pt>
                <c:pt idx="3351">
                  <c:v>-57.666625709395348</c:v>
                </c:pt>
                <c:pt idx="3352">
                  <c:v>-57.680593380685707</c:v>
                </c:pt>
                <c:pt idx="3353">
                  <c:v>-57.694782508584844</c:v>
                </c:pt>
                <c:pt idx="3354">
                  <c:v>-57.709193351841925</c:v>
                </c:pt>
                <c:pt idx="3355">
                  <c:v>-57.723826181649244</c:v>
                </c:pt>
                <c:pt idx="3356">
                  <c:v>-57.738681281690816</c:v>
                </c:pt>
                <c:pt idx="3357">
                  <c:v>-57.753758948190487</c:v>
                </c:pt>
                <c:pt idx="3358">
                  <c:v>-57.769059489966509</c:v>
                </c:pt>
                <c:pt idx="3359">
                  <c:v>-57.784583228486248</c:v>
                </c:pt>
                <c:pt idx="3360">
                  <c:v>-57.800330497924108</c:v>
                </c:pt>
                <c:pt idx="3361">
                  <c:v>-57.816301645223774</c:v>
                </c:pt>
                <c:pt idx="3362">
                  <c:v>-57.832497030160546</c:v>
                </c:pt>
                <c:pt idx="3363">
                  <c:v>-57.848917025410856</c:v>
                </c:pt>
                <c:pt idx="3364">
                  <c:v>-57.865562016618888</c:v>
                </c:pt>
                <c:pt idx="3365">
                  <c:v>-57.882432402473043</c:v>
                </c:pt>
                <c:pt idx="3366">
                  <c:v>-57.899528594778701</c:v>
                </c:pt>
                <c:pt idx="3367">
                  <c:v>-57.916851018539141</c:v>
                </c:pt>
                <c:pt idx="3368">
                  <c:v>-57.934400112036201</c:v>
                </c:pt>
                <c:pt idx="3369">
                  <c:v>-57.952176326916351</c:v>
                </c:pt>
                <c:pt idx="3370">
                  <c:v>-57.970180128278777</c:v>
                </c:pt>
                <c:pt idx="3371">
                  <c:v>-57.988411994766871</c:v>
                </c:pt>
                <c:pt idx="3372">
                  <c:v>-58.006872418662297</c:v>
                </c:pt>
                <c:pt idx="3373">
                  <c:v>-58.025561905983821</c:v>
                </c:pt>
                <c:pt idx="3374">
                  <c:v>-58.044480976588488</c:v>
                </c:pt>
                <c:pt idx="3375">
                  <c:v>-58.063630164276688</c:v>
                </c:pt>
                <c:pt idx="3376">
                  <c:v>-58.083010016899557</c:v>
                </c:pt>
                <c:pt idx="3377">
                  <c:v>-58.102621096472163</c:v>
                </c:pt>
                <c:pt idx="3378">
                  <c:v>-58.122463979286564</c:v>
                </c:pt>
                <c:pt idx="3379">
                  <c:v>-58.142539256033402</c:v>
                </c:pt>
                <c:pt idx="3380">
                  <c:v>-58.162847531922836</c:v>
                </c:pt>
                <c:pt idx="3381">
                  <c:v>-58.183389426811019</c:v>
                </c:pt>
                <c:pt idx="3382">
                  <c:v>-58.204165575330755</c:v>
                </c:pt>
                <c:pt idx="3383">
                  <c:v>-58.225176627025029</c:v>
                </c:pt>
                <c:pt idx="3384">
                  <c:v>-58.24642324648557</c:v>
                </c:pt>
                <c:pt idx="3385">
                  <c:v>-58.267906113494163</c:v>
                </c:pt>
                <c:pt idx="3386">
                  <c:v>-58.289625923169382</c:v>
                </c:pt>
                <c:pt idx="3387">
                  <c:v>-58.311583386116396</c:v>
                </c:pt>
                <c:pt idx="3388">
                  <c:v>-58.33377922858098</c:v>
                </c:pt>
                <c:pt idx="3389">
                  <c:v>-58.356214192609329</c:v>
                </c:pt>
                <c:pt idx="3390">
                  <c:v>-58.378889036210431</c:v>
                </c:pt>
                <c:pt idx="3391">
                  <c:v>-58.401804533524199</c:v>
                </c:pt>
                <c:pt idx="3392">
                  <c:v>-58.424961474993609</c:v>
                </c:pt>
                <c:pt idx="3393">
                  <c:v>-58.44836066754084</c:v>
                </c:pt>
                <c:pt idx="3394">
                  <c:v>-58.472002934750108</c:v>
                </c:pt>
                <c:pt idx="3395">
                  <c:v>-58.495889117053743</c:v>
                </c:pt>
                <c:pt idx="3396">
                  <c:v>-58.520020071923533</c:v>
                </c:pt>
                <c:pt idx="3397">
                  <c:v>-58.544396674067549</c:v>
                </c:pt>
                <c:pt idx="3398">
                  <c:v>-58.569019815631052</c:v>
                </c:pt>
                <c:pt idx="3399">
                  <c:v>-58.593890406404647</c:v>
                </c:pt>
                <c:pt idx="3400">
                  <c:v>-58.619009374036104</c:v>
                </c:pt>
                <c:pt idx="3401">
                  <c:v>-58.644377664248026</c:v>
                </c:pt>
                <c:pt idx="3402">
                  <c:v>-58.669996241062414</c:v>
                </c:pt>
                <c:pt idx="3403">
                  <c:v>-58.695866087028563</c:v>
                </c:pt>
                <c:pt idx="3404">
                  <c:v>-58.721988203459183</c:v>
                </c:pt>
                <c:pt idx="3405">
                  <c:v>-58.74836361067149</c:v>
                </c:pt>
                <c:pt idx="3406">
                  <c:v>-58.774993348234403</c:v>
                </c:pt>
                <c:pt idx="3407">
                  <c:v>-58.801878475222708</c:v>
                </c:pt>
                <c:pt idx="3408">
                  <c:v>-58.829020070476723</c:v>
                </c:pt>
                <c:pt idx="3409">
                  <c:v>-58.856419232868561</c:v>
                </c:pt>
                <c:pt idx="3410">
                  <c:v>-58.884077081576933</c:v>
                </c:pt>
                <c:pt idx="3411">
                  <c:v>-58.91199475636688</c:v>
                </c:pt>
                <c:pt idx="3412">
                  <c:v>-58.940173417877375</c:v>
                </c:pt>
                <c:pt idx="3413">
                  <c:v>-58.968614247915561</c:v>
                </c:pt>
                <c:pt idx="3414">
                  <c:v>-58.997318449759931</c:v>
                </c:pt>
                <c:pt idx="3415">
                  <c:v>-59.026287248469096</c:v>
                </c:pt>
                <c:pt idx="3416">
                  <c:v>-59.055521891200527</c:v>
                </c:pt>
                <c:pt idx="3417">
                  <c:v>-59.085023647536062</c:v>
                </c:pt>
                <c:pt idx="3418">
                  <c:v>-59.114793809814294</c:v>
                </c:pt>
                <c:pt idx="3419">
                  <c:v>-59.14483369347473</c:v>
                </c:pt>
                <c:pt idx="3420">
                  <c:v>-59.175144637407342</c:v>
                </c:pt>
                <c:pt idx="3421">
                  <c:v>-59.205728004313301</c:v>
                </c:pt>
                <c:pt idx="3422">
                  <c:v>-59.236585181073309</c:v>
                </c:pt>
                <c:pt idx="3423">
                  <c:v>-59.267717579125325</c:v>
                </c:pt>
                <c:pt idx="3424">
                  <c:v>-59.299126634853707</c:v>
                </c:pt>
                <c:pt idx="3425">
                  <c:v>-59.3308138099842</c:v>
                </c:pt>
                <c:pt idx="3426">
                  <c:v>-59.362780591994387</c:v>
                </c:pt>
                <c:pt idx="3427">
                  <c:v>-59.395028494530351</c:v>
                </c:pt>
                <c:pt idx="3428">
                  <c:v>-59.427559057834586</c:v>
                </c:pt>
                <c:pt idx="3429">
                  <c:v>-59.460373849186496</c:v>
                </c:pt>
                <c:pt idx="3430">
                  <c:v>-59.493474463352356</c:v>
                </c:pt>
                <c:pt idx="3431">
                  <c:v>-59.526862523048514</c:v>
                </c:pt>
                <c:pt idx="3432">
                  <c:v>-59.560539679414674</c:v>
                </c:pt>
                <c:pt idx="3433">
                  <c:v>-59.594507612500081</c:v>
                </c:pt>
                <c:pt idx="3434">
                  <c:v>-59.628768031762988</c:v>
                </c:pt>
                <c:pt idx="3435">
                  <c:v>-59.663322676580663</c:v>
                </c:pt>
                <c:pt idx="3436">
                  <c:v>-59.698173316776753</c:v>
                </c:pt>
                <c:pt idx="3437">
                  <c:v>-59.733321753157711</c:v>
                </c:pt>
                <c:pt idx="3438">
                  <c:v>-59.768769818065508</c:v>
                </c:pt>
                <c:pt idx="3439">
                  <c:v>-59.804519375945695</c:v>
                </c:pt>
                <c:pt idx="3440">
                  <c:v>-59.840572323926587</c:v>
                </c:pt>
                <c:pt idx="3441">
                  <c:v>-59.87693059241969</c:v>
                </c:pt>
                <c:pt idx="3442">
                  <c:v>-59.9135961457295</c:v>
                </c:pt>
                <c:pt idx="3443">
                  <c:v>-59.950570982683047</c:v>
                </c:pt>
                <c:pt idx="3444">
                  <c:v>-59.98785713727608</c:v>
                </c:pt>
                <c:pt idx="3445">
                  <c:v>-60.025456679334965</c:v>
                </c:pt>
                <c:pt idx="3446">
                  <c:v>-60.063371715196567</c:v>
                </c:pt>
                <c:pt idx="3447">
                  <c:v>-60.101604388407907</c:v>
                </c:pt>
                <c:pt idx="3448">
                  <c:v>-60.140156880442717</c:v>
                </c:pt>
                <c:pt idx="3449">
                  <c:v>-60.179031411437862</c:v>
                </c:pt>
                <c:pt idx="3450">
                  <c:v>-60.21823024095022</c:v>
                </c:pt>
                <c:pt idx="3451">
                  <c:v>-60.25775566873299</c:v>
                </c:pt>
                <c:pt idx="3452">
                  <c:v>-60.297610035535186</c:v>
                </c:pt>
                <c:pt idx="3453">
                  <c:v>-60.33779572392077</c:v>
                </c:pt>
                <c:pt idx="3454">
                  <c:v>-60.378315159111565</c:v>
                </c:pt>
                <c:pt idx="3455">
                  <c:v>-60.419170809853362</c:v>
                </c:pt>
                <c:pt idx="3456">
                  <c:v>-60.460365189305477</c:v>
                </c:pt>
                <c:pt idx="3457">
                  <c:v>-60.501900855955896</c:v>
                </c:pt>
                <c:pt idx="3458">
                  <c:v>-60.54378041456139</c:v>
                </c:pt>
                <c:pt idx="3459">
                  <c:v>-60.586006517114285</c:v>
                </c:pt>
                <c:pt idx="3460">
                  <c:v>-60.628581863836423</c:v>
                </c:pt>
                <c:pt idx="3461">
                  <c:v>-60.67150920420201</c:v>
                </c:pt>
                <c:pt idx="3462">
                  <c:v>-60.714791337987165</c:v>
                </c:pt>
                <c:pt idx="3463">
                  <c:v>-60.758431116353798</c:v>
                </c:pt>
                <c:pt idx="3464">
                  <c:v>-60.802431442960405</c:v>
                </c:pt>
                <c:pt idx="3465">
                  <c:v>-60.846795275107162</c:v>
                </c:pt>
                <c:pt idx="3466">
                  <c:v>-60.891525624915516</c:v>
                </c:pt>
                <c:pt idx="3467">
                  <c:v>-60.936625560536314</c:v>
                </c:pt>
                <c:pt idx="3468">
                  <c:v>-60.982098207402871</c:v>
                </c:pt>
                <c:pt idx="3469">
                  <c:v>-61.027946749512189</c:v>
                </c:pt>
                <c:pt idx="3470">
                  <c:v>-61.074174430749288</c:v>
                </c:pt>
                <c:pt idx="3471">
                  <c:v>-61.120784556249212</c:v>
                </c:pt>
                <c:pt idx="3472">
                  <c:v>-61.167780493798134</c:v>
                </c:pt>
                <c:pt idx="3473">
                  <c:v>-61.21516567528225</c:v>
                </c:pt>
                <c:pt idx="3474">
                  <c:v>-61.262943598173948</c:v>
                </c:pt>
                <c:pt idx="3475">
                  <c:v>-61.311117827067122</c:v>
                </c:pt>
                <c:pt idx="3476">
                  <c:v>-61.359691995259041</c:v>
                </c:pt>
                <c:pt idx="3477">
                  <c:v>-61.408669806378349</c:v>
                </c:pt>
                <c:pt idx="3478">
                  <c:v>-61.458055036068146</c:v>
                </c:pt>
                <c:pt idx="3479">
                  <c:v>-61.507851533717108</c:v>
                </c:pt>
                <c:pt idx="3480">
                  <c:v>-61.558063224247178</c:v>
                </c:pt>
                <c:pt idx="3481">
                  <c:v>-61.608694109956573</c:v>
                </c:pt>
                <c:pt idx="3482">
                  <c:v>-61.659748272422348</c:v>
                </c:pt>
                <c:pt idx="3483">
                  <c:v>-61.711229874460265</c:v>
                </c:pt>
                <c:pt idx="3484">
                  <c:v>-61.763143162153142</c:v>
                </c:pt>
                <c:pt idx="3485">
                  <c:v>-61.815492466940086</c:v>
                </c:pt>
                <c:pt idx="3486">
                  <c:v>-61.868282207774222</c:v>
                </c:pt>
                <c:pt idx="3487">
                  <c:v>-61.921516893353036</c:v>
                </c:pt>
                <c:pt idx="3488">
                  <c:v>-61.975201124417694</c:v>
                </c:pt>
                <c:pt idx="3489">
                  <c:v>-62.029339596134889</c:v>
                </c:pt>
                <c:pt idx="3490">
                  <c:v>-62.083937100551637</c:v>
                </c:pt>
                <c:pt idx="3491">
                  <c:v>-62.138998529135101</c:v>
                </c:pt>
                <c:pt idx="3492">
                  <c:v>-62.194528875399051</c:v>
                </c:pt>
                <c:pt idx="3493">
                  <c:v>-62.250533237614889</c:v>
                </c:pt>
                <c:pt idx="3494">
                  <c:v>-62.3070168216219</c:v>
                </c:pt>
                <c:pt idx="3495">
                  <c:v>-62.363984943728653</c:v>
                </c:pt>
                <c:pt idx="3496">
                  <c:v>-62.421443033716521</c:v>
                </c:pt>
                <c:pt idx="3497">
                  <c:v>-62.479396637949016</c:v>
                </c:pt>
                <c:pt idx="3498">
                  <c:v>-62.537851422585589</c:v>
                </c:pt>
                <c:pt idx="3499">
                  <c:v>-62.596813176916697</c:v>
                </c:pt>
                <c:pt idx="3500">
                  <c:v>-62.656287816810007</c:v>
                </c:pt>
                <c:pt idx="3501">
                  <c:v>-62.716281388283562</c:v>
                </c:pt>
                <c:pt idx="3502">
                  <c:v>-62.776800071206978</c:v>
                </c:pt>
                <c:pt idx="3503">
                  <c:v>-62.837850183135053</c:v>
                </c:pt>
                <c:pt idx="3504">
                  <c:v>-62.899438183286563</c:v>
                </c:pt>
                <c:pt idx="3505">
                  <c:v>-62.961570676663897</c:v>
                </c:pt>
                <c:pt idx="3506">
                  <c:v>-63.024254418328539</c:v>
                </c:pt>
                <c:pt idx="3507">
                  <c:v>-63.087496317834841</c:v>
                </c:pt>
                <c:pt idx="3508">
                  <c:v>-63.151303443832347</c:v>
                </c:pt>
                <c:pt idx="3509">
                  <c:v>-63.215683028838853</c:v>
                </c:pt>
                <c:pt idx="3510">
                  <c:v>-63.28064247420194</c:v>
                </c:pt>
                <c:pt idx="3511">
                  <c:v>-63.34618935524496</c:v>
                </c:pt>
                <c:pt idx="3512">
                  <c:v>-63.412331426615971</c:v>
                </c:pt>
                <c:pt idx="3513">
                  <c:v>-63.479076627845991</c:v>
                </c:pt>
                <c:pt idx="3514">
                  <c:v>-63.54643308912182</c:v>
                </c:pt>
                <c:pt idx="3515">
                  <c:v>-63.614409137295254</c:v>
                </c:pt>
                <c:pt idx="3516">
                  <c:v>-63.683013302125914</c:v>
                </c:pt>
                <c:pt idx="3517">
                  <c:v>-63.752254322778313</c:v>
                </c:pt>
                <c:pt idx="3518">
                  <c:v>-63.822141154584571</c:v>
                </c:pt>
                <c:pt idx="3519">
                  <c:v>-63.892682976078191</c:v>
                </c:pt>
                <c:pt idx="3520">
                  <c:v>-63.96388919632745</c:v>
                </c:pt>
                <c:pt idx="3521">
                  <c:v>-64.035769462566577</c:v>
                </c:pt>
                <c:pt idx="3522">
                  <c:v>-64.108333668149726</c:v>
                </c:pt>
                <c:pt idx="3523">
                  <c:v>-64.181591960843079</c:v>
                </c:pt>
                <c:pt idx="3524">
                  <c:v>-64.255554751466363</c:v>
                </c:pt>
                <c:pt idx="3525">
                  <c:v>-64.330232722914673</c:v>
                </c:pt>
                <c:pt idx="3526">
                  <c:v>-64.405636839563684</c:v>
                </c:pt>
                <c:pt idx="3527">
                  <c:v>-64.481778357091059</c:v>
                </c:pt>
                <c:pt idx="3528">
                  <c:v>-64.558668832731144</c:v>
                </c:pt>
                <c:pt idx="3529">
                  <c:v>-64.636320135988171</c:v>
                </c:pt>
                <c:pt idx="3530">
                  <c:v>-64.714744459826321</c:v>
                </c:pt>
                <c:pt idx="3531">
                  <c:v>-64.793954332375989</c:v>
                </c:pt>
                <c:pt idx="3532">
                  <c:v>-64.87396262916856</c:v>
                </c:pt>
                <c:pt idx="3533">
                  <c:v>-64.954782585940322</c:v>
                </c:pt>
                <c:pt idx="3534">
                  <c:v>-65.036427812034503</c:v>
                </c:pt>
                <c:pt idx="3535">
                  <c:v>-65.118912304428875</c:v>
                </c:pt>
                <c:pt idx="3536">
                  <c:v>-65.202250462439238</c:v>
                </c:pt>
                <c:pt idx="3537">
                  <c:v>-65.28645710312054</c:v>
                </c:pt>
                <c:pt idx="3538">
                  <c:v>-65.371547477417607</c:v>
                </c:pt>
                <c:pt idx="3539">
                  <c:v>-65.457537287106987</c:v>
                </c:pt>
                <c:pt idx="3540">
                  <c:v>-65.544442702570677</c:v>
                </c:pt>
                <c:pt idx="3541">
                  <c:v>-65.632280381465023</c:v>
                </c:pt>
                <c:pt idx="3542">
                  <c:v>-65.721067488323385</c:v>
                </c:pt>
                <c:pt idx="3543">
                  <c:v>-65.81082171516033</c:v>
                </c:pt>
                <c:pt idx="3544">
                  <c:v>-65.901561303135196</c:v>
                </c:pt>
                <c:pt idx="3545">
                  <c:v>-65.993305065337168</c:v>
                </c:pt>
                <c:pt idx="3546">
                  <c:v>-66.086072410776538</c:v>
                </c:pt>
                <c:pt idx="3547">
                  <c:v>-66.179883369639484</c:v>
                </c:pt>
                <c:pt idx="3548">
                  <c:v>-66.274758619902329</c:v>
                </c:pt>
                <c:pt idx="3549">
                  <c:v>-66.370719515386995</c:v>
                </c:pt>
                <c:pt idx="3550">
                  <c:v>-66.467788115356981</c:v>
                </c:pt>
                <c:pt idx="3551">
                  <c:v>-66.565987215746603</c:v>
                </c:pt>
                <c:pt idx="3552">
                  <c:v>-66.665340382151513</c:v>
                </c:pt>
                <c:pt idx="3553">
                  <c:v>-66.76587198467827</c:v>
                </c:pt>
                <c:pt idx="3554">
                  <c:v>-66.867607234797134</c:v>
                </c:pt>
                <c:pt idx="3555">
                  <c:v>-66.970572224331335</c:v>
                </c:pt>
                <c:pt idx="3556">
                  <c:v>-67.074793966728379</c:v>
                </c:pt>
                <c:pt idx="3557">
                  <c:v>-67.180300440792863</c:v>
                </c:pt>
                <c:pt idx="3558">
                  <c:v>-67.28712063703432</c:v>
                </c:pt>
                <c:pt idx="3559">
                  <c:v>-67.395284606840164</c:v>
                </c:pt>
                <c:pt idx="3560">
                  <c:v>-67.504823514674172</c:v>
                </c:pt>
                <c:pt idx="3561">
                  <c:v>-67.615769693523447</c:v>
                </c:pt>
                <c:pt idx="3562">
                  <c:v>-67.728156703854609</c:v>
                </c:pt>
                <c:pt idx="3563">
                  <c:v>-67.842019396327444</c:v>
                </c:pt>
                <c:pt idx="3564">
                  <c:v>-67.95739397857426</c:v>
                </c:pt>
                <c:pt idx="3565">
                  <c:v>-68.074318086358929</c:v>
                </c:pt>
                <c:pt idx="3566">
                  <c:v>-68.192830859458951</c:v>
                </c:pt>
                <c:pt idx="3567">
                  <c:v>-68.312973022671244</c:v>
                </c:pt>
                <c:pt idx="3568">
                  <c:v>-68.434786972336553</c:v>
                </c:pt>
                <c:pt idx="3569">
                  <c:v>-68.558316868857943</c:v>
                </c:pt>
                <c:pt idx="3570">
                  <c:v>-68.683608735713307</c:v>
                </c:pt>
                <c:pt idx="3571">
                  <c:v>-68.810710565517113</c:v>
                </c:pt>
                <c:pt idx="3572">
                  <c:v>-68.939672433736163</c:v>
                </c:pt>
                <c:pt idx="3573">
                  <c:v>-69.07054662074998</c:v>
                </c:pt>
                <c:pt idx="3574">
                  <c:v>-69.20338774297575</c:v>
                </c:pt>
                <c:pt idx="3575">
                  <c:v>-69.338252893898513</c:v>
                </c:pt>
                <c:pt idx="3576">
                  <c:v>-69.475201795911374</c:v>
                </c:pt>
                <c:pt idx="3577">
                  <c:v>-69.614296963966268</c:v>
                </c:pt>
                <c:pt idx="3578">
                  <c:v>-69.75560388218102</c:v>
                </c:pt>
                <c:pt idx="3579">
                  <c:v>-69.899191194618282</c:v>
                </c:pt>
                <c:pt idx="3580">
                  <c:v>-70.045130911651995</c:v>
                </c:pt>
                <c:pt idx="3581">
                  <c:v>-70.193498633462482</c:v>
                </c:pt>
                <c:pt idx="3582">
                  <c:v>-70.344373792389504</c:v>
                </c:pt>
                <c:pt idx="3583">
                  <c:v>-70.497839916109783</c:v>
                </c:pt>
                <c:pt idx="3584">
                  <c:v>-70.653984913788321</c:v>
                </c:pt>
                <c:pt idx="3585">
                  <c:v>-70.812901387682786</c:v>
                </c:pt>
                <c:pt idx="3586">
                  <c:v>-70.974686972953535</c:v>
                </c:pt>
                <c:pt idx="3587">
                  <c:v>-71.139444708794542</c:v>
                </c:pt>
                <c:pt idx="3588">
                  <c:v>-71.307283444438937</c:v>
                </c:pt>
                <c:pt idx="3589">
                  <c:v>-71.478318284011877</c:v>
                </c:pt>
                <c:pt idx="3590">
                  <c:v>-71.65267107480625</c:v>
                </c:pt>
                <c:pt idx="3591">
                  <c:v>-71.830470944156446</c:v>
                </c:pt>
                <c:pt idx="3592">
                  <c:v>-72.011854890839089</c:v>
                </c:pt>
                <c:pt idx="3593">
                  <c:v>-72.196968437768746</c:v>
                </c:pt>
                <c:pt idx="3594">
                  <c:v>-72.385966353806552</c:v>
                </c:pt>
                <c:pt idx="3595">
                  <c:v>-72.579013453611751</c:v>
                </c:pt>
                <c:pt idx="3596">
                  <c:v>-72.776285485918805</c:v>
                </c:pt>
                <c:pt idx="3597">
                  <c:v>-72.977970122223837</c:v>
                </c:pt>
                <c:pt idx="3598">
                  <c:v>-73.184268059807778</c:v>
                </c:pt>
                <c:pt idx="3599">
                  <c:v>-73.395394255369922</c:v>
                </c:pt>
                <c:pt idx="3600">
                  <c:v>-73.611579308240266</c:v>
                </c:pt>
                <c:pt idx="3601">
                  <c:v>-73.833071015506334</c:v>
                </c:pt>
                <c:pt idx="3602">
                  <c:v>-74.060136125343661</c:v>
                </c:pt>
                <c:pt idx="3603">
                  <c:v>-74.293062319640612</c:v>
                </c:pt>
                <c:pt idx="3604">
                  <c:v>-74.532160462910838</c:v>
                </c:pt>
                <c:pt idx="3605">
                  <c:v>-74.777767161544219</c:v>
                </c:pt>
                <c:pt idx="3606">
                  <c:v>-75.030247686294345</c:v>
                </c:pt>
                <c:pt idx="3607">
                  <c:v>-75.289999321657973</c:v>
                </c:pt>
                <c:pt idx="3608">
                  <c:v>-75.557455219226185</c:v>
                </c:pt>
                <c:pt idx="3609">
                  <c:v>-75.833088848872279</c:v>
                </c:pt>
                <c:pt idx="3610">
                  <c:v>-76.11741916259939</c:v>
                </c:pt>
                <c:pt idx="3611">
                  <c:v>-76.411016612553624</c:v>
                </c:pt>
                <c:pt idx="3612">
                  <c:v>-76.714510198552233</c:v>
                </c:pt>
                <c:pt idx="3613">
                  <c:v>-77.028595763972874</c:v>
                </c:pt>
                <c:pt idx="3614">
                  <c:v>-77.354045815174914</c:v>
                </c:pt>
                <c:pt idx="3615">
                  <c:v>-77.691721212988057</c:v>
                </c:pt>
                <c:pt idx="3616">
                  <c:v>-78.042585181649201</c:v>
                </c:pt>
                <c:pt idx="3617">
                  <c:v>-78.407720209226568</c:v>
                </c:pt>
                <c:pt idx="3618">
                  <c:v>-78.788348586666487</c:v>
                </c:pt>
                <c:pt idx="3619">
                  <c:v>-79.185857567968611</c:v>
                </c:pt>
                <c:pt idx="3620">
                  <c:v>-79.601830458247164</c:v>
                </c:pt>
                <c:pt idx="3621">
                  <c:v>-80.038085388791785</c:v>
                </c:pt>
                <c:pt idx="3622">
                  <c:v>-80.496724179284371</c:v>
                </c:pt>
                <c:pt idx="3623">
                  <c:v>-80.980194609757149</c:v>
                </c:pt>
                <c:pt idx="3624">
                  <c:v>-81.491370776246413</c:v>
                </c:pt>
                <c:pt idx="3625">
                  <c:v>-82.033658222690804</c:v>
                </c:pt>
                <c:pt idx="3626">
                  <c:v>-82.611133622077887</c:v>
                </c:pt>
                <c:pt idx="3627">
                  <c:v>-83.228733596009988</c:v>
                </c:pt>
                <c:pt idx="3628">
                  <c:v>-83.892514996836439</c:v>
                </c:pt>
                <c:pt idx="3629">
                  <c:v>-84.610021785397791</c:v>
                </c:pt>
                <c:pt idx="3630">
                  <c:v>-85.390815601654026</c:v>
                </c:pt>
                <c:pt idx="3631">
                  <c:v>-86.247266334731506</c:v>
                </c:pt>
                <c:pt idx="3632">
                  <c:v>-87.195772361064911</c:v>
                </c:pt>
                <c:pt idx="3633">
                  <c:v>-88.2587252338176</c:v>
                </c:pt>
                <c:pt idx="3634">
                  <c:v>-89.467840562737436</c:v>
                </c:pt>
                <c:pt idx="3635">
                  <c:v>-90.870182066549233</c:v>
                </c:pt>
                <c:pt idx="3636">
                  <c:v>-92.540005310519135</c:v>
                </c:pt>
                <c:pt idx="3637">
                  <c:v>-94.60482197479854</c:v>
                </c:pt>
                <c:pt idx="3638">
                  <c:v>-97.312861287597286</c:v>
                </c:pt>
                <c:pt idx="3639">
                  <c:v>-101.25948783569883</c:v>
                </c:pt>
                <c:pt idx="3640">
                  <c:v>-108.67292104865351</c:v>
                </c:pt>
                <c:pt idx="3641">
                  <c:v>-117.91063467493353</c:v>
                </c:pt>
                <c:pt idx="3642">
                  <c:v>-104.12641192939871</c:v>
                </c:pt>
                <c:pt idx="3643">
                  <c:v>-99.050609270948172</c:v>
                </c:pt>
                <c:pt idx="3644">
                  <c:v>-95.873413451731508</c:v>
                </c:pt>
                <c:pt idx="3645">
                  <c:v>-93.556393763806426</c:v>
                </c:pt>
                <c:pt idx="3646">
                  <c:v>-91.73251909419352</c:v>
                </c:pt>
                <c:pt idx="3647">
                  <c:v>-90.228860828301251</c:v>
                </c:pt>
                <c:pt idx="3648">
                  <c:v>-88.950031071043028</c:v>
                </c:pt>
                <c:pt idx="3649">
                  <c:v>-87.83779705381545</c:v>
                </c:pt>
                <c:pt idx="3650">
                  <c:v>-86.853983618158196</c:v>
                </c:pt>
                <c:pt idx="3651">
                  <c:v>-85.972203229321892</c:v>
                </c:pt>
                <c:pt idx="3652">
                  <c:v>-85.173452709155697</c:v>
                </c:pt>
                <c:pt idx="3653">
                  <c:v>-84.443591531992155</c:v>
                </c:pt>
                <c:pt idx="3654">
                  <c:v>-83.771812384192287</c:v>
                </c:pt>
                <c:pt idx="3655">
                  <c:v>-83.149669446774283</c:v>
                </c:pt>
                <c:pt idx="3656">
                  <c:v>-82.570436850364047</c:v>
                </c:pt>
                <c:pt idx="3657">
                  <c:v>-82.028671202827624</c:v>
                </c:pt>
                <c:pt idx="3658">
                  <c:v>-81.51990492988206</c:v>
                </c:pt>
                <c:pt idx="3659">
                  <c:v>-81.040426126883716</c:v>
                </c:pt>
                <c:pt idx="3660">
                  <c:v>-80.587117192798146</c:v>
                </c:pt>
                <c:pt idx="3661">
                  <c:v>-80.15733436274499</c:v>
                </c:pt>
                <c:pt idx="3662">
                  <c:v>-79.748816297908832</c:v>
                </c:pt>
                <c:pt idx="3663">
                  <c:v>-79.359613707984508</c:v>
                </c:pt>
                <c:pt idx="3664">
                  <c:v>-78.988034453463143</c:v>
                </c:pt>
                <c:pt idx="3665">
                  <c:v>-78.632600213526004</c:v>
                </c:pt>
                <c:pt idx="3666">
                  <c:v>-78.292011913498484</c:v>
                </c:pt>
                <c:pt idx="3667">
                  <c:v>-77.965121869240051</c:v>
                </c:pt>
                <c:pt idx="3668">
                  <c:v>-77.650911140927818</c:v>
                </c:pt>
                <c:pt idx="3669">
                  <c:v>-77.348470969144017</c:v>
                </c:pt>
                <c:pt idx="3670">
                  <c:v>-77.056987440852652</c:v>
                </c:pt>
                <c:pt idx="3671">
                  <c:v>-76.77572873353995</c:v>
                </c:pt>
                <c:pt idx="3672">
                  <c:v>-76.504034434191354</c:v>
                </c:pt>
                <c:pt idx="3673">
                  <c:v>-76.241306540891046</c:v>
                </c:pt>
                <c:pt idx="3674">
                  <c:v>-75.987001838621268</c:v>
                </c:pt>
                <c:pt idx="3675">
                  <c:v>-75.740625404881996</c:v>
                </c:pt>
                <c:pt idx="3676">
                  <c:v>-75.501725050000118</c:v>
                </c:pt>
                <c:pt idx="3677">
                  <c:v>-75.269886535173811</c:v>
                </c:pt>
                <c:pt idx="3678">
                  <c:v>-75.044729441287799</c:v>
                </c:pt>
                <c:pt idx="3679">
                  <c:v>-74.825903584996937</c:v>
                </c:pt>
                <c:pt idx="3680">
                  <c:v>-74.613085897341236</c:v>
                </c:pt>
                <c:pt idx="3681">
                  <c:v>-74.405977695049842</c:v>
                </c:pt>
                <c:pt idx="3682">
                  <c:v>-74.204302286715546</c:v>
                </c:pt>
                <c:pt idx="3683">
                  <c:v>-74.00780286567975</c:v>
                </c:pt>
                <c:pt idx="3684">
                  <c:v>-73.816240649411256</c:v>
                </c:pt>
                <c:pt idx="3685">
                  <c:v>-73.629393231548491</c:v>
                </c:pt>
                <c:pt idx="3686">
                  <c:v>-73.447053118090736</c:v>
                </c:pt>
                <c:pt idx="3687">
                  <c:v>-73.269026423592891</c:v>
                </c:pt>
                <c:pt idx="3688">
                  <c:v>-73.095131706803485</c:v>
                </c:pt>
                <c:pt idx="3689">
                  <c:v>-72.925198928252968</c:v>
                </c:pt>
                <c:pt idx="3690">
                  <c:v>-72.759068514755739</c:v>
                </c:pt>
                <c:pt idx="3691">
                  <c:v>-72.596590517942204</c:v>
                </c:pt>
                <c:pt idx="3692">
                  <c:v>-72.437623855704601</c:v>
                </c:pt>
                <c:pt idx="3693">
                  <c:v>-72.282035626926856</c:v>
                </c:pt>
                <c:pt idx="3694">
                  <c:v>-72.129700491184991</c:v>
                </c:pt>
                <c:pt idx="3695">
                  <c:v>-71.980500106148284</c:v>
                </c:pt>
                <c:pt idx="3696">
                  <c:v>-71.834322616360623</c:v>
                </c:pt>
                <c:pt idx="3697">
                  <c:v>-71.691062187882238</c:v>
                </c:pt>
                <c:pt idx="3698">
                  <c:v>-71.55061858391943</c:v>
                </c:pt>
                <c:pt idx="3699">
                  <c:v>-71.412896777211955</c:v>
                </c:pt>
                <c:pt idx="3700">
                  <c:v>-71.277806595403916</c:v>
                </c:pt>
                <c:pt idx="3701">
                  <c:v>-71.145262396093315</c:v>
                </c:pt>
                <c:pt idx="3702">
                  <c:v>-71.015182768625621</c:v>
                </c:pt>
                <c:pt idx="3703">
                  <c:v>-70.887490260042782</c:v>
                </c:pt>
                <c:pt idx="3704">
                  <c:v>-70.762111122854762</c:v>
                </c:pt>
                <c:pt idx="3705">
                  <c:v>-70.638975082610159</c:v>
                </c:pt>
                <c:pt idx="3706">
                  <c:v>-70.518015123406329</c:v>
                </c:pt>
                <c:pt idx="3707">
                  <c:v>-70.399167289713546</c:v>
                </c:pt>
                <c:pt idx="3708">
                  <c:v>-70.282370503049407</c:v>
                </c:pt>
                <c:pt idx="3709">
                  <c:v>-70.167566392171707</c:v>
                </c:pt>
                <c:pt idx="3710">
                  <c:v>-70.054699135632802</c:v>
                </c:pt>
                <c:pt idx="3711">
                  <c:v>-69.943715315615989</c:v>
                </c:pt>
                <c:pt idx="3712">
                  <c:v>-69.83456378210137</c:v>
                </c:pt>
                <c:pt idx="3713">
                  <c:v>-69.727195526502598</c:v>
                </c:pt>
                <c:pt idx="3714">
                  <c:v>-69.621563563980104</c:v>
                </c:pt>
                <c:pt idx="3715">
                  <c:v>-69.517622823741746</c:v>
                </c:pt>
                <c:pt idx="3716">
                  <c:v>-69.415330046678463</c:v>
                </c:pt>
                <c:pt idx="3717">
                  <c:v>-69.314643689755272</c:v>
                </c:pt>
                <c:pt idx="3718">
                  <c:v>-69.215523836637743</c:v>
                </c:pt>
                <c:pt idx="3719">
                  <c:v>-69.117932114054966</c:v>
                </c:pt>
                <c:pt idx="3720">
                  <c:v>-69.021831613484409</c:v>
                </c:pt>
                <c:pt idx="3721">
                  <c:v>-68.927186817741202</c:v>
                </c:pt>
                <c:pt idx="3722">
                  <c:v>-68.833963532114751</c:v>
                </c:pt>
                <c:pt idx="3723">
                  <c:v>-68.742128819716783</c:v>
                </c:pt>
                <c:pt idx="3724">
                  <c:v>-68.65165094074014</c:v>
                </c:pt>
                <c:pt idx="3725">
                  <c:v>-68.562499295335769</c:v>
                </c:pt>
                <c:pt idx="3726">
                  <c:v>-68.474644369869154</c:v>
                </c:pt>
                <c:pt idx="3727">
                  <c:v>-68.388057686305459</c:v>
                </c:pt>
                <c:pt idx="3728">
                  <c:v>-68.302711754514064</c:v>
                </c:pt>
                <c:pt idx="3729">
                  <c:v>-68.21858002729293</c:v>
                </c:pt>
                <c:pt idx="3730">
                  <c:v>-68.135636857921057</c:v>
                </c:pt>
                <c:pt idx="3731">
                  <c:v>-68.053857460083108</c:v>
                </c:pt>
                <c:pt idx="3732">
                  <c:v>-67.973217869998493</c:v>
                </c:pt>
                <c:pt idx="3733">
                  <c:v>-67.89369491061484</c:v>
                </c:pt>
                <c:pt idx="3734">
                  <c:v>-67.815266157735138</c:v>
                </c:pt>
                <c:pt idx="3735">
                  <c:v>-67.737909907945749</c:v>
                </c:pt>
                <c:pt idx="3736">
                  <c:v>-67.661605148242543</c:v>
                </c:pt>
                <c:pt idx="3737">
                  <c:v>-67.586331527242038</c:v>
                </c:pt>
                <c:pt idx="3738">
                  <c:v>-67.512069327878919</c:v>
                </c:pt>
                <c:pt idx="3739">
                  <c:v>-67.438799441504798</c:v>
                </c:pt>
                <c:pt idx="3740">
                  <c:v>-67.366503343291868</c:v>
                </c:pt>
                <c:pt idx="3741">
                  <c:v>-67.295163068875866</c:v>
                </c:pt>
                <c:pt idx="3742">
                  <c:v>-67.224761192156336</c:v>
                </c:pt>
                <c:pt idx="3743">
                  <c:v>-67.155280804187541</c:v>
                </c:pt>
                <c:pt idx="3744">
                  <c:v>-67.086705493097242</c:v>
                </c:pt>
                <c:pt idx="3745">
                  <c:v>-67.019019324976568</c:v>
                </c:pt>
                <c:pt idx="3746">
                  <c:v>-66.95220682567566</c:v>
                </c:pt>
                <c:pt idx="3747">
                  <c:v>-66.88625296346676</c:v>
                </c:pt>
                <c:pt idx="3748">
                  <c:v>-66.821143132516738</c:v>
                </c:pt>
                <c:pt idx="3749">
                  <c:v>-66.756863137127397</c:v>
                </c:pt>
                <c:pt idx="3750">
                  <c:v>-66.69339917670267</c:v>
                </c:pt>
                <c:pt idx="3751">
                  <c:v>-66.630737831395578</c:v>
                </c:pt>
                <c:pt idx="3752">
                  <c:v>-66.568866048409689</c:v>
                </c:pt>
                <c:pt idx="3753">
                  <c:v>-66.507771128910406</c:v>
                </c:pt>
                <c:pt idx="3754">
                  <c:v>-66.447440715517573</c:v>
                </c:pt>
                <c:pt idx="3755">
                  <c:v>-66.387862780350289</c:v>
                </c:pt>
                <c:pt idx="3756">
                  <c:v>-66.329025613588229</c:v>
                </c:pt>
                <c:pt idx="3757">
                  <c:v>-66.270917812532119</c:v>
                </c:pt>
                <c:pt idx="3758">
                  <c:v>-66.213528271131196</c:v>
                </c:pt>
                <c:pt idx="3759">
                  <c:v>-66.1568461699555</c:v>
                </c:pt>
                <c:pt idx="3760">
                  <c:v>-66.100860966591995</c:v>
                </c:pt>
                <c:pt idx="3761">
                  <c:v>-66.0455623864394</c:v>
                </c:pt>
                <c:pt idx="3762">
                  <c:v>-65.990940413887273</c:v>
                </c:pt>
                <c:pt idx="3763">
                  <c:v>-65.936985283856544</c:v>
                </c:pt>
                <c:pt idx="3764">
                  <c:v>-65.8836874736851</c:v>
                </c:pt>
                <c:pt idx="3765">
                  <c:v>-65.831037695341081</c:v>
                </c:pt>
                <c:pt idx="3766">
                  <c:v>-65.779026887950835</c:v>
                </c:pt>
                <c:pt idx="3767">
                  <c:v>-65.72764621061998</c:v>
                </c:pt>
                <c:pt idx="3768">
                  <c:v>-65.676887035542421</c:v>
                </c:pt>
                <c:pt idx="3769">
                  <c:v>-65.626740941377477</c:v>
                </c:pt>
                <c:pt idx="3770">
                  <c:v>-65.577199706883221</c:v>
                </c:pt>
                <c:pt idx="3771">
                  <c:v>-65.528255304800808</c:v>
                </c:pt>
                <c:pt idx="3772">
                  <c:v>-65.479899895964607</c:v>
                </c:pt>
                <c:pt idx="3773">
                  <c:v>-65.432125823643446</c:v>
                </c:pt>
                <c:pt idx="3774">
                  <c:v>-65.384925608092914</c:v>
                </c:pt>
                <c:pt idx="3775">
                  <c:v>-65.338291941310359</c:v>
                </c:pt>
                <c:pt idx="3776">
                  <c:v>-65.292217681988134</c:v>
                </c:pt>
                <c:pt idx="3777">
                  <c:v>-65.246695850648152</c:v>
                </c:pt>
                <c:pt idx="3778">
                  <c:v>-65.201719624959793</c:v>
                </c:pt>
                <c:pt idx="3779">
                  <c:v>-65.157282335225716</c:v>
                </c:pt>
                <c:pt idx="3780">
                  <c:v>-65.113377460029042</c:v>
                </c:pt>
                <c:pt idx="3781">
                  <c:v>-65.069998622042263</c:v>
                </c:pt>
              </c:numCache>
            </c:numRef>
          </c:yVal>
          <c:smooth val="1"/>
          <c:extLst>
            <c:ext xmlns:c16="http://schemas.microsoft.com/office/drawing/2014/chart" uri="{C3380CC4-5D6E-409C-BE32-E72D297353CC}">
              <c16:uniqueId val="{00000000-57B9-429C-A349-94EABAD60CA4}"/>
            </c:ext>
          </c:extLst>
        </c:ser>
        <c:dLbls>
          <c:showLegendKey val="0"/>
          <c:showVal val="0"/>
          <c:showCatName val="0"/>
          <c:showSerName val="0"/>
          <c:showPercent val="0"/>
          <c:showBubbleSize val="0"/>
        </c:dLbls>
        <c:axId val="320143360"/>
        <c:axId val="320145664"/>
      </c:scatterChart>
      <c:scatterChart>
        <c:scatterStyle val="smoothMarker"/>
        <c:varyColors val="0"/>
        <c:ser>
          <c:idx val="1"/>
          <c:order val="1"/>
          <c:tx>
            <c:v>Phase_Conv(s)</c:v>
          </c:tx>
          <c:marker>
            <c:symbol val="none"/>
          </c:marker>
          <c:xVal>
            <c:numRef>
              <c:f>'TPS543C20 Loop Gain'!$B$133:$B$3914</c:f>
              <c:numCache>
                <c:formatCode>General</c:formatCode>
                <c:ptCount val="3782"/>
                <c:pt idx="0">
                  <c:v>1</c:v>
                </c:pt>
                <c:pt idx="1">
                  <c:v>10</c:v>
                </c:pt>
                <c:pt idx="2">
                  <c:v>100</c:v>
                </c:pt>
                <c:pt idx="3">
                  <c:v>200</c:v>
                </c:pt>
                <c:pt idx="4">
                  <c:v>300</c:v>
                </c:pt>
                <c:pt idx="5">
                  <c:v>400</c:v>
                </c:pt>
                <c:pt idx="6">
                  <c:v>500</c:v>
                </c:pt>
                <c:pt idx="7">
                  <c:v>600</c:v>
                </c:pt>
                <c:pt idx="8">
                  <c:v>700</c:v>
                </c:pt>
                <c:pt idx="9">
                  <c:v>800</c:v>
                </c:pt>
                <c:pt idx="10">
                  <c:v>900</c:v>
                </c:pt>
                <c:pt idx="11">
                  <c:v>1000</c:v>
                </c:pt>
                <c:pt idx="12">
                  <c:v>1100</c:v>
                </c:pt>
                <c:pt idx="13">
                  <c:v>1200</c:v>
                </c:pt>
                <c:pt idx="14">
                  <c:v>1300</c:v>
                </c:pt>
                <c:pt idx="15">
                  <c:v>1400</c:v>
                </c:pt>
                <c:pt idx="16">
                  <c:v>1500</c:v>
                </c:pt>
                <c:pt idx="17">
                  <c:v>1600</c:v>
                </c:pt>
                <c:pt idx="18">
                  <c:v>1700</c:v>
                </c:pt>
                <c:pt idx="19">
                  <c:v>1800</c:v>
                </c:pt>
                <c:pt idx="20">
                  <c:v>1900</c:v>
                </c:pt>
                <c:pt idx="21">
                  <c:v>2000</c:v>
                </c:pt>
                <c:pt idx="22">
                  <c:v>2100</c:v>
                </c:pt>
                <c:pt idx="23">
                  <c:v>2200</c:v>
                </c:pt>
                <c:pt idx="24">
                  <c:v>2300</c:v>
                </c:pt>
                <c:pt idx="25">
                  <c:v>2400</c:v>
                </c:pt>
                <c:pt idx="26">
                  <c:v>2500</c:v>
                </c:pt>
                <c:pt idx="27">
                  <c:v>2600</c:v>
                </c:pt>
                <c:pt idx="28">
                  <c:v>2700</c:v>
                </c:pt>
                <c:pt idx="29">
                  <c:v>2800</c:v>
                </c:pt>
                <c:pt idx="30">
                  <c:v>2900</c:v>
                </c:pt>
                <c:pt idx="31">
                  <c:v>3000</c:v>
                </c:pt>
                <c:pt idx="32">
                  <c:v>3100</c:v>
                </c:pt>
                <c:pt idx="33">
                  <c:v>3200</c:v>
                </c:pt>
                <c:pt idx="34">
                  <c:v>3300</c:v>
                </c:pt>
                <c:pt idx="35">
                  <c:v>3400</c:v>
                </c:pt>
                <c:pt idx="36">
                  <c:v>3500</c:v>
                </c:pt>
                <c:pt idx="37">
                  <c:v>3600</c:v>
                </c:pt>
                <c:pt idx="38">
                  <c:v>3700</c:v>
                </c:pt>
                <c:pt idx="39">
                  <c:v>3800</c:v>
                </c:pt>
                <c:pt idx="40">
                  <c:v>3900</c:v>
                </c:pt>
                <c:pt idx="41">
                  <c:v>4000</c:v>
                </c:pt>
                <c:pt idx="42">
                  <c:v>4100</c:v>
                </c:pt>
                <c:pt idx="43">
                  <c:v>4200</c:v>
                </c:pt>
                <c:pt idx="44">
                  <c:v>4300</c:v>
                </c:pt>
                <c:pt idx="45">
                  <c:v>4400</c:v>
                </c:pt>
                <c:pt idx="46">
                  <c:v>4500</c:v>
                </c:pt>
                <c:pt idx="47">
                  <c:v>4600</c:v>
                </c:pt>
                <c:pt idx="48">
                  <c:v>4700</c:v>
                </c:pt>
                <c:pt idx="49">
                  <c:v>4800</c:v>
                </c:pt>
                <c:pt idx="50">
                  <c:v>4900</c:v>
                </c:pt>
                <c:pt idx="51">
                  <c:v>5000</c:v>
                </c:pt>
                <c:pt idx="52">
                  <c:v>5100</c:v>
                </c:pt>
                <c:pt idx="53">
                  <c:v>5200</c:v>
                </c:pt>
                <c:pt idx="54">
                  <c:v>5300</c:v>
                </c:pt>
                <c:pt idx="55">
                  <c:v>5400</c:v>
                </c:pt>
                <c:pt idx="56">
                  <c:v>5500</c:v>
                </c:pt>
                <c:pt idx="57">
                  <c:v>5600</c:v>
                </c:pt>
                <c:pt idx="58">
                  <c:v>5700</c:v>
                </c:pt>
                <c:pt idx="59">
                  <c:v>5800</c:v>
                </c:pt>
                <c:pt idx="60">
                  <c:v>5900</c:v>
                </c:pt>
                <c:pt idx="61">
                  <c:v>6000</c:v>
                </c:pt>
                <c:pt idx="62">
                  <c:v>6100</c:v>
                </c:pt>
                <c:pt idx="63">
                  <c:v>6200</c:v>
                </c:pt>
                <c:pt idx="64">
                  <c:v>6300</c:v>
                </c:pt>
                <c:pt idx="65">
                  <c:v>6400</c:v>
                </c:pt>
                <c:pt idx="66">
                  <c:v>6500</c:v>
                </c:pt>
                <c:pt idx="67">
                  <c:v>6600</c:v>
                </c:pt>
                <c:pt idx="68">
                  <c:v>6700</c:v>
                </c:pt>
                <c:pt idx="69">
                  <c:v>6800</c:v>
                </c:pt>
                <c:pt idx="70">
                  <c:v>6900</c:v>
                </c:pt>
                <c:pt idx="71">
                  <c:v>7000</c:v>
                </c:pt>
                <c:pt idx="72">
                  <c:v>7100</c:v>
                </c:pt>
                <c:pt idx="73">
                  <c:v>7200</c:v>
                </c:pt>
                <c:pt idx="74">
                  <c:v>7300</c:v>
                </c:pt>
                <c:pt idx="75">
                  <c:v>7400</c:v>
                </c:pt>
                <c:pt idx="76">
                  <c:v>7500</c:v>
                </c:pt>
                <c:pt idx="77">
                  <c:v>7600</c:v>
                </c:pt>
                <c:pt idx="78">
                  <c:v>7700</c:v>
                </c:pt>
                <c:pt idx="79">
                  <c:v>7800</c:v>
                </c:pt>
                <c:pt idx="80">
                  <c:v>7900</c:v>
                </c:pt>
                <c:pt idx="81">
                  <c:v>8000</c:v>
                </c:pt>
                <c:pt idx="82">
                  <c:v>8100</c:v>
                </c:pt>
                <c:pt idx="83">
                  <c:v>8200</c:v>
                </c:pt>
                <c:pt idx="84">
                  <c:v>8300</c:v>
                </c:pt>
                <c:pt idx="85">
                  <c:v>8400</c:v>
                </c:pt>
                <c:pt idx="86">
                  <c:v>8500</c:v>
                </c:pt>
                <c:pt idx="87">
                  <c:v>8600</c:v>
                </c:pt>
                <c:pt idx="88">
                  <c:v>8700</c:v>
                </c:pt>
                <c:pt idx="89">
                  <c:v>8800</c:v>
                </c:pt>
                <c:pt idx="90">
                  <c:v>8900</c:v>
                </c:pt>
                <c:pt idx="91">
                  <c:v>9000</c:v>
                </c:pt>
                <c:pt idx="92">
                  <c:v>9100</c:v>
                </c:pt>
                <c:pt idx="93">
                  <c:v>9200</c:v>
                </c:pt>
                <c:pt idx="94">
                  <c:v>9300</c:v>
                </c:pt>
                <c:pt idx="95">
                  <c:v>9400</c:v>
                </c:pt>
                <c:pt idx="96">
                  <c:v>9500</c:v>
                </c:pt>
                <c:pt idx="97">
                  <c:v>9600</c:v>
                </c:pt>
                <c:pt idx="98">
                  <c:v>9700</c:v>
                </c:pt>
                <c:pt idx="99">
                  <c:v>9800</c:v>
                </c:pt>
                <c:pt idx="100">
                  <c:v>9900</c:v>
                </c:pt>
                <c:pt idx="101">
                  <c:v>10000</c:v>
                </c:pt>
                <c:pt idx="102">
                  <c:v>10100</c:v>
                </c:pt>
                <c:pt idx="103">
                  <c:v>10200</c:v>
                </c:pt>
                <c:pt idx="104">
                  <c:v>10300</c:v>
                </c:pt>
                <c:pt idx="105">
                  <c:v>10400</c:v>
                </c:pt>
                <c:pt idx="106">
                  <c:v>10500</c:v>
                </c:pt>
                <c:pt idx="107">
                  <c:v>10600</c:v>
                </c:pt>
                <c:pt idx="108">
                  <c:v>10700</c:v>
                </c:pt>
                <c:pt idx="109">
                  <c:v>10800</c:v>
                </c:pt>
                <c:pt idx="110">
                  <c:v>10900</c:v>
                </c:pt>
                <c:pt idx="111">
                  <c:v>11000</c:v>
                </c:pt>
                <c:pt idx="112">
                  <c:v>11100</c:v>
                </c:pt>
                <c:pt idx="113">
                  <c:v>11200</c:v>
                </c:pt>
                <c:pt idx="114">
                  <c:v>11300</c:v>
                </c:pt>
                <c:pt idx="115">
                  <c:v>11400</c:v>
                </c:pt>
                <c:pt idx="116">
                  <c:v>11500</c:v>
                </c:pt>
                <c:pt idx="117">
                  <c:v>11600</c:v>
                </c:pt>
                <c:pt idx="118">
                  <c:v>11700</c:v>
                </c:pt>
                <c:pt idx="119">
                  <c:v>11800</c:v>
                </c:pt>
                <c:pt idx="120">
                  <c:v>11900</c:v>
                </c:pt>
                <c:pt idx="121">
                  <c:v>12000</c:v>
                </c:pt>
                <c:pt idx="122">
                  <c:v>12100</c:v>
                </c:pt>
                <c:pt idx="123">
                  <c:v>12200</c:v>
                </c:pt>
                <c:pt idx="124">
                  <c:v>12300</c:v>
                </c:pt>
                <c:pt idx="125">
                  <c:v>12400</c:v>
                </c:pt>
                <c:pt idx="126">
                  <c:v>12500</c:v>
                </c:pt>
                <c:pt idx="127">
                  <c:v>12600</c:v>
                </c:pt>
                <c:pt idx="128">
                  <c:v>12700</c:v>
                </c:pt>
                <c:pt idx="129">
                  <c:v>12800</c:v>
                </c:pt>
                <c:pt idx="130">
                  <c:v>12900</c:v>
                </c:pt>
                <c:pt idx="131">
                  <c:v>13000</c:v>
                </c:pt>
                <c:pt idx="132">
                  <c:v>13100</c:v>
                </c:pt>
                <c:pt idx="133">
                  <c:v>13200</c:v>
                </c:pt>
                <c:pt idx="134">
                  <c:v>13300</c:v>
                </c:pt>
                <c:pt idx="135">
                  <c:v>13400</c:v>
                </c:pt>
                <c:pt idx="136">
                  <c:v>13500</c:v>
                </c:pt>
                <c:pt idx="137">
                  <c:v>13600</c:v>
                </c:pt>
                <c:pt idx="138">
                  <c:v>13700</c:v>
                </c:pt>
                <c:pt idx="139">
                  <c:v>13800</c:v>
                </c:pt>
                <c:pt idx="140">
                  <c:v>13900</c:v>
                </c:pt>
                <c:pt idx="141">
                  <c:v>14000</c:v>
                </c:pt>
                <c:pt idx="142">
                  <c:v>14100</c:v>
                </c:pt>
                <c:pt idx="143">
                  <c:v>14200</c:v>
                </c:pt>
                <c:pt idx="144">
                  <c:v>14300</c:v>
                </c:pt>
                <c:pt idx="145">
                  <c:v>14400</c:v>
                </c:pt>
                <c:pt idx="146">
                  <c:v>14500</c:v>
                </c:pt>
                <c:pt idx="147">
                  <c:v>14600</c:v>
                </c:pt>
                <c:pt idx="148">
                  <c:v>14700</c:v>
                </c:pt>
                <c:pt idx="149">
                  <c:v>14800</c:v>
                </c:pt>
                <c:pt idx="150">
                  <c:v>14900</c:v>
                </c:pt>
                <c:pt idx="151">
                  <c:v>15000</c:v>
                </c:pt>
                <c:pt idx="152">
                  <c:v>15100</c:v>
                </c:pt>
                <c:pt idx="153">
                  <c:v>15200</c:v>
                </c:pt>
                <c:pt idx="154">
                  <c:v>15300</c:v>
                </c:pt>
                <c:pt idx="155">
                  <c:v>15400</c:v>
                </c:pt>
                <c:pt idx="156">
                  <c:v>15500</c:v>
                </c:pt>
                <c:pt idx="157">
                  <c:v>15600</c:v>
                </c:pt>
                <c:pt idx="158">
                  <c:v>15700</c:v>
                </c:pt>
                <c:pt idx="159">
                  <c:v>15800</c:v>
                </c:pt>
                <c:pt idx="160">
                  <c:v>15900</c:v>
                </c:pt>
                <c:pt idx="161">
                  <c:v>16000</c:v>
                </c:pt>
                <c:pt idx="162">
                  <c:v>16100</c:v>
                </c:pt>
                <c:pt idx="163">
                  <c:v>16200</c:v>
                </c:pt>
                <c:pt idx="164">
                  <c:v>16300</c:v>
                </c:pt>
                <c:pt idx="165">
                  <c:v>16400</c:v>
                </c:pt>
                <c:pt idx="166">
                  <c:v>16500</c:v>
                </c:pt>
                <c:pt idx="167">
                  <c:v>16600</c:v>
                </c:pt>
                <c:pt idx="168">
                  <c:v>16700</c:v>
                </c:pt>
                <c:pt idx="169">
                  <c:v>16800</c:v>
                </c:pt>
                <c:pt idx="170">
                  <c:v>16900</c:v>
                </c:pt>
                <c:pt idx="171">
                  <c:v>17000</c:v>
                </c:pt>
                <c:pt idx="172">
                  <c:v>17100</c:v>
                </c:pt>
                <c:pt idx="173">
                  <c:v>17200</c:v>
                </c:pt>
                <c:pt idx="174">
                  <c:v>17300</c:v>
                </c:pt>
                <c:pt idx="175">
                  <c:v>17400</c:v>
                </c:pt>
                <c:pt idx="176">
                  <c:v>17500</c:v>
                </c:pt>
                <c:pt idx="177">
                  <c:v>17600</c:v>
                </c:pt>
                <c:pt idx="178">
                  <c:v>17700</c:v>
                </c:pt>
                <c:pt idx="179">
                  <c:v>17800</c:v>
                </c:pt>
                <c:pt idx="180">
                  <c:v>17900</c:v>
                </c:pt>
                <c:pt idx="181">
                  <c:v>18000</c:v>
                </c:pt>
                <c:pt idx="182">
                  <c:v>18100</c:v>
                </c:pt>
                <c:pt idx="183">
                  <c:v>18200</c:v>
                </c:pt>
                <c:pt idx="184">
                  <c:v>18300</c:v>
                </c:pt>
                <c:pt idx="185">
                  <c:v>18400</c:v>
                </c:pt>
                <c:pt idx="186">
                  <c:v>18500</c:v>
                </c:pt>
                <c:pt idx="187">
                  <c:v>18600</c:v>
                </c:pt>
                <c:pt idx="188">
                  <c:v>18700</c:v>
                </c:pt>
                <c:pt idx="189">
                  <c:v>18800</c:v>
                </c:pt>
                <c:pt idx="190">
                  <c:v>18900</c:v>
                </c:pt>
                <c:pt idx="191">
                  <c:v>19000</c:v>
                </c:pt>
                <c:pt idx="192">
                  <c:v>19100</c:v>
                </c:pt>
                <c:pt idx="193">
                  <c:v>19200</c:v>
                </c:pt>
                <c:pt idx="194">
                  <c:v>19300</c:v>
                </c:pt>
                <c:pt idx="195">
                  <c:v>19400</c:v>
                </c:pt>
                <c:pt idx="196">
                  <c:v>19500</c:v>
                </c:pt>
                <c:pt idx="197">
                  <c:v>19600</c:v>
                </c:pt>
                <c:pt idx="198">
                  <c:v>19700</c:v>
                </c:pt>
                <c:pt idx="199">
                  <c:v>19800</c:v>
                </c:pt>
                <c:pt idx="200">
                  <c:v>19900</c:v>
                </c:pt>
                <c:pt idx="201">
                  <c:v>20000</c:v>
                </c:pt>
                <c:pt idx="202">
                  <c:v>20100</c:v>
                </c:pt>
                <c:pt idx="203">
                  <c:v>20200</c:v>
                </c:pt>
                <c:pt idx="204">
                  <c:v>20300</c:v>
                </c:pt>
                <c:pt idx="205">
                  <c:v>20400</c:v>
                </c:pt>
                <c:pt idx="206">
                  <c:v>20500</c:v>
                </c:pt>
                <c:pt idx="207">
                  <c:v>20600</c:v>
                </c:pt>
                <c:pt idx="208">
                  <c:v>20700</c:v>
                </c:pt>
                <c:pt idx="209">
                  <c:v>20800</c:v>
                </c:pt>
                <c:pt idx="210">
                  <c:v>20900</c:v>
                </c:pt>
                <c:pt idx="211">
                  <c:v>21000</c:v>
                </c:pt>
                <c:pt idx="212">
                  <c:v>21100</c:v>
                </c:pt>
                <c:pt idx="213">
                  <c:v>21200</c:v>
                </c:pt>
                <c:pt idx="214">
                  <c:v>21300</c:v>
                </c:pt>
                <c:pt idx="215">
                  <c:v>21400</c:v>
                </c:pt>
                <c:pt idx="216">
                  <c:v>21500</c:v>
                </c:pt>
                <c:pt idx="217">
                  <c:v>21600</c:v>
                </c:pt>
                <c:pt idx="218">
                  <c:v>21700</c:v>
                </c:pt>
                <c:pt idx="219">
                  <c:v>21800</c:v>
                </c:pt>
                <c:pt idx="220">
                  <c:v>21900</c:v>
                </c:pt>
                <c:pt idx="221">
                  <c:v>22000</c:v>
                </c:pt>
                <c:pt idx="222">
                  <c:v>22100</c:v>
                </c:pt>
                <c:pt idx="223">
                  <c:v>22200</c:v>
                </c:pt>
                <c:pt idx="224">
                  <c:v>22300</c:v>
                </c:pt>
                <c:pt idx="225">
                  <c:v>22400</c:v>
                </c:pt>
                <c:pt idx="226">
                  <c:v>22500</c:v>
                </c:pt>
                <c:pt idx="227">
                  <c:v>22600</c:v>
                </c:pt>
                <c:pt idx="228">
                  <c:v>22700</c:v>
                </c:pt>
                <c:pt idx="229">
                  <c:v>22800</c:v>
                </c:pt>
                <c:pt idx="230">
                  <c:v>22900</c:v>
                </c:pt>
                <c:pt idx="231">
                  <c:v>23000</c:v>
                </c:pt>
                <c:pt idx="232">
                  <c:v>23100</c:v>
                </c:pt>
                <c:pt idx="233">
                  <c:v>23200</c:v>
                </c:pt>
                <c:pt idx="234">
                  <c:v>23300</c:v>
                </c:pt>
                <c:pt idx="235">
                  <c:v>23400</c:v>
                </c:pt>
                <c:pt idx="236">
                  <c:v>23500</c:v>
                </c:pt>
                <c:pt idx="237">
                  <c:v>23600</c:v>
                </c:pt>
                <c:pt idx="238">
                  <c:v>23700</c:v>
                </c:pt>
                <c:pt idx="239">
                  <c:v>23800</c:v>
                </c:pt>
                <c:pt idx="240">
                  <c:v>23900</c:v>
                </c:pt>
                <c:pt idx="241">
                  <c:v>24000</c:v>
                </c:pt>
                <c:pt idx="242">
                  <c:v>24100</c:v>
                </c:pt>
                <c:pt idx="243">
                  <c:v>24200</c:v>
                </c:pt>
                <c:pt idx="244">
                  <c:v>24300</c:v>
                </c:pt>
                <c:pt idx="245">
                  <c:v>24400</c:v>
                </c:pt>
                <c:pt idx="246">
                  <c:v>24500</c:v>
                </c:pt>
                <c:pt idx="247">
                  <c:v>24600</c:v>
                </c:pt>
                <c:pt idx="248">
                  <c:v>24700</c:v>
                </c:pt>
                <c:pt idx="249">
                  <c:v>24800</c:v>
                </c:pt>
                <c:pt idx="250">
                  <c:v>24900</c:v>
                </c:pt>
                <c:pt idx="251">
                  <c:v>25000</c:v>
                </c:pt>
                <c:pt idx="252">
                  <c:v>25100</c:v>
                </c:pt>
                <c:pt idx="253">
                  <c:v>25200</c:v>
                </c:pt>
                <c:pt idx="254">
                  <c:v>25300</c:v>
                </c:pt>
                <c:pt idx="255">
                  <c:v>25400</c:v>
                </c:pt>
                <c:pt idx="256">
                  <c:v>25500</c:v>
                </c:pt>
                <c:pt idx="257">
                  <c:v>25600</c:v>
                </c:pt>
                <c:pt idx="258">
                  <c:v>25700</c:v>
                </c:pt>
                <c:pt idx="259">
                  <c:v>25800</c:v>
                </c:pt>
                <c:pt idx="260">
                  <c:v>25900</c:v>
                </c:pt>
                <c:pt idx="261">
                  <c:v>26000</c:v>
                </c:pt>
                <c:pt idx="262">
                  <c:v>26100</c:v>
                </c:pt>
                <c:pt idx="263">
                  <c:v>26200</c:v>
                </c:pt>
                <c:pt idx="264">
                  <c:v>26300</c:v>
                </c:pt>
                <c:pt idx="265">
                  <c:v>26400</c:v>
                </c:pt>
                <c:pt idx="266">
                  <c:v>26500</c:v>
                </c:pt>
                <c:pt idx="267">
                  <c:v>26600</c:v>
                </c:pt>
                <c:pt idx="268">
                  <c:v>26700</c:v>
                </c:pt>
                <c:pt idx="269">
                  <c:v>26800</c:v>
                </c:pt>
                <c:pt idx="270">
                  <c:v>26900</c:v>
                </c:pt>
                <c:pt idx="271">
                  <c:v>27000</c:v>
                </c:pt>
                <c:pt idx="272">
                  <c:v>27100</c:v>
                </c:pt>
                <c:pt idx="273">
                  <c:v>27200</c:v>
                </c:pt>
                <c:pt idx="274">
                  <c:v>27300</c:v>
                </c:pt>
                <c:pt idx="275">
                  <c:v>27400</c:v>
                </c:pt>
                <c:pt idx="276">
                  <c:v>27500</c:v>
                </c:pt>
                <c:pt idx="277">
                  <c:v>27600</c:v>
                </c:pt>
                <c:pt idx="278">
                  <c:v>27700</c:v>
                </c:pt>
                <c:pt idx="279">
                  <c:v>27800</c:v>
                </c:pt>
                <c:pt idx="280">
                  <c:v>27900</c:v>
                </c:pt>
                <c:pt idx="281">
                  <c:v>28000</c:v>
                </c:pt>
                <c:pt idx="282">
                  <c:v>28100</c:v>
                </c:pt>
                <c:pt idx="283">
                  <c:v>28200</c:v>
                </c:pt>
                <c:pt idx="284">
                  <c:v>28300</c:v>
                </c:pt>
                <c:pt idx="285">
                  <c:v>28400</c:v>
                </c:pt>
                <c:pt idx="286">
                  <c:v>28500</c:v>
                </c:pt>
                <c:pt idx="287">
                  <c:v>28600</c:v>
                </c:pt>
                <c:pt idx="288">
                  <c:v>28700</c:v>
                </c:pt>
                <c:pt idx="289">
                  <c:v>28800</c:v>
                </c:pt>
                <c:pt idx="290">
                  <c:v>28900</c:v>
                </c:pt>
                <c:pt idx="291">
                  <c:v>29000</c:v>
                </c:pt>
                <c:pt idx="292">
                  <c:v>29100</c:v>
                </c:pt>
                <c:pt idx="293">
                  <c:v>29200</c:v>
                </c:pt>
                <c:pt idx="294">
                  <c:v>29300</c:v>
                </c:pt>
                <c:pt idx="295">
                  <c:v>29400</c:v>
                </c:pt>
                <c:pt idx="296">
                  <c:v>29500</c:v>
                </c:pt>
                <c:pt idx="297">
                  <c:v>29600</c:v>
                </c:pt>
                <c:pt idx="298">
                  <c:v>29700</c:v>
                </c:pt>
                <c:pt idx="299">
                  <c:v>29800</c:v>
                </c:pt>
                <c:pt idx="300">
                  <c:v>29900</c:v>
                </c:pt>
                <c:pt idx="301">
                  <c:v>30000</c:v>
                </c:pt>
                <c:pt idx="302">
                  <c:v>30100</c:v>
                </c:pt>
                <c:pt idx="303">
                  <c:v>30200</c:v>
                </c:pt>
                <c:pt idx="304">
                  <c:v>30300</c:v>
                </c:pt>
                <c:pt idx="305">
                  <c:v>30400</c:v>
                </c:pt>
                <c:pt idx="306">
                  <c:v>30500</c:v>
                </c:pt>
                <c:pt idx="307">
                  <c:v>30600</c:v>
                </c:pt>
                <c:pt idx="308">
                  <c:v>30700</c:v>
                </c:pt>
                <c:pt idx="309">
                  <c:v>30800</c:v>
                </c:pt>
                <c:pt idx="310">
                  <c:v>30900</c:v>
                </c:pt>
                <c:pt idx="311">
                  <c:v>31000</c:v>
                </c:pt>
                <c:pt idx="312">
                  <c:v>31100</c:v>
                </c:pt>
                <c:pt idx="313">
                  <c:v>31200</c:v>
                </c:pt>
                <c:pt idx="314">
                  <c:v>31300</c:v>
                </c:pt>
                <c:pt idx="315">
                  <c:v>31400</c:v>
                </c:pt>
                <c:pt idx="316">
                  <c:v>31500</c:v>
                </c:pt>
                <c:pt idx="317">
                  <c:v>31600</c:v>
                </c:pt>
                <c:pt idx="318">
                  <c:v>31700</c:v>
                </c:pt>
                <c:pt idx="319">
                  <c:v>31800</c:v>
                </c:pt>
                <c:pt idx="320">
                  <c:v>31900</c:v>
                </c:pt>
                <c:pt idx="321">
                  <c:v>32000</c:v>
                </c:pt>
                <c:pt idx="322">
                  <c:v>32100</c:v>
                </c:pt>
                <c:pt idx="323">
                  <c:v>32200</c:v>
                </c:pt>
                <c:pt idx="324">
                  <c:v>32300</c:v>
                </c:pt>
                <c:pt idx="325">
                  <c:v>32400</c:v>
                </c:pt>
                <c:pt idx="326">
                  <c:v>32500</c:v>
                </c:pt>
                <c:pt idx="327">
                  <c:v>32600</c:v>
                </c:pt>
                <c:pt idx="328">
                  <c:v>32700</c:v>
                </c:pt>
                <c:pt idx="329">
                  <c:v>32800</c:v>
                </c:pt>
                <c:pt idx="330">
                  <c:v>32900</c:v>
                </c:pt>
                <c:pt idx="331">
                  <c:v>33000</c:v>
                </c:pt>
                <c:pt idx="332">
                  <c:v>33100</c:v>
                </c:pt>
                <c:pt idx="333">
                  <c:v>33200</c:v>
                </c:pt>
                <c:pt idx="334">
                  <c:v>33300</c:v>
                </c:pt>
                <c:pt idx="335">
                  <c:v>33400</c:v>
                </c:pt>
                <c:pt idx="336">
                  <c:v>33500</c:v>
                </c:pt>
                <c:pt idx="337">
                  <c:v>33600</c:v>
                </c:pt>
                <c:pt idx="338">
                  <c:v>33700</c:v>
                </c:pt>
                <c:pt idx="339">
                  <c:v>33800</c:v>
                </c:pt>
                <c:pt idx="340">
                  <c:v>33900</c:v>
                </c:pt>
                <c:pt idx="341">
                  <c:v>34000</c:v>
                </c:pt>
                <c:pt idx="342">
                  <c:v>34100</c:v>
                </c:pt>
                <c:pt idx="343">
                  <c:v>34200</c:v>
                </c:pt>
                <c:pt idx="344">
                  <c:v>34300</c:v>
                </c:pt>
                <c:pt idx="345">
                  <c:v>34400</c:v>
                </c:pt>
                <c:pt idx="346">
                  <c:v>34500</c:v>
                </c:pt>
                <c:pt idx="347">
                  <c:v>34600</c:v>
                </c:pt>
                <c:pt idx="348">
                  <c:v>34700</c:v>
                </c:pt>
                <c:pt idx="349">
                  <c:v>34800</c:v>
                </c:pt>
                <c:pt idx="350">
                  <c:v>34900</c:v>
                </c:pt>
                <c:pt idx="351">
                  <c:v>35000</c:v>
                </c:pt>
                <c:pt idx="352">
                  <c:v>35100</c:v>
                </c:pt>
                <c:pt idx="353">
                  <c:v>35200</c:v>
                </c:pt>
                <c:pt idx="354">
                  <c:v>35300</c:v>
                </c:pt>
                <c:pt idx="355">
                  <c:v>35400</c:v>
                </c:pt>
                <c:pt idx="356">
                  <c:v>35500</c:v>
                </c:pt>
                <c:pt idx="357">
                  <c:v>35600</c:v>
                </c:pt>
                <c:pt idx="358">
                  <c:v>35700</c:v>
                </c:pt>
                <c:pt idx="359">
                  <c:v>35800</c:v>
                </c:pt>
                <c:pt idx="360">
                  <c:v>35900</c:v>
                </c:pt>
                <c:pt idx="361">
                  <c:v>36000</c:v>
                </c:pt>
                <c:pt idx="362">
                  <c:v>36100</c:v>
                </c:pt>
                <c:pt idx="363">
                  <c:v>36200</c:v>
                </c:pt>
                <c:pt idx="364">
                  <c:v>36300</c:v>
                </c:pt>
                <c:pt idx="365">
                  <c:v>36400</c:v>
                </c:pt>
                <c:pt idx="366">
                  <c:v>36500</c:v>
                </c:pt>
                <c:pt idx="367">
                  <c:v>36600</c:v>
                </c:pt>
                <c:pt idx="368">
                  <c:v>36700</c:v>
                </c:pt>
                <c:pt idx="369">
                  <c:v>36800</c:v>
                </c:pt>
                <c:pt idx="370">
                  <c:v>36900</c:v>
                </c:pt>
                <c:pt idx="371">
                  <c:v>37000</c:v>
                </c:pt>
                <c:pt idx="372">
                  <c:v>37100</c:v>
                </c:pt>
                <c:pt idx="373">
                  <c:v>37200</c:v>
                </c:pt>
                <c:pt idx="374">
                  <c:v>37300</c:v>
                </c:pt>
                <c:pt idx="375">
                  <c:v>37400</c:v>
                </c:pt>
                <c:pt idx="376">
                  <c:v>37500</c:v>
                </c:pt>
                <c:pt idx="377">
                  <c:v>37600</c:v>
                </c:pt>
                <c:pt idx="378">
                  <c:v>37700</c:v>
                </c:pt>
                <c:pt idx="379">
                  <c:v>37800</c:v>
                </c:pt>
                <c:pt idx="380">
                  <c:v>37900</c:v>
                </c:pt>
                <c:pt idx="381">
                  <c:v>38000</c:v>
                </c:pt>
                <c:pt idx="382">
                  <c:v>38100</c:v>
                </c:pt>
                <c:pt idx="383">
                  <c:v>38200</c:v>
                </c:pt>
                <c:pt idx="384">
                  <c:v>38300</c:v>
                </c:pt>
                <c:pt idx="385">
                  <c:v>38400</c:v>
                </c:pt>
                <c:pt idx="386">
                  <c:v>38500</c:v>
                </c:pt>
                <c:pt idx="387">
                  <c:v>38600</c:v>
                </c:pt>
                <c:pt idx="388">
                  <c:v>38700</c:v>
                </c:pt>
                <c:pt idx="389">
                  <c:v>38800</c:v>
                </c:pt>
                <c:pt idx="390">
                  <c:v>38900</c:v>
                </c:pt>
                <c:pt idx="391">
                  <c:v>39000</c:v>
                </c:pt>
                <c:pt idx="392">
                  <c:v>39100</c:v>
                </c:pt>
                <c:pt idx="393">
                  <c:v>39200</c:v>
                </c:pt>
                <c:pt idx="394">
                  <c:v>39300</c:v>
                </c:pt>
                <c:pt idx="395">
                  <c:v>39400</c:v>
                </c:pt>
                <c:pt idx="396">
                  <c:v>39500</c:v>
                </c:pt>
                <c:pt idx="397">
                  <c:v>39600</c:v>
                </c:pt>
                <c:pt idx="398">
                  <c:v>39700</c:v>
                </c:pt>
                <c:pt idx="399">
                  <c:v>39800</c:v>
                </c:pt>
                <c:pt idx="400">
                  <c:v>39900</c:v>
                </c:pt>
                <c:pt idx="401">
                  <c:v>40000</c:v>
                </c:pt>
                <c:pt idx="402">
                  <c:v>40100</c:v>
                </c:pt>
                <c:pt idx="403">
                  <c:v>40200</c:v>
                </c:pt>
                <c:pt idx="404">
                  <c:v>40300</c:v>
                </c:pt>
                <c:pt idx="405">
                  <c:v>40400</c:v>
                </c:pt>
                <c:pt idx="406">
                  <c:v>40500</c:v>
                </c:pt>
                <c:pt idx="407">
                  <c:v>40600</c:v>
                </c:pt>
                <c:pt idx="408">
                  <c:v>40700</c:v>
                </c:pt>
                <c:pt idx="409">
                  <c:v>40800</c:v>
                </c:pt>
                <c:pt idx="410">
                  <c:v>40900</c:v>
                </c:pt>
                <c:pt idx="411">
                  <c:v>41000</c:v>
                </c:pt>
                <c:pt idx="412">
                  <c:v>41100</c:v>
                </c:pt>
                <c:pt idx="413">
                  <c:v>41200</c:v>
                </c:pt>
                <c:pt idx="414">
                  <c:v>41300</c:v>
                </c:pt>
                <c:pt idx="415">
                  <c:v>41400</c:v>
                </c:pt>
                <c:pt idx="416">
                  <c:v>41500</c:v>
                </c:pt>
                <c:pt idx="417">
                  <c:v>41600</c:v>
                </c:pt>
                <c:pt idx="418">
                  <c:v>41700</c:v>
                </c:pt>
                <c:pt idx="419">
                  <c:v>41800</c:v>
                </c:pt>
                <c:pt idx="420">
                  <c:v>41900</c:v>
                </c:pt>
                <c:pt idx="421">
                  <c:v>42000</c:v>
                </c:pt>
                <c:pt idx="422">
                  <c:v>42100</c:v>
                </c:pt>
                <c:pt idx="423">
                  <c:v>42200</c:v>
                </c:pt>
                <c:pt idx="424">
                  <c:v>42300</c:v>
                </c:pt>
                <c:pt idx="425">
                  <c:v>42400</c:v>
                </c:pt>
                <c:pt idx="426">
                  <c:v>42500</c:v>
                </c:pt>
                <c:pt idx="427">
                  <c:v>42600</c:v>
                </c:pt>
                <c:pt idx="428">
                  <c:v>42700</c:v>
                </c:pt>
                <c:pt idx="429">
                  <c:v>42800</c:v>
                </c:pt>
                <c:pt idx="430">
                  <c:v>42900</c:v>
                </c:pt>
                <c:pt idx="431">
                  <c:v>43000</c:v>
                </c:pt>
                <c:pt idx="432">
                  <c:v>43100</c:v>
                </c:pt>
                <c:pt idx="433">
                  <c:v>43200</c:v>
                </c:pt>
                <c:pt idx="434">
                  <c:v>43300</c:v>
                </c:pt>
                <c:pt idx="435">
                  <c:v>43400</c:v>
                </c:pt>
                <c:pt idx="436">
                  <c:v>43500</c:v>
                </c:pt>
                <c:pt idx="437">
                  <c:v>43600</c:v>
                </c:pt>
                <c:pt idx="438">
                  <c:v>43700</c:v>
                </c:pt>
                <c:pt idx="439">
                  <c:v>43800</c:v>
                </c:pt>
                <c:pt idx="440">
                  <c:v>43900</c:v>
                </c:pt>
                <c:pt idx="441">
                  <c:v>44000</c:v>
                </c:pt>
                <c:pt idx="442">
                  <c:v>44100</c:v>
                </c:pt>
                <c:pt idx="443">
                  <c:v>44200</c:v>
                </c:pt>
                <c:pt idx="444">
                  <c:v>44300</c:v>
                </c:pt>
                <c:pt idx="445">
                  <c:v>44400</c:v>
                </c:pt>
                <c:pt idx="446">
                  <c:v>44500</c:v>
                </c:pt>
                <c:pt idx="447">
                  <c:v>44600</c:v>
                </c:pt>
                <c:pt idx="448">
                  <c:v>44700</c:v>
                </c:pt>
                <c:pt idx="449">
                  <c:v>44800</c:v>
                </c:pt>
                <c:pt idx="450">
                  <c:v>44900</c:v>
                </c:pt>
                <c:pt idx="451">
                  <c:v>45000</c:v>
                </c:pt>
                <c:pt idx="452">
                  <c:v>45100</c:v>
                </c:pt>
                <c:pt idx="453">
                  <c:v>45200</c:v>
                </c:pt>
                <c:pt idx="454">
                  <c:v>45300</c:v>
                </c:pt>
                <c:pt idx="455">
                  <c:v>45400</c:v>
                </c:pt>
                <c:pt idx="456">
                  <c:v>45500</c:v>
                </c:pt>
                <c:pt idx="457">
                  <c:v>45600</c:v>
                </c:pt>
                <c:pt idx="458">
                  <c:v>45700</c:v>
                </c:pt>
                <c:pt idx="459">
                  <c:v>45800</c:v>
                </c:pt>
                <c:pt idx="460">
                  <c:v>45900</c:v>
                </c:pt>
                <c:pt idx="461">
                  <c:v>46000</c:v>
                </c:pt>
                <c:pt idx="462">
                  <c:v>46100</c:v>
                </c:pt>
                <c:pt idx="463">
                  <c:v>46200</c:v>
                </c:pt>
                <c:pt idx="464">
                  <c:v>46300</c:v>
                </c:pt>
                <c:pt idx="465">
                  <c:v>46400</c:v>
                </c:pt>
                <c:pt idx="466">
                  <c:v>46500</c:v>
                </c:pt>
                <c:pt idx="467">
                  <c:v>46600</c:v>
                </c:pt>
                <c:pt idx="468">
                  <c:v>46700</c:v>
                </c:pt>
                <c:pt idx="469">
                  <c:v>46800</c:v>
                </c:pt>
                <c:pt idx="470">
                  <c:v>46900</c:v>
                </c:pt>
                <c:pt idx="471">
                  <c:v>47000</c:v>
                </c:pt>
                <c:pt idx="472">
                  <c:v>47100</c:v>
                </c:pt>
                <c:pt idx="473">
                  <c:v>47200</c:v>
                </c:pt>
                <c:pt idx="474">
                  <c:v>47300</c:v>
                </c:pt>
                <c:pt idx="475">
                  <c:v>47400</c:v>
                </c:pt>
                <c:pt idx="476">
                  <c:v>47500</c:v>
                </c:pt>
                <c:pt idx="477">
                  <c:v>47600</c:v>
                </c:pt>
                <c:pt idx="478">
                  <c:v>47700</c:v>
                </c:pt>
                <c:pt idx="479">
                  <c:v>47800</c:v>
                </c:pt>
                <c:pt idx="480">
                  <c:v>47900</c:v>
                </c:pt>
                <c:pt idx="481">
                  <c:v>48000</c:v>
                </c:pt>
                <c:pt idx="482">
                  <c:v>48100</c:v>
                </c:pt>
                <c:pt idx="483">
                  <c:v>48200</c:v>
                </c:pt>
                <c:pt idx="484">
                  <c:v>48300</c:v>
                </c:pt>
                <c:pt idx="485">
                  <c:v>48400</c:v>
                </c:pt>
                <c:pt idx="486">
                  <c:v>48500</c:v>
                </c:pt>
                <c:pt idx="487">
                  <c:v>48600</c:v>
                </c:pt>
                <c:pt idx="488">
                  <c:v>48700</c:v>
                </c:pt>
                <c:pt idx="489">
                  <c:v>48800</c:v>
                </c:pt>
                <c:pt idx="490">
                  <c:v>48900</c:v>
                </c:pt>
                <c:pt idx="491">
                  <c:v>49000</c:v>
                </c:pt>
                <c:pt idx="492">
                  <c:v>49100</c:v>
                </c:pt>
                <c:pt idx="493">
                  <c:v>49200</c:v>
                </c:pt>
                <c:pt idx="494">
                  <c:v>49300</c:v>
                </c:pt>
                <c:pt idx="495">
                  <c:v>49400</c:v>
                </c:pt>
                <c:pt idx="496">
                  <c:v>49500</c:v>
                </c:pt>
                <c:pt idx="497">
                  <c:v>49600</c:v>
                </c:pt>
                <c:pt idx="498">
                  <c:v>49700</c:v>
                </c:pt>
                <c:pt idx="499">
                  <c:v>49800</c:v>
                </c:pt>
                <c:pt idx="500">
                  <c:v>49900</c:v>
                </c:pt>
                <c:pt idx="501">
                  <c:v>50000</c:v>
                </c:pt>
                <c:pt idx="502">
                  <c:v>50100</c:v>
                </c:pt>
                <c:pt idx="503">
                  <c:v>50200</c:v>
                </c:pt>
                <c:pt idx="504">
                  <c:v>50300</c:v>
                </c:pt>
                <c:pt idx="505">
                  <c:v>50400</c:v>
                </c:pt>
                <c:pt idx="506">
                  <c:v>50500</c:v>
                </c:pt>
                <c:pt idx="507">
                  <c:v>50600</c:v>
                </c:pt>
                <c:pt idx="508">
                  <c:v>50700</c:v>
                </c:pt>
                <c:pt idx="509">
                  <c:v>50800</c:v>
                </c:pt>
                <c:pt idx="510">
                  <c:v>50900</c:v>
                </c:pt>
                <c:pt idx="511">
                  <c:v>51000</c:v>
                </c:pt>
                <c:pt idx="512">
                  <c:v>51100</c:v>
                </c:pt>
                <c:pt idx="513">
                  <c:v>51200</c:v>
                </c:pt>
                <c:pt idx="514">
                  <c:v>51300</c:v>
                </c:pt>
                <c:pt idx="515">
                  <c:v>51400</c:v>
                </c:pt>
                <c:pt idx="516">
                  <c:v>51500</c:v>
                </c:pt>
                <c:pt idx="517">
                  <c:v>51600</c:v>
                </c:pt>
                <c:pt idx="518">
                  <c:v>51700</c:v>
                </c:pt>
                <c:pt idx="519">
                  <c:v>51800</c:v>
                </c:pt>
                <c:pt idx="520">
                  <c:v>51900</c:v>
                </c:pt>
                <c:pt idx="521">
                  <c:v>52000</c:v>
                </c:pt>
                <c:pt idx="522">
                  <c:v>52100</c:v>
                </c:pt>
                <c:pt idx="523">
                  <c:v>52200</c:v>
                </c:pt>
                <c:pt idx="524">
                  <c:v>52300</c:v>
                </c:pt>
                <c:pt idx="525">
                  <c:v>52400</c:v>
                </c:pt>
                <c:pt idx="526">
                  <c:v>52500</c:v>
                </c:pt>
                <c:pt idx="527">
                  <c:v>52600</c:v>
                </c:pt>
                <c:pt idx="528">
                  <c:v>52700</c:v>
                </c:pt>
                <c:pt idx="529">
                  <c:v>52800</c:v>
                </c:pt>
                <c:pt idx="530">
                  <c:v>52900</c:v>
                </c:pt>
                <c:pt idx="531">
                  <c:v>53000</c:v>
                </c:pt>
                <c:pt idx="532">
                  <c:v>53100</c:v>
                </c:pt>
                <c:pt idx="533">
                  <c:v>53200</c:v>
                </c:pt>
                <c:pt idx="534">
                  <c:v>53300</c:v>
                </c:pt>
                <c:pt idx="535">
                  <c:v>53400</c:v>
                </c:pt>
                <c:pt idx="536">
                  <c:v>53500</c:v>
                </c:pt>
                <c:pt idx="537">
                  <c:v>53600</c:v>
                </c:pt>
                <c:pt idx="538">
                  <c:v>53700</c:v>
                </c:pt>
                <c:pt idx="539">
                  <c:v>53800</c:v>
                </c:pt>
                <c:pt idx="540">
                  <c:v>53900</c:v>
                </c:pt>
                <c:pt idx="541">
                  <c:v>54000</c:v>
                </c:pt>
                <c:pt idx="542">
                  <c:v>54100</c:v>
                </c:pt>
                <c:pt idx="543">
                  <c:v>54200</c:v>
                </c:pt>
                <c:pt idx="544">
                  <c:v>54300</c:v>
                </c:pt>
                <c:pt idx="545">
                  <c:v>54400</c:v>
                </c:pt>
                <c:pt idx="546">
                  <c:v>54500</c:v>
                </c:pt>
                <c:pt idx="547">
                  <c:v>54600</c:v>
                </c:pt>
                <c:pt idx="548">
                  <c:v>54700</c:v>
                </c:pt>
                <c:pt idx="549">
                  <c:v>54800</c:v>
                </c:pt>
                <c:pt idx="550">
                  <c:v>54900</c:v>
                </c:pt>
                <c:pt idx="551">
                  <c:v>55000</c:v>
                </c:pt>
                <c:pt idx="552">
                  <c:v>55100</c:v>
                </c:pt>
                <c:pt idx="553">
                  <c:v>55200</c:v>
                </c:pt>
                <c:pt idx="554">
                  <c:v>55300</c:v>
                </c:pt>
                <c:pt idx="555">
                  <c:v>55400</c:v>
                </c:pt>
                <c:pt idx="556">
                  <c:v>55500</c:v>
                </c:pt>
                <c:pt idx="557">
                  <c:v>55600</c:v>
                </c:pt>
                <c:pt idx="558">
                  <c:v>55700</c:v>
                </c:pt>
                <c:pt idx="559">
                  <c:v>55800</c:v>
                </c:pt>
                <c:pt idx="560">
                  <c:v>55900</c:v>
                </c:pt>
                <c:pt idx="561">
                  <c:v>56000</c:v>
                </c:pt>
                <c:pt idx="562">
                  <c:v>56100</c:v>
                </c:pt>
                <c:pt idx="563">
                  <c:v>56200</c:v>
                </c:pt>
                <c:pt idx="564">
                  <c:v>56300</c:v>
                </c:pt>
                <c:pt idx="565">
                  <c:v>56400</c:v>
                </c:pt>
                <c:pt idx="566">
                  <c:v>56500</c:v>
                </c:pt>
                <c:pt idx="567">
                  <c:v>56600</c:v>
                </c:pt>
                <c:pt idx="568">
                  <c:v>56700</c:v>
                </c:pt>
                <c:pt idx="569">
                  <c:v>56800</c:v>
                </c:pt>
                <c:pt idx="570">
                  <c:v>56900</c:v>
                </c:pt>
                <c:pt idx="571">
                  <c:v>57000</c:v>
                </c:pt>
                <c:pt idx="572">
                  <c:v>57100</c:v>
                </c:pt>
                <c:pt idx="573">
                  <c:v>57200</c:v>
                </c:pt>
                <c:pt idx="574">
                  <c:v>57300</c:v>
                </c:pt>
                <c:pt idx="575">
                  <c:v>57400</c:v>
                </c:pt>
                <c:pt idx="576">
                  <c:v>57500</c:v>
                </c:pt>
                <c:pt idx="577">
                  <c:v>57600</c:v>
                </c:pt>
                <c:pt idx="578">
                  <c:v>57700</c:v>
                </c:pt>
                <c:pt idx="579">
                  <c:v>57800</c:v>
                </c:pt>
                <c:pt idx="580">
                  <c:v>57900</c:v>
                </c:pt>
                <c:pt idx="581">
                  <c:v>58000</c:v>
                </c:pt>
                <c:pt idx="582">
                  <c:v>58100</c:v>
                </c:pt>
                <c:pt idx="583">
                  <c:v>58200</c:v>
                </c:pt>
                <c:pt idx="584">
                  <c:v>58300</c:v>
                </c:pt>
                <c:pt idx="585">
                  <c:v>58400</c:v>
                </c:pt>
                <c:pt idx="586">
                  <c:v>58500</c:v>
                </c:pt>
                <c:pt idx="587">
                  <c:v>58600</c:v>
                </c:pt>
                <c:pt idx="588">
                  <c:v>58700</c:v>
                </c:pt>
                <c:pt idx="589">
                  <c:v>58800</c:v>
                </c:pt>
                <c:pt idx="590">
                  <c:v>58900</c:v>
                </c:pt>
                <c:pt idx="591">
                  <c:v>59000</c:v>
                </c:pt>
                <c:pt idx="592">
                  <c:v>59100</c:v>
                </c:pt>
                <c:pt idx="593">
                  <c:v>59200</c:v>
                </c:pt>
                <c:pt idx="594">
                  <c:v>59300</c:v>
                </c:pt>
                <c:pt idx="595">
                  <c:v>59400</c:v>
                </c:pt>
                <c:pt idx="596">
                  <c:v>59500</c:v>
                </c:pt>
                <c:pt idx="597">
                  <c:v>59600</c:v>
                </c:pt>
                <c:pt idx="598">
                  <c:v>59700</c:v>
                </c:pt>
                <c:pt idx="599">
                  <c:v>59800</c:v>
                </c:pt>
                <c:pt idx="600">
                  <c:v>59900</c:v>
                </c:pt>
                <c:pt idx="601">
                  <c:v>60000</c:v>
                </c:pt>
                <c:pt idx="602">
                  <c:v>60100</c:v>
                </c:pt>
                <c:pt idx="603">
                  <c:v>60200</c:v>
                </c:pt>
                <c:pt idx="604">
                  <c:v>60300</c:v>
                </c:pt>
                <c:pt idx="605">
                  <c:v>60400</c:v>
                </c:pt>
                <c:pt idx="606">
                  <c:v>60500</c:v>
                </c:pt>
                <c:pt idx="607">
                  <c:v>60600</c:v>
                </c:pt>
                <c:pt idx="608">
                  <c:v>60700</c:v>
                </c:pt>
                <c:pt idx="609">
                  <c:v>60800</c:v>
                </c:pt>
                <c:pt idx="610">
                  <c:v>60900</c:v>
                </c:pt>
                <c:pt idx="611">
                  <c:v>61000</c:v>
                </c:pt>
                <c:pt idx="612">
                  <c:v>61100</c:v>
                </c:pt>
                <c:pt idx="613">
                  <c:v>61200</c:v>
                </c:pt>
                <c:pt idx="614">
                  <c:v>61300</c:v>
                </c:pt>
                <c:pt idx="615">
                  <c:v>61400</c:v>
                </c:pt>
                <c:pt idx="616">
                  <c:v>61500</c:v>
                </c:pt>
                <c:pt idx="617">
                  <c:v>61600</c:v>
                </c:pt>
                <c:pt idx="618">
                  <c:v>61700</c:v>
                </c:pt>
                <c:pt idx="619">
                  <c:v>61800</c:v>
                </c:pt>
                <c:pt idx="620">
                  <c:v>61900</c:v>
                </c:pt>
                <c:pt idx="621">
                  <c:v>62000</c:v>
                </c:pt>
                <c:pt idx="622">
                  <c:v>62100</c:v>
                </c:pt>
                <c:pt idx="623">
                  <c:v>62200</c:v>
                </c:pt>
                <c:pt idx="624">
                  <c:v>62300</c:v>
                </c:pt>
                <c:pt idx="625">
                  <c:v>62400</c:v>
                </c:pt>
                <c:pt idx="626">
                  <c:v>62500</c:v>
                </c:pt>
                <c:pt idx="627">
                  <c:v>62600</c:v>
                </c:pt>
                <c:pt idx="628">
                  <c:v>62700</c:v>
                </c:pt>
                <c:pt idx="629">
                  <c:v>62800</c:v>
                </c:pt>
                <c:pt idx="630">
                  <c:v>62900</c:v>
                </c:pt>
                <c:pt idx="631">
                  <c:v>63000</c:v>
                </c:pt>
                <c:pt idx="632">
                  <c:v>63100</c:v>
                </c:pt>
                <c:pt idx="633">
                  <c:v>63200</c:v>
                </c:pt>
                <c:pt idx="634">
                  <c:v>63300</c:v>
                </c:pt>
                <c:pt idx="635">
                  <c:v>63400</c:v>
                </c:pt>
                <c:pt idx="636">
                  <c:v>63500</c:v>
                </c:pt>
                <c:pt idx="637">
                  <c:v>63600</c:v>
                </c:pt>
                <c:pt idx="638">
                  <c:v>63700</c:v>
                </c:pt>
                <c:pt idx="639">
                  <c:v>63800</c:v>
                </c:pt>
                <c:pt idx="640">
                  <c:v>63900</c:v>
                </c:pt>
                <c:pt idx="641">
                  <c:v>64000</c:v>
                </c:pt>
                <c:pt idx="642">
                  <c:v>64100</c:v>
                </c:pt>
                <c:pt idx="643">
                  <c:v>64200</c:v>
                </c:pt>
                <c:pt idx="644">
                  <c:v>64300</c:v>
                </c:pt>
                <c:pt idx="645">
                  <c:v>64400</c:v>
                </c:pt>
                <c:pt idx="646">
                  <c:v>64500</c:v>
                </c:pt>
                <c:pt idx="647">
                  <c:v>64600</c:v>
                </c:pt>
                <c:pt idx="648">
                  <c:v>64700</c:v>
                </c:pt>
                <c:pt idx="649">
                  <c:v>64800</c:v>
                </c:pt>
                <c:pt idx="650">
                  <c:v>64900</c:v>
                </c:pt>
                <c:pt idx="651">
                  <c:v>65000</c:v>
                </c:pt>
                <c:pt idx="652">
                  <c:v>65100</c:v>
                </c:pt>
                <c:pt idx="653">
                  <c:v>65200</c:v>
                </c:pt>
                <c:pt idx="654">
                  <c:v>65300</c:v>
                </c:pt>
                <c:pt idx="655">
                  <c:v>65400</c:v>
                </c:pt>
                <c:pt idx="656">
                  <c:v>65500</c:v>
                </c:pt>
                <c:pt idx="657">
                  <c:v>65600</c:v>
                </c:pt>
                <c:pt idx="658">
                  <c:v>65700</c:v>
                </c:pt>
                <c:pt idx="659">
                  <c:v>65800</c:v>
                </c:pt>
                <c:pt idx="660">
                  <c:v>65900</c:v>
                </c:pt>
                <c:pt idx="661">
                  <c:v>66000</c:v>
                </c:pt>
                <c:pt idx="662">
                  <c:v>66100</c:v>
                </c:pt>
                <c:pt idx="663">
                  <c:v>66200</c:v>
                </c:pt>
                <c:pt idx="664">
                  <c:v>66300</c:v>
                </c:pt>
                <c:pt idx="665">
                  <c:v>66400</c:v>
                </c:pt>
                <c:pt idx="666">
                  <c:v>66500</c:v>
                </c:pt>
                <c:pt idx="667">
                  <c:v>66600</c:v>
                </c:pt>
                <c:pt idx="668">
                  <c:v>66700</c:v>
                </c:pt>
                <c:pt idx="669">
                  <c:v>66800</c:v>
                </c:pt>
                <c:pt idx="670">
                  <c:v>66900</c:v>
                </c:pt>
                <c:pt idx="671">
                  <c:v>67000</c:v>
                </c:pt>
                <c:pt idx="672">
                  <c:v>67100</c:v>
                </c:pt>
                <c:pt idx="673">
                  <c:v>67200</c:v>
                </c:pt>
                <c:pt idx="674">
                  <c:v>67300</c:v>
                </c:pt>
                <c:pt idx="675">
                  <c:v>67400</c:v>
                </c:pt>
                <c:pt idx="676">
                  <c:v>67500</c:v>
                </c:pt>
                <c:pt idx="677">
                  <c:v>67600</c:v>
                </c:pt>
                <c:pt idx="678">
                  <c:v>67700</c:v>
                </c:pt>
                <c:pt idx="679">
                  <c:v>67800</c:v>
                </c:pt>
                <c:pt idx="680">
                  <c:v>67900</c:v>
                </c:pt>
                <c:pt idx="681">
                  <c:v>68000</c:v>
                </c:pt>
                <c:pt idx="682">
                  <c:v>68100</c:v>
                </c:pt>
                <c:pt idx="683">
                  <c:v>68200</c:v>
                </c:pt>
                <c:pt idx="684">
                  <c:v>68300</c:v>
                </c:pt>
                <c:pt idx="685">
                  <c:v>68400</c:v>
                </c:pt>
                <c:pt idx="686">
                  <c:v>68500</c:v>
                </c:pt>
                <c:pt idx="687">
                  <c:v>68600</c:v>
                </c:pt>
                <c:pt idx="688">
                  <c:v>68700</c:v>
                </c:pt>
                <c:pt idx="689">
                  <c:v>68800</c:v>
                </c:pt>
                <c:pt idx="690">
                  <c:v>68900</c:v>
                </c:pt>
                <c:pt idx="691">
                  <c:v>69000</c:v>
                </c:pt>
                <c:pt idx="692">
                  <c:v>69100</c:v>
                </c:pt>
                <c:pt idx="693">
                  <c:v>69200</c:v>
                </c:pt>
                <c:pt idx="694">
                  <c:v>69300</c:v>
                </c:pt>
                <c:pt idx="695">
                  <c:v>69400</c:v>
                </c:pt>
                <c:pt idx="696">
                  <c:v>69500</c:v>
                </c:pt>
                <c:pt idx="697">
                  <c:v>69600</c:v>
                </c:pt>
                <c:pt idx="698">
                  <c:v>69700</c:v>
                </c:pt>
                <c:pt idx="699">
                  <c:v>69800</c:v>
                </c:pt>
                <c:pt idx="700">
                  <c:v>69900</c:v>
                </c:pt>
                <c:pt idx="701">
                  <c:v>70000</c:v>
                </c:pt>
                <c:pt idx="702">
                  <c:v>70100</c:v>
                </c:pt>
                <c:pt idx="703">
                  <c:v>70200</c:v>
                </c:pt>
                <c:pt idx="704">
                  <c:v>70300</c:v>
                </c:pt>
                <c:pt idx="705">
                  <c:v>70400</c:v>
                </c:pt>
                <c:pt idx="706">
                  <c:v>70500</c:v>
                </c:pt>
                <c:pt idx="707">
                  <c:v>70600</c:v>
                </c:pt>
                <c:pt idx="708">
                  <c:v>70700</c:v>
                </c:pt>
                <c:pt idx="709">
                  <c:v>70800</c:v>
                </c:pt>
                <c:pt idx="710">
                  <c:v>70900</c:v>
                </c:pt>
                <c:pt idx="711">
                  <c:v>71000</c:v>
                </c:pt>
                <c:pt idx="712">
                  <c:v>71100</c:v>
                </c:pt>
                <c:pt idx="713">
                  <c:v>71200</c:v>
                </c:pt>
                <c:pt idx="714">
                  <c:v>71300</c:v>
                </c:pt>
                <c:pt idx="715">
                  <c:v>71400</c:v>
                </c:pt>
                <c:pt idx="716">
                  <c:v>71500</c:v>
                </c:pt>
                <c:pt idx="717">
                  <c:v>71600</c:v>
                </c:pt>
                <c:pt idx="718">
                  <c:v>71700</c:v>
                </c:pt>
                <c:pt idx="719">
                  <c:v>71800</c:v>
                </c:pt>
                <c:pt idx="720">
                  <c:v>71900</c:v>
                </c:pt>
                <c:pt idx="721">
                  <c:v>72000</c:v>
                </c:pt>
                <c:pt idx="722">
                  <c:v>72100</c:v>
                </c:pt>
                <c:pt idx="723">
                  <c:v>72200</c:v>
                </c:pt>
                <c:pt idx="724">
                  <c:v>72300</c:v>
                </c:pt>
                <c:pt idx="725">
                  <c:v>72400</c:v>
                </c:pt>
                <c:pt idx="726">
                  <c:v>72500</c:v>
                </c:pt>
                <c:pt idx="727">
                  <c:v>72600</c:v>
                </c:pt>
                <c:pt idx="728">
                  <c:v>72700</c:v>
                </c:pt>
                <c:pt idx="729">
                  <c:v>72800</c:v>
                </c:pt>
                <c:pt idx="730">
                  <c:v>72900</c:v>
                </c:pt>
                <c:pt idx="731">
                  <c:v>73000</c:v>
                </c:pt>
                <c:pt idx="732">
                  <c:v>73100</c:v>
                </c:pt>
                <c:pt idx="733">
                  <c:v>73200</c:v>
                </c:pt>
                <c:pt idx="734">
                  <c:v>73300</c:v>
                </c:pt>
                <c:pt idx="735">
                  <c:v>73400</c:v>
                </c:pt>
                <c:pt idx="736">
                  <c:v>73500</c:v>
                </c:pt>
                <c:pt idx="737">
                  <c:v>73600</c:v>
                </c:pt>
                <c:pt idx="738">
                  <c:v>73700</c:v>
                </c:pt>
                <c:pt idx="739">
                  <c:v>73800</c:v>
                </c:pt>
                <c:pt idx="740">
                  <c:v>73900</c:v>
                </c:pt>
                <c:pt idx="741">
                  <c:v>74000</c:v>
                </c:pt>
                <c:pt idx="742">
                  <c:v>74100</c:v>
                </c:pt>
                <c:pt idx="743">
                  <c:v>74200</c:v>
                </c:pt>
                <c:pt idx="744">
                  <c:v>74300</c:v>
                </c:pt>
                <c:pt idx="745">
                  <c:v>74400</c:v>
                </c:pt>
                <c:pt idx="746">
                  <c:v>74500</c:v>
                </c:pt>
                <c:pt idx="747">
                  <c:v>74600</c:v>
                </c:pt>
                <c:pt idx="748">
                  <c:v>74700</c:v>
                </c:pt>
                <c:pt idx="749">
                  <c:v>74800</c:v>
                </c:pt>
                <c:pt idx="750">
                  <c:v>74900</c:v>
                </c:pt>
                <c:pt idx="751">
                  <c:v>75000</c:v>
                </c:pt>
                <c:pt idx="752">
                  <c:v>75100</c:v>
                </c:pt>
                <c:pt idx="753">
                  <c:v>75200</c:v>
                </c:pt>
                <c:pt idx="754">
                  <c:v>75300</c:v>
                </c:pt>
                <c:pt idx="755">
                  <c:v>75400</c:v>
                </c:pt>
                <c:pt idx="756">
                  <c:v>75500</c:v>
                </c:pt>
                <c:pt idx="757">
                  <c:v>75600</c:v>
                </c:pt>
                <c:pt idx="758">
                  <c:v>75700</c:v>
                </c:pt>
                <c:pt idx="759">
                  <c:v>75800</c:v>
                </c:pt>
                <c:pt idx="760">
                  <c:v>75900</c:v>
                </c:pt>
                <c:pt idx="761">
                  <c:v>76000</c:v>
                </c:pt>
                <c:pt idx="762">
                  <c:v>76100</c:v>
                </c:pt>
                <c:pt idx="763">
                  <c:v>76200</c:v>
                </c:pt>
                <c:pt idx="764">
                  <c:v>76300</c:v>
                </c:pt>
                <c:pt idx="765">
                  <c:v>76400</c:v>
                </c:pt>
                <c:pt idx="766">
                  <c:v>76500</c:v>
                </c:pt>
                <c:pt idx="767">
                  <c:v>76600</c:v>
                </c:pt>
                <c:pt idx="768">
                  <c:v>76700</c:v>
                </c:pt>
                <c:pt idx="769">
                  <c:v>76800</c:v>
                </c:pt>
                <c:pt idx="770">
                  <c:v>76900</c:v>
                </c:pt>
                <c:pt idx="771">
                  <c:v>77000</c:v>
                </c:pt>
                <c:pt idx="772">
                  <c:v>77100</c:v>
                </c:pt>
                <c:pt idx="773">
                  <c:v>77200</c:v>
                </c:pt>
                <c:pt idx="774">
                  <c:v>77300</c:v>
                </c:pt>
                <c:pt idx="775">
                  <c:v>77400</c:v>
                </c:pt>
                <c:pt idx="776">
                  <c:v>77500</c:v>
                </c:pt>
                <c:pt idx="777">
                  <c:v>77600</c:v>
                </c:pt>
                <c:pt idx="778">
                  <c:v>77700</c:v>
                </c:pt>
                <c:pt idx="779">
                  <c:v>77800</c:v>
                </c:pt>
                <c:pt idx="780">
                  <c:v>77900</c:v>
                </c:pt>
                <c:pt idx="781">
                  <c:v>78000</c:v>
                </c:pt>
                <c:pt idx="782">
                  <c:v>78100</c:v>
                </c:pt>
                <c:pt idx="783">
                  <c:v>78200</c:v>
                </c:pt>
                <c:pt idx="784">
                  <c:v>78300</c:v>
                </c:pt>
                <c:pt idx="785">
                  <c:v>78400</c:v>
                </c:pt>
                <c:pt idx="786">
                  <c:v>78500</c:v>
                </c:pt>
                <c:pt idx="787">
                  <c:v>78600</c:v>
                </c:pt>
                <c:pt idx="788">
                  <c:v>78700</c:v>
                </c:pt>
                <c:pt idx="789">
                  <c:v>78800</c:v>
                </c:pt>
                <c:pt idx="790">
                  <c:v>78900</c:v>
                </c:pt>
                <c:pt idx="791">
                  <c:v>79000</c:v>
                </c:pt>
                <c:pt idx="792">
                  <c:v>79100</c:v>
                </c:pt>
                <c:pt idx="793">
                  <c:v>79200</c:v>
                </c:pt>
                <c:pt idx="794">
                  <c:v>79300</c:v>
                </c:pt>
                <c:pt idx="795">
                  <c:v>79400</c:v>
                </c:pt>
                <c:pt idx="796">
                  <c:v>79500</c:v>
                </c:pt>
                <c:pt idx="797">
                  <c:v>79600</c:v>
                </c:pt>
                <c:pt idx="798">
                  <c:v>79700</c:v>
                </c:pt>
                <c:pt idx="799">
                  <c:v>79800</c:v>
                </c:pt>
                <c:pt idx="800">
                  <c:v>79900</c:v>
                </c:pt>
                <c:pt idx="801">
                  <c:v>80000</c:v>
                </c:pt>
                <c:pt idx="802">
                  <c:v>80100</c:v>
                </c:pt>
                <c:pt idx="803">
                  <c:v>80200</c:v>
                </c:pt>
                <c:pt idx="804">
                  <c:v>80300</c:v>
                </c:pt>
                <c:pt idx="805">
                  <c:v>80400</c:v>
                </c:pt>
                <c:pt idx="806">
                  <c:v>80500</c:v>
                </c:pt>
                <c:pt idx="807">
                  <c:v>80600</c:v>
                </c:pt>
                <c:pt idx="808">
                  <c:v>80700</c:v>
                </c:pt>
                <c:pt idx="809">
                  <c:v>80800</c:v>
                </c:pt>
                <c:pt idx="810">
                  <c:v>80900</c:v>
                </c:pt>
                <c:pt idx="811">
                  <c:v>81000</c:v>
                </c:pt>
                <c:pt idx="812">
                  <c:v>81100</c:v>
                </c:pt>
                <c:pt idx="813">
                  <c:v>81200</c:v>
                </c:pt>
                <c:pt idx="814">
                  <c:v>81300</c:v>
                </c:pt>
                <c:pt idx="815">
                  <c:v>81400</c:v>
                </c:pt>
                <c:pt idx="816">
                  <c:v>81500</c:v>
                </c:pt>
                <c:pt idx="817">
                  <c:v>81600</c:v>
                </c:pt>
                <c:pt idx="818">
                  <c:v>81700</c:v>
                </c:pt>
                <c:pt idx="819">
                  <c:v>81800</c:v>
                </c:pt>
                <c:pt idx="820">
                  <c:v>81900</c:v>
                </c:pt>
                <c:pt idx="821">
                  <c:v>82000</c:v>
                </c:pt>
                <c:pt idx="822">
                  <c:v>82100</c:v>
                </c:pt>
                <c:pt idx="823">
                  <c:v>82200</c:v>
                </c:pt>
                <c:pt idx="824">
                  <c:v>82300</c:v>
                </c:pt>
                <c:pt idx="825">
                  <c:v>82400</c:v>
                </c:pt>
                <c:pt idx="826">
                  <c:v>82500</c:v>
                </c:pt>
                <c:pt idx="827">
                  <c:v>82600</c:v>
                </c:pt>
                <c:pt idx="828">
                  <c:v>82700</c:v>
                </c:pt>
                <c:pt idx="829">
                  <c:v>82800</c:v>
                </c:pt>
                <c:pt idx="830">
                  <c:v>82900</c:v>
                </c:pt>
                <c:pt idx="831">
                  <c:v>83000</c:v>
                </c:pt>
                <c:pt idx="832">
                  <c:v>83100</c:v>
                </c:pt>
                <c:pt idx="833">
                  <c:v>83200</c:v>
                </c:pt>
                <c:pt idx="834">
                  <c:v>83300</c:v>
                </c:pt>
                <c:pt idx="835">
                  <c:v>83400</c:v>
                </c:pt>
                <c:pt idx="836">
                  <c:v>83500</c:v>
                </c:pt>
                <c:pt idx="837">
                  <c:v>83600</c:v>
                </c:pt>
                <c:pt idx="838">
                  <c:v>83700</c:v>
                </c:pt>
                <c:pt idx="839">
                  <c:v>83800</c:v>
                </c:pt>
                <c:pt idx="840">
                  <c:v>83900</c:v>
                </c:pt>
                <c:pt idx="841">
                  <c:v>84000</c:v>
                </c:pt>
                <c:pt idx="842">
                  <c:v>84100</c:v>
                </c:pt>
                <c:pt idx="843">
                  <c:v>84200</c:v>
                </c:pt>
                <c:pt idx="844">
                  <c:v>84300</c:v>
                </c:pt>
                <c:pt idx="845">
                  <c:v>84400</c:v>
                </c:pt>
                <c:pt idx="846">
                  <c:v>84500</c:v>
                </c:pt>
                <c:pt idx="847">
                  <c:v>84600</c:v>
                </c:pt>
                <c:pt idx="848">
                  <c:v>84700</c:v>
                </c:pt>
                <c:pt idx="849">
                  <c:v>84800</c:v>
                </c:pt>
                <c:pt idx="850">
                  <c:v>84900</c:v>
                </c:pt>
                <c:pt idx="851">
                  <c:v>85000</c:v>
                </c:pt>
                <c:pt idx="852">
                  <c:v>85100</c:v>
                </c:pt>
                <c:pt idx="853">
                  <c:v>85200</c:v>
                </c:pt>
                <c:pt idx="854">
                  <c:v>85300</c:v>
                </c:pt>
                <c:pt idx="855">
                  <c:v>85400</c:v>
                </c:pt>
                <c:pt idx="856">
                  <c:v>85500</c:v>
                </c:pt>
                <c:pt idx="857">
                  <c:v>85600</c:v>
                </c:pt>
                <c:pt idx="858">
                  <c:v>85700</c:v>
                </c:pt>
                <c:pt idx="859">
                  <c:v>85800</c:v>
                </c:pt>
                <c:pt idx="860">
                  <c:v>85900</c:v>
                </c:pt>
                <c:pt idx="861">
                  <c:v>86000</c:v>
                </c:pt>
                <c:pt idx="862">
                  <c:v>86100</c:v>
                </c:pt>
                <c:pt idx="863">
                  <c:v>86200</c:v>
                </c:pt>
                <c:pt idx="864">
                  <c:v>86300</c:v>
                </c:pt>
                <c:pt idx="865">
                  <c:v>86400</c:v>
                </c:pt>
                <c:pt idx="866">
                  <c:v>86500</c:v>
                </c:pt>
                <c:pt idx="867">
                  <c:v>86600</c:v>
                </c:pt>
                <c:pt idx="868">
                  <c:v>86700</c:v>
                </c:pt>
                <c:pt idx="869">
                  <c:v>86800</c:v>
                </c:pt>
                <c:pt idx="870">
                  <c:v>86900</c:v>
                </c:pt>
                <c:pt idx="871">
                  <c:v>87000</c:v>
                </c:pt>
                <c:pt idx="872">
                  <c:v>87100</c:v>
                </c:pt>
                <c:pt idx="873">
                  <c:v>87200</c:v>
                </c:pt>
                <c:pt idx="874">
                  <c:v>87300</c:v>
                </c:pt>
                <c:pt idx="875">
                  <c:v>87400</c:v>
                </c:pt>
                <c:pt idx="876">
                  <c:v>87500</c:v>
                </c:pt>
                <c:pt idx="877">
                  <c:v>87600</c:v>
                </c:pt>
                <c:pt idx="878">
                  <c:v>87700</c:v>
                </c:pt>
                <c:pt idx="879">
                  <c:v>87800</c:v>
                </c:pt>
                <c:pt idx="880">
                  <c:v>87900</c:v>
                </c:pt>
                <c:pt idx="881">
                  <c:v>88000</c:v>
                </c:pt>
                <c:pt idx="882">
                  <c:v>88100</c:v>
                </c:pt>
                <c:pt idx="883">
                  <c:v>88200</c:v>
                </c:pt>
                <c:pt idx="884">
                  <c:v>88300</c:v>
                </c:pt>
                <c:pt idx="885">
                  <c:v>88400</c:v>
                </c:pt>
                <c:pt idx="886">
                  <c:v>88500</c:v>
                </c:pt>
                <c:pt idx="887">
                  <c:v>88600</c:v>
                </c:pt>
                <c:pt idx="888">
                  <c:v>88700</c:v>
                </c:pt>
                <c:pt idx="889">
                  <c:v>88800</c:v>
                </c:pt>
                <c:pt idx="890">
                  <c:v>88900</c:v>
                </c:pt>
                <c:pt idx="891">
                  <c:v>89000</c:v>
                </c:pt>
                <c:pt idx="892">
                  <c:v>89100</c:v>
                </c:pt>
                <c:pt idx="893">
                  <c:v>89200</c:v>
                </c:pt>
                <c:pt idx="894">
                  <c:v>89300</c:v>
                </c:pt>
                <c:pt idx="895">
                  <c:v>89400</c:v>
                </c:pt>
                <c:pt idx="896">
                  <c:v>89500</c:v>
                </c:pt>
                <c:pt idx="897">
                  <c:v>89600</c:v>
                </c:pt>
                <c:pt idx="898">
                  <c:v>89700</c:v>
                </c:pt>
                <c:pt idx="899">
                  <c:v>89800</c:v>
                </c:pt>
                <c:pt idx="900">
                  <c:v>89900</c:v>
                </c:pt>
                <c:pt idx="901">
                  <c:v>90000</c:v>
                </c:pt>
                <c:pt idx="902">
                  <c:v>90100</c:v>
                </c:pt>
                <c:pt idx="903">
                  <c:v>90200</c:v>
                </c:pt>
                <c:pt idx="904">
                  <c:v>90300</c:v>
                </c:pt>
                <c:pt idx="905">
                  <c:v>90400</c:v>
                </c:pt>
                <c:pt idx="906">
                  <c:v>90500</c:v>
                </c:pt>
                <c:pt idx="907">
                  <c:v>90600</c:v>
                </c:pt>
                <c:pt idx="908">
                  <c:v>90700</c:v>
                </c:pt>
                <c:pt idx="909">
                  <c:v>90800</c:v>
                </c:pt>
                <c:pt idx="910">
                  <c:v>90900</c:v>
                </c:pt>
                <c:pt idx="911">
                  <c:v>91000</c:v>
                </c:pt>
                <c:pt idx="912">
                  <c:v>91100</c:v>
                </c:pt>
                <c:pt idx="913">
                  <c:v>91200</c:v>
                </c:pt>
                <c:pt idx="914">
                  <c:v>91300</c:v>
                </c:pt>
                <c:pt idx="915">
                  <c:v>91400</c:v>
                </c:pt>
                <c:pt idx="916">
                  <c:v>91500</c:v>
                </c:pt>
                <c:pt idx="917">
                  <c:v>91600</c:v>
                </c:pt>
                <c:pt idx="918">
                  <c:v>91700</c:v>
                </c:pt>
                <c:pt idx="919">
                  <c:v>91800</c:v>
                </c:pt>
                <c:pt idx="920">
                  <c:v>91900</c:v>
                </c:pt>
                <c:pt idx="921">
                  <c:v>92000</c:v>
                </c:pt>
                <c:pt idx="922">
                  <c:v>92100</c:v>
                </c:pt>
                <c:pt idx="923">
                  <c:v>92200</c:v>
                </c:pt>
                <c:pt idx="924">
                  <c:v>92300</c:v>
                </c:pt>
                <c:pt idx="925">
                  <c:v>92400</c:v>
                </c:pt>
                <c:pt idx="926">
                  <c:v>92500</c:v>
                </c:pt>
                <c:pt idx="927">
                  <c:v>92600</c:v>
                </c:pt>
                <c:pt idx="928">
                  <c:v>92700</c:v>
                </c:pt>
                <c:pt idx="929">
                  <c:v>92800</c:v>
                </c:pt>
                <c:pt idx="930">
                  <c:v>92900</c:v>
                </c:pt>
                <c:pt idx="931">
                  <c:v>93000</c:v>
                </c:pt>
                <c:pt idx="932">
                  <c:v>93100</c:v>
                </c:pt>
                <c:pt idx="933">
                  <c:v>93200</c:v>
                </c:pt>
                <c:pt idx="934">
                  <c:v>93300</c:v>
                </c:pt>
                <c:pt idx="935">
                  <c:v>93400</c:v>
                </c:pt>
                <c:pt idx="936">
                  <c:v>93500</c:v>
                </c:pt>
                <c:pt idx="937">
                  <c:v>93600</c:v>
                </c:pt>
                <c:pt idx="938">
                  <c:v>93700</c:v>
                </c:pt>
                <c:pt idx="939">
                  <c:v>93800</c:v>
                </c:pt>
                <c:pt idx="940">
                  <c:v>93900</c:v>
                </c:pt>
                <c:pt idx="941">
                  <c:v>94000</c:v>
                </c:pt>
                <c:pt idx="942">
                  <c:v>94100</c:v>
                </c:pt>
                <c:pt idx="943">
                  <c:v>94200</c:v>
                </c:pt>
                <c:pt idx="944">
                  <c:v>94300</c:v>
                </c:pt>
                <c:pt idx="945">
                  <c:v>94400</c:v>
                </c:pt>
                <c:pt idx="946">
                  <c:v>94500</c:v>
                </c:pt>
                <c:pt idx="947">
                  <c:v>94600</c:v>
                </c:pt>
                <c:pt idx="948">
                  <c:v>94700</c:v>
                </c:pt>
                <c:pt idx="949">
                  <c:v>94800</c:v>
                </c:pt>
                <c:pt idx="950">
                  <c:v>94900</c:v>
                </c:pt>
                <c:pt idx="951">
                  <c:v>95000</c:v>
                </c:pt>
                <c:pt idx="952">
                  <c:v>95100</c:v>
                </c:pt>
                <c:pt idx="953">
                  <c:v>95200</c:v>
                </c:pt>
                <c:pt idx="954">
                  <c:v>95300</c:v>
                </c:pt>
                <c:pt idx="955">
                  <c:v>95400</c:v>
                </c:pt>
                <c:pt idx="956">
                  <c:v>95500</c:v>
                </c:pt>
                <c:pt idx="957">
                  <c:v>95600</c:v>
                </c:pt>
                <c:pt idx="958">
                  <c:v>95700</c:v>
                </c:pt>
                <c:pt idx="959">
                  <c:v>95800</c:v>
                </c:pt>
                <c:pt idx="960">
                  <c:v>95900</c:v>
                </c:pt>
                <c:pt idx="961">
                  <c:v>96000</c:v>
                </c:pt>
                <c:pt idx="962">
                  <c:v>96100</c:v>
                </c:pt>
                <c:pt idx="963">
                  <c:v>96200</c:v>
                </c:pt>
                <c:pt idx="964">
                  <c:v>96300</c:v>
                </c:pt>
                <c:pt idx="965">
                  <c:v>96400</c:v>
                </c:pt>
                <c:pt idx="966">
                  <c:v>96500</c:v>
                </c:pt>
                <c:pt idx="967">
                  <c:v>96600</c:v>
                </c:pt>
                <c:pt idx="968">
                  <c:v>96700</c:v>
                </c:pt>
                <c:pt idx="969">
                  <c:v>96800</c:v>
                </c:pt>
                <c:pt idx="970">
                  <c:v>96900</c:v>
                </c:pt>
                <c:pt idx="971">
                  <c:v>97000</c:v>
                </c:pt>
                <c:pt idx="972">
                  <c:v>97100</c:v>
                </c:pt>
                <c:pt idx="973">
                  <c:v>97200</c:v>
                </c:pt>
                <c:pt idx="974">
                  <c:v>97300</c:v>
                </c:pt>
                <c:pt idx="975">
                  <c:v>97400</c:v>
                </c:pt>
                <c:pt idx="976">
                  <c:v>97500</c:v>
                </c:pt>
                <c:pt idx="977">
                  <c:v>97600</c:v>
                </c:pt>
                <c:pt idx="978">
                  <c:v>97700</c:v>
                </c:pt>
                <c:pt idx="979">
                  <c:v>97800</c:v>
                </c:pt>
                <c:pt idx="980">
                  <c:v>97900</c:v>
                </c:pt>
                <c:pt idx="981">
                  <c:v>98000</c:v>
                </c:pt>
                <c:pt idx="982">
                  <c:v>98100</c:v>
                </c:pt>
                <c:pt idx="983">
                  <c:v>98200</c:v>
                </c:pt>
                <c:pt idx="984">
                  <c:v>98300</c:v>
                </c:pt>
                <c:pt idx="985">
                  <c:v>98400</c:v>
                </c:pt>
                <c:pt idx="986">
                  <c:v>98500</c:v>
                </c:pt>
                <c:pt idx="987">
                  <c:v>98600</c:v>
                </c:pt>
                <c:pt idx="988">
                  <c:v>98700</c:v>
                </c:pt>
                <c:pt idx="989">
                  <c:v>98800</c:v>
                </c:pt>
                <c:pt idx="990">
                  <c:v>98900</c:v>
                </c:pt>
                <c:pt idx="991">
                  <c:v>99000</c:v>
                </c:pt>
                <c:pt idx="992">
                  <c:v>99100</c:v>
                </c:pt>
                <c:pt idx="993">
                  <c:v>99200</c:v>
                </c:pt>
                <c:pt idx="994">
                  <c:v>99300</c:v>
                </c:pt>
                <c:pt idx="995">
                  <c:v>99400</c:v>
                </c:pt>
                <c:pt idx="996">
                  <c:v>99500</c:v>
                </c:pt>
                <c:pt idx="997">
                  <c:v>99600</c:v>
                </c:pt>
                <c:pt idx="998">
                  <c:v>99700</c:v>
                </c:pt>
                <c:pt idx="999">
                  <c:v>99800</c:v>
                </c:pt>
                <c:pt idx="1000">
                  <c:v>99900</c:v>
                </c:pt>
                <c:pt idx="1001">
                  <c:v>100000</c:v>
                </c:pt>
                <c:pt idx="1002">
                  <c:v>100100</c:v>
                </c:pt>
                <c:pt idx="1003">
                  <c:v>100200</c:v>
                </c:pt>
                <c:pt idx="1004">
                  <c:v>100300</c:v>
                </c:pt>
                <c:pt idx="1005">
                  <c:v>100400</c:v>
                </c:pt>
                <c:pt idx="1006">
                  <c:v>100500</c:v>
                </c:pt>
                <c:pt idx="1007">
                  <c:v>100600</c:v>
                </c:pt>
                <c:pt idx="1008">
                  <c:v>100700</c:v>
                </c:pt>
                <c:pt idx="1009">
                  <c:v>100800</c:v>
                </c:pt>
                <c:pt idx="1010">
                  <c:v>100900</c:v>
                </c:pt>
                <c:pt idx="1011">
                  <c:v>101000</c:v>
                </c:pt>
                <c:pt idx="1012">
                  <c:v>101100</c:v>
                </c:pt>
                <c:pt idx="1013">
                  <c:v>101200</c:v>
                </c:pt>
                <c:pt idx="1014">
                  <c:v>101300</c:v>
                </c:pt>
                <c:pt idx="1015">
                  <c:v>101400</c:v>
                </c:pt>
                <c:pt idx="1016">
                  <c:v>101500</c:v>
                </c:pt>
                <c:pt idx="1017">
                  <c:v>101600</c:v>
                </c:pt>
                <c:pt idx="1018">
                  <c:v>101700</c:v>
                </c:pt>
                <c:pt idx="1019">
                  <c:v>101800</c:v>
                </c:pt>
                <c:pt idx="1020">
                  <c:v>101900</c:v>
                </c:pt>
                <c:pt idx="1021">
                  <c:v>102000</c:v>
                </c:pt>
                <c:pt idx="1022">
                  <c:v>102100</c:v>
                </c:pt>
                <c:pt idx="1023">
                  <c:v>102200</c:v>
                </c:pt>
                <c:pt idx="1024">
                  <c:v>102300</c:v>
                </c:pt>
                <c:pt idx="1025">
                  <c:v>102400</c:v>
                </c:pt>
                <c:pt idx="1026">
                  <c:v>102500</c:v>
                </c:pt>
                <c:pt idx="1027">
                  <c:v>102600</c:v>
                </c:pt>
                <c:pt idx="1028">
                  <c:v>102700</c:v>
                </c:pt>
                <c:pt idx="1029">
                  <c:v>102800</c:v>
                </c:pt>
                <c:pt idx="1030">
                  <c:v>102900</c:v>
                </c:pt>
                <c:pt idx="1031">
                  <c:v>103000</c:v>
                </c:pt>
                <c:pt idx="1032">
                  <c:v>103100</c:v>
                </c:pt>
                <c:pt idx="1033">
                  <c:v>103200</c:v>
                </c:pt>
                <c:pt idx="1034">
                  <c:v>103300</c:v>
                </c:pt>
                <c:pt idx="1035">
                  <c:v>103400</c:v>
                </c:pt>
                <c:pt idx="1036">
                  <c:v>103500</c:v>
                </c:pt>
                <c:pt idx="1037">
                  <c:v>103600</c:v>
                </c:pt>
                <c:pt idx="1038">
                  <c:v>103700</c:v>
                </c:pt>
                <c:pt idx="1039">
                  <c:v>103800</c:v>
                </c:pt>
                <c:pt idx="1040">
                  <c:v>103900</c:v>
                </c:pt>
                <c:pt idx="1041">
                  <c:v>104000</c:v>
                </c:pt>
                <c:pt idx="1042">
                  <c:v>104100</c:v>
                </c:pt>
                <c:pt idx="1043">
                  <c:v>104200</c:v>
                </c:pt>
                <c:pt idx="1044">
                  <c:v>104300</c:v>
                </c:pt>
                <c:pt idx="1045">
                  <c:v>104400</c:v>
                </c:pt>
                <c:pt idx="1046">
                  <c:v>104500</c:v>
                </c:pt>
                <c:pt idx="1047">
                  <c:v>104600</c:v>
                </c:pt>
                <c:pt idx="1048">
                  <c:v>104700</c:v>
                </c:pt>
                <c:pt idx="1049">
                  <c:v>104800</c:v>
                </c:pt>
                <c:pt idx="1050">
                  <c:v>104900</c:v>
                </c:pt>
                <c:pt idx="1051">
                  <c:v>105000</c:v>
                </c:pt>
                <c:pt idx="1052">
                  <c:v>105100</c:v>
                </c:pt>
                <c:pt idx="1053">
                  <c:v>105200</c:v>
                </c:pt>
                <c:pt idx="1054">
                  <c:v>105300</c:v>
                </c:pt>
                <c:pt idx="1055">
                  <c:v>105400</c:v>
                </c:pt>
                <c:pt idx="1056">
                  <c:v>105500</c:v>
                </c:pt>
                <c:pt idx="1057">
                  <c:v>105600</c:v>
                </c:pt>
                <c:pt idx="1058">
                  <c:v>105700</c:v>
                </c:pt>
                <c:pt idx="1059">
                  <c:v>105800</c:v>
                </c:pt>
                <c:pt idx="1060">
                  <c:v>105900</c:v>
                </c:pt>
                <c:pt idx="1061">
                  <c:v>106000</c:v>
                </c:pt>
                <c:pt idx="1062">
                  <c:v>106100</c:v>
                </c:pt>
                <c:pt idx="1063">
                  <c:v>106200</c:v>
                </c:pt>
                <c:pt idx="1064">
                  <c:v>106300</c:v>
                </c:pt>
                <c:pt idx="1065">
                  <c:v>106400</c:v>
                </c:pt>
                <c:pt idx="1066">
                  <c:v>106500</c:v>
                </c:pt>
                <c:pt idx="1067">
                  <c:v>106600</c:v>
                </c:pt>
                <c:pt idx="1068">
                  <c:v>106700</c:v>
                </c:pt>
                <c:pt idx="1069">
                  <c:v>106800</c:v>
                </c:pt>
                <c:pt idx="1070">
                  <c:v>106900</c:v>
                </c:pt>
                <c:pt idx="1071">
                  <c:v>107000</c:v>
                </c:pt>
                <c:pt idx="1072">
                  <c:v>107100</c:v>
                </c:pt>
                <c:pt idx="1073">
                  <c:v>107200</c:v>
                </c:pt>
                <c:pt idx="1074">
                  <c:v>107300</c:v>
                </c:pt>
                <c:pt idx="1075">
                  <c:v>107400</c:v>
                </c:pt>
                <c:pt idx="1076">
                  <c:v>107500</c:v>
                </c:pt>
                <c:pt idx="1077">
                  <c:v>107600</c:v>
                </c:pt>
                <c:pt idx="1078">
                  <c:v>107700</c:v>
                </c:pt>
                <c:pt idx="1079">
                  <c:v>107800</c:v>
                </c:pt>
                <c:pt idx="1080">
                  <c:v>107900</c:v>
                </c:pt>
                <c:pt idx="1081">
                  <c:v>108000</c:v>
                </c:pt>
                <c:pt idx="1082">
                  <c:v>108100</c:v>
                </c:pt>
                <c:pt idx="1083">
                  <c:v>108200</c:v>
                </c:pt>
                <c:pt idx="1084">
                  <c:v>108300</c:v>
                </c:pt>
                <c:pt idx="1085">
                  <c:v>108400</c:v>
                </c:pt>
                <c:pt idx="1086">
                  <c:v>108500</c:v>
                </c:pt>
                <c:pt idx="1087">
                  <c:v>108600</c:v>
                </c:pt>
                <c:pt idx="1088">
                  <c:v>108700</c:v>
                </c:pt>
                <c:pt idx="1089">
                  <c:v>108800</c:v>
                </c:pt>
                <c:pt idx="1090">
                  <c:v>108900</c:v>
                </c:pt>
                <c:pt idx="1091">
                  <c:v>109000</c:v>
                </c:pt>
                <c:pt idx="1092">
                  <c:v>109100</c:v>
                </c:pt>
                <c:pt idx="1093">
                  <c:v>109200</c:v>
                </c:pt>
                <c:pt idx="1094">
                  <c:v>109300</c:v>
                </c:pt>
                <c:pt idx="1095">
                  <c:v>109400</c:v>
                </c:pt>
                <c:pt idx="1096">
                  <c:v>109500</c:v>
                </c:pt>
                <c:pt idx="1097">
                  <c:v>109600</c:v>
                </c:pt>
                <c:pt idx="1098">
                  <c:v>109700</c:v>
                </c:pt>
                <c:pt idx="1099">
                  <c:v>109800</c:v>
                </c:pt>
                <c:pt idx="1100">
                  <c:v>109900</c:v>
                </c:pt>
                <c:pt idx="1101">
                  <c:v>110000</c:v>
                </c:pt>
                <c:pt idx="1102">
                  <c:v>110100</c:v>
                </c:pt>
                <c:pt idx="1103">
                  <c:v>110200</c:v>
                </c:pt>
                <c:pt idx="1104">
                  <c:v>110300</c:v>
                </c:pt>
                <c:pt idx="1105">
                  <c:v>110400</c:v>
                </c:pt>
                <c:pt idx="1106">
                  <c:v>110500</c:v>
                </c:pt>
                <c:pt idx="1107">
                  <c:v>110600</c:v>
                </c:pt>
                <c:pt idx="1108">
                  <c:v>110700</c:v>
                </c:pt>
                <c:pt idx="1109">
                  <c:v>110800</c:v>
                </c:pt>
                <c:pt idx="1110">
                  <c:v>110900</c:v>
                </c:pt>
                <c:pt idx="1111">
                  <c:v>111000</c:v>
                </c:pt>
                <c:pt idx="1112">
                  <c:v>111100</c:v>
                </c:pt>
                <c:pt idx="1113">
                  <c:v>111200</c:v>
                </c:pt>
                <c:pt idx="1114">
                  <c:v>111300</c:v>
                </c:pt>
                <c:pt idx="1115">
                  <c:v>111400</c:v>
                </c:pt>
                <c:pt idx="1116">
                  <c:v>111500</c:v>
                </c:pt>
                <c:pt idx="1117">
                  <c:v>111600</c:v>
                </c:pt>
                <c:pt idx="1118">
                  <c:v>111700</c:v>
                </c:pt>
                <c:pt idx="1119">
                  <c:v>111800</c:v>
                </c:pt>
                <c:pt idx="1120">
                  <c:v>111900</c:v>
                </c:pt>
                <c:pt idx="1121">
                  <c:v>112000</c:v>
                </c:pt>
                <c:pt idx="1122">
                  <c:v>112100</c:v>
                </c:pt>
                <c:pt idx="1123">
                  <c:v>112200</c:v>
                </c:pt>
                <c:pt idx="1124">
                  <c:v>112300</c:v>
                </c:pt>
                <c:pt idx="1125">
                  <c:v>112400</c:v>
                </c:pt>
                <c:pt idx="1126">
                  <c:v>112500</c:v>
                </c:pt>
                <c:pt idx="1127">
                  <c:v>112600</c:v>
                </c:pt>
                <c:pt idx="1128">
                  <c:v>112700</c:v>
                </c:pt>
                <c:pt idx="1129">
                  <c:v>112800</c:v>
                </c:pt>
                <c:pt idx="1130">
                  <c:v>112900</c:v>
                </c:pt>
                <c:pt idx="1131">
                  <c:v>113000</c:v>
                </c:pt>
                <c:pt idx="1132">
                  <c:v>113100</c:v>
                </c:pt>
                <c:pt idx="1133">
                  <c:v>113200</c:v>
                </c:pt>
                <c:pt idx="1134">
                  <c:v>113300</c:v>
                </c:pt>
                <c:pt idx="1135">
                  <c:v>113400</c:v>
                </c:pt>
                <c:pt idx="1136">
                  <c:v>113500</c:v>
                </c:pt>
                <c:pt idx="1137">
                  <c:v>113600</c:v>
                </c:pt>
                <c:pt idx="1138">
                  <c:v>113700</c:v>
                </c:pt>
                <c:pt idx="1139">
                  <c:v>113800</c:v>
                </c:pt>
                <c:pt idx="1140">
                  <c:v>113900</c:v>
                </c:pt>
                <c:pt idx="1141">
                  <c:v>114000</c:v>
                </c:pt>
                <c:pt idx="1142">
                  <c:v>114100</c:v>
                </c:pt>
                <c:pt idx="1143">
                  <c:v>114200</c:v>
                </c:pt>
                <c:pt idx="1144">
                  <c:v>114300</c:v>
                </c:pt>
                <c:pt idx="1145">
                  <c:v>114400</c:v>
                </c:pt>
                <c:pt idx="1146">
                  <c:v>114500</c:v>
                </c:pt>
                <c:pt idx="1147">
                  <c:v>114600</c:v>
                </c:pt>
                <c:pt idx="1148">
                  <c:v>114700</c:v>
                </c:pt>
                <c:pt idx="1149">
                  <c:v>114800</c:v>
                </c:pt>
                <c:pt idx="1150">
                  <c:v>114900</c:v>
                </c:pt>
                <c:pt idx="1151">
                  <c:v>115000</c:v>
                </c:pt>
                <c:pt idx="1152">
                  <c:v>115100</c:v>
                </c:pt>
                <c:pt idx="1153">
                  <c:v>115200</c:v>
                </c:pt>
                <c:pt idx="1154">
                  <c:v>115300</c:v>
                </c:pt>
                <c:pt idx="1155">
                  <c:v>115400</c:v>
                </c:pt>
                <c:pt idx="1156">
                  <c:v>115500</c:v>
                </c:pt>
                <c:pt idx="1157">
                  <c:v>115600</c:v>
                </c:pt>
                <c:pt idx="1158">
                  <c:v>115700</c:v>
                </c:pt>
                <c:pt idx="1159">
                  <c:v>115800</c:v>
                </c:pt>
                <c:pt idx="1160">
                  <c:v>115900</c:v>
                </c:pt>
                <c:pt idx="1161">
                  <c:v>116000</c:v>
                </c:pt>
                <c:pt idx="1162">
                  <c:v>116100</c:v>
                </c:pt>
                <c:pt idx="1163">
                  <c:v>116200</c:v>
                </c:pt>
                <c:pt idx="1164">
                  <c:v>116300</c:v>
                </c:pt>
                <c:pt idx="1165">
                  <c:v>116400</c:v>
                </c:pt>
                <c:pt idx="1166">
                  <c:v>116500</c:v>
                </c:pt>
                <c:pt idx="1167">
                  <c:v>116600</c:v>
                </c:pt>
                <c:pt idx="1168">
                  <c:v>116700</c:v>
                </c:pt>
                <c:pt idx="1169">
                  <c:v>116800</c:v>
                </c:pt>
                <c:pt idx="1170">
                  <c:v>116900</c:v>
                </c:pt>
                <c:pt idx="1171">
                  <c:v>117000</c:v>
                </c:pt>
                <c:pt idx="1172">
                  <c:v>117100</c:v>
                </c:pt>
                <c:pt idx="1173">
                  <c:v>117200</c:v>
                </c:pt>
                <c:pt idx="1174">
                  <c:v>117300</c:v>
                </c:pt>
                <c:pt idx="1175">
                  <c:v>117400</c:v>
                </c:pt>
                <c:pt idx="1176">
                  <c:v>117500</c:v>
                </c:pt>
                <c:pt idx="1177">
                  <c:v>117600</c:v>
                </c:pt>
                <c:pt idx="1178">
                  <c:v>117700</c:v>
                </c:pt>
                <c:pt idx="1179">
                  <c:v>117800</c:v>
                </c:pt>
                <c:pt idx="1180">
                  <c:v>117900</c:v>
                </c:pt>
                <c:pt idx="1181">
                  <c:v>118000</c:v>
                </c:pt>
                <c:pt idx="1182">
                  <c:v>118100</c:v>
                </c:pt>
                <c:pt idx="1183">
                  <c:v>118200</c:v>
                </c:pt>
                <c:pt idx="1184">
                  <c:v>118300</c:v>
                </c:pt>
                <c:pt idx="1185">
                  <c:v>118400</c:v>
                </c:pt>
                <c:pt idx="1186">
                  <c:v>118500</c:v>
                </c:pt>
                <c:pt idx="1187">
                  <c:v>118600</c:v>
                </c:pt>
                <c:pt idx="1188">
                  <c:v>118700</c:v>
                </c:pt>
                <c:pt idx="1189">
                  <c:v>118800</c:v>
                </c:pt>
                <c:pt idx="1190">
                  <c:v>118900</c:v>
                </c:pt>
                <c:pt idx="1191">
                  <c:v>119000</c:v>
                </c:pt>
                <c:pt idx="1192">
                  <c:v>119100</c:v>
                </c:pt>
                <c:pt idx="1193">
                  <c:v>119200</c:v>
                </c:pt>
                <c:pt idx="1194">
                  <c:v>119300</c:v>
                </c:pt>
                <c:pt idx="1195">
                  <c:v>119400</c:v>
                </c:pt>
                <c:pt idx="1196">
                  <c:v>119500</c:v>
                </c:pt>
                <c:pt idx="1197">
                  <c:v>119600</c:v>
                </c:pt>
                <c:pt idx="1198">
                  <c:v>119700</c:v>
                </c:pt>
                <c:pt idx="1199">
                  <c:v>119800</c:v>
                </c:pt>
                <c:pt idx="1200">
                  <c:v>119900</c:v>
                </c:pt>
                <c:pt idx="1201">
                  <c:v>120000</c:v>
                </c:pt>
                <c:pt idx="1202">
                  <c:v>120100</c:v>
                </c:pt>
                <c:pt idx="1203">
                  <c:v>120200</c:v>
                </c:pt>
                <c:pt idx="1204">
                  <c:v>120300</c:v>
                </c:pt>
                <c:pt idx="1205">
                  <c:v>120400</c:v>
                </c:pt>
                <c:pt idx="1206">
                  <c:v>120500</c:v>
                </c:pt>
                <c:pt idx="1207">
                  <c:v>120600</c:v>
                </c:pt>
                <c:pt idx="1208">
                  <c:v>120700</c:v>
                </c:pt>
                <c:pt idx="1209">
                  <c:v>120800</c:v>
                </c:pt>
                <c:pt idx="1210">
                  <c:v>120900</c:v>
                </c:pt>
                <c:pt idx="1211">
                  <c:v>121000</c:v>
                </c:pt>
                <c:pt idx="1212">
                  <c:v>121100</c:v>
                </c:pt>
                <c:pt idx="1213">
                  <c:v>121200</c:v>
                </c:pt>
                <c:pt idx="1214">
                  <c:v>121300</c:v>
                </c:pt>
                <c:pt idx="1215">
                  <c:v>121400</c:v>
                </c:pt>
                <c:pt idx="1216">
                  <c:v>121500</c:v>
                </c:pt>
                <c:pt idx="1217">
                  <c:v>121600</c:v>
                </c:pt>
                <c:pt idx="1218">
                  <c:v>121700</c:v>
                </c:pt>
                <c:pt idx="1219">
                  <c:v>121800</c:v>
                </c:pt>
                <c:pt idx="1220">
                  <c:v>121900</c:v>
                </c:pt>
                <c:pt idx="1221">
                  <c:v>122000</c:v>
                </c:pt>
                <c:pt idx="1222">
                  <c:v>122100</c:v>
                </c:pt>
                <c:pt idx="1223">
                  <c:v>122200</c:v>
                </c:pt>
                <c:pt idx="1224">
                  <c:v>122300</c:v>
                </c:pt>
                <c:pt idx="1225">
                  <c:v>122400</c:v>
                </c:pt>
                <c:pt idx="1226">
                  <c:v>122500</c:v>
                </c:pt>
                <c:pt idx="1227">
                  <c:v>122600</c:v>
                </c:pt>
                <c:pt idx="1228">
                  <c:v>122700</c:v>
                </c:pt>
                <c:pt idx="1229">
                  <c:v>122800</c:v>
                </c:pt>
                <c:pt idx="1230">
                  <c:v>122900</c:v>
                </c:pt>
                <c:pt idx="1231">
                  <c:v>123000</c:v>
                </c:pt>
                <c:pt idx="1232">
                  <c:v>123100</c:v>
                </c:pt>
                <c:pt idx="1233">
                  <c:v>123200</c:v>
                </c:pt>
                <c:pt idx="1234">
                  <c:v>123300</c:v>
                </c:pt>
                <c:pt idx="1235">
                  <c:v>123400</c:v>
                </c:pt>
                <c:pt idx="1236">
                  <c:v>123500</c:v>
                </c:pt>
                <c:pt idx="1237">
                  <c:v>123600</c:v>
                </c:pt>
                <c:pt idx="1238">
                  <c:v>123700</c:v>
                </c:pt>
                <c:pt idx="1239">
                  <c:v>123800</c:v>
                </c:pt>
                <c:pt idx="1240">
                  <c:v>123900</c:v>
                </c:pt>
                <c:pt idx="1241">
                  <c:v>124000</c:v>
                </c:pt>
                <c:pt idx="1242">
                  <c:v>124100</c:v>
                </c:pt>
                <c:pt idx="1243">
                  <c:v>124200</c:v>
                </c:pt>
                <c:pt idx="1244">
                  <c:v>124300</c:v>
                </c:pt>
                <c:pt idx="1245">
                  <c:v>124400</c:v>
                </c:pt>
                <c:pt idx="1246">
                  <c:v>124500</c:v>
                </c:pt>
                <c:pt idx="1247">
                  <c:v>124600</c:v>
                </c:pt>
                <c:pt idx="1248">
                  <c:v>124700</c:v>
                </c:pt>
                <c:pt idx="1249">
                  <c:v>124800</c:v>
                </c:pt>
                <c:pt idx="1250">
                  <c:v>124900</c:v>
                </c:pt>
                <c:pt idx="1251">
                  <c:v>125000</c:v>
                </c:pt>
                <c:pt idx="1252">
                  <c:v>125100</c:v>
                </c:pt>
                <c:pt idx="1253">
                  <c:v>125200</c:v>
                </c:pt>
                <c:pt idx="1254">
                  <c:v>125300</c:v>
                </c:pt>
                <c:pt idx="1255">
                  <c:v>125400</c:v>
                </c:pt>
                <c:pt idx="1256">
                  <c:v>125500</c:v>
                </c:pt>
                <c:pt idx="1257">
                  <c:v>125600</c:v>
                </c:pt>
                <c:pt idx="1258">
                  <c:v>125700</c:v>
                </c:pt>
                <c:pt idx="1259">
                  <c:v>125800</c:v>
                </c:pt>
                <c:pt idx="1260">
                  <c:v>125900</c:v>
                </c:pt>
                <c:pt idx="1261">
                  <c:v>126000</c:v>
                </c:pt>
                <c:pt idx="1262">
                  <c:v>126100</c:v>
                </c:pt>
                <c:pt idx="1263">
                  <c:v>126200</c:v>
                </c:pt>
                <c:pt idx="1264">
                  <c:v>126300</c:v>
                </c:pt>
                <c:pt idx="1265">
                  <c:v>126400</c:v>
                </c:pt>
                <c:pt idx="1266">
                  <c:v>126500</c:v>
                </c:pt>
                <c:pt idx="1267">
                  <c:v>126600</c:v>
                </c:pt>
                <c:pt idx="1268">
                  <c:v>126700</c:v>
                </c:pt>
                <c:pt idx="1269">
                  <c:v>126800</c:v>
                </c:pt>
                <c:pt idx="1270">
                  <c:v>126900</c:v>
                </c:pt>
                <c:pt idx="1271">
                  <c:v>127000</c:v>
                </c:pt>
                <c:pt idx="1272">
                  <c:v>127100</c:v>
                </c:pt>
                <c:pt idx="1273">
                  <c:v>127200</c:v>
                </c:pt>
                <c:pt idx="1274">
                  <c:v>127300</c:v>
                </c:pt>
                <c:pt idx="1275">
                  <c:v>127400</c:v>
                </c:pt>
                <c:pt idx="1276">
                  <c:v>127500</c:v>
                </c:pt>
                <c:pt idx="1277">
                  <c:v>127600</c:v>
                </c:pt>
                <c:pt idx="1278">
                  <c:v>127700</c:v>
                </c:pt>
                <c:pt idx="1279">
                  <c:v>127800</c:v>
                </c:pt>
                <c:pt idx="1280">
                  <c:v>127900</c:v>
                </c:pt>
                <c:pt idx="1281">
                  <c:v>128000</c:v>
                </c:pt>
                <c:pt idx="1282">
                  <c:v>128100</c:v>
                </c:pt>
                <c:pt idx="1283">
                  <c:v>128200</c:v>
                </c:pt>
                <c:pt idx="1284">
                  <c:v>128300</c:v>
                </c:pt>
                <c:pt idx="1285">
                  <c:v>128400</c:v>
                </c:pt>
                <c:pt idx="1286">
                  <c:v>128500</c:v>
                </c:pt>
                <c:pt idx="1287">
                  <c:v>128600</c:v>
                </c:pt>
                <c:pt idx="1288">
                  <c:v>128700</c:v>
                </c:pt>
                <c:pt idx="1289">
                  <c:v>128800</c:v>
                </c:pt>
                <c:pt idx="1290">
                  <c:v>128900</c:v>
                </c:pt>
                <c:pt idx="1291">
                  <c:v>129000</c:v>
                </c:pt>
                <c:pt idx="1292">
                  <c:v>129100</c:v>
                </c:pt>
                <c:pt idx="1293">
                  <c:v>129200</c:v>
                </c:pt>
                <c:pt idx="1294">
                  <c:v>129300</c:v>
                </c:pt>
                <c:pt idx="1295">
                  <c:v>129400</c:v>
                </c:pt>
                <c:pt idx="1296">
                  <c:v>129500</c:v>
                </c:pt>
                <c:pt idx="1297">
                  <c:v>129600</c:v>
                </c:pt>
                <c:pt idx="1298">
                  <c:v>129700</c:v>
                </c:pt>
                <c:pt idx="1299">
                  <c:v>129800</c:v>
                </c:pt>
                <c:pt idx="1300">
                  <c:v>129900</c:v>
                </c:pt>
                <c:pt idx="1301">
                  <c:v>130000</c:v>
                </c:pt>
                <c:pt idx="1302">
                  <c:v>130100</c:v>
                </c:pt>
                <c:pt idx="1303">
                  <c:v>130200</c:v>
                </c:pt>
                <c:pt idx="1304">
                  <c:v>130300</c:v>
                </c:pt>
                <c:pt idx="1305">
                  <c:v>130400</c:v>
                </c:pt>
                <c:pt idx="1306">
                  <c:v>130500</c:v>
                </c:pt>
                <c:pt idx="1307">
                  <c:v>130600</c:v>
                </c:pt>
                <c:pt idx="1308">
                  <c:v>130700</c:v>
                </c:pt>
                <c:pt idx="1309">
                  <c:v>130800</c:v>
                </c:pt>
                <c:pt idx="1310">
                  <c:v>130900</c:v>
                </c:pt>
                <c:pt idx="1311">
                  <c:v>131000</c:v>
                </c:pt>
                <c:pt idx="1312">
                  <c:v>131100</c:v>
                </c:pt>
                <c:pt idx="1313">
                  <c:v>131200</c:v>
                </c:pt>
                <c:pt idx="1314">
                  <c:v>131300</c:v>
                </c:pt>
                <c:pt idx="1315">
                  <c:v>131400</c:v>
                </c:pt>
                <c:pt idx="1316">
                  <c:v>131500</c:v>
                </c:pt>
                <c:pt idx="1317">
                  <c:v>131600</c:v>
                </c:pt>
                <c:pt idx="1318">
                  <c:v>131700</c:v>
                </c:pt>
                <c:pt idx="1319">
                  <c:v>131800</c:v>
                </c:pt>
                <c:pt idx="1320">
                  <c:v>131900</c:v>
                </c:pt>
                <c:pt idx="1321">
                  <c:v>132000</c:v>
                </c:pt>
                <c:pt idx="1322">
                  <c:v>132100</c:v>
                </c:pt>
                <c:pt idx="1323">
                  <c:v>132200</c:v>
                </c:pt>
                <c:pt idx="1324">
                  <c:v>132300</c:v>
                </c:pt>
                <c:pt idx="1325">
                  <c:v>132400</c:v>
                </c:pt>
                <c:pt idx="1326">
                  <c:v>132500</c:v>
                </c:pt>
                <c:pt idx="1327">
                  <c:v>132600</c:v>
                </c:pt>
                <c:pt idx="1328">
                  <c:v>132700</c:v>
                </c:pt>
                <c:pt idx="1329">
                  <c:v>132800</c:v>
                </c:pt>
                <c:pt idx="1330">
                  <c:v>132900</c:v>
                </c:pt>
                <c:pt idx="1331">
                  <c:v>133000</c:v>
                </c:pt>
                <c:pt idx="1332">
                  <c:v>133100</c:v>
                </c:pt>
                <c:pt idx="1333">
                  <c:v>133200</c:v>
                </c:pt>
                <c:pt idx="1334">
                  <c:v>133300</c:v>
                </c:pt>
                <c:pt idx="1335">
                  <c:v>133400</c:v>
                </c:pt>
                <c:pt idx="1336">
                  <c:v>133500</c:v>
                </c:pt>
                <c:pt idx="1337">
                  <c:v>133600</c:v>
                </c:pt>
                <c:pt idx="1338">
                  <c:v>133700</c:v>
                </c:pt>
                <c:pt idx="1339">
                  <c:v>133800</c:v>
                </c:pt>
                <c:pt idx="1340">
                  <c:v>133900</c:v>
                </c:pt>
                <c:pt idx="1341">
                  <c:v>134000</c:v>
                </c:pt>
                <c:pt idx="1342">
                  <c:v>134100</c:v>
                </c:pt>
                <c:pt idx="1343">
                  <c:v>134200</c:v>
                </c:pt>
                <c:pt idx="1344">
                  <c:v>134300</c:v>
                </c:pt>
                <c:pt idx="1345">
                  <c:v>134400</c:v>
                </c:pt>
                <c:pt idx="1346">
                  <c:v>134500</c:v>
                </c:pt>
                <c:pt idx="1347">
                  <c:v>134600</c:v>
                </c:pt>
                <c:pt idx="1348">
                  <c:v>134700</c:v>
                </c:pt>
                <c:pt idx="1349">
                  <c:v>134800</c:v>
                </c:pt>
                <c:pt idx="1350">
                  <c:v>134900</c:v>
                </c:pt>
                <c:pt idx="1351">
                  <c:v>135000</c:v>
                </c:pt>
                <c:pt idx="1352">
                  <c:v>135100</c:v>
                </c:pt>
                <c:pt idx="1353">
                  <c:v>135200</c:v>
                </c:pt>
                <c:pt idx="1354">
                  <c:v>135300</c:v>
                </c:pt>
                <c:pt idx="1355">
                  <c:v>135400</c:v>
                </c:pt>
                <c:pt idx="1356">
                  <c:v>135500</c:v>
                </c:pt>
                <c:pt idx="1357">
                  <c:v>135600</c:v>
                </c:pt>
                <c:pt idx="1358">
                  <c:v>135700</c:v>
                </c:pt>
                <c:pt idx="1359">
                  <c:v>135800</c:v>
                </c:pt>
                <c:pt idx="1360">
                  <c:v>135900</c:v>
                </c:pt>
                <c:pt idx="1361">
                  <c:v>136000</c:v>
                </c:pt>
                <c:pt idx="1362">
                  <c:v>136100</c:v>
                </c:pt>
                <c:pt idx="1363">
                  <c:v>136200</c:v>
                </c:pt>
                <c:pt idx="1364">
                  <c:v>136300</c:v>
                </c:pt>
                <c:pt idx="1365">
                  <c:v>136400</c:v>
                </c:pt>
                <c:pt idx="1366">
                  <c:v>136500</c:v>
                </c:pt>
                <c:pt idx="1367">
                  <c:v>136600</c:v>
                </c:pt>
                <c:pt idx="1368">
                  <c:v>136700</c:v>
                </c:pt>
                <c:pt idx="1369">
                  <c:v>136800</c:v>
                </c:pt>
                <c:pt idx="1370">
                  <c:v>136900</c:v>
                </c:pt>
                <c:pt idx="1371">
                  <c:v>137000</c:v>
                </c:pt>
                <c:pt idx="1372">
                  <c:v>137100</c:v>
                </c:pt>
                <c:pt idx="1373">
                  <c:v>137200</c:v>
                </c:pt>
                <c:pt idx="1374">
                  <c:v>137300</c:v>
                </c:pt>
                <c:pt idx="1375">
                  <c:v>137400</c:v>
                </c:pt>
                <c:pt idx="1376">
                  <c:v>137500</c:v>
                </c:pt>
                <c:pt idx="1377">
                  <c:v>137600</c:v>
                </c:pt>
                <c:pt idx="1378">
                  <c:v>137700</c:v>
                </c:pt>
                <c:pt idx="1379">
                  <c:v>137800</c:v>
                </c:pt>
                <c:pt idx="1380">
                  <c:v>137900</c:v>
                </c:pt>
                <c:pt idx="1381">
                  <c:v>138000</c:v>
                </c:pt>
                <c:pt idx="1382">
                  <c:v>138100</c:v>
                </c:pt>
                <c:pt idx="1383">
                  <c:v>138200</c:v>
                </c:pt>
                <c:pt idx="1384">
                  <c:v>138300</c:v>
                </c:pt>
                <c:pt idx="1385">
                  <c:v>138400</c:v>
                </c:pt>
                <c:pt idx="1386">
                  <c:v>138500</c:v>
                </c:pt>
                <c:pt idx="1387">
                  <c:v>138600</c:v>
                </c:pt>
                <c:pt idx="1388">
                  <c:v>138700</c:v>
                </c:pt>
                <c:pt idx="1389">
                  <c:v>138800</c:v>
                </c:pt>
                <c:pt idx="1390">
                  <c:v>138900</c:v>
                </c:pt>
                <c:pt idx="1391">
                  <c:v>139000</c:v>
                </c:pt>
                <c:pt idx="1392">
                  <c:v>139100</c:v>
                </c:pt>
                <c:pt idx="1393">
                  <c:v>139200</c:v>
                </c:pt>
                <c:pt idx="1394">
                  <c:v>139300</c:v>
                </c:pt>
                <c:pt idx="1395">
                  <c:v>139400</c:v>
                </c:pt>
                <c:pt idx="1396">
                  <c:v>139500</c:v>
                </c:pt>
                <c:pt idx="1397">
                  <c:v>139600</c:v>
                </c:pt>
                <c:pt idx="1398">
                  <c:v>139700</c:v>
                </c:pt>
                <c:pt idx="1399">
                  <c:v>139800</c:v>
                </c:pt>
                <c:pt idx="1400">
                  <c:v>139900</c:v>
                </c:pt>
                <c:pt idx="1401">
                  <c:v>140000</c:v>
                </c:pt>
                <c:pt idx="1402">
                  <c:v>140100</c:v>
                </c:pt>
                <c:pt idx="1403">
                  <c:v>140200</c:v>
                </c:pt>
                <c:pt idx="1404">
                  <c:v>140300</c:v>
                </c:pt>
                <c:pt idx="1405">
                  <c:v>140400</c:v>
                </c:pt>
                <c:pt idx="1406">
                  <c:v>140500</c:v>
                </c:pt>
                <c:pt idx="1407">
                  <c:v>140600</c:v>
                </c:pt>
                <c:pt idx="1408">
                  <c:v>140700</c:v>
                </c:pt>
                <c:pt idx="1409">
                  <c:v>140800</c:v>
                </c:pt>
                <c:pt idx="1410">
                  <c:v>140900</c:v>
                </c:pt>
                <c:pt idx="1411">
                  <c:v>141000</c:v>
                </c:pt>
                <c:pt idx="1412">
                  <c:v>141100</c:v>
                </c:pt>
                <c:pt idx="1413">
                  <c:v>141200</c:v>
                </c:pt>
                <c:pt idx="1414">
                  <c:v>141300</c:v>
                </c:pt>
                <c:pt idx="1415">
                  <c:v>141400</c:v>
                </c:pt>
                <c:pt idx="1416">
                  <c:v>141500</c:v>
                </c:pt>
                <c:pt idx="1417">
                  <c:v>141600</c:v>
                </c:pt>
                <c:pt idx="1418">
                  <c:v>141700</c:v>
                </c:pt>
                <c:pt idx="1419">
                  <c:v>141800</c:v>
                </c:pt>
                <c:pt idx="1420">
                  <c:v>141900</c:v>
                </c:pt>
                <c:pt idx="1421">
                  <c:v>142000</c:v>
                </c:pt>
                <c:pt idx="1422">
                  <c:v>142100</c:v>
                </c:pt>
                <c:pt idx="1423">
                  <c:v>142200</c:v>
                </c:pt>
                <c:pt idx="1424">
                  <c:v>142300</c:v>
                </c:pt>
                <c:pt idx="1425">
                  <c:v>142400</c:v>
                </c:pt>
                <c:pt idx="1426">
                  <c:v>142500</c:v>
                </c:pt>
                <c:pt idx="1427">
                  <c:v>142600</c:v>
                </c:pt>
                <c:pt idx="1428">
                  <c:v>142700</c:v>
                </c:pt>
                <c:pt idx="1429">
                  <c:v>142800</c:v>
                </c:pt>
                <c:pt idx="1430">
                  <c:v>142900</c:v>
                </c:pt>
                <c:pt idx="1431">
                  <c:v>143000</c:v>
                </c:pt>
                <c:pt idx="1432">
                  <c:v>143100</c:v>
                </c:pt>
                <c:pt idx="1433">
                  <c:v>143200</c:v>
                </c:pt>
                <c:pt idx="1434">
                  <c:v>143300</c:v>
                </c:pt>
                <c:pt idx="1435">
                  <c:v>143400</c:v>
                </c:pt>
                <c:pt idx="1436">
                  <c:v>143500</c:v>
                </c:pt>
                <c:pt idx="1437">
                  <c:v>143600</c:v>
                </c:pt>
                <c:pt idx="1438">
                  <c:v>143700</c:v>
                </c:pt>
                <c:pt idx="1439">
                  <c:v>143800</c:v>
                </c:pt>
                <c:pt idx="1440">
                  <c:v>143900</c:v>
                </c:pt>
                <c:pt idx="1441">
                  <c:v>144000</c:v>
                </c:pt>
                <c:pt idx="1442">
                  <c:v>144100</c:v>
                </c:pt>
                <c:pt idx="1443">
                  <c:v>144200</c:v>
                </c:pt>
                <c:pt idx="1444">
                  <c:v>144300</c:v>
                </c:pt>
                <c:pt idx="1445">
                  <c:v>144400</c:v>
                </c:pt>
                <c:pt idx="1446">
                  <c:v>144500</c:v>
                </c:pt>
                <c:pt idx="1447">
                  <c:v>144600</c:v>
                </c:pt>
                <c:pt idx="1448">
                  <c:v>144700</c:v>
                </c:pt>
                <c:pt idx="1449">
                  <c:v>144800</c:v>
                </c:pt>
                <c:pt idx="1450">
                  <c:v>144900</c:v>
                </c:pt>
                <c:pt idx="1451">
                  <c:v>145000</c:v>
                </c:pt>
                <c:pt idx="1452">
                  <c:v>145100</c:v>
                </c:pt>
                <c:pt idx="1453">
                  <c:v>145200</c:v>
                </c:pt>
                <c:pt idx="1454">
                  <c:v>145300</c:v>
                </c:pt>
                <c:pt idx="1455">
                  <c:v>145400</c:v>
                </c:pt>
                <c:pt idx="1456">
                  <c:v>145500</c:v>
                </c:pt>
                <c:pt idx="1457">
                  <c:v>145600</c:v>
                </c:pt>
                <c:pt idx="1458">
                  <c:v>145700</c:v>
                </c:pt>
                <c:pt idx="1459">
                  <c:v>145800</c:v>
                </c:pt>
                <c:pt idx="1460">
                  <c:v>145900</c:v>
                </c:pt>
                <c:pt idx="1461">
                  <c:v>146000</c:v>
                </c:pt>
                <c:pt idx="1462">
                  <c:v>146100</c:v>
                </c:pt>
                <c:pt idx="1463">
                  <c:v>146200</c:v>
                </c:pt>
                <c:pt idx="1464">
                  <c:v>146300</c:v>
                </c:pt>
                <c:pt idx="1465">
                  <c:v>146400</c:v>
                </c:pt>
                <c:pt idx="1466">
                  <c:v>146500</c:v>
                </c:pt>
                <c:pt idx="1467">
                  <c:v>146600</c:v>
                </c:pt>
                <c:pt idx="1468">
                  <c:v>146700</c:v>
                </c:pt>
                <c:pt idx="1469">
                  <c:v>146800</c:v>
                </c:pt>
                <c:pt idx="1470">
                  <c:v>146900</c:v>
                </c:pt>
                <c:pt idx="1471">
                  <c:v>147000</c:v>
                </c:pt>
                <c:pt idx="1472">
                  <c:v>147100</c:v>
                </c:pt>
                <c:pt idx="1473">
                  <c:v>147200</c:v>
                </c:pt>
                <c:pt idx="1474">
                  <c:v>147300</c:v>
                </c:pt>
                <c:pt idx="1475">
                  <c:v>147400</c:v>
                </c:pt>
                <c:pt idx="1476">
                  <c:v>147500</c:v>
                </c:pt>
                <c:pt idx="1477">
                  <c:v>147600</c:v>
                </c:pt>
                <c:pt idx="1478">
                  <c:v>147700</c:v>
                </c:pt>
                <c:pt idx="1479">
                  <c:v>147800</c:v>
                </c:pt>
                <c:pt idx="1480">
                  <c:v>147900</c:v>
                </c:pt>
                <c:pt idx="1481">
                  <c:v>148000</c:v>
                </c:pt>
                <c:pt idx="1482">
                  <c:v>148100</c:v>
                </c:pt>
                <c:pt idx="1483">
                  <c:v>148200</c:v>
                </c:pt>
                <c:pt idx="1484">
                  <c:v>148300</c:v>
                </c:pt>
                <c:pt idx="1485">
                  <c:v>148400</c:v>
                </c:pt>
                <c:pt idx="1486">
                  <c:v>148500</c:v>
                </c:pt>
                <c:pt idx="1487">
                  <c:v>148600</c:v>
                </c:pt>
                <c:pt idx="1488">
                  <c:v>148700</c:v>
                </c:pt>
                <c:pt idx="1489">
                  <c:v>148800</c:v>
                </c:pt>
                <c:pt idx="1490">
                  <c:v>148900</c:v>
                </c:pt>
                <c:pt idx="1491">
                  <c:v>149000</c:v>
                </c:pt>
                <c:pt idx="1492">
                  <c:v>149100</c:v>
                </c:pt>
                <c:pt idx="1493">
                  <c:v>149200</c:v>
                </c:pt>
                <c:pt idx="1494">
                  <c:v>149300</c:v>
                </c:pt>
                <c:pt idx="1495">
                  <c:v>149400</c:v>
                </c:pt>
                <c:pt idx="1496">
                  <c:v>149500</c:v>
                </c:pt>
                <c:pt idx="1497">
                  <c:v>149600</c:v>
                </c:pt>
                <c:pt idx="1498">
                  <c:v>149700</c:v>
                </c:pt>
                <c:pt idx="1499">
                  <c:v>149800</c:v>
                </c:pt>
                <c:pt idx="1500">
                  <c:v>149900</c:v>
                </c:pt>
                <c:pt idx="1501">
                  <c:v>150000</c:v>
                </c:pt>
                <c:pt idx="1502">
                  <c:v>150100</c:v>
                </c:pt>
                <c:pt idx="1503">
                  <c:v>150200</c:v>
                </c:pt>
                <c:pt idx="1504">
                  <c:v>150300</c:v>
                </c:pt>
                <c:pt idx="1505">
                  <c:v>150400</c:v>
                </c:pt>
                <c:pt idx="1506">
                  <c:v>150500</c:v>
                </c:pt>
                <c:pt idx="1507">
                  <c:v>150600</c:v>
                </c:pt>
                <c:pt idx="1508">
                  <c:v>150700</c:v>
                </c:pt>
                <c:pt idx="1509">
                  <c:v>150800</c:v>
                </c:pt>
                <c:pt idx="1510">
                  <c:v>150900</c:v>
                </c:pt>
                <c:pt idx="1511">
                  <c:v>151000</c:v>
                </c:pt>
                <c:pt idx="1512">
                  <c:v>151100</c:v>
                </c:pt>
                <c:pt idx="1513">
                  <c:v>151200</c:v>
                </c:pt>
                <c:pt idx="1514">
                  <c:v>151300</c:v>
                </c:pt>
                <c:pt idx="1515">
                  <c:v>151400</c:v>
                </c:pt>
                <c:pt idx="1516">
                  <c:v>151500</c:v>
                </c:pt>
                <c:pt idx="1517">
                  <c:v>151600</c:v>
                </c:pt>
                <c:pt idx="1518">
                  <c:v>151700</c:v>
                </c:pt>
                <c:pt idx="1519">
                  <c:v>151800</c:v>
                </c:pt>
                <c:pt idx="1520">
                  <c:v>151900</c:v>
                </c:pt>
                <c:pt idx="1521">
                  <c:v>152000</c:v>
                </c:pt>
                <c:pt idx="1522">
                  <c:v>152100</c:v>
                </c:pt>
                <c:pt idx="1523">
                  <c:v>152200</c:v>
                </c:pt>
                <c:pt idx="1524">
                  <c:v>152300</c:v>
                </c:pt>
                <c:pt idx="1525">
                  <c:v>152400</c:v>
                </c:pt>
                <c:pt idx="1526">
                  <c:v>152500</c:v>
                </c:pt>
                <c:pt idx="1527">
                  <c:v>152600</c:v>
                </c:pt>
                <c:pt idx="1528">
                  <c:v>152700</c:v>
                </c:pt>
                <c:pt idx="1529">
                  <c:v>152800</c:v>
                </c:pt>
                <c:pt idx="1530">
                  <c:v>152900</c:v>
                </c:pt>
                <c:pt idx="1531">
                  <c:v>153000</c:v>
                </c:pt>
                <c:pt idx="1532">
                  <c:v>153100</c:v>
                </c:pt>
                <c:pt idx="1533">
                  <c:v>153200</c:v>
                </c:pt>
                <c:pt idx="1534">
                  <c:v>153300</c:v>
                </c:pt>
                <c:pt idx="1535">
                  <c:v>153400</c:v>
                </c:pt>
                <c:pt idx="1536">
                  <c:v>153500</c:v>
                </c:pt>
                <c:pt idx="1537">
                  <c:v>153600</c:v>
                </c:pt>
                <c:pt idx="1538">
                  <c:v>153700</c:v>
                </c:pt>
                <c:pt idx="1539">
                  <c:v>153800</c:v>
                </c:pt>
                <c:pt idx="1540">
                  <c:v>153900</c:v>
                </c:pt>
                <c:pt idx="1541">
                  <c:v>154000</c:v>
                </c:pt>
                <c:pt idx="1542">
                  <c:v>154100</c:v>
                </c:pt>
                <c:pt idx="1543">
                  <c:v>154200</c:v>
                </c:pt>
                <c:pt idx="1544">
                  <c:v>154300</c:v>
                </c:pt>
                <c:pt idx="1545">
                  <c:v>154400</c:v>
                </c:pt>
                <c:pt idx="1546">
                  <c:v>154500</c:v>
                </c:pt>
                <c:pt idx="1547">
                  <c:v>154600</c:v>
                </c:pt>
                <c:pt idx="1548">
                  <c:v>154700</c:v>
                </c:pt>
                <c:pt idx="1549">
                  <c:v>154800</c:v>
                </c:pt>
                <c:pt idx="1550">
                  <c:v>154900</c:v>
                </c:pt>
                <c:pt idx="1551">
                  <c:v>155000</c:v>
                </c:pt>
                <c:pt idx="1552">
                  <c:v>155100</c:v>
                </c:pt>
                <c:pt idx="1553">
                  <c:v>155200</c:v>
                </c:pt>
                <c:pt idx="1554">
                  <c:v>155300</c:v>
                </c:pt>
                <c:pt idx="1555">
                  <c:v>155400</c:v>
                </c:pt>
                <c:pt idx="1556">
                  <c:v>155500</c:v>
                </c:pt>
                <c:pt idx="1557">
                  <c:v>155600</c:v>
                </c:pt>
                <c:pt idx="1558">
                  <c:v>155700</c:v>
                </c:pt>
                <c:pt idx="1559">
                  <c:v>155800</c:v>
                </c:pt>
                <c:pt idx="1560">
                  <c:v>155900</c:v>
                </c:pt>
                <c:pt idx="1561">
                  <c:v>156000</c:v>
                </c:pt>
                <c:pt idx="1562">
                  <c:v>156100</c:v>
                </c:pt>
                <c:pt idx="1563">
                  <c:v>156200</c:v>
                </c:pt>
                <c:pt idx="1564">
                  <c:v>156300</c:v>
                </c:pt>
                <c:pt idx="1565">
                  <c:v>156400</c:v>
                </c:pt>
                <c:pt idx="1566">
                  <c:v>156500</c:v>
                </c:pt>
                <c:pt idx="1567">
                  <c:v>156600</c:v>
                </c:pt>
                <c:pt idx="1568">
                  <c:v>156700</c:v>
                </c:pt>
                <c:pt idx="1569">
                  <c:v>156800</c:v>
                </c:pt>
                <c:pt idx="1570">
                  <c:v>156900</c:v>
                </c:pt>
                <c:pt idx="1571">
                  <c:v>157000</c:v>
                </c:pt>
                <c:pt idx="1572">
                  <c:v>157100</c:v>
                </c:pt>
                <c:pt idx="1573">
                  <c:v>157200</c:v>
                </c:pt>
                <c:pt idx="1574">
                  <c:v>157300</c:v>
                </c:pt>
                <c:pt idx="1575">
                  <c:v>157400</c:v>
                </c:pt>
                <c:pt idx="1576">
                  <c:v>157500</c:v>
                </c:pt>
                <c:pt idx="1577">
                  <c:v>157600</c:v>
                </c:pt>
                <c:pt idx="1578">
                  <c:v>157700</c:v>
                </c:pt>
                <c:pt idx="1579">
                  <c:v>157800</c:v>
                </c:pt>
                <c:pt idx="1580">
                  <c:v>157900</c:v>
                </c:pt>
                <c:pt idx="1581">
                  <c:v>158000</c:v>
                </c:pt>
                <c:pt idx="1582">
                  <c:v>158100</c:v>
                </c:pt>
                <c:pt idx="1583">
                  <c:v>158200</c:v>
                </c:pt>
                <c:pt idx="1584">
                  <c:v>158300</c:v>
                </c:pt>
                <c:pt idx="1585">
                  <c:v>158400</c:v>
                </c:pt>
                <c:pt idx="1586">
                  <c:v>158500</c:v>
                </c:pt>
                <c:pt idx="1587">
                  <c:v>158600</c:v>
                </c:pt>
                <c:pt idx="1588">
                  <c:v>158700</c:v>
                </c:pt>
                <c:pt idx="1589">
                  <c:v>158800</c:v>
                </c:pt>
                <c:pt idx="1590">
                  <c:v>158900</c:v>
                </c:pt>
                <c:pt idx="1591">
                  <c:v>159000</c:v>
                </c:pt>
                <c:pt idx="1592">
                  <c:v>159100</c:v>
                </c:pt>
                <c:pt idx="1593">
                  <c:v>159200</c:v>
                </c:pt>
                <c:pt idx="1594">
                  <c:v>159300</c:v>
                </c:pt>
                <c:pt idx="1595">
                  <c:v>159400</c:v>
                </c:pt>
                <c:pt idx="1596">
                  <c:v>159500</c:v>
                </c:pt>
                <c:pt idx="1597">
                  <c:v>159600</c:v>
                </c:pt>
                <c:pt idx="1598">
                  <c:v>159700</c:v>
                </c:pt>
                <c:pt idx="1599">
                  <c:v>159800</c:v>
                </c:pt>
                <c:pt idx="1600">
                  <c:v>159900</c:v>
                </c:pt>
                <c:pt idx="1601">
                  <c:v>160000</c:v>
                </c:pt>
                <c:pt idx="1602">
                  <c:v>160100</c:v>
                </c:pt>
                <c:pt idx="1603">
                  <c:v>160200</c:v>
                </c:pt>
                <c:pt idx="1604">
                  <c:v>160300</c:v>
                </c:pt>
                <c:pt idx="1605">
                  <c:v>160400</c:v>
                </c:pt>
                <c:pt idx="1606">
                  <c:v>160500</c:v>
                </c:pt>
                <c:pt idx="1607">
                  <c:v>160600</c:v>
                </c:pt>
                <c:pt idx="1608">
                  <c:v>160700</c:v>
                </c:pt>
                <c:pt idx="1609">
                  <c:v>160800</c:v>
                </c:pt>
                <c:pt idx="1610">
                  <c:v>160900</c:v>
                </c:pt>
                <c:pt idx="1611">
                  <c:v>161000</c:v>
                </c:pt>
                <c:pt idx="1612">
                  <c:v>161100</c:v>
                </c:pt>
                <c:pt idx="1613">
                  <c:v>161200</c:v>
                </c:pt>
                <c:pt idx="1614">
                  <c:v>161300</c:v>
                </c:pt>
                <c:pt idx="1615">
                  <c:v>161400</c:v>
                </c:pt>
                <c:pt idx="1616">
                  <c:v>161500</c:v>
                </c:pt>
                <c:pt idx="1617">
                  <c:v>161600</c:v>
                </c:pt>
                <c:pt idx="1618">
                  <c:v>161700</c:v>
                </c:pt>
                <c:pt idx="1619">
                  <c:v>161800</c:v>
                </c:pt>
                <c:pt idx="1620">
                  <c:v>161900</c:v>
                </c:pt>
                <c:pt idx="1621">
                  <c:v>162000</c:v>
                </c:pt>
                <c:pt idx="1622">
                  <c:v>162100</c:v>
                </c:pt>
                <c:pt idx="1623">
                  <c:v>162200</c:v>
                </c:pt>
                <c:pt idx="1624">
                  <c:v>162300</c:v>
                </c:pt>
                <c:pt idx="1625">
                  <c:v>162400</c:v>
                </c:pt>
                <c:pt idx="1626">
                  <c:v>162500</c:v>
                </c:pt>
                <c:pt idx="1627">
                  <c:v>162600</c:v>
                </c:pt>
                <c:pt idx="1628">
                  <c:v>162700</c:v>
                </c:pt>
                <c:pt idx="1629">
                  <c:v>162800</c:v>
                </c:pt>
                <c:pt idx="1630">
                  <c:v>162900</c:v>
                </c:pt>
                <c:pt idx="1631">
                  <c:v>163000</c:v>
                </c:pt>
                <c:pt idx="1632">
                  <c:v>163100</c:v>
                </c:pt>
                <c:pt idx="1633">
                  <c:v>163200</c:v>
                </c:pt>
                <c:pt idx="1634">
                  <c:v>163300</c:v>
                </c:pt>
                <c:pt idx="1635">
                  <c:v>163400</c:v>
                </c:pt>
                <c:pt idx="1636">
                  <c:v>163500</c:v>
                </c:pt>
                <c:pt idx="1637">
                  <c:v>163600</c:v>
                </c:pt>
                <c:pt idx="1638">
                  <c:v>163700</c:v>
                </c:pt>
                <c:pt idx="1639">
                  <c:v>163800</c:v>
                </c:pt>
                <c:pt idx="1640">
                  <c:v>163900</c:v>
                </c:pt>
                <c:pt idx="1641">
                  <c:v>164000</c:v>
                </c:pt>
                <c:pt idx="1642">
                  <c:v>164100</c:v>
                </c:pt>
                <c:pt idx="1643">
                  <c:v>164200</c:v>
                </c:pt>
                <c:pt idx="1644">
                  <c:v>164300</c:v>
                </c:pt>
                <c:pt idx="1645">
                  <c:v>164400</c:v>
                </c:pt>
                <c:pt idx="1646">
                  <c:v>164500</c:v>
                </c:pt>
                <c:pt idx="1647">
                  <c:v>164600</c:v>
                </c:pt>
                <c:pt idx="1648">
                  <c:v>164700</c:v>
                </c:pt>
                <c:pt idx="1649">
                  <c:v>164800</c:v>
                </c:pt>
                <c:pt idx="1650">
                  <c:v>164900</c:v>
                </c:pt>
                <c:pt idx="1651">
                  <c:v>165000</c:v>
                </c:pt>
                <c:pt idx="1652">
                  <c:v>165100</c:v>
                </c:pt>
                <c:pt idx="1653">
                  <c:v>165200</c:v>
                </c:pt>
                <c:pt idx="1654">
                  <c:v>165300</c:v>
                </c:pt>
                <c:pt idx="1655">
                  <c:v>165400</c:v>
                </c:pt>
                <c:pt idx="1656">
                  <c:v>165500</c:v>
                </c:pt>
                <c:pt idx="1657">
                  <c:v>165600</c:v>
                </c:pt>
                <c:pt idx="1658">
                  <c:v>165700</c:v>
                </c:pt>
                <c:pt idx="1659">
                  <c:v>165800</c:v>
                </c:pt>
                <c:pt idx="1660">
                  <c:v>165900</c:v>
                </c:pt>
                <c:pt idx="1661">
                  <c:v>166000</c:v>
                </c:pt>
                <c:pt idx="1662">
                  <c:v>166100</c:v>
                </c:pt>
                <c:pt idx="1663">
                  <c:v>166200</c:v>
                </c:pt>
                <c:pt idx="1664">
                  <c:v>166300</c:v>
                </c:pt>
                <c:pt idx="1665">
                  <c:v>166400</c:v>
                </c:pt>
                <c:pt idx="1666">
                  <c:v>166500</c:v>
                </c:pt>
                <c:pt idx="1667">
                  <c:v>166600</c:v>
                </c:pt>
                <c:pt idx="1668">
                  <c:v>166700</c:v>
                </c:pt>
                <c:pt idx="1669">
                  <c:v>166800</c:v>
                </c:pt>
                <c:pt idx="1670">
                  <c:v>166900</c:v>
                </c:pt>
                <c:pt idx="1671">
                  <c:v>167000</c:v>
                </c:pt>
                <c:pt idx="1672">
                  <c:v>167100</c:v>
                </c:pt>
                <c:pt idx="1673">
                  <c:v>167200</c:v>
                </c:pt>
                <c:pt idx="1674">
                  <c:v>167300</c:v>
                </c:pt>
                <c:pt idx="1675">
                  <c:v>167400</c:v>
                </c:pt>
                <c:pt idx="1676">
                  <c:v>167500</c:v>
                </c:pt>
                <c:pt idx="1677">
                  <c:v>167600</c:v>
                </c:pt>
                <c:pt idx="1678">
                  <c:v>167700</c:v>
                </c:pt>
                <c:pt idx="1679">
                  <c:v>167800</c:v>
                </c:pt>
                <c:pt idx="1680">
                  <c:v>167900</c:v>
                </c:pt>
                <c:pt idx="1681">
                  <c:v>168000</c:v>
                </c:pt>
                <c:pt idx="1682">
                  <c:v>168100</c:v>
                </c:pt>
                <c:pt idx="1683">
                  <c:v>168200</c:v>
                </c:pt>
                <c:pt idx="1684">
                  <c:v>168300</c:v>
                </c:pt>
                <c:pt idx="1685">
                  <c:v>168400</c:v>
                </c:pt>
                <c:pt idx="1686">
                  <c:v>168500</c:v>
                </c:pt>
                <c:pt idx="1687">
                  <c:v>168600</c:v>
                </c:pt>
                <c:pt idx="1688">
                  <c:v>168700</c:v>
                </c:pt>
                <c:pt idx="1689">
                  <c:v>168800</c:v>
                </c:pt>
                <c:pt idx="1690">
                  <c:v>168900</c:v>
                </c:pt>
                <c:pt idx="1691">
                  <c:v>169000</c:v>
                </c:pt>
                <c:pt idx="1692">
                  <c:v>169100</c:v>
                </c:pt>
                <c:pt idx="1693">
                  <c:v>169200</c:v>
                </c:pt>
                <c:pt idx="1694">
                  <c:v>169300</c:v>
                </c:pt>
                <c:pt idx="1695">
                  <c:v>169400</c:v>
                </c:pt>
                <c:pt idx="1696">
                  <c:v>169500</c:v>
                </c:pt>
                <c:pt idx="1697">
                  <c:v>169600</c:v>
                </c:pt>
                <c:pt idx="1698">
                  <c:v>169700</c:v>
                </c:pt>
                <c:pt idx="1699">
                  <c:v>169800</c:v>
                </c:pt>
                <c:pt idx="1700">
                  <c:v>169900</c:v>
                </c:pt>
                <c:pt idx="1701">
                  <c:v>170000</c:v>
                </c:pt>
                <c:pt idx="1702">
                  <c:v>170100</c:v>
                </c:pt>
                <c:pt idx="1703">
                  <c:v>170200</c:v>
                </c:pt>
                <c:pt idx="1704">
                  <c:v>170300</c:v>
                </c:pt>
                <c:pt idx="1705">
                  <c:v>170400</c:v>
                </c:pt>
                <c:pt idx="1706">
                  <c:v>170500</c:v>
                </c:pt>
                <c:pt idx="1707">
                  <c:v>170600</c:v>
                </c:pt>
                <c:pt idx="1708">
                  <c:v>170700</c:v>
                </c:pt>
                <c:pt idx="1709">
                  <c:v>170800</c:v>
                </c:pt>
                <c:pt idx="1710">
                  <c:v>170900</c:v>
                </c:pt>
                <c:pt idx="1711">
                  <c:v>171000</c:v>
                </c:pt>
                <c:pt idx="1712">
                  <c:v>171100</c:v>
                </c:pt>
                <c:pt idx="1713">
                  <c:v>171200</c:v>
                </c:pt>
                <c:pt idx="1714">
                  <c:v>171300</c:v>
                </c:pt>
                <c:pt idx="1715">
                  <c:v>171400</c:v>
                </c:pt>
                <c:pt idx="1716">
                  <c:v>171500</c:v>
                </c:pt>
                <c:pt idx="1717">
                  <c:v>171600</c:v>
                </c:pt>
                <c:pt idx="1718">
                  <c:v>171700</c:v>
                </c:pt>
                <c:pt idx="1719">
                  <c:v>171800</c:v>
                </c:pt>
                <c:pt idx="1720">
                  <c:v>171900</c:v>
                </c:pt>
                <c:pt idx="1721">
                  <c:v>172000</c:v>
                </c:pt>
                <c:pt idx="1722">
                  <c:v>172100</c:v>
                </c:pt>
                <c:pt idx="1723">
                  <c:v>172200</c:v>
                </c:pt>
                <c:pt idx="1724">
                  <c:v>172300</c:v>
                </c:pt>
                <c:pt idx="1725">
                  <c:v>172400</c:v>
                </c:pt>
                <c:pt idx="1726">
                  <c:v>172500</c:v>
                </c:pt>
                <c:pt idx="1727">
                  <c:v>172600</c:v>
                </c:pt>
                <c:pt idx="1728">
                  <c:v>172700</c:v>
                </c:pt>
                <c:pt idx="1729">
                  <c:v>172800</c:v>
                </c:pt>
                <c:pt idx="1730">
                  <c:v>172900</c:v>
                </c:pt>
                <c:pt idx="1731">
                  <c:v>173000</c:v>
                </c:pt>
                <c:pt idx="1732">
                  <c:v>173100</c:v>
                </c:pt>
                <c:pt idx="1733">
                  <c:v>173200</c:v>
                </c:pt>
                <c:pt idx="1734">
                  <c:v>173300</c:v>
                </c:pt>
                <c:pt idx="1735">
                  <c:v>173400</c:v>
                </c:pt>
                <c:pt idx="1736">
                  <c:v>173500</c:v>
                </c:pt>
                <c:pt idx="1737">
                  <c:v>173600</c:v>
                </c:pt>
                <c:pt idx="1738">
                  <c:v>173700</c:v>
                </c:pt>
                <c:pt idx="1739">
                  <c:v>173800</c:v>
                </c:pt>
                <c:pt idx="1740">
                  <c:v>173900</c:v>
                </c:pt>
                <c:pt idx="1741">
                  <c:v>174000</c:v>
                </c:pt>
                <c:pt idx="1742">
                  <c:v>174100</c:v>
                </c:pt>
                <c:pt idx="1743">
                  <c:v>174200</c:v>
                </c:pt>
                <c:pt idx="1744">
                  <c:v>174300</c:v>
                </c:pt>
                <c:pt idx="1745">
                  <c:v>174400</c:v>
                </c:pt>
                <c:pt idx="1746">
                  <c:v>174500</c:v>
                </c:pt>
                <c:pt idx="1747">
                  <c:v>174600</c:v>
                </c:pt>
                <c:pt idx="1748">
                  <c:v>174700</c:v>
                </c:pt>
                <c:pt idx="1749">
                  <c:v>174800</c:v>
                </c:pt>
                <c:pt idx="1750">
                  <c:v>174900</c:v>
                </c:pt>
                <c:pt idx="1751">
                  <c:v>175000</c:v>
                </c:pt>
                <c:pt idx="1752">
                  <c:v>175100</c:v>
                </c:pt>
                <c:pt idx="1753">
                  <c:v>175200</c:v>
                </c:pt>
                <c:pt idx="1754">
                  <c:v>175300</c:v>
                </c:pt>
                <c:pt idx="1755">
                  <c:v>175400</c:v>
                </c:pt>
                <c:pt idx="1756">
                  <c:v>175500</c:v>
                </c:pt>
                <c:pt idx="1757">
                  <c:v>175600</c:v>
                </c:pt>
                <c:pt idx="1758">
                  <c:v>175700</c:v>
                </c:pt>
                <c:pt idx="1759">
                  <c:v>175800</c:v>
                </c:pt>
                <c:pt idx="1760">
                  <c:v>175900</c:v>
                </c:pt>
                <c:pt idx="1761">
                  <c:v>176000</c:v>
                </c:pt>
                <c:pt idx="1762">
                  <c:v>176100</c:v>
                </c:pt>
                <c:pt idx="1763">
                  <c:v>176200</c:v>
                </c:pt>
                <c:pt idx="1764">
                  <c:v>176300</c:v>
                </c:pt>
                <c:pt idx="1765">
                  <c:v>176400</c:v>
                </c:pt>
                <c:pt idx="1766">
                  <c:v>176500</c:v>
                </c:pt>
                <c:pt idx="1767">
                  <c:v>176600</c:v>
                </c:pt>
                <c:pt idx="1768">
                  <c:v>176700</c:v>
                </c:pt>
                <c:pt idx="1769">
                  <c:v>176800</c:v>
                </c:pt>
                <c:pt idx="1770">
                  <c:v>176900</c:v>
                </c:pt>
                <c:pt idx="1771">
                  <c:v>177000</c:v>
                </c:pt>
                <c:pt idx="1772">
                  <c:v>177100</c:v>
                </c:pt>
                <c:pt idx="1773">
                  <c:v>177200</c:v>
                </c:pt>
                <c:pt idx="1774">
                  <c:v>177300</c:v>
                </c:pt>
                <c:pt idx="1775">
                  <c:v>177400</c:v>
                </c:pt>
                <c:pt idx="1776">
                  <c:v>177500</c:v>
                </c:pt>
                <c:pt idx="1777">
                  <c:v>177600</c:v>
                </c:pt>
                <c:pt idx="1778">
                  <c:v>177700</c:v>
                </c:pt>
                <c:pt idx="1779">
                  <c:v>177800</c:v>
                </c:pt>
                <c:pt idx="1780">
                  <c:v>177900</c:v>
                </c:pt>
                <c:pt idx="1781">
                  <c:v>178000</c:v>
                </c:pt>
                <c:pt idx="1782">
                  <c:v>178100</c:v>
                </c:pt>
                <c:pt idx="1783">
                  <c:v>178200</c:v>
                </c:pt>
                <c:pt idx="1784">
                  <c:v>178300</c:v>
                </c:pt>
                <c:pt idx="1785">
                  <c:v>178400</c:v>
                </c:pt>
                <c:pt idx="1786">
                  <c:v>178500</c:v>
                </c:pt>
                <c:pt idx="1787">
                  <c:v>178600</c:v>
                </c:pt>
                <c:pt idx="1788">
                  <c:v>178700</c:v>
                </c:pt>
                <c:pt idx="1789">
                  <c:v>178800</c:v>
                </c:pt>
                <c:pt idx="1790">
                  <c:v>178900</c:v>
                </c:pt>
                <c:pt idx="1791">
                  <c:v>179000</c:v>
                </c:pt>
                <c:pt idx="1792">
                  <c:v>179100</c:v>
                </c:pt>
                <c:pt idx="1793">
                  <c:v>179200</c:v>
                </c:pt>
                <c:pt idx="1794">
                  <c:v>179300</c:v>
                </c:pt>
                <c:pt idx="1795">
                  <c:v>179400</c:v>
                </c:pt>
                <c:pt idx="1796">
                  <c:v>179500</c:v>
                </c:pt>
                <c:pt idx="1797">
                  <c:v>179600</c:v>
                </c:pt>
                <c:pt idx="1798">
                  <c:v>179700</c:v>
                </c:pt>
                <c:pt idx="1799">
                  <c:v>179800</c:v>
                </c:pt>
                <c:pt idx="1800">
                  <c:v>179900</c:v>
                </c:pt>
                <c:pt idx="1801">
                  <c:v>180000</c:v>
                </c:pt>
                <c:pt idx="1802">
                  <c:v>180100</c:v>
                </c:pt>
                <c:pt idx="1803">
                  <c:v>180200</c:v>
                </c:pt>
                <c:pt idx="1804">
                  <c:v>180300</c:v>
                </c:pt>
                <c:pt idx="1805">
                  <c:v>180400</c:v>
                </c:pt>
                <c:pt idx="1806">
                  <c:v>180500</c:v>
                </c:pt>
                <c:pt idx="1807">
                  <c:v>180600</c:v>
                </c:pt>
                <c:pt idx="1808">
                  <c:v>180700</c:v>
                </c:pt>
                <c:pt idx="1809">
                  <c:v>180800</c:v>
                </c:pt>
                <c:pt idx="1810">
                  <c:v>180900</c:v>
                </c:pt>
                <c:pt idx="1811">
                  <c:v>181000</c:v>
                </c:pt>
                <c:pt idx="1812">
                  <c:v>181100</c:v>
                </c:pt>
                <c:pt idx="1813">
                  <c:v>181200</c:v>
                </c:pt>
                <c:pt idx="1814">
                  <c:v>181300</c:v>
                </c:pt>
                <c:pt idx="1815">
                  <c:v>181400</c:v>
                </c:pt>
                <c:pt idx="1816">
                  <c:v>181500</c:v>
                </c:pt>
                <c:pt idx="1817">
                  <c:v>181600</c:v>
                </c:pt>
                <c:pt idx="1818">
                  <c:v>181700</c:v>
                </c:pt>
                <c:pt idx="1819">
                  <c:v>181800</c:v>
                </c:pt>
                <c:pt idx="1820">
                  <c:v>181900</c:v>
                </c:pt>
                <c:pt idx="1821">
                  <c:v>182000</c:v>
                </c:pt>
                <c:pt idx="1822">
                  <c:v>182100</c:v>
                </c:pt>
                <c:pt idx="1823">
                  <c:v>182200</c:v>
                </c:pt>
                <c:pt idx="1824">
                  <c:v>182300</c:v>
                </c:pt>
                <c:pt idx="1825">
                  <c:v>182400</c:v>
                </c:pt>
                <c:pt idx="1826">
                  <c:v>182500</c:v>
                </c:pt>
                <c:pt idx="1827">
                  <c:v>182600</c:v>
                </c:pt>
                <c:pt idx="1828">
                  <c:v>182700</c:v>
                </c:pt>
                <c:pt idx="1829">
                  <c:v>182800</c:v>
                </c:pt>
                <c:pt idx="1830">
                  <c:v>182900</c:v>
                </c:pt>
                <c:pt idx="1831">
                  <c:v>183000</c:v>
                </c:pt>
                <c:pt idx="1832">
                  <c:v>183100</c:v>
                </c:pt>
                <c:pt idx="1833">
                  <c:v>183200</c:v>
                </c:pt>
                <c:pt idx="1834">
                  <c:v>183300</c:v>
                </c:pt>
                <c:pt idx="1835">
                  <c:v>183400</c:v>
                </c:pt>
                <c:pt idx="1836">
                  <c:v>183500</c:v>
                </c:pt>
                <c:pt idx="1837">
                  <c:v>183600</c:v>
                </c:pt>
                <c:pt idx="1838">
                  <c:v>183700</c:v>
                </c:pt>
                <c:pt idx="1839">
                  <c:v>183800</c:v>
                </c:pt>
                <c:pt idx="1840">
                  <c:v>183900</c:v>
                </c:pt>
                <c:pt idx="1841">
                  <c:v>184000</c:v>
                </c:pt>
                <c:pt idx="1842">
                  <c:v>184100</c:v>
                </c:pt>
                <c:pt idx="1843">
                  <c:v>184200</c:v>
                </c:pt>
                <c:pt idx="1844">
                  <c:v>184300</c:v>
                </c:pt>
                <c:pt idx="1845">
                  <c:v>184400</c:v>
                </c:pt>
                <c:pt idx="1846">
                  <c:v>184500</c:v>
                </c:pt>
                <c:pt idx="1847">
                  <c:v>184600</c:v>
                </c:pt>
                <c:pt idx="1848">
                  <c:v>184700</c:v>
                </c:pt>
                <c:pt idx="1849">
                  <c:v>184800</c:v>
                </c:pt>
                <c:pt idx="1850">
                  <c:v>184900</c:v>
                </c:pt>
                <c:pt idx="1851">
                  <c:v>185000</c:v>
                </c:pt>
                <c:pt idx="1852">
                  <c:v>185100</c:v>
                </c:pt>
                <c:pt idx="1853">
                  <c:v>185200</c:v>
                </c:pt>
                <c:pt idx="1854">
                  <c:v>185300</c:v>
                </c:pt>
                <c:pt idx="1855">
                  <c:v>185400</c:v>
                </c:pt>
                <c:pt idx="1856">
                  <c:v>185500</c:v>
                </c:pt>
                <c:pt idx="1857">
                  <c:v>185600</c:v>
                </c:pt>
                <c:pt idx="1858">
                  <c:v>185700</c:v>
                </c:pt>
                <c:pt idx="1859">
                  <c:v>185800</c:v>
                </c:pt>
                <c:pt idx="1860">
                  <c:v>185900</c:v>
                </c:pt>
                <c:pt idx="1861">
                  <c:v>186000</c:v>
                </c:pt>
                <c:pt idx="1862">
                  <c:v>186100</c:v>
                </c:pt>
                <c:pt idx="1863">
                  <c:v>186200</c:v>
                </c:pt>
                <c:pt idx="1864">
                  <c:v>186300</c:v>
                </c:pt>
                <c:pt idx="1865">
                  <c:v>186400</c:v>
                </c:pt>
                <c:pt idx="1866">
                  <c:v>186500</c:v>
                </c:pt>
                <c:pt idx="1867">
                  <c:v>186600</c:v>
                </c:pt>
                <c:pt idx="1868">
                  <c:v>186700</c:v>
                </c:pt>
                <c:pt idx="1869">
                  <c:v>186800</c:v>
                </c:pt>
                <c:pt idx="1870">
                  <c:v>186900</c:v>
                </c:pt>
                <c:pt idx="1871">
                  <c:v>187000</c:v>
                </c:pt>
                <c:pt idx="1872">
                  <c:v>187100</c:v>
                </c:pt>
                <c:pt idx="1873">
                  <c:v>187200</c:v>
                </c:pt>
                <c:pt idx="1874">
                  <c:v>187300</c:v>
                </c:pt>
                <c:pt idx="1875">
                  <c:v>187400</c:v>
                </c:pt>
                <c:pt idx="1876">
                  <c:v>187500</c:v>
                </c:pt>
                <c:pt idx="1877">
                  <c:v>187600</c:v>
                </c:pt>
                <c:pt idx="1878">
                  <c:v>187700</c:v>
                </c:pt>
                <c:pt idx="1879">
                  <c:v>187800</c:v>
                </c:pt>
                <c:pt idx="1880">
                  <c:v>187900</c:v>
                </c:pt>
                <c:pt idx="1881">
                  <c:v>188000</c:v>
                </c:pt>
                <c:pt idx="1882">
                  <c:v>188100</c:v>
                </c:pt>
                <c:pt idx="1883">
                  <c:v>188200</c:v>
                </c:pt>
                <c:pt idx="1884">
                  <c:v>188300</c:v>
                </c:pt>
                <c:pt idx="1885">
                  <c:v>188400</c:v>
                </c:pt>
                <c:pt idx="1886">
                  <c:v>188500</c:v>
                </c:pt>
                <c:pt idx="1887">
                  <c:v>188600</c:v>
                </c:pt>
                <c:pt idx="1888">
                  <c:v>188700</c:v>
                </c:pt>
                <c:pt idx="1889">
                  <c:v>188800</c:v>
                </c:pt>
                <c:pt idx="1890">
                  <c:v>188900</c:v>
                </c:pt>
                <c:pt idx="1891">
                  <c:v>189000</c:v>
                </c:pt>
                <c:pt idx="1892">
                  <c:v>189100</c:v>
                </c:pt>
                <c:pt idx="1893">
                  <c:v>189200</c:v>
                </c:pt>
                <c:pt idx="1894">
                  <c:v>189300</c:v>
                </c:pt>
                <c:pt idx="1895">
                  <c:v>189400</c:v>
                </c:pt>
                <c:pt idx="1896">
                  <c:v>189500</c:v>
                </c:pt>
                <c:pt idx="1897">
                  <c:v>189600</c:v>
                </c:pt>
                <c:pt idx="1898">
                  <c:v>189700</c:v>
                </c:pt>
                <c:pt idx="1899">
                  <c:v>189800</c:v>
                </c:pt>
                <c:pt idx="1900">
                  <c:v>189900</c:v>
                </c:pt>
                <c:pt idx="1901">
                  <c:v>190000</c:v>
                </c:pt>
                <c:pt idx="1902">
                  <c:v>190100</c:v>
                </c:pt>
                <c:pt idx="1903">
                  <c:v>190200</c:v>
                </c:pt>
                <c:pt idx="1904">
                  <c:v>190300</c:v>
                </c:pt>
                <c:pt idx="1905">
                  <c:v>190400</c:v>
                </c:pt>
                <c:pt idx="1906">
                  <c:v>190500</c:v>
                </c:pt>
                <c:pt idx="1907">
                  <c:v>190600</c:v>
                </c:pt>
                <c:pt idx="1908">
                  <c:v>190700</c:v>
                </c:pt>
                <c:pt idx="1909">
                  <c:v>190800</c:v>
                </c:pt>
                <c:pt idx="1910">
                  <c:v>190900</c:v>
                </c:pt>
                <c:pt idx="1911">
                  <c:v>191000</c:v>
                </c:pt>
                <c:pt idx="1912">
                  <c:v>191100</c:v>
                </c:pt>
                <c:pt idx="1913">
                  <c:v>191200</c:v>
                </c:pt>
                <c:pt idx="1914">
                  <c:v>191300</c:v>
                </c:pt>
                <c:pt idx="1915">
                  <c:v>191400</c:v>
                </c:pt>
                <c:pt idx="1916">
                  <c:v>191500</c:v>
                </c:pt>
                <c:pt idx="1917">
                  <c:v>191600</c:v>
                </c:pt>
                <c:pt idx="1918">
                  <c:v>191700</c:v>
                </c:pt>
                <c:pt idx="1919">
                  <c:v>191800</c:v>
                </c:pt>
                <c:pt idx="1920">
                  <c:v>191900</c:v>
                </c:pt>
                <c:pt idx="1921">
                  <c:v>192000</c:v>
                </c:pt>
                <c:pt idx="1922">
                  <c:v>192100</c:v>
                </c:pt>
                <c:pt idx="1923">
                  <c:v>192200</c:v>
                </c:pt>
                <c:pt idx="1924">
                  <c:v>192300</c:v>
                </c:pt>
                <c:pt idx="1925">
                  <c:v>192400</c:v>
                </c:pt>
                <c:pt idx="1926">
                  <c:v>192500</c:v>
                </c:pt>
                <c:pt idx="1927">
                  <c:v>192600</c:v>
                </c:pt>
                <c:pt idx="1928">
                  <c:v>192700</c:v>
                </c:pt>
                <c:pt idx="1929">
                  <c:v>192800</c:v>
                </c:pt>
                <c:pt idx="1930">
                  <c:v>192900</c:v>
                </c:pt>
                <c:pt idx="1931">
                  <c:v>193000</c:v>
                </c:pt>
                <c:pt idx="1932">
                  <c:v>193100</c:v>
                </c:pt>
                <c:pt idx="1933">
                  <c:v>193200</c:v>
                </c:pt>
                <c:pt idx="1934">
                  <c:v>193300</c:v>
                </c:pt>
                <c:pt idx="1935">
                  <c:v>193400</c:v>
                </c:pt>
                <c:pt idx="1936">
                  <c:v>193500</c:v>
                </c:pt>
                <c:pt idx="1937">
                  <c:v>193600</c:v>
                </c:pt>
                <c:pt idx="1938">
                  <c:v>193700</c:v>
                </c:pt>
                <c:pt idx="1939">
                  <c:v>193800</c:v>
                </c:pt>
                <c:pt idx="1940">
                  <c:v>193900</c:v>
                </c:pt>
                <c:pt idx="1941">
                  <c:v>194000</c:v>
                </c:pt>
                <c:pt idx="1942">
                  <c:v>194100</c:v>
                </c:pt>
                <c:pt idx="1943">
                  <c:v>194200</c:v>
                </c:pt>
                <c:pt idx="1944">
                  <c:v>194300</c:v>
                </c:pt>
                <c:pt idx="1945">
                  <c:v>194400</c:v>
                </c:pt>
                <c:pt idx="1946">
                  <c:v>194500</c:v>
                </c:pt>
                <c:pt idx="1947">
                  <c:v>194600</c:v>
                </c:pt>
                <c:pt idx="1948">
                  <c:v>194700</c:v>
                </c:pt>
                <c:pt idx="1949">
                  <c:v>194800</c:v>
                </c:pt>
                <c:pt idx="1950">
                  <c:v>194900</c:v>
                </c:pt>
                <c:pt idx="1951">
                  <c:v>195000</c:v>
                </c:pt>
                <c:pt idx="1952">
                  <c:v>195100</c:v>
                </c:pt>
                <c:pt idx="1953">
                  <c:v>195200</c:v>
                </c:pt>
                <c:pt idx="1954">
                  <c:v>195300</c:v>
                </c:pt>
                <c:pt idx="1955">
                  <c:v>195400</c:v>
                </c:pt>
                <c:pt idx="1956">
                  <c:v>195500</c:v>
                </c:pt>
                <c:pt idx="1957">
                  <c:v>195600</c:v>
                </c:pt>
                <c:pt idx="1958">
                  <c:v>195700</c:v>
                </c:pt>
                <c:pt idx="1959">
                  <c:v>195800</c:v>
                </c:pt>
                <c:pt idx="1960">
                  <c:v>195900</c:v>
                </c:pt>
                <c:pt idx="1961">
                  <c:v>196000</c:v>
                </c:pt>
                <c:pt idx="1962">
                  <c:v>196100</c:v>
                </c:pt>
                <c:pt idx="1963">
                  <c:v>196200</c:v>
                </c:pt>
                <c:pt idx="1964">
                  <c:v>196300</c:v>
                </c:pt>
                <c:pt idx="1965">
                  <c:v>196400</c:v>
                </c:pt>
                <c:pt idx="1966">
                  <c:v>196500</c:v>
                </c:pt>
                <c:pt idx="1967">
                  <c:v>196600</c:v>
                </c:pt>
                <c:pt idx="1968">
                  <c:v>196700</c:v>
                </c:pt>
                <c:pt idx="1969">
                  <c:v>196800</c:v>
                </c:pt>
                <c:pt idx="1970">
                  <c:v>196900</c:v>
                </c:pt>
                <c:pt idx="1971">
                  <c:v>197000</c:v>
                </c:pt>
                <c:pt idx="1972">
                  <c:v>197100</c:v>
                </c:pt>
                <c:pt idx="1973">
                  <c:v>197200</c:v>
                </c:pt>
                <c:pt idx="1974">
                  <c:v>197300</c:v>
                </c:pt>
                <c:pt idx="1975">
                  <c:v>197400</c:v>
                </c:pt>
                <c:pt idx="1976">
                  <c:v>197500</c:v>
                </c:pt>
                <c:pt idx="1977">
                  <c:v>197600</c:v>
                </c:pt>
                <c:pt idx="1978">
                  <c:v>197700</c:v>
                </c:pt>
                <c:pt idx="1979">
                  <c:v>197800</c:v>
                </c:pt>
                <c:pt idx="1980">
                  <c:v>197900</c:v>
                </c:pt>
                <c:pt idx="1981">
                  <c:v>198000</c:v>
                </c:pt>
                <c:pt idx="1982">
                  <c:v>198100</c:v>
                </c:pt>
                <c:pt idx="1983">
                  <c:v>198200</c:v>
                </c:pt>
                <c:pt idx="1984">
                  <c:v>198300</c:v>
                </c:pt>
                <c:pt idx="1985">
                  <c:v>198400</c:v>
                </c:pt>
                <c:pt idx="1986">
                  <c:v>198500</c:v>
                </c:pt>
                <c:pt idx="1987">
                  <c:v>198600</c:v>
                </c:pt>
                <c:pt idx="1988">
                  <c:v>198700</c:v>
                </c:pt>
                <c:pt idx="1989">
                  <c:v>198800</c:v>
                </c:pt>
                <c:pt idx="1990">
                  <c:v>198900</c:v>
                </c:pt>
                <c:pt idx="1991">
                  <c:v>199000</c:v>
                </c:pt>
                <c:pt idx="1992">
                  <c:v>199100</c:v>
                </c:pt>
                <c:pt idx="1993">
                  <c:v>199200</c:v>
                </c:pt>
                <c:pt idx="1994">
                  <c:v>199300</c:v>
                </c:pt>
                <c:pt idx="1995">
                  <c:v>199400</c:v>
                </c:pt>
                <c:pt idx="1996">
                  <c:v>199500</c:v>
                </c:pt>
                <c:pt idx="1997">
                  <c:v>199600</c:v>
                </c:pt>
                <c:pt idx="1998">
                  <c:v>199700</c:v>
                </c:pt>
                <c:pt idx="1999">
                  <c:v>199800</c:v>
                </c:pt>
                <c:pt idx="2000">
                  <c:v>199900</c:v>
                </c:pt>
                <c:pt idx="2001">
                  <c:v>200000</c:v>
                </c:pt>
                <c:pt idx="2002">
                  <c:v>201000</c:v>
                </c:pt>
                <c:pt idx="2003">
                  <c:v>202000</c:v>
                </c:pt>
                <c:pt idx="2004">
                  <c:v>203000</c:v>
                </c:pt>
                <c:pt idx="2005">
                  <c:v>204000</c:v>
                </c:pt>
                <c:pt idx="2006">
                  <c:v>205000</c:v>
                </c:pt>
                <c:pt idx="2007">
                  <c:v>206000</c:v>
                </c:pt>
                <c:pt idx="2008">
                  <c:v>207000</c:v>
                </c:pt>
                <c:pt idx="2009">
                  <c:v>208000</c:v>
                </c:pt>
                <c:pt idx="2010">
                  <c:v>209000</c:v>
                </c:pt>
                <c:pt idx="2011">
                  <c:v>210000</c:v>
                </c:pt>
                <c:pt idx="2012">
                  <c:v>211000</c:v>
                </c:pt>
                <c:pt idx="2013">
                  <c:v>212000</c:v>
                </c:pt>
                <c:pt idx="2014">
                  <c:v>213000</c:v>
                </c:pt>
                <c:pt idx="2015">
                  <c:v>214000</c:v>
                </c:pt>
                <c:pt idx="2016">
                  <c:v>215000</c:v>
                </c:pt>
                <c:pt idx="2017">
                  <c:v>216000</c:v>
                </c:pt>
                <c:pt idx="2018">
                  <c:v>217000</c:v>
                </c:pt>
                <c:pt idx="2019">
                  <c:v>218000</c:v>
                </c:pt>
                <c:pt idx="2020">
                  <c:v>219000</c:v>
                </c:pt>
                <c:pt idx="2021">
                  <c:v>220000</c:v>
                </c:pt>
                <c:pt idx="2022">
                  <c:v>221000</c:v>
                </c:pt>
                <c:pt idx="2023">
                  <c:v>222000</c:v>
                </c:pt>
                <c:pt idx="2024">
                  <c:v>223000</c:v>
                </c:pt>
                <c:pt idx="2025">
                  <c:v>224000</c:v>
                </c:pt>
                <c:pt idx="2026">
                  <c:v>225000</c:v>
                </c:pt>
                <c:pt idx="2027">
                  <c:v>226000</c:v>
                </c:pt>
                <c:pt idx="2028">
                  <c:v>227000</c:v>
                </c:pt>
                <c:pt idx="2029">
                  <c:v>228000</c:v>
                </c:pt>
                <c:pt idx="2030">
                  <c:v>229000</c:v>
                </c:pt>
                <c:pt idx="2031">
                  <c:v>230000</c:v>
                </c:pt>
                <c:pt idx="2032">
                  <c:v>231000</c:v>
                </c:pt>
                <c:pt idx="2033">
                  <c:v>232000</c:v>
                </c:pt>
                <c:pt idx="2034">
                  <c:v>233000</c:v>
                </c:pt>
                <c:pt idx="2035">
                  <c:v>234000</c:v>
                </c:pt>
                <c:pt idx="2036">
                  <c:v>235000</c:v>
                </c:pt>
                <c:pt idx="2037">
                  <c:v>236000</c:v>
                </c:pt>
                <c:pt idx="2038">
                  <c:v>237000</c:v>
                </c:pt>
                <c:pt idx="2039">
                  <c:v>238000</c:v>
                </c:pt>
                <c:pt idx="2040">
                  <c:v>239000</c:v>
                </c:pt>
                <c:pt idx="2041">
                  <c:v>240000</c:v>
                </c:pt>
                <c:pt idx="2042">
                  <c:v>241000</c:v>
                </c:pt>
                <c:pt idx="2043">
                  <c:v>242000</c:v>
                </c:pt>
                <c:pt idx="2044">
                  <c:v>243000</c:v>
                </c:pt>
                <c:pt idx="2045">
                  <c:v>244000</c:v>
                </c:pt>
                <c:pt idx="2046">
                  <c:v>245000</c:v>
                </c:pt>
                <c:pt idx="2047">
                  <c:v>246000</c:v>
                </c:pt>
                <c:pt idx="2048">
                  <c:v>247000</c:v>
                </c:pt>
                <c:pt idx="2049">
                  <c:v>248000</c:v>
                </c:pt>
                <c:pt idx="2050">
                  <c:v>249000</c:v>
                </c:pt>
                <c:pt idx="2051">
                  <c:v>250000</c:v>
                </c:pt>
                <c:pt idx="2052">
                  <c:v>251000</c:v>
                </c:pt>
                <c:pt idx="2053">
                  <c:v>252000</c:v>
                </c:pt>
                <c:pt idx="2054">
                  <c:v>253000</c:v>
                </c:pt>
                <c:pt idx="2055">
                  <c:v>254000</c:v>
                </c:pt>
                <c:pt idx="2056">
                  <c:v>255000</c:v>
                </c:pt>
                <c:pt idx="2057">
                  <c:v>256000</c:v>
                </c:pt>
                <c:pt idx="2058">
                  <c:v>257000</c:v>
                </c:pt>
                <c:pt idx="2059">
                  <c:v>258000</c:v>
                </c:pt>
                <c:pt idx="2060">
                  <c:v>259000</c:v>
                </c:pt>
                <c:pt idx="2061">
                  <c:v>260000</c:v>
                </c:pt>
                <c:pt idx="2062">
                  <c:v>261000</c:v>
                </c:pt>
                <c:pt idx="2063">
                  <c:v>262000</c:v>
                </c:pt>
                <c:pt idx="2064">
                  <c:v>263000</c:v>
                </c:pt>
                <c:pt idx="2065">
                  <c:v>264000</c:v>
                </c:pt>
                <c:pt idx="2066">
                  <c:v>265000</c:v>
                </c:pt>
                <c:pt idx="2067">
                  <c:v>266000</c:v>
                </c:pt>
                <c:pt idx="2068">
                  <c:v>267000</c:v>
                </c:pt>
                <c:pt idx="2069">
                  <c:v>268000</c:v>
                </c:pt>
                <c:pt idx="2070">
                  <c:v>269000</c:v>
                </c:pt>
                <c:pt idx="2071">
                  <c:v>270000</c:v>
                </c:pt>
                <c:pt idx="2072">
                  <c:v>271000</c:v>
                </c:pt>
                <c:pt idx="2073">
                  <c:v>272000</c:v>
                </c:pt>
                <c:pt idx="2074">
                  <c:v>273000</c:v>
                </c:pt>
                <c:pt idx="2075">
                  <c:v>274000</c:v>
                </c:pt>
                <c:pt idx="2076">
                  <c:v>275000</c:v>
                </c:pt>
                <c:pt idx="2077">
                  <c:v>276000</c:v>
                </c:pt>
                <c:pt idx="2078">
                  <c:v>277000</c:v>
                </c:pt>
                <c:pt idx="2079">
                  <c:v>278000</c:v>
                </c:pt>
                <c:pt idx="2080">
                  <c:v>279000</c:v>
                </c:pt>
                <c:pt idx="2081">
                  <c:v>280000</c:v>
                </c:pt>
                <c:pt idx="2082">
                  <c:v>281000</c:v>
                </c:pt>
                <c:pt idx="2083">
                  <c:v>282000</c:v>
                </c:pt>
                <c:pt idx="2084">
                  <c:v>283000</c:v>
                </c:pt>
                <c:pt idx="2085">
                  <c:v>284000</c:v>
                </c:pt>
                <c:pt idx="2086">
                  <c:v>285000</c:v>
                </c:pt>
                <c:pt idx="2087">
                  <c:v>286000</c:v>
                </c:pt>
                <c:pt idx="2088">
                  <c:v>287000</c:v>
                </c:pt>
                <c:pt idx="2089">
                  <c:v>288000</c:v>
                </c:pt>
                <c:pt idx="2090">
                  <c:v>289000</c:v>
                </c:pt>
                <c:pt idx="2091">
                  <c:v>290000</c:v>
                </c:pt>
                <c:pt idx="2092">
                  <c:v>291000</c:v>
                </c:pt>
                <c:pt idx="2093">
                  <c:v>292000</c:v>
                </c:pt>
                <c:pt idx="2094">
                  <c:v>293000</c:v>
                </c:pt>
                <c:pt idx="2095">
                  <c:v>294000</c:v>
                </c:pt>
                <c:pt idx="2096">
                  <c:v>295000</c:v>
                </c:pt>
                <c:pt idx="2097">
                  <c:v>296000</c:v>
                </c:pt>
                <c:pt idx="2098">
                  <c:v>297000</c:v>
                </c:pt>
                <c:pt idx="2099">
                  <c:v>298000</c:v>
                </c:pt>
                <c:pt idx="2100">
                  <c:v>299000</c:v>
                </c:pt>
                <c:pt idx="2101">
                  <c:v>300000</c:v>
                </c:pt>
                <c:pt idx="2102">
                  <c:v>301000</c:v>
                </c:pt>
                <c:pt idx="2103">
                  <c:v>302000</c:v>
                </c:pt>
                <c:pt idx="2104">
                  <c:v>303000</c:v>
                </c:pt>
                <c:pt idx="2105">
                  <c:v>304000</c:v>
                </c:pt>
                <c:pt idx="2106">
                  <c:v>305000</c:v>
                </c:pt>
                <c:pt idx="2107">
                  <c:v>306000</c:v>
                </c:pt>
                <c:pt idx="2108">
                  <c:v>307000</c:v>
                </c:pt>
                <c:pt idx="2109">
                  <c:v>308000</c:v>
                </c:pt>
                <c:pt idx="2110">
                  <c:v>309000</c:v>
                </c:pt>
                <c:pt idx="2111">
                  <c:v>310000</c:v>
                </c:pt>
                <c:pt idx="2112">
                  <c:v>311000</c:v>
                </c:pt>
                <c:pt idx="2113">
                  <c:v>312000</c:v>
                </c:pt>
                <c:pt idx="2114">
                  <c:v>313000</c:v>
                </c:pt>
                <c:pt idx="2115">
                  <c:v>314000</c:v>
                </c:pt>
                <c:pt idx="2116">
                  <c:v>315000</c:v>
                </c:pt>
                <c:pt idx="2117">
                  <c:v>316000</c:v>
                </c:pt>
                <c:pt idx="2118">
                  <c:v>317000</c:v>
                </c:pt>
                <c:pt idx="2119">
                  <c:v>318000</c:v>
                </c:pt>
                <c:pt idx="2120">
                  <c:v>319000</c:v>
                </c:pt>
                <c:pt idx="2121">
                  <c:v>320000</c:v>
                </c:pt>
                <c:pt idx="2122">
                  <c:v>321000</c:v>
                </c:pt>
                <c:pt idx="2123">
                  <c:v>322000</c:v>
                </c:pt>
                <c:pt idx="2124">
                  <c:v>323000</c:v>
                </c:pt>
                <c:pt idx="2125">
                  <c:v>324000</c:v>
                </c:pt>
                <c:pt idx="2126">
                  <c:v>325000</c:v>
                </c:pt>
                <c:pt idx="2127">
                  <c:v>326000</c:v>
                </c:pt>
                <c:pt idx="2128">
                  <c:v>327000</c:v>
                </c:pt>
                <c:pt idx="2129">
                  <c:v>328000</c:v>
                </c:pt>
                <c:pt idx="2130">
                  <c:v>329000</c:v>
                </c:pt>
                <c:pt idx="2131">
                  <c:v>330000</c:v>
                </c:pt>
                <c:pt idx="2132">
                  <c:v>331000</c:v>
                </c:pt>
                <c:pt idx="2133">
                  <c:v>332000</c:v>
                </c:pt>
                <c:pt idx="2134">
                  <c:v>333000</c:v>
                </c:pt>
                <c:pt idx="2135">
                  <c:v>334000</c:v>
                </c:pt>
                <c:pt idx="2136">
                  <c:v>335000</c:v>
                </c:pt>
                <c:pt idx="2137">
                  <c:v>336000</c:v>
                </c:pt>
                <c:pt idx="2138">
                  <c:v>337000</c:v>
                </c:pt>
                <c:pt idx="2139">
                  <c:v>338000</c:v>
                </c:pt>
                <c:pt idx="2140">
                  <c:v>339000</c:v>
                </c:pt>
                <c:pt idx="2141">
                  <c:v>340000</c:v>
                </c:pt>
                <c:pt idx="2142">
                  <c:v>341000</c:v>
                </c:pt>
                <c:pt idx="2143">
                  <c:v>342000</c:v>
                </c:pt>
                <c:pt idx="2144">
                  <c:v>343000</c:v>
                </c:pt>
                <c:pt idx="2145">
                  <c:v>344000</c:v>
                </c:pt>
                <c:pt idx="2146">
                  <c:v>345000</c:v>
                </c:pt>
                <c:pt idx="2147">
                  <c:v>346000</c:v>
                </c:pt>
                <c:pt idx="2148">
                  <c:v>347000</c:v>
                </c:pt>
                <c:pt idx="2149">
                  <c:v>348000</c:v>
                </c:pt>
                <c:pt idx="2150">
                  <c:v>349000</c:v>
                </c:pt>
                <c:pt idx="2151">
                  <c:v>350000</c:v>
                </c:pt>
                <c:pt idx="2152">
                  <c:v>351000</c:v>
                </c:pt>
                <c:pt idx="2153">
                  <c:v>352000</c:v>
                </c:pt>
                <c:pt idx="2154">
                  <c:v>353000</c:v>
                </c:pt>
                <c:pt idx="2155">
                  <c:v>354000</c:v>
                </c:pt>
                <c:pt idx="2156">
                  <c:v>355000</c:v>
                </c:pt>
                <c:pt idx="2157">
                  <c:v>356000</c:v>
                </c:pt>
                <c:pt idx="2158">
                  <c:v>357000</c:v>
                </c:pt>
                <c:pt idx="2159">
                  <c:v>358000</c:v>
                </c:pt>
                <c:pt idx="2160">
                  <c:v>359000</c:v>
                </c:pt>
                <c:pt idx="2161">
                  <c:v>360000</c:v>
                </c:pt>
                <c:pt idx="2162">
                  <c:v>361000</c:v>
                </c:pt>
                <c:pt idx="2163">
                  <c:v>362000</c:v>
                </c:pt>
                <c:pt idx="2164">
                  <c:v>363000</c:v>
                </c:pt>
                <c:pt idx="2165">
                  <c:v>364000</c:v>
                </c:pt>
                <c:pt idx="2166">
                  <c:v>365000</c:v>
                </c:pt>
                <c:pt idx="2167">
                  <c:v>366000</c:v>
                </c:pt>
                <c:pt idx="2168">
                  <c:v>367000</c:v>
                </c:pt>
                <c:pt idx="2169">
                  <c:v>368000</c:v>
                </c:pt>
                <c:pt idx="2170">
                  <c:v>369000</c:v>
                </c:pt>
                <c:pt idx="2171">
                  <c:v>370000</c:v>
                </c:pt>
                <c:pt idx="2172">
                  <c:v>371000</c:v>
                </c:pt>
                <c:pt idx="2173">
                  <c:v>372000</c:v>
                </c:pt>
                <c:pt idx="2174">
                  <c:v>373000</c:v>
                </c:pt>
                <c:pt idx="2175">
                  <c:v>374000</c:v>
                </c:pt>
                <c:pt idx="2176">
                  <c:v>375000</c:v>
                </c:pt>
                <c:pt idx="2177">
                  <c:v>376000</c:v>
                </c:pt>
                <c:pt idx="2178">
                  <c:v>377000</c:v>
                </c:pt>
                <c:pt idx="2179">
                  <c:v>378000</c:v>
                </c:pt>
                <c:pt idx="2180">
                  <c:v>379000</c:v>
                </c:pt>
                <c:pt idx="2181">
                  <c:v>380000</c:v>
                </c:pt>
                <c:pt idx="2182">
                  <c:v>381000</c:v>
                </c:pt>
                <c:pt idx="2183">
                  <c:v>382000</c:v>
                </c:pt>
                <c:pt idx="2184">
                  <c:v>383000</c:v>
                </c:pt>
                <c:pt idx="2185">
                  <c:v>384000</c:v>
                </c:pt>
                <c:pt idx="2186">
                  <c:v>385000</c:v>
                </c:pt>
                <c:pt idx="2187">
                  <c:v>386000</c:v>
                </c:pt>
                <c:pt idx="2188">
                  <c:v>387000</c:v>
                </c:pt>
                <c:pt idx="2189">
                  <c:v>388000</c:v>
                </c:pt>
                <c:pt idx="2190">
                  <c:v>389000</c:v>
                </c:pt>
                <c:pt idx="2191">
                  <c:v>390000</c:v>
                </c:pt>
                <c:pt idx="2192">
                  <c:v>391000</c:v>
                </c:pt>
                <c:pt idx="2193">
                  <c:v>392000</c:v>
                </c:pt>
                <c:pt idx="2194">
                  <c:v>393000</c:v>
                </c:pt>
                <c:pt idx="2195">
                  <c:v>394000</c:v>
                </c:pt>
                <c:pt idx="2196">
                  <c:v>395000</c:v>
                </c:pt>
                <c:pt idx="2197">
                  <c:v>396000</c:v>
                </c:pt>
                <c:pt idx="2198">
                  <c:v>397000</c:v>
                </c:pt>
                <c:pt idx="2199">
                  <c:v>398000</c:v>
                </c:pt>
                <c:pt idx="2200">
                  <c:v>399000</c:v>
                </c:pt>
                <c:pt idx="2201">
                  <c:v>400000</c:v>
                </c:pt>
                <c:pt idx="2202">
                  <c:v>401000</c:v>
                </c:pt>
                <c:pt idx="2203">
                  <c:v>402000</c:v>
                </c:pt>
                <c:pt idx="2204">
                  <c:v>403000</c:v>
                </c:pt>
                <c:pt idx="2205">
                  <c:v>404000</c:v>
                </c:pt>
                <c:pt idx="2206">
                  <c:v>405000</c:v>
                </c:pt>
                <c:pt idx="2207">
                  <c:v>406000</c:v>
                </c:pt>
                <c:pt idx="2208">
                  <c:v>407000</c:v>
                </c:pt>
                <c:pt idx="2209">
                  <c:v>408000</c:v>
                </c:pt>
                <c:pt idx="2210">
                  <c:v>409000</c:v>
                </c:pt>
                <c:pt idx="2211">
                  <c:v>410000</c:v>
                </c:pt>
                <c:pt idx="2212">
                  <c:v>411000</c:v>
                </c:pt>
                <c:pt idx="2213">
                  <c:v>412000</c:v>
                </c:pt>
                <c:pt idx="2214">
                  <c:v>413000</c:v>
                </c:pt>
                <c:pt idx="2215">
                  <c:v>414000</c:v>
                </c:pt>
                <c:pt idx="2216">
                  <c:v>415000</c:v>
                </c:pt>
                <c:pt idx="2217">
                  <c:v>416000</c:v>
                </c:pt>
                <c:pt idx="2218">
                  <c:v>417000</c:v>
                </c:pt>
                <c:pt idx="2219">
                  <c:v>418000</c:v>
                </c:pt>
                <c:pt idx="2220">
                  <c:v>419000</c:v>
                </c:pt>
                <c:pt idx="2221">
                  <c:v>420000</c:v>
                </c:pt>
                <c:pt idx="2222">
                  <c:v>421000</c:v>
                </c:pt>
                <c:pt idx="2223">
                  <c:v>422000</c:v>
                </c:pt>
                <c:pt idx="2224">
                  <c:v>423000</c:v>
                </c:pt>
                <c:pt idx="2225">
                  <c:v>424000</c:v>
                </c:pt>
                <c:pt idx="2226">
                  <c:v>425000</c:v>
                </c:pt>
                <c:pt idx="2227">
                  <c:v>426000</c:v>
                </c:pt>
                <c:pt idx="2228">
                  <c:v>427000</c:v>
                </c:pt>
                <c:pt idx="2229">
                  <c:v>428000</c:v>
                </c:pt>
                <c:pt idx="2230">
                  <c:v>429000</c:v>
                </c:pt>
                <c:pt idx="2231">
                  <c:v>430000</c:v>
                </c:pt>
                <c:pt idx="2232">
                  <c:v>431000</c:v>
                </c:pt>
                <c:pt idx="2233">
                  <c:v>432000</c:v>
                </c:pt>
                <c:pt idx="2234">
                  <c:v>433000</c:v>
                </c:pt>
                <c:pt idx="2235">
                  <c:v>434000</c:v>
                </c:pt>
                <c:pt idx="2236">
                  <c:v>435000</c:v>
                </c:pt>
                <c:pt idx="2237">
                  <c:v>436000</c:v>
                </c:pt>
                <c:pt idx="2238">
                  <c:v>437000</c:v>
                </c:pt>
                <c:pt idx="2239">
                  <c:v>438000</c:v>
                </c:pt>
                <c:pt idx="2240">
                  <c:v>439000</c:v>
                </c:pt>
                <c:pt idx="2241">
                  <c:v>440000</c:v>
                </c:pt>
                <c:pt idx="2242">
                  <c:v>441000</c:v>
                </c:pt>
                <c:pt idx="2243">
                  <c:v>442000</c:v>
                </c:pt>
                <c:pt idx="2244">
                  <c:v>443000</c:v>
                </c:pt>
                <c:pt idx="2245">
                  <c:v>444000</c:v>
                </c:pt>
                <c:pt idx="2246">
                  <c:v>445000</c:v>
                </c:pt>
                <c:pt idx="2247">
                  <c:v>446000</c:v>
                </c:pt>
                <c:pt idx="2248">
                  <c:v>447000</c:v>
                </c:pt>
                <c:pt idx="2249">
                  <c:v>448000</c:v>
                </c:pt>
                <c:pt idx="2250">
                  <c:v>449000</c:v>
                </c:pt>
                <c:pt idx="2251">
                  <c:v>450000</c:v>
                </c:pt>
                <c:pt idx="2252">
                  <c:v>451000</c:v>
                </c:pt>
                <c:pt idx="2253">
                  <c:v>452000</c:v>
                </c:pt>
                <c:pt idx="2254">
                  <c:v>453000</c:v>
                </c:pt>
                <c:pt idx="2255">
                  <c:v>454000</c:v>
                </c:pt>
                <c:pt idx="2256">
                  <c:v>455000</c:v>
                </c:pt>
                <c:pt idx="2257">
                  <c:v>456000</c:v>
                </c:pt>
                <c:pt idx="2258">
                  <c:v>457000</c:v>
                </c:pt>
                <c:pt idx="2259">
                  <c:v>458000</c:v>
                </c:pt>
                <c:pt idx="2260">
                  <c:v>459000</c:v>
                </c:pt>
                <c:pt idx="2261">
                  <c:v>460000</c:v>
                </c:pt>
                <c:pt idx="2262">
                  <c:v>461000</c:v>
                </c:pt>
                <c:pt idx="2263">
                  <c:v>462000</c:v>
                </c:pt>
                <c:pt idx="2264">
                  <c:v>463000</c:v>
                </c:pt>
                <c:pt idx="2265">
                  <c:v>464000</c:v>
                </c:pt>
                <c:pt idx="2266">
                  <c:v>465000</c:v>
                </c:pt>
                <c:pt idx="2267">
                  <c:v>466000</c:v>
                </c:pt>
                <c:pt idx="2268">
                  <c:v>467000</c:v>
                </c:pt>
                <c:pt idx="2269">
                  <c:v>468000</c:v>
                </c:pt>
                <c:pt idx="2270">
                  <c:v>469000</c:v>
                </c:pt>
                <c:pt idx="2271">
                  <c:v>470000</c:v>
                </c:pt>
                <c:pt idx="2272">
                  <c:v>471000</c:v>
                </c:pt>
                <c:pt idx="2273">
                  <c:v>472000</c:v>
                </c:pt>
                <c:pt idx="2274">
                  <c:v>473000</c:v>
                </c:pt>
                <c:pt idx="2275">
                  <c:v>474000</c:v>
                </c:pt>
                <c:pt idx="2276">
                  <c:v>475000</c:v>
                </c:pt>
                <c:pt idx="2277">
                  <c:v>476000</c:v>
                </c:pt>
                <c:pt idx="2278">
                  <c:v>477000</c:v>
                </c:pt>
                <c:pt idx="2279">
                  <c:v>478000</c:v>
                </c:pt>
                <c:pt idx="2280">
                  <c:v>479000</c:v>
                </c:pt>
                <c:pt idx="2281">
                  <c:v>480000</c:v>
                </c:pt>
                <c:pt idx="2282">
                  <c:v>481000</c:v>
                </c:pt>
                <c:pt idx="2283">
                  <c:v>482000</c:v>
                </c:pt>
                <c:pt idx="2284">
                  <c:v>483000</c:v>
                </c:pt>
                <c:pt idx="2285">
                  <c:v>484000</c:v>
                </c:pt>
                <c:pt idx="2286">
                  <c:v>485000</c:v>
                </c:pt>
                <c:pt idx="2287">
                  <c:v>486000</c:v>
                </c:pt>
                <c:pt idx="2288">
                  <c:v>487000</c:v>
                </c:pt>
                <c:pt idx="2289">
                  <c:v>488000</c:v>
                </c:pt>
                <c:pt idx="2290">
                  <c:v>489000</c:v>
                </c:pt>
                <c:pt idx="2291">
                  <c:v>490000</c:v>
                </c:pt>
                <c:pt idx="2292">
                  <c:v>491000</c:v>
                </c:pt>
                <c:pt idx="2293">
                  <c:v>492000</c:v>
                </c:pt>
                <c:pt idx="2294">
                  <c:v>493000</c:v>
                </c:pt>
                <c:pt idx="2295">
                  <c:v>494000</c:v>
                </c:pt>
                <c:pt idx="2296">
                  <c:v>495000</c:v>
                </c:pt>
                <c:pt idx="2297">
                  <c:v>496000</c:v>
                </c:pt>
                <c:pt idx="2298">
                  <c:v>497000</c:v>
                </c:pt>
                <c:pt idx="2299">
                  <c:v>498000</c:v>
                </c:pt>
                <c:pt idx="2300">
                  <c:v>499000</c:v>
                </c:pt>
                <c:pt idx="2301">
                  <c:v>500000</c:v>
                </c:pt>
                <c:pt idx="2302">
                  <c:v>501000</c:v>
                </c:pt>
                <c:pt idx="2303">
                  <c:v>502000</c:v>
                </c:pt>
                <c:pt idx="2304">
                  <c:v>503000</c:v>
                </c:pt>
                <c:pt idx="2305">
                  <c:v>504000</c:v>
                </c:pt>
                <c:pt idx="2306">
                  <c:v>505000</c:v>
                </c:pt>
                <c:pt idx="2307">
                  <c:v>506000</c:v>
                </c:pt>
                <c:pt idx="2308">
                  <c:v>507000</c:v>
                </c:pt>
                <c:pt idx="2309">
                  <c:v>508000</c:v>
                </c:pt>
                <c:pt idx="2310">
                  <c:v>509000</c:v>
                </c:pt>
                <c:pt idx="2311">
                  <c:v>510000</c:v>
                </c:pt>
                <c:pt idx="2312">
                  <c:v>511000</c:v>
                </c:pt>
                <c:pt idx="2313">
                  <c:v>512000</c:v>
                </c:pt>
                <c:pt idx="2314">
                  <c:v>513000</c:v>
                </c:pt>
                <c:pt idx="2315">
                  <c:v>514000</c:v>
                </c:pt>
                <c:pt idx="2316">
                  <c:v>515000</c:v>
                </c:pt>
                <c:pt idx="2317">
                  <c:v>516000</c:v>
                </c:pt>
                <c:pt idx="2318">
                  <c:v>517000</c:v>
                </c:pt>
                <c:pt idx="2319">
                  <c:v>518000</c:v>
                </c:pt>
                <c:pt idx="2320">
                  <c:v>519000</c:v>
                </c:pt>
                <c:pt idx="2321">
                  <c:v>520000</c:v>
                </c:pt>
                <c:pt idx="2322">
                  <c:v>521000</c:v>
                </c:pt>
                <c:pt idx="2323">
                  <c:v>522000</c:v>
                </c:pt>
                <c:pt idx="2324">
                  <c:v>523000</c:v>
                </c:pt>
                <c:pt idx="2325">
                  <c:v>524000</c:v>
                </c:pt>
                <c:pt idx="2326">
                  <c:v>525000</c:v>
                </c:pt>
                <c:pt idx="2327">
                  <c:v>526000</c:v>
                </c:pt>
                <c:pt idx="2328">
                  <c:v>527000</c:v>
                </c:pt>
                <c:pt idx="2329">
                  <c:v>528000</c:v>
                </c:pt>
                <c:pt idx="2330">
                  <c:v>529000</c:v>
                </c:pt>
                <c:pt idx="2331">
                  <c:v>530000</c:v>
                </c:pt>
                <c:pt idx="2332">
                  <c:v>531000</c:v>
                </c:pt>
                <c:pt idx="2333">
                  <c:v>532000</c:v>
                </c:pt>
                <c:pt idx="2334">
                  <c:v>533000</c:v>
                </c:pt>
                <c:pt idx="2335">
                  <c:v>534000</c:v>
                </c:pt>
                <c:pt idx="2336">
                  <c:v>535000</c:v>
                </c:pt>
                <c:pt idx="2337">
                  <c:v>536000</c:v>
                </c:pt>
                <c:pt idx="2338">
                  <c:v>537000</c:v>
                </c:pt>
                <c:pt idx="2339">
                  <c:v>538000</c:v>
                </c:pt>
                <c:pt idx="2340">
                  <c:v>539000</c:v>
                </c:pt>
                <c:pt idx="2341">
                  <c:v>540000</c:v>
                </c:pt>
                <c:pt idx="2342">
                  <c:v>541000</c:v>
                </c:pt>
                <c:pt idx="2343">
                  <c:v>542000</c:v>
                </c:pt>
                <c:pt idx="2344">
                  <c:v>543000</c:v>
                </c:pt>
                <c:pt idx="2345">
                  <c:v>544000</c:v>
                </c:pt>
                <c:pt idx="2346">
                  <c:v>545000</c:v>
                </c:pt>
                <c:pt idx="2347">
                  <c:v>546000</c:v>
                </c:pt>
                <c:pt idx="2348">
                  <c:v>547000</c:v>
                </c:pt>
                <c:pt idx="2349">
                  <c:v>548000</c:v>
                </c:pt>
                <c:pt idx="2350">
                  <c:v>549000</c:v>
                </c:pt>
                <c:pt idx="2351">
                  <c:v>550000</c:v>
                </c:pt>
                <c:pt idx="2352">
                  <c:v>551000</c:v>
                </c:pt>
                <c:pt idx="2353">
                  <c:v>552000</c:v>
                </c:pt>
                <c:pt idx="2354">
                  <c:v>553000</c:v>
                </c:pt>
                <c:pt idx="2355">
                  <c:v>554000</c:v>
                </c:pt>
                <c:pt idx="2356">
                  <c:v>555000</c:v>
                </c:pt>
                <c:pt idx="2357">
                  <c:v>556000</c:v>
                </c:pt>
                <c:pt idx="2358">
                  <c:v>557000</c:v>
                </c:pt>
                <c:pt idx="2359">
                  <c:v>558000</c:v>
                </c:pt>
                <c:pt idx="2360">
                  <c:v>559000</c:v>
                </c:pt>
                <c:pt idx="2361">
                  <c:v>560000</c:v>
                </c:pt>
                <c:pt idx="2362">
                  <c:v>561000</c:v>
                </c:pt>
                <c:pt idx="2363">
                  <c:v>562000</c:v>
                </c:pt>
                <c:pt idx="2364">
                  <c:v>563000</c:v>
                </c:pt>
                <c:pt idx="2365">
                  <c:v>564000</c:v>
                </c:pt>
                <c:pt idx="2366">
                  <c:v>565000</c:v>
                </c:pt>
                <c:pt idx="2367">
                  <c:v>566000</c:v>
                </c:pt>
                <c:pt idx="2368">
                  <c:v>567000</c:v>
                </c:pt>
                <c:pt idx="2369">
                  <c:v>568000</c:v>
                </c:pt>
                <c:pt idx="2370">
                  <c:v>569000</c:v>
                </c:pt>
                <c:pt idx="2371">
                  <c:v>570000</c:v>
                </c:pt>
                <c:pt idx="2372">
                  <c:v>571000</c:v>
                </c:pt>
                <c:pt idx="2373">
                  <c:v>572000</c:v>
                </c:pt>
                <c:pt idx="2374">
                  <c:v>573000</c:v>
                </c:pt>
                <c:pt idx="2375">
                  <c:v>574000</c:v>
                </c:pt>
                <c:pt idx="2376">
                  <c:v>575000</c:v>
                </c:pt>
                <c:pt idx="2377">
                  <c:v>576000</c:v>
                </c:pt>
                <c:pt idx="2378">
                  <c:v>577000</c:v>
                </c:pt>
                <c:pt idx="2379">
                  <c:v>578000</c:v>
                </c:pt>
                <c:pt idx="2380">
                  <c:v>579000</c:v>
                </c:pt>
                <c:pt idx="2381">
                  <c:v>580000</c:v>
                </c:pt>
                <c:pt idx="2382">
                  <c:v>581000</c:v>
                </c:pt>
                <c:pt idx="2383">
                  <c:v>582000</c:v>
                </c:pt>
                <c:pt idx="2384">
                  <c:v>583000</c:v>
                </c:pt>
                <c:pt idx="2385">
                  <c:v>584000</c:v>
                </c:pt>
                <c:pt idx="2386">
                  <c:v>585000</c:v>
                </c:pt>
                <c:pt idx="2387">
                  <c:v>586000</c:v>
                </c:pt>
                <c:pt idx="2388">
                  <c:v>587000</c:v>
                </c:pt>
                <c:pt idx="2389">
                  <c:v>588000</c:v>
                </c:pt>
                <c:pt idx="2390">
                  <c:v>589000</c:v>
                </c:pt>
                <c:pt idx="2391">
                  <c:v>590000</c:v>
                </c:pt>
                <c:pt idx="2392">
                  <c:v>591000</c:v>
                </c:pt>
                <c:pt idx="2393">
                  <c:v>592000</c:v>
                </c:pt>
                <c:pt idx="2394">
                  <c:v>593000</c:v>
                </c:pt>
                <c:pt idx="2395">
                  <c:v>594000</c:v>
                </c:pt>
                <c:pt idx="2396">
                  <c:v>595000</c:v>
                </c:pt>
                <c:pt idx="2397">
                  <c:v>596000</c:v>
                </c:pt>
                <c:pt idx="2398">
                  <c:v>597000</c:v>
                </c:pt>
                <c:pt idx="2399">
                  <c:v>598000</c:v>
                </c:pt>
                <c:pt idx="2400">
                  <c:v>599000</c:v>
                </c:pt>
                <c:pt idx="2401">
                  <c:v>600000</c:v>
                </c:pt>
                <c:pt idx="2402">
                  <c:v>601000</c:v>
                </c:pt>
                <c:pt idx="2403">
                  <c:v>602000</c:v>
                </c:pt>
                <c:pt idx="2404">
                  <c:v>603000</c:v>
                </c:pt>
                <c:pt idx="2405">
                  <c:v>604000</c:v>
                </c:pt>
                <c:pt idx="2406">
                  <c:v>605000</c:v>
                </c:pt>
                <c:pt idx="2407">
                  <c:v>606000</c:v>
                </c:pt>
                <c:pt idx="2408">
                  <c:v>607000</c:v>
                </c:pt>
                <c:pt idx="2409">
                  <c:v>608000</c:v>
                </c:pt>
                <c:pt idx="2410">
                  <c:v>609000</c:v>
                </c:pt>
                <c:pt idx="2411">
                  <c:v>610000</c:v>
                </c:pt>
                <c:pt idx="2412">
                  <c:v>611000</c:v>
                </c:pt>
                <c:pt idx="2413">
                  <c:v>612000</c:v>
                </c:pt>
                <c:pt idx="2414">
                  <c:v>613000</c:v>
                </c:pt>
                <c:pt idx="2415">
                  <c:v>614000</c:v>
                </c:pt>
                <c:pt idx="2416">
                  <c:v>615000</c:v>
                </c:pt>
                <c:pt idx="2417">
                  <c:v>616000</c:v>
                </c:pt>
                <c:pt idx="2418">
                  <c:v>617000</c:v>
                </c:pt>
                <c:pt idx="2419">
                  <c:v>618000</c:v>
                </c:pt>
                <c:pt idx="2420">
                  <c:v>619000</c:v>
                </c:pt>
                <c:pt idx="2421">
                  <c:v>620000</c:v>
                </c:pt>
                <c:pt idx="2422">
                  <c:v>621000</c:v>
                </c:pt>
                <c:pt idx="2423">
                  <c:v>622000</c:v>
                </c:pt>
                <c:pt idx="2424">
                  <c:v>623000</c:v>
                </c:pt>
                <c:pt idx="2425">
                  <c:v>624000</c:v>
                </c:pt>
                <c:pt idx="2426">
                  <c:v>625000</c:v>
                </c:pt>
                <c:pt idx="2427">
                  <c:v>626000</c:v>
                </c:pt>
                <c:pt idx="2428">
                  <c:v>627000</c:v>
                </c:pt>
                <c:pt idx="2429">
                  <c:v>628000</c:v>
                </c:pt>
                <c:pt idx="2430">
                  <c:v>629000</c:v>
                </c:pt>
                <c:pt idx="2431">
                  <c:v>630000</c:v>
                </c:pt>
                <c:pt idx="2432">
                  <c:v>631000</c:v>
                </c:pt>
                <c:pt idx="2433">
                  <c:v>632000</c:v>
                </c:pt>
                <c:pt idx="2434">
                  <c:v>633000</c:v>
                </c:pt>
                <c:pt idx="2435">
                  <c:v>634000</c:v>
                </c:pt>
                <c:pt idx="2436">
                  <c:v>635000</c:v>
                </c:pt>
                <c:pt idx="2437">
                  <c:v>636000</c:v>
                </c:pt>
                <c:pt idx="2438">
                  <c:v>637000</c:v>
                </c:pt>
                <c:pt idx="2439">
                  <c:v>638000</c:v>
                </c:pt>
                <c:pt idx="2440">
                  <c:v>639000</c:v>
                </c:pt>
                <c:pt idx="2441">
                  <c:v>640000</c:v>
                </c:pt>
                <c:pt idx="2442">
                  <c:v>641000</c:v>
                </c:pt>
                <c:pt idx="2443">
                  <c:v>642000</c:v>
                </c:pt>
                <c:pt idx="2444">
                  <c:v>643000</c:v>
                </c:pt>
                <c:pt idx="2445">
                  <c:v>644000</c:v>
                </c:pt>
                <c:pt idx="2446">
                  <c:v>645000</c:v>
                </c:pt>
                <c:pt idx="2447">
                  <c:v>646000</c:v>
                </c:pt>
                <c:pt idx="2448">
                  <c:v>647000</c:v>
                </c:pt>
                <c:pt idx="2449">
                  <c:v>648000</c:v>
                </c:pt>
                <c:pt idx="2450">
                  <c:v>649000</c:v>
                </c:pt>
                <c:pt idx="2451">
                  <c:v>650000</c:v>
                </c:pt>
                <c:pt idx="2452">
                  <c:v>651000</c:v>
                </c:pt>
                <c:pt idx="2453">
                  <c:v>652000</c:v>
                </c:pt>
                <c:pt idx="2454">
                  <c:v>653000</c:v>
                </c:pt>
                <c:pt idx="2455">
                  <c:v>654000</c:v>
                </c:pt>
                <c:pt idx="2456">
                  <c:v>655000</c:v>
                </c:pt>
                <c:pt idx="2457">
                  <c:v>656000</c:v>
                </c:pt>
                <c:pt idx="2458">
                  <c:v>657000</c:v>
                </c:pt>
                <c:pt idx="2459">
                  <c:v>658000</c:v>
                </c:pt>
                <c:pt idx="2460">
                  <c:v>659000</c:v>
                </c:pt>
                <c:pt idx="2461">
                  <c:v>660000</c:v>
                </c:pt>
                <c:pt idx="2462">
                  <c:v>661000</c:v>
                </c:pt>
                <c:pt idx="2463">
                  <c:v>662000</c:v>
                </c:pt>
                <c:pt idx="2464">
                  <c:v>663000</c:v>
                </c:pt>
                <c:pt idx="2465">
                  <c:v>664000</c:v>
                </c:pt>
                <c:pt idx="2466">
                  <c:v>665000</c:v>
                </c:pt>
                <c:pt idx="2467">
                  <c:v>666000</c:v>
                </c:pt>
                <c:pt idx="2468">
                  <c:v>667000</c:v>
                </c:pt>
                <c:pt idx="2469">
                  <c:v>668000</c:v>
                </c:pt>
                <c:pt idx="2470">
                  <c:v>669000</c:v>
                </c:pt>
                <c:pt idx="2471">
                  <c:v>670000</c:v>
                </c:pt>
                <c:pt idx="2472">
                  <c:v>671000</c:v>
                </c:pt>
                <c:pt idx="2473">
                  <c:v>672000</c:v>
                </c:pt>
                <c:pt idx="2474">
                  <c:v>673000</c:v>
                </c:pt>
                <c:pt idx="2475">
                  <c:v>674000</c:v>
                </c:pt>
                <c:pt idx="2476">
                  <c:v>675000</c:v>
                </c:pt>
                <c:pt idx="2477">
                  <c:v>676000</c:v>
                </c:pt>
                <c:pt idx="2478">
                  <c:v>677000</c:v>
                </c:pt>
                <c:pt idx="2479">
                  <c:v>678000</c:v>
                </c:pt>
                <c:pt idx="2480">
                  <c:v>679000</c:v>
                </c:pt>
                <c:pt idx="2481">
                  <c:v>680000</c:v>
                </c:pt>
                <c:pt idx="2482">
                  <c:v>681000</c:v>
                </c:pt>
                <c:pt idx="2483">
                  <c:v>682000</c:v>
                </c:pt>
                <c:pt idx="2484">
                  <c:v>683000</c:v>
                </c:pt>
                <c:pt idx="2485">
                  <c:v>684000</c:v>
                </c:pt>
                <c:pt idx="2486">
                  <c:v>685000</c:v>
                </c:pt>
                <c:pt idx="2487">
                  <c:v>686000</c:v>
                </c:pt>
                <c:pt idx="2488">
                  <c:v>687000</c:v>
                </c:pt>
                <c:pt idx="2489">
                  <c:v>688000</c:v>
                </c:pt>
                <c:pt idx="2490">
                  <c:v>689000</c:v>
                </c:pt>
                <c:pt idx="2491">
                  <c:v>690000</c:v>
                </c:pt>
                <c:pt idx="2492">
                  <c:v>691000</c:v>
                </c:pt>
                <c:pt idx="2493">
                  <c:v>692000</c:v>
                </c:pt>
                <c:pt idx="2494">
                  <c:v>693000</c:v>
                </c:pt>
                <c:pt idx="2495">
                  <c:v>694000</c:v>
                </c:pt>
                <c:pt idx="2496">
                  <c:v>695000</c:v>
                </c:pt>
                <c:pt idx="2497">
                  <c:v>696000</c:v>
                </c:pt>
                <c:pt idx="2498">
                  <c:v>697000</c:v>
                </c:pt>
                <c:pt idx="2499">
                  <c:v>698000</c:v>
                </c:pt>
                <c:pt idx="2500">
                  <c:v>699000</c:v>
                </c:pt>
                <c:pt idx="2501">
                  <c:v>700000</c:v>
                </c:pt>
                <c:pt idx="2502">
                  <c:v>701000</c:v>
                </c:pt>
                <c:pt idx="2503">
                  <c:v>702000</c:v>
                </c:pt>
                <c:pt idx="2504">
                  <c:v>703000</c:v>
                </c:pt>
                <c:pt idx="2505">
                  <c:v>704000</c:v>
                </c:pt>
                <c:pt idx="2506">
                  <c:v>705000</c:v>
                </c:pt>
                <c:pt idx="2507">
                  <c:v>706000</c:v>
                </c:pt>
                <c:pt idx="2508">
                  <c:v>707000</c:v>
                </c:pt>
                <c:pt idx="2509">
                  <c:v>708000</c:v>
                </c:pt>
                <c:pt idx="2510">
                  <c:v>709000</c:v>
                </c:pt>
                <c:pt idx="2511">
                  <c:v>710000</c:v>
                </c:pt>
                <c:pt idx="2512">
                  <c:v>711000</c:v>
                </c:pt>
                <c:pt idx="2513">
                  <c:v>712000</c:v>
                </c:pt>
                <c:pt idx="2514">
                  <c:v>713000</c:v>
                </c:pt>
                <c:pt idx="2515">
                  <c:v>714000</c:v>
                </c:pt>
                <c:pt idx="2516">
                  <c:v>715000</c:v>
                </c:pt>
                <c:pt idx="2517">
                  <c:v>716000</c:v>
                </c:pt>
                <c:pt idx="2518">
                  <c:v>717000</c:v>
                </c:pt>
                <c:pt idx="2519">
                  <c:v>718000</c:v>
                </c:pt>
                <c:pt idx="2520">
                  <c:v>719000</c:v>
                </c:pt>
                <c:pt idx="2521">
                  <c:v>720000</c:v>
                </c:pt>
                <c:pt idx="2522">
                  <c:v>721000</c:v>
                </c:pt>
                <c:pt idx="2523">
                  <c:v>722000</c:v>
                </c:pt>
                <c:pt idx="2524">
                  <c:v>723000</c:v>
                </c:pt>
                <c:pt idx="2525">
                  <c:v>724000</c:v>
                </c:pt>
                <c:pt idx="2526">
                  <c:v>725000</c:v>
                </c:pt>
                <c:pt idx="2527">
                  <c:v>726000</c:v>
                </c:pt>
                <c:pt idx="2528">
                  <c:v>727000</c:v>
                </c:pt>
                <c:pt idx="2529">
                  <c:v>728000</c:v>
                </c:pt>
                <c:pt idx="2530">
                  <c:v>729000</c:v>
                </c:pt>
                <c:pt idx="2531">
                  <c:v>730000</c:v>
                </c:pt>
                <c:pt idx="2532">
                  <c:v>731000</c:v>
                </c:pt>
                <c:pt idx="2533">
                  <c:v>732000</c:v>
                </c:pt>
                <c:pt idx="2534">
                  <c:v>733000</c:v>
                </c:pt>
                <c:pt idx="2535">
                  <c:v>734000</c:v>
                </c:pt>
                <c:pt idx="2536">
                  <c:v>735000</c:v>
                </c:pt>
                <c:pt idx="2537">
                  <c:v>736000</c:v>
                </c:pt>
                <c:pt idx="2538">
                  <c:v>737000</c:v>
                </c:pt>
                <c:pt idx="2539">
                  <c:v>738000</c:v>
                </c:pt>
                <c:pt idx="2540">
                  <c:v>739000</c:v>
                </c:pt>
                <c:pt idx="2541">
                  <c:v>740000</c:v>
                </c:pt>
                <c:pt idx="2542">
                  <c:v>741000</c:v>
                </c:pt>
                <c:pt idx="2543">
                  <c:v>742000</c:v>
                </c:pt>
                <c:pt idx="2544">
                  <c:v>743000</c:v>
                </c:pt>
                <c:pt idx="2545">
                  <c:v>744000</c:v>
                </c:pt>
                <c:pt idx="2546">
                  <c:v>745000</c:v>
                </c:pt>
                <c:pt idx="2547">
                  <c:v>746000</c:v>
                </c:pt>
                <c:pt idx="2548">
                  <c:v>747000</c:v>
                </c:pt>
                <c:pt idx="2549">
                  <c:v>748000</c:v>
                </c:pt>
                <c:pt idx="2550">
                  <c:v>749000</c:v>
                </c:pt>
                <c:pt idx="2551">
                  <c:v>750000</c:v>
                </c:pt>
                <c:pt idx="2552">
                  <c:v>751000</c:v>
                </c:pt>
                <c:pt idx="2553">
                  <c:v>752000</c:v>
                </c:pt>
                <c:pt idx="2554">
                  <c:v>753000</c:v>
                </c:pt>
                <c:pt idx="2555">
                  <c:v>754000</c:v>
                </c:pt>
                <c:pt idx="2556">
                  <c:v>755000</c:v>
                </c:pt>
                <c:pt idx="2557">
                  <c:v>756000</c:v>
                </c:pt>
                <c:pt idx="2558">
                  <c:v>757000</c:v>
                </c:pt>
                <c:pt idx="2559">
                  <c:v>758000</c:v>
                </c:pt>
                <c:pt idx="2560">
                  <c:v>759000</c:v>
                </c:pt>
                <c:pt idx="2561">
                  <c:v>760000</c:v>
                </c:pt>
                <c:pt idx="2562">
                  <c:v>761000</c:v>
                </c:pt>
                <c:pt idx="2563">
                  <c:v>762000</c:v>
                </c:pt>
                <c:pt idx="2564">
                  <c:v>763000</c:v>
                </c:pt>
                <c:pt idx="2565">
                  <c:v>764000</c:v>
                </c:pt>
                <c:pt idx="2566">
                  <c:v>765000</c:v>
                </c:pt>
                <c:pt idx="2567">
                  <c:v>766000</c:v>
                </c:pt>
                <c:pt idx="2568">
                  <c:v>767000</c:v>
                </c:pt>
                <c:pt idx="2569">
                  <c:v>768000</c:v>
                </c:pt>
                <c:pt idx="2570">
                  <c:v>769000</c:v>
                </c:pt>
                <c:pt idx="2571">
                  <c:v>770000</c:v>
                </c:pt>
                <c:pt idx="2572">
                  <c:v>771000</c:v>
                </c:pt>
                <c:pt idx="2573">
                  <c:v>772000</c:v>
                </c:pt>
                <c:pt idx="2574">
                  <c:v>773000</c:v>
                </c:pt>
                <c:pt idx="2575">
                  <c:v>774000</c:v>
                </c:pt>
                <c:pt idx="2576">
                  <c:v>775000</c:v>
                </c:pt>
                <c:pt idx="2577">
                  <c:v>776000</c:v>
                </c:pt>
                <c:pt idx="2578">
                  <c:v>777000</c:v>
                </c:pt>
                <c:pt idx="2579">
                  <c:v>778000</c:v>
                </c:pt>
                <c:pt idx="2580">
                  <c:v>779000</c:v>
                </c:pt>
                <c:pt idx="2581">
                  <c:v>780000</c:v>
                </c:pt>
                <c:pt idx="2582">
                  <c:v>781000</c:v>
                </c:pt>
                <c:pt idx="2583">
                  <c:v>782000</c:v>
                </c:pt>
                <c:pt idx="2584">
                  <c:v>783000</c:v>
                </c:pt>
                <c:pt idx="2585">
                  <c:v>784000</c:v>
                </c:pt>
                <c:pt idx="2586">
                  <c:v>785000</c:v>
                </c:pt>
                <c:pt idx="2587">
                  <c:v>786000</c:v>
                </c:pt>
                <c:pt idx="2588">
                  <c:v>787000</c:v>
                </c:pt>
                <c:pt idx="2589">
                  <c:v>788000</c:v>
                </c:pt>
                <c:pt idx="2590">
                  <c:v>789000</c:v>
                </c:pt>
                <c:pt idx="2591">
                  <c:v>790000</c:v>
                </c:pt>
                <c:pt idx="2592">
                  <c:v>791000</c:v>
                </c:pt>
                <c:pt idx="2593">
                  <c:v>792000</c:v>
                </c:pt>
                <c:pt idx="2594">
                  <c:v>793000</c:v>
                </c:pt>
                <c:pt idx="2595">
                  <c:v>794000</c:v>
                </c:pt>
                <c:pt idx="2596">
                  <c:v>795000</c:v>
                </c:pt>
                <c:pt idx="2597">
                  <c:v>796000</c:v>
                </c:pt>
                <c:pt idx="2598">
                  <c:v>797000</c:v>
                </c:pt>
                <c:pt idx="2599">
                  <c:v>798000</c:v>
                </c:pt>
                <c:pt idx="2600">
                  <c:v>799000</c:v>
                </c:pt>
                <c:pt idx="2601">
                  <c:v>800000</c:v>
                </c:pt>
                <c:pt idx="2602">
                  <c:v>801000</c:v>
                </c:pt>
                <c:pt idx="2603">
                  <c:v>802000</c:v>
                </c:pt>
                <c:pt idx="2604">
                  <c:v>803000</c:v>
                </c:pt>
                <c:pt idx="2605">
                  <c:v>804000</c:v>
                </c:pt>
                <c:pt idx="2606">
                  <c:v>805000</c:v>
                </c:pt>
                <c:pt idx="2607">
                  <c:v>806000</c:v>
                </c:pt>
                <c:pt idx="2608">
                  <c:v>807000</c:v>
                </c:pt>
                <c:pt idx="2609">
                  <c:v>808000</c:v>
                </c:pt>
                <c:pt idx="2610">
                  <c:v>809000</c:v>
                </c:pt>
                <c:pt idx="2611">
                  <c:v>810000</c:v>
                </c:pt>
                <c:pt idx="2612">
                  <c:v>811000</c:v>
                </c:pt>
                <c:pt idx="2613">
                  <c:v>812000</c:v>
                </c:pt>
                <c:pt idx="2614">
                  <c:v>813000</c:v>
                </c:pt>
                <c:pt idx="2615">
                  <c:v>814000</c:v>
                </c:pt>
                <c:pt idx="2616">
                  <c:v>815000</c:v>
                </c:pt>
                <c:pt idx="2617">
                  <c:v>816000</c:v>
                </c:pt>
                <c:pt idx="2618">
                  <c:v>817000</c:v>
                </c:pt>
                <c:pt idx="2619">
                  <c:v>818000</c:v>
                </c:pt>
                <c:pt idx="2620">
                  <c:v>819000</c:v>
                </c:pt>
                <c:pt idx="2621">
                  <c:v>820000</c:v>
                </c:pt>
                <c:pt idx="2622">
                  <c:v>821000</c:v>
                </c:pt>
                <c:pt idx="2623">
                  <c:v>822000</c:v>
                </c:pt>
                <c:pt idx="2624">
                  <c:v>823000</c:v>
                </c:pt>
                <c:pt idx="2625">
                  <c:v>824000</c:v>
                </c:pt>
                <c:pt idx="2626">
                  <c:v>825000</c:v>
                </c:pt>
                <c:pt idx="2627">
                  <c:v>826000</c:v>
                </c:pt>
                <c:pt idx="2628">
                  <c:v>827000</c:v>
                </c:pt>
                <c:pt idx="2629">
                  <c:v>828000</c:v>
                </c:pt>
                <c:pt idx="2630">
                  <c:v>829000</c:v>
                </c:pt>
                <c:pt idx="2631">
                  <c:v>830000</c:v>
                </c:pt>
                <c:pt idx="2632">
                  <c:v>831000</c:v>
                </c:pt>
                <c:pt idx="2633">
                  <c:v>832000</c:v>
                </c:pt>
                <c:pt idx="2634">
                  <c:v>833000</c:v>
                </c:pt>
                <c:pt idx="2635">
                  <c:v>834000</c:v>
                </c:pt>
                <c:pt idx="2636">
                  <c:v>835000</c:v>
                </c:pt>
                <c:pt idx="2637">
                  <c:v>836000</c:v>
                </c:pt>
                <c:pt idx="2638">
                  <c:v>837000</c:v>
                </c:pt>
                <c:pt idx="2639">
                  <c:v>838000</c:v>
                </c:pt>
                <c:pt idx="2640">
                  <c:v>839000</c:v>
                </c:pt>
                <c:pt idx="2641">
                  <c:v>840000</c:v>
                </c:pt>
                <c:pt idx="2642">
                  <c:v>841000</c:v>
                </c:pt>
                <c:pt idx="2643">
                  <c:v>842000</c:v>
                </c:pt>
                <c:pt idx="2644">
                  <c:v>843000</c:v>
                </c:pt>
                <c:pt idx="2645">
                  <c:v>844000</c:v>
                </c:pt>
                <c:pt idx="2646">
                  <c:v>845000</c:v>
                </c:pt>
                <c:pt idx="2647">
                  <c:v>846000</c:v>
                </c:pt>
                <c:pt idx="2648">
                  <c:v>847000</c:v>
                </c:pt>
                <c:pt idx="2649">
                  <c:v>848000</c:v>
                </c:pt>
                <c:pt idx="2650">
                  <c:v>849000</c:v>
                </c:pt>
                <c:pt idx="2651">
                  <c:v>850000</c:v>
                </c:pt>
                <c:pt idx="2652">
                  <c:v>851000</c:v>
                </c:pt>
                <c:pt idx="2653">
                  <c:v>852000</c:v>
                </c:pt>
                <c:pt idx="2654">
                  <c:v>853000</c:v>
                </c:pt>
                <c:pt idx="2655">
                  <c:v>854000</c:v>
                </c:pt>
                <c:pt idx="2656">
                  <c:v>855000</c:v>
                </c:pt>
                <c:pt idx="2657">
                  <c:v>856000</c:v>
                </c:pt>
                <c:pt idx="2658">
                  <c:v>857000</c:v>
                </c:pt>
                <c:pt idx="2659">
                  <c:v>858000</c:v>
                </c:pt>
                <c:pt idx="2660">
                  <c:v>859000</c:v>
                </c:pt>
                <c:pt idx="2661">
                  <c:v>860000</c:v>
                </c:pt>
                <c:pt idx="2662">
                  <c:v>861000</c:v>
                </c:pt>
                <c:pt idx="2663">
                  <c:v>862000</c:v>
                </c:pt>
                <c:pt idx="2664">
                  <c:v>863000</c:v>
                </c:pt>
                <c:pt idx="2665">
                  <c:v>864000</c:v>
                </c:pt>
                <c:pt idx="2666">
                  <c:v>865000</c:v>
                </c:pt>
                <c:pt idx="2667">
                  <c:v>866000</c:v>
                </c:pt>
                <c:pt idx="2668">
                  <c:v>867000</c:v>
                </c:pt>
                <c:pt idx="2669">
                  <c:v>868000</c:v>
                </c:pt>
                <c:pt idx="2670">
                  <c:v>869000</c:v>
                </c:pt>
                <c:pt idx="2671">
                  <c:v>870000</c:v>
                </c:pt>
                <c:pt idx="2672">
                  <c:v>871000</c:v>
                </c:pt>
                <c:pt idx="2673">
                  <c:v>872000</c:v>
                </c:pt>
                <c:pt idx="2674">
                  <c:v>873000</c:v>
                </c:pt>
                <c:pt idx="2675">
                  <c:v>874000</c:v>
                </c:pt>
                <c:pt idx="2676">
                  <c:v>875000</c:v>
                </c:pt>
                <c:pt idx="2677">
                  <c:v>876000</c:v>
                </c:pt>
                <c:pt idx="2678">
                  <c:v>877000</c:v>
                </c:pt>
                <c:pt idx="2679">
                  <c:v>878000</c:v>
                </c:pt>
                <c:pt idx="2680">
                  <c:v>879000</c:v>
                </c:pt>
                <c:pt idx="2681">
                  <c:v>880000</c:v>
                </c:pt>
                <c:pt idx="2682">
                  <c:v>881000</c:v>
                </c:pt>
                <c:pt idx="2683">
                  <c:v>882000</c:v>
                </c:pt>
                <c:pt idx="2684">
                  <c:v>883000</c:v>
                </c:pt>
                <c:pt idx="2685">
                  <c:v>884000</c:v>
                </c:pt>
                <c:pt idx="2686">
                  <c:v>885000</c:v>
                </c:pt>
                <c:pt idx="2687">
                  <c:v>886000</c:v>
                </c:pt>
                <c:pt idx="2688">
                  <c:v>887000</c:v>
                </c:pt>
                <c:pt idx="2689">
                  <c:v>888000</c:v>
                </c:pt>
                <c:pt idx="2690">
                  <c:v>889000</c:v>
                </c:pt>
                <c:pt idx="2691">
                  <c:v>890000</c:v>
                </c:pt>
                <c:pt idx="2692">
                  <c:v>891000</c:v>
                </c:pt>
                <c:pt idx="2693">
                  <c:v>892000</c:v>
                </c:pt>
                <c:pt idx="2694">
                  <c:v>893000</c:v>
                </c:pt>
                <c:pt idx="2695">
                  <c:v>894000</c:v>
                </c:pt>
                <c:pt idx="2696">
                  <c:v>895000</c:v>
                </c:pt>
                <c:pt idx="2697">
                  <c:v>896000</c:v>
                </c:pt>
                <c:pt idx="2698">
                  <c:v>897000</c:v>
                </c:pt>
                <c:pt idx="2699">
                  <c:v>898000</c:v>
                </c:pt>
                <c:pt idx="2700">
                  <c:v>899000</c:v>
                </c:pt>
                <c:pt idx="2701">
                  <c:v>900000</c:v>
                </c:pt>
                <c:pt idx="2702">
                  <c:v>901000</c:v>
                </c:pt>
                <c:pt idx="2703">
                  <c:v>902000</c:v>
                </c:pt>
                <c:pt idx="2704">
                  <c:v>903000</c:v>
                </c:pt>
                <c:pt idx="2705">
                  <c:v>904000</c:v>
                </c:pt>
                <c:pt idx="2706">
                  <c:v>905000</c:v>
                </c:pt>
                <c:pt idx="2707">
                  <c:v>906000</c:v>
                </c:pt>
                <c:pt idx="2708">
                  <c:v>907000</c:v>
                </c:pt>
                <c:pt idx="2709">
                  <c:v>908000</c:v>
                </c:pt>
                <c:pt idx="2710">
                  <c:v>909000</c:v>
                </c:pt>
                <c:pt idx="2711">
                  <c:v>910000</c:v>
                </c:pt>
                <c:pt idx="2712">
                  <c:v>911000</c:v>
                </c:pt>
                <c:pt idx="2713">
                  <c:v>912000</c:v>
                </c:pt>
                <c:pt idx="2714">
                  <c:v>913000</c:v>
                </c:pt>
                <c:pt idx="2715">
                  <c:v>914000</c:v>
                </c:pt>
                <c:pt idx="2716">
                  <c:v>915000</c:v>
                </c:pt>
                <c:pt idx="2717">
                  <c:v>916000</c:v>
                </c:pt>
                <c:pt idx="2718">
                  <c:v>917000</c:v>
                </c:pt>
                <c:pt idx="2719">
                  <c:v>918000</c:v>
                </c:pt>
                <c:pt idx="2720">
                  <c:v>919000</c:v>
                </c:pt>
                <c:pt idx="2721">
                  <c:v>920000</c:v>
                </c:pt>
                <c:pt idx="2722">
                  <c:v>921000</c:v>
                </c:pt>
                <c:pt idx="2723">
                  <c:v>922000</c:v>
                </c:pt>
                <c:pt idx="2724">
                  <c:v>923000</c:v>
                </c:pt>
                <c:pt idx="2725">
                  <c:v>924000</c:v>
                </c:pt>
                <c:pt idx="2726">
                  <c:v>925000</c:v>
                </c:pt>
                <c:pt idx="2727">
                  <c:v>926000</c:v>
                </c:pt>
                <c:pt idx="2728">
                  <c:v>927000</c:v>
                </c:pt>
                <c:pt idx="2729">
                  <c:v>928000</c:v>
                </c:pt>
                <c:pt idx="2730">
                  <c:v>929000</c:v>
                </c:pt>
                <c:pt idx="2731">
                  <c:v>930000</c:v>
                </c:pt>
                <c:pt idx="2732">
                  <c:v>931000</c:v>
                </c:pt>
                <c:pt idx="2733">
                  <c:v>932000</c:v>
                </c:pt>
                <c:pt idx="2734">
                  <c:v>933000</c:v>
                </c:pt>
                <c:pt idx="2735">
                  <c:v>934000</c:v>
                </c:pt>
                <c:pt idx="2736">
                  <c:v>935000</c:v>
                </c:pt>
                <c:pt idx="2737">
                  <c:v>936000</c:v>
                </c:pt>
                <c:pt idx="2738">
                  <c:v>937000</c:v>
                </c:pt>
                <c:pt idx="2739">
                  <c:v>938000</c:v>
                </c:pt>
                <c:pt idx="2740">
                  <c:v>939000</c:v>
                </c:pt>
                <c:pt idx="2741">
                  <c:v>940000</c:v>
                </c:pt>
                <c:pt idx="2742">
                  <c:v>941000</c:v>
                </c:pt>
                <c:pt idx="2743">
                  <c:v>942000</c:v>
                </c:pt>
                <c:pt idx="2744">
                  <c:v>943000</c:v>
                </c:pt>
                <c:pt idx="2745">
                  <c:v>944000</c:v>
                </c:pt>
                <c:pt idx="2746">
                  <c:v>945000</c:v>
                </c:pt>
                <c:pt idx="2747">
                  <c:v>946000</c:v>
                </c:pt>
                <c:pt idx="2748">
                  <c:v>947000</c:v>
                </c:pt>
                <c:pt idx="2749">
                  <c:v>948000</c:v>
                </c:pt>
                <c:pt idx="2750">
                  <c:v>949000</c:v>
                </c:pt>
                <c:pt idx="2751">
                  <c:v>950000</c:v>
                </c:pt>
                <c:pt idx="2752">
                  <c:v>951000</c:v>
                </c:pt>
                <c:pt idx="2753">
                  <c:v>952000</c:v>
                </c:pt>
                <c:pt idx="2754">
                  <c:v>953000</c:v>
                </c:pt>
                <c:pt idx="2755">
                  <c:v>954000</c:v>
                </c:pt>
                <c:pt idx="2756">
                  <c:v>955000</c:v>
                </c:pt>
                <c:pt idx="2757">
                  <c:v>956000</c:v>
                </c:pt>
                <c:pt idx="2758">
                  <c:v>957000</c:v>
                </c:pt>
                <c:pt idx="2759">
                  <c:v>958000</c:v>
                </c:pt>
                <c:pt idx="2760">
                  <c:v>959000</c:v>
                </c:pt>
                <c:pt idx="2761">
                  <c:v>960000</c:v>
                </c:pt>
                <c:pt idx="2762">
                  <c:v>961000</c:v>
                </c:pt>
                <c:pt idx="2763">
                  <c:v>962000</c:v>
                </c:pt>
                <c:pt idx="2764">
                  <c:v>963000</c:v>
                </c:pt>
                <c:pt idx="2765">
                  <c:v>964000</c:v>
                </c:pt>
                <c:pt idx="2766">
                  <c:v>965000</c:v>
                </c:pt>
                <c:pt idx="2767">
                  <c:v>966000</c:v>
                </c:pt>
                <c:pt idx="2768">
                  <c:v>967000</c:v>
                </c:pt>
                <c:pt idx="2769">
                  <c:v>968000</c:v>
                </c:pt>
                <c:pt idx="2770">
                  <c:v>969000</c:v>
                </c:pt>
                <c:pt idx="2771">
                  <c:v>970000</c:v>
                </c:pt>
                <c:pt idx="2772">
                  <c:v>971000</c:v>
                </c:pt>
                <c:pt idx="2773">
                  <c:v>972000</c:v>
                </c:pt>
                <c:pt idx="2774">
                  <c:v>973000</c:v>
                </c:pt>
                <c:pt idx="2775">
                  <c:v>974000</c:v>
                </c:pt>
                <c:pt idx="2776">
                  <c:v>975000</c:v>
                </c:pt>
                <c:pt idx="2777">
                  <c:v>976000</c:v>
                </c:pt>
                <c:pt idx="2778">
                  <c:v>977000</c:v>
                </c:pt>
                <c:pt idx="2779">
                  <c:v>978000</c:v>
                </c:pt>
                <c:pt idx="2780">
                  <c:v>979000</c:v>
                </c:pt>
                <c:pt idx="2781">
                  <c:v>980000</c:v>
                </c:pt>
                <c:pt idx="2782">
                  <c:v>981000</c:v>
                </c:pt>
                <c:pt idx="2783">
                  <c:v>982000</c:v>
                </c:pt>
                <c:pt idx="2784">
                  <c:v>983000</c:v>
                </c:pt>
                <c:pt idx="2785">
                  <c:v>984000</c:v>
                </c:pt>
                <c:pt idx="2786">
                  <c:v>985000</c:v>
                </c:pt>
                <c:pt idx="2787">
                  <c:v>986000</c:v>
                </c:pt>
                <c:pt idx="2788">
                  <c:v>987000</c:v>
                </c:pt>
                <c:pt idx="2789">
                  <c:v>988000</c:v>
                </c:pt>
                <c:pt idx="2790">
                  <c:v>989000</c:v>
                </c:pt>
                <c:pt idx="2791">
                  <c:v>990000</c:v>
                </c:pt>
                <c:pt idx="2792">
                  <c:v>991000</c:v>
                </c:pt>
                <c:pt idx="2793">
                  <c:v>992000</c:v>
                </c:pt>
                <c:pt idx="2794">
                  <c:v>993000</c:v>
                </c:pt>
                <c:pt idx="2795">
                  <c:v>994000</c:v>
                </c:pt>
                <c:pt idx="2796">
                  <c:v>995000</c:v>
                </c:pt>
                <c:pt idx="2797">
                  <c:v>996000</c:v>
                </c:pt>
                <c:pt idx="2798">
                  <c:v>997000</c:v>
                </c:pt>
                <c:pt idx="2799">
                  <c:v>998000</c:v>
                </c:pt>
                <c:pt idx="2800">
                  <c:v>999000</c:v>
                </c:pt>
                <c:pt idx="2801">
                  <c:v>1000000</c:v>
                </c:pt>
                <c:pt idx="2802">
                  <c:v>1001000</c:v>
                </c:pt>
                <c:pt idx="2803">
                  <c:v>1002000</c:v>
                </c:pt>
                <c:pt idx="2804">
                  <c:v>1003000</c:v>
                </c:pt>
                <c:pt idx="2805">
                  <c:v>1004000</c:v>
                </c:pt>
                <c:pt idx="2806">
                  <c:v>1005000</c:v>
                </c:pt>
                <c:pt idx="2807">
                  <c:v>1006000</c:v>
                </c:pt>
                <c:pt idx="2808">
                  <c:v>1007000</c:v>
                </c:pt>
                <c:pt idx="2809">
                  <c:v>1008000</c:v>
                </c:pt>
                <c:pt idx="2810">
                  <c:v>1009000</c:v>
                </c:pt>
                <c:pt idx="2811">
                  <c:v>1010000</c:v>
                </c:pt>
                <c:pt idx="2812">
                  <c:v>1011000</c:v>
                </c:pt>
                <c:pt idx="2813">
                  <c:v>1012000</c:v>
                </c:pt>
                <c:pt idx="2814">
                  <c:v>1013000</c:v>
                </c:pt>
                <c:pt idx="2815">
                  <c:v>1014000</c:v>
                </c:pt>
                <c:pt idx="2816">
                  <c:v>1015000</c:v>
                </c:pt>
                <c:pt idx="2817">
                  <c:v>1016000</c:v>
                </c:pt>
                <c:pt idx="2818">
                  <c:v>1017000</c:v>
                </c:pt>
                <c:pt idx="2819">
                  <c:v>1018000</c:v>
                </c:pt>
                <c:pt idx="2820">
                  <c:v>1019000</c:v>
                </c:pt>
                <c:pt idx="2821">
                  <c:v>1020000</c:v>
                </c:pt>
                <c:pt idx="2822">
                  <c:v>1021000</c:v>
                </c:pt>
                <c:pt idx="2823">
                  <c:v>1022000</c:v>
                </c:pt>
                <c:pt idx="2824">
                  <c:v>1023000</c:v>
                </c:pt>
                <c:pt idx="2825">
                  <c:v>1024000</c:v>
                </c:pt>
                <c:pt idx="2826">
                  <c:v>1025000</c:v>
                </c:pt>
                <c:pt idx="2827">
                  <c:v>1026000</c:v>
                </c:pt>
                <c:pt idx="2828">
                  <c:v>1027000</c:v>
                </c:pt>
                <c:pt idx="2829">
                  <c:v>1028000</c:v>
                </c:pt>
                <c:pt idx="2830">
                  <c:v>1029000</c:v>
                </c:pt>
                <c:pt idx="2831">
                  <c:v>1030000</c:v>
                </c:pt>
                <c:pt idx="2832">
                  <c:v>1031000</c:v>
                </c:pt>
                <c:pt idx="2833">
                  <c:v>1032000</c:v>
                </c:pt>
                <c:pt idx="2834">
                  <c:v>1033000</c:v>
                </c:pt>
                <c:pt idx="2835">
                  <c:v>1034000</c:v>
                </c:pt>
                <c:pt idx="2836">
                  <c:v>1035000</c:v>
                </c:pt>
                <c:pt idx="2837">
                  <c:v>1036000</c:v>
                </c:pt>
                <c:pt idx="2838">
                  <c:v>1037000</c:v>
                </c:pt>
                <c:pt idx="2839">
                  <c:v>1038000</c:v>
                </c:pt>
                <c:pt idx="2840">
                  <c:v>1039000</c:v>
                </c:pt>
                <c:pt idx="2841">
                  <c:v>1040000</c:v>
                </c:pt>
                <c:pt idx="2842">
                  <c:v>1041000</c:v>
                </c:pt>
                <c:pt idx="2843">
                  <c:v>1042000</c:v>
                </c:pt>
                <c:pt idx="2844">
                  <c:v>1043000</c:v>
                </c:pt>
                <c:pt idx="2845">
                  <c:v>1044000</c:v>
                </c:pt>
                <c:pt idx="2846">
                  <c:v>1045000</c:v>
                </c:pt>
                <c:pt idx="2847">
                  <c:v>1046000</c:v>
                </c:pt>
                <c:pt idx="2848">
                  <c:v>1047000</c:v>
                </c:pt>
                <c:pt idx="2849">
                  <c:v>1048000</c:v>
                </c:pt>
                <c:pt idx="2850">
                  <c:v>1049000</c:v>
                </c:pt>
                <c:pt idx="2851">
                  <c:v>1050000</c:v>
                </c:pt>
                <c:pt idx="2852">
                  <c:v>1051000</c:v>
                </c:pt>
                <c:pt idx="2853">
                  <c:v>1052000</c:v>
                </c:pt>
                <c:pt idx="2854">
                  <c:v>1053000</c:v>
                </c:pt>
                <c:pt idx="2855">
                  <c:v>1054000</c:v>
                </c:pt>
                <c:pt idx="2856">
                  <c:v>1055000</c:v>
                </c:pt>
                <c:pt idx="2857">
                  <c:v>1056000</c:v>
                </c:pt>
                <c:pt idx="2858">
                  <c:v>1057000</c:v>
                </c:pt>
                <c:pt idx="2859">
                  <c:v>1058000</c:v>
                </c:pt>
                <c:pt idx="2860">
                  <c:v>1059000</c:v>
                </c:pt>
                <c:pt idx="2861">
                  <c:v>1060000</c:v>
                </c:pt>
                <c:pt idx="2862">
                  <c:v>1061000</c:v>
                </c:pt>
                <c:pt idx="2863">
                  <c:v>1062000</c:v>
                </c:pt>
                <c:pt idx="2864">
                  <c:v>1063000</c:v>
                </c:pt>
                <c:pt idx="2865">
                  <c:v>1064000</c:v>
                </c:pt>
                <c:pt idx="2866">
                  <c:v>1065000</c:v>
                </c:pt>
                <c:pt idx="2867">
                  <c:v>1066000</c:v>
                </c:pt>
                <c:pt idx="2868">
                  <c:v>1067000</c:v>
                </c:pt>
                <c:pt idx="2869">
                  <c:v>1068000</c:v>
                </c:pt>
                <c:pt idx="2870">
                  <c:v>1069000</c:v>
                </c:pt>
                <c:pt idx="2871">
                  <c:v>1070000</c:v>
                </c:pt>
                <c:pt idx="2872">
                  <c:v>1071000</c:v>
                </c:pt>
                <c:pt idx="2873">
                  <c:v>1072000</c:v>
                </c:pt>
                <c:pt idx="2874">
                  <c:v>1073000</c:v>
                </c:pt>
                <c:pt idx="2875">
                  <c:v>1074000</c:v>
                </c:pt>
                <c:pt idx="2876">
                  <c:v>1075000</c:v>
                </c:pt>
                <c:pt idx="2877">
                  <c:v>1076000</c:v>
                </c:pt>
                <c:pt idx="2878">
                  <c:v>1077000</c:v>
                </c:pt>
                <c:pt idx="2879">
                  <c:v>1078000</c:v>
                </c:pt>
                <c:pt idx="2880">
                  <c:v>1079000</c:v>
                </c:pt>
                <c:pt idx="2881">
                  <c:v>1080000</c:v>
                </c:pt>
                <c:pt idx="2882">
                  <c:v>1081000</c:v>
                </c:pt>
                <c:pt idx="2883">
                  <c:v>1082000</c:v>
                </c:pt>
                <c:pt idx="2884">
                  <c:v>1083000</c:v>
                </c:pt>
                <c:pt idx="2885">
                  <c:v>1084000</c:v>
                </c:pt>
                <c:pt idx="2886">
                  <c:v>1085000</c:v>
                </c:pt>
                <c:pt idx="2887">
                  <c:v>1086000</c:v>
                </c:pt>
                <c:pt idx="2888">
                  <c:v>1087000</c:v>
                </c:pt>
                <c:pt idx="2889">
                  <c:v>1088000</c:v>
                </c:pt>
                <c:pt idx="2890">
                  <c:v>1089000</c:v>
                </c:pt>
                <c:pt idx="2891">
                  <c:v>1090000</c:v>
                </c:pt>
                <c:pt idx="2892">
                  <c:v>1091000</c:v>
                </c:pt>
                <c:pt idx="2893">
                  <c:v>1092000</c:v>
                </c:pt>
                <c:pt idx="2894">
                  <c:v>1093000</c:v>
                </c:pt>
                <c:pt idx="2895">
                  <c:v>1094000</c:v>
                </c:pt>
                <c:pt idx="2896">
                  <c:v>1095000</c:v>
                </c:pt>
                <c:pt idx="2897">
                  <c:v>1096000</c:v>
                </c:pt>
                <c:pt idx="2898">
                  <c:v>1097000</c:v>
                </c:pt>
                <c:pt idx="2899">
                  <c:v>1098000</c:v>
                </c:pt>
                <c:pt idx="2900">
                  <c:v>1099000</c:v>
                </c:pt>
                <c:pt idx="2901">
                  <c:v>1100000</c:v>
                </c:pt>
                <c:pt idx="2902">
                  <c:v>1101000</c:v>
                </c:pt>
                <c:pt idx="2903">
                  <c:v>1102000</c:v>
                </c:pt>
                <c:pt idx="2904">
                  <c:v>1103000</c:v>
                </c:pt>
                <c:pt idx="2905">
                  <c:v>1104000</c:v>
                </c:pt>
                <c:pt idx="2906">
                  <c:v>1105000</c:v>
                </c:pt>
                <c:pt idx="2907">
                  <c:v>1106000</c:v>
                </c:pt>
                <c:pt idx="2908">
                  <c:v>1107000</c:v>
                </c:pt>
                <c:pt idx="2909">
                  <c:v>1108000</c:v>
                </c:pt>
                <c:pt idx="2910">
                  <c:v>1109000</c:v>
                </c:pt>
                <c:pt idx="2911">
                  <c:v>1110000</c:v>
                </c:pt>
                <c:pt idx="2912">
                  <c:v>1111000</c:v>
                </c:pt>
                <c:pt idx="2913">
                  <c:v>1112000</c:v>
                </c:pt>
                <c:pt idx="2914">
                  <c:v>1113000</c:v>
                </c:pt>
                <c:pt idx="2915">
                  <c:v>1114000</c:v>
                </c:pt>
                <c:pt idx="2916">
                  <c:v>1115000</c:v>
                </c:pt>
                <c:pt idx="2917">
                  <c:v>1116000</c:v>
                </c:pt>
                <c:pt idx="2918">
                  <c:v>1117000</c:v>
                </c:pt>
                <c:pt idx="2919">
                  <c:v>1118000</c:v>
                </c:pt>
                <c:pt idx="2920">
                  <c:v>1119000</c:v>
                </c:pt>
                <c:pt idx="2921">
                  <c:v>1120000</c:v>
                </c:pt>
                <c:pt idx="2922">
                  <c:v>1121000</c:v>
                </c:pt>
                <c:pt idx="2923">
                  <c:v>1122000</c:v>
                </c:pt>
                <c:pt idx="2924">
                  <c:v>1123000</c:v>
                </c:pt>
                <c:pt idx="2925">
                  <c:v>1124000</c:v>
                </c:pt>
                <c:pt idx="2926">
                  <c:v>1125000</c:v>
                </c:pt>
                <c:pt idx="2927">
                  <c:v>1126000</c:v>
                </c:pt>
                <c:pt idx="2928">
                  <c:v>1127000</c:v>
                </c:pt>
                <c:pt idx="2929">
                  <c:v>1128000</c:v>
                </c:pt>
                <c:pt idx="2930">
                  <c:v>1129000</c:v>
                </c:pt>
                <c:pt idx="2931">
                  <c:v>1130000</c:v>
                </c:pt>
                <c:pt idx="2932">
                  <c:v>1131000</c:v>
                </c:pt>
                <c:pt idx="2933">
                  <c:v>1132000</c:v>
                </c:pt>
                <c:pt idx="2934">
                  <c:v>1133000</c:v>
                </c:pt>
                <c:pt idx="2935">
                  <c:v>1134000</c:v>
                </c:pt>
                <c:pt idx="2936">
                  <c:v>1135000</c:v>
                </c:pt>
                <c:pt idx="2937">
                  <c:v>1136000</c:v>
                </c:pt>
                <c:pt idx="2938">
                  <c:v>1137000</c:v>
                </c:pt>
                <c:pt idx="2939">
                  <c:v>1138000</c:v>
                </c:pt>
                <c:pt idx="2940">
                  <c:v>1139000</c:v>
                </c:pt>
                <c:pt idx="2941">
                  <c:v>1140000</c:v>
                </c:pt>
                <c:pt idx="2942">
                  <c:v>1141000</c:v>
                </c:pt>
                <c:pt idx="2943">
                  <c:v>1142000</c:v>
                </c:pt>
                <c:pt idx="2944">
                  <c:v>1143000</c:v>
                </c:pt>
                <c:pt idx="2945">
                  <c:v>1144000</c:v>
                </c:pt>
                <c:pt idx="2946">
                  <c:v>1145000</c:v>
                </c:pt>
                <c:pt idx="2947">
                  <c:v>1146000</c:v>
                </c:pt>
                <c:pt idx="2948">
                  <c:v>1147000</c:v>
                </c:pt>
                <c:pt idx="2949">
                  <c:v>1148000</c:v>
                </c:pt>
                <c:pt idx="2950">
                  <c:v>1149000</c:v>
                </c:pt>
                <c:pt idx="2951">
                  <c:v>1150000</c:v>
                </c:pt>
                <c:pt idx="2952">
                  <c:v>1151000</c:v>
                </c:pt>
                <c:pt idx="2953">
                  <c:v>1152000</c:v>
                </c:pt>
                <c:pt idx="2954">
                  <c:v>1153000</c:v>
                </c:pt>
                <c:pt idx="2955">
                  <c:v>1154000</c:v>
                </c:pt>
                <c:pt idx="2956">
                  <c:v>1155000</c:v>
                </c:pt>
                <c:pt idx="2957">
                  <c:v>1156000</c:v>
                </c:pt>
                <c:pt idx="2958">
                  <c:v>1157000</c:v>
                </c:pt>
                <c:pt idx="2959">
                  <c:v>1158000</c:v>
                </c:pt>
                <c:pt idx="2960">
                  <c:v>1159000</c:v>
                </c:pt>
                <c:pt idx="2961">
                  <c:v>1160000</c:v>
                </c:pt>
                <c:pt idx="2962">
                  <c:v>1161000</c:v>
                </c:pt>
                <c:pt idx="2963">
                  <c:v>1162000</c:v>
                </c:pt>
                <c:pt idx="2964">
                  <c:v>1163000</c:v>
                </c:pt>
                <c:pt idx="2965">
                  <c:v>1164000</c:v>
                </c:pt>
                <c:pt idx="2966">
                  <c:v>1165000</c:v>
                </c:pt>
                <c:pt idx="2967">
                  <c:v>1166000</c:v>
                </c:pt>
                <c:pt idx="2968">
                  <c:v>1167000</c:v>
                </c:pt>
                <c:pt idx="2969">
                  <c:v>1168000</c:v>
                </c:pt>
                <c:pt idx="2970">
                  <c:v>1169000</c:v>
                </c:pt>
                <c:pt idx="2971">
                  <c:v>1170000</c:v>
                </c:pt>
                <c:pt idx="2972">
                  <c:v>1171000</c:v>
                </c:pt>
                <c:pt idx="2973">
                  <c:v>1172000</c:v>
                </c:pt>
                <c:pt idx="2974">
                  <c:v>1173000</c:v>
                </c:pt>
                <c:pt idx="2975">
                  <c:v>1174000</c:v>
                </c:pt>
                <c:pt idx="2976">
                  <c:v>1175000</c:v>
                </c:pt>
                <c:pt idx="2977">
                  <c:v>1176000</c:v>
                </c:pt>
                <c:pt idx="2978">
                  <c:v>1177000</c:v>
                </c:pt>
                <c:pt idx="2979">
                  <c:v>1178000</c:v>
                </c:pt>
                <c:pt idx="2980">
                  <c:v>1179000</c:v>
                </c:pt>
                <c:pt idx="2981">
                  <c:v>1180000</c:v>
                </c:pt>
                <c:pt idx="2982">
                  <c:v>1181000</c:v>
                </c:pt>
                <c:pt idx="2983">
                  <c:v>1182000</c:v>
                </c:pt>
                <c:pt idx="2984">
                  <c:v>1183000</c:v>
                </c:pt>
                <c:pt idx="2985">
                  <c:v>1184000</c:v>
                </c:pt>
                <c:pt idx="2986">
                  <c:v>1185000</c:v>
                </c:pt>
                <c:pt idx="2987">
                  <c:v>1186000</c:v>
                </c:pt>
                <c:pt idx="2988">
                  <c:v>1187000</c:v>
                </c:pt>
                <c:pt idx="2989">
                  <c:v>1188000</c:v>
                </c:pt>
                <c:pt idx="2990">
                  <c:v>1189000</c:v>
                </c:pt>
                <c:pt idx="2991">
                  <c:v>1190000</c:v>
                </c:pt>
                <c:pt idx="2992">
                  <c:v>1191000</c:v>
                </c:pt>
                <c:pt idx="2993">
                  <c:v>1192000</c:v>
                </c:pt>
                <c:pt idx="2994">
                  <c:v>1193000</c:v>
                </c:pt>
                <c:pt idx="2995">
                  <c:v>1194000</c:v>
                </c:pt>
                <c:pt idx="2996">
                  <c:v>1195000</c:v>
                </c:pt>
                <c:pt idx="2997">
                  <c:v>1196000</c:v>
                </c:pt>
                <c:pt idx="2998">
                  <c:v>1197000</c:v>
                </c:pt>
                <c:pt idx="2999">
                  <c:v>1198000</c:v>
                </c:pt>
                <c:pt idx="3000">
                  <c:v>1199000</c:v>
                </c:pt>
                <c:pt idx="3001">
                  <c:v>1200000</c:v>
                </c:pt>
                <c:pt idx="3002">
                  <c:v>1201000</c:v>
                </c:pt>
                <c:pt idx="3003">
                  <c:v>1202000</c:v>
                </c:pt>
                <c:pt idx="3004">
                  <c:v>1203000</c:v>
                </c:pt>
                <c:pt idx="3005">
                  <c:v>1204000</c:v>
                </c:pt>
                <c:pt idx="3006">
                  <c:v>1205000</c:v>
                </c:pt>
                <c:pt idx="3007">
                  <c:v>1206000</c:v>
                </c:pt>
                <c:pt idx="3008">
                  <c:v>1207000</c:v>
                </c:pt>
                <c:pt idx="3009">
                  <c:v>1208000</c:v>
                </c:pt>
                <c:pt idx="3010">
                  <c:v>1209000</c:v>
                </c:pt>
                <c:pt idx="3011">
                  <c:v>1210000</c:v>
                </c:pt>
                <c:pt idx="3012">
                  <c:v>1211000</c:v>
                </c:pt>
                <c:pt idx="3013">
                  <c:v>1212000</c:v>
                </c:pt>
                <c:pt idx="3014">
                  <c:v>1213000</c:v>
                </c:pt>
                <c:pt idx="3015">
                  <c:v>1214000</c:v>
                </c:pt>
                <c:pt idx="3016">
                  <c:v>1215000</c:v>
                </c:pt>
                <c:pt idx="3017">
                  <c:v>1216000</c:v>
                </c:pt>
                <c:pt idx="3018">
                  <c:v>1217000</c:v>
                </c:pt>
                <c:pt idx="3019">
                  <c:v>1218000</c:v>
                </c:pt>
                <c:pt idx="3020">
                  <c:v>1219000</c:v>
                </c:pt>
                <c:pt idx="3021">
                  <c:v>1220000</c:v>
                </c:pt>
                <c:pt idx="3022">
                  <c:v>1221000</c:v>
                </c:pt>
                <c:pt idx="3023">
                  <c:v>1222000</c:v>
                </c:pt>
                <c:pt idx="3024">
                  <c:v>1223000</c:v>
                </c:pt>
                <c:pt idx="3025">
                  <c:v>1224000</c:v>
                </c:pt>
                <c:pt idx="3026">
                  <c:v>1225000</c:v>
                </c:pt>
                <c:pt idx="3027">
                  <c:v>1226000</c:v>
                </c:pt>
                <c:pt idx="3028">
                  <c:v>1227000</c:v>
                </c:pt>
                <c:pt idx="3029">
                  <c:v>1228000</c:v>
                </c:pt>
                <c:pt idx="3030">
                  <c:v>1229000</c:v>
                </c:pt>
                <c:pt idx="3031">
                  <c:v>1230000</c:v>
                </c:pt>
                <c:pt idx="3032">
                  <c:v>1231000</c:v>
                </c:pt>
                <c:pt idx="3033">
                  <c:v>1232000</c:v>
                </c:pt>
                <c:pt idx="3034">
                  <c:v>1233000</c:v>
                </c:pt>
                <c:pt idx="3035">
                  <c:v>1234000</c:v>
                </c:pt>
                <c:pt idx="3036">
                  <c:v>1235000</c:v>
                </c:pt>
                <c:pt idx="3037">
                  <c:v>1236000</c:v>
                </c:pt>
                <c:pt idx="3038">
                  <c:v>1237000</c:v>
                </c:pt>
                <c:pt idx="3039">
                  <c:v>1238000</c:v>
                </c:pt>
                <c:pt idx="3040">
                  <c:v>1239000</c:v>
                </c:pt>
                <c:pt idx="3041">
                  <c:v>1240000</c:v>
                </c:pt>
                <c:pt idx="3042">
                  <c:v>1241000</c:v>
                </c:pt>
                <c:pt idx="3043">
                  <c:v>1242000</c:v>
                </c:pt>
                <c:pt idx="3044">
                  <c:v>1243000</c:v>
                </c:pt>
                <c:pt idx="3045">
                  <c:v>1244000</c:v>
                </c:pt>
                <c:pt idx="3046">
                  <c:v>1245000</c:v>
                </c:pt>
                <c:pt idx="3047">
                  <c:v>1246000</c:v>
                </c:pt>
                <c:pt idx="3048">
                  <c:v>1247000</c:v>
                </c:pt>
                <c:pt idx="3049">
                  <c:v>1248000</c:v>
                </c:pt>
                <c:pt idx="3050">
                  <c:v>1249000</c:v>
                </c:pt>
                <c:pt idx="3051">
                  <c:v>1250000</c:v>
                </c:pt>
                <c:pt idx="3052">
                  <c:v>1251000</c:v>
                </c:pt>
                <c:pt idx="3053">
                  <c:v>1252000</c:v>
                </c:pt>
                <c:pt idx="3054">
                  <c:v>1253000</c:v>
                </c:pt>
                <c:pt idx="3055">
                  <c:v>1254000</c:v>
                </c:pt>
                <c:pt idx="3056">
                  <c:v>1255000</c:v>
                </c:pt>
                <c:pt idx="3057">
                  <c:v>1256000</c:v>
                </c:pt>
                <c:pt idx="3058">
                  <c:v>1257000</c:v>
                </c:pt>
                <c:pt idx="3059">
                  <c:v>1258000</c:v>
                </c:pt>
                <c:pt idx="3060">
                  <c:v>1259000</c:v>
                </c:pt>
                <c:pt idx="3061">
                  <c:v>1260000</c:v>
                </c:pt>
                <c:pt idx="3062">
                  <c:v>1261000</c:v>
                </c:pt>
                <c:pt idx="3063">
                  <c:v>1262000</c:v>
                </c:pt>
                <c:pt idx="3064">
                  <c:v>1263000</c:v>
                </c:pt>
                <c:pt idx="3065">
                  <c:v>1264000</c:v>
                </c:pt>
                <c:pt idx="3066">
                  <c:v>1265000</c:v>
                </c:pt>
                <c:pt idx="3067">
                  <c:v>1266000</c:v>
                </c:pt>
                <c:pt idx="3068">
                  <c:v>1267000</c:v>
                </c:pt>
                <c:pt idx="3069">
                  <c:v>1268000</c:v>
                </c:pt>
                <c:pt idx="3070">
                  <c:v>1269000</c:v>
                </c:pt>
                <c:pt idx="3071">
                  <c:v>1270000</c:v>
                </c:pt>
                <c:pt idx="3072">
                  <c:v>1271000</c:v>
                </c:pt>
                <c:pt idx="3073">
                  <c:v>1272000</c:v>
                </c:pt>
                <c:pt idx="3074">
                  <c:v>1273000</c:v>
                </c:pt>
                <c:pt idx="3075">
                  <c:v>1274000</c:v>
                </c:pt>
                <c:pt idx="3076">
                  <c:v>1275000</c:v>
                </c:pt>
                <c:pt idx="3077">
                  <c:v>1276000</c:v>
                </c:pt>
                <c:pt idx="3078">
                  <c:v>1277000</c:v>
                </c:pt>
                <c:pt idx="3079">
                  <c:v>1278000</c:v>
                </c:pt>
                <c:pt idx="3080">
                  <c:v>1279000</c:v>
                </c:pt>
                <c:pt idx="3081">
                  <c:v>1280000</c:v>
                </c:pt>
                <c:pt idx="3082">
                  <c:v>1281000</c:v>
                </c:pt>
                <c:pt idx="3083">
                  <c:v>1282000</c:v>
                </c:pt>
                <c:pt idx="3084">
                  <c:v>1283000</c:v>
                </c:pt>
                <c:pt idx="3085">
                  <c:v>1284000</c:v>
                </c:pt>
                <c:pt idx="3086">
                  <c:v>1285000</c:v>
                </c:pt>
                <c:pt idx="3087">
                  <c:v>1286000</c:v>
                </c:pt>
                <c:pt idx="3088">
                  <c:v>1287000</c:v>
                </c:pt>
                <c:pt idx="3089">
                  <c:v>1288000</c:v>
                </c:pt>
                <c:pt idx="3090">
                  <c:v>1289000</c:v>
                </c:pt>
                <c:pt idx="3091">
                  <c:v>1290000</c:v>
                </c:pt>
                <c:pt idx="3092">
                  <c:v>1291000</c:v>
                </c:pt>
                <c:pt idx="3093">
                  <c:v>1292000</c:v>
                </c:pt>
                <c:pt idx="3094">
                  <c:v>1293000</c:v>
                </c:pt>
                <c:pt idx="3095">
                  <c:v>1294000</c:v>
                </c:pt>
                <c:pt idx="3096">
                  <c:v>1295000</c:v>
                </c:pt>
                <c:pt idx="3097">
                  <c:v>1296000</c:v>
                </c:pt>
                <c:pt idx="3098">
                  <c:v>1297000</c:v>
                </c:pt>
                <c:pt idx="3099">
                  <c:v>1298000</c:v>
                </c:pt>
                <c:pt idx="3100">
                  <c:v>1299000</c:v>
                </c:pt>
                <c:pt idx="3101">
                  <c:v>1300000</c:v>
                </c:pt>
                <c:pt idx="3102">
                  <c:v>1301000</c:v>
                </c:pt>
                <c:pt idx="3103">
                  <c:v>1302000</c:v>
                </c:pt>
                <c:pt idx="3104">
                  <c:v>1303000</c:v>
                </c:pt>
                <c:pt idx="3105">
                  <c:v>1304000</c:v>
                </c:pt>
                <c:pt idx="3106">
                  <c:v>1305000</c:v>
                </c:pt>
                <c:pt idx="3107">
                  <c:v>1306000</c:v>
                </c:pt>
                <c:pt idx="3108">
                  <c:v>1307000</c:v>
                </c:pt>
                <c:pt idx="3109">
                  <c:v>1308000</c:v>
                </c:pt>
                <c:pt idx="3110">
                  <c:v>1309000</c:v>
                </c:pt>
                <c:pt idx="3111">
                  <c:v>1310000</c:v>
                </c:pt>
                <c:pt idx="3112">
                  <c:v>1311000</c:v>
                </c:pt>
                <c:pt idx="3113">
                  <c:v>1312000</c:v>
                </c:pt>
                <c:pt idx="3114">
                  <c:v>1313000</c:v>
                </c:pt>
                <c:pt idx="3115">
                  <c:v>1314000</c:v>
                </c:pt>
                <c:pt idx="3116">
                  <c:v>1315000</c:v>
                </c:pt>
                <c:pt idx="3117">
                  <c:v>1316000</c:v>
                </c:pt>
                <c:pt idx="3118">
                  <c:v>1317000</c:v>
                </c:pt>
                <c:pt idx="3119">
                  <c:v>1318000</c:v>
                </c:pt>
                <c:pt idx="3120">
                  <c:v>1319000</c:v>
                </c:pt>
                <c:pt idx="3121">
                  <c:v>1320000</c:v>
                </c:pt>
                <c:pt idx="3122">
                  <c:v>1321000</c:v>
                </c:pt>
                <c:pt idx="3123">
                  <c:v>1322000</c:v>
                </c:pt>
                <c:pt idx="3124">
                  <c:v>1323000</c:v>
                </c:pt>
                <c:pt idx="3125">
                  <c:v>1324000</c:v>
                </c:pt>
                <c:pt idx="3126">
                  <c:v>1325000</c:v>
                </c:pt>
                <c:pt idx="3127">
                  <c:v>1326000</c:v>
                </c:pt>
                <c:pt idx="3128">
                  <c:v>1327000</c:v>
                </c:pt>
                <c:pt idx="3129">
                  <c:v>1328000</c:v>
                </c:pt>
                <c:pt idx="3130">
                  <c:v>1329000</c:v>
                </c:pt>
                <c:pt idx="3131">
                  <c:v>1330000</c:v>
                </c:pt>
                <c:pt idx="3132">
                  <c:v>1331000</c:v>
                </c:pt>
                <c:pt idx="3133">
                  <c:v>1332000</c:v>
                </c:pt>
                <c:pt idx="3134">
                  <c:v>1333000</c:v>
                </c:pt>
                <c:pt idx="3135">
                  <c:v>1334000</c:v>
                </c:pt>
                <c:pt idx="3136">
                  <c:v>1335000</c:v>
                </c:pt>
                <c:pt idx="3137">
                  <c:v>1336000</c:v>
                </c:pt>
                <c:pt idx="3138">
                  <c:v>1337000</c:v>
                </c:pt>
                <c:pt idx="3139">
                  <c:v>1338000</c:v>
                </c:pt>
                <c:pt idx="3140">
                  <c:v>1339000</c:v>
                </c:pt>
                <c:pt idx="3141">
                  <c:v>1340000</c:v>
                </c:pt>
                <c:pt idx="3142">
                  <c:v>1341000</c:v>
                </c:pt>
                <c:pt idx="3143">
                  <c:v>1342000</c:v>
                </c:pt>
                <c:pt idx="3144">
                  <c:v>1343000</c:v>
                </c:pt>
                <c:pt idx="3145">
                  <c:v>1344000</c:v>
                </c:pt>
                <c:pt idx="3146">
                  <c:v>1345000</c:v>
                </c:pt>
                <c:pt idx="3147">
                  <c:v>1346000</c:v>
                </c:pt>
                <c:pt idx="3148">
                  <c:v>1347000</c:v>
                </c:pt>
                <c:pt idx="3149">
                  <c:v>1348000</c:v>
                </c:pt>
                <c:pt idx="3150">
                  <c:v>1349000</c:v>
                </c:pt>
                <c:pt idx="3151">
                  <c:v>1350000</c:v>
                </c:pt>
                <c:pt idx="3152">
                  <c:v>1351000</c:v>
                </c:pt>
                <c:pt idx="3153">
                  <c:v>1352000</c:v>
                </c:pt>
                <c:pt idx="3154">
                  <c:v>1353000</c:v>
                </c:pt>
                <c:pt idx="3155">
                  <c:v>1354000</c:v>
                </c:pt>
                <c:pt idx="3156">
                  <c:v>1355000</c:v>
                </c:pt>
                <c:pt idx="3157">
                  <c:v>1356000</c:v>
                </c:pt>
                <c:pt idx="3158">
                  <c:v>1357000</c:v>
                </c:pt>
                <c:pt idx="3159">
                  <c:v>1358000</c:v>
                </c:pt>
                <c:pt idx="3160">
                  <c:v>1359000</c:v>
                </c:pt>
                <c:pt idx="3161">
                  <c:v>1360000</c:v>
                </c:pt>
                <c:pt idx="3162">
                  <c:v>1361000</c:v>
                </c:pt>
                <c:pt idx="3163">
                  <c:v>1362000</c:v>
                </c:pt>
                <c:pt idx="3164">
                  <c:v>1363000</c:v>
                </c:pt>
                <c:pt idx="3165">
                  <c:v>1364000</c:v>
                </c:pt>
                <c:pt idx="3166">
                  <c:v>1365000</c:v>
                </c:pt>
                <c:pt idx="3167">
                  <c:v>1366000</c:v>
                </c:pt>
                <c:pt idx="3168">
                  <c:v>1367000</c:v>
                </c:pt>
                <c:pt idx="3169">
                  <c:v>1368000</c:v>
                </c:pt>
                <c:pt idx="3170">
                  <c:v>1369000</c:v>
                </c:pt>
                <c:pt idx="3171">
                  <c:v>1370000</c:v>
                </c:pt>
                <c:pt idx="3172">
                  <c:v>1371000</c:v>
                </c:pt>
                <c:pt idx="3173">
                  <c:v>1372000</c:v>
                </c:pt>
                <c:pt idx="3174">
                  <c:v>1373000</c:v>
                </c:pt>
                <c:pt idx="3175">
                  <c:v>1374000</c:v>
                </c:pt>
                <c:pt idx="3176">
                  <c:v>1375000</c:v>
                </c:pt>
                <c:pt idx="3177">
                  <c:v>1376000</c:v>
                </c:pt>
                <c:pt idx="3178">
                  <c:v>1377000</c:v>
                </c:pt>
                <c:pt idx="3179">
                  <c:v>1378000</c:v>
                </c:pt>
                <c:pt idx="3180">
                  <c:v>1379000</c:v>
                </c:pt>
                <c:pt idx="3181">
                  <c:v>1380000</c:v>
                </c:pt>
                <c:pt idx="3182">
                  <c:v>1381000</c:v>
                </c:pt>
                <c:pt idx="3183">
                  <c:v>1382000</c:v>
                </c:pt>
                <c:pt idx="3184">
                  <c:v>1383000</c:v>
                </c:pt>
                <c:pt idx="3185">
                  <c:v>1384000</c:v>
                </c:pt>
                <c:pt idx="3186">
                  <c:v>1385000</c:v>
                </c:pt>
                <c:pt idx="3187">
                  <c:v>1386000</c:v>
                </c:pt>
                <c:pt idx="3188">
                  <c:v>1387000</c:v>
                </c:pt>
                <c:pt idx="3189">
                  <c:v>1388000</c:v>
                </c:pt>
                <c:pt idx="3190">
                  <c:v>1389000</c:v>
                </c:pt>
                <c:pt idx="3191">
                  <c:v>1390000</c:v>
                </c:pt>
                <c:pt idx="3192">
                  <c:v>1391000</c:v>
                </c:pt>
                <c:pt idx="3193">
                  <c:v>1392000</c:v>
                </c:pt>
                <c:pt idx="3194">
                  <c:v>1393000</c:v>
                </c:pt>
                <c:pt idx="3195">
                  <c:v>1394000</c:v>
                </c:pt>
                <c:pt idx="3196">
                  <c:v>1395000</c:v>
                </c:pt>
                <c:pt idx="3197">
                  <c:v>1396000</c:v>
                </c:pt>
                <c:pt idx="3198">
                  <c:v>1397000</c:v>
                </c:pt>
                <c:pt idx="3199">
                  <c:v>1398000</c:v>
                </c:pt>
                <c:pt idx="3200">
                  <c:v>1399000</c:v>
                </c:pt>
                <c:pt idx="3201">
                  <c:v>1400000</c:v>
                </c:pt>
                <c:pt idx="3202">
                  <c:v>1401000</c:v>
                </c:pt>
                <c:pt idx="3203">
                  <c:v>1402000</c:v>
                </c:pt>
                <c:pt idx="3204">
                  <c:v>1403000</c:v>
                </c:pt>
                <c:pt idx="3205">
                  <c:v>1404000</c:v>
                </c:pt>
                <c:pt idx="3206">
                  <c:v>1405000</c:v>
                </c:pt>
                <c:pt idx="3207">
                  <c:v>1406000</c:v>
                </c:pt>
                <c:pt idx="3208">
                  <c:v>1407000</c:v>
                </c:pt>
                <c:pt idx="3209">
                  <c:v>1408000</c:v>
                </c:pt>
                <c:pt idx="3210">
                  <c:v>1409000</c:v>
                </c:pt>
                <c:pt idx="3211">
                  <c:v>1410000</c:v>
                </c:pt>
                <c:pt idx="3212">
                  <c:v>1411000</c:v>
                </c:pt>
                <c:pt idx="3213">
                  <c:v>1412000</c:v>
                </c:pt>
                <c:pt idx="3214">
                  <c:v>1413000</c:v>
                </c:pt>
                <c:pt idx="3215">
                  <c:v>1414000</c:v>
                </c:pt>
                <c:pt idx="3216">
                  <c:v>1415000</c:v>
                </c:pt>
                <c:pt idx="3217">
                  <c:v>1416000</c:v>
                </c:pt>
                <c:pt idx="3218">
                  <c:v>1417000</c:v>
                </c:pt>
                <c:pt idx="3219">
                  <c:v>1418000</c:v>
                </c:pt>
                <c:pt idx="3220">
                  <c:v>1419000</c:v>
                </c:pt>
                <c:pt idx="3221">
                  <c:v>1420000</c:v>
                </c:pt>
                <c:pt idx="3222">
                  <c:v>1421000</c:v>
                </c:pt>
                <c:pt idx="3223">
                  <c:v>1422000</c:v>
                </c:pt>
                <c:pt idx="3224">
                  <c:v>1423000</c:v>
                </c:pt>
                <c:pt idx="3225">
                  <c:v>1424000</c:v>
                </c:pt>
                <c:pt idx="3226">
                  <c:v>1425000</c:v>
                </c:pt>
                <c:pt idx="3227">
                  <c:v>1426000</c:v>
                </c:pt>
                <c:pt idx="3228">
                  <c:v>1427000</c:v>
                </c:pt>
                <c:pt idx="3229">
                  <c:v>1428000</c:v>
                </c:pt>
                <c:pt idx="3230">
                  <c:v>1429000</c:v>
                </c:pt>
                <c:pt idx="3231">
                  <c:v>1430000</c:v>
                </c:pt>
                <c:pt idx="3232">
                  <c:v>1431000</c:v>
                </c:pt>
                <c:pt idx="3233">
                  <c:v>1432000</c:v>
                </c:pt>
                <c:pt idx="3234">
                  <c:v>1433000</c:v>
                </c:pt>
                <c:pt idx="3235">
                  <c:v>1434000</c:v>
                </c:pt>
                <c:pt idx="3236">
                  <c:v>1435000</c:v>
                </c:pt>
                <c:pt idx="3237">
                  <c:v>1436000</c:v>
                </c:pt>
                <c:pt idx="3238">
                  <c:v>1437000</c:v>
                </c:pt>
                <c:pt idx="3239">
                  <c:v>1438000</c:v>
                </c:pt>
                <c:pt idx="3240">
                  <c:v>1439000</c:v>
                </c:pt>
                <c:pt idx="3241">
                  <c:v>1440000</c:v>
                </c:pt>
                <c:pt idx="3242">
                  <c:v>1441000</c:v>
                </c:pt>
                <c:pt idx="3243">
                  <c:v>1442000</c:v>
                </c:pt>
                <c:pt idx="3244">
                  <c:v>1443000</c:v>
                </c:pt>
                <c:pt idx="3245">
                  <c:v>1444000</c:v>
                </c:pt>
                <c:pt idx="3246">
                  <c:v>1445000</c:v>
                </c:pt>
                <c:pt idx="3247">
                  <c:v>1446000</c:v>
                </c:pt>
                <c:pt idx="3248">
                  <c:v>1447000</c:v>
                </c:pt>
                <c:pt idx="3249">
                  <c:v>1448000</c:v>
                </c:pt>
                <c:pt idx="3250">
                  <c:v>1449000</c:v>
                </c:pt>
                <c:pt idx="3251">
                  <c:v>1450000</c:v>
                </c:pt>
                <c:pt idx="3252">
                  <c:v>1451000</c:v>
                </c:pt>
                <c:pt idx="3253">
                  <c:v>1452000</c:v>
                </c:pt>
                <c:pt idx="3254">
                  <c:v>1453000</c:v>
                </c:pt>
                <c:pt idx="3255">
                  <c:v>1454000</c:v>
                </c:pt>
                <c:pt idx="3256">
                  <c:v>1455000</c:v>
                </c:pt>
                <c:pt idx="3257">
                  <c:v>1456000</c:v>
                </c:pt>
                <c:pt idx="3258">
                  <c:v>1457000</c:v>
                </c:pt>
                <c:pt idx="3259">
                  <c:v>1458000</c:v>
                </c:pt>
                <c:pt idx="3260">
                  <c:v>1459000</c:v>
                </c:pt>
                <c:pt idx="3261">
                  <c:v>1460000</c:v>
                </c:pt>
                <c:pt idx="3262">
                  <c:v>1461000</c:v>
                </c:pt>
                <c:pt idx="3263">
                  <c:v>1462000</c:v>
                </c:pt>
                <c:pt idx="3264">
                  <c:v>1463000</c:v>
                </c:pt>
                <c:pt idx="3265">
                  <c:v>1464000</c:v>
                </c:pt>
                <c:pt idx="3266">
                  <c:v>1465000</c:v>
                </c:pt>
                <c:pt idx="3267">
                  <c:v>1466000</c:v>
                </c:pt>
                <c:pt idx="3268">
                  <c:v>1467000</c:v>
                </c:pt>
                <c:pt idx="3269">
                  <c:v>1468000</c:v>
                </c:pt>
                <c:pt idx="3270">
                  <c:v>1469000</c:v>
                </c:pt>
                <c:pt idx="3271">
                  <c:v>1470000</c:v>
                </c:pt>
                <c:pt idx="3272">
                  <c:v>1471000</c:v>
                </c:pt>
                <c:pt idx="3273">
                  <c:v>1472000</c:v>
                </c:pt>
                <c:pt idx="3274">
                  <c:v>1473000</c:v>
                </c:pt>
                <c:pt idx="3275">
                  <c:v>1474000</c:v>
                </c:pt>
                <c:pt idx="3276">
                  <c:v>1475000</c:v>
                </c:pt>
                <c:pt idx="3277">
                  <c:v>1476000</c:v>
                </c:pt>
                <c:pt idx="3278">
                  <c:v>1477000</c:v>
                </c:pt>
                <c:pt idx="3279">
                  <c:v>1478000</c:v>
                </c:pt>
                <c:pt idx="3280">
                  <c:v>1479000</c:v>
                </c:pt>
                <c:pt idx="3281">
                  <c:v>1480000</c:v>
                </c:pt>
                <c:pt idx="3282">
                  <c:v>1481000</c:v>
                </c:pt>
                <c:pt idx="3283">
                  <c:v>1482000</c:v>
                </c:pt>
                <c:pt idx="3284">
                  <c:v>1483000</c:v>
                </c:pt>
                <c:pt idx="3285">
                  <c:v>1484000</c:v>
                </c:pt>
                <c:pt idx="3286">
                  <c:v>1485000</c:v>
                </c:pt>
                <c:pt idx="3287">
                  <c:v>1486000</c:v>
                </c:pt>
                <c:pt idx="3288">
                  <c:v>1487000</c:v>
                </c:pt>
                <c:pt idx="3289">
                  <c:v>1488000</c:v>
                </c:pt>
                <c:pt idx="3290">
                  <c:v>1489000</c:v>
                </c:pt>
                <c:pt idx="3291">
                  <c:v>1490000</c:v>
                </c:pt>
                <c:pt idx="3292">
                  <c:v>1491000</c:v>
                </c:pt>
                <c:pt idx="3293">
                  <c:v>1492000</c:v>
                </c:pt>
                <c:pt idx="3294">
                  <c:v>1493000</c:v>
                </c:pt>
                <c:pt idx="3295">
                  <c:v>1494000</c:v>
                </c:pt>
                <c:pt idx="3296">
                  <c:v>1495000</c:v>
                </c:pt>
                <c:pt idx="3297">
                  <c:v>1496000</c:v>
                </c:pt>
                <c:pt idx="3298">
                  <c:v>1497000</c:v>
                </c:pt>
                <c:pt idx="3299">
                  <c:v>1498000</c:v>
                </c:pt>
                <c:pt idx="3300">
                  <c:v>1499000</c:v>
                </c:pt>
                <c:pt idx="3301">
                  <c:v>1500000</c:v>
                </c:pt>
                <c:pt idx="3302">
                  <c:v>1501000</c:v>
                </c:pt>
                <c:pt idx="3303">
                  <c:v>1502000</c:v>
                </c:pt>
                <c:pt idx="3304">
                  <c:v>1503000</c:v>
                </c:pt>
                <c:pt idx="3305">
                  <c:v>1504000</c:v>
                </c:pt>
                <c:pt idx="3306">
                  <c:v>1505000</c:v>
                </c:pt>
                <c:pt idx="3307">
                  <c:v>1506000</c:v>
                </c:pt>
                <c:pt idx="3308">
                  <c:v>1507000</c:v>
                </c:pt>
                <c:pt idx="3309">
                  <c:v>1508000</c:v>
                </c:pt>
                <c:pt idx="3310">
                  <c:v>1509000</c:v>
                </c:pt>
                <c:pt idx="3311">
                  <c:v>1510000</c:v>
                </c:pt>
                <c:pt idx="3312">
                  <c:v>1511000</c:v>
                </c:pt>
                <c:pt idx="3313">
                  <c:v>1512000</c:v>
                </c:pt>
                <c:pt idx="3314">
                  <c:v>1513000</c:v>
                </c:pt>
                <c:pt idx="3315">
                  <c:v>1514000</c:v>
                </c:pt>
                <c:pt idx="3316">
                  <c:v>1515000</c:v>
                </c:pt>
                <c:pt idx="3317">
                  <c:v>1516000</c:v>
                </c:pt>
                <c:pt idx="3318">
                  <c:v>1517000</c:v>
                </c:pt>
                <c:pt idx="3319">
                  <c:v>1518000</c:v>
                </c:pt>
                <c:pt idx="3320">
                  <c:v>1519000</c:v>
                </c:pt>
                <c:pt idx="3321">
                  <c:v>1520000</c:v>
                </c:pt>
                <c:pt idx="3322">
                  <c:v>1521000</c:v>
                </c:pt>
                <c:pt idx="3323">
                  <c:v>1522000</c:v>
                </c:pt>
                <c:pt idx="3324">
                  <c:v>1523000</c:v>
                </c:pt>
                <c:pt idx="3325">
                  <c:v>1524000</c:v>
                </c:pt>
                <c:pt idx="3326">
                  <c:v>1525000</c:v>
                </c:pt>
                <c:pt idx="3327">
                  <c:v>1526000</c:v>
                </c:pt>
                <c:pt idx="3328">
                  <c:v>1527000</c:v>
                </c:pt>
                <c:pt idx="3329">
                  <c:v>1528000</c:v>
                </c:pt>
                <c:pt idx="3330">
                  <c:v>1529000</c:v>
                </c:pt>
                <c:pt idx="3331">
                  <c:v>1530000</c:v>
                </c:pt>
                <c:pt idx="3332">
                  <c:v>1531000</c:v>
                </c:pt>
                <c:pt idx="3333">
                  <c:v>1532000</c:v>
                </c:pt>
                <c:pt idx="3334">
                  <c:v>1533000</c:v>
                </c:pt>
                <c:pt idx="3335">
                  <c:v>1534000</c:v>
                </c:pt>
                <c:pt idx="3336">
                  <c:v>1535000</c:v>
                </c:pt>
                <c:pt idx="3337">
                  <c:v>1536000</c:v>
                </c:pt>
                <c:pt idx="3338">
                  <c:v>1537000</c:v>
                </c:pt>
                <c:pt idx="3339">
                  <c:v>1538000</c:v>
                </c:pt>
                <c:pt idx="3340">
                  <c:v>1539000</c:v>
                </c:pt>
                <c:pt idx="3341">
                  <c:v>1540000</c:v>
                </c:pt>
                <c:pt idx="3342">
                  <c:v>1541000</c:v>
                </c:pt>
                <c:pt idx="3343">
                  <c:v>1542000</c:v>
                </c:pt>
                <c:pt idx="3344">
                  <c:v>1543000</c:v>
                </c:pt>
                <c:pt idx="3345">
                  <c:v>1544000</c:v>
                </c:pt>
                <c:pt idx="3346">
                  <c:v>1545000</c:v>
                </c:pt>
                <c:pt idx="3347">
                  <c:v>1546000</c:v>
                </c:pt>
                <c:pt idx="3348">
                  <c:v>1547000</c:v>
                </c:pt>
                <c:pt idx="3349">
                  <c:v>1548000</c:v>
                </c:pt>
                <c:pt idx="3350">
                  <c:v>1549000</c:v>
                </c:pt>
                <c:pt idx="3351">
                  <c:v>1550000</c:v>
                </c:pt>
                <c:pt idx="3352">
                  <c:v>1551000</c:v>
                </c:pt>
                <c:pt idx="3353">
                  <c:v>1552000</c:v>
                </c:pt>
                <c:pt idx="3354">
                  <c:v>1553000</c:v>
                </c:pt>
                <c:pt idx="3355">
                  <c:v>1554000</c:v>
                </c:pt>
                <c:pt idx="3356">
                  <c:v>1555000</c:v>
                </c:pt>
                <c:pt idx="3357">
                  <c:v>1556000</c:v>
                </c:pt>
                <c:pt idx="3358">
                  <c:v>1557000</c:v>
                </c:pt>
                <c:pt idx="3359">
                  <c:v>1558000</c:v>
                </c:pt>
                <c:pt idx="3360">
                  <c:v>1559000</c:v>
                </c:pt>
                <c:pt idx="3361">
                  <c:v>1560000</c:v>
                </c:pt>
                <c:pt idx="3362">
                  <c:v>1561000</c:v>
                </c:pt>
                <c:pt idx="3363">
                  <c:v>1562000</c:v>
                </c:pt>
                <c:pt idx="3364">
                  <c:v>1563000</c:v>
                </c:pt>
                <c:pt idx="3365">
                  <c:v>1564000</c:v>
                </c:pt>
                <c:pt idx="3366">
                  <c:v>1565000</c:v>
                </c:pt>
                <c:pt idx="3367">
                  <c:v>1566000</c:v>
                </c:pt>
                <c:pt idx="3368">
                  <c:v>1567000</c:v>
                </c:pt>
                <c:pt idx="3369">
                  <c:v>1568000</c:v>
                </c:pt>
                <c:pt idx="3370">
                  <c:v>1569000</c:v>
                </c:pt>
                <c:pt idx="3371">
                  <c:v>1570000</c:v>
                </c:pt>
                <c:pt idx="3372">
                  <c:v>1571000</c:v>
                </c:pt>
                <c:pt idx="3373">
                  <c:v>1572000</c:v>
                </c:pt>
                <c:pt idx="3374">
                  <c:v>1573000</c:v>
                </c:pt>
                <c:pt idx="3375">
                  <c:v>1574000</c:v>
                </c:pt>
                <c:pt idx="3376">
                  <c:v>1575000</c:v>
                </c:pt>
                <c:pt idx="3377">
                  <c:v>1576000</c:v>
                </c:pt>
                <c:pt idx="3378">
                  <c:v>1577000</c:v>
                </c:pt>
                <c:pt idx="3379">
                  <c:v>1578000</c:v>
                </c:pt>
                <c:pt idx="3380">
                  <c:v>1579000</c:v>
                </c:pt>
                <c:pt idx="3381">
                  <c:v>1580000</c:v>
                </c:pt>
                <c:pt idx="3382">
                  <c:v>1581000</c:v>
                </c:pt>
                <c:pt idx="3383">
                  <c:v>1582000</c:v>
                </c:pt>
                <c:pt idx="3384">
                  <c:v>1583000</c:v>
                </c:pt>
                <c:pt idx="3385">
                  <c:v>1584000</c:v>
                </c:pt>
                <c:pt idx="3386">
                  <c:v>1585000</c:v>
                </c:pt>
                <c:pt idx="3387">
                  <c:v>1586000</c:v>
                </c:pt>
                <c:pt idx="3388">
                  <c:v>1587000</c:v>
                </c:pt>
                <c:pt idx="3389">
                  <c:v>1588000</c:v>
                </c:pt>
                <c:pt idx="3390">
                  <c:v>1589000</c:v>
                </c:pt>
                <c:pt idx="3391">
                  <c:v>1590000</c:v>
                </c:pt>
                <c:pt idx="3392">
                  <c:v>1591000</c:v>
                </c:pt>
                <c:pt idx="3393">
                  <c:v>1592000</c:v>
                </c:pt>
                <c:pt idx="3394">
                  <c:v>1593000</c:v>
                </c:pt>
                <c:pt idx="3395">
                  <c:v>1594000</c:v>
                </c:pt>
                <c:pt idx="3396">
                  <c:v>1595000</c:v>
                </c:pt>
                <c:pt idx="3397">
                  <c:v>1596000</c:v>
                </c:pt>
                <c:pt idx="3398">
                  <c:v>1597000</c:v>
                </c:pt>
                <c:pt idx="3399">
                  <c:v>1598000</c:v>
                </c:pt>
                <c:pt idx="3400">
                  <c:v>1599000</c:v>
                </c:pt>
                <c:pt idx="3401">
                  <c:v>1600000</c:v>
                </c:pt>
                <c:pt idx="3402">
                  <c:v>1601000</c:v>
                </c:pt>
                <c:pt idx="3403">
                  <c:v>1602000</c:v>
                </c:pt>
                <c:pt idx="3404">
                  <c:v>1603000</c:v>
                </c:pt>
                <c:pt idx="3405">
                  <c:v>1604000</c:v>
                </c:pt>
                <c:pt idx="3406">
                  <c:v>1605000</c:v>
                </c:pt>
                <c:pt idx="3407">
                  <c:v>1606000</c:v>
                </c:pt>
                <c:pt idx="3408">
                  <c:v>1607000</c:v>
                </c:pt>
                <c:pt idx="3409">
                  <c:v>1608000</c:v>
                </c:pt>
                <c:pt idx="3410">
                  <c:v>1609000</c:v>
                </c:pt>
                <c:pt idx="3411">
                  <c:v>1610000</c:v>
                </c:pt>
                <c:pt idx="3412">
                  <c:v>1611000</c:v>
                </c:pt>
                <c:pt idx="3413">
                  <c:v>1612000</c:v>
                </c:pt>
                <c:pt idx="3414">
                  <c:v>1613000</c:v>
                </c:pt>
                <c:pt idx="3415">
                  <c:v>1614000</c:v>
                </c:pt>
                <c:pt idx="3416">
                  <c:v>1615000</c:v>
                </c:pt>
                <c:pt idx="3417">
                  <c:v>1616000</c:v>
                </c:pt>
                <c:pt idx="3418">
                  <c:v>1617000</c:v>
                </c:pt>
                <c:pt idx="3419">
                  <c:v>1618000</c:v>
                </c:pt>
                <c:pt idx="3420">
                  <c:v>1619000</c:v>
                </c:pt>
                <c:pt idx="3421">
                  <c:v>1620000</c:v>
                </c:pt>
                <c:pt idx="3422">
                  <c:v>1621000</c:v>
                </c:pt>
                <c:pt idx="3423">
                  <c:v>1622000</c:v>
                </c:pt>
                <c:pt idx="3424">
                  <c:v>1623000</c:v>
                </c:pt>
                <c:pt idx="3425">
                  <c:v>1624000</c:v>
                </c:pt>
                <c:pt idx="3426">
                  <c:v>1625000</c:v>
                </c:pt>
                <c:pt idx="3427">
                  <c:v>1626000</c:v>
                </c:pt>
                <c:pt idx="3428">
                  <c:v>1627000</c:v>
                </c:pt>
                <c:pt idx="3429">
                  <c:v>1628000</c:v>
                </c:pt>
                <c:pt idx="3430">
                  <c:v>1629000</c:v>
                </c:pt>
                <c:pt idx="3431">
                  <c:v>1630000</c:v>
                </c:pt>
                <c:pt idx="3432">
                  <c:v>1631000</c:v>
                </c:pt>
                <c:pt idx="3433">
                  <c:v>1632000</c:v>
                </c:pt>
                <c:pt idx="3434">
                  <c:v>1633000</c:v>
                </c:pt>
                <c:pt idx="3435">
                  <c:v>1634000</c:v>
                </c:pt>
                <c:pt idx="3436">
                  <c:v>1635000</c:v>
                </c:pt>
                <c:pt idx="3437">
                  <c:v>1636000</c:v>
                </c:pt>
                <c:pt idx="3438">
                  <c:v>1637000</c:v>
                </c:pt>
                <c:pt idx="3439">
                  <c:v>1638000</c:v>
                </c:pt>
                <c:pt idx="3440">
                  <c:v>1639000</c:v>
                </c:pt>
                <c:pt idx="3441">
                  <c:v>1640000</c:v>
                </c:pt>
                <c:pt idx="3442">
                  <c:v>1641000</c:v>
                </c:pt>
                <c:pt idx="3443">
                  <c:v>1642000</c:v>
                </c:pt>
                <c:pt idx="3444">
                  <c:v>1643000</c:v>
                </c:pt>
                <c:pt idx="3445">
                  <c:v>1644000</c:v>
                </c:pt>
                <c:pt idx="3446">
                  <c:v>1645000</c:v>
                </c:pt>
                <c:pt idx="3447">
                  <c:v>1646000</c:v>
                </c:pt>
                <c:pt idx="3448">
                  <c:v>1647000</c:v>
                </c:pt>
                <c:pt idx="3449">
                  <c:v>1648000</c:v>
                </c:pt>
                <c:pt idx="3450">
                  <c:v>1649000</c:v>
                </c:pt>
                <c:pt idx="3451">
                  <c:v>1650000</c:v>
                </c:pt>
                <c:pt idx="3452">
                  <c:v>1651000</c:v>
                </c:pt>
                <c:pt idx="3453">
                  <c:v>1652000</c:v>
                </c:pt>
                <c:pt idx="3454">
                  <c:v>1653000</c:v>
                </c:pt>
                <c:pt idx="3455">
                  <c:v>1654000</c:v>
                </c:pt>
                <c:pt idx="3456">
                  <c:v>1655000</c:v>
                </c:pt>
                <c:pt idx="3457">
                  <c:v>1656000</c:v>
                </c:pt>
                <c:pt idx="3458">
                  <c:v>1657000</c:v>
                </c:pt>
                <c:pt idx="3459">
                  <c:v>1658000</c:v>
                </c:pt>
                <c:pt idx="3460">
                  <c:v>1659000</c:v>
                </c:pt>
                <c:pt idx="3461">
                  <c:v>1660000</c:v>
                </c:pt>
                <c:pt idx="3462">
                  <c:v>1661000</c:v>
                </c:pt>
                <c:pt idx="3463">
                  <c:v>1662000</c:v>
                </c:pt>
                <c:pt idx="3464">
                  <c:v>1663000</c:v>
                </c:pt>
                <c:pt idx="3465">
                  <c:v>1664000</c:v>
                </c:pt>
                <c:pt idx="3466">
                  <c:v>1665000</c:v>
                </c:pt>
                <c:pt idx="3467">
                  <c:v>1666000</c:v>
                </c:pt>
                <c:pt idx="3468">
                  <c:v>1667000</c:v>
                </c:pt>
                <c:pt idx="3469">
                  <c:v>1668000</c:v>
                </c:pt>
                <c:pt idx="3470">
                  <c:v>1669000</c:v>
                </c:pt>
                <c:pt idx="3471">
                  <c:v>1670000</c:v>
                </c:pt>
                <c:pt idx="3472">
                  <c:v>1671000</c:v>
                </c:pt>
                <c:pt idx="3473">
                  <c:v>1672000</c:v>
                </c:pt>
                <c:pt idx="3474">
                  <c:v>1673000</c:v>
                </c:pt>
                <c:pt idx="3475">
                  <c:v>1674000</c:v>
                </c:pt>
                <c:pt idx="3476">
                  <c:v>1675000</c:v>
                </c:pt>
                <c:pt idx="3477">
                  <c:v>1676000</c:v>
                </c:pt>
                <c:pt idx="3478">
                  <c:v>1677000</c:v>
                </c:pt>
                <c:pt idx="3479">
                  <c:v>1678000</c:v>
                </c:pt>
                <c:pt idx="3480">
                  <c:v>1679000</c:v>
                </c:pt>
                <c:pt idx="3481">
                  <c:v>1680000</c:v>
                </c:pt>
                <c:pt idx="3482">
                  <c:v>1681000</c:v>
                </c:pt>
                <c:pt idx="3483">
                  <c:v>1682000</c:v>
                </c:pt>
                <c:pt idx="3484">
                  <c:v>1683000</c:v>
                </c:pt>
                <c:pt idx="3485">
                  <c:v>1684000</c:v>
                </c:pt>
                <c:pt idx="3486">
                  <c:v>1685000</c:v>
                </c:pt>
                <c:pt idx="3487">
                  <c:v>1686000</c:v>
                </c:pt>
                <c:pt idx="3488">
                  <c:v>1687000</c:v>
                </c:pt>
                <c:pt idx="3489">
                  <c:v>1688000</c:v>
                </c:pt>
                <c:pt idx="3490">
                  <c:v>1689000</c:v>
                </c:pt>
                <c:pt idx="3491">
                  <c:v>1690000</c:v>
                </c:pt>
                <c:pt idx="3492">
                  <c:v>1691000</c:v>
                </c:pt>
                <c:pt idx="3493">
                  <c:v>1692000</c:v>
                </c:pt>
                <c:pt idx="3494">
                  <c:v>1693000</c:v>
                </c:pt>
                <c:pt idx="3495">
                  <c:v>1694000</c:v>
                </c:pt>
                <c:pt idx="3496">
                  <c:v>1695000</c:v>
                </c:pt>
                <c:pt idx="3497">
                  <c:v>1696000</c:v>
                </c:pt>
                <c:pt idx="3498">
                  <c:v>1697000</c:v>
                </c:pt>
                <c:pt idx="3499">
                  <c:v>1698000</c:v>
                </c:pt>
                <c:pt idx="3500">
                  <c:v>1699000</c:v>
                </c:pt>
                <c:pt idx="3501">
                  <c:v>1700000</c:v>
                </c:pt>
                <c:pt idx="3502">
                  <c:v>1701000</c:v>
                </c:pt>
                <c:pt idx="3503">
                  <c:v>1702000</c:v>
                </c:pt>
                <c:pt idx="3504">
                  <c:v>1703000</c:v>
                </c:pt>
                <c:pt idx="3505">
                  <c:v>1704000</c:v>
                </c:pt>
                <c:pt idx="3506">
                  <c:v>1705000</c:v>
                </c:pt>
                <c:pt idx="3507">
                  <c:v>1706000</c:v>
                </c:pt>
                <c:pt idx="3508">
                  <c:v>1707000</c:v>
                </c:pt>
                <c:pt idx="3509">
                  <c:v>1708000</c:v>
                </c:pt>
                <c:pt idx="3510">
                  <c:v>1709000</c:v>
                </c:pt>
                <c:pt idx="3511">
                  <c:v>1710000</c:v>
                </c:pt>
                <c:pt idx="3512">
                  <c:v>1711000</c:v>
                </c:pt>
                <c:pt idx="3513">
                  <c:v>1712000</c:v>
                </c:pt>
                <c:pt idx="3514">
                  <c:v>1713000</c:v>
                </c:pt>
                <c:pt idx="3515">
                  <c:v>1714000</c:v>
                </c:pt>
                <c:pt idx="3516">
                  <c:v>1715000</c:v>
                </c:pt>
                <c:pt idx="3517">
                  <c:v>1716000</c:v>
                </c:pt>
                <c:pt idx="3518">
                  <c:v>1717000</c:v>
                </c:pt>
                <c:pt idx="3519">
                  <c:v>1718000</c:v>
                </c:pt>
                <c:pt idx="3520">
                  <c:v>1719000</c:v>
                </c:pt>
                <c:pt idx="3521">
                  <c:v>1720000</c:v>
                </c:pt>
                <c:pt idx="3522">
                  <c:v>1721000</c:v>
                </c:pt>
                <c:pt idx="3523">
                  <c:v>1722000</c:v>
                </c:pt>
                <c:pt idx="3524">
                  <c:v>1723000</c:v>
                </c:pt>
                <c:pt idx="3525">
                  <c:v>1724000</c:v>
                </c:pt>
                <c:pt idx="3526">
                  <c:v>1725000</c:v>
                </c:pt>
                <c:pt idx="3527">
                  <c:v>1726000</c:v>
                </c:pt>
                <c:pt idx="3528">
                  <c:v>1727000</c:v>
                </c:pt>
                <c:pt idx="3529">
                  <c:v>1728000</c:v>
                </c:pt>
                <c:pt idx="3530">
                  <c:v>1729000</c:v>
                </c:pt>
                <c:pt idx="3531">
                  <c:v>1730000</c:v>
                </c:pt>
                <c:pt idx="3532">
                  <c:v>1731000</c:v>
                </c:pt>
                <c:pt idx="3533">
                  <c:v>1732000</c:v>
                </c:pt>
                <c:pt idx="3534">
                  <c:v>1733000</c:v>
                </c:pt>
                <c:pt idx="3535">
                  <c:v>1734000</c:v>
                </c:pt>
                <c:pt idx="3536">
                  <c:v>1735000</c:v>
                </c:pt>
                <c:pt idx="3537">
                  <c:v>1736000</c:v>
                </c:pt>
                <c:pt idx="3538">
                  <c:v>1737000</c:v>
                </c:pt>
                <c:pt idx="3539">
                  <c:v>1738000</c:v>
                </c:pt>
                <c:pt idx="3540">
                  <c:v>1739000</c:v>
                </c:pt>
                <c:pt idx="3541">
                  <c:v>1740000</c:v>
                </c:pt>
                <c:pt idx="3542">
                  <c:v>1741000</c:v>
                </c:pt>
                <c:pt idx="3543">
                  <c:v>1742000</c:v>
                </c:pt>
                <c:pt idx="3544">
                  <c:v>1743000</c:v>
                </c:pt>
                <c:pt idx="3545">
                  <c:v>1744000</c:v>
                </c:pt>
                <c:pt idx="3546">
                  <c:v>1745000</c:v>
                </c:pt>
                <c:pt idx="3547">
                  <c:v>1746000</c:v>
                </c:pt>
                <c:pt idx="3548">
                  <c:v>1747000</c:v>
                </c:pt>
                <c:pt idx="3549">
                  <c:v>1748000</c:v>
                </c:pt>
                <c:pt idx="3550">
                  <c:v>1749000</c:v>
                </c:pt>
                <c:pt idx="3551">
                  <c:v>1750000</c:v>
                </c:pt>
                <c:pt idx="3552">
                  <c:v>1751000</c:v>
                </c:pt>
                <c:pt idx="3553">
                  <c:v>1752000</c:v>
                </c:pt>
                <c:pt idx="3554">
                  <c:v>1753000</c:v>
                </c:pt>
                <c:pt idx="3555">
                  <c:v>1754000</c:v>
                </c:pt>
                <c:pt idx="3556">
                  <c:v>1755000</c:v>
                </c:pt>
                <c:pt idx="3557">
                  <c:v>1756000</c:v>
                </c:pt>
                <c:pt idx="3558">
                  <c:v>1757000</c:v>
                </c:pt>
                <c:pt idx="3559">
                  <c:v>1758000</c:v>
                </c:pt>
                <c:pt idx="3560">
                  <c:v>1759000</c:v>
                </c:pt>
                <c:pt idx="3561">
                  <c:v>1760000</c:v>
                </c:pt>
                <c:pt idx="3562">
                  <c:v>1761000</c:v>
                </c:pt>
                <c:pt idx="3563">
                  <c:v>1762000</c:v>
                </c:pt>
                <c:pt idx="3564">
                  <c:v>1763000</c:v>
                </c:pt>
                <c:pt idx="3565">
                  <c:v>1764000</c:v>
                </c:pt>
                <c:pt idx="3566">
                  <c:v>1765000</c:v>
                </c:pt>
                <c:pt idx="3567">
                  <c:v>1766000</c:v>
                </c:pt>
                <c:pt idx="3568">
                  <c:v>1767000</c:v>
                </c:pt>
                <c:pt idx="3569">
                  <c:v>1768000</c:v>
                </c:pt>
                <c:pt idx="3570">
                  <c:v>1769000</c:v>
                </c:pt>
                <c:pt idx="3571">
                  <c:v>1770000</c:v>
                </c:pt>
                <c:pt idx="3572">
                  <c:v>1771000</c:v>
                </c:pt>
                <c:pt idx="3573">
                  <c:v>1772000</c:v>
                </c:pt>
                <c:pt idx="3574">
                  <c:v>1773000</c:v>
                </c:pt>
                <c:pt idx="3575">
                  <c:v>1774000</c:v>
                </c:pt>
                <c:pt idx="3576">
                  <c:v>1775000</c:v>
                </c:pt>
                <c:pt idx="3577">
                  <c:v>1776000</c:v>
                </c:pt>
                <c:pt idx="3578">
                  <c:v>1777000</c:v>
                </c:pt>
                <c:pt idx="3579">
                  <c:v>1778000</c:v>
                </c:pt>
                <c:pt idx="3580">
                  <c:v>1779000</c:v>
                </c:pt>
                <c:pt idx="3581">
                  <c:v>1780000</c:v>
                </c:pt>
                <c:pt idx="3582">
                  <c:v>1781000</c:v>
                </c:pt>
                <c:pt idx="3583">
                  <c:v>1782000</c:v>
                </c:pt>
                <c:pt idx="3584">
                  <c:v>1783000</c:v>
                </c:pt>
                <c:pt idx="3585">
                  <c:v>1784000</c:v>
                </c:pt>
                <c:pt idx="3586">
                  <c:v>1785000</c:v>
                </c:pt>
                <c:pt idx="3587">
                  <c:v>1786000</c:v>
                </c:pt>
                <c:pt idx="3588">
                  <c:v>1787000</c:v>
                </c:pt>
                <c:pt idx="3589">
                  <c:v>1788000</c:v>
                </c:pt>
                <c:pt idx="3590">
                  <c:v>1789000</c:v>
                </c:pt>
                <c:pt idx="3591">
                  <c:v>1790000</c:v>
                </c:pt>
                <c:pt idx="3592">
                  <c:v>1791000</c:v>
                </c:pt>
                <c:pt idx="3593">
                  <c:v>1792000</c:v>
                </c:pt>
                <c:pt idx="3594">
                  <c:v>1793000</c:v>
                </c:pt>
                <c:pt idx="3595">
                  <c:v>1794000</c:v>
                </c:pt>
                <c:pt idx="3596">
                  <c:v>1795000</c:v>
                </c:pt>
                <c:pt idx="3597">
                  <c:v>1796000</c:v>
                </c:pt>
                <c:pt idx="3598">
                  <c:v>1797000</c:v>
                </c:pt>
                <c:pt idx="3599">
                  <c:v>1798000</c:v>
                </c:pt>
                <c:pt idx="3600">
                  <c:v>1799000</c:v>
                </c:pt>
                <c:pt idx="3601">
                  <c:v>1800000</c:v>
                </c:pt>
                <c:pt idx="3602">
                  <c:v>1801000</c:v>
                </c:pt>
                <c:pt idx="3603">
                  <c:v>1802000</c:v>
                </c:pt>
                <c:pt idx="3604">
                  <c:v>1803000</c:v>
                </c:pt>
                <c:pt idx="3605">
                  <c:v>1804000</c:v>
                </c:pt>
                <c:pt idx="3606">
                  <c:v>1805000</c:v>
                </c:pt>
                <c:pt idx="3607">
                  <c:v>1806000</c:v>
                </c:pt>
                <c:pt idx="3608">
                  <c:v>1807000</c:v>
                </c:pt>
                <c:pt idx="3609">
                  <c:v>1808000</c:v>
                </c:pt>
                <c:pt idx="3610">
                  <c:v>1809000</c:v>
                </c:pt>
                <c:pt idx="3611">
                  <c:v>1810000</c:v>
                </c:pt>
                <c:pt idx="3612">
                  <c:v>1811000</c:v>
                </c:pt>
                <c:pt idx="3613">
                  <c:v>1812000</c:v>
                </c:pt>
                <c:pt idx="3614">
                  <c:v>1813000</c:v>
                </c:pt>
                <c:pt idx="3615">
                  <c:v>1814000</c:v>
                </c:pt>
                <c:pt idx="3616">
                  <c:v>1815000</c:v>
                </c:pt>
                <c:pt idx="3617">
                  <c:v>1816000</c:v>
                </c:pt>
                <c:pt idx="3618">
                  <c:v>1817000</c:v>
                </c:pt>
                <c:pt idx="3619">
                  <c:v>1818000</c:v>
                </c:pt>
                <c:pt idx="3620">
                  <c:v>1819000</c:v>
                </c:pt>
                <c:pt idx="3621">
                  <c:v>1820000</c:v>
                </c:pt>
                <c:pt idx="3622">
                  <c:v>1821000</c:v>
                </c:pt>
                <c:pt idx="3623">
                  <c:v>1822000</c:v>
                </c:pt>
                <c:pt idx="3624">
                  <c:v>1823000</c:v>
                </c:pt>
                <c:pt idx="3625">
                  <c:v>1824000</c:v>
                </c:pt>
                <c:pt idx="3626">
                  <c:v>1825000</c:v>
                </c:pt>
                <c:pt idx="3627">
                  <c:v>1826000</c:v>
                </c:pt>
                <c:pt idx="3628">
                  <c:v>1827000</c:v>
                </c:pt>
                <c:pt idx="3629">
                  <c:v>1828000</c:v>
                </c:pt>
                <c:pt idx="3630">
                  <c:v>1829000</c:v>
                </c:pt>
                <c:pt idx="3631">
                  <c:v>1830000</c:v>
                </c:pt>
                <c:pt idx="3632">
                  <c:v>1831000</c:v>
                </c:pt>
                <c:pt idx="3633">
                  <c:v>1832000</c:v>
                </c:pt>
                <c:pt idx="3634">
                  <c:v>1833000</c:v>
                </c:pt>
                <c:pt idx="3635">
                  <c:v>1834000</c:v>
                </c:pt>
                <c:pt idx="3636">
                  <c:v>1835000</c:v>
                </c:pt>
                <c:pt idx="3637">
                  <c:v>1836000</c:v>
                </c:pt>
                <c:pt idx="3638">
                  <c:v>1837000</c:v>
                </c:pt>
                <c:pt idx="3639">
                  <c:v>1838000</c:v>
                </c:pt>
                <c:pt idx="3640">
                  <c:v>1839000</c:v>
                </c:pt>
                <c:pt idx="3641">
                  <c:v>1840000</c:v>
                </c:pt>
                <c:pt idx="3642">
                  <c:v>1841000</c:v>
                </c:pt>
                <c:pt idx="3643">
                  <c:v>1842000</c:v>
                </c:pt>
                <c:pt idx="3644">
                  <c:v>1843000</c:v>
                </c:pt>
                <c:pt idx="3645">
                  <c:v>1844000</c:v>
                </c:pt>
                <c:pt idx="3646">
                  <c:v>1845000</c:v>
                </c:pt>
                <c:pt idx="3647">
                  <c:v>1846000</c:v>
                </c:pt>
                <c:pt idx="3648">
                  <c:v>1847000</c:v>
                </c:pt>
                <c:pt idx="3649">
                  <c:v>1848000</c:v>
                </c:pt>
                <c:pt idx="3650">
                  <c:v>1849000</c:v>
                </c:pt>
                <c:pt idx="3651">
                  <c:v>1850000</c:v>
                </c:pt>
                <c:pt idx="3652">
                  <c:v>1851000</c:v>
                </c:pt>
                <c:pt idx="3653">
                  <c:v>1852000</c:v>
                </c:pt>
                <c:pt idx="3654">
                  <c:v>1853000</c:v>
                </c:pt>
                <c:pt idx="3655">
                  <c:v>1854000</c:v>
                </c:pt>
                <c:pt idx="3656">
                  <c:v>1855000</c:v>
                </c:pt>
                <c:pt idx="3657">
                  <c:v>1856000</c:v>
                </c:pt>
                <c:pt idx="3658">
                  <c:v>1857000</c:v>
                </c:pt>
                <c:pt idx="3659">
                  <c:v>1858000</c:v>
                </c:pt>
                <c:pt idx="3660">
                  <c:v>1859000</c:v>
                </c:pt>
                <c:pt idx="3661">
                  <c:v>1860000</c:v>
                </c:pt>
                <c:pt idx="3662">
                  <c:v>1861000</c:v>
                </c:pt>
                <c:pt idx="3663">
                  <c:v>1862000</c:v>
                </c:pt>
                <c:pt idx="3664">
                  <c:v>1863000</c:v>
                </c:pt>
                <c:pt idx="3665">
                  <c:v>1864000</c:v>
                </c:pt>
                <c:pt idx="3666">
                  <c:v>1865000</c:v>
                </c:pt>
                <c:pt idx="3667">
                  <c:v>1866000</c:v>
                </c:pt>
                <c:pt idx="3668">
                  <c:v>1867000</c:v>
                </c:pt>
                <c:pt idx="3669">
                  <c:v>1868000</c:v>
                </c:pt>
                <c:pt idx="3670">
                  <c:v>1869000</c:v>
                </c:pt>
                <c:pt idx="3671">
                  <c:v>1870000</c:v>
                </c:pt>
                <c:pt idx="3672">
                  <c:v>1871000</c:v>
                </c:pt>
                <c:pt idx="3673">
                  <c:v>1872000</c:v>
                </c:pt>
                <c:pt idx="3674">
                  <c:v>1873000</c:v>
                </c:pt>
                <c:pt idx="3675">
                  <c:v>1874000</c:v>
                </c:pt>
                <c:pt idx="3676">
                  <c:v>1875000</c:v>
                </c:pt>
                <c:pt idx="3677">
                  <c:v>1876000</c:v>
                </c:pt>
                <c:pt idx="3678">
                  <c:v>1877000</c:v>
                </c:pt>
                <c:pt idx="3679">
                  <c:v>1878000</c:v>
                </c:pt>
                <c:pt idx="3680">
                  <c:v>1879000</c:v>
                </c:pt>
                <c:pt idx="3681">
                  <c:v>1880000</c:v>
                </c:pt>
                <c:pt idx="3682">
                  <c:v>1881000</c:v>
                </c:pt>
                <c:pt idx="3683">
                  <c:v>1882000</c:v>
                </c:pt>
                <c:pt idx="3684">
                  <c:v>1883000</c:v>
                </c:pt>
                <c:pt idx="3685">
                  <c:v>1884000</c:v>
                </c:pt>
                <c:pt idx="3686">
                  <c:v>1885000</c:v>
                </c:pt>
                <c:pt idx="3687">
                  <c:v>1886000</c:v>
                </c:pt>
                <c:pt idx="3688">
                  <c:v>1887000</c:v>
                </c:pt>
                <c:pt idx="3689">
                  <c:v>1888000</c:v>
                </c:pt>
                <c:pt idx="3690">
                  <c:v>1889000</c:v>
                </c:pt>
                <c:pt idx="3691">
                  <c:v>1890000</c:v>
                </c:pt>
                <c:pt idx="3692">
                  <c:v>1891000</c:v>
                </c:pt>
                <c:pt idx="3693">
                  <c:v>1892000</c:v>
                </c:pt>
                <c:pt idx="3694">
                  <c:v>1893000</c:v>
                </c:pt>
                <c:pt idx="3695">
                  <c:v>1894000</c:v>
                </c:pt>
                <c:pt idx="3696">
                  <c:v>1895000</c:v>
                </c:pt>
                <c:pt idx="3697">
                  <c:v>1896000</c:v>
                </c:pt>
                <c:pt idx="3698">
                  <c:v>1897000</c:v>
                </c:pt>
                <c:pt idx="3699">
                  <c:v>1898000</c:v>
                </c:pt>
                <c:pt idx="3700">
                  <c:v>1899000</c:v>
                </c:pt>
                <c:pt idx="3701">
                  <c:v>1900000</c:v>
                </c:pt>
                <c:pt idx="3702">
                  <c:v>1901000</c:v>
                </c:pt>
                <c:pt idx="3703">
                  <c:v>1902000</c:v>
                </c:pt>
                <c:pt idx="3704">
                  <c:v>1903000</c:v>
                </c:pt>
                <c:pt idx="3705">
                  <c:v>1904000</c:v>
                </c:pt>
                <c:pt idx="3706">
                  <c:v>1905000</c:v>
                </c:pt>
                <c:pt idx="3707">
                  <c:v>1906000</c:v>
                </c:pt>
                <c:pt idx="3708">
                  <c:v>1907000</c:v>
                </c:pt>
                <c:pt idx="3709">
                  <c:v>1908000</c:v>
                </c:pt>
                <c:pt idx="3710">
                  <c:v>1909000</c:v>
                </c:pt>
                <c:pt idx="3711">
                  <c:v>1910000</c:v>
                </c:pt>
                <c:pt idx="3712">
                  <c:v>1911000</c:v>
                </c:pt>
                <c:pt idx="3713">
                  <c:v>1912000</c:v>
                </c:pt>
                <c:pt idx="3714">
                  <c:v>1913000</c:v>
                </c:pt>
                <c:pt idx="3715">
                  <c:v>1914000</c:v>
                </c:pt>
                <c:pt idx="3716">
                  <c:v>1915000</c:v>
                </c:pt>
                <c:pt idx="3717">
                  <c:v>1916000</c:v>
                </c:pt>
                <c:pt idx="3718">
                  <c:v>1917000</c:v>
                </c:pt>
                <c:pt idx="3719">
                  <c:v>1918000</c:v>
                </c:pt>
                <c:pt idx="3720">
                  <c:v>1919000</c:v>
                </c:pt>
                <c:pt idx="3721">
                  <c:v>1920000</c:v>
                </c:pt>
                <c:pt idx="3722">
                  <c:v>1921000</c:v>
                </c:pt>
                <c:pt idx="3723">
                  <c:v>1922000</c:v>
                </c:pt>
                <c:pt idx="3724">
                  <c:v>1923000</c:v>
                </c:pt>
                <c:pt idx="3725">
                  <c:v>1924000</c:v>
                </c:pt>
                <c:pt idx="3726">
                  <c:v>1925000</c:v>
                </c:pt>
                <c:pt idx="3727">
                  <c:v>1926000</c:v>
                </c:pt>
                <c:pt idx="3728">
                  <c:v>1927000</c:v>
                </c:pt>
                <c:pt idx="3729">
                  <c:v>1928000</c:v>
                </c:pt>
                <c:pt idx="3730">
                  <c:v>1929000</c:v>
                </c:pt>
                <c:pt idx="3731">
                  <c:v>1930000</c:v>
                </c:pt>
                <c:pt idx="3732">
                  <c:v>1931000</c:v>
                </c:pt>
                <c:pt idx="3733">
                  <c:v>1932000</c:v>
                </c:pt>
                <c:pt idx="3734">
                  <c:v>1933000</c:v>
                </c:pt>
                <c:pt idx="3735">
                  <c:v>1934000</c:v>
                </c:pt>
                <c:pt idx="3736">
                  <c:v>1935000</c:v>
                </c:pt>
                <c:pt idx="3737">
                  <c:v>1936000</c:v>
                </c:pt>
                <c:pt idx="3738">
                  <c:v>1937000</c:v>
                </c:pt>
                <c:pt idx="3739">
                  <c:v>1938000</c:v>
                </c:pt>
                <c:pt idx="3740">
                  <c:v>1939000</c:v>
                </c:pt>
                <c:pt idx="3741">
                  <c:v>1940000</c:v>
                </c:pt>
                <c:pt idx="3742">
                  <c:v>1941000</c:v>
                </c:pt>
                <c:pt idx="3743">
                  <c:v>1942000</c:v>
                </c:pt>
                <c:pt idx="3744">
                  <c:v>1943000</c:v>
                </c:pt>
                <c:pt idx="3745">
                  <c:v>1944000</c:v>
                </c:pt>
                <c:pt idx="3746">
                  <c:v>1945000</c:v>
                </c:pt>
                <c:pt idx="3747">
                  <c:v>1946000</c:v>
                </c:pt>
                <c:pt idx="3748">
                  <c:v>1947000</c:v>
                </c:pt>
                <c:pt idx="3749">
                  <c:v>1948000</c:v>
                </c:pt>
                <c:pt idx="3750">
                  <c:v>1949000</c:v>
                </c:pt>
                <c:pt idx="3751">
                  <c:v>1950000</c:v>
                </c:pt>
                <c:pt idx="3752">
                  <c:v>1951000</c:v>
                </c:pt>
                <c:pt idx="3753">
                  <c:v>1952000</c:v>
                </c:pt>
                <c:pt idx="3754">
                  <c:v>1953000</c:v>
                </c:pt>
                <c:pt idx="3755">
                  <c:v>1954000</c:v>
                </c:pt>
                <c:pt idx="3756">
                  <c:v>1955000</c:v>
                </c:pt>
                <c:pt idx="3757">
                  <c:v>1956000</c:v>
                </c:pt>
                <c:pt idx="3758">
                  <c:v>1957000</c:v>
                </c:pt>
                <c:pt idx="3759">
                  <c:v>1958000</c:v>
                </c:pt>
                <c:pt idx="3760">
                  <c:v>1959000</c:v>
                </c:pt>
                <c:pt idx="3761">
                  <c:v>1960000</c:v>
                </c:pt>
                <c:pt idx="3762">
                  <c:v>1961000</c:v>
                </c:pt>
                <c:pt idx="3763">
                  <c:v>1962000</c:v>
                </c:pt>
                <c:pt idx="3764">
                  <c:v>1963000</c:v>
                </c:pt>
                <c:pt idx="3765">
                  <c:v>1964000</c:v>
                </c:pt>
                <c:pt idx="3766">
                  <c:v>1965000</c:v>
                </c:pt>
                <c:pt idx="3767">
                  <c:v>1966000</c:v>
                </c:pt>
                <c:pt idx="3768">
                  <c:v>1967000</c:v>
                </c:pt>
                <c:pt idx="3769">
                  <c:v>1968000</c:v>
                </c:pt>
                <c:pt idx="3770">
                  <c:v>1969000</c:v>
                </c:pt>
                <c:pt idx="3771">
                  <c:v>1970000</c:v>
                </c:pt>
                <c:pt idx="3772">
                  <c:v>1971000</c:v>
                </c:pt>
                <c:pt idx="3773">
                  <c:v>1972000</c:v>
                </c:pt>
                <c:pt idx="3774">
                  <c:v>1973000</c:v>
                </c:pt>
                <c:pt idx="3775">
                  <c:v>1974000</c:v>
                </c:pt>
                <c:pt idx="3776">
                  <c:v>1975000</c:v>
                </c:pt>
                <c:pt idx="3777">
                  <c:v>1976000</c:v>
                </c:pt>
                <c:pt idx="3778">
                  <c:v>1977000</c:v>
                </c:pt>
                <c:pt idx="3779">
                  <c:v>1978000</c:v>
                </c:pt>
                <c:pt idx="3780">
                  <c:v>1979000</c:v>
                </c:pt>
                <c:pt idx="3781">
                  <c:v>1980000</c:v>
                </c:pt>
              </c:numCache>
            </c:numRef>
          </c:xVal>
          <c:yVal>
            <c:numRef>
              <c:f>'TPS543C20 Loop Gain'!$AJ$133:$AJ$3914</c:f>
              <c:numCache>
                <c:formatCode>General</c:formatCode>
                <c:ptCount val="3782"/>
                <c:pt idx="0">
                  <c:v>178.04914908023363</c:v>
                </c:pt>
                <c:pt idx="1">
                  <c:v>161.07805096220702</c:v>
                </c:pt>
                <c:pt idx="2">
                  <c:v>96.270674105164701</c:v>
                </c:pt>
                <c:pt idx="3">
                  <c:v>79.153314352381983</c:v>
                </c:pt>
                <c:pt idx="4">
                  <c:v>70.715926564053078</c:v>
                </c:pt>
                <c:pt idx="5">
                  <c:v>66.377524195483559</c:v>
                </c:pt>
                <c:pt idx="6">
                  <c:v>64.490861476113096</c:v>
                </c:pt>
                <c:pt idx="7">
                  <c:v>64.113164473822749</c:v>
                </c:pt>
                <c:pt idx="8">
                  <c:v>64.660009904997395</c:v>
                </c:pt>
                <c:pt idx="9">
                  <c:v>65.761430242372725</c:v>
                </c:pt>
                <c:pt idx="10">
                  <c:v>67.179783672148915</c:v>
                </c:pt>
                <c:pt idx="11">
                  <c:v>68.760473081729273</c:v>
                </c:pt>
                <c:pt idx="12">
                  <c:v>70.401885620347301</c:v>
                </c:pt>
                <c:pt idx="13">
                  <c:v>72.036727410082278</c:v>
                </c:pt>
                <c:pt idx="14">
                  <c:v>73.62021170975413</c:v>
                </c:pt>
                <c:pt idx="15">
                  <c:v>75.122451574270215</c:v>
                </c:pt>
                <c:pt idx="16">
                  <c:v>76.523486897175061</c:v>
                </c:pt>
                <c:pt idx="17">
                  <c:v>77.809994663807757</c:v>
                </c:pt>
                <c:pt idx="18">
                  <c:v>78.973093201650414</c:v>
                </c:pt>
                <c:pt idx="19">
                  <c:v>80.006868063995896</c:v>
                </c:pt>
                <c:pt idx="20">
                  <c:v>80.907380291886028</c:v>
                </c:pt>
                <c:pt idx="21">
                  <c:v>81.672001301067908</c:v>
                </c:pt>
                <c:pt idx="22">
                  <c:v>82.298972001257198</c:v>
                </c:pt>
                <c:pt idx="23">
                  <c:v>82.787118364471468</c:v>
                </c:pt>
                <c:pt idx="24">
                  <c:v>83.135678359804089</c:v>
                </c:pt>
                <c:pt idx="25">
                  <c:v>83.344210161297468</c:v>
                </c:pt>
                <c:pt idx="26">
                  <c:v>83.412561427518071</c:v>
                </c:pt>
                <c:pt idx="27">
                  <c:v>83.340885896022797</c:v>
                </c:pt>
                <c:pt idx="28">
                  <c:v>83.129697574259453</c:v>
                </c:pt>
                <c:pt idx="29">
                  <c:v>82.779955106437399</c:v>
                </c:pt>
                <c:pt idx="30">
                  <c:v>82.293169884255533</c:v>
                </c:pt>
                <c:pt idx="31">
                  <c:v>81.671531446572388</c:v>
                </c:pt>
                <c:pt idx="32">
                  <c:v>80.918042921300284</c:v>
                </c:pt>
                <c:pt idx="33">
                  <c:v>80.036657943930877</c:v>
                </c:pt>
                <c:pt idx="34">
                  <c:v>79.032408927703116</c:v>
                </c:pt>
                <c:pt idx="35">
                  <c:v>77.911515115497693</c:v>
                </c:pt>
                <c:pt idx="36">
                  <c:v>76.681457934502035</c:v>
                </c:pt>
                <c:pt idx="37">
                  <c:v>75.351011251641623</c:v>
                </c:pt>
                <c:pt idx="38">
                  <c:v>73.930215594325048</c:v>
                </c:pt>
                <c:pt idx="39">
                  <c:v>72.430288507321293</c:v>
                </c:pt>
                <c:pt idx="40">
                  <c:v>70.863467946762256</c:v>
                </c:pt>
                <c:pt idx="41">
                  <c:v>69.242791603493558</c:v>
                </c:pt>
                <c:pt idx="42">
                  <c:v>67.581821583270411</c:v>
                </c:pt>
                <c:pt idx="43">
                  <c:v>65.894329976486048</c:v>
                </c:pt>
                <c:pt idx="44">
                  <c:v>64.193965487734403</c:v>
                </c:pt>
                <c:pt idx="45">
                  <c:v>62.493923613898176</c:v>
                </c:pt>
                <c:pt idx="46">
                  <c:v>60.806642415516372</c:v>
                </c:pt>
                <c:pt idx="47">
                  <c:v>59.143542808988776</c:v>
                </c:pt>
                <c:pt idx="48">
                  <c:v>57.514827112832329</c:v>
                </c:pt>
                <c:pt idx="49">
                  <c:v>55.929343250984871</c:v>
                </c:pt>
                <c:pt idx="50">
                  <c:v>54.394515596103737</c:v>
                </c:pt>
                <c:pt idx="51">
                  <c:v>52.916337838685124</c:v>
                </c:pt>
                <c:pt idx="52">
                  <c:v>51.49941910760819</c:v>
                </c:pt>
                <c:pt idx="53">
                  <c:v>50.147072098997505</c:v>
                </c:pt>
                <c:pt idx="54">
                  <c:v>48.861431123492899</c:v>
                </c:pt>
                <c:pt idx="55">
                  <c:v>47.643588462002377</c:v>
                </c:pt>
                <c:pt idx="56">
                  <c:v>46.49373882210844</c:v>
                </c:pt>
                <c:pt idx="57">
                  <c:v>45.411323599160951</c:v>
                </c:pt>
                <c:pt idx="58">
                  <c:v>44.395168716939814</c:v>
                </c:pt>
                <c:pt idx="59">
                  <c:v>43.443611795579734</c:v>
                </c:pt>
                <c:pt idx="60">
                  <c:v>42.554616110866689</c:v>
                </c:pt>
                <c:pt idx="61">
                  <c:v>41.725870194816899</c:v>
                </c:pt>
                <c:pt idx="62">
                  <c:v>40.95487297087427</c:v>
                </c:pt>
                <c:pt idx="63">
                  <c:v>40.239005046335805</c:v>
                </c:pt>
                <c:pt idx="64">
                  <c:v>39.575587248596776</c:v>
                </c:pt>
                <c:pt idx="65">
                  <c:v>38.961927746556825</c:v>
                </c:pt>
                <c:pt idx="66">
                  <c:v>38.395359197819339</c:v>
                </c:pt>
                <c:pt idx="67">
                  <c:v>37.873267353296008</c:v>
                </c:pt>
                <c:pt idx="68">
                  <c:v>37.393112471586861</c:v>
                </c:pt>
                <c:pt idx="69">
                  <c:v>36.952444775490385</c:v>
                </c:pt>
                <c:pt idx="70">
                  <c:v>36.548915043429481</c:v>
                </c:pt>
                <c:pt idx="71">
                  <c:v>36.180281284178889</c:v>
                </c:pt>
                <c:pt idx="72">
                  <c:v>35.844412303714719</c:v>
                </c:pt>
                <c:pt idx="73">
                  <c:v>35.539288843733594</c:v>
                </c:pt>
                <c:pt idx="74">
                  <c:v>35.263002855518465</c:v>
                </c:pt>
                <c:pt idx="75">
                  <c:v>35.013755371361732</c:v>
                </c:pt>
                <c:pt idx="76">
                  <c:v>34.789853348422163</c:v>
                </c:pt>
                <c:pt idx="77">
                  <c:v>34.589705786053067</c:v>
                </c:pt>
                <c:pt idx="78">
                  <c:v>34.411819355720766</c:v>
                </c:pt>
                <c:pt idx="79">
                  <c:v>34.254793731499312</c:v>
                </c:pt>
                <c:pt idx="80">
                  <c:v>34.117316767129125</c:v>
                </c:pt>
                <c:pt idx="81">
                  <c:v>33.99815963147315</c:v>
                </c:pt>
                <c:pt idx="82">
                  <c:v>33.896171986703735</c:v>
                </c:pt>
                <c:pt idx="83">
                  <c:v>33.810277271461374</c:v>
                </c:pt>
                <c:pt idx="84">
                  <c:v>33.739468133721239</c:v>
                </c:pt>
                <c:pt idx="85">
                  <c:v>33.682802044279718</c:v>
                </c:pt>
                <c:pt idx="86">
                  <c:v>33.639397110971096</c:v>
                </c:pt>
                <c:pt idx="87">
                  <c:v>33.608428105372269</c:v>
                </c:pt>
                <c:pt idx="88">
                  <c:v>33.589122707332443</c:v>
                </c:pt>
                <c:pt idx="89">
                  <c:v>33.580757967845869</c:v>
                </c:pt>
                <c:pt idx="90">
                  <c:v>33.582656987176776</c:v>
                </c:pt>
                <c:pt idx="91">
                  <c:v>33.594185802569456</c:v>
                </c:pt>
                <c:pt idx="92">
                  <c:v>33.614750477987116</c:v>
                </c:pt>
                <c:pt idx="93">
                  <c:v>33.643794387158039</c:v>
                </c:pt>
                <c:pt idx="94">
                  <c:v>33.680795680379312</c:v>
                </c:pt>
                <c:pt idx="95">
                  <c:v>33.725264925152139</c:v>
                </c:pt>
                <c:pt idx="96">
                  <c:v>33.776742910581191</c:v>
                </c:pt>
                <c:pt idx="97">
                  <c:v>33.83479860551234</c:v>
                </c:pt>
                <c:pt idx="98">
                  <c:v>33.899027260610765</c:v>
                </c:pt>
                <c:pt idx="99">
                  <c:v>33.969048644881354</c:v>
                </c:pt>
                <c:pt idx="100">
                  <c:v>34.04450540753453</c:v>
                </c:pt>
                <c:pt idx="101">
                  <c:v>34.12506155651834</c:v>
                </c:pt>
                <c:pt idx="102">
                  <c:v>34.210401045498742</c:v>
                </c:pt>
                <c:pt idx="103">
                  <c:v>34.300226461559689</c:v>
                </c:pt>
                <c:pt idx="104">
                  <c:v>34.394257806333336</c:v>
                </c:pt>
                <c:pt idx="105">
                  <c:v>34.492231363784839</c:v>
                </c:pt>
                <c:pt idx="106">
                  <c:v>34.593898648274276</c:v>
                </c:pt>
                <c:pt idx="107">
                  <c:v>34.699025426993948</c:v>
                </c:pt>
                <c:pt idx="108">
                  <c:v>34.807390811289252</c:v>
                </c:pt>
                <c:pt idx="109">
                  <c:v>34.918786411741742</c:v>
                </c:pt>
                <c:pt idx="110">
                  <c:v>35.033015552297812</c:v>
                </c:pt>
                <c:pt idx="111">
                  <c:v>35.149892539056225</c:v>
                </c:pt>
                <c:pt idx="112">
                  <c:v>35.269241979645813</c:v>
                </c:pt>
                <c:pt idx="113">
                  <c:v>35.390898149473834</c:v>
                </c:pt>
                <c:pt idx="114">
                  <c:v>35.514704401335571</c:v>
                </c:pt>
                <c:pt idx="115">
                  <c:v>35.640512615231899</c:v>
                </c:pt>
                <c:pt idx="116">
                  <c:v>35.768182685388702</c:v>
                </c:pt>
                <c:pt idx="117">
                  <c:v>35.897582041786919</c:v>
                </c:pt>
                <c:pt idx="118">
                  <c:v>36.028585203656142</c:v>
                </c:pt>
                <c:pt idx="119">
                  <c:v>36.161073362609919</c:v>
                </c:pt>
                <c:pt idx="120">
                  <c:v>36.294933993287607</c:v>
                </c:pt>
                <c:pt idx="121">
                  <c:v>36.430060489490558</c:v>
                </c:pt>
                <c:pt idx="122">
                  <c:v>36.566351824006532</c:v>
                </c:pt>
                <c:pt idx="123">
                  <c:v>36.703712230415029</c:v>
                </c:pt>
                <c:pt idx="124">
                  <c:v>36.842050905318217</c:v>
                </c:pt>
                <c:pt idx="125">
                  <c:v>36.98128172953767</c:v>
                </c:pt>
                <c:pt idx="126">
                  <c:v>37.121323006972467</c:v>
                </c:pt>
                <c:pt idx="127">
                  <c:v>37.262097219846176</c:v>
                </c:pt>
                <c:pt idx="128">
                  <c:v>37.403530799238055</c:v>
                </c:pt>
                <c:pt idx="129">
                  <c:v>37.545553909812341</c:v>
                </c:pt>
                <c:pt idx="130">
                  <c:v>37.688100247797003</c:v>
                </c:pt>
                <c:pt idx="131">
                  <c:v>37.831106851282136</c:v>
                </c:pt>
                <c:pt idx="132">
                  <c:v>37.974513922022226</c:v>
                </c:pt>
                <c:pt idx="133">
                  <c:v>38.118264657954228</c:v>
                </c:pt>
                <c:pt idx="134">
                  <c:v>38.262305095719022</c:v>
                </c:pt>
                <c:pt idx="135">
                  <c:v>38.406583962510403</c:v>
                </c:pt>
                <c:pt idx="136">
                  <c:v>38.551052536656883</c:v>
                </c:pt>
                <c:pt idx="137">
                  <c:v>38.695664516335732</c:v>
                </c:pt>
                <c:pt idx="138">
                  <c:v>38.840375895900955</c:v>
                </c:pt>
                <c:pt idx="139">
                  <c:v>38.985144849338894</c:v>
                </c:pt>
                <c:pt idx="140">
                  <c:v>39.129931620373661</c:v>
                </c:pt>
                <c:pt idx="141">
                  <c:v>39.274698418811184</c:v>
                </c:pt>
                <c:pt idx="142">
                  <c:v>39.419409322722963</c:v>
                </c:pt>
                <c:pt idx="143">
                  <c:v>39.564030186092474</c:v>
                </c:pt>
                <c:pt idx="144">
                  <c:v>39.708528551594732</c:v>
                </c:pt>
                <c:pt idx="145">
                  <c:v>39.852873568173337</c:v>
                </c:pt>
                <c:pt idx="146">
                  <c:v>39.997035913133239</c:v>
                </c:pt>
                <c:pt idx="147">
                  <c:v>40.140987718459762</c:v>
                </c:pt>
                <c:pt idx="148">
                  <c:v>40.284702501117515</c:v>
                </c:pt>
                <c:pt idx="149">
                  <c:v>40.428155097070423</c:v>
                </c:pt>
                <c:pt idx="150">
                  <c:v>40.571321598821257</c:v>
                </c:pt>
                <c:pt idx="151">
                  <c:v>40.714179296236608</c:v>
                </c:pt>
                <c:pt idx="152">
                  <c:v>40.85670662048269</c:v>
                </c:pt>
                <c:pt idx="153">
                  <c:v>40.998883090874749</c:v>
                </c:pt>
                <c:pt idx="154">
                  <c:v>41.140689264472506</c:v>
                </c:pt>
                <c:pt idx="155">
                  <c:v>41.282106688266339</c:v>
                </c:pt>
                <c:pt idx="156">
                  <c:v>41.423117853796185</c:v>
                </c:pt>
                <c:pt idx="157">
                  <c:v>41.563706154073287</c:v>
                </c:pt>
                <c:pt idx="158">
                  <c:v>41.703855842665035</c:v>
                </c:pt>
                <c:pt idx="159">
                  <c:v>41.843551994821453</c:v>
                </c:pt>
                <c:pt idx="160">
                  <c:v>41.982780470534003</c:v>
                </c:pt>
                <c:pt idx="161">
                  <c:v>42.121527879411239</c:v>
                </c:pt>
                <c:pt idx="162">
                  <c:v>42.259781547281115</c:v>
                </c:pt>
                <c:pt idx="163">
                  <c:v>42.397529484404792</c:v>
                </c:pt>
                <c:pt idx="164">
                  <c:v>42.53476035523876</c:v>
                </c:pt>
                <c:pt idx="165">
                  <c:v>42.6714634496442</c:v>
                </c:pt>
                <c:pt idx="166">
                  <c:v>42.807628655465578</c:v>
                </c:pt>
                <c:pt idx="167">
                  <c:v>42.943246432416274</c:v>
                </c:pt>
                <c:pt idx="168">
                  <c:v>43.078307787186503</c:v>
                </c:pt>
                <c:pt idx="169">
                  <c:v>43.212804249724904</c:v>
                </c:pt>
                <c:pt idx="170">
                  <c:v>43.346727850616304</c:v>
                </c:pt>
                <c:pt idx="171">
                  <c:v>43.480071099507654</c:v>
                </c:pt>
                <c:pt idx="172">
                  <c:v>43.612826964529781</c:v>
                </c:pt>
                <c:pt idx="173">
                  <c:v>43.744988852650664</c:v>
                </c:pt>
                <c:pt idx="174">
                  <c:v>43.876550590927813</c:v>
                </c:pt>
                <c:pt idx="175">
                  <c:v>44.007506408606524</c:v>
                </c:pt>
                <c:pt idx="176">
                  <c:v>44.137850920019645</c:v>
                </c:pt>
                <c:pt idx="177">
                  <c:v>44.26757910824854</c:v>
                </c:pt>
                <c:pt idx="178">
                  <c:v>44.396686309513889</c:v>
                </c:pt>
                <c:pt idx="179">
                  <c:v>44.525168198254853</c:v>
                </c:pt>
                <c:pt idx="180">
                  <c:v>44.653020772859058</c:v>
                </c:pt>
                <c:pt idx="181">
                  <c:v>44.780240342018281</c:v>
                </c:pt>
                <c:pt idx="182">
                  <c:v>44.906823511678844</c:v>
                </c:pt>
                <c:pt idx="183">
                  <c:v>45.032767172550059</c:v>
                </c:pt>
                <c:pt idx="184">
                  <c:v>45.158068488154356</c:v>
                </c:pt>
                <c:pt idx="185">
                  <c:v>45.282724883386685</c:v>
                </c:pt>
                <c:pt idx="186">
                  <c:v>45.406734033558095</c:v>
                </c:pt>
                <c:pt idx="187">
                  <c:v>45.530093853908724</c:v>
                </c:pt>
                <c:pt idx="188">
                  <c:v>45.652802489555327</c:v>
                </c:pt>
                <c:pt idx="189">
                  <c:v>45.774858305865521</c:v>
                </c:pt>
                <c:pt idx="190">
                  <c:v>45.896259879231962</c:v>
                </c:pt>
                <c:pt idx="191">
                  <c:v>46.017005988227588</c:v>
                </c:pt>
                <c:pt idx="192">
                  <c:v>46.137095605129481</c:v>
                </c:pt>
                <c:pt idx="193">
                  <c:v>46.256527887790959</c:v>
                </c:pt>
                <c:pt idx="194">
                  <c:v>46.375302171844503</c:v>
                </c:pt>
                <c:pt idx="195">
                  <c:v>46.493417963223393</c:v>
                </c:pt>
                <c:pt idx="196">
                  <c:v>46.610874930989048</c:v>
                </c:pt>
                <c:pt idx="197">
                  <c:v>46.727672900448404</c:v>
                </c:pt>
                <c:pt idx="198">
                  <c:v>46.843811846543467</c:v>
                </c:pt>
                <c:pt idx="199">
                  <c:v>46.959291887515164</c:v>
                </c:pt>
                <c:pt idx="200">
                  <c:v>47.074113278809286</c:v>
                </c:pt>
                <c:pt idx="201">
                  <c:v>47.188276407236998</c:v>
                </c:pt>
                <c:pt idx="202">
                  <c:v>47.301781785357704</c:v>
                </c:pt>
                <c:pt idx="203">
                  <c:v>47.414630046086899</c:v>
                </c:pt>
                <c:pt idx="204">
                  <c:v>47.526821937520403</c:v>
                </c:pt>
                <c:pt idx="205">
                  <c:v>47.638358317954506</c:v>
                </c:pt>
                <c:pt idx="206">
                  <c:v>47.749240151106271</c:v>
                </c:pt>
                <c:pt idx="207">
                  <c:v>47.859468501520055</c:v>
                </c:pt>
                <c:pt idx="208">
                  <c:v>47.969044530149226</c:v>
                </c:pt>
                <c:pt idx="209">
                  <c:v>48.077969490111833</c:v>
                </c:pt>
                <c:pt idx="210">
                  <c:v>48.186244722609892</c:v>
                </c:pt>
                <c:pt idx="211">
                  <c:v>48.293871653007351</c:v>
                </c:pt>
                <c:pt idx="212">
                  <c:v>48.400851787054812</c:v>
                </c:pt>
                <c:pt idx="213">
                  <c:v>48.507186707260395</c:v>
                </c:pt>
                <c:pt idx="214">
                  <c:v>48.612878069405035</c:v>
                </c:pt>
                <c:pt idx="215">
                  <c:v>48.71792759918187</c:v>
                </c:pt>
                <c:pt idx="216">
                  <c:v>48.822337088968993</c:v>
                </c:pt>
                <c:pt idx="217">
                  <c:v>48.926108394722974</c:v>
                </c:pt>
                <c:pt idx="218">
                  <c:v>49.029243432992388</c:v>
                </c:pt>
                <c:pt idx="219">
                  <c:v>49.131744178038645</c:v>
                </c:pt>
                <c:pt idx="220">
                  <c:v>49.233612659073522</c:v>
                </c:pt>
                <c:pt idx="221">
                  <c:v>49.334850957593311</c:v>
                </c:pt>
                <c:pt idx="222">
                  <c:v>49.435461204818132</c:v>
                </c:pt>
                <c:pt idx="223">
                  <c:v>49.535445579223854</c:v>
                </c:pt>
                <c:pt idx="224">
                  <c:v>49.634806304171491</c:v>
                </c:pt>
                <c:pt idx="225">
                  <c:v>49.733545645617966</c:v>
                </c:pt>
                <c:pt idx="226">
                  <c:v>49.831665909920659</c:v>
                </c:pt>
                <c:pt idx="227">
                  <c:v>49.929169441718273</c:v>
                </c:pt>
                <c:pt idx="228">
                  <c:v>50.026058621892794</c:v>
                </c:pt>
                <c:pt idx="229">
                  <c:v>50.122335865605748</c:v>
                </c:pt>
                <c:pt idx="230">
                  <c:v>50.218003620412553</c:v>
                </c:pt>
                <c:pt idx="231">
                  <c:v>50.313064364440685</c:v>
                </c:pt>
                <c:pt idx="232">
                  <c:v>50.407520604638805</c:v>
                </c:pt>
                <c:pt idx="233">
                  <c:v>50.50137487509177</c:v>
                </c:pt>
                <c:pt idx="234">
                  <c:v>50.594629735397191</c:v>
                </c:pt>
                <c:pt idx="235">
                  <c:v>50.687287769101921</c:v>
                </c:pt>
                <c:pt idx="236">
                  <c:v>50.779351582197059</c:v>
                </c:pt>
                <c:pt idx="237">
                  <c:v>50.870823801669594</c:v>
                </c:pt>
                <c:pt idx="238">
                  <c:v>50.961707074107203</c:v>
                </c:pt>
                <c:pt idx="239">
                  <c:v>51.052004064354392</c:v>
                </c:pt>
                <c:pt idx="240">
                  <c:v>51.141717454220732</c:v>
                </c:pt>
                <c:pt idx="241">
                  <c:v>51.230849941235249</c:v>
                </c:pt>
                <c:pt idx="242">
                  <c:v>51.319404237447138</c:v>
                </c:pt>
                <c:pt idx="243">
                  <c:v>51.407383068272622</c:v>
                </c:pt>
                <c:pt idx="244">
                  <c:v>51.494789171383751</c:v>
                </c:pt>
                <c:pt idx="245">
                  <c:v>51.581625295640457</c:v>
                </c:pt>
                <c:pt idx="246">
                  <c:v>51.667894200059969</c:v>
                </c:pt>
                <c:pt idx="247">
                  <c:v>51.753598652826859</c:v>
                </c:pt>
                <c:pt idx="248">
                  <c:v>51.838741430339411</c:v>
                </c:pt>
                <c:pt idx="249">
                  <c:v>51.923325316292342</c:v>
                </c:pt>
                <c:pt idx="250">
                  <c:v>52.007353100794354</c:v>
                </c:pt>
                <c:pt idx="251">
                  <c:v>52.09082757951748</c:v>
                </c:pt>
                <c:pt idx="252">
                  <c:v>52.173751552881669</c:v>
                </c:pt>
                <c:pt idx="253">
                  <c:v>52.256127825266077</c:v>
                </c:pt>
                <c:pt idx="254">
                  <c:v>52.337959204256059</c:v>
                </c:pt>
                <c:pt idx="255">
                  <c:v>52.419248499911745</c:v>
                </c:pt>
                <c:pt idx="256">
                  <c:v>52.499998524071906</c:v>
                </c:pt>
                <c:pt idx="257">
                  <c:v>52.580212089680039</c:v>
                </c:pt>
                <c:pt idx="258">
                  <c:v>52.659892010138009</c:v>
                </c:pt>
                <c:pt idx="259">
                  <c:v>52.739041098684353</c:v>
                </c:pt>
                <c:pt idx="260">
                  <c:v>52.817662167795469</c:v>
                </c:pt>
                <c:pt idx="261">
                  <c:v>52.895758028614722</c:v>
                </c:pt>
                <c:pt idx="262">
                  <c:v>52.973331490397605</c:v>
                </c:pt>
                <c:pt idx="263">
                  <c:v>53.050385359984134</c:v>
                </c:pt>
                <c:pt idx="264">
                  <c:v>53.126922441289928</c:v>
                </c:pt>
                <c:pt idx="265">
                  <c:v>53.202945534815107</c:v>
                </c:pt>
                <c:pt idx="266">
                  <c:v>53.278457437178631</c:v>
                </c:pt>
                <c:pt idx="267">
                  <c:v>53.353460940666182</c:v>
                </c:pt>
                <c:pt idx="268">
                  <c:v>53.427958832799106</c:v>
                </c:pt>
                <c:pt idx="269">
                  <c:v>53.501953895919826</c:v>
                </c:pt>
                <c:pt idx="270">
                  <c:v>53.57544890679435</c:v>
                </c:pt>
                <c:pt idx="271">
                  <c:v>53.648446636232002</c:v>
                </c:pt>
                <c:pt idx="272">
                  <c:v>53.720949848720053</c:v>
                </c:pt>
                <c:pt idx="273">
                  <c:v>53.792961302073536</c:v>
                </c:pt>
                <c:pt idx="274">
                  <c:v>53.864483747102298</c:v>
                </c:pt>
                <c:pt idx="275">
                  <c:v>53.935519927287508</c:v>
                </c:pt>
                <c:pt idx="276">
                  <c:v>54.006072578476804</c:v>
                </c:pt>
                <c:pt idx="277">
                  <c:v>54.076144428590652</c:v>
                </c:pt>
                <c:pt idx="278">
                  <c:v>54.145738197341295</c:v>
                </c:pt>
                <c:pt idx="279">
                  <c:v>54.214856595964221</c:v>
                </c:pt>
                <c:pt idx="280">
                  <c:v>54.283502326961887</c:v>
                </c:pt>
                <c:pt idx="281">
                  <c:v>54.351678083860712</c:v>
                </c:pt>
                <c:pt idx="282">
                  <c:v>54.419386550975233</c:v>
                </c:pt>
                <c:pt idx="283">
                  <c:v>54.486630403188251</c:v>
                </c:pt>
                <c:pt idx="284">
                  <c:v>54.553412305734561</c:v>
                </c:pt>
                <c:pt idx="285">
                  <c:v>54.619734914004233</c:v>
                </c:pt>
                <c:pt idx="286">
                  <c:v>54.685600873345336</c:v>
                </c:pt>
                <c:pt idx="287">
                  <c:v>54.751012818883716</c:v>
                </c:pt>
                <c:pt idx="288">
                  <c:v>54.815973375349671</c:v>
                </c:pt>
                <c:pt idx="289">
                  <c:v>54.880485156910275</c:v>
                </c:pt>
                <c:pt idx="290">
                  <c:v>54.944550767014128</c:v>
                </c:pt>
                <c:pt idx="291">
                  <c:v>55.008172798244615</c:v>
                </c:pt>
                <c:pt idx="292">
                  <c:v>55.071353832177174</c:v>
                </c:pt>
                <c:pt idx="293">
                  <c:v>55.134096439246427</c:v>
                </c:pt>
                <c:pt idx="294">
                  <c:v>55.196403178621942</c:v>
                </c:pt>
                <c:pt idx="295">
                  <c:v>55.258276598089779</c:v>
                </c:pt>
                <c:pt idx="296">
                  <c:v>55.31971923394088</c:v>
                </c:pt>
                <c:pt idx="297">
                  <c:v>55.380733610864631</c:v>
                </c:pt>
                <c:pt idx="298">
                  <c:v>55.441322241853754</c:v>
                </c:pt>
                <c:pt idx="299">
                  <c:v>55.50148762810732</c:v>
                </c:pt>
                <c:pt idx="300">
                  <c:v>55.561232258950447</c:v>
                </c:pt>
                <c:pt idx="301">
                  <c:v>55.620558611748244</c:v>
                </c:pt>
                <c:pt idx="302">
                  <c:v>55.679469151834425</c:v>
                </c:pt>
                <c:pt idx="303">
                  <c:v>55.737966332440813</c:v>
                </c:pt>
                <c:pt idx="304">
                  <c:v>55.796052594631682</c:v>
                </c:pt>
                <c:pt idx="305">
                  <c:v>55.853730367246726</c:v>
                </c:pt>
                <c:pt idx="306">
                  <c:v>55.911002066844667</c:v>
                </c:pt>
                <c:pt idx="307">
                  <c:v>55.96787009765454</c:v>
                </c:pt>
                <c:pt idx="308">
                  <c:v>56.024336851529732</c:v>
                </c:pt>
                <c:pt idx="309">
                  <c:v>56.080404707907391</c:v>
                </c:pt>
                <c:pt idx="310">
                  <c:v>56.13607603377087</c:v>
                </c:pt>
                <c:pt idx="311">
                  <c:v>56.191353183617558</c:v>
                </c:pt>
                <c:pt idx="312">
                  <c:v>56.246238499430611</c:v>
                </c:pt>
                <c:pt idx="313">
                  <c:v>56.300734310652182</c:v>
                </c:pt>
                <c:pt idx="314">
                  <c:v>56.354842934163834</c:v>
                </c:pt>
                <c:pt idx="315">
                  <c:v>56.408566674266247</c:v>
                </c:pt>
                <c:pt idx="316">
                  <c:v>56.461907822667257</c:v>
                </c:pt>
                <c:pt idx="317">
                  <c:v>56.514868658468032</c:v>
                </c:pt>
                <c:pt idx="318">
                  <c:v>56.567451448156454</c:v>
                </c:pt>
                <c:pt idx="319">
                  <c:v>56.619658445600358</c:v>
                </c:pt>
                <c:pt idx="320">
                  <c:v>56.671491892047385</c:v>
                </c:pt>
                <c:pt idx="321">
                  <c:v>56.722954016123822</c:v>
                </c:pt>
                <c:pt idx="322">
                  <c:v>56.774047033836631</c:v>
                </c:pt>
                <c:pt idx="323">
                  <c:v>56.824773148581791</c:v>
                </c:pt>
                <c:pt idx="324">
                  <c:v>56.875134551150857</c:v>
                </c:pt>
                <c:pt idx="325">
                  <c:v>56.925133419742302</c:v>
                </c:pt>
                <c:pt idx="326">
                  <c:v>56.974771919973463</c:v>
                </c:pt>
                <c:pt idx="327">
                  <c:v>57.024052204896783</c:v>
                </c:pt>
                <c:pt idx="328">
                  <c:v>57.072976415016697</c:v>
                </c:pt>
                <c:pt idx="329">
                  <c:v>57.121546678309109</c:v>
                </c:pt>
                <c:pt idx="330">
                  <c:v>57.169765110241812</c:v>
                </c:pt>
                <c:pt idx="331">
                  <c:v>57.217633813798251</c:v>
                </c:pt>
                <c:pt idx="332">
                  <c:v>57.265154879504408</c:v>
                </c:pt>
                <c:pt idx="333">
                  <c:v>57.312330385451453</c:v>
                </c:pt>
                <c:pt idx="334">
                  <c:v>57.359162397328475</c:v>
                </c:pt>
                <c:pt idx="335">
                  <c:v>57.405652968450525</c:v>
                </c:pt>
                <c:pt idx="336">
                  <c:v>57.451804139789999</c:v>
                </c:pt>
                <c:pt idx="337">
                  <c:v>57.49761794000964</c:v>
                </c:pt>
                <c:pt idx="338">
                  <c:v>57.543096385499361</c:v>
                </c:pt>
                <c:pt idx="339">
                  <c:v>57.588241480408648</c:v>
                </c:pt>
                <c:pt idx="340">
                  <c:v>57.633055216686344</c:v>
                </c:pt>
                <c:pt idx="341">
                  <c:v>57.677539574118391</c:v>
                </c:pt>
                <c:pt idx="342">
                  <c:v>57.721696520367594</c:v>
                </c:pt>
                <c:pt idx="343">
                  <c:v>57.765528011014226</c:v>
                </c:pt>
                <c:pt idx="344">
                  <c:v>57.809035989596865</c:v>
                </c:pt>
                <c:pt idx="345">
                  <c:v>57.852222387657861</c:v>
                </c:pt>
                <c:pt idx="346">
                  <c:v>57.895089124784789</c:v>
                </c:pt>
                <c:pt idx="347">
                  <c:v>57.937638108656813</c:v>
                </c:pt>
                <c:pt idx="348">
                  <c:v>57.979871235090329</c:v>
                </c:pt>
                <c:pt idx="349">
                  <c:v>58.021790388084689</c:v>
                </c:pt>
                <c:pt idx="350">
                  <c:v>58.063397439871117</c:v>
                </c:pt>
                <c:pt idx="351">
                  <c:v>58.104694250958751</c:v>
                </c:pt>
                <c:pt idx="352">
                  <c:v>58.145682670186915</c:v>
                </c:pt>
                <c:pt idx="353">
                  <c:v>58.186364534772252</c:v>
                </c:pt>
                <c:pt idx="354">
                  <c:v>58.226741670359331</c:v>
                </c:pt>
                <c:pt idx="355">
                  <c:v>58.266815891073172</c:v>
                </c:pt>
                <c:pt idx="356">
                  <c:v>58.306588999569783</c:v>
                </c:pt>
                <c:pt idx="357">
                  <c:v>58.34606278708754</c:v>
                </c:pt>
                <c:pt idx="358">
                  <c:v>58.385239033502756</c:v>
                </c:pt>
                <c:pt idx="359">
                  <c:v>58.424119507378627</c:v>
                </c:pt>
                <c:pt idx="360">
                  <c:v>58.462705966024416</c:v>
                </c:pt>
                <c:pt idx="361">
                  <c:v>58.501000155544048</c:v>
                </c:pt>
                <c:pt idx="362">
                  <c:v>58.539003810894407</c:v>
                </c:pt>
                <c:pt idx="363">
                  <c:v>58.57671865593904</c:v>
                </c:pt>
                <c:pt idx="364">
                  <c:v>58.614146403503241</c:v>
                </c:pt>
                <c:pt idx="365">
                  <c:v>58.651288755431544</c:v>
                </c:pt>
                <c:pt idx="366">
                  <c:v>58.68814740263997</c:v>
                </c:pt>
                <c:pt idx="367">
                  <c:v>58.724724025177309</c:v>
                </c:pt>
                <c:pt idx="368">
                  <c:v>58.761020292276569</c:v>
                </c:pt>
                <c:pt idx="369">
                  <c:v>58.797037862416914</c:v>
                </c:pt>
                <c:pt idx="370">
                  <c:v>58.832778383376109</c:v>
                </c:pt>
                <c:pt idx="371">
                  <c:v>58.868243492289906</c:v>
                </c:pt>
                <c:pt idx="372">
                  <c:v>58.903434815710476</c:v>
                </c:pt>
                <c:pt idx="373">
                  <c:v>58.938353969662337</c:v>
                </c:pt>
                <c:pt idx="374">
                  <c:v>58.973002559700944</c:v>
                </c:pt>
                <c:pt idx="375">
                  <c:v>59.007382180969962</c:v>
                </c:pt>
                <c:pt idx="376">
                  <c:v>59.041494418260257</c:v>
                </c:pt>
                <c:pt idx="377">
                  <c:v>59.075340846066318</c:v>
                </c:pt>
                <c:pt idx="378">
                  <c:v>59.108923028646437</c:v>
                </c:pt>
                <c:pt idx="379">
                  <c:v>59.14224252008087</c:v>
                </c:pt>
                <c:pt idx="380">
                  <c:v>59.175300864327241</c:v>
                </c:pt>
                <c:pt idx="381">
                  <c:v>59.208099595283464</c:v>
                </c:pt>
                <c:pt idx="382">
                  <c:v>59.240640236842168</c:v>
                </c:pt>
                <c:pt idx="383">
                  <c:v>59.272924302951495</c:v>
                </c:pt>
                <c:pt idx="384">
                  <c:v>59.304953297671247</c:v>
                </c:pt>
                <c:pt idx="385">
                  <c:v>59.336728715234827</c:v>
                </c:pt>
                <c:pt idx="386">
                  <c:v>59.368252040103201</c:v>
                </c:pt>
                <c:pt idx="387">
                  <c:v>59.399524747027357</c:v>
                </c:pt>
                <c:pt idx="388">
                  <c:v>59.430548301102903</c:v>
                </c:pt>
                <c:pt idx="389">
                  <c:v>59.461324157830873</c:v>
                </c:pt>
                <c:pt idx="390">
                  <c:v>59.491853763175605</c:v>
                </c:pt>
                <c:pt idx="391">
                  <c:v>59.522138553620472</c:v>
                </c:pt>
                <c:pt idx="392">
                  <c:v>59.552179956229075</c:v>
                </c:pt>
                <c:pt idx="393">
                  <c:v>59.581979388700802</c:v>
                </c:pt>
                <c:pt idx="394">
                  <c:v>59.61153825942985</c:v>
                </c:pt>
                <c:pt idx="395">
                  <c:v>59.640857967561615</c:v>
                </c:pt>
                <c:pt idx="396">
                  <c:v>59.669939903051279</c:v>
                </c:pt>
                <c:pt idx="397">
                  <c:v>59.698785446721523</c:v>
                </c:pt>
                <c:pt idx="398">
                  <c:v>59.72739597031773</c:v>
                </c:pt>
                <c:pt idx="399">
                  <c:v>59.755772836567338</c:v>
                </c:pt>
                <c:pt idx="400">
                  <c:v>59.783917399236159</c:v>
                </c:pt>
                <c:pt idx="401">
                  <c:v>59.811831003184089</c:v>
                </c:pt>
                <c:pt idx="402">
                  <c:v>59.839514984422294</c:v>
                </c:pt>
                <c:pt idx="403">
                  <c:v>59.866970670171192</c:v>
                </c:pt>
                <c:pt idx="404">
                  <c:v>59.894199378913797</c:v>
                </c:pt>
                <c:pt idx="405">
                  <c:v>59.921202420454541</c:v>
                </c:pt>
                <c:pt idx="406">
                  <c:v>59.947981095973248</c:v>
                </c:pt>
                <c:pt idx="407">
                  <c:v>59.97453669808084</c:v>
                </c:pt>
                <c:pt idx="408">
                  <c:v>60.000870510878251</c:v>
                </c:pt>
                <c:pt idx="409">
                  <c:v>60.026983810004722</c:v>
                </c:pt>
                <c:pt idx="410">
                  <c:v>60.052877862701095</c:v>
                </c:pt>
                <c:pt idx="411">
                  <c:v>60.078553927857868</c:v>
                </c:pt>
                <c:pt idx="412">
                  <c:v>60.104013256074879</c:v>
                </c:pt>
                <c:pt idx="413">
                  <c:v>60.129257089710386</c:v>
                </c:pt>
                <c:pt idx="414">
                  <c:v>60.154286662941026</c:v>
                </c:pt>
                <c:pt idx="415">
                  <c:v>60.179103201811778</c:v>
                </c:pt>
                <c:pt idx="416">
                  <c:v>60.203707924292075</c:v>
                </c:pt>
                <c:pt idx="417">
                  <c:v>60.228102040326206</c:v>
                </c:pt>
                <c:pt idx="418">
                  <c:v>60.252286751889535</c:v>
                </c:pt>
                <c:pt idx="419">
                  <c:v>60.276263253041421</c:v>
                </c:pt>
                <c:pt idx="420">
                  <c:v>60.300032729974696</c:v>
                </c:pt>
                <c:pt idx="421">
                  <c:v>60.323596361072077</c:v>
                </c:pt>
                <c:pt idx="422">
                  <c:v>60.346955316957313</c:v>
                </c:pt>
                <c:pt idx="423">
                  <c:v>60.370110760545074</c:v>
                </c:pt>
                <c:pt idx="424">
                  <c:v>60.393063847095235</c:v>
                </c:pt>
                <c:pt idx="425">
                  <c:v>60.415815724263076</c:v>
                </c:pt>
                <c:pt idx="426">
                  <c:v>60.438367532151197</c:v>
                </c:pt>
                <c:pt idx="427">
                  <c:v>60.460720403360114</c:v>
                </c:pt>
                <c:pt idx="428">
                  <c:v>60.482875463038127</c:v>
                </c:pt>
                <c:pt idx="429">
                  <c:v>60.504833828933727</c:v>
                </c:pt>
                <c:pt idx="430">
                  <c:v>60.526596611444667</c:v>
                </c:pt>
                <c:pt idx="431">
                  <c:v>60.548164913666753</c:v>
                </c:pt>
                <c:pt idx="432">
                  <c:v>60.569539831446114</c:v>
                </c:pt>
                <c:pt idx="433">
                  <c:v>60.590722453425805</c:v>
                </c:pt>
                <c:pt idx="434">
                  <c:v>60.611713861096618</c:v>
                </c:pt>
                <c:pt idx="435">
                  <c:v>60.632515128845817</c:v>
                </c:pt>
                <c:pt idx="436">
                  <c:v>60.653127324004608</c:v>
                </c:pt>
                <c:pt idx="437">
                  <c:v>60.673551506898413</c:v>
                </c:pt>
                <c:pt idx="438">
                  <c:v>60.693788730891754</c:v>
                </c:pt>
                <c:pt idx="439">
                  <c:v>60.713840042439806</c:v>
                </c:pt>
                <c:pt idx="440">
                  <c:v>60.733706481132899</c:v>
                </c:pt>
                <c:pt idx="441">
                  <c:v>60.753389079744785</c:v>
                </c:pt>
                <c:pt idx="442">
                  <c:v>60.772888864280013</c:v>
                </c:pt>
                <c:pt idx="443">
                  <c:v>60.792206854019227</c:v>
                </c:pt>
                <c:pt idx="444">
                  <c:v>60.811344061566913</c:v>
                </c:pt>
                <c:pt idx="445">
                  <c:v>60.830301492897433</c:v>
                </c:pt>
                <c:pt idx="446">
                  <c:v>60.849080147399434</c:v>
                </c:pt>
                <c:pt idx="447">
                  <c:v>60.86768101792272</c:v>
                </c:pt>
                <c:pt idx="448">
                  <c:v>60.886105090823143</c:v>
                </c:pt>
                <c:pt idx="449">
                  <c:v>60.904353346007774</c:v>
                </c:pt>
                <c:pt idx="450">
                  <c:v>60.922426756978261</c:v>
                </c:pt>
                <c:pt idx="451">
                  <c:v>60.940326290877984</c:v>
                </c:pt>
                <c:pt idx="452">
                  <c:v>60.958052908533112</c:v>
                </c:pt>
                <c:pt idx="453">
                  <c:v>60.975607564499711</c:v>
                </c:pt>
                <c:pt idx="454">
                  <c:v>60.992991207103202</c:v>
                </c:pt>
                <c:pt idx="455">
                  <c:v>61.010204778486965</c:v>
                </c:pt>
                <c:pt idx="456">
                  <c:v>61.027249214650041</c:v>
                </c:pt>
                <c:pt idx="457">
                  <c:v>61.044125445493876</c:v>
                </c:pt>
                <c:pt idx="458">
                  <c:v>61.060834394863242</c:v>
                </c:pt>
                <c:pt idx="459">
                  <c:v>61.077376980588383</c:v>
                </c:pt>
                <c:pt idx="460">
                  <c:v>61.093754114526952</c:v>
                </c:pt>
                <c:pt idx="461">
                  <c:v>61.109966702606414</c:v>
                </c:pt>
                <c:pt idx="462">
                  <c:v>61.126015644865063</c:v>
                </c:pt>
                <c:pt idx="463">
                  <c:v>61.141901835492874</c:v>
                </c:pt>
                <c:pt idx="464">
                  <c:v>61.157626162873079</c:v>
                </c:pt>
                <c:pt idx="465">
                  <c:v>61.173189509621722</c:v>
                </c:pt>
                <c:pt idx="466">
                  <c:v>61.188592752630335</c:v>
                </c:pt>
                <c:pt idx="467">
                  <c:v>61.203836763101975</c:v>
                </c:pt>
                <c:pt idx="468">
                  <c:v>61.218922406596171</c:v>
                </c:pt>
                <c:pt idx="469">
                  <c:v>61.233850543062772</c:v>
                </c:pt>
                <c:pt idx="470">
                  <c:v>61.248622026886935</c:v>
                </c:pt>
                <c:pt idx="471">
                  <c:v>61.263237706924045</c:v>
                </c:pt>
                <c:pt idx="472">
                  <c:v>61.27769842654088</c:v>
                </c:pt>
                <c:pt idx="473">
                  <c:v>61.292005023652187</c:v>
                </c:pt>
                <c:pt idx="474">
                  <c:v>61.306158330759772</c:v>
                </c:pt>
                <c:pt idx="475">
                  <c:v>61.320159174992099</c:v>
                </c:pt>
                <c:pt idx="476">
                  <c:v>61.334008378138719</c:v>
                </c:pt>
                <c:pt idx="477">
                  <c:v>61.34770675669148</c:v>
                </c:pt>
                <c:pt idx="478">
                  <c:v>61.361255121878997</c:v>
                </c:pt>
                <c:pt idx="479">
                  <c:v>61.374654279703805</c:v>
                </c:pt>
                <c:pt idx="480">
                  <c:v>61.38790503098015</c:v>
                </c:pt>
                <c:pt idx="481">
                  <c:v>61.401008171371522</c:v>
                </c:pt>
                <c:pt idx="482">
                  <c:v>61.413964491422554</c:v>
                </c:pt>
                <c:pt idx="483">
                  <c:v>61.426774776600858</c:v>
                </c:pt>
                <c:pt idx="484">
                  <c:v>61.439439807327744</c:v>
                </c:pt>
                <c:pt idx="485">
                  <c:v>61.451960359016418</c:v>
                </c:pt>
                <c:pt idx="486">
                  <c:v>61.464337202106258</c:v>
                </c:pt>
                <c:pt idx="487">
                  <c:v>61.47657110209812</c:v>
                </c:pt>
                <c:pt idx="488">
                  <c:v>61.48866281958945</c:v>
                </c:pt>
                <c:pt idx="489">
                  <c:v>61.500613110306517</c:v>
                </c:pt>
                <c:pt idx="490">
                  <c:v>61.512422725142862</c:v>
                </c:pt>
                <c:pt idx="491">
                  <c:v>61.524092410188729</c:v>
                </c:pt>
                <c:pt idx="492">
                  <c:v>61.535622906768005</c:v>
                </c:pt>
                <c:pt idx="493">
                  <c:v>61.54701495147053</c:v>
                </c:pt>
                <c:pt idx="494">
                  <c:v>61.558269276185477</c:v>
                </c:pt>
                <c:pt idx="495">
                  <c:v>61.569386608135368</c:v>
                </c:pt>
                <c:pt idx="496">
                  <c:v>61.580367669906508</c:v>
                </c:pt>
                <c:pt idx="497">
                  <c:v>61.591213179483887</c:v>
                </c:pt>
                <c:pt idx="498">
                  <c:v>61.601923850283285</c:v>
                </c:pt>
                <c:pt idx="499">
                  <c:v>61.612500391181321</c:v>
                </c:pt>
                <c:pt idx="500">
                  <c:v>61.622943506551643</c:v>
                </c:pt>
                <c:pt idx="501">
                  <c:v>61.633253896290775</c:v>
                </c:pt>
                <c:pt idx="502">
                  <c:v>61.64343225585457</c:v>
                </c:pt>
                <c:pt idx="503">
                  <c:v>61.653479276287698</c:v>
                </c:pt>
                <c:pt idx="504">
                  <c:v>61.663395644253008</c:v>
                </c:pt>
                <c:pt idx="505">
                  <c:v>61.673182042065662</c:v>
                </c:pt>
                <c:pt idx="506">
                  <c:v>61.682839147720273</c:v>
                </c:pt>
                <c:pt idx="507">
                  <c:v>61.692367634923684</c:v>
                </c:pt>
                <c:pt idx="508">
                  <c:v>61.701768173124229</c:v>
                </c:pt>
                <c:pt idx="509">
                  <c:v>61.711041427541119</c:v>
                </c:pt>
                <c:pt idx="510">
                  <c:v>61.720188059195728</c:v>
                </c:pt>
                <c:pt idx="511">
                  <c:v>61.729208724938459</c:v>
                </c:pt>
                <c:pt idx="512">
                  <c:v>61.73810407748028</c:v>
                </c:pt>
                <c:pt idx="513">
                  <c:v>61.746874765421751</c:v>
                </c:pt>
                <c:pt idx="514">
                  <c:v>61.755521433280641</c:v>
                </c:pt>
                <c:pt idx="515">
                  <c:v>61.764044721520698</c:v>
                </c:pt>
                <c:pt idx="516">
                  <c:v>61.77244526658022</c:v>
                </c:pt>
                <c:pt idx="517">
                  <c:v>61.780723700902584</c:v>
                </c:pt>
                <c:pt idx="518">
                  <c:v>61.788880652959335</c:v>
                </c:pt>
                <c:pt idx="519">
                  <c:v>61.796916747282751</c:v>
                </c:pt>
                <c:pt idx="520">
                  <c:v>61.804832604491871</c:v>
                </c:pt>
                <c:pt idx="521">
                  <c:v>61.812628841317888</c:v>
                </c:pt>
                <c:pt idx="522">
                  <c:v>61.820306070634508</c:v>
                </c:pt>
                <c:pt idx="523">
                  <c:v>61.827864901482791</c:v>
                </c:pt>
                <c:pt idx="524">
                  <c:v>61.835305939099314</c:v>
                </c:pt>
                <c:pt idx="525">
                  <c:v>61.842629784941522</c:v>
                </c:pt>
                <c:pt idx="526">
                  <c:v>61.849837036716195</c:v>
                </c:pt>
                <c:pt idx="527">
                  <c:v>61.856928288402699</c:v>
                </c:pt>
                <c:pt idx="528">
                  <c:v>61.863904130281625</c:v>
                </c:pt>
                <c:pt idx="529">
                  <c:v>61.870765148958988</c:v>
                </c:pt>
                <c:pt idx="530">
                  <c:v>61.877511927393471</c:v>
                </c:pt>
                <c:pt idx="531">
                  <c:v>61.884145044920253</c:v>
                </c:pt>
                <c:pt idx="532">
                  <c:v>61.890665077276971</c:v>
                </c:pt>
                <c:pt idx="533">
                  <c:v>61.897072596629521</c:v>
                </c:pt>
                <c:pt idx="534">
                  <c:v>61.90336817159659</c:v>
                </c:pt>
                <c:pt idx="535">
                  <c:v>61.909552367272759</c:v>
                </c:pt>
                <c:pt idx="536">
                  <c:v>61.915625745255895</c:v>
                </c:pt>
                <c:pt idx="537">
                  <c:v>61.921588863668909</c:v>
                </c:pt>
                <c:pt idx="538">
                  <c:v>61.927442277186223</c:v>
                </c:pt>
                <c:pt idx="539">
                  <c:v>61.933186537056457</c:v>
                </c:pt>
                <c:pt idx="540">
                  <c:v>61.938822191125418</c:v>
                </c:pt>
                <c:pt idx="541">
                  <c:v>61.944349783862457</c:v>
                </c:pt>
                <c:pt idx="542">
                  <c:v>61.949769856380151</c:v>
                </c:pt>
                <c:pt idx="543">
                  <c:v>61.955082946462831</c:v>
                </c:pt>
                <c:pt idx="544">
                  <c:v>61.960289588584352</c:v>
                </c:pt>
                <c:pt idx="545">
                  <c:v>61.96539031393484</c:v>
                </c:pt>
                <c:pt idx="546">
                  <c:v>61.970385650440704</c:v>
                </c:pt>
                <c:pt idx="547">
                  <c:v>61.975276122790113</c:v>
                </c:pt>
                <c:pt idx="548">
                  <c:v>61.980062252452953</c:v>
                </c:pt>
                <c:pt idx="549">
                  <c:v>61.984744557704076</c:v>
                </c:pt>
                <c:pt idx="550">
                  <c:v>61.989323553647139</c:v>
                </c:pt>
                <c:pt idx="551">
                  <c:v>61.993799752233208</c:v>
                </c:pt>
                <c:pt idx="552">
                  <c:v>61.998173662285957</c:v>
                </c:pt>
                <c:pt idx="553">
                  <c:v>62.002445789519783</c:v>
                </c:pt>
                <c:pt idx="554">
                  <c:v>62.006616636565326</c:v>
                </c:pt>
                <c:pt idx="555">
                  <c:v>62.010686702987236</c:v>
                </c:pt>
                <c:pt idx="556">
                  <c:v>62.01465648530796</c:v>
                </c:pt>
                <c:pt idx="557">
                  <c:v>62.018526477027358</c:v>
                </c:pt>
                <c:pt idx="558">
                  <c:v>62.022297168642368</c:v>
                </c:pt>
                <c:pt idx="559">
                  <c:v>62.025969047672582</c:v>
                </c:pt>
                <c:pt idx="560">
                  <c:v>62.029542598673864</c:v>
                </c:pt>
                <c:pt idx="561">
                  <c:v>62.033018303264342</c:v>
                </c:pt>
                <c:pt idx="562">
                  <c:v>62.036396640142577</c:v>
                </c:pt>
                <c:pt idx="563">
                  <c:v>62.039678085106367</c:v>
                </c:pt>
                <c:pt idx="564">
                  <c:v>62.042863111076947</c:v>
                </c:pt>
                <c:pt idx="565">
                  <c:v>62.045952188111983</c:v>
                </c:pt>
                <c:pt idx="566">
                  <c:v>62.048945783433233</c:v>
                </c:pt>
                <c:pt idx="567">
                  <c:v>62.051844361439585</c:v>
                </c:pt>
                <c:pt idx="568">
                  <c:v>62.05464838372891</c:v>
                </c:pt>
                <c:pt idx="569">
                  <c:v>62.057358309118712</c:v>
                </c:pt>
                <c:pt idx="570">
                  <c:v>62.059974593663057</c:v>
                </c:pt>
                <c:pt idx="571">
                  <c:v>62.062497690671648</c:v>
                </c:pt>
                <c:pt idx="572">
                  <c:v>62.064928050729556</c:v>
                </c:pt>
                <c:pt idx="573">
                  <c:v>62.067266121716543</c:v>
                </c:pt>
                <c:pt idx="574">
                  <c:v>62.069512348823103</c:v>
                </c:pt>
                <c:pt idx="575">
                  <c:v>62.071667174571466</c:v>
                </c:pt>
                <c:pt idx="576">
                  <c:v>62.073731038832669</c:v>
                </c:pt>
                <c:pt idx="577">
                  <c:v>62.075704378844421</c:v>
                </c:pt>
                <c:pt idx="578">
                  <c:v>62.077587629229299</c:v>
                </c:pt>
                <c:pt idx="579">
                  <c:v>62.079381222012834</c:v>
                </c:pt>
                <c:pt idx="580">
                  <c:v>62.081085586642239</c:v>
                </c:pt>
                <c:pt idx="581">
                  <c:v>62.082701150000858</c:v>
                </c:pt>
                <c:pt idx="582">
                  <c:v>62.084228336429426</c:v>
                </c:pt>
                <c:pt idx="583">
                  <c:v>62.085667567741325</c:v>
                </c:pt>
                <c:pt idx="584">
                  <c:v>62.087019263239803</c:v>
                </c:pt>
                <c:pt idx="585">
                  <c:v>62.088283839734736</c:v>
                </c:pt>
                <c:pt idx="586">
                  <c:v>62.089461711561619</c:v>
                </c:pt>
                <c:pt idx="587">
                  <c:v>62.090553290597043</c:v>
                </c:pt>
                <c:pt idx="588">
                  <c:v>62.091558986274123</c:v>
                </c:pt>
                <c:pt idx="589">
                  <c:v>62.092479205600526</c:v>
                </c:pt>
                <c:pt idx="590">
                  <c:v>62.093314353175622</c:v>
                </c:pt>
                <c:pt idx="591">
                  <c:v>62.094064831205095</c:v>
                </c:pt>
                <c:pt idx="592">
                  <c:v>62.094731039518578</c:v>
                </c:pt>
                <c:pt idx="593">
                  <c:v>62.095313375585597</c:v>
                </c:pt>
                <c:pt idx="594">
                  <c:v>62.095812234528537</c:v>
                </c:pt>
                <c:pt idx="595">
                  <c:v>62.09622800914476</c:v>
                </c:pt>
                <c:pt idx="596">
                  <c:v>62.096561089916392</c:v>
                </c:pt>
                <c:pt idx="597">
                  <c:v>62.096811865028137</c:v>
                </c:pt>
                <c:pt idx="598">
                  <c:v>62.096980720384259</c:v>
                </c:pt>
                <c:pt idx="599">
                  <c:v>62.097068039620986</c:v>
                </c:pt>
                <c:pt idx="600">
                  <c:v>62.097074204125171</c:v>
                </c:pt>
                <c:pt idx="601">
                  <c:v>62.096999593046576</c:v>
                </c:pt>
                <c:pt idx="602">
                  <c:v>62.096844583313327</c:v>
                </c:pt>
                <c:pt idx="603">
                  <c:v>62.09660954965004</c:v>
                </c:pt>
                <c:pt idx="604">
                  <c:v>62.096294864587499</c:v>
                </c:pt>
                <c:pt idx="605">
                  <c:v>62.095900898482029</c:v>
                </c:pt>
                <c:pt idx="606">
                  <c:v>62.095428019527375</c:v>
                </c:pt>
                <c:pt idx="607">
                  <c:v>62.094876593769683</c:v>
                </c:pt>
                <c:pt idx="608">
                  <c:v>62.094246985123306</c:v>
                </c:pt>
                <c:pt idx="609">
                  <c:v>62.093539555382677</c:v>
                </c:pt>
                <c:pt idx="610">
                  <c:v>62.092754664239997</c:v>
                </c:pt>
                <c:pt idx="611">
                  <c:v>62.091892669294708</c:v>
                </c:pt>
                <c:pt idx="612">
                  <c:v>62.090953926072132</c:v>
                </c:pt>
                <c:pt idx="613">
                  <c:v>62.089938788033514</c:v>
                </c:pt>
                <c:pt idx="614">
                  <c:v>62.088847606592829</c:v>
                </c:pt>
                <c:pt idx="615">
                  <c:v>62.087680731129019</c:v>
                </c:pt>
                <c:pt idx="616">
                  <c:v>62.086438508998533</c:v>
                </c:pt>
                <c:pt idx="617">
                  <c:v>62.085121285551203</c:v>
                </c:pt>
                <c:pt idx="618">
                  <c:v>62.083729404142019</c:v>
                </c:pt>
                <c:pt idx="619">
                  <c:v>62.082263206144553</c:v>
                </c:pt>
                <c:pt idx="620">
                  <c:v>62.080723030964279</c:v>
                </c:pt>
                <c:pt idx="621">
                  <c:v>62.079109216053148</c:v>
                </c:pt>
                <c:pt idx="622">
                  <c:v>62.077422096919634</c:v>
                </c:pt>
                <c:pt idx="623">
                  <c:v>62.075662007143684</c:v>
                </c:pt>
                <c:pt idx="624">
                  <c:v>62.07382927838966</c:v>
                </c:pt>
                <c:pt idx="625">
                  <c:v>62.071924240417765</c:v>
                </c:pt>
                <c:pt idx="626">
                  <c:v>62.069947221097621</c:v>
                </c:pt>
                <c:pt idx="627">
                  <c:v>62.067898546420118</c:v>
                </c:pt>
                <c:pt idx="628">
                  <c:v>62.065778540511509</c:v>
                </c:pt>
                <c:pt idx="629">
                  <c:v>62.063587525643257</c:v>
                </c:pt>
                <c:pt idx="630">
                  <c:v>62.061325822246353</c:v>
                </c:pt>
                <c:pt idx="631">
                  <c:v>62.058993748921637</c:v>
                </c:pt>
                <c:pt idx="632">
                  <c:v>62.056591622453944</c:v>
                </c:pt>
                <c:pt idx="633">
                  <c:v>62.054119757823052</c:v>
                </c:pt>
                <c:pt idx="634">
                  <c:v>62.051578468214849</c:v>
                </c:pt>
                <c:pt idx="635">
                  <c:v>62.0489680650347</c:v>
                </c:pt>
                <c:pt idx="636">
                  <c:v>62.046288857918505</c:v>
                </c:pt>
                <c:pt idx="637">
                  <c:v>62.04354115474252</c:v>
                </c:pt>
                <c:pt idx="638">
                  <c:v>62.040725261639388</c:v>
                </c:pt>
                <c:pt idx="639">
                  <c:v>62.037841483003682</c:v>
                </c:pt>
                <c:pt idx="640">
                  <c:v>62.034890121509648</c:v>
                </c:pt>
                <c:pt idx="641">
                  <c:v>62.031871478116493</c:v>
                </c:pt>
                <c:pt idx="642">
                  <c:v>62.028785852084624</c:v>
                </c:pt>
                <c:pt idx="643">
                  <c:v>62.025633540983783</c:v>
                </c:pt>
                <c:pt idx="644">
                  <c:v>62.022414840704073</c:v>
                </c:pt>
                <c:pt idx="645">
                  <c:v>62.019130045469858</c:v>
                </c:pt>
                <c:pt idx="646">
                  <c:v>62.015779447846526</c:v>
                </c:pt>
                <c:pt idx="647">
                  <c:v>62.012363338754653</c:v>
                </c:pt>
                <c:pt idx="648">
                  <c:v>62.008882007479173</c:v>
                </c:pt>
                <c:pt idx="649">
                  <c:v>62.005335741680433</c:v>
                </c:pt>
                <c:pt idx="650">
                  <c:v>62.001724827404644</c:v>
                </c:pt>
                <c:pt idx="651">
                  <c:v>61.998049549094148</c:v>
                </c:pt>
                <c:pt idx="652">
                  <c:v>61.994310189599972</c:v>
                </c:pt>
                <c:pt idx="653">
                  <c:v>61.990507030187757</c:v>
                </c:pt>
                <c:pt idx="654">
                  <c:v>61.986640350552292</c:v>
                </c:pt>
                <c:pt idx="655">
                  <c:v>61.982710428826323</c:v>
                </c:pt>
                <c:pt idx="656">
                  <c:v>61.978717541590022</c:v>
                </c:pt>
                <c:pt idx="657">
                  <c:v>61.97466196388217</c:v>
                </c:pt>
                <c:pt idx="658">
                  <c:v>61.970543969207533</c:v>
                </c:pt>
                <c:pt idx="659">
                  <c:v>61.966363829551646</c:v>
                </c:pt>
                <c:pt idx="660">
                  <c:v>61.96212181538629</c:v>
                </c:pt>
                <c:pt idx="661">
                  <c:v>61.957818195680638</c:v>
                </c:pt>
                <c:pt idx="662">
                  <c:v>61.953453237911646</c:v>
                </c:pt>
                <c:pt idx="663">
                  <c:v>61.94902720807243</c:v>
                </c:pt>
                <c:pt idx="664">
                  <c:v>61.944540370684734</c:v>
                </c:pt>
                <c:pt idx="665">
                  <c:v>61.939992988803596</c:v>
                </c:pt>
                <c:pt idx="666">
                  <c:v>61.935385324030683</c:v>
                </c:pt>
                <c:pt idx="667">
                  <c:v>61.930717636522253</c:v>
                </c:pt>
                <c:pt idx="668">
                  <c:v>61.925990184999392</c:v>
                </c:pt>
                <c:pt idx="669">
                  <c:v>61.921203226755615</c:v>
                </c:pt>
                <c:pt idx="670">
                  <c:v>61.916357017666712</c:v>
                </c:pt>
                <c:pt idx="671">
                  <c:v>61.911451812201392</c:v>
                </c:pt>
                <c:pt idx="672">
                  <c:v>61.906487863427301</c:v>
                </c:pt>
                <c:pt idx="673">
                  <c:v>61.901465423022941</c:v>
                </c:pt>
                <c:pt idx="674">
                  <c:v>61.896384741284997</c:v>
                </c:pt>
                <c:pt idx="675">
                  <c:v>61.891246067137708</c:v>
                </c:pt>
                <c:pt idx="676">
                  <c:v>61.886049648140073</c:v>
                </c:pt>
                <c:pt idx="677">
                  <c:v>61.880795730498029</c:v>
                </c:pt>
                <c:pt idx="678">
                  <c:v>61.875484559069655</c:v>
                </c:pt>
                <c:pt idx="679">
                  <c:v>61.870116377375368</c:v>
                </c:pt>
                <c:pt idx="680">
                  <c:v>61.864691427606651</c:v>
                </c:pt>
                <c:pt idx="681">
                  <c:v>61.859209950633229</c:v>
                </c:pt>
                <c:pt idx="682">
                  <c:v>61.853672186013483</c:v>
                </c:pt>
                <c:pt idx="683">
                  <c:v>61.848078372000714</c:v>
                </c:pt>
                <c:pt idx="684">
                  <c:v>61.842428745552652</c:v>
                </c:pt>
                <c:pt idx="685">
                  <c:v>61.836723542339548</c:v>
                </c:pt>
                <c:pt idx="686">
                  <c:v>61.830962996752227</c:v>
                </c:pt>
                <c:pt idx="687">
                  <c:v>61.825147341909954</c:v>
                </c:pt>
                <c:pt idx="688">
                  <c:v>61.819276809669418</c:v>
                </c:pt>
                <c:pt idx="689">
                  <c:v>61.813351630630656</c:v>
                </c:pt>
                <c:pt idx="690">
                  <c:v>61.807372034148081</c:v>
                </c:pt>
                <c:pt idx="691">
                  <c:v>61.801338248335647</c:v>
                </c:pt>
                <c:pt idx="692">
                  <c:v>61.795250500075689</c:v>
                </c:pt>
                <c:pt idx="693">
                  <c:v>61.78910901502713</c:v>
                </c:pt>
                <c:pt idx="694">
                  <c:v>61.782914017632564</c:v>
                </c:pt>
                <c:pt idx="695">
                  <c:v>61.776665731127011</c:v>
                </c:pt>
                <c:pt idx="696">
                  <c:v>61.770364377542876</c:v>
                </c:pt>
                <c:pt idx="697">
                  <c:v>61.764010177720571</c:v>
                </c:pt>
                <c:pt idx="698">
                  <c:v>61.75760335131519</c:v>
                </c:pt>
                <c:pt idx="699">
                  <c:v>61.751144116802109</c:v>
                </c:pt>
                <c:pt idx="700">
                  <c:v>61.744632691487716</c:v>
                </c:pt>
                <c:pt idx="701">
                  <c:v>61.738069291512673</c:v>
                </c:pt>
                <c:pt idx="702">
                  <c:v>61.73145413186316</c:v>
                </c:pt>
                <c:pt idx="703">
                  <c:v>61.724787426375215</c:v>
                </c:pt>
                <c:pt idx="704">
                  <c:v>61.718069387743782</c:v>
                </c:pt>
                <c:pt idx="705">
                  <c:v>61.711300227529676</c:v>
                </c:pt>
                <c:pt idx="706">
                  <c:v>61.704480156163747</c:v>
                </c:pt>
                <c:pt idx="707">
                  <c:v>61.697609382959556</c:v>
                </c:pt>
                <c:pt idx="708">
                  <c:v>61.690688116114934</c:v>
                </c:pt>
                <c:pt idx="709">
                  <c:v>61.683716562721983</c:v>
                </c:pt>
                <c:pt idx="710">
                  <c:v>61.67669492877237</c:v>
                </c:pt>
                <c:pt idx="711">
                  <c:v>61.669623419165994</c:v>
                </c:pt>
                <c:pt idx="712">
                  <c:v>61.662502237715763</c:v>
                </c:pt>
                <c:pt idx="713">
                  <c:v>61.655331587156581</c:v>
                </c:pt>
                <c:pt idx="714">
                  <c:v>61.648111669149159</c:v>
                </c:pt>
                <c:pt idx="715">
                  <c:v>61.640842684289396</c:v>
                </c:pt>
                <c:pt idx="716">
                  <c:v>61.633524832113153</c:v>
                </c:pt>
                <c:pt idx="717">
                  <c:v>61.626158311104575</c:v>
                </c:pt>
                <c:pt idx="718">
                  <c:v>61.618743318700837</c:v>
                </c:pt>
                <c:pt idx="719">
                  <c:v>61.611280051299332</c:v>
                </c:pt>
                <c:pt idx="720">
                  <c:v>61.603768704264475</c:v>
                </c:pt>
                <c:pt idx="721">
                  <c:v>61.596209471933555</c:v>
                </c:pt>
                <c:pt idx="722">
                  <c:v>61.588602547623424</c:v>
                </c:pt>
                <c:pt idx="723">
                  <c:v>61.580948123636595</c:v>
                </c:pt>
                <c:pt idx="724">
                  <c:v>61.573246391267134</c:v>
                </c:pt>
                <c:pt idx="725">
                  <c:v>61.565497540808302</c:v>
                </c:pt>
                <c:pt idx="726">
                  <c:v>61.557701761556814</c:v>
                </c:pt>
                <c:pt idx="727">
                  <c:v>61.549859241819789</c:v>
                </c:pt>
                <c:pt idx="728">
                  <c:v>61.541970168921978</c:v>
                </c:pt>
                <c:pt idx="729">
                  <c:v>61.534034729209054</c:v>
                </c:pt>
                <c:pt idx="730">
                  <c:v>61.526053108057013</c:v>
                </c:pt>
                <c:pt idx="731">
                  <c:v>61.518025489874468</c:v>
                </c:pt>
                <c:pt idx="732">
                  <c:v>61.509952058112646</c:v>
                </c:pt>
                <c:pt idx="733">
                  <c:v>61.501832995267705</c:v>
                </c:pt>
                <c:pt idx="734">
                  <c:v>61.493668482887479</c:v>
                </c:pt>
                <c:pt idx="735">
                  <c:v>61.485458701579482</c:v>
                </c:pt>
                <c:pt idx="736">
                  <c:v>61.477203831013767</c:v>
                </c:pt>
                <c:pt idx="737">
                  <c:v>61.468904049929947</c:v>
                </c:pt>
                <c:pt idx="738">
                  <c:v>61.460559536142696</c:v>
                </c:pt>
                <c:pt idx="739">
                  <c:v>61.452170466547877</c:v>
                </c:pt>
                <c:pt idx="740">
                  <c:v>61.443737017126615</c:v>
                </c:pt>
                <c:pt idx="741">
                  <c:v>61.435259362953147</c:v>
                </c:pt>
                <c:pt idx="742">
                  <c:v>61.426737678198698</c:v>
                </c:pt>
                <c:pt idx="743">
                  <c:v>61.418172136137123</c:v>
                </c:pt>
                <c:pt idx="744">
                  <c:v>61.409562909150011</c:v>
                </c:pt>
                <c:pt idx="745">
                  <c:v>61.400910168734605</c:v>
                </c:pt>
                <c:pt idx="746">
                  <c:v>61.392214085505067</c:v>
                </c:pt>
                <c:pt idx="747">
                  <c:v>61.383474829201404</c:v>
                </c:pt>
                <c:pt idx="748">
                  <c:v>61.374692568692446</c:v>
                </c:pt>
                <c:pt idx="749">
                  <c:v>61.365867471982895</c:v>
                </c:pt>
                <c:pt idx="750">
                  <c:v>61.35699970621701</c:v>
                </c:pt>
                <c:pt idx="751">
                  <c:v>61.348089437684763</c:v>
                </c:pt>
                <c:pt idx="752">
                  <c:v>61.339136831826451</c:v>
                </c:pt>
                <c:pt idx="753">
                  <c:v>61.330142053237864</c:v>
                </c:pt>
                <c:pt idx="754">
                  <c:v>61.32110526567638</c:v>
                </c:pt>
                <c:pt idx="755">
                  <c:v>61.312026632064061</c:v>
                </c:pt>
                <c:pt idx="756">
                  <c:v>61.302906314494876</c:v>
                </c:pt>
                <c:pt idx="757">
                  <c:v>61.293744474237414</c:v>
                </c:pt>
                <c:pt idx="758">
                  <c:v>61.284541271742079</c:v>
                </c:pt>
                <c:pt idx="759">
                  <c:v>61.275296866643899</c:v>
                </c:pt>
                <c:pt idx="760">
                  <c:v>61.266011417769526</c:v>
                </c:pt>
                <c:pt idx="761">
                  <c:v>61.25668508314007</c:v>
                </c:pt>
                <c:pt idx="762">
                  <c:v>61.247318019977442</c:v>
                </c:pt>
                <c:pt idx="763">
                  <c:v>61.237910384707966</c:v>
                </c:pt>
                <c:pt idx="764">
                  <c:v>61.228462332968256</c:v>
                </c:pt>
                <c:pt idx="765">
                  <c:v>61.218974019608396</c:v>
                </c:pt>
                <c:pt idx="766">
                  <c:v>61.209445598698672</c:v>
                </c:pt>
                <c:pt idx="767">
                  <c:v>61.199877223533178</c:v>
                </c:pt>
                <c:pt idx="768">
                  <c:v>61.190269046633084</c:v>
                </c:pt>
                <c:pt idx="769">
                  <c:v>61.180621219753455</c:v>
                </c:pt>
                <c:pt idx="770">
                  <c:v>61.170933893886641</c:v>
                </c:pt>
                <c:pt idx="771">
                  <c:v>61.161207219267489</c:v>
                </c:pt>
                <c:pt idx="772">
                  <c:v>61.151441345376952</c:v>
                </c:pt>
                <c:pt idx="773">
                  <c:v>61.141636420946803</c:v>
                </c:pt>
                <c:pt idx="774">
                  <c:v>61.131792593964875</c:v>
                </c:pt>
                <c:pt idx="775">
                  <c:v>61.121910011678246</c:v>
                </c:pt>
                <c:pt idx="776">
                  <c:v>61.111988820598718</c:v>
                </c:pt>
                <c:pt idx="777">
                  <c:v>61.102029166506377</c:v>
                </c:pt>
                <c:pt idx="778">
                  <c:v>61.092031194454449</c:v>
                </c:pt>
                <c:pt idx="779">
                  <c:v>61.081995048772448</c:v>
                </c:pt>
                <c:pt idx="780">
                  <c:v>61.071920873073097</c:v>
                </c:pt>
                <c:pt idx="781">
                  <c:v>61.061808810253268</c:v>
                </c:pt>
                <c:pt idx="782">
                  <c:v>61.0516590025005</c:v>
                </c:pt>
                <c:pt idx="783">
                  <c:v>61.041471591295547</c:v>
                </c:pt>
                <c:pt idx="784">
                  <c:v>61.031246717418178</c:v>
                </c:pt>
                <c:pt idx="785">
                  <c:v>61.02098452095035</c:v>
                </c:pt>
                <c:pt idx="786">
                  <c:v>61.01068514128027</c:v>
                </c:pt>
                <c:pt idx="787">
                  <c:v>61.000348717106803</c:v>
                </c:pt>
                <c:pt idx="788">
                  <c:v>60.989975386443085</c:v>
                </c:pt>
                <c:pt idx="789">
                  <c:v>60.979565286621188</c:v>
                </c:pt>
                <c:pt idx="790">
                  <c:v>60.969118554294639</c:v>
                </c:pt>
                <c:pt idx="791">
                  <c:v>60.958635325445357</c:v>
                </c:pt>
                <c:pt idx="792">
                  <c:v>60.948115735383681</c:v>
                </c:pt>
                <c:pt idx="793">
                  <c:v>60.937559918755454</c:v>
                </c:pt>
                <c:pt idx="794">
                  <c:v>60.926968009544183</c:v>
                </c:pt>
                <c:pt idx="795">
                  <c:v>60.9163401410758</c:v>
                </c:pt>
                <c:pt idx="796">
                  <c:v>60.905676446021857</c:v>
                </c:pt>
                <c:pt idx="797">
                  <c:v>60.894977056403654</c:v>
                </c:pt>
                <c:pt idx="798">
                  <c:v>60.884242103595696</c:v>
                </c:pt>
                <c:pt idx="799">
                  <c:v>60.873471718330137</c:v>
                </c:pt>
                <c:pt idx="800">
                  <c:v>60.862666030700062</c:v>
                </c:pt>
                <c:pt idx="801">
                  <c:v>60.851825170162051</c:v>
                </c:pt>
                <c:pt idx="802">
                  <c:v>60.840949265543372</c:v>
                </c:pt>
                <c:pt idx="803">
                  <c:v>60.830038445040465</c:v>
                </c:pt>
                <c:pt idx="804">
                  <c:v>60.819092836227767</c:v>
                </c:pt>
                <c:pt idx="805">
                  <c:v>60.808112566057162</c:v>
                </c:pt>
                <c:pt idx="806">
                  <c:v>60.797097760864318</c:v>
                </c:pt>
                <c:pt idx="807">
                  <c:v>60.786048546370566</c:v>
                </c:pt>
                <c:pt idx="808">
                  <c:v>60.774965047687388</c:v>
                </c:pt>
                <c:pt idx="809">
                  <c:v>60.763847389321079</c:v>
                </c:pt>
                <c:pt idx="810">
                  <c:v>60.752695695172001</c:v>
                </c:pt>
                <c:pt idx="811">
                  <c:v>60.741510088542896</c:v>
                </c:pt>
                <c:pt idx="812">
                  <c:v>60.730290692140002</c:v>
                </c:pt>
                <c:pt idx="813">
                  <c:v>60.719037628076116</c:v>
                </c:pt>
                <c:pt idx="814">
                  <c:v>60.707751017875864</c:v>
                </c:pt>
                <c:pt idx="815">
                  <c:v>60.696430982475931</c:v>
                </c:pt>
                <c:pt idx="816">
                  <c:v>60.685077642232329</c:v>
                </c:pt>
                <c:pt idx="817">
                  <c:v>60.673691116920523</c:v>
                </c:pt>
                <c:pt idx="818">
                  <c:v>60.6622715257406</c:v>
                </c:pt>
                <c:pt idx="819">
                  <c:v>60.650818987319077</c:v>
                </c:pt>
                <c:pt idx="820">
                  <c:v>60.639333619714122</c:v>
                </c:pt>
                <c:pt idx="821">
                  <c:v>60.627815540417181</c:v>
                </c:pt>
                <c:pt idx="822">
                  <c:v>60.616264866356524</c:v>
                </c:pt>
                <c:pt idx="823">
                  <c:v>60.604681713900376</c:v>
                </c:pt>
                <c:pt idx="824">
                  <c:v>60.593066198861202</c:v>
                </c:pt>
                <c:pt idx="825">
                  <c:v>60.581418436497778</c:v>
                </c:pt>
                <c:pt idx="826">
                  <c:v>60.569738541518014</c:v>
                </c:pt>
                <c:pt idx="827">
                  <c:v>60.558026628083731</c:v>
                </c:pt>
                <c:pt idx="828">
                  <c:v>60.546282809810592</c:v>
                </c:pt>
                <c:pt idx="829">
                  <c:v>60.534507199776371</c:v>
                </c:pt>
                <c:pt idx="830">
                  <c:v>60.522699910517986</c:v>
                </c:pt>
                <c:pt idx="831">
                  <c:v>60.510861054038891</c:v>
                </c:pt>
                <c:pt idx="832">
                  <c:v>60.498990741810587</c:v>
                </c:pt>
                <c:pt idx="833">
                  <c:v>60.487089084776052</c:v>
                </c:pt>
                <c:pt idx="834">
                  <c:v>60.475156193351033</c:v>
                </c:pt>
                <c:pt idx="835">
                  <c:v>60.463192177429974</c:v>
                </c:pt>
                <c:pt idx="836">
                  <c:v>60.451197146386185</c:v>
                </c:pt>
                <c:pt idx="837">
                  <c:v>60.439171209076065</c:v>
                </c:pt>
                <c:pt idx="838">
                  <c:v>60.427114473842828</c:v>
                </c:pt>
                <c:pt idx="839">
                  <c:v>60.41502704851775</c:v>
                </c:pt>
                <c:pt idx="840">
                  <c:v>60.402909040423005</c:v>
                </c:pt>
                <c:pt idx="841">
                  <c:v>60.390760556376058</c:v>
                </c:pt>
                <c:pt idx="842">
                  <c:v>60.378581702692387</c:v>
                </c:pt>
                <c:pt idx="843">
                  <c:v>60.366372585185538</c:v>
                </c:pt>
                <c:pt idx="844">
                  <c:v>60.354133309174223</c:v>
                </c:pt>
                <c:pt idx="845">
                  <c:v>60.34186397948146</c:v>
                </c:pt>
                <c:pt idx="846">
                  <c:v>60.329564700438802</c:v>
                </c:pt>
                <c:pt idx="847">
                  <c:v>60.317235575889804</c:v>
                </c:pt>
                <c:pt idx="848">
                  <c:v>60.304876709190651</c:v>
                </c:pt>
                <c:pt idx="849">
                  <c:v>60.292488203215072</c:v>
                </c:pt>
                <c:pt idx="850">
                  <c:v>60.280070160355855</c:v>
                </c:pt>
                <c:pt idx="851">
                  <c:v>60.267622682528376</c:v>
                </c:pt>
                <c:pt idx="852">
                  <c:v>60.255145871171642</c:v>
                </c:pt>
                <c:pt idx="853">
                  <c:v>60.242639827252127</c:v>
                </c:pt>
                <c:pt idx="854">
                  <c:v>60.230104651266785</c:v>
                </c:pt>
                <c:pt idx="855">
                  <c:v>60.217540443244978</c:v>
                </c:pt>
                <c:pt idx="856">
                  <c:v>60.204947302750782</c:v>
                </c:pt>
                <c:pt idx="857">
                  <c:v>60.192325328886177</c:v>
                </c:pt>
                <c:pt idx="858">
                  <c:v>60.179674620293163</c:v>
                </c:pt>
                <c:pt idx="859">
                  <c:v>60.166995275156502</c:v>
                </c:pt>
                <c:pt idx="860">
                  <c:v>60.154287391207255</c:v>
                </c:pt>
                <c:pt idx="861">
                  <c:v>60.141551065722666</c:v>
                </c:pt>
                <c:pt idx="862">
                  <c:v>60.128786395530902</c:v>
                </c:pt>
                <c:pt idx="863">
                  <c:v>60.115993477013824</c:v>
                </c:pt>
                <c:pt idx="864">
                  <c:v>60.103172406107916</c:v>
                </c:pt>
                <c:pt idx="865">
                  <c:v>60.090323278306222</c:v>
                </c:pt>
                <c:pt idx="866">
                  <c:v>60.077446188662982</c:v>
                </c:pt>
                <c:pt idx="867">
                  <c:v>60.064541231795403</c:v>
                </c:pt>
                <c:pt idx="868">
                  <c:v>60.051608501885013</c:v>
                </c:pt>
                <c:pt idx="869">
                  <c:v>60.038648092680361</c:v>
                </c:pt>
                <c:pt idx="870">
                  <c:v>60.025660097500051</c:v>
                </c:pt>
                <c:pt idx="871">
                  <c:v>60.012644609234492</c:v>
                </c:pt>
                <c:pt idx="872">
                  <c:v>59.999601720349034</c:v>
                </c:pt>
                <c:pt idx="873">
                  <c:v>59.986531522885173</c:v>
                </c:pt>
                <c:pt idx="874">
                  <c:v>59.973434108463628</c:v>
                </c:pt>
                <c:pt idx="875">
                  <c:v>59.96030956828637</c:v>
                </c:pt>
                <c:pt idx="876">
                  <c:v>59.947157993139001</c:v>
                </c:pt>
                <c:pt idx="877">
                  <c:v>59.933979473391823</c:v>
                </c:pt>
                <c:pt idx="878">
                  <c:v>59.920774099005953</c:v>
                </c:pt>
                <c:pt idx="879">
                  <c:v>59.907541959530136</c:v>
                </c:pt>
                <c:pt idx="880">
                  <c:v>59.894283144106865</c:v>
                </c:pt>
                <c:pt idx="881">
                  <c:v>59.880997741473912</c:v>
                </c:pt>
                <c:pt idx="882">
                  <c:v>59.867685839965063</c:v>
                </c:pt>
                <c:pt idx="883">
                  <c:v>59.854347527513546</c:v>
                </c:pt>
                <c:pt idx="884">
                  <c:v>59.840982891653994</c:v>
                </c:pt>
                <c:pt idx="885">
                  <c:v>59.82759201952404</c:v>
                </c:pt>
                <c:pt idx="886">
                  <c:v>59.814174997868385</c:v>
                </c:pt>
                <c:pt idx="887">
                  <c:v>59.800731913038462</c:v>
                </c:pt>
                <c:pt idx="888">
                  <c:v>59.787262850994622</c:v>
                </c:pt>
                <c:pt idx="889">
                  <c:v>59.773767897311103</c:v>
                </c:pt>
                <c:pt idx="890">
                  <c:v>59.760247137175057</c:v>
                </c:pt>
                <c:pt idx="891">
                  <c:v>59.746700655389567</c:v>
                </c:pt>
                <c:pt idx="892">
                  <c:v>59.733128536376924</c:v>
                </c:pt>
                <c:pt idx="893">
                  <c:v>59.719530864179355</c:v>
                </c:pt>
                <c:pt idx="894">
                  <c:v>59.70590772246063</c:v>
                </c:pt>
                <c:pt idx="895">
                  <c:v>59.692259194509326</c:v>
                </c:pt>
                <c:pt idx="896">
                  <c:v>59.678585363241091</c:v>
                </c:pt>
                <c:pt idx="897">
                  <c:v>59.664886311198863</c:v>
                </c:pt>
                <c:pt idx="898">
                  <c:v>59.651162120555917</c:v>
                </c:pt>
                <c:pt idx="899">
                  <c:v>59.637412873118585</c:v>
                </c:pt>
                <c:pt idx="900">
                  <c:v>59.623638650327422</c:v>
                </c:pt>
                <c:pt idx="901">
                  <c:v>59.60983953325767</c:v>
                </c:pt>
                <c:pt idx="902">
                  <c:v>59.596015602625542</c:v>
                </c:pt>
                <c:pt idx="903">
                  <c:v>59.582166938784283</c:v>
                </c:pt>
                <c:pt idx="904">
                  <c:v>59.568293621731115</c:v>
                </c:pt>
                <c:pt idx="905">
                  <c:v>59.554395731106851</c:v>
                </c:pt>
                <c:pt idx="906">
                  <c:v>59.540473346197672</c:v>
                </c:pt>
                <c:pt idx="907">
                  <c:v>59.526526545937713</c:v>
                </c:pt>
                <c:pt idx="908">
                  <c:v>59.51255540891087</c:v>
                </c:pt>
                <c:pt idx="909">
                  <c:v>59.49856001335155</c:v>
                </c:pt>
                <c:pt idx="910">
                  <c:v>59.484540437148304</c:v>
                </c:pt>
                <c:pt idx="911">
                  <c:v>59.470496757845005</c:v>
                </c:pt>
                <c:pt idx="912">
                  <c:v>59.45642905264171</c:v>
                </c:pt>
                <c:pt idx="913">
                  <c:v>59.442337398397598</c:v>
                </c:pt>
                <c:pt idx="914">
                  <c:v>59.428221871631962</c:v>
                </c:pt>
                <c:pt idx="915">
                  <c:v>59.414082548526771</c:v>
                </c:pt>
                <c:pt idx="916">
                  <c:v>59.399919504928512</c:v>
                </c:pt>
                <c:pt idx="917">
                  <c:v>59.385732816348657</c:v>
                </c:pt>
                <c:pt idx="918">
                  <c:v>59.37152255796677</c:v>
                </c:pt>
                <c:pt idx="919">
                  <c:v>59.357288804632255</c:v>
                </c:pt>
                <c:pt idx="920">
                  <c:v>59.343031630865234</c:v>
                </c:pt>
                <c:pt idx="921">
                  <c:v>59.328751110857347</c:v>
                </c:pt>
                <c:pt idx="922">
                  <c:v>59.314447318477789</c:v>
                </c:pt>
                <c:pt idx="923">
                  <c:v>59.30012032726917</c:v>
                </c:pt>
                <c:pt idx="924">
                  <c:v>59.285770210454459</c:v>
                </c:pt>
                <c:pt idx="925">
                  <c:v>59.271397040933628</c:v>
                </c:pt>
                <c:pt idx="926">
                  <c:v>59.257000891290083</c:v>
                </c:pt>
                <c:pt idx="927">
                  <c:v>59.242581833789643</c:v>
                </c:pt>
                <c:pt idx="928">
                  <c:v>59.228139940382754</c:v>
                </c:pt>
                <c:pt idx="929">
                  <c:v>59.213675282705438</c:v>
                </c:pt>
                <c:pt idx="930">
                  <c:v>59.19918793208295</c:v>
                </c:pt>
                <c:pt idx="931">
                  <c:v>59.184677959529338</c:v>
                </c:pt>
                <c:pt idx="932">
                  <c:v>59.170145435749816</c:v>
                </c:pt>
                <c:pt idx="933">
                  <c:v>59.155590431142642</c:v>
                </c:pt>
                <c:pt idx="934">
                  <c:v>59.141013015800546</c:v>
                </c:pt>
                <c:pt idx="935">
                  <c:v>59.12641325951131</c:v>
                </c:pt>
                <c:pt idx="936">
                  <c:v>59.111791231761536</c:v>
                </c:pt>
                <c:pt idx="937">
                  <c:v>59.097147001736296</c:v>
                </c:pt>
                <c:pt idx="938">
                  <c:v>59.082480638320909</c:v>
                </c:pt>
                <c:pt idx="939">
                  <c:v>59.067792210104187</c:v>
                </c:pt>
                <c:pt idx="940">
                  <c:v>59.05308178537711</c:v>
                </c:pt>
                <c:pt idx="941">
                  <c:v>59.038349432137096</c:v>
                </c:pt>
                <c:pt idx="942">
                  <c:v>59.023595218087671</c:v>
                </c:pt>
                <c:pt idx="943">
                  <c:v>59.008819210641633</c:v>
                </c:pt>
                <c:pt idx="944">
                  <c:v>58.994021476920402</c:v>
                </c:pt>
                <c:pt idx="945">
                  <c:v>58.979202083757599</c:v>
                </c:pt>
                <c:pt idx="946">
                  <c:v>58.964361097699332</c:v>
                </c:pt>
                <c:pt idx="947">
                  <c:v>58.949498585005934</c:v>
                </c:pt>
                <c:pt idx="948">
                  <c:v>58.934614611652947</c:v>
                </c:pt>
                <c:pt idx="949">
                  <c:v>58.919709243334893</c:v>
                </c:pt>
                <c:pt idx="950">
                  <c:v>58.904782545463057</c:v>
                </c:pt>
                <c:pt idx="951">
                  <c:v>58.8898345831699</c:v>
                </c:pt>
                <c:pt idx="952">
                  <c:v>58.874865421308854</c:v>
                </c:pt>
                <c:pt idx="953">
                  <c:v>58.859875124456224</c:v>
                </c:pt>
                <c:pt idx="954">
                  <c:v>58.844863756913696</c:v>
                </c:pt>
                <c:pt idx="955">
                  <c:v>58.829831382707646</c:v>
                </c:pt>
                <c:pt idx="956">
                  <c:v>58.814778065591554</c:v>
                </c:pt>
                <c:pt idx="957">
                  <c:v>58.799703869048948</c:v>
                </c:pt>
                <c:pt idx="958">
                  <c:v>58.784608856291598</c:v>
                </c:pt>
                <c:pt idx="959">
                  <c:v>58.769493090263637</c:v>
                </c:pt>
                <c:pt idx="960">
                  <c:v>58.754356633641244</c:v>
                </c:pt>
                <c:pt idx="961">
                  <c:v>58.739199548835451</c:v>
                </c:pt>
                <c:pt idx="962">
                  <c:v>58.724021897992017</c:v>
                </c:pt>
                <c:pt idx="963">
                  <c:v>58.708823742993175</c:v>
                </c:pt>
                <c:pt idx="964">
                  <c:v>58.693605145460388</c:v>
                </c:pt>
                <c:pt idx="965">
                  <c:v>58.678366166753548</c:v>
                </c:pt>
                <c:pt idx="966">
                  <c:v>58.663106867973724</c:v>
                </c:pt>
                <c:pt idx="967">
                  <c:v>58.647827309964249</c:v>
                </c:pt>
                <c:pt idx="968">
                  <c:v>58.63252755331127</c:v>
                </c:pt>
                <c:pt idx="969">
                  <c:v>58.617207658345073</c:v>
                </c:pt>
                <c:pt idx="970">
                  <c:v>58.601867685143638</c:v>
                </c:pt>
                <c:pt idx="971">
                  <c:v>58.586507693530272</c:v>
                </c:pt>
                <c:pt idx="972">
                  <c:v>58.571127743078542</c:v>
                </c:pt>
                <c:pt idx="973">
                  <c:v>58.555727893110095</c:v>
                </c:pt>
                <c:pt idx="974">
                  <c:v>58.540308202698377</c:v>
                </c:pt>
                <c:pt idx="975">
                  <c:v>58.524868730669183</c:v>
                </c:pt>
                <c:pt idx="976">
                  <c:v>58.509409535601982</c:v>
                </c:pt>
                <c:pt idx="977">
                  <c:v>58.493930675830207</c:v>
                </c:pt>
                <c:pt idx="978">
                  <c:v>58.478432209444456</c:v>
                </c:pt>
                <c:pt idx="979">
                  <c:v>58.462914194290093</c:v>
                </c:pt>
                <c:pt idx="980">
                  <c:v>58.447376687975336</c:v>
                </c:pt>
                <c:pt idx="981">
                  <c:v>58.431819747863258</c:v>
                </c:pt>
                <c:pt idx="982">
                  <c:v>58.416243431080659</c:v>
                </c:pt>
                <c:pt idx="983">
                  <c:v>58.400647794514988</c:v>
                </c:pt>
                <c:pt idx="984">
                  <c:v>58.385032894817996</c:v>
                </c:pt>
                <c:pt idx="985">
                  <c:v>58.369398788404716</c:v>
                </c:pt>
                <c:pt idx="986">
                  <c:v>58.353745531456717</c:v>
                </c:pt>
                <c:pt idx="987">
                  <c:v>58.338073179922326</c:v>
                </c:pt>
                <c:pt idx="988">
                  <c:v>58.322381789516093</c:v>
                </c:pt>
                <c:pt idx="989">
                  <c:v>58.306671415723628</c:v>
                </c:pt>
                <c:pt idx="990">
                  <c:v>58.290942113799105</c:v>
                </c:pt>
                <c:pt idx="991">
                  <c:v>58.275193938769632</c:v>
                </c:pt>
                <c:pt idx="992">
                  <c:v>58.259426945434136</c:v>
                </c:pt>
                <c:pt idx="993">
                  <c:v>58.243641188364542</c:v>
                </c:pt>
                <c:pt idx="994">
                  <c:v>58.227836721907998</c:v>
                </c:pt>
                <c:pt idx="995">
                  <c:v>58.212013600187106</c:v>
                </c:pt>
                <c:pt idx="996">
                  <c:v>58.196171877102017</c:v>
                </c:pt>
                <c:pt idx="997">
                  <c:v>58.180311606330719</c:v>
                </c:pt>
                <c:pt idx="998">
                  <c:v>58.164432841330118</c:v>
                </c:pt>
                <c:pt idx="999">
                  <c:v>58.148535635337353</c:v>
                </c:pt>
                <c:pt idx="1000">
                  <c:v>58.132620041370494</c:v>
                </c:pt>
                <c:pt idx="1001">
                  <c:v>58.116686112231392</c:v>
                </c:pt>
                <c:pt idx="1002">
                  <c:v>58.100733900503947</c:v>
                </c:pt>
                <c:pt idx="1003">
                  <c:v>58.084763458556758</c:v>
                </c:pt>
                <c:pt idx="1004">
                  <c:v>58.068774838544606</c:v>
                </c:pt>
                <c:pt idx="1005">
                  <c:v>58.052768092408172</c:v>
                </c:pt>
                <c:pt idx="1006">
                  <c:v>58.036743271876837</c:v>
                </c:pt>
                <c:pt idx="1007">
                  <c:v>58.020700428467492</c:v>
                </c:pt>
                <c:pt idx="1008">
                  <c:v>58.00463961348764</c:v>
                </c:pt>
                <c:pt idx="1009">
                  <c:v>57.988560878034711</c:v>
                </c:pt>
                <c:pt idx="1010">
                  <c:v>57.972464272998799</c:v>
                </c:pt>
                <c:pt idx="1011">
                  <c:v>57.956349849062725</c:v>
                </c:pt>
                <c:pt idx="1012">
                  <c:v>57.940217656702544</c:v>
                </c:pt>
                <c:pt idx="1013">
                  <c:v>57.924067746189792</c:v>
                </c:pt>
                <c:pt idx="1014">
                  <c:v>57.907900167590952</c:v>
                </c:pt>
                <c:pt idx="1015">
                  <c:v>57.891714970770607</c:v>
                </c:pt>
                <c:pt idx="1016">
                  <c:v>57.875512205389043</c:v>
                </c:pt>
                <c:pt idx="1017">
                  <c:v>57.859291920908497</c:v>
                </c:pt>
                <c:pt idx="1018">
                  <c:v>57.843054166588352</c:v>
                </c:pt>
                <c:pt idx="1019">
                  <c:v>57.826798991489831</c:v>
                </c:pt>
                <c:pt idx="1020">
                  <c:v>57.810526444475009</c:v>
                </c:pt>
                <c:pt idx="1021">
                  <c:v>57.794236574209684</c:v>
                </c:pt>
                <c:pt idx="1022">
                  <c:v>57.77792942916308</c:v>
                </c:pt>
                <c:pt idx="1023">
                  <c:v>57.761605057608641</c:v>
                </c:pt>
                <c:pt idx="1024">
                  <c:v>57.745263507625261</c:v>
                </c:pt>
                <c:pt idx="1025">
                  <c:v>57.728904827098276</c:v>
                </c:pt>
                <c:pt idx="1026">
                  <c:v>57.712529063720858</c:v>
                </c:pt>
                <c:pt idx="1027">
                  <c:v>57.696136264994529</c:v>
                </c:pt>
                <c:pt idx="1028">
                  <c:v>57.679726478229234</c:v>
                </c:pt>
                <c:pt idx="1029">
                  <c:v>57.663299750546393</c:v>
                </c:pt>
                <c:pt idx="1030">
                  <c:v>57.6468561288765</c:v>
                </c:pt>
                <c:pt idx="1031">
                  <c:v>57.630395659964186</c:v>
                </c:pt>
                <c:pt idx="1032">
                  <c:v>57.613918390365839</c:v>
                </c:pt>
                <c:pt idx="1033">
                  <c:v>57.59742436645152</c:v>
                </c:pt>
                <c:pt idx="1034">
                  <c:v>57.580913634407068</c:v>
                </c:pt>
                <c:pt idx="1035">
                  <c:v>57.564386240232324</c:v>
                </c:pt>
                <c:pt idx="1036">
                  <c:v>57.547842229744866</c:v>
                </c:pt>
                <c:pt idx="1037">
                  <c:v>57.531281648578798</c:v>
                </c:pt>
                <c:pt idx="1038">
                  <c:v>57.514704542186855</c:v>
                </c:pt>
                <c:pt idx="1039">
                  <c:v>57.498110955840517</c:v>
                </c:pt>
                <c:pt idx="1040">
                  <c:v>57.481500934631718</c:v>
                </c:pt>
                <c:pt idx="1041">
                  <c:v>57.464874523472197</c:v>
                </c:pt>
                <c:pt idx="1042">
                  <c:v>57.448231767096452</c:v>
                </c:pt>
                <c:pt idx="1043">
                  <c:v>57.431572710060969</c:v>
                </c:pt>
                <c:pt idx="1044">
                  <c:v>57.414897396745666</c:v>
                </c:pt>
                <c:pt idx="1045">
                  <c:v>57.398205871354641</c:v>
                </c:pt>
                <c:pt idx="1046">
                  <c:v>57.381498177916569</c:v>
                </c:pt>
                <c:pt idx="1047">
                  <c:v>57.36477436028644</c:v>
                </c:pt>
                <c:pt idx="1048">
                  <c:v>57.348034462146039</c:v>
                </c:pt>
                <c:pt idx="1049">
                  <c:v>57.331278527004756</c:v>
                </c:pt>
                <c:pt idx="1050">
                  <c:v>57.31450659819938</c:v>
                </c:pt>
                <c:pt idx="1051">
                  <c:v>57.297718718895993</c:v>
                </c:pt>
                <c:pt idx="1052">
                  <c:v>57.28091493209196</c:v>
                </c:pt>
                <c:pt idx="1053">
                  <c:v>57.264095280613766</c:v>
                </c:pt>
                <c:pt idx="1054">
                  <c:v>57.247259807120422</c:v>
                </c:pt>
                <c:pt idx="1055">
                  <c:v>57.230408554102674</c:v>
                </c:pt>
                <c:pt idx="1056">
                  <c:v>57.213541563884661</c:v>
                </c:pt>
                <c:pt idx="1057">
                  <c:v>57.196658878624902</c:v>
                </c:pt>
                <c:pt idx="1058">
                  <c:v>57.179760540315094</c:v>
                </c:pt>
                <c:pt idx="1059">
                  <c:v>57.162846590784518</c:v>
                </c:pt>
                <c:pt idx="1060">
                  <c:v>57.14591707169663</c:v>
                </c:pt>
                <c:pt idx="1061">
                  <c:v>57.128972024553512</c:v>
                </c:pt>
                <c:pt idx="1062">
                  <c:v>57.112011490693867</c:v>
                </c:pt>
                <c:pt idx="1063">
                  <c:v>57.09503551129508</c:v>
                </c:pt>
                <c:pt idx="1064">
                  <c:v>57.07804412737481</c:v>
                </c:pt>
                <c:pt idx="1065">
                  <c:v>57.061037379789866</c:v>
                </c:pt>
                <c:pt idx="1066">
                  <c:v>57.044015309237423</c:v>
                </c:pt>
                <c:pt idx="1067">
                  <c:v>57.026977956257895</c:v>
                </c:pt>
                <c:pt idx="1068">
                  <c:v>57.009925361231716</c:v>
                </c:pt>
                <c:pt idx="1069">
                  <c:v>56.992857564384181</c:v>
                </c:pt>
                <c:pt idx="1070">
                  <c:v>56.975774605783251</c:v>
                </c:pt>
                <c:pt idx="1071">
                  <c:v>56.958676525342035</c:v>
                </c:pt>
                <c:pt idx="1072">
                  <c:v>56.9415633628184</c:v>
                </c:pt>
                <c:pt idx="1073">
                  <c:v>56.924435157815623</c:v>
                </c:pt>
                <c:pt idx="1074">
                  <c:v>56.907291949784913</c:v>
                </c:pt>
                <c:pt idx="1075">
                  <c:v>56.890133778024079</c:v>
                </c:pt>
                <c:pt idx="1076">
                  <c:v>56.872960681678784</c:v>
                </c:pt>
                <c:pt idx="1077">
                  <c:v>56.855772699743426</c:v>
                </c:pt>
                <c:pt idx="1078">
                  <c:v>56.838569871062155</c:v>
                </c:pt>
                <c:pt idx="1079">
                  <c:v>56.821352234329112</c:v>
                </c:pt>
                <c:pt idx="1080">
                  <c:v>56.80411982808954</c:v>
                </c:pt>
                <c:pt idx="1081">
                  <c:v>56.786872690740474</c:v>
                </c:pt>
                <c:pt idx="1082">
                  <c:v>56.769610860529703</c:v>
                </c:pt>
                <c:pt idx="1083">
                  <c:v>56.752334375559613</c:v>
                </c:pt>
                <c:pt idx="1084">
                  <c:v>56.735043273785138</c:v>
                </c:pt>
                <c:pt idx="1085">
                  <c:v>56.717737593015698</c:v>
                </c:pt>
                <c:pt idx="1086">
                  <c:v>56.700417370916227</c:v>
                </c:pt>
                <c:pt idx="1087">
                  <c:v>56.683082645006039</c:v>
                </c:pt>
                <c:pt idx="1088">
                  <c:v>56.66573345266233</c:v>
                </c:pt>
                <c:pt idx="1089">
                  <c:v>56.648369831117151</c:v>
                </c:pt>
                <c:pt idx="1090">
                  <c:v>56.63099181746238</c:v>
                </c:pt>
                <c:pt idx="1091">
                  <c:v>56.613599448646092</c:v>
                </c:pt>
                <c:pt idx="1092">
                  <c:v>56.596192761476402</c:v>
                </c:pt>
                <c:pt idx="1093">
                  <c:v>56.578771792620756</c:v>
                </c:pt>
                <c:pt idx="1094">
                  <c:v>56.561336578606451</c:v>
                </c:pt>
                <c:pt idx="1095">
                  <c:v>56.543887155822119</c:v>
                </c:pt>
                <c:pt idx="1096">
                  <c:v>56.526423560517387</c:v>
                </c:pt>
                <c:pt idx="1097">
                  <c:v>56.508945828804102</c:v>
                </c:pt>
                <c:pt idx="1098">
                  <c:v>56.491453996656411</c:v>
                </c:pt>
                <c:pt idx="1099">
                  <c:v>56.473948099912363</c:v>
                </c:pt>
                <c:pt idx="1100">
                  <c:v>56.456428174274272</c:v>
                </c:pt>
                <c:pt idx="1101">
                  <c:v>56.438894255307694</c:v>
                </c:pt>
                <c:pt idx="1102">
                  <c:v>56.421346378444646</c:v>
                </c:pt>
                <c:pt idx="1103">
                  <c:v>56.403784578982432</c:v>
                </c:pt>
                <c:pt idx="1104">
                  <c:v>56.38620889208444</c:v>
                </c:pt>
                <c:pt idx="1105">
                  <c:v>56.368619352781678</c:v>
                </c:pt>
                <c:pt idx="1106">
                  <c:v>56.351015995971963</c:v>
                </c:pt>
                <c:pt idx="1107">
                  <c:v>56.333398856422896</c:v>
                </c:pt>
                <c:pt idx="1108">
                  <c:v>56.315767968769499</c:v>
                </c:pt>
                <c:pt idx="1109">
                  <c:v>56.298123367515977</c:v>
                </c:pt>
                <c:pt idx="1110">
                  <c:v>56.28046508703725</c:v>
                </c:pt>
                <c:pt idx="1111">
                  <c:v>56.262793161579104</c:v>
                </c:pt>
                <c:pt idx="1112">
                  <c:v>56.245107625257418</c:v>
                </c:pt>
                <c:pt idx="1113">
                  <c:v>56.227408512061039</c:v>
                </c:pt>
                <c:pt idx="1114">
                  <c:v>56.209695855850171</c:v>
                </c:pt>
                <c:pt idx="1115">
                  <c:v>56.191969690359102</c:v>
                </c:pt>
                <c:pt idx="1116">
                  <c:v>56.1742300491929</c:v>
                </c:pt>
                <c:pt idx="1117">
                  <c:v>56.156476965834628</c:v>
                </c:pt>
                <c:pt idx="1118">
                  <c:v>56.138710473638682</c:v>
                </c:pt>
                <c:pt idx="1119">
                  <c:v>56.120930605836094</c:v>
                </c:pt>
                <c:pt idx="1120">
                  <c:v>56.103137395534006</c:v>
                </c:pt>
                <c:pt idx="1121">
                  <c:v>56.085330875713311</c:v>
                </c:pt>
                <c:pt idx="1122">
                  <c:v>56.067511079235658</c:v>
                </c:pt>
                <c:pt idx="1123">
                  <c:v>56.049678038836646</c:v>
                </c:pt>
                <c:pt idx="1124">
                  <c:v>56.031831787132191</c:v>
                </c:pt>
                <c:pt idx="1125">
                  <c:v>56.013972356615298</c:v>
                </c:pt>
                <c:pt idx="1126">
                  <c:v>55.996099779657825</c:v>
                </c:pt>
                <c:pt idx="1127">
                  <c:v>55.978214088512473</c:v>
                </c:pt>
                <c:pt idx="1128">
                  <c:v>55.960315315311604</c:v>
                </c:pt>
                <c:pt idx="1129">
                  <c:v>55.942403492067193</c:v>
                </c:pt>
                <c:pt idx="1130">
                  <c:v>55.924478650673244</c:v>
                </c:pt>
                <c:pt idx="1131">
                  <c:v>55.906540822906273</c:v>
                </c:pt>
                <c:pt idx="1132">
                  <c:v>55.888590040422869</c:v>
                </c:pt>
                <c:pt idx="1133">
                  <c:v>55.870626334764538</c:v>
                </c:pt>
                <c:pt idx="1134">
                  <c:v>55.852649737354795</c:v>
                </c:pt>
                <c:pt idx="1135">
                  <c:v>55.834660279500945</c:v>
                </c:pt>
                <c:pt idx="1136">
                  <c:v>55.816657992395278</c:v>
                </c:pt>
                <c:pt idx="1137">
                  <c:v>55.798642907114484</c:v>
                </c:pt>
                <c:pt idx="1138">
                  <c:v>55.780615054620633</c:v>
                </c:pt>
                <c:pt idx="1139">
                  <c:v>55.762574465761432</c:v>
                </c:pt>
                <c:pt idx="1140">
                  <c:v>55.744521171271487</c:v>
                </c:pt>
                <c:pt idx="1141">
                  <c:v>55.726455201771124</c:v>
                </c:pt>
                <c:pt idx="1142">
                  <c:v>55.708376587769145</c:v>
                </c:pt>
                <c:pt idx="1143">
                  <c:v>55.690285359662084</c:v>
                </c:pt>
                <c:pt idx="1144">
                  <c:v>55.672181547734326</c:v>
                </c:pt>
                <c:pt idx="1145">
                  <c:v>55.654065182158845</c:v>
                </c:pt>
                <c:pt idx="1146">
                  <c:v>55.635936292998778</c:v>
                </c:pt>
                <c:pt idx="1147">
                  <c:v>55.617794910205745</c:v>
                </c:pt>
                <c:pt idx="1148">
                  <c:v>55.599641063623615</c:v>
                </c:pt>
                <c:pt idx="1149">
                  <c:v>55.581474782985055</c:v>
                </c:pt>
                <c:pt idx="1150">
                  <c:v>55.563296097915078</c:v>
                </c:pt>
                <c:pt idx="1151">
                  <c:v>55.54510503793054</c:v>
                </c:pt>
                <c:pt idx="1152">
                  <c:v>55.526901632439028</c:v>
                </c:pt>
                <c:pt idx="1153">
                  <c:v>55.508685910742564</c:v>
                </c:pt>
                <c:pt idx="1154">
                  <c:v>55.49045790203553</c:v>
                </c:pt>
                <c:pt idx="1155">
                  <c:v>55.472217635405322</c:v>
                </c:pt>
                <c:pt idx="1156">
                  <c:v>55.453965139835049</c:v>
                </c:pt>
                <c:pt idx="1157">
                  <c:v>55.435700444200187</c:v>
                </c:pt>
                <c:pt idx="1158">
                  <c:v>55.417423577273254</c:v>
                </c:pt>
                <c:pt idx="1159">
                  <c:v>55.399134567720672</c:v>
                </c:pt>
                <c:pt idx="1160">
                  <c:v>55.380833444105221</c:v>
                </c:pt>
                <c:pt idx="1161">
                  <c:v>55.362520234886745</c:v>
                </c:pt>
                <c:pt idx="1162">
                  <c:v>55.34419496842078</c:v>
                </c:pt>
                <c:pt idx="1163">
                  <c:v>55.325857672960559</c:v>
                </c:pt>
                <c:pt idx="1164">
                  <c:v>55.307508376657417</c:v>
                </c:pt>
                <c:pt idx="1165">
                  <c:v>55.28914710756073</c:v>
                </c:pt>
                <c:pt idx="1166">
                  <c:v>55.270773893617125</c:v>
                </c:pt>
                <c:pt idx="1167">
                  <c:v>55.252388762674251</c:v>
                </c:pt>
                <c:pt idx="1168">
                  <c:v>55.233991742477741</c:v>
                </c:pt>
                <c:pt idx="1169">
                  <c:v>55.215582860673621</c:v>
                </c:pt>
                <c:pt idx="1170">
                  <c:v>55.197162144809305</c:v>
                </c:pt>
                <c:pt idx="1171">
                  <c:v>55.178729622330529</c:v>
                </c:pt>
                <c:pt idx="1172">
                  <c:v>55.160285320586482</c:v>
                </c:pt>
                <c:pt idx="1173">
                  <c:v>55.141829266826491</c:v>
                </c:pt>
                <c:pt idx="1174">
                  <c:v>55.12336148820247</c:v>
                </c:pt>
                <c:pt idx="1175">
                  <c:v>55.104882011769526</c:v>
                </c:pt>
                <c:pt idx="1176">
                  <c:v>55.086390864484159</c:v>
                </c:pt>
                <c:pt idx="1177">
                  <c:v>55.067888073207392</c:v>
                </c:pt>
                <c:pt idx="1178">
                  <c:v>55.049373664702642</c:v>
                </c:pt>
                <c:pt idx="1179">
                  <c:v>55.030847665639506</c:v>
                </c:pt>
                <c:pt idx="1180">
                  <c:v>55.012310102589844</c:v>
                </c:pt>
                <c:pt idx="1181">
                  <c:v>54.993761002031704</c:v>
                </c:pt>
                <c:pt idx="1182">
                  <c:v>54.97520039034859</c:v>
                </c:pt>
                <c:pt idx="1183">
                  <c:v>54.956628293829169</c:v>
                </c:pt>
                <c:pt idx="1184">
                  <c:v>54.938044738668552</c:v>
                </c:pt>
                <c:pt idx="1185">
                  <c:v>54.919449750967573</c:v>
                </c:pt>
                <c:pt idx="1186">
                  <c:v>54.900843356736594</c:v>
                </c:pt>
                <c:pt idx="1187">
                  <c:v>54.882225581890246</c:v>
                </c:pt>
                <c:pt idx="1188">
                  <c:v>54.863596452251777</c:v>
                </c:pt>
                <c:pt idx="1189">
                  <c:v>54.844955993553931</c:v>
                </c:pt>
                <c:pt idx="1190">
                  <c:v>54.826304231436708</c:v>
                </c:pt>
                <c:pt idx="1191">
                  <c:v>54.807641191449221</c:v>
                </c:pt>
                <c:pt idx="1192">
                  <c:v>54.788966899049996</c:v>
                </c:pt>
                <c:pt idx="1193">
                  <c:v>54.770281379607546</c:v>
                </c:pt>
                <c:pt idx="1194">
                  <c:v>54.751584658399338</c:v>
                </c:pt>
                <c:pt idx="1195">
                  <c:v>54.732876760615675</c:v>
                </c:pt>
                <c:pt idx="1196">
                  <c:v>54.714157711354574</c:v>
                </c:pt>
                <c:pt idx="1197">
                  <c:v>54.695427535627879</c:v>
                </c:pt>
                <c:pt idx="1198">
                  <c:v>54.676686258357236</c:v>
                </c:pt>
                <c:pt idx="1199">
                  <c:v>54.657933904377472</c:v>
                </c:pt>
                <c:pt idx="1200">
                  <c:v>54.63917049843505</c:v>
                </c:pt>
                <c:pt idx="1201">
                  <c:v>54.62039606518961</c:v>
                </c:pt>
                <c:pt idx="1202">
                  <c:v>54.601610629213276</c:v>
                </c:pt>
                <c:pt idx="1203">
                  <c:v>54.582814214992503</c:v>
                </c:pt>
                <c:pt idx="1204">
                  <c:v>54.564006846925814</c:v>
                </c:pt>
                <c:pt idx="1205">
                  <c:v>54.545188549328131</c:v>
                </c:pt>
                <c:pt idx="1206">
                  <c:v>54.52635934642749</c:v>
                </c:pt>
                <c:pt idx="1207">
                  <c:v>54.507519262367651</c:v>
                </c:pt>
                <c:pt idx="1208">
                  <c:v>54.4886683212059</c:v>
                </c:pt>
                <c:pt idx="1209">
                  <c:v>54.469806546917582</c:v>
                </c:pt>
                <c:pt idx="1210">
                  <c:v>54.450933963391741</c:v>
                </c:pt>
                <c:pt idx="1211">
                  <c:v>54.432050594436049</c:v>
                </c:pt>
                <c:pt idx="1212">
                  <c:v>54.413156463772843</c:v>
                </c:pt>
                <c:pt idx="1213">
                  <c:v>54.394251595041624</c:v>
                </c:pt>
                <c:pt idx="1214">
                  <c:v>54.375336011800748</c:v>
                </c:pt>
                <c:pt idx="1215">
                  <c:v>54.356409737524515</c:v>
                </c:pt>
                <c:pt idx="1216">
                  <c:v>54.337472795606658</c:v>
                </c:pt>
                <c:pt idx="1217">
                  <c:v>54.318525209358647</c:v>
                </c:pt>
                <c:pt idx="1218">
                  <c:v>54.299567002010519</c:v>
                </c:pt>
                <c:pt idx="1219">
                  <c:v>54.280598196711352</c:v>
                </c:pt>
                <c:pt idx="1220">
                  <c:v>54.261618816529882</c:v>
                </c:pt>
                <c:pt idx="1221">
                  <c:v>54.242628884455442</c:v>
                </c:pt>
                <c:pt idx="1222">
                  <c:v>54.223628423395589</c:v>
                </c:pt>
                <c:pt idx="1223">
                  <c:v>54.20461745617969</c:v>
                </c:pt>
                <c:pt idx="1224">
                  <c:v>54.185596005557365</c:v>
                </c:pt>
                <c:pt idx="1225">
                  <c:v>54.166564094198947</c:v>
                </c:pt>
                <c:pt idx="1226">
                  <c:v>54.147521744697123</c:v>
                </c:pt>
                <c:pt idx="1227">
                  <c:v>54.12846897956554</c:v>
                </c:pt>
                <c:pt idx="1228">
                  <c:v>54.109405821239953</c:v>
                </c:pt>
                <c:pt idx="1229">
                  <c:v>54.090332292078728</c:v>
                </c:pt>
                <c:pt idx="1230">
                  <c:v>54.07124841436255</c:v>
                </c:pt>
                <c:pt idx="1231">
                  <c:v>54.052154210295136</c:v>
                </c:pt>
                <c:pt idx="1232">
                  <c:v>54.033049702004611</c:v>
                </c:pt>
                <c:pt idx="1233">
                  <c:v>54.013934911541192</c:v>
                </c:pt>
                <c:pt idx="1234">
                  <c:v>53.994809860880217</c:v>
                </c:pt>
                <c:pt idx="1235">
                  <c:v>53.975674571919853</c:v>
                </c:pt>
                <c:pt idx="1236">
                  <c:v>53.956529066484116</c:v>
                </c:pt>
                <c:pt idx="1237">
                  <c:v>53.937373366322198</c:v>
                </c:pt>
                <c:pt idx="1238">
                  <c:v>53.91820749310741</c:v>
                </c:pt>
                <c:pt idx="1239">
                  <c:v>53.899031468439119</c:v>
                </c:pt>
                <c:pt idx="1240">
                  <c:v>53.879845313841919</c:v>
                </c:pt>
                <c:pt idx="1241">
                  <c:v>53.860649050767627</c:v>
                </c:pt>
                <c:pt idx="1242">
                  <c:v>53.841442700593873</c:v>
                </c:pt>
                <c:pt idx="1243">
                  <c:v>53.822226284624492</c:v>
                </c:pt>
                <c:pt idx="1244">
                  <c:v>53.802999824091536</c:v>
                </c:pt>
                <c:pt idx="1245">
                  <c:v>53.783763340153101</c:v>
                </c:pt>
                <c:pt idx="1246">
                  <c:v>53.764516853895209</c:v>
                </c:pt>
                <c:pt idx="1247">
                  <c:v>53.745260386332802</c:v>
                </c:pt>
                <c:pt idx="1248">
                  <c:v>53.725993958408218</c:v>
                </c:pt>
                <c:pt idx="1249">
                  <c:v>53.706717590991531</c:v>
                </c:pt>
                <c:pt idx="1250">
                  <c:v>53.687431304883376</c:v>
                </c:pt>
                <c:pt idx="1251">
                  <c:v>53.668135120811861</c:v>
                </c:pt>
                <c:pt idx="1252">
                  <c:v>53.648829059435421</c:v>
                </c:pt>
                <c:pt idx="1253">
                  <c:v>53.629513141342194</c:v>
                </c:pt>
                <c:pt idx="1254">
                  <c:v>53.610187387049152</c:v>
                </c:pt>
                <c:pt idx="1255">
                  <c:v>53.590851817005117</c:v>
                </c:pt>
                <c:pt idx="1256">
                  <c:v>53.571506451588107</c:v>
                </c:pt>
                <c:pt idx="1257">
                  <c:v>53.552151311107139</c:v>
                </c:pt>
                <c:pt idx="1258">
                  <c:v>53.532786415802434</c:v>
                </c:pt>
                <c:pt idx="1259">
                  <c:v>53.51341178584682</c:v>
                </c:pt>
                <c:pt idx="1260">
                  <c:v>53.494027441342816</c:v>
                </c:pt>
                <c:pt idx="1261">
                  <c:v>53.474633402325651</c:v>
                </c:pt>
                <c:pt idx="1262">
                  <c:v>53.455229688762358</c:v>
                </c:pt>
                <c:pt idx="1263">
                  <c:v>53.435816320553961</c:v>
                </c:pt>
                <c:pt idx="1264">
                  <c:v>53.416393317532354</c:v>
                </c:pt>
                <c:pt idx="1265">
                  <c:v>53.396960699463023</c:v>
                </c:pt>
                <c:pt idx="1266">
                  <c:v>53.377518486045297</c:v>
                </c:pt>
                <c:pt idx="1267">
                  <c:v>53.35806669691064</c:v>
                </c:pt>
                <c:pt idx="1268">
                  <c:v>53.338605351626505</c:v>
                </c:pt>
                <c:pt idx="1269">
                  <c:v>53.319134469692642</c:v>
                </c:pt>
                <c:pt idx="1270">
                  <c:v>53.299654070543639</c:v>
                </c:pt>
                <c:pt idx="1271">
                  <c:v>53.280164173549025</c:v>
                </c:pt>
                <c:pt idx="1272">
                  <c:v>53.260664798012002</c:v>
                </c:pt>
                <c:pt idx="1273">
                  <c:v>53.241155963172872</c:v>
                </c:pt>
                <c:pt idx="1274">
                  <c:v>53.221637688206066</c:v>
                </c:pt>
                <c:pt idx="1275">
                  <c:v>53.202109992221089</c:v>
                </c:pt>
                <c:pt idx="1276">
                  <c:v>53.182572894265071</c:v>
                </c:pt>
                <c:pt idx="1277">
                  <c:v>53.163026413319741</c:v>
                </c:pt>
                <c:pt idx="1278">
                  <c:v>53.143470568303449</c:v>
                </c:pt>
                <c:pt idx="1279">
                  <c:v>53.123905378072912</c:v>
                </c:pt>
                <c:pt idx="1280">
                  <c:v>53.104330861419342</c:v>
                </c:pt>
                <c:pt idx="1281">
                  <c:v>53.084747037073335</c:v>
                </c:pt>
                <c:pt idx="1282">
                  <c:v>53.065153923700436</c:v>
                </c:pt>
                <c:pt idx="1283">
                  <c:v>53.045551539906036</c:v>
                </c:pt>
                <c:pt idx="1284">
                  <c:v>53.025939904232324</c:v>
                </c:pt>
                <c:pt idx="1285">
                  <c:v>53.006319035160381</c:v>
                </c:pt>
                <c:pt idx="1286">
                  <c:v>52.986688951109578</c:v>
                </c:pt>
                <c:pt idx="1287">
                  <c:v>52.967049670436836</c:v>
                </c:pt>
                <c:pt idx="1288">
                  <c:v>52.947401211439185</c:v>
                </c:pt>
                <c:pt idx="1289">
                  <c:v>52.927743592353025</c:v>
                </c:pt>
                <c:pt idx="1290">
                  <c:v>52.908076831352403</c:v>
                </c:pt>
                <c:pt idx="1291">
                  <c:v>52.888400946553347</c:v>
                </c:pt>
                <c:pt idx="1292">
                  <c:v>52.868715956009659</c:v>
                </c:pt>
                <c:pt idx="1293">
                  <c:v>52.849021877717171</c:v>
                </c:pt>
                <c:pt idx="1294">
                  <c:v>52.829318729609504</c:v>
                </c:pt>
                <c:pt idx="1295">
                  <c:v>52.809606529563659</c:v>
                </c:pt>
                <c:pt idx="1296">
                  <c:v>52.789885295395436</c:v>
                </c:pt>
                <c:pt idx="1297">
                  <c:v>52.770155044863202</c:v>
                </c:pt>
                <c:pt idx="1298">
                  <c:v>52.750415795664892</c:v>
                </c:pt>
                <c:pt idx="1299">
                  <c:v>52.730667565440932</c:v>
                </c:pt>
                <c:pt idx="1300">
                  <c:v>52.710910371774688</c:v>
                </c:pt>
                <c:pt idx="1301">
                  <c:v>52.691144232188726</c:v>
                </c:pt>
                <c:pt idx="1302">
                  <c:v>52.671369164150477</c:v>
                </c:pt>
                <c:pt idx="1303">
                  <c:v>52.65158518506734</c:v>
                </c:pt>
                <c:pt idx="1304">
                  <c:v>52.63179231229207</c:v>
                </c:pt>
                <c:pt idx="1305">
                  <c:v>52.611990563117963</c:v>
                </c:pt>
                <c:pt idx="1306">
                  <c:v>52.592179954782878</c:v>
                </c:pt>
                <c:pt idx="1307">
                  <c:v>52.572360504466971</c:v>
                </c:pt>
                <c:pt idx="1308">
                  <c:v>52.552532229295124</c:v>
                </c:pt>
                <c:pt idx="1309">
                  <c:v>52.532695146334234</c:v>
                </c:pt>
                <c:pt idx="1310">
                  <c:v>52.512849272596824</c:v>
                </c:pt>
                <c:pt idx="1311">
                  <c:v>52.492994625038897</c:v>
                </c:pt>
                <c:pt idx="1312">
                  <c:v>52.473131220561896</c:v>
                </c:pt>
                <c:pt idx="1313">
                  <c:v>52.453259076009729</c:v>
                </c:pt>
                <c:pt idx="1314">
                  <c:v>52.433378208173224</c:v>
                </c:pt>
                <c:pt idx="1315">
                  <c:v>52.413488633786933</c:v>
                </c:pt>
                <c:pt idx="1316">
                  <c:v>52.393590369532077</c:v>
                </c:pt>
                <c:pt idx="1317">
                  <c:v>52.373683432034241</c:v>
                </c:pt>
                <c:pt idx="1318">
                  <c:v>52.353767837864844</c:v>
                </c:pt>
                <c:pt idx="1319">
                  <c:v>52.333843603541645</c:v>
                </c:pt>
                <c:pt idx="1320">
                  <c:v>52.313910745528119</c:v>
                </c:pt>
                <c:pt idx="1321">
                  <c:v>52.293969280233924</c:v>
                </c:pt>
                <c:pt idx="1322">
                  <c:v>52.274019224016811</c:v>
                </c:pt>
                <c:pt idx="1323">
                  <c:v>52.254060593179013</c:v>
                </c:pt>
                <c:pt idx="1324">
                  <c:v>52.23409340397162</c:v>
                </c:pt>
                <c:pt idx="1325">
                  <c:v>52.214117672591364</c:v>
                </c:pt>
                <c:pt idx="1326">
                  <c:v>52.194133415183238</c:v>
                </c:pt>
                <c:pt idx="1327">
                  <c:v>52.174140647839806</c:v>
                </c:pt>
                <c:pt idx="1328">
                  <c:v>52.154139386601571</c:v>
                </c:pt>
                <c:pt idx="1329">
                  <c:v>52.13412964745627</c:v>
                </c:pt>
                <c:pt idx="1330">
                  <c:v>52.114111446339464</c:v>
                </c:pt>
                <c:pt idx="1331">
                  <c:v>52.094084799137626</c:v>
                </c:pt>
                <c:pt idx="1332">
                  <c:v>52.074049721683053</c:v>
                </c:pt>
                <c:pt idx="1333">
                  <c:v>52.054006229757626</c:v>
                </c:pt>
                <c:pt idx="1334">
                  <c:v>52.033954339093434</c:v>
                </c:pt>
                <c:pt idx="1335">
                  <c:v>52.013894065369264</c:v>
                </c:pt>
                <c:pt idx="1336">
                  <c:v>51.99382542421511</c:v>
                </c:pt>
                <c:pt idx="1337">
                  <c:v>51.973748431210531</c:v>
                </c:pt>
                <c:pt idx="1338">
                  <c:v>51.953663101884885</c:v>
                </c:pt>
                <c:pt idx="1339">
                  <c:v>51.933569451716345</c:v>
                </c:pt>
                <c:pt idx="1340">
                  <c:v>51.913467496133904</c:v>
                </c:pt>
                <c:pt idx="1341">
                  <c:v>51.893357250516651</c:v>
                </c:pt>
                <c:pt idx="1342">
                  <c:v>51.87323873019502</c:v>
                </c:pt>
                <c:pt idx="1343">
                  <c:v>51.853111950449382</c:v>
                </c:pt>
                <c:pt idx="1344">
                  <c:v>51.832976926511606</c:v>
                </c:pt>
                <c:pt idx="1345">
                  <c:v>51.812833673563382</c:v>
                </c:pt>
                <c:pt idx="1346">
                  <c:v>51.79268220673849</c:v>
                </c:pt>
                <c:pt idx="1347">
                  <c:v>51.772522541122811</c:v>
                </c:pt>
                <c:pt idx="1348">
                  <c:v>51.752354691753389</c:v>
                </c:pt>
                <c:pt idx="1349">
                  <c:v>51.732178673618471</c:v>
                </c:pt>
                <c:pt idx="1350">
                  <c:v>51.711994501659433</c:v>
                </c:pt>
                <c:pt idx="1351">
                  <c:v>51.691802190768364</c:v>
                </c:pt>
                <c:pt idx="1352">
                  <c:v>51.671601755790974</c:v>
                </c:pt>
                <c:pt idx="1353">
                  <c:v>51.651393211525317</c:v>
                </c:pt>
                <c:pt idx="1354">
                  <c:v>51.631176572722126</c:v>
                </c:pt>
                <c:pt idx="1355">
                  <c:v>51.610951854084597</c:v>
                </c:pt>
                <c:pt idx="1356">
                  <c:v>51.590719070269046</c:v>
                </c:pt>
                <c:pt idx="1357">
                  <c:v>51.570478235886014</c:v>
                </c:pt>
                <c:pt idx="1358">
                  <c:v>51.55022936549917</c:v>
                </c:pt>
                <c:pt idx="1359">
                  <c:v>51.52997247362471</c:v>
                </c:pt>
                <c:pt idx="1360">
                  <c:v>51.509707574733767</c:v>
                </c:pt>
                <c:pt idx="1361">
                  <c:v>51.489434683250735</c:v>
                </c:pt>
                <c:pt idx="1362">
                  <c:v>51.469153813555565</c:v>
                </c:pt>
                <c:pt idx="1363">
                  <c:v>51.448864979980257</c:v>
                </c:pt>
                <c:pt idx="1364">
                  <c:v>51.428568196813302</c:v>
                </c:pt>
                <c:pt idx="1365">
                  <c:v>51.408263478297037</c:v>
                </c:pt>
                <c:pt idx="1366">
                  <c:v>51.38795083862847</c:v>
                </c:pt>
                <c:pt idx="1367">
                  <c:v>51.367630291960346</c:v>
                </c:pt>
                <c:pt idx="1368">
                  <c:v>51.347301852398999</c:v>
                </c:pt>
                <c:pt idx="1369">
                  <c:v>51.326965534008679</c:v>
                </c:pt>
                <c:pt idx="1370">
                  <c:v>51.306621350806857</c:v>
                </c:pt>
                <c:pt idx="1371">
                  <c:v>51.286269316767672</c:v>
                </c:pt>
                <c:pt idx="1372">
                  <c:v>51.265909445820377</c:v>
                </c:pt>
                <c:pt idx="1373">
                  <c:v>51.245541751852279</c:v>
                </c:pt>
                <c:pt idx="1374">
                  <c:v>51.225166248704063</c:v>
                </c:pt>
                <c:pt idx="1375">
                  <c:v>51.20478295017476</c:v>
                </c:pt>
                <c:pt idx="1376">
                  <c:v>51.184391870018679</c:v>
                </c:pt>
                <c:pt idx="1377">
                  <c:v>51.163993021948549</c:v>
                </c:pt>
                <c:pt idx="1378">
                  <c:v>51.143586419631468</c:v>
                </c:pt>
                <c:pt idx="1379">
                  <c:v>51.123172076693152</c:v>
                </c:pt>
                <c:pt idx="1380">
                  <c:v>51.102750006716491</c:v>
                </c:pt>
                <c:pt idx="1381">
                  <c:v>51.082320223241481</c:v>
                </c:pt>
                <c:pt idx="1382">
                  <c:v>51.061882739764606</c:v>
                </c:pt>
                <c:pt idx="1383">
                  <c:v>51.041437569741468</c:v>
                </c:pt>
                <c:pt idx="1384">
                  <c:v>51.020984726585219</c:v>
                </c:pt>
                <c:pt idx="1385">
                  <c:v>51.000524223664797</c:v>
                </c:pt>
                <c:pt idx="1386">
                  <c:v>50.980056074311499</c:v>
                </c:pt>
                <c:pt idx="1387">
                  <c:v>50.959580291810724</c:v>
                </c:pt>
                <c:pt idx="1388">
                  <c:v>50.939096889407544</c:v>
                </c:pt>
                <c:pt idx="1389">
                  <c:v>50.918605880307851</c:v>
                </c:pt>
                <c:pt idx="1390">
                  <c:v>50.89810727767253</c:v>
                </c:pt>
                <c:pt idx="1391">
                  <c:v>50.877601094624602</c:v>
                </c:pt>
                <c:pt idx="1392">
                  <c:v>50.857087344244306</c:v>
                </c:pt>
                <c:pt idx="1393">
                  <c:v>50.836566039570641</c:v>
                </c:pt>
                <c:pt idx="1394">
                  <c:v>50.816037193604146</c:v>
                </c:pt>
                <c:pt idx="1395">
                  <c:v>50.795500819302582</c:v>
                </c:pt>
                <c:pt idx="1396">
                  <c:v>50.774956929584739</c:v>
                </c:pt>
                <c:pt idx="1397">
                  <c:v>50.754405537327997</c:v>
                </c:pt>
                <c:pt idx="1398">
                  <c:v>50.733846655370961</c:v>
                </c:pt>
                <c:pt idx="1399">
                  <c:v>50.713280296512032</c:v>
                </c:pt>
                <c:pt idx="1400">
                  <c:v>50.6927064735088</c:v>
                </c:pt>
                <c:pt idx="1401">
                  <c:v>50.672125199080277</c:v>
                </c:pt>
                <c:pt idx="1402">
                  <c:v>50.65153648590573</c:v>
                </c:pt>
                <c:pt idx="1403">
                  <c:v>50.630940346624804</c:v>
                </c:pt>
                <c:pt idx="1404">
                  <c:v>50.610336793838002</c:v>
                </c:pt>
                <c:pt idx="1405">
                  <c:v>50.589725840107782</c:v>
                </c:pt>
                <c:pt idx="1406">
                  <c:v>50.569107497956161</c:v>
                </c:pt>
                <c:pt idx="1407">
                  <c:v>50.548481779867764</c:v>
                </c:pt>
                <c:pt idx="1408">
                  <c:v>50.527848698286363</c:v>
                </c:pt>
                <c:pt idx="1409">
                  <c:v>50.507208265619951</c:v>
                </c:pt>
                <c:pt idx="1410">
                  <c:v>50.486560494237857</c:v>
                </c:pt>
                <c:pt idx="1411">
                  <c:v>50.465905396469431</c:v>
                </c:pt>
                <c:pt idx="1412">
                  <c:v>50.445242984606288</c:v>
                </c:pt>
                <c:pt idx="1413">
                  <c:v>50.424573270903949</c:v>
                </c:pt>
                <c:pt idx="1414">
                  <c:v>50.40389626757873</c:v>
                </c:pt>
                <c:pt idx="1415">
                  <c:v>50.383211986808938</c:v>
                </c:pt>
                <c:pt idx="1416">
                  <c:v>50.36252044073742</c:v>
                </c:pt>
                <c:pt idx="1417">
                  <c:v>50.341821641466758</c:v>
                </c:pt>
                <c:pt idx="1418">
                  <c:v>50.321115601064022</c:v>
                </c:pt>
                <c:pt idx="1419">
                  <c:v>50.300402331560065</c:v>
                </c:pt>
                <c:pt idx="1420">
                  <c:v>50.279681844946573</c:v>
                </c:pt>
                <c:pt idx="1421">
                  <c:v>50.258954153179715</c:v>
                </c:pt>
                <c:pt idx="1422">
                  <c:v>50.238219268179314</c:v>
                </c:pt>
                <c:pt idx="1423">
                  <c:v>50.217477201827407</c:v>
                </c:pt>
                <c:pt idx="1424">
                  <c:v>50.196727965970567</c:v>
                </c:pt>
                <c:pt idx="1425">
                  <c:v>50.175971572418192</c:v>
                </c:pt>
                <c:pt idx="1426">
                  <c:v>50.155208032945758</c:v>
                </c:pt>
                <c:pt idx="1427">
                  <c:v>50.134437359289301</c:v>
                </c:pt>
                <c:pt idx="1428">
                  <c:v>50.113659563151508</c:v>
                </c:pt>
                <c:pt idx="1429">
                  <c:v>50.092874656198624</c:v>
                </c:pt>
                <c:pt idx="1430">
                  <c:v>50.072082650061034</c:v>
                </c:pt>
                <c:pt idx="1431">
                  <c:v>50.051283556333651</c:v>
                </c:pt>
                <c:pt idx="1432">
                  <c:v>50.030477386576621</c:v>
                </c:pt>
                <c:pt idx="1433">
                  <c:v>50.009664152313142</c:v>
                </c:pt>
                <c:pt idx="1434">
                  <c:v>49.988843865033338</c:v>
                </c:pt>
                <c:pt idx="1435">
                  <c:v>49.968016536191392</c:v>
                </c:pt>
                <c:pt idx="1436">
                  <c:v>49.947182177206571</c:v>
                </c:pt>
                <c:pt idx="1437">
                  <c:v>49.926340799463055</c:v>
                </c:pt>
                <c:pt idx="1438">
                  <c:v>49.905492414311922</c:v>
                </c:pt>
                <c:pt idx="1439">
                  <c:v>49.884637033067719</c:v>
                </c:pt>
                <c:pt idx="1440">
                  <c:v>49.863774667011491</c:v>
                </c:pt>
                <c:pt idx="1441">
                  <c:v>49.842905327390483</c:v>
                </c:pt>
                <c:pt idx="1442">
                  <c:v>49.822029025418253</c:v>
                </c:pt>
                <c:pt idx="1443">
                  <c:v>49.801145772272299</c:v>
                </c:pt>
                <c:pt idx="1444">
                  <c:v>49.780255579097329</c:v>
                </c:pt>
                <c:pt idx="1445">
                  <c:v>49.759358457005682</c:v>
                </c:pt>
                <c:pt idx="1446">
                  <c:v>49.738454417074358</c:v>
                </c:pt>
                <c:pt idx="1447">
                  <c:v>49.717543470346691</c:v>
                </c:pt>
                <c:pt idx="1448">
                  <c:v>49.69662562783401</c:v>
                </c:pt>
                <c:pt idx="1449">
                  <c:v>49.675700900513043</c:v>
                </c:pt>
                <c:pt idx="1450">
                  <c:v>49.65476929932769</c:v>
                </c:pt>
                <c:pt idx="1451">
                  <c:v>49.633830835189848</c:v>
                </c:pt>
                <c:pt idx="1452">
                  <c:v>49.612885518977258</c:v>
                </c:pt>
                <c:pt idx="1453">
                  <c:v>49.591933361535972</c:v>
                </c:pt>
                <c:pt idx="1454">
                  <c:v>49.570974373677252</c:v>
                </c:pt>
                <c:pt idx="1455">
                  <c:v>49.550008566181951</c:v>
                </c:pt>
                <c:pt idx="1456">
                  <c:v>49.529035949797098</c:v>
                </c:pt>
                <c:pt idx="1457">
                  <c:v>49.508056535239064</c:v>
                </c:pt>
                <c:pt idx="1458">
                  <c:v>49.487070333190509</c:v>
                </c:pt>
                <c:pt idx="1459">
                  <c:v>49.466077354301802</c:v>
                </c:pt>
                <c:pt idx="1460">
                  <c:v>49.445077609192708</c:v>
                </c:pt>
                <c:pt idx="1461">
                  <c:v>49.424071108449567</c:v>
                </c:pt>
                <c:pt idx="1462">
                  <c:v>49.403057862628614</c:v>
                </c:pt>
                <c:pt idx="1463">
                  <c:v>49.382037882252462</c:v>
                </c:pt>
                <c:pt idx="1464">
                  <c:v>49.36101117781368</c:v>
                </c:pt>
                <c:pt idx="1465">
                  <c:v>49.339977759772701</c:v>
                </c:pt>
                <c:pt idx="1466">
                  <c:v>49.318937638559952</c:v>
                </c:pt>
                <c:pt idx="1467">
                  <c:v>49.297890824571752</c:v>
                </c:pt>
                <c:pt idx="1468">
                  <c:v>49.276837328176832</c:v>
                </c:pt>
                <c:pt idx="1469">
                  <c:v>49.255777159709936</c:v>
                </c:pt>
                <c:pt idx="1470">
                  <c:v>49.234710329477089</c:v>
                </c:pt>
                <c:pt idx="1471">
                  <c:v>49.213636847752149</c:v>
                </c:pt>
                <c:pt idx="1472">
                  <c:v>49.192556724779777</c:v>
                </c:pt>
                <c:pt idx="1473">
                  <c:v>49.171469970772009</c:v>
                </c:pt>
                <c:pt idx="1474">
                  <c:v>49.150376595912526</c:v>
                </c:pt>
                <c:pt idx="1475">
                  <c:v>49.129276610353237</c:v>
                </c:pt>
                <c:pt idx="1476">
                  <c:v>49.108170024215859</c:v>
                </c:pt>
                <c:pt idx="1477">
                  <c:v>49.087056847593736</c:v>
                </c:pt>
                <c:pt idx="1478">
                  <c:v>49.065937090547386</c:v>
                </c:pt>
                <c:pt idx="1479">
                  <c:v>49.044810763110156</c:v>
                </c:pt>
                <c:pt idx="1480">
                  <c:v>49.023677875283958</c:v>
                </c:pt>
                <c:pt idx="1481">
                  <c:v>49.002538437040691</c:v>
                </c:pt>
                <c:pt idx="1482">
                  <c:v>48.981392458324578</c:v>
                </c:pt>
                <c:pt idx="1483">
                  <c:v>48.960239949047839</c:v>
                </c:pt>
                <c:pt idx="1484">
                  <c:v>48.939080919095581</c:v>
                </c:pt>
                <c:pt idx="1485">
                  <c:v>48.917915378322938</c:v>
                </c:pt>
                <c:pt idx="1486">
                  <c:v>48.896743336553214</c:v>
                </c:pt>
                <c:pt idx="1487">
                  <c:v>48.875564803586066</c:v>
                </c:pt>
                <c:pt idx="1488">
                  <c:v>48.85437978918668</c:v>
                </c:pt>
                <c:pt idx="1489">
                  <c:v>48.833188303095369</c:v>
                </c:pt>
                <c:pt idx="1490">
                  <c:v>48.811990355021301</c:v>
                </c:pt>
                <c:pt idx="1491">
                  <c:v>48.790785954645244</c:v>
                </c:pt>
                <c:pt idx="1492">
                  <c:v>48.769575111620995</c:v>
                </c:pt>
                <c:pt idx="1493">
                  <c:v>48.748357835571476</c:v>
                </c:pt>
                <c:pt idx="1494">
                  <c:v>48.727134136093277</c:v>
                </c:pt>
                <c:pt idx="1495">
                  <c:v>48.7059040227536</c:v>
                </c:pt>
                <c:pt idx="1496">
                  <c:v>48.684667505092449</c:v>
                </c:pt>
                <c:pt idx="1497">
                  <c:v>48.663424592620274</c:v>
                </c:pt>
                <c:pt idx="1498">
                  <c:v>48.642175294819452</c:v>
                </c:pt>
                <c:pt idx="1499">
                  <c:v>48.62091962114733</c:v>
                </c:pt>
                <c:pt idx="1500">
                  <c:v>48.599657581030073</c:v>
                </c:pt>
                <c:pt idx="1501">
                  <c:v>48.57838918386819</c:v>
                </c:pt>
                <c:pt idx="1502">
                  <c:v>48.557114439033562</c:v>
                </c:pt>
                <c:pt idx="1503">
                  <c:v>48.535833355871247</c:v>
                </c:pt>
                <c:pt idx="1504">
                  <c:v>48.514545943698892</c:v>
                </c:pt>
                <c:pt idx="1505">
                  <c:v>48.493252211805491</c:v>
                </c:pt>
                <c:pt idx="1506">
                  <c:v>48.471952169454312</c:v>
                </c:pt>
                <c:pt idx="1507">
                  <c:v>48.450645825882084</c:v>
                </c:pt>
                <c:pt idx="1508">
                  <c:v>48.429333190295758</c:v>
                </c:pt>
                <c:pt idx="1509">
                  <c:v>48.408014271878031</c:v>
                </c:pt>
                <c:pt idx="1510">
                  <c:v>48.386689079783402</c:v>
                </c:pt>
                <c:pt idx="1511">
                  <c:v>48.365357623140724</c:v>
                </c:pt>
                <c:pt idx="1512">
                  <c:v>48.344019911050232</c:v>
                </c:pt>
                <c:pt idx="1513">
                  <c:v>48.32267595258817</c:v>
                </c:pt>
                <c:pt idx="1514">
                  <c:v>48.301325756801852</c:v>
                </c:pt>
                <c:pt idx="1515">
                  <c:v>48.279969332713527</c:v>
                </c:pt>
                <c:pt idx="1516">
                  <c:v>48.258606689319791</c:v>
                </c:pt>
                <c:pt idx="1517">
                  <c:v>48.237237835588509</c:v>
                </c:pt>
                <c:pt idx="1518">
                  <c:v>48.215862780465052</c:v>
                </c:pt>
                <c:pt idx="1519">
                  <c:v>48.194481532864565</c:v>
                </c:pt>
                <c:pt idx="1520">
                  <c:v>48.173094101681031</c:v>
                </c:pt>
                <c:pt idx="1521">
                  <c:v>48.15170049577786</c:v>
                </c:pt>
                <c:pt idx="1522">
                  <c:v>48.130300723995866</c:v>
                </c:pt>
                <c:pt idx="1523">
                  <c:v>48.10889479514892</c:v>
                </c:pt>
                <c:pt idx="1524">
                  <c:v>48.08748271802672</c:v>
                </c:pt>
                <c:pt idx="1525">
                  <c:v>48.066064501390862</c:v>
                </c:pt>
                <c:pt idx="1526">
                  <c:v>48.044640153979593</c:v>
                </c:pt>
                <c:pt idx="1527">
                  <c:v>48.02320968450551</c:v>
                </c:pt>
                <c:pt idx="1528">
                  <c:v>48.001773101655992</c:v>
                </c:pt>
                <c:pt idx="1529">
                  <c:v>47.980330414091526</c:v>
                </c:pt>
                <c:pt idx="1530">
                  <c:v>47.958881630450904</c:v>
                </c:pt>
                <c:pt idx="1531">
                  <c:v>47.937426759344739</c:v>
                </c:pt>
                <c:pt idx="1532">
                  <c:v>47.915965809361346</c:v>
                </c:pt>
                <c:pt idx="1533">
                  <c:v>47.894498789062041</c:v>
                </c:pt>
                <c:pt idx="1534">
                  <c:v>47.873025706984912</c:v>
                </c:pt>
                <c:pt idx="1535">
                  <c:v>47.851546571641698</c:v>
                </c:pt>
                <c:pt idx="1536">
                  <c:v>47.830061391522477</c:v>
                </c:pt>
                <c:pt idx="1537">
                  <c:v>47.808570175090153</c:v>
                </c:pt>
                <c:pt idx="1538">
                  <c:v>47.787072930784404</c:v>
                </c:pt>
                <c:pt idx="1539">
                  <c:v>47.765569667020081</c:v>
                </c:pt>
                <c:pt idx="1540">
                  <c:v>47.744060392188644</c:v>
                </c:pt>
                <c:pt idx="1541">
                  <c:v>47.722545114657315</c:v>
                </c:pt>
                <c:pt idx="1542">
                  <c:v>47.701023842767142</c:v>
                </c:pt>
                <c:pt idx="1543">
                  <c:v>47.679496584839718</c:v>
                </c:pt>
                <c:pt idx="1544">
                  <c:v>47.657963349167026</c:v>
                </c:pt>
                <c:pt idx="1545">
                  <c:v>47.636424144022214</c:v>
                </c:pt>
                <c:pt idx="1546">
                  <c:v>47.614878977651273</c:v>
                </c:pt>
                <c:pt idx="1547">
                  <c:v>47.593327858279473</c:v>
                </c:pt>
                <c:pt idx="1548">
                  <c:v>47.57177079410571</c:v>
                </c:pt>
                <c:pt idx="1549">
                  <c:v>47.550207793307408</c:v>
                </c:pt>
                <c:pt idx="1550">
                  <c:v>47.528638864036708</c:v>
                </c:pt>
                <c:pt idx="1551">
                  <c:v>47.507064014424415</c:v>
                </c:pt>
                <c:pt idx="1552">
                  <c:v>47.485483252577538</c:v>
                </c:pt>
                <c:pt idx="1553">
                  <c:v>47.463896586579054</c:v>
                </c:pt>
                <c:pt idx="1554">
                  <c:v>47.442304024489083</c:v>
                </c:pt>
                <c:pt idx="1555">
                  <c:v>47.420705574345398</c:v>
                </c:pt>
                <c:pt idx="1556">
                  <c:v>47.399101244161947</c:v>
                </c:pt>
                <c:pt idx="1557">
                  <c:v>47.377491041931492</c:v>
                </c:pt>
                <c:pt idx="1558">
                  <c:v>47.355874975621312</c:v>
                </c:pt>
                <c:pt idx="1559">
                  <c:v>47.33425305317828</c:v>
                </c:pt>
                <c:pt idx="1560">
                  <c:v>47.312625282526398</c:v>
                </c:pt>
                <c:pt idx="1561">
                  <c:v>47.290991671565081</c:v>
                </c:pt>
                <c:pt idx="1562">
                  <c:v>47.269352228173418</c:v>
                </c:pt>
                <c:pt idx="1563">
                  <c:v>47.247706960207971</c:v>
                </c:pt>
                <c:pt idx="1564">
                  <c:v>47.226055875501856</c:v>
                </c:pt>
                <c:pt idx="1565">
                  <c:v>47.204398981866305</c:v>
                </c:pt>
                <c:pt idx="1566">
                  <c:v>47.182736287090613</c:v>
                </c:pt>
                <c:pt idx="1567">
                  <c:v>47.161067798942362</c:v>
                </c:pt>
                <c:pt idx="1568">
                  <c:v>47.139393525165929</c:v>
                </c:pt>
                <c:pt idx="1569">
                  <c:v>47.117713473484869</c:v>
                </c:pt>
                <c:pt idx="1570">
                  <c:v>47.09602765159979</c:v>
                </c:pt>
                <c:pt idx="1571">
                  <c:v>47.074336067191574</c:v>
                </c:pt>
                <c:pt idx="1572">
                  <c:v>47.052638727916538</c:v>
                </c:pt>
                <c:pt idx="1573">
                  <c:v>47.030935641410764</c:v>
                </c:pt>
                <c:pt idx="1574">
                  <c:v>47.009226815289388</c:v>
                </c:pt>
                <c:pt idx="1575">
                  <c:v>46.987512257144395</c:v>
                </c:pt>
                <c:pt idx="1576">
                  <c:v>46.965791974548232</c:v>
                </c:pt>
                <c:pt idx="1577">
                  <c:v>46.944065975049853</c:v>
                </c:pt>
                <c:pt idx="1578">
                  <c:v>46.922334266178495</c:v>
                </c:pt>
                <c:pt idx="1579">
                  <c:v>46.900596855442423</c:v>
                </c:pt>
                <c:pt idx="1580">
                  <c:v>46.878853750326968</c:v>
                </c:pt>
                <c:pt idx="1581">
                  <c:v>46.85710495829715</c:v>
                </c:pt>
                <c:pt idx="1582">
                  <c:v>46.835350486797878</c:v>
                </c:pt>
                <c:pt idx="1583">
                  <c:v>46.813590343252457</c:v>
                </c:pt>
                <c:pt idx="1584">
                  <c:v>46.791824535062432</c:v>
                </c:pt>
                <c:pt idx="1585">
                  <c:v>46.770053069610462</c:v>
                </c:pt>
                <c:pt idx="1586">
                  <c:v>46.748275954256222</c:v>
                </c:pt>
                <c:pt idx="1587">
                  <c:v>46.726493196341053</c:v>
                </c:pt>
                <c:pt idx="1588">
                  <c:v>46.704704803182828</c:v>
                </c:pt>
                <c:pt idx="1589">
                  <c:v>46.68291078208199</c:v>
                </c:pt>
                <c:pt idx="1590">
                  <c:v>46.661111140315796</c:v>
                </c:pt>
                <c:pt idx="1591">
                  <c:v>46.639305885144147</c:v>
                </c:pt>
                <c:pt idx="1592">
                  <c:v>46.617495023802853</c:v>
                </c:pt>
                <c:pt idx="1593">
                  <c:v>46.595678563510191</c:v>
                </c:pt>
                <c:pt idx="1594">
                  <c:v>46.573856511463127</c:v>
                </c:pt>
                <c:pt idx="1595">
                  <c:v>46.552028874839195</c:v>
                </c:pt>
                <c:pt idx="1596">
                  <c:v>46.530195660795727</c:v>
                </c:pt>
                <c:pt idx="1597">
                  <c:v>46.508356876468184</c:v>
                </c:pt>
                <c:pt idx="1598">
                  <c:v>46.486512528975105</c:v>
                </c:pt>
                <c:pt idx="1599">
                  <c:v>46.464662625413531</c:v>
                </c:pt>
                <c:pt idx="1600">
                  <c:v>46.442807172860363</c:v>
                </c:pt>
                <c:pt idx="1601">
                  <c:v>46.420946178373555</c:v>
                </c:pt>
                <c:pt idx="1602">
                  <c:v>46.399079648990991</c:v>
                </c:pt>
                <c:pt idx="1603">
                  <c:v>46.377207591730787</c:v>
                </c:pt>
                <c:pt idx="1604">
                  <c:v>46.355330013592393</c:v>
                </c:pt>
                <c:pt idx="1605">
                  <c:v>46.33344692155525</c:v>
                </c:pt>
                <c:pt idx="1606">
                  <c:v>46.311558322578108</c:v>
                </c:pt>
                <c:pt idx="1607">
                  <c:v>46.289664223602379</c:v>
                </c:pt>
                <c:pt idx="1608">
                  <c:v>46.267764631548999</c:v>
                </c:pt>
                <c:pt idx="1609">
                  <c:v>46.245859553319903</c:v>
                </c:pt>
                <c:pt idx="1610">
                  <c:v>46.22394899579848</c:v>
                </c:pt>
                <c:pt idx="1611">
                  <c:v>46.202032965847941</c:v>
                </c:pt>
                <c:pt idx="1612">
                  <c:v>46.180111470313904</c:v>
                </c:pt>
                <c:pt idx="1613">
                  <c:v>46.158184516019809</c:v>
                </c:pt>
                <c:pt idx="1614">
                  <c:v>46.136252109774908</c:v>
                </c:pt>
                <c:pt idx="1615">
                  <c:v>46.114314258366441</c:v>
                </c:pt>
                <c:pt idx="1616">
                  <c:v>46.092370968563245</c:v>
                </c:pt>
                <c:pt idx="1617">
                  <c:v>46.070422247115367</c:v>
                </c:pt>
                <c:pt idx="1618">
                  <c:v>46.048468100755443</c:v>
                </c:pt>
                <c:pt idx="1619">
                  <c:v>46.026508536195713</c:v>
                </c:pt>
                <c:pt idx="1620">
                  <c:v>46.004543560131324</c:v>
                </c:pt>
                <c:pt idx="1621">
                  <c:v>45.982573179238251</c:v>
                </c:pt>
                <c:pt idx="1622">
                  <c:v>45.960597400173661</c:v>
                </c:pt>
                <c:pt idx="1623">
                  <c:v>45.938616229578017</c:v>
                </c:pt>
                <c:pt idx="1624">
                  <c:v>45.916629674070613</c:v>
                </c:pt>
                <c:pt idx="1625">
                  <c:v>45.894637740255526</c:v>
                </c:pt>
                <c:pt idx="1626">
                  <c:v>45.872640434717098</c:v>
                </c:pt>
                <c:pt idx="1627">
                  <c:v>45.85063776402172</c:v>
                </c:pt>
                <c:pt idx="1628">
                  <c:v>45.828629734716692</c:v>
                </c:pt>
                <c:pt idx="1629">
                  <c:v>45.806616353332309</c:v>
                </c:pt>
                <c:pt idx="1630">
                  <c:v>45.784597626382784</c:v>
                </c:pt>
                <c:pt idx="1631">
                  <c:v>45.762573560361048</c:v>
                </c:pt>
                <c:pt idx="1632">
                  <c:v>45.740544161744367</c:v>
                </c:pt>
                <c:pt idx="1633">
                  <c:v>45.718509436991667</c:v>
                </c:pt>
                <c:pt idx="1634">
                  <c:v>45.69646939254298</c:v>
                </c:pt>
                <c:pt idx="1635">
                  <c:v>45.674424034822209</c:v>
                </c:pt>
                <c:pt idx="1636">
                  <c:v>45.652373370235381</c:v>
                </c:pt>
                <c:pt idx="1637">
                  <c:v>45.630317405171517</c:v>
                </c:pt>
                <c:pt idx="1638">
                  <c:v>45.608256146000237</c:v>
                </c:pt>
                <c:pt idx="1639">
                  <c:v>45.586189599075354</c:v>
                </c:pt>
                <c:pt idx="1640">
                  <c:v>45.56411777073226</c:v>
                </c:pt>
                <c:pt idx="1641">
                  <c:v>45.542040667290415</c:v>
                </c:pt>
                <c:pt idx="1642">
                  <c:v>45.519958295050706</c:v>
                </c:pt>
                <c:pt idx="1643">
                  <c:v>45.497870660297288</c:v>
                </c:pt>
                <c:pt idx="1644">
                  <c:v>45.475777769297494</c:v>
                </c:pt>
                <c:pt idx="1645">
                  <c:v>45.453679628300428</c:v>
                </c:pt>
                <c:pt idx="1646">
                  <c:v>45.43157624353978</c:v>
                </c:pt>
                <c:pt idx="1647">
                  <c:v>45.409467621230235</c:v>
                </c:pt>
                <c:pt idx="1648">
                  <c:v>45.387353767571177</c:v>
                </c:pt>
                <c:pt idx="1649">
                  <c:v>45.365234688745424</c:v>
                </c:pt>
                <c:pt idx="1650">
                  <c:v>45.34311039091736</c:v>
                </c:pt>
                <c:pt idx="1651">
                  <c:v>45.32098088023524</c:v>
                </c:pt>
                <c:pt idx="1652">
                  <c:v>45.29884616283082</c:v>
                </c:pt>
                <c:pt idx="1653">
                  <c:v>45.276706244819913</c:v>
                </c:pt>
                <c:pt idx="1654">
                  <c:v>45.254561132299351</c:v>
                </c:pt>
                <c:pt idx="1655">
                  <c:v>45.232410831351835</c:v>
                </c:pt>
                <c:pt idx="1656">
                  <c:v>45.210255348043191</c:v>
                </c:pt>
                <c:pt idx="1657">
                  <c:v>45.188094688421309</c:v>
                </c:pt>
                <c:pt idx="1658">
                  <c:v>45.165928858519443</c:v>
                </c:pt>
                <c:pt idx="1659">
                  <c:v>45.143757864352345</c:v>
                </c:pt>
                <c:pt idx="1660">
                  <c:v>45.121581711920705</c:v>
                </c:pt>
                <c:pt idx="1661">
                  <c:v>45.09940040720835</c:v>
                </c:pt>
                <c:pt idx="1662">
                  <c:v>45.077213956182632</c:v>
                </c:pt>
                <c:pt idx="1663">
                  <c:v>45.05502236479402</c:v>
                </c:pt>
                <c:pt idx="1664">
                  <c:v>45.032825638977314</c:v>
                </c:pt>
                <c:pt idx="1665">
                  <c:v>45.010623784653276</c:v>
                </c:pt>
                <c:pt idx="1666">
                  <c:v>44.988416807722899</c:v>
                </c:pt>
                <c:pt idx="1667">
                  <c:v>44.966204714075403</c:v>
                </c:pt>
                <c:pt idx="1668">
                  <c:v>44.943987509579884</c:v>
                </c:pt>
                <c:pt idx="1669">
                  <c:v>44.921765200093574</c:v>
                </c:pt>
                <c:pt idx="1670">
                  <c:v>44.899537791455657</c:v>
                </c:pt>
                <c:pt idx="1671">
                  <c:v>44.877305289489108</c:v>
                </c:pt>
                <c:pt idx="1672">
                  <c:v>44.855067700002728</c:v>
                </c:pt>
                <c:pt idx="1673">
                  <c:v>44.832825028789607</c:v>
                </c:pt>
                <c:pt idx="1674">
                  <c:v>44.810577281625292</c:v>
                </c:pt>
                <c:pt idx="1675">
                  <c:v>44.788324464272215</c:v>
                </c:pt>
                <c:pt idx="1676">
                  <c:v>44.766066582476803</c:v>
                </c:pt>
                <c:pt idx="1677">
                  <c:v>44.743803641969478</c:v>
                </c:pt>
                <c:pt idx="1678">
                  <c:v>44.721535648463423</c:v>
                </c:pt>
                <c:pt idx="1679">
                  <c:v>44.699262607660742</c:v>
                </c:pt>
                <c:pt idx="1680">
                  <c:v>44.676984525245125</c:v>
                </c:pt>
                <c:pt idx="1681">
                  <c:v>44.654701406885174</c:v>
                </c:pt>
                <c:pt idx="1682">
                  <c:v>44.632413258235772</c:v>
                </c:pt>
                <c:pt idx="1683">
                  <c:v>44.610120084935318</c:v>
                </c:pt>
                <c:pt idx="1684">
                  <c:v>44.587821892608211</c:v>
                </c:pt>
                <c:pt idx="1685">
                  <c:v>44.56551868686266</c:v>
                </c:pt>
                <c:pt idx="1686">
                  <c:v>44.543210473292497</c:v>
                </c:pt>
                <c:pt idx="1687">
                  <c:v>44.520897257476541</c:v>
                </c:pt>
                <c:pt idx="1688">
                  <c:v>44.498579044978868</c:v>
                </c:pt>
                <c:pt idx="1689">
                  <c:v>44.47625584134807</c:v>
                </c:pt>
                <c:pt idx="1690">
                  <c:v>44.453927652119035</c:v>
                </c:pt>
                <c:pt idx="1691">
                  <c:v>44.431594482811064</c:v>
                </c:pt>
                <c:pt idx="1692">
                  <c:v>44.409256338927626</c:v>
                </c:pt>
                <c:pt idx="1693">
                  <c:v>44.386913225960434</c:v>
                </c:pt>
                <c:pt idx="1694">
                  <c:v>44.3645651493839</c:v>
                </c:pt>
                <c:pt idx="1695">
                  <c:v>44.34221211465951</c:v>
                </c:pt>
                <c:pt idx="1696">
                  <c:v>44.3198541272331</c:v>
                </c:pt>
                <c:pt idx="1697">
                  <c:v>44.297491192536611</c:v>
                </c:pt>
                <c:pt idx="1698">
                  <c:v>44.275123315987116</c:v>
                </c:pt>
                <c:pt idx="1699">
                  <c:v>44.252750502987382</c:v>
                </c:pt>
                <c:pt idx="1700">
                  <c:v>44.230372758927338</c:v>
                </c:pt>
                <c:pt idx="1701">
                  <c:v>44.20799008917998</c:v>
                </c:pt>
                <c:pt idx="1702">
                  <c:v>44.185602499105592</c:v>
                </c:pt>
                <c:pt idx="1703">
                  <c:v>44.163209994050611</c:v>
                </c:pt>
                <c:pt idx="1704">
                  <c:v>44.140812579345415</c:v>
                </c:pt>
                <c:pt idx="1705">
                  <c:v>44.118410260308472</c:v>
                </c:pt>
                <c:pt idx="1706">
                  <c:v>44.096003042243652</c:v>
                </c:pt>
                <c:pt idx="1707">
                  <c:v>44.073590930438648</c:v>
                </c:pt>
                <c:pt idx="1708">
                  <c:v>44.051173930170577</c:v>
                </c:pt>
                <c:pt idx="1709">
                  <c:v>44.028752046700099</c:v>
                </c:pt>
                <c:pt idx="1710">
                  <c:v>44.006325285274841</c:v>
                </c:pt>
                <c:pt idx="1711">
                  <c:v>43.98389365112817</c:v>
                </c:pt>
                <c:pt idx="1712">
                  <c:v>43.961457149479813</c:v>
                </c:pt>
                <c:pt idx="1713">
                  <c:v>43.939015785536526</c:v>
                </c:pt>
                <c:pt idx="1714">
                  <c:v>43.916569564489748</c:v>
                </c:pt>
                <c:pt idx="1715">
                  <c:v>43.894118491518839</c:v>
                </c:pt>
                <c:pt idx="1716">
                  <c:v>43.871662571788399</c:v>
                </c:pt>
                <c:pt idx="1717">
                  <c:v>43.849201810450531</c:v>
                </c:pt>
                <c:pt idx="1718">
                  <c:v>43.82673621264091</c:v>
                </c:pt>
                <c:pt idx="1719">
                  <c:v>43.804265783485469</c:v>
                </c:pt>
                <c:pt idx="1720">
                  <c:v>43.781790528095414</c:v>
                </c:pt>
                <c:pt idx="1721">
                  <c:v>43.759310451567231</c:v>
                </c:pt>
                <c:pt idx="1722">
                  <c:v>43.736825558984819</c:v>
                </c:pt>
                <c:pt idx="1723">
                  <c:v>43.714335855419058</c:v>
                </c:pt>
                <c:pt idx="1724">
                  <c:v>43.691841345926591</c:v>
                </c:pt>
                <c:pt idx="1725">
                  <c:v>43.66934203555261</c:v>
                </c:pt>
                <c:pt idx="1726">
                  <c:v>43.646837929326807</c:v>
                </c:pt>
                <c:pt idx="1727">
                  <c:v>43.624329032266871</c:v>
                </c:pt>
                <c:pt idx="1728">
                  <c:v>43.60181534937842</c:v>
                </c:pt>
                <c:pt idx="1729">
                  <c:v>43.579296885650841</c:v>
                </c:pt>
                <c:pt idx="1730">
                  <c:v>43.556773646063938</c:v>
                </c:pt>
                <c:pt idx="1731">
                  <c:v>43.534245635582337</c:v>
                </c:pt>
                <c:pt idx="1732">
                  <c:v>43.511712859158045</c:v>
                </c:pt>
                <c:pt idx="1733">
                  <c:v>43.489175321730606</c:v>
                </c:pt>
                <c:pt idx="1734">
                  <c:v>43.46663302822617</c:v>
                </c:pt>
                <c:pt idx="1735">
                  <c:v>43.444085983559511</c:v>
                </c:pt>
                <c:pt idx="1736">
                  <c:v>43.421534192629032</c:v>
                </c:pt>
                <c:pt idx="1737">
                  <c:v>43.398977660324903</c:v>
                </c:pt>
                <c:pt idx="1738">
                  <c:v>43.376416391520472</c:v>
                </c:pt>
                <c:pt idx="1739">
                  <c:v>43.353850391079547</c:v>
                </c:pt>
                <c:pt idx="1740">
                  <c:v>43.331279663850651</c:v>
                </c:pt>
                <c:pt idx="1741">
                  <c:v>43.308704214672431</c:v>
                </c:pt>
                <c:pt idx="1742">
                  <c:v>43.286124048368229</c:v>
                </c:pt>
                <c:pt idx="1743">
                  <c:v>43.263539169750615</c:v>
                </c:pt>
                <c:pt idx="1744">
                  <c:v>43.240949583618331</c:v>
                </c:pt>
                <c:pt idx="1745">
                  <c:v>43.218355294759291</c:v>
                </c:pt>
                <c:pt idx="1746">
                  <c:v>43.195756307948287</c:v>
                </c:pt>
                <c:pt idx="1747">
                  <c:v>43.173152627946457</c:v>
                </c:pt>
                <c:pt idx="1748">
                  <c:v>43.150544259504358</c:v>
                </c:pt>
                <c:pt idx="1749">
                  <c:v>43.127931207358827</c:v>
                </c:pt>
                <c:pt idx="1750">
                  <c:v>43.105313476235374</c:v>
                </c:pt>
                <c:pt idx="1751">
                  <c:v>43.082691070848277</c:v>
                </c:pt>
                <c:pt idx="1752">
                  <c:v>43.060063995896982</c:v>
                </c:pt>
                <c:pt idx="1753">
                  <c:v>43.037432256069209</c:v>
                </c:pt>
                <c:pt idx="1754">
                  <c:v>43.014795856043243</c:v>
                </c:pt>
                <c:pt idx="1755">
                  <c:v>42.992154800483377</c:v>
                </c:pt>
                <c:pt idx="1756">
                  <c:v>42.969509094040525</c:v>
                </c:pt>
                <c:pt idx="1757">
                  <c:v>42.946858741356465</c:v>
                </c:pt>
                <c:pt idx="1758">
                  <c:v>42.924203747058058</c:v>
                </c:pt>
                <c:pt idx="1759">
                  <c:v>42.901544115762867</c:v>
                </c:pt>
                <c:pt idx="1760">
                  <c:v>42.878879852074469</c:v>
                </c:pt>
                <c:pt idx="1761">
                  <c:v>42.856210960586274</c:v>
                </c:pt>
                <c:pt idx="1762">
                  <c:v>42.833537445879266</c:v>
                </c:pt>
                <c:pt idx="1763">
                  <c:v>42.8108593125216</c:v>
                </c:pt>
                <c:pt idx="1764">
                  <c:v>42.788176565070259</c:v>
                </c:pt>
                <c:pt idx="1765">
                  <c:v>42.765489208070939</c:v>
                </c:pt>
                <c:pt idx="1766">
                  <c:v>42.742797246058224</c:v>
                </c:pt>
                <c:pt idx="1767">
                  <c:v>42.720100683553163</c:v>
                </c:pt>
                <c:pt idx="1768">
                  <c:v>42.697399525067389</c:v>
                </c:pt>
                <c:pt idx="1769">
                  <c:v>42.674693775097964</c:v>
                </c:pt>
                <c:pt idx="1770">
                  <c:v>42.651983438134316</c:v>
                </c:pt>
                <c:pt idx="1771">
                  <c:v>42.629268518650726</c:v>
                </c:pt>
                <c:pt idx="1772">
                  <c:v>42.606549021113018</c:v>
                </c:pt>
                <c:pt idx="1773">
                  <c:v>42.583824949972836</c:v>
                </c:pt>
                <c:pt idx="1774">
                  <c:v>42.561096309672322</c:v>
                </c:pt>
                <c:pt idx="1775">
                  <c:v>42.538363104641249</c:v>
                </c:pt>
                <c:pt idx="1776">
                  <c:v>42.515625339298495</c:v>
                </c:pt>
                <c:pt idx="1777">
                  <c:v>42.492883018051941</c:v>
                </c:pt>
                <c:pt idx="1778">
                  <c:v>42.470136145297595</c:v>
                </c:pt>
                <c:pt idx="1779">
                  <c:v>42.447384725420569</c:v>
                </c:pt>
                <c:pt idx="1780">
                  <c:v>42.424628762794534</c:v>
                </c:pt>
                <c:pt idx="1781">
                  <c:v>42.401868261781694</c:v>
                </c:pt>
                <c:pt idx="1782">
                  <c:v>42.379103226734003</c:v>
                </c:pt>
                <c:pt idx="1783">
                  <c:v>42.356333661992004</c:v>
                </c:pt>
                <c:pt idx="1784">
                  <c:v>42.333559571883868</c:v>
                </c:pt>
                <c:pt idx="1785">
                  <c:v>42.310780960729964</c:v>
                </c:pt>
                <c:pt idx="1786">
                  <c:v>42.287997832835885</c:v>
                </c:pt>
                <c:pt idx="1787">
                  <c:v>42.265210192498685</c:v>
                </c:pt>
                <c:pt idx="1788">
                  <c:v>42.242418044003479</c:v>
                </c:pt>
                <c:pt idx="1789">
                  <c:v>42.219621391625161</c:v>
                </c:pt>
                <c:pt idx="1790">
                  <c:v>42.196820239626547</c:v>
                </c:pt>
                <c:pt idx="1791">
                  <c:v>42.174014592260747</c:v>
                </c:pt>
                <c:pt idx="1792">
                  <c:v>42.151204453770212</c:v>
                </c:pt>
                <c:pt idx="1793">
                  <c:v>42.12838982838641</c:v>
                </c:pt>
                <c:pt idx="1794">
                  <c:v>42.105570720329489</c:v>
                </c:pt>
                <c:pt idx="1795">
                  <c:v>42.082747133808589</c:v>
                </c:pt>
                <c:pt idx="1796">
                  <c:v>42.05991907302402</c:v>
                </c:pt>
                <c:pt idx="1797">
                  <c:v>42.037086542162264</c:v>
                </c:pt>
                <c:pt idx="1798">
                  <c:v>42.014249545403736</c:v>
                </c:pt>
                <c:pt idx="1799">
                  <c:v>41.991408086914483</c:v>
                </c:pt>
                <c:pt idx="1800">
                  <c:v>41.9685621708512</c:v>
                </c:pt>
                <c:pt idx="1801">
                  <c:v>41.945711801360787</c:v>
                </c:pt>
                <c:pt idx="1802">
                  <c:v>41.9228569825788</c:v>
                </c:pt>
                <c:pt idx="1803">
                  <c:v>41.899997718629898</c:v>
                </c:pt>
                <c:pt idx="1804">
                  <c:v>41.877134013629714</c:v>
                </c:pt>
                <c:pt idx="1805">
                  <c:v>41.854265871682777</c:v>
                </c:pt>
                <c:pt idx="1806">
                  <c:v>41.831393296883519</c:v>
                </c:pt>
                <c:pt idx="1807">
                  <c:v>41.808516293314554</c:v>
                </c:pt>
                <c:pt idx="1808">
                  <c:v>41.785634865051399</c:v>
                </c:pt>
                <c:pt idx="1809">
                  <c:v>41.762749016155951</c:v>
                </c:pt>
                <c:pt idx="1810">
                  <c:v>41.739858750682487</c:v>
                </c:pt>
                <c:pt idx="1811">
                  <c:v>41.716964072672333</c:v>
                </c:pt>
                <c:pt idx="1812">
                  <c:v>41.694064986159901</c:v>
                </c:pt>
                <c:pt idx="1813">
                  <c:v>41.671161495166764</c:v>
                </c:pt>
                <c:pt idx="1814">
                  <c:v>41.648253603705989</c:v>
                </c:pt>
                <c:pt idx="1815">
                  <c:v>41.625341315780148</c:v>
                </c:pt>
                <c:pt idx="1816">
                  <c:v>41.602424635381254</c:v>
                </c:pt>
                <c:pt idx="1817">
                  <c:v>41.579503566491638</c:v>
                </c:pt>
                <c:pt idx="1818">
                  <c:v>41.556578113084008</c:v>
                </c:pt>
                <c:pt idx="1819">
                  <c:v>41.533648279120953</c:v>
                </c:pt>
                <c:pt idx="1820">
                  <c:v>41.510714068554364</c:v>
                </c:pt>
                <c:pt idx="1821">
                  <c:v>41.487775485327866</c:v>
                </c:pt>
                <c:pt idx="1822">
                  <c:v>41.464832533373851</c:v>
                </c:pt>
                <c:pt idx="1823">
                  <c:v>41.441885216614835</c:v>
                </c:pt>
                <c:pt idx="1824">
                  <c:v>41.418933538964843</c:v>
                </c:pt>
                <c:pt idx="1825">
                  <c:v>41.395977504326382</c:v>
                </c:pt>
                <c:pt idx="1826">
                  <c:v>41.373017116593893</c:v>
                </c:pt>
                <c:pt idx="1827">
                  <c:v>41.35005237965099</c:v>
                </c:pt>
                <c:pt idx="1828">
                  <c:v>41.327083297371523</c:v>
                </c:pt>
                <c:pt idx="1829">
                  <c:v>41.304109873620881</c:v>
                </c:pt>
                <c:pt idx="1830">
                  <c:v>41.281132112253552</c:v>
                </c:pt>
                <c:pt idx="1831">
                  <c:v>41.258150017114701</c:v>
                </c:pt>
                <c:pt idx="1832">
                  <c:v>41.23516359204055</c:v>
                </c:pt>
                <c:pt idx="1833">
                  <c:v>41.212172840857143</c:v>
                </c:pt>
                <c:pt idx="1834">
                  <c:v>41.189177767381615</c:v>
                </c:pt>
                <c:pt idx="1835">
                  <c:v>41.166178375420991</c:v>
                </c:pt>
                <c:pt idx="1836">
                  <c:v>41.143174668772751</c:v>
                </c:pt>
                <c:pt idx="1837">
                  <c:v>41.120166651225666</c:v>
                </c:pt>
                <c:pt idx="1838">
                  <c:v>41.097154326559021</c:v>
                </c:pt>
                <c:pt idx="1839">
                  <c:v>41.074137698541087</c:v>
                </c:pt>
                <c:pt idx="1840">
                  <c:v>41.051116770933525</c:v>
                </c:pt>
                <c:pt idx="1841">
                  <c:v>41.028091547487605</c:v>
                </c:pt>
                <c:pt idx="1842">
                  <c:v>41.005062031943822</c:v>
                </c:pt>
                <c:pt idx="1843">
                  <c:v>40.982028228035318</c:v>
                </c:pt>
                <c:pt idx="1844">
                  <c:v>40.95899013948452</c:v>
                </c:pt>
                <c:pt idx="1845">
                  <c:v>40.935947770006379</c:v>
                </c:pt>
                <c:pt idx="1846">
                  <c:v>40.912901123304977</c:v>
                </c:pt>
                <c:pt idx="1847">
                  <c:v>40.889850203076662</c:v>
                </c:pt>
                <c:pt idx="1848">
                  <c:v>40.866795013007398</c:v>
                </c:pt>
                <c:pt idx="1849">
                  <c:v>40.843735556774305</c:v>
                </c:pt>
                <c:pt idx="1850">
                  <c:v>40.820671838047112</c:v>
                </c:pt>
                <c:pt idx="1851">
                  <c:v>40.797603860484408</c:v>
                </c:pt>
                <c:pt idx="1852">
                  <c:v>40.774531627735549</c:v>
                </c:pt>
                <c:pt idx="1853">
                  <c:v>40.75145514344355</c:v>
                </c:pt>
                <c:pt idx="1854">
                  <c:v>40.728374411239777</c:v>
                </c:pt>
                <c:pt idx="1855">
                  <c:v>40.705289434748146</c:v>
                </c:pt>
                <c:pt idx="1856">
                  <c:v>40.682200217582697</c:v>
                </c:pt>
                <c:pt idx="1857">
                  <c:v>40.659106763349811</c:v>
                </c:pt>
                <c:pt idx="1858">
                  <c:v>40.636009075645639</c:v>
                </c:pt>
                <c:pt idx="1859">
                  <c:v>40.612907158058455</c:v>
                </c:pt>
                <c:pt idx="1860">
                  <c:v>40.589801014167072</c:v>
                </c:pt>
                <c:pt idx="1861">
                  <c:v>40.566690647543339</c:v>
                </c:pt>
                <c:pt idx="1862">
                  <c:v>40.543576061747096</c:v>
                </c:pt>
                <c:pt idx="1863">
                  <c:v>40.520457260332634</c:v>
                </c:pt>
                <c:pt idx="1864">
                  <c:v>40.497334246843309</c:v>
                </c:pt>
                <c:pt idx="1865">
                  <c:v>40.474207024814966</c:v>
                </c:pt>
                <c:pt idx="1866">
                  <c:v>40.451075597774576</c:v>
                </c:pt>
                <c:pt idx="1867">
                  <c:v>40.427939969241045</c:v>
                </c:pt>
                <c:pt idx="1868">
                  <c:v>40.404800142723239</c:v>
                </c:pt>
                <c:pt idx="1869">
                  <c:v>40.381656121723189</c:v>
                </c:pt>
                <c:pt idx="1870">
                  <c:v>40.358507909732381</c:v>
                </c:pt>
                <c:pt idx="1871">
                  <c:v>40.335355510235956</c:v>
                </c:pt>
                <c:pt idx="1872">
                  <c:v>40.312198926709144</c:v>
                </c:pt>
                <c:pt idx="1873">
                  <c:v>40.289038162618816</c:v>
                </c:pt>
                <c:pt idx="1874">
                  <c:v>40.265873221424108</c:v>
                </c:pt>
                <c:pt idx="1875">
                  <c:v>40.242704106574983</c:v>
                </c:pt>
                <c:pt idx="1876">
                  <c:v>40.219530821513928</c:v>
                </c:pt>
                <c:pt idx="1877">
                  <c:v>40.196353369673972</c:v>
                </c:pt>
                <c:pt idx="1878">
                  <c:v>40.173171754480784</c:v>
                </c:pt>
                <c:pt idx="1879">
                  <c:v>40.149985979350561</c:v>
                </c:pt>
                <c:pt idx="1880">
                  <c:v>40.126796047692274</c:v>
                </c:pt>
                <c:pt idx="1881">
                  <c:v>40.103601962906026</c:v>
                </c:pt>
                <c:pt idx="1882">
                  <c:v>40.080403728384624</c:v>
                </c:pt>
                <c:pt idx="1883">
                  <c:v>40.057201347510954</c:v>
                </c:pt>
                <c:pt idx="1884">
                  <c:v>40.033994823661473</c:v>
                </c:pt>
                <c:pt idx="1885">
                  <c:v>40.010784160203009</c:v>
                </c:pt>
                <c:pt idx="1886">
                  <c:v>39.987569360495812</c:v>
                </c:pt>
                <c:pt idx="1887">
                  <c:v>39.964350427889755</c:v>
                </c:pt>
                <c:pt idx="1888">
                  <c:v>39.941127365729358</c:v>
                </c:pt>
                <c:pt idx="1889">
                  <c:v>39.917900177349068</c:v>
                </c:pt>
                <c:pt idx="1890">
                  <c:v>39.894668866076351</c:v>
                </c:pt>
                <c:pt idx="1891">
                  <c:v>39.871433435229044</c:v>
                </c:pt>
                <c:pt idx="1892">
                  <c:v>39.848193888119766</c:v>
                </c:pt>
                <c:pt idx="1893">
                  <c:v>39.824950228050064</c:v>
                </c:pt>
                <c:pt idx="1894">
                  <c:v>39.801702458315745</c:v>
                </c:pt>
                <c:pt idx="1895">
                  <c:v>39.778450582203789</c:v>
                </c:pt>
                <c:pt idx="1896">
                  <c:v>39.755194602993761</c:v>
                </c:pt>
                <c:pt idx="1897">
                  <c:v>39.73193452395639</c:v>
                </c:pt>
                <c:pt idx="1898">
                  <c:v>39.708670348355419</c:v>
                </c:pt>
                <c:pt idx="1899">
                  <c:v>39.68540207944676</c:v>
                </c:pt>
                <c:pt idx="1900">
                  <c:v>39.662129720477928</c:v>
                </c:pt>
                <c:pt idx="1901">
                  <c:v>39.638853274688593</c:v>
                </c:pt>
                <c:pt idx="1902">
                  <c:v>39.615572745311695</c:v>
                </c:pt>
                <c:pt idx="1903">
                  <c:v>39.592288135571373</c:v>
                </c:pt>
                <c:pt idx="1904">
                  <c:v>39.568999448685155</c:v>
                </c:pt>
                <c:pt idx="1905">
                  <c:v>39.54570668786107</c:v>
                </c:pt>
                <c:pt idx="1906">
                  <c:v>39.522409856300747</c:v>
                </c:pt>
                <c:pt idx="1907">
                  <c:v>39.499108957197841</c:v>
                </c:pt>
                <c:pt idx="1908">
                  <c:v>39.475803993739547</c:v>
                </c:pt>
                <c:pt idx="1909">
                  <c:v>39.452494969103469</c:v>
                </c:pt>
                <c:pt idx="1910">
                  <c:v>39.429181886461173</c:v>
                </c:pt>
                <c:pt idx="1911">
                  <c:v>39.405864748974999</c:v>
                </c:pt>
                <c:pt idx="1912">
                  <c:v>39.382543559801448</c:v>
                </c:pt>
                <c:pt idx="1913">
                  <c:v>39.359218322089383</c:v>
                </c:pt>
                <c:pt idx="1914">
                  <c:v>39.33588903897779</c:v>
                </c:pt>
                <c:pt idx="1915">
                  <c:v>39.312555713601874</c:v>
                </c:pt>
                <c:pt idx="1916">
                  <c:v>39.289218349087172</c:v>
                </c:pt>
                <c:pt idx="1917">
                  <c:v>39.265876948551558</c:v>
                </c:pt>
                <c:pt idx="1918">
                  <c:v>39.242531515105782</c:v>
                </c:pt>
                <c:pt idx="1919">
                  <c:v>39.219182051854489</c:v>
                </c:pt>
                <c:pt idx="1920">
                  <c:v>39.195828561893087</c:v>
                </c:pt>
                <c:pt idx="1921">
                  <c:v>39.172471048310847</c:v>
                </c:pt>
                <c:pt idx="1922">
                  <c:v>39.149109514189803</c:v>
                </c:pt>
                <c:pt idx="1923">
                  <c:v>39.125743962603565</c:v>
                </c:pt>
                <c:pt idx="1924">
                  <c:v>39.102374396619616</c:v>
                </c:pt>
                <c:pt idx="1925">
                  <c:v>39.079000819297413</c:v>
                </c:pt>
                <c:pt idx="1926">
                  <c:v>39.055623233689722</c:v>
                </c:pt>
                <c:pt idx="1927">
                  <c:v>39.032241642842223</c:v>
                </c:pt>
                <c:pt idx="1928">
                  <c:v>39.008856049791589</c:v>
                </c:pt>
                <c:pt idx="1929">
                  <c:v>38.985466457570304</c:v>
                </c:pt>
                <c:pt idx="1930">
                  <c:v>38.962072869201549</c:v>
                </c:pt>
                <c:pt idx="1931">
                  <c:v>38.938675287702175</c:v>
                </c:pt>
                <c:pt idx="1932">
                  <c:v>38.915273716081472</c:v>
                </c:pt>
                <c:pt idx="1933">
                  <c:v>38.891868157341563</c:v>
                </c:pt>
                <c:pt idx="1934">
                  <c:v>38.86845861447884</c:v>
                </c:pt>
                <c:pt idx="1935">
                  <c:v>38.84504509048071</c:v>
                </c:pt>
                <c:pt idx="1936">
                  <c:v>38.821627588329093</c:v>
                </c:pt>
                <c:pt idx="1937">
                  <c:v>38.798206110997732</c:v>
                </c:pt>
                <c:pt idx="1938">
                  <c:v>38.774780661454294</c:v>
                </c:pt>
                <c:pt idx="1939">
                  <c:v>38.751351242659112</c:v>
                </c:pt>
                <c:pt idx="1940">
                  <c:v>38.727917857565423</c:v>
                </c:pt>
                <c:pt idx="1941">
                  <c:v>38.704480509120032</c:v>
                </c:pt>
                <c:pt idx="1942">
                  <c:v>38.681039200261765</c:v>
                </c:pt>
                <c:pt idx="1943">
                  <c:v>38.657593933924147</c:v>
                </c:pt>
                <c:pt idx="1944">
                  <c:v>38.63414471303215</c:v>
                </c:pt>
                <c:pt idx="1945">
                  <c:v>38.610691540505876</c:v>
                </c:pt>
                <c:pt idx="1946">
                  <c:v>38.587234419256681</c:v>
                </c:pt>
                <c:pt idx="1947">
                  <c:v>38.563773352189862</c:v>
                </c:pt>
                <c:pt idx="1948">
                  <c:v>38.540308342204021</c:v>
                </c:pt>
                <c:pt idx="1949">
                  <c:v>38.516839392190455</c:v>
                </c:pt>
                <c:pt idx="1950">
                  <c:v>38.493366505035752</c:v>
                </c:pt>
                <c:pt idx="1951">
                  <c:v>38.469889683616799</c:v>
                </c:pt>
                <c:pt idx="1952">
                  <c:v>38.446408930806058</c:v>
                </c:pt>
                <c:pt idx="1953">
                  <c:v>38.422924249467819</c:v>
                </c:pt>
                <c:pt idx="1954">
                  <c:v>38.39943564246046</c:v>
                </c:pt>
                <c:pt idx="1955">
                  <c:v>38.37594311263593</c:v>
                </c:pt>
                <c:pt idx="1956">
                  <c:v>38.352446662838496</c:v>
                </c:pt>
                <c:pt idx="1957">
                  <c:v>38.328946295907187</c:v>
                </c:pt>
                <c:pt idx="1958">
                  <c:v>38.305442014673801</c:v>
                </c:pt>
                <c:pt idx="1959">
                  <c:v>38.281933821962959</c:v>
                </c:pt>
                <c:pt idx="1960">
                  <c:v>38.258421720594036</c:v>
                </c:pt>
                <c:pt idx="1961">
                  <c:v>38.234905713378502</c:v>
                </c:pt>
                <c:pt idx="1962">
                  <c:v>38.21138580312239</c:v>
                </c:pt>
                <c:pt idx="1963">
                  <c:v>38.187861992624434</c:v>
                </c:pt>
                <c:pt idx="1964">
                  <c:v>38.164334284677942</c:v>
                </c:pt>
                <c:pt idx="1965">
                  <c:v>38.140802682067964</c:v>
                </c:pt>
                <c:pt idx="1966">
                  <c:v>38.117267187575585</c:v>
                </c:pt>
                <c:pt idx="1967">
                  <c:v>38.093727803973493</c:v>
                </c:pt>
                <c:pt idx="1968">
                  <c:v>38.070184534028364</c:v>
                </c:pt>
                <c:pt idx="1969">
                  <c:v>38.046637380500869</c:v>
                </c:pt>
                <c:pt idx="1970">
                  <c:v>38.023086346145206</c:v>
                </c:pt>
                <c:pt idx="1971">
                  <c:v>37.99953143370962</c:v>
                </c:pt>
                <c:pt idx="1972">
                  <c:v>37.975972645935471</c:v>
                </c:pt>
                <c:pt idx="1973">
                  <c:v>37.952409985557637</c:v>
                </c:pt>
                <c:pt idx="1974">
                  <c:v>37.928843455305234</c:v>
                </c:pt>
                <c:pt idx="1975">
                  <c:v>37.905273057900331</c:v>
                </c:pt>
                <c:pt idx="1976">
                  <c:v>37.881698796060164</c:v>
                </c:pt>
                <c:pt idx="1977">
                  <c:v>37.858120672494863</c:v>
                </c:pt>
                <c:pt idx="1978">
                  <c:v>37.834538689908278</c:v>
                </c:pt>
                <c:pt idx="1979">
                  <c:v>37.810952850997538</c:v>
                </c:pt>
                <c:pt idx="1980">
                  <c:v>37.787363158454689</c:v>
                </c:pt>
                <c:pt idx="1981">
                  <c:v>37.763769614965298</c:v>
                </c:pt>
                <c:pt idx="1982">
                  <c:v>37.740172223208418</c:v>
                </c:pt>
                <c:pt idx="1983">
                  <c:v>37.716570985857253</c:v>
                </c:pt>
                <c:pt idx="1984">
                  <c:v>37.692965905578497</c:v>
                </c:pt>
                <c:pt idx="1985">
                  <c:v>37.669356985033758</c:v>
                </c:pt>
                <c:pt idx="1986">
                  <c:v>37.645744226876893</c:v>
                </c:pt>
                <c:pt idx="1987">
                  <c:v>37.622127633757735</c:v>
                </c:pt>
                <c:pt idx="1988">
                  <c:v>37.598507208319035</c:v>
                </c:pt>
                <c:pt idx="1989">
                  <c:v>37.574882953197147</c:v>
                </c:pt>
                <c:pt idx="1990">
                  <c:v>37.551254871021897</c:v>
                </c:pt>
                <c:pt idx="1991">
                  <c:v>37.527622964419777</c:v>
                </c:pt>
                <c:pt idx="1992">
                  <c:v>37.503987236008577</c:v>
                </c:pt>
                <c:pt idx="1993">
                  <c:v>37.480347688401757</c:v>
                </c:pt>
                <c:pt idx="1994">
                  <c:v>37.456704324205504</c:v>
                </c:pt>
                <c:pt idx="1995">
                  <c:v>37.433057146021739</c:v>
                </c:pt>
                <c:pt idx="1996">
                  <c:v>37.409406156444241</c:v>
                </c:pt>
                <c:pt idx="1997">
                  <c:v>37.385751358063331</c:v>
                </c:pt>
                <c:pt idx="1998">
                  <c:v>37.362092753462001</c:v>
                </c:pt>
                <c:pt idx="1999">
                  <c:v>37.338430345218192</c:v>
                </c:pt>
                <c:pt idx="2000">
                  <c:v>37.314764135903182</c:v>
                </c:pt>
                <c:pt idx="2001">
                  <c:v>37.291094128082626</c:v>
                </c:pt>
                <c:pt idx="2002">
                  <c:v>37.05418569245964</c:v>
                </c:pt>
                <c:pt idx="2003">
                  <c:v>36.816900186260852</c:v>
                </c:pt>
                <c:pt idx="2004">
                  <c:v>36.579240082062412</c:v>
                </c:pt>
                <c:pt idx="2005">
                  <c:v>36.34120779791462</c:v>
                </c:pt>
                <c:pt idx="2006">
                  <c:v>36.10280569890773</c:v>
                </c:pt>
                <c:pt idx="2007">
                  <c:v>35.864036098689873</c:v>
                </c:pt>
                <c:pt idx="2008">
                  <c:v>35.624901260944618</c:v>
                </c:pt>
                <c:pt idx="2009">
                  <c:v>35.385403400822455</c:v>
                </c:pt>
                <c:pt idx="2010">
                  <c:v>35.14554468633586</c:v>
                </c:pt>
                <c:pt idx="2011">
                  <c:v>34.905327239711696</c:v>
                </c:pt>
                <c:pt idx="2012">
                  <c:v>34.664753138707653</c:v>
                </c:pt>
                <c:pt idx="2013">
                  <c:v>34.42382441789173</c:v>
                </c:pt>
                <c:pt idx="2014">
                  <c:v>34.182543069886961</c:v>
                </c:pt>
                <c:pt idx="2015">
                  <c:v>33.940911046579721</c:v>
                </c:pt>
                <c:pt idx="2016">
                  <c:v>33.69893026029748</c:v>
                </c:pt>
                <c:pt idx="2017">
                  <c:v>33.456602584954311</c:v>
                </c:pt>
                <c:pt idx="2018">
                  <c:v>33.213929857163201</c:v>
                </c:pt>
                <c:pt idx="2019">
                  <c:v>32.970913877320598</c:v>
                </c:pt>
                <c:pt idx="2020">
                  <c:v>32.72755641066172</c:v>
                </c:pt>
                <c:pt idx="2021">
                  <c:v>32.4838591882868</c:v>
                </c:pt>
                <c:pt idx="2022">
                  <c:v>32.239823908160808</c:v>
                </c:pt>
                <c:pt idx="2023">
                  <c:v>31.995452236088429</c:v>
                </c:pt>
                <c:pt idx="2024">
                  <c:v>31.750745806659346</c:v>
                </c:pt>
                <c:pt idx="2025">
                  <c:v>31.505706224174837</c:v>
                </c:pt>
                <c:pt idx="2026">
                  <c:v>31.260335063545021</c:v>
                </c:pt>
                <c:pt idx="2027">
                  <c:v>31.014633871166208</c:v>
                </c:pt>
                <c:pt idx="2028">
                  <c:v>30.768604165774864</c:v>
                </c:pt>
                <c:pt idx="2029">
                  <c:v>30.522247439280704</c:v>
                </c:pt>
                <c:pt idx="2030">
                  <c:v>30.275565157575684</c:v>
                </c:pt>
                <c:pt idx="2031">
                  <c:v>30.028558761327755</c:v>
                </c:pt>
                <c:pt idx="2032">
                  <c:v>29.781229666750388</c:v>
                </c:pt>
                <c:pt idx="2033">
                  <c:v>29.533579266355048</c:v>
                </c:pt>
                <c:pt idx="2034">
                  <c:v>29.285608929684159</c:v>
                </c:pt>
                <c:pt idx="2035">
                  <c:v>29.037320004027087</c:v>
                </c:pt>
                <c:pt idx="2036">
                  <c:v>28.788713815115567</c:v>
                </c:pt>
                <c:pt idx="2037">
                  <c:v>28.539791667809119</c:v>
                </c:pt>
                <c:pt idx="2038">
                  <c:v>28.290554846754773</c:v>
                </c:pt>
                <c:pt idx="2039">
                  <c:v>28.041004617038283</c:v>
                </c:pt>
                <c:pt idx="2040">
                  <c:v>27.791142224814713</c:v>
                </c:pt>
                <c:pt idx="2041">
                  <c:v>27.54096889792805</c:v>
                </c:pt>
                <c:pt idx="2042">
                  <c:v>27.290485846512684</c:v>
                </c:pt>
                <c:pt idx="2043">
                  <c:v>27.039694263582824</c:v>
                </c:pt>
                <c:pt idx="2044">
                  <c:v>26.788595325606931</c:v>
                </c:pt>
                <c:pt idx="2045">
                  <c:v>26.537190193070916</c:v>
                </c:pt>
                <c:pt idx="2046">
                  <c:v>26.28548001102186</c:v>
                </c:pt>
                <c:pt idx="2047">
                  <c:v>26.033465909609749</c:v>
                </c:pt>
                <c:pt idx="2048">
                  <c:v>25.781149004605936</c:v>
                </c:pt>
                <c:pt idx="2049">
                  <c:v>25.528530397916203</c:v>
                </c:pt>
                <c:pt idx="2050">
                  <c:v>25.275611178081085</c:v>
                </c:pt>
                <c:pt idx="2051">
                  <c:v>25.022392420761673</c:v>
                </c:pt>
                <c:pt idx="2052">
                  <c:v>24.768875189218406</c:v>
                </c:pt>
                <c:pt idx="2053">
                  <c:v>24.515060534777227</c:v>
                </c:pt>
                <c:pt idx="2054">
                  <c:v>24.260949497285175</c:v>
                </c:pt>
                <c:pt idx="2055">
                  <c:v>24.006543105553888</c:v>
                </c:pt>
                <c:pt idx="2056">
                  <c:v>23.751842377799793</c:v>
                </c:pt>
                <c:pt idx="2057">
                  <c:v>23.4968483220641</c:v>
                </c:pt>
                <c:pt idx="2058">
                  <c:v>23.241561936634692</c:v>
                </c:pt>
                <c:pt idx="2059">
                  <c:v>22.985984210449768</c:v>
                </c:pt>
                <c:pt idx="2060">
                  <c:v>22.730116123497137</c:v>
                </c:pt>
                <c:pt idx="2061">
                  <c:v>22.473958647203766</c:v>
                </c:pt>
                <c:pt idx="2062">
                  <c:v>22.217512744816894</c:v>
                </c:pt>
                <c:pt idx="2063">
                  <c:v>21.960779371776944</c:v>
                </c:pt>
                <c:pt idx="2064">
                  <c:v>21.703759476079632</c:v>
                </c:pt>
                <c:pt idx="2065">
                  <c:v>21.446453998636446</c:v>
                </c:pt>
                <c:pt idx="2066">
                  <c:v>21.188863873620434</c:v>
                </c:pt>
                <c:pt idx="2067">
                  <c:v>20.930990028808225</c:v>
                </c:pt>
                <c:pt idx="2068">
                  <c:v>20.672833385914011</c:v>
                </c:pt>
                <c:pt idx="2069">
                  <c:v>20.414394860917106</c:v>
                </c:pt>
                <c:pt idx="2070">
                  <c:v>20.155675364381324</c:v>
                </c:pt>
                <c:pt idx="2071">
                  <c:v>19.89667580176604</c:v>
                </c:pt>
                <c:pt idx="2072">
                  <c:v>19.637397073734125</c:v>
                </c:pt>
                <c:pt idx="2073">
                  <c:v>19.377840076450717</c:v>
                </c:pt>
                <c:pt idx="2074">
                  <c:v>19.11800570187793</c:v>
                </c:pt>
                <c:pt idx="2075">
                  <c:v>18.8578948380577</c:v>
                </c:pt>
                <c:pt idx="2076">
                  <c:v>18.597508369397634</c:v>
                </c:pt>
                <c:pt idx="2077">
                  <c:v>18.33684717694203</c:v>
                </c:pt>
                <c:pt idx="2078">
                  <c:v>18.075912138640245</c:v>
                </c:pt>
                <c:pt idx="2079">
                  <c:v>17.814704129614086</c:v>
                </c:pt>
                <c:pt idx="2080">
                  <c:v>17.553224022410035</c:v>
                </c:pt>
                <c:pt idx="2081">
                  <c:v>17.291472687254917</c:v>
                </c:pt>
                <c:pt idx="2082">
                  <c:v>17.029450992299012</c:v>
                </c:pt>
                <c:pt idx="2083">
                  <c:v>16.767159803861269</c:v>
                </c:pt>
                <c:pt idx="2084">
                  <c:v>16.50459998666139</c:v>
                </c:pt>
                <c:pt idx="2085">
                  <c:v>16.241772404053453</c:v>
                </c:pt>
                <c:pt idx="2086">
                  <c:v>15.978677918249815</c:v>
                </c:pt>
                <c:pt idx="2087">
                  <c:v>15.715317390543177</c:v>
                </c:pt>
                <c:pt idx="2088">
                  <c:v>15.4516916815233</c:v>
                </c:pt>
                <c:pt idx="2089">
                  <c:v>15.187801651286769</c:v>
                </c:pt>
                <c:pt idx="2090">
                  <c:v>14.923648159644653</c:v>
                </c:pt>
                <c:pt idx="2091">
                  <c:v>14.659232066326151</c:v>
                </c:pt>
                <c:pt idx="2092">
                  <c:v>14.394554231174112</c:v>
                </c:pt>
                <c:pt idx="2093">
                  <c:v>14.129615514339022</c:v>
                </c:pt>
                <c:pt idx="2094">
                  <c:v>13.864416776470097</c:v>
                </c:pt>
                <c:pt idx="2095">
                  <c:v>13.598958878896891</c:v>
                </c:pt>
                <c:pt idx="2096">
                  <c:v>13.333242683813046</c:v>
                </c:pt>
                <c:pt idx="2097">
                  <c:v>13.067269054450206</c:v>
                </c:pt>
                <c:pt idx="2098">
                  <c:v>12.80103885525323</c:v>
                </c:pt>
                <c:pt idx="2099">
                  <c:v>12.534552952046798</c:v>
                </c:pt>
                <c:pt idx="2100">
                  <c:v>12.26781221220123</c:v>
                </c:pt>
                <c:pt idx="2101">
                  <c:v>12.000817504791666</c:v>
                </c:pt>
                <c:pt idx="2102">
                  <c:v>11.733569700757718</c:v>
                </c:pt>
                <c:pt idx="2103">
                  <c:v>11.466069673055543</c:v>
                </c:pt>
                <c:pt idx="2104">
                  <c:v>11.198318296805988</c:v>
                </c:pt>
                <c:pt idx="2105">
                  <c:v>10.930316449444106</c:v>
                </c:pt>
                <c:pt idx="2106">
                  <c:v>10.662065010858035</c:v>
                </c:pt>
                <c:pt idx="2107">
                  <c:v>10.393564863529923</c:v>
                </c:pt>
                <c:pt idx="2108">
                  <c:v>10.124816892671287</c:v>
                </c:pt>
                <c:pt idx="2109">
                  <c:v>9.8558219863550534</c:v>
                </c:pt>
                <c:pt idx="2110">
                  <c:v>9.5865810356443344</c:v>
                </c:pt>
                <c:pt idx="2111">
                  <c:v>9.3170949347160672</c:v>
                </c:pt>
                <c:pt idx="2112">
                  <c:v>9.047364580986816</c:v>
                </c:pt>
                <c:pt idx="2113">
                  <c:v>8.7773908752273506</c:v>
                </c:pt>
                <c:pt idx="2114">
                  <c:v>8.5071747216823113</c:v>
                </c:pt>
                <c:pt idx="2115">
                  <c:v>8.2367170281788695</c:v>
                </c:pt>
                <c:pt idx="2116">
                  <c:v>7.9660187062397414</c:v>
                </c:pt>
                <c:pt idx="2117">
                  <c:v>7.6950806711861874</c:v>
                </c:pt>
                <c:pt idx="2118">
                  <c:v>7.4239038422433108</c:v>
                </c:pt>
                <c:pt idx="2119">
                  <c:v>7.1524891426396122</c:v>
                </c:pt>
                <c:pt idx="2120">
                  <c:v>6.8808374997040973</c:v>
                </c:pt>
                <c:pt idx="2121">
                  <c:v>6.6089498449615913</c:v>
                </c:pt>
                <c:pt idx="2122">
                  <c:v>6.3368271142211299</c:v>
                </c:pt>
                <c:pt idx="2123">
                  <c:v>6.0644702476682975</c:v>
                </c:pt>
                <c:pt idx="2124">
                  <c:v>5.7918801899477375</c:v>
                </c:pt>
                <c:pt idx="2125">
                  <c:v>5.5190578902483001</c:v>
                </c:pt>
                <c:pt idx="2126">
                  <c:v>5.2460043023798653</c:v>
                </c:pt>
                <c:pt idx="2127">
                  <c:v>4.9727203848545072</c:v>
                </c:pt>
                <c:pt idx="2128">
                  <c:v>4.699207100958203</c:v>
                </c:pt>
                <c:pt idx="2129">
                  <c:v>4.4254654188219398</c:v>
                </c:pt>
                <c:pt idx="2130">
                  <c:v>4.1514963114938652</c:v>
                </c:pt>
                <c:pt idx="2131">
                  <c:v>3.8773007570032014</c:v>
                </c:pt>
                <c:pt idx="2132">
                  <c:v>3.6028797384243463</c:v>
                </c:pt>
                <c:pt idx="2133">
                  <c:v>3.3282342439372661</c:v>
                </c:pt>
                <c:pt idx="2134">
                  <c:v>3.0533652668891045</c:v>
                </c:pt>
                <c:pt idx="2135">
                  <c:v>2.7782738058462608</c:v>
                </c:pt>
                <c:pt idx="2136">
                  <c:v>2.502960864650043</c:v>
                </c:pt>
                <c:pt idx="2137">
                  <c:v>2.2274274524667317</c:v>
                </c:pt>
                <c:pt idx="2138">
                  <c:v>1.951674583836345</c:v>
                </c:pt>
                <c:pt idx="2139">
                  <c:v>1.6757032787179151</c:v>
                </c:pt>
                <c:pt idx="2140">
                  <c:v>1.3995145625331755</c:v>
                </c:pt>
                <c:pt idx="2141">
                  <c:v>1.1231094662082253</c:v>
                </c:pt>
                <c:pt idx="2142">
                  <c:v>0.84648902621029221</c:v>
                </c:pt>
                <c:pt idx="2143">
                  <c:v>0.56965428458624701</c:v>
                </c:pt>
                <c:pt idx="2144">
                  <c:v>0.29260628899336766</c:v>
                </c:pt>
                <c:pt idx="2145">
                  <c:v>1.5346092733961174E-2</c:v>
                </c:pt>
                <c:pt idx="2146">
                  <c:v>-0.26212524521867908</c:v>
                </c:pt>
                <c:pt idx="2147">
                  <c:v>-0.53980666019082768</c:v>
                </c:pt>
                <c:pt idx="2148">
                  <c:v>-0.81769708178682299</c:v>
                </c:pt>
                <c:pt idx="2149">
                  <c:v>-1.0957954338636611</c:v>
                </c:pt>
                <c:pt idx="2150">
                  <c:v>-1.3741006345148188</c:v>
                </c:pt>
                <c:pt idx="2151">
                  <c:v>-1.6526115960505179</c:v>
                </c:pt>
                <c:pt idx="2152">
                  <c:v>-1.9313272249813895</c:v>
                </c:pt>
                <c:pt idx="2153">
                  <c:v>-2.2102464220086526</c:v>
                </c:pt>
                <c:pt idx="2154">
                  <c:v>-2.4893680820107584</c:v>
                </c:pt>
                <c:pt idx="2155">
                  <c:v>-2.7686910940369365</c:v>
                </c:pt>
                <c:pt idx="2156">
                  <c:v>-3.0482143412960312</c:v>
                </c:pt>
                <c:pt idx="2157">
                  <c:v>-3.3279367011579457</c:v>
                </c:pt>
                <c:pt idx="2158">
                  <c:v>-3.6078570451496312</c:v>
                </c:pt>
                <c:pt idx="2159">
                  <c:v>-3.887974238951514</c:v>
                </c:pt>
                <c:pt idx="2160">
                  <c:v>-4.1682871424050587</c:v>
                </c:pt>
                <c:pt idx="2161">
                  <c:v>-4.4487946095130235</c:v>
                </c:pt>
                <c:pt idx="2162">
                  <c:v>-4.7294954884469513</c:v>
                </c:pt>
                <c:pt idx="2163">
                  <c:v>-5.0103886215556601</c:v>
                </c:pt>
                <c:pt idx="2164">
                  <c:v>-5.2914728453758126</c:v>
                </c:pt>
                <c:pt idx="2165">
                  <c:v>-5.5727469906426776</c:v>
                </c:pt>
                <c:pt idx="2166">
                  <c:v>-5.8542098823077566</c:v>
                </c:pt>
                <c:pt idx="2167">
                  <c:v>-6.1358603395514706</c:v>
                </c:pt>
                <c:pt idx="2168">
                  <c:v>-6.4176971758033279</c:v>
                </c:pt>
                <c:pt idx="2169">
                  <c:v>-6.6997191987638072</c:v>
                </c:pt>
                <c:pt idx="2170">
                  <c:v>-6.9819252104227081</c:v>
                </c:pt>
                <c:pt idx="2171">
                  <c:v>-7.2643140070875472</c:v>
                </c:pt>
                <c:pt idx="2172">
                  <c:v>-7.5468843794065119</c:v>
                </c:pt>
                <c:pt idx="2173">
                  <c:v>-7.8296351123990409</c:v>
                </c:pt>
                <c:pt idx="2174">
                  <c:v>-8.112564985483667</c:v>
                </c:pt>
                <c:pt idx="2175">
                  <c:v>-8.3956727725119631</c:v>
                </c:pt>
                <c:pt idx="2176">
                  <c:v>-8.6789572417989334</c:v>
                </c:pt>
                <c:pt idx="2177">
                  <c:v>-8.9624171561630526</c:v>
                </c:pt>
                <c:pt idx="2178">
                  <c:v>-9.2460512729592104</c:v>
                </c:pt>
                <c:pt idx="2179">
                  <c:v>-9.5298583441199867</c:v>
                </c:pt>
                <c:pt idx="2180">
                  <c:v>-9.8138371161976732</c:v>
                </c:pt>
                <c:pt idx="2181">
                  <c:v>-10.097986330403593</c:v>
                </c:pt>
                <c:pt idx="2182">
                  <c:v>-10.382304722655871</c:v>
                </c:pt>
                <c:pt idx="2183">
                  <c:v>-10.666791023623494</c:v>
                </c:pt>
                <c:pt idx="2184">
                  <c:v>-10.951443958775561</c:v>
                </c:pt>
                <c:pt idx="2185">
                  <c:v>-11.236262248430039</c:v>
                </c:pt>
                <c:pt idx="2186">
                  <c:v>-11.521244607804077</c:v>
                </c:pt>
                <c:pt idx="2187">
                  <c:v>-11.806389747070703</c:v>
                </c:pt>
                <c:pt idx="2188">
                  <c:v>-12.091696371407878</c:v>
                </c:pt>
                <c:pt idx="2189">
                  <c:v>-12.37716318105851</c:v>
                </c:pt>
                <c:pt idx="2190">
                  <c:v>-12.662788871388715</c:v>
                </c:pt>
                <c:pt idx="2191">
                  <c:v>-12.948572132943433</c:v>
                </c:pt>
                <c:pt idx="2192">
                  <c:v>-13.234511651512165</c:v>
                </c:pt>
                <c:pt idx="2193">
                  <c:v>-13.520606108187472</c:v>
                </c:pt>
                <c:pt idx="2194">
                  <c:v>-13.806854179430724</c:v>
                </c:pt>
                <c:pt idx="2195">
                  <c:v>-14.093254537139199</c:v>
                </c:pt>
                <c:pt idx="2196">
                  <c:v>-14.379805848709431</c:v>
                </c:pt>
                <c:pt idx="2197">
                  <c:v>-14.666506777109204</c:v>
                </c:pt>
                <c:pt idx="2198">
                  <c:v>-14.953355980945863</c:v>
                </c:pt>
                <c:pt idx="2199">
                  <c:v>-15.240352114538155</c:v>
                </c:pt>
                <c:pt idx="2200">
                  <c:v>-15.527493827989757</c:v>
                </c:pt>
                <c:pt idx="2201">
                  <c:v>-15.814779767261737</c:v>
                </c:pt>
                <c:pt idx="2202">
                  <c:v>-16.102208574250724</c:v>
                </c:pt>
                <c:pt idx="2203">
                  <c:v>-16.389778886861357</c:v>
                </c:pt>
                <c:pt idx="2204">
                  <c:v>-16.677489339092354</c:v>
                </c:pt>
                <c:pt idx="2205">
                  <c:v>-16.96533856110684</c:v>
                </c:pt>
                <c:pt idx="2206">
                  <c:v>-17.253325179321095</c:v>
                </c:pt>
                <c:pt idx="2207">
                  <c:v>-17.541447816482158</c:v>
                </c:pt>
                <c:pt idx="2208">
                  <c:v>-17.829705091753052</c:v>
                </c:pt>
                <c:pt idx="2209">
                  <c:v>-18.118095620797135</c:v>
                </c:pt>
                <c:pt idx="2210">
                  <c:v>-18.406618015863742</c:v>
                </c:pt>
                <c:pt idx="2211">
                  <c:v>-18.695270885874816</c:v>
                </c:pt>
                <c:pt idx="2212">
                  <c:v>-18.984052836515222</c:v>
                </c:pt>
                <c:pt idx="2213">
                  <c:v>-19.27296247031946</c:v>
                </c:pt>
                <c:pt idx="2214">
                  <c:v>-19.56199838676266</c:v>
                </c:pt>
                <c:pt idx="2215">
                  <c:v>-19.851159182354891</c:v>
                </c:pt>
                <c:pt idx="2216">
                  <c:v>-20.140443450729453</c:v>
                </c:pt>
                <c:pt idx="2217">
                  <c:v>-20.429849782740543</c:v>
                </c:pt>
                <c:pt idx="2218">
                  <c:v>-20.7193767665546</c:v>
                </c:pt>
                <c:pt idx="2219">
                  <c:v>-21.009022987748807</c:v>
                </c:pt>
                <c:pt idx="2220">
                  <c:v>-21.298787029406416</c:v>
                </c:pt>
                <c:pt idx="2221">
                  <c:v>-21.588667472214588</c:v>
                </c:pt>
                <c:pt idx="2222">
                  <c:v>-21.87866289456236</c:v>
                </c:pt>
                <c:pt idx="2223">
                  <c:v>-22.168771872641479</c:v>
                </c:pt>
                <c:pt idx="2224">
                  <c:v>-22.458992980545993</c:v>
                </c:pt>
                <c:pt idx="2225">
                  <c:v>-22.749324790372007</c:v>
                </c:pt>
                <c:pt idx="2226">
                  <c:v>-23.039765872323802</c:v>
                </c:pt>
                <c:pt idx="2227">
                  <c:v>-23.330314794811837</c:v>
                </c:pt>
                <c:pt idx="2228">
                  <c:v>-23.620970124560127</c:v>
                </c:pt>
                <c:pt idx="2229">
                  <c:v>-23.911730426707944</c:v>
                </c:pt>
                <c:pt idx="2230">
                  <c:v>-24.202594264917433</c:v>
                </c:pt>
                <c:pt idx="2231">
                  <c:v>-24.493560201477791</c:v>
                </c:pt>
                <c:pt idx="2232">
                  <c:v>-24.784626797411477</c:v>
                </c:pt>
                <c:pt idx="2233">
                  <c:v>-25.075792612582958</c:v>
                </c:pt>
                <c:pt idx="2234">
                  <c:v>-25.367056205806367</c:v>
                </c:pt>
                <c:pt idx="2235">
                  <c:v>-25.658416134952056</c:v>
                </c:pt>
                <c:pt idx="2236">
                  <c:v>-25.949870957056888</c:v>
                </c:pt>
                <c:pt idx="2237">
                  <c:v>-26.241419228435252</c:v>
                </c:pt>
                <c:pt idx="2238">
                  <c:v>-26.533059504786547</c:v>
                </c:pt>
                <c:pt idx="2239">
                  <c:v>-26.824790341306862</c:v>
                </c:pt>
                <c:pt idx="2240">
                  <c:v>-27.116610292801109</c:v>
                </c:pt>
                <c:pt idx="2241">
                  <c:v>-27.40851791379297</c:v>
                </c:pt>
                <c:pt idx="2242">
                  <c:v>-27.700511758638008</c:v>
                </c:pt>
                <c:pt idx="2243">
                  <c:v>-27.992590381635708</c:v>
                </c:pt>
                <c:pt idx="2244">
                  <c:v>-28.284752337141718</c:v>
                </c:pt>
                <c:pt idx="2245">
                  <c:v>-28.576996179681732</c:v>
                </c:pt>
                <c:pt idx="2246">
                  <c:v>-28.869320464064696</c:v>
                </c:pt>
                <c:pt idx="2247">
                  <c:v>-29.161723745496026</c:v>
                </c:pt>
                <c:pt idx="2248">
                  <c:v>-29.454204579693489</c:v>
                </c:pt>
                <c:pt idx="2249">
                  <c:v>-29.74676152299887</c:v>
                </c:pt>
                <c:pt idx="2250">
                  <c:v>-30.039393132493721</c:v>
                </c:pt>
                <c:pt idx="2251">
                  <c:v>-30.332097966114528</c:v>
                </c:pt>
                <c:pt idx="2252">
                  <c:v>-30.624874582768062</c:v>
                </c:pt>
                <c:pt idx="2253">
                  <c:v>-30.917721542443168</c:v>
                </c:pt>
                <c:pt idx="2254">
                  <c:v>-31.210637406330502</c:v>
                </c:pt>
                <c:pt idx="2255">
                  <c:v>-31.503620736934089</c:v>
                </c:pt>
                <c:pt idx="2256">
                  <c:v>-31.796670098188578</c:v>
                </c:pt>
                <c:pt idx="2257">
                  <c:v>-32.089784055573816</c:v>
                </c:pt>
                <c:pt idx="2258">
                  <c:v>-32.382961176230616</c:v>
                </c:pt>
                <c:pt idx="2259">
                  <c:v>-32.676200029076064</c:v>
                </c:pt>
                <c:pt idx="2260">
                  <c:v>-32.969499184918554</c:v>
                </c:pt>
                <c:pt idx="2261">
                  <c:v>-33.262857216572904</c:v>
                </c:pt>
                <c:pt idx="2262">
                  <c:v>-33.556272698976535</c:v>
                </c:pt>
                <c:pt idx="2263">
                  <c:v>-33.849744209303736</c:v>
                </c:pt>
                <c:pt idx="2264">
                  <c:v>-34.143270327081105</c:v>
                </c:pt>
                <c:pt idx="2265">
                  <c:v>-34.436849634301261</c:v>
                </c:pt>
                <c:pt idx="2266">
                  <c:v>-34.730480715538739</c:v>
                </c:pt>
                <c:pt idx="2267">
                  <c:v>-35.024162158064208</c:v>
                </c:pt>
                <c:pt idx="2268">
                  <c:v>-35.317892551957577</c:v>
                </c:pt>
                <c:pt idx="2269">
                  <c:v>-35.611670490223737</c:v>
                </c:pt>
                <c:pt idx="2270">
                  <c:v>-35.905494568904402</c:v>
                </c:pt>
                <c:pt idx="2271">
                  <c:v>-36.199363387193159</c:v>
                </c:pt>
                <c:pt idx="2272">
                  <c:v>-36.493275547545927</c:v>
                </c:pt>
                <c:pt idx="2273">
                  <c:v>-36.787229655797049</c:v>
                </c:pt>
                <c:pt idx="2274">
                  <c:v>-37.081224321269495</c:v>
                </c:pt>
                <c:pt idx="2275">
                  <c:v>-37.375258156886645</c:v>
                </c:pt>
                <c:pt idx="2276">
                  <c:v>-37.669329779284077</c:v>
                </c:pt>
                <c:pt idx="2277">
                  <c:v>-37.963437808921817</c:v>
                </c:pt>
                <c:pt idx="2278">
                  <c:v>-38.257580870192697</c:v>
                </c:pt>
                <c:pt idx="2279">
                  <c:v>-38.551757591534134</c:v>
                </c:pt>
                <c:pt idx="2280">
                  <c:v>-38.845966605538152</c:v>
                </c:pt>
                <c:pt idx="2281">
                  <c:v>-39.140206549057595</c:v>
                </c:pt>
                <c:pt idx="2282">
                  <c:v>-39.43447606331835</c:v>
                </c:pt>
                <c:pt idx="2283">
                  <c:v>-39.728773794024683</c:v>
                </c:pt>
                <c:pt idx="2284">
                  <c:v>-40.023098391466746</c:v>
                </c:pt>
                <c:pt idx="2285">
                  <c:v>-40.317448510630015</c:v>
                </c:pt>
                <c:pt idx="2286">
                  <c:v>-40.611822811297003</c:v>
                </c:pt>
                <c:pt idx="2287">
                  <c:v>-40.90621995815583</c:v>
                </c:pt>
                <c:pt idx="2288">
                  <c:v>-41.200638620904549</c:v>
                </c:pt>
                <c:pt idx="2289">
                  <c:v>-41.495077474354076</c:v>
                </c:pt>
                <c:pt idx="2290">
                  <c:v>-41.789535198532498</c:v>
                </c:pt>
                <c:pt idx="2291">
                  <c:v>-42.084010478787057</c:v>
                </c:pt>
                <c:pt idx="2292">
                  <c:v>-42.378502005886354</c:v>
                </c:pt>
                <c:pt idx="2293">
                  <c:v>-42.673008476121872</c:v>
                </c:pt>
                <c:pt idx="2294">
                  <c:v>-42.9675285914063</c:v>
                </c:pt>
                <c:pt idx="2295">
                  <c:v>-43.262061059376499</c:v>
                </c:pt>
                <c:pt idx="2296">
                  <c:v>-43.556604593488323</c:v>
                </c:pt>
                <c:pt idx="2297">
                  <c:v>-43.851157913116019</c:v>
                </c:pt>
                <c:pt idx="2298">
                  <c:v>-44.14571974365019</c:v>
                </c:pt>
                <c:pt idx="2299">
                  <c:v>-44.440288816592307</c:v>
                </c:pt>
                <c:pt idx="2300">
                  <c:v>-44.734863869650397</c:v>
                </c:pt>
                <c:pt idx="2301">
                  <c:v>-45.029443646832625</c:v>
                </c:pt>
                <c:pt idx="2302">
                  <c:v>-45.324026898542215</c:v>
                </c:pt>
                <c:pt idx="2303">
                  <c:v>-45.618612381667681</c:v>
                </c:pt>
                <c:pt idx="2304">
                  <c:v>-45.913198859675951</c:v>
                </c:pt>
                <c:pt idx="2305">
                  <c:v>-46.207785102701592</c:v>
                </c:pt>
                <c:pt idx="2306">
                  <c:v>-46.502369887637016</c:v>
                </c:pt>
                <c:pt idx="2307">
                  <c:v>-46.796951998220344</c:v>
                </c:pt>
                <c:pt idx="2308">
                  <c:v>-47.091530225122405</c:v>
                </c:pt>
                <c:pt idx="2309">
                  <c:v>-47.38610336603432</c:v>
                </c:pt>
                <c:pt idx="2310">
                  <c:v>-47.680670225751577</c:v>
                </c:pt>
                <c:pt idx="2311">
                  <c:v>-47.975229616259199</c:v>
                </c:pt>
                <c:pt idx="2312">
                  <c:v>-48.269780356813641</c:v>
                </c:pt>
                <c:pt idx="2313">
                  <c:v>-48.564321274026035</c:v>
                </c:pt>
                <c:pt idx="2314">
                  <c:v>-48.858851201942741</c:v>
                </c:pt>
                <c:pt idx="2315">
                  <c:v>-49.153368982125237</c:v>
                </c:pt>
                <c:pt idx="2316">
                  <c:v>-49.447873463728413</c:v>
                </c:pt>
                <c:pt idx="2317">
                  <c:v>-49.742363503578709</c:v>
                </c:pt>
                <c:pt idx="2318">
                  <c:v>-50.036837966250864</c:v>
                </c:pt>
                <c:pt idx="2319">
                  <c:v>-50.331295724141768</c:v>
                </c:pt>
                <c:pt idx="2320">
                  <c:v>-50.625735657546109</c:v>
                </c:pt>
                <c:pt idx="2321">
                  <c:v>-50.920156654728544</c:v>
                </c:pt>
                <c:pt idx="2322">
                  <c:v>-51.21455761199573</c:v>
                </c:pt>
                <c:pt idx="2323">
                  <c:v>-51.508937433766498</c:v>
                </c:pt>
                <c:pt idx="2324">
                  <c:v>-51.803295032642097</c:v>
                </c:pt>
                <c:pt idx="2325">
                  <c:v>-52.097629329473207</c:v>
                </c:pt>
                <c:pt idx="2326">
                  <c:v>-52.391939253427921</c:v>
                </c:pt>
                <c:pt idx="2327">
                  <c:v>-52.686223742056384</c:v>
                </c:pt>
                <c:pt idx="2328">
                  <c:v>-52.980481741357011</c:v>
                </c:pt>
                <c:pt idx="2329">
                  <c:v>-53.274712205837574</c:v>
                </c:pt>
                <c:pt idx="2330">
                  <c:v>-53.568914098578993</c:v>
                </c:pt>
                <c:pt idx="2331">
                  <c:v>-53.863086391294495</c:v>
                </c:pt>
                <c:pt idx="2332">
                  <c:v>-54.157228064390637</c:v>
                </c:pt>
                <c:pt idx="2333">
                  <c:v>-54.451338107025045</c:v>
                </c:pt>
                <c:pt idx="2334">
                  <c:v>-54.745415517162577</c:v>
                </c:pt>
                <c:pt idx="2335">
                  <c:v>-55.039459301632199</c:v>
                </c:pt>
                <c:pt idx="2336">
                  <c:v>-55.333468476180244</c:v>
                </c:pt>
                <c:pt idx="2337">
                  <c:v>-55.627442065525258</c:v>
                </c:pt>
                <c:pt idx="2338">
                  <c:v>-55.921379103406792</c:v>
                </c:pt>
                <c:pt idx="2339">
                  <c:v>-56.215278632639979</c:v>
                </c:pt>
                <c:pt idx="2340">
                  <c:v>-56.509139705162497</c:v>
                </c:pt>
                <c:pt idx="2341">
                  <c:v>-56.80296138208103</c:v>
                </c:pt>
                <c:pt idx="2342">
                  <c:v>-57.096742733722138</c:v>
                </c:pt>
                <c:pt idx="2343">
                  <c:v>-57.390482839673538</c:v>
                </c:pt>
                <c:pt idx="2344">
                  <c:v>-57.684180788830638</c:v>
                </c:pt>
                <c:pt idx="2345">
                  <c:v>-57.97783567943889</c:v>
                </c:pt>
                <c:pt idx="2346">
                  <c:v>-58.271446619134629</c:v>
                </c:pt>
                <c:pt idx="2347">
                  <c:v>-58.565012724985465</c:v>
                </c:pt>
                <c:pt idx="2348">
                  <c:v>-58.858533123529845</c:v>
                </c:pt>
                <c:pt idx="2349">
                  <c:v>-59.152006950813892</c:v>
                </c:pt>
                <c:pt idx="2350">
                  <c:v>-59.445433352428736</c:v>
                </c:pt>
                <c:pt idx="2351">
                  <c:v>-59.73881148354382</c:v>
                </c:pt>
                <c:pt idx="2352">
                  <c:v>-60.03214050894195</c:v>
                </c:pt>
                <c:pt idx="2353">
                  <c:v>-60.325419603051166</c:v>
                </c:pt>
                <c:pt idx="2354">
                  <c:v>-60.618647949976435</c:v>
                </c:pt>
                <c:pt idx="2355">
                  <c:v>-60.911824743528314</c:v>
                </c:pt>
                <c:pt idx="2356">
                  <c:v>-61.204949187252609</c:v>
                </c:pt>
                <c:pt idx="2357">
                  <c:v>-61.498020494457364</c:v>
                </c:pt>
                <c:pt idx="2358">
                  <c:v>-61.791037888238264</c:v>
                </c:pt>
                <c:pt idx="2359">
                  <c:v>-62.084000601502829</c:v>
                </c:pt>
                <c:pt idx="2360">
                  <c:v>-62.376907876996441</c:v>
                </c:pt>
                <c:pt idx="2361">
                  <c:v>-62.669758967321307</c:v>
                </c:pt>
                <c:pt idx="2362">
                  <c:v>-62.962553134959215</c:v>
                </c:pt>
                <c:pt idx="2363">
                  <c:v>-63.255289652289029</c:v>
                </c:pt>
                <c:pt idx="2364">
                  <c:v>-63.547967801608301</c:v>
                </c:pt>
                <c:pt idx="2365">
                  <c:v>-63.84058687514711</c:v>
                </c:pt>
                <c:pt idx="2366">
                  <c:v>-64.133146175085969</c:v>
                </c:pt>
                <c:pt idx="2367">
                  <c:v>-64.425645013568911</c:v>
                </c:pt>
                <c:pt idx="2368">
                  <c:v>-64.718082712717731</c:v>
                </c:pt>
                <c:pt idx="2369">
                  <c:v>-65.01045860464346</c:v>
                </c:pt>
                <c:pt idx="2370">
                  <c:v>-65.302772031457508</c:v>
                </c:pt>
                <c:pt idx="2371">
                  <c:v>-65.595022345282018</c:v>
                </c:pt>
                <c:pt idx="2372">
                  <c:v>-65.887208908255559</c:v>
                </c:pt>
                <c:pt idx="2373">
                  <c:v>-66.17933109254399</c:v>
                </c:pt>
                <c:pt idx="2374">
                  <c:v>-66.471388280343533</c:v>
                </c:pt>
                <c:pt idx="2375">
                  <c:v>-66.763379863886598</c:v>
                </c:pt>
                <c:pt idx="2376">
                  <c:v>-67.055305245445112</c:v>
                </c:pt>
                <c:pt idx="2377">
                  <c:v>-67.34716383733398</c:v>
                </c:pt>
                <c:pt idx="2378">
                  <c:v>-67.638955061910266</c:v>
                </c:pt>
                <c:pt idx="2379">
                  <c:v>-67.93067835157521</c:v>
                </c:pt>
                <c:pt idx="2380">
                  <c:v>-68.222333148771583</c:v>
                </c:pt>
                <c:pt idx="2381">
                  <c:v>-68.513918905981868</c:v>
                </c:pt>
                <c:pt idx="2382">
                  <c:v>-68.80543508572525</c:v>
                </c:pt>
                <c:pt idx="2383">
                  <c:v>-69.096881160553593</c:v>
                </c:pt>
                <c:pt idx="2384">
                  <c:v>-69.388256613043424</c:v>
                </c:pt>
                <c:pt idx="2385">
                  <c:v>-69.679560935791656</c:v>
                </c:pt>
                <c:pt idx="2386">
                  <c:v>-69.970793631406295</c:v>
                </c:pt>
                <c:pt idx="2387">
                  <c:v>-70.261954212497599</c:v>
                </c:pt>
                <c:pt idx="2388">
                  <c:v>-70.553042201668475</c:v>
                </c:pt>
                <c:pt idx="2389">
                  <c:v>-70.844057131502055</c:v>
                </c:pt>
                <c:pt idx="2390">
                  <c:v>-71.134998544551934</c:v>
                </c:pt>
                <c:pt idx="2391">
                  <c:v>-71.425865993325587</c:v>
                </c:pt>
                <c:pt idx="2392">
                  <c:v>-71.716659040271807</c:v>
                </c:pt>
                <c:pt idx="2393">
                  <c:v>-72.007377257766265</c:v>
                </c:pt>
                <c:pt idx="2394">
                  <c:v>-72.298020228092525</c:v>
                </c:pt>
                <c:pt idx="2395">
                  <c:v>-72.588587543426726</c:v>
                </c:pt>
                <c:pt idx="2396">
                  <c:v>-72.879078805817187</c:v>
                </c:pt>
                <c:pt idx="2397">
                  <c:v>-73.16949362716727</c:v>
                </c:pt>
                <c:pt idx="2398">
                  <c:v>-73.459831629213227</c:v>
                </c:pt>
                <c:pt idx="2399">
                  <c:v>-73.750092443502396</c:v>
                </c:pt>
                <c:pt idx="2400">
                  <c:v>-74.040275711372274</c:v>
                </c:pt>
                <c:pt idx="2401">
                  <c:v>-74.330381083925658</c:v>
                </c:pt>
                <c:pt idx="2402">
                  <c:v>-74.620408222008322</c:v>
                </c:pt>
                <c:pt idx="2403">
                  <c:v>-74.910356796180395</c:v>
                </c:pt>
                <c:pt idx="2404">
                  <c:v>-75.200226486694703</c:v>
                </c:pt>
                <c:pt idx="2405">
                  <c:v>-75.49001698346494</c:v>
                </c:pt>
                <c:pt idx="2406">
                  <c:v>-75.779727986041053</c:v>
                </c:pt>
                <c:pt idx="2407">
                  <c:v>-76.069359203578713</c:v>
                </c:pt>
                <c:pt idx="2408">
                  <c:v>-76.358910354810206</c:v>
                </c:pt>
                <c:pt idx="2409">
                  <c:v>-76.64838116801414</c:v>
                </c:pt>
                <c:pt idx="2410">
                  <c:v>-76.937771380981957</c:v>
                </c:pt>
                <c:pt idx="2411">
                  <c:v>-77.227080740988939</c:v>
                </c:pt>
                <c:pt idx="2412">
                  <c:v>-77.516309004754902</c:v>
                </c:pt>
                <c:pt idx="2413">
                  <c:v>-77.805455938421318</c:v>
                </c:pt>
                <c:pt idx="2414">
                  <c:v>-78.094521317513994</c:v>
                </c:pt>
                <c:pt idx="2415">
                  <c:v>101.61649507312922</c:v>
                </c:pt>
                <c:pt idx="2416">
                  <c:v>101.32759343932319</c:v>
                </c:pt>
                <c:pt idx="2417">
                  <c:v>101.0387739776227</c:v>
                </c:pt>
                <c:pt idx="2418">
                  <c:v>100.75003687536113</c:v>
                </c:pt>
                <c:pt idx="2419">
                  <c:v>100.46138231066948</c:v>
                </c:pt>
                <c:pt idx="2420">
                  <c:v>100.17281045252619</c:v>
                </c:pt>
                <c:pt idx="2421">
                  <c:v>99.88432146079343</c:v>
                </c:pt>
                <c:pt idx="2422">
                  <c:v>99.595915486260694</c:v>
                </c:pt>
                <c:pt idx="2423">
                  <c:v>99.307592670685196</c:v>
                </c:pt>
                <c:pt idx="2424">
                  <c:v>99.019353146834845</c:v>
                </c:pt>
                <c:pt idx="2425">
                  <c:v>98.731197038530226</c:v>
                </c:pt>
                <c:pt idx="2426">
                  <c:v>98.443124460687471</c:v>
                </c:pt>
                <c:pt idx="2427">
                  <c:v>98.15513551936445</c:v>
                </c:pt>
                <c:pt idx="2428">
                  <c:v>97.86723031180469</c:v>
                </c:pt>
                <c:pt idx="2429">
                  <c:v>97.579408926484163</c:v>
                </c:pt>
                <c:pt idx="2430">
                  <c:v>97.291671443154186</c:v>
                </c:pt>
                <c:pt idx="2431">
                  <c:v>97.004017932892296</c:v>
                </c:pt>
                <c:pt idx="2432">
                  <c:v>96.716448458146274</c:v>
                </c:pt>
                <c:pt idx="2433">
                  <c:v>96.428963072783858</c:v>
                </c:pt>
                <c:pt idx="2434">
                  <c:v>96.141561822141583</c:v>
                </c:pt>
                <c:pt idx="2435">
                  <c:v>95.85424474307213</c:v>
                </c:pt>
                <c:pt idx="2436">
                  <c:v>95.567011863994935</c:v>
                </c:pt>
                <c:pt idx="2437">
                  <c:v>95.279863204946835</c:v>
                </c:pt>
                <c:pt idx="2438">
                  <c:v>94.99279877763243</c:v>
                </c:pt>
                <c:pt idx="2439">
                  <c:v>94.705818585475001</c:v>
                </c:pt>
                <c:pt idx="2440">
                  <c:v>94.418922623668223</c:v>
                </c:pt>
                <c:pt idx="2441">
                  <c:v>94.132110879228662</c:v>
                </c:pt>
                <c:pt idx="2442">
                  <c:v>93.845383331048239</c:v>
                </c:pt>
                <c:pt idx="2443">
                  <c:v>93.55873994994792</c:v>
                </c:pt>
                <c:pt idx="2444">
                  <c:v>93.272180698730452</c:v>
                </c:pt>
                <c:pt idx="2445">
                  <c:v>92.985705532235073</c:v>
                </c:pt>
                <c:pt idx="2446">
                  <c:v>92.699314397391973</c:v>
                </c:pt>
                <c:pt idx="2447">
                  <c:v>92.413007233276559</c:v>
                </c:pt>
                <c:pt idx="2448">
                  <c:v>92.126783971166233</c:v>
                </c:pt>
                <c:pt idx="2449">
                  <c:v>91.840644534594901</c:v>
                </c:pt>
                <c:pt idx="2450">
                  <c:v>91.554588839408893</c:v>
                </c:pt>
                <c:pt idx="2451">
                  <c:v>91.268616793825032</c:v>
                </c:pt>
                <c:pt idx="2452">
                  <c:v>90.982728298485938</c:v>
                </c:pt>
                <c:pt idx="2453">
                  <c:v>90.696923246518296</c:v>
                </c:pt>
                <c:pt idx="2454">
                  <c:v>90.411201523589966</c:v>
                </c:pt>
                <c:pt idx="2455">
                  <c:v>90.12556300796804</c:v>
                </c:pt>
                <c:pt idx="2456">
                  <c:v>89.8400075705771</c:v>
                </c:pt>
                <c:pt idx="2457">
                  <c:v>89.554535075058482</c:v>
                </c:pt>
                <c:pt idx="2458">
                  <c:v>89.269145377827712</c:v>
                </c:pt>
                <c:pt idx="2459">
                  <c:v>88.983838328134894</c:v>
                </c:pt>
                <c:pt idx="2460">
                  <c:v>88.698613768124801</c:v>
                </c:pt>
                <c:pt idx="2461">
                  <c:v>88.413471532894505</c:v>
                </c:pt>
                <c:pt idx="2462">
                  <c:v>88.128411450555603</c:v>
                </c:pt>
                <c:pt idx="2463">
                  <c:v>87.843433342293764</c:v>
                </c:pt>
                <c:pt idx="2464">
                  <c:v>87.558537022428311</c:v>
                </c:pt>
                <c:pt idx="2465">
                  <c:v>87.273722298474979</c:v>
                </c:pt>
                <c:pt idx="2466">
                  <c:v>86.988988971204961</c:v>
                </c:pt>
                <c:pt idx="2467">
                  <c:v>86.704336834707789</c:v>
                </c:pt>
                <c:pt idx="2468">
                  <c:v>86.419765676452101</c:v>
                </c:pt>
                <c:pt idx="2469">
                  <c:v>86.13527527734675</c:v>
                </c:pt>
                <c:pt idx="2470">
                  <c:v>85.850865411803667</c:v>
                </c:pt>
                <c:pt idx="2471">
                  <c:v>85.566535847799599</c:v>
                </c:pt>
                <c:pt idx="2472">
                  <c:v>85.282286346938534</c:v>
                </c:pt>
                <c:pt idx="2473">
                  <c:v>84.998116664513148</c:v>
                </c:pt>
                <c:pt idx="2474">
                  <c:v>84.714026549568928</c:v>
                </c:pt>
                <c:pt idx="2475">
                  <c:v>84.43001574496536</c:v>
                </c:pt>
                <c:pt idx="2476">
                  <c:v>84.14608398743998</c:v>
                </c:pt>
                <c:pt idx="2477">
                  <c:v>83.862231007670317</c:v>
                </c:pt>
                <c:pt idx="2478">
                  <c:v>83.578456530338002</c:v>
                </c:pt>
                <c:pt idx="2479">
                  <c:v>83.294760274192271</c:v>
                </c:pt>
                <c:pt idx="2480">
                  <c:v>83.011141952110691</c:v>
                </c:pt>
                <c:pt idx="2481">
                  <c:v>82.727601271166222</c:v>
                </c:pt>
                <c:pt idx="2482">
                  <c:v>82.444137932688534</c:v>
                </c:pt>
                <c:pt idx="2483">
                  <c:v>82.160751632327703</c:v>
                </c:pt>
                <c:pt idx="2484">
                  <c:v>81.877442060119634</c:v>
                </c:pt>
                <c:pt idx="2485">
                  <c:v>81.594208900547414</c:v>
                </c:pt>
                <c:pt idx="2486">
                  <c:v>81.311051832607305</c:v>
                </c:pt>
                <c:pt idx="2487">
                  <c:v>81.027970529870288</c:v>
                </c:pt>
                <c:pt idx="2488">
                  <c:v>80.744964660548902</c:v>
                </c:pt>
                <c:pt idx="2489">
                  <c:v>80.462033887558704</c:v>
                </c:pt>
                <c:pt idx="2490">
                  <c:v>80.179177868584716</c:v>
                </c:pt>
                <c:pt idx="2491">
                  <c:v>79.896396256141884</c:v>
                </c:pt>
                <c:pt idx="2492">
                  <c:v>79.613688697643099</c:v>
                </c:pt>
                <c:pt idx="2493">
                  <c:v>79.331054835460804</c:v>
                </c:pt>
                <c:pt idx="2494">
                  <c:v>79.048494306991955</c:v>
                </c:pt>
                <c:pt idx="2495">
                  <c:v>78.766006744722731</c:v>
                </c:pt>
                <c:pt idx="2496">
                  <c:v>78.483591776290282</c:v>
                </c:pt>
                <c:pt idx="2497">
                  <c:v>78.201249024549867</c:v>
                </c:pt>
                <c:pt idx="2498">
                  <c:v>77.918978107636249</c:v>
                </c:pt>
                <c:pt idx="2499">
                  <c:v>77.636778639029686</c:v>
                </c:pt>
                <c:pt idx="2500">
                  <c:v>77.354650227619516</c:v>
                </c:pt>
                <c:pt idx="2501">
                  <c:v>77.072592477766165</c:v>
                </c:pt>
                <c:pt idx="2502">
                  <c:v>76.790604989368063</c:v>
                </c:pt>
                <c:pt idx="2503">
                  <c:v>76.508687357923591</c:v>
                </c:pt>
                <c:pt idx="2504">
                  <c:v>76.226839174595611</c:v>
                </c:pt>
                <c:pt idx="2505">
                  <c:v>75.94506002627466</c:v>
                </c:pt>
                <c:pt idx="2506">
                  <c:v>75.663349495643132</c:v>
                </c:pt>
                <c:pt idx="2507">
                  <c:v>75.381707161239348</c:v>
                </c:pt>
                <c:pt idx="2508">
                  <c:v>75.100132597519135</c:v>
                </c:pt>
                <c:pt idx="2509">
                  <c:v>74.818625374922831</c:v>
                </c:pt>
                <c:pt idx="2510">
                  <c:v>74.537185059934203</c:v>
                </c:pt>
                <c:pt idx="2511">
                  <c:v>74.255811215147318</c:v>
                </c:pt>
                <c:pt idx="2512">
                  <c:v>73.974503399328427</c:v>
                </c:pt>
                <c:pt idx="2513">
                  <c:v>73.693261167478383</c:v>
                </c:pt>
                <c:pt idx="2514">
                  <c:v>73.412084070897038</c:v>
                </c:pt>
                <c:pt idx="2515">
                  <c:v>73.130971657245212</c:v>
                </c:pt>
                <c:pt idx="2516">
                  <c:v>72.849923470607465</c:v>
                </c:pt>
                <c:pt idx="2517">
                  <c:v>72.568939051554935</c:v>
                </c:pt>
                <c:pt idx="2518">
                  <c:v>72.28801793720767</c:v>
                </c:pt>
                <c:pt idx="2519">
                  <c:v>72.007159661297365</c:v>
                </c:pt>
                <c:pt idx="2520">
                  <c:v>71.726363754229965</c:v>
                </c:pt>
                <c:pt idx="2521">
                  <c:v>71.445629743145886</c:v>
                </c:pt>
                <c:pt idx="2522">
                  <c:v>71.164957151984254</c:v>
                </c:pt>
                <c:pt idx="2523">
                  <c:v>70.884345501544175</c:v>
                </c:pt>
                <c:pt idx="2524">
                  <c:v>70.603794309544469</c:v>
                </c:pt>
                <c:pt idx="2525">
                  <c:v>70.323303090687745</c:v>
                </c:pt>
                <c:pt idx="2526">
                  <c:v>70.042871356721733</c:v>
                </c:pt>
                <c:pt idx="2527">
                  <c:v>69.762498616498263</c:v>
                </c:pt>
                <c:pt idx="2528">
                  <c:v>69.482184376035178</c:v>
                </c:pt>
                <c:pt idx="2529">
                  <c:v>69.201928138579163</c:v>
                </c:pt>
                <c:pt idx="2530">
                  <c:v>68.921729404664475</c:v>
                </c:pt>
                <c:pt idx="2531">
                  <c:v>68.641587672172577</c:v>
                </c:pt>
                <c:pt idx="2532">
                  <c:v>68.361502436395654</c:v>
                </c:pt>
                <c:pt idx="2533">
                  <c:v>68.081473190093533</c:v>
                </c:pt>
                <c:pt idx="2534">
                  <c:v>67.80149942355709</c:v>
                </c:pt>
                <c:pt idx="2535">
                  <c:v>67.521580624663429</c:v>
                </c:pt>
                <c:pt idx="2536">
                  <c:v>67.241716278939847</c:v>
                </c:pt>
                <c:pt idx="2537">
                  <c:v>66.961905869621575</c:v>
                </c:pt>
                <c:pt idx="2538">
                  <c:v>66.682148877710489</c:v>
                </c:pt>
                <c:pt idx="2539">
                  <c:v>66.40244478203438</c:v>
                </c:pt>
                <c:pt idx="2540">
                  <c:v>66.12279305930744</c:v>
                </c:pt>
                <c:pt idx="2541">
                  <c:v>65.843193184185623</c:v>
                </c:pt>
                <c:pt idx="2542">
                  <c:v>65.563644629328493</c:v>
                </c:pt>
                <c:pt idx="2543">
                  <c:v>65.284146865454417</c:v>
                </c:pt>
                <c:pt idx="2544">
                  <c:v>65.004699361402018</c:v>
                </c:pt>
                <c:pt idx="2545">
                  <c:v>64.725301584184237</c:v>
                </c:pt>
                <c:pt idx="2546">
                  <c:v>64.445952999047577</c:v>
                </c:pt>
                <c:pt idx="2547">
                  <c:v>64.166653069531321</c:v>
                </c:pt>
                <c:pt idx="2548">
                  <c:v>63.88740125752004</c:v>
                </c:pt>
                <c:pt idx="2549">
                  <c:v>63.608197023306445</c:v>
                </c:pt>
                <c:pt idx="2550">
                  <c:v>63.329039825641345</c:v>
                </c:pt>
                <c:pt idx="2551">
                  <c:v>63.049929121797391</c:v>
                </c:pt>
                <c:pt idx="2552">
                  <c:v>62.770864367619716</c:v>
                </c:pt>
                <c:pt idx="2553">
                  <c:v>62.491845017582925</c:v>
                </c:pt>
                <c:pt idx="2554">
                  <c:v>62.212870524849876</c:v>
                </c:pt>
                <c:pt idx="2555">
                  <c:v>61.933940341322014</c:v>
                </c:pt>
                <c:pt idx="2556">
                  <c:v>61.655053917701281</c:v>
                </c:pt>
                <c:pt idx="2557">
                  <c:v>61.376210703538469</c:v>
                </c:pt>
                <c:pt idx="2558">
                  <c:v>61.097410147293473</c:v>
                </c:pt>
                <c:pt idx="2559">
                  <c:v>60.818651696385587</c:v>
                </c:pt>
                <c:pt idx="2560">
                  <c:v>60.539934797251064</c:v>
                </c:pt>
                <c:pt idx="2561">
                  <c:v>60.261258895395308</c:v>
                </c:pt>
                <c:pt idx="2562">
                  <c:v>59.982623435447117</c:v>
                </c:pt>
                <c:pt idx="2563">
                  <c:v>59.704027861212246</c:v>
                </c:pt>
                <c:pt idx="2564">
                  <c:v>59.42547161572854</c:v>
                </c:pt>
                <c:pt idx="2565">
                  <c:v>59.146954141315454</c:v>
                </c:pt>
                <c:pt idx="2566">
                  <c:v>58.86847487962887</c:v>
                </c:pt>
                <c:pt idx="2567">
                  <c:v>58.590033271714447</c:v>
                </c:pt>
                <c:pt idx="2568">
                  <c:v>58.311628758059172</c:v>
                </c:pt>
                <c:pt idx="2569">
                  <c:v>58.033260778642244</c:v>
                </c:pt>
                <c:pt idx="2570">
                  <c:v>57.754928772988976</c:v>
                </c:pt>
                <c:pt idx="2571">
                  <c:v>57.476632180221443</c:v>
                </c:pt>
                <c:pt idx="2572">
                  <c:v>57.198370439108395</c:v>
                </c:pt>
                <c:pt idx="2573">
                  <c:v>56.920142988118364</c:v>
                </c:pt>
                <c:pt idx="2574">
                  <c:v>56.641949265470068</c:v>
                </c:pt>
                <c:pt idx="2575">
                  <c:v>56.363788709181037</c:v>
                </c:pt>
                <c:pt idx="2576">
                  <c:v>56.085660757120671</c:v>
                </c:pt>
                <c:pt idx="2577">
                  <c:v>55.80756484705779</c:v>
                </c:pt>
                <c:pt idx="2578">
                  <c:v>55.529500416711706</c:v>
                </c:pt>
                <c:pt idx="2579">
                  <c:v>55.251466903800939</c:v>
                </c:pt>
                <c:pt idx="2580">
                  <c:v>54.973463746092889</c:v>
                </c:pt>
                <c:pt idx="2581">
                  <c:v>54.695490381452935</c:v>
                </c:pt>
                <c:pt idx="2582">
                  <c:v>54.417546247891934</c:v>
                </c:pt>
                <c:pt idx="2583">
                  <c:v>54.139630783614798</c:v>
                </c:pt>
                <c:pt idx="2584">
                  <c:v>53.861743427071083</c:v>
                </c:pt>
                <c:pt idx="2585">
                  <c:v>53.583883616998641</c:v>
                </c:pt>
                <c:pt idx="2586">
                  <c:v>53.306050792474373</c:v>
                </c:pt>
                <c:pt idx="2587">
                  <c:v>53.028244392960154</c:v>
                </c:pt>
                <c:pt idx="2588">
                  <c:v>52.750463858349427</c:v>
                </c:pt>
                <c:pt idx="2589">
                  <c:v>52.472708629015699</c:v>
                </c:pt>
                <c:pt idx="2590">
                  <c:v>52.194978145856965</c:v>
                </c:pt>
                <c:pt idx="2591">
                  <c:v>51.917271850343013</c:v>
                </c:pt>
                <c:pt idx="2592">
                  <c:v>51.639589184561075</c:v>
                </c:pt>
                <c:pt idx="2593">
                  <c:v>51.361929591260939</c:v>
                </c:pt>
                <c:pt idx="2594">
                  <c:v>51.084292513900884</c:v>
                </c:pt>
                <c:pt idx="2595">
                  <c:v>50.8066773966925</c:v>
                </c:pt>
                <c:pt idx="2596">
                  <c:v>50.529083684645165</c:v>
                </c:pt>
                <c:pt idx="2597">
                  <c:v>50.251510823611852</c:v>
                </c:pt>
                <c:pt idx="2598">
                  <c:v>49.973958260330669</c:v>
                </c:pt>
                <c:pt idx="2599">
                  <c:v>49.696425442471494</c:v>
                </c:pt>
                <c:pt idx="2600">
                  <c:v>49.418911818678176</c:v>
                </c:pt>
                <c:pt idx="2601">
                  <c:v>49.141416838611981</c:v>
                </c:pt>
                <c:pt idx="2602">
                  <c:v>48.863939952995494</c:v>
                </c:pt>
                <c:pt idx="2603">
                  <c:v>48.586480613653585</c:v>
                </c:pt>
                <c:pt idx="2604">
                  <c:v>48.309038273558855</c:v>
                </c:pt>
                <c:pt idx="2605">
                  <c:v>48.031612386870179</c:v>
                </c:pt>
                <c:pt idx="2606">
                  <c:v>47.754202408977605</c:v>
                </c:pt>
                <c:pt idx="2607">
                  <c:v>47.476807796543078</c:v>
                </c:pt>
                <c:pt idx="2608">
                  <c:v>47.199428007541599</c:v>
                </c:pt>
                <c:pt idx="2609">
                  <c:v>46.922062501300765</c:v>
                </c:pt>
                <c:pt idx="2610">
                  <c:v>46.644710738545065</c:v>
                </c:pt>
                <c:pt idx="2611">
                  <c:v>46.367372181433886</c:v>
                </c:pt>
                <c:pt idx="2612">
                  <c:v>46.090046293601681</c:v>
                </c:pt>
                <c:pt idx="2613">
                  <c:v>45.812732540198702</c:v>
                </c:pt>
                <c:pt idx="2614">
                  <c:v>45.5354303879312</c:v>
                </c:pt>
                <c:pt idx="2615">
                  <c:v>45.258139305097899</c:v>
                </c:pt>
                <c:pt idx="2616">
                  <c:v>44.980858761633669</c:v>
                </c:pt>
                <c:pt idx="2617">
                  <c:v>44.703588229143065</c:v>
                </c:pt>
                <c:pt idx="2618">
                  <c:v>44.426327180943254</c:v>
                </c:pt>
                <c:pt idx="2619">
                  <c:v>44.149075092099821</c:v>
                </c:pt>
                <c:pt idx="2620">
                  <c:v>43.871831439464756</c:v>
                </c:pt>
                <c:pt idx="2621">
                  <c:v>43.594595701714788</c:v>
                </c:pt>
                <c:pt idx="2622">
                  <c:v>43.317367359388072</c:v>
                </c:pt>
                <c:pt idx="2623">
                  <c:v>43.040145894921494</c:v>
                </c:pt>
                <c:pt idx="2624">
                  <c:v>42.762930792687875</c:v>
                </c:pt>
                <c:pt idx="2625">
                  <c:v>42.485721539030791</c:v>
                </c:pt>
                <c:pt idx="2626">
                  <c:v>42.208517622302033</c:v>
                </c:pt>
                <c:pt idx="2627">
                  <c:v>41.931318532898722</c:v>
                </c:pt>
                <c:pt idx="2628">
                  <c:v>41.654123763294592</c:v>
                </c:pt>
                <c:pt idx="2629">
                  <c:v>41.376932808079637</c:v>
                </c:pt>
                <c:pt idx="2630">
                  <c:v>41.099745163993305</c:v>
                </c:pt>
                <c:pt idx="2631">
                  <c:v>40.822560329958286</c:v>
                </c:pt>
                <c:pt idx="2632">
                  <c:v>40.545377807115678</c:v>
                </c:pt>
                <c:pt idx="2633">
                  <c:v>40.26819709885995</c:v>
                </c:pt>
                <c:pt idx="2634">
                  <c:v>39.991017710871219</c:v>
                </c:pt>
                <c:pt idx="2635">
                  <c:v>39.71383915114933</c:v>
                </c:pt>
                <c:pt idx="2636">
                  <c:v>39.436660930046685</c:v>
                </c:pt>
                <c:pt idx="2637">
                  <c:v>39.159482560301974</c:v>
                </c:pt>
                <c:pt idx="2638">
                  <c:v>38.882303557072071</c:v>
                </c:pt>
                <c:pt idx="2639">
                  <c:v>38.605123437963364</c:v>
                </c:pt>
                <c:pt idx="2640">
                  <c:v>38.327941723065592</c:v>
                </c:pt>
                <c:pt idx="2641">
                  <c:v>38.050757934983331</c:v>
                </c:pt>
                <c:pt idx="2642">
                  <c:v>37.77357159886455</c:v>
                </c:pt>
                <c:pt idx="2643">
                  <c:v>37.496382242435246</c:v>
                </c:pt>
                <c:pt idx="2644">
                  <c:v>37.219189396028135</c:v>
                </c:pt>
                <c:pt idx="2645">
                  <c:v>36.941992592614412</c:v>
                </c:pt>
                <c:pt idx="2646">
                  <c:v>36.664791367831413</c:v>
                </c:pt>
                <c:pt idx="2647">
                  <c:v>36.387585260016557</c:v>
                </c:pt>
                <c:pt idx="2648">
                  <c:v>36.11037381023187</c:v>
                </c:pt>
                <c:pt idx="2649">
                  <c:v>35.833156562298342</c:v>
                </c:pt>
                <c:pt idx="2650">
                  <c:v>35.555933062820245</c:v>
                </c:pt>
                <c:pt idx="2651">
                  <c:v>35.278702861217567</c:v>
                </c:pt>
                <c:pt idx="2652">
                  <c:v>35.001465509751391</c:v>
                </c:pt>
                <c:pt idx="2653">
                  <c:v>34.724220563553857</c:v>
                </c:pt>
                <c:pt idx="2654">
                  <c:v>34.446967580654601</c:v>
                </c:pt>
                <c:pt idx="2655">
                  <c:v>34.169706122009096</c:v>
                </c:pt>
                <c:pt idx="2656">
                  <c:v>33.892435751525021</c:v>
                </c:pt>
                <c:pt idx="2657">
                  <c:v>33.615156036089978</c:v>
                </c:pt>
                <c:pt idx="2658">
                  <c:v>33.337866545596832</c:v>
                </c:pt>
                <c:pt idx="2659">
                  <c:v>33.060566852970155</c:v>
                </c:pt>
                <c:pt idx="2660">
                  <c:v>32.783256534192795</c:v>
                </c:pt>
                <c:pt idx="2661">
                  <c:v>32.505935168331241</c:v>
                </c:pt>
                <c:pt idx="2662">
                  <c:v>32.228602337559444</c:v>
                </c:pt>
                <c:pt idx="2663">
                  <c:v>31.951257627186052</c:v>
                </c:pt>
                <c:pt idx="2664">
                  <c:v>31.673900625676648</c:v>
                </c:pt>
                <c:pt idx="2665">
                  <c:v>31.396530924680075</c:v>
                </c:pt>
                <c:pt idx="2666">
                  <c:v>31.119148119051008</c:v>
                </c:pt>
                <c:pt idx="2667">
                  <c:v>30.841751806874889</c:v>
                </c:pt>
                <c:pt idx="2668">
                  <c:v>30.564341589489363</c:v>
                </c:pt>
                <c:pt idx="2669">
                  <c:v>30.286917071509194</c:v>
                </c:pt>
                <c:pt idx="2670">
                  <c:v>30.009477860848548</c:v>
                </c:pt>
                <c:pt idx="2671">
                  <c:v>29.732023568742985</c:v>
                </c:pt>
                <c:pt idx="2672">
                  <c:v>29.454553809770555</c:v>
                </c:pt>
                <c:pt idx="2673">
                  <c:v>29.177068201876647</c:v>
                </c:pt>
                <c:pt idx="2674">
                  <c:v>28.899566366391443</c:v>
                </c:pt>
                <c:pt idx="2675">
                  <c:v>28.622047928055434</c:v>
                </c:pt>
                <c:pt idx="2676">
                  <c:v>28.344512515035021</c:v>
                </c:pt>
                <c:pt idx="2677">
                  <c:v>28.066959758948794</c:v>
                </c:pt>
                <c:pt idx="2678">
                  <c:v>27.789389294882589</c:v>
                </c:pt>
                <c:pt idx="2679">
                  <c:v>27.511800761412957</c:v>
                </c:pt>
                <c:pt idx="2680">
                  <c:v>27.234193800624759</c:v>
                </c:pt>
                <c:pt idx="2681">
                  <c:v>26.956568058130685</c:v>
                </c:pt>
                <c:pt idx="2682">
                  <c:v>26.678923183090674</c:v>
                </c:pt>
                <c:pt idx="2683">
                  <c:v>26.401258828230119</c:v>
                </c:pt>
                <c:pt idx="2684">
                  <c:v>26.123574649858053</c:v>
                </c:pt>
                <c:pt idx="2685">
                  <c:v>25.84587030788564</c:v>
                </c:pt>
                <c:pt idx="2686">
                  <c:v>25.568145465841987</c:v>
                </c:pt>
                <c:pt idx="2687">
                  <c:v>25.290399790894028</c:v>
                </c:pt>
                <c:pt idx="2688">
                  <c:v>25.012632953862216</c:v>
                </c:pt>
                <c:pt idx="2689">
                  <c:v>24.73484462923571</c:v>
                </c:pt>
                <c:pt idx="2690">
                  <c:v>24.457034495191156</c:v>
                </c:pt>
                <c:pt idx="2691">
                  <c:v>24.179202233607217</c:v>
                </c:pt>
                <c:pt idx="2692">
                  <c:v>23.901347530080272</c:v>
                </c:pt>
                <c:pt idx="2693">
                  <c:v>23.623470073939707</c:v>
                </c:pt>
                <c:pt idx="2694">
                  <c:v>23.345569558264373</c:v>
                </c:pt>
                <c:pt idx="2695">
                  <c:v>23.067645679894046</c:v>
                </c:pt>
                <c:pt idx="2696">
                  <c:v>22.789698139446582</c:v>
                </c:pt>
                <c:pt idx="2697">
                  <c:v>22.511726641330771</c:v>
                </c:pt>
                <c:pt idx="2698">
                  <c:v>22.233730893760125</c:v>
                </c:pt>
                <c:pt idx="2699">
                  <c:v>21.955710608766239</c:v>
                </c:pt>
                <c:pt idx="2700">
                  <c:v>21.677665502211582</c:v>
                </c:pt>
                <c:pt idx="2701">
                  <c:v>21.399595293802047</c:v>
                </c:pt>
                <c:pt idx="2702">
                  <c:v>21.121499707099609</c:v>
                </c:pt>
                <c:pt idx="2703">
                  <c:v>20.843378469534546</c:v>
                </c:pt>
                <c:pt idx="2704">
                  <c:v>20.565231312416273</c:v>
                </c:pt>
                <c:pt idx="2705">
                  <c:v>20.287057970943973</c:v>
                </c:pt>
                <c:pt idx="2706">
                  <c:v>20.008858184220745</c:v>
                </c:pt>
                <c:pt idx="2707">
                  <c:v>19.730631695259724</c:v>
                </c:pt>
                <c:pt idx="2708">
                  <c:v>19.452378250998517</c:v>
                </c:pt>
                <c:pt idx="2709">
                  <c:v>19.174097602306574</c:v>
                </c:pt>
                <c:pt idx="2710">
                  <c:v>18.895789503994806</c:v>
                </c:pt>
                <c:pt idx="2711">
                  <c:v>18.617453714827281</c:v>
                </c:pt>
                <c:pt idx="2712">
                  <c:v>18.339089997526528</c:v>
                </c:pt>
                <c:pt idx="2713">
                  <c:v>18.060698118785997</c:v>
                </c:pt>
                <c:pt idx="2714">
                  <c:v>17.782277849274262</c:v>
                </c:pt>
                <c:pt idx="2715">
                  <c:v>17.50382896364637</c:v>
                </c:pt>
                <c:pt idx="2716">
                  <c:v>17.225351240549173</c:v>
                </c:pt>
                <c:pt idx="2717">
                  <c:v>16.946844462630228</c:v>
                </c:pt>
                <c:pt idx="2718">
                  <c:v>16.668308416542938</c:v>
                </c:pt>
                <c:pt idx="2719">
                  <c:v>16.389742892954043</c:v>
                </c:pt>
                <c:pt idx="2720">
                  <c:v>16.111147686550158</c:v>
                </c:pt>
                <c:pt idx="2721">
                  <c:v>15.832522596042823</c:v>
                </c:pt>
                <c:pt idx="2722">
                  <c:v>15.553867424174534</c:v>
                </c:pt>
                <c:pt idx="2723">
                  <c:v>15.275181977722957</c:v>
                </c:pt>
                <c:pt idx="2724">
                  <c:v>14.996466067507392</c:v>
                </c:pt>
                <c:pt idx="2725">
                  <c:v>14.717719508391166</c:v>
                </c:pt>
                <c:pt idx="2726">
                  <c:v>14.438942119287933</c:v>
                </c:pt>
                <c:pt idx="2727">
                  <c:v>14.160133723163435</c:v>
                </c:pt>
                <c:pt idx="2728">
                  <c:v>13.881294147040315</c:v>
                </c:pt>
                <c:pt idx="2729">
                  <c:v>13.602423222000171</c:v>
                </c:pt>
                <c:pt idx="2730">
                  <c:v>13.323520783187897</c:v>
                </c:pt>
                <c:pt idx="2731">
                  <c:v>13.044586669811149</c:v>
                </c:pt>
                <c:pt idx="2732">
                  <c:v>12.765620725145176</c:v>
                </c:pt>
                <c:pt idx="2733">
                  <c:v>12.486622796533883</c:v>
                </c:pt>
                <c:pt idx="2734">
                  <c:v>12.207592735390101</c:v>
                </c:pt>
                <c:pt idx="2735">
                  <c:v>11.928530397196438</c:v>
                </c:pt>
                <c:pt idx="2736">
                  <c:v>11.64943564150877</c:v>
                </c:pt>
                <c:pt idx="2737">
                  <c:v>11.370308331952202</c:v>
                </c:pt>
                <c:pt idx="2738">
                  <c:v>11.091148336224627</c:v>
                </c:pt>
                <c:pt idx="2739">
                  <c:v>10.811955526093943</c:v>
                </c:pt>
                <c:pt idx="2740">
                  <c:v>10.532729777399206</c:v>
                </c:pt>
                <c:pt idx="2741">
                  <c:v>10.253470970047086</c:v>
                </c:pt>
                <c:pt idx="2742">
                  <c:v>9.9741789880133567</c:v>
                </c:pt>
                <c:pt idx="2743">
                  <c:v>9.694853719338413</c:v>
                </c:pt>
                <c:pt idx="2744">
                  <c:v>9.4154950561270905</c:v>
                </c:pt>
                <c:pt idx="2745">
                  <c:v>9.1361028945447327</c:v>
                </c:pt>
                <c:pt idx="2746">
                  <c:v>8.8566771348148077</c:v>
                </c:pt>
                <c:pt idx="2747">
                  <c:v>8.5772176812166361</c:v>
                </c:pt>
                <c:pt idx="2748">
                  <c:v>8.2977244420798204</c:v>
                </c:pt>
                <c:pt idx="2749">
                  <c:v>8.0181973297821454</c:v>
                </c:pt>
                <c:pt idx="2750">
                  <c:v>7.738636260744947</c:v>
                </c:pt>
                <c:pt idx="2751">
                  <c:v>7.4590411554270073</c:v>
                </c:pt>
                <c:pt idx="2752">
                  <c:v>7.1794119383219712</c:v>
                </c:pt>
                <c:pt idx="2753">
                  <c:v>6.8997485379515817</c:v>
                </c:pt>
                <c:pt idx="2754">
                  <c:v>6.6200508868599099</c:v>
                </c:pt>
                <c:pt idx="2755">
                  <c:v>6.3403189216081053</c:v>
                </c:pt>
                <c:pt idx="2756">
                  <c:v>6.0605525827678397</c:v>
                </c:pt>
                <c:pt idx="2757">
                  <c:v>5.7807518149144848</c:v>
                </c:pt>
                <c:pt idx="2758">
                  <c:v>5.5009165666188844</c:v>
                </c:pt>
                <c:pt idx="2759">
                  <c:v>5.2210467904426592</c:v>
                </c:pt>
                <c:pt idx="2760">
                  <c:v>4.9411424429282844</c:v>
                </c:pt>
                <c:pt idx="2761">
                  <c:v>4.6612034845923844</c:v>
                </c:pt>
                <c:pt idx="2762">
                  <c:v>4.3812298799147218</c:v>
                </c:pt>
                <c:pt idx="2763">
                  <c:v>4.1012215973330273</c:v>
                </c:pt>
                <c:pt idx="2764">
                  <c:v>3.8211786092321973</c:v>
                </c:pt>
                <c:pt idx="2765">
                  <c:v>3.5411008919338491</c:v>
                </c:pt>
                <c:pt idx="2766">
                  <c:v>3.2609884256880091</c:v>
                </c:pt>
                <c:pt idx="2767">
                  <c:v>2.9808411946631987</c:v>
                </c:pt>
                <c:pt idx="2768">
                  <c:v>2.7006591869331036</c:v>
                </c:pt>
                <c:pt idx="2769">
                  <c:v>2.4204423944702858</c:v>
                </c:pt>
                <c:pt idx="2770">
                  <c:v>2.1401908131312628</c:v>
                </c:pt>
                <c:pt idx="2771">
                  <c:v>1.8599044426469198</c:v>
                </c:pt>
                <c:pt idx="2772">
                  <c:v>1.5795832866096993</c:v>
                </c:pt>
                <c:pt idx="2773">
                  <c:v>1.2992273524621885</c:v>
                </c:pt>
                <c:pt idx="2774">
                  <c:v>1.0188366514840874</c:v>
                </c:pt>
                <c:pt idx="2775">
                  <c:v>0.73841119877977246</c:v>
                </c:pt>
                <c:pt idx="2776">
                  <c:v>0.45795101326504561</c:v>
                </c:pt>
                <c:pt idx="2777">
                  <c:v>0.17745611765300265</c:v>
                </c:pt>
                <c:pt idx="2778">
                  <c:v>-0.10307346155753476</c:v>
                </c:pt>
                <c:pt idx="2779">
                  <c:v>-0.38363769410411158</c:v>
                </c:pt>
                <c:pt idx="2780">
                  <c:v>-0.66423654595770298</c:v>
                </c:pt>
                <c:pt idx="2781">
                  <c:v>-0.94486997935795292</c:v>
                </c:pt>
                <c:pt idx="2782">
                  <c:v>-1.2255379528171038</c:v>
                </c:pt>
                <c:pt idx="2783">
                  <c:v>-1.5062404211365896</c:v>
                </c:pt>
                <c:pt idx="2784">
                  <c:v>-1.7869773354267184</c:v>
                </c:pt>
                <c:pt idx="2785">
                  <c:v>-2.0677486431120089</c:v>
                </c:pt>
                <c:pt idx="2786">
                  <c:v>-2.3485542879632746</c:v>
                </c:pt>
                <c:pt idx="2787">
                  <c:v>-2.6293942101037211</c:v>
                </c:pt>
                <c:pt idx="2788">
                  <c:v>-2.9102683460302807</c:v>
                </c:pt>
                <c:pt idx="2789">
                  <c:v>-3.1911766286278351</c:v>
                </c:pt>
                <c:pt idx="2790">
                  <c:v>-3.4721189871924434</c:v>
                </c:pt>
                <c:pt idx="2791">
                  <c:v>-3.7530953474370858</c:v>
                </c:pt>
                <c:pt idx="2792">
                  <c:v>-4.0341056315269341</c:v>
                </c:pt>
                <c:pt idx="2793">
                  <c:v>-4.3151497580876468</c:v>
                </c:pt>
                <c:pt idx="2794">
                  <c:v>-4.5962276422252399</c:v>
                </c:pt>
                <c:pt idx="2795">
                  <c:v>-4.8773391955497356</c:v>
                </c:pt>
                <c:pt idx="2796">
                  <c:v>-5.1584843261830171</c:v>
                </c:pt>
                <c:pt idx="2797">
                  <c:v>-5.4396629387962179</c:v>
                </c:pt>
                <c:pt idx="2798">
                  <c:v>-5.7208749346165328</c:v>
                </c:pt>
                <c:pt idx="2799">
                  <c:v>-6.0021202114539172</c:v>
                </c:pt>
                <c:pt idx="2800">
                  <c:v>-6.2833986637220178</c:v>
                </c:pt>
                <c:pt idx="2801">
                  <c:v>-6.5647101824476417</c:v>
                </c:pt>
                <c:pt idx="2802">
                  <c:v>-6.8460546553126349</c:v>
                </c:pt>
                <c:pt idx="2803">
                  <c:v>-7.1274319666593549</c:v>
                </c:pt>
                <c:pt idx="2804">
                  <c:v>-7.4088419975198816</c:v>
                </c:pt>
                <c:pt idx="2805">
                  <c:v>-7.6902846256375899</c:v>
                </c:pt>
                <c:pt idx="2806">
                  <c:v>-7.9717597254808217</c:v>
                </c:pt>
                <c:pt idx="2807">
                  <c:v>-8.2532671682820062</c:v>
                </c:pt>
                <c:pt idx="2808">
                  <c:v>-8.5348068220477522</c:v>
                </c:pt>
                <c:pt idx="2809">
                  <c:v>-8.816378551588631</c:v>
                </c:pt>
                <c:pt idx="2810">
                  <c:v>-9.0979822185387587</c:v>
                </c:pt>
                <c:pt idx="2811">
                  <c:v>-9.3796176813861631</c:v>
                </c:pt>
                <c:pt idx="2812">
                  <c:v>-9.6612847954826382</c:v>
                </c:pt>
                <c:pt idx="2813">
                  <c:v>-9.9429834130875641</c:v>
                </c:pt>
                <c:pt idx="2814">
                  <c:v>-10.224713383379289</c:v>
                </c:pt>
                <c:pt idx="2815">
                  <c:v>-10.506474552485638</c:v>
                </c:pt>
                <c:pt idx="2816">
                  <c:v>-10.788266763508828</c:v>
                </c:pt>
                <c:pt idx="2817">
                  <c:v>-11.070089856542568</c:v>
                </c:pt>
                <c:pt idx="2818">
                  <c:v>-11.351943668712417</c:v>
                </c:pt>
                <c:pt idx="2819">
                  <c:v>-11.63382803419224</c:v>
                </c:pt>
                <c:pt idx="2820">
                  <c:v>-11.915742784232526</c:v>
                </c:pt>
                <c:pt idx="2821">
                  <c:v>-12.19768774719009</c:v>
                </c:pt>
                <c:pt idx="2822">
                  <c:v>-12.479662748543003</c:v>
                </c:pt>
                <c:pt idx="2823">
                  <c:v>-12.761667610936096</c:v>
                </c:pt>
                <c:pt idx="2824">
                  <c:v>-13.043702154193888</c:v>
                </c:pt>
                <c:pt idx="2825">
                  <c:v>-13.325766195354767</c:v>
                </c:pt>
                <c:pt idx="2826">
                  <c:v>-13.60785954869908</c:v>
                </c:pt>
                <c:pt idx="2827">
                  <c:v>-13.889982025766086</c:v>
                </c:pt>
                <c:pt idx="2828">
                  <c:v>-14.172133435398898</c:v>
                </c:pt>
                <c:pt idx="2829">
                  <c:v>-14.45431358376328</c:v>
                </c:pt>
                <c:pt idx="2830">
                  <c:v>-14.736522274378139</c:v>
                </c:pt>
                <c:pt idx="2831">
                  <c:v>-15.018759308143325</c:v>
                </c:pt>
                <c:pt idx="2832">
                  <c:v>-15.301024483372691</c:v>
                </c:pt>
                <c:pt idx="2833">
                  <c:v>-15.583317595812398</c:v>
                </c:pt>
                <c:pt idx="2834">
                  <c:v>-15.865638438686698</c:v>
                </c:pt>
                <c:pt idx="2835">
                  <c:v>-16.147986802716552</c:v>
                </c:pt>
                <c:pt idx="2836">
                  <c:v>-16.430362476152336</c:v>
                </c:pt>
                <c:pt idx="2837">
                  <c:v>-16.712765244807017</c:v>
                </c:pt>
                <c:pt idx="2838">
                  <c:v>-16.99519489207535</c:v>
                </c:pt>
                <c:pt idx="2839">
                  <c:v>-17.277651198980376</c:v>
                </c:pt>
                <c:pt idx="2840">
                  <c:v>-17.560133944193691</c:v>
                </c:pt>
                <c:pt idx="2841">
                  <c:v>-17.842642904069265</c:v>
                </c:pt>
                <c:pt idx="2842">
                  <c:v>-18.1251778526773</c:v>
                </c:pt>
                <c:pt idx="2843">
                  <c:v>-18.407738561823699</c:v>
                </c:pt>
                <c:pt idx="2844">
                  <c:v>-18.690324801098729</c:v>
                </c:pt>
                <c:pt idx="2845">
                  <c:v>-18.97293633789733</c:v>
                </c:pt>
                <c:pt idx="2846">
                  <c:v>-19.255572937453909</c:v>
                </c:pt>
                <c:pt idx="2847">
                  <c:v>-19.538234362877073</c:v>
                </c:pt>
                <c:pt idx="2848">
                  <c:v>-19.820920375170509</c:v>
                </c:pt>
                <c:pt idx="2849">
                  <c:v>-20.103630733280614</c:v>
                </c:pt>
                <c:pt idx="2850">
                  <c:v>-20.386365194122028</c:v>
                </c:pt>
                <c:pt idx="2851">
                  <c:v>-20.669123512607175</c:v>
                </c:pt>
                <c:pt idx="2852">
                  <c:v>-20.951905441683607</c:v>
                </c:pt>
                <c:pt idx="2853">
                  <c:v>-21.234710732367184</c:v>
                </c:pt>
                <c:pt idx="2854">
                  <c:v>-21.517539133764682</c:v>
                </c:pt>
                <c:pt idx="2855">
                  <c:v>-21.800390393124268</c:v>
                </c:pt>
                <c:pt idx="2856">
                  <c:v>-22.083264255857433</c:v>
                </c:pt>
                <c:pt idx="2857">
                  <c:v>-22.366160465573266</c:v>
                </c:pt>
                <c:pt idx="2858">
                  <c:v>-22.64907876411861</c:v>
                </c:pt>
                <c:pt idx="2859">
                  <c:v>-22.932018891596687</c:v>
                </c:pt>
                <c:pt idx="2860">
                  <c:v>-23.214980586418989</c:v>
                </c:pt>
                <c:pt idx="2861">
                  <c:v>-23.497963585329597</c:v>
                </c:pt>
                <c:pt idx="2862">
                  <c:v>-23.780967623439761</c:v>
                </c:pt>
                <c:pt idx="2863">
                  <c:v>-24.063992434266229</c:v>
                </c:pt>
                <c:pt idx="2864">
                  <c:v>-24.34703774975247</c:v>
                </c:pt>
                <c:pt idx="2865">
                  <c:v>-24.630103300323047</c:v>
                </c:pt>
                <c:pt idx="2866">
                  <c:v>-24.913188814903627</c:v>
                </c:pt>
                <c:pt idx="2867">
                  <c:v>-25.196294020959392</c:v>
                </c:pt>
                <c:pt idx="2868">
                  <c:v>-25.479418644532281</c:v>
                </c:pt>
                <c:pt idx="2869">
                  <c:v>-25.762562410265154</c:v>
                </c:pt>
                <c:pt idx="2870">
                  <c:v>-26.045725041452997</c:v>
                </c:pt>
                <c:pt idx="2871">
                  <c:v>-26.32890626006526</c:v>
                </c:pt>
                <c:pt idx="2872">
                  <c:v>-26.612105786785836</c:v>
                </c:pt>
                <c:pt idx="2873">
                  <c:v>-26.895323341048751</c:v>
                </c:pt>
                <c:pt idx="2874">
                  <c:v>-27.178558641062722</c:v>
                </c:pt>
                <c:pt idx="2875">
                  <c:v>-27.461811403864264</c:v>
                </c:pt>
                <c:pt idx="2876">
                  <c:v>-27.745081345338349</c:v>
                </c:pt>
                <c:pt idx="2877">
                  <c:v>-28.028368180260305</c:v>
                </c:pt>
                <c:pt idx="2878">
                  <c:v>-28.311671622327712</c:v>
                </c:pt>
                <c:pt idx="2879">
                  <c:v>-28.594991384201141</c:v>
                </c:pt>
                <c:pt idx="2880">
                  <c:v>-28.878327177526106</c:v>
                </c:pt>
                <c:pt idx="2881">
                  <c:v>-29.161678712985616</c:v>
                </c:pt>
                <c:pt idx="2882">
                  <c:v>-29.445045700326272</c:v>
                </c:pt>
                <c:pt idx="2883">
                  <c:v>-29.72842784839311</c:v>
                </c:pt>
                <c:pt idx="2884">
                  <c:v>-30.011824865170652</c:v>
                </c:pt>
                <c:pt idx="2885">
                  <c:v>-30.295236457805345</c:v>
                </c:pt>
                <c:pt idx="2886">
                  <c:v>-30.578662332659025</c:v>
                </c:pt>
                <c:pt idx="2887">
                  <c:v>-30.862102195331843</c:v>
                </c:pt>
                <c:pt idx="2888">
                  <c:v>-31.145555750701629</c:v>
                </c:pt>
                <c:pt idx="2889">
                  <c:v>-31.429022702961543</c:v>
                </c:pt>
                <c:pt idx="2890">
                  <c:v>-31.712502755643854</c:v>
                </c:pt>
                <c:pt idx="2891">
                  <c:v>-31.99599561167329</c:v>
                </c:pt>
                <c:pt idx="2892">
                  <c:v>-32.279500973389716</c:v>
                </c:pt>
                <c:pt idx="2893">
                  <c:v>-32.563018542588445</c:v>
                </c:pt>
                <c:pt idx="2894">
                  <c:v>-32.846548020555623</c:v>
                </c:pt>
                <c:pt idx="2895">
                  <c:v>-33.130089108095007</c:v>
                </c:pt>
                <c:pt idx="2896">
                  <c:v>-33.413641505578205</c:v>
                </c:pt>
                <c:pt idx="2897">
                  <c:v>-33.697204912969035</c:v>
                </c:pt>
                <c:pt idx="2898">
                  <c:v>-33.980779029862184</c:v>
                </c:pt>
                <c:pt idx="2899">
                  <c:v>-34.264363555518514</c:v>
                </c:pt>
                <c:pt idx="2900">
                  <c:v>-34.547958188901951</c:v>
                </c:pt>
                <c:pt idx="2901">
                  <c:v>-34.831562628703438</c:v>
                </c:pt>
                <c:pt idx="2902">
                  <c:v>-35.115176573394621</c:v>
                </c:pt>
                <c:pt idx="2903">
                  <c:v>-35.398799721248317</c:v>
                </c:pt>
                <c:pt idx="2904">
                  <c:v>-35.682431770379615</c:v>
                </c:pt>
                <c:pt idx="2905">
                  <c:v>-35.96607241878106</c:v>
                </c:pt>
                <c:pt idx="2906">
                  <c:v>-36.24972136434711</c:v>
                </c:pt>
                <c:pt idx="2907">
                  <c:v>-36.533378304926053</c:v>
                </c:pt>
                <c:pt idx="2908">
                  <c:v>-36.817042938342212</c:v>
                </c:pt>
                <c:pt idx="2909">
                  <c:v>-37.100714962434949</c:v>
                </c:pt>
                <c:pt idx="2910">
                  <c:v>-37.384394075093233</c:v>
                </c:pt>
                <c:pt idx="2911">
                  <c:v>-37.668079974281632</c:v>
                </c:pt>
                <c:pt idx="2912">
                  <c:v>-37.951772358090025</c:v>
                </c:pt>
                <c:pt idx="2913">
                  <c:v>-38.235470924755774</c:v>
                </c:pt>
                <c:pt idx="2914">
                  <c:v>-38.519175372702136</c:v>
                </c:pt>
                <c:pt idx="2915">
                  <c:v>-38.80288540057434</c:v>
                </c:pt>
                <c:pt idx="2916">
                  <c:v>-39.086600707261027</c:v>
                </c:pt>
                <c:pt idx="2917">
                  <c:v>-39.370320991946329</c:v>
                </c:pt>
                <c:pt idx="2918">
                  <c:v>-39.654045954131973</c:v>
                </c:pt>
                <c:pt idx="2919">
                  <c:v>-39.937775293672352</c:v>
                </c:pt>
                <c:pt idx="2920">
                  <c:v>-40.221508710809474</c:v>
                </c:pt>
                <c:pt idx="2921">
                  <c:v>-40.505245906207712</c:v>
                </c:pt>
                <c:pt idx="2922">
                  <c:v>-40.788986580976271</c:v>
                </c:pt>
                <c:pt idx="2923">
                  <c:v>-41.072730436718686</c:v>
                </c:pt>
                <c:pt idx="2924">
                  <c:v>-41.35647717555397</c:v>
                </c:pt>
                <c:pt idx="2925">
                  <c:v>-41.640226500152821</c:v>
                </c:pt>
                <c:pt idx="2926">
                  <c:v>-41.923978113773096</c:v>
                </c:pt>
                <c:pt idx="2927">
                  <c:v>-42.207731720279163</c:v>
                </c:pt>
                <c:pt idx="2928">
                  <c:v>-42.491487024192843</c:v>
                </c:pt>
                <c:pt idx="2929">
                  <c:v>-42.775243730713093</c:v>
                </c:pt>
                <c:pt idx="2930">
                  <c:v>-43.059001545751165</c:v>
                </c:pt>
                <c:pt idx="2931">
                  <c:v>-43.342760175964941</c:v>
                </c:pt>
                <c:pt idx="2932">
                  <c:v>-43.626519328778826</c:v>
                </c:pt>
                <c:pt idx="2933">
                  <c:v>-43.910278712432266</c:v>
                </c:pt>
                <c:pt idx="2934">
                  <c:v>-44.194038036000066</c:v>
                </c:pt>
                <c:pt idx="2935">
                  <c:v>-44.477797009425565</c:v>
                </c:pt>
                <c:pt idx="2936">
                  <c:v>-44.761555343553248</c:v>
                </c:pt>
                <c:pt idx="2937">
                  <c:v>-45.045312750150842</c:v>
                </c:pt>
                <c:pt idx="2938">
                  <c:v>-45.329068941954056</c:v>
                </c:pt>
                <c:pt idx="2939">
                  <c:v>-45.61282363268657</c:v>
                </c:pt>
                <c:pt idx="2940">
                  <c:v>-45.896576537092493</c:v>
                </c:pt>
                <c:pt idx="2941">
                  <c:v>-46.180327370966836</c:v>
                </c:pt>
                <c:pt idx="2942">
                  <c:v>-46.464075851187296</c:v>
                </c:pt>
                <c:pt idx="2943">
                  <c:v>-46.747821695732128</c:v>
                </c:pt>
                <c:pt idx="2944">
                  <c:v>-47.031564623727078</c:v>
                </c:pt>
                <c:pt idx="2945">
                  <c:v>-47.31530435546285</c:v>
                </c:pt>
                <c:pt idx="2946">
                  <c:v>-47.599040612425959</c:v>
                </c:pt>
                <c:pt idx="2947">
                  <c:v>-47.882773117331041</c:v>
                </c:pt>
                <c:pt idx="2948">
                  <c:v>-48.166501594137017</c:v>
                </c:pt>
                <c:pt idx="2949">
                  <c:v>-48.450225768092814</c:v>
                </c:pt>
                <c:pt idx="2950">
                  <c:v>-48.733945365753826</c:v>
                </c:pt>
                <c:pt idx="2951">
                  <c:v>-49.017660115011822</c:v>
                </c:pt>
                <c:pt idx="2952">
                  <c:v>-49.301369745125932</c:v>
                </c:pt>
                <c:pt idx="2953">
                  <c:v>-49.585073986737925</c:v>
                </c:pt>
                <c:pt idx="2954">
                  <c:v>-49.868772571916161</c:v>
                </c:pt>
                <c:pt idx="2955">
                  <c:v>-50.152465234171139</c:v>
                </c:pt>
                <c:pt idx="2956">
                  <c:v>-50.436151708484864</c:v>
                </c:pt>
                <c:pt idx="2957">
                  <c:v>-50.719831731339831</c:v>
                </c:pt>
                <c:pt idx="2958">
                  <c:v>-51.003505040732854</c:v>
                </c:pt>
                <c:pt idx="2959">
                  <c:v>-51.287171376219511</c:v>
                </c:pt>
                <c:pt idx="2960">
                  <c:v>-51.570830478925714</c:v>
                </c:pt>
                <c:pt idx="2961">
                  <c:v>-51.854482091578767</c:v>
                </c:pt>
                <c:pt idx="2962">
                  <c:v>-52.138125958529365</c:v>
                </c:pt>
                <c:pt idx="2963">
                  <c:v>-52.421761825780713</c:v>
                </c:pt>
                <c:pt idx="2964">
                  <c:v>-52.705389441001955</c:v>
                </c:pt>
                <c:pt idx="2965">
                  <c:v>-52.989008553568162</c:v>
                </c:pt>
                <c:pt idx="2966">
                  <c:v>-53.272618914572952</c:v>
                </c:pt>
                <c:pt idx="2967">
                  <c:v>-53.556220276856131</c:v>
                </c:pt>
                <c:pt idx="2968">
                  <c:v>-53.839812395028432</c:v>
                </c:pt>
                <c:pt idx="2969">
                  <c:v>-54.123395025483809</c:v>
                </c:pt>
                <c:pt idx="2970">
                  <c:v>-54.406967926439478</c:v>
                </c:pt>
                <c:pt idx="2971">
                  <c:v>-54.69053085794679</c:v>
                </c:pt>
                <c:pt idx="2972">
                  <c:v>-54.974083581916545</c:v>
                </c:pt>
                <c:pt idx="2973">
                  <c:v>-55.257625862143158</c:v>
                </c:pt>
                <c:pt idx="2974">
                  <c:v>-55.541157464315511</c:v>
                </c:pt>
                <c:pt idx="2975">
                  <c:v>-55.824678156055619</c:v>
                </c:pt>
                <c:pt idx="2976">
                  <c:v>-56.108187706927012</c:v>
                </c:pt>
                <c:pt idx="2977">
                  <c:v>-56.391685888460344</c:v>
                </c:pt>
                <c:pt idx="2978">
                  <c:v>-56.675172474175291</c:v>
                </c:pt>
                <c:pt idx="2979">
                  <c:v>-56.958647239589617</c:v>
                </c:pt>
                <c:pt idx="2980">
                  <c:v>-57.242109962256521</c:v>
                </c:pt>
                <c:pt idx="2981">
                  <c:v>-57.5255604217732</c:v>
                </c:pt>
                <c:pt idx="2982">
                  <c:v>-57.808998399801844</c:v>
                </c:pt>
                <c:pt idx="2983">
                  <c:v>-58.092423680089972</c:v>
                </c:pt>
                <c:pt idx="2984">
                  <c:v>-58.375836048491379</c:v>
                </c:pt>
                <c:pt idx="2985">
                  <c:v>-58.659235292972795</c:v>
                </c:pt>
                <c:pt idx="2986">
                  <c:v>-58.942621203650084</c:v>
                </c:pt>
                <c:pt idx="2987">
                  <c:v>-59.225993572794259</c:v>
                </c:pt>
                <c:pt idx="2988">
                  <c:v>-59.509352194851751</c:v>
                </c:pt>
                <c:pt idx="2989">
                  <c:v>-59.79269686646446</c:v>
                </c:pt>
                <c:pt idx="2990">
                  <c:v>-60.07602738647504</c:v>
                </c:pt>
                <c:pt idx="2991">
                  <c:v>-60.359343555961971</c:v>
                </c:pt>
                <c:pt idx="2992">
                  <c:v>-60.642645178242553</c:v>
                </c:pt>
                <c:pt idx="2993">
                  <c:v>-60.925932058892968</c:v>
                </c:pt>
                <c:pt idx="2994">
                  <c:v>-61.20920400576712</c:v>
                </c:pt>
                <c:pt idx="2995">
                  <c:v>-61.492460828999306</c:v>
                </c:pt>
                <c:pt idx="2996">
                  <c:v>-61.775702341037906</c:v>
                </c:pt>
                <c:pt idx="2997">
                  <c:v>-62.058928356647208</c:v>
                </c:pt>
                <c:pt idx="2998">
                  <c:v>-62.342138692926227</c:v>
                </c:pt>
                <c:pt idx="2999">
                  <c:v>-62.625333169325053</c:v>
                </c:pt>
                <c:pt idx="3000">
                  <c:v>-62.908511607646368</c:v>
                </c:pt>
                <c:pt idx="3001">
                  <c:v>-63.191673832078806</c:v>
                </c:pt>
                <c:pt idx="3002">
                  <c:v>-63.47481966919478</c:v>
                </c:pt>
                <c:pt idx="3003">
                  <c:v>-63.757948947970007</c:v>
                </c:pt>
                <c:pt idx="3004">
                  <c:v>-64.041061499793599</c:v>
                </c:pt>
                <c:pt idx="3005">
                  <c:v>-64.324157158484994</c:v>
                </c:pt>
                <c:pt idx="3006">
                  <c:v>-64.607235760291999</c:v>
                </c:pt>
                <c:pt idx="3007">
                  <c:v>-64.89029714392305</c:v>
                </c:pt>
                <c:pt idx="3008">
                  <c:v>-65.173341150543521</c:v>
                </c:pt>
                <c:pt idx="3009">
                  <c:v>-65.456367623792559</c:v>
                </c:pt>
                <c:pt idx="3010">
                  <c:v>-65.739376409794886</c:v>
                </c:pt>
                <c:pt idx="3011">
                  <c:v>-66.022367357159922</c:v>
                </c:pt>
                <c:pt idx="3012">
                  <c:v>-66.305340317009367</c:v>
                </c:pt>
                <c:pt idx="3013">
                  <c:v>-66.58829514297598</c:v>
                </c:pt>
                <c:pt idx="3014">
                  <c:v>-66.871231691214987</c:v>
                </c:pt>
                <c:pt idx="3015">
                  <c:v>-67.154149820416748</c:v>
                </c:pt>
                <c:pt idx="3016">
                  <c:v>-67.437049391802319</c:v>
                </c:pt>
                <c:pt idx="3017">
                  <c:v>-67.719930269153053</c:v>
                </c:pt>
                <c:pt idx="3018">
                  <c:v>-68.002792318803017</c:v>
                </c:pt>
                <c:pt idx="3019">
                  <c:v>-68.285635409652045</c:v>
                </c:pt>
                <c:pt idx="3020">
                  <c:v>-68.568459413175702</c:v>
                </c:pt>
                <c:pt idx="3021">
                  <c:v>-68.851264203420612</c:v>
                </c:pt>
                <c:pt idx="3022">
                  <c:v>-69.134049657030218</c:v>
                </c:pt>
                <c:pt idx="3023">
                  <c:v>-69.416815653237308</c:v>
                </c:pt>
                <c:pt idx="3024">
                  <c:v>-69.699562073873338</c:v>
                </c:pt>
                <c:pt idx="3025">
                  <c:v>-69.982288803384378</c:v>
                </c:pt>
                <c:pt idx="3026">
                  <c:v>-70.264995728809154</c:v>
                </c:pt>
                <c:pt idx="3027">
                  <c:v>-70.547682739823017</c:v>
                </c:pt>
                <c:pt idx="3028">
                  <c:v>109.16965027128697</c:v>
                </c:pt>
                <c:pt idx="3029">
                  <c:v>108.88700340960357</c:v>
                </c:pt>
                <c:pt idx="3030">
                  <c:v>108.60437677758031</c:v>
                </c:pt>
                <c:pt idx="3031">
                  <c:v>108.32177047503477</c:v>
                </c:pt>
                <c:pt idx="3032">
                  <c:v>108.03918459914868</c:v>
                </c:pt>
                <c:pt idx="3033">
                  <c:v>107.75661924445681</c:v>
                </c:pt>
                <c:pt idx="3034">
                  <c:v>107.47407450284845</c:v>
                </c:pt>
                <c:pt idx="3035">
                  <c:v>107.19155046356752</c:v>
                </c:pt>
                <c:pt idx="3036">
                  <c:v>106.90904721320055</c:v>
                </c:pt>
                <c:pt idx="3037">
                  <c:v>106.62656483569046</c:v>
                </c:pt>
                <c:pt idx="3038">
                  <c:v>106.34410341231778</c:v>
                </c:pt>
                <c:pt idx="3039">
                  <c:v>106.06166302170574</c:v>
                </c:pt>
                <c:pt idx="3040">
                  <c:v>105.77924373982155</c:v>
                </c:pt>
                <c:pt idx="3041">
                  <c:v>105.49684563996831</c:v>
                </c:pt>
                <c:pt idx="3042">
                  <c:v>105.21446879279824</c:v>
                </c:pt>
                <c:pt idx="3043">
                  <c:v>104.93211326629418</c:v>
                </c:pt>
                <c:pt idx="3044">
                  <c:v>104.64977912577962</c:v>
                </c:pt>
                <c:pt idx="3045">
                  <c:v>104.3674664339182</c:v>
                </c:pt>
                <c:pt idx="3046">
                  <c:v>104.08517525071029</c:v>
                </c:pt>
                <c:pt idx="3047">
                  <c:v>103.80290563350344</c:v>
                </c:pt>
                <c:pt idx="3048">
                  <c:v>103.52065763697954</c:v>
                </c:pt>
                <c:pt idx="3049">
                  <c:v>103.23843131316443</c:v>
                </c:pt>
                <c:pt idx="3050">
                  <c:v>102.95622671142834</c:v>
                </c:pt>
                <c:pt idx="3051">
                  <c:v>102.67404387848724</c:v>
                </c:pt>
                <c:pt idx="3052">
                  <c:v>102.39188285840221</c:v>
                </c:pt>
                <c:pt idx="3053">
                  <c:v>102.1097436925931</c:v>
                </c:pt>
                <c:pt idx="3054">
                  <c:v>101.82762641982393</c:v>
                </c:pt>
                <c:pt idx="3055">
                  <c:v>101.54553107621766</c:v>
                </c:pt>
                <c:pt idx="3056">
                  <c:v>101.26345769525696</c:v>
                </c:pt>
                <c:pt idx="3057">
                  <c:v>100.9814063077836</c:v>
                </c:pt>
                <c:pt idx="3058">
                  <c:v>100.69937694201519</c:v>
                </c:pt>
                <c:pt idx="3059">
                  <c:v>100.417369623531</c:v>
                </c:pt>
                <c:pt idx="3060">
                  <c:v>100.13538437528833</c:v>
                </c:pt>
                <c:pt idx="3061">
                  <c:v>99.853421217623975</c:v>
                </c:pt>
                <c:pt idx="3062">
                  <c:v>99.571480168256358</c:v>
                </c:pt>
                <c:pt idx="3063">
                  <c:v>99.28956124230254</c:v>
                </c:pt>
                <c:pt idx="3064">
                  <c:v>99.007664452265757</c:v>
                </c:pt>
                <c:pt idx="3065">
                  <c:v>98.725789808053065</c:v>
                </c:pt>
                <c:pt idx="3066">
                  <c:v>98.44393731697825</c:v>
                </c:pt>
                <c:pt idx="3067">
                  <c:v>98.162106983765312</c:v>
                </c:pt>
                <c:pt idx="3068">
                  <c:v>97.880298810566217</c:v>
                </c:pt>
                <c:pt idx="3069">
                  <c:v>97.598512796950757</c:v>
                </c:pt>
                <c:pt idx="3070">
                  <c:v>97.316748939924537</c:v>
                </c:pt>
                <c:pt idx="3071">
                  <c:v>97.035007233934081</c:v>
                </c:pt>
                <c:pt idx="3072">
                  <c:v>96.753287670873263</c:v>
                </c:pt>
                <c:pt idx="3073">
                  <c:v>96.471590240089455</c:v>
                </c:pt>
                <c:pt idx="3074">
                  <c:v>96.189914928401663</c:v>
                </c:pt>
                <c:pt idx="3075">
                  <c:v>95.908261720093265</c:v>
                </c:pt>
                <c:pt idx="3076">
                  <c:v>95.626630596929729</c:v>
                </c:pt>
                <c:pt idx="3077">
                  <c:v>95.345021538166307</c:v>
                </c:pt>
                <c:pt idx="3078">
                  <c:v>95.063434520553812</c:v>
                </c:pt>
                <c:pt idx="3079">
                  <c:v>94.781869518358945</c:v>
                </c:pt>
                <c:pt idx="3080">
                  <c:v>94.500326503356035</c:v>
                </c:pt>
                <c:pt idx="3081">
                  <c:v>94.218805444849338</c:v>
                </c:pt>
                <c:pt idx="3082">
                  <c:v>93.937306309679343</c:v>
                </c:pt>
                <c:pt idx="3083">
                  <c:v>93.655829062230154</c:v>
                </c:pt>
                <c:pt idx="3084">
                  <c:v>93.374373664451852</c:v>
                </c:pt>
                <c:pt idx="3085">
                  <c:v>93.092940075853107</c:v>
                </c:pt>
                <c:pt idx="3086">
                  <c:v>92.81152825352352</c:v>
                </c:pt>
                <c:pt idx="3087">
                  <c:v>92.530138152142584</c:v>
                </c:pt>
                <c:pt idx="3088">
                  <c:v>92.248769723987678</c:v>
                </c:pt>
                <c:pt idx="3089">
                  <c:v>91.967422918956146</c:v>
                </c:pt>
                <c:pt idx="3090">
                  <c:v>91.686097684561148</c:v>
                </c:pt>
                <c:pt idx="3091">
                  <c:v>91.404793965954852</c:v>
                </c:pt>
                <c:pt idx="3092">
                  <c:v>91.123511705936608</c:v>
                </c:pt>
                <c:pt idx="3093">
                  <c:v>90.842250844966429</c:v>
                </c:pt>
                <c:pt idx="3094">
                  <c:v>90.561011321173936</c:v>
                </c:pt>
                <c:pt idx="3095">
                  <c:v>90.279793070383207</c:v>
                </c:pt>
                <c:pt idx="3096">
                  <c:v>89.998596026107734</c:v>
                </c:pt>
                <c:pt idx="3097">
                  <c:v>89.717420119575621</c:v>
                </c:pt>
                <c:pt idx="3098">
                  <c:v>89.436265279740354</c:v>
                </c:pt>
                <c:pt idx="3099">
                  <c:v>89.15513143329045</c:v>
                </c:pt>
                <c:pt idx="3100">
                  <c:v>88.874018504675576</c:v>
                </c:pt>
                <c:pt idx="3101">
                  <c:v>88.592926416102884</c:v>
                </c:pt>
                <c:pt idx="3102">
                  <c:v>88.311855087562478</c:v>
                </c:pt>
                <c:pt idx="3103">
                  <c:v>88.030804436839745</c:v>
                </c:pt>
                <c:pt idx="3104">
                  <c:v>87.749774379525206</c:v>
                </c:pt>
                <c:pt idx="3105">
                  <c:v>87.46876482904247</c:v>
                </c:pt>
                <c:pt idx="3106">
                  <c:v>87.187775696644962</c:v>
                </c:pt>
                <c:pt idx="3107">
                  <c:v>86.906806891442685</c:v>
                </c:pt>
                <c:pt idx="3108">
                  <c:v>86.625858320414196</c:v>
                </c:pt>
                <c:pt idx="3109">
                  <c:v>86.344929888419458</c:v>
                </c:pt>
                <c:pt idx="3110">
                  <c:v>86.064021498226992</c:v>
                </c:pt>
                <c:pt idx="3111">
                  <c:v>85.783133050512291</c:v>
                </c:pt>
                <c:pt idx="3112">
                  <c:v>85.502264443884286</c:v>
                </c:pt>
                <c:pt idx="3113">
                  <c:v>85.221415574900405</c:v>
                </c:pt>
                <c:pt idx="3114">
                  <c:v>84.940586338080763</c:v>
                </c:pt>
                <c:pt idx="3115">
                  <c:v>84.659776625923215</c:v>
                </c:pt>
                <c:pt idx="3116">
                  <c:v>84.378986328930878</c:v>
                </c:pt>
                <c:pt idx="3117">
                  <c:v>84.098215335610504</c:v>
                </c:pt>
                <c:pt idx="3118">
                  <c:v>83.817463532502771</c:v>
                </c:pt>
                <c:pt idx="3119">
                  <c:v>83.536730804194761</c:v>
                </c:pt>
                <c:pt idx="3120">
                  <c:v>83.25601703333534</c:v>
                </c:pt>
                <c:pt idx="3121">
                  <c:v>82.975322100662709</c:v>
                </c:pt>
                <c:pt idx="3122">
                  <c:v>82.694645885006068</c:v>
                </c:pt>
                <c:pt idx="3123">
                  <c:v>82.413988263313712</c:v>
                </c:pt>
                <c:pt idx="3124">
                  <c:v>82.133349110667822</c:v>
                </c:pt>
                <c:pt idx="3125">
                  <c:v>81.852728300299745</c:v>
                </c:pt>
                <c:pt idx="3126">
                  <c:v>81.572125703619676</c:v>
                </c:pt>
                <c:pt idx="3127">
                  <c:v>81.291541190216918</c:v>
                </c:pt>
                <c:pt idx="3128">
                  <c:v>81.010974627890363</c:v>
                </c:pt>
                <c:pt idx="3129">
                  <c:v>80.730425882663056</c:v>
                </c:pt>
                <c:pt idx="3130">
                  <c:v>80.449894818798484</c:v>
                </c:pt>
                <c:pt idx="3131">
                  <c:v>80.169381298830885</c:v>
                </c:pt>
                <c:pt idx="3132">
                  <c:v>79.888885183566003</c:v>
                </c:pt>
                <c:pt idx="3133">
                  <c:v>79.6084063321115</c:v>
                </c:pt>
                <c:pt idx="3134">
                  <c:v>79.327944601894089</c:v>
                </c:pt>
                <c:pt idx="3135">
                  <c:v>79.047499848677475</c:v>
                </c:pt>
                <c:pt idx="3136">
                  <c:v>78.767071926578907</c:v>
                </c:pt>
                <c:pt idx="3137">
                  <c:v>78.486660688100542</c:v>
                </c:pt>
                <c:pt idx="3138">
                  <c:v>78.206265984130596</c:v>
                </c:pt>
                <c:pt idx="3139">
                  <c:v>77.925887663975786</c:v>
                </c:pt>
                <c:pt idx="3140">
                  <c:v>77.645525575376681</c:v>
                </c:pt>
                <c:pt idx="3141">
                  <c:v>77.365179564525008</c:v>
                </c:pt>
                <c:pt idx="3142">
                  <c:v>77.084849476095457</c:v>
                </c:pt>
                <c:pt idx="3143">
                  <c:v>76.804535153247571</c:v>
                </c:pt>
                <c:pt idx="3144">
                  <c:v>76.524236437657962</c:v>
                </c:pt>
                <c:pt idx="3145">
                  <c:v>76.243953169536468</c:v>
                </c:pt>
                <c:pt idx="3146">
                  <c:v>75.963685187645439</c:v>
                </c:pt>
                <c:pt idx="3147">
                  <c:v>75.683432329328852</c:v>
                </c:pt>
                <c:pt idx="3148">
                  <c:v>75.40319443051763</c:v>
                </c:pt>
                <c:pt idx="3149">
                  <c:v>75.122971325759835</c:v>
                </c:pt>
                <c:pt idx="3150">
                  <c:v>74.842762848240696</c:v>
                </c:pt>
                <c:pt idx="3151">
                  <c:v>74.562568829797385</c:v>
                </c:pt>
                <c:pt idx="3152">
                  <c:v>74.282389100952727</c:v>
                </c:pt>
                <c:pt idx="3153">
                  <c:v>74.002223490919391</c:v>
                </c:pt>
                <c:pt idx="3154">
                  <c:v>73.722071827631197</c:v>
                </c:pt>
                <c:pt idx="3155">
                  <c:v>73.441933937760027</c:v>
                </c:pt>
                <c:pt idx="3156">
                  <c:v>73.161809646736799</c:v>
                </c:pt>
                <c:pt idx="3157">
                  <c:v>72.88169877878164</c:v>
                </c:pt>
                <c:pt idx="3158">
                  <c:v>72.601601156907947</c:v>
                </c:pt>
                <c:pt idx="3159">
                  <c:v>72.321516602955541</c:v>
                </c:pt>
                <c:pt idx="3160">
                  <c:v>72.041444937609711</c:v>
                </c:pt>
                <c:pt idx="3161">
                  <c:v>71.761385980420556</c:v>
                </c:pt>
                <c:pt idx="3162">
                  <c:v>71.481339549823232</c:v>
                </c:pt>
                <c:pt idx="3163">
                  <c:v>71.201305463169604</c:v>
                </c:pt>
                <c:pt idx="3164">
                  <c:v>70.921283536732801</c:v>
                </c:pt>
                <c:pt idx="3165">
                  <c:v>70.641273585740109</c:v>
                </c:pt>
                <c:pt idx="3166">
                  <c:v>70.361275424391721</c:v>
                </c:pt>
                <c:pt idx="3167">
                  <c:v>70.08128886587906</c:v>
                </c:pt>
                <c:pt idx="3168">
                  <c:v>69.80131372241847</c:v>
                </c:pt>
                <c:pt idx="3169">
                  <c:v>69.521349805255468</c:v>
                </c:pt>
                <c:pt idx="3170">
                  <c:v>69.24139692469592</c:v>
                </c:pt>
                <c:pt idx="3171">
                  <c:v>68.961454890128294</c:v>
                </c:pt>
                <c:pt idx="3172">
                  <c:v>68.681523510039511</c:v>
                </c:pt>
                <c:pt idx="3173">
                  <c:v>68.40160259205031</c:v>
                </c:pt>
                <c:pt idx="3174">
                  <c:v>68.121691942918289</c:v>
                </c:pt>
                <c:pt idx="3175">
                  <c:v>67.841791368571052</c:v>
                </c:pt>
                <c:pt idx="3176">
                  <c:v>67.561900674126889</c:v>
                </c:pt>
                <c:pt idx="3177">
                  <c:v>67.28201966391228</c:v>
                </c:pt>
                <c:pt idx="3178">
                  <c:v>67.002148141495013</c:v>
                </c:pt>
                <c:pt idx="3179">
                  <c:v>66.722285909689958</c:v>
                </c:pt>
                <c:pt idx="3180">
                  <c:v>66.442432770591921</c:v>
                </c:pt>
                <c:pt idx="3181">
                  <c:v>66.162588525594586</c:v>
                </c:pt>
                <c:pt idx="3182">
                  <c:v>65.88275297541189</c:v>
                </c:pt>
                <c:pt idx="3183">
                  <c:v>65.602925920098201</c:v>
                </c:pt>
                <c:pt idx="3184">
                  <c:v>65.323107159081502</c:v>
                </c:pt>
                <c:pt idx="3185">
                  <c:v>65.043296491166643</c:v>
                </c:pt>
                <c:pt idx="3186">
                  <c:v>64.763493714570203</c:v>
                </c:pt>
                <c:pt idx="3187">
                  <c:v>64.483698626940111</c:v>
                </c:pt>
                <c:pt idx="3188">
                  <c:v>64.203911025373401</c:v>
                </c:pt>
                <c:pt idx="3189">
                  <c:v>63.924130706449347</c:v>
                </c:pt>
                <c:pt idx="3190">
                  <c:v>63.644357466235434</c:v>
                </c:pt>
                <c:pt idx="3191">
                  <c:v>63.364591100320133</c:v>
                </c:pt>
                <c:pt idx="3192">
                  <c:v>63.084831403831643</c:v>
                </c:pt>
                <c:pt idx="3193">
                  <c:v>62.805078171458199</c:v>
                </c:pt>
                <c:pt idx="3194">
                  <c:v>62.525331197479765</c:v>
                </c:pt>
                <c:pt idx="3195">
                  <c:v>62.245590275772706</c:v>
                </c:pt>
                <c:pt idx="3196">
                  <c:v>61.965855199845677</c:v>
                </c:pt>
                <c:pt idx="3197">
                  <c:v>61.686125762855752</c:v>
                </c:pt>
                <c:pt idx="3198">
                  <c:v>61.406401757627854</c:v>
                </c:pt>
                <c:pt idx="3199">
                  <c:v>61.126682976689551</c:v>
                </c:pt>
                <c:pt idx="3200">
                  <c:v>60.84696921227399</c:v>
                </c:pt>
                <c:pt idx="3201">
                  <c:v>60.56726025635443</c:v>
                </c:pt>
                <c:pt idx="3202">
                  <c:v>60.2875559006619</c:v>
                </c:pt>
                <c:pt idx="3203">
                  <c:v>60.007855936707323</c:v>
                </c:pt>
                <c:pt idx="3204">
                  <c:v>59.728160155801284</c:v>
                </c:pt>
                <c:pt idx="3205">
                  <c:v>59.448468349085267</c:v>
                </c:pt>
                <c:pt idx="3206">
                  <c:v>59.168780307537133</c:v>
                </c:pt>
                <c:pt idx="3207">
                  <c:v>58.889095822005302</c:v>
                </c:pt>
                <c:pt idx="3208">
                  <c:v>58.609414683224422</c:v>
                </c:pt>
                <c:pt idx="3209">
                  <c:v>58.329736681836707</c:v>
                </c:pt>
                <c:pt idx="3210">
                  <c:v>58.050061608424059</c:v>
                </c:pt>
                <c:pt idx="3211">
                  <c:v>57.770389253511539</c:v>
                </c:pt>
                <c:pt idx="3212">
                  <c:v>57.490719407600814</c:v>
                </c:pt>
                <c:pt idx="3213">
                  <c:v>57.211051861188857</c:v>
                </c:pt>
                <c:pt idx="3214">
                  <c:v>56.931386404785492</c:v>
                </c:pt>
                <c:pt idx="3215">
                  <c:v>56.651722828946973</c:v>
                </c:pt>
                <c:pt idx="3216">
                  <c:v>56.372060924279332</c:v>
                </c:pt>
                <c:pt idx="3217">
                  <c:v>56.092400481470648</c:v>
                </c:pt>
                <c:pt idx="3218">
                  <c:v>55.812741291311028</c:v>
                </c:pt>
                <c:pt idx="3219">
                  <c:v>55.533083144708399</c:v>
                </c:pt>
                <c:pt idx="3220">
                  <c:v>55.253425832721113</c:v>
                </c:pt>
                <c:pt idx="3221">
                  <c:v>54.973769146564933</c:v>
                </c:pt>
                <c:pt idx="3222">
                  <c:v>54.694112877639924</c:v>
                </c:pt>
                <c:pt idx="3223">
                  <c:v>54.414456817553166</c:v>
                </c:pt>
                <c:pt idx="3224">
                  <c:v>54.134800758136606</c:v>
                </c:pt>
                <c:pt idx="3225">
                  <c:v>53.855144491465772</c:v>
                </c:pt>
                <c:pt idx="3226">
                  <c:v>53.575487809891811</c:v>
                </c:pt>
                <c:pt idx="3227">
                  <c:v>53.295830506044588</c:v>
                </c:pt>
                <c:pt idx="3228">
                  <c:v>53.01617237286429</c:v>
                </c:pt>
                <c:pt idx="3229">
                  <c:v>52.736513203619744</c:v>
                </c:pt>
                <c:pt idx="3230">
                  <c:v>52.456852791924071</c:v>
                </c:pt>
                <c:pt idx="3231">
                  <c:v>52.177190931768571</c:v>
                </c:pt>
                <c:pt idx="3232">
                  <c:v>51.897527417524159</c:v>
                </c:pt>
                <c:pt idx="3233">
                  <c:v>51.617862043972664</c:v>
                </c:pt>
                <c:pt idx="3234">
                  <c:v>51.338194606325231</c:v>
                </c:pt>
                <c:pt idx="3235">
                  <c:v>51.058524900238531</c:v>
                </c:pt>
                <c:pt idx="3236">
                  <c:v>50.778852721845396</c:v>
                </c:pt>
                <c:pt idx="3237">
                  <c:v>50.49917786775729</c:v>
                </c:pt>
                <c:pt idx="3238">
                  <c:v>50.219500135097071</c:v>
                </c:pt>
                <c:pt idx="3239">
                  <c:v>49.939819321514584</c:v>
                </c:pt>
                <c:pt idx="3240">
                  <c:v>49.660135225201913</c:v>
                </c:pt>
                <c:pt idx="3241">
                  <c:v>49.38044764492615</c:v>
                </c:pt>
                <c:pt idx="3242">
                  <c:v>49.100756380030909</c:v>
                </c:pt>
                <c:pt idx="3243">
                  <c:v>48.82106123046583</c:v>
                </c:pt>
                <c:pt idx="3244">
                  <c:v>48.541361996803772</c:v>
                </c:pt>
                <c:pt idx="3245">
                  <c:v>48.26165848025969</c:v>
                </c:pt>
                <c:pt idx="3246">
                  <c:v>47.981950482706736</c:v>
                </c:pt>
                <c:pt idx="3247">
                  <c:v>47.702237806705533</c:v>
                </c:pt>
                <c:pt idx="3248">
                  <c:v>47.42252025550647</c:v>
                </c:pt>
                <c:pt idx="3249">
                  <c:v>47.142797633079653</c:v>
                </c:pt>
                <c:pt idx="3250">
                  <c:v>46.86306974412998</c:v>
                </c:pt>
                <c:pt idx="3251">
                  <c:v>46.583336394113125</c:v>
                </c:pt>
                <c:pt idx="3252">
                  <c:v>46.30359738926456</c:v>
                </c:pt>
                <c:pt idx="3253">
                  <c:v>46.023852536601552</c:v>
                </c:pt>
                <c:pt idx="3254">
                  <c:v>45.744101643950522</c:v>
                </c:pt>
                <c:pt idx="3255">
                  <c:v>45.464344519965394</c:v>
                </c:pt>
                <c:pt idx="3256">
                  <c:v>45.184580974138875</c:v>
                </c:pt>
                <c:pt idx="3257">
                  <c:v>44.904810816833802</c:v>
                </c:pt>
                <c:pt idx="3258">
                  <c:v>44.625033859283157</c:v>
                </c:pt>
                <c:pt idx="3259">
                  <c:v>44.345249913618666</c:v>
                </c:pt>
                <c:pt idx="3260">
                  <c:v>44.065458792884556</c:v>
                </c:pt>
                <c:pt idx="3261">
                  <c:v>43.785660311053626</c:v>
                </c:pt>
                <c:pt idx="3262">
                  <c:v>43.505854283053459</c:v>
                </c:pt>
                <c:pt idx="3263">
                  <c:v>43.226040524768088</c:v>
                </c:pt>
                <c:pt idx="3264">
                  <c:v>42.946218853065915</c:v>
                </c:pt>
                <c:pt idx="3265">
                  <c:v>42.666389085812298</c:v>
                </c:pt>
                <c:pt idx="3266">
                  <c:v>42.386551041887436</c:v>
                </c:pt>
                <c:pt idx="3267">
                  <c:v>42.106704541199527</c:v>
                </c:pt>
                <c:pt idx="3268">
                  <c:v>41.826849404712441</c:v>
                </c:pt>
                <c:pt idx="3269">
                  <c:v>41.546985454444233</c:v>
                </c:pt>
                <c:pt idx="3270">
                  <c:v>41.267112513495917</c:v>
                </c:pt>
                <c:pt idx="3271">
                  <c:v>40.987230406062523</c:v>
                </c:pt>
                <c:pt idx="3272">
                  <c:v>40.707338957448975</c:v>
                </c:pt>
                <c:pt idx="3273">
                  <c:v>40.427437994093843</c:v>
                </c:pt>
                <c:pt idx="3274">
                  <c:v>40.147527343568811</c:v>
                </c:pt>
                <c:pt idx="3275">
                  <c:v>39.867606834608104</c:v>
                </c:pt>
                <c:pt idx="3276">
                  <c:v>39.587676297115863</c:v>
                </c:pt>
                <c:pt idx="3277">
                  <c:v>39.307735562183431</c:v>
                </c:pt>
                <c:pt idx="3278">
                  <c:v>39.027784462111669</c:v>
                </c:pt>
                <c:pt idx="3279">
                  <c:v>38.747822830412169</c:v>
                </c:pt>
                <c:pt idx="3280">
                  <c:v>38.467850501829403</c:v>
                </c:pt>
                <c:pt idx="3281">
                  <c:v>38.187867312355394</c:v>
                </c:pt>
                <c:pt idx="3282">
                  <c:v>37.907873099240973</c:v>
                </c:pt>
                <c:pt idx="3283">
                  <c:v>37.627867701019774</c:v>
                </c:pt>
                <c:pt idx="3284">
                  <c:v>37.347850957506907</c:v>
                </c:pt>
                <c:pt idx="3285">
                  <c:v>37.067822709822543</c:v>
                </c:pt>
                <c:pt idx="3286">
                  <c:v>36.787782800404649</c:v>
                </c:pt>
                <c:pt idx="3287">
                  <c:v>36.507731073019173</c:v>
                </c:pt>
                <c:pt idx="3288">
                  <c:v>36.227667372783046</c:v>
                </c:pt>
                <c:pt idx="3289">
                  <c:v>35.947591546164027</c:v>
                </c:pt>
                <c:pt idx="3290">
                  <c:v>35.667503441002061</c:v>
                </c:pt>
                <c:pt idx="3291">
                  <c:v>35.387402906521125</c:v>
                </c:pt>
                <c:pt idx="3292">
                  <c:v>35.107289793340996</c:v>
                </c:pt>
                <c:pt idx="3293">
                  <c:v>34.827163953488288</c:v>
                </c:pt>
                <c:pt idx="3294">
                  <c:v>34.547025240419373</c:v>
                </c:pt>
                <c:pt idx="3295">
                  <c:v>34.266873509016015</c:v>
                </c:pt>
                <c:pt idx="3296">
                  <c:v>33.986708615609409</c:v>
                </c:pt>
                <c:pt idx="3297">
                  <c:v>33.7065304179891</c:v>
                </c:pt>
                <c:pt idx="3298">
                  <c:v>33.426338775410855</c:v>
                </c:pt>
                <c:pt idx="3299">
                  <c:v>33.146133548622316</c:v>
                </c:pt>
                <c:pt idx="3300">
                  <c:v>32.86591459985484</c:v>
                </c:pt>
                <c:pt idx="3301">
                  <c:v>32.585681792848469</c:v>
                </c:pt>
                <c:pt idx="3302">
                  <c:v>32.305434992858309</c:v>
                </c:pt>
                <c:pt idx="3303">
                  <c:v>32.02517406666454</c:v>
                </c:pt>
                <c:pt idx="3304">
                  <c:v>31.74489888259378</c:v>
                </c:pt>
                <c:pt idx="3305">
                  <c:v>31.464609310513136</c:v>
                </c:pt>
                <c:pt idx="3306">
                  <c:v>31.184305221850892</c:v>
                </c:pt>
                <c:pt idx="3307">
                  <c:v>30.903986489606627</c:v>
                </c:pt>
                <c:pt idx="3308">
                  <c:v>30.623652988359147</c:v>
                </c:pt>
                <c:pt idx="3309">
                  <c:v>30.343304594273476</c:v>
                </c:pt>
                <c:pt idx="3310">
                  <c:v>30.062941185125059</c:v>
                </c:pt>
                <c:pt idx="3311">
                  <c:v>29.782562640289544</c:v>
                </c:pt>
                <c:pt idx="3312">
                  <c:v>29.502168840764568</c:v>
                </c:pt>
                <c:pt idx="3313">
                  <c:v>29.221759669176244</c:v>
                </c:pt>
                <c:pt idx="3314">
                  <c:v>28.941335009785828</c:v>
                </c:pt>
                <c:pt idx="3315">
                  <c:v>28.660894748509733</c:v>
                </c:pt>
                <c:pt idx="3316">
                  <c:v>28.380438772911894</c:v>
                </c:pt>
                <c:pt idx="3317">
                  <c:v>28.099966972223275</c:v>
                </c:pt>
                <c:pt idx="3318">
                  <c:v>27.819479237346936</c:v>
                </c:pt>
                <c:pt idx="3319">
                  <c:v>27.538975460864968</c:v>
                </c:pt>
                <c:pt idx="3320">
                  <c:v>27.258455537057156</c:v>
                </c:pt>
                <c:pt idx="3321">
                  <c:v>26.977919361891313</c:v>
                </c:pt>
                <c:pt idx="3322">
                  <c:v>26.697366833043677</c:v>
                </c:pt>
                <c:pt idx="3323">
                  <c:v>26.41679784990275</c:v>
                </c:pt>
                <c:pt idx="3324">
                  <c:v>26.136212313574443</c:v>
                </c:pt>
                <c:pt idx="3325">
                  <c:v>25.85561012689972</c:v>
                </c:pt>
                <c:pt idx="3326">
                  <c:v>25.574991194445836</c:v>
                </c:pt>
                <c:pt idx="3327">
                  <c:v>25.294355422524038</c:v>
                </c:pt>
                <c:pt idx="3328">
                  <c:v>25.013702719193102</c:v>
                </c:pt>
                <c:pt idx="3329">
                  <c:v>24.733032994265791</c:v>
                </c:pt>
                <c:pt idx="3330">
                  <c:v>24.452346159313208</c:v>
                </c:pt>
                <c:pt idx="3331">
                  <c:v>24.171642127681267</c:v>
                </c:pt>
                <c:pt idx="3332">
                  <c:v>23.89092081448025</c:v>
                </c:pt>
                <c:pt idx="3333">
                  <c:v>23.610182136601324</c:v>
                </c:pt>
                <c:pt idx="3334">
                  <c:v>23.329426012720493</c:v>
                </c:pt>
                <c:pt idx="3335">
                  <c:v>23.04865236329896</c:v>
                </c:pt>
                <c:pt idx="3336">
                  <c:v>22.767861110602091</c:v>
                </c:pt>
                <c:pt idx="3337">
                  <c:v>22.487052178686014</c:v>
                </c:pt>
                <c:pt idx="3338">
                  <c:v>22.206225493413857</c:v>
                </c:pt>
                <c:pt idx="3339">
                  <c:v>21.925380982458343</c:v>
                </c:pt>
                <c:pt idx="3340">
                  <c:v>21.644518575302087</c:v>
                </c:pt>
                <c:pt idx="3341">
                  <c:v>21.363638203254158</c:v>
                </c:pt>
                <c:pt idx="3342">
                  <c:v>21.082739799437366</c:v>
                </c:pt>
                <c:pt idx="3343">
                  <c:v>20.801823298803026</c:v>
                </c:pt>
                <c:pt idx="3344">
                  <c:v>20.520888638131144</c:v>
                </c:pt>
                <c:pt idx="3345">
                  <c:v>20.239935756032178</c:v>
                </c:pt>
                <c:pt idx="3346">
                  <c:v>19.958964592961333</c:v>
                </c:pt>
                <c:pt idx="3347">
                  <c:v>19.677975091204509</c:v>
                </c:pt>
                <c:pt idx="3348">
                  <c:v>19.396967194892913</c:v>
                </c:pt>
                <c:pt idx="3349">
                  <c:v>19.115940850002236</c:v>
                </c:pt>
                <c:pt idx="3350">
                  <c:v>18.834896004353048</c:v>
                </c:pt>
                <c:pt idx="3351">
                  <c:v>18.553832607624816</c:v>
                </c:pt>
                <c:pt idx="3352">
                  <c:v>18.272750611339625</c:v>
                </c:pt>
                <c:pt idx="3353">
                  <c:v>17.991649968876846</c:v>
                </c:pt>
                <c:pt idx="3354">
                  <c:v>17.710530635472267</c:v>
                </c:pt>
                <c:pt idx="3355">
                  <c:v>17.429392568217676</c:v>
                </c:pt>
                <c:pt idx="3356">
                  <c:v>17.148235726062019</c:v>
                </c:pt>
                <c:pt idx="3357">
                  <c:v>16.86706006982239</c:v>
                </c:pt>
                <c:pt idx="3358">
                  <c:v>16.585865562168078</c:v>
                </c:pt>
                <c:pt idx="3359">
                  <c:v>16.304652167633293</c:v>
                </c:pt>
                <c:pt idx="3360">
                  <c:v>16.023419852615124</c:v>
                </c:pt>
                <c:pt idx="3361">
                  <c:v>15.742168585369612</c:v>
                </c:pt>
                <c:pt idx="3362">
                  <c:v>15.460898336025672</c:v>
                </c:pt>
                <c:pt idx="3363">
                  <c:v>15.179609076565896</c:v>
                </c:pt>
                <c:pt idx="3364">
                  <c:v>14.898300780839827</c:v>
                </c:pt>
                <c:pt idx="3365">
                  <c:v>14.616973424558861</c:v>
                </c:pt>
                <c:pt idx="3366">
                  <c:v>14.33562698529456</c:v>
                </c:pt>
                <c:pt idx="3367">
                  <c:v>14.054261442487423</c:v>
                </c:pt>
                <c:pt idx="3368">
                  <c:v>13.772876777431923</c:v>
                </c:pt>
                <c:pt idx="3369">
                  <c:v>13.491472973282878</c:v>
                </c:pt>
                <c:pt idx="3370">
                  <c:v>13.210050015054806</c:v>
                </c:pt>
                <c:pt idx="3371">
                  <c:v>12.928607889618073</c:v>
                </c:pt>
                <c:pt idx="3372">
                  <c:v>12.647146585696136</c:v>
                </c:pt>
                <c:pt idx="3373">
                  <c:v>12.365666093874022</c:v>
                </c:pt>
                <c:pt idx="3374">
                  <c:v>12.084166406579087</c:v>
                </c:pt>
                <c:pt idx="3375">
                  <c:v>11.802647518091151</c:v>
                </c:pt>
                <c:pt idx="3376">
                  <c:v>11.521109424535894</c:v>
                </c:pt>
                <c:pt idx="3377">
                  <c:v>11.239552123881234</c:v>
                </c:pt>
                <c:pt idx="3378">
                  <c:v>10.95797561594379</c:v>
                </c:pt>
                <c:pt idx="3379">
                  <c:v>10.676379902370204</c:v>
                </c:pt>
                <c:pt idx="3380">
                  <c:v>10.394764986645551</c:v>
                </c:pt>
                <c:pt idx="3381">
                  <c:v>10.113130874085751</c:v>
                </c:pt>
                <c:pt idx="3382">
                  <c:v>9.8314775718323535</c:v>
                </c:pt>
                <c:pt idx="3383">
                  <c:v>9.5498050888601913</c:v>
                </c:pt>
                <c:pt idx="3384">
                  <c:v>9.2681134359555752</c:v>
                </c:pt>
                <c:pt idx="3385">
                  <c:v>8.9864026257248444</c:v>
                </c:pt>
                <c:pt idx="3386">
                  <c:v>8.7046726725848913</c:v>
                </c:pt>
                <c:pt idx="3387">
                  <c:v>8.4229235927588721</c:v>
                </c:pt>
                <c:pt idx="3388">
                  <c:v>8.1411554042807825</c:v>
                </c:pt>
                <c:pt idx="3389">
                  <c:v>7.8593681269750926</c:v>
                </c:pt>
                <c:pt idx="3390">
                  <c:v>7.577561782460859</c:v>
                </c:pt>
                <c:pt idx="3391">
                  <c:v>7.295736394145873</c:v>
                </c:pt>
                <c:pt idx="3392">
                  <c:v>7.0138919872175389</c:v>
                </c:pt>
                <c:pt idx="3393">
                  <c:v>6.7320285886483626</c:v>
                </c:pt>
                <c:pt idx="3394">
                  <c:v>6.450146227174737</c:v>
                </c:pt>
                <c:pt idx="3395">
                  <c:v>6.1682449332991984</c:v>
                </c:pt>
                <c:pt idx="3396">
                  <c:v>5.8863247392848912</c:v>
                </c:pt>
                <c:pt idx="3397">
                  <c:v>5.6043856791475521</c:v>
                </c:pt>
                <c:pt idx="3398">
                  <c:v>5.3224277886469435</c:v>
                </c:pt>
                <c:pt idx="3399">
                  <c:v>5.0404511052897085</c:v>
                </c:pt>
                <c:pt idx="3400">
                  <c:v>4.7584556683081427</c:v>
                </c:pt>
                <c:pt idx="3401">
                  <c:v>4.4764415186633011</c:v>
                </c:pt>
                <c:pt idx="3402">
                  <c:v>4.1944086990346543</c:v>
                </c:pt>
                <c:pt idx="3403">
                  <c:v>3.9123572538102427</c:v>
                </c:pt>
                <c:pt idx="3404">
                  <c:v>3.6302872290910391</c:v>
                </c:pt>
                <c:pt idx="3405">
                  <c:v>3.3481986726658155</c:v>
                </c:pt>
                <c:pt idx="3406">
                  <c:v>3.0660916340135413</c:v>
                </c:pt>
                <c:pt idx="3407">
                  <c:v>2.7839661642948617</c:v>
                </c:pt>
                <c:pt idx="3408">
                  <c:v>2.501822316338941</c:v>
                </c:pt>
                <c:pt idx="3409">
                  <c:v>2.2196601446480253</c:v>
                </c:pt>
                <c:pt idx="3410">
                  <c:v>1.9374797053705131</c:v>
                </c:pt>
                <c:pt idx="3411">
                  <c:v>1.6552810563041751</c:v>
                </c:pt>
                <c:pt idx="3412">
                  <c:v>1.3730642568849476</c:v>
                </c:pt>
                <c:pt idx="3413">
                  <c:v>1.0908293681746608</c:v>
                </c:pt>
                <c:pt idx="3414">
                  <c:v>0.80857645286297808</c:v>
                </c:pt>
                <c:pt idx="3415">
                  <c:v>0.52630557524104293</c:v>
                </c:pt>
                <c:pt idx="3416">
                  <c:v>0.2440168012038999</c:v>
                </c:pt>
                <c:pt idx="3417">
                  <c:v>-3.8289801762943824E-2</c:v>
                </c:pt>
                <c:pt idx="3418">
                  <c:v>-0.32061416459244013</c:v>
                </c:pt>
                <c:pt idx="3419">
                  <c:v>-0.60295621664852739</c:v>
                </c:pt>
                <c:pt idx="3420">
                  <c:v>-0.88531588572753539</c:v>
                </c:pt>
                <c:pt idx="3421">
                  <c:v>-1.1676930980819853</c:v>
                </c:pt>
                <c:pt idx="3422">
                  <c:v>-1.4500877784214139</c:v>
                </c:pt>
                <c:pt idx="3423">
                  <c:v>-1.73249984992657</c:v>
                </c:pt>
                <c:pt idx="3424">
                  <c:v>-2.0149292342617566</c:v>
                </c:pt>
                <c:pt idx="3425">
                  <c:v>-2.2973758515740736</c:v>
                </c:pt>
                <c:pt idx="3426">
                  <c:v>-2.5798396205233365</c:v>
                </c:pt>
                <c:pt idx="3427">
                  <c:v>-2.8623204582806103</c:v>
                </c:pt>
                <c:pt idx="3428">
                  <c:v>-3.144818280542018</c:v>
                </c:pt>
                <c:pt idx="3429">
                  <c:v>-3.427333001543952</c:v>
                </c:pt>
                <c:pt idx="3430">
                  <c:v>-3.7098645340637644</c:v>
                </c:pt>
                <c:pt idx="3431">
                  <c:v>-3.9924127894466248</c:v>
                </c:pt>
                <c:pt idx="3432">
                  <c:v>-4.2749776776089536</c:v>
                </c:pt>
                <c:pt idx="3433">
                  <c:v>-4.5575591070504649</c:v>
                </c:pt>
                <c:pt idx="3434">
                  <c:v>-4.8401569848714132</c:v>
                </c:pt>
                <c:pt idx="3435">
                  <c:v>-5.122771216771814</c:v>
                </c:pt>
                <c:pt idx="3436">
                  <c:v>-5.4054017070828841</c:v>
                </c:pt>
                <c:pt idx="3437">
                  <c:v>-5.6880483587668156</c:v>
                </c:pt>
                <c:pt idx="3438">
                  <c:v>-5.970711073432561</c:v>
                </c:pt>
                <c:pt idx="3439">
                  <c:v>-6.2533897513520742</c:v>
                </c:pt>
                <c:pt idx="3440">
                  <c:v>-6.5360842914618118</c:v>
                </c:pt>
                <c:pt idx="3441">
                  <c:v>-6.8187945913923702</c:v>
                </c:pt>
                <c:pt idx="3442">
                  <c:v>-7.1015205474716963</c:v>
                </c:pt>
                <c:pt idx="3443">
                  <c:v>-7.3842620547391542</c:v>
                </c:pt>
                <c:pt idx="3444">
                  <c:v>-7.6670190069618078</c:v>
                </c:pt>
                <c:pt idx="3445">
                  <c:v>-7.9497912966480095</c:v>
                </c:pt>
                <c:pt idx="3446">
                  <c:v>-8.232578815052408</c:v>
                </c:pt>
                <c:pt idx="3447">
                  <c:v>-8.5153814522051885</c:v>
                </c:pt>
                <c:pt idx="3448">
                  <c:v>-8.7981990969151624</c:v>
                </c:pt>
                <c:pt idx="3449">
                  <c:v>-9.0810316367869675</c:v>
                </c:pt>
                <c:pt idx="3450">
                  <c:v>-9.3638789582368229</c:v>
                </c:pt>
                <c:pt idx="3451">
                  <c:v>-9.6467409464988041</c:v>
                </c:pt>
                <c:pt idx="3452">
                  <c:v>-9.9296174856526722</c:v>
                </c:pt>
                <c:pt idx="3453">
                  <c:v>-10.212508458628189</c:v>
                </c:pt>
                <c:pt idx="3454">
                  <c:v>-10.495413747223944</c:v>
                </c:pt>
                <c:pt idx="3455">
                  <c:v>-10.778333232123808</c:v>
                </c:pt>
                <c:pt idx="3456">
                  <c:v>-11.061266792900138</c:v>
                </c:pt>
                <c:pt idx="3457">
                  <c:v>-11.344214308046533</c:v>
                </c:pt>
                <c:pt idx="3458">
                  <c:v>-11.627175654981921</c:v>
                </c:pt>
                <c:pt idx="3459">
                  <c:v>-11.91015071006696</c:v>
                </c:pt>
                <c:pt idx="3460">
                  <c:v>-12.193139348620342</c:v>
                </c:pt>
                <c:pt idx="3461">
                  <c:v>-12.476141444938406</c:v>
                </c:pt>
                <c:pt idx="3462">
                  <c:v>-12.759156872296003</c:v>
                </c:pt>
                <c:pt idx="3463">
                  <c:v>-13.042185502982143</c:v>
                </c:pt>
                <c:pt idx="3464">
                  <c:v>-13.325227208302637</c:v>
                </c:pt>
                <c:pt idx="3465">
                  <c:v>-13.608281858599037</c:v>
                </c:pt>
                <c:pt idx="3466">
                  <c:v>-13.891349323266699</c:v>
                </c:pt>
                <c:pt idx="3467">
                  <c:v>-14.174429470761554</c:v>
                </c:pt>
                <c:pt idx="3468">
                  <c:v>-14.457522168629847</c:v>
                </c:pt>
                <c:pt idx="3469">
                  <c:v>-14.74062728351457</c:v>
                </c:pt>
                <c:pt idx="3470">
                  <c:v>-15.023744681177025</c:v>
                </c:pt>
                <c:pt idx="3471">
                  <c:v>-15.306874226509004</c:v>
                </c:pt>
                <c:pt idx="3472">
                  <c:v>-15.590015783544832</c:v>
                </c:pt>
                <c:pt idx="3473">
                  <c:v>-15.873169215491725</c:v>
                </c:pt>
                <c:pt idx="3474">
                  <c:v>-16.156334384734706</c:v>
                </c:pt>
                <c:pt idx="3475">
                  <c:v>-16.439511152854521</c:v>
                </c:pt>
                <c:pt idx="3476">
                  <c:v>-16.722699380652031</c:v>
                </c:pt>
                <c:pt idx="3477">
                  <c:v>-17.005898928148063</c:v>
                </c:pt>
                <c:pt idx="3478">
                  <c:v>-17.289109654619622</c:v>
                </c:pt>
                <c:pt idx="3479">
                  <c:v>-17.572331418605437</c:v>
                </c:pt>
                <c:pt idx="3480">
                  <c:v>-17.855564077925354</c:v>
                </c:pt>
                <c:pt idx="3481">
                  <c:v>-18.138807489697033</c:v>
                </c:pt>
                <c:pt idx="3482">
                  <c:v>-18.422061510354141</c:v>
                </c:pt>
                <c:pt idx="3483">
                  <c:v>-18.705325995656395</c:v>
                </c:pt>
                <c:pt idx="3484">
                  <c:v>-18.988600800718352</c:v>
                </c:pt>
                <c:pt idx="3485">
                  <c:v>-19.271885780019591</c:v>
                </c:pt>
                <c:pt idx="3486">
                  <c:v>-19.555180787420433</c:v>
                </c:pt>
                <c:pt idx="3487">
                  <c:v>-19.838485676186831</c:v>
                </c:pt>
                <c:pt idx="3488">
                  <c:v>-20.121800298991374</c:v>
                </c:pt>
                <c:pt idx="3489">
                  <c:v>-20.405124507950728</c:v>
                </c:pt>
                <c:pt idx="3490">
                  <c:v>-20.688458154631078</c:v>
                </c:pt>
                <c:pt idx="3491">
                  <c:v>-20.971801090067313</c:v>
                </c:pt>
                <c:pt idx="3492">
                  <c:v>-21.255153164784268</c:v>
                </c:pt>
                <c:pt idx="3493">
                  <c:v>-21.538514228801674</c:v>
                </c:pt>
                <c:pt idx="3494">
                  <c:v>-21.82188413166967</c:v>
                </c:pt>
                <c:pt idx="3495">
                  <c:v>-22.105262722474777</c:v>
                </c:pt>
                <c:pt idx="3496">
                  <c:v>-22.388649849859647</c:v>
                </c:pt>
                <c:pt idx="3497">
                  <c:v>-22.67204536204364</c:v>
                </c:pt>
                <c:pt idx="3498">
                  <c:v>-22.955449106829285</c:v>
                </c:pt>
                <c:pt idx="3499">
                  <c:v>-23.238860931637134</c:v>
                </c:pt>
                <c:pt idx="3500">
                  <c:v>-23.522280683510044</c:v>
                </c:pt>
                <c:pt idx="3501">
                  <c:v>-23.805708209136551</c:v>
                </c:pt>
                <c:pt idx="3502">
                  <c:v>-24.089143354869599</c:v>
                </c:pt>
                <c:pt idx="3503">
                  <c:v>-24.372585966732618</c:v>
                </c:pt>
                <c:pt idx="3504">
                  <c:v>-24.656035890454675</c:v>
                </c:pt>
                <c:pt idx="3505">
                  <c:v>-24.939492971477154</c:v>
                </c:pt>
                <c:pt idx="3506">
                  <c:v>-25.222957054973424</c:v>
                </c:pt>
                <c:pt idx="3507">
                  <c:v>-25.5064279858668</c:v>
                </c:pt>
                <c:pt idx="3508">
                  <c:v>-25.789905608851058</c:v>
                </c:pt>
                <c:pt idx="3509">
                  <c:v>-26.073389768397284</c:v>
                </c:pt>
                <c:pt idx="3510">
                  <c:v>-26.356880308787023</c:v>
                </c:pt>
                <c:pt idx="3511">
                  <c:v>-26.640377074120554</c:v>
                </c:pt>
                <c:pt idx="3512">
                  <c:v>-26.923879908335596</c:v>
                </c:pt>
                <c:pt idx="3513">
                  <c:v>-27.207388655229057</c:v>
                </c:pt>
                <c:pt idx="3514">
                  <c:v>-27.490903158462483</c:v>
                </c:pt>
                <c:pt idx="3515">
                  <c:v>-27.774423261597182</c:v>
                </c:pt>
                <c:pt idx="3516">
                  <c:v>-28.057948808100154</c:v>
                </c:pt>
                <c:pt idx="3517">
                  <c:v>-28.341479641364334</c:v>
                </c:pt>
                <c:pt idx="3518">
                  <c:v>-28.625015604729985</c:v>
                </c:pt>
                <c:pt idx="3519">
                  <c:v>-28.908556541489038</c:v>
                </c:pt>
                <c:pt idx="3520">
                  <c:v>-29.192102294921959</c:v>
                </c:pt>
                <c:pt idx="3521">
                  <c:v>-29.47565270830178</c:v>
                </c:pt>
                <c:pt idx="3522">
                  <c:v>-29.759207624915547</c:v>
                </c:pt>
                <c:pt idx="3523">
                  <c:v>-30.042766888084753</c:v>
                </c:pt>
                <c:pt idx="3524">
                  <c:v>-30.326330341170383</c:v>
                </c:pt>
                <c:pt idx="3525">
                  <c:v>-30.609897827608055</c:v>
                </c:pt>
                <c:pt idx="3526">
                  <c:v>-30.893469190913869</c:v>
                </c:pt>
                <c:pt idx="3527">
                  <c:v>-31.177044274704215</c:v>
                </c:pt>
                <c:pt idx="3528">
                  <c:v>-31.460622922713913</c:v>
                </c:pt>
                <c:pt idx="3529">
                  <c:v>-31.744204978815326</c:v>
                </c:pt>
                <c:pt idx="3530">
                  <c:v>-32.027790287024402</c:v>
                </c:pt>
                <c:pt idx="3531">
                  <c:v>-32.311378691534877</c:v>
                </c:pt>
                <c:pt idx="3532">
                  <c:v>-32.594970036724789</c:v>
                </c:pt>
                <c:pt idx="3533">
                  <c:v>-32.87856416717478</c:v>
                </c:pt>
                <c:pt idx="3534">
                  <c:v>-33.162160927689001</c:v>
                </c:pt>
                <c:pt idx="3535">
                  <c:v>-33.445760163301138</c:v>
                </c:pt>
                <c:pt idx="3536">
                  <c:v>-33.729361719307093</c:v>
                </c:pt>
                <c:pt idx="3537">
                  <c:v>-34.012965441270524</c:v>
                </c:pt>
                <c:pt idx="3538">
                  <c:v>-34.296571175044249</c:v>
                </c:pt>
                <c:pt idx="3539">
                  <c:v>-34.580178766787093</c:v>
                </c:pt>
                <c:pt idx="3540">
                  <c:v>-34.86378806297185</c:v>
                </c:pt>
                <c:pt idx="3541">
                  <c:v>-35.147398910416307</c:v>
                </c:pt>
                <c:pt idx="3542">
                  <c:v>-35.431011156290687</c:v>
                </c:pt>
                <c:pt idx="3543">
                  <c:v>-35.714624648135761</c:v>
                </c:pt>
                <c:pt idx="3544">
                  <c:v>-35.998239233882074</c:v>
                </c:pt>
                <c:pt idx="3545">
                  <c:v>-36.281854761855598</c:v>
                </c:pt>
                <c:pt idx="3546">
                  <c:v>-36.565471080809573</c:v>
                </c:pt>
                <c:pt idx="3547">
                  <c:v>-36.849088039930869</c:v>
                </c:pt>
                <c:pt idx="3548">
                  <c:v>-37.13270548885788</c:v>
                </c:pt>
                <c:pt idx="3549">
                  <c:v>-37.416323277697991</c:v>
                </c:pt>
                <c:pt idx="3550">
                  <c:v>-37.699941257044102</c:v>
                </c:pt>
                <c:pt idx="3551">
                  <c:v>-37.983559277980589</c:v>
                </c:pt>
                <c:pt idx="3552">
                  <c:v>-38.267177192115952</c:v>
                </c:pt>
                <c:pt idx="3553">
                  <c:v>-38.550794851586723</c:v>
                </c:pt>
                <c:pt idx="3554">
                  <c:v>-38.834412109077391</c:v>
                </c:pt>
                <c:pt idx="3555">
                  <c:v>-39.118028817835658</c:v>
                </c:pt>
                <c:pt idx="3556">
                  <c:v>-39.401644831679477</c:v>
                </c:pt>
                <c:pt idx="3557">
                  <c:v>-39.68526000502829</c:v>
                </c:pt>
                <c:pt idx="3558">
                  <c:v>-39.96887419290654</c:v>
                </c:pt>
                <c:pt idx="3559">
                  <c:v>-40.252487250962744</c:v>
                </c:pt>
                <c:pt idx="3560">
                  <c:v>-40.536099035485371</c:v>
                </c:pt>
                <c:pt idx="3561">
                  <c:v>-40.819709403409064</c:v>
                </c:pt>
                <c:pt idx="3562">
                  <c:v>-41.103318212344561</c:v>
                </c:pt>
                <c:pt idx="3563">
                  <c:v>-41.386925320582662</c:v>
                </c:pt>
                <c:pt idx="3564">
                  <c:v>-41.670530587111351</c:v>
                </c:pt>
                <c:pt idx="3565">
                  <c:v>-41.954133871634539</c:v>
                </c:pt>
                <c:pt idx="3566">
                  <c:v>-42.23773503457322</c:v>
                </c:pt>
                <c:pt idx="3567">
                  <c:v>-42.521333937098163</c:v>
                </c:pt>
                <c:pt idx="3568">
                  <c:v>-42.804930441132534</c:v>
                </c:pt>
                <c:pt idx="3569">
                  <c:v>-43.088524409368297</c:v>
                </c:pt>
                <c:pt idx="3570">
                  <c:v>-43.372115705280656</c:v>
                </c:pt>
                <c:pt idx="3571">
                  <c:v>-43.65570419314539</c:v>
                </c:pt>
                <c:pt idx="3572">
                  <c:v>-43.939289738039214</c:v>
                </c:pt>
                <c:pt idx="3573">
                  <c:v>-44.222872205873003</c:v>
                </c:pt>
                <c:pt idx="3574">
                  <c:v>-44.506451463391613</c:v>
                </c:pt>
                <c:pt idx="3575">
                  <c:v>-44.790027378193436</c:v>
                </c:pt>
                <c:pt idx="3576">
                  <c:v>-45.073599818741826</c:v>
                </c:pt>
                <c:pt idx="3577">
                  <c:v>-45.357168654371776</c:v>
                </c:pt>
                <c:pt idx="3578">
                  <c:v>-45.640733755316042</c:v>
                </c:pt>
                <c:pt idx="3579">
                  <c:v>-45.924294992708937</c:v>
                </c:pt>
                <c:pt idx="3580">
                  <c:v>-46.207852238601873</c:v>
                </c:pt>
                <c:pt idx="3581">
                  <c:v>-46.491405365978139</c:v>
                </c:pt>
                <c:pt idx="3582">
                  <c:v>-46.774954248754476</c:v>
                </c:pt>
                <c:pt idx="3583">
                  <c:v>-47.058498761810071</c:v>
                </c:pt>
                <c:pt idx="3584">
                  <c:v>-47.342038780989149</c:v>
                </c:pt>
                <c:pt idx="3585">
                  <c:v>-47.625574183112668</c:v>
                </c:pt>
                <c:pt idx="3586">
                  <c:v>-47.90910484599727</c:v>
                </c:pt>
                <c:pt idx="3587">
                  <c:v>-48.192630648452017</c:v>
                </c:pt>
                <c:pt idx="3588">
                  <c:v>-48.476151470310541</c:v>
                </c:pt>
                <c:pt idx="3589">
                  <c:v>-48.759667192429546</c:v>
                </c:pt>
                <c:pt idx="3590">
                  <c:v>-49.04317769670179</c:v>
                </c:pt>
                <c:pt idx="3591">
                  <c:v>-49.326682866070712</c:v>
                </c:pt>
                <c:pt idx="3592">
                  <c:v>-49.610182584542208</c:v>
                </c:pt>
                <c:pt idx="3593">
                  <c:v>-49.893676737184357</c:v>
                </c:pt>
                <c:pt idx="3594">
                  <c:v>-50.177165210156446</c:v>
                </c:pt>
                <c:pt idx="3595">
                  <c:v>-50.460647890708394</c:v>
                </c:pt>
                <c:pt idx="3596">
                  <c:v>-50.744124667192644</c:v>
                </c:pt>
                <c:pt idx="3597">
                  <c:v>-51.027595429079959</c:v>
                </c:pt>
                <c:pt idx="3598">
                  <c:v>-51.311060066955008</c:v>
                </c:pt>
                <c:pt idx="3599">
                  <c:v>-51.594518472548991</c:v>
                </c:pt>
                <c:pt idx="3600">
                  <c:v>-51.877970538731525</c:v>
                </c:pt>
                <c:pt idx="3601">
                  <c:v>-52.161416159528834</c:v>
                </c:pt>
                <c:pt idx="3602">
                  <c:v>-52.444855230134912</c:v>
                </c:pt>
                <c:pt idx="3603">
                  <c:v>-52.728287646909074</c:v>
                </c:pt>
                <c:pt idx="3604">
                  <c:v>-53.011713307400967</c:v>
                </c:pt>
                <c:pt idx="3605">
                  <c:v>-53.29513211035308</c:v>
                </c:pt>
                <c:pt idx="3606">
                  <c:v>-53.578543955708462</c:v>
                </c:pt>
                <c:pt idx="3607">
                  <c:v>-53.861948744625366</c:v>
                </c:pt>
                <c:pt idx="3608">
                  <c:v>-54.145346379471832</c:v>
                </c:pt>
                <c:pt idx="3609">
                  <c:v>-54.428736763854502</c:v>
                </c:pt>
                <c:pt idx="3610">
                  <c:v>-54.712119802614332</c:v>
                </c:pt>
                <c:pt idx="3611">
                  <c:v>-54.995495401838127</c:v>
                </c:pt>
                <c:pt idx="3612">
                  <c:v>-55.278863468869645</c:v>
                </c:pt>
                <c:pt idx="3613">
                  <c:v>-55.562223912305882</c:v>
                </c:pt>
                <c:pt idx="3614">
                  <c:v>-55.845576642022657</c:v>
                </c:pt>
                <c:pt idx="3615">
                  <c:v>-56.128921569171304</c:v>
                </c:pt>
                <c:pt idx="3616">
                  <c:v>-56.412258606188381</c:v>
                </c:pt>
                <c:pt idx="3617">
                  <c:v>-56.695587666803469</c:v>
                </c:pt>
                <c:pt idx="3618">
                  <c:v>-56.978908666049882</c:v>
                </c:pt>
                <c:pt idx="3619">
                  <c:v>-57.262221520258535</c:v>
                </c:pt>
                <c:pt idx="3620">
                  <c:v>-57.545526147085106</c:v>
                </c:pt>
                <c:pt idx="3621">
                  <c:v>-57.828822465503244</c:v>
                </c:pt>
                <c:pt idx="3622">
                  <c:v>-58.112110395814348</c:v>
                </c:pt>
                <c:pt idx="3623">
                  <c:v>-58.395389859657683</c:v>
                </c:pt>
                <c:pt idx="3624">
                  <c:v>-58.67866078000489</c:v>
                </c:pt>
                <c:pt idx="3625">
                  <c:v>-58.961923081183564</c:v>
                </c:pt>
                <c:pt idx="3626">
                  <c:v>-59.245176688871524</c:v>
                </c:pt>
                <c:pt idx="3627">
                  <c:v>-59.528421530105689</c:v>
                </c:pt>
                <c:pt idx="3628">
                  <c:v>-59.8116575332905</c:v>
                </c:pt>
                <c:pt idx="3629">
                  <c:v>-60.094884628192986</c:v>
                </c:pt>
                <c:pt idx="3630">
                  <c:v>-60.378102745964441</c:v>
                </c:pt>
                <c:pt idx="3631">
                  <c:v>-60.661311819133488</c:v>
                </c:pt>
                <c:pt idx="3632">
                  <c:v>-60.944511781616193</c:v>
                </c:pt>
                <c:pt idx="3633">
                  <c:v>-61.227702568718819</c:v>
                </c:pt>
                <c:pt idx="3634">
                  <c:v>-61.510884117146773</c:v>
                </c:pt>
                <c:pt idx="3635">
                  <c:v>-61.794056364998021</c:v>
                </c:pt>
                <c:pt idx="3636">
                  <c:v>-62.077219251781422</c:v>
                </c:pt>
                <c:pt idx="3637">
                  <c:v>-62.360372718414936</c:v>
                </c:pt>
                <c:pt idx="3638">
                  <c:v>-62.643516707228464</c:v>
                </c:pt>
                <c:pt idx="3639">
                  <c:v>-62.92665116197248</c:v>
                </c:pt>
                <c:pt idx="3640">
                  <c:v>-63.20977602780787</c:v>
                </c:pt>
                <c:pt idx="3641">
                  <c:v>116.50710874865702</c:v>
                </c:pt>
                <c:pt idx="3642">
                  <c:v>116.22400321943132</c:v>
                </c:pt>
                <c:pt idx="3643">
                  <c:v>115.94090743503811</c:v>
                </c:pt>
                <c:pt idx="3644">
                  <c:v>115.65782144459432</c:v>
                </c:pt>
                <c:pt idx="3645">
                  <c:v>115.37474529578186</c:v>
                </c:pt>
                <c:pt idx="3646">
                  <c:v>115.09167903483289</c:v>
                </c:pt>
                <c:pt idx="3647">
                  <c:v>114.8086227065431</c:v>
                </c:pt>
                <c:pt idx="3648">
                  <c:v>114.52557635425937</c:v>
                </c:pt>
                <c:pt idx="3649">
                  <c:v>114.24254001987991</c:v>
                </c:pt>
                <c:pt idx="3650">
                  <c:v>113.95951374386067</c:v>
                </c:pt>
                <c:pt idx="3651">
                  <c:v>113.67649756519781</c:v>
                </c:pt>
                <c:pt idx="3652">
                  <c:v>113.39349152143703</c:v>
                </c:pt>
                <c:pt idx="3653">
                  <c:v>113.11049564866929</c:v>
                </c:pt>
                <c:pt idx="3654">
                  <c:v>112.82750998152797</c:v>
                </c:pt>
                <c:pt idx="3655">
                  <c:v>112.5445345531862</c:v>
                </c:pt>
                <c:pt idx="3656">
                  <c:v>112.26156939536637</c:v>
                </c:pt>
                <c:pt idx="3657">
                  <c:v>111.97861453832267</c:v>
                </c:pt>
                <c:pt idx="3658">
                  <c:v>111.69567001084992</c:v>
                </c:pt>
                <c:pt idx="3659">
                  <c:v>111.41273584028215</c:v>
                </c:pt>
                <c:pt idx="3660">
                  <c:v>111.12981205248865</c:v>
                </c:pt>
                <c:pt idx="3661">
                  <c:v>110.84689867188348</c:v>
                </c:pt>
                <c:pt idx="3662">
                  <c:v>110.56399572141117</c:v>
                </c:pt>
                <c:pt idx="3663">
                  <c:v>110.28110322255412</c:v>
                </c:pt>
                <c:pt idx="3664">
                  <c:v>109.99822119533368</c:v>
                </c:pt>
                <c:pt idx="3665">
                  <c:v>109.71534965830485</c:v>
                </c:pt>
                <c:pt idx="3666">
                  <c:v>109.43248862857081</c:v>
                </c:pt>
                <c:pt idx="3667">
                  <c:v>109.14963812176202</c:v>
                </c:pt>
                <c:pt idx="3668">
                  <c:v>108.86679815205308</c:v>
                </c:pt>
                <c:pt idx="3669">
                  <c:v>108.58396873215892</c:v>
                </c:pt>
                <c:pt idx="3670">
                  <c:v>108.30114987333145</c:v>
                </c:pt>
                <c:pt idx="3671">
                  <c:v>108.01834158537484</c:v>
                </c:pt>
                <c:pt idx="3672">
                  <c:v>107.73554387662783</c:v>
                </c:pt>
                <c:pt idx="3673">
                  <c:v>107.45275675397808</c:v>
                </c:pt>
                <c:pt idx="3674">
                  <c:v>107.16998022285958</c:v>
                </c:pt>
                <c:pt idx="3675">
                  <c:v>106.88721428725238</c:v>
                </c:pt>
                <c:pt idx="3676">
                  <c:v>106.60445894969612</c:v>
                </c:pt>
                <c:pt idx="3677">
                  <c:v>106.32171421127477</c:v>
                </c:pt>
                <c:pt idx="3678">
                  <c:v>106.03898007163085</c:v>
                </c:pt>
                <c:pt idx="3679">
                  <c:v>105.75625652896345</c:v>
                </c:pt>
                <c:pt idx="3680">
                  <c:v>105.47354358003315</c:v>
                </c:pt>
                <c:pt idx="3681">
                  <c:v>105.19084122015956</c:v>
                </c:pt>
                <c:pt idx="3682">
                  <c:v>104.90814944323759</c:v>
                </c:pt>
                <c:pt idx="3683">
                  <c:v>104.62546824172207</c:v>
                </c:pt>
                <c:pt idx="3684">
                  <c:v>104.34279760664269</c:v>
                </c:pt>
                <c:pt idx="3685">
                  <c:v>104.06013752760462</c:v>
                </c:pt>
                <c:pt idx="3686">
                  <c:v>103.77748799278976</c:v>
                </c:pt>
                <c:pt idx="3687">
                  <c:v>103.49484898896966</c:v>
                </c:pt>
                <c:pt idx="3688">
                  <c:v>103.21222050149457</c:v>
                </c:pt>
                <c:pt idx="3689">
                  <c:v>102.92960251430796</c:v>
                </c:pt>
                <c:pt idx="3690">
                  <c:v>102.64699500994634</c:v>
                </c:pt>
                <c:pt idx="3691">
                  <c:v>102.36439796954301</c:v>
                </c:pt>
                <c:pt idx="3692">
                  <c:v>102.08181137284176</c:v>
                </c:pt>
                <c:pt idx="3693">
                  <c:v>101.7992351981854</c:v>
                </c:pt>
                <c:pt idx="3694">
                  <c:v>101.51666942253085</c:v>
                </c:pt>
                <c:pt idx="3695">
                  <c:v>101.23411402145308</c:v>
                </c:pt>
                <c:pt idx="3696">
                  <c:v>100.95156896914378</c:v>
                </c:pt>
                <c:pt idx="3697">
                  <c:v>100.66903423843058</c:v>
                </c:pt>
                <c:pt idx="3698">
                  <c:v>100.38650980076437</c:v>
                </c:pt>
                <c:pt idx="3699">
                  <c:v>100.10399562623557</c:v>
                </c:pt>
                <c:pt idx="3700">
                  <c:v>99.821491683576838</c:v>
                </c:pt>
                <c:pt idx="3701">
                  <c:v>99.538997940169352</c:v>
                </c:pt>
                <c:pt idx="3702">
                  <c:v>99.25651436204393</c:v>
                </c:pt>
                <c:pt idx="3703">
                  <c:v>98.974040913900623</c:v>
                </c:pt>
                <c:pt idx="3704">
                  <c:v>98.69157755909599</c:v>
                </c:pt>
                <c:pt idx="3705">
                  <c:v>98.4091242596608</c:v>
                </c:pt>
                <c:pt idx="3706">
                  <c:v>98.126680976303575</c:v>
                </c:pt>
                <c:pt idx="3707">
                  <c:v>97.844247668413985</c:v>
                </c:pt>
                <c:pt idx="3708">
                  <c:v>97.561824294081262</c:v>
                </c:pt>
                <c:pt idx="3709">
                  <c:v>97.279410810082652</c:v>
                </c:pt>
                <c:pt idx="3710">
                  <c:v>96.997007171902794</c:v>
                </c:pt>
                <c:pt idx="3711">
                  <c:v>96.714613333736366</c:v>
                </c:pt>
                <c:pt idx="3712">
                  <c:v>96.432229248493897</c:v>
                </c:pt>
                <c:pt idx="3713">
                  <c:v>96.149854867818206</c:v>
                </c:pt>
                <c:pt idx="3714">
                  <c:v>95.867490142076122</c:v>
                </c:pt>
                <c:pt idx="3715">
                  <c:v>95.585135020376839</c:v>
                </c:pt>
                <c:pt idx="3716">
                  <c:v>95.302789450576043</c:v>
                </c:pt>
                <c:pt idx="3717">
                  <c:v>95.020453379281363</c:v>
                </c:pt>
                <c:pt idx="3718">
                  <c:v>94.738126751870894</c:v>
                </c:pt>
                <c:pt idx="3719">
                  <c:v>94.455809512483484</c:v>
                </c:pt>
                <c:pt idx="3720">
                  <c:v>94.173501604039458</c:v>
                </c:pt>
                <c:pt idx="3721">
                  <c:v>93.891202968244826</c:v>
                </c:pt>
                <c:pt idx="3722">
                  <c:v>93.608913545599393</c:v>
                </c:pt>
                <c:pt idx="3723">
                  <c:v>93.326633275402642</c:v>
                </c:pt>
                <c:pt idx="3724">
                  <c:v>93.044362095772456</c:v>
                </c:pt>
                <c:pt idx="3725">
                  <c:v>92.762099943638447</c:v>
                </c:pt>
                <c:pt idx="3726">
                  <c:v>92.479846754759592</c:v>
                </c:pt>
                <c:pt idx="3727">
                  <c:v>92.197602463732139</c:v>
                </c:pt>
                <c:pt idx="3728">
                  <c:v>91.915367003994064</c:v>
                </c:pt>
                <c:pt idx="3729">
                  <c:v>91.63314030784602</c:v>
                </c:pt>
                <c:pt idx="3730">
                  <c:v>91.350922306443934</c:v>
                </c:pt>
                <c:pt idx="3731">
                  <c:v>91.068712929817423</c:v>
                </c:pt>
                <c:pt idx="3732">
                  <c:v>90.786512106878462</c:v>
                </c:pt>
                <c:pt idx="3733">
                  <c:v>90.504319765426061</c:v>
                </c:pt>
                <c:pt idx="3734">
                  <c:v>90.222135832169116</c:v>
                </c:pt>
                <c:pt idx="3735">
                  <c:v>89.939960232716373</c:v>
                </c:pt>
                <c:pt idx="3736">
                  <c:v>89.657792891598845</c:v>
                </c:pt>
                <c:pt idx="3737">
                  <c:v>89.37563373227691</c:v>
                </c:pt>
                <c:pt idx="3738">
                  <c:v>89.09348267714654</c:v>
                </c:pt>
                <c:pt idx="3739">
                  <c:v>88.811339647560118</c:v>
                </c:pt>
                <c:pt idx="3740">
                  <c:v>88.529204563820926</c:v>
                </c:pt>
                <c:pt idx="3741">
                  <c:v>88.24707734520301</c:v>
                </c:pt>
                <c:pt idx="3742">
                  <c:v>87.964957909959608</c:v>
                </c:pt>
                <c:pt idx="3743">
                  <c:v>87.682846175332429</c:v>
                </c:pt>
                <c:pt idx="3744">
                  <c:v>87.400742057559881</c:v>
                </c:pt>
                <c:pt idx="3745">
                  <c:v>87.118645471898617</c:v>
                </c:pt>
                <c:pt idx="3746">
                  <c:v>86.836556332616922</c:v>
                </c:pt>
                <c:pt idx="3747">
                  <c:v>86.554474553015964</c:v>
                </c:pt>
                <c:pt idx="3748">
                  <c:v>86.272400045439767</c:v>
                </c:pt>
                <c:pt idx="3749">
                  <c:v>85.990332721280126</c:v>
                </c:pt>
                <c:pt idx="3750">
                  <c:v>85.708272491001225</c:v>
                </c:pt>
                <c:pt idx="3751">
                  <c:v>85.426219264132428</c:v>
                </c:pt>
                <c:pt idx="3752">
                  <c:v>85.144172949290365</c:v>
                </c:pt>
                <c:pt idx="3753">
                  <c:v>84.862133454187685</c:v>
                </c:pt>
                <c:pt idx="3754">
                  <c:v>84.580100685641298</c:v>
                </c:pt>
                <c:pt idx="3755">
                  <c:v>84.298074549594617</c:v>
                </c:pt>
                <c:pt idx="3756">
                  <c:v>84.016054951112253</c:v>
                </c:pt>
                <c:pt idx="3757">
                  <c:v>83.734041794401975</c:v>
                </c:pt>
                <c:pt idx="3758">
                  <c:v>83.452034982823562</c:v>
                </c:pt>
                <c:pt idx="3759">
                  <c:v>83.170034418898666</c:v>
                </c:pt>
                <c:pt idx="3760">
                  <c:v>82.888040004331017</c:v>
                </c:pt>
                <c:pt idx="3761">
                  <c:v>82.606051640003855</c:v>
                </c:pt>
                <c:pt idx="3762">
                  <c:v>82.324069226000603</c:v>
                </c:pt>
                <c:pt idx="3763">
                  <c:v>82.042092661615882</c:v>
                </c:pt>
                <c:pt idx="3764">
                  <c:v>81.760121845365376</c:v>
                </c:pt>
                <c:pt idx="3765">
                  <c:v>81.478156674996058</c:v>
                </c:pt>
                <c:pt idx="3766">
                  <c:v>81.196197047508704</c:v>
                </c:pt>
                <c:pt idx="3767">
                  <c:v>80.914242859154186</c:v>
                </c:pt>
                <c:pt idx="3768">
                  <c:v>80.632294005454582</c:v>
                </c:pt>
                <c:pt idx="3769">
                  <c:v>80.350350381214056</c:v>
                </c:pt>
                <c:pt idx="3770">
                  <c:v>80.068411880528046</c:v>
                </c:pt>
                <c:pt idx="3771">
                  <c:v>79.786478396806444</c:v>
                </c:pt>
                <c:pt idx="3772">
                  <c:v>79.504549822768723</c:v>
                </c:pt>
                <c:pt idx="3773">
                  <c:v>79.222626050467483</c:v>
                </c:pt>
                <c:pt idx="3774">
                  <c:v>78.940706971298425</c:v>
                </c:pt>
                <c:pt idx="3775">
                  <c:v>78.658792476009651</c:v>
                </c:pt>
                <c:pt idx="3776">
                  <c:v>78.376882454724964</c:v>
                </c:pt>
                <c:pt idx="3777">
                  <c:v>78.094976796940571</c:v>
                </c:pt>
                <c:pt idx="3778">
                  <c:v>77.813075391546477</c:v>
                </c:pt>
                <c:pt idx="3779">
                  <c:v>77.531178126839166</c:v>
                </c:pt>
                <c:pt idx="3780">
                  <c:v>77.249284890530419</c:v>
                </c:pt>
                <c:pt idx="3781">
                  <c:v>76.967395569769025</c:v>
                </c:pt>
              </c:numCache>
            </c:numRef>
          </c:yVal>
          <c:smooth val="1"/>
          <c:extLst>
            <c:ext xmlns:c16="http://schemas.microsoft.com/office/drawing/2014/chart" uri="{C3380CC4-5D6E-409C-BE32-E72D297353CC}">
              <c16:uniqueId val="{00000001-57B9-429C-A349-94EABAD60CA4}"/>
            </c:ext>
          </c:extLst>
        </c:ser>
        <c:dLbls>
          <c:showLegendKey val="0"/>
          <c:showVal val="0"/>
          <c:showCatName val="0"/>
          <c:showSerName val="0"/>
          <c:showPercent val="0"/>
          <c:showBubbleSize val="0"/>
        </c:dLbls>
        <c:axId val="322230912"/>
        <c:axId val="322228608"/>
      </c:scatterChart>
      <c:valAx>
        <c:axId val="320143360"/>
        <c:scaling>
          <c:logBase val="10"/>
          <c:orientation val="minMax"/>
          <c:max val="10000000"/>
          <c:min val="100"/>
        </c:scaling>
        <c:delete val="0"/>
        <c:axPos val="b"/>
        <c:majorGridlines/>
        <c:minorGridlines/>
        <c:title>
          <c:tx>
            <c:rich>
              <a:bodyPr/>
              <a:lstStyle/>
              <a:p>
                <a:pPr>
                  <a:defRPr/>
                </a:pPr>
                <a:r>
                  <a:rPr lang="en-US"/>
                  <a:t>Frequency (Hz)</a:t>
                </a:r>
              </a:p>
            </c:rich>
          </c:tx>
          <c:overlay val="0"/>
        </c:title>
        <c:numFmt formatCode="General" sourceLinked="1"/>
        <c:majorTickMark val="out"/>
        <c:minorTickMark val="in"/>
        <c:tickLblPos val="nextTo"/>
        <c:crossAx val="320145664"/>
        <c:crosses val="autoZero"/>
        <c:crossBetween val="midCat"/>
      </c:valAx>
      <c:valAx>
        <c:axId val="320145664"/>
        <c:scaling>
          <c:orientation val="minMax"/>
          <c:max val="70"/>
          <c:min val="-70"/>
        </c:scaling>
        <c:delete val="0"/>
        <c:axPos val="l"/>
        <c:majorGridlines/>
        <c:title>
          <c:tx>
            <c:rich>
              <a:bodyPr rot="-5400000" vert="horz"/>
              <a:lstStyle/>
              <a:p>
                <a:pPr>
                  <a:defRPr/>
                </a:pPr>
                <a:r>
                  <a:rPr lang="en-US"/>
                  <a:t>Gain(dB)</a:t>
                </a:r>
              </a:p>
            </c:rich>
          </c:tx>
          <c:overlay val="0"/>
        </c:title>
        <c:numFmt formatCode="General" sourceLinked="1"/>
        <c:majorTickMark val="out"/>
        <c:minorTickMark val="none"/>
        <c:tickLblPos val="nextTo"/>
        <c:crossAx val="320143360"/>
        <c:crossesAt val="100"/>
        <c:crossBetween val="midCat"/>
        <c:majorUnit val="5"/>
      </c:valAx>
      <c:valAx>
        <c:axId val="322228608"/>
        <c:scaling>
          <c:orientation val="minMax"/>
          <c:max val="180"/>
          <c:min val="-180"/>
        </c:scaling>
        <c:delete val="0"/>
        <c:axPos val="r"/>
        <c:title>
          <c:tx>
            <c:rich>
              <a:bodyPr rot="-5400000" vert="horz"/>
              <a:lstStyle/>
              <a:p>
                <a:pPr>
                  <a:defRPr/>
                </a:pPr>
                <a:r>
                  <a:rPr lang="en-US"/>
                  <a:t>Phase (degree)</a:t>
                </a:r>
              </a:p>
            </c:rich>
          </c:tx>
          <c:overlay val="0"/>
        </c:title>
        <c:numFmt formatCode="General" sourceLinked="1"/>
        <c:majorTickMark val="out"/>
        <c:minorTickMark val="none"/>
        <c:tickLblPos val="nextTo"/>
        <c:crossAx val="322230912"/>
        <c:crosses val="max"/>
        <c:crossBetween val="midCat"/>
        <c:majorUnit val="15"/>
      </c:valAx>
      <c:valAx>
        <c:axId val="322230912"/>
        <c:scaling>
          <c:logBase val="10"/>
          <c:orientation val="minMax"/>
        </c:scaling>
        <c:delete val="1"/>
        <c:axPos val="b"/>
        <c:numFmt formatCode="General" sourceLinked="1"/>
        <c:majorTickMark val="out"/>
        <c:minorTickMark val="none"/>
        <c:tickLblPos val="nextTo"/>
        <c:crossAx val="322228608"/>
        <c:crosses val="autoZero"/>
        <c:crossBetween val="midCat"/>
      </c:valAx>
    </c:plotArea>
    <c:legend>
      <c:legendPos val="t"/>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a:t>
            </a:r>
            <a:r>
              <a:rPr lang="en-US" baseline="0"/>
              <a:t>/Phase of Current Loop</a:t>
            </a:r>
            <a:endParaRPr lang="en-US"/>
          </a:p>
        </c:rich>
      </c:tx>
      <c:overlay val="0"/>
    </c:title>
    <c:autoTitleDeleted val="0"/>
    <c:plotArea>
      <c:layout/>
      <c:scatterChart>
        <c:scatterStyle val="smoothMarker"/>
        <c:varyColors val="0"/>
        <c:ser>
          <c:idx val="0"/>
          <c:order val="0"/>
          <c:tx>
            <c:v>Gain</c:v>
          </c:tx>
          <c:marker>
            <c:symbol val="none"/>
          </c:marker>
          <c:xVal>
            <c:numRef>
              <c:f>Backup!$B$43:$B$123</c:f>
              <c:numCache>
                <c:formatCode>General</c:formatCode>
                <c:ptCount val="81"/>
                <c:pt idx="0">
                  <c:v>1</c:v>
                </c:pt>
                <c:pt idx="1">
                  <c:v>10</c:v>
                </c:pt>
                <c:pt idx="2">
                  <c:v>100</c:v>
                </c:pt>
                <c:pt idx="3">
                  <c:v>200</c:v>
                </c:pt>
                <c:pt idx="4">
                  <c:v>300</c:v>
                </c:pt>
                <c:pt idx="5">
                  <c:v>400</c:v>
                </c:pt>
                <c:pt idx="6">
                  <c:v>500</c:v>
                </c:pt>
                <c:pt idx="7">
                  <c:v>600</c:v>
                </c:pt>
                <c:pt idx="8">
                  <c:v>700</c:v>
                </c:pt>
                <c:pt idx="9">
                  <c:v>800</c:v>
                </c:pt>
                <c:pt idx="10">
                  <c:v>900</c:v>
                </c:pt>
                <c:pt idx="11">
                  <c:v>1000</c:v>
                </c:pt>
                <c:pt idx="12">
                  <c:v>2000</c:v>
                </c:pt>
                <c:pt idx="13">
                  <c:v>3000</c:v>
                </c:pt>
                <c:pt idx="14">
                  <c:v>4000</c:v>
                </c:pt>
                <c:pt idx="15">
                  <c:v>5000</c:v>
                </c:pt>
                <c:pt idx="16">
                  <c:v>6000</c:v>
                </c:pt>
                <c:pt idx="17">
                  <c:v>7000</c:v>
                </c:pt>
                <c:pt idx="18">
                  <c:v>8000</c:v>
                </c:pt>
                <c:pt idx="19">
                  <c:v>9000</c:v>
                </c:pt>
                <c:pt idx="20">
                  <c:v>10000</c:v>
                </c:pt>
                <c:pt idx="21">
                  <c:v>20000</c:v>
                </c:pt>
                <c:pt idx="22">
                  <c:v>30000</c:v>
                </c:pt>
                <c:pt idx="23">
                  <c:v>40000</c:v>
                </c:pt>
                <c:pt idx="24">
                  <c:v>50000</c:v>
                </c:pt>
                <c:pt idx="25">
                  <c:v>60000</c:v>
                </c:pt>
                <c:pt idx="26">
                  <c:v>70000</c:v>
                </c:pt>
                <c:pt idx="27">
                  <c:v>80000</c:v>
                </c:pt>
                <c:pt idx="28">
                  <c:v>90000</c:v>
                </c:pt>
                <c:pt idx="29">
                  <c:v>100000</c:v>
                </c:pt>
                <c:pt idx="30">
                  <c:v>120000</c:v>
                </c:pt>
                <c:pt idx="31">
                  <c:v>140000</c:v>
                </c:pt>
                <c:pt idx="32">
                  <c:v>160000</c:v>
                </c:pt>
                <c:pt idx="33">
                  <c:v>180000</c:v>
                </c:pt>
                <c:pt idx="34">
                  <c:v>200000</c:v>
                </c:pt>
                <c:pt idx="35">
                  <c:v>220000</c:v>
                </c:pt>
                <c:pt idx="36">
                  <c:v>240000</c:v>
                </c:pt>
                <c:pt idx="37">
                  <c:v>260000</c:v>
                </c:pt>
                <c:pt idx="38">
                  <c:v>280000</c:v>
                </c:pt>
                <c:pt idx="39">
                  <c:v>300000</c:v>
                </c:pt>
                <c:pt idx="40">
                  <c:v>320000</c:v>
                </c:pt>
                <c:pt idx="41">
                  <c:v>340000</c:v>
                </c:pt>
                <c:pt idx="42">
                  <c:v>360000</c:v>
                </c:pt>
                <c:pt idx="43">
                  <c:v>380000</c:v>
                </c:pt>
                <c:pt idx="44">
                  <c:v>400000</c:v>
                </c:pt>
                <c:pt idx="45">
                  <c:v>420000</c:v>
                </c:pt>
                <c:pt idx="46">
                  <c:v>440000</c:v>
                </c:pt>
                <c:pt idx="47">
                  <c:v>460000</c:v>
                </c:pt>
                <c:pt idx="48">
                  <c:v>480000</c:v>
                </c:pt>
                <c:pt idx="49">
                  <c:v>500000</c:v>
                </c:pt>
                <c:pt idx="50">
                  <c:v>520000</c:v>
                </c:pt>
                <c:pt idx="51">
                  <c:v>540000</c:v>
                </c:pt>
                <c:pt idx="52">
                  <c:v>560000</c:v>
                </c:pt>
                <c:pt idx="53">
                  <c:v>580000</c:v>
                </c:pt>
                <c:pt idx="54">
                  <c:v>600000</c:v>
                </c:pt>
                <c:pt idx="55">
                  <c:v>620000</c:v>
                </c:pt>
                <c:pt idx="56">
                  <c:v>640000</c:v>
                </c:pt>
                <c:pt idx="57">
                  <c:v>660000</c:v>
                </c:pt>
                <c:pt idx="58">
                  <c:v>680000</c:v>
                </c:pt>
                <c:pt idx="59">
                  <c:v>700000</c:v>
                </c:pt>
                <c:pt idx="60">
                  <c:v>720000</c:v>
                </c:pt>
                <c:pt idx="61">
                  <c:v>740000</c:v>
                </c:pt>
                <c:pt idx="62">
                  <c:v>760000</c:v>
                </c:pt>
                <c:pt idx="63">
                  <c:v>780000</c:v>
                </c:pt>
                <c:pt idx="64">
                  <c:v>800000</c:v>
                </c:pt>
                <c:pt idx="65">
                  <c:v>820000</c:v>
                </c:pt>
                <c:pt idx="66">
                  <c:v>840000</c:v>
                </c:pt>
                <c:pt idx="67">
                  <c:v>860000</c:v>
                </c:pt>
                <c:pt idx="68">
                  <c:v>880000</c:v>
                </c:pt>
                <c:pt idx="69">
                  <c:v>900000</c:v>
                </c:pt>
                <c:pt idx="70">
                  <c:v>920000</c:v>
                </c:pt>
                <c:pt idx="71">
                  <c:v>940000</c:v>
                </c:pt>
                <c:pt idx="72">
                  <c:v>960000</c:v>
                </c:pt>
                <c:pt idx="73">
                  <c:v>980000</c:v>
                </c:pt>
                <c:pt idx="74">
                  <c:v>1000000</c:v>
                </c:pt>
                <c:pt idx="75">
                  <c:v>1020000</c:v>
                </c:pt>
                <c:pt idx="76">
                  <c:v>1040000</c:v>
                </c:pt>
                <c:pt idx="77">
                  <c:v>1060000</c:v>
                </c:pt>
                <c:pt idx="78">
                  <c:v>1080000</c:v>
                </c:pt>
                <c:pt idx="79">
                  <c:v>1100000</c:v>
                </c:pt>
                <c:pt idx="80">
                  <c:v>1120000</c:v>
                </c:pt>
              </c:numCache>
            </c:numRef>
          </c:xVal>
          <c:yVal>
            <c:numRef>
              <c:f>Backup!$I$43:$I$123</c:f>
              <c:numCache>
                <c:formatCode>0.000</c:formatCode>
                <c:ptCount val="81"/>
                <c:pt idx="0">
                  <c:v>0.72149414681353208</c:v>
                </c:pt>
                <c:pt idx="1">
                  <c:v>0.72150238983220238</c:v>
                </c:pt>
                <c:pt idx="2">
                  <c:v>0.7223266379594151</c:v>
                </c:pt>
                <c:pt idx="3">
                  <c:v>0.72482371001435386</c:v>
                </c:pt>
                <c:pt idx="4">
                  <c:v>0.7289833283140007</c:v>
                </c:pt>
                <c:pt idx="5">
                  <c:v>0.73480224755324342</c:v>
                </c:pt>
                <c:pt idx="6">
                  <c:v>0.74227593901900257</c:v>
                </c:pt>
                <c:pt idx="7">
                  <c:v>0.7513986051879844</c:v>
                </c:pt>
                <c:pt idx="8">
                  <c:v>0.76216319832640922</c:v>
                </c:pt>
                <c:pt idx="9">
                  <c:v>0.77456144297422769</c:v>
                </c:pt>
                <c:pt idx="10">
                  <c:v>0.78858386216194321</c:v>
                </c:pt>
                <c:pt idx="11">
                  <c:v>0.80421980719573716</c:v>
                </c:pt>
                <c:pt idx="12">
                  <c:v>1.0462177691962502</c:v>
                </c:pt>
                <c:pt idx="13">
                  <c:v>1.4307549662581689</c:v>
                </c:pt>
                <c:pt idx="14">
                  <c:v>1.9349645780171976</c:v>
                </c:pt>
                <c:pt idx="15">
                  <c:v>2.5347457541441116</c:v>
                </c:pt>
                <c:pt idx="16">
                  <c:v>3.2084270723987238</c:v>
                </c:pt>
                <c:pt idx="17">
                  <c:v>3.9386470316365201</c:v>
                </c:pt>
                <c:pt idx="18">
                  <c:v>4.7127872177412424</c:v>
                </c:pt>
                <c:pt idx="19">
                  <c:v>5.5225708121976425</c:v>
                </c:pt>
                <c:pt idx="20">
                  <c:v>6.3633321810441767</c:v>
                </c:pt>
                <c:pt idx="21">
                  <c:v>16.580426982151341</c:v>
                </c:pt>
                <c:pt idx="22">
                  <c:v>15.399435463151544</c:v>
                </c:pt>
                <c:pt idx="23">
                  <c:v>9.5654981292947721</c:v>
                </c:pt>
                <c:pt idx="24">
                  <c:v>6.2655577229612547</c:v>
                </c:pt>
                <c:pt idx="25">
                  <c:v>4.0223681074978863</c:v>
                </c:pt>
                <c:pt idx="26">
                  <c:v>2.3310716073463116</c:v>
                </c:pt>
                <c:pt idx="27">
                  <c:v>0.97972019100210073</c:v>
                </c:pt>
                <c:pt idx="28">
                  <c:v>-0.13826120512694595</c:v>
                </c:pt>
                <c:pt idx="29">
                  <c:v>-1.0833588423237175</c:v>
                </c:pt>
                <c:pt idx="30">
                  <c:v>-2.5916778068982143</c:v>
                </c:pt>
                <c:pt idx="31">
                  <c:v>-3.7201694317525318</c:v>
                </c:pt>
                <c:pt idx="32">
                  <c:v>-4.5588237297507481</c:v>
                </c:pt>
                <c:pt idx="33">
                  <c:v>-5.1631693834813328</c:v>
                </c:pt>
                <c:pt idx="34">
                  <c:v>-5.5736755062009351</c:v>
                </c:pt>
                <c:pt idx="35">
                  <c:v>-5.8237322067185291</c:v>
                </c:pt>
                <c:pt idx="36">
                  <c:v>-5.9426286368373171</c:v>
                </c:pt>
                <c:pt idx="37">
                  <c:v>-5.9563184668858717</c:v>
                </c:pt>
                <c:pt idx="38">
                  <c:v>-5.8874027845228394</c:v>
                </c:pt>
                <c:pt idx="39">
                  <c:v>-5.7550327238393564</c:v>
                </c:pt>
                <c:pt idx="40">
                  <c:v>-5.5749900304683315</c:v>
                </c:pt>
                <c:pt idx="41">
                  <c:v>-5.3599650399106284</c:v>
                </c:pt>
                <c:pt idx="42">
                  <c:v>-5.1199594367272976</c:v>
                </c:pt>
                <c:pt idx="43">
                  <c:v>-4.8627315230144497</c:v>
                </c:pt>
                <c:pt idx="44">
                  <c:v>-4.5942244662512417</c:v>
                </c:pt>
                <c:pt idx="45">
                  <c:v>-4.3189450845889885</c:v>
                </c:pt>
                <c:pt idx="46">
                  <c:v>-4.0402813138546003</c:v>
                </c:pt>
                <c:pt idx="47">
                  <c:v>-3.7607589510531247</c:v>
                </c:pt>
                <c:pt idx="48">
                  <c:v>-3.4822443878474751</c:v>
                </c:pt>
                <c:pt idx="49">
                  <c:v>-3.2061021710290794</c:v>
                </c:pt>
                <c:pt idx="50">
                  <c:v>-2.9333161924131055</c:v>
                </c:pt>
                <c:pt idx="51">
                  <c:v>-2.6645822998769644</c:v>
                </c:pt>
                <c:pt idx="52">
                  <c:v>-2.4003788011607186</c:v>
                </c:pt>
                <c:pt idx="53">
                  <c:v>-2.1410200350708899</c:v>
                </c:pt>
                <c:pt idx="54">
                  <c:v>-1.8866970505652236</c:v>
                </c:pt>
                <c:pt idx="55">
                  <c:v>-1.6375085016149293</c:v>
                </c:pt>
                <c:pt idx="56">
                  <c:v>-1.3934841262169053</c:v>
                </c:pt>
                <c:pt idx="57">
                  <c:v>-1.1546026044965814</c:v>
                </c:pt>
                <c:pt idx="58">
                  <c:v>-0.92080515240290606</c:v>
                </c:pt>
                <c:pt idx="59">
                  <c:v>-0.69200587516233203</c:v>
                </c:pt>
                <c:pt idx="60">
                  <c:v>-0.46809965400708203</c:v>
                </c:pt>
                <c:pt idx="61">
                  <c:v>-0.24896815112387963</c:v>
                </c:pt>
                <c:pt idx="62">
                  <c:v>-3.4484376008620504E-2</c:v>
                </c:pt>
                <c:pt idx="63">
                  <c:v>0.17548385021401419</c:v>
                </c:pt>
                <c:pt idx="64">
                  <c:v>0.38107127626551029</c:v>
                </c:pt>
                <c:pt idx="65">
                  <c:v>0.58241325235491204</c:v>
                </c:pt>
                <c:pt idx="66">
                  <c:v>0.77964426223375427</c:v>
                </c:pt>
                <c:pt idx="67">
                  <c:v>0.9728968407071481</c:v>
                </c:pt>
                <c:pt idx="68">
                  <c:v>1.1623007881295864</c:v>
                </c:pt>
                <c:pt idx="69">
                  <c:v>1.3479826136285085</c:v>
                </c:pt>
                <c:pt idx="70">
                  <c:v>1.5300651542751291</c:v>
                </c:pt>
                <c:pt idx="71">
                  <c:v>1.7086673293078669</c:v>
                </c:pt>
                <c:pt idx="72">
                  <c:v>1.8839039976680505</c:v>
                </c:pt>
                <c:pt idx="73">
                  <c:v>2.0558858941804323</c:v>
                </c:pt>
                <c:pt idx="74">
                  <c:v>2.2247196251857786</c:v>
                </c:pt>
                <c:pt idx="75">
                  <c:v>2.3905077086889213</c:v>
                </c:pt>
                <c:pt idx="76">
                  <c:v>2.5533486473920712</c:v>
                </c:pt>
                <c:pt idx="77">
                  <c:v>2.7133370255688911</c:v>
                </c:pt>
                <c:pt idx="78">
                  <c:v>2.8705636227505615</c:v>
                </c:pt>
                <c:pt idx="79">
                  <c:v>3.025115538774537</c:v>
                </c:pt>
                <c:pt idx="80">
                  <c:v>3.1770763259862953</c:v>
                </c:pt>
              </c:numCache>
            </c:numRef>
          </c:yVal>
          <c:smooth val="1"/>
          <c:extLst>
            <c:ext xmlns:c16="http://schemas.microsoft.com/office/drawing/2014/chart" uri="{C3380CC4-5D6E-409C-BE32-E72D297353CC}">
              <c16:uniqueId val="{00000000-4092-4D8E-920F-87D4422032D9}"/>
            </c:ext>
          </c:extLst>
        </c:ser>
        <c:dLbls>
          <c:showLegendKey val="0"/>
          <c:showVal val="0"/>
          <c:showCatName val="0"/>
          <c:showSerName val="0"/>
          <c:showPercent val="0"/>
          <c:showBubbleSize val="0"/>
        </c:dLbls>
        <c:axId val="481209728"/>
        <c:axId val="482069120"/>
      </c:scatterChart>
      <c:scatterChart>
        <c:scatterStyle val="smoothMarker"/>
        <c:varyColors val="0"/>
        <c:ser>
          <c:idx val="1"/>
          <c:order val="1"/>
          <c:tx>
            <c:v>Phase</c:v>
          </c:tx>
          <c:marker>
            <c:symbol val="none"/>
          </c:marker>
          <c:xVal>
            <c:numRef>
              <c:f>Backup!$B$43:$B$123</c:f>
              <c:numCache>
                <c:formatCode>General</c:formatCode>
                <c:ptCount val="81"/>
                <c:pt idx="0">
                  <c:v>1</c:v>
                </c:pt>
                <c:pt idx="1">
                  <c:v>10</c:v>
                </c:pt>
                <c:pt idx="2">
                  <c:v>100</c:v>
                </c:pt>
                <c:pt idx="3">
                  <c:v>200</c:v>
                </c:pt>
                <c:pt idx="4">
                  <c:v>300</c:v>
                </c:pt>
                <c:pt idx="5">
                  <c:v>400</c:v>
                </c:pt>
                <c:pt idx="6">
                  <c:v>500</c:v>
                </c:pt>
                <c:pt idx="7">
                  <c:v>600</c:v>
                </c:pt>
                <c:pt idx="8">
                  <c:v>700</c:v>
                </c:pt>
                <c:pt idx="9">
                  <c:v>800</c:v>
                </c:pt>
                <c:pt idx="10">
                  <c:v>900</c:v>
                </c:pt>
                <c:pt idx="11">
                  <c:v>1000</c:v>
                </c:pt>
                <c:pt idx="12">
                  <c:v>2000</c:v>
                </c:pt>
                <c:pt idx="13">
                  <c:v>3000</c:v>
                </c:pt>
                <c:pt idx="14">
                  <c:v>4000</c:v>
                </c:pt>
                <c:pt idx="15">
                  <c:v>5000</c:v>
                </c:pt>
                <c:pt idx="16">
                  <c:v>6000</c:v>
                </c:pt>
                <c:pt idx="17">
                  <c:v>7000</c:v>
                </c:pt>
                <c:pt idx="18">
                  <c:v>8000</c:v>
                </c:pt>
                <c:pt idx="19">
                  <c:v>9000</c:v>
                </c:pt>
                <c:pt idx="20">
                  <c:v>10000</c:v>
                </c:pt>
                <c:pt idx="21">
                  <c:v>20000</c:v>
                </c:pt>
                <c:pt idx="22">
                  <c:v>30000</c:v>
                </c:pt>
                <c:pt idx="23">
                  <c:v>40000</c:v>
                </c:pt>
                <c:pt idx="24">
                  <c:v>50000</c:v>
                </c:pt>
                <c:pt idx="25">
                  <c:v>60000</c:v>
                </c:pt>
                <c:pt idx="26">
                  <c:v>70000</c:v>
                </c:pt>
                <c:pt idx="27">
                  <c:v>80000</c:v>
                </c:pt>
                <c:pt idx="28">
                  <c:v>90000</c:v>
                </c:pt>
                <c:pt idx="29">
                  <c:v>100000</c:v>
                </c:pt>
                <c:pt idx="30">
                  <c:v>120000</c:v>
                </c:pt>
                <c:pt idx="31">
                  <c:v>140000</c:v>
                </c:pt>
                <c:pt idx="32">
                  <c:v>160000</c:v>
                </c:pt>
                <c:pt idx="33">
                  <c:v>180000</c:v>
                </c:pt>
                <c:pt idx="34">
                  <c:v>200000</c:v>
                </c:pt>
                <c:pt idx="35">
                  <c:v>220000</c:v>
                </c:pt>
                <c:pt idx="36">
                  <c:v>240000</c:v>
                </c:pt>
                <c:pt idx="37">
                  <c:v>260000</c:v>
                </c:pt>
                <c:pt idx="38">
                  <c:v>280000</c:v>
                </c:pt>
                <c:pt idx="39">
                  <c:v>300000</c:v>
                </c:pt>
                <c:pt idx="40">
                  <c:v>320000</c:v>
                </c:pt>
                <c:pt idx="41">
                  <c:v>340000</c:v>
                </c:pt>
                <c:pt idx="42">
                  <c:v>360000</c:v>
                </c:pt>
                <c:pt idx="43">
                  <c:v>380000</c:v>
                </c:pt>
                <c:pt idx="44">
                  <c:v>400000</c:v>
                </c:pt>
                <c:pt idx="45">
                  <c:v>420000</c:v>
                </c:pt>
                <c:pt idx="46">
                  <c:v>440000</c:v>
                </c:pt>
                <c:pt idx="47">
                  <c:v>460000</c:v>
                </c:pt>
                <c:pt idx="48">
                  <c:v>480000</c:v>
                </c:pt>
                <c:pt idx="49">
                  <c:v>500000</c:v>
                </c:pt>
                <c:pt idx="50">
                  <c:v>520000</c:v>
                </c:pt>
                <c:pt idx="51">
                  <c:v>540000</c:v>
                </c:pt>
                <c:pt idx="52">
                  <c:v>560000</c:v>
                </c:pt>
                <c:pt idx="53">
                  <c:v>580000</c:v>
                </c:pt>
                <c:pt idx="54">
                  <c:v>600000</c:v>
                </c:pt>
                <c:pt idx="55">
                  <c:v>620000</c:v>
                </c:pt>
                <c:pt idx="56">
                  <c:v>640000</c:v>
                </c:pt>
                <c:pt idx="57">
                  <c:v>660000</c:v>
                </c:pt>
                <c:pt idx="58">
                  <c:v>680000</c:v>
                </c:pt>
                <c:pt idx="59">
                  <c:v>700000</c:v>
                </c:pt>
                <c:pt idx="60">
                  <c:v>720000</c:v>
                </c:pt>
                <c:pt idx="61">
                  <c:v>740000</c:v>
                </c:pt>
                <c:pt idx="62">
                  <c:v>760000</c:v>
                </c:pt>
                <c:pt idx="63">
                  <c:v>780000</c:v>
                </c:pt>
                <c:pt idx="64">
                  <c:v>800000</c:v>
                </c:pt>
                <c:pt idx="65">
                  <c:v>820000</c:v>
                </c:pt>
                <c:pt idx="66">
                  <c:v>840000</c:v>
                </c:pt>
                <c:pt idx="67">
                  <c:v>860000</c:v>
                </c:pt>
                <c:pt idx="68">
                  <c:v>880000</c:v>
                </c:pt>
                <c:pt idx="69">
                  <c:v>900000</c:v>
                </c:pt>
                <c:pt idx="70">
                  <c:v>920000</c:v>
                </c:pt>
                <c:pt idx="71">
                  <c:v>940000</c:v>
                </c:pt>
                <c:pt idx="72">
                  <c:v>960000</c:v>
                </c:pt>
                <c:pt idx="73">
                  <c:v>980000</c:v>
                </c:pt>
                <c:pt idx="74">
                  <c:v>1000000</c:v>
                </c:pt>
                <c:pt idx="75">
                  <c:v>1020000</c:v>
                </c:pt>
                <c:pt idx="76">
                  <c:v>1040000</c:v>
                </c:pt>
                <c:pt idx="77">
                  <c:v>1060000</c:v>
                </c:pt>
                <c:pt idx="78">
                  <c:v>1080000</c:v>
                </c:pt>
                <c:pt idx="79">
                  <c:v>1100000</c:v>
                </c:pt>
                <c:pt idx="80">
                  <c:v>1120000</c:v>
                </c:pt>
              </c:numCache>
            </c:numRef>
          </c:xVal>
          <c:yVal>
            <c:numRef>
              <c:f>Backup!$J$43:$J$123</c:f>
              <c:numCache>
                <c:formatCode>0.000</c:formatCode>
                <c:ptCount val="81"/>
                <c:pt idx="0">
                  <c:v>5.9845544155050414E-3</c:v>
                </c:pt>
                <c:pt idx="1">
                  <c:v>5.984550461396429E-2</c:v>
                </c:pt>
                <c:pt idx="2">
                  <c:v>0.59841550867406523</c:v>
                </c:pt>
                <c:pt idx="3">
                  <c:v>1.196591483880175</c:v>
                </c:pt>
                <c:pt idx="4">
                  <c:v>1.7942888304729225</c:v>
                </c:pt>
                <c:pt idx="5">
                  <c:v>2.3912693278440087</c:v>
                </c:pt>
                <c:pt idx="6">
                  <c:v>2.987296061940278</c:v>
                </c:pt>
                <c:pt idx="7">
                  <c:v>3.582133851032923</c:v>
                </c:pt>
                <c:pt idx="8">
                  <c:v>4.1755496632414575</c:v>
                </c:pt>
                <c:pt idx="9">
                  <c:v>4.767313023888061</c:v>
                </c:pt>
                <c:pt idx="10">
                  <c:v>5.3571964108468038</c:v>
                </c:pt>
                <c:pt idx="11">
                  <c:v>5.9449756361542612</c:v>
                </c:pt>
                <c:pt idx="12">
                  <c:v>11.660780079080931</c:v>
                </c:pt>
                <c:pt idx="13">
                  <c:v>16.955908463948923</c:v>
                </c:pt>
                <c:pt idx="14">
                  <c:v>21.699179950729089</c:v>
                </c:pt>
                <c:pt idx="15">
                  <c:v>25.822345777101951</c:v>
                </c:pt>
                <c:pt idx="16">
                  <c:v>29.308041320316061</c:v>
                </c:pt>
                <c:pt idx="17">
                  <c:v>32.172133719664231</c:v>
                </c:pt>
                <c:pt idx="18">
                  <c:v>34.447219400366379</c:v>
                </c:pt>
                <c:pt idx="19">
                  <c:v>36.170119892697031</c:v>
                </c:pt>
                <c:pt idx="20">
                  <c:v>37.373468861172547</c:v>
                </c:pt>
                <c:pt idx="21">
                  <c:v>15.956826732021664</c:v>
                </c:pt>
                <c:pt idx="22">
                  <c:v>-75.579109038841565</c:v>
                </c:pt>
                <c:pt idx="23">
                  <c:v>-96.242702749244415</c:v>
                </c:pt>
                <c:pt idx="24">
                  <c:v>-103.93630536629848</c:v>
                </c:pt>
                <c:pt idx="25">
                  <c:v>-109.18617369196507</c:v>
                </c:pt>
                <c:pt idx="26">
                  <c:v>-113.67016678162955</c:v>
                </c:pt>
                <c:pt idx="27">
                  <c:v>-117.84958390101947</c:v>
                </c:pt>
                <c:pt idx="28">
                  <c:v>-121.8914966767249</c:v>
                </c:pt>
                <c:pt idx="29">
                  <c:v>-125.86612125106949</c:v>
                </c:pt>
                <c:pt idx="30">
                  <c:v>-133.71914361343789</c:v>
                </c:pt>
                <c:pt idx="31">
                  <c:v>-141.48126231386169</c:v>
                </c:pt>
                <c:pt idx="32">
                  <c:v>-149.11390707638472</c:v>
                </c:pt>
                <c:pt idx="33">
                  <c:v>-156.53830136268769</c:v>
                </c:pt>
                <c:pt idx="34">
                  <c:v>-163.66654017980096</c:v>
                </c:pt>
                <c:pt idx="35">
                  <c:v>-170.42066026978753</c:v>
                </c:pt>
                <c:pt idx="36">
                  <c:v>-176.74375517267447</c:v>
                </c:pt>
                <c:pt idx="37">
                  <c:v>177.39602852050876</c:v>
                </c:pt>
                <c:pt idx="38">
                  <c:v>172.00701660118295</c:v>
                </c:pt>
                <c:pt idx="39">
                  <c:v>167.07872699540309</c:v>
                </c:pt>
                <c:pt idx="40">
                  <c:v>162.58760974877032</c:v>
                </c:pt>
                <c:pt idx="41">
                  <c:v>158.50235246936685</c:v>
                </c:pt>
                <c:pt idx="42">
                  <c:v>154.7880733053415</c:v>
                </c:pt>
                <c:pt idx="43">
                  <c:v>151.40927658299435</c:v>
                </c:pt>
                <c:pt idx="44">
                  <c:v>148.33173411545084</c:v>
                </c:pt>
                <c:pt idx="45">
                  <c:v>145.52355100492605</c:v>
                </c:pt>
                <c:pt idx="46">
                  <c:v>142.95566669731048</c:v>
                </c:pt>
                <c:pt idx="47">
                  <c:v>140.60199316413573</c:v>
                </c:pt>
                <c:pt idx="48">
                  <c:v>138.43933671700944</c:v>
                </c:pt>
                <c:pt idx="49">
                  <c:v>136.44720256153033</c:v>
                </c:pt>
                <c:pt idx="50">
                  <c:v>134.60754550628914</c:v>
                </c:pt>
                <c:pt idx="51">
                  <c:v>132.90450533185074</c:v>
                </c:pt>
                <c:pt idx="52">
                  <c:v>131.32414882406098</c:v>
                </c:pt>
                <c:pt idx="53">
                  <c:v>129.85422998817683</c:v>
                </c:pt>
                <c:pt idx="54">
                  <c:v>128.48397354303629</c:v>
                </c:pt>
                <c:pt idx="55">
                  <c:v>127.20388302897857</c:v>
                </c:pt>
                <c:pt idx="56">
                  <c:v>126.00557277309936</c:v>
                </c:pt>
                <c:pt idx="57">
                  <c:v>124.88162189448998</c:v>
                </c:pt>
                <c:pt idx="58">
                  <c:v>123.82544808458701</c:v>
                </c:pt>
                <c:pt idx="59">
                  <c:v>122.83119880215531</c:v>
                </c:pt>
                <c:pt idx="60">
                  <c:v>121.89365761770993</c:v>
                </c:pt>
                <c:pt idx="61">
                  <c:v>121.00816363134518</c:v>
                </c:pt>
                <c:pt idx="62">
                  <c:v>120.17054211415623</c:v>
                </c:pt>
                <c:pt idx="63">
                  <c:v>119.37704475465593</c:v>
                </c:pt>
                <c:pt idx="64">
                  <c:v>118.6242981107963</c:v>
                </c:pt>
                <c:pt idx="65">
                  <c:v>117.90925906732905</c:v>
                </c:pt>
                <c:pt idx="66">
                  <c:v>117.2291762744068</c:v>
                </c:pt>
                <c:pt idx="67">
                  <c:v>116.58155669649967</c:v>
                </c:pt>
                <c:pt idx="68">
                  <c:v>115.9641365323655</c:v>
                </c:pt>
                <c:pt idx="69">
                  <c:v>115.37485587911752</c:v>
                </c:pt>
                <c:pt idx="70">
                  <c:v>114.81183660871569</c:v>
                </c:pt>
                <c:pt idx="71">
                  <c:v>114.27336300580409</c:v>
                </c:pt>
                <c:pt idx="72">
                  <c:v>113.75786478384032</c:v>
                </c:pt>
                <c:pt idx="73">
                  <c:v>113.26390215381495</c:v>
                </c:pt>
                <c:pt idx="74">
                  <c:v>112.79015266822718</c:v>
                </c:pt>
                <c:pt idx="75">
                  <c:v>112.33539960374878</c:v>
                </c:pt>
                <c:pt idx="76">
                  <c:v>111.89852168043754</c:v>
                </c:pt>
                <c:pt idx="77">
                  <c:v>111.47848394442808</c:v>
                </c:pt>
                <c:pt idx="78">
                  <c:v>111.07432966563441</c:v>
                </c:pt>
                <c:pt idx="79">
                  <c:v>110.68517312283731</c:v>
                </c:pt>
                <c:pt idx="80">
                  <c:v>110.31019316622586</c:v>
                </c:pt>
              </c:numCache>
            </c:numRef>
          </c:yVal>
          <c:smooth val="1"/>
          <c:extLst>
            <c:ext xmlns:c16="http://schemas.microsoft.com/office/drawing/2014/chart" uri="{C3380CC4-5D6E-409C-BE32-E72D297353CC}">
              <c16:uniqueId val="{00000001-4092-4D8E-920F-87D4422032D9}"/>
            </c:ext>
          </c:extLst>
        </c:ser>
        <c:dLbls>
          <c:showLegendKey val="0"/>
          <c:showVal val="0"/>
          <c:showCatName val="0"/>
          <c:showSerName val="0"/>
          <c:showPercent val="0"/>
          <c:showBubbleSize val="0"/>
        </c:dLbls>
        <c:axId val="513865600"/>
        <c:axId val="493046400"/>
      </c:scatterChart>
      <c:valAx>
        <c:axId val="481209728"/>
        <c:scaling>
          <c:logBase val="10"/>
          <c:orientation val="minMax"/>
          <c:max val="1000000"/>
          <c:min val="100"/>
        </c:scaling>
        <c:delete val="0"/>
        <c:axPos val="b"/>
        <c:majorGridlines/>
        <c:minorGridlines/>
        <c:title>
          <c:tx>
            <c:rich>
              <a:bodyPr/>
              <a:lstStyle/>
              <a:p>
                <a:pPr>
                  <a:defRPr/>
                </a:pPr>
                <a:r>
                  <a:rPr lang="en-US"/>
                  <a:t>Frequency (Hz)</a:t>
                </a:r>
              </a:p>
            </c:rich>
          </c:tx>
          <c:overlay val="0"/>
        </c:title>
        <c:numFmt formatCode="General" sourceLinked="1"/>
        <c:majorTickMark val="out"/>
        <c:minorTickMark val="none"/>
        <c:tickLblPos val="nextTo"/>
        <c:crossAx val="482069120"/>
        <c:crosses val="autoZero"/>
        <c:crossBetween val="midCat"/>
        <c:minorUnit val="10"/>
      </c:valAx>
      <c:valAx>
        <c:axId val="482069120"/>
        <c:scaling>
          <c:orientation val="minMax"/>
        </c:scaling>
        <c:delete val="0"/>
        <c:axPos val="l"/>
        <c:majorGridlines/>
        <c:title>
          <c:tx>
            <c:rich>
              <a:bodyPr rot="-5400000" vert="horz"/>
              <a:lstStyle/>
              <a:p>
                <a:pPr>
                  <a:defRPr/>
                </a:pPr>
                <a:r>
                  <a:rPr lang="en-US"/>
                  <a:t>Gain(dB)</a:t>
                </a:r>
              </a:p>
            </c:rich>
          </c:tx>
          <c:overlay val="0"/>
        </c:title>
        <c:numFmt formatCode="0.000" sourceLinked="1"/>
        <c:majorTickMark val="out"/>
        <c:minorTickMark val="none"/>
        <c:tickLblPos val="nextTo"/>
        <c:crossAx val="481209728"/>
        <c:crosses val="autoZero"/>
        <c:crossBetween val="midCat"/>
      </c:valAx>
      <c:valAx>
        <c:axId val="493046400"/>
        <c:scaling>
          <c:orientation val="minMax"/>
        </c:scaling>
        <c:delete val="0"/>
        <c:axPos val="r"/>
        <c:title>
          <c:tx>
            <c:rich>
              <a:bodyPr rot="-5400000" vert="horz"/>
              <a:lstStyle/>
              <a:p>
                <a:pPr>
                  <a:defRPr/>
                </a:pPr>
                <a:r>
                  <a:rPr lang="en-US"/>
                  <a:t>Phase</a:t>
                </a:r>
                <a:r>
                  <a:rPr lang="en-US" baseline="0"/>
                  <a:t> (degree)</a:t>
                </a:r>
                <a:endParaRPr lang="en-US"/>
              </a:p>
            </c:rich>
          </c:tx>
          <c:overlay val="0"/>
        </c:title>
        <c:numFmt formatCode="0.000" sourceLinked="1"/>
        <c:majorTickMark val="out"/>
        <c:minorTickMark val="none"/>
        <c:tickLblPos val="nextTo"/>
        <c:crossAx val="513865600"/>
        <c:crosses val="max"/>
        <c:crossBetween val="midCat"/>
      </c:valAx>
      <c:valAx>
        <c:axId val="513865600"/>
        <c:scaling>
          <c:logBase val="10"/>
          <c:orientation val="minMax"/>
        </c:scaling>
        <c:delete val="1"/>
        <c:axPos val="b"/>
        <c:numFmt formatCode="General" sourceLinked="1"/>
        <c:majorTickMark val="out"/>
        <c:minorTickMark val="none"/>
        <c:tickLblPos val="nextTo"/>
        <c:crossAx val="493046400"/>
        <c:crosses val="autoZero"/>
        <c:crossBetween val="midCat"/>
      </c:valAx>
    </c:plotArea>
    <c:legend>
      <c:legendPos val="t"/>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Gain/Phase Control</a:t>
            </a:r>
            <a:r>
              <a:rPr lang="en-US" baseline="0"/>
              <a:t> to Output </a:t>
            </a:r>
            <a:r>
              <a:rPr lang="en-US"/>
              <a:t>Loop</a:t>
            </a:r>
          </a:p>
        </c:rich>
      </c:tx>
      <c:overlay val="0"/>
    </c:title>
    <c:autoTitleDeleted val="0"/>
    <c:plotArea>
      <c:layout/>
      <c:scatterChart>
        <c:scatterStyle val="smoothMarker"/>
        <c:varyColors val="0"/>
        <c:ser>
          <c:idx val="0"/>
          <c:order val="0"/>
          <c:tx>
            <c:v>Gain</c:v>
          </c:tx>
          <c:marker>
            <c:symbol val="none"/>
          </c:marker>
          <c:xVal>
            <c:numRef>
              <c:f>Backup!$B$43:$B$123</c:f>
              <c:numCache>
                <c:formatCode>General</c:formatCode>
                <c:ptCount val="81"/>
                <c:pt idx="0">
                  <c:v>1</c:v>
                </c:pt>
                <c:pt idx="1">
                  <c:v>10</c:v>
                </c:pt>
                <c:pt idx="2">
                  <c:v>100</c:v>
                </c:pt>
                <c:pt idx="3">
                  <c:v>200</c:v>
                </c:pt>
                <c:pt idx="4">
                  <c:v>300</c:v>
                </c:pt>
                <c:pt idx="5">
                  <c:v>400</c:v>
                </c:pt>
                <c:pt idx="6">
                  <c:v>500</c:v>
                </c:pt>
                <c:pt idx="7">
                  <c:v>600</c:v>
                </c:pt>
                <c:pt idx="8">
                  <c:v>700</c:v>
                </c:pt>
                <c:pt idx="9">
                  <c:v>800</c:v>
                </c:pt>
                <c:pt idx="10">
                  <c:v>900</c:v>
                </c:pt>
                <c:pt idx="11">
                  <c:v>1000</c:v>
                </c:pt>
                <c:pt idx="12">
                  <c:v>2000</c:v>
                </c:pt>
                <c:pt idx="13">
                  <c:v>3000</c:v>
                </c:pt>
                <c:pt idx="14">
                  <c:v>4000</c:v>
                </c:pt>
                <c:pt idx="15">
                  <c:v>5000</c:v>
                </c:pt>
                <c:pt idx="16">
                  <c:v>6000</c:v>
                </c:pt>
                <c:pt idx="17">
                  <c:v>7000</c:v>
                </c:pt>
                <c:pt idx="18">
                  <c:v>8000</c:v>
                </c:pt>
                <c:pt idx="19">
                  <c:v>9000</c:v>
                </c:pt>
                <c:pt idx="20">
                  <c:v>10000</c:v>
                </c:pt>
                <c:pt idx="21">
                  <c:v>20000</c:v>
                </c:pt>
                <c:pt idx="22">
                  <c:v>30000</c:v>
                </c:pt>
                <c:pt idx="23">
                  <c:v>40000</c:v>
                </c:pt>
                <c:pt idx="24">
                  <c:v>50000</c:v>
                </c:pt>
                <c:pt idx="25">
                  <c:v>60000</c:v>
                </c:pt>
                <c:pt idx="26">
                  <c:v>70000</c:v>
                </c:pt>
                <c:pt idx="27">
                  <c:v>80000</c:v>
                </c:pt>
                <c:pt idx="28">
                  <c:v>90000</c:v>
                </c:pt>
                <c:pt idx="29">
                  <c:v>100000</c:v>
                </c:pt>
                <c:pt idx="30">
                  <c:v>120000</c:v>
                </c:pt>
                <c:pt idx="31">
                  <c:v>140000</c:v>
                </c:pt>
                <c:pt idx="32">
                  <c:v>160000</c:v>
                </c:pt>
                <c:pt idx="33">
                  <c:v>180000</c:v>
                </c:pt>
                <c:pt idx="34">
                  <c:v>200000</c:v>
                </c:pt>
                <c:pt idx="35">
                  <c:v>220000</c:v>
                </c:pt>
                <c:pt idx="36">
                  <c:v>240000</c:v>
                </c:pt>
                <c:pt idx="37">
                  <c:v>260000</c:v>
                </c:pt>
                <c:pt idx="38">
                  <c:v>280000</c:v>
                </c:pt>
                <c:pt idx="39">
                  <c:v>300000</c:v>
                </c:pt>
                <c:pt idx="40">
                  <c:v>320000</c:v>
                </c:pt>
                <c:pt idx="41">
                  <c:v>340000</c:v>
                </c:pt>
                <c:pt idx="42">
                  <c:v>360000</c:v>
                </c:pt>
                <c:pt idx="43">
                  <c:v>380000</c:v>
                </c:pt>
                <c:pt idx="44">
                  <c:v>400000</c:v>
                </c:pt>
                <c:pt idx="45">
                  <c:v>420000</c:v>
                </c:pt>
                <c:pt idx="46">
                  <c:v>440000</c:v>
                </c:pt>
                <c:pt idx="47">
                  <c:v>460000</c:v>
                </c:pt>
                <c:pt idx="48">
                  <c:v>480000</c:v>
                </c:pt>
                <c:pt idx="49">
                  <c:v>500000</c:v>
                </c:pt>
                <c:pt idx="50">
                  <c:v>520000</c:v>
                </c:pt>
                <c:pt idx="51">
                  <c:v>540000</c:v>
                </c:pt>
                <c:pt idx="52">
                  <c:v>560000</c:v>
                </c:pt>
                <c:pt idx="53">
                  <c:v>580000</c:v>
                </c:pt>
                <c:pt idx="54">
                  <c:v>600000</c:v>
                </c:pt>
                <c:pt idx="55">
                  <c:v>620000</c:v>
                </c:pt>
                <c:pt idx="56">
                  <c:v>640000</c:v>
                </c:pt>
                <c:pt idx="57">
                  <c:v>660000</c:v>
                </c:pt>
                <c:pt idx="58">
                  <c:v>680000</c:v>
                </c:pt>
                <c:pt idx="59">
                  <c:v>700000</c:v>
                </c:pt>
                <c:pt idx="60">
                  <c:v>720000</c:v>
                </c:pt>
                <c:pt idx="61">
                  <c:v>740000</c:v>
                </c:pt>
                <c:pt idx="62">
                  <c:v>760000</c:v>
                </c:pt>
                <c:pt idx="63">
                  <c:v>780000</c:v>
                </c:pt>
                <c:pt idx="64">
                  <c:v>800000</c:v>
                </c:pt>
                <c:pt idx="65">
                  <c:v>820000</c:v>
                </c:pt>
                <c:pt idx="66">
                  <c:v>840000</c:v>
                </c:pt>
                <c:pt idx="67">
                  <c:v>860000</c:v>
                </c:pt>
                <c:pt idx="68">
                  <c:v>880000</c:v>
                </c:pt>
                <c:pt idx="69">
                  <c:v>900000</c:v>
                </c:pt>
                <c:pt idx="70">
                  <c:v>920000</c:v>
                </c:pt>
                <c:pt idx="71">
                  <c:v>940000</c:v>
                </c:pt>
                <c:pt idx="72">
                  <c:v>960000</c:v>
                </c:pt>
                <c:pt idx="73">
                  <c:v>980000</c:v>
                </c:pt>
                <c:pt idx="74">
                  <c:v>1000000</c:v>
                </c:pt>
                <c:pt idx="75">
                  <c:v>1020000</c:v>
                </c:pt>
                <c:pt idx="76">
                  <c:v>1040000</c:v>
                </c:pt>
                <c:pt idx="77">
                  <c:v>1060000</c:v>
                </c:pt>
                <c:pt idx="78">
                  <c:v>1080000</c:v>
                </c:pt>
                <c:pt idx="79">
                  <c:v>1100000</c:v>
                </c:pt>
                <c:pt idx="80">
                  <c:v>1120000</c:v>
                </c:pt>
              </c:numCache>
            </c:numRef>
          </c:xVal>
          <c:yVal>
            <c:numRef>
              <c:f>Backup!$M$43:$M$123</c:f>
              <c:numCache>
                <c:formatCode>General</c:formatCode>
                <c:ptCount val="81"/>
                <c:pt idx="0">
                  <c:v>16.325726835733455</c:v>
                </c:pt>
                <c:pt idx="1">
                  <c:v>16.325724406315146</c:v>
                </c:pt>
                <c:pt idx="2">
                  <c:v>16.32548147139816</c:v>
                </c:pt>
                <c:pt idx="3">
                  <c:v>16.324745388682008</c:v>
                </c:pt>
                <c:pt idx="4">
                  <c:v>16.323518863755318</c:v>
                </c:pt>
                <c:pt idx="5">
                  <c:v>16.321802315685574</c:v>
                </c:pt>
                <c:pt idx="6">
                  <c:v>16.319596330502112</c:v>
                </c:pt>
                <c:pt idx="7">
                  <c:v>16.316901660532672</c:v>
                </c:pt>
                <c:pt idx="8">
                  <c:v>16.313719223554024</c:v>
                </c:pt>
                <c:pt idx="9">
                  <c:v>16.310050101756122</c:v>
                </c:pt>
                <c:pt idx="10">
                  <c:v>16.305895540526222</c:v>
                </c:pt>
                <c:pt idx="11">
                  <c:v>16.301256947051193</c:v>
                </c:pt>
                <c:pt idx="12">
                  <c:v>16.228670855170723</c:v>
                </c:pt>
                <c:pt idx="13">
                  <c:v>16.110349688983209</c:v>
                </c:pt>
                <c:pt idx="14">
                  <c:v>15.949982385474978</c:v>
                </c:pt>
                <c:pt idx="15">
                  <c:v>15.752208750105867</c:v>
                </c:pt>
                <c:pt idx="16">
                  <c:v>15.522222266031129</c:v>
                </c:pt>
                <c:pt idx="17">
                  <c:v>15.265394688578393</c:v>
                </c:pt>
                <c:pt idx="18">
                  <c:v>14.98696568514047</c:v>
                </c:pt>
                <c:pt idx="19">
                  <c:v>14.691817710113328</c:v>
                </c:pt>
                <c:pt idx="20">
                  <c:v>14.384336573814869</c:v>
                </c:pt>
                <c:pt idx="21">
                  <c:v>11.223086408843987</c:v>
                </c:pt>
                <c:pt idx="22">
                  <c:v>8.5636179720015733</c:v>
                </c:pt>
                <c:pt idx="23">
                  <c:v>6.4629429141220633</c:v>
                </c:pt>
                <c:pt idx="24">
                  <c:v>4.779678154701517</c:v>
                </c:pt>
                <c:pt idx="25">
                  <c:v>3.4030960077617349</c:v>
                </c:pt>
                <c:pt idx="26">
                  <c:v>2.2588716307129766</c:v>
                </c:pt>
                <c:pt idx="27">
                  <c:v>1.2969196960613949</c:v>
                </c:pt>
                <c:pt idx="28">
                  <c:v>0.48238849436609244</c:v>
                </c:pt>
                <c:pt idx="29">
                  <c:v>-0.20992946102389612</c:v>
                </c:pt>
                <c:pt idx="30">
                  <c:v>-1.3001045282381201</c:v>
                </c:pt>
                <c:pt idx="31">
                  <c:v>-2.0875912093947244</c:v>
                </c:pt>
                <c:pt idx="32">
                  <c:v>-2.665539133241202</c:v>
                </c:pt>
                <c:pt idx="33">
                  <c:v>-3.1368598796079135</c:v>
                </c:pt>
                <c:pt idx="34">
                  <c:v>-3.6354250403342321</c:v>
                </c:pt>
                <c:pt idx="35">
                  <c:v>-4.3232518848976422</c:v>
                </c:pt>
                <c:pt idx="36">
                  <c:v>-5.33887079838789</c:v>
                </c:pt>
                <c:pt idx="37">
                  <c:v>-6.718394726939608</c:v>
                </c:pt>
                <c:pt idx="38">
                  <c:v>-8.3779112263818174</c:v>
                </c:pt>
                <c:pt idx="39">
                  <c:v>-10.182405023015663</c:v>
                </c:pt>
                <c:pt idx="40">
                  <c:v>-12.017500559262526</c:v>
                </c:pt>
                <c:pt idx="41">
                  <c:v>-13.812497229652319</c:v>
                </c:pt>
                <c:pt idx="42">
                  <c:v>-15.532315241161525</c:v>
                </c:pt>
                <c:pt idx="43">
                  <c:v>-17.163605275544608</c:v>
                </c:pt>
                <c:pt idx="44">
                  <c:v>-18.704480448457335</c:v>
                </c:pt>
                <c:pt idx="45">
                  <c:v>-20.15849757771548</c:v>
                </c:pt>
                <c:pt idx="46">
                  <c:v>-21.531468971854633</c:v>
                </c:pt>
                <c:pt idx="47">
                  <c:v>-22.829868621896075</c:v>
                </c:pt>
                <c:pt idx="48">
                  <c:v>-24.060076743169194</c:v>
                </c:pt>
                <c:pt idx="49">
                  <c:v>-25.228050526999141</c:v>
                </c:pt>
                <c:pt idx="50">
                  <c:v>-26.339206385233854</c:v>
                </c:pt>
                <c:pt idx="51">
                  <c:v>-27.398403906265511</c:v>
                </c:pt>
                <c:pt idx="52">
                  <c:v>-28.409975950842984</c:v>
                </c:pt>
                <c:pt idx="53">
                  <c:v>-29.377777070442924</c:v>
                </c:pt>
                <c:pt idx="54">
                  <c:v>-30.305236615314605</c:v>
                </c:pt>
                <c:pt idx="55">
                  <c:v>-31.195410138794234</c:v>
                </c:pt>
                <c:pt idx="56">
                  <c:v>-32.051026377963588</c:v>
                </c:pt>
                <c:pt idx="57">
                  <c:v>-32.874528925475417</c:v>
                </c:pt>
                <c:pt idx="58">
                  <c:v>-33.668112592240796</c:v>
                </c:pt>
                <c:pt idx="59">
                  <c:v>-34.433754856551232</c:v>
                </c:pt>
                <c:pt idx="60">
                  <c:v>-35.173242942500437</c:v>
                </c:pt>
                <c:pt idx="61">
                  <c:v>-35.88819709508693</c:v>
                </c:pt>
                <c:pt idx="62">
                  <c:v>-36.580090586785417</c:v>
                </c:pt>
                <c:pt idx="63">
                  <c:v>-37.250266934582207</c:v>
                </c:pt>
                <c:pt idx="64">
                  <c:v>-37.899954744587482</c:v>
                </c:pt>
                <c:pt idx="65">
                  <c:v>-38.530280541570356</c:v>
                </c:pt>
                <c:pt idx="66">
                  <c:v>-39.142279886655032</c:v>
                </c:pt>
                <c:pt idx="67">
                  <c:v>-39.736907039131523</c:v>
                </c:pt>
                <c:pt idx="68">
                  <c:v>-40.315043377850408</c:v>
                </c:pt>
                <c:pt idx="69">
                  <c:v>-40.877504763426941</c:v>
                </c:pt>
                <c:pt idx="70">
                  <c:v>-41.425047993734594</c:v>
                </c:pt>
                <c:pt idx="71">
                  <c:v>-41.958376481124652</c:v>
                </c:pt>
                <c:pt idx="72">
                  <c:v>-42.478145259744913</c:v>
                </c:pt>
                <c:pt idx="73">
                  <c:v>-42.984965414600865</c:v>
                </c:pt>
                <c:pt idx="74">
                  <c:v>-43.479408010027612</c:v>
                </c:pt>
                <c:pt idx="75">
                  <c:v>-43.962007583581453</c:v>
                </c:pt>
                <c:pt idx="76">
                  <c:v>-44.433265261584808</c:v>
                </c:pt>
                <c:pt idx="77">
                  <c:v>-44.893651544372666</c:v>
                </c:pt>
                <c:pt idx="78">
                  <c:v>-45.343608802400666</c:v>
                </c:pt>
                <c:pt idx="79">
                  <c:v>-45.783553518575992</c:v>
                </c:pt>
                <c:pt idx="80">
                  <c:v>-46.213878307265539</c:v>
                </c:pt>
              </c:numCache>
            </c:numRef>
          </c:yVal>
          <c:smooth val="1"/>
          <c:extLst>
            <c:ext xmlns:c16="http://schemas.microsoft.com/office/drawing/2014/chart" uri="{C3380CC4-5D6E-409C-BE32-E72D297353CC}">
              <c16:uniqueId val="{00000000-A7AB-46AF-8DCA-9CB6E76B165B}"/>
            </c:ext>
          </c:extLst>
        </c:ser>
        <c:dLbls>
          <c:showLegendKey val="0"/>
          <c:showVal val="0"/>
          <c:showCatName val="0"/>
          <c:showSerName val="0"/>
          <c:showPercent val="0"/>
          <c:showBubbleSize val="0"/>
        </c:dLbls>
        <c:axId val="524419456"/>
        <c:axId val="525603200"/>
      </c:scatterChart>
      <c:scatterChart>
        <c:scatterStyle val="smoothMarker"/>
        <c:varyColors val="0"/>
        <c:ser>
          <c:idx val="1"/>
          <c:order val="1"/>
          <c:tx>
            <c:v>Phase</c:v>
          </c:tx>
          <c:marker>
            <c:symbol val="none"/>
          </c:marker>
          <c:xVal>
            <c:numRef>
              <c:f>Backup!$B$43:$B$123</c:f>
              <c:numCache>
                <c:formatCode>General</c:formatCode>
                <c:ptCount val="81"/>
                <c:pt idx="0">
                  <c:v>1</c:v>
                </c:pt>
                <c:pt idx="1">
                  <c:v>10</c:v>
                </c:pt>
                <c:pt idx="2">
                  <c:v>100</c:v>
                </c:pt>
                <c:pt idx="3">
                  <c:v>200</c:v>
                </c:pt>
                <c:pt idx="4">
                  <c:v>300</c:v>
                </c:pt>
                <c:pt idx="5">
                  <c:v>400</c:v>
                </c:pt>
                <c:pt idx="6">
                  <c:v>500</c:v>
                </c:pt>
                <c:pt idx="7">
                  <c:v>600</c:v>
                </c:pt>
                <c:pt idx="8">
                  <c:v>700</c:v>
                </c:pt>
                <c:pt idx="9">
                  <c:v>800</c:v>
                </c:pt>
                <c:pt idx="10">
                  <c:v>900</c:v>
                </c:pt>
                <c:pt idx="11">
                  <c:v>1000</c:v>
                </c:pt>
                <c:pt idx="12">
                  <c:v>2000</c:v>
                </c:pt>
                <c:pt idx="13">
                  <c:v>3000</c:v>
                </c:pt>
                <c:pt idx="14">
                  <c:v>4000</c:v>
                </c:pt>
                <c:pt idx="15">
                  <c:v>5000</c:v>
                </c:pt>
                <c:pt idx="16">
                  <c:v>6000</c:v>
                </c:pt>
                <c:pt idx="17">
                  <c:v>7000</c:v>
                </c:pt>
                <c:pt idx="18">
                  <c:v>8000</c:v>
                </c:pt>
                <c:pt idx="19">
                  <c:v>9000</c:v>
                </c:pt>
                <c:pt idx="20">
                  <c:v>10000</c:v>
                </c:pt>
                <c:pt idx="21">
                  <c:v>20000</c:v>
                </c:pt>
                <c:pt idx="22">
                  <c:v>30000</c:v>
                </c:pt>
                <c:pt idx="23">
                  <c:v>40000</c:v>
                </c:pt>
                <c:pt idx="24">
                  <c:v>50000</c:v>
                </c:pt>
                <c:pt idx="25">
                  <c:v>60000</c:v>
                </c:pt>
                <c:pt idx="26">
                  <c:v>70000</c:v>
                </c:pt>
                <c:pt idx="27">
                  <c:v>80000</c:v>
                </c:pt>
                <c:pt idx="28">
                  <c:v>90000</c:v>
                </c:pt>
                <c:pt idx="29">
                  <c:v>100000</c:v>
                </c:pt>
                <c:pt idx="30">
                  <c:v>120000</c:v>
                </c:pt>
                <c:pt idx="31">
                  <c:v>140000</c:v>
                </c:pt>
                <c:pt idx="32">
                  <c:v>160000</c:v>
                </c:pt>
                <c:pt idx="33">
                  <c:v>180000</c:v>
                </c:pt>
                <c:pt idx="34">
                  <c:v>200000</c:v>
                </c:pt>
                <c:pt idx="35">
                  <c:v>220000</c:v>
                </c:pt>
                <c:pt idx="36">
                  <c:v>240000</c:v>
                </c:pt>
                <c:pt idx="37">
                  <c:v>260000</c:v>
                </c:pt>
                <c:pt idx="38">
                  <c:v>280000</c:v>
                </c:pt>
                <c:pt idx="39">
                  <c:v>300000</c:v>
                </c:pt>
                <c:pt idx="40">
                  <c:v>320000</c:v>
                </c:pt>
                <c:pt idx="41">
                  <c:v>340000</c:v>
                </c:pt>
                <c:pt idx="42">
                  <c:v>360000</c:v>
                </c:pt>
                <c:pt idx="43">
                  <c:v>380000</c:v>
                </c:pt>
                <c:pt idx="44">
                  <c:v>400000</c:v>
                </c:pt>
                <c:pt idx="45">
                  <c:v>420000</c:v>
                </c:pt>
                <c:pt idx="46">
                  <c:v>440000</c:v>
                </c:pt>
                <c:pt idx="47">
                  <c:v>460000</c:v>
                </c:pt>
                <c:pt idx="48">
                  <c:v>480000</c:v>
                </c:pt>
                <c:pt idx="49">
                  <c:v>500000</c:v>
                </c:pt>
                <c:pt idx="50">
                  <c:v>520000</c:v>
                </c:pt>
                <c:pt idx="51">
                  <c:v>540000</c:v>
                </c:pt>
                <c:pt idx="52">
                  <c:v>560000</c:v>
                </c:pt>
                <c:pt idx="53">
                  <c:v>580000</c:v>
                </c:pt>
                <c:pt idx="54">
                  <c:v>600000</c:v>
                </c:pt>
                <c:pt idx="55">
                  <c:v>620000</c:v>
                </c:pt>
                <c:pt idx="56">
                  <c:v>640000</c:v>
                </c:pt>
                <c:pt idx="57">
                  <c:v>660000</c:v>
                </c:pt>
                <c:pt idx="58">
                  <c:v>680000</c:v>
                </c:pt>
                <c:pt idx="59">
                  <c:v>700000</c:v>
                </c:pt>
                <c:pt idx="60">
                  <c:v>720000</c:v>
                </c:pt>
                <c:pt idx="61">
                  <c:v>740000</c:v>
                </c:pt>
                <c:pt idx="62">
                  <c:v>760000</c:v>
                </c:pt>
                <c:pt idx="63">
                  <c:v>780000</c:v>
                </c:pt>
                <c:pt idx="64">
                  <c:v>800000</c:v>
                </c:pt>
                <c:pt idx="65">
                  <c:v>820000</c:v>
                </c:pt>
                <c:pt idx="66">
                  <c:v>840000</c:v>
                </c:pt>
                <c:pt idx="67">
                  <c:v>860000</c:v>
                </c:pt>
                <c:pt idx="68">
                  <c:v>880000</c:v>
                </c:pt>
                <c:pt idx="69">
                  <c:v>900000</c:v>
                </c:pt>
                <c:pt idx="70">
                  <c:v>920000</c:v>
                </c:pt>
                <c:pt idx="71">
                  <c:v>940000</c:v>
                </c:pt>
                <c:pt idx="72">
                  <c:v>960000</c:v>
                </c:pt>
                <c:pt idx="73">
                  <c:v>980000</c:v>
                </c:pt>
                <c:pt idx="74">
                  <c:v>1000000</c:v>
                </c:pt>
                <c:pt idx="75">
                  <c:v>1020000</c:v>
                </c:pt>
                <c:pt idx="76">
                  <c:v>1040000</c:v>
                </c:pt>
                <c:pt idx="77">
                  <c:v>1060000</c:v>
                </c:pt>
                <c:pt idx="78">
                  <c:v>1080000</c:v>
                </c:pt>
                <c:pt idx="79">
                  <c:v>1100000</c:v>
                </c:pt>
                <c:pt idx="80">
                  <c:v>1120000</c:v>
                </c:pt>
              </c:numCache>
            </c:numRef>
          </c:xVal>
          <c:yVal>
            <c:numRef>
              <c:f>Backup!$N$43:$N$123</c:f>
              <c:numCache>
                <c:formatCode>General</c:formatCode>
                <c:ptCount val="81"/>
                <c:pt idx="0">
                  <c:v>-4.4408074192727161E-3</c:v>
                </c:pt>
                <c:pt idx="1">
                  <c:v>-4.4408066111347309E-2</c:v>
                </c:pt>
                <c:pt idx="2">
                  <c:v>-0.44407258000899985</c:v>
                </c:pt>
                <c:pt idx="3">
                  <c:v>-0.88809619028195186</c:v>
                </c:pt>
                <c:pt idx="4">
                  <c:v>-1.3320218944276416</c:v>
                </c:pt>
                <c:pt idx="5">
                  <c:v>-1.775800822687702</c:v>
                </c:pt>
                <c:pt idx="6">
                  <c:v>-2.2193842051114676</c:v>
                </c:pt>
                <c:pt idx="7">
                  <c:v>-2.6627234045612682</c:v>
                </c:pt>
                <c:pt idx="8">
                  <c:v>-3.1057699494927067</c:v>
                </c:pt>
                <c:pt idx="9">
                  <c:v>-3.5484755664547776</c:v>
                </c:pt>
                <c:pt idx="10">
                  <c:v>-3.9907922122559016</c:v>
                </c:pt>
                <c:pt idx="11">
                  <c:v>-4.4326721057427898</c:v>
                </c:pt>
                <c:pt idx="12">
                  <c:v>-8.8171862774998022</c:v>
                </c:pt>
                <c:pt idx="13">
                  <c:v>-13.108540012583866</c:v>
                </c:pt>
                <c:pt idx="14">
                  <c:v>-17.267542149140834</c:v>
                </c:pt>
                <c:pt idx="15">
                  <c:v>-21.262611146257552</c:v>
                </c:pt>
                <c:pt idx="16">
                  <c:v>-25.070579296426953</c:v>
                </c:pt>
                <c:pt idx="17">
                  <c:v>-28.676582671355632</c:v>
                </c:pt>
                <c:pt idx="18">
                  <c:v>-32.073262049239197</c:v>
                </c:pt>
                <c:pt idx="19">
                  <c:v>-35.259553111020956</c:v>
                </c:pt>
                <c:pt idx="20">
                  <c:v>-38.239321524304245</c:v>
                </c:pt>
                <c:pt idx="21">
                  <c:v>-58.934874873265038</c:v>
                </c:pt>
                <c:pt idx="22">
                  <c:v>-69.926211375882232</c:v>
                </c:pt>
                <c:pt idx="23">
                  <c:v>-76.762750630923094</c:v>
                </c:pt>
                <c:pt idx="24">
                  <c:v>-81.635477855402527</c:v>
                </c:pt>
                <c:pt idx="25">
                  <c:v>-85.481866138523756</c:v>
                </c:pt>
                <c:pt idx="26">
                  <c:v>-88.761117041328745</c:v>
                </c:pt>
                <c:pt idx="27">
                  <c:v>-91.727558561069628</c:v>
                </c:pt>
                <c:pt idx="28">
                  <c:v>-94.538520918434017</c:v>
                </c:pt>
                <c:pt idx="29">
                  <c:v>-97.302017616166737</c:v>
                </c:pt>
                <c:pt idx="30">
                  <c:v>-103.00045774108526</c:v>
                </c:pt>
                <c:pt idx="31">
                  <c:v>-109.34985942553703</c:v>
                </c:pt>
                <c:pt idx="32">
                  <c:v>-116.80694488127759</c:v>
                </c:pt>
                <c:pt idx="33">
                  <c:v>-125.78200094532127</c:v>
                </c:pt>
                <c:pt idx="34">
                  <c:v>-136.52180949846263</c:v>
                </c:pt>
                <c:pt idx="35">
                  <c:v>-148.84993075612229</c:v>
                </c:pt>
                <c:pt idx="36">
                  <c:v>-161.94600827927653</c:v>
                </c:pt>
                <c:pt idx="37">
                  <c:v>-174.55723712223786</c:v>
                </c:pt>
                <c:pt idx="38">
                  <c:v>174.36305388959144</c:v>
                </c:pt>
                <c:pt idx="39">
                  <c:v>165.24045524333499</c:v>
                </c:pt>
                <c:pt idx="40">
                  <c:v>157.98712563342858</c:v>
                </c:pt>
                <c:pt idx="41">
                  <c:v>152.29435569114989</c:v>
                </c:pt>
                <c:pt idx="42">
                  <c:v>147.82828790526494</c:v>
                </c:pt>
                <c:pt idx="43">
                  <c:v>144.3055990778733</c:v>
                </c:pt>
                <c:pt idx="44">
                  <c:v>141.50657135835363</c:v>
                </c:pt>
                <c:pt idx="45">
                  <c:v>139.26646342832029</c:v>
                </c:pt>
                <c:pt idx="46">
                  <c:v>137.4627962864771</c:v>
                </c:pt>
                <c:pt idx="47">
                  <c:v>136.00418896125652</c:v>
                </c:pt>
                <c:pt idx="48">
                  <c:v>134.8218305775348</c:v>
                </c:pt>
                <c:pt idx="49">
                  <c:v>133.86329381962202</c:v>
                </c:pt>
                <c:pt idx="50">
                  <c:v>133.08812713115196</c:v>
                </c:pt>
                <c:pt idx="51">
                  <c:v>132.46472260755425</c:v>
                </c:pt>
                <c:pt idx="52">
                  <c:v>131.96807942414264</c:v>
                </c:pt>
                <c:pt idx="53">
                  <c:v>131.57819277671712</c:v>
                </c:pt>
                <c:pt idx="54">
                  <c:v>131.27888110162615</c:v>
                </c:pt>
                <c:pt idx="55">
                  <c:v>131.05692265304117</c:v>
                </c:pt>
                <c:pt idx="56">
                  <c:v>130.90141252397299</c:v>
                </c:pt>
                <c:pt idx="57">
                  <c:v>130.80327841294343</c:v>
                </c:pt>
                <c:pt idx="58">
                  <c:v>130.75491195595964</c:v>
                </c:pt>
                <c:pt idx="59">
                  <c:v>130.74988510684886</c:v>
                </c:pt>
                <c:pt idx="60">
                  <c:v>130.78272977535525</c:v>
                </c:pt>
                <c:pt idx="61">
                  <c:v>130.84876500040775</c:v>
                </c:pt>
                <c:pt idx="62">
                  <c:v>130.94396019666246</c:v>
                </c:pt>
                <c:pt idx="63">
                  <c:v>131.06482603412763</c:v>
                </c:pt>
                <c:pt idx="64">
                  <c:v>131.20832667512252</c:v>
                </c:pt>
                <c:pt idx="65">
                  <c:v>131.37180865855984</c:v>
                </c:pt>
                <c:pt idx="66">
                  <c:v>131.55294286490701</c:v>
                </c:pt>
                <c:pt idx="67">
                  <c:v>131.74967683798326</c:v>
                </c:pt>
                <c:pt idx="68">
                  <c:v>131.96019536641825</c:v>
                </c:pt>
                <c:pt idx="69">
                  <c:v>132.18288769758891</c:v>
                </c:pt>
                <c:pt idx="70">
                  <c:v>132.41632011221429</c:v>
                </c:pt>
                <c:pt idx="71">
                  <c:v>132.65921285856143</c:v>
                </c:pt>
                <c:pt idx="72">
                  <c:v>132.91042065307957</c:v>
                </c:pt>
                <c:pt idx="73">
                  <c:v>133.16891611499958</c:v>
                </c:pt>
                <c:pt idx="74">
                  <c:v>133.43377562751255</c:v>
                </c:pt>
                <c:pt idx="75">
                  <c:v>133.70416721616192</c:v>
                </c:pt>
                <c:pt idx="76">
                  <c:v>133.9793401123278</c:v>
                </c:pt>
                <c:pt idx="77">
                  <c:v>134.25861573094036</c:v>
                </c:pt>
                <c:pt idx="78">
                  <c:v>134.54137984041193</c:v>
                </c:pt>
                <c:pt idx="79">
                  <c:v>134.82707574194217</c:v>
                </c:pt>
                <c:pt idx="80">
                  <c:v>135.11519830690875</c:v>
                </c:pt>
              </c:numCache>
            </c:numRef>
          </c:yVal>
          <c:smooth val="1"/>
          <c:extLst>
            <c:ext xmlns:c16="http://schemas.microsoft.com/office/drawing/2014/chart" uri="{C3380CC4-5D6E-409C-BE32-E72D297353CC}">
              <c16:uniqueId val="{00000001-A7AB-46AF-8DCA-9CB6E76B165B}"/>
            </c:ext>
          </c:extLst>
        </c:ser>
        <c:dLbls>
          <c:showLegendKey val="0"/>
          <c:showVal val="0"/>
          <c:showCatName val="0"/>
          <c:showSerName val="0"/>
          <c:showPercent val="0"/>
          <c:showBubbleSize val="0"/>
        </c:dLbls>
        <c:axId val="477019520"/>
        <c:axId val="477017600"/>
      </c:scatterChart>
      <c:valAx>
        <c:axId val="524419456"/>
        <c:scaling>
          <c:logBase val="10"/>
          <c:orientation val="minMax"/>
          <c:max val="1000000"/>
          <c:min val="100"/>
        </c:scaling>
        <c:delete val="0"/>
        <c:axPos val="b"/>
        <c:majorGridlines/>
        <c:minorGridlines/>
        <c:title>
          <c:tx>
            <c:rich>
              <a:bodyPr/>
              <a:lstStyle/>
              <a:p>
                <a:pPr>
                  <a:defRPr/>
                </a:pPr>
                <a:r>
                  <a:rPr lang="en-US"/>
                  <a:t>Frequency (Hz)</a:t>
                </a:r>
              </a:p>
            </c:rich>
          </c:tx>
          <c:overlay val="0"/>
        </c:title>
        <c:numFmt formatCode="General" sourceLinked="1"/>
        <c:majorTickMark val="out"/>
        <c:minorTickMark val="none"/>
        <c:tickLblPos val="nextTo"/>
        <c:crossAx val="525603200"/>
        <c:crosses val="autoZero"/>
        <c:crossBetween val="midCat"/>
      </c:valAx>
      <c:valAx>
        <c:axId val="525603200"/>
        <c:scaling>
          <c:orientation val="minMax"/>
        </c:scaling>
        <c:delete val="0"/>
        <c:axPos val="l"/>
        <c:majorGridlines/>
        <c:title>
          <c:tx>
            <c:rich>
              <a:bodyPr rot="-5400000" vert="horz"/>
              <a:lstStyle/>
              <a:p>
                <a:pPr>
                  <a:defRPr/>
                </a:pPr>
                <a:r>
                  <a:rPr lang="en-US"/>
                  <a:t>Gain(dB)</a:t>
                </a:r>
              </a:p>
            </c:rich>
          </c:tx>
          <c:overlay val="0"/>
        </c:title>
        <c:numFmt formatCode="General" sourceLinked="1"/>
        <c:majorTickMark val="out"/>
        <c:minorTickMark val="none"/>
        <c:tickLblPos val="nextTo"/>
        <c:crossAx val="524419456"/>
        <c:crosses val="autoZero"/>
        <c:crossBetween val="midCat"/>
      </c:valAx>
      <c:valAx>
        <c:axId val="477017600"/>
        <c:scaling>
          <c:orientation val="minMax"/>
        </c:scaling>
        <c:delete val="0"/>
        <c:axPos val="r"/>
        <c:title>
          <c:tx>
            <c:rich>
              <a:bodyPr rot="-5400000" vert="horz"/>
              <a:lstStyle/>
              <a:p>
                <a:pPr>
                  <a:defRPr/>
                </a:pPr>
                <a:r>
                  <a:rPr lang="en-US"/>
                  <a:t>Phase(degree)</a:t>
                </a:r>
              </a:p>
            </c:rich>
          </c:tx>
          <c:overlay val="0"/>
        </c:title>
        <c:numFmt formatCode="General" sourceLinked="1"/>
        <c:majorTickMark val="out"/>
        <c:minorTickMark val="none"/>
        <c:tickLblPos val="nextTo"/>
        <c:crossAx val="477019520"/>
        <c:crosses val="max"/>
        <c:crossBetween val="midCat"/>
      </c:valAx>
      <c:valAx>
        <c:axId val="477019520"/>
        <c:scaling>
          <c:logBase val="10"/>
          <c:orientation val="minMax"/>
        </c:scaling>
        <c:delete val="1"/>
        <c:axPos val="b"/>
        <c:numFmt formatCode="General" sourceLinked="1"/>
        <c:majorTickMark val="out"/>
        <c:minorTickMark val="none"/>
        <c:tickLblPos val="nextTo"/>
        <c:crossAx val="477017600"/>
        <c:crosses val="autoZero"/>
        <c:crossBetween val="midCat"/>
      </c:valAx>
    </c:plotArea>
    <c:legend>
      <c:legendPos val="t"/>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Gain/Phase Voltage Loop Gain No Current Loop</a:t>
            </a:r>
          </a:p>
        </c:rich>
      </c:tx>
      <c:overlay val="0"/>
    </c:title>
    <c:autoTitleDeleted val="0"/>
    <c:plotArea>
      <c:layout/>
      <c:scatterChart>
        <c:scatterStyle val="smoothMarker"/>
        <c:varyColors val="0"/>
        <c:ser>
          <c:idx val="0"/>
          <c:order val="0"/>
          <c:tx>
            <c:v>Gain</c:v>
          </c:tx>
          <c:marker>
            <c:symbol val="none"/>
          </c:marker>
          <c:xVal>
            <c:numRef>
              <c:f>Backup!$B$43:$B$123</c:f>
              <c:numCache>
                <c:formatCode>General</c:formatCode>
                <c:ptCount val="81"/>
                <c:pt idx="0">
                  <c:v>1</c:v>
                </c:pt>
                <c:pt idx="1">
                  <c:v>10</c:v>
                </c:pt>
                <c:pt idx="2">
                  <c:v>100</c:v>
                </c:pt>
                <c:pt idx="3">
                  <c:v>200</c:v>
                </c:pt>
                <c:pt idx="4">
                  <c:v>300</c:v>
                </c:pt>
                <c:pt idx="5">
                  <c:v>400</c:v>
                </c:pt>
                <c:pt idx="6">
                  <c:v>500</c:v>
                </c:pt>
                <c:pt idx="7">
                  <c:v>600</c:v>
                </c:pt>
                <c:pt idx="8">
                  <c:v>700</c:v>
                </c:pt>
                <c:pt idx="9">
                  <c:v>800</c:v>
                </c:pt>
                <c:pt idx="10">
                  <c:v>900</c:v>
                </c:pt>
                <c:pt idx="11">
                  <c:v>1000</c:v>
                </c:pt>
                <c:pt idx="12">
                  <c:v>2000</c:v>
                </c:pt>
                <c:pt idx="13">
                  <c:v>3000</c:v>
                </c:pt>
                <c:pt idx="14">
                  <c:v>4000</c:v>
                </c:pt>
                <c:pt idx="15">
                  <c:v>5000</c:v>
                </c:pt>
                <c:pt idx="16">
                  <c:v>6000</c:v>
                </c:pt>
                <c:pt idx="17">
                  <c:v>7000</c:v>
                </c:pt>
                <c:pt idx="18">
                  <c:v>8000</c:v>
                </c:pt>
                <c:pt idx="19">
                  <c:v>9000</c:v>
                </c:pt>
                <c:pt idx="20">
                  <c:v>10000</c:v>
                </c:pt>
                <c:pt idx="21">
                  <c:v>20000</c:v>
                </c:pt>
                <c:pt idx="22">
                  <c:v>30000</c:v>
                </c:pt>
                <c:pt idx="23">
                  <c:v>40000</c:v>
                </c:pt>
                <c:pt idx="24">
                  <c:v>50000</c:v>
                </c:pt>
                <c:pt idx="25">
                  <c:v>60000</c:v>
                </c:pt>
                <c:pt idx="26">
                  <c:v>70000</c:v>
                </c:pt>
                <c:pt idx="27">
                  <c:v>80000</c:v>
                </c:pt>
                <c:pt idx="28">
                  <c:v>90000</c:v>
                </c:pt>
                <c:pt idx="29">
                  <c:v>100000</c:v>
                </c:pt>
                <c:pt idx="30">
                  <c:v>120000</c:v>
                </c:pt>
                <c:pt idx="31">
                  <c:v>140000</c:v>
                </c:pt>
                <c:pt idx="32">
                  <c:v>160000</c:v>
                </c:pt>
                <c:pt idx="33">
                  <c:v>180000</c:v>
                </c:pt>
                <c:pt idx="34">
                  <c:v>200000</c:v>
                </c:pt>
                <c:pt idx="35">
                  <c:v>220000</c:v>
                </c:pt>
                <c:pt idx="36">
                  <c:v>240000</c:v>
                </c:pt>
                <c:pt idx="37">
                  <c:v>260000</c:v>
                </c:pt>
                <c:pt idx="38">
                  <c:v>280000</c:v>
                </c:pt>
                <c:pt idx="39">
                  <c:v>300000</c:v>
                </c:pt>
                <c:pt idx="40">
                  <c:v>320000</c:v>
                </c:pt>
                <c:pt idx="41">
                  <c:v>340000</c:v>
                </c:pt>
                <c:pt idx="42">
                  <c:v>360000</c:v>
                </c:pt>
                <c:pt idx="43">
                  <c:v>380000</c:v>
                </c:pt>
                <c:pt idx="44">
                  <c:v>400000</c:v>
                </c:pt>
                <c:pt idx="45">
                  <c:v>420000</c:v>
                </c:pt>
                <c:pt idx="46">
                  <c:v>440000</c:v>
                </c:pt>
                <c:pt idx="47">
                  <c:v>460000</c:v>
                </c:pt>
                <c:pt idx="48">
                  <c:v>480000</c:v>
                </c:pt>
                <c:pt idx="49">
                  <c:v>500000</c:v>
                </c:pt>
                <c:pt idx="50">
                  <c:v>520000</c:v>
                </c:pt>
                <c:pt idx="51">
                  <c:v>540000</c:v>
                </c:pt>
                <c:pt idx="52">
                  <c:v>560000</c:v>
                </c:pt>
                <c:pt idx="53">
                  <c:v>580000</c:v>
                </c:pt>
                <c:pt idx="54">
                  <c:v>600000</c:v>
                </c:pt>
                <c:pt idx="55">
                  <c:v>620000</c:v>
                </c:pt>
                <c:pt idx="56">
                  <c:v>640000</c:v>
                </c:pt>
                <c:pt idx="57">
                  <c:v>660000</c:v>
                </c:pt>
                <c:pt idx="58">
                  <c:v>680000</c:v>
                </c:pt>
                <c:pt idx="59">
                  <c:v>700000</c:v>
                </c:pt>
                <c:pt idx="60">
                  <c:v>720000</c:v>
                </c:pt>
                <c:pt idx="61">
                  <c:v>740000</c:v>
                </c:pt>
                <c:pt idx="62">
                  <c:v>760000</c:v>
                </c:pt>
                <c:pt idx="63">
                  <c:v>780000</c:v>
                </c:pt>
                <c:pt idx="64">
                  <c:v>800000</c:v>
                </c:pt>
                <c:pt idx="65">
                  <c:v>820000</c:v>
                </c:pt>
                <c:pt idx="66">
                  <c:v>840000</c:v>
                </c:pt>
                <c:pt idx="67">
                  <c:v>860000</c:v>
                </c:pt>
                <c:pt idx="68">
                  <c:v>880000</c:v>
                </c:pt>
                <c:pt idx="69">
                  <c:v>900000</c:v>
                </c:pt>
                <c:pt idx="70">
                  <c:v>920000</c:v>
                </c:pt>
                <c:pt idx="71">
                  <c:v>940000</c:v>
                </c:pt>
                <c:pt idx="72">
                  <c:v>960000</c:v>
                </c:pt>
                <c:pt idx="73">
                  <c:v>980000</c:v>
                </c:pt>
                <c:pt idx="74">
                  <c:v>1000000</c:v>
                </c:pt>
                <c:pt idx="75">
                  <c:v>1020000</c:v>
                </c:pt>
                <c:pt idx="76">
                  <c:v>1040000</c:v>
                </c:pt>
                <c:pt idx="77">
                  <c:v>1060000</c:v>
                </c:pt>
                <c:pt idx="78">
                  <c:v>1080000</c:v>
                </c:pt>
                <c:pt idx="79">
                  <c:v>1100000</c:v>
                </c:pt>
                <c:pt idx="80">
                  <c:v>1120000</c:v>
                </c:pt>
              </c:numCache>
            </c:numRef>
          </c:xVal>
          <c:yVal>
            <c:numRef>
              <c:f>Backup!$Q$43:$Q$123</c:f>
              <c:numCache>
                <c:formatCode>General</c:formatCode>
                <c:ptCount val="81"/>
                <c:pt idx="0">
                  <c:v>107.29988653456698</c:v>
                </c:pt>
                <c:pt idx="1">
                  <c:v>87.299889614171988</c:v>
                </c:pt>
                <c:pt idx="2">
                  <c:v>67.300197572256891</c:v>
                </c:pt>
                <c:pt idx="3">
                  <c:v>61.280530836123212</c:v>
                </c:pt>
                <c:pt idx="4">
                  <c:v>57.760260852803576</c:v>
                </c:pt>
                <c:pt idx="5">
                  <c:v>55.263663193026112</c:v>
                </c:pt>
                <c:pt idx="6">
                  <c:v>53.328261675612936</c:v>
                </c:pt>
                <c:pt idx="7">
                  <c:v>51.748056905591504</c:v>
                </c:pt>
                <c:pt idx="8">
                  <c:v>50.413162352282896</c:v>
                </c:pt>
                <c:pt idx="9">
                  <c:v>49.257985363336189</c:v>
                </c:pt>
                <c:pt idx="10">
                  <c:v>48.240217142412078</c:v>
                </c:pt>
                <c:pt idx="11">
                  <c:v>47.330969346442942</c:v>
                </c:pt>
                <c:pt idx="12">
                  <c:v>41.403331116446424</c:v>
                </c:pt>
                <c:pt idx="13">
                  <c:v>38.0355190068544</c:v>
                </c:pt>
                <c:pt idx="14">
                  <c:v>35.750535105185527</c:v>
                </c:pt>
                <c:pt idx="15">
                  <c:v>34.084326175355343</c:v>
                </c:pt>
                <c:pt idx="16">
                  <c:v>32.829184490621103</c:v>
                </c:pt>
                <c:pt idx="17">
                  <c:v>31.873566467052253</c:v>
                </c:pt>
                <c:pt idx="18">
                  <c:v>31.15044930208559</c:v>
                </c:pt>
                <c:pt idx="19">
                  <c:v>30.61647655043253</c:v>
                </c:pt>
                <c:pt idx="20">
                  <c:v>30.242221070871111</c:v>
                </c:pt>
                <c:pt idx="21">
                  <c:v>32.559340104880199</c:v>
                </c:pt>
                <c:pt idx="22">
                  <c:v>27.126021999442646</c:v>
                </c:pt>
                <c:pt idx="23">
                  <c:v>18.455687589982237</c:v>
                </c:pt>
                <c:pt idx="24">
                  <c:v>13.025018345734399</c:v>
                </c:pt>
                <c:pt idx="25">
                  <c:v>9.0648728892983996</c:v>
                </c:pt>
                <c:pt idx="26">
                  <c:v>5.9254543589576079</c:v>
                </c:pt>
                <c:pt idx="27">
                  <c:v>3.312558900412049</c:v>
                </c:pt>
                <c:pt idx="28">
                  <c:v>1.0682239451718167</c:v>
                </c:pt>
                <c:pt idx="29">
                  <c:v>-0.90250054663749568</c:v>
                </c:pt>
                <c:pt idx="30">
                  <c:v>-4.2509597080036245</c:v>
                </c:pt>
                <c:pt idx="31">
                  <c:v>-7.037126182202976</c:v>
                </c:pt>
                <c:pt idx="32">
                  <c:v>-9.4266549053309436</c:v>
                </c:pt>
                <c:pt idx="33">
                  <c:v>-11.520399718309285</c:v>
                </c:pt>
                <c:pt idx="34">
                  <c:v>-13.384611724034787</c:v>
                </c:pt>
                <c:pt idx="35">
                  <c:v>-15.065279257090847</c:v>
                </c:pt>
                <c:pt idx="36">
                  <c:v>-16.595692520689205</c:v>
                </c:pt>
                <c:pt idx="37">
                  <c:v>-18.000758890691767</c:v>
                </c:pt>
                <c:pt idx="38">
                  <c:v>-19.29961844397566</c:v>
                </c:pt>
                <c:pt idx="39">
                  <c:v>-20.507307875348069</c:v>
                </c:pt>
                <c:pt idx="40">
                  <c:v>-21.635861789407443</c:v>
                </c:pt>
                <c:pt idx="41">
                  <c:v>-22.695066086362004</c:v>
                </c:pt>
                <c:pt idx="42">
                  <c:v>-23.692987977391748</c:v>
                </c:pt>
                <c:pt idx="43">
                  <c:v>-24.63635792868482</c:v>
                </c:pt>
                <c:pt idx="44">
                  <c:v>-25.53085070920412</c:v>
                </c:pt>
                <c:pt idx="45">
                  <c:v>-26.381296018610048</c:v>
                </c:pt>
                <c:pt idx="46">
                  <c:v>-27.191838918769655</c:v>
                </c:pt>
                <c:pt idx="47">
                  <c:v>-27.966063809332105</c:v>
                </c:pt>
                <c:pt idx="48">
                  <c:v>-28.70709148101669</c:v>
                </c:pt>
                <c:pt idx="49">
                  <c:v>-29.417655986677445</c:v>
                </c:pt>
                <c:pt idx="50">
                  <c:v>-30.100166176365324</c:v>
                </c:pt>
                <c:pt idx="51">
                  <c:v>-30.756755434560141</c:v>
                </c:pt>
                <c:pt idx="52">
                  <c:v>-31.389322238911348</c:v>
                </c:pt>
                <c:pt idx="53">
                  <c:v>-31.999563504390242</c:v>
                </c:pt>
                <c:pt idx="54">
                  <c:v>-32.589002202582549</c:v>
                </c:pt>
                <c:pt idx="55">
                  <c:v>-33.159010398354027</c:v>
                </c:pt>
                <c:pt idx="56">
                  <c:v>-33.71082858840451</c:v>
                </c:pt>
                <c:pt idx="57">
                  <c:v>-34.245582032980799</c:v>
                </c:pt>
                <c:pt idx="58">
                  <c:v>-34.7642946256206</c:v>
                </c:pt>
                <c:pt idx="59">
                  <c:v>-35.2679007338443</c:v>
                </c:pt>
                <c:pt idx="60">
                  <c:v>-35.757255357323395</c:v>
                </c:pt>
                <c:pt idx="61">
                  <c:v>-36.233142882841193</c:v>
                </c:pt>
                <c:pt idx="62">
                  <c:v>-36.696284662666834</c:v>
                </c:pt>
                <c:pt idx="63">
                  <c:v>-37.147345601339538</c:v>
                </c:pt>
                <c:pt idx="64">
                  <c:v>-37.586939902756413</c:v>
                </c:pt>
                <c:pt idx="65">
                  <c:v>-38.015636102968841</c:v>
                </c:pt>
                <c:pt idx="66">
                  <c:v>-38.43396149274907</c:v>
                </c:pt>
                <c:pt idx="67">
                  <c:v>-38.842406016708253</c:v>
                </c:pt>
                <c:pt idx="68">
                  <c:v>-39.2414257216723</c:v>
                </c:pt>
                <c:pt idx="69">
                  <c:v>-39.631445815495212</c:v>
                </c:pt>
                <c:pt idx="70">
                  <c:v>-40.012863388010551</c:v>
                </c:pt>
                <c:pt idx="71">
                  <c:v>-40.386049837983009</c:v>
                </c:pt>
                <c:pt idx="72">
                  <c:v>-40.751353043414824</c:v>
                </c:pt>
                <c:pt idx="73">
                  <c:v>-41.109099307136475</c:v>
                </c:pt>
                <c:pt idx="74">
                  <c:v>-41.459595105066029</c:v>
                </c:pt>
                <c:pt idx="75">
                  <c:v>-41.803128660703869</c:v>
                </c:pt>
                <c:pt idx="76">
                  <c:v>-42.13997136620798</c:v>
                </c:pt>
                <c:pt idx="77">
                  <c:v>-42.470379067666244</c:v>
                </c:pt>
                <c:pt idx="78">
                  <c:v>-42.79459322986402</c:v>
                </c:pt>
                <c:pt idx="79">
                  <c:v>-43.112841993873957</c:v>
                </c:pt>
                <c:pt idx="80">
                  <c:v>-43.425341139099146</c:v>
                </c:pt>
              </c:numCache>
            </c:numRef>
          </c:yVal>
          <c:smooth val="1"/>
          <c:extLst>
            <c:ext xmlns:c16="http://schemas.microsoft.com/office/drawing/2014/chart" uri="{C3380CC4-5D6E-409C-BE32-E72D297353CC}">
              <c16:uniqueId val="{00000000-8789-4208-86E9-D9BC314E56C1}"/>
            </c:ext>
          </c:extLst>
        </c:ser>
        <c:ser>
          <c:idx val="1"/>
          <c:order val="1"/>
          <c:tx>
            <c:v>Phase</c:v>
          </c:tx>
          <c:marker>
            <c:symbol val="none"/>
          </c:marker>
          <c:xVal>
            <c:numRef>
              <c:f>Backup!$B$43:$B$123</c:f>
              <c:numCache>
                <c:formatCode>General</c:formatCode>
                <c:ptCount val="81"/>
                <c:pt idx="0">
                  <c:v>1</c:v>
                </c:pt>
                <c:pt idx="1">
                  <c:v>10</c:v>
                </c:pt>
                <c:pt idx="2">
                  <c:v>100</c:v>
                </c:pt>
                <c:pt idx="3">
                  <c:v>200</c:v>
                </c:pt>
                <c:pt idx="4">
                  <c:v>300</c:v>
                </c:pt>
                <c:pt idx="5">
                  <c:v>400</c:v>
                </c:pt>
                <c:pt idx="6">
                  <c:v>500</c:v>
                </c:pt>
                <c:pt idx="7">
                  <c:v>600</c:v>
                </c:pt>
                <c:pt idx="8">
                  <c:v>700</c:v>
                </c:pt>
                <c:pt idx="9">
                  <c:v>800</c:v>
                </c:pt>
                <c:pt idx="10">
                  <c:v>900</c:v>
                </c:pt>
                <c:pt idx="11">
                  <c:v>1000</c:v>
                </c:pt>
                <c:pt idx="12">
                  <c:v>2000</c:v>
                </c:pt>
                <c:pt idx="13">
                  <c:v>3000</c:v>
                </c:pt>
                <c:pt idx="14">
                  <c:v>4000</c:v>
                </c:pt>
                <c:pt idx="15">
                  <c:v>5000</c:v>
                </c:pt>
                <c:pt idx="16">
                  <c:v>6000</c:v>
                </c:pt>
                <c:pt idx="17">
                  <c:v>7000</c:v>
                </c:pt>
                <c:pt idx="18">
                  <c:v>8000</c:v>
                </c:pt>
                <c:pt idx="19">
                  <c:v>9000</c:v>
                </c:pt>
                <c:pt idx="20">
                  <c:v>10000</c:v>
                </c:pt>
                <c:pt idx="21">
                  <c:v>20000</c:v>
                </c:pt>
                <c:pt idx="22">
                  <c:v>30000</c:v>
                </c:pt>
                <c:pt idx="23">
                  <c:v>40000</c:v>
                </c:pt>
                <c:pt idx="24">
                  <c:v>50000</c:v>
                </c:pt>
                <c:pt idx="25">
                  <c:v>60000</c:v>
                </c:pt>
                <c:pt idx="26">
                  <c:v>70000</c:v>
                </c:pt>
                <c:pt idx="27">
                  <c:v>80000</c:v>
                </c:pt>
                <c:pt idx="28">
                  <c:v>90000</c:v>
                </c:pt>
                <c:pt idx="29">
                  <c:v>100000</c:v>
                </c:pt>
                <c:pt idx="30">
                  <c:v>120000</c:v>
                </c:pt>
                <c:pt idx="31">
                  <c:v>140000</c:v>
                </c:pt>
                <c:pt idx="32">
                  <c:v>160000</c:v>
                </c:pt>
                <c:pt idx="33">
                  <c:v>180000</c:v>
                </c:pt>
                <c:pt idx="34">
                  <c:v>200000</c:v>
                </c:pt>
                <c:pt idx="35">
                  <c:v>220000</c:v>
                </c:pt>
                <c:pt idx="36">
                  <c:v>240000</c:v>
                </c:pt>
                <c:pt idx="37">
                  <c:v>260000</c:v>
                </c:pt>
                <c:pt idx="38">
                  <c:v>280000</c:v>
                </c:pt>
                <c:pt idx="39">
                  <c:v>300000</c:v>
                </c:pt>
                <c:pt idx="40">
                  <c:v>320000</c:v>
                </c:pt>
                <c:pt idx="41">
                  <c:v>340000</c:v>
                </c:pt>
                <c:pt idx="42">
                  <c:v>360000</c:v>
                </c:pt>
                <c:pt idx="43">
                  <c:v>380000</c:v>
                </c:pt>
                <c:pt idx="44">
                  <c:v>400000</c:v>
                </c:pt>
                <c:pt idx="45">
                  <c:v>420000</c:v>
                </c:pt>
                <c:pt idx="46">
                  <c:v>440000</c:v>
                </c:pt>
                <c:pt idx="47">
                  <c:v>460000</c:v>
                </c:pt>
                <c:pt idx="48">
                  <c:v>480000</c:v>
                </c:pt>
                <c:pt idx="49">
                  <c:v>500000</c:v>
                </c:pt>
                <c:pt idx="50">
                  <c:v>520000</c:v>
                </c:pt>
                <c:pt idx="51">
                  <c:v>540000</c:v>
                </c:pt>
                <c:pt idx="52">
                  <c:v>560000</c:v>
                </c:pt>
                <c:pt idx="53">
                  <c:v>580000</c:v>
                </c:pt>
                <c:pt idx="54">
                  <c:v>600000</c:v>
                </c:pt>
                <c:pt idx="55">
                  <c:v>620000</c:v>
                </c:pt>
                <c:pt idx="56">
                  <c:v>640000</c:v>
                </c:pt>
                <c:pt idx="57">
                  <c:v>660000</c:v>
                </c:pt>
                <c:pt idx="58">
                  <c:v>680000</c:v>
                </c:pt>
                <c:pt idx="59">
                  <c:v>700000</c:v>
                </c:pt>
                <c:pt idx="60">
                  <c:v>720000</c:v>
                </c:pt>
                <c:pt idx="61">
                  <c:v>740000</c:v>
                </c:pt>
                <c:pt idx="62">
                  <c:v>760000</c:v>
                </c:pt>
                <c:pt idx="63">
                  <c:v>780000</c:v>
                </c:pt>
                <c:pt idx="64">
                  <c:v>800000</c:v>
                </c:pt>
                <c:pt idx="65">
                  <c:v>820000</c:v>
                </c:pt>
                <c:pt idx="66">
                  <c:v>840000</c:v>
                </c:pt>
                <c:pt idx="67">
                  <c:v>860000</c:v>
                </c:pt>
                <c:pt idx="68">
                  <c:v>880000</c:v>
                </c:pt>
                <c:pt idx="69">
                  <c:v>900000</c:v>
                </c:pt>
                <c:pt idx="70">
                  <c:v>920000</c:v>
                </c:pt>
                <c:pt idx="71">
                  <c:v>940000</c:v>
                </c:pt>
                <c:pt idx="72">
                  <c:v>960000</c:v>
                </c:pt>
                <c:pt idx="73">
                  <c:v>980000</c:v>
                </c:pt>
                <c:pt idx="74">
                  <c:v>1000000</c:v>
                </c:pt>
                <c:pt idx="75">
                  <c:v>1020000</c:v>
                </c:pt>
                <c:pt idx="76">
                  <c:v>1040000</c:v>
                </c:pt>
                <c:pt idx="77">
                  <c:v>1060000</c:v>
                </c:pt>
                <c:pt idx="78">
                  <c:v>1080000</c:v>
                </c:pt>
                <c:pt idx="79">
                  <c:v>1100000</c:v>
                </c:pt>
                <c:pt idx="80">
                  <c:v>1120000</c:v>
                </c:pt>
              </c:numCache>
            </c:numRef>
          </c:xVal>
          <c:yVal>
            <c:numRef>
              <c:f>Backup!$R$43:$R$123</c:f>
              <c:numCache>
                <c:formatCode>General</c:formatCode>
                <c:ptCount val="81"/>
                <c:pt idx="0">
                  <c:v>-89.997291089115137</c:v>
                </c:pt>
                <c:pt idx="1">
                  <c:v>-89.972910897295407</c:v>
                </c:pt>
                <c:pt idx="2">
                  <c:v>-89.729115117100889</c:v>
                </c:pt>
                <c:pt idx="3">
                  <c:v>-89.458267469319907</c:v>
                </c:pt>
                <c:pt idx="4">
                  <c:v>-89.187494281076098</c:v>
                </c:pt>
                <c:pt idx="5">
                  <c:v>-88.916832755407938</c:v>
                </c:pt>
                <c:pt idx="6">
                  <c:v>-88.646320063327053</c:v>
                </c:pt>
                <c:pt idx="7">
                  <c:v>-88.375993333224883</c:v>
                </c:pt>
                <c:pt idx="8">
                  <c:v>-88.105889640349645</c:v>
                </c:pt>
                <c:pt idx="9">
                  <c:v>-87.836045996370629</c:v>
                </c:pt>
                <c:pt idx="10">
                  <c:v>-87.566499339047311</c:v>
                </c:pt>
                <c:pt idx="11">
                  <c:v>-87.297286522020684</c:v>
                </c:pt>
                <c:pt idx="12">
                  <c:v>-84.631547582148883</c:v>
                </c:pt>
                <c:pt idx="13">
                  <c:v>-82.038744516217278</c:v>
                </c:pt>
                <c:pt idx="14">
                  <c:v>-79.552975857876191</c:v>
                </c:pt>
                <c:pt idx="15">
                  <c:v>-77.205927083206461</c:v>
                </c:pt>
                <c:pt idx="16">
                  <c:v>-75.026709345560519</c:v>
                </c:pt>
                <c:pt idx="17">
                  <c:v>-73.042127648872693</c:v>
                </c:pt>
                <c:pt idx="18">
                  <c:v>-71.277381460805913</c:v>
                </c:pt>
                <c:pt idx="19">
                  <c:v>-69.757185245681413</c:v>
                </c:pt>
                <c:pt idx="20">
                  <c:v>-68.507307053778305</c:v>
                </c:pt>
                <c:pt idx="21">
                  <c:v>-83.740825906192129</c:v>
                </c:pt>
                <c:pt idx="22">
                  <c:v>-167.90267023545627</c:v>
                </c:pt>
                <c:pt idx="23">
                  <c:v>177.73481767855881</c:v>
                </c:pt>
                <c:pt idx="24">
                  <c:v>175.54416504593505</c:v>
                </c:pt>
                <c:pt idx="25">
                  <c:v>175.30001148948628</c:v>
                </c:pt>
                <c:pt idx="26">
                  <c:v>175.51142468967151</c:v>
                </c:pt>
                <c:pt idx="27">
                  <c:v>175.82845474317995</c:v>
                </c:pt>
                <c:pt idx="28">
                  <c:v>176.15116803420796</c:v>
                </c:pt>
                <c:pt idx="29">
                  <c:v>176.45007030323822</c:v>
                </c:pt>
                <c:pt idx="30">
                  <c:v>176.95626131436148</c:v>
                </c:pt>
                <c:pt idx="31">
                  <c:v>177.35428629598212</c:v>
                </c:pt>
                <c:pt idx="32">
                  <c:v>177.67015899038168</c:v>
                </c:pt>
                <c:pt idx="33">
                  <c:v>177.92528194096465</c:v>
                </c:pt>
                <c:pt idx="34">
                  <c:v>178.13509442566419</c:v>
                </c:pt>
                <c:pt idx="35">
                  <c:v>178.31052762616889</c:v>
                </c:pt>
                <c:pt idx="36">
                  <c:v>178.45938834754801</c:v>
                </c:pt>
                <c:pt idx="37">
                  <c:v>178.58734441207599</c:v>
                </c:pt>
                <c:pt idx="38">
                  <c:v>178.69858594471435</c:v>
                </c:pt>
                <c:pt idx="39">
                  <c:v>178.79626590227952</c:v>
                </c:pt>
                <c:pt idx="40">
                  <c:v>178.88279632472248</c:v>
                </c:pt>
                <c:pt idx="41">
                  <c:v>178.96005063291233</c:v>
                </c:pt>
                <c:pt idx="42">
                  <c:v>179.02950414402611</c:v>
                </c:pt>
                <c:pt idx="43">
                  <c:v>179.09233335479348</c:v>
                </c:pt>
                <c:pt idx="44">
                  <c:v>179.1494872518108</c:v>
                </c:pt>
                <c:pt idx="45">
                  <c:v>179.20173932717725</c:v>
                </c:pt>
                <c:pt idx="46">
                  <c:v>179.24972606997861</c:v>
                </c:pt>
                <c:pt idx="47">
                  <c:v>179.29397583266174</c:v>
                </c:pt>
                <c:pt idx="48">
                  <c:v>179.33493074832504</c:v>
                </c:pt>
                <c:pt idx="49">
                  <c:v>179.37296356322284</c:v>
                </c:pt>
                <c:pt idx="50">
                  <c:v>179.40839070178103</c:v>
                </c:pt>
                <c:pt idx="51">
                  <c:v>179.44148250740756</c:v>
                </c:pt>
                <c:pt idx="52">
                  <c:v>179.47247134305286</c:v>
                </c:pt>
                <c:pt idx="53">
                  <c:v>179.50155805329871</c:v>
                </c:pt>
                <c:pt idx="54">
                  <c:v>179.52891716015912</c:v>
                </c:pt>
                <c:pt idx="55">
                  <c:v>179.55470107153175</c:v>
                </c:pt>
                <c:pt idx="56">
                  <c:v>179.57904351336654</c:v>
                </c:pt>
                <c:pt idx="57">
                  <c:v>179.60206234674149</c:v>
                </c:pt>
                <c:pt idx="58">
                  <c:v>179.62386189398364</c:v>
                </c:pt>
                <c:pt idx="59">
                  <c:v>179.64453487022897</c:v>
                </c:pt>
                <c:pt idx="60">
                  <c:v>179.66416399583034</c:v>
                </c:pt>
                <c:pt idx="61">
                  <c:v>179.68282334903782</c:v>
                </c:pt>
                <c:pt idx="62">
                  <c:v>179.70057950609481</c:v>
                </c:pt>
                <c:pt idx="63">
                  <c:v>179.71749250639726</c:v>
                </c:pt>
                <c:pt idx="64">
                  <c:v>179.73361667295387</c:v>
                </c:pt>
                <c:pt idx="65">
                  <c:v>179.7490013125859</c:v>
                </c:pt>
                <c:pt idx="66">
                  <c:v>179.76369131571693</c:v>
                </c:pt>
                <c:pt idx="67">
                  <c:v>179.77772767196825</c:v>
                </c:pt>
                <c:pt idx="68">
                  <c:v>179.79114791486381</c:v>
                </c:pt>
                <c:pt idx="69">
                  <c:v>179.80398650662107</c:v>
                </c:pt>
                <c:pt idx="70">
                  <c:v>179.81627517211444</c:v>
                </c:pt>
                <c:pt idx="71">
                  <c:v>179.82804318957324</c:v>
                </c:pt>
                <c:pt idx="72">
                  <c:v>179.83931764432791</c:v>
                </c:pt>
                <c:pt idx="73">
                  <c:v>179.85012365090026</c:v>
                </c:pt>
                <c:pt idx="74">
                  <c:v>179.86048454789176</c:v>
                </c:pt>
                <c:pt idx="75">
                  <c:v>179.87042206943315</c:v>
                </c:pt>
                <c:pt idx="76">
                  <c:v>179.87995649638364</c:v>
                </c:pt>
                <c:pt idx="77">
                  <c:v>179.88910678998715</c:v>
                </c:pt>
                <c:pt idx="78">
                  <c:v>179.89789071029824</c:v>
                </c:pt>
                <c:pt idx="79">
                  <c:v>179.90632492134989</c:v>
                </c:pt>
                <c:pt idx="80">
                  <c:v>179.91442508475726</c:v>
                </c:pt>
              </c:numCache>
            </c:numRef>
          </c:yVal>
          <c:smooth val="1"/>
          <c:extLst>
            <c:ext xmlns:c16="http://schemas.microsoft.com/office/drawing/2014/chart" uri="{C3380CC4-5D6E-409C-BE32-E72D297353CC}">
              <c16:uniqueId val="{00000001-8789-4208-86E9-D9BC314E56C1}"/>
            </c:ext>
          </c:extLst>
        </c:ser>
        <c:dLbls>
          <c:showLegendKey val="0"/>
          <c:showVal val="0"/>
          <c:showCatName val="0"/>
          <c:showSerName val="0"/>
          <c:showPercent val="0"/>
          <c:showBubbleSize val="0"/>
        </c:dLbls>
        <c:axId val="477035136"/>
        <c:axId val="476644096"/>
      </c:scatterChart>
      <c:valAx>
        <c:axId val="477035136"/>
        <c:scaling>
          <c:logBase val="10"/>
          <c:orientation val="minMax"/>
          <c:max val="1000000"/>
          <c:min val="100"/>
        </c:scaling>
        <c:delete val="0"/>
        <c:axPos val="b"/>
        <c:majorGridlines/>
        <c:minorGridlines/>
        <c:title>
          <c:tx>
            <c:rich>
              <a:bodyPr/>
              <a:lstStyle/>
              <a:p>
                <a:pPr>
                  <a:defRPr/>
                </a:pPr>
                <a:r>
                  <a:rPr lang="en-US"/>
                  <a:t>Frequency (Hz)</a:t>
                </a:r>
              </a:p>
            </c:rich>
          </c:tx>
          <c:overlay val="0"/>
        </c:title>
        <c:numFmt formatCode="General" sourceLinked="1"/>
        <c:majorTickMark val="out"/>
        <c:minorTickMark val="none"/>
        <c:tickLblPos val="nextTo"/>
        <c:crossAx val="476644096"/>
        <c:crosses val="autoZero"/>
        <c:crossBetween val="midCat"/>
      </c:valAx>
      <c:valAx>
        <c:axId val="476644096"/>
        <c:scaling>
          <c:orientation val="minMax"/>
        </c:scaling>
        <c:delete val="0"/>
        <c:axPos val="l"/>
        <c:majorGridlines/>
        <c:title>
          <c:tx>
            <c:rich>
              <a:bodyPr rot="-5400000" vert="horz"/>
              <a:lstStyle/>
              <a:p>
                <a:pPr>
                  <a:defRPr/>
                </a:pPr>
                <a:r>
                  <a:rPr lang="en-US"/>
                  <a:t>Gain(dB)</a:t>
                </a:r>
              </a:p>
            </c:rich>
          </c:tx>
          <c:overlay val="0"/>
        </c:title>
        <c:numFmt formatCode="General" sourceLinked="1"/>
        <c:majorTickMark val="out"/>
        <c:minorTickMark val="none"/>
        <c:tickLblPos val="nextTo"/>
        <c:crossAx val="477035136"/>
        <c:crosses val="autoZero"/>
        <c:crossBetween val="midCat"/>
      </c:valAx>
    </c:plotArea>
    <c:legend>
      <c:legendPos val="t"/>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Gain/Phase</a:t>
            </a:r>
            <a:r>
              <a:rPr lang="en-US" baseline="0"/>
              <a:t> of </a:t>
            </a:r>
            <a:r>
              <a:rPr lang="en-US"/>
              <a:t>Converter Loop</a:t>
            </a:r>
          </a:p>
        </c:rich>
      </c:tx>
      <c:overlay val="0"/>
    </c:title>
    <c:autoTitleDeleted val="0"/>
    <c:plotArea>
      <c:layout/>
      <c:scatterChart>
        <c:scatterStyle val="smoothMarker"/>
        <c:varyColors val="0"/>
        <c:ser>
          <c:idx val="0"/>
          <c:order val="0"/>
          <c:tx>
            <c:v>Gain</c:v>
          </c:tx>
          <c:marker>
            <c:symbol val="none"/>
          </c:marker>
          <c:xVal>
            <c:numRef>
              <c:f>Backup!$B$43:$B$123</c:f>
              <c:numCache>
                <c:formatCode>General</c:formatCode>
                <c:ptCount val="81"/>
                <c:pt idx="0">
                  <c:v>1</c:v>
                </c:pt>
                <c:pt idx="1">
                  <c:v>10</c:v>
                </c:pt>
                <c:pt idx="2">
                  <c:v>100</c:v>
                </c:pt>
                <c:pt idx="3">
                  <c:v>200</c:v>
                </c:pt>
                <c:pt idx="4">
                  <c:v>300</c:v>
                </c:pt>
                <c:pt idx="5">
                  <c:v>400</c:v>
                </c:pt>
                <c:pt idx="6">
                  <c:v>500</c:v>
                </c:pt>
                <c:pt idx="7">
                  <c:v>600</c:v>
                </c:pt>
                <c:pt idx="8">
                  <c:v>700</c:v>
                </c:pt>
                <c:pt idx="9">
                  <c:v>800</c:v>
                </c:pt>
                <c:pt idx="10">
                  <c:v>900</c:v>
                </c:pt>
                <c:pt idx="11">
                  <c:v>1000</c:v>
                </c:pt>
                <c:pt idx="12">
                  <c:v>2000</c:v>
                </c:pt>
                <c:pt idx="13">
                  <c:v>3000</c:v>
                </c:pt>
                <c:pt idx="14">
                  <c:v>4000</c:v>
                </c:pt>
                <c:pt idx="15">
                  <c:v>5000</c:v>
                </c:pt>
                <c:pt idx="16">
                  <c:v>6000</c:v>
                </c:pt>
                <c:pt idx="17">
                  <c:v>7000</c:v>
                </c:pt>
                <c:pt idx="18">
                  <c:v>8000</c:v>
                </c:pt>
                <c:pt idx="19">
                  <c:v>9000</c:v>
                </c:pt>
                <c:pt idx="20">
                  <c:v>10000</c:v>
                </c:pt>
                <c:pt idx="21">
                  <c:v>20000</c:v>
                </c:pt>
                <c:pt idx="22">
                  <c:v>30000</c:v>
                </c:pt>
                <c:pt idx="23">
                  <c:v>40000</c:v>
                </c:pt>
                <c:pt idx="24">
                  <c:v>50000</c:v>
                </c:pt>
                <c:pt idx="25">
                  <c:v>60000</c:v>
                </c:pt>
                <c:pt idx="26">
                  <c:v>70000</c:v>
                </c:pt>
                <c:pt idx="27">
                  <c:v>80000</c:v>
                </c:pt>
                <c:pt idx="28">
                  <c:v>90000</c:v>
                </c:pt>
                <c:pt idx="29">
                  <c:v>100000</c:v>
                </c:pt>
                <c:pt idx="30">
                  <c:v>120000</c:v>
                </c:pt>
                <c:pt idx="31">
                  <c:v>140000</c:v>
                </c:pt>
                <c:pt idx="32">
                  <c:v>160000</c:v>
                </c:pt>
                <c:pt idx="33">
                  <c:v>180000</c:v>
                </c:pt>
                <c:pt idx="34">
                  <c:v>200000</c:v>
                </c:pt>
                <c:pt idx="35">
                  <c:v>220000</c:v>
                </c:pt>
                <c:pt idx="36">
                  <c:v>240000</c:v>
                </c:pt>
                <c:pt idx="37">
                  <c:v>260000</c:v>
                </c:pt>
                <c:pt idx="38">
                  <c:v>280000</c:v>
                </c:pt>
                <c:pt idx="39">
                  <c:v>300000</c:v>
                </c:pt>
                <c:pt idx="40">
                  <c:v>320000</c:v>
                </c:pt>
                <c:pt idx="41">
                  <c:v>340000</c:v>
                </c:pt>
                <c:pt idx="42">
                  <c:v>360000</c:v>
                </c:pt>
                <c:pt idx="43">
                  <c:v>380000</c:v>
                </c:pt>
                <c:pt idx="44">
                  <c:v>400000</c:v>
                </c:pt>
                <c:pt idx="45">
                  <c:v>420000</c:v>
                </c:pt>
                <c:pt idx="46">
                  <c:v>440000</c:v>
                </c:pt>
                <c:pt idx="47">
                  <c:v>460000</c:v>
                </c:pt>
                <c:pt idx="48">
                  <c:v>480000</c:v>
                </c:pt>
                <c:pt idx="49">
                  <c:v>500000</c:v>
                </c:pt>
                <c:pt idx="50">
                  <c:v>520000</c:v>
                </c:pt>
                <c:pt idx="51">
                  <c:v>540000</c:v>
                </c:pt>
                <c:pt idx="52">
                  <c:v>560000</c:v>
                </c:pt>
                <c:pt idx="53">
                  <c:v>580000</c:v>
                </c:pt>
                <c:pt idx="54">
                  <c:v>600000</c:v>
                </c:pt>
                <c:pt idx="55">
                  <c:v>620000</c:v>
                </c:pt>
                <c:pt idx="56">
                  <c:v>640000</c:v>
                </c:pt>
                <c:pt idx="57">
                  <c:v>660000</c:v>
                </c:pt>
                <c:pt idx="58">
                  <c:v>680000</c:v>
                </c:pt>
                <c:pt idx="59">
                  <c:v>700000</c:v>
                </c:pt>
                <c:pt idx="60">
                  <c:v>720000</c:v>
                </c:pt>
                <c:pt idx="61">
                  <c:v>740000</c:v>
                </c:pt>
                <c:pt idx="62">
                  <c:v>760000</c:v>
                </c:pt>
                <c:pt idx="63">
                  <c:v>780000</c:v>
                </c:pt>
                <c:pt idx="64">
                  <c:v>800000</c:v>
                </c:pt>
                <c:pt idx="65">
                  <c:v>820000</c:v>
                </c:pt>
                <c:pt idx="66">
                  <c:v>840000</c:v>
                </c:pt>
                <c:pt idx="67">
                  <c:v>860000</c:v>
                </c:pt>
                <c:pt idx="68">
                  <c:v>880000</c:v>
                </c:pt>
                <c:pt idx="69">
                  <c:v>900000</c:v>
                </c:pt>
                <c:pt idx="70">
                  <c:v>920000</c:v>
                </c:pt>
                <c:pt idx="71">
                  <c:v>940000</c:v>
                </c:pt>
                <c:pt idx="72">
                  <c:v>960000</c:v>
                </c:pt>
                <c:pt idx="73">
                  <c:v>980000</c:v>
                </c:pt>
                <c:pt idx="74">
                  <c:v>1000000</c:v>
                </c:pt>
                <c:pt idx="75">
                  <c:v>1020000</c:v>
                </c:pt>
                <c:pt idx="76">
                  <c:v>1040000</c:v>
                </c:pt>
                <c:pt idx="77">
                  <c:v>1060000</c:v>
                </c:pt>
                <c:pt idx="78">
                  <c:v>1080000</c:v>
                </c:pt>
                <c:pt idx="79">
                  <c:v>1100000</c:v>
                </c:pt>
                <c:pt idx="80">
                  <c:v>1120000</c:v>
                </c:pt>
              </c:numCache>
            </c:numRef>
          </c:xVal>
          <c:yVal>
            <c:numRef>
              <c:f>Backup!$T$43:$T$123</c:f>
              <c:numCache>
                <c:formatCode>General</c:formatCode>
                <c:ptCount val="81"/>
                <c:pt idx="0">
                  <c:v>100.9110503409938</c:v>
                </c:pt>
                <c:pt idx="1">
                  <c:v>80.911050298663682</c:v>
                </c:pt>
                <c:pt idx="2">
                  <c:v>60.911046065801919</c:v>
                </c:pt>
                <c:pt idx="3">
                  <c:v>54.890433327546972</c:v>
                </c:pt>
                <c:pt idx="4">
                  <c:v>51.36858677775016</c:v>
                </c:pt>
                <c:pt idx="5">
                  <c:v>48.869782142598687</c:v>
                </c:pt>
                <c:pt idx="6">
                  <c:v>46.931543458301689</c:v>
                </c:pt>
                <c:pt idx="7">
                  <c:v>45.347871608945667</c:v>
                </c:pt>
                <c:pt idx="8">
                  <c:v>44.008880404255535</c:v>
                </c:pt>
                <c:pt idx="9">
                  <c:v>42.848977593228867</c:v>
                </c:pt>
                <c:pt idx="10">
                  <c:v>41.825854841349553</c:v>
                </c:pt>
                <c:pt idx="11">
                  <c:v>40.910624327306138</c:v>
                </c:pt>
                <c:pt idx="12">
                  <c:v>34.888764838940553</c:v>
                </c:pt>
                <c:pt idx="13">
                  <c:v>31.364899786484411</c:v>
                </c:pt>
                <c:pt idx="14">
                  <c:v>28.863386986909447</c:v>
                </c:pt>
                <c:pt idx="15">
                  <c:v>26.921852812895871</c:v>
                </c:pt>
                <c:pt idx="16">
                  <c:v>25.334411100328914</c:v>
                </c:pt>
                <c:pt idx="17">
                  <c:v>23.991290073158545</c:v>
                </c:pt>
                <c:pt idx="18">
                  <c:v>22.827005808551473</c:v>
                </c:pt>
                <c:pt idx="19">
                  <c:v>21.799346853850889</c:v>
                </c:pt>
                <c:pt idx="20">
                  <c:v>20.879507725441865</c:v>
                </c:pt>
                <c:pt idx="21">
                  <c:v>14.816019364310634</c:v>
                </c:pt>
                <c:pt idx="22">
                  <c:v>11.25993117101906</c:v>
                </c:pt>
                <c:pt idx="23">
                  <c:v>8.7272906544818252</c:v>
                </c:pt>
                <c:pt idx="24">
                  <c:v>6.7501608968059479</c:v>
                </c:pt>
                <c:pt idx="25">
                  <c:v>5.1195568816713601</c:v>
                </c:pt>
                <c:pt idx="26">
                  <c:v>3.7235356238526345</c:v>
                </c:pt>
                <c:pt idx="27">
                  <c:v>2.4947706790297803</c:v>
                </c:pt>
                <c:pt idx="28">
                  <c:v>1.3893430391538248</c:v>
                </c:pt>
                <c:pt idx="29">
                  <c:v>0.37683376100054189</c:v>
                </c:pt>
                <c:pt idx="30">
                  <c:v>-1.4520415727529947</c:v>
                </c:pt>
                <c:pt idx="31">
                  <c:v>-3.1111281191490905</c:v>
                </c:pt>
                <c:pt idx="32">
                  <c:v>-4.6713749391052062</c:v>
                </c:pt>
                <c:pt idx="33">
                  <c:v>-6.1752130086418635</c:v>
                </c:pt>
                <c:pt idx="34">
                  <c:v>-7.6462472660062879</c:v>
                </c:pt>
                <c:pt idx="35">
                  <c:v>-9.0953324920086338</c:v>
                </c:pt>
                <c:pt idx="36">
                  <c:v>-10.525137121175661</c:v>
                </c:pt>
                <c:pt idx="37">
                  <c:v>-11.933702060190999</c:v>
                </c:pt>
                <c:pt idx="38">
                  <c:v>-13.317038011631205</c:v>
                </c:pt>
                <c:pt idx="39">
                  <c:v>-14.670808673713761</c:v>
                </c:pt>
                <c:pt idx="40">
                  <c:v>-15.991258112263431</c:v>
                </c:pt>
                <c:pt idx="41">
                  <c:v>-17.275601543296162</c:v>
                </c:pt>
                <c:pt idx="42">
                  <c:v>-18.522088157563019</c:v>
                </c:pt>
                <c:pt idx="43">
                  <c:v>-19.729894794693152</c:v>
                </c:pt>
                <c:pt idx="44">
                  <c:v>-20.898953279970726</c:v>
                </c:pt>
                <c:pt idx="45">
                  <c:v>-22.029769170597294</c:v>
                </c:pt>
                <c:pt idx="46">
                  <c:v>-23.123259454542342</c:v>
                </c:pt>
                <c:pt idx="47">
                  <c:v>-24.180619023198172</c:v>
                </c:pt>
                <c:pt idx="48">
                  <c:v>-25.203216554483355</c:v>
                </c:pt>
                <c:pt idx="49">
                  <c:v>-26.192516388241174</c:v>
                </c:pt>
                <c:pt idx="50">
                  <c:v>-27.150021696362288</c:v>
                </c:pt>
                <c:pt idx="51">
                  <c:v>-28.077234313469376</c:v>
                </c:pt>
                <c:pt idx="52">
                  <c:v>-28.975627206239039</c:v>
                </c:pt>
                <c:pt idx="53">
                  <c:v>-29.846626317147681</c:v>
                </c:pt>
                <c:pt idx="54">
                  <c:v>-30.691599237828001</c:v>
                </c:pt>
                <c:pt idx="55">
                  <c:v>-31.511848779306597</c:v>
                </c:pt>
                <c:pt idx="56">
                  <c:v>-32.308609997585698</c:v>
                </c:pt>
                <c:pt idx="57">
                  <c:v>-33.083049613615543</c:v>
                </c:pt>
                <c:pt idx="58">
                  <c:v>-33.836267055001244</c:v>
                </c:pt>
                <c:pt idx="59">
                  <c:v>-34.569296561900003</c:v>
                </c:pt>
                <c:pt idx="60">
                  <c:v>-35.283109958360996</c:v>
                </c:pt>
                <c:pt idx="61">
                  <c:v>-35.978619806676647</c:v>
                </c:pt>
                <c:pt idx="62">
                  <c:v>-36.65668274700063</c:v>
                </c:pt>
                <c:pt idx="63">
                  <c:v>-37.318102885818966</c:v>
                </c:pt>
                <c:pt idx="64">
                  <c:v>-37.963635141058255</c:v>
                </c:pt>
                <c:pt idx="65">
                  <c:v>-38.59398848330391</c:v>
                </c:pt>
                <c:pt idx="66">
                  <c:v>-39.20982903516942</c:v>
                </c:pt>
                <c:pt idx="67">
                  <c:v>-39.811783006815645</c:v>
                </c:pt>
                <c:pt idx="68">
                  <c:v>-40.400439456784525</c:v>
                </c:pt>
                <c:pt idx="69">
                  <c:v>-40.976352875014086</c:v>
                </c:pt>
                <c:pt idx="70">
                  <c:v>-41.54004559011593</c:v>
                </c:pt>
                <c:pt idx="71">
                  <c:v>-42.092010006421276</c:v>
                </c:pt>
                <c:pt idx="72">
                  <c:v>-42.632710678454316</c:v>
                </c:pt>
                <c:pt idx="73">
                  <c:v>-43.16258623174604</c:v>
                </c:pt>
                <c:pt idx="74">
                  <c:v>-43.68205113951592</c:v>
                </c:pt>
                <c:pt idx="75">
                  <c:v>-44.191497364937796</c:v>
                </c:pt>
                <c:pt idx="76">
                  <c:v>-44.691295878588008</c:v>
                </c:pt>
                <c:pt idx="77">
                  <c:v>-45.1817980603699</c:v>
                </c:pt>
                <c:pt idx="78">
                  <c:v>-45.663336994775861</c:v>
                </c:pt>
                <c:pt idx="79">
                  <c:v>-46.136228667849998</c:v>
                </c:pt>
                <c:pt idx="80">
                  <c:v>-46.600773073673579</c:v>
                </c:pt>
              </c:numCache>
            </c:numRef>
          </c:yVal>
          <c:smooth val="1"/>
          <c:extLst>
            <c:ext xmlns:c16="http://schemas.microsoft.com/office/drawing/2014/chart" uri="{C3380CC4-5D6E-409C-BE32-E72D297353CC}">
              <c16:uniqueId val="{00000000-6874-4C9D-968D-4A21E1261C80}"/>
            </c:ext>
          </c:extLst>
        </c:ser>
        <c:dLbls>
          <c:showLegendKey val="0"/>
          <c:showVal val="0"/>
          <c:showCatName val="0"/>
          <c:showSerName val="0"/>
          <c:showPercent val="0"/>
          <c:showBubbleSize val="0"/>
        </c:dLbls>
        <c:axId val="332280960"/>
        <c:axId val="332282880"/>
      </c:scatterChart>
      <c:scatterChart>
        <c:scatterStyle val="smoothMarker"/>
        <c:varyColors val="0"/>
        <c:ser>
          <c:idx val="1"/>
          <c:order val="1"/>
          <c:tx>
            <c:v>Phase</c:v>
          </c:tx>
          <c:marker>
            <c:symbol val="none"/>
          </c:marker>
          <c:xVal>
            <c:numRef>
              <c:f>Backup!$B$43:$B$123</c:f>
              <c:numCache>
                <c:formatCode>General</c:formatCode>
                <c:ptCount val="81"/>
                <c:pt idx="0">
                  <c:v>1</c:v>
                </c:pt>
                <c:pt idx="1">
                  <c:v>10</c:v>
                </c:pt>
                <c:pt idx="2">
                  <c:v>100</c:v>
                </c:pt>
                <c:pt idx="3">
                  <c:v>200</c:v>
                </c:pt>
                <c:pt idx="4">
                  <c:v>300</c:v>
                </c:pt>
                <c:pt idx="5">
                  <c:v>400</c:v>
                </c:pt>
                <c:pt idx="6">
                  <c:v>500</c:v>
                </c:pt>
                <c:pt idx="7">
                  <c:v>600</c:v>
                </c:pt>
                <c:pt idx="8">
                  <c:v>700</c:v>
                </c:pt>
                <c:pt idx="9">
                  <c:v>800</c:v>
                </c:pt>
                <c:pt idx="10">
                  <c:v>900</c:v>
                </c:pt>
                <c:pt idx="11">
                  <c:v>1000</c:v>
                </c:pt>
                <c:pt idx="12">
                  <c:v>2000</c:v>
                </c:pt>
                <c:pt idx="13">
                  <c:v>3000</c:v>
                </c:pt>
                <c:pt idx="14">
                  <c:v>4000</c:v>
                </c:pt>
                <c:pt idx="15">
                  <c:v>5000</c:v>
                </c:pt>
                <c:pt idx="16">
                  <c:v>6000</c:v>
                </c:pt>
                <c:pt idx="17">
                  <c:v>7000</c:v>
                </c:pt>
                <c:pt idx="18">
                  <c:v>8000</c:v>
                </c:pt>
                <c:pt idx="19">
                  <c:v>9000</c:v>
                </c:pt>
                <c:pt idx="20">
                  <c:v>10000</c:v>
                </c:pt>
                <c:pt idx="21">
                  <c:v>20000</c:v>
                </c:pt>
                <c:pt idx="22">
                  <c:v>30000</c:v>
                </c:pt>
                <c:pt idx="23">
                  <c:v>40000</c:v>
                </c:pt>
                <c:pt idx="24">
                  <c:v>50000</c:v>
                </c:pt>
                <c:pt idx="25">
                  <c:v>60000</c:v>
                </c:pt>
                <c:pt idx="26">
                  <c:v>70000</c:v>
                </c:pt>
                <c:pt idx="27">
                  <c:v>80000</c:v>
                </c:pt>
                <c:pt idx="28">
                  <c:v>90000</c:v>
                </c:pt>
                <c:pt idx="29">
                  <c:v>100000</c:v>
                </c:pt>
                <c:pt idx="30">
                  <c:v>120000</c:v>
                </c:pt>
                <c:pt idx="31">
                  <c:v>140000</c:v>
                </c:pt>
                <c:pt idx="32">
                  <c:v>160000</c:v>
                </c:pt>
                <c:pt idx="33">
                  <c:v>180000</c:v>
                </c:pt>
                <c:pt idx="34">
                  <c:v>200000</c:v>
                </c:pt>
                <c:pt idx="35">
                  <c:v>220000</c:v>
                </c:pt>
                <c:pt idx="36">
                  <c:v>240000</c:v>
                </c:pt>
                <c:pt idx="37">
                  <c:v>260000</c:v>
                </c:pt>
                <c:pt idx="38">
                  <c:v>280000</c:v>
                </c:pt>
                <c:pt idx="39">
                  <c:v>300000</c:v>
                </c:pt>
                <c:pt idx="40">
                  <c:v>320000</c:v>
                </c:pt>
                <c:pt idx="41">
                  <c:v>340000</c:v>
                </c:pt>
                <c:pt idx="42">
                  <c:v>360000</c:v>
                </c:pt>
                <c:pt idx="43">
                  <c:v>380000</c:v>
                </c:pt>
                <c:pt idx="44">
                  <c:v>400000</c:v>
                </c:pt>
                <c:pt idx="45">
                  <c:v>420000</c:v>
                </c:pt>
                <c:pt idx="46">
                  <c:v>440000</c:v>
                </c:pt>
                <c:pt idx="47">
                  <c:v>460000</c:v>
                </c:pt>
                <c:pt idx="48">
                  <c:v>480000</c:v>
                </c:pt>
                <c:pt idx="49">
                  <c:v>500000</c:v>
                </c:pt>
                <c:pt idx="50">
                  <c:v>520000</c:v>
                </c:pt>
                <c:pt idx="51">
                  <c:v>540000</c:v>
                </c:pt>
                <c:pt idx="52">
                  <c:v>560000</c:v>
                </c:pt>
                <c:pt idx="53">
                  <c:v>580000</c:v>
                </c:pt>
                <c:pt idx="54">
                  <c:v>600000</c:v>
                </c:pt>
                <c:pt idx="55">
                  <c:v>620000</c:v>
                </c:pt>
                <c:pt idx="56">
                  <c:v>640000</c:v>
                </c:pt>
                <c:pt idx="57">
                  <c:v>660000</c:v>
                </c:pt>
                <c:pt idx="58">
                  <c:v>680000</c:v>
                </c:pt>
                <c:pt idx="59">
                  <c:v>700000</c:v>
                </c:pt>
                <c:pt idx="60">
                  <c:v>720000</c:v>
                </c:pt>
                <c:pt idx="61">
                  <c:v>740000</c:v>
                </c:pt>
                <c:pt idx="62">
                  <c:v>760000</c:v>
                </c:pt>
                <c:pt idx="63">
                  <c:v>780000</c:v>
                </c:pt>
                <c:pt idx="64">
                  <c:v>800000</c:v>
                </c:pt>
                <c:pt idx="65">
                  <c:v>820000</c:v>
                </c:pt>
                <c:pt idx="66">
                  <c:v>840000</c:v>
                </c:pt>
                <c:pt idx="67">
                  <c:v>860000</c:v>
                </c:pt>
                <c:pt idx="68">
                  <c:v>880000</c:v>
                </c:pt>
                <c:pt idx="69">
                  <c:v>900000</c:v>
                </c:pt>
                <c:pt idx="70">
                  <c:v>920000</c:v>
                </c:pt>
                <c:pt idx="71">
                  <c:v>940000</c:v>
                </c:pt>
                <c:pt idx="72">
                  <c:v>960000</c:v>
                </c:pt>
                <c:pt idx="73">
                  <c:v>980000</c:v>
                </c:pt>
                <c:pt idx="74">
                  <c:v>1000000</c:v>
                </c:pt>
                <c:pt idx="75">
                  <c:v>1020000</c:v>
                </c:pt>
                <c:pt idx="76">
                  <c:v>1040000</c:v>
                </c:pt>
                <c:pt idx="77">
                  <c:v>1060000</c:v>
                </c:pt>
                <c:pt idx="78">
                  <c:v>1080000</c:v>
                </c:pt>
                <c:pt idx="79">
                  <c:v>1100000</c:v>
                </c:pt>
                <c:pt idx="80">
                  <c:v>1120000</c:v>
                </c:pt>
              </c:numCache>
            </c:numRef>
          </c:xVal>
          <c:yVal>
            <c:numRef>
              <c:f>Backup!$U$43:$U$123</c:f>
              <c:numCache>
                <c:formatCode>General</c:formatCode>
                <c:ptCount val="81"/>
                <c:pt idx="0">
                  <c:v>-90.000407571792877</c:v>
                </c:pt>
                <c:pt idx="1">
                  <c:v>-90.004075717767492</c:v>
                </c:pt>
                <c:pt idx="2">
                  <c:v>-90.040757016395716</c:v>
                </c:pt>
                <c:pt idx="3">
                  <c:v>-90.081513055497425</c:v>
                </c:pt>
                <c:pt idx="4">
                  <c:v>-90.122267140796453</c:v>
                </c:pt>
                <c:pt idx="5">
                  <c:v>-90.163018297353361</c:v>
                </c:pt>
                <c:pt idx="6">
                  <c:v>-90.203765552579256</c:v>
                </c:pt>
                <c:pt idx="7">
                  <c:v>-90.244507937013267</c:v>
                </c:pt>
                <c:pt idx="8">
                  <c:v>-90.285244485094694</c:v>
                </c:pt>
                <c:pt idx="9">
                  <c:v>-90.325974235928697</c:v>
                </c:pt>
                <c:pt idx="10">
                  <c:v>-90.366696234044042</c:v>
                </c:pt>
                <c:pt idx="11">
                  <c:v>-90.407409530142331</c:v>
                </c:pt>
                <c:pt idx="12">
                  <c:v>-90.813860888721877</c:v>
                </c:pt>
                <c:pt idx="13">
                  <c:v>-91.218470260839212</c:v>
                </c:pt>
                <c:pt idx="14">
                  <c:v>-91.620490822214364</c:v>
                </c:pt>
                <c:pt idx="15">
                  <c:v>-92.019354992426898</c:v>
                </c:pt>
                <c:pt idx="16">
                  <c:v>-92.414692601735382</c:v>
                </c:pt>
                <c:pt idx="17">
                  <c:v>-92.806326364809522</c:v>
                </c:pt>
                <c:pt idx="18">
                  <c:v>-93.194249812870666</c:v>
                </c:pt>
                <c:pt idx="19">
                  <c:v>-93.578594556133112</c:v>
                </c:pt>
                <c:pt idx="20">
                  <c:v>-93.959593570794993</c:v>
                </c:pt>
                <c:pt idx="21">
                  <c:v>-97.654768111789252</c:v>
                </c:pt>
                <c:pt idx="22">
                  <c:v>-101.29142492822729</c:v>
                </c:pt>
                <c:pt idx="23">
                  <c:v>-104.94792390513985</c:v>
                </c:pt>
                <c:pt idx="24">
                  <c:v>-108.63710979635464</c:v>
                </c:pt>
                <c:pt idx="25">
                  <c:v>-112.36042469322885</c:v>
                </c:pt>
                <c:pt idx="26">
                  <c:v>-116.11729309372679</c:v>
                </c:pt>
                <c:pt idx="27">
                  <c:v>-119.90608249087389</c:v>
                </c:pt>
                <c:pt idx="28">
                  <c:v>-123.72384817194428</c:v>
                </c:pt>
                <c:pt idx="29">
                  <c:v>-127.56602629482244</c:v>
                </c:pt>
                <c:pt idx="30">
                  <c:v>-135.29633126849993</c:v>
                </c:pt>
                <c:pt idx="31">
                  <c:v>-143.02485032757153</c:v>
                </c:pt>
                <c:pt idx="32">
                  <c:v>-150.6564978470762</c:v>
                </c:pt>
                <c:pt idx="33">
                  <c:v>-158.08535004700593</c:v>
                </c:pt>
                <c:pt idx="34">
                  <c:v>-165.20978017261407</c:v>
                </c:pt>
                <c:pt idx="35">
                  <c:v>-171.94594094578716</c:v>
                </c:pt>
                <c:pt idx="36">
                  <c:v>-178.23600032561356</c:v>
                </c:pt>
                <c:pt idx="37">
                  <c:v>175.94993831477265</c:v>
                </c:pt>
                <c:pt idx="38">
                  <c:v>170.61695050884597</c:v>
                </c:pt>
                <c:pt idx="39">
                  <c:v>165.75109399398755</c:v>
                </c:pt>
                <c:pt idx="40">
                  <c:v>161.32575611149255</c:v>
                </c:pt>
                <c:pt idx="41">
                  <c:v>157.30720460990801</c:v>
                </c:pt>
                <c:pt idx="42">
                  <c:v>153.65880242051685</c:v>
                </c:pt>
                <c:pt idx="43">
                  <c:v>150.34387545251477</c:v>
                </c:pt>
                <c:pt idx="44">
                  <c:v>147.32747022852158</c:v>
                </c:pt>
                <c:pt idx="45">
                  <c:v>144.57729932422606</c:v>
                </c:pt>
                <c:pt idx="46">
                  <c:v>142.06414157551663</c:v>
                </c:pt>
                <c:pt idx="47">
                  <c:v>139.76190253096448</c:v>
                </c:pt>
                <c:pt idx="48">
                  <c:v>137.64747951247872</c:v>
                </c:pt>
                <c:pt idx="49">
                  <c:v>135.700526326708</c:v>
                </c:pt>
                <c:pt idx="50">
                  <c:v>133.90317688473141</c:v>
                </c:pt>
                <c:pt idx="51">
                  <c:v>132.2397626961276</c:v>
                </c:pt>
                <c:pt idx="52">
                  <c:v>130.69654348760665</c:v>
                </c:pt>
                <c:pt idx="53">
                  <c:v>129.2614604278582</c:v>
                </c:pt>
                <c:pt idx="54">
                  <c:v>127.92391560379814</c:v>
                </c:pt>
                <c:pt idx="55">
                  <c:v>126.67457806666386</c:v>
                </c:pt>
                <c:pt idx="56">
                  <c:v>125.50521499473557</c:v>
                </c:pt>
                <c:pt idx="57">
                  <c:v>124.4085456837972</c:v>
                </c:pt>
                <c:pt idx="58">
                  <c:v>123.37811578543273</c:v>
                </c:pt>
                <c:pt idx="59">
                  <c:v>122.40818922505964</c:v>
                </c:pt>
                <c:pt idx="60">
                  <c:v>121.49365539979901</c:v>
                </c:pt>
                <c:pt idx="61">
                  <c:v>120.6299494945445</c:v>
                </c:pt>
                <c:pt idx="62">
                  <c:v>119.8129840135846</c:v>
                </c:pt>
                <c:pt idx="63">
                  <c:v>119.03908987802745</c:v>
                </c:pt>
                <c:pt idx="64">
                  <c:v>118.30496567261473</c:v>
                </c:pt>
                <c:pt idx="65">
                  <c:v>117.60763383381162</c:v>
                </c:pt>
                <c:pt idx="66">
                  <c:v>116.94440275290002</c:v>
                </c:pt>
                <c:pt idx="67">
                  <c:v>116.31283392453537</c:v>
                </c:pt>
                <c:pt idx="68">
                  <c:v>115.71071340488407</c:v>
                </c:pt>
                <c:pt idx="69">
                  <c:v>115.13602695684527</c:v>
                </c:pt>
                <c:pt idx="70">
                  <c:v>114.58693835559791</c:v>
                </c:pt>
                <c:pt idx="71">
                  <c:v>114.06177040837906</c:v>
                </c:pt>
                <c:pt idx="72">
                  <c:v>113.55898831026138</c:v>
                </c:pt>
                <c:pt idx="73">
                  <c:v>113.0771850147671</c:v>
                </c:pt>
                <c:pt idx="74">
                  <c:v>112.61506834615462</c:v>
                </c:pt>
                <c:pt idx="75">
                  <c:v>112.17144962061283</c:v>
                </c:pt>
                <c:pt idx="76">
                  <c:v>111.74523357763833</c:v>
                </c:pt>
                <c:pt idx="77">
                  <c:v>111.33540945157623</c:v>
                </c:pt>
                <c:pt idx="78">
                  <c:v>110.94104303757412</c:v>
                </c:pt>
                <c:pt idx="79">
                  <c:v>110.56126962672906</c:v>
                </c:pt>
                <c:pt idx="80">
                  <c:v>110.19528770261496</c:v>
                </c:pt>
              </c:numCache>
            </c:numRef>
          </c:yVal>
          <c:smooth val="1"/>
          <c:extLst>
            <c:ext xmlns:c16="http://schemas.microsoft.com/office/drawing/2014/chart" uri="{C3380CC4-5D6E-409C-BE32-E72D297353CC}">
              <c16:uniqueId val="{00000001-6874-4C9D-968D-4A21E1261C80}"/>
            </c:ext>
          </c:extLst>
        </c:ser>
        <c:dLbls>
          <c:showLegendKey val="0"/>
          <c:showVal val="0"/>
          <c:showCatName val="0"/>
          <c:showSerName val="0"/>
          <c:showPercent val="0"/>
          <c:showBubbleSize val="0"/>
        </c:dLbls>
        <c:axId val="332315648"/>
        <c:axId val="332313728"/>
      </c:scatterChart>
      <c:valAx>
        <c:axId val="332280960"/>
        <c:scaling>
          <c:logBase val="10"/>
          <c:orientation val="minMax"/>
          <c:max val="1000000"/>
          <c:min val="100"/>
        </c:scaling>
        <c:delete val="0"/>
        <c:axPos val="b"/>
        <c:majorGridlines/>
        <c:minorGridlines/>
        <c:title>
          <c:tx>
            <c:rich>
              <a:bodyPr/>
              <a:lstStyle/>
              <a:p>
                <a:pPr>
                  <a:defRPr/>
                </a:pPr>
                <a:r>
                  <a:rPr lang="en-US"/>
                  <a:t>Frequency (Hz)</a:t>
                </a:r>
              </a:p>
            </c:rich>
          </c:tx>
          <c:overlay val="0"/>
        </c:title>
        <c:numFmt formatCode="General" sourceLinked="1"/>
        <c:majorTickMark val="out"/>
        <c:minorTickMark val="none"/>
        <c:tickLblPos val="nextTo"/>
        <c:crossAx val="332282880"/>
        <c:crosses val="autoZero"/>
        <c:crossBetween val="midCat"/>
      </c:valAx>
      <c:valAx>
        <c:axId val="332282880"/>
        <c:scaling>
          <c:orientation val="minMax"/>
        </c:scaling>
        <c:delete val="0"/>
        <c:axPos val="l"/>
        <c:majorGridlines/>
        <c:title>
          <c:tx>
            <c:rich>
              <a:bodyPr rot="-5400000" vert="horz"/>
              <a:lstStyle/>
              <a:p>
                <a:pPr>
                  <a:defRPr/>
                </a:pPr>
                <a:r>
                  <a:rPr lang="en-US"/>
                  <a:t>Gain(dB)</a:t>
                </a:r>
              </a:p>
            </c:rich>
          </c:tx>
          <c:overlay val="0"/>
        </c:title>
        <c:numFmt formatCode="General" sourceLinked="1"/>
        <c:majorTickMark val="out"/>
        <c:minorTickMark val="none"/>
        <c:tickLblPos val="nextTo"/>
        <c:crossAx val="332280960"/>
        <c:crosses val="autoZero"/>
        <c:crossBetween val="midCat"/>
      </c:valAx>
      <c:valAx>
        <c:axId val="332313728"/>
        <c:scaling>
          <c:orientation val="minMax"/>
        </c:scaling>
        <c:delete val="0"/>
        <c:axPos val="r"/>
        <c:title>
          <c:tx>
            <c:rich>
              <a:bodyPr rot="-5400000" vert="horz"/>
              <a:lstStyle/>
              <a:p>
                <a:pPr>
                  <a:defRPr/>
                </a:pPr>
                <a:r>
                  <a:rPr lang="en-US"/>
                  <a:t>Phase (degree)</a:t>
                </a:r>
              </a:p>
            </c:rich>
          </c:tx>
          <c:overlay val="0"/>
        </c:title>
        <c:numFmt formatCode="General" sourceLinked="1"/>
        <c:majorTickMark val="out"/>
        <c:minorTickMark val="none"/>
        <c:tickLblPos val="nextTo"/>
        <c:crossAx val="332315648"/>
        <c:crosses val="max"/>
        <c:crossBetween val="midCat"/>
      </c:valAx>
      <c:valAx>
        <c:axId val="332315648"/>
        <c:scaling>
          <c:logBase val="10"/>
          <c:orientation val="minMax"/>
        </c:scaling>
        <c:delete val="1"/>
        <c:axPos val="b"/>
        <c:numFmt formatCode="General" sourceLinked="1"/>
        <c:majorTickMark val="out"/>
        <c:minorTickMark val="none"/>
        <c:tickLblPos val="nextTo"/>
        <c:crossAx val="332313728"/>
        <c:crosses val="autoZero"/>
        <c:crossBetween val="midCat"/>
      </c:valAx>
    </c:plotArea>
    <c:legend>
      <c:legendPos val="t"/>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Gain/Phase</a:t>
            </a:r>
            <a:r>
              <a:rPr lang="en-US" baseline="0"/>
              <a:t> of </a:t>
            </a:r>
            <a:r>
              <a:rPr lang="en-US"/>
              <a:t>Converter Loop Comparison</a:t>
            </a:r>
          </a:p>
        </c:rich>
      </c:tx>
      <c:overlay val="0"/>
    </c:title>
    <c:autoTitleDeleted val="0"/>
    <c:plotArea>
      <c:layout/>
      <c:scatterChart>
        <c:scatterStyle val="smoothMarker"/>
        <c:varyColors val="0"/>
        <c:ser>
          <c:idx val="0"/>
          <c:order val="0"/>
          <c:tx>
            <c:v>Gain_Conv(s)</c:v>
          </c:tx>
          <c:marker>
            <c:symbol val="none"/>
          </c:marker>
          <c:xVal>
            <c:numRef>
              <c:f>'TPS543C20 Loop Gain'!$B$133:$B$3934</c:f>
              <c:numCache>
                <c:formatCode>General</c:formatCode>
                <c:ptCount val="3802"/>
                <c:pt idx="0">
                  <c:v>1</c:v>
                </c:pt>
                <c:pt idx="1">
                  <c:v>10</c:v>
                </c:pt>
                <c:pt idx="2">
                  <c:v>100</c:v>
                </c:pt>
                <c:pt idx="3">
                  <c:v>200</c:v>
                </c:pt>
                <c:pt idx="4">
                  <c:v>300</c:v>
                </c:pt>
                <c:pt idx="5">
                  <c:v>400</c:v>
                </c:pt>
                <c:pt idx="6">
                  <c:v>500</c:v>
                </c:pt>
                <c:pt idx="7">
                  <c:v>600</c:v>
                </c:pt>
                <c:pt idx="8">
                  <c:v>700</c:v>
                </c:pt>
                <c:pt idx="9">
                  <c:v>800</c:v>
                </c:pt>
                <c:pt idx="10">
                  <c:v>900</c:v>
                </c:pt>
                <c:pt idx="11">
                  <c:v>1000</c:v>
                </c:pt>
                <c:pt idx="12">
                  <c:v>1100</c:v>
                </c:pt>
                <c:pt idx="13">
                  <c:v>1200</c:v>
                </c:pt>
                <c:pt idx="14">
                  <c:v>1300</c:v>
                </c:pt>
                <c:pt idx="15">
                  <c:v>1400</c:v>
                </c:pt>
                <c:pt idx="16">
                  <c:v>1500</c:v>
                </c:pt>
                <c:pt idx="17">
                  <c:v>1600</c:v>
                </c:pt>
                <c:pt idx="18">
                  <c:v>1700</c:v>
                </c:pt>
                <c:pt idx="19">
                  <c:v>1800</c:v>
                </c:pt>
                <c:pt idx="20">
                  <c:v>1900</c:v>
                </c:pt>
                <c:pt idx="21">
                  <c:v>2000</c:v>
                </c:pt>
                <c:pt idx="22">
                  <c:v>2100</c:v>
                </c:pt>
                <c:pt idx="23">
                  <c:v>2200</c:v>
                </c:pt>
                <c:pt idx="24">
                  <c:v>2300</c:v>
                </c:pt>
                <c:pt idx="25">
                  <c:v>2400</c:v>
                </c:pt>
                <c:pt idx="26">
                  <c:v>2500</c:v>
                </c:pt>
                <c:pt idx="27">
                  <c:v>2600</c:v>
                </c:pt>
                <c:pt idx="28">
                  <c:v>2700</c:v>
                </c:pt>
                <c:pt idx="29">
                  <c:v>2800</c:v>
                </c:pt>
                <c:pt idx="30">
                  <c:v>2900</c:v>
                </c:pt>
                <c:pt idx="31">
                  <c:v>3000</c:v>
                </c:pt>
                <c:pt idx="32">
                  <c:v>3100</c:v>
                </c:pt>
                <c:pt idx="33">
                  <c:v>3200</c:v>
                </c:pt>
                <c:pt idx="34">
                  <c:v>3300</c:v>
                </c:pt>
                <c:pt idx="35">
                  <c:v>3400</c:v>
                </c:pt>
                <c:pt idx="36">
                  <c:v>3500</c:v>
                </c:pt>
                <c:pt idx="37">
                  <c:v>3600</c:v>
                </c:pt>
                <c:pt idx="38">
                  <c:v>3700</c:v>
                </c:pt>
                <c:pt idx="39">
                  <c:v>3800</c:v>
                </c:pt>
                <c:pt idx="40">
                  <c:v>3900</c:v>
                </c:pt>
                <c:pt idx="41">
                  <c:v>4000</c:v>
                </c:pt>
                <c:pt idx="42">
                  <c:v>4100</c:v>
                </c:pt>
                <c:pt idx="43">
                  <c:v>4200</c:v>
                </c:pt>
                <c:pt idx="44">
                  <c:v>4300</c:v>
                </c:pt>
                <c:pt idx="45">
                  <c:v>4400</c:v>
                </c:pt>
                <c:pt idx="46">
                  <c:v>4500</c:v>
                </c:pt>
                <c:pt idx="47">
                  <c:v>4600</c:v>
                </c:pt>
                <c:pt idx="48">
                  <c:v>4700</c:v>
                </c:pt>
                <c:pt idx="49">
                  <c:v>4800</c:v>
                </c:pt>
                <c:pt idx="50">
                  <c:v>4900</c:v>
                </c:pt>
                <c:pt idx="51">
                  <c:v>5000</c:v>
                </c:pt>
                <c:pt idx="52">
                  <c:v>5100</c:v>
                </c:pt>
                <c:pt idx="53">
                  <c:v>5200</c:v>
                </c:pt>
                <c:pt idx="54">
                  <c:v>5300</c:v>
                </c:pt>
                <c:pt idx="55">
                  <c:v>5400</c:v>
                </c:pt>
                <c:pt idx="56">
                  <c:v>5500</c:v>
                </c:pt>
                <c:pt idx="57">
                  <c:v>5600</c:v>
                </c:pt>
                <c:pt idx="58">
                  <c:v>5700</c:v>
                </c:pt>
                <c:pt idx="59">
                  <c:v>5800</c:v>
                </c:pt>
                <c:pt idx="60">
                  <c:v>5900</c:v>
                </c:pt>
                <c:pt idx="61">
                  <c:v>6000</c:v>
                </c:pt>
                <c:pt idx="62">
                  <c:v>6100</c:v>
                </c:pt>
                <c:pt idx="63">
                  <c:v>6200</c:v>
                </c:pt>
                <c:pt idx="64">
                  <c:v>6300</c:v>
                </c:pt>
                <c:pt idx="65">
                  <c:v>6400</c:v>
                </c:pt>
                <c:pt idx="66">
                  <c:v>6500</c:v>
                </c:pt>
                <c:pt idx="67">
                  <c:v>6600</c:v>
                </c:pt>
                <c:pt idx="68">
                  <c:v>6700</c:v>
                </c:pt>
                <c:pt idx="69">
                  <c:v>6800</c:v>
                </c:pt>
                <c:pt idx="70">
                  <c:v>6900</c:v>
                </c:pt>
                <c:pt idx="71">
                  <c:v>7000</c:v>
                </c:pt>
                <c:pt idx="72">
                  <c:v>7100</c:v>
                </c:pt>
                <c:pt idx="73">
                  <c:v>7200</c:v>
                </c:pt>
                <c:pt idx="74">
                  <c:v>7300</c:v>
                </c:pt>
                <c:pt idx="75">
                  <c:v>7400</c:v>
                </c:pt>
                <c:pt idx="76">
                  <c:v>7500</c:v>
                </c:pt>
                <c:pt idx="77">
                  <c:v>7600</c:v>
                </c:pt>
                <c:pt idx="78">
                  <c:v>7700</c:v>
                </c:pt>
                <c:pt idx="79">
                  <c:v>7800</c:v>
                </c:pt>
                <c:pt idx="80">
                  <c:v>7900</c:v>
                </c:pt>
                <c:pt idx="81">
                  <c:v>8000</c:v>
                </c:pt>
                <c:pt idx="82">
                  <c:v>8100</c:v>
                </c:pt>
                <c:pt idx="83">
                  <c:v>8200</c:v>
                </c:pt>
                <c:pt idx="84">
                  <c:v>8300</c:v>
                </c:pt>
                <c:pt idx="85">
                  <c:v>8400</c:v>
                </c:pt>
                <c:pt idx="86">
                  <c:v>8500</c:v>
                </c:pt>
                <c:pt idx="87">
                  <c:v>8600</c:v>
                </c:pt>
                <c:pt idx="88">
                  <c:v>8700</c:v>
                </c:pt>
                <c:pt idx="89">
                  <c:v>8800</c:v>
                </c:pt>
                <c:pt idx="90">
                  <c:v>8900</c:v>
                </c:pt>
                <c:pt idx="91">
                  <c:v>9000</c:v>
                </c:pt>
                <c:pt idx="92">
                  <c:v>9100</c:v>
                </c:pt>
                <c:pt idx="93">
                  <c:v>9200</c:v>
                </c:pt>
                <c:pt idx="94">
                  <c:v>9300</c:v>
                </c:pt>
                <c:pt idx="95">
                  <c:v>9400</c:v>
                </c:pt>
                <c:pt idx="96">
                  <c:v>9500</c:v>
                </c:pt>
                <c:pt idx="97">
                  <c:v>9600</c:v>
                </c:pt>
                <c:pt idx="98">
                  <c:v>9700</c:v>
                </c:pt>
                <c:pt idx="99">
                  <c:v>9800</c:v>
                </c:pt>
                <c:pt idx="100">
                  <c:v>9900</c:v>
                </c:pt>
                <c:pt idx="101">
                  <c:v>10000</c:v>
                </c:pt>
                <c:pt idx="102">
                  <c:v>10100</c:v>
                </c:pt>
                <c:pt idx="103">
                  <c:v>10200</c:v>
                </c:pt>
                <c:pt idx="104">
                  <c:v>10300</c:v>
                </c:pt>
                <c:pt idx="105">
                  <c:v>10400</c:v>
                </c:pt>
                <c:pt idx="106">
                  <c:v>10500</c:v>
                </c:pt>
                <c:pt idx="107">
                  <c:v>10600</c:v>
                </c:pt>
                <c:pt idx="108">
                  <c:v>10700</c:v>
                </c:pt>
                <c:pt idx="109">
                  <c:v>10800</c:v>
                </c:pt>
                <c:pt idx="110">
                  <c:v>10900</c:v>
                </c:pt>
                <c:pt idx="111">
                  <c:v>11000</c:v>
                </c:pt>
                <c:pt idx="112">
                  <c:v>11100</c:v>
                </c:pt>
                <c:pt idx="113">
                  <c:v>11200</c:v>
                </c:pt>
                <c:pt idx="114">
                  <c:v>11300</c:v>
                </c:pt>
                <c:pt idx="115">
                  <c:v>11400</c:v>
                </c:pt>
                <c:pt idx="116">
                  <c:v>11500</c:v>
                </c:pt>
                <c:pt idx="117">
                  <c:v>11600</c:v>
                </c:pt>
                <c:pt idx="118">
                  <c:v>11700</c:v>
                </c:pt>
                <c:pt idx="119">
                  <c:v>11800</c:v>
                </c:pt>
                <c:pt idx="120">
                  <c:v>11900</c:v>
                </c:pt>
                <c:pt idx="121">
                  <c:v>12000</c:v>
                </c:pt>
                <c:pt idx="122">
                  <c:v>12100</c:v>
                </c:pt>
                <c:pt idx="123">
                  <c:v>12200</c:v>
                </c:pt>
                <c:pt idx="124">
                  <c:v>12300</c:v>
                </c:pt>
                <c:pt idx="125">
                  <c:v>12400</c:v>
                </c:pt>
                <c:pt idx="126">
                  <c:v>12500</c:v>
                </c:pt>
                <c:pt idx="127">
                  <c:v>12600</c:v>
                </c:pt>
                <c:pt idx="128">
                  <c:v>12700</c:v>
                </c:pt>
                <c:pt idx="129">
                  <c:v>12800</c:v>
                </c:pt>
                <c:pt idx="130">
                  <c:v>12900</c:v>
                </c:pt>
                <c:pt idx="131">
                  <c:v>13000</c:v>
                </c:pt>
                <c:pt idx="132">
                  <c:v>13100</c:v>
                </c:pt>
                <c:pt idx="133">
                  <c:v>13200</c:v>
                </c:pt>
                <c:pt idx="134">
                  <c:v>13300</c:v>
                </c:pt>
                <c:pt idx="135">
                  <c:v>13400</c:v>
                </c:pt>
                <c:pt idx="136">
                  <c:v>13500</c:v>
                </c:pt>
                <c:pt idx="137">
                  <c:v>13600</c:v>
                </c:pt>
                <c:pt idx="138">
                  <c:v>13700</c:v>
                </c:pt>
                <c:pt idx="139">
                  <c:v>13800</c:v>
                </c:pt>
                <c:pt idx="140">
                  <c:v>13900</c:v>
                </c:pt>
                <c:pt idx="141">
                  <c:v>14000</c:v>
                </c:pt>
                <c:pt idx="142">
                  <c:v>14100</c:v>
                </c:pt>
                <c:pt idx="143">
                  <c:v>14200</c:v>
                </c:pt>
                <c:pt idx="144">
                  <c:v>14300</c:v>
                </c:pt>
                <c:pt idx="145">
                  <c:v>14400</c:v>
                </c:pt>
                <c:pt idx="146">
                  <c:v>14500</c:v>
                </c:pt>
                <c:pt idx="147">
                  <c:v>14600</c:v>
                </c:pt>
                <c:pt idx="148">
                  <c:v>14700</c:v>
                </c:pt>
                <c:pt idx="149">
                  <c:v>14800</c:v>
                </c:pt>
                <c:pt idx="150">
                  <c:v>14900</c:v>
                </c:pt>
                <c:pt idx="151">
                  <c:v>15000</c:v>
                </c:pt>
                <c:pt idx="152">
                  <c:v>15100</c:v>
                </c:pt>
                <c:pt idx="153">
                  <c:v>15200</c:v>
                </c:pt>
                <c:pt idx="154">
                  <c:v>15300</c:v>
                </c:pt>
                <c:pt idx="155">
                  <c:v>15400</c:v>
                </c:pt>
                <c:pt idx="156">
                  <c:v>15500</c:v>
                </c:pt>
                <c:pt idx="157">
                  <c:v>15600</c:v>
                </c:pt>
                <c:pt idx="158">
                  <c:v>15700</c:v>
                </c:pt>
                <c:pt idx="159">
                  <c:v>15800</c:v>
                </c:pt>
                <c:pt idx="160">
                  <c:v>15900</c:v>
                </c:pt>
                <c:pt idx="161">
                  <c:v>16000</c:v>
                </c:pt>
                <c:pt idx="162">
                  <c:v>16100</c:v>
                </c:pt>
                <c:pt idx="163">
                  <c:v>16200</c:v>
                </c:pt>
                <c:pt idx="164">
                  <c:v>16300</c:v>
                </c:pt>
                <c:pt idx="165">
                  <c:v>16400</c:v>
                </c:pt>
                <c:pt idx="166">
                  <c:v>16500</c:v>
                </c:pt>
                <c:pt idx="167">
                  <c:v>16600</c:v>
                </c:pt>
                <c:pt idx="168">
                  <c:v>16700</c:v>
                </c:pt>
                <c:pt idx="169">
                  <c:v>16800</c:v>
                </c:pt>
                <c:pt idx="170">
                  <c:v>16900</c:v>
                </c:pt>
                <c:pt idx="171">
                  <c:v>17000</c:v>
                </c:pt>
                <c:pt idx="172">
                  <c:v>17100</c:v>
                </c:pt>
                <c:pt idx="173">
                  <c:v>17200</c:v>
                </c:pt>
                <c:pt idx="174">
                  <c:v>17300</c:v>
                </c:pt>
                <c:pt idx="175">
                  <c:v>17400</c:v>
                </c:pt>
                <c:pt idx="176">
                  <c:v>17500</c:v>
                </c:pt>
                <c:pt idx="177">
                  <c:v>17600</c:v>
                </c:pt>
                <c:pt idx="178">
                  <c:v>17700</c:v>
                </c:pt>
                <c:pt idx="179">
                  <c:v>17800</c:v>
                </c:pt>
                <c:pt idx="180">
                  <c:v>17900</c:v>
                </c:pt>
                <c:pt idx="181">
                  <c:v>18000</c:v>
                </c:pt>
                <c:pt idx="182">
                  <c:v>18100</c:v>
                </c:pt>
                <c:pt idx="183">
                  <c:v>18200</c:v>
                </c:pt>
                <c:pt idx="184">
                  <c:v>18300</c:v>
                </c:pt>
                <c:pt idx="185">
                  <c:v>18400</c:v>
                </c:pt>
                <c:pt idx="186">
                  <c:v>18500</c:v>
                </c:pt>
                <c:pt idx="187">
                  <c:v>18600</c:v>
                </c:pt>
                <c:pt idx="188">
                  <c:v>18700</c:v>
                </c:pt>
                <c:pt idx="189">
                  <c:v>18800</c:v>
                </c:pt>
                <c:pt idx="190">
                  <c:v>18900</c:v>
                </c:pt>
                <c:pt idx="191">
                  <c:v>19000</c:v>
                </c:pt>
                <c:pt idx="192">
                  <c:v>19100</c:v>
                </c:pt>
                <c:pt idx="193">
                  <c:v>19200</c:v>
                </c:pt>
                <c:pt idx="194">
                  <c:v>19300</c:v>
                </c:pt>
                <c:pt idx="195">
                  <c:v>19400</c:v>
                </c:pt>
                <c:pt idx="196">
                  <c:v>19500</c:v>
                </c:pt>
                <c:pt idx="197">
                  <c:v>19600</c:v>
                </c:pt>
                <c:pt idx="198">
                  <c:v>19700</c:v>
                </c:pt>
                <c:pt idx="199">
                  <c:v>19800</c:v>
                </c:pt>
                <c:pt idx="200">
                  <c:v>19900</c:v>
                </c:pt>
                <c:pt idx="201">
                  <c:v>20000</c:v>
                </c:pt>
                <c:pt idx="202">
                  <c:v>20100</c:v>
                </c:pt>
                <c:pt idx="203">
                  <c:v>20200</c:v>
                </c:pt>
                <c:pt idx="204">
                  <c:v>20300</c:v>
                </c:pt>
                <c:pt idx="205">
                  <c:v>20400</c:v>
                </c:pt>
                <c:pt idx="206">
                  <c:v>20500</c:v>
                </c:pt>
                <c:pt idx="207">
                  <c:v>20600</c:v>
                </c:pt>
                <c:pt idx="208">
                  <c:v>20700</c:v>
                </c:pt>
                <c:pt idx="209">
                  <c:v>20800</c:v>
                </c:pt>
                <c:pt idx="210">
                  <c:v>20900</c:v>
                </c:pt>
                <c:pt idx="211">
                  <c:v>21000</c:v>
                </c:pt>
                <c:pt idx="212">
                  <c:v>21100</c:v>
                </c:pt>
                <c:pt idx="213">
                  <c:v>21200</c:v>
                </c:pt>
                <c:pt idx="214">
                  <c:v>21300</c:v>
                </c:pt>
                <c:pt idx="215">
                  <c:v>21400</c:v>
                </c:pt>
                <c:pt idx="216">
                  <c:v>21500</c:v>
                </c:pt>
                <c:pt idx="217">
                  <c:v>21600</c:v>
                </c:pt>
                <c:pt idx="218">
                  <c:v>21700</c:v>
                </c:pt>
                <c:pt idx="219">
                  <c:v>21800</c:v>
                </c:pt>
                <c:pt idx="220">
                  <c:v>21900</c:v>
                </c:pt>
                <c:pt idx="221">
                  <c:v>22000</c:v>
                </c:pt>
                <c:pt idx="222">
                  <c:v>22100</c:v>
                </c:pt>
                <c:pt idx="223">
                  <c:v>22200</c:v>
                </c:pt>
                <c:pt idx="224">
                  <c:v>22300</c:v>
                </c:pt>
                <c:pt idx="225">
                  <c:v>22400</c:v>
                </c:pt>
                <c:pt idx="226">
                  <c:v>22500</c:v>
                </c:pt>
                <c:pt idx="227">
                  <c:v>22600</c:v>
                </c:pt>
                <c:pt idx="228">
                  <c:v>22700</c:v>
                </c:pt>
                <c:pt idx="229">
                  <c:v>22800</c:v>
                </c:pt>
                <c:pt idx="230">
                  <c:v>22900</c:v>
                </c:pt>
                <c:pt idx="231">
                  <c:v>23000</c:v>
                </c:pt>
                <c:pt idx="232">
                  <c:v>23100</c:v>
                </c:pt>
                <c:pt idx="233">
                  <c:v>23200</c:v>
                </c:pt>
                <c:pt idx="234">
                  <c:v>23300</c:v>
                </c:pt>
                <c:pt idx="235">
                  <c:v>23400</c:v>
                </c:pt>
                <c:pt idx="236">
                  <c:v>23500</c:v>
                </c:pt>
                <c:pt idx="237">
                  <c:v>23600</c:v>
                </c:pt>
                <c:pt idx="238">
                  <c:v>23700</c:v>
                </c:pt>
                <c:pt idx="239">
                  <c:v>23800</c:v>
                </c:pt>
                <c:pt idx="240">
                  <c:v>23900</c:v>
                </c:pt>
                <c:pt idx="241">
                  <c:v>24000</c:v>
                </c:pt>
                <c:pt idx="242">
                  <c:v>24100</c:v>
                </c:pt>
                <c:pt idx="243">
                  <c:v>24200</c:v>
                </c:pt>
                <c:pt idx="244">
                  <c:v>24300</c:v>
                </c:pt>
                <c:pt idx="245">
                  <c:v>24400</c:v>
                </c:pt>
                <c:pt idx="246">
                  <c:v>24500</c:v>
                </c:pt>
                <c:pt idx="247">
                  <c:v>24600</c:v>
                </c:pt>
                <c:pt idx="248">
                  <c:v>24700</c:v>
                </c:pt>
                <c:pt idx="249">
                  <c:v>24800</c:v>
                </c:pt>
                <c:pt idx="250">
                  <c:v>24900</c:v>
                </c:pt>
                <c:pt idx="251">
                  <c:v>25000</c:v>
                </c:pt>
                <c:pt idx="252">
                  <c:v>25100</c:v>
                </c:pt>
                <c:pt idx="253">
                  <c:v>25200</c:v>
                </c:pt>
                <c:pt idx="254">
                  <c:v>25300</c:v>
                </c:pt>
                <c:pt idx="255">
                  <c:v>25400</c:v>
                </c:pt>
                <c:pt idx="256">
                  <c:v>25500</c:v>
                </c:pt>
                <c:pt idx="257">
                  <c:v>25600</c:v>
                </c:pt>
                <c:pt idx="258">
                  <c:v>25700</c:v>
                </c:pt>
                <c:pt idx="259">
                  <c:v>25800</c:v>
                </c:pt>
                <c:pt idx="260">
                  <c:v>25900</c:v>
                </c:pt>
                <c:pt idx="261">
                  <c:v>26000</c:v>
                </c:pt>
                <c:pt idx="262">
                  <c:v>26100</c:v>
                </c:pt>
                <c:pt idx="263">
                  <c:v>26200</c:v>
                </c:pt>
                <c:pt idx="264">
                  <c:v>26300</c:v>
                </c:pt>
                <c:pt idx="265">
                  <c:v>26400</c:v>
                </c:pt>
                <c:pt idx="266">
                  <c:v>26500</c:v>
                </c:pt>
                <c:pt idx="267">
                  <c:v>26600</c:v>
                </c:pt>
                <c:pt idx="268">
                  <c:v>26700</c:v>
                </c:pt>
                <c:pt idx="269">
                  <c:v>26800</c:v>
                </c:pt>
                <c:pt idx="270">
                  <c:v>26900</c:v>
                </c:pt>
                <c:pt idx="271">
                  <c:v>27000</c:v>
                </c:pt>
                <c:pt idx="272">
                  <c:v>27100</c:v>
                </c:pt>
                <c:pt idx="273">
                  <c:v>27200</c:v>
                </c:pt>
                <c:pt idx="274">
                  <c:v>27300</c:v>
                </c:pt>
                <c:pt idx="275">
                  <c:v>27400</c:v>
                </c:pt>
                <c:pt idx="276">
                  <c:v>27500</c:v>
                </c:pt>
                <c:pt idx="277">
                  <c:v>27600</c:v>
                </c:pt>
                <c:pt idx="278">
                  <c:v>27700</c:v>
                </c:pt>
                <c:pt idx="279">
                  <c:v>27800</c:v>
                </c:pt>
                <c:pt idx="280">
                  <c:v>27900</c:v>
                </c:pt>
                <c:pt idx="281">
                  <c:v>28000</c:v>
                </c:pt>
                <c:pt idx="282">
                  <c:v>28100</c:v>
                </c:pt>
                <c:pt idx="283">
                  <c:v>28200</c:v>
                </c:pt>
                <c:pt idx="284">
                  <c:v>28300</c:v>
                </c:pt>
                <c:pt idx="285">
                  <c:v>28400</c:v>
                </c:pt>
                <c:pt idx="286">
                  <c:v>28500</c:v>
                </c:pt>
                <c:pt idx="287">
                  <c:v>28600</c:v>
                </c:pt>
                <c:pt idx="288">
                  <c:v>28700</c:v>
                </c:pt>
                <c:pt idx="289">
                  <c:v>28800</c:v>
                </c:pt>
                <c:pt idx="290">
                  <c:v>28900</c:v>
                </c:pt>
                <c:pt idx="291">
                  <c:v>29000</c:v>
                </c:pt>
                <c:pt idx="292">
                  <c:v>29100</c:v>
                </c:pt>
                <c:pt idx="293">
                  <c:v>29200</c:v>
                </c:pt>
                <c:pt idx="294">
                  <c:v>29300</c:v>
                </c:pt>
                <c:pt idx="295">
                  <c:v>29400</c:v>
                </c:pt>
                <c:pt idx="296">
                  <c:v>29500</c:v>
                </c:pt>
                <c:pt idx="297">
                  <c:v>29600</c:v>
                </c:pt>
                <c:pt idx="298">
                  <c:v>29700</c:v>
                </c:pt>
                <c:pt idx="299">
                  <c:v>29800</c:v>
                </c:pt>
                <c:pt idx="300">
                  <c:v>29900</c:v>
                </c:pt>
                <c:pt idx="301">
                  <c:v>30000</c:v>
                </c:pt>
                <c:pt idx="302">
                  <c:v>30100</c:v>
                </c:pt>
                <c:pt idx="303">
                  <c:v>30200</c:v>
                </c:pt>
                <c:pt idx="304">
                  <c:v>30300</c:v>
                </c:pt>
                <c:pt idx="305">
                  <c:v>30400</c:v>
                </c:pt>
                <c:pt idx="306">
                  <c:v>30500</c:v>
                </c:pt>
                <c:pt idx="307">
                  <c:v>30600</c:v>
                </c:pt>
                <c:pt idx="308">
                  <c:v>30700</c:v>
                </c:pt>
                <c:pt idx="309">
                  <c:v>30800</c:v>
                </c:pt>
                <c:pt idx="310">
                  <c:v>30900</c:v>
                </c:pt>
                <c:pt idx="311">
                  <c:v>31000</c:v>
                </c:pt>
                <c:pt idx="312">
                  <c:v>31100</c:v>
                </c:pt>
                <c:pt idx="313">
                  <c:v>31200</c:v>
                </c:pt>
                <c:pt idx="314">
                  <c:v>31300</c:v>
                </c:pt>
                <c:pt idx="315">
                  <c:v>31400</c:v>
                </c:pt>
                <c:pt idx="316">
                  <c:v>31500</c:v>
                </c:pt>
                <c:pt idx="317">
                  <c:v>31600</c:v>
                </c:pt>
                <c:pt idx="318">
                  <c:v>31700</c:v>
                </c:pt>
                <c:pt idx="319">
                  <c:v>31800</c:v>
                </c:pt>
                <c:pt idx="320">
                  <c:v>31900</c:v>
                </c:pt>
                <c:pt idx="321">
                  <c:v>32000</c:v>
                </c:pt>
                <c:pt idx="322">
                  <c:v>32100</c:v>
                </c:pt>
                <c:pt idx="323">
                  <c:v>32200</c:v>
                </c:pt>
                <c:pt idx="324">
                  <c:v>32300</c:v>
                </c:pt>
                <c:pt idx="325">
                  <c:v>32400</c:v>
                </c:pt>
                <c:pt idx="326">
                  <c:v>32500</c:v>
                </c:pt>
                <c:pt idx="327">
                  <c:v>32600</c:v>
                </c:pt>
                <c:pt idx="328">
                  <c:v>32700</c:v>
                </c:pt>
                <c:pt idx="329">
                  <c:v>32800</c:v>
                </c:pt>
                <c:pt idx="330">
                  <c:v>32900</c:v>
                </c:pt>
                <c:pt idx="331">
                  <c:v>33000</c:v>
                </c:pt>
                <c:pt idx="332">
                  <c:v>33100</c:v>
                </c:pt>
                <c:pt idx="333">
                  <c:v>33200</c:v>
                </c:pt>
                <c:pt idx="334">
                  <c:v>33300</c:v>
                </c:pt>
                <c:pt idx="335">
                  <c:v>33400</c:v>
                </c:pt>
                <c:pt idx="336">
                  <c:v>33500</c:v>
                </c:pt>
                <c:pt idx="337">
                  <c:v>33600</c:v>
                </c:pt>
                <c:pt idx="338">
                  <c:v>33700</c:v>
                </c:pt>
                <c:pt idx="339">
                  <c:v>33800</c:v>
                </c:pt>
                <c:pt idx="340">
                  <c:v>33900</c:v>
                </c:pt>
                <c:pt idx="341">
                  <c:v>34000</c:v>
                </c:pt>
                <c:pt idx="342">
                  <c:v>34100</c:v>
                </c:pt>
                <c:pt idx="343">
                  <c:v>34200</c:v>
                </c:pt>
                <c:pt idx="344">
                  <c:v>34300</c:v>
                </c:pt>
                <c:pt idx="345">
                  <c:v>34400</c:v>
                </c:pt>
                <c:pt idx="346">
                  <c:v>34500</c:v>
                </c:pt>
                <c:pt idx="347">
                  <c:v>34600</c:v>
                </c:pt>
                <c:pt idx="348">
                  <c:v>34700</c:v>
                </c:pt>
                <c:pt idx="349">
                  <c:v>34800</c:v>
                </c:pt>
                <c:pt idx="350">
                  <c:v>34900</c:v>
                </c:pt>
                <c:pt idx="351">
                  <c:v>35000</c:v>
                </c:pt>
                <c:pt idx="352">
                  <c:v>35100</c:v>
                </c:pt>
                <c:pt idx="353">
                  <c:v>35200</c:v>
                </c:pt>
                <c:pt idx="354">
                  <c:v>35300</c:v>
                </c:pt>
                <c:pt idx="355">
                  <c:v>35400</c:v>
                </c:pt>
                <c:pt idx="356">
                  <c:v>35500</c:v>
                </c:pt>
                <c:pt idx="357">
                  <c:v>35600</c:v>
                </c:pt>
                <c:pt idx="358">
                  <c:v>35700</c:v>
                </c:pt>
                <c:pt idx="359">
                  <c:v>35800</c:v>
                </c:pt>
                <c:pt idx="360">
                  <c:v>35900</c:v>
                </c:pt>
                <c:pt idx="361">
                  <c:v>36000</c:v>
                </c:pt>
                <c:pt idx="362">
                  <c:v>36100</c:v>
                </c:pt>
                <c:pt idx="363">
                  <c:v>36200</c:v>
                </c:pt>
                <c:pt idx="364">
                  <c:v>36300</c:v>
                </c:pt>
                <c:pt idx="365">
                  <c:v>36400</c:v>
                </c:pt>
                <c:pt idx="366">
                  <c:v>36500</c:v>
                </c:pt>
                <c:pt idx="367">
                  <c:v>36600</c:v>
                </c:pt>
                <c:pt idx="368">
                  <c:v>36700</c:v>
                </c:pt>
                <c:pt idx="369">
                  <c:v>36800</c:v>
                </c:pt>
                <c:pt idx="370">
                  <c:v>36900</c:v>
                </c:pt>
                <c:pt idx="371">
                  <c:v>37000</c:v>
                </c:pt>
                <c:pt idx="372">
                  <c:v>37100</c:v>
                </c:pt>
                <c:pt idx="373">
                  <c:v>37200</c:v>
                </c:pt>
                <c:pt idx="374">
                  <c:v>37300</c:v>
                </c:pt>
                <c:pt idx="375">
                  <c:v>37400</c:v>
                </c:pt>
                <c:pt idx="376">
                  <c:v>37500</c:v>
                </c:pt>
                <c:pt idx="377">
                  <c:v>37600</c:v>
                </c:pt>
                <c:pt idx="378">
                  <c:v>37700</c:v>
                </c:pt>
                <c:pt idx="379">
                  <c:v>37800</c:v>
                </c:pt>
                <c:pt idx="380">
                  <c:v>37900</c:v>
                </c:pt>
                <c:pt idx="381">
                  <c:v>38000</c:v>
                </c:pt>
                <c:pt idx="382">
                  <c:v>38100</c:v>
                </c:pt>
                <c:pt idx="383">
                  <c:v>38200</c:v>
                </c:pt>
                <c:pt idx="384">
                  <c:v>38300</c:v>
                </c:pt>
                <c:pt idx="385">
                  <c:v>38400</c:v>
                </c:pt>
                <c:pt idx="386">
                  <c:v>38500</c:v>
                </c:pt>
                <c:pt idx="387">
                  <c:v>38600</c:v>
                </c:pt>
                <c:pt idx="388">
                  <c:v>38700</c:v>
                </c:pt>
                <c:pt idx="389">
                  <c:v>38800</c:v>
                </c:pt>
                <c:pt idx="390">
                  <c:v>38900</c:v>
                </c:pt>
                <c:pt idx="391">
                  <c:v>39000</c:v>
                </c:pt>
                <c:pt idx="392">
                  <c:v>39100</c:v>
                </c:pt>
                <c:pt idx="393">
                  <c:v>39200</c:v>
                </c:pt>
                <c:pt idx="394">
                  <c:v>39300</c:v>
                </c:pt>
                <c:pt idx="395">
                  <c:v>39400</c:v>
                </c:pt>
                <c:pt idx="396">
                  <c:v>39500</c:v>
                </c:pt>
                <c:pt idx="397">
                  <c:v>39600</c:v>
                </c:pt>
                <c:pt idx="398">
                  <c:v>39700</c:v>
                </c:pt>
                <c:pt idx="399">
                  <c:v>39800</c:v>
                </c:pt>
                <c:pt idx="400">
                  <c:v>39900</c:v>
                </c:pt>
                <c:pt idx="401">
                  <c:v>40000</c:v>
                </c:pt>
                <c:pt idx="402">
                  <c:v>40100</c:v>
                </c:pt>
                <c:pt idx="403">
                  <c:v>40200</c:v>
                </c:pt>
                <c:pt idx="404">
                  <c:v>40300</c:v>
                </c:pt>
                <c:pt idx="405">
                  <c:v>40400</c:v>
                </c:pt>
                <c:pt idx="406">
                  <c:v>40500</c:v>
                </c:pt>
                <c:pt idx="407">
                  <c:v>40600</c:v>
                </c:pt>
                <c:pt idx="408">
                  <c:v>40700</c:v>
                </c:pt>
                <c:pt idx="409">
                  <c:v>40800</c:v>
                </c:pt>
                <c:pt idx="410">
                  <c:v>40900</c:v>
                </c:pt>
                <c:pt idx="411">
                  <c:v>41000</c:v>
                </c:pt>
                <c:pt idx="412">
                  <c:v>41100</c:v>
                </c:pt>
                <c:pt idx="413">
                  <c:v>41200</c:v>
                </c:pt>
                <c:pt idx="414">
                  <c:v>41300</c:v>
                </c:pt>
                <c:pt idx="415">
                  <c:v>41400</c:v>
                </c:pt>
                <c:pt idx="416">
                  <c:v>41500</c:v>
                </c:pt>
                <c:pt idx="417">
                  <c:v>41600</c:v>
                </c:pt>
                <c:pt idx="418">
                  <c:v>41700</c:v>
                </c:pt>
                <c:pt idx="419">
                  <c:v>41800</c:v>
                </c:pt>
                <c:pt idx="420">
                  <c:v>41900</c:v>
                </c:pt>
                <c:pt idx="421">
                  <c:v>42000</c:v>
                </c:pt>
                <c:pt idx="422">
                  <c:v>42100</c:v>
                </c:pt>
                <c:pt idx="423">
                  <c:v>42200</c:v>
                </c:pt>
                <c:pt idx="424">
                  <c:v>42300</c:v>
                </c:pt>
                <c:pt idx="425">
                  <c:v>42400</c:v>
                </c:pt>
                <c:pt idx="426">
                  <c:v>42500</c:v>
                </c:pt>
                <c:pt idx="427">
                  <c:v>42600</c:v>
                </c:pt>
                <c:pt idx="428">
                  <c:v>42700</c:v>
                </c:pt>
                <c:pt idx="429">
                  <c:v>42800</c:v>
                </c:pt>
                <c:pt idx="430">
                  <c:v>42900</c:v>
                </c:pt>
                <c:pt idx="431">
                  <c:v>43000</c:v>
                </c:pt>
                <c:pt idx="432">
                  <c:v>43100</c:v>
                </c:pt>
                <c:pt idx="433">
                  <c:v>43200</c:v>
                </c:pt>
                <c:pt idx="434">
                  <c:v>43300</c:v>
                </c:pt>
                <c:pt idx="435">
                  <c:v>43400</c:v>
                </c:pt>
                <c:pt idx="436">
                  <c:v>43500</c:v>
                </c:pt>
                <c:pt idx="437">
                  <c:v>43600</c:v>
                </c:pt>
                <c:pt idx="438">
                  <c:v>43700</c:v>
                </c:pt>
                <c:pt idx="439">
                  <c:v>43800</c:v>
                </c:pt>
                <c:pt idx="440">
                  <c:v>43900</c:v>
                </c:pt>
                <c:pt idx="441">
                  <c:v>44000</c:v>
                </c:pt>
                <c:pt idx="442">
                  <c:v>44100</c:v>
                </c:pt>
                <c:pt idx="443">
                  <c:v>44200</c:v>
                </c:pt>
                <c:pt idx="444">
                  <c:v>44300</c:v>
                </c:pt>
                <c:pt idx="445">
                  <c:v>44400</c:v>
                </c:pt>
                <c:pt idx="446">
                  <c:v>44500</c:v>
                </c:pt>
                <c:pt idx="447">
                  <c:v>44600</c:v>
                </c:pt>
                <c:pt idx="448">
                  <c:v>44700</c:v>
                </c:pt>
                <c:pt idx="449">
                  <c:v>44800</c:v>
                </c:pt>
                <c:pt idx="450">
                  <c:v>44900</c:v>
                </c:pt>
                <c:pt idx="451">
                  <c:v>45000</c:v>
                </c:pt>
                <c:pt idx="452">
                  <c:v>45100</c:v>
                </c:pt>
                <c:pt idx="453">
                  <c:v>45200</c:v>
                </c:pt>
                <c:pt idx="454">
                  <c:v>45300</c:v>
                </c:pt>
                <c:pt idx="455">
                  <c:v>45400</c:v>
                </c:pt>
                <c:pt idx="456">
                  <c:v>45500</c:v>
                </c:pt>
                <c:pt idx="457">
                  <c:v>45600</c:v>
                </c:pt>
                <c:pt idx="458">
                  <c:v>45700</c:v>
                </c:pt>
                <c:pt idx="459">
                  <c:v>45800</c:v>
                </c:pt>
                <c:pt idx="460">
                  <c:v>45900</c:v>
                </c:pt>
                <c:pt idx="461">
                  <c:v>46000</c:v>
                </c:pt>
                <c:pt idx="462">
                  <c:v>46100</c:v>
                </c:pt>
                <c:pt idx="463">
                  <c:v>46200</c:v>
                </c:pt>
                <c:pt idx="464">
                  <c:v>46300</c:v>
                </c:pt>
                <c:pt idx="465">
                  <c:v>46400</c:v>
                </c:pt>
                <c:pt idx="466">
                  <c:v>46500</c:v>
                </c:pt>
                <c:pt idx="467">
                  <c:v>46600</c:v>
                </c:pt>
                <c:pt idx="468">
                  <c:v>46700</c:v>
                </c:pt>
                <c:pt idx="469">
                  <c:v>46800</c:v>
                </c:pt>
                <c:pt idx="470">
                  <c:v>46900</c:v>
                </c:pt>
                <c:pt idx="471">
                  <c:v>47000</c:v>
                </c:pt>
                <c:pt idx="472">
                  <c:v>47100</c:v>
                </c:pt>
                <c:pt idx="473">
                  <c:v>47200</c:v>
                </c:pt>
                <c:pt idx="474">
                  <c:v>47300</c:v>
                </c:pt>
                <c:pt idx="475">
                  <c:v>47400</c:v>
                </c:pt>
                <c:pt idx="476">
                  <c:v>47500</c:v>
                </c:pt>
                <c:pt idx="477">
                  <c:v>47600</c:v>
                </c:pt>
                <c:pt idx="478">
                  <c:v>47700</c:v>
                </c:pt>
                <c:pt idx="479">
                  <c:v>47800</c:v>
                </c:pt>
                <c:pt idx="480">
                  <c:v>47900</c:v>
                </c:pt>
                <c:pt idx="481">
                  <c:v>48000</c:v>
                </c:pt>
                <c:pt idx="482">
                  <c:v>48100</c:v>
                </c:pt>
                <c:pt idx="483">
                  <c:v>48200</c:v>
                </c:pt>
                <c:pt idx="484">
                  <c:v>48300</c:v>
                </c:pt>
                <c:pt idx="485">
                  <c:v>48400</c:v>
                </c:pt>
                <c:pt idx="486">
                  <c:v>48500</c:v>
                </c:pt>
                <c:pt idx="487">
                  <c:v>48600</c:v>
                </c:pt>
                <c:pt idx="488">
                  <c:v>48700</c:v>
                </c:pt>
                <c:pt idx="489">
                  <c:v>48800</c:v>
                </c:pt>
                <c:pt idx="490">
                  <c:v>48900</c:v>
                </c:pt>
                <c:pt idx="491">
                  <c:v>49000</c:v>
                </c:pt>
                <c:pt idx="492">
                  <c:v>49100</c:v>
                </c:pt>
                <c:pt idx="493">
                  <c:v>49200</c:v>
                </c:pt>
                <c:pt idx="494">
                  <c:v>49300</c:v>
                </c:pt>
                <c:pt idx="495">
                  <c:v>49400</c:v>
                </c:pt>
                <c:pt idx="496">
                  <c:v>49500</c:v>
                </c:pt>
                <c:pt idx="497">
                  <c:v>49600</c:v>
                </c:pt>
                <c:pt idx="498">
                  <c:v>49700</c:v>
                </c:pt>
                <c:pt idx="499">
                  <c:v>49800</c:v>
                </c:pt>
                <c:pt idx="500">
                  <c:v>49900</c:v>
                </c:pt>
                <c:pt idx="501">
                  <c:v>50000</c:v>
                </c:pt>
                <c:pt idx="502">
                  <c:v>50100</c:v>
                </c:pt>
                <c:pt idx="503">
                  <c:v>50200</c:v>
                </c:pt>
                <c:pt idx="504">
                  <c:v>50300</c:v>
                </c:pt>
                <c:pt idx="505">
                  <c:v>50400</c:v>
                </c:pt>
                <c:pt idx="506">
                  <c:v>50500</c:v>
                </c:pt>
                <c:pt idx="507">
                  <c:v>50600</c:v>
                </c:pt>
                <c:pt idx="508">
                  <c:v>50700</c:v>
                </c:pt>
                <c:pt idx="509">
                  <c:v>50800</c:v>
                </c:pt>
                <c:pt idx="510">
                  <c:v>50900</c:v>
                </c:pt>
                <c:pt idx="511">
                  <c:v>51000</c:v>
                </c:pt>
                <c:pt idx="512">
                  <c:v>51100</c:v>
                </c:pt>
                <c:pt idx="513">
                  <c:v>51200</c:v>
                </c:pt>
                <c:pt idx="514">
                  <c:v>51300</c:v>
                </c:pt>
                <c:pt idx="515">
                  <c:v>51400</c:v>
                </c:pt>
                <c:pt idx="516">
                  <c:v>51500</c:v>
                </c:pt>
                <c:pt idx="517">
                  <c:v>51600</c:v>
                </c:pt>
                <c:pt idx="518">
                  <c:v>51700</c:v>
                </c:pt>
                <c:pt idx="519">
                  <c:v>51800</c:v>
                </c:pt>
                <c:pt idx="520">
                  <c:v>51900</c:v>
                </c:pt>
                <c:pt idx="521">
                  <c:v>52000</c:v>
                </c:pt>
                <c:pt idx="522">
                  <c:v>52100</c:v>
                </c:pt>
                <c:pt idx="523">
                  <c:v>52200</c:v>
                </c:pt>
                <c:pt idx="524">
                  <c:v>52300</c:v>
                </c:pt>
                <c:pt idx="525">
                  <c:v>52400</c:v>
                </c:pt>
                <c:pt idx="526">
                  <c:v>52500</c:v>
                </c:pt>
                <c:pt idx="527">
                  <c:v>52600</c:v>
                </c:pt>
                <c:pt idx="528">
                  <c:v>52700</c:v>
                </c:pt>
                <c:pt idx="529">
                  <c:v>52800</c:v>
                </c:pt>
                <c:pt idx="530">
                  <c:v>52900</c:v>
                </c:pt>
                <c:pt idx="531">
                  <c:v>53000</c:v>
                </c:pt>
                <c:pt idx="532">
                  <c:v>53100</c:v>
                </c:pt>
                <c:pt idx="533">
                  <c:v>53200</c:v>
                </c:pt>
                <c:pt idx="534">
                  <c:v>53300</c:v>
                </c:pt>
                <c:pt idx="535">
                  <c:v>53400</c:v>
                </c:pt>
                <c:pt idx="536">
                  <c:v>53500</c:v>
                </c:pt>
                <c:pt idx="537">
                  <c:v>53600</c:v>
                </c:pt>
                <c:pt idx="538">
                  <c:v>53700</c:v>
                </c:pt>
                <c:pt idx="539">
                  <c:v>53800</c:v>
                </c:pt>
                <c:pt idx="540">
                  <c:v>53900</c:v>
                </c:pt>
                <c:pt idx="541">
                  <c:v>54000</c:v>
                </c:pt>
                <c:pt idx="542">
                  <c:v>54100</c:v>
                </c:pt>
                <c:pt idx="543">
                  <c:v>54200</c:v>
                </c:pt>
                <c:pt idx="544">
                  <c:v>54300</c:v>
                </c:pt>
                <c:pt idx="545">
                  <c:v>54400</c:v>
                </c:pt>
                <c:pt idx="546">
                  <c:v>54500</c:v>
                </c:pt>
                <c:pt idx="547">
                  <c:v>54600</c:v>
                </c:pt>
                <c:pt idx="548">
                  <c:v>54700</c:v>
                </c:pt>
                <c:pt idx="549">
                  <c:v>54800</c:v>
                </c:pt>
                <c:pt idx="550">
                  <c:v>54900</c:v>
                </c:pt>
                <c:pt idx="551">
                  <c:v>55000</c:v>
                </c:pt>
                <c:pt idx="552">
                  <c:v>55100</c:v>
                </c:pt>
                <c:pt idx="553">
                  <c:v>55200</c:v>
                </c:pt>
                <c:pt idx="554">
                  <c:v>55300</c:v>
                </c:pt>
                <c:pt idx="555">
                  <c:v>55400</c:v>
                </c:pt>
                <c:pt idx="556">
                  <c:v>55500</c:v>
                </c:pt>
                <c:pt idx="557">
                  <c:v>55600</c:v>
                </c:pt>
                <c:pt idx="558">
                  <c:v>55700</c:v>
                </c:pt>
                <c:pt idx="559">
                  <c:v>55800</c:v>
                </c:pt>
                <c:pt idx="560">
                  <c:v>55900</c:v>
                </c:pt>
                <c:pt idx="561">
                  <c:v>56000</c:v>
                </c:pt>
                <c:pt idx="562">
                  <c:v>56100</c:v>
                </c:pt>
                <c:pt idx="563">
                  <c:v>56200</c:v>
                </c:pt>
                <c:pt idx="564">
                  <c:v>56300</c:v>
                </c:pt>
                <c:pt idx="565">
                  <c:v>56400</c:v>
                </c:pt>
                <c:pt idx="566">
                  <c:v>56500</c:v>
                </c:pt>
                <c:pt idx="567">
                  <c:v>56600</c:v>
                </c:pt>
                <c:pt idx="568">
                  <c:v>56700</c:v>
                </c:pt>
                <c:pt idx="569">
                  <c:v>56800</c:v>
                </c:pt>
                <c:pt idx="570">
                  <c:v>56900</c:v>
                </c:pt>
                <c:pt idx="571">
                  <c:v>57000</c:v>
                </c:pt>
                <c:pt idx="572">
                  <c:v>57100</c:v>
                </c:pt>
                <c:pt idx="573">
                  <c:v>57200</c:v>
                </c:pt>
                <c:pt idx="574">
                  <c:v>57300</c:v>
                </c:pt>
                <c:pt idx="575">
                  <c:v>57400</c:v>
                </c:pt>
                <c:pt idx="576">
                  <c:v>57500</c:v>
                </c:pt>
                <c:pt idx="577">
                  <c:v>57600</c:v>
                </c:pt>
                <c:pt idx="578">
                  <c:v>57700</c:v>
                </c:pt>
                <c:pt idx="579">
                  <c:v>57800</c:v>
                </c:pt>
                <c:pt idx="580">
                  <c:v>57900</c:v>
                </c:pt>
                <c:pt idx="581">
                  <c:v>58000</c:v>
                </c:pt>
                <c:pt idx="582">
                  <c:v>58100</c:v>
                </c:pt>
                <c:pt idx="583">
                  <c:v>58200</c:v>
                </c:pt>
                <c:pt idx="584">
                  <c:v>58300</c:v>
                </c:pt>
                <c:pt idx="585">
                  <c:v>58400</c:v>
                </c:pt>
                <c:pt idx="586">
                  <c:v>58500</c:v>
                </c:pt>
                <c:pt idx="587">
                  <c:v>58600</c:v>
                </c:pt>
                <c:pt idx="588">
                  <c:v>58700</c:v>
                </c:pt>
                <c:pt idx="589">
                  <c:v>58800</c:v>
                </c:pt>
                <c:pt idx="590">
                  <c:v>58900</c:v>
                </c:pt>
                <c:pt idx="591">
                  <c:v>59000</c:v>
                </c:pt>
                <c:pt idx="592">
                  <c:v>59100</c:v>
                </c:pt>
                <c:pt idx="593">
                  <c:v>59200</c:v>
                </c:pt>
                <c:pt idx="594">
                  <c:v>59300</c:v>
                </c:pt>
                <c:pt idx="595">
                  <c:v>59400</c:v>
                </c:pt>
                <c:pt idx="596">
                  <c:v>59500</c:v>
                </c:pt>
                <c:pt idx="597">
                  <c:v>59600</c:v>
                </c:pt>
                <c:pt idx="598">
                  <c:v>59700</c:v>
                </c:pt>
                <c:pt idx="599">
                  <c:v>59800</c:v>
                </c:pt>
                <c:pt idx="600">
                  <c:v>59900</c:v>
                </c:pt>
                <c:pt idx="601">
                  <c:v>60000</c:v>
                </c:pt>
                <c:pt idx="602">
                  <c:v>60100</c:v>
                </c:pt>
                <c:pt idx="603">
                  <c:v>60200</c:v>
                </c:pt>
                <c:pt idx="604">
                  <c:v>60300</c:v>
                </c:pt>
                <c:pt idx="605">
                  <c:v>60400</c:v>
                </c:pt>
                <c:pt idx="606">
                  <c:v>60500</c:v>
                </c:pt>
                <c:pt idx="607">
                  <c:v>60600</c:v>
                </c:pt>
                <c:pt idx="608">
                  <c:v>60700</c:v>
                </c:pt>
                <c:pt idx="609">
                  <c:v>60800</c:v>
                </c:pt>
                <c:pt idx="610">
                  <c:v>60900</c:v>
                </c:pt>
                <c:pt idx="611">
                  <c:v>61000</c:v>
                </c:pt>
                <c:pt idx="612">
                  <c:v>61100</c:v>
                </c:pt>
                <c:pt idx="613">
                  <c:v>61200</c:v>
                </c:pt>
                <c:pt idx="614">
                  <c:v>61300</c:v>
                </c:pt>
                <c:pt idx="615">
                  <c:v>61400</c:v>
                </c:pt>
                <c:pt idx="616">
                  <c:v>61500</c:v>
                </c:pt>
                <c:pt idx="617">
                  <c:v>61600</c:v>
                </c:pt>
                <c:pt idx="618">
                  <c:v>61700</c:v>
                </c:pt>
                <c:pt idx="619">
                  <c:v>61800</c:v>
                </c:pt>
                <c:pt idx="620">
                  <c:v>61900</c:v>
                </c:pt>
                <c:pt idx="621">
                  <c:v>62000</c:v>
                </c:pt>
                <c:pt idx="622">
                  <c:v>62100</c:v>
                </c:pt>
                <c:pt idx="623">
                  <c:v>62200</c:v>
                </c:pt>
                <c:pt idx="624">
                  <c:v>62300</c:v>
                </c:pt>
                <c:pt idx="625">
                  <c:v>62400</c:v>
                </c:pt>
                <c:pt idx="626">
                  <c:v>62500</c:v>
                </c:pt>
                <c:pt idx="627">
                  <c:v>62600</c:v>
                </c:pt>
                <c:pt idx="628">
                  <c:v>62700</c:v>
                </c:pt>
                <c:pt idx="629">
                  <c:v>62800</c:v>
                </c:pt>
                <c:pt idx="630">
                  <c:v>62900</c:v>
                </c:pt>
                <c:pt idx="631">
                  <c:v>63000</c:v>
                </c:pt>
                <c:pt idx="632">
                  <c:v>63100</c:v>
                </c:pt>
                <c:pt idx="633">
                  <c:v>63200</c:v>
                </c:pt>
                <c:pt idx="634">
                  <c:v>63300</c:v>
                </c:pt>
                <c:pt idx="635">
                  <c:v>63400</c:v>
                </c:pt>
                <c:pt idx="636">
                  <c:v>63500</c:v>
                </c:pt>
                <c:pt idx="637">
                  <c:v>63600</c:v>
                </c:pt>
                <c:pt idx="638">
                  <c:v>63700</c:v>
                </c:pt>
                <c:pt idx="639">
                  <c:v>63800</c:v>
                </c:pt>
                <c:pt idx="640">
                  <c:v>63900</c:v>
                </c:pt>
                <c:pt idx="641">
                  <c:v>64000</c:v>
                </c:pt>
                <c:pt idx="642">
                  <c:v>64100</c:v>
                </c:pt>
                <c:pt idx="643">
                  <c:v>64200</c:v>
                </c:pt>
                <c:pt idx="644">
                  <c:v>64300</c:v>
                </c:pt>
                <c:pt idx="645">
                  <c:v>64400</c:v>
                </c:pt>
                <c:pt idx="646">
                  <c:v>64500</c:v>
                </c:pt>
                <c:pt idx="647">
                  <c:v>64600</c:v>
                </c:pt>
                <c:pt idx="648">
                  <c:v>64700</c:v>
                </c:pt>
                <c:pt idx="649">
                  <c:v>64800</c:v>
                </c:pt>
                <c:pt idx="650">
                  <c:v>64900</c:v>
                </c:pt>
                <c:pt idx="651">
                  <c:v>65000</c:v>
                </c:pt>
                <c:pt idx="652">
                  <c:v>65100</c:v>
                </c:pt>
                <c:pt idx="653">
                  <c:v>65200</c:v>
                </c:pt>
                <c:pt idx="654">
                  <c:v>65300</c:v>
                </c:pt>
                <c:pt idx="655">
                  <c:v>65400</c:v>
                </c:pt>
                <c:pt idx="656">
                  <c:v>65500</c:v>
                </c:pt>
                <c:pt idx="657">
                  <c:v>65600</c:v>
                </c:pt>
                <c:pt idx="658">
                  <c:v>65700</c:v>
                </c:pt>
                <c:pt idx="659">
                  <c:v>65800</c:v>
                </c:pt>
                <c:pt idx="660">
                  <c:v>65900</c:v>
                </c:pt>
                <c:pt idx="661">
                  <c:v>66000</c:v>
                </c:pt>
                <c:pt idx="662">
                  <c:v>66100</c:v>
                </c:pt>
                <c:pt idx="663">
                  <c:v>66200</c:v>
                </c:pt>
                <c:pt idx="664">
                  <c:v>66300</c:v>
                </c:pt>
                <c:pt idx="665">
                  <c:v>66400</c:v>
                </c:pt>
                <c:pt idx="666">
                  <c:v>66500</c:v>
                </c:pt>
                <c:pt idx="667">
                  <c:v>66600</c:v>
                </c:pt>
                <c:pt idx="668">
                  <c:v>66700</c:v>
                </c:pt>
                <c:pt idx="669">
                  <c:v>66800</c:v>
                </c:pt>
                <c:pt idx="670">
                  <c:v>66900</c:v>
                </c:pt>
                <c:pt idx="671">
                  <c:v>67000</c:v>
                </c:pt>
                <c:pt idx="672">
                  <c:v>67100</c:v>
                </c:pt>
                <c:pt idx="673">
                  <c:v>67200</c:v>
                </c:pt>
                <c:pt idx="674">
                  <c:v>67300</c:v>
                </c:pt>
                <c:pt idx="675">
                  <c:v>67400</c:v>
                </c:pt>
                <c:pt idx="676">
                  <c:v>67500</c:v>
                </c:pt>
                <c:pt idx="677">
                  <c:v>67600</c:v>
                </c:pt>
                <c:pt idx="678">
                  <c:v>67700</c:v>
                </c:pt>
                <c:pt idx="679">
                  <c:v>67800</c:v>
                </c:pt>
                <c:pt idx="680">
                  <c:v>67900</c:v>
                </c:pt>
                <c:pt idx="681">
                  <c:v>68000</c:v>
                </c:pt>
                <c:pt idx="682">
                  <c:v>68100</c:v>
                </c:pt>
                <c:pt idx="683">
                  <c:v>68200</c:v>
                </c:pt>
                <c:pt idx="684">
                  <c:v>68300</c:v>
                </c:pt>
                <c:pt idx="685">
                  <c:v>68400</c:v>
                </c:pt>
                <c:pt idx="686">
                  <c:v>68500</c:v>
                </c:pt>
                <c:pt idx="687">
                  <c:v>68600</c:v>
                </c:pt>
                <c:pt idx="688">
                  <c:v>68700</c:v>
                </c:pt>
                <c:pt idx="689">
                  <c:v>68800</c:v>
                </c:pt>
                <c:pt idx="690">
                  <c:v>68900</c:v>
                </c:pt>
                <c:pt idx="691">
                  <c:v>69000</c:v>
                </c:pt>
                <c:pt idx="692">
                  <c:v>69100</c:v>
                </c:pt>
                <c:pt idx="693">
                  <c:v>69200</c:v>
                </c:pt>
                <c:pt idx="694">
                  <c:v>69300</c:v>
                </c:pt>
                <c:pt idx="695">
                  <c:v>69400</c:v>
                </c:pt>
                <c:pt idx="696">
                  <c:v>69500</c:v>
                </c:pt>
                <c:pt idx="697">
                  <c:v>69600</c:v>
                </c:pt>
                <c:pt idx="698">
                  <c:v>69700</c:v>
                </c:pt>
                <c:pt idx="699">
                  <c:v>69800</c:v>
                </c:pt>
                <c:pt idx="700">
                  <c:v>69900</c:v>
                </c:pt>
                <c:pt idx="701">
                  <c:v>70000</c:v>
                </c:pt>
                <c:pt idx="702">
                  <c:v>70100</c:v>
                </c:pt>
                <c:pt idx="703">
                  <c:v>70200</c:v>
                </c:pt>
                <c:pt idx="704">
                  <c:v>70300</c:v>
                </c:pt>
                <c:pt idx="705">
                  <c:v>70400</c:v>
                </c:pt>
                <c:pt idx="706">
                  <c:v>70500</c:v>
                </c:pt>
                <c:pt idx="707">
                  <c:v>70600</c:v>
                </c:pt>
                <c:pt idx="708">
                  <c:v>70700</c:v>
                </c:pt>
                <c:pt idx="709">
                  <c:v>70800</c:v>
                </c:pt>
                <c:pt idx="710">
                  <c:v>70900</c:v>
                </c:pt>
                <c:pt idx="711">
                  <c:v>71000</c:v>
                </c:pt>
                <c:pt idx="712">
                  <c:v>71100</c:v>
                </c:pt>
                <c:pt idx="713">
                  <c:v>71200</c:v>
                </c:pt>
                <c:pt idx="714">
                  <c:v>71300</c:v>
                </c:pt>
                <c:pt idx="715">
                  <c:v>71400</c:v>
                </c:pt>
                <c:pt idx="716">
                  <c:v>71500</c:v>
                </c:pt>
                <c:pt idx="717">
                  <c:v>71600</c:v>
                </c:pt>
                <c:pt idx="718">
                  <c:v>71700</c:v>
                </c:pt>
                <c:pt idx="719">
                  <c:v>71800</c:v>
                </c:pt>
                <c:pt idx="720">
                  <c:v>71900</c:v>
                </c:pt>
                <c:pt idx="721">
                  <c:v>72000</c:v>
                </c:pt>
                <c:pt idx="722">
                  <c:v>72100</c:v>
                </c:pt>
                <c:pt idx="723">
                  <c:v>72200</c:v>
                </c:pt>
                <c:pt idx="724">
                  <c:v>72300</c:v>
                </c:pt>
                <c:pt idx="725">
                  <c:v>72400</c:v>
                </c:pt>
                <c:pt idx="726">
                  <c:v>72500</c:v>
                </c:pt>
                <c:pt idx="727">
                  <c:v>72600</c:v>
                </c:pt>
                <c:pt idx="728">
                  <c:v>72700</c:v>
                </c:pt>
                <c:pt idx="729">
                  <c:v>72800</c:v>
                </c:pt>
                <c:pt idx="730">
                  <c:v>72900</c:v>
                </c:pt>
                <c:pt idx="731">
                  <c:v>73000</c:v>
                </c:pt>
                <c:pt idx="732">
                  <c:v>73100</c:v>
                </c:pt>
                <c:pt idx="733">
                  <c:v>73200</c:v>
                </c:pt>
                <c:pt idx="734">
                  <c:v>73300</c:v>
                </c:pt>
                <c:pt idx="735">
                  <c:v>73400</c:v>
                </c:pt>
                <c:pt idx="736">
                  <c:v>73500</c:v>
                </c:pt>
                <c:pt idx="737">
                  <c:v>73600</c:v>
                </c:pt>
                <c:pt idx="738">
                  <c:v>73700</c:v>
                </c:pt>
                <c:pt idx="739">
                  <c:v>73800</c:v>
                </c:pt>
                <c:pt idx="740">
                  <c:v>73900</c:v>
                </c:pt>
                <c:pt idx="741">
                  <c:v>74000</c:v>
                </c:pt>
                <c:pt idx="742">
                  <c:v>74100</c:v>
                </c:pt>
                <c:pt idx="743">
                  <c:v>74200</c:v>
                </c:pt>
                <c:pt idx="744">
                  <c:v>74300</c:v>
                </c:pt>
                <c:pt idx="745">
                  <c:v>74400</c:v>
                </c:pt>
                <c:pt idx="746">
                  <c:v>74500</c:v>
                </c:pt>
                <c:pt idx="747">
                  <c:v>74600</c:v>
                </c:pt>
                <c:pt idx="748">
                  <c:v>74700</c:v>
                </c:pt>
                <c:pt idx="749">
                  <c:v>74800</c:v>
                </c:pt>
                <c:pt idx="750">
                  <c:v>74900</c:v>
                </c:pt>
                <c:pt idx="751">
                  <c:v>75000</c:v>
                </c:pt>
                <c:pt idx="752">
                  <c:v>75100</c:v>
                </c:pt>
                <c:pt idx="753">
                  <c:v>75200</c:v>
                </c:pt>
                <c:pt idx="754">
                  <c:v>75300</c:v>
                </c:pt>
                <c:pt idx="755">
                  <c:v>75400</c:v>
                </c:pt>
                <c:pt idx="756">
                  <c:v>75500</c:v>
                </c:pt>
                <c:pt idx="757">
                  <c:v>75600</c:v>
                </c:pt>
                <c:pt idx="758">
                  <c:v>75700</c:v>
                </c:pt>
                <c:pt idx="759">
                  <c:v>75800</c:v>
                </c:pt>
                <c:pt idx="760">
                  <c:v>75900</c:v>
                </c:pt>
                <c:pt idx="761">
                  <c:v>76000</c:v>
                </c:pt>
                <c:pt idx="762">
                  <c:v>76100</c:v>
                </c:pt>
                <c:pt idx="763">
                  <c:v>76200</c:v>
                </c:pt>
                <c:pt idx="764">
                  <c:v>76300</c:v>
                </c:pt>
                <c:pt idx="765">
                  <c:v>76400</c:v>
                </c:pt>
                <c:pt idx="766">
                  <c:v>76500</c:v>
                </c:pt>
                <c:pt idx="767">
                  <c:v>76600</c:v>
                </c:pt>
                <c:pt idx="768">
                  <c:v>76700</c:v>
                </c:pt>
                <c:pt idx="769">
                  <c:v>76800</c:v>
                </c:pt>
                <c:pt idx="770">
                  <c:v>76900</c:v>
                </c:pt>
                <c:pt idx="771">
                  <c:v>77000</c:v>
                </c:pt>
                <c:pt idx="772">
                  <c:v>77100</c:v>
                </c:pt>
                <c:pt idx="773">
                  <c:v>77200</c:v>
                </c:pt>
                <c:pt idx="774">
                  <c:v>77300</c:v>
                </c:pt>
                <c:pt idx="775">
                  <c:v>77400</c:v>
                </c:pt>
                <c:pt idx="776">
                  <c:v>77500</c:v>
                </c:pt>
                <c:pt idx="777">
                  <c:v>77600</c:v>
                </c:pt>
                <c:pt idx="778">
                  <c:v>77700</c:v>
                </c:pt>
                <c:pt idx="779">
                  <c:v>77800</c:v>
                </c:pt>
                <c:pt idx="780">
                  <c:v>77900</c:v>
                </c:pt>
                <c:pt idx="781">
                  <c:v>78000</c:v>
                </c:pt>
                <c:pt idx="782">
                  <c:v>78100</c:v>
                </c:pt>
                <c:pt idx="783">
                  <c:v>78200</c:v>
                </c:pt>
                <c:pt idx="784">
                  <c:v>78300</c:v>
                </c:pt>
                <c:pt idx="785">
                  <c:v>78400</c:v>
                </c:pt>
                <c:pt idx="786">
                  <c:v>78500</c:v>
                </c:pt>
                <c:pt idx="787">
                  <c:v>78600</c:v>
                </c:pt>
                <c:pt idx="788">
                  <c:v>78700</c:v>
                </c:pt>
                <c:pt idx="789">
                  <c:v>78800</c:v>
                </c:pt>
                <c:pt idx="790">
                  <c:v>78900</c:v>
                </c:pt>
                <c:pt idx="791">
                  <c:v>79000</c:v>
                </c:pt>
                <c:pt idx="792">
                  <c:v>79100</c:v>
                </c:pt>
                <c:pt idx="793">
                  <c:v>79200</c:v>
                </c:pt>
                <c:pt idx="794">
                  <c:v>79300</c:v>
                </c:pt>
                <c:pt idx="795">
                  <c:v>79400</c:v>
                </c:pt>
                <c:pt idx="796">
                  <c:v>79500</c:v>
                </c:pt>
                <c:pt idx="797">
                  <c:v>79600</c:v>
                </c:pt>
                <c:pt idx="798">
                  <c:v>79700</c:v>
                </c:pt>
                <c:pt idx="799">
                  <c:v>79800</c:v>
                </c:pt>
                <c:pt idx="800">
                  <c:v>79900</c:v>
                </c:pt>
                <c:pt idx="801">
                  <c:v>80000</c:v>
                </c:pt>
                <c:pt idx="802">
                  <c:v>80100</c:v>
                </c:pt>
                <c:pt idx="803">
                  <c:v>80200</c:v>
                </c:pt>
                <c:pt idx="804">
                  <c:v>80300</c:v>
                </c:pt>
                <c:pt idx="805">
                  <c:v>80400</c:v>
                </c:pt>
                <c:pt idx="806">
                  <c:v>80500</c:v>
                </c:pt>
                <c:pt idx="807">
                  <c:v>80600</c:v>
                </c:pt>
                <c:pt idx="808">
                  <c:v>80700</c:v>
                </c:pt>
                <c:pt idx="809">
                  <c:v>80800</c:v>
                </c:pt>
                <c:pt idx="810">
                  <c:v>80900</c:v>
                </c:pt>
                <c:pt idx="811">
                  <c:v>81000</c:v>
                </c:pt>
                <c:pt idx="812">
                  <c:v>81100</c:v>
                </c:pt>
                <c:pt idx="813">
                  <c:v>81200</c:v>
                </c:pt>
                <c:pt idx="814">
                  <c:v>81300</c:v>
                </c:pt>
                <c:pt idx="815">
                  <c:v>81400</c:v>
                </c:pt>
                <c:pt idx="816">
                  <c:v>81500</c:v>
                </c:pt>
                <c:pt idx="817">
                  <c:v>81600</c:v>
                </c:pt>
                <c:pt idx="818">
                  <c:v>81700</c:v>
                </c:pt>
                <c:pt idx="819">
                  <c:v>81800</c:v>
                </c:pt>
                <c:pt idx="820">
                  <c:v>81900</c:v>
                </c:pt>
                <c:pt idx="821">
                  <c:v>82000</c:v>
                </c:pt>
                <c:pt idx="822">
                  <c:v>82100</c:v>
                </c:pt>
                <c:pt idx="823">
                  <c:v>82200</c:v>
                </c:pt>
                <c:pt idx="824">
                  <c:v>82300</c:v>
                </c:pt>
                <c:pt idx="825">
                  <c:v>82400</c:v>
                </c:pt>
                <c:pt idx="826">
                  <c:v>82500</c:v>
                </c:pt>
                <c:pt idx="827">
                  <c:v>82600</c:v>
                </c:pt>
                <c:pt idx="828">
                  <c:v>82700</c:v>
                </c:pt>
                <c:pt idx="829">
                  <c:v>82800</c:v>
                </c:pt>
                <c:pt idx="830">
                  <c:v>82900</c:v>
                </c:pt>
                <c:pt idx="831">
                  <c:v>83000</c:v>
                </c:pt>
                <c:pt idx="832">
                  <c:v>83100</c:v>
                </c:pt>
                <c:pt idx="833">
                  <c:v>83200</c:v>
                </c:pt>
                <c:pt idx="834">
                  <c:v>83300</c:v>
                </c:pt>
                <c:pt idx="835">
                  <c:v>83400</c:v>
                </c:pt>
                <c:pt idx="836">
                  <c:v>83500</c:v>
                </c:pt>
                <c:pt idx="837">
                  <c:v>83600</c:v>
                </c:pt>
                <c:pt idx="838">
                  <c:v>83700</c:v>
                </c:pt>
                <c:pt idx="839">
                  <c:v>83800</c:v>
                </c:pt>
                <c:pt idx="840">
                  <c:v>83900</c:v>
                </c:pt>
                <c:pt idx="841">
                  <c:v>84000</c:v>
                </c:pt>
                <c:pt idx="842">
                  <c:v>84100</c:v>
                </c:pt>
                <c:pt idx="843">
                  <c:v>84200</c:v>
                </c:pt>
                <c:pt idx="844">
                  <c:v>84300</c:v>
                </c:pt>
                <c:pt idx="845">
                  <c:v>84400</c:v>
                </c:pt>
                <c:pt idx="846">
                  <c:v>84500</c:v>
                </c:pt>
                <c:pt idx="847">
                  <c:v>84600</c:v>
                </c:pt>
                <c:pt idx="848">
                  <c:v>84700</c:v>
                </c:pt>
                <c:pt idx="849">
                  <c:v>84800</c:v>
                </c:pt>
                <c:pt idx="850">
                  <c:v>84900</c:v>
                </c:pt>
                <c:pt idx="851">
                  <c:v>85000</c:v>
                </c:pt>
                <c:pt idx="852">
                  <c:v>85100</c:v>
                </c:pt>
                <c:pt idx="853">
                  <c:v>85200</c:v>
                </c:pt>
                <c:pt idx="854">
                  <c:v>85300</c:v>
                </c:pt>
                <c:pt idx="855">
                  <c:v>85400</c:v>
                </c:pt>
                <c:pt idx="856">
                  <c:v>85500</c:v>
                </c:pt>
                <c:pt idx="857">
                  <c:v>85600</c:v>
                </c:pt>
                <c:pt idx="858">
                  <c:v>85700</c:v>
                </c:pt>
                <c:pt idx="859">
                  <c:v>85800</c:v>
                </c:pt>
                <c:pt idx="860">
                  <c:v>85900</c:v>
                </c:pt>
                <c:pt idx="861">
                  <c:v>86000</c:v>
                </c:pt>
                <c:pt idx="862">
                  <c:v>86100</c:v>
                </c:pt>
                <c:pt idx="863">
                  <c:v>86200</c:v>
                </c:pt>
                <c:pt idx="864">
                  <c:v>86300</c:v>
                </c:pt>
                <c:pt idx="865">
                  <c:v>86400</c:v>
                </c:pt>
                <c:pt idx="866">
                  <c:v>86500</c:v>
                </c:pt>
                <c:pt idx="867">
                  <c:v>86600</c:v>
                </c:pt>
                <c:pt idx="868">
                  <c:v>86700</c:v>
                </c:pt>
                <c:pt idx="869">
                  <c:v>86800</c:v>
                </c:pt>
                <c:pt idx="870">
                  <c:v>86900</c:v>
                </c:pt>
                <c:pt idx="871">
                  <c:v>87000</c:v>
                </c:pt>
                <c:pt idx="872">
                  <c:v>87100</c:v>
                </c:pt>
                <c:pt idx="873">
                  <c:v>87200</c:v>
                </c:pt>
                <c:pt idx="874">
                  <c:v>87300</c:v>
                </c:pt>
                <c:pt idx="875">
                  <c:v>87400</c:v>
                </c:pt>
                <c:pt idx="876">
                  <c:v>87500</c:v>
                </c:pt>
                <c:pt idx="877">
                  <c:v>87600</c:v>
                </c:pt>
                <c:pt idx="878">
                  <c:v>87700</c:v>
                </c:pt>
                <c:pt idx="879">
                  <c:v>87800</c:v>
                </c:pt>
                <c:pt idx="880">
                  <c:v>87900</c:v>
                </c:pt>
                <c:pt idx="881">
                  <c:v>88000</c:v>
                </c:pt>
                <c:pt idx="882">
                  <c:v>88100</c:v>
                </c:pt>
                <c:pt idx="883">
                  <c:v>88200</c:v>
                </c:pt>
                <c:pt idx="884">
                  <c:v>88300</c:v>
                </c:pt>
                <c:pt idx="885">
                  <c:v>88400</c:v>
                </c:pt>
                <c:pt idx="886">
                  <c:v>88500</c:v>
                </c:pt>
                <c:pt idx="887">
                  <c:v>88600</c:v>
                </c:pt>
                <c:pt idx="888">
                  <c:v>88700</c:v>
                </c:pt>
                <c:pt idx="889">
                  <c:v>88800</c:v>
                </c:pt>
                <c:pt idx="890">
                  <c:v>88900</c:v>
                </c:pt>
                <c:pt idx="891">
                  <c:v>89000</c:v>
                </c:pt>
                <c:pt idx="892">
                  <c:v>89100</c:v>
                </c:pt>
                <c:pt idx="893">
                  <c:v>89200</c:v>
                </c:pt>
                <c:pt idx="894">
                  <c:v>89300</c:v>
                </c:pt>
                <c:pt idx="895">
                  <c:v>89400</c:v>
                </c:pt>
                <c:pt idx="896">
                  <c:v>89500</c:v>
                </c:pt>
                <c:pt idx="897">
                  <c:v>89600</c:v>
                </c:pt>
                <c:pt idx="898">
                  <c:v>89700</c:v>
                </c:pt>
                <c:pt idx="899">
                  <c:v>89800</c:v>
                </c:pt>
                <c:pt idx="900">
                  <c:v>89900</c:v>
                </c:pt>
                <c:pt idx="901">
                  <c:v>90000</c:v>
                </c:pt>
                <c:pt idx="902">
                  <c:v>90100</c:v>
                </c:pt>
                <c:pt idx="903">
                  <c:v>90200</c:v>
                </c:pt>
                <c:pt idx="904">
                  <c:v>90300</c:v>
                </c:pt>
                <c:pt idx="905">
                  <c:v>90400</c:v>
                </c:pt>
                <c:pt idx="906">
                  <c:v>90500</c:v>
                </c:pt>
                <c:pt idx="907">
                  <c:v>90600</c:v>
                </c:pt>
                <c:pt idx="908">
                  <c:v>90700</c:v>
                </c:pt>
                <c:pt idx="909">
                  <c:v>90800</c:v>
                </c:pt>
                <c:pt idx="910">
                  <c:v>90900</c:v>
                </c:pt>
                <c:pt idx="911">
                  <c:v>91000</c:v>
                </c:pt>
                <c:pt idx="912">
                  <c:v>91100</c:v>
                </c:pt>
                <c:pt idx="913">
                  <c:v>91200</c:v>
                </c:pt>
                <c:pt idx="914">
                  <c:v>91300</c:v>
                </c:pt>
                <c:pt idx="915">
                  <c:v>91400</c:v>
                </c:pt>
                <c:pt idx="916">
                  <c:v>91500</c:v>
                </c:pt>
                <c:pt idx="917">
                  <c:v>91600</c:v>
                </c:pt>
                <c:pt idx="918">
                  <c:v>91700</c:v>
                </c:pt>
                <c:pt idx="919">
                  <c:v>91800</c:v>
                </c:pt>
                <c:pt idx="920">
                  <c:v>91900</c:v>
                </c:pt>
                <c:pt idx="921">
                  <c:v>92000</c:v>
                </c:pt>
                <c:pt idx="922">
                  <c:v>92100</c:v>
                </c:pt>
                <c:pt idx="923">
                  <c:v>92200</c:v>
                </c:pt>
                <c:pt idx="924">
                  <c:v>92300</c:v>
                </c:pt>
                <c:pt idx="925">
                  <c:v>92400</c:v>
                </c:pt>
                <c:pt idx="926">
                  <c:v>92500</c:v>
                </c:pt>
                <c:pt idx="927">
                  <c:v>92600</c:v>
                </c:pt>
                <c:pt idx="928">
                  <c:v>92700</c:v>
                </c:pt>
                <c:pt idx="929">
                  <c:v>92800</c:v>
                </c:pt>
                <c:pt idx="930">
                  <c:v>92900</c:v>
                </c:pt>
                <c:pt idx="931">
                  <c:v>93000</c:v>
                </c:pt>
                <c:pt idx="932">
                  <c:v>93100</c:v>
                </c:pt>
                <c:pt idx="933">
                  <c:v>93200</c:v>
                </c:pt>
                <c:pt idx="934">
                  <c:v>93300</c:v>
                </c:pt>
                <c:pt idx="935">
                  <c:v>93400</c:v>
                </c:pt>
                <c:pt idx="936">
                  <c:v>93500</c:v>
                </c:pt>
                <c:pt idx="937">
                  <c:v>93600</c:v>
                </c:pt>
                <c:pt idx="938">
                  <c:v>93700</c:v>
                </c:pt>
                <c:pt idx="939">
                  <c:v>93800</c:v>
                </c:pt>
                <c:pt idx="940">
                  <c:v>93900</c:v>
                </c:pt>
                <c:pt idx="941">
                  <c:v>94000</c:v>
                </c:pt>
                <c:pt idx="942">
                  <c:v>94100</c:v>
                </c:pt>
                <c:pt idx="943">
                  <c:v>94200</c:v>
                </c:pt>
                <c:pt idx="944">
                  <c:v>94300</c:v>
                </c:pt>
                <c:pt idx="945">
                  <c:v>94400</c:v>
                </c:pt>
                <c:pt idx="946">
                  <c:v>94500</c:v>
                </c:pt>
                <c:pt idx="947">
                  <c:v>94600</c:v>
                </c:pt>
                <c:pt idx="948">
                  <c:v>94700</c:v>
                </c:pt>
                <c:pt idx="949">
                  <c:v>94800</c:v>
                </c:pt>
                <c:pt idx="950">
                  <c:v>94900</c:v>
                </c:pt>
                <c:pt idx="951">
                  <c:v>95000</c:v>
                </c:pt>
                <c:pt idx="952">
                  <c:v>95100</c:v>
                </c:pt>
                <c:pt idx="953">
                  <c:v>95200</c:v>
                </c:pt>
                <c:pt idx="954">
                  <c:v>95300</c:v>
                </c:pt>
                <c:pt idx="955">
                  <c:v>95400</c:v>
                </c:pt>
                <c:pt idx="956">
                  <c:v>95500</c:v>
                </c:pt>
                <c:pt idx="957">
                  <c:v>95600</c:v>
                </c:pt>
                <c:pt idx="958">
                  <c:v>95700</c:v>
                </c:pt>
                <c:pt idx="959">
                  <c:v>95800</c:v>
                </c:pt>
                <c:pt idx="960">
                  <c:v>95900</c:v>
                </c:pt>
                <c:pt idx="961">
                  <c:v>96000</c:v>
                </c:pt>
                <c:pt idx="962">
                  <c:v>96100</c:v>
                </c:pt>
                <c:pt idx="963">
                  <c:v>96200</c:v>
                </c:pt>
                <c:pt idx="964">
                  <c:v>96300</c:v>
                </c:pt>
                <c:pt idx="965">
                  <c:v>96400</c:v>
                </c:pt>
                <c:pt idx="966">
                  <c:v>96500</c:v>
                </c:pt>
                <c:pt idx="967">
                  <c:v>96600</c:v>
                </c:pt>
                <c:pt idx="968">
                  <c:v>96700</c:v>
                </c:pt>
                <c:pt idx="969">
                  <c:v>96800</c:v>
                </c:pt>
                <c:pt idx="970">
                  <c:v>96900</c:v>
                </c:pt>
                <c:pt idx="971">
                  <c:v>97000</c:v>
                </c:pt>
                <c:pt idx="972">
                  <c:v>97100</c:v>
                </c:pt>
                <c:pt idx="973">
                  <c:v>97200</c:v>
                </c:pt>
                <c:pt idx="974">
                  <c:v>97300</c:v>
                </c:pt>
                <c:pt idx="975">
                  <c:v>97400</c:v>
                </c:pt>
                <c:pt idx="976">
                  <c:v>97500</c:v>
                </c:pt>
                <c:pt idx="977">
                  <c:v>97600</c:v>
                </c:pt>
                <c:pt idx="978">
                  <c:v>97700</c:v>
                </c:pt>
                <c:pt idx="979">
                  <c:v>97800</c:v>
                </c:pt>
                <c:pt idx="980">
                  <c:v>97900</c:v>
                </c:pt>
                <c:pt idx="981">
                  <c:v>98000</c:v>
                </c:pt>
                <c:pt idx="982">
                  <c:v>98100</c:v>
                </c:pt>
                <c:pt idx="983">
                  <c:v>98200</c:v>
                </c:pt>
                <c:pt idx="984">
                  <c:v>98300</c:v>
                </c:pt>
                <c:pt idx="985">
                  <c:v>98400</c:v>
                </c:pt>
                <c:pt idx="986">
                  <c:v>98500</c:v>
                </c:pt>
                <c:pt idx="987">
                  <c:v>98600</c:v>
                </c:pt>
                <c:pt idx="988">
                  <c:v>98700</c:v>
                </c:pt>
                <c:pt idx="989">
                  <c:v>98800</c:v>
                </c:pt>
                <c:pt idx="990">
                  <c:v>98900</c:v>
                </c:pt>
                <c:pt idx="991">
                  <c:v>99000</c:v>
                </c:pt>
                <c:pt idx="992">
                  <c:v>99100</c:v>
                </c:pt>
                <c:pt idx="993">
                  <c:v>99200</c:v>
                </c:pt>
                <c:pt idx="994">
                  <c:v>99300</c:v>
                </c:pt>
                <c:pt idx="995">
                  <c:v>99400</c:v>
                </c:pt>
                <c:pt idx="996">
                  <c:v>99500</c:v>
                </c:pt>
                <c:pt idx="997">
                  <c:v>99600</c:v>
                </c:pt>
                <c:pt idx="998">
                  <c:v>99700</c:v>
                </c:pt>
                <c:pt idx="999">
                  <c:v>99800</c:v>
                </c:pt>
                <c:pt idx="1000">
                  <c:v>99900</c:v>
                </c:pt>
                <c:pt idx="1001">
                  <c:v>100000</c:v>
                </c:pt>
                <c:pt idx="1002">
                  <c:v>100100</c:v>
                </c:pt>
                <c:pt idx="1003">
                  <c:v>100200</c:v>
                </c:pt>
                <c:pt idx="1004">
                  <c:v>100300</c:v>
                </c:pt>
                <c:pt idx="1005">
                  <c:v>100400</c:v>
                </c:pt>
                <c:pt idx="1006">
                  <c:v>100500</c:v>
                </c:pt>
                <c:pt idx="1007">
                  <c:v>100600</c:v>
                </c:pt>
                <c:pt idx="1008">
                  <c:v>100700</c:v>
                </c:pt>
                <c:pt idx="1009">
                  <c:v>100800</c:v>
                </c:pt>
                <c:pt idx="1010">
                  <c:v>100900</c:v>
                </c:pt>
                <c:pt idx="1011">
                  <c:v>101000</c:v>
                </c:pt>
                <c:pt idx="1012">
                  <c:v>101100</c:v>
                </c:pt>
                <c:pt idx="1013">
                  <c:v>101200</c:v>
                </c:pt>
                <c:pt idx="1014">
                  <c:v>101300</c:v>
                </c:pt>
                <c:pt idx="1015">
                  <c:v>101400</c:v>
                </c:pt>
                <c:pt idx="1016">
                  <c:v>101500</c:v>
                </c:pt>
                <c:pt idx="1017">
                  <c:v>101600</c:v>
                </c:pt>
                <c:pt idx="1018">
                  <c:v>101700</c:v>
                </c:pt>
                <c:pt idx="1019">
                  <c:v>101800</c:v>
                </c:pt>
                <c:pt idx="1020">
                  <c:v>101900</c:v>
                </c:pt>
                <c:pt idx="1021">
                  <c:v>102000</c:v>
                </c:pt>
                <c:pt idx="1022">
                  <c:v>102100</c:v>
                </c:pt>
                <c:pt idx="1023">
                  <c:v>102200</c:v>
                </c:pt>
                <c:pt idx="1024">
                  <c:v>102300</c:v>
                </c:pt>
                <c:pt idx="1025">
                  <c:v>102400</c:v>
                </c:pt>
                <c:pt idx="1026">
                  <c:v>102500</c:v>
                </c:pt>
                <c:pt idx="1027">
                  <c:v>102600</c:v>
                </c:pt>
                <c:pt idx="1028">
                  <c:v>102700</c:v>
                </c:pt>
                <c:pt idx="1029">
                  <c:v>102800</c:v>
                </c:pt>
                <c:pt idx="1030">
                  <c:v>102900</c:v>
                </c:pt>
                <c:pt idx="1031">
                  <c:v>103000</c:v>
                </c:pt>
                <c:pt idx="1032">
                  <c:v>103100</c:v>
                </c:pt>
                <c:pt idx="1033">
                  <c:v>103200</c:v>
                </c:pt>
                <c:pt idx="1034">
                  <c:v>103300</c:v>
                </c:pt>
                <c:pt idx="1035">
                  <c:v>103400</c:v>
                </c:pt>
                <c:pt idx="1036">
                  <c:v>103500</c:v>
                </c:pt>
                <c:pt idx="1037">
                  <c:v>103600</c:v>
                </c:pt>
                <c:pt idx="1038">
                  <c:v>103700</c:v>
                </c:pt>
                <c:pt idx="1039">
                  <c:v>103800</c:v>
                </c:pt>
                <c:pt idx="1040">
                  <c:v>103900</c:v>
                </c:pt>
                <c:pt idx="1041">
                  <c:v>104000</c:v>
                </c:pt>
                <c:pt idx="1042">
                  <c:v>104100</c:v>
                </c:pt>
                <c:pt idx="1043">
                  <c:v>104200</c:v>
                </c:pt>
                <c:pt idx="1044">
                  <c:v>104300</c:v>
                </c:pt>
                <c:pt idx="1045">
                  <c:v>104400</c:v>
                </c:pt>
                <c:pt idx="1046">
                  <c:v>104500</c:v>
                </c:pt>
                <c:pt idx="1047">
                  <c:v>104600</c:v>
                </c:pt>
                <c:pt idx="1048">
                  <c:v>104700</c:v>
                </c:pt>
                <c:pt idx="1049">
                  <c:v>104800</c:v>
                </c:pt>
                <c:pt idx="1050">
                  <c:v>104900</c:v>
                </c:pt>
                <c:pt idx="1051">
                  <c:v>105000</c:v>
                </c:pt>
                <c:pt idx="1052">
                  <c:v>105100</c:v>
                </c:pt>
                <c:pt idx="1053">
                  <c:v>105200</c:v>
                </c:pt>
                <c:pt idx="1054">
                  <c:v>105300</c:v>
                </c:pt>
                <c:pt idx="1055">
                  <c:v>105400</c:v>
                </c:pt>
                <c:pt idx="1056">
                  <c:v>105500</c:v>
                </c:pt>
                <c:pt idx="1057">
                  <c:v>105600</c:v>
                </c:pt>
                <c:pt idx="1058">
                  <c:v>105700</c:v>
                </c:pt>
                <c:pt idx="1059">
                  <c:v>105800</c:v>
                </c:pt>
                <c:pt idx="1060">
                  <c:v>105900</c:v>
                </c:pt>
                <c:pt idx="1061">
                  <c:v>106000</c:v>
                </c:pt>
                <c:pt idx="1062">
                  <c:v>106100</c:v>
                </c:pt>
                <c:pt idx="1063">
                  <c:v>106200</c:v>
                </c:pt>
                <c:pt idx="1064">
                  <c:v>106300</c:v>
                </c:pt>
                <c:pt idx="1065">
                  <c:v>106400</c:v>
                </c:pt>
                <c:pt idx="1066">
                  <c:v>106500</c:v>
                </c:pt>
                <c:pt idx="1067">
                  <c:v>106600</c:v>
                </c:pt>
                <c:pt idx="1068">
                  <c:v>106700</c:v>
                </c:pt>
                <c:pt idx="1069">
                  <c:v>106800</c:v>
                </c:pt>
                <c:pt idx="1070">
                  <c:v>106900</c:v>
                </c:pt>
                <c:pt idx="1071">
                  <c:v>107000</c:v>
                </c:pt>
                <c:pt idx="1072">
                  <c:v>107100</c:v>
                </c:pt>
                <c:pt idx="1073">
                  <c:v>107200</c:v>
                </c:pt>
                <c:pt idx="1074">
                  <c:v>107300</c:v>
                </c:pt>
                <c:pt idx="1075">
                  <c:v>107400</c:v>
                </c:pt>
                <c:pt idx="1076">
                  <c:v>107500</c:v>
                </c:pt>
                <c:pt idx="1077">
                  <c:v>107600</c:v>
                </c:pt>
                <c:pt idx="1078">
                  <c:v>107700</c:v>
                </c:pt>
                <c:pt idx="1079">
                  <c:v>107800</c:v>
                </c:pt>
                <c:pt idx="1080">
                  <c:v>107900</c:v>
                </c:pt>
                <c:pt idx="1081">
                  <c:v>108000</c:v>
                </c:pt>
                <c:pt idx="1082">
                  <c:v>108100</c:v>
                </c:pt>
                <c:pt idx="1083">
                  <c:v>108200</c:v>
                </c:pt>
                <c:pt idx="1084">
                  <c:v>108300</c:v>
                </c:pt>
                <c:pt idx="1085">
                  <c:v>108400</c:v>
                </c:pt>
                <c:pt idx="1086">
                  <c:v>108500</c:v>
                </c:pt>
                <c:pt idx="1087">
                  <c:v>108600</c:v>
                </c:pt>
                <c:pt idx="1088">
                  <c:v>108700</c:v>
                </c:pt>
                <c:pt idx="1089">
                  <c:v>108800</c:v>
                </c:pt>
                <c:pt idx="1090">
                  <c:v>108900</c:v>
                </c:pt>
                <c:pt idx="1091">
                  <c:v>109000</c:v>
                </c:pt>
                <c:pt idx="1092">
                  <c:v>109100</c:v>
                </c:pt>
                <c:pt idx="1093">
                  <c:v>109200</c:v>
                </c:pt>
                <c:pt idx="1094">
                  <c:v>109300</c:v>
                </c:pt>
                <c:pt idx="1095">
                  <c:v>109400</c:v>
                </c:pt>
                <c:pt idx="1096">
                  <c:v>109500</c:v>
                </c:pt>
                <c:pt idx="1097">
                  <c:v>109600</c:v>
                </c:pt>
                <c:pt idx="1098">
                  <c:v>109700</c:v>
                </c:pt>
                <c:pt idx="1099">
                  <c:v>109800</c:v>
                </c:pt>
                <c:pt idx="1100">
                  <c:v>109900</c:v>
                </c:pt>
                <c:pt idx="1101">
                  <c:v>110000</c:v>
                </c:pt>
                <c:pt idx="1102">
                  <c:v>110100</c:v>
                </c:pt>
                <c:pt idx="1103">
                  <c:v>110200</c:v>
                </c:pt>
                <c:pt idx="1104">
                  <c:v>110300</c:v>
                </c:pt>
                <c:pt idx="1105">
                  <c:v>110400</c:v>
                </c:pt>
                <c:pt idx="1106">
                  <c:v>110500</c:v>
                </c:pt>
                <c:pt idx="1107">
                  <c:v>110600</c:v>
                </c:pt>
                <c:pt idx="1108">
                  <c:v>110700</c:v>
                </c:pt>
                <c:pt idx="1109">
                  <c:v>110800</c:v>
                </c:pt>
                <c:pt idx="1110">
                  <c:v>110900</c:v>
                </c:pt>
                <c:pt idx="1111">
                  <c:v>111000</c:v>
                </c:pt>
                <c:pt idx="1112">
                  <c:v>111100</c:v>
                </c:pt>
                <c:pt idx="1113">
                  <c:v>111200</c:v>
                </c:pt>
                <c:pt idx="1114">
                  <c:v>111300</c:v>
                </c:pt>
                <c:pt idx="1115">
                  <c:v>111400</c:v>
                </c:pt>
                <c:pt idx="1116">
                  <c:v>111500</c:v>
                </c:pt>
                <c:pt idx="1117">
                  <c:v>111600</c:v>
                </c:pt>
                <c:pt idx="1118">
                  <c:v>111700</c:v>
                </c:pt>
                <c:pt idx="1119">
                  <c:v>111800</c:v>
                </c:pt>
                <c:pt idx="1120">
                  <c:v>111900</c:v>
                </c:pt>
                <c:pt idx="1121">
                  <c:v>112000</c:v>
                </c:pt>
                <c:pt idx="1122">
                  <c:v>112100</c:v>
                </c:pt>
                <c:pt idx="1123">
                  <c:v>112200</c:v>
                </c:pt>
                <c:pt idx="1124">
                  <c:v>112300</c:v>
                </c:pt>
                <c:pt idx="1125">
                  <c:v>112400</c:v>
                </c:pt>
                <c:pt idx="1126">
                  <c:v>112500</c:v>
                </c:pt>
                <c:pt idx="1127">
                  <c:v>112600</c:v>
                </c:pt>
                <c:pt idx="1128">
                  <c:v>112700</c:v>
                </c:pt>
                <c:pt idx="1129">
                  <c:v>112800</c:v>
                </c:pt>
                <c:pt idx="1130">
                  <c:v>112900</c:v>
                </c:pt>
                <c:pt idx="1131">
                  <c:v>113000</c:v>
                </c:pt>
                <c:pt idx="1132">
                  <c:v>113100</c:v>
                </c:pt>
                <c:pt idx="1133">
                  <c:v>113200</c:v>
                </c:pt>
                <c:pt idx="1134">
                  <c:v>113300</c:v>
                </c:pt>
                <c:pt idx="1135">
                  <c:v>113400</c:v>
                </c:pt>
                <c:pt idx="1136">
                  <c:v>113500</c:v>
                </c:pt>
                <c:pt idx="1137">
                  <c:v>113600</c:v>
                </c:pt>
                <c:pt idx="1138">
                  <c:v>113700</c:v>
                </c:pt>
                <c:pt idx="1139">
                  <c:v>113800</c:v>
                </c:pt>
                <c:pt idx="1140">
                  <c:v>113900</c:v>
                </c:pt>
                <c:pt idx="1141">
                  <c:v>114000</c:v>
                </c:pt>
                <c:pt idx="1142">
                  <c:v>114100</c:v>
                </c:pt>
                <c:pt idx="1143">
                  <c:v>114200</c:v>
                </c:pt>
                <c:pt idx="1144">
                  <c:v>114300</c:v>
                </c:pt>
                <c:pt idx="1145">
                  <c:v>114400</c:v>
                </c:pt>
                <c:pt idx="1146">
                  <c:v>114500</c:v>
                </c:pt>
                <c:pt idx="1147">
                  <c:v>114600</c:v>
                </c:pt>
                <c:pt idx="1148">
                  <c:v>114700</c:v>
                </c:pt>
                <c:pt idx="1149">
                  <c:v>114800</c:v>
                </c:pt>
                <c:pt idx="1150">
                  <c:v>114900</c:v>
                </c:pt>
                <c:pt idx="1151">
                  <c:v>115000</c:v>
                </c:pt>
                <c:pt idx="1152">
                  <c:v>115100</c:v>
                </c:pt>
                <c:pt idx="1153">
                  <c:v>115200</c:v>
                </c:pt>
                <c:pt idx="1154">
                  <c:v>115300</c:v>
                </c:pt>
                <c:pt idx="1155">
                  <c:v>115400</c:v>
                </c:pt>
                <c:pt idx="1156">
                  <c:v>115500</c:v>
                </c:pt>
                <c:pt idx="1157">
                  <c:v>115600</c:v>
                </c:pt>
                <c:pt idx="1158">
                  <c:v>115700</c:v>
                </c:pt>
                <c:pt idx="1159">
                  <c:v>115800</c:v>
                </c:pt>
                <c:pt idx="1160">
                  <c:v>115900</c:v>
                </c:pt>
                <c:pt idx="1161">
                  <c:v>116000</c:v>
                </c:pt>
                <c:pt idx="1162">
                  <c:v>116100</c:v>
                </c:pt>
                <c:pt idx="1163">
                  <c:v>116200</c:v>
                </c:pt>
                <c:pt idx="1164">
                  <c:v>116300</c:v>
                </c:pt>
                <c:pt idx="1165">
                  <c:v>116400</c:v>
                </c:pt>
                <c:pt idx="1166">
                  <c:v>116500</c:v>
                </c:pt>
                <c:pt idx="1167">
                  <c:v>116600</c:v>
                </c:pt>
                <c:pt idx="1168">
                  <c:v>116700</c:v>
                </c:pt>
                <c:pt idx="1169">
                  <c:v>116800</c:v>
                </c:pt>
                <c:pt idx="1170">
                  <c:v>116900</c:v>
                </c:pt>
                <c:pt idx="1171">
                  <c:v>117000</c:v>
                </c:pt>
                <c:pt idx="1172">
                  <c:v>117100</c:v>
                </c:pt>
                <c:pt idx="1173">
                  <c:v>117200</c:v>
                </c:pt>
                <c:pt idx="1174">
                  <c:v>117300</c:v>
                </c:pt>
                <c:pt idx="1175">
                  <c:v>117400</c:v>
                </c:pt>
                <c:pt idx="1176">
                  <c:v>117500</c:v>
                </c:pt>
                <c:pt idx="1177">
                  <c:v>117600</c:v>
                </c:pt>
                <c:pt idx="1178">
                  <c:v>117700</c:v>
                </c:pt>
                <c:pt idx="1179">
                  <c:v>117800</c:v>
                </c:pt>
                <c:pt idx="1180">
                  <c:v>117900</c:v>
                </c:pt>
                <c:pt idx="1181">
                  <c:v>118000</c:v>
                </c:pt>
                <c:pt idx="1182">
                  <c:v>118100</c:v>
                </c:pt>
                <c:pt idx="1183">
                  <c:v>118200</c:v>
                </c:pt>
                <c:pt idx="1184">
                  <c:v>118300</c:v>
                </c:pt>
                <c:pt idx="1185">
                  <c:v>118400</c:v>
                </c:pt>
                <c:pt idx="1186">
                  <c:v>118500</c:v>
                </c:pt>
                <c:pt idx="1187">
                  <c:v>118600</c:v>
                </c:pt>
                <c:pt idx="1188">
                  <c:v>118700</c:v>
                </c:pt>
                <c:pt idx="1189">
                  <c:v>118800</c:v>
                </c:pt>
                <c:pt idx="1190">
                  <c:v>118900</c:v>
                </c:pt>
                <c:pt idx="1191">
                  <c:v>119000</c:v>
                </c:pt>
                <c:pt idx="1192">
                  <c:v>119100</c:v>
                </c:pt>
                <c:pt idx="1193">
                  <c:v>119200</c:v>
                </c:pt>
                <c:pt idx="1194">
                  <c:v>119300</c:v>
                </c:pt>
                <c:pt idx="1195">
                  <c:v>119400</c:v>
                </c:pt>
                <c:pt idx="1196">
                  <c:v>119500</c:v>
                </c:pt>
                <c:pt idx="1197">
                  <c:v>119600</c:v>
                </c:pt>
                <c:pt idx="1198">
                  <c:v>119700</c:v>
                </c:pt>
                <c:pt idx="1199">
                  <c:v>119800</c:v>
                </c:pt>
                <c:pt idx="1200">
                  <c:v>119900</c:v>
                </c:pt>
                <c:pt idx="1201">
                  <c:v>120000</c:v>
                </c:pt>
                <c:pt idx="1202">
                  <c:v>120100</c:v>
                </c:pt>
                <c:pt idx="1203">
                  <c:v>120200</c:v>
                </c:pt>
                <c:pt idx="1204">
                  <c:v>120300</c:v>
                </c:pt>
                <c:pt idx="1205">
                  <c:v>120400</c:v>
                </c:pt>
                <c:pt idx="1206">
                  <c:v>120500</c:v>
                </c:pt>
                <c:pt idx="1207">
                  <c:v>120600</c:v>
                </c:pt>
                <c:pt idx="1208">
                  <c:v>120700</c:v>
                </c:pt>
                <c:pt idx="1209">
                  <c:v>120800</c:v>
                </c:pt>
                <c:pt idx="1210">
                  <c:v>120900</c:v>
                </c:pt>
                <c:pt idx="1211">
                  <c:v>121000</c:v>
                </c:pt>
                <c:pt idx="1212">
                  <c:v>121100</c:v>
                </c:pt>
                <c:pt idx="1213">
                  <c:v>121200</c:v>
                </c:pt>
                <c:pt idx="1214">
                  <c:v>121300</c:v>
                </c:pt>
                <c:pt idx="1215">
                  <c:v>121400</c:v>
                </c:pt>
                <c:pt idx="1216">
                  <c:v>121500</c:v>
                </c:pt>
                <c:pt idx="1217">
                  <c:v>121600</c:v>
                </c:pt>
                <c:pt idx="1218">
                  <c:v>121700</c:v>
                </c:pt>
                <c:pt idx="1219">
                  <c:v>121800</c:v>
                </c:pt>
                <c:pt idx="1220">
                  <c:v>121900</c:v>
                </c:pt>
                <c:pt idx="1221">
                  <c:v>122000</c:v>
                </c:pt>
                <c:pt idx="1222">
                  <c:v>122100</c:v>
                </c:pt>
                <c:pt idx="1223">
                  <c:v>122200</c:v>
                </c:pt>
                <c:pt idx="1224">
                  <c:v>122300</c:v>
                </c:pt>
                <c:pt idx="1225">
                  <c:v>122400</c:v>
                </c:pt>
                <c:pt idx="1226">
                  <c:v>122500</c:v>
                </c:pt>
                <c:pt idx="1227">
                  <c:v>122600</c:v>
                </c:pt>
                <c:pt idx="1228">
                  <c:v>122700</c:v>
                </c:pt>
                <c:pt idx="1229">
                  <c:v>122800</c:v>
                </c:pt>
                <c:pt idx="1230">
                  <c:v>122900</c:v>
                </c:pt>
                <c:pt idx="1231">
                  <c:v>123000</c:v>
                </c:pt>
                <c:pt idx="1232">
                  <c:v>123100</c:v>
                </c:pt>
                <c:pt idx="1233">
                  <c:v>123200</c:v>
                </c:pt>
                <c:pt idx="1234">
                  <c:v>123300</c:v>
                </c:pt>
                <c:pt idx="1235">
                  <c:v>123400</c:v>
                </c:pt>
                <c:pt idx="1236">
                  <c:v>123500</c:v>
                </c:pt>
                <c:pt idx="1237">
                  <c:v>123600</c:v>
                </c:pt>
                <c:pt idx="1238">
                  <c:v>123700</c:v>
                </c:pt>
                <c:pt idx="1239">
                  <c:v>123800</c:v>
                </c:pt>
                <c:pt idx="1240">
                  <c:v>123900</c:v>
                </c:pt>
                <c:pt idx="1241">
                  <c:v>124000</c:v>
                </c:pt>
                <c:pt idx="1242">
                  <c:v>124100</c:v>
                </c:pt>
                <c:pt idx="1243">
                  <c:v>124200</c:v>
                </c:pt>
                <c:pt idx="1244">
                  <c:v>124300</c:v>
                </c:pt>
                <c:pt idx="1245">
                  <c:v>124400</c:v>
                </c:pt>
                <c:pt idx="1246">
                  <c:v>124500</c:v>
                </c:pt>
                <c:pt idx="1247">
                  <c:v>124600</c:v>
                </c:pt>
                <c:pt idx="1248">
                  <c:v>124700</c:v>
                </c:pt>
                <c:pt idx="1249">
                  <c:v>124800</c:v>
                </c:pt>
                <c:pt idx="1250">
                  <c:v>124900</c:v>
                </c:pt>
                <c:pt idx="1251">
                  <c:v>125000</c:v>
                </c:pt>
                <c:pt idx="1252">
                  <c:v>125100</c:v>
                </c:pt>
                <c:pt idx="1253">
                  <c:v>125200</c:v>
                </c:pt>
                <c:pt idx="1254">
                  <c:v>125300</c:v>
                </c:pt>
                <c:pt idx="1255">
                  <c:v>125400</c:v>
                </c:pt>
                <c:pt idx="1256">
                  <c:v>125500</c:v>
                </c:pt>
                <c:pt idx="1257">
                  <c:v>125600</c:v>
                </c:pt>
                <c:pt idx="1258">
                  <c:v>125700</c:v>
                </c:pt>
                <c:pt idx="1259">
                  <c:v>125800</c:v>
                </c:pt>
                <c:pt idx="1260">
                  <c:v>125900</c:v>
                </c:pt>
                <c:pt idx="1261">
                  <c:v>126000</c:v>
                </c:pt>
                <c:pt idx="1262">
                  <c:v>126100</c:v>
                </c:pt>
                <c:pt idx="1263">
                  <c:v>126200</c:v>
                </c:pt>
                <c:pt idx="1264">
                  <c:v>126300</c:v>
                </c:pt>
                <c:pt idx="1265">
                  <c:v>126400</c:v>
                </c:pt>
                <c:pt idx="1266">
                  <c:v>126500</c:v>
                </c:pt>
                <c:pt idx="1267">
                  <c:v>126600</c:v>
                </c:pt>
                <c:pt idx="1268">
                  <c:v>126700</c:v>
                </c:pt>
                <c:pt idx="1269">
                  <c:v>126800</c:v>
                </c:pt>
                <c:pt idx="1270">
                  <c:v>126900</c:v>
                </c:pt>
                <c:pt idx="1271">
                  <c:v>127000</c:v>
                </c:pt>
                <c:pt idx="1272">
                  <c:v>127100</c:v>
                </c:pt>
                <c:pt idx="1273">
                  <c:v>127200</c:v>
                </c:pt>
                <c:pt idx="1274">
                  <c:v>127300</c:v>
                </c:pt>
                <c:pt idx="1275">
                  <c:v>127400</c:v>
                </c:pt>
                <c:pt idx="1276">
                  <c:v>127500</c:v>
                </c:pt>
                <c:pt idx="1277">
                  <c:v>127600</c:v>
                </c:pt>
                <c:pt idx="1278">
                  <c:v>127700</c:v>
                </c:pt>
                <c:pt idx="1279">
                  <c:v>127800</c:v>
                </c:pt>
                <c:pt idx="1280">
                  <c:v>127900</c:v>
                </c:pt>
                <c:pt idx="1281">
                  <c:v>128000</c:v>
                </c:pt>
                <c:pt idx="1282">
                  <c:v>128100</c:v>
                </c:pt>
                <c:pt idx="1283">
                  <c:v>128200</c:v>
                </c:pt>
                <c:pt idx="1284">
                  <c:v>128300</c:v>
                </c:pt>
                <c:pt idx="1285">
                  <c:v>128400</c:v>
                </c:pt>
                <c:pt idx="1286">
                  <c:v>128500</c:v>
                </c:pt>
                <c:pt idx="1287">
                  <c:v>128600</c:v>
                </c:pt>
                <c:pt idx="1288">
                  <c:v>128700</c:v>
                </c:pt>
                <c:pt idx="1289">
                  <c:v>128800</c:v>
                </c:pt>
                <c:pt idx="1290">
                  <c:v>128900</c:v>
                </c:pt>
                <c:pt idx="1291">
                  <c:v>129000</c:v>
                </c:pt>
                <c:pt idx="1292">
                  <c:v>129100</c:v>
                </c:pt>
                <c:pt idx="1293">
                  <c:v>129200</c:v>
                </c:pt>
                <c:pt idx="1294">
                  <c:v>129300</c:v>
                </c:pt>
                <c:pt idx="1295">
                  <c:v>129400</c:v>
                </c:pt>
                <c:pt idx="1296">
                  <c:v>129500</c:v>
                </c:pt>
                <c:pt idx="1297">
                  <c:v>129600</c:v>
                </c:pt>
                <c:pt idx="1298">
                  <c:v>129700</c:v>
                </c:pt>
                <c:pt idx="1299">
                  <c:v>129800</c:v>
                </c:pt>
                <c:pt idx="1300">
                  <c:v>129900</c:v>
                </c:pt>
                <c:pt idx="1301">
                  <c:v>130000</c:v>
                </c:pt>
                <c:pt idx="1302">
                  <c:v>130100</c:v>
                </c:pt>
                <c:pt idx="1303">
                  <c:v>130200</c:v>
                </c:pt>
                <c:pt idx="1304">
                  <c:v>130300</c:v>
                </c:pt>
                <c:pt idx="1305">
                  <c:v>130400</c:v>
                </c:pt>
                <c:pt idx="1306">
                  <c:v>130500</c:v>
                </c:pt>
                <c:pt idx="1307">
                  <c:v>130600</c:v>
                </c:pt>
                <c:pt idx="1308">
                  <c:v>130700</c:v>
                </c:pt>
                <c:pt idx="1309">
                  <c:v>130800</c:v>
                </c:pt>
                <c:pt idx="1310">
                  <c:v>130900</c:v>
                </c:pt>
                <c:pt idx="1311">
                  <c:v>131000</c:v>
                </c:pt>
                <c:pt idx="1312">
                  <c:v>131100</c:v>
                </c:pt>
                <c:pt idx="1313">
                  <c:v>131200</c:v>
                </c:pt>
                <c:pt idx="1314">
                  <c:v>131300</c:v>
                </c:pt>
                <c:pt idx="1315">
                  <c:v>131400</c:v>
                </c:pt>
                <c:pt idx="1316">
                  <c:v>131500</c:v>
                </c:pt>
                <c:pt idx="1317">
                  <c:v>131600</c:v>
                </c:pt>
                <c:pt idx="1318">
                  <c:v>131700</c:v>
                </c:pt>
                <c:pt idx="1319">
                  <c:v>131800</c:v>
                </c:pt>
                <c:pt idx="1320">
                  <c:v>131900</c:v>
                </c:pt>
                <c:pt idx="1321">
                  <c:v>132000</c:v>
                </c:pt>
                <c:pt idx="1322">
                  <c:v>132100</c:v>
                </c:pt>
                <c:pt idx="1323">
                  <c:v>132200</c:v>
                </c:pt>
                <c:pt idx="1324">
                  <c:v>132300</c:v>
                </c:pt>
                <c:pt idx="1325">
                  <c:v>132400</c:v>
                </c:pt>
                <c:pt idx="1326">
                  <c:v>132500</c:v>
                </c:pt>
                <c:pt idx="1327">
                  <c:v>132600</c:v>
                </c:pt>
                <c:pt idx="1328">
                  <c:v>132700</c:v>
                </c:pt>
                <c:pt idx="1329">
                  <c:v>132800</c:v>
                </c:pt>
                <c:pt idx="1330">
                  <c:v>132900</c:v>
                </c:pt>
                <c:pt idx="1331">
                  <c:v>133000</c:v>
                </c:pt>
                <c:pt idx="1332">
                  <c:v>133100</c:v>
                </c:pt>
                <c:pt idx="1333">
                  <c:v>133200</c:v>
                </c:pt>
                <c:pt idx="1334">
                  <c:v>133300</c:v>
                </c:pt>
                <c:pt idx="1335">
                  <c:v>133400</c:v>
                </c:pt>
                <c:pt idx="1336">
                  <c:v>133500</c:v>
                </c:pt>
                <c:pt idx="1337">
                  <c:v>133600</c:v>
                </c:pt>
                <c:pt idx="1338">
                  <c:v>133700</c:v>
                </c:pt>
                <c:pt idx="1339">
                  <c:v>133800</c:v>
                </c:pt>
                <c:pt idx="1340">
                  <c:v>133900</c:v>
                </c:pt>
                <c:pt idx="1341">
                  <c:v>134000</c:v>
                </c:pt>
                <c:pt idx="1342">
                  <c:v>134100</c:v>
                </c:pt>
                <c:pt idx="1343">
                  <c:v>134200</c:v>
                </c:pt>
                <c:pt idx="1344">
                  <c:v>134300</c:v>
                </c:pt>
                <c:pt idx="1345">
                  <c:v>134400</c:v>
                </c:pt>
                <c:pt idx="1346">
                  <c:v>134500</c:v>
                </c:pt>
                <c:pt idx="1347">
                  <c:v>134600</c:v>
                </c:pt>
                <c:pt idx="1348">
                  <c:v>134700</c:v>
                </c:pt>
                <c:pt idx="1349">
                  <c:v>134800</c:v>
                </c:pt>
                <c:pt idx="1350">
                  <c:v>134900</c:v>
                </c:pt>
                <c:pt idx="1351">
                  <c:v>135000</c:v>
                </c:pt>
                <c:pt idx="1352">
                  <c:v>135100</c:v>
                </c:pt>
                <c:pt idx="1353">
                  <c:v>135200</c:v>
                </c:pt>
                <c:pt idx="1354">
                  <c:v>135300</c:v>
                </c:pt>
                <c:pt idx="1355">
                  <c:v>135400</c:v>
                </c:pt>
                <c:pt idx="1356">
                  <c:v>135500</c:v>
                </c:pt>
                <c:pt idx="1357">
                  <c:v>135600</c:v>
                </c:pt>
                <c:pt idx="1358">
                  <c:v>135700</c:v>
                </c:pt>
                <c:pt idx="1359">
                  <c:v>135800</c:v>
                </c:pt>
                <c:pt idx="1360">
                  <c:v>135900</c:v>
                </c:pt>
                <c:pt idx="1361">
                  <c:v>136000</c:v>
                </c:pt>
                <c:pt idx="1362">
                  <c:v>136100</c:v>
                </c:pt>
                <c:pt idx="1363">
                  <c:v>136200</c:v>
                </c:pt>
                <c:pt idx="1364">
                  <c:v>136300</c:v>
                </c:pt>
                <c:pt idx="1365">
                  <c:v>136400</c:v>
                </c:pt>
                <c:pt idx="1366">
                  <c:v>136500</c:v>
                </c:pt>
                <c:pt idx="1367">
                  <c:v>136600</c:v>
                </c:pt>
                <c:pt idx="1368">
                  <c:v>136700</c:v>
                </c:pt>
                <c:pt idx="1369">
                  <c:v>136800</c:v>
                </c:pt>
                <c:pt idx="1370">
                  <c:v>136900</c:v>
                </c:pt>
                <c:pt idx="1371">
                  <c:v>137000</c:v>
                </c:pt>
                <c:pt idx="1372">
                  <c:v>137100</c:v>
                </c:pt>
                <c:pt idx="1373">
                  <c:v>137200</c:v>
                </c:pt>
                <c:pt idx="1374">
                  <c:v>137300</c:v>
                </c:pt>
                <c:pt idx="1375">
                  <c:v>137400</c:v>
                </c:pt>
                <c:pt idx="1376">
                  <c:v>137500</c:v>
                </c:pt>
                <c:pt idx="1377">
                  <c:v>137600</c:v>
                </c:pt>
                <c:pt idx="1378">
                  <c:v>137700</c:v>
                </c:pt>
                <c:pt idx="1379">
                  <c:v>137800</c:v>
                </c:pt>
                <c:pt idx="1380">
                  <c:v>137900</c:v>
                </c:pt>
                <c:pt idx="1381">
                  <c:v>138000</c:v>
                </c:pt>
                <c:pt idx="1382">
                  <c:v>138100</c:v>
                </c:pt>
                <c:pt idx="1383">
                  <c:v>138200</c:v>
                </c:pt>
                <c:pt idx="1384">
                  <c:v>138300</c:v>
                </c:pt>
                <c:pt idx="1385">
                  <c:v>138400</c:v>
                </c:pt>
                <c:pt idx="1386">
                  <c:v>138500</c:v>
                </c:pt>
                <c:pt idx="1387">
                  <c:v>138600</c:v>
                </c:pt>
                <c:pt idx="1388">
                  <c:v>138700</c:v>
                </c:pt>
                <c:pt idx="1389">
                  <c:v>138800</c:v>
                </c:pt>
                <c:pt idx="1390">
                  <c:v>138900</c:v>
                </c:pt>
                <c:pt idx="1391">
                  <c:v>139000</c:v>
                </c:pt>
                <c:pt idx="1392">
                  <c:v>139100</c:v>
                </c:pt>
                <c:pt idx="1393">
                  <c:v>139200</c:v>
                </c:pt>
                <c:pt idx="1394">
                  <c:v>139300</c:v>
                </c:pt>
                <c:pt idx="1395">
                  <c:v>139400</c:v>
                </c:pt>
                <c:pt idx="1396">
                  <c:v>139500</c:v>
                </c:pt>
                <c:pt idx="1397">
                  <c:v>139600</c:v>
                </c:pt>
                <c:pt idx="1398">
                  <c:v>139700</c:v>
                </c:pt>
                <c:pt idx="1399">
                  <c:v>139800</c:v>
                </c:pt>
                <c:pt idx="1400">
                  <c:v>139900</c:v>
                </c:pt>
                <c:pt idx="1401">
                  <c:v>140000</c:v>
                </c:pt>
                <c:pt idx="1402">
                  <c:v>140100</c:v>
                </c:pt>
                <c:pt idx="1403">
                  <c:v>140200</c:v>
                </c:pt>
                <c:pt idx="1404">
                  <c:v>140300</c:v>
                </c:pt>
                <c:pt idx="1405">
                  <c:v>140400</c:v>
                </c:pt>
                <c:pt idx="1406">
                  <c:v>140500</c:v>
                </c:pt>
                <c:pt idx="1407">
                  <c:v>140600</c:v>
                </c:pt>
                <c:pt idx="1408">
                  <c:v>140700</c:v>
                </c:pt>
                <c:pt idx="1409">
                  <c:v>140800</c:v>
                </c:pt>
                <c:pt idx="1410">
                  <c:v>140900</c:v>
                </c:pt>
                <c:pt idx="1411">
                  <c:v>141000</c:v>
                </c:pt>
                <c:pt idx="1412">
                  <c:v>141100</c:v>
                </c:pt>
                <c:pt idx="1413">
                  <c:v>141200</c:v>
                </c:pt>
                <c:pt idx="1414">
                  <c:v>141300</c:v>
                </c:pt>
                <c:pt idx="1415">
                  <c:v>141400</c:v>
                </c:pt>
                <c:pt idx="1416">
                  <c:v>141500</c:v>
                </c:pt>
                <c:pt idx="1417">
                  <c:v>141600</c:v>
                </c:pt>
                <c:pt idx="1418">
                  <c:v>141700</c:v>
                </c:pt>
                <c:pt idx="1419">
                  <c:v>141800</c:v>
                </c:pt>
                <c:pt idx="1420">
                  <c:v>141900</c:v>
                </c:pt>
                <c:pt idx="1421">
                  <c:v>142000</c:v>
                </c:pt>
                <c:pt idx="1422">
                  <c:v>142100</c:v>
                </c:pt>
                <c:pt idx="1423">
                  <c:v>142200</c:v>
                </c:pt>
                <c:pt idx="1424">
                  <c:v>142300</c:v>
                </c:pt>
                <c:pt idx="1425">
                  <c:v>142400</c:v>
                </c:pt>
                <c:pt idx="1426">
                  <c:v>142500</c:v>
                </c:pt>
                <c:pt idx="1427">
                  <c:v>142600</c:v>
                </c:pt>
                <c:pt idx="1428">
                  <c:v>142700</c:v>
                </c:pt>
                <c:pt idx="1429">
                  <c:v>142800</c:v>
                </c:pt>
                <c:pt idx="1430">
                  <c:v>142900</c:v>
                </c:pt>
                <c:pt idx="1431">
                  <c:v>143000</c:v>
                </c:pt>
                <c:pt idx="1432">
                  <c:v>143100</c:v>
                </c:pt>
                <c:pt idx="1433">
                  <c:v>143200</c:v>
                </c:pt>
                <c:pt idx="1434">
                  <c:v>143300</c:v>
                </c:pt>
                <c:pt idx="1435">
                  <c:v>143400</c:v>
                </c:pt>
                <c:pt idx="1436">
                  <c:v>143500</c:v>
                </c:pt>
                <c:pt idx="1437">
                  <c:v>143600</c:v>
                </c:pt>
                <c:pt idx="1438">
                  <c:v>143700</c:v>
                </c:pt>
                <c:pt idx="1439">
                  <c:v>143800</c:v>
                </c:pt>
                <c:pt idx="1440">
                  <c:v>143900</c:v>
                </c:pt>
                <c:pt idx="1441">
                  <c:v>144000</c:v>
                </c:pt>
                <c:pt idx="1442">
                  <c:v>144100</c:v>
                </c:pt>
                <c:pt idx="1443">
                  <c:v>144200</c:v>
                </c:pt>
                <c:pt idx="1444">
                  <c:v>144300</c:v>
                </c:pt>
                <c:pt idx="1445">
                  <c:v>144400</c:v>
                </c:pt>
                <c:pt idx="1446">
                  <c:v>144500</c:v>
                </c:pt>
                <c:pt idx="1447">
                  <c:v>144600</c:v>
                </c:pt>
                <c:pt idx="1448">
                  <c:v>144700</c:v>
                </c:pt>
                <c:pt idx="1449">
                  <c:v>144800</c:v>
                </c:pt>
                <c:pt idx="1450">
                  <c:v>144900</c:v>
                </c:pt>
                <c:pt idx="1451">
                  <c:v>145000</c:v>
                </c:pt>
                <c:pt idx="1452">
                  <c:v>145100</c:v>
                </c:pt>
                <c:pt idx="1453">
                  <c:v>145200</c:v>
                </c:pt>
                <c:pt idx="1454">
                  <c:v>145300</c:v>
                </c:pt>
                <c:pt idx="1455">
                  <c:v>145400</c:v>
                </c:pt>
                <c:pt idx="1456">
                  <c:v>145500</c:v>
                </c:pt>
                <c:pt idx="1457">
                  <c:v>145600</c:v>
                </c:pt>
                <c:pt idx="1458">
                  <c:v>145700</c:v>
                </c:pt>
                <c:pt idx="1459">
                  <c:v>145800</c:v>
                </c:pt>
                <c:pt idx="1460">
                  <c:v>145900</c:v>
                </c:pt>
                <c:pt idx="1461">
                  <c:v>146000</c:v>
                </c:pt>
                <c:pt idx="1462">
                  <c:v>146100</c:v>
                </c:pt>
                <c:pt idx="1463">
                  <c:v>146200</c:v>
                </c:pt>
                <c:pt idx="1464">
                  <c:v>146300</c:v>
                </c:pt>
                <c:pt idx="1465">
                  <c:v>146400</c:v>
                </c:pt>
                <c:pt idx="1466">
                  <c:v>146500</c:v>
                </c:pt>
                <c:pt idx="1467">
                  <c:v>146600</c:v>
                </c:pt>
                <c:pt idx="1468">
                  <c:v>146700</c:v>
                </c:pt>
                <c:pt idx="1469">
                  <c:v>146800</c:v>
                </c:pt>
                <c:pt idx="1470">
                  <c:v>146900</c:v>
                </c:pt>
                <c:pt idx="1471">
                  <c:v>147000</c:v>
                </c:pt>
                <c:pt idx="1472">
                  <c:v>147100</c:v>
                </c:pt>
                <c:pt idx="1473">
                  <c:v>147200</c:v>
                </c:pt>
                <c:pt idx="1474">
                  <c:v>147300</c:v>
                </c:pt>
                <c:pt idx="1475">
                  <c:v>147400</c:v>
                </c:pt>
                <c:pt idx="1476">
                  <c:v>147500</c:v>
                </c:pt>
                <c:pt idx="1477">
                  <c:v>147600</c:v>
                </c:pt>
                <c:pt idx="1478">
                  <c:v>147700</c:v>
                </c:pt>
                <c:pt idx="1479">
                  <c:v>147800</c:v>
                </c:pt>
                <c:pt idx="1480">
                  <c:v>147900</c:v>
                </c:pt>
                <c:pt idx="1481">
                  <c:v>148000</c:v>
                </c:pt>
                <c:pt idx="1482">
                  <c:v>148100</c:v>
                </c:pt>
                <c:pt idx="1483">
                  <c:v>148200</c:v>
                </c:pt>
                <c:pt idx="1484">
                  <c:v>148300</c:v>
                </c:pt>
                <c:pt idx="1485">
                  <c:v>148400</c:v>
                </c:pt>
                <c:pt idx="1486">
                  <c:v>148500</c:v>
                </c:pt>
                <c:pt idx="1487">
                  <c:v>148600</c:v>
                </c:pt>
                <c:pt idx="1488">
                  <c:v>148700</c:v>
                </c:pt>
                <c:pt idx="1489">
                  <c:v>148800</c:v>
                </c:pt>
                <c:pt idx="1490">
                  <c:v>148900</c:v>
                </c:pt>
                <c:pt idx="1491">
                  <c:v>149000</c:v>
                </c:pt>
                <c:pt idx="1492">
                  <c:v>149100</c:v>
                </c:pt>
                <c:pt idx="1493">
                  <c:v>149200</c:v>
                </c:pt>
                <c:pt idx="1494">
                  <c:v>149300</c:v>
                </c:pt>
                <c:pt idx="1495">
                  <c:v>149400</c:v>
                </c:pt>
                <c:pt idx="1496">
                  <c:v>149500</c:v>
                </c:pt>
                <c:pt idx="1497">
                  <c:v>149600</c:v>
                </c:pt>
                <c:pt idx="1498">
                  <c:v>149700</c:v>
                </c:pt>
                <c:pt idx="1499">
                  <c:v>149800</c:v>
                </c:pt>
                <c:pt idx="1500">
                  <c:v>149900</c:v>
                </c:pt>
                <c:pt idx="1501">
                  <c:v>150000</c:v>
                </c:pt>
                <c:pt idx="1502">
                  <c:v>150100</c:v>
                </c:pt>
                <c:pt idx="1503">
                  <c:v>150200</c:v>
                </c:pt>
                <c:pt idx="1504">
                  <c:v>150300</c:v>
                </c:pt>
                <c:pt idx="1505">
                  <c:v>150400</c:v>
                </c:pt>
                <c:pt idx="1506">
                  <c:v>150500</c:v>
                </c:pt>
                <c:pt idx="1507">
                  <c:v>150600</c:v>
                </c:pt>
                <c:pt idx="1508">
                  <c:v>150700</c:v>
                </c:pt>
                <c:pt idx="1509">
                  <c:v>150800</c:v>
                </c:pt>
                <c:pt idx="1510">
                  <c:v>150900</c:v>
                </c:pt>
                <c:pt idx="1511">
                  <c:v>151000</c:v>
                </c:pt>
                <c:pt idx="1512">
                  <c:v>151100</c:v>
                </c:pt>
                <c:pt idx="1513">
                  <c:v>151200</c:v>
                </c:pt>
                <c:pt idx="1514">
                  <c:v>151300</c:v>
                </c:pt>
                <c:pt idx="1515">
                  <c:v>151400</c:v>
                </c:pt>
                <c:pt idx="1516">
                  <c:v>151500</c:v>
                </c:pt>
                <c:pt idx="1517">
                  <c:v>151600</c:v>
                </c:pt>
                <c:pt idx="1518">
                  <c:v>151700</c:v>
                </c:pt>
                <c:pt idx="1519">
                  <c:v>151800</c:v>
                </c:pt>
                <c:pt idx="1520">
                  <c:v>151900</c:v>
                </c:pt>
                <c:pt idx="1521">
                  <c:v>152000</c:v>
                </c:pt>
                <c:pt idx="1522">
                  <c:v>152100</c:v>
                </c:pt>
                <c:pt idx="1523">
                  <c:v>152200</c:v>
                </c:pt>
                <c:pt idx="1524">
                  <c:v>152300</c:v>
                </c:pt>
                <c:pt idx="1525">
                  <c:v>152400</c:v>
                </c:pt>
                <c:pt idx="1526">
                  <c:v>152500</c:v>
                </c:pt>
                <c:pt idx="1527">
                  <c:v>152600</c:v>
                </c:pt>
                <c:pt idx="1528">
                  <c:v>152700</c:v>
                </c:pt>
                <c:pt idx="1529">
                  <c:v>152800</c:v>
                </c:pt>
                <c:pt idx="1530">
                  <c:v>152900</c:v>
                </c:pt>
                <c:pt idx="1531">
                  <c:v>153000</c:v>
                </c:pt>
                <c:pt idx="1532">
                  <c:v>153100</c:v>
                </c:pt>
                <c:pt idx="1533">
                  <c:v>153200</c:v>
                </c:pt>
                <c:pt idx="1534">
                  <c:v>153300</c:v>
                </c:pt>
                <c:pt idx="1535">
                  <c:v>153400</c:v>
                </c:pt>
                <c:pt idx="1536">
                  <c:v>153500</c:v>
                </c:pt>
                <c:pt idx="1537">
                  <c:v>153600</c:v>
                </c:pt>
                <c:pt idx="1538">
                  <c:v>153700</c:v>
                </c:pt>
                <c:pt idx="1539">
                  <c:v>153800</c:v>
                </c:pt>
                <c:pt idx="1540">
                  <c:v>153900</c:v>
                </c:pt>
                <c:pt idx="1541">
                  <c:v>154000</c:v>
                </c:pt>
                <c:pt idx="1542">
                  <c:v>154100</c:v>
                </c:pt>
                <c:pt idx="1543">
                  <c:v>154200</c:v>
                </c:pt>
                <c:pt idx="1544">
                  <c:v>154300</c:v>
                </c:pt>
                <c:pt idx="1545">
                  <c:v>154400</c:v>
                </c:pt>
                <c:pt idx="1546">
                  <c:v>154500</c:v>
                </c:pt>
                <c:pt idx="1547">
                  <c:v>154600</c:v>
                </c:pt>
                <c:pt idx="1548">
                  <c:v>154700</c:v>
                </c:pt>
                <c:pt idx="1549">
                  <c:v>154800</c:v>
                </c:pt>
                <c:pt idx="1550">
                  <c:v>154900</c:v>
                </c:pt>
                <c:pt idx="1551">
                  <c:v>155000</c:v>
                </c:pt>
                <c:pt idx="1552">
                  <c:v>155100</c:v>
                </c:pt>
                <c:pt idx="1553">
                  <c:v>155200</c:v>
                </c:pt>
                <c:pt idx="1554">
                  <c:v>155300</c:v>
                </c:pt>
                <c:pt idx="1555">
                  <c:v>155400</c:v>
                </c:pt>
                <c:pt idx="1556">
                  <c:v>155500</c:v>
                </c:pt>
                <c:pt idx="1557">
                  <c:v>155600</c:v>
                </c:pt>
                <c:pt idx="1558">
                  <c:v>155700</c:v>
                </c:pt>
                <c:pt idx="1559">
                  <c:v>155800</c:v>
                </c:pt>
                <c:pt idx="1560">
                  <c:v>155900</c:v>
                </c:pt>
                <c:pt idx="1561">
                  <c:v>156000</c:v>
                </c:pt>
                <c:pt idx="1562">
                  <c:v>156100</c:v>
                </c:pt>
                <c:pt idx="1563">
                  <c:v>156200</c:v>
                </c:pt>
                <c:pt idx="1564">
                  <c:v>156300</c:v>
                </c:pt>
                <c:pt idx="1565">
                  <c:v>156400</c:v>
                </c:pt>
                <c:pt idx="1566">
                  <c:v>156500</c:v>
                </c:pt>
                <c:pt idx="1567">
                  <c:v>156600</c:v>
                </c:pt>
                <c:pt idx="1568">
                  <c:v>156700</c:v>
                </c:pt>
                <c:pt idx="1569">
                  <c:v>156800</c:v>
                </c:pt>
                <c:pt idx="1570">
                  <c:v>156900</c:v>
                </c:pt>
                <c:pt idx="1571">
                  <c:v>157000</c:v>
                </c:pt>
                <c:pt idx="1572">
                  <c:v>157100</c:v>
                </c:pt>
                <c:pt idx="1573">
                  <c:v>157200</c:v>
                </c:pt>
                <c:pt idx="1574">
                  <c:v>157300</c:v>
                </c:pt>
                <c:pt idx="1575">
                  <c:v>157400</c:v>
                </c:pt>
                <c:pt idx="1576">
                  <c:v>157500</c:v>
                </c:pt>
                <c:pt idx="1577">
                  <c:v>157600</c:v>
                </c:pt>
                <c:pt idx="1578">
                  <c:v>157700</c:v>
                </c:pt>
                <c:pt idx="1579">
                  <c:v>157800</c:v>
                </c:pt>
                <c:pt idx="1580">
                  <c:v>157900</c:v>
                </c:pt>
                <c:pt idx="1581">
                  <c:v>158000</c:v>
                </c:pt>
                <c:pt idx="1582">
                  <c:v>158100</c:v>
                </c:pt>
                <c:pt idx="1583">
                  <c:v>158200</c:v>
                </c:pt>
                <c:pt idx="1584">
                  <c:v>158300</c:v>
                </c:pt>
                <c:pt idx="1585">
                  <c:v>158400</c:v>
                </c:pt>
                <c:pt idx="1586">
                  <c:v>158500</c:v>
                </c:pt>
                <c:pt idx="1587">
                  <c:v>158600</c:v>
                </c:pt>
                <c:pt idx="1588">
                  <c:v>158700</c:v>
                </c:pt>
                <c:pt idx="1589">
                  <c:v>158800</c:v>
                </c:pt>
                <c:pt idx="1590">
                  <c:v>158900</c:v>
                </c:pt>
                <c:pt idx="1591">
                  <c:v>159000</c:v>
                </c:pt>
                <c:pt idx="1592">
                  <c:v>159100</c:v>
                </c:pt>
                <c:pt idx="1593">
                  <c:v>159200</c:v>
                </c:pt>
                <c:pt idx="1594">
                  <c:v>159300</c:v>
                </c:pt>
                <c:pt idx="1595">
                  <c:v>159400</c:v>
                </c:pt>
                <c:pt idx="1596">
                  <c:v>159500</c:v>
                </c:pt>
                <c:pt idx="1597">
                  <c:v>159600</c:v>
                </c:pt>
                <c:pt idx="1598">
                  <c:v>159700</c:v>
                </c:pt>
                <c:pt idx="1599">
                  <c:v>159800</c:v>
                </c:pt>
                <c:pt idx="1600">
                  <c:v>159900</c:v>
                </c:pt>
                <c:pt idx="1601">
                  <c:v>160000</c:v>
                </c:pt>
                <c:pt idx="1602">
                  <c:v>160100</c:v>
                </c:pt>
                <c:pt idx="1603">
                  <c:v>160200</c:v>
                </c:pt>
                <c:pt idx="1604">
                  <c:v>160300</c:v>
                </c:pt>
                <c:pt idx="1605">
                  <c:v>160400</c:v>
                </c:pt>
                <c:pt idx="1606">
                  <c:v>160500</c:v>
                </c:pt>
                <c:pt idx="1607">
                  <c:v>160600</c:v>
                </c:pt>
                <c:pt idx="1608">
                  <c:v>160700</c:v>
                </c:pt>
                <c:pt idx="1609">
                  <c:v>160800</c:v>
                </c:pt>
                <c:pt idx="1610">
                  <c:v>160900</c:v>
                </c:pt>
                <c:pt idx="1611">
                  <c:v>161000</c:v>
                </c:pt>
                <c:pt idx="1612">
                  <c:v>161100</c:v>
                </c:pt>
                <c:pt idx="1613">
                  <c:v>161200</c:v>
                </c:pt>
                <c:pt idx="1614">
                  <c:v>161300</c:v>
                </c:pt>
                <c:pt idx="1615">
                  <c:v>161400</c:v>
                </c:pt>
                <c:pt idx="1616">
                  <c:v>161500</c:v>
                </c:pt>
                <c:pt idx="1617">
                  <c:v>161600</c:v>
                </c:pt>
                <c:pt idx="1618">
                  <c:v>161700</c:v>
                </c:pt>
                <c:pt idx="1619">
                  <c:v>161800</c:v>
                </c:pt>
                <c:pt idx="1620">
                  <c:v>161900</c:v>
                </c:pt>
                <c:pt idx="1621">
                  <c:v>162000</c:v>
                </c:pt>
                <c:pt idx="1622">
                  <c:v>162100</c:v>
                </c:pt>
                <c:pt idx="1623">
                  <c:v>162200</c:v>
                </c:pt>
                <c:pt idx="1624">
                  <c:v>162300</c:v>
                </c:pt>
                <c:pt idx="1625">
                  <c:v>162400</c:v>
                </c:pt>
                <c:pt idx="1626">
                  <c:v>162500</c:v>
                </c:pt>
                <c:pt idx="1627">
                  <c:v>162600</c:v>
                </c:pt>
                <c:pt idx="1628">
                  <c:v>162700</c:v>
                </c:pt>
                <c:pt idx="1629">
                  <c:v>162800</c:v>
                </c:pt>
                <c:pt idx="1630">
                  <c:v>162900</c:v>
                </c:pt>
                <c:pt idx="1631">
                  <c:v>163000</c:v>
                </c:pt>
                <c:pt idx="1632">
                  <c:v>163100</c:v>
                </c:pt>
                <c:pt idx="1633">
                  <c:v>163200</c:v>
                </c:pt>
                <c:pt idx="1634">
                  <c:v>163300</c:v>
                </c:pt>
                <c:pt idx="1635">
                  <c:v>163400</c:v>
                </c:pt>
                <c:pt idx="1636">
                  <c:v>163500</c:v>
                </c:pt>
                <c:pt idx="1637">
                  <c:v>163600</c:v>
                </c:pt>
                <c:pt idx="1638">
                  <c:v>163700</c:v>
                </c:pt>
                <c:pt idx="1639">
                  <c:v>163800</c:v>
                </c:pt>
                <c:pt idx="1640">
                  <c:v>163900</c:v>
                </c:pt>
                <c:pt idx="1641">
                  <c:v>164000</c:v>
                </c:pt>
                <c:pt idx="1642">
                  <c:v>164100</c:v>
                </c:pt>
                <c:pt idx="1643">
                  <c:v>164200</c:v>
                </c:pt>
                <c:pt idx="1644">
                  <c:v>164300</c:v>
                </c:pt>
                <c:pt idx="1645">
                  <c:v>164400</c:v>
                </c:pt>
                <c:pt idx="1646">
                  <c:v>164500</c:v>
                </c:pt>
                <c:pt idx="1647">
                  <c:v>164600</c:v>
                </c:pt>
                <c:pt idx="1648">
                  <c:v>164700</c:v>
                </c:pt>
                <c:pt idx="1649">
                  <c:v>164800</c:v>
                </c:pt>
                <c:pt idx="1650">
                  <c:v>164900</c:v>
                </c:pt>
                <c:pt idx="1651">
                  <c:v>165000</c:v>
                </c:pt>
                <c:pt idx="1652">
                  <c:v>165100</c:v>
                </c:pt>
                <c:pt idx="1653">
                  <c:v>165200</c:v>
                </c:pt>
                <c:pt idx="1654">
                  <c:v>165300</c:v>
                </c:pt>
                <c:pt idx="1655">
                  <c:v>165400</c:v>
                </c:pt>
                <c:pt idx="1656">
                  <c:v>165500</c:v>
                </c:pt>
                <c:pt idx="1657">
                  <c:v>165600</c:v>
                </c:pt>
                <c:pt idx="1658">
                  <c:v>165700</c:v>
                </c:pt>
                <c:pt idx="1659">
                  <c:v>165800</c:v>
                </c:pt>
                <c:pt idx="1660">
                  <c:v>165900</c:v>
                </c:pt>
                <c:pt idx="1661">
                  <c:v>166000</c:v>
                </c:pt>
                <c:pt idx="1662">
                  <c:v>166100</c:v>
                </c:pt>
                <c:pt idx="1663">
                  <c:v>166200</c:v>
                </c:pt>
                <c:pt idx="1664">
                  <c:v>166300</c:v>
                </c:pt>
                <c:pt idx="1665">
                  <c:v>166400</c:v>
                </c:pt>
                <c:pt idx="1666">
                  <c:v>166500</c:v>
                </c:pt>
                <c:pt idx="1667">
                  <c:v>166600</c:v>
                </c:pt>
                <c:pt idx="1668">
                  <c:v>166700</c:v>
                </c:pt>
                <c:pt idx="1669">
                  <c:v>166800</c:v>
                </c:pt>
                <c:pt idx="1670">
                  <c:v>166900</c:v>
                </c:pt>
                <c:pt idx="1671">
                  <c:v>167000</c:v>
                </c:pt>
                <c:pt idx="1672">
                  <c:v>167100</c:v>
                </c:pt>
                <c:pt idx="1673">
                  <c:v>167200</c:v>
                </c:pt>
                <c:pt idx="1674">
                  <c:v>167300</c:v>
                </c:pt>
                <c:pt idx="1675">
                  <c:v>167400</c:v>
                </c:pt>
                <c:pt idx="1676">
                  <c:v>167500</c:v>
                </c:pt>
                <c:pt idx="1677">
                  <c:v>167600</c:v>
                </c:pt>
                <c:pt idx="1678">
                  <c:v>167700</c:v>
                </c:pt>
                <c:pt idx="1679">
                  <c:v>167800</c:v>
                </c:pt>
                <c:pt idx="1680">
                  <c:v>167900</c:v>
                </c:pt>
                <c:pt idx="1681">
                  <c:v>168000</c:v>
                </c:pt>
                <c:pt idx="1682">
                  <c:v>168100</c:v>
                </c:pt>
                <c:pt idx="1683">
                  <c:v>168200</c:v>
                </c:pt>
                <c:pt idx="1684">
                  <c:v>168300</c:v>
                </c:pt>
                <c:pt idx="1685">
                  <c:v>168400</c:v>
                </c:pt>
                <c:pt idx="1686">
                  <c:v>168500</c:v>
                </c:pt>
                <c:pt idx="1687">
                  <c:v>168600</c:v>
                </c:pt>
                <c:pt idx="1688">
                  <c:v>168700</c:v>
                </c:pt>
                <c:pt idx="1689">
                  <c:v>168800</c:v>
                </c:pt>
                <c:pt idx="1690">
                  <c:v>168900</c:v>
                </c:pt>
                <c:pt idx="1691">
                  <c:v>169000</c:v>
                </c:pt>
                <c:pt idx="1692">
                  <c:v>169100</c:v>
                </c:pt>
                <c:pt idx="1693">
                  <c:v>169200</c:v>
                </c:pt>
                <c:pt idx="1694">
                  <c:v>169300</c:v>
                </c:pt>
                <c:pt idx="1695">
                  <c:v>169400</c:v>
                </c:pt>
                <c:pt idx="1696">
                  <c:v>169500</c:v>
                </c:pt>
                <c:pt idx="1697">
                  <c:v>169600</c:v>
                </c:pt>
                <c:pt idx="1698">
                  <c:v>169700</c:v>
                </c:pt>
                <c:pt idx="1699">
                  <c:v>169800</c:v>
                </c:pt>
                <c:pt idx="1700">
                  <c:v>169900</c:v>
                </c:pt>
                <c:pt idx="1701">
                  <c:v>170000</c:v>
                </c:pt>
                <c:pt idx="1702">
                  <c:v>170100</c:v>
                </c:pt>
                <c:pt idx="1703">
                  <c:v>170200</c:v>
                </c:pt>
                <c:pt idx="1704">
                  <c:v>170300</c:v>
                </c:pt>
                <c:pt idx="1705">
                  <c:v>170400</c:v>
                </c:pt>
                <c:pt idx="1706">
                  <c:v>170500</c:v>
                </c:pt>
                <c:pt idx="1707">
                  <c:v>170600</c:v>
                </c:pt>
                <c:pt idx="1708">
                  <c:v>170700</c:v>
                </c:pt>
                <c:pt idx="1709">
                  <c:v>170800</c:v>
                </c:pt>
                <c:pt idx="1710">
                  <c:v>170900</c:v>
                </c:pt>
                <c:pt idx="1711">
                  <c:v>171000</c:v>
                </c:pt>
                <c:pt idx="1712">
                  <c:v>171100</c:v>
                </c:pt>
                <c:pt idx="1713">
                  <c:v>171200</c:v>
                </c:pt>
                <c:pt idx="1714">
                  <c:v>171300</c:v>
                </c:pt>
                <c:pt idx="1715">
                  <c:v>171400</c:v>
                </c:pt>
                <c:pt idx="1716">
                  <c:v>171500</c:v>
                </c:pt>
                <c:pt idx="1717">
                  <c:v>171600</c:v>
                </c:pt>
                <c:pt idx="1718">
                  <c:v>171700</c:v>
                </c:pt>
                <c:pt idx="1719">
                  <c:v>171800</c:v>
                </c:pt>
                <c:pt idx="1720">
                  <c:v>171900</c:v>
                </c:pt>
                <c:pt idx="1721">
                  <c:v>172000</c:v>
                </c:pt>
                <c:pt idx="1722">
                  <c:v>172100</c:v>
                </c:pt>
                <c:pt idx="1723">
                  <c:v>172200</c:v>
                </c:pt>
                <c:pt idx="1724">
                  <c:v>172300</c:v>
                </c:pt>
                <c:pt idx="1725">
                  <c:v>172400</c:v>
                </c:pt>
                <c:pt idx="1726">
                  <c:v>172500</c:v>
                </c:pt>
                <c:pt idx="1727">
                  <c:v>172600</c:v>
                </c:pt>
                <c:pt idx="1728">
                  <c:v>172700</c:v>
                </c:pt>
                <c:pt idx="1729">
                  <c:v>172800</c:v>
                </c:pt>
                <c:pt idx="1730">
                  <c:v>172900</c:v>
                </c:pt>
                <c:pt idx="1731">
                  <c:v>173000</c:v>
                </c:pt>
                <c:pt idx="1732">
                  <c:v>173100</c:v>
                </c:pt>
                <c:pt idx="1733">
                  <c:v>173200</c:v>
                </c:pt>
                <c:pt idx="1734">
                  <c:v>173300</c:v>
                </c:pt>
                <c:pt idx="1735">
                  <c:v>173400</c:v>
                </c:pt>
                <c:pt idx="1736">
                  <c:v>173500</c:v>
                </c:pt>
                <c:pt idx="1737">
                  <c:v>173600</c:v>
                </c:pt>
                <c:pt idx="1738">
                  <c:v>173700</c:v>
                </c:pt>
                <c:pt idx="1739">
                  <c:v>173800</c:v>
                </c:pt>
                <c:pt idx="1740">
                  <c:v>173900</c:v>
                </c:pt>
                <c:pt idx="1741">
                  <c:v>174000</c:v>
                </c:pt>
                <c:pt idx="1742">
                  <c:v>174100</c:v>
                </c:pt>
                <c:pt idx="1743">
                  <c:v>174200</c:v>
                </c:pt>
                <c:pt idx="1744">
                  <c:v>174300</c:v>
                </c:pt>
                <c:pt idx="1745">
                  <c:v>174400</c:v>
                </c:pt>
                <c:pt idx="1746">
                  <c:v>174500</c:v>
                </c:pt>
                <c:pt idx="1747">
                  <c:v>174600</c:v>
                </c:pt>
                <c:pt idx="1748">
                  <c:v>174700</c:v>
                </c:pt>
                <c:pt idx="1749">
                  <c:v>174800</c:v>
                </c:pt>
                <c:pt idx="1750">
                  <c:v>174900</c:v>
                </c:pt>
                <c:pt idx="1751">
                  <c:v>175000</c:v>
                </c:pt>
                <c:pt idx="1752">
                  <c:v>175100</c:v>
                </c:pt>
                <c:pt idx="1753">
                  <c:v>175200</c:v>
                </c:pt>
                <c:pt idx="1754">
                  <c:v>175300</c:v>
                </c:pt>
                <c:pt idx="1755">
                  <c:v>175400</c:v>
                </c:pt>
                <c:pt idx="1756">
                  <c:v>175500</c:v>
                </c:pt>
                <c:pt idx="1757">
                  <c:v>175600</c:v>
                </c:pt>
                <c:pt idx="1758">
                  <c:v>175700</c:v>
                </c:pt>
                <c:pt idx="1759">
                  <c:v>175800</c:v>
                </c:pt>
                <c:pt idx="1760">
                  <c:v>175900</c:v>
                </c:pt>
                <c:pt idx="1761">
                  <c:v>176000</c:v>
                </c:pt>
                <c:pt idx="1762">
                  <c:v>176100</c:v>
                </c:pt>
                <c:pt idx="1763">
                  <c:v>176200</c:v>
                </c:pt>
                <c:pt idx="1764">
                  <c:v>176300</c:v>
                </c:pt>
                <c:pt idx="1765">
                  <c:v>176400</c:v>
                </c:pt>
                <c:pt idx="1766">
                  <c:v>176500</c:v>
                </c:pt>
                <c:pt idx="1767">
                  <c:v>176600</c:v>
                </c:pt>
                <c:pt idx="1768">
                  <c:v>176700</c:v>
                </c:pt>
                <c:pt idx="1769">
                  <c:v>176800</c:v>
                </c:pt>
                <c:pt idx="1770">
                  <c:v>176900</c:v>
                </c:pt>
                <c:pt idx="1771">
                  <c:v>177000</c:v>
                </c:pt>
                <c:pt idx="1772">
                  <c:v>177100</c:v>
                </c:pt>
                <c:pt idx="1773">
                  <c:v>177200</c:v>
                </c:pt>
                <c:pt idx="1774">
                  <c:v>177300</c:v>
                </c:pt>
                <c:pt idx="1775">
                  <c:v>177400</c:v>
                </c:pt>
                <c:pt idx="1776">
                  <c:v>177500</c:v>
                </c:pt>
                <c:pt idx="1777">
                  <c:v>177600</c:v>
                </c:pt>
                <c:pt idx="1778">
                  <c:v>177700</c:v>
                </c:pt>
                <c:pt idx="1779">
                  <c:v>177800</c:v>
                </c:pt>
                <c:pt idx="1780">
                  <c:v>177900</c:v>
                </c:pt>
                <c:pt idx="1781">
                  <c:v>178000</c:v>
                </c:pt>
                <c:pt idx="1782">
                  <c:v>178100</c:v>
                </c:pt>
                <c:pt idx="1783">
                  <c:v>178200</c:v>
                </c:pt>
                <c:pt idx="1784">
                  <c:v>178300</c:v>
                </c:pt>
                <c:pt idx="1785">
                  <c:v>178400</c:v>
                </c:pt>
                <c:pt idx="1786">
                  <c:v>178500</c:v>
                </c:pt>
                <c:pt idx="1787">
                  <c:v>178600</c:v>
                </c:pt>
                <c:pt idx="1788">
                  <c:v>178700</c:v>
                </c:pt>
                <c:pt idx="1789">
                  <c:v>178800</c:v>
                </c:pt>
                <c:pt idx="1790">
                  <c:v>178900</c:v>
                </c:pt>
                <c:pt idx="1791">
                  <c:v>179000</c:v>
                </c:pt>
                <c:pt idx="1792">
                  <c:v>179100</c:v>
                </c:pt>
                <c:pt idx="1793">
                  <c:v>179200</c:v>
                </c:pt>
                <c:pt idx="1794">
                  <c:v>179300</c:v>
                </c:pt>
                <c:pt idx="1795">
                  <c:v>179400</c:v>
                </c:pt>
                <c:pt idx="1796">
                  <c:v>179500</c:v>
                </c:pt>
                <c:pt idx="1797">
                  <c:v>179600</c:v>
                </c:pt>
                <c:pt idx="1798">
                  <c:v>179700</c:v>
                </c:pt>
                <c:pt idx="1799">
                  <c:v>179800</c:v>
                </c:pt>
                <c:pt idx="1800">
                  <c:v>179900</c:v>
                </c:pt>
                <c:pt idx="1801">
                  <c:v>180000</c:v>
                </c:pt>
                <c:pt idx="1802">
                  <c:v>180100</c:v>
                </c:pt>
                <c:pt idx="1803">
                  <c:v>180200</c:v>
                </c:pt>
                <c:pt idx="1804">
                  <c:v>180300</c:v>
                </c:pt>
                <c:pt idx="1805">
                  <c:v>180400</c:v>
                </c:pt>
                <c:pt idx="1806">
                  <c:v>180500</c:v>
                </c:pt>
                <c:pt idx="1807">
                  <c:v>180600</c:v>
                </c:pt>
                <c:pt idx="1808">
                  <c:v>180700</c:v>
                </c:pt>
                <c:pt idx="1809">
                  <c:v>180800</c:v>
                </c:pt>
                <c:pt idx="1810">
                  <c:v>180900</c:v>
                </c:pt>
                <c:pt idx="1811">
                  <c:v>181000</c:v>
                </c:pt>
                <c:pt idx="1812">
                  <c:v>181100</c:v>
                </c:pt>
                <c:pt idx="1813">
                  <c:v>181200</c:v>
                </c:pt>
                <c:pt idx="1814">
                  <c:v>181300</c:v>
                </c:pt>
                <c:pt idx="1815">
                  <c:v>181400</c:v>
                </c:pt>
                <c:pt idx="1816">
                  <c:v>181500</c:v>
                </c:pt>
                <c:pt idx="1817">
                  <c:v>181600</c:v>
                </c:pt>
                <c:pt idx="1818">
                  <c:v>181700</c:v>
                </c:pt>
                <c:pt idx="1819">
                  <c:v>181800</c:v>
                </c:pt>
                <c:pt idx="1820">
                  <c:v>181900</c:v>
                </c:pt>
                <c:pt idx="1821">
                  <c:v>182000</c:v>
                </c:pt>
                <c:pt idx="1822">
                  <c:v>182100</c:v>
                </c:pt>
                <c:pt idx="1823">
                  <c:v>182200</c:v>
                </c:pt>
                <c:pt idx="1824">
                  <c:v>182300</c:v>
                </c:pt>
                <c:pt idx="1825">
                  <c:v>182400</c:v>
                </c:pt>
                <c:pt idx="1826">
                  <c:v>182500</c:v>
                </c:pt>
                <c:pt idx="1827">
                  <c:v>182600</c:v>
                </c:pt>
                <c:pt idx="1828">
                  <c:v>182700</c:v>
                </c:pt>
                <c:pt idx="1829">
                  <c:v>182800</c:v>
                </c:pt>
                <c:pt idx="1830">
                  <c:v>182900</c:v>
                </c:pt>
                <c:pt idx="1831">
                  <c:v>183000</c:v>
                </c:pt>
                <c:pt idx="1832">
                  <c:v>183100</c:v>
                </c:pt>
                <c:pt idx="1833">
                  <c:v>183200</c:v>
                </c:pt>
                <c:pt idx="1834">
                  <c:v>183300</c:v>
                </c:pt>
                <c:pt idx="1835">
                  <c:v>183400</c:v>
                </c:pt>
                <c:pt idx="1836">
                  <c:v>183500</c:v>
                </c:pt>
                <c:pt idx="1837">
                  <c:v>183600</c:v>
                </c:pt>
                <c:pt idx="1838">
                  <c:v>183700</c:v>
                </c:pt>
                <c:pt idx="1839">
                  <c:v>183800</c:v>
                </c:pt>
                <c:pt idx="1840">
                  <c:v>183900</c:v>
                </c:pt>
                <c:pt idx="1841">
                  <c:v>184000</c:v>
                </c:pt>
                <c:pt idx="1842">
                  <c:v>184100</c:v>
                </c:pt>
                <c:pt idx="1843">
                  <c:v>184200</c:v>
                </c:pt>
                <c:pt idx="1844">
                  <c:v>184300</c:v>
                </c:pt>
                <c:pt idx="1845">
                  <c:v>184400</c:v>
                </c:pt>
                <c:pt idx="1846">
                  <c:v>184500</c:v>
                </c:pt>
                <c:pt idx="1847">
                  <c:v>184600</c:v>
                </c:pt>
                <c:pt idx="1848">
                  <c:v>184700</c:v>
                </c:pt>
                <c:pt idx="1849">
                  <c:v>184800</c:v>
                </c:pt>
                <c:pt idx="1850">
                  <c:v>184900</c:v>
                </c:pt>
                <c:pt idx="1851">
                  <c:v>185000</c:v>
                </c:pt>
                <c:pt idx="1852">
                  <c:v>185100</c:v>
                </c:pt>
                <c:pt idx="1853">
                  <c:v>185200</c:v>
                </c:pt>
                <c:pt idx="1854">
                  <c:v>185300</c:v>
                </c:pt>
                <c:pt idx="1855">
                  <c:v>185400</c:v>
                </c:pt>
                <c:pt idx="1856">
                  <c:v>185500</c:v>
                </c:pt>
                <c:pt idx="1857">
                  <c:v>185600</c:v>
                </c:pt>
                <c:pt idx="1858">
                  <c:v>185700</c:v>
                </c:pt>
                <c:pt idx="1859">
                  <c:v>185800</c:v>
                </c:pt>
                <c:pt idx="1860">
                  <c:v>185900</c:v>
                </c:pt>
                <c:pt idx="1861">
                  <c:v>186000</c:v>
                </c:pt>
                <c:pt idx="1862">
                  <c:v>186100</c:v>
                </c:pt>
                <c:pt idx="1863">
                  <c:v>186200</c:v>
                </c:pt>
                <c:pt idx="1864">
                  <c:v>186300</c:v>
                </c:pt>
                <c:pt idx="1865">
                  <c:v>186400</c:v>
                </c:pt>
                <c:pt idx="1866">
                  <c:v>186500</c:v>
                </c:pt>
                <c:pt idx="1867">
                  <c:v>186600</c:v>
                </c:pt>
                <c:pt idx="1868">
                  <c:v>186700</c:v>
                </c:pt>
                <c:pt idx="1869">
                  <c:v>186800</c:v>
                </c:pt>
                <c:pt idx="1870">
                  <c:v>186900</c:v>
                </c:pt>
                <c:pt idx="1871">
                  <c:v>187000</c:v>
                </c:pt>
                <c:pt idx="1872">
                  <c:v>187100</c:v>
                </c:pt>
                <c:pt idx="1873">
                  <c:v>187200</c:v>
                </c:pt>
                <c:pt idx="1874">
                  <c:v>187300</c:v>
                </c:pt>
                <c:pt idx="1875">
                  <c:v>187400</c:v>
                </c:pt>
                <c:pt idx="1876">
                  <c:v>187500</c:v>
                </c:pt>
                <c:pt idx="1877">
                  <c:v>187600</c:v>
                </c:pt>
                <c:pt idx="1878">
                  <c:v>187700</c:v>
                </c:pt>
                <c:pt idx="1879">
                  <c:v>187800</c:v>
                </c:pt>
                <c:pt idx="1880">
                  <c:v>187900</c:v>
                </c:pt>
                <c:pt idx="1881">
                  <c:v>188000</c:v>
                </c:pt>
                <c:pt idx="1882">
                  <c:v>188100</c:v>
                </c:pt>
                <c:pt idx="1883">
                  <c:v>188200</c:v>
                </c:pt>
                <c:pt idx="1884">
                  <c:v>188300</c:v>
                </c:pt>
                <c:pt idx="1885">
                  <c:v>188400</c:v>
                </c:pt>
                <c:pt idx="1886">
                  <c:v>188500</c:v>
                </c:pt>
                <c:pt idx="1887">
                  <c:v>188600</c:v>
                </c:pt>
                <c:pt idx="1888">
                  <c:v>188700</c:v>
                </c:pt>
                <c:pt idx="1889">
                  <c:v>188800</c:v>
                </c:pt>
                <c:pt idx="1890">
                  <c:v>188900</c:v>
                </c:pt>
                <c:pt idx="1891">
                  <c:v>189000</c:v>
                </c:pt>
                <c:pt idx="1892">
                  <c:v>189100</c:v>
                </c:pt>
                <c:pt idx="1893">
                  <c:v>189200</c:v>
                </c:pt>
                <c:pt idx="1894">
                  <c:v>189300</c:v>
                </c:pt>
                <c:pt idx="1895">
                  <c:v>189400</c:v>
                </c:pt>
                <c:pt idx="1896">
                  <c:v>189500</c:v>
                </c:pt>
                <c:pt idx="1897">
                  <c:v>189600</c:v>
                </c:pt>
                <c:pt idx="1898">
                  <c:v>189700</c:v>
                </c:pt>
                <c:pt idx="1899">
                  <c:v>189800</c:v>
                </c:pt>
                <c:pt idx="1900">
                  <c:v>189900</c:v>
                </c:pt>
                <c:pt idx="1901">
                  <c:v>190000</c:v>
                </c:pt>
                <c:pt idx="1902">
                  <c:v>190100</c:v>
                </c:pt>
                <c:pt idx="1903">
                  <c:v>190200</c:v>
                </c:pt>
                <c:pt idx="1904">
                  <c:v>190300</c:v>
                </c:pt>
                <c:pt idx="1905">
                  <c:v>190400</c:v>
                </c:pt>
                <c:pt idx="1906">
                  <c:v>190500</c:v>
                </c:pt>
                <c:pt idx="1907">
                  <c:v>190600</c:v>
                </c:pt>
                <c:pt idx="1908">
                  <c:v>190700</c:v>
                </c:pt>
                <c:pt idx="1909">
                  <c:v>190800</c:v>
                </c:pt>
                <c:pt idx="1910">
                  <c:v>190900</c:v>
                </c:pt>
                <c:pt idx="1911">
                  <c:v>191000</c:v>
                </c:pt>
                <c:pt idx="1912">
                  <c:v>191100</c:v>
                </c:pt>
                <c:pt idx="1913">
                  <c:v>191200</c:v>
                </c:pt>
                <c:pt idx="1914">
                  <c:v>191300</c:v>
                </c:pt>
                <c:pt idx="1915">
                  <c:v>191400</c:v>
                </c:pt>
                <c:pt idx="1916">
                  <c:v>191500</c:v>
                </c:pt>
                <c:pt idx="1917">
                  <c:v>191600</c:v>
                </c:pt>
                <c:pt idx="1918">
                  <c:v>191700</c:v>
                </c:pt>
                <c:pt idx="1919">
                  <c:v>191800</c:v>
                </c:pt>
                <c:pt idx="1920">
                  <c:v>191900</c:v>
                </c:pt>
                <c:pt idx="1921">
                  <c:v>192000</c:v>
                </c:pt>
                <c:pt idx="1922">
                  <c:v>192100</c:v>
                </c:pt>
                <c:pt idx="1923">
                  <c:v>192200</c:v>
                </c:pt>
                <c:pt idx="1924">
                  <c:v>192300</c:v>
                </c:pt>
                <c:pt idx="1925">
                  <c:v>192400</c:v>
                </c:pt>
                <c:pt idx="1926">
                  <c:v>192500</c:v>
                </c:pt>
                <c:pt idx="1927">
                  <c:v>192600</c:v>
                </c:pt>
                <c:pt idx="1928">
                  <c:v>192700</c:v>
                </c:pt>
                <c:pt idx="1929">
                  <c:v>192800</c:v>
                </c:pt>
                <c:pt idx="1930">
                  <c:v>192900</c:v>
                </c:pt>
                <c:pt idx="1931">
                  <c:v>193000</c:v>
                </c:pt>
                <c:pt idx="1932">
                  <c:v>193100</c:v>
                </c:pt>
                <c:pt idx="1933">
                  <c:v>193200</c:v>
                </c:pt>
                <c:pt idx="1934">
                  <c:v>193300</c:v>
                </c:pt>
                <c:pt idx="1935">
                  <c:v>193400</c:v>
                </c:pt>
                <c:pt idx="1936">
                  <c:v>193500</c:v>
                </c:pt>
                <c:pt idx="1937">
                  <c:v>193600</c:v>
                </c:pt>
                <c:pt idx="1938">
                  <c:v>193700</c:v>
                </c:pt>
                <c:pt idx="1939">
                  <c:v>193800</c:v>
                </c:pt>
                <c:pt idx="1940">
                  <c:v>193900</c:v>
                </c:pt>
                <c:pt idx="1941">
                  <c:v>194000</c:v>
                </c:pt>
                <c:pt idx="1942">
                  <c:v>194100</c:v>
                </c:pt>
                <c:pt idx="1943">
                  <c:v>194200</c:v>
                </c:pt>
                <c:pt idx="1944">
                  <c:v>194300</c:v>
                </c:pt>
                <c:pt idx="1945">
                  <c:v>194400</c:v>
                </c:pt>
                <c:pt idx="1946">
                  <c:v>194500</c:v>
                </c:pt>
                <c:pt idx="1947">
                  <c:v>194600</c:v>
                </c:pt>
                <c:pt idx="1948">
                  <c:v>194700</c:v>
                </c:pt>
                <c:pt idx="1949">
                  <c:v>194800</c:v>
                </c:pt>
                <c:pt idx="1950">
                  <c:v>194900</c:v>
                </c:pt>
                <c:pt idx="1951">
                  <c:v>195000</c:v>
                </c:pt>
                <c:pt idx="1952">
                  <c:v>195100</c:v>
                </c:pt>
                <c:pt idx="1953">
                  <c:v>195200</c:v>
                </c:pt>
                <c:pt idx="1954">
                  <c:v>195300</c:v>
                </c:pt>
                <c:pt idx="1955">
                  <c:v>195400</c:v>
                </c:pt>
                <c:pt idx="1956">
                  <c:v>195500</c:v>
                </c:pt>
                <c:pt idx="1957">
                  <c:v>195600</c:v>
                </c:pt>
                <c:pt idx="1958">
                  <c:v>195700</c:v>
                </c:pt>
                <c:pt idx="1959">
                  <c:v>195800</c:v>
                </c:pt>
                <c:pt idx="1960">
                  <c:v>195900</c:v>
                </c:pt>
                <c:pt idx="1961">
                  <c:v>196000</c:v>
                </c:pt>
                <c:pt idx="1962">
                  <c:v>196100</c:v>
                </c:pt>
                <c:pt idx="1963">
                  <c:v>196200</c:v>
                </c:pt>
                <c:pt idx="1964">
                  <c:v>196300</c:v>
                </c:pt>
                <c:pt idx="1965">
                  <c:v>196400</c:v>
                </c:pt>
                <c:pt idx="1966">
                  <c:v>196500</c:v>
                </c:pt>
                <c:pt idx="1967">
                  <c:v>196600</c:v>
                </c:pt>
                <c:pt idx="1968">
                  <c:v>196700</c:v>
                </c:pt>
                <c:pt idx="1969">
                  <c:v>196800</c:v>
                </c:pt>
                <c:pt idx="1970">
                  <c:v>196900</c:v>
                </c:pt>
                <c:pt idx="1971">
                  <c:v>197000</c:v>
                </c:pt>
                <c:pt idx="1972">
                  <c:v>197100</c:v>
                </c:pt>
                <c:pt idx="1973">
                  <c:v>197200</c:v>
                </c:pt>
                <c:pt idx="1974">
                  <c:v>197300</c:v>
                </c:pt>
                <c:pt idx="1975">
                  <c:v>197400</c:v>
                </c:pt>
                <c:pt idx="1976">
                  <c:v>197500</c:v>
                </c:pt>
                <c:pt idx="1977">
                  <c:v>197600</c:v>
                </c:pt>
                <c:pt idx="1978">
                  <c:v>197700</c:v>
                </c:pt>
                <c:pt idx="1979">
                  <c:v>197800</c:v>
                </c:pt>
                <c:pt idx="1980">
                  <c:v>197900</c:v>
                </c:pt>
                <c:pt idx="1981">
                  <c:v>198000</c:v>
                </c:pt>
                <c:pt idx="1982">
                  <c:v>198100</c:v>
                </c:pt>
                <c:pt idx="1983">
                  <c:v>198200</c:v>
                </c:pt>
                <c:pt idx="1984">
                  <c:v>198300</c:v>
                </c:pt>
                <c:pt idx="1985">
                  <c:v>198400</c:v>
                </c:pt>
                <c:pt idx="1986">
                  <c:v>198500</c:v>
                </c:pt>
                <c:pt idx="1987">
                  <c:v>198600</c:v>
                </c:pt>
                <c:pt idx="1988">
                  <c:v>198700</c:v>
                </c:pt>
                <c:pt idx="1989">
                  <c:v>198800</c:v>
                </c:pt>
                <c:pt idx="1990">
                  <c:v>198900</c:v>
                </c:pt>
                <c:pt idx="1991">
                  <c:v>199000</c:v>
                </c:pt>
                <c:pt idx="1992">
                  <c:v>199100</c:v>
                </c:pt>
                <c:pt idx="1993">
                  <c:v>199200</c:v>
                </c:pt>
                <c:pt idx="1994">
                  <c:v>199300</c:v>
                </c:pt>
                <c:pt idx="1995">
                  <c:v>199400</c:v>
                </c:pt>
                <c:pt idx="1996">
                  <c:v>199500</c:v>
                </c:pt>
                <c:pt idx="1997">
                  <c:v>199600</c:v>
                </c:pt>
                <c:pt idx="1998">
                  <c:v>199700</c:v>
                </c:pt>
                <c:pt idx="1999">
                  <c:v>199800</c:v>
                </c:pt>
                <c:pt idx="2000">
                  <c:v>199900</c:v>
                </c:pt>
                <c:pt idx="2001">
                  <c:v>200000</c:v>
                </c:pt>
                <c:pt idx="2002">
                  <c:v>201000</c:v>
                </c:pt>
                <c:pt idx="2003">
                  <c:v>202000</c:v>
                </c:pt>
                <c:pt idx="2004">
                  <c:v>203000</c:v>
                </c:pt>
                <c:pt idx="2005">
                  <c:v>204000</c:v>
                </c:pt>
                <c:pt idx="2006">
                  <c:v>205000</c:v>
                </c:pt>
                <c:pt idx="2007">
                  <c:v>206000</c:v>
                </c:pt>
                <c:pt idx="2008">
                  <c:v>207000</c:v>
                </c:pt>
                <c:pt idx="2009">
                  <c:v>208000</c:v>
                </c:pt>
                <c:pt idx="2010">
                  <c:v>209000</c:v>
                </c:pt>
                <c:pt idx="2011">
                  <c:v>210000</c:v>
                </c:pt>
                <c:pt idx="2012">
                  <c:v>211000</c:v>
                </c:pt>
                <c:pt idx="2013">
                  <c:v>212000</c:v>
                </c:pt>
                <c:pt idx="2014">
                  <c:v>213000</c:v>
                </c:pt>
                <c:pt idx="2015">
                  <c:v>214000</c:v>
                </c:pt>
                <c:pt idx="2016">
                  <c:v>215000</c:v>
                </c:pt>
                <c:pt idx="2017">
                  <c:v>216000</c:v>
                </c:pt>
                <c:pt idx="2018">
                  <c:v>217000</c:v>
                </c:pt>
                <c:pt idx="2019">
                  <c:v>218000</c:v>
                </c:pt>
                <c:pt idx="2020">
                  <c:v>219000</c:v>
                </c:pt>
                <c:pt idx="2021">
                  <c:v>220000</c:v>
                </c:pt>
                <c:pt idx="2022">
                  <c:v>221000</c:v>
                </c:pt>
                <c:pt idx="2023">
                  <c:v>222000</c:v>
                </c:pt>
                <c:pt idx="2024">
                  <c:v>223000</c:v>
                </c:pt>
                <c:pt idx="2025">
                  <c:v>224000</c:v>
                </c:pt>
                <c:pt idx="2026">
                  <c:v>225000</c:v>
                </c:pt>
                <c:pt idx="2027">
                  <c:v>226000</c:v>
                </c:pt>
                <c:pt idx="2028">
                  <c:v>227000</c:v>
                </c:pt>
                <c:pt idx="2029">
                  <c:v>228000</c:v>
                </c:pt>
                <c:pt idx="2030">
                  <c:v>229000</c:v>
                </c:pt>
                <c:pt idx="2031">
                  <c:v>230000</c:v>
                </c:pt>
                <c:pt idx="2032">
                  <c:v>231000</c:v>
                </c:pt>
                <c:pt idx="2033">
                  <c:v>232000</c:v>
                </c:pt>
                <c:pt idx="2034">
                  <c:v>233000</c:v>
                </c:pt>
                <c:pt idx="2035">
                  <c:v>234000</c:v>
                </c:pt>
                <c:pt idx="2036">
                  <c:v>235000</c:v>
                </c:pt>
                <c:pt idx="2037">
                  <c:v>236000</c:v>
                </c:pt>
                <c:pt idx="2038">
                  <c:v>237000</c:v>
                </c:pt>
                <c:pt idx="2039">
                  <c:v>238000</c:v>
                </c:pt>
                <c:pt idx="2040">
                  <c:v>239000</c:v>
                </c:pt>
                <c:pt idx="2041">
                  <c:v>240000</c:v>
                </c:pt>
                <c:pt idx="2042">
                  <c:v>241000</c:v>
                </c:pt>
                <c:pt idx="2043">
                  <c:v>242000</c:v>
                </c:pt>
                <c:pt idx="2044">
                  <c:v>243000</c:v>
                </c:pt>
                <c:pt idx="2045">
                  <c:v>244000</c:v>
                </c:pt>
                <c:pt idx="2046">
                  <c:v>245000</c:v>
                </c:pt>
                <c:pt idx="2047">
                  <c:v>246000</c:v>
                </c:pt>
                <c:pt idx="2048">
                  <c:v>247000</c:v>
                </c:pt>
                <c:pt idx="2049">
                  <c:v>248000</c:v>
                </c:pt>
                <c:pt idx="2050">
                  <c:v>249000</c:v>
                </c:pt>
                <c:pt idx="2051">
                  <c:v>250000</c:v>
                </c:pt>
                <c:pt idx="2052">
                  <c:v>251000</c:v>
                </c:pt>
                <c:pt idx="2053">
                  <c:v>252000</c:v>
                </c:pt>
                <c:pt idx="2054">
                  <c:v>253000</c:v>
                </c:pt>
                <c:pt idx="2055">
                  <c:v>254000</c:v>
                </c:pt>
                <c:pt idx="2056">
                  <c:v>255000</c:v>
                </c:pt>
                <c:pt idx="2057">
                  <c:v>256000</c:v>
                </c:pt>
                <c:pt idx="2058">
                  <c:v>257000</c:v>
                </c:pt>
                <c:pt idx="2059">
                  <c:v>258000</c:v>
                </c:pt>
                <c:pt idx="2060">
                  <c:v>259000</c:v>
                </c:pt>
                <c:pt idx="2061">
                  <c:v>260000</c:v>
                </c:pt>
                <c:pt idx="2062">
                  <c:v>261000</c:v>
                </c:pt>
                <c:pt idx="2063">
                  <c:v>262000</c:v>
                </c:pt>
                <c:pt idx="2064">
                  <c:v>263000</c:v>
                </c:pt>
                <c:pt idx="2065">
                  <c:v>264000</c:v>
                </c:pt>
                <c:pt idx="2066">
                  <c:v>265000</c:v>
                </c:pt>
                <c:pt idx="2067">
                  <c:v>266000</c:v>
                </c:pt>
                <c:pt idx="2068">
                  <c:v>267000</c:v>
                </c:pt>
                <c:pt idx="2069">
                  <c:v>268000</c:v>
                </c:pt>
                <c:pt idx="2070">
                  <c:v>269000</c:v>
                </c:pt>
                <c:pt idx="2071">
                  <c:v>270000</c:v>
                </c:pt>
                <c:pt idx="2072">
                  <c:v>271000</c:v>
                </c:pt>
                <c:pt idx="2073">
                  <c:v>272000</c:v>
                </c:pt>
                <c:pt idx="2074">
                  <c:v>273000</c:v>
                </c:pt>
                <c:pt idx="2075">
                  <c:v>274000</c:v>
                </c:pt>
                <c:pt idx="2076">
                  <c:v>275000</c:v>
                </c:pt>
                <c:pt idx="2077">
                  <c:v>276000</c:v>
                </c:pt>
                <c:pt idx="2078">
                  <c:v>277000</c:v>
                </c:pt>
                <c:pt idx="2079">
                  <c:v>278000</c:v>
                </c:pt>
                <c:pt idx="2080">
                  <c:v>279000</c:v>
                </c:pt>
                <c:pt idx="2081">
                  <c:v>280000</c:v>
                </c:pt>
                <c:pt idx="2082">
                  <c:v>281000</c:v>
                </c:pt>
                <c:pt idx="2083">
                  <c:v>282000</c:v>
                </c:pt>
                <c:pt idx="2084">
                  <c:v>283000</c:v>
                </c:pt>
                <c:pt idx="2085">
                  <c:v>284000</c:v>
                </c:pt>
                <c:pt idx="2086">
                  <c:v>285000</c:v>
                </c:pt>
                <c:pt idx="2087">
                  <c:v>286000</c:v>
                </c:pt>
                <c:pt idx="2088">
                  <c:v>287000</c:v>
                </c:pt>
                <c:pt idx="2089">
                  <c:v>288000</c:v>
                </c:pt>
                <c:pt idx="2090">
                  <c:v>289000</c:v>
                </c:pt>
                <c:pt idx="2091">
                  <c:v>290000</c:v>
                </c:pt>
                <c:pt idx="2092">
                  <c:v>291000</c:v>
                </c:pt>
                <c:pt idx="2093">
                  <c:v>292000</c:v>
                </c:pt>
                <c:pt idx="2094">
                  <c:v>293000</c:v>
                </c:pt>
                <c:pt idx="2095">
                  <c:v>294000</c:v>
                </c:pt>
                <c:pt idx="2096">
                  <c:v>295000</c:v>
                </c:pt>
                <c:pt idx="2097">
                  <c:v>296000</c:v>
                </c:pt>
                <c:pt idx="2098">
                  <c:v>297000</c:v>
                </c:pt>
                <c:pt idx="2099">
                  <c:v>298000</c:v>
                </c:pt>
                <c:pt idx="2100">
                  <c:v>299000</c:v>
                </c:pt>
                <c:pt idx="2101">
                  <c:v>300000</c:v>
                </c:pt>
                <c:pt idx="2102">
                  <c:v>301000</c:v>
                </c:pt>
                <c:pt idx="2103">
                  <c:v>302000</c:v>
                </c:pt>
                <c:pt idx="2104">
                  <c:v>303000</c:v>
                </c:pt>
                <c:pt idx="2105">
                  <c:v>304000</c:v>
                </c:pt>
                <c:pt idx="2106">
                  <c:v>305000</c:v>
                </c:pt>
                <c:pt idx="2107">
                  <c:v>306000</c:v>
                </c:pt>
                <c:pt idx="2108">
                  <c:v>307000</c:v>
                </c:pt>
                <c:pt idx="2109">
                  <c:v>308000</c:v>
                </c:pt>
                <c:pt idx="2110">
                  <c:v>309000</c:v>
                </c:pt>
                <c:pt idx="2111">
                  <c:v>310000</c:v>
                </c:pt>
                <c:pt idx="2112">
                  <c:v>311000</c:v>
                </c:pt>
                <c:pt idx="2113">
                  <c:v>312000</c:v>
                </c:pt>
                <c:pt idx="2114">
                  <c:v>313000</c:v>
                </c:pt>
                <c:pt idx="2115">
                  <c:v>314000</c:v>
                </c:pt>
                <c:pt idx="2116">
                  <c:v>315000</c:v>
                </c:pt>
                <c:pt idx="2117">
                  <c:v>316000</c:v>
                </c:pt>
                <c:pt idx="2118">
                  <c:v>317000</c:v>
                </c:pt>
                <c:pt idx="2119">
                  <c:v>318000</c:v>
                </c:pt>
                <c:pt idx="2120">
                  <c:v>319000</c:v>
                </c:pt>
                <c:pt idx="2121">
                  <c:v>320000</c:v>
                </c:pt>
                <c:pt idx="2122">
                  <c:v>321000</c:v>
                </c:pt>
                <c:pt idx="2123">
                  <c:v>322000</c:v>
                </c:pt>
                <c:pt idx="2124">
                  <c:v>323000</c:v>
                </c:pt>
                <c:pt idx="2125">
                  <c:v>324000</c:v>
                </c:pt>
                <c:pt idx="2126">
                  <c:v>325000</c:v>
                </c:pt>
                <c:pt idx="2127">
                  <c:v>326000</c:v>
                </c:pt>
                <c:pt idx="2128">
                  <c:v>327000</c:v>
                </c:pt>
                <c:pt idx="2129">
                  <c:v>328000</c:v>
                </c:pt>
                <c:pt idx="2130">
                  <c:v>329000</c:v>
                </c:pt>
                <c:pt idx="2131">
                  <c:v>330000</c:v>
                </c:pt>
                <c:pt idx="2132">
                  <c:v>331000</c:v>
                </c:pt>
                <c:pt idx="2133">
                  <c:v>332000</c:v>
                </c:pt>
                <c:pt idx="2134">
                  <c:v>333000</c:v>
                </c:pt>
                <c:pt idx="2135">
                  <c:v>334000</c:v>
                </c:pt>
                <c:pt idx="2136">
                  <c:v>335000</c:v>
                </c:pt>
                <c:pt idx="2137">
                  <c:v>336000</c:v>
                </c:pt>
                <c:pt idx="2138">
                  <c:v>337000</c:v>
                </c:pt>
                <c:pt idx="2139">
                  <c:v>338000</c:v>
                </c:pt>
                <c:pt idx="2140">
                  <c:v>339000</c:v>
                </c:pt>
                <c:pt idx="2141">
                  <c:v>340000</c:v>
                </c:pt>
                <c:pt idx="2142">
                  <c:v>341000</c:v>
                </c:pt>
                <c:pt idx="2143">
                  <c:v>342000</c:v>
                </c:pt>
                <c:pt idx="2144">
                  <c:v>343000</c:v>
                </c:pt>
                <c:pt idx="2145">
                  <c:v>344000</c:v>
                </c:pt>
                <c:pt idx="2146">
                  <c:v>345000</c:v>
                </c:pt>
                <c:pt idx="2147">
                  <c:v>346000</c:v>
                </c:pt>
                <c:pt idx="2148">
                  <c:v>347000</c:v>
                </c:pt>
                <c:pt idx="2149">
                  <c:v>348000</c:v>
                </c:pt>
                <c:pt idx="2150">
                  <c:v>349000</c:v>
                </c:pt>
                <c:pt idx="2151">
                  <c:v>350000</c:v>
                </c:pt>
                <c:pt idx="2152">
                  <c:v>351000</c:v>
                </c:pt>
                <c:pt idx="2153">
                  <c:v>352000</c:v>
                </c:pt>
                <c:pt idx="2154">
                  <c:v>353000</c:v>
                </c:pt>
                <c:pt idx="2155">
                  <c:v>354000</c:v>
                </c:pt>
                <c:pt idx="2156">
                  <c:v>355000</c:v>
                </c:pt>
                <c:pt idx="2157">
                  <c:v>356000</c:v>
                </c:pt>
                <c:pt idx="2158">
                  <c:v>357000</c:v>
                </c:pt>
                <c:pt idx="2159">
                  <c:v>358000</c:v>
                </c:pt>
                <c:pt idx="2160">
                  <c:v>359000</c:v>
                </c:pt>
                <c:pt idx="2161">
                  <c:v>360000</c:v>
                </c:pt>
                <c:pt idx="2162">
                  <c:v>361000</c:v>
                </c:pt>
                <c:pt idx="2163">
                  <c:v>362000</c:v>
                </c:pt>
                <c:pt idx="2164">
                  <c:v>363000</c:v>
                </c:pt>
                <c:pt idx="2165">
                  <c:v>364000</c:v>
                </c:pt>
                <c:pt idx="2166">
                  <c:v>365000</c:v>
                </c:pt>
                <c:pt idx="2167">
                  <c:v>366000</c:v>
                </c:pt>
                <c:pt idx="2168">
                  <c:v>367000</c:v>
                </c:pt>
                <c:pt idx="2169">
                  <c:v>368000</c:v>
                </c:pt>
                <c:pt idx="2170">
                  <c:v>369000</c:v>
                </c:pt>
                <c:pt idx="2171">
                  <c:v>370000</c:v>
                </c:pt>
                <c:pt idx="2172">
                  <c:v>371000</c:v>
                </c:pt>
                <c:pt idx="2173">
                  <c:v>372000</c:v>
                </c:pt>
                <c:pt idx="2174">
                  <c:v>373000</c:v>
                </c:pt>
                <c:pt idx="2175">
                  <c:v>374000</c:v>
                </c:pt>
                <c:pt idx="2176">
                  <c:v>375000</c:v>
                </c:pt>
                <c:pt idx="2177">
                  <c:v>376000</c:v>
                </c:pt>
                <c:pt idx="2178">
                  <c:v>377000</c:v>
                </c:pt>
                <c:pt idx="2179">
                  <c:v>378000</c:v>
                </c:pt>
                <c:pt idx="2180">
                  <c:v>379000</c:v>
                </c:pt>
                <c:pt idx="2181">
                  <c:v>380000</c:v>
                </c:pt>
                <c:pt idx="2182">
                  <c:v>381000</c:v>
                </c:pt>
                <c:pt idx="2183">
                  <c:v>382000</c:v>
                </c:pt>
                <c:pt idx="2184">
                  <c:v>383000</c:v>
                </c:pt>
                <c:pt idx="2185">
                  <c:v>384000</c:v>
                </c:pt>
                <c:pt idx="2186">
                  <c:v>385000</c:v>
                </c:pt>
                <c:pt idx="2187">
                  <c:v>386000</c:v>
                </c:pt>
                <c:pt idx="2188">
                  <c:v>387000</c:v>
                </c:pt>
                <c:pt idx="2189">
                  <c:v>388000</c:v>
                </c:pt>
                <c:pt idx="2190">
                  <c:v>389000</c:v>
                </c:pt>
                <c:pt idx="2191">
                  <c:v>390000</c:v>
                </c:pt>
                <c:pt idx="2192">
                  <c:v>391000</c:v>
                </c:pt>
                <c:pt idx="2193">
                  <c:v>392000</c:v>
                </c:pt>
                <c:pt idx="2194">
                  <c:v>393000</c:v>
                </c:pt>
                <c:pt idx="2195">
                  <c:v>394000</c:v>
                </c:pt>
                <c:pt idx="2196">
                  <c:v>395000</c:v>
                </c:pt>
                <c:pt idx="2197">
                  <c:v>396000</c:v>
                </c:pt>
                <c:pt idx="2198">
                  <c:v>397000</c:v>
                </c:pt>
                <c:pt idx="2199">
                  <c:v>398000</c:v>
                </c:pt>
                <c:pt idx="2200">
                  <c:v>399000</c:v>
                </c:pt>
                <c:pt idx="2201">
                  <c:v>400000</c:v>
                </c:pt>
                <c:pt idx="2202">
                  <c:v>401000</c:v>
                </c:pt>
                <c:pt idx="2203">
                  <c:v>402000</c:v>
                </c:pt>
                <c:pt idx="2204">
                  <c:v>403000</c:v>
                </c:pt>
                <c:pt idx="2205">
                  <c:v>404000</c:v>
                </c:pt>
                <c:pt idx="2206">
                  <c:v>405000</c:v>
                </c:pt>
                <c:pt idx="2207">
                  <c:v>406000</c:v>
                </c:pt>
                <c:pt idx="2208">
                  <c:v>407000</c:v>
                </c:pt>
                <c:pt idx="2209">
                  <c:v>408000</c:v>
                </c:pt>
                <c:pt idx="2210">
                  <c:v>409000</c:v>
                </c:pt>
                <c:pt idx="2211">
                  <c:v>410000</c:v>
                </c:pt>
                <c:pt idx="2212">
                  <c:v>411000</c:v>
                </c:pt>
                <c:pt idx="2213">
                  <c:v>412000</c:v>
                </c:pt>
                <c:pt idx="2214">
                  <c:v>413000</c:v>
                </c:pt>
                <c:pt idx="2215">
                  <c:v>414000</c:v>
                </c:pt>
                <c:pt idx="2216">
                  <c:v>415000</c:v>
                </c:pt>
                <c:pt idx="2217">
                  <c:v>416000</c:v>
                </c:pt>
                <c:pt idx="2218">
                  <c:v>417000</c:v>
                </c:pt>
                <c:pt idx="2219">
                  <c:v>418000</c:v>
                </c:pt>
                <c:pt idx="2220">
                  <c:v>419000</c:v>
                </c:pt>
                <c:pt idx="2221">
                  <c:v>420000</c:v>
                </c:pt>
                <c:pt idx="2222">
                  <c:v>421000</c:v>
                </c:pt>
                <c:pt idx="2223">
                  <c:v>422000</c:v>
                </c:pt>
                <c:pt idx="2224">
                  <c:v>423000</c:v>
                </c:pt>
                <c:pt idx="2225">
                  <c:v>424000</c:v>
                </c:pt>
                <c:pt idx="2226">
                  <c:v>425000</c:v>
                </c:pt>
                <c:pt idx="2227">
                  <c:v>426000</c:v>
                </c:pt>
                <c:pt idx="2228">
                  <c:v>427000</c:v>
                </c:pt>
                <c:pt idx="2229">
                  <c:v>428000</c:v>
                </c:pt>
                <c:pt idx="2230">
                  <c:v>429000</c:v>
                </c:pt>
                <c:pt idx="2231">
                  <c:v>430000</c:v>
                </c:pt>
                <c:pt idx="2232">
                  <c:v>431000</c:v>
                </c:pt>
                <c:pt idx="2233">
                  <c:v>432000</c:v>
                </c:pt>
                <c:pt idx="2234">
                  <c:v>433000</c:v>
                </c:pt>
                <c:pt idx="2235">
                  <c:v>434000</c:v>
                </c:pt>
                <c:pt idx="2236">
                  <c:v>435000</c:v>
                </c:pt>
                <c:pt idx="2237">
                  <c:v>436000</c:v>
                </c:pt>
                <c:pt idx="2238">
                  <c:v>437000</c:v>
                </c:pt>
                <c:pt idx="2239">
                  <c:v>438000</c:v>
                </c:pt>
                <c:pt idx="2240">
                  <c:v>439000</c:v>
                </c:pt>
                <c:pt idx="2241">
                  <c:v>440000</c:v>
                </c:pt>
                <c:pt idx="2242">
                  <c:v>441000</c:v>
                </c:pt>
                <c:pt idx="2243">
                  <c:v>442000</c:v>
                </c:pt>
                <c:pt idx="2244">
                  <c:v>443000</c:v>
                </c:pt>
                <c:pt idx="2245">
                  <c:v>444000</c:v>
                </c:pt>
                <c:pt idx="2246">
                  <c:v>445000</c:v>
                </c:pt>
                <c:pt idx="2247">
                  <c:v>446000</c:v>
                </c:pt>
                <c:pt idx="2248">
                  <c:v>447000</c:v>
                </c:pt>
                <c:pt idx="2249">
                  <c:v>448000</c:v>
                </c:pt>
                <c:pt idx="2250">
                  <c:v>449000</c:v>
                </c:pt>
                <c:pt idx="2251">
                  <c:v>450000</c:v>
                </c:pt>
                <c:pt idx="2252">
                  <c:v>451000</c:v>
                </c:pt>
                <c:pt idx="2253">
                  <c:v>452000</c:v>
                </c:pt>
                <c:pt idx="2254">
                  <c:v>453000</c:v>
                </c:pt>
                <c:pt idx="2255">
                  <c:v>454000</c:v>
                </c:pt>
                <c:pt idx="2256">
                  <c:v>455000</c:v>
                </c:pt>
                <c:pt idx="2257">
                  <c:v>456000</c:v>
                </c:pt>
                <c:pt idx="2258">
                  <c:v>457000</c:v>
                </c:pt>
                <c:pt idx="2259">
                  <c:v>458000</c:v>
                </c:pt>
                <c:pt idx="2260">
                  <c:v>459000</c:v>
                </c:pt>
                <c:pt idx="2261">
                  <c:v>460000</c:v>
                </c:pt>
                <c:pt idx="2262">
                  <c:v>461000</c:v>
                </c:pt>
                <c:pt idx="2263">
                  <c:v>462000</c:v>
                </c:pt>
                <c:pt idx="2264">
                  <c:v>463000</c:v>
                </c:pt>
                <c:pt idx="2265">
                  <c:v>464000</c:v>
                </c:pt>
                <c:pt idx="2266">
                  <c:v>465000</c:v>
                </c:pt>
                <c:pt idx="2267">
                  <c:v>466000</c:v>
                </c:pt>
                <c:pt idx="2268">
                  <c:v>467000</c:v>
                </c:pt>
                <c:pt idx="2269">
                  <c:v>468000</c:v>
                </c:pt>
                <c:pt idx="2270">
                  <c:v>469000</c:v>
                </c:pt>
                <c:pt idx="2271">
                  <c:v>470000</c:v>
                </c:pt>
                <c:pt idx="2272">
                  <c:v>471000</c:v>
                </c:pt>
                <c:pt idx="2273">
                  <c:v>472000</c:v>
                </c:pt>
                <c:pt idx="2274">
                  <c:v>473000</c:v>
                </c:pt>
                <c:pt idx="2275">
                  <c:v>474000</c:v>
                </c:pt>
                <c:pt idx="2276">
                  <c:v>475000</c:v>
                </c:pt>
                <c:pt idx="2277">
                  <c:v>476000</c:v>
                </c:pt>
                <c:pt idx="2278">
                  <c:v>477000</c:v>
                </c:pt>
                <c:pt idx="2279">
                  <c:v>478000</c:v>
                </c:pt>
                <c:pt idx="2280">
                  <c:v>479000</c:v>
                </c:pt>
                <c:pt idx="2281">
                  <c:v>480000</c:v>
                </c:pt>
                <c:pt idx="2282">
                  <c:v>481000</c:v>
                </c:pt>
                <c:pt idx="2283">
                  <c:v>482000</c:v>
                </c:pt>
                <c:pt idx="2284">
                  <c:v>483000</c:v>
                </c:pt>
                <c:pt idx="2285">
                  <c:v>484000</c:v>
                </c:pt>
                <c:pt idx="2286">
                  <c:v>485000</c:v>
                </c:pt>
                <c:pt idx="2287">
                  <c:v>486000</c:v>
                </c:pt>
                <c:pt idx="2288">
                  <c:v>487000</c:v>
                </c:pt>
                <c:pt idx="2289">
                  <c:v>488000</c:v>
                </c:pt>
                <c:pt idx="2290">
                  <c:v>489000</c:v>
                </c:pt>
                <c:pt idx="2291">
                  <c:v>490000</c:v>
                </c:pt>
                <c:pt idx="2292">
                  <c:v>491000</c:v>
                </c:pt>
                <c:pt idx="2293">
                  <c:v>492000</c:v>
                </c:pt>
                <c:pt idx="2294">
                  <c:v>493000</c:v>
                </c:pt>
                <c:pt idx="2295">
                  <c:v>494000</c:v>
                </c:pt>
                <c:pt idx="2296">
                  <c:v>495000</c:v>
                </c:pt>
                <c:pt idx="2297">
                  <c:v>496000</c:v>
                </c:pt>
                <c:pt idx="2298">
                  <c:v>497000</c:v>
                </c:pt>
                <c:pt idx="2299">
                  <c:v>498000</c:v>
                </c:pt>
                <c:pt idx="2300">
                  <c:v>499000</c:v>
                </c:pt>
                <c:pt idx="2301">
                  <c:v>500000</c:v>
                </c:pt>
                <c:pt idx="2302">
                  <c:v>501000</c:v>
                </c:pt>
                <c:pt idx="2303">
                  <c:v>502000</c:v>
                </c:pt>
                <c:pt idx="2304">
                  <c:v>503000</c:v>
                </c:pt>
                <c:pt idx="2305">
                  <c:v>504000</c:v>
                </c:pt>
                <c:pt idx="2306">
                  <c:v>505000</c:v>
                </c:pt>
                <c:pt idx="2307">
                  <c:v>506000</c:v>
                </c:pt>
                <c:pt idx="2308">
                  <c:v>507000</c:v>
                </c:pt>
                <c:pt idx="2309">
                  <c:v>508000</c:v>
                </c:pt>
                <c:pt idx="2310">
                  <c:v>509000</c:v>
                </c:pt>
                <c:pt idx="2311">
                  <c:v>510000</c:v>
                </c:pt>
                <c:pt idx="2312">
                  <c:v>511000</c:v>
                </c:pt>
                <c:pt idx="2313">
                  <c:v>512000</c:v>
                </c:pt>
                <c:pt idx="2314">
                  <c:v>513000</c:v>
                </c:pt>
                <c:pt idx="2315">
                  <c:v>514000</c:v>
                </c:pt>
                <c:pt idx="2316">
                  <c:v>515000</c:v>
                </c:pt>
                <c:pt idx="2317">
                  <c:v>516000</c:v>
                </c:pt>
                <c:pt idx="2318">
                  <c:v>517000</c:v>
                </c:pt>
                <c:pt idx="2319">
                  <c:v>518000</c:v>
                </c:pt>
                <c:pt idx="2320">
                  <c:v>519000</c:v>
                </c:pt>
                <c:pt idx="2321">
                  <c:v>520000</c:v>
                </c:pt>
                <c:pt idx="2322">
                  <c:v>521000</c:v>
                </c:pt>
                <c:pt idx="2323">
                  <c:v>522000</c:v>
                </c:pt>
                <c:pt idx="2324">
                  <c:v>523000</c:v>
                </c:pt>
                <c:pt idx="2325">
                  <c:v>524000</c:v>
                </c:pt>
                <c:pt idx="2326">
                  <c:v>525000</c:v>
                </c:pt>
                <c:pt idx="2327">
                  <c:v>526000</c:v>
                </c:pt>
                <c:pt idx="2328">
                  <c:v>527000</c:v>
                </c:pt>
                <c:pt idx="2329">
                  <c:v>528000</c:v>
                </c:pt>
                <c:pt idx="2330">
                  <c:v>529000</c:v>
                </c:pt>
                <c:pt idx="2331">
                  <c:v>530000</c:v>
                </c:pt>
                <c:pt idx="2332">
                  <c:v>531000</c:v>
                </c:pt>
                <c:pt idx="2333">
                  <c:v>532000</c:v>
                </c:pt>
                <c:pt idx="2334">
                  <c:v>533000</c:v>
                </c:pt>
                <c:pt idx="2335">
                  <c:v>534000</c:v>
                </c:pt>
                <c:pt idx="2336">
                  <c:v>535000</c:v>
                </c:pt>
                <c:pt idx="2337">
                  <c:v>536000</c:v>
                </c:pt>
                <c:pt idx="2338">
                  <c:v>537000</c:v>
                </c:pt>
                <c:pt idx="2339">
                  <c:v>538000</c:v>
                </c:pt>
                <c:pt idx="2340">
                  <c:v>539000</c:v>
                </c:pt>
                <c:pt idx="2341">
                  <c:v>540000</c:v>
                </c:pt>
                <c:pt idx="2342">
                  <c:v>541000</c:v>
                </c:pt>
                <c:pt idx="2343">
                  <c:v>542000</c:v>
                </c:pt>
                <c:pt idx="2344">
                  <c:v>543000</c:v>
                </c:pt>
                <c:pt idx="2345">
                  <c:v>544000</c:v>
                </c:pt>
                <c:pt idx="2346">
                  <c:v>545000</c:v>
                </c:pt>
                <c:pt idx="2347">
                  <c:v>546000</c:v>
                </c:pt>
                <c:pt idx="2348">
                  <c:v>547000</c:v>
                </c:pt>
                <c:pt idx="2349">
                  <c:v>548000</c:v>
                </c:pt>
                <c:pt idx="2350">
                  <c:v>549000</c:v>
                </c:pt>
                <c:pt idx="2351">
                  <c:v>550000</c:v>
                </c:pt>
                <c:pt idx="2352">
                  <c:v>551000</c:v>
                </c:pt>
                <c:pt idx="2353">
                  <c:v>552000</c:v>
                </c:pt>
                <c:pt idx="2354">
                  <c:v>553000</c:v>
                </c:pt>
                <c:pt idx="2355">
                  <c:v>554000</c:v>
                </c:pt>
                <c:pt idx="2356">
                  <c:v>555000</c:v>
                </c:pt>
                <c:pt idx="2357">
                  <c:v>556000</c:v>
                </c:pt>
                <c:pt idx="2358">
                  <c:v>557000</c:v>
                </c:pt>
                <c:pt idx="2359">
                  <c:v>558000</c:v>
                </c:pt>
                <c:pt idx="2360">
                  <c:v>559000</c:v>
                </c:pt>
                <c:pt idx="2361">
                  <c:v>560000</c:v>
                </c:pt>
                <c:pt idx="2362">
                  <c:v>561000</c:v>
                </c:pt>
                <c:pt idx="2363">
                  <c:v>562000</c:v>
                </c:pt>
                <c:pt idx="2364">
                  <c:v>563000</c:v>
                </c:pt>
                <c:pt idx="2365">
                  <c:v>564000</c:v>
                </c:pt>
                <c:pt idx="2366">
                  <c:v>565000</c:v>
                </c:pt>
                <c:pt idx="2367">
                  <c:v>566000</c:v>
                </c:pt>
                <c:pt idx="2368">
                  <c:v>567000</c:v>
                </c:pt>
                <c:pt idx="2369">
                  <c:v>568000</c:v>
                </c:pt>
                <c:pt idx="2370">
                  <c:v>569000</c:v>
                </c:pt>
                <c:pt idx="2371">
                  <c:v>570000</c:v>
                </c:pt>
                <c:pt idx="2372">
                  <c:v>571000</c:v>
                </c:pt>
                <c:pt idx="2373">
                  <c:v>572000</c:v>
                </c:pt>
                <c:pt idx="2374">
                  <c:v>573000</c:v>
                </c:pt>
                <c:pt idx="2375">
                  <c:v>574000</c:v>
                </c:pt>
                <c:pt idx="2376">
                  <c:v>575000</c:v>
                </c:pt>
                <c:pt idx="2377">
                  <c:v>576000</c:v>
                </c:pt>
                <c:pt idx="2378">
                  <c:v>577000</c:v>
                </c:pt>
                <c:pt idx="2379">
                  <c:v>578000</c:v>
                </c:pt>
                <c:pt idx="2380">
                  <c:v>579000</c:v>
                </c:pt>
                <c:pt idx="2381">
                  <c:v>580000</c:v>
                </c:pt>
                <c:pt idx="2382">
                  <c:v>581000</c:v>
                </c:pt>
                <c:pt idx="2383">
                  <c:v>582000</c:v>
                </c:pt>
                <c:pt idx="2384">
                  <c:v>583000</c:v>
                </c:pt>
                <c:pt idx="2385">
                  <c:v>584000</c:v>
                </c:pt>
                <c:pt idx="2386">
                  <c:v>585000</c:v>
                </c:pt>
                <c:pt idx="2387">
                  <c:v>586000</c:v>
                </c:pt>
                <c:pt idx="2388">
                  <c:v>587000</c:v>
                </c:pt>
                <c:pt idx="2389">
                  <c:v>588000</c:v>
                </c:pt>
                <c:pt idx="2390">
                  <c:v>589000</c:v>
                </c:pt>
                <c:pt idx="2391">
                  <c:v>590000</c:v>
                </c:pt>
                <c:pt idx="2392">
                  <c:v>591000</c:v>
                </c:pt>
                <c:pt idx="2393">
                  <c:v>592000</c:v>
                </c:pt>
                <c:pt idx="2394">
                  <c:v>593000</c:v>
                </c:pt>
                <c:pt idx="2395">
                  <c:v>594000</c:v>
                </c:pt>
                <c:pt idx="2396">
                  <c:v>595000</c:v>
                </c:pt>
                <c:pt idx="2397">
                  <c:v>596000</c:v>
                </c:pt>
                <c:pt idx="2398">
                  <c:v>597000</c:v>
                </c:pt>
                <c:pt idx="2399">
                  <c:v>598000</c:v>
                </c:pt>
                <c:pt idx="2400">
                  <c:v>599000</c:v>
                </c:pt>
                <c:pt idx="2401">
                  <c:v>600000</c:v>
                </c:pt>
                <c:pt idx="2402">
                  <c:v>601000</c:v>
                </c:pt>
                <c:pt idx="2403">
                  <c:v>602000</c:v>
                </c:pt>
                <c:pt idx="2404">
                  <c:v>603000</c:v>
                </c:pt>
                <c:pt idx="2405">
                  <c:v>604000</c:v>
                </c:pt>
                <c:pt idx="2406">
                  <c:v>605000</c:v>
                </c:pt>
                <c:pt idx="2407">
                  <c:v>606000</c:v>
                </c:pt>
                <c:pt idx="2408">
                  <c:v>607000</c:v>
                </c:pt>
                <c:pt idx="2409">
                  <c:v>608000</c:v>
                </c:pt>
                <c:pt idx="2410">
                  <c:v>609000</c:v>
                </c:pt>
                <c:pt idx="2411">
                  <c:v>610000</c:v>
                </c:pt>
                <c:pt idx="2412">
                  <c:v>611000</c:v>
                </c:pt>
                <c:pt idx="2413">
                  <c:v>612000</c:v>
                </c:pt>
                <c:pt idx="2414">
                  <c:v>613000</c:v>
                </c:pt>
                <c:pt idx="2415">
                  <c:v>614000</c:v>
                </c:pt>
                <c:pt idx="2416">
                  <c:v>615000</c:v>
                </c:pt>
                <c:pt idx="2417">
                  <c:v>616000</c:v>
                </c:pt>
                <c:pt idx="2418">
                  <c:v>617000</c:v>
                </c:pt>
                <c:pt idx="2419">
                  <c:v>618000</c:v>
                </c:pt>
                <c:pt idx="2420">
                  <c:v>619000</c:v>
                </c:pt>
                <c:pt idx="2421">
                  <c:v>620000</c:v>
                </c:pt>
                <c:pt idx="2422">
                  <c:v>621000</c:v>
                </c:pt>
                <c:pt idx="2423">
                  <c:v>622000</c:v>
                </c:pt>
                <c:pt idx="2424">
                  <c:v>623000</c:v>
                </c:pt>
                <c:pt idx="2425">
                  <c:v>624000</c:v>
                </c:pt>
                <c:pt idx="2426">
                  <c:v>625000</c:v>
                </c:pt>
                <c:pt idx="2427">
                  <c:v>626000</c:v>
                </c:pt>
                <c:pt idx="2428">
                  <c:v>627000</c:v>
                </c:pt>
                <c:pt idx="2429">
                  <c:v>628000</c:v>
                </c:pt>
                <c:pt idx="2430">
                  <c:v>629000</c:v>
                </c:pt>
                <c:pt idx="2431">
                  <c:v>630000</c:v>
                </c:pt>
                <c:pt idx="2432">
                  <c:v>631000</c:v>
                </c:pt>
                <c:pt idx="2433">
                  <c:v>632000</c:v>
                </c:pt>
                <c:pt idx="2434">
                  <c:v>633000</c:v>
                </c:pt>
                <c:pt idx="2435">
                  <c:v>634000</c:v>
                </c:pt>
                <c:pt idx="2436">
                  <c:v>635000</c:v>
                </c:pt>
                <c:pt idx="2437">
                  <c:v>636000</c:v>
                </c:pt>
                <c:pt idx="2438">
                  <c:v>637000</c:v>
                </c:pt>
                <c:pt idx="2439">
                  <c:v>638000</c:v>
                </c:pt>
                <c:pt idx="2440">
                  <c:v>639000</c:v>
                </c:pt>
                <c:pt idx="2441">
                  <c:v>640000</c:v>
                </c:pt>
                <c:pt idx="2442">
                  <c:v>641000</c:v>
                </c:pt>
                <c:pt idx="2443">
                  <c:v>642000</c:v>
                </c:pt>
                <c:pt idx="2444">
                  <c:v>643000</c:v>
                </c:pt>
                <c:pt idx="2445">
                  <c:v>644000</c:v>
                </c:pt>
                <c:pt idx="2446">
                  <c:v>645000</c:v>
                </c:pt>
                <c:pt idx="2447">
                  <c:v>646000</c:v>
                </c:pt>
                <c:pt idx="2448">
                  <c:v>647000</c:v>
                </c:pt>
                <c:pt idx="2449">
                  <c:v>648000</c:v>
                </c:pt>
                <c:pt idx="2450">
                  <c:v>649000</c:v>
                </c:pt>
                <c:pt idx="2451">
                  <c:v>650000</c:v>
                </c:pt>
                <c:pt idx="2452">
                  <c:v>651000</c:v>
                </c:pt>
                <c:pt idx="2453">
                  <c:v>652000</c:v>
                </c:pt>
                <c:pt idx="2454">
                  <c:v>653000</c:v>
                </c:pt>
                <c:pt idx="2455">
                  <c:v>654000</c:v>
                </c:pt>
                <c:pt idx="2456">
                  <c:v>655000</c:v>
                </c:pt>
                <c:pt idx="2457">
                  <c:v>656000</c:v>
                </c:pt>
                <c:pt idx="2458">
                  <c:v>657000</c:v>
                </c:pt>
                <c:pt idx="2459">
                  <c:v>658000</c:v>
                </c:pt>
                <c:pt idx="2460">
                  <c:v>659000</c:v>
                </c:pt>
                <c:pt idx="2461">
                  <c:v>660000</c:v>
                </c:pt>
                <c:pt idx="2462">
                  <c:v>661000</c:v>
                </c:pt>
                <c:pt idx="2463">
                  <c:v>662000</c:v>
                </c:pt>
                <c:pt idx="2464">
                  <c:v>663000</c:v>
                </c:pt>
                <c:pt idx="2465">
                  <c:v>664000</c:v>
                </c:pt>
                <c:pt idx="2466">
                  <c:v>665000</c:v>
                </c:pt>
                <c:pt idx="2467">
                  <c:v>666000</c:v>
                </c:pt>
                <c:pt idx="2468">
                  <c:v>667000</c:v>
                </c:pt>
                <c:pt idx="2469">
                  <c:v>668000</c:v>
                </c:pt>
                <c:pt idx="2470">
                  <c:v>669000</c:v>
                </c:pt>
                <c:pt idx="2471">
                  <c:v>670000</c:v>
                </c:pt>
                <c:pt idx="2472">
                  <c:v>671000</c:v>
                </c:pt>
                <c:pt idx="2473">
                  <c:v>672000</c:v>
                </c:pt>
                <c:pt idx="2474">
                  <c:v>673000</c:v>
                </c:pt>
                <c:pt idx="2475">
                  <c:v>674000</c:v>
                </c:pt>
                <c:pt idx="2476">
                  <c:v>675000</c:v>
                </c:pt>
                <c:pt idx="2477">
                  <c:v>676000</c:v>
                </c:pt>
                <c:pt idx="2478">
                  <c:v>677000</c:v>
                </c:pt>
                <c:pt idx="2479">
                  <c:v>678000</c:v>
                </c:pt>
                <c:pt idx="2480">
                  <c:v>679000</c:v>
                </c:pt>
                <c:pt idx="2481">
                  <c:v>680000</c:v>
                </c:pt>
                <c:pt idx="2482">
                  <c:v>681000</c:v>
                </c:pt>
                <c:pt idx="2483">
                  <c:v>682000</c:v>
                </c:pt>
                <c:pt idx="2484">
                  <c:v>683000</c:v>
                </c:pt>
                <c:pt idx="2485">
                  <c:v>684000</c:v>
                </c:pt>
                <c:pt idx="2486">
                  <c:v>685000</c:v>
                </c:pt>
                <c:pt idx="2487">
                  <c:v>686000</c:v>
                </c:pt>
                <c:pt idx="2488">
                  <c:v>687000</c:v>
                </c:pt>
                <c:pt idx="2489">
                  <c:v>688000</c:v>
                </c:pt>
                <c:pt idx="2490">
                  <c:v>689000</c:v>
                </c:pt>
                <c:pt idx="2491">
                  <c:v>690000</c:v>
                </c:pt>
                <c:pt idx="2492">
                  <c:v>691000</c:v>
                </c:pt>
                <c:pt idx="2493">
                  <c:v>692000</c:v>
                </c:pt>
                <c:pt idx="2494">
                  <c:v>693000</c:v>
                </c:pt>
                <c:pt idx="2495">
                  <c:v>694000</c:v>
                </c:pt>
                <c:pt idx="2496">
                  <c:v>695000</c:v>
                </c:pt>
                <c:pt idx="2497">
                  <c:v>696000</c:v>
                </c:pt>
                <c:pt idx="2498">
                  <c:v>697000</c:v>
                </c:pt>
                <c:pt idx="2499">
                  <c:v>698000</c:v>
                </c:pt>
                <c:pt idx="2500">
                  <c:v>699000</c:v>
                </c:pt>
                <c:pt idx="2501">
                  <c:v>700000</c:v>
                </c:pt>
                <c:pt idx="2502">
                  <c:v>701000</c:v>
                </c:pt>
                <c:pt idx="2503">
                  <c:v>702000</c:v>
                </c:pt>
                <c:pt idx="2504">
                  <c:v>703000</c:v>
                </c:pt>
                <c:pt idx="2505">
                  <c:v>704000</c:v>
                </c:pt>
                <c:pt idx="2506">
                  <c:v>705000</c:v>
                </c:pt>
                <c:pt idx="2507">
                  <c:v>706000</c:v>
                </c:pt>
                <c:pt idx="2508">
                  <c:v>707000</c:v>
                </c:pt>
                <c:pt idx="2509">
                  <c:v>708000</c:v>
                </c:pt>
                <c:pt idx="2510">
                  <c:v>709000</c:v>
                </c:pt>
                <c:pt idx="2511">
                  <c:v>710000</c:v>
                </c:pt>
                <c:pt idx="2512">
                  <c:v>711000</c:v>
                </c:pt>
                <c:pt idx="2513">
                  <c:v>712000</c:v>
                </c:pt>
                <c:pt idx="2514">
                  <c:v>713000</c:v>
                </c:pt>
                <c:pt idx="2515">
                  <c:v>714000</c:v>
                </c:pt>
                <c:pt idx="2516">
                  <c:v>715000</c:v>
                </c:pt>
                <c:pt idx="2517">
                  <c:v>716000</c:v>
                </c:pt>
                <c:pt idx="2518">
                  <c:v>717000</c:v>
                </c:pt>
                <c:pt idx="2519">
                  <c:v>718000</c:v>
                </c:pt>
                <c:pt idx="2520">
                  <c:v>719000</c:v>
                </c:pt>
                <c:pt idx="2521">
                  <c:v>720000</c:v>
                </c:pt>
                <c:pt idx="2522">
                  <c:v>721000</c:v>
                </c:pt>
                <c:pt idx="2523">
                  <c:v>722000</c:v>
                </c:pt>
                <c:pt idx="2524">
                  <c:v>723000</c:v>
                </c:pt>
                <c:pt idx="2525">
                  <c:v>724000</c:v>
                </c:pt>
                <c:pt idx="2526">
                  <c:v>725000</c:v>
                </c:pt>
                <c:pt idx="2527">
                  <c:v>726000</c:v>
                </c:pt>
                <c:pt idx="2528">
                  <c:v>727000</c:v>
                </c:pt>
                <c:pt idx="2529">
                  <c:v>728000</c:v>
                </c:pt>
                <c:pt idx="2530">
                  <c:v>729000</c:v>
                </c:pt>
                <c:pt idx="2531">
                  <c:v>730000</c:v>
                </c:pt>
                <c:pt idx="2532">
                  <c:v>731000</c:v>
                </c:pt>
                <c:pt idx="2533">
                  <c:v>732000</c:v>
                </c:pt>
                <c:pt idx="2534">
                  <c:v>733000</c:v>
                </c:pt>
                <c:pt idx="2535">
                  <c:v>734000</c:v>
                </c:pt>
                <c:pt idx="2536">
                  <c:v>735000</c:v>
                </c:pt>
                <c:pt idx="2537">
                  <c:v>736000</c:v>
                </c:pt>
                <c:pt idx="2538">
                  <c:v>737000</c:v>
                </c:pt>
                <c:pt idx="2539">
                  <c:v>738000</c:v>
                </c:pt>
                <c:pt idx="2540">
                  <c:v>739000</c:v>
                </c:pt>
                <c:pt idx="2541">
                  <c:v>740000</c:v>
                </c:pt>
                <c:pt idx="2542">
                  <c:v>741000</c:v>
                </c:pt>
                <c:pt idx="2543">
                  <c:v>742000</c:v>
                </c:pt>
                <c:pt idx="2544">
                  <c:v>743000</c:v>
                </c:pt>
                <c:pt idx="2545">
                  <c:v>744000</c:v>
                </c:pt>
                <c:pt idx="2546">
                  <c:v>745000</c:v>
                </c:pt>
                <c:pt idx="2547">
                  <c:v>746000</c:v>
                </c:pt>
                <c:pt idx="2548">
                  <c:v>747000</c:v>
                </c:pt>
                <c:pt idx="2549">
                  <c:v>748000</c:v>
                </c:pt>
                <c:pt idx="2550">
                  <c:v>749000</c:v>
                </c:pt>
                <c:pt idx="2551">
                  <c:v>750000</c:v>
                </c:pt>
                <c:pt idx="2552">
                  <c:v>751000</c:v>
                </c:pt>
                <c:pt idx="2553">
                  <c:v>752000</c:v>
                </c:pt>
                <c:pt idx="2554">
                  <c:v>753000</c:v>
                </c:pt>
                <c:pt idx="2555">
                  <c:v>754000</c:v>
                </c:pt>
                <c:pt idx="2556">
                  <c:v>755000</c:v>
                </c:pt>
                <c:pt idx="2557">
                  <c:v>756000</c:v>
                </c:pt>
                <c:pt idx="2558">
                  <c:v>757000</c:v>
                </c:pt>
                <c:pt idx="2559">
                  <c:v>758000</c:v>
                </c:pt>
                <c:pt idx="2560">
                  <c:v>759000</c:v>
                </c:pt>
                <c:pt idx="2561">
                  <c:v>760000</c:v>
                </c:pt>
                <c:pt idx="2562">
                  <c:v>761000</c:v>
                </c:pt>
                <c:pt idx="2563">
                  <c:v>762000</c:v>
                </c:pt>
                <c:pt idx="2564">
                  <c:v>763000</c:v>
                </c:pt>
                <c:pt idx="2565">
                  <c:v>764000</c:v>
                </c:pt>
                <c:pt idx="2566">
                  <c:v>765000</c:v>
                </c:pt>
                <c:pt idx="2567">
                  <c:v>766000</c:v>
                </c:pt>
                <c:pt idx="2568">
                  <c:v>767000</c:v>
                </c:pt>
                <c:pt idx="2569">
                  <c:v>768000</c:v>
                </c:pt>
                <c:pt idx="2570">
                  <c:v>769000</c:v>
                </c:pt>
                <c:pt idx="2571">
                  <c:v>770000</c:v>
                </c:pt>
                <c:pt idx="2572">
                  <c:v>771000</c:v>
                </c:pt>
                <c:pt idx="2573">
                  <c:v>772000</c:v>
                </c:pt>
                <c:pt idx="2574">
                  <c:v>773000</c:v>
                </c:pt>
                <c:pt idx="2575">
                  <c:v>774000</c:v>
                </c:pt>
                <c:pt idx="2576">
                  <c:v>775000</c:v>
                </c:pt>
                <c:pt idx="2577">
                  <c:v>776000</c:v>
                </c:pt>
                <c:pt idx="2578">
                  <c:v>777000</c:v>
                </c:pt>
                <c:pt idx="2579">
                  <c:v>778000</c:v>
                </c:pt>
                <c:pt idx="2580">
                  <c:v>779000</c:v>
                </c:pt>
                <c:pt idx="2581">
                  <c:v>780000</c:v>
                </c:pt>
                <c:pt idx="2582">
                  <c:v>781000</c:v>
                </c:pt>
                <c:pt idx="2583">
                  <c:v>782000</c:v>
                </c:pt>
                <c:pt idx="2584">
                  <c:v>783000</c:v>
                </c:pt>
                <c:pt idx="2585">
                  <c:v>784000</c:v>
                </c:pt>
                <c:pt idx="2586">
                  <c:v>785000</c:v>
                </c:pt>
                <c:pt idx="2587">
                  <c:v>786000</c:v>
                </c:pt>
                <c:pt idx="2588">
                  <c:v>787000</c:v>
                </c:pt>
                <c:pt idx="2589">
                  <c:v>788000</c:v>
                </c:pt>
                <c:pt idx="2590">
                  <c:v>789000</c:v>
                </c:pt>
                <c:pt idx="2591">
                  <c:v>790000</c:v>
                </c:pt>
                <c:pt idx="2592">
                  <c:v>791000</c:v>
                </c:pt>
                <c:pt idx="2593">
                  <c:v>792000</c:v>
                </c:pt>
                <c:pt idx="2594">
                  <c:v>793000</c:v>
                </c:pt>
                <c:pt idx="2595">
                  <c:v>794000</c:v>
                </c:pt>
                <c:pt idx="2596">
                  <c:v>795000</c:v>
                </c:pt>
                <c:pt idx="2597">
                  <c:v>796000</c:v>
                </c:pt>
                <c:pt idx="2598">
                  <c:v>797000</c:v>
                </c:pt>
                <c:pt idx="2599">
                  <c:v>798000</c:v>
                </c:pt>
                <c:pt idx="2600">
                  <c:v>799000</c:v>
                </c:pt>
                <c:pt idx="2601">
                  <c:v>800000</c:v>
                </c:pt>
                <c:pt idx="2602">
                  <c:v>801000</c:v>
                </c:pt>
                <c:pt idx="2603">
                  <c:v>802000</c:v>
                </c:pt>
                <c:pt idx="2604">
                  <c:v>803000</c:v>
                </c:pt>
                <c:pt idx="2605">
                  <c:v>804000</c:v>
                </c:pt>
                <c:pt idx="2606">
                  <c:v>805000</c:v>
                </c:pt>
                <c:pt idx="2607">
                  <c:v>806000</c:v>
                </c:pt>
                <c:pt idx="2608">
                  <c:v>807000</c:v>
                </c:pt>
                <c:pt idx="2609">
                  <c:v>808000</c:v>
                </c:pt>
                <c:pt idx="2610">
                  <c:v>809000</c:v>
                </c:pt>
                <c:pt idx="2611">
                  <c:v>810000</c:v>
                </c:pt>
                <c:pt idx="2612">
                  <c:v>811000</c:v>
                </c:pt>
                <c:pt idx="2613">
                  <c:v>812000</c:v>
                </c:pt>
                <c:pt idx="2614">
                  <c:v>813000</c:v>
                </c:pt>
                <c:pt idx="2615">
                  <c:v>814000</c:v>
                </c:pt>
                <c:pt idx="2616">
                  <c:v>815000</c:v>
                </c:pt>
                <c:pt idx="2617">
                  <c:v>816000</c:v>
                </c:pt>
                <c:pt idx="2618">
                  <c:v>817000</c:v>
                </c:pt>
                <c:pt idx="2619">
                  <c:v>818000</c:v>
                </c:pt>
                <c:pt idx="2620">
                  <c:v>819000</c:v>
                </c:pt>
                <c:pt idx="2621">
                  <c:v>820000</c:v>
                </c:pt>
                <c:pt idx="2622">
                  <c:v>821000</c:v>
                </c:pt>
                <c:pt idx="2623">
                  <c:v>822000</c:v>
                </c:pt>
                <c:pt idx="2624">
                  <c:v>823000</c:v>
                </c:pt>
                <c:pt idx="2625">
                  <c:v>824000</c:v>
                </c:pt>
                <c:pt idx="2626">
                  <c:v>825000</c:v>
                </c:pt>
                <c:pt idx="2627">
                  <c:v>826000</c:v>
                </c:pt>
                <c:pt idx="2628">
                  <c:v>827000</c:v>
                </c:pt>
                <c:pt idx="2629">
                  <c:v>828000</c:v>
                </c:pt>
                <c:pt idx="2630">
                  <c:v>829000</c:v>
                </c:pt>
                <c:pt idx="2631">
                  <c:v>830000</c:v>
                </c:pt>
                <c:pt idx="2632">
                  <c:v>831000</c:v>
                </c:pt>
                <c:pt idx="2633">
                  <c:v>832000</c:v>
                </c:pt>
                <c:pt idx="2634">
                  <c:v>833000</c:v>
                </c:pt>
                <c:pt idx="2635">
                  <c:v>834000</c:v>
                </c:pt>
                <c:pt idx="2636">
                  <c:v>835000</c:v>
                </c:pt>
                <c:pt idx="2637">
                  <c:v>836000</c:v>
                </c:pt>
                <c:pt idx="2638">
                  <c:v>837000</c:v>
                </c:pt>
                <c:pt idx="2639">
                  <c:v>838000</c:v>
                </c:pt>
                <c:pt idx="2640">
                  <c:v>839000</c:v>
                </c:pt>
                <c:pt idx="2641">
                  <c:v>840000</c:v>
                </c:pt>
                <c:pt idx="2642">
                  <c:v>841000</c:v>
                </c:pt>
                <c:pt idx="2643">
                  <c:v>842000</c:v>
                </c:pt>
                <c:pt idx="2644">
                  <c:v>843000</c:v>
                </c:pt>
                <c:pt idx="2645">
                  <c:v>844000</c:v>
                </c:pt>
                <c:pt idx="2646">
                  <c:v>845000</c:v>
                </c:pt>
                <c:pt idx="2647">
                  <c:v>846000</c:v>
                </c:pt>
                <c:pt idx="2648">
                  <c:v>847000</c:v>
                </c:pt>
                <c:pt idx="2649">
                  <c:v>848000</c:v>
                </c:pt>
                <c:pt idx="2650">
                  <c:v>849000</c:v>
                </c:pt>
                <c:pt idx="2651">
                  <c:v>850000</c:v>
                </c:pt>
                <c:pt idx="2652">
                  <c:v>851000</c:v>
                </c:pt>
                <c:pt idx="2653">
                  <c:v>852000</c:v>
                </c:pt>
                <c:pt idx="2654">
                  <c:v>853000</c:v>
                </c:pt>
                <c:pt idx="2655">
                  <c:v>854000</c:v>
                </c:pt>
                <c:pt idx="2656">
                  <c:v>855000</c:v>
                </c:pt>
                <c:pt idx="2657">
                  <c:v>856000</c:v>
                </c:pt>
                <c:pt idx="2658">
                  <c:v>857000</c:v>
                </c:pt>
                <c:pt idx="2659">
                  <c:v>858000</c:v>
                </c:pt>
                <c:pt idx="2660">
                  <c:v>859000</c:v>
                </c:pt>
                <c:pt idx="2661">
                  <c:v>860000</c:v>
                </c:pt>
                <c:pt idx="2662">
                  <c:v>861000</c:v>
                </c:pt>
                <c:pt idx="2663">
                  <c:v>862000</c:v>
                </c:pt>
                <c:pt idx="2664">
                  <c:v>863000</c:v>
                </c:pt>
                <c:pt idx="2665">
                  <c:v>864000</c:v>
                </c:pt>
                <c:pt idx="2666">
                  <c:v>865000</c:v>
                </c:pt>
                <c:pt idx="2667">
                  <c:v>866000</c:v>
                </c:pt>
                <c:pt idx="2668">
                  <c:v>867000</c:v>
                </c:pt>
                <c:pt idx="2669">
                  <c:v>868000</c:v>
                </c:pt>
                <c:pt idx="2670">
                  <c:v>869000</c:v>
                </c:pt>
                <c:pt idx="2671">
                  <c:v>870000</c:v>
                </c:pt>
                <c:pt idx="2672">
                  <c:v>871000</c:v>
                </c:pt>
                <c:pt idx="2673">
                  <c:v>872000</c:v>
                </c:pt>
                <c:pt idx="2674">
                  <c:v>873000</c:v>
                </c:pt>
                <c:pt idx="2675">
                  <c:v>874000</c:v>
                </c:pt>
                <c:pt idx="2676">
                  <c:v>875000</c:v>
                </c:pt>
                <c:pt idx="2677">
                  <c:v>876000</c:v>
                </c:pt>
                <c:pt idx="2678">
                  <c:v>877000</c:v>
                </c:pt>
                <c:pt idx="2679">
                  <c:v>878000</c:v>
                </c:pt>
                <c:pt idx="2680">
                  <c:v>879000</c:v>
                </c:pt>
                <c:pt idx="2681">
                  <c:v>880000</c:v>
                </c:pt>
                <c:pt idx="2682">
                  <c:v>881000</c:v>
                </c:pt>
                <c:pt idx="2683">
                  <c:v>882000</c:v>
                </c:pt>
                <c:pt idx="2684">
                  <c:v>883000</c:v>
                </c:pt>
                <c:pt idx="2685">
                  <c:v>884000</c:v>
                </c:pt>
                <c:pt idx="2686">
                  <c:v>885000</c:v>
                </c:pt>
                <c:pt idx="2687">
                  <c:v>886000</c:v>
                </c:pt>
                <c:pt idx="2688">
                  <c:v>887000</c:v>
                </c:pt>
                <c:pt idx="2689">
                  <c:v>888000</c:v>
                </c:pt>
                <c:pt idx="2690">
                  <c:v>889000</c:v>
                </c:pt>
                <c:pt idx="2691">
                  <c:v>890000</c:v>
                </c:pt>
                <c:pt idx="2692">
                  <c:v>891000</c:v>
                </c:pt>
                <c:pt idx="2693">
                  <c:v>892000</c:v>
                </c:pt>
                <c:pt idx="2694">
                  <c:v>893000</c:v>
                </c:pt>
                <c:pt idx="2695">
                  <c:v>894000</c:v>
                </c:pt>
                <c:pt idx="2696">
                  <c:v>895000</c:v>
                </c:pt>
                <c:pt idx="2697">
                  <c:v>896000</c:v>
                </c:pt>
                <c:pt idx="2698">
                  <c:v>897000</c:v>
                </c:pt>
                <c:pt idx="2699">
                  <c:v>898000</c:v>
                </c:pt>
                <c:pt idx="2700">
                  <c:v>899000</c:v>
                </c:pt>
                <c:pt idx="2701">
                  <c:v>900000</c:v>
                </c:pt>
                <c:pt idx="2702">
                  <c:v>901000</c:v>
                </c:pt>
                <c:pt idx="2703">
                  <c:v>902000</c:v>
                </c:pt>
                <c:pt idx="2704">
                  <c:v>903000</c:v>
                </c:pt>
                <c:pt idx="2705">
                  <c:v>904000</c:v>
                </c:pt>
                <c:pt idx="2706">
                  <c:v>905000</c:v>
                </c:pt>
                <c:pt idx="2707">
                  <c:v>906000</c:v>
                </c:pt>
                <c:pt idx="2708">
                  <c:v>907000</c:v>
                </c:pt>
                <c:pt idx="2709">
                  <c:v>908000</c:v>
                </c:pt>
                <c:pt idx="2710">
                  <c:v>909000</c:v>
                </c:pt>
                <c:pt idx="2711">
                  <c:v>910000</c:v>
                </c:pt>
                <c:pt idx="2712">
                  <c:v>911000</c:v>
                </c:pt>
                <c:pt idx="2713">
                  <c:v>912000</c:v>
                </c:pt>
                <c:pt idx="2714">
                  <c:v>913000</c:v>
                </c:pt>
                <c:pt idx="2715">
                  <c:v>914000</c:v>
                </c:pt>
                <c:pt idx="2716">
                  <c:v>915000</c:v>
                </c:pt>
                <c:pt idx="2717">
                  <c:v>916000</c:v>
                </c:pt>
                <c:pt idx="2718">
                  <c:v>917000</c:v>
                </c:pt>
                <c:pt idx="2719">
                  <c:v>918000</c:v>
                </c:pt>
                <c:pt idx="2720">
                  <c:v>919000</c:v>
                </c:pt>
                <c:pt idx="2721">
                  <c:v>920000</c:v>
                </c:pt>
                <c:pt idx="2722">
                  <c:v>921000</c:v>
                </c:pt>
                <c:pt idx="2723">
                  <c:v>922000</c:v>
                </c:pt>
                <c:pt idx="2724">
                  <c:v>923000</c:v>
                </c:pt>
                <c:pt idx="2725">
                  <c:v>924000</c:v>
                </c:pt>
                <c:pt idx="2726">
                  <c:v>925000</c:v>
                </c:pt>
                <c:pt idx="2727">
                  <c:v>926000</c:v>
                </c:pt>
                <c:pt idx="2728">
                  <c:v>927000</c:v>
                </c:pt>
                <c:pt idx="2729">
                  <c:v>928000</c:v>
                </c:pt>
                <c:pt idx="2730">
                  <c:v>929000</c:v>
                </c:pt>
                <c:pt idx="2731">
                  <c:v>930000</c:v>
                </c:pt>
                <c:pt idx="2732">
                  <c:v>931000</c:v>
                </c:pt>
                <c:pt idx="2733">
                  <c:v>932000</c:v>
                </c:pt>
                <c:pt idx="2734">
                  <c:v>933000</c:v>
                </c:pt>
                <c:pt idx="2735">
                  <c:v>934000</c:v>
                </c:pt>
                <c:pt idx="2736">
                  <c:v>935000</c:v>
                </c:pt>
                <c:pt idx="2737">
                  <c:v>936000</c:v>
                </c:pt>
                <c:pt idx="2738">
                  <c:v>937000</c:v>
                </c:pt>
                <c:pt idx="2739">
                  <c:v>938000</c:v>
                </c:pt>
                <c:pt idx="2740">
                  <c:v>939000</c:v>
                </c:pt>
                <c:pt idx="2741">
                  <c:v>940000</c:v>
                </c:pt>
                <c:pt idx="2742">
                  <c:v>941000</c:v>
                </c:pt>
                <c:pt idx="2743">
                  <c:v>942000</c:v>
                </c:pt>
                <c:pt idx="2744">
                  <c:v>943000</c:v>
                </c:pt>
                <c:pt idx="2745">
                  <c:v>944000</c:v>
                </c:pt>
                <c:pt idx="2746">
                  <c:v>945000</c:v>
                </c:pt>
                <c:pt idx="2747">
                  <c:v>946000</c:v>
                </c:pt>
                <c:pt idx="2748">
                  <c:v>947000</c:v>
                </c:pt>
                <c:pt idx="2749">
                  <c:v>948000</c:v>
                </c:pt>
                <c:pt idx="2750">
                  <c:v>949000</c:v>
                </c:pt>
                <c:pt idx="2751">
                  <c:v>950000</c:v>
                </c:pt>
                <c:pt idx="2752">
                  <c:v>951000</c:v>
                </c:pt>
                <c:pt idx="2753">
                  <c:v>952000</c:v>
                </c:pt>
                <c:pt idx="2754">
                  <c:v>953000</c:v>
                </c:pt>
                <c:pt idx="2755">
                  <c:v>954000</c:v>
                </c:pt>
                <c:pt idx="2756">
                  <c:v>955000</c:v>
                </c:pt>
                <c:pt idx="2757">
                  <c:v>956000</c:v>
                </c:pt>
                <c:pt idx="2758">
                  <c:v>957000</c:v>
                </c:pt>
                <c:pt idx="2759">
                  <c:v>958000</c:v>
                </c:pt>
                <c:pt idx="2760">
                  <c:v>959000</c:v>
                </c:pt>
                <c:pt idx="2761">
                  <c:v>960000</c:v>
                </c:pt>
                <c:pt idx="2762">
                  <c:v>961000</c:v>
                </c:pt>
                <c:pt idx="2763">
                  <c:v>962000</c:v>
                </c:pt>
                <c:pt idx="2764">
                  <c:v>963000</c:v>
                </c:pt>
                <c:pt idx="2765">
                  <c:v>964000</c:v>
                </c:pt>
                <c:pt idx="2766">
                  <c:v>965000</c:v>
                </c:pt>
                <c:pt idx="2767">
                  <c:v>966000</c:v>
                </c:pt>
                <c:pt idx="2768">
                  <c:v>967000</c:v>
                </c:pt>
                <c:pt idx="2769">
                  <c:v>968000</c:v>
                </c:pt>
                <c:pt idx="2770">
                  <c:v>969000</c:v>
                </c:pt>
                <c:pt idx="2771">
                  <c:v>970000</c:v>
                </c:pt>
                <c:pt idx="2772">
                  <c:v>971000</c:v>
                </c:pt>
                <c:pt idx="2773">
                  <c:v>972000</c:v>
                </c:pt>
                <c:pt idx="2774">
                  <c:v>973000</c:v>
                </c:pt>
                <c:pt idx="2775">
                  <c:v>974000</c:v>
                </c:pt>
                <c:pt idx="2776">
                  <c:v>975000</c:v>
                </c:pt>
                <c:pt idx="2777">
                  <c:v>976000</c:v>
                </c:pt>
                <c:pt idx="2778">
                  <c:v>977000</c:v>
                </c:pt>
                <c:pt idx="2779">
                  <c:v>978000</c:v>
                </c:pt>
                <c:pt idx="2780">
                  <c:v>979000</c:v>
                </c:pt>
                <c:pt idx="2781">
                  <c:v>980000</c:v>
                </c:pt>
                <c:pt idx="2782">
                  <c:v>981000</c:v>
                </c:pt>
                <c:pt idx="2783">
                  <c:v>982000</c:v>
                </c:pt>
                <c:pt idx="2784">
                  <c:v>983000</c:v>
                </c:pt>
                <c:pt idx="2785">
                  <c:v>984000</c:v>
                </c:pt>
                <c:pt idx="2786">
                  <c:v>985000</c:v>
                </c:pt>
                <c:pt idx="2787">
                  <c:v>986000</c:v>
                </c:pt>
                <c:pt idx="2788">
                  <c:v>987000</c:v>
                </c:pt>
                <c:pt idx="2789">
                  <c:v>988000</c:v>
                </c:pt>
                <c:pt idx="2790">
                  <c:v>989000</c:v>
                </c:pt>
                <c:pt idx="2791">
                  <c:v>990000</c:v>
                </c:pt>
                <c:pt idx="2792">
                  <c:v>991000</c:v>
                </c:pt>
                <c:pt idx="2793">
                  <c:v>992000</c:v>
                </c:pt>
                <c:pt idx="2794">
                  <c:v>993000</c:v>
                </c:pt>
                <c:pt idx="2795">
                  <c:v>994000</c:v>
                </c:pt>
                <c:pt idx="2796">
                  <c:v>995000</c:v>
                </c:pt>
                <c:pt idx="2797">
                  <c:v>996000</c:v>
                </c:pt>
                <c:pt idx="2798">
                  <c:v>997000</c:v>
                </c:pt>
                <c:pt idx="2799">
                  <c:v>998000</c:v>
                </c:pt>
                <c:pt idx="2800">
                  <c:v>999000</c:v>
                </c:pt>
                <c:pt idx="2801">
                  <c:v>1000000</c:v>
                </c:pt>
                <c:pt idx="2802">
                  <c:v>1001000</c:v>
                </c:pt>
                <c:pt idx="2803">
                  <c:v>1002000</c:v>
                </c:pt>
                <c:pt idx="2804">
                  <c:v>1003000</c:v>
                </c:pt>
                <c:pt idx="2805">
                  <c:v>1004000</c:v>
                </c:pt>
                <c:pt idx="2806">
                  <c:v>1005000</c:v>
                </c:pt>
                <c:pt idx="2807">
                  <c:v>1006000</c:v>
                </c:pt>
                <c:pt idx="2808">
                  <c:v>1007000</c:v>
                </c:pt>
                <c:pt idx="2809">
                  <c:v>1008000</c:v>
                </c:pt>
                <c:pt idx="2810">
                  <c:v>1009000</c:v>
                </c:pt>
                <c:pt idx="2811">
                  <c:v>1010000</c:v>
                </c:pt>
                <c:pt idx="2812">
                  <c:v>1011000</c:v>
                </c:pt>
                <c:pt idx="2813">
                  <c:v>1012000</c:v>
                </c:pt>
                <c:pt idx="2814">
                  <c:v>1013000</c:v>
                </c:pt>
                <c:pt idx="2815">
                  <c:v>1014000</c:v>
                </c:pt>
                <c:pt idx="2816">
                  <c:v>1015000</c:v>
                </c:pt>
                <c:pt idx="2817">
                  <c:v>1016000</c:v>
                </c:pt>
                <c:pt idx="2818">
                  <c:v>1017000</c:v>
                </c:pt>
                <c:pt idx="2819">
                  <c:v>1018000</c:v>
                </c:pt>
                <c:pt idx="2820">
                  <c:v>1019000</c:v>
                </c:pt>
                <c:pt idx="2821">
                  <c:v>1020000</c:v>
                </c:pt>
                <c:pt idx="2822">
                  <c:v>1021000</c:v>
                </c:pt>
                <c:pt idx="2823">
                  <c:v>1022000</c:v>
                </c:pt>
                <c:pt idx="2824">
                  <c:v>1023000</c:v>
                </c:pt>
                <c:pt idx="2825">
                  <c:v>1024000</c:v>
                </c:pt>
                <c:pt idx="2826">
                  <c:v>1025000</c:v>
                </c:pt>
                <c:pt idx="2827">
                  <c:v>1026000</c:v>
                </c:pt>
                <c:pt idx="2828">
                  <c:v>1027000</c:v>
                </c:pt>
                <c:pt idx="2829">
                  <c:v>1028000</c:v>
                </c:pt>
                <c:pt idx="2830">
                  <c:v>1029000</c:v>
                </c:pt>
                <c:pt idx="2831">
                  <c:v>1030000</c:v>
                </c:pt>
                <c:pt idx="2832">
                  <c:v>1031000</c:v>
                </c:pt>
                <c:pt idx="2833">
                  <c:v>1032000</c:v>
                </c:pt>
                <c:pt idx="2834">
                  <c:v>1033000</c:v>
                </c:pt>
                <c:pt idx="2835">
                  <c:v>1034000</c:v>
                </c:pt>
                <c:pt idx="2836">
                  <c:v>1035000</c:v>
                </c:pt>
                <c:pt idx="2837">
                  <c:v>1036000</c:v>
                </c:pt>
                <c:pt idx="2838">
                  <c:v>1037000</c:v>
                </c:pt>
                <c:pt idx="2839">
                  <c:v>1038000</c:v>
                </c:pt>
                <c:pt idx="2840">
                  <c:v>1039000</c:v>
                </c:pt>
                <c:pt idx="2841">
                  <c:v>1040000</c:v>
                </c:pt>
                <c:pt idx="2842">
                  <c:v>1041000</c:v>
                </c:pt>
                <c:pt idx="2843">
                  <c:v>1042000</c:v>
                </c:pt>
                <c:pt idx="2844">
                  <c:v>1043000</c:v>
                </c:pt>
                <c:pt idx="2845">
                  <c:v>1044000</c:v>
                </c:pt>
                <c:pt idx="2846">
                  <c:v>1045000</c:v>
                </c:pt>
                <c:pt idx="2847">
                  <c:v>1046000</c:v>
                </c:pt>
                <c:pt idx="2848">
                  <c:v>1047000</c:v>
                </c:pt>
                <c:pt idx="2849">
                  <c:v>1048000</c:v>
                </c:pt>
                <c:pt idx="2850">
                  <c:v>1049000</c:v>
                </c:pt>
                <c:pt idx="2851">
                  <c:v>1050000</c:v>
                </c:pt>
                <c:pt idx="2852">
                  <c:v>1051000</c:v>
                </c:pt>
                <c:pt idx="2853">
                  <c:v>1052000</c:v>
                </c:pt>
                <c:pt idx="2854">
                  <c:v>1053000</c:v>
                </c:pt>
                <c:pt idx="2855">
                  <c:v>1054000</c:v>
                </c:pt>
                <c:pt idx="2856">
                  <c:v>1055000</c:v>
                </c:pt>
                <c:pt idx="2857">
                  <c:v>1056000</c:v>
                </c:pt>
                <c:pt idx="2858">
                  <c:v>1057000</c:v>
                </c:pt>
                <c:pt idx="2859">
                  <c:v>1058000</c:v>
                </c:pt>
                <c:pt idx="2860">
                  <c:v>1059000</c:v>
                </c:pt>
                <c:pt idx="2861">
                  <c:v>1060000</c:v>
                </c:pt>
                <c:pt idx="2862">
                  <c:v>1061000</c:v>
                </c:pt>
                <c:pt idx="2863">
                  <c:v>1062000</c:v>
                </c:pt>
                <c:pt idx="2864">
                  <c:v>1063000</c:v>
                </c:pt>
                <c:pt idx="2865">
                  <c:v>1064000</c:v>
                </c:pt>
                <c:pt idx="2866">
                  <c:v>1065000</c:v>
                </c:pt>
                <c:pt idx="2867">
                  <c:v>1066000</c:v>
                </c:pt>
                <c:pt idx="2868">
                  <c:v>1067000</c:v>
                </c:pt>
                <c:pt idx="2869">
                  <c:v>1068000</c:v>
                </c:pt>
                <c:pt idx="2870">
                  <c:v>1069000</c:v>
                </c:pt>
                <c:pt idx="2871">
                  <c:v>1070000</c:v>
                </c:pt>
                <c:pt idx="2872">
                  <c:v>1071000</c:v>
                </c:pt>
                <c:pt idx="2873">
                  <c:v>1072000</c:v>
                </c:pt>
                <c:pt idx="2874">
                  <c:v>1073000</c:v>
                </c:pt>
                <c:pt idx="2875">
                  <c:v>1074000</c:v>
                </c:pt>
                <c:pt idx="2876">
                  <c:v>1075000</c:v>
                </c:pt>
                <c:pt idx="2877">
                  <c:v>1076000</c:v>
                </c:pt>
                <c:pt idx="2878">
                  <c:v>1077000</c:v>
                </c:pt>
                <c:pt idx="2879">
                  <c:v>1078000</c:v>
                </c:pt>
                <c:pt idx="2880">
                  <c:v>1079000</c:v>
                </c:pt>
                <c:pt idx="2881">
                  <c:v>1080000</c:v>
                </c:pt>
                <c:pt idx="2882">
                  <c:v>1081000</c:v>
                </c:pt>
                <c:pt idx="2883">
                  <c:v>1082000</c:v>
                </c:pt>
                <c:pt idx="2884">
                  <c:v>1083000</c:v>
                </c:pt>
                <c:pt idx="2885">
                  <c:v>1084000</c:v>
                </c:pt>
                <c:pt idx="2886">
                  <c:v>1085000</c:v>
                </c:pt>
                <c:pt idx="2887">
                  <c:v>1086000</c:v>
                </c:pt>
                <c:pt idx="2888">
                  <c:v>1087000</c:v>
                </c:pt>
                <c:pt idx="2889">
                  <c:v>1088000</c:v>
                </c:pt>
                <c:pt idx="2890">
                  <c:v>1089000</c:v>
                </c:pt>
                <c:pt idx="2891">
                  <c:v>1090000</c:v>
                </c:pt>
                <c:pt idx="2892">
                  <c:v>1091000</c:v>
                </c:pt>
                <c:pt idx="2893">
                  <c:v>1092000</c:v>
                </c:pt>
                <c:pt idx="2894">
                  <c:v>1093000</c:v>
                </c:pt>
                <c:pt idx="2895">
                  <c:v>1094000</c:v>
                </c:pt>
                <c:pt idx="2896">
                  <c:v>1095000</c:v>
                </c:pt>
                <c:pt idx="2897">
                  <c:v>1096000</c:v>
                </c:pt>
                <c:pt idx="2898">
                  <c:v>1097000</c:v>
                </c:pt>
                <c:pt idx="2899">
                  <c:v>1098000</c:v>
                </c:pt>
                <c:pt idx="2900">
                  <c:v>1099000</c:v>
                </c:pt>
                <c:pt idx="2901">
                  <c:v>1100000</c:v>
                </c:pt>
                <c:pt idx="2902">
                  <c:v>1101000</c:v>
                </c:pt>
                <c:pt idx="2903">
                  <c:v>1102000</c:v>
                </c:pt>
                <c:pt idx="2904">
                  <c:v>1103000</c:v>
                </c:pt>
                <c:pt idx="2905">
                  <c:v>1104000</c:v>
                </c:pt>
                <c:pt idx="2906">
                  <c:v>1105000</c:v>
                </c:pt>
                <c:pt idx="2907">
                  <c:v>1106000</c:v>
                </c:pt>
                <c:pt idx="2908">
                  <c:v>1107000</c:v>
                </c:pt>
                <c:pt idx="2909">
                  <c:v>1108000</c:v>
                </c:pt>
                <c:pt idx="2910">
                  <c:v>1109000</c:v>
                </c:pt>
                <c:pt idx="2911">
                  <c:v>1110000</c:v>
                </c:pt>
                <c:pt idx="2912">
                  <c:v>1111000</c:v>
                </c:pt>
                <c:pt idx="2913">
                  <c:v>1112000</c:v>
                </c:pt>
                <c:pt idx="2914">
                  <c:v>1113000</c:v>
                </c:pt>
                <c:pt idx="2915">
                  <c:v>1114000</c:v>
                </c:pt>
                <c:pt idx="2916">
                  <c:v>1115000</c:v>
                </c:pt>
                <c:pt idx="2917">
                  <c:v>1116000</c:v>
                </c:pt>
                <c:pt idx="2918">
                  <c:v>1117000</c:v>
                </c:pt>
                <c:pt idx="2919">
                  <c:v>1118000</c:v>
                </c:pt>
                <c:pt idx="2920">
                  <c:v>1119000</c:v>
                </c:pt>
                <c:pt idx="2921">
                  <c:v>1120000</c:v>
                </c:pt>
                <c:pt idx="2922">
                  <c:v>1121000</c:v>
                </c:pt>
                <c:pt idx="2923">
                  <c:v>1122000</c:v>
                </c:pt>
                <c:pt idx="2924">
                  <c:v>1123000</c:v>
                </c:pt>
                <c:pt idx="2925">
                  <c:v>1124000</c:v>
                </c:pt>
                <c:pt idx="2926">
                  <c:v>1125000</c:v>
                </c:pt>
                <c:pt idx="2927">
                  <c:v>1126000</c:v>
                </c:pt>
                <c:pt idx="2928">
                  <c:v>1127000</c:v>
                </c:pt>
                <c:pt idx="2929">
                  <c:v>1128000</c:v>
                </c:pt>
                <c:pt idx="2930">
                  <c:v>1129000</c:v>
                </c:pt>
                <c:pt idx="2931">
                  <c:v>1130000</c:v>
                </c:pt>
                <c:pt idx="2932">
                  <c:v>1131000</c:v>
                </c:pt>
                <c:pt idx="2933">
                  <c:v>1132000</c:v>
                </c:pt>
                <c:pt idx="2934">
                  <c:v>1133000</c:v>
                </c:pt>
                <c:pt idx="2935">
                  <c:v>1134000</c:v>
                </c:pt>
                <c:pt idx="2936">
                  <c:v>1135000</c:v>
                </c:pt>
                <c:pt idx="2937">
                  <c:v>1136000</c:v>
                </c:pt>
                <c:pt idx="2938">
                  <c:v>1137000</c:v>
                </c:pt>
                <c:pt idx="2939">
                  <c:v>1138000</c:v>
                </c:pt>
                <c:pt idx="2940">
                  <c:v>1139000</c:v>
                </c:pt>
                <c:pt idx="2941">
                  <c:v>1140000</c:v>
                </c:pt>
                <c:pt idx="2942">
                  <c:v>1141000</c:v>
                </c:pt>
                <c:pt idx="2943">
                  <c:v>1142000</c:v>
                </c:pt>
                <c:pt idx="2944">
                  <c:v>1143000</c:v>
                </c:pt>
                <c:pt idx="2945">
                  <c:v>1144000</c:v>
                </c:pt>
                <c:pt idx="2946">
                  <c:v>1145000</c:v>
                </c:pt>
                <c:pt idx="2947">
                  <c:v>1146000</c:v>
                </c:pt>
                <c:pt idx="2948">
                  <c:v>1147000</c:v>
                </c:pt>
                <c:pt idx="2949">
                  <c:v>1148000</c:v>
                </c:pt>
                <c:pt idx="2950">
                  <c:v>1149000</c:v>
                </c:pt>
                <c:pt idx="2951">
                  <c:v>1150000</c:v>
                </c:pt>
                <c:pt idx="2952">
                  <c:v>1151000</c:v>
                </c:pt>
                <c:pt idx="2953">
                  <c:v>1152000</c:v>
                </c:pt>
                <c:pt idx="2954">
                  <c:v>1153000</c:v>
                </c:pt>
                <c:pt idx="2955">
                  <c:v>1154000</c:v>
                </c:pt>
                <c:pt idx="2956">
                  <c:v>1155000</c:v>
                </c:pt>
                <c:pt idx="2957">
                  <c:v>1156000</c:v>
                </c:pt>
                <c:pt idx="2958">
                  <c:v>1157000</c:v>
                </c:pt>
                <c:pt idx="2959">
                  <c:v>1158000</c:v>
                </c:pt>
                <c:pt idx="2960">
                  <c:v>1159000</c:v>
                </c:pt>
                <c:pt idx="2961">
                  <c:v>1160000</c:v>
                </c:pt>
                <c:pt idx="2962">
                  <c:v>1161000</c:v>
                </c:pt>
                <c:pt idx="2963">
                  <c:v>1162000</c:v>
                </c:pt>
                <c:pt idx="2964">
                  <c:v>1163000</c:v>
                </c:pt>
                <c:pt idx="2965">
                  <c:v>1164000</c:v>
                </c:pt>
                <c:pt idx="2966">
                  <c:v>1165000</c:v>
                </c:pt>
                <c:pt idx="2967">
                  <c:v>1166000</c:v>
                </c:pt>
                <c:pt idx="2968">
                  <c:v>1167000</c:v>
                </c:pt>
                <c:pt idx="2969">
                  <c:v>1168000</c:v>
                </c:pt>
                <c:pt idx="2970">
                  <c:v>1169000</c:v>
                </c:pt>
                <c:pt idx="2971">
                  <c:v>1170000</c:v>
                </c:pt>
                <c:pt idx="2972">
                  <c:v>1171000</c:v>
                </c:pt>
                <c:pt idx="2973">
                  <c:v>1172000</c:v>
                </c:pt>
                <c:pt idx="2974">
                  <c:v>1173000</c:v>
                </c:pt>
                <c:pt idx="2975">
                  <c:v>1174000</c:v>
                </c:pt>
                <c:pt idx="2976">
                  <c:v>1175000</c:v>
                </c:pt>
                <c:pt idx="2977">
                  <c:v>1176000</c:v>
                </c:pt>
                <c:pt idx="2978">
                  <c:v>1177000</c:v>
                </c:pt>
                <c:pt idx="2979">
                  <c:v>1178000</c:v>
                </c:pt>
                <c:pt idx="2980">
                  <c:v>1179000</c:v>
                </c:pt>
                <c:pt idx="2981">
                  <c:v>1180000</c:v>
                </c:pt>
                <c:pt idx="2982">
                  <c:v>1181000</c:v>
                </c:pt>
                <c:pt idx="2983">
                  <c:v>1182000</c:v>
                </c:pt>
                <c:pt idx="2984">
                  <c:v>1183000</c:v>
                </c:pt>
                <c:pt idx="2985">
                  <c:v>1184000</c:v>
                </c:pt>
                <c:pt idx="2986">
                  <c:v>1185000</c:v>
                </c:pt>
                <c:pt idx="2987">
                  <c:v>1186000</c:v>
                </c:pt>
                <c:pt idx="2988">
                  <c:v>1187000</c:v>
                </c:pt>
                <c:pt idx="2989">
                  <c:v>1188000</c:v>
                </c:pt>
                <c:pt idx="2990">
                  <c:v>1189000</c:v>
                </c:pt>
                <c:pt idx="2991">
                  <c:v>1190000</c:v>
                </c:pt>
                <c:pt idx="2992">
                  <c:v>1191000</c:v>
                </c:pt>
                <c:pt idx="2993">
                  <c:v>1192000</c:v>
                </c:pt>
                <c:pt idx="2994">
                  <c:v>1193000</c:v>
                </c:pt>
                <c:pt idx="2995">
                  <c:v>1194000</c:v>
                </c:pt>
                <c:pt idx="2996">
                  <c:v>1195000</c:v>
                </c:pt>
                <c:pt idx="2997">
                  <c:v>1196000</c:v>
                </c:pt>
                <c:pt idx="2998">
                  <c:v>1197000</c:v>
                </c:pt>
                <c:pt idx="2999">
                  <c:v>1198000</c:v>
                </c:pt>
                <c:pt idx="3000">
                  <c:v>1199000</c:v>
                </c:pt>
                <c:pt idx="3001">
                  <c:v>1200000</c:v>
                </c:pt>
                <c:pt idx="3002">
                  <c:v>1201000</c:v>
                </c:pt>
                <c:pt idx="3003">
                  <c:v>1202000</c:v>
                </c:pt>
                <c:pt idx="3004">
                  <c:v>1203000</c:v>
                </c:pt>
                <c:pt idx="3005">
                  <c:v>1204000</c:v>
                </c:pt>
                <c:pt idx="3006">
                  <c:v>1205000</c:v>
                </c:pt>
                <c:pt idx="3007">
                  <c:v>1206000</c:v>
                </c:pt>
                <c:pt idx="3008">
                  <c:v>1207000</c:v>
                </c:pt>
                <c:pt idx="3009">
                  <c:v>1208000</c:v>
                </c:pt>
                <c:pt idx="3010">
                  <c:v>1209000</c:v>
                </c:pt>
                <c:pt idx="3011">
                  <c:v>1210000</c:v>
                </c:pt>
                <c:pt idx="3012">
                  <c:v>1211000</c:v>
                </c:pt>
                <c:pt idx="3013">
                  <c:v>1212000</c:v>
                </c:pt>
                <c:pt idx="3014">
                  <c:v>1213000</c:v>
                </c:pt>
                <c:pt idx="3015">
                  <c:v>1214000</c:v>
                </c:pt>
                <c:pt idx="3016">
                  <c:v>1215000</c:v>
                </c:pt>
                <c:pt idx="3017">
                  <c:v>1216000</c:v>
                </c:pt>
                <c:pt idx="3018">
                  <c:v>1217000</c:v>
                </c:pt>
                <c:pt idx="3019">
                  <c:v>1218000</c:v>
                </c:pt>
                <c:pt idx="3020">
                  <c:v>1219000</c:v>
                </c:pt>
                <c:pt idx="3021">
                  <c:v>1220000</c:v>
                </c:pt>
                <c:pt idx="3022">
                  <c:v>1221000</c:v>
                </c:pt>
                <c:pt idx="3023">
                  <c:v>1222000</c:v>
                </c:pt>
                <c:pt idx="3024">
                  <c:v>1223000</c:v>
                </c:pt>
                <c:pt idx="3025">
                  <c:v>1224000</c:v>
                </c:pt>
                <c:pt idx="3026">
                  <c:v>1225000</c:v>
                </c:pt>
                <c:pt idx="3027">
                  <c:v>1226000</c:v>
                </c:pt>
                <c:pt idx="3028">
                  <c:v>1227000</c:v>
                </c:pt>
                <c:pt idx="3029">
                  <c:v>1228000</c:v>
                </c:pt>
                <c:pt idx="3030">
                  <c:v>1229000</c:v>
                </c:pt>
                <c:pt idx="3031">
                  <c:v>1230000</c:v>
                </c:pt>
                <c:pt idx="3032">
                  <c:v>1231000</c:v>
                </c:pt>
                <c:pt idx="3033">
                  <c:v>1232000</c:v>
                </c:pt>
                <c:pt idx="3034">
                  <c:v>1233000</c:v>
                </c:pt>
                <c:pt idx="3035">
                  <c:v>1234000</c:v>
                </c:pt>
                <c:pt idx="3036">
                  <c:v>1235000</c:v>
                </c:pt>
                <c:pt idx="3037">
                  <c:v>1236000</c:v>
                </c:pt>
                <c:pt idx="3038">
                  <c:v>1237000</c:v>
                </c:pt>
                <c:pt idx="3039">
                  <c:v>1238000</c:v>
                </c:pt>
                <c:pt idx="3040">
                  <c:v>1239000</c:v>
                </c:pt>
                <c:pt idx="3041">
                  <c:v>1240000</c:v>
                </c:pt>
                <c:pt idx="3042">
                  <c:v>1241000</c:v>
                </c:pt>
                <c:pt idx="3043">
                  <c:v>1242000</c:v>
                </c:pt>
                <c:pt idx="3044">
                  <c:v>1243000</c:v>
                </c:pt>
                <c:pt idx="3045">
                  <c:v>1244000</c:v>
                </c:pt>
                <c:pt idx="3046">
                  <c:v>1245000</c:v>
                </c:pt>
                <c:pt idx="3047">
                  <c:v>1246000</c:v>
                </c:pt>
                <c:pt idx="3048">
                  <c:v>1247000</c:v>
                </c:pt>
                <c:pt idx="3049">
                  <c:v>1248000</c:v>
                </c:pt>
                <c:pt idx="3050">
                  <c:v>1249000</c:v>
                </c:pt>
                <c:pt idx="3051">
                  <c:v>1250000</c:v>
                </c:pt>
                <c:pt idx="3052">
                  <c:v>1251000</c:v>
                </c:pt>
                <c:pt idx="3053">
                  <c:v>1252000</c:v>
                </c:pt>
                <c:pt idx="3054">
                  <c:v>1253000</c:v>
                </c:pt>
                <c:pt idx="3055">
                  <c:v>1254000</c:v>
                </c:pt>
                <c:pt idx="3056">
                  <c:v>1255000</c:v>
                </c:pt>
                <c:pt idx="3057">
                  <c:v>1256000</c:v>
                </c:pt>
                <c:pt idx="3058">
                  <c:v>1257000</c:v>
                </c:pt>
                <c:pt idx="3059">
                  <c:v>1258000</c:v>
                </c:pt>
                <c:pt idx="3060">
                  <c:v>1259000</c:v>
                </c:pt>
                <c:pt idx="3061">
                  <c:v>1260000</c:v>
                </c:pt>
                <c:pt idx="3062">
                  <c:v>1261000</c:v>
                </c:pt>
                <c:pt idx="3063">
                  <c:v>1262000</c:v>
                </c:pt>
                <c:pt idx="3064">
                  <c:v>1263000</c:v>
                </c:pt>
                <c:pt idx="3065">
                  <c:v>1264000</c:v>
                </c:pt>
                <c:pt idx="3066">
                  <c:v>1265000</c:v>
                </c:pt>
                <c:pt idx="3067">
                  <c:v>1266000</c:v>
                </c:pt>
                <c:pt idx="3068">
                  <c:v>1267000</c:v>
                </c:pt>
                <c:pt idx="3069">
                  <c:v>1268000</c:v>
                </c:pt>
                <c:pt idx="3070">
                  <c:v>1269000</c:v>
                </c:pt>
                <c:pt idx="3071">
                  <c:v>1270000</c:v>
                </c:pt>
                <c:pt idx="3072">
                  <c:v>1271000</c:v>
                </c:pt>
                <c:pt idx="3073">
                  <c:v>1272000</c:v>
                </c:pt>
                <c:pt idx="3074">
                  <c:v>1273000</c:v>
                </c:pt>
                <c:pt idx="3075">
                  <c:v>1274000</c:v>
                </c:pt>
                <c:pt idx="3076">
                  <c:v>1275000</c:v>
                </c:pt>
                <c:pt idx="3077">
                  <c:v>1276000</c:v>
                </c:pt>
                <c:pt idx="3078">
                  <c:v>1277000</c:v>
                </c:pt>
                <c:pt idx="3079">
                  <c:v>1278000</c:v>
                </c:pt>
                <c:pt idx="3080">
                  <c:v>1279000</c:v>
                </c:pt>
                <c:pt idx="3081">
                  <c:v>1280000</c:v>
                </c:pt>
                <c:pt idx="3082">
                  <c:v>1281000</c:v>
                </c:pt>
                <c:pt idx="3083">
                  <c:v>1282000</c:v>
                </c:pt>
                <c:pt idx="3084">
                  <c:v>1283000</c:v>
                </c:pt>
                <c:pt idx="3085">
                  <c:v>1284000</c:v>
                </c:pt>
                <c:pt idx="3086">
                  <c:v>1285000</c:v>
                </c:pt>
                <c:pt idx="3087">
                  <c:v>1286000</c:v>
                </c:pt>
                <c:pt idx="3088">
                  <c:v>1287000</c:v>
                </c:pt>
                <c:pt idx="3089">
                  <c:v>1288000</c:v>
                </c:pt>
                <c:pt idx="3090">
                  <c:v>1289000</c:v>
                </c:pt>
                <c:pt idx="3091">
                  <c:v>1290000</c:v>
                </c:pt>
                <c:pt idx="3092">
                  <c:v>1291000</c:v>
                </c:pt>
                <c:pt idx="3093">
                  <c:v>1292000</c:v>
                </c:pt>
                <c:pt idx="3094">
                  <c:v>1293000</c:v>
                </c:pt>
                <c:pt idx="3095">
                  <c:v>1294000</c:v>
                </c:pt>
                <c:pt idx="3096">
                  <c:v>1295000</c:v>
                </c:pt>
                <c:pt idx="3097">
                  <c:v>1296000</c:v>
                </c:pt>
                <c:pt idx="3098">
                  <c:v>1297000</c:v>
                </c:pt>
                <c:pt idx="3099">
                  <c:v>1298000</c:v>
                </c:pt>
                <c:pt idx="3100">
                  <c:v>1299000</c:v>
                </c:pt>
                <c:pt idx="3101">
                  <c:v>1300000</c:v>
                </c:pt>
                <c:pt idx="3102">
                  <c:v>1301000</c:v>
                </c:pt>
                <c:pt idx="3103">
                  <c:v>1302000</c:v>
                </c:pt>
                <c:pt idx="3104">
                  <c:v>1303000</c:v>
                </c:pt>
                <c:pt idx="3105">
                  <c:v>1304000</c:v>
                </c:pt>
                <c:pt idx="3106">
                  <c:v>1305000</c:v>
                </c:pt>
                <c:pt idx="3107">
                  <c:v>1306000</c:v>
                </c:pt>
                <c:pt idx="3108">
                  <c:v>1307000</c:v>
                </c:pt>
                <c:pt idx="3109">
                  <c:v>1308000</c:v>
                </c:pt>
                <c:pt idx="3110">
                  <c:v>1309000</c:v>
                </c:pt>
                <c:pt idx="3111">
                  <c:v>1310000</c:v>
                </c:pt>
                <c:pt idx="3112">
                  <c:v>1311000</c:v>
                </c:pt>
                <c:pt idx="3113">
                  <c:v>1312000</c:v>
                </c:pt>
                <c:pt idx="3114">
                  <c:v>1313000</c:v>
                </c:pt>
                <c:pt idx="3115">
                  <c:v>1314000</c:v>
                </c:pt>
                <c:pt idx="3116">
                  <c:v>1315000</c:v>
                </c:pt>
                <c:pt idx="3117">
                  <c:v>1316000</c:v>
                </c:pt>
                <c:pt idx="3118">
                  <c:v>1317000</c:v>
                </c:pt>
                <c:pt idx="3119">
                  <c:v>1318000</c:v>
                </c:pt>
                <c:pt idx="3120">
                  <c:v>1319000</c:v>
                </c:pt>
                <c:pt idx="3121">
                  <c:v>1320000</c:v>
                </c:pt>
                <c:pt idx="3122">
                  <c:v>1321000</c:v>
                </c:pt>
                <c:pt idx="3123">
                  <c:v>1322000</c:v>
                </c:pt>
                <c:pt idx="3124">
                  <c:v>1323000</c:v>
                </c:pt>
                <c:pt idx="3125">
                  <c:v>1324000</c:v>
                </c:pt>
                <c:pt idx="3126">
                  <c:v>1325000</c:v>
                </c:pt>
                <c:pt idx="3127">
                  <c:v>1326000</c:v>
                </c:pt>
                <c:pt idx="3128">
                  <c:v>1327000</c:v>
                </c:pt>
                <c:pt idx="3129">
                  <c:v>1328000</c:v>
                </c:pt>
                <c:pt idx="3130">
                  <c:v>1329000</c:v>
                </c:pt>
                <c:pt idx="3131">
                  <c:v>1330000</c:v>
                </c:pt>
                <c:pt idx="3132">
                  <c:v>1331000</c:v>
                </c:pt>
                <c:pt idx="3133">
                  <c:v>1332000</c:v>
                </c:pt>
                <c:pt idx="3134">
                  <c:v>1333000</c:v>
                </c:pt>
                <c:pt idx="3135">
                  <c:v>1334000</c:v>
                </c:pt>
                <c:pt idx="3136">
                  <c:v>1335000</c:v>
                </c:pt>
                <c:pt idx="3137">
                  <c:v>1336000</c:v>
                </c:pt>
                <c:pt idx="3138">
                  <c:v>1337000</c:v>
                </c:pt>
                <c:pt idx="3139">
                  <c:v>1338000</c:v>
                </c:pt>
                <c:pt idx="3140">
                  <c:v>1339000</c:v>
                </c:pt>
                <c:pt idx="3141">
                  <c:v>1340000</c:v>
                </c:pt>
                <c:pt idx="3142">
                  <c:v>1341000</c:v>
                </c:pt>
                <c:pt idx="3143">
                  <c:v>1342000</c:v>
                </c:pt>
                <c:pt idx="3144">
                  <c:v>1343000</c:v>
                </c:pt>
                <c:pt idx="3145">
                  <c:v>1344000</c:v>
                </c:pt>
                <c:pt idx="3146">
                  <c:v>1345000</c:v>
                </c:pt>
                <c:pt idx="3147">
                  <c:v>1346000</c:v>
                </c:pt>
                <c:pt idx="3148">
                  <c:v>1347000</c:v>
                </c:pt>
                <c:pt idx="3149">
                  <c:v>1348000</c:v>
                </c:pt>
                <c:pt idx="3150">
                  <c:v>1349000</c:v>
                </c:pt>
                <c:pt idx="3151">
                  <c:v>1350000</c:v>
                </c:pt>
                <c:pt idx="3152">
                  <c:v>1351000</c:v>
                </c:pt>
                <c:pt idx="3153">
                  <c:v>1352000</c:v>
                </c:pt>
                <c:pt idx="3154">
                  <c:v>1353000</c:v>
                </c:pt>
                <c:pt idx="3155">
                  <c:v>1354000</c:v>
                </c:pt>
                <c:pt idx="3156">
                  <c:v>1355000</c:v>
                </c:pt>
                <c:pt idx="3157">
                  <c:v>1356000</c:v>
                </c:pt>
                <c:pt idx="3158">
                  <c:v>1357000</c:v>
                </c:pt>
                <c:pt idx="3159">
                  <c:v>1358000</c:v>
                </c:pt>
                <c:pt idx="3160">
                  <c:v>1359000</c:v>
                </c:pt>
                <c:pt idx="3161">
                  <c:v>1360000</c:v>
                </c:pt>
                <c:pt idx="3162">
                  <c:v>1361000</c:v>
                </c:pt>
                <c:pt idx="3163">
                  <c:v>1362000</c:v>
                </c:pt>
                <c:pt idx="3164">
                  <c:v>1363000</c:v>
                </c:pt>
                <c:pt idx="3165">
                  <c:v>1364000</c:v>
                </c:pt>
                <c:pt idx="3166">
                  <c:v>1365000</c:v>
                </c:pt>
                <c:pt idx="3167">
                  <c:v>1366000</c:v>
                </c:pt>
                <c:pt idx="3168">
                  <c:v>1367000</c:v>
                </c:pt>
                <c:pt idx="3169">
                  <c:v>1368000</c:v>
                </c:pt>
                <c:pt idx="3170">
                  <c:v>1369000</c:v>
                </c:pt>
                <c:pt idx="3171">
                  <c:v>1370000</c:v>
                </c:pt>
                <c:pt idx="3172">
                  <c:v>1371000</c:v>
                </c:pt>
                <c:pt idx="3173">
                  <c:v>1372000</c:v>
                </c:pt>
                <c:pt idx="3174">
                  <c:v>1373000</c:v>
                </c:pt>
                <c:pt idx="3175">
                  <c:v>1374000</c:v>
                </c:pt>
                <c:pt idx="3176">
                  <c:v>1375000</c:v>
                </c:pt>
                <c:pt idx="3177">
                  <c:v>1376000</c:v>
                </c:pt>
                <c:pt idx="3178">
                  <c:v>1377000</c:v>
                </c:pt>
                <c:pt idx="3179">
                  <c:v>1378000</c:v>
                </c:pt>
                <c:pt idx="3180">
                  <c:v>1379000</c:v>
                </c:pt>
                <c:pt idx="3181">
                  <c:v>1380000</c:v>
                </c:pt>
                <c:pt idx="3182">
                  <c:v>1381000</c:v>
                </c:pt>
                <c:pt idx="3183">
                  <c:v>1382000</c:v>
                </c:pt>
                <c:pt idx="3184">
                  <c:v>1383000</c:v>
                </c:pt>
                <c:pt idx="3185">
                  <c:v>1384000</c:v>
                </c:pt>
                <c:pt idx="3186">
                  <c:v>1385000</c:v>
                </c:pt>
                <c:pt idx="3187">
                  <c:v>1386000</c:v>
                </c:pt>
                <c:pt idx="3188">
                  <c:v>1387000</c:v>
                </c:pt>
                <c:pt idx="3189">
                  <c:v>1388000</c:v>
                </c:pt>
                <c:pt idx="3190">
                  <c:v>1389000</c:v>
                </c:pt>
                <c:pt idx="3191">
                  <c:v>1390000</c:v>
                </c:pt>
                <c:pt idx="3192">
                  <c:v>1391000</c:v>
                </c:pt>
                <c:pt idx="3193">
                  <c:v>1392000</c:v>
                </c:pt>
                <c:pt idx="3194">
                  <c:v>1393000</c:v>
                </c:pt>
                <c:pt idx="3195">
                  <c:v>1394000</c:v>
                </c:pt>
                <c:pt idx="3196">
                  <c:v>1395000</c:v>
                </c:pt>
                <c:pt idx="3197">
                  <c:v>1396000</c:v>
                </c:pt>
                <c:pt idx="3198">
                  <c:v>1397000</c:v>
                </c:pt>
                <c:pt idx="3199">
                  <c:v>1398000</c:v>
                </c:pt>
                <c:pt idx="3200">
                  <c:v>1399000</c:v>
                </c:pt>
                <c:pt idx="3201">
                  <c:v>1400000</c:v>
                </c:pt>
                <c:pt idx="3202">
                  <c:v>1401000</c:v>
                </c:pt>
                <c:pt idx="3203">
                  <c:v>1402000</c:v>
                </c:pt>
                <c:pt idx="3204">
                  <c:v>1403000</c:v>
                </c:pt>
                <c:pt idx="3205">
                  <c:v>1404000</c:v>
                </c:pt>
                <c:pt idx="3206">
                  <c:v>1405000</c:v>
                </c:pt>
                <c:pt idx="3207">
                  <c:v>1406000</c:v>
                </c:pt>
                <c:pt idx="3208">
                  <c:v>1407000</c:v>
                </c:pt>
                <c:pt idx="3209">
                  <c:v>1408000</c:v>
                </c:pt>
                <c:pt idx="3210">
                  <c:v>1409000</c:v>
                </c:pt>
                <c:pt idx="3211">
                  <c:v>1410000</c:v>
                </c:pt>
                <c:pt idx="3212">
                  <c:v>1411000</c:v>
                </c:pt>
                <c:pt idx="3213">
                  <c:v>1412000</c:v>
                </c:pt>
                <c:pt idx="3214">
                  <c:v>1413000</c:v>
                </c:pt>
                <c:pt idx="3215">
                  <c:v>1414000</c:v>
                </c:pt>
                <c:pt idx="3216">
                  <c:v>1415000</c:v>
                </c:pt>
                <c:pt idx="3217">
                  <c:v>1416000</c:v>
                </c:pt>
                <c:pt idx="3218">
                  <c:v>1417000</c:v>
                </c:pt>
                <c:pt idx="3219">
                  <c:v>1418000</c:v>
                </c:pt>
                <c:pt idx="3220">
                  <c:v>1419000</c:v>
                </c:pt>
                <c:pt idx="3221">
                  <c:v>1420000</c:v>
                </c:pt>
                <c:pt idx="3222">
                  <c:v>1421000</c:v>
                </c:pt>
                <c:pt idx="3223">
                  <c:v>1422000</c:v>
                </c:pt>
                <c:pt idx="3224">
                  <c:v>1423000</c:v>
                </c:pt>
                <c:pt idx="3225">
                  <c:v>1424000</c:v>
                </c:pt>
                <c:pt idx="3226">
                  <c:v>1425000</c:v>
                </c:pt>
                <c:pt idx="3227">
                  <c:v>1426000</c:v>
                </c:pt>
                <c:pt idx="3228">
                  <c:v>1427000</c:v>
                </c:pt>
                <c:pt idx="3229">
                  <c:v>1428000</c:v>
                </c:pt>
                <c:pt idx="3230">
                  <c:v>1429000</c:v>
                </c:pt>
                <c:pt idx="3231">
                  <c:v>1430000</c:v>
                </c:pt>
                <c:pt idx="3232">
                  <c:v>1431000</c:v>
                </c:pt>
                <c:pt idx="3233">
                  <c:v>1432000</c:v>
                </c:pt>
                <c:pt idx="3234">
                  <c:v>1433000</c:v>
                </c:pt>
                <c:pt idx="3235">
                  <c:v>1434000</c:v>
                </c:pt>
                <c:pt idx="3236">
                  <c:v>1435000</c:v>
                </c:pt>
                <c:pt idx="3237">
                  <c:v>1436000</c:v>
                </c:pt>
                <c:pt idx="3238">
                  <c:v>1437000</c:v>
                </c:pt>
                <c:pt idx="3239">
                  <c:v>1438000</c:v>
                </c:pt>
                <c:pt idx="3240">
                  <c:v>1439000</c:v>
                </c:pt>
                <c:pt idx="3241">
                  <c:v>1440000</c:v>
                </c:pt>
                <c:pt idx="3242">
                  <c:v>1441000</c:v>
                </c:pt>
                <c:pt idx="3243">
                  <c:v>1442000</c:v>
                </c:pt>
                <c:pt idx="3244">
                  <c:v>1443000</c:v>
                </c:pt>
                <c:pt idx="3245">
                  <c:v>1444000</c:v>
                </c:pt>
                <c:pt idx="3246">
                  <c:v>1445000</c:v>
                </c:pt>
                <c:pt idx="3247">
                  <c:v>1446000</c:v>
                </c:pt>
                <c:pt idx="3248">
                  <c:v>1447000</c:v>
                </c:pt>
                <c:pt idx="3249">
                  <c:v>1448000</c:v>
                </c:pt>
                <c:pt idx="3250">
                  <c:v>1449000</c:v>
                </c:pt>
                <c:pt idx="3251">
                  <c:v>1450000</c:v>
                </c:pt>
                <c:pt idx="3252">
                  <c:v>1451000</c:v>
                </c:pt>
                <c:pt idx="3253">
                  <c:v>1452000</c:v>
                </c:pt>
                <c:pt idx="3254">
                  <c:v>1453000</c:v>
                </c:pt>
                <c:pt idx="3255">
                  <c:v>1454000</c:v>
                </c:pt>
                <c:pt idx="3256">
                  <c:v>1455000</c:v>
                </c:pt>
                <c:pt idx="3257">
                  <c:v>1456000</c:v>
                </c:pt>
                <c:pt idx="3258">
                  <c:v>1457000</c:v>
                </c:pt>
                <c:pt idx="3259">
                  <c:v>1458000</c:v>
                </c:pt>
                <c:pt idx="3260">
                  <c:v>1459000</c:v>
                </c:pt>
                <c:pt idx="3261">
                  <c:v>1460000</c:v>
                </c:pt>
                <c:pt idx="3262">
                  <c:v>1461000</c:v>
                </c:pt>
                <c:pt idx="3263">
                  <c:v>1462000</c:v>
                </c:pt>
                <c:pt idx="3264">
                  <c:v>1463000</c:v>
                </c:pt>
                <c:pt idx="3265">
                  <c:v>1464000</c:v>
                </c:pt>
                <c:pt idx="3266">
                  <c:v>1465000</c:v>
                </c:pt>
                <c:pt idx="3267">
                  <c:v>1466000</c:v>
                </c:pt>
                <c:pt idx="3268">
                  <c:v>1467000</c:v>
                </c:pt>
                <c:pt idx="3269">
                  <c:v>1468000</c:v>
                </c:pt>
                <c:pt idx="3270">
                  <c:v>1469000</c:v>
                </c:pt>
                <c:pt idx="3271">
                  <c:v>1470000</c:v>
                </c:pt>
                <c:pt idx="3272">
                  <c:v>1471000</c:v>
                </c:pt>
                <c:pt idx="3273">
                  <c:v>1472000</c:v>
                </c:pt>
                <c:pt idx="3274">
                  <c:v>1473000</c:v>
                </c:pt>
                <c:pt idx="3275">
                  <c:v>1474000</c:v>
                </c:pt>
                <c:pt idx="3276">
                  <c:v>1475000</c:v>
                </c:pt>
                <c:pt idx="3277">
                  <c:v>1476000</c:v>
                </c:pt>
                <c:pt idx="3278">
                  <c:v>1477000</c:v>
                </c:pt>
                <c:pt idx="3279">
                  <c:v>1478000</c:v>
                </c:pt>
                <c:pt idx="3280">
                  <c:v>1479000</c:v>
                </c:pt>
                <c:pt idx="3281">
                  <c:v>1480000</c:v>
                </c:pt>
                <c:pt idx="3282">
                  <c:v>1481000</c:v>
                </c:pt>
                <c:pt idx="3283">
                  <c:v>1482000</c:v>
                </c:pt>
                <c:pt idx="3284">
                  <c:v>1483000</c:v>
                </c:pt>
                <c:pt idx="3285">
                  <c:v>1484000</c:v>
                </c:pt>
                <c:pt idx="3286">
                  <c:v>1485000</c:v>
                </c:pt>
                <c:pt idx="3287">
                  <c:v>1486000</c:v>
                </c:pt>
                <c:pt idx="3288">
                  <c:v>1487000</c:v>
                </c:pt>
                <c:pt idx="3289">
                  <c:v>1488000</c:v>
                </c:pt>
                <c:pt idx="3290">
                  <c:v>1489000</c:v>
                </c:pt>
                <c:pt idx="3291">
                  <c:v>1490000</c:v>
                </c:pt>
                <c:pt idx="3292">
                  <c:v>1491000</c:v>
                </c:pt>
                <c:pt idx="3293">
                  <c:v>1492000</c:v>
                </c:pt>
                <c:pt idx="3294">
                  <c:v>1493000</c:v>
                </c:pt>
                <c:pt idx="3295">
                  <c:v>1494000</c:v>
                </c:pt>
                <c:pt idx="3296">
                  <c:v>1495000</c:v>
                </c:pt>
                <c:pt idx="3297">
                  <c:v>1496000</c:v>
                </c:pt>
                <c:pt idx="3298">
                  <c:v>1497000</c:v>
                </c:pt>
                <c:pt idx="3299">
                  <c:v>1498000</c:v>
                </c:pt>
                <c:pt idx="3300">
                  <c:v>1499000</c:v>
                </c:pt>
                <c:pt idx="3301">
                  <c:v>1500000</c:v>
                </c:pt>
                <c:pt idx="3302">
                  <c:v>1501000</c:v>
                </c:pt>
                <c:pt idx="3303">
                  <c:v>1502000</c:v>
                </c:pt>
                <c:pt idx="3304">
                  <c:v>1503000</c:v>
                </c:pt>
                <c:pt idx="3305">
                  <c:v>1504000</c:v>
                </c:pt>
                <c:pt idx="3306">
                  <c:v>1505000</c:v>
                </c:pt>
                <c:pt idx="3307">
                  <c:v>1506000</c:v>
                </c:pt>
                <c:pt idx="3308">
                  <c:v>1507000</c:v>
                </c:pt>
                <c:pt idx="3309">
                  <c:v>1508000</c:v>
                </c:pt>
                <c:pt idx="3310">
                  <c:v>1509000</c:v>
                </c:pt>
                <c:pt idx="3311">
                  <c:v>1510000</c:v>
                </c:pt>
                <c:pt idx="3312">
                  <c:v>1511000</c:v>
                </c:pt>
                <c:pt idx="3313">
                  <c:v>1512000</c:v>
                </c:pt>
                <c:pt idx="3314">
                  <c:v>1513000</c:v>
                </c:pt>
                <c:pt idx="3315">
                  <c:v>1514000</c:v>
                </c:pt>
                <c:pt idx="3316">
                  <c:v>1515000</c:v>
                </c:pt>
                <c:pt idx="3317">
                  <c:v>1516000</c:v>
                </c:pt>
                <c:pt idx="3318">
                  <c:v>1517000</c:v>
                </c:pt>
                <c:pt idx="3319">
                  <c:v>1518000</c:v>
                </c:pt>
                <c:pt idx="3320">
                  <c:v>1519000</c:v>
                </c:pt>
                <c:pt idx="3321">
                  <c:v>1520000</c:v>
                </c:pt>
                <c:pt idx="3322">
                  <c:v>1521000</c:v>
                </c:pt>
                <c:pt idx="3323">
                  <c:v>1522000</c:v>
                </c:pt>
                <c:pt idx="3324">
                  <c:v>1523000</c:v>
                </c:pt>
                <c:pt idx="3325">
                  <c:v>1524000</c:v>
                </c:pt>
                <c:pt idx="3326">
                  <c:v>1525000</c:v>
                </c:pt>
                <c:pt idx="3327">
                  <c:v>1526000</c:v>
                </c:pt>
                <c:pt idx="3328">
                  <c:v>1527000</c:v>
                </c:pt>
                <c:pt idx="3329">
                  <c:v>1528000</c:v>
                </c:pt>
                <c:pt idx="3330">
                  <c:v>1529000</c:v>
                </c:pt>
                <c:pt idx="3331">
                  <c:v>1530000</c:v>
                </c:pt>
                <c:pt idx="3332">
                  <c:v>1531000</c:v>
                </c:pt>
                <c:pt idx="3333">
                  <c:v>1532000</c:v>
                </c:pt>
                <c:pt idx="3334">
                  <c:v>1533000</c:v>
                </c:pt>
                <c:pt idx="3335">
                  <c:v>1534000</c:v>
                </c:pt>
                <c:pt idx="3336">
                  <c:v>1535000</c:v>
                </c:pt>
                <c:pt idx="3337">
                  <c:v>1536000</c:v>
                </c:pt>
                <c:pt idx="3338">
                  <c:v>1537000</c:v>
                </c:pt>
                <c:pt idx="3339">
                  <c:v>1538000</c:v>
                </c:pt>
                <c:pt idx="3340">
                  <c:v>1539000</c:v>
                </c:pt>
                <c:pt idx="3341">
                  <c:v>1540000</c:v>
                </c:pt>
                <c:pt idx="3342">
                  <c:v>1541000</c:v>
                </c:pt>
                <c:pt idx="3343">
                  <c:v>1542000</c:v>
                </c:pt>
                <c:pt idx="3344">
                  <c:v>1543000</c:v>
                </c:pt>
                <c:pt idx="3345">
                  <c:v>1544000</c:v>
                </c:pt>
                <c:pt idx="3346">
                  <c:v>1545000</c:v>
                </c:pt>
                <c:pt idx="3347">
                  <c:v>1546000</c:v>
                </c:pt>
                <c:pt idx="3348">
                  <c:v>1547000</c:v>
                </c:pt>
                <c:pt idx="3349">
                  <c:v>1548000</c:v>
                </c:pt>
                <c:pt idx="3350">
                  <c:v>1549000</c:v>
                </c:pt>
                <c:pt idx="3351">
                  <c:v>1550000</c:v>
                </c:pt>
                <c:pt idx="3352">
                  <c:v>1551000</c:v>
                </c:pt>
                <c:pt idx="3353">
                  <c:v>1552000</c:v>
                </c:pt>
                <c:pt idx="3354">
                  <c:v>1553000</c:v>
                </c:pt>
                <c:pt idx="3355">
                  <c:v>1554000</c:v>
                </c:pt>
                <c:pt idx="3356">
                  <c:v>1555000</c:v>
                </c:pt>
                <c:pt idx="3357">
                  <c:v>1556000</c:v>
                </c:pt>
                <c:pt idx="3358">
                  <c:v>1557000</c:v>
                </c:pt>
                <c:pt idx="3359">
                  <c:v>1558000</c:v>
                </c:pt>
                <c:pt idx="3360">
                  <c:v>1559000</c:v>
                </c:pt>
                <c:pt idx="3361">
                  <c:v>1560000</c:v>
                </c:pt>
                <c:pt idx="3362">
                  <c:v>1561000</c:v>
                </c:pt>
                <c:pt idx="3363">
                  <c:v>1562000</c:v>
                </c:pt>
                <c:pt idx="3364">
                  <c:v>1563000</c:v>
                </c:pt>
                <c:pt idx="3365">
                  <c:v>1564000</c:v>
                </c:pt>
                <c:pt idx="3366">
                  <c:v>1565000</c:v>
                </c:pt>
                <c:pt idx="3367">
                  <c:v>1566000</c:v>
                </c:pt>
                <c:pt idx="3368">
                  <c:v>1567000</c:v>
                </c:pt>
                <c:pt idx="3369">
                  <c:v>1568000</c:v>
                </c:pt>
                <c:pt idx="3370">
                  <c:v>1569000</c:v>
                </c:pt>
                <c:pt idx="3371">
                  <c:v>1570000</c:v>
                </c:pt>
                <c:pt idx="3372">
                  <c:v>1571000</c:v>
                </c:pt>
                <c:pt idx="3373">
                  <c:v>1572000</c:v>
                </c:pt>
                <c:pt idx="3374">
                  <c:v>1573000</c:v>
                </c:pt>
                <c:pt idx="3375">
                  <c:v>1574000</c:v>
                </c:pt>
                <c:pt idx="3376">
                  <c:v>1575000</c:v>
                </c:pt>
                <c:pt idx="3377">
                  <c:v>1576000</c:v>
                </c:pt>
                <c:pt idx="3378">
                  <c:v>1577000</c:v>
                </c:pt>
                <c:pt idx="3379">
                  <c:v>1578000</c:v>
                </c:pt>
                <c:pt idx="3380">
                  <c:v>1579000</c:v>
                </c:pt>
                <c:pt idx="3381">
                  <c:v>1580000</c:v>
                </c:pt>
                <c:pt idx="3382">
                  <c:v>1581000</c:v>
                </c:pt>
                <c:pt idx="3383">
                  <c:v>1582000</c:v>
                </c:pt>
                <c:pt idx="3384">
                  <c:v>1583000</c:v>
                </c:pt>
                <c:pt idx="3385">
                  <c:v>1584000</c:v>
                </c:pt>
                <c:pt idx="3386">
                  <c:v>1585000</c:v>
                </c:pt>
                <c:pt idx="3387">
                  <c:v>1586000</c:v>
                </c:pt>
                <c:pt idx="3388">
                  <c:v>1587000</c:v>
                </c:pt>
                <c:pt idx="3389">
                  <c:v>1588000</c:v>
                </c:pt>
                <c:pt idx="3390">
                  <c:v>1589000</c:v>
                </c:pt>
                <c:pt idx="3391">
                  <c:v>1590000</c:v>
                </c:pt>
                <c:pt idx="3392">
                  <c:v>1591000</c:v>
                </c:pt>
                <c:pt idx="3393">
                  <c:v>1592000</c:v>
                </c:pt>
                <c:pt idx="3394">
                  <c:v>1593000</c:v>
                </c:pt>
                <c:pt idx="3395">
                  <c:v>1594000</c:v>
                </c:pt>
                <c:pt idx="3396">
                  <c:v>1595000</c:v>
                </c:pt>
                <c:pt idx="3397">
                  <c:v>1596000</c:v>
                </c:pt>
                <c:pt idx="3398">
                  <c:v>1597000</c:v>
                </c:pt>
                <c:pt idx="3399">
                  <c:v>1598000</c:v>
                </c:pt>
                <c:pt idx="3400">
                  <c:v>1599000</c:v>
                </c:pt>
                <c:pt idx="3401">
                  <c:v>1600000</c:v>
                </c:pt>
                <c:pt idx="3402">
                  <c:v>1601000</c:v>
                </c:pt>
                <c:pt idx="3403">
                  <c:v>1602000</c:v>
                </c:pt>
                <c:pt idx="3404">
                  <c:v>1603000</c:v>
                </c:pt>
                <c:pt idx="3405">
                  <c:v>1604000</c:v>
                </c:pt>
                <c:pt idx="3406">
                  <c:v>1605000</c:v>
                </c:pt>
                <c:pt idx="3407">
                  <c:v>1606000</c:v>
                </c:pt>
                <c:pt idx="3408">
                  <c:v>1607000</c:v>
                </c:pt>
                <c:pt idx="3409">
                  <c:v>1608000</c:v>
                </c:pt>
                <c:pt idx="3410">
                  <c:v>1609000</c:v>
                </c:pt>
                <c:pt idx="3411">
                  <c:v>1610000</c:v>
                </c:pt>
                <c:pt idx="3412">
                  <c:v>1611000</c:v>
                </c:pt>
                <c:pt idx="3413">
                  <c:v>1612000</c:v>
                </c:pt>
                <c:pt idx="3414">
                  <c:v>1613000</c:v>
                </c:pt>
                <c:pt idx="3415">
                  <c:v>1614000</c:v>
                </c:pt>
                <c:pt idx="3416">
                  <c:v>1615000</c:v>
                </c:pt>
                <c:pt idx="3417">
                  <c:v>1616000</c:v>
                </c:pt>
                <c:pt idx="3418">
                  <c:v>1617000</c:v>
                </c:pt>
                <c:pt idx="3419">
                  <c:v>1618000</c:v>
                </c:pt>
                <c:pt idx="3420">
                  <c:v>1619000</c:v>
                </c:pt>
                <c:pt idx="3421">
                  <c:v>1620000</c:v>
                </c:pt>
                <c:pt idx="3422">
                  <c:v>1621000</c:v>
                </c:pt>
                <c:pt idx="3423">
                  <c:v>1622000</c:v>
                </c:pt>
                <c:pt idx="3424">
                  <c:v>1623000</c:v>
                </c:pt>
                <c:pt idx="3425">
                  <c:v>1624000</c:v>
                </c:pt>
                <c:pt idx="3426">
                  <c:v>1625000</c:v>
                </c:pt>
                <c:pt idx="3427">
                  <c:v>1626000</c:v>
                </c:pt>
                <c:pt idx="3428">
                  <c:v>1627000</c:v>
                </c:pt>
                <c:pt idx="3429">
                  <c:v>1628000</c:v>
                </c:pt>
                <c:pt idx="3430">
                  <c:v>1629000</c:v>
                </c:pt>
                <c:pt idx="3431">
                  <c:v>1630000</c:v>
                </c:pt>
                <c:pt idx="3432">
                  <c:v>1631000</c:v>
                </c:pt>
                <c:pt idx="3433">
                  <c:v>1632000</c:v>
                </c:pt>
                <c:pt idx="3434">
                  <c:v>1633000</c:v>
                </c:pt>
                <c:pt idx="3435">
                  <c:v>1634000</c:v>
                </c:pt>
                <c:pt idx="3436">
                  <c:v>1635000</c:v>
                </c:pt>
                <c:pt idx="3437">
                  <c:v>1636000</c:v>
                </c:pt>
                <c:pt idx="3438">
                  <c:v>1637000</c:v>
                </c:pt>
                <c:pt idx="3439">
                  <c:v>1638000</c:v>
                </c:pt>
                <c:pt idx="3440">
                  <c:v>1639000</c:v>
                </c:pt>
                <c:pt idx="3441">
                  <c:v>1640000</c:v>
                </c:pt>
                <c:pt idx="3442">
                  <c:v>1641000</c:v>
                </c:pt>
                <c:pt idx="3443">
                  <c:v>1642000</c:v>
                </c:pt>
                <c:pt idx="3444">
                  <c:v>1643000</c:v>
                </c:pt>
                <c:pt idx="3445">
                  <c:v>1644000</c:v>
                </c:pt>
                <c:pt idx="3446">
                  <c:v>1645000</c:v>
                </c:pt>
                <c:pt idx="3447">
                  <c:v>1646000</c:v>
                </c:pt>
                <c:pt idx="3448">
                  <c:v>1647000</c:v>
                </c:pt>
                <c:pt idx="3449">
                  <c:v>1648000</c:v>
                </c:pt>
                <c:pt idx="3450">
                  <c:v>1649000</c:v>
                </c:pt>
                <c:pt idx="3451">
                  <c:v>1650000</c:v>
                </c:pt>
                <c:pt idx="3452">
                  <c:v>1651000</c:v>
                </c:pt>
                <c:pt idx="3453">
                  <c:v>1652000</c:v>
                </c:pt>
                <c:pt idx="3454">
                  <c:v>1653000</c:v>
                </c:pt>
                <c:pt idx="3455">
                  <c:v>1654000</c:v>
                </c:pt>
                <c:pt idx="3456">
                  <c:v>1655000</c:v>
                </c:pt>
                <c:pt idx="3457">
                  <c:v>1656000</c:v>
                </c:pt>
                <c:pt idx="3458">
                  <c:v>1657000</c:v>
                </c:pt>
                <c:pt idx="3459">
                  <c:v>1658000</c:v>
                </c:pt>
                <c:pt idx="3460">
                  <c:v>1659000</c:v>
                </c:pt>
                <c:pt idx="3461">
                  <c:v>1660000</c:v>
                </c:pt>
                <c:pt idx="3462">
                  <c:v>1661000</c:v>
                </c:pt>
                <c:pt idx="3463">
                  <c:v>1662000</c:v>
                </c:pt>
                <c:pt idx="3464">
                  <c:v>1663000</c:v>
                </c:pt>
                <c:pt idx="3465">
                  <c:v>1664000</c:v>
                </c:pt>
                <c:pt idx="3466">
                  <c:v>1665000</c:v>
                </c:pt>
                <c:pt idx="3467">
                  <c:v>1666000</c:v>
                </c:pt>
                <c:pt idx="3468">
                  <c:v>1667000</c:v>
                </c:pt>
                <c:pt idx="3469">
                  <c:v>1668000</c:v>
                </c:pt>
                <c:pt idx="3470">
                  <c:v>1669000</c:v>
                </c:pt>
                <c:pt idx="3471">
                  <c:v>1670000</c:v>
                </c:pt>
                <c:pt idx="3472">
                  <c:v>1671000</c:v>
                </c:pt>
                <c:pt idx="3473">
                  <c:v>1672000</c:v>
                </c:pt>
                <c:pt idx="3474">
                  <c:v>1673000</c:v>
                </c:pt>
                <c:pt idx="3475">
                  <c:v>1674000</c:v>
                </c:pt>
                <c:pt idx="3476">
                  <c:v>1675000</c:v>
                </c:pt>
                <c:pt idx="3477">
                  <c:v>1676000</c:v>
                </c:pt>
                <c:pt idx="3478">
                  <c:v>1677000</c:v>
                </c:pt>
                <c:pt idx="3479">
                  <c:v>1678000</c:v>
                </c:pt>
                <c:pt idx="3480">
                  <c:v>1679000</c:v>
                </c:pt>
                <c:pt idx="3481">
                  <c:v>1680000</c:v>
                </c:pt>
                <c:pt idx="3482">
                  <c:v>1681000</c:v>
                </c:pt>
                <c:pt idx="3483">
                  <c:v>1682000</c:v>
                </c:pt>
                <c:pt idx="3484">
                  <c:v>1683000</c:v>
                </c:pt>
                <c:pt idx="3485">
                  <c:v>1684000</c:v>
                </c:pt>
                <c:pt idx="3486">
                  <c:v>1685000</c:v>
                </c:pt>
                <c:pt idx="3487">
                  <c:v>1686000</c:v>
                </c:pt>
                <c:pt idx="3488">
                  <c:v>1687000</c:v>
                </c:pt>
                <c:pt idx="3489">
                  <c:v>1688000</c:v>
                </c:pt>
                <c:pt idx="3490">
                  <c:v>1689000</c:v>
                </c:pt>
                <c:pt idx="3491">
                  <c:v>1690000</c:v>
                </c:pt>
                <c:pt idx="3492">
                  <c:v>1691000</c:v>
                </c:pt>
                <c:pt idx="3493">
                  <c:v>1692000</c:v>
                </c:pt>
                <c:pt idx="3494">
                  <c:v>1693000</c:v>
                </c:pt>
                <c:pt idx="3495">
                  <c:v>1694000</c:v>
                </c:pt>
                <c:pt idx="3496">
                  <c:v>1695000</c:v>
                </c:pt>
                <c:pt idx="3497">
                  <c:v>1696000</c:v>
                </c:pt>
                <c:pt idx="3498">
                  <c:v>1697000</c:v>
                </c:pt>
                <c:pt idx="3499">
                  <c:v>1698000</c:v>
                </c:pt>
                <c:pt idx="3500">
                  <c:v>1699000</c:v>
                </c:pt>
                <c:pt idx="3501">
                  <c:v>1700000</c:v>
                </c:pt>
                <c:pt idx="3502">
                  <c:v>1701000</c:v>
                </c:pt>
                <c:pt idx="3503">
                  <c:v>1702000</c:v>
                </c:pt>
                <c:pt idx="3504">
                  <c:v>1703000</c:v>
                </c:pt>
                <c:pt idx="3505">
                  <c:v>1704000</c:v>
                </c:pt>
                <c:pt idx="3506">
                  <c:v>1705000</c:v>
                </c:pt>
                <c:pt idx="3507">
                  <c:v>1706000</c:v>
                </c:pt>
                <c:pt idx="3508">
                  <c:v>1707000</c:v>
                </c:pt>
                <c:pt idx="3509">
                  <c:v>1708000</c:v>
                </c:pt>
                <c:pt idx="3510">
                  <c:v>1709000</c:v>
                </c:pt>
                <c:pt idx="3511">
                  <c:v>1710000</c:v>
                </c:pt>
                <c:pt idx="3512">
                  <c:v>1711000</c:v>
                </c:pt>
                <c:pt idx="3513">
                  <c:v>1712000</c:v>
                </c:pt>
                <c:pt idx="3514">
                  <c:v>1713000</c:v>
                </c:pt>
                <c:pt idx="3515">
                  <c:v>1714000</c:v>
                </c:pt>
                <c:pt idx="3516">
                  <c:v>1715000</c:v>
                </c:pt>
                <c:pt idx="3517">
                  <c:v>1716000</c:v>
                </c:pt>
                <c:pt idx="3518">
                  <c:v>1717000</c:v>
                </c:pt>
                <c:pt idx="3519">
                  <c:v>1718000</c:v>
                </c:pt>
                <c:pt idx="3520">
                  <c:v>1719000</c:v>
                </c:pt>
                <c:pt idx="3521">
                  <c:v>1720000</c:v>
                </c:pt>
                <c:pt idx="3522">
                  <c:v>1721000</c:v>
                </c:pt>
                <c:pt idx="3523">
                  <c:v>1722000</c:v>
                </c:pt>
                <c:pt idx="3524">
                  <c:v>1723000</c:v>
                </c:pt>
                <c:pt idx="3525">
                  <c:v>1724000</c:v>
                </c:pt>
                <c:pt idx="3526">
                  <c:v>1725000</c:v>
                </c:pt>
                <c:pt idx="3527">
                  <c:v>1726000</c:v>
                </c:pt>
                <c:pt idx="3528">
                  <c:v>1727000</c:v>
                </c:pt>
                <c:pt idx="3529">
                  <c:v>1728000</c:v>
                </c:pt>
                <c:pt idx="3530">
                  <c:v>1729000</c:v>
                </c:pt>
                <c:pt idx="3531">
                  <c:v>1730000</c:v>
                </c:pt>
                <c:pt idx="3532">
                  <c:v>1731000</c:v>
                </c:pt>
                <c:pt idx="3533">
                  <c:v>1732000</c:v>
                </c:pt>
                <c:pt idx="3534">
                  <c:v>1733000</c:v>
                </c:pt>
                <c:pt idx="3535">
                  <c:v>1734000</c:v>
                </c:pt>
                <c:pt idx="3536">
                  <c:v>1735000</c:v>
                </c:pt>
                <c:pt idx="3537">
                  <c:v>1736000</c:v>
                </c:pt>
                <c:pt idx="3538">
                  <c:v>1737000</c:v>
                </c:pt>
                <c:pt idx="3539">
                  <c:v>1738000</c:v>
                </c:pt>
                <c:pt idx="3540">
                  <c:v>1739000</c:v>
                </c:pt>
                <c:pt idx="3541">
                  <c:v>1740000</c:v>
                </c:pt>
                <c:pt idx="3542">
                  <c:v>1741000</c:v>
                </c:pt>
                <c:pt idx="3543">
                  <c:v>1742000</c:v>
                </c:pt>
                <c:pt idx="3544">
                  <c:v>1743000</c:v>
                </c:pt>
                <c:pt idx="3545">
                  <c:v>1744000</c:v>
                </c:pt>
                <c:pt idx="3546">
                  <c:v>1745000</c:v>
                </c:pt>
                <c:pt idx="3547">
                  <c:v>1746000</c:v>
                </c:pt>
                <c:pt idx="3548">
                  <c:v>1747000</c:v>
                </c:pt>
                <c:pt idx="3549">
                  <c:v>1748000</c:v>
                </c:pt>
                <c:pt idx="3550">
                  <c:v>1749000</c:v>
                </c:pt>
                <c:pt idx="3551">
                  <c:v>1750000</c:v>
                </c:pt>
                <c:pt idx="3552">
                  <c:v>1751000</c:v>
                </c:pt>
                <c:pt idx="3553">
                  <c:v>1752000</c:v>
                </c:pt>
                <c:pt idx="3554">
                  <c:v>1753000</c:v>
                </c:pt>
                <c:pt idx="3555">
                  <c:v>1754000</c:v>
                </c:pt>
                <c:pt idx="3556">
                  <c:v>1755000</c:v>
                </c:pt>
                <c:pt idx="3557">
                  <c:v>1756000</c:v>
                </c:pt>
                <c:pt idx="3558">
                  <c:v>1757000</c:v>
                </c:pt>
                <c:pt idx="3559">
                  <c:v>1758000</c:v>
                </c:pt>
                <c:pt idx="3560">
                  <c:v>1759000</c:v>
                </c:pt>
                <c:pt idx="3561">
                  <c:v>1760000</c:v>
                </c:pt>
                <c:pt idx="3562">
                  <c:v>1761000</c:v>
                </c:pt>
                <c:pt idx="3563">
                  <c:v>1762000</c:v>
                </c:pt>
                <c:pt idx="3564">
                  <c:v>1763000</c:v>
                </c:pt>
                <c:pt idx="3565">
                  <c:v>1764000</c:v>
                </c:pt>
                <c:pt idx="3566">
                  <c:v>1765000</c:v>
                </c:pt>
                <c:pt idx="3567">
                  <c:v>1766000</c:v>
                </c:pt>
                <c:pt idx="3568">
                  <c:v>1767000</c:v>
                </c:pt>
                <c:pt idx="3569">
                  <c:v>1768000</c:v>
                </c:pt>
                <c:pt idx="3570">
                  <c:v>1769000</c:v>
                </c:pt>
                <c:pt idx="3571">
                  <c:v>1770000</c:v>
                </c:pt>
                <c:pt idx="3572">
                  <c:v>1771000</c:v>
                </c:pt>
                <c:pt idx="3573">
                  <c:v>1772000</c:v>
                </c:pt>
                <c:pt idx="3574">
                  <c:v>1773000</c:v>
                </c:pt>
                <c:pt idx="3575">
                  <c:v>1774000</c:v>
                </c:pt>
                <c:pt idx="3576">
                  <c:v>1775000</c:v>
                </c:pt>
                <c:pt idx="3577">
                  <c:v>1776000</c:v>
                </c:pt>
                <c:pt idx="3578">
                  <c:v>1777000</c:v>
                </c:pt>
                <c:pt idx="3579">
                  <c:v>1778000</c:v>
                </c:pt>
                <c:pt idx="3580">
                  <c:v>1779000</c:v>
                </c:pt>
                <c:pt idx="3581">
                  <c:v>1780000</c:v>
                </c:pt>
                <c:pt idx="3582">
                  <c:v>1781000</c:v>
                </c:pt>
                <c:pt idx="3583">
                  <c:v>1782000</c:v>
                </c:pt>
                <c:pt idx="3584">
                  <c:v>1783000</c:v>
                </c:pt>
                <c:pt idx="3585">
                  <c:v>1784000</c:v>
                </c:pt>
                <c:pt idx="3586">
                  <c:v>1785000</c:v>
                </c:pt>
                <c:pt idx="3587">
                  <c:v>1786000</c:v>
                </c:pt>
                <c:pt idx="3588">
                  <c:v>1787000</c:v>
                </c:pt>
                <c:pt idx="3589">
                  <c:v>1788000</c:v>
                </c:pt>
                <c:pt idx="3590">
                  <c:v>1789000</c:v>
                </c:pt>
                <c:pt idx="3591">
                  <c:v>1790000</c:v>
                </c:pt>
                <c:pt idx="3592">
                  <c:v>1791000</c:v>
                </c:pt>
                <c:pt idx="3593">
                  <c:v>1792000</c:v>
                </c:pt>
                <c:pt idx="3594">
                  <c:v>1793000</c:v>
                </c:pt>
                <c:pt idx="3595">
                  <c:v>1794000</c:v>
                </c:pt>
                <c:pt idx="3596">
                  <c:v>1795000</c:v>
                </c:pt>
                <c:pt idx="3597">
                  <c:v>1796000</c:v>
                </c:pt>
                <c:pt idx="3598">
                  <c:v>1797000</c:v>
                </c:pt>
                <c:pt idx="3599">
                  <c:v>1798000</c:v>
                </c:pt>
                <c:pt idx="3600">
                  <c:v>1799000</c:v>
                </c:pt>
                <c:pt idx="3601">
                  <c:v>1800000</c:v>
                </c:pt>
                <c:pt idx="3602">
                  <c:v>1801000</c:v>
                </c:pt>
                <c:pt idx="3603">
                  <c:v>1802000</c:v>
                </c:pt>
                <c:pt idx="3604">
                  <c:v>1803000</c:v>
                </c:pt>
                <c:pt idx="3605">
                  <c:v>1804000</c:v>
                </c:pt>
                <c:pt idx="3606">
                  <c:v>1805000</c:v>
                </c:pt>
                <c:pt idx="3607">
                  <c:v>1806000</c:v>
                </c:pt>
                <c:pt idx="3608">
                  <c:v>1807000</c:v>
                </c:pt>
                <c:pt idx="3609">
                  <c:v>1808000</c:v>
                </c:pt>
                <c:pt idx="3610">
                  <c:v>1809000</c:v>
                </c:pt>
                <c:pt idx="3611">
                  <c:v>1810000</c:v>
                </c:pt>
                <c:pt idx="3612">
                  <c:v>1811000</c:v>
                </c:pt>
                <c:pt idx="3613">
                  <c:v>1812000</c:v>
                </c:pt>
                <c:pt idx="3614">
                  <c:v>1813000</c:v>
                </c:pt>
                <c:pt idx="3615">
                  <c:v>1814000</c:v>
                </c:pt>
                <c:pt idx="3616">
                  <c:v>1815000</c:v>
                </c:pt>
                <c:pt idx="3617">
                  <c:v>1816000</c:v>
                </c:pt>
                <c:pt idx="3618">
                  <c:v>1817000</c:v>
                </c:pt>
                <c:pt idx="3619">
                  <c:v>1818000</c:v>
                </c:pt>
                <c:pt idx="3620">
                  <c:v>1819000</c:v>
                </c:pt>
                <c:pt idx="3621">
                  <c:v>1820000</c:v>
                </c:pt>
                <c:pt idx="3622">
                  <c:v>1821000</c:v>
                </c:pt>
                <c:pt idx="3623">
                  <c:v>1822000</c:v>
                </c:pt>
                <c:pt idx="3624">
                  <c:v>1823000</c:v>
                </c:pt>
                <c:pt idx="3625">
                  <c:v>1824000</c:v>
                </c:pt>
                <c:pt idx="3626">
                  <c:v>1825000</c:v>
                </c:pt>
                <c:pt idx="3627">
                  <c:v>1826000</c:v>
                </c:pt>
                <c:pt idx="3628">
                  <c:v>1827000</c:v>
                </c:pt>
                <c:pt idx="3629">
                  <c:v>1828000</c:v>
                </c:pt>
                <c:pt idx="3630">
                  <c:v>1829000</c:v>
                </c:pt>
                <c:pt idx="3631">
                  <c:v>1830000</c:v>
                </c:pt>
                <c:pt idx="3632">
                  <c:v>1831000</c:v>
                </c:pt>
                <c:pt idx="3633">
                  <c:v>1832000</c:v>
                </c:pt>
                <c:pt idx="3634">
                  <c:v>1833000</c:v>
                </c:pt>
                <c:pt idx="3635">
                  <c:v>1834000</c:v>
                </c:pt>
                <c:pt idx="3636">
                  <c:v>1835000</c:v>
                </c:pt>
                <c:pt idx="3637">
                  <c:v>1836000</c:v>
                </c:pt>
                <c:pt idx="3638">
                  <c:v>1837000</c:v>
                </c:pt>
                <c:pt idx="3639">
                  <c:v>1838000</c:v>
                </c:pt>
                <c:pt idx="3640">
                  <c:v>1839000</c:v>
                </c:pt>
                <c:pt idx="3641">
                  <c:v>1840000</c:v>
                </c:pt>
                <c:pt idx="3642">
                  <c:v>1841000</c:v>
                </c:pt>
                <c:pt idx="3643">
                  <c:v>1842000</c:v>
                </c:pt>
                <c:pt idx="3644">
                  <c:v>1843000</c:v>
                </c:pt>
                <c:pt idx="3645">
                  <c:v>1844000</c:v>
                </c:pt>
                <c:pt idx="3646">
                  <c:v>1845000</c:v>
                </c:pt>
                <c:pt idx="3647">
                  <c:v>1846000</c:v>
                </c:pt>
                <c:pt idx="3648">
                  <c:v>1847000</c:v>
                </c:pt>
                <c:pt idx="3649">
                  <c:v>1848000</c:v>
                </c:pt>
                <c:pt idx="3650">
                  <c:v>1849000</c:v>
                </c:pt>
                <c:pt idx="3651">
                  <c:v>1850000</c:v>
                </c:pt>
                <c:pt idx="3652">
                  <c:v>1851000</c:v>
                </c:pt>
                <c:pt idx="3653">
                  <c:v>1852000</c:v>
                </c:pt>
                <c:pt idx="3654">
                  <c:v>1853000</c:v>
                </c:pt>
                <c:pt idx="3655">
                  <c:v>1854000</c:v>
                </c:pt>
                <c:pt idx="3656">
                  <c:v>1855000</c:v>
                </c:pt>
                <c:pt idx="3657">
                  <c:v>1856000</c:v>
                </c:pt>
                <c:pt idx="3658">
                  <c:v>1857000</c:v>
                </c:pt>
                <c:pt idx="3659">
                  <c:v>1858000</c:v>
                </c:pt>
                <c:pt idx="3660">
                  <c:v>1859000</c:v>
                </c:pt>
                <c:pt idx="3661">
                  <c:v>1860000</c:v>
                </c:pt>
                <c:pt idx="3662">
                  <c:v>1861000</c:v>
                </c:pt>
                <c:pt idx="3663">
                  <c:v>1862000</c:v>
                </c:pt>
                <c:pt idx="3664">
                  <c:v>1863000</c:v>
                </c:pt>
                <c:pt idx="3665">
                  <c:v>1864000</c:v>
                </c:pt>
                <c:pt idx="3666">
                  <c:v>1865000</c:v>
                </c:pt>
                <c:pt idx="3667">
                  <c:v>1866000</c:v>
                </c:pt>
                <c:pt idx="3668">
                  <c:v>1867000</c:v>
                </c:pt>
                <c:pt idx="3669">
                  <c:v>1868000</c:v>
                </c:pt>
                <c:pt idx="3670">
                  <c:v>1869000</c:v>
                </c:pt>
                <c:pt idx="3671">
                  <c:v>1870000</c:v>
                </c:pt>
                <c:pt idx="3672">
                  <c:v>1871000</c:v>
                </c:pt>
                <c:pt idx="3673">
                  <c:v>1872000</c:v>
                </c:pt>
                <c:pt idx="3674">
                  <c:v>1873000</c:v>
                </c:pt>
                <c:pt idx="3675">
                  <c:v>1874000</c:v>
                </c:pt>
                <c:pt idx="3676">
                  <c:v>1875000</c:v>
                </c:pt>
                <c:pt idx="3677">
                  <c:v>1876000</c:v>
                </c:pt>
                <c:pt idx="3678">
                  <c:v>1877000</c:v>
                </c:pt>
                <c:pt idx="3679">
                  <c:v>1878000</c:v>
                </c:pt>
                <c:pt idx="3680">
                  <c:v>1879000</c:v>
                </c:pt>
                <c:pt idx="3681">
                  <c:v>1880000</c:v>
                </c:pt>
                <c:pt idx="3682">
                  <c:v>1881000</c:v>
                </c:pt>
                <c:pt idx="3683">
                  <c:v>1882000</c:v>
                </c:pt>
                <c:pt idx="3684">
                  <c:v>1883000</c:v>
                </c:pt>
                <c:pt idx="3685">
                  <c:v>1884000</c:v>
                </c:pt>
                <c:pt idx="3686">
                  <c:v>1885000</c:v>
                </c:pt>
                <c:pt idx="3687">
                  <c:v>1886000</c:v>
                </c:pt>
                <c:pt idx="3688">
                  <c:v>1887000</c:v>
                </c:pt>
                <c:pt idx="3689">
                  <c:v>1888000</c:v>
                </c:pt>
                <c:pt idx="3690">
                  <c:v>1889000</c:v>
                </c:pt>
                <c:pt idx="3691">
                  <c:v>1890000</c:v>
                </c:pt>
                <c:pt idx="3692">
                  <c:v>1891000</c:v>
                </c:pt>
                <c:pt idx="3693">
                  <c:v>1892000</c:v>
                </c:pt>
                <c:pt idx="3694">
                  <c:v>1893000</c:v>
                </c:pt>
                <c:pt idx="3695">
                  <c:v>1894000</c:v>
                </c:pt>
                <c:pt idx="3696">
                  <c:v>1895000</c:v>
                </c:pt>
                <c:pt idx="3697">
                  <c:v>1896000</c:v>
                </c:pt>
                <c:pt idx="3698">
                  <c:v>1897000</c:v>
                </c:pt>
                <c:pt idx="3699">
                  <c:v>1898000</c:v>
                </c:pt>
                <c:pt idx="3700">
                  <c:v>1899000</c:v>
                </c:pt>
                <c:pt idx="3701">
                  <c:v>1900000</c:v>
                </c:pt>
                <c:pt idx="3702">
                  <c:v>1901000</c:v>
                </c:pt>
                <c:pt idx="3703">
                  <c:v>1902000</c:v>
                </c:pt>
                <c:pt idx="3704">
                  <c:v>1903000</c:v>
                </c:pt>
                <c:pt idx="3705">
                  <c:v>1904000</c:v>
                </c:pt>
                <c:pt idx="3706">
                  <c:v>1905000</c:v>
                </c:pt>
                <c:pt idx="3707">
                  <c:v>1906000</c:v>
                </c:pt>
                <c:pt idx="3708">
                  <c:v>1907000</c:v>
                </c:pt>
                <c:pt idx="3709">
                  <c:v>1908000</c:v>
                </c:pt>
                <c:pt idx="3710">
                  <c:v>1909000</c:v>
                </c:pt>
                <c:pt idx="3711">
                  <c:v>1910000</c:v>
                </c:pt>
                <c:pt idx="3712">
                  <c:v>1911000</c:v>
                </c:pt>
                <c:pt idx="3713">
                  <c:v>1912000</c:v>
                </c:pt>
                <c:pt idx="3714">
                  <c:v>1913000</c:v>
                </c:pt>
                <c:pt idx="3715">
                  <c:v>1914000</c:v>
                </c:pt>
                <c:pt idx="3716">
                  <c:v>1915000</c:v>
                </c:pt>
                <c:pt idx="3717">
                  <c:v>1916000</c:v>
                </c:pt>
                <c:pt idx="3718">
                  <c:v>1917000</c:v>
                </c:pt>
                <c:pt idx="3719">
                  <c:v>1918000</c:v>
                </c:pt>
                <c:pt idx="3720">
                  <c:v>1919000</c:v>
                </c:pt>
                <c:pt idx="3721">
                  <c:v>1920000</c:v>
                </c:pt>
                <c:pt idx="3722">
                  <c:v>1921000</c:v>
                </c:pt>
                <c:pt idx="3723">
                  <c:v>1922000</c:v>
                </c:pt>
                <c:pt idx="3724">
                  <c:v>1923000</c:v>
                </c:pt>
                <c:pt idx="3725">
                  <c:v>1924000</c:v>
                </c:pt>
                <c:pt idx="3726">
                  <c:v>1925000</c:v>
                </c:pt>
                <c:pt idx="3727">
                  <c:v>1926000</c:v>
                </c:pt>
                <c:pt idx="3728">
                  <c:v>1927000</c:v>
                </c:pt>
                <c:pt idx="3729">
                  <c:v>1928000</c:v>
                </c:pt>
                <c:pt idx="3730">
                  <c:v>1929000</c:v>
                </c:pt>
                <c:pt idx="3731">
                  <c:v>1930000</c:v>
                </c:pt>
                <c:pt idx="3732">
                  <c:v>1931000</c:v>
                </c:pt>
                <c:pt idx="3733">
                  <c:v>1932000</c:v>
                </c:pt>
                <c:pt idx="3734">
                  <c:v>1933000</c:v>
                </c:pt>
                <c:pt idx="3735">
                  <c:v>1934000</c:v>
                </c:pt>
                <c:pt idx="3736">
                  <c:v>1935000</c:v>
                </c:pt>
                <c:pt idx="3737">
                  <c:v>1936000</c:v>
                </c:pt>
                <c:pt idx="3738">
                  <c:v>1937000</c:v>
                </c:pt>
                <c:pt idx="3739">
                  <c:v>1938000</c:v>
                </c:pt>
                <c:pt idx="3740">
                  <c:v>1939000</c:v>
                </c:pt>
                <c:pt idx="3741">
                  <c:v>1940000</c:v>
                </c:pt>
                <c:pt idx="3742">
                  <c:v>1941000</c:v>
                </c:pt>
                <c:pt idx="3743">
                  <c:v>1942000</c:v>
                </c:pt>
                <c:pt idx="3744">
                  <c:v>1943000</c:v>
                </c:pt>
                <c:pt idx="3745">
                  <c:v>1944000</c:v>
                </c:pt>
                <c:pt idx="3746">
                  <c:v>1945000</c:v>
                </c:pt>
                <c:pt idx="3747">
                  <c:v>1946000</c:v>
                </c:pt>
                <c:pt idx="3748">
                  <c:v>1947000</c:v>
                </c:pt>
                <c:pt idx="3749">
                  <c:v>1948000</c:v>
                </c:pt>
                <c:pt idx="3750">
                  <c:v>1949000</c:v>
                </c:pt>
                <c:pt idx="3751">
                  <c:v>1950000</c:v>
                </c:pt>
                <c:pt idx="3752">
                  <c:v>1951000</c:v>
                </c:pt>
                <c:pt idx="3753">
                  <c:v>1952000</c:v>
                </c:pt>
                <c:pt idx="3754">
                  <c:v>1953000</c:v>
                </c:pt>
                <c:pt idx="3755">
                  <c:v>1954000</c:v>
                </c:pt>
                <c:pt idx="3756">
                  <c:v>1955000</c:v>
                </c:pt>
                <c:pt idx="3757">
                  <c:v>1956000</c:v>
                </c:pt>
                <c:pt idx="3758">
                  <c:v>1957000</c:v>
                </c:pt>
                <c:pt idx="3759">
                  <c:v>1958000</c:v>
                </c:pt>
                <c:pt idx="3760">
                  <c:v>1959000</c:v>
                </c:pt>
                <c:pt idx="3761">
                  <c:v>1960000</c:v>
                </c:pt>
                <c:pt idx="3762">
                  <c:v>1961000</c:v>
                </c:pt>
                <c:pt idx="3763">
                  <c:v>1962000</c:v>
                </c:pt>
                <c:pt idx="3764">
                  <c:v>1963000</c:v>
                </c:pt>
                <c:pt idx="3765">
                  <c:v>1964000</c:v>
                </c:pt>
                <c:pt idx="3766">
                  <c:v>1965000</c:v>
                </c:pt>
                <c:pt idx="3767">
                  <c:v>1966000</c:v>
                </c:pt>
                <c:pt idx="3768">
                  <c:v>1967000</c:v>
                </c:pt>
                <c:pt idx="3769">
                  <c:v>1968000</c:v>
                </c:pt>
                <c:pt idx="3770">
                  <c:v>1969000</c:v>
                </c:pt>
                <c:pt idx="3771">
                  <c:v>1970000</c:v>
                </c:pt>
                <c:pt idx="3772">
                  <c:v>1971000</c:v>
                </c:pt>
                <c:pt idx="3773">
                  <c:v>1972000</c:v>
                </c:pt>
                <c:pt idx="3774">
                  <c:v>1973000</c:v>
                </c:pt>
                <c:pt idx="3775">
                  <c:v>1974000</c:v>
                </c:pt>
                <c:pt idx="3776">
                  <c:v>1975000</c:v>
                </c:pt>
                <c:pt idx="3777">
                  <c:v>1976000</c:v>
                </c:pt>
                <c:pt idx="3778">
                  <c:v>1977000</c:v>
                </c:pt>
                <c:pt idx="3779">
                  <c:v>1978000</c:v>
                </c:pt>
                <c:pt idx="3780">
                  <c:v>1979000</c:v>
                </c:pt>
                <c:pt idx="3781">
                  <c:v>1980000</c:v>
                </c:pt>
                <c:pt idx="3782">
                  <c:v>1981000</c:v>
                </c:pt>
                <c:pt idx="3783">
                  <c:v>1982000</c:v>
                </c:pt>
                <c:pt idx="3784">
                  <c:v>1983000</c:v>
                </c:pt>
                <c:pt idx="3785">
                  <c:v>1984000</c:v>
                </c:pt>
                <c:pt idx="3786">
                  <c:v>1985000</c:v>
                </c:pt>
                <c:pt idx="3787">
                  <c:v>1986000</c:v>
                </c:pt>
                <c:pt idx="3788">
                  <c:v>1987000</c:v>
                </c:pt>
                <c:pt idx="3789">
                  <c:v>1988000</c:v>
                </c:pt>
                <c:pt idx="3790">
                  <c:v>1989000</c:v>
                </c:pt>
                <c:pt idx="3791">
                  <c:v>1990000</c:v>
                </c:pt>
                <c:pt idx="3792">
                  <c:v>1991000</c:v>
                </c:pt>
                <c:pt idx="3793">
                  <c:v>1992000</c:v>
                </c:pt>
                <c:pt idx="3794">
                  <c:v>1993000</c:v>
                </c:pt>
                <c:pt idx="3795">
                  <c:v>1994000</c:v>
                </c:pt>
                <c:pt idx="3796">
                  <c:v>1995000</c:v>
                </c:pt>
                <c:pt idx="3797">
                  <c:v>1996000</c:v>
                </c:pt>
                <c:pt idx="3798">
                  <c:v>1997000</c:v>
                </c:pt>
                <c:pt idx="3799">
                  <c:v>1998000</c:v>
                </c:pt>
                <c:pt idx="3800">
                  <c:v>1999000</c:v>
                </c:pt>
                <c:pt idx="3801">
                  <c:v>2000000</c:v>
                </c:pt>
              </c:numCache>
            </c:numRef>
          </c:xVal>
          <c:yVal>
            <c:numRef>
              <c:f>'TPS543C20 Loop Gain'!$AI$133:$AI$3914</c:f>
              <c:numCache>
                <c:formatCode>General</c:formatCode>
                <c:ptCount val="3782"/>
                <c:pt idx="0">
                  <c:v>70.437647307753195</c:v>
                </c:pt>
                <c:pt idx="1">
                  <c:v>70.014067092433493</c:v>
                </c:pt>
                <c:pt idx="2">
                  <c:v>59.581370347883656</c:v>
                </c:pt>
                <c:pt idx="3">
                  <c:v>52.997612805386296</c:v>
                </c:pt>
                <c:pt idx="4">
                  <c:v>48.459961971532024</c:v>
                </c:pt>
                <c:pt idx="5">
                  <c:v>44.918171460583594</c:v>
                </c:pt>
                <c:pt idx="6">
                  <c:v>42.037261991410773</c:v>
                </c:pt>
                <c:pt idx="7">
                  <c:v>39.64770046390737</c:v>
                </c:pt>
                <c:pt idx="8">
                  <c:v>37.64019754238943</c:v>
                </c:pt>
                <c:pt idx="9">
                  <c:v>35.936886621108435</c:v>
                </c:pt>
                <c:pt idx="10">
                  <c:v>34.479767189338936</c:v>
                </c:pt>
                <c:pt idx="11">
                  <c:v>33.224540048027869</c:v>
                </c:pt>
                <c:pt idx="12">
                  <c:v>32.136771229983822</c:v>
                </c:pt>
                <c:pt idx="13">
                  <c:v>31.18931505571128</c:v>
                </c:pt>
                <c:pt idx="14">
                  <c:v>30.360507635126638</c:v>
                </c:pt>
                <c:pt idx="15">
                  <c:v>29.632864778682656</c:v>
                </c:pt>
                <c:pt idx="16">
                  <c:v>28.99212423130535</c:v>
                </c:pt>
                <c:pt idx="17">
                  <c:v>28.426529876144969</c:v>
                </c:pt>
                <c:pt idx="18">
                  <c:v>27.926289692830345</c:v>
                </c:pt>
                <c:pt idx="19">
                  <c:v>27.483160581784986</c:v>
                </c:pt>
                <c:pt idx="20">
                  <c:v>27.090127054274888</c:v>
                </c:pt>
                <c:pt idx="21">
                  <c:v>26.74115014286884</c:v>
                </c:pt>
                <c:pt idx="22">
                  <c:v>26.430969364396866</c:v>
                </c:pt>
                <c:pt idx="23">
                  <c:v>26.154945157641709</c:v>
                </c:pt>
                <c:pt idx="24">
                  <c:v>25.908932535408134</c:v>
                </c:pt>
                <c:pt idx="25">
                  <c:v>25.689179130342282</c:v>
                </c:pt>
                <c:pt idx="26">
                  <c:v>25.492242638231343</c:v>
                </c:pt>
                <c:pt idx="27">
                  <c:v>25.314924046261382</c:v>
                </c:pt>
                <c:pt idx="28">
                  <c:v>25.154214096542855</c:v>
                </c:pt>
                <c:pt idx="29">
                  <c:v>25.007251254509253</c:v>
                </c:pt>
                <c:pt idx="30">
                  <c:v>24.871290076145751</c:v>
                </c:pt>
                <c:pt idx="31">
                  <c:v>24.743679323199899</c:v>
                </c:pt>
                <c:pt idx="32">
                  <c:v>24.621849469875503</c:v>
                </c:pt>
                <c:pt idx="33">
                  <c:v>24.503309375326971</c:v>
                </c:pt>
                <c:pt idx="34">
                  <c:v>24.385651856140349</c:v>
                </c:pt>
                <c:pt idx="35">
                  <c:v>24.266567678195333</c:v>
                </c:pt>
                <c:pt idx="36">
                  <c:v>24.143867107825109</c:v>
                </c:pt>
                <c:pt idx="37">
                  <c:v>24.015507650924718</c:v>
                </c:pt>
                <c:pt idx="38">
                  <c:v>23.879626028151584</c:v>
                </c:pt>
                <c:pt idx="39">
                  <c:v>23.734571876992522</c:v>
                </c:pt>
                <c:pt idx="40">
                  <c:v>23.578940249987156</c:v>
                </c:pt>
                <c:pt idx="41">
                  <c:v>23.411599806051036</c:v>
                </c:pt>
                <c:pt idx="42">
                  <c:v>23.231713755710889</c:v>
                </c:pt>
                <c:pt idx="43">
                  <c:v>23.03875115385636</c:v>
                </c:pt>
                <c:pt idx="44">
                  <c:v>22.832486996739412</c:v>
                </c:pt>
                <c:pt idx="45">
                  <c:v>22.612990662472733</c:v>
                </c:pt>
                <c:pt idx="46">
                  <c:v>22.380603374668006</c:v>
                </c:pt>
                <c:pt idx="47">
                  <c:v>22.13590639075246</c:v>
                </c:pt>
                <c:pt idx="48">
                  <c:v>21.879682371063836</c:v>
                </c:pt>
                <c:pt idx="49">
                  <c:v>21.612872782360814</c:v>
                </c:pt>
                <c:pt idx="50">
                  <c:v>21.336534214368939</c:v>
                </c:pt>
                <c:pt idx="51">
                  <c:v>21.051796191845476</c:v>
                </c:pt>
                <c:pt idx="52">
                  <c:v>20.759822544048667</c:v>
                </c:pt>
                <c:pt idx="53">
                  <c:v>20.461777761854915</c:v>
                </c:pt>
                <c:pt idx="54">
                  <c:v>20.158799134306662</c:v>
                </c:pt>
                <c:pt idx="55">
                  <c:v>19.851974889959173</c:v>
                </c:pt>
                <c:pt idx="56">
                  <c:v>19.542328120479869</c:v>
                </c:pt>
                <c:pt idx="57">
                  <c:v>19.230805950885742</c:v>
                </c:pt>
                <c:pt idx="58">
                  <c:v>18.918273236283476</c:v>
                </c:pt>
                <c:pt idx="59">
                  <c:v>18.605509988269439</c:v>
                </c:pt>
                <c:pt idx="60">
                  <c:v>18.293211738807219</c:v>
                </c:pt>
                <c:pt idx="61">
                  <c:v>17.981992108679346</c:v>
                </c:pt>
                <c:pt idx="62">
                  <c:v>17.672386938336459</c:v>
                </c:pt>
                <c:pt idx="63">
                  <c:v>17.364859443096968</c:v>
                </c:pt>
                <c:pt idx="64">
                  <c:v>17.059805959341258</c:v>
                </c:pt>
                <c:pt idx="65">
                  <c:v>16.757561945559384</c:v>
                </c:pt>
                <c:pt idx="66">
                  <c:v>16.458407987404385</c:v>
                </c:pt>
                <c:pt idx="67">
                  <c:v>16.162575627583273</c:v>
                </c:pt>
                <c:pt idx="68">
                  <c:v>15.870252899476537</c:v>
                </c:pt>
                <c:pt idx="69">
                  <c:v>15.581589488973215</c:v>
                </c:pt>
                <c:pt idx="70">
                  <c:v>15.296701483686091</c:v>
                </c:pt>
                <c:pt idx="71">
                  <c:v>15.015675694281958</c:v>
                </c:pt>
                <c:pt idx="72">
                  <c:v>14.738573550897504</c:v>
                </c:pt>
                <c:pt idx="73">
                  <c:v>14.465434590013233</c:v>
                </c:pt>
                <c:pt idx="74">
                  <c:v>14.19627955512132</c:v>
                </c:pt>
                <c:pt idx="75">
                  <c:v>13.931113139197585</c:v>
                </c:pt>
                <c:pt idx="76">
                  <c:v>13.669926399167831</c:v>
                </c:pt>
                <c:pt idx="77">
                  <c:v>13.412698873109189</c:v>
                </c:pt>
                <c:pt idx="78">
                  <c:v>13.159400430216799</c:v>
                </c:pt>
                <c:pt idx="79">
                  <c:v>12.909992882170151</c:v>
                </c:pt>
                <c:pt idx="80">
                  <c:v>12.664431382628997</c:v>
                </c:pt>
                <c:pt idx="81">
                  <c:v>12.4226656394471</c:v>
                </c:pt>
                <c:pt idx="82">
                  <c:v>12.184640962000717</c:v>
                </c:pt>
                <c:pt idx="83">
                  <c:v>11.950299163792597</c:v>
                </c:pt>
                <c:pt idx="84">
                  <c:v>11.719579338399537</c:v>
                </c:pt>
                <c:pt idx="85">
                  <c:v>11.49241852482281</c:v>
                </c:pt>
                <c:pt idx="86">
                  <c:v>11.268752276473577</c:v>
                </c:pt>
                <c:pt idx="87">
                  <c:v>11.048515146339653</c:v>
                </c:pt>
                <c:pt idx="88">
                  <c:v>10.831641099365969</c:v>
                </c:pt>
                <c:pt idx="89">
                  <c:v>10.618063861719182</c:v>
                </c:pt>
                <c:pt idx="90">
                  <c:v>10.407717215396664</c:v>
                </c:pt>
                <c:pt idx="91">
                  <c:v>10.200535245573159</c:v>
                </c:pt>
                <c:pt idx="92">
                  <c:v>9.9964525471143677</c:v>
                </c:pt>
                <c:pt idx="93">
                  <c:v>9.7954043958753765</c:v>
                </c:pt>
                <c:pt idx="94">
                  <c:v>9.5973268896500965</c:v>
                </c:pt>
                <c:pt idx="95">
                  <c:v>9.4021570630140321</c:v>
                </c:pt>
                <c:pt idx="96">
                  <c:v>9.209832979733223</c:v>
                </c:pt>
                <c:pt idx="97">
                  <c:v>9.0202938059310238</c:v>
                </c:pt>
                <c:pt idx="98">
                  <c:v>8.8334798667764822</c:v>
                </c:pt>
                <c:pt idx="99">
                  <c:v>8.6493326890870321</c:v>
                </c:pt>
                <c:pt idx="100">
                  <c:v>8.4677950319264959</c:v>
                </c:pt>
                <c:pt idx="101">
                  <c:v>8.2888109069818796</c:v>
                </c:pt>
                <c:pt idx="102">
                  <c:v>8.1123255902823139</c:v>
                </c:pt>
                <c:pt idx="103">
                  <c:v>7.9382856265920934</c:v>
                </c:pt>
                <c:pt idx="104">
                  <c:v>7.7666388276438774</c:v>
                </c:pt>
                <c:pt idx="105">
                  <c:v>7.5973342652053493</c:v>
                </c:pt>
                <c:pt idx="106">
                  <c:v>7.4303222598484</c:v>
                </c:pt>
                <c:pt idx="107">
                  <c:v>7.265554366161906</c:v>
                </c:pt>
                <c:pt idx="108">
                  <c:v>7.1029833550436017</c:v>
                </c:pt>
                <c:pt idx="109">
                  <c:v>6.9425631936310062</c:v>
                </c:pt>
                <c:pt idx="110">
                  <c:v>6.7842490233348212</c:v>
                </c:pt>
                <c:pt idx="111">
                  <c:v>6.6279971363851695</c:v>
                </c:pt>
                <c:pt idx="112">
                  <c:v>6.4737649512396489</c:v>
                </c:pt>
                <c:pt idx="113">
                  <c:v>6.3215109871413278</c:v>
                </c:pt>
                <c:pt idx="114">
                  <c:v>6.1711948380917816</c:v>
                </c:pt>
                <c:pt idx="115">
                  <c:v>6.0227771464411815</c:v>
                </c:pt>
                <c:pt idx="116">
                  <c:v>5.8762195762895058</c:v>
                </c:pt>
                <c:pt idx="117">
                  <c:v>5.7314847868422891</c:v>
                </c:pt>
                <c:pt idx="118">
                  <c:v>5.5885364058583313</c:v>
                </c:pt>
                <c:pt idx="119">
                  <c:v>5.4473390032923383</c:v>
                </c:pt>
                <c:pt idx="120">
                  <c:v>5.3078580652239289</c:v>
                </c:pt>
                <c:pt idx="121">
                  <c:v>5.1700599681467789</c:v>
                </c:pt>
                <c:pt idx="122">
                  <c:v>5.033911953679735</c:v>
                </c:pt>
                <c:pt idx="123">
                  <c:v>4.8993821037460599</c:v>
                </c:pt>
                <c:pt idx="124">
                  <c:v>4.7664393162605174</c:v>
                </c:pt>
                <c:pt idx="125">
                  <c:v>4.6350532813554075</c:v>
                </c:pt>
                <c:pt idx="126">
                  <c:v>4.50519445816591</c:v>
                </c:pt>
                <c:pt idx="127">
                  <c:v>4.3768340521926437</c:v>
                </c:pt>
                <c:pt idx="128">
                  <c:v>4.2499439932526535</c:v>
                </c:pt>
                <c:pt idx="129">
                  <c:v>4.1244969140231929</c:v>
                </c:pt>
                <c:pt idx="130">
                  <c:v>4.0004661291815777</c:v>
                </c:pt>
                <c:pt idx="131">
                  <c:v>3.8778256151426267</c:v>
                </c:pt>
                <c:pt idx="132">
                  <c:v>3.7565499903849502</c:v>
                </c:pt>
                <c:pt idx="133">
                  <c:v>3.6366144963664802</c:v>
                </c:pt>
                <c:pt idx="134">
                  <c:v>3.5179949790155125</c:v>
                </c:pt>
                <c:pt idx="135">
                  <c:v>3.4006678707934124</c:v>
                </c:pt>
                <c:pt idx="136">
                  <c:v>3.2846101733127737</c:v>
                </c:pt>
                <c:pt idx="137">
                  <c:v>3.1697994405054293</c:v>
                </c:pt>
                <c:pt idx="138">
                  <c:v>3.0562137623232397</c:v>
                </c:pt>
                <c:pt idx="139">
                  <c:v>2.9438317489608594</c:v>
                </c:pt>
                <c:pt idx="140">
                  <c:v>2.8326325155866687</c:v>
                </c:pt>
                <c:pt idx="141">
                  <c:v>2.7225956675692</c:v>
                </c:pt>
                <c:pt idx="142">
                  <c:v>2.6137012861822599</c:v>
                </c:pt>
                <c:pt idx="143">
                  <c:v>2.5059299147787901</c:v>
                </c:pt>
                <c:pt idx="144">
                  <c:v>2.3992625454167276</c:v>
                </c:pt>
                <c:pt idx="145">
                  <c:v>2.2936806059235089</c:v>
                </c:pt>
                <c:pt idx="146">
                  <c:v>2.1891659473852796</c:v>
                </c:pt>
                <c:pt idx="147">
                  <c:v>2.0857008320494406</c:v>
                </c:pt>
                <c:pt idx="148">
                  <c:v>1.9832679216226858</c:v>
                </c:pt>
                <c:pt idx="149">
                  <c:v>1.8818502659567515</c:v>
                </c:pt>
                <c:pt idx="150">
                  <c:v>1.7814312921038313</c:v>
                </c:pt>
                <c:pt idx="151">
                  <c:v>1.6819947937334254</c:v>
                </c:pt>
                <c:pt idx="152">
                  <c:v>1.5835249208957138</c:v>
                </c:pt>
                <c:pt idx="153">
                  <c:v>1.4860061701199174</c:v>
                </c:pt>
                <c:pt idx="154">
                  <c:v>1.3894233748377478</c:v>
                </c:pt>
                <c:pt idx="155">
                  <c:v>1.2937616961172771</c:v>
                </c:pt>
                <c:pt idx="156">
                  <c:v>1.1990066137007991</c:v>
                </c:pt>
                <c:pt idx="157">
                  <c:v>1.1051439173314779</c:v>
                </c:pt>
                <c:pt idx="158">
                  <c:v>1.0121596983622303</c:v>
                </c:pt>
                <c:pt idx="159">
                  <c:v>0.92004034163414861</c:v>
                </c:pt>
                <c:pt idx="160">
                  <c:v>0.828772517617683</c:v>
                </c:pt>
                <c:pt idx="161">
                  <c:v>0.73834317480368794</c:v>
                </c:pt>
                <c:pt idx="162">
                  <c:v>0.64873953233929904</c:v>
                </c:pt>
                <c:pt idx="163">
                  <c:v>0.55994907289653517</c:v>
                </c:pt>
                <c:pt idx="164">
                  <c:v>0.47195953576851407</c:v>
                </c:pt>
                <c:pt idx="165">
                  <c:v>0.38475891018166652</c:v>
                </c:pt>
                <c:pt idx="166">
                  <c:v>0.29833542882038749</c:v>
                </c:pt>
                <c:pt idx="167">
                  <c:v>0.21267756155172943</c:v>
                </c:pt>
                <c:pt idx="168">
                  <c:v>0.12777400934842811</c:v>
                </c:pt>
                <c:pt idx="169">
                  <c:v>4.3613698398121396E-2</c:v>
                </c:pt>
                <c:pt idx="170">
                  <c:v>-3.9814225604005334E-2</c:v>
                </c:pt>
                <c:pt idx="171">
                  <c:v>-0.12252040298778094</c:v>
                </c:pt>
                <c:pt idx="172">
                  <c:v>-0.20451526547098878</c:v>
                </c:pt>
                <c:pt idx="173">
                  <c:v>-0.285809041358905</c:v>
                </c:pt>
                <c:pt idx="174">
                  <c:v>-0.36641176058711811</c:v>
                </c:pt>
                <c:pt idx="175">
                  <c:v>-0.44633325961044779</c:v>
                </c:pt>
                <c:pt idx="176">
                  <c:v>-0.52558318614702237</c:v>
                </c:pt>
                <c:pt idx="177">
                  <c:v>-0.60417100377946897</c:v>
                </c:pt>
                <c:pt idx="178">
                  <c:v>-0.68210599641927327</c:v>
                </c:pt>
                <c:pt idx="179">
                  <c:v>-0.75939727263977774</c:v>
                </c:pt>
                <c:pt idx="180">
                  <c:v>-0.83605376988127422</c:v>
                </c:pt>
                <c:pt idx="181">
                  <c:v>-0.91208425853268937</c:v>
                </c:pt>
                <c:pt idx="182">
                  <c:v>-0.98749734589521077</c:v>
                </c:pt>
                <c:pt idx="183">
                  <c:v>-1.0623014800299055</c:v>
                </c:pt>
                <c:pt idx="184">
                  <c:v>-1.1365049534947824</c:v>
                </c:pt>
                <c:pt idx="185">
                  <c:v>-1.2101159069756156</c:v>
                </c:pt>
                <c:pt idx="186">
                  <c:v>-1.2831423328112879</c:v>
                </c:pt>
                <c:pt idx="187">
                  <c:v>-1.3555920784207709</c:v>
                </c:pt>
                <c:pt idx="188">
                  <c:v>-1.4274728496320521</c:v>
                </c:pt>
                <c:pt idx="189">
                  <c:v>-1.4987922139178764</c:v>
                </c:pt>
                <c:pt idx="190">
                  <c:v>-1.569557603541706</c:v>
                </c:pt>
                <c:pt idx="191">
                  <c:v>-1.6397763186150556</c:v>
                </c:pt>
                <c:pt idx="192">
                  <c:v>-1.7094555300704597</c:v>
                </c:pt>
                <c:pt idx="193">
                  <c:v>-1.7786022825535042</c:v>
                </c:pt>
                <c:pt idx="194">
                  <c:v>-1.8472234972347701</c:v>
                </c:pt>
                <c:pt idx="195">
                  <c:v>-1.9153259745447833</c:v>
                </c:pt>
                <c:pt idx="196">
                  <c:v>-1.9829163968362717</c:v>
                </c:pt>
                <c:pt idx="197">
                  <c:v>-2.0500013309728602</c:v>
                </c:pt>
                <c:pt idx="198">
                  <c:v>-2.1165872308499454</c:v>
                </c:pt>
                <c:pt idx="199">
                  <c:v>-2.1826804398470108</c:v>
                </c:pt>
                <c:pt idx="200">
                  <c:v>-2.2482871932154125</c:v>
                </c:pt>
                <c:pt idx="201">
                  <c:v>-2.3134136204029816</c:v>
                </c:pt>
                <c:pt idx="202">
                  <c:v>-2.3780657473173736</c:v>
                </c:pt>
                <c:pt idx="203">
                  <c:v>-2.4422494985307863</c:v>
                </c:pt>
                <c:pt idx="204">
                  <c:v>-2.5059706994262436</c:v>
                </c:pt>
                <c:pt idx="205">
                  <c:v>-2.5692350782889219</c:v>
                </c:pt>
                <c:pt idx="206">
                  <c:v>-2.6320482683440876</c:v>
                </c:pt>
                <c:pt idx="207">
                  <c:v>-2.6944158097417947</c:v>
                </c:pt>
                <c:pt idx="208">
                  <c:v>-2.7563431514916377</c:v>
                </c:pt>
                <c:pt idx="209">
                  <c:v>-2.8178356533478519</c:v>
                </c:pt>
                <c:pt idx="210">
                  <c:v>-2.8788985876474547</c:v>
                </c:pt>
                <c:pt idx="211">
                  <c:v>-2.9395371411021354</c:v>
                </c:pt>
                <c:pt idx="212">
                  <c:v>-2.9997564165441908</c:v>
                </c:pt>
                <c:pt idx="213">
                  <c:v>-3.0595614346307451</c:v>
                </c:pt>
                <c:pt idx="214">
                  <c:v>-3.1189571355040702</c:v>
                </c:pt>
                <c:pt idx="215">
                  <c:v>-3.1779483804128983</c:v>
                </c:pt>
                <c:pt idx="216">
                  <c:v>-3.2365399532915564</c:v>
                </c:pt>
                <c:pt idx="217">
                  <c:v>-3.2947365623026963</c:v>
                </c:pt>
                <c:pt idx="218">
                  <c:v>-3.3525428413419962</c:v>
                </c:pt>
                <c:pt idx="219">
                  <c:v>-3.4099633515048784</c:v>
                </c:pt>
                <c:pt idx="220">
                  <c:v>-3.4670025825206179</c:v>
                </c:pt>
                <c:pt idx="221">
                  <c:v>-3.5236649541501608</c:v>
                </c:pt>
                <c:pt idx="222">
                  <c:v>-3.5799548175510494</c:v>
                </c:pt>
                <c:pt idx="223">
                  <c:v>-3.6358764566102248</c:v>
                </c:pt>
                <c:pt idx="224">
                  <c:v>-3.6914340892451398</c:v>
                </c:pt>
                <c:pt idx="225">
                  <c:v>-3.7466318686747653</c:v>
                </c:pt>
                <c:pt idx="226">
                  <c:v>-3.801473884659432</c:v>
                </c:pt>
                <c:pt idx="227">
                  <c:v>-3.8559641647143579</c:v>
                </c:pt>
                <c:pt idx="228">
                  <c:v>-3.910106675291444</c:v>
                </c:pt>
                <c:pt idx="229">
                  <c:v>-3.9639053229378773</c:v>
                </c:pt>
                <c:pt idx="230">
                  <c:v>-4.0173639554246359</c:v>
                </c:pt>
                <c:pt idx="231">
                  <c:v>-4.070486362850783</c:v>
                </c:pt>
                <c:pt idx="232">
                  <c:v>-4.1232762787228632</c:v>
                </c:pt>
                <c:pt idx="233">
                  <c:v>-4.1757373810091147</c:v>
                </c:pt>
                <c:pt idx="234">
                  <c:v>-4.2278732931695737</c:v>
                </c:pt>
                <c:pt idx="235">
                  <c:v>-4.2796875851647238</c:v>
                </c:pt>
                <c:pt idx="236">
                  <c:v>-4.3311837744390074</c:v>
                </c:pt>
                <c:pt idx="237">
                  <c:v>-4.382365326884913</c:v>
                </c:pt>
                <c:pt idx="238">
                  <c:v>-4.433235657783829</c:v>
                </c:pt>
                <c:pt idx="239">
                  <c:v>-4.4837981327271423</c:v>
                </c:pt>
                <c:pt idx="240">
                  <c:v>-4.5340560685167066</c:v>
                </c:pt>
                <c:pt idx="241">
                  <c:v>-4.5840127340458485</c:v>
                </c:pt>
                <c:pt idx="242">
                  <c:v>-4.6336713511604311</c:v>
                </c:pt>
                <c:pt idx="243">
                  <c:v>-4.6830350955019862</c:v>
                </c:pt>
                <c:pt idx="244">
                  <c:v>-4.732107097332138</c:v>
                </c:pt>
                <c:pt idx="245">
                  <c:v>-4.7808904423400325</c:v>
                </c:pt>
                <c:pt idx="246">
                  <c:v>-4.8293881724309733</c:v>
                </c:pt>
                <c:pt idx="247">
                  <c:v>-4.877603286499621</c:v>
                </c:pt>
                <c:pt idx="248">
                  <c:v>-4.9255387411858313</c:v>
                </c:pt>
                <c:pt idx="249">
                  <c:v>-4.9731974516152464</c:v>
                </c:pt>
                <c:pt idx="250">
                  <c:v>-5.0205822921234402</c:v>
                </c:pt>
                <c:pt idx="251">
                  <c:v>-5.0676960969651166</c:v>
                </c:pt>
                <c:pt idx="252">
                  <c:v>-5.1145416610091852</c:v>
                </c:pt>
                <c:pt idx="253">
                  <c:v>-5.1611217404175207</c:v>
                </c:pt>
                <c:pt idx="254">
                  <c:v>-5.2074390533118899</c:v>
                </c:pt>
                <c:pt idx="255">
                  <c:v>-5.2534962804255407</c:v>
                </c:pt>
                <c:pt idx="256">
                  <c:v>-5.2992960657413093</c:v>
                </c:pt>
                <c:pt idx="257">
                  <c:v>-5.3448410171176626</c:v>
                </c:pt>
                <c:pt idx="258">
                  <c:v>-5.3901337069011941</c:v>
                </c:pt>
                <c:pt idx="259">
                  <c:v>-5.4351766725262518</c:v>
                </c:pt>
                <c:pt idx="260">
                  <c:v>-5.4799724171038298</c:v>
                </c:pt>
                <c:pt idx="261">
                  <c:v>-5.5245234099962381</c:v>
                </c:pt>
                <c:pt idx="262">
                  <c:v>-5.5688320873829511</c:v>
                </c:pt>
                <c:pt idx="263">
                  <c:v>-5.6129008528129534</c:v>
                </c:pt>
                <c:pt idx="264">
                  <c:v>-5.6567320777466445</c:v>
                </c:pt>
                <c:pt idx="265">
                  <c:v>-5.7003281020872034</c:v>
                </c:pt>
                <c:pt idx="266">
                  <c:v>-5.743691234701549</c:v>
                </c:pt>
                <c:pt idx="267">
                  <c:v>-5.7868237539302037</c:v>
                </c:pt>
                <c:pt idx="268">
                  <c:v>-5.8297279080875413</c:v>
                </c:pt>
                <c:pt idx="269">
                  <c:v>-5.872405915952891</c:v>
                </c:pt>
                <c:pt idx="270">
                  <c:v>-5.9148599672504716</c:v>
                </c:pt>
                <c:pt idx="271">
                  <c:v>-5.9570922231216583</c:v>
                </c:pt>
                <c:pt idx="272">
                  <c:v>-5.9991048165863514</c:v>
                </c:pt>
                <c:pt idx="273">
                  <c:v>-6.0408998529973879</c:v>
                </c:pt>
                <c:pt idx="274">
                  <c:v>-6.0824794104841242</c:v>
                </c:pt>
                <c:pt idx="275">
                  <c:v>-6.1238455403889756</c:v>
                </c:pt>
                <c:pt idx="276">
                  <c:v>-6.1650002676951097</c:v>
                </c:pt>
                <c:pt idx="277">
                  <c:v>-6.205945591445361</c:v>
                </c:pt>
                <c:pt idx="278">
                  <c:v>-6.2466834851545228</c:v>
                </c:pt>
                <c:pt idx="279">
                  <c:v>-6.2872158972121719</c:v>
                </c:pt>
                <c:pt idx="280">
                  <c:v>-6.3275447512797092</c:v>
                </c:pt>
                <c:pt idx="281">
                  <c:v>-6.3676719466777376</c:v>
                </c:pt>
                <c:pt idx="282">
                  <c:v>-6.4075993587682758</c:v>
                </c:pt>
                <c:pt idx="283">
                  <c:v>-6.4473288393286419</c:v>
                </c:pt>
                <c:pt idx="284">
                  <c:v>-6.4868622169181824</c:v>
                </c:pt>
                <c:pt idx="285">
                  <c:v>-6.5262012972391901</c:v>
                </c:pt>
                <c:pt idx="286">
                  <c:v>-6.5653478634900893</c:v>
                </c:pt>
                <c:pt idx="287">
                  <c:v>-6.6043036767130339</c:v>
                </c:pt>
                <c:pt idx="288">
                  <c:v>-6.6430704761336052</c:v>
                </c:pt>
                <c:pt idx="289">
                  <c:v>-6.6816499794967914</c:v>
                </c:pt>
                <c:pt idx="290">
                  <c:v>-6.7200438833934122</c:v>
                </c:pt>
                <c:pt idx="291">
                  <c:v>-6.7582538635844758</c:v>
                </c:pt>
                <c:pt idx="292">
                  <c:v>-6.7962815753162715</c:v>
                </c:pt>
                <c:pt idx="293">
                  <c:v>-6.8341286536312476</c:v>
                </c:pt>
                <c:pt idx="294">
                  <c:v>-6.8717967136735965</c:v>
                </c:pt>
                <c:pt idx="295">
                  <c:v>-6.9092873509885058</c:v>
                </c:pt>
                <c:pt idx="296">
                  <c:v>-6.9466021418168333</c:v>
                </c:pt>
                <c:pt idx="297">
                  <c:v>-6.9837426433834562</c:v>
                </c:pt>
                <c:pt idx="298">
                  <c:v>-7.0207103941815108</c:v>
                </c:pt>
                <c:pt idx="299">
                  <c:v>-7.0575069142509701</c:v>
                </c:pt>
                <c:pt idx="300">
                  <c:v>-7.0941337054525615</c:v>
                </c:pt>
                <c:pt idx="301">
                  <c:v>-7.1305922517366991</c:v>
                </c:pt>
                <c:pt idx="302">
                  <c:v>-7.1668840194080428</c:v>
                </c:pt>
                <c:pt idx="303">
                  <c:v>-7.2030104573840612</c:v>
                </c:pt>
                <c:pt idx="304">
                  <c:v>-7.2389729974515893</c:v>
                </c:pt>
                <c:pt idx="305">
                  <c:v>-7.2747730545160119</c:v>
                </c:pt>
                <c:pt idx="306">
                  <c:v>-7.3104120268483008</c:v>
                </c:pt>
                <c:pt idx="307">
                  <c:v>-7.3458912963266974</c:v>
                </c:pt>
                <c:pt idx="308">
                  <c:v>-7.3812122286743467</c:v>
                </c:pt>
                <c:pt idx="309">
                  <c:v>-7.4163761736935143</c:v>
                </c:pt>
                <c:pt idx="310">
                  <c:v>-7.4513844654941508</c:v>
                </c:pt>
                <c:pt idx="311">
                  <c:v>-7.4862384227207404</c:v>
                </c:pt>
                <c:pt idx="312">
                  <c:v>-7.5209393487732479</c:v>
                </c:pt>
                <c:pt idx="313">
                  <c:v>-7.555488532025687</c:v>
                </c:pt>
                <c:pt idx="314">
                  <c:v>-7.5898872460401003</c:v>
                </c:pt>
                <c:pt idx="315">
                  <c:v>-7.6241367497776036</c:v>
                </c:pt>
                <c:pt idx="316">
                  <c:v>-7.658238287805073</c:v>
                </c:pt>
                <c:pt idx="317">
                  <c:v>-7.6921930904991456</c:v>
                </c:pt>
                <c:pt idx="318">
                  <c:v>-7.7260023742462405</c:v>
                </c:pt>
                <c:pt idx="319">
                  <c:v>-7.7596673416392283</c:v>
                </c:pt>
                <c:pt idx="320">
                  <c:v>-7.7931891816716705</c:v>
                </c:pt>
                <c:pt idx="321">
                  <c:v>-7.8265690699272596</c:v>
                </c:pt>
                <c:pt idx="322">
                  <c:v>-7.8598081687673709</c:v>
                </c:pt>
                <c:pt idx="323">
                  <c:v>-7.8929076275156085</c:v>
                </c:pt>
                <c:pt idx="324">
                  <c:v>-7.9258685826377899</c:v>
                </c:pt>
                <c:pt idx="325">
                  <c:v>-7.9586921579209511</c:v>
                </c:pt>
                <c:pt idx="326">
                  <c:v>-7.9913794646475811</c:v>
                </c:pt>
                <c:pt idx="327">
                  <c:v>-8.0239316017685134</c:v>
                </c:pt>
                <c:pt idx="328">
                  <c:v>-8.0563496560723262</c:v>
                </c:pt>
                <c:pt idx="329">
                  <c:v>-8.0886347023513583</c:v>
                </c:pt>
                <c:pt idx="330">
                  <c:v>-8.1207878035660315</c:v>
                </c:pt>
                <c:pt idx="331">
                  <c:v>-8.152810011006439</c:v>
                </c:pt>
                <c:pt idx="332">
                  <c:v>-8.1847023644504322</c:v>
                </c:pt>
                <c:pt idx="333">
                  <c:v>-8.2164658923198566</c:v>
                </c:pt>
                <c:pt idx="334">
                  <c:v>-8.2481016118347501</c:v>
                </c:pt>
                <c:pt idx="335">
                  <c:v>-8.2796105291633282</c:v>
                </c:pt>
                <c:pt idx="336">
                  <c:v>-8.3109936395717234</c:v>
                </c:pt>
                <c:pt idx="337">
                  <c:v>-8.342251927569766</c:v>
                </c:pt>
                <c:pt idx="338">
                  <c:v>-8.3733863670550654</c:v>
                </c:pt>
                <c:pt idx="339">
                  <c:v>-8.4043979214548497</c:v>
                </c:pt>
                <c:pt idx="340">
                  <c:v>-8.4352875438653587</c:v>
                </c:pt>
                <c:pt idx="341">
                  <c:v>-8.4660561771889569</c:v>
                </c:pt>
                <c:pt idx="342">
                  <c:v>-8.4967047542694392</c:v>
                </c:pt>
                <c:pt idx="343">
                  <c:v>-8.5272341980247681</c:v>
                </c:pt>
                <c:pt idx="344">
                  <c:v>-8.557645421578254</c:v>
                </c:pt>
                <c:pt idx="345">
                  <c:v>-8.5879393283874101</c:v>
                </c:pt>
                <c:pt idx="346">
                  <c:v>-8.6181168123700811</c:v>
                </c:pt>
                <c:pt idx="347">
                  <c:v>-8.6481787580303067</c:v>
                </c:pt>
                <c:pt idx="348">
                  <c:v>-8.6781260405803842</c:v>
                </c:pt>
                <c:pt idx="349">
                  <c:v>-8.7079595260626057</c:v>
                </c:pt>
                <c:pt idx="350">
                  <c:v>-8.7376800714678478</c:v>
                </c:pt>
                <c:pt idx="351">
                  <c:v>-8.7672885248529226</c:v>
                </c:pt>
                <c:pt idx="352">
                  <c:v>-8.7967857254565072</c:v>
                </c:pt>
                <c:pt idx="353">
                  <c:v>-8.826172503812387</c:v>
                </c:pt>
                <c:pt idx="354">
                  <c:v>-8.8554496818620052</c:v>
                </c:pt>
                <c:pt idx="355">
                  <c:v>-8.8846180730637574</c:v>
                </c:pt>
                <c:pt idx="356">
                  <c:v>-8.913678482502938</c:v>
                </c:pt>
                <c:pt idx="357">
                  <c:v>-8.9426317069977213</c:v>
                </c:pt>
                <c:pt idx="358">
                  <c:v>-8.9714785352047564</c:v>
                </c:pt>
                <c:pt idx="359">
                  <c:v>-9.0002197477228822</c:v>
                </c:pt>
                <c:pt idx="360">
                  <c:v>-9.028856117195712</c:v>
                </c:pt>
                <c:pt idx="361">
                  <c:v>-9.0573884084116969</c:v>
                </c:pt>
                <c:pt idx="362">
                  <c:v>-9.0858173784034744</c:v>
                </c:pt>
                <c:pt idx="363">
                  <c:v>-9.1141437765458928</c:v>
                </c:pt>
                <c:pt idx="364">
                  <c:v>-9.1423683446516577</c:v>
                </c:pt>
                <c:pt idx="365">
                  <c:v>-9.1704918170664911</c:v>
                </c:pt>
                <c:pt idx="366">
                  <c:v>-9.1985149207620314</c:v>
                </c:pt>
                <c:pt idx="367">
                  <c:v>-9.2264383754287298</c:v>
                </c:pt>
                <c:pt idx="368">
                  <c:v>-9.2542628935653291</c:v>
                </c:pt>
                <c:pt idx="369">
                  <c:v>-9.2819891805691022</c:v>
                </c:pt>
                <c:pt idx="370">
                  <c:v>-9.3096179348231054</c:v>
                </c:pt>
                <c:pt idx="371">
                  <c:v>-9.3371498477832677</c:v>
                </c:pt>
                <c:pt idx="372">
                  <c:v>-9.3645856040637927</c:v>
                </c:pt>
                <c:pt idx="373">
                  <c:v>-9.3919258815213329</c:v>
                </c:pt>
                <c:pt idx="374">
                  <c:v>-9.4191713513374005</c:v>
                </c:pt>
                <c:pt idx="375">
                  <c:v>-9.4463226781010885</c:v>
                </c:pt>
                <c:pt idx="376">
                  <c:v>-9.4733805198885896</c:v>
                </c:pt>
                <c:pt idx="377">
                  <c:v>-9.5003455283433329</c:v>
                </c:pt>
                <c:pt idx="378">
                  <c:v>-9.5272183487540723</c:v>
                </c:pt>
                <c:pt idx="379">
                  <c:v>-9.5539996201316022</c:v>
                </c:pt>
                <c:pt idx="380">
                  <c:v>-9.5806899752846739</c:v>
                </c:pt>
                <c:pt idx="381">
                  <c:v>-9.6072900408960678</c:v>
                </c:pt>
                <c:pt idx="382">
                  <c:v>-9.6338004375951201</c:v>
                </c:pt>
                <c:pt idx="383">
                  <c:v>-9.6602217800310246</c:v>
                </c:pt>
                <c:pt idx="384">
                  <c:v>-9.6865546769444641</c:v>
                </c:pt>
                <c:pt idx="385">
                  <c:v>-9.7127997312389613</c:v>
                </c:pt>
                <c:pt idx="386">
                  <c:v>-9.7389575400492792</c:v>
                </c:pt>
                <c:pt idx="387">
                  <c:v>-9.7650286948115887</c:v>
                </c:pt>
                <c:pt idx="388">
                  <c:v>-9.7910137813304132</c:v>
                </c:pt>
                <c:pt idx="389">
                  <c:v>-9.8169133798454986</c:v>
                </c:pt>
                <c:pt idx="390">
                  <c:v>-9.8427280650984024</c:v>
                </c:pt>
                <c:pt idx="391">
                  <c:v>-9.8684584063958276</c:v>
                </c:pt>
                <c:pt idx="392">
                  <c:v>-9.8941049676761033</c:v>
                </c:pt>
                <c:pt idx="393">
                  <c:v>-9.9196683075696832</c:v>
                </c:pt>
                <c:pt idx="394">
                  <c:v>-9.9451489794634309</c:v>
                </c:pt>
                <c:pt idx="395">
                  <c:v>-9.9705475315611327</c:v>
                </c:pt>
                <c:pt idx="396">
                  <c:v>-9.9958645069441108</c:v>
                </c:pt>
                <c:pt idx="397">
                  <c:v>-10.02110044363129</c:v>
                </c:pt>
                <c:pt idx="398">
                  <c:v>-10.046255874637504</c:v>
                </c:pt>
                <c:pt idx="399">
                  <c:v>-10.071331328032285</c:v>
                </c:pt>
                <c:pt idx="400">
                  <c:v>-10.096327326996411</c:v>
                </c:pt>
                <c:pt idx="401">
                  <c:v>-10.12124438987928</c:v>
                </c:pt>
                <c:pt idx="402">
                  <c:v>-10.146083030253594</c:v>
                </c:pt>
                <c:pt idx="403">
                  <c:v>-10.170843756971182</c:v>
                </c:pt>
                <c:pt idx="404">
                  <c:v>-10.195527074216947</c:v>
                </c:pt>
                <c:pt idx="405">
                  <c:v>-10.22013348156216</c:v>
                </c:pt>
                <c:pt idx="406">
                  <c:v>-10.244663474017274</c:v>
                </c:pt>
                <c:pt idx="407">
                  <c:v>-10.269117542084423</c:v>
                </c:pt>
                <c:pt idx="408">
                  <c:v>-10.293496171808091</c:v>
                </c:pt>
                <c:pt idx="409">
                  <c:v>-10.317799844825856</c:v>
                </c:pt>
                <c:pt idx="410">
                  <c:v>-10.342029038418975</c:v>
                </c:pt>
                <c:pt idx="411">
                  <c:v>-10.366184225561121</c:v>
                </c:pt>
                <c:pt idx="412">
                  <c:v>-10.390265874966962</c:v>
                </c:pt>
                <c:pt idx="413">
                  <c:v>-10.414274451140507</c:v>
                </c:pt>
                <c:pt idx="414">
                  <c:v>-10.438210414422288</c:v>
                </c:pt>
                <c:pt idx="415">
                  <c:v>-10.462074221035893</c:v>
                </c:pt>
                <c:pt idx="416">
                  <c:v>-10.48586632313414</c:v>
                </c:pt>
                <c:pt idx="417">
                  <c:v>-10.509587168845249</c:v>
                </c:pt>
                <c:pt idx="418">
                  <c:v>-10.533237202316275</c:v>
                </c:pt>
                <c:pt idx="419">
                  <c:v>-10.556816863758717</c:v>
                </c:pt>
                <c:pt idx="420">
                  <c:v>-10.58032658949158</c:v>
                </c:pt>
                <c:pt idx="421">
                  <c:v>-10.603766811984752</c:v>
                </c:pt>
                <c:pt idx="422">
                  <c:v>-10.627137959901269</c:v>
                </c:pt>
                <c:pt idx="423">
                  <c:v>-10.650440458139819</c:v>
                </c:pt>
                <c:pt idx="424">
                  <c:v>-10.67367472787563</c:v>
                </c:pt>
                <c:pt idx="425">
                  <c:v>-10.696841186601851</c:v>
                </c:pt>
                <c:pt idx="426">
                  <c:v>-10.719940248169539</c:v>
                </c:pt>
                <c:pt idx="427">
                  <c:v>-10.742972322827937</c:v>
                </c:pt>
                <c:pt idx="428">
                  <c:v>-10.765937817263298</c:v>
                </c:pt>
                <c:pt idx="429">
                  <c:v>-10.788837134638445</c:v>
                </c:pt>
                <c:pt idx="430">
                  <c:v>-10.811670674630317</c:v>
                </c:pt>
                <c:pt idx="431">
                  <c:v>-10.834438833468237</c:v>
                </c:pt>
                <c:pt idx="432">
                  <c:v>-10.857142003971433</c:v>
                </c:pt>
                <c:pt idx="433">
                  <c:v>-10.879780575585103</c:v>
                </c:pt>
                <c:pt idx="434">
                  <c:v>-10.902354934418131</c:v>
                </c:pt>
                <c:pt idx="435">
                  <c:v>-10.92486546327769</c:v>
                </c:pt>
                <c:pt idx="436">
                  <c:v>-10.947312541705536</c:v>
                </c:pt>
                <c:pt idx="437">
                  <c:v>-10.969696546012726</c:v>
                </c:pt>
                <c:pt idx="438">
                  <c:v>-10.992017849314363</c:v>
                </c:pt>
                <c:pt idx="439">
                  <c:v>-11.014276821563666</c:v>
                </c:pt>
                <c:pt idx="440">
                  <c:v>-11.036473829585468</c:v>
                </c:pt>
                <c:pt idx="441">
                  <c:v>-11.058609237109827</c:v>
                </c:pt>
                <c:pt idx="442">
                  <c:v>-11.080683404804718</c:v>
                </c:pt>
                <c:pt idx="443">
                  <c:v>-11.102696690308511</c:v>
                </c:pt>
                <c:pt idx="444">
                  <c:v>-11.12464944826208</c:v>
                </c:pt>
                <c:pt idx="445">
                  <c:v>-11.146542030340342</c:v>
                </c:pt>
                <c:pt idx="446">
                  <c:v>-11.168374785283524</c:v>
                </c:pt>
                <c:pt idx="447">
                  <c:v>-11.190148058927981</c:v>
                </c:pt>
                <c:pt idx="448">
                  <c:v>-11.211862194236685</c:v>
                </c:pt>
                <c:pt idx="449">
                  <c:v>-11.233517531329779</c:v>
                </c:pt>
                <c:pt idx="450">
                  <c:v>-11.255114407513286</c:v>
                </c:pt>
                <c:pt idx="451">
                  <c:v>-11.276653157309614</c:v>
                </c:pt>
                <c:pt idx="452">
                  <c:v>-11.298134112485322</c:v>
                </c:pt>
                <c:pt idx="453">
                  <c:v>-11.319557602080941</c:v>
                </c:pt>
                <c:pt idx="454">
                  <c:v>-11.340923952438652</c:v>
                </c:pt>
                <c:pt idx="455">
                  <c:v>-11.362233487229911</c:v>
                </c:pt>
                <c:pt idx="456">
                  <c:v>-11.383486527483679</c:v>
                </c:pt>
                <c:pt idx="457">
                  <c:v>-11.404683391613428</c:v>
                </c:pt>
                <c:pt idx="458">
                  <c:v>-11.425824395444055</c:v>
                </c:pt>
                <c:pt idx="459">
                  <c:v>-11.44690985223815</c:v>
                </c:pt>
                <c:pt idx="460">
                  <c:v>-11.467940072722678</c:v>
                </c:pt>
                <c:pt idx="461">
                  <c:v>-11.488915365115044</c:v>
                </c:pt>
                <c:pt idx="462">
                  <c:v>-11.509836035148147</c:v>
                </c:pt>
                <c:pt idx="463">
                  <c:v>-11.53070238609595</c:v>
                </c:pt>
                <c:pt idx="464">
                  <c:v>-11.551514718798806</c:v>
                </c:pt>
                <c:pt idx="465">
                  <c:v>-11.572273331688052</c:v>
                </c:pt>
                <c:pt idx="466">
                  <c:v>-11.59297852080995</c:v>
                </c:pt>
                <c:pt idx="467">
                  <c:v>-11.613630579850135</c:v>
                </c:pt>
                <c:pt idx="468">
                  <c:v>-11.634229800157813</c:v>
                </c:pt>
                <c:pt idx="469">
                  <c:v>-11.65477647076872</c:v>
                </c:pt>
                <c:pt idx="470">
                  <c:v>-11.675270878428421</c:v>
                </c:pt>
                <c:pt idx="471">
                  <c:v>-11.695713307615804</c:v>
                </c:pt>
                <c:pt idx="472">
                  <c:v>-11.716104040565511</c:v>
                </c:pt>
                <c:pt idx="473">
                  <c:v>-11.736443357290121</c:v>
                </c:pt>
                <c:pt idx="474">
                  <c:v>-11.756731535602592</c:v>
                </c:pt>
                <c:pt idx="475">
                  <c:v>-11.776968851138246</c:v>
                </c:pt>
                <c:pt idx="476">
                  <c:v>-11.797155577376163</c:v>
                </c:pt>
                <c:pt idx="477">
                  <c:v>-11.817291985661063</c:v>
                </c:pt>
                <c:pt idx="478">
                  <c:v>-11.837378345223527</c:v>
                </c:pt>
                <c:pt idx="479">
                  <c:v>-11.857414923201999</c:v>
                </c:pt>
                <c:pt idx="480">
                  <c:v>-11.877401984662558</c:v>
                </c:pt>
                <c:pt idx="481">
                  <c:v>-11.897339792620134</c:v>
                </c:pt>
                <c:pt idx="482">
                  <c:v>-11.917228608057775</c:v>
                </c:pt>
                <c:pt idx="483">
                  <c:v>-11.937068689947189</c:v>
                </c:pt>
                <c:pt idx="484">
                  <c:v>-11.956860295268406</c:v>
                </c:pt>
                <c:pt idx="485">
                  <c:v>-11.976603679029132</c:v>
                </c:pt>
                <c:pt idx="486">
                  <c:v>-11.996299094283797</c:v>
                </c:pt>
                <c:pt idx="487">
                  <c:v>-12.015946792152807</c:v>
                </c:pt>
                <c:pt idx="488">
                  <c:v>-12.035547021841889</c:v>
                </c:pt>
                <c:pt idx="489">
                  <c:v>-12.055100030659315</c:v>
                </c:pt>
                <c:pt idx="490">
                  <c:v>-12.074606064035622</c:v>
                </c:pt>
                <c:pt idx="491">
                  <c:v>-12.094065365540885</c:v>
                </c:pt>
                <c:pt idx="492">
                  <c:v>-12.113478176903364</c:v>
                </c:pt>
                <c:pt idx="493">
                  <c:v>-12.132844738026577</c:v>
                </c:pt>
                <c:pt idx="494">
                  <c:v>-12.152165287007222</c:v>
                </c:pt>
                <c:pt idx="495">
                  <c:v>-12.171440060152809</c:v>
                </c:pt>
                <c:pt idx="496">
                  <c:v>-12.190669291997994</c:v>
                </c:pt>
                <c:pt idx="497">
                  <c:v>-12.209853215322248</c:v>
                </c:pt>
                <c:pt idx="498">
                  <c:v>-12.228992061166341</c:v>
                </c:pt>
                <c:pt idx="499">
                  <c:v>-12.248086058848653</c:v>
                </c:pt>
                <c:pt idx="500">
                  <c:v>-12.267135435982359</c:v>
                </c:pt>
                <c:pt idx="501">
                  <c:v>-12.286140418490511</c:v>
                </c:pt>
                <c:pt idx="502">
                  <c:v>-12.30510123062288</c:v>
                </c:pt>
                <c:pt idx="503">
                  <c:v>-12.324018094971795</c:v>
                </c:pt>
                <c:pt idx="504">
                  <c:v>-12.342891232486901</c:v>
                </c:pt>
                <c:pt idx="505">
                  <c:v>-12.361720862491854</c:v>
                </c:pt>
                <c:pt idx="506">
                  <c:v>-12.380507202698672</c:v>
                </c:pt>
                <c:pt idx="507">
                  <c:v>-12.399250469223178</c:v>
                </c:pt>
                <c:pt idx="508">
                  <c:v>-12.417950876600459</c:v>
                </c:pt>
                <c:pt idx="509">
                  <c:v>-12.436608637798926</c:v>
                </c:pt>
                <c:pt idx="510">
                  <c:v>-12.45522396423485</c:v>
                </c:pt>
                <c:pt idx="511">
                  <c:v>-12.473797065787844</c:v>
                </c:pt>
                <c:pt idx="512">
                  <c:v>-12.49232815081405</c:v>
                </c:pt>
                <c:pt idx="513">
                  <c:v>-12.510817426161333</c:v>
                </c:pt>
                <c:pt idx="514">
                  <c:v>-12.529265097181781</c:v>
                </c:pt>
                <c:pt idx="515">
                  <c:v>-12.547671367747277</c:v>
                </c:pt>
                <c:pt idx="516">
                  <c:v>-12.566036440262238</c:v>
                </c:pt>
                <c:pt idx="517">
                  <c:v>-12.584360515676984</c:v>
                </c:pt>
                <c:pt idx="518">
                  <c:v>-12.602643793501375</c:v>
                </c:pt>
                <c:pt idx="519">
                  <c:v>-12.620886471818487</c:v>
                </c:pt>
                <c:pt idx="520">
                  <c:v>-12.63908874729718</c:v>
                </c:pt>
                <c:pt idx="521">
                  <c:v>-12.6572508152049</c:v>
                </c:pt>
                <c:pt idx="522">
                  <c:v>-12.675372869421146</c:v>
                </c:pt>
                <c:pt idx="523">
                  <c:v>-12.693455102449267</c:v>
                </c:pt>
                <c:pt idx="524">
                  <c:v>-12.711497705430105</c:v>
                </c:pt>
                <c:pt idx="525">
                  <c:v>-12.729500868153348</c:v>
                </c:pt>
                <c:pt idx="526">
                  <c:v>-12.74746477907031</c:v>
                </c:pt>
                <c:pt idx="527">
                  <c:v>-12.765389625305749</c:v>
                </c:pt>
                <c:pt idx="528">
                  <c:v>-12.783275592670469</c:v>
                </c:pt>
                <c:pt idx="529">
                  <c:v>-12.801122865672543</c:v>
                </c:pt>
                <c:pt idx="530">
                  <c:v>-12.818931627529089</c:v>
                </c:pt>
                <c:pt idx="531">
                  <c:v>-12.83670206017854</c:v>
                </c:pt>
                <c:pt idx="532">
                  <c:v>-12.854434344291752</c:v>
                </c:pt>
                <c:pt idx="533">
                  <c:v>-12.872128659282318</c:v>
                </c:pt>
                <c:pt idx="534">
                  <c:v>-12.889785183320068</c:v>
                </c:pt>
                <c:pt idx="535">
                  <c:v>-12.907404093340045</c:v>
                </c:pt>
                <c:pt idx="536">
                  <c:v>-12.924985565054463</c:v>
                </c:pt>
                <c:pt idx="537">
                  <c:v>-12.942529772964079</c:v>
                </c:pt>
                <c:pt idx="538">
                  <c:v>-12.960036890367988</c:v>
                </c:pt>
                <c:pt idx="539">
                  <c:v>-12.977507089374328</c:v>
                </c:pt>
                <c:pt idx="540">
                  <c:v>-12.994940540911909</c:v>
                </c:pt>
                <c:pt idx="541">
                  <c:v>-13.012337414739328</c:v>
                </c:pt>
                <c:pt idx="542">
                  <c:v>-13.029697879456277</c:v>
                </c:pt>
                <c:pt idx="543">
                  <c:v>-13.047022102513035</c:v>
                </c:pt>
                <c:pt idx="544">
                  <c:v>-13.064310250221103</c:v>
                </c:pt>
                <c:pt idx="545">
                  <c:v>-13.081562487763019</c:v>
                </c:pt>
                <c:pt idx="546">
                  <c:v>-13.098778979201924</c:v>
                </c:pt>
                <c:pt idx="547">
                  <c:v>-13.115959887492131</c:v>
                </c:pt>
                <c:pt idx="548">
                  <c:v>-13.133105374488173</c:v>
                </c:pt>
                <c:pt idx="549">
                  <c:v>-13.150215600953993</c:v>
                </c:pt>
                <c:pt idx="550">
                  <c:v>-13.167290726574004</c:v>
                </c:pt>
                <c:pt idx="551">
                  <c:v>-13.184330909960526</c:v>
                </c:pt>
                <c:pt idx="552">
                  <c:v>-13.201336308664711</c:v>
                </c:pt>
                <c:pt idx="553">
                  <c:v>-13.218307079184575</c:v>
                </c:pt>
                <c:pt idx="554">
                  <c:v>-13.235243376974893</c:v>
                </c:pt>
                <c:pt idx="555">
                  <c:v>-13.252145356455607</c:v>
                </c:pt>
                <c:pt idx="556">
                  <c:v>-13.269013171021184</c:v>
                </c:pt>
                <c:pt idx="557">
                  <c:v>-13.285846973049306</c:v>
                </c:pt>
                <c:pt idx="558">
                  <c:v>-13.30264691390899</c:v>
                </c:pt>
                <c:pt idx="559">
                  <c:v>-13.319413143970948</c:v>
                </c:pt>
                <c:pt idx="560">
                  <c:v>-13.33614581261368</c:v>
                </c:pt>
                <c:pt idx="561">
                  <c:v>-13.35284506823413</c:v>
                </c:pt>
                <c:pt idx="562">
                  <c:v>-13.369511058254899</c:v>
                </c:pt>
                <c:pt idx="563">
                  <c:v>-13.386143929132452</c:v>
                </c:pt>
                <c:pt idx="564">
                  <c:v>-13.402743826366301</c:v>
                </c:pt>
                <c:pt idx="565">
                  <c:v>-13.419310894505934</c:v>
                </c:pt>
                <c:pt idx="566">
                  <c:v>-13.43584527715983</c:v>
                </c:pt>
                <c:pt idx="567">
                  <c:v>-13.4523471170027</c:v>
                </c:pt>
                <c:pt idx="568">
                  <c:v>-13.468816555784084</c:v>
                </c:pt>
                <c:pt idx="569">
                  <c:v>-13.485253734335172</c:v>
                </c:pt>
                <c:pt idx="570">
                  <c:v>-13.501658792577448</c:v>
                </c:pt>
                <c:pt idx="571">
                  <c:v>-13.51803186952983</c:v>
                </c:pt>
                <c:pt idx="572">
                  <c:v>-13.534373103316886</c:v>
                </c:pt>
                <c:pt idx="573">
                  <c:v>-13.550682631174674</c:v>
                </c:pt>
                <c:pt idx="574">
                  <c:v>-13.566960589460797</c:v>
                </c:pt>
                <c:pt idx="575">
                  <c:v>-13.583207113658629</c:v>
                </c:pt>
                <c:pt idx="576">
                  <c:v>-13.599422338387283</c:v>
                </c:pt>
                <c:pt idx="577">
                  <c:v>-13.61560639740758</c:v>
                </c:pt>
                <c:pt idx="578">
                  <c:v>-13.631759423628925</c:v>
                </c:pt>
                <c:pt idx="579">
                  <c:v>-13.647881549116811</c:v>
                </c:pt>
                <c:pt idx="580">
                  <c:v>-13.663972905099991</c:v>
                </c:pt>
                <c:pt idx="581">
                  <c:v>-13.680033621976925</c:v>
                </c:pt>
                <c:pt idx="582">
                  <c:v>-13.696063829322835</c:v>
                </c:pt>
                <c:pt idx="583">
                  <c:v>-13.712063655896312</c:v>
                </c:pt>
                <c:pt idx="584">
                  <c:v>-13.728033229646172</c:v>
                </c:pt>
                <c:pt idx="585">
                  <c:v>-13.743972677718563</c:v>
                </c:pt>
                <c:pt idx="586">
                  <c:v>-13.759882126462184</c:v>
                </c:pt>
                <c:pt idx="587">
                  <c:v>-13.775761701436661</c:v>
                </c:pt>
                <c:pt idx="588">
                  <c:v>-13.791611527417134</c:v>
                </c:pt>
                <c:pt idx="589">
                  <c:v>-13.807431728402175</c:v>
                </c:pt>
                <c:pt idx="590">
                  <c:v>-13.823222427618965</c:v>
                </c:pt>
                <c:pt idx="591">
                  <c:v>-13.838983747530168</c:v>
                </c:pt>
                <c:pt idx="592">
                  <c:v>-13.854715809840339</c:v>
                </c:pt>
                <c:pt idx="593">
                  <c:v>-13.870418735501238</c:v>
                </c:pt>
                <c:pt idx="594">
                  <c:v>-13.886092644718316</c:v>
                </c:pt>
                <c:pt idx="595">
                  <c:v>-13.901737656957483</c:v>
                </c:pt>
                <c:pt idx="596">
                  <c:v>-13.917353890949711</c:v>
                </c:pt>
                <c:pt idx="597">
                  <c:v>-13.932941464697986</c:v>
                </c:pt>
                <c:pt idx="598">
                  <c:v>-13.948500495482424</c:v>
                </c:pt>
                <c:pt idx="599">
                  <c:v>-13.964031099866805</c:v>
                </c:pt>
                <c:pt idx="600">
                  <c:v>-13.979533393703612</c:v>
                </c:pt>
                <c:pt idx="601">
                  <c:v>-13.995007492139992</c:v>
                </c:pt>
                <c:pt idx="602">
                  <c:v>-14.010453509623686</c:v>
                </c:pt>
                <c:pt idx="603">
                  <c:v>-14.025871559908333</c:v>
                </c:pt>
                <c:pt idx="604">
                  <c:v>-14.041261756058177</c:v>
                </c:pt>
                <c:pt idx="605">
                  <c:v>-14.056624210455395</c:v>
                </c:pt>
                <c:pt idx="606">
                  <c:v>-14.071959034803704</c:v>
                </c:pt>
                <c:pt idx="607">
                  <c:v>-14.087266340134486</c:v>
                </c:pt>
                <c:pt idx="608">
                  <c:v>-14.102546236812634</c:v>
                </c:pt>
                <c:pt idx="609">
                  <c:v>-14.117798834540086</c:v>
                </c:pt>
                <c:pt idx="610">
                  <c:v>-14.133024242363469</c:v>
                </c:pt>
                <c:pt idx="611">
                  <c:v>-14.148222568677012</c:v>
                </c:pt>
                <c:pt idx="612">
                  <c:v>-14.163393921229122</c:v>
                </c:pt>
                <c:pt idx="613">
                  <c:v>-14.178538407126194</c:v>
                </c:pt>
                <c:pt idx="614">
                  <c:v>-14.193656132839408</c:v>
                </c:pt>
                <c:pt idx="615">
                  <c:v>-14.20874720420775</c:v>
                </c:pt>
                <c:pt idx="616">
                  <c:v>-14.223811726444143</c:v>
                </c:pt>
                <c:pt idx="617">
                  <c:v>-14.238849804140042</c:v>
                </c:pt>
                <c:pt idx="618">
                  <c:v>-14.253861541270137</c:v>
                </c:pt>
                <c:pt idx="619">
                  <c:v>-14.268847041196995</c:v>
                </c:pt>
                <c:pt idx="620">
                  <c:v>-14.283806406676163</c:v>
                </c:pt>
                <c:pt idx="621">
                  <c:v>-14.298739739861174</c:v>
                </c:pt>
                <c:pt idx="622">
                  <c:v>-14.313647142306429</c:v>
                </c:pt>
                <c:pt idx="623">
                  <c:v>-14.328528714974523</c:v>
                </c:pt>
                <c:pt idx="624">
                  <c:v>-14.343384558238427</c:v>
                </c:pt>
                <c:pt idx="625">
                  <c:v>-14.358214771887694</c:v>
                </c:pt>
                <c:pt idx="626">
                  <c:v>-14.373019455131129</c:v>
                </c:pt>
                <c:pt idx="627">
                  <c:v>-14.387798706603359</c:v>
                </c:pt>
                <c:pt idx="628">
                  <c:v>-14.402552624367457</c:v>
                </c:pt>
                <c:pt idx="629">
                  <c:v>-14.417281305920437</c:v>
                </c:pt>
                <c:pt idx="630">
                  <c:v>-14.431984848196693</c:v>
                </c:pt>
                <c:pt idx="631">
                  <c:v>-14.446663347573164</c:v>
                </c:pt>
                <c:pt idx="632">
                  <c:v>-14.461316899873001</c:v>
                </c:pt>
                <c:pt idx="633">
                  <c:v>-14.475945600369307</c:v>
                </c:pt>
                <c:pt idx="634">
                  <c:v>-14.490549543790511</c:v>
                </c:pt>
                <c:pt idx="635">
                  <c:v>-14.505128824323881</c:v>
                </c:pt>
                <c:pt idx="636">
                  <c:v>-14.519683535618826</c:v>
                </c:pt>
                <c:pt idx="637">
                  <c:v>-14.53421377079243</c:v>
                </c:pt>
                <c:pt idx="638">
                  <c:v>-14.548719622432095</c:v>
                </c:pt>
                <c:pt idx="639">
                  <c:v>-14.563201182600817</c:v>
                </c:pt>
                <c:pt idx="640">
                  <c:v>-14.577658542839867</c:v>
                </c:pt>
                <c:pt idx="641">
                  <c:v>-14.5920917941732</c:v>
                </c:pt>
                <c:pt idx="642">
                  <c:v>-14.606501027111667</c:v>
                </c:pt>
                <c:pt idx="643">
                  <c:v>-14.620886331656367</c:v>
                </c:pt>
                <c:pt idx="644">
                  <c:v>-14.635247797302799</c:v>
                </c:pt>
                <c:pt idx="645">
                  <c:v>-14.649585513044073</c:v>
                </c:pt>
                <c:pt idx="646">
                  <c:v>-14.663899567375411</c:v>
                </c:pt>
                <c:pt idx="647">
                  <c:v>-14.678190048297019</c:v>
                </c:pt>
                <c:pt idx="648">
                  <c:v>-14.692457043318406</c:v>
                </c:pt>
                <c:pt idx="649">
                  <c:v>-14.706700639461497</c:v>
                </c:pt>
                <c:pt idx="650">
                  <c:v>-14.72092092326497</c:v>
                </c:pt>
                <c:pt idx="651">
                  <c:v>-14.735117980786736</c:v>
                </c:pt>
                <c:pt idx="652">
                  <c:v>-14.749291897608535</c:v>
                </c:pt>
                <c:pt idx="653">
                  <c:v>-14.763442758838533</c:v>
                </c:pt>
                <c:pt idx="654">
                  <c:v>-14.777570649115567</c:v>
                </c:pt>
                <c:pt idx="655">
                  <c:v>-14.791675652612026</c:v>
                </c:pt>
                <c:pt idx="656">
                  <c:v>-14.805757853037541</c:v>
                </c:pt>
                <c:pt idx="657">
                  <c:v>-14.819817333642131</c:v>
                </c:pt>
                <c:pt idx="658">
                  <c:v>-14.833854177220097</c:v>
                </c:pt>
                <c:pt idx="659">
                  <c:v>-14.847868466112335</c:v>
                </c:pt>
                <c:pt idx="660">
                  <c:v>-14.861860282210644</c:v>
                </c:pt>
                <c:pt idx="661">
                  <c:v>-14.875829706960317</c:v>
                </c:pt>
                <c:pt idx="662">
                  <c:v>-14.889776821363778</c:v>
                </c:pt>
                <c:pt idx="663">
                  <c:v>-14.903701705983515</c:v>
                </c:pt>
                <c:pt idx="664">
                  <c:v>-14.917604440945452</c:v>
                </c:pt>
                <c:pt idx="665">
                  <c:v>-14.931485105942013</c:v>
                </c:pt>
                <c:pt idx="666">
                  <c:v>-14.94534378023496</c:v>
                </c:pt>
                <c:pt idx="667">
                  <c:v>-14.959180542658787</c:v>
                </c:pt>
                <c:pt idx="668">
                  <c:v>-14.972995471624053</c:v>
                </c:pt>
                <c:pt idx="669">
                  <c:v>-14.986788645119855</c:v>
                </c:pt>
                <c:pt idx="670">
                  <c:v>-15.0005601407169</c:v>
                </c:pt>
                <c:pt idx="671">
                  <c:v>-15.014310035571254</c:v>
                </c:pt>
                <c:pt idx="672">
                  <c:v>-15.028038406425841</c:v>
                </c:pt>
                <c:pt idx="673">
                  <c:v>-15.041745329615111</c:v>
                </c:pt>
                <c:pt idx="674">
                  <c:v>-15.055430881066435</c:v>
                </c:pt>
                <c:pt idx="675">
                  <c:v>-15.069095136304064</c:v>
                </c:pt>
                <c:pt idx="676">
                  <c:v>-15.082738170451274</c:v>
                </c:pt>
                <c:pt idx="677">
                  <c:v>-15.096360058233474</c:v>
                </c:pt>
                <c:pt idx="678">
                  <c:v>-15.109960873981196</c:v>
                </c:pt>
                <c:pt idx="679">
                  <c:v>-15.123540691632497</c:v>
                </c:pt>
                <c:pt idx="680">
                  <c:v>-15.137099584736069</c:v>
                </c:pt>
                <c:pt idx="681">
                  <c:v>-15.150637626453632</c:v>
                </c:pt>
                <c:pt idx="682">
                  <c:v>-15.164154889563164</c:v>
                </c:pt>
                <c:pt idx="683">
                  <c:v>-15.177651446460789</c:v>
                </c:pt>
                <c:pt idx="684">
                  <c:v>-15.191127369164237</c:v>
                </c:pt>
                <c:pt idx="685">
                  <c:v>-15.20458272931495</c:v>
                </c:pt>
                <c:pt idx="686">
                  <c:v>-15.218017598181179</c:v>
                </c:pt>
                <c:pt idx="687">
                  <c:v>-15.231432046660188</c:v>
                </c:pt>
                <c:pt idx="688">
                  <c:v>-15.244826145280568</c:v>
                </c:pt>
                <c:pt idx="689">
                  <c:v>-15.258199964205829</c:v>
                </c:pt>
                <c:pt idx="690">
                  <c:v>-15.271553573235945</c:v>
                </c:pt>
                <c:pt idx="691">
                  <c:v>-15.284887041810116</c:v>
                </c:pt>
                <c:pt idx="692">
                  <c:v>-15.298200439009191</c:v>
                </c:pt>
                <c:pt idx="693">
                  <c:v>-15.311493833559188</c:v>
                </c:pt>
                <c:pt idx="694">
                  <c:v>-15.324767293831513</c:v>
                </c:pt>
                <c:pt idx="695">
                  <c:v>-15.33802088784774</c:v>
                </c:pt>
                <c:pt idx="696">
                  <c:v>-15.351254683280509</c:v>
                </c:pt>
                <c:pt idx="697">
                  <c:v>-15.364468747456323</c:v>
                </c:pt>
                <c:pt idx="698">
                  <c:v>-15.377663147358341</c:v>
                </c:pt>
                <c:pt idx="699">
                  <c:v>-15.390837949628349</c:v>
                </c:pt>
                <c:pt idx="700">
                  <c:v>-15.40399322056858</c:v>
                </c:pt>
                <c:pt idx="701">
                  <c:v>-15.417129026145155</c:v>
                </c:pt>
                <c:pt idx="702">
                  <c:v>-15.430245431989405</c:v>
                </c:pt>
                <c:pt idx="703">
                  <c:v>-15.44334250340037</c:v>
                </c:pt>
                <c:pt idx="704">
                  <c:v>-15.456420305347915</c:v>
                </c:pt>
                <c:pt idx="705">
                  <c:v>-15.469478902473311</c:v>
                </c:pt>
                <c:pt idx="706">
                  <c:v>-15.482518359092904</c:v>
                </c:pt>
                <c:pt idx="707">
                  <c:v>-15.495538739199395</c:v>
                </c:pt>
                <c:pt idx="708">
                  <c:v>-15.508540106464999</c:v>
                </c:pt>
                <c:pt idx="709">
                  <c:v>-15.521522524242267</c:v>
                </c:pt>
                <c:pt idx="710">
                  <c:v>-15.534486055567459</c:v>
                </c:pt>
                <c:pt idx="711">
                  <c:v>-15.547430763161971</c:v>
                </c:pt>
                <c:pt idx="712">
                  <c:v>-15.560356709434529</c:v>
                </c:pt>
                <c:pt idx="713">
                  <c:v>-15.57326395648354</c:v>
                </c:pt>
                <c:pt idx="714">
                  <c:v>-15.586152566098953</c:v>
                </c:pt>
                <c:pt idx="715">
                  <c:v>-15.599022599764535</c:v>
                </c:pt>
                <c:pt idx="716">
                  <c:v>-15.611874118659237</c:v>
                </c:pt>
                <c:pt idx="717">
                  <c:v>-15.624707183660194</c:v>
                </c:pt>
                <c:pt idx="718">
                  <c:v>-15.637521855344092</c:v>
                </c:pt>
                <c:pt idx="719">
                  <c:v>-15.650318193989495</c:v>
                </c:pt>
                <c:pt idx="720">
                  <c:v>-15.663096259578257</c:v>
                </c:pt>
                <c:pt idx="721">
                  <c:v>-15.675856111798021</c:v>
                </c:pt>
                <c:pt idx="722">
                  <c:v>-15.688597810044119</c:v>
                </c:pt>
                <c:pt idx="723">
                  <c:v>-15.701321413421114</c:v>
                </c:pt>
                <c:pt idx="724">
                  <c:v>-15.714026980745299</c:v>
                </c:pt>
                <c:pt idx="725">
                  <c:v>-15.72671457054614</c:v>
                </c:pt>
                <c:pt idx="726">
                  <c:v>-15.739384241068104</c:v>
                </c:pt>
                <c:pt idx="727">
                  <c:v>-15.752036050272993</c:v>
                </c:pt>
                <c:pt idx="728">
                  <c:v>-15.764670055840913</c:v>
                </c:pt>
                <c:pt idx="729">
                  <c:v>-15.77728631517342</c:v>
                </c:pt>
                <c:pt idx="730">
                  <c:v>-15.789884885394143</c:v>
                </c:pt>
                <c:pt idx="731">
                  <c:v>-15.8024658233513</c:v>
                </c:pt>
                <c:pt idx="732">
                  <c:v>-15.815029185618876</c:v>
                </c:pt>
                <c:pt idx="733">
                  <c:v>-15.827575028499155</c:v>
                </c:pt>
                <c:pt idx="734">
                  <c:v>-15.840103408023879</c:v>
                </c:pt>
                <c:pt idx="735">
                  <c:v>-15.852614379956265</c:v>
                </c:pt>
                <c:pt idx="736">
                  <c:v>-15.865107999792418</c:v>
                </c:pt>
                <c:pt idx="737">
                  <c:v>-15.877584322763729</c:v>
                </c:pt>
                <c:pt idx="738">
                  <c:v>-15.890043403837977</c:v>
                </c:pt>
                <c:pt idx="739">
                  <c:v>-15.902485297721121</c:v>
                </c:pt>
                <c:pt idx="740">
                  <c:v>-15.914910058859045</c:v>
                </c:pt>
                <c:pt idx="741">
                  <c:v>-15.927317741439602</c:v>
                </c:pt>
                <c:pt idx="742">
                  <c:v>-15.93970839939325</c:v>
                </c:pt>
                <c:pt idx="743">
                  <c:v>-15.952082086395716</c:v>
                </c:pt>
                <c:pt idx="744">
                  <c:v>-15.96443885586978</c:v>
                </c:pt>
                <c:pt idx="745">
                  <c:v>-15.976778760985288</c:v>
                </c:pt>
                <c:pt idx="746">
                  <c:v>-15.98910185466249</c:v>
                </c:pt>
                <c:pt idx="747">
                  <c:v>-16.001408189572814</c:v>
                </c:pt>
                <c:pt idx="748">
                  <c:v>-16.013697818140649</c:v>
                </c:pt>
                <c:pt idx="749">
                  <c:v>-16.025970792544872</c:v>
                </c:pt>
                <c:pt idx="750">
                  <c:v>-16.038227164720222</c:v>
                </c:pt>
                <c:pt idx="751">
                  <c:v>-16.050466986359147</c:v>
                </c:pt>
                <c:pt idx="752">
                  <c:v>-16.062690308913123</c:v>
                </c:pt>
                <c:pt idx="753">
                  <c:v>-16.074897183594274</c:v>
                </c:pt>
                <c:pt idx="754">
                  <c:v>-16.087087661376529</c:v>
                </c:pt>
                <c:pt idx="755">
                  <c:v>-16.099261792997918</c:v>
                </c:pt>
                <c:pt idx="756">
                  <c:v>-16.111419628961396</c:v>
                </c:pt>
                <c:pt idx="757">
                  <c:v>-16.123561219536104</c:v>
                </c:pt>
                <c:pt idx="758">
                  <c:v>-16.135686614759869</c:v>
                </c:pt>
                <c:pt idx="759">
                  <c:v>-16.147795864438997</c:v>
                </c:pt>
                <c:pt idx="760">
                  <c:v>-16.15988901815156</c:v>
                </c:pt>
                <c:pt idx="761">
                  <c:v>-16.171966125247671</c:v>
                </c:pt>
                <c:pt idx="762">
                  <c:v>-16.184027234850909</c:v>
                </c:pt>
                <c:pt idx="763">
                  <c:v>-16.196072395860469</c:v>
                </c:pt>
                <c:pt idx="764">
                  <c:v>-16.208101656951612</c:v>
                </c:pt>
                <c:pt idx="765">
                  <c:v>-16.220115066577737</c:v>
                </c:pt>
                <c:pt idx="766">
                  <c:v>-16.232112672971333</c:v>
                </c:pt>
                <c:pt idx="767">
                  <c:v>-16.244094524145794</c:v>
                </c:pt>
                <c:pt idx="768">
                  <c:v>-16.256060667896314</c:v>
                </c:pt>
                <c:pt idx="769">
                  <c:v>-16.268011151801403</c:v>
                </c:pt>
                <c:pt idx="770">
                  <c:v>-16.279946023224319</c:v>
                </c:pt>
                <c:pt idx="771">
                  <c:v>-16.291865329314234</c:v>
                </c:pt>
                <c:pt idx="772">
                  <c:v>-16.303769117007477</c:v>
                </c:pt>
                <c:pt idx="773">
                  <c:v>-16.315657433029124</c:v>
                </c:pt>
                <c:pt idx="774">
                  <c:v>-16.327530323894198</c:v>
                </c:pt>
                <c:pt idx="775">
                  <c:v>-16.339387835908681</c:v>
                </c:pt>
                <c:pt idx="776">
                  <c:v>-16.351230015171058</c:v>
                </c:pt>
                <c:pt idx="777">
                  <c:v>-16.363056907573252</c:v>
                </c:pt>
                <c:pt idx="778">
                  <c:v>-16.37486855880271</c:v>
                </c:pt>
                <c:pt idx="779">
                  <c:v>-16.386665014342437</c:v>
                </c:pt>
                <c:pt idx="780">
                  <c:v>-16.398446319473166</c:v>
                </c:pt>
                <c:pt idx="781">
                  <c:v>-16.410212519274111</c:v>
                </c:pt>
                <c:pt idx="782">
                  <c:v>-16.421963658624559</c:v>
                </c:pt>
                <c:pt idx="783">
                  <c:v>-16.433699782204425</c:v>
                </c:pt>
                <c:pt idx="784">
                  <c:v>-16.445420934496472</c:v>
                </c:pt>
                <c:pt idx="785">
                  <c:v>-16.457127159786179</c:v>
                </c:pt>
                <c:pt idx="786">
                  <c:v>-16.46881850216435</c:v>
                </c:pt>
                <c:pt idx="787">
                  <c:v>-16.480495005526958</c:v>
                </c:pt>
                <c:pt idx="788">
                  <c:v>-16.492156713577263</c:v>
                </c:pt>
                <c:pt idx="789">
                  <c:v>-16.503803669826446</c:v>
                </c:pt>
                <c:pt idx="790">
                  <c:v>-16.515435917595287</c:v>
                </c:pt>
                <c:pt idx="791">
                  <c:v>-16.527053500014425</c:v>
                </c:pt>
                <c:pt idx="792">
                  <c:v>-16.538656460026214</c:v>
                </c:pt>
                <c:pt idx="793">
                  <c:v>-16.550244840385851</c:v>
                </c:pt>
                <c:pt idx="794">
                  <c:v>-16.561818683661755</c:v>
                </c:pt>
                <c:pt idx="795">
                  <c:v>-16.573378032237787</c:v>
                </c:pt>
                <c:pt idx="796">
                  <c:v>-16.584922928313194</c:v>
                </c:pt>
                <c:pt idx="797">
                  <c:v>-16.596453413904356</c:v>
                </c:pt>
                <c:pt idx="798">
                  <c:v>-16.607969530846095</c:v>
                </c:pt>
                <c:pt idx="799">
                  <c:v>-16.619471320792179</c:v>
                </c:pt>
                <c:pt idx="800">
                  <c:v>-16.630958825216087</c:v>
                </c:pt>
                <c:pt idx="801">
                  <c:v>-16.64243208541345</c:v>
                </c:pt>
                <c:pt idx="802">
                  <c:v>-16.65389114250172</c:v>
                </c:pt>
                <c:pt idx="803">
                  <c:v>-16.665336037421806</c:v>
                </c:pt>
                <c:pt idx="804">
                  <c:v>-16.67676681093873</c:v>
                </c:pt>
                <c:pt idx="805">
                  <c:v>-16.688183503643643</c:v>
                </c:pt>
                <c:pt idx="806">
                  <c:v>-16.69958615595327</c:v>
                </c:pt>
                <c:pt idx="807">
                  <c:v>-16.710974808112454</c:v>
                </c:pt>
                <c:pt idx="808">
                  <c:v>-16.722349500194095</c:v>
                </c:pt>
                <c:pt idx="809">
                  <c:v>-16.733710272100875</c:v>
                </c:pt>
                <c:pt idx="810">
                  <c:v>-16.745057163565349</c:v>
                </c:pt>
                <c:pt idx="811">
                  <c:v>-16.756390214152077</c:v>
                </c:pt>
                <c:pt idx="812">
                  <c:v>-16.7677094632575</c:v>
                </c:pt>
                <c:pt idx="813">
                  <c:v>-16.779014950112007</c:v>
                </c:pt>
                <c:pt idx="814">
                  <c:v>-16.790306713779692</c:v>
                </c:pt>
                <c:pt idx="815">
                  <c:v>-16.801584793160167</c:v>
                </c:pt>
                <c:pt idx="816">
                  <c:v>-16.812849226989421</c:v>
                </c:pt>
                <c:pt idx="817">
                  <c:v>-16.82410005384013</c:v>
                </c:pt>
                <c:pt idx="818">
                  <c:v>-16.835337312123638</c:v>
                </c:pt>
                <c:pt idx="819">
                  <c:v>-16.846561040089835</c:v>
                </c:pt>
                <c:pt idx="820">
                  <c:v>-16.857771275828654</c:v>
                </c:pt>
                <c:pt idx="821">
                  <c:v>-16.868968057271172</c:v>
                </c:pt>
                <c:pt idx="822">
                  <c:v>-16.88015142218957</c:v>
                </c:pt>
                <c:pt idx="823">
                  <c:v>-16.891321408199389</c:v>
                </c:pt>
                <c:pt idx="824">
                  <c:v>-16.902478052759122</c:v>
                </c:pt>
                <c:pt idx="825">
                  <c:v>-16.91362139317205</c:v>
                </c:pt>
                <c:pt idx="826">
                  <c:v>-16.924751466586621</c:v>
                </c:pt>
                <c:pt idx="827">
                  <c:v>-16.935868309997495</c:v>
                </c:pt>
                <c:pt idx="828">
                  <c:v>-16.946971960246447</c:v>
                </c:pt>
                <c:pt idx="829">
                  <c:v>-16.958062454022805</c:v>
                </c:pt>
                <c:pt idx="830">
                  <c:v>-16.969139827865209</c:v>
                </c:pt>
                <c:pt idx="831">
                  <c:v>-16.980204118161641</c:v>
                </c:pt>
                <c:pt idx="832">
                  <c:v>-16.991255361150625</c:v>
                </c:pt>
                <c:pt idx="833">
                  <c:v>-17.002293592921937</c:v>
                </c:pt>
                <c:pt idx="834">
                  <c:v>-17.013318849417121</c:v>
                </c:pt>
                <c:pt idx="835">
                  <c:v>-17.024331166431359</c:v>
                </c:pt>
                <c:pt idx="836">
                  <c:v>-17.035330579613202</c:v>
                </c:pt>
                <c:pt idx="837">
                  <c:v>-17.046317124466007</c:v>
                </c:pt>
                <c:pt idx="838">
                  <c:v>-17.057290836348106</c:v>
                </c:pt>
                <c:pt idx="839">
                  <c:v>-17.068251750474907</c:v>
                </c:pt>
                <c:pt idx="840">
                  <c:v>-17.07919990191758</c:v>
                </c:pt>
                <c:pt idx="841">
                  <c:v>-17.090135325606461</c:v>
                </c:pt>
                <c:pt idx="842">
                  <c:v>-17.101058056329254</c:v>
                </c:pt>
                <c:pt idx="843">
                  <c:v>-17.111968128734102</c:v>
                </c:pt>
                <c:pt idx="844">
                  <c:v>-17.122865577328486</c:v>
                </c:pt>
                <c:pt idx="845">
                  <c:v>-17.133750436481094</c:v>
                </c:pt>
                <c:pt idx="846">
                  <c:v>-17.144622740422435</c:v>
                </c:pt>
                <c:pt idx="847">
                  <c:v>-17.155482523245396</c:v>
                </c:pt>
                <c:pt idx="848">
                  <c:v>-17.166329818905737</c:v>
                </c:pt>
                <c:pt idx="849">
                  <c:v>-17.177164661223848</c:v>
                </c:pt>
                <c:pt idx="850">
                  <c:v>-17.187987083884</c:v>
                </c:pt>
                <c:pt idx="851">
                  <c:v>-17.198797120436595</c:v>
                </c:pt>
                <c:pt idx="852">
                  <c:v>-17.209594804298117</c:v>
                </c:pt>
                <c:pt idx="853">
                  <c:v>-17.220380168751351</c:v>
                </c:pt>
                <c:pt idx="854">
                  <c:v>-17.231153246947187</c:v>
                </c:pt>
                <c:pt idx="855">
                  <c:v>-17.241914071905285</c:v>
                </c:pt>
                <c:pt idx="856">
                  <c:v>-17.25266267651325</c:v>
                </c:pt>
                <c:pt idx="857">
                  <c:v>-17.263399093529593</c:v>
                </c:pt>
                <c:pt idx="858">
                  <c:v>-17.274123355582411</c:v>
                </c:pt>
                <c:pt idx="859">
                  <c:v>-17.284835495171784</c:v>
                </c:pt>
                <c:pt idx="860">
                  <c:v>-17.295535544668926</c:v>
                </c:pt>
                <c:pt idx="861">
                  <c:v>-17.30622353631825</c:v>
                </c:pt>
                <c:pt idx="862">
                  <c:v>-17.316899502236936</c:v>
                </c:pt>
                <c:pt idx="863">
                  <c:v>-17.327563474416312</c:v>
                </c:pt>
                <c:pt idx="864">
                  <c:v>-17.338215484722511</c:v>
                </c:pt>
                <c:pt idx="865">
                  <c:v>-17.348855564896496</c:v>
                </c:pt>
                <c:pt idx="866">
                  <c:v>-17.359483746555512</c:v>
                </c:pt>
                <c:pt idx="867">
                  <c:v>-17.370100061193551</c:v>
                </c:pt>
                <c:pt idx="868">
                  <c:v>-17.380704540181362</c:v>
                </c:pt>
                <c:pt idx="869">
                  <c:v>-17.391297214768077</c:v>
                </c:pt>
                <c:pt idx="870">
                  <c:v>-17.401878116081374</c:v>
                </c:pt>
                <c:pt idx="871">
                  <c:v>-17.412447275127946</c:v>
                </c:pt>
                <c:pt idx="872">
                  <c:v>-17.423004722794513</c:v>
                </c:pt>
                <c:pt idx="873">
                  <c:v>-17.433550489848333</c:v>
                </c:pt>
                <c:pt idx="874">
                  <c:v>-17.444084606937743</c:v>
                </c:pt>
                <c:pt idx="875">
                  <c:v>-17.454607104592807</c:v>
                </c:pt>
                <c:pt idx="876">
                  <c:v>-17.465118013225901</c:v>
                </c:pt>
                <c:pt idx="877">
                  <c:v>-17.475617363132933</c:v>
                </c:pt>
                <c:pt idx="878">
                  <c:v>-17.486105184492754</c:v>
                </c:pt>
                <c:pt idx="879">
                  <c:v>-17.496581507368838</c:v>
                </c:pt>
                <c:pt idx="880">
                  <c:v>-17.507046361709737</c:v>
                </c:pt>
                <c:pt idx="881">
                  <c:v>-17.517499777348554</c:v>
                </c:pt>
                <c:pt idx="882">
                  <c:v>-17.527941784005709</c:v>
                </c:pt>
                <c:pt idx="883">
                  <c:v>-17.538372411287565</c:v>
                </c:pt>
                <c:pt idx="884">
                  <c:v>-17.548791688687544</c:v>
                </c:pt>
                <c:pt idx="885">
                  <c:v>-17.559199645587576</c:v>
                </c:pt>
                <c:pt idx="886">
                  <c:v>-17.569596311257211</c:v>
                </c:pt>
                <c:pt idx="887">
                  <c:v>-17.579981714855954</c:v>
                </c:pt>
                <c:pt idx="888">
                  <c:v>-17.590355885431851</c:v>
                </c:pt>
                <c:pt idx="889">
                  <c:v>-17.600718851924189</c:v>
                </c:pt>
                <c:pt idx="890">
                  <c:v>-17.611070643161874</c:v>
                </c:pt>
                <c:pt idx="891">
                  <c:v>-17.621411287866152</c:v>
                </c:pt>
                <c:pt idx="892">
                  <c:v>-17.631740814649454</c:v>
                </c:pt>
                <c:pt idx="893">
                  <c:v>-17.642059252016637</c:v>
                </c:pt>
                <c:pt idx="894">
                  <c:v>-17.652366628366082</c:v>
                </c:pt>
                <c:pt idx="895">
                  <c:v>-17.662662971989185</c:v>
                </c:pt>
                <c:pt idx="896">
                  <c:v>-17.672948311071465</c:v>
                </c:pt>
                <c:pt idx="897">
                  <c:v>-17.68322267369318</c:v>
                </c:pt>
                <c:pt idx="898">
                  <c:v>-17.693486087829829</c:v>
                </c:pt>
                <c:pt idx="899">
                  <c:v>-17.703738581352432</c:v>
                </c:pt>
                <c:pt idx="900">
                  <c:v>-17.713980182028447</c:v>
                </c:pt>
                <c:pt idx="901">
                  <c:v>-17.724210917521773</c:v>
                </c:pt>
                <c:pt idx="902">
                  <c:v>-17.734430815393715</c:v>
                </c:pt>
                <c:pt idx="903">
                  <c:v>-17.74463990310371</c:v>
                </c:pt>
                <c:pt idx="904">
                  <c:v>-17.754838208009318</c:v>
                </c:pt>
                <c:pt idx="905">
                  <c:v>-17.765025757366534</c:v>
                </c:pt>
                <c:pt idx="906">
                  <c:v>-17.775202578331481</c:v>
                </c:pt>
                <c:pt idx="907">
                  <c:v>-17.785368697959743</c:v>
                </c:pt>
                <c:pt idx="908">
                  <c:v>-17.795524143206993</c:v>
                </c:pt>
                <c:pt idx="909">
                  <c:v>-17.805668940930609</c:v>
                </c:pt>
                <c:pt idx="910">
                  <c:v>-17.815803117888425</c:v>
                </c:pt>
                <c:pt idx="911">
                  <c:v>-17.82592670074084</c:v>
                </c:pt>
                <c:pt idx="912">
                  <c:v>-17.836039716050426</c:v>
                </c:pt>
                <c:pt idx="913">
                  <c:v>-17.846142190282382</c:v>
                </c:pt>
                <c:pt idx="914">
                  <c:v>-17.856234149805839</c:v>
                </c:pt>
                <c:pt idx="915">
                  <c:v>-17.866315620893285</c:v>
                </c:pt>
                <c:pt idx="916">
                  <c:v>-17.876386629721662</c:v>
                </c:pt>
                <c:pt idx="917">
                  <c:v>-17.88644720237254</c:v>
                </c:pt>
                <c:pt idx="918">
                  <c:v>-17.896497364833436</c:v>
                </c:pt>
                <c:pt idx="919">
                  <c:v>-17.906537142996704</c:v>
                </c:pt>
                <c:pt idx="920">
                  <c:v>-17.916566562661711</c:v>
                </c:pt>
                <c:pt idx="921">
                  <c:v>-17.926585649534033</c:v>
                </c:pt>
                <c:pt idx="922">
                  <c:v>-17.936594429226776</c:v>
                </c:pt>
                <c:pt idx="923">
                  <c:v>-17.946592927260237</c:v>
                </c:pt>
                <c:pt idx="924">
                  <c:v>-17.956581169062982</c:v>
                </c:pt>
                <c:pt idx="925">
                  <c:v>-17.966559179972474</c:v>
                </c:pt>
                <c:pt idx="926">
                  <c:v>-17.976526985234713</c:v>
                </c:pt>
                <c:pt idx="927">
                  <c:v>-17.986484610005068</c:v>
                </c:pt>
                <c:pt idx="928">
                  <c:v>-17.996432079349319</c:v>
                </c:pt>
                <c:pt idx="929">
                  <c:v>-18.006369418243086</c:v>
                </c:pt>
                <c:pt idx="930">
                  <c:v>-18.016296651573022</c:v>
                </c:pt>
                <c:pt idx="931">
                  <c:v>-18.026213804136702</c:v>
                </c:pt>
                <c:pt idx="932">
                  <c:v>-18.036120900644011</c:v>
                </c:pt>
                <c:pt idx="933">
                  <c:v>-18.046017965716082</c:v>
                </c:pt>
                <c:pt idx="934">
                  <c:v>-18.055905023887021</c:v>
                </c:pt>
                <c:pt idx="935">
                  <c:v>-18.065782099603759</c:v>
                </c:pt>
                <c:pt idx="936">
                  <c:v>-18.075649217226758</c:v>
                </c:pt>
                <c:pt idx="937">
                  <c:v>-18.085506401030173</c:v>
                </c:pt>
                <c:pt idx="938">
                  <c:v>-18.095353675202386</c:v>
                </c:pt>
                <c:pt idx="939">
                  <c:v>-18.105191063846068</c:v>
                </c:pt>
                <c:pt idx="940">
                  <c:v>-18.115018590979531</c:v>
                </c:pt>
                <c:pt idx="941">
                  <c:v>-18.124836280536364</c:v>
                </c:pt>
                <c:pt idx="942">
                  <c:v>-18.134644156365596</c:v>
                </c:pt>
                <c:pt idx="943">
                  <c:v>-18.144442242232923</c:v>
                </c:pt>
                <c:pt idx="944">
                  <c:v>-18.154230561820725</c:v>
                </c:pt>
                <c:pt idx="945">
                  <c:v>-18.164009138728531</c:v>
                </c:pt>
                <c:pt idx="946">
                  <c:v>-18.173777996473035</c:v>
                </c:pt>
                <c:pt idx="947">
                  <c:v>-18.183537158488924</c:v>
                </c:pt>
                <c:pt idx="948">
                  <c:v>-18.193286648129202</c:v>
                </c:pt>
                <c:pt idx="949">
                  <c:v>-18.20302648866598</c:v>
                </c:pt>
                <c:pt idx="950">
                  <c:v>-18.212756703289617</c:v>
                </c:pt>
                <c:pt idx="951">
                  <c:v>-18.222477315110503</c:v>
                </c:pt>
                <c:pt idx="952">
                  <c:v>-18.232188347158711</c:v>
                </c:pt>
                <c:pt idx="953">
                  <c:v>-18.241889822384326</c:v>
                </c:pt>
                <c:pt idx="954">
                  <c:v>-18.251581763658461</c:v>
                </c:pt>
                <c:pt idx="955">
                  <c:v>-18.261264193772927</c:v>
                </c:pt>
                <c:pt idx="956">
                  <c:v>-18.270937135440754</c:v>
                </c:pt>
                <c:pt idx="957">
                  <c:v>-18.280600611296986</c:v>
                </c:pt>
                <c:pt idx="958">
                  <c:v>-18.290254643898724</c:v>
                </c:pt>
                <c:pt idx="959">
                  <c:v>-18.299899255725613</c:v>
                </c:pt>
                <c:pt idx="960">
                  <c:v>-18.309534469179663</c:v>
                </c:pt>
                <c:pt idx="961">
                  <c:v>-18.319160306586767</c:v>
                </c:pt>
                <c:pt idx="962">
                  <c:v>-18.32877679019597</c:v>
                </c:pt>
                <c:pt idx="963">
                  <c:v>-18.338383942180169</c:v>
                </c:pt>
                <c:pt idx="964">
                  <c:v>-18.347981784637156</c:v>
                </c:pt>
                <c:pt idx="965">
                  <c:v>-18.357570339588587</c:v>
                </c:pt>
                <c:pt idx="966">
                  <c:v>-18.367149628981633</c:v>
                </c:pt>
                <c:pt idx="967">
                  <c:v>-18.376719674688548</c:v>
                </c:pt>
                <c:pt idx="968">
                  <c:v>-18.386280498507478</c:v>
                </c:pt>
                <c:pt idx="969">
                  <c:v>-18.39583212216256</c:v>
                </c:pt>
                <c:pt idx="970">
                  <c:v>-18.40537456730442</c:v>
                </c:pt>
                <c:pt idx="971">
                  <c:v>-18.414907855510208</c:v>
                </c:pt>
                <c:pt idx="972">
                  <c:v>-18.424432008284416</c:v>
                </c:pt>
                <c:pt idx="973">
                  <c:v>-18.433947047058844</c:v>
                </c:pt>
                <c:pt idx="974">
                  <c:v>-18.443452993192988</c:v>
                </c:pt>
                <c:pt idx="975">
                  <c:v>-18.452949867974706</c:v>
                </c:pt>
                <c:pt idx="976">
                  <c:v>-18.462437692619858</c:v>
                </c:pt>
                <c:pt idx="977">
                  <c:v>-18.471916488273678</c:v>
                </c:pt>
                <c:pt idx="978">
                  <c:v>-18.481386276009726</c:v>
                </c:pt>
                <c:pt idx="979">
                  <c:v>-18.490847076831713</c:v>
                </c:pt>
                <c:pt idx="980">
                  <c:v>-18.500298911672846</c:v>
                </c:pt>
                <c:pt idx="981">
                  <c:v>-18.509741801396515</c:v>
                </c:pt>
                <c:pt idx="982">
                  <c:v>-18.519175766795854</c:v>
                </c:pt>
                <c:pt idx="983">
                  <c:v>-18.528600828595984</c:v>
                </c:pt>
                <c:pt idx="984">
                  <c:v>-18.538017007451803</c:v>
                </c:pt>
                <c:pt idx="985">
                  <c:v>-18.547424323950391</c:v>
                </c:pt>
                <c:pt idx="986">
                  <c:v>-18.556822798609943</c:v>
                </c:pt>
                <c:pt idx="987">
                  <c:v>-18.566212451881437</c:v>
                </c:pt>
                <c:pt idx="988">
                  <c:v>-18.575593304147265</c:v>
                </c:pt>
                <c:pt idx="989">
                  <c:v>-18.58496537572297</c:v>
                </c:pt>
                <c:pt idx="990">
                  <c:v>-18.594328686856823</c:v>
                </c:pt>
                <c:pt idx="991">
                  <c:v>-18.603683257730463</c:v>
                </c:pt>
                <c:pt idx="992">
                  <c:v>-18.613029108459006</c:v>
                </c:pt>
                <c:pt idx="993">
                  <c:v>-18.622366259091223</c:v>
                </c:pt>
                <c:pt idx="994">
                  <c:v>-18.631694729610224</c:v>
                </c:pt>
                <c:pt idx="995">
                  <c:v>-18.641014539933632</c:v>
                </c:pt>
                <c:pt idx="996">
                  <c:v>-18.650325709913467</c:v>
                </c:pt>
                <c:pt idx="997">
                  <c:v>-18.659628259337286</c:v>
                </c:pt>
                <c:pt idx="998">
                  <c:v>-18.668922207927583</c:v>
                </c:pt>
                <c:pt idx="999">
                  <c:v>-18.678207575342512</c:v>
                </c:pt>
                <c:pt idx="1000">
                  <c:v>-18.687484381176038</c:v>
                </c:pt>
                <c:pt idx="1001">
                  <c:v>-18.696752644958853</c:v>
                </c:pt>
                <c:pt idx="1002">
                  <c:v>-18.70601238615744</c:v>
                </c:pt>
                <c:pt idx="1003">
                  <c:v>-18.715263624175709</c:v>
                </c:pt>
                <c:pt idx="1004">
                  <c:v>-18.724506378353833</c:v>
                </c:pt>
                <c:pt idx="1005">
                  <c:v>-18.733740667970359</c:v>
                </c:pt>
                <c:pt idx="1006">
                  <c:v>-18.742966512240482</c:v>
                </c:pt>
                <c:pt idx="1007">
                  <c:v>-18.752183930317774</c:v>
                </c:pt>
                <c:pt idx="1008">
                  <c:v>-18.761392941294091</c:v>
                </c:pt>
                <c:pt idx="1009">
                  <c:v>-18.770593564199519</c:v>
                </c:pt>
                <c:pt idx="1010">
                  <c:v>-18.779785818002765</c:v>
                </c:pt>
                <c:pt idx="1011">
                  <c:v>-18.788969721611743</c:v>
                </c:pt>
                <c:pt idx="1012">
                  <c:v>-18.798145293873738</c:v>
                </c:pt>
                <c:pt idx="1013">
                  <c:v>-18.807312553575375</c:v>
                </c:pt>
                <c:pt idx="1014">
                  <c:v>-18.816471519443343</c:v>
                </c:pt>
                <c:pt idx="1015">
                  <c:v>-18.825622210143937</c:v>
                </c:pt>
                <c:pt idx="1016">
                  <c:v>-18.834764644284274</c:v>
                </c:pt>
                <c:pt idx="1017">
                  <c:v>-18.8438988404117</c:v>
                </c:pt>
                <c:pt idx="1018">
                  <c:v>-18.853024817014855</c:v>
                </c:pt>
                <c:pt idx="1019">
                  <c:v>-18.862142592523469</c:v>
                </c:pt>
                <c:pt idx="1020">
                  <c:v>-18.871252185308126</c:v>
                </c:pt>
                <c:pt idx="1021">
                  <c:v>-18.880353613681805</c:v>
                </c:pt>
                <c:pt idx="1022">
                  <c:v>-18.889446895898679</c:v>
                </c:pt>
                <c:pt idx="1023">
                  <c:v>-18.898532050155882</c:v>
                </c:pt>
                <c:pt idx="1024">
                  <c:v>-18.907609094591951</c:v>
                </c:pt>
                <c:pt idx="1025">
                  <c:v>-18.916678047289114</c:v>
                </c:pt>
                <c:pt idx="1026">
                  <c:v>-18.925738926272107</c:v>
                </c:pt>
                <c:pt idx="1027">
                  <c:v>-18.934791749508545</c:v>
                </c:pt>
                <c:pt idx="1028">
                  <c:v>-18.94383653491014</c:v>
                </c:pt>
                <c:pt idx="1029">
                  <c:v>-18.952873300331479</c:v>
                </c:pt>
                <c:pt idx="1030">
                  <c:v>-18.961902063571547</c:v>
                </c:pt>
                <c:pt idx="1031">
                  <c:v>-18.97092284237376</c:v>
                </c:pt>
                <c:pt idx="1032">
                  <c:v>-18.979935654425361</c:v>
                </c:pt>
                <c:pt idx="1033">
                  <c:v>-18.988940517358401</c:v>
                </c:pt>
                <c:pt idx="1034">
                  <c:v>-18.997937448749919</c:v>
                </c:pt>
                <c:pt idx="1035">
                  <c:v>-19.006926466122142</c:v>
                </c:pt>
                <c:pt idx="1036">
                  <c:v>-19.01590758694266</c:v>
                </c:pt>
                <c:pt idx="1037">
                  <c:v>-19.024880828624323</c:v>
                </c:pt>
                <c:pt idx="1038">
                  <c:v>-19.033846208526288</c:v>
                </c:pt>
                <c:pt idx="1039">
                  <c:v>-19.042803743953314</c:v>
                </c:pt>
                <c:pt idx="1040">
                  <c:v>-19.051753452157161</c:v>
                </c:pt>
                <c:pt idx="1041">
                  <c:v>-19.060695350335251</c:v>
                </c:pt>
                <c:pt idx="1042">
                  <c:v>-19.069629455632388</c:v>
                </c:pt>
                <c:pt idx="1043">
                  <c:v>-19.078555785140207</c:v>
                </c:pt>
                <c:pt idx="1044">
                  <c:v>-19.087474355897388</c:v>
                </c:pt>
                <c:pt idx="1045">
                  <c:v>-19.09638518489032</c:v>
                </c:pt>
                <c:pt idx="1046">
                  <c:v>-19.105288289052847</c:v>
                </c:pt>
                <c:pt idx="1047">
                  <c:v>-19.114183685267072</c:v>
                </c:pt>
                <c:pt idx="1048">
                  <c:v>-19.123071390362647</c:v>
                </c:pt>
                <c:pt idx="1049">
                  <c:v>-19.131951421118153</c:v>
                </c:pt>
                <c:pt idx="1050">
                  <c:v>-19.140823794260108</c:v>
                </c:pt>
                <c:pt idx="1051">
                  <c:v>-19.149688526464587</c:v>
                </c:pt>
                <c:pt idx="1052">
                  <c:v>-19.158545634355974</c:v>
                </c:pt>
                <c:pt idx="1053">
                  <c:v>-19.167395134508123</c:v>
                </c:pt>
                <c:pt idx="1054">
                  <c:v>-19.176237043444445</c:v>
                </c:pt>
                <c:pt idx="1055">
                  <c:v>-19.185071377637982</c:v>
                </c:pt>
                <c:pt idx="1056">
                  <c:v>-19.193898153511061</c:v>
                </c:pt>
                <c:pt idx="1057">
                  <c:v>-19.202717387437112</c:v>
                </c:pt>
                <c:pt idx="1058">
                  <c:v>-19.211529095738893</c:v>
                </c:pt>
                <c:pt idx="1059">
                  <c:v>-19.220333294690221</c:v>
                </c:pt>
                <c:pt idx="1060">
                  <c:v>-19.229130000515614</c:v>
                </c:pt>
                <c:pt idx="1061">
                  <c:v>-19.237919229389973</c:v>
                </c:pt>
                <c:pt idx="1062">
                  <c:v>-19.246700997439852</c:v>
                </c:pt>
                <c:pt idx="1063">
                  <c:v>-19.255475320743145</c:v>
                </c:pt>
                <c:pt idx="1064">
                  <c:v>-19.264242215328668</c:v>
                </c:pt>
                <c:pt idx="1065">
                  <c:v>-19.273001697177389</c:v>
                </c:pt>
                <c:pt idx="1066">
                  <c:v>-19.281753782222619</c:v>
                </c:pt>
                <c:pt idx="1067">
                  <c:v>-19.290498486349104</c:v>
                </c:pt>
                <c:pt idx="1068">
                  <c:v>-19.299235825394121</c:v>
                </c:pt>
                <c:pt idx="1069">
                  <c:v>-19.307965815147789</c:v>
                </c:pt>
                <c:pt idx="1070">
                  <c:v>-19.316688471352236</c:v>
                </c:pt>
                <c:pt idx="1071">
                  <c:v>-19.325403809703626</c:v>
                </c:pt>
                <c:pt idx="1072">
                  <c:v>-19.334111845850238</c:v>
                </c:pt>
                <c:pt idx="1073">
                  <c:v>-19.342812595394097</c:v>
                </c:pt>
                <c:pt idx="1074">
                  <c:v>-19.351506073890548</c:v>
                </c:pt>
                <c:pt idx="1075">
                  <c:v>-19.360192296849039</c:v>
                </c:pt>
                <c:pt idx="1076">
                  <c:v>-19.368871279732534</c:v>
                </c:pt>
                <c:pt idx="1077">
                  <c:v>-19.377543037958301</c:v>
                </c:pt>
                <c:pt idx="1078">
                  <c:v>-19.386207586897712</c:v>
                </c:pt>
                <c:pt idx="1079">
                  <c:v>-19.394864941876591</c:v>
                </c:pt>
                <c:pt idx="1080">
                  <c:v>-19.403515118175637</c:v>
                </c:pt>
                <c:pt idx="1081">
                  <c:v>-19.412158131030278</c:v>
                </c:pt>
                <c:pt idx="1082">
                  <c:v>-19.42079399563092</c:v>
                </c:pt>
                <c:pt idx="1083">
                  <c:v>-19.429422727123068</c:v>
                </c:pt>
                <c:pt idx="1084">
                  <c:v>-19.43804434060802</c:v>
                </c:pt>
                <c:pt idx="1085">
                  <c:v>-19.446658851142175</c:v>
                </c:pt>
                <c:pt idx="1086">
                  <c:v>-19.455266273738086</c:v>
                </c:pt>
                <c:pt idx="1087">
                  <c:v>-19.463866623363952</c:v>
                </c:pt>
                <c:pt idx="1088">
                  <c:v>-19.472459914944345</c:v>
                </c:pt>
                <c:pt idx="1089">
                  <c:v>-19.481046163359807</c:v>
                </c:pt>
                <c:pt idx="1090">
                  <c:v>-19.489625383447812</c:v>
                </c:pt>
                <c:pt idx="1091">
                  <c:v>-19.49819759000205</c:v>
                </c:pt>
                <c:pt idx="1092">
                  <c:v>-19.50676279777354</c:v>
                </c:pt>
                <c:pt idx="1093">
                  <c:v>-19.515321021469752</c:v>
                </c:pt>
                <c:pt idx="1094">
                  <c:v>-19.523872275755661</c:v>
                </c:pt>
                <c:pt idx="1095">
                  <c:v>-19.532416575253357</c:v>
                </c:pt>
                <c:pt idx="1096">
                  <c:v>-19.540953934542983</c:v>
                </c:pt>
                <c:pt idx="1097">
                  <c:v>-19.549484368161806</c:v>
                </c:pt>
                <c:pt idx="1098">
                  <c:v>-19.558007890605428</c:v>
                </c:pt>
                <c:pt idx="1099">
                  <c:v>-19.566524516327103</c:v>
                </c:pt>
                <c:pt idx="1100">
                  <c:v>-19.575034259738416</c:v>
                </c:pt>
                <c:pt idx="1101">
                  <c:v>-19.583537135209546</c:v>
                </c:pt>
                <c:pt idx="1102">
                  <c:v>-19.592033157068904</c:v>
                </c:pt>
                <c:pt idx="1103">
                  <c:v>-19.600522339603891</c:v>
                </c:pt>
                <c:pt idx="1104">
                  <c:v>-19.609004697060783</c:v>
                </c:pt>
                <c:pt idx="1105">
                  <c:v>-19.617480243644557</c:v>
                </c:pt>
                <c:pt idx="1106">
                  <c:v>-19.625948993519934</c:v>
                </c:pt>
                <c:pt idx="1107">
                  <c:v>-19.634410960810321</c:v>
                </c:pt>
                <c:pt idx="1108">
                  <c:v>-19.642866159599496</c:v>
                </c:pt>
                <c:pt idx="1109">
                  <c:v>-19.651314603930118</c:v>
                </c:pt>
                <c:pt idx="1110">
                  <c:v>-19.659756307805424</c:v>
                </c:pt>
                <c:pt idx="1111">
                  <c:v>-19.668191285188247</c:v>
                </c:pt>
                <c:pt idx="1112">
                  <c:v>-19.676619550001661</c:v>
                </c:pt>
                <c:pt idx="1113">
                  <c:v>-19.685041116129028</c:v>
                </c:pt>
                <c:pt idx="1114">
                  <c:v>-19.693455997414546</c:v>
                </c:pt>
                <c:pt idx="1115">
                  <c:v>-19.701864207662425</c:v>
                </c:pt>
                <c:pt idx="1116">
                  <c:v>-19.710265760638407</c:v>
                </c:pt>
                <c:pt idx="1117">
                  <c:v>-19.718660670068683</c:v>
                </c:pt>
                <c:pt idx="1118">
                  <c:v>-19.72704894964102</c:v>
                </c:pt>
                <c:pt idx="1119">
                  <c:v>-19.735430613003896</c:v>
                </c:pt>
                <c:pt idx="1120">
                  <c:v>-19.743805673767753</c:v>
                </c:pt>
                <c:pt idx="1121">
                  <c:v>-19.752174145504348</c:v>
                </c:pt>
                <c:pt idx="1122">
                  <c:v>-19.760536041746896</c:v>
                </c:pt>
                <c:pt idx="1123">
                  <c:v>-19.768891375990997</c:v>
                </c:pt>
                <c:pt idx="1124">
                  <c:v>-19.777240161694319</c:v>
                </c:pt>
                <c:pt idx="1125">
                  <c:v>-19.785582412276113</c:v>
                </c:pt>
                <c:pt idx="1126">
                  <c:v>-19.793918141118368</c:v>
                </c:pt>
                <c:pt idx="1127">
                  <c:v>-19.802247361565652</c:v>
                </c:pt>
                <c:pt idx="1128">
                  <c:v>-19.810570086924923</c:v>
                </c:pt>
                <c:pt idx="1129">
                  <c:v>-19.818886330466089</c:v>
                </c:pt>
                <c:pt idx="1130">
                  <c:v>-19.82719610542182</c:v>
                </c:pt>
                <c:pt idx="1131">
                  <c:v>-19.835499424987855</c:v>
                </c:pt>
                <c:pt idx="1132">
                  <c:v>-19.843796302323295</c:v>
                </c:pt>
                <c:pt idx="1133">
                  <c:v>-19.852086750550402</c:v>
                </c:pt>
                <c:pt idx="1134">
                  <c:v>-19.860370782755052</c:v>
                </c:pt>
                <c:pt idx="1135">
                  <c:v>-19.868648411986598</c:v>
                </c:pt>
                <c:pt idx="1136">
                  <c:v>-19.876919651258653</c:v>
                </c:pt>
                <c:pt idx="1137">
                  <c:v>-19.885184513548225</c:v>
                </c:pt>
                <c:pt idx="1138">
                  <c:v>-19.893443011796489</c:v>
                </c:pt>
                <c:pt idx="1139">
                  <c:v>-19.90169515890878</c:v>
                </c:pt>
                <c:pt idx="1140">
                  <c:v>-19.909940967754874</c:v>
                </c:pt>
                <c:pt idx="1141">
                  <c:v>-19.918180451169363</c:v>
                </c:pt>
                <c:pt idx="1142">
                  <c:v>-19.926413621950697</c:v>
                </c:pt>
                <c:pt idx="1143">
                  <c:v>-19.934640492862613</c:v>
                </c:pt>
                <c:pt idx="1144">
                  <c:v>-19.942861076633505</c:v>
                </c:pt>
                <c:pt idx="1145">
                  <c:v>-19.951075385957083</c:v>
                </c:pt>
                <c:pt idx="1146">
                  <c:v>-19.959283433491795</c:v>
                </c:pt>
                <c:pt idx="1147">
                  <c:v>-19.967485231861588</c:v>
                </c:pt>
                <c:pt idx="1148">
                  <c:v>-19.975680793655869</c:v>
                </c:pt>
                <c:pt idx="1149">
                  <c:v>-19.983870131429555</c:v>
                </c:pt>
                <c:pt idx="1150">
                  <c:v>-19.992053257703329</c:v>
                </c:pt>
                <c:pt idx="1151">
                  <c:v>-20.000230184963304</c:v>
                </c:pt>
                <c:pt idx="1152">
                  <c:v>-20.008400925662215</c:v>
                </c:pt>
                <c:pt idx="1153">
                  <c:v>-20.016565492218167</c:v>
                </c:pt>
                <c:pt idx="1154">
                  <c:v>-20.024723897016145</c:v>
                </c:pt>
                <c:pt idx="1155">
                  <c:v>-20.032876152406786</c:v>
                </c:pt>
                <c:pt idx="1156">
                  <c:v>-20.041022270707582</c:v>
                </c:pt>
                <c:pt idx="1157">
                  <c:v>-20.049162264202721</c:v>
                </c:pt>
                <c:pt idx="1158">
                  <c:v>-20.057296145143056</c:v>
                </c:pt>
                <c:pt idx="1159">
                  <c:v>-20.065423925745883</c:v>
                </c:pt>
                <c:pt idx="1160">
                  <c:v>-20.073545618195773</c:v>
                </c:pt>
                <c:pt idx="1161">
                  <c:v>-20.081661234644557</c:v>
                </c:pt>
                <c:pt idx="1162">
                  <c:v>-20.089770787211197</c:v>
                </c:pt>
                <c:pt idx="1163">
                  <c:v>-20.097874287981821</c:v>
                </c:pt>
                <c:pt idx="1164">
                  <c:v>-20.105971749009957</c:v>
                </c:pt>
                <c:pt idx="1165">
                  <c:v>-20.114063182317054</c:v>
                </c:pt>
                <c:pt idx="1166">
                  <c:v>-20.122148599892199</c:v>
                </c:pt>
                <c:pt idx="1167">
                  <c:v>-20.130228013692097</c:v>
                </c:pt>
                <c:pt idx="1168">
                  <c:v>-20.138301435641676</c:v>
                </c:pt>
                <c:pt idx="1169">
                  <c:v>-20.146368877633513</c:v>
                </c:pt>
                <c:pt idx="1170">
                  <c:v>-20.154430351528994</c:v>
                </c:pt>
                <c:pt idx="1171">
                  <c:v>-20.16248586915729</c:v>
                </c:pt>
                <c:pt idx="1172">
                  <c:v>-20.170535442316325</c:v>
                </c:pt>
                <c:pt idx="1173">
                  <c:v>-20.178579082772401</c:v>
                </c:pt>
                <c:pt idx="1174">
                  <c:v>-20.186616802260573</c:v>
                </c:pt>
                <c:pt idx="1175">
                  <c:v>-20.194648612484805</c:v>
                </c:pt>
                <c:pt idx="1176">
                  <c:v>-20.202674525117587</c:v>
                </c:pt>
                <c:pt idx="1177">
                  <c:v>-20.210694551800898</c:v>
                </c:pt>
                <c:pt idx="1178">
                  <c:v>-20.21870870414546</c:v>
                </c:pt>
                <c:pt idx="1179">
                  <c:v>-20.226716993731447</c:v>
                </c:pt>
                <c:pt idx="1180">
                  <c:v>-20.23471943210852</c:v>
                </c:pt>
                <c:pt idx="1181">
                  <c:v>-20.242716030795314</c:v>
                </c:pt>
                <c:pt idx="1182">
                  <c:v>-20.2507068012807</c:v>
                </c:pt>
                <c:pt idx="1183">
                  <c:v>-20.258691755022902</c:v>
                </c:pt>
                <c:pt idx="1184">
                  <c:v>-20.266670903450258</c:v>
                </c:pt>
                <c:pt idx="1185">
                  <c:v>-20.274644257960151</c:v>
                </c:pt>
                <c:pt idx="1186">
                  <c:v>-20.282611829921152</c:v>
                </c:pt>
                <c:pt idx="1187">
                  <c:v>-20.290573630671339</c:v>
                </c:pt>
                <c:pt idx="1188">
                  <c:v>-20.298529671519336</c:v>
                </c:pt>
                <c:pt idx="1189">
                  <c:v>-20.306479963743644</c:v>
                </c:pt>
                <c:pt idx="1190">
                  <c:v>-20.314424518593949</c:v>
                </c:pt>
                <c:pt idx="1191">
                  <c:v>-20.322363347289965</c:v>
                </c:pt>
                <c:pt idx="1192">
                  <c:v>-20.330296461022531</c:v>
                </c:pt>
                <c:pt idx="1193">
                  <c:v>-20.338223870952792</c:v>
                </c:pt>
                <c:pt idx="1194">
                  <c:v>-20.346145588213279</c:v>
                </c:pt>
                <c:pt idx="1195">
                  <c:v>-20.354061623907207</c:v>
                </c:pt>
                <c:pt idx="1196">
                  <c:v>-20.361971989109197</c:v>
                </c:pt>
                <c:pt idx="1197">
                  <c:v>-20.3698766948648</c:v>
                </c:pt>
                <c:pt idx="1198">
                  <c:v>-20.377775752191184</c:v>
                </c:pt>
                <c:pt idx="1199">
                  <c:v>-20.385669172076796</c:v>
                </c:pt>
                <c:pt idx="1200">
                  <c:v>-20.393556965481668</c:v>
                </c:pt>
                <c:pt idx="1201">
                  <c:v>-20.401439143337512</c:v>
                </c:pt>
                <c:pt idx="1202">
                  <c:v>-20.409315716547493</c:v>
                </c:pt>
                <c:pt idx="1203">
                  <c:v>-20.417186695987255</c:v>
                </c:pt>
                <c:pt idx="1204">
                  <c:v>-20.425052092503794</c:v>
                </c:pt>
                <c:pt idx="1205">
                  <c:v>-20.432911916916545</c:v>
                </c:pt>
                <c:pt idx="1206">
                  <c:v>-20.440766180016947</c:v>
                </c:pt>
                <c:pt idx="1207">
                  <c:v>-20.448614892568628</c:v>
                </c:pt>
                <c:pt idx="1208">
                  <c:v>-20.456458065307636</c:v>
                </c:pt>
                <c:pt idx="1209">
                  <c:v>-20.4642957089427</c:v>
                </c:pt>
                <c:pt idx="1210">
                  <c:v>-20.472127834154797</c:v>
                </c:pt>
                <c:pt idx="1211">
                  <c:v>-20.479954451597628</c:v>
                </c:pt>
                <c:pt idx="1212">
                  <c:v>-20.487775571897714</c:v>
                </c:pt>
                <c:pt idx="1213">
                  <c:v>-20.495591205654602</c:v>
                </c:pt>
                <c:pt idx="1214">
                  <c:v>-20.503401363440453</c:v>
                </c:pt>
                <c:pt idx="1215">
                  <c:v>-20.511206055800621</c:v>
                </c:pt>
                <c:pt idx="1216">
                  <c:v>-20.519005293253848</c:v>
                </c:pt>
                <c:pt idx="1217">
                  <c:v>-20.526799086291675</c:v>
                </c:pt>
                <c:pt idx="1218">
                  <c:v>-20.534587445379419</c:v>
                </c:pt>
                <c:pt idx="1219">
                  <c:v>-20.542370380955344</c:v>
                </c:pt>
                <c:pt idx="1220">
                  <c:v>-20.55014790343175</c:v>
                </c:pt>
                <c:pt idx="1221">
                  <c:v>-20.557920023194207</c:v>
                </c:pt>
                <c:pt idx="1222">
                  <c:v>-20.5656867506023</c:v>
                </c:pt>
                <c:pt idx="1223">
                  <c:v>-20.573448095989324</c:v>
                </c:pt>
                <c:pt idx="1224">
                  <c:v>-20.581204069662139</c:v>
                </c:pt>
                <c:pt idx="1225">
                  <c:v>-20.588954681902059</c:v>
                </c:pt>
                <c:pt idx="1226">
                  <c:v>-20.596699942964243</c:v>
                </c:pt>
                <c:pt idx="1227">
                  <c:v>-20.604439863078486</c:v>
                </c:pt>
                <c:pt idx="1228">
                  <c:v>-20.612174452448002</c:v>
                </c:pt>
                <c:pt idx="1229">
                  <c:v>-20.619903721250914</c:v>
                </c:pt>
                <c:pt idx="1230">
                  <c:v>-20.627627679640021</c:v>
                </c:pt>
                <c:pt idx="1231">
                  <c:v>-20.635346337742355</c:v>
                </c:pt>
                <c:pt idx="1232">
                  <c:v>-20.643059705659578</c:v>
                </c:pt>
                <c:pt idx="1233">
                  <c:v>-20.650767793467892</c:v>
                </c:pt>
                <c:pt idx="1234">
                  <c:v>-20.658470611218995</c:v>
                </c:pt>
                <c:pt idx="1235">
                  <c:v>-20.666168168938874</c:v>
                </c:pt>
                <c:pt idx="1236">
                  <c:v>-20.673860476628683</c:v>
                </c:pt>
                <c:pt idx="1237">
                  <c:v>-20.681547544264632</c:v>
                </c:pt>
                <c:pt idx="1238">
                  <c:v>-20.68922938179826</c:v>
                </c:pt>
                <c:pt idx="1239">
                  <c:v>-20.696905999156204</c:v>
                </c:pt>
                <c:pt idx="1240">
                  <c:v>-20.704577406240627</c:v>
                </c:pt>
                <c:pt idx="1241">
                  <c:v>-20.712243612928777</c:v>
                </c:pt>
                <c:pt idx="1242">
                  <c:v>-20.719904629073625</c:v>
                </c:pt>
                <c:pt idx="1243">
                  <c:v>-20.727560464504108</c:v>
                </c:pt>
                <c:pt idx="1244">
                  <c:v>-20.735211129024226</c:v>
                </c:pt>
                <c:pt idx="1245">
                  <c:v>-20.742856632414032</c:v>
                </c:pt>
                <c:pt idx="1246">
                  <c:v>-20.750496984429567</c:v>
                </c:pt>
                <c:pt idx="1247">
                  <c:v>-20.758132194802684</c:v>
                </c:pt>
                <c:pt idx="1248">
                  <c:v>-20.765762273241183</c:v>
                </c:pt>
                <c:pt idx="1249">
                  <c:v>-20.773387229429254</c:v>
                </c:pt>
                <c:pt idx="1250">
                  <c:v>-20.7810070730268</c:v>
                </c:pt>
                <c:pt idx="1251">
                  <c:v>-20.788621813670566</c:v>
                </c:pt>
                <c:pt idx="1252">
                  <c:v>-20.796231460973381</c:v>
                </c:pt>
                <c:pt idx="1253">
                  <c:v>-20.803836024524305</c:v>
                </c:pt>
                <c:pt idx="1254">
                  <c:v>-20.811435513889357</c:v>
                </c:pt>
                <c:pt idx="1255">
                  <c:v>-20.819029938610853</c:v>
                </c:pt>
                <c:pt idx="1256">
                  <c:v>-20.826619308207995</c:v>
                </c:pt>
                <c:pt idx="1257">
                  <c:v>-20.83420363217661</c:v>
                </c:pt>
                <c:pt idx="1258">
                  <c:v>-20.841782919989118</c:v>
                </c:pt>
                <c:pt idx="1259">
                  <c:v>-20.849357181095655</c:v>
                </c:pt>
                <c:pt idx="1260">
                  <c:v>-20.85692642492247</c:v>
                </c:pt>
                <c:pt idx="1261">
                  <c:v>-20.86449066087372</c:v>
                </c:pt>
                <c:pt idx="1262">
                  <c:v>-20.872049898329838</c:v>
                </c:pt>
                <c:pt idx="1263">
                  <c:v>-20.879604146649218</c:v>
                </c:pt>
                <c:pt idx="1264">
                  <c:v>-20.887153415167333</c:v>
                </c:pt>
                <c:pt idx="1265">
                  <c:v>-20.894697713196987</c:v>
                </c:pt>
                <c:pt idx="1266">
                  <c:v>-20.902237050028688</c:v>
                </c:pt>
                <c:pt idx="1267">
                  <c:v>-20.909771434930079</c:v>
                </c:pt>
                <c:pt idx="1268">
                  <c:v>-20.91730087714684</c:v>
                </c:pt>
                <c:pt idx="1269">
                  <c:v>-20.924825385902139</c:v>
                </c:pt>
                <c:pt idx="1270">
                  <c:v>-20.932344970397185</c:v>
                </c:pt>
                <c:pt idx="1271">
                  <c:v>-20.939859639810802</c:v>
                </c:pt>
                <c:pt idx="1272">
                  <c:v>-20.947369403299668</c:v>
                </c:pt>
                <c:pt idx="1273">
                  <c:v>-20.954874269998772</c:v>
                </c:pt>
                <c:pt idx="1274">
                  <c:v>-20.962374249020957</c:v>
                </c:pt>
                <c:pt idx="1275">
                  <c:v>-20.96986934945733</c:v>
                </c:pt>
                <c:pt idx="1276">
                  <c:v>-20.977359580377254</c:v>
                </c:pt>
                <c:pt idx="1277">
                  <c:v>-20.984844950828258</c:v>
                </c:pt>
                <c:pt idx="1278">
                  <c:v>-20.992325469836537</c:v>
                </c:pt>
                <c:pt idx="1279">
                  <c:v>-20.999801146406458</c:v>
                </c:pt>
                <c:pt idx="1280">
                  <c:v>-21.007271989521051</c:v>
                </c:pt>
                <c:pt idx="1281">
                  <c:v>-21.014738008141883</c:v>
                </c:pt>
                <c:pt idx="1282">
                  <c:v>-21.022199211209227</c:v>
                </c:pt>
                <c:pt idx="1283">
                  <c:v>-21.029655607642201</c:v>
                </c:pt>
                <c:pt idx="1284">
                  <c:v>-21.037107206338522</c:v>
                </c:pt>
                <c:pt idx="1285">
                  <c:v>-21.044554016174956</c:v>
                </c:pt>
                <c:pt idx="1286">
                  <c:v>-21.051996046007297</c:v>
                </c:pt>
                <c:pt idx="1287">
                  <c:v>-21.059433304670211</c:v>
                </c:pt>
                <c:pt idx="1288">
                  <c:v>-21.066865800977549</c:v>
                </c:pt>
                <c:pt idx="1289">
                  <c:v>-21.07429354372243</c:v>
                </c:pt>
                <c:pt idx="1290">
                  <c:v>-21.081716541676819</c:v>
                </c:pt>
                <c:pt idx="1291">
                  <c:v>-21.089134803592504</c:v>
                </c:pt>
                <c:pt idx="1292">
                  <c:v>-21.096548338200428</c:v>
                </c:pt>
                <c:pt idx="1293">
                  <c:v>-21.103957154210896</c:v>
                </c:pt>
                <c:pt idx="1294">
                  <c:v>-21.111361260313974</c:v>
                </c:pt>
                <c:pt idx="1295">
                  <c:v>-21.118760665178872</c:v>
                </c:pt>
                <c:pt idx="1296">
                  <c:v>-21.126155377455277</c:v>
                </c:pt>
                <c:pt idx="1297">
                  <c:v>-21.133545405771606</c:v>
                </c:pt>
                <c:pt idx="1298">
                  <c:v>-21.140930758736619</c:v>
                </c:pt>
                <c:pt idx="1299">
                  <c:v>-21.148311444939001</c:v>
                </c:pt>
                <c:pt idx="1300">
                  <c:v>-21.155687472947321</c:v>
                </c:pt>
                <c:pt idx="1301">
                  <c:v>-21.163058851309732</c:v>
                </c:pt>
                <c:pt idx="1302">
                  <c:v>-21.170425588555034</c:v>
                </c:pt>
                <c:pt idx="1303">
                  <c:v>-21.177787693191728</c:v>
                </c:pt>
                <c:pt idx="1304">
                  <c:v>-21.18514517370869</c:v>
                </c:pt>
                <c:pt idx="1305">
                  <c:v>-21.192498038575124</c:v>
                </c:pt>
                <c:pt idx="1306">
                  <c:v>-21.199846296240406</c:v>
                </c:pt>
                <c:pt idx="1307">
                  <c:v>-21.207189955134282</c:v>
                </c:pt>
                <c:pt idx="1308">
                  <c:v>-21.21452902366714</c:v>
                </c:pt>
                <c:pt idx="1309">
                  <c:v>-21.221863510229738</c:v>
                </c:pt>
                <c:pt idx="1310">
                  <c:v>-21.229193423193465</c:v>
                </c:pt>
                <c:pt idx="1311">
                  <c:v>-21.236518770910294</c:v>
                </c:pt>
                <c:pt idx="1312">
                  <c:v>-21.243839561713088</c:v>
                </c:pt>
                <c:pt idx="1313">
                  <c:v>-21.251155803915246</c:v>
                </c:pt>
                <c:pt idx="1314">
                  <c:v>-21.258467505811097</c:v>
                </c:pt>
                <c:pt idx="1315">
                  <c:v>-21.265774675676063</c:v>
                </c:pt>
                <c:pt idx="1316">
                  <c:v>-21.27307732176607</c:v>
                </c:pt>
                <c:pt idx="1317">
                  <c:v>-21.280375452318793</c:v>
                </c:pt>
                <c:pt idx="1318">
                  <c:v>-21.28766907555233</c:v>
                </c:pt>
                <c:pt idx="1319">
                  <c:v>-21.294958199665899</c:v>
                </c:pt>
                <c:pt idx="1320">
                  <c:v>-21.302242832840683</c:v>
                </c:pt>
                <c:pt idx="1321">
                  <c:v>-21.309522983238338</c:v>
                </c:pt>
                <c:pt idx="1322">
                  <c:v>-21.316798659002316</c:v>
                </c:pt>
                <c:pt idx="1323">
                  <c:v>-21.324069868257304</c:v>
                </c:pt>
                <c:pt idx="1324">
                  <c:v>-21.331336619109315</c:v>
                </c:pt>
                <c:pt idx="1325">
                  <c:v>-21.338598919646291</c:v>
                </c:pt>
                <c:pt idx="1326">
                  <c:v>-21.345856777937318</c:v>
                </c:pt>
                <c:pt idx="1327">
                  <c:v>-21.353110202033228</c:v>
                </c:pt>
                <c:pt idx="1328">
                  <c:v>-21.36035919996683</c:v>
                </c:pt>
                <c:pt idx="1329">
                  <c:v>-21.367603779752237</c:v>
                </c:pt>
                <c:pt idx="1330">
                  <c:v>-21.374843949385756</c:v>
                </c:pt>
                <c:pt idx="1331">
                  <c:v>-21.38207971684551</c:v>
                </c:pt>
                <c:pt idx="1332">
                  <c:v>-21.38931109009134</c:v>
                </c:pt>
                <c:pt idx="1333">
                  <c:v>-21.396538077065244</c:v>
                </c:pt>
                <c:pt idx="1334">
                  <c:v>-21.403760685691182</c:v>
                </c:pt>
                <c:pt idx="1335">
                  <c:v>-21.410978923875369</c:v>
                </c:pt>
                <c:pt idx="1336">
                  <c:v>-21.41819279950623</c:v>
                </c:pt>
                <c:pt idx="1337">
                  <c:v>-21.425402320454104</c:v>
                </c:pt>
                <c:pt idx="1338">
                  <c:v>-21.432607494571862</c:v>
                </c:pt>
                <c:pt idx="1339">
                  <c:v>-21.439808329694728</c:v>
                </c:pt>
                <c:pt idx="1340">
                  <c:v>-21.447004833640008</c:v>
                </c:pt>
                <c:pt idx="1341">
                  <c:v>-21.454197014207811</c:v>
                </c:pt>
                <c:pt idx="1342">
                  <c:v>-21.461384879180816</c:v>
                </c:pt>
                <c:pt idx="1343">
                  <c:v>-21.468568436324023</c:v>
                </c:pt>
                <c:pt idx="1344">
                  <c:v>-21.475747693384946</c:v>
                </c:pt>
                <c:pt idx="1345">
                  <c:v>-21.482922658094065</c:v>
                </c:pt>
                <c:pt idx="1346">
                  <c:v>-21.490093338164439</c:v>
                </c:pt>
                <c:pt idx="1347">
                  <c:v>-21.49725974129213</c:v>
                </c:pt>
                <c:pt idx="1348">
                  <c:v>-21.504421875155849</c:v>
                </c:pt>
                <c:pt idx="1349">
                  <c:v>-21.511579747416988</c:v>
                </c:pt>
                <c:pt idx="1350">
                  <c:v>-21.518733365720273</c:v>
                </c:pt>
                <c:pt idx="1351">
                  <c:v>-21.525882737693365</c:v>
                </c:pt>
                <c:pt idx="1352">
                  <c:v>-21.533027870946917</c:v>
                </c:pt>
                <c:pt idx="1353">
                  <c:v>-21.540168773074573</c:v>
                </c:pt>
                <c:pt idx="1354">
                  <c:v>-21.547305451653386</c:v>
                </c:pt>
                <c:pt idx="1355">
                  <c:v>-21.554437914243493</c:v>
                </c:pt>
                <c:pt idx="1356">
                  <c:v>-21.561566168388389</c:v>
                </c:pt>
                <c:pt idx="1357">
                  <c:v>-21.568690221614702</c:v>
                </c:pt>
                <c:pt idx="1358">
                  <c:v>-21.575810081432639</c:v>
                </c:pt>
                <c:pt idx="1359">
                  <c:v>-21.582925755335957</c:v>
                </c:pt>
                <c:pt idx="1360">
                  <c:v>-21.590037250801529</c:v>
                </c:pt>
                <c:pt idx="1361">
                  <c:v>-21.59714457529013</c:v>
                </c:pt>
                <c:pt idx="1362">
                  <c:v>-21.604247736245895</c:v>
                </c:pt>
                <c:pt idx="1363">
                  <c:v>-21.61134674109654</c:v>
                </c:pt>
                <c:pt idx="1364">
                  <c:v>-21.618441597253732</c:v>
                </c:pt>
                <c:pt idx="1365">
                  <c:v>-21.625532312112938</c:v>
                </c:pt>
                <c:pt idx="1366">
                  <c:v>-21.632618893053085</c:v>
                </c:pt>
                <c:pt idx="1367">
                  <c:v>-21.639701347437104</c:v>
                </c:pt>
                <c:pt idx="1368">
                  <c:v>-21.646779682611765</c:v>
                </c:pt>
                <c:pt idx="1369">
                  <c:v>-21.653853905908107</c:v>
                </c:pt>
                <c:pt idx="1370">
                  <c:v>-21.660924024640774</c:v>
                </c:pt>
                <c:pt idx="1371">
                  <c:v>-21.667990046108677</c:v>
                </c:pt>
                <c:pt idx="1372">
                  <c:v>-21.675051977594606</c:v>
                </c:pt>
                <c:pt idx="1373">
                  <c:v>-21.682109826366052</c:v>
                </c:pt>
                <c:pt idx="1374">
                  <c:v>-21.68916359967384</c:v>
                </c:pt>
                <c:pt idx="1375">
                  <c:v>-21.696213304753854</c:v>
                </c:pt>
                <c:pt idx="1376">
                  <c:v>-21.703258948825777</c:v>
                </c:pt>
                <c:pt idx="1377">
                  <c:v>-21.710300539094035</c:v>
                </c:pt>
                <c:pt idx="1378">
                  <c:v>-21.717338082747148</c:v>
                </c:pt>
                <c:pt idx="1379">
                  <c:v>-21.72437158695811</c:v>
                </c:pt>
                <c:pt idx="1380">
                  <c:v>-21.731401058884387</c:v>
                </c:pt>
                <c:pt idx="1381">
                  <c:v>-21.738426505668343</c:v>
                </c:pt>
                <c:pt idx="1382">
                  <c:v>-21.745447934436491</c:v>
                </c:pt>
                <c:pt idx="1383">
                  <c:v>-21.752465352300128</c:v>
                </c:pt>
                <c:pt idx="1384">
                  <c:v>-21.759478766355439</c:v>
                </c:pt>
                <c:pt idx="1385">
                  <c:v>-21.766488183682906</c:v>
                </c:pt>
                <c:pt idx="1386">
                  <c:v>-21.773493611348471</c:v>
                </c:pt>
                <c:pt idx="1387">
                  <c:v>-21.780495056402064</c:v>
                </c:pt>
                <c:pt idx="1388">
                  <c:v>-21.787492525879269</c:v>
                </c:pt>
                <c:pt idx="1389">
                  <c:v>-21.794486026800016</c:v>
                </c:pt>
                <c:pt idx="1390">
                  <c:v>-21.801475566169522</c:v>
                </c:pt>
                <c:pt idx="1391">
                  <c:v>-21.808461150978285</c:v>
                </c:pt>
                <c:pt idx="1392">
                  <c:v>-21.815442788201011</c:v>
                </c:pt>
                <c:pt idx="1393">
                  <c:v>-21.822420484798315</c:v>
                </c:pt>
                <c:pt idx="1394">
                  <c:v>-21.829394247715474</c:v>
                </c:pt>
                <c:pt idx="1395">
                  <c:v>-21.836364083883488</c:v>
                </c:pt>
                <c:pt idx="1396">
                  <c:v>-21.843330000218199</c:v>
                </c:pt>
                <c:pt idx="1397">
                  <c:v>-21.850292003620563</c:v>
                </c:pt>
                <c:pt idx="1398">
                  <c:v>-21.857250100977549</c:v>
                </c:pt>
                <c:pt idx="1399">
                  <c:v>-21.864204299160875</c:v>
                </c:pt>
                <c:pt idx="1400">
                  <c:v>-21.871154605027975</c:v>
                </c:pt>
                <c:pt idx="1401">
                  <c:v>-21.878101025421699</c:v>
                </c:pt>
                <c:pt idx="1402">
                  <c:v>-21.885043567170559</c:v>
                </c:pt>
                <c:pt idx="1403">
                  <c:v>-21.891982237088257</c:v>
                </c:pt>
                <c:pt idx="1404">
                  <c:v>-21.898917041974649</c:v>
                </c:pt>
                <c:pt idx="1405">
                  <c:v>-21.905847988614426</c:v>
                </c:pt>
                <c:pt idx="1406">
                  <c:v>-21.912775083778996</c:v>
                </c:pt>
                <c:pt idx="1407">
                  <c:v>-21.91969833422467</c:v>
                </c:pt>
                <c:pt idx="1408">
                  <c:v>-21.926617746693985</c:v>
                </c:pt>
                <c:pt idx="1409">
                  <c:v>-21.933533327915164</c:v>
                </c:pt>
                <c:pt idx="1410">
                  <c:v>-21.940445084602249</c:v>
                </c:pt>
                <c:pt idx="1411">
                  <c:v>-21.947353023455193</c:v>
                </c:pt>
                <c:pt idx="1412">
                  <c:v>-21.954257151160277</c:v>
                </c:pt>
                <c:pt idx="1413">
                  <c:v>-21.961157474389033</c:v>
                </c:pt>
                <c:pt idx="1414">
                  <c:v>-21.968053999799704</c:v>
                </c:pt>
                <c:pt idx="1415">
                  <c:v>-21.974946734036426</c:v>
                </c:pt>
                <c:pt idx="1416">
                  <c:v>-21.981835683729315</c:v>
                </c:pt>
                <c:pt idx="1417">
                  <c:v>-21.988720855494673</c:v>
                </c:pt>
                <c:pt idx="1418">
                  <c:v>-21.995602255935054</c:v>
                </c:pt>
                <c:pt idx="1419">
                  <c:v>-22.002479891639691</c:v>
                </c:pt>
                <c:pt idx="1420">
                  <c:v>-22.009353769183146</c:v>
                </c:pt>
                <c:pt idx="1421">
                  <c:v>-22.01622389512735</c:v>
                </c:pt>
                <c:pt idx="1422">
                  <c:v>-22.023090276019794</c:v>
                </c:pt>
                <c:pt idx="1423">
                  <c:v>-22.029952918394944</c:v>
                </c:pt>
                <c:pt idx="1424">
                  <c:v>-22.036811828773374</c:v>
                </c:pt>
                <c:pt idx="1425">
                  <c:v>-22.043667013662475</c:v>
                </c:pt>
                <c:pt idx="1426">
                  <c:v>-22.050518479555659</c:v>
                </c:pt>
                <c:pt idx="1427">
                  <c:v>-22.05736623293344</c:v>
                </c:pt>
                <c:pt idx="1428">
                  <c:v>-22.064210280262859</c:v>
                </c:pt>
                <c:pt idx="1429">
                  <c:v>-22.071050627997359</c:v>
                </c:pt>
                <c:pt idx="1430">
                  <c:v>-22.077887282577322</c:v>
                </c:pt>
                <c:pt idx="1431">
                  <c:v>-22.084720250429676</c:v>
                </c:pt>
                <c:pt idx="1432">
                  <c:v>-22.091549537968291</c:v>
                </c:pt>
                <c:pt idx="1433">
                  <c:v>-22.098375151593778</c:v>
                </c:pt>
                <c:pt idx="1434">
                  <c:v>-22.105197097693797</c:v>
                </c:pt>
                <c:pt idx="1435">
                  <c:v>-22.112015382642479</c:v>
                </c:pt>
                <c:pt idx="1436">
                  <c:v>-22.118830012801432</c:v>
                </c:pt>
                <c:pt idx="1437">
                  <c:v>-22.125640994518605</c:v>
                </c:pt>
                <c:pt idx="1438">
                  <c:v>-22.132448334129652</c:v>
                </c:pt>
                <c:pt idx="1439">
                  <c:v>-22.139252037956716</c:v>
                </c:pt>
                <c:pt idx="1440">
                  <c:v>-22.146052112309423</c:v>
                </c:pt>
                <c:pt idx="1441">
                  <c:v>-22.152848563484255</c:v>
                </c:pt>
                <c:pt idx="1442">
                  <c:v>-22.15964139776505</c:v>
                </c:pt>
                <c:pt idx="1443">
                  <c:v>-22.166430621422691</c:v>
                </c:pt>
                <c:pt idx="1444">
                  <c:v>-22.173216240715394</c:v>
                </c:pt>
                <c:pt idx="1445">
                  <c:v>-22.179998261888731</c:v>
                </c:pt>
                <c:pt idx="1446">
                  <c:v>-22.186776691175535</c:v>
                </c:pt>
                <c:pt idx="1447">
                  <c:v>-22.193551534795933</c:v>
                </c:pt>
                <c:pt idx="1448">
                  <c:v>-22.200322798957622</c:v>
                </c:pt>
                <c:pt idx="1449">
                  <c:v>-22.2070904898553</c:v>
                </c:pt>
                <c:pt idx="1450">
                  <c:v>-22.213854613671707</c:v>
                </c:pt>
                <c:pt idx="1451">
                  <c:v>-22.220615176576896</c:v>
                </c:pt>
                <c:pt idx="1452">
                  <c:v>-22.227372184728026</c:v>
                </c:pt>
                <c:pt idx="1453">
                  <c:v>-22.23412564427062</c:v>
                </c:pt>
                <c:pt idx="1454">
                  <c:v>-22.240875561337052</c:v>
                </c:pt>
                <c:pt idx="1455">
                  <c:v>-22.247621942048038</c:v>
                </c:pt>
                <c:pt idx="1456">
                  <c:v>-22.254364792511552</c:v>
                </c:pt>
                <c:pt idx="1457">
                  <c:v>-22.261104118823162</c:v>
                </c:pt>
                <c:pt idx="1458">
                  <c:v>-22.267839927066738</c:v>
                </c:pt>
                <c:pt idx="1459">
                  <c:v>-22.274572223313506</c:v>
                </c:pt>
                <c:pt idx="1460">
                  <c:v>-22.281301013622667</c:v>
                </c:pt>
                <c:pt idx="1461">
                  <c:v>-22.288026304041416</c:v>
                </c:pt>
                <c:pt idx="1462">
                  <c:v>-22.294748100604458</c:v>
                </c:pt>
                <c:pt idx="1463">
                  <c:v>-22.301466409334921</c:v>
                </c:pt>
                <c:pt idx="1464">
                  <c:v>-22.308181236243772</c:v>
                </c:pt>
                <c:pt idx="1465">
                  <c:v>-22.31489258732983</c:v>
                </c:pt>
                <c:pt idx="1466">
                  <c:v>-22.321600468579895</c:v>
                </c:pt>
                <c:pt idx="1467">
                  <c:v>-22.328304885969274</c:v>
                </c:pt>
                <c:pt idx="1468">
                  <c:v>-22.335005845460966</c:v>
                </c:pt>
                <c:pt idx="1469">
                  <c:v>-22.341703353006285</c:v>
                </c:pt>
                <c:pt idx="1470">
                  <c:v>-22.348397414544806</c:v>
                </c:pt>
                <c:pt idx="1471">
                  <c:v>-22.355088036004226</c:v>
                </c:pt>
                <c:pt idx="1472">
                  <c:v>-22.361775223300473</c:v>
                </c:pt>
                <c:pt idx="1473">
                  <c:v>-22.368458982337849</c:v>
                </c:pt>
                <c:pt idx="1474">
                  <c:v>-22.375139319008991</c:v>
                </c:pt>
                <c:pt idx="1475">
                  <c:v>-22.381816239194791</c:v>
                </c:pt>
                <c:pt idx="1476">
                  <c:v>-22.388489748764492</c:v>
                </c:pt>
                <c:pt idx="1477">
                  <c:v>-22.395159853576097</c:v>
                </c:pt>
                <c:pt idx="1478">
                  <c:v>-22.401826559475634</c:v>
                </c:pt>
                <c:pt idx="1479">
                  <c:v>-22.408489872297906</c:v>
                </c:pt>
                <c:pt idx="1480">
                  <c:v>-22.415149797866167</c:v>
                </c:pt>
                <c:pt idx="1481">
                  <c:v>-22.421806341992081</c:v>
                </c:pt>
                <c:pt idx="1482">
                  <c:v>-22.428459510476237</c:v>
                </c:pt>
                <c:pt idx="1483">
                  <c:v>-22.435109309107503</c:v>
                </c:pt>
                <c:pt idx="1484">
                  <c:v>-22.441755743663752</c:v>
                </c:pt>
                <c:pt idx="1485">
                  <c:v>-22.448398819911169</c:v>
                </c:pt>
                <c:pt idx="1486">
                  <c:v>-22.45503854360485</c:v>
                </c:pt>
                <c:pt idx="1487">
                  <c:v>-22.461674920488864</c:v>
                </c:pt>
                <c:pt idx="1488">
                  <c:v>-22.468307956295611</c:v>
                </c:pt>
                <c:pt idx="1489">
                  <c:v>-22.47493765674654</c:v>
                </c:pt>
                <c:pt idx="1490">
                  <c:v>-22.481564027552103</c:v>
                </c:pt>
                <c:pt idx="1491">
                  <c:v>-22.488187074411524</c:v>
                </c:pt>
                <c:pt idx="1492">
                  <c:v>-22.494806803012757</c:v>
                </c:pt>
                <c:pt idx="1493">
                  <c:v>-22.501423219032979</c:v>
                </c:pt>
                <c:pt idx="1494">
                  <c:v>-22.508036328138306</c:v>
                </c:pt>
                <c:pt idx="1495">
                  <c:v>-22.514646135983764</c:v>
                </c:pt>
                <c:pt idx="1496">
                  <c:v>-22.521252648213217</c:v>
                </c:pt>
                <c:pt idx="1497">
                  <c:v>-22.527855870460044</c:v>
                </c:pt>
                <c:pt idx="1498">
                  <c:v>-22.534455808346681</c:v>
                </c:pt>
                <c:pt idx="1499">
                  <c:v>-22.541052467484199</c:v>
                </c:pt>
                <c:pt idx="1500">
                  <c:v>-22.547645853473494</c:v>
                </c:pt>
                <c:pt idx="1501">
                  <c:v>-22.554235971904198</c:v>
                </c:pt>
                <c:pt idx="1502">
                  <c:v>-22.56082282835537</c:v>
                </c:pt>
                <c:pt idx="1503">
                  <c:v>-22.567406428395344</c:v>
                </c:pt>
                <c:pt idx="1504">
                  <c:v>-22.573986777581627</c:v>
                </c:pt>
                <c:pt idx="1505">
                  <c:v>-22.580563881461092</c:v>
                </c:pt>
                <c:pt idx="1506">
                  <c:v>-22.587137745570047</c:v>
                </c:pt>
                <c:pt idx="1507">
                  <c:v>-22.593708375434197</c:v>
                </c:pt>
                <c:pt idx="1508">
                  <c:v>-22.600275776568466</c:v>
                </c:pt>
                <c:pt idx="1509">
                  <c:v>-22.606839954477373</c:v>
                </c:pt>
                <c:pt idx="1510">
                  <c:v>-22.613400914654918</c:v>
                </c:pt>
                <c:pt idx="1511">
                  <c:v>-22.619958662584594</c:v>
                </c:pt>
                <c:pt idx="1512">
                  <c:v>-22.626513203739322</c:v>
                </c:pt>
                <c:pt idx="1513">
                  <c:v>-22.633064543581618</c:v>
                </c:pt>
                <c:pt idx="1514">
                  <c:v>-22.63961268756384</c:v>
                </c:pt>
                <c:pt idx="1515">
                  <c:v>-22.646157641127701</c:v>
                </c:pt>
                <c:pt idx="1516">
                  <c:v>-22.652699409704475</c:v>
                </c:pt>
                <c:pt idx="1517">
                  <c:v>-22.65923799871549</c:v>
                </c:pt>
                <c:pt idx="1518">
                  <c:v>-22.665773413571305</c:v>
                </c:pt>
                <c:pt idx="1519">
                  <c:v>-22.672305659672833</c:v>
                </c:pt>
                <c:pt idx="1520">
                  <c:v>-22.678834742410132</c:v>
                </c:pt>
                <c:pt idx="1521">
                  <c:v>-22.685360667163433</c:v>
                </c:pt>
                <c:pt idx="1522">
                  <c:v>-22.691883439302632</c:v>
                </c:pt>
                <c:pt idx="1523">
                  <c:v>-22.698403064187474</c:v>
                </c:pt>
                <c:pt idx="1524">
                  <c:v>-22.704919547167858</c:v>
                </c:pt>
                <c:pt idx="1525">
                  <c:v>-22.711432893583243</c:v>
                </c:pt>
                <c:pt idx="1526">
                  <c:v>-22.717943108763102</c:v>
                </c:pt>
                <c:pt idx="1527">
                  <c:v>-22.72445019802695</c:v>
                </c:pt>
                <c:pt idx="1528">
                  <c:v>-22.730954166684395</c:v>
                </c:pt>
                <c:pt idx="1529">
                  <c:v>-22.737455020035039</c:v>
                </c:pt>
                <c:pt idx="1530">
                  <c:v>-22.743952763368284</c:v>
                </c:pt>
                <c:pt idx="1531">
                  <c:v>-22.75044740196364</c:v>
                </c:pt>
                <c:pt idx="1532">
                  <c:v>-22.756938941091278</c:v>
                </c:pt>
                <c:pt idx="1533">
                  <c:v>-22.763427386010868</c:v>
                </c:pt>
                <c:pt idx="1534">
                  <c:v>-22.769912741972398</c:v>
                </c:pt>
                <c:pt idx="1535">
                  <c:v>-22.776395014216249</c:v>
                </c:pt>
                <c:pt idx="1536">
                  <c:v>-22.782874207972807</c:v>
                </c:pt>
                <c:pt idx="1537">
                  <c:v>-22.789350328462934</c:v>
                </c:pt>
                <c:pt idx="1538">
                  <c:v>-22.79582338089735</c:v>
                </c:pt>
                <c:pt idx="1539">
                  <c:v>-22.802293370477575</c:v>
                </c:pt>
                <c:pt idx="1540">
                  <c:v>-22.808760302395115</c:v>
                </c:pt>
                <c:pt idx="1541">
                  <c:v>-22.815224181832086</c:v>
                </c:pt>
                <c:pt idx="1542">
                  <c:v>-22.821685013960661</c:v>
                </c:pt>
                <c:pt idx="1543">
                  <c:v>-22.828142803943585</c:v>
                </c:pt>
                <c:pt idx="1544">
                  <c:v>-22.834597556934014</c:v>
                </c:pt>
                <c:pt idx="1545">
                  <c:v>-22.841049278075776</c:v>
                </c:pt>
                <c:pt idx="1546">
                  <c:v>-22.847497972502936</c:v>
                </c:pt>
                <c:pt idx="1547">
                  <c:v>-22.853943645340131</c:v>
                </c:pt>
                <c:pt idx="1548">
                  <c:v>-22.860386301702455</c:v>
                </c:pt>
                <c:pt idx="1549">
                  <c:v>-22.86682594669562</c:v>
                </c:pt>
                <c:pt idx="1550">
                  <c:v>-22.873262585416345</c:v>
                </c:pt>
                <c:pt idx="1551">
                  <c:v>-22.879696222951015</c:v>
                </c:pt>
                <c:pt idx="1552">
                  <c:v>-22.886126864377662</c:v>
                </c:pt>
                <c:pt idx="1553">
                  <c:v>-22.892554514764356</c:v>
                </c:pt>
                <c:pt idx="1554">
                  <c:v>-22.898979179170244</c:v>
                </c:pt>
                <c:pt idx="1555">
                  <c:v>-22.905400862644672</c:v>
                </c:pt>
                <c:pt idx="1556">
                  <c:v>-22.911819570228324</c:v>
                </c:pt>
                <c:pt idx="1557">
                  <c:v>-22.918235306952532</c:v>
                </c:pt>
                <c:pt idx="1558">
                  <c:v>-22.92464807783908</c:v>
                </c:pt>
                <c:pt idx="1559">
                  <c:v>-22.931057887900792</c:v>
                </c:pt>
                <c:pt idx="1560">
                  <c:v>-22.937464742141408</c:v>
                </c:pt>
                <c:pt idx="1561">
                  <c:v>-22.943868645555487</c:v>
                </c:pt>
                <c:pt idx="1562">
                  <c:v>-22.950269603128298</c:v>
                </c:pt>
                <c:pt idx="1563">
                  <c:v>-22.956667619836509</c:v>
                </c:pt>
                <c:pt idx="1564">
                  <c:v>-22.963062700647164</c:v>
                </c:pt>
                <c:pt idx="1565">
                  <c:v>-22.969454850518694</c:v>
                </c:pt>
                <c:pt idx="1566">
                  <c:v>-22.975844074400307</c:v>
                </c:pt>
                <c:pt idx="1567">
                  <c:v>-22.982230377232508</c:v>
                </c:pt>
                <c:pt idx="1568">
                  <c:v>-22.988613763946283</c:v>
                </c:pt>
                <c:pt idx="1569">
                  <c:v>-22.994994239464219</c:v>
                </c:pt>
                <c:pt idx="1570">
                  <c:v>-23.001371808699922</c:v>
                </c:pt>
                <c:pt idx="1571">
                  <c:v>-23.007746476558101</c:v>
                </c:pt>
                <c:pt idx="1572">
                  <c:v>-23.014118247934192</c:v>
                </c:pt>
                <c:pt idx="1573">
                  <c:v>-23.020487127715541</c:v>
                </c:pt>
                <c:pt idx="1574">
                  <c:v>-23.026853120779954</c:v>
                </c:pt>
                <c:pt idx="1575">
                  <c:v>-23.033216231996938</c:v>
                </c:pt>
                <c:pt idx="1576">
                  <c:v>-23.039576466227203</c:v>
                </c:pt>
                <c:pt idx="1577">
                  <c:v>-23.045933828322443</c:v>
                </c:pt>
                <c:pt idx="1578">
                  <c:v>-23.052288323125936</c:v>
                </c:pt>
                <c:pt idx="1579">
                  <c:v>-23.058639955471932</c:v>
                </c:pt>
                <c:pt idx="1580">
                  <c:v>-23.064988730186506</c:v>
                </c:pt>
                <c:pt idx="1581">
                  <c:v>-23.071334652086559</c:v>
                </c:pt>
                <c:pt idx="1582">
                  <c:v>-23.077677725980926</c:v>
                </c:pt>
                <c:pt idx="1583">
                  <c:v>-23.084017956669118</c:v>
                </c:pt>
                <c:pt idx="1584">
                  <c:v>-23.090355348942907</c:v>
                </c:pt>
                <c:pt idx="1585">
                  <c:v>-23.096689907584896</c:v>
                </c:pt>
                <c:pt idx="1586">
                  <c:v>-23.103021637369348</c:v>
                </c:pt>
                <c:pt idx="1587">
                  <c:v>-23.109350543062366</c:v>
                </c:pt>
                <c:pt idx="1588">
                  <c:v>-23.11567662942085</c:v>
                </c:pt>
                <c:pt idx="1589">
                  <c:v>-23.12199990119408</c:v>
                </c:pt>
                <c:pt idx="1590">
                  <c:v>-23.128320363122185</c:v>
                </c:pt>
                <c:pt idx="1591">
                  <c:v>-23.134638019937235</c:v>
                </c:pt>
                <c:pt idx="1592">
                  <c:v>-23.140952876362888</c:v>
                </c:pt>
                <c:pt idx="1593">
                  <c:v>-23.147264937114485</c:v>
                </c:pt>
                <c:pt idx="1594">
                  <c:v>-23.153574206898799</c:v>
                </c:pt>
                <c:pt idx="1595">
                  <c:v>-23.159880690414507</c:v>
                </c:pt>
                <c:pt idx="1596">
                  <c:v>-23.166184392351855</c:v>
                </c:pt>
                <c:pt idx="1597">
                  <c:v>-23.172485317393065</c:v>
                </c:pt>
                <c:pt idx="1598">
                  <c:v>-23.178783470211663</c:v>
                </c:pt>
                <c:pt idx="1599">
                  <c:v>-23.185078855473282</c:v>
                </c:pt>
                <c:pt idx="1600">
                  <c:v>-23.191371477835375</c:v>
                </c:pt>
                <c:pt idx="1601">
                  <c:v>-23.197661341946755</c:v>
                </c:pt>
                <c:pt idx="1602">
                  <c:v>-23.203948452449019</c:v>
                </c:pt>
                <c:pt idx="1603">
                  <c:v>-23.210232813974336</c:v>
                </c:pt>
                <c:pt idx="1604">
                  <c:v>-23.216514431147829</c:v>
                </c:pt>
                <c:pt idx="1605">
                  <c:v>-23.222793308585956</c:v>
                </c:pt>
                <c:pt idx="1606">
                  <c:v>-23.229069450897203</c:v>
                </c:pt>
                <c:pt idx="1607">
                  <c:v>-23.235342862682305</c:v>
                </c:pt>
                <c:pt idx="1608">
                  <c:v>-23.241613548533479</c:v>
                </c:pt>
                <c:pt idx="1609">
                  <c:v>-23.247881513035288</c:v>
                </c:pt>
                <c:pt idx="1610">
                  <c:v>-23.254146760764019</c:v>
                </c:pt>
                <c:pt idx="1611">
                  <c:v>-23.260409296288223</c:v>
                </c:pt>
                <c:pt idx="1612">
                  <c:v>-23.266669124168594</c:v>
                </c:pt>
                <c:pt idx="1613">
                  <c:v>-23.272926248957504</c:v>
                </c:pt>
                <c:pt idx="1614">
                  <c:v>-23.279180675199605</c:v>
                </c:pt>
                <c:pt idx="1615">
                  <c:v>-23.285432407432051</c:v>
                </c:pt>
                <c:pt idx="1616">
                  <c:v>-23.291681450183283</c:v>
                </c:pt>
                <c:pt idx="1617">
                  <c:v>-23.29792780797467</c:v>
                </c:pt>
                <c:pt idx="1618">
                  <c:v>-23.304171485319607</c:v>
                </c:pt>
                <c:pt idx="1619">
                  <c:v>-23.310412486723298</c:v>
                </c:pt>
                <c:pt idx="1620">
                  <c:v>-23.316650816683445</c:v>
                </c:pt>
                <c:pt idx="1621">
                  <c:v>-23.322886479690222</c:v>
                </c:pt>
                <c:pt idx="1622">
                  <c:v>-23.329119480225437</c:v>
                </c:pt>
                <c:pt idx="1623">
                  <c:v>-23.335349822764037</c:v>
                </c:pt>
                <c:pt idx="1624">
                  <c:v>-23.341577511772265</c:v>
                </c:pt>
                <c:pt idx="1625">
                  <c:v>-23.347802551709364</c:v>
                </c:pt>
                <c:pt idx="1626">
                  <c:v>-23.354024947026911</c:v>
                </c:pt>
                <c:pt idx="1627">
                  <c:v>-23.360244702168718</c:v>
                </c:pt>
                <c:pt idx="1628">
                  <c:v>-23.366461821570745</c:v>
                </c:pt>
                <c:pt idx="1629">
                  <c:v>-23.372676309661607</c:v>
                </c:pt>
                <c:pt idx="1630">
                  <c:v>-23.378888170862247</c:v>
                </c:pt>
                <c:pt idx="1631">
                  <c:v>-23.385097409586177</c:v>
                </c:pt>
                <c:pt idx="1632">
                  <c:v>-23.391304030239326</c:v>
                </c:pt>
                <c:pt idx="1633">
                  <c:v>-23.397508037220128</c:v>
                </c:pt>
                <c:pt idx="1634">
                  <c:v>-23.403709434919143</c:v>
                </c:pt>
                <c:pt idx="1635">
                  <c:v>-23.409908227719907</c:v>
                </c:pt>
                <c:pt idx="1636">
                  <c:v>-23.416104419998611</c:v>
                </c:pt>
                <c:pt idx="1637">
                  <c:v>-23.422298016123303</c:v>
                </c:pt>
                <c:pt idx="1638">
                  <c:v>-23.428489020455423</c:v>
                </c:pt>
                <c:pt idx="1639">
                  <c:v>-23.434677437348455</c:v>
                </c:pt>
                <c:pt idx="1640">
                  <c:v>-23.440863271148654</c:v>
                </c:pt>
                <c:pt idx="1641">
                  <c:v>-23.447046526195038</c:v>
                </c:pt>
                <c:pt idx="1642">
                  <c:v>-23.453227206819104</c:v>
                </c:pt>
                <c:pt idx="1643">
                  <c:v>-23.45940531734524</c:v>
                </c:pt>
                <c:pt idx="1644">
                  <c:v>-23.465580862090341</c:v>
                </c:pt>
                <c:pt idx="1645">
                  <c:v>-23.471753845364084</c:v>
                </c:pt>
                <c:pt idx="1646">
                  <c:v>-23.477924271468641</c:v>
                </c:pt>
                <c:pt idx="1647">
                  <c:v>-23.484092144699371</c:v>
                </c:pt>
                <c:pt idx="1648">
                  <c:v>-23.490257469344215</c:v>
                </c:pt>
                <c:pt idx="1649">
                  <c:v>-23.496420249683858</c:v>
                </c:pt>
                <c:pt idx="1650">
                  <c:v>-23.502580489991853</c:v>
                </c:pt>
                <c:pt idx="1651">
                  <c:v>-23.508738194534345</c:v>
                </c:pt>
                <c:pt idx="1652">
                  <c:v>-23.514893367570867</c:v>
                </c:pt>
                <c:pt idx="1653">
                  <c:v>-23.521046013353271</c:v>
                </c:pt>
                <c:pt idx="1654">
                  <c:v>-23.527196136126332</c:v>
                </c:pt>
                <c:pt idx="1655">
                  <c:v>-23.533343740128174</c:v>
                </c:pt>
                <c:pt idx="1656">
                  <c:v>-23.539488829589509</c:v>
                </c:pt>
                <c:pt idx="1657">
                  <c:v>-23.545631408733961</c:v>
                </c:pt>
                <c:pt idx="1658">
                  <c:v>-23.551771481778378</c:v>
                </c:pt>
                <c:pt idx="1659">
                  <c:v>-23.557909052932239</c:v>
                </c:pt>
                <c:pt idx="1660">
                  <c:v>-23.564044126397881</c:v>
                </c:pt>
                <c:pt idx="1661">
                  <c:v>-23.570176706371395</c:v>
                </c:pt>
                <c:pt idx="1662">
                  <c:v>-23.57630679704144</c:v>
                </c:pt>
                <c:pt idx="1663">
                  <c:v>-23.582434402589541</c:v>
                </c:pt>
                <c:pt idx="1664">
                  <c:v>-23.588559527190544</c:v>
                </c:pt>
                <c:pt idx="1665">
                  <c:v>-23.5946821750121</c:v>
                </c:pt>
                <c:pt idx="1666">
                  <c:v>-23.600802350215687</c:v>
                </c:pt>
                <c:pt idx="1667">
                  <c:v>-23.606920056955008</c:v>
                </c:pt>
                <c:pt idx="1668">
                  <c:v>-23.613035299377284</c:v>
                </c:pt>
                <c:pt idx="1669">
                  <c:v>-23.619148081623106</c:v>
                </c:pt>
                <c:pt idx="1670">
                  <c:v>-23.625258407825889</c:v>
                </c:pt>
                <c:pt idx="1671">
                  <c:v>-23.63136628211241</c:v>
                </c:pt>
                <c:pt idx="1672">
                  <c:v>-23.637471708602643</c:v>
                </c:pt>
                <c:pt idx="1673">
                  <c:v>-23.6435746914097</c:v>
                </c:pt>
                <c:pt idx="1674">
                  <c:v>-23.649675234639943</c:v>
                </c:pt>
                <c:pt idx="1675">
                  <c:v>-23.655773342393335</c:v>
                </c:pt>
                <c:pt idx="1676">
                  <c:v>-23.661869018762658</c:v>
                </c:pt>
                <c:pt idx="1677">
                  <c:v>-23.667962267834014</c:v>
                </c:pt>
                <c:pt idx="1678">
                  <c:v>-23.674053093687188</c:v>
                </c:pt>
                <c:pt idx="1679">
                  <c:v>-23.680141500394903</c:v>
                </c:pt>
                <c:pt idx="1680">
                  <c:v>-23.686227492023761</c:v>
                </c:pt>
                <c:pt idx="1681">
                  <c:v>-23.692311072632712</c:v>
                </c:pt>
                <c:pt idx="1682">
                  <c:v>-23.698392246275407</c:v>
                </c:pt>
                <c:pt idx="1683">
                  <c:v>-23.704471016997942</c:v>
                </c:pt>
                <c:pt idx="1684">
                  <c:v>-23.710547388840052</c:v>
                </c:pt>
                <c:pt idx="1685">
                  <c:v>-23.716621365834992</c:v>
                </c:pt>
                <c:pt idx="1686">
                  <c:v>-23.722692952009503</c:v>
                </c:pt>
                <c:pt idx="1687">
                  <c:v>-23.72876215138367</c:v>
                </c:pt>
                <c:pt idx="1688">
                  <c:v>-23.734828967971279</c:v>
                </c:pt>
                <c:pt idx="1689">
                  <c:v>-23.740893405779055</c:v>
                </c:pt>
                <c:pt idx="1690">
                  <c:v>-23.746955468808007</c:v>
                </c:pt>
                <c:pt idx="1691">
                  <c:v>-23.75301516105214</c:v>
                </c:pt>
                <c:pt idx="1692">
                  <c:v>-23.7590724864992</c:v>
                </c:pt>
                <c:pt idx="1693">
                  <c:v>-23.765127449130439</c:v>
                </c:pt>
                <c:pt idx="1694">
                  <c:v>-23.771180052920688</c:v>
                </c:pt>
                <c:pt idx="1695">
                  <c:v>-23.777230301838426</c:v>
                </c:pt>
                <c:pt idx="1696">
                  <c:v>-23.783278199845732</c:v>
                </c:pt>
                <c:pt idx="1697">
                  <c:v>-23.78932375089839</c:v>
                </c:pt>
                <c:pt idx="1698">
                  <c:v>-23.795366958945692</c:v>
                </c:pt>
                <c:pt idx="1699">
                  <c:v>-23.801407827930344</c:v>
                </c:pt>
                <c:pt idx="1700">
                  <c:v>-23.807446361789335</c:v>
                </c:pt>
                <c:pt idx="1701">
                  <c:v>-23.813482564453068</c:v>
                </c:pt>
                <c:pt idx="1702">
                  <c:v>-23.819516439845415</c:v>
                </c:pt>
                <c:pt idx="1703">
                  <c:v>-23.825547991884278</c:v>
                </c:pt>
                <c:pt idx="1704">
                  <c:v>-23.831577224481197</c:v>
                </c:pt>
                <c:pt idx="1705">
                  <c:v>-23.837604141541554</c:v>
                </c:pt>
                <c:pt idx="1706">
                  <c:v>-23.843628746964374</c:v>
                </c:pt>
                <c:pt idx="1707">
                  <c:v>-23.849651044642521</c:v>
                </c:pt>
                <c:pt idx="1708">
                  <c:v>-23.855671038462567</c:v>
                </c:pt>
                <c:pt idx="1709">
                  <c:v>-23.861688732305172</c:v>
                </c:pt>
                <c:pt idx="1710">
                  <c:v>-23.867704130044519</c:v>
                </c:pt>
                <c:pt idx="1711">
                  <c:v>-23.873717235548892</c:v>
                </c:pt>
                <c:pt idx="1712">
                  <c:v>-23.879728052680221</c:v>
                </c:pt>
                <c:pt idx="1713">
                  <c:v>-23.885736585294669</c:v>
                </c:pt>
                <c:pt idx="1714">
                  <c:v>-23.891742837241825</c:v>
                </c:pt>
                <c:pt idx="1715">
                  <c:v>-23.897746812365376</c:v>
                </c:pt>
                <c:pt idx="1716">
                  <c:v>-23.903748514503231</c:v>
                </c:pt>
                <c:pt idx="1717">
                  <c:v>-23.909747947486917</c:v>
                </c:pt>
                <c:pt idx="1718">
                  <c:v>-23.915745115141917</c:v>
                </c:pt>
                <c:pt idx="1719">
                  <c:v>-23.921740021287835</c:v>
                </c:pt>
                <c:pt idx="1720">
                  <c:v>-23.927732669738113</c:v>
                </c:pt>
                <c:pt idx="1721">
                  <c:v>-23.933723064300523</c:v>
                </c:pt>
                <c:pt idx="1722">
                  <c:v>-23.939711208776423</c:v>
                </c:pt>
                <c:pt idx="1723">
                  <c:v>-23.945697106961475</c:v>
                </c:pt>
                <c:pt idx="1724">
                  <c:v>-23.951680762645324</c:v>
                </c:pt>
                <c:pt idx="1725">
                  <c:v>-23.957662179611717</c:v>
                </c:pt>
                <c:pt idx="1726">
                  <c:v>-23.963641361638246</c:v>
                </c:pt>
                <c:pt idx="1727">
                  <c:v>-23.969618312496973</c:v>
                </c:pt>
                <c:pt idx="1728">
                  <c:v>-23.975593035953775</c:v>
                </c:pt>
                <c:pt idx="1729">
                  <c:v>-23.981565535768908</c:v>
                </c:pt>
                <c:pt idx="1730">
                  <c:v>-23.987535815696567</c:v>
                </c:pt>
                <c:pt idx="1731">
                  <c:v>-23.993503879485012</c:v>
                </c:pt>
                <c:pt idx="1732">
                  <c:v>-23.99946973087696</c:v>
                </c:pt>
                <c:pt idx="1733">
                  <c:v>-24.005433373608973</c:v>
                </c:pt>
                <c:pt idx="1734">
                  <c:v>-24.011394811412497</c:v>
                </c:pt>
                <c:pt idx="1735">
                  <c:v>-24.017354048012201</c:v>
                </c:pt>
                <c:pt idx="1736">
                  <c:v>-24.023311087127613</c:v>
                </c:pt>
                <c:pt idx="1737">
                  <c:v>-24.029265932472249</c:v>
                </c:pt>
                <c:pt idx="1738">
                  <c:v>-24.035218587754244</c:v>
                </c:pt>
                <c:pt idx="1739">
                  <c:v>-24.041169056675628</c:v>
                </c:pt>
                <c:pt idx="1740">
                  <c:v>-24.04711734293268</c:v>
                </c:pt>
                <c:pt idx="1741">
                  <c:v>-24.053063450216445</c:v>
                </c:pt>
                <c:pt idx="1742">
                  <c:v>-24.059007382211593</c:v>
                </c:pt>
                <c:pt idx="1743">
                  <c:v>-24.064949142597584</c:v>
                </c:pt>
                <c:pt idx="1744">
                  <c:v>-24.070888735048534</c:v>
                </c:pt>
                <c:pt idx="1745">
                  <c:v>-24.076826163231996</c:v>
                </c:pt>
                <c:pt idx="1746">
                  <c:v>-24.082761430810635</c:v>
                </c:pt>
                <c:pt idx="1747">
                  <c:v>-24.088694541441143</c:v>
                </c:pt>
                <c:pt idx="1748">
                  <c:v>-24.094625498774658</c:v>
                </c:pt>
                <c:pt idx="1749">
                  <c:v>-24.100554306457123</c:v>
                </c:pt>
                <c:pt idx="1750">
                  <c:v>-24.106480968128231</c:v>
                </c:pt>
                <c:pt idx="1751">
                  <c:v>-24.112405487422691</c:v>
                </c:pt>
                <c:pt idx="1752">
                  <c:v>-24.118327867969306</c:v>
                </c:pt>
                <c:pt idx="1753">
                  <c:v>-24.12424811339131</c:v>
                </c:pt>
                <c:pt idx="1754">
                  <c:v>-24.130166227306869</c:v>
                </c:pt>
                <c:pt idx="1755">
                  <c:v>-24.13608221332812</c:v>
                </c:pt>
                <c:pt idx="1756">
                  <c:v>-24.141996075062142</c:v>
                </c:pt>
                <c:pt idx="1757">
                  <c:v>-24.147907816110276</c:v>
                </c:pt>
                <c:pt idx="1758">
                  <c:v>-24.153817440068025</c:v>
                </c:pt>
                <c:pt idx="1759">
                  <c:v>-24.159724950526289</c:v>
                </c:pt>
                <c:pt idx="1760">
                  <c:v>-24.165630351069929</c:v>
                </c:pt>
                <c:pt idx="1761">
                  <c:v>-24.171533645278672</c:v>
                </c:pt>
                <c:pt idx="1762">
                  <c:v>-24.177434836726597</c:v>
                </c:pt>
                <c:pt idx="1763">
                  <c:v>-24.183333928982321</c:v>
                </c:pt>
                <c:pt idx="1764">
                  <c:v>-24.189230925609543</c:v>
                </c:pt>
                <c:pt idx="1765">
                  <c:v>-24.195125830166297</c:v>
                </c:pt>
                <c:pt idx="1766">
                  <c:v>-24.201018646204734</c:v>
                </c:pt>
                <c:pt idx="1767">
                  <c:v>-24.206909377272471</c:v>
                </c:pt>
                <c:pt idx="1768">
                  <c:v>-24.212798026911702</c:v>
                </c:pt>
                <c:pt idx="1769">
                  <c:v>-24.218684598658701</c:v>
                </c:pt>
                <c:pt idx="1770">
                  <c:v>-24.224569096045279</c:v>
                </c:pt>
                <c:pt idx="1771">
                  <c:v>-24.230451522596958</c:v>
                </c:pt>
                <c:pt idx="1772">
                  <c:v>-24.236331881834815</c:v>
                </c:pt>
                <c:pt idx="1773">
                  <c:v>-24.242210177274259</c:v>
                </c:pt>
                <c:pt idx="1774">
                  <c:v>-24.248086412425742</c:v>
                </c:pt>
                <c:pt idx="1775">
                  <c:v>-24.253960590793771</c:v>
                </c:pt>
                <c:pt idx="1776">
                  <c:v>-24.259832715878581</c:v>
                </c:pt>
                <c:pt idx="1777">
                  <c:v>-24.265702791174416</c:v>
                </c:pt>
                <c:pt idx="1778">
                  <c:v>-24.27157082017084</c:v>
                </c:pt>
                <c:pt idx="1779">
                  <c:v>-24.27743680635194</c:v>
                </c:pt>
                <c:pt idx="1780">
                  <c:v>-24.28330075319661</c:v>
                </c:pt>
                <c:pt idx="1781">
                  <c:v>-24.289162664178725</c:v>
                </c:pt>
                <c:pt idx="1782">
                  <c:v>-24.295022542766787</c:v>
                </c:pt>
                <c:pt idx="1783">
                  <c:v>-24.300880392424663</c:v>
                </c:pt>
                <c:pt idx="1784">
                  <c:v>-24.306736216610197</c:v>
                </c:pt>
                <c:pt idx="1785">
                  <c:v>-24.312590018777151</c:v>
                </c:pt>
                <c:pt idx="1786">
                  <c:v>-24.318441802373453</c:v>
                </c:pt>
                <c:pt idx="1787">
                  <c:v>-24.324291570841932</c:v>
                </c:pt>
                <c:pt idx="1788">
                  <c:v>-24.330139327621257</c:v>
                </c:pt>
                <c:pt idx="1789">
                  <c:v>-24.335985076143626</c:v>
                </c:pt>
                <c:pt idx="1790">
                  <c:v>-24.341828819837271</c:v>
                </c:pt>
                <c:pt idx="1791">
                  <c:v>-24.347670562124975</c:v>
                </c:pt>
                <c:pt idx="1792">
                  <c:v>-24.353510306424262</c:v>
                </c:pt>
                <c:pt idx="1793">
                  <c:v>-24.359348056148299</c:v>
                </c:pt>
                <c:pt idx="1794">
                  <c:v>-24.365183814704785</c:v>
                </c:pt>
                <c:pt idx="1795">
                  <c:v>-24.371017585496165</c:v>
                </c:pt>
                <c:pt idx="1796">
                  <c:v>-24.376849371920581</c:v>
                </c:pt>
                <c:pt idx="1797">
                  <c:v>-24.38267917737058</c:v>
                </c:pt>
                <c:pt idx="1798">
                  <c:v>-24.388507005234224</c:v>
                </c:pt>
                <c:pt idx="1799">
                  <c:v>-24.394332858894359</c:v>
                </c:pt>
                <c:pt idx="1800">
                  <c:v>-24.400156741728974</c:v>
                </c:pt>
                <c:pt idx="1801">
                  <c:v>-24.405978657111209</c:v>
                </c:pt>
                <c:pt idx="1802">
                  <c:v>-24.41179860840893</c:v>
                </c:pt>
                <c:pt idx="1803">
                  <c:v>-24.417616598985767</c:v>
                </c:pt>
                <c:pt idx="1804">
                  <c:v>-24.423432632199873</c:v>
                </c:pt>
                <c:pt idx="1805">
                  <c:v>-24.429246711404716</c:v>
                </c:pt>
                <c:pt idx="1806">
                  <c:v>-24.435058839949061</c:v>
                </c:pt>
                <c:pt idx="1807">
                  <c:v>-24.440869021176429</c:v>
                </c:pt>
                <c:pt idx="1808">
                  <c:v>-24.446677258426178</c:v>
                </c:pt>
                <c:pt idx="1809">
                  <c:v>-24.452483555032018</c:v>
                </c:pt>
                <c:pt idx="1810">
                  <c:v>-24.458287914323478</c:v>
                </c:pt>
                <c:pt idx="1811">
                  <c:v>-24.464090339624946</c:v>
                </c:pt>
                <c:pt idx="1812">
                  <c:v>-24.469890834256162</c:v>
                </c:pt>
                <c:pt idx="1813">
                  <c:v>-24.475689401532033</c:v>
                </c:pt>
                <c:pt idx="1814">
                  <c:v>-24.481486044762715</c:v>
                </c:pt>
                <c:pt idx="1815">
                  <c:v>-24.487280767253637</c:v>
                </c:pt>
                <c:pt idx="1816">
                  <c:v>-24.493073572305395</c:v>
                </c:pt>
                <c:pt idx="1817">
                  <c:v>-24.498864463213906</c:v>
                </c:pt>
                <c:pt idx="1818">
                  <c:v>-24.504653443270353</c:v>
                </c:pt>
                <c:pt idx="1819">
                  <c:v>-24.510440515761154</c:v>
                </c:pt>
                <c:pt idx="1820">
                  <c:v>-24.516225683968102</c:v>
                </c:pt>
                <c:pt idx="1821">
                  <c:v>-24.522008951168417</c:v>
                </c:pt>
                <c:pt idx="1822">
                  <c:v>-24.527790320634356</c:v>
                </c:pt>
                <c:pt idx="1823">
                  <c:v>-24.533569795633813</c:v>
                </c:pt>
                <c:pt idx="1824">
                  <c:v>-24.539347379429547</c:v>
                </c:pt>
                <c:pt idx="1825">
                  <c:v>-24.545123075280358</c:v>
                </c:pt>
                <c:pt idx="1826">
                  <c:v>-24.550896886439748</c:v>
                </c:pt>
                <c:pt idx="1827">
                  <c:v>-24.556668816157135</c:v>
                </c:pt>
                <c:pt idx="1828">
                  <c:v>-24.562438867676917</c:v>
                </c:pt>
                <c:pt idx="1829">
                  <c:v>-24.568207044239131</c:v>
                </c:pt>
                <c:pt idx="1830">
                  <c:v>-24.573973349079296</c:v>
                </c:pt>
                <c:pt idx="1831">
                  <c:v>-24.579737785427728</c:v>
                </c:pt>
                <c:pt idx="1832">
                  <c:v>-24.585500356511293</c:v>
                </c:pt>
                <c:pt idx="1833">
                  <c:v>-24.591261065551187</c:v>
                </c:pt>
                <c:pt idx="1834">
                  <c:v>-24.597019915764733</c:v>
                </c:pt>
                <c:pt idx="1835">
                  <c:v>-24.602776910364497</c:v>
                </c:pt>
                <c:pt idx="1836">
                  <c:v>-24.608532052558488</c:v>
                </c:pt>
                <c:pt idx="1837">
                  <c:v>-24.614285345550194</c:v>
                </c:pt>
                <c:pt idx="1838">
                  <c:v>-24.620036792538919</c:v>
                </c:pt>
                <c:pt idx="1839">
                  <c:v>-24.625786396719121</c:v>
                </c:pt>
                <c:pt idx="1840">
                  <c:v>-24.631534161280733</c:v>
                </c:pt>
                <c:pt idx="1841">
                  <c:v>-24.637280089409373</c:v>
                </c:pt>
                <c:pt idx="1842">
                  <c:v>-24.643024184286357</c:v>
                </c:pt>
                <c:pt idx="1843">
                  <c:v>-24.648766449088182</c:v>
                </c:pt>
                <c:pt idx="1844">
                  <c:v>-24.654506886987324</c:v>
                </c:pt>
                <c:pt idx="1845">
                  <c:v>-24.660245501151451</c:v>
                </c:pt>
                <c:pt idx="1846">
                  <c:v>-24.66598229474393</c:v>
                </c:pt>
                <c:pt idx="1847">
                  <c:v>-24.67171727092396</c:v>
                </c:pt>
                <c:pt idx="1848">
                  <c:v>-24.677450432845948</c:v>
                </c:pt>
                <c:pt idx="1849">
                  <c:v>-24.683181783660121</c:v>
                </c:pt>
                <c:pt idx="1850">
                  <c:v>-24.68891132651251</c:v>
                </c:pt>
                <c:pt idx="1851">
                  <c:v>-24.694639064544347</c:v>
                </c:pt>
                <c:pt idx="1852">
                  <c:v>-24.700365000892962</c:v>
                </c:pt>
                <c:pt idx="1853">
                  <c:v>-24.706089138691091</c:v>
                </c:pt>
                <c:pt idx="1854">
                  <c:v>-24.711811481067013</c:v>
                </c:pt>
                <c:pt idx="1855">
                  <c:v>-24.71753203114497</c:v>
                </c:pt>
                <c:pt idx="1856">
                  <c:v>-24.723250792044766</c:v>
                </c:pt>
                <c:pt idx="1857">
                  <c:v>-24.728967766881794</c:v>
                </c:pt>
                <c:pt idx="1858">
                  <c:v>-24.734682958767401</c:v>
                </c:pt>
                <c:pt idx="1859">
                  <c:v>-24.740396370808636</c:v>
                </c:pt>
                <c:pt idx="1860">
                  <c:v>-24.746108006107814</c:v>
                </c:pt>
                <c:pt idx="1861">
                  <c:v>-24.751817867763414</c:v>
                </c:pt>
                <c:pt idx="1862">
                  <c:v>-24.757525958869739</c:v>
                </c:pt>
                <c:pt idx="1863">
                  <c:v>-24.763232282516327</c:v>
                </c:pt>
                <c:pt idx="1864">
                  <c:v>-24.76893684178922</c:v>
                </c:pt>
                <c:pt idx="1865">
                  <c:v>-24.774639639769678</c:v>
                </c:pt>
                <c:pt idx="1866">
                  <c:v>-24.780340679534937</c:v>
                </c:pt>
                <c:pt idx="1867">
                  <c:v>-24.786039964157961</c:v>
                </c:pt>
                <c:pt idx="1868">
                  <c:v>-24.791737496707526</c:v>
                </c:pt>
                <c:pt idx="1869">
                  <c:v>-24.797433280248498</c:v>
                </c:pt>
                <c:pt idx="1870">
                  <c:v>-24.803127317840978</c:v>
                </c:pt>
                <c:pt idx="1871">
                  <c:v>-24.808819612541587</c:v>
                </c:pt>
                <c:pt idx="1872">
                  <c:v>-24.814510167402169</c:v>
                </c:pt>
                <c:pt idx="1873">
                  <c:v>-24.820198985471137</c:v>
                </c:pt>
                <c:pt idx="1874">
                  <c:v>-24.82588606979202</c:v>
                </c:pt>
                <c:pt idx="1875">
                  <c:v>-24.831571423404558</c:v>
                </c:pt>
                <c:pt idx="1876">
                  <c:v>-24.837255049344591</c:v>
                </c:pt>
                <c:pt idx="1877">
                  <c:v>-24.842936950643377</c:v>
                </c:pt>
                <c:pt idx="1878">
                  <c:v>-24.848617130328496</c:v>
                </c:pt>
                <c:pt idx="1879">
                  <c:v>-24.854295591423252</c:v>
                </c:pt>
                <c:pt idx="1880">
                  <c:v>-24.859972336947038</c:v>
                </c:pt>
                <c:pt idx="1881">
                  <c:v>-24.865647369914598</c:v>
                </c:pt>
                <c:pt idx="1882">
                  <c:v>-24.871320693337559</c:v>
                </c:pt>
                <c:pt idx="1883">
                  <c:v>-24.876992310222864</c:v>
                </c:pt>
                <c:pt idx="1884">
                  <c:v>-24.882662223573377</c:v>
                </c:pt>
                <c:pt idx="1885">
                  <c:v>-24.888330436388205</c:v>
                </c:pt>
                <c:pt idx="1886">
                  <c:v>-24.893996951662398</c:v>
                </c:pt>
                <c:pt idx="1887">
                  <c:v>-24.899661772387162</c:v>
                </c:pt>
                <c:pt idx="1888">
                  <c:v>-24.905324901549008</c:v>
                </c:pt>
                <c:pt idx="1889">
                  <c:v>-24.910986342131135</c:v>
                </c:pt>
                <c:pt idx="1890">
                  <c:v>-24.916646097112583</c:v>
                </c:pt>
                <c:pt idx="1891">
                  <c:v>-24.922304169468529</c:v>
                </c:pt>
                <c:pt idx="1892">
                  <c:v>-24.927960562169758</c:v>
                </c:pt>
                <c:pt idx="1893">
                  <c:v>-24.933615278183467</c:v>
                </c:pt>
                <c:pt idx="1894">
                  <c:v>-24.939268320473094</c:v>
                </c:pt>
                <c:pt idx="1895">
                  <c:v>-24.944919691997384</c:v>
                </c:pt>
                <c:pt idx="1896">
                  <c:v>-24.950569395712201</c:v>
                </c:pt>
                <c:pt idx="1897">
                  <c:v>-24.956217434568465</c:v>
                </c:pt>
                <c:pt idx="1898">
                  <c:v>-24.961863811513879</c:v>
                </c:pt>
                <c:pt idx="1899">
                  <c:v>-24.967508529492015</c:v>
                </c:pt>
                <c:pt idx="1900">
                  <c:v>-24.973151591442505</c:v>
                </c:pt>
                <c:pt idx="1901">
                  <c:v>-24.978793000301238</c:v>
                </c:pt>
                <c:pt idx="1902">
                  <c:v>-24.984432759000232</c:v>
                </c:pt>
                <c:pt idx="1903">
                  <c:v>-24.990070870467346</c:v>
                </c:pt>
                <c:pt idx="1904">
                  <c:v>-24.995707337626829</c:v>
                </c:pt>
                <c:pt idx="1905">
                  <c:v>-25.001342163399034</c:v>
                </c:pt>
                <c:pt idx="1906">
                  <c:v>-25.00697535070077</c:v>
                </c:pt>
                <c:pt idx="1907">
                  <c:v>-25.012606902444546</c:v>
                </c:pt>
                <c:pt idx="1908">
                  <c:v>-25.018236821539315</c:v>
                </c:pt>
                <c:pt idx="1909">
                  <c:v>-25.023865110889872</c:v>
                </c:pt>
                <c:pt idx="1910">
                  <c:v>-25.029491773397901</c:v>
                </c:pt>
                <c:pt idx="1911">
                  <c:v>-25.035116811960574</c:v>
                </c:pt>
                <c:pt idx="1912">
                  <c:v>-25.040740229472</c:v>
                </c:pt>
                <c:pt idx="1913">
                  <c:v>-25.046362028821655</c:v>
                </c:pt>
                <c:pt idx="1914">
                  <c:v>-25.05198221289584</c:v>
                </c:pt>
                <c:pt idx="1915">
                  <c:v>-25.057600784577147</c:v>
                </c:pt>
                <c:pt idx="1916">
                  <c:v>-25.063217746744115</c:v>
                </c:pt>
                <c:pt idx="1917">
                  <c:v>-25.068833102271601</c:v>
                </c:pt>
                <c:pt idx="1918">
                  <c:v>-25.074446854030867</c:v>
                </c:pt>
                <c:pt idx="1919">
                  <c:v>-25.080059004889254</c:v>
                </c:pt>
                <c:pt idx="1920">
                  <c:v>-25.085669557710673</c:v>
                </c:pt>
                <c:pt idx="1921">
                  <c:v>-25.091278515355192</c:v>
                </c:pt>
                <c:pt idx="1922">
                  <c:v>-25.096885880678933</c:v>
                </c:pt>
                <c:pt idx="1923">
                  <c:v>-25.102491656534927</c:v>
                </c:pt>
                <c:pt idx="1924">
                  <c:v>-25.108095845771594</c:v>
                </c:pt>
                <c:pt idx="1925">
                  <c:v>-25.113698451234733</c:v>
                </c:pt>
                <c:pt idx="1926">
                  <c:v>-25.11929947576585</c:v>
                </c:pt>
                <c:pt idx="1927">
                  <c:v>-25.124898922202856</c:v>
                </c:pt>
                <c:pt idx="1928">
                  <c:v>-25.130496793380228</c:v>
                </c:pt>
                <c:pt idx="1929">
                  <c:v>-25.136093092128512</c:v>
                </c:pt>
                <c:pt idx="1930">
                  <c:v>-25.141687821274875</c:v>
                </c:pt>
                <c:pt idx="1931">
                  <c:v>-25.147280983642759</c:v>
                </c:pt>
                <c:pt idx="1932">
                  <c:v>-25.152872582052105</c:v>
                </c:pt>
                <c:pt idx="1933">
                  <c:v>-25.158462619319085</c:v>
                </c:pt>
                <c:pt idx="1934">
                  <c:v>-25.164051098256266</c:v>
                </c:pt>
                <c:pt idx="1935">
                  <c:v>-25.169638021672863</c:v>
                </c:pt>
                <c:pt idx="1936">
                  <c:v>-25.175223392374125</c:v>
                </c:pt>
                <c:pt idx="1937">
                  <c:v>-25.180807213162296</c:v>
                </c:pt>
                <c:pt idx="1938">
                  <c:v>-25.186389486835331</c:v>
                </c:pt>
                <c:pt idx="1939">
                  <c:v>-25.191970216188263</c:v>
                </c:pt>
                <c:pt idx="1940">
                  <c:v>-25.197549404012332</c:v>
                </c:pt>
                <c:pt idx="1941">
                  <c:v>-25.203127053095251</c:v>
                </c:pt>
                <c:pt idx="1942">
                  <c:v>-25.208703166221262</c:v>
                </c:pt>
                <c:pt idx="1943">
                  <c:v>-25.214277746170808</c:v>
                </c:pt>
                <c:pt idx="1944">
                  <c:v>-25.219850795721001</c:v>
                </c:pt>
                <c:pt idx="1945">
                  <c:v>-25.225422317645712</c:v>
                </c:pt>
                <c:pt idx="1946">
                  <c:v>-25.230992314714985</c:v>
                </c:pt>
                <c:pt idx="1947">
                  <c:v>-25.236560789695428</c:v>
                </c:pt>
                <c:pt idx="1948">
                  <c:v>-25.242127745350217</c:v>
                </c:pt>
                <c:pt idx="1949">
                  <c:v>-25.247693184439175</c:v>
                </c:pt>
                <c:pt idx="1950">
                  <c:v>-25.25325710971828</c:v>
                </c:pt>
                <c:pt idx="1951">
                  <c:v>-25.258819523940545</c:v>
                </c:pt>
                <c:pt idx="1952">
                  <c:v>-25.264380429855088</c:v>
                </c:pt>
                <c:pt idx="1953">
                  <c:v>-25.269939830207846</c:v>
                </c:pt>
                <c:pt idx="1954">
                  <c:v>-25.275497727741367</c:v>
                </c:pt>
                <c:pt idx="1955">
                  <c:v>-25.281054125194583</c:v>
                </c:pt>
                <c:pt idx="1956">
                  <c:v>-25.286609025303068</c:v>
                </c:pt>
                <c:pt idx="1957">
                  <c:v>-25.292162430799049</c:v>
                </c:pt>
                <c:pt idx="1958">
                  <c:v>-25.297714344411325</c:v>
                </c:pt>
                <c:pt idx="1959">
                  <c:v>-25.303264768865219</c:v>
                </c:pt>
                <c:pt idx="1960">
                  <c:v>-25.308813706882791</c:v>
                </c:pt>
                <c:pt idx="1961">
                  <c:v>-25.314361161182571</c:v>
                </c:pt>
                <c:pt idx="1962">
                  <c:v>-25.31990713447999</c:v>
                </c:pt>
                <c:pt idx="1963">
                  <c:v>-25.325451629486775</c:v>
                </c:pt>
                <c:pt idx="1964">
                  <c:v>-25.330994648911471</c:v>
                </c:pt>
                <c:pt idx="1965">
                  <c:v>-25.33653619545937</c:v>
                </c:pt>
                <c:pt idx="1966">
                  <c:v>-25.342076271832198</c:v>
                </c:pt>
                <c:pt idx="1967">
                  <c:v>-25.347614880728457</c:v>
                </c:pt>
                <c:pt idx="1968">
                  <c:v>-25.353152024843304</c:v>
                </c:pt>
                <c:pt idx="1969">
                  <c:v>-25.358687706868782</c:v>
                </c:pt>
                <c:pt idx="1970">
                  <c:v>-25.364221929493247</c:v>
                </c:pt>
                <c:pt idx="1971">
                  <c:v>-25.369754695402005</c:v>
                </c:pt>
                <c:pt idx="1972">
                  <c:v>-25.375286007277129</c:v>
                </c:pt>
                <c:pt idx="1973">
                  <c:v>-25.380815867797004</c:v>
                </c:pt>
                <c:pt idx="1974">
                  <c:v>-25.386344279637228</c:v>
                </c:pt>
                <c:pt idx="1975">
                  <c:v>-25.391871245469865</c:v>
                </c:pt>
                <c:pt idx="1976">
                  <c:v>-25.397396767963766</c:v>
                </c:pt>
                <c:pt idx="1977">
                  <c:v>-25.402920849784614</c:v>
                </c:pt>
                <c:pt idx="1978">
                  <c:v>-25.408443493594334</c:v>
                </c:pt>
                <c:pt idx="1979">
                  <c:v>-25.413964702052493</c:v>
                </c:pt>
                <c:pt idx="1980">
                  <c:v>-25.419484477814748</c:v>
                </c:pt>
                <c:pt idx="1981">
                  <c:v>-25.425002823533642</c:v>
                </c:pt>
                <c:pt idx="1982">
                  <c:v>-25.430519741858888</c:v>
                </c:pt>
                <c:pt idx="1983">
                  <c:v>-25.436035235436162</c:v>
                </c:pt>
                <c:pt idx="1984">
                  <c:v>-25.441549306908932</c:v>
                </c:pt>
                <c:pt idx="1985">
                  <c:v>-25.447061958916784</c:v>
                </c:pt>
                <c:pt idx="1986">
                  <c:v>-25.452573194096214</c:v>
                </c:pt>
                <c:pt idx="1987">
                  <c:v>-25.458083015080767</c:v>
                </c:pt>
                <c:pt idx="1988">
                  <c:v>-25.463591424500557</c:v>
                </c:pt>
                <c:pt idx="1989">
                  <c:v>-25.469098424982789</c:v>
                </c:pt>
                <c:pt idx="1990">
                  <c:v>-25.474604019151261</c:v>
                </c:pt>
                <c:pt idx="1991">
                  <c:v>-25.480108209626813</c:v>
                </c:pt>
                <c:pt idx="1992">
                  <c:v>-25.485610999026743</c:v>
                </c:pt>
                <c:pt idx="1993">
                  <c:v>-25.4911123899657</c:v>
                </c:pt>
                <c:pt idx="1994">
                  <c:v>-25.496612385055126</c:v>
                </c:pt>
                <c:pt idx="1995">
                  <c:v>-25.502110986902956</c:v>
                </c:pt>
                <c:pt idx="1996">
                  <c:v>-25.50760819811439</c:v>
                </c:pt>
                <c:pt idx="1997">
                  <c:v>-25.51310402129133</c:v>
                </c:pt>
                <c:pt idx="1998">
                  <c:v>-25.518598459032482</c:v>
                </c:pt>
                <c:pt idx="1999">
                  <c:v>-25.524091513933943</c:v>
                </c:pt>
                <c:pt idx="2000">
                  <c:v>-25.529583188587903</c:v>
                </c:pt>
                <c:pt idx="2001">
                  <c:v>-25.535073485584409</c:v>
                </c:pt>
                <c:pt idx="2002">
                  <c:v>-25.589901251885646</c:v>
                </c:pt>
                <c:pt idx="2003">
                  <c:v>-25.644594078288577</c:v>
                </c:pt>
                <c:pt idx="2004">
                  <c:v>-25.6991545045172</c:v>
                </c:pt>
                <c:pt idx="2005">
                  <c:v>-25.753585040929824</c:v>
                </c:pt>
                <c:pt idx="2006">
                  <c:v>-25.807888169172827</c:v>
                </c:pt>
                <c:pt idx="2007">
                  <c:v>-25.862066342817766</c:v>
                </c:pt>
                <c:pt idx="2008">
                  <c:v>-25.916121987982962</c:v>
                </c:pt>
                <c:pt idx="2009">
                  <c:v>-25.970057503940509</c:v>
                </c:pt>
                <c:pt idx="2010">
                  <c:v>-26.023875263708547</c:v>
                </c:pt>
                <c:pt idx="2011">
                  <c:v>-26.077577614630428</c:v>
                </c:pt>
                <c:pt idx="2012">
                  <c:v>-26.131166878938885</c:v>
                </c:pt>
                <c:pt idx="2013">
                  <c:v>-26.184645354308</c:v>
                </c:pt>
                <c:pt idx="2014">
                  <c:v>-26.238015314392374</c:v>
                </c:pt>
                <c:pt idx="2015">
                  <c:v>-26.291279009353381</c:v>
                </c:pt>
                <c:pt idx="2016">
                  <c:v>-26.344438666373627</c:v>
                </c:pt>
                <c:pt idx="2017">
                  <c:v>-26.397496490160314</c:v>
                </c:pt>
                <c:pt idx="2018">
                  <c:v>-26.450454663435714</c:v>
                </c:pt>
                <c:pt idx="2019">
                  <c:v>-26.503315347418148</c:v>
                </c:pt>
                <c:pt idx="2020">
                  <c:v>-26.55608068229202</c:v>
                </c:pt>
                <c:pt idx="2021">
                  <c:v>-26.608752787666724</c:v>
                </c:pt>
                <c:pt idx="2022">
                  <c:v>-26.661333763025606</c:v>
                </c:pt>
                <c:pt idx="2023">
                  <c:v>-26.713825688166395</c:v>
                </c:pt>
                <c:pt idx="2024">
                  <c:v>-26.766230623630079</c:v>
                </c:pt>
                <c:pt idx="2025">
                  <c:v>-26.818550611121999</c:v>
                </c:pt>
                <c:pt idx="2026">
                  <c:v>-26.870787673923886</c:v>
                </c:pt>
                <c:pt idx="2027">
                  <c:v>-26.922943817296314</c:v>
                </c:pt>
                <c:pt idx="2028">
                  <c:v>-26.975021028873385</c:v>
                </c:pt>
                <c:pt idx="2029">
                  <c:v>-27.027021279049027</c:v>
                </c:pt>
                <c:pt idx="2030">
                  <c:v>-27.078946521355046</c:v>
                </c:pt>
                <c:pt idx="2031">
                  <c:v>-27.130798692831718</c:v>
                </c:pt>
                <c:pt idx="2032">
                  <c:v>-27.182579714390585</c:v>
                </c:pt>
                <c:pt idx="2033">
                  <c:v>-27.234291491170026</c:v>
                </c:pt>
                <c:pt idx="2034">
                  <c:v>-27.285935912883232</c:v>
                </c:pt>
                <c:pt idx="2035">
                  <c:v>-27.33751485416041</c:v>
                </c:pt>
                <c:pt idx="2036">
                  <c:v>-27.389030174882688</c:v>
                </c:pt>
                <c:pt idx="2037">
                  <c:v>-27.440483720510368</c:v>
                </c:pt>
                <c:pt idx="2038">
                  <c:v>-27.491877322404754</c:v>
                </c:pt>
                <c:pt idx="2039">
                  <c:v>-27.543212798143422</c:v>
                </c:pt>
                <c:pt idx="2040">
                  <c:v>-27.594491951829841</c:v>
                </c:pt>
                <c:pt idx="2041">
                  <c:v>-27.64571657439668</c:v>
                </c:pt>
                <c:pt idx="2042">
                  <c:v>-27.696888443903809</c:v>
                </c:pt>
                <c:pt idx="2043">
                  <c:v>-27.748009325830498</c:v>
                </c:pt>
                <c:pt idx="2044">
                  <c:v>-27.799080973362358</c:v>
                </c:pt>
                <c:pt idx="2045">
                  <c:v>-27.850105127672556</c:v>
                </c:pt>
                <c:pt idx="2046">
                  <c:v>-27.90108351819925</c:v>
                </c:pt>
                <c:pt idx="2047">
                  <c:v>-27.952017862916009</c:v>
                </c:pt>
                <c:pt idx="2048">
                  <c:v>-28.002909868599133</c:v>
                </c:pt>
                <c:pt idx="2049">
                  <c:v>-28.053761231089716</c:v>
                </c:pt>
                <c:pt idx="2050">
                  <c:v>-28.104573635550789</c:v>
                </c:pt>
                <c:pt idx="2051">
                  <c:v>-28.155348756720361</c:v>
                </c:pt>
                <c:pt idx="2052">
                  <c:v>-28.206088259160495</c:v>
                </c:pt>
                <c:pt idx="2053">
                  <c:v>-28.256793797500986</c:v>
                </c:pt>
                <c:pt idx="2054">
                  <c:v>-28.307467016680938</c:v>
                </c:pt>
                <c:pt idx="2055">
                  <c:v>-28.358109552183954</c:v>
                </c:pt>
                <c:pt idx="2056">
                  <c:v>-28.408723030271563</c:v>
                </c:pt>
                <c:pt idx="2057">
                  <c:v>-28.459309068211734</c:v>
                </c:pt>
                <c:pt idx="2058">
                  <c:v>-28.509869274504322</c:v>
                </c:pt>
                <c:pt idx="2059">
                  <c:v>-28.560405249102139</c:v>
                </c:pt>
                <c:pt idx="2060">
                  <c:v>-28.610918583630095</c:v>
                </c:pt>
                <c:pt idx="2061">
                  <c:v>-28.661410861599137</c:v>
                </c:pt>
                <c:pt idx="2062">
                  <c:v>-28.711883658618817</c:v>
                </c:pt>
                <c:pt idx="2063">
                  <c:v>-28.762338542604802</c:v>
                </c:pt>
                <c:pt idx="2064">
                  <c:v>-28.812777073985217</c:v>
                </c:pt>
                <c:pt idx="2065">
                  <c:v>-28.863200805902963</c:v>
                </c:pt>
                <c:pt idx="2066">
                  <c:v>-28.91361128441471</c:v>
                </c:pt>
                <c:pt idx="2067">
                  <c:v>-28.96401004868838</c:v>
                </c:pt>
                <c:pt idx="2068">
                  <c:v>-29.014398631197228</c:v>
                </c:pt>
                <c:pt idx="2069">
                  <c:v>-29.064778557910781</c:v>
                </c:pt>
                <c:pt idx="2070">
                  <c:v>-29.115151348484474</c:v>
                </c:pt>
                <c:pt idx="2071">
                  <c:v>-29.165518516446024</c:v>
                </c:pt>
                <c:pt idx="2072">
                  <c:v>-29.215881569378574</c:v>
                </c:pt>
                <c:pt idx="2073">
                  <c:v>-29.266242009104403</c:v>
                </c:pt>
                <c:pt idx="2074">
                  <c:v>-29.31660133186233</c:v>
                </c:pt>
                <c:pt idx="2075">
                  <c:v>-29.366961028487175</c:v>
                </c:pt>
                <c:pt idx="2076">
                  <c:v>-29.41732258458298</c:v>
                </c:pt>
                <c:pt idx="2077">
                  <c:v>-29.467687480698189</c:v>
                </c:pt>
                <c:pt idx="2078">
                  <c:v>-29.518057192496016</c:v>
                </c:pt>
                <c:pt idx="2079">
                  <c:v>-29.568433190924015</c:v>
                </c:pt>
                <c:pt idx="2080">
                  <c:v>-29.618816942381862</c:v>
                </c:pt>
                <c:pt idx="2081">
                  <c:v>-29.669209908887041</c:v>
                </c:pt>
                <c:pt idx="2082">
                  <c:v>-29.719613548239806</c:v>
                </c:pt>
                <c:pt idx="2083">
                  <c:v>-29.770029314184541</c:v>
                </c:pt>
                <c:pt idx="2084">
                  <c:v>-29.820458656571898</c:v>
                </c:pt>
                <c:pt idx="2085">
                  <c:v>-29.870903021518057</c:v>
                </c:pt>
                <c:pt idx="2086">
                  <c:v>-29.92136385156244</c:v>
                </c:pt>
                <c:pt idx="2087">
                  <c:v>-29.9718425858253</c:v>
                </c:pt>
                <c:pt idx="2088">
                  <c:v>-30.022340660161959</c:v>
                </c:pt>
                <c:pt idx="2089">
                  <c:v>-30.072859507318451</c:v>
                </c:pt>
                <c:pt idx="2090">
                  <c:v>-30.123400557083151</c:v>
                </c:pt>
                <c:pt idx="2091">
                  <c:v>-30.173965236439852</c:v>
                </c:pt>
                <c:pt idx="2092">
                  <c:v>-30.224554969717548</c:v>
                </c:pt>
                <c:pt idx="2093">
                  <c:v>-30.275171178740727</c:v>
                </c:pt>
                <c:pt idx="2094">
                  <c:v>-30.325815282978009</c:v>
                </c:pt>
                <c:pt idx="2095">
                  <c:v>-30.376488699690121</c:v>
                </c:pt>
                <c:pt idx="2096">
                  <c:v>-30.42719284407692</c:v>
                </c:pt>
                <c:pt idx="2097">
                  <c:v>-30.47792912942333</c:v>
                </c:pt>
                <c:pt idx="2098">
                  <c:v>-30.528698967245326</c:v>
                </c:pt>
                <c:pt idx="2099">
                  <c:v>-30.579503767434101</c:v>
                </c:pt>
                <c:pt idx="2100">
                  <c:v>-30.630344938400622</c:v>
                </c:pt>
                <c:pt idx="2101">
                  <c:v>-30.68122388721919</c:v>
                </c:pt>
                <c:pt idx="2102">
                  <c:v>-30.732142019770215</c:v>
                </c:pt>
                <c:pt idx="2103">
                  <c:v>-30.78310074088272</c:v>
                </c:pt>
                <c:pt idx="2104">
                  <c:v>-30.834101454476603</c:v>
                </c:pt>
                <c:pt idx="2105">
                  <c:v>-30.88514556370443</c:v>
                </c:pt>
                <c:pt idx="2106">
                  <c:v>-30.936234471092334</c:v>
                </c:pt>
                <c:pt idx="2107">
                  <c:v>-30.987369578681545</c:v>
                </c:pt>
                <c:pt idx="2108">
                  <c:v>-31.038552288169363</c:v>
                </c:pt>
                <c:pt idx="2109">
                  <c:v>-31.08978400104948</c:v>
                </c:pt>
                <c:pt idx="2110">
                  <c:v>-31.141066118752441</c:v>
                </c:pt>
                <c:pt idx="2111">
                  <c:v>-31.192400042787078</c:v>
                </c:pt>
                <c:pt idx="2112">
                  <c:v>-31.243787174879625</c:v>
                </c:pt>
                <c:pt idx="2113">
                  <c:v>-31.295228917115434</c:v>
                </c:pt>
                <c:pt idx="2114">
                  <c:v>-31.34672667207882</c:v>
                </c:pt>
                <c:pt idx="2115">
                  <c:v>-31.39828184299407</c:v>
                </c:pt>
                <c:pt idx="2116">
                  <c:v>-31.449895833866563</c:v>
                </c:pt>
                <c:pt idx="2117">
                  <c:v>-31.501570049623538</c:v>
                </c:pt>
                <c:pt idx="2118">
                  <c:v>-31.553305896255782</c:v>
                </c:pt>
                <c:pt idx="2119">
                  <c:v>-31.605104780958932</c:v>
                </c:pt>
                <c:pt idx="2120">
                  <c:v>-31.656968112277106</c:v>
                </c:pt>
                <c:pt idx="2121">
                  <c:v>-31.708897300243283</c:v>
                </c:pt>
                <c:pt idx="2122">
                  <c:v>-31.760893756524482</c:v>
                </c:pt>
                <c:pt idx="2123">
                  <c:v>-31.812958894564272</c:v>
                </c:pt>
                <c:pt idx="2124">
                  <c:v>-31.865094129727822</c:v>
                </c:pt>
                <c:pt idx="2125">
                  <c:v>-31.917300879446099</c:v>
                </c:pt>
                <c:pt idx="2126">
                  <c:v>-31.969580563361998</c:v>
                </c:pt>
                <c:pt idx="2127">
                  <c:v>-32.021934603477014</c:v>
                </c:pt>
                <c:pt idx="2128">
                  <c:v>-32.074364424298111</c:v>
                </c:pt>
                <c:pt idx="2129">
                  <c:v>-32.126871452986038</c:v>
                </c:pt>
                <c:pt idx="2130">
                  <c:v>-32.179457119504214</c:v>
                </c:pt>
                <c:pt idx="2131">
                  <c:v>-32.232122856769848</c:v>
                </c:pt>
                <c:pt idx="2132">
                  <c:v>-32.284870100803595</c:v>
                </c:pt>
                <c:pt idx="2133">
                  <c:v>-32.337700290883085</c:v>
                </c:pt>
                <c:pt idx="2134">
                  <c:v>-32.39061486969603</c:v>
                </c:pt>
                <c:pt idx="2135">
                  <c:v>-32.443615283494708</c:v>
                </c:pt>
                <c:pt idx="2136">
                  <c:v>-32.496702982251946</c:v>
                </c:pt>
                <c:pt idx="2137">
                  <c:v>-32.549879419819277</c:v>
                </c:pt>
                <c:pt idx="2138">
                  <c:v>-32.603146054084803</c:v>
                </c:pt>
                <c:pt idx="2139">
                  <c:v>-32.656504347133996</c:v>
                </c:pt>
                <c:pt idx="2140">
                  <c:v>-32.709955765411621</c:v>
                </c:pt>
                <c:pt idx="2141">
                  <c:v>-32.763501779884919</c:v>
                </c:pt>
                <c:pt idx="2142">
                  <c:v>-32.817143866208838</c:v>
                </c:pt>
                <c:pt idx="2143">
                  <c:v>-32.870883504892909</c:v>
                </c:pt>
                <c:pt idx="2144">
                  <c:v>-32.924722181470656</c:v>
                </c:pt>
                <c:pt idx="2145">
                  <c:v>-32.978661386669216</c:v>
                </c:pt>
                <c:pt idx="2146">
                  <c:v>-33.032702616582434</c:v>
                </c:pt>
                <c:pt idx="2147">
                  <c:v>-33.086847372845732</c:v>
                </c:pt>
                <c:pt idx="2148">
                  <c:v>-33.141097162812649</c:v>
                </c:pt>
                <c:pt idx="2149">
                  <c:v>-33.195453499733503</c:v>
                </c:pt>
                <c:pt idx="2150">
                  <c:v>-33.24991790293717</c:v>
                </c:pt>
                <c:pt idx="2151">
                  <c:v>-33.304491898014447</c:v>
                </c:pt>
                <c:pt idx="2152">
                  <c:v>-33.359177017003539</c:v>
                </c:pt>
                <c:pt idx="2153">
                  <c:v>-33.413974798579595</c:v>
                </c:pt>
                <c:pt idx="2154">
                  <c:v>-33.468886788244802</c:v>
                </c:pt>
                <c:pt idx="2155">
                  <c:v>-33.52391453852276</c:v>
                </c:pt>
                <c:pt idx="2156">
                  <c:v>-33.579059609154626</c:v>
                </c:pt>
                <c:pt idx="2157">
                  <c:v>-33.634323567298821</c:v>
                </c:pt>
                <c:pt idx="2158">
                  <c:v>-33.689707987732817</c:v>
                </c:pt>
                <c:pt idx="2159">
                  <c:v>-33.74521445305956</c:v>
                </c:pt>
                <c:pt idx="2160">
                  <c:v>-33.8008445539147</c:v>
                </c:pt>
                <c:pt idx="2161">
                  <c:v>-33.856599889178995</c:v>
                </c:pt>
                <c:pt idx="2162">
                  <c:v>-33.912482066193391</c:v>
                </c:pt>
                <c:pt idx="2163">
                  <c:v>-33.968492700976746</c:v>
                </c:pt>
                <c:pt idx="2164">
                  <c:v>-34.02463341844922</c:v>
                </c:pt>
                <c:pt idx="2165">
                  <c:v>-34.080905852655988</c:v>
                </c:pt>
                <c:pt idx="2166">
                  <c:v>-34.137311646998675</c:v>
                </c:pt>
                <c:pt idx="2167">
                  <c:v>-34.193852454466615</c:v>
                </c:pt>
                <c:pt idx="2168">
                  <c:v>-34.25052993787552</c:v>
                </c:pt>
                <c:pt idx="2169">
                  <c:v>-34.307345770108171</c:v>
                </c:pt>
                <c:pt idx="2170">
                  <c:v>-34.364301634359528</c:v>
                </c:pt>
                <c:pt idx="2171">
                  <c:v>-34.421399224387187</c:v>
                </c:pt>
                <c:pt idx="2172">
                  <c:v>-34.478640244765387</c:v>
                </c:pt>
                <c:pt idx="2173">
                  <c:v>-34.536026411143425</c:v>
                </c:pt>
                <c:pt idx="2174">
                  <c:v>-34.593559450509687</c:v>
                </c:pt>
                <c:pt idx="2175">
                  <c:v>-34.651241101460442</c:v>
                </c:pt>
                <c:pt idx="2176">
                  <c:v>-34.709073114471813</c:v>
                </c:pt>
                <c:pt idx="2177">
                  <c:v>-34.767057252180038</c:v>
                </c:pt>
                <c:pt idx="2178">
                  <c:v>-34.825195289663725</c:v>
                </c:pt>
                <c:pt idx="2179">
                  <c:v>-34.883489014733932</c:v>
                </c:pt>
                <c:pt idx="2180">
                  <c:v>-34.941940228228972</c:v>
                </c:pt>
                <c:pt idx="2181">
                  <c:v>-35.000550744314324</c:v>
                </c:pt>
                <c:pt idx="2182">
                  <c:v>-35.059322390789852</c:v>
                </c:pt>
                <c:pt idx="2183">
                  <c:v>-35.118257009401653</c:v>
                </c:pt>
                <c:pt idx="2184">
                  <c:v>-35.177356456161505</c:v>
                </c:pt>
                <c:pt idx="2185">
                  <c:v>-35.23662260167103</c:v>
                </c:pt>
                <c:pt idx="2186">
                  <c:v>-35.296057331454641</c:v>
                </c:pt>
                <c:pt idx="2187">
                  <c:v>-35.355662546297559</c:v>
                </c:pt>
                <c:pt idx="2188">
                  <c:v>-35.415440162591288</c:v>
                </c:pt>
                <c:pt idx="2189">
                  <c:v>-35.47539211268645</c:v>
                </c:pt>
                <c:pt idx="2190">
                  <c:v>-35.535520345253047</c:v>
                </c:pt>
                <c:pt idx="2191">
                  <c:v>-35.595826825647997</c:v>
                </c:pt>
                <c:pt idx="2192">
                  <c:v>-35.656313536291037</c:v>
                </c:pt>
                <c:pt idx="2193">
                  <c:v>-35.716982477047942</c:v>
                </c:pt>
                <c:pt idx="2194">
                  <c:v>-35.777835665622632</c:v>
                </c:pt>
                <c:pt idx="2195">
                  <c:v>-35.838875137957643</c:v>
                </c:pt>
                <c:pt idx="2196">
                  <c:v>-35.900102948642598</c:v>
                </c:pt>
                <c:pt idx="2197">
                  <c:v>-35.961521171333494</c:v>
                </c:pt>
                <c:pt idx="2198">
                  <c:v>-36.02313189917907</c:v>
                </c:pt>
                <c:pt idx="2199">
                  <c:v>-36.084937245258367</c:v>
                </c:pt>
                <c:pt idx="2200">
                  <c:v>-36.146939343027093</c:v>
                </c:pt>
                <c:pt idx="2201">
                  <c:v>-36.209140346774696</c:v>
                </c:pt>
                <c:pt idx="2202">
                  <c:v>-36.271542432091735</c:v>
                </c:pt>
                <c:pt idx="2203">
                  <c:v>-36.334147796346997</c:v>
                </c:pt>
                <c:pt idx="2204">
                  <c:v>-36.396958659177841</c:v>
                </c:pt>
                <c:pt idx="2205">
                  <c:v>-36.459977262988957</c:v>
                </c:pt>
                <c:pt idx="2206">
                  <c:v>-36.523205873465308</c:v>
                </c:pt>
                <c:pt idx="2207">
                  <c:v>-36.586646780095897</c:v>
                </c:pt>
                <c:pt idx="2208">
                  <c:v>-36.650302296709476</c:v>
                </c:pt>
                <c:pt idx="2209">
                  <c:v>-36.714174762024292</c:v>
                </c:pt>
                <c:pt idx="2210">
                  <c:v>-36.778266540209771</c:v>
                </c:pt>
                <c:pt idx="2211">
                  <c:v>-36.842580021462375</c:v>
                </c:pt>
                <c:pt idx="2212">
                  <c:v>-36.907117622595258</c:v>
                </c:pt>
                <c:pt idx="2213">
                  <c:v>-36.971881787641621</c:v>
                </c:pt>
                <c:pt idx="2214">
                  <c:v>-37.03687498847416</c:v>
                </c:pt>
                <c:pt idx="2215">
                  <c:v>-37.10209972543845</c:v>
                </c:pt>
                <c:pt idx="2216">
                  <c:v>-37.167558528002417</c:v>
                </c:pt>
                <c:pt idx="2217">
                  <c:v>-37.233253955422128</c:v>
                </c:pt>
                <c:pt idx="2218">
                  <c:v>-37.299188597424617</c:v>
                </c:pt>
                <c:pt idx="2219">
                  <c:v>-37.365365074907118</c:v>
                </c:pt>
                <c:pt idx="2220">
                  <c:v>-37.431786040654039</c:v>
                </c:pt>
                <c:pt idx="2221">
                  <c:v>-37.498454180072699</c:v>
                </c:pt>
                <c:pt idx="2222">
                  <c:v>-37.565372211948443</c:v>
                </c:pt>
                <c:pt idx="2223">
                  <c:v>-37.632542889216992</c:v>
                </c:pt>
                <c:pt idx="2224">
                  <c:v>-37.699968999759548</c:v>
                </c:pt>
                <c:pt idx="2225">
                  <c:v>-37.767653367217008</c:v>
                </c:pt>
                <c:pt idx="2226">
                  <c:v>-37.835598851825196</c:v>
                </c:pt>
                <c:pt idx="2227">
                  <c:v>-37.903808351273483</c:v>
                </c:pt>
                <c:pt idx="2228">
                  <c:v>-37.972284801585424</c:v>
                </c:pt>
                <c:pt idx="2229">
                  <c:v>-38.041031178022827</c:v>
                </c:pt>
                <c:pt idx="2230">
                  <c:v>-38.110050496013216</c:v>
                </c:pt>
                <c:pt idx="2231">
                  <c:v>-38.179345812104629</c:v>
                </c:pt>
                <c:pt idx="2232">
                  <c:v>-38.248920224944285</c:v>
                </c:pt>
                <c:pt idx="2233">
                  <c:v>-38.318776876284034</c:v>
                </c:pt>
                <c:pt idx="2234">
                  <c:v>-38.388918952014556</c:v>
                </c:pt>
                <c:pt idx="2235">
                  <c:v>-38.459349683227579</c:v>
                </c:pt>
                <c:pt idx="2236">
                  <c:v>-38.530072347306984</c:v>
                </c:pt>
                <c:pt idx="2237">
                  <c:v>-38.6010902690509</c:v>
                </c:pt>
                <c:pt idx="2238">
                  <c:v>-38.672406821825938</c:v>
                </c:pt>
                <c:pt idx="2239">
                  <c:v>-38.744025428752252</c:v>
                </c:pt>
                <c:pt idx="2240">
                  <c:v>-38.815949563924413</c:v>
                </c:pt>
                <c:pt idx="2241">
                  <c:v>-38.888182753665866</c:v>
                </c:pt>
                <c:pt idx="2242">
                  <c:v>-38.960728577819317</c:v>
                </c:pt>
                <c:pt idx="2243">
                  <c:v>-39.033590671075714</c:v>
                </c:pt>
                <c:pt idx="2244">
                  <c:v>-39.106772724340537</c:v>
                </c:pt>
                <c:pt idx="2245">
                  <c:v>-39.180278486140637</c:v>
                </c:pt>
                <c:pt idx="2246">
                  <c:v>-39.254111764072917</c:v>
                </c:pt>
                <c:pt idx="2247">
                  <c:v>-39.328276426294913</c:v>
                </c:pt>
                <c:pt idx="2248">
                  <c:v>-39.402776403061679</c:v>
                </c:pt>
                <c:pt idx="2249">
                  <c:v>-39.477615688306429</c:v>
                </c:pt>
                <c:pt idx="2250">
                  <c:v>-39.552798341270275</c:v>
                </c:pt>
                <c:pt idx="2251">
                  <c:v>-39.628328488182071</c:v>
                </c:pt>
                <c:pt idx="2252">
                  <c:v>-39.704210323987354</c:v>
                </c:pt>
                <c:pt idx="2253">
                  <c:v>-39.780448114133563</c:v>
                </c:pt>
                <c:pt idx="2254">
                  <c:v>-39.85704619640746</c:v>
                </c:pt>
                <c:pt idx="2255">
                  <c:v>-39.93400898283214</c:v>
                </c:pt>
                <c:pt idx="2256">
                  <c:v>-40.011340961621961</c:v>
                </c:pt>
                <c:pt idx="2257">
                  <c:v>-40.089046699200125</c:v>
                </c:pt>
                <c:pt idx="2258">
                  <c:v>-40.167130842279434</c:v>
                </c:pt>
                <c:pt idx="2259">
                  <c:v>-40.245598120011216</c:v>
                </c:pt>
                <c:pt idx="2260">
                  <c:v>-40.324453346200912</c:v>
                </c:pt>
                <c:pt idx="2261">
                  <c:v>-40.403701421597368</c:v>
                </c:pt>
                <c:pt idx="2262">
                  <c:v>-40.483347336256244</c:v>
                </c:pt>
                <c:pt idx="2263">
                  <c:v>-40.563396171980827</c:v>
                </c:pt>
                <c:pt idx="2264">
                  <c:v>-40.643853104843252</c:v>
                </c:pt>
                <c:pt idx="2265">
                  <c:v>-40.724723407790151</c:v>
                </c:pt>
                <c:pt idx="2266">
                  <c:v>-40.8060124533351</c:v>
                </c:pt>
                <c:pt idx="2267">
                  <c:v>-40.887725716341862</c:v>
                </c:pt>
                <c:pt idx="2268">
                  <c:v>-40.96986877690253</c:v>
                </c:pt>
                <c:pt idx="2269">
                  <c:v>-41.052447323313778</c:v>
                </c:pt>
                <c:pt idx="2270">
                  <c:v>-41.135467155155069</c:v>
                </c:pt>
                <c:pt idx="2271">
                  <c:v>-41.218934186474463</c:v>
                </c:pt>
                <c:pt idx="2272">
                  <c:v>-41.302854449085267</c:v>
                </c:pt>
                <c:pt idx="2273">
                  <c:v>-41.387234095978215</c:v>
                </c:pt>
                <c:pt idx="2274">
                  <c:v>-41.472079404854838</c:v>
                </c:pt>
                <c:pt idx="2275">
                  <c:v>-41.557396781786991</c:v>
                </c:pt>
                <c:pt idx="2276">
                  <c:v>-41.6431927650072</c:v>
                </c:pt>
                <c:pt idx="2277">
                  <c:v>-41.729474028837437</c:v>
                </c:pt>
                <c:pt idx="2278">
                  <c:v>-41.816247387758935</c:v>
                </c:pt>
                <c:pt idx="2279">
                  <c:v>-41.903519800634434</c:v>
                </c:pt>
                <c:pt idx="2280">
                  <c:v>-41.991298375083872</c:v>
                </c:pt>
                <c:pt idx="2281">
                  <c:v>-42.079590372024597</c:v>
                </c:pt>
                <c:pt idx="2282">
                  <c:v>-42.168403210382067</c:v>
                </c:pt>
                <c:pt idx="2283">
                  <c:v>-42.257744471978683</c:v>
                </c:pt>
                <c:pt idx="2284">
                  <c:v>-42.347621906608666</c:v>
                </c:pt>
                <c:pt idx="2285">
                  <c:v>-42.438043437309275</c:v>
                </c:pt>
                <c:pt idx="2286">
                  <c:v>-42.529017165834375</c:v>
                </c:pt>
                <c:pt idx="2287">
                  <c:v>-42.620551378342917</c:v>
                </c:pt>
                <c:pt idx="2288">
                  <c:v>-42.712654551311701</c:v>
                </c:pt>
                <c:pt idx="2289">
                  <c:v>-42.805335357681294</c:v>
                </c:pt>
                <c:pt idx="2290">
                  <c:v>-42.898602673249172</c:v>
                </c:pt>
                <c:pt idx="2291">
                  <c:v>-42.992465583319344</c:v>
                </c:pt>
                <c:pt idx="2292">
                  <c:v>-43.086933389623148</c:v>
                </c:pt>
                <c:pt idx="2293">
                  <c:v>-43.182015617523597</c:v>
                </c:pt>
                <c:pt idx="2294">
                  <c:v>-43.277722023516667</c:v>
                </c:pt>
                <c:pt idx="2295">
                  <c:v>-43.374062603046966</c:v>
                </c:pt>
                <c:pt idx="2296">
                  <c:v>-43.471047598648831</c:v>
                </c:pt>
                <c:pt idx="2297">
                  <c:v>-43.56868750843649</c:v>
                </c:pt>
                <c:pt idx="2298">
                  <c:v>-43.666993094953128</c:v>
                </c:pt>
                <c:pt idx="2299">
                  <c:v>-43.76597539440462</c:v>
                </c:pt>
                <c:pt idx="2300">
                  <c:v>-43.865645726293472</c:v>
                </c:pt>
                <c:pt idx="2301">
                  <c:v>-43.966015703475932</c:v>
                </c:pt>
                <c:pt idx="2302">
                  <c:v>-44.067097242663927</c:v>
                </c:pt>
                <c:pt idx="2303">
                  <c:v>-44.16890257539734</c:v>
                </c:pt>
                <c:pt idx="2304">
                  <c:v>-44.271444259509693</c:v>
                </c:pt>
                <c:pt idx="2305">
                  <c:v>-44.374735191115739</c:v>
                </c:pt>
                <c:pt idx="2306">
                  <c:v>-44.47878861715062</c:v>
                </c:pt>
                <c:pt idx="2307">
                  <c:v>-44.58361814848822</c:v>
                </c:pt>
                <c:pt idx="2308">
                  <c:v>-44.689237773674861</c:v>
                </c:pt>
                <c:pt idx="2309">
                  <c:v>-44.795661873310337</c:v>
                </c:pt>
                <c:pt idx="2310">
                  <c:v>-44.902905235115995</c:v>
                </c:pt>
                <c:pt idx="2311">
                  <c:v>-45.010983069726443</c:v>
                </c:pt>
                <c:pt idx="2312">
                  <c:v>-45.119911027250375</c:v>
                </c:pt>
                <c:pt idx="2313">
                  <c:v>-45.229705214643985</c:v>
                </c:pt>
                <c:pt idx="2314">
                  <c:v>-45.340382213945112</c:v>
                </c:pt>
                <c:pt idx="2315">
                  <c:v>-45.451959101421373</c:v>
                </c:pt>
                <c:pt idx="2316">
                  <c:v>-45.564453467686405</c:v>
                </c:pt>
                <c:pt idx="2317">
                  <c:v>-45.677883438844731</c:v>
                </c:pt>
                <c:pt idx="2318">
                  <c:v>-45.792267698727542</c:v>
                </c:pt>
                <c:pt idx="2319">
                  <c:v>-45.907625512290196</c:v>
                </c:pt>
                <c:pt idx="2320">
                  <c:v>-46.023976750241992</c:v>
                </c:pt>
                <c:pt idx="2321">
                  <c:v>-46.141341914989539</c:v>
                </c:pt>
                <c:pt idx="2322">
                  <c:v>-46.259742167977926</c:v>
                </c:pt>
                <c:pt idx="2323">
                  <c:v>-46.379199358519813</c:v>
                </c:pt>
                <c:pt idx="2324">
                  <c:v>-46.499736054213272</c:v>
                </c:pt>
                <c:pt idx="2325">
                  <c:v>-46.621375573052731</c:v>
                </c:pt>
                <c:pt idx="2326">
                  <c:v>-46.744142017347784</c:v>
                </c:pt>
                <c:pt idx="2327">
                  <c:v>-46.868060309573742</c:v>
                </c:pt>
                <c:pt idx="2328">
                  <c:v>-46.993156230288221</c:v>
                </c:pt>
                <c:pt idx="2329">
                  <c:v>-47.119456458257638</c:v>
                </c:pt>
                <c:pt idx="2330">
                  <c:v>-47.246988612948414</c:v>
                </c:pt>
                <c:pt idx="2331">
                  <c:v>-47.375781299556181</c:v>
                </c:pt>
                <c:pt idx="2332">
                  <c:v>-47.505864156753468</c:v>
                </c:pt>
                <c:pt idx="2333">
                  <c:v>-47.637267907357653</c:v>
                </c:pt>
                <c:pt idx="2334">
                  <c:v>-47.770024412134148</c:v>
                </c:pt>
                <c:pt idx="2335">
                  <c:v>-47.904166726973394</c:v>
                </c:pt>
                <c:pt idx="2336">
                  <c:v>-48.039729163695895</c:v>
                </c:pt>
                <c:pt idx="2337">
                  <c:v>-48.17674735476723</c:v>
                </c:pt>
                <c:pt idx="2338">
                  <c:v>-48.315258322228146</c:v>
                </c:pt>
                <c:pt idx="2339">
                  <c:v>-48.455300551173501</c:v>
                </c:pt>
                <c:pt idx="2340">
                  <c:v>-48.596914068145523</c:v>
                </c:pt>
                <c:pt idx="2341">
                  <c:v>-48.740140524840584</c:v>
                </c:pt>
                <c:pt idx="2342">
                  <c:v>-48.885023287569311</c:v>
                </c:pt>
                <c:pt idx="2343">
                  <c:v>-49.031607532948513</c:v>
                </c:pt>
                <c:pt idx="2344">
                  <c:v>-49.179940350357214</c:v>
                </c:pt>
                <c:pt idx="2345">
                  <c:v>-49.330070851734661</c:v>
                </c:pt>
                <c:pt idx="2346">
                  <c:v>-49.48205028936453</c:v>
                </c:pt>
                <c:pt idx="2347">
                  <c:v>-49.635932182350977</c:v>
                </c:pt>
                <c:pt idx="2348">
                  <c:v>-49.791772452567351</c:v>
                </c:pt>
                <c:pt idx="2349">
                  <c:v>-49.949629570944836</c:v>
                </c:pt>
                <c:pt idx="2350">
                  <c:v>-50.10956471505645</c:v>
                </c:pt>
                <c:pt idx="2351">
                  <c:v>-50.27164193906026</c:v>
                </c:pt>
                <c:pt idx="2352">
                  <c:v>-50.435928357185361</c:v>
                </c:pt>
                <c:pt idx="2353">
                  <c:v>-50.602494342075843</c:v>
                </c:pt>
                <c:pt idx="2354">
                  <c:v>-50.771413739458715</c:v>
                </c:pt>
                <c:pt idx="2355">
                  <c:v>-50.94276410077876</c:v>
                </c:pt>
                <c:pt idx="2356">
                  <c:v>-51.11662693563315</c:v>
                </c:pt>
                <c:pt idx="2357">
                  <c:v>-51.293087986063071</c:v>
                </c:pt>
                <c:pt idx="2358">
                  <c:v>-51.472237525016105</c:v>
                </c:pt>
                <c:pt idx="2359">
                  <c:v>-51.654170681579259</c:v>
                </c:pt>
                <c:pt idx="2360">
                  <c:v>-51.8389877959168</c:v>
                </c:pt>
                <c:pt idx="2361">
                  <c:v>-52.026794807231965</c:v>
                </c:pt>
                <c:pt idx="2362">
                  <c:v>-52.217703678506375</c:v>
                </c:pt>
                <c:pt idx="2363">
                  <c:v>-52.411832862285877</c:v>
                </c:pt>
                <c:pt idx="2364">
                  <c:v>-52.609307812363333</c:v>
                </c:pt>
                <c:pt idx="2365">
                  <c:v>-52.810261546898261</c:v>
                </c:pt>
                <c:pt idx="2366">
                  <c:v>-53.014835269303759</c:v>
                </c:pt>
                <c:pt idx="2367">
                  <c:v>-53.223179054161626</c:v>
                </c:pt>
                <c:pt idx="2368">
                  <c:v>-53.435452606515909</c:v>
                </c:pt>
                <c:pt idx="2369">
                  <c:v>-53.651826104168556</c:v>
                </c:pt>
                <c:pt idx="2370">
                  <c:v>-53.872481134111695</c:v>
                </c:pt>
                <c:pt idx="2371">
                  <c:v>-54.097611736010847</c:v>
                </c:pt>
                <c:pt idx="2372">
                  <c:v>-54.327425567766923</c:v>
                </c:pt>
                <c:pt idx="2373">
                  <c:v>-54.562145210710554</c:v>
                </c:pt>
                <c:pt idx="2374">
                  <c:v>-54.802009634994747</c:v>
                </c:pt>
                <c:pt idx="2375">
                  <c:v>-55.047275849376199</c:v>
                </c:pt>
                <c:pt idx="2376">
                  <c:v>-55.298220763948116</c:v>
                </c:pt>
                <c:pt idx="2377">
                  <c:v>-55.555143299685653</c:v>
                </c:pt>
                <c:pt idx="2378">
                  <c:v>-55.81836678511948</c:v>
                </c:pt>
                <c:pt idx="2379">
                  <c:v>-56.088241688349626</c:v>
                </c:pt>
                <c:pt idx="2380">
                  <c:v>-56.365148742329211</c:v>
                </c:pt>
                <c:pt idx="2381">
                  <c:v>-56.649502533370736</c:v>
                </c:pt>
                <c:pt idx="2382">
                  <c:v>-56.941755637790095</c:v>
                </c:pt>
                <c:pt idx="2383">
                  <c:v>-57.242403410333146</c:v>
                </c:pt>
                <c:pt idx="2384">
                  <c:v>-57.551989551643679</c:v>
                </c:pt>
                <c:pt idx="2385">
                  <c:v>-57.871112611999081</c:v>
                </c:pt>
                <c:pt idx="2386">
                  <c:v>-58.200433626847065</c:v>
                </c:pt>
                <c:pt idx="2387">
                  <c:v>-58.540685129046722</c:v>
                </c:pt>
                <c:pt idx="2388">
                  <c:v>-58.892681846859382</c:v>
                </c:pt>
                <c:pt idx="2389">
                  <c:v>-59.257333480834816</c:v>
                </c:pt>
                <c:pt idx="2390">
                  <c:v>-59.635660064038788</c:v>
                </c:pt>
                <c:pt idx="2391">
                  <c:v>-60.028810558927042</c:v>
                </c:pt>
                <c:pt idx="2392">
                  <c:v>-60.438085545422204</c:v>
                </c:pt>
                <c:pt idx="2393">
                  <c:v>-60.864965130156477</c:v>
                </c:pt>
                <c:pt idx="2394">
                  <c:v>-61.311143588573671</c:v>
                </c:pt>
                <c:pt idx="2395">
                  <c:v>-61.778572788239778</c:v>
                </c:pt>
                <c:pt idx="2396">
                  <c:v>-62.269517207736634</c:v>
                </c:pt>
                <c:pt idx="2397">
                  <c:v>-62.786624477551968</c:v>
                </c:pt>
                <c:pt idx="2398">
                  <c:v>-63.333017013750286</c:v>
                </c:pt>
                <c:pt idx="2399">
                  <c:v>-63.912412797002972</c:v>
                </c:pt>
                <c:pt idx="2400">
                  <c:v>-64.52928718132695</c:v>
                </c:pt>
                <c:pt idx="2401">
                  <c:v>-65.189093685429981</c:v>
                </c:pt>
                <c:pt idx="2402">
                  <c:v>-65.898571610204186</c:v>
                </c:pt>
                <c:pt idx="2403">
                  <c:v>-66.666184979994568</c:v>
                </c:pt>
                <c:pt idx="2404">
                  <c:v>-67.502766416279272</c:v>
                </c:pt>
                <c:pt idx="2405">
                  <c:v>-68.422492693690927</c:v>
                </c:pt>
                <c:pt idx="2406">
                  <c:v>-69.444420810109634</c:v>
                </c:pt>
                <c:pt idx="2407">
                  <c:v>-70.595021805257915</c:v>
                </c:pt>
                <c:pt idx="2408">
                  <c:v>-71.912607768018802</c:v>
                </c:pt>
                <c:pt idx="2409">
                  <c:v>-73.45565268284183</c:v>
                </c:pt>
                <c:pt idx="2410">
                  <c:v>-75.320012570260218</c:v>
                </c:pt>
                <c:pt idx="2411">
                  <c:v>-77.679659929327372</c:v>
                </c:pt>
                <c:pt idx="2412">
                  <c:v>-80.904523696181485</c:v>
                </c:pt>
                <c:pt idx="2413">
                  <c:v>-86.045188717913703</c:v>
                </c:pt>
                <c:pt idx="2414">
                  <c:v>-100.11636596817974</c:v>
                </c:pt>
                <c:pt idx="2415">
                  <c:v>-90.496527372102378</c:v>
                </c:pt>
                <c:pt idx="2416">
                  <c:v>-83.180305762315754</c:v>
                </c:pt>
                <c:pt idx="2417">
                  <c:v>-79.286847995727811</c:v>
                </c:pt>
                <c:pt idx="2418">
                  <c:v>-76.62316389385856</c:v>
                </c:pt>
                <c:pt idx="2419">
                  <c:v>-74.599437045537712</c:v>
                </c:pt>
                <c:pt idx="2420">
                  <c:v>-72.969125255639995</c:v>
                </c:pt>
                <c:pt idx="2421">
                  <c:v>-71.605403808868601</c:v>
                </c:pt>
                <c:pt idx="2422">
                  <c:v>-70.434349431782564</c:v>
                </c:pt>
                <c:pt idx="2423">
                  <c:v>-69.409078747367488</c:v>
                </c:pt>
                <c:pt idx="2424">
                  <c:v>-68.497982478713638</c:v>
                </c:pt>
                <c:pt idx="2425">
                  <c:v>-67.678735826480519</c:v>
                </c:pt>
                <c:pt idx="2426">
                  <c:v>-66.934984434322587</c:v>
                </c:pt>
                <c:pt idx="2427">
                  <c:v>-66.254388616149129</c:v>
                </c:pt>
                <c:pt idx="2428">
                  <c:v>-65.627408143112319</c:v>
                </c:pt>
                <c:pt idx="2429">
                  <c:v>-65.046514654235409</c:v>
                </c:pt>
                <c:pt idx="2430">
                  <c:v>-64.505662930859145</c:v>
                </c:pt>
                <c:pt idx="2431">
                  <c:v>-63.99992520291611</c:v>
                </c:pt>
                <c:pt idx="2432">
                  <c:v>-63.52523165056401</c:v>
                </c:pt>
                <c:pt idx="2433">
                  <c:v>-63.078182117555251</c:v>
                </c:pt>
                <c:pt idx="2434">
                  <c:v>-62.655906801086303</c:v>
                </c:pt>
                <c:pt idx="2435">
                  <c:v>-62.255961383655574</c:v>
                </c:pt>
                <c:pt idx="2436">
                  <c:v>-61.876246868357896</c:v>
                </c:pt>
                <c:pt idx="2437">
                  <c:v>-61.514947447540543</c:v>
                </c:pt>
                <c:pt idx="2438">
                  <c:v>-61.170481745670592</c:v>
                </c:pt>
                <c:pt idx="2439">
                  <c:v>-60.841464123872257</c:v>
                </c:pt>
                <c:pt idx="2440">
                  <c:v>-60.526673652949412</c:v>
                </c:pt>
                <c:pt idx="2441">
                  <c:v>-60.225029000565364</c:v>
                </c:pt>
                <c:pt idx="2442">
                  <c:v>-59.935567929328386</c:v>
                </c:pt>
                <c:pt idx="2443">
                  <c:v>-59.657430425751159</c:v>
                </c:pt>
                <c:pt idx="2444">
                  <c:v>-59.389844714777276</c:v>
                </c:pt>
                <c:pt idx="2445">
                  <c:v>-59.132115587165785</c:v>
                </c:pt>
                <c:pt idx="2446">
                  <c:v>-58.883614595405163</c:v>
                </c:pt>
                <c:pt idx="2447">
                  <c:v>-58.643771770328584</c:v>
                </c:pt>
                <c:pt idx="2448">
                  <c:v>-58.41206858388054</c:v>
                </c:pt>
                <c:pt idx="2449">
                  <c:v>-58.188031939622846</c:v>
                </c:pt>
                <c:pt idx="2450">
                  <c:v>-57.971229015969101</c:v>
                </c:pt>
                <c:pt idx="2451">
                  <c:v>-57.761262820945703</c:v>
                </c:pt>
                <c:pt idx="2452">
                  <c:v>-57.557768343824556</c:v>
                </c:pt>
                <c:pt idx="2453">
                  <c:v>-57.36040920996912</c:v>
                </c:pt>
                <c:pt idx="2454">
                  <c:v>-57.168874761936131</c:v>
                </c:pt>
                <c:pt idx="2455">
                  <c:v>-56.982877503276946</c:v>
                </c:pt>
                <c:pt idx="2456">
                  <c:v>-56.802150852261633</c:v>
                </c:pt>
                <c:pt idx="2457">
                  <c:v>-56.62644716150146</c:v>
                </c:pt>
                <c:pt idx="2458">
                  <c:v>-56.455535966569158</c:v>
                </c:pt>
                <c:pt idx="2459">
                  <c:v>-56.289202432564373</c:v>
                </c:pt>
                <c:pt idx="2460">
                  <c:v>-56.127245972362019</c:v>
                </c:pt>
                <c:pt idx="2461">
                  <c:v>-55.969479014272963</c:v>
                </c:pt>
                <c:pt idx="2462">
                  <c:v>-55.815725900135718</c:v>
                </c:pt>
                <c:pt idx="2463">
                  <c:v>-55.665821897617569</c:v>
                </c:pt>
                <c:pt idx="2464">
                  <c:v>-55.519612312808491</c:v>
                </c:pt>
                <c:pt idx="2465">
                  <c:v>-55.376951691128902</c:v>
                </c:pt>
                <c:pt idx="2466">
                  <c:v>-55.237703096211163</c:v>
                </c:pt>
                <c:pt idx="2467">
                  <c:v>-55.101737457800425</c:v>
                </c:pt>
                <c:pt idx="2468">
                  <c:v>-54.968932980893157</c:v>
                </c:pt>
                <c:pt idx="2469">
                  <c:v>-54.839174609342393</c:v>
                </c:pt>
                <c:pt idx="2470">
                  <c:v>-54.71235353801346</c:v>
                </c:pt>
                <c:pt idx="2471">
                  <c:v>-54.588366768309058</c:v>
                </c:pt>
                <c:pt idx="2472">
                  <c:v>-54.46711670251883</c:v>
                </c:pt>
                <c:pt idx="2473">
                  <c:v>-54.348510772995063</c:v>
                </c:pt>
                <c:pt idx="2474">
                  <c:v>-54.232461102623823</c:v>
                </c:pt>
                <c:pt idx="2475">
                  <c:v>-54.118884193477768</c:v>
                </c:pt>
                <c:pt idx="2476">
                  <c:v>-54.007700640888984</c:v>
                </c:pt>
                <c:pt idx="2477">
                  <c:v>-53.898834870490155</c:v>
                </c:pt>
                <c:pt idx="2478">
                  <c:v>-53.79221489604592</c:v>
                </c:pt>
                <c:pt idx="2479">
                  <c:v>-53.687772096132974</c:v>
                </c:pt>
                <c:pt idx="2480">
                  <c:v>-53.585441007934314</c:v>
                </c:pt>
                <c:pt idx="2481">
                  <c:v>-53.485159136599506</c:v>
                </c:pt>
                <c:pt idx="2482">
                  <c:v>-53.386866778779655</c:v>
                </c:pt>
                <c:pt idx="2483">
                  <c:v>-53.290506859092297</c:v>
                </c:pt>
                <c:pt idx="2484">
                  <c:v>-53.196024778395888</c:v>
                </c:pt>
                <c:pt idx="2485">
                  <c:v>-53.103368272864273</c:v>
                </c:pt>
                <c:pt idx="2486">
                  <c:v>-53.012487282951753</c:v>
                </c:pt>
                <c:pt idx="2487">
                  <c:v>-52.923333831429431</c:v>
                </c:pt>
                <c:pt idx="2488">
                  <c:v>-52.835861909745347</c:v>
                </c:pt>
                <c:pt idx="2489">
                  <c:v>-52.750027372039916</c:v>
                </c:pt>
                <c:pt idx="2490">
                  <c:v>-52.665787836204181</c:v>
                </c:pt>
                <c:pt idx="2491">
                  <c:v>-52.583102591427021</c:v>
                </c:pt>
                <c:pt idx="2492">
                  <c:v>-52.50193251172724</c:v>
                </c:pt>
                <c:pt idx="2493">
                  <c:v>-52.422239975012218</c:v>
                </c:pt>
                <c:pt idx="2494">
                  <c:v>-52.343988787243106</c:v>
                </c:pt>
                <c:pt idx="2495">
                  <c:v>-52.267144111326601</c:v>
                </c:pt>
                <c:pt idx="2496">
                  <c:v>-52.191672400383275</c:v>
                </c:pt>
                <c:pt idx="2497">
                  <c:v>-52.117541335072517</c:v>
                </c:pt>
                <c:pt idx="2498">
                  <c:v>-52.044719764683897</c:v>
                </c:pt>
                <c:pt idx="2499">
                  <c:v>-51.973177651724185</c:v>
                </c:pt>
                <c:pt idx="2500">
                  <c:v>-51.902886019754668</c:v>
                </c:pt>
                <c:pt idx="2501">
                  <c:v>-51.833816904254697</c:v>
                </c:pt>
                <c:pt idx="2502">
                  <c:v>-51.76594330630023</c:v>
                </c:pt>
                <c:pt idx="2503">
                  <c:v>-51.699239148867797</c:v>
                </c:pt>
                <c:pt idx="2504">
                  <c:v>-51.633679235587266</c:v>
                </c:pt>
                <c:pt idx="2505">
                  <c:v>-51.56923921178057</c:v>
                </c:pt>
                <c:pt idx="2506">
                  <c:v>-51.505895527634877</c:v>
                </c:pt>
                <c:pt idx="2507">
                  <c:v>-51.443625403372842</c:v>
                </c:pt>
                <c:pt idx="2508">
                  <c:v>-51.382406796291662</c:v>
                </c:pt>
                <c:pt idx="2509">
                  <c:v>-51.322218369550143</c:v>
                </c:pt>
                <c:pt idx="2510">
                  <c:v>-51.263039462595358</c:v>
                </c:pt>
                <c:pt idx="2511">
                  <c:v>-51.204850063125463</c:v>
                </c:pt>
                <c:pt idx="2512">
                  <c:v>-51.147630780495767</c:v>
                </c:pt>
                <c:pt idx="2513">
                  <c:v>-51.091362820476746</c:v>
                </c:pt>
                <c:pt idx="2514">
                  <c:v>-51.036027961285974</c:v>
                </c:pt>
                <c:pt idx="2515">
                  <c:v>-50.981608530814668</c:v>
                </c:pt>
                <c:pt idx="2516">
                  <c:v>-50.92808738498065</c:v>
                </c:pt>
                <c:pt idx="2517">
                  <c:v>-50.875447887137852</c:v>
                </c:pt>
                <c:pt idx="2518">
                  <c:v>-50.823673888486567</c:v>
                </c:pt>
                <c:pt idx="2519">
                  <c:v>-50.772749709420815</c:v>
                </c:pt>
                <c:pt idx="2520">
                  <c:v>-50.722660121763951</c:v>
                </c:pt>
                <c:pt idx="2521">
                  <c:v>-50.673390331840068</c:v>
                </c:pt>
                <c:pt idx="2522">
                  <c:v>-50.624925964335347</c:v>
                </c:pt>
                <c:pt idx="2523">
                  <c:v>-50.577253046904218</c:v>
                </c:pt>
                <c:pt idx="2524">
                  <c:v>-50.530357995482206</c:v>
                </c:pt>
                <c:pt idx="2525">
                  <c:v>-50.484227600262905</c:v>
                </c:pt>
                <c:pt idx="2526">
                  <c:v>-50.438849012308573</c:v>
                </c:pt>
                <c:pt idx="2527">
                  <c:v>-50.394209730754298</c:v>
                </c:pt>
                <c:pt idx="2528">
                  <c:v>-50.35029759058007</c:v>
                </c:pt>
                <c:pt idx="2529">
                  <c:v>-50.307100750916746</c:v>
                </c:pt>
                <c:pt idx="2530">
                  <c:v>-50.264607683860689</c:v>
                </c:pt>
                <c:pt idx="2531">
                  <c:v>-50.222807163768898</c:v>
                </c:pt>
                <c:pt idx="2532">
                  <c:v>-50.181688257012027</c:v>
                </c:pt>
                <c:pt idx="2533">
                  <c:v>-50.141240312160519</c:v>
                </c:pt>
                <c:pt idx="2534">
                  <c:v>-50.10145295058237</c:v>
                </c:pt>
                <c:pt idx="2535">
                  <c:v>-50.062316057432852</c:v>
                </c:pt>
                <c:pt idx="2536">
                  <c:v>-50.023819773014793</c:v>
                </c:pt>
                <c:pt idx="2537">
                  <c:v>-49.985954484495032</c:v>
                </c:pt>
                <c:pt idx="2538">
                  <c:v>-49.948710817954343</c:v>
                </c:pt>
                <c:pt idx="2539">
                  <c:v>-49.91207963075972</c:v>
                </c:pt>
                <c:pt idx="2540">
                  <c:v>-49.876052004240279</c:v>
                </c:pt>
                <c:pt idx="2541">
                  <c:v>-49.840619236654959</c:v>
                </c:pt>
                <c:pt idx="2542">
                  <c:v>-49.80577283643499</c:v>
                </c:pt>
                <c:pt idx="2543">
                  <c:v>-49.771504515691731</c:v>
                </c:pt>
                <c:pt idx="2544">
                  <c:v>-49.737806183975792</c:v>
                </c:pt>
                <c:pt idx="2545">
                  <c:v>-49.704669942274229</c:v>
                </c:pt>
                <c:pt idx="2546">
                  <c:v>-49.672088077240069</c:v>
                </c:pt>
                <c:pt idx="2547">
                  <c:v>-49.640053055637033</c:v>
                </c:pt>
                <c:pt idx="2548">
                  <c:v>-49.608557518995482</c:v>
                </c:pt>
                <c:pt idx="2549">
                  <c:v>-49.577594278465909</c:v>
                </c:pt>
                <c:pt idx="2550">
                  <c:v>-49.54715630986459</c:v>
                </c:pt>
                <c:pt idx="2551">
                  <c:v>-49.517236748899684</c:v>
                </c:pt>
                <c:pt idx="2552">
                  <c:v>-49.487828886573681</c:v>
                </c:pt>
                <c:pt idx="2553">
                  <c:v>-49.458926164750579</c:v>
                </c:pt>
                <c:pt idx="2554">
                  <c:v>-49.430522171883133</c:v>
                </c:pt>
                <c:pt idx="2555">
                  <c:v>-49.402610638893414</c:v>
                </c:pt>
                <c:pt idx="2556">
                  <c:v>-49.375185435198702</c:v>
                </c:pt>
                <c:pt idx="2557">
                  <c:v>-49.348240564877877</c:v>
                </c:pt>
                <c:pt idx="2558">
                  <c:v>-49.321770162971468</c:v>
                </c:pt>
                <c:pt idx="2559">
                  <c:v>-49.295768491911012</c:v>
                </c:pt>
                <c:pt idx="2560">
                  <c:v>-49.270229938070614</c:v>
                </c:pt>
                <c:pt idx="2561">
                  <c:v>-49.245149008438489</c:v>
                </c:pt>
                <c:pt idx="2562">
                  <c:v>-49.220520327399257</c:v>
                </c:pt>
                <c:pt idx="2563">
                  <c:v>-49.196338633627505</c:v>
                </c:pt>
                <c:pt idx="2564">
                  <c:v>-49.172598777085057</c:v>
                </c:pt>
                <c:pt idx="2565">
                  <c:v>-49.149295716117258</c:v>
                </c:pt>
                <c:pt idx="2566">
                  <c:v>-49.126424514647489</c:v>
                </c:pt>
                <c:pt idx="2567">
                  <c:v>-49.103980339462765</c:v>
                </c:pt>
                <c:pt idx="2568">
                  <c:v>-49.081958457588854</c:v>
                </c:pt>
                <c:pt idx="2569">
                  <c:v>-49.060354233750743</c:v>
                </c:pt>
                <c:pt idx="2570">
                  <c:v>-49.039163127915479</c:v>
                </c:pt>
                <c:pt idx="2571">
                  <c:v>-49.018380692912935</c:v>
                </c:pt>
                <c:pt idx="2572">
                  <c:v>-48.998002572134126</c:v>
                </c:pt>
                <c:pt idx="2573">
                  <c:v>-48.97802449730132</c:v>
                </c:pt>
                <c:pt idx="2574">
                  <c:v>-48.958442286309129</c:v>
                </c:pt>
                <c:pt idx="2575">
                  <c:v>-48.939251841133327</c:v>
                </c:pt>
                <c:pt idx="2576">
                  <c:v>-48.920449145804533</c:v>
                </c:pt>
                <c:pt idx="2577">
                  <c:v>-48.902030264444875</c:v>
                </c:pt>
                <c:pt idx="2578">
                  <c:v>-48.883991339365373</c:v>
                </c:pt>
                <c:pt idx="2579">
                  <c:v>-48.866328589221112</c:v>
                </c:pt>
                <c:pt idx="2580">
                  <c:v>-48.84903830722326</c:v>
                </c:pt>
                <c:pt idx="2581">
                  <c:v>-48.832116859404294</c:v>
                </c:pt>
                <c:pt idx="2582">
                  <c:v>-48.815560682936052</c:v>
                </c:pt>
                <c:pt idx="2583">
                  <c:v>-48.799366284499172</c:v>
                </c:pt>
                <c:pt idx="2584">
                  <c:v>-48.78353023869829</c:v>
                </c:pt>
                <c:pt idx="2585">
                  <c:v>-48.768049186527179</c:v>
                </c:pt>
                <c:pt idx="2586">
                  <c:v>-48.752919833877343</c:v>
                </c:pt>
                <c:pt idx="2587">
                  <c:v>-48.738138950090068</c:v>
                </c:pt>
                <c:pt idx="2588">
                  <c:v>-48.72370336655284</c:v>
                </c:pt>
                <c:pt idx="2589">
                  <c:v>-48.709609975332874</c:v>
                </c:pt>
                <c:pt idx="2590">
                  <c:v>-48.695855727853974</c:v>
                </c:pt>
                <c:pt idx="2591">
                  <c:v>-48.682437633607961</c:v>
                </c:pt>
                <c:pt idx="2592">
                  <c:v>-48.669352758905092</c:v>
                </c:pt>
                <c:pt idx="2593">
                  <c:v>-48.656598225658207</c:v>
                </c:pt>
                <c:pt idx="2594">
                  <c:v>-48.644171210203744</c:v>
                </c:pt>
                <c:pt idx="2595">
                  <c:v>-48.632068942151832</c:v>
                </c:pt>
                <c:pt idx="2596">
                  <c:v>-48.620288703273332</c:v>
                </c:pt>
                <c:pt idx="2597">
                  <c:v>-48.608827826413545</c:v>
                </c:pt>
                <c:pt idx="2598">
                  <c:v>-48.597683694439127</c:v>
                </c:pt>
                <c:pt idx="2599">
                  <c:v>-48.58685373921216</c:v>
                </c:pt>
                <c:pt idx="2600">
                  <c:v>-48.576335440592629</c:v>
                </c:pt>
                <c:pt idx="2601">
                  <c:v>-48.566126325468979</c:v>
                </c:pt>
                <c:pt idx="2602">
                  <c:v>-48.556223966814201</c:v>
                </c:pt>
                <c:pt idx="2603">
                  <c:v>-48.546625982767139</c:v>
                </c:pt>
                <c:pt idx="2604">
                  <c:v>-48.537330035740155</c:v>
                </c:pt>
                <c:pt idx="2605">
                  <c:v>-48.52833383154838</c:v>
                </c:pt>
                <c:pt idx="2606">
                  <c:v>-48.519635118564125</c:v>
                </c:pt>
                <c:pt idx="2607">
                  <c:v>-48.511231686892714</c:v>
                </c:pt>
                <c:pt idx="2608">
                  <c:v>-48.503121367570337</c:v>
                </c:pt>
                <c:pt idx="2609">
                  <c:v>-48.495302031783027</c:v>
                </c:pt>
                <c:pt idx="2610">
                  <c:v>-48.487771590106675</c:v>
                </c:pt>
                <c:pt idx="2611">
                  <c:v>-48.480527991765818</c:v>
                </c:pt>
                <c:pt idx="2612">
                  <c:v>-48.473569223912243</c:v>
                </c:pt>
                <c:pt idx="2613">
                  <c:v>-48.4668933109227</c:v>
                </c:pt>
                <c:pt idx="2614">
                  <c:v>-48.460498313713856</c:v>
                </c:pt>
                <c:pt idx="2615">
                  <c:v>-48.45438232907582</c:v>
                </c:pt>
                <c:pt idx="2616">
                  <c:v>-48.448543489022015</c:v>
                </c:pt>
                <c:pt idx="2617">
                  <c:v>-48.442979960155839</c:v>
                </c:pt>
                <c:pt idx="2618">
                  <c:v>-48.437689943053279</c:v>
                </c:pt>
                <c:pt idx="2619">
                  <c:v>-48.432671671661957</c:v>
                </c:pt>
                <c:pt idx="2620">
                  <c:v>-48.427923412713902</c:v>
                </c:pt>
                <c:pt idx="2621">
                  <c:v>-48.423443465154804</c:v>
                </c:pt>
                <c:pt idx="2622">
                  <c:v>-48.419230159586007</c:v>
                </c:pt>
                <c:pt idx="2623">
                  <c:v>-48.415281857721723</c:v>
                </c:pt>
                <c:pt idx="2624">
                  <c:v>-48.411596951858456</c:v>
                </c:pt>
                <c:pt idx="2625">
                  <c:v>-48.408173864359412</c:v>
                </c:pt>
                <c:pt idx="2626">
                  <c:v>-48.405011047149451</c:v>
                </c:pt>
                <c:pt idx="2627">
                  <c:v>-48.402106981225188</c:v>
                </c:pt>
                <c:pt idx="2628">
                  <c:v>-48.399460176174138</c:v>
                </c:pt>
                <c:pt idx="2629">
                  <c:v>-48.397069169707819</c:v>
                </c:pt>
                <c:pt idx="2630">
                  <c:v>-48.394932527206365</c:v>
                </c:pt>
                <c:pt idx="2631">
                  <c:v>-48.393048841272844</c:v>
                </c:pt>
                <c:pt idx="2632">
                  <c:v>-48.391416731299159</c:v>
                </c:pt>
                <c:pt idx="2633">
                  <c:v>-48.390034843043225</c:v>
                </c:pt>
                <c:pt idx="2634">
                  <c:v>-48.38890184821517</c:v>
                </c:pt>
                <c:pt idx="2635">
                  <c:v>-48.388016444074474</c:v>
                </c:pt>
                <c:pt idx="2636">
                  <c:v>-48.387377353036626</c:v>
                </c:pt>
                <c:pt idx="2637">
                  <c:v>-48.38698332228887</c:v>
                </c:pt>
                <c:pt idx="2638">
                  <c:v>-48.386833123416118</c:v>
                </c:pt>
                <c:pt idx="2639">
                  <c:v>-48.386925552034874</c:v>
                </c:pt>
                <c:pt idx="2640">
                  <c:v>-48.387259427436391</c:v>
                </c:pt>
                <c:pt idx="2641">
                  <c:v>-48.387833592239168</c:v>
                </c:pt>
                <c:pt idx="2642">
                  <c:v>-48.388646912047889</c:v>
                </c:pt>
                <c:pt idx="2643">
                  <c:v>-48.389698275123017</c:v>
                </c:pt>
                <c:pt idx="2644">
                  <c:v>-48.390986592056102</c:v>
                </c:pt>
                <c:pt idx="2645">
                  <c:v>-48.392510795453887</c:v>
                </c:pt>
                <c:pt idx="2646">
                  <c:v>-48.394269839630056</c:v>
                </c:pt>
                <c:pt idx="2647">
                  <c:v>-48.396262700304533</c:v>
                </c:pt>
                <c:pt idx="2648">
                  <c:v>-48.398488374308769</c:v>
                </c:pt>
                <c:pt idx="2649">
                  <c:v>-48.400945879300103</c:v>
                </c:pt>
                <c:pt idx="2650">
                  <c:v>-48.403634253480412</c:v>
                </c:pt>
                <c:pt idx="2651">
                  <c:v>-48.406552555324645</c:v>
                </c:pt>
                <c:pt idx="2652">
                  <c:v>-48.409699863312298</c:v>
                </c:pt>
                <c:pt idx="2653">
                  <c:v>-48.41307527566849</c:v>
                </c:pt>
                <c:pt idx="2654">
                  <c:v>-48.416677910109513</c:v>
                </c:pt>
                <c:pt idx="2655">
                  <c:v>-48.420506903595246</c:v>
                </c:pt>
                <c:pt idx="2656">
                  <c:v>-48.424561412086497</c:v>
                </c:pt>
                <c:pt idx="2657">
                  <c:v>-48.42884061031021</c:v>
                </c:pt>
                <c:pt idx="2658">
                  <c:v>-48.43334369152771</c:v>
                </c:pt>
                <c:pt idx="2659">
                  <c:v>-48.438069867310965</c:v>
                </c:pt>
                <c:pt idx="2660">
                  <c:v>-48.443018367323688</c:v>
                </c:pt>
                <c:pt idx="2661">
                  <c:v>-48.448188439105941</c:v>
                </c:pt>
                <c:pt idx="2662">
                  <c:v>-48.453579347866679</c:v>
                </c:pt>
                <c:pt idx="2663">
                  <c:v>-48.459190376280091</c:v>
                </c:pt>
                <c:pt idx="2664">
                  <c:v>-48.465020824286576</c:v>
                </c:pt>
                <c:pt idx="2665">
                  <c:v>-48.471070008899929</c:v>
                </c:pt>
                <c:pt idx="2666">
                  <c:v>-48.477337264017976</c:v>
                </c:pt>
                <c:pt idx="2667">
                  <c:v>-48.483821940238755</c:v>
                </c:pt>
                <c:pt idx="2668">
                  <c:v>-48.490523404681284</c:v>
                </c:pt>
                <c:pt idx="2669">
                  <c:v>-48.497441040810187</c:v>
                </c:pt>
                <c:pt idx="2670">
                  <c:v>-48.504574248265911</c:v>
                </c:pt>
                <c:pt idx="2671">
                  <c:v>-48.511922442698449</c:v>
                </c:pt>
                <c:pt idx="2672">
                  <c:v>-48.519485055605699</c:v>
                </c:pt>
                <c:pt idx="2673">
                  <c:v>-48.527261534175707</c:v>
                </c:pt>
                <c:pt idx="2674">
                  <c:v>-48.535251341133034</c:v>
                </c:pt>
                <c:pt idx="2675">
                  <c:v>-48.543453954590362</c:v>
                </c:pt>
                <c:pt idx="2676">
                  <c:v>-48.551868867901675</c:v>
                </c:pt>
                <c:pt idx="2677">
                  <c:v>-48.56049558952229</c:v>
                </c:pt>
                <c:pt idx="2678">
                  <c:v>-48.56933364287022</c:v>
                </c:pt>
                <c:pt idx="2679">
                  <c:v>-48.578382566192396</c:v>
                </c:pt>
                <c:pt idx="2680">
                  <c:v>-48.587641912434876</c:v>
                </c:pt>
                <c:pt idx="2681">
                  <c:v>-48.59711124911648</c:v>
                </c:pt>
                <c:pt idx="2682">
                  <c:v>-48.606790158205264</c:v>
                </c:pt>
                <c:pt idx="2683">
                  <c:v>-48.616678235999657</c:v>
                </c:pt>
                <c:pt idx="2684">
                  <c:v>-48.626775093012434</c:v>
                </c:pt>
                <c:pt idx="2685">
                  <c:v>-48.637080353857989</c:v>
                </c:pt>
                <c:pt idx="2686">
                  <c:v>-48.6475936571441</c:v>
                </c:pt>
                <c:pt idx="2687">
                  <c:v>-48.658314655364734</c:v>
                </c:pt>
                <c:pt idx="2688">
                  <c:v>-48.669243014799193</c:v>
                </c:pt>
                <c:pt idx="2689">
                  <c:v>-48.680378415411596</c:v>
                </c:pt>
                <c:pt idx="2690">
                  <c:v>-48.691720550755406</c:v>
                </c:pt>
                <c:pt idx="2691">
                  <c:v>-48.703269127880738</c:v>
                </c:pt>
                <c:pt idx="2692">
                  <c:v>-48.715023867243382</c:v>
                </c:pt>
                <c:pt idx="2693">
                  <c:v>-48.726984502619587</c:v>
                </c:pt>
                <c:pt idx="2694">
                  <c:v>-48.7391507810215</c:v>
                </c:pt>
                <c:pt idx="2695">
                  <c:v>-48.751522462616279</c:v>
                </c:pt>
                <c:pt idx="2696">
                  <c:v>-48.76409932064832</c:v>
                </c:pt>
                <c:pt idx="2697">
                  <c:v>-48.776881141365436</c:v>
                </c:pt>
                <c:pt idx="2698">
                  <c:v>-48.789867723945434</c:v>
                </c:pt>
                <c:pt idx="2699">
                  <c:v>-48.80305888042755</c:v>
                </c:pt>
                <c:pt idx="2700">
                  <c:v>-48.816454435646577</c:v>
                </c:pt>
                <c:pt idx="2701">
                  <c:v>-48.830054227168837</c:v>
                </c:pt>
                <c:pt idx="2702">
                  <c:v>-48.843858105231789</c:v>
                </c:pt>
                <c:pt idx="2703">
                  <c:v>-48.857865932685705</c:v>
                </c:pt>
                <c:pt idx="2704">
                  <c:v>-48.872077584938737</c:v>
                </c:pt>
                <c:pt idx="2705">
                  <c:v>-48.886492949904309</c:v>
                </c:pt>
                <c:pt idx="2706">
                  <c:v>-48.901111927951355</c:v>
                </c:pt>
                <c:pt idx="2707">
                  <c:v>-48.915934431856925</c:v>
                </c:pt>
                <c:pt idx="2708">
                  <c:v>-48.930960386761775</c:v>
                </c:pt>
                <c:pt idx="2709">
                  <c:v>-48.946189730128367</c:v>
                </c:pt>
                <c:pt idx="2710">
                  <c:v>-48.961622411701491</c:v>
                </c:pt>
                <c:pt idx="2711">
                  <c:v>-48.977258393471843</c:v>
                </c:pt>
                <c:pt idx="2712">
                  <c:v>-48.993097649641733</c:v>
                </c:pt>
                <c:pt idx="2713">
                  <c:v>-49.009140166593355</c:v>
                </c:pt>
                <c:pt idx="2714">
                  <c:v>-49.025385942860026</c:v>
                </c:pt>
                <c:pt idx="2715">
                  <c:v>-49.041834989099762</c:v>
                </c:pt>
                <c:pt idx="2716">
                  <c:v>-49.058487328070939</c:v>
                </c:pt>
                <c:pt idx="2717">
                  <c:v>-49.075342994611439</c:v>
                </c:pt>
                <c:pt idx="2718">
                  <c:v>-49.092402035619486</c:v>
                </c:pt>
                <c:pt idx="2719">
                  <c:v>-49.109664510037369</c:v>
                </c:pt>
                <c:pt idx="2720">
                  <c:v>-49.127130488837807</c:v>
                </c:pt>
                <c:pt idx="2721">
                  <c:v>-49.144800055012048</c:v>
                </c:pt>
                <c:pt idx="2722">
                  <c:v>-49.162673303561739</c:v>
                </c:pt>
                <c:pt idx="2723">
                  <c:v>-49.1807503414922</c:v>
                </c:pt>
                <c:pt idx="2724">
                  <c:v>-49.199031287809035</c:v>
                </c:pt>
                <c:pt idx="2725">
                  <c:v>-49.217516273516239</c:v>
                </c:pt>
                <c:pt idx="2726">
                  <c:v>-49.236205441617884</c:v>
                </c:pt>
                <c:pt idx="2727">
                  <c:v>-49.255098947121773</c:v>
                </c:pt>
                <c:pt idx="2728">
                  <c:v>-49.274196957045497</c:v>
                </c:pt>
                <c:pt idx="2729">
                  <c:v>-49.293499650425673</c:v>
                </c:pt>
                <c:pt idx="2730">
                  <c:v>-49.313007218328472</c:v>
                </c:pt>
                <c:pt idx="2731">
                  <c:v>-49.332719863864526</c:v>
                </c:pt>
                <c:pt idx="2732">
                  <c:v>-49.352637802204015</c:v>
                </c:pt>
                <c:pt idx="2733">
                  <c:v>-49.372761260597244</c:v>
                </c:pt>
                <c:pt idx="2734">
                  <c:v>-49.393090478394399</c:v>
                </c:pt>
                <c:pt idx="2735">
                  <c:v>-49.413625707070992</c:v>
                </c:pt>
                <c:pt idx="2736">
                  <c:v>-49.434367210254152</c:v>
                </c:pt>
                <c:pt idx="2737">
                  <c:v>-49.455315263751473</c:v>
                </c:pt>
                <c:pt idx="2738">
                  <c:v>-49.476470155583755</c:v>
                </c:pt>
                <c:pt idx="2739">
                  <c:v>-49.49783218601921</c:v>
                </c:pt>
                <c:pt idx="2740">
                  <c:v>-49.519401667610026</c:v>
                </c:pt>
                <c:pt idx="2741">
                  <c:v>-49.541178925233645</c:v>
                </c:pt>
                <c:pt idx="2742">
                  <c:v>-49.563164296134651</c:v>
                </c:pt>
                <c:pt idx="2743">
                  <c:v>-49.585358129969833</c:v>
                </c:pt>
                <c:pt idx="2744">
                  <c:v>-49.607760788856645</c:v>
                </c:pt>
                <c:pt idx="2745">
                  <c:v>-49.630372647424636</c:v>
                </c:pt>
                <c:pt idx="2746">
                  <c:v>-49.653194092867693</c:v>
                </c:pt>
                <c:pt idx="2747">
                  <c:v>-49.676225525001776</c:v>
                </c:pt>
                <c:pt idx="2748">
                  <c:v>-49.699467356324178</c:v>
                </c:pt>
                <c:pt idx="2749">
                  <c:v>-49.722920012075548</c:v>
                </c:pt>
                <c:pt idx="2750">
                  <c:v>-49.746583930304354</c:v>
                </c:pt>
                <c:pt idx="2751">
                  <c:v>-49.7704595619361</c:v>
                </c:pt>
                <c:pt idx="2752">
                  <c:v>-49.794547370844093</c:v>
                </c:pt>
                <c:pt idx="2753">
                  <c:v>-49.818847833923328</c:v>
                </c:pt>
                <c:pt idx="2754">
                  <c:v>-49.843361441167993</c:v>
                </c:pt>
                <c:pt idx="2755">
                  <c:v>-49.868088695751133</c:v>
                </c:pt>
                <c:pt idx="2756">
                  <c:v>-49.893030114109031</c:v>
                </c:pt>
                <c:pt idx="2757">
                  <c:v>-49.918186226026855</c:v>
                </c:pt>
                <c:pt idx="2758">
                  <c:v>-49.943557574729589</c:v>
                </c:pt>
                <c:pt idx="2759">
                  <c:v>-49.969144716973936</c:v>
                </c:pt>
                <c:pt idx="2760">
                  <c:v>-49.99494822314545</c:v>
                </c:pt>
                <c:pt idx="2761">
                  <c:v>-50.020968677357907</c:v>
                </c:pt>
                <c:pt idx="2762">
                  <c:v>-50.047206677557554</c:v>
                </c:pt>
                <c:pt idx="2763">
                  <c:v>-50.073662835628355</c:v>
                </c:pt>
                <c:pt idx="2764">
                  <c:v>-50.100337777503405</c:v>
                </c:pt>
                <c:pt idx="2765">
                  <c:v>-50.127232143277531</c:v>
                </c:pt>
                <c:pt idx="2766">
                  <c:v>-50.154346587326103</c:v>
                </c:pt>
                <c:pt idx="2767">
                  <c:v>-50.181681778424981</c:v>
                </c:pt>
                <c:pt idx="2768">
                  <c:v>-50.209238399876249</c:v>
                </c:pt>
                <c:pt idx="2769">
                  <c:v>-50.237017149636387</c:v>
                </c:pt>
                <c:pt idx="2770">
                  <c:v>-50.265018740449563</c:v>
                </c:pt>
                <c:pt idx="2771">
                  <c:v>-50.293243899982976</c:v>
                </c:pt>
                <c:pt idx="2772">
                  <c:v>-50.32169337096925</c:v>
                </c:pt>
                <c:pt idx="2773">
                  <c:v>-50.350367911349821</c:v>
                </c:pt>
                <c:pt idx="2774">
                  <c:v>-50.379268294424193</c:v>
                </c:pt>
                <c:pt idx="2775">
                  <c:v>-50.408395309003822</c:v>
                </c:pt>
                <c:pt idx="2776">
                  <c:v>-50.437749759568653</c:v>
                </c:pt>
                <c:pt idx="2777">
                  <c:v>-50.467332466429404</c:v>
                </c:pt>
                <c:pt idx="2778">
                  <c:v>-50.497144265894704</c:v>
                </c:pt>
                <c:pt idx="2779">
                  <c:v>-50.527186010441689</c:v>
                </c:pt>
                <c:pt idx="2780">
                  <c:v>-50.557458568891832</c:v>
                </c:pt>
                <c:pt idx="2781">
                  <c:v>-50.587962826591578</c:v>
                </c:pt>
                <c:pt idx="2782">
                  <c:v>-50.61869968559791</c:v>
                </c:pt>
                <c:pt idx="2783">
                  <c:v>-50.649670064869071</c:v>
                </c:pt>
                <c:pt idx="2784">
                  <c:v>-50.680874900459827</c:v>
                </c:pt>
                <c:pt idx="2785">
                  <c:v>-50.71231514572203</c:v>
                </c:pt>
                <c:pt idx="2786">
                  <c:v>-50.743991771511773</c:v>
                </c:pt>
                <c:pt idx="2787">
                  <c:v>-50.775905766400129</c:v>
                </c:pt>
                <c:pt idx="2788">
                  <c:v>-50.808058136890814</c:v>
                </c:pt>
                <c:pt idx="2789">
                  <c:v>-50.840449907642402</c:v>
                </c:pt>
                <c:pt idx="2790">
                  <c:v>-50.873082121697728</c:v>
                </c:pt>
                <c:pt idx="2791">
                  <c:v>-50.905955840717176</c:v>
                </c:pt>
                <c:pt idx="2792">
                  <c:v>-50.939072145221303</c:v>
                </c:pt>
                <c:pt idx="2793">
                  <c:v>-50.972432134835699</c:v>
                </c:pt>
                <c:pt idx="2794">
                  <c:v>-51.00603692854564</c:v>
                </c:pt>
                <c:pt idx="2795">
                  <c:v>-51.039887664955366</c:v>
                </c:pt>
                <c:pt idx="2796">
                  <c:v>-51.073985502553434</c:v>
                </c:pt>
                <c:pt idx="2797">
                  <c:v>-51.108331619987652</c:v>
                </c:pt>
                <c:pt idx="2798">
                  <c:v>-51.142927216344134</c:v>
                </c:pt>
                <c:pt idx="2799">
                  <c:v>-51.177773511434978</c:v>
                </c:pt>
                <c:pt idx="2800">
                  <c:v>-51.212871746092709</c:v>
                </c:pt>
                <c:pt idx="2801">
                  <c:v>-51.248223182472117</c:v>
                </c:pt>
                <c:pt idx="2802">
                  <c:v>-51.283829104360883</c:v>
                </c:pt>
                <c:pt idx="2803">
                  <c:v>-51.319690817496593</c:v>
                </c:pt>
                <c:pt idx="2804">
                  <c:v>-51.355809649892905</c:v>
                </c:pt>
                <c:pt idx="2805">
                  <c:v>-51.392186952173596</c:v>
                </c:pt>
                <c:pt idx="2806">
                  <c:v>-51.428824097913633</c:v>
                </c:pt>
                <c:pt idx="2807">
                  <c:v>-51.465722483992735</c:v>
                </c:pt>
                <c:pt idx="2808">
                  <c:v>-51.502883530954321</c:v>
                </c:pt>
                <c:pt idx="2809">
                  <c:v>-51.540308683374391</c:v>
                </c:pt>
                <c:pt idx="2810">
                  <c:v>-51.57799941024124</c:v>
                </c:pt>
                <c:pt idx="2811">
                  <c:v>-51.615957205342539</c:v>
                </c:pt>
                <c:pt idx="2812">
                  <c:v>-51.654183587664463</c:v>
                </c:pt>
                <c:pt idx="2813">
                  <c:v>-51.692680101800249</c:v>
                </c:pt>
                <c:pt idx="2814">
                  <c:v>-51.731448318368194</c:v>
                </c:pt>
                <c:pt idx="2815">
                  <c:v>-51.770489834442081</c:v>
                </c:pt>
                <c:pt idx="2816">
                  <c:v>-51.809806273991441</c:v>
                </c:pt>
                <c:pt idx="2817">
                  <c:v>-51.849399288331959</c:v>
                </c:pt>
                <c:pt idx="2818">
                  <c:v>-51.889270556591633</c:v>
                </c:pt>
                <c:pt idx="2819">
                  <c:v>-51.929421786184847</c:v>
                </c:pt>
                <c:pt idx="2820">
                  <c:v>-51.969854713298986</c:v>
                </c:pt>
                <c:pt idx="2821">
                  <c:v>-52.010571103397332</c:v>
                </c:pt>
                <c:pt idx="2822">
                  <c:v>-52.051572751728884</c:v>
                </c:pt>
                <c:pt idx="2823">
                  <c:v>-52.092861483858456</c:v>
                </c:pt>
                <c:pt idx="2824">
                  <c:v>-52.134439156204806</c:v>
                </c:pt>
                <c:pt idx="2825">
                  <c:v>-52.176307656596144</c:v>
                </c:pt>
                <c:pt idx="2826">
                  <c:v>-52.218468904838915</c:v>
                </c:pt>
                <c:pt idx="2827">
                  <c:v>-52.260924853300807</c:v>
                </c:pt>
                <c:pt idx="2828">
                  <c:v>-52.303677487511706</c:v>
                </c:pt>
                <c:pt idx="2829">
                  <c:v>-52.346728826777714</c:v>
                </c:pt>
                <c:pt idx="2830">
                  <c:v>-52.390080924813176</c:v>
                </c:pt>
                <c:pt idx="2831">
                  <c:v>-52.433735870388631</c:v>
                </c:pt>
                <c:pt idx="2832">
                  <c:v>-52.477695787997199</c:v>
                </c:pt>
                <c:pt idx="2833">
                  <c:v>-52.521962838535678</c:v>
                </c:pt>
                <c:pt idx="2834">
                  <c:v>-52.566539220009417</c:v>
                </c:pt>
                <c:pt idx="2835">
                  <c:v>-52.611427168251211</c:v>
                </c:pt>
                <c:pt idx="2836">
                  <c:v>-52.656628957661759</c:v>
                </c:pt>
                <c:pt idx="2837">
                  <c:v>-52.702146901970352</c:v>
                </c:pt>
                <c:pt idx="2838">
                  <c:v>-52.747983355014547</c:v>
                </c:pt>
                <c:pt idx="2839">
                  <c:v>-52.794140711544912</c:v>
                </c:pt>
                <c:pt idx="2840">
                  <c:v>-52.840621408047603</c:v>
                </c:pt>
                <c:pt idx="2841">
                  <c:v>-52.887427923592305</c:v>
                </c:pt>
                <c:pt idx="2842">
                  <c:v>-52.934562780703104</c:v>
                </c:pt>
                <c:pt idx="2843">
                  <c:v>-52.982028546252224</c:v>
                </c:pt>
                <c:pt idx="2844">
                  <c:v>-53.029827832381955</c:v>
                </c:pt>
                <c:pt idx="2845">
                  <c:v>-53.077963297448562</c:v>
                </c:pt>
                <c:pt idx="2846">
                  <c:v>-53.12643764699628</c:v>
                </c:pt>
                <c:pt idx="2847">
                  <c:v>-53.175253634755919</c:v>
                </c:pt>
                <c:pt idx="2848">
                  <c:v>-53.224414063672974</c:v>
                </c:pt>
                <c:pt idx="2849">
                  <c:v>-53.273921786967371</c:v>
                </c:pt>
                <c:pt idx="2850">
                  <c:v>-53.323779709220261</c:v>
                </c:pt>
                <c:pt idx="2851">
                  <c:v>-53.373990787493128</c:v>
                </c:pt>
                <c:pt idx="2852">
                  <c:v>-53.424558032480832</c:v>
                </c:pt>
                <c:pt idx="2853">
                  <c:v>-53.475484509697054</c:v>
                </c:pt>
                <c:pt idx="2854">
                  <c:v>-53.526773340692479</c:v>
                </c:pt>
                <c:pt idx="2855">
                  <c:v>-53.578427704314358</c:v>
                </c:pt>
                <c:pt idx="2856">
                  <c:v>-53.630450837997181</c:v>
                </c:pt>
                <c:pt idx="2857">
                  <c:v>-53.682846039095644</c:v>
                </c:pt>
                <c:pt idx="2858">
                  <c:v>-53.735616666255552</c:v>
                </c:pt>
                <c:pt idx="2859">
                  <c:v>-53.788766140825658</c:v>
                </c:pt>
                <c:pt idx="2860">
                  <c:v>-53.842297948315476</c:v>
                </c:pt>
                <c:pt idx="2861">
                  <c:v>-53.896215639892077</c:v>
                </c:pt>
                <c:pt idx="2862">
                  <c:v>-53.950522833927209</c:v>
                </c:pt>
                <c:pt idx="2863">
                  <c:v>-54.005223217589453</c:v>
                </c:pt>
                <c:pt idx="2864">
                  <c:v>-54.060320548484214</c:v>
                </c:pt>
                <c:pt idx="2865">
                  <c:v>-54.115818656349674</c:v>
                </c:pt>
                <c:pt idx="2866">
                  <c:v>-54.171721444800113</c:v>
                </c:pt>
                <c:pt idx="2867">
                  <c:v>-54.228032893127093</c:v>
                </c:pt>
                <c:pt idx="2868">
                  <c:v>-54.284757058156487</c:v>
                </c:pt>
                <c:pt idx="2869">
                  <c:v>-54.34189807616346</c:v>
                </c:pt>
                <c:pt idx="2870">
                  <c:v>-54.399460164851774</c:v>
                </c:pt>
                <c:pt idx="2871">
                  <c:v>-54.457447625393414</c:v>
                </c:pt>
                <c:pt idx="2872">
                  <c:v>-54.515864844535919</c:v>
                </c:pt>
                <c:pt idx="2873">
                  <c:v>-54.574716296776984</c:v>
                </c:pt>
                <c:pt idx="2874">
                  <c:v>-54.634006546610784</c:v>
                </c:pt>
                <c:pt idx="2875">
                  <c:v>-54.693740250849658</c:v>
                </c:pt>
                <c:pt idx="2876">
                  <c:v>-54.753922161020455</c:v>
                </c:pt>
                <c:pt idx="2877">
                  <c:v>-54.814557125841851</c:v>
                </c:pt>
                <c:pt idx="2878">
                  <c:v>-54.875650093784152</c:v>
                </c:pt>
                <c:pt idx="2879">
                  <c:v>-54.937206115717117</c:v>
                </c:pt>
                <c:pt idx="2880">
                  <c:v>-54.999230347644179</c:v>
                </c:pt>
                <c:pt idx="2881">
                  <c:v>-55.061728053535646</c:v>
                </c:pt>
                <c:pt idx="2882">
                  <c:v>-55.124704608254937</c:v>
                </c:pt>
                <c:pt idx="2883">
                  <c:v>-55.188165500586742</c:v>
                </c:pt>
                <c:pt idx="2884">
                  <c:v>-55.252116336373341</c:v>
                </c:pt>
                <c:pt idx="2885">
                  <c:v>-55.31656284175736</c:v>
                </c:pt>
                <c:pt idx="2886">
                  <c:v>-55.381510866543955</c:v>
                </c:pt>
                <c:pt idx="2887">
                  <c:v>-55.446966387677804</c:v>
                </c:pt>
                <c:pt idx="2888">
                  <c:v>-55.512935512847896</c:v>
                </c:pt>
                <c:pt idx="2889">
                  <c:v>-55.579424484222059</c:v>
                </c:pt>
                <c:pt idx="2890">
                  <c:v>-55.646439682314266</c:v>
                </c:pt>
                <c:pt idx="2891">
                  <c:v>-55.713987629999188</c:v>
                </c:pt>
                <c:pt idx="2892">
                  <c:v>-55.782074996669913</c:v>
                </c:pt>
                <c:pt idx="2893">
                  <c:v>-55.85070860255172</c:v>
                </c:pt>
                <c:pt idx="2894">
                  <c:v>-55.919895423178559</c:v>
                </c:pt>
                <c:pt idx="2895">
                  <c:v>-55.989642594034223</c:v>
                </c:pt>
                <c:pt idx="2896">
                  <c:v>-56.059957415376317</c:v>
                </c:pt>
                <c:pt idx="2897">
                  <c:v>-56.130847357238878</c:v>
                </c:pt>
                <c:pt idx="2898">
                  <c:v>-56.202320064629973</c:v>
                </c:pt>
                <c:pt idx="2899">
                  <c:v>-56.274383362931673</c:v>
                </c:pt>
                <c:pt idx="2900">
                  <c:v>-56.347045263511802</c:v>
                </c:pt>
                <c:pt idx="2901">
                  <c:v>-56.420313969553398</c:v>
                </c:pt>
                <c:pt idx="2902">
                  <c:v>-56.49419788212208</c:v>
                </c:pt>
                <c:pt idx="2903">
                  <c:v>-56.568705606471056</c:v>
                </c:pt>
                <c:pt idx="2904">
                  <c:v>-56.643845958603862</c:v>
                </c:pt>
                <c:pt idx="2905">
                  <c:v>-56.719627972102643</c:v>
                </c:pt>
                <c:pt idx="2906">
                  <c:v>-56.796060905236132</c:v>
                </c:pt>
                <c:pt idx="2907">
                  <c:v>-56.873154248366085</c:v>
                </c:pt>
                <c:pt idx="2908">
                  <c:v>-56.950917731657142</c:v>
                </c:pt>
                <c:pt idx="2909">
                  <c:v>-57.029361333113748</c:v>
                </c:pt>
                <c:pt idx="2910">
                  <c:v>-57.108495286958963</c:v>
                </c:pt>
                <c:pt idx="2911">
                  <c:v>-57.188330092367508</c:v>
                </c:pt>
                <c:pt idx="2912">
                  <c:v>-57.268876522582168</c:v>
                </c:pt>
                <c:pt idx="2913">
                  <c:v>-57.350145634421125</c:v>
                </c:pt>
                <c:pt idx="2914">
                  <c:v>-57.432148778205928</c:v>
                </c:pt>
                <c:pt idx="2915">
                  <c:v>-57.514897608127633</c:v>
                </c:pt>
                <c:pt idx="2916">
                  <c:v>-57.598404093074961</c:v>
                </c:pt>
                <c:pt idx="2917">
                  <c:v>-57.682680527955227</c:v>
                </c:pt>
                <c:pt idx="2918">
                  <c:v>-57.767739545525302</c:v>
                </c:pt>
                <c:pt idx="2919">
                  <c:v>-57.853594128767554</c:v>
                </c:pt>
                <c:pt idx="2920">
                  <c:v>-57.940257623839059</c:v>
                </c:pt>
                <c:pt idx="2921">
                  <c:v>-58.027743753627789</c:v>
                </c:pt>
                <c:pt idx="2922">
                  <c:v>-58.116066631942303</c:v>
                </c:pt>
                <c:pt idx="2923">
                  <c:v>-58.205240778389168</c:v>
                </c:pt>
                <c:pt idx="2924">
                  <c:v>-58.295281133954063</c:v>
                </c:pt>
                <c:pt idx="2925">
                  <c:v>-58.386203077346472</c:v>
                </c:pt>
                <c:pt idx="2926">
                  <c:v>-58.478022442144145</c:v>
                </c:pt>
                <c:pt idx="2927">
                  <c:v>-58.570755534784411</c:v>
                </c:pt>
                <c:pt idx="2928">
                  <c:v>-58.664419153461367</c:v>
                </c:pt>
                <c:pt idx="2929">
                  <c:v>-58.759030607971717</c:v>
                </c:pt>
                <c:pt idx="2930">
                  <c:v>-58.85460774057605</c:v>
                </c:pt>
                <c:pt idx="2931">
                  <c:v>-58.951168947936864</c:v>
                </c:pt>
                <c:pt idx="2932">
                  <c:v>-59.048733204194725</c:v>
                </c:pt>
                <c:pt idx="2933">
                  <c:v>-59.147320085268014</c:v>
                </c:pt>
                <c:pt idx="2934">
                  <c:v>-59.246949794437498</c:v>
                </c:pt>
                <c:pt idx="2935">
                  <c:v>-59.347643189310105</c:v>
                </c:pt>
                <c:pt idx="2936">
                  <c:v>-59.449421810249746</c:v>
                </c:pt>
                <c:pt idx="2937">
                  <c:v>-59.552307910364597</c:v>
                </c:pt>
                <c:pt idx="2938">
                  <c:v>-59.656324487171666</c:v>
                </c:pt>
                <c:pt idx="2939">
                  <c:v>-59.761495316030071</c:v>
                </c:pt>
                <c:pt idx="2940">
                  <c:v>-59.867844985479678</c:v>
                </c:pt>
                <c:pt idx="2941">
                  <c:v>-59.975398934610382</c:v>
                </c:pt>
                <c:pt idx="2942">
                  <c:v>-60.084183492604367</c:v>
                </c:pt>
                <c:pt idx="2943">
                  <c:v>-60.194225920601298</c:v>
                </c:pt>
                <c:pt idx="2944">
                  <c:v>-60.305554456064826</c:v>
                </c:pt>
                <c:pt idx="2945">
                  <c:v>-60.418198359813395</c:v>
                </c:pt>
                <c:pt idx="2946">
                  <c:v>-60.532187965922681</c:v>
                </c:pt>
                <c:pt idx="2947">
                  <c:v>-60.647554734711122</c:v>
                </c:pt>
                <c:pt idx="2948">
                  <c:v>-60.764331309030737</c:v>
                </c:pt>
                <c:pt idx="2949">
                  <c:v>-60.882551574132371</c:v>
                </c:pt>
                <c:pt idx="2950">
                  <c:v>-61.002250721359118</c:v>
                </c:pt>
                <c:pt idx="2951">
                  <c:v>-61.123465315979985</c:v>
                </c:pt>
                <c:pt idx="2952">
                  <c:v>-61.246233369490156</c:v>
                </c:pt>
                <c:pt idx="2953">
                  <c:v>-61.370594416723058</c:v>
                </c:pt>
                <c:pt idx="2954">
                  <c:v>-61.496589598187192</c:v>
                </c:pt>
                <c:pt idx="2955">
                  <c:v>-61.624261748031145</c:v>
                </c:pt>
                <c:pt idx="2956">
                  <c:v>-61.753655488124622</c:v>
                </c:pt>
                <c:pt idx="2957">
                  <c:v>-61.884817328766026</c:v>
                </c:pt>
                <c:pt idx="2958">
                  <c:v>-62.017795776577728</c:v>
                </c:pt>
                <c:pt idx="2959">
                  <c:v>-62.152641450234107</c:v>
                </c:pt>
                <c:pt idx="2960">
                  <c:v>-62.289407204689212</c:v>
                </c:pt>
                <c:pt idx="2961">
                  <c:v>-62.428148264681212</c:v>
                </c:pt>
                <c:pt idx="2962">
                  <c:v>-62.568922368353206</c:v>
                </c:pt>
                <c:pt idx="2963">
                  <c:v>-62.711789921922936</c:v>
                </c:pt>
                <c:pt idx="2964">
                  <c:v>-62.856814166434276</c:v>
                </c:pt>
                <c:pt idx="2965">
                  <c:v>-63.004061357757848</c:v>
                </c:pt>
                <c:pt idx="2966">
                  <c:v>-63.153600961096387</c:v>
                </c:pt>
                <c:pt idx="2967">
                  <c:v>-63.305505861445404</c:v>
                </c:pt>
                <c:pt idx="2968">
                  <c:v>-63.459852591592643</c:v>
                </c:pt>
                <c:pt idx="2969">
                  <c:v>-63.616721579440203</c:v>
                </c:pt>
                <c:pt idx="2970">
                  <c:v>-63.776197416664651</c:v>
                </c:pt>
                <c:pt idx="2971">
                  <c:v>-63.938369150934172</c:v>
                </c:pt>
                <c:pt idx="2972">
                  <c:v>-64.1033306042318</c:v>
                </c:pt>
                <c:pt idx="2973">
                  <c:v>-64.271180720122089</c:v>
                </c:pt>
                <c:pt idx="2974">
                  <c:v>-64.442023943173808</c:v>
                </c:pt>
                <c:pt idx="2975">
                  <c:v>-64.615970634201389</c:v>
                </c:pt>
                <c:pt idx="2976">
                  <c:v>-64.793137525427724</c:v>
                </c:pt>
                <c:pt idx="2977">
                  <c:v>-64.973648220291992</c:v>
                </c:pt>
                <c:pt idx="2978">
                  <c:v>-65.15763374325104</c:v>
                </c:pt>
                <c:pt idx="2979">
                  <c:v>-65.345233145691111</c:v>
                </c:pt>
                <c:pt idx="2980">
                  <c:v>-65.536594174992445</c:v>
                </c:pt>
                <c:pt idx="2981">
                  <c:v>-65.73187401477432</c:v>
                </c:pt>
                <c:pt idx="2982">
                  <c:v>-65.931240105636249</c:v>
                </c:pt>
                <c:pt idx="2983">
                  <c:v>-66.134871057123036</c:v>
                </c:pt>
                <c:pt idx="2984">
                  <c:v>-66.342957663357538</c:v>
                </c:pt>
                <c:pt idx="2985">
                  <c:v>-66.555704036804826</c:v>
                </c:pt>
                <c:pt idx="2986">
                  <c:v>-66.773328877078143</c:v>
                </c:pt>
                <c:pt idx="2987">
                  <c:v>-66.996066894518137</c:v>
                </c:pt>
                <c:pt idx="2988">
                  <c:v>-67.22417041180114</c:v>
                </c:pt>
                <c:pt idx="2989">
                  <c:v>-67.457911170969254</c:v>
                </c:pt>
                <c:pt idx="2990">
                  <c:v>-67.697582378323972</c:v>
                </c:pt>
                <c:pt idx="2991">
                  <c:v>-67.943501025805034</c:v>
                </c:pt>
                <c:pt idx="2992">
                  <c:v>-68.196010534920305</c:v>
                </c:pt>
                <c:pt idx="2993">
                  <c:v>-68.455483778580131</c:v>
                </c:pt>
                <c:pt idx="2994">
                  <c:v>-68.722326547563497</c:v>
                </c:pt>
                <c:pt idx="2995">
                  <c:v>-68.996981542485528</c:v>
                </c:pt>
                <c:pt idx="2996">
                  <c:v>-69.279932989910563</c:v>
                </c:pt>
                <c:pt idx="2997">
                  <c:v>-69.571712003439941</c:v>
                </c:pt>
                <c:pt idx="2998">
                  <c:v>-69.872902838924318</c:v>
                </c:pt>
                <c:pt idx="2999">
                  <c:v>-70.184150228920259</c:v>
                </c:pt>
                <c:pt idx="3000">
                  <c:v>-70.506168027839124</c:v>
                </c:pt>
                <c:pt idx="3001">
                  <c:v>-70.839749459360178</c:v>
                </c:pt>
                <c:pt idx="3002">
                  <c:v>-71.185779336145188</c:v>
                </c:pt>
                <c:pt idx="3003">
                  <c:v>-71.545248725745125</c:v>
                </c:pt>
                <c:pt idx="3004">
                  <c:v>-71.919272674890223</c:v>
                </c:pt>
                <c:pt idx="3005">
                  <c:v>-72.309111790957743</c:v>
                </c:pt>
                <c:pt idx="3006">
                  <c:v>-72.716198733886571</c:v>
                </c:pt>
                <c:pt idx="3007">
                  <c:v>-73.142171023529926</c:v>
                </c:pt>
                <c:pt idx="3008">
                  <c:v>-73.588912059844262</c:v>
                </c:pt>
                <c:pt idx="3009">
                  <c:v>-74.058602953782739</c:v>
                </c:pt>
                <c:pt idx="3010">
                  <c:v>-74.553788778968368</c:v>
                </c:pt>
                <c:pt idx="3011">
                  <c:v>-75.07746434400083</c:v>
                </c:pt>
                <c:pt idx="3012">
                  <c:v>-75.633186822020164</c:v>
                </c:pt>
                <c:pt idx="3013">
                  <c:v>-76.225226007109313</c:v>
                </c:pt>
                <c:pt idx="3014">
                  <c:v>-76.858768368803268</c:v>
                </c:pt>
                <c:pt idx="3015">
                  <c:v>-77.540199814129707</c:v>
                </c:pt>
                <c:pt idx="3016">
                  <c:v>-78.277506655968836</c:v>
                </c:pt>
                <c:pt idx="3017">
                  <c:v>-79.080859540644084</c:v>
                </c:pt>
                <c:pt idx="3018">
                  <c:v>-79.963490666150463</c:v>
                </c:pt>
                <c:pt idx="3019">
                  <c:v>-80.943061007461964</c:v>
                </c:pt>
                <c:pt idx="3020">
                  <c:v>-82.043887794628859</c:v>
                </c:pt>
                <c:pt idx="3021">
                  <c:v>-83.300776523155349</c:v>
                </c:pt>
                <c:pt idx="3022">
                  <c:v>-84.766081636344651</c:v>
                </c:pt>
                <c:pt idx="3023">
                  <c:v>-86.523934842694757</c:v>
                </c:pt>
                <c:pt idx="3024">
                  <c:v>-88.722653612608354</c:v>
                </c:pt>
                <c:pt idx="3025">
                  <c:v>-91.663120641529048</c:v>
                </c:pt>
                <c:pt idx="3026">
                  <c:v>-96.124106615404571</c:v>
                </c:pt>
                <c:pt idx="3027">
                  <c:v>-105.73304473119948</c:v>
                </c:pt>
                <c:pt idx="3028">
                  <c:v>-105.58859777501455</c:v>
                </c:pt>
                <c:pt idx="3029">
                  <c:v>-96.112178884385472</c:v>
                </c:pt>
                <c:pt idx="3030">
                  <c:v>-91.699427964505716</c:v>
                </c:pt>
                <c:pt idx="3031">
                  <c:v>-88.795155791213546</c:v>
                </c:pt>
                <c:pt idx="3032">
                  <c:v>-86.628618403938844</c:v>
                </c:pt>
                <c:pt idx="3033">
                  <c:v>-84.901122176013146</c:v>
                </c:pt>
                <c:pt idx="3034">
                  <c:v>-83.465191563417619</c:v>
                </c:pt>
                <c:pt idx="3035">
                  <c:v>-82.237087737749221</c:v>
                </c:pt>
                <c:pt idx="3036">
                  <c:v>-81.16466423465782</c:v>
                </c:pt>
                <c:pt idx="3037">
                  <c:v>-80.213235952944672</c:v>
                </c:pt>
                <c:pt idx="3038">
                  <c:v>-79.358560179256528</c:v>
                </c:pt>
                <c:pt idx="3039">
                  <c:v>-78.583024524543788</c:v>
                </c:pt>
                <c:pt idx="3040">
                  <c:v>-77.87342981831911</c:v>
                </c:pt>
                <c:pt idx="3041">
                  <c:v>-77.219628645771337</c:v>
                </c:pt>
                <c:pt idx="3042">
                  <c:v>-76.61365150751304</c:v>
                </c:pt>
                <c:pt idx="3043">
                  <c:v>-76.049124962363379</c:v>
                </c:pt>
                <c:pt idx="3044">
                  <c:v>-75.520871976503315</c:v>
                </c:pt>
                <c:pt idx="3045">
                  <c:v>-75.024630027231069</c:v>
                </c:pt>
                <c:pt idx="3046">
                  <c:v>-74.556847633457423</c:v>
                </c:pt>
                <c:pt idx="3047">
                  <c:v>-74.11453450430362</c:v>
                </c:pt>
                <c:pt idx="3048">
                  <c:v>-73.695149196008629</c:v>
                </c:pt>
                <c:pt idx="3049">
                  <c:v>-73.296513546147338</c:v>
                </c:pt>
                <c:pt idx="3050">
                  <c:v>-72.916746573413775</c:v>
                </c:pt>
                <c:pt idx="3051">
                  <c:v>-72.554212759516631</c:v>
                </c:pt>
                <c:pt idx="3052">
                  <c:v>-72.20748111414332</c:v>
                </c:pt>
                <c:pt idx="3053">
                  <c:v>-71.875292432772369</c:v>
                </c:pt>
                <c:pt idx="3054">
                  <c:v>-71.55653285510995</c:v>
                </c:pt>
                <c:pt idx="3055">
                  <c:v>-71.250212323034646</c:v>
                </c:pt>
                <c:pt idx="3056">
                  <c:v>-70.955446887406083</c:v>
                </c:pt>
                <c:pt idx="3057">
                  <c:v>-70.671444066938122</c:v>
                </c:pt>
                <c:pt idx="3058">
                  <c:v>-70.397490648388001</c:v>
                </c:pt>
                <c:pt idx="3059">
                  <c:v>-70.132942455261286</c:v>
                </c:pt>
                <c:pt idx="3060">
                  <c:v>-69.87721571580407</c:v>
                </c:pt>
                <c:pt idx="3061">
                  <c:v>-69.629779739336087</c:v>
                </c:pt>
                <c:pt idx="3062">
                  <c:v>-69.390150669953385</c:v>
                </c:pt>
                <c:pt idx="3063">
                  <c:v>-69.15788613284974</c:v>
                </c:pt>
                <c:pt idx="3064">
                  <c:v>-68.932580624397644</c:v>
                </c:pt>
                <c:pt idx="3065">
                  <c:v>-68.713861525381702</c:v>
                </c:pt>
                <c:pt idx="3066">
                  <c:v>-68.501385638929335</c:v>
                </c:pt>
                <c:pt idx="3067">
                  <c:v>-68.294836172400466</c:v>
                </c:pt>
                <c:pt idx="3068">
                  <c:v>-68.093920096636751</c:v>
                </c:pt>
                <c:pt idx="3069">
                  <c:v>-67.898365827299784</c:v>
                </c:pt>
                <c:pt idx="3070">
                  <c:v>-67.70792118231418</c:v>
                </c:pt>
                <c:pt idx="3071">
                  <c:v>-67.522351576851023</c:v>
                </c:pt>
                <c:pt idx="3072">
                  <c:v>-67.341438423466286</c:v>
                </c:pt>
                <c:pt idx="3073">
                  <c:v>-67.164977710026974</c:v>
                </c:pt>
                <c:pt idx="3074">
                  <c:v>-66.992778732244915</c:v>
                </c:pt>
                <c:pt idx="3075">
                  <c:v>-66.824662961048432</c:v>
                </c:pt>
                <c:pt idx="3076">
                  <c:v>-66.660463027971545</c:v>
                </c:pt>
                <c:pt idx="3077">
                  <c:v>-66.500021814078664</c:v>
                </c:pt>
                <c:pt idx="3078">
                  <c:v>-66.343191630009017</c:v>
                </c:pt>
                <c:pt idx="3079">
                  <c:v>-66.189833476426969</c:v>
                </c:pt>
                <c:pt idx="3080">
                  <c:v>-66.039816375573892</c:v>
                </c:pt>
                <c:pt idx="3081">
                  <c:v>-65.893016765905813</c:v>
                </c:pt>
                <c:pt idx="3082">
                  <c:v>-65.749317952779563</c:v>
                </c:pt>
                <c:pt idx="3083">
                  <c:v>-65.608609609082521</c:v>
                </c:pt>
                <c:pt idx="3084">
                  <c:v>-65.470787320460573</c:v>
                </c:pt>
                <c:pt idx="3085">
                  <c:v>-65.335752170428009</c:v>
                </c:pt>
                <c:pt idx="3086">
                  <c:v>-65.203410361260254</c:v>
                </c:pt>
                <c:pt idx="3087">
                  <c:v>-65.073672867011894</c:v>
                </c:pt>
                <c:pt idx="3088">
                  <c:v>-64.946455115451016</c:v>
                </c:pt>
                <c:pt idx="3089">
                  <c:v>-64.821676696073752</c:v>
                </c:pt>
                <c:pt idx="3090">
                  <c:v>-64.6992610916556</c:v>
                </c:pt>
                <c:pt idx="3091">
                  <c:v>-64.579135431121955</c:v>
                </c:pt>
                <c:pt idx="3092">
                  <c:v>-64.461230261721369</c:v>
                </c:pt>
                <c:pt idx="3093">
                  <c:v>-64.345479338726392</c:v>
                </c:pt>
                <c:pt idx="3094">
                  <c:v>-64.231819431066896</c:v>
                </c:pt>
                <c:pt idx="3095">
                  <c:v>-64.120190141474126</c:v>
                </c:pt>
                <c:pt idx="3096">
                  <c:v>-64.010533739840852</c:v>
                </c:pt>
                <c:pt idx="3097">
                  <c:v>-63.902795008666828</c:v>
                </c:pt>
                <c:pt idx="3098">
                  <c:v>-63.796921099541635</c:v>
                </c:pt>
                <c:pt idx="3099">
                  <c:v>-63.69286139973444</c:v>
                </c:pt>
                <c:pt idx="3100">
                  <c:v>-63.590567408053005</c:v>
                </c:pt>
                <c:pt idx="3101">
                  <c:v>-63.489992619198091</c:v>
                </c:pt>
                <c:pt idx="3102">
                  <c:v>-63.391092415941024</c:v>
                </c:pt>
                <c:pt idx="3103">
                  <c:v>-63.29382396848623</c:v>
                </c:pt>
                <c:pt idx="3104">
                  <c:v>-63.198146140454512</c:v>
                </c:pt>
                <c:pt idx="3105">
                  <c:v>-63.1040194009773</c:v>
                </c:pt>
                <c:pt idx="3106">
                  <c:v>-63.011405742416137</c:v>
                </c:pt>
                <c:pt idx="3107">
                  <c:v>-62.92026860330121</c:v>
                </c:pt>
                <c:pt idx="3108">
                  <c:v>-62.830572796080446</c:v>
                </c:pt>
                <c:pt idx="3109">
                  <c:v>-62.742284439330632</c:v>
                </c:pt>
                <c:pt idx="3110">
                  <c:v>-62.655370894105573</c:v>
                </c:pt>
                <c:pt idx="3111">
                  <c:v>-62.569800704111557</c:v>
                </c:pt>
                <c:pt idx="3112">
                  <c:v>-62.485543539452344</c:v>
                </c:pt>
                <c:pt idx="3113">
                  <c:v>-62.402570143679725</c:v>
                </c:pt>
                <c:pt idx="3114">
                  <c:v>-62.320852283923628</c:v>
                </c:pt>
                <c:pt idx="3115">
                  <c:v>-62.240362703888188</c:v>
                </c:pt>
                <c:pt idx="3116">
                  <c:v>-62.16107507952313</c:v>
                </c:pt>
                <c:pt idx="3117">
                  <c:v>-62.082963977177236</c:v>
                </c:pt>
                <c:pt idx="3118">
                  <c:v>-62.006004814085884</c:v>
                </c:pt>
                <c:pt idx="3119">
                  <c:v>-61.930173821025399</c:v>
                </c:pt>
                <c:pt idx="3120">
                  <c:v>-61.855448006998614</c:v>
                </c:pt>
                <c:pt idx="3121">
                  <c:v>-61.781805125821052</c:v>
                </c:pt>
                <c:pt idx="3122">
                  <c:v>-61.709223644480318</c:v>
                </c:pt>
                <c:pt idx="3123">
                  <c:v>-61.637682713165738</c:v>
                </c:pt>
                <c:pt idx="3124">
                  <c:v>-61.567162136858151</c:v>
                </c:pt>
                <c:pt idx="3125">
                  <c:v>-61.49764234838284</c:v>
                </c:pt>
                <c:pt idx="3126">
                  <c:v>-61.429104382841864</c:v>
                </c:pt>
                <c:pt idx="3127">
                  <c:v>-61.361529853331255</c:v>
                </c:pt>
                <c:pt idx="3128">
                  <c:v>-61.294900927879574</c:v>
                </c:pt>
                <c:pt idx="3129">
                  <c:v>-61.229200307524579</c:v>
                </c:pt>
                <c:pt idx="3130">
                  <c:v>-61.164411205466195</c:v>
                </c:pt>
                <c:pt idx="3131">
                  <c:v>-61.100517327233717</c:v>
                </c:pt>
                <c:pt idx="3132">
                  <c:v>-61.037502851801392</c:v>
                </c:pt>
                <c:pt idx="3133">
                  <c:v>-60.975352413609642</c:v>
                </c:pt>
                <c:pt idx="3134">
                  <c:v>-60.91405108543146</c:v>
                </c:pt>
                <c:pt idx="3135">
                  <c:v>-60.853584362041204</c:v>
                </c:pt>
                <c:pt idx="3136">
                  <c:v>-60.793938144638098</c:v>
                </c:pt>
                <c:pt idx="3137">
                  <c:v>-60.735098725988557</c:v>
                </c:pt>
                <c:pt idx="3138">
                  <c:v>-60.677052776237872</c:v>
                </c:pt>
                <c:pt idx="3139">
                  <c:v>-60.619787329367377</c:v>
                </c:pt>
                <c:pt idx="3140">
                  <c:v>-60.563289770253384</c:v>
                </c:pt>
                <c:pt idx="3141">
                  <c:v>-60.507547822300232</c:v>
                </c:pt>
                <c:pt idx="3142">
                  <c:v>-60.452549535617088</c:v>
                </c:pt>
                <c:pt idx="3143">
                  <c:v>-60.398283275705154</c:v>
                </c:pt>
                <c:pt idx="3144">
                  <c:v>-60.344737712637524</c:v>
                </c:pt>
                <c:pt idx="3145">
                  <c:v>-60.291901810699862</c:v>
                </c:pt>
                <c:pt idx="3146">
                  <c:v>-60.239764818469894</c:v>
                </c:pt>
                <c:pt idx="3147">
                  <c:v>-60.188316259316174</c:v>
                </c:pt>
                <c:pt idx="3148">
                  <c:v>-60.137545922289277</c:v>
                </c:pt>
                <c:pt idx="3149">
                  <c:v>-60.087443853393751</c:v>
                </c:pt>
                <c:pt idx="3150">
                  <c:v>-60.038000347215771</c:v>
                </c:pt>
                <c:pt idx="3151">
                  <c:v>-59.989205938892916</c:v>
                </c:pt>
                <c:pt idx="3152">
                  <c:v>-59.941051396408085</c:v>
                </c:pt>
                <c:pt idx="3153">
                  <c:v>-59.893527713188696</c:v>
                </c:pt>
                <c:pt idx="3154">
                  <c:v>-59.846626101005526</c:v>
                </c:pt>
                <c:pt idx="3155">
                  <c:v>-59.80033798314701</c:v>
                </c:pt>
                <c:pt idx="3156">
                  <c:v>-59.754654987862551</c:v>
                </c:pt>
                <c:pt idx="3157">
                  <c:v>-59.70956894206094</c:v>
                </c:pt>
                <c:pt idx="3158">
                  <c:v>-59.665071865248464</c:v>
                </c:pt>
                <c:pt idx="3159">
                  <c:v>-59.621155963702492</c:v>
                </c:pt>
                <c:pt idx="3160">
                  <c:v>-59.5778136248639</c:v>
                </c:pt>
                <c:pt idx="3161">
                  <c:v>-59.535037411940699</c:v>
                </c:pt>
                <c:pt idx="3162">
                  <c:v>-59.492820058714891</c:v>
                </c:pt>
                <c:pt idx="3163">
                  <c:v>-59.451154464541261</c:v>
                </c:pt>
                <c:pt idx="3164">
                  <c:v>-59.410033689528689</c:v>
                </c:pt>
                <c:pt idx="3165">
                  <c:v>-59.369450949900724</c:v>
                </c:pt>
                <c:pt idx="3166">
                  <c:v>-59.329399613522156</c:v>
                </c:pt>
                <c:pt idx="3167">
                  <c:v>-59.289873195588605</c:v>
                </c:pt>
                <c:pt idx="3168">
                  <c:v>-59.250865354470477</c:v>
                </c:pt>
                <c:pt idx="3169">
                  <c:v>-59.21236988770162</c:v>
                </c:pt>
                <c:pt idx="3170">
                  <c:v>-59.174380728113682</c:v>
                </c:pt>
                <c:pt idx="3171">
                  <c:v>-59.136891940104064</c:v>
                </c:pt>
                <c:pt idx="3172">
                  <c:v>-59.099897716033396</c:v>
                </c:pt>
                <c:pt idx="3173">
                  <c:v>-59.063392372749661</c:v>
                </c:pt>
                <c:pt idx="3174">
                  <c:v>-59.027370348228281</c:v>
                </c:pt>
                <c:pt idx="3175">
                  <c:v>-58.991826198330131</c:v>
                </c:pt>
                <c:pt idx="3176">
                  <c:v>-58.956754593668748</c:v>
                </c:pt>
                <c:pt idx="3177">
                  <c:v>-58.922150316581181</c:v>
                </c:pt>
                <c:pt idx="3178">
                  <c:v>-58.888008258204145</c:v>
                </c:pt>
                <c:pt idx="3179">
                  <c:v>-58.854323415641161</c:v>
                </c:pt>
                <c:pt idx="3180">
                  <c:v>-58.821090889230348</c:v>
                </c:pt>
                <c:pt idx="3181">
                  <c:v>-58.788305879896434</c:v>
                </c:pt>
                <c:pt idx="3182">
                  <c:v>-58.755963686593127</c:v>
                </c:pt>
                <c:pt idx="3183">
                  <c:v>-58.724059703823613</c:v>
                </c:pt>
                <c:pt idx="3184">
                  <c:v>-58.692589419247938</c:v>
                </c:pt>
                <c:pt idx="3185">
                  <c:v>-58.661548411359277</c:v>
                </c:pt>
                <c:pt idx="3186">
                  <c:v>-58.63093234723916</c:v>
                </c:pt>
                <c:pt idx="3187">
                  <c:v>-58.600736980382635</c:v>
                </c:pt>
                <c:pt idx="3188">
                  <c:v>-58.570958148590776</c:v>
                </c:pt>
                <c:pt idx="3189">
                  <c:v>-58.541591771931095</c:v>
                </c:pt>
                <c:pt idx="3190">
                  <c:v>-58.512633850758043</c:v>
                </c:pt>
                <c:pt idx="3191">
                  <c:v>-58.484080463798136</c:v>
                </c:pt>
                <c:pt idx="3192">
                  <c:v>-58.455927766291396</c:v>
                </c:pt>
                <c:pt idx="3193">
                  <c:v>-58.428171988191394</c:v>
                </c:pt>
                <c:pt idx="3194">
                  <c:v>-58.400809432419074</c:v>
                </c:pt>
                <c:pt idx="3195">
                  <c:v>-58.373836473167813</c:v>
                </c:pt>
                <c:pt idx="3196">
                  <c:v>-58.347249554262845</c:v>
                </c:pt>
                <c:pt idx="3197">
                  <c:v>-58.321045187565716</c:v>
                </c:pt>
                <c:pt idx="3198">
                  <c:v>-58.295219951429409</c:v>
                </c:pt>
                <c:pt idx="3199">
                  <c:v>-58.269770489197754</c:v>
                </c:pt>
                <c:pt idx="3200">
                  <c:v>-58.244693507747634</c:v>
                </c:pt>
                <c:pt idx="3201">
                  <c:v>-58.219985776075937</c:v>
                </c:pt>
                <c:pt idx="3202">
                  <c:v>-58.195644123926648</c:v>
                </c:pt>
                <c:pt idx="3203">
                  <c:v>-58.171665440456962</c:v>
                </c:pt>
                <c:pt idx="3204">
                  <c:v>-58.148046672943032</c:v>
                </c:pt>
                <c:pt idx="3205">
                  <c:v>-58.124784825522148</c:v>
                </c:pt>
                <c:pt idx="3206">
                  <c:v>-58.101876957970298</c:v>
                </c:pt>
                <c:pt idx="3207">
                  <c:v>-58.079320184514735</c:v>
                </c:pt>
                <c:pt idx="3208">
                  <c:v>-58.057111672679881</c:v>
                </c:pt>
                <c:pt idx="3209">
                  <c:v>-58.03524864216628</c:v>
                </c:pt>
                <c:pt idx="3210">
                  <c:v>-58.01372836375991</c:v>
                </c:pt>
                <c:pt idx="3211">
                  <c:v>-57.992548158272271</c:v>
                </c:pt>
                <c:pt idx="3212">
                  <c:v>-57.971705395509048</c:v>
                </c:pt>
                <c:pt idx="3213">
                  <c:v>-57.951197493268609</c:v>
                </c:pt>
                <c:pt idx="3214">
                  <c:v>-57.931021916365637</c:v>
                </c:pt>
                <c:pt idx="3215">
                  <c:v>-57.911176175685029</c:v>
                </c:pt>
                <c:pt idx="3216">
                  <c:v>-57.891657827257063</c:v>
                </c:pt>
                <c:pt idx="3217">
                  <c:v>-57.872464471360772</c:v>
                </c:pt>
                <c:pt idx="3218">
                  <c:v>-57.853593751649619</c:v>
                </c:pt>
                <c:pt idx="3219">
                  <c:v>-57.83504335430198</c:v>
                </c:pt>
                <c:pt idx="3220">
                  <c:v>-57.816811007193856</c:v>
                </c:pt>
                <c:pt idx="3221">
                  <c:v>-57.798894479092191</c:v>
                </c:pt>
                <c:pt idx="3222">
                  <c:v>-57.781291578871077</c:v>
                </c:pt>
                <c:pt idx="3223">
                  <c:v>-57.764000154748985</c:v>
                </c:pt>
                <c:pt idx="3224">
                  <c:v>-57.747018093543488</c:v>
                </c:pt>
                <c:pt idx="3225">
                  <c:v>-57.730343319948787</c:v>
                </c:pt>
                <c:pt idx="3226">
                  <c:v>-57.713973795829247</c:v>
                </c:pt>
                <c:pt idx="3227">
                  <c:v>-57.697907519533118</c:v>
                </c:pt>
                <c:pt idx="3228">
                  <c:v>-57.682142525222211</c:v>
                </c:pt>
                <c:pt idx="3229">
                  <c:v>-57.666676882220813</c:v>
                </c:pt>
                <c:pt idx="3230">
                  <c:v>-57.651508694379594</c:v>
                </c:pt>
                <c:pt idx="3231">
                  <c:v>-57.636636099457654</c:v>
                </c:pt>
                <c:pt idx="3232">
                  <c:v>-57.622057268517381</c:v>
                </c:pt>
                <c:pt idx="3233">
                  <c:v>-57.607770405337668</c:v>
                </c:pt>
                <c:pt idx="3234">
                  <c:v>-57.593773745840551</c:v>
                </c:pt>
                <c:pt idx="3235">
                  <c:v>-57.580065557531725</c:v>
                </c:pt>
                <c:pt idx="3236">
                  <c:v>-57.566644138957166</c:v>
                </c:pt>
                <c:pt idx="3237">
                  <c:v>-57.553507819170939</c:v>
                </c:pt>
                <c:pt idx="3238">
                  <c:v>-57.540654957217782</c:v>
                </c:pt>
                <c:pt idx="3239">
                  <c:v>-57.528083941628651</c:v>
                </c:pt>
                <c:pt idx="3240">
                  <c:v>-57.515793189927408</c:v>
                </c:pt>
                <c:pt idx="3241">
                  <c:v>-57.503781148152001</c:v>
                </c:pt>
                <c:pt idx="3242">
                  <c:v>-57.492046290385694</c:v>
                </c:pt>
                <c:pt idx="3243">
                  <c:v>-57.480587118299233</c:v>
                </c:pt>
                <c:pt idx="3244">
                  <c:v>-57.469402160707276</c:v>
                </c:pt>
                <c:pt idx="3245">
                  <c:v>-57.458489973132913</c:v>
                </c:pt>
                <c:pt idx="3246">
                  <c:v>-57.447849137383429</c:v>
                </c:pt>
                <c:pt idx="3247">
                  <c:v>-57.437478261138239</c:v>
                </c:pt>
                <c:pt idx="3248">
                  <c:v>-57.427375977543093</c:v>
                </c:pt>
                <c:pt idx="3249">
                  <c:v>-57.417540944819272</c:v>
                </c:pt>
                <c:pt idx="3250">
                  <c:v>-57.407971845877498</c:v>
                </c:pt>
                <c:pt idx="3251">
                  <c:v>-57.398667387944052</c:v>
                </c:pt>
                <c:pt idx="3252">
                  <c:v>-57.389626302195651</c:v>
                </c:pt>
                <c:pt idx="3253">
                  <c:v>-57.380847343401996</c:v>
                </c:pt>
                <c:pt idx="3254">
                  <c:v>-57.372329289577749</c:v>
                </c:pt>
                <c:pt idx="3255">
                  <c:v>-57.36407094164376</c:v>
                </c:pt>
                <c:pt idx="3256">
                  <c:v>-57.356071123094381</c:v>
                </c:pt>
                <c:pt idx="3257">
                  <c:v>-57.348328679674971</c:v>
                </c:pt>
                <c:pt idx="3258">
                  <c:v>-57.340842479066282</c:v>
                </c:pt>
                <c:pt idx="3259">
                  <c:v>-57.333611410576033</c:v>
                </c:pt>
                <c:pt idx="3260">
                  <c:v>-57.326634384838371</c:v>
                </c:pt>
                <c:pt idx="3261">
                  <c:v>-57.319910333520745</c:v>
                </c:pt>
                <c:pt idx="3262">
                  <c:v>-57.313438209038438</c:v>
                </c:pt>
                <c:pt idx="3263">
                  <c:v>-57.307216984274064</c:v>
                </c:pt>
                <c:pt idx="3264">
                  <c:v>-57.301245652305752</c:v>
                </c:pt>
                <c:pt idx="3265">
                  <c:v>-57.295523226141412</c:v>
                </c:pt>
                <c:pt idx="3266">
                  <c:v>-57.290048738458445</c:v>
                </c:pt>
                <c:pt idx="3267">
                  <c:v>-57.284821241351729</c:v>
                </c:pt>
                <c:pt idx="3268">
                  <c:v>-57.279839806086187</c:v>
                </c:pt>
                <c:pt idx="3269">
                  <c:v>-57.275103522855304</c:v>
                </c:pt>
                <c:pt idx="3270">
                  <c:v>-57.270611500546586</c:v>
                </c:pt>
                <c:pt idx="3271">
                  <c:v>-57.266362866511955</c:v>
                </c:pt>
                <c:pt idx="3272">
                  <c:v>-57.262356766344851</c:v>
                </c:pt>
                <c:pt idx="3273">
                  <c:v>-57.258592363661037</c:v>
                </c:pt>
                <c:pt idx="3274">
                  <c:v>-57.25506883988605</c:v>
                </c:pt>
                <c:pt idx="3275">
                  <c:v>-57.251785394048369</c:v>
                </c:pt>
                <c:pt idx="3276">
                  <c:v>-57.248741242575704</c:v>
                </c:pt>
                <c:pt idx="3277">
                  <c:v>-57.24593561909974</c:v>
                </c:pt>
                <c:pt idx="3278">
                  <c:v>-57.243367774261785</c:v>
                </c:pt>
                <c:pt idx="3279">
                  <c:v>-57.24103697552632</c:v>
                </c:pt>
                <c:pt idx="3280">
                  <c:v>-57.238942506998534</c:v>
                </c:pt>
                <c:pt idx="3281">
                  <c:v>-57.237083669245159</c:v>
                </c:pt>
                <c:pt idx="3282">
                  <c:v>-57.235459779122039</c:v>
                </c:pt>
                <c:pt idx="3283">
                  <c:v>-57.234070169604827</c:v>
                </c:pt>
                <c:pt idx="3284">
                  <c:v>-57.23291418962414</c:v>
                </c:pt>
                <c:pt idx="3285">
                  <c:v>-57.231991203905295</c:v>
                </c:pt>
                <c:pt idx="3286">
                  <c:v>-57.231300592812374</c:v>
                </c:pt>
                <c:pt idx="3287">
                  <c:v>-57.230841752195914</c:v>
                </c:pt>
                <c:pt idx="3288">
                  <c:v>-57.230614093246061</c:v>
                </c:pt>
                <c:pt idx="3289">
                  <c:v>-57.230617042347461</c:v>
                </c:pt>
                <c:pt idx="3290">
                  <c:v>-57.230850040940069</c:v>
                </c:pt>
                <c:pt idx="3291">
                  <c:v>-57.231312545382522</c:v>
                </c:pt>
                <c:pt idx="3292">
                  <c:v>-57.232004026821066</c:v>
                </c:pt>
                <c:pt idx="3293">
                  <c:v>-57.232923971059407</c:v>
                </c:pt>
                <c:pt idx="3294">
                  <c:v>-57.23407187843528</c:v>
                </c:pt>
                <c:pt idx="3295">
                  <c:v>-57.235447263698099</c:v>
                </c:pt>
                <c:pt idx="3296">
                  <c:v>-57.237049655892029</c:v>
                </c:pt>
                <c:pt idx="3297">
                  <c:v>-57.238878598241257</c:v>
                </c:pt>
                <c:pt idx="3298">
                  <c:v>-57.240933648039849</c:v>
                </c:pt>
                <c:pt idx="3299">
                  <c:v>-57.24321437654369</c:v>
                </c:pt>
                <c:pt idx="3300">
                  <c:v>-57.245720368866806</c:v>
                </c:pt>
                <c:pt idx="3301">
                  <c:v>-57.248451223880863</c:v>
                </c:pt>
                <c:pt idx="3302">
                  <c:v>-57.251406554116748</c:v>
                </c:pt>
                <c:pt idx="3303">
                  <c:v>-57.254585985671639</c:v>
                </c:pt>
                <c:pt idx="3304">
                  <c:v>-57.257989158116935</c:v>
                </c:pt>
                <c:pt idx="3305">
                  <c:v>-57.261615724410376</c:v>
                </c:pt>
                <c:pt idx="3306">
                  <c:v>-57.265465350811056</c:v>
                </c:pt>
                <c:pt idx="3307">
                  <c:v>-57.269537716798183</c:v>
                </c:pt>
                <c:pt idx="3308">
                  <c:v>-57.273832514991312</c:v>
                </c:pt>
                <c:pt idx="3309">
                  <c:v>-57.278349451074384</c:v>
                </c:pt>
                <c:pt idx="3310">
                  <c:v>-57.283088243723952</c:v>
                </c:pt>
                <c:pt idx="3311">
                  <c:v>-57.288048624537346</c:v>
                </c:pt>
                <c:pt idx="3312">
                  <c:v>-57.293230337966776</c:v>
                </c:pt>
                <c:pt idx="3313">
                  <c:v>-57.298633141254129</c:v>
                </c:pt>
                <c:pt idx="3314">
                  <c:v>-57.304256804370056</c:v>
                </c:pt>
                <c:pt idx="3315">
                  <c:v>-57.310101109954687</c:v>
                </c:pt>
                <c:pt idx="3316">
                  <c:v>-57.31616585326136</c:v>
                </c:pt>
                <c:pt idx="3317">
                  <c:v>-57.322450842103841</c:v>
                </c:pt>
                <c:pt idx="3318">
                  <c:v>-57.328955896805461</c:v>
                </c:pt>
                <c:pt idx="3319">
                  <c:v>-57.335680850151277</c:v>
                </c:pt>
                <c:pt idx="3320">
                  <c:v>-57.342625547342976</c:v>
                </c:pt>
                <c:pt idx="3321">
                  <c:v>-57.34978984595525</c:v>
                </c:pt>
                <c:pt idx="3322">
                  <c:v>-57.357173615897679</c:v>
                </c:pt>
                <c:pt idx="3323">
                  <c:v>-57.364776739375884</c:v>
                </c:pt>
                <c:pt idx="3324">
                  <c:v>-57.372599110857038</c:v>
                </c:pt>
                <c:pt idx="3325">
                  <c:v>-57.380640637038155</c:v>
                </c:pt>
                <c:pt idx="3326">
                  <c:v>-57.388901236816181</c:v>
                </c:pt>
                <c:pt idx="3327">
                  <c:v>-57.397380841260883</c:v>
                </c:pt>
                <c:pt idx="3328">
                  <c:v>-57.406079393590595</c:v>
                </c:pt>
                <c:pt idx="3329">
                  <c:v>-57.414996849150207</c:v>
                </c:pt>
                <c:pt idx="3330">
                  <c:v>-57.424133175391809</c:v>
                </c:pt>
                <c:pt idx="3331">
                  <c:v>-57.433488351857449</c:v>
                </c:pt>
                <c:pt idx="3332">
                  <c:v>-57.443062370165059</c:v>
                </c:pt>
                <c:pt idx="3333">
                  <c:v>-57.452855233996829</c:v>
                </c:pt>
                <c:pt idx="3334">
                  <c:v>-57.462866959089126</c:v>
                </c:pt>
                <c:pt idx="3335">
                  <c:v>-57.473097573226994</c:v>
                </c:pt>
                <c:pt idx="3336">
                  <c:v>-57.483547116238036</c:v>
                </c:pt>
                <c:pt idx="3337">
                  <c:v>-57.494215639992277</c:v>
                </c:pt>
                <c:pt idx="3338">
                  <c:v>-57.505103208401408</c:v>
                </c:pt>
                <c:pt idx="3339">
                  <c:v>-57.51620989742338</c:v>
                </c:pt>
                <c:pt idx="3340">
                  <c:v>-57.527535795067159</c:v>
                </c:pt>
                <c:pt idx="3341">
                  <c:v>-57.539081001400817</c:v>
                </c:pt>
                <c:pt idx="3342">
                  <c:v>-57.550845628563245</c:v>
                </c:pt>
                <c:pt idx="3343">
                  <c:v>-57.562829800776271</c:v>
                </c:pt>
                <c:pt idx="3344">
                  <c:v>-57.575033654361704</c:v>
                </c:pt>
                <c:pt idx="3345">
                  <c:v>-57.587457337758437</c:v>
                </c:pt>
                <c:pt idx="3346">
                  <c:v>-57.600101011544197</c:v>
                </c:pt>
                <c:pt idx="3347">
                  <c:v>-57.612964848458446</c:v>
                </c:pt>
                <c:pt idx="3348">
                  <c:v>-57.626049033428821</c:v>
                </c:pt>
                <c:pt idx="3349">
                  <c:v>-57.639353763600162</c:v>
                </c:pt>
                <c:pt idx="3350">
                  <c:v>-57.652879248364364</c:v>
                </c:pt>
                <c:pt idx="3351">
                  <c:v>-57.666625709395348</c:v>
                </c:pt>
                <c:pt idx="3352">
                  <c:v>-57.680593380685707</c:v>
                </c:pt>
                <c:pt idx="3353">
                  <c:v>-57.694782508584844</c:v>
                </c:pt>
                <c:pt idx="3354">
                  <c:v>-57.709193351841925</c:v>
                </c:pt>
                <c:pt idx="3355">
                  <c:v>-57.723826181649244</c:v>
                </c:pt>
                <c:pt idx="3356">
                  <c:v>-57.738681281690816</c:v>
                </c:pt>
                <c:pt idx="3357">
                  <c:v>-57.753758948190487</c:v>
                </c:pt>
                <c:pt idx="3358">
                  <c:v>-57.769059489966509</c:v>
                </c:pt>
                <c:pt idx="3359">
                  <c:v>-57.784583228486248</c:v>
                </c:pt>
                <c:pt idx="3360">
                  <c:v>-57.800330497924108</c:v>
                </c:pt>
                <c:pt idx="3361">
                  <c:v>-57.816301645223774</c:v>
                </c:pt>
                <c:pt idx="3362">
                  <c:v>-57.832497030160546</c:v>
                </c:pt>
                <c:pt idx="3363">
                  <c:v>-57.848917025410856</c:v>
                </c:pt>
                <c:pt idx="3364">
                  <c:v>-57.865562016618888</c:v>
                </c:pt>
                <c:pt idx="3365">
                  <c:v>-57.882432402473043</c:v>
                </c:pt>
                <c:pt idx="3366">
                  <c:v>-57.899528594778701</c:v>
                </c:pt>
                <c:pt idx="3367">
                  <c:v>-57.916851018539141</c:v>
                </c:pt>
                <c:pt idx="3368">
                  <c:v>-57.934400112036201</c:v>
                </c:pt>
                <c:pt idx="3369">
                  <c:v>-57.952176326916351</c:v>
                </c:pt>
                <c:pt idx="3370">
                  <c:v>-57.970180128278777</c:v>
                </c:pt>
                <c:pt idx="3371">
                  <c:v>-57.988411994766871</c:v>
                </c:pt>
                <c:pt idx="3372">
                  <c:v>-58.006872418662297</c:v>
                </c:pt>
                <c:pt idx="3373">
                  <c:v>-58.025561905983821</c:v>
                </c:pt>
                <c:pt idx="3374">
                  <c:v>-58.044480976588488</c:v>
                </c:pt>
                <c:pt idx="3375">
                  <c:v>-58.063630164276688</c:v>
                </c:pt>
                <c:pt idx="3376">
                  <c:v>-58.083010016899557</c:v>
                </c:pt>
                <c:pt idx="3377">
                  <c:v>-58.102621096472163</c:v>
                </c:pt>
                <c:pt idx="3378">
                  <c:v>-58.122463979286564</c:v>
                </c:pt>
                <c:pt idx="3379">
                  <c:v>-58.142539256033402</c:v>
                </c:pt>
                <c:pt idx="3380">
                  <c:v>-58.162847531922836</c:v>
                </c:pt>
                <c:pt idx="3381">
                  <c:v>-58.183389426811019</c:v>
                </c:pt>
                <c:pt idx="3382">
                  <c:v>-58.204165575330755</c:v>
                </c:pt>
                <c:pt idx="3383">
                  <c:v>-58.225176627025029</c:v>
                </c:pt>
                <c:pt idx="3384">
                  <c:v>-58.24642324648557</c:v>
                </c:pt>
                <c:pt idx="3385">
                  <c:v>-58.267906113494163</c:v>
                </c:pt>
                <c:pt idx="3386">
                  <c:v>-58.289625923169382</c:v>
                </c:pt>
                <c:pt idx="3387">
                  <c:v>-58.311583386116396</c:v>
                </c:pt>
                <c:pt idx="3388">
                  <c:v>-58.33377922858098</c:v>
                </c:pt>
                <c:pt idx="3389">
                  <c:v>-58.356214192609329</c:v>
                </c:pt>
                <c:pt idx="3390">
                  <c:v>-58.378889036210431</c:v>
                </c:pt>
                <c:pt idx="3391">
                  <c:v>-58.401804533524199</c:v>
                </c:pt>
                <c:pt idx="3392">
                  <c:v>-58.424961474993609</c:v>
                </c:pt>
                <c:pt idx="3393">
                  <c:v>-58.44836066754084</c:v>
                </c:pt>
                <c:pt idx="3394">
                  <c:v>-58.472002934750108</c:v>
                </c:pt>
                <c:pt idx="3395">
                  <c:v>-58.495889117053743</c:v>
                </c:pt>
                <c:pt idx="3396">
                  <c:v>-58.520020071923533</c:v>
                </c:pt>
                <c:pt idx="3397">
                  <c:v>-58.544396674067549</c:v>
                </c:pt>
                <c:pt idx="3398">
                  <c:v>-58.569019815631052</c:v>
                </c:pt>
                <c:pt idx="3399">
                  <c:v>-58.593890406404647</c:v>
                </c:pt>
                <c:pt idx="3400">
                  <c:v>-58.619009374036104</c:v>
                </c:pt>
                <c:pt idx="3401">
                  <c:v>-58.644377664248026</c:v>
                </c:pt>
                <c:pt idx="3402">
                  <c:v>-58.669996241062414</c:v>
                </c:pt>
                <c:pt idx="3403">
                  <c:v>-58.695866087028563</c:v>
                </c:pt>
                <c:pt idx="3404">
                  <c:v>-58.721988203459183</c:v>
                </c:pt>
                <c:pt idx="3405">
                  <c:v>-58.74836361067149</c:v>
                </c:pt>
                <c:pt idx="3406">
                  <c:v>-58.774993348234403</c:v>
                </c:pt>
                <c:pt idx="3407">
                  <c:v>-58.801878475222708</c:v>
                </c:pt>
                <c:pt idx="3408">
                  <c:v>-58.829020070476723</c:v>
                </c:pt>
                <c:pt idx="3409">
                  <c:v>-58.856419232868561</c:v>
                </c:pt>
                <c:pt idx="3410">
                  <c:v>-58.884077081576933</c:v>
                </c:pt>
                <c:pt idx="3411">
                  <c:v>-58.91199475636688</c:v>
                </c:pt>
                <c:pt idx="3412">
                  <c:v>-58.940173417877375</c:v>
                </c:pt>
                <c:pt idx="3413">
                  <c:v>-58.968614247915561</c:v>
                </c:pt>
                <c:pt idx="3414">
                  <c:v>-58.997318449759931</c:v>
                </c:pt>
                <c:pt idx="3415">
                  <c:v>-59.026287248469096</c:v>
                </c:pt>
                <c:pt idx="3416">
                  <c:v>-59.055521891200527</c:v>
                </c:pt>
                <c:pt idx="3417">
                  <c:v>-59.085023647536062</c:v>
                </c:pt>
                <c:pt idx="3418">
                  <c:v>-59.114793809814294</c:v>
                </c:pt>
                <c:pt idx="3419">
                  <c:v>-59.14483369347473</c:v>
                </c:pt>
                <c:pt idx="3420">
                  <c:v>-59.175144637407342</c:v>
                </c:pt>
                <c:pt idx="3421">
                  <c:v>-59.205728004313301</c:v>
                </c:pt>
                <c:pt idx="3422">
                  <c:v>-59.236585181073309</c:v>
                </c:pt>
                <c:pt idx="3423">
                  <c:v>-59.267717579125325</c:v>
                </c:pt>
                <c:pt idx="3424">
                  <c:v>-59.299126634853707</c:v>
                </c:pt>
                <c:pt idx="3425">
                  <c:v>-59.3308138099842</c:v>
                </c:pt>
                <c:pt idx="3426">
                  <c:v>-59.362780591994387</c:v>
                </c:pt>
                <c:pt idx="3427">
                  <c:v>-59.395028494530351</c:v>
                </c:pt>
                <c:pt idx="3428">
                  <c:v>-59.427559057834586</c:v>
                </c:pt>
                <c:pt idx="3429">
                  <c:v>-59.460373849186496</c:v>
                </c:pt>
                <c:pt idx="3430">
                  <c:v>-59.493474463352356</c:v>
                </c:pt>
                <c:pt idx="3431">
                  <c:v>-59.526862523048514</c:v>
                </c:pt>
                <c:pt idx="3432">
                  <c:v>-59.560539679414674</c:v>
                </c:pt>
                <c:pt idx="3433">
                  <c:v>-59.594507612500081</c:v>
                </c:pt>
                <c:pt idx="3434">
                  <c:v>-59.628768031762988</c:v>
                </c:pt>
                <c:pt idx="3435">
                  <c:v>-59.663322676580663</c:v>
                </c:pt>
                <c:pt idx="3436">
                  <c:v>-59.698173316776753</c:v>
                </c:pt>
                <c:pt idx="3437">
                  <c:v>-59.733321753157711</c:v>
                </c:pt>
                <c:pt idx="3438">
                  <c:v>-59.768769818065508</c:v>
                </c:pt>
                <c:pt idx="3439">
                  <c:v>-59.804519375945695</c:v>
                </c:pt>
                <c:pt idx="3440">
                  <c:v>-59.840572323926587</c:v>
                </c:pt>
                <c:pt idx="3441">
                  <c:v>-59.87693059241969</c:v>
                </c:pt>
                <c:pt idx="3442">
                  <c:v>-59.9135961457295</c:v>
                </c:pt>
                <c:pt idx="3443">
                  <c:v>-59.950570982683047</c:v>
                </c:pt>
                <c:pt idx="3444">
                  <c:v>-59.98785713727608</c:v>
                </c:pt>
                <c:pt idx="3445">
                  <c:v>-60.025456679334965</c:v>
                </c:pt>
                <c:pt idx="3446">
                  <c:v>-60.063371715196567</c:v>
                </c:pt>
                <c:pt idx="3447">
                  <c:v>-60.101604388407907</c:v>
                </c:pt>
                <c:pt idx="3448">
                  <c:v>-60.140156880442717</c:v>
                </c:pt>
                <c:pt idx="3449">
                  <c:v>-60.179031411437862</c:v>
                </c:pt>
                <c:pt idx="3450">
                  <c:v>-60.21823024095022</c:v>
                </c:pt>
                <c:pt idx="3451">
                  <c:v>-60.25775566873299</c:v>
                </c:pt>
                <c:pt idx="3452">
                  <c:v>-60.297610035535186</c:v>
                </c:pt>
                <c:pt idx="3453">
                  <c:v>-60.33779572392077</c:v>
                </c:pt>
                <c:pt idx="3454">
                  <c:v>-60.378315159111565</c:v>
                </c:pt>
                <c:pt idx="3455">
                  <c:v>-60.419170809853362</c:v>
                </c:pt>
                <c:pt idx="3456">
                  <c:v>-60.460365189305477</c:v>
                </c:pt>
                <c:pt idx="3457">
                  <c:v>-60.501900855955896</c:v>
                </c:pt>
                <c:pt idx="3458">
                  <c:v>-60.54378041456139</c:v>
                </c:pt>
                <c:pt idx="3459">
                  <c:v>-60.586006517114285</c:v>
                </c:pt>
                <c:pt idx="3460">
                  <c:v>-60.628581863836423</c:v>
                </c:pt>
                <c:pt idx="3461">
                  <c:v>-60.67150920420201</c:v>
                </c:pt>
                <c:pt idx="3462">
                  <c:v>-60.714791337987165</c:v>
                </c:pt>
                <c:pt idx="3463">
                  <c:v>-60.758431116353798</c:v>
                </c:pt>
                <c:pt idx="3464">
                  <c:v>-60.802431442960405</c:v>
                </c:pt>
                <c:pt idx="3465">
                  <c:v>-60.846795275107162</c:v>
                </c:pt>
                <c:pt idx="3466">
                  <c:v>-60.891525624915516</c:v>
                </c:pt>
                <c:pt idx="3467">
                  <c:v>-60.936625560536314</c:v>
                </c:pt>
                <c:pt idx="3468">
                  <c:v>-60.982098207402871</c:v>
                </c:pt>
                <c:pt idx="3469">
                  <c:v>-61.027946749512189</c:v>
                </c:pt>
                <c:pt idx="3470">
                  <c:v>-61.074174430749288</c:v>
                </c:pt>
                <c:pt idx="3471">
                  <c:v>-61.120784556249212</c:v>
                </c:pt>
                <c:pt idx="3472">
                  <c:v>-61.167780493798134</c:v>
                </c:pt>
                <c:pt idx="3473">
                  <c:v>-61.21516567528225</c:v>
                </c:pt>
                <c:pt idx="3474">
                  <c:v>-61.262943598173948</c:v>
                </c:pt>
                <c:pt idx="3475">
                  <c:v>-61.311117827067122</c:v>
                </c:pt>
                <c:pt idx="3476">
                  <c:v>-61.359691995259041</c:v>
                </c:pt>
                <c:pt idx="3477">
                  <c:v>-61.408669806378349</c:v>
                </c:pt>
                <c:pt idx="3478">
                  <c:v>-61.458055036068146</c:v>
                </c:pt>
                <c:pt idx="3479">
                  <c:v>-61.507851533717108</c:v>
                </c:pt>
                <c:pt idx="3480">
                  <c:v>-61.558063224247178</c:v>
                </c:pt>
                <c:pt idx="3481">
                  <c:v>-61.608694109956573</c:v>
                </c:pt>
                <c:pt idx="3482">
                  <c:v>-61.659748272422348</c:v>
                </c:pt>
                <c:pt idx="3483">
                  <c:v>-61.711229874460265</c:v>
                </c:pt>
                <c:pt idx="3484">
                  <c:v>-61.763143162153142</c:v>
                </c:pt>
                <c:pt idx="3485">
                  <c:v>-61.815492466940086</c:v>
                </c:pt>
                <c:pt idx="3486">
                  <c:v>-61.868282207774222</c:v>
                </c:pt>
                <c:pt idx="3487">
                  <c:v>-61.921516893353036</c:v>
                </c:pt>
                <c:pt idx="3488">
                  <c:v>-61.975201124417694</c:v>
                </c:pt>
                <c:pt idx="3489">
                  <c:v>-62.029339596134889</c:v>
                </c:pt>
                <c:pt idx="3490">
                  <c:v>-62.083937100551637</c:v>
                </c:pt>
                <c:pt idx="3491">
                  <c:v>-62.138998529135101</c:v>
                </c:pt>
                <c:pt idx="3492">
                  <c:v>-62.194528875399051</c:v>
                </c:pt>
                <c:pt idx="3493">
                  <c:v>-62.250533237614889</c:v>
                </c:pt>
                <c:pt idx="3494">
                  <c:v>-62.3070168216219</c:v>
                </c:pt>
                <c:pt idx="3495">
                  <c:v>-62.363984943728653</c:v>
                </c:pt>
                <c:pt idx="3496">
                  <c:v>-62.421443033716521</c:v>
                </c:pt>
                <c:pt idx="3497">
                  <c:v>-62.479396637949016</c:v>
                </c:pt>
                <c:pt idx="3498">
                  <c:v>-62.537851422585589</c:v>
                </c:pt>
                <c:pt idx="3499">
                  <c:v>-62.596813176916697</c:v>
                </c:pt>
                <c:pt idx="3500">
                  <c:v>-62.656287816810007</c:v>
                </c:pt>
                <c:pt idx="3501">
                  <c:v>-62.716281388283562</c:v>
                </c:pt>
                <c:pt idx="3502">
                  <c:v>-62.776800071206978</c:v>
                </c:pt>
                <c:pt idx="3503">
                  <c:v>-62.837850183135053</c:v>
                </c:pt>
                <c:pt idx="3504">
                  <c:v>-62.899438183286563</c:v>
                </c:pt>
                <c:pt idx="3505">
                  <c:v>-62.961570676663897</c:v>
                </c:pt>
                <c:pt idx="3506">
                  <c:v>-63.024254418328539</c:v>
                </c:pt>
                <c:pt idx="3507">
                  <c:v>-63.087496317834841</c:v>
                </c:pt>
                <c:pt idx="3508">
                  <c:v>-63.151303443832347</c:v>
                </c:pt>
                <c:pt idx="3509">
                  <c:v>-63.215683028838853</c:v>
                </c:pt>
                <c:pt idx="3510">
                  <c:v>-63.28064247420194</c:v>
                </c:pt>
                <c:pt idx="3511">
                  <c:v>-63.34618935524496</c:v>
                </c:pt>
                <c:pt idx="3512">
                  <c:v>-63.412331426615971</c:v>
                </c:pt>
                <c:pt idx="3513">
                  <c:v>-63.479076627845991</c:v>
                </c:pt>
                <c:pt idx="3514">
                  <c:v>-63.54643308912182</c:v>
                </c:pt>
                <c:pt idx="3515">
                  <c:v>-63.614409137295254</c:v>
                </c:pt>
                <c:pt idx="3516">
                  <c:v>-63.683013302125914</c:v>
                </c:pt>
                <c:pt idx="3517">
                  <c:v>-63.752254322778313</c:v>
                </c:pt>
                <c:pt idx="3518">
                  <c:v>-63.822141154584571</c:v>
                </c:pt>
                <c:pt idx="3519">
                  <c:v>-63.892682976078191</c:v>
                </c:pt>
                <c:pt idx="3520">
                  <c:v>-63.96388919632745</c:v>
                </c:pt>
                <c:pt idx="3521">
                  <c:v>-64.035769462566577</c:v>
                </c:pt>
                <c:pt idx="3522">
                  <c:v>-64.108333668149726</c:v>
                </c:pt>
                <c:pt idx="3523">
                  <c:v>-64.181591960843079</c:v>
                </c:pt>
                <c:pt idx="3524">
                  <c:v>-64.255554751466363</c:v>
                </c:pt>
                <c:pt idx="3525">
                  <c:v>-64.330232722914673</c:v>
                </c:pt>
                <c:pt idx="3526">
                  <c:v>-64.405636839563684</c:v>
                </c:pt>
                <c:pt idx="3527">
                  <c:v>-64.481778357091059</c:v>
                </c:pt>
                <c:pt idx="3528">
                  <c:v>-64.558668832731144</c:v>
                </c:pt>
                <c:pt idx="3529">
                  <c:v>-64.636320135988171</c:v>
                </c:pt>
                <c:pt idx="3530">
                  <c:v>-64.714744459826321</c:v>
                </c:pt>
                <c:pt idx="3531">
                  <c:v>-64.793954332375989</c:v>
                </c:pt>
                <c:pt idx="3532">
                  <c:v>-64.87396262916856</c:v>
                </c:pt>
                <c:pt idx="3533">
                  <c:v>-64.954782585940322</c:v>
                </c:pt>
                <c:pt idx="3534">
                  <c:v>-65.036427812034503</c:v>
                </c:pt>
                <c:pt idx="3535">
                  <c:v>-65.118912304428875</c:v>
                </c:pt>
                <c:pt idx="3536">
                  <c:v>-65.202250462439238</c:v>
                </c:pt>
                <c:pt idx="3537">
                  <c:v>-65.28645710312054</c:v>
                </c:pt>
                <c:pt idx="3538">
                  <c:v>-65.371547477417607</c:v>
                </c:pt>
                <c:pt idx="3539">
                  <c:v>-65.457537287106987</c:v>
                </c:pt>
                <c:pt idx="3540">
                  <c:v>-65.544442702570677</c:v>
                </c:pt>
                <c:pt idx="3541">
                  <c:v>-65.632280381465023</c:v>
                </c:pt>
                <c:pt idx="3542">
                  <c:v>-65.721067488323385</c:v>
                </c:pt>
                <c:pt idx="3543">
                  <c:v>-65.81082171516033</c:v>
                </c:pt>
                <c:pt idx="3544">
                  <c:v>-65.901561303135196</c:v>
                </c:pt>
                <c:pt idx="3545">
                  <c:v>-65.993305065337168</c:v>
                </c:pt>
                <c:pt idx="3546">
                  <c:v>-66.086072410776538</c:v>
                </c:pt>
                <c:pt idx="3547">
                  <c:v>-66.179883369639484</c:v>
                </c:pt>
                <c:pt idx="3548">
                  <c:v>-66.274758619902329</c:v>
                </c:pt>
                <c:pt idx="3549">
                  <c:v>-66.370719515386995</c:v>
                </c:pt>
                <c:pt idx="3550">
                  <c:v>-66.467788115356981</c:v>
                </c:pt>
                <c:pt idx="3551">
                  <c:v>-66.565987215746603</c:v>
                </c:pt>
                <c:pt idx="3552">
                  <c:v>-66.665340382151513</c:v>
                </c:pt>
                <c:pt idx="3553">
                  <c:v>-66.76587198467827</c:v>
                </c:pt>
                <c:pt idx="3554">
                  <c:v>-66.867607234797134</c:v>
                </c:pt>
                <c:pt idx="3555">
                  <c:v>-66.970572224331335</c:v>
                </c:pt>
                <c:pt idx="3556">
                  <c:v>-67.074793966728379</c:v>
                </c:pt>
                <c:pt idx="3557">
                  <c:v>-67.180300440792863</c:v>
                </c:pt>
                <c:pt idx="3558">
                  <c:v>-67.28712063703432</c:v>
                </c:pt>
                <c:pt idx="3559">
                  <c:v>-67.395284606840164</c:v>
                </c:pt>
                <c:pt idx="3560">
                  <c:v>-67.504823514674172</c:v>
                </c:pt>
                <c:pt idx="3561">
                  <c:v>-67.615769693523447</c:v>
                </c:pt>
                <c:pt idx="3562">
                  <c:v>-67.728156703854609</c:v>
                </c:pt>
                <c:pt idx="3563">
                  <c:v>-67.842019396327444</c:v>
                </c:pt>
                <c:pt idx="3564">
                  <c:v>-67.95739397857426</c:v>
                </c:pt>
                <c:pt idx="3565">
                  <c:v>-68.074318086358929</c:v>
                </c:pt>
                <c:pt idx="3566">
                  <c:v>-68.192830859458951</c:v>
                </c:pt>
                <c:pt idx="3567">
                  <c:v>-68.312973022671244</c:v>
                </c:pt>
                <c:pt idx="3568">
                  <c:v>-68.434786972336553</c:v>
                </c:pt>
                <c:pt idx="3569">
                  <c:v>-68.558316868857943</c:v>
                </c:pt>
                <c:pt idx="3570">
                  <c:v>-68.683608735713307</c:v>
                </c:pt>
                <c:pt idx="3571">
                  <c:v>-68.810710565517113</c:v>
                </c:pt>
                <c:pt idx="3572">
                  <c:v>-68.939672433736163</c:v>
                </c:pt>
                <c:pt idx="3573">
                  <c:v>-69.07054662074998</c:v>
                </c:pt>
                <c:pt idx="3574">
                  <c:v>-69.20338774297575</c:v>
                </c:pt>
                <c:pt idx="3575">
                  <c:v>-69.338252893898513</c:v>
                </c:pt>
                <c:pt idx="3576">
                  <c:v>-69.475201795911374</c:v>
                </c:pt>
                <c:pt idx="3577">
                  <c:v>-69.614296963966268</c:v>
                </c:pt>
                <c:pt idx="3578">
                  <c:v>-69.75560388218102</c:v>
                </c:pt>
                <c:pt idx="3579">
                  <c:v>-69.899191194618282</c:v>
                </c:pt>
                <c:pt idx="3580">
                  <c:v>-70.045130911651995</c:v>
                </c:pt>
                <c:pt idx="3581">
                  <c:v>-70.193498633462482</c:v>
                </c:pt>
                <c:pt idx="3582">
                  <c:v>-70.344373792389504</c:v>
                </c:pt>
                <c:pt idx="3583">
                  <c:v>-70.497839916109783</c:v>
                </c:pt>
                <c:pt idx="3584">
                  <c:v>-70.653984913788321</c:v>
                </c:pt>
                <c:pt idx="3585">
                  <c:v>-70.812901387682786</c:v>
                </c:pt>
                <c:pt idx="3586">
                  <c:v>-70.974686972953535</c:v>
                </c:pt>
                <c:pt idx="3587">
                  <c:v>-71.139444708794542</c:v>
                </c:pt>
                <c:pt idx="3588">
                  <c:v>-71.307283444438937</c:v>
                </c:pt>
                <c:pt idx="3589">
                  <c:v>-71.478318284011877</c:v>
                </c:pt>
                <c:pt idx="3590">
                  <c:v>-71.65267107480625</c:v>
                </c:pt>
                <c:pt idx="3591">
                  <c:v>-71.830470944156446</c:v>
                </c:pt>
                <c:pt idx="3592">
                  <c:v>-72.011854890839089</c:v>
                </c:pt>
                <c:pt idx="3593">
                  <c:v>-72.196968437768746</c:v>
                </c:pt>
                <c:pt idx="3594">
                  <c:v>-72.385966353806552</c:v>
                </c:pt>
                <c:pt idx="3595">
                  <c:v>-72.579013453611751</c:v>
                </c:pt>
                <c:pt idx="3596">
                  <c:v>-72.776285485918805</c:v>
                </c:pt>
                <c:pt idx="3597">
                  <c:v>-72.977970122223837</c:v>
                </c:pt>
                <c:pt idx="3598">
                  <c:v>-73.184268059807778</c:v>
                </c:pt>
                <c:pt idx="3599">
                  <c:v>-73.395394255369922</c:v>
                </c:pt>
                <c:pt idx="3600">
                  <c:v>-73.611579308240266</c:v>
                </c:pt>
                <c:pt idx="3601">
                  <c:v>-73.833071015506334</c:v>
                </c:pt>
                <c:pt idx="3602">
                  <c:v>-74.060136125343661</c:v>
                </c:pt>
                <c:pt idx="3603">
                  <c:v>-74.293062319640612</c:v>
                </c:pt>
                <c:pt idx="3604">
                  <c:v>-74.532160462910838</c:v>
                </c:pt>
                <c:pt idx="3605">
                  <c:v>-74.777767161544219</c:v>
                </c:pt>
                <c:pt idx="3606">
                  <c:v>-75.030247686294345</c:v>
                </c:pt>
                <c:pt idx="3607">
                  <c:v>-75.289999321657973</c:v>
                </c:pt>
                <c:pt idx="3608">
                  <c:v>-75.557455219226185</c:v>
                </c:pt>
                <c:pt idx="3609">
                  <c:v>-75.833088848872279</c:v>
                </c:pt>
                <c:pt idx="3610">
                  <c:v>-76.11741916259939</c:v>
                </c:pt>
                <c:pt idx="3611">
                  <c:v>-76.411016612553624</c:v>
                </c:pt>
                <c:pt idx="3612">
                  <c:v>-76.714510198552233</c:v>
                </c:pt>
                <c:pt idx="3613">
                  <c:v>-77.028595763972874</c:v>
                </c:pt>
                <c:pt idx="3614">
                  <c:v>-77.354045815174914</c:v>
                </c:pt>
                <c:pt idx="3615">
                  <c:v>-77.691721212988057</c:v>
                </c:pt>
                <c:pt idx="3616">
                  <c:v>-78.042585181649201</c:v>
                </c:pt>
                <c:pt idx="3617">
                  <c:v>-78.407720209226568</c:v>
                </c:pt>
                <c:pt idx="3618">
                  <c:v>-78.788348586666487</c:v>
                </c:pt>
                <c:pt idx="3619">
                  <c:v>-79.185857567968611</c:v>
                </c:pt>
                <c:pt idx="3620">
                  <c:v>-79.601830458247164</c:v>
                </c:pt>
                <c:pt idx="3621">
                  <c:v>-80.038085388791785</c:v>
                </c:pt>
                <c:pt idx="3622">
                  <c:v>-80.496724179284371</c:v>
                </c:pt>
                <c:pt idx="3623">
                  <c:v>-80.980194609757149</c:v>
                </c:pt>
                <c:pt idx="3624">
                  <c:v>-81.491370776246413</c:v>
                </c:pt>
                <c:pt idx="3625">
                  <c:v>-82.033658222690804</c:v>
                </c:pt>
                <c:pt idx="3626">
                  <c:v>-82.611133622077887</c:v>
                </c:pt>
                <c:pt idx="3627">
                  <c:v>-83.228733596009988</c:v>
                </c:pt>
                <c:pt idx="3628">
                  <c:v>-83.892514996836439</c:v>
                </c:pt>
                <c:pt idx="3629">
                  <c:v>-84.610021785397791</c:v>
                </c:pt>
                <c:pt idx="3630">
                  <c:v>-85.390815601654026</c:v>
                </c:pt>
                <c:pt idx="3631">
                  <c:v>-86.247266334731506</c:v>
                </c:pt>
                <c:pt idx="3632">
                  <c:v>-87.195772361064911</c:v>
                </c:pt>
                <c:pt idx="3633">
                  <c:v>-88.2587252338176</c:v>
                </c:pt>
                <c:pt idx="3634">
                  <c:v>-89.467840562737436</c:v>
                </c:pt>
                <c:pt idx="3635">
                  <c:v>-90.870182066549233</c:v>
                </c:pt>
                <c:pt idx="3636">
                  <c:v>-92.540005310519135</c:v>
                </c:pt>
                <c:pt idx="3637">
                  <c:v>-94.60482197479854</c:v>
                </c:pt>
                <c:pt idx="3638">
                  <c:v>-97.312861287597286</c:v>
                </c:pt>
                <c:pt idx="3639">
                  <c:v>-101.25948783569883</c:v>
                </c:pt>
                <c:pt idx="3640">
                  <c:v>-108.67292104865351</c:v>
                </c:pt>
                <c:pt idx="3641">
                  <c:v>-117.91063467493353</c:v>
                </c:pt>
                <c:pt idx="3642">
                  <c:v>-104.12641192939871</c:v>
                </c:pt>
                <c:pt idx="3643">
                  <c:v>-99.050609270948172</c:v>
                </c:pt>
                <c:pt idx="3644">
                  <c:v>-95.873413451731508</c:v>
                </c:pt>
                <c:pt idx="3645">
                  <c:v>-93.556393763806426</c:v>
                </c:pt>
                <c:pt idx="3646">
                  <c:v>-91.73251909419352</c:v>
                </c:pt>
                <c:pt idx="3647">
                  <c:v>-90.228860828301251</c:v>
                </c:pt>
                <c:pt idx="3648">
                  <c:v>-88.950031071043028</c:v>
                </c:pt>
                <c:pt idx="3649">
                  <c:v>-87.83779705381545</c:v>
                </c:pt>
                <c:pt idx="3650">
                  <c:v>-86.853983618158196</c:v>
                </c:pt>
                <c:pt idx="3651">
                  <c:v>-85.972203229321892</c:v>
                </c:pt>
                <c:pt idx="3652">
                  <c:v>-85.173452709155697</c:v>
                </c:pt>
                <c:pt idx="3653">
                  <c:v>-84.443591531992155</c:v>
                </c:pt>
                <c:pt idx="3654">
                  <c:v>-83.771812384192287</c:v>
                </c:pt>
                <c:pt idx="3655">
                  <c:v>-83.149669446774283</c:v>
                </c:pt>
                <c:pt idx="3656">
                  <c:v>-82.570436850364047</c:v>
                </c:pt>
                <c:pt idx="3657">
                  <c:v>-82.028671202827624</c:v>
                </c:pt>
                <c:pt idx="3658">
                  <c:v>-81.51990492988206</c:v>
                </c:pt>
                <c:pt idx="3659">
                  <c:v>-81.040426126883716</c:v>
                </c:pt>
                <c:pt idx="3660">
                  <c:v>-80.587117192798146</c:v>
                </c:pt>
                <c:pt idx="3661">
                  <c:v>-80.15733436274499</c:v>
                </c:pt>
                <c:pt idx="3662">
                  <c:v>-79.748816297908832</c:v>
                </c:pt>
                <c:pt idx="3663">
                  <c:v>-79.359613707984508</c:v>
                </c:pt>
                <c:pt idx="3664">
                  <c:v>-78.988034453463143</c:v>
                </c:pt>
                <c:pt idx="3665">
                  <c:v>-78.632600213526004</c:v>
                </c:pt>
                <c:pt idx="3666">
                  <c:v>-78.292011913498484</c:v>
                </c:pt>
                <c:pt idx="3667">
                  <c:v>-77.965121869240051</c:v>
                </c:pt>
                <c:pt idx="3668">
                  <c:v>-77.650911140927818</c:v>
                </c:pt>
                <c:pt idx="3669">
                  <c:v>-77.348470969144017</c:v>
                </c:pt>
                <c:pt idx="3670">
                  <c:v>-77.056987440852652</c:v>
                </c:pt>
                <c:pt idx="3671">
                  <c:v>-76.77572873353995</c:v>
                </c:pt>
                <c:pt idx="3672">
                  <c:v>-76.504034434191354</c:v>
                </c:pt>
                <c:pt idx="3673">
                  <c:v>-76.241306540891046</c:v>
                </c:pt>
                <c:pt idx="3674">
                  <c:v>-75.987001838621268</c:v>
                </c:pt>
                <c:pt idx="3675">
                  <c:v>-75.740625404881996</c:v>
                </c:pt>
                <c:pt idx="3676">
                  <c:v>-75.501725050000118</c:v>
                </c:pt>
                <c:pt idx="3677">
                  <c:v>-75.269886535173811</c:v>
                </c:pt>
                <c:pt idx="3678">
                  <c:v>-75.044729441287799</c:v>
                </c:pt>
                <c:pt idx="3679">
                  <c:v>-74.825903584996937</c:v>
                </c:pt>
                <c:pt idx="3680">
                  <c:v>-74.613085897341236</c:v>
                </c:pt>
                <c:pt idx="3681">
                  <c:v>-74.405977695049842</c:v>
                </c:pt>
                <c:pt idx="3682">
                  <c:v>-74.204302286715546</c:v>
                </c:pt>
                <c:pt idx="3683">
                  <c:v>-74.00780286567975</c:v>
                </c:pt>
                <c:pt idx="3684">
                  <c:v>-73.816240649411256</c:v>
                </c:pt>
                <c:pt idx="3685">
                  <c:v>-73.629393231548491</c:v>
                </c:pt>
                <c:pt idx="3686">
                  <c:v>-73.447053118090736</c:v>
                </c:pt>
                <c:pt idx="3687">
                  <c:v>-73.269026423592891</c:v>
                </c:pt>
                <c:pt idx="3688">
                  <c:v>-73.095131706803485</c:v>
                </c:pt>
                <c:pt idx="3689">
                  <c:v>-72.925198928252968</c:v>
                </c:pt>
                <c:pt idx="3690">
                  <c:v>-72.759068514755739</c:v>
                </c:pt>
                <c:pt idx="3691">
                  <c:v>-72.596590517942204</c:v>
                </c:pt>
                <c:pt idx="3692">
                  <c:v>-72.437623855704601</c:v>
                </c:pt>
                <c:pt idx="3693">
                  <c:v>-72.282035626926856</c:v>
                </c:pt>
                <c:pt idx="3694">
                  <c:v>-72.129700491184991</c:v>
                </c:pt>
                <c:pt idx="3695">
                  <c:v>-71.980500106148284</c:v>
                </c:pt>
                <c:pt idx="3696">
                  <c:v>-71.834322616360623</c:v>
                </c:pt>
                <c:pt idx="3697">
                  <c:v>-71.691062187882238</c:v>
                </c:pt>
                <c:pt idx="3698">
                  <c:v>-71.55061858391943</c:v>
                </c:pt>
                <c:pt idx="3699">
                  <c:v>-71.412896777211955</c:v>
                </c:pt>
                <c:pt idx="3700">
                  <c:v>-71.277806595403916</c:v>
                </c:pt>
                <c:pt idx="3701">
                  <c:v>-71.145262396093315</c:v>
                </c:pt>
                <c:pt idx="3702">
                  <c:v>-71.015182768625621</c:v>
                </c:pt>
                <c:pt idx="3703">
                  <c:v>-70.887490260042782</c:v>
                </c:pt>
                <c:pt idx="3704">
                  <c:v>-70.762111122854762</c:v>
                </c:pt>
                <c:pt idx="3705">
                  <c:v>-70.638975082610159</c:v>
                </c:pt>
                <c:pt idx="3706">
                  <c:v>-70.518015123406329</c:v>
                </c:pt>
                <c:pt idx="3707">
                  <c:v>-70.399167289713546</c:v>
                </c:pt>
                <c:pt idx="3708">
                  <c:v>-70.282370503049407</c:v>
                </c:pt>
                <c:pt idx="3709">
                  <c:v>-70.167566392171707</c:v>
                </c:pt>
                <c:pt idx="3710">
                  <c:v>-70.054699135632802</c:v>
                </c:pt>
                <c:pt idx="3711">
                  <c:v>-69.943715315615989</c:v>
                </c:pt>
                <c:pt idx="3712">
                  <c:v>-69.83456378210137</c:v>
                </c:pt>
                <c:pt idx="3713">
                  <c:v>-69.727195526502598</c:v>
                </c:pt>
                <c:pt idx="3714">
                  <c:v>-69.621563563980104</c:v>
                </c:pt>
                <c:pt idx="3715">
                  <c:v>-69.517622823741746</c:v>
                </c:pt>
                <c:pt idx="3716">
                  <c:v>-69.415330046678463</c:v>
                </c:pt>
                <c:pt idx="3717">
                  <c:v>-69.314643689755272</c:v>
                </c:pt>
                <c:pt idx="3718">
                  <c:v>-69.215523836637743</c:v>
                </c:pt>
                <c:pt idx="3719">
                  <c:v>-69.117932114054966</c:v>
                </c:pt>
                <c:pt idx="3720">
                  <c:v>-69.021831613484409</c:v>
                </c:pt>
                <c:pt idx="3721">
                  <c:v>-68.927186817741202</c:v>
                </c:pt>
                <c:pt idx="3722">
                  <c:v>-68.833963532114751</c:v>
                </c:pt>
                <c:pt idx="3723">
                  <c:v>-68.742128819716783</c:v>
                </c:pt>
                <c:pt idx="3724">
                  <c:v>-68.65165094074014</c:v>
                </c:pt>
                <c:pt idx="3725">
                  <c:v>-68.562499295335769</c:v>
                </c:pt>
                <c:pt idx="3726">
                  <c:v>-68.474644369869154</c:v>
                </c:pt>
                <c:pt idx="3727">
                  <c:v>-68.388057686305459</c:v>
                </c:pt>
                <c:pt idx="3728">
                  <c:v>-68.302711754514064</c:v>
                </c:pt>
                <c:pt idx="3729">
                  <c:v>-68.21858002729293</c:v>
                </c:pt>
                <c:pt idx="3730">
                  <c:v>-68.135636857921057</c:v>
                </c:pt>
                <c:pt idx="3731">
                  <c:v>-68.053857460083108</c:v>
                </c:pt>
                <c:pt idx="3732">
                  <c:v>-67.973217869998493</c:v>
                </c:pt>
                <c:pt idx="3733">
                  <c:v>-67.89369491061484</c:v>
                </c:pt>
                <c:pt idx="3734">
                  <c:v>-67.815266157735138</c:v>
                </c:pt>
                <c:pt idx="3735">
                  <c:v>-67.737909907945749</c:v>
                </c:pt>
                <c:pt idx="3736">
                  <c:v>-67.661605148242543</c:v>
                </c:pt>
                <c:pt idx="3737">
                  <c:v>-67.586331527242038</c:v>
                </c:pt>
                <c:pt idx="3738">
                  <c:v>-67.512069327878919</c:v>
                </c:pt>
                <c:pt idx="3739">
                  <c:v>-67.438799441504798</c:v>
                </c:pt>
                <c:pt idx="3740">
                  <c:v>-67.366503343291868</c:v>
                </c:pt>
                <c:pt idx="3741">
                  <c:v>-67.295163068875866</c:v>
                </c:pt>
                <c:pt idx="3742">
                  <c:v>-67.224761192156336</c:v>
                </c:pt>
                <c:pt idx="3743">
                  <c:v>-67.155280804187541</c:v>
                </c:pt>
                <c:pt idx="3744">
                  <c:v>-67.086705493097242</c:v>
                </c:pt>
                <c:pt idx="3745">
                  <c:v>-67.019019324976568</c:v>
                </c:pt>
                <c:pt idx="3746">
                  <c:v>-66.95220682567566</c:v>
                </c:pt>
                <c:pt idx="3747">
                  <c:v>-66.88625296346676</c:v>
                </c:pt>
                <c:pt idx="3748">
                  <c:v>-66.821143132516738</c:v>
                </c:pt>
                <c:pt idx="3749">
                  <c:v>-66.756863137127397</c:v>
                </c:pt>
                <c:pt idx="3750">
                  <c:v>-66.69339917670267</c:v>
                </c:pt>
                <c:pt idx="3751">
                  <c:v>-66.630737831395578</c:v>
                </c:pt>
                <c:pt idx="3752">
                  <c:v>-66.568866048409689</c:v>
                </c:pt>
                <c:pt idx="3753">
                  <c:v>-66.507771128910406</c:v>
                </c:pt>
                <c:pt idx="3754">
                  <c:v>-66.447440715517573</c:v>
                </c:pt>
                <c:pt idx="3755">
                  <c:v>-66.387862780350289</c:v>
                </c:pt>
                <c:pt idx="3756">
                  <c:v>-66.329025613588229</c:v>
                </c:pt>
                <c:pt idx="3757">
                  <c:v>-66.270917812532119</c:v>
                </c:pt>
                <c:pt idx="3758">
                  <c:v>-66.213528271131196</c:v>
                </c:pt>
                <c:pt idx="3759">
                  <c:v>-66.1568461699555</c:v>
                </c:pt>
                <c:pt idx="3760">
                  <c:v>-66.100860966591995</c:v>
                </c:pt>
                <c:pt idx="3761">
                  <c:v>-66.0455623864394</c:v>
                </c:pt>
                <c:pt idx="3762">
                  <c:v>-65.990940413887273</c:v>
                </c:pt>
                <c:pt idx="3763">
                  <c:v>-65.936985283856544</c:v>
                </c:pt>
                <c:pt idx="3764">
                  <c:v>-65.8836874736851</c:v>
                </c:pt>
                <c:pt idx="3765">
                  <c:v>-65.831037695341081</c:v>
                </c:pt>
                <c:pt idx="3766">
                  <c:v>-65.779026887950835</c:v>
                </c:pt>
                <c:pt idx="3767">
                  <c:v>-65.72764621061998</c:v>
                </c:pt>
                <c:pt idx="3768">
                  <c:v>-65.676887035542421</c:v>
                </c:pt>
                <c:pt idx="3769">
                  <c:v>-65.626740941377477</c:v>
                </c:pt>
                <c:pt idx="3770">
                  <c:v>-65.577199706883221</c:v>
                </c:pt>
                <c:pt idx="3771">
                  <c:v>-65.528255304800808</c:v>
                </c:pt>
                <c:pt idx="3772">
                  <c:v>-65.479899895964607</c:v>
                </c:pt>
                <c:pt idx="3773">
                  <c:v>-65.432125823643446</c:v>
                </c:pt>
                <c:pt idx="3774">
                  <c:v>-65.384925608092914</c:v>
                </c:pt>
                <c:pt idx="3775">
                  <c:v>-65.338291941310359</c:v>
                </c:pt>
                <c:pt idx="3776">
                  <c:v>-65.292217681988134</c:v>
                </c:pt>
                <c:pt idx="3777">
                  <c:v>-65.246695850648152</c:v>
                </c:pt>
                <c:pt idx="3778">
                  <c:v>-65.201719624959793</c:v>
                </c:pt>
                <c:pt idx="3779">
                  <c:v>-65.157282335225716</c:v>
                </c:pt>
                <c:pt idx="3780">
                  <c:v>-65.113377460029042</c:v>
                </c:pt>
                <c:pt idx="3781">
                  <c:v>-65.069998622042263</c:v>
                </c:pt>
              </c:numCache>
            </c:numRef>
          </c:yVal>
          <c:smooth val="1"/>
          <c:extLst>
            <c:ext xmlns:c16="http://schemas.microsoft.com/office/drawing/2014/chart" uri="{C3380CC4-5D6E-409C-BE32-E72D297353CC}">
              <c16:uniqueId val="{00000000-F29F-4CA5-9185-B227952ABB1D}"/>
            </c:ext>
          </c:extLst>
        </c:ser>
        <c:dLbls>
          <c:showLegendKey val="0"/>
          <c:showVal val="0"/>
          <c:showCatName val="0"/>
          <c:showSerName val="0"/>
          <c:showPercent val="0"/>
          <c:showBubbleSize val="0"/>
        </c:dLbls>
        <c:axId val="501934720"/>
        <c:axId val="501936896"/>
      </c:scatterChart>
      <c:scatterChart>
        <c:scatterStyle val="smoothMarker"/>
        <c:varyColors val="0"/>
        <c:ser>
          <c:idx val="1"/>
          <c:order val="1"/>
          <c:tx>
            <c:v>Phase_Conv(s)</c:v>
          </c:tx>
          <c:marker>
            <c:symbol val="none"/>
          </c:marker>
          <c:xVal>
            <c:numRef>
              <c:f>'TPS543C20 Loop Gain'!$B$133:$B$3914</c:f>
              <c:numCache>
                <c:formatCode>General</c:formatCode>
                <c:ptCount val="3782"/>
                <c:pt idx="0">
                  <c:v>1</c:v>
                </c:pt>
                <c:pt idx="1">
                  <c:v>10</c:v>
                </c:pt>
                <c:pt idx="2">
                  <c:v>100</c:v>
                </c:pt>
                <c:pt idx="3">
                  <c:v>200</c:v>
                </c:pt>
                <c:pt idx="4">
                  <c:v>300</c:v>
                </c:pt>
                <c:pt idx="5">
                  <c:v>400</c:v>
                </c:pt>
                <c:pt idx="6">
                  <c:v>500</c:v>
                </c:pt>
                <c:pt idx="7">
                  <c:v>600</c:v>
                </c:pt>
                <c:pt idx="8">
                  <c:v>700</c:v>
                </c:pt>
                <c:pt idx="9">
                  <c:v>800</c:v>
                </c:pt>
                <c:pt idx="10">
                  <c:v>900</c:v>
                </c:pt>
                <c:pt idx="11">
                  <c:v>1000</c:v>
                </c:pt>
                <c:pt idx="12">
                  <c:v>1100</c:v>
                </c:pt>
                <c:pt idx="13">
                  <c:v>1200</c:v>
                </c:pt>
                <c:pt idx="14">
                  <c:v>1300</c:v>
                </c:pt>
                <c:pt idx="15">
                  <c:v>1400</c:v>
                </c:pt>
                <c:pt idx="16">
                  <c:v>1500</c:v>
                </c:pt>
                <c:pt idx="17">
                  <c:v>1600</c:v>
                </c:pt>
                <c:pt idx="18">
                  <c:v>1700</c:v>
                </c:pt>
                <c:pt idx="19">
                  <c:v>1800</c:v>
                </c:pt>
                <c:pt idx="20">
                  <c:v>1900</c:v>
                </c:pt>
                <c:pt idx="21">
                  <c:v>2000</c:v>
                </c:pt>
                <c:pt idx="22">
                  <c:v>2100</c:v>
                </c:pt>
                <c:pt idx="23">
                  <c:v>2200</c:v>
                </c:pt>
                <c:pt idx="24">
                  <c:v>2300</c:v>
                </c:pt>
                <c:pt idx="25">
                  <c:v>2400</c:v>
                </c:pt>
                <c:pt idx="26">
                  <c:v>2500</c:v>
                </c:pt>
                <c:pt idx="27">
                  <c:v>2600</c:v>
                </c:pt>
                <c:pt idx="28">
                  <c:v>2700</c:v>
                </c:pt>
                <c:pt idx="29">
                  <c:v>2800</c:v>
                </c:pt>
                <c:pt idx="30">
                  <c:v>2900</c:v>
                </c:pt>
                <c:pt idx="31">
                  <c:v>3000</c:v>
                </c:pt>
                <c:pt idx="32">
                  <c:v>3100</c:v>
                </c:pt>
                <c:pt idx="33">
                  <c:v>3200</c:v>
                </c:pt>
                <c:pt idx="34">
                  <c:v>3300</c:v>
                </c:pt>
                <c:pt idx="35">
                  <c:v>3400</c:v>
                </c:pt>
                <c:pt idx="36">
                  <c:v>3500</c:v>
                </c:pt>
                <c:pt idx="37">
                  <c:v>3600</c:v>
                </c:pt>
                <c:pt idx="38">
                  <c:v>3700</c:v>
                </c:pt>
                <c:pt idx="39">
                  <c:v>3800</c:v>
                </c:pt>
                <c:pt idx="40">
                  <c:v>3900</c:v>
                </c:pt>
                <c:pt idx="41">
                  <c:v>4000</c:v>
                </c:pt>
                <c:pt idx="42">
                  <c:v>4100</c:v>
                </c:pt>
                <c:pt idx="43">
                  <c:v>4200</c:v>
                </c:pt>
                <c:pt idx="44">
                  <c:v>4300</c:v>
                </c:pt>
                <c:pt idx="45">
                  <c:v>4400</c:v>
                </c:pt>
                <c:pt idx="46">
                  <c:v>4500</c:v>
                </c:pt>
                <c:pt idx="47">
                  <c:v>4600</c:v>
                </c:pt>
                <c:pt idx="48">
                  <c:v>4700</c:v>
                </c:pt>
                <c:pt idx="49">
                  <c:v>4800</c:v>
                </c:pt>
                <c:pt idx="50">
                  <c:v>4900</c:v>
                </c:pt>
                <c:pt idx="51">
                  <c:v>5000</c:v>
                </c:pt>
                <c:pt idx="52">
                  <c:v>5100</c:v>
                </c:pt>
                <c:pt idx="53">
                  <c:v>5200</c:v>
                </c:pt>
                <c:pt idx="54">
                  <c:v>5300</c:v>
                </c:pt>
                <c:pt idx="55">
                  <c:v>5400</c:v>
                </c:pt>
                <c:pt idx="56">
                  <c:v>5500</c:v>
                </c:pt>
                <c:pt idx="57">
                  <c:v>5600</c:v>
                </c:pt>
                <c:pt idx="58">
                  <c:v>5700</c:v>
                </c:pt>
                <c:pt idx="59">
                  <c:v>5800</c:v>
                </c:pt>
                <c:pt idx="60">
                  <c:v>5900</c:v>
                </c:pt>
                <c:pt idx="61">
                  <c:v>6000</c:v>
                </c:pt>
                <c:pt idx="62">
                  <c:v>6100</c:v>
                </c:pt>
                <c:pt idx="63">
                  <c:v>6200</c:v>
                </c:pt>
                <c:pt idx="64">
                  <c:v>6300</c:v>
                </c:pt>
                <c:pt idx="65">
                  <c:v>6400</c:v>
                </c:pt>
                <c:pt idx="66">
                  <c:v>6500</c:v>
                </c:pt>
                <c:pt idx="67">
                  <c:v>6600</c:v>
                </c:pt>
                <c:pt idx="68">
                  <c:v>6700</c:v>
                </c:pt>
                <c:pt idx="69">
                  <c:v>6800</c:v>
                </c:pt>
                <c:pt idx="70">
                  <c:v>6900</c:v>
                </c:pt>
                <c:pt idx="71">
                  <c:v>7000</c:v>
                </c:pt>
                <c:pt idx="72">
                  <c:v>7100</c:v>
                </c:pt>
                <c:pt idx="73">
                  <c:v>7200</c:v>
                </c:pt>
                <c:pt idx="74">
                  <c:v>7300</c:v>
                </c:pt>
                <c:pt idx="75">
                  <c:v>7400</c:v>
                </c:pt>
                <c:pt idx="76">
                  <c:v>7500</c:v>
                </c:pt>
                <c:pt idx="77">
                  <c:v>7600</c:v>
                </c:pt>
                <c:pt idx="78">
                  <c:v>7700</c:v>
                </c:pt>
                <c:pt idx="79">
                  <c:v>7800</c:v>
                </c:pt>
                <c:pt idx="80">
                  <c:v>7900</c:v>
                </c:pt>
                <c:pt idx="81">
                  <c:v>8000</c:v>
                </c:pt>
                <c:pt idx="82">
                  <c:v>8100</c:v>
                </c:pt>
                <c:pt idx="83">
                  <c:v>8200</c:v>
                </c:pt>
                <c:pt idx="84">
                  <c:v>8300</c:v>
                </c:pt>
                <c:pt idx="85">
                  <c:v>8400</c:v>
                </c:pt>
                <c:pt idx="86">
                  <c:v>8500</c:v>
                </c:pt>
                <c:pt idx="87">
                  <c:v>8600</c:v>
                </c:pt>
                <c:pt idx="88">
                  <c:v>8700</c:v>
                </c:pt>
                <c:pt idx="89">
                  <c:v>8800</c:v>
                </c:pt>
                <c:pt idx="90">
                  <c:v>8900</c:v>
                </c:pt>
                <c:pt idx="91">
                  <c:v>9000</c:v>
                </c:pt>
                <c:pt idx="92">
                  <c:v>9100</c:v>
                </c:pt>
                <c:pt idx="93">
                  <c:v>9200</c:v>
                </c:pt>
                <c:pt idx="94">
                  <c:v>9300</c:v>
                </c:pt>
                <c:pt idx="95">
                  <c:v>9400</c:v>
                </c:pt>
                <c:pt idx="96">
                  <c:v>9500</c:v>
                </c:pt>
                <c:pt idx="97">
                  <c:v>9600</c:v>
                </c:pt>
                <c:pt idx="98">
                  <c:v>9700</c:v>
                </c:pt>
                <c:pt idx="99">
                  <c:v>9800</c:v>
                </c:pt>
                <c:pt idx="100">
                  <c:v>9900</c:v>
                </c:pt>
                <c:pt idx="101">
                  <c:v>10000</c:v>
                </c:pt>
                <c:pt idx="102">
                  <c:v>10100</c:v>
                </c:pt>
                <c:pt idx="103">
                  <c:v>10200</c:v>
                </c:pt>
                <c:pt idx="104">
                  <c:v>10300</c:v>
                </c:pt>
                <c:pt idx="105">
                  <c:v>10400</c:v>
                </c:pt>
                <c:pt idx="106">
                  <c:v>10500</c:v>
                </c:pt>
                <c:pt idx="107">
                  <c:v>10600</c:v>
                </c:pt>
                <c:pt idx="108">
                  <c:v>10700</c:v>
                </c:pt>
                <c:pt idx="109">
                  <c:v>10800</c:v>
                </c:pt>
                <c:pt idx="110">
                  <c:v>10900</c:v>
                </c:pt>
                <c:pt idx="111">
                  <c:v>11000</c:v>
                </c:pt>
                <c:pt idx="112">
                  <c:v>11100</c:v>
                </c:pt>
                <c:pt idx="113">
                  <c:v>11200</c:v>
                </c:pt>
                <c:pt idx="114">
                  <c:v>11300</c:v>
                </c:pt>
                <c:pt idx="115">
                  <c:v>11400</c:v>
                </c:pt>
                <c:pt idx="116">
                  <c:v>11500</c:v>
                </c:pt>
                <c:pt idx="117">
                  <c:v>11600</c:v>
                </c:pt>
                <c:pt idx="118">
                  <c:v>11700</c:v>
                </c:pt>
                <c:pt idx="119">
                  <c:v>11800</c:v>
                </c:pt>
                <c:pt idx="120">
                  <c:v>11900</c:v>
                </c:pt>
                <c:pt idx="121">
                  <c:v>12000</c:v>
                </c:pt>
                <c:pt idx="122">
                  <c:v>12100</c:v>
                </c:pt>
                <c:pt idx="123">
                  <c:v>12200</c:v>
                </c:pt>
                <c:pt idx="124">
                  <c:v>12300</c:v>
                </c:pt>
                <c:pt idx="125">
                  <c:v>12400</c:v>
                </c:pt>
                <c:pt idx="126">
                  <c:v>12500</c:v>
                </c:pt>
                <c:pt idx="127">
                  <c:v>12600</c:v>
                </c:pt>
                <c:pt idx="128">
                  <c:v>12700</c:v>
                </c:pt>
                <c:pt idx="129">
                  <c:v>12800</c:v>
                </c:pt>
                <c:pt idx="130">
                  <c:v>12900</c:v>
                </c:pt>
                <c:pt idx="131">
                  <c:v>13000</c:v>
                </c:pt>
                <c:pt idx="132">
                  <c:v>13100</c:v>
                </c:pt>
                <c:pt idx="133">
                  <c:v>13200</c:v>
                </c:pt>
                <c:pt idx="134">
                  <c:v>13300</c:v>
                </c:pt>
                <c:pt idx="135">
                  <c:v>13400</c:v>
                </c:pt>
                <c:pt idx="136">
                  <c:v>13500</c:v>
                </c:pt>
                <c:pt idx="137">
                  <c:v>13600</c:v>
                </c:pt>
                <c:pt idx="138">
                  <c:v>13700</c:v>
                </c:pt>
                <c:pt idx="139">
                  <c:v>13800</c:v>
                </c:pt>
                <c:pt idx="140">
                  <c:v>13900</c:v>
                </c:pt>
                <c:pt idx="141">
                  <c:v>14000</c:v>
                </c:pt>
                <c:pt idx="142">
                  <c:v>14100</c:v>
                </c:pt>
                <c:pt idx="143">
                  <c:v>14200</c:v>
                </c:pt>
                <c:pt idx="144">
                  <c:v>14300</c:v>
                </c:pt>
                <c:pt idx="145">
                  <c:v>14400</c:v>
                </c:pt>
                <c:pt idx="146">
                  <c:v>14500</c:v>
                </c:pt>
                <c:pt idx="147">
                  <c:v>14600</c:v>
                </c:pt>
                <c:pt idx="148">
                  <c:v>14700</c:v>
                </c:pt>
                <c:pt idx="149">
                  <c:v>14800</c:v>
                </c:pt>
                <c:pt idx="150">
                  <c:v>14900</c:v>
                </c:pt>
                <c:pt idx="151">
                  <c:v>15000</c:v>
                </c:pt>
                <c:pt idx="152">
                  <c:v>15100</c:v>
                </c:pt>
                <c:pt idx="153">
                  <c:v>15200</c:v>
                </c:pt>
                <c:pt idx="154">
                  <c:v>15300</c:v>
                </c:pt>
                <c:pt idx="155">
                  <c:v>15400</c:v>
                </c:pt>
                <c:pt idx="156">
                  <c:v>15500</c:v>
                </c:pt>
                <c:pt idx="157">
                  <c:v>15600</c:v>
                </c:pt>
                <c:pt idx="158">
                  <c:v>15700</c:v>
                </c:pt>
                <c:pt idx="159">
                  <c:v>15800</c:v>
                </c:pt>
                <c:pt idx="160">
                  <c:v>15900</c:v>
                </c:pt>
                <c:pt idx="161">
                  <c:v>16000</c:v>
                </c:pt>
                <c:pt idx="162">
                  <c:v>16100</c:v>
                </c:pt>
                <c:pt idx="163">
                  <c:v>16200</c:v>
                </c:pt>
                <c:pt idx="164">
                  <c:v>16300</c:v>
                </c:pt>
                <c:pt idx="165">
                  <c:v>16400</c:v>
                </c:pt>
                <c:pt idx="166">
                  <c:v>16500</c:v>
                </c:pt>
                <c:pt idx="167">
                  <c:v>16600</c:v>
                </c:pt>
                <c:pt idx="168">
                  <c:v>16700</c:v>
                </c:pt>
                <c:pt idx="169">
                  <c:v>16800</c:v>
                </c:pt>
                <c:pt idx="170">
                  <c:v>16900</c:v>
                </c:pt>
                <c:pt idx="171">
                  <c:v>17000</c:v>
                </c:pt>
                <c:pt idx="172">
                  <c:v>17100</c:v>
                </c:pt>
                <c:pt idx="173">
                  <c:v>17200</c:v>
                </c:pt>
                <c:pt idx="174">
                  <c:v>17300</c:v>
                </c:pt>
                <c:pt idx="175">
                  <c:v>17400</c:v>
                </c:pt>
                <c:pt idx="176">
                  <c:v>17500</c:v>
                </c:pt>
                <c:pt idx="177">
                  <c:v>17600</c:v>
                </c:pt>
                <c:pt idx="178">
                  <c:v>17700</c:v>
                </c:pt>
                <c:pt idx="179">
                  <c:v>17800</c:v>
                </c:pt>
                <c:pt idx="180">
                  <c:v>17900</c:v>
                </c:pt>
                <c:pt idx="181">
                  <c:v>18000</c:v>
                </c:pt>
                <c:pt idx="182">
                  <c:v>18100</c:v>
                </c:pt>
                <c:pt idx="183">
                  <c:v>18200</c:v>
                </c:pt>
                <c:pt idx="184">
                  <c:v>18300</c:v>
                </c:pt>
                <c:pt idx="185">
                  <c:v>18400</c:v>
                </c:pt>
                <c:pt idx="186">
                  <c:v>18500</c:v>
                </c:pt>
                <c:pt idx="187">
                  <c:v>18600</c:v>
                </c:pt>
                <c:pt idx="188">
                  <c:v>18700</c:v>
                </c:pt>
                <c:pt idx="189">
                  <c:v>18800</c:v>
                </c:pt>
                <c:pt idx="190">
                  <c:v>18900</c:v>
                </c:pt>
                <c:pt idx="191">
                  <c:v>19000</c:v>
                </c:pt>
                <c:pt idx="192">
                  <c:v>19100</c:v>
                </c:pt>
                <c:pt idx="193">
                  <c:v>19200</c:v>
                </c:pt>
                <c:pt idx="194">
                  <c:v>19300</c:v>
                </c:pt>
                <c:pt idx="195">
                  <c:v>19400</c:v>
                </c:pt>
                <c:pt idx="196">
                  <c:v>19500</c:v>
                </c:pt>
                <c:pt idx="197">
                  <c:v>19600</c:v>
                </c:pt>
                <c:pt idx="198">
                  <c:v>19700</c:v>
                </c:pt>
                <c:pt idx="199">
                  <c:v>19800</c:v>
                </c:pt>
                <c:pt idx="200">
                  <c:v>19900</c:v>
                </c:pt>
                <c:pt idx="201">
                  <c:v>20000</c:v>
                </c:pt>
                <c:pt idx="202">
                  <c:v>20100</c:v>
                </c:pt>
                <c:pt idx="203">
                  <c:v>20200</c:v>
                </c:pt>
                <c:pt idx="204">
                  <c:v>20300</c:v>
                </c:pt>
                <c:pt idx="205">
                  <c:v>20400</c:v>
                </c:pt>
                <c:pt idx="206">
                  <c:v>20500</c:v>
                </c:pt>
                <c:pt idx="207">
                  <c:v>20600</c:v>
                </c:pt>
                <c:pt idx="208">
                  <c:v>20700</c:v>
                </c:pt>
                <c:pt idx="209">
                  <c:v>20800</c:v>
                </c:pt>
                <c:pt idx="210">
                  <c:v>20900</c:v>
                </c:pt>
                <c:pt idx="211">
                  <c:v>21000</c:v>
                </c:pt>
                <c:pt idx="212">
                  <c:v>21100</c:v>
                </c:pt>
                <c:pt idx="213">
                  <c:v>21200</c:v>
                </c:pt>
                <c:pt idx="214">
                  <c:v>21300</c:v>
                </c:pt>
                <c:pt idx="215">
                  <c:v>21400</c:v>
                </c:pt>
                <c:pt idx="216">
                  <c:v>21500</c:v>
                </c:pt>
                <c:pt idx="217">
                  <c:v>21600</c:v>
                </c:pt>
                <c:pt idx="218">
                  <c:v>21700</c:v>
                </c:pt>
                <c:pt idx="219">
                  <c:v>21800</c:v>
                </c:pt>
                <c:pt idx="220">
                  <c:v>21900</c:v>
                </c:pt>
                <c:pt idx="221">
                  <c:v>22000</c:v>
                </c:pt>
                <c:pt idx="222">
                  <c:v>22100</c:v>
                </c:pt>
                <c:pt idx="223">
                  <c:v>22200</c:v>
                </c:pt>
                <c:pt idx="224">
                  <c:v>22300</c:v>
                </c:pt>
                <c:pt idx="225">
                  <c:v>22400</c:v>
                </c:pt>
                <c:pt idx="226">
                  <c:v>22500</c:v>
                </c:pt>
                <c:pt idx="227">
                  <c:v>22600</c:v>
                </c:pt>
                <c:pt idx="228">
                  <c:v>22700</c:v>
                </c:pt>
                <c:pt idx="229">
                  <c:v>22800</c:v>
                </c:pt>
                <c:pt idx="230">
                  <c:v>22900</c:v>
                </c:pt>
                <c:pt idx="231">
                  <c:v>23000</c:v>
                </c:pt>
                <c:pt idx="232">
                  <c:v>23100</c:v>
                </c:pt>
                <c:pt idx="233">
                  <c:v>23200</c:v>
                </c:pt>
                <c:pt idx="234">
                  <c:v>23300</c:v>
                </c:pt>
                <c:pt idx="235">
                  <c:v>23400</c:v>
                </c:pt>
                <c:pt idx="236">
                  <c:v>23500</c:v>
                </c:pt>
                <c:pt idx="237">
                  <c:v>23600</c:v>
                </c:pt>
                <c:pt idx="238">
                  <c:v>23700</c:v>
                </c:pt>
                <c:pt idx="239">
                  <c:v>23800</c:v>
                </c:pt>
                <c:pt idx="240">
                  <c:v>23900</c:v>
                </c:pt>
                <c:pt idx="241">
                  <c:v>24000</c:v>
                </c:pt>
                <c:pt idx="242">
                  <c:v>24100</c:v>
                </c:pt>
                <c:pt idx="243">
                  <c:v>24200</c:v>
                </c:pt>
                <c:pt idx="244">
                  <c:v>24300</c:v>
                </c:pt>
                <c:pt idx="245">
                  <c:v>24400</c:v>
                </c:pt>
                <c:pt idx="246">
                  <c:v>24500</c:v>
                </c:pt>
                <c:pt idx="247">
                  <c:v>24600</c:v>
                </c:pt>
                <c:pt idx="248">
                  <c:v>24700</c:v>
                </c:pt>
                <c:pt idx="249">
                  <c:v>24800</c:v>
                </c:pt>
                <c:pt idx="250">
                  <c:v>24900</c:v>
                </c:pt>
                <c:pt idx="251">
                  <c:v>25000</c:v>
                </c:pt>
                <c:pt idx="252">
                  <c:v>25100</c:v>
                </c:pt>
                <c:pt idx="253">
                  <c:v>25200</c:v>
                </c:pt>
                <c:pt idx="254">
                  <c:v>25300</c:v>
                </c:pt>
                <c:pt idx="255">
                  <c:v>25400</c:v>
                </c:pt>
                <c:pt idx="256">
                  <c:v>25500</c:v>
                </c:pt>
                <c:pt idx="257">
                  <c:v>25600</c:v>
                </c:pt>
                <c:pt idx="258">
                  <c:v>25700</c:v>
                </c:pt>
                <c:pt idx="259">
                  <c:v>25800</c:v>
                </c:pt>
                <c:pt idx="260">
                  <c:v>25900</c:v>
                </c:pt>
                <c:pt idx="261">
                  <c:v>26000</c:v>
                </c:pt>
                <c:pt idx="262">
                  <c:v>26100</c:v>
                </c:pt>
                <c:pt idx="263">
                  <c:v>26200</c:v>
                </c:pt>
                <c:pt idx="264">
                  <c:v>26300</c:v>
                </c:pt>
                <c:pt idx="265">
                  <c:v>26400</c:v>
                </c:pt>
                <c:pt idx="266">
                  <c:v>26500</c:v>
                </c:pt>
                <c:pt idx="267">
                  <c:v>26600</c:v>
                </c:pt>
                <c:pt idx="268">
                  <c:v>26700</c:v>
                </c:pt>
                <c:pt idx="269">
                  <c:v>26800</c:v>
                </c:pt>
                <c:pt idx="270">
                  <c:v>26900</c:v>
                </c:pt>
                <c:pt idx="271">
                  <c:v>27000</c:v>
                </c:pt>
                <c:pt idx="272">
                  <c:v>27100</c:v>
                </c:pt>
                <c:pt idx="273">
                  <c:v>27200</c:v>
                </c:pt>
                <c:pt idx="274">
                  <c:v>27300</c:v>
                </c:pt>
                <c:pt idx="275">
                  <c:v>27400</c:v>
                </c:pt>
                <c:pt idx="276">
                  <c:v>27500</c:v>
                </c:pt>
                <c:pt idx="277">
                  <c:v>27600</c:v>
                </c:pt>
                <c:pt idx="278">
                  <c:v>27700</c:v>
                </c:pt>
                <c:pt idx="279">
                  <c:v>27800</c:v>
                </c:pt>
                <c:pt idx="280">
                  <c:v>27900</c:v>
                </c:pt>
                <c:pt idx="281">
                  <c:v>28000</c:v>
                </c:pt>
                <c:pt idx="282">
                  <c:v>28100</c:v>
                </c:pt>
                <c:pt idx="283">
                  <c:v>28200</c:v>
                </c:pt>
                <c:pt idx="284">
                  <c:v>28300</c:v>
                </c:pt>
                <c:pt idx="285">
                  <c:v>28400</c:v>
                </c:pt>
                <c:pt idx="286">
                  <c:v>28500</c:v>
                </c:pt>
                <c:pt idx="287">
                  <c:v>28600</c:v>
                </c:pt>
                <c:pt idx="288">
                  <c:v>28700</c:v>
                </c:pt>
                <c:pt idx="289">
                  <c:v>28800</c:v>
                </c:pt>
                <c:pt idx="290">
                  <c:v>28900</c:v>
                </c:pt>
                <c:pt idx="291">
                  <c:v>29000</c:v>
                </c:pt>
                <c:pt idx="292">
                  <c:v>29100</c:v>
                </c:pt>
                <c:pt idx="293">
                  <c:v>29200</c:v>
                </c:pt>
                <c:pt idx="294">
                  <c:v>29300</c:v>
                </c:pt>
                <c:pt idx="295">
                  <c:v>29400</c:v>
                </c:pt>
                <c:pt idx="296">
                  <c:v>29500</c:v>
                </c:pt>
                <c:pt idx="297">
                  <c:v>29600</c:v>
                </c:pt>
                <c:pt idx="298">
                  <c:v>29700</c:v>
                </c:pt>
                <c:pt idx="299">
                  <c:v>29800</c:v>
                </c:pt>
                <c:pt idx="300">
                  <c:v>29900</c:v>
                </c:pt>
                <c:pt idx="301">
                  <c:v>30000</c:v>
                </c:pt>
                <c:pt idx="302">
                  <c:v>30100</c:v>
                </c:pt>
                <c:pt idx="303">
                  <c:v>30200</c:v>
                </c:pt>
                <c:pt idx="304">
                  <c:v>30300</c:v>
                </c:pt>
                <c:pt idx="305">
                  <c:v>30400</c:v>
                </c:pt>
                <c:pt idx="306">
                  <c:v>30500</c:v>
                </c:pt>
                <c:pt idx="307">
                  <c:v>30600</c:v>
                </c:pt>
                <c:pt idx="308">
                  <c:v>30700</c:v>
                </c:pt>
                <c:pt idx="309">
                  <c:v>30800</c:v>
                </c:pt>
                <c:pt idx="310">
                  <c:v>30900</c:v>
                </c:pt>
                <c:pt idx="311">
                  <c:v>31000</c:v>
                </c:pt>
                <c:pt idx="312">
                  <c:v>31100</c:v>
                </c:pt>
                <c:pt idx="313">
                  <c:v>31200</c:v>
                </c:pt>
                <c:pt idx="314">
                  <c:v>31300</c:v>
                </c:pt>
                <c:pt idx="315">
                  <c:v>31400</c:v>
                </c:pt>
                <c:pt idx="316">
                  <c:v>31500</c:v>
                </c:pt>
                <c:pt idx="317">
                  <c:v>31600</c:v>
                </c:pt>
                <c:pt idx="318">
                  <c:v>31700</c:v>
                </c:pt>
                <c:pt idx="319">
                  <c:v>31800</c:v>
                </c:pt>
                <c:pt idx="320">
                  <c:v>31900</c:v>
                </c:pt>
                <c:pt idx="321">
                  <c:v>32000</c:v>
                </c:pt>
                <c:pt idx="322">
                  <c:v>32100</c:v>
                </c:pt>
                <c:pt idx="323">
                  <c:v>32200</c:v>
                </c:pt>
                <c:pt idx="324">
                  <c:v>32300</c:v>
                </c:pt>
                <c:pt idx="325">
                  <c:v>32400</c:v>
                </c:pt>
                <c:pt idx="326">
                  <c:v>32500</c:v>
                </c:pt>
                <c:pt idx="327">
                  <c:v>32600</c:v>
                </c:pt>
                <c:pt idx="328">
                  <c:v>32700</c:v>
                </c:pt>
                <c:pt idx="329">
                  <c:v>32800</c:v>
                </c:pt>
                <c:pt idx="330">
                  <c:v>32900</c:v>
                </c:pt>
                <c:pt idx="331">
                  <c:v>33000</c:v>
                </c:pt>
                <c:pt idx="332">
                  <c:v>33100</c:v>
                </c:pt>
                <c:pt idx="333">
                  <c:v>33200</c:v>
                </c:pt>
                <c:pt idx="334">
                  <c:v>33300</c:v>
                </c:pt>
                <c:pt idx="335">
                  <c:v>33400</c:v>
                </c:pt>
                <c:pt idx="336">
                  <c:v>33500</c:v>
                </c:pt>
                <c:pt idx="337">
                  <c:v>33600</c:v>
                </c:pt>
                <c:pt idx="338">
                  <c:v>33700</c:v>
                </c:pt>
                <c:pt idx="339">
                  <c:v>33800</c:v>
                </c:pt>
                <c:pt idx="340">
                  <c:v>33900</c:v>
                </c:pt>
                <c:pt idx="341">
                  <c:v>34000</c:v>
                </c:pt>
                <c:pt idx="342">
                  <c:v>34100</c:v>
                </c:pt>
                <c:pt idx="343">
                  <c:v>34200</c:v>
                </c:pt>
                <c:pt idx="344">
                  <c:v>34300</c:v>
                </c:pt>
                <c:pt idx="345">
                  <c:v>34400</c:v>
                </c:pt>
                <c:pt idx="346">
                  <c:v>34500</c:v>
                </c:pt>
                <c:pt idx="347">
                  <c:v>34600</c:v>
                </c:pt>
                <c:pt idx="348">
                  <c:v>34700</c:v>
                </c:pt>
                <c:pt idx="349">
                  <c:v>34800</c:v>
                </c:pt>
                <c:pt idx="350">
                  <c:v>34900</c:v>
                </c:pt>
                <c:pt idx="351">
                  <c:v>35000</c:v>
                </c:pt>
                <c:pt idx="352">
                  <c:v>35100</c:v>
                </c:pt>
                <c:pt idx="353">
                  <c:v>35200</c:v>
                </c:pt>
                <c:pt idx="354">
                  <c:v>35300</c:v>
                </c:pt>
                <c:pt idx="355">
                  <c:v>35400</c:v>
                </c:pt>
                <c:pt idx="356">
                  <c:v>35500</c:v>
                </c:pt>
                <c:pt idx="357">
                  <c:v>35600</c:v>
                </c:pt>
                <c:pt idx="358">
                  <c:v>35700</c:v>
                </c:pt>
                <c:pt idx="359">
                  <c:v>35800</c:v>
                </c:pt>
                <c:pt idx="360">
                  <c:v>35900</c:v>
                </c:pt>
                <c:pt idx="361">
                  <c:v>36000</c:v>
                </c:pt>
                <c:pt idx="362">
                  <c:v>36100</c:v>
                </c:pt>
                <c:pt idx="363">
                  <c:v>36200</c:v>
                </c:pt>
                <c:pt idx="364">
                  <c:v>36300</c:v>
                </c:pt>
                <c:pt idx="365">
                  <c:v>36400</c:v>
                </c:pt>
                <c:pt idx="366">
                  <c:v>36500</c:v>
                </c:pt>
                <c:pt idx="367">
                  <c:v>36600</c:v>
                </c:pt>
                <c:pt idx="368">
                  <c:v>36700</c:v>
                </c:pt>
                <c:pt idx="369">
                  <c:v>36800</c:v>
                </c:pt>
                <c:pt idx="370">
                  <c:v>36900</c:v>
                </c:pt>
                <c:pt idx="371">
                  <c:v>37000</c:v>
                </c:pt>
                <c:pt idx="372">
                  <c:v>37100</c:v>
                </c:pt>
                <c:pt idx="373">
                  <c:v>37200</c:v>
                </c:pt>
                <c:pt idx="374">
                  <c:v>37300</c:v>
                </c:pt>
                <c:pt idx="375">
                  <c:v>37400</c:v>
                </c:pt>
                <c:pt idx="376">
                  <c:v>37500</c:v>
                </c:pt>
                <c:pt idx="377">
                  <c:v>37600</c:v>
                </c:pt>
                <c:pt idx="378">
                  <c:v>37700</c:v>
                </c:pt>
                <c:pt idx="379">
                  <c:v>37800</c:v>
                </c:pt>
                <c:pt idx="380">
                  <c:v>37900</c:v>
                </c:pt>
                <c:pt idx="381">
                  <c:v>38000</c:v>
                </c:pt>
                <c:pt idx="382">
                  <c:v>38100</c:v>
                </c:pt>
                <c:pt idx="383">
                  <c:v>38200</c:v>
                </c:pt>
                <c:pt idx="384">
                  <c:v>38300</c:v>
                </c:pt>
                <c:pt idx="385">
                  <c:v>38400</c:v>
                </c:pt>
                <c:pt idx="386">
                  <c:v>38500</c:v>
                </c:pt>
                <c:pt idx="387">
                  <c:v>38600</c:v>
                </c:pt>
                <c:pt idx="388">
                  <c:v>38700</c:v>
                </c:pt>
                <c:pt idx="389">
                  <c:v>38800</c:v>
                </c:pt>
                <c:pt idx="390">
                  <c:v>38900</c:v>
                </c:pt>
                <c:pt idx="391">
                  <c:v>39000</c:v>
                </c:pt>
                <c:pt idx="392">
                  <c:v>39100</c:v>
                </c:pt>
                <c:pt idx="393">
                  <c:v>39200</c:v>
                </c:pt>
                <c:pt idx="394">
                  <c:v>39300</c:v>
                </c:pt>
                <c:pt idx="395">
                  <c:v>39400</c:v>
                </c:pt>
                <c:pt idx="396">
                  <c:v>39500</c:v>
                </c:pt>
                <c:pt idx="397">
                  <c:v>39600</c:v>
                </c:pt>
                <c:pt idx="398">
                  <c:v>39700</c:v>
                </c:pt>
                <c:pt idx="399">
                  <c:v>39800</c:v>
                </c:pt>
                <c:pt idx="400">
                  <c:v>39900</c:v>
                </c:pt>
                <c:pt idx="401">
                  <c:v>40000</c:v>
                </c:pt>
                <c:pt idx="402">
                  <c:v>40100</c:v>
                </c:pt>
                <c:pt idx="403">
                  <c:v>40200</c:v>
                </c:pt>
                <c:pt idx="404">
                  <c:v>40300</c:v>
                </c:pt>
                <c:pt idx="405">
                  <c:v>40400</c:v>
                </c:pt>
                <c:pt idx="406">
                  <c:v>40500</c:v>
                </c:pt>
                <c:pt idx="407">
                  <c:v>40600</c:v>
                </c:pt>
                <c:pt idx="408">
                  <c:v>40700</c:v>
                </c:pt>
                <c:pt idx="409">
                  <c:v>40800</c:v>
                </c:pt>
                <c:pt idx="410">
                  <c:v>40900</c:v>
                </c:pt>
                <c:pt idx="411">
                  <c:v>41000</c:v>
                </c:pt>
                <c:pt idx="412">
                  <c:v>41100</c:v>
                </c:pt>
                <c:pt idx="413">
                  <c:v>41200</c:v>
                </c:pt>
                <c:pt idx="414">
                  <c:v>41300</c:v>
                </c:pt>
                <c:pt idx="415">
                  <c:v>41400</c:v>
                </c:pt>
                <c:pt idx="416">
                  <c:v>41500</c:v>
                </c:pt>
                <c:pt idx="417">
                  <c:v>41600</c:v>
                </c:pt>
                <c:pt idx="418">
                  <c:v>41700</c:v>
                </c:pt>
                <c:pt idx="419">
                  <c:v>41800</c:v>
                </c:pt>
                <c:pt idx="420">
                  <c:v>41900</c:v>
                </c:pt>
                <c:pt idx="421">
                  <c:v>42000</c:v>
                </c:pt>
                <c:pt idx="422">
                  <c:v>42100</c:v>
                </c:pt>
                <c:pt idx="423">
                  <c:v>42200</c:v>
                </c:pt>
                <c:pt idx="424">
                  <c:v>42300</c:v>
                </c:pt>
                <c:pt idx="425">
                  <c:v>42400</c:v>
                </c:pt>
                <c:pt idx="426">
                  <c:v>42500</c:v>
                </c:pt>
                <c:pt idx="427">
                  <c:v>42600</c:v>
                </c:pt>
                <c:pt idx="428">
                  <c:v>42700</c:v>
                </c:pt>
                <c:pt idx="429">
                  <c:v>42800</c:v>
                </c:pt>
                <c:pt idx="430">
                  <c:v>42900</c:v>
                </c:pt>
                <c:pt idx="431">
                  <c:v>43000</c:v>
                </c:pt>
                <c:pt idx="432">
                  <c:v>43100</c:v>
                </c:pt>
                <c:pt idx="433">
                  <c:v>43200</c:v>
                </c:pt>
                <c:pt idx="434">
                  <c:v>43300</c:v>
                </c:pt>
                <c:pt idx="435">
                  <c:v>43400</c:v>
                </c:pt>
                <c:pt idx="436">
                  <c:v>43500</c:v>
                </c:pt>
                <c:pt idx="437">
                  <c:v>43600</c:v>
                </c:pt>
                <c:pt idx="438">
                  <c:v>43700</c:v>
                </c:pt>
                <c:pt idx="439">
                  <c:v>43800</c:v>
                </c:pt>
                <c:pt idx="440">
                  <c:v>43900</c:v>
                </c:pt>
                <c:pt idx="441">
                  <c:v>44000</c:v>
                </c:pt>
                <c:pt idx="442">
                  <c:v>44100</c:v>
                </c:pt>
                <c:pt idx="443">
                  <c:v>44200</c:v>
                </c:pt>
                <c:pt idx="444">
                  <c:v>44300</c:v>
                </c:pt>
                <c:pt idx="445">
                  <c:v>44400</c:v>
                </c:pt>
                <c:pt idx="446">
                  <c:v>44500</c:v>
                </c:pt>
                <c:pt idx="447">
                  <c:v>44600</c:v>
                </c:pt>
                <c:pt idx="448">
                  <c:v>44700</c:v>
                </c:pt>
                <c:pt idx="449">
                  <c:v>44800</c:v>
                </c:pt>
                <c:pt idx="450">
                  <c:v>44900</c:v>
                </c:pt>
                <c:pt idx="451">
                  <c:v>45000</c:v>
                </c:pt>
                <c:pt idx="452">
                  <c:v>45100</c:v>
                </c:pt>
                <c:pt idx="453">
                  <c:v>45200</c:v>
                </c:pt>
                <c:pt idx="454">
                  <c:v>45300</c:v>
                </c:pt>
                <c:pt idx="455">
                  <c:v>45400</c:v>
                </c:pt>
                <c:pt idx="456">
                  <c:v>45500</c:v>
                </c:pt>
                <c:pt idx="457">
                  <c:v>45600</c:v>
                </c:pt>
                <c:pt idx="458">
                  <c:v>45700</c:v>
                </c:pt>
                <c:pt idx="459">
                  <c:v>45800</c:v>
                </c:pt>
                <c:pt idx="460">
                  <c:v>45900</c:v>
                </c:pt>
                <c:pt idx="461">
                  <c:v>46000</c:v>
                </c:pt>
                <c:pt idx="462">
                  <c:v>46100</c:v>
                </c:pt>
                <c:pt idx="463">
                  <c:v>46200</c:v>
                </c:pt>
                <c:pt idx="464">
                  <c:v>46300</c:v>
                </c:pt>
                <c:pt idx="465">
                  <c:v>46400</c:v>
                </c:pt>
                <c:pt idx="466">
                  <c:v>46500</c:v>
                </c:pt>
                <c:pt idx="467">
                  <c:v>46600</c:v>
                </c:pt>
                <c:pt idx="468">
                  <c:v>46700</c:v>
                </c:pt>
                <c:pt idx="469">
                  <c:v>46800</c:v>
                </c:pt>
                <c:pt idx="470">
                  <c:v>46900</c:v>
                </c:pt>
                <c:pt idx="471">
                  <c:v>47000</c:v>
                </c:pt>
                <c:pt idx="472">
                  <c:v>47100</c:v>
                </c:pt>
                <c:pt idx="473">
                  <c:v>47200</c:v>
                </c:pt>
                <c:pt idx="474">
                  <c:v>47300</c:v>
                </c:pt>
                <c:pt idx="475">
                  <c:v>47400</c:v>
                </c:pt>
                <c:pt idx="476">
                  <c:v>47500</c:v>
                </c:pt>
                <c:pt idx="477">
                  <c:v>47600</c:v>
                </c:pt>
                <c:pt idx="478">
                  <c:v>47700</c:v>
                </c:pt>
                <c:pt idx="479">
                  <c:v>47800</c:v>
                </c:pt>
                <c:pt idx="480">
                  <c:v>47900</c:v>
                </c:pt>
                <c:pt idx="481">
                  <c:v>48000</c:v>
                </c:pt>
                <c:pt idx="482">
                  <c:v>48100</c:v>
                </c:pt>
                <c:pt idx="483">
                  <c:v>48200</c:v>
                </c:pt>
                <c:pt idx="484">
                  <c:v>48300</c:v>
                </c:pt>
                <c:pt idx="485">
                  <c:v>48400</c:v>
                </c:pt>
                <c:pt idx="486">
                  <c:v>48500</c:v>
                </c:pt>
                <c:pt idx="487">
                  <c:v>48600</c:v>
                </c:pt>
                <c:pt idx="488">
                  <c:v>48700</c:v>
                </c:pt>
                <c:pt idx="489">
                  <c:v>48800</c:v>
                </c:pt>
                <c:pt idx="490">
                  <c:v>48900</c:v>
                </c:pt>
                <c:pt idx="491">
                  <c:v>49000</c:v>
                </c:pt>
                <c:pt idx="492">
                  <c:v>49100</c:v>
                </c:pt>
                <c:pt idx="493">
                  <c:v>49200</c:v>
                </c:pt>
                <c:pt idx="494">
                  <c:v>49300</c:v>
                </c:pt>
                <c:pt idx="495">
                  <c:v>49400</c:v>
                </c:pt>
                <c:pt idx="496">
                  <c:v>49500</c:v>
                </c:pt>
                <c:pt idx="497">
                  <c:v>49600</c:v>
                </c:pt>
                <c:pt idx="498">
                  <c:v>49700</c:v>
                </c:pt>
                <c:pt idx="499">
                  <c:v>49800</c:v>
                </c:pt>
                <c:pt idx="500">
                  <c:v>49900</c:v>
                </c:pt>
                <c:pt idx="501">
                  <c:v>50000</c:v>
                </c:pt>
                <c:pt idx="502">
                  <c:v>50100</c:v>
                </c:pt>
                <c:pt idx="503">
                  <c:v>50200</c:v>
                </c:pt>
                <c:pt idx="504">
                  <c:v>50300</c:v>
                </c:pt>
                <c:pt idx="505">
                  <c:v>50400</c:v>
                </c:pt>
                <c:pt idx="506">
                  <c:v>50500</c:v>
                </c:pt>
                <c:pt idx="507">
                  <c:v>50600</c:v>
                </c:pt>
                <c:pt idx="508">
                  <c:v>50700</c:v>
                </c:pt>
                <c:pt idx="509">
                  <c:v>50800</c:v>
                </c:pt>
                <c:pt idx="510">
                  <c:v>50900</c:v>
                </c:pt>
                <c:pt idx="511">
                  <c:v>51000</c:v>
                </c:pt>
                <c:pt idx="512">
                  <c:v>51100</c:v>
                </c:pt>
                <c:pt idx="513">
                  <c:v>51200</c:v>
                </c:pt>
                <c:pt idx="514">
                  <c:v>51300</c:v>
                </c:pt>
                <c:pt idx="515">
                  <c:v>51400</c:v>
                </c:pt>
                <c:pt idx="516">
                  <c:v>51500</c:v>
                </c:pt>
                <c:pt idx="517">
                  <c:v>51600</c:v>
                </c:pt>
                <c:pt idx="518">
                  <c:v>51700</c:v>
                </c:pt>
                <c:pt idx="519">
                  <c:v>51800</c:v>
                </c:pt>
                <c:pt idx="520">
                  <c:v>51900</c:v>
                </c:pt>
                <c:pt idx="521">
                  <c:v>52000</c:v>
                </c:pt>
                <c:pt idx="522">
                  <c:v>52100</c:v>
                </c:pt>
                <c:pt idx="523">
                  <c:v>52200</c:v>
                </c:pt>
                <c:pt idx="524">
                  <c:v>52300</c:v>
                </c:pt>
                <c:pt idx="525">
                  <c:v>52400</c:v>
                </c:pt>
                <c:pt idx="526">
                  <c:v>52500</c:v>
                </c:pt>
                <c:pt idx="527">
                  <c:v>52600</c:v>
                </c:pt>
                <c:pt idx="528">
                  <c:v>52700</c:v>
                </c:pt>
                <c:pt idx="529">
                  <c:v>52800</c:v>
                </c:pt>
                <c:pt idx="530">
                  <c:v>52900</c:v>
                </c:pt>
                <c:pt idx="531">
                  <c:v>53000</c:v>
                </c:pt>
                <c:pt idx="532">
                  <c:v>53100</c:v>
                </c:pt>
                <c:pt idx="533">
                  <c:v>53200</c:v>
                </c:pt>
                <c:pt idx="534">
                  <c:v>53300</c:v>
                </c:pt>
                <c:pt idx="535">
                  <c:v>53400</c:v>
                </c:pt>
                <c:pt idx="536">
                  <c:v>53500</c:v>
                </c:pt>
                <c:pt idx="537">
                  <c:v>53600</c:v>
                </c:pt>
                <c:pt idx="538">
                  <c:v>53700</c:v>
                </c:pt>
                <c:pt idx="539">
                  <c:v>53800</c:v>
                </c:pt>
                <c:pt idx="540">
                  <c:v>53900</c:v>
                </c:pt>
                <c:pt idx="541">
                  <c:v>54000</c:v>
                </c:pt>
                <c:pt idx="542">
                  <c:v>54100</c:v>
                </c:pt>
                <c:pt idx="543">
                  <c:v>54200</c:v>
                </c:pt>
                <c:pt idx="544">
                  <c:v>54300</c:v>
                </c:pt>
                <c:pt idx="545">
                  <c:v>54400</c:v>
                </c:pt>
                <c:pt idx="546">
                  <c:v>54500</c:v>
                </c:pt>
                <c:pt idx="547">
                  <c:v>54600</c:v>
                </c:pt>
                <c:pt idx="548">
                  <c:v>54700</c:v>
                </c:pt>
                <c:pt idx="549">
                  <c:v>54800</c:v>
                </c:pt>
                <c:pt idx="550">
                  <c:v>54900</c:v>
                </c:pt>
                <c:pt idx="551">
                  <c:v>55000</c:v>
                </c:pt>
                <c:pt idx="552">
                  <c:v>55100</c:v>
                </c:pt>
                <c:pt idx="553">
                  <c:v>55200</c:v>
                </c:pt>
                <c:pt idx="554">
                  <c:v>55300</c:v>
                </c:pt>
                <c:pt idx="555">
                  <c:v>55400</c:v>
                </c:pt>
                <c:pt idx="556">
                  <c:v>55500</c:v>
                </c:pt>
                <c:pt idx="557">
                  <c:v>55600</c:v>
                </c:pt>
                <c:pt idx="558">
                  <c:v>55700</c:v>
                </c:pt>
                <c:pt idx="559">
                  <c:v>55800</c:v>
                </c:pt>
                <c:pt idx="560">
                  <c:v>55900</c:v>
                </c:pt>
                <c:pt idx="561">
                  <c:v>56000</c:v>
                </c:pt>
                <c:pt idx="562">
                  <c:v>56100</c:v>
                </c:pt>
                <c:pt idx="563">
                  <c:v>56200</c:v>
                </c:pt>
                <c:pt idx="564">
                  <c:v>56300</c:v>
                </c:pt>
                <c:pt idx="565">
                  <c:v>56400</c:v>
                </c:pt>
                <c:pt idx="566">
                  <c:v>56500</c:v>
                </c:pt>
                <c:pt idx="567">
                  <c:v>56600</c:v>
                </c:pt>
                <c:pt idx="568">
                  <c:v>56700</c:v>
                </c:pt>
                <c:pt idx="569">
                  <c:v>56800</c:v>
                </c:pt>
                <c:pt idx="570">
                  <c:v>56900</c:v>
                </c:pt>
                <c:pt idx="571">
                  <c:v>57000</c:v>
                </c:pt>
                <c:pt idx="572">
                  <c:v>57100</c:v>
                </c:pt>
                <c:pt idx="573">
                  <c:v>57200</c:v>
                </c:pt>
                <c:pt idx="574">
                  <c:v>57300</c:v>
                </c:pt>
                <c:pt idx="575">
                  <c:v>57400</c:v>
                </c:pt>
                <c:pt idx="576">
                  <c:v>57500</c:v>
                </c:pt>
                <c:pt idx="577">
                  <c:v>57600</c:v>
                </c:pt>
                <c:pt idx="578">
                  <c:v>57700</c:v>
                </c:pt>
                <c:pt idx="579">
                  <c:v>57800</c:v>
                </c:pt>
                <c:pt idx="580">
                  <c:v>57900</c:v>
                </c:pt>
                <c:pt idx="581">
                  <c:v>58000</c:v>
                </c:pt>
                <c:pt idx="582">
                  <c:v>58100</c:v>
                </c:pt>
                <c:pt idx="583">
                  <c:v>58200</c:v>
                </c:pt>
                <c:pt idx="584">
                  <c:v>58300</c:v>
                </c:pt>
                <c:pt idx="585">
                  <c:v>58400</c:v>
                </c:pt>
                <c:pt idx="586">
                  <c:v>58500</c:v>
                </c:pt>
                <c:pt idx="587">
                  <c:v>58600</c:v>
                </c:pt>
                <c:pt idx="588">
                  <c:v>58700</c:v>
                </c:pt>
                <c:pt idx="589">
                  <c:v>58800</c:v>
                </c:pt>
                <c:pt idx="590">
                  <c:v>58900</c:v>
                </c:pt>
                <c:pt idx="591">
                  <c:v>59000</c:v>
                </c:pt>
                <c:pt idx="592">
                  <c:v>59100</c:v>
                </c:pt>
                <c:pt idx="593">
                  <c:v>59200</c:v>
                </c:pt>
                <c:pt idx="594">
                  <c:v>59300</c:v>
                </c:pt>
                <c:pt idx="595">
                  <c:v>59400</c:v>
                </c:pt>
                <c:pt idx="596">
                  <c:v>59500</c:v>
                </c:pt>
                <c:pt idx="597">
                  <c:v>59600</c:v>
                </c:pt>
                <c:pt idx="598">
                  <c:v>59700</c:v>
                </c:pt>
                <c:pt idx="599">
                  <c:v>59800</c:v>
                </c:pt>
                <c:pt idx="600">
                  <c:v>59900</c:v>
                </c:pt>
                <c:pt idx="601">
                  <c:v>60000</c:v>
                </c:pt>
                <c:pt idx="602">
                  <c:v>60100</c:v>
                </c:pt>
                <c:pt idx="603">
                  <c:v>60200</c:v>
                </c:pt>
                <c:pt idx="604">
                  <c:v>60300</c:v>
                </c:pt>
                <c:pt idx="605">
                  <c:v>60400</c:v>
                </c:pt>
                <c:pt idx="606">
                  <c:v>60500</c:v>
                </c:pt>
                <c:pt idx="607">
                  <c:v>60600</c:v>
                </c:pt>
                <c:pt idx="608">
                  <c:v>60700</c:v>
                </c:pt>
                <c:pt idx="609">
                  <c:v>60800</c:v>
                </c:pt>
                <c:pt idx="610">
                  <c:v>60900</c:v>
                </c:pt>
                <c:pt idx="611">
                  <c:v>61000</c:v>
                </c:pt>
                <c:pt idx="612">
                  <c:v>61100</c:v>
                </c:pt>
                <c:pt idx="613">
                  <c:v>61200</c:v>
                </c:pt>
                <c:pt idx="614">
                  <c:v>61300</c:v>
                </c:pt>
                <c:pt idx="615">
                  <c:v>61400</c:v>
                </c:pt>
                <c:pt idx="616">
                  <c:v>61500</c:v>
                </c:pt>
                <c:pt idx="617">
                  <c:v>61600</c:v>
                </c:pt>
                <c:pt idx="618">
                  <c:v>61700</c:v>
                </c:pt>
                <c:pt idx="619">
                  <c:v>61800</c:v>
                </c:pt>
                <c:pt idx="620">
                  <c:v>61900</c:v>
                </c:pt>
                <c:pt idx="621">
                  <c:v>62000</c:v>
                </c:pt>
                <c:pt idx="622">
                  <c:v>62100</c:v>
                </c:pt>
                <c:pt idx="623">
                  <c:v>62200</c:v>
                </c:pt>
                <c:pt idx="624">
                  <c:v>62300</c:v>
                </c:pt>
                <c:pt idx="625">
                  <c:v>62400</c:v>
                </c:pt>
                <c:pt idx="626">
                  <c:v>62500</c:v>
                </c:pt>
                <c:pt idx="627">
                  <c:v>62600</c:v>
                </c:pt>
                <c:pt idx="628">
                  <c:v>62700</c:v>
                </c:pt>
                <c:pt idx="629">
                  <c:v>62800</c:v>
                </c:pt>
                <c:pt idx="630">
                  <c:v>62900</c:v>
                </c:pt>
                <c:pt idx="631">
                  <c:v>63000</c:v>
                </c:pt>
                <c:pt idx="632">
                  <c:v>63100</c:v>
                </c:pt>
                <c:pt idx="633">
                  <c:v>63200</c:v>
                </c:pt>
                <c:pt idx="634">
                  <c:v>63300</c:v>
                </c:pt>
                <c:pt idx="635">
                  <c:v>63400</c:v>
                </c:pt>
                <c:pt idx="636">
                  <c:v>63500</c:v>
                </c:pt>
                <c:pt idx="637">
                  <c:v>63600</c:v>
                </c:pt>
                <c:pt idx="638">
                  <c:v>63700</c:v>
                </c:pt>
                <c:pt idx="639">
                  <c:v>63800</c:v>
                </c:pt>
                <c:pt idx="640">
                  <c:v>63900</c:v>
                </c:pt>
                <c:pt idx="641">
                  <c:v>64000</c:v>
                </c:pt>
                <c:pt idx="642">
                  <c:v>64100</c:v>
                </c:pt>
                <c:pt idx="643">
                  <c:v>64200</c:v>
                </c:pt>
                <c:pt idx="644">
                  <c:v>64300</c:v>
                </c:pt>
                <c:pt idx="645">
                  <c:v>64400</c:v>
                </c:pt>
                <c:pt idx="646">
                  <c:v>64500</c:v>
                </c:pt>
                <c:pt idx="647">
                  <c:v>64600</c:v>
                </c:pt>
                <c:pt idx="648">
                  <c:v>64700</c:v>
                </c:pt>
                <c:pt idx="649">
                  <c:v>64800</c:v>
                </c:pt>
                <c:pt idx="650">
                  <c:v>64900</c:v>
                </c:pt>
                <c:pt idx="651">
                  <c:v>65000</c:v>
                </c:pt>
                <c:pt idx="652">
                  <c:v>65100</c:v>
                </c:pt>
                <c:pt idx="653">
                  <c:v>65200</c:v>
                </c:pt>
                <c:pt idx="654">
                  <c:v>65300</c:v>
                </c:pt>
                <c:pt idx="655">
                  <c:v>65400</c:v>
                </c:pt>
                <c:pt idx="656">
                  <c:v>65500</c:v>
                </c:pt>
                <c:pt idx="657">
                  <c:v>65600</c:v>
                </c:pt>
                <c:pt idx="658">
                  <c:v>65700</c:v>
                </c:pt>
                <c:pt idx="659">
                  <c:v>65800</c:v>
                </c:pt>
                <c:pt idx="660">
                  <c:v>65900</c:v>
                </c:pt>
                <c:pt idx="661">
                  <c:v>66000</c:v>
                </c:pt>
                <c:pt idx="662">
                  <c:v>66100</c:v>
                </c:pt>
                <c:pt idx="663">
                  <c:v>66200</c:v>
                </c:pt>
                <c:pt idx="664">
                  <c:v>66300</c:v>
                </c:pt>
                <c:pt idx="665">
                  <c:v>66400</c:v>
                </c:pt>
                <c:pt idx="666">
                  <c:v>66500</c:v>
                </c:pt>
                <c:pt idx="667">
                  <c:v>66600</c:v>
                </c:pt>
                <c:pt idx="668">
                  <c:v>66700</c:v>
                </c:pt>
                <c:pt idx="669">
                  <c:v>66800</c:v>
                </c:pt>
                <c:pt idx="670">
                  <c:v>66900</c:v>
                </c:pt>
                <c:pt idx="671">
                  <c:v>67000</c:v>
                </c:pt>
                <c:pt idx="672">
                  <c:v>67100</c:v>
                </c:pt>
                <c:pt idx="673">
                  <c:v>67200</c:v>
                </c:pt>
                <c:pt idx="674">
                  <c:v>67300</c:v>
                </c:pt>
                <c:pt idx="675">
                  <c:v>67400</c:v>
                </c:pt>
                <c:pt idx="676">
                  <c:v>67500</c:v>
                </c:pt>
                <c:pt idx="677">
                  <c:v>67600</c:v>
                </c:pt>
                <c:pt idx="678">
                  <c:v>67700</c:v>
                </c:pt>
                <c:pt idx="679">
                  <c:v>67800</c:v>
                </c:pt>
                <c:pt idx="680">
                  <c:v>67900</c:v>
                </c:pt>
                <c:pt idx="681">
                  <c:v>68000</c:v>
                </c:pt>
                <c:pt idx="682">
                  <c:v>68100</c:v>
                </c:pt>
                <c:pt idx="683">
                  <c:v>68200</c:v>
                </c:pt>
                <c:pt idx="684">
                  <c:v>68300</c:v>
                </c:pt>
                <c:pt idx="685">
                  <c:v>68400</c:v>
                </c:pt>
                <c:pt idx="686">
                  <c:v>68500</c:v>
                </c:pt>
                <c:pt idx="687">
                  <c:v>68600</c:v>
                </c:pt>
                <c:pt idx="688">
                  <c:v>68700</c:v>
                </c:pt>
                <c:pt idx="689">
                  <c:v>68800</c:v>
                </c:pt>
                <c:pt idx="690">
                  <c:v>68900</c:v>
                </c:pt>
                <c:pt idx="691">
                  <c:v>69000</c:v>
                </c:pt>
                <c:pt idx="692">
                  <c:v>69100</c:v>
                </c:pt>
                <c:pt idx="693">
                  <c:v>69200</c:v>
                </c:pt>
                <c:pt idx="694">
                  <c:v>69300</c:v>
                </c:pt>
                <c:pt idx="695">
                  <c:v>69400</c:v>
                </c:pt>
                <c:pt idx="696">
                  <c:v>69500</c:v>
                </c:pt>
                <c:pt idx="697">
                  <c:v>69600</c:v>
                </c:pt>
                <c:pt idx="698">
                  <c:v>69700</c:v>
                </c:pt>
                <c:pt idx="699">
                  <c:v>69800</c:v>
                </c:pt>
                <c:pt idx="700">
                  <c:v>69900</c:v>
                </c:pt>
                <c:pt idx="701">
                  <c:v>70000</c:v>
                </c:pt>
                <c:pt idx="702">
                  <c:v>70100</c:v>
                </c:pt>
                <c:pt idx="703">
                  <c:v>70200</c:v>
                </c:pt>
                <c:pt idx="704">
                  <c:v>70300</c:v>
                </c:pt>
                <c:pt idx="705">
                  <c:v>70400</c:v>
                </c:pt>
                <c:pt idx="706">
                  <c:v>70500</c:v>
                </c:pt>
                <c:pt idx="707">
                  <c:v>70600</c:v>
                </c:pt>
                <c:pt idx="708">
                  <c:v>70700</c:v>
                </c:pt>
                <c:pt idx="709">
                  <c:v>70800</c:v>
                </c:pt>
                <c:pt idx="710">
                  <c:v>70900</c:v>
                </c:pt>
                <c:pt idx="711">
                  <c:v>71000</c:v>
                </c:pt>
                <c:pt idx="712">
                  <c:v>71100</c:v>
                </c:pt>
                <c:pt idx="713">
                  <c:v>71200</c:v>
                </c:pt>
                <c:pt idx="714">
                  <c:v>71300</c:v>
                </c:pt>
                <c:pt idx="715">
                  <c:v>71400</c:v>
                </c:pt>
                <c:pt idx="716">
                  <c:v>71500</c:v>
                </c:pt>
                <c:pt idx="717">
                  <c:v>71600</c:v>
                </c:pt>
                <c:pt idx="718">
                  <c:v>71700</c:v>
                </c:pt>
                <c:pt idx="719">
                  <c:v>71800</c:v>
                </c:pt>
                <c:pt idx="720">
                  <c:v>71900</c:v>
                </c:pt>
                <c:pt idx="721">
                  <c:v>72000</c:v>
                </c:pt>
                <c:pt idx="722">
                  <c:v>72100</c:v>
                </c:pt>
                <c:pt idx="723">
                  <c:v>72200</c:v>
                </c:pt>
                <c:pt idx="724">
                  <c:v>72300</c:v>
                </c:pt>
                <c:pt idx="725">
                  <c:v>72400</c:v>
                </c:pt>
                <c:pt idx="726">
                  <c:v>72500</c:v>
                </c:pt>
                <c:pt idx="727">
                  <c:v>72600</c:v>
                </c:pt>
                <c:pt idx="728">
                  <c:v>72700</c:v>
                </c:pt>
                <c:pt idx="729">
                  <c:v>72800</c:v>
                </c:pt>
                <c:pt idx="730">
                  <c:v>72900</c:v>
                </c:pt>
                <c:pt idx="731">
                  <c:v>73000</c:v>
                </c:pt>
                <c:pt idx="732">
                  <c:v>73100</c:v>
                </c:pt>
                <c:pt idx="733">
                  <c:v>73200</c:v>
                </c:pt>
                <c:pt idx="734">
                  <c:v>73300</c:v>
                </c:pt>
                <c:pt idx="735">
                  <c:v>73400</c:v>
                </c:pt>
                <c:pt idx="736">
                  <c:v>73500</c:v>
                </c:pt>
                <c:pt idx="737">
                  <c:v>73600</c:v>
                </c:pt>
                <c:pt idx="738">
                  <c:v>73700</c:v>
                </c:pt>
                <c:pt idx="739">
                  <c:v>73800</c:v>
                </c:pt>
                <c:pt idx="740">
                  <c:v>73900</c:v>
                </c:pt>
                <c:pt idx="741">
                  <c:v>74000</c:v>
                </c:pt>
                <c:pt idx="742">
                  <c:v>74100</c:v>
                </c:pt>
                <c:pt idx="743">
                  <c:v>74200</c:v>
                </c:pt>
                <c:pt idx="744">
                  <c:v>74300</c:v>
                </c:pt>
                <c:pt idx="745">
                  <c:v>74400</c:v>
                </c:pt>
                <c:pt idx="746">
                  <c:v>74500</c:v>
                </c:pt>
                <c:pt idx="747">
                  <c:v>74600</c:v>
                </c:pt>
                <c:pt idx="748">
                  <c:v>74700</c:v>
                </c:pt>
                <c:pt idx="749">
                  <c:v>74800</c:v>
                </c:pt>
                <c:pt idx="750">
                  <c:v>74900</c:v>
                </c:pt>
                <c:pt idx="751">
                  <c:v>75000</c:v>
                </c:pt>
                <c:pt idx="752">
                  <c:v>75100</c:v>
                </c:pt>
                <c:pt idx="753">
                  <c:v>75200</c:v>
                </c:pt>
                <c:pt idx="754">
                  <c:v>75300</c:v>
                </c:pt>
                <c:pt idx="755">
                  <c:v>75400</c:v>
                </c:pt>
                <c:pt idx="756">
                  <c:v>75500</c:v>
                </c:pt>
                <c:pt idx="757">
                  <c:v>75600</c:v>
                </c:pt>
                <c:pt idx="758">
                  <c:v>75700</c:v>
                </c:pt>
                <c:pt idx="759">
                  <c:v>75800</c:v>
                </c:pt>
                <c:pt idx="760">
                  <c:v>75900</c:v>
                </c:pt>
                <c:pt idx="761">
                  <c:v>76000</c:v>
                </c:pt>
                <c:pt idx="762">
                  <c:v>76100</c:v>
                </c:pt>
                <c:pt idx="763">
                  <c:v>76200</c:v>
                </c:pt>
                <c:pt idx="764">
                  <c:v>76300</c:v>
                </c:pt>
                <c:pt idx="765">
                  <c:v>76400</c:v>
                </c:pt>
                <c:pt idx="766">
                  <c:v>76500</c:v>
                </c:pt>
                <c:pt idx="767">
                  <c:v>76600</c:v>
                </c:pt>
                <c:pt idx="768">
                  <c:v>76700</c:v>
                </c:pt>
                <c:pt idx="769">
                  <c:v>76800</c:v>
                </c:pt>
                <c:pt idx="770">
                  <c:v>76900</c:v>
                </c:pt>
                <c:pt idx="771">
                  <c:v>77000</c:v>
                </c:pt>
                <c:pt idx="772">
                  <c:v>77100</c:v>
                </c:pt>
                <c:pt idx="773">
                  <c:v>77200</c:v>
                </c:pt>
                <c:pt idx="774">
                  <c:v>77300</c:v>
                </c:pt>
                <c:pt idx="775">
                  <c:v>77400</c:v>
                </c:pt>
                <c:pt idx="776">
                  <c:v>77500</c:v>
                </c:pt>
                <c:pt idx="777">
                  <c:v>77600</c:v>
                </c:pt>
                <c:pt idx="778">
                  <c:v>77700</c:v>
                </c:pt>
                <c:pt idx="779">
                  <c:v>77800</c:v>
                </c:pt>
                <c:pt idx="780">
                  <c:v>77900</c:v>
                </c:pt>
                <c:pt idx="781">
                  <c:v>78000</c:v>
                </c:pt>
                <c:pt idx="782">
                  <c:v>78100</c:v>
                </c:pt>
                <c:pt idx="783">
                  <c:v>78200</c:v>
                </c:pt>
                <c:pt idx="784">
                  <c:v>78300</c:v>
                </c:pt>
                <c:pt idx="785">
                  <c:v>78400</c:v>
                </c:pt>
                <c:pt idx="786">
                  <c:v>78500</c:v>
                </c:pt>
                <c:pt idx="787">
                  <c:v>78600</c:v>
                </c:pt>
                <c:pt idx="788">
                  <c:v>78700</c:v>
                </c:pt>
                <c:pt idx="789">
                  <c:v>78800</c:v>
                </c:pt>
                <c:pt idx="790">
                  <c:v>78900</c:v>
                </c:pt>
                <c:pt idx="791">
                  <c:v>79000</c:v>
                </c:pt>
                <c:pt idx="792">
                  <c:v>79100</c:v>
                </c:pt>
                <c:pt idx="793">
                  <c:v>79200</c:v>
                </c:pt>
                <c:pt idx="794">
                  <c:v>79300</c:v>
                </c:pt>
                <c:pt idx="795">
                  <c:v>79400</c:v>
                </c:pt>
                <c:pt idx="796">
                  <c:v>79500</c:v>
                </c:pt>
                <c:pt idx="797">
                  <c:v>79600</c:v>
                </c:pt>
                <c:pt idx="798">
                  <c:v>79700</c:v>
                </c:pt>
                <c:pt idx="799">
                  <c:v>79800</c:v>
                </c:pt>
                <c:pt idx="800">
                  <c:v>79900</c:v>
                </c:pt>
                <c:pt idx="801">
                  <c:v>80000</c:v>
                </c:pt>
                <c:pt idx="802">
                  <c:v>80100</c:v>
                </c:pt>
                <c:pt idx="803">
                  <c:v>80200</c:v>
                </c:pt>
                <c:pt idx="804">
                  <c:v>80300</c:v>
                </c:pt>
                <c:pt idx="805">
                  <c:v>80400</c:v>
                </c:pt>
                <c:pt idx="806">
                  <c:v>80500</c:v>
                </c:pt>
                <c:pt idx="807">
                  <c:v>80600</c:v>
                </c:pt>
                <c:pt idx="808">
                  <c:v>80700</c:v>
                </c:pt>
                <c:pt idx="809">
                  <c:v>80800</c:v>
                </c:pt>
                <c:pt idx="810">
                  <c:v>80900</c:v>
                </c:pt>
                <c:pt idx="811">
                  <c:v>81000</c:v>
                </c:pt>
                <c:pt idx="812">
                  <c:v>81100</c:v>
                </c:pt>
                <c:pt idx="813">
                  <c:v>81200</c:v>
                </c:pt>
                <c:pt idx="814">
                  <c:v>81300</c:v>
                </c:pt>
                <c:pt idx="815">
                  <c:v>81400</c:v>
                </c:pt>
                <c:pt idx="816">
                  <c:v>81500</c:v>
                </c:pt>
                <c:pt idx="817">
                  <c:v>81600</c:v>
                </c:pt>
                <c:pt idx="818">
                  <c:v>81700</c:v>
                </c:pt>
                <c:pt idx="819">
                  <c:v>81800</c:v>
                </c:pt>
                <c:pt idx="820">
                  <c:v>81900</c:v>
                </c:pt>
                <c:pt idx="821">
                  <c:v>82000</c:v>
                </c:pt>
                <c:pt idx="822">
                  <c:v>82100</c:v>
                </c:pt>
                <c:pt idx="823">
                  <c:v>82200</c:v>
                </c:pt>
                <c:pt idx="824">
                  <c:v>82300</c:v>
                </c:pt>
                <c:pt idx="825">
                  <c:v>82400</c:v>
                </c:pt>
                <c:pt idx="826">
                  <c:v>82500</c:v>
                </c:pt>
                <c:pt idx="827">
                  <c:v>82600</c:v>
                </c:pt>
                <c:pt idx="828">
                  <c:v>82700</c:v>
                </c:pt>
                <c:pt idx="829">
                  <c:v>82800</c:v>
                </c:pt>
                <c:pt idx="830">
                  <c:v>82900</c:v>
                </c:pt>
                <c:pt idx="831">
                  <c:v>83000</c:v>
                </c:pt>
                <c:pt idx="832">
                  <c:v>83100</c:v>
                </c:pt>
                <c:pt idx="833">
                  <c:v>83200</c:v>
                </c:pt>
                <c:pt idx="834">
                  <c:v>83300</c:v>
                </c:pt>
                <c:pt idx="835">
                  <c:v>83400</c:v>
                </c:pt>
                <c:pt idx="836">
                  <c:v>83500</c:v>
                </c:pt>
                <c:pt idx="837">
                  <c:v>83600</c:v>
                </c:pt>
                <c:pt idx="838">
                  <c:v>83700</c:v>
                </c:pt>
                <c:pt idx="839">
                  <c:v>83800</c:v>
                </c:pt>
                <c:pt idx="840">
                  <c:v>83900</c:v>
                </c:pt>
                <c:pt idx="841">
                  <c:v>84000</c:v>
                </c:pt>
                <c:pt idx="842">
                  <c:v>84100</c:v>
                </c:pt>
                <c:pt idx="843">
                  <c:v>84200</c:v>
                </c:pt>
                <c:pt idx="844">
                  <c:v>84300</c:v>
                </c:pt>
                <c:pt idx="845">
                  <c:v>84400</c:v>
                </c:pt>
                <c:pt idx="846">
                  <c:v>84500</c:v>
                </c:pt>
                <c:pt idx="847">
                  <c:v>84600</c:v>
                </c:pt>
                <c:pt idx="848">
                  <c:v>84700</c:v>
                </c:pt>
                <c:pt idx="849">
                  <c:v>84800</c:v>
                </c:pt>
                <c:pt idx="850">
                  <c:v>84900</c:v>
                </c:pt>
                <c:pt idx="851">
                  <c:v>85000</c:v>
                </c:pt>
                <c:pt idx="852">
                  <c:v>85100</c:v>
                </c:pt>
                <c:pt idx="853">
                  <c:v>85200</c:v>
                </c:pt>
                <c:pt idx="854">
                  <c:v>85300</c:v>
                </c:pt>
                <c:pt idx="855">
                  <c:v>85400</c:v>
                </c:pt>
                <c:pt idx="856">
                  <c:v>85500</c:v>
                </c:pt>
                <c:pt idx="857">
                  <c:v>85600</c:v>
                </c:pt>
                <c:pt idx="858">
                  <c:v>85700</c:v>
                </c:pt>
                <c:pt idx="859">
                  <c:v>85800</c:v>
                </c:pt>
                <c:pt idx="860">
                  <c:v>85900</c:v>
                </c:pt>
                <c:pt idx="861">
                  <c:v>86000</c:v>
                </c:pt>
                <c:pt idx="862">
                  <c:v>86100</c:v>
                </c:pt>
                <c:pt idx="863">
                  <c:v>86200</c:v>
                </c:pt>
                <c:pt idx="864">
                  <c:v>86300</c:v>
                </c:pt>
                <c:pt idx="865">
                  <c:v>86400</c:v>
                </c:pt>
                <c:pt idx="866">
                  <c:v>86500</c:v>
                </c:pt>
                <c:pt idx="867">
                  <c:v>86600</c:v>
                </c:pt>
                <c:pt idx="868">
                  <c:v>86700</c:v>
                </c:pt>
                <c:pt idx="869">
                  <c:v>86800</c:v>
                </c:pt>
                <c:pt idx="870">
                  <c:v>86900</c:v>
                </c:pt>
                <c:pt idx="871">
                  <c:v>87000</c:v>
                </c:pt>
                <c:pt idx="872">
                  <c:v>87100</c:v>
                </c:pt>
                <c:pt idx="873">
                  <c:v>87200</c:v>
                </c:pt>
                <c:pt idx="874">
                  <c:v>87300</c:v>
                </c:pt>
                <c:pt idx="875">
                  <c:v>87400</c:v>
                </c:pt>
                <c:pt idx="876">
                  <c:v>87500</c:v>
                </c:pt>
                <c:pt idx="877">
                  <c:v>87600</c:v>
                </c:pt>
                <c:pt idx="878">
                  <c:v>87700</c:v>
                </c:pt>
                <c:pt idx="879">
                  <c:v>87800</c:v>
                </c:pt>
                <c:pt idx="880">
                  <c:v>87900</c:v>
                </c:pt>
                <c:pt idx="881">
                  <c:v>88000</c:v>
                </c:pt>
                <c:pt idx="882">
                  <c:v>88100</c:v>
                </c:pt>
                <c:pt idx="883">
                  <c:v>88200</c:v>
                </c:pt>
                <c:pt idx="884">
                  <c:v>88300</c:v>
                </c:pt>
                <c:pt idx="885">
                  <c:v>88400</c:v>
                </c:pt>
                <c:pt idx="886">
                  <c:v>88500</c:v>
                </c:pt>
                <c:pt idx="887">
                  <c:v>88600</c:v>
                </c:pt>
                <c:pt idx="888">
                  <c:v>88700</c:v>
                </c:pt>
                <c:pt idx="889">
                  <c:v>88800</c:v>
                </c:pt>
                <c:pt idx="890">
                  <c:v>88900</c:v>
                </c:pt>
                <c:pt idx="891">
                  <c:v>89000</c:v>
                </c:pt>
                <c:pt idx="892">
                  <c:v>89100</c:v>
                </c:pt>
                <c:pt idx="893">
                  <c:v>89200</c:v>
                </c:pt>
                <c:pt idx="894">
                  <c:v>89300</c:v>
                </c:pt>
                <c:pt idx="895">
                  <c:v>89400</c:v>
                </c:pt>
                <c:pt idx="896">
                  <c:v>89500</c:v>
                </c:pt>
                <c:pt idx="897">
                  <c:v>89600</c:v>
                </c:pt>
                <c:pt idx="898">
                  <c:v>89700</c:v>
                </c:pt>
                <c:pt idx="899">
                  <c:v>89800</c:v>
                </c:pt>
                <c:pt idx="900">
                  <c:v>89900</c:v>
                </c:pt>
                <c:pt idx="901">
                  <c:v>90000</c:v>
                </c:pt>
                <c:pt idx="902">
                  <c:v>90100</c:v>
                </c:pt>
                <c:pt idx="903">
                  <c:v>90200</c:v>
                </c:pt>
                <c:pt idx="904">
                  <c:v>90300</c:v>
                </c:pt>
                <c:pt idx="905">
                  <c:v>90400</c:v>
                </c:pt>
                <c:pt idx="906">
                  <c:v>90500</c:v>
                </c:pt>
                <c:pt idx="907">
                  <c:v>90600</c:v>
                </c:pt>
                <c:pt idx="908">
                  <c:v>90700</c:v>
                </c:pt>
                <c:pt idx="909">
                  <c:v>90800</c:v>
                </c:pt>
                <c:pt idx="910">
                  <c:v>90900</c:v>
                </c:pt>
                <c:pt idx="911">
                  <c:v>91000</c:v>
                </c:pt>
                <c:pt idx="912">
                  <c:v>91100</c:v>
                </c:pt>
                <c:pt idx="913">
                  <c:v>91200</c:v>
                </c:pt>
                <c:pt idx="914">
                  <c:v>91300</c:v>
                </c:pt>
                <c:pt idx="915">
                  <c:v>91400</c:v>
                </c:pt>
                <c:pt idx="916">
                  <c:v>91500</c:v>
                </c:pt>
                <c:pt idx="917">
                  <c:v>91600</c:v>
                </c:pt>
                <c:pt idx="918">
                  <c:v>91700</c:v>
                </c:pt>
                <c:pt idx="919">
                  <c:v>91800</c:v>
                </c:pt>
                <c:pt idx="920">
                  <c:v>91900</c:v>
                </c:pt>
                <c:pt idx="921">
                  <c:v>92000</c:v>
                </c:pt>
                <c:pt idx="922">
                  <c:v>92100</c:v>
                </c:pt>
                <c:pt idx="923">
                  <c:v>92200</c:v>
                </c:pt>
                <c:pt idx="924">
                  <c:v>92300</c:v>
                </c:pt>
                <c:pt idx="925">
                  <c:v>92400</c:v>
                </c:pt>
                <c:pt idx="926">
                  <c:v>92500</c:v>
                </c:pt>
                <c:pt idx="927">
                  <c:v>92600</c:v>
                </c:pt>
                <c:pt idx="928">
                  <c:v>92700</c:v>
                </c:pt>
                <c:pt idx="929">
                  <c:v>92800</c:v>
                </c:pt>
                <c:pt idx="930">
                  <c:v>92900</c:v>
                </c:pt>
                <c:pt idx="931">
                  <c:v>93000</c:v>
                </c:pt>
                <c:pt idx="932">
                  <c:v>93100</c:v>
                </c:pt>
                <c:pt idx="933">
                  <c:v>93200</c:v>
                </c:pt>
                <c:pt idx="934">
                  <c:v>93300</c:v>
                </c:pt>
                <c:pt idx="935">
                  <c:v>93400</c:v>
                </c:pt>
                <c:pt idx="936">
                  <c:v>93500</c:v>
                </c:pt>
                <c:pt idx="937">
                  <c:v>93600</c:v>
                </c:pt>
                <c:pt idx="938">
                  <c:v>93700</c:v>
                </c:pt>
                <c:pt idx="939">
                  <c:v>93800</c:v>
                </c:pt>
                <c:pt idx="940">
                  <c:v>93900</c:v>
                </c:pt>
                <c:pt idx="941">
                  <c:v>94000</c:v>
                </c:pt>
                <c:pt idx="942">
                  <c:v>94100</c:v>
                </c:pt>
                <c:pt idx="943">
                  <c:v>94200</c:v>
                </c:pt>
                <c:pt idx="944">
                  <c:v>94300</c:v>
                </c:pt>
                <c:pt idx="945">
                  <c:v>94400</c:v>
                </c:pt>
                <c:pt idx="946">
                  <c:v>94500</c:v>
                </c:pt>
                <c:pt idx="947">
                  <c:v>94600</c:v>
                </c:pt>
                <c:pt idx="948">
                  <c:v>94700</c:v>
                </c:pt>
                <c:pt idx="949">
                  <c:v>94800</c:v>
                </c:pt>
                <c:pt idx="950">
                  <c:v>94900</c:v>
                </c:pt>
                <c:pt idx="951">
                  <c:v>95000</c:v>
                </c:pt>
                <c:pt idx="952">
                  <c:v>95100</c:v>
                </c:pt>
                <c:pt idx="953">
                  <c:v>95200</c:v>
                </c:pt>
                <c:pt idx="954">
                  <c:v>95300</c:v>
                </c:pt>
                <c:pt idx="955">
                  <c:v>95400</c:v>
                </c:pt>
                <c:pt idx="956">
                  <c:v>95500</c:v>
                </c:pt>
                <c:pt idx="957">
                  <c:v>95600</c:v>
                </c:pt>
                <c:pt idx="958">
                  <c:v>95700</c:v>
                </c:pt>
                <c:pt idx="959">
                  <c:v>95800</c:v>
                </c:pt>
                <c:pt idx="960">
                  <c:v>95900</c:v>
                </c:pt>
                <c:pt idx="961">
                  <c:v>96000</c:v>
                </c:pt>
                <c:pt idx="962">
                  <c:v>96100</c:v>
                </c:pt>
                <c:pt idx="963">
                  <c:v>96200</c:v>
                </c:pt>
                <c:pt idx="964">
                  <c:v>96300</c:v>
                </c:pt>
                <c:pt idx="965">
                  <c:v>96400</c:v>
                </c:pt>
                <c:pt idx="966">
                  <c:v>96500</c:v>
                </c:pt>
                <c:pt idx="967">
                  <c:v>96600</c:v>
                </c:pt>
                <c:pt idx="968">
                  <c:v>96700</c:v>
                </c:pt>
                <c:pt idx="969">
                  <c:v>96800</c:v>
                </c:pt>
                <c:pt idx="970">
                  <c:v>96900</c:v>
                </c:pt>
                <c:pt idx="971">
                  <c:v>97000</c:v>
                </c:pt>
                <c:pt idx="972">
                  <c:v>97100</c:v>
                </c:pt>
                <c:pt idx="973">
                  <c:v>97200</c:v>
                </c:pt>
                <c:pt idx="974">
                  <c:v>97300</c:v>
                </c:pt>
                <c:pt idx="975">
                  <c:v>97400</c:v>
                </c:pt>
                <c:pt idx="976">
                  <c:v>97500</c:v>
                </c:pt>
                <c:pt idx="977">
                  <c:v>97600</c:v>
                </c:pt>
                <c:pt idx="978">
                  <c:v>97700</c:v>
                </c:pt>
                <c:pt idx="979">
                  <c:v>97800</c:v>
                </c:pt>
                <c:pt idx="980">
                  <c:v>97900</c:v>
                </c:pt>
                <c:pt idx="981">
                  <c:v>98000</c:v>
                </c:pt>
                <c:pt idx="982">
                  <c:v>98100</c:v>
                </c:pt>
                <c:pt idx="983">
                  <c:v>98200</c:v>
                </c:pt>
                <c:pt idx="984">
                  <c:v>98300</c:v>
                </c:pt>
                <c:pt idx="985">
                  <c:v>98400</c:v>
                </c:pt>
                <c:pt idx="986">
                  <c:v>98500</c:v>
                </c:pt>
                <c:pt idx="987">
                  <c:v>98600</c:v>
                </c:pt>
                <c:pt idx="988">
                  <c:v>98700</c:v>
                </c:pt>
                <c:pt idx="989">
                  <c:v>98800</c:v>
                </c:pt>
                <c:pt idx="990">
                  <c:v>98900</c:v>
                </c:pt>
                <c:pt idx="991">
                  <c:v>99000</c:v>
                </c:pt>
                <c:pt idx="992">
                  <c:v>99100</c:v>
                </c:pt>
                <c:pt idx="993">
                  <c:v>99200</c:v>
                </c:pt>
                <c:pt idx="994">
                  <c:v>99300</c:v>
                </c:pt>
                <c:pt idx="995">
                  <c:v>99400</c:v>
                </c:pt>
                <c:pt idx="996">
                  <c:v>99500</c:v>
                </c:pt>
                <c:pt idx="997">
                  <c:v>99600</c:v>
                </c:pt>
                <c:pt idx="998">
                  <c:v>99700</c:v>
                </c:pt>
                <c:pt idx="999">
                  <c:v>99800</c:v>
                </c:pt>
                <c:pt idx="1000">
                  <c:v>99900</c:v>
                </c:pt>
                <c:pt idx="1001">
                  <c:v>100000</c:v>
                </c:pt>
                <c:pt idx="1002">
                  <c:v>100100</c:v>
                </c:pt>
                <c:pt idx="1003">
                  <c:v>100200</c:v>
                </c:pt>
                <c:pt idx="1004">
                  <c:v>100300</c:v>
                </c:pt>
                <c:pt idx="1005">
                  <c:v>100400</c:v>
                </c:pt>
                <c:pt idx="1006">
                  <c:v>100500</c:v>
                </c:pt>
                <c:pt idx="1007">
                  <c:v>100600</c:v>
                </c:pt>
                <c:pt idx="1008">
                  <c:v>100700</c:v>
                </c:pt>
                <c:pt idx="1009">
                  <c:v>100800</c:v>
                </c:pt>
                <c:pt idx="1010">
                  <c:v>100900</c:v>
                </c:pt>
                <c:pt idx="1011">
                  <c:v>101000</c:v>
                </c:pt>
                <c:pt idx="1012">
                  <c:v>101100</c:v>
                </c:pt>
                <c:pt idx="1013">
                  <c:v>101200</c:v>
                </c:pt>
                <c:pt idx="1014">
                  <c:v>101300</c:v>
                </c:pt>
                <c:pt idx="1015">
                  <c:v>101400</c:v>
                </c:pt>
                <c:pt idx="1016">
                  <c:v>101500</c:v>
                </c:pt>
                <c:pt idx="1017">
                  <c:v>101600</c:v>
                </c:pt>
                <c:pt idx="1018">
                  <c:v>101700</c:v>
                </c:pt>
                <c:pt idx="1019">
                  <c:v>101800</c:v>
                </c:pt>
                <c:pt idx="1020">
                  <c:v>101900</c:v>
                </c:pt>
                <c:pt idx="1021">
                  <c:v>102000</c:v>
                </c:pt>
                <c:pt idx="1022">
                  <c:v>102100</c:v>
                </c:pt>
                <c:pt idx="1023">
                  <c:v>102200</c:v>
                </c:pt>
                <c:pt idx="1024">
                  <c:v>102300</c:v>
                </c:pt>
                <c:pt idx="1025">
                  <c:v>102400</c:v>
                </c:pt>
                <c:pt idx="1026">
                  <c:v>102500</c:v>
                </c:pt>
                <c:pt idx="1027">
                  <c:v>102600</c:v>
                </c:pt>
                <c:pt idx="1028">
                  <c:v>102700</c:v>
                </c:pt>
                <c:pt idx="1029">
                  <c:v>102800</c:v>
                </c:pt>
                <c:pt idx="1030">
                  <c:v>102900</c:v>
                </c:pt>
                <c:pt idx="1031">
                  <c:v>103000</c:v>
                </c:pt>
                <c:pt idx="1032">
                  <c:v>103100</c:v>
                </c:pt>
                <c:pt idx="1033">
                  <c:v>103200</c:v>
                </c:pt>
                <c:pt idx="1034">
                  <c:v>103300</c:v>
                </c:pt>
                <c:pt idx="1035">
                  <c:v>103400</c:v>
                </c:pt>
                <c:pt idx="1036">
                  <c:v>103500</c:v>
                </c:pt>
                <c:pt idx="1037">
                  <c:v>103600</c:v>
                </c:pt>
                <c:pt idx="1038">
                  <c:v>103700</c:v>
                </c:pt>
                <c:pt idx="1039">
                  <c:v>103800</c:v>
                </c:pt>
                <c:pt idx="1040">
                  <c:v>103900</c:v>
                </c:pt>
                <c:pt idx="1041">
                  <c:v>104000</c:v>
                </c:pt>
                <c:pt idx="1042">
                  <c:v>104100</c:v>
                </c:pt>
                <c:pt idx="1043">
                  <c:v>104200</c:v>
                </c:pt>
                <c:pt idx="1044">
                  <c:v>104300</c:v>
                </c:pt>
                <c:pt idx="1045">
                  <c:v>104400</c:v>
                </c:pt>
                <c:pt idx="1046">
                  <c:v>104500</c:v>
                </c:pt>
                <c:pt idx="1047">
                  <c:v>104600</c:v>
                </c:pt>
                <c:pt idx="1048">
                  <c:v>104700</c:v>
                </c:pt>
                <c:pt idx="1049">
                  <c:v>104800</c:v>
                </c:pt>
                <c:pt idx="1050">
                  <c:v>104900</c:v>
                </c:pt>
                <c:pt idx="1051">
                  <c:v>105000</c:v>
                </c:pt>
                <c:pt idx="1052">
                  <c:v>105100</c:v>
                </c:pt>
                <c:pt idx="1053">
                  <c:v>105200</c:v>
                </c:pt>
                <c:pt idx="1054">
                  <c:v>105300</c:v>
                </c:pt>
                <c:pt idx="1055">
                  <c:v>105400</c:v>
                </c:pt>
                <c:pt idx="1056">
                  <c:v>105500</c:v>
                </c:pt>
                <c:pt idx="1057">
                  <c:v>105600</c:v>
                </c:pt>
                <c:pt idx="1058">
                  <c:v>105700</c:v>
                </c:pt>
                <c:pt idx="1059">
                  <c:v>105800</c:v>
                </c:pt>
                <c:pt idx="1060">
                  <c:v>105900</c:v>
                </c:pt>
                <c:pt idx="1061">
                  <c:v>106000</c:v>
                </c:pt>
                <c:pt idx="1062">
                  <c:v>106100</c:v>
                </c:pt>
                <c:pt idx="1063">
                  <c:v>106200</c:v>
                </c:pt>
                <c:pt idx="1064">
                  <c:v>106300</c:v>
                </c:pt>
                <c:pt idx="1065">
                  <c:v>106400</c:v>
                </c:pt>
                <c:pt idx="1066">
                  <c:v>106500</c:v>
                </c:pt>
                <c:pt idx="1067">
                  <c:v>106600</c:v>
                </c:pt>
                <c:pt idx="1068">
                  <c:v>106700</c:v>
                </c:pt>
                <c:pt idx="1069">
                  <c:v>106800</c:v>
                </c:pt>
                <c:pt idx="1070">
                  <c:v>106900</c:v>
                </c:pt>
                <c:pt idx="1071">
                  <c:v>107000</c:v>
                </c:pt>
                <c:pt idx="1072">
                  <c:v>107100</c:v>
                </c:pt>
                <c:pt idx="1073">
                  <c:v>107200</c:v>
                </c:pt>
                <c:pt idx="1074">
                  <c:v>107300</c:v>
                </c:pt>
                <c:pt idx="1075">
                  <c:v>107400</c:v>
                </c:pt>
                <c:pt idx="1076">
                  <c:v>107500</c:v>
                </c:pt>
                <c:pt idx="1077">
                  <c:v>107600</c:v>
                </c:pt>
                <c:pt idx="1078">
                  <c:v>107700</c:v>
                </c:pt>
                <c:pt idx="1079">
                  <c:v>107800</c:v>
                </c:pt>
                <c:pt idx="1080">
                  <c:v>107900</c:v>
                </c:pt>
                <c:pt idx="1081">
                  <c:v>108000</c:v>
                </c:pt>
                <c:pt idx="1082">
                  <c:v>108100</c:v>
                </c:pt>
                <c:pt idx="1083">
                  <c:v>108200</c:v>
                </c:pt>
                <c:pt idx="1084">
                  <c:v>108300</c:v>
                </c:pt>
                <c:pt idx="1085">
                  <c:v>108400</c:v>
                </c:pt>
                <c:pt idx="1086">
                  <c:v>108500</c:v>
                </c:pt>
                <c:pt idx="1087">
                  <c:v>108600</c:v>
                </c:pt>
                <c:pt idx="1088">
                  <c:v>108700</c:v>
                </c:pt>
                <c:pt idx="1089">
                  <c:v>108800</c:v>
                </c:pt>
                <c:pt idx="1090">
                  <c:v>108900</c:v>
                </c:pt>
                <c:pt idx="1091">
                  <c:v>109000</c:v>
                </c:pt>
                <c:pt idx="1092">
                  <c:v>109100</c:v>
                </c:pt>
                <c:pt idx="1093">
                  <c:v>109200</c:v>
                </c:pt>
                <c:pt idx="1094">
                  <c:v>109300</c:v>
                </c:pt>
                <c:pt idx="1095">
                  <c:v>109400</c:v>
                </c:pt>
                <c:pt idx="1096">
                  <c:v>109500</c:v>
                </c:pt>
                <c:pt idx="1097">
                  <c:v>109600</c:v>
                </c:pt>
                <c:pt idx="1098">
                  <c:v>109700</c:v>
                </c:pt>
                <c:pt idx="1099">
                  <c:v>109800</c:v>
                </c:pt>
                <c:pt idx="1100">
                  <c:v>109900</c:v>
                </c:pt>
                <c:pt idx="1101">
                  <c:v>110000</c:v>
                </c:pt>
                <c:pt idx="1102">
                  <c:v>110100</c:v>
                </c:pt>
                <c:pt idx="1103">
                  <c:v>110200</c:v>
                </c:pt>
                <c:pt idx="1104">
                  <c:v>110300</c:v>
                </c:pt>
                <c:pt idx="1105">
                  <c:v>110400</c:v>
                </c:pt>
                <c:pt idx="1106">
                  <c:v>110500</c:v>
                </c:pt>
                <c:pt idx="1107">
                  <c:v>110600</c:v>
                </c:pt>
                <c:pt idx="1108">
                  <c:v>110700</c:v>
                </c:pt>
                <c:pt idx="1109">
                  <c:v>110800</c:v>
                </c:pt>
                <c:pt idx="1110">
                  <c:v>110900</c:v>
                </c:pt>
                <c:pt idx="1111">
                  <c:v>111000</c:v>
                </c:pt>
                <c:pt idx="1112">
                  <c:v>111100</c:v>
                </c:pt>
                <c:pt idx="1113">
                  <c:v>111200</c:v>
                </c:pt>
                <c:pt idx="1114">
                  <c:v>111300</c:v>
                </c:pt>
                <c:pt idx="1115">
                  <c:v>111400</c:v>
                </c:pt>
                <c:pt idx="1116">
                  <c:v>111500</c:v>
                </c:pt>
                <c:pt idx="1117">
                  <c:v>111600</c:v>
                </c:pt>
                <c:pt idx="1118">
                  <c:v>111700</c:v>
                </c:pt>
                <c:pt idx="1119">
                  <c:v>111800</c:v>
                </c:pt>
                <c:pt idx="1120">
                  <c:v>111900</c:v>
                </c:pt>
                <c:pt idx="1121">
                  <c:v>112000</c:v>
                </c:pt>
                <c:pt idx="1122">
                  <c:v>112100</c:v>
                </c:pt>
                <c:pt idx="1123">
                  <c:v>112200</c:v>
                </c:pt>
                <c:pt idx="1124">
                  <c:v>112300</c:v>
                </c:pt>
                <c:pt idx="1125">
                  <c:v>112400</c:v>
                </c:pt>
                <c:pt idx="1126">
                  <c:v>112500</c:v>
                </c:pt>
                <c:pt idx="1127">
                  <c:v>112600</c:v>
                </c:pt>
                <c:pt idx="1128">
                  <c:v>112700</c:v>
                </c:pt>
                <c:pt idx="1129">
                  <c:v>112800</c:v>
                </c:pt>
                <c:pt idx="1130">
                  <c:v>112900</c:v>
                </c:pt>
                <c:pt idx="1131">
                  <c:v>113000</c:v>
                </c:pt>
                <c:pt idx="1132">
                  <c:v>113100</c:v>
                </c:pt>
                <c:pt idx="1133">
                  <c:v>113200</c:v>
                </c:pt>
                <c:pt idx="1134">
                  <c:v>113300</c:v>
                </c:pt>
                <c:pt idx="1135">
                  <c:v>113400</c:v>
                </c:pt>
                <c:pt idx="1136">
                  <c:v>113500</c:v>
                </c:pt>
                <c:pt idx="1137">
                  <c:v>113600</c:v>
                </c:pt>
                <c:pt idx="1138">
                  <c:v>113700</c:v>
                </c:pt>
                <c:pt idx="1139">
                  <c:v>113800</c:v>
                </c:pt>
                <c:pt idx="1140">
                  <c:v>113900</c:v>
                </c:pt>
                <c:pt idx="1141">
                  <c:v>114000</c:v>
                </c:pt>
                <c:pt idx="1142">
                  <c:v>114100</c:v>
                </c:pt>
                <c:pt idx="1143">
                  <c:v>114200</c:v>
                </c:pt>
                <c:pt idx="1144">
                  <c:v>114300</c:v>
                </c:pt>
                <c:pt idx="1145">
                  <c:v>114400</c:v>
                </c:pt>
                <c:pt idx="1146">
                  <c:v>114500</c:v>
                </c:pt>
                <c:pt idx="1147">
                  <c:v>114600</c:v>
                </c:pt>
                <c:pt idx="1148">
                  <c:v>114700</c:v>
                </c:pt>
                <c:pt idx="1149">
                  <c:v>114800</c:v>
                </c:pt>
                <c:pt idx="1150">
                  <c:v>114900</c:v>
                </c:pt>
                <c:pt idx="1151">
                  <c:v>115000</c:v>
                </c:pt>
                <c:pt idx="1152">
                  <c:v>115100</c:v>
                </c:pt>
                <c:pt idx="1153">
                  <c:v>115200</c:v>
                </c:pt>
                <c:pt idx="1154">
                  <c:v>115300</c:v>
                </c:pt>
                <c:pt idx="1155">
                  <c:v>115400</c:v>
                </c:pt>
                <c:pt idx="1156">
                  <c:v>115500</c:v>
                </c:pt>
                <c:pt idx="1157">
                  <c:v>115600</c:v>
                </c:pt>
                <c:pt idx="1158">
                  <c:v>115700</c:v>
                </c:pt>
                <c:pt idx="1159">
                  <c:v>115800</c:v>
                </c:pt>
                <c:pt idx="1160">
                  <c:v>115900</c:v>
                </c:pt>
                <c:pt idx="1161">
                  <c:v>116000</c:v>
                </c:pt>
                <c:pt idx="1162">
                  <c:v>116100</c:v>
                </c:pt>
                <c:pt idx="1163">
                  <c:v>116200</c:v>
                </c:pt>
                <c:pt idx="1164">
                  <c:v>116300</c:v>
                </c:pt>
                <c:pt idx="1165">
                  <c:v>116400</c:v>
                </c:pt>
                <c:pt idx="1166">
                  <c:v>116500</c:v>
                </c:pt>
                <c:pt idx="1167">
                  <c:v>116600</c:v>
                </c:pt>
                <c:pt idx="1168">
                  <c:v>116700</c:v>
                </c:pt>
                <c:pt idx="1169">
                  <c:v>116800</c:v>
                </c:pt>
                <c:pt idx="1170">
                  <c:v>116900</c:v>
                </c:pt>
                <c:pt idx="1171">
                  <c:v>117000</c:v>
                </c:pt>
                <c:pt idx="1172">
                  <c:v>117100</c:v>
                </c:pt>
                <c:pt idx="1173">
                  <c:v>117200</c:v>
                </c:pt>
                <c:pt idx="1174">
                  <c:v>117300</c:v>
                </c:pt>
                <c:pt idx="1175">
                  <c:v>117400</c:v>
                </c:pt>
                <c:pt idx="1176">
                  <c:v>117500</c:v>
                </c:pt>
                <c:pt idx="1177">
                  <c:v>117600</c:v>
                </c:pt>
                <c:pt idx="1178">
                  <c:v>117700</c:v>
                </c:pt>
                <c:pt idx="1179">
                  <c:v>117800</c:v>
                </c:pt>
                <c:pt idx="1180">
                  <c:v>117900</c:v>
                </c:pt>
                <c:pt idx="1181">
                  <c:v>118000</c:v>
                </c:pt>
                <c:pt idx="1182">
                  <c:v>118100</c:v>
                </c:pt>
                <c:pt idx="1183">
                  <c:v>118200</c:v>
                </c:pt>
                <c:pt idx="1184">
                  <c:v>118300</c:v>
                </c:pt>
                <c:pt idx="1185">
                  <c:v>118400</c:v>
                </c:pt>
                <c:pt idx="1186">
                  <c:v>118500</c:v>
                </c:pt>
                <c:pt idx="1187">
                  <c:v>118600</c:v>
                </c:pt>
                <c:pt idx="1188">
                  <c:v>118700</c:v>
                </c:pt>
                <c:pt idx="1189">
                  <c:v>118800</c:v>
                </c:pt>
                <c:pt idx="1190">
                  <c:v>118900</c:v>
                </c:pt>
                <c:pt idx="1191">
                  <c:v>119000</c:v>
                </c:pt>
                <c:pt idx="1192">
                  <c:v>119100</c:v>
                </c:pt>
                <c:pt idx="1193">
                  <c:v>119200</c:v>
                </c:pt>
                <c:pt idx="1194">
                  <c:v>119300</c:v>
                </c:pt>
                <c:pt idx="1195">
                  <c:v>119400</c:v>
                </c:pt>
                <c:pt idx="1196">
                  <c:v>119500</c:v>
                </c:pt>
                <c:pt idx="1197">
                  <c:v>119600</c:v>
                </c:pt>
                <c:pt idx="1198">
                  <c:v>119700</c:v>
                </c:pt>
                <c:pt idx="1199">
                  <c:v>119800</c:v>
                </c:pt>
                <c:pt idx="1200">
                  <c:v>119900</c:v>
                </c:pt>
                <c:pt idx="1201">
                  <c:v>120000</c:v>
                </c:pt>
                <c:pt idx="1202">
                  <c:v>120100</c:v>
                </c:pt>
                <c:pt idx="1203">
                  <c:v>120200</c:v>
                </c:pt>
                <c:pt idx="1204">
                  <c:v>120300</c:v>
                </c:pt>
                <c:pt idx="1205">
                  <c:v>120400</c:v>
                </c:pt>
                <c:pt idx="1206">
                  <c:v>120500</c:v>
                </c:pt>
                <c:pt idx="1207">
                  <c:v>120600</c:v>
                </c:pt>
                <c:pt idx="1208">
                  <c:v>120700</c:v>
                </c:pt>
                <c:pt idx="1209">
                  <c:v>120800</c:v>
                </c:pt>
                <c:pt idx="1210">
                  <c:v>120900</c:v>
                </c:pt>
                <c:pt idx="1211">
                  <c:v>121000</c:v>
                </c:pt>
                <c:pt idx="1212">
                  <c:v>121100</c:v>
                </c:pt>
                <c:pt idx="1213">
                  <c:v>121200</c:v>
                </c:pt>
                <c:pt idx="1214">
                  <c:v>121300</c:v>
                </c:pt>
                <c:pt idx="1215">
                  <c:v>121400</c:v>
                </c:pt>
                <c:pt idx="1216">
                  <c:v>121500</c:v>
                </c:pt>
                <c:pt idx="1217">
                  <c:v>121600</c:v>
                </c:pt>
                <c:pt idx="1218">
                  <c:v>121700</c:v>
                </c:pt>
                <c:pt idx="1219">
                  <c:v>121800</c:v>
                </c:pt>
                <c:pt idx="1220">
                  <c:v>121900</c:v>
                </c:pt>
                <c:pt idx="1221">
                  <c:v>122000</c:v>
                </c:pt>
                <c:pt idx="1222">
                  <c:v>122100</c:v>
                </c:pt>
                <c:pt idx="1223">
                  <c:v>122200</c:v>
                </c:pt>
                <c:pt idx="1224">
                  <c:v>122300</c:v>
                </c:pt>
                <c:pt idx="1225">
                  <c:v>122400</c:v>
                </c:pt>
                <c:pt idx="1226">
                  <c:v>122500</c:v>
                </c:pt>
                <c:pt idx="1227">
                  <c:v>122600</c:v>
                </c:pt>
                <c:pt idx="1228">
                  <c:v>122700</c:v>
                </c:pt>
                <c:pt idx="1229">
                  <c:v>122800</c:v>
                </c:pt>
                <c:pt idx="1230">
                  <c:v>122900</c:v>
                </c:pt>
                <c:pt idx="1231">
                  <c:v>123000</c:v>
                </c:pt>
                <c:pt idx="1232">
                  <c:v>123100</c:v>
                </c:pt>
                <c:pt idx="1233">
                  <c:v>123200</c:v>
                </c:pt>
                <c:pt idx="1234">
                  <c:v>123300</c:v>
                </c:pt>
                <c:pt idx="1235">
                  <c:v>123400</c:v>
                </c:pt>
                <c:pt idx="1236">
                  <c:v>123500</c:v>
                </c:pt>
                <c:pt idx="1237">
                  <c:v>123600</c:v>
                </c:pt>
                <c:pt idx="1238">
                  <c:v>123700</c:v>
                </c:pt>
                <c:pt idx="1239">
                  <c:v>123800</c:v>
                </c:pt>
                <c:pt idx="1240">
                  <c:v>123900</c:v>
                </c:pt>
                <c:pt idx="1241">
                  <c:v>124000</c:v>
                </c:pt>
                <c:pt idx="1242">
                  <c:v>124100</c:v>
                </c:pt>
                <c:pt idx="1243">
                  <c:v>124200</c:v>
                </c:pt>
                <c:pt idx="1244">
                  <c:v>124300</c:v>
                </c:pt>
                <c:pt idx="1245">
                  <c:v>124400</c:v>
                </c:pt>
                <c:pt idx="1246">
                  <c:v>124500</c:v>
                </c:pt>
                <c:pt idx="1247">
                  <c:v>124600</c:v>
                </c:pt>
                <c:pt idx="1248">
                  <c:v>124700</c:v>
                </c:pt>
                <c:pt idx="1249">
                  <c:v>124800</c:v>
                </c:pt>
                <c:pt idx="1250">
                  <c:v>124900</c:v>
                </c:pt>
                <c:pt idx="1251">
                  <c:v>125000</c:v>
                </c:pt>
                <c:pt idx="1252">
                  <c:v>125100</c:v>
                </c:pt>
                <c:pt idx="1253">
                  <c:v>125200</c:v>
                </c:pt>
                <c:pt idx="1254">
                  <c:v>125300</c:v>
                </c:pt>
                <c:pt idx="1255">
                  <c:v>125400</c:v>
                </c:pt>
                <c:pt idx="1256">
                  <c:v>125500</c:v>
                </c:pt>
                <c:pt idx="1257">
                  <c:v>125600</c:v>
                </c:pt>
                <c:pt idx="1258">
                  <c:v>125700</c:v>
                </c:pt>
                <c:pt idx="1259">
                  <c:v>125800</c:v>
                </c:pt>
                <c:pt idx="1260">
                  <c:v>125900</c:v>
                </c:pt>
                <c:pt idx="1261">
                  <c:v>126000</c:v>
                </c:pt>
                <c:pt idx="1262">
                  <c:v>126100</c:v>
                </c:pt>
                <c:pt idx="1263">
                  <c:v>126200</c:v>
                </c:pt>
                <c:pt idx="1264">
                  <c:v>126300</c:v>
                </c:pt>
                <c:pt idx="1265">
                  <c:v>126400</c:v>
                </c:pt>
                <c:pt idx="1266">
                  <c:v>126500</c:v>
                </c:pt>
                <c:pt idx="1267">
                  <c:v>126600</c:v>
                </c:pt>
                <c:pt idx="1268">
                  <c:v>126700</c:v>
                </c:pt>
                <c:pt idx="1269">
                  <c:v>126800</c:v>
                </c:pt>
                <c:pt idx="1270">
                  <c:v>126900</c:v>
                </c:pt>
                <c:pt idx="1271">
                  <c:v>127000</c:v>
                </c:pt>
                <c:pt idx="1272">
                  <c:v>127100</c:v>
                </c:pt>
                <c:pt idx="1273">
                  <c:v>127200</c:v>
                </c:pt>
                <c:pt idx="1274">
                  <c:v>127300</c:v>
                </c:pt>
                <c:pt idx="1275">
                  <c:v>127400</c:v>
                </c:pt>
                <c:pt idx="1276">
                  <c:v>127500</c:v>
                </c:pt>
                <c:pt idx="1277">
                  <c:v>127600</c:v>
                </c:pt>
                <c:pt idx="1278">
                  <c:v>127700</c:v>
                </c:pt>
                <c:pt idx="1279">
                  <c:v>127800</c:v>
                </c:pt>
                <c:pt idx="1280">
                  <c:v>127900</c:v>
                </c:pt>
                <c:pt idx="1281">
                  <c:v>128000</c:v>
                </c:pt>
                <c:pt idx="1282">
                  <c:v>128100</c:v>
                </c:pt>
                <c:pt idx="1283">
                  <c:v>128200</c:v>
                </c:pt>
                <c:pt idx="1284">
                  <c:v>128300</c:v>
                </c:pt>
                <c:pt idx="1285">
                  <c:v>128400</c:v>
                </c:pt>
                <c:pt idx="1286">
                  <c:v>128500</c:v>
                </c:pt>
                <c:pt idx="1287">
                  <c:v>128600</c:v>
                </c:pt>
                <c:pt idx="1288">
                  <c:v>128700</c:v>
                </c:pt>
                <c:pt idx="1289">
                  <c:v>128800</c:v>
                </c:pt>
                <c:pt idx="1290">
                  <c:v>128900</c:v>
                </c:pt>
                <c:pt idx="1291">
                  <c:v>129000</c:v>
                </c:pt>
                <c:pt idx="1292">
                  <c:v>129100</c:v>
                </c:pt>
                <c:pt idx="1293">
                  <c:v>129200</c:v>
                </c:pt>
                <c:pt idx="1294">
                  <c:v>129300</c:v>
                </c:pt>
                <c:pt idx="1295">
                  <c:v>129400</c:v>
                </c:pt>
                <c:pt idx="1296">
                  <c:v>129500</c:v>
                </c:pt>
                <c:pt idx="1297">
                  <c:v>129600</c:v>
                </c:pt>
                <c:pt idx="1298">
                  <c:v>129700</c:v>
                </c:pt>
                <c:pt idx="1299">
                  <c:v>129800</c:v>
                </c:pt>
                <c:pt idx="1300">
                  <c:v>129900</c:v>
                </c:pt>
                <c:pt idx="1301">
                  <c:v>130000</c:v>
                </c:pt>
                <c:pt idx="1302">
                  <c:v>130100</c:v>
                </c:pt>
                <c:pt idx="1303">
                  <c:v>130200</c:v>
                </c:pt>
                <c:pt idx="1304">
                  <c:v>130300</c:v>
                </c:pt>
                <c:pt idx="1305">
                  <c:v>130400</c:v>
                </c:pt>
                <c:pt idx="1306">
                  <c:v>130500</c:v>
                </c:pt>
                <c:pt idx="1307">
                  <c:v>130600</c:v>
                </c:pt>
                <c:pt idx="1308">
                  <c:v>130700</c:v>
                </c:pt>
                <c:pt idx="1309">
                  <c:v>130800</c:v>
                </c:pt>
                <c:pt idx="1310">
                  <c:v>130900</c:v>
                </c:pt>
                <c:pt idx="1311">
                  <c:v>131000</c:v>
                </c:pt>
                <c:pt idx="1312">
                  <c:v>131100</c:v>
                </c:pt>
                <c:pt idx="1313">
                  <c:v>131200</c:v>
                </c:pt>
                <c:pt idx="1314">
                  <c:v>131300</c:v>
                </c:pt>
                <c:pt idx="1315">
                  <c:v>131400</c:v>
                </c:pt>
                <c:pt idx="1316">
                  <c:v>131500</c:v>
                </c:pt>
                <c:pt idx="1317">
                  <c:v>131600</c:v>
                </c:pt>
                <c:pt idx="1318">
                  <c:v>131700</c:v>
                </c:pt>
                <c:pt idx="1319">
                  <c:v>131800</c:v>
                </c:pt>
                <c:pt idx="1320">
                  <c:v>131900</c:v>
                </c:pt>
                <c:pt idx="1321">
                  <c:v>132000</c:v>
                </c:pt>
                <c:pt idx="1322">
                  <c:v>132100</c:v>
                </c:pt>
                <c:pt idx="1323">
                  <c:v>132200</c:v>
                </c:pt>
                <c:pt idx="1324">
                  <c:v>132300</c:v>
                </c:pt>
                <c:pt idx="1325">
                  <c:v>132400</c:v>
                </c:pt>
                <c:pt idx="1326">
                  <c:v>132500</c:v>
                </c:pt>
                <c:pt idx="1327">
                  <c:v>132600</c:v>
                </c:pt>
                <c:pt idx="1328">
                  <c:v>132700</c:v>
                </c:pt>
                <c:pt idx="1329">
                  <c:v>132800</c:v>
                </c:pt>
                <c:pt idx="1330">
                  <c:v>132900</c:v>
                </c:pt>
                <c:pt idx="1331">
                  <c:v>133000</c:v>
                </c:pt>
                <c:pt idx="1332">
                  <c:v>133100</c:v>
                </c:pt>
                <c:pt idx="1333">
                  <c:v>133200</c:v>
                </c:pt>
                <c:pt idx="1334">
                  <c:v>133300</c:v>
                </c:pt>
                <c:pt idx="1335">
                  <c:v>133400</c:v>
                </c:pt>
                <c:pt idx="1336">
                  <c:v>133500</c:v>
                </c:pt>
                <c:pt idx="1337">
                  <c:v>133600</c:v>
                </c:pt>
                <c:pt idx="1338">
                  <c:v>133700</c:v>
                </c:pt>
                <c:pt idx="1339">
                  <c:v>133800</c:v>
                </c:pt>
                <c:pt idx="1340">
                  <c:v>133900</c:v>
                </c:pt>
                <c:pt idx="1341">
                  <c:v>134000</c:v>
                </c:pt>
                <c:pt idx="1342">
                  <c:v>134100</c:v>
                </c:pt>
                <c:pt idx="1343">
                  <c:v>134200</c:v>
                </c:pt>
                <c:pt idx="1344">
                  <c:v>134300</c:v>
                </c:pt>
                <c:pt idx="1345">
                  <c:v>134400</c:v>
                </c:pt>
                <c:pt idx="1346">
                  <c:v>134500</c:v>
                </c:pt>
                <c:pt idx="1347">
                  <c:v>134600</c:v>
                </c:pt>
                <c:pt idx="1348">
                  <c:v>134700</c:v>
                </c:pt>
                <c:pt idx="1349">
                  <c:v>134800</c:v>
                </c:pt>
                <c:pt idx="1350">
                  <c:v>134900</c:v>
                </c:pt>
                <c:pt idx="1351">
                  <c:v>135000</c:v>
                </c:pt>
                <c:pt idx="1352">
                  <c:v>135100</c:v>
                </c:pt>
                <c:pt idx="1353">
                  <c:v>135200</c:v>
                </c:pt>
                <c:pt idx="1354">
                  <c:v>135300</c:v>
                </c:pt>
                <c:pt idx="1355">
                  <c:v>135400</c:v>
                </c:pt>
                <c:pt idx="1356">
                  <c:v>135500</c:v>
                </c:pt>
                <c:pt idx="1357">
                  <c:v>135600</c:v>
                </c:pt>
                <c:pt idx="1358">
                  <c:v>135700</c:v>
                </c:pt>
                <c:pt idx="1359">
                  <c:v>135800</c:v>
                </c:pt>
                <c:pt idx="1360">
                  <c:v>135900</c:v>
                </c:pt>
                <c:pt idx="1361">
                  <c:v>136000</c:v>
                </c:pt>
                <c:pt idx="1362">
                  <c:v>136100</c:v>
                </c:pt>
                <c:pt idx="1363">
                  <c:v>136200</c:v>
                </c:pt>
                <c:pt idx="1364">
                  <c:v>136300</c:v>
                </c:pt>
                <c:pt idx="1365">
                  <c:v>136400</c:v>
                </c:pt>
                <c:pt idx="1366">
                  <c:v>136500</c:v>
                </c:pt>
                <c:pt idx="1367">
                  <c:v>136600</c:v>
                </c:pt>
                <c:pt idx="1368">
                  <c:v>136700</c:v>
                </c:pt>
                <c:pt idx="1369">
                  <c:v>136800</c:v>
                </c:pt>
                <c:pt idx="1370">
                  <c:v>136900</c:v>
                </c:pt>
                <c:pt idx="1371">
                  <c:v>137000</c:v>
                </c:pt>
                <c:pt idx="1372">
                  <c:v>137100</c:v>
                </c:pt>
                <c:pt idx="1373">
                  <c:v>137200</c:v>
                </c:pt>
                <c:pt idx="1374">
                  <c:v>137300</c:v>
                </c:pt>
                <c:pt idx="1375">
                  <c:v>137400</c:v>
                </c:pt>
                <c:pt idx="1376">
                  <c:v>137500</c:v>
                </c:pt>
                <c:pt idx="1377">
                  <c:v>137600</c:v>
                </c:pt>
                <c:pt idx="1378">
                  <c:v>137700</c:v>
                </c:pt>
                <c:pt idx="1379">
                  <c:v>137800</c:v>
                </c:pt>
                <c:pt idx="1380">
                  <c:v>137900</c:v>
                </c:pt>
                <c:pt idx="1381">
                  <c:v>138000</c:v>
                </c:pt>
                <c:pt idx="1382">
                  <c:v>138100</c:v>
                </c:pt>
                <c:pt idx="1383">
                  <c:v>138200</c:v>
                </c:pt>
                <c:pt idx="1384">
                  <c:v>138300</c:v>
                </c:pt>
                <c:pt idx="1385">
                  <c:v>138400</c:v>
                </c:pt>
                <c:pt idx="1386">
                  <c:v>138500</c:v>
                </c:pt>
                <c:pt idx="1387">
                  <c:v>138600</c:v>
                </c:pt>
                <c:pt idx="1388">
                  <c:v>138700</c:v>
                </c:pt>
                <c:pt idx="1389">
                  <c:v>138800</c:v>
                </c:pt>
                <c:pt idx="1390">
                  <c:v>138900</c:v>
                </c:pt>
                <c:pt idx="1391">
                  <c:v>139000</c:v>
                </c:pt>
                <c:pt idx="1392">
                  <c:v>139100</c:v>
                </c:pt>
                <c:pt idx="1393">
                  <c:v>139200</c:v>
                </c:pt>
                <c:pt idx="1394">
                  <c:v>139300</c:v>
                </c:pt>
                <c:pt idx="1395">
                  <c:v>139400</c:v>
                </c:pt>
                <c:pt idx="1396">
                  <c:v>139500</c:v>
                </c:pt>
                <c:pt idx="1397">
                  <c:v>139600</c:v>
                </c:pt>
                <c:pt idx="1398">
                  <c:v>139700</c:v>
                </c:pt>
                <c:pt idx="1399">
                  <c:v>139800</c:v>
                </c:pt>
                <c:pt idx="1400">
                  <c:v>139900</c:v>
                </c:pt>
                <c:pt idx="1401">
                  <c:v>140000</c:v>
                </c:pt>
                <c:pt idx="1402">
                  <c:v>140100</c:v>
                </c:pt>
                <c:pt idx="1403">
                  <c:v>140200</c:v>
                </c:pt>
                <c:pt idx="1404">
                  <c:v>140300</c:v>
                </c:pt>
                <c:pt idx="1405">
                  <c:v>140400</c:v>
                </c:pt>
                <c:pt idx="1406">
                  <c:v>140500</c:v>
                </c:pt>
                <c:pt idx="1407">
                  <c:v>140600</c:v>
                </c:pt>
                <c:pt idx="1408">
                  <c:v>140700</c:v>
                </c:pt>
                <c:pt idx="1409">
                  <c:v>140800</c:v>
                </c:pt>
                <c:pt idx="1410">
                  <c:v>140900</c:v>
                </c:pt>
                <c:pt idx="1411">
                  <c:v>141000</c:v>
                </c:pt>
                <c:pt idx="1412">
                  <c:v>141100</c:v>
                </c:pt>
                <c:pt idx="1413">
                  <c:v>141200</c:v>
                </c:pt>
                <c:pt idx="1414">
                  <c:v>141300</c:v>
                </c:pt>
                <c:pt idx="1415">
                  <c:v>141400</c:v>
                </c:pt>
                <c:pt idx="1416">
                  <c:v>141500</c:v>
                </c:pt>
                <c:pt idx="1417">
                  <c:v>141600</c:v>
                </c:pt>
                <c:pt idx="1418">
                  <c:v>141700</c:v>
                </c:pt>
                <c:pt idx="1419">
                  <c:v>141800</c:v>
                </c:pt>
                <c:pt idx="1420">
                  <c:v>141900</c:v>
                </c:pt>
                <c:pt idx="1421">
                  <c:v>142000</c:v>
                </c:pt>
                <c:pt idx="1422">
                  <c:v>142100</c:v>
                </c:pt>
                <c:pt idx="1423">
                  <c:v>142200</c:v>
                </c:pt>
                <c:pt idx="1424">
                  <c:v>142300</c:v>
                </c:pt>
                <c:pt idx="1425">
                  <c:v>142400</c:v>
                </c:pt>
                <c:pt idx="1426">
                  <c:v>142500</c:v>
                </c:pt>
                <c:pt idx="1427">
                  <c:v>142600</c:v>
                </c:pt>
                <c:pt idx="1428">
                  <c:v>142700</c:v>
                </c:pt>
                <c:pt idx="1429">
                  <c:v>142800</c:v>
                </c:pt>
                <c:pt idx="1430">
                  <c:v>142900</c:v>
                </c:pt>
                <c:pt idx="1431">
                  <c:v>143000</c:v>
                </c:pt>
                <c:pt idx="1432">
                  <c:v>143100</c:v>
                </c:pt>
                <c:pt idx="1433">
                  <c:v>143200</c:v>
                </c:pt>
                <c:pt idx="1434">
                  <c:v>143300</c:v>
                </c:pt>
                <c:pt idx="1435">
                  <c:v>143400</c:v>
                </c:pt>
                <c:pt idx="1436">
                  <c:v>143500</c:v>
                </c:pt>
                <c:pt idx="1437">
                  <c:v>143600</c:v>
                </c:pt>
                <c:pt idx="1438">
                  <c:v>143700</c:v>
                </c:pt>
                <c:pt idx="1439">
                  <c:v>143800</c:v>
                </c:pt>
                <c:pt idx="1440">
                  <c:v>143900</c:v>
                </c:pt>
                <c:pt idx="1441">
                  <c:v>144000</c:v>
                </c:pt>
                <c:pt idx="1442">
                  <c:v>144100</c:v>
                </c:pt>
                <c:pt idx="1443">
                  <c:v>144200</c:v>
                </c:pt>
                <c:pt idx="1444">
                  <c:v>144300</c:v>
                </c:pt>
                <c:pt idx="1445">
                  <c:v>144400</c:v>
                </c:pt>
                <c:pt idx="1446">
                  <c:v>144500</c:v>
                </c:pt>
                <c:pt idx="1447">
                  <c:v>144600</c:v>
                </c:pt>
                <c:pt idx="1448">
                  <c:v>144700</c:v>
                </c:pt>
                <c:pt idx="1449">
                  <c:v>144800</c:v>
                </c:pt>
                <c:pt idx="1450">
                  <c:v>144900</c:v>
                </c:pt>
                <c:pt idx="1451">
                  <c:v>145000</c:v>
                </c:pt>
                <c:pt idx="1452">
                  <c:v>145100</c:v>
                </c:pt>
                <c:pt idx="1453">
                  <c:v>145200</c:v>
                </c:pt>
                <c:pt idx="1454">
                  <c:v>145300</c:v>
                </c:pt>
                <c:pt idx="1455">
                  <c:v>145400</c:v>
                </c:pt>
                <c:pt idx="1456">
                  <c:v>145500</c:v>
                </c:pt>
                <c:pt idx="1457">
                  <c:v>145600</c:v>
                </c:pt>
                <c:pt idx="1458">
                  <c:v>145700</c:v>
                </c:pt>
                <c:pt idx="1459">
                  <c:v>145800</c:v>
                </c:pt>
                <c:pt idx="1460">
                  <c:v>145900</c:v>
                </c:pt>
                <c:pt idx="1461">
                  <c:v>146000</c:v>
                </c:pt>
                <c:pt idx="1462">
                  <c:v>146100</c:v>
                </c:pt>
                <c:pt idx="1463">
                  <c:v>146200</c:v>
                </c:pt>
                <c:pt idx="1464">
                  <c:v>146300</c:v>
                </c:pt>
                <c:pt idx="1465">
                  <c:v>146400</c:v>
                </c:pt>
                <c:pt idx="1466">
                  <c:v>146500</c:v>
                </c:pt>
                <c:pt idx="1467">
                  <c:v>146600</c:v>
                </c:pt>
                <c:pt idx="1468">
                  <c:v>146700</c:v>
                </c:pt>
                <c:pt idx="1469">
                  <c:v>146800</c:v>
                </c:pt>
                <c:pt idx="1470">
                  <c:v>146900</c:v>
                </c:pt>
                <c:pt idx="1471">
                  <c:v>147000</c:v>
                </c:pt>
                <c:pt idx="1472">
                  <c:v>147100</c:v>
                </c:pt>
                <c:pt idx="1473">
                  <c:v>147200</c:v>
                </c:pt>
                <c:pt idx="1474">
                  <c:v>147300</c:v>
                </c:pt>
                <c:pt idx="1475">
                  <c:v>147400</c:v>
                </c:pt>
                <c:pt idx="1476">
                  <c:v>147500</c:v>
                </c:pt>
                <c:pt idx="1477">
                  <c:v>147600</c:v>
                </c:pt>
                <c:pt idx="1478">
                  <c:v>147700</c:v>
                </c:pt>
                <c:pt idx="1479">
                  <c:v>147800</c:v>
                </c:pt>
                <c:pt idx="1480">
                  <c:v>147900</c:v>
                </c:pt>
                <c:pt idx="1481">
                  <c:v>148000</c:v>
                </c:pt>
                <c:pt idx="1482">
                  <c:v>148100</c:v>
                </c:pt>
                <c:pt idx="1483">
                  <c:v>148200</c:v>
                </c:pt>
                <c:pt idx="1484">
                  <c:v>148300</c:v>
                </c:pt>
                <c:pt idx="1485">
                  <c:v>148400</c:v>
                </c:pt>
                <c:pt idx="1486">
                  <c:v>148500</c:v>
                </c:pt>
                <c:pt idx="1487">
                  <c:v>148600</c:v>
                </c:pt>
                <c:pt idx="1488">
                  <c:v>148700</c:v>
                </c:pt>
                <c:pt idx="1489">
                  <c:v>148800</c:v>
                </c:pt>
                <c:pt idx="1490">
                  <c:v>148900</c:v>
                </c:pt>
                <c:pt idx="1491">
                  <c:v>149000</c:v>
                </c:pt>
                <c:pt idx="1492">
                  <c:v>149100</c:v>
                </c:pt>
                <c:pt idx="1493">
                  <c:v>149200</c:v>
                </c:pt>
                <c:pt idx="1494">
                  <c:v>149300</c:v>
                </c:pt>
                <c:pt idx="1495">
                  <c:v>149400</c:v>
                </c:pt>
                <c:pt idx="1496">
                  <c:v>149500</c:v>
                </c:pt>
                <c:pt idx="1497">
                  <c:v>149600</c:v>
                </c:pt>
                <c:pt idx="1498">
                  <c:v>149700</c:v>
                </c:pt>
                <c:pt idx="1499">
                  <c:v>149800</c:v>
                </c:pt>
                <c:pt idx="1500">
                  <c:v>149900</c:v>
                </c:pt>
                <c:pt idx="1501">
                  <c:v>150000</c:v>
                </c:pt>
                <c:pt idx="1502">
                  <c:v>150100</c:v>
                </c:pt>
                <c:pt idx="1503">
                  <c:v>150200</c:v>
                </c:pt>
                <c:pt idx="1504">
                  <c:v>150300</c:v>
                </c:pt>
                <c:pt idx="1505">
                  <c:v>150400</c:v>
                </c:pt>
                <c:pt idx="1506">
                  <c:v>150500</c:v>
                </c:pt>
                <c:pt idx="1507">
                  <c:v>150600</c:v>
                </c:pt>
                <c:pt idx="1508">
                  <c:v>150700</c:v>
                </c:pt>
                <c:pt idx="1509">
                  <c:v>150800</c:v>
                </c:pt>
                <c:pt idx="1510">
                  <c:v>150900</c:v>
                </c:pt>
                <c:pt idx="1511">
                  <c:v>151000</c:v>
                </c:pt>
                <c:pt idx="1512">
                  <c:v>151100</c:v>
                </c:pt>
                <c:pt idx="1513">
                  <c:v>151200</c:v>
                </c:pt>
                <c:pt idx="1514">
                  <c:v>151300</c:v>
                </c:pt>
                <c:pt idx="1515">
                  <c:v>151400</c:v>
                </c:pt>
                <c:pt idx="1516">
                  <c:v>151500</c:v>
                </c:pt>
                <c:pt idx="1517">
                  <c:v>151600</c:v>
                </c:pt>
                <c:pt idx="1518">
                  <c:v>151700</c:v>
                </c:pt>
                <c:pt idx="1519">
                  <c:v>151800</c:v>
                </c:pt>
                <c:pt idx="1520">
                  <c:v>151900</c:v>
                </c:pt>
                <c:pt idx="1521">
                  <c:v>152000</c:v>
                </c:pt>
                <c:pt idx="1522">
                  <c:v>152100</c:v>
                </c:pt>
                <c:pt idx="1523">
                  <c:v>152200</c:v>
                </c:pt>
                <c:pt idx="1524">
                  <c:v>152300</c:v>
                </c:pt>
                <c:pt idx="1525">
                  <c:v>152400</c:v>
                </c:pt>
                <c:pt idx="1526">
                  <c:v>152500</c:v>
                </c:pt>
                <c:pt idx="1527">
                  <c:v>152600</c:v>
                </c:pt>
                <c:pt idx="1528">
                  <c:v>152700</c:v>
                </c:pt>
                <c:pt idx="1529">
                  <c:v>152800</c:v>
                </c:pt>
                <c:pt idx="1530">
                  <c:v>152900</c:v>
                </c:pt>
                <c:pt idx="1531">
                  <c:v>153000</c:v>
                </c:pt>
                <c:pt idx="1532">
                  <c:v>153100</c:v>
                </c:pt>
                <c:pt idx="1533">
                  <c:v>153200</c:v>
                </c:pt>
                <c:pt idx="1534">
                  <c:v>153300</c:v>
                </c:pt>
                <c:pt idx="1535">
                  <c:v>153400</c:v>
                </c:pt>
                <c:pt idx="1536">
                  <c:v>153500</c:v>
                </c:pt>
                <c:pt idx="1537">
                  <c:v>153600</c:v>
                </c:pt>
                <c:pt idx="1538">
                  <c:v>153700</c:v>
                </c:pt>
                <c:pt idx="1539">
                  <c:v>153800</c:v>
                </c:pt>
                <c:pt idx="1540">
                  <c:v>153900</c:v>
                </c:pt>
                <c:pt idx="1541">
                  <c:v>154000</c:v>
                </c:pt>
                <c:pt idx="1542">
                  <c:v>154100</c:v>
                </c:pt>
                <c:pt idx="1543">
                  <c:v>154200</c:v>
                </c:pt>
                <c:pt idx="1544">
                  <c:v>154300</c:v>
                </c:pt>
                <c:pt idx="1545">
                  <c:v>154400</c:v>
                </c:pt>
                <c:pt idx="1546">
                  <c:v>154500</c:v>
                </c:pt>
                <c:pt idx="1547">
                  <c:v>154600</c:v>
                </c:pt>
                <c:pt idx="1548">
                  <c:v>154700</c:v>
                </c:pt>
                <c:pt idx="1549">
                  <c:v>154800</c:v>
                </c:pt>
                <c:pt idx="1550">
                  <c:v>154900</c:v>
                </c:pt>
                <c:pt idx="1551">
                  <c:v>155000</c:v>
                </c:pt>
                <c:pt idx="1552">
                  <c:v>155100</c:v>
                </c:pt>
                <c:pt idx="1553">
                  <c:v>155200</c:v>
                </c:pt>
                <c:pt idx="1554">
                  <c:v>155300</c:v>
                </c:pt>
                <c:pt idx="1555">
                  <c:v>155400</c:v>
                </c:pt>
                <c:pt idx="1556">
                  <c:v>155500</c:v>
                </c:pt>
                <c:pt idx="1557">
                  <c:v>155600</c:v>
                </c:pt>
                <c:pt idx="1558">
                  <c:v>155700</c:v>
                </c:pt>
                <c:pt idx="1559">
                  <c:v>155800</c:v>
                </c:pt>
                <c:pt idx="1560">
                  <c:v>155900</c:v>
                </c:pt>
                <c:pt idx="1561">
                  <c:v>156000</c:v>
                </c:pt>
                <c:pt idx="1562">
                  <c:v>156100</c:v>
                </c:pt>
                <c:pt idx="1563">
                  <c:v>156200</c:v>
                </c:pt>
                <c:pt idx="1564">
                  <c:v>156300</c:v>
                </c:pt>
                <c:pt idx="1565">
                  <c:v>156400</c:v>
                </c:pt>
                <c:pt idx="1566">
                  <c:v>156500</c:v>
                </c:pt>
                <c:pt idx="1567">
                  <c:v>156600</c:v>
                </c:pt>
                <c:pt idx="1568">
                  <c:v>156700</c:v>
                </c:pt>
                <c:pt idx="1569">
                  <c:v>156800</c:v>
                </c:pt>
                <c:pt idx="1570">
                  <c:v>156900</c:v>
                </c:pt>
                <c:pt idx="1571">
                  <c:v>157000</c:v>
                </c:pt>
                <c:pt idx="1572">
                  <c:v>157100</c:v>
                </c:pt>
                <c:pt idx="1573">
                  <c:v>157200</c:v>
                </c:pt>
                <c:pt idx="1574">
                  <c:v>157300</c:v>
                </c:pt>
                <c:pt idx="1575">
                  <c:v>157400</c:v>
                </c:pt>
                <c:pt idx="1576">
                  <c:v>157500</c:v>
                </c:pt>
                <c:pt idx="1577">
                  <c:v>157600</c:v>
                </c:pt>
                <c:pt idx="1578">
                  <c:v>157700</c:v>
                </c:pt>
                <c:pt idx="1579">
                  <c:v>157800</c:v>
                </c:pt>
                <c:pt idx="1580">
                  <c:v>157900</c:v>
                </c:pt>
                <c:pt idx="1581">
                  <c:v>158000</c:v>
                </c:pt>
                <c:pt idx="1582">
                  <c:v>158100</c:v>
                </c:pt>
                <c:pt idx="1583">
                  <c:v>158200</c:v>
                </c:pt>
                <c:pt idx="1584">
                  <c:v>158300</c:v>
                </c:pt>
                <c:pt idx="1585">
                  <c:v>158400</c:v>
                </c:pt>
                <c:pt idx="1586">
                  <c:v>158500</c:v>
                </c:pt>
                <c:pt idx="1587">
                  <c:v>158600</c:v>
                </c:pt>
                <c:pt idx="1588">
                  <c:v>158700</c:v>
                </c:pt>
                <c:pt idx="1589">
                  <c:v>158800</c:v>
                </c:pt>
                <c:pt idx="1590">
                  <c:v>158900</c:v>
                </c:pt>
                <c:pt idx="1591">
                  <c:v>159000</c:v>
                </c:pt>
                <c:pt idx="1592">
                  <c:v>159100</c:v>
                </c:pt>
                <c:pt idx="1593">
                  <c:v>159200</c:v>
                </c:pt>
                <c:pt idx="1594">
                  <c:v>159300</c:v>
                </c:pt>
                <c:pt idx="1595">
                  <c:v>159400</c:v>
                </c:pt>
                <c:pt idx="1596">
                  <c:v>159500</c:v>
                </c:pt>
                <c:pt idx="1597">
                  <c:v>159600</c:v>
                </c:pt>
                <c:pt idx="1598">
                  <c:v>159700</c:v>
                </c:pt>
                <c:pt idx="1599">
                  <c:v>159800</c:v>
                </c:pt>
                <c:pt idx="1600">
                  <c:v>159900</c:v>
                </c:pt>
                <c:pt idx="1601">
                  <c:v>160000</c:v>
                </c:pt>
                <c:pt idx="1602">
                  <c:v>160100</c:v>
                </c:pt>
                <c:pt idx="1603">
                  <c:v>160200</c:v>
                </c:pt>
                <c:pt idx="1604">
                  <c:v>160300</c:v>
                </c:pt>
                <c:pt idx="1605">
                  <c:v>160400</c:v>
                </c:pt>
                <c:pt idx="1606">
                  <c:v>160500</c:v>
                </c:pt>
                <c:pt idx="1607">
                  <c:v>160600</c:v>
                </c:pt>
                <c:pt idx="1608">
                  <c:v>160700</c:v>
                </c:pt>
                <c:pt idx="1609">
                  <c:v>160800</c:v>
                </c:pt>
                <c:pt idx="1610">
                  <c:v>160900</c:v>
                </c:pt>
                <c:pt idx="1611">
                  <c:v>161000</c:v>
                </c:pt>
                <c:pt idx="1612">
                  <c:v>161100</c:v>
                </c:pt>
                <c:pt idx="1613">
                  <c:v>161200</c:v>
                </c:pt>
                <c:pt idx="1614">
                  <c:v>161300</c:v>
                </c:pt>
                <c:pt idx="1615">
                  <c:v>161400</c:v>
                </c:pt>
                <c:pt idx="1616">
                  <c:v>161500</c:v>
                </c:pt>
                <c:pt idx="1617">
                  <c:v>161600</c:v>
                </c:pt>
                <c:pt idx="1618">
                  <c:v>161700</c:v>
                </c:pt>
                <c:pt idx="1619">
                  <c:v>161800</c:v>
                </c:pt>
                <c:pt idx="1620">
                  <c:v>161900</c:v>
                </c:pt>
                <c:pt idx="1621">
                  <c:v>162000</c:v>
                </c:pt>
                <c:pt idx="1622">
                  <c:v>162100</c:v>
                </c:pt>
                <c:pt idx="1623">
                  <c:v>162200</c:v>
                </c:pt>
                <c:pt idx="1624">
                  <c:v>162300</c:v>
                </c:pt>
                <c:pt idx="1625">
                  <c:v>162400</c:v>
                </c:pt>
                <c:pt idx="1626">
                  <c:v>162500</c:v>
                </c:pt>
                <c:pt idx="1627">
                  <c:v>162600</c:v>
                </c:pt>
                <c:pt idx="1628">
                  <c:v>162700</c:v>
                </c:pt>
                <c:pt idx="1629">
                  <c:v>162800</c:v>
                </c:pt>
                <c:pt idx="1630">
                  <c:v>162900</c:v>
                </c:pt>
                <c:pt idx="1631">
                  <c:v>163000</c:v>
                </c:pt>
                <c:pt idx="1632">
                  <c:v>163100</c:v>
                </c:pt>
                <c:pt idx="1633">
                  <c:v>163200</c:v>
                </c:pt>
                <c:pt idx="1634">
                  <c:v>163300</c:v>
                </c:pt>
                <c:pt idx="1635">
                  <c:v>163400</c:v>
                </c:pt>
                <c:pt idx="1636">
                  <c:v>163500</c:v>
                </c:pt>
                <c:pt idx="1637">
                  <c:v>163600</c:v>
                </c:pt>
                <c:pt idx="1638">
                  <c:v>163700</c:v>
                </c:pt>
                <c:pt idx="1639">
                  <c:v>163800</c:v>
                </c:pt>
                <c:pt idx="1640">
                  <c:v>163900</c:v>
                </c:pt>
                <c:pt idx="1641">
                  <c:v>164000</c:v>
                </c:pt>
                <c:pt idx="1642">
                  <c:v>164100</c:v>
                </c:pt>
                <c:pt idx="1643">
                  <c:v>164200</c:v>
                </c:pt>
                <c:pt idx="1644">
                  <c:v>164300</c:v>
                </c:pt>
                <c:pt idx="1645">
                  <c:v>164400</c:v>
                </c:pt>
                <c:pt idx="1646">
                  <c:v>164500</c:v>
                </c:pt>
                <c:pt idx="1647">
                  <c:v>164600</c:v>
                </c:pt>
                <c:pt idx="1648">
                  <c:v>164700</c:v>
                </c:pt>
                <c:pt idx="1649">
                  <c:v>164800</c:v>
                </c:pt>
                <c:pt idx="1650">
                  <c:v>164900</c:v>
                </c:pt>
                <c:pt idx="1651">
                  <c:v>165000</c:v>
                </c:pt>
                <c:pt idx="1652">
                  <c:v>165100</c:v>
                </c:pt>
                <c:pt idx="1653">
                  <c:v>165200</c:v>
                </c:pt>
                <c:pt idx="1654">
                  <c:v>165300</c:v>
                </c:pt>
                <c:pt idx="1655">
                  <c:v>165400</c:v>
                </c:pt>
                <c:pt idx="1656">
                  <c:v>165500</c:v>
                </c:pt>
                <c:pt idx="1657">
                  <c:v>165600</c:v>
                </c:pt>
                <c:pt idx="1658">
                  <c:v>165700</c:v>
                </c:pt>
                <c:pt idx="1659">
                  <c:v>165800</c:v>
                </c:pt>
                <c:pt idx="1660">
                  <c:v>165900</c:v>
                </c:pt>
                <c:pt idx="1661">
                  <c:v>166000</c:v>
                </c:pt>
                <c:pt idx="1662">
                  <c:v>166100</c:v>
                </c:pt>
                <c:pt idx="1663">
                  <c:v>166200</c:v>
                </c:pt>
                <c:pt idx="1664">
                  <c:v>166300</c:v>
                </c:pt>
                <c:pt idx="1665">
                  <c:v>166400</c:v>
                </c:pt>
                <c:pt idx="1666">
                  <c:v>166500</c:v>
                </c:pt>
                <c:pt idx="1667">
                  <c:v>166600</c:v>
                </c:pt>
                <c:pt idx="1668">
                  <c:v>166700</c:v>
                </c:pt>
                <c:pt idx="1669">
                  <c:v>166800</c:v>
                </c:pt>
                <c:pt idx="1670">
                  <c:v>166900</c:v>
                </c:pt>
                <c:pt idx="1671">
                  <c:v>167000</c:v>
                </c:pt>
                <c:pt idx="1672">
                  <c:v>167100</c:v>
                </c:pt>
                <c:pt idx="1673">
                  <c:v>167200</c:v>
                </c:pt>
                <c:pt idx="1674">
                  <c:v>167300</c:v>
                </c:pt>
                <c:pt idx="1675">
                  <c:v>167400</c:v>
                </c:pt>
                <c:pt idx="1676">
                  <c:v>167500</c:v>
                </c:pt>
                <c:pt idx="1677">
                  <c:v>167600</c:v>
                </c:pt>
                <c:pt idx="1678">
                  <c:v>167700</c:v>
                </c:pt>
                <c:pt idx="1679">
                  <c:v>167800</c:v>
                </c:pt>
                <c:pt idx="1680">
                  <c:v>167900</c:v>
                </c:pt>
                <c:pt idx="1681">
                  <c:v>168000</c:v>
                </c:pt>
                <c:pt idx="1682">
                  <c:v>168100</c:v>
                </c:pt>
                <c:pt idx="1683">
                  <c:v>168200</c:v>
                </c:pt>
                <c:pt idx="1684">
                  <c:v>168300</c:v>
                </c:pt>
                <c:pt idx="1685">
                  <c:v>168400</c:v>
                </c:pt>
                <c:pt idx="1686">
                  <c:v>168500</c:v>
                </c:pt>
                <c:pt idx="1687">
                  <c:v>168600</c:v>
                </c:pt>
                <c:pt idx="1688">
                  <c:v>168700</c:v>
                </c:pt>
                <c:pt idx="1689">
                  <c:v>168800</c:v>
                </c:pt>
                <c:pt idx="1690">
                  <c:v>168900</c:v>
                </c:pt>
                <c:pt idx="1691">
                  <c:v>169000</c:v>
                </c:pt>
                <c:pt idx="1692">
                  <c:v>169100</c:v>
                </c:pt>
                <c:pt idx="1693">
                  <c:v>169200</c:v>
                </c:pt>
                <c:pt idx="1694">
                  <c:v>169300</c:v>
                </c:pt>
                <c:pt idx="1695">
                  <c:v>169400</c:v>
                </c:pt>
                <c:pt idx="1696">
                  <c:v>169500</c:v>
                </c:pt>
                <c:pt idx="1697">
                  <c:v>169600</c:v>
                </c:pt>
                <c:pt idx="1698">
                  <c:v>169700</c:v>
                </c:pt>
                <c:pt idx="1699">
                  <c:v>169800</c:v>
                </c:pt>
                <c:pt idx="1700">
                  <c:v>169900</c:v>
                </c:pt>
                <c:pt idx="1701">
                  <c:v>170000</c:v>
                </c:pt>
                <c:pt idx="1702">
                  <c:v>170100</c:v>
                </c:pt>
                <c:pt idx="1703">
                  <c:v>170200</c:v>
                </c:pt>
                <c:pt idx="1704">
                  <c:v>170300</c:v>
                </c:pt>
                <c:pt idx="1705">
                  <c:v>170400</c:v>
                </c:pt>
                <c:pt idx="1706">
                  <c:v>170500</c:v>
                </c:pt>
                <c:pt idx="1707">
                  <c:v>170600</c:v>
                </c:pt>
                <c:pt idx="1708">
                  <c:v>170700</c:v>
                </c:pt>
                <c:pt idx="1709">
                  <c:v>170800</c:v>
                </c:pt>
                <c:pt idx="1710">
                  <c:v>170900</c:v>
                </c:pt>
                <c:pt idx="1711">
                  <c:v>171000</c:v>
                </c:pt>
                <c:pt idx="1712">
                  <c:v>171100</c:v>
                </c:pt>
                <c:pt idx="1713">
                  <c:v>171200</c:v>
                </c:pt>
                <c:pt idx="1714">
                  <c:v>171300</c:v>
                </c:pt>
                <c:pt idx="1715">
                  <c:v>171400</c:v>
                </c:pt>
                <c:pt idx="1716">
                  <c:v>171500</c:v>
                </c:pt>
                <c:pt idx="1717">
                  <c:v>171600</c:v>
                </c:pt>
                <c:pt idx="1718">
                  <c:v>171700</c:v>
                </c:pt>
                <c:pt idx="1719">
                  <c:v>171800</c:v>
                </c:pt>
                <c:pt idx="1720">
                  <c:v>171900</c:v>
                </c:pt>
                <c:pt idx="1721">
                  <c:v>172000</c:v>
                </c:pt>
                <c:pt idx="1722">
                  <c:v>172100</c:v>
                </c:pt>
                <c:pt idx="1723">
                  <c:v>172200</c:v>
                </c:pt>
                <c:pt idx="1724">
                  <c:v>172300</c:v>
                </c:pt>
                <c:pt idx="1725">
                  <c:v>172400</c:v>
                </c:pt>
                <c:pt idx="1726">
                  <c:v>172500</c:v>
                </c:pt>
                <c:pt idx="1727">
                  <c:v>172600</c:v>
                </c:pt>
                <c:pt idx="1728">
                  <c:v>172700</c:v>
                </c:pt>
                <c:pt idx="1729">
                  <c:v>172800</c:v>
                </c:pt>
                <c:pt idx="1730">
                  <c:v>172900</c:v>
                </c:pt>
                <c:pt idx="1731">
                  <c:v>173000</c:v>
                </c:pt>
                <c:pt idx="1732">
                  <c:v>173100</c:v>
                </c:pt>
                <c:pt idx="1733">
                  <c:v>173200</c:v>
                </c:pt>
                <c:pt idx="1734">
                  <c:v>173300</c:v>
                </c:pt>
                <c:pt idx="1735">
                  <c:v>173400</c:v>
                </c:pt>
                <c:pt idx="1736">
                  <c:v>173500</c:v>
                </c:pt>
                <c:pt idx="1737">
                  <c:v>173600</c:v>
                </c:pt>
                <c:pt idx="1738">
                  <c:v>173700</c:v>
                </c:pt>
                <c:pt idx="1739">
                  <c:v>173800</c:v>
                </c:pt>
                <c:pt idx="1740">
                  <c:v>173900</c:v>
                </c:pt>
                <c:pt idx="1741">
                  <c:v>174000</c:v>
                </c:pt>
                <c:pt idx="1742">
                  <c:v>174100</c:v>
                </c:pt>
                <c:pt idx="1743">
                  <c:v>174200</c:v>
                </c:pt>
                <c:pt idx="1744">
                  <c:v>174300</c:v>
                </c:pt>
                <c:pt idx="1745">
                  <c:v>174400</c:v>
                </c:pt>
                <c:pt idx="1746">
                  <c:v>174500</c:v>
                </c:pt>
                <c:pt idx="1747">
                  <c:v>174600</c:v>
                </c:pt>
                <c:pt idx="1748">
                  <c:v>174700</c:v>
                </c:pt>
                <c:pt idx="1749">
                  <c:v>174800</c:v>
                </c:pt>
                <c:pt idx="1750">
                  <c:v>174900</c:v>
                </c:pt>
                <c:pt idx="1751">
                  <c:v>175000</c:v>
                </c:pt>
                <c:pt idx="1752">
                  <c:v>175100</c:v>
                </c:pt>
                <c:pt idx="1753">
                  <c:v>175200</c:v>
                </c:pt>
                <c:pt idx="1754">
                  <c:v>175300</c:v>
                </c:pt>
                <c:pt idx="1755">
                  <c:v>175400</c:v>
                </c:pt>
                <c:pt idx="1756">
                  <c:v>175500</c:v>
                </c:pt>
                <c:pt idx="1757">
                  <c:v>175600</c:v>
                </c:pt>
                <c:pt idx="1758">
                  <c:v>175700</c:v>
                </c:pt>
                <c:pt idx="1759">
                  <c:v>175800</c:v>
                </c:pt>
                <c:pt idx="1760">
                  <c:v>175900</c:v>
                </c:pt>
                <c:pt idx="1761">
                  <c:v>176000</c:v>
                </c:pt>
                <c:pt idx="1762">
                  <c:v>176100</c:v>
                </c:pt>
                <c:pt idx="1763">
                  <c:v>176200</c:v>
                </c:pt>
                <c:pt idx="1764">
                  <c:v>176300</c:v>
                </c:pt>
                <c:pt idx="1765">
                  <c:v>176400</c:v>
                </c:pt>
                <c:pt idx="1766">
                  <c:v>176500</c:v>
                </c:pt>
                <c:pt idx="1767">
                  <c:v>176600</c:v>
                </c:pt>
                <c:pt idx="1768">
                  <c:v>176700</c:v>
                </c:pt>
                <c:pt idx="1769">
                  <c:v>176800</c:v>
                </c:pt>
                <c:pt idx="1770">
                  <c:v>176900</c:v>
                </c:pt>
                <c:pt idx="1771">
                  <c:v>177000</c:v>
                </c:pt>
                <c:pt idx="1772">
                  <c:v>177100</c:v>
                </c:pt>
                <c:pt idx="1773">
                  <c:v>177200</c:v>
                </c:pt>
                <c:pt idx="1774">
                  <c:v>177300</c:v>
                </c:pt>
                <c:pt idx="1775">
                  <c:v>177400</c:v>
                </c:pt>
                <c:pt idx="1776">
                  <c:v>177500</c:v>
                </c:pt>
                <c:pt idx="1777">
                  <c:v>177600</c:v>
                </c:pt>
                <c:pt idx="1778">
                  <c:v>177700</c:v>
                </c:pt>
                <c:pt idx="1779">
                  <c:v>177800</c:v>
                </c:pt>
                <c:pt idx="1780">
                  <c:v>177900</c:v>
                </c:pt>
                <c:pt idx="1781">
                  <c:v>178000</c:v>
                </c:pt>
                <c:pt idx="1782">
                  <c:v>178100</c:v>
                </c:pt>
                <c:pt idx="1783">
                  <c:v>178200</c:v>
                </c:pt>
                <c:pt idx="1784">
                  <c:v>178300</c:v>
                </c:pt>
                <c:pt idx="1785">
                  <c:v>178400</c:v>
                </c:pt>
                <c:pt idx="1786">
                  <c:v>178500</c:v>
                </c:pt>
                <c:pt idx="1787">
                  <c:v>178600</c:v>
                </c:pt>
                <c:pt idx="1788">
                  <c:v>178700</c:v>
                </c:pt>
                <c:pt idx="1789">
                  <c:v>178800</c:v>
                </c:pt>
                <c:pt idx="1790">
                  <c:v>178900</c:v>
                </c:pt>
                <c:pt idx="1791">
                  <c:v>179000</c:v>
                </c:pt>
                <c:pt idx="1792">
                  <c:v>179100</c:v>
                </c:pt>
                <c:pt idx="1793">
                  <c:v>179200</c:v>
                </c:pt>
                <c:pt idx="1794">
                  <c:v>179300</c:v>
                </c:pt>
                <c:pt idx="1795">
                  <c:v>179400</c:v>
                </c:pt>
                <c:pt idx="1796">
                  <c:v>179500</c:v>
                </c:pt>
                <c:pt idx="1797">
                  <c:v>179600</c:v>
                </c:pt>
                <c:pt idx="1798">
                  <c:v>179700</c:v>
                </c:pt>
                <c:pt idx="1799">
                  <c:v>179800</c:v>
                </c:pt>
                <c:pt idx="1800">
                  <c:v>179900</c:v>
                </c:pt>
                <c:pt idx="1801">
                  <c:v>180000</c:v>
                </c:pt>
                <c:pt idx="1802">
                  <c:v>180100</c:v>
                </c:pt>
                <c:pt idx="1803">
                  <c:v>180200</c:v>
                </c:pt>
                <c:pt idx="1804">
                  <c:v>180300</c:v>
                </c:pt>
                <c:pt idx="1805">
                  <c:v>180400</c:v>
                </c:pt>
                <c:pt idx="1806">
                  <c:v>180500</c:v>
                </c:pt>
                <c:pt idx="1807">
                  <c:v>180600</c:v>
                </c:pt>
                <c:pt idx="1808">
                  <c:v>180700</c:v>
                </c:pt>
                <c:pt idx="1809">
                  <c:v>180800</c:v>
                </c:pt>
                <c:pt idx="1810">
                  <c:v>180900</c:v>
                </c:pt>
                <c:pt idx="1811">
                  <c:v>181000</c:v>
                </c:pt>
                <c:pt idx="1812">
                  <c:v>181100</c:v>
                </c:pt>
                <c:pt idx="1813">
                  <c:v>181200</c:v>
                </c:pt>
                <c:pt idx="1814">
                  <c:v>181300</c:v>
                </c:pt>
                <c:pt idx="1815">
                  <c:v>181400</c:v>
                </c:pt>
                <c:pt idx="1816">
                  <c:v>181500</c:v>
                </c:pt>
                <c:pt idx="1817">
                  <c:v>181600</c:v>
                </c:pt>
                <c:pt idx="1818">
                  <c:v>181700</c:v>
                </c:pt>
                <c:pt idx="1819">
                  <c:v>181800</c:v>
                </c:pt>
                <c:pt idx="1820">
                  <c:v>181900</c:v>
                </c:pt>
                <c:pt idx="1821">
                  <c:v>182000</c:v>
                </c:pt>
                <c:pt idx="1822">
                  <c:v>182100</c:v>
                </c:pt>
                <c:pt idx="1823">
                  <c:v>182200</c:v>
                </c:pt>
                <c:pt idx="1824">
                  <c:v>182300</c:v>
                </c:pt>
                <c:pt idx="1825">
                  <c:v>182400</c:v>
                </c:pt>
                <c:pt idx="1826">
                  <c:v>182500</c:v>
                </c:pt>
                <c:pt idx="1827">
                  <c:v>182600</c:v>
                </c:pt>
                <c:pt idx="1828">
                  <c:v>182700</c:v>
                </c:pt>
                <c:pt idx="1829">
                  <c:v>182800</c:v>
                </c:pt>
                <c:pt idx="1830">
                  <c:v>182900</c:v>
                </c:pt>
                <c:pt idx="1831">
                  <c:v>183000</c:v>
                </c:pt>
                <c:pt idx="1832">
                  <c:v>183100</c:v>
                </c:pt>
                <c:pt idx="1833">
                  <c:v>183200</c:v>
                </c:pt>
                <c:pt idx="1834">
                  <c:v>183300</c:v>
                </c:pt>
                <c:pt idx="1835">
                  <c:v>183400</c:v>
                </c:pt>
                <c:pt idx="1836">
                  <c:v>183500</c:v>
                </c:pt>
                <c:pt idx="1837">
                  <c:v>183600</c:v>
                </c:pt>
                <c:pt idx="1838">
                  <c:v>183700</c:v>
                </c:pt>
                <c:pt idx="1839">
                  <c:v>183800</c:v>
                </c:pt>
                <c:pt idx="1840">
                  <c:v>183900</c:v>
                </c:pt>
                <c:pt idx="1841">
                  <c:v>184000</c:v>
                </c:pt>
                <c:pt idx="1842">
                  <c:v>184100</c:v>
                </c:pt>
                <c:pt idx="1843">
                  <c:v>184200</c:v>
                </c:pt>
                <c:pt idx="1844">
                  <c:v>184300</c:v>
                </c:pt>
                <c:pt idx="1845">
                  <c:v>184400</c:v>
                </c:pt>
                <c:pt idx="1846">
                  <c:v>184500</c:v>
                </c:pt>
                <c:pt idx="1847">
                  <c:v>184600</c:v>
                </c:pt>
                <c:pt idx="1848">
                  <c:v>184700</c:v>
                </c:pt>
                <c:pt idx="1849">
                  <c:v>184800</c:v>
                </c:pt>
                <c:pt idx="1850">
                  <c:v>184900</c:v>
                </c:pt>
                <c:pt idx="1851">
                  <c:v>185000</c:v>
                </c:pt>
                <c:pt idx="1852">
                  <c:v>185100</c:v>
                </c:pt>
                <c:pt idx="1853">
                  <c:v>185200</c:v>
                </c:pt>
                <c:pt idx="1854">
                  <c:v>185300</c:v>
                </c:pt>
                <c:pt idx="1855">
                  <c:v>185400</c:v>
                </c:pt>
                <c:pt idx="1856">
                  <c:v>185500</c:v>
                </c:pt>
                <c:pt idx="1857">
                  <c:v>185600</c:v>
                </c:pt>
                <c:pt idx="1858">
                  <c:v>185700</c:v>
                </c:pt>
                <c:pt idx="1859">
                  <c:v>185800</c:v>
                </c:pt>
                <c:pt idx="1860">
                  <c:v>185900</c:v>
                </c:pt>
                <c:pt idx="1861">
                  <c:v>186000</c:v>
                </c:pt>
                <c:pt idx="1862">
                  <c:v>186100</c:v>
                </c:pt>
                <c:pt idx="1863">
                  <c:v>186200</c:v>
                </c:pt>
                <c:pt idx="1864">
                  <c:v>186300</c:v>
                </c:pt>
                <c:pt idx="1865">
                  <c:v>186400</c:v>
                </c:pt>
                <c:pt idx="1866">
                  <c:v>186500</c:v>
                </c:pt>
                <c:pt idx="1867">
                  <c:v>186600</c:v>
                </c:pt>
                <c:pt idx="1868">
                  <c:v>186700</c:v>
                </c:pt>
                <c:pt idx="1869">
                  <c:v>186800</c:v>
                </c:pt>
                <c:pt idx="1870">
                  <c:v>186900</c:v>
                </c:pt>
                <c:pt idx="1871">
                  <c:v>187000</c:v>
                </c:pt>
                <c:pt idx="1872">
                  <c:v>187100</c:v>
                </c:pt>
                <c:pt idx="1873">
                  <c:v>187200</c:v>
                </c:pt>
                <c:pt idx="1874">
                  <c:v>187300</c:v>
                </c:pt>
                <c:pt idx="1875">
                  <c:v>187400</c:v>
                </c:pt>
                <c:pt idx="1876">
                  <c:v>187500</c:v>
                </c:pt>
                <c:pt idx="1877">
                  <c:v>187600</c:v>
                </c:pt>
                <c:pt idx="1878">
                  <c:v>187700</c:v>
                </c:pt>
                <c:pt idx="1879">
                  <c:v>187800</c:v>
                </c:pt>
                <c:pt idx="1880">
                  <c:v>187900</c:v>
                </c:pt>
                <c:pt idx="1881">
                  <c:v>188000</c:v>
                </c:pt>
                <c:pt idx="1882">
                  <c:v>188100</c:v>
                </c:pt>
                <c:pt idx="1883">
                  <c:v>188200</c:v>
                </c:pt>
                <c:pt idx="1884">
                  <c:v>188300</c:v>
                </c:pt>
                <c:pt idx="1885">
                  <c:v>188400</c:v>
                </c:pt>
                <c:pt idx="1886">
                  <c:v>188500</c:v>
                </c:pt>
                <c:pt idx="1887">
                  <c:v>188600</c:v>
                </c:pt>
                <c:pt idx="1888">
                  <c:v>188700</c:v>
                </c:pt>
                <c:pt idx="1889">
                  <c:v>188800</c:v>
                </c:pt>
                <c:pt idx="1890">
                  <c:v>188900</c:v>
                </c:pt>
                <c:pt idx="1891">
                  <c:v>189000</c:v>
                </c:pt>
                <c:pt idx="1892">
                  <c:v>189100</c:v>
                </c:pt>
                <c:pt idx="1893">
                  <c:v>189200</c:v>
                </c:pt>
                <c:pt idx="1894">
                  <c:v>189300</c:v>
                </c:pt>
                <c:pt idx="1895">
                  <c:v>189400</c:v>
                </c:pt>
                <c:pt idx="1896">
                  <c:v>189500</c:v>
                </c:pt>
                <c:pt idx="1897">
                  <c:v>189600</c:v>
                </c:pt>
                <c:pt idx="1898">
                  <c:v>189700</c:v>
                </c:pt>
                <c:pt idx="1899">
                  <c:v>189800</c:v>
                </c:pt>
                <c:pt idx="1900">
                  <c:v>189900</c:v>
                </c:pt>
                <c:pt idx="1901">
                  <c:v>190000</c:v>
                </c:pt>
                <c:pt idx="1902">
                  <c:v>190100</c:v>
                </c:pt>
                <c:pt idx="1903">
                  <c:v>190200</c:v>
                </c:pt>
                <c:pt idx="1904">
                  <c:v>190300</c:v>
                </c:pt>
                <c:pt idx="1905">
                  <c:v>190400</c:v>
                </c:pt>
                <c:pt idx="1906">
                  <c:v>190500</c:v>
                </c:pt>
                <c:pt idx="1907">
                  <c:v>190600</c:v>
                </c:pt>
                <c:pt idx="1908">
                  <c:v>190700</c:v>
                </c:pt>
                <c:pt idx="1909">
                  <c:v>190800</c:v>
                </c:pt>
                <c:pt idx="1910">
                  <c:v>190900</c:v>
                </c:pt>
                <c:pt idx="1911">
                  <c:v>191000</c:v>
                </c:pt>
                <c:pt idx="1912">
                  <c:v>191100</c:v>
                </c:pt>
                <c:pt idx="1913">
                  <c:v>191200</c:v>
                </c:pt>
                <c:pt idx="1914">
                  <c:v>191300</c:v>
                </c:pt>
                <c:pt idx="1915">
                  <c:v>191400</c:v>
                </c:pt>
                <c:pt idx="1916">
                  <c:v>191500</c:v>
                </c:pt>
                <c:pt idx="1917">
                  <c:v>191600</c:v>
                </c:pt>
                <c:pt idx="1918">
                  <c:v>191700</c:v>
                </c:pt>
                <c:pt idx="1919">
                  <c:v>191800</c:v>
                </c:pt>
                <c:pt idx="1920">
                  <c:v>191900</c:v>
                </c:pt>
                <c:pt idx="1921">
                  <c:v>192000</c:v>
                </c:pt>
                <c:pt idx="1922">
                  <c:v>192100</c:v>
                </c:pt>
                <c:pt idx="1923">
                  <c:v>192200</c:v>
                </c:pt>
                <c:pt idx="1924">
                  <c:v>192300</c:v>
                </c:pt>
                <c:pt idx="1925">
                  <c:v>192400</c:v>
                </c:pt>
                <c:pt idx="1926">
                  <c:v>192500</c:v>
                </c:pt>
                <c:pt idx="1927">
                  <c:v>192600</c:v>
                </c:pt>
                <c:pt idx="1928">
                  <c:v>192700</c:v>
                </c:pt>
                <c:pt idx="1929">
                  <c:v>192800</c:v>
                </c:pt>
                <c:pt idx="1930">
                  <c:v>192900</c:v>
                </c:pt>
                <c:pt idx="1931">
                  <c:v>193000</c:v>
                </c:pt>
                <c:pt idx="1932">
                  <c:v>193100</c:v>
                </c:pt>
                <c:pt idx="1933">
                  <c:v>193200</c:v>
                </c:pt>
                <c:pt idx="1934">
                  <c:v>193300</c:v>
                </c:pt>
                <c:pt idx="1935">
                  <c:v>193400</c:v>
                </c:pt>
                <c:pt idx="1936">
                  <c:v>193500</c:v>
                </c:pt>
                <c:pt idx="1937">
                  <c:v>193600</c:v>
                </c:pt>
                <c:pt idx="1938">
                  <c:v>193700</c:v>
                </c:pt>
                <c:pt idx="1939">
                  <c:v>193800</c:v>
                </c:pt>
                <c:pt idx="1940">
                  <c:v>193900</c:v>
                </c:pt>
                <c:pt idx="1941">
                  <c:v>194000</c:v>
                </c:pt>
                <c:pt idx="1942">
                  <c:v>194100</c:v>
                </c:pt>
                <c:pt idx="1943">
                  <c:v>194200</c:v>
                </c:pt>
                <c:pt idx="1944">
                  <c:v>194300</c:v>
                </c:pt>
                <c:pt idx="1945">
                  <c:v>194400</c:v>
                </c:pt>
                <c:pt idx="1946">
                  <c:v>194500</c:v>
                </c:pt>
                <c:pt idx="1947">
                  <c:v>194600</c:v>
                </c:pt>
                <c:pt idx="1948">
                  <c:v>194700</c:v>
                </c:pt>
                <c:pt idx="1949">
                  <c:v>194800</c:v>
                </c:pt>
                <c:pt idx="1950">
                  <c:v>194900</c:v>
                </c:pt>
                <c:pt idx="1951">
                  <c:v>195000</c:v>
                </c:pt>
                <c:pt idx="1952">
                  <c:v>195100</c:v>
                </c:pt>
                <c:pt idx="1953">
                  <c:v>195200</c:v>
                </c:pt>
                <c:pt idx="1954">
                  <c:v>195300</c:v>
                </c:pt>
                <c:pt idx="1955">
                  <c:v>195400</c:v>
                </c:pt>
                <c:pt idx="1956">
                  <c:v>195500</c:v>
                </c:pt>
                <c:pt idx="1957">
                  <c:v>195600</c:v>
                </c:pt>
                <c:pt idx="1958">
                  <c:v>195700</c:v>
                </c:pt>
                <c:pt idx="1959">
                  <c:v>195800</c:v>
                </c:pt>
                <c:pt idx="1960">
                  <c:v>195900</c:v>
                </c:pt>
                <c:pt idx="1961">
                  <c:v>196000</c:v>
                </c:pt>
                <c:pt idx="1962">
                  <c:v>196100</c:v>
                </c:pt>
                <c:pt idx="1963">
                  <c:v>196200</c:v>
                </c:pt>
                <c:pt idx="1964">
                  <c:v>196300</c:v>
                </c:pt>
                <c:pt idx="1965">
                  <c:v>196400</c:v>
                </c:pt>
                <c:pt idx="1966">
                  <c:v>196500</c:v>
                </c:pt>
                <c:pt idx="1967">
                  <c:v>196600</c:v>
                </c:pt>
                <c:pt idx="1968">
                  <c:v>196700</c:v>
                </c:pt>
                <c:pt idx="1969">
                  <c:v>196800</c:v>
                </c:pt>
                <c:pt idx="1970">
                  <c:v>196900</c:v>
                </c:pt>
                <c:pt idx="1971">
                  <c:v>197000</c:v>
                </c:pt>
                <c:pt idx="1972">
                  <c:v>197100</c:v>
                </c:pt>
                <c:pt idx="1973">
                  <c:v>197200</c:v>
                </c:pt>
                <c:pt idx="1974">
                  <c:v>197300</c:v>
                </c:pt>
                <c:pt idx="1975">
                  <c:v>197400</c:v>
                </c:pt>
                <c:pt idx="1976">
                  <c:v>197500</c:v>
                </c:pt>
                <c:pt idx="1977">
                  <c:v>197600</c:v>
                </c:pt>
                <c:pt idx="1978">
                  <c:v>197700</c:v>
                </c:pt>
                <c:pt idx="1979">
                  <c:v>197800</c:v>
                </c:pt>
                <c:pt idx="1980">
                  <c:v>197900</c:v>
                </c:pt>
                <c:pt idx="1981">
                  <c:v>198000</c:v>
                </c:pt>
                <c:pt idx="1982">
                  <c:v>198100</c:v>
                </c:pt>
                <c:pt idx="1983">
                  <c:v>198200</c:v>
                </c:pt>
                <c:pt idx="1984">
                  <c:v>198300</c:v>
                </c:pt>
                <c:pt idx="1985">
                  <c:v>198400</c:v>
                </c:pt>
                <c:pt idx="1986">
                  <c:v>198500</c:v>
                </c:pt>
                <c:pt idx="1987">
                  <c:v>198600</c:v>
                </c:pt>
                <c:pt idx="1988">
                  <c:v>198700</c:v>
                </c:pt>
                <c:pt idx="1989">
                  <c:v>198800</c:v>
                </c:pt>
                <c:pt idx="1990">
                  <c:v>198900</c:v>
                </c:pt>
                <c:pt idx="1991">
                  <c:v>199000</c:v>
                </c:pt>
                <c:pt idx="1992">
                  <c:v>199100</c:v>
                </c:pt>
                <c:pt idx="1993">
                  <c:v>199200</c:v>
                </c:pt>
                <c:pt idx="1994">
                  <c:v>199300</c:v>
                </c:pt>
                <c:pt idx="1995">
                  <c:v>199400</c:v>
                </c:pt>
                <c:pt idx="1996">
                  <c:v>199500</c:v>
                </c:pt>
                <c:pt idx="1997">
                  <c:v>199600</c:v>
                </c:pt>
                <c:pt idx="1998">
                  <c:v>199700</c:v>
                </c:pt>
                <c:pt idx="1999">
                  <c:v>199800</c:v>
                </c:pt>
                <c:pt idx="2000">
                  <c:v>199900</c:v>
                </c:pt>
                <c:pt idx="2001">
                  <c:v>200000</c:v>
                </c:pt>
                <c:pt idx="2002">
                  <c:v>201000</c:v>
                </c:pt>
                <c:pt idx="2003">
                  <c:v>202000</c:v>
                </c:pt>
                <c:pt idx="2004">
                  <c:v>203000</c:v>
                </c:pt>
                <c:pt idx="2005">
                  <c:v>204000</c:v>
                </c:pt>
                <c:pt idx="2006">
                  <c:v>205000</c:v>
                </c:pt>
                <c:pt idx="2007">
                  <c:v>206000</c:v>
                </c:pt>
                <c:pt idx="2008">
                  <c:v>207000</c:v>
                </c:pt>
                <c:pt idx="2009">
                  <c:v>208000</c:v>
                </c:pt>
                <c:pt idx="2010">
                  <c:v>209000</c:v>
                </c:pt>
                <c:pt idx="2011">
                  <c:v>210000</c:v>
                </c:pt>
                <c:pt idx="2012">
                  <c:v>211000</c:v>
                </c:pt>
                <c:pt idx="2013">
                  <c:v>212000</c:v>
                </c:pt>
                <c:pt idx="2014">
                  <c:v>213000</c:v>
                </c:pt>
                <c:pt idx="2015">
                  <c:v>214000</c:v>
                </c:pt>
                <c:pt idx="2016">
                  <c:v>215000</c:v>
                </c:pt>
                <c:pt idx="2017">
                  <c:v>216000</c:v>
                </c:pt>
                <c:pt idx="2018">
                  <c:v>217000</c:v>
                </c:pt>
                <c:pt idx="2019">
                  <c:v>218000</c:v>
                </c:pt>
                <c:pt idx="2020">
                  <c:v>219000</c:v>
                </c:pt>
                <c:pt idx="2021">
                  <c:v>220000</c:v>
                </c:pt>
                <c:pt idx="2022">
                  <c:v>221000</c:v>
                </c:pt>
                <c:pt idx="2023">
                  <c:v>222000</c:v>
                </c:pt>
                <c:pt idx="2024">
                  <c:v>223000</c:v>
                </c:pt>
                <c:pt idx="2025">
                  <c:v>224000</c:v>
                </c:pt>
                <c:pt idx="2026">
                  <c:v>225000</c:v>
                </c:pt>
                <c:pt idx="2027">
                  <c:v>226000</c:v>
                </c:pt>
                <c:pt idx="2028">
                  <c:v>227000</c:v>
                </c:pt>
                <c:pt idx="2029">
                  <c:v>228000</c:v>
                </c:pt>
                <c:pt idx="2030">
                  <c:v>229000</c:v>
                </c:pt>
                <c:pt idx="2031">
                  <c:v>230000</c:v>
                </c:pt>
                <c:pt idx="2032">
                  <c:v>231000</c:v>
                </c:pt>
                <c:pt idx="2033">
                  <c:v>232000</c:v>
                </c:pt>
                <c:pt idx="2034">
                  <c:v>233000</c:v>
                </c:pt>
                <c:pt idx="2035">
                  <c:v>234000</c:v>
                </c:pt>
                <c:pt idx="2036">
                  <c:v>235000</c:v>
                </c:pt>
                <c:pt idx="2037">
                  <c:v>236000</c:v>
                </c:pt>
                <c:pt idx="2038">
                  <c:v>237000</c:v>
                </c:pt>
                <c:pt idx="2039">
                  <c:v>238000</c:v>
                </c:pt>
                <c:pt idx="2040">
                  <c:v>239000</c:v>
                </c:pt>
                <c:pt idx="2041">
                  <c:v>240000</c:v>
                </c:pt>
                <c:pt idx="2042">
                  <c:v>241000</c:v>
                </c:pt>
                <c:pt idx="2043">
                  <c:v>242000</c:v>
                </c:pt>
                <c:pt idx="2044">
                  <c:v>243000</c:v>
                </c:pt>
                <c:pt idx="2045">
                  <c:v>244000</c:v>
                </c:pt>
                <c:pt idx="2046">
                  <c:v>245000</c:v>
                </c:pt>
                <c:pt idx="2047">
                  <c:v>246000</c:v>
                </c:pt>
                <c:pt idx="2048">
                  <c:v>247000</c:v>
                </c:pt>
                <c:pt idx="2049">
                  <c:v>248000</c:v>
                </c:pt>
                <c:pt idx="2050">
                  <c:v>249000</c:v>
                </c:pt>
                <c:pt idx="2051">
                  <c:v>250000</c:v>
                </c:pt>
                <c:pt idx="2052">
                  <c:v>251000</c:v>
                </c:pt>
                <c:pt idx="2053">
                  <c:v>252000</c:v>
                </c:pt>
                <c:pt idx="2054">
                  <c:v>253000</c:v>
                </c:pt>
                <c:pt idx="2055">
                  <c:v>254000</c:v>
                </c:pt>
                <c:pt idx="2056">
                  <c:v>255000</c:v>
                </c:pt>
                <c:pt idx="2057">
                  <c:v>256000</c:v>
                </c:pt>
                <c:pt idx="2058">
                  <c:v>257000</c:v>
                </c:pt>
                <c:pt idx="2059">
                  <c:v>258000</c:v>
                </c:pt>
                <c:pt idx="2060">
                  <c:v>259000</c:v>
                </c:pt>
                <c:pt idx="2061">
                  <c:v>260000</c:v>
                </c:pt>
                <c:pt idx="2062">
                  <c:v>261000</c:v>
                </c:pt>
                <c:pt idx="2063">
                  <c:v>262000</c:v>
                </c:pt>
                <c:pt idx="2064">
                  <c:v>263000</c:v>
                </c:pt>
                <c:pt idx="2065">
                  <c:v>264000</c:v>
                </c:pt>
                <c:pt idx="2066">
                  <c:v>265000</c:v>
                </c:pt>
                <c:pt idx="2067">
                  <c:v>266000</c:v>
                </c:pt>
                <c:pt idx="2068">
                  <c:v>267000</c:v>
                </c:pt>
                <c:pt idx="2069">
                  <c:v>268000</c:v>
                </c:pt>
                <c:pt idx="2070">
                  <c:v>269000</c:v>
                </c:pt>
                <c:pt idx="2071">
                  <c:v>270000</c:v>
                </c:pt>
                <c:pt idx="2072">
                  <c:v>271000</c:v>
                </c:pt>
                <c:pt idx="2073">
                  <c:v>272000</c:v>
                </c:pt>
                <c:pt idx="2074">
                  <c:v>273000</c:v>
                </c:pt>
                <c:pt idx="2075">
                  <c:v>274000</c:v>
                </c:pt>
                <c:pt idx="2076">
                  <c:v>275000</c:v>
                </c:pt>
                <c:pt idx="2077">
                  <c:v>276000</c:v>
                </c:pt>
                <c:pt idx="2078">
                  <c:v>277000</c:v>
                </c:pt>
                <c:pt idx="2079">
                  <c:v>278000</c:v>
                </c:pt>
                <c:pt idx="2080">
                  <c:v>279000</c:v>
                </c:pt>
                <c:pt idx="2081">
                  <c:v>280000</c:v>
                </c:pt>
                <c:pt idx="2082">
                  <c:v>281000</c:v>
                </c:pt>
                <c:pt idx="2083">
                  <c:v>282000</c:v>
                </c:pt>
                <c:pt idx="2084">
                  <c:v>283000</c:v>
                </c:pt>
                <c:pt idx="2085">
                  <c:v>284000</c:v>
                </c:pt>
                <c:pt idx="2086">
                  <c:v>285000</c:v>
                </c:pt>
                <c:pt idx="2087">
                  <c:v>286000</c:v>
                </c:pt>
                <c:pt idx="2088">
                  <c:v>287000</c:v>
                </c:pt>
                <c:pt idx="2089">
                  <c:v>288000</c:v>
                </c:pt>
                <c:pt idx="2090">
                  <c:v>289000</c:v>
                </c:pt>
                <c:pt idx="2091">
                  <c:v>290000</c:v>
                </c:pt>
                <c:pt idx="2092">
                  <c:v>291000</c:v>
                </c:pt>
                <c:pt idx="2093">
                  <c:v>292000</c:v>
                </c:pt>
                <c:pt idx="2094">
                  <c:v>293000</c:v>
                </c:pt>
                <c:pt idx="2095">
                  <c:v>294000</c:v>
                </c:pt>
                <c:pt idx="2096">
                  <c:v>295000</c:v>
                </c:pt>
                <c:pt idx="2097">
                  <c:v>296000</c:v>
                </c:pt>
                <c:pt idx="2098">
                  <c:v>297000</c:v>
                </c:pt>
                <c:pt idx="2099">
                  <c:v>298000</c:v>
                </c:pt>
                <c:pt idx="2100">
                  <c:v>299000</c:v>
                </c:pt>
                <c:pt idx="2101">
                  <c:v>300000</c:v>
                </c:pt>
                <c:pt idx="2102">
                  <c:v>301000</c:v>
                </c:pt>
                <c:pt idx="2103">
                  <c:v>302000</c:v>
                </c:pt>
                <c:pt idx="2104">
                  <c:v>303000</c:v>
                </c:pt>
                <c:pt idx="2105">
                  <c:v>304000</c:v>
                </c:pt>
                <c:pt idx="2106">
                  <c:v>305000</c:v>
                </c:pt>
                <c:pt idx="2107">
                  <c:v>306000</c:v>
                </c:pt>
                <c:pt idx="2108">
                  <c:v>307000</c:v>
                </c:pt>
                <c:pt idx="2109">
                  <c:v>308000</c:v>
                </c:pt>
                <c:pt idx="2110">
                  <c:v>309000</c:v>
                </c:pt>
                <c:pt idx="2111">
                  <c:v>310000</c:v>
                </c:pt>
                <c:pt idx="2112">
                  <c:v>311000</c:v>
                </c:pt>
                <c:pt idx="2113">
                  <c:v>312000</c:v>
                </c:pt>
                <c:pt idx="2114">
                  <c:v>313000</c:v>
                </c:pt>
                <c:pt idx="2115">
                  <c:v>314000</c:v>
                </c:pt>
                <c:pt idx="2116">
                  <c:v>315000</c:v>
                </c:pt>
                <c:pt idx="2117">
                  <c:v>316000</c:v>
                </c:pt>
                <c:pt idx="2118">
                  <c:v>317000</c:v>
                </c:pt>
                <c:pt idx="2119">
                  <c:v>318000</c:v>
                </c:pt>
                <c:pt idx="2120">
                  <c:v>319000</c:v>
                </c:pt>
                <c:pt idx="2121">
                  <c:v>320000</c:v>
                </c:pt>
                <c:pt idx="2122">
                  <c:v>321000</c:v>
                </c:pt>
                <c:pt idx="2123">
                  <c:v>322000</c:v>
                </c:pt>
                <c:pt idx="2124">
                  <c:v>323000</c:v>
                </c:pt>
                <c:pt idx="2125">
                  <c:v>324000</c:v>
                </c:pt>
                <c:pt idx="2126">
                  <c:v>325000</c:v>
                </c:pt>
                <c:pt idx="2127">
                  <c:v>326000</c:v>
                </c:pt>
                <c:pt idx="2128">
                  <c:v>327000</c:v>
                </c:pt>
                <c:pt idx="2129">
                  <c:v>328000</c:v>
                </c:pt>
                <c:pt idx="2130">
                  <c:v>329000</c:v>
                </c:pt>
                <c:pt idx="2131">
                  <c:v>330000</c:v>
                </c:pt>
                <c:pt idx="2132">
                  <c:v>331000</c:v>
                </c:pt>
                <c:pt idx="2133">
                  <c:v>332000</c:v>
                </c:pt>
                <c:pt idx="2134">
                  <c:v>333000</c:v>
                </c:pt>
                <c:pt idx="2135">
                  <c:v>334000</c:v>
                </c:pt>
                <c:pt idx="2136">
                  <c:v>335000</c:v>
                </c:pt>
                <c:pt idx="2137">
                  <c:v>336000</c:v>
                </c:pt>
                <c:pt idx="2138">
                  <c:v>337000</c:v>
                </c:pt>
                <c:pt idx="2139">
                  <c:v>338000</c:v>
                </c:pt>
                <c:pt idx="2140">
                  <c:v>339000</c:v>
                </c:pt>
                <c:pt idx="2141">
                  <c:v>340000</c:v>
                </c:pt>
                <c:pt idx="2142">
                  <c:v>341000</c:v>
                </c:pt>
                <c:pt idx="2143">
                  <c:v>342000</c:v>
                </c:pt>
                <c:pt idx="2144">
                  <c:v>343000</c:v>
                </c:pt>
                <c:pt idx="2145">
                  <c:v>344000</c:v>
                </c:pt>
                <c:pt idx="2146">
                  <c:v>345000</c:v>
                </c:pt>
                <c:pt idx="2147">
                  <c:v>346000</c:v>
                </c:pt>
                <c:pt idx="2148">
                  <c:v>347000</c:v>
                </c:pt>
                <c:pt idx="2149">
                  <c:v>348000</c:v>
                </c:pt>
                <c:pt idx="2150">
                  <c:v>349000</c:v>
                </c:pt>
                <c:pt idx="2151">
                  <c:v>350000</c:v>
                </c:pt>
                <c:pt idx="2152">
                  <c:v>351000</c:v>
                </c:pt>
                <c:pt idx="2153">
                  <c:v>352000</c:v>
                </c:pt>
                <c:pt idx="2154">
                  <c:v>353000</c:v>
                </c:pt>
                <c:pt idx="2155">
                  <c:v>354000</c:v>
                </c:pt>
                <c:pt idx="2156">
                  <c:v>355000</c:v>
                </c:pt>
                <c:pt idx="2157">
                  <c:v>356000</c:v>
                </c:pt>
                <c:pt idx="2158">
                  <c:v>357000</c:v>
                </c:pt>
                <c:pt idx="2159">
                  <c:v>358000</c:v>
                </c:pt>
                <c:pt idx="2160">
                  <c:v>359000</c:v>
                </c:pt>
                <c:pt idx="2161">
                  <c:v>360000</c:v>
                </c:pt>
                <c:pt idx="2162">
                  <c:v>361000</c:v>
                </c:pt>
                <c:pt idx="2163">
                  <c:v>362000</c:v>
                </c:pt>
                <c:pt idx="2164">
                  <c:v>363000</c:v>
                </c:pt>
                <c:pt idx="2165">
                  <c:v>364000</c:v>
                </c:pt>
                <c:pt idx="2166">
                  <c:v>365000</c:v>
                </c:pt>
                <c:pt idx="2167">
                  <c:v>366000</c:v>
                </c:pt>
                <c:pt idx="2168">
                  <c:v>367000</c:v>
                </c:pt>
                <c:pt idx="2169">
                  <c:v>368000</c:v>
                </c:pt>
                <c:pt idx="2170">
                  <c:v>369000</c:v>
                </c:pt>
                <c:pt idx="2171">
                  <c:v>370000</c:v>
                </c:pt>
                <c:pt idx="2172">
                  <c:v>371000</c:v>
                </c:pt>
                <c:pt idx="2173">
                  <c:v>372000</c:v>
                </c:pt>
                <c:pt idx="2174">
                  <c:v>373000</c:v>
                </c:pt>
                <c:pt idx="2175">
                  <c:v>374000</c:v>
                </c:pt>
                <c:pt idx="2176">
                  <c:v>375000</c:v>
                </c:pt>
                <c:pt idx="2177">
                  <c:v>376000</c:v>
                </c:pt>
                <c:pt idx="2178">
                  <c:v>377000</c:v>
                </c:pt>
                <c:pt idx="2179">
                  <c:v>378000</c:v>
                </c:pt>
                <c:pt idx="2180">
                  <c:v>379000</c:v>
                </c:pt>
                <c:pt idx="2181">
                  <c:v>380000</c:v>
                </c:pt>
                <c:pt idx="2182">
                  <c:v>381000</c:v>
                </c:pt>
                <c:pt idx="2183">
                  <c:v>382000</c:v>
                </c:pt>
                <c:pt idx="2184">
                  <c:v>383000</c:v>
                </c:pt>
                <c:pt idx="2185">
                  <c:v>384000</c:v>
                </c:pt>
                <c:pt idx="2186">
                  <c:v>385000</c:v>
                </c:pt>
                <c:pt idx="2187">
                  <c:v>386000</c:v>
                </c:pt>
                <c:pt idx="2188">
                  <c:v>387000</c:v>
                </c:pt>
                <c:pt idx="2189">
                  <c:v>388000</c:v>
                </c:pt>
                <c:pt idx="2190">
                  <c:v>389000</c:v>
                </c:pt>
                <c:pt idx="2191">
                  <c:v>390000</c:v>
                </c:pt>
                <c:pt idx="2192">
                  <c:v>391000</c:v>
                </c:pt>
                <c:pt idx="2193">
                  <c:v>392000</c:v>
                </c:pt>
                <c:pt idx="2194">
                  <c:v>393000</c:v>
                </c:pt>
                <c:pt idx="2195">
                  <c:v>394000</c:v>
                </c:pt>
                <c:pt idx="2196">
                  <c:v>395000</c:v>
                </c:pt>
                <c:pt idx="2197">
                  <c:v>396000</c:v>
                </c:pt>
                <c:pt idx="2198">
                  <c:v>397000</c:v>
                </c:pt>
                <c:pt idx="2199">
                  <c:v>398000</c:v>
                </c:pt>
                <c:pt idx="2200">
                  <c:v>399000</c:v>
                </c:pt>
                <c:pt idx="2201">
                  <c:v>400000</c:v>
                </c:pt>
                <c:pt idx="2202">
                  <c:v>401000</c:v>
                </c:pt>
                <c:pt idx="2203">
                  <c:v>402000</c:v>
                </c:pt>
                <c:pt idx="2204">
                  <c:v>403000</c:v>
                </c:pt>
                <c:pt idx="2205">
                  <c:v>404000</c:v>
                </c:pt>
                <c:pt idx="2206">
                  <c:v>405000</c:v>
                </c:pt>
                <c:pt idx="2207">
                  <c:v>406000</c:v>
                </c:pt>
                <c:pt idx="2208">
                  <c:v>407000</c:v>
                </c:pt>
                <c:pt idx="2209">
                  <c:v>408000</c:v>
                </c:pt>
                <c:pt idx="2210">
                  <c:v>409000</c:v>
                </c:pt>
                <c:pt idx="2211">
                  <c:v>410000</c:v>
                </c:pt>
                <c:pt idx="2212">
                  <c:v>411000</c:v>
                </c:pt>
                <c:pt idx="2213">
                  <c:v>412000</c:v>
                </c:pt>
                <c:pt idx="2214">
                  <c:v>413000</c:v>
                </c:pt>
                <c:pt idx="2215">
                  <c:v>414000</c:v>
                </c:pt>
                <c:pt idx="2216">
                  <c:v>415000</c:v>
                </c:pt>
                <c:pt idx="2217">
                  <c:v>416000</c:v>
                </c:pt>
                <c:pt idx="2218">
                  <c:v>417000</c:v>
                </c:pt>
                <c:pt idx="2219">
                  <c:v>418000</c:v>
                </c:pt>
                <c:pt idx="2220">
                  <c:v>419000</c:v>
                </c:pt>
                <c:pt idx="2221">
                  <c:v>420000</c:v>
                </c:pt>
                <c:pt idx="2222">
                  <c:v>421000</c:v>
                </c:pt>
                <c:pt idx="2223">
                  <c:v>422000</c:v>
                </c:pt>
                <c:pt idx="2224">
                  <c:v>423000</c:v>
                </c:pt>
                <c:pt idx="2225">
                  <c:v>424000</c:v>
                </c:pt>
                <c:pt idx="2226">
                  <c:v>425000</c:v>
                </c:pt>
                <c:pt idx="2227">
                  <c:v>426000</c:v>
                </c:pt>
                <c:pt idx="2228">
                  <c:v>427000</c:v>
                </c:pt>
                <c:pt idx="2229">
                  <c:v>428000</c:v>
                </c:pt>
                <c:pt idx="2230">
                  <c:v>429000</c:v>
                </c:pt>
                <c:pt idx="2231">
                  <c:v>430000</c:v>
                </c:pt>
                <c:pt idx="2232">
                  <c:v>431000</c:v>
                </c:pt>
                <c:pt idx="2233">
                  <c:v>432000</c:v>
                </c:pt>
                <c:pt idx="2234">
                  <c:v>433000</c:v>
                </c:pt>
                <c:pt idx="2235">
                  <c:v>434000</c:v>
                </c:pt>
                <c:pt idx="2236">
                  <c:v>435000</c:v>
                </c:pt>
                <c:pt idx="2237">
                  <c:v>436000</c:v>
                </c:pt>
                <c:pt idx="2238">
                  <c:v>437000</c:v>
                </c:pt>
                <c:pt idx="2239">
                  <c:v>438000</c:v>
                </c:pt>
                <c:pt idx="2240">
                  <c:v>439000</c:v>
                </c:pt>
                <c:pt idx="2241">
                  <c:v>440000</c:v>
                </c:pt>
                <c:pt idx="2242">
                  <c:v>441000</c:v>
                </c:pt>
                <c:pt idx="2243">
                  <c:v>442000</c:v>
                </c:pt>
                <c:pt idx="2244">
                  <c:v>443000</c:v>
                </c:pt>
                <c:pt idx="2245">
                  <c:v>444000</c:v>
                </c:pt>
                <c:pt idx="2246">
                  <c:v>445000</c:v>
                </c:pt>
                <c:pt idx="2247">
                  <c:v>446000</c:v>
                </c:pt>
                <c:pt idx="2248">
                  <c:v>447000</c:v>
                </c:pt>
                <c:pt idx="2249">
                  <c:v>448000</c:v>
                </c:pt>
                <c:pt idx="2250">
                  <c:v>449000</c:v>
                </c:pt>
                <c:pt idx="2251">
                  <c:v>450000</c:v>
                </c:pt>
                <c:pt idx="2252">
                  <c:v>451000</c:v>
                </c:pt>
                <c:pt idx="2253">
                  <c:v>452000</c:v>
                </c:pt>
                <c:pt idx="2254">
                  <c:v>453000</c:v>
                </c:pt>
                <c:pt idx="2255">
                  <c:v>454000</c:v>
                </c:pt>
                <c:pt idx="2256">
                  <c:v>455000</c:v>
                </c:pt>
                <c:pt idx="2257">
                  <c:v>456000</c:v>
                </c:pt>
                <c:pt idx="2258">
                  <c:v>457000</c:v>
                </c:pt>
                <c:pt idx="2259">
                  <c:v>458000</c:v>
                </c:pt>
                <c:pt idx="2260">
                  <c:v>459000</c:v>
                </c:pt>
                <c:pt idx="2261">
                  <c:v>460000</c:v>
                </c:pt>
                <c:pt idx="2262">
                  <c:v>461000</c:v>
                </c:pt>
                <c:pt idx="2263">
                  <c:v>462000</c:v>
                </c:pt>
                <c:pt idx="2264">
                  <c:v>463000</c:v>
                </c:pt>
                <c:pt idx="2265">
                  <c:v>464000</c:v>
                </c:pt>
                <c:pt idx="2266">
                  <c:v>465000</c:v>
                </c:pt>
                <c:pt idx="2267">
                  <c:v>466000</c:v>
                </c:pt>
                <c:pt idx="2268">
                  <c:v>467000</c:v>
                </c:pt>
                <c:pt idx="2269">
                  <c:v>468000</c:v>
                </c:pt>
                <c:pt idx="2270">
                  <c:v>469000</c:v>
                </c:pt>
                <c:pt idx="2271">
                  <c:v>470000</c:v>
                </c:pt>
                <c:pt idx="2272">
                  <c:v>471000</c:v>
                </c:pt>
                <c:pt idx="2273">
                  <c:v>472000</c:v>
                </c:pt>
                <c:pt idx="2274">
                  <c:v>473000</c:v>
                </c:pt>
                <c:pt idx="2275">
                  <c:v>474000</c:v>
                </c:pt>
                <c:pt idx="2276">
                  <c:v>475000</c:v>
                </c:pt>
                <c:pt idx="2277">
                  <c:v>476000</c:v>
                </c:pt>
                <c:pt idx="2278">
                  <c:v>477000</c:v>
                </c:pt>
                <c:pt idx="2279">
                  <c:v>478000</c:v>
                </c:pt>
                <c:pt idx="2280">
                  <c:v>479000</c:v>
                </c:pt>
                <c:pt idx="2281">
                  <c:v>480000</c:v>
                </c:pt>
                <c:pt idx="2282">
                  <c:v>481000</c:v>
                </c:pt>
                <c:pt idx="2283">
                  <c:v>482000</c:v>
                </c:pt>
                <c:pt idx="2284">
                  <c:v>483000</c:v>
                </c:pt>
                <c:pt idx="2285">
                  <c:v>484000</c:v>
                </c:pt>
                <c:pt idx="2286">
                  <c:v>485000</c:v>
                </c:pt>
                <c:pt idx="2287">
                  <c:v>486000</c:v>
                </c:pt>
                <c:pt idx="2288">
                  <c:v>487000</c:v>
                </c:pt>
                <c:pt idx="2289">
                  <c:v>488000</c:v>
                </c:pt>
                <c:pt idx="2290">
                  <c:v>489000</c:v>
                </c:pt>
                <c:pt idx="2291">
                  <c:v>490000</c:v>
                </c:pt>
                <c:pt idx="2292">
                  <c:v>491000</c:v>
                </c:pt>
                <c:pt idx="2293">
                  <c:v>492000</c:v>
                </c:pt>
                <c:pt idx="2294">
                  <c:v>493000</c:v>
                </c:pt>
                <c:pt idx="2295">
                  <c:v>494000</c:v>
                </c:pt>
                <c:pt idx="2296">
                  <c:v>495000</c:v>
                </c:pt>
                <c:pt idx="2297">
                  <c:v>496000</c:v>
                </c:pt>
                <c:pt idx="2298">
                  <c:v>497000</c:v>
                </c:pt>
                <c:pt idx="2299">
                  <c:v>498000</c:v>
                </c:pt>
                <c:pt idx="2300">
                  <c:v>499000</c:v>
                </c:pt>
                <c:pt idx="2301">
                  <c:v>500000</c:v>
                </c:pt>
                <c:pt idx="2302">
                  <c:v>501000</c:v>
                </c:pt>
                <c:pt idx="2303">
                  <c:v>502000</c:v>
                </c:pt>
                <c:pt idx="2304">
                  <c:v>503000</c:v>
                </c:pt>
                <c:pt idx="2305">
                  <c:v>504000</c:v>
                </c:pt>
                <c:pt idx="2306">
                  <c:v>505000</c:v>
                </c:pt>
                <c:pt idx="2307">
                  <c:v>506000</c:v>
                </c:pt>
                <c:pt idx="2308">
                  <c:v>507000</c:v>
                </c:pt>
                <c:pt idx="2309">
                  <c:v>508000</c:v>
                </c:pt>
                <c:pt idx="2310">
                  <c:v>509000</c:v>
                </c:pt>
                <c:pt idx="2311">
                  <c:v>510000</c:v>
                </c:pt>
                <c:pt idx="2312">
                  <c:v>511000</c:v>
                </c:pt>
                <c:pt idx="2313">
                  <c:v>512000</c:v>
                </c:pt>
                <c:pt idx="2314">
                  <c:v>513000</c:v>
                </c:pt>
                <c:pt idx="2315">
                  <c:v>514000</c:v>
                </c:pt>
                <c:pt idx="2316">
                  <c:v>515000</c:v>
                </c:pt>
                <c:pt idx="2317">
                  <c:v>516000</c:v>
                </c:pt>
                <c:pt idx="2318">
                  <c:v>517000</c:v>
                </c:pt>
                <c:pt idx="2319">
                  <c:v>518000</c:v>
                </c:pt>
                <c:pt idx="2320">
                  <c:v>519000</c:v>
                </c:pt>
                <c:pt idx="2321">
                  <c:v>520000</c:v>
                </c:pt>
                <c:pt idx="2322">
                  <c:v>521000</c:v>
                </c:pt>
                <c:pt idx="2323">
                  <c:v>522000</c:v>
                </c:pt>
                <c:pt idx="2324">
                  <c:v>523000</c:v>
                </c:pt>
                <c:pt idx="2325">
                  <c:v>524000</c:v>
                </c:pt>
                <c:pt idx="2326">
                  <c:v>525000</c:v>
                </c:pt>
                <c:pt idx="2327">
                  <c:v>526000</c:v>
                </c:pt>
                <c:pt idx="2328">
                  <c:v>527000</c:v>
                </c:pt>
                <c:pt idx="2329">
                  <c:v>528000</c:v>
                </c:pt>
                <c:pt idx="2330">
                  <c:v>529000</c:v>
                </c:pt>
                <c:pt idx="2331">
                  <c:v>530000</c:v>
                </c:pt>
                <c:pt idx="2332">
                  <c:v>531000</c:v>
                </c:pt>
                <c:pt idx="2333">
                  <c:v>532000</c:v>
                </c:pt>
                <c:pt idx="2334">
                  <c:v>533000</c:v>
                </c:pt>
                <c:pt idx="2335">
                  <c:v>534000</c:v>
                </c:pt>
                <c:pt idx="2336">
                  <c:v>535000</c:v>
                </c:pt>
                <c:pt idx="2337">
                  <c:v>536000</c:v>
                </c:pt>
                <c:pt idx="2338">
                  <c:v>537000</c:v>
                </c:pt>
                <c:pt idx="2339">
                  <c:v>538000</c:v>
                </c:pt>
                <c:pt idx="2340">
                  <c:v>539000</c:v>
                </c:pt>
                <c:pt idx="2341">
                  <c:v>540000</c:v>
                </c:pt>
                <c:pt idx="2342">
                  <c:v>541000</c:v>
                </c:pt>
                <c:pt idx="2343">
                  <c:v>542000</c:v>
                </c:pt>
                <c:pt idx="2344">
                  <c:v>543000</c:v>
                </c:pt>
                <c:pt idx="2345">
                  <c:v>544000</c:v>
                </c:pt>
                <c:pt idx="2346">
                  <c:v>545000</c:v>
                </c:pt>
                <c:pt idx="2347">
                  <c:v>546000</c:v>
                </c:pt>
                <c:pt idx="2348">
                  <c:v>547000</c:v>
                </c:pt>
                <c:pt idx="2349">
                  <c:v>548000</c:v>
                </c:pt>
                <c:pt idx="2350">
                  <c:v>549000</c:v>
                </c:pt>
                <c:pt idx="2351">
                  <c:v>550000</c:v>
                </c:pt>
                <c:pt idx="2352">
                  <c:v>551000</c:v>
                </c:pt>
                <c:pt idx="2353">
                  <c:v>552000</c:v>
                </c:pt>
                <c:pt idx="2354">
                  <c:v>553000</c:v>
                </c:pt>
                <c:pt idx="2355">
                  <c:v>554000</c:v>
                </c:pt>
                <c:pt idx="2356">
                  <c:v>555000</c:v>
                </c:pt>
                <c:pt idx="2357">
                  <c:v>556000</c:v>
                </c:pt>
                <c:pt idx="2358">
                  <c:v>557000</c:v>
                </c:pt>
                <c:pt idx="2359">
                  <c:v>558000</c:v>
                </c:pt>
                <c:pt idx="2360">
                  <c:v>559000</c:v>
                </c:pt>
                <c:pt idx="2361">
                  <c:v>560000</c:v>
                </c:pt>
                <c:pt idx="2362">
                  <c:v>561000</c:v>
                </c:pt>
                <c:pt idx="2363">
                  <c:v>562000</c:v>
                </c:pt>
                <c:pt idx="2364">
                  <c:v>563000</c:v>
                </c:pt>
                <c:pt idx="2365">
                  <c:v>564000</c:v>
                </c:pt>
                <c:pt idx="2366">
                  <c:v>565000</c:v>
                </c:pt>
                <c:pt idx="2367">
                  <c:v>566000</c:v>
                </c:pt>
                <c:pt idx="2368">
                  <c:v>567000</c:v>
                </c:pt>
                <c:pt idx="2369">
                  <c:v>568000</c:v>
                </c:pt>
                <c:pt idx="2370">
                  <c:v>569000</c:v>
                </c:pt>
                <c:pt idx="2371">
                  <c:v>570000</c:v>
                </c:pt>
                <c:pt idx="2372">
                  <c:v>571000</c:v>
                </c:pt>
                <c:pt idx="2373">
                  <c:v>572000</c:v>
                </c:pt>
                <c:pt idx="2374">
                  <c:v>573000</c:v>
                </c:pt>
                <c:pt idx="2375">
                  <c:v>574000</c:v>
                </c:pt>
                <c:pt idx="2376">
                  <c:v>575000</c:v>
                </c:pt>
                <c:pt idx="2377">
                  <c:v>576000</c:v>
                </c:pt>
                <c:pt idx="2378">
                  <c:v>577000</c:v>
                </c:pt>
                <c:pt idx="2379">
                  <c:v>578000</c:v>
                </c:pt>
                <c:pt idx="2380">
                  <c:v>579000</c:v>
                </c:pt>
                <c:pt idx="2381">
                  <c:v>580000</c:v>
                </c:pt>
                <c:pt idx="2382">
                  <c:v>581000</c:v>
                </c:pt>
                <c:pt idx="2383">
                  <c:v>582000</c:v>
                </c:pt>
                <c:pt idx="2384">
                  <c:v>583000</c:v>
                </c:pt>
                <c:pt idx="2385">
                  <c:v>584000</c:v>
                </c:pt>
                <c:pt idx="2386">
                  <c:v>585000</c:v>
                </c:pt>
                <c:pt idx="2387">
                  <c:v>586000</c:v>
                </c:pt>
                <c:pt idx="2388">
                  <c:v>587000</c:v>
                </c:pt>
                <c:pt idx="2389">
                  <c:v>588000</c:v>
                </c:pt>
                <c:pt idx="2390">
                  <c:v>589000</c:v>
                </c:pt>
                <c:pt idx="2391">
                  <c:v>590000</c:v>
                </c:pt>
                <c:pt idx="2392">
                  <c:v>591000</c:v>
                </c:pt>
                <c:pt idx="2393">
                  <c:v>592000</c:v>
                </c:pt>
                <c:pt idx="2394">
                  <c:v>593000</c:v>
                </c:pt>
                <c:pt idx="2395">
                  <c:v>594000</c:v>
                </c:pt>
                <c:pt idx="2396">
                  <c:v>595000</c:v>
                </c:pt>
                <c:pt idx="2397">
                  <c:v>596000</c:v>
                </c:pt>
                <c:pt idx="2398">
                  <c:v>597000</c:v>
                </c:pt>
                <c:pt idx="2399">
                  <c:v>598000</c:v>
                </c:pt>
                <c:pt idx="2400">
                  <c:v>599000</c:v>
                </c:pt>
                <c:pt idx="2401">
                  <c:v>600000</c:v>
                </c:pt>
                <c:pt idx="2402">
                  <c:v>601000</c:v>
                </c:pt>
                <c:pt idx="2403">
                  <c:v>602000</c:v>
                </c:pt>
                <c:pt idx="2404">
                  <c:v>603000</c:v>
                </c:pt>
                <c:pt idx="2405">
                  <c:v>604000</c:v>
                </c:pt>
                <c:pt idx="2406">
                  <c:v>605000</c:v>
                </c:pt>
                <c:pt idx="2407">
                  <c:v>606000</c:v>
                </c:pt>
                <c:pt idx="2408">
                  <c:v>607000</c:v>
                </c:pt>
                <c:pt idx="2409">
                  <c:v>608000</c:v>
                </c:pt>
                <c:pt idx="2410">
                  <c:v>609000</c:v>
                </c:pt>
                <c:pt idx="2411">
                  <c:v>610000</c:v>
                </c:pt>
                <c:pt idx="2412">
                  <c:v>611000</c:v>
                </c:pt>
                <c:pt idx="2413">
                  <c:v>612000</c:v>
                </c:pt>
                <c:pt idx="2414">
                  <c:v>613000</c:v>
                </c:pt>
                <c:pt idx="2415">
                  <c:v>614000</c:v>
                </c:pt>
                <c:pt idx="2416">
                  <c:v>615000</c:v>
                </c:pt>
                <c:pt idx="2417">
                  <c:v>616000</c:v>
                </c:pt>
                <c:pt idx="2418">
                  <c:v>617000</c:v>
                </c:pt>
                <c:pt idx="2419">
                  <c:v>618000</c:v>
                </c:pt>
                <c:pt idx="2420">
                  <c:v>619000</c:v>
                </c:pt>
                <c:pt idx="2421">
                  <c:v>620000</c:v>
                </c:pt>
                <c:pt idx="2422">
                  <c:v>621000</c:v>
                </c:pt>
                <c:pt idx="2423">
                  <c:v>622000</c:v>
                </c:pt>
                <c:pt idx="2424">
                  <c:v>623000</c:v>
                </c:pt>
                <c:pt idx="2425">
                  <c:v>624000</c:v>
                </c:pt>
                <c:pt idx="2426">
                  <c:v>625000</c:v>
                </c:pt>
                <c:pt idx="2427">
                  <c:v>626000</c:v>
                </c:pt>
                <c:pt idx="2428">
                  <c:v>627000</c:v>
                </c:pt>
                <c:pt idx="2429">
                  <c:v>628000</c:v>
                </c:pt>
                <c:pt idx="2430">
                  <c:v>629000</c:v>
                </c:pt>
                <c:pt idx="2431">
                  <c:v>630000</c:v>
                </c:pt>
                <c:pt idx="2432">
                  <c:v>631000</c:v>
                </c:pt>
                <c:pt idx="2433">
                  <c:v>632000</c:v>
                </c:pt>
                <c:pt idx="2434">
                  <c:v>633000</c:v>
                </c:pt>
                <c:pt idx="2435">
                  <c:v>634000</c:v>
                </c:pt>
                <c:pt idx="2436">
                  <c:v>635000</c:v>
                </c:pt>
                <c:pt idx="2437">
                  <c:v>636000</c:v>
                </c:pt>
                <c:pt idx="2438">
                  <c:v>637000</c:v>
                </c:pt>
                <c:pt idx="2439">
                  <c:v>638000</c:v>
                </c:pt>
                <c:pt idx="2440">
                  <c:v>639000</c:v>
                </c:pt>
                <c:pt idx="2441">
                  <c:v>640000</c:v>
                </c:pt>
                <c:pt idx="2442">
                  <c:v>641000</c:v>
                </c:pt>
                <c:pt idx="2443">
                  <c:v>642000</c:v>
                </c:pt>
                <c:pt idx="2444">
                  <c:v>643000</c:v>
                </c:pt>
                <c:pt idx="2445">
                  <c:v>644000</c:v>
                </c:pt>
                <c:pt idx="2446">
                  <c:v>645000</c:v>
                </c:pt>
                <c:pt idx="2447">
                  <c:v>646000</c:v>
                </c:pt>
                <c:pt idx="2448">
                  <c:v>647000</c:v>
                </c:pt>
                <c:pt idx="2449">
                  <c:v>648000</c:v>
                </c:pt>
                <c:pt idx="2450">
                  <c:v>649000</c:v>
                </c:pt>
                <c:pt idx="2451">
                  <c:v>650000</c:v>
                </c:pt>
                <c:pt idx="2452">
                  <c:v>651000</c:v>
                </c:pt>
                <c:pt idx="2453">
                  <c:v>652000</c:v>
                </c:pt>
                <c:pt idx="2454">
                  <c:v>653000</c:v>
                </c:pt>
                <c:pt idx="2455">
                  <c:v>654000</c:v>
                </c:pt>
                <c:pt idx="2456">
                  <c:v>655000</c:v>
                </c:pt>
                <c:pt idx="2457">
                  <c:v>656000</c:v>
                </c:pt>
                <c:pt idx="2458">
                  <c:v>657000</c:v>
                </c:pt>
                <c:pt idx="2459">
                  <c:v>658000</c:v>
                </c:pt>
                <c:pt idx="2460">
                  <c:v>659000</c:v>
                </c:pt>
                <c:pt idx="2461">
                  <c:v>660000</c:v>
                </c:pt>
                <c:pt idx="2462">
                  <c:v>661000</c:v>
                </c:pt>
                <c:pt idx="2463">
                  <c:v>662000</c:v>
                </c:pt>
                <c:pt idx="2464">
                  <c:v>663000</c:v>
                </c:pt>
                <c:pt idx="2465">
                  <c:v>664000</c:v>
                </c:pt>
                <c:pt idx="2466">
                  <c:v>665000</c:v>
                </c:pt>
                <c:pt idx="2467">
                  <c:v>666000</c:v>
                </c:pt>
                <c:pt idx="2468">
                  <c:v>667000</c:v>
                </c:pt>
                <c:pt idx="2469">
                  <c:v>668000</c:v>
                </c:pt>
                <c:pt idx="2470">
                  <c:v>669000</c:v>
                </c:pt>
                <c:pt idx="2471">
                  <c:v>670000</c:v>
                </c:pt>
                <c:pt idx="2472">
                  <c:v>671000</c:v>
                </c:pt>
                <c:pt idx="2473">
                  <c:v>672000</c:v>
                </c:pt>
                <c:pt idx="2474">
                  <c:v>673000</c:v>
                </c:pt>
                <c:pt idx="2475">
                  <c:v>674000</c:v>
                </c:pt>
                <c:pt idx="2476">
                  <c:v>675000</c:v>
                </c:pt>
                <c:pt idx="2477">
                  <c:v>676000</c:v>
                </c:pt>
                <c:pt idx="2478">
                  <c:v>677000</c:v>
                </c:pt>
                <c:pt idx="2479">
                  <c:v>678000</c:v>
                </c:pt>
                <c:pt idx="2480">
                  <c:v>679000</c:v>
                </c:pt>
                <c:pt idx="2481">
                  <c:v>680000</c:v>
                </c:pt>
                <c:pt idx="2482">
                  <c:v>681000</c:v>
                </c:pt>
                <c:pt idx="2483">
                  <c:v>682000</c:v>
                </c:pt>
                <c:pt idx="2484">
                  <c:v>683000</c:v>
                </c:pt>
                <c:pt idx="2485">
                  <c:v>684000</c:v>
                </c:pt>
                <c:pt idx="2486">
                  <c:v>685000</c:v>
                </c:pt>
                <c:pt idx="2487">
                  <c:v>686000</c:v>
                </c:pt>
                <c:pt idx="2488">
                  <c:v>687000</c:v>
                </c:pt>
                <c:pt idx="2489">
                  <c:v>688000</c:v>
                </c:pt>
                <c:pt idx="2490">
                  <c:v>689000</c:v>
                </c:pt>
                <c:pt idx="2491">
                  <c:v>690000</c:v>
                </c:pt>
                <c:pt idx="2492">
                  <c:v>691000</c:v>
                </c:pt>
                <c:pt idx="2493">
                  <c:v>692000</c:v>
                </c:pt>
                <c:pt idx="2494">
                  <c:v>693000</c:v>
                </c:pt>
                <c:pt idx="2495">
                  <c:v>694000</c:v>
                </c:pt>
                <c:pt idx="2496">
                  <c:v>695000</c:v>
                </c:pt>
                <c:pt idx="2497">
                  <c:v>696000</c:v>
                </c:pt>
                <c:pt idx="2498">
                  <c:v>697000</c:v>
                </c:pt>
                <c:pt idx="2499">
                  <c:v>698000</c:v>
                </c:pt>
                <c:pt idx="2500">
                  <c:v>699000</c:v>
                </c:pt>
                <c:pt idx="2501">
                  <c:v>700000</c:v>
                </c:pt>
                <c:pt idx="2502">
                  <c:v>701000</c:v>
                </c:pt>
                <c:pt idx="2503">
                  <c:v>702000</c:v>
                </c:pt>
                <c:pt idx="2504">
                  <c:v>703000</c:v>
                </c:pt>
                <c:pt idx="2505">
                  <c:v>704000</c:v>
                </c:pt>
                <c:pt idx="2506">
                  <c:v>705000</c:v>
                </c:pt>
                <c:pt idx="2507">
                  <c:v>706000</c:v>
                </c:pt>
                <c:pt idx="2508">
                  <c:v>707000</c:v>
                </c:pt>
                <c:pt idx="2509">
                  <c:v>708000</c:v>
                </c:pt>
                <c:pt idx="2510">
                  <c:v>709000</c:v>
                </c:pt>
                <c:pt idx="2511">
                  <c:v>710000</c:v>
                </c:pt>
                <c:pt idx="2512">
                  <c:v>711000</c:v>
                </c:pt>
                <c:pt idx="2513">
                  <c:v>712000</c:v>
                </c:pt>
                <c:pt idx="2514">
                  <c:v>713000</c:v>
                </c:pt>
                <c:pt idx="2515">
                  <c:v>714000</c:v>
                </c:pt>
                <c:pt idx="2516">
                  <c:v>715000</c:v>
                </c:pt>
                <c:pt idx="2517">
                  <c:v>716000</c:v>
                </c:pt>
                <c:pt idx="2518">
                  <c:v>717000</c:v>
                </c:pt>
                <c:pt idx="2519">
                  <c:v>718000</c:v>
                </c:pt>
                <c:pt idx="2520">
                  <c:v>719000</c:v>
                </c:pt>
                <c:pt idx="2521">
                  <c:v>720000</c:v>
                </c:pt>
                <c:pt idx="2522">
                  <c:v>721000</c:v>
                </c:pt>
                <c:pt idx="2523">
                  <c:v>722000</c:v>
                </c:pt>
                <c:pt idx="2524">
                  <c:v>723000</c:v>
                </c:pt>
                <c:pt idx="2525">
                  <c:v>724000</c:v>
                </c:pt>
                <c:pt idx="2526">
                  <c:v>725000</c:v>
                </c:pt>
                <c:pt idx="2527">
                  <c:v>726000</c:v>
                </c:pt>
                <c:pt idx="2528">
                  <c:v>727000</c:v>
                </c:pt>
                <c:pt idx="2529">
                  <c:v>728000</c:v>
                </c:pt>
                <c:pt idx="2530">
                  <c:v>729000</c:v>
                </c:pt>
                <c:pt idx="2531">
                  <c:v>730000</c:v>
                </c:pt>
                <c:pt idx="2532">
                  <c:v>731000</c:v>
                </c:pt>
                <c:pt idx="2533">
                  <c:v>732000</c:v>
                </c:pt>
                <c:pt idx="2534">
                  <c:v>733000</c:v>
                </c:pt>
                <c:pt idx="2535">
                  <c:v>734000</c:v>
                </c:pt>
                <c:pt idx="2536">
                  <c:v>735000</c:v>
                </c:pt>
                <c:pt idx="2537">
                  <c:v>736000</c:v>
                </c:pt>
                <c:pt idx="2538">
                  <c:v>737000</c:v>
                </c:pt>
                <c:pt idx="2539">
                  <c:v>738000</c:v>
                </c:pt>
                <c:pt idx="2540">
                  <c:v>739000</c:v>
                </c:pt>
                <c:pt idx="2541">
                  <c:v>740000</c:v>
                </c:pt>
                <c:pt idx="2542">
                  <c:v>741000</c:v>
                </c:pt>
                <c:pt idx="2543">
                  <c:v>742000</c:v>
                </c:pt>
                <c:pt idx="2544">
                  <c:v>743000</c:v>
                </c:pt>
                <c:pt idx="2545">
                  <c:v>744000</c:v>
                </c:pt>
                <c:pt idx="2546">
                  <c:v>745000</c:v>
                </c:pt>
                <c:pt idx="2547">
                  <c:v>746000</c:v>
                </c:pt>
                <c:pt idx="2548">
                  <c:v>747000</c:v>
                </c:pt>
                <c:pt idx="2549">
                  <c:v>748000</c:v>
                </c:pt>
                <c:pt idx="2550">
                  <c:v>749000</c:v>
                </c:pt>
                <c:pt idx="2551">
                  <c:v>750000</c:v>
                </c:pt>
                <c:pt idx="2552">
                  <c:v>751000</c:v>
                </c:pt>
                <c:pt idx="2553">
                  <c:v>752000</c:v>
                </c:pt>
                <c:pt idx="2554">
                  <c:v>753000</c:v>
                </c:pt>
                <c:pt idx="2555">
                  <c:v>754000</c:v>
                </c:pt>
                <c:pt idx="2556">
                  <c:v>755000</c:v>
                </c:pt>
                <c:pt idx="2557">
                  <c:v>756000</c:v>
                </c:pt>
                <c:pt idx="2558">
                  <c:v>757000</c:v>
                </c:pt>
                <c:pt idx="2559">
                  <c:v>758000</c:v>
                </c:pt>
                <c:pt idx="2560">
                  <c:v>759000</c:v>
                </c:pt>
                <c:pt idx="2561">
                  <c:v>760000</c:v>
                </c:pt>
                <c:pt idx="2562">
                  <c:v>761000</c:v>
                </c:pt>
                <c:pt idx="2563">
                  <c:v>762000</c:v>
                </c:pt>
                <c:pt idx="2564">
                  <c:v>763000</c:v>
                </c:pt>
                <c:pt idx="2565">
                  <c:v>764000</c:v>
                </c:pt>
                <c:pt idx="2566">
                  <c:v>765000</c:v>
                </c:pt>
                <c:pt idx="2567">
                  <c:v>766000</c:v>
                </c:pt>
                <c:pt idx="2568">
                  <c:v>767000</c:v>
                </c:pt>
                <c:pt idx="2569">
                  <c:v>768000</c:v>
                </c:pt>
                <c:pt idx="2570">
                  <c:v>769000</c:v>
                </c:pt>
                <c:pt idx="2571">
                  <c:v>770000</c:v>
                </c:pt>
                <c:pt idx="2572">
                  <c:v>771000</c:v>
                </c:pt>
                <c:pt idx="2573">
                  <c:v>772000</c:v>
                </c:pt>
                <c:pt idx="2574">
                  <c:v>773000</c:v>
                </c:pt>
                <c:pt idx="2575">
                  <c:v>774000</c:v>
                </c:pt>
                <c:pt idx="2576">
                  <c:v>775000</c:v>
                </c:pt>
                <c:pt idx="2577">
                  <c:v>776000</c:v>
                </c:pt>
                <c:pt idx="2578">
                  <c:v>777000</c:v>
                </c:pt>
                <c:pt idx="2579">
                  <c:v>778000</c:v>
                </c:pt>
                <c:pt idx="2580">
                  <c:v>779000</c:v>
                </c:pt>
                <c:pt idx="2581">
                  <c:v>780000</c:v>
                </c:pt>
                <c:pt idx="2582">
                  <c:v>781000</c:v>
                </c:pt>
                <c:pt idx="2583">
                  <c:v>782000</c:v>
                </c:pt>
                <c:pt idx="2584">
                  <c:v>783000</c:v>
                </c:pt>
                <c:pt idx="2585">
                  <c:v>784000</c:v>
                </c:pt>
                <c:pt idx="2586">
                  <c:v>785000</c:v>
                </c:pt>
                <c:pt idx="2587">
                  <c:v>786000</c:v>
                </c:pt>
                <c:pt idx="2588">
                  <c:v>787000</c:v>
                </c:pt>
                <c:pt idx="2589">
                  <c:v>788000</c:v>
                </c:pt>
                <c:pt idx="2590">
                  <c:v>789000</c:v>
                </c:pt>
                <c:pt idx="2591">
                  <c:v>790000</c:v>
                </c:pt>
                <c:pt idx="2592">
                  <c:v>791000</c:v>
                </c:pt>
                <c:pt idx="2593">
                  <c:v>792000</c:v>
                </c:pt>
                <c:pt idx="2594">
                  <c:v>793000</c:v>
                </c:pt>
                <c:pt idx="2595">
                  <c:v>794000</c:v>
                </c:pt>
                <c:pt idx="2596">
                  <c:v>795000</c:v>
                </c:pt>
                <c:pt idx="2597">
                  <c:v>796000</c:v>
                </c:pt>
                <c:pt idx="2598">
                  <c:v>797000</c:v>
                </c:pt>
                <c:pt idx="2599">
                  <c:v>798000</c:v>
                </c:pt>
                <c:pt idx="2600">
                  <c:v>799000</c:v>
                </c:pt>
                <c:pt idx="2601">
                  <c:v>800000</c:v>
                </c:pt>
                <c:pt idx="2602">
                  <c:v>801000</c:v>
                </c:pt>
                <c:pt idx="2603">
                  <c:v>802000</c:v>
                </c:pt>
                <c:pt idx="2604">
                  <c:v>803000</c:v>
                </c:pt>
                <c:pt idx="2605">
                  <c:v>804000</c:v>
                </c:pt>
                <c:pt idx="2606">
                  <c:v>805000</c:v>
                </c:pt>
                <c:pt idx="2607">
                  <c:v>806000</c:v>
                </c:pt>
                <c:pt idx="2608">
                  <c:v>807000</c:v>
                </c:pt>
                <c:pt idx="2609">
                  <c:v>808000</c:v>
                </c:pt>
                <c:pt idx="2610">
                  <c:v>809000</c:v>
                </c:pt>
                <c:pt idx="2611">
                  <c:v>810000</c:v>
                </c:pt>
                <c:pt idx="2612">
                  <c:v>811000</c:v>
                </c:pt>
                <c:pt idx="2613">
                  <c:v>812000</c:v>
                </c:pt>
                <c:pt idx="2614">
                  <c:v>813000</c:v>
                </c:pt>
                <c:pt idx="2615">
                  <c:v>814000</c:v>
                </c:pt>
                <c:pt idx="2616">
                  <c:v>815000</c:v>
                </c:pt>
                <c:pt idx="2617">
                  <c:v>816000</c:v>
                </c:pt>
                <c:pt idx="2618">
                  <c:v>817000</c:v>
                </c:pt>
                <c:pt idx="2619">
                  <c:v>818000</c:v>
                </c:pt>
                <c:pt idx="2620">
                  <c:v>819000</c:v>
                </c:pt>
                <c:pt idx="2621">
                  <c:v>820000</c:v>
                </c:pt>
                <c:pt idx="2622">
                  <c:v>821000</c:v>
                </c:pt>
                <c:pt idx="2623">
                  <c:v>822000</c:v>
                </c:pt>
                <c:pt idx="2624">
                  <c:v>823000</c:v>
                </c:pt>
                <c:pt idx="2625">
                  <c:v>824000</c:v>
                </c:pt>
                <c:pt idx="2626">
                  <c:v>825000</c:v>
                </c:pt>
                <c:pt idx="2627">
                  <c:v>826000</c:v>
                </c:pt>
                <c:pt idx="2628">
                  <c:v>827000</c:v>
                </c:pt>
                <c:pt idx="2629">
                  <c:v>828000</c:v>
                </c:pt>
                <c:pt idx="2630">
                  <c:v>829000</c:v>
                </c:pt>
                <c:pt idx="2631">
                  <c:v>830000</c:v>
                </c:pt>
                <c:pt idx="2632">
                  <c:v>831000</c:v>
                </c:pt>
                <c:pt idx="2633">
                  <c:v>832000</c:v>
                </c:pt>
                <c:pt idx="2634">
                  <c:v>833000</c:v>
                </c:pt>
                <c:pt idx="2635">
                  <c:v>834000</c:v>
                </c:pt>
                <c:pt idx="2636">
                  <c:v>835000</c:v>
                </c:pt>
                <c:pt idx="2637">
                  <c:v>836000</c:v>
                </c:pt>
                <c:pt idx="2638">
                  <c:v>837000</c:v>
                </c:pt>
                <c:pt idx="2639">
                  <c:v>838000</c:v>
                </c:pt>
                <c:pt idx="2640">
                  <c:v>839000</c:v>
                </c:pt>
                <c:pt idx="2641">
                  <c:v>840000</c:v>
                </c:pt>
                <c:pt idx="2642">
                  <c:v>841000</c:v>
                </c:pt>
                <c:pt idx="2643">
                  <c:v>842000</c:v>
                </c:pt>
                <c:pt idx="2644">
                  <c:v>843000</c:v>
                </c:pt>
                <c:pt idx="2645">
                  <c:v>844000</c:v>
                </c:pt>
                <c:pt idx="2646">
                  <c:v>845000</c:v>
                </c:pt>
                <c:pt idx="2647">
                  <c:v>846000</c:v>
                </c:pt>
                <c:pt idx="2648">
                  <c:v>847000</c:v>
                </c:pt>
                <c:pt idx="2649">
                  <c:v>848000</c:v>
                </c:pt>
                <c:pt idx="2650">
                  <c:v>849000</c:v>
                </c:pt>
                <c:pt idx="2651">
                  <c:v>850000</c:v>
                </c:pt>
                <c:pt idx="2652">
                  <c:v>851000</c:v>
                </c:pt>
                <c:pt idx="2653">
                  <c:v>852000</c:v>
                </c:pt>
                <c:pt idx="2654">
                  <c:v>853000</c:v>
                </c:pt>
                <c:pt idx="2655">
                  <c:v>854000</c:v>
                </c:pt>
                <c:pt idx="2656">
                  <c:v>855000</c:v>
                </c:pt>
                <c:pt idx="2657">
                  <c:v>856000</c:v>
                </c:pt>
                <c:pt idx="2658">
                  <c:v>857000</c:v>
                </c:pt>
                <c:pt idx="2659">
                  <c:v>858000</c:v>
                </c:pt>
                <c:pt idx="2660">
                  <c:v>859000</c:v>
                </c:pt>
                <c:pt idx="2661">
                  <c:v>860000</c:v>
                </c:pt>
                <c:pt idx="2662">
                  <c:v>861000</c:v>
                </c:pt>
                <c:pt idx="2663">
                  <c:v>862000</c:v>
                </c:pt>
                <c:pt idx="2664">
                  <c:v>863000</c:v>
                </c:pt>
                <c:pt idx="2665">
                  <c:v>864000</c:v>
                </c:pt>
                <c:pt idx="2666">
                  <c:v>865000</c:v>
                </c:pt>
                <c:pt idx="2667">
                  <c:v>866000</c:v>
                </c:pt>
                <c:pt idx="2668">
                  <c:v>867000</c:v>
                </c:pt>
                <c:pt idx="2669">
                  <c:v>868000</c:v>
                </c:pt>
                <c:pt idx="2670">
                  <c:v>869000</c:v>
                </c:pt>
                <c:pt idx="2671">
                  <c:v>870000</c:v>
                </c:pt>
                <c:pt idx="2672">
                  <c:v>871000</c:v>
                </c:pt>
                <c:pt idx="2673">
                  <c:v>872000</c:v>
                </c:pt>
                <c:pt idx="2674">
                  <c:v>873000</c:v>
                </c:pt>
                <c:pt idx="2675">
                  <c:v>874000</c:v>
                </c:pt>
                <c:pt idx="2676">
                  <c:v>875000</c:v>
                </c:pt>
                <c:pt idx="2677">
                  <c:v>876000</c:v>
                </c:pt>
                <c:pt idx="2678">
                  <c:v>877000</c:v>
                </c:pt>
                <c:pt idx="2679">
                  <c:v>878000</c:v>
                </c:pt>
                <c:pt idx="2680">
                  <c:v>879000</c:v>
                </c:pt>
                <c:pt idx="2681">
                  <c:v>880000</c:v>
                </c:pt>
                <c:pt idx="2682">
                  <c:v>881000</c:v>
                </c:pt>
                <c:pt idx="2683">
                  <c:v>882000</c:v>
                </c:pt>
                <c:pt idx="2684">
                  <c:v>883000</c:v>
                </c:pt>
                <c:pt idx="2685">
                  <c:v>884000</c:v>
                </c:pt>
                <c:pt idx="2686">
                  <c:v>885000</c:v>
                </c:pt>
                <c:pt idx="2687">
                  <c:v>886000</c:v>
                </c:pt>
                <c:pt idx="2688">
                  <c:v>887000</c:v>
                </c:pt>
                <c:pt idx="2689">
                  <c:v>888000</c:v>
                </c:pt>
                <c:pt idx="2690">
                  <c:v>889000</c:v>
                </c:pt>
                <c:pt idx="2691">
                  <c:v>890000</c:v>
                </c:pt>
                <c:pt idx="2692">
                  <c:v>891000</c:v>
                </c:pt>
                <c:pt idx="2693">
                  <c:v>892000</c:v>
                </c:pt>
                <c:pt idx="2694">
                  <c:v>893000</c:v>
                </c:pt>
                <c:pt idx="2695">
                  <c:v>894000</c:v>
                </c:pt>
                <c:pt idx="2696">
                  <c:v>895000</c:v>
                </c:pt>
                <c:pt idx="2697">
                  <c:v>896000</c:v>
                </c:pt>
                <c:pt idx="2698">
                  <c:v>897000</c:v>
                </c:pt>
                <c:pt idx="2699">
                  <c:v>898000</c:v>
                </c:pt>
                <c:pt idx="2700">
                  <c:v>899000</c:v>
                </c:pt>
                <c:pt idx="2701">
                  <c:v>900000</c:v>
                </c:pt>
                <c:pt idx="2702">
                  <c:v>901000</c:v>
                </c:pt>
                <c:pt idx="2703">
                  <c:v>902000</c:v>
                </c:pt>
                <c:pt idx="2704">
                  <c:v>903000</c:v>
                </c:pt>
                <c:pt idx="2705">
                  <c:v>904000</c:v>
                </c:pt>
                <c:pt idx="2706">
                  <c:v>905000</c:v>
                </c:pt>
                <c:pt idx="2707">
                  <c:v>906000</c:v>
                </c:pt>
                <c:pt idx="2708">
                  <c:v>907000</c:v>
                </c:pt>
                <c:pt idx="2709">
                  <c:v>908000</c:v>
                </c:pt>
                <c:pt idx="2710">
                  <c:v>909000</c:v>
                </c:pt>
                <c:pt idx="2711">
                  <c:v>910000</c:v>
                </c:pt>
                <c:pt idx="2712">
                  <c:v>911000</c:v>
                </c:pt>
                <c:pt idx="2713">
                  <c:v>912000</c:v>
                </c:pt>
                <c:pt idx="2714">
                  <c:v>913000</c:v>
                </c:pt>
                <c:pt idx="2715">
                  <c:v>914000</c:v>
                </c:pt>
                <c:pt idx="2716">
                  <c:v>915000</c:v>
                </c:pt>
                <c:pt idx="2717">
                  <c:v>916000</c:v>
                </c:pt>
                <c:pt idx="2718">
                  <c:v>917000</c:v>
                </c:pt>
                <c:pt idx="2719">
                  <c:v>918000</c:v>
                </c:pt>
                <c:pt idx="2720">
                  <c:v>919000</c:v>
                </c:pt>
                <c:pt idx="2721">
                  <c:v>920000</c:v>
                </c:pt>
                <c:pt idx="2722">
                  <c:v>921000</c:v>
                </c:pt>
                <c:pt idx="2723">
                  <c:v>922000</c:v>
                </c:pt>
                <c:pt idx="2724">
                  <c:v>923000</c:v>
                </c:pt>
                <c:pt idx="2725">
                  <c:v>924000</c:v>
                </c:pt>
                <c:pt idx="2726">
                  <c:v>925000</c:v>
                </c:pt>
                <c:pt idx="2727">
                  <c:v>926000</c:v>
                </c:pt>
                <c:pt idx="2728">
                  <c:v>927000</c:v>
                </c:pt>
                <c:pt idx="2729">
                  <c:v>928000</c:v>
                </c:pt>
                <c:pt idx="2730">
                  <c:v>929000</c:v>
                </c:pt>
                <c:pt idx="2731">
                  <c:v>930000</c:v>
                </c:pt>
                <c:pt idx="2732">
                  <c:v>931000</c:v>
                </c:pt>
                <c:pt idx="2733">
                  <c:v>932000</c:v>
                </c:pt>
                <c:pt idx="2734">
                  <c:v>933000</c:v>
                </c:pt>
                <c:pt idx="2735">
                  <c:v>934000</c:v>
                </c:pt>
                <c:pt idx="2736">
                  <c:v>935000</c:v>
                </c:pt>
                <c:pt idx="2737">
                  <c:v>936000</c:v>
                </c:pt>
                <c:pt idx="2738">
                  <c:v>937000</c:v>
                </c:pt>
                <c:pt idx="2739">
                  <c:v>938000</c:v>
                </c:pt>
                <c:pt idx="2740">
                  <c:v>939000</c:v>
                </c:pt>
                <c:pt idx="2741">
                  <c:v>940000</c:v>
                </c:pt>
                <c:pt idx="2742">
                  <c:v>941000</c:v>
                </c:pt>
                <c:pt idx="2743">
                  <c:v>942000</c:v>
                </c:pt>
                <c:pt idx="2744">
                  <c:v>943000</c:v>
                </c:pt>
                <c:pt idx="2745">
                  <c:v>944000</c:v>
                </c:pt>
                <c:pt idx="2746">
                  <c:v>945000</c:v>
                </c:pt>
                <c:pt idx="2747">
                  <c:v>946000</c:v>
                </c:pt>
                <c:pt idx="2748">
                  <c:v>947000</c:v>
                </c:pt>
                <c:pt idx="2749">
                  <c:v>948000</c:v>
                </c:pt>
                <c:pt idx="2750">
                  <c:v>949000</c:v>
                </c:pt>
                <c:pt idx="2751">
                  <c:v>950000</c:v>
                </c:pt>
                <c:pt idx="2752">
                  <c:v>951000</c:v>
                </c:pt>
                <c:pt idx="2753">
                  <c:v>952000</c:v>
                </c:pt>
                <c:pt idx="2754">
                  <c:v>953000</c:v>
                </c:pt>
                <c:pt idx="2755">
                  <c:v>954000</c:v>
                </c:pt>
                <c:pt idx="2756">
                  <c:v>955000</c:v>
                </c:pt>
                <c:pt idx="2757">
                  <c:v>956000</c:v>
                </c:pt>
                <c:pt idx="2758">
                  <c:v>957000</c:v>
                </c:pt>
                <c:pt idx="2759">
                  <c:v>958000</c:v>
                </c:pt>
                <c:pt idx="2760">
                  <c:v>959000</c:v>
                </c:pt>
                <c:pt idx="2761">
                  <c:v>960000</c:v>
                </c:pt>
                <c:pt idx="2762">
                  <c:v>961000</c:v>
                </c:pt>
                <c:pt idx="2763">
                  <c:v>962000</c:v>
                </c:pt>
                <c:pt idx="2764">
                  <c:v>963000</c:v>
                </c:pt>
                <c:pt idx="2765">
                  <c:v>964000</c:v>
                </c:pt>
                <c:pt idx="2766">
                  <c:v>965000</c:v>
                </c:pt>
                <c:pt idx="2767">
                  <c:v>966000</c:v>
                </c:pt>
                <c:pt idx="2768">
                  <c:v>967000</c:v>
                </c:pt>
                <c:pt idx="2769">
                  <c:v>968000</c:v>
                </c:pt>
                <c:pt idx="2770">
                  <c:v>969000</c:v>
                </c:pt>
                <c:pt idx="2771">
                  <c:v>970000</c:v>
                </c:pt>
                <c:pt idx="2772">
                  <c:v>971000</c:v>
                </c:pt>
                <c:pt idx="2773">
                  <c:v>972000</c:v>
                </c:pt>
                <c:pt idx="2774">
                  <c:v>973000</c:v>
                </c:pt>
                <c:pt idx="2775">
                  <c:v>974000</c:v>
                </c:pt>
                <c:pt idx="2776">
                  <c:v>975000</c:v>
                </c:pt>
                <c:pt idx="2777">
                  <c:v>976000</c:v>
                </c:pt>
                <c:pt idx="2778">
                  <c:v>977000</c:v>
                </c:pt>
                <c:pt idx="2779">
                  <c:v>978000</c:v>
                </c:pt>
                <c:pt idx="2780">
                  <c:v>979000</c:v>
                </c:pt>
                <c:pt idx="2781">
                  <c:v>980000</c:v>
                </c:pt>
                <c:pt idx="2782">
                  <c:v>981000</c:v>
                </c:pt>
                <c:pt idx="2783">
                  <c:v>982000</c:v>
                </c:pt>
                <c:pt idx="2784">
                  <c:v>983000</c:v>
                </c:pt>
                <c:pt idx="2785">
                  <c:v>984000</c:v>
                </c:pt>
                <c:pt idx="2786">
                  <c:v>985000</c:v>
                </c:pt>
                <c:pt idx="2787">
                  <c:v>986000</c:v>
                </c:pt>
                <c:pt idx="2788">
                  <c:v>987000</c:v>
                </c:pt>
                <c:pt idx="2789">
                  <c:v>988000</c:v>
                </c:pt>
                <c:pt idx="2790">
                  <c:v>989000</c:v>
                </c:pt>
                <c:pt idx="2791">
                  <c:v>990000</c:v>
                </c:pt>
                <c:pt idx="2792">
                  <c:v>991000</c:v>
                </c:pt>
                <c:pt idx="2793">
                  <c:v>992000</c:v>
                </c:pt>
                <c:pt idx="2794">
                  <c:v>993000</c:v>
                </c:pt>
                <c:pt idx="2795">
                  <c:v>994000</c:v>
                </c:pt>
                <c:pt idx="2796">
                  <c:v>995000</c:v>
                </c:pt>
                <c:pt idx="2797">
                  <c:v>996000</c:v>
                </c:pt>
                <c:pt idx="2798">
                  <c:v>997000</c:v>
                </c:pt>
                <c:pt idx="2799">
                  <c:v>998000</c:v>
                </c:pt>
                <c:pt idx="2800">
                  <c:v>999000</c:v>
                </c:pt>
                <c:pt idx="2801">
                  <c:v>1000000</c:v>
                </c:pt>
                <c:pt idx="2802">
                  <c:v>1001000</c:v>
                </c:pt>
                <c:pt idx="2803">
                  <c:v>1002000</c:v>
                </c:pt>
                <c:pt idx="2804">
                  <c:v>1003000</c:v>
                </c:pt>
                <c:pt idx="2805">
                  <c:v>1004000</c:v>
                </c:pt>
                <c:pt idx="2806">
                  <c:v>1005000</c:v>
                </c:pt>
                <c:pt idx="2807">
                  <c:v>1006000</c:v>
                </c:pt>
                <c:pt idx="2808">
                  <c:v>1007000</c:v>
                </c:pt>
                <c:pt idx="2809">
                  <c:v>1008000</c:v>
                </c:pt>
                <c:pt idx="2810">
                  <c:v>1009000</c:v>
                </c:pt>
                <c:pt idx="2811">
                  <c:v>1010000</c:v>
                </c:pt>
                <c:pt idx="2812">
                  <c:v>1011000</c:v>
                </c:pt>
                <c:pt idx="2813">
                  <c:v>1012000</c:v>
                </c:pt>
                <c:pt idx="2814">
                  <c:v>1013000</c:v>
                </c:pt>
                <c:pt idx="2815">
                  <c:v>1014000</c:v>
                </c:pt>
                <c:pt idx="2816">
                  <c:v>1015000</c:v>
                </c:pt>
                <c:pt idx="2817">
                  <c:v>1016000</c:v>
                </c:pt>
                <c:pt idx="2818">
                  <c:v>1017000</c:v>
                </c:pt>
                <c:pt idx="2819">
                  <c:v>1018000</c:v>
                </c:pt>
                <c:pt idx="2820">
                  <c:v>1019000</c:v>
                </c:pt>
                <c:pt idx="2821">
                  <c:v>1020000</c:v>
                </c:pt>
                <c:pt idx="2822">
                  <c:v>1021000</c:v>
                </c:pt>
                <c:pt idx="2823">
                  <c:v>1022000</c:v>
                </c:pt>
                <c:pt idx="2824">
                  <c:v>1023000</c:v>
                </c:pt>
                <c:pt idx="2825">
                  <c:v>1024000</c:v>
                </c:pt>
                <c:pt idx="2826">
                  <c:v>1025000</c:v>
                </c:pt>
                <c:pt idx="2827">
                  <c:v>1026000</c:v>
                </c:pt>
                <c:pt idx="2828">
                  <c:v>1027000</c:v>
                </c:pt>
                <c:pt idx="2829">
                  <c:v>1028000</c:v>
                </c:pt>
                <c:pt idx="2830">
                  <c:v>1029000</c:v>
                </c:pt>
                <c:pt idx="2831">
                  <c:v>1030000</c:v>
                </c:pt>
                <c:pt idx="2832">
                  <c:v>1031000</c:v>
                </c:pt>
                <c:pt idx="2833">
                  <c:v>1032000</c:v>
                </c:pt>
                <c:pt idx="2834">
                  <c:v>1033000</c:v>
                </c:pt>
                <c:pt idx="2835">
                  <c:v>1034000</c:v>
                </c:pt>
                <c:pt idx="2836">
                  <c:v>1035000</c:v>
                </c:pt>
                <c:pt idx="2837">
                  <c:v>1036000</c:v>
                </c:pt>
                <c:pt idx="2838">
                  <c:v>1037000</c:v>
                </c:pt>
                <c:pt idx="2839">
                  <c:v>1038000</c:v>
                </c:pt>
                <c:pt idx="2840">
                  <c:v>1039000</c:v>
                </c:pt>
                <c:pt idx="2841">
                  <c:v>1040000</c:v>
                </c:pt>
                <c:pt idx="2842">
                  <c:v>1041000</c:v>
                </c:pt>
                <c:pt idx="2843">
                  <c:v>1042000</c:v>
                </c:pt>
                <c:pt idx="2844">
                  <c:v>1043000</c:v>
                </c:pt>
                <c:pt idx="2845">
                  <c:v>1044000</c:v>
                </c:pt>
                <c:pt idx="2846">
                  <c:v>1045000</c:v>
                </c:pt>
                <c:pt idx="2847">
                  <c:v>1046000</c:v>
                </c:pt>
                <c:pt idx="2848">
                  <c:v>1047000</c:v>
                </c:pt>
                <c:pt idx="2849">
                  <c:v>1048000</c:v>
                </c:pt>
                <c:pt idx="2850">
                  <c:v>1049000</c:v>
                </c:pt>
                <c:pt idx="2851">
                  <c:v>1050000</c:v>
                </c:pt>
                <c:pt idx="2852">
                  <c:v>1051000</c:v>
                </c:pt>
                <c:pt idx="2853">
                  <c:v>1052000</c:v>
                </c:pt>
                <c:pt idx="2854">
                  <c:v>1053000</c:v>
                </c:pt>
                <c:pt idx="2855">
                  <c:v>1054000</c:v>
                </c:pt>
                <c:pt idx="2856">
                  <c:v>1055000</c:v>
                </c:pt>
                <c:pt idx="2857">
                  <c:v>1056000</c:v>
                </c:pt>
                <c:pt idx="2858">
                  <c:v>1057000</c:v>
                </c:pt>
                <c:pt idx="2859">
                  <c:v>1058000</c:v>
                </c:pt>
                <c:pt idx="2860">
                  <c:v>1059000</c:v>
                </c:pt>
                <c:pt idx="2861">
                  <c:v>1060000</c:v>
                </c:pt>
                <c:pt idx="2862">
                  <c:v>1061000</c:v>
                </c:pt>
                <c:pt idx="2863">
                  <c:v>1062000</c:v>
                </c:pt>
                <c:pt idx="2864">
                  <c:v>1063000</c:v>
                </c:pt>
                <c:pt idx="2865">
                  <c:v>1064000</c:v>
                </c:pt>
                <c:pt idx="2866">
                  <c:v>1065000</c:v>
                </c:pt>
                <c:pt idx="2867">
                  <c:v>1066000</c:v>
                </c:pt>
                <c:pt idx="2868">
                  <c:v>1067000</c:v>
                </c:pt>
                <c:pt idx="2869">
                  <c:v>1068000</c:v>
                </c:pt>
                <c:pt idx="2870">
                  <c:v>1069000</c:v>
                </c:pt>
                <c:pt idx="2871">
                  <c:v>1070000</c:v>
                </c:pt>
                <c:pt idx="2872">
                  <c:v>1071000</c:v>
                </c:pt>
                <c:pt idx="2873">
                  <c:v>1072000</c:v>
                </c:pt>
                <c:pt idx="2874">
                  <c:v>1073000</c:v>
                </c:pt>
                <c:pt idx="2875">
                  <c:v>1074000</c:v>
                </c:pt>
                <c:pt idx="2876">
                  <c:v>1075000</c:v>
                </c:pt>
                <c:pt idx="2877">
                  <c:v>1076000</c:v>
                </c:pt>
                <c:pt idx="2878">
                  <c:v>1077000</c:v>
                </c:pt>
                <c:pt idx="2879">
                  <c:v>1078000</c:v>
                </c:pt>
                <c:pt idx="2880">
                  <c:v>1079000</c:v>
                </c:pt>
                <c:pt idx="2881">
                  <c:v>1080000</c:v>
                </c:pt>
                <c:pt idx="2882">
                  <c:v>1081000</c:v>
                </c:pt>
                <c:pt idx="2883">
                  <c:v>1082000</c:v>
                </c:pt>
                <c:pt idx="2884">
                  <c:v>1083000</c:v>
                </c:pt>
                <c:pt idx="2885">
                  <c:v>1084000</c:v>
                </c:pt>
                <c:pt idx="2886">
                  <c:v>1085000</c:v>
                </c:pt>
                <c:pt idx="2887">
                  <c:v>1086000</c:v>
                </c:pt>
                <c:pt idx="2888">
                  <c:v>1087000</c:v>
                </c:pt>
                <c:pt idx="2889">
                  <c:v>1088000</c:v>
                </c:pt>
                <c:pt idx="2890">
                  <c:v>1089000</c:v>
                </c:pt>
                <c:pt idx="2891">
                  <c:v>1090000</c:v>
                </c:pt>
                <c:pt idx="2892">
                  <c:v>1091000</c:v>
                </c:pt>
                <c:pt idx="2893">
                  <c:v>1092000</c:v>
                </c:pt>
                <c:pt idx="2894">
                  <c:v>1093000</c:v>
                </c:pt>
                <c:pt idx="2895">
                  <c:v>1094000</c:v>
                </c:pt>
                <c:pt idx="2896">
                  <c:v>1095000</c:v>
                </c:pt>
                <c:pt idx="2897">
                  <c:v>1096000</c:v>
                </c:pt>
                <c:pt idx="2898">
                  <c:v>1097000</c:v>
                </c:pt>
                <c:pt idx="2899">
                  <c:v>1098000</c:v>
                </c:pt>
                <c:pt idx="2900">
                  <c:v>1099000</c:v>
                </c:pt>
                <c:pt idx="2901">
                  <c:v>1100000</c:v>
                </c:pt>
                <c:pt idx="2902">
                  <c:v>1101000</c:v>
                </c:pt>
                <c:pt idx="2903">
                  <c:v>1102000</c:v>
                </c:pt>
                <c:pt idx="2904">
                  <c:v>1103000</c:v>
                </c:pt>
                <c:pt idx="2905">
                  <c:v>1104000</c:v>
                </c:pt>
                <c:pt idx="2906">
                  <c:v>1105000</c:v>
                </c:pt>
                <c:pt idx="2907">
                  <c:v>1106000</c:v>
                </c:pt>
                <c:pt idx="2908">
                  <c:v>1107000</c:v>
                </c:pt>
                <c:pt idx="2909">
                  <c:v>1108000</c:v>
                </c:pt>
                <c:pt idx="2910">
                  <c:v>1109000</c:v>
                </c:pt>
                <c:pt idx="2911">
                  <c:v>1110000</c:v>
                </c:pt>
                <c:pt idx="2912">
                  <c:v>1111000</c:v>
                </c:pt>
                <c:pt idx="2913">
                  <c:v>1112000</c:v>
                </c:pt>
                <c:pt idx="2914">
                  <c:v>1113000</c:v>
                </c:pt>
                <c:pt idx="2915">
                  <c:v>1114000</c:v>
                </c:pt>
                <c:pt idx="2916">
                  <c:v>1115000</c:v>
                </c:pt>
                <c:pt idx="2917">
                  <c:v>1116000</c:v>
                </c:pt>
                <c:pt idx="2918">
                  <c:v>1117000</c:v>
                </c:pt>
                <c:pt idx="2919">
                  <c:v>1118000</c:v>
                </c:pt>
                <c:pt idx="2920">
                  <c:v>1119000</c:v>
                </c:pt>
                <c:pt idx="2921">
                  <c:v>1120000</c:v>
                </c:pt>
                <c:pt idx="2922">
                  <c:v>1121000</c:v>
                </c:pt>
                <c:pt idx="2923">
                  <c:v>1122000</c:v>
                </c:pt>
                <c:pt idx="2924">
                  <c:v>1123000</c:v>
                </c:pt>
                <c:pt idx="2925">
                  <c:v>1124000</c:v>
                </c:pt>
                <c:pt idx="2926">
                  <c:v>1125000</c:v>
                </c:pt>
                <c:pt idx="2927">
                  <c:v>1126000</c:v>
                </c:pt>
                <c:pt idx="2928">
                  <c:v>1127000</c:v>
                </c:pt>
                <c:pt idx="2929">
                  <c:v>1128000</c:v>
                </c:pt>
                <c:pt idx="2930">
                  <c:v>1129000</c:v>
                </c:pt>
                <c:pt idx="2931">
                  <c:v>1130000</c:v>
                </c:pt>
                <c:pt idx="2932">
                  <c:v>1131000</c:v>
                </c:pt>
                <c:pt idx="2933">
                  <c:v>1132000</c:v>
                </c:pt>
                <c:pt idx="2934">
                  <c:v>1133000</c:v>
                </c:pt>
                <c:pt idx="2935">
                  <c:v>1134000</c:v>
                </c:pt>
                <c:pt idx="2936">
                  <c:v>1135000</c:v>
                </c:pt>
                <c:pt idx="2937">
                  <c:v>1136000</c:v>
                </c:pt>
                <c:pt idx="2938">
                  <c:v>1137000</c:v>
                </c:pt>
                <c:pt idx="2939">
                  <c:v>1138000</c:v>
                </c:pt>
                <c:pt idx="2940">
                  <c:v>1139000</c:v>
                </c:pt>
                <c:pt idx="2941">
                  <c:v>1140000</c:v>
                </c:pt>
                <c:pt idx="2942">
                  <c:v>1141000</c:v>
                </c:pt>
                <c:pt idx="2943">
                  <c:v>1142000</c:v>
                </c:pt>
                <c:pt idx="2944">
                  <c:v>1143000</c:v>
                </c:pt>
                <c:pt idx="2945">
                  <c:v>1144000</c:v>
                </c:pt>
                <c:pt idx="2946">
                  <c:v>1145000</c:v>
                </c:pt>
                <c:pt idx="2947">
                  <c:v>1146000</c:v>
                </c:pt>
                <c:pt idx="2948">
                  <c:v>1147000</c:v>
                </c:pt>
                <c:pt idx="2949">
                  <c:v>1148000</c:v>
                </c:pt>
                <c:pt idx="2950">
                  <c:v>1149000</c:v>
                </c:pt>
                <c:pt idx="2951">
                  <c:v>1150000</c:v>
                </c:pt>
                <c:pt idx="2952">
                  <c:v>1151000</c:v>
                </c:pt>
                <c:pt idx="2953">
                  <c:v>1152000</c:v>
                </c:pt>
                <c:pt idx="2954">
                  <c:v>1153000</c:v>
                </c:pt>
                <c:pt idx="2955">
                  <c:v>1154000</c:v>
                </c:pt>
                <c:pt idx="2956">
                  <c:v>1155000</c:v>
                </c:pt>
                <c:pt idx="2957">
                  <c:v>1156000</c:v>
                </c:pt>
                <c:pt idx="2958">
                  <c:v>1157000</c:v>
                </c:pt>
                <c:pt idx="2959">
                  <c:v>1158000</c:v>
                </c:pt>
                <c:pt idx="2960">
                  <c:v>1159000</c:v>
                </c:pt>
                <c:pt idx="2961">
                  <c:v>1160000</c:v>
                </c:pt>
                <c:pt idx="2962">
                  <c:v>1161000</c:v>
                </c:pt>
                <c:pt idx="2963">
                  <c:v>1162000</c:v>
                </c:pt>
                <c:pt idx="2964">
                  <c:v>1163000</c:v>
                </c:pt>
                <c:pt idx="2965">
                  <c:v>1164000</c:v>
                </c:pt>
                <c:pt idx="2966">
                  <c:v>1165000</c:v>
                </c:pt>
                <c:pt idx="2967">
                  <c:v>1166000</c:v>
                </c:pt>
                <c:pt idx="2968">
                  <c:v>1167000</c:v>
                </c:pt>
                <c:pt idx="2969">
                  <c:v>1168000</c:v>
                </c:pt>
                <c:pt idx="2970">
                  <c:v>1169000</c:v>
                </c:pt>
                <c:pt idx="2971">
                  <c:v>1170000</c:v>
                </c:pt>
                <c:pt idx="2972">
                  <c:v>1171000</c:v>
                </c:pt>
                <c:pt idx="2973">
                  <c:v>1172000</c:v>
                </c:pt>
                <c:pt idx="2974">
                  <c:v>1173000</c:v>
                </c:pt>
                <c:pt idx="2975">
                  <c:v>1174000</c:v>
                </c:pt>
                <c:pt idx="2976">
                  <c:v>1175000</c:v>
                </c:pt>
                <c:pt idx="2977">
                  <c:v>1176000</c:v>
                </c:pt>
                <c:pt idx="2978">
                  <c:v>1177000</c:v>
                </c:pt>
                <c:pt idx="2979">
                  <c:v>1178000</c:v>
                </c:pt>
                <c:pt idx="2980">
                  <c:v>1179000</c:v>
                </c:pt>
                <c:pt idx="2981">
                  <c:v>1180000</c:v>
                </c:pt>
                <c:pt idx="2982">
                  <c:v>1181000</c:v>
                </c:pt>
                <c:pt idx="2983">
                  <c:v>1182000</c:v>
                </c:pt>
                <c:pt idx="2984">
                  <c:v>1183000</c:v>
                </c:pt>
                <c:pt idx="2985">
                  <c:v>1184000</c:v>
                </c:pt>
                <c:pt idx="2986">
                  <c:v>1185000</c:v>
                </c:pt>
                <c:pt idx="2987">
                  <c:v>1186000</c:v>
                </c:pt>
                <c:pt idx="2988">
                  <c:v>1187000</c:v>
                </c:pt>
                <c:pt idx="2989">
                  <c:v>1188000</c:v>
                </c:pt>
                <c:pt idx="2990">
                  <c:v>1189000</c:v>
                </c:pt>
                <c:pt idx="2991">
                  <c:v>1190000</c:v>
                </c:pt>
                <c:pt idx="2992">
                  <c:v>1191000</c:v>
                </c:pt>
                <c:pt idx="2993">
                  <c:v>1192000</c:v>
                </c:pt>
                <c:pt idx="2994">
                  <c:v>1193000</c:v>
                </c:pt>
                <c:pt idx="2995">
                  <c:v>1194000</c:v>
                </c:pt>
                <c:pt idx="2996">
                  <c:v>1195000</c:v>
                </c:pt>
                <c:pt idx="2997">
                  <c:v>1196000</c:v>
                </c:pt>
                <c:pt idx="2998">
                  <c:v>1197000</c:v>
                </c:pt>
                <c:pt idx="2999">
                  <c:v>1198000</c:v>
                </c:pt>
                <c:pt idx="3000">
                  <c:v>1199000</c:v>
                </c:pt>
                <c:pt idx="3001">
                  <c:v>1200000</c:v>
                </c:pt>
                <c:pt idx="3002">
                  <c:v>1201000</c:v>
                </c:pt>
                <c:pt idx="3003">
                  <c:v>1202000</c:v>
                </c:pt>
                <c:pt idx="3004">
                  <c:v>1203000</c:v>
                </c:pt>
                <c:pt idx="3005">
                  <c:v>1204000</c:v>
                </c:pt>
                <c:pt idx="3006">
                  <c:v>1205000</c:v>
                </c:pt>
                <c:pt idx="3007">
                  <c:v>1206000</c:v>
                </c:pt>
                <c:pt idx="3008">
                  <c:v>1207000</c:v>
                </c:pt>
                <c:pt idx="3009">
                  <c:v>1208000</c:v>
                </c:pt>
                <c:pt idx="3010">
                  <c:v>1209000</c:v>
                </c:pt>
                <c:pt idx="3011">
                  <c:v>1210000</c:v>
                </c:pt>
                <c:pt idx="3012">
                  <c:v>1211000</c:v>
                </c:pt>
                <c:pt idx="3013">
                  <c:v>1212000</c:v>
                </c:pt>
                <c:pt idx="3014">
                  <c:v>1213000</c:v>
                </c:pt>
                <c:pt idx="3015">
                  <c:v>1214000</c:v>
                </c:pt>
                <c:pt idx="3016">
                  <c:v>1215000</c:v>
                </c:pt>
                <c:pt idx="3017">
                  <c:v>1216000</c:v>
                </c:pt>
                <c:pt idx="3018">
                  <c:v>1217000</c:v>
                </c:pt>
                <c:pt idx="3019">
                  <c:v>1218000</c:v>
                </c:pt>
                <c:pt idx="3020">
                  <c:v>1219000</c:v>
                </c:pt>
                <c:pt idx="3021">
                  <c:v>1220000</c:v>
                </c:pt>
                <c:pt idx="3022">
                  <c:v>1221000</c:v>
                </c:pt>
                <c:pt idx="3023">
                  <c:v>1222000</c:v>
                </c:pt>
                <c:pt idx="3024">
                  <c:v>1223000</c:v>
                </c:pt>
                <c:pt idx="3025">
                  <c:v>1224000</c:v>
                </c:pt>
                <c:pt idx="3026">
                  <c:v>1225000</c:v>
                </c:pt>
                <c:pt idx="3027">
                  <c:v>1226000</c:v>
                </c:pt>
                <c:pt idx="3028">
                  <c:v>1227000</c:v>
                </c:pt>
                <c:pt idx="3029">
                  <c:v>1228000</c:v>
                </c:pt>
                <c:pt idx="3030">
                  <c:v>1229000</c:v>
                </c:pt>
                <c:pt idx="3031">
                  <c:v>1230000</c:v>
                </c:pt>
                <c:pt idx="3032">
                  <c:v>1231000</c:v>
                </c:pt>
                <c:pt idx="3033">
                  <c:v>1232000</c:v>
                </c:pt>
                <c:pt idx="3034">
                  <c:v>1233000</c:v>
                </c:pt>
                <c:pt idx="3035">
                  <c:v>1234000</c:v>
                </c:pt>
                <c:pt idx="3036">
                  <c:v>1235000</c:v>
                </c:pt>
                <c:pt idx="3037">
                  <c:v>1236000</c:v>
                </c:pt>
                <c:pt idx="3038">
                  <c:v>1237000</c:v>
                </c:pt>
                <c:pt idx="3039">
                  <c:v>1238000</c:v>
                </c:pt>
                <c:pt idx="3040">
                  <c:v>1239000</c:v>
                </c:pt>
                <c:pt idx="3041">
                  <c:v>1240000</c:v>
                </c:pt>
                <c:pt idx="3042">
                  <c:v>1241000</c:v>
                </c:pt>
                <c:pt idx="3043">
                  <c:v>1242000</c:v>
                </c:pt>
                <c:pt idx="3044">
                  <c:v>1243000</c:v>
                </c:pt>
                <c:pt idx="3045">
                  <c:v>1244000</c:v>
                </c:pt>
                <c:pt idx="3046">
                  <c:v>1245000</c:v>
                </c:pt>
                <c:pt idx="3047">
                  <c:v>1246000</c:v>
                </c:pt>
                <c:pt idx="3048">
                  <c:v>1247000</c:v>
                </c:pt>
                <c:pt idx="3049">
                  <c:v>1248000</c:v>
                </c:pt>
                <c:pt idx="3050">
                  <c:v>1249000</c:v>
                </c:pt>
                <c:pt idx="3051">
                  <c:v>1250000</c:v>
                </c:pt>
                <c:pt idx="3052">
                  <c:v>1251000</c:v>
                </c:pt>
                <c:pt idx="3053">
                  <c:v>1252000</c:v>
                </c:pt>
                <c:pt idx="3054">
                  <c:v>1253000</c:v>
                </c:pt>
                <c:pt idx="3055">
                  <c:v>1254000</c:v>
                </c:pt>
                <c:pt idx="3056">
                  <c:v>1255000</c:v>
                </c:pt>
                <c:pt idx="3057">
                  <c:v>1256000</c:v>
                </c:pt>
                <c:pt idx="3058">
                  <c:v>1257000</c:v>
                </c:pt>
                <c:pt idx="3059">
                  <c:v>1258000</c:v>
                </c:pt>
                <c:pt idx="3060">
                  <c:v>1259000</c:v>
                </c:pt>
                <c:pt idx="3061">
                  <c:v>1260000</c:v>
                </c:pt>
                <c:pt idx="3062">
                  <c:v>1261000</c:v>
                </c:pt>
                <c:pt idx="3063">
                  <c:v>1262000</c:v>
                </c:pt>
                <c:pt idx="3064">
                  <c:v>1263000</c:v>
                </c:pt>
                <c:pt idx="3065">
                  <c:v>1264000</c:v>
                </c:pt>
                <c:pt idx="3066">
                  <c:v>1265000</c:v>
                </c:pt>
                <c:pt idx="3067">
                  <c:v>1266000</c:v>
                </c:pt>
                <c:pt idx="3068">
                  <c:v>1267000</c:v>
                </c:pt>
                <c:pt idx="3069">
                  <c:v>1268000</c:v>
                </c:pt>
                <c:pt idx="3070">
                  <c:v>1269000</c:v>
                </c:pt>
                <c:pt idx="3071">
                  <c:v>1270000</c:v>
                </c:pt>
                <c:pt idx="3072">
                  <c:v>1271000</c:v>
                </c:pt>
                <c:pt idx="3073">
                  <c:v>1272000</c:v>
                </c:pt>
                <c:pt idx="3074">
                  <c:v>1273000</c:v>
                </c:pt>
                <c:pt idx="3075">
                  <c:v>1274000</c:v>
                </c:pt>
                <c:pt idx="3076">
                  <c:v>1275000</c:v>
                </c:pt>
                <c:pt idx="3077">
                  <c:v>1276000</c:v>
                </c:pt>
                <c:pt idx="3078">
                  <c:v>1277000</c:v>
                </c:pt>
                <c:pt idx="3079">
                  <c:v>1278000</c:v>
                </c:pt>
                <c:pt idx="3080">
                  <c:v>1279000</c:v>
                </c:pt>
                <c:pt idx="3081">
                  <c:v>1280000</c:v>
                </c:pt>
                <c:pt idx="3082">
                  <c:v>1281000</c:v>
                </c:pt>
                <c:pt idx="3083">
                  <c:v>1282000</c:v>
                </c:pt>
                <c:pt idx="3084">
                  <c:v>1283000</c:v>
                </c:pt>
                <c:pt idx="3085">
                  <c:v>1284000</c:v>
                </c:pt>
                <c:pt idx="3086">
                  <c:v>1285000</c:v>
                </c:pt>
                <c:pt idx="3087">
                  <c:v>1286000</c:v>
                </c:pt>
                <c:pt idx="3088">
                  <c:v>1287000</c:v>
                </c:pt>
                <c:pt idx="3089">
                  <c:v>1288000</c:v>
                </c:pt>
                <c:pt idx="3090">
                  <c:v>1289000</c:v>
                </c:pt>
                <c:pt idx="3091">
                  <c:v>1290000</c:v>
                </c:pt>
                <c:pt idx="3092">
                  <c:v>1291000</c:v>
                </c:pt>
                <c:pt idx="3093">
                  <c:v>1292000</c:v>
                </c:pt>
                <c:pt idx="3094">
                  <c:v>1293000</c:v>
                </c:pt>
                <c:pt idx="3095">
                  <c:v>1294000</c:v>
                </c:pt>
                <c:pt idx="3096">
                  <c:v>1295000</c:v>
                </c:pt>
                <c:pt idx="3097">
                  <c:v>1296000</c:v>
                </c:pt>
                <c:pt idx="3098">
                  <c:v>1297000</c:v>
                </c:pt>
                <c:pt idx="3099">
                  <c:v>1298000</c:v>
                </c:pt>
                <c:pt idx="3100">
                  <c:v>1299000</c:v>
                </c:pt>
                <c:pt idx="3101">
                  <c:v>1300000</c:v>
                </c:pt>
                <c:pt idx="3102">
                  <c:v>1301000</c:v>
                </c:pt>
                <c:pt idx="3103">
                  <c:v>1302000</c:v>
                </c:pt>
                <c:pt idx="3104">
                  <c:v>1303000</c:v>
                </c:pt>
                <c:pt idx="3105">
                  <c:v>1304000</c:v>
                </c:pt>
                <c:pt idx="3106">
                  <c:v>1305000</c:v>
                </c:pt>
                <c:pt idx="3107">
                  <c:v>1306000</c:v>
                </c:pt>
                <c:pt idx="3108">
                  <c:v>1307000</c:v>
                </c:pt>
                <c:pt idx="3109">
                  <c:v>1308000</c:v>
                </c:pt>
                <c:pt idx="3110">
                  <c:v>1309000</c:v>
                </c:pt>
                <c:pt idx="3111">
                  <c:v>1310000</c:v>
                </c:pt>
                <c:pt idx="3112">
                  <c:v>1311000</c:v>
                </c:pt>
                <c:pt idx="3113">
                  <c:v>1312000</c:v>
                </c:pt>
                <c:pt idx="3114">
                  <c:v>1313000</c:v>
                </c:pt>
                <c:pt idx="3115">
                  <c:v>1314000</c:v>
                </c:pt>
                <c:pt idx="3116">
                  <c:v>1315000</c:v>
                </c:pt>
                <c:pt idx="3117">
                  <c:v>1316000</c:v>
                </c:pt>
                <c:pt idx="3118">
                  <c:v>1317000</c:v>
                </c:pt>
                <c:pt idx="3119">
                  <c:v>1318000</c:v>
                </c:pt>
                <c:pt idx="3120">
                  <c:v>1319000</c:v>
                </c:pt>
                <c:pt idx="3121">
                  <c:v>1320000</c:v>
                </c:pt>
                <c:pt idx="3122">
                  <c:v>1321000</c:v>
                </c:pt>
                <c:pt idx="3123">
                  <c:v>1322000</c:v>
                </c:pt>
                <c:pt idx="3124">
                  <c:v>1323000</c:v>
                </c:pt>
                <c:pt idx="3125">
                  <c:v>1324000</c:v>
                </c:pt>
                <c:pt idx="3126">
                  <c:v>1325000</c:v>
                </c:pt>
                <c:pt idx="3127">
                  <c:v>1326000</c:v>
                </c:pt>
                <c:pt idx="3128">
                  <c:v>1327000</c:v>
                </c:pt>
                <c:pt idx="3129">
                  <c:v>1328000</c:v>
                </c:pt>
                <c:pt idx="3130">
                  <c:v>1329000</c:v>
                </c:pt>
                <c:pt idx="3131">
                  <c:v>1330000</c:v>
                </c:pt>
                <c:pt idx="3132">
                  <c:v>1331000</c:v>
                </c:pt>
                <c:pt idx="3133">
                  <c:v>1332000</c:v>
                </c:pt>
                <c:pt idx="3134">
                  <c:v>1333000</c:v>
                </c:pt>
                <c:pt idx="3135">
                  <c:v>1334000</c:v>
                </c:pt>
                <c:pt idx="3136">
                  <c:v>1335000</c:v>
                </c:pt>
                <c:pt idx="3137">
                  <c:v>1336000</c:v>
                </c:pt>
                <c:pt idx="3138">
                  <c:v>1337000</c:v>
                </c:pt>
                <c:pt idx="3139">
                  <c:v>1338000</c:v>
                </c:pt>
                <c:pt idx="3140">
                  <c:v>1339000</c:v>
                </c:pt>
                <c:pt idx="3141">
                  <c:v>1340000</c:v>
                </c:pt>
                <c:pt idx="3142">
                  <c:v>1341000</c:v>
                </c:pt>
                <c:pt idx="3143">
                  <c:v>1342000</c:v>
                </c:pt>
                <c:pt idx="3144">
                  <c:v>1343000</c:v>
                </c:pt>
                <c:pt idx="3145">
                  <c:v>1344000</c:v>
                </c:pt>
                <c:pt idx="3146">
                  <c:v>1345000</c:v>
                </c:pt>
                <c:pt idx="3147">
                  <c:v>1346000</c:v>
                </c:pt>
                <c:pt idx="3148">
                  <c:v>1347000</c:v>
                </c:pt>
                <c:pt idx="3149">
                  <c:v>1348000</c:v>
                </c:pt>
                <c:pt idx="3150">
                  <c:v>1349000</c:v>
                </c:pt>
                <c:pt idx="3151">
                  <c:v>1350000</c:v>
                </c:pt>
                <c:pt idx="3152">
                  <c:v>1351000</c:v>
                </c:pt>
                <c:pt idx="3153">
                  <c:v>1352000</c:v>
                </c:pt>
                <c:pt idx="3154">
                  <c:v>1353000</c:v>
                </c:pt>
                <c:pt idx="3155">
                  <c:v>1354000</c:v>
                </c:pt>
                <c:pt idx="3156">
                  <c:v>1355000</c:v>
                </c:pt>
                <c:pt idx="3157">
                  <c:v>1356000</c:v>
                </c:pt>
                <c:pt idx="3158">
                  <c:v>1357000</c:v>
                </c:pt>
                <c:pt idx="3159">
                  <c:v>1358000</c:v>
                </c:pt>
                <c:pt idx="3160">
                  <c:v>1359000</c:v>
                </c:pt>
                <c:pt idx="3161">
                  <c:v>1360000</c:v>
                </c:pt>
                <c:pt idx="3162">
                  <c:v>1361000</c:v>
                </c:pt>
                <c:pt idx="3163">
                  <c:v>1362000</c:v>
                </c:pt>
                <c:pt idx="3164">
                  <c:v>1363000</c:v>
                </c:pt>
                <c:pt idx="3165">
                  <c:v>1364000</c:v>
                </c:pt>
                <c:pt idx="3166">
                  <c:v>1365000</c:v>
                </c:pt>
                <c:pt idx="3167">
                  <c:v>1366000</c:v>
                </c:pt>
                <c:pt idx="3168">
                  <c:v>1367000</c:v>
                </c:pt>
                <c:pt idx="3169">
                  <c:v>1368000</c:v>
                </c:pt>
                <c:pt idx="3170">
                  <c:v>1369000</c:v>
                </c:pt>
                <c:pt idx="3171">
                  <c:v>1370000</c:v>
                </c:pt>
                <c:pt idx="3172">
                  <c:v>1371000</c:v>
                </c:pt>
                <c:pt idx="3173">
                  <c:v>1372000</c:v>
                </c:pt>
                <c:pt idx="3174">
                  <c:v>1373000</c:v>
                </c:pt>
                <c:pt idx="3175">
                  <c:v>1374000</c:v>
                </c:pt>
                <c:pt idx="3176">
                  <c:v>1375000</c:v>
                </c:pt>
                <c:pt idx="3177">
                  <c:v>1376000</c:v>
                </c:pt>
                <c:pt idx="3178">
                  <c:v>1377000</c:v>
                </c:pt>
                <c:pt idx="3179">
                  <c:v>1378000</c:v>
                </c:pt>
                <c:pt idx="3180">
                  <c:v>1379000</c:v>
                </c:pt>
                <c:pt idx="3181">
                  <c:v>1380000</c:v>
                </c:pt>
                <c:pt idx="3182">
                  <c:v>1381000</c:v>
                </c:pt>
                <c:pt idx="3183">
                  <c:v>1382000</c:v>
                </c:pt>
                <c:pt idx="3184">
                  <c:v>1383000</c:v>
                </c:pt>
                <c:pt idx="3185">
                  <c:v>1384000</c:v>
                </c:pt>
                <c:pt idx="3186">
                  <c:v>1385000</c:v>
                </c:pt>
                <c:pt idx="3187">
                  <c:v>1386000</c:v>
                </c:pt>
                <c:pt idx="3188">
                  <c:v>1387000</c:v>
                </c:pt>
                <c:pt idx="3189">
                  <c:v>1388000</c:v>
                </c:pt>
                <c:pt idx="3190">
                  <c:v>1389000</c:v>
                </c:pt>
                <c:pt idx="3191">
                  <c:v>1390000</c:v>
                </c:pt>
                <c:pt idx="3192">
                  <c:v>1391000</c:v>
                </c:pt>
                <c:pt idx="3193">
                  <c:v>1392000</c:v>
                </c:pt>
                <c:pt idx="3194">
                  <c:v>1393000</c:v>
                </c:pt>
                <c:pt idx="3195">
                  <c:v>1394000</c:v>
                </c:pt>
                <c:pt idx="3196">
                  <c:v>1395000</c:v>
                </c:pt>
                <c:pt idx="3197">
                  <c:v>1396000</c:v>
                </c:pt>
                <c:pt idx="3198">
                  <c:v>1397000</c:v>
                </c:pt>
                <c:pt idx="3199">
                  <c:v>1398000</c:v>
                </c:pt>
                <c:pt idx="3200">
                  <c:v>1399000</c:v>
                </c:pt>
                <c:pt idx="3201">
                  <c:v>1400000</c:v>
                </c:pt>
                <c:pt idx="3202">
                  <c:v>1401000</c:v>
                </c:pt>
                <c:pt idx="3203">
                  <c:v>1402000</c:v>
                </c:pt>
                <c:pt idx="3204">
                  <c:v>1403000</c:v>
                </c:pt>
                <c:pt idx="3205">
                  <c:v>1404000</c:v>
                </c:pt>
                <c:pt idx="3206">
                  <c:v>1405000</c:v>
                </c:pt>
                <c:pt idx="3207">
                  <c:v>1406000</c:v>
                </c:pt>
                <c:pt idx="3208">
                  <c:v>1407000</c:v>
                </c:pt>
                <c:pt idx="3209">
                  <c:v>1408000</c:v>
                </c:pt>
                <c:pt idx="3210">
                  <c:v>1409000</c:v>
                </c:pt>
                <c:pt idx="3211">
                  <c:v>1410000</c:v>
                </c:pt>
                <c:pt idx="3212">
                  <c:v>1411000</c:v>
                </c:pt>
                <c:pt idx="3213">
                  <c:v>1412000</c:v>
                </c:pt>
                <c:pt idx="3214">
                  <c:v>1413000</c:v>
                </c:pt>
                <c:pt idx="3215">
                  <c:v>1414000</c:v>
                </c:pt>
                <c:pt idx="3216">
                  <c:v>1415000</c:v>
                </c:pt>
                <c:pt idx="3217">
                  <c:v>1416000</c:v>
                </c:pt>
                <c:pt idx="3218">
                  <c:v>1417000</c:v>
                </c:pt>
                <c:pt idx="3219">
                  <c:v>1418000</c:v>
                </c:pt>
                <c:pt idx="3220">
                  <c:v>1419000</c:v>
                </c:pt>
                <c:pt idx="3221">
                  <c:v>1420000</c:v>
                </c:pt>
                <c:pt idx="3222">
                  <c:v>1421000</c:v>
                </c:pt>
                <c:pt idx="3223">
                  <c:v>1422000</c:v>
                </c:pt>
                <c:pt idx="3224">
                  <c:v>1423000</c:v>
                </c:pt>
                <c:pt idx="3225">
                  <c:v>1424000</c:v>
                </c:pt>
                <c:pt idx="3226">
                  <c:v>1425000</c:v>
                </c:pt>
                <c:pt idx="3227">
                  <c:v>1426000</c:v>
                </c:pt>
                <c:pt idx="3228">
                  <c:v>1427000</c:v>
                </c:pt>
                <c:pt idx="3229">
                  <c:v>1428000</c:v>
                </c:pt>
                <c:pt idx="3230">
                  <c:v>1429000</c:v>
                </c:pt>
                <c:pt idx="3231">
                  <c:v>1430000</c:v>
                </c:pt>
                <c:pt idx="3232">
                  <c:v>1431000</c:v>
                </c:pt>
                <c:pt idx="3233">
                  <c:v>1432000</c:v>
                </c:pt>
                <c:pt idx="3234">
                  <c:v>1433000</c:v>
                </c:pt>
                <c:pt idx="3235">
                  <c:v>1434000</c:v>
                </c:pt>
                <c:pt idx="3236">
                  <c:v>1435000</c:v>
                </c:pt>
                <c:pt idx="3237">
                  <c:v>1436000</c:v>
                </c:pt>
                <c:pt idx="3238">
                  <c:v>1437000</c:v>
                </c:pt>
                <c:pt idx="3239">
                  <c:v>1438000</c:v>
                </c:pt>
                <c:pt idx="3240">
                  <c:v>1439000</c:v>
                </c:pt>
                <c:pt idx="3241">
                  <c:v>1440000</c:v>
                </c:pt>
                <c:pt idx="3242">
                  <c:v>1441000</c:v>
                </c:pt>
                <c:pt idx="3243">
                  <c:v>1442000</c:v>
                </c:pt>
                <c:pt idx="3244">
                  <c:v>1443000</c:v>
                </c:pt>
                <c:pt idx="3245">
                  <c:v>1444000</c:v>
                </c:pt>
                <c:pt idx="3246">
                  <c:v>1445000</c:v>
                </c:pt>
                <c:pt idx="3247">
                  <c:v>1446000</c:v>
                </c:pt>
                <c:pt idx="3248">
                  <c:v>1447000</c:v>
                </c:pt>
                <c:pt idx="3249">
                  <c:v>1448000</c:v>
                </c:pt>
                <c:pt idx="3250">
                  <c:v>1449000</c:v>
                </c:pt>
                <c:pt idx="3251">
                  <c:v>1450000</c:v>
                </c:pt>
                <c:pt idx="3252">
                  <c:v>1451000</c:v>
                </c:pt>
                <c:pt idx="3253">
                  <c:v>1452000</c:v>
                </c:pt>
                <c:pt idx="3254">
                  <c:v>1453000</c:v>
                </c:pt>
                <c:pt idx="3255">
                  <c:v>1454000</c:v>
                </c:pt>
                <c:pt idx="3256">
                  <c:v>1455000</c:v>
                </c:pt>
                <c:pt idx="3257">
                  <c:v>1456000</c:v>
                </c:pt>
                <c:pt idx="3258">
                  <c:v>1457000</c:v>
                </c:pt>
                <c:pt idx="3259">
                  <c:v>1458000</c:v>
                </c:pt>
                <c:pt idx="3260">
                  <c:v>1459000</c:v>
                </c:pt>
                <c:pt idx="3261">
                  <c:v>1460000</c:v>
                </c:pt>
                <c:pt idx="3262">
                  <c:v>1461000</c:v>
                </c:pt>
                <c:pt idx="3263">
                  <c:v>1462000</c:v>
                </c:pt>
                <c:pt idx="3264">
                  <c:v>1463000</c:v>
                </c:pt>
                <c:pt idx="3265">
                  <c:v>1464000</c:v>
                </c:pt>
                <c:pt idx="3266">
                  <c:v>1465000</c:v>
                </c:pt>
                <c:pt idx="3267">
                  <c:v>1466000</c:v>
                </c:pt>
                <c:pt idx="3268">
                  <c:v>1467000</c:v>
                </c:pt>
                <c:pt idx="3269">
                  <c:v>1468000</c:v>
                </c:pt>
                <c:pt idx="3270">
                  <c:v>1469000</c:v>
                </c:pt>
                <c:pt idx="3271">
                  <c:v>1470000</c:v>
                </c:pt>
                <c:pt idx="3272">
                  <c:v>1471000</c:v>
                </c:pt>
                <c:pt idx="3273">
                  <c:v>1472000</c:v>
                </c:pt>
                <c:pt idx="3274">
                  <c:v>1473000</c:v>
                </c:pt>
                <c:pt idx="3275">
                  <c:v>1474000</c:v>
                </c:pt>
                <c:pt idx="3276">
                  <c:v>1475000</c:v>
                </c:pt>
                <c:pt idx="3277">
                  <c:v>1476000</c:v>
                </c:pt>
                <c:pt idx="3278">
                  <c:v>1477000</c:v>
                </c:pt>
                <c:pt idx="3279">
                  <c:v>1478000</c:v>
                </c:pt>
                <c:pt idx="3280">
                  <c:v>1479000</c:v>
                </c:pt>
                <c:pt idx="3281">
                  <c:v>1480000</c:v>
                </c:pt>
                <c:pt idx="3282">
                  <c:v>1481000</c:v>
                </c:pt>
                <c:pt idx="3283">
                  <c:v>1482000</c:v>
                </c:pt>
                <c:pt idx="3284">
                  <c:v>1483000</c:v>
                </c:pt>
                <c:pt idx="3285">
                  <c:v>1484000</c:v>
                </c:pt>
                <c:pt idx="3286">
                  <c:v>1485000</c:v>
                </c:pt>
                <c:pt idx="3287">
                  <c:v>1486000</c:v>
                </c:pt>
                <c:pt idx="3288">
                  <c:v>1487000</c:v>
                </c:pt>
                <c:pt idx="3289">
                  <c:v>1488000</c:v>
                </c:pt>
                <c:pt idx="3290">
                  <c:v>1489000</c:v>
                </c:pt>
                <c:pt idx="3291">
                  <c:v>1490000</c:v>
                </c:pt>
                <c:pt idx="3292">
                  <c:v>1491000</c:v>
                </c:pt>
                <c:pt idx="3293">
                  <c:v>1492000</c:v>
                </c:pt>
                <c:pt idx="3294">
                  <c:v>1493000</c:v>
                </c:pt>
                <c:pt idx="3295">
                  <c:v>1494000</c:v>
                </c:pt>
                <c:pt idx="3296">
                  <c:v>1495000</c:v>
                </c:pt>
                <c:pt idx="3297">
                  <c:v>1496000</c:v>
                </c:pt>
                <c:pt idx="3298">
                  <c:v>1497000</c:v>
                </c:pt>
                <c:pt idx="3299">
                  <c:v>1498000</c:v>
                </c:pt>
                <c:pt idx="3300">
                  <c:v>1499000</c:v>
                </c:pt>
                <c:pt idx="3301">
                  <c:v>1500000</c:v>
                </c:pt>
                <c:pt idx="3302">
                  <c:v>1501000</c:v>
                </c:pt>
                <c:pt idx="3303">
                  <c:v>1502000</c:v>
                </c:pt>
                <c:pt idx="3304">
                  <c:v>1503000</c:v>
                </c:pt>
                <c:pt idx="3305">
                  <c:v>1504000</c:v>
                </c:pt>
                <c:pt idx="3306">
                  <c:v>1505000</c:v>
                </c:pt>
                <c:pt idx="3307">
                  <c:v>1506000</c:v>
                </c:pt>
                <c:pt idx="3308">
                  <c:v>1507000</c:v>
                </c:pt>
                <c:pt idx="3309">
                  <c:v>1508000</c:v>
                </c:pt>
                <c:pt idx="3310">
                  <c:v>1509000</c:v>
                </c:pt>
                <c:pt idx="3311">
                  <c:v>1510000</c:v>
                </c:pt>
                <c:pt idx="3312">
                  <c:v>1511000</c:v>
                </c:pt>
                <c:pt idx="3313">
                  <c:v>1512000</c:v>
                </c:pt>
                <c:pt idx="3314">
                  <c:v>1513000</c:v>
                </c:pt>
                <c:pt idx="3315">
                  <c:v>1514000</c:v>
                </c:pt>
                <c:pt idx="3316">
                  <c:v>1515000</c:v>
                </c:pt>
                <c:pt idx="3317">
                  <c:v>1516000</c:v>
                </c:pt>
                <c:pt idx="3318">
                  <c:v>1517000</c:v>
                </c:pt>
                <c:pt idx="3319">
                  <c:v>1518000</c:v>
                </c:pt>
                <c:pt idx="3320">
                  <c:v>1519000</c:v>
                </c:pt>
                <c:pt idx="3321">
                  <c:v>1520000</c:v>
                </c:pt>
                <c:pt idx="3322">
                  <c:v>1521000</c:v>
                </c:pt>
                <c:pt idx="3323">
                  <c:v>1522000</c:v>
                </c:pt>
                <c:pt idx="3324">
                  <c:v>1523000</c:v>
                </c:pt>
                <c:pt idx="3325">
                  <c:v>1524000</c:v>
                </c:pt>
                <c:pt idx="3326">
                  <c:v>1525000</c:v>
                </c:pt>
                <c:pt idx="3327">
                  <c:v>1526000</c:v>
                </c:pt>
                <c:pt idx="3328">
                  <c:v>1527000</c:v>
                </c:pt>
                <c:pt idx="3329">
                  <c:v>1528000</c:v>
                </c:pt>
                <c:pt idx="3330">
                  <c:v>1529000</c:v>
                </c:pt>
                <c:pt idx="3331">
                  <c:v>1530000</c:v>
                </c:pt>
                <c:pt idx="3332">
                  <c:v>1531000</c:v>
                </c:pt>
                <c:pt idx="3333">
                  <c:v>1532000</c:v>
                </c:pt>
                <c:pt idx="3334">
                  <c:v>1533000</c:v>
                </c:pt>
                <c:pt idx="3335">
                  <c:v>1534000</c:v>
                </c:pt>
                <c:pt idx="3336">
                  <c:v>1535000</c:v>
                </c:pt>
                <c:pt idx="3337">
                  <c:v>1536000</c:v>
                </c:pt>
                <c:pt idx="3338">
                  <c:v>1537000</c:v>
                </c:pt>
                <c:pt idx="3339">
                  <c:v>1538000</c:v>
                </c:pt>
                <c:pt idx="3340">
                  <c:v>1539000</c:v>
                </c:pt>
                <c:pt idx="3341">
                  <c:v>1540000</c:v>
                </c:pt>
                <c:pt idx="3342">
                  <c:v>1541000</c:v>
                </c:pt>
                <c:pt idx="3343">
                  <c:v>1542000</c:v>
                </c:pt>
                <c:pt idx="3344">
                  <c:v>1543000</c:v>
                </c:pt>
                <c:pt idx="3345">
                  <c:v>1544000</c:v>
                </c:pt>
                <c:pt idx="3346">
                  <c:v>1545000</c:v>
                </c:pt>
                <c:pt idx="3347">
                  <c:v>1546000</c:v>
                </c:pt>
                <c:pt idx="3348">
                  <c:v>1547000</c:v>
                </c:pt>
                <c:pt idx="3349">
                  <c:v>1548000</c:v>
                </c:pt>
                <c:pt idx="3350">
                  <c:v>1549000</c:v>
                </c:pt>
                <c:pt idx="3351">
                  <c:v>1550000</c:v>
                </c:pt>
                <c:pt idx="3352">
                  <c:v>1551000</c:v>
                </c:pt>
                <c:pt idx="3353">
                  <c:v>1552000</c:v>
                </c:pt>
                <c:pt idx="3354">
                  <c:v>1553000</c:v>
                </c:pt>
                <c:pt idx="3355">
                  <c:v>1554000</c:v>
                </c:pt>
                <c:pt idx="3356">
                  <c:v>1555000</c:v>
                </c:pt>
                <c:pt idx="3357">
                  <c:v>1556000</c:v>
                </c:pt>
                <c:pt idx="3358">
                  <c:v>1557000</c:v>
                </c:pt>
                <c:pt idx="3359">
                  <c:v>1558000</c:v>
                </c:pt>
                <c:pt idx="3360">
                  <c:v>1559000</c:v>
                </c:pt>
                <c:pt idx="3361">
                  <c:v>1560000</c:v>
                </c:pt>
                <c:pt idx="3362">
                  <c:v>1561000</c:v>
                </c:pt>
                <c:pt idx="3363">
                  <c:v>1562000</c:v>
                </c:pt>
                <c:pt idx="3364">
                  <c:v>1563000</c:v>
                </c:pt>
                <c:pt idx="3365">
                  <c:v>1564000</c:v>
                </c:pt>
                <c:pt idx="3366">
                  <c:v>1565000</c:v>
                </c:pt>
                <c:pt idx="3367">
                  <c:v>1566000</c:v>
                </c:pt>
                <c:pt idx="3368">
                  <c:v>1567000</c:v>
                </c:pt>
                <c:pt idx="3369">
                  <c:v>1568000</c:v>
                </c:pt>
                <c:pt idx="3370">
                  <c:v>1569000</c:v>
                </c:pt>
                <c:pt idx="3371">
                  <c:v>1570000</c:v>
                </c:pt>
                <c:pt idx="3372">
                  <c:v>1571000</c:v>
                </c:pt>
                <c:pt idx="3373">
                  <c:v>1572000</c:v>
                </c:pt>
                <c:pt idx="3374">
                  <c:v>1573000</c:v>
                </c:pt>
                <c:pt idx="3375">
                  <c:v>1574000</c:v>
                </c:pt>
                <c:pt idx="3376">
                  <c:v>1575000</c:v>
                </c:pt>
                <c:pt idx="3377">
                  <c:v>1576000</c:v>
                </c:pt>
                <c:pt idx="3378">
                  <c:v>1577000</c:v>
                </c:pt>
                <c:pt idx="3379">
                  <c:v>1578000</c:v>
                </c:pt>
                <c:pt idx="3380">
                  <c:v>1579000</c:v>
                </c:pt>
                <c:pt idx="3381">
                  <c:v>1580000</c:v>
                </c:pt>
                <c:pt idx="3382">
                  <c:v>1581000</c:v>
                </c:pt>
                <c:pt idx="3383">
                  <c:v>1582000</c:v>
                </c:pt>
                <c:pt idx="3384">
                  <c:v>1583000</c:v>
                </c:pt>
                <c:pt idx="3385">
                  <c:v>1584000</c:v>
                </c:pt>
                <c:pt idx="3386">
                  <c:v>1585000</c:v>
                </c:pt>
                <c:pt idx="3387">
                  <c:v>1586000</c:v>
                </c:pt>
                <c:pt idx="3388">
                  <c:v>1587000</c:v>
                </c:pt>
                <c:pt idx="3389">
                  <c:v>1588000</c:v>
                </c:pt>
                <c:pt idx="3390">
                  <c:v>1589000</c:v>
                </c:pt>
                <c:pt idx="3391">
                  <c:v>1590000</c:v>
                </c:pt>
                <c:pt idx="3392">
                  <c:v>1591000</c:v>
                </c:pt>
                <c:pt idx="3393">
                  <c:v>1592000</c:v>
                </c:pt>
                <c:pt idx="3394">
                  <c:v>1593000</c:v>
                </c:pt>
                <c:pt idx="3395">
                  <c:v>1594000</c:v>
                </c:pt>
                <c:pt idx="3396">
                  <c:v>1595000</c:v>
                </c:pt>
                <c:pt idx="3397">
                  <c:v>1596000</c:v>
                </c:pt>
                <c:pt idx="3398">
                  <c:v>1597000</c:v>
                </c:pt>
                <c:pt idx="3399">
                  <c:v>1598000</c:v>
                </c:pt>
                <c:pt idx="3400">
                  <c:v>1599000</c:v>
                </c:pt>
                <c:pt idx="3401">
                  <c:v>1600000</c:v>
                </c:pt>
                <c:pt idx="3402">
                  <c:v>1601000</c:v>
                </c:pt>
                <c:pt idx="3403">
                  <c:v>1602000</c:v>
                </c:pt>
                <c:pt idx="3404">
                  <c:v>1603000</c:v>
                </c:pt>
                <c:pt idx="3405">
                  <c:v>1604000</c:v>
                </c:pt>
                <c:pt idx="3406">
                  <c:v>1605000</c:v>
                </c:pt>
                <c:pt idx="3407">
                  <c:v>1606000</c:v>
                </c:pt>
                <c:pt idx="3408">
                  <c:v>1607000</c:v>
                </c:pt>
                <c:pt idx="3409">
                  <c:v>1608000</c:v>
                </c:pt>
                <c:pt idx="3410">
                  <c:v>1609000</c:v>
                </c:pt>
                <c:pt idx="3411">
                  <c:v>1610000</c:v>
                </c:pt>
                <c:pt idx="3412">
                  <c:v>1611000</c:v>
                </c:pt>
                <c:pt idx="3413">
                  <c:v>1612000</c:v>
                </c:pt>
                <c:pt idx="3414">
                  <c:v>1613000</c:v>
                </c:pt>
                <c:pt idx="3415">
                  <c:v>1614000</c:v>
                </c:pt>
                <c:pt idx="3416">
                  <c:v>1615000</c:v>
                </c:pt>
                <c:pt idx="3417">
                  <c:v>1616000</c:v>
                </c:pt>
                <c:pt idx="3418">
                  <c:v>1617000</c:v>
                </c:pt>
                <c:pt idx="3419">
                  <c:v>1618000</c:v>
                </c:pt>
                <c:pt idx="3420">
                  <c:v>1619000</c:v>
                </c:pt>
                <c:pt idx="3421">
                  <c:v>1620000</c:v>
                </c:pt>
                <c:pt idx="3422">
                  <c:v>1621000</c:v>
                </c:pt>
                <c:pt idx="3423">
                  <c:v>1622000</c:v>
                </c:pt>
                <c:pt idx="3424">
                  <c:v>1623000</c:v>
                </c:pt>
                <c:pt idx="3425">
                  <c:v>1624000</c:v>
                </c:pt>
                <c:pt idx="3426">
                  <c:v>1625000</c:v>
                </c:pt>
                <c:pt idx="3427">
                  <c:v>1626000</c:v>
                </c:pt>
                <c:pt idx="3428">
                  <c:v>1627000</c:v>
                </c:pt>
                <c:pt idx="3429">
                  <c:v>1628000</c:v>
                </c:pt>
                <c:pt idx="3430">
                  <c:v>1629000</c:v>
                </c:pt>
                <c:pt idx="3431">
                  <c:v>1630000</c:v>
                </c:pt>
                <c:pt idx="3432">
                  <c:v>1631000</c:v>
                </c:pt>
                <c:pt idx="3433">
                  <c:v>1632000</c:v>
                </c:pt>
                <c:pt idx="3434">
                  <c:v>1633000</c:v>
                </c:pt>
                <c:pt idx="3435">
                  <c:v>1634000</c:v>
                </c:pt>
                <c:pt idx="3436">
                  <c:v>1635000</c:v>
                </c:pt>
                <c:pt idx="3437">
                  <c:v>1636000</c:v>
                </c:pt>
                <c:pt idx="3438">
                  <c:v>1637000</c:v>
                </c:pt>
                <c:pt idx="3439">
                  <c:v>1638000</c:v>
                </c:pt>
                <c:pt idx="3440">
                  <c:v>1639000</c:v>
                </c:pt>
                <c:pt idx="3441">
                  <c:v>1640000</c:v>
                </c:pt>
                <c:pt idx="3442">
                  <c:v>1641000</c:v>
                </c:pt>
                <c:pt idx="3443">
                  <c:v>1642000</c:v>
                </c:pt>
                <c:pt idx="3444">
                  <c:v>1643000</c:v>
                </c:pt>
                <c:pt idx="3445">
                  <c:v>1644000</c:v>
                </c:pt>
                <c:pt idx="3446">
                  <c:v>1645000</c:v>
                </c:pt>
                <c:pt idx="3447">
                  <c:v>1646000</c:v>
                </c:pt>
                <c:pt idx="3448">
                  <c:v>1647000</c:v>
                </c:pt>
                <c:pt idx="3449">
                  <c:v>1648000</c:v>
                </c:pt>
                <c:pt idx="3450">
                  <c:v>1649000</c:v>
                </c:pt>
                <c:pt idx="3451">
                  <c:v>1650000</c:v>
                </c:pt>
                <c:pt idx="3452">
                  <c:v>1651000</c:v>
                </c:pt>
                <c:pt idx="3453">
                  <c:v>1652000</c:v>
                </c:pt>
                <c:pt idx="3454">
                  <c:v>1653000</c:v>
                </c:pt>
                <c:pt idx="3455">
                  <c:v>1654000</c:v>
                </c:pt>
                <c:pt idx="3456">
                  <c:v>1655000</c:v>
                </c:pt>
                <c:pt idx="3457">
                  <c:v>1656000</c:v>
                </c:pt>
                <c:pt idx="3458">
                  <c:v>1657000</c:v>
                </c:pt>
                <c:pt idx="3459">
                  <c:v>1658000</c:v>
                </c:pt>
                <c:pt idx="3460">
                  <c:v>1659000</c:v>
                </c:pt>
                <c:pt idx="3461">
                  <c:v>1660000</c:v>
                </c:pt>
                <c:pt idx="3462">
                  <c:v>1661000</c:v>
                </c:pt>
                <c:pt idx="3463">
                  <c:v>1662000</c:v>
                </c:pt>
                <c:pt idx="3464">
                  <c:v>1663000</c:v>
                </c:pt>
                <c:pt idx="3465">
                  <c:v>1664000</c:v>
                </c:pt>
                <c:pt idx="3466">
                  <c:v>1665000</c:v>
                </c:pt>
                <c:pt idx="3467">
                  <c:v>1666000</c:v>
                </c:pt>
                <c:pt idx="3468">
                  <c:v>1667000</c:v>
                </c:pt>
                <c:pt idx="3469">
                  <c:v>1668000</c:v>
                </c:pt>
                <c:pt idx="3470">
                  <c:v>1669000</c:v>
                </c:pt>
                <c:pt idx="3471">
                  <c:v>1670000</c:v>
                </c:pt>
                <c:pt idx="3472">
                  <c:v>1671000</c:v>
                </c:pt>
                <c:pt idx="3473">
                  <c:v>1672000</c:v>
                </c:pt>
                <c:pt idx="3474">
                  <c:v>1673000</c:v>
                </c:pt>
                <c:pt idx="3475">
                  <c:v>1674000</c:v>
                </c:pt>
                <c:pt idx="3476">
                  <c:v>1675000</c:v>
                </c:pt>
                <c:pt idx="3477">
                  <c:v>1676000</c:v>
                </c:pt>
                <c:pt idx="3478">
                  <c:v>1677000</c:v>
                </c:pt>
                <c:pt idx="3479">
                  <c:v>1678000</c:v>
                </c:pt>
                <c:pt idx="3480">
                  <c:v>1679000</c:v>
                </c:pt>
                <c:pt idx="3481">
                  <c:v>1680000</c:v>
                </c:pt>
                <c:pt idx="3482">
                  <c:v>1681000</c:v>
                </c:pt>
                <c:pt idx="3483">
                  <c:v>1682000</c:v>
                </c:pt>
                <c:pt idx="3484">
                  <c:v>1683000</c:v>
                </c:pt>
                <c:pt idx="3485">
                  <c:v>1684000</c:v>
                </c:pt>
                <c:pt idx="3486">
                  <c:v>1685000</c:v>
                </c:pt>
                <c:pt idx="3487">
                  <c:v>1686000</c:v>
                </c:pt>
                <c:pt idx="3488">
                  <c:v>1687000</c:v>
                </c:pt>
                <c:pt idx="3489">
                  <c:v>1688000</c:v>
                </c:pt>
                <c:pt idx="3490">
                  <c:v>1689000</c:v>
                </c:pt>
                <c:pt idx="3491">
                  <c:v>1690000</c:v>
                </c:pt>
                <c:pt idx="3492">
                  <c:v>1691000</c:v>
                </c:pt>
                <c:pt idx="3493">
                  <c:v>1692000</c:v>
                </c:pt>
                <c:pt idx="3494">
                  <c:v>1693000</c:v>
                </c:pt>
                <c:pt idx="3495">
                  <c:v>1694000</c:v>
                </c:pt>
                <c:pt idx="3496">
                  <c:v>1695000</c:v>
                </c:pt>
                <c:pt idx="3497">
                  <c:v>1696000</c:v>
                </c:pt>
                <c:pt idx="3498">
                  <c:v>1697000</c:v>
                </c:pt>
                <c:pt idx="3499">
                  <c:v>1698000</c:v>
                </c:pt>
                <c:pt idx="3500">
                  <c:v>1699000</c:v>
                </c:pt>
                <c:pt idx="3501">
                  <c:v>1700000</c:v>
                </c:pt>
                <c:pt idx="3502">
                  <c:v>1701000</c:v>
                </c:pt>
                <c:pt idx="3503">
                  <c:v>1702000</c:v>
                </c:pt>
                <c:pt idx="3504">
                  <c:v>1703000</c:v>
                </c:pt>
                <c:pt idx="3505">
                  <c:v>1704000</c:v>
                </c:pt>
                <c:pt idx="3506">
                  <c:v>1705000</c:v>
                </c:pt>
                <c:pt idx="3507">
                  <c:v>1706000</c:v>
                </c:pt>
                <c:pt idx="3508">
                  <c:v>1707000</c:v>
                </c:pt>
                <c:pt idx="3509">
                  <c:v>1708000</c:v>
                </c:pt>
                <c:pt idx="3510">
                  <c:v>1709000</c:v>
                </c:pt>
                <c:pt idx="3511">
                  <c:v>1710000</c:v>
                </c:pt>
                <c:pt idx="3512">
                  <c:v>1711000</c:v>
                </c:pt>
                <c:pt idx="3513">
                  <c:v>1712000</c:v>
                </c:pt>
                <c:pt idx="3514">
                  <c:v>1713000</c:v>
                </c:pt>
                <c:pt idx="3515">
                  <c:v>1714000</c:v>
                </c:pt>
                <c:pt idx="3516">
                  <c:v>1715000</c:v>
                </c:pt>
                <c:pt idx="3517">
                  <c:v>1716000</c:v>
                </c:pt>
                <c:pt idx="3518">
                  <c:v>1717000</c:v>
                </c:pt>
                <c:pt idx="3519">
                  <c:v>1718000</c:v>
                </c:pt>
                <c:pt idx="3520">
                  <c:v>1719000</c:v>
                </c:pt>
                <c:pt idx="3521">
                  <c:v>1720000</c:v>
                </c:pt>
                <c:pt idx="3522">
                  <c:v>1721000</c:v>
                </c:pt>
                <c:pt idx="3523">
                  <c:v>1722000</c:v>
                </c:pt>
                <c:pt idx="3524">
                  <c:v>1723000</c:v>
                </c:pt>
                <c:pt idx="3525">
                  <c:v>1724000</c:v>
                </c:pt>
                <c:pt idx="3526">
                  <c:v>1725000</c:v>
                </c:pt>
                <c:pt idx="3527">
                  <c:v>1726000</c:v>
                </c:pt>
                <c:pt idx="3528">
                  <c:v>1727000</c:v>
                </c:pt>
                <c:pt idx="3529">
                  <c:v>1728000</c:v>
                </c:pt>
                <c:pt idx="3530">
                  <c:v>1729000</c:v>
                </c:pt>
                <c:pt idx="3531">
                  <c:v>1730000</c:v>
                </c:pt>
                <c:pt idx="3532">
                  <c:v>1731000</c:v>
                </c:pt>
                <c:pt idx="3533">
                  <c:v>1732000</c:v>
                </c:pt>
                <c:pt idx="3534">
                  <c:v>1733000</c:v>
                </c:pt>
                <c:pt idx="3535">
                  <c:v>1734000</c:v>
                </c:pt>
                <c:pt idx="3536">
                  <c:v>1735000</c:v>
                </c:pt>
                <c:pt idx="3537">
                  <c:v>1736000</c:v>
                </c:pt>
                <c:pt idx="3538">
                  <c:v>1737000</c:v>
                </c:pt>
                <c:pt idx="3539">
                  <c:v>1738000</c:v>
                </c:pt>
                <c:pt idx="3540">
                  <c:v>1739000</c:v>
                </c:pt>
                <c:pt idx="3541">
                  <c:v>1740000</c:v>
                </c:pt>
                <c:pt idx="3542">
                  <c:v>1741000</c:v>
                </c:pt>
                <c:pt idx="3543">
                  <c:v>1742000</c:v>
                </c:pt>
                <c:pt idx="3544">
                  <c:v>1743000</c:v>
                </c:pt>
                <c:pt idx="3545">
                  <c:v>1744000</c:v>
                </c:pt>
                <c:pt idx="3546">
                  <c:v>1745000</c:v>
                </c:pt>
                <c:pt idx="3547">
                  <c:v>1746000</c:v>
                </c:pt>
                <c:pt idx="3548">
                  <c:v>1747000</c:v>
                </c:pt>
                <c:pt idx="3549">
                  <c:v>1748000</c:v>
                </c:pt>
                <c:pt idx="3550">
                  <c:v>1749000</c:v>
                </c:pt>
                <c:pt idx="3551">
                  <c:v>1750000</c:v>
                </c:pt>
                <c:pt idx="3552">
                  <c:v>1751000</c:v>
                </c:pt>
                <c:pt idx="3553">
                  <c:v>1752000</c:v>
                </c:pt>
                <c:pt idx="3554">
                  <c:v>1753000</c:v>
                </c:pt>
                <c:pt idx="3555">
                  <c:v>1754000</c:v>
                </c:pt>
                <c:pt idx="3556">
                  <c:v>1755000</c:v>
                </c:pt>
                <c:pt idx="3557">
                  <c:v>1756000</c:v>
                </c:pt>
                <c:pt idx="3558">
                  <c:v>1757000</c:v>
                </c:pt>
                <c:pt idx="3559">
                  <c:v>1758000</c:v>
                </c:pt>
                <c:pt idx="3560">
                  <c:v>1759000</c:v>
                </c:pt>
                <c:pt idx="3561">
                  <c:v>1760000</c:v>
                </c:pt>
                <c:pt idx="3562">
                  <c:v>1761000</c:v>
                </c:pt>
                <c:pt idx="3563">
                  <c:v>1762000</c:v>
                </c:pt>
                <c:pt idx="3564">
                  <c:v>1763000</c:v>
                </c:pt>
                <c:pt idx="3565">
                  <c:v>1764000</c:v>
                </c:pt>
                <c:pt idx="3566">
                  <c:v>1765000</c:v>
                </c:pt>
                <c:pt idx="3567">
                  <c:v>1766000</c:v>
                </c:pt>
                <c:pt idx="3568">
                  <c:v>1767000</c:v>
                </c:pt>
                <c:pt idx="3569">
                  <c:v>1768000</c:v>
                </c:pt>
                <c:pt idx="3570">
                  <c:v>1769000</c:v>
                </c:pt>
                <c:pt idx="3571">
                  <c:v>1770000</c:v>
                </c:pt>
                <c:pt idx="3572">
                  <c:v>1771000</c:v>
                </c:pt>
                <c:pt idx="3573">
                  <c:v>1772000</c:v>
                </c:pt>
                <c:pt idx="3574">
                  <c:v>1773000</c:v>
                </c:pt>
                <c:pt idx="3575">
                  <c:v>1774000</c:v>
                </c:pt>
                <c:pt idx="3576">
                  <c:v>1775000</c:v>
                </c:pt>
                <c:pt idx="3577">
                  <c:v>1776000</c:v>
                </c:pt>
                <c:pt idx="3578">
                  <c:v>1777000</c:v>
                </c:pt>
                <c:pt idx="3579">
                  <c:v>1778000</c:v>
                </c:pt>
                <c:pt idx="3580">
                  <c:v>1779000</c:v>
                </c:pt>
                <c:pt idx="3581">
                  <c:v>1780000</c:v>
                </c:pt>
                <c:pt idx="3582">
                  <c:v>1781000</c:v>
                </c:pt>
                <c:pt idx="3583">
                  <c:v>1782000</c:v>
                </c:pt>
                <c:pt idx="3584">
                  <c:v>1783000</c:v>
                </c:pt>
                <c:pt idx="3585">
                  <c:v>1784000</c:v>
                </c:pt>
                <c:pt idx="3586">
                  <c:v>1785000</c:v>
                </c:pt>
                <c:pt idx="3587">
                  <c:v>1786000</c:v>
                </c:pt>
                <c:pt idx="3588">
                  <c:v>1787000</c:v>
                </c:pt>
                <c:pt idx="3589">
                  <c:v>1788000</c:v>
                </c:pt>
                <c:pt idx="3590">
                  <c:v>1789000</c:v>
                </c:pt>
                <c:pt idx="3591">
                  <c:v>1790000</c:v>
                </c:pt>
                <c:pt idx="3592">
                  <c:v>1791000</c:v>
                </c:pt>
                <c:pt idx="3593">
                  <c:v>1792000</c:v>
                </c:pt>
                <c:pt idx="3594">
                  <c:v>1793000</c:v>
                </c:pt>
                <c:pt idx="3595">
                  <c:v>1794000</c:v>
                </c:pt>
                <c:pt idx="3596">
                  <c:v>1795000</c:v>
                </c:pt>
                <c:pt idx="3597">
                  <c:v>1796000</c:v>
                </c:pt>
                <c:pt idx="3598">
                  <c:v>1797000</c:v>
                </c:pt>
                <c:pt idx="3599">
                  <c:v>1798000</c:v>
                </c:pt>
                <c:pt idx="3600">
                  <c:v>1799000</c:v>
                </c:pt>
                <c:pt idx="3601">
                  <c:v>1800000</c:v>
                </c:pt>
                <c:pt idx="3602">
                  <c:v>1801000</c:v>
                </c:pt>
                <c:pt idx="3603">
                  <c:v>1802000</c:v>
                </c:pt>
                <c:pt idx="3604">
                  <c:v>1803000</c:v>
                </c:pt>
                <c:pt idx="3605">
                  <c:v>1804000</c:v>
                </c:pt>
                <c:pt idx="3606">
                  <c:v>1805000</c:v>
                </c:pt>
                <c:pt idx="3607">
                  <c:v>1806000</c:v>
                </c:pt>
                <c:pt idx="3608">
                  <c:v>1807000</c:v>
                </c:pt>
                <c:pt idx="3609">
                  <c:v>1808000</c:v>
                </c:pt>
                <c:pt idx="3610">
                  <c:v>1809000</c:v>
                </c:pt>
                <c:pt idx="3611">
                  <c:v>1810000</c:v>
                </c:pt>
                <c:pt idx="3612">
                  <c:v>1811000</c:v>
                </c:pt>
                <c:pt idx="3613">
                  <c:v>1812000</c:v>
                </c:pt>
                <c:pt idx="3614">
                  <c:v>1813000</c:v>
                </c:pt>
                <c:pt idx="3615">
                  <c:v>1814000</c:v>
                </c:pt>
                <c:pt idx="3616">
                  <c:v>1815000</c:v>
                </c:pt>
                <c:pt idx="3617">
                  <c:v>1816000</c:v>
                </c:pt>
                <c:pt idx="3618">
                  <c:v>1817000</c:v>
                </c:pt>
                <c:pt idx="3619">
                  <c:v>1818000</c:v>
                </c:pt>
                <c:pt idx="3620">
                  <c:v>1819000</c:v>
                </c:pt>
                <c:pt idx="3621">
                  <c:v>1820000</c:v>
                </c:pt>
                <c:pt idx="3622">
                  <c:v>1821000</c:v>
                </c:pt>
                <c:pt idx="3623">
                  <c:v>1822000</c:v>
                </c:pt>
                <c:pt idx="3624">
                  <c:v>1823000</c:v>
                </c:pt>
                <c:pt idx="3625">
                  <c:v>1824000</c:v>
                </c:pt>
                <c:pt idx="3626">
                  <c:v>1825000</c:v>
                </c:pt>
                <c:pt idx="3627">
                  <c:v>1826000</c:v>
                </c:pt>
                <c:pt idx="3628">
                  <c:v>1827000</c:v>
                </c:pt>
                <c:pt idx="3629">
                  <c:v>1828000</c:v>
                </c:pt>
                <c:pt idx="3630">
                  <c:v>1829000</c:v>
                </c:pt>
                <c:pt idx="3631">
                  <c:v>1830000</c:v>
                </c:pt>
                <c:pt idx="3632">
                  <c:v>1831000</c:v>
                </c:pt>
                <c:pt idx="3633">
                  <c:v>1832000</c:v>
                </c:pt>
                <c:pt idx="3634">
                  <c:v>1833000</c:v>
                </c:pt>
                <c:pt idx="3635">
                  <c:v>1834000</c:v>
                </c:pt>
                <c:pt idx="3636">
                  <c:v>1835000</c:v>
                </c:pt>
                <c:pt idx="3637">
                  <c:v>1836000</c:v>
                </c:pt>
                <c:pt idx="3638">
                  <c:v>1837000</c:v>
                </c:pt>
                <c:pt idx="3639">
                  <c:v>1838000</c:v>
                </c:pt>
                <c:pt idx="3640">
                  <c:v>1839000</c:v>
                </c:pt>
                <c:pt idx="3641">
                  <c:v>1840000</c:v>
                </c:pt>
                <c:pt idx="3642">
                  <c:v>1841000</c:v>
                </c:pt>
                <c:pt idx="3643">
                  <c:v>1842000</c:v>
                </c:pt>
                <c:pt idx="3644">
                  <c:v>1843000</c:v>
                </c:pt>
                <c:pt idx="3645">
                  <c:v>1844000</c:v>
                </c:pt>
                <c:pt idx="3646">
                  <c:v>1845000</c:v>
                </c:pt>
                <c:pt idx="3647">
                  <c:v>1846000</c:v>
                </c:pt>
                <c:pt idx="3648">
                  <c:v>1847000</c:v>
                </c:pt>
                <c:pt idx="3649">
                  <c:v>1848000</c:v>
                </c:pt>
                <c:pt idx="3650">
                  <c:v>1849000</c:v>
                </c:pt>
                <c:pt idx="3651">
                  <c:v>1850000</c:v>
                </c:pt>
                <c:pt idx="3652">
                  <c:v>1851000</c:v>
                </c:pt>
                <c:pt idx="3653">
                  <c:v>1852000</c:v>
                </c:pt>
                <c:pt idx="3654">
                  <c:v>1853000</c:v>
                </c:pt>
                <c:pt idx="3655">
                  <c:v>1854000</c:v>
                </c:pt>
                <c:pt idx="3656">
                  <c:v>1855000</c:v>
                </c:pt>
                <c:pt idx="3657">
                  <c:v>1856000</c:v>
                </c:pt>
                <c:pt idx="3658">
                  <c:v>1857000</c:v>
                </c:pt>
                <c:pt idx="3659">
                  <c:v>1858000</c:v>
                </c:pt>
                <c:pt idx="3660">
                  <c:v>1859000</c:v>
                </c:pt>
                <c:pt idx="3661">
                  <c:v>1860000</c:v>
                </c:pt>
                <c:pt idx="3662">
                  <c:v>1861000</c:v>
                </c:pt>
                <c:pt idx="3663">
                  <c:v>1862000</c:v>
                </c:pt>
                <c:pt idx="3664">
                  <c:v>1863000</c:v>
                </c:pt>
                <c:pt idx="3665">
                  <c:v>1864000</c:v>
                </c:pt>
                <c:pt idx="3666">
                  <c:v>1865000</c:v>
                </c:pt>
                <c:pt idx="3667">
                  <c:v>1866000</c:v>
                </c:pt>
                <c:pt idx="3668">
                  <c:v>1867000</c:v>
                </c:pt>
                <c:pt idx="3669">
                  <c:v>1868000</c:v>
                </c:pt>
                <c:pt idx="3670">
                  <c:v>1869000</c:v>
                </c:pt>
                <c:pt idx="3671">
                  <c:v>1870000</c:v>
                </c:pt>
                <c:pt idx="3672">
                  <c:v>1871000</c:v>
                </c:pt>
                <c:pt idx="3673">
                  <c:v>1872000</c:v>
                </c:pt>
                <c:pt idx="3674">
                  <c:v>1873000</c:v>
                </c:pt>
                <c:pt idx="3675">
                  <c:v>1874000</c:v>
                </c:pt>
                <c:pt idx="3676">
                  <c:v>1875000</c:v>
                </c:pt>
                <c:pt idx="3677">
                  <c:v>1876000</c:v>
                </c:pt>
                <c:pt idx="3678">
                  <c:v>1877000</c:v>
                </c:pt>
                <c:pt idx="3679">
                  <c:v>1878000</c:v>
                </c:pt>
                <c:pt idx="3680">
                  <c:v>1879000</c:v>
                </c:pt>
                <c:pt idx="3681">
                  <c:v>1880000</c:v>
                </c:pt>
                <c:pt idx="3682">
                  <c:v>1881000</c:v>
                </c:pt>
                <c:pt idx="3683">
                  <c:v>1882000</c:v>
                </c:pt>
                <c:pt idx="3684">
                  <c:v>1883000</c:v>
                </c:pt>
                <c:pt idx="3685">
                  <c:v>1884000</c:v>
                </c:pt>
                <c:pt idx="3686">
                  <c:v>1885000</c:v>
                </c:pt>
                <c:pt idx="3687">
                  <c:v>1886000</c:v>
                </c:pt>
                <c:pt idx="3688">
                  <c:v>1887000</c:v>
                </c:pt>
                <c:pt idx="3689">
                  <c:v>1888000</c:v>
                </c:pt>
                <c:pt idx="3690">
                  <c:v>1889000</c:v>
                </c:pt>
                <c:pt idx="3691">
                  <c:v>1890000</c:v>
                </c:pt>
                <c:pt idx="3692">
                  <c:v>1891000</c:v>
                </c:pt>
                <c:pt idx="3693">
                  <c:v>1892000</c:v>
                </c:pt>
                <c:pt idx="3694">
                  <c:v>1893000</c:v>
                </c:pt>
                <c:pt idx="3695">
                  <c:v>1894000</c:v>
                </c:pt>
                <c:pt idx="3696">
                  <c:v>1895000</c:v>
                </c:pt>
                <c:pt idx="3697">
                  <c:v>1896000</c:v>
                </c:pt>
                <c:pt idx="3698">
                  <c:v>1897000</c:v>
                </c:pt>
                <c:pt idx="3699">
                  <c:v>1898000</c:v>
                </c:pt>
                <c:pt idx="3700">
                  <c:v>1899000</c:v>
                </c:pt>
                <c:pt idx="3701">
                  <c:v>1900000</c:v>
                </c:pt>
                <c:pt idx="3702">
                  <c:v>1901000</c:v>
                </c:pt>
                <c:pt idx="3703">
                  <c:v>1902000</c:v>
                </c:pt>
                <c:pt idx="3704">
                  <c:v>1903000</c:v>
                </c:pt>
                <c:pt idx="3705">
                  <c:v>1904000</c:v>
                </c:pt>
                <c:pt idx="3706">
                  <c:v>1905000</c:v>
                </c:pt>
                <c:pt idx="3707">
                  <c:v>1906000</c:v>
                </c:pt>
                <c:pt idx="3708">
                  <c:v>1907000</c:v>
                </c:pt>
                <c:pt idx="3709">
                  <c:v>1908000</c:v>
                </c:pt>
                <c:pt idx="3710">
                  <c:v>1909000</c:v>
                </c:pt>
                <c:pt idx="3711">
                  <c:v>1910000</c:v>
                </c:pt>
                <c:pt idx="3712">
                  <c:v>1911000</c:v>
                </c:pt>
                <c:pt idx="3713">
                  <c:v>1912000</c:v>
                </c:pt>
                <c:pt idx="3714">
                  <c:v>1913000</c:v>
                </c:pt>
                <c:pt idx="3715">
                  <c:v>1914000</c:v>
                </c:pt>
                <c:pt idx="3716">
                  <c:v>1915000</c:v>
                </c:pt>
                <c:pt idx="3717">
                  <c:v>1916000</c:v>
                </c:pt>
                <c:pt idx="3718">
                  <c:v>1917000</c:v>
                </c:pt>
                <c:pt idx="3719">
                  <c:v>1918000</c:v>
                </c:pt>
                <c:pt idx="3720">
                  <c:v>1919000</c:v>
                </c:pt>
                <c:pt idx="3721">
                  <c:v>1920000</c:v>
                </c:pt>
                <c:pt idx="3722">
                  <c:v>1921000</c:v>
                </c:pt>
                <c:pt idx="3723">
                  <c:v>1922000</c:v>
                </c:pt>
                <c:pt idx="3724">
                  <c:v>1923000</c:v>
                </c:pt>
                <c:pt idx="3725">
                  <c:v>1924000</c:v>
                </c:pt>
                <c:pt idx="3726">
                  <c:v>1925000</c:v>
                </c:pt>
                <c:pt idx="3727">
                  <c:v>1926000</c:v>
                </c:pt>
                <c:pt idx="3728">
                  <c:v>1927000</c:v>
                </c:pt>
                <c:pt idx="3729">
                  <c:v>1928000</c:v>
                </c:pt>
                <c:pt idx="3730">
                  <c:v>1929000</c:v>
                </c:pt>
                <c:pt idx="3731">
                  <c:v>1930000</c:v>
                </c:pt>
                <c:pt idx="3732">
                  <c:v>1931000</c:v>
                </c:pt>
                <c:pt idx="3733">
                  <c:v>1932000</c:v>
                </c:pt>
                <c:pt idx="3734">
                  <c:v>1933000</c:v>
                </c:pt>
                <c:pt idx="3735">
                  <c:v>1934000</c:v>
                </c:pt>
                <c:pt idx="3736">
                  <c:v>1935000</c:v>
                </c:pt>
                <c:pt idx="3737">
                  <c:v>1936000</c:v>
                </c:pt>
                <c:pt idx="3738">
                  <c:v>1937000</c:v>
                </c:pt>
                <c:pt idx="3739">
                  <c:v>1938000</c:v>
                </c:pt>
                <c:pt idx="3740">
                  <c:v>1939000</c:v>
                </c:pt>
                <c:pt idx="3741">
                  <c:v>1940000</c:v>
                </c:pt>
                <c:pt idx="3742">
                  <c:v>1941000</c:v>
                </c:pt>
                <c:pt idx="3743">
                  <c:v>1942000</c:v>
                </c:pt>
                <c:pt idx="3744">
                  <c:v>1943000</c:v>
                </c:pt>
                <c:pt idx="3745">
                  <c:v>1944000</c:v>
                </c:pt>
                <c:pt idx="3746">
                  <c:v>1945000</c:v>
                </c:pt>
                <c:pt idx="3747">
                  <c:v>1946000</c:v>
                </c:pt>
                <c:pt idx="3748">
                  <c:v>1947000</c:v>
                </c:pt>
                <c:pt idx="3749">
                  <c:v>1948000</c:v>
                </c:pt>
                <c:pt idx="3750">
                  <c:v>1949000</c:v>
                </c:pt>
                <c:pt idx="3751">
                  <c:v>1950000</c:v>
                </c:pt>
                <c:pt idx="3752">
                  <c:v>1951000</c:v>
                </c:pt>
                <c:pt idx="3753">
                  <c:v>1952000</c:v>
                </c:pt>
                <c:pt idx="3754">
                  <c:v>1953000</c:v>
                </c:pt>
                <c:pt idx="3755">
                  <c:v>1954000</c:v>
                </c:pt>
                <c:pt idx="3756">
                  <c:v>1955000</c:v>
                </c:pt>
                <c:pt idx="3757">
                  <c:v>1956000</c:v>
                </c:pt>
                <c:pt idx="3758">
                  <c:v>1957000</c:v>
                </c:pt>
                <c:pt idx="3759">
                  <c:v>1958000</c:v>
                </c:pt>
                <c:pt idx="3760">
                  <c:v>1959000</c:v>
                </c:pt>
                <c:pt idx="3761">
                  <c:v>1960000</c:v>
                </c:pt>
                <c:pt idx="3762">
                  <c:v>1961000</c:v>
                </c:pt>
                <c:pt idx="3763">
                  <c:v>1962000</c:v>
                </c:pt>
                <c:pt idx="3764">
                  <c:v>1963000</c:v>
                </c:pt>
                <c:pt idx="3765">
                  <c:v>1964000</c:v>
                </c:pt>
                <c:pt idx="3766">
                  <c:v>1965000</c:v>
                </c:pt>
                <c:pt idx="3767">
                  <c:v>1966000</c:v>
                </c:pt>
                <c:pt idx="3768">
                  <c:v>1967000</c:v>
                </c:pt>
                <c:pt idx="3769">
                  <c:v>1968000</c:v>
                </c:pt>
                <c:pt idx="3770">
                  <c:v>1969000</c:v>
                </c:pt>
                <c:pt idx="3771">
                  <c:v>1970000</c:v>
                </c:pt>
                <c:pt idx="3772">
                  <c:v>1971000</c:v>
                </c:pt>
                <c:pt idx="3773">
                  <c:v>1972000</c:v>
                </c:pt>
                <c:pt idx="3774">
                  <c:v>1973000</c:v>
                </c:pt>
                <c:pt idx="3775">
                  <c:v>1974000</c:v>
                </c:pt>
                <c:pt idx="3776">
                  <c:v>1975000</c:v>
                </c:pt>
                <c:pt idx="3777">
                  <c:v>1976000</c:v>
                </c:pt>
                <c:pt idx="3778">
                  <c:v>1977000</c:v>
                </c:pt>
                <c:pt idx="3779">
                  <c:v>1978000</c:v>
                </c:pt>
                <c:pt idx="3780">
                  <c:v>1979000</c:v>
                </c:pt>
                <c:pt idx="3781">
                  <c:v>1980000</c:v>
                </c:pt>
              </c:numCache>
            </c:numRef>
          </c:xVal>
          <c:yVal>
            <c:numRef>
              <c:f>'TPS543C20 Loop Gain'!$AJ$133:$AJ$3914</c:f>
              <c:numCache>
                <c:formatCode>General</c:formatCode>
                <c:ptCount val="3782"/>
                <c:pt idx="0">
                  <c:v>178.04914908023363</c:v>
                </c:pt>
                <c:pt idx="1">
                  <c:v>161.07805096220702</c:v>
                </c:pt>
                <c:pt idx="2">
                  <c:v>96.270674105164701</c:v>
                </c:pt>
                <c:pt idx="3">
                  <c:v>79.153314352381983</c:v>
                </c:pt>
                <c:pt idx="4">
                  <c:v>70.715926564053078</c:v>
                </c:pt>
                <c:pt idx="5">
                  <c:v>66.377524195483559</c:v>
                </c:pt>
                <c:pt idx="6">
                  <c:v>64.490861476113096</c:v>
                </c:pt>
                <c:pt idx="7">
                  <c:v>64.113164473822749</c:v>
                </c:pt>
                <c:pt idx="8">
                  <c:v>64.660009904997395</c:v>
                </c:pt>
                <c:pt idx="9">
                  <c:v>65.761430242372725</c:v>
                </c:pt>
                <c:pt idx="10">
                  <c:v>67.179783672148915</c:v>
                </c:pt>
                <c:pt idx="11">
                  <c:v>68.760473081729273</c:v>
                </c:pt>
                <c:pt idx="12">
                  <c:v>70.401885620347301</c:v>
                </c:pt>
                <c:pt idx="13">
                  <c:v>72.036727410082278</c:v>
                </c:pt>
                <c:pt idx="14">
                  <c:v>73.62021170975413</c:v>
                </c:pt>
                <c:pt idx="15">
                  <c:v>75.122451574270215</c:v>
                </c:pt>
                <c:pt idx="16">
                  <c:v>76.523486897175061</c:v>
                </c:pt>
                <c:pt idx="17">
                  <c:v>77.809994663807757</c:v>
                </c:pt>
                <c:pt idx="18">
                  <c:v>78.973093201650414</c:v>
                </c:pt>
                <c:pt idx="19">
                  <c:v>80.006868063995896</c:v>
                </c:pt>
                <c:pt idx="20">
                  <c:v>80.907380291886028</c:v>
                </c:pt>
                <c:pt idx="21">
                  <c:v>81.672001301067908</c:v>
                </c:pt>
                <c:pt idx="22">
                  <c:v>82.298972001257198</c:v>
                </c:pt>
                <c:pt idx="23">
                  <c:v>82.787118364471468</c:v>
                </c:pt>
                <c:pt idx="24">
                  <c:v>83.135678359804089</c:v>
                </c:pt>
                <c:pt idx="25">
                  <c:v>83.344210161297468</c:v>
                </c:pt>
                <c:pt idx="26">
                  <c:v>83.412561427518071</c:v>
                </c:pt>
                <c:pt idx="27">
                  <c:v>83.340885896022797</c:v>
                </c:pt>
                <c:pt idx="28">
                  <c:v>83.129697574259453</c:v>
                </c:pt>
                <c:pt idx="29">
                  <c:v>82.779955106437399</c:v>
                </c:pt>
                <c:pt idx="30">
                  <c:v>82.293169884255533</c:v>
                </c:pt>
                <c:pt idx="31">
                  <c:v>81.671531446572388</c:v>
                </c:pt>
                <c:pt idx="32">
                  <c:v>80.918042921300284</c:v>
                </c:pt>
                <c:pt idx="33">
                  <c:v>80.036657943930877</c:v>
                </c:pt>
                <c:pt idx="34">
                  <c:v>79.032408927703116</c:v>
                </c:pt>
                <c:pt idx="35">
                  <c:v>77.911515115497693</c:v>
                </c:pt>
                <c:pt idx="36">
                  <c:v>76.681457934502035</c:v>
                </c:pt>
                <c:pt idx="37">
                  <c:v>75.351011251641623</c:v>
                </c:pt>
                <c:pt idx="38">
                  <c:v>73.930215594325048</c:v>
                </c:pt>
                <c:pt idx="39">
                  <c:v>72.430288507321293</c:v>
                </c:pt>
                <c:pt idx="40">
                  <c:v>70.863467946762256</c:v>
                </c:pt>
                <c:pt idx="41">
                  <c:v>69.242791603493558</c:v>
                </c:pt>
                <c:pt idx="42">
                  <c:v>67.581821583270411</c:v>
                </c:pt>
                <c:pt idx="43">
                  <c:v>65.894329976486048</c:v>
                </c:pt>
                <c:pt idx="44">
                  <c:v>64.193965487734403</c:v>
                </c:pt>
                <c:pt idx="45">
                  <c:v>62.493923613898176</c:v>
                </c:pt>
                <c:pt idx="46">
                  <c:v>60.806642415516372</c:v>
                </c:pt>
                <c:pt idx="47">
                  <c:v>59.143542808988776</c:v>
                </c:pt>
                <c:pt idx="48">
                  <c:v>57.514827112832329</c:v>
                </c:pt>
                <c:pt idx="49">
                  <c:v>55.929343250984871</c:v>
                </c:pt>
                <c:pt idx="50">
                  <c:v>54.394515596103737</c:v>
                </c:pt>
                <c:pt idx="51">
                  <c:v>52.916337838685124</c:v>
                </c:pt>
                <c:pt idx="52">
                  <c:v>51.49941910760819</c:v>
                </c:pt>
                <c:pt idx="53">
                  <c:v>50.147072098997505</c:v>
                </c:pt>
                <c:pt idx="54">
                  <c:v>48.861431123492899</c:v>
                </c:pt>
                <c:pt idx="55">
                  <c:v>47.643588462002377</c:v>
                </c:pt>
                <c:pt idx="56">
                  <c:v>46.49373882210844</c:v>
                </c:pt>
                <c:pt idx="57">
                  <c:v>45.411323599160951</c:v>
                </c:pt>
                <c:pt idx="58">
                  <c:v>44.395168716939814</c:v>
                </c:pt>
                <c:pt idx="59">
                  <c:v>43.443611795579734</c:v>
                </c:pt>
                <c:pt idx="60">
                  <c:v>42.554616110866689</c:v>
                </c:pt>
                <c:pt idx="61">
                  <c:v>41.725870194816899</c:v>
                </c:pt>
                <c:pt idx="62">
                  <c:v>40.95487297087427</c:v>
                </c:pt>
                <c:pt idx="63">
                  <c:v>40.239005046335805</c:v>
                </c:pt>
                <c:pt idx="64">
                  <c:v>39.575587248596776</c:v>
                </c:pt>
                <c:pt idx="65">
                  <c:v>38.961927746556825</c:v>
                </c:pt>
                <c:pt idx="66">
                  <c:v>38.395359197819339</c:v>
                </c:pt>
                <c:pt idx="67">
                  <c:v>37.873267353296008</c:v>
                </c:pt>
                <c:pt idx="68">
                  <c:v>37.393112471586861</c:v>
                </c:pt>
                <c:pt idx="69">
                  <c:v>36.952444775490385</c:v>
                </c:pt>
                <c:pt idx="70">
                  <c:v>36.548915043429481</c:v>
                </c:pt>
                <c:pt idx="71">
                  <c:v>36.180281284178889</c:v>
                </c:pt>
                <c:pt idx="72">
                  <c:v>35.844412303714719</c:v>
                </c:pt>
                <c:pt idx="73">
                  <c:v>35.539288843733594</c:v>
                </c:pt>
                <c:pt idx="74">
                  <c:v>35.263002855518465</c:v>
                </c:pt>
                <c:pt idx="75">
                  <c:v>35.013755371361732</c:v>
                </c:pt>
                <c:pt idx="76">
                  <c:v>34.789853348422163</c:v>
                </c:pt>
                <c:pt idx="77">
                  <c:v>34.589705786053067</c:v>
                </c:pt>
                <c:pt idx="78">
                  <c:v>34.411819355720766</c:v>
                </c:pt>
                <c:pt idx="79">
                  <c:v>34.254793731499312</c:v>
                </c:pt>
                <c:pt idx="80">
                  <c:v>34.117316767129125</c:v>
                </c:pt>
                <c:pt idx="81">
                  <c:v>33.99815963147315</c:v>
                </c:pt>
                <c:pt idx="82">
                  <c:v>33.896171986703735</c:v>
                </c:pt>
                <c:pt idx="83">
                  <c:v>33.810277271461374</c:v>
                </c:pt>
                <c:pt idx="84">
                  <c:v>33.739468133721239</c:v>
                </c:pt>
                <c:pt idx="85">
                  <c:v>33.682802044279718</c:v>
                </c:pt>
                <c:pt idx="86">
                  <c:v>33.639397110971096</c:v>
                </c:pt>
                <c:pt idx="87">
                  <c:v>33.608428105372269</c:v>
                </c:pt>
                <c:pt idx="88">
                  <c:v>33.589122707332443</c:v>
                </c:pt>
                <c:pt idx="89">
                  <c:v>33.580757967845869</c:v>
                </c:pt>
                <c:pt idx="90">
                  <c:v>33.582656987176776</c:v>
                </c:pt>
                <c:pt idx="91">
                  <c:v>33.594185802569456</c:v>
                </c:pt>
                <c:pt idx="92">
                  <c:v>33.614750477987116</c:v>
                </c:pt>
                <c:pt idx="93">
                  <c:v>33.643794387158039</c:v>
                </c:pt>
                <c:pt idx="94">
                  <c:v>33.680795680379312</c:v>
                </c:pt>
                <c:pt idx="95">
                  <c:v>33.725264925152139</c:v>
                </c:pt>
                <c:pt idx="96">
                  <c:v>33.776742910581191</c:v>
                </c:pt>
                <c:pt idx="97">
                  <c:v>33.83479860551234</c:v>
                </c:pt>
                <c:pt idx="98">
                  <c:v>33.899027260610765</c:v>
                </c:pt>
                <c:pt idx="99">
                  <c:v>33.969048644881354</c:v>
                </c:pt>
                <c:pt idx="100">
                  <c:v>34.04450540753453</c:v>
                </c:pt>
                <c:pt idx="101">
                  <c:v>34.12506155651834</c:v>
                </c:pt>
                <c:pt idx="102">
                  <c:v>34.210401045498742</c:v>
                </c:pt>
                <c:pt idx="103">
                  <c:v>34.300226461559689</c:v>
                </c:pt>
                <c:pt idx="104">
                  <c:v>34.394257806333336</c:v>
                </c:pt>
                <c:pt idx="105">
                  <c:v>34.492231363784839</c:v>
                </c:pt>
                <c:pt idx="106">
                  <c:v>34.593898648274276</c:v>
                </c:pt>
                <c:pt idx="107">
                  <c:v>34.699025426993948</c:v>
                </c:pt>
                <c:pt idx="108">
                  <c:v>34.807390811289252</c:v>
                </c:pt>
                <c:pt idx="109">
                  <c:v>34.918786411741742</c:v>
                </c:pt>
                <c:pt idx="110">
                  <c:v>35.033015552297812</c:v>
                </c:pt>
                <c:pt idx="111">
                  <c:v>35.149892539056225</c:v>
                </c:pt>
                <c:pt idx="112">
                  <c:v>35.269241979645813</c:v>
                </c:pt>
                <c:pt idx="113">
                  <c:v>35.390898149473834</c:v>
                </c:pt>
                <c:pt idx="114">
                  <c:v>35.514704401335571</c:v>
                </c:pt>
                <c:pt idx="115">
                  <c:v>35.640512615231899</c:v>
                </c:pt>
                <c:pt idx="116">
                  <c:v>35.768182685388702</c:v>
                </c:pt>
                <c:pt idx="117">
                  <c:v>35.897582041786919</c:v>
                </c:pt>
                <c:pt idx="118">
                  <c:v>36.028585203656142</c:v>
                </c:pt>
                <c:pt idx="119">
                  <c:v>36.161073362609919</c:v>
                </c:pt>
                <c:pt idx="120">
                  <c:v>36.294933993287607</c:v>
                </c:pt>
                <c:pt idx="121">
                  <c:v>36.430060489490558</c:v>
                </c:pt>
                <c:pt idx="122">
                  <c:v>36.566351824006532</c:v>
                </c:pt>
                <c:pt idx="123">
                  <c:v>36.703712230415029</c:v>
                </c:pt>
                <c:pt idx="124">
                  <c:v>36.842050905318217</c:v>
                </c:pt>
                <c:pt idx="125">
                  <c:v>36.98128172953767</c:v>
                </c:pt>
                <c:pt idx="126">
                  <c:v>37.121323006972467</c:v>
                </c:pt>
                <c:pt idx="127">
                  <c:v>37.262097219846176</c:v>
                </c:pt>
                <c:pt idx="128">
                  <c:v>37.403530799238055</c:v>
                </c:pt>
                <c:pt idx="129">
                  <c:v>37.545553909812341</c:v>
                </c:pt>
                <c:pt idx="130">
                  <c:v>37.688100247797003</c:v>
                </c:pt>
                <c:pt idx="131">
                  <c:v>37.831106851282136</c:v>
                </c:pt>
                <c:pt idx="132">
                  <c:v>37.974513922022226</c:v>
                </c:pt>
                <c:pt idx="133">
                  <c:v>38.118264657954228</c:v>
                </c:pt>
                <c:pt idx="134">
                  <c:v>38.262305095719022</c:v>
                </c:pt>
                <c:pt idx="135">
                  <c:v>38.406583962510403</c:v>
                </c:pt>
                <c:pt idx="136">
                  <c:v>38.551052536656883</c:v>
                </c:pt>
                <c:pt idx="137">
                  <c:v>38.695664516335732</c:v>
                </c:pt>
                <c:pt idx="138">
                  <c:v>38.840375895900955</c:v>
                </c:pt>
                <c:pt idx="139">
                  <c:v>38.985144849338894</c:v>
                </c:pt>
                <c:pt idx="140">
                  <c:v>39.129931620373661</c:v>
                </c:pt>
                <c:pt idx="141">
                  <c:v>39.274698418811184</c:v>
                </c:pt>
                <c:pt idx="142">
                  <c:v>39.419409322722963</c:v>
                </c:pt>
                <c:pt idx="143">
                  <c:v>39.564030186092474</c:v>
                </c:pt>
                <c:pt idx="144">
                  <c:v>39.708528551594732</c:v>
                </c:pt>
                <c:pt idx="145">
                  <c:v>39.852873568173337</c:v>
                </c:pt>
                <c:pt idx="146">
                  <c:v>39.997035913133239</c:v>
                </c:pt>
                <c:pt idx="147">
                  <c:v>40.140987718459762</c:v>
                </c:pt>
                <c:pt idx="148">
                  <c:v>40.284702501117515</c:v>
                </c:pt>
                <c:pt idx="149">
                  <c:v>40.428155097070423</c:v>
                </c:pt>
                <c:pt idx="150">
                  <c:v>40.571321598821257</c:v>
                </c:pt>
                <c:pt idx="151">
                  <c:v>40.714179296236608</c:v>
                </c:pt>
                <c:pt idx="152">
                  <c:v>40.85670662048269</c:v>
                </c:pt>
                <c:pt idx="153">
                  <c:v>40.998883090874749</c:v>
                </c:pt>
                <c:pt idx="154">
                  <c:v>41.140689264472506</c:v>
                </c:pt>
                <c:pt idx="155">
                  <c:v>41.282106688266339</c:v>
                </c:pt>
                <c:pt idx="156">
                  <c:v>41.423117853796185</c:v>
                </c:pt>
                <c:pt idx="157">
                  <c:v>41.563706154073287</c:v>
                </c:pt>
                <c:pt idx="158">
                  <c:v>41.703855842665035</c:v>
                </c:pt>
                <c:pt idx="159">
                  <c:v>41.843551994821453</c:v>
                </c:pt>
                <c:pt idx="160">
                  <c:v>41.982780470534003</c:v>
                </c:pt>
                <c:pt idx="161">
                  <c:v>42.121527879411239</c:v>
                </c:pt>
                <c:pt idx="162">
                  <c:v>42.259781547281115</c:v>
                </c:pt>
                <c:pt idx="163">
                  <c:v>42.397529484404792</c:v>
                </c:pt>
                <c:pt idx="164">
                  <c:v>42.53476035523876</c:v>
                </c:pt>
                <c:pt idx="165">
                  <c:v>42.6714634496442</c:v>
                </c:pt>
                <c:pt idx="166">
                  <c:v>42.807628655465578</c:v>
                </c:pt>
                <c:pt idx="167">
                  <c:v>42.943246432416274</c:v>
                </c:pt>
                <c:pt idx="168">
                  <c:v>43.078307787186503</c:v>
                </c:pt>
                <c:pt idx="169">
                  <c:v>43.212804249724904</c:v>
                </c:pt>
                <c:pt idx="170">
                  <c:v>43.346727850616304</c:v>
                </c:pt>
                <c:pt idx="171">
                  <c:v>43.480071099507654</c:v>
                </c:pt>
                <c:pt idx="172">
                  <c:v>43.612826964529781</c:v>
                </c:pt>
                <c:pt idx="173">
                  <c:v>43.744988852650664</c:v>
                </c:pt>
                <c:pt idx="174">
                  <c:v>43.876550590927813</c:v>
                </c:pt>
                <c:pt idx="175">
                  <c:v>44.007506408606524</c:v>
                </c:pt>
                <c:pt idx="176">
                  <c:v>44.137850920019645</c:v>
                </c:pt>
                <c:pt idx="177">
                  <c:v>44.26757910824854</c:v>
                </c:pt>
                <c:pt idx="178">
                  <c:v>44.396686309513889</c:v>
                </c:pt>
                <c:pt idx="179">
                  <c:v>44.525168198254853</c:v>
                </c:pt>
                <c:pt idx="180">
                  <c:v>44.653020772859058</c:v>
                </c:pt>
                <c:pt idx="181">
                  <c:v>44.780240342018281</c:v>
                </c:pt>
                <c:pt idx="182">
                  <c:v>44.906823511678844</c:v>
                </c:pt>
                <c:pt idx="183">
                  <c:v>45.032767172550059</c:v>
                </c:pt>
                <c:pt idx="184">
                  <c:v>45.158068488154356</c:v>
                </c:pt>
                <c:pt idx="185">
                  <c:v>45.282724883386685</c:v>
                </c:pt>
                <c:pt idx="186">
                  <c:v>45.406734033558095</c:v>
                </c:pt>
                <c:pt idx="187">
                  <c:v>45.530093853908724</c:v>
                </c:pt>
                <c:pt idx="188">
                  <c:v>45.652802489555327</c:v>
                </c:pt>
                <c:pt idx="189">
                  <c:v>45.774858305865521</c:v>
                </c:pt>
                <c:pt idx="190">
                  <c:v>45.896259879231962</c:v>
                </c:pt>
                <c:pt idx="191">
                  <c:v>46.017005988227588</c:v>
                </c:pt>
                <c:pt idx="192">
                  <c:v>46.137095605129481</c:v>
                </c:pt>
                <c:pt idx="193">
                  <c:v>46.256527887790959</c:v>
                </c:pt>
                <c:pt idx="194">
                  <c:v>46.375302171844503</c:v>
                </c:pt>
                <c:pt idx="195">
                  <c:v>46.493417963223393</c:v>
                </c:pt>
                <c:pt idx="196">
                  <c:v>46.610874930989048</c:v>
                </c:pt>
                <c:pt idx="197">
                  <c:v>46.727672900448404</c:v>
                </c:pt>
                <c:pt idx="198">
                  <c:v>46.843811846543467</c:v>
                </c:pt>
                <c:pt idx="199">
                  <c:v>46.959291887515164</c:v>
                </c:pt>
                <c:pt idx="200">
                  <c:v>47.074113278809286</c:v>
                </c:pt>
                <c:pt idx="201">
                  <c:v>47.188276407236998</c:v>
                </c:pt>
                <c:pt idx="202">
                  <c:v>47.301781785357704</c:v>
                </c:pt>
                <c:pt idx="203">
                  <c:v>47.414630046086899</c:v>
                </c:pt>
                <c:pt idx="204">
                  <c:v>47.526821937520403</c:v>
                </c:pt>
                <c:pt idx="205">
                  <c:v>47.638358317954506</c:v>
                </c:pt>
                <c:pt idx="206">
                  <c:v>47.749240151106271</c:v>
                </c:pt>
                <c:pt idx="207">
                  <c:v>47.859468501520055</c:v>
                </c:pt>
                <c:pt idx="208">
                  <c:v>47.969044530149226</c:v>
                </c:pt>
                <c:pt idx="209">
                  <c:v>48.077969490111833</c:v>
                </c:pt>
                <c:pt idx="210">
                  <c:v>48.186244722609892</c:v>
                </c:pt>
                <c:pt idx="211">
                  <c:v>48.293871653007351</c:v>
                </c:pt>
                <c:pt idx="212">
                  <c:v>48.400851787054812</c:v>
                </c:pt>
                <c:pt idx="213">
                  <c:v>48.507186707260395</c:v>
                </c:pt>
                <c:pt idx="214">
                  <c:v>48.612878069405035</c:v>
                </c:pt>
                <c:pt idx="215">
                  <c:v>48.71792759918187</c:v>
                </c:pt>
                <c:pt idx="216">
                  <c:v>48.822337088968993</c:v>
                </c:pt>
                <c:pt idx="217">
                  <c:v>48.926108394722974</c:v>
                </c:pt>
                <c:pt idx="218">
                  <c:v>49.029243432992388</c:v>
                </c:pt>
                <c:pt idx="219">
                  <c:v>49.131744178038645</c:v>
                </c:pt>
                <c:pt idx="220">
                  <c:v>49.233612659073522</c:v>
                </c:pt>
                <c:pt idx="221">
                  <c:v>49.334850957593311</c:v>
                </c:pt>
                <c:pt idx="222">
                  <c:v>49.435461204818132</c:v>
                </c:pt>
                <c:pt idx="223">
                  <c:v>49.535445579223854</c:v>
                </c:pt>
                <c:pt idx="224">
                  <c:v>49.634806304171491</c:v>
                </c:pt>
                <c:pt idx="225">
                  <c:v>49.733545645617966</c:v>
                </c:pt>
                <c:pt idx="226">
                  <c:v>49.831665909920659</c:v>
                </c:pt>
                <c:pt idx="227">
                  <c:v>49.929169441718273</c:v>
                </c:pt>
                <c:pt idx="228">
                  <c:v>50.026058621892794</c:v>
                </c:pt>
                <c:pt idx="229">
                  <c:v>50.122335865605748</c:v>
                </c:pt>
                <c:pt idx="230">
                  <c:v>50.218003620412553</c:v>
                </c:pt>
                <c:pt idx="231">
                  <c:v>50.313064364440685</c:v>
                </c:pt>
                <c:pt idx="232">
                  <c:v>50.407520604638805</c:v>
                </c:pt>
                <c:pt idx="233">
                  <c:v>50.50137487509177</c:v>
                </c:pt>
                <c:pt idx="234">
                  <c:v>50.594629735397191</c:v>
                </c:pt>
                <c:pt idx="235">
                  <c:v>50.687287769101921</c:v>
                </c:pt>
                <c:pt idx="236">
                  <c:v>50.779351582197059</c:v>
                </c:pt>
                <c:pt idx="237">
                  <c:v>50.870823801669594</c:v>
                </c:pt>
                <c:pt idx="238">
                  <c:v>50.961707074107203</c:v>
                </c:pt>
                <c:pt idx="239">
                  <c:v>51.052004064354392</c:v>
                </c:pt>
                <c:pt idx="240">
                  <c:v>51.141717454220732</c:v>
                </c:pt>
                <c:pt idx="241">
                  <c:v>51.230849941235249</c:v>
                </c:pt>
                <c:pt idx="242">
                  <c:v>51.319404237447138</c:v>
                </c:pt>
                <c:pt idx="243">
                  <c:v>51.407383068272622</c:v>
                </c:pt>
                <c:pt idx="244">
                  <c:v>51.494789171383751</c:v>
                </c:pt>
                <c:pt idx="245">
                  <c:v>51.581625295640457</c:v>
                </c:pt>
                <c:pt idx="246">
                  <c:v>51.667894200059969</c:v>
                </c:pt>
                <c:pt idx="247">
                  <c:v>51.753598652826859</c:v>
                </c:pt>
                <c:pt idx="248">
                  <c:v>51.838741430339411</c:v>
                </c:pt>
                <c:pt idx="249">
                  <c:v>51.923325316292342</c:v>
                </c:pt>
                <c:pt idx="250">
                  <c:v>52.007353100794354</c:v>
                </c:pt>
                <c:pt idx="251">
                  <c:v>52.09082757951748</c:v>
                </c:pt>
                <c:pt idx="252">
                  <c:v>52.173751552881669</c:v>
                </c:pt>
                <c:pt idx="253">
                  <c:v>52.256127825266077</c:v>
                </c:pt>
                <c:pt idx="254">
                  <c:v>52.337959204256059</c:v>
                </c:pt>
                <c:pt idx="255">
                  <c:v>52.419248499911745</c:v>
                </c:pt>
                <c:pt idx="256">
                  <c:v>52.499998524071906</c:v>
                </c:pt>
                <c:pt idx="257">
                  <c:v>52.580212089680039</c:v>
                </c:pt>
                <c:pt idx="258">
                  <c:v>52.659892010138009</c:v>
                </c:pt>
                <c:pt idx="259">
                  <c:v>52.739041098684353</c:v>
                </c:pt>
                <c:pt idx="260">
                  <c:v>52.817662167795469</c:v>
                </c:pt>
                <c:pt idx="261">
                  <c:v>52.895758028614722</c:v>
                </c:pt>
                <c:pt idx="262">
                  <c:v>52.973331490397605</c:v>
                </c:pt>
                <c:pt idx="263">
                  <c:v>53.050385359984134</c:v>
                </c:pt>
                <c:pt idx="264">
                  <c:v>53.126922441289928</c:v>
                </c:pt>
                <c:pt idx="265">
                  <c:v>53.202945534815107</c:v>
                </c:pt>
                <c:pt idx="266">
                  <c:v>53.278457437178631</c:v>
                </c:pt>
                <c:pt idx="267">
                  <c:v>53.353460940666182</c:v>
                </c:pt>
                <c:pt idx="268">
                  <c:v>53.427958832799106</c:v>
                </c:pt>
                <c:pt idx="269">
                  <c:v>53.501953895919826</c:v>
                </c:pt>
                <c:pt idx="270">
                  <c:v>53.57544890679435</c:v>
                </c:pt>
                <c:pt idx="271">
                  <c:v>53.648446636232002</c:v>
                </c:pt>
                <c:pt idx="272">
                  <c:v>53.720949848720053</c:v>
                </c:pt>
                <c:pt idx="273">
                  <c:v>53.792961302073536</c:v>
                </c:pt>
                <c:pt idx="274">
                  <c:v>53.864483747102298</c:v>
                </c:pt>
                <c:pt idx="275">
                  <c:v>53.935519927287508</c:v>
                </c:pt>
                <c:pt idx="276">
                  <c:v>54.006072578476804</c:v>
                </c:pt>
                <c:pt idx="277">
                  <c:v>54.076144428590652</c:v>
                </c:pt>
                <c:pt idx="278">
                  <c:v>54.145738197341295</c:v>
                </c:pt>
                <c:pt idx="279">
                  <c:v>54.214856595964221</c:v>
                </c:pt>
                <c:pt idx="280">
                  <c:v>54.283502326961887</c:v>
                </c:pt>
                <c:pt idx="281">
                  <c:v>54.351678083860712</c:v>
                </c:pt>
                <c:pt idx="282">
                  <c:v>54.419386550975233</c:v>
                </c:pt>
                <c:pt idx="283">
                  <c:v>54.486630403188251</c:v>
                </c:pt>
                <c:pt idx="284">
                  <c:v>54.553412305734561</c:v>
                </c:pt>
                <c:pt idx="285">
                  <c:v>54.619734914004233</c:v>
                </c:pt>
                <c:pt idx="286">
                  <c:v>54.685600873345336</c:v>
                </c:pt>
                <c:pt idx="287">
                  <c:v>54.751012818883716</c:v>
                </c:pt>
                <c:pt idx="288">
                  <c:v>54.815973375349671</c:v>
                </c:pt>
                <c:pt idx="289">
                  <c:v>54.880485156910275</c:v>
                </c:pt>
                <c:pt idx="290">
                  <c:v>54.944550767014128</c:v>
                </c:pt>
                <c:pt idx="291">
                  <c:v>55.008172798244615</c:v>
                </c:pt>
                <c:pt idx="292">
                  <c:v>55.071353832177174</c:v>
                </c:pt>
                <c:pt idx="293">
                  <c:v>55.134096439246427</c:v>
                </c:pt>
                <c:pt idx="294">
                  <c:v>55.196403178621942</c:v>
                </c:pt>
                <c:pt idx="295">
                  <c:v>55.258276598089779</c:v>
                </c:pt>
                <c:pt idx="296">
                  <c:v>55.31971923394088</c:v>
                </c:pt>
                <c:pt idx="297">
                  <c:v>55.380733610864631</c:v>
                </c:pt>
                <c:pt idx="298">
                  <c:v>55.441322241853754</c:v>
                </c:pt>
                <c:pt idx="299">
                  <c:v>55.50148762810732</c:v>
                </c:pt>
                <c:pt idx="300">
                  <c:v>55.561232258950447</c:v>
                </c:pt>
                <c:pt idx="301">
                  <c:v>55.620558611748244</c:v>
                </c:pt>
                <c:pt idx="302">
                  <c:v>55.679469151834425</c:v>
                </c:pt>
                <c:pt idx="303">
                  <c:v>55.737966332440813</c:v>
                </c:pt>
                <c:pt idx="304">
                  <c:v>55.796052594631682</c:v>
                </c:pt>
                <c:pt idx="305">
                  <c:v>55.853730367246726</c:v>
                </c:pt>
                <c:pt idx="306">
                  <c:v>55.911002066844667</c:v>
                </c:pt>
                <c:pt idx="307">
                  <c:v>55.96787009765454</c:v>
                </c:pt>
                <c:pt idx="308">
                  <c:v>56.024336851529732</c:v>
                </c:pt>
                <c:pt idx="309">
                  <c:v>56.080404707907391</c:v>
                </c:pt>
                <c:pt idx="310">
                  <c:v>56.13607603377087</c:v>
                </c:pt>
                <c:pt idx="311">
                  <c:v>56.191353183617558</c:v>
                </c:pt>
                <c:pt idx="312">
                  <c:v>56.246238499430611</c:v>
                </c:pt>
                <c:pt idx="313">
                  <c:v>56.300734310652182</c:v>
                </c:pt>
                <c:pt idx="314">
                  <c:v>56.354842934163834</c:v>
                </c:pt>
                <c:pt idx="315">
                  <c:v>56.408566674266247</c:v>
                </c:pt>
                <c:pt idx="316">
                  <c:v>56.461907822667257</c:v>
                </c:pt>
                <c:pt idx="317">
                  <c:v>56.514868658468032</c:v>
                </c:pt>
                <c:pt idx="318">
                  <c:v>56.567451448156454</c:v>
                </c:pt>
                <c:pt idx="319">
                  <c:v>56.619658445600358</c:v>
                </c:pt>
                <c:pt idx="320">
                  <c:v>56.671491892047385</c:v>
                </c:pt>
                <c:pt idx="321">
                  <c:v>56.722954016123822</c:v>
                </c:pt>
                <c:pt idx="322">
                  <c:v>56.774047033836631</c:v>
                </c:pt>
                <c:pt idx="323">
                  <c:v>56.824773148581791</c:v>
                </c:pt>
                <c:pt idx="324">
                  <c:v>56.875134551150857</c:v>
                </c:pt>
                <c:pt idx="325">
                  <c:v>56.925133419742302</c:v>
                </c:pt>
                <c:pt idx="326">
                  <c:v>56.974771919973463</c:v>
                </c:pt>
                <c:pt idx="327">
                  <c:v>57.024052204896783</c:v>
                </c:pt>
                <c:pt idx="328">
                  <c:v>57.072976415016697</c:v>
                </c:pt>
                <c:pt idx="329">
                  <c:v>57.121546678309109</c:v>
                </c:pt>
                <c:pt idx="330">
                  <c:v>57.169765110241812</c:v>
                </c:pt>
                <c:pt idx="331">
                  <c:v>57.217633813798251</c:v>
                </c:pt>
                <c:pt idx="332">
                  <c:v>57.265154879504408</c:v>
                </c:pt>
                <c:pt idx="333">
                  <c:v>57.312330385451453</c:v>
                </c:pt>
                <c:pt idx="334">
                  <c:v>57.359162397328475</c:v>
                </c:pt>
                <c:pt idx="335">
                  <c:v>57.405652968450525</c:v>
                </c:pt>
                <c:pt idx="336">
                  <c:v>57.451804139789999</c:v>
                </c:pt>
                <c:pt idx="337">
                  <c:v>57.49761794000964</c:v>
                </c:pt>
                <c:pt idx="338">
                  <c:v>57.543096385499361</c:v>
                </c:pt>
                <c:pt idx="339">
                  <c:v>57.588241480408648</c:v>
                </c:pt>
                <c:pt idx="340">
                  <c:v>57.633055216686344</c:v>
                </c:pt>
                <c:pt idx="341">
                  <c:v>57.677539574118391</c:v>
                </c:pt>
                <c:pt idx="342">
                  <c:v>57.721696520367594</c:v>
                </c:pt>
                <c:pt idx="343">
                  <c:v>57.765528011014226</c:v>
                </c:pt>
                <c:pt idx="344">
                  <c:v>57.809035989596865</c:v>
                </c:pt>
                <c:pt idx="345">
                  <c:v>57.852222387657861</c:v>
                </c:pt>
                <c:pt idx="346">
                  <c:v>57.895089124784789</c:v>
                </c:pt>
                <c:pt idx="347">
                  <c:v>57.937638108656813</c:v>
                </c:pt>
                <c:pt idx="348">
                  <c:v>57.979871235090329</c:v>
                </c:pt>
                <c:pt idx="349">
                  <c:v>58.021790388084689</c:v>
                </c:pt>
                <c:pt idx="350">
                  <c:v>58.063397439871117</c:v>
                </c:pt>
                <c:pt idx="351">
                  <c:v>58.104694250958751</c:v>
                </c:pt>
                <c:pt idx="352">
                  <c:v>58.145682670186915</c:v>
                </c:pt>
                <c:pt idx="353">
                  <c:v>58.186364534772252</c:v>
                </c:pt>
                <c:pt idx="354">
                  <c:v>58.226741670359331</c:v>
                </c:pt>
                <c:pt idx="355">
                  <c:v>58.266815891073172</c:v>
                </c:pt>
                <c:pt idx="356">
                  <c:v>58.306588999569783</c:v>
                </c:pt>
                <c:pt idx="357">
                  <c:v>58.34606278708754</c:v>
                </c:pt>
                <c:pt idx="358">
                  <c:v>58.385239033502756</c:v>
                </c:pt>
                <c:pt idx="359">
                  <c:v>58.424119507378627</c:v>
                </c:pt>
                <c:pt idx="360">
                  <c:v>58.462705966024416</c:v>
                </c:pt>
                <c:pt idx="361">
                  <c:v>58.501000155544048</c:v>
                </c:pt>
                <c:pt idx="362">
                  <c:v>58.539003810894407</c:v>
                </c:pt>
                <c:pt idx="363">
                  <c:v>58.57671865593904</c:v>
                </c:pt>
                <c:pt idx="364">
                  <c:v>58.614146403503241</c:v>
                </c:pt>
                <c:pt idx="365">
                  <c:v>58.651288755431544</c:v>
                </c:pt>
                <c:pt idx="366">
                  <c:v>58.68814740263997</c:v>
                </c:pt>
                <c:pt idx="367">
                  <c:v>58.724724025177309</c:v>
                </c:pt>
                <c:pt idx="368">
                  <c:v>58.761020292276569</c:v>
                </c:pt>
                <c:pt idx="369">
                  <c:v>58.797037862416914</c:v>
                </c:pt>
                <c:pt idx="370">
                  <c:v>58.832778383376109</c:v>
                </c:pt>
                <c:pt idx="371">
                  <c:v>58.868243492289906</c:v>
                </c:pt>
                <c:pt idx="372">
                  <c:v>58.903434815710476</c:v>
                </c:pt>
                <c:pt idx="373">
                  <c:v>58.938353969662337</c:v>
                </c:pt>
                <c:pt idx="374">
                  <c:v>58.973002559700944</c:v>
                </c:pt>
                <c:pt idx="375">
                  <c:v>59.007382180969962</c:v>
                </c:pt>
                <c:pt idx="376">
                  <c:v>59.041494418260257</c:v>
                </c:pt>
                <c:pt idx="377">
                  <c:v>59.075340846066318</c:v>
                </c:pt>
                <c:pt idx="378">
                  <c:v>59.108923028646437</c:v>
                </c:pt>
                <c:pt idx="379">
                  <c:v>59.14224252008087</c:v>
                </c:pt>
                <c:pt idx="380">
                  <c:v>59.175300864327241</c:v>
                </c:pt>
                <c:pt idx="381">
                  <c:v>59.208099595283464</c:v>
                </c:pt>
                <c:pt idx="382">
                  <c:v>59.240640236842168</c:v>
                </c:pt>
                <c:pt idx="383">
                  <c:v>59.272924302951495</c:v>
                </c:pt>
                <c:pt idx="384">
                  <c:v>59.304953297671247</c:v>
                </c:pt>
                <c:pt idx="385">
                  <c:v>59.336728715234827</c:v>
                </c:pt>
                <c:pt idx="386">
                  <c:v>59.368252040103201</c:v>
                </c:pt>
                <c:pt idx="387">
                  <c:v>59.399524747027357</c:v>
                </c:pt>
                <c:pt idx="388">
                  <c:v>59.430548301102903</c:v>
                </c:pt>
                <c:pt idx="389">
                  <c:v>59.461324157830873</c:v>
                </c:pt>
                <c:pt idx="390">
                  <c:v>59.491853763175605</c:v>
                </c:pt>
                <c:pt idx="391">
                  <c:v>59.522138553620472</c:v>
                </c:pt>
                <c:pt idx="392">
                  <c:v>59.552179956229075</c:v>
                </c:pt>
                <c:pt idx="393">
                  <c:v>59.581979388700802</c:v>
                </c:pt>
                <c:pt idx="394">
                  <c:v>59.61153825942985</c:v>
                </c:pt>
                <c:pt idx="395">
                  <c:v>59.640857967561615</c:v>
                </c:pt>
                <c:pt idx="396">
                  <c:v>59.669939903051279</c:v>
                </c:pt>
                <c:pt idx="397">
                  <c:v>59.698785446721523</c:v>
                </c:pt>
                <c:pt idx="398">
                  <c:v>59.72739597031773</c:v>
                </c:pt>
                <c:pt idx="399">
                  <c:v>59.755772836567338</c:v>
                </c:pt>
                <c:pt idx="400">
                  <c:v>59.783917399236159</c:v>
                </c:pt>
                <c:pt idx="401">
                  <c:v>59.811831003184089</c:v>
                </c:pt>
                <c:pt idx="402">
                  <c:v>59.839514984422294</c:v>
                </c:pt>
                <c:pt idx="403">
                  <c:v>59.866970670171192</c:v>
                </c:pt>
                <c:pt idx="404">
                  <c:v>59.894199378913797</c:v>
                </c:pt>
                <c:pt idx="405">
                  <c:v>59.921202420454541</c:v>
                </c:pt>
                <c:pt idx="406">
                  <c:v>59.947981095973248</c:v>
                </c:pt>
                <c:pt idx="407">
                  <c:v>59.97453669808084</c:v>
                </c:pt>
                <c:pt idx="408">
                  <c:v>60.000870510878251</c:v>
                </c:pt>
                <c:pt idx="409">
                  <c:v>60.026983810004722</c:v>
                </c:pt>
                <c:pt idx="410">
                  <c:v>60.052877862701095</c:v>
                </c:pt>
                <c:pt idx="411">
                  <c:v>60.078553927857868</c:v>
                </c:pt>
                <c:pt idx="412">
                  <c:v>60.104013256074879</c:v>
                </c:pt>
                <c:pt idx="413">
                  <c:v>60.129257089710386</c:v>
                </c:pt>
                <c:pt idx="414">
                  <c:v>60.154286662941026</c:v>
                </c:pt>
                <c:pt idx="415">
                  <c:v>60.179103201811778</c:v>
                </c:pt>
                <c:pt idx="416">
                  <c:v>60.203707924292075</c:v>
                </c:pt>
                <c:pt idx="417">
                  <c:v>60.228102040326206</c:v>
                </c:pt>
                <c:pt idx="418">
                  <c:v>60.252286751889535</c:v>
                </c:pt>
                <c:pt idx="419">
                  <c:v>60.276263253041421</c:v>
                </c:pt>
                <c:pt idx="420">
                  <c:v>60.300032729974696</c:v>
                </c:pt>
                <c:pt idx="421">
                  <c:v>60.323596361072077</c:v>
                </c:pt>
                <c:pt idx="422">
                  <c:v>60.346955316957313</c:v>
                </c:pt>
                <c:pt idx="423">
                  <c:v>60.370110760545074</c:v>
                </c:pt>
                <c:pt idx="424">
                  <c:v>60.393063847095235</c:v>
                </c:pt>
                <c:pt idx="425">
                  <c:v>60.415815724263076</c:v>
                </c:pt>
                <c:pt idx="426">
                  <c:v>60.438367532151197</c:v>
                </c:pt>
                <c:pt idx="427">
                  <c:v>60.460720403360114</c:v>
                </c:pt>
                <c:pt idx="428">
                  <c:v>60.482875463038127</c:v>
                </c:pt>
                <c:pt idx="429">
                  <c:v>60.504833828933727</c:v>
                </c:pt>
                <c:pt idx="430">
                  <c:v>60.526596611444667</c:v>
                </c:pt>
                <c:pt idx="431">
                  <c:v>60.548164913666753</c:v>
                </c:pt>
                <c:pt idx="432">
                  <c:v>60.569539831446114</c:v>
                </c:pt>
                <c:pt idx="433">
                  <c:v>60.590722453425805</c:v>
                </c:pt>
                <c:pt idx="434">
                  <c:v>60.611713861096618</c:v>
                </c:pt>
                <c:pt idx="435">
                  <c:v>60.632515128845817</c:v>
                </c:pt>
                <c:pt idx="436">
                  <c:v>60.653127324004608</c:v>
                </c:pt>
                <c:pt idx="437">
                  <c:v>60.673551506898413</c:v>
                </c:pt>
                <c:pt idx="438">
                  <c:v>60.693788730891754</c:v>
                </c:pt>
                <c:pt idx="439">
                  <c:v>60.713840042439806</c:v>
                </c:pt>
                <c:pt idx="440">
                  <c:v>60.733706481132899</c:v>
                </c:pt>
                <c:pt idx="441">
                  <c:v>60.753389079744785</c:v>
                </c:pt>
                <c:pt idx="442">
                  <c:v>60.772888864280013</c:v>
                </c:pt>
                <c:pt idx="443">
                  <c:v>60.792206854019227</c:v>
                </c:pt>
                <c:pt idx="444">
                  <c:v>60.811344061566913</c:v>
                </c:pt>
                <c:pt idx="445">
                  <c:v>60.830301492897433</c:v>
                </c:pt>
                <c:pt idx="446">
                  <c:v>60.849080147399434</c:v>
                </c:pt>
                <c:pt idx="447">
                  <c:v>60.86768101792272</c:v>
                </c:pt>
                <c:pt idx="448">
                  <c:v>60.886105090823143</c:v>
                </c:pt>
                <c:pt idx="449">
                  <c:v>60.904353346007774</c:v>
                </c:pt>
                <c:pt idx="450">
                  <c:v>60.922426756978261</c:v>
                </c:pt>
                <c:pt idx="451">
                  <c:v>60.940326290877984</c:v>
                </c:pt>
                <c:pt idx="452">
                  <c:v>60.958052908533112</c:v>
                </c:pt>
                <c:pt idx="453">
                  <c:v>60.975607564499711</c:v>
                </c:pt>
                <c:pt idx="454">
                  <c:v>60.992991207103202</c:v>
                </c:pt>
                <c:pt idx="455">
                  <c:v>61.010204778486965</c:v>
                </c:pt>
                <c:pt idx="456">
                  <c:v>61.027249214650041</c:v>
                </c:pt>
                <c:pt idx="457">
                  <c:v>61.044125445493876</c:v>
                </c:pt>
                <c:pt idx="458">
                  <c:v>61.060834394863242</c:v>
                </c:pt>
                <c:pt idx="459">
                  <c:v>61.077376980588383</c:v>
                </c:pt>
                <c:pt idx="460">
                  <c:v>61.093754114526952</c:v>
                </c:pt>
                <c:pt idx="461">
                  <c:v>61.109966702606414</c:v>
                </c:pt>
                <c:pt idx="462">
                  <c:v>61.126015644865063</c:v>
                </c:pt>
                <c:pt idx="463">
                  <c:v>61.141901835492874</c:v>
                </c:pt>
                <c:pt idx="464">
                  <c:v>61.157626162873079</c:v>
                </c:pt>
                <c:pt idx="465">
                  <c:v>61.173189509621722</c:v>
                </c:pt>
                <c:pt idx="466">
                  <c:v>61.188592752630335</c:v>
                </c:pt>
                <c:pt idx="467">
                  <c:v>61.203836763101975</c:v>
                </c:pt>
                <c:pt idx="468">
                  <c:v>61.218922406596171</c:v>
                </c:pt>
                <c:pt idx="469">
                  <c:v>61.233850543062772</c:v>
                </c:pt>
                <c:pt idx="470">
                  <c:v>61.248622026886935</c:v>
                </c:pt>
                <c:pt idx="471">
                  <c:v>61.263237706924045</c:v>
                </c:pt>
                <c:pt idx="472">
                  <c:v>61.27769842654088</c:v>
                </c:pt>
                <c:pt idx="473">
                  <c:v>61.292005023652187</c:v>
                </c:pt>
                <c:pt idx="474">
                  <c:v>61.306158330759772</c:v>
                </c:pt>
                <c:pt idx="475">
                  <c:v>61.320159174992099</c:v>
                </c:pt>
                <c:pt idx="476">
                  <c:v>61.334008378138719</c:v>
                </c:pt>
                <c:pt idx="477">
                  <c:v>61.34770675669148</c:v>
                </c:pt>
                <c:pt idx="478">
                  <c:v>61.361255121878997</c:v>
                </c:pt>
                <c:pt idx="479">
                  <c:v>61.374654279703805</c:v>
                </c:pt>
                <c:pt idx="480">
                  <c:v>61.38790503098015</c:v>
                </c:pt>
                <c:pt idx="481">
                  <c:v>61.401008171371522</c:v>
                </c:pt>
                <c:pt idx="482">
                  <c:v>61.413964491422554</c:v>
                </c:pt>
                <c:pt idx="483">
                  <c:v>61.426774776600858</c:v>
                </c:pt>
                <c:pt idx="484">
                  <c:v>61.439439807327744</c:v>
                </c:pt>
                <c:pt idx="485">
                  <c:v>61.451960359016418</c:v>
                </c:pt>
                <c:pt idx="486">
                  <c:v>61.464337202106258</c:v>
                </c:pt>
                <c:pt idx="487">
                  <c:v>61.47657110209812</c:v>
                </c:pt>
                <c:pt idx="488">
                  <c:v>61.48866281958945</c:v>
                </c:pt>
                <c:pt idx="489">
                  <c:v>61.500613110306517</c:v>
                </c:pt>
                <c:pt idx="490">
                  <c:v>61.512422725142862</c:v>
                </c:pt>
                <c:pt idx="491">
                  <c:v>61.524092410188729</c:v>
                </c:pt>
                <c:pt idx="492">
                  <c:v>61.535622906768005</c:v>
                </c:pt>
                <c:pt idx="493">
                  <c:v>61.54701495147053</c:v>
                </c:pt>
                <c:pt idx="494">
                  <c:v>61.558269276185477</c:v>
                </c:pt>
                <c:pt idx="495">
                  <c:v>61.569386608135368</c:v>
                </c:pt>
                <c:pt idx="496">
                  <c:v>61.580367669906508</c:v>
                </c:pt>
                <c:pt idx="497">
                  <c:v>61.591213179483887</c:v>
                </c:pt>
                <c:pt idx="498">
                  <c:v>61.601923850283285</c:v>
                </c:pt>
                <c:pt idx="499">
                  <c:v>61.612500391181321</c:v>
                </c:pt>
                <c:pt idx="500">
                  <c:v>61.622943506551643</c:v>
                </c:pt>
                <c:pt idx="501">
                  <c:v>61.633253896290775</c:v>
                </c:pt>
                <c:pt idx="502">
                  <c:v>61.64343225585457</c:v>
                </c:pt>
                <c:pt idx="503">
                  <c:v>61.653479276287698</c:v>
                </c:pt>
                <c:pt idx="504">
                  <c:v>61.663395644253008</c:v>
                </c:pt>
                <c:pt idx="505">
                  <c:v>61.673182042065662</c:v>
                </c:pt>
                <c:pt idx="506">
                  <c:v>61.682839147720273</c:v>
                </c:pt>
                <c:pt idx="507">
                  <c:v>61.692367634923684</c:v>
                </c:pt>
                <c:pt idx="508">
                  <c:v>61.701768173124229</c:v>
                </c:pt>
                <c:pt idx="509">
                  <c:v>61.711041427541119</c:v>
                </c:pt>
                <c:pt idx="510">
                  <c:v>61.720188059195728</c:v>
                </c:pt>
                <c:pt idx="511">
                  <c:v>61.729208724938459</c:v>
                </c:pt>
                <c:pt idx="512">
                  <c:v>61.73810407748028</c:v>
                </c:pt>
                <c:pt idx="513">
                  <c:v>61.746874765421751</c:v>
                </c:pt>
                <c:pt idx="514">
                  <c:v>61.755521433280641</c:v>
                </c:pt>
                <c:pt idx="515">
                  <c:v>61.764044721520698</c:v>
                </c:pt>
                <c:pt idx="516">
                  <c:v>61.77244526658022</c:v>
                </c:pt>
                <c:pt idx="517">
                  <c:v>61.780723700902584</c:v>
                </c:pt>
                <c:pt idx="518">
                  <c:v>61.788880652959335</c:v>
                </c:pt>
                <c:pt idx="519">
                  <c:v>61.796916747282751</c:v>
                </c:pt>
                <c:pt idx="520">
                  <c:v>61.804832604491871</c:v>
                </c:pt>
                <c:pt idx="521">
                  <c:v>61.812628841317888</c:v>
                </c:pt>
                <c:pt idx="522">
                  <c:v>61.820306070634508</c:v>
                </c:pt>
                <c:pt idx="523">
                  <c:v>61.827864901482791</c:v>
                </c:pt>
                <c:pt idx="524">
                  <c:v>61.835305939099314</c:v>
                </c:pt>
                <c:pt idx="525">
                  <c:v>61.842629784941522</c:v>
                </c:pt>
                <c:pt idx="526">
                  <c:v>61.849837036716195</c:v>
                </c:pt>
                <c:pt idx="527">
                  <c:v>61.856928288402699</c:v>
                </c:pt>
                <c:pt idx="528">
                  <c:v>61.863904130281625</c:v>
                </c:pt>
                <c:pt idx="529">
                  <c:v>61.870765148958988</c:v>
                </c:pt>
                <c:pt idx="530">
                  <c:v>61.877511927393471</c:v>
                </c:pt>
                <c:pt idx="531">
                  <c:v>61.884145044920253</c:v>
                </c:pt>
                <c:pt idx="532">
                  <c:v>61.890665077276971</c:v>
                </c:pt>
                <c:pt idx="533">
                  <c:v>61.897072596629521</c:v>
                </c:pt>
                <c:pt idx="534">
                  <c:v>61.90336817159659</c:v>
                </c:pt>
                <c:pt idx="535">
                  <c:v>61.909552367272759</c:v>
                </c:pt>
                <c:pt idx="536">
                  <c:v>61.915625745255895</c:v>
                </c:pt>
                <c:pt idx="537">
                  <c:v>61.921588863668909</c:v>
                </c:pt>
                <c:pt idx="538">
                  <c:v>61.927442277186223</c:v>
                </c:pt>
                <c:pt idx="539">
                  <c:v>61.933186537056457</c:v>
                </c:pt>
                <c:pt idx="540">
                  <c:v>61.938822191125418</c:v>
                </c:pt>
                <c:pt idx="541">
                  <c:v>61.944349783862457</c:v>
                </c:pt>
                <c:pt idx="542">
                  <c:v>61.949769856380151</c:v>
                </c:pt>
                <c:pt idx="543">
                  <c:v>61.955082946462831</c:v>
                </c:pt>
                <c:pt idx="544">
                  <c:v>61.960289588584352</c:v>
                </c:pt>
                <c:pt idx="545">
                  <c:v>61.96539031393484</c:v>
                </c:pt>
                <c:pt idx="546">
                  <c:v>61.970385650440704</c:v>
                </c:pt>
                <c:pt idx="547">
                  <c:v>61.975276122790113</c:v>
                </c:pt>
                <c:pt idx="548">
                  <c:v>61.980062252452953</c:v>
                </c:pt>
                <c:pt idx="549">
                  <c:v>61.984744557704076</c:v>
                </c:pt>
                <c:pt idx="550">
                  <c:v>61.989323553647139</c:v>
                </c:pt>
                <c:pt idx="551">
                  <c:v>61.993799752233208</c:v>
                </c:pt>
                <c:pt idx="552">
                  <c:v>61.998173662285957</c:v>
                </c:pt>
                <c:pt idx="553">
                  <c:v>62.002445789519783</c:v>
                </c:pt>
                <c:pt idx="554">
                  <c:v>62.006616636565326</c:v>
                </c:pt>
                <c:pt idx="555">
                  <c:v>62.010686702987236</c:v>
                </c:pt>
                <c:pt idx="556">
                  <c:v>62.01465648530796</c:v>
                </c:pt>
                <c:pt idx="557">
                  <c:v>62.018526477027358</c:v>
                </c:pt>
                <c:pt idx="558">
                  <c:v>62.022297168642368</c:v>
                </c:pt>
                <c:pt idx="559">
                  <c:v>62.025969047672582</c:v>
                </c:pt>
                <c:pt idx="560">
                  <c:v>62.029542598673864</c:v>
                </c:pt>
                <c:pt idx="561">
                  <c:v>62.033018303264342</c:v>
                </c:pt>
                <c:pt idx="562">
                  <c:v>62.036396640142577</c:v>
                </c:pt>
                <c:pt idx="563">
                  <c:v>62.039678085106367</c:v>
                </c:pt>
                <c:pt idx="564">
                  <c:v>62.042863111076947</c:v>
                </c:pt>
                <c:pt idx="565">
                  <c:v>62.045952188111983</c:v>
                </c:pt>
                <c:pt idx="566">
                  <c:v>62.048945783433233</c:v>
                </c:pt>
                <c:pt idx="567">
                  <c:v>62.051844361439585</c:v>
                </c:pt>
                <c:pt idx="568">
                  <c:v>62.05464838372891</c:v>
                </c:pt>
                <c:pt idx="569">
                  <c:v>62.057358309118712</c:v>
                </c:pt>
                <c:pt idx="570">
                  <c:v>62.059974593663057</c:v>
                </c:pt>
                <c:pt idx="571">
                  <c:v>62.062497690671648</c:v>
                </c:pt>
                <c:pt idx="572">
                  <c:v>62.064928050729556</c:v>
                </c:pt>
                <c:pt idx="573">
                  <c:v>62.067266121716543</c:v>
                </c:pt>
                <c:pt idx="574">
                  <c:v>62.069512348823103</c:v>
                </c:pt>
                <c:pt idx="575">
                  <c:v>62.071667174571466</c:v>
                </c:pt>
                <c:pt idx="576">
                  <c:v>62.073731038832669</c:v>
                </c:pt>
                <c:pt idx="577">
                  <c:v>62.075704378844421</c:v>
                </c:pt>
                <c:pt idx="578">
                  <c:v>62.077587629229299</c:v>
                </c:pt>
                <c:pt idx="579">
                  <c:v>62.079381222012834</c:v>
                </c:pt>
                <c:pt idx="580">
                  <c:v>62.081085586642239</c:v>
                </c:pt>
                <c:pt idx="581">
                  <c:v>62.082701150000858</c:v>
                </c:pt>
                <c:pt idx="582">
                  <c:v>62.084228336429426</c:v>
                </c:pt>
                <c:pt idx="583">
                  <c:v>62.085667567741325</c:v>
                </c:pt>
                <c:pt idx="584">
                  <c:v>62.087019263239803</c:v>
                </c:pt>
                <c:pt idx="585">
                  <c:v>62.088283839734736</c:v>
                </c:pt>
                <c:pt idx="586">
                  <c:v>62.089461711561619</c:v>
                </c:pt>
                <c:pt idx="587">
                  <c:v>62.090553290597043</c:v>
                </c:pt>
                <c:pt idx="588">
                  <c:v>62.091558986274123</c:v>
                </c:pt>
                <c:pt idx="589">
                  <c:v>62.092479205600526</c:v>
                </c:pt>
                <c:pt idx="590">
                  <c:v>62.093314353175622</c:v>
                </c:pt>
                <c:pt idx="591">
                  <c:v>62.094064831205095</c:v>
                </c:pt>
                <c:pt idx="592">
                  <c:v>62.094731039518578</c:v>
                </c:pt>
                <c:pt idx="593">
                  <c:v>62.095313375585597</c:v>
                </c:pt>
                <c:pt idx="594">
                  <c:v>62.095812234528537</c:v>
                </c:pt>
                <c:pt idx="595">
                  <c:v>62.09622800914476</c:v>
                </c:pt>
                <c:pt idx="596">
                  <c:v>62.096561089916392</c:v>
                </c:pt>
                <c:pt idx="597">
                  <c:v>62.096811865028137</c:v>
                </c:pt>
                <c:pt idx="598">
                  <c:v>62.096980720384259</c:v>
                </c:pt>
                <c:pt idx="599">
                  <c:v>62.097068039620986</c:v>
                </c:pt>
                <c:pt idx="600">
                  <c:v>62.097074204125171</c:v>
                </c:pt>
                <c:pt idx="601">
                  <c:v>62.096999593046576</c:v>
                </c:pt>
                <c:pt idx="602">
                  <c:v>62.096844583313327</c:v>
                </c:pt>
                <c:pt idx="603">
                  <c:v>62.09660954965004</c:v>
                </c:pt>
                <c:pt idx="604">
                  <c:v>62.096294864587499</c:v>
                </c:pt>
                <c:pt idx="605">
                  <c:v>62.095900898482029</c:v>
                </c:pt>
                <c:pt idx="606">
                  <c:v>62.095428019527375</c:v>
                </c:pt>
                <c:pt idx="607">
                  <c:v>62.094876593769683</c:v>
                </c:pt>
                <c:pt idx="608">
                  <c:v>62.094246985123306</c:v>
                </c:pt>
                <c:pt idx="609">
                  <c:v>62.093539555382677</c:v>
                </c:pt>
                <c:pt idx="610">
                  <c:v>62.092754664239997</c:v>
                </c:pt>
                <c:pt idx="611">
                  <c:v>62.091892669294708</c:v>
                </c:pt>
                <c:pt idx="612">
                  <c:v>62.090953926072132</c:v>
                </c:pt>
                <c:pt idx="613">
                  <c:v>62.089938788033514</c:v>
                </c:pt>
                <c:pt idx="614">
                  <c:v>62.088847606592829</c:v>
                </c:pt>
                <c:pt idx="615">
                  <c:v>62.087680731129019</c:v>
                </c:pt>
                <c:pt idx="616">
                  <c:v>62.086438508998533</c:v>
                </c:pt>
                <c:pt idx="617">
                  <c:v>62.085121285551203</c:v>
                </c:pt>
                <c:pt idx="618">
                  <c:v>62.083729404142019</c:v>
                </c:pt>
                <c:pt idx="619">
                  <c:v>62.082263206144553</c:v>
                </c:pt>
                <c:pt idx="620">
                  <c:v>62.080723030964279</c:v>
                </c:pt>
                <c:pt idx="621">
                  <c:v>62.079109216053148</c:v>
                </c:pt>
                <c:pt idx="622">
                  <c:v>62.077422096919634</c:v>
                </c:pt>
                <c:pt idx="623">
                  <c:v>62.075662007143684</c:v>
                </c:pt>
                <c:pt idx="624">
                  <c:v>62.07382927838966</c:v>
                </c:pt>
                <c:pt idx="625">
                  <c:v>62.071924240417765</c:v>
                </c:pt>
                <c:pt idx="626">
                  <c:v>62.069947221097621</c:v>
                </c:pt>
                <c:pt idx="627">
                  <c:v>62.067898546420118</c:v>
                </c:pt>
                <c:pt idx="628">
                  <c:v>62.065778540511509</c:v>
                </c:pt>
                <c:pt idx="629">
                  <c:v>62.063587525643257</c:v>
                </c:pt>
                <c:pt idx="630">
                  <c:v>62.061325822246353</c:v>
                </c:pt>
                <c:pt idx="631">
                  <c:v>62.058993748921637</c:v>
                </c:pt>
                <c:pt idx="632">
                  <c:v>62.056591622453944</c:v>
                </c:pt>
                <c:pt idx="633">
                  <c:v>62.054119757823052</c:v>
                </c:pt>
                <c:pt idx="634">
                  <c:v>62.051578468214849</c:v>
                </c:pt>
                <c:pt idx="635">
                  <c:v>62.0489680650347</c:v>
                </c:pt>
                <c:pt idx="636">
                  <c:v>62.046288857918505</c:v>
                </c:pt>
                <c:pt idx="637">
                  <c:v>62.04354115474252</c:v>
                </c:pt>
                <c:pt idx="638">
                  <c:v>62.040725261639388</c:v>
                </c:pt>
                <c:pt idx="639">
                  <c:v>62.037841483003682</c:v>
                </c:pt>
                <c:pt idx="640">
                  <c:v>62.034890121509648</c:v>
                </c:pt>
                <c:pt idx="641">
                  <c:v>62.031871478116493</c:v>
                </c:pt>
                <c:pt idx="642">
                  <c:v>62.028785852084624</c:v>
                </c:pt>
                <c:pt idx="643">
                  <c:v>62.025633540983783</c:v>
                </c:pt>
                <c:pt idx="644">
                  <c:v>62.022414840704073</c:v>
                </c:pt>
                <c:pt idx="645">
                  <c:v>62.019130045469858</c:v>
                </c:pt>
                <c:pt idx="646">
                  <c:v>62.015779447846526</c:v>
                </c:pt>
                <c:pt idx="647">
                  <c:v>62.012363338754653</c:v>
                </c:pt>
                <c:pt idx="648">
                  <c:v>62.008882007479173</c:v>
                </c:pt>
                <c:pt idx="649">
                  <c:v>62.005335741680433</c:v>
                </c:pt>
                <c:pt idx="650">
                  <c:v>62.001724827404644</c:v>
                </c:pt>
                <c:pt idx="651">
                  <c:v>61.998049549094148</c:v>
                </c:pt>
                <c:pt idx="652">
                  <c:v>61.994310189599972</c:v>
                </c:pt>
                <c:pt idx="653">
                  <c:v>61.990507030187757</c:v>
                </c:pt>
                <c:pt idx="654">
                  <c:v>61.986640350552292</c:v>
                </c:pt>
                <c:pt idx="655">
                  <c:v>61.982710428826323</c:v>
                </c:pt>
                <c:pt idx="656">
                  <c:v>61.978717541590022</c:v>
                </c:pt>
                <c:pt idx="657">
                  <c:v>61.97466196388217</c:v>
                </c:pt>
                <c:pt idx="658">
                  <c:v>61.970543969207533</c:v>
                </c:pt>
                <c:pt idx="659">
                  <c:v>61.966363829551646</c:v>
                </c:pt>
                <c:pt idx="660">
                  <c:v>61.96212181538629</c:v>
                </c:pt>
                <c:pt idx="661">
                  <c:v>61.957818195680638</c:v>
                </c:pt>
                <c:pt idx="662">
                  <c:v>61.953453237911646</c:v>
                </c:pt>
                <c:pt idx="663">
                  <c:v>61.94902720807243</c:v>
                </c:pt>
                <c:pt idx="664">
                  <c:v>61.944540370684734</c:v>
                </c:pt>
                <c:pt idx="665">
                  <c:v>61.939992988803596</c:v>
                </c:pt>
                <c:pt idx="666">
                  <c:v>61.935385324030683</c:v>
                </c:pt>
                <c:pt idx="667">
                  <c:v>61.930717636522253</c:v>
                </c:pt>
                <c:pt idx="668">
                  <c:v>61.925990184999392</c:v>
                </c:pt>
                <c:pt idx="669">
                  <c:v>61.921203226755615</c:v>
                </c:pt>
                <c:pt idx="670">
                  <c:v>61.916357017666712</c:v>
                </c:pt>
                <c:pt idx="671">
                  <c:v>61.911451812201392</c:v>
                </c:pt>
                <c:pt idx="672">
                  <c:v>61.906487863427301</c:v>
                </c:pt>
                <c:pt idx="673">
                  <c:v>61.901465423022941</c:v>
                </c:pt>
                <c:pt idx="674">
                  <c:v>61.896384741284997</c:v>
                </c:pt>
                <c:pt idx="675">
                  <c:v>61.891246067137708</c:v>
                </c:pt>
                <c:pt idx="676">
                  <c:v>61.886049648140073</c:v>
                </c:pt>
                <c:pt idx="677">
                  <c:v>61.880795730498029</c:v>
                </c:pt>
                <c:pt idx="678">
                  <c:v>61.875484559069655</c:v>
                </c:pt>
                <c:pt idx="679">
                  <c:v>61.870116377375368</c:v>
                </c:pt>
                <c:pt idx="680">
                  <c:v>61.864691427606651</c:v>
                </c:pt>
                <c:pt idx="681">
                  <c:v>61.859209950633229</c:v>
                </c:pt>
                <c:pt idx="682">
                  <c:v>61.853672186013483</c:v>
                </c:pt>
                <c:pt idx="683">
                  <c:v>61.848078372000714</c:v>
                </c:pt>
                <c:pt idx="684">
                  <c:v>61.842428745552652</c:v>
                </c:pt>
                <c:pt idx="685">
                  <c:v>61.836723542339548</c:v>
                </c:pt>
                <c:pt idx="686">
                  <c:v>61.830962996752227</c:v>
                </c:pt>
                <c:pt idx="687">
                  <c:v>61.825147341909954</c:v>
                </c:pt>
                <c:pt idx="688">
                  <c:v>61.819276809669418</c:v>
                </c:pt>
                <c:pt idx="689">
                  <c:v>61.813351630630656</c:v>
                </c:pt>
                <c:pt idx="690">
                  <c:v>61.807372034148081</c:v>
                </c:pt>
                <c:pt idx="691">
                  <c:v>61.801338248335647</c:v>
                </c:pt>
                <c:pt idx="692">
                  <c:v>61.795250500075689</c:v>
                </c:pt>
                <c:pt idx="693">
                  <c:v>61.78910901502713</c:v>
                </c:pt>
                <c:pt idx="694">
                  <c:v>61.782914017632564</c:v>
                </c:pt>
                <c:pt idx="695">
                  <c:v>61.776665731127011</c:v>
                </c:pt>
                <c:pt idx="696">
                  <c:v>61.770364377542876</c:v>
                </c:pt>
                <c:pt idx="697">
                  <c:v>61.764010177720571</c:v>
                </c:pt>
                <c:pt idx="698">
                  <c:v>61.75760335131519</c:v>
                </c:pt>
                <c:pt idx="699">
                  <c:v>61.751144116802109</c:v>
                </c:pt>
                <c:pt idx="700">
                  <c:v>61.744632691487716</c:v>
                </c:pt>
                <c:pt idx="701">
                  <c:v>61.738069291512673</c:v>
                </c:pt>
                <c:pt idx="702">
                  <c:v>61.73145413186316</c:v>
                </c:pt>
                <c:pt idx="703">
                  <c:v>61.724787426375215</c:v>
                </c:pt>
                <c:pt idx="704">
                  <c:v>61.718069387743782</c:v>
                </c:pt>
                <c:pt idx="705">
                  <c:v>61.711300227529676</c:v>
                </c:pt>
                <c:pt idx="706">
                  <c:v>61.704480156163747</c:v>
                </c:pt>
                <c:pt idx="707">
                  <c:v>61.697609382959556</c:v>
                </c:pt>
                <c:pt idx="708">
                  <c:v>61.690688116114934</c:v>
                </c:pt>
                <c:pt idx="709">
                  <c:v>61.683716562721983</c:v>
                </c:pt>
                <c:pt idx="710">
                  <c:v>61.67669492877237</c:v>
                </c:pt>
                <c:pt idx="711">
                  <c:v>61.669623419165994</c:v>
                </c:pt>
                <c:pt idx="712">
                  <c:v>61.662502237715763</c:v>
                </c:pt>
                <c:pt idx="713">
                  <c:v>61.655331587156581</c:v>
                </c:pt>
                <c:pt idx="714">
                  <c:v>61.648111669149159</c:v>
                </c:pt>
                <c:pt idx="715">
                  <c:v>61.640842684289396</c:v>
                </c:pt>
                <c:pt idx="716">
                  <c:v>61.633524832113153</c:v>
                </c:pt>
                <c:pt idx="717">
                  <c:v>61.626158311104575</c:v>
                </c:pt>
                <c:pt idx="718">
                  <c:v>61.618743318700837</c:v>
                </c:pt>
                <c:pt idx="719">
                  <c:v>61.611280051299332</c:v>
                </c:pt>
                <c:pt idx="720">
                  <c:v>61.603768704264475</c:v>
                </c:pt>
                <c:pt idx="721">
                  <c:v>61.596209471933555</c:v>
                </c:pt>
                <c:pt idx="722">
                  <c:v>61.588602547623424</c:v>
                </c:pt>
                <c:pt idx="723">
                  <c:v>61.580948123636595</c:v>
                </c:pt>
                <c:pt idx="724">
                  <c:v>61.573246391267134</c:v>
                </c:pt>
                <c:pt idx="725">
                  <c:v>61.565497540808302</c:v>
                </c:pt>
                <c:pt idx="726">
                  <c:v>61.557701761556814</c:v>
                </c:pt>
                <c:pt idx="727">
                  <c:v>61.549859241819789</c:v>
                </c:pt>
                <c:pt idx="728">
                  <c:v>61.541970168921978</c:v>
                </c:pt>
                <c:pt idx="729">
                  <c:v>61.534034729209054</c:v>
                </c:pt>
                <c:pt idx="730">
                  <c:v>61.526053108057013</c:v>
                </c:pt>
                <c:pt idx="731">
                  <c:v>61.518025489874468</c:v>
                </c:pt>
                <c:pt idx="732">
                  <c:v>61.509952058112646</c:v>
                </c:pt>
                <c:pt idx="733">
                  <c:v>61.501832995267705</c:v>
                </c:pt>
                <c:pt idx="734">
                  <c:v>61.493668482887479</c:v>
                </c:pt>
                <c:pt idx="735">
                  <c:v>61.485458701579482</c:v>
                </c:pt>
                <c:pt idx="736">
                  <c:v>61.477203831013767</c:v>
                </c:pt>
                <c:pt idx="737">
                  <c:v>61.468904049929947</c:v>
                </c:pt>
                <c:pt idx="738">
                  <c:v>61.460559536142696</c:v>
                </c:pt>
                <c:pt idx="739">
                  <c:v>61.452170466547877</c:v>
                </c:pt>
                <c:pt idx="740">
                  <c:v>61.443737017126615</c:v>
                </c:pt>
                <c:pt idx="741">
                  <c:v>61.435259362953147</c:v>
                </c:pt>
                <c:pt idx="742">
                  <c:v>61.426737678198698</c:v>
                </c:pt>
                <c:pt idx="743">
                  <c:v>61.418172136137123</c:v>
                </c:pt>
                <c:pt idx="744">
                  <c:v>61.409562909150011</c:v>
                </c:pt>
                <c:pt idx="745">
                  <c:v>61.400910168734605</c:v>
                </c:pt>
                <c:pt idx="746">
                  <c:v>61.392214085505067</c:v>
                </c:pt>
                <c:pt idx="747">
                  <c:v>61.383474829201404</c:v>
                </c:pt>
                <c:pt idx="748">
                  <c:v>61.374692568692446</c:v>
                </c:pt>
                <c:pt idx="749">
                  <c:v>61.365867471982895</c:v>
                </c:pt>
                <c:pt idx="750">
                  <c:v>61.35699970621701</c:v>
                </c:pt>
                <c:pt idx="751">
                  <c:v>61.348089437684763</c:v>
                </c:pt>
                <c:pt idx="752">
                  <c:v>61.339136831826451</c:v>
                </c:pt>
                <c:pt idx="753">
                  <c:v>61.330142053237864</c:v>
                </c:pt>
                <c:pt idx="754">
                  <c:v>61.32110526567638</c:v>
                </c:pt>
                <c:pt idx="755">
                  <c:v>61.312026632064061</c:v>
                </c:pt>
                <c:pt idx="756">
                  <c:v>61.302906314494876</c:v>
                </c:pt>
                <c:pt idx="757">
                  <c:v>61.293744474237414</c:v>
                </c:pt>
                <c:pt idx="758">
                  <c:v>61.284541271742079</c:v>
                </c:pt>
                <c:pt idx="759">
                  <c:v>61.275296866643899</c:v>
                </c:pt>
                <c:pt idx="760">
                  <c:v>61.266011417769526</c:v>
                </c:pt>
                <c:pt idx="761">
                  <c:v>61.25668508314007</c:v>
                </c:pt>
                <c:pt idx="762">
                  <c:v>61.247318019977442</c:v>
                </c:pt>
                <c:pt idx="763">
                  <c:v>61.237910384707966</c:v>
                </c:pt>
                <c:pt idx="764">
                  <c:v>61.228462332968256</c:v>
                </c:pt>
                <c:pt idx="765">
                  <c:v>61.218974019608396</c:v>
                </c:pt>
                <c:pt idx="766">
                  <c:v>61.209445598698672</c:v>
                </c:pt>
                <c:pt idx="767">
                  <c:v>61.199877223533178</c:v>
                </c:pt>
                <c:pt idx="768">
                  <c:v>61.190269046633084</c:v>
                </c:pt>
                <c:pt idx="769">
                  <c:v>61.180621219753455</c:v>
                </c:pt>
                <c:pt idx="770">
                  <c:v>61.170933893886641</c:v>
                </c:pt>
                <c:pt idx="771">
                  <c:v>61.161207219267489</c:v>
                </c:pt>
                <c:pt idx="772">
                  <c:v>61.151441345376952</c:v>
                </c:pt>
                <c:pt idx="773">
                  <c:v>61.141636420946803</c:v>
                </c:pt>
                <c:pt idx="774">
                  <c:v>61.131792593964875</c:v>
                </c:pt>
                <c:pt idx="775">
                  <c:v>61.121910011678246</c:v>
                </c:pt>
                <c:pt idx="776">
                  <c:v>61.111988820598718</c:v>
                </c:pt>
                <c:pt idx="777">
                  <c:v>61.102029166506377</c:v>
                </c:pt>
                <c:pt idx="778">
                  <c:v>61.092031194454449</c:v>
                </c:pt>
                <c:pt idx="779">
                  <c:v>61.081995048772448</c:v>
                </c:pt>
                <c:pt idx="780">
                  <c:v>61.071920873073097</c:v>
                </c:pt>
                <c:pt idx="781">
                  <c:v>61.061808810253268</c:v>
                </c:pt>
                <c:pt idx="782">
                  <c:v>61.0516590025005</c:v>
                </c:pt>
                <c:pt idx="783">
                  <c:v>61.041471591295547</c:v>
                </c:pt>
                <c:pt idx="784">
                  <c:v>61.031246717418178</c:v>
                </c:pt>
                <c:pt idx="785">
                  <c:v>61.02098452095035</c:v>
                </c:pt>
                <c:pt idx="786">
                  <c:v>61.01068514128027</c:v>
                </c:pt>
                <c:pt idx="787">
                  <c:v>61.000348717106803</c:v>
                </c:pt>
                <c:pt idx="788">
                  <c:v>60.989975386443085</c:v>
                </c:pt>
                <c:pt idx="789">
                  <c:v>60.979565286621188</c:v>
                </c:pt>
                <c:pt idx="790">
                  <c:v>60.969118554294639</c:v>
                </c:pt>
                <c:pt idx="791">
                  <c:v>60.958635325445357</c:v>
                </c:pt>
                <c:pt idx="792">
                  <c:v>60.948115735383681</c:v>
                </c:pt>
                <c:pt idx="793">
                  <c:v>60.937559918755454</c:v>
                </c:pt>
                <c:pt idx="794">
                  <c:v>60.926968009544183</c:v>
                </c:pt>
                <c:pt idx="795">
                  <c:v>60.9163401410758</c:v>
                </c:pt>
                <c:pt idx="796">
                  <c:v>60.905676446021857</c:v>
                </c:pt>
                <c:pt idx="797">
                  <c:v>60.894977056403654</c:v>
                </c:pt>
                <c:pt idx="798">
                  <c:v>60.884242103595696</c:v>
                </c:pt>
                <c:pt idx="799">
                  <c:v>60.873471718330137</c:v>
                </c:pt>
                <c:pt idx="800">
                  <c:v>60.862666030700062</c:v>
                </c:pt>
                <c:pt idx="801">
                  <c:v>60.851825170162051</c:v>
                </c:pt>
                <c:pt idx="802">
                  <c:v>60.840949265543372</c:v>
                </c:pt>
                <c:pt idx="803">
                  <c:v>60.830038445040465</c:v>
                </c:pt>
                <c:pt idx="804">
                  <c:v>60.819092836227767</c:v>
                </c:pt>
                <c:pt idx="805">
                  <c:v>60.808112566057162</c:v>
                </c:pt>
                <c:pt idx="806">
                  <c:v>60.797097760864318</c:v>
                </c:pt>
                <c:pt idx="807">
                  <c:v>60.786048546370566</c:v>
                </c:pt>
                <c:pt idx="808">
                  <c:v>60.774965047687388</c:v>
                </c:pt>
                <c:pt idx="809">
                  <c:v>60.763847389321079</c:v>
                </c:pt>
                <c:pt idx="810">
                  <c:v>60.752695695172001</c:v>
                </c:pt>
                <c:pt idx="811">
                  <c:v>60.741510088542896</c:v>
                </c:pt>
                <c:pt idx="812">
                  <c:v>60.730290692140002</c:v>
                </c:pt>
                <c:pt idx="813">
                  <c:v>60.719037628076116</c:v>
                </c:pt>
                <c:pt idx="814">
                  <c:v>60.707751017875864</c:v>
                </c:pt>
                <c:pt idx="815">
                  <c:v>60.696430982475931</c:v>
                </c:pt>
                <c:pt idx="816">
                  <c:v>60.685077642232329</c:v>
                </c:pt>
                <c:pt idx="817">
                  <c:v>60.673691116920523</c:v>
                </c:pt>
                <c:pt idx="818">
                  <c:v>60.6622715257406</c:v>
                </c:pt>
                <c:pt idx="819">
                  <c:v>60.650818987319077</c:v>
                </c:pt>
                <c:pt idx="820">
                  <c:v>60.639333619714122</c:v>
                </c:pt>
                <c:pt idx="821">
                  <c:v>60.627815540417181</c:v>
                </c:pt>
                <c:pt idx="822">
                  <c:v>60.616264866356524</c:v>
                </c:pt>
                <c:pt idx="823">
                  <c:v>60.604681713900376</c:v>
                </c:pt>
                <c:pt idx="824">
                  <c:v>60.593066198861202</c:v>
                </c:pt>
                <c:pt idx="825">
                  <c:v>60.581418436497778</c:v>
                </c:pt>
                <c:pt idx="826">
                  <c:v>60.569738541518014</c:v>
                </c:pt>
                <c:pt idx="827">
                  <c:v>60.558026628083731</c:v>
                </c:pt>
                <c:pt idx="828">
                  <c:v>60.546282809810592</c:v>
                </c:pt>
                <c:pt idx="829">
                  <c:v>60.534507199776371</c:v>
                </c:pt>
                <c:pt idx="830">
                  <c:v>60.522699910517986</c:v>
                </c:pt>
                <c:pt idx="831">
                  <c:v>60.510861054038891</c:v>
                </c:pt>
                <c:pt idx="832">
                  <c:v>60.498990741810587</c:v>
                </c:pt>
                <c:pt idx="833">
                  <c:v>60.487089084776052</c:v>
                </c:pt>
                <c:pt idx="834">
                  <c:v>60.475156193351033</c:v>
                </c:pt>
                <c:pt idx="835">
                  <c:v>60.463192177429974</c:v>
                </c:pt>
                <c:pt idx="836">
                  <c:v>60.451197146386185</c:v>
                </c:pt>
                <c:pt idx="837">
                  <c:v>60.439171209076065</c:v>
                </c:pt>
                <c:pt idx="838">
                  <c:v>60.427114473842828</c:v>
                </c:pt>
                <c:pt idx="839">
                  <c:v>60.41502704851775</c:v>
                </c:pt>
                <c:pt idx="840">
                  <c:v>60.402909040423005</c:v>
                </c:pt>
                <c:pt idx="841">
                  <c:v>60.390760556376058</c:v>
                </c:pt>
                <c:pt idx="842">
                  <c:v>60.378581702692387</c:v>
                </c:pt>
                <c:pt idx="843">
                  <c:v>60.366372585185538</c:v>
                </c:pt>
                <c:pt idx="844">
                  <c:v>60.354133309174223</c:v>
                </c:pt>
                <c:pt idx="845">
                  <c:v>60.34186397948146</c:v>
                </c:pt>
                <c:pt idx="846">
                  <c:v>60.329564700438802</c:v>
                </c:pt>
                <c:pt idx="847">
                  <c:v>60.317235575889804</c:v>
                </c:pt>
                <c:pt idx="848">
                  <c:v>60.304876709190651</c:v>
                </c:pt>
                <c:pt idx="849">
                  <c:v>60.292488203215072</c:v>
                </c:pt>
                <c:pt idx="850">
                  <c:v>60.280070160355855</c:v>
                </c:pt>
                <c:pt idx="851">
                  <c:v>60.267622682528376</c:v>
                </c:pt>
                <c:pt idx="852">
                  <c:v>60.255145871171642</c:v>
                </c:pt>
                <c:pt idx="853">
                  <c:v>60.242639827252127</c:v>
                </c:pt>
                <c:pt idx="854">
                  <c:v>60.230104651266785</c:v>
                </c:pt>
                <c:pt idx="855">
                  <c:v>60.217540443244978</c:v>
                </c:pt>
                <c:pt idx="856">
                  <c:v>60.204947302750782</c:v>
                </c:pt>
                <c:pt idx="857">
                  <c:v>60.192325328886177</c:v>
                </c:pt>
                <c:pt idx="858">
                  <c:v>60.179674620293163</c:v>
                </c:pt>
                <c:pt idx="859">
                  <c:v>60.166995275156502</c:v>
                </c:pt>
                <c:pt idx="860">
                  <c:v>60.154287391207255</c:v>
                </c:pt>
                <c:pt idx="861">
                  <c:v>60.141551065722666</c:v>
                </c:pt>
                <c:pt idx="862">
                  <c:v>60.128786395530902</c:v>
                </c:pt>
                <c:pt idx="863">
                  <c:v>60.115993477013824</c:v>
                </c:pt>
                <c:pt idx="864">
                  <c:v>60.103172406107916</c:v>
                </c:pt>
                <c:pt idx="865">
                  <c:v>60.090323278306222</c:v>
                </c:pt>
                <c:pt idx="866">
                  <c:v>60.077446188662982</c:v>
                </c:pt>
                <c:pt idx="867">
                  <c:v>60.064541231795403</c:v>
                </c:pt>
                <c:pt idx="868">
                  <c:v>60.051608501885013</c:v>
                </c:pt>
                <c:pt idx="869">
                  <c:v>60.038648092680361</c:v>
                </c:pt>
                <c:pt idx="870">
                  <c:v>60.025660097500051</c:v>
                </c:pt>
                <c:pt idx="871">
                  <c:v>60.012644609234492</c:v>
                </c:pt>
                <c:pt idx="872">
                  <c:v>59.999601720349034</c:v>
                </c:pt>
                <c:pt idx="873">
                  <c:v>59.986531522885173</c:v>
                </c:pt>
                <c:pt idx="874">
                  <c:v>59.973434108463628</c:v>
                </c:pt>
                <c:pt idx="875">
                  <c:v>59.96030956828637</c:v>
                </c:pt>
                <c:pt idx="876">
                  <c:v>59.947157993139001</c:v>
                </c:pt>
                <c:pt idx="877">
                  <c:v>59.933979473391823</c:v>
                </c:pt>
                <c:pt idx="878">
                  <c:v>59.920774099005953</c:v>
                </c:pt>
                <c:pt idx="879">
                  <c:v>59.907541959530136</c:v>
                </c:pt>
                <c:pt idx="880">
                  <c:v>59.894283144106865</c:v>
                </c:pt>
                <c:pt idx="881">
                  <c:v>59.880997741473912</c:v>
                </c:pt>
                <c:pt idx="882">
                  <c:v>59.867685839965063</c:v>
                </c:pt>
                <c:pt idx="883">
                  <c:v>59.854347527513546</c:v>
                </c:pt>
                <c:pt idx="884">
                  <c:v>59.840982891653994</c:v>
                </c:pt>
                <c:pt idx="885">
                  <c:v>59.82759201952404</c:v>
                </c:pt>
                <c:pt idx="886">
                  <c:v>59.814174997868385</c:v>
                </c:pt>
                <c:pt idx="887">
                  <c:v>59.800731913038462</c:v>
                </c:pt>
                <c:pt idx="888">
                  <c:v>59.787262850994622</c:v>
                </c:pt>
                <c:pt idx="889">
                  <c:v>59.773767897311103</c:v>
                </c:pt>
                <c:pt idx="890">
                  <c:v>59.760247137175057</c:v>
                </c:pt>
                <c:pt idx="891">
                  <c:v>59.746700655389567</c:v>
                </c:pt>
                <c:pt idx="892">
                  <c:v>59.733128536376924</c:v>
                </c:pt>
                <c:pt idx="893">
                  <c:v>59.719530864179355</c:v>
                </c:pt>
                <c:pt idx="894">
                  <c:v>59.70590772246063</c:v>
                </c:pt>
                <c:pt idx="895">
                  <c:v>59.692259194509326</c:v>
                </c:pt>
                <c:pt idx="896">
                  <c:v>59.678585363241091</c:v>
                </c:pt>
                <c:pt idx="897">
                  <c:v>59.664886311198863</c:v>
                </c:pt>
                <c:pt idx="898">
                  <c:v>59.651162120555917</c:v>
                </c:pt>
                <c:pt idx="899">
                  <c:v>59.637412873118585</c:v>
                </c:pt>
                <c:pt idx="900">
                  <c:v>59.623638650327422</c:v>
                </c:pt>
                <c:pt idx="901">
                  <c:v>59.60983953325767</c:v>
                </c:pt>
                <c:pt idx="902">
                  <c:v>59.596015602625542</c:v>
                </c:pt>
                <c:pt idx="903">
                  <c:v>59.582166938784283</c:v>
                </c:pt>
                <c:pt idx="904">
                  <c:v>59.568293621731115</c:v>
                </c:pt>
                <c:pt idx="905">
                  <c:v>59.554395731106851</c:v>
                </c:pt>
                <c:pt idx="906">
                  <c:v>59.540473346197672</c:v>
                </c:pt>
                <c:pt idx="907">
                  <c:v>59.526526545937713</c:v>
                </c:pt>
                <c:pt idx="908">
                  <c:v>59.51255540891087</c:v>
                </c:pt>
                <c:pt idx="909">
                  <c:v>59.49856001335155</c:v>
                </c:pt>
                <c:pt idx="910">
                  <c:v>59.484540437148304</c:v>
                </c:pt>
                <c:pt idx="911">
                  <c:v>59.470496757845005</c:v>
                </c:pt>
                <c:pt idx="912">
                  <c:v>59.45642905264171</c:v>
                </c:pt>
                <c:pt idx="913">
                  <c:v>59.442337398397598</c:v>
                </c:pt>
                <c:pt idx="914">
                  <c:v>59.428221871631962</c:v>
                </c:pt>
                <c:pt idx="915">
                  <c:v>59.414082548526771</c:v>
                </c:pt>
                <c:pt idx="916">
                  <c:v>59.399919504928512</c:v>
                </c:pt>
                <c:pt idx="917">
                  <c:v>59.385732816348657</c:v>
                </c:pt>
                <c:pt idx="918">
                  <c:v>59.37152255796677</c:v>
                </c:pt>
                <c:pt idx="919">
                  <c:v>59.357288804632255</c:v>
                </c:pt>
                <c:pt idx="920">
                  <c:v>59.343031630865234</c:v>
                </c:pt>
                <c:pt idx="921">
                  <c:v>59.328751110857347</c:v>
                </c:pt>
                <c:pt idx="922">
                  <c:v>59.314447318477789</c:v>
                </c:pt>
                <c:pt idx="923">
                  <c:v>59.30012032726917</c:v>
                </c:pt>
                <c:pt idx="924">
                  <c:v>59.285770210454459</c:v>
                </c:pt>
                <c:pt idx="925">
                  <c:v>59.271397040933628</c:v>
                </c:pt>
                <c:pt idx="926">
                  <c:v>59.257000891290083</c:v>
                </c:pt>
                <c:pt idx="927">
                  <c:v>59.242581833789643</c:v>
                </c:pt>
                <c:pt idx="928">
                  <c:v>59.228139940382754</c:v>
                </c:pt>
                <c:pt idx="929">
                  <c:v>59.213675282705438</c:v>
                </c:pt>
                <c:pt idx="930">
                  <c:v>59.19918793208295</c:v>
                </c:pt>
                <c:pt idx="931">
                  <c:v>59.184677959529338</c:v>
                </c:pt>
                <c:pt idx="932">
                  <c:v>59.170145435749816</c:v>
                </c:pt>
                <c:pt idx="933">
                  <c:v>59.155590431142642</c:v>
                </c:pt>
                <c:pt idx="934">
                  <c:v>59.141013015800546</c:v>
                </c:pt>
                <c:pt idx="935">
                  <c:v>59.12641325951131</c:v>
                </c:pt>
                <c:pt idx="936">
                  <c:v>59.111791231761536</c:v>
                </c:pt>
                <c:pt idx="937">
                  <c:v>59.097147001736296</c:v>
                </c:pt>
                <c:pt idx="938">
                  <c:v>59.082480638320909</c:v>
                </c:pt>
                <c:pt idx="939">
                  <c:v>59.067792210104187</c:v>
                </c:pt>
                <c:pt idx="940">
                  <c:v>59.05308178537711</c:v>
                </c:pt>
                <c:pt idx="941">
                  <c:v>59.038349432137096</c:v>
                </c:pt>
                <c:pt idx="942">
                  <c:v>59.023595218087671</c:v>
                </c:pt>
                <c:pt idx="943">
                  <c:v>59.008819210641633</c:v>
                </c:pt>
                <c:pt idx="944">
                  <c:v>58.994021476920402</c:v>
                </c:pt>
                <c:pt idx="945">
                  <c:v>58.979202083757599</c:v>
                </c:pt>
                <c:pt idx="946">
                  <c:v>58.964361097699332</c:v>
                </c:pt>
                <c:pt idx="947">
                  <c:v>58.949498585005934</c:v>
                </c:pt>
                <c:pt idx="948">
                  <c:v>58.934614611652947</c:v>
                </c:pt>
                <c:pt idx="949">
                  <c:v>58.919709243334893</c:v>
                </c:pt>
                <c:pt idx="950">
                  <c:v>58.904782545463057</c:v>
                </c:pt>
                <c:pt idx="951">
                  <c:v>58.8898345831699</c:v>
                </c:pt>
                <c:pt idx="952">
                  <c:v>58.874865421308854</c:v>
                </c:pt>
                <c:pt idx="953">
                  <c:v>58.859875124456224</c:v>
                </c:pt>
                <c:pt idx="954">
                  <c:v>58.844863756913696</c:v>
                </c:pt>
                <c:pt idx="955">
                  <c:v>58.829831382707646</c:v>
                </c:pt>
                <c:pt idx="956">
                  <c:v>58.814778065591554</c:v>
                </c:pt>
                <c:pt idx="957">
                  <c:v>58.799703869048948</c:v>
                </c:pt>
                <c:pt idx="958">
                  <c:v>58.784608856291598</c:v>
                </c:pt>
                <c:pt idx="959">
                  <c:v>58.769493090263637</c:v>
                </c:pt>
                <c:pt idx="960">
                  <c:v>58.754356633641244</c:v>
                </c:pt>
                <c:pt idx="961">
                  <c:v>58.739199548835451</c:v>
                </c:pt>
                <c:pt idx="962">
                  <c:v>58.724021897992017</c:v>
                </c:pt>
                <c:pt idx="963">
                  <c:v>58.708823742993175</c:v>
                </c:pt>
                <c:pt idx="964">
                  <c:v>58.693605145460388</c:v>
                </c:pt>
                <c:pt idx="965">
                  <c:v>58.678366166753548</c:v>
                </c:pt>
                <c:pt idx="966">
                  <c:v>58.663106867973724</c:v>
                </c:pt>
                <c:pt idx="967">
                  <c:v>58.647827309964249</c:v>
                </c:pt>
                <c:pt idx="968">
                  <c:v>58.63252755331127</c:v>
                </c:pt>
                <c:pt idx="969">
                  <c:v>58.617207658345073</c:v>
                </c:pt>
                <c:pt idx="970">
                  <c:v>58.601867685143638</c:v>
                </c:pt>
                <c:pt idx="971">
                  <c:v>58.586507693530272</c:v>
                </c:pt>
                <c:pt idx="972">
                  <c:v>58.571127743078542</c:v>
                </c:pt>
                <c:pt idx="973">
                  <c:v>58.555727893110095</c:v>
                </c:pt>
                <c:pt idx="974">
                  <c:v>58.540308202698377</c:v>
                </c:pt>
                <c:pt idx="975">
                  <c:v>58.524868730669183</c:v>
                </c:pt>
                <c:pt idx="976">
                  <c:v>58.509409535601982</c:v>
                </c:pt>
                <c:pt idx="977">
                  <c:v>58.493930675830207</c:v>
                </c:pt>
                <c:pt idx="978">
                  <c:v>58.478432209444456</c:v>
                </c:pt>
                <c:pt idx="979">
                  <c:v>58.462914194290093</c:v>
                </c:pt>
                <c:pt idx="980">
                  <c:v>58.447376687975336</c:v>
                </c:pt>
                <c:pt idx="981">
                  <c:v>58.431819747863258</c:v>
                </c:pt>
                <c:pt idx="982">
                  <c:v>58.416243431080659</c:v>
                </c:pt>
                <c:pt idx="983">
                  <c:v>58.400647794514988</c:v>
                </c:pt>
                <c:pt idx="984">
                  <c:v>58.385032894817996</c:v>
                </c:pt>
                <c:pt idx="985">
                  <c:v>58.369398788404716</c:v>
                </c:pt>
                <c:pt idx="986">
                  <c:v>58.353745531456717</c:v>
                </c:pt>
                <c:pt idx="987">
                  <c:v>58.338073179922326</c:v>
                </c:pt>
                <c:pt idx="988">
                  <c:v>58.322381789516093</c:v>
                </c:pt>
                <c:pt idx="989">
                  <c:v>58.306671415723628</c:v>
                </c:pt>
                <c:pt idx="990">
                  <c:v>58.290942113799105</c:v>
                </c:pt>
                <c:pt idx="991">
                  <c:v>58.275193938769632</c:v>
                </c:pt>
                <c:pt idx="992">
                  <c:v>58.259426945434136</c:v>
                </c:pt>
                <c:pt idx="993">
                  <c:v>58.243641188364542</c:v>
                </c:pt>
                <c:pt idx="994">
                  <c:v>58.227836721907998</c:v>
                </c:pt>
                <c:pt idx="995">
                  <c:v>58.212013600187106</c:v>
                </c:pt>
                <c:pt idx="996">
                  <c:v>58.196171877102017</c:v>
                </c:pt>
                <c:pt idx="997">
                  <c:v>58.180311606330719</c:v>
                </c:pt>
                <c:pt idx="998">
                  <c:v>58.164432841330118</c:v>
                </c:pt>
                <c:pt idx="999">
                  <c:v>58.148535635337353</c:v>
                </c:pt>
                <c:pt idx="1000">
                  <c:v>58.132620041370494</c:v>
                </c:pt>
                <c:pt idx="1001">
                  <c:v>58.116686112231392</c:v>
                </c:pt>
                <c:pt idx="1002">
                  <c:v>58.100733900503947</c:v>
                </c:pt>
                <c:pt idx="1003">
                  <c:v>58.084763458556758</c:v>
                </c:pt>
                <c:pt idx="1004">
                  <c:v>58.068774838544606</c:v>
                </c:pt>
                <c:pt idx="1005">
                  <c:v>58.052768092408172</c:v>
                </c:pt>
                <c:pt idx="1006">
                  <c:v>58.036743271876837</c:v>
                </c:pt>
                <c:pt idx="1007">
                  <c:v>58.020700428467492</c:v>
                </c:pt>
                <c:pt idx="1008">
                  <c:v>58.00463961348764</c:v>
                </c:pt>
                <c:pt idx="1009">
                  <c:v>57.988560878034711</c:v>
                </c:pt>
                <c:pt idx="1010">
                  <c:v>57.972464272998799</c:v>
                </c:pt>
                <c:pt idx="1011">
                  <c:v>57.956349849062725</c:v>
                </c:pt>
                <c:pt idx="1012">
                  <c:v>57.940217656702544</c:v>
                </c:pt>
                <c:pt idx="1013">
                  <c:v>57.924067746189792</c:v>
                </c:pt>
                <c:pt idx="1014">
                  <c:v>57.907900167590952</c:v>
                </c:pt>
                <c:pt idx="1015">
                  <c:v>57.891714970770607</c:v>
                </c:pt>
                <c:pt idx="1016">
                  <c:v>57.875512205389043</c:v>
                </c:pt>
                <c:pt idx="1017">
                  <c:v>57.859291920908497</c:v>
                </c:pt>
                <c:pt idx="1018">
                  <c:v>57.843054166588352</c:v>
                </c:pt>
                <c:pt idx="1019">
                  <c:v>57.826798991489831</c:v>
                </c:pt>
                <c:pt idx="1020">
                  <c:v>57.810526444475009</c:v>
                </c:pt>
                <c:pt idx="1021">
                  <c:v>57.794236574209684</c:v>
                </c:pt>
                <c:pt idx="1022">
                  <c:v>57.77792942916308</c:v>
                </c:pt>
                <c:pt idx="1023">
                  <c:v>57.761605057608641</c:v>
                </c:pt>
                <c:pt idx="1024">
                  <c:v>57.745263507625261</c:v>
                </c:pt>
                <c:pt idx="1025">
                  <c:v>57.728904827098276</c:v>
                </c:pt>
                <c:pt idx="1026">
                  <c:v>57.712529063720858</c:v>
                </c:pt>
                <c:pt idx="1027">
                  <c:v>57.696136264994529</c:v>
                </c:pt>
                <c:pt idx="1028">
                  <c:v>57.679726478229234</c:v>
                </c:pt>
                <c:pt idx="1029">
                  <c:v>57.663299750546393</c:v>
                </c:pt>
                <c:pt idx="1030">
                  <c:v>57.6468561288765</c:v>
                </c:pt>
                <c:pt idx="1031">
                  <c:v>57.630395659964186</c:v>
                </c:pt>
                <c:pt idx="1032">
                  <c:v>57.613918390365839</c:v>
                </c:pt>
                <c:pt idx="1033">
                  <c:v>57.59742436645152</c:v>
                </c:pt>
                <c:pt idx="1034">
                  <c:v>57.580913634407068</c:v>
                </c:pt>
                <c:pt idx="1035">
                  <c:v>57.564386240232324</c:v>
                </c:pt>
                <c:pt idx="1036">
                  <c:v>57.547842229744866</c:v>
                </c:pt>
                <c:pt idx="1037">
                  <c:v>57.531281648578798</c:v>
                </c:pt>
                <c:pt idx="1038">
                  <c:v>57.514704542186855</c:v>
                </c:pt>
                <c:pt idx="1039">
                  <c:v>57.498110955840517</c:v>
                </c:pt>
                <c:pt idx="1040">
                  <c:v>57.481500934631718</c:v>
                </c:pt>
                <c:pt idx="1041">
                  <c:v>57.464874523472197</c:v>
                </c:pt>
                <c:pt idx="1042">
                  <c:v>57.448231767096452</c:v>
                </c:pt>
                <c:pt idx="1043">
                  <c:v>57.431572710060969</c:v>
                </c:pt>
                <c:pt idx="1044">
                  <c:v>57.414897396745666</c:v>
                </c:pt>
                <c:pt idx="1045">
                  <c:v>57.398205871354641</c:v>
                </c:pt>
                <c:pt idx="1046">
                  <c:v>57.381498177916569</c:v>
                </c:pt>
                <c:pt idx="1047">
                  <c:v>57.36477436028644</c:v>
                </c:pt>
                <c:pt idx="1048">
                  <c:v>57.348034462146039</c:v>
                </c:pt>
                <c:pt idx="1049">
                  <c:v>57.331278527004756</c:v>
                </c:pt>
                <c:pt idx="1050">
                  <c:v>57.31450659819938</c:v>
                </c:pt>
                <c:pt idx="1051">
                  <c:v>57.297718718895993</c:v>
                </c:pt>
                <c:pt idx="1052">
                  <c:v>57.28091493209196</c:v>
                </c:pt>
                <c:pt idx="1053">
                  <c:v>57.264095280613766</c:v>
                </c:pt>
                <c:pt idx="1054">
                  <c:v>57.247259807120422</c:v>
                </c:pt>
                <c:pt idx="1055">
                  <c:v>57.230408554102674</c:v>
                </c:pt>
                <c:pt idx="1056">
                  <c:v>57.213541563884661</c:v>
                </c:pt>
                <c:pt idx="1057">
                  <c:v>57.196658878624902</c:v>
                </c:pt>
                <c:pt idx="1058">
                  <c:v>57.179760540315094</c:v>
                </c:pt>
                <c:pt idx="1059">
                  <c:v>57.162846590784518</c:v>
                </c:pt>
                <c:pt idx="1060">
                  <c:v>57.14591707169663</c:v>
                </c:pt>
                <c:pt idx="1061">
                  <c:v>57.128972024553512</c:v>
                </c:pt>
                <c:pt idx="1062">
                  <c:v>57.112011490693867</c:v>
                </c:pt>
                <c:pt idx="1063">
                  <c:v>57.09503551129508</c:v>
                </c:pt>
                <c:pt idx="1064">
                  <c:v>57.07804412737481</c:v>
                </c:pt>
                <c:pt idx="1065">
                  <c:v>57.061037379789866</c:v>
                </c:pt>
                <c:pt idx="1066">
                  <c:v>57.044015309237423</c:v>
                </c:pt>
                <c:pt idx="1067">
                  <c:v>57.026977956257895</c:v>
                </c:pt>
                <c:pt idx="1068">
                  <c:v>57.009925361231716</c:v>
                </c:pt>
                <c:pt idx="1069">
                  <c:v>56.992857564384181</c:v>
                </c:pt>
                <c:pt idx="1070">
                  <c:v>56.975774605783251</c:v>
                </c:pt>
                <c:pt idx="1071">
                  <c:v>56.958676525342035</c:v>
                </c:pt>
                <c:pt idx="1072">
                  <c:v>56.9415633628184</c:v>
                </c:pt>
                <c:pt idx="1073">
                  <c:v>56.924435157815623</c:v>
                </c:pt>
                <c:pt idx="1074">
                  <c:v>56.907291949784913</c:v>
                </c:pt>
                <c:pt idx="1075">
                  <c:v>56.890133778024079</c:v>
                </c:pt>
                <c:pt idx="1076">
                  <c:v>56.872960681678784</c:v>
                </c:pt>
                <c:pt idx="1077">
                  <c:v>56.855772699743426</c:v>
                </c:pt>
                <c:pt idx="1078">
                  <c:v>56.838569871062155</c:v>
                </c:pt>
                <c:pt idx="1079">
                  <c:v>56.821352234329112</c:v>
                </c:pt>
                <c:pt idx="1080">
                  <c:v>56.80411982808954</c:v>
                </c:pt>
                <c:pt idx="1081">
                  <c:v>56.786872690740474</c:v>
                </c:pt>
                <c:pt idx="1082">
                  <c:v>56.769610860529703</c:v>
                </c:pt>
                <c:pt idx="1083">
                  <c:v>56.752334375559613</c:v>
                </c:pt>
                <c:pt idx="1084">
                  <c:v>56.735043273785138</c:v>
                </c:pt>
                <c:pt idx="1085">
                  <c:v>56.717737593015698</c:v>
                </c:pt>
                <c:pt idx="1086">
                  <c:v>56.700417370916227</c:v>
                </c:pt>
                <c:pt idx="1087">
                  <c:v>56.683082645006039</c:v>
                </c:pt>
                <c:pt idx="1088">
                  <c:v>56.66573345266233</c:v>
                </c:pt>
                <c:pt idx="1089">
                  <c:v>56.648369831117151</c:v>
                </c:pt>
                <c:pt idx="1090">
                  <c:v>56.63099181746238</c:v>
                </c:pt>
                <c:pt idx="1091">
                  <c:v>56.613599448646092</c:v>
                </c:pt>
                <c:pt idx="1092">
                  <c:v>56.596192761476402</c:v>
                </c:pt>
                <c:pt idx="1093">
                  <c:v>56.578771792620756</c:v>
                </c:pt>
                <c:pt idx="1094">
                  <c:v>56.561336578606451</c:v>
                </c:pt>
                <c:pt idx="1095">
                  <c:v>56.543887155822119</c:v>
                </c:pt>
                <c:pt idx="1096">
                  <c:v>56.526423560517387</c:v>
                </c:pt>
                <c:pt idx="1097">
                  <c:v>56.508945828804102</c:v>
                </c:pt>
                <c:pt idx="1098">
                  <c:v>56.491453996656411</c:v>
                </c:pt>
                <c:pt idx="1099">
                  <c:v>56.473948099912363</c:v>
                </c:pt>
                <c:pt idx="1100">
                  <c:v>56.456428174274272</c:v>
                </c:pt>
                <c:pt idx="1101">
                  <c:v>56.438894255307694</c:v>
                </c:pt>
                <c:pt idx="1102">
                  <c:v>56.421346378444646</c:v>
                </c:pt>
                <c:pt idx="1103">
                  <c:v>56.403784578982432</c:v>
                </c:pt>
                <c:pt idx="1104">
                  <c:v>56.38620889208444</c:v>
                </c:pt>
                <c:pt idx="1105">
                  <c:v>56.368619352781678</c:v>
                </c:pt>
                <c:pt idx="1106">
                  <c:v>56.351015995971963</c:v>
                </c:pt>
                <c:pt idx="1107">
                  <c:v>56.333398856422896</c:v>
                </c:pt>
                <c:pt idx="1108">
                  <c:v>56.315767968769499</c:v>
                </c:pt>
                <c:pt idx="1109">
                  <c:v>56.298123367515977</c:v>
                </c:pt>
                <c:pt idx="1110">
                  <c:v>56.28046508703725</c:v>
                </c:pt>
                <c:pt idx="1111">
                  <c:v>56.262793161579104</c:v>
                </c:pt>
                <c:pt idx="1112">
                  <c:v>56.245107625257418</c:v>
                </c:pt>
                <c:pt idx="1113">
                  <c:v>56.227408512061039</c:v>
                </c:pt>
                <c:pt idx="1114">
                  <c:v>56.209695855850171</c:v>
                </c:pt>
                <c:pt idx="1115">
                  <c:v>56.191969690359102</c:v>
                </c:pt>
                <c:pt idx="1116">
                  <c:v>56.1742300491929</c:v>
                </c:pt>
                <c:pt idx="1117">
                  <c:v>56.156476965834628</c:v>
                </c:pt>
                <c:pt idx="1118">
                  <c:v>56.138710473638682</c:v>
                </c:pt>
                <c:pt idx="1119">
                  <c:v>56.120930605836094</c:v>
                </c:pt>
                <c:pt idx="1120">
                  <c:v>56.103137395534006</c:v>
                </c:pt>
                <c:pt idx="1121">
                  <c:v>56.085330875713311</c:v>
                </c:pt>
                <c:pt idx="1122">
                  <c:v>56.067511079235658</c:v>
                </c:pt>
                <c:pt idx="1123">
                  <c:v>56.049678038836646</c:v>
                </c:pt>
                <c:pt idx="1124">
                  <c:v>56.031831787132191</c:v>
                </c:pt>
                <c:pt idx="1125">
                  <c:v>56.013972356615298</c:v>
                </c:pt>
                <c:pt idx="1126">
                  <c:v>55.996099779657825</c:v>
                </c:pt>
                <c:pt idx="1127">
                  <c:v>55.978214088512473</c:v>
                </c:pt>
                <c:pt idx="1128">
                  <c:v>55.960315315311604</c:v>
                </c:pt>
                <c:pt idx="1129">
                  <c:v>55.942403492067193</c:v>
                </c:pt>
                <c:pt idx="1130">
                  <c:v>55.924478650673244</c:v>
                </c:pt>
                <c:pt idx="1131">
                  <c:v>55.906540822906273</c:v>
                </c:pt>
                <c:pt idx="1132">
                  <c:v>55.888590040422869</c:v>
                </c:pt>
                <c:pt idx="1133">
                  <c:v>55.870626334764538</c:v>
                </c:pt>
                <c:pt idx="1134">
                  <c:v>55.852649737354795</c:v>
                </c:pt>
                <c:pt idx="1135">
                  <c:v>55.834660279500945</c:v>
                </c:pt>
                <c:pt idx="1136">
                  <c:v>55.816657992395278</c:v>
                </c:pt>
                <c:pt idx="1137">
                  <c:v>55.798642907114484</c:v>
                </c:pt>
                <c:pt idx="1138">
                  <c:v>55.780615054620633</c:v>
                </c:pt>
                <c:pt idx="1139">
                  <c:v>55.762574465761432</c:v>
                </c:pt>
                <c:pt idx="1140">
                  <c:v>55.744521171271487</c:v>
                </c:pt>
                <c:pt idx="1141">
                  <c:v>55.726455201771124</c:v>
                </c:pt>
                <c:pt idx="1142">
                  <c:v>55.708376587769145</c:v>
                </c:pt>
                <c:pt idx="1143">
                  <c:v>55.690285359662084</c:v>
                </c:pt>
                <c:pt idx="1144">
                  <c:v>55.672181547734326</c:v>
                </c:pt>
                <c:pt idx="1145">
                  <c:v>55.654065182158845</c:v>
                </c:pt>
                <c:pt idx="1146">
                  <c:v>55.635936292998778</c:v>
                </c:pt>
                <c:pt idx="1147">
                  <c:v>55.617794910205745</c:v>
                </c:pt>
                <c:pt idx="1148">
                  <c:v>55.599641063623615</c:v>
                </c:pt>
                <c:pt idx="1149">
                  <c:v>55.581474782985055</c:v>
                </c:pt>
                <c:pt idx="1150">
                  <c:v>55.563296097915078</c:v>
                </c:pt>
                <c:pt idx="1151">
                  <c:v>55.54510503793054</c:v>
                </c:pt>
                <c:pt idx="1152">
                  <c:v>55.526901632439028</c:v>
                </c:pt>
                <c:pt idx="1153">
                  <c:v>55.508685910742564</c:v>
                </c:pt>
                <c:pt idx="1154">
                  <c:v>55.49045790203553</c:v>
                </c:pt>
                <c:pt idx="1155">
                  <c:v>55.472217635405322</c:v>
                </c:pt>
                <c:pt idx="1156">
                  <c:v>55.453965139835049</c:v>
                </c:pt>
                <c:pt idx="1157">
                  <c:v>55.435700444200187</c:v>
                </c:pt>
                <c:pt idx="1158">
                  <c:v>55.417423577273254</c:v>
                </c:pt>
                <c:pt idx="1159">
                  <c:v>55.399134567720672</c:v>
                </c:pt>
                <c:pt idx="1160">
                  <c:v>55.380833444105221</c:v>
                </c:pt>
                <c:pt idx="1161">
                  <c:v>55.362520234886745</c:v>
                </c:pt>
                <c:pt idx="1162">
                  <c:v>55.34419496842078</c:v>
                </c:pt>
                <c:pt idx="1163">
                  <c:v>55.325857672960559</c:v>
                </c:pt>
                <c:pt idx="1164">
                  <c:v>55.307508376657417</c:v>
                </c:pt>
                <c:pt idx="1165">
                  <c:v>55.28914710756073</c:v>
                </c:pt>
                <c:pt idx="1166">
                  <c:v>55.270773893617125</c:v>
                </c:pt>
                <c:pt idx="1167">
                  <c:v>55.252388762674251</c:v>
                </c:pt>
                <c:pt idx="1168">
                  <c:v>55.233991742477741</c:v>
                </c:pt>
                <c:pt idx="1169">
                  <c:v>55.215582860673621</c:v>
                </c:pt>
                <c:pt idx="1170">
                  <c:v>55.197162144809305</c:v>
                </c:pt>
                <c:pt idx="1171">
                  <c:v>55.178729622330529</c:v>
                </c:pt>
                <c:pt idx="1172">
                  <c:v>55.160285320586482</c:v>
                </c:pt>
                <c:pt idx="1173">
                  <c:v>55.141829266826491</c:v>
                </c:pt>
                <c:pt idx="1174">
                  <c:v>55.12336148820247</c:v>
                </c:pt>
                <c:pt idx="1175">
                  <c:v>55.104882011769526</c:v>
                </c:pt>
                <c:pt idx="1176">
                  <c:v>55.086390864484159</c:v>
                </c:pt>
                <c:pt idx="1177">
                  <c:v>55.067888073207392</c:v>
                </c:pt>
                <c:pt idx="1178">
                  <c:v>55.049373664702642</c:v>
                </c:pt>
                <c:pt idx="1179">
                  <c:v>55.030847665639506</c:v>
                </c:pt>
                <c:pt idx="1180">
                  <c:v>55.012310102589844</c:v>
                </c:pt>
                <c:pt idx="1181">
                  <c:v>54.993761002031704</c:v>
                </c:pt>
                <c:pt idx="1182">
                  <c:v>54.97520039034859</c:v>
                </c:pt>
                <c:pt idx="1183">
                  <c:v>54.956628293829169</c:v>
                </c:pt>
                <c:pt idx="1184">
                  <c:v>54.938044738668552</c:v>
                </c:pt>
                <c:pt idx="1185">
                  <c:v>54.919449750967573</c:v>
                </c:pt>
                <c:pt idx="1186">
                  <c:v>54.900843356736594</c:v>
                </c:pt>
                <c:pt idx="1187">
                  <c:v>54.882225581890246</c:v>
                </c:pt>
                <c:pt idx="1188">
                  <c:v>54.863596452251777</c:v>
                </c:pt>
                <c:pt idx="1189">
                  <c:v>54.844955993553931</c:v>
                </c:pt>
                <c:pt idx="1190">
                  <c:v>54.826304231436708</c:v>
                </c:pt>
                <c:pt idx="1191">
                  <c:v>54.807641191449221</c:v>
                </c:pt>
                <c:pt idx="1192">
                  <c:v>54.788966899049996</c:v>
                </c:pt>
                <c:pt idx="1193">
                  <c:v>54.770281379607546</c:v>
                </c:pt>
                <c:pt idx="1194">
                  <c:v>54.751584658399338</c:v>
                </c:pt>
                <c:pt idx="1195">
                  <c:v>54.732876760615675</c:v>
                </c:pt>
                <c:pt idx="1196">
                  <c:v>54.714157711354574</c:v>
                </c:pt>
                <c:pt idx="1197">
                  <c:v>54.695427535627879</c:v>
                </c:pt>
                <c:pt idx="1198">
                  <c:v>54.676686258357236</c:v>
                </c:pt>
                <c:pt idx="1199">
                  <c:v>54.657933904377472</c:v>
                </c:pt>
                <c:pt idx="1200">
                  <c:v>54.63917049843505</c:v>
                </c:pt>
                <c:pt idx="1201">
                  <c:v>54.62039606518961</c:v>
                </c:pt>
                <c:pt idx="1202">
                  <c:v>54.601610629213276</c:v>
                </c:pt>
                <c:pt idx="1203">
                  <c:v>54.582814214992503</c:v>
                </c:pt>
                <c:pt idx="1204">
                  <c:v>54.564006846925814</c:v>
                </c:pt>
                <c:pt idx="1205">
                  <c:v>54.545188549328131</c:v>
                </c:pt>
                <c:pt idx="1206">
                  <c:v>54.52635934642749</c:v>
                </c:pt>
                <c:pt idx="1207">
                  <c:v>54.507519262367651</c:v>
                </c:pt>
                <c:pt idx="1208">
                  <c:v>54.4886683212059</c:v>
                </c:pt>
                <c:pt idx="1209">
                  <c:v>54.469806546917582</c:v>
                </c:pt>
                <c:pt idx="1210">
                  <c:v>54.450933963391741</c:v>
                </c:pt>
                <c:pt idx="1211">
                  <c:v>54.432050594436049</c:v>
                </c:pt>
                <c:pt idx="1212">
                  <c:v>54.413156463772843</c:v>
                </c:pt>
                <c:pt idx="1213">
                  <c:v>54.394251595041624</c:v>
                </c:pt>
                <c:pt idx="1214">
                  <c:v>54.375336011800748</c:v>
                </c:pt>
                <c:pt idx="1215">
                  <c:v>54.356409737524515</c:v>
                </c:pt>
                <c:pt idx="1216">
                  <c:v>54.337472795606658</c:v>
                </c:pt>
                <c:pt idx="1217">
                  <c:v>54.318525209358647</c:v>
                </c:pt>
                <c:pt idx="1218">
                  <c:v>54.299567002010519</c:v>
                </c:pt>
                <c:pt idx="1219">
                  <c:v>54.280598196711352</c:v>
                </c:pt>
                <c:pt idx="1220">
                  <c:v>54.261618816529882</c:v>
                </c:pt>
                <c:pt idx="1221">
                  <c:v>54.242628884455442</c:v>
                </c:pt>
                <c:pt idx="1222">
                  <c:v>54.223628423395589</c:v>
                </c:pt>
                <c:pt idx="1223">
                  <c:v>54.20461745617969</c:v>
                </c:pt>
                <c:pt idx="1224">
                  <c:v>54.185596005557365</c:v>
                </c:pt>
                <c:pt idx="1225">
                  <c:v>54.166564094198947</c:v>
                </c:pt>
                <c:pt idx="1226">
                  <c:v>54.147521744697123</c:v>
                </c:pt>
                <c:pt idx="1227">
                  <c:v>54.12846897956554</c:v>
                </c:pt>
                <c:pt idx="1228">
                  <c:v>54.109405821239953</c:v>
                </c:pt>
                <c:pt idx="1229">
                  <c:v>54.090332292078728</c:v>
                </c:pt>
                <c:pt idx="1230">
                  <c:v>54.07124841436255</c:v>
                </c:pt>
                <c:pt idx="1231">
                  <c:v>54.052154210295136</c:v>
                </c:pt>
                <c:pt idx="1232">
                  <c:v>54.033049702004611</c:v>
                </c:pt>
                <c:pt idx="1233">
                  <c:v>54.013934911541192</c:v>
                </c:pt>
                <c:pt idx="1234">
                  <c:v>53.994809860880217</c:v>
                </c:pt>
                <c:pt idx="1235">
                  <c:v>53.975674571919853</c:v>
                </c:pt>
                <c:pt idx="1236">
                  <c:v>53.956529066484116</c:v>
                </c:pt>
                <c:pt idx="1237">
                  <c:v>53.937373366322198</c:v>
                </c:pt>
                <c:pt idx="1238">
                  <c:v>53.91820749310741</c:v>
                </c:pt>
                <c:pt idx="1239">
                  <c:v>53.899031468439119</c:v>
                </c:pt>
                <c:pt idx="1240">
                  <c:v>53.879845313841919</c:v>
                </c:pt>
                <c:pt idx="1241">
                  <c:v>53.860649050767627</c:v>
                </c:pt>
                <c:pt idx="1242">
                  <c:v>53.841442700593873</c:v>
                </c:pt>
                <c:pt idx="1243">
                  <c:v>53.822226284624492</c:v>
                </c:pt>
                <c:pt idx="1244">
                  <c:v>53.802999824091536</c:v>
                </c:pt>
                <c:pt idx="1245">
                  <c:v>53.783763340153101</c:v>
                </c:pt>
                <c:pt idx="1246">
                  <c:v>53.764516853895209</c:v>
                </c:pt>
                <c:pt idx="1247">
                  <c:v>53.745260386332802</c:v>
                </c:pt>
                <c:pt idx="1248">
                  <c:v>53.725993958408218</c:v>
                </c:pt>
                <c:pt idx="1249">
                  <c:v>53.706717590991531</c:v>
                </c:pt>
                <c:pt idx="1250">
                  <c:v>53.687431304883376</c:v>
                </c:pt>
                <c:pt idx="1251">
                  <c:v>53.668135120811861</c:v>
                </c:pt>
                <c:pt idx="1252">
                  <c:v>53.648829059435421</c:v>
                </c:pt>
                <c:pt idx="1253">
                  <c:v>53.629513141342194</c:v>
                </c:pt>
                <c:pt idx="1254">
                  <c:v>53.610187387049152</c:v>
                </c:pt>
                <c:pt idx="1255">
                  <c:v>53.590851817005117</c:v>
                </c:pt>
                <c:pt idx="1256">
                  <c:v>53.571506451588107</c:v>
                </c:pt>
                <c:pt idx="1257">
                  <c:v>53.552151311107139</c:v>
                </c:pt>
                <c:pt idx="1258">
                  <c:v>53.532786415802434</c:v>
                </c:pt>
                <c:pt idx="1259">
                  <c:v>53.51341178584682</c:v>
                </c:pt>
                <c:pt idx="1260">
                  <c:v>53.494027441342816</c:v>
                </c:pt>
                <c:pt idx="1261">
                  <c:v>53.474633402325651</c:v>
                </c:pt>
                <c:pt idx="1262">
                  <c:v>53.455229688762358</c:v>
                </c:pt>
                <c:pt idx="1263">
                  <c:v>53.435816320553961</c:v>
                </c:pt>
                <c:pt idx="1264">
                  <c:v>53.416393317532354</c:v>
                </c:pt>
                <c:pt idx="1265">
                  <c:v>53.396960699463023</c:v>
                </c:pt>
                <c:pt idx="1266">
                  <c:v>53.377518486045297</c:v>
                </c:pt>
                <c:pt idx="1267">
                  <c:v>53.35806669691064</c:v>
                </c:pt>
                <c:pt idx="1268">
                  <c:v>53.338605351626505</c:v>
                </c:pt>
                <c:pt idx="1269">
                  <c:v>53.319134469692642</c:v>
                </c:pt>
                <c:pt idx="1270">
                  <c:v>53.299654070543639</c:v>
                </c:pt>
                <c:pt idx="1271">
                  <c:v>53.280164173549025</c:v>
                </c:pt>
                <c:pt idx="1272">
                  <c:v>53.260664798012002</c:v>
                </c:pt>
                <c:pt idx="1273">
                  <c:v>53.241155963172872</c:v>
                </c:pt>
                <c:pt idx="1274">
                  <c:v>53.221637688206066</c:v>
                </c:pt>
                <c:pt idx="1275">
                  <c:v>53.202109992221089</c:v>
                </c:pt>
                <c:pt idx="1276">
                  <c:v>53.182572894265071</c:v>
                </c:pt>
                <c:pt idx="1277">
                  <c:v>53.163026413319741</c:v>
                </c:pt>
                <c:pt idx="1278">
                  <c:v>53.143470568303449</c:v>
                </c:pt>
                <c:pt idx="1279">
                  <c:v>53.123905378072912</c:v>
                </c:pt>
                <c:pt idx="1280">
                  <c:v>53.104330861419342</c:v>
                </c:pt>
                <c:pt idx="1281">
                  <c:v>53.084747037073335</c:v>
                </c:pt>
                <c:pt idx="1282">
                  <c:v>53.065153923700436</c:v>
                </c:pt>
                <c:pt idx="1283">
                  <c:v>53.045551539906036</c:v>
                </c:pt>
                <c:pt idx="1284">
                  <c:v>53.025939904232324</c:v>
                </c:pt>
                <c:pt idx="1285">
                  <c:v>53.006319035160381</c:v>
                </c:pt>
                <c:pt idx="1286">
                  <c:v>52.986688951109578</c:v>
                </c:pt>
                <c:pt idx="1287">
                  <c:v>52.967049670436836</c:v>
                </c:pt>
                <c:pt idx="1288">
                  <c:v>52.947401211439185</c:v>
                </c:pt>
                <c:pt idx="1289">
                  <c:v>52.927743592353025</c:v>
                </c:pt>
                <c:pt idx="1290">
                  <c:v>52.908076831352403</c:v>
                </c:pt>
                <c:pt idx="1291">
                  <c:v>52.888400946553347</c:v>
                </c:pt>
                <c:pt idx="1292">
                  <c:v>52.868715956009659</c:v>
                </c:pt>
                <c:pt idx="1293">
                  <c:v>52.849021877717171</c:v>
                </c:pt>
                <c:pt idx="1294">
                  <c:v>52.829318729609504</c:v>
                </c:pt>
                <c:pt idx="1295">
                  <c:v>52.809606529563659</c:v>
                </c:pt>
                <c:pt idx="1296">
                  <c:v>52.789885295395436</c:v>
                </c:pt>
                <c:pt idx="1297">
                  <c:v>52.770155044863202</c:v>
                </c:pt>
                <c:pt idx="1298">
                  <c:v>52.750415795664892</c:v>
                </c:pt>
                <c:pt idx="1299">
                  <c:v>52.730667565440932</c:v>
                </c:pt>
                <c:pt idx="1300">
                  <c:v>52.710910371774688</c:v>
                </c:pt>
                <c:pt idx="1301">
                  <c:v>52.691144232188726</c:v>
                </c:pt>
                <c:pt idx="1302">
                  <c:v>52.671369164150477</c:v>
                </c:pt>
                <c:pt idx="1303">
                  <c:v>52.65158518506734</c:v>
                </c:pt>
                <c:pt idx="1304">
                  <c:v>52.63179231229207</c:v>
                </c:pt>
                <c:pt idx="1305">
                  <c:v>52.611990563117963</c:v>
                </c:pt>
                <c:pt idx="1306">
                  <c:v>52.592179954782878</c:v>
                </c:pt>
                <c:pt idx="1307">
                  <c:v>52.572360504466971</c:v>
                </c:pt>
                <c:pt idx="1308">
                  <c:v>52.552532229295124</c:v>
                </c:pt>
                <c:pt idx="1309">
                  <c:v>52.532695146334234</c:v>
                </c:pt>
                <c:pt idx="1310">
                  <c:v>52.512849272596824</c:v>
                </c:pt>
                <c:pt idx="1311">
                  <c:v>52.492994625038897</c:v>
                </c:pt>
                <c:pt idx="1312">
                  <c:v>52.473131220561896</c:v>
                </c:pt>
                <c:pt idx="1313">
                  <c:v>52.453259076009729</c:v>
                </c:pt>
                <c:pt idx="1314">
                  <c:v>52.433378208173224</c:v>
                </c:pt>
                <c:pt idx="1315">
                  <c:v>52.413488633786933</c:v>
                </c:pt>
                <c:pt idx="1316">
                  <c:v>52.393590369532077</c:v>
                </c:pt>
                <c:pt idx="1317">
                  <c:v>52.373683432034241</c:v>
                </c:pt>
                <c:pt idx="1318">
                  <c:v>52.353767837864844</c:v>
                </c:pt>
                <c:pt idx="1319">
                  <c:v>52.333843603541645</c:v>
                </c:pt>
                <c:pt idx="1320">
                  <c:v>52.313910745528119</c:v>
                </c:pt>
                <c:pt idx="1321">
                  <c:v>52.293969280233924</c:v>
                </c:pt>
                <c:pt idx="1322">
                  <c:v>52.274019224016811</c:v>
                </c:pt>
                <c:pt idx="1323">
                  <c:v>52.254060593179013</c:v>
                </c:pt>
                <c:pt idx="1324">
                  <c:v>52.23409340397162</c:v>
                </c:pt>
                <c:pt idx="1325">
                  <c:v>52.214117672591364</c:v>
                </c:pt>
                <c:pt idx="1326">
                  <c:v>52.194133415183238</c:v>
                </c:pt>
                <c:pt idx="1327">
                  <c:v>52.174140647839806</c:v>
                </c:pt>
                <c:pt idx="1328">
                  <c:v>52.154139386601571</c:v>
                </c:pt>
                <c:pt idx="1329">
                  <c:v>52.13412964745627</c:v>
                </c:pt>
                <c:pt idx="1330">
                  <c:v>52.114111446339464</c:v>
                </c:pt>
                <c:pt idx="1331">
                  <c:v>52.094084799137626</c:v>
                </c:pt>
                <c:pt idx="1332">
                  <c:v>52.074049721683053</c:v>
                </c:pt>
                <c:pt idx="1333">
                  <c:v>52.054006229757626</c:v>
                </c:pt>
                <c:pt idx="1334">
                  <c:v>52.033954339093434</c:v>
                </c:pt>
                <c:pt idx="1335">
                  <c:v>52.013894065369264</c:v>
                </c:pt>
                <c:pt idx="1336">
                  <c:v>51.99382542421511</c:v>
                </c:pt>
                <c:pt idx="1337">
                  <c:v>51.973748431210531</c:v>
                </c:pt>
                <c:pt idx="1338">
                  <c:v>51.953663101884885</c:v>
                </c:pt>
                <c:pt idx="1339">
                  <c:v>51.933569451716345</c:v>
                </c:pt>
                <c:pt idx="1340">
                  <c:v>51.913467496133904</c:v>
                </c:pt>
                <c:pt idx="1341">
                  <c:v>51.893357250516651</c:v>
                </c:pt>
                <c:pt idx="1342">
                  <c:v>51.87323873019502</c:v>
                </c:pt>
                <c:pt idx="1343">
                  <c:v>51.853111950449382</c:v>
                </c:pt>
                <c:pt idx="1344">
                  <c:v>51.832976926511606</c:v>
                </c:pt>
                <c:pt idx="1345">
                  <c:v>51.812833673563382</c:v>
                </c:pt>
                <c:pt idx="1346">
                  <c:v>51.79268220673849</c:v>
                </c:pt>
                <c:pt idx="1347">
                  <c:v>51.772522541122811</c:v>
                </c:pt>
                <c:pt idx="1348">
                  <c:v>51.752354691753389</c:v>
                </c:pt>
                <c:pt idx="1349">
                  <c:v>51.732178673618471</c:v>
                </c:pt>
                <c:pt idx="1350">
                  <c:v>51.711994501659433</c:v>
                </c:pt>
                <c:pt idx="1351">
                  <c:v>51.691802190768364</c:v>
                </c:pt>
                <c:pt idx="1352">
                  <c:v>51.671601755790974</c:v>
                </c:pt>
                <c:pt idx="1353">
                  <c:v>51.651393211525317</c:v>
                </c:pt>
                <c:pt idx="1354">
                  <c:v>51.631176572722126</c:v>
                </c:pt>
                <c:pt idx="1355">
                  <c:v>51.610951854084597</c:v>
                </c:pt>
                <c:pt idx="1356">
                  <c:v>51.590719070269046</c:v>
                </c:pt>
                <c:pt idx="1357">
                  <c:v>51.570478235886014</c:v>
                </c:pt>
                <c:pt idx="1358">
                  <c:v>51.55022936549917</c:v>
                </c:pt>
                <c:pt idx="1359">
                  <c:v>51.52997247362471</c:v>
                </c:pt>
                <c:pt idx="1360">
                  <c:v>51.509707574733767</c:v>
                </c:pt>
                <c:pt idx="1361">
                  <c:v>51.489434683250735</c:v>
                </c:pt>
                <c:pt idx="1362">
                  <c:v>51.469153813555565</c:v>
                </c:pt>
                <c:pt idx="1363">
                  <c:v>51.448864979980257</c:v>
                </c:pt>
                <c:pt idx="1364">
                  <c:v>51.428568196813302</c:v>
                </c:pt>
                <c:pt idx="1365">
                  <c:v>51.408263478297037</c:v>
                </c:pt>
                <c:pt idx="1366">
                  <c:v>51.38795083862847</c:v>
                </c:pt>
                <c:pt idx="1367">
                  <c:v>51.367630291960346</c:v>
                </c:pt>
                <c:pt idx="1368">
                  <c:v>51.347301852398999</c:v>
                </c:pt>
                <c:pt idx="1369">
                  <c:v>51.326965534008679</c:v>
                </c:pt>
                <c:pt idx="1370">
                  <c:v>51.306621350806857</c:v>
                </c:pt>
                <c:pt idx="1371">
                  <c:v>51.286269316767672</c:v>
                </c:pt>
                <c:pt idx="1372">
                  <c:v>51.265909445820377</c:v>
                </c:pt>
                <c:pt idx="1373">
                  <c:v>51.245541751852279</c:v>
                </c:pt>
                <c:pt idx="1374">
                  <c:v>51.225166248704063</c:v>
                </c:pt>
                <c:pt idx="1375">
                  <c:v>51.20478295017476</c:v>
                </c:pt>
                <c:pt idx="1376">
                  <c:v>51.184391870018679</c:v>
                </c:pt>
                <c:pt idx="1377">
                  <c:v>51.163993021948549</c:v>
                </c:pt>
                <c:pt idx="1378">
                  <c:v>51.143586419631468</c:v>
                </c:pt>
                <c:pt idx="1379">
                  <c:v>51.123172076693152</c:v>
                </c:pt>
                <c:pt idx="1380">
                  <c:v>51.102750006716491</c:v>
                </c:pt>
                <c:pt idx="1381">
                  <c:v>51.082320223241481</c:v>
                </c:pt>
                <c:pt idx="1382">
                  <c:v>51.061882739764606</c:v>
                </c:pt>
                <c:pt idx="1383">
                  <c:v>51.041437569741468</c:v>
                </c:pt>
                <c:pt idx="1384">
                  <c:v>51.020984726585219</c:v>
                </c:pt>
                <c:pt idx="1385">
                  <c:v>51.000524223664797</c:v>
                </c:pt>
                <c:pt idx="1386">
                  <c:v>50.980056074311499</c:v>
                </c:pt>
                <c:pt idx="1387">
                  <c:v>50.959580291810724</c:v>
                </c:pt>
                <c:pt idx="1388">
                  <c:v>50.939096889407544</c:v>
                </c:pt>
                <c:pt idx="1389">
                  <c:v>50.918605880307851</c:v>
                </c:pt>
                <c:pt idx="1390">
                  <c:v>50.89810727767253</c:v>
                </c:pt>
                <c:pt idx="1391">
                  <c:v>50.877601094624602</c:v>
                </c:pt>
                <c:pt idx="1392">
                  <c:v>50.857087344244306</c:v>
                </c:pt>
                <c:pt idx="1393">
                  <c:v>50.836566039570641</c:v>
                </c:pt>
                <c:pt idx="1394">
                  <c:v>50.816037193604146</c:v>
                </c:pt>
                <c:pt idx="1395">
                  <c:v>50.795500819302582</c:v>
                </c:pt>
                <c:pt idx="1396">
                  <c:v>50.774956929584739</c:v>
                </c:pt>
                <c:pt idx="1397">
                  <c:v>50.754405537327997</c:v>
                </c:pt>
                <c:pt idx="1398">
                  <c:v>50.733846655370961</c:v>
                </c:pt>
                <c:pt idx="1399">
                  <c:v>50.713280296512032</c:v>
                </c:pt>
                <c:pt idx="1400">
                  <c:v>50.6927064735088</c:v>
                </c:pt>
                <c:pt idx="1401">
                  <c:v>50.672125199080277</c:v>
                </c:pt>
                <c:pt idx="1402">
                  <c:v>50.65153648590573</c:v>
                </c:pt>
                <c:pt idx="1403">
                  <c:v>50.630940346624804</c:v>
                </c:pt>
                <c:pt idx="1404">
                  <c:v>50.610336793838002</c:v>
                </c:pt>
                <c:pt idx="1405">
                  <c:v>50.589725840107782</c:v>
                </c:pt>
                <c:pt idx="1406">
                  <c:v>50.569107497956161</c:v>
                </c:pt>
                <c:pt idx="1407">
                  <c:v>50.548481779867764</c:v>
                </c:pt>
                <c:pt idx="1408">
                  <c:v>50.527848698286363</c:v>
                </c:pt>
                <c:pt idx="1409">
                  <c:v>50.507208265619951</c:v>
                </c:pt>
                <c:pt idx="1410">
                  <c:v>50.486560494237857</c:v>
                </c:pt>
                <c:pt idx="1411">
                  <c:v>50.465905396469431</c:v>
                </c:pt>
                <c:pt idx="1412">
                  <c:v>50.445242984606288</c:v>
                </c:pt>
                <c:pt idx="1413">
                  <c:v>50.424573270903949</c:v>
                </c:pt>
                <c:pt idx="1414">
                  <c:v>50.40389626757873</c:v>
                </c:pt>
                <c:pt idx="1415">
                  <c:v>50.383211986808938</c:v>
                </c:pt>
                <c:pt idx="1416">
                  <c:v>50.36252044073742</c:v>
                </c:pt>
                <c:pt idx="1417">
                  <c:v>50.341821641466758</c:v>
                </c:pt>
                <c:pt idx="1418">
                  <c:v>50.321115601064022</c:v>
                </c:pt>
                <c:pt idx="1419">
                  <c:v>50.300402331560065</c:v>
                </c:pt>
                <c:pt idx="1420">
                  <c:v>50.279681844946573</c:v>
                </c:pt>
                <c:pt idx="1421">
                  <c:v>50.258954153179715</c:v>
                </c:pt>
                <c:pt idx="1422">
                  <c:v>50.238219268179314</c:v>
                </c:pt>
                <c:pt idx="1423">
                  <c:v>50.217477201827407</c:v>
                </c:pt>
                <c:pt idx="1424">
                  <c:v>50.196727965970567</c:v>
                </c:pt>
                <c:pt idx="1425">
                  <c:v>50.175971572418192</c:v>
                </c:pt>
                <c:pt idx="1426">
                  <c:v>50.155208032945758</c:v>
                </c:pt>
                <c:pt idx="1427">
                  <c:v>50.134437359289301</c:v>
                </c:pt>
                <c:pt idx="1428">
                  <c:v>50.113659563151508</c:v>
                </c:pt>
                <c:pt idx="1429">
                  <c:v>50.092874656198624</c:v>
                </c:pt>
                <c:pt idx="1430">
                  <c:v>50.072082650061034</c:v>
                </c:pt>
                <c:pt idx="1431">
                  <c:v>50.051283556333651</c:v>
                </c:pt>
                <c:pt idx="1432">
                  <c:v>50.030477386576621</c:v>
                </c:pt>
                <c:pt idx="1433">
                  <c:v>50.009664152313142</c:v>
                </c:pt>
                <c:pt idx="1434">
                  <c:v>49.988843865033338</c:v>
                </c:pt>
                <c:pt idx="1435">
                  <c:v>49.968016536191392</c:v>
                </c:pt>
                <c:pt idx="1436">
                  <c:v>49.947182177206571</c:v>
                </c:pt>
                <c:pt idx="1437">
                  <c:v>49.926340799463055</c:v>
                </c:pt>
                <c:pt idx="1438">
                  <c:v>49.905492414311922</c:v>
                </c:pt>
                <c:pt idx="1439">
                  <c:v>49.884637033067719</c:v>
                </c:pt>
                <c:pt idx="1440">
                  <c:v>49.863774667011491</c:v>
                </c:pt>
                <c:pt idx="1441">
                  <c:v>49.842905327390483</c:v>
                </c:pt>
                <c:pt idx="1442">
                  <c:v>49.822029025418253</c:v>
                </c:pt>
                <c:pt idx="1443">
                  <c:v>49.801145772272299</c:v>
                </c:pt>
                <c:pt idx="1444">
                  <c:v>49.780255579097329</c:v>
                </c:pt>
                <c:pt idx="1445">
                  <c:v>49.759358457005682</c:v>
                </c:pt>
                <c:pt idx="1446">
                  <c:v>49.738454417074358</c:v>
                </c:pt>
                <c:pt idx="1447">
                  <c:v>49.717543470346691</c:v>
                </c:pt>
                <c:pt idx="1448">
                  <c:v>49.69662562783401</c:v>
                </c:pt>
                <c:pt idx="1449">
                  <c:v>49.675700900513043</c:v>
                </c:pt>
                <c:pt idx="1450">
                  <c:v>49.65476929932769</c:v>
                </c:pt>
                <c:pt idx="1451">
                  <c:v>49.633830835189848</c:v>
                </c:pt>
                <c:pt idx="1452">
                  <c:v>49.612885518977258</c:v>
                </c:pt>
                <c:pt idx="1453">
                  <c:v>49.591933361535972</c:v>
                </c:pt>
                <c:pt idx="1454">
                  <c:v>49.570974373677252</c:v>
                </c:pt>
                <c:pt idx="1455">
                  <c:v>49.550008566181951</c:v>
                </c:pt>
                <c:pt idx="1456">
                  <c:v>49.529035949797098</c:v>
                </c:pt>
                <c:pt idx="1457">
                  <c:v>49.508056535239064</c:v>
                </c:pt>
                <c:pt idx="1458">
                  <c:v>49.487070333190509</c:v>
                </c:pt>
                <c:pt idx="1459">
                  <c:v>49.466077354301802</c:v>
                </c:pt>
                <c:pt idx="1460">
                  <c:v>49.445077609192708</c:v>
                </c:pt>
                <c:pt idx="1461">
                  <c:v>49.424071108449567</c:v>
                </c:pt>
                <c:pt idx="1462">
                  <c:v>49.403057862628614</c:v>
                </c:pt>
                <c:pt idx="1463">
                  <c:v>49.382037882252462</c:v>
                </c:pt>
                <c:pt idx="1464">
                  <c:v>49.36101117781368</c:v>
                </c:pt>
                <c:pt idx="1465">
                  <c:v>49.339977759772701</c:v>
                </c:pt>
                <c:pt idx="1466">
                  <c:v>49.318937638559952</c:v>
                </c:pt>
                <c:pt idx="1467">
                  <c:v>49.297890824571752</c:v>
                </c:pt>
                <c:pt idx="1468">
                  <c:v>49.276837328176832</c:v>
                </c:pt>
                <c:pt idx="1469">
                  <c:v>49.255777159709936</c:v>
                </c:pt>
                <c:pt idx="1470">
                  <c:v>49.234710329477089</c:v>
                </c:pt>
                <c:pt idx="1471">
                  <c:v>49.213636847752149</c:v>
                </c:pt>
                <c:pt idx="1472">
                  <c:v>49.192556724779777</c:v>
                </c:pt>
                <c:pt idx="1473">
                  <c:v>49.171469970772009</c:v>
                </c:pt>
                <c:pt idx="1474">
                  <c:v>49.150376595912526</c:v>
                </c:pt>
                <c:pt idx="1475">
                  <c:v>49.129276610353237</c:v>
                </c:pt>
                <c:pt idx="1476">
                  <c:v>49.108170024215859</c:v>
                </c:pt>
                <c:pt idx="1477">
                  <c:v>49.087056847593736</c:v>
                </c:pt>
                <c:pt idx="1478">
                  <c:v>49.065937090547386</c:v>
                </c:pt>
                <c:pt idx="1479">
                  <c:v>49.044810763110156</c:v>
                </c:pt>
                <c:pt idx="1480">
                  <c:v>49.023677875283958</c:v>
                </c:pt>
                <c:pt idx="1481">
                  <c:v>49.002538437040691</c:v>
                </c:pt>
                <c:pt idx="1482">
                  <c:v>48.981392458324578</c:v>
                </c:pt>
                <c:pt idx="1483">
                  <c:v>48.960239949047839</c:v>
                </c:pt>
                <c:pt idx="1484">
                  <c:v>48.939080919095581</c:v>
                </c:pt>
                <c:pt idx="1485">
                  <c:v>48.917915378322938</c:v>
                </c:pt>
                <c:pt idx="1486">
                  <c:v>48.896743336553214</c:v>
                </c:pt>
                <c:pt idx="1487">
                  <c:v>48.875564803586066</c:v>
                </c:pt>
                <c:pt idx="1488">
                  <c:v>48.85437978918668</c:v>
                </c:pt>
                <c:pt idx="1489">
                  <c:v>48.833188303095369</c:v>
                </c:pt>
                <c:pt idx="1490">
                  <c:v>48.811990355021301</c:v>
                </c:pt>
                <c:pt idx="1491">
                  <c:v>48.790785954645244</c:v>
                </c:pt>
                <c:pt idx="1492">
                  <c:v>48.769575111620995</c:v>
                </c:pt>
                <c:pt idx="1493">
                  <c:v>48.748357835571476</c:v>
                </c:pt>
                <c:pt idx="1494">
                  <c:v>48.727134136093277</c:v>
                </c:pt>
                <c:pt idx="1495">
                  <c:v>48.7059040227536</c:v>
                </c:pt>
                <c:pt idx="1496">
                  <c:v>48.684667505092449</c:v>
                </c:pt>
                <c:pt idx="1497">
                  <c:v>48.663424592620274</c:v>
                </c:pt>
                <c:pt idx="1498">
                  <c:v>48.642175294819452</c:v>
                </c:pt>
                <c:pt idx="1499">
                  <c:v>48.62091962114733</c:v>
                </c:pt>
                <c:pt idx="1500">
                  <c:v>48.599657581030073</c:v>
                </c:pt>
                <c:pt idx="1501">
                  <c:v>48.57838918386819</c:v>
                </c:pt>
                <c:pt idx="1502">
                  <c:v>48.557114439033562</c:v>
                </c:pt>
                <c:pt idx="1503">
                  <c:v>48.535833355871247</c:v>
                </c:pt>
                <c:pt idx="1504">
                  <c:v>48.514545943698892</c:v>
                </c:pt>
                <c:pt idx="1505">
                  <c:v>48.493252211805491</c:v>
                </c:pt>
                <c:pt idx="1506">
                  <c:v>48.471952169454312</c:v>
                </c:pt>
                <c:pt idx="1507">
                  <c:v>48.450645825882084</c:v>
                </c:pt>
                <c:pt idx="1508">
                  <c:v>48.429333190295758</c:v>
                </c:pt>
                <c:pt idx="1509">
                  <c:v>48.408014271878031</c:v>
                </c:pt>
                <c:pt idx="1510">
                  <c:v>48.386689079783402</c:v>
                </c:pt>
                <c:pt idx="1511">
                  <c:v>48.365357623140724</c:v>
                </c:pt>
                <c:pt idx="1512">
                  <c:v>48.344019911050232</c:v>
                </c:pt>
                <c:pt idx="1513">
                  <c:v>48.32267595258817</c:v>
                </c:pt>
                <c:pt idx="1514">
                  <c:v>48.301325756801852</c:v>
                </c:pt>
                <c:pt idx="1515">
                  <c:v>48.279969332713527</c:v>
                </c:pt>
                <c:pt idx="1516">
                  <c:v>48.258606689319791</c:v>
                </c:pt>
                <c:pt idx="1517">
                  <c:v>48.237237835588509</c:v>
                </c:pt>
                <c:pt idx="1518">
                  <c:v>48.215862780465052</c:v>
                </c:pt>
                <c:pt idx="1519">
                  <c:v>48.194481532864565</c:v>
                </c:pt>
                <c:pt idx="1520">
                  <c:v>48.173094101681031</c:v>
                </c:pt>
                <c:pt idx="1521">
                  <c:v>48.15170049577786</c:v>
                </c:pt>
                <c:pt idx="1522">
                  <c:v>48.130300723995866</c:v>
                </c:pt>
                <c:pt idx="1523">
                  <c:v>48.10889479514892</c:v>
                </c:pt>
                <c:pt idx="1524">
                  <c:v>48.08748271802672</c:v>
                </c:pt>
                <c:pt idx="1525">
                  <c:v>48.066064501390862</c:v>
                </c:pt>
                <c:pt idx="1526">
                  <c:v>48.044640153979593</c:v>
                </c:pt>
                <c:pt idx="1527">
                  <c:v>48.02320968450551</c:v>
                </c:pt>
                <c:pt idx="1528">
                  <c:v>48.001773101655992</c:v>
                </c:pt>
                <c:pt idx="1529">
                  <c:v>47.980330414091526</c:v>
                </c:pt>
                <c:pt idx="1530">
                  <c:v>47.958881630450904</c:v>
                </c:pt>
                <c:pt idx="1531">
                  <c:v>47.937426759344739</c:v>
                </c:pt>
                <c:pt idx="1532">
                  <c:v>47.915965809361346</c:v>
                </c:pt>
                <c:pt idx="1533">
                  <c:v>47.894498789062041</c:v>
                </c:pt>
                <c:pt idx="1534">
                  <c:v>47.873025706984912</c:v>
                </c:pt>
                <c:pt idx="1535">
                  <c:v>47.851546571641698</c:v>
                </c:pt>
                <c:pt idx="1536">
                  <c:v>47.830061391522477</c:v>
                </c:pt>
                <c:pt idx="1537">
                  <c:v>47.808570175090153</c:v>
                </c:pt>
                <c:pt idx="1538">
                  <c:v>47.787072930784404</c:v>
                </c:pt>
                <c:pt idx="1539">
                  <c:v>47.765569667020081</c:v>
                </c:pt>
                <c:pt idx="1540">
                  <c:v>47.744060392188644</c:v>
                </c:pt>
                <c:pt idx="1541">
                  <c:v>47.722545114657315</c:v>
                </c:pt>
                <c:pt idx="1542">
                  <c:v>47.701023842767142</c:v>
                </c:pt>
                <c:pt idx="1543">
                  <c:v>47.679496584839718</c:v>
                </c:pt>
                <c:pt idx="1544">
                  <c:v>47.657963349167026</c:v>
                </c:pt>
                <c:pt idx="1545">
                  <c:v>47.636424144022214</c:v>
                </c:pt>
                <c:pt idx="1546">
                  <c:v>47.614878977651273</c:v>
                </c:pt>
                <c:pt idx="1547">
                  <c:v>47.593327858279473</c:v>
                </c:pt>
                <c:pt idx="1548">
                  <c:v>47.57177079410571</c:v>
                </c:pt>
                <c:pt idx="1549">
                  <c:v>47.550207793307408</c:v>
                </c:pt>
                <c:pt idx="1550">
                  <c:v>47.528638864036708</c:v>
                </c:pt>
                <c:pt idx="1551">
                  <c:v>47.507064014424415</c:v>
                </c:pt>
                <c:pt idx="1552">
                  <c:v>47.485483252577538</c:v>
                </c:pt>
                <c:pt idx="1553">
                  <c:v>47.463896586579054</c:v>
                </c:pt>
                <c:pt idx="1554">
                  <c:v>47.442304024489083</c:v>
                </c:pt>
                <c:pt idx="1555">
                  <c:v>47.420705574345398</c:v>
                </c:pt>
                <c:pt idx="1556">
                  <c:v>47.399101244161947</c:v>
                </c:pt>
                <c:pt idx="1557">
                  <c:v>47.377491041931492</c:v>
                </c:pt>
                <c:pt idx="1558">
                  <c:v>47.355874975621312</c:v>
                </c:pt>
                <c:pt idx="1559">
                  <c:v>47.33425305317828</c:v>
                </c:pt>
                <c:pt idx="1560">
                  <c:v>47.312625282526398</c:v>
                </c:pt>
                <c:pt idx="1561">
                  <c:v>47.290991671565081</c:v>
                </c:pt>
                <c:pt idx="1562">
                  <c:v>47.269352228173418</c:v>
                </c:pt>
                <c:pt idx="1563">
                  <c:v>47.247706960207971</c:v>
                </c:pt>
                <c:pt idx="1564">
                  <c:v>47.226055875501856</c:v>
                </c:pt>
                <c:pt idx="1565">
                  <c:v>47.204398981866305</c:v>
                </c:pt>
                <c:pt idx="1566">
                  <c:v>47.182736287090613</c:v>
                </c:pt>
                <c:pt idx="1567">
                  <c:v>47.161067798942362</c:v>
                </c:pt>
                <c:pt idx="1568">
                  <c:v>47.139393525165929</c:v>
                </c:pt>
                <c:pt idx="1569">
                  <c:v>47.117713473484869</c:v>
                </c:pt>
                <c:pt idx="1570">
                  <c:v>47.09602765159979</c:v>
                </c:pt>
                <c:pt idx="1571">
                  <c:v>47.074336067191574</c:v>
                </c:pt>
                <c:pt idx="1572">
                  <c:v>47.052638727916538</c:v>
                </c:pt>
                <c:pt idx="1573">
                  <c:v>47.030935641410764</c:v>
                </c:pt>
                <c:pt idx="1574">
                  <c:v>47.009226815289388</c:v>
                </c:pt>
                <c:pt idx="1575">
                  <c:v>46.987512257144395</c:v>
                </c:pt>
                <c:pt idx="1576">
                  <c:v>46.965791974548232</c:v>
                </c:pt>
                <c:pt idx="1577">
                  <c:v>46.944065975049853</c:v>
                </c:pt>
                <c:pt idx="1578">
                  <c:v>46.922334266178495</c:v>
                </c:pt>
                <c:pt idx="1579">
                  <c:v>46.900596855442423</c:v>
                </c:pt>
                <c:pt idx="1580">
                  <c:v>46.878853750326968</c:v>
                </c:pt>
                <c:pt idx="1581">
                  <c:v>46.85710495829715</c:v>
                </c:pt>
                <c:pt idx="1582">
                  <c:v>46.835350486797878</c:v>
                </c:pt>
                <c:pt idx="1583">
                  <c:v>46.813590343252457</c:v>
                </c:pt>
                <c:pt idx="1584">
                  <c:v>46.791824535062432</c:v>
                </c:pt>
                <c:pt idx="1585">
                  <c:v>46.770053069610462</c:v>
                </c:pt>
                <c:pt idx="1586">
                  <c:v>46.748275954256222</c:v>
                </c:pt>
                <c:pt idx="1587">
                  <c:v>46.726493196341053</c:v>
                </c:pt>
                <c:pt idx="1588">
                  <c:v>46.704704803182828</c:v>
                </c:pt>
                <c:pt idx="1589">
                  <c:v>46.68291078208199</c:v>
                </c:pt>
                <c:pt idx="1590">
                  <c:v>46.661111140315796</c:v>
                </c:pt>
                <c:pt idx="1591">
                  <c:v>46.639305885144147</c:v>
                </c:pt>
                <c:pt idx="1592">
                  <c:v>46.617495023802853</c:v>
                </c:pt>
                <c:pt idx="1593">
                  <c:v>46.595678563510191</c:v>
                </c:pt>
                <c:pt idx="1594">
                  <c:v>46.573856511463127</c:v>
                </c:pt>
                <c:pt idx="1595">
                  <c:v>46.552028874839195</c:v>
                </c:pt>
                <c:pt idx="1596">
                  <c:v>46.530195660795727</c:v>
                </c:pt>
                <c:pt idx="1597">
                  <c:v>46.508356876468184</c:v>
                </c:pt>
                <c:pt idx="1598">
                  <c:v>46.486512528975105</c:v>
                </c:pt>
                <c:pt idx="1599">
                  <c:v>46.464662625413531</c:v>
                </c:pt>
                <c:pt idx="1600">
                  <c:v>46.442807172860363</c:v>
                </c:pt>
                <c:pt idx="1601">
                  <c:v>46.420946178373555</c:v>
                </c:pt>
                <c:pt idx="1602">
                  <c:v>46.399079648990991</c:v>
                </c:pt>
                <c:pt idx="1603">
                  <c:v>46.377207591730787</c:v>
                </c:pt>
                <c:pt idx="1604">
                  <c:v>46.355330013592393</c:v>
                </c:pt>
                <c:pt idx="1605">
                  <c:v>46.33344692155525</c:v>
                </c:pt>
                <c:pt idx="1606">
                  <c:v>46.311558322578108</c:v>
                </c:pt>
                <c:pt idx="1607">
                  <c:v>46.289664223602379</c:v>
                </c:pt>
                <c:pt idx="1608">
                  <c:v>46.267764631548999</c:v>
                </c:pt>
                <c:pt idx="1609">
                  <c:v>46.245859553319903</c:v>
                </c:pt>
                <c:pt idx="1610">
                  <c:v>46.22394899579848</c:v>
                </c:pt>
                <c:pt idx="1611">
                  <c:v>46.202032965847941</c:v>
                </c:pt>
                <c:pt idx="1612">
                  <c:v>46.180111470313904</c:v>
                </c:pt>
                <c:pt idx="1613">
                  <c:v>46.158184516019809</c:v>
                </c:pt>
                <c:pt idx="1614">
                  <c:v>46.136252109774908</c:v>
                </c:pt>
                <c:pt idx="1615">
                  <c:v>46.114314258366441</c:v>
                </c:pt>
                <c:pt idx="1616">
                  <c:v>46.092370968563245</c:v>
                </c:pt>
                <c:pt idx="1617">
                  <c:v>46.070422247115367</c:v>
                </c:pt>
                <c:pt idx="1618">
                  <c:v>46.048468100755443</c:v>
                </c:pt>
                <c:pt idx="1619">
                  <c:v>46.026508536195713</c:v>
                </c:pt>
                <c:pt idx="1620">
                  <c:v>46.004543560131324</c:v>
                </c:pt>
                <c:pt idx="1621">
                  <c:v>45.982573179238251</c:v>
                </c:pt>
                <c:pt idx="1622">
                  <c:v>45.960597400173661</c:v>
                </c:pt>
                <c:pt idx="1623">
                  <c:v>45.938616229578017</c:v>
                </c:pt>
                <c:pt idx="1624">
                  <c:v>45.916629674070613</c:v>
                </c:pt>
                <c:pt idx="1625">
                  <c:v>45.894637740255526</c:v>
                </c:pt>
                <c:pt idx="1626">
                  <c:v>45.872640434717098</c:v>
                </c:pt>
                <c:pt idx="1627">
                  <c:v>45.85063776402172</c:v>
                </c:pt>
                <c:pt idx="1628">
                  <c:v>45.828629734716692</c:v>
                </c:pt>
                <c:pt idx="1629">
                  <c:v>45.806616353332309</c:v>
                </c:pt>
                <c:pt idx="1630">
                  <c:v>45.784597626382784</c:v>
                </c:pt>
                <c:pt idx="1631">
                  <c:v>45.762573560361048</c:v>
                </c:pt>
                <c:pt idx="1632">
                  <c:v>45.740544161744367</c:v>
                </c:pt>
                <c:pt idx="1633">
                  <c:v>45.718509436991667</c:v>
                </c:pt>
                <c:pt idx="1634">
                  <c:v>45.69646939254298</c:v>
                </c:pt>
                <c:pt idx="1635">
                  <c:v>45.674424034822209</c:v>
                </c:pt>
                <c:pt idx="1636">
                  <c:v>45.652373370235381</c:v>
                </c:pt>
                <c:pt idx="1637">
                  <c:v>45.630317405171517</c:v>
                </c:pt>
                <c:pt idx="1638">
                  <c:v>45.608256146000237</c:v>
                </c:pt>
                <c:pt idx="1639">
                  <c:v>45.586189599075354</c:v>
                </c:pt>
                <c:pt idx="1640">
                  <c:v>45.56411777073226</c:v>
                </c:pt>
                <c:pt idx="1641">
                  <c:v>45.542040667290415</c:v>
                </c:pt>
                <c:pt idx="1642">
                  <c:v>45.519958295050706</c:v>
                </c:pt>
                <c:pt idx="1643">
                  <c:v>45.497870660297288</c:v>
                </c:pt>
                <c:pt idx="1644">
                  <c:v>45.475777769297494</c:v>
                </c:pt>
                <c:pt idx="1645">
                  <c:v>45.453679628300428</c:v>
                </c:pt>
                <c:pt idx="1646">
                  <c:v>45.43157624353978</c:v>
                </c:pt>
                <c:pt idx="1647">
                  <c:v>45.409467621230235</c:v>
                </c:pt>
                <c:pt idx="1648">
                  <c:v>45.387353767571177</c:v>
                </c:pt>
                <c:pt idx="1649">
                  <c:v>45.365234688745424</c:v>
                </c:pt>
                <c:pt idx="1650">
                  <c:v>45.34311039091736</c:v>
                </c:pt>
                <c:pt idx="1651">
                  <c:v>45.32098088023524</c:v>
                </c:pt>
                <c:pt idx="1652">
                  <c:v>45.29884616283082</c:v>
                </c:pt>
                <c:pt idx="1653">
                  <c:v>45.276706244819913</c:v>
                </c:pt>
                <c:pt idx="1654">
                  <c:v>45.254561132299351</c:v>
                </c:pt>
                <c:pt idx="1655">
                  <c:v>45.232410831351835</c:v>
                </c:pt>
                <c:pt idx="1656">
                  <c:v>45.210255348043191</c:v>
                </c:pt>
                <c:pt idx="1657">
                  <c:v>45.188094688421309</c:v>
                </c:pt>
                <c:pt idx="1658">
                  <c:v>45.165928858519443</c:v>
                </c:pt>
                <c:pt idx="1659">
                  <c:v>45.143757864352345</c:v>
                </c:pt>
                <c:pt idx="1660">
                  <c:v>45.121581711920705</c:v>
                </c:pt>
                <c:pt idx="1661">
                  <c:v>45.09940040720835</c:v>
                </c:pt>
                <c:pt idx="1662">
                  <c:v>45.077213956182632</c:v>
                </c:pt>
                <c:pt idx="1663">
                  <c:v>45.05502236479402</c:v>
                </c:pt>
                <c:pt idx="1664">
                  <c:v>45.032825638977314</c:v>
                </c:pt>
                <c:pt idx="1665">
                  <c:v>45.010623784653276</c:v>
                </c:pt>
                <c:pt idx="1666">
                  <c:v>44.988416807722899</c:v>
                </c:pt>
                <c:pt idx="1667">
                  <c:v>44.966204714075403</c:v>
                </c:pt>
                <c:pt idx="1668">
                  <c:v>44.943987509579884</c:v>
                </c:pt>
                <c:pt idx="1669">
                  <c:v>44.921765200093574</c:v>
                </c:pt>
                <c:pt idx="1670">
                  <c:v>44.899537791455657</c:v>
                </c:pt>
                <c:pt idx="1671">
                  <c:v>44.877305289489108</c:v>
                </c:pt>
                <c:pt idx="1672">
                  <c:v>44.855067700002728</c:v>
                </c:pt>
                <c:pt idx="1673">
                  <c:v>44.832825028789607</c:v>
                </c:pt>
                <c:pt idx="1674">
                  <c:v>44.810577281625292</c:v>
                </c:pt>
                <c:pt idx="1675">
                  <c:v>44.788324464272215</c:v>
                </c:pt>
                <c:pt idx="1676">
                  <c:v>44.766066582476803</c:v>
                </c:pt>
                <c:pt idx="1677">
                  <c:v>44.743803641969478</c:v>
                </c:pt>
                <c:pt idx="1678">
                  <c:v>44.721535648463423</c:v>
                </c:pt>
                <c:pt idx="1679">
                  <c:v>44.699262607660742</c:v>
                </c:pt>
                <c:pt idx="1680">
                  <c:v>44.676984525245125</c:v>
                </c:pt>
                <c:pt idx="1681">
                  <c:v>44.654701406885174</c:v>
                </c:pt>
                <c:pt idx="1682">
                  <c:v>44.632413258235772</c:v>
                </c:pt>
                <c:pt idx="1683">
                  <c:v>44.610120084935318</c:v>
                </c:pt>
                <c:pt idx="1684">
                  <c:v>44.587821892608211</c:v>
                </c:pt>
                <c:pt idx="1685">
                  <c:v>44.56551868686266</c:v>
                </c:pt>
                <c:pt idx="1686">
                  <c:v>44.543210473292497</c:v>
                </c:pt>
                <c:pt idx="1687">
                  <c:v>44.520897257476541</c:v>
                </c:pt>
                <c:pt idx="1688">
                  <c:v>44.498579044978868</c:v>
                </c:pt>
                <c:pt idx="1689">
                  <c:v>44.47625584134807</c:v>
                </c:pt>
                <c:pt idx="1690">
                  <c:v>44.453927652119035</c:v>
                </c:pt>
                <c:pt idx="1691">
                  <c:v>44.431594482811064</c:v>
                </c:pt>
                <c:pt idx="1692">
                  <c:v>44.409256338927626</c:v>
                </c:pt>
                <c:pt idx="1693">
                  <c:v>44.386913225960434</c:v>
                </c:pt>
                <c:pt idx="1694">
                  <c:v>44.3645651493839</c:v>
                </c:pt>
                <c:pt idx="1695">
                  <c:v>44.34221211465951</c:v>
                </c:pt>
                <c:pt idx="1696">
                  <c:v>44.3198541272331</c:v>
                </c:pt>
                <c:pt idx="1697">
                  <c:v>44.297491192536611</c:v>
                </c:pt>
                <c:pt idx="1698">
                  <c:v>44.275123315987116</c:v>
                </c:pt>
                <c:pt idx="1699">
                  <c:v>44.252750502987382</c:v>
                </c:pt>
                <c:pt idx="1700">
                  <c:v>44.230372758927338</c:v>
                </c:pt>
                <c:pt idx="1701">
                  <c:v>44.20799008917998</c:v>
                </c:pt>
                <c:pt idx="1702">
                  <c:v>44.185602499105592</c:v>
                </c:pt>
                <c:pt idx="1703">
                  <c:v>44.163209994050611</c:v>
                </c:pt>
                <c:pt idx="1704">
                  <c:v>44.140812579345415</c:v>
                </c:pt>
                <c:pt idx="1705">
                  <c:v>44.118410260308472</c:v>
                </c:pt>
                <c:pt idx="1706">
                  <c:v>44.096003042243652</c:v>
                </c:pt>
                <c:pt idx="1707">
                  <c:v>44.073590930438648</c:v>
                </c:pt>
                <c:pt idx="1708">
                  <c:v>44.051173930170577</c:v>
                </c:pt>
                <c:pt idx="1709">
                  <c:v>44.028752046700099</c:v>
                </c:pt>
                <c:pt idx="1710">
                  <c:v>44.006325285274841</c:v>
                </c:pt>
                <c:pt idx="1711">
                  <c:v>43.98389365112817</c:v>
                </c:pt>
                <c:pt idx="1712">
                  <c:v>43.961457149479813</c:v>
                </c:pt>
                <c:pt idx="1713">
                  <c:v>43.939015785536526</c:v>
                </c:pt>
                <c:pt idx="1714">
                  <c:v>43.916569564489748</c:v>
                </c:pt>
                <c:pt idx="1715">
                  <c:v>43.894118491518839</c:v>
                </c:pt>
                <c:pt idx="1716">
                  <c:v>43.871662571788399</c:v>
                </c:pt>
                <c:pt idx="1717">
                  <c:v>43.849201810450531</c:v>
                </c:pt>
                <c:pt idx="1718">
                  <c:v>43.82673621264091</c:v>
                </c:pt>
                <c:pt idx="1719">
                  <c:v>43.804265783485469</c:v>
                </c:pt>
                <c:pt idx="1720">
                  <c:v>43.781790528095414</c:v>
                </c:pt>
                <c:pt idx="1721">
                  <c:v>43.759310451567231</c:v>
                </c:pt>
                <c:pt idx="1722">
                  <c:v>43.736825558984819</c:v>
                </c:pt>
                <c:pt idx="1723">
                  <c:v>43.714335855419058</c:v>
                </c:pt>
                <c:pt idx="1724">
                  <c:v>43.691841345926591</c:v>
                </c:pt>
                <c:pt idx="1725">
                  <c:v>43.66934203555261</c:v>
                </c:pt>
                <c:pt idx="1726">
                  <c:v>43.646837929326807</c:v>
                </c:pt>
                <c:pt idx="1727">
                  <c:v>43.624329032266871</c:v>
                </c:pt>
                <c:pt idx="1728">
                  <c:v>43.60181534937842</c:v>
                </c:pt>
                <c:pt idx="1729">
                  <c:v>43.579296885650841</c:v>
                </c:pt>
                <c:pt idx="1730">
                  <c:v>43.556773646063938</c:v>
                </c:pt>
                <c:pt idx="1731">
                  <c:v>43.534245635582337</c:v>
                </c:pt>
                <c:pt idx="1732">
                  <c:v>43.511712859158045</c:v>
                </c:pt>
                <c:pt idx="1733">
                  <c:v>43.489175321730606</c:v>
                </c:pt>
                <c:pt idx="1734">
                  <c:v>43.46663302822617</c:v>
                </c:pt>
                <c:pt idx="1735">
                  <c:v>43.444085983559511</c:v>
                </c:pt>
                <c:pt idx="1736">
                  <c:v>43.421534192629032</c:v>
                </c:pt>
                <c:pt idx="1737">
                  <c:v>43.398977660324903</c:v>
                </c:pt>
                <c:pt idx="1738">
                  <c:v>43.376416391520472</c:v>
                </c:pt>
                <c:pt idx="1739">
                  <c:v>43.353850391079547</c:v>
                </c:pt>
                <c:pt idx="1740">
                  <c:v>43.331279663850651</c:v>
                </c:pt>
                <c:pt idx="1741">
                  <c:v>43.308704214672431</c:v>
                </c:pt>
                <c:pt idx="1742">
                  <c:v>43.286124048368229</c:v>
                </c:pt>
                <c:pt idx="1743">
                  <c:v>43.263539169750615</c:v>
                </c:pt>
                <c:pt idx="1744">
                  <c:v>43.240949583618331</c:v>
                </c:pt>
                <c:pt idx="1745">
                  <c:v>43.218355294759291</c:v>
                </c:pt>
                <c:pt idx="1746">
                  <c:v>43.195756307948287</c:v>
                </c:pt>
                <c:pt idx="1747">
                  <c:v>43.173152627946457</c:v>
                </c:pt>
                <c:pt idx="1748">
                  <c:v>43.150544259504358</c:v>
                </c:pt>
                <c:pt idx="1749">
                  <c:v>43.127931207358827</c:v>
                </c:pt>
                <c:pt idx="1750">
                  <c:v>43.105313476235374</c:v>
                </c:pt>
                <c:pt idx="1751">
                  <c:v>43.082691070848277</c:v>
                </c:pt>
                <c:pt idx="1752">
                  <c:v>43.060063995896982</c:v>
                </c:pt>
                <c:pt idx="1753">
                  <c:v>43.037432256069209</c:v>
                </c:pt>
                <c:pt idx="1754">
                  <c:v>43.014795856043243</c:v>
                </c:pt>
                <c:pt idx="1755">
                  <c:v>42.992154800483377</c:v>
                </c:pt>
                <c:pt idx="1756">
                  <c:v>42.969509094040525</c:v>
                </c:pt>
                <c:pt idx="1757">
                  <c:v>42.946858741356465</c:v>
                </c:pt>
                <c:pt idx="1758">
                  <c:v>42.924203747058058</c:v>
                </c:pt>
                <c:pt idx="1759">
                  <c:v>42.901544115762867</c:v>
                </c:pt>
                <c:pt idx="1760">
                  <c:v>42.878879852074469</c:v>
                </c:pt>
                <c:pt idx="1761">
                  <c:v>42.856210960586274</c:v>
                </c:pt>
                <c:pt idx="1762">
                  <c:v>42.833537445879266</c:v>
                </c:pt>
                <c:pt idx="1763">
                  <c:v>42.8108593125216</c:v>
                </c:pt>
                <c:pt idx="1764">
                  <c:v>42.788176565070259</c:v>
                </c:pt>
                <c:pt idx="1765">
                  <c:v>42.765489208070939</c:v>
                </c:pt>
                <c:pt idx="1766">
                  <c:v>42.742797246058224</c:v>
                </c:pt>
                <c:pt idx="1767">
                  <c:v>42.720100683553163</c:v>
                </c:pt>
                <c:pt idx="1768">
                  <c:v>42.697399525067389</c:v>
                </c:pt>
                <c:pt idx="1769">
                  <c:v>42.674693775097964</c:v>
                </c:pt>
                <c:pt idx="1770">
                  <c:v>42.651983438134316</c:v>
                </c:pt>
                <c:pt idx="1771">
                  <c:v>42.629268518650726</c:v>
                </c:pt>
                <c:pt idx="1772">
                  <c:v>42.606549021113018</c:v>
                </c:pt>
                <c:pt idx="1773">
                  <c:v>42.583824949972836</c:v>
                </c:pt>
                <c:pt idx="1774">
                  <c:v>42.561096309672322</c:v>
                </c:pt>
                <c:pt idx="1775">
                  <c:v>42.538363104641249</c:v>
                </c:pt>
                <c:pt idx="1776">
                  <c:v>42.515625339298495</c:v>
                </c:pt>
                <c:pt idx="1777">
                  <c:v>42.492883018051941</c:v>
                </c:pt>
                <c:pt idx="1778">
                  <c:v>42.470136145297595</c:v>
                </c:pt>
                <c:pt idx="1779">
                  <c:v>42.447384725420569</c:v>
                </c:pt>
                <c:pt idx="1780">
                  <c:v>42.424628762794534</c:v>
                </c:pt>
                <c:pt idx="1781">
                  <c:v>42.401868261781694</c:v>
                </c:pt>
                <c:pt idx="1782">
                  <c:v>42.379103226734003</c:v>
                </c:pt>
                <c:pt idx="1783">
                  <c:v>42.356333661992004</c:v>
                </c:pt>
                <c:pt idx="1784">
                  <c:v>42.333559571883868</c:v>
                </c:pt>
                <c:pt idx="1785">
                  <c:v>42.310780960729964</c:v>
                </c:pt>
                <c:pt idx="1786">
                  <c:v>42.287997832835885</c:v>
                </c:pt>
                <c:pt idx="1787">
                  <c:v>42.265210192498685</c:v>
                </c:pt>
                <c:pt idx="1788">
                  <c:v>42.242418044003479</c:v>
                </c:pt>
                <c:pt idx="1789">
                  <c:v>42.219621391625161</c:v>
                </c:pt>
                <c:pt idx="1790">
                  <c:v>42.196820239626547</c:v>
                </c:pt>
                <c:pt idx="1791">
                  <c:v>42.174014592260747</c:v>
                </c:pt>
                <c:pt idx="1792">
                  <c:v>42.151204453770212</c:v>
                </c:pt>
                <c:pt idx="1793">
                  <c:v>42.12838982838641</c:v>
                </c:pt>
                <c:pt idx="1794">
                  <c:v>42.105570720329489</c:v>
                </c:pt>
                <c:pt idx="1795">
                  <c:v>42.082747133808589</c:v>
                </c:pt>
                <c:pt idx="1796">
                  <c:v>42.05991907302402</c:v>
                </c:pt>
                <c:pt idx="1797">
                  <c:v>42.037086542162264</c:v>
                </c:pt>
                <c:pt idx="1798">
                  <c:v>42.014249545403736</c:v>
                </c:pt>
                <c:pt idx="1799">
                  <c:v>41.991408086914483</c:v>
                </c:pt>
                <c:pt idx="1800">
                  <c:v>41.9685621708512</c:v>
                </c:pt>
                <c:pt idx="1801">
                  <c:v>41.945711801360787</c:v>
                </c:pt>
                <c:pt idx="1802">
                  <c:v>41.9228569825788</c:v>
                </c:pt>
                <c:pt idx="1803">
                  <c:v>41.899997718629898</c:v>
                </c:pt>
                <c:pt idx="1804">
                  <c:v>41.877134013629714</c:v>
                </c:pt>
                <c:pt idx="1805">
                  <c:v>41.854265871682777</c:v>
                </c:pt>
                <c:pt idx="1806">
                  <c:v>41.831393296883519</c:v>
                </c:pt>
                <c:pt idx="1807">
                  <c:v>41.808516293314554</c:v>
                </c:pt>
                <c:pt idx="1808">
                  <c:v>41.785634865051399</c:v>
                </c:pt>
                <c:pt idx="1809">
                  <c:v>41.762749016155951</c:v>
                </c:pt>
                <c:pt idx="1810">
                  <c:v>41.739858750682487</c:v>
                </c:pt>
                <c:pt idx="1811">
                  <c:v>41.716964072672333</c:v>
                </c:pt>
                <c:pt idx="1812">
                  <c:v>41.694064986159901</c:v>
                </c:pt>
                <c:pt idx="1813">
                  <c:v>41.671161495166764</c:v>
                </c:pt>
                <c:pt idx="1814">
                  <c:v>41.648253603705989</c:v>
                </c:pt>
                <c:pt idx="1815">
                  <c:v>41.625341315780148</c:v>
                </c:pt>
                <c:pt idx="1816">
                  <c:v>41.602424635381254</c:v>
                </c:pt>
                <c:pt idx="1817">
                  <c:v>41.579503566491638</c:v>
                </c:pt>
                <c:pt idx="1818">
                  <c:v>41.556578113084008</c:v>
                </c:pt>
                <c:pt idx="1819">
                  <c:v>41.533648279120953</c:v>
                </c:pt>
                <c:pt idx="1820">
                  <c:v>41.510714068554364</c:v>
                </c:pt>
                <c:pt idx="1821">
                  <c:v>41.487775485327866</c:v>
                </c:pt>
                <c:pt idx="1822">
                  <c:v>41.464832533373851</c:v>
                </c:pt>
                <c:pt idx="1823">
                  <c:v>41.441885216614835</c:v>
                </c:pt>
                <c:pt idx="1824">
                  <c:v>41.418933538964843</c:v>
                </c:pt>
                <c:pt idx="1825">
                  <c:v>41.395977504326382</c:v>
                </c:pt>
                <c:pt idx="1826">
                  <c:v>41.373017116593893</c:v>
                </c:pt>
                <c:pt idx="1827">
                  <c:v>41.35005237965099</c:v>
                </c:pt>
                <c:pt idx="1828">
                  <c:v>41.327083297371523</c:v>
                </c:pt>
                <c:pt idx="1829">
                  <c:v>41.304109873620881</c:v>
                </c:pt>
                <c:pt idx="1830">
                  <c:v>41.281132112253552</c:v>
                </c:pt>
                <c:pt idx="1831">
                  <c:v>41.258150017114701</c:v>
                </c:pt>
                <c:pt idx="1832">
                  <c:v>41.23516359204055</c:v>
                </c:pt>
                <c:pt idx="1833">
                  <c:v>41.212172840857143</c:v>
                </c:pt>
                <c:pt idx="1834">
                  <c:v>41.189177767381615</c:v>
                </c:pt>
                <c:pt idx="1835">
                  <c:v>41.166178375420991</c:v>
                </c:pt>
                <c:pt idx="1836">
                  <c:v>41.143174668772751</c:v>
                </c:pt>
                <c:pt idx="1837">
                  <c:v>41.120166651225666</c:v>
                </c:pt>
                <c:pt idx="1838">
                  <c:v>41.097154326559021</c:v>
                </c:pt>
                <c:pt idx="1839">
                  <c:v>41.074137698541087</c:v>
                </c:pt>
                <c:pt idx="1840">
                  <c:v>41.051116770933525</c:v>
                </c:pt>
                <c:pt idx="1841">
                  <c:v>41.028091547487605</c:v>
                </c:pt>
                <c:pt idx="1842">
                  <c:v>41.005062031943822</c:v>
                </c:pt>
                <c:pt idx="1843">
                  <c:v>40.982028228035318</c:v>
                </c:pt>
                <c:pt idx="1844">
                  <c:v>40.95899013948452</c:v>
                </c:pt>
                <c:pt idx="1845">
                  <c:v>40.935947770006379</c:v>
                </c:pt>
                <c:pt idx="1846">
                  <c:v>40.912901123304977</c:v>
                </c:pt>
                <c:pt idx="1847">
                  <c:v>40.889850203076662</c:v>
                </c:pt>
                <c:pt idx="1848">
                  <c:v>40.866795013007398</c:v>
                </c:pt>
                <c:pt idx="1849">
                  <c:v>40.843735556774305</c:v>
                </c:pt>
                <c:pt idx="1850">
                  <c:v>40.820671838047112</c:v>
                </c:pt>
                <c:pt idx="1851">
                  <c:v>40.797603860484408</c:v>
                </c:pt>
                <c:pt idx="1852">
                  <c:v>40.774531627735549</c:v>
                </c:pt>
                <c:pt idx="1853">
                  <c:v>40.75145514344355</c:v>
                </c:pt>
                <c:pt idx="1854">
                  <c:v>40.728374411239777</c:v>
                </c:pt>
                <c:pt idx="1855">
                  <c:v>40.705289434748146</c:v>
                </c:pt>
                <c:pt idx="1856">
                  <c:v>40.682200217582697</c:v>
                </c:pt>
                <c:pt idx="1857">
                  <c:v>40.659106763349811</c:v>
                </c:pt>
                <c:pt idx="1858">
                  <c:v>40.636009075645639</c:v>
                </c:pt>
                <c:pt idx="1859">
                  <c:v>40.612907158058455</c:v>
                </c:pt>
                <c:pt idx="1860">
                  <c:v>40.589801014167072</c:v>
                </c:pt>
                <c:pt idx="1861">
                  <c:v>40.566690647543339</c:v>
                </c:pt>
                <c:pt idx="1862">
                  <c:v>40.543576061747096</c:v>
                </c:pt>
                <c:pt idx="1863">
                  <c:v>40.520457260332634</c:v>
                </c:pt>
                <c:pt idx="1864">
                  <c:v>40.497334246843309</c:v>
                </c:pt>
                <c:pt idx="1865">
                  <c:v>40.474207024814966</c:v>
                </c:pt>
                <c:pt idx="1866">
                  <c:v>40.451075597774576</c:v>
                </c:pt>
                <c:pt idx="1867">
                  <c:v>40.427939969241045</c:v>
                </c:pt>
                <c:pt idx="1868">
                  <c:v>40.404800142723239</c:v>
                </c:pt>
                <c:pt idx="1869">
                  <c:v>40.381656121723189</c:v>
                </c:pt>
                <c:pt idx="1870">
                  <c:v>40.358507909732381</c:v>
                </c:pt>
                <c:pt idx="1871">
                  <c:v>40.335355510235956</c:v>
                </c:pt>
                <c:pt idx="1872">
                  <c:v>40.312198926709144</c:v>
                </c:pt>
                <c:pt idx="1873">
                  <c:v>40.289038162618816</c:v>
                </c:pt>
                <c:pt idx="1874">
                  <c:v>40.265873221424108</c:v>
                </c:pt>
                <c:pt idx="1875">
                  <c:v>40.242704106574983</c:v>
                </c:pt>
                <c:pt idx="1876">
                  <c:v>40.219530821513928</c:v>
                </c:pt>
                <c:pt idx="1877">
                  <c:v>40.196353369673972</c:v>
                </c:pt>
                <c:pt idx="1878">
                  <c:v>40.173171754480784</c:v>
                </c:pt>
                <c:pt idx="1879">
                  <c:v>40.149985979350561</c:v>
                </c:pt>
                <c:pt idx="1880">
                  <c:v>40.126796047692274</c:v>
                </c:pt>
                <c:pt idx="1881">
                  <c:v>40.103601962906026</c:v>
                </c:pt>
                <c:pt idx="1882">
                  <c:v>40.080403728384624</c:v>
                </c:pt>
                <c:pt idx="1883">
                  <c:v>40.057201347510954</c:v>
                </c:pt>
                <c:pt idx="1884">
                  <c:v>40.033994823661473</c:v>
                </c:pt>
                <c:pt idx="1885">
                  <c:v>40.010784160203009</c:v>
                </c:pt>
                <c:pt idx="1886">
                  <c:v>39.987569360495812</c:v>
                </c:pt>
                <c:pt idx="1887">
                  <c:v>39.964350427889755</c:v>
                </c:pt>
                <c:pt idx="1888">
                  <c:v>39.941127365729358</c:v>
                </c:pt>
                <c:pt idx="1889">
                  <c:v>39.917900177349068</c:v>
                </c:pt>
                <c:pt idx="1890">
                  <c:v>39.894668866076351</c:v>
                </c:pt>
                <c:pt idx="1891">
                  <c:v>39.871433435229044</c:v>
                </c:pt>
                <c:pt idx="1892">
                  <c:v>39.848193888119766</c:v>
                </c:pt>
                <c:pt idx="1893">
                  <c:v>39.824950228050064</c:v>
                </c:pt>
                <c:pt idx="1894">
                  <c:v>39.801702458315745</c:v>
                </c:pt>
                <c:pt idx="1895">
                  <c:v>39.778450582203789</c:v>
                </c:pt>
                <c:pt idx="1896">
                  <c:v>39.755194602993761</c:v>
                </c:pt>
                <c:pt idx="1897">
                  <c:v>39.73193452395639</c:v>
                </c:pt>
                <c:pt idx="1898">
                  <c:v>39.708670348355419</c:v>
                </c:pt>
                <c:pt idx="1899">
                  <c:v>39.68540207944676</c:v>
                </c:pt>
                <c:pt idx="1900">
                  <c:v>39.662129720477928</c:v>
                </c:pt>
                <c:pt idx="1901">
                  <c:v>39.638853274688593</c:v>
                </c:pt>
                <c:pt idx="1902">
                  <c:v>39.615572745311695</c:v>
                </c:pt>
                <c:pt idx="1903">
                  <c:v>39.592288135571373</c:v>
                </c:pt>
                <c:pt idx="1904">
                  <c:v>39.568999448685155</c:v>
                </c:pt>
                <c:pt idx="1905">
                  <c:v>39.54570668786107</c:v>
                </c:pt>
                <c:pt idx="1906">
                  <c:v>39.522409856300747</c:v>
                </c:pt>
                <c:pt idx="1907">
                  <c:v>39.499108957197841</c:v>
                </c:pt>
                <c:pt idx="1908">
                  <c:v>39.475803993739547</c:v>
                </c:pt>
                <c:pt idx="1909">
                  <c:v>39.452494969103469</c:v>
                </c:pt>
                <c:pt idx="1910">
                  <c:v>39.429181886461173</c:v>
                </c:pt>
                <c:pt idx="1911">
                  <c:v>39.405864748974999</c:v>
                </c:pt>
                <c:pt idx="1912">
                  <c:v>39.382543559801448</c:v>
                </c:pt>
                <c:pt idx="1913">
                  <c:v>39.359218322089383</c:v>
                </c:pt>
                <c:pt idx="1914">
                  <c:v>39.33588903897779</c:v>
                </c:pt>
                <c:pt idx="1915">
                  <c:v>39.312555713601874</c:v>
                </c:pt>
                <c:pt idx="1916">
                  <c:v>39.289218349087172</c:v>
                </c:pt>
                <c:pt idx="1917">
                  <c:v>39.265876948551558</c:v>
                </c:pt>
                <c:pt idx="1918">
                  <c:v>39.242531515105782</c:v>
                </c:pt>
                <c:pt idx="1919">
                  <c:v>39.219182051854489</c:v>
                </c:pt>
                <c:pt idx="1920">
                  <c:v>39.195828561893087</c:v>
                </c:pt>
                <c:pt idx="1921">
                  <c:v>39.172471048310847</c:v>
                </c:pt>
                <c:pt idx="1922">
                  <c:v>39.149109514189803</c:v>
                </c:pt>
                <c:pt idx="1923">
                  <c:v>39.125743962603565</c:v>
                </c:pt>
                <c:pt idx="1924">
                  <c:v>39.102374396619616</c:v>
                </c:pt>
                <c:pt idx="1925">
                  <c:v>39.079000819297413</c:v>
                </c:pt>
                <c:pt idx="1926">
                  <c:v>39.055623233689722</c:v>
                </c:pt>
                <c:pt idx="1927">
                  <c:v>39.032241642842223</c:v>
                </c:pt>
                <c:pt idx="1928">
                  <c:v>39.008856049791589</c:v>
                </c:pt>
                <c:pt idx="1929">
                  <c:v>38.985466457570304</c:v>
                </c:pt>
                <c:pt idx="1930">
                  <c:v>38.962072869201549</c:v>
                </c:pt>
                <c:pt idx="1931">
                  <c:v>38.938675287702175</c:v>
                </c:pt>
                <c:pt idx="1932">
                  <c:v>38.915273716081472</c:v>
                </c:pt>
                <c:pt idx="1933">
                  <c:v>38.891868157341563</c:v>
                </c:pt>
                <c:pt idx="1934">
                  <c:v>38.86845861447884</c:v>
                </c:pt>
                <c:pt idx="1935">
                  <c:v>38.84504509048071</c:v>
                </c:pt>
                <c:pt idx="1936">
                  <c:v>38.821627588329093</c:v>
                </c:pt>
                <c:pt idx="1937">
                  <c:v>38.798206110997732</c:v>
                </c:pt>
                <c:pt idx="1938">
                  <c:v>38.774780661454294</c:v>
                </c:pt>
                <c:pt idx="1939">
                  <c:v>38.751351242659112</c:v>
                </c:pt>
                <c:pt idx="1940">
                  <c:v>38.727917857565423</c:v>
                </c:pt>
                <c:pt idx="1941">
                  <c:v>38.704480509120032</c:v>
                </c:pt>
                <c:pt idx="1942">
                  <c:v>38.681039200261765</c:v>
                </c:pt>
                <c:pt idx="1943">
                  <c:v>38.657593933924147</c:v>
                </c:pt>
                <c:pt idx="1944">
                  <c:v>38.63414471303215</c:v>
                </c:pt>
                <c:pt idx="1945">
                  <c:v>38.610691540505876</c:v>
                </c:pt>
                <c:pt idx="1946">
                  <c:v>38.587234419256681</c:v>
                </c:pt>
                <c:pt idx="1947">
                  <c:v>38.563773352189862</c:v>
                </c:pt>
                <c:pt idx="1948">
                  <c:v>38.540308342204021</c:v>
                </c:pt>
                <c:pt idx="1949">
                  <c:v>38.516839392190455</c:v>
                </c:pt>
                <c:pt idx="1950">
                  <c:v>38.493366505035752</c:v>
                </c:pt>
                <c:pt idx="1951">
                  <c:v>38.469889683616799</c:v>
                </c:pt>
                <c:pt idx="1952">
                  <c:v>38.446408930806058</c:v>
                </c:pt>
                <c:pt idx="1953">
                  <c:v>38.422924249467819</c:v>
                </c:pt>
                <c:pt idx="1954">
                  <c:v>38.39943564246046</c:v>
                </c:pt>
                <c:pt idx="1955">
                  <c:v>38.37594311263593</c:v>
                </c:pt>
                <c:pt idx="1956">
                  <c:v>38.352446662838496</c:v>
                </c:pt>
                <c:pt idx="1957">
                  <c:v>38.328946295907187</c:v>
                </c:pt>
                <c:pt idx="1958">
                  <c:v>38.305442014673801</c:v>
                </c:pt>
                <c:pt idx="1959">
                  <c:v>38.281933821962959</c:v>
                </c:pt>
                <c:pt idx="1960">
                  <c:v>38.258421720594036</c:v>
                </c:pt>
                <c:pt idx="1961">
                  <c:v>38.234905713378502</c:v>
                </c:pt>
                <c:pt idx="1962">
                  <c:v>38.21138580312239</c:v>
                </c:pt>
                <c:pt idx="1963">
                  <c:v>38.187861992624434</c:v>
                </c:pt>
                <c:pt idx="1964">
                  <c:v>38.164334284677942</c:v>
                </c:pt>
                <c:pt idx="1965">
                  <c:v>38.140802682067964</c:v>
                </c:pt>
                <c:pt idx="1966">
                  <c:v>38.117267187575585</c:v>
                </c:pt>
                <c:pt idx="1967">
                  <c:v>38.093727803973493</c:v>
                </c:pt>
                <c:pt idx="1968">
                  <c:v>38.070184534028364</c:v>
                </c:pt>
                <c:pt idx="1969">
                  <c:v>38.046637380500869</c:v>
                </c:pt>
                <c:pt idx="1970">
                  <c:v>38.023086346145206</c:v>
                </c:pt>
                <c:pt idx="1971">
                  <c:v>37.99953143370962</c:v>
                </c:pt>
                <c:pt idx="1972">
                  <c:v>37.975972645935471</c:v>
                </c:pt>
                <c:pt idx="1973">
                  <c:v>37.952409985557637</c:v>
                </c:pt>
                <c:pt idx="1974">
                  <c:v>37.928843455305234</c:v>
                </c:pt>
                <c:pt idx="1975">
                  <c:v>37.905273057900331</c:v>
                </c:pt>
                <c:pt idx="1976">
                  <c:v>37.881698796060164</c:v>
                </c:pt>
                <c:pt idx="1977">
                  <c:v>37.858120672494863</c:v>
                </c:pt>
                <c:pt idx="1978">
                  <c:v>37.834538689908278</c:v>
                </c:pt>
                <c:pt idx="1979">
                  <c:v>37.810952850997538</c:v>
                </c:pt>
                <c:pt idx="1980">
                  <c:v>37.787363158454689</c:v>
                </c:pt>
                <c:pt idx="1981">
                  <c:v>37.763769614965298</c:v>
                </c:pt>
                <c:pt idx="1982">
                  <c:v>37.740172223208418</c:v>
                </c:pt>
                <c:pt idx="1983">
                  <c:v>37.716570985857253</c:v>
                </c:pt>
                <c:pt idx="1984">
                  <c:v>37.692965905578497</c:v>
                </c:pt>
                <c:pt idx="1985">
                  <c:v>37.669356985033758</c:v>
                </c:pt>
                <c:pt idx="1986">
                  <c:v>37.645744226876893</c:v>
                </c:pt>
                <c:pt idx="1987">
                  <c:v>37.622127633757735</c:v>
                </c:pt>
                <c:pt idx="1988">
                  <c:v>37.598507208319035</c:v>
                </c:pt>
                <c:pt idx="1989">
                  <c:v>37.574882953197147</c:v>
                </c:pt>
                <c:pt idx="1990">
                  <c:v>37.551254871021897</c:v>
                </c:pt>
                <c:pt idx="1991">
                  <c:v>37.527622964419777</c:v>
                </c:pt>
                <c:pt idx="1992">
                  <c:v>37.503987236008577</c:v>
                </c:pt>
                <c:pt idx="1993">
                  <c:v>37.480347688401757</c:v>
                </c:pt>
                <c:pt idx="1994">
                  <c:v>37.456704324205504</c:v>
                </c:pt>
                <c:pt idx="1995">
                  <c:v>37.433057146021739</c:v>
                </c:pt>
                <c:pt idx="1996">
                  <c:v>37.409406156444241</c:v>
                </c:pt>
                <c:pt idx="1997">
                  <c:v>37.385751358063331</c:v>
                </c:pt>
                <c:pt idx="1998">
                  <c:v>37.362092753462001</c:v>
                </c:pt>
                <c:pt idx="1999">
                  <c:v>37.338430345218192</c:v>
                </c:pt>
                <c:pt idx="2000">
                  <c:v>37.314764135903182</c:v>
                </c:pt>
                <c:pt idx="2001">
                  <c:v>37.291094128082626</c:v>
                </c:pt>
                <c:pt idx="2002">
                  <c:v>37.05418569245964</c:v>
                </c:pt>
                <c:pt idx="2003">
                  <c:v>36.816900186260852</c:v>
                </c:pt>
                <c:pt idx="2004">
                  <c:v>36.579240082062412</c:v>
                </c:pt>
                <c:pt idx="2005">
                  <c:v>36.34120779791462</c:v>
                </c:pt>
                <c:pt idx="2006">
                  <c:v>36.10280569890773</c:v>
                </c:pt>
                <c:pt idx="2007">
                  <c:v>35.864036098689873</c:v>
                </c:pt>
                <c:pt idx="2008">
                  <c:v>35.624901260944618</c:v>
                </c:pt>
                <c:pt idx="2009">
                  <c:v>35.385403400822455</c:v>
                </c:pt>
                <c:pt idx="2010">
                  <c:v>35.14554468633586</c:v>
                </c:pt>
                <c:pt idx="2011">
                  <c:v>34.905327239711696</c:v>
                </c:pt>
                <c:pt idx="2012">
                  <c:v>34.664753138707653</c:v>
                </c:pt>
                <c:pt idx="2013">
                  <c:v>34.42382441789173</c:v>
                </c:pt>
                <c:pt idx="2014">
                  <c:v>34.182543069886961</c:v>
                </c:pt>
                <c:pt idx="2015">
                  <c:v>33.940911046579721</c:v>
                </c:pt>
                <c:pt idx="2016">
                  <c:v>33.69893026029748</c:v>
                </c:pt>
                <c:pt idx="2017">
                  <c:v>33.456602584954311</c:v>
                </c:pt>
                <c:pt idx="2018">
                  <c:v>33.213929857163201</c:v>
                </c:pt>
                <c:pt idx="2019">
                  <c:v>32.970913877320598</c:v>
                </c:pt>
                <c:pt idx="2020">
                  <c:v>32.72755641066172</c:v>
                </c:pt>
                <c:pt idx="2021">
                  <c:v>32.4838591882868</c:v>
                </c:pt>
                <c:pt idx="2022">
                  <c:v>32.239823908160808</c:v>
                </c:pt>
                <c:pt idx="2023">
                  <c:v>31.995452236088429</c:v>
                </c:pt>
                <c:pt idx="2024">
                  <c:v>31.750745806659346</c:v>
                </c:pt>
                <c:pt idx="2025">
                  <c:v>31.505706224174837</c:v>
                </c:pt>
                <c:pt idx="2026">
                  <c:v>31.260335063545021</c:v>
                </c:pt>
                <c:pt idx="2027">
                  <c:v>31.014633871166208</c:v>
                </c:pt>
                <c:pt idx="2028">
                  <c:v>30.768604165774864</c:v>
                </c:pt>
                <c:pt idx="2029">
                  <c:v>30.522247439280704</c:v>
                </c:pt>
                <c:pt idx="2030">
                  <c:v>30.275565157575684</c:v>
                </c:pt>
                <c:pt idx="2031">
                  <c:v>30.028558761327755</c:v>
                </c:pt>
                <c:pt idx="2032">
                  <c:v>29.781229666750388</c:v>
                </c:pt>
                <c:pt idx="2033">
                  <c:v>29.533579266355048</c:v>
                </c:pt>
                <c:pt idx="2034">
                  <c:v>29.285608929684159</c:v>
                </c:pt>
                <c:pt idx="2035">
                  <c:v>29.037320004027087</c:v>
                </c:pt>
                <c:pt idx="2036">
                  <c:v>28.788713815115567</c:v>
                </c:pt>
                <c:pt idx="2037">
                  <c:v>28.539791667809119</c:v>
                </c:pt>
                <c:pt idx="2038">
                  <c:v>28.290554846754773</c:v>
                </c:pt>
                <c:pt idx="2039">
                  <c:v>28.041004617038283</c:v>
                </c:pt>
                <c:pt idx="2040">
                  <c:v>27.791142224814713</c:v>
                </c:pt>
                <c:pt idx="2041">
                  <c:v>27.54096889792805</c:v>
                </c:pt>
                <c:pt idx="2042">
                  <c:v>27.290485846512684</c:v>
                </c:pt>
                <c:pt idx="2043">
                  <c:v>27.039694263582824</c:v>
                </c:pt>
                <c:pt idx="2044">
                  <c:v>26.788595325606931</c:v>
                </c:pt>
                <c:pt idx="2045">
                  <c:v>26.537190193070916</c:v>
                </c:pt>
                <c:pt idx="2046">
                  <c:v>26.28548001102186</c:v>
                </c:pt>
                <c:pt idx="2047">
                  <c:v>26.033465909609749</c:v>
                </c:pt>
                <c:pt idx="2048">
                  <c:v>25.781149004605936</c:v>
                </c:pt>
                <c:pt idx="2049">
                  <c:v>25.528530397916203</c:v>
                </c:pt>
                <c:pt idx="2050">
                  <c:v>25.275611178081085</c:v>
                </c:pt>
                <c:pt idx="2051">
                  <c:v>25.022392420761673</c:v>
                </c:pt>
                <c:pt idx="2052">
                  <c:v>24.768875189218406</c:v>
                </c:pt>
                <c:pt idx="2053">
                  <c:v>24.515060534777227</c:v>
                </c:pt>
                <c:pt idx="2054">
                  <c:v>24.260949497285175</c:v>
                </c:pt>
                <c:pt idx="2055">
                  <c:v>24.006543105553888</c:v>
                </c:pt>
                <c:pt idx="2056">
                  <c:v>23.751842377799793</c:v>
                </c:pt>
                <c:pt idx="2057">
                  <c:v>23.4968483220641</c:v>
                </c:pt>
                <c:pt idx="2058">
                  <c:v>23.241561936634692</c:v>
                </c:pt>
                <c:pt idx="2059">
                  <c:v>22.985984210449768</c:v>
                </c:pt>
                <c:pt idx="2060">
                  <c:v>22.730116123497137</c:v>
                </c:pt>
                <c:pt idx="2061">
                  <c:v>22.473958647203766</c:v>
                </c:pt>
                <c:pt idx="2062">
                  <c:v>22.217512744816894</c:v>
                </c:pt>
                <c:pt idx="2063">
                  <c:v>21.960779371776944</c:v>
                </c:pt>
                <c:pt idx="2064">
                  <c:v>21.703759476079632</c:v>
                </c:pt>
                <c:pt idx="2065">
                  <c:v>21.446453998636446</c:v>
                </c:pt>
                <c:pt idx="2066">
                  <c:v>21.188863873620434</c:v>
                </c:pt>
                <c:pt idx="2067">
                  <c:v>20.930990028808225</c:v>
                </c:pt>
                <c:pt idx="2068">
                  <c:v>20.672833385914011</c:v>
                </c:pt>
                <c:pt idx="2069">
                  <c:v>20.414394860917106</c:v>
                </c:pt>
                <c:pt idx="2070">
                  <c:v>20.155675364381324</c:v>
                </c:pt>
                <c:pt idx="2071">
                  <c:v>19.89667580176604</c:v>
                </c:pt>
                <c:pt idx="2072">
                  <c:v>19.637397073734125</c:v>
                </c:pt>
                <c:pt idx="2073">
                  <c:v>19.377840076450717</c:v>
                </c:pt>
                <c:pt idx="2074">
                  <c:v>19.11800570187793</c:v>
                </c:pt>
                <c:pt idx="2075">
                  <c:v>18.8578948380577</c:v>
                </c:pt>
                <c:pt idx="2076">
                  <c:v>18.597508369397634</c:v>
                </c:pt>
                <c:pt idx="2077">
                  <c:v>18.33684717694203</c:v>
                </c:pt>
                <c:pt idx="2078">
                  <c:v>18.075912138640245</c:v>
                </c:pt>
                <c:pt idx="2079">
                  <c:v>17.814704129614086</c:v>
                </c:pt>
                <c:pt idx="2080">
                  <c:v>17.553224022410035</c:v>
                </c:pt>
                <c:pt idx="2081">
                  <c:v>17.291472687254917</c:v>
                </c:pt>
                <c:pt idx="2082">
                  <c:v>17.029450992299012</c:v>
                </c:pt>
                <c:pt idx="2083">
                  <c:v>16.767159803861269</c:v>
                </c:pt>
                <c:pt idx="2084">
                  <c:v>16.50459998666139</c:v>
                </c:pt>
                <c:pt idx="2085">
                  <c:v>16.241772404053453</c:v>
                </c:pt>
                <c:pt idx="2086">
                  <c:v>15.978677918249815</c:v>
                </c:pt>
                <c:pt idx="2087">
                  <c:v>15.715317390543177</c:v>
                </c:pt>
                <c:pt idx="2088">
                  <c:v>15.4516916815233</c:v>
                </c:pt>
                <c:pt idx="2089">
                  <c:v>15.187801651286769</c:v>
                </c:pt>
                <c:pt idx="2090">
                  <c:v>14.923648159644653</c:v>
                </c:pt>
                <c:pt idx="2091">
                  <c:v>14.659232066326151</c:v>
                </c:pt>
                <c:pt idx="2092">
                  <c:v>14.394554231174112</c:v>
                </c:pt>
                <c:pt idx="2093">
                  <c:v>14.129615514339022</c:v>
                </c:pt>
                <c:pt idx="2094">
                  <c:v>13.864416776470097</c:v>
                </c:pt>
                <c:pt idx="2095">
                  <c:v>13.598958878896891</c:v>
                </c:pt>
                <c:pt idx="2096">
                  <c:v>13.333242683813046</c:v>
                </c:pt>
                <c:pt idx="2097">
                  <c:v>13.067269054450206</c:v>
                </c:pt>
                <c:pt idx="2098">
                  <c:v>12.80103885525323</c:v>
                </c:pt>
                <c:pt idx="2099">
                  <c:v>12.534552952046798</c:v>
                </c:pt>
                <c:pt idx="2100">
                  <c:v>12.26781221220123</c:v>
                </c:pt>
                <c:pt idx="2101">
                  <c:v>12.000817504791666</c:v>
                </c:pt>
                <c:pt idx="2102">
                  <c:v>11.733569700757718</c:v>
                </c:pt>
                <c:pt idx="2103">
                  <c:v>11.466069673055543</c:v>
                </c:pt>
                <c:pt idx="2104">
                  <c:v>11.198318296805988</c:v>
                </c:pt>
                <c:pt idx="2105">
                  <c:v>10.930316449444106</c:v>
                </c:pt>
                <c:pt idx="2106">
                  <c:v>10.662065010858035</c:v>
                </c:pt>
                <c:pt idx="2107">
                  <c:v>10.393564863529923</c:v>
                </c:pt>
                <c:pt idx="2108">
                  <c:v>10.124816892671287</c:v>
                </c:pt>
                <c:pt idx="2109">
                  <c:v>9.8558219863550534</c:v>
                </c:pt>
                <c:pt idx="2110">
                  <c:v>9.5865810356443344</c:v>
                </c:pt>
                <c:pt idx="2111">
                  <c:v>9.3170949347160672</c:v>
                </c:pt>
                <c:pt idx="2112">
                  <c:v>9.047364580986816</c:v>
                </c:pt>
                <c:pt idx="2113">
                  <c:v>8.7773908752273506</c:v>
                </c:pt>
                <c:pt idx="2114">
                  <c:v>8.5071747216823113</c:v>
                </c:pt>
                <c:pt idx="2115">
                  <c:v>8.2367170281788695</c:v>
                </c:pt>
                <c:pt idx="2116">
                  <c:v>7.9660187062397414</c:v>
                </c:pt>
                <c:pt idx="2117">
                  <c:v>7.6950806711861874</c:v>
                </c:pt>
                <c:pt idx="2118">
                  <c:v>7.4239038422433108</c:v>
                </c:pt>
                <c:pt idx="2119">
                  <c:v>7.1524891426396122</c:v>
                </c:pt>
                <c:pt idx="2120">
                  <c:v>6.8808374997040973</c:v>
                </c:pt>
                <c:pt idx="2121">
                  <c:v>6.6089498449615913</c:v>
                </c:pt>
                <c:pt idx="2122">
                  <c:v>6.3368271142211299</c:v>
                </c:pt>
                <c:pt idx="2123">
                  <c:v>6.0644702476682975</c:v>
                </c:pt>
                <c:pt idx="2124">
                  <c:v>5.7918801899477375</c:v>
                </c:pt>
                <c:pt idx="2125">
                  <c:v>5.5190578902483001</c:v>
                </c:pt>
                <c:pt idx="2126">
                  <c:v>5.2460043023798653</c:v>
                </c:pt>
                <c:pt idx="2127">
                  <c:v>4.9727203848545072</c:v>
                </c:pt>
                <c:pt idx="2128">
                  <c:v>4.699207100958203</c:v>
                </c:pt>
                <c:pt idx="2129">
                  <c:v>4.4254654188219398</c:v>
                </c:pt>
                <c:pt idx="2130">
                  <c:v>4.1514963114938652</c:v>
                </c:pt>
                <c:pt idx="2131">
                  <c:v>3.8773007570032014</c:v>
                </c:pt>
                <c:pt idx="2132">
                  <c:v>3.6028797384243463</c:v>
                </c:pt>
                <c:pt idx="2133">
                  <c:v>3.3282342439372661</c:v>
                </c:pt>
                <c:pt idx="2134">
                  <c:v>3.0533652668891045</c:v>
                </c:pt>
                <c:pt idx="2135">
                  <c:v>2.7782738058462608</c:v>
                </c:pt>
                <c:pt idx="2136">
                  <c:v>2.502960864650043</c:v>
                </c:pt>
                <c:pt idx="2137">
                  <c:v>2.2274274524667317</c:v>
                </c:pt>
                <c:pt idx="2138">
                  <c:v>1.951674583836345</c:v>
                </c:pt>
                <c:pt idx="2139">
                  <c:v>1.6757032787179151</c:v>
                </c:pt>
                <c:pt idx="2140">
                  <c:v>1.3995145625331755</c:v>
                </c:pt>
                <c:pt idx="2141">
                  <c:v>1.1231094662082253</c:v>
                </c:pt>
                <c:pt idx="2142">
                  <c:v>0.84648902621029221</c:v>
                </c:pt>
                <c:pt idx="2143">
                  <c:v>0.56965428458624701</c:v>
                </c:pt>
                <c:pt idx="2144">
                  <c:v>0.29260628899336766</c:v>
                </c:pt>
                <c:pt idx="2145">
                  <c:v>1.5346092733961174E-2</c:v>
                </c:pt>
                <c:pt idx="2146">
                  <c:v>-0.26212524521867908</c:v>
                </c:pt>
                <c:pt idx="2147">
                  <c:v>-0.53980666019082768</c:v>
                </c:pt>
                <c:pt idx="2148">
                  <c:v>-0.81769708178682299</c:v>
                </c:pt>
                <c:pt idx="2149">
                  <c:v>-1.0957954338636611</c:v>
                </c:pt>
                <c:pt idx="2150">
                  <c:v>-1.3741006345148188</c:v>
                </c:pt>
                <c:pt idx="2151">
                  <c:v>-1.6526115960505179</c:v>
                </c:pt>
                <c:pt idx="2152">
                  <c:v>-1.9313272249813895</c:v>
                </c:pt>
                <c:pt idx="2153">
                  <c:v>-2.2102464220086526</c:v>
                </c:pt>
                <c:pt idx="2154">
                  <c:v>-2.4893680820107584</c:v>
                </c:pt>
                <c:pt idx="2155">
                  <c:v>-2.7686910940369365</c:v>
                </c:pt>
                <c:pt idx="2156">
                  <c:v>-3.0482143412960312</c:v>
                </c:pt>
                <c:pt idx="2157">
                  <c:v>-3.3279367011579457</c:v>
                </c:pt>
                <c:pt idx="2158">
                  <c:v>-3.6078570451496312</c:v>
                </c:pt>
                <c:pt idx="2159">
                  <c:v>-3.887974238951514</c:v>
                </c:pt>
                <c:pt idx="2160">
                  <c:v>-4.1682871424050587</c:v>
                </c:pt>
                <c:pt idx="2161">
                  <c:v>-4.4487946095130235</c:v>
                </c:pt>
                <c:pt idx="2162">
                  <c:v>-4.7294954884469513</c:v>
                </c:pt>
                <c:pt idx="2163">
                  <c:v>-5.0103886215556601</c:v>
                </c:pt>
                <c:pt idx="2164">
                  <c:v>-5.2914728453758126</c:v>
                </c:pt>
                <c:pt idx="2165">
                  <c:v>-5.5727469906426776</c:v>
                </c:pt>
                <c:pt idx="2166">
                  <c:v>-5.8542098823077566</c:v>
                </c:pt>
                <c:pt idx="2167">
                  <c:v>-6.1358603395514706</c:v>
                </c:pt>
                <c:pt idx="2168">
                  <c:v>-6.4176971758033279</c:v>
                </c:pt>
                <c:pt idx="2169">
                  <c:v>-6.6997191987638072</c:v>
                </c:pt>
                <c:pt idx="2170">
                  <c:v>-6.9819252104227081</c:v>
                </c:pt>
                <c:pt idx="2171">
                  <c:v>-7.2643140070875472</c:v>
                </c:pt>
                <c:pt idx="2172">
                  <c:v>-7.5468843794065119</c:v>
                </c:pt>
                <c:pt idx="2173">
                  <c:v>-7.8296351123990409</c:v>
                </c:pt>
                <c:pt idx="2174">
                  <c:v>-8.112564985483667</c:v>
                </c:pt>
                <c:pt idx="2175">
                  <c:v>-8.3956727725119631</c:v>
                </c:pt>
                <c:pt idx="2176">
                  <c:v>-8.6789572417989334</c:v>
                </c:pt>
                <c:pt idx="2177">
                  <c:v>-8.9624171561630526</c:v>
                </c:pt>
                <c:pt idx="2178">
                  <c:v>-9.2460512729592104</c:v>
                </c:pt>
                <c:pt idx="2179">
                  <c:v>-9.5298583441199867</c:v>
                </c:pt>
                <c:pt idx="2180">
                  <c:v>-9.8138371161976732</c:v>
                </c:pt>
                <c:pt idx="2181">
                  <c:v>-10.097986330403593</c:v>
                </c:pt>
                <c:pt idx="2182">
                  <c:v>-10.382304722655871</c:v>
                </c:pt>
                <c:pt idx="2183">
                  <c:v>-10.666791023623494</c:v>
                </c:pt>
                <c:pt idx="2184">
                  <c:v>-10.951443958775561</c:v>
                </c:pt>
                <c:pt idx="2185">
                  <c:v>-11.236262248430039</c:v>
                </c:pt>
                <c:pt idx="2186">
                  <c:v>-11.521244607804077</c:v>
                </c:pt>
                <c:pt idx="2187">
                  <c:v>-11.806389747070703</c:v>
                </c:pt>
                <c:pt idx="2188">
                  <c:v>-12.091696371407878</c:v>
                </c:pt>
                <c:pt idx="2189">
                  <c:v>-12.37716318105851</c:v>
                </c:pt>
                <c:pt idx="2190">
                  <c:v>-12.662788871388715</c:v>
                </c:pt>
                <c:pt idx="2191">
                  <c:v>-12.948572132943433</c:v>
                </c:pt>
                <c:pt idx="2192">
                  <c:v>-13.234511651512165</c:v>
                </c:pt>
                <c:pt idx="2193">
                  <c:v>-13.520606108187472</c:v>
                </c:pt>
                <c:pt idx="2194">
                  <c:v>-13.806854179430724</c:v>
                </c:pt>
                <c:pt idx="2195">
                  <c:v>-14.093254537139199</c:v>
                </c:pt>
                <c:pt idx="2196">
                  <c:v>-14.379805848709431</c:v>
                </c:pt>
                <c:pt idx="2197">
                  <c:v>-14.666506777109204</c:v>
                </c:pt>
                <c:pt idx="2198">
                  <c:v>-14.953355980945863</c:v>
                </c:pt>
                <c:pt idx="2199">
                  <c:v>-15.240352114538155</c:v>
                </c:pt>
                <c:pt idx="2200">
                  <c:v>-15.527493827989757</c:v>
                </c:pt>
                <c:pt idx="2201">
                  <c:v>-15.814779767261737</c:v>
                </c:pt>
                <c:pt idx="2202">
                  <c:v>-16.102208574250724</c:v>
                </c:pt>
                <c:pt idx="2203">
                  <c:v>-16.389778886861357</c:v>
                </c:pt>
                <c:pt idx="2204">
                  <c:v>-16.677489339092354</c:v>
                </c:pt>
                <c:pt idx="2205">
                  <c:v>-16.96533856110684</c:v>
                </c:pt>
                <c:pt idx="2206">
                  <c:v>-17.253325179321095</c:v>
                </c:pt>
                <c:pt idx="2207">
                  <c:v>-17.541447816482158</c:v>
                </c:pt>
                <c:pt idx="2208">
                  <c:v>-17.829705091753052</c:v>
                </c:pt>
                <c:pt idx="2209">
                  <c:v>-18.118095620797135</c:v>
                </c:pt>
                <c:pt idx="2210">
                  <c:v>-18.406618015863742</c:v>
                </c:pt>
                <c:pt idx="2211">
                  <c:v>-18.695270885874816</c:v>
                </c:pt>
                <c:pt idx="2212">
                  <c:v>-18.984052836515222</c:v>
                </c:pt>
                <c:pt idx="2213">
                  <c:v>-19.27296247031946</c:v>
                </c:pt>
                <c:pt idx="2214">
                  <c:v>-19.56199838676266</c:v>
                </c:pt>
                <c:pt idx="2215">
                  <c:v>-19.851159182354891</c:v>
                </c:pt>
                <c:pt idx="2216">
                  <c:v>-20.140443450729453</c:v>
                </c:pt>
                <c:pt idx="2217">
                  <c:v>-20.429849782740543</c:v>
                </c:pt>
                <c:pt idx="2218">
                  <c:v>-20.7193767665546</c:v>
                </c:pt>
                <c:pt idx="2219">
                  <c:v>-21.009022987748807</c:v>
                </c:pt>
                <c:pt idx="2220">
                  <c:v>-21.298787029406416</c:v>
                </c:pt>
                <c:pt idx="2221">
                  <c:v>-21.588667472214588</c:v>
                </c:pt>
                <c:pt idx="2222">
                  <c:v>-21.87866289456236</c:v>
                </c:pt>
                <c:pt idx="2223">
                  <c:v>-22.168771872641479</c:v>
                </c:pt>
                <c:pt idx="2224">
                  <c:v>-22.458992980545993</c:v>
                </c:pt>
                <c:pt idx="2225">
                  <c:v>-22.749324790372007</c:v>
                </c:pt>
                <c:pt idx="2226">
                  <c:v>-23.039765872323802</c:v>
                </c:pt>
                <c:pt idx="2227">
                  <c:v>-23.330314794811837</c:v>
                </c:pt>
                <c:pt idx="2228">
                  <c:v>-23.620970124560127</c:v>
                </c:pt>
                <c:pt idx="2229">
                  <c:v>-23.911730426707944</c:v>
                </c:pt>
                <c:pt idx="2230">
                  <c:v>-24.202594264917433</c:v>
                </c:pt>
                <c:pt idx="2231">
                  <c:v>-24.493560201477791</c:v>
                </c:pt>
                <c:pt idx="2232">
                  <c:v>-24.784626797411477</c:v>
                </c:pt>
                <c:pt idx="2233">
                  <c:v>-25.075792612582958</c:v>
                </c:pt>
                <c:pt idx="2234">
                  <c:v>-25.367056205806367</c:v>
                </c:pt>
                <c:pt idx="2235">
                  <c:v>-25.658416134952056</c:v>
                </c:pt>
                <c:pt idx="2236">
                  <c:v>-25.949870957056888</c:v>
                </c:pt>
                <c:pt idx="2237">
                  <c:v>-26.241419228435252</c:v>
                </c:pt>
                <c:pt idx="2238">
                  <c:v>-26.533059504786547</c:v>
                </c:pt>
                <c:pt idx="2239">
                  <c:v>-26.824790341306862</c:v>
                </c:pt>
                <c:pt idx="2240">
                  <c:v>-27.116610292801109</c:v>
                </c:pt>
                <c:pt idx="2241">
                  <c:v>-27.40851791379297</c:v>
                </c:pt>
                <c:pt idx="2242">
                  <c:v>-27.700511758638008</c:v>
                </c:pt>
                <c:pt idx="2243">
                  <c:v>-27.992590381635708</c:v>
                </c:pt>
                <c:pt idx="2244">
                  <c:v>-28.284752337141718</c:v>
                </c:pt>
                <c:pt idx="2245">
                  <c:v>-28.576996179681732</c:v>
                </c:pt>
                <c:pt idx="2246">
                  <c:v>-28.869320464064696</c:v>
                </c:pt>
                <c:pt idx="2247">
                  <c:v>-29.161723745496026</c:v>
                </c:pt>
                <c:pt idx="2248">
                  <c:v>-29.454204579693489</c:v>
                </c:pt>
                <c:pt idx="2249">
                  <c:v>-29.74676152299887</c:v>
                </c:pt>
                <c:pt idx="2250">
                  <c:v>-30.039393132493721</c:v>
                </c:pt>
                <c:pt idx="2251">
                  <c:v>-30.332097966114528</c:v>
                </c:pt>
                <c:pt idx="2252">
                  <c:v>-30.624874582768062</c:v>
                </c:pt>
                <c:pt idx="2253">
                  <c:v>-30.917721542443168</c:v>
                </c:pt>
                <c:pt idx="2254">
                  <c:v>-31.210637406330502</c:v>
                </c:pt>
                <c:pt idx="2255">
                  <c:v>-31.503620736934089</c:v>
                </c:pt>
                <c:pt idx="2256">
                  <c:v>-31.796670098188578</c:v>
                </c:pt>
                <c:pt idx="2257">
                  <c:v>-32.089784055573816</c:v>
                </c:pt>
                <c:pt idx="2258">
                  <c:v>-32.382961176230616</c:v>
                </c:pt>
                <c:pt idx="2259">
                  <c:v>-32.676200029076064</c:v>
                </c:pt>
                <c:pt idx="2260">
                  <c:v>-32.969499184918554</c:v>
                </c:pt>
                <c:pt idx="2261">
                  <c:v>-33.262857216572904</c:v>
                </c:pt>
                <c:pt idx="2262">
                  <c:v>-33.556272698976535</c:v>
                </c:pt>
                <c:pt idx="2263">
                  <c:v>-33.849744209303736</c:v>
                </c:pt>
                <c:pt idx="2264">
                  <c:v>-34.143270327081105</c:v>
                </c:pt>
                <c:pt idx="2265">
                  <c:v>-34.436849634301261</c:v>
                </c:pt>
                <c:pt idx="2266">
                  <c:v>-34.730480715538739</c:v>
                </c:pt>
                <c:pt idx="2267">
                  <c:v>-35.024162158064208</c:v>
                </c:pt>
                <c:pt idx="2268">
                  <c:v>-35.317892551957577</c:v>
                </c:pt>
                <c:pt idx="2269">
                  <c:v>-35.611670490223737</c:v>
                </c:pt>
                <c:pt idx="2270">
                  <c:v>-35.905494568904402</c:v>
                </c:pt>
                <c:pt idx="2271">
                  <c:v>-36.199363387193159</c:v>
                </c:pt>
                <c:pt idx="2272">
                  <c:v>-36.493275547545927</c:v>
                </c:pt>
                <c:pt idx="2273">
                  <c:v>-36.787229655797049</c:v>
                </c:pt>
                <c:pt idx="2274">
                  <c:v>-37.081224321269495</c:v>
                </c:pt>
                <c:pt idx="2275">
                  <c:v>-37.375258156886645</c:v>
                </c:pt>
                <c:pt idx="2276">
                  <c:v>-37.669329779284077</c:v>
                </c:pt>
                <c:pt idx="2277">
                  <c:v>-37.963437808921817</c:v>
                </c:pt>
                <c:pt idx="2278">
                  <c:v>-38.257580870192697</c:v>
                </c:pt>
                <c:pt idx="2279">
                  <c:v>-38.551757591534134</c:v>
                </c:pt>
                <c:pt idx="2280">
                  <c:v>-38.845966605538152</c:v>
                </c:pt>
                <c:pt idx="2281">
                  <c:v>-39.140206549057595</c:v>
                </c:pt>
                <c:pt idx="2282">
                  <c:v>-39.43447606331835</c:v>
                </c:pt>
                <c:pt idx="2283">
                  <c:v>-39.728773794024683</c:v>
                </c:pt>
                <c:pt idx="2284">
                  <c:v>-40.023098391466746</c:v>
                </c:pt>
                <c:pt idx="2285">
                  <c:v>-40.317448510630015</c:v>
                </c:pt>
                <c:pt idx="2286">
                  <c:v>-40.611822811297003</c:v>
                </c:pt>
                <c:pt idx="2287">
                  <c:v>-40.90621995815583</c:v>
                </c:pt>
                <c:pt idx="2288">
                  <c:v>-41.200638620904549</c:v>
                </c:pt>
                <c:pt idx="2289">
                  <c:v>-41.495077474354076</c:v>
                </c:pt>
                <c:pt idx="2290">
                  <c:v>-41.789535198532498</c:v>
                </c:pt>
                <c:pt idx="2291">
                  <c:v>-42.084010478787057</c:v>
                </c:pt>
                <c:pt idx="2292">
                  <c:v>-42.378502005886354</c:v>
                </c:pt>
                <c:pt idx="2293">
                  <c:v>-42.673008476121872</c:v>
                </c:pt>
                <c:pt idx="2294">
                  <c:v>-42.9675285914063</c:v>
                </c:pt>
                <c:pt idx="2295">
                  <c:v>-43.262061059376499</c:v>
                </c:pt>
                <c:pt idx="2296">
                  <c:v>-43.556604593488323</c:v>
                </c:pt>
                <c:pt idx="2297">
                  <c:v>-43.851157913116019</c:v>
                </c:pt>
                <c:pt idx="2298">
                  <c:v>-44.14571974365019</c:v>
                </c:pt>
                <c:pt idx="2299">
                  <c:v>-44.440288816592307</c:v>
                </c:pt>
                <c:pt idx="2300">
                  <c:v>-44.734863869650397</c:v>
                </c:pt>
                <c:pt idx="2301">
                  <c:v>-45.029443646832625</c:v>
                </c:pt>
                <c:pt idx="2302">
                  <c:v>-45.324026898542215</c:v>
                </c:pt>
                <c:pt idx="2303">
                  <c:v>-45.618612381667681</c:v>
                </c:pt>
                <c:pt idx="2304">
                  <c:v>-45.913198859675951</c:v>
                </c:pt>
                <c:pt idx="2305">
                  <c:v>-46.207785102701592</c:v>
                </c:pt>
                <c:pt idx="2306">
                  <c:v>-46.502369887637016</c:v>
                </c:pt>
                <c:pt idx="2307">
                  <c:v>-46.796951998220344</c:v>
                </c:pt>
                <c:pt idx="2308">
                  <c:v>-47.091530225122405</c:v>
                </c:pt>
                <c:pt idx="2309">
                  <c:v>-47.38610336603432</c:v>
                </c:pt>
                <c:pt idx="2310">
                  <c:v>-47.680670225751577</c:v>
                </c:pt>
                <c:pt idx="2311">
                  <c:v>-47.975229616259199</c:v>
                </c:pt>
                <c:pt idx="2312">
                  <c:v>-48.269780356813641</c:v>
                </c:pt>
                <c:pt idx="2313">
                  <c:v>-48.564321274026035</c:v>
                </c:pt>
                <c:pt idx="2314">
                  <c:v>-48.858851201942741</c:v>
                </c:pt>
                <c:pt idx="2315">
                  <c:v>-49.153368982125237</c:v>
                </c:pt>
                <c:pt idx="2316">
                  <c:v>-49.447873463728413</c:v>
                </c:pt>
                <c:pt idx="2317">
                  <c:v>-49.742363503578709</c:v>
                </c:pt>
                <c:pt idx="2318">
                  <c:v>-50.036837966250864</c:v>
                </c:pt>
                <c:pt idx="2319">
                  <c:v>-50.331295724141768</c:v>
                </c:pt>
                <c:pt idx="2320">
                  <c:v>-50.625735657546109</c:v>
                </c:pt>
                <c:pt idx="2321">
                  <c:v>-50.920156654728544</c:v>
                </c:pt>
                <c:pt idx="2322">
                  <c:v>-51.21455761199573</c:v>
                </c:pt>
                <c:pt idx="2323">
                  <c:v>-51.508937433766498</c:v>
                </c:pt>
                <c:pt idx="2324">
                  <c:v>-51.803295032642097</c:v>
                </c:pt>
                <c:pt idx="2325">
                  <c:v>-52.097629329473207</c:v>
                </c:pt>
                <c:pt idx="2326">
                  <c:v>-52.391939253427921</c:v>
                </c:pt>
                <c:pt idx="2327">
                  <c:v>-52.686223742056384</c:v>
                </c:pt>
                <c:pt idx="2328">
                  <c:v>-52.980481741357011</c:v>
                </c:pt>
                <c:pt idx="2329">
                  <c:v>-53.274712205837574</c:v>
                </c:pt>
                <c:pt idx="2330">
                  <c:v>-53.568914098578993</c:v>
                </c:pt>
                <c:pt idx="2331">
                  <c:v>-53.863086391294495</c:v>
                </c:pt>
                <c:pt idx="2332">
                  <c:v>-54.157228064390637</c:v>
                </c:pt>
                <c:pt idx="2333">
                  <c:v>-54.451338107025045</c:v>
                </c:pt>
                <c:pt idx="2334">
                  <c:v>-54.745415517162577</c:v>
                </c:pt>
                <c:pt idx="2335">
                  <c:v>-55.039459301632199</c:v>
                </c:pt>
                <c:pt idx="2336">
                  <c:v>-55.333468476180244</c:v>
                </c:pt>
                <c:pt idx="2337">
                  <c:v>-55.627442065525258</c:v>
                </c:pt>
                <c:pt idx="2338">
                  <c:v>-55.921379103406792</c:v>
                </c:pt>
                <c:pt idx="2339">
                  <c:v>-56.215278632639979</c:v>
                </c:pt>
                <c:pt idx="2340">
                  <c:v>-56.509139705162497</c:v>
                </c:pt>
                <c:pt idx="2341">
                  <c:v>-56.80296138208103</c:v>
                </c:pt>
                <c:pt idx="2342">
                  <c:v>-57.096742733722138</c:v>
                </c:pt>
                <c:pt idx="2343">
                  <c:v>-57.390482839673538</c:v>
                </c:pt>
                <c:pt idx="2344">
                  <c:v>-57.684180788830638</c:v>
                </c:pt>
                <c:pt idx="2345">
                  <c:v>-57.97783567943889</c:v>
                </c:pt>
                <c:pt idx="2346">
                  <c:v>-58.271446619134629</c:v>
                </c:pt>
                <c:pt idx="2347">
                  <c:v>-58.565012724985465</c:v>
                </c:pt>
                <c:pt idx="2348">
                  <c:v>-58.858533123529845</c:v>
                </c:pt>
                <c:pt idx="2349">
                  <c:v>-59.152006950813892</c:v>
                </c:pt>
                <c:pt idx="2350">
                  <c:v>-59.445433352428736</c:v>
                </c:pt>
                <c:pt idx="2351">
                  <c:v>-59.73881148354382</c:v>
                </c:pt>
                <c:pt idx="2352">
                  <c:v>-60.03214050894195</c:v>
                </c:pt>
                <c:pt idx="2353">
                  <c:v>-60.325419603051166</c:v>
                </c:pt>
                <c:pt idx="2354">
                  <c:v>-60.618647949976435</c:v>
                </c:pt>
                <c:pt idx="2355">
                  <c:v>-60.911824743528314</c:v>
                </c:pt>
                <c:pt idx="2356">
                  <c:v>-61.204949187252609</c:v>
                </c:pt>
                <c:pt idx="2357">
                  <c:v>-61.498020494457364</c:v>
                </c:pt>
                <c:pt idx="2358">
                  <c:v>-61.791037888238264</c:v>
                </c:pt>
                <c:pt idx="2359">
                  <c:v>-62.084000601502829</c:v>
                </c:pt>
                <c:pt idx="2360">
                  <c:v>-62.376907876996441</c:v>
                </c:pt>
                <c:pt idx="2361">
                  <c:v>-62.669758967321307</c:v>
                </c:pt>
                <c:pt idx="2362">
                  <c:v>-62.962553134959215</c:v>
                </c:pt>
                <c:pt idx="2363">
                  <c:v>-63.255289652289029</c:v>
                </c:pt>
                <c:pt idx="2364">
                  <c:v>-63.547967801608301</c:v>
                </c:pt>
                <c:pt idx="2365">
                  <c:v>-63.84058687514711</c:v>
                </c:pt>
                <c:pt idx="2366">
                  <c:v>-64.133146175085969</c:v>
                </c:pt>
                <c:pt idx="2367">
                  <c:v>-64.425645013568911</c:v>
                </c:pt>
                <c:pt idx="2368">
                  <c:v>-64.718082712717731</c:v>
                </c:pt>
                <c:pt idx="2369">
                  <c:v>-65.01045860464346</c:v>
                </c:pt>
                <c:pt idx="2370">
                  <c:v>-65.302772031457508</c:v>
                </c:pt>
                <c:pt idx="2371">
                  <c:v>-65.595022345282018</c:v>
                </c:pt>
                <c:pt idx="2372">
                  <c:v>-65.887208908255559</c:v>
                </c:pt>
                <c:pt idx="2373">
                  <c:v>-66.17933109254399</c:v>
                </c:pt>
                <c:pt idx="2374">
                  <c:v>-66.471388280343533</c:v>
                </c:pt>
                <c:pt idx="2375">
                  <c:v>-66.763379863886598</c:v>
                </c:pt>
                <c:pt idx="2376">
                  <c:v>-67.055305245445112</c:v>
                </c:pt>
                <c:pt idx="2377">
                  <c:v>-67.34716383733398</c:v>
                </c:pt>
                <c:pt idx="2378">
                  <c:v>-67.638955061910266</c:v>
                </c:pt>
                <c:pt idx="2379">
                  <c:v>-67.93067835157521</c:v>
                </c:pt>
                <c:pt idx="2380">
                  <c:v>-68.222333148771583</c:v>
                </c:pt>
                <c:pt idx="2381">
                  <c:v>-68.513918905981868</c:v>
                </c:pt>
                <c:pt idx="2382">
                  <c:v>-68.80543508572525</c:v>
                </c:pt>
                <c:pt idx="2383">
                  <c:v>-69.096881160553593</c:v>
                </c:pt>
                <c:pt idx="2384">
                  <c:v>-69.388256613043424</c:v>
                </c:pt>
                <c:pt idx="2385">
                  <c:v>-69.679560935791656</c:v>
                </c:pt>
                <c:pt idx="2386">
                  <c:v>-69.970793631406295</c:v>
                </c:pt>
                <c:pt idx="2387">
                  <c:v>-70.261954212497599</c:v>
                </c:pt>
                <c:pt idx="2388">
                  <c:v>-70.553042201668475</c:v>
                </c:pt>
                <c:pt idx="2389">
                  <c:v>-70.844057131502055</c:v>
                </c:pt>
                <c:pt idx="2390">
                  <c:v>-71.134998544551934</c:v>
                </c:pt>
                <c:pt idx="2391">
                  <c:v>-71.425865993325587</c:v>
                </c:pt>
                <c:pt idx="2392">
                  <c:v>-71.716659040271807</c:v>
                </c:pt>
                <c:pt idx="2393">
                  <c:v>-72.007377257766265</c:v>
                </c:pt>
                <c:pt idx="2394">
                  <c:v>-72.298020228092525</c:v>
                </c:pt>
                <c:pt idx="2395">
                  <c:v>-72.588587543426726</c:v>
                </c:pt>
                <c:pt idx="2396">
                  <c:v>-72.879078805817187</c:v>
                </c:pt>
                <c:pt idx="2397">
                  <c:v>-73.16949362716727</c:v>
                </c:pt>
                <c:pt idx="2398">
                  <c:v>-73.459831629213227</c:v>
                </c:pt>
                <c:pt idx="2399">
                  <c:v>-73.750092443502396</c:v>
                </c:pt>
                <c:pt idx="2400">
                  <c:v>-74.040275711372274</c:v>
                </c:pt>
                <c:pt idx="2401">
                  <c:v>-74.330381083925658</c:v>
                </c:pt>
                <c:pt idx="2402">
                  <c:v>-74.620408222008322</c:v>
                </c:pt>
                <c:pt idx="2403">
                  <c:v>-74.910356796180395</c:v>
                </c:pt>
                <c:pt idx="2404">
                  <c:v>-75.200226486694703</c:v>
                </c:pt>
                <c:pt idx="2405">
                  <c:v>-75.49001698346494</c:v>
                </c:pt>
                <c:pt idx="2406">
                  <c:v>-75.779727986041053</c:v>
                </c:pt>
                <c:pt idx="2407">
                  <c:v>-76.069359203578713</c:v>
                </c:pt>
                <c:pt idx="2408">
                  <c:v>-76.358910354810206</c:v>
                </c:pt>
                <c:pt idx="2409">
                  <c:v>-76.64838116801414</c:v>
                </c:pt>
                <c:pt idx="2410">
                  <c:v>-76.937771380981957</c:v>
                </c:pt>
                <c:pt idx="2411">
                  <c:v>-77.227080740988939</c:v>
                </c:pt>
                <c:pt idx="2412">
                  <c:v>-77.516309004754902</c:v>
                </c:pt>
                <c:pt idx="2413">
                  <c:v>-77.805455938421318</c:v>
                </c:pt>
                <c:pt idx="2414">
                  <c:v>-78.094521317513994</c:v>
                </c:pt>
                <c:pt idx="2415">
                  <c:v>101.61649507312922</c:v>
                </c:pt>
                <c:pt idx="2416">
                  <c:v>101.32759343932319</c:v>
                </c:pt>
                <c:pt idx="2417">
                  <c:v>101.0387739776227</c:v>
                </c:pt>
                <c:pt idx="2418">
                  <c:v>100.75003687536113</c:v>
                </c:pt>
                <c:pt idx="2419">
                  <c:v>100.46138231066948</c:v>
                </c:pt>
                <c:pt idx="2420">
                  <c:v>100.17281045252619</c:v>
                </c:pt>
                <c:pt idx="2421">
                  <c:v>99.88432146079343</c:v>
                </c:pt>
                <c:pt idx="2422">
                  <c:v>99.595915486260694</c:v>
                </c:pt>
                <c:pt idx="2423">
                  <c:v>99.307592670685196</c:v>
                </c:pt>
                <c:pt idx="2424">
                  <c:v>99.019353146834845</c:v>
                </c:pt>
                <c:pt idx="2425">
                  <c:v>98.731197038530226</c:v>
                </c:pt>
                <c:pt idx="2426">
                  <c:v>98.443124460687471</c:v>
                </c:pt>
                <c:pt idx="2427">
                  <c:v>98.15513551936445</c:v>
                </c:pt>
                <c:pt idx="2428">
                  <c:v>97.86723031180469</c:v>
                </c:pt>
                <c:pt idx="2429">
                  <c:v>97.579408926484163</c:v>
                </c:pt>
                <c:pt idx="2430">
                  <c:v>97.291671443154186</c:v>
                </c:pt>
                <c:pt idx="2431">
                  <c:v>97.004017932892296</c:v>
                </c:pt>
                <c:pt idx="2432">
                  <c:v>96.716448458146274</c:v>
                </c:pt>
                <c:pt idx="2433">
                  <c:v>96.428963072783858</c:v>
                </c:pt>
                <c:pt idx="2434">
                  <c:v>96.141561822141583</c:v>
                </c:pt>
                <c:pt idx="2435">
                  <c:v>95.85424474307213</c:v>
                </c:pt>
                <c:pt idx="2436">
                  <c:v>95.567011863994935</c:v>
                </c:pt>
                <c:pt idx="2437">
                  <c:v>95.279863204946835</c:v>
                </c:pt>
                <c:pt idx="2438">
                  <c:v>94.99279877763243</c:v>
                </c:pt>
                <c:pt idx="2439">
                  <c:v>94.705818585475001</c:v>
                </c:pt>
                <c:pt idx="2440">
                  <c:v>94.418922623668223</c:v>
                </c:pt>
                <c:pt idx="2441">
                  <c:v>94.132110879228662</c:v>
                </c:pt>
                <c:pt idx="2442">
                  <c:v>93.845383331048239</c:v>
                </c:pt>
                <c:pt idx="2443">
                  <c:v>93.55873994994792</c:v>
                </c:pt>
                <c:pt idx="2444">
                  <c:v>93.272180698730452</c:v>
                </c:pt>
                <c:pt idx="2445">
                  <c:v>92.985705532235073</c:v>
                </c:pt>
                <c:pt idx="2446">
                  <c:v>92.699314397391973</c:v>
                </c:pt>
                <c:pt idx="2447">
                  <c:v>92.413007233276559</c:v>
                </c:pt>
                <c:pt idx="2448">
                  <c:v>92.126783971166233</c:v>
                </c:pt>
                <c:pt idx="2449">
                  <c:v>91.840644534594901</c:v>
                </c:pt>
                <c:pt idx="2450">
                  <c:v>91.554588839408893</c:v>
                </c:pt>
                <c:pt idx="2451">
                  <c:v>91.268616793825032</c:v>
                </c:pt>
                <c:pt idx="2452">
                  <c:v>90.982728298485938</c:v>
                </c:pt>
                <c:pt idx="2453">
                  <c:v>90.696923246518296</c:v>
                </c:pt>
                <c:pt idx="2454">
                  <c:v>90.411201523589966</c:v>
                </c:pt>
                <c:pt idx="2455">
                  <c:v>90.12556300796804</c:v>
                </c:pt>
                <c:pt idx="2456">
                  <c:v>89.8400075705771</c:v>
                </c:pt>
                <c:pt idx="2457">
                  <c:v>89.554535075058482</c:v>
                </c:pt>
                <c:pt idx="2458">
                  <c:v>89.269145377827712</c:v>
                </c:pt>
                <c:pt idx="2459">
                  <c:v>88.983838328134894</c:v>
                </c:pt>
                <c:pt idx="2460">
                  <c:v>88.698613768124801</c:v>
                </c:pt>
                <c:pt idx="2461">
                  <c:v>88.413471532894505</c:v>
                </c:pt>
                <c:pt idx="2462">
                  <c:v>88.128411450555603</c:v>
                </c:pt>
                <c:pt idx="2463">
                  <c:v>87.843433342293764</c:v>
                </c:pt>
                <c:pt idx="2464">
                  <c:v>87.558537022428311</c:v>
                </c:pt>
                <c:pt idx="2465">
                  <c:v>87.273722298474979</c:v>
                </c:pt>
                <c:pt idx="2466">
                  <c:v>86.988988971204961</c:v>
                </c:pt>
                <c:pt idx="2467">
                  <c:v>86.704336834707789</c:v>
                </c:pt>
                <c:pt idx="2468">
                  <c:v>86.419765676452101</c:v>
                </c:pt>
                <c:pt idx="2469">
                  <c:v>86.13527527734675</c:v>
                </c:pt>
                <c:pt idx="2470">
                  <c:v>85.850865411803667</c:v>
                </c:pt>
                <c:pt idx="2471">
                  <c:v>85.566535847799599</c:v>
                </c:pt>
                <c:pt idx="2472">
                  <c:v>85.282286346938534</c:v>
                </c:pt>
                <c:pt idx="2473">
                  <c:v>84.998116664513148</c:v>
                </c:pt>
                <c:pt idx="2474">
                  <c:v>84.714026549568928</c:v>
                </c:pt>
                <c:pt idx="2475">
                  <c:v>84.43001574496536</c:v>
                </c:pt>
                <c:pt idx="2476">
                  <c:v>84.14608398743998</c:v>
                </c:pt>
                <c:pt idx="2477">
                  <c:v>83.862231007670317</c:v>
                </c:pt>
                <c:pt idx="2478">
                  <c:v>83.578456530338002</c:v>
                </c:pt>
                <c:pt idx="2479">
                  <c:v>83.294760274192271</c:v>
                </c:pt>
                <c:pt idx="2480">
                  <c:v>83.011141952110691</c:v>
                </c:pt>
                <c:pt idx="2481">
                  <c:v>82.727601271166222</c:v>
                </c:pt>
                <c:pt idx="2482">
                  <c:v>82.444137932688534</c:v>
                </c:pt>
                <c:pt idx="2483">
                  <c:v>82.160751632327703</c:v>
                </c:pt>
                <c:pt idx="2484">
                  <c:v>81.877442060119634</c:v>
                </c:pt>
                <c:pt idx="2485">
                  <c:v>81.594208900547414</c:v>
                </c:pt>
                <c:pt idx="2486">
                  <c:v>81.311051832607305</c:v>
                </c:pt>
                <c:pt idx="2487">
                  <c:v>81.027970529870288</c:v>
                </c:pt>
                <c:pt idx="2488">
                  <c:v>80.744964660548902</c:v>
                </c:pt>
                <c:pt idx="2489">
                  <c:v>80.462033887558704</c:v>
                </c:pt>
                <c:pt idx="2490">
                  <c:v>80.179177868584716</c:v>
                </c:pt>
                <c:pt idx="2491">
                  <c:v>79.896396256141884</c:v>
                </c:pt>
                <c:pt idx="2492">
                  <c:v>79.613688697643099</c:v>
                </c:pt>
                <c:pt idx="2493">
                  <c:v>79.331054835460804</c:v>
                </c:pt>
                <c:pt idx="2494">
                  <c:v>79.048494306991955</c:v>
                </c:pt>
                <c:pt idx="2495">
                  <c:v>78.766006744722731</c:v>
                </c:pt>
                <c:pt idx="2496">
                  <c:v>78.483591776290282</c:v>
                </c:pt>
                <c:pt idx="2497">
                  <c:v>78.201249024549867</c:v>
                </c:pt>
                <c:pt idx="2498">
                  <c:v>77.918978107636249</c:v>
                </c:pt>
                <c:pt idx="2499">
                  <c:v>77.636778639029686</c:v>
                </c:pt>
                <c:pt idx="2500">
                  <c:v>77.354650227619516</c:v>
                </c:pt>
                <c:pt idx="2501">
                  <c:v>77.072592477766165</c:v>
                </c:pt>
                <c:pt idx="2502">
                  <c:v>76.790604989368063</c:v>
                </c:pt>
                <c:pt idx="2503">
                  <c:v>76.508687357923591</c:v>
                </c:pt>
                <c:pt idx="2504">
                  <c:v>76.226839174595611</c:v>
                </c:pt>
                <c:pt idx="2505">
                  <c:v>75.94506002627466</c:v>
                </c:pt>
                <c:pt idx="2506">
                  <c:v>75.663349495643132</c:v>
                </c:pt>
                <c:pt idx="2507">
                  <c:v>75.381707161239348</c:v>
                </c:pt>
                <c:pt idx="2508">
                  <c:v>75.100132597519135</c:v>
                </c:pt>
                <c:pt idx="2509">
                  <c:v>74.818625374922831</c:v>
                </c:pt>
                <c:pt idx="2510">
                  <c:v>74.537185059934203</c:v>
                </c:pt>
                <c:pt idx="2511">
                  <c:v>74.255811215147318</c:v>
                </c:pt>
                <c:pt idx="2512">
                  <c:v>73.974503399328427</c:v>
                </c:pt>
                <c:pt idx="2513">
                  <c:v>73.693261167478383</c:v>
                </c:pt>
                <c:pt idx="2514">
                  <c:v>73.412084070897038</c:v>
                </c:pt>
                <c:pt idx="2515">
                  <c:v>73.130971657245212</c:v>
                </c:pt>
                <c:pt idx="2516">
                  <c:v>72.849923470607465</c:v>
                </c:pt>
                <c:pt idx="2517">
                  <c:v>72.568939051554935</c:v>
                </c:pt>
                <c:pt idx="2518">
                  <c:v>72.28801793720767</c:v>
                </c:pt>
                <c:pt idx="2519">
                  <c:v>72.007159661297365</c:v>
                </c:pt>
                <c:pt idx="2520">
                  <c:v>71.726363754229965</c:v>
                </c:pt>
                <c:pt idx="2521">
                  <c:v>71.445629743145886</c:v>
                </c:pt>
                <c:pt idx="2522">
                  <c:v>71.164957151984254</c:v>
                </c:pt>
                <c:pt idx="2523">
                  <c:v>70.884345501544175</c:v>
                </c:pt>
                <c:pt idx="2524">
                  <c:v>70.603794309544469</c:v>
                </c:pt>
                <c:pt idx="2525">
                  <c:v>70.323303090687745</c:v>
                </c:pt>
                <c:pt idx="2526">
                  <c:v>70.042871356721733</c:v>
                </c:pt>
                <c:pt idx="2527">
                  <c:v>69.762498616498263</c:v>
                </c:pt>
                <c:pt idx="2528">
                  <c:v>69.482184376035178</c:v>
                </c:pt>
                <c:pt idx="2529">
                  <c:v>69.201928138579163</c:v>
                </c:pt>
                <c:pt idx="2530">
                  <c:v>68.921729404664475</c:v>
                </c:pt>
                <c:pt idx="2531">
                  <c:v>68.641587672172577</c:v>
                </c:pt>
                <c:pt idx="2532">
                  <c:v>68.361502436395654</c:v>
                </c:pt>
                <c:pt idx="2533">
                  <c:v>68.081473190093533</c:v>
                </c:pt>
                <c:pt idx="2534">
                  <c:v>67.80149942355709</c:v>
                </c:pt>
                <c:pt idx="2535">
                  <c:v>67.521580624663429</c:v>
                </c:pt>
                <c:pt idx="2536">
                  <c:v>67.241716278939847</c:v>
                </c:pt>
                <c:pt idx="2537">
                  <c:v>66.961905869621575</c:v>
                </c:pt>
                <c:pt idx="2538">
                  <c:v>66.682148877710489</c:v>
                </c:pt>
                <c:pt idx="2539">
                  <c:v>66.40244478203438</c:v>
                </c:pt>
                <c:pt idx="2540">
                  <c:v>66.12279305930744</c:v>
                </c:pt>
                <c:pt idx="2541">
                  <c:v>65.843193184185623</c:v>
                </c:pt>
                <c:pt idx="2542">
                  <c:v>65.563644629328493</c:v>
                </c:pt>
                <c:pt idx="2543">
                  <c:v>65.284146865454417</c:v>
                </c:pt>
                <c:pt idx="2544">
                  <c:v>65.004699361402018</c:v>
                </c:pt>
                <c:pt idx="2545">
                  <c:v>64.725301584184237</c:v>
                </c:pt>
                <c:pt idx="2546">
                  <c:v>64.445952999047577</c:v>
                </c:pt>
                <c:pt idx="2547">
                  <c:v>64.166653069531321</c:v>
                </c:pt>
                <c:pt idx="2548">
                  <c:v>63.88740125752004</c:v>
                </c:pt>
                <c:pt idx="2549">
                  <c:v>63.608197023306445</c:v>
                </c:pt>
                <c:pt idx="2550">
                  <c:v>63.329039825641345</c:v>
                </c:pt>
                <c:pt idx="2551">
                  <c:v>63.049929121797391</c:v>
                </c:pt>
                <c:pt idx="2552">
                  <c:v>62.770864367619716</c:v>
                </c:pt>
                <c:pt idx="2553">
                  <c:v>62.491845017582925</c:v>
                </c:pt>
                <c:pt idx="2554">
                  <c:v>62.212870524849876</c:v>
                </c:pt>
                <c:pt idx="2555">
                  <c:v>61.933940341322014</c:v>
                </c:pt>
                <c:pt idx="2556">
                  <c:v>61.655053917701281</c:v>
                </c:pt>
                <c:pt idx="2557">
                  <c:v>61.376210703538469</c:v>
                </c:pt>
                <c:pt idx="2558">
                  <c:v>61.097410147293473</c:v>
                </c:pt>
                <c:pt idx="2559">
                  <c:v>60.818651696385587</c:v>
                </c:pt>
                <c:pt idx="2560">
                  <c:v>60.539934797251064</c:v>
                </c:pt>
                <c:pt idx="2561">
                  <c:v>60.261258895395308</c:v>
                </c:pt>
                <c:pt idx="2562">
                  <c:v>59.982623435447117</c:v>
                </c:pt>
                <c:pt idx="2563">
                  <c:v>59.704027861212246</c:v>
                </c:pt>
                <c:pt idx="2564">
                  <c:v>59.42547161572854</c:v>
                </c:pt>
                <c:pt idx="2565">
                  <c:v>59.146954141315454</c:v>
                </c:pt>
                <c:pt idx="2566">
                  <c:v>58.86847487962887</c:v>
                </c:pt>
                <c:pt idx="2567">
                  <c:v>58.590033271714447</c:v>
                </c:pt>
                <c:pt idx="2568">
                  <c:v>58.311628758059172</c:v>
                </c:pt>
                <c:pt idx="2569">
                  <c:v>58.033260778642244</c:v>
                </c:pt>
                <c:pt idx="2570">
                  <c:v>57.754928772988976</c:v>
                </c:pt>
                <c:pt idx="2571">
                  <c:v>57.476632180221443</c:v>
                </c:pt>
                <c:pt idx="2572">
                  <c:v>57.198370439108395</c:v>
                </c:pt>
                <c:pt idx="2573">
                  <c:v>56.920142988118364</c:v>
                </c:pt>
                <c:pt idx="2574">
                  <c:v>56.641949265470068</c:v>
                </c:pt>
                <c:pt idx="2575">
                  <c:v>56.363788709181037</c:v>
                </c:pt>
                <c:pt idx="2576">
                  <c:v>56.085660757120671</c:v>
                </c:pt>
                <c:pt idx="2577">
                  <c:v>55.80756484705779</c:v>
                </c:pt>
                <c:pt idx="2578">
                  <c:v>55.529500416711706</c:v>
                </c:pt>
                <c:pt idx="2579">
                  <c:v>55.251466903800939</c:v>
                </c:pt>
                <c:pt idx="2580">
                  <c:v>54.973463746092889</c:v>
                </c:pt>
                <c:pt idx="2581">
                  <c:v>54.695490381452935</c:v>
                </c:pt>
                <c:pt idx="2582">
                  <c:v>54.417546247891934</c:v>
                </c:pt>
                <c:pt idx="2583">
                  <c:v>54.139630783614798</c:v>
                </c:pt>
                <c:pt idx="2584">
                  <c:v>53.861743427071083</c:v>
                </c:pt>
                <c:pt idx="2585">
                  <c:v>53.583883616998641</c:v>
                </c:pt>
                <c:pt idx="2586">
                  <c:v>53.306050792474373</c:v>
                </c:pt>
                <c:pt idx="2587">
                  <c:v>53.028244392960154</c:v>
                </c:pt>
                <c:pt idx="2588">
                  <c:v>52.750463858349427</c:v>
                </c:pt>
                <c:pt idx="2589">
                  <c:v>52.472708629015699</c:v>
                </c:pt>
                <c:pt idx="2590">
                  <c:v>52.194978145856965</c:v>
                </c:pt>
                <c:pt idx="2591">
                  <c:v>51.917271850343013</c:v>
                </c:pt>
                <c:pt idx="2592">
                  <c:v>51.639589184561075</c:v>
                </c:pt>
                <c:pt idx="2593">
                  <c:v>51.361929591260939</c:v>
                </c:pt>
                <c:pt idx="2594">
                  <c:v>51.084292513900884</c:v>
                </c:pt>
                <c:pt idx="2595">
                  <c:v>50.8066773966925</c:v>
                </c:pt>
                <c:pt idx="2596">
                  <c:v>50.529083684645165</c:v>
                </c:pt>
                <c:pt idx="2597">
                  <c:v>50.251510823611852</c:v>
                </c:pt>
                <c:pt idx="2598">
                  <c:v>49.973958260330669</c:v>
                </c:pt>
                <c:pt idx="2599">
                  <c:v>49.696425442471494</c:v>
                </c:pt>
                <c:pt idx="2600">
                  <c:v>49.418911818678176</c:v>
                </c:pt>
                <c:pt idx="2601">
                  <c:v>49.141416838611981</c:v>
                </c:pt>
                <c:pt idx="2602">
                  <c:v>48.863939952995494</c:v>
                </c:pt>
                <c:pt idx="2603">
                  <c:v>48.586480613653585</c:v>
                </c:pt>
                <c:pt idx="2604">
                  <c:v>48.309038273558855</c:v>
                </c:pt>
                <c:pt idx="2605">
                  <c:v>48.031612386870179</c:v>
                </c:pt>
                <c:pt idx="2606">
                  <c:v>47.754202408977605</c:v>
                </c:pt>
                <c:pt idx="2607">
                  <c:v>47.476807796543078</c:v>
                </c:pt>
                <c:pt idx="2608">
                  <c:v>47.199428007541599</c:v>
                </c:pt>
                <c:pt idx="2609">
                  <c:v>46.922062501300765</c:v>
                </c:pt>
                <c:pt idx="2610">
                  <c:v>46.644710738545065</c:v>
                </c:pt>
                <c:pt idx="2611">
                  <c:v>46.367372181433886</c:v>
                </c:pt>
                <c:pt idx="2612">
                  <c:v>46.090046293601681</c:v>
                </c:pt>
                <c:pt idx="2613">
                  <c:v>45.812732540198702</c:v>
                </c:pt>
                <c:pt idx="2614">
                  <c:v>45.5354303879312</c:v>
                </c:pt>
                <c:pt idx="2615">
                  <c:v>45.258139305097899</c:v>
                </c:pt>
                <c:pt idx="2616">
                  <c:v>44.980858761633669</c:v>
                </c:pt>
                <c:pt idx="2617">
                  <c:v>44.703588229143065</c:v>
                </c:pt>
                <c:pt idx="2618">
                  <c:v>44.426327180943254</c:v>
                </c:pt>
                <c:pt idx="2619">
                  <c:v>44.149075092099821</c:v>
                </c:pt>
                <c:pt idx="2620">
                  <c:v>43.871831439464756</c:v>
                </c:pt>
                <c:pt idx="2621">
                  <c:v>43.594595701714788</c:v>
                </c:pt>
                <c:pt idx="2622">
                  <c:v>43.317367359388072</c:v>
                </c:pt>
                <c:pt idx="2623">
                  <c:v>43.040145894921494</c:v>
                </c:pt>
                <c:pt idx="2624">
                  <c:v>42.762930792687875</c:v>
                </c:pt>
                <c:pt idx="2625">
                  <c:v>42.485721539030791</c:v>
                </c:pt>
                <c:pt idx="2626">
                  <c:v>42.208517622302033</c:v>
                </c:pt>
                <c:pt idx="2627">
                  <c:v>41.931318532898722</c:v>
                </c:pt>
                <c:pt idx="2628">
                  <c:v>41.654123763294592</c:v>
                </c:pt>
                <c:pt idx="2629">
                  <c:v>41.376932808079637</c:v>
                </c:pt>
                <c:pt idx="2630">
                  <c:v>41.099745163993305</c:v>
                </c:pt>
                <c:pt idx="2631">
                  <c:v>40.822560329958286</c:v>
                </c:pt>
                <c:pt idx="2632">
                  <c:v>40.545377807115678</c:v>
                </c:pt>
                <c:pt idx="2633">
                  <c:v>40.26819709885995</c:v>
                </c:pt>
                <c:pt idx="2634">
                  <c:v>39.991017710871219</c:v>
                </c:pt>
                <c:pt idx="2635">
                  <c:v>39.71383915114933</c:v>
                </c:pt>
                <c:pt idx="2636">
                  <c:v>39.436660930046685</c:v>
                </c:pt>
                <c:pt idx="2637">
                  <c:v>39.159482560301974</c:v>
                </c:pt>
                <c:pt idx="2638">
                  <c:v>38.882303557072071</c:v>
                </c:pt>
                <c:pt idx="2639">
                  <c:v>38.605123437963364</c:v>
                </c:pt>
                <c:pt idx="2640">
                  <c:v>38.327941723065592</c:v>
                </c:pt>
                <c:pt idx="2641">
                  <c:v>38.050757934983331</c:v>
                </c:pt>
                <c:pt idx="2642">
                  <c:v>37.77357159886455</c:v>
                </c:pt>
                <c:pt idx="2643">
                  <c:v>37.496382242435246</c:v>
                </c:pt>
                <c:pt idx="2644">
                  <c:v>37.219189396028135</c:v>
                </c:pt>
                <c:pt idx="2645">
                  <c:v>36.941992592614412</c:v>
                </c:pt>
                <c:pt idx="2646">
                  <c:v>36.664791367831413</c:v>
                </c:pt>
                <c:pt idx="2647">
                  <c:v>36.387585260016557</c:v>
                </c:pt>
                <c:pt idx="2648">
                  <c:v>36.11037381023187</c:v>
                </c:pt>
                <c:pt idx="2649">
                  <c:v>35.833156562298342</c:v>
                </c:pt>
                <c:pt idx="2650">
                  <c:v>35.555933062820245</c:v>
                </c:pt>
                <c:pt idx="2651">
                  <c:v>35.278702861217567</c:v>
                </c:pt>
                <c:pt idx="2652">
                  <c:v>35.001465509751391</c:v>
                </c:pt>
                <c:pt idx="2653">
                  <c:v>34.724220563553857</c:v>
                </c:pt>
                <c:pt idx="2654">
                  <c:v>34.446967580654601</c:v>
                </c:pt>
                <c:pt idx="2655">
                  <c:v>34.169706122009096</c:v>
                </c:pt>
                <c:pt idx="2656">
                  <c:v>33.892435751525021</c:v>
                </c:pt>
                <c:pt idx="2657">
                  <c:v>33.615156036089978</c:v>
                </c:pt>
                <c:pt idx="2658">
                  <c:v>33.337866545596832</c:v>
                </c:pt>
                <c:pt idx="2659">
                  <c:v>33.060566852970155</c:v>
                </c:pt>
                <c:pt idx="2660">
                  <c:v>32.783256534192795</c:v>
                </c:pt>
                <c:pt idx="2661">
                  <c:v>32.505935168331241</c:v>
                </c:pt>
                <c:pt idx="2662">
                  <c:v>32.228602337559444</c:v>
                </c:pt>
                <c:pt idx="2663">
                  <c:v>31.951257627186052</c:v>
                </c:pt>
                <c:pt idx="2664">
                  <c:v>31.673900625676648</c:v>
                </c:pt>
                <c:pt idx="2665">
                  <c:v>31.396530924680075</c:v>
                </c:pt>
                <c:pt idx="2666">
                  <c:v>31.119148119051008</c:v>
                </c:pt>
                <c:pt idx="2667">
                  <c:v>30.841751806874889</c:v>
                </c:pt>
                <c:pt idx="2668">
                  <c:v>30.564341589489363</c:v>
                </c:pt>
                <c:pt idx="2669">
                  <c:v>30.286917071509194</c:v>
                </c:pt>
                <c:pt idx="2670">
                  <c:v>30.009477860848548</c:v>
                </c:pt>
                <c:pt idx="2671">
                  <c:v>29.732023568742985</c:v>
                </c:pt>
                <c:pt idx="2672">
                  <c:v>29.454553809770555</c:v>
                </c:pt>
                <c:pt idx="2673">
                  <c:v>29.177068201876647</c:v>
                </c:pt>
                <c:pt idx="2674">
                  <c:v>28.899566366391443</c:v>
                </c:pt>
                <c:pt idx="2675">
                  <c:v>28.622047928055434</c:v>
                </c:pt>
                <c:pt idx="2676">
                  <c:v>28.344512515035021</c:v>
                </c:pt>
                <c:pt idx="2677">
                  <c:v>28.066959758948794</c:v>
                </c:pt>
                <c:pt idx="2678">
                  <c:v>27.789389294882589</c:v>
                </c:pt>
                <c:pt idx="2679">
                  <c:v>27.511800761412957</c:v>
                </c:pt>
                <c:pt idx="2680">
                  <c:v>27.234193800624759</c:v>
                </c:pt>
                <c:pt idx="2681">
                  <c:v>26.956568058130685</c:v>
                </c:pt>
                <c:pt idx="2682">
                  <c:v>26.678923183090674</c:v>
                </c:pt>
                <c:pt idx="2683">
                  <c:v>26.401258828230119</c:v>
                </c:pt>
                <c:pt idx="2684">
                  <c:v>26.123574649858053</c:v>
                </c:pt>
                <c:pt idx="2685">
                  <c:v>25.84587030788564</c:v>
                </c:pt>
                <c:pt idx="2686">
                  <c:v>25.568145465841987</c:v>
                </c:pt>
                <c:pt idx="2687">
                  <c:v>25.290399790894028</c:v>
                </c:pt>
                <c:pt idx="2688">
                  <c:v>25.012632953862216</c:v>
                </c:pt>
                <c:pt idx="2689">
                  <c:v>24.73484462923571</c:v>
                </c:pt>
                <c:pt idx="2690">
                  <c:v>24.457034495191156</c:v>
                </c:pt>
                <c:pt idx="2691">
                  <c:v>24.179202233607217</c:v>
                </c:pt>
                <c:pt idx="2692">
                  <c:v>23.901347530080272</c:v>
                </c:pt>
                <c:pt idx="2693">
                  <c:v>23.623470073939707</c:v>
                </c:pt>
                <c:pt idx="2694">
                  <c:v>23.345569558264373</c:v>
                </c:pt>
                <c:pt idx="2695">
                  <c:v>23.067645679894046</c:v>
                </c:pt>
                <c:pt idx="2696">
                  <c:v>22.789698139446582</c:v>
                </c:pt>
                <c:pt idx="2697">
                  <c:v>22.511726641330771</c:v>
                </c:pt>
                <c:pt idx="2698">
                  <c:v>22.233730893760125</c:v>
                </c:pt>
                <c:pt idx="2699">
                  <c:v>21.955710608766239</c:v>
                </c:pt>
                <c:pt idx="2700">
                  <c:v>21.677665502211582</c:v>
                </c:pt>
                <c:pt idx="2701">
                  <c:v>21.399595293802047</c:v>
                </c:pt>
                <c:pt idx="2702">
                  <c:v>21.121499707099609</c:v>
                </c:pt>
                <c:pt idx="2703">
                  <c:v>20.843378469534546</c:v>
                </c:pt>
                <c:pt idx="2704">
                  <c:v>20.565231312416273</c:v>
                </c:pt>
                <c:pt idx="2705">
                  <c:v>20.287057970943973</c:v>
                </c:pt>
                <c:pt idx="2706">
                  <c:v>20.008858184220745</c:v>
                </c:pt>
                <c:pt idx="2707">
                  <c:v>19.730631695259724</c:v>
                </c:pt>
                <c:pt idx="2708">
                  <c:v>19.452378250998517</c:v>
                </c:pt>
                <c:pt idx="2709">
                  <c:v>19.174097602306574</c:v>
                </c:pt>
                <c:pt idx="2710">
                  <c:v>18.895789503994806</c:v>
                </c:pt>
                <c:pt idx="2711">
                  <c:v>18.617453714827281</c:v>
                </c:pt>
                <c:pt idx="2712">
                  <c:v>18.339089997526528</c:v>
                </c:pt>
                <c:pt idx="2713">
                  <c:v>18.060698118785997</c:v>
                </c:pt>
                <c:pt idx="2714">
                  <c:v>17.782277849274262</c:v>
                </c:pt>
                <c:pt idx="2715">
                  <c:v>17.50382896364637</c:v>
                </c:pt>
                <c:pt idx="2716">
                  <c:v>17.225351240549173</c:v>
                </c:pt>
                <c:pt idx="2717">
                  <c:v>16.946844462630228</c:v>
                </c:pt>
                <c:pt idx="2718">
                  <c:v>16.668308416542938</c:v>
                </c:pt>
                <c:pt idx="2719">
                  <c:v>16.389742892954043</c:v>
                </c:pt>
                <c:pt idx="2720">
                  <c:v>16.111147686550158</c:v>
                </c:pt>
                <c:pt idx="2721">
                  <c:v>15.832522596042823</c:v>
                </c:pt>
                <c:pt idx="2722">
                  <c:v>15.553867424174534</c:v>
                </c:pt>
                <c:pt idx="2723">
                  <c:v>15.275181977722957</c:v>
                </c:pt>
                <c:pt idx="2724">
                  <c:v>14.996466067507392</c:v>
                </c:pt>
                <c:pt idx="2725">
                  <c:v>14.717719508391166</c:v>
                </c:pt>
                <c:pt idx="2726">
                  <c:v>14.438942119287933</c:v>
                </c:pt>
                <c:pt idx="2727">
                  <c:v>14.160133723163435</c:v>
                </c:pt>
                <c:pt idx="2728">
                  <c:v>13.881294147040315</c:v>
                </c:pt>
                <c:pt idx="2729">
                  <c:v>13.602423222000171</c:v>
                </c:pt>
                <c:pt idx="2730">
                  <c:v>13.323520783187897</c:v>
                </c:pt>
                <c:pt idx="2731">
                  <c:v>13.044586669811149</c:v>
                </c:pt>
                <c:pt idx="2732">
                  <c:v>12.765620725145176</c:v>
                </c:pt>
                <c:pt idx="2733">
                  <c:v>12.486622796533883</c:v>
                </c:pt>
                <c:pt idx="2734">
                  <c:v>12.207592735390101</c:v>
                </c:pt>
                <c:pt idx="2735">
                  <c:v>11.928530397196438</c:v>
                </c:pt>
                <c:pt idx="2736">
                  <c:v>11.64943564150877</c:v>
                </c:pt>
                <c:pt idx="2737">
                  <c:v>11.370308331952202</c:v>
                </c:pt>
                <c:pt idx="2738">
                  <c:v>11.091148336224627</c:v>
                </c:pt>
                <c:pt idx="2739">
                  <c:v>10.811955526093943</c:v>
                </c:pt>
                <c:pt idx="2740">
                  <c:v>10.532729777399206</c:v>
                </c:pt>
                <c:pt idx="2741">
                  <c:v>10.253470970047086</c:v>
                </c:pt>
                <c:pt idx="2742">
                  <c:v>9.9741789880133567</c:v>
                </c:pt>
                <c:pt idx="2743">
                  <c:v>9.694853719338413</c:v>
                </c:pt>
                <c:pt idx="2744">
                  <c:v>9.4154950561270905</c:v>
                </c:pt>
                <c:pt idx="2745">
                  <c:v>9.1361028945447327</c:v>
                </c:pt>
                <c:pt idx="2746">
                  <c:v>8.8566771348148077</c:v>
                </c:pt>
                <c:pt idx="2747">
                  <c:v>8.5772176812166361</c:v>
                </c:pt>
                <c:pt idx="2748">
                  <c:v>8.2977244420798204</c:v>
                </c:pt>
                <c:pt idx="2749">
                  <c:v>8.0181973297821454</c:v>
                </c:pt>
                <c:pt idx="2750">
                  <c:v>7.738636260744947</c:v>
                </c:pt>
                <c:pt idx="2751">
                  <c:v>7.4590411554270073</c:v>
                </c:pt>
                <c:pt idx="2752">
                  <c:v>7.1794119383219712</c:v>
                </c:pt>
                <c:pt idx="2753">
                  <c:v>6.8997485379515817</c:v>
                </c:pt>
                <c:pt idx="2754">
                  <c:v>6.6200508868599099</c:v>
                </c:pt>
                <c:pt idx="2755">
                  <c:v>6.3403189216081053</c:v>
                </c:pt>
                <c:pt idx="2756">
                  <c:v>6.0605525827678397</c:v>
                </c:pt>
                <c:pt idx="2757">
                  <c:v>5.7807518149144848</c:v>
                </c:pt>
                <c:pt idx="2758">
                  <c:v>5.5009165666188844</c:v>
                </c:pt>
                <c:pt idx="2759">
                  <c:v>5.2210467904426592</c:v>
                </c:pt>
                <c:pt idx="2760">
                  <c:v>4.9411424429282844</c:v>
                </c:pt>
                <c:pt idx="2761">
                  <c:v>4.6612034845923844</c:v>
                </c:pt>
                <c:pt idx="2762">
                  <c:v>4.3812298799147218</c:v>
                </c:pt>
                <c:pt idx="2763">
                  <c:v>4.1012215973330273</c:v>
                </c:pt>
                <c:pt idx="2764">
                  <c:v>3.8211786092321973</c:v>
                </c:pt>
                <c:pt idx="2765">
                  <c:v>3.5411008919338491</c:v>
                </c:pt>
                <c:pt idx="2766">
                  <c:v>3.2609884256880091</c:v>
                </c:pt>
                <c:pt idx="2767">
                  <c:v>2.9808411946631987</c:v>
                </c:pt>
                <c:pt idx="2768">
                  <c:v>2.7006591869331036</c:v>
                </c:pt>
                <c:pt idx="2769">
                  <c:v>2.4204423944702858</c:v>
                </c:pt>
                <c:pt idx="2770">
                  <c:v>2.1401908131312628</c:v>
                </c:pt>
                <c:pt idx="2771">
                  <c:v>1.8599044426469198</c:v>
                </c:pt>
                <c:pt idx="2772">
                  <c:v>1.5795832866096993</c:v>
                </c:pt>
                <c:pt idx="2773">
                  <c:v>1.2992273524621885</c:v>
                </c:pt>
                <c:pt idx="2774">
                  <c:v>1.0188366514840874</c:v>
                </c:pt>
                <c:pt idx="2775">
                  <c:v>0.73841119877977246</c:v>
                </c:pt>
                <c:pt idx="2776">
                  <c:v>0.45795101326504561</c:v>
                </c:pt>
                <c:pt idx="2777">
                  <c:v>0.17745611765300265</c:v>
                </c:pt>
                <c:pt idx="2778">
                  <c:v>-0.10307346155753476</c:v>
                </c:pt>
                <c:pt idx="2779">
                  <c:v>-0.38363769410411158</c:v>
                </c:pt>
                <c:pt idx="2780">
                  <c:v>-0.66423654595770298</c:v>
                </c:pt>
                <c:pt idx="2781">
                  <c:v>-0.94486997935795292</c:v>
                </c:pt>
                <c:pt idx="2782">
                  <c:v>-1.2255379528171038</c:v>
                </c:pt>
                <c:pt idx="2783">
                  <c:v>-1.5062404211365896</c:v>
                </c:pt>
                <c:pt idx="2784">
                  <c:v>-1.7869773354267184</c:v>
                </c:pt>
                <c:pt idx="2785">
                  <c:v>-2.0677486431120089</c:v>
                </c:pt>
                <c:pt idx="2786">
                  <c:v>-2.3485542879632746</c:v>
                </c:pt>
                <c:pt idx="2787">
                  <c:v>-2.6293942101037211</c:v>
                </c:pt>
                <c:pt idx="2788">
                  <c:v>-2.9102683460302807</c:v>
                </c:pt>
                <c:pt idx="2789">
                  <c:v>-3.1911766286278351</c:v>
                </c:pt>
                <c:pt idx="2790">
                  <c:v>-3.4721189871924434</c:v>
                </c:pt>
                <c:pt idx="2791">
                  <c:v>-3.7530953474370858</c:v>
                </c:pt>
                <c:pt idx="2792">
                  <c:v>-4.0341056315269341</c:v>
                </c:pt>
                <c:pt idx="2793">
                  <c:v>-4.3151497580876468</c:v>
                </c:pt>
                <c:pt idx="2794">
                  <c:v>-4.5962276422252399</c:v>
                </c:pt>
                <c:pt idx="2795">
                  <c:v>-4.8773391955497356</c:v>
                </c:pt>
                <c:pt idx="2796">
                  <c:v>-5.1584843261830171</c:v>
                </c:pt>
                <c:pt idx="2797">
                  <c:v>-5.4396629387962179</c:v>
                </c:pt>
                <c:pt idx="2798">
                  <c:v>-5.7208749346165328</c:v>
                </c:pt>
                <c:pt idx="2799">
                  <c:v>-6.0021202114539172</c:v>
                </c:pt>
                <c:pt idx="2800">
                  <c:v>-6.2833986637220178</c:v>
                </c:pt>
                <c:pt idx="2801">
                  <c:v>-6.5647101824476417</c:v>
                </c:pt>
                <c:pt idx="2802">
                  <c:v>-6.8460546553126349</c:v>
                </c:pt>
                <c:pt idx="2803">
                  <c:v>-7.1274319666593549</c:v>
                </c:pt>
                <c:pt idx="2804">
                  <c:v>-7.4088419975198816</c:v>
                </c:pt>
                <c:pt idx="2805">
                  <c:v>-7.6902846256375899</c:v>
                </c:pt>
                <c:pt idx="2806">
                  <c:v>-7.9717597254808217</c:v>
                </c:pt>
                <c:pt idx="2807">
                  <c:v>-8.2532671682820062</c:v>
                </c:pt>
                <c:pt idx="2808">
                  <c:v>-8.5348068220477522</c:v>
                </c:pt>
                <c:pt idx="2809">
                  <c:v>-8.816378551588631</c:v>
                </c:pt>
                <c:pt idx="2810">
                  <c:v>-9.0979822185387587</c:v>
                </c:pt>
                <c:pt idx="2811">
                  <c:v>-9.3796176813861631</c:v>
                </c:pt>
                <c:pt idx="2812">
                  <c:v>-9.6612847954826382</c:v>
                </c:pt>
                <c:pt idx="2813">
                  <c:v>-9.9429834130875641</c:v>
                </c:pt>
                <c:pt idx="2814">
                  <c:v>-10.224713383379289</c:v>
                </c:pt>
                <c:pt idx="2815">
                  <c:v>-10.506474552485638</c:v>
                </c:pt>
                <c:pt idx="2816">
                  <c:v>-10.788266763508828</c:v>
                </c:pt>
                <c:pt idx="2817">
                  <c:v>-11.070089856542568</c:v>
                </c:pt>
                <c:pt idx="2818">
                  <c:v>-11.351943668712417</c:v>
                </c:pt>
                <c:pt idx="2819">
                  <c:v>-11.63382803419224</c:v>
                </c:pt>
                <c:pt idx="2820">
                  <c:v>-11.915742784232526</c:v>
                </c:pt>
                <c:pt idx="2821">
                  <c:v>-12.19768774719009</c:v>
                </c:pt>
                <c:pt idx="2822">
                  <c:v>-12.479662748543003</c:v>
                </c:pt>
                <c:pt idx="2823">
                  <c:v>-12.761667610936096</c:v>
                </c:pt>
                <c:pt idx="2824">
                  <c:v>-13.043702154193888</c:v>
                </c:pt>
                <c:pt idx="2825">
                  <c:v>-13.325766195354767</c:v>
                </c:pt>
                <c:pt idx="2826">
                  <c:v>-13.60785954869908</c:v>
                </c:pt>
                <c:pt idx="2827">
                  <c:v>-13.889982025766086</c:v>
                </c:pt>
                <c:pt idx="2828">
                  <c:v>-14.172133435398898</c:v>
                </c:pt>
                <c:pt idx="2829">
                  <c:v>-14.45431358376328</c:v>
                </c:pt>
                <c:pt idx="2830">
                  <c:v>-14.736522274378139</c:v>
                </c:pt>
                <c:pt idx="2831">
                  <c:v>-15.018759308143325</c:v>
                </c:pt>
                <c:pt idx="2832">
                  <c:v>-15.301024483372691</c:v>
                </c:pt>
                <c:pt idx="2833">
                  <c:v>-15.583317595812398</c:v>
                </c:pt>
                <c:pt idx="2834">
                  <c:v>-15.865638438686698</c:v>
                </c:pt>
                <c:pt idx="2835">
                  <c:v>-16.147986802716552</c:v>
                </c:pt>
                <c:pt idx="2836">
                  <c:v>-16.430362476152336</c:v>
                </c:pt>
                <c:pt idx="2837">
                  <c:v>-16.712765244807017</c:v>
                </c:pt>
                <c:pt idx="2838">
                  <c:v>-16.99519489207535</c:v>
                </c:pt>
                <c:pt idx="2839">
                  <c:v>-17.277651198980376</c:v>
                </c:pt>
                <c:pt idx="2840">
                  <c:v>-17.560133944193691</c:v>
                </c:pt>
                <c:pt idx="2841">
                  <c:v>-17.842642904069265</c:v>
                </c:pt>
                <c:pt idx="2842">
                  <c:v>-18.1251778526773</c:v>
                </c:pt>
                <c:pt idx="2843">
                  <c:v>-18.407738561823699</c:v>
                </c:pt>
                <c:pt idx="2844">
                  <c:v>-18.690324801098729</c:v>
                </c:pt>
                <c:pt idx="2845">
                  <c:v>-18.97293633789733</c:v>
                </c:pt>
                <c:pt idx="2846">
                  <c:v>-19.255572937453909</c:v>
                </c:pt>
                <c:pt idx="2847">
                  <c:v>-19.538234362877073</c:v>
                </c:pt>
                <c:pt idx="2848">
                  <c:v>-19.820920375170509</c:v>
                </c:pt>
                <c:pt idx="2849">
                  <c:v>-20.103630733280614</c:v>
                </c:pt>
                <c:pt idx="2850">
                  <c:v>-20.386365194122028</c:v>
                </c:pt>
                <c:pt idx="2851">
                  <c:v>-20.669123512607175</c:v>
                </c:pt>
                <c:pt idx="2852">
                  <c:v>-20.951905441683607</c:v>
                </c:pt>
                <c:pt idx="2853">
                  <c:v>-21.234710732367184</c:v>
                </c:pt>
                <c:pt idx="2854">
                  <c:v>-21.517539133764682</c:v>
                </c:pt>
                <c:pt idx="2855">
                  <c:v>-21.800390393124268</c:v>
                </c:pt>
                <c:pt idx="2856">
                  <c:v>-22.083264255857433</c:v>
                </c:pt>
                <c:pt idx="2857">
                  <c:v>-22.366160465573266</c:v>
                </c:pt>
                <c:pt idx="2858">
                  <c:v>-22.64907876411861</c:v>
                </c:pt>
                <c:pt idx="2859">
                  <c:v>-22.932018891596687</c:v>
                </c:pt>
                <c:pt idx="2860">
                  <c:v>-23.214980586418989</c:v>
                </c:pt>
                <c:pt idx="2861">
                  <c:v>-23.497963585329597</c:v>
                </c:pt>
                <c:pt idx="2862">
                  <c:v>-23.780967623439761</c:v>
                </c:pt>
                <c:pt idx="2863">
                  <c:v>-24.063992434266229</c:v>
                </c:pt>
                <c:pt idx="2864">
                  <c:v>-24.34703774975247</c:v>
                </c:pt>
                <c:pt idx="2865">
                  <c:v>-24.630103300323047</c:v>
                </c:pt>
                <c:pt idx="2866">
                  <c:v>-24.913188814903627</c:v>
                </c:pt>
                <c:pt idx="2867">
                  <c:v>-25.196294020959392</c:v>
                </c:pt>
                <c:pt idx="2868">
                  <c:v>-25.479418644532281</c:v>
                </c:pt>
                <c:pt idx="2869">
                  <c:v>-25.762562410265154</c:v>
                </c:pt>
                <c:pt idx="2870">
                  <c:v>-26.045725041452997</c:v>
                </c:pt>
                <c:pt idx="2871">
                  <c:v>-26.32890626006526</c:v>
                </c:pt>
                <c:pt idx="2872">
                  <c:v>-26.612105786785836</c:v>
                </c:pt>
                <c:pt idx="2873">
                  <c:v>-26.895323341048751</c:v>
                </c:pt>
                <c:pt idx="2874">
                  <c:v>-27.178558641062722</c:v>
                </c:pt>
                <c:pt idx="2875">
                  <c:v>-27.461811403864264</c:v>
                </c:pt>
                <c:pt idx="2876">
                  <c:v>-27.745081345338349</c:v>
                </c:pt>
                <c:pt idx="2877">
                  <c:v>-28.028368180260305</c:v>
                </c:pt>
                <c:pt idx="2878">
                  <c:v>-28.311671622327712</c:v>
                </c:pt>
                <c:pt idx="2879">
                  <c:v>-28.594991384201141</c:v>
                </c:pt>
                <c:pt idx="2880">
                  <c:v>-28.878327177526106</c:v>
                </c:pt>
                <c:pt idx="2881">
                  <c:v>-29.161678712985616</c:v>
                </c:pt>
                <c:pt idx="2882">
                  <c:v>-29.445045700326272</c:v>
                </c:pt>
                <c:pt idx="2883">
                  <c:v>-29.72842784839311</c:v>
                </c:pt>
                <c:pt idx="2884">
                  <c:v>-30.011824865170652</c:v>
                </c:pt>
                <c:pt idx="2885">
                  <c:v>-30.295236457805345</c:v>
                </c:pt>
                <c:pt idx="2886">
                  <c:v>-30.578662332659025</c:v>
                </c:pt>
                <c:pt idx="2887">
                  <c:v>-30.862102195331843</c:v>
                </c:pt>
                <c:pt idx="2888">
                  <c:v>-31.145555750701629</c:v>
                </c:pt>
                <c:pt idx="2889">
                  <c:v>-31.429022702961543</c:v>
                </c:pt>
                <c:pt idx="2890">
                  <c:v>-31.712502755643854</c:v>
                </c:pt>
                <c:pt idx="2891">
                  <c:v>-31.99599561167329</c:v>
                </c:pt>
                <c:pt idx="2892">
                  <c:v>-32.279500973389716</c:v>
                </c:pt>
                <c:pt idx="2893">
                  <c:v>-32.563018542588445</c:v>
                </c:pt>
                <c:pt idx="2894">
                  <c:v>-32.846548020555623</c:v>
                </c:pt>
                <c:pt idx="2895">
                  <c:v>-33.130089108095007</c:v>
                </c:pt>
                <c:pt idx="2896">
                  <c:v>-33.413641505578205</c:v>
                </c:pt>
                <c:pt idx="2897">
                  <c:v>-33.697204912969035</c:v>
                </c:pt>
                <c:pt idx="2898">
                  <c:v>-33.980779029862184</c:v>
                </c:pt>
                <c:pt idx="2899">
                  <c:v>-34.264363555518514</c:v>
                </c:pt>
                <c:pt idx="2900">
                  <c:v>-34.547958188901951</c:v>
                </c:pt>
                <c:pt idx="2901">
                  <c:v>-34.831562628703438</c:v>
                </c:pt>
                <c:pt idx="2902">
                  <c:v>-35.115176573394621</c:v>
                </c:pt>
                <c:pt idx="2903">
                  <c:v>-35.398799721248317</c:v>
                </c:pt>
                <c:pt idx="2904">
                  <c:v>-35.682431770379615</c:v>
                </c:pt>
                <c:pt idx="2905">
                  <c:v>-35.96607241878106</c:v>
                </c:pt>
                <c:pt idx="2906">
                  <c:v>-36.24972136434711</c:v>
                </c:pt>
                <c:pt idx="2907">
                  <c:v>-36.533378304926053</c:v>
                </c:pt>
                <c:pt idx="2908">
                  <c:v>-36.817042938342212</c:v>
                </c:pt>
                <c:pt idx="2909">
                  <c:v>-37.100714962434949</c:v>
                </c:pt>
                <c:pt idx="2910">
                  <c:v>-37.384394075093233</c:v>
                </c:pt>
                <c:pt idx="2911">
                  <c:v>-37.668079974281632</c:v>
                </c:pt>
                <c:pt idx="2912">
                  <c:v>-37.951772358090025</c:v>
                </c:pt>
                <c:pt idx="2913">
                  <c:v>-38.235470924755774</c:v>
                </c:pt>
                <c:pt idx="2914">
                  <c:v>-38.519175372702136</c:v>
                </c:pt>
                <c:pt idx="2915">
                  <c:v>-38.80288540057434</c:v>
                </c:pt>
                <c:pt idx="2916">
                  <c:v>-39.086600707261027</c:v>
                </c:pt>
                <c:pt idx="2917">
                  <c:v>-39.370320991946329</c:v>
                </c:pt>
                <c:pt idx="2918">
                  <c:v>-39.654045954131973</c:v>
                </c:pt>
                <c:pt idx="2919">
                  <c:v>-39.937775293672352</c:v>
                </c:pt>
                <c:pt idx="2920">
                  <c:v>-40.221508710809474</c:v>
                </c:pt>
                <c:pt idx="2921">
                  <c:v>-40.505245906207712</c:v>
                </c:pt>
                <c:pt idx="2922">
                  <c:v>-40.788986580976271</c:v>
                </c:pt>
                <c:pt idx="2923">
                  <c:v>-41.072730436718686</c:v>
                </c:pt>
                <c:pt idx="2924">
                  <c:v>-41.35647717555397</c:v>
                </c:pt>
                <c:pt idx="2925">
                  <c:v>-41.640226500152821</c:v>
                </c:pt>
                <c:pt idx="2926">
                  <c:v>-41.923978113773096</c:v>
                </c:pt>
                <c:pt idx="2927">
                  <c:v>-42.207731720279163</c:v>
                </c:pt>
                <c:pt idx="2928">
                  <c:v>-42.491487024192843</c:v>
                </c:pt>
                <c:pt idx="2929">
                  <c:v>-42.775243730713093</c:v>
                </c:pt>
                <c:pt idx="2930">
                  <c:v>-43.059001545751165</c:v>
                </c:pt>
                <c:pt idx="2931">
                  <c:v>-43.342760175964941</c:v>
                </c:pt>
                <c:pt idx="2932">
                  <c:v>-43.626519328778826</c:v>
                </c:pt>
                <c:pt idx="2933">
                  <c:v>-43.910278712432266</c:v>
                </c:pt>
                <c:pt idx="2934">
                  <c:v>-44.194038036000066</c:v>
                </c:pt>
                <c:pt idx="2935">
                  <c:v>-44.477797009425565</c:v>
                </c:pt>
                <c:pt idx="2936">
                  <c:v>-44.761555343553248</c:v>
                </c:pt>
                <c:pt idx="2937">
                  <c:v>-45.045312750150842</c:v>
                </c:pt>
                <c:pt idx="2938">
                  <c:v>-45.329068941954056</c:v>
                </c:pt>
                <c:pt idx="2939">
                  <c:v>-45.61282363268657</c:v>
                </c:pt>
                <c:pt idx="2940">
                  <c:v>-45.896576537092493</c:v>
                </c:pt>
                <c:pt idx="2941">
                  <c:v>-46.180327370966836</c:v>
                </c:pt>
                <c:pt idx="2942">
                  <c:v>-46.464075851187296</c:v>
                </c:pt>
                <c:pt idx="2943">
                  <c:v>-46.747821695732128</c:v>
                </c:pt>
                <c:pt idx="2944">
                  <c:v>-47.031564623727078</c:v>
                </c:pt>
                <c:pt idx="2945">
                  <c:v>-47.31530435546285</c:v>
                </c:pt>
                <c:pt idx="2946">
                  <c:v>-47.599040612425959</c:v>
                </c:pt>
                <c:pt idx="2947">
                  <c:v>-47.882773117331041</c:v>
                </c:pt>
                <c:pt idx="2948">
                  <c:v>-48.166501594137017</c:v>
                </c:pt>
                <c:pt idx="2949">
                  <c:v>-48.450225768092814</c:v>
                </c:pt>
                <c:pt idx="2950">
                  <c:v>-48.733945365753826</c:v>
                </c:pt>
                <c:pt idx="2951">
                  <c:v>-49.017660115011822</c:v>
                </c:pt>
                <c:pt idx="2952">
                  <c:v>-49.301369745125932</c:v>
                </c:pt>
                <c:pt idx="2953">
                  <c:v>-49.585073986737925</c:v>
                </c:pt>
                <c:pt idx="2954">
                  <c:v>-49.868772571916161</c:v>
                </c:pt>
                <c:pt idx="2955">
                  <c:v>-50.152465234171139</c:v>
                </c:pt>
                <c:pt idx="2956">
                  <c:v>-50.436151708484864</c:v>
                </c:pt>
                <c:pt idx="2957">
                  <c:v>-50.719831731339831</c:v>
                </c:pt>
                <c:pt idx="2958">
                  <c:v>-51.003505040732854</c:v>
                </c:pt>
                <c:pt idx="2959">
                  <c:v>-51.287171376219511</c:v>
                </c:pt>
                <c:pt idx="2960">
                  <c:v>-51.570830478925714</c:v>
                </c:pt>
                <c:pt idx="2961">
                  <c:v>-51.854482091578767</c:v>
                </c:pt>
                <c:pt idx="2962">
                  <c:v>-52.138125958529365</c:v>
                </c:pt>
                <c:pt idx="2963">
                  <c:v>-52.421761825780713</c:v>
                </c:pt>
                <c:pt idx="2964">
                  <c:v>-52.705389441001955</c:v>
                </c:pt>
                <c:pt idx="2965">
                  <c:v>-52.989008553568162</c:v>
                </c:pt>
                <c:pt idx="2966">
                  <c:v>-53.272618914572952</c:v>
                </c:pt>
                <c:pt idx="2967">
                  <c:v>-53.556220276856131</c:v>
                </c:pt>
                <c:pt idx="2968">
                  <c:v>-53.839812395028432</c:v>
                </c:pt>
                <c:pt idx="2969">
                  <c:v>-54.123395025483809</c:v>
                </c:pt>
                <c:pt idx="2970">
                  <c:v>-54.406967926439478</c:v>
                </c:pt>
                <c:pt idx="2971">
                  <c:v>-54.69053085794679</c:v>
                </c:pt>
                <c:pt idx="2972">
                  <c:v>-54.974083581916545</c:v>
                </c:pt>
                <c:pt idx="2973">
                  <c:v>-55.257625862143158</c:v>
                </c:pt>
                <c:pt idx="2974">
                  <c:v>-55.541157464315511</c:v>
                </c:pt>
                <c:pt idx="2975">
                  <c:v>-55.824678156055619</c:v>
                </c:pt>
                <c:pt idx="2976">
                  <c:v>-56.108187706927012</c:v>
                </c:pt>
                <c:pt idx="2977">
                  <c:v>-56.391685888460344</c:v>
                </c:pt>
                <c:pt idx="2978">
                  <c:v>-56.675172474175291</c:v>
                </c:pt>
                <c:pt idx="2979">
                  <c:v>-56.958647239589617</c:v>
                </c:pt>
                <c:pt idx="2980">
                  <c:v>-57.242109962256521</c:v>
                </c:pt>
                <c:pt idx="2981">
                  <c:v>-57.5255604217732</c:v>
                </c:pt>
                <c:pt idx="2982">
                  <c:v>-57.808998399801844</c:v>
                </c:pt>
                <c:pt idx="2983">
                  <c:v>-58.092423680089972</c:v>
                </c:pt>
                <c:pt idx="2984">
                  <c:v>-58.375836048491379</c:v>
                </c:pt>
                <c:pt idx="2985">
                  <c:v>-58.659235292972795</c:v>
                </c:pt>
                <c:pt idx="2986">
                  <c:v>-58.942621203650084</c:v>
                </c:pt>
                <c:pt idx="2987">
                  <c:v>-59.225993572794259</c:v>
                </c:pt>
                <c:pt idx="2988">
                  <c:v>-59.509352194851751</c:v>
                </c:pt>
                <c:pt idx="2989">
                  <c:v>-59.79269686646446</c:v>
                </c:pt>
                <c:pt idx="2990">
                  <c:v>-60.07602738647504</c:v>
                </c:pt>
                <c:pt idx="2991">
                  <c:v>-60.359343555961971</c:v>
                </c:pt>
                <c:pt idx="2992">
                  <c:v>-60.642645178242553</c:v>
                </c:pt>
                <c:pt idx="2993">
                  <c:v>-60.925932058892968</c:v>
                </c:pt>
                <c:pt idx="2994">
                  <c:v>-61.20920400576712</c:v>
                </c:pt>
                <c:pt idx="2995">
                  <c:v>-61.492460828999306</c:v>
                </c:pt>
                <c:pt idx="2996">
                  <c:v>-61.775702341037906</c:v>
                </c:pt>
                <c:pt idx="2997">
                  <c:v>-62.058928356647208</c:v>
                </c:pt>
                <c:pt idx="2998">
                  <c:v>-62.342138692926227</c:v>
                </c:pt>
                <c:pt idx="2999">
                  <c:v>-62.625333169325053</c:v>
                </c:pt>
                <c:pt idx="3000">
                  <c:v>-62.908511607646368</c:v>
                </c:pt>
                <c:pt idx="3001">
                  <c:v>-63.191673832078806</c:v>
                </c:pt>
                <c:pt idx="3002">
                  <c:v>-63.47481966919478</c:v>
                </c:pt>
                <c:pt idx="3003">
                  <c:v>-63.757948947970007</c:v>
                </c:pt>
                <c:pt idx="3004">
                  <c:v>-64.041061499793599</c:v>
                </c:pt>
                <c:pt idx="3005">
                  <c:v>-64.324157158484994</c:v>
                </c:pt>
                <c:pt idx="3006">
                  <c:v>-64.607235760291999</c:v>
                </c:pt>
                <c:pt idx="3007">
                  <c:v>-64.89029714392305</c:v>
                </c:pt>
                <c:pt idx="3008">
                  <c:v>-65.173341150543521</c:v>
                </c:pt>
                <c:pt idx="3009">
                  <c:v>-65.456367623792559</c:v>
                </c:pt>
                <c:pt idx="3010">
                  <c:v>-65.739376409794886</c:v>
                </c:pt>
                <c:pt idx="3011">
                  <c:v>-66.022367357159922</c:v>
                </c:pt>
                <c:pt idx="3012">
                  <c:v>-66.305340317009367</c:v>
                </c:pt>
                <c:pt idx="3013">
                  <c:v>-66.58829514297598</c:v>
                </c:pt>
                <c:pt idx="3014">
                  <c:v>-66.871231691214987</c:v>
                </c:pt>
                <c:pt idx="3015">
                  <c:v>-67.154149820416748</c:v>
                </c:pt>
                <c:pt idx="3016">
                  <c:v>-67.437049391802319</c:v>
                </c:pt>
                <c:pt idx="3017">
                  <c:v>-67.719930269153053</c:v>
                </c:pt>
                <c:pt idx="3018">
                  <c:v>-68.002792318803017</c:v>
                </c:pt>
                <c:pt idx="3019">
                  <c:v>-68.285635409652045</c:v>
                </c:pt>
                <c:pt idx="3020">
                  <c:v>-68.568459413175702</c:v>
                </c:pt>
                <c:pt idx="3021">
                  <c:v>-68.851264203420612</c:v>
                </c:pt>
                <c:pt idx="3022">
                  <c:v>-69.134049657030218</c:v>
                </c:pt>
                <c:pt idx="3023">
                  <c:v>-69.416815653237308</c:v>
                </c:pt>
                <c:pt idx="3024">
                  <c:v>-69.699562073873338</c:v>
                </c:pt>
                <c:pt idx="3025">
                  <c:v>-69.982288803384378</c:v>
                </c:pt>
                <c:pt idx="3026">
                  <c:v>-70.264995728809154</c:v>
                </c:pt>
                <c:pt idx="3027">
                  <c:v>-70.547682739823017</c:v>
                </c:pt>
                <c:pt idx="3028">
                  <c:v>109.16965027128697</c:v>
                </c:pt>
                <c:pt idx="3029">
                  <c:v>108.88700340960357</c:v>
                </c:pt>
                <c:pt idx="3030">
                  <c:v>108.60437677758031</c:v>
                </c:pt>
                <c:pt idx="3031">
                  <c:v>108.32177047503477</c:v>
                </c:pt>
                <c:pt idx="3032">
                  <c:v>108.03918459914868</c:v>
                </c:pt>
                <c:pt idx="3033">
                  <c:v>107.75661924445681</c:v>
                </c:pt>
                <c:pt idx="3034">
                  <c:v>107.47407450284845</c:v>
                </c:pt>
                <c:pt idx="3035">
                  <c:v>107.19155046356752</c:v>
                </c:pt>
                <c:pt idx="3036">
                  <c:v>106.90904721320055</c:v>
                </c:pt>
                <c:pt idx="3037">
                  <c:v>106.62656483569046</c:v>
                </c:pt>
                <c:pt idx="3038">
                  <c:v>106.34410341231778</c:v>
                </c:pt>
                <c:pt idx="3039">
                  <c:v>106.06166302170574</c:v>
                </c:pt>
                <c:pt idx="3040">
                  <c:v>105.77924373982155</c:v>
                </c:pt>
                <c:pt idx="3041">
                  <c:v>105.49684563996831</c:v>
                </c:pt>
                <c:pt idx="3042">
                  <c:v>105.21446879279824</c:v>
                </c:pt>
                <c:pt idx="3043">
                  <c:v>104.93211326629418</c:v>
                </c:pt>
                <c:pt idx="3044">
                  <c:v>104.64977912577962</c:v>
                </c:pt>
                <c:pt idx="3045">
                  <c:v>104.3674664339182</c:v>
                </c:pt>
                <c:pt idx="3046">
                  <c:v>104.08517525071029</c:v>
                </c:pt>
                <c:pt idx="3047">
                  <c:v>103.80290563350344</c:v>
                </c:pt>
                <c:pt idx="3048">
                  <c:v>103.52065763697954</c:v>
                </c:pt>
                <c:pt idx="3049">
                  <c:v>103.23843131316443</c:v>
                </c:pt>
                <c:pt idx="3050">
                  <c:v>102.95622671142834</c:v>
                </c:pt>
                <c:pt idx="3051">
                  <c:v>102.67404387848724</c:v>
                </c:pt>
                <c:pt idx="3052">
                  <c:v>102.39188285840221</c:v>
                </c:pt>
                <c:pt idx="3053">
                  <c:v>102.1097436925931</c:v>
                </c:pt>
                <c:pt idx="3054">
                  <c:v>101.82762641982393</c:v>
                </c:pt>
                <c:pt idx="3055">
                  <c:v>101.54553107621766</c:v>
                </c:pt>
                <c:pt idx="3056">
                  <c:v>101.26345769525696</c:v>
                </c:pt>
                <c:pt idx="3057">
                  <c:v>100.9814063077836</c:v>
                </c:pt>
                <c:pt idx="3058">
                  <c:v>100.69937694201519</c:v>
                </c:pt>
                <c:pt idx="3059">
                  <c:v>100.417369623531</c:v>
                </c:pt>
                <c:pt idx="3060">
                  <c:v>100.13538437528833</c:v>
                </c:pt>
                <c:pt idx="3061">
                  <c:v>99.853421217623975</c:v>
                </c:pt>
                <c:pt idx="3062">
                  <c:v>99.571480168256358</c:v>
                </c:pt>
                <c:pt idx="3063">
                  <c:v>99.28956124230254</c:v>
                </c:pt>
                <c:pt idx="3064">
                  <c:v>99.007664452265757</c:v>
                </c:pt>
                <c:pt idx="3065">
                  <c:v>98.725789808053065</c:v>
                </c:pt>
                <c:pt idx="3066">
                  <c:v>98.44393731697825</c:v>
                </c:pt>
                <c:pt idx="3067">
                  <c:v>98.162106983765312</c:v>
                </c:pt>
                <c:pt idx="3068">
                  <c:v>97.880298810566217</c:v>
                </c:pt>
                <c:pt idx="3069">
                  <c:v>97.598512796950757</c:v>
                </c:pt>
                <c:pt idx="3070">
                  <c:v>97.316748939924537</c:v>
                </c:pt>
                <c:pt idx="3071">
                  <c:v>97.035007233934081</c:v>
                </c:pt>
                <c:pt idx="3072">
                  <c:v>96.753287670873263</c:v>
                </c:pt>
                <c:pt idx="3073">
                  <c:v>96.471590240089455</c:v>
                </c:pt>
                <c:pt idx="3074">
                  <c:v>96.189914928401663</c:v>
                </c:pt>
                <c:pt idx="3075">
                  <c:v>95.908261720093265</c:v>
                </c:pt>
                <c:pt idx="3076">
                  <c:v>95.626630596929729</c:v>
                </c:pt>
                <c:pt idx="3077">
                  <c:v>95.345021538166307</c:v>
                </c:pt>
                <c:pt idx="3078">
                  <c:v>95.063434520553812</c:v>
                </c:pt>
                <c:pt idx="3079">
                  <c:v>94.781869518358945</c:v>
                </c:pt>
                <c:pt idx="3080">
                  <c:v>94.500326503356035</c:v>
                </c:pt>
                <c:pt idx="3081">
                  <c:v>94.218805444849338</c:v>
                </c:pt>
                <c:pt idx="3082">
                  <c:v>93.937306309679343</c:v>
                </c:pt>
                <c:pt idx="3083">
                  <c:v>93.655829062230154</c:v>
                </c:pt>
                <c:pt idx="3084">
                  <c:v>93.374373664451852</c:v>
                </c:pt>
                <c:pt idx="3085">
                  <c:v>93.092940075853107</c:v>
                </c:pt>
                <c:pt idx="3086">
                  <c:v>92.81152825352352</c:v>
                </c:pt>
                <c:pt idx="3087">
                  <c:v>92.530138152142584</c:v>
                </c:pt>
                <c:pt idx="3088">
                  <c:v>92.248769723987678</c:v>
                </c:pt>
                <c:pt idx="3089">
                  <c:v>91.967422918956146</c:v>
                </c:pt>
                <c:pt idx="3090">
                  <c:v>91.686097684561148</c:v>
                </c:pt>
                <c:pt idx="3091">
                  <c:v>91.404793965954852</c:v>
                </c:pt>
                <c:pt idx="3092">
                  <c:v>91.123511705936608</c:v>
                </c:pt>
                <c:pt idx="3093">
                  <c:v>90.842250844966429</c:v>
                </c:pt>
                <c:pt idx="3094">
                  <c:v>90.561011321173936</c:v>
                </c:pt>
                <c:pt idx="3095">
                  <c:v>90.279793070383207</c:v>
                </c:pt>
                <c:pt idx="3096">
                  <c:v>89.998596026107734</c:v>
                </c:pt>
                <c:pt idx="3097">
                  <c:v>89.717420119575621</c:v>
                </c:pt>
                <c:pt idx="3098">
                  <c:v>89.436265279740354</c:v>
                </c:pt>
                <c:pt idx="3099">
                  <c:v>89.15513143329045</c:v>
                </c:pt>
                <c:pt idx="3100">
                  <c:v>88.874018504675576</c:v>
                </c:pt>
                <c:pt idx="3101">
                  <c:v>88.592926416102884</c:v>
                </c:pt>
                <c:pt idx="3102">
                  <c:v>88.311855087562478</c:v>
                </c:pt>
                <c:pt idx="3103">
                  <c:v>88.030804436839745</c:v>
                </c:pt>
                <c:pt idx="3104">
                  <c:v>87.749774379525206</c:v>
                </c:pt>
                <c:pt idx="3105">
                  <c:v>87.46876482904247</c:v>
                </c:pt>
                <c:pt idx="3106">
                  <c:v>87.187775696644962</c:v>
                </c:pt>
                <c:pt idx="3107">
                  <c:v>86.906806891442685</c:v>
                </c:pt>
                <c:pt idx="3108">
                  <c:v>86.625858320414196</c:v>
                </c:pt>
                <c:pt idx="3109">
                  <c:v>86.344929888419458</c:v>
                </c:pt>
                <c:pt idx="3110">
                  <c:v>86.064021498226992</c:v>
                </c:pt>
                <c:pt idx="3111">
                  <c:v>85.783133050512291</c:v>
                </c:pt>
                <c:pt idx="3112">
                  <c:v>85.502264443884286</c:v>
                </c:pt>
                <c:pt idx="3113">
                  <c:v>85.221415574900405</c:v>
                </c:pt>
                <c:pt idx="3114">
                  <c:v>84.940586338080763</c:v>
                </c:pt>
                <c:pt idx="3115">
                  <c:v>84.659776625923215</c:v>
                </c:pt>
                <c:pt idx="3116">
                  <c:v>84.378986328930878</c:v>
                </c:pt>
                <c:pt idx="3117">
                  <c:v>84.098215335610504</c:v>
                </c:pt>
                <c:pt idx="3118">
                  <c:v>83.817463532502771</c:v>
                </c:pt>
                <c:pt idx="3119">
                  <c:v>83.536730804194761</c:v>
                </c:pt>
                <c:pt idx="3120">
                  <c:v>83.25601703333534</c:v>
                </c:pt>
                <c:pt idx="3121">
                  <c:v>82.975322100662709</c:v>
                </c:pt>
                <c:pt idx="3122">
                  <c:v>82.694645885006068</c:v>
                </c:pt>
                <c:pt idx="3123">
                  <c:v>82.413988263313712</c:v>
                </c:pt>
                <c:pt idx="3124">
                  <c:v>82.133349110667822</c:v>
                </c:pt>
                <c:pt idx="3125">
                  <c:v>81.852728300299745</c:v>
                </c:pt>
                <c:pt idx="3126">
                  <c:v>81.572125703619676</c:v>
                </c:pt>
                <c:pt idx="3127">
                  <c:v>81.291541190216918</c:v>
                </c:pt>
                <c:pt idx="3128">
                  <c:v>81.010974627890363</c:v>
                </c:pt>
                <c:pt idx="3129">
                  <c:v>80.730425882663056</c:v>
                </c:pt>
                <c:pt idx="3130">
                  <c:v>80.449894818798484</c:v>
                </c:pt>
                <c:pt idx="3131">
                  <c:v>80.169381298830885</c:v>
                </c:pt>
                <c:pt idx="3132">
                  <c:v>79.888885183566003</c:v>
                </c:pt>
                <c:pt idx="3133">
                  <c:v>79.6084063321115</c:v>
                </c:pt>
                <c:pt idx="3134">
                  <c:v>79.327944601894089</c:v>
                </c:pt>
                <c:pt idx="3135">
                  <c:v>79.047499848677475</c:v>
                </c:pt>
                <c:pt idx="3136">
                  <c:v>78.767071926578907</c:v>
                </c:pt>
                <c:pt idx="3137">
                  <c:v>78.486660688100542</c:v>
                </c:pt>
                <c:pt idx="3138">
                  <c:v>78.206265984130596</c:v>
                </c:pt>
                <c:pt idx="3139">
                  <c:v>77.925887663975786</c:v>
                </c:pt>
                <c:pt idx="3140">
                  <c:v>77.645525575376681</c:v>
                </c:pt>
                <c:pt idx="3141">
                  <c:v>77.365179564525008</c:v>
                </c:pt>
                <c:pt idx="3142">
                  <c:v>77.084849476095457</c:v>
                </c:pt>
                <c:pt idx="3143">
                  <c:v>76.804535153247571</c:v>
                </c:pt>
                <c:pt idx="3144">
                  <c:v>76.524236437657962</c:v>
                </c:pt>
                <c:pt idx="3145">
                  <c:v>76.243953169536468</c:v>
                </c:pt>
                <c:pt idx="3146">
                  <c:v>75.963685187645439</c:v>
                </c:pt>
                <c:pt idx="3147">
                  <c:v>75.683432329328852</c:v>
                </c:pt>
                <c:pt idx="3148">
                  <c:v>75.40319443051763</c:v>
                </c:pt>
                <c:pt idx="3149">
                  <c:v>75.122971325759835</c:v>
                </c:pt>
                <c:pt idx="3150">
                  <c:v>74.842762848240696</c:v>
                </c:pt>
                <c:pt idx="3151">
                  <c:v>74.562568829797385</c:v>
                </c:pt>
                <c:pt idx="3152">
                  <c:v>74.282389100952727</c:v>
                </c:pt>
                <c:pt idx="3153">
                  <c:v>74.002223490919391</c:v>
                </c:pt>
                <c:pt idx="3154">
                  <c:v>73.722071827631197</c:v>
                </c:pt>
                <c:pt idx="3155">
                  <c:v>73.441933937760027</c:v>
                </c:pt>
                <c:pt idx="3156">
                  <c:v>73.161809646736799</c:v>
                </c:pt>
                <c:pt idx="3157">
                  <c:v>72.88169877878164</c:v>
                </c:pt>
                <c:pt idx="3158">
                  <c:v>72.601601156907947</c:v>
                </c:pt>
                <c:pt idx="3159">
                  <c:v>72.321516602955541</c:v>
                </c:pt>
                <c:pt idx="3160">
                  <c:v>72.041444937609711</c:v>
                </c:pt>
                <c:pt idx="3161">
                  <c:v>71.761385980420556</c:v>
                </c:pt>
                <c:pt idx="3162">
                  <c:v>71.481339549823232</c:v>
                </c:pt>
                <c:pt idx="3163">
                  <c:v>71.201305463169604</c:v>
                </c:pt>
                <c:pt idx="3164">
                  <c:v>70.921283536732801</c:v>
                </c:pt>
                <c:pt idx="3165">
                  <c:v>70.641273585740109</c:v>
                </c:pt>
                <c:pt idx="3166">
                  <c:v>70.361275424391721</c:v>
                </c:pt>
                <c:pt idx="3167">
                  <c:v>70.08128886587906</c:v>
                </c:pt>
                <c:pt idx="3168">
                  <c:v>69.80131372241847</c:v>
                </c:pt>
                <c:pt idx="3169">
                  <c:v>69.521349805255468</c:v>
                </c:pt>
                <c:pt idx="3170">
                  <c:v>69.24139692469592</c:v>
                </c:pt>
                <c:pt idx="3171">
                  <c:v>68.961454890128294</c:v>
                </c:pt>
                <c:pt idx="3172">
                  <c:v>68.681523510039511</c:v>
                </c:pt>
                <c:pt idx="3173">
                  <c:v>68.40160259205031</c:v>
                </c:pt>
                <c:pt idx="3174">
                  <c:v>68.121691942918289</c:v>
                </c:pt>
                <c:pt idx="3175">
                  <c:v>67.841791368571052</c:v>
                </c:pt>
                <c:pt idx="3176">
                  <c:v>67.561900674126889</c:v>
                </c:pt>
                <c:pt idx="3177">
                  <c:v>67.28201966391228</c:v>
                </c:pt>
                <c:pt idx="3178">
                  <c:v>67.002148141495013</c:v>
                </c:pt>
                <c:pt idx="3179">
                  <c:v>66.722285909689958</c:v>
                </c:pt>
                <c:pt idx="3180">
                  <c:v>66.442432770591921</c:v>
                </c:pt>
                <c:pt idx="3181">
                  <c:v>66.162588525594586</c:v>
                </c:pt>
                <c:pt idx="3182">
                  <c:v>65.88275297541189</c:v>
                </c:pt>
                <c:pt idx="3183">
                  <c:v>65.602925920098201</c:v>
                </c:pt>
                <c:pt idx="3184">
                  <c:v>65.323107159081502</c:v>
                </c:pt>
                <c:pt idx="3185">
                  <c:v>65.043296491166643</c:v>
                </c:pt>
                <c:pt idx="3186">
                  <c:v>64.763493714570203</c:v>
                </c:pt>
                <c:pt idx="3187">
                  <c:v>64.483698626940111</c:v>
                </c:pt>
                <c:pt idx="3188">
                  <c:v>64.203911025373401</c:v>
                </c:pt>
                <c:pt idx="3189">
                  <c:v>63.924130706449347</c:v>
                </c:pt>
                <c:pt idx="3190">
                  <c:v>63.644357466235434</c:v>
                </c:pt>
                <c:pt idx="3191">
                  <c:v>63.364591100320133</c:v>
                </c:pt>
                <c:pt idx="3192">
                  <c:v>63.084831403831643</c:v>
                </c:pt>
                <c:pt idx="3193">
                  <c:v>62.805078171458199</c:v>
                </c:pt>
                <c:pt idx="3194">
                  <c:v>62.525331197479765</c:v>
                </c:pt>
                <c:pt idx="3195">
                  <c:v>62.245590275772706</c:v>
                </c:pt>
                <c:pt idx="3196">
                  <c:v>61.965855199845677</c:v>
                </c:pt>
                <c:pt idx="3197">
                  <c:v>61.686125762855752</c:v>
                </c:pt>
                <c:pt idx="3198">
                  <c:v>61.406401757627854</c:v>
                </c:pt>
                <c:pt idx="3199">
                  <c:v>61.126682976689551</c:v>
                </c:pt>
                <c:pt idx="3200">
                  <c:v>60.84696921227399</c:v>
                </c:pt>
                <c:pt idx="3201">
                  <c:v>60.56726025635443</c:v>
                </c:pt>
                <c:pt idx="3202">
                  <c:v>60.2875559006619</c:v>
                </c:pt>
                <c:pt idx="3203">
                  <c:v>60.007855936707323</c:v>
                </c:pt>
                <c:pt idx="3204">
                  <c:v>59.728160155801284</c:v>
                </c:pt>
                <c:pt idx="3205">
                  <c:v>59.448468349085267</c:v>
                </c:pt>
                <c:pt idx="3206">
                  <c:v>59.168780307537133</c:v>
                </c:pt>
                <c:pt idx="3207">
                  <c:v>58.889095822005302</c:v>
                </c:pt>
                <c:pt idx="3208">
                  <c:v>58.609414683224422</c:v>
                </c:pt>
                <c:pt idx="3209">
                  <c:v>58.329736681836707</c:v>
                </c:pt>
                <c:pt idx="3210">
                  <c:v>58.050061608424059</c:v>
                </c:pt>
                <c:pt idx="3211">
                  <c:v>57.770389253511539</c:v>
                </c:pt>
                <c:pt idx="3212">
                  <c:v>57.490719407600814</c:v>
                </c:pt>
                <c:pt idx="3213">
                  <c:v>57.211051861188857</c:v>
                </c:pt>
                <c:pt idx="3214">
                  <c:v>56.931386404785492</c:v>
                </c:pt>
                <c:pt idx="3215">
                  <c:v>56.651722828946973</c:v>
                </c:pt>
                <c:pt idx="3216">
                  <c:v>56.372060924279332</c:v>
                </c:pt>
                <c:pt idx="3217">
                  <c:v>56.092400481470648</c:v>
                </c:pt>
                <c:pt idx="3218">
                  <c:v>55.812741291311028</c:v>
                </c:pt>
                <c:pt idx="3219">
                  <c:v>55.533083144708399</c:v>
                </c:pt>
                <c:pt idx="3220">
                  <c:v>55.253425832721113</c:v>
                </c:pt>
                <c:pt idx="3221">
                  <c:v>54.973769146564933</c:v>
                </c:pt>
                <c:pt idx="3222">
                  <c:v>54.694112877639924</c:v>
                </c:pt>
                <c:pt idx="3223">
                  <c:v>54.414456817553166</c:v>
                </c:pt>
                <c:pt idx="3224">
                  <c:v>54.134800758136606</c:v>
                </c:pt>
                <c:pt idx="3225">
                  <c:v>53.855144491465772</c:v>
                </c:pt>
                <c:pt idx="3226">
                  <c:v>53.575487809891811</c:v>
                </c:pt>
                <c:pt idx="3227">
                  <c:v>53.295830506044588</c:v>
                </c:pt>
                <c:pt idx="3228">
                  <c:v>53.01617237286429</c:v>
                </c:pt>
                <c:pt idx="3229">
                  <c:v>52.736513203619744</c:v>
                </c:pt>
                <c:pt idx="3230">
                  <c:v>52.456852791924071</c:v>
                </c:pt>
                <c:pt idx="3231">
                  <c:v>52.177190931768571</c:v>
                </c:pt>
                <c:pt idx="3232">
                  <c:v>51.897527417524159</c:v>
                </c:pt>
                <c:pt idx="3233">
                  <c:v>51.617862043972664</c:v>
                </c:pt>
                <c:pt idx="3234">
                  <c:v>51.338194606325231</c:v>
                </c:pt>
                <c:pt idx="3235">
                  <c:v>51.058524900238531</c:v>
                </c:pt>
                <c:pt idx="3236">
                  <c:v>50.778852721845396</c:v>
                </c:pt>
                <c:pt idx="3237">
                  <c:v>50.49917786775729</c:v>
                </c:pt>
                <c:pt idx="3238">
                  <c:v>50.219500135097071</c:v>
                </c:pt>
                <c:pt idx="3239">
                  <c:v>49.939819321514584</c:v>
                </c:pt>
                <c:pt idx="3240">
                  <c:v>49.660135225201913</c:v>
                </c:pt>
                <c:pt idx="3241">
                  <c:v>49.38044764492615</c:v>
                </c:pt>
                <c:pt idx="3242">
                  <c:v>49.100756380030909</c:v>
                </c:pt>
                <c:pt idx="3243">
                  <c:v>48.82106123046583</c:v>
                </c:pt>
                <c:pt idx="3244">
                  <c:v>48.541361996803772</c:v>
                </c:pt>
                <c:pt idx="3245">
                  <c:v>48.26165848025969</c:v>
                </c:pt>
                <c:pt idx="3246">
                  <c:v>47.981950482706736</c:v>
                </c:pt>
                <c:pt idx="3247">
                  <c:v>47.702237806705533</c:v>
                </c:pt>
                <c:pt idx="3248">
                  <c:v>47.42252025550647</c:v>
                </c:pt>
                <c:pt idx="3249">
                  <c:v>47.142797633079653</c:v>
                </c:pt>
                <c:pt idx="3250">
                  <c:v>46.86306974412998</c:v>
                </c:pt>
                <c:pt idx="3251">
                  <c:v>46.583336394113125</c:v>
                </c:pt>
                <c:pt idx="3252">
                  <c:v>46.30359738926456</c:v>
                </c:pt>
                <c:pt idx="3253">
                  <c:v>46.023852536601552</c:v>
                </c:pt>
                <c:pt idx="3254">
                  <c:v>45.744101643950522</c:v>
                </c:pt>
                <c:pt idx="3255">
                  <c:v>45.464344519965394</c:v>
                </c:pt>
                <c:pt idx="3256">
                  <c:v>45.184580974138875</c:v>
                </c:pt>
                <c:pt idx="3257">
                  <c:v>44.904810816833802</c:v>
                </c:pt>
                <c:pt idx="3258">
                  <c:v>44.625033859283157</c:v>
                </c:pt>
                <c:pt idx="3259">
                  <c:v>44.345249913618666</c:v>
                </c:pt>
                <c:pt idx="3260">
                  <c:v>44.065458792884556</c:v>
                </c:pt>
                <c:pt idx="3261">
                  <c:v>43.785660311053626</c:v>
                </c:pt>
                <c:pt idx="3262">
                  <c:v>43.505854283053459</c:v>
                </c:pt>
                <c:pt idx="3263">
                  <c:v>43.226040524768088</c:v>
                </c:pt>
                <c:pt idx="3264">
                  <c:v>42.946218853065915</c:v>
                </c:pt>
                <c:pt idx="3265">
                  <c:v>42.666389085812298</c:v>
                </c:pt>
                <c:pt idx="3266">
                  <c:v>42.386551041887436</c:v>
                </c:pt>
                <c:pt idx="3267">
                  <c:v>42.106704541199527</c:v>
                </c:pt>
                <c:pt idx="3268">
                  <c:v>41.826849404712441</c:v>
                </c:pt>
                <c:pt idx="3269">
                  <c:v>41.546985454444233</c:v>
                </c:pt>
                <c:pt idx="3270">
                  <c:v>41.267112513495917</c:v>
                </c:pt>
                <c:pt idx="3271">
                  <c:v>40.987230406062523</c:v>
                </c:pt>
                <c:pt idx="3272">
                  <c:v>40.707338957448975</c:v>
                </c:pt>
                <c:pt idx="3273">
                  <c:v>40.427437994093843</c:v>
                </c:pt>
                <c:pt idx="3274">
                  <c:v>40.147527343568811</c:v>
                </c:pt>
                <c:pt idx="3275">
                  <c:v>39.867606834608104</c:v>
                </c:pt>
                <c:pt idx="3276">
                  <c:v>39.587676297115863</c:v>
                </c:pt>
                <c:pt idx="3277">
                  <c:v>39.307735562183431</c:v>
                </c:pt>
                <c:pt idx="3278">
                  <c:v>39.027784462111669</c:v>
                </c:pt>
                <c:pt idx="3279">
                  <c:v>38.747822830412169</c:v>
                </c:pt>
                <c:pt idx="3280">
                  <c:v>38.467850501829403</c:v>
                </c:pt>
                <c:pt idx="3281">
                  <c:v>38.187867312355394</c:v>
                </c:pt>
                <c:pt idx="3282">
                  <c:v>37.907873099240973</c:v>
                </c:pt>
                <c:pt idx="3283">
                  <c:v>37.627867701019774</c:v>
                </c:pt>
                <c:pt idx="3284">
                  <c:v>37.347850957506907</c:v>
                </c:pt>
                <c:pt idx="3285">
                  <c:v>37.067822709822543</c:v>
                </c:pt>
                <c:pt idx="3286">
                  <c:v>36.787782800404649</c:v>
                </c:pt>
                <c:pt idx="3287">
                  <c:v>36.507731073019173</c:v>
                </c:pt>
                <c:pt idx="3288">
                  <c:v>36.227667372783046</c:v>
                </c:pt>
                <c:pt idx="3289">
                  <c:v>35.947591546164027</c:v>
                </c:pt>
                <c:pt idx="3290">
                  <c:v>35.667503441002061</c:v>
                </c:pt>
                <c:pt idx="3291">
                  <c:v>35.387402906521125</c:v>
                </c:pt>
                <c:pt idx="3292">
                  <c:v>35.107289793340996</c:v>
                </c:pt>
                <c:pt idx="3293">
                  <c:v>34.827163953488288</c:v>
                </c:pt>
                <c:pt idx="3294">
                  <c:v>34.547025240419373</c:v>
                </c:pt>
                <c:pt idx="3295">
                  <c:v>34.266873509016015</c:v>
                </c:pt>
                <c:pt idx="3296">
                  <c:v>33.986708615609409</c:v>
                </c:pt>
                <c:pt idx="3297">
                  <c:v>33.7065304179891</c:v>
                </c:pt>
                <c:pt idx="3298">
                  <c:v>33.426338775410855</c:v>
                </c:pt>
                <c:pt idx="3299">
                  <c:v>33.146133548622316</c:v>
                </c:pt>
                <c:pt idx="3300">
                  <c:v>32.86591459985484</c:v>
                </c:pt>
                <c:pt idx="3301">
                  <c:v>32.585681792848469</c:v>
                </c:pt>
                <c:pt idx="3302">
                  <c:v>32.305434992858309</c:v>
                </c:pt>
                <c:pt idx="3303">
                  <c:v>32.02517406666454</c:v>
                </c:pt>
                <c:pt idx="3304">
                  <c:v>31.74489888259378</c:v>
                </c:pt>
                <c:pt idx="3305">
                  <c:v>31.464609310513136</c:v>
                </c:pt>
                <c:pt idx="3306">
                  <c:v>31.184305221850892</c:v>
                </c:pt>
                <c:pt idx="3307">
                  <c:v>30.903986489606627</c:v>
                </c:pt>
                <c:pt idx="3308">
                  <c:v>30.623652988359147</c:v>
                </c:pt>
                <c:pt idx="3309">
                  <c:v>30.343304594273476</c:v>
                </c:pt>
                <c:pt idx="3310">
                  <c:v>30.062941185125059</c:v>
                </c:pt>
                <c:pt idx="3311">
                  <c:v>29.782562640289544</c:v>
                </c:pt>
                <c:pt idx="3312">
                  <c:v>29.502168840764568</c:v>
                </c:pt>
                <c:pt idx="3313">
                  <c:v>29.221759669176244</c:v>
                </c:pt>
                <c:pt idx="3314">
                  <c:v>28.941335009785828</c:v>
                </c:pt>
                <c:pt idx="3315">
                  <c:v>28.660894748509733</c:v>
                </c:pt>
                <c:pt idx="3316">
                  <c:v>28.380438772911894</c:v>
                </c:pt>
                <c:pt idx="3317">
                  <c:v>28.099966972223275</c:v>
                </c:pt>
                <c:pt idx="3318">
                  <c:v>27.819479237346936</c:v>
                </c:pt>
                <c:pt idx="3319">
                  <c:v>27.538975460864968</c:v>
                </c:pt>
                <c:pt idx="3320">
                  <c:v>27.258455537057156</c:v>
                </c:pt>
                <c:pt idx="3321">
                  <c:v>26.977919361891313</c:v>
                </c:pt>
                <c:pt idx="3322">
                  <c:v>26.697366833043677</c:v>
                </c:pt>
                <c:pt idx="3323">
                  <c:v>26.41679784990275</c:v>
                </c:pt>
                <c:pt idx="3324">
                  <c:v>26.136212313574443</c:v>
                </c:pt>
                <c:pt idx="3325">
                  <c:v>25.85561012689972</c:v>
                </c:pt>
                <c:pt idx="3326">
                  <c:v>25.574991194445836</c:v>
                </c:pt>
                <c:pt idx="3327">
                  <c:v>25.294355422524038</c:v>
                </c:pt>
                <c:pt idx="3328">
                  <c:v>25.013702719193102</c:v>
                </c:pt>
                <c:pt idx="3329">
                  <c:v>24.733032994265791</c:v>
                </c:pt>
                <c:pt idx="3330">
                  <c:v>24.452346159313208</c:v>
                </c:pt>
                <c:pt idx="3331">
                  <c:v>24.171642127681267</c:v>
                </c:pt>
                <c:pt idx="3332">
                  <c:v>23.89092081448025</c:v>
                </c:pt>
                <c:pt idx="3333">
                  <c:v>23.610182136601324</c:v>
                </c:pt>
                <c:pt idx="3334">
                  <c:v>23.329426012720493</c:v>
                </c:pt>
                <c:pt idx="3335">
                  <c:v>23.04865236329896</c:v>
                </c:pt>
                <c:pt idx="3336">
                  <c:v>22.767861110602091</c:v>
                </c:pt>
                <c:pt idx="3337">
                  <c:v>22.487052178686014</c:v>
                </c:pt>
                <c:pt idx="3338">
                  <c:v>22.206225493413857</c:v>
                </c:pt>
                <c:pt idx="3339">
                  <c:v>21.925380982458343</c:v>
                </c:pt>
                <c:pt idx="3340">
                  <c:v>21.644518575302087</c:v>
                </c:pt>
                <c:pt idx="3341">
                  <c:v>21.363638203254158</c:v>
                </c:pt>
                <c:pt idx="3342">
                  <c:v>21.082739799437366</c:v>
                </c:pt>
                <c:pt idx="3343">
                  <c:v>20.801823298803026</c:v>
                </c:pt>
                <c:pt idx="3344">
                  <c:v>20.520888638131144</c:v>
                </c:pt>
                <c:pt idx="3345">
                  <c:v>20.239935756032178</c:v>
                </c:pt>
                <c:pt idx="3346">
                  <c:v>19.958964592961333</c:v>
                </c:pt>
                <c:pt idx="3347">
                  <c:v>19.677975091204509</c:v>
                </c:pt>
                <c:pt idx="3348">
                  <c:v>19.396967194892913</c:v>
                </c:pt>
                <c:pt idx="3349">
                  <c:v>19.115940850002236</c:v>
                </c:pt>
                <c:pt idx="3350">
                  <c:v>18.834896004353048</c:v>
                </c:pt>
                <c:pt idx="3351">
                  <c:v>18.553832607624816</c:v>
                </c:pt>
                <c:pt idx="3352">
                  <c:v>18.272750611339625</c:v>
                </c:pt>
                <c:pt idx="3353">
                  <c:v>17.991649968876846</c:v>
                </c:pt>
                <c:pt idx="3354">
                  <c:v>17.710530635472267</c:v>
                </c:pt>
                <c:pt idx="3355">
                  <c:v>17.429392568217676</c:v>
                </c:pt>
                <c:pt idx="3356">
                  <c:v>17.148235726062019</c:v>
                </c:pt>
                <c:pt idx="3357">
                  <c:v>16.86706006982239</c:v>
                </c:pt>
                <c:pt idx="3358">
                  <c:v>16.585865562168078</c:v>
                </c:pt>
                <c:pt idx="3359">
                  <c:v>16.304652167633293</c:v>
                </c:pt>
                <c:pt idx="3360">
                  <c:v>16.023419852615124</c:v>
                </c:pt>
                <c:pt idx="3361">
                  <c:v>15.742168585369612</c:v>
                </c:pt>
                <c:pt idx="3362">
                  <c:v>15.460898336025672</c:v>
                </c:pt>
                <c:pt idx="3363">
                  <c:v>15.179609076565896</c:v>
                </c:pt>
                <c:pt idx="3364">
                  <c:v>14.898300780839827</c:v>
                </c:pt>
                <c:pt idx="3365">
                  <c:v>14.616973424558861</c:v>
                </c:pt>
                <c:pt idx="3366">
                  <c:v>14.33562698529456</c:v>
                </c:pt>
                <c:pt idx="3367">
                  <c:v>14.054261442487423</c:v>
                </c:pt>
                <c:pt idx="3368">
                  <c:v>13.772876777431923</c:v>
                </c:pt>
                <c:pt idx="3369">
                  <c:v>13.491472973282878</c:v>
                </c:pt>
                <c:pt idx="3370">
                  <c:v>13.210050015054806</c:v>
                </c:pt>
                <c:pt idx="3371">
                  <c:v>12.928607889618073</c:v>
                </c:pt>
                <c:pt idx="3372">
                  <c:v>12.647146585696136</c:v>
                </c:pt>
                <c:pt idx="3373">
                  <c:v>12.365666093874022</c:v>
                </c:pt>
                <c:pt idx="3374">
                  <c:v>12.084166406579087</c:v>
                </c:pt>
                <c:pt idx="3375">
                  <c:v>11.802647518091151</c:v>
                </c:pt>
                <c:pt idx="3376">
                  <c:v>11.521109424535894</c:v>
                </c:pt>
                <c:pt idx="3377">
                  <c:v>11.239552123881234</c:v>
                </c:pt>
                <c:pt idx="3378">
                  <c:v>10.95797561594379</c:v>
                </c:pt>
                <c:pt idx="3379">
                  <c:v>10.676379902370204</c:v>
                </c:pt>
                <c:pt idx="3380">
                  <c:v>10.394764986645551</c:v>
                </c:pt>
                <c:pt idx="3381">
                  <c:v>10.113130874085751</c:v>
                </c:pt>
                <c:pt idx="3382">
                  <c:v>9.8314775718323535</c:v>
                </c:pt>
                <c:pt idx="3383">
                  <c:v>9.5498050888601913</c:v>
                </c:pt>
                <c:pt idx="3384">
                  <c:v>9.2681134359555752</c:v>
                </c:pt>
                <c:pt idx="3385">
                  <c:v>8.9864026257248444</c:v>
                </c:pt>
                <c:pt idx="3386">
                  <c:v>8.7046726725848913</c:v>
                </c:pt>
                <c:pt idx="3387">
                  <c:v>8.4229235927588721</c:v>
                </c:pt>
                <c:pt idx="3388">
                  <c:v>8.1411554042807825</c:v>
                </c:pt>
                <c:pt idx="3389">
                  <c:v>7.8593681269750926</c:v>
                </c:pt>
                <c:pt idx="3390">
                  <c:v>7.577561782460859</c:v>
                </c:pt>
                <c:pt idx="3391">
                  <c:v>7.295736394145873</c:v>
                </c:pt>
                <c:pt idx="3392">
                  <c:v>7.0138919872175389</c:v>
                </c:pt>
                <c:pt idx="3393">
                  <c:v>6.7320285886483626</c:v>
                </c:pt>
                <c:pt idx="3394">
                  <c:v>6.450146227174737</c:v>
                </c:pt>
                <c:pt idx="3395">
                  <c:v>6.1682449332991984</c:v>
                </c:pt>
                <c:pt idx="3396">
                  <c:v>5.8863247392848912</c:v>
                </c:pt>
                <c:pt idx="3397">
                  <c:v>5.6043856791475521</c:v>
                </c:pt>
                <c:pt idx="3398">
                  <c:v>5.3224277886469435</c:v>
                </c:pt>
                <c:pt idx="3399">
                  <c:v>5.0404511052897085</c:v>
                </c:pt>
                <c:pt idx="3400">
                  <c:v>4.7584556683081427</c:v>
                </c:pt>
                <c:pt idx="3401">
                  <c:v>4.4764415186633011</c:v>
                </c:pt>
                <c:pt idx="3402">
                  <c:v>4.1944086990346543</c:v>
                </c:pt>
                <c:pt idx="3403">
                  <c:v>3.9123572538102427</c:v>
                </c:pt>
                <c:pt idx="3404">
                  <c:v>3.6302872290910391</c:v>
                </c:pt>
                <c:pt idx="3405">
                  <c:v>3.3481986726658155</c:v>
                </c:pt>
                <c:pt idx="3406">
                  <c:v>3.0660916340135413</c:v>
                </c:pt>
                <c:pt idx="3407">
                  <c:v>2.7839661642948617</c:v>
                </c:pt>
                <c:pt idx="3408">
                  <c:v>2.501822316338941</c:v>
                </c:pt>
                <c:pt idx="3409">
                  <c:v>2.2196601446480253</c:v>
                </c:pt>
                <c:pt idx="3410">
                  <c:v>1.9374797053705131</c:v>
                </c:pt>
                <c:pt idx="3411">
                  <c:v>1.6552810563041751</c:v>
                </c:pt>
                <c:pt idx="3412">
                  <c:v>1.3730642568849476</c:v>
                </c:pt>
                <c:pt idx="3413">
                  <c:v>1.0908293681746608</c:v>
                </c:pt>
                <c:pt idx="3414">
                  <c:v>0.80857645286297808</c:v>
                </c:pt>
                <c:pt idx="3415">
                  <c:v>0.52630557524104293</c:v>
                </c:pt>
                <c:pt idx="3416">
                  <c:v>0.2440168012038999</c:v>
                </c:pt>
                <c:pt idx="3417">
                  <c:v>-3.8289801762943824E-2</c:v>
                </c:pt>
                <c:pt idx="3418">
                  <c:v>-0.32061416459244013</c:v>
                </c:pt>
                <c:pt idx="3419">
                  <c:v>-0.60295621664852739</c:v>
                </c:pt>
                <c:pt idx="3420">
                  <c:v>-0.88531588572753539</c:v>
                </c:pt>
                <c:pt idx="3421">
                  <c:v>-1.1676930980819853</c:v>
                </c:pt>
                <c:pt idx="3422">
                  <c:v>-1.4500877784214139</c:v>
                </c:pt>
                <c:pt idx="3423">
                  <c:v>-1.73249984992657</c:v>
                </c:pt>
                <c:pt idx="3424">
                  <c:v>-2.0149292342617566</c:v>
                </c:pt>
                <c:pt idx="3425">
                  <c:v>-2.2973758515740736</c:v>
                </c:pt>
                <c:pt idx="3426">
                  <c:v>-2.5798396205233365</c:v>
                </c:pt>
                <c:pt idx="3427">
                  <c:v>-2.8623204582806103</c:v>
                </c:pt>
                <c:pt idx="3428">
                  <c:v>-3.144818280542018</c:v>
                </c:pt>
                <c:pt idx="3429">
                  <c:v>-3.427333001543952</c:v>
                </c:pt>
                <c:pt idx="3430">
                  <c:v>-3.7098645340637644</c:v>
                </c:pt>
                <c:pt idx="3431">
                  <c:v>-3.9924127894466248</c:v>
                </c:pt>
                <c:pt idx="3432">
                  <c:v>-4.2749776776089536</c:v>
                </c:pt>
                <c:pt idx="3433">
                  <c:v>-4.5575591070504649</c:v>
                </c:pt>
                <c:pt idx="3434">
                  <c:v>-4.8401569848714132</c:v>
                </c:pt>
                <c:pt idx="3435">
                  <c:v>-5.122771216771814</c:v>
                </c:pt>
                <c:pt idx="3436">
                  <c:v>-5.4054017070828841</c:v>
                </c:pt>
                <c:pt idx="3437">
                  <c:v>-5.6880483587668156</c:v>
                </c:pt>
                <c:pt idx="3438">
                  <c:v>-5.970711073432561</c:v>
                </c:pt>
                <c:pt idx="3439">
                  <c:v>-6.2533897513520742</c:v>
                </c:pt>
                <c:pt idx="3440">
                  <c:v>-6.5360842914618118</c:v>
                </c:pt>
                <c:pt idx="3441">
                  <c:v>-6.8187945913923702</c:v>
                </c:pt>
                <c:pt idx="3442">
                  <c:v>-7.1015205474716963</c:v>
                </c:pt>
                <c:pt idx="3443">
                  <c:v>-7.3842620547391542</c:v>
                </c:pt>
                <c:pt idx="3444">
                  <c:v>-7.6670190069618078</c:v>
                </c:pt>
                <c:pt idx="3445">
                  <c:v>-7.9497912966480095</c:v>
                </c:pt>
                <c:pt idx="3446">
                  <c:v>-8.232578815052408</c:v>
                </c:pt>
                <c:pt idx="3447">
                  <c:v>-8.5153814522051885</c:v>
                </c:pt>
                <c:pt idx="3448">
                  <c:v>-8.7981990969151624</c:v>
                </c:pt>
                <c:pt idx="3449">
                  <c:v>-9.0810316367869675</c:v>
                </c:pt>
                <c:pt idx="3450">
                  <c:v>-9.3638789582368229</c:v>
                </c:pt>
                <c:pt idx="3451">
                  <c:v>-9.6467409464988041</c:v>
                </c:pt>
                <c:pt idx="3452">
                  <c:v>-9.9296174856526722</c:v>
                </c:pt>
                <c:pt idx="3453">
                  <c:v>-10.212508458628189</c:v>
                </c:pt>
                <c:pt idx="3454">
                  <c:v>-10.495413747223944</c:v>
                </c:pt>
                <c:pt idx="3455">
                  <c:v>-10.778333232123808</c:v>
                </c:pt>
                <c:pt idx="3456">
                  <c:v>-11.061266792900138</c:v>
                </c:pt>
                <c:pt idx="3457">
                  <c:v>-11.344214308046533</c:v>
                </c:pt>
                <c:pt idx="3458">
                  <c:v>-11.627175654981921</c:v>
                </c:pt>
                <c:pt idx="3459">
                  <c:v>-11.91015071006696</c:v>
                </c:pt>
                <c:pt idx="3460">
                  <c:v>-12.193139348620342</c:v>
                </c:pt>
                <c:pt idx="3461">
                  <c:v>-12.476141444938406</c:v>
                </c:pt>
                <c:pt idx="3462">
                  <c:v>-12.759156872296003</c:v>
                </c:pt>
                <c:pt idx="3463">
                  <c:v>-13.042185502982143</c:v>
                </c:pt>
                <c:pt idx="3464">
                  <c:v>-13.325227208302637</c:v>
                </c:pt>
                <c:pt idx="3465">
                  <c:v>-13.608281858599037</c:v>
                </c:pt>
                <c:pt idx="3466">
                  <c:v>-13.891349323266699</c:v>
                </c:pt>
                <c:pt idx="3467">
                  <c:v>-14.174429470761554</c:v>
                </c:pt>
                <c:pt idx="3468">
                  <c:v>-14.457522168629847</c:v>
                </c:pt>
                <c:pt idx="3469">
                  <c:v>-14.74062728351457</c:v>
                </c:pt>
                <c:pt idx="3470">
                  <c:v>-15.023744681177025</c:v>
                </c:pt>
                <c:pt idx="3471">
                  <c:v>-15.306874226509004</c:v>
                </c:pt>
                <c:pt idx="3472">
                  <c:v>-15.590015783544832</c:v>
                </c:pt>
                <c:pt idx="3473">
                  <c:v>-15.873169215491725</c:v>
                </c:pt>
                <c:pt idx="3474">
                  <c:v>-16.156334384734706</c:v>
                </c:pt>
                <c:pt idx="3475">
                  <c:v>-16.439511152854521</c:v>
                </c:pt>
                <c:pt idx="3476">
                  <c:v>-16.722699380652031</c:v>
                </c:pt>
                <c:pt idx="3477">
                  <c:v>-17.005898928148063</c:v>
                </c:pt>
                <c:pt idx="3478">
                  <c:v>-17.289109654619622</c:v>
                </c:pt>
                <c:pt idx="3479">
                  <c:v>-17.572331418605437</c:v>
                </c:pt>
                <c:pt idx="3480">
                  <c:v>-17.855564077925354</c:v>
                </c:pt>
                <c:pt idx="3481">
                  <c:v>-18.138807489697033</c:v>
                </c:pt>
                <c:pt idx="3482">
                  <c:v>-18.422061510354141</c:v>
                </c:pt>
                <c:pt idx="3483">
                  <c:v>-18.705325995656395</c:v>
                </c:pt>
                <c:pt idx="3484">
                  <c:v>-18.988600800718352</c:v>
                </c:pt>
                <c:pt idx="3485">
                  <c:v>-19.271885780019591</c:v>
                </c:pt>
                <c:pt idx="3486">
                  <c:v>-19.555180787420433</c:v>
                </c:pt>
                <c:pt idx="3487">
                  <c:v>-19.838485676186831</c:v>
                </c:pt>
                <c:pt idx="3488">
                  <c:v>-20.121800298991374</c:v>
                </c:pt>
                <c:pt idx="3489">
                  <c:v>-20.405124507950728</c:v>
                </c:pt>
                <c:pt idx="3490">
                  <c:v>-20.688458154631078</c:v>
                </c:pt>
                <c:pt idx="3491">
                  <c:v>-20.971801090067313</c:v>
                </c:pt>
                <c:pt idx="3492">
                  <c:v>-21.255153164784268</c:v>
                </c:pt>
                <c:pt idx="3493">
                  <c:v>-21.538514228801674</c:v>
                </c:pt>
                <c:pt idx="3494">
                  <c:v>-21.82188413166967</c:v>
                </c:pt>
                <c:pt idx="3495">
                  <c:v>-22.105262722474777</c:v>
                </c:pt>
                <c:pt idx="3496">
                  <c:v>-22.388649849859647</c:v>
                </c:pt>
                <c:pt idx="3497">
                  <c:v>-22.67204536204364</c:v>
                </c:pt>
                <c:pt idx="3498">
                  <c:v>-22.955449106829285</c:v>
                </c:pt>
                <c:pt idx="3499">
                  <c:v>-23.238860931637134</c:v>
                </c:pt>
                <c:pt idx="3500">
                  <c:v>-23.522280683510044</c:v>
                </c:pt>
                <c:pt idx="3501">
                  <c:v>-23.805708209136551</c:v>
                </c:pt>
                <c:pt idx="3502">
                  <c:v>-24.089143354869599</c:v>
                </c:pt>
                <c:pt idx="3503">
                  <c:v>-24.372585966732618</c:v>
                </c:pt>
                <c:pt idx="3504">
                  <c:v>-24.656035890454675</c:v>
                </c:pt>
                <c:pt idx="3505">
                  <c:v>-24.939492971477154</c:v>
                </c:pt>
                <c:pt idx="3506">
                  <c:v>-25.222957054973424</c:v>
                </c:pt>
                <c:pt idx="3507">
                  <c:v>-25.5064279858668</c:v>
                </c:pt>
                <c:pt idx="3508">
                  <c:v>-25.789905608851058</c:v>
                </c:pt>
                <c:pt idx="3509">
                  <c:v>-26.073389768397284</c:v>
                </c:pt>
                <c:pt idx="3510">
                  <c:v>-26.356880308787023</c:v>
                </c:pt>
                <c:pt idx="3511">
                  <c:v>-26.640377074120554</c:v>
                </c:pt>
                <c:pt idx="3512">
                  <c:v>-26.923879908335596</c:v>
                </c:pt>
                <c:pt idx="3513">
                  <c:v>-27.207388655229057</c:v>
                </c:pt>
                <c:pt idx="3514">
                  <c:v>-27.490903158462483</c:v>
                </c:pt>
                <c:pt idx="3515">
                  <c:v>-27.774423261597182</c:v>
                </c:pt>
                <c:pt idx="3516">
                  <c:v>-28.057948808100154</c:v>
                </c:pt>
                <c:pt idx="3517">
                  <c:v>-28.341479641364334</c:v>
                </c:pt>
                <c:pt idx="3518">
                  <c:v>-28.625015604729985</c:v>
                </c:pt>
                <c:pt idx="3519">
                  <c:v>-28.908556541489038</c:v>
                </c:pt>
                <c:pt idx="3520">
                  <c:v>-29.192102294921959</c:v>
                </c:pt>
                <c:pt idx="3521">
                  <c:v>-29.47565270830178</c:v>
                </c:pt>
                <c:pt idx="3522">
                  <c:v>-29.759207624915547</c:v>
                </c:pt>
                <c:pt idx="3523">
                  <c:v>-30.042766888084753</c:v>
                </c:pt>
                <c:pt idx="3524">
                  <c:v>-30.326330341170383</c:v>
                </c:pt>
                <c:pt idx="3525">
                  <c:v>-30.609897827608055</c:v>
                </c:pt>
                <c:pt idx="3526">
                  <c:v>-30.893469190913869</c:v>
                </c:pt>
                <c:pt idx="3527">
                  <c:v>-31.177044274704215</c:v>
                </c:pt>
                <c:pt idx="3528">
                  <c:v>-31.460622922713913</c:v>
                </c:pt>
                <c:pt idx="3529">
                  <c:v>-31.744204978815326</c:v>
                </c:pt>
                <c:pt idx="3530">
                  <c:v>-32.027790287024402</c:v>
                </c:pt>
                <c:pt idx="3531">
                  <c:v>-32.311378691534877</c:v>
                </c:pt>
                <c:pt idx="3532">
                  <c:v>-32.594970036724789</c:v>
                </c:pt>
                <c:pt idx="3533">
                  <c:v>-32.87856416717478</c:v>
                </c:pt>
                <c:pt idx="3534">
                  <c:v>-33.162160927689001</c:v>
                </c:pt>
                <c:pt idx="3535">
                  <c:v>-33.445760163301138</c:v>
                </c:pt>
                <c:pt idx="3536">
                  <c:v>-33.729361719307093</c:v>
                </c:pt>
                <c:pt idx="3537">
                  <c:v>-34.012965441270524</c:v>
                </c:pt>
                <c:pt idx="3538">
                  <c:v>-34.296571175044249</c:v>
                </c:pt>
                <c:pt idx="3539">
                  <c:v>-34.580178766787093</c:v>
                </c:pt>
                <c:pt idx="3540">
                  <c:v>-34.86378806297185</c:v>
                </c:pt>
                <c:pt idx="3541">
                  <c:v>-35.147398910416307</c:v>
                </c:pt>
                <c:pt idx="3542">
                  <c:v>-35.431011156290687</c:v>
                </c:pt>
                <c:pt idx="3543">
                  <c:v>-35.714624648135761</c:v>
                </c:pt>
                <c:pt idx="3544">
                  <c:v>-35.998239233882074</c:v>
                </c:pt>
                <c:pt idx="3545">
                  <c:v>-36.281854761855598</c:v>
                </c:pt>
                <c:pt idx="3546">
                  <c:v>-36.565471080809573</c:v>
                </c:pt>
                <c:pt idx="3547">
                  <c:v>-36.849088039930869</c:v>
                </c:pt>
                <c:pt idx="3548">
                  <c:v>-37.13270548885788</c:v>
                </c:pt>
                <c:pt idx="3549">
                  <c:v>-37.416323277697991</c:v>
                </c:pt>
                <c:pt idx="3550">
                  <c:v>-37.699941257044102</c:v>
                </c:pt>
                <c:pt idx="3551">
                  <c:v>-37.983559277980589</c:v>
                </c:pt>
                <c:pt idx="3552">
                  <c:v>-38.267177192115952</c:v>
                </c:pt>
                <c:pt idx="3553">
                  <c:v>-38.550794851586723</c:v>
                </c:pt>
                <c:pt idx="3554">
                  <c:v>-38.834412109077391</c:v>
                </c:pt>
                <c:pt idx="3555">
                  <c:v>-39.118028817835658</c:v>
                </c:pt>
                <c:pt idx="3556">
                  <c:v>-39.401644831679477</c:v>
                </c:pt>
                <c:pt idx="3557">
                  <c:v>-39.68526000502829</c:v>
                </c:pt>
                <c:pt idx="3558">
                  <c:v>-39.96887419290654</c:v>
                </c:pt>
                <c:pt idx="3559">
                  <c:v>-40.252487250962744</c:v>
                </c:pt>
                <c:pt idx="3560">
                  <c:v>-40.536099035485371</c:v>
                </c:pt>
                <c:pt idx="3561">
                  <c:v>-40.819709403409064</c:v>
                </c:pt>
                <c:pt idx="3562">
                  <c:v>-41.103318212344561</c:v>
                </c:pt>
                <c:pt idx="3563">
                  <c:v>-41.386925320582662</c:v>
                </c:pt>
                <c:pt idx="3564">
                  <c:v>-41.670530587111351</c:v>
                </c:pt>
                <c:pt idx="3565">
                  <c:v>-41.954133871634539</c:v>
                </c:pt>
                <c:pt idx="3566">
                  <c:v>-42.23773503457322</c:v>
                </c:pt>
                <c:pt idx="3567">
                  <c:v>-42.521333937098163</c:v>
                </c:pt>
                <c:pt idx="3568">
                  <c:v>-42.804930441132534</c:v>
                </c:pt>
                <c:pt idx="3569">
                  <c:v>-43.088524409368297</c:v>
                </c:pt>
                <c:pt idx="3570">
                  <c:v>-43.372115705280656</c:v>
                </c:pt>
                <c:pt idx="3571">
                  <c:v>-43.65570419314539</c:v>
                </c:pt>
                <c:pt idx="3572">
                  <c:v>-43.939289738039214</c:v>
                </c:pt>
                <c:pt idx="3573">
                  <c:v>-44.222872205873003</c:v>
                </c:pt>
                <c:pt idx="3574">
                  <c:v>-44.506451463391613</c:v>
                </c:pt>
                <c:pt idx="3575">
                  <c:v>-44.790027378193436</c:v>
                </c:pt>
                <c:pt idx="3576">
                  <c:v>-45.073599818741826</c:v>
                </c:pt>
                <c:pt idx="3577">
                  <c:v>-45.357168654371776</c:v>
                </c:pt>
                <c:pt idx="3578">
                  <c:v>-45.640733755316042</c:v>
                </c:pt>
                <c:pt idx="3579">
                  <c:v>-45.924294992708937</c:v>
                </c:pt>
                <c:pt idx="3580">
                  <c:v>-46.207852238601873</c:v>
                </c:pt>
                <c:pt idx="3581">
                  <c:v>-46.491405365978139</c:v>
                </c:pt>
                <c:pt idx="3582">
                  <c:v>-46.774954248754476</c:v>
                </c:pt>
                <c:pt idx="3583">
                  <c:v>-47.058498761810071</c:v>
                </c:pt>
                <c:pt idx="3584">
                  <c:v>-47.342038780989149</c:v>
                </c:pt>
                <c:pt idx="3585">
                  <c:v>-47.625574183112668</c:v>
                </c:pt>
                <c:pt idx="3586">
                  <c:v>-47.90910484599727</c:v>
                </c:pt>
                <c:pt idx="3587">
                  <c:v>-48.192630648452017</c:v>
                </c:pt>
                <c:pt idx="3588">
                  <c:v>-48.476151470310541</c:v>
                </c:pt>
                <c:pt idx="3589">
                  <c:v>-48.759667192429546</c:v>
                </c:pt>
                <c:pt idx="3590">
                  <c:v>-49.04317769670179</c:v>
                </c:pt>
                <c:pt idx="3591">
                  <c:v>-49.326682866070712</c:v>
                </c:pt>
                <c:pt idx="3592">
                  <c:v>-49.610182584542208</c:v>
                </c:pt>
                <c:pt idx="3593">
                  <c:v>-49.893676737184357</c:v>
                </c:pt>
                <c:pt idx="3594">
                  <c:v>-50.177165210156446</c:v>
                </c:pt>
                <c:pt idx="3595">
                  <c:v>-50.460647890708394</c:v>
                </c:pt>
                <c:pt idx="3596">
                  <c:v>-50.744124667192644</c:v>
                </c:pt>
                <c:pt idx="3597">
                  <c:v>-51.027595429079959</c:v>
                </c:pt>
                <c:pt idx="3598">
                  <c:v>-51.311060066955008</c:v>
                </c:pt>
                <c:pt idx="3599">
                  <c:v>-51.594518472548991</c:v>
                </c:pt>
                <c:pt idx="3600">
                  <c:v>-51.877970538731525</c:v>
                </c:pt>
                <c:pt idx="3601">
                  <c:v>-52.161416159528834</c:v>
                </c:pt>
                <c:pt idx="3602">
                  <c:v>-52.444855230134912</c:v>
                </c:pt>
                <c:pt idx="3603">
                  <c:v>-52.728287646909074</c:v>
                </c:pt>
                <c:pt idx="3604">
                  <c:v>-53.011713307400967</c:v>
                </c:pt>
                <c:pt idx="3605">
                  <c:v>-53.29513211035308</c:v>
                </c:pt>
                <c:pt idx="3606">
                  <c:v>-53.578543955708462</c:v>
                </c:pt>
                <c:pt idx="3607">
                  <c:v>-53.861948744625366</c:v>
                </c:pt>
                <c:pt idx="3608">
                  <c:v>-54.145346379471832</c:v>
                </c:pt>
                <c:pt idx="3609">
                  <c:v>-54.428736763854502</c:v>
                </c:pt>
                <c:pt idx="3610">
                  <c:v>-54.712119802614332</c:v>
                </c:pt>
                <c:pt idx="3611">
                  <c:v>-54.995495401838127</c:v>
                </c:pt>
                <c:pt idx="3612">
                  <c:v>-55.278863468869645</c:v>
                </c:pt>
                <c:pt idx="3613">
                  <c:v>-55.562223912305882</c:v>
                </c:pt>
                <c:pt idx="3614">
                  <c:v>-55.845576642022657</c:v>
                </c:pt>
                <c:pt idx="3615">
                  <c:v>-56.128921569171304</c:v>
                </c:pt>
                <c:pt idx="3616">
                  <c:v>-56.412258606188381</c:v>
                </c:pt>
                <c:pt idx="3617">
                  <c:v>-56.695587666803469</c:v>
                </c:pt>
                <c:pt idx="3618">
                  <c:v>-56.978908666049882</c:v>
                </c:pt>
                <c:pt idx="3619">
                  <c:v>-57.262221520258535</c:v>
                </c:pt>
                <c:pt idx="3620">
                  <c:v>-57.545526147085106</c:v>
                </c:pt>
                <c:pt idx="3621">
                  <c:v>-57.828822465503244</c:v>
                </c:pt>
                <c:pt idx="3622">
                  <c:v>-58.112110395814348</c:v>
                </c:pt>
                <c:pt idx="3623">
                  <c:v>-58.395389859657683</c:v>
                </c:pt>
                <c:pt idx="3624">
                  <c:v>-58.67866078000489</c:v>
                </c:pt>
                <c:pt idx="3625">
                  <c:v>-58.961923081183564</c:v>
                </c:pt>
                <c:pt idx="3626">
                  <c:v>-59.245176688871524</c:v>
                </c:pt>
                <c:pt idx="3627">
                  <c:v>-59.528421530105689</c:v>
                </c:pt>
                <c:pt idx="3628">
                  <c:v>-59.8116575332905</c:v>
                </c:pt>
                <c:pt idx="3629">
                  <c:v>-60.094884628192986</c:v>
                </c:pt>
                <c:pt idx="3630">
                  <c:v>-60.378102745964441</c:v>
                </c:pt>
                <c:pt idx="3631">
                  <c:v>-60.661311819133488</c:v>
                </c:pt>
                <c:pt idx="3632">
                  <c:v>-60.944511781616193</c:v>
                </c:pt>
                <c:pt idx="3633">
                  <c:v>-61.227702568718819</c:v>
                </c:pt>
                <c:pt idx="3634">
                  <c:v>-61.510884117146773</c:v>
                </c:pt>
                <c:pt idx="3635">
                  <c:v>-61.794056364998021</c:v>
                </c:pt>
                <c:pt idx="3636">
                  <c:v>-62.077219251781422</c:v>
                </c:pt>
                <c:pt idx="3637">
                  <c:v>-62.360372718414936</c:v>
                </c:pt>
                <c:pt idx="3638">
                  <c:v>-62.643516707228464</c:v>
                </c:pt>
                <c:pt idx="3639">
                  <c:v>-62.92665116197248</c:v>
                </c:pt>
                <c:pt idx="3640">
                  <c:v>-63.20977602780787</c:v>
                </c:pt>
                <c:pt idx="3641">
                  <c:v>116.50710874865702</c:v>
                </c:pt>
                <c:pt idx="3642">
                  <c:v>116.22400321943132</c:v>
                </c:pt>
                <c:pt idx="3643">
                  <c:v>115.94090743503811</c:v>
                </c:pt>
                <c:pt idx="3644">
                  <c:v>115.65782144459432</c:v>
                </c:pt>
                <c:pt idx="3645">
                  <c:v>115.37474529578186</c:v>
                </c:pt>
                <c:pt idx="3646">
                  <c:v>115.09167903483289</c:v>
                </c:pt>
                <c:pt idx="3647">
                  <c:v>114.8086227065431</c:v>
                </c:pt>
                <c:pt idx="3648">
                  <c:v>114.52557635425937</c:v>
                </c:pt>
                <c:pt idx="3649">
                  <c:v>114.24254001987991</c:v>
                </c:pt>
                <c:pt idx="3650">
                  <c:v>113.95951374386067</c:v>
                </c:pt>
                <c:pt idx="3651">
                  <c:v>113.67649756519781</c:v>
                </c:pt>
                <c:pt idx="3652">
                  <c:v>113.39349152143703</c:v>
                </c:pt>
                <c:pt idx="3653">
                  <c:v>113.11049564866929</c:v>
                </c:pt>
                <c:pt idx="3654">
                  <c:v>112.82750998152797</c:v>
                </c:pt>
                <c:pt idx="3655">
                  <c:v>112.5445345531862</c:v>
                </c:pt>
                <c:pt idx="3656">
                  <c:v>112.26156939536637</c:v>
                </c:pt>
                <c:pt idx="3657">
                  <c:v>111.97861453832267</c:v>
                </c:pt>
                <c:pt idx="3658">
                  <c:v>111.69567001084992</c:v>
                </c:pt>
                <c:pt idx="3659">
                  <c:v>111.41273584028215</c:v>
                </c:pt>
                <c:pt idx="3660">
                  <c:v>111.12981205248865</c:v>
                </c:pt>
                <c:pt idx="3661">
                  <c:v>110.84689867188348</c:v>
                </c:pt>
                <c:pt idx="3662">
                  <c:v>110.56399572141117</c:v>
                </c:pt>
                <c:pt idx="3663">
                  <c:v>110.28110322255412</c:v>
                </c:pt>
                <c:pt idx="3664">
                  <c:v>109.99822119533368</c:v>
                </c:pt>
                <c:pt idx="3665">
                  <c:v>109.71534965830485</c:v>
                </c:pt>
                <c:pt idx="3666">
                  <c:v>109.43248862857081</c:v>
                </c:pt>
                <c:pt idx="3667">
                  <c:v>109.14963812176202</c:v>
                </c:pt>
                <c:pt idx="3668">
                  <c:v>108.86679815205308</c:v>
                </c:pt>
                <c:pt idx="3669">
                  <c:v>108.58396873215892</c:v>
                </c:pt>
                <c:pt idx="3670">
                  <c:v>108.30114987333145</c:v>
                </c:pt>
                <c:pt idx="3671">
                  <c:v>108.01834158537484</c:v>
                </c:pt>
                <c:pt idx="3672">
                  <c:v>107.73554387662783</c:v>
                </c:pt>
                <c:pt idx="3673">
                  <c:v>107.45275675397808</c:v>
                </c:pt>
                <c:pt idx="3674">
                  <c:v>107.16998022285958</c:v>
                </c:pt>
                <c:pt idx="3675">
                  <c:v>106.88721428725238</c:v>
                </c:pt>
                <c:pt idx="3676">
                  <c:v>106.60445894969612</c:v>
                </c:pt>
                <c:pt idx="3677">
                  <c:v>106.32171421127477</c:v>
                </c:pt>
                <c:pt idx="3678">
                  <c:v>106.03898007163085</c:v>
                </c:pt>
                <c:pt idx="3679">
                  <c:v>105.75625652896345</c:v>
                </c:pt>
                <c:pt idx="3680">
                  <c:v>105.47354358003315</c:v>
                </c:pt>
                <c:pt idx="3681">
                  <c:v>105.19084122015956</c:v>
                </c:pt>
                <c:pt idx="3682">
                  <c:v>104.90814944323759</c:v>
                </c:pt>
                <c:pt idx="3683">
                  <c:v>104.62546824172207</c:v>
                </c:pt>
                <c:pt idx="3684">
                  <c:v>104.34279760664269</c:v>
                </c:pt>
                <c:pt idx="3685">
                  <c:v>104.06013752760462</c:v>
                </c:pt>
                <c:pt idx="3686">
                  <c:v>103.77748799278976</c:v>
                </c:pt>
                <c:pt idx="3687">
                  <c:v>103.49484898896966</c:v>
                </c:pt>
                <c:pt idx="3688">
                  <c:v>103.21222050149457</c:v>
                </c:pt>
                <c:pt idx="3689">
                  <c:v>102.92960251430796</c:v>
                </c:pt>
                <c:pt idx="3690">
                  <c:v>102.64699500994634</c:v>
                </c:pt>
                <c:pt idx="3691">
                  <c:v>102.36439796954301</c:v>
                </c:pt>
                <c:pt idx="3692">
                  <c:v>102.08181137284176</c:v>
                </c:pt>
                <c:pt idx="3693">
                  <c:v>101.7992351981854</c:v>
                </c:pt>
                <c:pt idx="3694">
                  <c:v>101.51666942253085</c:v>
                </c:pt>
                <c:pt idx="3695">
                  <c:v>101.23411402145308</c:v>
                </c:pt>
                <c:pt idx="3696">
                  <c:v>100.95156896914378</c:v>
                </c:pt>
                <c:pt idx="3697">
                  <c:v>100.66903423843058</c:v>
                </c:pt>
                <c:pt idx="3698">
                  <c:v>100.38650980076437</c:v>
                </c:pt>
                <c:pt idx="3699">
                  <c:v>100.10399562623557</c:v>
                </c:pt>
                <c:pt idx="3700">
                  <c:v>99.821491683576838</c:v>
                </c:pt>
                <c:pt idx="3701">
                  <c:v>99.538997940169352</c:v>
                </c:pt>
                <c:pt idx="3702">
                  <c:v>99.25651436204393</c:v>
                </c:pt>
                <c:pt idx="3703">
                  <c:v>98.974040913900623</c:v>
                </c:pt>
                <c:pt idx="3704">
                  <c:v>98.69157755909599</c:v>
                </c:pt>
                <c:pt idx="3705">
                  <c:v>98.4091242596608</c:v>
                </c:pt>
                <c:pt idx="3706">
                  <c:v>98.126680976303575</c:v>
                </c:pt>
                <c:pt idx="3707">
                  <c:v>97.844247668413985</c:v>
                </c:pt>
                <c:pt idx="3708">
                  <c:v>97.561824294081262</c:v>
                </c:pt>
                <c:pt idx="3709">
                  <c:v>97.279410810082652</c:v>
                </c:pt>
                <c:pt idx="3710">
                  <c:v>96.997007171902794</c:v>
                </c:pt>
                <c:pt idx="3711">
                  <c:v>96.714613333736366</c:v>
                </c:pt>
                <c:pt idx="3712">
                  <c:v>96.432229248493897</c:v>
                </c:pt>
                <c:pt idx="3713">
                  <c:v>96.149854867818206</c:v>
                </c:pt>
                <c:pt idx="3714">
                  <c:v>95.867490142076122</c:v>
                </c:pt>
                <c:pt idx="3715">
                  <c:v>95.585135020376839</c:v>
                </c:pt>
                <c:pt idx="3716">
                  <c:v>95.302789450576043</c:v>
                </c:pt>
                <c:pt idx="3717">
                  <c:v>95.020453379281363</c:v>
                </c:pt>
                <c:pt idx="3718">
                  <c:v>94.738126751870894</c:v>
                </c:pt>
                <c:pt idx="3719">
                  <c:v>94.455809512483484</c:v>
                </c:pt>
                <c:pt idx="3720">
                  <c:v>94.173501604039458</c:v>
                </c:pt>
                <c:pt idx="3721">
                  <c:v>93.891202968244826</c:v>
                </c:pt>
                <c:pt idx="3722">
                  <c:v>93.608913545599393</c:v>
                </c:pt>
                <c:pt idx="3723">
                  <c:v>93.326633275402642</c:v>
                </c:pt>
                <c:pt idx="3724">
                  <c:v>93.044362095772456</c:v>
                </c:pt>
                <c:pt idx="3725">
                  <c:v>92.762099943638447</c:v>
                </c:pt>
                <c:pt idx="3726">
                  <c:v>92.479846754759592</c:v>
                </c:pt>
                <c:pt idx="3727">
                  <c:v>92.197602463732139</c:v>
                </c:pt>
                <c:pt idx="3728">
                  <c:v>91.915367003994064</c:v>
                </c:pt>
                <c:pt idx="3729">
                  <c:v>91.63314030784602</c:v>
                </c:pt>
                <c:pt idx="3730">
                  <c:v>91.350922306443934</c:v>
                </c:pt>
                <c:pt idx="3731">
                  <c:v>91.068712929817423</c:v>
                </c:pt>
                <c:pt idx="3732">
                  <c:v>90.786512106878462</c:v>
                </c:pt>
                <c:pt idx="3733">
                  <c:v>90.504319765426061</c:v>
                </c:pt>
                <c:pt idx="3734">
                  <c:v>90.222135832169116</c:v>
                </c:pt>
                <c:pt idx="3735">
                  <c:v>89.939960232716373</c:v>
                </c:pt>
                <c:pt idx="3736">
                  <c:v>89.657792891598845</c:v>
                </c:pt>
                <c:pt idx="3737">
                  <c:v>89.37563373227691</c:v>
                </c:pt>
                <c:pt idx="3738">
                  <c:v>89.09348267714654</c:v>
                </c:pt>
                <c:pt idx="3739">
                  <c:v>88.811339647560118</c:v>
                </c:pt>
                <c:pt idx="3740">
                  <c:v>88.529204563820926</c:v>
                </c:pt>
                <c:pt idx="3741">
                  <c:v>88.24707734520301</c:v>
                </c:pt>
                <c:pt idx="3742">
                  <c:v>87.964957909959608</c:v>
                </c:pt>
                <c:pt idx="3743">
                  <c:v>87.682846175332429</c:v>
                </c:pt>
                <c:pt idx="3744">
                  <c:v>87.400742057559881</c:v>
                </c:pt>
                <c:pt idx="3745">
                  <c:v>87.118645471898617</c:v>
                </c:pt>
                <c:pt idx="3746">
                  <c:v>86.836556332616922</c:v>
                </c:pt>
                <c:pt idx="3747">
                  <c:v>86.554474553015964</c:v>
                </c:pt>
                <c:pt idx="3748">
                  <c:v>86.272400045439767</c:v>
                </c:pt>
                <c:pt idx="3749">
                  <c:v>85.990332721280126</c:v>
                </c:pt>
                <c:pt idx="3750">
                  <c:v>85.708272491001225</c:v>
                </c:pt>
                <c:pt idx="3751">
                  <c:v>85.426219264132428</c:v>
                </c:pt>
                <c:pt idx="3752">
                  <c:v>85.144172949290365</c:v>
                </c:pt>
                <c:pt idx="3753">
                  <c:v>84.862133454187685</c:v>
                </c:pt>
                <c:pt idx="3754">
                  <c:v>84.580100685641298</c:v>
                </c:pt>
                <c:pt idx="3755">
                  <c:v>84.298074549594617</c:v>
                </c:pt>
                <c:pt idx="3756">
                  <c:v>84.016054951112253</c:v>
                </c:pt>
                <c:pt idx="3757">
                  <c:v>83.734041794401975</c:v>
                </c:pt>
                <c:pt idx="3758">
                  <c:v>83.452034982823562</c:v>
                </c:pt>
                <c:pt idx="3759">
                  <c:v>83.170034418898666</c:v>
                </c:pt>
                <c:pt idx="3760">
                  <c:v>82.888040004331017</c:v>
                </c:pt>
                <c:pt idx="3761">
                  <c:v>82.606051640003855</c:v>
                </c:pt>
                <c:pt idx="3762">
                  <c:v>82.324069226000603</c:v>
                </c:pt>
                <c:pt idx="3763">
                  <c:v>82.042092661615882</c:v>
                </c:pt>
                <c:pt idx="3764">
                  <c:v>81.760121845365376</c:v>
                </c:pt>
                <c:pt idx="3765">
                  <c:v>81.478156674996058</c:v>
                </c:pt>
                <c:pt idx="3766">
                  <c:v>81.196197047508704</c:v>
                </c:pt>
                <c:pt idx="3767">
                  <c:v>80.914242859154186</c:v>
                </c:pt>
                <c:pt idx="3768">
                  <c:v>80.632294005454582</c:v>
                </c:pt>
                <c:pt idx="3769">
                  <c:v>80.350350381214056</c:v>
                </c:pt>
                <c:pt idx="3770">
                  <c:v>80.068411880528046</c:v>
                </c:pt>
                <c:pt idx="3771">
                  <c:v>79.786478396806444</c:v>
                </c:pt>
                <c:pt idx="3772">
                  <c:v>79.504549822768723</c:v>
                </c:pt>
                <c:pt idx="3773">
                  <c:v>79.222626050467483</c:v>
                </c:pt>
                <c:pt idx="3774">
                  <c:v>78.940706971298425</c:v>
                </c:pt>
                <c:pt idx="3775">
                  <c:v>78.658792476009651</c:v>
                </c:pt>
                <c:pt idx="3776">
                  <c:v>78.376882454724964</c:v>
                </c:pt>
                <c:pt idx="3777">
                  <c:v>78.094976796940571</c:v>
                </c:pt>
                <c:pt idx="3778">
                  <c:v>77.813075391546477</c:v>
                </c:pt>
                <c:pt idx="3779">
                  <c:v>77.531178126839166</c:v>
                </c:pt>
                <c:pt idx="3780">
                  <c:v>77.249284890530419</c:v>
                </c:pt>
                <c:pt idx="3781">
                  <c:v>76.967395569769025</c:v>
                </c:pt>
              </c:numCache>
            </c:numRef>
          </c:yVal>
          <c:smooth val="1"/>
          <c:extLst>
            <c:ext xmlns:c16="http://schemas.microsoft.com/office/drawing/2014/chart" uri="{C3380CC4-5D6E-409C-BE32-E72D297353CC}">
              <c16:uniqueId val="{00000001-F29F-4CA5-9185-B227952ABB1D}"/>
            </c:ext>
          </c:extLst>
        </c:ser>
        <c:dLbls>
          <c:showLegendKey val="0"/>
          <c:showVal val="0"/>
          <c:showCatName val="0"/>
          <c:showSerName val="0"/>
          <c:showPercent val="0"/>
          <c:showBubbleSize val="0"/>
        </c:dLbls>
        <c:axId val="502010624"/>
        <c:axId val="501938816"/>
      </c:scatterChart>
      <c:valAx>
        <c:axId val="501934720"/>
        <c:scaling>
          <c:logBase val="10"/>
          <c:orientation val="minMax"/>
          <c:max val="10000000"/>
          <c:min val="100"/>
        </c:scaling>
        <c:delete val="0"/>
        <c:axPos val="b"/>
        <c:majorGridlines/>
        <c:minorGridlines/>
        <c:title>
          <c:tx>
            <c:rich>
              <a:bodyPr/>
              <a:lstStyle/>
              <a:p>
                <a:pPr>
                  <a:defRPr/>
                </a:pPr>
                <a:r>
                  <a:rPr lang="en-US"/>
                  <a:t>Frequency (Hz)</a:t>
                </a:r>
              </a:p>
            </c:rich>
          </c:tx>
          <c:overlay val="0"/>
        </c:title>
        <c:numFmt formatCode="General" sourceLinked="1"/>
        <c:majorTickMark val="out"/>
        <c:minorTickMark val="in"/>
        <c:tickLblPos val="nextTo"/>
        <c:crossAx val="501936896"/>
        <c:crosses val="autoZero"/>
        <c:crossBetween val="midCat"/>
      </c:valAx>
      <c:valAx>
        <c:axId val="501936896"/>
        <c:scaling>
          <c:orientation val="minMax"/>
          <c:max val="70"/>
          <c:min val="-70"/>
        </c:scaling>
        <c:delete val="0"/>
        <c:axPos val="l"/>
        <c:majorGridlines/>
        <c:title>
          <c:tx>
            <c:rich>
              <a:bodyPr rot="-5400000" vert="horz"/>
              <a:lstStyle/>
              <a:p>
                <a:pPr>
                  <a:defRPr/>
                </a:pPr>
                <a:r>
                  <a:rPr lang="en-US"/>
                  <a:t>Gain(dB)</a:t>
                </a:r>
              </a:p>
            </c:rich>
          </c:tx>
          <c:overlay val="0"/>
        </c:title>
        <c:numFmt formatCode="General" sourceLinked="1"/>
        <c:majorTickMark val="out"/>
        <c:minorTickMark val="none"/>
        <c:tickLblPos val="nextTo"/>
        <c:crossAx val="501934720"/>
        <c:crossesAt val="100"/>
        <c:crossBetween val="midCat"/>
        <c:majorUnit val="5"/>
      </c:valAx>
      <c:valAx>
        <c:axId val="501938816"/>
        <c:scaling>
          <c:orientation val="minMax"/>
          <c:max val="180"/>
          <c:min val="-180"/>
        </c:scaling>
        <c:delete val="0"/>
        <c:axPos val="r"/>
        <c:title>
          <c:tx>
            <c:rich>
              <a:bodyPr rot="-5400000" vert="horz"/>
              <a:lstStyle/>
              <a:p>
                <a:pPr>
                  <a:defRPr/>
                </a:pPr>
                <a:r>
                  <a:rPr lang="en-US"/>
                  <a:t>Phase (degree)</a:t>
                </a:r>
              </a:p>
            </c:rich>
          </c:tx>
          <c:overlay val="0"/>
        </c:title>
        <c:numFmt formatCode="General" sourceLinked="1"/>
        <c:majorTickMark val="out"/>
        <c:minorTickMark val="none"/>
        <c:tickLblPos val="nextTo"/>
        <c:crossAx val="502010624"/>
        <c:crosses val="max"/>
        <c:crossBetween val="midCat"/>
        <c:majorUnit val="15"/>
      </c:valAx>
      <c:valAx>
        <c:axId val="502010624"/>
        <c:scaling>
          <c:logBase val="10"/>
          <c:orientation val="minMax"/>
        </c:scaling>
        <c:delete val="1"/>
        <c:axPos val="b"/>
        <c:numFmt formatCode="General" sourceLinked="1"/>
        <c:majorTickMark val="out"/>
        <c:minorTickMark val="none"/>
        <c:tickLblPos val="nextTo"/>
        <c:crossAx val="501938816"/>
        <c:crosses val="autoZero"/>
        <c:crossBetween val="midCat"/>
      </c:valAx>
    </c:plotArea>
    <c:legend>
      <c:legendPos val="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image" Target="../media/image10.png"/><Relationship Id="rId4"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4" Type="http://schemas.openxmlformats.org/officeDocument/2006/relationships/chart" Target="../charts/chart5.xml"/></Relationships>
</file>

<file path=xl/drawings/_rels/drawing4.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image" Target="../media/image15.png"/><Relationship Id="rId4" Type="http://schemas.openxmlformats.org/officeDocument/2006/relationships/image" Target="../media/image14.png"/></Relationships>
</file>

<file path=xl/drawings/_rels/drawing5.xml.rels><?xml version="1.0" encoding="UTF-8" standalone="yes"?>
<Relationships xmlns="http://schemas.openxmlformats.org/package/2006/relationships"><Relationship Id="rId1"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xdr:twoCellAnchor editAs="oneCell">
    <xdr:from>
      <xdr:col>8</xdr:col>
      <xdr:colOff>89647</xdr:colOff>
      <xdr:row>33</xdr:row>
      <xdr:rowOff>0</xdr:rowOff>
    </xdr:from>
    <xdr:to>
      <xdr:col>12</xdr:col>
      <xdr:colOff>257911</xdr:colOff>
      <xdr:row>46</xdr:row>
      <xdr:rowOff>63910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3839265" y="6533029"/>
          <a:ext cx="5759999" cy="2484380"/>
        </a:xfrm>
        <a:prstGeom prst="rect">
          <a:avLst/>
        </a:prstGeom>
      </xdr:spPr>
    </xdr:pic>
    <xdr:clientData/>
  </xdr:twoCellAnchor>
  <xdr:twoCellAnchor editAs="oneCell">
    <xdr:from>
      <xdr:col>8</xdr:col>
      <xdr:colOff>392206</xdr:colOff>
      <xdr:row>94</xdr:row>
      <xdr:rowOff>72437</xdr:rowOff>
    </xdr:from>
    <xdr:to>
      <xdr:col>12</xdr:col>
      <xdr:colOff>840441</xdr:colOff>
      <xdr:row>115</xdr:row>
      <xdr:rowOff>135895</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14209059" y="18719025"/>
          <a:ext cx="6039970" cy="4411340"/>
        </a:xfrm>
        <a:prstGeom prst="rect">
          <a:avLst/>
        </a:prstGeom>
      </xdr:spPr>
    </xdr:pic>
    <xdr:clientData/>
  </xdr:twoCellAnchor>
  <xdr:twoCellAnchor>
    <xdr:from>
      <xdr:col>8</xdr:col>
      <xdr:colOff>313765</xdr:colOff>
      <xdr:row>117</xdr:row>
      <xdr:rowOff>123265</xdr:rowOff>
    </xdr:from>
    <xdr:to>
      <xdr:col>14</xdr:col>
      <xdr:colOff>280147</xdr:colOff>
      <xdr:row>140</xdr:row>
      <xdr:rowOff>134471</xdr:rowOff>
    </xdr:to>
    <xdr:graphicFrame macro="">
      <xdr:nvGraphicFramePr>
        <xdr:cNvPr id="4" name="Chart 3">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84667</xdr:colOff>
      <xdr:row>35</xdr:row>
      <xdr:rowOff>0</xdr:rowOff>
    </xdr:from>
    <xdr:to>
      <xdr:col>4</xdr:col>
      <xdr:colOff>3735916</xdr:colOff>
      <xdr:row>35</xdr:row>
      <xdr:rowOff>0</xdr:rowOff>
    </xdr:to>
    <xdr:pic>
      <xdr:nvPicPr>
        <xdr:cNvPr id="30" name="Picture 29">
          <a:extLst>
            <a:ext uri="{FF2B5EF4-FFF2-40B4-BE49-F238E27FC236}">
              <a16:creationId xmlns:a16="http://schemas.microsoft.com/office/drawing/2014/main" id="{00000000-0008-0000-0200-00001E000000}"/>
            </a:ext>
          </a:extLst>
        </xdr:cNvPr>
        <xdr:cNvPicPr>
          <a:picLocks noChangeAspect="1"/>
        </xdr:cNvPicPr>
      </xdr:nvPicPr>
      <xdr:blipFill>
        <a:blip xmlns:r="http://schemas.openxmlformats.org/officeDocument/2006/relationships" r:embed="rId1"/>
        <a:stretch>
          <a:fillRect/>
        </a:stretch>
      </xdr:blipFill>
      <xdr:spPr>
        <a:xfrm>
          <a:off x="4787636" y="52108449"/>
          <a:ext cx="3651249" cy="1404327"/>
        </a:xfrm>
        <a:prstGeom prst="rect">
          <a:avLst/>
        </a:prstGeom>
      </xdr:spPr>
    </xdr:pic>
    <xdr:clientData/>
  </xdr:twoCellAnchor>
  <mc:AlternateContent xmlns:mc="http://schemas.openxmlformats.org/markup-compatibility/2006">
    <mc:Choice xmlns:a14="http://schemas.microsoft.com/office/drawing/2010/main" Requires="a14">
      <xdr:twoCellAnchor>
        <xdr:from>
          <xdr:col>4</xdr:col>
          <xdr:colOff>419100</xdr:colOff>
          <xdr:row>17</xdr:row>
          <xdr:rowOff>228600</xdr:rowOff>
        </xdr:from>
        <xdr:to>
          <xdr:col>4</xdr:col>
          <xdr:colOff>3152775</xdr:colOff>
          <xdr:row>17</xdr:row>
          <xdr:rowOff>1790700</xdr:rowOff>
        </xdr:to>
        <xdr:sp macro="" textlink="">
          <xdr:nvSpPr>
            <xdr:cNvPr id="3075" name="Object 3" hidden="1">
              <a:extLst>
                <a:ext uri="{63B3BB69-23CF-44E3-9099-C40C66FF867C}">
                  <a14:compatExt spid="_x0000_s3075"/>
                </a:ext>
                <a:ext uri="{FF2B5EF4-FFF2-40B4-BE49-F238E27FC236}">
                  <a16:creationId xmlns:a16="http://schemas.microsoft.com/office/drawing/2014/main" id="{00000000-0008-0000-0200-0000030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4</xdr:col>
      <xdr:colOff>321468</xdr:colOff>
      <xdr:row>18</xdr:row>
      <xdr:rowOff>1202531</xdr:rowOff>
    </xdr:from>
    <xdr:to>
      <xdr:col>4</xdr:col>
      <xdr:colOff>3381375</xdr:colOff>
      <xdr:row>18</xdr:row>
      <xdr:rowOff>2881313</xdr:rowOff>
    </xdr:to>
    <xdr:pic>
      <xdr:nvPicPr>
        <xdr:cNvPr id="19" name="Picture 18">
          <a:extLst>
            <a:ext uri="{FF2B5EF4-FFF2-40B4-BE49-F238E27FC236}">
              <a16:creationId xmlns:a16="http://schemas.microsoft.com/office/drawing/2014/main" id="{00000000-0008-0000-0200-000013000000}"/>
            </a:ext>
          </a:extLst>
        </xdr:cNvPr>
        <xdr:cNvPicPr/>
      </xdr:nvPicPr>
      <xdr:blipFill>
        <a:blip xmlns:r="http://schemas.openxmlformats.org/officeDocument/2006/relationships" r:embed="rId2"/>
        <a:stretch>
          <a:fillRect/>
        </a:stretch>
      </xdr:blipFill>
      <xdr:spPr>
        <a:xfrm>
          <a:off x="5024437" y="13835062"/>
          <a:ext cx="3059907" cy="1678782"/>
        </a:xfrm>
        <a:prstGeom prst="rect">
          <a:avLst/>
        </a:prstGeom>
      </xdr:spPr>
    </xdr:pic>
    <xdr:clientData/>
  </xdr:twoCellAnchor>
  <xdr:twoCellAnchor editAs="oneCell">
    <xdr:from>
      <xdr:col>4</xdr:col>
      <xdr:colOff>142874</xdr:colOff>
      <xdr:row>19</xdr:row>
      <xdr:rowOff>1012031</xdr:rowOff>
    </xdr:from>
    <xdr:to>
      <xdr:col>4</xdr:col>
      <xdr:colOff>3667124</xdr:colOff>
      <xdr:row>20</xdr:row>
      <xdr:rowOff>0</xdr:rowOff>
    </xdr:to>
    <xdr:pic>
      <xdr:nvPicPr>
        <xdr:cNvPr id="21" name="Picture 20">
          <a:extLst>
            <a:ext uri="{FF2B5EF4-FFF2-40B4-BE49-F238E27FC236}">
              <a16:creationId xmlns:a16="http://schemas.microsoft.com/office/drawing/2014/main" id="{00000000-0008-0000-0200-000015000000}"/>
            </a:ext>
          </a:extLst>
        </xdr:cNvPr>
        <xdr:cNvPicPr/>
      </xdr:nvPicPr>
      <xdr:blipFill>
        <a:blip xmlns:r="http://schemas.openxmlformats.org/officeDocument/2006/relationships" r:embed="rId3"/>
        <a:stretch>
          <a:fillRect/>
        </a:stretch>
      </xdr:blipFill>
      <xdr:spPr>
        <a:xfrm>
          <a:off x="4845843" y="16585406"/>
          <a:ext cx="3524250" cy="1809750"/>
        </a:xfrm>
        <a:prstGeom prst="rect">
          <a:avLst/>
        </a:prstGeom>
      </xdr:spPr>
    </xdr:pic>
    <xdr:clientData/>
  </xdr:twoCellAnchor>
  <mc:AlternateContent xmlns:mc="http://schemas.openxmlformats.org/markup-compatibility/2006">
    <mc:Choice xmlns:a14="http://schemas.microsoft.com/office/drawing/2010/main" Requires="a14">
      <xdr:twoCellAnchor>
        <xdr:from>
          <xdr:col>4</xdr:col>
          <xdr:colOff>47625</xdr:colOff>
          <xdr:row>20</xdr:row>
          <xdr:rowOff>200025</xdr:rowOff>
        </xdr:from>
        <xdr:to>
          <xdr:col>4</xdr:col>
          <xdr:colOff>3771900</xdr:colOff>
          <xdr:row>20</xdr:row>
          <xdr:rowOff>2085975</xdr:rowOff>
        </xdr:to>
        <xdr:sp macro="" textlink="">
          <xdr:nvSpPr>
            <xdr:cNvPr id="3076" name="Object 4" hidden="1">
              <a:extLst>
                <a:ext uri="{63B3BB69-23CF-44E3-9099-C40C66FF867C}">
                  <a14:compatExt spid="_x0000_s3076"/>
                </a:ext>
                <a:ext uri="{FF2B5EF4-FFF2-40B4-BE49-F238E27FC236}">
                  <a16:creationId xmlns:a16="http://schemas.microsoft.com/office/drawing/2014/main" id="{00000000-0008-0000-0200-0000040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4</xdr:col>
      <xdr:colOff>285750</xdr:colOff>
      <xdr:row>21</xdr:row>
      <xdr:rowOff>809625</xdr:rowOff>
    </xdr:from>
    <xdr:to>
      <xdr:col>4</xdr:col>
      <xdr:colOff>3583782</xdr:colOff>
      <xdr:row>21</xdr:row>
      <xdr:rowOff>2690813</xdr:rowOff>
    </xdr:to>
    <xdr:pic>
      <xdr:nvPicPr>
        <xdr:cNvPr id="22" name="Picture 21">
          <a:extLst>
            <a:ext uri="{FF2B5EF4-FFF2-40B4-BE49-F238E27FC236}">
              <a16:creationId xmlns:a16="http://schemas.microsoft.com/office/drawing/2014/main" id="{00000000-0008-0000-0200-000016000000}"/>
            </a:ext>
          </a:extLst>
        </xdr:cNvPr>
        <xdr:cNvPicPr/>
      </xdr:nvPicPr>
      <xdr:blipFill>
        <a:blip xmlns:r="http://schemas.openxmlformats.org/officeDocument/2006/relationships" r:embed="rId3"/>
        <a:stretch>
          <a:fillRect/>
        </a:stretch>
      </xdr:blipFill>
      <xdr:spPr>
        <a:xfrm>
          <a:off x="4988719" y="21371719"/>
          <a:ext cx="3298032" cy="1881188"/>
        </a:xfrm>
        <a:prstGeom prst="rect">
          <a:avLst/>
        </a:prstGeom>
      </xdr:spPr>
    </xdr:pic>
    <xdr:clientData/>
  </xdr:twoCellAnchor>
  <xdr:twoCellAnchor editAs="oneCell">
    <xdr:from>
      <xdr:col>4</xdr:col>
      <xdr:colOff>83343</xdr:colOff>
      <xdr:row>22</xdr:row>
      <xdr:rowOff>381001</xdr:rowOff>
    </xdr:from>
    <xdr:to>
      <xdr:col>4</xdr:col>
      <xdr:colOff>3488530</xdr:colOff>
      <xdr:row>22</xdr:row>
      <xdr:rowOff>2750344</xdr:rowOff>
    </xdr:to>
    <xdr:pic>
      <xdr:nvPicPr>
        <xdr:cNvPr id="23" name="Picture 22">
          <a:extLst>
            <a:ext uri="{FF2B5EF4-FFF2-40B4-BE49-F238E27FC236}">
              <a16:creationId xmlns:a16="http://schemas.microsoft.com/office/drawing/2014/main" id="{00000000-0008-0000-0200-000017000000}"/>
            </a:ext>
          </a:extLst>
        </xdr:cNvPr>
        <xdr:cNvPicPr/>
      </xdr:nvPicPr>
      <xdr:blipFill>
        <a:blip xmlns:r="http://schemas.openxmlformats.org/officeDocument/2006/relationships" r:embed="rId4"/>
        <a:stretch>
          <a:fillRect/>
        </a:stretch>
      </xdr:blipFill>
      <xdr:spPr>
        <a:xfrm>
          <a:off x="4786312" y="23741064"/>
          <a:ext cx="3405187" cy="2369343"/>
        </a:xfrm>
        <a:prstGeom prst="rect">
          <a:avLst/>
        </a:prstGeom>
      </xdr:spPr>
    </xdr:pic>
    <xdr:clientData/>
  </xdr:twoCellAnchor>
  <xdr:twoCellAnchor editAs="oneCell">
    <xdr:from>
      <xdr:col>4</xdr:col>
      <xdr:colOff>226219</xdr:colOff>
      <xdr:row>24</xdr:row>
      <xdr:rowOff>666749</xdr:rowOff>
    </xdr:from>
    <xdr:to>
      <xdr:col>4</xdr:col>
      <xdr:colOff>3607593</xdr:colOff>
      <xdr:row>24</xdr:row>
      <xdr:rowOff>2940842</xdr:rowOff>
    </xdr:to>
    <xdr:pic>
      <xdr:nvPicPr>
        <xdr:cNvPr id="24" name="Picture 23">
          <a:extLst>
            <a:ext uri="{FF2B5EF4-FFF2-40B4-BE49-F238E27FC236}">
              <a16:creationId xmlns:a16="http://schemas.microsoft.com/office/drawing/2014/main" id="{00000000-0008-0000-0200-000018000000}"/>
            </a:ext>
          </a:extLst>
        </xdr:cNvPr>
        <xdr:cNvPicPr/>
      </xdr:nvPicPr>
      <xdr:blipFill>
        <a:blip xmlns:r="http://schemas.openxmlformats.org/officeDocument/2006/relationships" r:embed="rId5"/>
        <a:stretch>
          <a:fillRect/>
        </a:stretch>
      </xdr:blipFill>
      <xdr:spPr>
        <a:xfrm>
          <a:off x="4929188" y="27682030"/>
          <a:ext cx="3381374" cy="2274093"/>
        </a:xfrm>
        <a:prstGeom prst="rect">
          <a:avLst/>
        </a:prstGeom>
      </xdr:spPr>
    </xdr:pic>
    <xdr:clientData/>
  </xdr:twoCellAnchor>
  <mc:AlternateContent xmlns:mc="http://schemas.openxmlformats.org/markup-compatibility/2006">
    <mc:Choice xmlns:a14="http://schemas.microsoft.com/office/drawing/2010/main" Requires="a14">
      <xdr:twoCellAnchor>
        <xdr:from>
          <xdr:col>4</xdr:col>
          <xdr:colOff>190500</xdr:colOff>
          <xdr:row>29</xdr:row>
          <xdr:rowOff>447675</xdr:rowOff>
        </xdr:from>
        <xdr:to>
          <xdr:col>4</xdr:col>
          <xdr:colOff>3667125</xdr:colOff>
          <xdr:row>29</xdr:row>
          <xdr:rowOff>2276475</xdr:rowOff>
        </xdr:to>
        <xdr:sp macro="" textlink="">
          <xdr:nvSpPr>
            <xdr:cNvPr id="3077" name="Object 5" hidden="1">
              <a:extLst>
                <a:ext uri="{63B3BB69-23CF-44E3-9099-C40C66FF867C}">
                  <a14:compatExt spid="_x0000_s3077"/>
                </a:ext>
                <a:ext uri="{FF2B5EF4-FFF2-40B4-BE49-F238E27FC236}">
                  <a16:creationId xmlns:a16="http://schemas.microsoft.com/office/drawing/2014/main" id="{00000000-0008-0000-0200-0000050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257175</xdr:colOff>
          <xdr:row>0</xdr:row>
          <xdr:rowOff>0</xdr:rowOff>
        </xdr:from>
        <xdr:to>
          <xdr:col>6</xdr:col>
          <xdr:colOff>1209675</xdr:colOff>
          <xdr:row>21</xdr:row>
          <xdr:rowOff>66675</xdr:rowOff>
        </xdr:to>
        <xdr:sp macro="" textlink="">
          <xdr:nvSpPr>
            <xdr:cNvPr id="7169" name="Object 1" hidden="1">
              <a:extLst>
                <a:ext uri="{63B3BB69-23CF-44E3-9099-C40C66FF867C}">
                  <a14:compatExt spid="_x0000_s7169"/>
                </a:ext>
                <a:ext uri="{FF2B5EF4-FFF2-40B4-BE49-F238E27FC236}">
                  <a16:creationId xmlns:a16="http://schemas.microsoft.com/office/drawing/2014/main" id="{00000000-0008-0000-0400-0000011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6</xdr:col>
      <xdr:colOff>1600200</xdr:colOff>
      <xdr:row>1</xdr:row>
      <xdr:rowOff>33336</xdr:rowOff>
    </xdr:from>
    <xdr:to>
      <xdr:col>9</xdr:col>
      <xdr:colOff>847725</xdr:colOff>
      <xdr:row>33</xdr:row>
      <xdr:rowOff>142875</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28575</xdr:colOff>
      <xdr:row>1</xdr:row>
      <xdr:rowOff>9525</xdr:rowOff>
    </xdr:from>
    <xdr:to>
      <xdr:col>12</xdr:col>
      <xdr:colOff>38100</xdr:colOff>
      <xdr:row>33</xdr:row>
      <xdr:rowOff>171450</xdr:rowOff>
    </xdr:to>
    <xdr:graphicFrame macro="">
      <xdr:nvGraphicFramePr>
        <xdr:cNvPr id="4" name="Chart 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504825</xdr:colOff>
      <xdr:row>0</xdr:row>
      <xdr:rowOff>180975</xdr:rowOff>
    </xdr:from>
    <xdr:to>
      <xdr:col>15</xdr:col>
      <xdr:colOff>1038225</xdr:colOff>
      <xdr:row>34</xdr:row>
      <xdr:rowOff>19050</xdr:rowOff>
    </xdr:to>
    <xdr:graphicFrame macro="">
      <xdr:nvGraphicFramePr>
        <xdr:cNvPr id="5" name="Chart 4">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1457326</xdr:colOff>
      <xdr:row>1</xdr:row>
      <xdr:rowOff>0</xdr:rowOff>
    </xdr:from>
    <xdr:to>
      <xdr:col>18</xdr:col>
      <xdr:colOff>1047750</xdr:colOff>
      <xdr:row>34</xdr:row>
      <xdr:rowOff>47625</xdr:rowOff>
    </xdr:to>
    <xdr:graphicFrame macro="">
      <xdr:nvGraphicFramePr>
        <xdr:cNvPr id="6" name="Chart 5">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2541143</xdr:colOff>
      <xdr:row>58</xdr:row>
      <xdr:rowOff>190326</xdr:rowOff>
    </xdr:from>
    <xdr:to>
      <xdr:col>4</xdr:col>
      <xdr:colOff>682998</xdr:colOff>
      <xdr:row>89</xdr:row>
      <xdr:rowOff>37731</xdr:rowOff>
    </xdr:to>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163606</xdr:colOff>
      <xdr:row>127</xdr:row>
      <xdr:rowOff>25998</xdr:rowOff>
    </xdr:from>
    <xdr:to>
      <xdr:col>3</xdr:col>
      <xdr:colOff>2419322</xdr:colOff>
      <xdr:row>129</xdr:row>
      <xdr:rowOff>23711</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8202706" y="29534448"/>
          <a:ext cx="2255716" cy="378713"/>
        </a:xfrm>
        <a:prstGeom prst="rect">
          <a:avLst/>
        </a:prstGeom>
      </xdr:spPr>
    </xdr:pic>
    <xdr:clientData/>
  </xdr:twoCellAnchor>
  <xdr:twoCellAnchor editAs="oneCell">
    <xdr:from>
      <xdr:col>2</xdr:col>
      <xdr:colOff>0</xdr:colOff>
      <xdr:row>127</xdr:row>
      <xdr:rowOff>31376</xdr:rowOff>
    </xdr:from>
    <xdr:to>
      <xdr:col>3</xdr:col>
      <xdr:colOff>243</xdr:colOff>
      <xdr:row>129</xdr:row>
      <xdr:rowOff>29089</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stretch>
          <a:fillRect/>
        </a:stretch>
      </xdr:blipFill>
      <xdr:spPr>
        <a:xfrm>
          <a:off x="5314950" y="29539826"/>
          <a:ext cx="2724393" cy="378713"/>
        </a:xfrm>
        <a:prstGeom prst="rect">
          <a:avLst/>
        </a:prstGeom>
      </xdr:spPr>
    </xdr:pic>
    <xdr:clientData/>
  </xdr:twoCellAnchor>
  <xdr:twoCellAnchor editAs="oneCell">
    <xdr:from>
      <xdr:col>0</xdr:col>
      <xdr:colOff>45720</xdr:colOff>
      <xdr:row>118</xdr:row>
      <xdr:rowOff>19654</xdr:rowOff>
    </xdr:from>
    <xdr:to>
      <xdr:col>0</xdr:col>
      <xdr:colOff>2971800</xdr:colOff>
      <xdr:row>121</xdr:row>
      <xdr:rowOff>5356</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4"/>
        <a:stretch>
          <a:fillRect/>
        </a:stretch>
      </xdr:blipFill>
      <xdr:spPr>
        <a:xfrm>
          <a:off x="45720" y="27813604"/>
          <a:ext cx="2926080" cy="557202"/>
        </a:xfrm>
        <a:prstGeom prst="rect">
          <a:avLst/>
        </a:prstGeom>
      </xdr:spPr>
    </xdr:pic>
    <xdr:clientData/>
  </xdr:twoCellAnchor>
  <xdr:twoCellAnchor editAs="oneCell">
    <xdr:from>
      <xdr:col>0</xdr:col>
      <xdr:colOff>15241</xdr:colOff>
      <xdr:row>122</xdr:row>
      <xdr:rowOff>45720</xdr:rowOff>
    </xdr:from>
    <xdr:to>
      <xdr:col>0</xdr:col>
      <xdr:colOff>3185161</xdr:colOff>
      <xdr:row>125</xdr:row>
      <xdr:rowOff>76593</xdr:rowOff>
    </xdr:to>
    <xdr:pic>
      <xdr:nvPicPr>
        <xdr:cNvPr id="6" name="Picture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5"/>
        <a:stretch>
          <a:fillRect/>
        </a:stretch>
      </xdr:blipFill>
      <xdr:spPr>
        <a:xfrm>
          <a:off x="15241" y="28601670"/>
          <a:ext cx="3169920" cy="602373"/>
        </a:xfrm>
        <a:prstGeom prst="rect">
          <a:avLst/>
        </a:prstGeom>
      </xdr:spPr>
    </xdr:pic>
    <xdr:clientData/>
  </xdr:twoCellAnchor>
  <xdr:twoCellAnchor editAs="oneCell">
    <xdr:from>
      <xdr:col>7</xdr:col>
      <xdr:colOff>0</xdr:colOff>
      <xdr:row>5</xdr:row>
      <xdr:rowOff>0</xdr:rowOff>
    </xdr:from>
    <xdr:to>
      <xdr:col>8</xdr:col>
      <xdr:colOff>3701218</xdr:colOff>
      <xdr:row>29</xdr:row>
      <xdr:rowOff>31326</xdr:rowOff>
    </xdr:to>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6"/>
        <a:stretch>
          <a:fillRect/>
        </a:stretch>
      </xdr:blipFill>
      <xdr:spPr>
        <a:xfrm>
          <a:off x="13430250" y="1009650"/>
          <a:ext cx="6682543" cy="4929557"/>
        </a:xfrm>
        <a:prstGeom prst="rect">
          <a:avLst/>
        </a:prstGeom>
      </xdr:spPr>
    </xdr:pic>
    <xdr:clientData/>
  </xdr:twoCellAnchor>
  <xdr:twoCellAnchor>
    <xdr:from>
      <xdr:col>2</xdr:col>
      <xdr:colOff>2376488</xdr:colOff>
      <xdr:row>53</xdr:row>
      <xdr:rowOff>140493</xdr:rowOff>
    </xdr:from>
    <xdr:to>
      <xdr:col>3</xdr:col>
      <xdr:colOff>2069307</xdr:colOff>
      <xdr:row>53</xdr:row>
      <xdr:rowOff>140493</xdr:rowOff>
    </xdr:to>
    <xdr:cxnSp macro="">
      <xdr:nvCxnSpPr>
        <xdr:cNvPr id="8" name="Straight Arrow Connector 7">
          <a:extLst>
            <a:ext uri="{FF2B5EF4-FFF2-40B4-BE49-F238E27FC236}">
              <a16:creationId xmlns:a16="http://schemas.microsoft.com/office/drawing/2014/main" id="{00000000-0008-0000-0500-000008000000}"/>
            </a:ext>
          </a:extLst>
        </xdr:cNvPr>
        <xdr:cNvCxnSpPr/>
      </xdr:nvCxnSpPr>
      <xdr:spPr>
        <a:xfrm>
          <a:off x="7691438" y="14180343"/>
          <a:ext cx="2416969" cy="0"/>
        </a:xfrm>
        <a:prstGeom prst="straightConnector1">
          <a:avLst/>
        </a:prstGeom>
        <a:ln w="381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628650</xdr:colOff>
      <xdr:row>54</xdr:row>
      <xdr:rowOff>152400</xdr:rowOff>
    </xdr:from>
    <xdr:to>
      <xdr:col>3</xdr:col>
      <xdr:colOff>1914525</xdr:colOff>
      <xdr:row>54</xdr:row>
      <xdr:rowOff>152400</xdr:rowOff>
    </xdr:to>
    <xdr:cxnSp macro="">
      <xdr:nvCxnSpPr>
        <xdr:cNvPr id="9" name="Straight Arrow Connector 8">
          <a:extLst>
            <a:ext uri="{FF2B5EF4-FFF2-40B4-BE49-F238E27FC236}">
              <a16:creationId xmlns:a16="http://schemas.microsoft.com/office/drawing/2014/main" id="{00000000-0008-0000-0500-000009000000}"/>
            </a:ext>
          </a:extLst>
        </xdr:cNvPr>
        <xdr:cNvCxnSpPr/>
      </xdr:nvCxnSpPr>
      <xdr:spPr>
        <a:xfrm>
          <a:off x="8667750" y="14563725"/>
          <a:ext cx="1285875" cy="0"/>
        </a:xfrm>
        <a:prstGeom prst="straightConnector1">
          <a:avLst/>
        </a:prstGeom>
        <a:ln w="381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15</xdr:row>
      <xdr:rowOff>0</xdr:rowOff>
    </xdr:from>
    <xdr:to>
      <xdr:col>4</xdr:col>
      <xdr:colOff>350709</xdr:colOff>
      <xdr:row>27</xdr:row>
      <xdr:rowOff>15432</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609600" y="2857500"/>
          <a:ext cx="2179509" cy="230143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0232804/Documents/BSR-MV/TPS544C20/Tools/Excel/TPS546C23%20Updated%20Spreadshee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layne/Desktop/3-19%20work/blue%20eyed/TPS549A20_Calculator_Check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ignCalculations"/>
      <sheetName val="partData"/>
      <sheetName val="partData (2)"/>
      <sheetName val="Sheet1"/>
    </sheetNames>
    <sheetDataSet>
      <sheetData sheetId="0">
        <row r="4">
          <cell r="C4" t="str">
            <v>TPS544C20</v>
          </cell>
        </row>
        <row r="8">
          <cell r="C8">
            <v>0.6</v>
          </cell>
        </row>
        <row r="9">
          <cell r="C9">
            <v>30</v>
          </cell>
        </row>
        <row r="17">
          <cell r="C17">
            <v>80</v>
          </cell>
        </row>
        <row r="18">
          <cell r="C18">
            <v>175</v>
          </cell>
        </row>
        <row r="19">
          <cell r="C19">
            <v>4.8</v>
          </cell>
        </row>
        <row r="20">
          <cell r="C20">
            <v>2.08</v>
          </cell>
        </row>
        <row r="22">
          <cell r="C22">
            <v>10</v>
          </cell>
        </row>
        <row r="24">
          <cell r="C24">
            <v>14</v>
          </cell>
        </row>
        <row r="25">
          <cell r="C25">
            <v>1</v>
          </cell>
        </row>
        <row r="26">
          <cell r="C26">
            <v>30</v>
          </cell>
        </row>
        <row r="30">
          <cell r="C30">
            <v>500</v>
          </cell>
        </row>
        <row r="33">
          <cell r="F33">
            <v>500</v>
          </cell>
        </row>
        <row r="36">
          <cell r="C36">
            <v>0.2</v>
          </cell>
        </row>
        <row r="40">
          <cell r="E40">
            <v>0.3</v>
          </cell>
        </row>
        <row r="41">
          <cell r="E41">
            <v>10</v>
          </cell>
        </row>
        <row r="42">
          <cell r="E42">
            <v>0.2</v>
          </cell>
        </row>
        <row r="43">
          <cell r="F43">
            <v>7.7380952380952381</v>
          </cell>
        </row>
        <row r="46">
          <cell r="F46">
            <v>5.0000000000000009</v>
          </cell>
        </row>
        <row r="50">
          <cell r="C50">
            <v>15</v>
          </cell>
        </row>
        <row r="51">
          <cell r="C51">
            <v>0.03</v>
          </cell>
        </row>
        <row r="52">
          <cell r="C52">
            <v>0.03</v>
          </cell>
        </row>
        <row r="62">
          <cell r="E62">
            <v>100</v>
          </cell>
        </row>
        <row r="63">
          <cell r="E63">
            <v>3</v>
          </cell>
        </row>
        <row r="64">
          <cell r="E64">
            <v>12</v>
          </cell>
        </row>
        <row r="65">
          <cell r="E65">
            <v>0.6</v>
          </cell>
        </row>
        <row r="66">
          <cell r="F66">
            <v>720</v>
          </cell>
        </row>
        <row r="67">
          <cell r="F67">
            <v>0.25</v>
          </cell>
        </row>
        <row r="72">
          <cell r="F72">
            <v>10.829122239356613</v>
          </cell>
        </row>
        <row r="77">
          <cell r="C77">
            <v>200</v>
          </cell>
        </row>
        <row r="78">
          <cell r="D78">
            <v>6</v>
          </cell>
        </row>
        <row r="80">
          <cell r="E80">
            <v>16.7</v>
          </cell>
        </row>
        <row r="85">
          <cell r="E85">
            <v>30.1</v>
          </cell>
        </row>
        <row r="87">
          <cell r="E87">
            <v>20</v>
          </cell>
        </row>
        <row r="91">
          <cell r="E91">
            <v>470</v>
          </cell>
        </row>
        <row r="95">
          <cell r="E95">
            <v>4.7</v>
          </cell>
        </row>
        <row r="99">
          <cell r="E99">
            <v>0.1</v>
          </cell>
        </row>
        <row r="101">
          <cell r="E101">
            <v>10</v>
          </cell>
        </row>
        <row r="103">
          <cell r="E103">
            <v>50</v>
          </cell>
        </row>
      </sheetData>
      <sheetData sheetId="1" refreshError="1"/>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vice Calculator"/>
      <sheetName val="Schematic Checklist"/>
      <sheetName val="Layout Checklist"/>
      <sheetName val="partData"/>
      <sheetName val="Extra"/>
      <sheetName val="partData (2)"/>
    </sheetNames>
    <sheetDataSet>
      <sheetData sheetId="0" refreshError="1"/>
      <sheetData sheetId="1" refreshError="1"/>
      <sheetData sheetId="2" refreshError="1"/>
      <sheetData sheetId="3" refreshError="1"/>
      <sheetData sheetId="4"/>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1.vml"/><Relationship Id="rId7" Type="http://schemas.openxmlformats.org/officeDocument/2006/relationships/image" Target="../media/image4.png"/><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oleObject" Target="../embeddings/oleObject2.bin"/><Relationship Id="rId5" Type="http://schemas.openxmlformats.org/officeDocument/2006/relationships/image" Target="../media/image3.png"/><Relationship Id="rId4" Type="http://schemas.openxmlformats.org/officeDocument/2006/relationships/oleObject" Target="../embeddings/oleObject1.bin"/><Relationship Id="rId9" Type="http://schemas.openxmlformats.org/officeDocument/2006/relationships/image" Target="../media/image5.png"/></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5.bin"/><Relationship Id="rId5" Type="http://schemas.openxmlformats.org/officeDocument/2006/relationships/image" Target="../media/image11.emf"/><Relationship Id="rId4" Type="http://schemas.openxmlformats.org/officeDocument/2006/relationships/oleObject" Target="../embeddings/Microsoft_Visio_2003-2010_Drawing.vsd"/></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W169"/>
  <sheetViews>
    <sheetView tabSelected="1" topLeftCell="B1" zoomScale="85" zoomScaleNormal="85" workbookViewId="0">
      <pane ySplit="2" topLeftCell="A29" activePane="bottomLeft" state="frozen"/>
      <selection pane="bottomLeft" activeCell="E59" sqref="E59"/>
    </sheetView>
  </sheetViews>
  <sheetFormatPr defaultColWidth="9.140625" defaultRowHeight="14.25" x14ac:dyDescent="0.25"/>
  <cols>
    <col min="1" max="1" width="2.5703125" style="20" customWidth="1"/>
    <col min="2" max="2" width="21.85546875" style="20" customWidth="1"/>
    <col min="3" max="6" width="15.5703125" style="20" customWidth="1"/>
    <col min="7" max="7" width="6.42578125" style="20" bestFit="1" customWidth="1"/>
    <col min="8" max="8" width="113.42578125" style="20" bestFit="1" customWidth="1"/>
    <col min="9" max="9" width="13.5703125" style="20" bestFit="1" customWidth="1"/>
    <col min="10" max="10" width="37.85546875" style="20" bestFit="1" customWidth="1"/>
    <col min="11" max="11" width="17.85546875" style="20" bestFit="1" customWidth="1"/>
    <col min="12" max="12" width="14.5703125" style="20" bestFit="1" customWidth="1"/>
    <col min="13" max="13" width="13.140625" style="20" bestFit="1" customWidth="1"/>
    <col min="14" max="14" width="8.42578125" style="20" bestFit="1" customWidth="1"/>
    <col min="15" max="15" width="7.85546875" style="20" bestFit="1" customWidth="1"/>
    <col min="16" max="16" width="7.42578125" style="20" bestFit="1" customWidth="1"/>
    <col min="17" max="17" width="16.42578125" style="20" bestFit="1" customWidth="1"/>
    <col min="18" max="18" width="3.85546875" style="20" bestFit="1" customWidth="1"/>
    <col min="19" max="16384" width="9.140625" style="20"/>
  </cols>
  <sheetData>
    <row r="1" spans="2:18" ht="24" thickBot="1" x14ac:dyDescent="0.3">
      <c r="B1" s="277" t="s">
        <v>45</v>
      </c>
      <c r="C1" s="277"/>
      <c r="D1" s="277"/>
      <c r="E1" s="277"/>
      <c r="F1" s="277"/>
      <c r="G1" s="277"/>
      <c r="H1" s="277"/>
    </row>
    <row r="2" spans="2:18" ht="45.75" thickBot="1" x14ac:dyDescent="0.3">
      <c r="B2" s="21" t="s">
        <v>46</v>
      </c>
      <c r="C2" s="21" t="s">
        <v>47</v>
      </c>
      <c r="D2" s="21" t="s">
        <v>48</v>
      </c>
      <c r="E2" s="21" t="s">
        <v>49</v>
      </c>
      <c r="F2" s="21" t="s">
        <v>50</v>
      </c>
      <c r="G2" s="21" t="s">
        <v>51</v>
      </c>
      <c r="H2" s="21" t="s">
        <v>52</v>
      </c>
    </row>
    <row r="3" spans="2:18" s="22" customFormat="1" ht="16.5" thickBot="1" x14ac:dyDescent="0.3">
      <c r="B3" s="278" t="s">
        <v>53</v>
      </c>
      <c r="C3" s="279"/>
      <c r="D3" s="279"/>
      <c r="E3" s="279"/>
      <c r="F3" s="279"/>
      <c r="G3" s="279"/>
      <c r="H3" s="280"/>
      <c r="J3" s="20"/>
      <c r="K3" s="20"/>
      <c r="L3" s="20"/>
      <c r="M3" s="20"/>
      <c r="N3" s="20"/>
      <c r="O3" s="20"/>
      <c r="P3" s="20"/>
      <c r="Q3" s="20"/>
      <c r="R3" s="20"/>
    </row>
    <row r="4" spans="2:18" ht="18" x14ac:dyDescent="0.25">
      <c r="B4" s="23" t="s">
        <v>54</v>
      </c>
      <c r="C4" s="24" t="s">
        <v>273</v>
      </c>
      <c r="D4" s="150"/>
      <c r="E4" s="150"/>
      <c r="F4" s="150"/>
      <c r="G4" s="25"/>
      <c r="H4" s="26" t="s">
        <v>55</v>
      </c>
      <c r="J4" s="27" t="s">
        <v>56</v>
      </c>
      <c r="K4" s="28"/>
      <c r="L4" s="28"/>
      <c r="M4" s="28"/>
      <c r="N4" s="28"/>
      <c r="O4" s="28"/>
      <c r="P4" s="22"/>
      <c r="Q4" s="22"/>
      <c r="R4" s="22"/>
    </row>
    <row r="5" spans="2:18" ht="15" x14ac:dyDescent="0.25">
      <c r="B5" s="34" t="s">
        <v>59</v>
      </c>
      <c r="C5" s="29">
        <f>VLOOKUP($C$4,partData!$A$3:$N$10,2,FALSE)</f>
        <v>4</v>
      </c>
      <c r="D5" s="30"/>
      <c r="E5" s="30"/>
      <c r="F5" s="30"/>
      <c r="G5" s="31" t="s">
        <v>57</v>
      </c>
      <c r="H5" s="134" t="s">
        <v>60</v>
      </c>
      <c r="J5" s="32" t="s">
        <v>58</v>
      </c>
      <c r="K5" s="28"/>
      <c r="L5" s="28"/>
      <c r="M5" s="33"/>
      <c r="N5" s="33"/>
      <c r="O5" s="135"/>
    </row>
    <row r="6" spans="2:18" ht="15" x14ac:dyDescent="0.25">
      <c r="B6" s="34" t="s">
        <v>62</v>
      </c>
      <c r="C6" s="29">
        <f>VLOOKUP($C$4,partData!$A$3:$N$10,3,FALSE)</f>
        <v>14</v>
      </c>
      <c r="D6" s="30"/>
      <c r="E6" s="30"/>
      <c r="F6" s="30"/>
      <c r="G6" s="31" t="s">
        <v>57</v>
      </c>
      <c r="H6" s="134" t="s">
        <v>63</v>
      </c>
      <c r="J6" s="35" t="s">
        <v>61</v>
      </c>
      <c r="K6" s="28"/>
      <c r="L6" s="28"/>
      <c r="M6" s="33"/>
      <c r="N6" s="33"/>
      <c r="O6" s="135"/>
    </row>
    <row r="7" spans="2:18" ht="15" x14ac:dyDescent="0.25">
      <c r="B7" s="34" t="s">
        <v>65</v>
      </c>
      <c r="C7" s="29">
        <f>VLOOKUP($C$4,partData!$A$3:$N$10,10,FALSE)</f>
        <v>0.6</v>
      </c>
      <c r="D7" s="30"/>
      <c r="E7" s="30"/>
      <c r="F7" s="30"/>
      <c r="G7" s="31" t="s">
        <v>57</v>
      </c>
      <c r="H7" s="134" t="s">
        <v>66</v>
      </c>
      <c r="J7" s="36" t="s">
        <v>64</v>
      </c>
      <c r="K7" s="28"/>
      <c r="L7" s="28"/>
      <c r="M7" s="135"/>
      <c r="N7" s="135"/>
      <c r="O7" s="135"/>
    </row>
    <row r="8" spans="2:18" ht="15" x14ac:dyDescent="0.25">
      <c r="B8" s="34" t="s">
        <v>68</v>
      </c>
      <c r="C8" s="29">
        <f>VLOOKUP($C$4,partData!$A$3:$N$10,4,FALSE)</f>
        <v>40</v>
      </c>
      <c r="D8" s="30"/>
      <c r="E8" s="30"/>
      <c r="F8" s="30"/>
      <c r="G8" s="31" t="s">
        <v>69</v>
      </c>
      <c r="H8" s="134" t="s">
        <v>70</v>
      </c>
      <c r="J8" s="37" t="s">
        <v>67</v>
      </c>
      <c r="K8" s="28"/>
      <c r="L8" s="28"/>
    </row>
    <row r="9" spans="2:18" ht="15" x14ac:dyDescent="0.25">
      <c r="B9" s="34" t="s">
        <v>72</v>
      </c>
      <c r="C9" s="29">
        <f>VLOOKUP($C$4,partData!$A$3:$N$10,13,FALSE)</f>
        <v>5</v>
      </c>
      <c r="D9" s="30"/>
      <c r="E9" s="30"/>
      <c r="F9" s="30"/>
      <c r="G9" s="31" t="s">
        <v>57</v>
      </c>
      <c r="H9" s="134" t="s">
        <v>73</v>
      </c>
      <c r="J9" s="38" t="s">
        <v>71</v>
      </c>
      <c r="K9" s="28"/>
      <c r="L9" s="28"/>
    </row>
    <row r="10" spans="2:18" ht="15.75" thickBot="1" x14ac:dyDescent="0.3">
      <c r="B10" s="34" t="s">
        <v>75</v>
      </c>
      <c r="C10" s="29">
        <f>VLOOKUP($C$4,partData!$A$3:$U$10,20,FALSE)</f>
        <v>1.6</v>
      </c>
      <c r="D10" s="30"/>
      <c r="E10" s="30"/>
      <c r="F10" s="30"/>
      <c r="G10" s="31" t="s">
        <v>57</v>
      </c>
      <c r="H10" s="134" t="s">
        <v>76</v>
      </c>
      <c r="J10" s="39" t="s">
        <v>74</v>
      </c>
      <c r="K10" s="28"/>
      <c r="L10" s="28"/>
    </row>
    <row r="11" spans="2:18" ht="16.5" thickBot="1" x14ac:dyDescent="0.3">
      <c r="B11" s="34" t="s">
        <v>81</v>
      </c>
      <c r="C11" s="29" t="str">
        <f>VLOOKUP($C$4,partData!$A$3:$N$10,11,FALSE)</f>
        <v>Hiccup</v>
      </c>
      <c r="D11" s="30"/>
      <c r="E11" s="30"/>
      <c r="F11" s="30"/>
      <c r="G11" s="31"/>
      <c r="H11" s="134" t="s">
        <v>82</v>
      </c>
      <c r="P11" s="281" t="s">
        <v>77</v>
      </c>
      <c r="Q11" s="282"/>
      <c r="R11" s="283"/>
    </row>
    <row r="12" spans="2:18" x14ac:dyDescent="0.25">
      <c r="B12" s="34" t="s">
        <v>84</v>
      </c>
      <c r="C12" s="29" t="str">
        <f>VLOOKUP($C$4,partData!$A$3:$N$10,12,FALSE)</f>
        <v>Hiccup</v>
      </c>
      <c r="D12" s="30"/>
      <c r="E12" s="30"/>
      <c r="F12" s="30"/>
      <c r="G12" s="31"/>
      <c r="H12" s="134" t="s">
        <v>85</v>
      </c>
      <c r="P12" s="34" t="s">
        <v>79</v>
      </c>
      <c r="Q12" s="40">
        <f>Lout</f>
        <v>1</v>
      </c>
      <c r="R12" s="134" t="s">
        <v>80</v>
      </c>
    </row>
    <row r="13" spans="2:18" x14ac:dyDescent="0.25">
      <c r="B13" s="34" t="s">
        <v>86</v>
      </c>
      <c r="C13" s="29">
        <f>VLOOKUP($C$4,partData!$A$3:$N$10,8,FALSE)</f>
        <v>45</v>
      </c>
      <c r="D13" s="30"/>
      <c r="E13" s="30"/>
      <c r="F13" s="30"/>
      <c r="G13" s="31" t="s">
        <v>69</v>
      </c>
      <c r="H13" s="134" t="s">
        <v>87</v>
      </c>
      <c r="P13" s="34" t="s">
        <v>38</v>
      </c>
      <c r="Q13" s="40">
        <f>Cout</f>
        <v>1269</v>
      </c>
      <c r="R13" s="134" t="s">
        <v>83</v>
      </c>
    </row>
    <row r="14" spans="2:18" x14ac:dyDescent="0.25">
      <c r="B14" s="34" t="s">
        <v>91</v>
      </c>
      <c r="C14" s="29">
        <f>VLOOKUP($C$4,partData!$A$3:$P$10,9,FALSE)</f>
        <v>30</v>
      </c>
      <c r="D14" s="30"/>
      <c r="E14" s="30"/>
      <c r="F14" s="30"/>
      <c r="G14" s="31" t="s">
        <v>92</v>
      </c>
      <c r="H14" s="134" t="s">
        <v>93</v>
      </c>
      <c r="P14" s="34" t="s">
        <v>37</v>
      </c>
      <c r="Q14" s="40">
        <f>Cin</f>
        <v>46.36</v>
      </c>
      <c r="R14" s="134" t="s">
        <v>83</v>
      </c>
    </row>
    <row r="15" spans="2:18" x14ac:dyDescent="0.25">
      <c r="B15" s="34" t="s">
        <v>96</v>
      </c>
      <c r="C15" s="29">
        <f>VLOOKUP($C$4,partData!$A$3:$P$10,15,FALSE)</f>
        <v>250</v>
      </c>
      <c r="D15" s="30"/>
      <c r="E15" s="30"/>
      <c r="F15" s="30"/>
      <c r="G15" s="31" t="s">
        <v>92</v>
      </c>
      <c r="H15" s="134" t="s">
        <v>97</v>
      </c>
      <c r="P15" s="34" t="s">
        <v>88</v>
      </c>
      <c r="Q15" s="40" t="e">
        <f>Rfb_b_2</f>
        <v>#NAME?</v>
      </c>
      <c r="R15" s="134" t="s">
        <v>89</v>
      </c>
    </row>
    <row r="16" spans="2:18" x14ac:dyDescent="0.25">
      <c r="B16" s="34" t="s">
        <v>100</v>
      </c>
      <c r="C16" s="29">
        <f>VLOOKUP($C$4,partData!$A$3:$Q$10,16,FALSE)</f>
        <v>3</v>
      </c>
      <c r="D16" s="30"/>
      <c r="E16" s="30"/>
      <c r="F16" s="30"/>
      <c r="G16" s="31" t="s">
        <v>101</v>
      </c>
      <c r="H16" s="134" t="s">
        <v>102</v>
      </c>
      <c r="P16" s="34" t="s">
        <v>90</v>
      </c>
      <c r="Q16" s="40" t="e">
        <f>Rfb_t_2</f>
        <v>#NAME?</v>
      </c>
      <c r="R16" s="134" t="s">
        <v>89</v>
      </c>
    </row>
    <row r="17" spans="2:18" x14ac:dyDescent="0.25">
      <c r="B17" s="34" t="s">
        <v>104</v>
      </c>
      <c r="C17" s="29">
        <f>VLOOKUP($C$4,partData!$A$3:$Q$10,17,FALSE)</f>
        <v>0.9</v>
      </c>
      <c r="D17" s="30"/>
      <c r="E17" s="30"/>
      <c r="F17" s="30"/>
      <c r="G17" s="31" t="s">
        <v>101</v>
      </c>
      <c r="H17" s="134" t="s">
        <v>105</v>
      </c>
      <c r="P17" s="34" t="s">
        <v>94</v>
      </c>
      <c r="Q17" s="40" t="e">
        <f>Cff</f>
        <v>#NAME?</v>
      </c>
      <c r="R17" s="134" t="s">
        <v>95</v>
      </c>
    </row>
    <row r="18" spans="2:18" ht="15" thickBot="1" x14ac:dyDescent="0.3">
      <c r="B18" s="34" t="s">
        <v>686</v>
      </c>
      <c r="C18" s="29">
        <f>VLOOKUP($C$4,partData!$A$3:$V$10,22,FALSE)</f>
        <v>9.2800000000000001E-3</v>
      </c>
      <c r="D18" s="30"/>
      <c r="E18" s="30"/>
      <c r="F18" s="30"/>
      <c r="G18" s="31" t="s">
        <v>685</v>
      </c>
      <c r="H18" s="134" t="s">
        <v>687</v>
      </c>
      <c r="P18" s="34"/>
      <c r="Q18" s="40"/>
      <c r="R18" s="134"/>
    </row>
    <row r="19" spans="2:18" ht="16.5" thickBot="1" x14ac:dyDescent="0.3">
      <c r="B19" s="278" t="s">
        <v>107</v>
      </c>
      <c r="C19" s="279"/>
      <c r="D19" s="279"/>
      <c r="E19" s="279"/>
      <c r="F19" s="279"/>
      <c r="G19" s="279"/>
      <c r="H19" s="280"/>
      <c r="P19" s="34" t="s">
        <v>98</v>
      </c>
      <c r="Q19" s="40" t="e">
        <f>Css</f>
        <v>#NAME?</v>
      </c>
      <c r="R19" s="134" t="s">
        <v>99</v>
      </c>
    </row>
    <row r="20" spans="2:18" x14ac:dyDescent="0.25">
      <c r="B20" s="34" t="s">
        <v>109</v>
      </c>
      <c r="C20" s="44">
        <v>11</v>
      </c>
      <c r="D20" s="30"/>
      <c r="E20" s="30"/>
      <c r="F20" s="30"/>
      <c r="G20" s="31" t="s">
        <v>57</v>
      </c>
      <c r="H20" s="134" t="s">
        <v>110</v>
      </c>
      <c r="P20" s="34" t="s">
        <v>103</v>
      </c>
      <c r="Q20" s="40">
        <f>MAX(1,Cvcc)</f>
        <v>4.7</v>
      </c>
      <c r="R20" s="134" t="s">
        <v>83</v>
      </c>
    </row>
    <row r="21" spans="2:18" x14ac:dyDescent="0.25">
      <c r="B21" s="34" t="s">
        <v>111</v>
      </c>
      <c r="C21" s="44">
        <v>12</v>
      </c>
      <c r="D21" s="30"/>
      <c r="E21" s="30"/>
      <c r="F21" s="30"/>
      <c r="G21" s="31" t="s">
        <v>57</v>
      </c>
      <c r="H21" s="134" t="s">
        <v>112</v>
      </c>
      <c r="P21" s="34" t="s">
        <v>106</v>
      </c>
      <c r="Q21" s="40">
        <f>MAX(0.1,Cboot)</f>
        <v>0.1</v>
      </c>
      <c r="R21" s="134" t="s">
        <v>83</v>
      </c>
    </row>
    <row r="22" spans="2:18" ht="15" thickBot="1" x14ac:dyDescent="0.3">
      <c r="B22" s="34" t="s">
        <v>113</v>
      </c>
      <c r="C22" s="44">
        <v>13</v>
      </c>
      <c r="D22" s="30"/>
      <c r="E22" s="30"/>
      <c r="F22" s="30"/>
      <c r="G22" s="31" t="s">
        <v>57</v>
      </c>
      <c r="H22" s="134" t="s">
        <v>114</v>
      </c>
      <c r="P22" s="41" t="s">
        <v>108</v>
      </c>
      <c r="Q22" s="42">
        <f>Rpg</f>
        <v>10</v>
      </c>
      <c r="R22" s="43" t="s">
        <v>89</v>
      </c>
    </row>
    <row r="23" spans="2:18" x14ac:dyDescent="0.25">
      <c r="B23" s="34" t="s">
        <v>115</v>
      </c>
      <c r="C23" s="44">
        <v>1.2</v>
      </c>
      <c r="D23" s="30"/>
      <c r="E23" s="30"/>
      <c r="F23" s="30"/>
      <c r="G23" s="31" t="s">
        <v>57</v>
      </c>
      <c r="H23" s="134" t="s">
        <v>116</v>
      </c>
    </row>
    <row r="24" spans="2:18" ht="15" thickBot="1" x14ac:dyDescent="0.3">
      <c r="B24" s="34" t="s">
        <v>117</v>
      </c>
      <c r="C24" s="44">
        <v>20</v>
      </c>
      <c r="D24" s="30"/>
      <c r="E24" s="30"/>
      <c r="F24" s="30"/>
      <c r="G24" s="31" t="s">
        <v>69</v>
      </c>
      <c r="H24" s="134" t="s">
        <v>118</v>
      </c>
    </row>
    <row r="25" spans="2:18" ht="16.5" thickBot="1" x14ac:dyDescent="0.3">
      <c r="B25" s="284" t="s">
        <v>119</v>
      </c>
      <c r="C25" s="285"/>
      <c r="D25" s="285"/>
      <c r="E25" s="285"/>
      <c r="F25" s="285"/>
      <c r="G25" s="285"/>
      <c r="H25" s="286"/>
    </row>
    <row r="26" spans="2:18" x14ac:dyDescent="0.25">
      <c r="B26" s="23" t="s">
        <v>120</v>
      </c>
      <c r="C26" s="46"/>
      <c r="D26" s="130">
        <f>Vout/Vin_max*1/(ton_min_max*0.000000001)*0.001</f>
        <v>3076.9230769230762</v>
      </c>
      <c r="E26" s="46"/>
      <c r="F26" s="46"/>
      <c r="G26" s="47" t="s">
        <v>121</v>
      </c>
      <c r="H26" s="26" t="s">
        <v>122</v>
      </c>
    </row>
    <row r="27" spans="2:18" ht="28.5" x14ac:dyDescent="0.25">
      <c r="B27" s="50" t="s">
        <v>123</v>
      </c>
      <c r="C27" s="30"/>
      <c r="D27" s="131">
        <f>(Vin_min-Vout-Iout*2*(DCR_Ohm+Rdson_HS_Ohm))/(toff_min_max_sec*(Vin_min-Iout*2*(Rdson_HS_Ohm-Rdson_LS_Ohm)))*10^-3</f>
        <v>3415.1703920850127</v>
      </c>
      <c r="E27" s="30"/>
      <c r="F27" s="30"/>
      <c r="G27" s="51" t="s">
        <v>121</v>
      </c>
      <c r="H27" s="137" t="s">
        <v>124</v>
      </c>
    </row>
    <row r="28" spans="2:18" ht="16.5" customHeight="1" x14ac:dyDescent="0.25">
      <c r="B28" s="34" t="s">
        <v>125</v>
      </c>
      <c r="C28" s="44">
        <v>1570</v>
      </c>
      <c r="D28" s="30"/>
      <c r="E28" s="30"/>
      <c r="F28" s="30"/>
      <c r="G28" s="31" t="s">
        <v>121</v>
      </c>
      <c r="H28" s="134" t="s">
        <v>126</v>
      </c>
      <c r="P28" s="45"/>
      <c r="Q28" s="45"/>
      <c r="R28" s="45"/>
    </row>
    <row r="29" spans="2:18" x14ac:dyDescent="0.25">
      <c r="B29" s="34" t="s">
        <v>127</v>
      </c>
      <c r="C29" s="52"/>
      <c r="D29" s="53">
        <f>(20000000000/fsw_select/1000-fsw_select*1000*2/2000)/1000</f>
        <v>11.168853503184714</v>
      </c>
      <c r="E29" s="30"/>
      <c r="F29" s="30"/>
      <c r="G29" s="31" t="s">
        <v>89</v>
      </c>
      <c r="H29" s="134" t="s">
        <v>128</v>
      </c>
      <c r="I29" s="48"/>
      <c r="J29" s="49"/>
      <c r="K29" s="49"/>
      <c r="L29" s="49"/>
      <c r="P29" s="45"/>
      <c r="Q29" s="45"/>
      <c r="R29" s="45"/>
    </row>
    <row r="30" spans="2:18" x14ac:dyDescent="0.25">
      <c r="B30" s="34" t="s">
        <v>129</v>
      </c>
      <c r="C30" s="142"/>
      <c r="D30" s="30"/>
      <c r="E30" s="44">
        <v>32</v>
      </c>
      <c r="F30" s="30"/>
      <c r="G30" s="31" t="s">
        <v>89</v>
      </c>
      <c r="H30" s="134" t="s">
        <v>130</v>
      </c>
      <c r="I30" s="49"/>
      <c r="J30" s="49"/>
      <c r="K30" s="49"/>
      <c r="L30" s="49"/>
      <c r="P30" s="45"/>
      <c r="Q30" s="45"/>
      <c r="R30" s="45"/>
    </row>
    <row r="31" spans="2:18" ht="15" thickBot="1" x14ac:dyDescent="0.3">
      <c r="B31" s="34" t="s">
        <v>131</v>
      </c>
      <c r="C31" s="52"/>
      <c r="D31" s="54"/>
      <c r="E31" s="152"/>
      <c r="F31" s="55">
        <f>(-(1000*E30*1000)+SQRT((1000*E30*1000)^2+4*20000000000000))/2/1000</f>
        <v>613.24772583615038</v>
      </c>
      <c r="G31" s="31" t="s">
        <v>121</v>
      </c>
      <c r="H31" s="134" t="s">
        <v>132</v>
      </c>
    </row>
    <row r="32" spans="2:18" s="45" customFormat="1" ht="16.5" thickBot="1" x14ac:dyDescent="0.3">
      <c r="B32" s="287" t="s">
        <v>293</v>
      </c>
      <c r="C32" s="288"/>
      <c r="D32" s="288"/>
      <c r="E32" s="288"/>
      <c r="F32" s="288"/>
      <c r="G32" s="288"/>
      <c r="H32" s="289"/>
      <c r="J32" s="49"/>
      <c r="K32" s="49"/>
      <c r="L32" s="49"/>
      <c r="M32" s="49"/>
      <c r="P32" s="20"/>
      <c r="Q32" s="20"/>
      <c r="R32" s="20"/>
    </row>
    <row r="33" spans="2:23" s="45" customFormat="1" x14ac:dyDescent="0.25">
      <c r="B33" s="178" t="s">
        <v>281</v>
      </c>
      <c r="C33" s="179" t="s">
        <v>292</v>
      </c>
      <c r="D33" s="148"/>
      <c r="E33" s="148"/>
      <c r="F33" s="148"/>
      <c r="G33" s="180"/>
      <c r="H33" s="136" t="s">
        <v>286</v>
      </c>
      <c r="J33" s="49"/>
      <c r="K33" s="49"/>
      <c r="L33" s="49"/>
      <c r="M33" s="49"/>
      <c r="P33" s="20"/>
      <c r="Q33" s="20"/>
      <c r="R33" s="20"/>
    </row>
    <row r="34" spans="2:23" s="45" customFormat="1" x14ac:dyDescent="0.25">
      <c r="B34" s="34" t="s">
        <v>279</v>
      </c>
      <c r="C34" s="44" t="s">
        <v>292</v>
      </c>
      <c r="D34" s="183"/>
      <c r="E34" s="142"/>
      <c r="F34" s="142"/>
      <c r="G34" s="31"/>
      <c r="H34" s="134" t="s">
        <v>318</v>
      </c>
      <c r="J34" s="49"/>
      <c r="K34" s="49"/>
      <c r="L34" s="49"/>
      <c r="M34" s="49"/>
      <c r="P34" s="135"/>
      <c r="Q34" s="135"/>
      <c r="R34" s="135"/>
    </row>
    <row r="35" spans="2:23" s="45" customFormat="1" x14ac:dyDescent="0.25">
      <c r="B35" s="34" t="s">
        <v>280</v>
      </c>
      <c r="C35" s="44" t="s">
        <v>22</v>
      </c>
      <c r="D35" s="183"/>
      <c r="E35" s="142"/>
      <c r="F35" s="142"/>
      <c r="G35" s="31" t="s">
        <v>188</v>
      </c>
      <c r="H35" s="134" t="s">
        <v>317</v>
      </c>
      <c r="J35" s="49"/>
      <c r="K35" s="49"/>
      <c r="L35" s="49"/>
      <c r="M35" s="49"/>
      <c r="P35" s="135"/>
      <c r="Q35" s="135"/>
      <c r="R35" s="135"/>
    </row>
    <row r="36" spans="2:23" s="45" customFormat="1" x14ac:dyDescent="0.25">
      <c r="B36" s="34" t="s">
        <v>308</v>
      </c>
      <c r="C36" s="142"/>
      <c r="D36" s="177" t="str">
        <f>VLOOKUP(CONCATENATE(C33, C34, C35),partData!P12:U17,2,0)</f>
        <v>Open</v>
      </c>
      <c r="E36" s="142"/>
      <c r="F36" s="142"/>
      <c r="G36" s="31" t="s">
        <v>89</v>
      </c>
      <c r="H36" s="134" t="s">
        <v>288</v>
      </c>
      <c r="J36" s="49"/>
      <c r="K36" s="49"/>
      <c r="L36" s="49"/>
      <c r="M36" s="49"/>
      <c r="P36" s="135"/>
      <c r="Q36" s="135"/>
      <c r="R36" s="135"/>
    </row>
    <row r="37" spans="2:23" s="45" customFormat="1" x14ac:dyDescent="0.25">
      <c r="B37" s="34" t="s">
        <v>287</v>
      </c>
      <c r="C37" s="142"/>
      <c r="D37" s="183"/>
      <c r="E37" s="44" t="s">
        <v>6</v>
      </c>
      <c r="F37" s="142"/>
      <c r="G37" s="31" t="s">
        <v>89</v>
      </c>
      <c r="H37" s="134" t="s">
        <v>307</v>
      </c>
      <c r="J37" s="49"/>
      <c r="K37" s="49"/>
      <c r="L37" s="49"/>
      <c r="M37" s="49"/>
      <c r="P37" s="135"/>
      <c r="Q37" s="135"/>
      <c r="R37" s="135"/>
    </row>
    <row r="38" spans="2:23" s="45" customFormat="1" x14ac:dyDescent="0.25">
      <c r="B38" s="34" t="s">
        <v>309</v>
      </c>
      <c r="C38" s="142"/>
      <c r="D38" s="183"/>
      <c r="E38" s="142"/>
      <c r="F38" s="74" t="str">
        <f>VLOOKUP('Device Calculator'!E37, partData!Q12:U17, 2, 0)</f>
        <v>Disabled</v>
      </c>
      <c r="G38" s="31"/>
      <c r="H38" s="134" t="s">
        <v>313</v>
      </c>
      <c r="J38" s="49"/>
      <c r="K38" s="49"/>
      <c r="L38" s="49"/>
      <c r="M38" s="49"/>
      <c r="P38" s="135"/>
      <c r="Q38" s="135"/>
      <c r="R38" s="135"/>
    </row>
    <row r="39" spans="2:23" s="45" customFormat="1" x14ac:dyDescent="0.25">
      <c r="B39" s="34" t="s">
        <v>310</v>
      </c>
      <c r="C39" s="142"/>
      <c r="D39" s="183"/>
      <c r="E39" s="142"/>
      <c r="F39" s="74" t="str">
        <f>VLOOKUP('Device Calculator'!E37, partData!Q12:U17, 3, 0)</f>
        <v>Disabled</v>
      </c>
      <c r="G39" s="31"/>
      <c r="H39" s="134" t="s">
        <v>314</v>
      </c>
      <c r="J39" s="49"/>
      <c r="K39" s="49"/>
      <c r="L39" s="49"/>
      <c r="M39" s="49"/>
      <c r="P39" s="135"/>
      <c r="Q39" s="135"/>
      <c r="R39" s="135"/>
    </row>
    <row r="40" spans="2:23" s="45" customFormat="1" ht="15" thickBot="1" x14ac:dyDescent="0.3">
      <c r="B40" s="41" t="s">
        <v>311</v>
      </c>
      <c r="C40" s="80"/>
      <c r="D40" s="184"/>
      <c r="E40" s="80"/>
      <c r="F40" s="192" t="str">
        <f>VLOOKUP('Device Calculator'!E37, partData!Q12:U17, 4, 0)</f>
        <v>N/A</v>
      </c>
      <c r="G40" s="181" t="s">
        <v>188</v>
      </c>
      <c r="H40" s="43" t="s">
        <v>313</v>
      </c>
      <c r="J40" s="49"/>
      <c r="K40" s="49"/>
      <c r="L40" s="49"/>
      <c r="M40" s="49"/>
      <c r="P40" s="135"/>
      <c r="Q40" s="135"/>
      <c r="R40" s="135"/>
    </row>
    <row r="41" spans="2:23" s="45" customFormat="1" ht="16.5" thickBot="1" x14ac:dyDescent="0.3">
      <c r="B41" s="290" t="s">
        <v>294</v>
      </c>
      <c r="C41" s="291"/>
      <c r="D41" s="291"/>
      <c r="E41" s="291"/>
      <c r="F41" s="291"/>
      <c r="G41" s="291"/>
      <c r="H41" s="292"/>
      <c r="J41" s="49"/>
      <c r="K41" s="49"/>
      <c r="L41" s="49"/>
      <c r="M41" s="49"/>
      <c r="P41" s="135"/>
      <c r="Q41" s="135"/>
      <c r="R41" s="135"/>
    </row>
    <row r="42" spans="2:23" s="45" customFormat="1" x14ac:dyDescent="0.25">
      <c r="B42" s="178" t="s">
        <v>295</v>
      </c>
      <c r="C42" s="179">
        <v>1</v>
      </c>
      <c r="D42" s="148"/>
      <c r="E42" s="148"/>
      <c r="F42" s="148"/>
      <c r="G42" s="180" t="s">
        <v>296</v>
      </c>
      <c r="H42" s="136" t="s">
        <v>297</v>
      </c>
      <c r="J42" s="49"/>
      <c r="K42" s="49"/>
      <c r="L42" s="49"/>
      <c r="M42" s="49"/>
      <c r="P42" s="135"/>
      <c r="Q42" s="135"/>
      <c r="R42" s="135"/>
    </row>
    <row r="43" spans="2:23" s="45" customFormat="1" x14ac:dyDescent="0.25">
      <c r="B43" s="34" t="s">
        <v>299</v>
      </c>
      <c r="C43" s="194"/>
      <c r="D43" s="258">
        <f>VLOOKUP(C42,partData!D13:E22,2,0)</f>
        <v>8.66</v>
      </c>
      <c r="E43" s="142"/>
      <c r="F43" s="142"/>
      <c r="G43" s="31" t="s">
        <v>89</v>
      </c>
      <c r="H43" s="134" t="s">
        <v>315</v>
      </c>
      <c r="J43" s="49"/>
      <c r="K43" s="49"/>
      <c r="L43" s="49"/>
      <c r="M43" s="49"/>
      <c r="P43" s="135"/>
      <c r="Q43" s="135"/>
      <c r="R43" s="135"/>
    </row>
    <row r="44" spans="2:23" x14ac:dyDescent="0.25">
      <c r="B44" s="34" t="s">
        <v>298</v>
      </c>
      <c r="C44" s="194"/>
      <c r="D44" s="142"/>
      <c r="E44" s="44">
        <v>15.4</v>
      </c>
      <c r="F44" s="142"/>
      <c r="G44" s="31" t="s">
        <v>89</v>
      </c>
      <c r="H44" s="134" t="s">
        <v>312</v>
      </c>
      <c r="J44" s="56"/>
      <c r="K44" s="135"/>
      <c r="L44" s="135"/>
      <c r="M44" s="56"/>
      <c r="P44" s="135"/>
      <c r="Q44" s="57"/>
      <c r="R44" s="57"/>
    </row>
    <row r="45" spans="2:23" ht="15" thickBot="1" x14ac:dyDescent="0.3">
      <c r="B45" s="41" t="s">
        <v>300</v>
      </c>
      <c r="C45" s="195"/>
      <c r="D45" s="184"/>
      <c r="E45" s="80"/>
      <c r="F45" s="192">
        <f>VLOOKUP(E44,partData!E13:F22,2,0)</f>
        <v>2</v>
      </c>
      <c r="G45" s="181" t="s">
        <v>296</v>
      </c>
      <c r="H45" s="43" t="s">
        <v>316</v>
      </c>
      <c r="P45" s="135"/>
      <c r="Q45" s="135"/>
      <c r="R45" s="135"/>
      <c r="S45" s="135"/>
      <c r="T45" s="135"/>
      <c r="U45" s="135"/>
      <c r="V45" s="135"/>
      <c r="W45" s="135"/>
    </row>
    <row r="46" spans="2:23" ht="16.5" thickBot="1" x14ac:dyDescent="0.3">
      <c r="B46" s="293" t="s">
        <v>301</v>
      </c>
      <c r="C46" s="294"/>
      <c r="D46" s="294"/>
      <c r="E46" s="294"/>
      <c r="F46" s="294"/>
      <c r="G46" s="294"/>
      <c r="H46" s="295"/>
      <c r="I46" s="135"/>
      <c r="P46" s="135"/>
      <c r="Q46" s="135"/>
      <c r="R46" s="135"/>
      <c r="S46" s="135"/>
      <c r="T46" s="135"/>
      <c r="U46" s="135"/>
    </row>
    <row r="47" spans="2:23" x14ac:dyDescent="0.25">
      <c r="B47" s="23" t="s">
        <v>302</v>
      </c>
      <c r="C47" s="24">
        <v>8.91</v>
      </c>
      <c r="D47" s="198"/>
      <c r="E47" s="150"/>
      <c r="F47" s="150"/>
      <c r="G47" s="47" t="s">
        <v>95</v>
      </c>
      <c r="H47" s="26" t="s">
        <v>569</v>
      </c>
      <c r="P47" s="135"/>
      <c r="Q47" s="135"/>
      <c r="R47" s="135"/>
      <c r="S47" s="135"/>
      <c r="T47" s="135"/>
      <c r="U47" s="135"/>
      <c r="V47" s="135"/>
      <c r="W47" s="135"/>
    </row>
    <row r="48" spans="2:23" ht="14.25" customHeight="1" x14ac:dyDescent="0.25">
      <c r="B48" s="34" t="s">
        <v>303</v>
      </c>
      <c r="C48" s="142"/>
      <c r="D48" s="70">
        <f>VLOOKUP(C47, partData!J13:K22, 2, 0)</f>
        <v>121</v>
      </c>
      <c r="E48" s="142"/>
      <c r="F48" s="142"/>
      <c r="G48" s="31" t="s">
        <v>89</v>
      </c>
      <c r="H48" s="134" t="s">
        <v>570</v>
      </c>
      <c r="P48" s="135"/>
      <c r="Q48" s="135"/>
      <c r="R48" s="135"/>
      <c r="S48" s="135"/>
      <c r="T48" s="135"/>
      <c r="U48" s="135"/>
      <c r="V48" s="135"/>
      <c r="W48" s="135"/>
    </row>
    <row r="49" spans="2:23" ht="18" x14ac:dyDescent="0.25">
      <c r="B49" s="34" t="s">
        <v>304</v>
      </c>
      <c r="C49" s="142"/>
      <c r="D49" s="183"/>
      <c r="E49" s="44">
        <v>187</v>
      </c>
      <c r="F49" s="142"/>
      <c r="G49" s="31" t="s">
        <v>89</v>
      </c>
      <c r="H49" s="134" t="s">
        <v>571</v>
      </c>
      <c r="I49" s="60"/>
      <c r="M49" s="135"/>
      <c r="N49" s="135"/>
      <c r="O49" s="57"/>
      <c r="P49" s="135"/>
      <c r="Q49" s="135"/>
      <c r="R49" s="135"/>
      <c r="S49" s="135"/>
      <c r="T49" s="135"/>
      <c r="U49" s="135"/>
      <c r="V49" s="135"/>
      <c r="W49" s="135"/>
    </row>
    <row r="50" spans="2:23" ht="18.75" thickBot="1" x14ac:dyDescent="0.3">
      <c r="B50" s="50" t="s">
        <v>305</v>
      </c>
      <c r="C50" s="146"/>
      <c r="D50" s="196"/>
      <c r="E50" s="146"/>
      <c r="F50" s="197">
        <f>VLOOKUP(R_ramp, partData!K13:L22, 2, 0)</f>
        <v>14.1</v>
      </c>
      <c r="G50" s="31" t="s">
        <v>95</v>
      </c>
      <c r="H50" s="137" t="s">
        <v>306</v>
      </c>
      <c r="I50" s="60"/>
      <c r="P50" s="135"/>
      <c r="Q50" s="135"/>
      <c r="R50" s="135"/>
      <c r="S50" s="135"/>
      <c r="T50" s="135"/>
      <c r="U50" s="135"/>
      <c r="V50" s="135"/>
      <c r="W50" s="135"/>
    </row>
    <row r="51" spans="2:23" ht="18.75" thickBot="1" x14ac:dyDescent="0.3">
      <c r="B51" s="293" t="s">
        <v>564</v>
      </c>
      <c r="C51" s="294"/>
      <c r="D51" s="294"/>
      <c r="E51" s="294"/>
      <c r="F51" s="294"/>
      <c r="G51" s="294"/>
      <c r="H51" s="295"/>
      <c r="I51" s="60"/>
      <c r="P51" s="135"/>
      <c r="Q51" s="135"/>
      <c r="R51" s="135"/>
      <c r="S51" s="135"/>
      <c r="T51" s="135"/>
      <c r="U51" s="135"/>
      <c r="V51" s="135"/>
      <c r="W51" s="135"/>
    </row>
    <row r="52" spans="2:23" ht="18" x14ac:dyDescent="0.25">
      <c r="B52" s="23" t="s">
        <v>565</v>
      </c>
      <c r="C52" s="24">
        <v>1.1000000000000001</v>
      </c>
      <c r="D52" s="198"/>
      <c r="E52" s="150"/>
      <c r="F52" s="150"/>
      <c r="G52" s="47" t="s">
        <v>57</v>
      </c>
      <c r="H52" s="26" t="s">
        <v>568</v>
      </c>
      <c r="I52" s="60"/>
      <c r="M52" s="135"/>
      <c r="N52" s="135"/>
      <c r="O52" s="57"/>
      <c r="P52" s="135"/>
      <c r="Q52" s="135"/>
      <c r="R52" s="135"/>
      <c r="S52" s="135"/>
      <c r="T52" s="135"/>
      <c r="U52" s="135"/>
      <c r="V52" s="135"/>
      <c r="W52" s="135"/>
    </row>
    <row r="53" spans="2:23" ht="18" x14ac:dyDescent="0.25">
      <c r="B53" s="34" t="s">
        <v>566</v>
      </c>
      <c r="C53" s="142"/>
      <c r="D53" s="70">
        <f>VLOOKUP(C52, partData!A30:B39, 2, 0)</f>
        <v>187</v>
      </c>
      <c r="E53" s="142"/>
      <c r="F53" s="142"/>
      <c r="G53" s="31" t="s">
        <v>89</v>
      </c>
      <c r="H53" s="134" t="s">
        <v>572</v>
      </c>
      <c r="I53" s="60"/>
      <c r="M53" s="135"/>
      <c r="N53" s="135"/>
      <c r="O53" s="57"/>
      <c r="P53" s="49"/>
      <c r="Q53" s="49"/>
      <c r="R53" s="49"/>
      <c r="S53" s="135"/>
      <c r="T53" s="135"/>
      <c r="U53" s="135"/>
      <c r="V53" s="135"/>
      <c r="W53" s="135"/>
    </row>
    <row r="54" spans="2:23" ht="18" customHeight="1" x14ac:dyDescent="0.25">
      <c r="B54" s="34" t="s">
        <v>566</v>
      </c>
      <c r="C54" s="142"/>
      <c r="D54" s="183"/>
      <c r="E54" s="264">
        <v>187</v>
      </c>
      <c r="F54" s="142"/>
      <c r="G54" s="31" t="s">
        <v>89</v>
      </c>
      <c r="H54" s="134" t="s">
        <v>573</v>
      </c>
      <c r="I54" s="60"/>
      <c r="M54" s="135"/>
      <c r="N54" s="135"/>
      <c r="O54" s="57"/>
      <c r="P54" s="135"/>
      <c r="Q54" s="135"/>
      <c r="R54" s="135"/>
      <c r="S54" s="135"/>
      <c r="T54" s="135"/>
      <c r="U54" s="135"/>
      <c r="V54" s="135"/>
      <c r="W54" s="135"/>
    </row>
    <row r="55" spans="2:23" ht="18.75" thickBot="1" x14ac:dyDescent="0.3">
      <c r="B55" s="50" t="s">
        <v>567</v>
      </c>
      <c r="C55" s="146"/>
      <c r="D55" s="196"/>
      <c r="E55" s="146"/>
      <c r="F55" s="197">
        <f>VLOOKUP(E54, partData!B30:C39, 2, 0)</f>
        <v>1.1000000000000001</v>
      </c>
      <c r="G55" s="31" t="s">
        <v>57</v>
      </c>
      <c r="H55" s="137" t="s">
        <v>574</v>
      </c>
      <c r="I55" s="60"/>
      <c r="O55" s="64"/>
      <c r="P55" s="135"/>
      <c r="Q55" s="135"/>
      <c r="R55" s="135"/>
      <c r="S55" s="49"/>
      <c r="T55" s="49"/>
      <c r="U55" s="49"/>
      <c r="V55" s="135"/>
      <c r="W55" s="135"/>
    </row>
    <row r="56" spans="2:23" ht="18.75" thickBot="1" x14ac:dyDescent="0.3">
      <c r="B56" s="293" t="s">
        <v>595</v>
      </c>
      <c r="C56" s="294"/>
      <c r="D56" s="294"/>
      <c r="E56" s="294"/>
      <c r="F56" s="294"/>
      <c r="G56" s="294"/>
      <c r="H56" s="295"/>
      <c r="I56" s="60"/>
      <c r="O56" s="49"/>
      <c r="P56" s="135"/>
      <c r="Q56" s="135"/>
      <c r="R56" s="135"/>
      <c r="S56" s="49"/>
      <c r="T56" s="49"/>
      <c r="U56" s="49"/>
      <c r="V56" s="135"/>
      <c r="W56" s="135"/>
    </row>
    <row r="57" spans="2:23" ht="18" x14ac:dyDescent="0.25">
      <c r="B57" s="23" t="s">
        <v>596</v>
      </c>
      <c r="C57" s="24">
        <v>20</v>
      </c>
      <c r="D57" s="198"/>
      <c r="E57" s="150"/>
      <c r="F57" s="150"/>
      <c r="G57" s="47" t="s">
        <v>69</v>
      </c>
      <c r="H57" s="26" t="s">
        <v>602</v>
      </c>
      <c r="I57" s="60"/>
      <c r="O57" s="49"/>
      <c r="S57" s="49"/>
      <c r="T57" s="49"/>
      <c r="U57" s="49"/>
      <c r="V57" s="135"/>
      <c r="W57" s="135"/>
    </row>
    <row r="58" spans="2:23" x14ac:dyDescent="0.25">
      <c r="B58" s="34" t="s">
        <v>597</v>
      </c>
      <c r="C58" s="142"/>
      <c r="D58" s="258">
        <f>((C57+(Iripple_max/2))*$C$18)/(11.2*10^-3)</f>
        <v>17.491229673498445</v>
      </c>
      <c r="E58" s="142"/>
      <c r="F58" s="142"/>
      <c r="G58" s="31" t="s">
        <v>89</v>
      </c>
      <c r="H58" s="134" t="s">
        <v>600</v>
      </c>
      <c r="O58" s="49"/>
      <c r="S58" s="135"/>
      <c r="T58" s="135"/>
      <c r="U58" s="135"/>
      <c r="V58" s="135"/>
      <c r="W58" s="135"/>
    </row>
    <row r="59" spans="2:23" ht="18" x14ac:dyDescent="0.25">
      <c r="B59" s="34" t="s">
        <v>598</v>
      </c>
      <c r="C59" s="142"/>
      <c r="D59" s="183"/>
      <c r="E59" s="263">
        <v>44.2</v>
      </c>
      <c r="F59" s="142"/>
      <c r="G59" s="31" t="s">
        <v>89</v>
      </c>
      <c r="H59" s="134" t="s">
        <v>601</v>
      </c>
      <c r="I59" s="60"/>
      <c r="S59" s="135"/>
      <c r="T59" s="135"/>
      <c r="U59" s="135"/>
    </row>
    <row r="60" spans="2:23" ht="30" customHeight="1" thickBot="1" x14ac:dyDescent="0.3">
      <c r="B60" s="50" t="s">
        <v>599</v>
      </c>
      <c r="C60" s="146"/>
      <c r="D60" s="196"/>
      <c r="E60" s="146"/>
      <c r="F60" s="257">
        <f>((E59*11.2*10^-3)/($C$18)-(Iripple_max/2))</f>
        <v>52.234722807846708</v>
      </c>
      <c r="G60" s="31" t="s">
        <v>69</v>
      </c>
      <c r="H60" s="137" t="s">
        <v>605</v>
      </c>
      <c r="I60" s="135"/>
      <c r="P60" s="135"/>
      <c r="Q60" s="57"/>
      <c r="R60" s="57"/>
      <c r="S60" s="135"/>
      <c r="T60" s="135"/>
      <c r="U60" s="135"/>
    </row>
    <row r="61" spans="2:23" ht="15.75" x14ac:dyDescent="0.25">
      <c r="B61" s="271" t="s">
        <v>133</v>
      </c>
      <c r="C61" s="272"/>
      <c r="D61" s="272"/>
      <c r="E61" s="272"/>
      <c r="F61" s="272"/>
      <c r="G61" s="272"/>
      <c r="H61" s="273"/>
      <c r="I61" s="49"/>
      <c r="P61" s="135"/>
      <c r="Q61" s="57"/>
      <c r="R61" s="57"/>
    </row>
    <row r="62" spans="2:23" ht="18.75" thickBot="1" x14ac:dyDescent="0.3">
      <c r="B62" s="268" t="s">
        <v>134</v>
      </c>
      <c r="C62" s="269"/>
      <c r="D62" s="269"/>
      <c r="E62" s="269"/>
      <c r="F62" s="269"/>
      <c r="G62" s="269"/>
      <c r="H62" s="270"/>
      <c r="I62" s="49"/>
      <c r="J62" s="60"/>
      <c r="P62" s="28"/>
      <c r="Q62" s="68"/>
      <c r="R62" s="68"/>
    </row>
    <row r="63" spans="2:23" ht="15" x14ac:dyDescent="0.25">
      <c r="B63" s="58" t="s">
        <v>135</v>
      </c>
      <c r="C63" s="24">
        <v>0.3</v>
      </c>
      <c r="D63" s="30"/>
      <c r="E63" s="30"/>
      <c r="F63" s="30"/>
      <c r="G63" s="47"/>
      <c r="H63" s="26" t="s">
        <v>136</v>
      </c>
      <c r="I63" s="49"/>
      <c r="J63" s="49"/>
      <c r="K63" s="135"/>
      <c r="L63" s="135"/>
      <c r="M63" s="135"/>
      <c r="N63" s="135"/>
      <c r="O63" s="57"/>
      <c r="P63" s="28"/>
      <c r="Q63" s="68"/>
      <c r="R63" s="68"/>
    </row>
    <row r="64" spans="2:23" s="22" customFormat="1" ht="15" x14ac:dyDescent="0.25">
      <c r="B64" s="58" t="s">
        <v>137</v>
      </c>
      <c r="C64" s="30"/>
      <c r="D64" s="59">
        <f>(1/(Kind*Iout*(fsw/1000))*(((Vin_max-Vout)*Vout)/Vin_max))</f>
        <v>0.29602794089605089</v>
      </c>
      <c r="E64" s="30"/>
      <c r="F64" s="30"/>
      <c r="G64" s="31" t="s">
        <v>80</v>
      </c>
      <c r="H64" s="134" t="s">
        <v>138</v>
      </c>
      <c r="P64" s="28"/>
      <c r="Q64" s="68"/>
      <c r="R64" s="68"/>
      <c r="S64" s="28"/>
      <c r="T64" s="28"/>
      <c r="U64" s="28"/>
    </row>
    <row r="65" spans="2:21" s="22" customFormat="1" ht="15" x14ac:dyDescent="0.25">
      <c r="B65" s="58" t="s">
        <v>139</v>
      </c>
      <c r="C65" s="30"/>
      <c r="D65" s="59">
        <f>((Vin_max-Vout)*Vout)/(Io_max_IC*0.5*Vin_max*fsw)*1000</f>
        <v>8.8808382268815267E-2</v>
      </c>
      <c r="E65" s="30"/>
      <c r="F65" s="30"/>
      <c r="G65" s="31" t="s">
        <v>80</v>
      </c>
      <c r="H65" s="134" t="s">
        <v>140</v>
      </c>
      <c r="P65" s="28"/>
      <c r="Q65" s="68"/>
      <c r="R65" s="68"/>
      <c r="S65" s="28"/>
      <c r="T65" s="28"/>
      <c r="U65" s="28"/>
    </row>
    <row r="66" spans="2:21" s="22" customFormat="1" ht="15" x14ac:dyDescent="0.25">
      <c r="B66" s="58" t="s">
        <v>141</v>
      </c>
      <c r="C66" s="30"/>
      <c r="D66" s="59">
        <f>((Vin_max-Vout)*Vout)/(Io_max_IC*0.1*Vin_max*fsw)*1000</f>
        <v>0.44404191134407633</v>
      </c>
      <c r="E66" s="30"/>
      <c r="F66" s="30"/>
      <c r="G66" s="31" t="s">
        <v>80</v>
      </c>
      <c r="H66" s="134" t="s">
        <v>142</v>
      </c>
      <c r="P66" s="28"/>
      <c r="Q66" s="68"/>
      <c r="R66" s="68"/>
      <c r="S66" s="28"/>
      <c r="T66" s="28"/>
      <c r="U66" s="28"/>
    </row>
    <row r="67" spans="2:21" s="22" customFormat="1" ht="15" x14ac:dyDescent="0.25">
      <c r="B67" s="58" t="s">
        <v>79</v>
      </c>
      <c r="C67" s="30"/>
      <c r="D67" s="30"/>
      <c r="E67" s="44">
        <v>1</v>
      </c>
      <c r="F67" s="30"/>
      <c r="G67" s="31" t="s">
        <v>80</v>
      </c>
      <c r="H67" s="134" t="s">
        <v>143</v>
      </c>
      <c r="P67" s="28"/>
      <c r="Q67" s="68"/>
      <c r="R67" s="68"/>
      <c r="S67" s="28"/>
      <c r="T67" s="28"/>
      <c r="U67" s="28"/>
    </row>
    <row r="68" spans="2:21" s="22" customFormat="1" ht="15" x14ac:dyDescent="0.25">
      <c r="B68" s="58" t="s">
        <v>144</v>
      </c>
      <c r="C68" s="30"/>
      <c r="D68" s="30"/>
      <c r="E68" s="44">
        <v>9</v>
      </c>
      <c r="F68" s="30"/>
      <c r="G68" s="31" t="s">
        <v>101</v>
      </c>
      <c r="H68" s="134" t="s">
        <v>145</v>
      </c>
      <c r="P68" s="135"/>
      <c r="Q68" s="57"/>
      <c r="R68" s="57"/>
      <c r="S68" s="28"/>
      <c r="T68" s="28"/>
      <c r="U68" s="28"/>
    </row>
    <row r="69" spans="2:21" s="22" customFormat="1" ht="15" x14ac:dyDescent="0.25">
      <c r="B69" s="58" t="s">
        <v>146</v>
      </c>
      <c r="C69" s="30"/>
      <c r="D69" s="30"/>
      <c r="E69" s="61">
        <v>0.2</v>
      </c>
      <c r="F69" s="30"/>
      <c r="G69" s="31"/>
      <c r="H69" s="134" t="s">
        <v>147</v>
      </c>
      <c r="P69" s="135"/>
      <c r="Q69" s="57"/>
      <c r="R69" s="57"/>
      <c r="S69" s="28"/>
      <c r="T69" s="28"/>
      <c r="U69" s="28"/>
    </row>
    <row r="70" spans="2:21" x14ac:dyDescent="0.25">
      <c r="B70" s="138" t="s">
        <v>148</v>
      </c>
      <c r="C70" s="30"/>
      <c r="D70" s="30"/>
      <c r="E70" s="30"/>
      <c r="F70" s="62">
        <f>1000*((Vin_max-Vout)*Vout)/(Lout*(1-Tol_L)*Vin_max*fsw)</f>
        <v>2.2202095567203814</v>
      </c>
      <c r="G70" s="31" t="s">
        <v>69</v>
      </c>
      <c r="H70" s="134" t="s">
        <v>149</v>
      </c>
      <c r="J70" s="72"/>
      <c r="L70" s="48"/>
      <c r="P70" s="135"/>
      <c r="Q70" s="57"/>
      <c r="R70" s="57"/>
      <c r="S70" s="135"/>
      <c r="T70" s="135"/>
      <c r="U70" s="135"/>
    </row>
    <row r="71" spans="2:21" x14ac:dyDescent="0.25">
      <c r="B71" s="138" t="s">
        <v>150</v>
      </c>
      <c r="C71" s="30"/>
      <c r="D71" s="30"/>
      <c r="E71" s="30"/>
      <c r="F71" s="62">
        <f>Iout+(Iripple_max/2)</f>
        <v>21.110104778360192</v>
      </c>
      <c r="G71" s="31" t="s">
        <v>69</v>
      </c>
      <c r="H71" s="134" t="s">
        <v>151</v>
      </c>
      <c r="J71" s="72"/>
      <c r="L71" s="48"/>
      <c r="P71" s="135"/>
      <c r="Q71" s="57"/>
      <c r="R71" s="57"/>
      <c r="S71" s="135"/>
      <c r="T71" s="135"/>
      <c r="U71" s="135"/>
    </row>
    <row r="72" spans="2:21" x14ac:dyDescent="0.25">
      <c r="B72" s="138" t="s">
        <v>152</v>
      </c>
      <c r="C72" s="30"/>
      <c r="D72" s="30"/>
      <c r="E72" s="30"/>
      <c r="F72" s="62">
        <f>SQRT(Iout^2+Iripple_max^2)</f>
        <v>20.122855922451777</v>
      </c>
      <c r="G72" s="31" t="s">
        <v>69</v>
      </c>
      <c r="H72" s="134" t="s">
        <v>153</v>
      </c>
      <c r="J72" s="72"/>
      <c r="L72" s="48"/>
      <c r="P72" s="135"/>
      <c r="Q72" s="57"/>
      <c r="R72" s="57"/>
      <c r="S72" s="135"/>
      <c r="T72" s="135"/>
      <c r="U72" s="135"/>
    </row>
    <row r="73" spans="2:21" x14ac:dyDescent="0.25">
      <c r="B73" s="139" t="s">
        <v>154</v>
      </c>
      <c r="C73" s="30"/>
      <c r="D73" s="30"/>
      <c r="E73" s="30"/>
      <c r="F73" s="62">
        <f>1000*((Vin_min-Vout)*Vout)/(Lout*(1+Tol_L)*Vin_min*fsw)</f>
        <v>1.4527719441508815</v>
      </c>
      <c r="G73" s="51" t="s">
        <v>69</v>
      </c>
      <c r="H73" s="137" t="s">
        <v>155</v>
      </c>
      <c r="I73" s="48"/>
      <c r="P73" s="135"/>
      <c r="Q73" s="57"/>
      <c r="R73" s="57"/>
      <c r="S73" s="135"/>
      <c r="T73" s="135"/>
      <c r="U73" s="135"/>
    </row>
    <row r="74" spans="2:21" ht="15" thickBot="1" x14ac:dyDescent="0.3">
      <c r="B74" s="139" t="s">
        <v>156</v>
      </c>
      <c r="C74" s="30"/>
      <c r="D74" s="30"/>
      <c r="E74" s="30"/>
      <c r="F74" s="63">
        <f>Iout-(Iripple_min/2)</f>
        <v>19.273614027924559</v>
      </c>
      <c r="G74" s="51" t="s">
        <v>69</v>
      </c>
      <c r="H74" s="137" t="s">
        <v>157</v>
      </c>
      <c r="I74" s="48"/>
      <c r="P74" s="135"/>
      <c r="Q74" s="57"/>
      <c r="R74" s="57"/>
      <c r="S74" s="135"/>
      <c r="T74" s="135"/>
      <c r="U74" s="135"/>
    </row>
    <row r="75" spans="2:21" ht="15.75" x14ac:dyDescent="0.25">
      <c r="B75" s="271" t="s">
        <v>158</v>
      </c>
      <c r="C75" s="272"/>
      <c r="D75" s="272"/>
      <c r="E75" s="272"/>
      <c r="F75" s="272"/>
      <c r="G75" s="272"/>
      <c r="H75" s="273"/>
      <c r="J75" s="72"/>
      <c r="L75" s="48"/>
      <c r="P75" s="135"/>
      <c r="Q75" s="57"/>
      <c r="R75" s="57"/>
      <c r="S75" s="135"/>
      <c r="T75" s="135"/>
      <c r="U75" s="135"/>
    </row>
    <row r="76" spans="2:21" ht="15" thickBot="1" x14ac:dyDescent="0.3">
      <c r="B76" s="268" t="s">
        <v>688</v>
      </c>
      <c r="C76" s="269"/>
      <c r="D76" s="269"/>
      <c r="E76" s="269"/>
      <c r="F76" s="269"/>
      <c r="G76" s="269"/>
      <c r="H76" s="270"/>
      <c r="I76" s="48"/>
      <c r="J76" s="48"/>
      <c r="P76" s="135"/>
      <c r="Q76" s="57"/>
      <c r="R76" s="57"/>
      <c r="S76" s="135"/>
      <c r="T76" s="135"/>
      <c r="U76" s="135"/>
    </row>
    <row r="77" spans="2:21" x14ac:dyDescent="0.25">
      <c r="B77" s="138" t="s">
        <v>159</v>
      </c>
      <c r="C77" s="44">
        <f>Iout/2</f>
        <v>10</v>
      </c>
      <c r="D77" s="30"/>
      <c r="E77" s="30"/>
      <c r="F77" s="30"/>
      <c r="G77" s="140" t="s">
        <v>69</v>
      </c>
      <c r="H77" s="65" t="s">
        <v>160</v>
      </c>
      <c r="I77" s="48"/>
      <c r="J77" s="48"/>
      <c r="P77" s="135"/>
      <c r="Q77" s="57"/>
      <c r="R77" s="57"/>
      <c r="S77" s="135"/>
      <c r="T77" s="135"/>
      <c r="U77" s="135"/>
    </row>
    <row r="78" spans="2:21" x14ac:dyDescent="0.25">
      <c r="B78" s="138" t="s">
        <v>161</v>
      </c>
      <c r="C78" s="66">
        <f>Vout*0.03</f>
        <v>3.5999999999999997E-2</v>
      </c>
      <c r="D78" s="30"/>
      <c r="E78" s="30"/>
      <c r="F78" s="30"/>
      <c r="G78" s="140" t="s">
        <v>57</v>
      </c>
      <c r="H78" s="65" t="s">
        <v>162</v>
      </c>
      <c r="I78" s="48"/>
      <c r="J78" s="48"/>
      <c r="P78" s="135"/>
      <c r="Q78" s="57"/>
      <c r="R78" s="57"/>
      <c r="S78" s="135"/>
      <c r="T78" s="135"/>
      <c r="U78" s="135"/>
    </row>
    <row r="79" spans="2:21" x14ac:dyDescent="0.25">
      <c r="B79" s="138" t="s">
        <v>163</v>
      </c>
      <c r="C79" s="67">
        <f>Vout*0.01</f>
        <v>1.2E-2</v>
      </c>
      <c r="D79" s="30"/>
      <c r="E79" s="30"/>
      <c r="F79" s="30"/>
      <c r="G79" s="140" t="s">
        <v>57</v>
      </c>
      <c r="H79" s="65" t="s">
        <v>164</v>
      </c>
      <c r="I79" s="48"/>
      <c r="J79" s="48"/>
      <c r="P79" s="135"/>
      <c r="Q79" s="57"/>
      <c r="R79" s="57"/>
      <c r="S79" s="135"/>
      <c r="T79" s="135"/>
      <c r="U79" s="135"/>
    </row>
    <row r="80" spans="2:21" x14ac:dyDescent="0.25">
      <c r="B80" s="138" t="s">
        <v>165</v>
      </c>
      <c r="C80" s="30"/>
      <c r="D80" s="132">
        <f>Iripple_max/(8*dVo_dc*fsw_Hz)*10^6</f>
        <v>37.712627227390932</v>
      </c>
      <c r="E80" s="30"/>
      <c r="F80" s="30"/>
      <c r="G80" s="140" t="s">
        <v>83</v>
      </c>
      <c r="H80" s="65" t="s">
        <v>166</v>
      </c>
      <c r="I80" s="48"/>
      <c r="J80" s="48"/>
      <c r="P80" s="135"/>
      <c r="Q80" s="57"/>
      <c r="R80" s="57"/>
      <c r="S80" s="135"/>
      <c r="T80" s="135"/>
      <c r="U80" s="135"/>
    </row>
    <row r="81" spans="2:23" x14ac:dyDescent="0.25">
      <c r="B81" s="138" t="s">
        <v>167</v>
      </c>
      <c r="C81" s="30"/>
      <c r="D81" s="70">
        <f>((Lout_H*(Io_step^2))/(2*dVo_trans*(Vin_max-Vout))+(Io_step*(1-duty_cycle)*tsw)/dVo_trans)*10^6</f>
        <v>525.36804478387432</v>
      </c>
      <c r="E81" s="30"/>
      <c r="F81" s="30"/>
      <c r="G81" s="140" t="s">
        <v>83</v>
      </c>
      <c r="H81" s="65" t="s">
        <v>168</v>
      </c>
      <c r="I81" s="48"/>
      <c r="J81" s="48"/>
      <c r="P81" s="135"/>
      <c r="Q81" s="57"/>
      <c r="R81" s="57"/>
      <c r="S81" s="135"/>
      <c r="T81" s="135"/>
      <c r="U81" s="135"/>
    </row>
    <row r="82" spans="2:23" x14ac:dyDescent="0.25">
      <c r="B82" s="138" t="s">
        <v>169</v>
      </c>
      <c r="C82" s="30"/>
      <c r="D82" s="70">
        <f>(Lout_H*(Io_step^2))/(2*dVo_trans*(Vout))*10^6</f>
        <v>1157.4074074074074</v>
      </c>
      <c r="E82" s="30"/>
      <c r="F82" s="30"/>
      <c r="G82" s="140" t="s">
        <v>83</v>
      </c>
      <c r="H82" s="65" t="s">
        <v>170</v>
      </c>
      <c r="I82" s="48"/>
      <c r="J82" s="48"/>
      <c r="P82" s="135"/>
      <c r="Q82" s="135"/>
      <c r="R82" s="135"/>
      <c r="S82" s="135"/>
      <c r="T82" s="135"/>
      <c r="U82" s="135"/>
    </row>
    <row r="83" spans="2:23" x14ac:dyDescent="0.25">
      <c r="B83" s="138" t="s">
        <v>171</v>
      </c>
      <c r="C83" s="30"/>
      <c r="D83" s="70">
        <f>(15/(PI()*fsw_Hz))^2*1/Lout_H*1000000</f>
        <v>60.619294832021176</v>
      </c>
      <c r="E83" s="30"/>
      <c r="F83" s="30"/>
      <c r="G83" s="140" t="s">
        <v>83</v>
      </c>
      <c r="H83" s="65" t="s">
        <v>172</v>
      </c>
      <c r="I83" s="48"/>
      <c r="J83" s="48"/>
      <c r="P83" s="135"/>
      <c r="Q83" s="135"/>
      <c r="R83" s="135"/>
      <c r="S83" s="135"/>
      <c r="T83" s="135"/>
      <c r="U83" s="135"/>
    </row>
    <row r="84" spans="2:23" x14ac:dyDescent="0.25">
      <c r="B84" s="138" t="s">
        <v>173</v>
      </c>
      <c r="C84" s="30"/>
      <c r="D84" s="70">
        <f>(MAX(D80:D83))</f>
        <v>1157.4074074074074</v>
      </c>
      <c r="E84" s="30"/>
      <c r="F84" s="30"/>
      <c r="G84" s="140" t="s">
        <v>83</v>
      </c>
      <c r="H84" s="65" t="s">
        <v>174</v>
      </c>
      <c r="O84" s="49"/>
      <c r="P84" s="135"/>
      <c r="Q84" s="57"/>
      <c r="R84" s="57"/>
      <c r="S84" s="135"/>
      <c r="T84" s="135"/>
      <c r="U84" s="135"/>
      <c r="V84" s="135"/>
      <c r="W84" s="135"/>
    </row>
    <row r="85" spans="2:23" x14ac:dyDescent="0.25">
      <c r="B85" s="138" t="s">
        <v>175</v>
      </c>
      <c r="C85" s="30"/>
      <c r="D85" s="70">
        <f>2500/(PI()^2*fsw_Hz^2*Lout_H)*1000000</f>
        <v>673.54772035579083</v>
      </c>
      <c r="E85" s="30"/>
      <c r="F85" s="30"/>
      <c r="G85" s="140" t="s">
        <v>83</v>
      </c>
      <c r="H85" s="65" t="s">
        <v>176</v>
      </c>
      <c r="I85" s="48"/>
      <c r="O85" s="49"/>
      <c r="S85" s="135"/>
      <c r="T85" s="135"/>
      <c r="U85" s="135"/>
    </row>
    <row r="86" spans="2:23" x14ac:dyDescent="0.25">
      <c r="B86" s="138" t="s">
        <v>177</v>
      </c>
      <c r="C86" s="30"/>
      <c r="D86" s="70">
        <f>dVo_trans/Io_step*1000</f>
        <v>3.6</v>
      </c>
      <c r="E86" s="30"/>
      <c r="F86" s="30"/>
      <c r="G86" s="140" t="s">
        <v>101</v>
      </c>
      <c r="H86" s="65" t="s">
        <v>178</v>
      </c>
      <c r="J86" s="48"/>
    </row>
    <row r="87" spans="2:23" x14ac:dyDescent="0.25">
      <c r="B87" s="138" t="s">
        <v>179</v>
      </c>
      <c r="C87" s="30"/>
      <c r="D87" s="70">
        <f>dVo_dc/Iripple_max*1000</f>
        <v>5.4048952107592916</v>
      </c>
      <c r="E87" s="30"/>
      <c r="F87" s="30"/>
      <c r="G87" s="140" t="s">
        <v>101</v>
      </c>
      <c r="H87" s="65" t="s">
        <v>180</v>
      </c>
    </row>
    <row r="88" spans="2:23" x14ac:dyDescent="0.25">
      <c r="B88" s="138" t="s">
        <v>181</v>
      </c>
      <c r="C88" s="30"/>
      <c r="D88" s="70">
        <f>MIN(D86:D87)</f>
        <v>3.6</v>
      </c>
      <c r="E88" s="30"/>
      <c r="F88" s="30"/>
      <c r="G88" s="140" t="s">
        <v>101</v>
      </c>
      <c r="H88" s="65"/>
    </row>
    <row r="89" spans="2:23" x14ac:dyDescent="0.25">
      <c r="B89" s="138" t="s">
        <v>322</v>
      </c>
      <c r="C89" s="30"/>
      <c r="D89" s="30"/>
      <c r="E89" s="71">
        <v>470</v>
      </c>
      <c r="F89" s="30"/>
      <c r="G89" s="140" t="s">
        <v>83</v>
      </c>
      <c r="H89" s="65" t="s">
        <v>327</v>
      </c>
    </row>
    <row r="90" spans="2:23" x14ac:dyDescent="0.25">
      <c r="B90" s="138" t="s">
        <v>323</v>
      </c>
      <c r="C90" s="30"/>
      <c r="D90" s="30"/>
      <c r="E90" s="71">
        <v>0.1</v>
      </c>
      <c r="F90" s="30"/>
      <c r="G90" s="140" t="s">
        <v>101</v>
      </c>
      <c r="H90" s="65" t="s">
        <v>328</v>
      </c>
    </row>
    <row r="91" spans="2:23" x14ac:dyDescent="0.25">
      <c r="B91" s="138" t="s">
        <v>319</v>
      </c>
      <c r="C91" s="30"/>
      <c r="D91" s="30"/>
      <c r="E91" s="44">
        <v>3</v>
      </c>
      <c r="F91" s="30"/>
      <c r="G91" s="140"/>
      <c r="H91" s="134" t="s">
        <v>329</v>
      </c>
      <c r="I91" s="78"/>
      <c r="J91" s="78"/>
      <c r="O91" s="64"/>
    </row>
    <row r="92" spans="2:23" ht="16.5" customHeight="1" x14ac:dyDescent="0.25">
      <c r="B92" s="138" t="s">
        <v>320</v>
      </c>
      <c r="C92" s="30"/>
      <c r="D92" s="30"/>
      <c r="E92" s="73">
        <v>0.8</v>
      </c>
      <c r="F92" s="30"/>
      <c r="G92" s="140"/>
      <c r="H92" s="134" t="s">
        <v>330</v>
      </c>
      <c r="I92" s="135"/>
    </row>
    <row r="93" spans="2:23" x14ac:dyDescent="0.25">
      <c r="B93" s="138" t="s">
        <v>321</v>
      </c>
      <c r="C93" s="30"/>
      <c r="D93" s="30"/>
      <c r="E93" s="71">
        <v>47</v>
      </c>
      <c r="F93" s="30"/>
      <c r="G93" s="140" t="s">
        <v>83</v>
      </c>
      <c r="H93" s="65" t="s">
        <v>182</v>
      </c>
      <c r="I93" s="135"/>
    </row>
    <row r="94" spans="2:23" x14ac:dyDescent="0.25">
      <c r="B94" s="138" t="s">
        <v>324</v>
      </c>
      <c r="C94" s="30"/>
      <c r="D94" s="30"/>
      <c r="E94" s="71">
        <v>0.02</v>
      </c>
      <c r="F94" s="30"/>
      <c r="G94" s="140" t="s">
        <v>101</v>
      </c>
      <c r="H94" s="65" t="s">
        <v>183</v>
      </c>
      <c r="I94" s="135"/>
    </row>
    <row r="95" spans="2:23" x14ac:dyDescent="0.25">
      <c r="B95" s="138" t="s">
        <v>325</v>
      </c>
      <c r="C95" s="30"/>
      <c r="D95" s="30"/>
      <c r="E95" s="44">
        <v>3</v>
      </c>
      <c r="F95" s="30"/>
      <c r="G95" s="140"/>
      <c r="H95" s="134" t="s">
        <v>332</v>
      </c>
      <c r="I95" s="135"/>
    </row>
    <row r="96" spans="2:23" x14ac:dyDescent="0.25">
      <c r="B96" s="138" t="s">
        <v>326</v>
      </c>
      <c r="C96" s="30"/>
      <c r="D96" s="30"/>
      <c r="E96" s="73">
        <v>1</v>
      </c>
      <c r="F96" s="30"/>
      <c r="G96" s="140"/>
      <c r="H96" s="134" t="s">
        <v>331</v>
      </c>
      <c r="I96" s="135"/>
    </row>
    <row r="97" spans="2:18" x14ac:dyDescent="0.25">
      <c r="B97" s="138" t="s">
        <v>38</v>
      </c>
      <c r="C97" s="30"/>
      <c r="D97" s="30"/>
      <c r="E97" s="30"/>
      <c r="F97" s="74">
        <f>(Cout_electro*N_Cout_electro*Cout_derating_electro)+(Cout_ceramic*N_Cout_ceramic*Cout_Derating_ceramic)</f>
        <v>1269</v>
      </c>
      <c r="G97" s="140" t="s">
        <v>83</v>
      </c>
      <c r="H97" s="134" t="s">
        <v>184</v>
      </c>
      <c r="O97" s="64"/>
    </row>
    <row r="98" spans="2:18" x14ac:dyDescent="0.25">
      <c r="B98" s="138" t="s">
        <v>185</v>
      </c>
      <c r="C98" s="30"/>
      <c r="D98" s="30"/>
      <c r="E98" s="30"/>
      <c r="F98" s="69">
        <f>(ESR_electro+ESR_ceramic)/(N_Cout_electro+N_Cout_ceramic)</f>
        <v>0.02</v>
      </c>
      <c r="G98" s="140" t="s">
        <v>101</v>
      </c>
      <c r="H98" s="134" t="s">
        <v>186</v>
      </c>
      <c r="I98" s="135"/>
      <c r="J98" s="135"/>
      <c r="K98" s="135"/>
      <c r="L98" s="135"/>
      <c r="M98" s="135"/>
      <c r="N98" s="135"/>
      <c r="O98" s="135"/>
    </row>
    <row r="99" spans="2:18" ht="18" x14ac:dyDescent="0.25">
      <c r="B99" s="138" t="s">
        <v>187</v>
      </c>
      <c r="C99" s="30"/>
      <c r="D99" s="30"/>
      <c r="E99" s="30"/>
      <c r="F99" s="69">
        <f>((Lout_H*(Io_step^2))/(2*Cout*(Vin_max-Vout))+(Io_step*(1-duty_cycle)*tsw)/Cout)*10^9</f>
        <v>14.90405800805317</v>
      </c>
      <c r="G99" s="140" t="s">
        <v>188</v>
      </c>
      <c r="H99" s="134" t="s">
        <v>189</v>
      </c>
      <c r="I99" s="60"/>
    </row>
    <row r="100" spans="2:18" x14ac:dyDescent="0.25">
      <c r="B100" s="138" t="s">
        <v>190</v>
      </c>
      <c r="C100" s="30"/>
      <c r="D100" s="30"/>
      <c r="E100" s="30"/>
      <c r="F100" s="69">
        <f>(Lout_H*(Io_step^2))/(2*Cout*(Vout))*10^9</f>
        <v>32.834252692408718</v>
      </c>
      <c r="G100" s="140" t="s">
        <v>188</v>
      </c>
      <c r="H100" s="134" t="s">
        <v>191</v>
      </c>
      <c r="J100" s="135"/>
      <c r="K100" s="135"/>
      <c r="L100" s="135"/>
      <c r="M100" s="135"/>
      <c r="N100" s="135"/>
      <c r="O100" s="135"/>
    </row>
    <row r="101" spans="2:18" ht="16.5" customHeight="1" x14ac:dyDescent="0.25">
      <c r="B101" s="138" t="s">
        <v>192</v>
      </c>
      <c r="C101" s="30"/>
      <c r="D101" s="30"/>
      <c r="E101" s="30"/>
      <c r="F101" s="69">
        <f>SQRT((ESR_Ohm*Iripple_max)^2+(Iripple_max/(8*Cout_F*0.000001*fsw_Hz))^2)*10^-3</f>
        <v>0.35662058843868771</v>
      </c>
      <c r="G101" s="140" t="s">
        <v>188</v>
      </c>
      <c r="H101" s="134" t="s">
        <v>193</v>
      </c>
      <c r="I101" s="135"/>
      <c r="J101" s="135"/>
      <c r="K101" s="135"/>
      <c r="L101" s="135"/>
      <c r="M101" s="135"/>
      <c r="N101" s="135"/>
      <c r="O101" s="135"/>
    </row>
    <row r="102" spans="2:18" ht="28.5" x14ac:dyDescent="0.25">
      <c r="B102" s="138" t="s">
        <v>194</v>
      </c>
      <c r="C102" s="30"/>
      <c r="D102" s="30"/>
      <c r="E102" s="30"/>
      <c r="F102" s="69">
        <f>1/(2*PI()*SQRT(Lout*0.000001*Cout*0.000001))*0.001</f>
        <v>4.4677547024024058</v>
      </c>
      <c r="G102" s="140" t="s">
        <v>121</v>
      </c>
      <c r="H102" s="134" t="s">
        <v>195</v>
      </c>
      <c r="I102" s="135"/>
      <c r="J102" s="135"/>
      <c r="K102" s="135"/>
      <c r="L102" s="135"/>
      <c r="M102" s="135"/>
      <c r="N102" s="135"/>
      <c r="O102" s="135"/>
    </row>
    <row r="103" spans="2:18" ht="29.25" thickBot="1" x14ac:dyDescent="0.3">
      <c r="B103" s="138" t="s">
        <v>196</v>
      </c>
      <c r="C103" s="30"/>
      <c r="D103" s="30"/>
      <c r="E103" s="30"/>
      <c r="F103" s="69">
        <f>1/(2*PI()*Cout*0.000001*ESR*0.001)*0.001</f>
        <v>6270.8803424702664</v>
      </c>
      <c r="G103" s="140" t="s">
        <v>121</v>
      </c>
      <c r="H103" s="134" t="s">
        <v>197</v>
      </c>
      <c r="I103" s="135"/>
      <c r="J103" s="135"/>
      <c r="K103" s="135"/>
      <c r="L103" s="135"/>
      <c r="M103" s="135"/>
      <c r="N103" s="135"/>
      <c r="O103" s="135"/>
    </row>
    <row r="104" spans="2:18" ht="15.75" x14ac:dyDescent="0.25">
      <c r="B104" s="271" t="s">
        <v>198</v>
      </c>
      <c r="C104" s="272"/>
      <c r="D104" s="272"/>
      <c r="E104" s="272"/>
      <c r="F104" s="272"/>
      <c r="G104" s="272"/>
      <c r="H104" s="273"/>
      <c r="I104" s="135"/>
      <c r="J104" s="135"/>
      <c r="K104" s="135"/>
      <c r="L104" s="135"/>
      <c r="M104" s="135"/>
      <c r="N104" s="135"/>
      <c r="O104" s="135"/>
    </row>
    <row r="105" spans="2:18" ht="15" thickBot="1" x14ac:dyDescent="0.3">
      <c r="B105" s="268" t="s">
        <v>199</v>
      </c>
      <c r="C105" s="269"/>
      <c r="D105" s="269"/>
      <c r="E105" s="269"/>
      <c r="F105" s="269"/>
      <c r="G105" s="269"/>
      <c r="H105" s="270"/>
      <c r="I105" s="135"/>
      <c r="J105" s="135"/>
      <c r="K105" s="135"/>
      <c r="L105" s="135"/>
      <c r="M105" s="135"/>
      <c r="N105" s="135"/>
      <c r="O105" s="135"/>
    </row>
    <row r="106" spans="2:18" x14ac:dyDescent="0.25">
      <c r="B106" s="138" t="s">
        <v>200</v>
      </c>
      <c r="C106" s="30"/>
      <c r="D106" s="133">
        <f>Vin_min*0.02*1000</f>
        <v>220</v>
      </c>
      <c r="E106" s="30"/>
      <c r="F106" s="30"/>
      <c r="G106" s="140" t="s">
        <v>188</v>
      </c>
      <c r="H106" s="134" t="s">
        <v>201</v>
      </c>
      <c r="I106" s="135"/>
      <c r="J106" s="135"/>
      <c r="K106" s="135"/>
      <c r="L106" s="135"/>
      <c r="M106" s="135"/>
      <c r="N106" s="135"/>
      <c r="O106" s="135"/>
    </row>
    <row r="107" spans="2:18" x14ac:dyDescent="0.25">
      <c r="B107" s="138" t="s">
        <v>202</v>
      </c>
      <c r="C107" s="75">
        <f>D106</f>
        <v>220</v>
      </c>
      <c r="D107" s="30"/>
      <c r="E107" s="30"/>
      <c r="F107" s="30"/>
      <c r="G107" s="140" t="s">
        <v>188</v>
      </c>
      <c r="H107" s="134" t="s">
        <v>203</v>
      </c>
      <c r="I107" s="135"/>
      <c r="J107" s="135"/>
      <c r="K107" s="135"/>
      <c r="L107" s="135"/>
      <c r="M107" s="135"/>
      <c r="N107" s="135"/>
      <c r="O107" s="135"/>
    </row>
    <row r="108" spans="2:18" x14ac:dyDescent="0.25">
      <c r="B108" s="138" t="s">
        <v>204</v>
      </c>
      <c r="C108" s="30"/>
      <c r="D108" s="145">
        <f>(Iout*Vout)/(fsw_select*Vin_min*10^3)*10^6</f>
        <v>1.3896931094383325</v>
      </c>
      <c r="E108" s="30"/>
      <c r="F108" s="30"/>
      <c r="G108" s="140" t="s">
        <v>205</v>
      </c>
      <c r="H108" s="134" t="s">
        <v>206</v>
      </c>
      <c r="I108" s="135"/>
      <c r="J108" s="135"/>
      <c r="K108" s="135"/>
      <c r="L108" s="135"/>
      <c r="M108" s="135"/>
      <c r="N108" s="135"/>
      <c r="O108" s="135"/>
    </row>
    <row r="109" spans="2:18" ht="15" x14ac:dyDescent="0.25">
      <c r="B109" s="138" t="s">
        <v>207</v>
      </c>
      <c r="C109" s="30"/>
      <c r="D109" s="76">
        <f>MAX(Q_input/Vi_ripple_target*10^3,10)</f>
        <v>10</v>
      </c>
      <c r="E109" s="30"/>
      <c r="F109" s="30"/>
      <c r="G109" s="140" t="s">
        <v>83</v>
      </c>
      <c r="H109" s="134" t="s">
        <v>208</v>
      </c>
      <c r="I109" s="135"/>
      <c r="J109" s="135"/>
      <c r="K109" s="135"/>
      <c r="L109" s="135"/>
      <c r="M109" s="135"/>
      <c r="N109" s="135"/>
      <c r="O109" s="135"/>
      <c r="P109" s="85"/>
      <c r="Q109" s="85"/>
      <c r="R109" s="85"/>
    </row>
    <row r="110" spans="2:18" ht="15" x14ac:dyDescent="0.25">
      <c r="B110" s="138" t="s">
        <v>37</v>
      </c>
      <c r="C110" s="30"/>
      <c r="D110" s="30"/>
      <c r="E110" s="75">
        <f>68*(1-12/25)+22*2*(1-12/16)</f>
        <v>46.36</v>
      </c>
      <c r="F110" s="30"/>
      <c r="G110" s="140" t="s">
        <v>83</v>
      </c>
      <c r="H110" s="134" t="s">
        <v>209</v>
      </c>
      <c r="I110" s="135"/>
      <c r="J110" s="135"/>
      <c r="K110" s="135"/>
      <c r="L110" s="135"/>
      <c r="M110" s="135"/>
      <c r="N110" s="135"/>
      <c r="O110" s="135"/>
    </row>
    <row r="111" spans="2:18" s="85" customFormat="1" ht="16.5" customHeight="1" x14ac:dyDescent="0.25">
      <c r="B111" s="138" t="s">
        <v>210</v>
      </c>
      <c r="C111" s="30"/>
      <c r="D111" s="30"/>
      <c r="E111" s="30"/>
      <c r="F111" s="77">
        <f>D108*1000/E110</f>
        <v>29.976124017220286</v>
      </c>
      <c r="G111" s="140" t="s">
        <v>188</v>
      </c>
      <c r="H111" s="134" t="s">
        <v>211</v>
      </c>
      <c r="I111" s="86"/>
      <c r="J111" s="86"/>
      <c r="K111" s="86"/>
      <c r="L111" s="86"/>
      <c r="M111" s="86"/>
      <c r="N111" s="86"/>
      <c r="O111" s="86"/>
      <c r="P111" s="20"/>
      <c r="Q111" s="20"/>
      <c r="R111" s="20"/>
    </row>
    <row r="112" spans="2:18" ht="15" thickBot="1" x14ac:dyDescent="0.3">
      <c r="B112" s="138" t="s">
        <v>212</v>
      </c>
      <c r="C112" s="30"/>
      <c r="D112" s="30"/>
      <c r="E112" s="30"/>
      <c r="F112" s="141">
        <f>Iout*SQRT(Vout/Vin_min*(Vin_min-Vout)/Vin_min)</f>
        <v>6.2350647998117257</v>
      </c>
      <c r="G112" s="140" t="s">
        <v>69</v>
      </c>
      <c r="H112" s="134" t="s">
        <v>213</v>
      </c>
      <c r="I112" s="135"/>
      <c r="J112" s="135"/>
      <c r="K112" s="135"/>
      <c r="L112" s="135"/>
      <c r="M112" s="135"/>
      <c r="N112" s="135"/>
      <c r="O112" s="135"/>
    </row>
    <row r="113" spans="2:15" ht="16.5" thickBot="1" x14ac:dyDescent="0.3">
      <c r="B113" s="265" t="s">
        <v>603</v>
      </c>
      <c r="C113" s="266"/>
      <c r="D113" s="266"/>
      <c r="E113" s="266"/>
      <c r="F113" s="266"/>
      <c r="G113" s="266"/>
      <c r="H113" s="267"/>
      <c r="I113" s="135"/>
      <c r="J113" s="135"/>
      <c r="K113" s="135"/>
      <c r="L113" s="135"/>
      <c r="M113" s="135"/>
      <c r="N113" s="135"/>
      <c r="O113" s="135"/>
    </row>
    <row r="114" spans="2:15" x14ac:dyDescent="0.25">
      <c r="B114" s="138" t="s">
        <v>552</v>
      </c>
      <c r="C114" s="142"/>
      <c r="D114" s="143">
        <v>10</v>
      </c>
      <c r="E114" s="142"/>
      <c r="F114" s="142"/>
      <c r="G114" s="140" t="s">
        <v>89</v>
      </c>
      <c r="H114" s="134" t="s">
        <v>214</v>
      </c>
      <c r="I114" s="135"/>
      <c r="J114" s="135"/>
      <c r="K114" s="135"/>
      <c r="L114" s="135"/>
      <c r="M114" s="135"/>
      <c r="N114" s="135"/>
      <c r="O114" s="135"/>
    </row>
    <row r="115" spans="2:15" x14ac:dyDescent="0.25">
      <c r="B115" s="138" t="s">
        <v>551</v>
      </c>
      <c r="C115" s="142"/>
      <c r="D115" s="142"/>
      <c r="E115" s="144">
        <v>10</v>
      </c>
      <c r="F115" s="142"/>
      <c r="G115" s="140" t="s">
        <v>89</v>
      </c>
      <c r="H115" s="134" t="s">
        <v>215</v>
      </c>
      <c r="I115" s="135"/>
      <c r="J115" s="135"/>
      <c r="K115" s="135"/>
      <c r="L115" s="135"/>
      <c r="M115" s="135"/>
      <c r="N115" s="135"/>
      <c r="O115" s="135"/>
    </row>
    <row r="116" spans="2:15" x14ac:dyDescent="0.25">
      <c r="B116" s="138" t="s">
        <v>553</v>
      </c>
      <c r="C116" s="142"/>
      <c r="D116" s="145">
        <f>Rfb_b*(Vout/Vsel-1)</f>
        <v>0.90909090909090828</v>
      </c>
      <c r="E116" s="142"/>
      <c r="F116" s="142"/>
      <c r="G116" s="140" t="s">
        <v>89</v>
      </c>
      <c r="H116" s="134" t="s">
        <v>216</v>
      </c>
      <c r="I116" s="135"/>
      <c r="J116" s="135"/>
      <c r="K116" s="135"/>
      <c r="L116" s="135"/>
      <c r="M116" s="135"/>
      <c r="N116" s="135"/>
      <c r="O116" s="135"/>
    </row>
    <row r="117" spans="2:15" x14ac:dyDescent="0.25">
      <c r="B117" s="138" t="s">
        <v>554</v>
      </c>
      <c r="C117" s="142"/>
      <c r="D117" s="142"/>
      <c r="E117" s="205">
        <v>2.87</v>
      </c>
      <c r="F117" s="142"/>
      <c r="G117" s="140" t="s">
        <v>89</v>
      </c>
      <c r="H117" s="134" t="s">
        <v>217</v>
      </c>
      <c r="I117" s="135"/>
      <c r="J117" s="135"/>
      <c r="K117" s="135"/>
      <c r="L117" s="135"/>
      <c r="M117" s="135"/>
      <c r="N117" s="135"/>
      <c r="O117" s="135"/>
    </row>
    <row r="118" spans="2:15" ht="15" thickBot="1" x14ac:dyDescent="0.3">
      <c r="B118" s="139" t="s">
        <v>218</v>
      </c>
      <c r="C118" s="146"/>
      <c r="D118" s="147"/>
      <c r="E118" s="142"/>
      <c r="F118" s="149">
        <f>Vsel*(1+Rfb_t/Rfb_b)</f>
        <v>1.4157</v>
      </c>
      <c r="G118" s="140" t="s">
        <v>57</v>
      </c>
      <c r="H118" s="199" t="s">
        <v>219</v>
      </c>
      <c r="I118" s="135"/>
      <c r="J118" s="135"/>
      <c r="K118" s="135"/>
      <c r="L118" s="135"/>
      <c r="M118" s="135"/>
      <c r="N118" s="135"/>
      <c r="O118" s="135"/>
    </row>
    <row r="119" spans="2:15" ht="16.5" thickBot="1" x14ac:dyDescent="0.3">
      <c r="B119" s="265" t="s">
        <v>604</v>
      </c>
      <c r="C119" s="266"/>
      <c r="D119" s="266"/>
      <c r="E119" s="266"/>
      <c r="F119" s="266"/>
      <c r="G119" s="266"/>
      <c r="H119" s="267"/>
      <c r="I119" s="135"/>
      <c r="J119" s="135"/>
      <c r="K119" s="135"/>
      <c r="L119" s="135"/>
      <c r="M119" s="135"/>
      <c r="N119" s="135"/>
      <c r="O119" s="135"/>
    </row>
    <row r="120" spans="2:15" ht="16.5" customHeight="1" x14ac:dyDescent="0.25">
      <c r="B120" s="139" t="s">
        <v>334</v>
      </c>
      <c r="C120" s="146"/>
      <c r="D120" s="147"/>
      <c r="E120" s="142"/>
      <c r="F120" s="149">
        <f>IF(Vout=Vsel,1,Rfb_b/(Rfb_b+Rfb_t))</f>
        <v>0.77700077700077697</v>
      </c>
      <c r="G120" s="140"/>
      <c r="H120" s="137" t="s">
        <v>335</v>
      </c>
      <c r="I120" s="135"/>
      <c r="J120" s="135"/>
      <c r="K120" s="135"/>
      <c r="L120" s="135"/>
      <c r="M120" s="135"/>
      <c r="N120" s="135"/>
      <c r="O120" s="135"/>
    </row>
    <row r="121" spans="2:15" x14ac:dyDescent="0.25">
      <c r="B121" s="138" t="s">
        <v>336</v>
      </c>
      <c r="C121" s="142"/>
      <c r="D121" s="200"/>
      <c r="E121" s="201"/>
      <c r="F121" s="245">
        <f>Vout/Vin_nom</f>
        <v>9.9999999999999992E-2</v>
      </c>
      <c r="G121" s="140"/>
      <c r="H121" s="134" t="s">
        <v>338</v>
      </c>
      <c r="I121" s="135"/>
      <c r="J121" s="135"/>
      <c r="K121" s="135"/>
      <c r="L121" s="135"/>
      <c r="M121" s="135"/>
      <c r="N121" s="135"/>
      <c r="O121" s="135"/>
    </row>
    <row r="122" spans="2:15" x14ac:dyDescent="0.25">
      <c r="B122" s="138" t="s">
        <v>557</v>
      </c>
      <c r="C122" s="142"/>
      <c r="D122" s="200"/>
      <c r="E122" s="202"/>
      <c r="F122" s="245">
        <f>Rfb_b/(Rfb_b+Rfb_t)</f>
        <v>0.77700077700077697</v>
      </c>
      <c r="G122" s="140"/>
      <c r="H122" s="134" t="s">
        <v>337</v>
      </c>
      <c r="I122" s="135"/>
      <c r="J122" s="135"/>
      <c r="K122" s="135"/>
      <c r="L122" s="135"/>
      <c r="M122" s="135"/>
      <c r="N122" s="135"/>
      <c r="O122" s="135"/>
    </row>
    <row r="123" spans="2:15" x14ac:dyDescent="0.25">
      <c r="B123" s="138" t="s">
        <v>340</v>
      </c>
      <c r="C123" s="142"/>
      <c r="D123" s="200"/>
      <c r="E123" s="144">
        <v>0</v>
      </c>
      <c r="F123" s="142"/>
      <c r="G123" s="140" t="s">
        <v>95</v>
      </c>
      <c r="H123" s="134" t="s">
        <v>341</v>
      </c>
      <c r="I123" s="135"/>
      <c r="J123" s="135"/>
      <c r="K123" s="135"/>
      <c r="L123" s="135"/>
      <c r="M123" s="135"/>
      <c r="N123" s="135"/>
      <c r="O123" s="135"/>
    </row>
    <row r="124" spans="2:15" x14ac:dyDescent="0.25">
      <c r="B124" s="138" t="s">
        <v>342</v>
      </c>
      <c r="C124" s="142"/>
      <c r="D124" s="203"/>
      <c r="E124" s="151"/>
      <c r="F124" s="206">
        <f>1/(2*PI()*C_ramp*0.000000000001*300000)</f>
        <v>37625.28205482159</v>
      </c>
      <c r="G124" s="140" t="s">
        <v>344</v>
      </c>
      <c r="H124" s="134" t="s">
        <v>345</v>
      </c>
      <c r="I124" s="135"/>
      <c r="J124" s="135"/>
      <c r="K124" s="135"/>
      <c r="L124" s="135"/>
      <c r="M124" s="135"/>
      <c r="N124" s="135"/>
      <c r="O124" s="135"/>
    </row>
    <row r="125" spans="2:15" x14ac:dyDescent="0.25">
      <c r="B125" s="138" t="s">
        <v>343</v>
      </c>
      <c r="C125" s="142"/>
      <c r="D125" s="204"/>
      <c r="E125" s="142"/>
      <c r="F125" s="206" t="str">
        <f>IF(C_top=0,"NONE",1/(2*PI()*Rfb_t*1000*C_top*0.000000000001))</f>
        <v>NONE</v>
      </c>
      <c r="G125" s="140" t="s">
        <v>344</v>
      </c>
      <c r="H125" s="134" t="s">
        <v>346</v>
      </c>
      <c r="I125" s="135"/>
      <c r="J125" s="135"/>
      <c r="K125" s="135"/>
      <c r="L125" s="135"/>
      <c r="M125" s="135"/>
      <c r="N125" s="135"/>
      <c r="O125" s="135"/>
    </row>
    <row r="126" spans="2:15" x14ac:dyDescent="0.25">
      <c r="B126" s="138" t="s">
        <v>348</v>
      </c>
      <c r="C126" s="142"/>
      <c r="D126" s="142"/>
      <c r="E126" s="201"/>
      <c r="F126" s="206">
        <f>1/(2*PI()*(SQRT(Lout*1*10^-6*(Cout_electro*1*10^-6+Cout_ceramic*1*10^-6))))</f>
        <v>6999.6263938133143</v>
      </c>
      <c r="G126" s="140" t="s">
        <v>344</v>
      </c>
      <c r="H126" s="134" t="s">
        <v>558</v>
      </c>
      <c r="I126" s="135"/>
      <c r="J126" s="135"/>
      <c r="K126" s="135"/>
      <c r="L126" s="135"/>
      <c r="M126" s="135"/>
      <c r="N126" s="135"/>
      <c r="O126" s="135"/>
    </row>
    <row r="127" spans="2:15" x14ac:dyDescent="0.25">
      <c r="B127" s="138" t="s">
        <v>349</v>
      </c>
      <c r="C127" s="142"/>
      <c r="D127" s="200"/>
      <c r="E127" s="142"/>
      <c r="F127" s="206">
        <f>IF(Cout_electro&lt;10,1/(2*PI()*Cout_ceramic*1*10^-6*ESR_ceramic*1*10^-3),1/(2*PI()*((ESR_electro*ESR_ceramic)/(ESR_electro+ESR_ceramic)*1*10^-3)*(Cout_electro*1*10^-6+Cout_ceramic*1*10^-6)))</f>
        <v>18470593.008730598</v>
      </c>
      <c r="G127" s="140" t="s">
        <v>344</v>
      </c>
      <c r="H127" s="134" t="s">
        <v>559</v>
      </c>
      <c r="I127" s="135"/>
      <c r="J127" s="135"/>
      <c r="K127" s="135"/>
      <c r="L127" s="135"/>
      <c r="M127" s="135"/>
      <c r="N127" s="135"/>
      <c r="O127" s="135"/>
    </row>
    <row r="128" spans="2:15" x14ac:dyDescent="0.25">
      <c r="B128" s="138" t="s">
        <v>350</v>
      </c>
      <c r="C128" s="142"/>
      <c r="D128" s="142"/>
      <c r="E128" s="201"/>
      <c r="F128" s="246">
        <f>1/(2*PI()*(Cout_electro*1*10^-6+Cout_ceramic*1*10^-6)*load_res)</f>
        <v>5130.7202802029442</v>
      </c>
      <c r="G128" s="140" t="s">
        <v>344</v>
      </c>
      <c r="H128" s="134" t="s">
        <v>560</v>
      </c>
      <c r="I128" s="135"/>
      <c r="J128" s="135"/>
      <c r="K128" s="135"/>
      <c r="L128" s="135"/>
      <c r="M128" s="135"/>
      <c r="N128" s="135"/>
      <c r="O128" s="135"/>
    </row>
    <row r="129" spans="2:15" x14ac:dyDescent="0.25">
      <c r="B129" s="138" t="s">
        <v>466</v>
      </c>
      <c r="C129" s="142"/>
      <c r="D129" s="142"/>
      <c r="E129" s="142"/>
      <c r="F129" s="244">
        <f>'TPS543C20 Loop Gain'!C40</f>
        <v>16900</v>
      </c>
      <c r="G129" s="140" t="s">
        <v>344</v>
      </c>
      <c r="H129" s="138" t="s">
        <v>562</v>
      </c>
      <c r="I129" s="135"/>
      <c r="J129" s="135"/>
      <c r="K129" s="135"/>
      <c r="L129" s="135"/>
      <c r="M129" s="135"/>
      <c r="N129" s="135"/>
      <c r="O129" s="135"/>
    </row>
    <row r="130" spans="2:15" ht="16.5" customHeight="1" thickBot="1" x14ac:dyDescent="0.3">
      <c r="B130" s="138" t="s">
        <v>467</v>
      </c>
      <c r="C130" s="142"/>
      <c r="D130" s="142"/>
      <c r="E130" s="142"/>
      <c r="F130" s="243">
        <f>'TPS543C20 Loop Gain'!C41</f>
        <v>43.346727850616304</v>
      </c>
      <c r="G130" s="140" t="s">
        <v>344</v>
      </c>
      <c r="H130" s="134" t="s">
        <v>561</v>
      </c>
      <c r="I130" s="135"/>
      <c r="J130" s="135"/>
      <c r="K130" s="135"/>
      <c r="L130" s="135"/>
      <c r="M130" s="135"/>
      <c r="N130" s="135"/>
      <c r="O130" s="135"/>
    </row>
    <row r="131" spans="2:15" ht="16.5" thickBot="1" x14ac:dyDescent="0.3">
      <c r="B131" s="274" t="s">
        <v>575</v>
      </c>
      <c r="C131" s="275"/>
      <c r="D131" s="275"/>
      <c r="E131" s="275"/>
      <c r="F131" s="275"/>
      <c r="G131" s="275"/>
      <c r="H131" s="276"/>
      <c r="I131" s="135"/>
      <c r="J131" s="135"/>
      <c r="K131" s="135"/>
      <c r="L131" s="135"/>
      <c r="M131" s="135"/>
      <c r="N131" s="135"/>
      <c r="O131" s="135"/>
    </row>
    <row r="132" spans="2:15" x14ac:dyDescent="0.25">
      <c r="B132" s="247" t="s">
        <v>576</v>
      </c>
      <c r="C132" s="44" t="s">
        <v>10</v>
      </c>
      <c r="D132" s="248"/>
      <c r="E132" s="249"/>
      <c r="F132" s="249"/>
      <c r="G132" s="250"/>
      <c r="H132" s="199" t="s">
        <v>577</v>
      </c>
      <c r="I132" s="135"/>
      <c r="J132" s="135"/>
      <c r="K132" s="135"/>
      <c r="L132" s="135"/>
      <c r="M132" s="135"/>
      <c r="N132" s="135"/>
      <c r="O132" s="135"/>
    </row>
    <row r="133" spans="2:15" x14ac:dyDescent="0.25">
      <c r="B133" s="247" t="s">
        <v>578</v>
      </c>
      <c r="C133" s="251"/>
      <c r="D133" s="252">
        <f>IF(C132="Vin", Vin_max, EN_pin_in)</f>
        <v>13</v>
      </c>
      <c r="E133" s="249"/>
      <c r="F133" s="249"/>
      <c r="G133" s="250" t="s">
        <v>57</v>
      </c>
      <c r="H133" s="199" t="s">
        <v>579</v>
      </c>
      <c r="I133" s="135"/>
      <c r="J133" s="135"/>
      <c r="K133" s="135"/>
      <c r="L133" s="135"/>
      <c r="M133" s="135"/>
      <c r="N133" s="135"/>
      <c r="O133" s="135"/>
    </row>
    <row r="134" spans="2:15" x14ac:dyDescent="0.25">
      <c r="B134" s="247" t="s">
        <v>580</v>
      </c>
      <c r="C134" s="75">
        <v>7.4</v>
      </c>
      <c r="D134" s="249"/>
      <c r="E134" s="249"/>
      <c r="F134" s="249"/>
      <c r="G134" s="250" t="s">
        <v>57</v>
      </c>
      <c r="H134" s="199" t="s">
        <v>581</v>
      </c>
      <c r="I134" s="135"/>
      <c r="J134" s="135"/>
      <c r="K134" s="135"/>
      <c r="L134" s="135"/>
      <c r="M134" s="135"/>
      <c r="N134" s="135"/>
      <c r="O134" s="135"/>
    </row>
    <row r="135" spans="2:15" x14ac:dyDescent="0.25">
      <c r="B135" s="247" t="s">
        <v>582</v>
      </c>
      <c r="C135" s="249"/>
      <c r="D135" s="253">
        <v>10</v>
      </c>
      <c r="E135" s="249"/>
      <c r="F135" s="249"/>
      <c r="G135" s="250"/>
      <c r="H135" s="199"/>
      <c r="I135" s="135"/>
      <c r="J135" s="135"/>
      <c r="K135" s="135"/>
      <c r="L135" s="135"/>
      <c r="M135" s="135"/>
      <c r="N135" s="135"/>
      <c r="O135" s="135"/>
    </row>
    <row r="136" spans="2:15" x14ac:dyDescent="0.25">
      <c r="B136" s="247" t="s">
        <v>583</v>
      </c>
      <c r="C136" s="249"/>
      <c r="D136" s="249"/>
      <c r="E136" s="75">
        <v>10</v>
      </c>
      <c r="F136" s="249"/>
      <c r="G136" s="250" t="s">
        <v>89</v>
      </c>
      <c r="H136" s="199" t="s">
        <v>584</v>
      </c>
      <c r="I136" s="135"/>
      <c r="J136" s="135"/>
      <c r="K136" s="135"/>
      <c r="L136" s="135"/>
      <c r="M136" s="135"/>
      <c r="N136" s="135"/>
      <c r="O136" s="135"/>
    </row>
    <row r="137" spans="2:15" x14ac:dyDescent="0.25">
      <c r="B137" s="247" t="s">
        <v>585</v>
      </c>
      <c r="C137" s="249"/>
      <c r="D137" s="249"/>
      <c r="E137" s="249"/>
      <c r="F137" s="254">
        <f>Ren_b*6000/(Ren_b+6000)</f>
        <v>9.9833610648918469</v>
      </c>
      <c r="G137" s="250" t="s">
        <v>89</v>
      </c>
      <c r="H137" s="199" t="s">
        <v>586</v>
      </c>
      <c r="I137" s="135"/>
      <c r="J137" s="135"/>
      <c r="K137" s="135"/>
      <c r="L137" s="135"/>
      <c r="M137" s="135"/>
      <c r="N137" s="135"/>
      <c r="O137" s="135"/>
    </row>
    <row r="138" spans="2:15" x14ac:dyDescent="0.25">
      <c r="B138" s="247" t="s">
        <v>587</v>
      </c>
      <c r="C138" s="249"/>
      <c r="D138" s="255">
        <f>Ren_b_eff*Vstart_target/EN_rise-Ren_b_eff</f>
        <v>36.189683860232947</v>
      </c>
      <c r="E138" s="249"/>
      <c r="F138" s="249"/>
      <c r="G138" s="250" t="s">
        <v>89</v>
      </c>
      <c r="H138" s="199" t="s">
        <v>216</v>
      </c>
      <c r="I138" s="135"/>
      <c r="J138" s="135"/>
      <c r="K138" s="135"/>
      <c r="L138" s="135"/>
      <c r="M138" s="135"/>
      <c r="N138" s="135"/>
      <c r="O138" s="135"/>
    </row>
    <row r="139" spans="2:15" x14ac:dyDescent="0.25">
      <c r="B139" s="247" t="s">
        <v>588</v>
      </c>
      <c r="C139" s="249"/>
      <c r="D139" s="249"/>
      <c r="E139" s="75">
        <v>36.200000000000003</v>
      </c>
      <c r="F139" s="249"/>
      <c r="G139" s="250" t="s">
        <v>89</v>
      </c>
      <c r="H139" s="199" t="s">
        <v>217</v>
      </c>
    </row>
    <row r="140" spans="2:15" x14ac:dyDescent="0.25">
      <c r="B140" s="247" t="s">
        <v>589</v>
      </c>
      <c r="C140" s="249"/>
      <c r="D140" s="249"/>
      <c r="E140" s="249"/>
      <c r="F140" s="256">
        <f>Ren_b/(Ren_t+Ren_b)*EN_pin_connected</f>
        <v>2.8138528138528138</v>
      </c>
      <c r="G140" s="250" t="s">
        <v>57</v>
      </c>
      <c r="H140" s="199" t="s">
        <v>590</v>
      </c>
    </row>
    <row r="141" spans="2:15" ht="28.5" x14ac:dyDescent="0.25">
      <c r="B141" s="247" t="s">
        <v>591</v>
      </c>
      <c r="C141" s="249"/>
      <c r="D141" s="249"/>
      <c r="E141" s="249"/>
      <c r="F141" s="256">
        <f>EN_rise*(Ren_b_eff+Ren_t)/Ren_b_eff</f>
        <v>7.4016533333333339</v>
      </c>
      <c r="G141" s="250" t="s">
        <v>57</v>
      </c>
      <c r="H141" s="199" t="s">
        <v>592</v>
      </c>
    </row>
    <row r="142" spans="2:15" ht="15" thickBot="1" x14ac:dyDescent="0.3">
      <c r="B142" s="247" t="s">
        <v>593</v>
      </c>
      <c r="C142" s="249"/>
      <c r="D142" s="249"/>
      <c r="E142" s="249"/>
      <c r="F142" s="256">
        <f>EN_rise*(Ren_b_eff+Ren_t)/Ren_b_eff</f>
        <v>7.4016533333333339</v>
      </c>
      <c r="G142" s="250" t="s">
        <v>57</v>
      </c>
      <c r="H142" s="199" t="s">
        <v>594</v>
      </c>
    </row>
    <row r="143" spans="2:15" ht="16.5" thickBot="1" x14ac:dyDescent="0.3">
      <c r="B143" s="265" t="s">
        <v>563</v>
      </c>
      <c r="C143" s="266"/>
      <c r="D143" s="266"/>
      <c r="E143" s="266"/>
      <c r="F143" s="266"/>
      <c r="G143" s="266"/>
      <c r="H143" s="267"/>
    </row>
    <row r="144" spans="2:15" x14ac:dyDescent="0.25">
      <c r="B144" s="138" t="s">
        <v>555</v>
      </c>
      <c r="C144" s="142"/>
      <c r="D144" s="76">
        <v>4.7</v>
      </c>
      <c r="E144" s="142"/>
      <c r="F144" s="142"/>
      <c r="G144" s="140" t="s">
        <v>83</v>
      </c>
      <c r="H144" s="134" t="s">
        <v>220</v>
      </c>
    </row>
    <row r="145" spans="2:8" x14ac:dyDescent="0.25">
      <c r="B145" s="138" t="s">
        <v>556</v>
      </c>
      <c r="C145" s="142"/>
      <c r="D145" s="142"/>
      <c r="E145" s="144">
        <v>4.7</v>
      </c>
      <c r="F145" s="142"/>
      <c r="G145" s="140" t="s">
        <v>83</v>
      </c>
      <c r="H145" s="134" t="s">
        <v>221</v>
      </c>
    </row>
    <row r="146" spans="2:8" x14ac:dyDescent="0.25">
      <c r="B146" s="138" t="s">
        <v>222</v>
      </c>
      <c r="C146" s="142"/>
      <c r="D146" s="76">
        <v>0.1</v>
      </c>
      <c r="E146" s="142"/>
      <c r="F146" s="142"/>
      <c r="G146" s="140" t="s">
        <v>83</v>
      </c>
      <c r="H146" s="65" t="s">
        <v>223</v>
      </c>
    </row>
    <row r="147" spans="2:8" x14ac:dyDescent="0.25">
      <c r="B147" s="138" t="s">
        <v>224</v>
      </c>
      <c r="C147" s="142"/>
      <c r="D147" s="142"/>
      <c r="E147" s="144">
        <v>0.1</v>
      </c>
      <c r="F147" s="142"/>
      <c r="G147" s="140" t="s">
        <v>83</v>
      </c>
      <c r="H147" s="65" t="s">
        <v>225</v>
      </c>
    </row>
    <row r="148" spans="2:8" x14ac:dyDescent="0.25">
      <c r="B148" s="139" t="s">
        <v>226</v>
      </c>
      <c r="C148" s="142"/>
      <c r="D148" s="76">
        <v>100</v>
      </c>
      <c r="E148" s="142"/>
      <c r="F148" s="142"/>
      <c r="G148" s="140" t="s">
        <v>89</v>
      </c>
      <c r="H148" s="65" t="s">
        <v>227</v>
      </c>
    </row>
    <row r="149" spans="2:8" ht="15" thickBot="1" x14ac:dyDescent="0.3">
      <c r="B149" s="79" t="s">
        <v>108</v>
      </c>
      <c r="C149" s="80"/>
      <c r="D149" s="80"/>
      <c r="E149" s="81">
        <v>10</v>
      </c>
      <c r="F149" s="80"/>
      <c r="G149" s="82" t="s">
        <v>89</v>
      </c>
      <c r="H149" s="83" t="s">
        <v>228</v>
      </c>
    </row>
    <row r="150" spans="2:8" x14ac:dyDescent="0.25">
      <c r="B150" s="84"/>
      <c r="C150" s="84"/>
      <c r="D150" s="84"/>
      <c r="E150" s="84"/>
      <c r="F150" s="84"/>
      <c r="G150" s="84"/>
      <c r="H150" s="84"/>
    </row>
    <row r="151" spans="2:8" x14ac:dyDescent="0.25">
      <c r="B151" s="84"/>
      <c r="C151" s="84"/>
      <c r="D151" s="84"/>
      <c r="E151" s="84"/>
      <c r="F151" s="84"/>
      <c r="G151" s="84"/>
      <c r="H151" s="84"/>
    </row>
    <row r="152" spans="2:8" x14ac:dyDescent="0.25">
      <c r="B152" s="84"/>
      <c r="C152" s="84"/>
      <c r="D152" s="84"/>
      <c r="E152" s="84"/>
      <c r="F152" s="84"/>
      <c r="G152" s="84"/>
      <c r="H152" s="84"/>
    </row>
    <row r="153" spans="2:8" x14ac:dyDescent="0.25">
      <c r="B153" s="84"/>
      <c r="C153" s="84"/>
      <c r="D153" s="84"/>
      <c r="E153" s="84"/>
      <c r="F153" s="84"/>
      <c r="G153" s="84"/>
      <c r="H153" s="84"/>
    </row>
    <row r="154" spans="2:8" x14ac:dyDescent="0.25">
      <c r="B154" s="84"/>
      <c r="C154" s="84"/>
      <c r="D154" s="84"/>
      <c r="E154" s="84"/>
      <c r="F154" s="84"/>
      <c r="G154" s="84"/>
      <c r="H154" s="84"/>
    </row>
    <row r="155" spans="2:8" x14ac:dyDescent="0.25">
      <c r="B155" s="84"/>
      <c r="C155" s="84"/>
      <c r="D155" s="84"/>
      <c r="E155" s="84"/>
      <c r="F155" s="84"/>
      <c r="G155" s="84"/>
      <c r="H155" s="84"/>
    </row>
    <row r="156" spans="2:8" x14ac:dyDescent="0.25">
      <c r="B156" s="84"/>
      <c r="C156" s="84"/>
      <c r="D156" s="84"/>
      <c r="E156" s="84"/>
      <c r="F156" s="84"/>
      <c r="G156" s="84"/>
      <c r="H156" s="84"/>
    </row>
    <row r="157" spans="2:8" x14ac:dyDescent="0.25">
      <c r="B157" s="84"/>
      <c r="C157" s="84"/>
      <c r="D157" s="84"/>
      <c r="E157" s="84"/>
      <c r="F157" s="84"/>
      <c r="G157" s="84"/>
      <c r="H157" s="84"/>
    </row>
    <row r="158" spans="2:8" x14ac:dyDescent="0.25">
      <c r="B158" s="84"/>
      <c r="C158" s="84"/>
      <c r="D158" s="84"/>
      <c r="E158" s="84"/>
      <c r="F158" s="84"/>
      <c r="G158" s="84"/>
      <c r="H158" s="84"/>
    </row>
    <row r="159" spans="2:8" x14ac:dyDescent="0.25">
      <c r="B159" s="84"/>
      <c r="C159" s="84"/>
      <c r="D159" s="84"/>
      <c r="E159" s="84"/>
      <c r="F159" s="84"/>
      <c r="G159" s="84"/>
      <c r="H159" s="84"/>
    </row>
    <row r="160" spans="2:8" x14ac:dyDescent="0.25">
      <c r="B160" s="84"/>
      <c r="C160" s="84"/>
      <c r="D160" s="84"/>
      <c r="E160" s="84"/>
      <c r="F160" s="84"/>
      <c r="G160" s="84"/>
      <c r="H160" s="84"/>
    </row>
    <row r="161" spans="2:8" x14ac:dyDescent="0.25">
      <c r="B161" s="84"/>
      <c r="C161" s="84"/>
      <c r="D161" s="84"/>
      <c r="E161" s="84"/>
      <c r="F161" s="84"/>
      <c r="G161" s="84"/>
      <c r="H161" s="84"/>
    </row>
    <row r="162" spans="2:8" x14ac:dyDescent="0.25">
      <c r="B162" s="84"/>
      <c r="C162" s="84"/>
      <c r="D162" s="84"/>
      <c r="E162" s="84"/>
      <c r="F162" s="84"/>
      <c r="G162" s="84"/>
      <c r="H162" s="84"/>
    </row>
    <row r="163" spans="2:8" x14ac:dyDescent="0.25">
      <c r="B163" s="84"/>
      <c r="C163" s="84"/>
      <c r="D163" s="84"/>
      <c r="E163" s="84"/>
      <c r="F163" s="84"/>
      <c r="G163" s="84"/>
      <c r="H163" s="84"/>
    </row>
    <row r="164" spans="2:8" x14ac:dyDescent="0.25">
      <c r="B164" s="84"/>
      <c r="C164" s="84"/>
      <c r="D164" s="84"/>
      <c r="E164" s="84"/>
      <c r="F164" s="84"/>
      <c r="G164" s="84"/>
      <c r="H164" s="84"/>
    </row>
    <row r="165" spans="2:8" x14ac:dyDescent="0.25">
      <c r="B165" s="84"/>
      <c r="C165" s="84"/>
      <c r="D165" s="84"/>
      <c r="E165" s="84"/>
      <c r="F165" s="84"/>
      <c r="G165" s="84"/>
      <c r="H165" s="84"/>
    </row>
    <row r="166" spans="2:8" x14ac:dyDescent="0.25">
      <c r="B166" s="84"/>
      <c r="C166" s="84"/>
      <c r="D166" s="84"/>
      <c r="E166" s="84"/>
      <c r="F166" s="84"/>
      <c r="G166" s="84"/>
      <c r="H166" s="84"/>
    </row>
    <row r="167" spans="2:8" x14ac:dyDescent="0.25">
      <c r="B167" s="84"/>
      <c r="C167" s="84"/>
      <c r="D167" s="84"/>
      <c r="E167" s="84"/>
      <c r="F167" s="84"/>
      <c r="G167" s="84"/>
      <c r="H167" s="84"/>
    </row>
    <row r="168" spans="2:8" x14ac:dyDescent="0.25">
      <c r="B168" s="135"/>
      <c r="C168" s="135"/>
      <c r="D168" s="135"/>
      <c r="E168" s="135"/>
      <c r="F168" s="135"/>
      <c r="G168" s="135"/>
      <c r="H168" s="135"/>
    </row>
    <row r="169" spans="2:8" x14ac:dyDescent="0.25">
      <c r="B169" s="135"/>
      <c r="C169" s="135"/>
      <c r="D169" s="135"/>
      <c r="E169" s="135"/>
      <c r="F169" s="135"/>
      <c r="G169" s="135"/>
      <c r="H169" s="135"/>
    </row>
  </sheetData>
  <sheetProtection algorithmName="SHA-512" hashValue="4FzOYIGb+0EtsdEurK086zGAn11updDLZbtl1tvbbPR8EJgAyueFoYOyowfTqKyIHZ11c3Pi9PtWHdgiPbzUsg==" saltValue="HtEY9jH3MZSpmpHYu+wPwA==" spinCount="100000" sheet="1" objects="1" scenarios="1"/>
  <protectedRanges>
    <protectedRange password="CD94" sqref="P109:R109 S111:XFD111 A111 I111:O111" name="Range1"/>
  </protectedRanges>
  <mergeCells count="20">
    <mergeCell ref="B61:H61"/>
    <mergeCell ref="B1:H1"/>
    <mergeCell ref="B3:H3"/>
    <mergeCell ref="P11:R11"/>
    <mergeCell ref="B19:H19"/>
    <mergeCell ref="B25:H25"/>
    <mergeCell ref="B32:H32"/>
    <mergeCell ref="B41:H41"/>
    <mergeCell ref="B46:H46"/>
    <mergeCell ref="B51:H51"/>
    <mergeCell ref="B56:H56"/>
    <mergeCell ref="B143:H143"/>
    <mergeCell ref="B62:H62"/>
    <mergeCell ref="B75:H75"/>
    <mergeCell ref="B76:H76"/>
    <mergeCell ref="B104:H104"/>
    <mergeCell ref="B105:H105"/>
    <mergeCell ref="B113:H113"/>
    <mergeCell ref="B131:H131"/>
    <mergeCell ref="B119:H119"/>
  </mergeCells>
  <conditionalFormatting sqref="C157:F157">
    <cfRule type="cellIs" dxfId="49" priority="41" operator="greaterThan">
      <formula>$C$156</formula>
    </cfRule>
  </conditionalFormatting>
  <conditionalFormatting sqref="M44">
    <cfRule type="cellIs" dxfId="48" priority="38" operator="lessThan">
      <formula>#REF!</formula>
    </cfRule>
    <cfRule type="cellIs" dxfId="47" priority="39" operator="greaterThan">
      <formula>$J$44</formula>
    </cfRule>
  </conditionalFormatting>
  <conditionalFormatting sqref="F103">
    <cfRule type="cellIs" dxfId="46" priority="37" operator="lessThan">
      <formula>fsw_select/10</formula>
    </cfRule>
  </conditionalFormatting>
  <conditionalFormatting sqref="F102">
    <cfRule type="cellIs" dxfId="45" priority="36" operator="lessThan">
      <formula>fsw_select/60</formula>
    </cfRule>
  </conditionalFormatting>
  <conditionalFormatting sqref="E149">
    <cfRule type="cellIs" dxfId="44" priority="33" operator="notBetween">
      <formula>1</formula>
      <formula>100</formula>
    </cfRule>
  </conditionalFormatting>
  <conditionalFormatting sqref="E145">
    <cfRule type="cellIs" dxfId="43" priority="31" operator="lessThan">
      <formula>2.2</formula>
    </cfRule>
  </conditionalFormatting>
  <conditionalFormatting sqref="E147">
    <cfRule type="cellIs" dxfId="42" priority="32" operator="lessThan">
      <formula>0.1</formula>
    </cfRule>
  </conditionalFormatting>
  <conditionalFormatting sqref="F99:F100">
    <cfRule type="cellIs" dxfId="41" priority="44" operator="greaterThan">
      <formula>$C$78*1000</formula>
    </cfRule>
  </conditionalFormatting>
  <conditionalFormatting sqref="D65">
    <cfRule type="cellIs" dxfId="40" priority="45" operator="greaterThan">
      <formula>$E$67</formula>
    </cfRule>
  </conditionalFormatting>
  <conditionalFormatting sqref="D66">
    <cfRule type="cellIs" dxfId="39" priority="46" operator="lessThan">
      <formula>$E$67</formula>
    </cfRule>
  </conditionalFormatting>
  <conditionalFormatting sqref="F64:F69">
    <cfRule type="cellIs" dxfId="38" priority="29" operator="greaterThan">
      <formula>6</formula>
    </cfRule>
  </conditionalFormatting>
  <conditionalFormatting sqref="F97">
    <cfRule type="cellIs" dxfId="37" priority="47" operator="greaterThan">
      <formula>$D$85</formula>
    </cfRule>
    <cfRule type="cellIs" dxfId="36" priority="48" operator="lessThan">
      <formula>$D$84</formula>
    </cfRule>
  </conditionalFormatting>
  <conditionalFormatting sqref="F98">
    <cfRule type="cellIs" dxfId="35" priority="49" operator="greaterThan">
      <formula>$D$88</formula>
    </cfRule>
  </conditionalFormatting>
  <conditionalFormatting sqref="D26:D27">
    <cfRule type="cellIs" dxfId="34" priority="26" operator="lessThan">
      <formula>fsw_select</formula>
    </cfRule>
  </conditionalFormatting>
  <conditionalFormatting sqref="D29">
    <cfRule type="containsErrors" dxfId="33" priority="27">
      <formula>ISERROR(D29)</formula>
    </cfRule>
  </conditionalFormatting>
  <conditionalFormatting sqref="C28">
    <cfRule type="cellIs" dxfId="32" priority="28" operator="notBetween">
      <formula>300</formula>
      <formula>2000</formula>
    </cfRule>
  </conditionalFormatting>
  <conditionalFormatting sqref="D31">
    <cfRule type="containsErrors" dxfId="31" priority="25">
      <formula>ISERROR(D31)</formula>
    </cfRule>
  </conditionalFormatting>
  <conditionalFormatting sqref="F31">
    <cfRule type="cellIs" dxfId="30" priority="24" operator="notBetween">
      <formula>300</formula>
      <formula>2000</formula>
    </cfRule>
  </conditionalFormatting>
  <conditionalFormatting sqref="B114:H117 B120:H130 B118:G118">
    <cfRule type="expression" dxfId="29" priority="17">
      <formula>$C$33="D-CAP2"</formula>
    </cfRule>
  </conditionalFormatting>
  <conditionalFormatting sqref="F118">
    <cfRule type="cellIs" dxfId="28" priority="2" operator="notBetween">
      <formula>Vout*0.99</formula>
      <formula>Vout*1.01</formula>
    </cfRule>
  </conditionalFormatting>
  <conditionalFormatting sqref="F141">
    <cfRule type="cellIs" dxfId="27" priority="8" operator="greaterThan">
      <formula>Vin_min</formula>
    </cfRule>
    <cfRule type="cellIs" dxfId="26" priority="9" operator="greaterThan">
      <formula>Vin_min-0.5</formula>
    </cfRule>
  </conditionalFormatting>
  <conditionalFormatting sqref="E136">
    <cfRule type="cellIs" dxfId="25" priority="7" operator="notBetween">
      <formula>1</formula>
      <formula>100</formula>
    </cfRule>
  </conditionalFormatting>
  <conditionalFormatting sqref="C134">
    <cfRule type="cellIs" dxfId="24" priority="10" operator="greaterThan">
      <formula>$C$21</formula>
    </cfRule>
  </conditionalFormatting>
  <conditionalFormatting sqref="C133">
    <cfRule type="expression" dxfId="23" priority="5">
      <formula>$C$132="Vin"</formula>
    </cfRule>
    <cfRule type="expression" dxfId="22" priority="6">
      <formula>$C$132&lt;&gt;"Vin"</formula>
    </cfRule>
  </conditionalFormatting>
  <conditionalFormatting sqref="F140">
    <cfRule type="cellIs" dxfId="21" priority="3" operator="greaterThan">
      <formula>7</formula>
    </cfRule>
    <cfRule type="expression" priority="4">
      <formula>$F$123&gt;7</formula>
    </cfRule>
  </conditionalFormatting>
  <conditionalFormatting sqref="F60">
    <cfRule type="cellIs" dxfId="20" priority="1" operator="lessThan">
      <formula>$C$24</formula>
    </cfRule>
  </conditionalFormatting>
  <dataValidations count="4">
    <dataValidation type="decimal" errorStyle="warning" allowBlank="1" showInputMessage="1" showErrorMessage="1" error="Re-adjust Divider Ratio" sqref="M44" xr:uid="{00000000-0002-0000-0000-000000000000}">
      <formula1>#REF!</formula1>
      <formula2>J44</formula2>
    </dataValidation>
    <dataValidation type="list" allowBlank="1" showInputMessage="1" showErrorMessage="1" sqref="C143:F143" xr:uid="{00000000-0002-0000-0000-000001000000}">
      <formula1>$L$4:$L$44</formula1>
    </dataValidation>
    <dataValidation type="list" allowBlank="1" showInputMessage="1" showErrorMessage="1" sqref="C165:F166" xr:uid="{00000000-0002-0000-0000-000002000000}">
      <formula1>$K$48:$K$99</formula1>
    </dataValidation>
    <dataValidation type="list" allowBlank="1" showInputMessage="1" showErrorMessage="1" sqref="C131:F131" xr:uid="{00000000-0002-0000-0000-000003000000}">
      <formula1>$L$4:$L$42</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3">
        <x14:dataValidation type="list" allowBlank="1" showInputMessage="1" showErrorMessage="1" xr:uid="{00000000-0002-0000-0000-000004000000}">
          <x14:formula1>
            <xm:f>partData!$A$3:$A$5</xm:f>
          </x14:formula1>
          <xm:sqref>C4</xm:sqref>
        </x14:dataValidation>
        <x14:dataValidation type="list" allowBlank="1" showInputMessage="1" showErrorMessage="1" xr:uid="{00000000-0002-0000-0000-000005000000}">
          <x14:formula1>
            <xm:f>partData!$M$12:$M$13</xm:f>
          </x14:formula1>
          <xm:sqref>C33</xm:sqref>
        </x14:dataValidation>
        <x14:dataValidation type="list" allowBlank="1" showInputMessage="1" showErrorMessage="1" xr:uid="{00000000-0002-0000-0000-000006000000}">
          <x14:formula1>
            <xm:f>partData!$M$14:$M$15</xm:f>
          </x14:formula1>
          <xm:sqref>C34</xm:sqref>
        </x14:dataValidation>
        <x14:dataValidation type="list" allowBlank="1" showInputMessage="1" showErrorMessage="1" xr:uid="{00000000-0002-0000-0000-000007000000}">
          <x14:formula1>
            <xm:f>partData!$M$16:$M$20</xm:f>
          </x14:formula1>
          <xm:sqref>C35</xm:sqref>
        </x14:dataValidation>
        <x14:dataValidation type="list" allowBlank="1" showInputMessage="1" showErrorMessage="1" xr:uid="{00000000-0002-0000-0000-000008000000}">
          <x14:formula1>
            <xm:f>partData!$Q$12:$Q$17</xm:f>
          </x14:formula1>
          <xm:sqref>E37</xm:sqref>
        </x14:dataValidation>
        <x14:dataValidation type="list" allowBlank="1" showInputMessage="1" showErrorMessage="1" xr:uid="{00000000-0002-0000-0000-000009000000}">
          <x14:formula1>
            <xm:f>partData!$D$13:$D$22</xm:f>
          </x14:formula1>
          <xm:sqref>C42</xm:sqref>
        </x14:dataValidation>
        <x14:dataValidation type="list" allowBlank="1" showInputMessage="1" showErrorMessage="1" xr:uid="{00000000-0002-0000-0000-00000A000000}">
          <x14:formula1>
            <xm:f>partData!$E$13:$E$22</xm:f>
          </x14:formula1>
          <xm:sqref>E44</xm:sqref>
        </x14:dataValidation>
        <x14:dataValidation type="list" allowBlank="1" showInputMessage="1" showErrorMessage="1" xr:uid="{00000000-0002-0000-0000-00000B000000}">
          <x14:formula1>
            <xm:f>partData!$J$13:$J$22</xm:f>
          </x14:formula1>
          <xm:sqref>C47</xm:sqref>
        </x14:dataValidation>
        <x14:dataValidation type="list" allowBlank="1" showInputMessage="1" showErrorMessage="1" xr:uid="{00000000-0002-0000-0000-00000C000000}">
          <x14:formula1>
            <xm:f>partData!$K$13:$K$22</xm:f>
          </x14:formula1>
          <xm:sqref>E49</xm:sqref>
        </x14:dataValidation>
        <x14:dataValidation type="list" allowBlank="1" showInputMessage="1" showErrorMessage="1" xr:uid="{00000000-0002-0000-0000-00000D000000}">
          <x14:formula1>
            <xm:f>partData!$A$30:$A$39</xm:f>
          </x14:formula1>
          <xm:sqref>C52</xm:sqref>
        </x14:dataValidation>
        <x14:dataValidation type="list" allowBlank="1" showInputMessage="1" showErrorMessage="1" xr:uid="{00000000-0002-0000-0000-00000E000000}">
          <x14:formula1>
            <xm:f>partData!$B$30:$B$39</xm:f>
          </x14:formula1>
          <xm:sqref>E54</xm:sqref>
        </x14:dataValidation>
        <x14:dataValidation type="decimal" operator="lessThanOrEqual" allowBlank="1" showErrorMessage="1" error="Minimum Input Voltage" promptTitle="Minimum Input Voltage" prompt="Minimum Input Voltage" xr:uid="{00000000-0002-0000-0000-00000F000000}">
          <x14:formula1>
            <xm:f>VLOOKUP(C4,'C:\Users\a0232804\Documents\BSR-MV\TPS544C20\Tools\Excel\[TPS546C23 Updated Spreadsheet.xlsx]partData'!#REF!,2,FALSE)</xm:f>
          </x14:formula1>
          <xm:sqref>C5:F5</xm:sqref>
        </x14:dataValidation>
        <x14:dataValidation type="list" allowBlank="1" showInputMessage="1" showErrorMessage="1" xr:uid="{00000000-0002-0000-0000-000010000000}">
          <x14:formula1>
            <xm:f>'C:\Users\layne\Desktop\3-19 work\blue eyed\[TPS549A20_Calculator_Checklist.xlsx]Extra'!#REF!</xm:f>
          </x14:formula1>
          <xm:sqref>C132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V48"/>
  <sheetViews>
    <sheetView workbookViewId="0">
      <selection activeCell="B15" sqref="B15"/>
    </sheetView>
  </sheetViews>
  <sheetFormatPr defaultRowHeight="15" x14ac:dyDescent="0.25"/>
  <cols>
    <col min="1" max="1" width="15.140625" bestFit="1" customWidth="1"/>
    <col min="2" max="2" width="9.85546875" bestFit="1" customWidth="1"/>
    <col min="3" max="3" width="8.5703125" bestFit="1" customWidth="1"/>
    <col min="4" max="4" width="10" bestFit="1" customWidth="1"/>
    <col min="5" max="5" width="9.42578125" bestFit="1" customWidth="1"/>
    <col min="6" max="6" width="6.42578125" bestFit="1" customWidth="1"/>
    <col min="7" max="7" width="16.42578125" bestFit="1" customWidth="1"/>
    <col min="8" max="8" width="9.42578125" bestFit="1" customWidth="1"/>
    <col min="9" max="9" width="8.5703125" bestFit="1" customWidth="1"/>
    <col min="10" max="10" width="4.5703125" bestFit="1" customWidth="1"/>
    <col min="11" max="12" width="8.85546875" bestFit="1" customWidth="1"/>
    <col min="13" max="13" width="16.140625" bestFit="1" customWidth="1"/>
    <col min="14" max="14" width="12.42578125" bestFit="1" customWidth="1"/>
    <col min="15" max="15" width="6.42578125" bestFit="1" customWidth="1"/>
    <col min="16" max="16" width="5.85546875" bestFit="1" customWidth="1"/>
    <col min="17" max="17" width="5.5703125" bestFit="1" customWidth="1"/>
    <col min="18" max="18" width="7.5703125" bestFit="1" customWidth="1"/>
    <col min="19" max="19" width="4.42578125" bestFit="1" customWidth="1"/>
    <col min="20" max="20" width="7.5703125" bestFit="1" customWidth="1"/>
    <col min="21" max="21" width="6.85546875" bestFit="1" customWidth="1"/>
    <col min="22" max="22" width="11" style="105" bestFit="1" customWidth="1"/>
  </cols>
  <sheetData>
    <row r="1" spans="1:22" x14ac:dyDescent="0.25">
      <c r="A1" s="109">
        <v>1</v>
      </c>
      <c r="B1" s="109">
        <v>2</v>
      </c>
      <c r="C1" s="109">
        <v>3</v>
      </c>
      <c r="D1" s="109">
        <v>4</v>
      </c>
      <c r="E1" s="109">
        <v>5</v>
      </c>
      <c r="F1" s="109">
        <v>6</v>
      </c>
      <c r="G1" s="109">
        <v>7</v>
      </c>
      <c r="H1" s="109">
        <v>8</v>
      </c>
      <c r="I1" s="109">
        <v>9</v>
      </c>
      <c r="J1" s="109">
        <v>10</v>
      </c>
      <c r="K1" s="109">
        <v>11</v>
      </c>
      <c r="L1" s="109">
        <v>12</v>
      </c>
      <c r="M1" s="109">
        <v>13</v>
      </c>
      <c r="N1" s="109">
        <v>14</v>
      </c>
      <c r="O1" s="109">
        <v>15</v>
      </c>
      <c r="P1" s="109">
        <v>16</v>
      </c>
      <c r="Q1" s="109">
        <v>17</v>
      </c>
      <c r="R1" s="109">
        <v>18</v>
      </c>
      <c r="S1" s="109">
        <v>19</v>
      </c>
      <c r="T1" s="109">
        <v>20</v>
      </c>
      <c r="U1" s="109">
        <v>21</v>
      </c>
      <c r="V1" s="88"/>
    </row>
    <row r="2" spans="1:22" x14ac:dyDescent="0.25">
      <c r="A2" s="110" t="s">
        <v>229</v>
      </c>
      <c r="B2" s="110" t="s">
        <v>230</v>
      </c>
      <c r="C2" s="110" t="s">
        <v>231</v>
      </c>
      <c r="D2" s="110" t="s">
        <v>232</v>
      </c>
      <c r="E2" s="110" t="s">
        <v>233</v>
      </c>
      <c r="F2" s="110" t="s">
        <v>234</v>
      </c>
      <c r="G2" s="110" t="s">
        <v>235</v>
      </c>
      <c r="H2" s="110" t="s">
        <v>236</v>
      </c>
      <c r="I2" s="110" t="s">
        <v>237</v>
      </c>
      <c r="J2" s="110" t="s">
        <v>65</v>
      </c>
      <c r="K2" s="110" t="s">
        <v>238</v>
      </c>
      <c r="L2" s="110" t="s">
        <v>239</v>
      </c>
      <c r="M2" s="110" t="s">
        <v>248</v>
      </c>
      <c r="N2" s="110" t="s">
        <v>241</v>
      </c>
      <c r="O2" s="110" t="s">
        <v>242</v>
      </c>
      <c r="P2" s="111" t="s">
        <v>243</v>
      </c>
      <c r="Q2" s="110" t="s">
        <v>244</v>
      </c>
      <c r="R2" s="111" t="s">
        <v>245</v>
      </c>
      <c r="S2" s="111" t="s">
        <v>246</v>
      </c>
      <c r="T2" s="111" t="s">
        <v>75</v>
      </c>
      <c r="U2" s="111" t="s">
        <v>78</v>
      </c>
      <c r="V2" s="91"/>
    </row>
    <row r="3" spans="1:22" x14ac:dyDescent="0.25">
      <c r="A3" s="96" t="s">
        <v>249</v>
      </c>
      <c r="B3" s="96">
        <v>4</v>
      </c>
      <c r="C3" s="96">
        <v>16</v>
      </c>
      <c r="D3" s="96">
        <v>6</v>
      </c>
      <c r="E3" s="96">
        <v>1100</v>
      </c>
      <c r="F3" s="96">
        <v>2000</v>
      </c>
      <c r="G3" s="96">
        <v>600</v>
      </c>
      <c r="H3" s="96">
        <v>9.5</v>
      </c>
      <c r="I3" s="99">
        <v>95</v>
      </c>
      <c r="J3" s="98">
        <v>0.6</v>
      </c>
      <c r="K3" s="99" t="s">
        <v>250</v>
      </c>
      <c r="L3" s="99" t="s">
        <v>251</v>
      </c>
      <c r="M3" s="100">
        <v>3</v>
      </c>
      <c r="N3" s="96">
        <v>2.7</v>
      </c>
      <c r="O3" s="112">
        <v>200</v>
      </c>
      <c r="P3" s="97">
        <v>25</v>
      </c>
      <c r="Q3" s="97">
        <v>9.1999999999999993</v>
      </c>
      <c r="R3" s="97">
        <v>30000</v>
      </c>
      <c r="S3" s="97">
        <v>9</v>
      </c>
      <c r="T3" s="97">
        <v>1.22</v>
      </c>
      <c r="U3" s="97">
        <v>1.02</v>
      </c>
      <c r="V3" s="93"/>
    </row>
    <row r="4" spans="1:22" x14ac:dyDescent="0.25">
      <c r="A4" s="96" t="s">
        <v>252</v>
      </c>
      <c r="B4" s="96">
        <v>4</v>
      </c>
      <c r="C4" s="96">
        <v>16</v>
      </c>
      <c r="D4" s="96">
        <v>14</v>
      </c>
      <c r="E4" s="96">
        <v>600</v>
      </c>
      <c r="F4" s="96">
        <v>800</v>
      </c>
      <c r="G4" s="96">
        <v>1000</v>
      </c>
      <c r="H4" s="96">
        <v>15</v>
      </c>
      <c r="I4" s="99">
        <v>70</v>
      </c>
      <c r="J4" s="98">
        <v>0.6</v>
      </c>
      <c r="K4" s="99" t="s">
        <v>250</v>
      </c>
      <c r="L4" s="99" t="s">
        <v>251</v>
      </c>
      <c r="M4" s="100">
        <v>3</v>
      </c>
      <c r="N4" s="96"/>
      <c r="O4" s="99"/>
      <c r="P4" s="97"/>
      <c r="Q4" s="97"/>
      <c r="R4" s="97">
        <v>60000</v>
      </c>
      <c r="S4" s="97"/>
      <c r="T4" s="97"/>
      <c r="U4" s="97"/>
      <c r="V4" s="93"/>
    </row>
    <row r="5" spans="1:22" x14ac:dyDescent="0.25">
      <c r="A5" s="96" t="s">
        <v>253</v>
      </c>
      <c r="B5" s="96">
        <v>4</v>
      </c>
      <c r="C5" s="96">
        <v>16</v>
      </c>
      <c r="D5" s="96">
        <v>14</v>
      </c>
      <c r="E5" s="96">
        <v>600</v>
      </c>
      <c r="F5" s="96">
        <v>800</v>
      </c>
      <c r="G5" s="96">
        <v>1000</v>
      </c>
      <c r="H5" s="96">
        <v>15</v>
      </c>
      <c r="I5" s="99">
        <v>70</v>
      </c>
      <c r="J5" s="98">
        <v>0.6</v>
      </c>
      <c r="K5" s="99" t="s">
        <v>250</v>
      </c>
      <c r="L5" s="99" t="s">
        <v>251</v>
      </c>
      <c r="M5" s="100">
        <v>4.5</v>
      </c>
      <c r="N5" s="96"/>
      <c r="O5" s="99"/>
      <c r="P5" s="97"/>
      <c r="Q5" s="97"/>
      <c r="R5" s="97">
        <v>60000</v>
      </c>
      <c r="S5" s="97"/>
      <c r="T5" s="97"/>
      <c r="U5" s="97"/>
      <c r="V5" s="93"/>
    </row>
    <row r="6" spans="1:22" x14ac:dyDescent="0.25">
      <c r="A6" s="96" t="s">
        <v>254</v>
      </c>
      <c r="B6" s="96">
        <v>4</v>
      </c>
      <c r="C6" s="96">
        <v>16</v>
      </c>
      <c r="D6" s="96">
        <v>20</v>
      </c>
      <c r="E6" s="96">
        <v>600</v>
      </c>
      <c r="F6" s="96">
        <v>800</v>
      </c>
      <c r="G6" s="96">
        <v>1000</v>
      </c>
      <c r="H6" s="96">
        <v>20.9</v>
      </c>
      <c r="I6" s="99">
        <v>70</v>
      </c>
      <c r="J6" s="98">
        <v>0.6</v>
      </c>
      <c r="K6" s="99" t="s">
        <v>250</v>
      </c>
      <c r="L6" s="99" t="s">
        <v>251</v>
      </c>
      <c r="M6" s="100">
        <v>3</v>
      </c>
      <c r="N6" s="96"/>
      <c r="O6" s="99"/>
      <c r="P6" s="97"/>
      <c r="Q6" s="97"/>
      <c r="R6" s="97">
        <v>120000</v>
      </c>
      <c r="S6" s="97"/>
      <c r="T6" s="97"/>
      <c r="U6" s="97"/>
      <c r="V6" s="93"/>
    </row>
    <row r="7" spans="1:22" x14ac:dyDescent="0.25">
      <c r="A7" s="96" t="s">
        <v>255</v>
      </c>
      <c r="B7" s="96">
        <v>4</v>
      </c>
      <c r="C7" s="96">
        <v>16</v>
      </c>
      <c r="D7" s="96">
        <v>20</v>
      </c>
      <c r="E7" s="96">
        <v>600</v>
      </c>
      <c r="F7" s="96">
        <v>800</v>
      </c>
      <c r="G7" s="96">
        <v>1000</v>
      </c>
      <c r="H7" s="96">
        <v>20.9</v>
      </c>
      <c r="I7" s="99">
        <v>70</v>
      </c>
      <c r="J7" s="98">
        <v>0.6</v>
      </c>
      <c r="K7" s="99" t="s">
        <v>250</v>
      </c>
      <c r="L7" s="99" t="s">
        <v>251</v>
      </c>
      <c r="M7" s="100">
        <v>4.5</v>
      </c>
      <c r="N7" s="96"/>
      <c r="O7" s="99"/>
      <c r="P7" s="97"/>
      <c r="Q7" s="97"/>
      <c r="R7" s="97">
        <v>120000</v>
      </c>
      <c r="S7" s="97"/>
      <c r="T7" s="97"/>
      <c r="U7" s="97"/>
      <c r="V7" s="93"/>
    </row>
    <row r="8" spans="1:22" x14ac:dyDescent="0.25">
      <c r="A8" s="96" t="s">
        <v>256</v>
      </c>
      <c r="B8" s="97">
        <f t="shared" ref="B8:I8" si="0">B3</f>
        <v>4</v>
      </c>
      <c r="C8" s="97">
        <f t="shared" si="0"/>
        <v>16</v>
      </c>
      <c r="D8" s="97">
        <f t="shared" si="0"/>
        <v>6</v>
      </c>
      <c r="E8" s="97">
        <f t="shared" si="0"/>
        <v>1100</v>
      </c>
      <c r="F8" s="97">
        <f t="shared" si="0"/>
        <v>2000</v>
      </c>
      <c r="G8" s="97">
        <f t="shared" si="0"/>
        <v>600</v>
      </c>
      <c r="H8" s="97">
        <f t="shared" si="0"/>
        <v>9.5</v>
      </c>
      <c r="I8" s="97">
        <f t="shared" si="0"/>
        <v>95</v>
      </c>
      <c r="J8" s="98">
        <v>0.9</v>
      </c>
      <c r="K8" s="99" t="s">
        <v>251</v>
      </c>
      <c r="L8" s="99" t="s">
        <v>251</v>
      </c>
      <c r="M8" s="97">
        <f t="shared" ref="M8:U8" si="1">M3</f>
        <v>3</v>
      </c>
      <c r="N8" s="97">
        <f t="shared" si="1"/>
        <v>2.7</v>
      </c>
      <c r="O8" s="97">
        <f t="shared" si="1"/>
        <v>200</v>
      </c>
      <c r="P8" s="97">
        <f t="shared" si="1"/>
        <v>25</v>
      </c>
      <c r="Q8" s="97">
        <f t="shared" si="1"/>
        <v>9.1999999999999993</v>
      </c>
      <c r="R8" s="97">
        <f t="shared" si="1"/>
        <v>30000</v>
      </c>
      <c r="S8" s="97">
        <f t="shared" si="1"/>
        <v>9</v>
      </c>
      <c r="T8" s="97">
        <f t="shared" si="1"/>
        <v>1.22</v>
      </c>
      <c r="U8" s="97">
        <f t="shared" si="1"/>
        <v>1.02</v>
      </c>
      <c r="V8" s="93"/>
    </row>
    <row r="9" spans="1:22" x14ac:dyDescent="0.25">
      <c r="A9" s="96" t="s">
        <v>257</v>
      </c>
      <c r="B9" s="97">
        <f t="shared" ref="B9:I9" si="2">B8</f>
        <v>4</v>
      </c>
      <c r="C9" s="97">
        <f t="shared" si="2"/>
        <v>16</v>
      </c>
      <c r="D9" s="97">
        <f t="shared" si="2"/>
        <v>6</v>
      </c>
      <c r="E9" s="97">
        <f t="shared" si="2"/>
        <v>1100</v>
      </c>
      <c r="F9" s="97">
        <f t="shared" si="2"/>
        <v>2000</v>
      </c>
      <c r="G9" s="97">
        <f t="shared" si="2"/>
        <v>600</v>
      </c>
      <c r="H9" s="97">
        <f t="shared" si="2"/>
        <v>9.5</v>
      </c>
      <c r="I9" s="97">
        <f t="shared" si="2"/>
        <v>95</v>
      </c>
      <c r="J9" s="98">
        <v>0.6</v>
      </c>
      <c r="K9" s="99" t="s">
        <v>250</v>
      </c>
      <c r="L9" s="99" t="s">
        <v>251</v>
      </c>
      <c r="M9" s="97">
        <f t="shared" ref="M9:U9" si="3">M8</f>
        <v>3</v>
      </c>
      <c r="N9" s="97">
        <f t="shared" si="3"/>
        <v>2.7</v>
      </c>
      <c r="O9" s="97">
        <f t="shared" si="3"/>
        <v>200</v>
      </c>
      <c r="P9" s="97">
        <f t="shared" si="3"/>
        <v>25</v>
      </c>
      <c r="Q9" s="97">
        <f t="shared" si="3"/>
        <v>9.1999999999999993</v>
      </c>
      <c r="R9" s="97">
        <f t="shared" si="3"/>
        <v>30000</v>
      </c>
      <c r="S9" s="97">
        <f t="shared" si="3"/>
        <v>9</v>
      </c>
      <c r="T9" s="97">
        <f t="shared" si="3"/>
        <v>1.22</v>
      </c>
      <c r="U9" s="97">
        <f t="shared" si="3"/>
        <v>1.02</v>
      </c>
      <c r="V9" s="93"/>
    </row>
    <row r="10" spans="1:22" x14ac:dyDescent="0.25">
      <c r="A10" s="96" t="s">
        <v>258</v>
      </c>
      <c r="B10" s="96">
        <v>4</v>
      </c>
      <c r="C10" s="96">
        <v>16</v>
      </c>
      <c r="D10" s="96">
        <v>12</v>
      </c>
      <c r="E10" s="96">
        <v>600</v>
      </c>
      <c r="F10" s="96">
        <v>800</v>
      </c>
      <c r="G10" s="96">
        <v>1000</v>
      </c>
      <c r="H10" s="96">
        <v>15</v>
      </c>
      <c r="I10" s="99">
        <v>70</v>
      </c>
      <c r="J10" s="98">
        <v>0.9</v>
      </c>
      <c r="K10" s="99" t="s">
        <v>251</v>
      </c>
      <c r="L10" s="99" t="s">
        <v>251</v>
      </c>
      <c r="M10" s="100">
        <v>3</v>
      </c>
      <c r="N10" s="96"/>
      <c r="O10" s="99"/>
      <c r="P10" s="99"/>
      <c r="Q10" s="99"/>
      <c r="R10" s="97">
        <v>60000</v>
      </c>
      <c r="S10" s="98"/>
      <c r="T10" s="97"/>
      <c r="U10" s="97"/>
      <c r="V10" s="93"/>
    </row>
    <row r="11" spans="1:22" x14ac:dyDescent="0.25">
      <c r="A11" s="96" t="s">
        <v>259</v>
      </c>
      <c r="B11" s="96">
        <v>4</v>
      </c>
      <c r="C11" s="96">
        <v>16</v>
      </c>
      <c r="D11" s="96">
        <v>20</v>
      </c>
      <c r="E11" s="96">
        <v>600</v>
      </c>
      <c r="F11" s="96">
        <v>800</v>
      </c>
      <c r="G11" s="96">
        <v>1000</v>
      </c>
      <c r="H11" s="96">
        <v>20.9</v>
      </c>
      <c r="I11" s="99">
        <v>70</v>
      </c>
      <c r="J11" s="98">
        <v>0.9</v>
      </c>
      <c r="K11" s="99" t="s">
        <v>251</v>
      </c>
      <c r="L11" s="99" t="s">
        <v>251</v>
      </c>
      <c r="M11" s="100">
        <v>3</v>
      </c>
      <c r="N11" s="96"/>
      <c r="O11" s="99"/>
      <c r="P11" s="99"/>
      <c r="Q11" s="99"/>
      <c r="R11" s="97">
        <v>120000</v>
      </c>
      <c r="S11" s="98"/>
      <c r="T11" s="97"/>
      <c r="U11" s="97"/>
      <c r="V11" s="93"/>
    </row>
    <row r="12" spans="1:22" x14ac:dyDescent="0.25">
      <c r="A12" s="101"/>
      <c r="B12" s="101"/>
      <c r="C12" s="101"/>
      <c r="D12" s="101"/>
      <c r="E12" s="101"/>
      <c r="F12" s="101"/>
      <c r="G12" s="101"/>
      <c r="H12" s="101"/>
      <c r="I12" s="102"/>
      <c r="J12" s="102"/>
      <c r="K12" s="102"/>
      <c r="L12" s="102"/>
      <c r="M12" s="102"/>
      <c r="N12" s="102"/>
      <c r="O12" s="102"/>
      <c r="P12" s="102"/>
      <c r="Q12" s="102"/>
      <c r="R12" s="103"/>
      <c r="S12" s="103"/>
      <c r="V12" s="93"/>
    </row>
    <row r="13" spans="1:22" x14ac:dyDescent="0.25">
      <c r="A13" s="101" t="s">
        <v>260</v>
      </c>
      <c r="B13" s="104"/>
      <c r="C13" s="101"/>
      <c r="D13" s="101"/>
      <c r="E13" s="101"/>
      <c r="F13" s="101"/>
      <c r="G13" s="101"/>
      <c r="H13" s="101"/>
      <c r="I13" s="102"/>
      <c r="J13" s="102"/>
      <c r="K13" s="102"/>
      <c r="L13" s="102"/>
      <c r="M13" s="102"/>
      <c r="N13" s="102"/>
      <c r="O13" s="102"/>
      <c r="P13" s="102"/>
      <c r="Q13" s="102"/>
      <c r="R13" s="103"/>
      <c r="S13" s="103"/>
      <c r="V13" s="93"/>
    </row>
    <row r="14" spans="1:22" x14ac:dyDescent="0.25">
      <c r="A14" s="101"/>
      <c r="B14" s="101"/>
      <c r="C14" s="101"/>
      <c r="D14" s="101"/>
      <c r="E14" s="101"/>
      <c r="F14" s="101"/>
      <c r="G14" s="101"/>
      <c r="H14" s="101"/>
      <c r="I14" s="102"/>
      <c r="J14" s="102"/>
      <c r="K14" s="102"/>
      <c r="L14" s="102"/>
      <c r="M14" s="102"/>
      <c r="N14" s="102"/>
      <c r="O14" s="102"/>
      <c r="P14" s="102"/>
      <c r="Q14" s="102"/>
      <c r="R14" s="103"/>
      <c r="S14" s="103"/>
    </row>
    <row r="15" spans="1:22" x14ac:dyDescent="0.25">
      <c r="A15" t="s">
        <v>261</v>
      </c>
      <c r="B15" t="s">
        <v>262</v>
      </c>
      <c r="D15" s="113"/>
      <c r="E15" s="114" t="s">
        <v>263</v>
      </c>
      <c r="F15" s="114" t="s">
        <v>264</v>
      </c>
      <c r="G15" s="115" t="s">
        <v>265</v>
      </c>
      <c r="K15" s="102"/>
      <c r="L15" s="102"/>
      <c r="S15" s="103"/>
    </row>
    <row r="16" spans="1:22" x14ac:dyDescent="0.25">
      <c r="A16" s="116" t="e">
        <f>VLOOKUP($B$13,'partData (2)'!$A$3:$N$11,5,FALSE)</f>
        <v>#N/A</v>
      </c>
      <c r="B16" s="113" t="s">
        <v>247</v>
      </c>
      <c r="D16" s="103" t="e">
        <f t="shared" ref="D16:D21" si="4">CONCATENATE(E16&amp;F16)</f>
        <v>#N/A</v>
      </c>
      <c r="E16" s="114" t="e">
        <f>A16</f>
        <v>#N/A</v>
      </c>
      <c r="F16" s="114" t="s">
        <v>247</v>
      </c>
      <c r="G16" s="117" t="s">
        <v>266</v>
      </c>
      <c r="K16" s="102"/>
      <c r="L16" s="102"/>
      <c r="S16" s="103"/>
    </row>
    <row r="17" spans="1:19" x14ac:dyDescent="0.25">
      <c r="A17" s="106" t="e">
        <f>VLOOKUP($B$13,'partData (2)'!$A$3:$N$11,6,FALSE)</f>
        <v>#N/A</v>
      </c>
      <c r="B17" s="102" t="s">
        <v>267</v>
      </c>
      <c r="D17" s="103" t="e">
        <f t="shared" si="4"/>
        <v>#N/A</v>
      </c>
      <c r="E17" s="114" t="e">
        <f>A17</f>
        <v>#N/A</v>
      </c>
      <c r="F17" s="114" t="s">
        <v>247</v>
      </c>
      <c r="G17" s="117">
        <v>30.1</v>
      </c>
      <c r="K17" s="102"/>
      <c r="L17" s="102"/>
      <c r="S17" s="103"/>
    </row>
    <row r="18" spans="1:19" x14ac:dyDescent="0.25">
      <c r="A18" s="106" t="e">
        <f>VLOOKUP($B$13,'partData (2)'!$A$3:$N$11,7,FALSE)</f>
        <v>#N/A</v>
      </c>
      <c r="B18" s="102"/>
      <c r="D18" s="103" t="e">
        <f t="shared" si="4"/>
        <v>#N/A</v>
      </c>
      <c r="E18" s="114" t="e">
        <f>A18</f>
        <v>#N/A</v>
      </c>
      <c r="F18" s="114" t="s">
        <v>247</v>
      </c>
      <c r="G18" s="117">
        <v>60.4</v>
      </c>
      <c r="K18" s="102"/>
      <c r="L18" s="102"/>
      <c r="S18" s="103"/>
    </row>
    <row r="19" spans="1:19" x14ac:dyDescent="0.25">
      <c r="A19" s="102"/>
      <c r="B19" s="102"/>
      <c r="D19" s="103" t="e">
        <f t="shared" si="4"/>
        <v>#N/A</v>
      </c>
      <c r="E19" s="114" t="e">
        <f>A16</f>
        <v>#N/A</v>
      </c>
      <c r="F19" s="114" t="s">
        <v>267</v>
      </c>
      <c r="G19" s="117" t="s">
        <v>268</v>
      </c>
      <c r="K19" s="102"/>
      <c r="L19" s="102"/>
      <c r="S19" s="103"/>
    </row>
    <row r="20" spans="1:19" x14ac:dyDescent="0.25">
      <c r="A20" s="102"/>
      <c r="B20" s="102"/>
      <c r="D20" s="103" t="e">
        <f t="shared" si="4"/>
        <v>#N/A</v>
      </c>
      <c r="E20" s="114" t="e">
        <f>A17</f>
        <v>#N/A</v>
      </c>
      <c r="F20" s="114" t="s">
        <v>267</v>
      </c>
      <c r="G20" s="117">
        <v>243</v>
      </c>
      <c r="K20" s="102"/>
      <c r="L20" s="102"/>
      <c r="S20" s="103"/>
    </row>
    <row r="21" spans="1:19" x14ac:dyDescent="0.25">
      <c r="A21" s="102"/>
      <c r="B21" s="102"/>
      <c r="D21" s="103" t="e">
        <f t="shared" si="4"/>
        <v>#N/A</v>
      </c>
      <c r="E21" s="114" t="e">
        <f>A18</f>
        <v>#N/A</v>
      </c>
      <c r="F21" s="114" t="s">
        <v>267</v>
      </c>
      <c r="G21" s="117">
        <v>121</v>
      </c>
      <c r="K21" s="102"/>
      <c r="L21" s="102"/>
      <c r="S21" s="103"/>
    </row>
    <row r="22" spans="1:19" x14ac:dyDescent="0.25">
      <c r="A22" s="107"/>
      <c r="B22" s="101"/>
      <c r="C22" s="101"/>
      <c r="D22" s="102"/>
      <c r="E22" s="102"/>
      <c r="K22" s="102"/>
      <c r="L22" s="102"/>
      <c r="M22" s="102"/>
      <c r="N22" s="102"/>
      <c r="O22" s="102"/>
      <c r="P22" s="102"/>
      <c r="Q22" s="102"/>
      <c r="R22" s="103"/>
      <c r="S22" s="103"/>
    </row>
    <row r="23" spans="1:19" x14ac:dyDescent="0.25">
      <c r="A23" s="101"/>
      <c r="B23" s="101"/>
      <c r="C23" s="101"/>
      <c r="D23" s="101"/>
      <c r="E23" s="101"/>
      <c r="F23" s="101"/>
      <c r="G23" s="101"/>
      <c r="H23" s="101"/>
      <c r="I23" s="102"/>
      <c r="J23" s="102"/>
      <c r="K23" s="102"/>
      <c r="L23" s="102"/>
      <c r="M23" s="102"/>
      <c r="N23" s="102"/>
      <c r="O23" s="102"/>
      <c r="P23" s="102"/>
      <c r="Q23" s="102"/>
      <c r="R23" s="103"/>
      <c r="S23" s="103"/>
    </row>
    <row r="24" spans="1:19" x14ac:dyDescent="0.25">
      <c r="A24" s="101"/>
      <c r="B24" s="101"/>
      <c r="C24" s="101"/>
      <c r="D24" s="101"/>
      <c r="E24" s="101"/>
      <c r="F24" s="101"/>
      <c r="G24" s="101"/>
      <c r="H24" s="101"/>
      <c r="I24" s="102"/>
      <c r="J24" s="102"/>
      <c r="K24" s="102"/>
      <c r="L24" s="102"/>
      <c r="M24" s="102"/>
      <c r="N24" s="102"/>
      <c r="O24" s="102"/>
      <c r="P24" s="102"/>
      <c r="Q24" s="102"/>
      <c r="R24" s="103"/>
      <c r="S24" s="103"/>
    </row>
    <row r="25" spans="1:19" x14ac:dyDescent="0.25">
      <c r="A25" s="108"/>
      <c r="B25" s="101"/>
      <c r="C25" s="101"/>
      <c r="D25" s="101"/>
      <c r="E25" s="101"/>
      <c r="F25" s="101"/>
      <c r="G25" s="101"/>
      <c r="H25" s="101"/>
      <c r="I25" s="102"/>
      <c r="J25" s="102"/>
      <c r="K25" s="102"/>
      <c r="L25" s="102"/>
      <c r="M25" s="102"/>
      <c r="N25" s="102"/>
      <c r="O25" s="102"/>
      <c r="P25" s="102"/>
      <c r="Q25" s="102"/>
      <c r="R25" s="103"/>
      <c r="S25" s="103"/>
    </row>
    <row r="26" spans="1:19" x14ac:dyDescent="0.25">
      <c r="A26" s="101"/>
      <c r="B26" s="101"/>
      <c r="C26" s="101"/>
      <c r="D26" s="101"/>
      <c r="E26" s="101"/>
      <c r="F26" s="101"/>
      <c r="G26" s="101"/>
      <c r="H26" s="101"/>
      <c r="I26" s="102"/>
      <c r="J26" s="102"/>
      <c r="K26" s="102"/>
      <c r="L26" s="102"/>
      <c r="M26" s="102"/>
      <c r="N26" s="102"/>
      <c r="O26" s="102"/>
      <c r="P26" s="102"/>
      <c r="Q26" s="102"/>
      <c r="R26" s="103"/>
      <c r="S26" s="103"/>
    </row>
    <row r="27" spans="1:19" x14ac:dyDescent="0.25">
      <c r="A27" s="101"/>
      <c r="B27" s="101"/>
      <c r="C27" s="101"/>
      <c r="D27" s="101"/>
      <c r="E27" s="101"/>
      <c r="F27" s="101"/>
      <c r="G27" s="101"/>
      <c r="H27" s="101"/>
      <c r="I27" s="102"/>
      <c r="J27" s="102"/>
      <c r="K27" s="102"/>
      <c r="L27" s="102"/>
      <c r="M27" s="102"/>
      <c r="N27" s="102"/>
      <c r="O27" s="102"/>
      <c r="P27" s="102"/>
      <c r="Q27" s="102"/>
      <c r="R27" s="103"/>
      <c r="S27" s="103"/>
    </row>
    <row r="28" spans="1:19" x14ac:dyDescent="0.25">
      <c r="A28" s="101"/>
      <c r="B28" s="101"/>
      <c r="C28" s="101"/>
      <c r="D28" s="101"/>
      <c r="E28" s="101"/>
      <c r="F28" s="101"/>
      <c r="G28" s="101"/>
      <c r="H28" s="101"/>
      <c r="I28" s="102"/>
      <c r="J28" s="102"/>
      <c r="K28" s="102"/>
      <c r="L28" s="102"/>
      <c r="M28" s="102"/>
      <c r="N28" s="102"/>
      <c r="O28" s="102"/>
      <c r="P28" s="102"/>
      <c r="Q28" s="102"/>
      <c r="R28" s="103"/>
      <c r="S28" s="103"/>
    </row>
    <row r="30" spans="1:19" x14ac:dyDescent="0.25">
      <c r="A30" s="101"/>
      <c r="B30" s="101"/>
      <c r="C30" s="101"/>
      <c r="D30" s="101"/>
      <c r="E30" s="101"/>
      <c r="F30" s="101"/>
      <c r="G30" s="101"/>
      <c r="H30" s="101"/>
    </row>
    <row r="31" spans="1:19" x14ac:dyDescent="0.25">
      <c r="A31" s="101"/>
      <c r="B31" s="101"/>
      <c r="C31" s="101"/>
      <c r="D31" s="101"/>
      <c r="E31" s="101"/>
      <c r="F31" s="101"/>
      <c r="G31" s="101"/>
      <c r="H31" s="101"/>
    </row>
    <row r="32" spans="1:19" x14ac:dyDescent="0.25">
      <c r="A32" s="101"/>
      <c r="B32" s="101"/>
      <c r="C32" s="101"/>
      <c r="D32" s="101"/>
      <c r="E32" s="101"/>
      <c r="F32" s="101"/>
      <c r="G32" s="101"/>
      <c r="H32" s="101"/>
    </row>
    <row r="33" spans="1:8" x14ac:dyDescent="0.25">
      <c r="A33" s="101"/>
      <c r="B33" s="101"/>
      <c r="C33" s="101"/>
      <c r="D33" s="101"/>
      <c r="E33" s="101"/>
      <c r="F33" s="101"/>
      <c r="G33" s="101"/>
      <c r="H33" s="101"/>
    </row>
    <row r="34" spans="1:8" x14ac:dyDescent="0.25">
      <c r="A34" s="101"/>
      <c r="B34" s="101"/>
      <c r="C34" s="101"/>
      <c r="D34" s="101"/>
      <c r="E34" s="101"/>
      <c r="F34" s="101"/>
      <c r="G34" s="101"/>
      <c r="H34" s="101"/>
    </row>
    <row r="35" spans="1:8" x14ac:dyDescent="0.25">
      <c r="A35" s="101"/>
      <c r="B35" s="101"/>
      <c r="C35" s="101"/>
      <c r="D35" s="101"/>
      <c r="E35" s="101"/>
      <c r="F35" s="101"/>
      <c r="G35" s="101"/>
      <c r="H35" s="101"/>
    </row>
    <row r="36" spans="1:8" x14ac:dyDescent="0.25">
      <c r="A36" s="101"/>
      <c r="B36" s="101"/>
      <c r="C36" s="101"/>
      <c r="D36" s="101"/>
      <c r="E36" s="101"/>
      <c r="F36" s="101"/>
      <c r="G36" s="101"/>
      <c r="H36" s="101"/>
    </row>
    <row r="37" spans="1:8" x14ac:dyDescent="0.25">
      <c r="A37" s="101"/>
      <c r="B37" s="101"/>
      <c r="C37" s="101"/>
      <c r="D37" s="101"/>
      <c r="E37" s="101"/>
      <c r="F37" s="101"/>
      <c r="G37" s="101"/>
      <c r="H37" s="101"/>
    </row>
    <row r="38" spans="1:8" x14ac:dyDescent="0.25">
      <c r="A38" s="101"/>
      <c r="B38" s="101"/>
      <c r="C38" s="101"/>
      <c r="D38" s="101"/>
      <c r="E38" s="101"/>
      <c r="F38" s="101"/>
      <c r="G38" s="101"/>
      <c r="H38" s="101"/>
    </row>
    <row r="39" spans="1:8" x14ac:dyDescent="0.25">
      <c r="A39" s="101"/>
      <c r="B39" s="101"/>
      <c r="C39" s="101"/>
      <c r="D39" s="101"/>
      <c r="E39" s="101"/>
      <c r="F39" s="101"/>
      <c r="G39" s="101"/>
      <c r="H39" s="101"/>
    </row>
    <row r="40" spans="1:8" x14ac:dyDescent="0.25">
      <c r="A40" s="101"/>
      <c r="B40" s="101"/>
      <c r="C40" s="101"/>
      <c r="D40" s="101"/>
      <c r="E40" s="101"/>
      <c r="F40" s="101"/>
      <c r="G40" s="101"/>
      <c r="H40" s="101"/>
    </row>
    <row r="41" spans="1:8" x14ac:dyDescent="0.25">
      <c r="A41" s="101"/>
      <c r="B41" s="101"/>
      <c r="C41" s="101"/>
      <c r="D41" s="101"/>
      <c r="E41" s="101"/>
      <c r="F41" s="101"/>
      <c r="G41" s="101"/>
      <c r="H41" s="101"/>
    </row>
    <row r="42" spans="1:8" x14ac:dyDescent="0.25">
      <c r="A42" s="101"/>
      <c r="B42" s="101"/>
      <c r="C42" s="101"/>
      <c r="D42" s="101"/>
      <c r="E42" s="101"/>
      <c r="F42" s="101"/>
      <c r="G42" s="101"/>
      <c r="H42" s="101"/>
    </row>
    <row r="43" spans="1:8" x14ac:dyDescent="0.25">
      <c r="A43" s="101"/>
      <c r="B43" s="101"/>
      <c r="C43" s="101"/>
      <c r="D43" s="101"/>
      <c r="E43" s="101"/>
      <c r="F43" s="101"/>
      <c r="G43" s="101"/>
      <c r="H43" s="101"/>
    </row>
    <row r="44" spans="1:8" x14ac:dyDescent="0.25">
      <c r="A44" s="101"/>
      <c r="B44" s="101"/>
      <c r="C44" s="101"/>
      <c r="D44" s="101"/>
      <c r="E44" s="101"/>
      <c r="F44" s="101"/>
      <c r="G44" s="101"/>
      <c r="H44" s="101"/>
    </row>
    <row r="45" spans="1:8" x14ac:dyDescent="0.25">
      <c r="A45" s="101"/>
      <c r="B45" s="101"/>
      <c r="C45" s="101"/>
      <c r="D45" s="101"/>
      <c r="E45" s="101"/>
      <c r="F45" s="101"/>
      <c r="G45" s="101"/>
      <c r="H45" s="101"/>
    </row>
    <row r="46" spans="1:8" x14ac:dyDescent="0.25">
      <c r="A46" s="101"/>
      <c r="B46" s="101"/>
      <c r="C46" s="101"/>
      <c r="D46" s="101"/>
      <c r="E46" s="101"/>
      <c r="F46" s="101"/>
      <c r="G46" s="101"/>
      <c r="H46" s="101"/>
    </row>
    <row r="47" spans="1:8" x14ac:dyDescent="0.25">
      <c r="A47" s="101"/>
      <c r="B47" s="101"/>
      <c r="C47" s="101"/>
      <c r="D47" s="101"/>
      <c r="E47" s="101"/>
      <c r="F47" s="101"/>
      <c r="G47" s="101"/>
      <c r="H47" s="101"/>
    </row>
    <row r="48" spans="1:8" x14ac:dyDescent="0.25">
      <c r="A48" s="101"/>
      <c r="B48" s="101"/>
      <c r="C48" s="101"/>
      <c r="D48" s="101"/>
      <c r="E48" s="101"/>
      <c r="F48" s="101"/>
      <c r="G48" s="101"/>
      <c r="H48" s="101"/>
    </row>
  </sheetData>
  <protectedRanges>
    <protectedRange password="CD94" sqref="V1:V13" name="Range1"/>
  </protectedRange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
  <dimension ref="B2:B5"/>
  <sheetViews>
    <sheetView workbookViewId="0">
      <selection activeCell="B6" sqref="B6"/>
    </sheetView>
  </sheetViews>
  <sheetFormatPr defaultRowHeight="15" x14ac:dyDescent="0.25"/>
  <cols>
    <col min="2" max="2" width="20.42578125" bestFit="1" customWidth="1"/>
  </cols>
  <sheetData>
    <row r="2" spans="2:2" x14ac:dyDescent="0.25">
      <c r="B2" t="s">
        <v>5</v>
      </c>
    </row>
    <row r="3" spans="2:2" x14ac:dyDescent="0.25">
      <c r="B3" t="s">
        <v>6</v>
      </c>
    </row>
    <row r="4" spans="2:2" x14ac:dyDescent="0.25">
      <c r="B4" t="s">
        <v>40</v>
      </c>
    </row>
    <row r="5" spans="2:2" x14ac:dyDescent="0.25">
      <c r="B5" t="s">
        <v>41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I67"/>
  <sheetViews>
    <sheetView zoomScale="70" zoomScaleNormal="70" workbookViewId="0">
      <pane ySplit="1" topLeftCell="A2" activePane="bottomLeft" state="frozen"/>
      <selection pane="bottomLeft" activeCell="C13" sqref="C13"/>
    </sheetView>
  </sheetViews>
  <sheetFormatPr defaultColWidth="9.140625" defaultRowHeight="12.75" x14ac:dyDescent="0.2"/>
  <cols>
    <col min="1" max="1" width="15.42578125" style="172" customWidth="1"/>
    <col min="2" max="2" width="15.42578125" style="172" bestFit="1" customWidth="1"/>
    <col min="3" max="3" width="20.42578125" style="172" customWidth="1"/>
    <col min="4" max="4" width="50" style="172" customWidth="1"/>
    <col min="5" max="5" width="38.85546875" style="172" customWidth="1"/>
    <col min="6" max="6" width="24.42578125" style="172" hidden="1" customWidth="1"/>
    <col min="7" max="7" width="16.5703125" style="172" hidden="1" customWidth="1"/>
    <col min="8" max="8" width="10.140625" style="156" customWidth="1"/>
    <col min="9" max="9" width="27.5703125" style="164" bestFit="1" customWidth="1"/>
    <col min="10" max="16384" width="9.140625" style="157"/>
  </cols>
  <sheetData>
    <row r="1" spans="1:9" ht="45.75" thickBot="1" x14ac:dyDescent="0.25">
      <c r="A1" s="153" t="s">
        <v>3</v>
      </c>
      <c r="B1" s="153" t="s">
        <v>0</v>
      </c>
      <c r="C1" s="153" t="s">
        <v>4</v>
      </c>
      <c r="D1" s="153" t="s">
        <v>7</v>
      </c>
      <c r="E1" s="153" t="s">
        <v>16</v>
      </c>
      <c r="F1" s="154" t="s">
        <v>269</v>
      </c>
      <c r="G1" s="154" t="s">
        <v>270</v>
      </c>
      <c r="H1" s="155" t="s">
        <v>42</v>
      </c>
      <c r="I1" s="156" t="s">
        <v>8</v>
      </c>
    </row>
    <row r="2" spans="1:9" ht="14.1" customHeight="1" x14ac:dyDescent="0.2">
      <c r="A2" s="297" t="s">
        <v>17</v>
      </c>
      <c r="B2" s="298"/>
      <c r="C2" s="298"/>
      <c r="D2" s="298"/>
      <c r="E2" s="298"/>
      <c r="F2" s="298"/>
      <c r="G2" s="298"/>
      <c r="H2" s="299"/>
      <c r="I2" s="156"/>
    </row>
    <row r="3" spans="1:9" s="160" customFormat="1" ht="30" x14ac:dyDescent="0.2">
      <c r="A3" s="158" t="s">
        <v>608</v>
      </c>
      <c r="B3" s="158" t="s">
        <v>607</v>
      </c>
      <c r="C3" s="159"/>
      <c r="D3" s="159" t="s">
        <v>606</v>
      </c>
      <c r="E3" s="159"/>
      <c r="F3" s="159"/>
      <c r="G3" s="159"/>
      <c r="H3" s="124" t="s">
        <v>6</v>
      </c>
      <c r="I3" s="125"/>
    </row>
    <row r="4" spans="1:9" s="160" customFormat="1" ht="60" x14ac:dyDescent="0.2">
      <c r="A4" s="158" t="s">
        <v>608</v>
      </c>
      <c r="B4" s="158" t="s">
        <v>607</v>
      </c>
      <c r="C4" s="161"/>
      <c r="D4" s="159" t="s">
        <v>609</v>
      </c>
      <c r="E4" s="159"/>
      <c r="F4" s="162"/>
      <c r="G4" s="162"/>
      <c r="H4" s="126" t="s">
        <v>6</v>
      </c>
      <c r="I4" s="125"/>
    </row>
    <row r="5" spans="1:9" s="160" customFormat="1" ht="90" x14ac:dyDescent="0.2">
      <c r="A5" s="158" t="s">
        <v>608</v>
      </c>
      <c r="B5" s="158" t="s">
        <v>607</v>
      </c>
      <c r="C5" s="159"/>
      <c r="D5" s="163" t="s">
        <v>610</v>
      </c>
      <c r="E5" s="163" t="s">
        <v>34</v>
      </c>
      <c r="F5" s="163"/>
      <c r="G5" s="163"/>
      <c r="H5" s="126" t="s">
        <v>6</v>
      </c>
      <c r="I5" s="127"/>
    </row>
    <row r="6" spans="1:9" s="160" customFormat="1" ht="150" x14ac:dyDescent="0.2">
      <c r="A6" s="158" t="s">
        <v>608</v>
      </c>
      <c r="B6" s="158" t="s">
        <v>607</v>
      </c>
      <c r="C6" s="159"/>
      <c r="D6" s="163" t="s">
        <v>611</v>
      </c>
      <c r="E6" s="163" t="s">
        <v>36</v>
      </c>
      <c r="F6" s="163"/>
      <c r="G6" s="163"/>
      <c r="H6" s="126" t="s">
        <v>6</v>
      </c>
      <c r="I6" s="127"/>
    </row>
    <row r="7" spans="1:9" s="160" customFormat="1" ht="165" x14ac:dyDescent="0.25">
      <c r="A7" s="158" t="s">
        <v>608</v>
      </c>
      <c r="B7" s="158" t="s">
        <v>607</v>
      </c>
      <c r="C7" s="159"/>
      <c r="D7" s="163" t="s">
        <v>612</v>
      </c>
      <c r="E7" s="163" t="s">
        <v>35</v>
      </c>
      <c r="F7" s="163"/>
      <c r="G7" s="163"/>
      <c r="H7" s="126" t="s">
        <v>6</v>
      </c>
      <c r="I7" s="128"/>
    </row>
    <row r="8" spans="1:9" s="160" customFormat="1" ht="30" x14ac:dyDescent="0.25">
      <c r="A8" s="158">
        <v>34</v>
      </c>
      <c r="B8" s="158" t="s">
        <v>631</v>
      </c>
      <c r="C8" s="159" t="s">
        <v>635</v>
      </c>
      <c r="D8" s="163" t="s">
        <v>630</v>
      </c>
      <c r="E8" s="163"/>
      <c r="F8" s="260">
        <f>'Device Calculator'!D148</f>
        <v>100</v>
      </c>
      <c r="G8" s="262" t="s">
        <v>89</v>
      </c>
      <c r="H8" s="126" t="s">
        <v>6</v>
      </c>
      <c r="I8" s="128"/>
    </row>
    <row r="9" spans="1:9" s="160" customFormat="1" ht="15" x14ac:dyDescent="0.25">
      <c r="A9" s="165"/>
      <c r="B9" s="165"/>
      <c r="C9" s="166"/>
      <c r="D9" s="167"/>
      <c r="E9" s="167"/>
      <c r="F9" s="167"/>
      <c r="G9" s="167"/>
      <c r="H9" s="168"/>
      <c r="I9" s="128"/>
    </row>
    <row r="10" spans="1:9" ht="15" x14ac:dyDescent="0.2">
      <c r="A10" s="165"/>
      <c r="B10" s="165"/>
      <c r="C10" s="166"/>
      <c r="D10" s="167"/>
      <c r="E10" s="167"/>
      <c r="F10" s="167"/>
      <c r="G10" s="167"/>
      <c r="H10" s="168"/>
      <c r="I10" s="127"/>
    </row>
    <row r="11" spans="1:9" ht="15" x14ac:dyDescent="0.2">
      <c r="A11" s="296" t="s">
        <v>18</v>
      </c>
      <c r="B11" s="296"/>
      <c r="C11" s="296"/>
      <c r="D11" s="296"/>
      <c r="E11" s="296"/>
      <c r="F11" s="296"/>
      <c r="G11" s="296"/>
      <c r="H11" s="296"/>
    </row>
    <row r="12" spans="1:9" ht="75" x14ac:dyDescent="0.2">
      <c r="A12" s="158">
        <v>37</v>
      </c>
      <c r="B12" s="158" t="s">
        <v>619</v>
      </c>
      <c r="C12" s="159" t="s">
        <v>638</v>
      </c>
      <c r="D12" s="159" t="s">
        <v>618</v>
      </c>
      <c r="E12" s="163"/>
      <c r="F12" s="163"/>
      <c r="G12" s="163"/>
      <c r="H12" s="129" t="s">
        <v>6</v>
      </c>
    </row>
    <row r="13" spans="1:9" s="160" customFormat="1" ht="45" x14ac:dyDescent="0.2">
      <c r="A13" s="158">
        <v>33</v>
      </c>
      <c r="B13" s="158" t="s">
        <v>626</v>
      </c>
      <c r="C13" s="159" t="s">
        <v>636</v>
      </c>
      <c r="D13" s="159" t="s">
        <v>627</v>
      </c>
      <c r="E13" s="159"/>
      <c r="F13" s="159"/>
      <c r="G13" s="159"/>
      <c r="H13" s="129" t="s">
        <v>6</v>
      </c>
      <c r="I13" s="164"/>
    </row>
    <row r="14" spans="1:9" s="160" customFormat="1" ht="30" x14ac:dyDescent="0.2">
      <c r="A14" s="158">
        <v>30</v>
      </c>
      <c r="B14" s="158" t="s">
        <v>629</v>
      </c>
      <c r="C14" s="159" t="s">
        <v>637</v>
      </c>
      <c r="D14" s="159" t="s">
        <v>628</v>
      </c>
      <c r="E14" s="159"/>
      <c r="F14" s="261">
        <f>'Device Calculator'!D58</f>
        <v>17.491229673498445</v>
      </c>
      <c r="G14" s="262" t="s">
        <v>89</v>
      </c>
      <c r="H14" s="129" t="s">
        <v>6</v>
      </c>
      <c r="I14" s="127"/>
    </row>
    <row r="15" spans="1:9" ht="15" x14ac:dyDescent="0.25">
      <c r="A15" s="165"/>
      <c r="B15" s="165"/>
      <c r="C15" s="166"/>
      <c r="D15" s="166"/>
      <c r="E15" s="166"/>
      <c r="F15" s="166"/>
      <c r="G15" s="166"/>
      <c r="H15" s="169"/>
      <c r="I15" s="128"/>
    </row>
    <row r="16" spans="1:9" ht="15" x14ac:dyDescent="0.25">
      <c r="A16" s="165"/>
      <c r="B16" s="165"/>
      <c r="C16" s="166"/>
      <c r="D16" s="166"/>
      <c r="E16" s="166"/>
      <c r="F16" s="166"/>
      <c r="G16" s="166"/>
      <c r="H16" s="169"/>
      <c r="I16" s="128"/>
    </row>
    <row r="17" spans="1:9" s="160" customFormat="1" ht="15" x14ac:dyDescent="0.2">
      <c r="A17" s="296" t="s">
        <v>9</v>
      </c>
      <c r="B17" s="296"/>
      <c r="C17" s="296"/>
      <c r="D17" s="296"/>
      <c r="E17" s="296"/>
      <c r="F17" s="296"/>
      <c r="G17" s="296"/>
      <c r="H17" s="296"/>
      <c r="I17" s="127"/>
    </row>
    <row r="18" spans="1:9" ht="30" x14ac:dyDescent="0.2">
      <c r="A18" s="159" t="s">
        <v>21</v>
      </c>
      <c r="B18" s="159" t="s">
        <v>11</v>
      </c>
      <c r="C18" s="159" t="s">
        <v>634</v>
      </c>
      <c r="D18" s="159" t="s">
        <v>616</v>
      </c>
      <c r="E18" s="163"/>
      <c r="F18" s="163"/>
      <c r="G18" s="163"/>
      <c r="H18" s="129" t="s">
        <v>6</v>
      </c>
      <c r="I18" s="127"/>
    </row>
    <row r="19" spans="1:9" s="160" customFormat="1" ht="30" x14ac:dyDescent="0.2">
      <c r="A19" s="159" t="s">
        <v>21</v>
      </c>
      <c r="B19" s="159" t="s">
        <v>11</v>
      </c>
      <c r="C19" s="159" t="s">
        <v>634</v>
      </c>
      <c r="D19" s="163" t="s">
        <v>617</v>
      </c>
      <c r="E19" s="163"/>
      <c r="F19" s="163"/>
      <c r="G19" s="163"/>
      <c r="H19" s="129" t="s">
        <v>6</v>
      </c>
      <c r="I19" s="164"/>
    </row>
    <row r="20" spans="1:9" s="160" customFormat="1" ht="60" x14ac:dyDescent="0.2">
      <c r="A20" s="159" t="s">
        <v>23</v>
      </c>
      <c r="B20" s="159" t="s">
        <v>622</v>
      </c>
      <c r="C20" s="163" t="s">
        <v>14</v>
      </c>
      <c r="D20" s="163" t="s">
        <v>620</v>
      </c>
      <c r="E20" s="163"/>
      <c r="F20" s="163"/>
      <c r="G20" s="163"/>
      <c r="H20" s="129" t="s">
        <v>6</v>
      </c>
      <c r="I20" s="164"/>
    </row>
    <row r="21" spans="1:9" s="160" customFormat="1" ht="45" x14ac:dyDescent="0.2">
      <c r="A21" s="159" t="s">
        <v>23</v>
      </c>
      <c r="B21" s="159" t="s">
        <v>622</v>
      </c>
      <c r="C21" s="163" t="s">
        <v>14</v>
      </c>
      <c r="D21" s="163" t="s">
        <v>621</v>
      </c>
      <c r="E21" s="163"/>
      <c r="F21" s="163"/>
      <c r="G21" s="163"/>
      <c r="H21" s="129" t="s">
        <v>6</v>
      </c>
      <c r="I21" s="164"/>
    </row>
    <row r="22" spans="1:9" s="160" customFormat="1" ht="45" x14ac:dyDescent="0.2">
      <c r="A22" s="159">
        <v>7</v>
      </c>
      <c r="B22" s="159" t="s">
        <v>13</v>
      </c>
      <c r="C22" s="163" t="s">
        <v>632</v>
      </c>
      <c r="D22" s="163" t="s">
        <v>615</v>
      </c>
      <c r="E22" s="163"/>
      <c r="F22" s="163"/>
      <c r="G22" s="163"/>
      <c r="H22" s="119" t="s">
        <v>6</v>
      </c>
      <c r="I22" s="127"/>
    </row>
    <row r="23" spans="1:9" s="160" customFormat="1" ht="45" x14ac:dyDescent="0.2">
      <c r="A23" s="159">
        <v>7</v>
      </c>
      <c r="B23" s="159" t="s">
        <v>13</v>
      </c>
      <c r="C23" s="163" t="s">
        <v>632</v>
      </c>
      <c r="D23" s="163" t="s">
        <v>614</v>
      </c>
      <c r="E23" s="163"/>
      <c r="F23" s="163"/>
      <c r="G23" s="163"/>
      <c r="H23" s="119" t="s">
        <v>6</v>
      </c>
      <c r="I23" s="127"/>
    </row>
    <row r="24" spans="1:9" s="160" customFormat="1" ht="90" x14ac:dyDescent="0.2">
      <c r="A24" s="170" t="s">
        <v>22</v>
      </c>
      <c r="B24" s="159" t="s">
        <v>38</v>
      </c>
      <c r="C24" s="163" t="s">
        <v>633</v>
      </c>
      <c r="D24" s="163" t="s">
        <v>613</v>
      </c>
      <c r="E24" s="163" t="s">
        <v>39</v>
      </c>
      <c r="F24" s="163"/>
      <c r="G24" s="163"/>
      <c r="H24" s="119" t="s">
        <v>6</v>
      </c>
      <c r="I24" s="127"/>
    </row>
    <row r="25" spans="1:9" s="160" customFormat="1" ht="15" x14ac:dyDescent="0.2">
      <c r="A25" s="165"/>
      <c r="B25" s="165"/>
      <c r="C25" s="166"/>
      <c r="D25" s="166"/>
      <c r="E25" s="166"/>
      <c r="F25" s="166"/>
      <c r="G25" s="166"/>
      <c r="H25" s="169"/>
      <c r="I25" s="127"/>
    </row>
    <row r="26" spans="1:9" ht="15" x14ac:dyDescent="0.2">
      <c r="A26" s="165"/>
      <c r="B26" s="165"/>
      <c r="C26" s="166"/>
      <c r="D26" s="166"/>
      <c r="E26" s="166"/>
      <c r="F26" s="166"/>
      <c r="G26" s="166"/>
      <c r="H26" s="169"/>
      <c r="I26" s="127"/>
    </row>
    <row r="27" spans="1:9" ht="15" x14ac:dyDescent="0.2">
      <c r="A27" s="296" t="s">
        <v>19</v>
      </c>
      <c r="B27" s="296"/>
      <c r="C27" s="296"/>
      <c r="D27" s="296"/>
      <c r="E27" s="296"/>
      <c r="F27" s="296"/>
      <c r="G27" s="296"/>
      <c r="H27" s="296"/>
      <c r="I27" s="127"/>
    </row>
    <row r="28" spans="1:9" ht="75" x14ac:dyDescent="0.2">
      <c r="A28" s="159">
        <v>28</v>
      </c>
      <c r="B28" s="159" t="s">
        <v>625</v>
      </c>
      <c r="C28" s="163" t="s">
        <v>639</v>
      </c>
      <c r="D28" s="163" t="s">
        <v>623</v>
      </c>
      <c r="E28" s="163" t="s">
        <v>624</v>
      </c>
      <c r="F28" s="163"/>
      <c r="G28" s="163"/>
      <c r="H28" s="129" t="s">
        <v>6</v>
      </c>
      <c r="I28" s="127"/>
    </row>
    <row r="29" spans="1:9" ht="15" x14ac:dyDescent="0.2">
      <c r="A29" s="166"/>
      <c r="B29" s="166"/>
      <c r="C29" s="166"/>
      <c r="D29" s="166"/>
      <c r="E29" s="166"/>
      <c r="F29" s="166"/>
      <c r="G29" s="166"/>
      <c r="H29" s="166"/>
      <c r="I29" s="127"/>
    </row>
    <row r="30" spans="1:9" ht="15" x14ac:dyDescent="0.2">
      <c r="A30" s="166"/>
      <c r="B30" s="166"/>
      <c r="C30" s="166"/>
      <c r="D30" s="166"/>
      <c r="E30" s="166"/>
      <c r="F30" s="166"/>
      <c r="G30" s="166"/>
      <c r="H30" s="166"/>
      <c r="I30" s="127"/>
    </row>
    <row r="31" spans="1:9" ht="15" x14ac:dyDescent="0.2">
      <c r="A31" s="171"/>
      <c r="B31" s="171"/>
      <c r="C31" s="171"/>
      <c r="D31" s="171"/>
      <c r="E31" s="171"/>
      <c r="F31" s="171"/>
      <c r="G31" s="171"/>
      <c r="H31" s="168"/>
      <c r="I31" s="127"/>
    </row>
    <row r="32" spans="1:9" ht="15" x14ac:dyDescent="0.2">
      <c r="A32" s="171"/>
      <c r="B32" s="171"/>
      <c r="C32" s="171"/>
      <c r="D32" s="171"/>
      <c r="E32" s="171"/>
      <c r="F32" s="171"/>
      <c r="G32" s="171"/>
      <c r="H32" s="168"/>
      <c r="I32" s="156"/>
    </row>
    <row r="33" spans="9:9" x14ac:dyDescent="0.2">
      <c r="I33" s="156"/>
    </row>
    <row r="34" spans="9:9" x14ac:dyDescent="0.2">
      <c r="I34" s="156"/>
    </row>
    <row r="35" spans="9:9" x14ac:dyDescent="0.2">
      <c r="I35" s="125"/>
    </row>
    <row r="36" spans="9:9" x14ac:dyDescent="0.2">
      <c r="I36" s="125"/>
    </row>
    <row r="37" spans="9:9" x14ac:dyDescent="0.2">
      <c r="I37" s="125"/>
    </row>
    <row r="38" spans="9:9" x14ac:dyDescent="0.2">
      <c r="I38" s="125"/>
    </row>
    <row r="39" spans="9:9" x14ac:dyDescent="0.2">
      <c r="I39" s="125"/>
    </row>
    <row r="40" spans="9:9" x14ac:dyDescent="0.2">
      <c r="I40" s="125"/>
    </row>
    <row r="41" spans="9:9" x14ac:dyDescent="0.2">
      <c r="I41" s="125"/>
    </row>
    <row r="42" spans="9:9" x14ac:dyDescent="0.2">
      <c r="I42" s="125"/>
    </row>
    <row r="43" spans="9:9" x14ac:dyDescent="0.2">
      <c r="I43" s="125"/>
    </row>
    <row r="44" spans="9:9" x14ac:dyDescent="0.2">
      <c r="I44" s="125"/>
    </row>
    <row r="45" spans="9:9" x14ac:dyDescent="0.2">
      <c r="I45" s="125"/>
    </row>
    <row r="46" spans="9:9" x14ac:dyDescent="0.2">
      <c r="I46" s="156"/>
    </row>
    <row r="47" spans="9:9" x14ac:dyDescent="0.2">
      <c r="I47" s="156"/>
    </row>
    <row r="48" spans="9:9" x14ac:dyDescent="0.2">
      <c r="I48" s="156"/>
    </row>
    <row r="49" spans="9:9" x14ac:dyDescent="0.2">
      <c r="I49" s="125"/>
    </row>
    <row r="50" spans="9:9" x14ac:dyDescent="0.2">
      <c r="I50" s="125"/>
    </row>
    <row r="51" spans="9:9" x14ac:dyDescent="0.2">
      <c r="I51" s="127"/>
    </row>
    <row r="52" spans="9:9" x14ac:dyDescent="0.2">
      <c r="I52" s="125"/>
    </row>
    <row r="53" spans="9:9" x14ac:dyDescent="0.2">
      <c r="I53" s="125"/>
    </row>
    <row r="54" spans="9:9" x14ac:dyDescent="0.2">
      <c r="I54" s="125"/>
    </row>
    <row r="55" spans="9:9" x14ac:dyDescent="0.2">
      <c r="I55" s="125"/>
    </row>
    <row r="56" spans="9:9" x14ac:dyDescent="0.2">
      <c r="I56" s="156"/>
    </row>
    <row r="57" spans="9:9" x14ac:dyDescent="0.2">
      <c r="I57" s="156"/>
    </row>
    <row r="58" spans="9:9" x14ac:dyDescent="0.2">
      <c r="I58" s="156"/>
    </row>
    <row r="59" spans="9:9" x14ac:dyDescent="0.2">
      <c r="I59" s="125"/>
    </row>
    <row r="60" spans="9:9" x14ac:dyDescent="0.2">
      <c r="I60" s="125"/>
    </row>
    <row r="61" spans="9:9" x14ac:dyDescent="0.2">
      <c r="I61" s="156"/>
    </row>
    <row r="62" spans="9:9" x14ac:dyDescent="0.2">
      <c r="I62" s="156"/>
    </row>
    <row r="63" spans="9:9" x14ac:dyDescent="0.2">
      <c r="I63" s="156"/>
    </row>
    <row r="64" spans="9:9" x14ac:dyDescent="0.2">
      <c r="I64" s="156"/>
    </row>
    <row r="65" spans="9:9" ht="12.75" customHeight="1" x14ac:dyDescent="0.2">
      <c r="I65" s="156"/>
    </row>
    <row r="66" spans="9:9" ht="12.75" customHeight="1" x14ac:dyDescent="0.2">
      <c r="I66" s="156"/>
    </row>
    <row r="67" spans="9:9" x14ac:dyDescent="0.2">
      <c r="I67" s="156"/>
    </row>
  </sheetData>
  <sheetProtection password="CAD9" sheet="1" objects="1" scenarios="1" sort="0" autoFilter="0"/>
  <autoFilter ref="A1:I1" xr:uid="{00000000-0009-0000-0000-000001000000}"/>
  <mergeCells count="4">
    <mergeCell ref="A17:H17"/>
    <mergeCell ref="A27:H27"/>
    <mergeCell ref="A2:H2"/>
    <mergeCell ref="A11:H11"/>
  </mergeCells>
  <pageMargins left="0.7" right="0.7" top="0.75" bottom="0.75" header="0.3" footer="0.3"/>
  <pageSetup scale="55" fitToHeight="0" orientation="landscape" r:id="rId1"/>
  <extLst>
    <ext xmlns:x14="http://schemas.microsoft.com/office/spreadsheetml/2009/9/main" uri="{78C0D931-6437-407d-A8EE-F0AAD7539E65}">
      <x14:conditionalFormattings>
        <x14:conditionalFormatting xmlns:xm="http://schemas.microsoft.com/office/excel/2006/main">
          <x14:cfRule type="cellIs" priority="3" operator="equal" id="{C797E0F9-31DE-4046-B1D7-363A29EC32D4}">
            <xm:f>Extra!$B$5</xm:f>
            <x14:dxf>
              <fill>
                <patternFill>
                  <bgColor theme="0" tint="-0.14996795556505021"/>
                </patternFill>
              </fill>
            </x14:dxf>
          </x14:cfRule>
          <x14:cfRule type="cellIs" priority="4" operator="equal" id="{EF909D6B-DF6B-407F-B7EF-C8B21200089B}">
            <xm:f>Extra!$B$4</xm:f>
            <x14:dxf>
              <fill>
                <patternFill>
                  <bgColor theme="6"/>
                </patternFill>
              </fill>
            </x14:dxf>
          </x14:cfRule>
          <xm:sqref>H20:H1048576 H1:H18</xm:sqref>
        </x14:conditionalFormatting>
        <x14:conditionalFormatting xmlns:xm="http://schemas.microsoft.com/office/excel/2006/main">
          <x14:cfRule type="cellIs" priority="1" operator="equal" id="{08FC2FB5-C21F-4260-B83C-571FC91BC4E2}">
            <xm:f>Extra!$B$5</xm:f>
            <x14:dxf>
              <fill>
                <patternFill>
                  <bgColor theme="0" tint="-0.14996795556505021"/>
                </patternFill>
              </fill>
            </x14:dxf>
          </x14:cfRule>
          <x14:cfRule type="cellIs" priority="2" operator="equal" id="{DF32B41C-B451-41C0-A27F-1AED85E2CDCB}">
            <xm:f>Extra!$B$4</xm:f>
            <x14:dxf>
              <fill>
                <patternFill>
                  <bgColor theme="6"/>
                </patternFill>
              </fill>
            </x14:dxf>
          </x14:cfRule>
          <xm:sqref>H19</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Extra!$B$3:$B$5</xm:f>
          </x14:formula1>
          <xm:sqref>H28 H3:H10 H18:H26 H12:H16</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L50"/>
  <sheetViews>
    <sheetView zoomScale="70" zoomScaleNormal="70" workbookViewId="0">
      <pane ySplit="1" topLeftCell="A34" activePane="bottomLeft" state="frozen"/>
      <selection pane="bottomLeft" activeCell="F42" sqref="F42"/>
    </sheetView>
  </sheetViews>
  <sheetFormatPr defaultColWidth="9.140625" defaultRowHeight="15" x14ac:dyDescent="0.25"/>
  <cols>
    <col min="1" max="1" width="15.42578125" style="11" customWidth="1"/>
    <col min="2" max="2" width="16.5703125" style="17" bestFit="1" customWidth="1"/>
    <col min="3" max="4" width="19.42578125" style="11" customWidth="1"/>
    <col min="5" max="5" width="57.140625" style="11" customWidth="1"/>
    <col min="6" max="6" width="44" style="17" customWidth="1"/>
    <col min="7" max="7" width="10.5703125" style="19" customWidth="1"/>
    <col min="8" max="8" width="24.42578125" style="9" customWidth="1"/>
    <col min="9" max="16384" width="9.140625" style="7"/>
  </cols>
  <sheetData>
    <row r="1" spans="1:8" ht="28.5" customHeight="1" thickBot="1" x14ac:dyDescent="0.3">
      <c r="A1" s="173" t="s">
        <v>3</v>
      </c>
      <c r="B1" s="173" t="s">
        <v>0</v>
      </c>
      <c r="C1" s="173" t="s">
        <v>4</v>
      </c>
      <c r="D1" s="173" t="s">
        <v>24</v>
      </c>
      <c r="E1" s="173" t="s">
        <v>1</v>
      </c>
      <c r="F1" s="173" t="s">
        <v>16</v>
      </c>
      <c r="G1" s="174" t="s">
        <v>42</v>
      </c>
      <c r="H1" s="175" t="s">
        <v>8</v>
      </c>
    </row>
    <row r="2" spans="1:8" ht="12.75" customHeight="1" x14ac:dyDescent="0.25">
      <c r="A2" s="303" t="s">
        <v>17</v>
      </c>
      <c r="B2" s="304"/>
      <c r="C2" s="304"/>
      <c r="D2" s="304"/>
      <c r="E2" s="304"/>
      <c r="F2" s="304"/>
      <c r="G2" s="305"/>
      <c r="H2" s="8"/>
    </row>
    <row r="3" spans="1:8" s="10" customFormat="1" ht="360" x14ac:dyDescent="0.25">
      <c r="A3" s="158" t="s">
        <v>608</v>
      </c>
      <c r="B3" s="159" t="s">
        <v>607</v>
      </c>
      <c r="C3" s="2"/>
      <c r="D3" s="2" t="s">
        <v>25</v>
      </c>
      <c r="E3" s="2" t="s">
        <v>640</v>
      </c>
      <c r="F3" s="2" t="s">
        <v>641</v>
      </c>
      <c r="G3" s="119" t="s">
        <v>6</v>
      </c>
      <c r="H3" s="121"/>
    </row>
    <row r="4" spans="1:8" s="10" customFormat="1" ht="75" x14ac:dyDescent="0.25">
      <c r="A4" s="158" t="s">
        <v>608</v>
      </c>
      <c r="B4" s="159" t="s">
        <v>607</v>
      </c>
      <c r="C4" s="2"/>
      <c r="D4" s="2" t="s">
        <v>25</v>
      </c>
      <c r="E4" s="2" t="s">
        <v>642</v>
      </c>
      <c r="F4" s="2"/>
      <c r="G4" s="119"/>
      <c r="H4" s="121"/>
    </row>
    <row r="5" spans="1:8" s="10" customFormat="1" ht="30" x14ac:dyDescent="0.25">
      <c r="A5" s="158" t="s">
        <v>608</v>
      </c>
      <c r="B5" s="159" t="s">
        <v>607</v>
      </c>
      <c r="C5" s="2"/>
      <c r="D5" s="2" t="s">
        <v>25</v>
      </c>
      <c r="E5" s="2" t="s">
        <v>643</v>
      </c>
      <c r="F5" s="2"/>
      <c r="G5" s="119"/>
      <c r="H5" s="121"/>
    </row>
    <row r="6" spans="1:8" s="10" customFormat="1" ht="75" x14ac:dyDescent="0.25">
      <c r="A6" s="158" t="s">
        <v>608</v>
      </c>
      <c r="B6" s="159" t="s">
        <v>607</v>
      </c>
      <c r="C6" s="2"/>
      <c r="D6" s="2" t="s">
        <v>25</v>
      </c>
      <c r="E6" s="2" t="s">
        <v>644</v>
      </c>
      <c r="F6" s="2" t="s">
        <v>647</v>
      </c>
      <c r="G6" s="119"/>
      <c r="H6" s="121"/>
    </row>
    <row r="7" spans="1:8" ht="90" x14ac:dyDescent="0.25">
      <c r="A7" s="158" t="s">
        <v>608</v>
      </c>
      <c r="B7" s="159" t="s">
        <v>607</v>
      </c>
      <c r="C7" s="2"/>
      <c r="D7" s="2" t="s">
        <v>25</v>
      </c>
      <c r="E7" s="2" t="s">
        <v>645</v>
      </c>
      <c r="F7" s="2" t="s">
        <v>646</v>
      </c>
      <c r="G7" s="119"/>
      <c r="H7" s="7"/>
    </row>
    <row r="8" spans="1:8" x14ac:dyDescent="0.25">
      <c r="G8" s="12"/>
      <c r="H8" s="7"/>
    </row>
    <row r="9" spans="1:8" ht="14.85" customHeight="1" x14ac:dyDescent="0.25">
      <c r="G9" s="12"/>
      <c r="H9" s="7"/>
    </row>
    <row r="10" spans="1:8" x14ac:dyDescent="0.25">
      <c r="A10" s="306" t="s">
        <v>18</v>
      </c>
      <c r="B10" s="307"/>
      <c r="C10" s="307"/>
      <c r="D10" s="307"/>
      <c r="E10" s="307"/>
      <c r="F10" s="307"/>
      <c r="G10" s="308"/>
      <c r="H10" s="120"/>
    </row>
    <row r="11" spans="1:8" ht="60" x14ac:dyDescent="0.25">
      <c r="A11" s="1"/>
      <c r="B11" s="2" t="s">
        <v>667</v>
      </c>
      <c r="C11" s="2"/>
      <c r="D11" s="2" t="s">
        <v>26</v>
      </c>
      <c r="E11" s="2" t="s">
        <v>668</v>
      </c>
      <c r="F11" s="2"/>
      <c r="G11" s="119" t="s">
        <v>6</v>
      </c>
      <c r="H11" s="120"/>
    </row>
    <row r="12" spans="1:8" ht="30" x14ac:dyDescent="0.25">
      <c r="A12" s="1"/>
      <c r="B12" s="2" t="s">
        <v>669</v>
      </c>
      <c r="C12" s="2"/>
      <c r="D12" s="2" t="s">
        <v>26</v>
      </c>
      <c r="E12" s="2" t="s">
        <v>670</v>
      </c>
      <c r="F12" s="2"/>
      <c r="G12" s="119" t="s">
        <v>6</v>
      </c>
      <c r="H12" s="120"/>
    </row>
    <row r="13" spans="1:8" ht="75" x14ac:dyDescent="0.25">
      <c r="A13" s="1"/>
      <c r="B13" s="2" t="s">
        <v>671</v>
      </c>
      <c r="C13" s="2"/>
      <c r="D13" s="2"/>
      <c r="E13" s="2" t="s">
        <v>673</v>
      </c>
      <c r="F13" s="2" t="s">
        <v>674</v>
      </c>
      <c r="G13" s="119" t="s">
        <v>6</v>
      </c>
      <c r="H13" s="120"/>
    </row>
    <row r="14" spans="1:8" s="16" customFormat="1" ht="45" x14ac:dyDescent="0.25">
      <c r="A14" s="1"/>
      <c r="B14" s="2" t="s">
        <v>672</v>
      </c>
      <c r="C14" s="2"/>
      <c r="D14" s="2" t="s">
        <v>26</v>
      </c>
      <c r="E14" s="2" t="s">
        <v>675</v>
      </c>
      <c r="F14" s="2"/>
      <c r="G14" s="119" t="s">
        <v>6</v>
      </c>
      <c r="H14" s="6"/>
    </row>
    <row r="15" spans="1:8" x14ac:dyDescent="0.25">
      <c r="A15" s="13"/>
      <c r="B15" s="14"/>
      <c r="C15" s="14"/>
      <c r="D15" s="14"/>
      <c r="E15" s="13"/>
      <c r="F15" s="14"/>
      <c r="G15" s="15"/>
    </row>
    <row r="16" spans="1:8" x14ac:dyDescent="0.25">
      <c r="H16" s="8"/>
    </row>
    <row r="17" spans="1:12" x14ac:dyDescent="0.25">
      <c r="A17" s="309" t="s">
        <v>9</v>
      </c>
      <c r="B17" s="309"/>
      <c r="C17" s="309"/>
      <c r="D17" s="309"/>
      <c r="E17" s="309"/>
      <c r="F17" s="309"/>
      <c r="G17" s="309"/>
      <c r="H17" s="120"/>
    </row>
    <row r="18" spans="1:12" ht="145.5" customHeight="1" x14ac:dyDescent="0.25">
      <c r="A18" s="2"/>
      <c r="B18" s="2" t="s">
        <v>11</v>
      </c>
      <c r="C18" s="2" t="s">
        <v>676</v>
      </c>
      <c r="D18" s="2" t="s">
        <v>25</v>
      </c>
      <c r="E18" s="2" t="s">
        <v>649</v>
      </c>
      <c r="F18" s="2" t="s">
        <v>648</v>
      </c>
      <c r="G18" s="119" t="s">
        <v>6</v>
      </c>
      <c r="H18" s="120"/>
    </row>
    <row r="19" spans="1:12" ht="231" customHeight="1" x14ac:dyDescent="0.25">
      <c r="A19" s="2"/>
      <c r="B19" s="2" t="s">
        <v>11</v>
      </c>
      <c r="C19" s="2" t="s">
        <v>676</v>
      </c>
      <c r="D19" s="2" t="s">
        <v>25</v>
      </c>
      <c r="E19" s="2" t="s">
        <v>650</v>
      </c>
      <c r="F19" s="2"/>
      <c r="G19" s="119" t="s">
        <v>6</v>
      </c>
      <c r="H19" s="120"/>
    </row>
    <row r="20" spans="1:12" ht="222" customHeight="1" x14ac:dyDescent="0.25">
      <c r="A20" s="2"/>
      <c r="B20" s="2" t="s">
        <v>12</v>
      </c>
      <c r="C20" s="2" t="s">
        <v>677</v>
      </c>
      <c r="D20" s="2" t="s">
        <v>25</v>
      </c>
      <c r="E20" s="2" t="s">
        <v>651</v>
      </c>
      <c r="F20" s="2"/>
      <c r="G20" s="119" t="s">
        <v>6</v>
      </c>
      <c r="H20" s="120"/>
      <c r="K20"/>
    </row>
    <row r="21" spans="1:12" s="10" customFormat="1" ht="183.75" customHeight="1" x14ac:dyDescent="0.25">
      <c r="A21" s="2"/>
      <c r="B21" s="2" t="s">
        <v>12</v>
      </c>
      <c r="C21" s="2" t="s">
        <v>677</v>
      </c>
      <c r="D21" s="2" t="s">
        <v>25</v>
      </c>
      <c r="E21" s="2" t="s">
        <v>27</v>
      </c>
      <c r="F21" s="2"/>
      <c r="G21" s="119" t="s">
        <v>6</v>
      </c>
      <c r="H21" s="121"/>
    </row>
    <row r="22" spans="1:12" s="10" customFormat="1" ht="225.75" customHeight="1" x14ac:dyDescent="0.25">
      <c r="A22" s="2"/>
      <c r="B22" s="2" t="s">
        <v>2</v>
      </c>
      <c r="C22" s="2" t="s">
        <v>678</v>
      </c>
      <c r="D22" s="2" t="s">
        <v>25</v>
      </c>
      <c r="E22" s="2" t="s">
        <v>654</v>
      </c>
      <c r="F22" s="2"/>
      <c r="G22" s="119" t="s">
        <v>6</v>
      </c>
      <c r="H22" s="121"/>
      <c r="L22"/>
    </row>
    <row r="23" spans="1:12" s="10" customFormat="1" ht="224.25" customHeight="1" x14ac:dyDescent="0.25">
      <c r="A23" s="2"/>
      <c r="B23" s="2" t="s">
        <v>2</v>
      </c>
      <c r="C23" s="2" t="s">
        <v>678</v>
      </c>
      <c r="D23" s="2" t="s">
        <v>25</v>
      </c>
      <c r="E23" s="2" t="s">
        <v>28</v>
      </c>
      <c r="F23" s="2"/>
      <c r="G23" s="119" t="s">
        <v>6</v>
      </c>
      <c r="H23" s="121"/>
    </row>
    <row r="24" spans="1:12" s="10" customFormat="1" ht="60" x14ac:dyDescent="0.25">
      <c r="A24" s="2"/>
      <c r="B24" s="2" t="s">
        <v>2</v>
      </c>
      <c r="C24" s="2" t="s">
        <v>678</v>
      </c>
      <c r="D24" s="2" t="s">
        <v>25</v>
      </c>
      <c r="E24" s="2" t="s">
        <v>655</v>
      </c>
      <c r="F24" s="2" t="s">
        <v>656</v>
      </c>
      <c r="G24" s="119" t="s">
        <v>6</v>
      </c>
      <c r="H24" s="9"/>
    </row>
    <row r="25" spans="1:12" ht="240" customHeight="1" x14ac:dyDescent="0.25">
      <c r="A25" s="2"/>
      <c r="B25" s="2" t="s">
        <v>29</v>
      </c>
      <c r="C25" s="2" t="s">
        <v>679</v>
      </c>
      <c r="D25" s="2" t="s">
        <v>25</v>
      </c>
      <c r="E25" s="2" t="s">
        <v>657</v>
      </c>
      <c r="F25" s="2"/>
      <c r="G25" s="119" t="s">
        <v>6</v>
      </c>
      <c r="H25" s="8"/>
    </row>
    <row r="26" spans="1:12" ht="75" x14ac:dyDescent="0.25">
      <c r="A26" s="2"/>
      <c r="B26" s="2" t="s">
        <v>29</v>
      </c>
      <c r="C26" s="2" t="s">
        <v>679</v>
      </c>
      <c r="D26" s="2" t="s">
        <v>25</v>
      </c>
      <c r="E26" s="2" t="s">
        <v>658</v>
      </c>
      <c r="F26" s="2"/>
      <c r="G26" s="119" t="s">
        <v>6</v>
      </c>
      <c r="H26" s="8"/>
    </row>
    <row r="27" spans="1:12" ht="60" x14ac:dyDescent="0.25">
      <c r="A27" s="2"/>
      <c r="B27" s="2" t="s">
        <v>622</v>
      </c>
      <c r="C27" s="2" t="s">
        <v>14</v>
      </c>
      <c r="D27" s="2" t="s">
        <v>26</v>
      </c>
      <c r="E27" s="2" t="s">
        <v>653</v>
      </c>
      <c r="F27" s="2"/>
      <c r="G27" s="119" t="s">
        <v>6</v>
      </c>
      <c r="H27" s="120"/>
    </row>
    <row r="28" spans="1:12" s="10" customFormat="1" ht="45" x14ac:dyDescent="0.25">
      <c r="A28" s="2"/>
      <c r="B28" s="2" t="s">
        <v>622</v>
      </c>
      <c r="C28" s="2" t="s">
        <v>14</v>
      </c>
      <c r="D28" s="2" t="s">
        <v>26</v>
      </c>
      <c r="E28" s="2" t="s">
        <v>659</v>
      </c>
      <c r="F28" s="2"/>
      <c r="G28" s="119" t="s">
        <v>6</v>
      </c>
      <c r="H28" s="121"/>
    </row>
    <row r="29" spans="1:12" s="10" customFormat="1" ht="45" x14ac:dyDescent="0.25">
      <c r="A29" s="2"/>
      <c r="B29" s="2" t="s">
        <v>622</v>
      </c>
      <c r="C29" s="2" t="s">
        <v>14</v>
      </c>
      <c r="D29" s="2" t="s">
        <v>26</v>
      </c>
      <c r="E29" s="2" t="s">
        <v>660</v>
      </c>
      <c r="F29" s="2" t="s">
        <v>661</v>
      </c>
      <c r="G29" s="119" t="s">
        <v>6</v>
      </c>
      <c r="H29" s="121"/>
    </row>
    <row r="30" spans="1:12" s="10" customFormat="1" ht="188.25" customHeight="1" x14ac:dyDescent="0.25">
      <c r="A30" s="2"/>
      <c r="B30" s="2" t="s">
        <v>665</v>
      </c>
      <c r="C30" s="2"/>
      <c r="D30" s="2" t="s">
        <v>25</v>
      </c>
      <c r="E30" s="2" t="s">
        <v>666</v>
      </c>
      <c r="F30" s="2"/>
      <c r="G30" s="119" t="s">
        <v>6</v>
      </c>
      <c r="H30" s="121"/>
      <c r="I30"/>
    </row>
    <row r="31" spans="1:12" s="10" customFormat="1" x14ac:dyDescent="0.25">
      <c r="A31" s="4"/>
      <c r="B31" s="4"/>
      <c r="C31" s="4"/>
      <c r="D31" s="4"/>
      <c r="E31" s="5"/>
      <c r="F31" s="4"/>
      <c r="G31" s="3"/>
      <c r="H31" s="121"/>
    </row>
    <row r="32" spans="1:12" s="10" customFormat="1" ht="15.75" thickBot="1" x14ac:dyDescent="0.3">
      <c r="A32" s="5"/>
      <c r="B32" s="4"/>
      <c r="C32" s="4"/>
      <c r="D32" s="4"/>
      <c r="E32" s="4"/>
      <c r="F32" s="4"/>
      <c r="G32" s="3"/>
      <c r="H32" s="121"/>
    </row>
    <row r="33" spans="1:8" x14ac:dyDescent="0.25">
      <c r="A33" s="300" t="s">
        <v>19</v>
      </c>
      <c r="B33" s="301"/>
      <c r="C33" s="301"/>
      <c r="D33" s="301"/>
      <c r="E33" s="301"/>
      <c r="F33" s="301"/>
      <c r="G33" s="302"/>
      <c r="H33" s="122"/>
    </row>
    <row r="34" spans="1:8" s="10" customFormat="1" ht="30" x14ac:dyDescent="0.25">
      <c r="A34" s="2"/>
      <c r="B34" s="2" t="s">
        <v>663</v>
      </c>
      <c r="C34" s="2"/>
      <c r="D34" s="2" t="s">
        <v>26</v>
      </c>
      <c r="E34" s="2" t="s">
        <v>662</v>
      </c>
      <c r="F34" s="2"/>
      <c r="G34" s="119" t="s">
        <v>6</v>
      </c>
      <c r="H34" s="121"/>
    </row>
    <row r="35" spans="1:8" s="10" customFormat="1" ht="45" x14ac:dyDescent="0.25">
      <c r="A35" s="2"/>
      <c r="B35" s="2" t="s">
        <v>664</v>
      </c>
      <c r="C35" s="2"/>
      <c r="D35" s="2" t="s">
        <v>25</v>
      </c>
      <c r="E35" s="2" t="s">
        <v>32</v>
      </c>
      <c r="F35" s="2" t="s">
        <v>33</v>
      </c>
      <c r="G35" s="119" t="s">
        <v>6</v>
      </c>
      <c r="H35" s="121"/>
    </row>
    <row r="36" spans="1:8" s="10" customFormat="1" x14ac:dyDescent="0.25">
      <c r="A36" s="17"/>
      <c r="B36" s="17"/>
      <c r="C36" s="11"/>
      <c r="D36" s="11"/>
      <c r="E36" s="11"/>
      <c r="F36" s="17"/>
      <c r="G36" s="18"/>
      <c r="H36" s="121"/>
    </row>
    <row r="37" spans="1:8" s="10" customFormat="1" ht="15.75" thickBot="1" x14ac:dyDescent="0.3">
      <c r="A37" s="11"/>
      <c r="B37" s="17"/>
      <c r="C37" s="11"/>
      <c r="D37" s="11"/>
      <c r="E37" s="11"/>
      <c r="F37" s="17"/>
      <c r="G37" s="19"/>
      <c r="H37" s="121"/>
    </row>
    <row r="38" spans="1:8" s="10" customFormat="1" x14ac:dyDescent="0.25">
      <c r="A38" s="300" t="s">
        <v>20</v>
      </c>
      <c r="B38" s="301"/>
      <c r="C38" s="301"/>
      <c r="D38" s="301"/>
      <c r="E38" s="301"/>
      <c r="F38" s="301"/>
      <c r="G38" s="302"/>
      <c r="H38" s="123"/>
    </row>
    <row r="39" spans="1:8" s="10" customFormat="1" ht="60" x14ac:dyDescent="0.25">
      <c r="A39" s="2"/>
      <c r="B39" s="2" t="s">
        <v>15</v>
      </c>
      <c r="C39" s="2" t="s">
        <v>44</v>
      </c>
      <c r="D39" s="2" t="s">
        <v>25</v>
      </c>
      <c r="E39" s="2" t="s">
        <v>652</v>
      </c>
      <c r="F39" s="2"/>
      <c r="G39" s="119" t="s">
        <v>6</v>
      </c>
    </row>
    <row r="40" spans="1:8" s="10" customFormat="1" ht="90" x14ac:dyDescent="0.25">
      <c r="A40" s="1"/>
      <c r="B40" s="2" t="s">
        <v>30</v>
      </c>
      <c r="C40" s="1"/>
      <c r="D40" s="1" t="s">
        <v>26</v>
      </c>
      <c r="E40" s="2" t="s">
        <v>31</v>
      </c>
      <c r="F40" s="2"/>
      <c r="G40" s="119" t="s">
        <v>6</v>
      </c>
    </row>
    <row r="41" spans="1:8" ht="45" x14ac:dyDescent="0.25">
      <c r="A41" s="1"/>
      <c r="B41" s="2" t="s">
        <v>43</v>
      </c>
      <c r="C41" s="1"/>
      <c r="D41" s="1" t="s">
        <v>25</v>
      </c>
      <c r="E41" s="2" t="s">
        <v>32</v>
      </c>
      <c r="F41" s="2" t="s">
        <v>33</v>
      </c>
      <c r="G41" s="119" t="s">
        <v>6</v>
      </c>
      <c r="H41" s="8"/>
    </row>
    <row r="42" spans="1:8" ht="75" x14ac:dyDescent="0.25">
      <c r="A42" s="1"/>
      <c r="B42" s="2" t="s">
        <v>680</v>
      </c>
      <c r="C42" s="1" t="s">
        <v>681</v>
      </c>
      <c r="D42" s="1" t="s">
        <v>25</v>
      </c>
      <c r="E42" s="2" t="s">
        <v>682</v>
      </c>
      <c r="F42" s="2" t="s">
        <v>683</v>
      </c>
      <c r="G42" s="119" t="s">
        <v>6</v>
      </c>
      <c r="H42" s="120"/>
    </row>
    <row r="43" spans="1:8" x14ac:dyDescent="0.25">
      <c r="H43" s="121"/>
    </row>
    <row r="44" spans="1:8" x14ac:dyDescent="0.25">
      <c r="H44" s="121"/>
    </row>
    <row r="48" spans="1:8" x14ac:dyDescent="0.25">
      <c r="H48" s="121"/>
    </row>
    <row r="49" spans="8:8" x14ac:dyDescent="0.25">
      <c r="H49" s="121"/>
    </row>
    <row r="50" spans="8:8" x14ac:dyDescent="0.25">
      <c r="H50" s="121"/>
    </row>
  </sheetData>
  <sheetProtection password="D989" sheet="1" objects="1" scenarios="1" sort="0" autoFilter="0"/>
  <autoFilter ref="A1:H50" xr:uid="{00000000-0009-0000-0000-000002000000}"/>
  <mergeCells count="5">
    <mergeCell ref="A38:G38"/>
    <mergeCell ref="A2:G2"/>
    <mergeCell ref="A10:G10"/>
    <mergeCell ref="A17:G17"/>
    <mergeCell ref="A33:G33"/>
  </mergeCells>
  <pageMargins left="0.7" right="0.7" top="0.75" bottom="0.75" header="0.3" footer="0.3"/>
  <pageSetup scale="59" fitToHeight="0" orientation="landscape" r:id="rId1"/>
  <drawing r:id="rId2"/>
  <legacyDrawing r:id="rId3"/>
  <oleObjects>
    <mc:AlternateContent xmlns:mc="http://schemas.openxmlformats.org/markup-compatibility/2006">
      <mc:Choice Requires="x14">
        <oleObject progId="PBrush" shapeId="3075" r:id="rId4">
          <objectPr defaultSize="0" autoPict="0" r:id="rId5">
            <anchor moveWithCells="1" sizeWithCells="1">
              <from>
                <xdr:col>4</xdr:col>
                <xdr:colOff>419100</xdr:colOff>
                <xdr:row>17</xdr:row>
                <xdr:rowOff>228600</xdr:rowOff>
              </from>
              <to>
                <xdr:col>4</xdr:col>
                <xdr:colOff>3152775</xdr:colOff>
                <xdr:row>17</xdr:row>
                <xdr:rowOff>1790700</xdr:rowOff>
              </to>
            </anchor>
          </objectPr>
        </oleObject>
      </mc:Choice>
      <mc:Fallback>
        <oleObject progId="PBrush" shapeId="3075" r:id="rId4"/>
      </mc:Fallback>
    </mc:AlternateContent>
    <mc:AlternateContent xmlns:mc="http://schemas.openxmlformats.org/markup-compatibility/2006">
      <mc:Choice Requires="x14">
        <oleObject progId="PBrush" shapeId="3076" r:id="rId6">
          <objectPr defaultSize="0" autoPict="0" r:id="rId7">
            <anchor moveWithCells="1" sizeWithCells="1">
              <from>
                <xdr:col>4</xdr:col>
                <xdr:colOff>47625</xdr:colOff>
                <xdr:row>20</xdr:row>
                <xdr:rowOff>200025</xdr:rowOff>
              </from>
              <to>
                <xdr:col>4</xdr:col>
                <xdr:colOff>3771900</xdr:colOff>
                <xdr:row>20</xdr:row>
                <xdr:rowOff>2085975</xdr:rowOff>
              </to>
            </anchor>
          </objectPr>
        </oleObject>
      </mc:Choice>
      <mc:Fallback>
        <oleObject progId="PBrush" shapeId="3076" r:id="rId6"/>
      </mc:Fallback>
    </mc:AlternateContent>
    <mc:AlternateContent xmlns:mc="http://schemas.openxmlformats.org/markup-compatibility/2006">
      <mc:Choice Requires="x14">
        <oleObject progId="PBrush" shapeId="3077" r:id="rId8">
          <objectPr defaultSize="0" autoPict="0" r:id="rId9">
            <anchor moveWithCells="1" sizeWithCells="1">
              <from>
                <xdr:col>4</xdr:col>
                <xdr:colOff>190500</xdr:colOff>
                <xdr:row>29</xdr:row>
                <xdr:rowOff>447675</xdr:rowOff>
              </from>
              <to>
                <xdr:col>4</xdr:col>
                <xdr:colOff>3667125</xdr:colOff>
                <xdr:row>29</xdr:row>
                <xdr:rowOff>2276475</xdr:rowOff>
              </to>
            </anchor>
          </objectPr>
        </oleObject>
      </mc:Choice>
      <mc:Fallback>
        <oleObject progId="PBrush" shapeId="3077" r:id="rId8"/>
      </mc:Fallback>
    </mc:AlternateContent>
  </oleObjects>
  <extLst>
    <ext xmlns:x14="http://schemas.microsoft.com/office/spreadsheetml/2009/9/main" uri="{78C0D931-6437-407d-A8EE-F0AAD7539E65}">
      <x14:conditionalFormattings>
        <x14:conditionalFormatting xmlns:xm="http://schemas.microsoft.com/office/excel/2006/main">
          <x14:cfRule type="cellIs" priority="15" operator="equal" id="{208D6325-127D-4F37-B10D-25ECB44A3504}">
            <xm:f>Extra!$B$5</xm:f>
            <x14:dxf>
              <fill>
                <patternFill>
                  <bgColor theme="0" tint="-0.14996795556505021"/>
                </patternFill>
              </fill>
            </x14:dxf>
          </x14:cfRule>
          <x14:cfRule type="cellIs" priority="16" operator="equal" id="{18EDCFA3-46C1-4752-A300-15AF682F14C5}">
            <xm:f>Extra!$B$4</xm:f>
            <x14:dxf>
              <fill>
                <patternFill>
                  <bgColor theme="6"/>
                </patternFill>
              </fill>
            </x14:dxf>
          </x14:cfRule>
          <xm:sqref>G1:G6 G8:G24 G31:G1048576</xm:sqref>
        </x14:conditionalFormatting>
        <x14:conditionalFormatting xmlns:xm="http://schemas.microsoft.com/office/excel/2006/main">
          <x14:cfRule type="cellIs" priority="13" operator="equal" id="{A25A13BD-37D1-4E84-A234-205B254A1B7A}">
            <xm:f>Extra!$B$5</xm:f>
            <x14:dxf>
              <fill>
                <patternFill>
                  <bgColor theme="0" tint="-0.14996795556505021"/>
                </patternFill>
              </fill>
            </x14:dxf>
          </x14:cfRule>
          <x14:cfRule type="cellIs" priority="14" operator="equal" id="{7BC0A6C6-640E-480A-9EFB-FB201C40691A}">
            <xm:f>Extra!$B$4</xm:f>
            <x14:dxf>
              <fill>
                <patternFill>
                  <bgColor theme="6"/>
                </patternFill>
              </fill>
            </x14:dxf>
          </x14:cfRule>
          <xm:sqref>G7</xm:sqref>
        </x14:conditionalFormatting>
        <x14:conditionalFormatting xmlns:xm="http://schemas.microsoft.com/office/excel/2006/main">
          <x14:cfRule type="cellIs" priority="11" operator="equal" id="{DA5701FD-A8F0-4044-8433-88D73828952A}">
            <xm:f>Extra!$B$5</xm:f>
            <x14:dxf>
              <fill>
                <patternFill>
                  <bgColor theme="0" tint="-0.14996795556505021"/>
                </patternFill>
              </fill>
            </x14:dxf>
          </x14:cfRule>
          <x14:cfRule type="cellIs" priority="12" operator="equal" id="{18952636-3819-4E5E-82F6-1B93FEF010D0}">
            <xm:f>Extra!$B$4</xm:f>
            <x14:dxf>
              <fill>
                <patternFill>
                  <bgColor theme="6"/>
                </patternFill>
              </fill>
            </x14:dxf>
          </x14:cfRule>
          <xm:sqref>G27</xm:sqref>
        </x14:conditionalFormatting>
        <x14:conditionalFormatting xmlns:xm="http://schemas.microsoft.com/office/excel/2006/main">
          <x14:cfRule type="cellIs" priority="9" operator="equal" id="{8C417C09-9EEB-4461-ABA8-D03A52CF0AEF}">
            <xm:f>Extra!$B$5</xm:f>
            <x14:dxf>
              <fill>
                <patternFill>
                  <bgColor theme="0" tint="-0.14996795556505021"/>
                </patternFill>
              </fill>
            </x14:dxf>
          </x14:cfRule>
          <x14:cfRule type="cellIs" priority="10" operator="equal" id="{A55A030E-8765-44C3-B3BC-FE0280ACB386}">
            <xm:f>Extra!$B$4</xm:f>
            <x14:dxf>
              <fill>
                <patternFill>
                  <bgColor theme="6"/>
                </patternFill>
              </fill>
            </x14:dxf>
          </x14:cfRule>
          <xm:sqref>G25</xm:sqref>
        </x14:conditionalFormatting>
        <x14:conditionalFormatting xmlns:xm="http://schemas.microsoft.com/office/excel/2006/main">
          <x14:cfRule type="cellIs" priority="7" operator="equal" id="{8970CB9B-6446-4C46-83EC-B5946BBD98CB}">
            <xm:f>Extra!$B$5</xm:f>
            <x14:dxf>
              <fill>
                <patternFill>
                  <bgColor theme="0" tint="-0.14996795556505021"/>
                </patternFill>
              </fill>
            </x14:dxf>
          </x14:cfRule>
          <x14:cfRule type="cellIs" priority="8" operator="equal" id="{1D2DCEE1-CE96-4D1A-997A-A5F4BB49EC2A}">
            <xm:f>Extra!$B$4</xm:f>
            <x14:dxf>
              <fill>
                <patternFill>
                  <bgColor theme="6"/>
                </patternFill>
              </fill>
            </x14:dxf>
          </x14:cfRule>
          <xm:sqref>G26</xm:sqref>
        </x14:conditionalFormatting>
        <x14:conditionalFormatting xmlns:xm="http://schemas.microsoft.com/office/excel/2006/main">
          <x14:cfRule type="cellIs" priority="5" operator="equal" id="{8185B7B3-C56D-4FA5-8F2F-6284A523CE15}">
            <xm:f>Extra!$B$5</xm:f>
            <x14:dxf>
              <fill>
                <patternFill>
                  <bgColor theme="0" tint="-0.14996795556505021"/>
                </patternFill>
              </fill>
            </x14:dxf>
          </x14:cfRule>
          <x14:cfRule type="cellIs" priority="6" operator="equal" id="{B927C334-0DDD-4E14-AF60-831B3A1D850B}">
            <xm:f>Extra!$B$4</xm:f>
            <x14:dxf>
              <fill>
                <patternFill>
                  <bgColor theme="6"/>
                </patternFill>
              </fill>
            </x14:dxf>
          </x14:cfRule>
          <xm:sqref>G28</xm:sqref>
        </x14:conditionalFormatting>
        <x14:conditionalFormatting xmlns:xm="http://schemas.microsoft.com/office/excel/2006/main">
          <x14:cfRule type="cellIs" priority="3" operator="equal" id="{D0F371DE-9A74-4225-BF22-7B069E9E6BD4}">
            <xm:f>Extra!$B$5</xm:f>
            <x14:dxf>
              <fill>
                <patternFill>
                  <bgColor theme="0" tint="-0.14996795556505021"/>
                </patternFill>
              </fill>
            </x14:dxf>
          </x14:cfRule>
          <x14:cfRule type="cellIs" priority="4" operator="equal" id="{B12CDE5F-F113-46EC-B271-3339E9A02939}">
            <xm:f>Extra!$B$4</xm:f>
            <x14:dxf>
              <fill>
                <patternFill>
                  <bgColor theme="6"/>
                </patternFill>
              </fill>
            </x14:dxf>
          </x14:cfRule>
          <xm:sqref>G29</xm:sqref>
        </x14:conditionalFormatting>
        <x14:conditionalFormatting xmlns:xm="http://schemas.microsoft.com/office/excel/2006/main">
          <x14:cfRule type="cellIs" priority="1" operator="equal" id="{1CC9DE0B-8DCD-4B6F-A085-6E236E55C4FD}">
            <xm:f>Extra!$B$5</xm:f>
            <x14:dxf>
              <fill>
                <patternFill>
                  <bgColor theme="0" tint="-0.14996795556505021"/>
                </patternFill>
              </fill>
            </x14:dxf>
          </x14:cfRule>
          <x14:cfRule type="cellIs" priority="2" operator="equal" id="{3844D378-8A21-475E-81C2-E538FB3D6D23}">
            <xm:f>Extra!$B$4</xm:f>
            <x14:dxf>
              <fill>
                <patternFill>
                  <bgColor theme="6"/>
                </patternFill>
              </fill>
            </x14:dxf>
          </x14:cfRule>
          <xm:sqref>G30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Extra!$B$3:$B$5</xm:f>
          </x14:formula1>
          <xm:sqref>G11:G15 G39:G42 G34:G35 G18:G32 G3:G9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47"/>
  <sheetViews>
    <sheetView topLeftCell="H1" workbookViewId="0">
      <selection activeCell="V3" sqref="V3"/>
    </sheetView>
  </sheetViews>
  <sheetFormatPr defaultRowHeight="15" x14ac:dyDescent="0.25"/>
  <cols>
    <col min="1" max="1" width="15.140625" bestFit="1" customWidth="1"/>
    <col min="2" max="2" width="9.85546875" bestFit="1" customWidth="1"/>
    <col min="3" max="3" width="16.42578125" bestFit="1" customWidth="1"/>
    <col min="4" max="4" width="10" bestFit="1" customWidth="1"/>
    <col min="5" max="5" width="9.42578125" bestFit="1" customWidth="1"/>
    <col min="6" max="6" width="6.42578125" bestFit="1" customWidth="1"/>
    <col min="7" max="7" width="16.42578125" bestFit="1" customWidth="1"/>
    <col min="8" max="8" width="9.42578125" bestFit="1" customWidth="1"/>
    <col min="9" max="9" width="9.5703125" bestFit="1" customWidth="1"/>
    <col min="10" max="10" width="12" customWidth="1"/>
    <col min="11" max="12" width="8.85546875" bestFit="1" customWidth="1"/>
    <col min="13" max="13" width="29" bestFit="1" customWidth="1"/>
    <col min="14" max="14" width="12.42578125" bestFit="1" customWidth="1"/>
    <col min="15" max="15" width="6.42578125" bestFit="1" customWidth="1"/>
    <col min="16" max="16" width="20" bestFit="1" customWidth="1"/>
    <col min="17" max="17" width="12.140625" customWidth="1"/>
    <col min="18" max="18" width="13.42578125" bestFit="1" customWidth="1"/>
    <col min="19" max="19" width="12.5703125" bestFit="1" customWidth="1"/>
    <col min="20" max="20" width="9.85546875" bestFit="1" customWidth="1"/>
    <col min="21" max="21" width="6.85546875" bestFit="1" customWidth="1"/>
    <col min="22" max="22" width="11" style="105" bestFit="1" customWidth="1"/>
  </cols>
  <sheetData>
    <row r="1" spans="1:24" x14ac:dyDescent="0.25">
      <c r="A1" s="87">
        <v>1</v>
      </c>
      <c r="B1" s="87">
        <v>2</v>
      </c>
      <c r="C1" s="87">
        <v>3</v>
      </c>
      <c r="D1" s="87">
        <v>4</v>
      </c>
      <c r="E1" s="87">
        <v>5</v>
      </c>
      <c r="F1" s="87">
        <v>6</v>
      </c>
      <c r="G1" s="87">
        <v>7</v>
      </c>
      <c r="H1" s="87">
        <v>8</v>
      </c>
      <c r="I1" s="87">
        <v>9</v>
      </c>
      <c r="J1" s="87">
        <v>10</v>
      </c>
      <c r="K1" s="87">
        <v>11</v>
      </c>
      <c r="L1" s="87">
        <v>12</v>
      </c>
      <c r="M1" s="87">
        <v>13</v>
      </c>
      <c r="N1" s="87">
        <v>14</v>
      </c>
      <c r="O1" s="87">
        <v>15</v>
      </c>
      <c r="P1" s="87">
        <v>16</v>
      </c>
      <c r="Q1" s="87">
        <v>17</v>
      </c>
      <c r="R1" s="87">
        <v>18</v>
      </c>
      <c r="S1" s="87">
        <v>19</v>
      </c>
      <c r="T1" s="87">
        <v>20</v>
      </c>
      <c r="U1" s="87">
        <v>21</v>
      </c>
      <c r="V1" s="88">
        <v>22</v>
      </c>
    </row>
    <row r="2" spans="1:24" x14ac:dyDescent="0.25">
      <c r="A2" s="89" t="s">
        <v>229</v>
      </c>
      <c r="B2" s="89" t="s">
        <v>230</v>
      </c>
      <c r="C2" s="89" t="s">
        <v>231</v>
      </c>
      <c r="D2" s="89" t="s">
        <v>232</v>
      </c>
      <c r="E2" s="89" t="s">
        <v>233</v>
      </c>
      <c r="F2" s="89" t="s">
        <v>234</v>
      </c>
      <c r="G2" s="89" t="s">
        <v>235</v>
      </c>
      <c r="H2" s="89" t="s">
        <v>236</v>
      </c>
      <c r="I2" s="89" t="s">
        <v>237</v>
      </c>
      <c r="J2" s="89" t="s">
        <v>65</v>
      </c>
      <c r="K2" s="89" t="s">
        <v>238</v>
      </c>
      <c r="L2" s="89" t="s">
        <v>239</v>
      </c>
      <c r="M2" s="89" t="s">
        <v>240</v>
      </c>
      <c r="N2" s="89" t="s">
        <v>241</v>
      </c>
      <c r="O2" s="89" t="s">
        <v>242</v>
      </c>
      <c r="P2" s="90" t="s">
        <v>243</v>
      </c>
      <c r="Q2" s="89" t="s">
        <v>244</v>
      </c>
      <c r="R2" s="90" t="s">
        <v>245</v>
      </c>
      <c r="S2" s="90" t="s">
        <v>246</v>
      </c>
      <c r="T2" s="90" t="s">
        <v>75</v>
      </c>
      <c r="U2" s="90" t="s">
        <v>78</v>
      </c>
      <c r="V2" s="90" t="s">
        <v>684</v>
      </c>
    </row>
    <row r="3" spans="1:24" x14ac:dyDescent="0.25">
      <c r="A3" s="176" t="s">
        <v>272</v>
      </c>
      <c r="B3" s="92">
        <v>4</v>
      </c>
      <c r="C3" s="92">
        <v>19</v>
      </c>
      <c r="D3" s="92">
        <v>25</v>
      </c>
      <c r="E3" s="92"/>
      <c r="F3" s="92"/>
      <c r="G3" s="92"/>
      <c r="H3" s="92">
        <v>30</v>
      </c>
      <c r="I3" s="92">
        <v>30</v>
      </c>
      <c r="J3" s="92">
        <v>0.6</v>
      </c>
      <c r="K3" s="176" t="s">
        <v>250</v>
      </c>
      <c r="L3" s="176" t="s">
        <v>250</v>
      </c>
      <c r="M3" s="92">
        <v>5</v>
      </c>
      <c r="N3" s="92"/>
      <c r="O3" s="92">
        <v>250</v>
      </c>
      <c r="P3" s="92">
        <v>4.0999999999999996</v>
      </c>
      <c r="Q3" s="92">
        <v>1.9</v>
      </c>
      <c r="R3" s="92"/>
      <c r="S3" s="92"/>
      <c r="T3" s="92">
        <v>1.6</v>
      </c>
      <c r="U3" s="92" t="s">
        <v>22</v>
      </c>
      <c r="V3" s="93">
        <f>14*0.00158</f>
        <v>2.2120000000000001E-2</v>
      </c>
    </row>
    <row r="4" spans="1:24" x14ac:dyDescent="0.25">
      <c r="A4" s="176" t="s">
        <v>273</v>
      </c>
      <c r="B4" s="92">
        <v>4</v>
      </c>
      <c r="C4" s="92">
        <v>14</v>
      </c>
      <c r="D4" s="92">
        <v>40</v>
      </c>
      <c r="E4" s="92"/>
      <c r="F4" s="92"/>
      <c r="G4" s="92"/>
      <c r="H4" s="92">
        <v>45</v>
      </c>
      <c r="I4" s="92">
        <v>30</v>
      </c>
      <c r="J4" s="92">
        <v>0.6</v>
      </c>
      <c r="K4" s="176" t="s">
        <v>250</v>
      </c>
      <c r="L4" s="176" t="s">
        <v>250</v>
      </c>
      <c r="M4" s="92">
        <v>5</v>
      </c>
      <c r="N4" s="92"/>
      <c r="O4" s="92">
        <v>250</v>
      </c>
      <c r="P4" s="92">
        <v>3</v>
      </c>
      <c r="Q4" s="92">
        <v>0.9</v>
      </c>
      <c r="R4" s="92"/>
      <c r="S4" s="92"/>
      <c r="T4" s="92">
        <v>1.6</v>
      </c>
      <c r="U4" s="92" t="s">
        <v>22</v>
      </c>
      <c r="V4" s="93">
        <f>16*0.00058</f>
        <v>9.2800000000000001E-3</v>
      </c>
    </row>
    <row r="5" spans="1:24" x14ac:dyDescent="0.25">
      <c r="A5" s="176" t="s">
        <v>274</v>
      </c>
      <c r="B5" s="94">
        <v>4</v>
      </c>
      <c r="C5" s="94">
        <v>16</v>
      </c>
      <c r="D5" s="94">
        <v>40</v>
      </c>
      <c r="E5" s="94"/>
      <c r="F5" s="94"/>
      <c r="G5" s="94"/>
      <c r="H5" s="94">
        <v>45</v>
      </c>
      <c r="I5" s="94">
        <v>30</v>
      </c>
      <c r="J5" s="92">
        <v>0.6</v>
      </c>
      <c r="K5" s="176" t="s">
        <v>250</v>
      </c>
      <c r="L5" s="176" t="s">
        <v>250</v>
      </c>
      <c r="M5" s="94">
        <v>5</v>
      </c>
      <c r="N5" s="94"/>
      <c r="O5" s="94">
        <v>250</v>
      </c>
      <c r="P5" s="94">
        <v>3.4</v>
      </c>
      <c r="Q5" s="94">
        <v>0.9</v>
      </c>
      <c r="R5" s="94"/>
      <c r="S5" s="94"/>
      <c r="T5" s="94">
        <v>1.6</v>
      </c>
      <c r="U5" s="94"/>
      <c r="V5" s="93">
        <f>16*0.00058</f>
        <v>9.2800000000000001E-3</v>
      </c>
    </row>
    <row r="6" spans="1:24" x14ac:dyDescent="0.25">
      <c r="A6" s="94"/>
      <c r="B6" s="94"/>
      <c r="C6" s="94"/>
      <c r="D6" s="94"/>
      <c r="E6" s="94"/>
      <c r="F6" s="94"/>
      <c r="G6" s="94"/>
      <c r="H6" s="94"/>
      <c r="I6" s="94"/>
      <c r="J6" s="94"/>
      <c r="K6" s="94"/>
      <c r="L6" s="94"/>
      <c r="M6" s="94"/>
      <c r="N6" s="94"/>
      <c r="O6" s="94"/>
      <c r="P6" s="94"/>
      <c r="Q6" s="94"/>
      <c r="R6" s="95"/>
      <c r="S6" s="94"/>
      <c r="T6" s="94"/>
      <c r="U6" s="94"/>
      <c r="V6" s="93"/>
    </row>
    <row r="7" spans="1:24" x14ac:dyDescent="0.25">
      <c r="A7" s="96"/>
      <c r="B7" s="97"/>
      <c r="C7" s="97"/>
      <c r="D7" s="97"/>
      <c r="E7" s="97"/>
      <c r="F7" s="97"/>
      <c r="G7" s="97"/>
      <c r="H7" s="97"/>
      <c r="I7" s="97"/>
      <c r="J7" s="98"/>
      <c r="K7" s="99"/>
      <c r="L7" s="99"/>
      <c r="M7" s="97"/>
      <c r="N7" s="97"/>
      <c r="O7" s="97"/>
      <c r="P7" s="97"/>
      <c r="Q7" s="97"/>
      <c r="R7" s="97"/>
      <c r="S7" s="97"/>
      <c r="T7" s="97"/>
      <c r="U7" s="97"/>
      <c r="V7" s="93"/>
    </row>
    <row r="8" spans="1:24" x14ac:dyDescent="0.25">
      <c r="A8" s="96"/>
      <c r="B8" s="97"/>
      <c r="C8" s="97"/>
      <c r="D8" s="97"/>
      <c r="E8" s="97"/>
      <c r="F8" s="97"/>
      <c r="G8" s="97"/>
      <c r="H8" s="97"/>
      <c r="I8" s="97"/>
      <c r="J8" s="98"/>
      <c r="K8" s="99"/>
      <c r="L8" s="99"/>
      <c r="M8" s="97"/>
      <c r="N8" s="97"/>
      <c r="O8" s="97"/>
      <c r="P8" s="97"/>
      <c r="Q8" s="97"/>
      <c r="R8" s="97"/>
      <c r="S8" s="97"/>
      <c r="T8" s="97"/>
      <c r="U8" s="97"/>
      <c r="V8" s="93"/>
    </row>
    <row r="9" spans="1:24" x14ac:dyDescent="0.25">
      <c r="A9" s="96"/>
      <c r="B9" s="96"/>
      <c r="C9" s="96"/>
      <c r="D9" s="96"/>
      <c r="E9" s="96"/>
      <c r="F9" s="96"/>
      <c r="G9" s="96"/>
      <c r="H9" s="96"/>
      <c r="I9" s="99"/>
      <c r="J9" s="98"/>
      <c r="K9" s="99"/>
      <c r="L9" s="99"/>
      <c r="M9" s="100"/>
      <c r="N9" s="96"/>
      <c r="O9" s="99"/>
      <c r="P9" s="99"/>
      <c r="Q9" s="99"/>
      <c r="R9" s="97"/>
      <c r="S9" s="98"/>
      <c r="T9" s="97"/>
      <c r="U9" s="97"/>
      <c r="V9" s="93"/>
    </row>
    <row r="10" spans="1:24" x14ac:dyDescent="0.25">
      <c r="A10" s="96"/>
      <c r="B10" s="96"/>
      <c r="C10" s="96"/>
      <c r="D10" s="96"/>
      <c r="E10" s="96"/>
      <c r="F10" s="96"/>
      <c r="G10" s="96"/>
      <c r="H10" s="96"/>
      <c r="I10" s="99"/>
      <c r="J10" s="98"/>
      <c r="K10" s="99"/>
      <c r="L10" s="99"/>
      <c r="M10" s="100"/>
      <c r="N10" s="96"/>
      <c r="O10" s="99"/>
      <c r="P10" s="99"/>
      <c r="Q10" s="99"/>
      <c r="R10" s="97"/>
      <c r="S10" s="98"/>
      <c r="T10" s="97"/>
      <c r="U10" s="97"/>
      <c r="V10" s="93"/>
    </row>
    <row r="11" spans="1:24" x14ac:dyDescent="0.25">
      <c r="A11" s="101"/>
      <c r="B11" s="101"/>
      <c r="C11" s="101"/>
      <c r="D11" s="101"/>
      <c r="E11" s="101"/>
      <c r="F11" s="101"/>
      <c r="G11" s="101"/>
      <c r="H11" s="101"/>
      <c r="I11" s="102"/>
      <c r="J11" s="102"/>
      <c r="K11" s="102"/>
      <c r="L11" s="102"/>
      <c r="M11" s="102"/>
      <c r="N11" s="185"/>
      <c r="O11" s="185"/>
      <c r="P11" s="185" t="s">
        <v>283</v>
      </c>
      <c r="Q11" s="188" t="s">
        <v>282</v>
      </c>
      <c r="R11" s="188" t="s">
        <v>289</v>
      </c>
      <c r="S11" s="185" t="s">
        <v>290</v>
      </c>
      <c r="T11" s="188" t="s">
        <v>284</v>
      </c>
      <c r="U11" s="188" t="s">
        <v>285</v>
      </c>
      <c r="V11" s="189"/>
      <c r="W11" s="93"/>
    </row>
    <row r="12" spans="1:24" x14ac:dyDescent="0.25">
      <c r="A12" t="s">
        <v>275</v>
      </c>
      <c r="C12" s="101"/>
      <c r="D12" t="s">
        <v>276</v>
      </c>
      <c r="F12" s="101"/>
      <c r="G12" t="s">
        <v>65</v>
      </c>
      <c r="I12" s="102"/>
      <c r="J12" t="s">
        <v>278</v>
      </c>
      <c r="L12" s="102"/>
      <c r="M12" s="118" t="s">
        <v>291</v>
      </c>
      <c r="N12" s="185" t="b">
        <f>'Device Calculator'!C33=partData!M12</f>
        <v>0</v>
      </c>
      <c r="O12" s="185"/>
      <c r="P12" s="189" t="str">
        <f>CONCATENATE(R12, S12, T12)</f>
        <v>DisabledDisabledN/A</v>
      </c>
      <c r="Q12" s="188" t="s">
        <v>6</v>
      </c>
      <c r="R12" s="182" t="s">
        <v>292</v>
      </c>
      <c r="S12" s="182" t="s">
        <v>292</v>
      </c>
      <c r="T12" s="188" t="s">
        <v>22</v>
      </c>
      <c r="U12" s="188" t="s">
        <v>22</v>
      </c>
      <c r="V12" s="189"/>
      <c r="W12" s="187"/>
      <c r="X12" s="186"/>
    </row>
    <row r="13" spans="1:24" x14ac:dyDescent="0.25">
      <c r="A13">
        <v>300</v>
      </c>
      <c r="B13">
        <v>66.5</v>
      </c>
      <c r="C13">
        <v>300</v>
      </c>
      <c r="D13">
        <v>0.5</v>
      </c>
      <c r="E13">
        <v>0</v>
      </c>
      <c r="F13">
        <v>0.5</v>
      </c>
      <c r="G13">
        <v>0.6</v>
      </c>
      <c r="H13">
        <v>0</v>
      </c>
      <c r="I13">
        <v>0.6</v>
      </c>
      <c r="J13">
        <f>1</f>
        <v>1</v>
      </c>
      <c r="K13">
        <v>0</v>
      </c>
      <c r="L13">
        <f>1</f>
        <v>1</v>
      </c>
      <c r="M13" s="182" t="s">
        <v>292</v>
      </c>
      <c r="N13" s="189"/>
      <c r="O13" s="189"/>
      <c r="P13" s="189" t="str">
        <f t="shared" ref="P13:P17" si="0">CONCATENATE(R13, S13, T13)</f>
        <v>EnabledDisabled35</v>
      </c>
      <c r="Q13" s="189">
        <v>15.4</v>
      </c>
      <c r="R13" s="118" t="s">
        <v>291</v>
      </c>
      <c r="S13" s="182" t="s">
        <v>292</v>
      </c>
      <c r="T13" s="190">
        <v>35</v>
      </c>
      <c r="U13" s="188" t="s">
        <v>22</v>
      </c>
      <c r="V13" s="189"/>
      <c r="W13" s="186"/>
      <c r="X13" s="186"/>
    </row>
    <row r="14" spans="1:24" x14ac:dyDescent="0.25">
      <c r="A14">
        <v>400</v>
      </c>
      <c r="B14">
        <v>48.7</v>
      </c>
      <c r="C14">
        <v>400</v>
      </c>
      <c r="D14">
        <v>1</v>
      </c>
      <c r="E14">
        <v>8.66</v>
      </c>
      <c r="F14">
        <v>1</v>
      </c>
      <c r="G14">
        <v>0.7</v>
      </c>
      <c r="H14">
        <v>8.66</v>
      </c>
      <c r="I14">
        <v>0.7</v>
      </c>
      <c r="J14">
        <f>1.42</f>
        <v>1.42</v>
      </c>
      <c r="K14">
        <v>8.66</v>
      </c>
      <c r="L14">
        <f>1.42</f>
        <v>1.42</v>
      </c>
      <c r="M14" s="118" t="s">
        <v>291</v>
      </c>
      <c r="N14" s="185" t="b">
        <f>'Device Calculator'!C34=partData!M14</f>
        <v>0</v>
      </c>
      <c r="O14" s="189"/>
      <c r="P14" s="189" t="str">
        <f t="shared" si="0"/>
        <v>EnabledEnabled15</v>
      </c>
      <c r="Q14" s="189">
        <v>121</v>
      </c>
      <c r="R14" s="118" t="s">
        <v>291</v>
      </c>
      <c r="S14" s="118" t="s">
        <v>291</v>
      </c>
      <c r="T14" s="190">
        <v>15</v>
      </c>
      <c r="U14" s="189">
        <v>30</v>
      </c>
      <c r="V14" s="189"/>
      <c r="W14" s="186"/>
      <c r="X14" s="186"/>
    </row>
    <row r="15" spans="1:24" x14ac:dyDescent="0.25">
      <c r="A15">
        <v>500</v>
      </c>
      <c r="B15">
        <v>39.200000000000003</v>
      </c>
      <c r="C15">
        <v>500</v>
      </c>
      <c r="D15">
        <v>2</v>
      </c>
      <c r="E15">
        <v>15.4</v>
      </c>
      <c r="F15">
        <v>2</v>
      </c>
      <c r="G15">
        <v>0.75</v>
      </c>
      <c r="H15">
        <v>15.4</v>
      </c>
      <c r="I15">
        <v>0.75</v>
      </c>
      <c r="J15">
        <f>1.94</f>
        <v>1.94</v>
      </c>
      <c r="K15">
        <v>15.4</v>
      </c>
      <c r="L15">
        <f>1.94</f>
        <v>1.94</v>
      </c>
      <c r="M15" s="182" t="s">
        <v>292</v>
      </c>
      <c r="N15" s="189"/>
      <c r="O15" s="189"/>
      <c r="P15" s="189" t="str">
        <f t="shared" si="0"/>
        <v>EnabledEnabled25</v>
      </c>
      <c r="Q15" s="189">
        <v>187</v>
      </c>
      <c r="R15" s="118" t="s">
        <v>291</v>
      </c>
      <c r="S15" s="118" t="s">
        <v>291</v>
      </c>
      <c r="T15" s="191">
        <v>25</v>
      </c>
      <c r="U15" s="189">
        <v>30</v>
      </c>
      <c r="V15" s="189"/>
      <c r="W15" s="186"/>
      <c r="X15" s="186"/>
    </row>
    <row r="16" spans="1:24" x14ac:dyDescent="0.25">
      <c r="A16">
        <v>700</v>
      </c>
      <c r="B16">
        <v>28</v>
      </c>
      <c r="C16">
        <v>700</v>
      </c>
      <c r="D16">
        <v>4</v>
      </c>
      <c r="E16" s="193" t="s">
        <v>277</v>
      </c>
      <c r="F16">
        <v>4</v>
      </c>
      <c r="G16">
        <v>0.8</v>
      </c>
      <c r="H16">
        <v>23.7</v>
      </c>
      <c r="I16">
        <v>0.8</v>
      </c>
      <c r="J16">
        <f>2.58</f>
        <v>2.58</v>
      </c>
      <c r="K16">
        <v>23.7</v>
      </c>
      <c r="L16">
        <f>2.58</f>
        <v>2.58</v>
      </c>
      <c r="M16" s="188" t="s">
        <v>22</v>
      </c>
      <c r="N16" s="189"/>
      <c r="O16" s="189"/>
      <c r="P16" s="189" t="str">
        <f t="shared" si="0"/>
        <v>EnabledEnabled35</v>
      </c>
      <c r="Q16" s="189">
        <v>8.66</v>
      </c>
      <c r="R16" s="118" t="s">
        <v>291</v>
      </c>
      <c r="S16" s="118" t="s">
        <v>291</v>
      </c>
      <c r="T16" s="191">
        <v>35</v>
      </c>
      <c r="U16" s="189">
        <v>30</v>
      </c>
      <c r="V16" s="189"/>
      <c r="W16" s="186"/>
      <c r="X16" s="186"/>
    </row>
    <row r="17" spans="1:24" x14ac:dyDescent="0.25">
      <c r="A17">
        <v>850</v>
      </c>
      <c r="B17">
        <v>22.6</v>
      </c>
      <c r="C17">
        <v>850</v>
      </c>
      <c r="D17">
        <v>5</v>
      </c>
      <c r="E17">
        <v>23.7</v>
      </c>
      <c r="F17">
        <v>5</v>
      </c>
      <c r="G17">
        <v>0.85</v>
      </c>
      <c r="H17">
        <v>34.799999999999997</v>
      </c>
      <c r="I17">
        <v>0.85</v>
      </c>
      <c r="J17">
        <f>3.43</f>
        <v>3.43</v>
      </c>
      <c r="K17">
        <v>34.799999999999997</v>
      </c>
      <c r="L17">
        <f>3.43</f>
        <v>3.43</v>
      </c>
      <c r="M17" s="190">
        <v>15</v>
      </c>
      <c r="N17" s="189"/>
      <c r="O17" s="189"/>
      <c r="P17" s="189" t="str">
        <f t="shared" si="0"/>
        <v>EnabledEnabled45</v>
      </c>
      <c r="Q17" s="189">
        <v>78.7</v>
      </c>
      <c r="R17" s="118" t="s">
        <v>291</v>
      </c>
      <c r="S17" s="118" t="s">
        <v>291</v>
      </c>
      <c r="T17" s="191">
        <v>45</v>
      </c>
      <c r="U17" s="189">
        <v>30</v>
      </c>
      <c r="V17" s="189"/>
      <c r="W17" s="186"/>
      <c r="X17" s="186"/>
    </row>
    <row r="18" spans="1:24" x14ac:dyDescent="0.25">
      <c r="A18">
        <v>1000</v>
      </c>
      <c r="B18">
        <v>19.100000000000001</v>
      </c>
      <c r="C18">
        <v>1000</v>
      </c>
      <c r="D18">
        <v>8</v>
      </c>
      <c r="E18">
        <v>34.799999999999997</v>
      </c>
      <c r="F18">
        <v>8</v>
      </c>
      <c r="G18">
        <v>0.9</v>
      </c>
      <c r="H18">
        <v>51.1</v>
      </c>
      <c r="I18">
        <v>0.9</v>
      </c>
      <c r="J18">
        <f>4.57</f>
        <v>4.57</v>
      </c>
      <c r="K18">
        <v>51.1</v>
      </c>
      <c r="L18">
        <f>4.57</f>
        <v>4.57</v>
      </c>
      <c r="M18" s="191">
        <v>25</v>
      </c>
      <c r="P18" s="186"/>
      <c r="Q18" s="186"/>
      <c r="R18" s="186"/>
      <c r="S18" s="186"/>
      <c r="T18" s="186"/>
      <c r="U18" s="186"/>
      <c r="V18" s="186"/>
      <c r="W18" s="186"/>
    </row>
    <row r="19" spans="1:24" x14ac:dyDescent="0.25">
      <c r="A19">
        <v>1200</v>
      </c>
      <c r="B19">
        <v>15.4</v>
      </c>
      <c r="C19">
        <v>1200</v>
      </c>
      <c r="D19">
        <v>12</v>
      </c>
      <c r="E19">
        <v>51.1</v>
      </c>
      <c r="F19">
        <v>12</v>
      </c>
      <c r="G19">
        <v>0.95</v>
      </c>
      <c r="H19">
        <v>78.7</v>
      </c>
      <c r="I19">
        <v>0.95</v>
      </c>
      <c r="J19">
        <f>6.23</f>
        <v>6.23</v>
      </c>
      <c r="K19">
        <v>78.7</v>
      </c>
      <c r="L19">
        <f>6.23</f>
        <v>6.23</v>
      </c>
      <c r="M19" s="191">
        <v>35</v>
      </c>
      <c r="P19" s="186"/>
      <c r="Q19" s="186"/>
      <c r="R19" s="186"/>
      <c r="S19" s="186"/>
      <c r="T19" s="186"/>
      <c r="U19" s="186"/>
      <c r="V19" s="186"/>
      <c r="W19" s="186"/>
    </row>
    <row r="20" spans="1:24" x14ac:dyDescent="0.25">
      <c r="A20">
        <v>2000</v>
      </c>
      <c r="B20">
        <v>8.06</v>
      </c>
      <c r="C20">
        <v>2000</v>
      </c>
      <c r="D20">
        <v>16</v>
      </c>
      <c r="E20">
        <v>78.7</v>
      </c>
      <c r="F20">
        <v>16</v>
      </c>
      <c r="G20">
        <v>1</v>
      </c>
      <c r="H20" s="193" t="s">
        <v>277</v>
      </c>
      <c r="I20">
        <v>1</v>
      </c>
      <c r="J20" s="193">
        <f>8.91</f>
        <v>8.91</v>
      </c>
      <c r="K20" s="193">
        <v>121</v>
      </c>
      <c r="L20" s="193">
        <f>8.91</f>
        <v>8.91</v>
      </c>
      <c r="M20" s="191">
        <v>45</v>
      </c>
      <c r="P20" s="186"/>
      <c r="Q20" s="186"/>
      <c r="R20" s="186"/>
      <c r="S20" s="186"/>
      <c r="T20" s="186"/>
      <c r="U20" s="186"/>
      <c r="V20" s="186"/>
      <c r="W20" s="186"/>
    </row>
    <row r="21" spans="1:24" x14ac:dyDescent="0.25">
      <c r="A21" s="107"/>
      <c r="D21">
        <v>24</v>
      </c>
      <c r="E21">
        <v>121</v>
      </c>
      <c r="F21">
        <v>24</v>
      </c>
      <c r="G21">
        <v>1.05</v>
      </c>
      <c r="H21" s="193">
        <v>121</v>
      </c>
      <c r="I21">
        <v>1.05</v>
      </c>
      <c r="J21" s="193">
        <f>14.1</f>
        <v>14.1</v>
      </c>
      <c r="K21" s="193">
        <v>187</v>
      </c>
      <c r="L21" s="193">
        <f>14.1</f>
        <v>14.1</v>
      </c>
      <c r="M21" s="105"/>
      <c r="P21" s="186"/>
      <c r="Q21" s="186"/>
      <c r="R21" s="186"/>
      <c r="S21" s="186"/>
      <c r="T21" s="186"/>
      <c r="U21" s="186"/>
      <c r="V21" s="186"/>
      <c r="W21" s="186"/>
    </row>
    <row r="22" spans="1:24" x14ac:dyDescent="0.25">
      <c r="A22" s="101"/>
      <c r="D22">
        <v>32</v>
      </c>
      <c r="E22">
        <v>187</v>
      </c>
      <c r="F22">
        <v>32</v>
      </c>
      <c r="G22">
        <v>1.1000000000000001</v>
      </c>
      <c r="H22" s="193">
        <v>187</v>
      </c>
      <c r="I22">
        <v>1.1000000000000001</v>
      </c>
      <c r="J22" s="193">
        <f>29.1</f>
        <v>29.1</v>
      </c>
      <c r="K22" s="193" t="s">
        <v>277</v>
      </c>
      <c r="L22" s="193">
        <f>29.1</f>
        <v>29.1</v>
      </c>
      <c r="M22" s="105"/>
      <c r="P22" s="186"/>
      <c r="Q22" s="186"/>
      <c r="R22" s="186"/>
      <c r="S22" s="186"/>
      <c r="T22" s="186"/>
      <c r="U22" s="186"/>
      <c r="V22" s="186"/>
      <c r="W22" s="186"/>
    </row>
    <row r="23" spans="1:24" x14ac:dyDescent="0.25">
      <c r="A23" s="101"/>
      <c r="F23" s="94"/>
      <c r="G23" s="94"/>
      <c r="I23" s="103"/>
      <c r="J23" s="103"/>
      <c r="M23" s="105"/>
      <c r="P23" s="186"/>
      <c r="Q23" s="186"/>
      <c r="R23" s="186"/>
      <c r="S23" s="186"/>
      <c r="T23" s="186"/>
      <c r="U23" s="186"/>
      <c r="V23" s="186"/>
      <c r="W23" s="186"/>
    </row>
    <row r="24" spans="1:24" x14ac:dyDescent="0.25">
      <c r="A24" s="108"/>
      <c r="F24" s="101"/>
      <c r="G24" s="101"/>
      <c r="I24" s="103"/>
      <c r="J24" s="103"/>
      <c r="M24" s="105"/>
      <c r="V24"/>
    </row>
    <row r="25" spans="1:24" x14ac:dyDescent="0.25">
      <c r="A25" s="101"/>
      <c r="F25" s="101"/>
      <c r="G25" s="101"/>
      <c r="I25" s="103"/>
      <c r="J25" s="103"/>
      <c r="M25" s="105"/>
      <c r="V25"/>
    </row>
    <row r="26" spans="1:24" x14ac:dyDescent="0.25">
      <c r="A26" s="101"/>
      <c r="F26" s="101"/>
      <c r="G26" s="101"/>
      <c r="I26" s="103"/>
      <c r="J26" s="103"/>
      <c r="M26" s="105"/>
      <c r="V26"/>
    </row>
    <row r="27" spans="1:24" x14ac:dyDescent="0.25">
      <c r="A27" s="101"/>
      <c r="F27" s="101"/>
      <c r="G27" s="101"/>
      <c r="I27" s="103"/>
      <c r="J27" s="103"/>
      <c r="M27" s="105"/>
      <c r="V27"/>
    </row>
    <row r="28" spans="1:24" x14ac:dyDescent="0.25">
      <c r="M28" s="105"/>
      <c r="V28"/>
    </row>
    <row r="29" spans="1:24" x14ac:dyDescent="0.25">
      <c r="A29" s="101" t="s">
        <v>567</v>
      </c>
      <c r="F29" s="101"/>
      <c r="G29" s="101"/>
      <c r="M29" s="105"/>
      <c r="V29"/>
    </row>
    <row r="30" spans="1:24" x14ac:dyDescent="0.25">
      <c r="A30" s="101">
        <v>0.6</v>
      </c>
      <c r="B30">
        <v>0</v>
      </c>
      <c r="C30" s="101">
        <v>0.6</v>
      </c>
      <c r="F30" s="101"/>
      <c r="G30" s="101"/>
      <c r="M30" s="105"/>
      <c r="V30"/>
    </row>
    <row r="31" spans="1:24" x14ac:dyDescent="0.25">
      <c r="A31" s="101">
        <v>0.7</v>
      </c>
      <c r="B31">
        <v>8.66</v>
      </c>
      <c r="C31" s="101">
        <v>0.7</v>
      </c>
      <c r="F31" s="101"/>
      <c r="G31" s="101"/>
      <c r="M31" s="105"/>
      <c r="V31"/>
    </row>
    <row r="32" spans="1:24" x14ac:dyDescent="0.25">
      <c r="A32" s="101">
        <v>0.75</v>
      </c>
      <c r="B32">
        <v>15.4</v>
      </c>
      <c r="C32" s="101">
        <v>0.75</v>
      </c>
      <c r="F32" s="101"/>
      <c r="G32" s="101"/>
      <c r="M32" s="105"/>
      <c r="V32"/>
    </row>
    <row r="33" spans="1:22" x14ac:dyDescent="0.25">
      <c r="A33" s="101">
        <v>0.8</v>
      </c>
      <c r="B33">
        <v>23.7</v>
      </c>
      <c r="C33" s="101">
        <v>0.8</v>
      </c>
      <c r="F33" s="101"/>
      <c r="G33" s="101"/>
      <c r="M33" s="105"/>
      <c r="V33"/>
    </row>
    <row r="34" spans="1:22" x14ac:dyDescent="0.25">
      <c r="A34" s="101">
        <v>0.85</v>
      </c>
      <c r="B34">
        <v>34.799999999999997</v>
      </c>
      <c r="C34" s="101">
        <v>0.85</v>
      </c>
      <c r="F34" s="101"/>
      <c r="G34" s="101"/>
      <c r="M34" s="105"/>
      <c r="V34"/>
    </row>
    <row r="35" spans="1:22" x14ac:dyDescent="0.25">
      <c r="A35" s="101">
        <v>0.9</v>
      </c>
      <c r="B35">
        <v>51.1</v>
      </c>
      <c r="C35" s="101">
        <v>0.9</v>
      </c>
      <c r="F35" s="101"/>
      <c r="G35" s="101"/>
      <c r="M35" s="105"/>
      <c r="V35"/>
    </row>
    <row r="36" spans="1:22" x14ac:dyDescent="0.25">
      <c r="A36" s="101">
        <v>0.95</v>
      </c>
      <c r="B36">
        <v>78.7</v>
      </c>
      <c r="C36" s="101">
        <v>0.95</v>
      </c>
      <c r="F36" s="101"/>
      <c r="G36" s="101"/>
      <c r="M36" s="105"/>
      <c r="V36"/>
    </row>
    <row r="37" spans="1:22" x14ac:dyDescent="0.25">
      <c r="A37" s="101">
        <v>1</v>
      </c>
      <c r="B37" t="s">
        <v>277</v>
      </c>
      <c r="C37" s="101">
        <v>1</v>
      </c>
      <c r="F37" s="101"/>
      <c r="G37" s="101"/>
      <c r="M37" s="105"/>
      <c r="V37"/>
    </row>
    <row r="38" spans="1:22" x14ac:dyDescent="0.25">
      <c r="A38" s="101">
        <v>1.05</v>
      </c>
      <c r="B38">
        <v>121</v>
      </c>
      <c r="C38" s="101">
        <v>1.05</v>
      </c>
      <c r="F38" s="101"/>
      <c r="G38" s="101"/>
      <c r="M38" s="105"/>
      <c r="V38"/>
    </row>
    <row r="39" spans="1:22" x14ac:dyDescent="0.25">
      <c r="A39" s="101">
        <v>1.1000000000000001</v>
      </c>
      <c r="B39">
        <v>187</v>
      </c>
      <c r="C39" s="101">
        <v>1.1000000000000001</v>
      </c>
      <c r="F39" s="101"/>
      <c r="G39" s="101"/>
      <c r="V39"/>
    </row>
    <row r="40" spans="1:22" x14ac:dyDescent="0.25">
      <c r="A40" s="101"/>
      <c r="F40" s="101"/>
      <c r="G40" s="101"/>
      <c r="H40" s="101"/>
    </row>
    <row r="41" spans="1:22" x14ac:dyDescent="0.25">
      <c r="A41" s="101"/>
      <c r="F41" s="101"/>
      <c r="G41" s="101"/>
      <c r="H41" s="101"/>
    </row>
    <row r="42" spans="1:22" x14ac:dyDescent="0.25">
      <c r="A42" s="101"/>
      <c r="F42" s="101"/>
      <c r="G42" s="101"/>
      <c r="H42" s="101"/>
    </row>
    <row r="43" spans="1:22" x14ac:dyDescent="0.25">
      <c r="A43" s="101"/>
      <c r="F43" s="101"/>
      <c r="G43" s="101"/>
      <c r="H43" s="101"/>
    </row>
    <row r="44" spans="1:22" x14ac:dyDescent="0.25">
      <c r="A44" s="101"/>
      <c r="F44" s="101"/>
      <c r="G44" s="101"/>
      <c r="H44" s="101"/>
    </row>
    <row r="45" spans="1:22" x14ac:dyDescent="0.25">
      <c r="A45" s="101"/>
      <c r="F45" s="101"/>
      <c r="G45" s="101"/>
      <c r="H45" s="101"/>
    </row>
    <row r="46" spans="1:22" x14ac:dyDescent="0.25">
      <c r="A46" s="101"/>
      <c r="F46" s="101"/>
      <c r="G46" s="101"/>
      <c r="H46" s="101"/>
    </row>
    <row r="47" spans="1:22" x14ac:dyDescent="0.25">
      <c r="A47" s="101"/>
      <c r="F47" s="101"/>
      <c r="G47" s="101"/>
      <c r="H47" s="101"/>
    </row>
  </sheetData>
  <protectedRanges>
    <protectedRange password="CD94" sqref="W11:W12 V1:V10" name="Range1"/>
  </protectedRange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4:U123"/>
  <sheetViews>
    <sheetView workbookViewId="0"/>
  </sheetViews>
  <sheetFormatPr defaultRowHeight="15" x14ac:dyDescent="0.25"/>
  <cols>
    <col min="1" max="1" width="25.5703125" bestFit="1" customWidth="1"/>
    <col min="2" max="2" width="37.5703125" bestFit="1" customWidth="1"/>
    <col min="3" max="3" width="36" bestFit="1" customWidth="1"/>
    <col min="4" max="4" width="40.42578125" bestFit="1" customWidth="1"/>
    <col min="5" max="5" width="27.42578125" bestFit="1" customWidth="1"/>
    <col min="6" max="6" width="39.42578125" bestFit="1" customWidth="1"/>
    <col min="7" max="7" width="38.5703125" bestFit="1" customWidth="1"/>
    <col min="8" max="8" width="39.5703125" customWidth="1"/>
    <col min="9" max="9" width="19.42578125" bestFit="1" customWidth="1"/>
    <col min="10" max="10" width="20.42578125" bestFit="1" customWidth="1"/>
    <col min="11" max="11" width="40.140625" bestFit="1" customWidth="1"/>
    <col min="12" max="12" width="49.140625" customWidth="1"/>
    <col min="13" max="13" width="19" bestFit="1" customWidth="1"/>
    <col min="14" max="14" width="20.42578125" bestFit="1" customWidth="1"/>
    <col min="15" max="15" width="39.140625" customWidth="1"/>
    <col min="16" max="16" width="39.5703125" customWidth="1"/>
    <col min="17" max="17" width="27.5703125" customWidth="1"/>
    <col min="18" max="18" width="25.140625" customWidth="1"/>
    <col min="19" max="19" width="39.140625" bestFit="1" customWidth="1"/>
    <col min="20" max="20" width="14.42578125" bestFit="1" customWidth="1"/>
    <col min="21" max="21" width="15.5703125" bestFit="1" customWidth="1"/>
  </cols>
  <sheetData>
    <row r="4" spans="1:4" x14ac:dyDescent="0.25">
      <c r="A4" t="s">
        <v>355</v>
      </c>
      <c r="D4" t="s">
        <v>356</v>
      </c>
    </row>
    <row r="5" spans="1:4" x14ac:dyDescent="0.25">
      <c r="B5" t="s">
        <v>10</v>
      </c>
      <c r="C5">
        <v>12</v>
      </c>
      <c r="D5" t="s">
        <v>57</v>
      </c>
    </row>
    <row r="6" spans="1:4" x14ac:dyDescent="0.25">
      <c r="B6" t="s">
        <v>115</v>
      </c>
      <c r="C6">
        <v>1</v>
      </c>
      <c r="D6" t="s">
        <v>57</v>
      </c>
    </row>
    <row r="7" spans="1:4" x14ac:dyDescent="0.25">
      <c r="B7" t="s">
        <v>357</v>
      </c>
      <c r="C7">
        <v>2.2000000000000002</v>
      </c>
      <c r="D7" t="s">
        <v>358</v>
      </c>
    </row>
    <row r="8" spans="1:4" x14ac:dyDescent="0.25">
      <c r="B8" t="s">
        <v>144</v>
      </c>
      <c r="C8">
        <v>0.01</v>
      </c>
      <c r="D8" t="s">
        <v>359</v>
      </c>
    </row>
    <row r="9" spans="1:4" x14ac:dyDescent="0.25">
      <c r="B9" t="s">
        <v>275</v>
      </c>
      <c r="C9">
        <v>500</v>
      </c>
      <c r="D9" t="s">
        <v>121</v>
      </c>
    </row>
    <row r="10" spans="1:4" x14ac:dyDescent="0.25">
      <c r="B10" t="s">
        <v>38</v>
      </c>
      <c r="C10">
        <v>20</v>
      </c>
      <c r="D10" t="s">
        <v>271</v>
      </c>
    </row>
    <row r="11" spans="1:4" x14ac:dyDescent="0.25">
      <c r="B11" t="s">
        <v>185</v>
      </c>
      <c r="C11">
        <v>5.0000000000000001E-3</v>
      </c>
      <c r="D11" t="s">
        <v>359</v>
      </c>
    </row>
    <row r="12" spans="1:4" x14ac:dyDescent="0.25">
      <c r="B12" t="s">
        <v>360</v>
      </c>
      <c r="C12">
        <v>1</v>
      </c>
      <c r="D12" t="s">
        <v>359</v>
      </c>
    </row>
    <row r="13" spans="1:4" x14ac:dyDescent="0.25">
      <c r="B13" t="s">
        <v>361</v>
      </c>
      <c r="C13">
        <v>10</v>
      </c>
      <c r="D13" t="s">
        <v>362</v>
      </c>
    </row>
    <row r="14" spans="1:4" x14ac:dyDescent="0.25">
      <c r="B14" t="s">
        <v>363</v>
      </c>
      <c r="C14">
        <f>0.6*C13/(C6-0.6)</f>
        <v>15</v>
      </c>
      <c r="D14" t="s">
        <v>364</v>
      </c>
    </row>
    <row r="15" spans="1:4" x14ac:dyDescent="0.25">
      <c r="B15" t="s">
        <v>365</v>
      </c>
      <c r="C15">
        <v>1</v>
      </c>
      <c r="D15" t="s">
        <v>99</v>
      </c>
    </row>
    <row r="16" spans="1:4" x14ac:dyDescent="0.25">
      <c r="B16" t="s">
        <v>366</v>
      </c>
      <c r="C16">
        <v>10</v>
      </c>
      <c r="D16" t="s">
        <v>95</v>
      </c>
    </row>
    <row r="17" spans="1:4" x14ac:dyDescent="0.25">
      <c r="B17" t="s">
        <v>367</v>
      </c>
      <c r="C17">
        <v>10</v>
      </c>
      <c r="D17" t="s">
        <v>362</v>
      </c>
    </row>
    <row r="19" spans="1:4" x14ac:dyDescent="0.25">
      <c r="A19" t="s">
        <v>368</v>
      </c>
      <c r="B19" t="s">
        <v>347</v>
      </c>
      <c r="C19">
        <f>1/(2*PI()*(SQRT(C7*1*10^-6*C10*1*10^-6)))</f>
        <v>23993.51044391741</v>
      </c>
    </row>
    <row r="20" spans="1:4" x14ac:dyDescent="0.25">
      <c r="B20" t="s">
        <v>369</v>
      </c>
      <c r="C20">
        <f>1/(2*PI()*C11*C10*1*10^-6)</f>
        <v>1591549.4309189534</v>
      </c>
    </row>
    <row r="24" spans="1:4" x14ac:dyDescent="0.25">
      <c r="A24" t="s">
        <v>370</v>
      </c>
    </row>
    <row r="25" spans="1:4" x14ac:dyDescent="0.25">
      <c r="B25" t="s">
        <v>371</v>
      </c>
      <c r="C25">
        <f>1.33*0.05</f>
        <v>6.6500000000000004E-2</v>
      </c>
      <c r="D25" t="s">
        <v>372</v>
      </c>
    </row>
    <row r="26" spans="1:4" x14ac:dyDescent="0.25">
      <c r="B26" t="s">
        <v>373</v>
      </c>
      <c r="C26">
        <v>150</v>
      </c>
      <c r="D26" t="s">
        <v>374</v>
      </c>
    </row>
    <row r="29" spans="1:4" x14ac:dyDescent="0.25">
      <c r="A29" t="s">
        <v>375</v>
      </c>
      <c r="B29" t="s">
        <v>376</v>
      </c>
      <c r="C29">
        <f>C5/18</f>
        <v>0.66666666666666663</v>
      </c>
      <c r="D29" t="s">
        <v>57</v>
      </c>
    </row>
    <row r="30" spans="1:4" x14ac:dyDescent="0.25">
      <c r="B30" t="s">
        <v>377</v>
      </c>
      <c r="C30">
        <f>(C6*C25)/((C7*1*10^-6)*(C9*1*10^3))</f>
        <v>6.0454545454545455E-2</v>
      </c>
      <c r="D30" t="s">
        <v>57</v>
      </c>
    </row>
    <row r="31" spans="1:4" x14ac:dyDescent="0.25">
      <c r="B31" t="s">
        <v>378</v>
      </c>
      <c r="C31">
        <f>1/(C29+C30)</f>
        <v>1.3752865180245886</v>
      </c>
      <c r="D31" t="s">
        <v>379</v>
      </c>
    </row>
    <row r="34" spans="1:21" x14ac:dyDescent="0.25">
      <c r="A34" t="s">
        <v>380</v>
      </c>
      <c r="B34" t="s">
        <v>381</v>
      </c>
      <c r="C34">
        <f>-2/PI()</f>
        <v>-0.63661977236758138</v>
      </c>
    </row>
    <row r="35" spans="1:21" x14ac:dyDescent="0.25">
      <c r="B35" t="s">
        <v>382</v>
      </c>
      <c r="C35">
        <f>PI()*C9*1000</f>
        <v>1570796.3267948965</v>
      </c>
    </row>
    <row r="36" spans="1:21" x14ac:dyDescent="0.25">
      <c r="B36" t="s">
        <v>383</v>
      </c>
      <c r="C36" t="str">
        <f>COMPLEX((1-(2*PI()*C9*1000)^2/C35^2),(2*PI()*C9*1000/(C34*C35)))</f>
        <v>-3-3.14159265358979i</v>
      </c>
    </row>
    <row r="41" spans="1:21" ht="60" x14ac:dyDescent="0.25">
      <c r="C41" t="s">
        <v>384</v>
      </c>
      <c r="D41" t="s">
        <v>385</v>
      </c>
      <c r="E41" t="s">
        <v>386</v>
      </c>
      <c r="F41" t="s">
        <v>387</v>
      </c>
      <c r="G41" t="s">
        <v>388</v>
      </c>
      <c r="H41" t="s">
        <v>389</v>
      </c>
      <c r="K41" t="s">
        <v>390</v>
      </c>
      <c r="L41" t="s">
        <v>391</v>
      </c>
      <c r="O41" s="207" t="s">
        <v>392</v>
      </c>
      <c r="P41" s="207" t="s">
        <v>393</v>
      </c>
      <c r="S41" t="s">
        <v>394</v>
      </c>
    </row>
    <row r="42" spans="1:21" x14ac:dyDescent="0.25">
      <c r="B42" t="s">
        <v>395</v>
      </c>
      <c r="C42" t="s">
        <v>383</v>
      </c>
      <c r="D42" t="s">
        <v>396</v>
      </c>
      <c r="E42" t="s">
        <v>397</v>
      </c>
      <c r="F42" t="s">
        <v>398</v>
      </c>
      <c r="G42" t="s">
        <v>399</v>
      </c>
      <c r="H42" t="s">
        <v>400</v>
      </c>
      <c r="I42" t="s">
        <v>401</v>
      </c>
      <c r="J42" t="s">
        <v>402</v>
      </c>
      <c r="K42" t="s">
        <v>403</v>
      </c>
      <c r="L42" t="s">
        <v>404</v>
      </c>
      <c r="M42" t="s">
        <v>405</v>
      </c>
      <c r="N42" t="s">
        <v>406</v>
      </c>
      <c r="O42" t="s">
        <v>407</v>
      </c>
      <c r="P42" t="s">
        <v>408</v>
      </c>
      <c r="Q42" t="s">
        <v>409</v>
      </c>
      <c r="R42" t="s">
        <v>410</v>
      </c>
      <c r="S42" t="s">
        <v>411</v>
      </c>
      <c r="T42" t="s">
        <v>352</v>
      </c>
      <c r="U42" t="s">
        <v>353</v>
      </c>
    </row>
    <row r="43" spans="1:21" x14ac:dyDescent="0.25">
      <c r="B43">
        <v>1</v>
      </c>
      <c r="C43" s="208" t="str">
        <f>COMPLEX((1-(2*PI()*B43)^2/$C$35^2),(2*PI()*B43/($C$34*$C$35)))</f>
        <v>0.999999999984-6.28318530717959E-06i</v>
      </c>
      <c r="D43" s="208" t="str">
        <f>IMDIV(COMPLEX($C$12,(2*PI()*B43*$C$11*$C$12*$C$10*0.000001)),COMPLEX(1,2*PI()*B43*$C$10*0.000001*($C$11+$C$12)))</f>
        <v>0.999999984129676-0.000125663704139297i</v>
      </c>
      <c r="E43" s="208" t="str">
        <f>COMPLEX($C$8,2*PI()*B43*$C$7*0.000001)</f>
        <v>0.01+0.0000138230076757951i</v>
      </c>
      <c r="F43" s="208" t="str">
        <f>IMSUM(D43,E43)</f>
        <v>1.00999998412968-0.000111840696463502i</v>
      </c>
      <c r="G43" s="208" t="str">
        <f>IMDIV(COMPLEX($C$5,0),F43)</f>
        <v>11.8811881598175+0.00131564394008673i</v>
      </c>
      <c r="H43" s="208" t="str">
        <f>IMPRODUCT(COMPLEX($C$31,0),C43,COMPLEX($C$25,0),G43)</f>
        <v>1.08661252071028+0.000113496872503907i</v>
      </c>
      <c r="I43" s="208">
        <f>20*LOG10(IMABS(H43))</f>
        <v>0.72149414681353208</v>
      </c>
      <c r="J43" s="208">
        <f>IMARGUMENT(H43)*180/PI()</f>
        <v>5.9845544155050414E-3</v>
      </c>
      <c r="K43" s="208" t="str">
        <f>IMPRODUCT(G43,D43)</f>
        <v>11.8811881365879-0.000177390194531591i</v>
      </c>
      <c r="L43" t="str">
        <f>IMDIV((IMPRODUCT(COMPLEX($C$31,0),K43)),(IMSUM(COMPLEX(1,0),IMPRODUCT(H43,COMPLEX($C$31,0)))))</f>
        <v>6.55067933285603-0.000507721610354086i</v>
      </c>
      <c r="M43">
        <f>20*LOG10(IMABS(L43))</f>
        <v>16.325726835733455</v>
      </c>
      <c r="N43">
        <f>IMARGUMENT(L43)*180/PI()</f>
        <v>-4.4408074192727161E-3</v>
      </c>
      <c r="O43" t="str">
        <f>IMPRODUCT(IMDIV(COMPLEX(1,0),COMPLEX(0,($C$16*1*10^-12+$C$15*1*10^-9)*2*PI()*B43)),IMDIV(COMPLEX(1,$C$17*1000*$C$15*1*10^-9*2*PI()*B43),COMPLEX(1,$C$17*1000*$C$15*1*10^-9*$C$16*1*10^-12*2*PI()*B43/($C$15*1*10^-9+$C$16*1*10^-12))))</f>
        <v>9802.96049406542-157579151.582232i</v>
      </c>
      <c r="P43" t="str">
        <f>IMPRODUCT(COMPLEX($C$14*1000/($C$14*1000+$C$13*1000),0),COMPLEX($C$26*1*10^-6,0),O43,COMPLEX($C$31,0),K43)</f>
        <v>10.9563629951881-231736.437500784i</v>
      </c>
      <c r="Q43">
        <f>20*LOG10(IMABS(P43))</f>
        <v>107.29988653456698</v>
      </c>
      <c r="R43">
        <f>IMARGUMENT(P43)*180/PI()</f>
        <v>-89.997291089115137</v>
      </c>
      <c r="S43" t="str">
        <f>IMDIV(P43,IMSUM(COMPLEX(1,0),H43))</f>
        <v>-0.790012575472475-111058.682487076i</v>
      </c>
      <c r="T43">
        <f>20*LOG10(IMABS(S43))</f>
        <v>100.9110503409938</v>
      </c>
      <c r="U43">
        <f>IMARGUMENT(S43)*180/PI()</f>
        <v>-90.000407571792877</v>
      </c>
    </row>
    <row r="44" spans="1:21" x14ac:dyDescent="0.25">
      <c r="B44">
        <v>10</v>
      </c>
      <c r="C44" s="208" t="str">
        <f t="shared" ref="C44:C107" si="0">COMPLEX((1-(2*PI()*B44)^2/$C$35^2),(2*PI()*B44/($C$34*$C$35)))</f>
        <v>0.9999999984-0.0000628318530717959i</v>
      </c>
      <c r="D44" s="208" t="str">
        <f t="shared" ref="D44:D107" si="1">IMDIV(COMPLEX($C$12,(2*PI()*B44*$C$11*$C$12*$C$10*0.000001)),COMPLEX(1,2*PI()*B44*$C$10*0.000001*($C$11+$C$12)))</f>
        <v>0.999998412970144-0.00125663505714378i</v>
      </c>
      <c r="E44" s="208" t="str">
        <f t="shared" ref="E44:E107" si="2">COMPLEX($C$8,2*PI()*B44*$C$7*0.000001)</f>
        <v>0.01+0.000138230076757951i</v>
      </c>
      <c r="F44" s="208" t="str">
        <f t="shared" ref="F44:F107" si="3">IMSUM(D44,E44)</f>
        <v>1.00999841297014-0.00111840498038583i</v>
      </c>
      <c r="G44" s="208" t="str">
        <f t="shared" ref="G44:G107" si="4">IMDIV(COMPLEX($C$5,0),F44)</f>
        <v>11.8811922193838+0.0131564410205396i</v>
      </c>
      <c r="H44" s="208" t="str">
        <f t="shared" ref="H44:H107" si="5">IMPRODUCT(COMPLEX($C$31,0),C44,COMPLEX($C$25,0),G44)</f>
        <v>1.08661296510897+0.00113496884793495i</v>
      </c>
      <c r="I44" s="208">
        <f t="shared" ref="I44:I107" si="6">20*LOG10(IMABS(H44))</f>
        <v>0.72150238983220238</v>
      </c>
      <c r="J44" s="208">
        <f t="shared" ref="J44:J107" si="7">IMARGUMENT(H44)*180/PI()</f>
        <v>5.984550461396429E-2</v>
      </c>
      <c r="K44" s="208" t="str">
        <f t="shared" ref="K44:K107" si="8">IMPRODUCT(G44,D44)</f>
        <v>11.881189896422-0.0017739025226667i</v>
      </c>
      <c r="L44" t="str">
        <f t="shared" ref="L44:L107" si="9">IMDIV((IMPRODUCT(COMPLEX($C$31,0),K44)),(IMSUM(COMPLEX(1,0),IMPRODUCT(H44,COMPLEX($C$31,0)))))</f>
        <v>6.55067555273582-0.00507721325625229i</v>
      </c>
      <c r="M44">
        <f t="shared" ref="M44:M107" si="10">20*LOG10(IMABS(L44))</f>
        <v>16.325724406315146</v>
      </c>
      <c r="N44">
        <f t="shared" ref="N44:N107" si="11">IMARGUMENT(L44)*180/PI()</f>
        <v>-4.4408066111347309E-2</v>
      </c>
      <c r="O44" t="str">
        <f t="shared" ref="O44:O107" si="12">IMPRODUCT(IMDIV(COMPLEX(1,0),COMPLEX(0,($C$16*1*10^-12+$C$15*1*10^-9)*2*PI()*B44)),IMDIV(COMPLEX(1,$C$17*1000*$C$15*1*10^-9*2*PI()*B44),COMPLEX(1,$C$17*1000*$C$15*1*10^-9*$C$16*1*10^-12*2*PI()*B44/($C$15*1*10^-9+$C$16*1*10^-12))))</f>
        <v>9802.96049368984-15757915.2185973i</v>
      </c>
      <c r="P44" t="str">
        <f t="shared" ref="P44:P107" si="13">IMPRODUCT(COMPLEX($C$14*1000/($C$14*1000+$C$13*1000),0),COMPLEX($C$26*1*10^-6,0),O44,COMPLEX($C$31,0),K44)</f>
        <v>10.9563639906151-23173.6494022049i</v>
      </c>
      <c r="Q44">
        <f t="shared" ref="Q44:Q107" si="14">20*LOG10(IMABS(P44))</f>
        <v>87.299889614171988</v>
      </c>
      <c r="R44">
        <f t="shared" ref="R44:R107" si="15">IMARGUMENT(P44)*180/PI()</f>
        <v>-89.972910897295407</v>
      </c>
      <c r="S44" t="str">
        <f t="shared" ref="S44:S107" si="16">IMDIV(P44,IMSUM(COMPLEX(1,0),H44))</f>
        <v>-0.790012539700118-11105.8681667662i</v>
      </c>
      <c r="T44">
        <f t="shared" ref="T44:T107" si="17">20*LOG10(IMABS(S44))</f>
        <v>80.911050298663682</v>
      </c>
      <c r="U44">
        <f t="shared" ref="U44:U107" si="18">IMARGUMENT(S44)*180/PI()</f>
        <v>-90.004075717767492</v>
      </c>
    </row>
    <row r="45" spans="1:21" x14ac:dyDescent="0.25">
      <c r="B45">
        <v>100</v>
      </c>
      <c r="C45" s="208" t="str">
        <f t="shared" si="0"/>
        <v>0.99999984-0.000628318530717959i</v>
      </c>
      <c r="D45" s="208" t="str">
        <f t="shared" si="1"/>
        <v>0.999841322069845-0.0125643666386522i</v>
      </c>
      <c r="E45" s="208" t="str">
        <f t="shared" si="2"/>
        <v>0.01+0.00138230076757951i</v>
      </c>
      <c r="F45" s="208" t="str">
        <f t="shared" si="3"/>
        <v>1.00984132206985-0.0111820658710727i</v>
      </c>
      <c r="G45" s="208" t="str">
        <f t="shared" si="4"/>
        <v>11.8815981855389+0.131566029890708i</v>
      </c>
      <c r="H45" s="208" t="str">
        <f t="shared" si="5"/>
        <v>1.08665740593719+0.0113498113758484i</v>
      </c>
      <c r="I45" s="208">
        <f t="shared" si="6"/>
        <v>0.7223266379594151</v>
      </c>
      <c r="J45" s="208">
        <f t="shared" si="7"/>
        <v>0.59841550867406523</v>
      </c>
      <c r="K45" s="208" t="str">
        <f t="shared" si="8"/>
        <v>11.8813658819686-0.0177396025908492i</v>
      </c>
      <c r="L45" t="str">
        <f t="shared" si="9"/>
        <v>6.55029756215415-0.0507692854354805i</v>
      </c>
      <c r="M45">
        <f t="shared" si="10"/>
        <v>16.32548147139816</v>
      </c>
      <c r="N45">
        <f t="shared" si="11"/>
        <v>-0.44407258000899985</v>
      </c>
      <c r="O45" t="str">
        <f t="shared" si="12"/>
        <v>9802.96045613123-1575792.12560112i</v>
      </c>
      <c r="P45" t="str">
        <f t="shared" si="13"/>
        <v>10.9564635332561-2317.42146261636i</v>
      </c>
      <c r="Q45">
        <f t="shared" si="14"/>
        <v>67.300197572256891</v>
      </c>
      <c r="R45">
        <f t="shared" si="15"/>
        <v>-89.729115117100889</v>
      </c>
      <c r="S45" t="str">
        <f t="shared" si="16"/>
        <v>-0.790008962606884-1110.58599728441i</v>
      </c>
      <c r="T45">
        <f t="shared" si="17"/>
        <v>60.911046065801919</v>
      </c>
      <c r="U45">
        <f t="shared" si="18"/>
        <v>-90.040757016395716</v>
      </c>
    </row>
    <row r="46" spans="1:21" x14ac:dyDescent="0.25">
      <c r="B46">
        <v>200</v>
      </c>
      <c r="C46" s="208" t="str">
        <f t="shared" si="0"/>
        <v>0.99999936-0.00125663706143592i</v>
      </c>
      <c r="D46" s="208" t="str">
        <f t="shared" si="1"/>
        <v>0.999365591789126-0.025116717089234i</v>
      </c>
      <c r="E46" s="208" t="str">
        <f t="shared" si="2"/>
        <v>0.01+0.00276460153515902i</v>
      </c>
      <c r="F46" s="208" t="str">
        <f t="shared" si="3"/>
        <v>1.00936559178913-0.022352115554075i</v>
      </c>
      <c r="G46" s="208" t="str">
        <f t="shared" si="4"/>
        <v>11.8828285013285+0.263141876374204i</v>
      </c>
      <c r="H46" s="208" t="str">
        <f t="shared" si="5"/>
        <v>1.08679208671389+0.0227003675942353i</v>
      </c>
      <c r="I46" s="208">
        <f t="shared" si="6"/>
        <v>0.72482371001435386</v>
      </c>
      <c r="J46" s="208">
        <f t="shared" si="7"/>
        <v>1.196591483880175</v>
      </c>
      <c r="K46" s="208" t="str">
        <f t="shared" si="8"/>
        <v>11.8818991974221-0.0354827046805469i</v>
      </c>
      <c r="L46" t="str">
        <f t="shared" si="9"/>
        <v>6.54915239542087-0.101521319461922i</v>
      </c>
      <c r="M46">
        <f t="shared" si="10"/>
        <v>16.324745388682008</v>
      </c>
      <c r="N46">
        <f t="shared" si="11"/>
        <v>-0.88809619028195186</v>
      </c>
      <c r="O46" t="str">
        <f t="shared" si="12"/>
        <v>9802.9603423173-787896.977560202i</v>
      </c>
      <c r="P46" t="str">
        <f t="shared" si="13"/>
        <v>10.9567651771336-1158.79637814486i</v>
      </c>
      <c r="Q46">
        <f t="shared" si="14"/>
        <v>61.280530836123212</v>
      </c>
      <c r="R46">
        <f t="shared" si="15"/>
        <v>-89.458267469319907</v>
      </c>
      <c r="S46" t="str">
        <f t="shared" si="16"/>
        <v>-0.789998124649429-555.291757274095i</v>
      </c>
      <c r="T46">
        <f t="shared" si="17"/>
        <v>54.890433327546972</v>
      </c>
      <c r="U46">
        <f t="shared" si="18"/>
        <v>-90.081513055497425</v>
      </c>
    </row>
    <row r="47" spans="1:21" x14ac:dyDescent="0.25">
      <c r="B47">
        <v>300</v>
      </c>
      <c r="C47" s="208" t="str">
        <f t="shared" si="0"/>
        <v>0.99999856-0.00188495559215388i</v>
      </c>
      <c r="D47" s="208" t="str">
        <f t="shared" si="1"/>
        <v>0.99857371823689-0.0376450734395918i</v>
      </c>
      <c r="E47" s="208" t="str">
        <f t="shared" si="2"/>
        <v>0.01+0.00414690230273853i</v>
      </c>
      <c r="F47" s="208" t="str">
        <f t="shared" si="3"/>
        <v>1.00857371823689-0.0334981711368533i</v>
      </c>
      <c r="G47" s="208" t="str">
        <f t="shared" si="4"/>
        <v>11.8848794130726+0.394737357638009i</v>
      </c>
      <c r="H47" s="208" t="str">
        <f t="shared" si="5"/>
        <v>1.08701659344582+0.0340524135742303i</v>
      </c>
      <c r="I47" s="208">
        <f t="shared" si="6"/>
        <v>0.7289833283140007</v>
      </c>
      <c r="J47" s="208">
        <f t="shared" si="7"/>
        <v>1.7942888304729225</v>
      </c>
      <c r="K47" s="208" t="str">
        <f t="shared" si="8"/>
        <v>11.8827881431266-0.0532328073822191i</v>
      </c>
      <c r="L47" t="str">
        <f t="shared" si="9"/>
        <v>6.54724465016186-0.152238870241103i</v>
      </c>
      <c r="M47">
        <f t="shared" si="10"/>
        <v>16.323518863755318</v>
      </c>
      <c r="N47">
        <f t="shared" si="11"/>
        <v>-1.3320218944276416</v>
      </c>
      <c r="O47" t="str">
        <f t="shared" si="12"/>
        <v>9802.96015262743-525265.668106377i</v>
      </c>
      <c r="P47" t="str">
        <f t="shared" si="13"/>
        <v>10.9572679152791-772.626097162112i</v>
      </c>
      <c r="Q47">
        <f t="shared" si="14"/>
        <v>57.760260852803576</v>
      </c>
      <c r="R47">
        <f t="shared" si="15"/>
        <v>-89.187494281076098</v>
      </c>
      <c r="S47" t="str">
        <f t="shared" si="16"/>
        <v>-0.789980067131051-370.193125852695i</v>
      </c>
      <c r="T47">
        <f t="shared" si="17"/>
        <v>51.36858677775016</v>
      </c>
      <c r="U47">
        <f t="shared" si="18"/>
        <v>-90.122267140796453</v>
      </c>
    </row>
    <row r="48" spans="1:21" x14ac:dyDescent="0.25">
      <c r="B48">
        <v>400</v>
      </c>
      <c r="C48" s="208" t="str">
        <f t="shared" si="0"/>
        <v>0.99999744-0.00251327412287183i</v>
      </c>
      <c r="D48" s="208" t="str">
        <f t="shared" si="1"/>
        <v>0.997467211723865-0.0501375340736509i</v>
      </c>
      <c r="E48" s="208" t="str">
        <f t="shared" si="2"/>
        <v>0.01+0.00552920307031804i</v>
      </c>
      <c r="F48" s="208" t="str">
        <f t="shared" si="3"/>
        <v>1.00746721172386-0.0446083310033329i</v>
      </c>
      <c r="G48" s="208" t="str">
        <f t="shared" si="4"/>
        <v>11.8877514991496+0.52636229505877i</v>
      </c>
      <c r="H48" s="208" t="str">
        <f t="shared" si="5"/>
        <v>1.08733098431152+0.0454066943878788i</v>
      </c>
      <c r="I48" s="208">
        <f t="shared" si="6"/>
        <v>0.73480224755324342</v>
      </c>
      <c r="J48" s="208">
        <f t="shared" si="7"/>
        <v>2.3912693278440087</v>
      </c>
      <c r="K48" s="208" t="str">
        <f t="shared" si="8"/>
        <v>11.8840328490265-0.070993415038862i</v>
      </c>
      <c r="L48" t="str">
        <f t="shared" si="9"/>
        <v>6.54457562377523-0.202904745029823i</v>
      </c>
      <c r="M48">
        <f t="shared" si="10"/>
        <v>16.321802315685574</v>
      </c>
      <c r="N48">
        <f t="shared" si="11"/>
        <v>-1.775800822687702</v>
      </c>
      <c r="O48" t="str">
        <f t="shared" si="12"/>
        <v>9802.9598870615-393950.318299288i</v>
      </c>
      <c r="P48" t="str">
        <f t="shared" si="13"/>
        <v>10.9579717451773-579.569534210652i</v>
      </c>
      <c r="Q48">
        <f t="shared" si="14"/>
        <v>55.263663193026112</v>
      </c>
      <c r="R48">
        <f t="shared" si="15"/>
        <v>-88.916832755407938</v>
      </c>
      <c r="S48" t="str">
        <f t="shared" si="16"/>
        <v>-0.789954798660304-277.643396917083i</v>
      </c>
      <c r="T48">
        <f t="shared" si="17"/>
        <v>48.869782142598687</v>
      </c>
      <c r="U48">
        <f t="shared" si="18"/>
        <v>-90.163018297353361</v>
      </c>
    </row>
    <row r="49" spans="2:21" x14ac:dyDescent="0.25">
      <c r="B49">
        <v>500</v>
      </c>
      <c r="C49" s="208" t="str">
        <f t="shared" si="0"/>
        <v>0.999996-0.00314159265358979i</v>
      </c>
      <c r="D49" s="208" t="str">
        <f t="shared" si="1"/>
        <v>0.996048176605951-0.0625823111830009i</v>
      </c>
      <c r="E49" s="208" t="str">
        <f t="shared" si="2"/>
        <v>0.01+0.00691150383789755i</v>
      </c>
      <c r="F49" s="208" t="str">
        <f t="shared" si="3"/>
        <v>1.00604817660595-0.0556708073451033i</v>
      </c>
      <c r="G49" s="208" t="str">
        <f t="shared" si="4"/>
        <v>11.8914455697609+0.658026514796055i</v>
      </c>
      <c r="H49" s="208" t="str">
        <f t="shared" si="5"/>
        <v>1.08773534080565+0.0567639553364817i</v>
      </c>
      <c r="I49" s="208">
        <f t="shared" si="6"/>
        <v>0.74227593901900257</v>
      </c>
      <c r="J49" s="208">
        <f t="shared" si="7"/>
        <v>2.987296061940278</v>
      </c>
      <c r="K49" s="208" t="str">
        <f t="shared" si="8"/>
        <v>11.8856334970849-0.0887680368415147i</v>
      </c>
      <c r="L49" t="str">
        <f t="shared" si="9"/>
        <v>6.54114712953009-0.253501809611097i</v>
      </c>
      <c r="M49">
        <f t="shared" si="10"/>
        <v>16.319596330502112</v>
      </c>
      <c r="N49">
        <f t="shared" si="11"/>
        <v>-2.2193842051114676</v>
      </c>
      <c r="O49" t="str">
        <f t="shared" si="12"/>
        <v>9802.95954561971-315161.352350852i</v>
      </c>
      <c r="P49" t="str">
        <f t="shared" si="13"/>
        <v>10.9588766632285-463.758477699814i</v>
      </c>
      <c r="Q49">
        <f t="shared" si="14"/>
        <v>53.328261675612936</v>
      </c>
      <c r="R49">
        <f t="shared" si="15"/>
        <v>-88.646320063327053</v>
      </c>
      <c r="S49" t="str">
        <f t="shared" si="16"/>
        <v>-0.789922331274158-222.11322935451i</v>
      </c>
      <c r="T49">
        <f t="shared" si="17"/>
        <v>46.931543458301689</v>
      </c>
      <c r="U49">
        <f t="shared" si="18"/>
        <v>-90.203765552579256</v>
      </c>
    </row>
    <row r="50" spans="2:21" x14ac:dyDescent="0.25">
      <c r="B50">
        <v>600</v>
      </c>
      <c r="C50" s="208" t="str">
        <f t="shared" si="0"/>
        <v>0.99999424-0.00376991118430775i</v>
      </c>
      <c r="D50" s="208" t="str">
        <f t="shared" si="1"/>
        <v>0.994319301312534-0.0749677675228722i</v>
      </c>
      <c r="E50" s="208" t="str">
        <f t="shared" si="2"/>
        <v>0.01+0.00829380460547705i</v>
      </c>
      <c r="F50" s="208" t="str">
        <f t="shared" si="3"/>
        <v>1.00431930131253-0.0666739629173951i</v>
      </c>
      <c r="G50" s="208" t="str">
        <f t="shared" si="4"/>
        <v>11.8959626674046+0.789739849385242i</v>
      </c>
      <c r="H50" s="208" t="str">
        <f t="shared" si="5"/>
        <v>1.0882297677839+0.0681249420266261i</v>
      </c>
      <c r="I50" s="208">
        <f t="shared" si="6"/>
        <v>0.7513986051879844</v>
      </c>
      <c r="J50" s="208">
        <f t="shared" si="7"/>
        <v>3.582133851032923</v>
      </c>
      <c r="K50" s="208" t="str">
        <f t="shared" si="8"/>
        <v>11.887590321326-0.106560188451355i</v>
      </c>
      <c r="L50" t="str">
        <f t="shared" si="9"/>
        <v>6.53696149348986-0.304013007586272i</v>
      </c>
      <c r="M50">
        <f t="shared" si="10"/>
        <v>16.316901660532672</v>
      </c>
      <c r="N50">
        <f t="shared" si="11"/>
        <v>-2.6627234045612682</v>
      </c>
      <c r="O50" t="str">
        <f t="shared" si="12"/>
        <v>9802.959128302-262635.578331701i</v>
      </c>
      <c r="P50" t="str">
        <f t="shared" si="13"/>
        <v>10.9599826646683-386.570195025052i</v>
      </c>
      <c r="Q50">
        <f t="shared" si="14"/>
        <v>51.748056905591504</v>
      </c>
      <c r="R50">
        <f t="shared" si="15"/>
        <v>-88.375993333224883</v>
      </c>
      <c r="S50" t="str">
        <f t="shared" si="16"/>
        <v>-0.78988268042432-185.09284288358i</v>
      </c>
      <c r="T50">
        <f t="shared" si="17"/>
        <v>45.347871608945667</v>
      </c>
      <c r="U50">
        <f t="shared" si="18"/>
        <v>-90.244507937013267</v>
      </c>
    </row>
    <row r="51" spans="2:21" x14ac:dyDescent="0.25">
      <c r="B51">
        <v>700</v>
      </c>
      <c r="C51" s="208" t="str">
        <f t="shared" si="0"/>
        <v>0.99999216-0.00439822971502571i</v>
      </c>
      <c r="D51" s="208" t="str">
        <f t="shared" si="1"/>
        <v>0.99228384567748-0.0872824521740509i</v>
      </c>
      <c r="E51" s="208" t="str">
        <f t="shared" si="2"/>
        <v>0.01+0.00967610537305656i</v>
      </c>
      <c r="F51" s="208" t="str">
        <f t="shared" si="3"/>
        <v>1.00228384567748-0.0776063468009943i</v>
      </c>
      <c r="G51" s="208" t="str">
        <f t="shared" si="4"/>
        <v>11.901304067483+0.921512139329018i</v>
      </c>
      <c r="H51" s="208" t="str">
        <f t="shared" si="5"/>
        <v>1.0888143935205+0.0794904004458674i</v>
      </c>
      <c r="I51" s="208">
        <f t="shared" si="6"/>
        <v>0.76216319832640922</v>
      </c>
      <c r="J51" s="208">
        <f t="shared" si="7"/>
        <v>4.1755496632414575</v>
      </c>
      <c r="K51" s="208" t="str">
        <f t="shared" si="8"/>
        <v>11.8899036078879-0.124373393627043i</v>
      </c>
      <c r="L51" t="str">
        <f t="shared" si="9"/>
        <v>6.532021550574-0.354421379482655i</v>
      </c>
      <c r="M51">
        <f t="shared" si="10"/>
        <v>16.313719223554024</v>
      </c>
      <c r="N51">
        <f t="shared" si="11"/>
        <v>-3.1057699494927067</v>
      </c>
      <c r="O51" t="str">
        <f t="shared" si="12"/>
        <v>9802.95863510835-225117.342557811i</v>
      </c>
      <c r="P51" t="str">
        <f t="shared" si="13"/>
        <v>10.961289743465-331.452090444117i</v>
      </c>
      <c r="Q51">
        <f t="shared" si="14"/>
        <v>50.413162352282896</v>
      </c>
      <c r="R51">
        <f t="shared" si="15"/>
        <v>-88.105889640349645</v>
      </c>
      <c r="S51" t="str">
        <f t="shared" si="16"/>
        <v>-0.789835864958027-158.649474602863i</v>
      </c>
      <c r="T51">
        <f t="shared" si="17"/>
        <v>44.008880404255535</v>
      </c>
      <c r="U51">
        <f t="shared" si="18"/>
        <v>-90.285244485094694</v>
      </c>
    </row>
    <row r="52" spans="2:21" x14ac:dyDescent="0.25">
      <c r="B52">
        <v>800</v>
      </c>
      <c r="C52" s="208" t="str">
        <f t="shared" si="0"/>
        <v>0.99998976-0.00502654824574367i</v>
      </c>
      <c r="D52" s="208" t="str">
        <f t="shared" si="1"/>
        <v>0.989945625683656-0.0995151350834781i</v>
      </c>
      <c r="E52" s="208" t="str">
        <f t="shared" si="2"/>
        <v>0.01+0.0110584061406361i</v>
      </c>
      <c r="F52" s="208" t="str">
        <f t="shared" si="3"/>
        <v>0.999945625683656-0.088456728942842i</v>
      </c>
      <c r="G52" s="208" t="str">
        <f t="shared" si="4"/>
        <v>11.9074712790484+1.05335323468746i</v>
      </c>
      <c r="H52" s="208" t="str">
        <f t="shared" si="5"/>
        <v>1.08948936977898+0.0908610770380045i</v>
      </c>
      <c r="I52" s="208">
        <f t="shared" si="6"/>
        <v>0.77456144297422769</v>
      </c>
      <c r="J52" s="208">
        <f t="shared" si="7"/>
        <v>4.767313023888061</v>
      </c>
      <c r="K52" s="208" t="str">
        <f t="shared" si="8"/>
        <v>11.8925736950883-0.142211185858557i</v>
      </c>
      <c r="L52" t="str">
        <f t="shared" si="9"/>
        <v>6.52633063976859-0.404710081631822i</v>
      </c>
      <c r="M52">
        <f t="shared" si="10"/>
        <v>16.310050101756122</v>
      </c>
      <c r="N52">
        <f t="shared" si="11"/>
        <v>-3.5484755664547776</v>
      </c>
      <c r="O52" t="str">
        <f t="shared" si="12"/>
        <v>9802.95806603885-196978.818187165i</v>
      </c>
      <c r="P52" t="str">
        <f t="shared" si="13"/>
        <v>10.9627978921957-290.127869547933i</v>
      </c>
      <c r="Q52">
        <f t="shared" si="14"/>
        <v>49.257985363336189</v>
      </c>
      <c r="R52">
        <f t="shared" si="15"/>
        <v>-87.836045996370629</v>
      </c>
      <c r="S52" t="str">
        <f t="shared" si="16"/>
        <v>-0.789781907095356-138.816743127968i</v>
      </c>
      <c r="T52">
        <f t="shared" si="17"/>
        <v>42.848977593228867</v>
      </c>
      <c r="U52">
        <f t="shared" si="18"/>
        <v>-90.325974235928697</v>
      </c>
    </row>
    <row r="53" spans="2:21" x14ac:dyDescent="0.25">
      <c r="B53">
        <v>900</v>
      </c>
      <c r="C53" s="208" t="str">
        <f t="shared" si="0"/>
        <v>0.99998704-0.00565486677646163i</v>
      </c>
      <c r="D53" s="208" t="str">
        <f t="shared" si="1"/>
        <v>0.987308995753231-0.111654840169906i</v>
      </c>
      <c r="E53" s="208" t="str">
        <f t="shared" si="2"/>
        <v>0.01+0.0124407069082156i</v>
      </c>
      <c r="F53" s="208" t="str">
        <f t="shared" si="3"/>
        <v>0.997308995753231-0.0992141332616904i</v>
      </c>
      <c r="G53" s="208" t="str">
        <f t="shared" si="4"/>
        <v>11.9144660456842+1.18527299666601i</v>
      </c>
      <c r="H53" s="208" t="str">
        <f t="shared" si="5"/>
        <v>1.09025487189557+0.102237718777829i</v>
      </c>
      <c r="I53" s="208">
        <f t="shared" si="6"/>
        <v>0.78858386216194321</v>
      </c>
      <c r="J53" s="208">
        <f t="shared" si="7"/>
        <v>5.3571964108468038</v>
      </c>
      <c r="K53" s="208" t="str">
        <f t="shared" si="8"/>
        <v>11.8956009735009-0.1600771100089i</v>
      </c>
      <c r="L53" t="str">
        <f t="shared" si="9"/>
        <v>6.51989259850386-0.454862404774969i</v>
      </c>
      <c r="M53">
        <f t="shared" si="10"/>
        <v>16.305895540526222</v>
      </c>
      <c r="N53">
        <f t="shared" si="11"/>
        <v>-3.9907922122559016</v>
      </c>
      <c r="O53" t="str">
        <f t="shared" si="12"/>
        <v>9802.95742109355-175093.434751965i</v>
      </c>
      <c r="P53" t="str">
        <f t="shared" si="13"/>
        <v>10.964507101897-257.999594085781i</v>
      </c>
      <c r="Q53">
        <f t="shared" si="14"/>
        <v>48.240217142412078</v>
      </c>
      <c r="R53">
        <f t="shared" si="15"/>
        <v>-87.566499339047311</v>
      </c>
      <c r="S53" t="str">
        <f t="shared" si="16"/>
        <v>-0.789720832402258-123.391103303832i</v>
      </c>
      <c r="T53">
        <f t="shared" si="17"/>
        <v>41.825854841349553</v>
      </c>
      <c r="U53">
        <f t="shared" si="18"/>
        <v>-90.366696234044042</v>
      </c>
    </row>
    <row r="54" spans="2:21" x14ac:dyDescent="0.25">
      <c r="B54">
        <v>1000</v>
      </c>
      <c r="C54" s="208" t="str">
        <f t="shared" si="0"/>
        <v>0.999984-0.00628318530717959i</v>
      </c>
      <c r="D54" s="208" t="str">
        <f t="shared" si="1"/>
        <v>0.984378828735588-0.123690876796825i</v>
      </c>
      <c r="E54" s="208" t="str">
        <f t="shared" si="2"/>
        <v>0.01+0.0138230076757951i</v>
      </c>
      <c r="F54" s="208" t="str">
        <f t="shared" si="3"/>
        <v>0.994378828735588-0.10986786912103i</v>
      </c>
      <c r="G54" s="208" t="str">
        <f t="shared" si="4"/>
        <v>11.9222903465256+1.31728129920122i</v>
      </c>
      <c r="H54" s="208" t="str">
        <f t="shared" si="5"/>
        <v>1.09111109887594+0.113621073245278i</v>
      </c>
      <c r="I54" s="208">
        <f t="shared" si="6"/>
        <v>0.80421980719573716</v>
      </c>
      <c r="J54" s="208">
        <f t="shared" si="7"/>
        <v>5.9449756361542612</v>
      </c>
      <c r="K54" s="208" t="str">
        <f t="shared" si="8"/>
        <v>11.8989858860447-0.177974723965084i</v>
      </c>
      <c r="L54" t="str">
        <f t="shared" si="9"/>
        <v>6.51271175621279-0.504861792352427i</v>
      </c>
      <c r="M54">
        <f t="shared" si="10"/>
        <v>16.301256947051193</v>
      </c>
      <c r="N54">
        <f t="shared" si="11"/>
        <v>-4.4326721057427898</v>
      </c>
      <c r="O54" t="str">
        <f t="shared" si="12"/>
        <v>9802.95670027235-157585.249971531i</v>
      </c>
      <c r="P54" t="str">
        <f t="shared" si="13"/>
        <v>10.9664173618915-232.308503896868i</v>
      </c>
      <c r="Q54">
        <f t="shared" si="14"/>
        <v>47.330969346442942</v>
      </c>
      <c r="R54">
        <f t="shared" si="15"/>
        <v>-87.297286522020684</v>
      </c>
      <c r="S54" t="str">
        <f t="shared" si="16"/>
        <v>-0.789652669760787-111.050428089577i</v>
      </c>
      <c r="T54">
        <f t="shared" si="17"/>
        <v>40.910624327306138</v>
      </c>
      <c r="U54">
        <f t="shared" si="18"/>
        <v>-90.407409530142331</v>
      </c>
    </row>
    <row r="55" spans="2:21" x14ac:dyDescent="0.25">
      <c r="B55">
        <f>B54+1000</f>
        <v>2000</v>
      </c>
      <c r="C55" s="208" t="str">
        <f t="shared" si="0"/>
        <v>0.999936-0.0125663706143592i</v>
      </c>
      <c r="D55" s="208" t="str">
        <f t="shared" si="1"/>
        <v>0.940325838535681-0.236254670943042i</v>
      </c>
      <c r="E55" s="208" t="str">
        <f t="shared" si="2"/>
        <v>0.01+0.0276460153515902i</v>
      </c>
      <c r="F55" s="208" t="str">
        <f t="shared" si="3"/>
        <v>0.950325838535681-0.208608655591452i</v>
      </c>
      <c r="G55" s="208" t="str">
        <f t="shared" si="4"/>
        <v>12.0467643101235+2.64441858261397i</v>
      </c>
      <c r="H55" s="208" t="str">
        <f t="shared" si="5"/>
        <v>1.10472420096901+0.227988862586716i</v>
      </c>
      <c r="I55" s="208">
        <f t="shared" si="6"/>
        <v>1.0462177691962502</v>
      </c>
      <c r="J55" s="208">
        <f t="shared" si="7"/>
        <v>11.660780079080931</v>
      </c>
      <c r="K55" s="208" t="str">
        <f t="shared" si="8"/>
        <v>11.9526399936297-0.359489216880791i</v>
      </c>
      <c r="L55" t="str">
        <f t="shared" si="9"/>
        <v>6.40133680919882-0.992945530254151i</v>
      </c>
      <c r="M55">
        <f t="shared" si="10"/>
        <v>16.228670855170723</v>
      </c>
      <c r="N55">
        <f t="shared" si="11"/>
        <v>-8.8171862774998022</v>
      </c>
      <c r="O55" t="str">
        <f t="shared" si="12"/>
        <v>9802.94531889937-78801.7725646994i</v>
      </c>
      <c r="P55" t="str">
        <f t="shared" si="13"/>
        <v>10.9965736876366-117.019271358234i</v>
      </c>
      <c r="Q55">
        <f t="shared" si="14"/>
        <v>41.403331116446424</v>
      </c>
      <c r="R55">
        <f t="shared" si="15"/>
        <v>-84.631547582148883</v>
      </c>
      <c r="S55" t="str">
        <f t="shared" si="16"/>
        <v>-0.7885898505074-55.5129653573503i</v>
      </c>
      <c r="T55">
        <f t="shared" si="17"/>
        <v>34.888764838940553</v>
      </c>
      <c r="U55">
        <f t="shared" si="18"/>
        <v>-90.813860888721877</v>
      </c>
    </row>
    <row r="56" spans="2:21" x14ac:dyDescent="0.25">
      <c r="B56">
        <f t="shared" ref="B56:B63" si="19">B55+1000</f>
        <v>3000</v>
      </c>
      <c r="C56" s="208" t="str">
        <f t="shared" si="0"/>
        <v>0.999856-0.0188495559215388i</v>
      </c>
      <c r="D56" s="208" t="str">
        <f t="shared" si="1"/>
        <v>0.875096602967029-0.329668209730796i</v>
      </c>
      <c r="E56" s="208" t="str">
        <f t="shared" si="2"/>
        <v>0.01+0.0414690230273853i</v>
      </c>
      <c r="F56" s="208" t="str">
        <f t="shared" si="3"/>
        <v>0.885096602967029-0.288199186703411i</v>
      </c>
      <c r="G56" s="208" t="str">
        <f t="shared" si="4"/>
        <v>12.2581808425717+3.991426175911i</v>
      </c>
      <c r="H56" s="208" t="str">
        <f t="shared" si="5"/>
        <v>1.12781041543875+0.343857448375008i</v>
      </c>
      <c r="I56" s="208">
        <f t="shared" si="6"/>
        <v>1.4307549662581689</v>
      </c>
      <c r="J56" s="208">
        <f t="shared" si="7"/>
        <v>16.955908463948923</v>
      </c>
      <c r="K56" s="208" t="str">
        <f t="shared" si="8"/>
        <v>12.0429387355752-0.548249045393558i</v>
      </c>
      <c r="L56" t="str">
        <f t="shared" si="9"/>
        <v>6.22372875169428-1.44928497276508i</v>
      </c>
      <c r="M56">
        <f t="shared" si="10"/>
        <v>16.110349688983209</v>
      </c>
      <c r="N56">
        <f t="shared" si="11"/>
        <v>-13.108540012583866</v>
      </c>
      <c r="O56" t="str">
        <f t="shared" si="12"/>
        <v>9802.92635000317-52544.6789882589i</v>
      </c>
      <c r="P56" t="str">
        <f t="shared" si="13"/>
        <v>11.0467997482335-78.9895970410534i</v>
      </c>
      <c r="Q56">
        <f t="shared" si="14"/>
        <v>38.0355190068544</v>
      </c>
      <c r="R56">
        <f t="shared" si="15"/>
        <v>-82.038744516217278</v>
      </c>
      <c r="S56" t="str">
        <f t="shared" si="16"/>
        <v>-0.786872839210375-36.9953189359378i</v>
      </c>
      <c r="T56">
        <f t="shared" si="17"/>
        <v>31.364899786484411</v>
      </c>
      <c r="U56">
        <f t="shared" si="18"/>
        <v>-91.218470260839212</v>
      </c>
    </row>
    <row r="57" spans="2:21" x14ac:dyDescent="0.25">
      <c r="B57">
        <f t="shared" si="19"/>
        <v>4000</v>
      </c>
      <c r="C57" s="208" t="str">
        <f t="shared" si="0"/>
        <v>0.999744-0.0251327412287183i</v>
      </c>
      <c r="D57" s="208" t="str">
        <f t="shared" si="1"/>
        <v>0.797700579683177-0.400459611045364i</v>
      </c>
      <c r="E57" s="208" t="str">
        <f t="shared" si="2"/>
        <v>0.01+0.0552920307031804i</v>
      </c>
      <c r="F57" s="208" t="str">
        <f t="shared" si="3"/>
        <v>0.807700579683177-0.345167580342184i</v>
      </c>
      <c r="G57" s="208" t="str">
        <f t="shared" si="4"/>
        <v>12.5627279123548+5.36863103119924i</v>
      </c>
      <c r="H57" s="208" t="str">
        <f t="shared" si="5"/>
        <v>1.16098975491373+0.461994688618481i</v>
      </c>
      <c r="I57" s="208">
        <f t="shared" si="6"/>
        <v>1.9349645780171976</v>
      </c>
      <c r="J57" s="208">
        <f t="shared" si="7"/>
        <v>21.699179950729089</v>
      </c>
      <c r="K57" s="208" t="str">
        <f t="shared" si="8"/>
        <v>12.1712152326876-0.748305047757615i</v>
      </c>
      <c r="L57" t="str">
        <f t="shared" si="9"/>
        <v>5.99059901769209-1.86214159917507i</v>
      </c>
      <c r="M57">
        <f t="shared" si="10"/>
        <v>15.949982385474978</v>
      </c>
      <c r="N57">
        <f t="shared" si="11"/>
        <v>-17.267542149140834</v>
      </c>
      <c r="O57" t="str">
        <f t="shared" si="12"/>
        <v>9802.89979367169-39419.1813340142i</v>
      </c>
      <c r="P57" t="str">
        <f t="shared" si="13"/>
        <v>11.1170003684067-60.2930298871165i</v>
      </c>
      <c r="Q57">
        <f t="shared" si="14"/>
        <v>35.750535105185527</v>
      </c>
      <c r="R57">
        <f t="shared" si="15"/>
        <v>-79.552975857876191</v>
      </c>
      <c r="S57" t="str">
        <f t="shared" si="16"/>
        <v>-0.784576671601692-27.7329216835714i</v>
      </c>
      <c r="T57">
        <f t="shared" si="17"/>
        <v>28.863386986909447</v>
      </c>
      <c r="U57">
        <f t="shared" si="18"/>
        <v>-91.620490822214364</v>
      </c>
    </row>
    <row r="58" spans="2:21" x14ac:dyDescent="0.25">
      <c r="B58">
        <f t="shared" si="19"/>
        <v>5000</v>
      </c>
      <c r="C58" s="208" t="str">
        <f t="shared" si="0"/>
        <v>0.9996-0.0314159265358979i</v>
      </c>
      <c r="D58" s="208" t="str">
        <f t="shared" si="1"/>
        <v>0.716346453555555-0.449202627285372i</v>
      </c>
      <c r="E58" s="208" t="str">
        <f t="shared" si="2"/>
        <v>0.01+0.0691150383789755i</v>
      </c>
      <c r="F58" s="208" t="str">
        <f t="shared" si="3"/>
        <v>0.726346453555555-0.380087588906397i</v>
      </c>
      <c r="G58" s="208" t="str">
        <f t="shared" si="4"/>
        <v>12.9695894910512+6.7868163665266i</v>
      </c>
      <c r="H58" s="208" t="str">
        <f t="shared" si="5"/>
        <v>1.20517932187606+0.583186428743118i</v>
      </c>
      <c r="I58" s="208">
        <f t="shared" si="6"/>
        <v>2.5347457541441116</v>
      </c>
      <c r="J58" s="208">
        <f t="shared" si="7"/>
        <v>25.822345777101951</v>
      </c>
      <c r="K58" s="208" t="str">
        <f t="shared" si="8"/>
        <v>12.339375178733-0.964261839098823i</v>
      </c>
      <c r="L58" t="str">
        <f t="shared" si="9"/>
        <v>5.71469203782831-2.22377037339923i</v>
      </c>
      <c r="M58">
        <f t="shared" si="10"/>
        <v>15.752208750105867</v>
      </c>
      <c r="N58">
        <f t="shared" si="11"/>
        <v>-21.262611146257552</v>
      </c>
      <c r="O58" t="str">
        <f t="shared" si="12"/>
        <v>9802.86565002846-31546.3220089994i</v>
      </c>
      <c r="P58" t="str">
        <f t="shared" si="13"/>
        <v>11.2069472030626-49.3511924631696i</v>
      </c>
      <c r="Q58">
        <f t="shared" si="14"/>
        <v>34.084326175355343</v>
      </c>
      <c r="R58">
        <f t="shared" si="15"/>
        <v>-77.205927083206461</v>
      </c>
      <c r="S58" t="str">
        <f t="shared" si="16"/>
        <v>-0.78179477916698-22.1729180356632i</v>
      </c>
      <c r="T58">
        <f t="shared" si="17"/>
        <v>26.921852812895871</v>
      </c>
      <c r="U58">
        <f t="shared" si="18"/>
        <v>-92.019354992426898</v>
      </c>
    </row>
    <row r="59" spans="2:21" x14ac:dyDescent="0.25">
      <c r="B59">
        <f t="shared" si="19"/>
        <v>6000</v>
      </c>
      <c r="C59" s="208" t="str">
        <f t="shared" si="0"/>
        <v>0.999424-0.0376991118430775i</v>
      </c>
      <c r="D59" s="208" t="str">
        <f t="shared" si="1"/>
        <v>0.637062698861848-0.478965717318149i</v>
      </c>
      <c r="E59" s="208" t="str">
        <f t="shared" si="2"/>
        <v>0.01+0.0829380460547705i</v>
      </c>
      <c r="F59" s="208" t="str">
        <f t="shared" si="3"/>
        <v>0.647062698861848-0.396027671263379i</v>
      </c>
      <c r="G59" s="208" t="str">
        <f t="shared" si="4"/>
        <v>13.4915272164261+8.2573421628319i</v>
      </c>
      <c r="H59" s="208" t="str">
        <f t="shared" si="5"/>
        <v>1.2616477790934+0.708236562960816i</v>
      </c>
      <c r="I59" s="208">
        <f t="shared" si="6"/>
        <v>3.2084270723987238</v>
      </c>
      <c r="J59" s="208">
        <f t="shared" si="7"/>
        <v>29.308041320316061</v>
      </c>
      <c r="K59" s="208" t="str">
        <f t="shared" si="8"/>
        <v>12.5499325524267-1.20153432725344i</v>
      </c>
      <c r="L59" t="str">
        <f t="shared" si="9"/>
        <v>5.40924879958079-2.53049103616348i</v>
      </c>
      <c r="M59">
        <f t="shared" si="10"/>
        <v>15.522222266031129</v>
      </c>
      <c r="N59">
        <f t="shared" si="11"/>
        <v>-25.070579296426953</v>
      </c>
      <c r="O59" t="str">
        <f t="shared" si="12"/>
        <v>9802.82391923194-26299.781806119i</v>
      </c>
      <c r="P59" t="str">
        <f t="shared" si="13"/>
        <v>11.3161627197306-42.3113808811141i</v>
      </c>
      <c r="Q59">
        <f t="shared" si="14"/>
        <v>32.829184490621103</v>
      </c>
      <c r="R59">
        <f t="shared" si="15"/>
        <v>-75.026709345560519</v>
      </c>
      <c r="S59" t="str">
        <f t="shared" si="16"/>
        <v>-0.778630129259735-18.4643811209583i</v>
      </c>
      <c r="T59">
        <f t="shared" si="17"/>
        <v>25.334411100328914</v>
      </c>
      <c r="U59">
        <f t="shared" si="18"/>
        <v>-92.414692601735382</v>
      </c>
    </row>
    <row r="60" spans="2:21" x14ac:dyDescent="0.25">
      <c r="B60">
        <f t="shared" si="19"/>
        <v>7000</v>
      </c>
      <c r="C60" s="208" t="str">
        <f t="shared" si="0"/>
        <v>0.999216-0.0439822971502571i</v>
      </c>
      <c r="D60" s="208" t="str">
        <f t="shared" si="1"/>
        <v>0.563496499860854-0.493757567335173i</v>
      </c>
      <c r="E60" s="208" t="str">
        <f t="shared" si="2"/>
        <v>0.01+0.0967610537305656i</v>
      </c>
      <c r="F60" s="208" t="str">
        <f t="shared" si="3"/>
        <v>0.573496499860854-0.396996513604607i</v>
      </c>
      <c r="G60" s="208" t="str">
        <f t="shared" si="4"/>
        <v>14.1457241665365+9.79221874569411i</v>
      </c>
      <c r="H60" s="208" t="str">
        <f t="shared" si="5"/>
        <v>1.3320938018532+0.837959714706595i</v>
      </c>
      <c r="I60" s="208">
        <f t="shared" si="6"/>
        <v>3.9386470316365201</v>
      </c>
      <c r="J60" s="208">
        <f t="shared" si="7"/>
        <v>32.172133719664231</v>
      </c>
      <c r="K60" s="208" t="str">
        <f t="shared" si="8"/>
        <v>12.8060481625282-1.46667736359296i</v>
      </c>
      <c r="L60" t="str">
        <f t="shared" si="9"/>
        <v>5.08673173268465-2.78220273076037i</v>
      </c>
      <c r="M60">
        <f t="shared" si="10"/>
        <v>15.265394688578393</v>
      </c>
      <c r="N60">
        <f t="shared" si="11"/>
        <v>-28.676582671355632</v>
      </c>
      <c r="O60" t="str">
        <f t="shared" si="12"/>
        <v>9802.7746014759-22553.995342813i</v>
      </c>
      <c r="P60" t="str">
        <f t="shared" si="13"/>
        <v>11.44373605575-37.5294445897433i</v>
      </c>
      <c r="Q60">
        <f t="shared" si="14"/>
        <v>31.873566467052253</v>
      </c>
      <c r="R60">
        <f t="shared" si="15"/>
        <v>-73.042127648872693</v>
      </c>
      <c r="S60" t="str">
        <f t="shared" si="16"/>
        <v>-0.775186834138091-15.8140591180586i</v>
      </c>
      <c r="T60">
        <f t="shared" si="17"/>
        <v>23.991290073158545</v>
      </c>
      <c r="U60">
        <f t="shared" si="18"/>
        <v>-92.806326364809522</v>
      </c>
    </row>
    <row r="61" spans="2:21" x14ac:dyDescent="0.25">
      <c r="B61">
        <f t="shared" si="19"/>
        <v>8000</v>
      </c>
      <c r="C61" s="208" t="str">
        <f t="shared" si="0"/>
        <v>0.998976-0.0502654824574367i</v>
      </c>
      <c r="D61" s="208" t="str">
        <f t="shared" si="1"/>
        <v>0.497371750382894-0.497486134727546i</v>
      </c>
      <c r="E61" s="208" t="str">
        <f t="shared" si="2"/>
        <v>0.01+0.110584061406361i</v>
      </c>
      <c r="F61" s="208" t="str">
        <f t="shared" si="3"/>
        <v>0.507371750382894-0.386902073321185i</v>
      </c>
      <c r="G61" s="208" t="str">
        <f t="shared" si="4"/>
        <v>14.9549797652103+11.4040891580378i</v>
      </c>
      <c r="H61" s="208" t="str">
        <f t="shared" si="5"/>
        <v>1.41875617679857+0.973161025563814i</v>
      </c>
      <c r="I61" s="208">
        <f t="shared" si="6"/>
        <v>4.7127872177412424</v>
      </c>
      <c r="J61" s="208">
        <f t="shared" si="7"/>
        <v>34.447219400366379</v>
      </c>
      <c r="K61" s="208" t="str">
        <f t="shared" si="8"/>
        <v>13.1115606980839-1.76782329226729i</v>
      </c>
      <c r="L61" t="str">
        <f t="shared" si="9"/>
        <v>4.7579653335827-2.98157282840586i</v>
      </c>
      <c r="M61">
        <f t="shared" si="10"/>
        <v>14.98696568514047</v>
      </c>
      <c r="N61">
        <f t="shared" si="11"/>
        <v>-32.073262049239197</v>
      </c>
      <c r="O61" t="str">
        <f t="shared" si="12"/>
        <v>9802.71769698943-19746.179920723i</v>
      </c>
      <c r="P61" t="str">
        <f t="shared" si="13"/>
        <v>11.5880341212968-34.1909208792069i</v>
      </c>
      <c r="Q61">
        <f t="shared" si="14"/>
        <v>31.15044930208559</v>
      </c>
      <c r="R61">
        <f t="shared" si="15"/>
        <v>-71.277381460805913</v>
      </c>
      <c r="S61" t="str">
        <f t="shared" si="16"/>
        <v>-0.771563265049756-13.8253148050518i</v>
      </c>
      <c r="T61">
        <f t="shared" si="17"/>
        <v>22.827005808551473</v>
      </c>
      <c r="U61">
        <f t="shared" si="18"/>
        <v>-93.194249812870666</v>
      </c>
    </row>
    <row r="62" spans="2:21" x14ac:dyDescent="0.25">
      <c r="B62">
        <f t="shared" si="19"/>
        <v>9000</v>
      </c>
      <c r="C62" s="208" t="str">
        <f t="shared" si="0"/>
        <v>0.998704-0.0565486677646163i</v>
      </c>
      <c r="D62" s="208" t="str">
        <f t="shared" si="1"/>
        <v>0.439119100908169-0.493460296165236i</v>
      </c>
      <c r="E62" s="208" t="str">
        <f t="shared" si="2"/>
        <v>0.01+0.124407069082156i</v>
      </c>
      <c r="F62" s="208" t="str">
        <f t="shared" si="3"/>
        <v>0.449119100908169-0.36905322708308i</v>
      </c>
      <c r="G62" s="208" t="str">
        <f t="shared" si="4"/>
        <v>15.9493862355354+13.1060390179716i</v>
      </c>
      <c r="H62" s="208" t="str">
        <f t="shared" si="5"/>
        <v>1.52456655898401+1.11459355082736i</v>
      </c>
      <c r="I62" s="208">
        <f t="shared" si="6"/>
        <v>5.5225708121976425</v>
      </c>
      <c r="J62" s="208">
        <f t="shared" si="7"/>
        <v>36.170119892697031</v>
      </c>
      <c r="K62" s="208" t="str">
        <f t="shared" si="8"/>
        <v>13.4709900391468-2.11527678540197i</v>
      </c>
      <c r="L62" t="str">
        <f t="shared" si="9"/>
        <v>4.43170839886228-3.13312994654605i</v>
      </c>
      <c r="M62">
        <f t="shared" si="10"/>
        <v>14.691817710113328</v>
      </c>
      <c r="N62">
        <f t="shared" si="11"/>
        <v>-35.259553111020956</v>
      </c>
      <c r="O62" t="str">
        <f t="shared" si="12"/>
        <v>9802.65320603682-17563.6784789131i</v>
      </c>
      <c r="P62" t="str">
        <f t="shared" si="13"/>
        <v>11.7462481749856-31.8518993093897i</v>
      </c>
      <c r="Q62">
        <f t="shared" si="14"/>
        <v>30.61647655043253</v>
      </c>
      <c r="R62">
        <f t="shared" si="15"/>
        <v>-69.757185245681413</v>
      </c>
      <c r="S62" t="str">
        <f t="shared" si="16"/>
        <v>-0.767847198781358-12.2777756297625i</v>
      </c>
      <c r="T62">
        <f t="shared" si="17"/>
        <v>21.799346853850889</v>
      </c>
      <c r="U62">
        <f t="shared" si="18"/>
        <v>-93.578594556133112</v>
      </c>
    </row>
    <row r="63" spans="2:21" x14ac:dyDescent="0.25">
      <c r="B63">
        <f t="shared" si="19"/>
        <v>10000</v>
      </c>
      <c r="C63" s="208" t="str">
        <f t="shared" si="0"/>
        <v>0.9984-0.0628318530717959i</v>
      </c>
      <c r="D63" s="208" t="str">
        <f t="shared" si="1"/>
        <v>0.388419177758416-0.484259258507232i</v>
      </c>
      <c r="E63" s="208" t="str">
        <f t="shared" si="2"/>
        <v>0.01+0.138230076757951i</v>
      </c>
      <c r="F63" s="208" t="str">
        <f t="shared" si="3"/>
        <v>0.398419177758416-0.346029181749281i</v>
      </c>
      <c r="G63" s="208" t="str">
        <f t="shared" si="4"/>
        <v>17.1686746984842+14.9110855834313i</v>
      </c>
      <c r="H63" s="208" t="str">
        <f t="shared" si="5"/>
        <v>1.65336034918535+1.26287673914521i</v>
      </c>
      <c r="I63" s="208">
        <f t="shared" si="6"/>
        <v>6.3633321810441767</v>
      </c>
      <c r="J63" s="208">
        <f t="shared" si="7"/>
        <v>37.373468861172547</v>
      </c>
      <c r="K63" s="208" t="str">
        <f t="shared" si="8"/>
        <v>13.8894737577573-2.52233807723808i</v>
      </c>
      <c r="L63" t="str">
        <f t="shared" si="9"/>
        <v>4.11458071467277-3.24243064033537i</v>
      </c>
      <c r="M63">
        <f t="shared" si="10"/>
        <v>14.384336573814869</v>
      </c>
      <c r="N63">
        <f t="shared" si="11"/>
        <v>-38.239321524304245</v>
      </c>
      <c r="O63" t="str">
        <f t="shared" si="12"/>
        <v>9802.58112891735-15818.8967751596i</v>
      </c>
      <c r="P63" t="str">
        <f t="shared" si="13"/>
        <v>11.913677865694-30.2559482624566i</v>
      </c>
      <c r="Q63">
        <f t="shared" si="14"/>
        <v>30.242221070871111</v>
      </c>
      <c r="R63">
        <f t="shared" si="15"/>
        <v>-68.507307053778305</v>
      </c>
      <c r="S63" t="str">
        <f t="shared" si="16"/>
        <v>-0.76411305101728-11.0391970217097i</v>
      </c>
      <c r="T63">
        <f t="shared" si="17"/>
        <v>20.879507725441865</v>
      </c>
      <c r="U63">
        <f t="shared" si="18"/>
        <v>-93.959593570794993</v>
      </c>
    </row>
    <row r="64" spans="2:21" x14ac:dyDescent="0.25">
      <c r="B64">
        <f>B63+10000</f>
        <v>20000</v>
      </c>
      <c r="C64" s="208" t="str">
        <f t="shared" si="0"/>
        <v>0.9936-0.125663706143592i</v>
      </c>
      <c r="D64" s="208" t="str">
        <f t="shared" si="1"/>
        <v>0.139804714716904-0.340558038997881i</v>
      </c>
      <c r="E64" s="208" t="str">
        <f t="shared" si="2"/>
        <v>0.01+0.276460153515902i</v>
      </c>
      <c r="F64" s="208" t="str">
        <f t="shared" si="3"/>
        <v>0.149804714716904-0.064097885481979i</v>
      </c>
      <c r="G64" s="208" t="str">
        <f t="shared" si="4"/>
        <v>67.7083673762245+28.9708050007272i</v>
      </c>
      <c r="H64" s="208" t="str">
        <f t="shared" si="5"/>
        <v>6.4856975096472+1.85445607155563i</v>
      </c>
      <c r="I64" s="208">
        <f t="shared" si="6"/>
        <v>16.580426982151341</v>
      </c>
      <c r="J64" s="208">
        <f t="shared" si="7"/>
        <v>15.956826732021664</v>
      </c>
      <c r="K64" s="208" t="str">
        <f t="shared" si="8"/>
        <v>19.3321895242181-19.0083736891494i</v>
      </c>
      <c r="L64" t="str">
        <f t="shared" si="9"/>
        <v>1.87851278413032-3.11833611723715i</v>
      </c>
      <c r="M64">
        <f t="shared" si="10"/>
        <v>11.223086408843987</v>
      </c>
      <c r="N64">
        <f t="shared" si="11"/>
        <v>-58.934874873265038</v>
      </c>
      <c r="O64" t="str">
        <f t="shared" si="12"/>
        <v>9801.44320961416-8000.90665596271i</v>
      </c>
      <c r="P64" t="str">
        <f t="shared" si="13"/>
        <v>4.62910725095318-42.2056295481607i</v>
      </c>
      <c r="Q64">
        <f t="shared" si="14"/>
        <v>32.559340104880199</v>
      </c>
      <c r="R64">
        <f t="shared" si="15"/>
        <v>-83.740825906192129</v>
      </c>
      <c r="S64" t="str">
        <f t="shared" si="16"/>
        <v>-0.733360706817607-5.45649143317942i</v>
      </c>
      <c r="T64">
        <f t="shared" si="17"/>
        <v>14.816019364310634</v>
      </c>
      <c r="U64">
        <f t="shared" si="18"/>
        <v>-97.654768111789252</v>
      </c>
    </row>
    <row r="65" spans="2:21" x14ac:dyDescent="0.25">
      <c r="B65">
        <f t="shared" ref="B65:B72" si="20">B64+10000</f>
        <v>30000</v>
      </c>
      <c r="C65" s="208" t="str">
        <f t="shared" si="0"/>
        <v>0.9856-0.188495559215388i</v>
      </c>
      <c r="D65" s="208" t="str">
        <f t="shared" si="1"/>
        <v>0.0697777164609864-0.245521516748698i</v>
      </c>
      <c r="E65" s="208" t="str">
        <f t="shared" si="2"/>
        <v>0.01+0.414690230273853i</v>
      </c>
      <c r="F65" s="208" t="str">
        <f t="shared" si="3"/>
        <v>0.0797777164609864+0.169168713525155i</v>
      </c>
      <c r="G65" s="208" t="str">
        <f t="shared" si="4"/>
        <v>27.3660134751527-58.029654134906i</v>
      </c>
      <c r="H65" s="208" t="str">
        <f t="shared" si="5"/>
        <v>1.46637878071559-5.70253552357905i</v>
      </c>
      <c r="I65" s="208">
        <f t="shared" si="6"/>
        <v>15.399435463151544</v>
      </c>
      <c r="J65" s="208">
        <f t="shared" si="7"/>
        <v>-75.579109038841565</v>
      </c>
      <c r="K65" s="208" t="str">
        <f t="shared" si="8"/>
        <v>-12.3379907706677-10.7681218883394i</v>
      </c>
      <c r="L65" t="str">
        <f t="shared" si="9"/>
        <v>0.919954181962256-2.51746090889794i</v>
      </c>
      <c r="M65">
        <f t="shared" si="10"/>
        <v>8.5636179720015733</v>
      </c>
      <c r="N65">
        <f t="shared" si="11"/>
        <v>-69.926211375882232</v>
      </c>
      <c r="O65" t="str">
        <f t="shared" si="12"/>
        <v>9799.54726441223-5435.52661771898i</v>
      </c>
      <c r="P65" t="str">
        <f t="shared" si="13"/>
        <v>-22.209972763088-4.76032295008449i</v>
      </c>
      <c r="Q65">
        <f t="shared" si="14"/>
        <v>27.126021999442646</v>
      </c>
      <c r="R65">
        <f t="shared" si="15"/>
        <v>-167.90267023545627</v>
      </c>
      <c r="S65" t="str">
        <f t="shared" si="16"/>
        <v>-0.715826663206166-3.58515488167523i</v>
      </c>
      <c r="T65">
        <f t="shared" si="17"/>
        <v>11.25993117101906</v>
      </c>
      <c r="U65">
        <f t="shared" si="18"/>
        <v>-101.29142492822729</v>
      </c>
    </row>
    <row r="66" spans="2:21" x14ac:dyDescent="0.25">
      <c r="B66">
        <f t="shared" si="20"/>
        <v>40000</v>
      </c>
      <c r="C66" s="208" t="str">
        <f t="shared" si="0"/>
        <v>0.9744-0.251327412287183i</v>
      </c>
      <c r="D66" s="208" t="str">
        <f t="shared" si="1"/>
        <v>0.0424956506412715-0.189541729144814i</v>
      </c>
      <c r="E66" s="208" t="str">
        <f t="shared" si="2"/>
        <v>0.01+0.552920307031804i</v>
      </c>
      <c r="F66" s="208" t="str">
        <f t="shared" si="3"/>
        <v>0.0524956506412715+0.36337857788699i</v>
      </c>
      <c r="G66" s="208" t="str">
        <f t="shared" si="4"/>
        <v>4.67321080236023-32.3482931401695i</v>
      </c>
      <c r="H66" s="208" t="str">
        <f t="shared" si="5"/>
        <v>-0.32708852857296-2.99014300624747i</v>
      </c>
      <c r="I66" s="208">
        <f t="shared" si="6"/>
        <v>9.5654981292947721</v>
      </c>
      <c r="J66" s="208">
        <f t="shared" si="7"/>
        <v>-96.242702749244415</v>
      </c>
      <c r="K66" s="208" t="str">
        <f t="shared" si="8"/>
        <v>-5.93276028304094-2.26043022026366i</v>
      </c>
      <c r="L66" t="str">
        <f t="shared" si="9"/>
        <v>0.481894361801125-2.04857552464234i</v>
      </c>
      <c r="M66">
        <f t="shared" si="10"/>
        <v>6.4629429141220633</v>
      </c>
      <c r="N66">
        <f t="shared" si="11"/>
        <v>-76.762750630923094</v>
      </c>
      <c r="O66" t="str">
        <f t="shared" si="12"/>
        <v>9796.89417305141-4183.26374593449i</v>
      </c>
      <c r="P66" t="str">
        <f t="shared" si="13"/>
        <v>-8.36459442800187+0.330865717652356i</v>
      </c>
      <c r="Q66">
        <f t="shared" si="14"/>
        <v>18.455687589982237</v>
      </c>
      <c r="R66">
        <f t="shared" si="15"/>
        <v>177.73481767855881</v>
      </c>
      <c r="S66" t="str">
        <f t="shared" si="16"/>
        <v>-0.704506374551857-2.63884502861112i</v>
      </c>
      <c r="T66">
        <f t="shared" si="17"/>
        <v>8.7272906544818252</v>
      </c>
      <c r="U66">
        <f t="shared" si="18"/>
        <v>-104.94792390513985</v>
      </c>
    </row>
    <row r="67" spans="2:21" x14ac:dyDescent="0.25">
      <c r="B67">
        <f t="shared" si="20"/>
        <v>50000</v>
      </c>
      <c r="C67" s="208" t="str">
        <f t="shared" si="0"/>
        <v>0.96-0.314159265358979i</v>
      </c>
      <c r="D67" s="208" t="str">
        <f t="shared" si="1"/>
        <v>0.0293187237564543-0.153720122667572i</v>
      </c>
      <c r="E67" s="208" t="str">
        <f t="shared" si="2"/>
        <v>0.01+0.691150383789754i</v>
      </c>
      <c r="F67" s="208" t="str">
        <f t="shared" si="3"/>
        <v>0.0393187237564543+0.537430261122182i</v>
      </c>
      <c r="G67" s="208" t="str">
        <f t="shared" si="4"/>
        <v>1.62486795699262-22.2096021179289i</v>
      </c>
      <c r="H67" s="208" t="str">
        <f t="shared" si="5"/>
        <v>-0.495463961979568-1.99665069871582i</v>
      </c>
      <c r="I67" s="208">
        <f t="shared" si="6"/>
        <v>6.2655577229612547</v>
      </c>
      <c r="J67" s="208">
        <f t="shared" si="7"/>
        <v>-103.93630536629848</v>
      </c>
      <c r="K67" s="208" t="str">
        <f t="shared" si="8"/>
        <v>-3.36642370719422-0.900932090903832i</v>
      </c>
      <c r="L67" t="str">
        <f t="shared" si="9"/>
        <v>0.252207881241359-1.71529726938688i</v>
      </c>
      <c r="M67">
        <f t="shared" si="10"/>
        <v>4.779678154701517</v>
      </c>
      <c r="N67">
        <f t="shared" si="11"/>
        <v>-81.635477855402527</v>
      </c>
      <c r="O67" t="str">
        <f t="shared" si="12"/>
        <v>9793.48516573924-3456.20819043086i</v>
      </c>
      <c r="P67" t="str">
        <f t="shared" si="13"/>
        <v>-4.46618060610635+0.348032276779775i</v>
      </c>
      <c r="Q67">
        <f t="shared" si="14"/>
        <v>13.025018345734399</v>
      </c>
      <c r="R67">
        <f t="shared" si="15"/>
        <v>175.54416504593505</v>
      </c>
      <c r="S67" t="str">
        <f t="shared" si="16"/>
        <v>-0.695149574597106-2.06117805009883i</v>
      </c>
      <c r="T67">
        <f t="shared" si="17"/>
        <v>6.7501608968059479</v>
      </c>
      <c r="U67">
        <f t="shared" si="18"/>
        <v>-108.63710979635464</v>
      </c>
    </row>
    <row r="68" spans="2:21" x14ac:dyDescent="0.25">
      <c r="B68">
        <f t="shared" si="20"/>
        <v>60000</v>
      </c>
      <c r="C68" s="208" t="str">
        <f t="shared" si="0"/>
        <v>0.9424-0.376991118430775i</v>
      </c>
      <c r="D68" s="208" t="str">
        <f t="shared" si="1"/>
        <v>0.0220077291938485-0.129064928859425i</v>
      </c>
      <c r="E68" s="208" t="str">
        <f t="shared" si="2"/>
        <v>0.01+0.829380460547705i</v>
      </c>
      <c r="F68" s="208" t="str">
        <f t="shared" si="3"/>
        <v>0.0320077291938485+0.70031553168828i</v>
      </c>
      <c r="G68" s="208" t="str">
        <f t="shared" si="4"/>
        <v>0.78152402335364-17.0994139767733i</v>
      </c>
      <c r="H68" s="208" t="str">
        <f t="shared" si="5"/>
        <v>-0.522200362897831-1.50072113481026i</v>
      </c>
      <c r="I68" s="208">
        <f t="shared" si="6"/>
        <v>4.0223681074978863</v>
      </c>
      <c r="J68" s="208">
        <f t="shared" si="7"/>
        <v>-109.18617369196507</v>
      </c>
      <c r="K68" s="208" t="str">
        <f t="shared" si="8"/>
        <v>-2.18973507938565-0.477186614650404i</v>
      </c>
      <c r="L68" t="str">
        <f t="shared" si="9"/>
        <v>0.116557727544037-1.47503765793063i</v>
      </c>
      <c r="M68">
        <f t="shared" si="10"/>
        <v>3.4030960077617349</v>
      </c>
      <c r="N68">
        <f t="shared" si="11"/>
        <v>-85.481866138523756</v>
      </c>
      <c r="O68" t="str">
        <f t="shared" si="12"/>
        <v>9789.32182172543-2991.71398325746i</v>
      </c>
      <c r="P68" t="str">
        <f t="shared" si="13"/>
        <v>-2.82996344965112+0.232664776781871i</v>
      </c>
      <c r="Q68">
        <f t="shared" si="14"/>
        <v>9.0648728892983996</v>
      </c>
      <c r="R68">
        <f t="shared" si="15"/>
        <v>175.30001148948628</v>
      </c>
      <c r="S68" t="str">
        <f t="shared" si="16"/>
        <v>-0.685890082555308-1.66736201621535i</v>
      </c>
      <c r="T68">
        <f t="shared" si="17"/>
        <v>5.1195568816713601</v>
      </c>
      <c r="U68">
        <f t="shared" si="18"/>
        <v>-112.36042469322885</v>
      </c>
    </row>
    <row r="69" spans="2:21" x14ac:dyDescent="0.25">
      <c r="B69">
        <f t="shared" si="20"/>
        <v>70000</v>
      </c>
      <c r="C69" s="208" t="str">
        <f t="shared" si="0"/>
        <v>0.9216-0.439822971502571i</v>
      </c>
      <c r="D69" s="208" t="str">
        <f t="shared" si="1"/>
        <v>0.0175459646802025-0.111131781152612i</v>
      </c>
      <c r="E69" s="208" t="str">
        <f t="shared" si="2"/>
        <v>0.01+0.967610537305656i</v>
      </c>
      <c r="F69" s="208" t="str">
        <f t="shared" si="3"/>
        <v>0.0275459646802025+0.856478756153044i</v>
      </c>
      <c r="G69" s="208" t="str">
        <f t="shared" si="4"/>
        <v>0.450149783480022-13.9963777313134i</v>
      </c>
      <c r="H69" s="208" t="str">
        <f t="shared" si="5"/>
        <v>-0.52505851221954-1.19781086426441i</v>
      </c>
      <c r="I69" s="208">
        <f t="shared" si="6"/>
        <v>2.3310716073463116</v>
      </c>
      <c r="J69" s="208">
        <f t="shared" si="7"/>
        <v>-113.67016678162955</v>
      </c>
      <c r="K69" s="208" t="str">
        <f t="shared" si="8"/>
        <v>-1.54754407476387-0.295605896547995i</v>
      </c>
      <c r="L69" t="str">
        <f t="shared" si="9"/>
        <v>0.0280425424706679-1.29670757959057i</v>
      </c>
      <c r="M69">
        <f t="shared" si="10"/>
        <v>2.2588716307129766</v>
      </c>
      <c r="N69">
        <f t="shared" si="11"/>
        <v>-88.761117041328745</v>
      </c>
      <c r="O69" t="str">
        <f t="shared" si="12"/>
        <v>9784.40606747535-2677.21059333507i</v>
      </c>
      <c r="P69" t="str">
        <f t="shared" si="13"/>
        <v>-1.97214422385132+0.154815444494679i</v>
      </c>
      <c r="Q69">
        <f t="shared" si="14"/>
        <v>5.9254543589576079</v>
      </c>
      <c r="R69">
        <f t="shared" si="15"/>
        <v>175.51142468967151</v>
      </c>
      <c r="S69" t="str">
        <f t="shared" si="16"/>
        <v>-0.675829082140159-1.37848553837285i</v>
      </c>
      <c r="T69">
        <f t="shared" si="17"/>
        <v>3.7235356238526345</v>
      </c>
      <c r="U69">
        <f t="shared" si="18"/>
        <v>-116.11729309372679</v>
      </c>
    </row>
    <row r="70" spans="2:21" x14ac:dyDescent="0.25">
      <c r="B70">
        <f t="shared" si="20"/>
        <v>80000</v>
      </c>
      <c r="C70" s="208" t="str">
        <f t="shared" si="0"/>
        <v>0.8976-0.502654824574367i</v>
      </c>
      <c r="D70" s="208" t="str">
        <f t="shared" si="1"/>
        <v>0.0146282571242708-0.0975290943170075i</v>
      </c>
      <c r="E70" s="208" t="str">
        <f t="shared" si="2"/>
        <v>0.01+1.10584061406361i</v>
      </c>
      <c r="F70" s="208" t="str">
        <f t="shared" si="3"/>
        <v>0.0246282571242708+1.0083115197466i</v>
      </c>
      <c r="G70" s="208" t="str">
        <f t="shared" si="4"/>
        <v>0.29051358627894-11.8939880402368i</v>
      </c>
      <c r="H70" s="208" t="str">
        <f t="shared" si="5"/>
        <v>-0.522930782198853-0.989749380745877i</v>
      </c>
      <c r="I70" s="208">
        <f t="shared" si="6"/>
        <v>0.97972019100210073</v>
      </c>
      <c r="J70" s="208">
        <f t="shared" si="7"/>
        <v>-117.84958390101947</v>
      </c>
      <c r="K70" s="208" t="str">
        <f t="shared" si="8"/>
        <v>-1.15576017394343-0.202321842242156i</v>
      </c>
      <c r="L70" t="str">
        <f t="shared" si="9"/>
        <v>-0.0350017955996476-1.16050907896127i</v>
      </c>
      <c r="M70">
        <f t="shared" si="10"/>
        <v>1.2969196960613949</v>
      </c>
      <c r="N70">
        <f t="shared" si="11"/>
        <v>-91.727558561069628</v>
      </c>
      <c r="O70" t="str">
        <f t="shared" si="12"/>
        <v>9778.74017444554-2456.40582311199i</v>
      </c>
      <c r="P70" t="str">
        <f t="shared" si="13"/>
        <v>-1.46041354862604+0.106516898714243i</v>
      </c>
      <c r="Q70">
        <f t="shared" si="14"/>
        <v>3.312558900412049</v>
      </c>
      <c r="R70">
        <f t="shared" si="15"/>
        <v>175.82845474317995</v>
      </c>
      <c r="S70" t="str">
        <f t="shared" si="16"/>
        <v>-0.664466642812015-1.15525908813712i</v>
      </c>
      <c r="T70">
        <f t="shared" si="17"/>
        <v>2.4947706790297803</v>
      </c>
      <c r="U70">
        <f t="shared" si="18"/>
        <v>-119.90608249087389</v>
      </c>
    </row>
    <row r="71" spans="2:21" x14ac:dyDescent="0.25">
      <c r="B71">
        <f t="shared" si="20"/>
        <v>90000</v>
      </c>
      <c r="C71" s="208" t="str">
        <f t="shared" si="0"/>
        <v>0.8704-0.565486677646163i</v>
      </c>
      <c r="D71" s="208" t="str">
        <f t="shared" si="1"/>
        <v>0.0126178523198656-0.0868694027219374i</v>
      </c>
      <c r="E71" s="208" t="str">
        <f t="shared" si="2"/>
        <v>0.01+1.24407069082156i</v>
      </c>
      <c r="F71" s="208" t="str">
        <f t="shared" si="3"/>
        <v>0.0226178523198656+1.15720128809962i</v>
      </c>
      <c r="G71" s="208" t="str">
        <f t="shared" si="4"/>
        <v>0.202604420295048-10.3658867705216i</v>
      </c>
      <c r="H71" s="208" t="str">
        <f t="shared" si="5"/>
        <v>-0.519969282406259-0.835641999231329i</v>
      </c>
      <c r="I71" s="208">
        <f t="shared" si="6"/>
        <v>-0.13826120512694595</v>
      </c>
      <c r="J71" s="208">
        <f t="shared" si="7"/>
        <v>-121.8914966767249</v>
      </c>
      <c r="K71" s="208" t="str">
        <f t="shared" si="8"/>
        <v>-0.897921959783809-0.148395353414745i</v>
      </c>
      <c r="L71" t="str">
        <f t="shared" si="9"/>
        <v>-0.0836482521721497-1.053793447121i</v>
      </c>
      <c r="M71">
        <f t="shared" si="10"/>
        <v>0.48238849436609244</v>
      </c>
      <c r="N71">
        <f t="shared" si="11"/>
        <v>-94.538520918434017</v>
      </c>
      <c r="O71" t="str">
        <f t="shared" si="12"/>
        <v>9772.32675646577-2298.02011447056i</v>
      </c>
      <c r="P71" t="str">
        <f t="shared" si="13"/>
        <v>-1.12831560035708+0.0759085759962825i</v>
      </c>
      <c r="Q71">
        <f t="shared" si="14"/>
        <v>1.0682239451718167</v>
      </c>
      <c r="R71">
        <f t="shared" si="15"/>
        <v>176.15116803420796</v>
      </c>
      <c r="S71" t="str">
        <f t="shared" si="16"/>
        <v>-0.651492327661218-0.97599123973336i</v>
      </c>
      <c r="T71">
        <f t="shared" si="17"/>
        <v>1.3893430391538248</v>
      </c>
      <c r="U71">
        <f t="shared" si="18"/>
        <v>-123.72384817194428</v>
      </c>
    </row>
    <row r="72" spans="2:21" x14ac:dyDescent="0.25">
      <c r="B72">
        <f t="shared" si="20"/>
        <v>100000</v>
      </c>
      <c r="C72" s="208" t="str">
        <f t="shared" si="0"/>
        <v>0.84-0.628318530717959i</v>
      </c>
      <c r="D72" s="208" t="str">
        <f t="shared" si="1"/>
        <v>0.0111747816599592-0.0782967270411641i</v>
      </c>
      <c r="E72" s="208" t="str">
        <f t="shared" si="2"/>
        <v>0.01+1.38230076757951i</v>
      </c>
      <c r="F72" s="208" t="str">
        <f t="shared" si="3"/>
        <v>0.0211747816599592+1.30400404053835i</v>
      </c>
      <c r="G72" s="208" t="str">
        <f t="shared" si="4"/>
        <v>0.149392161973376-9.19999960171572i</v>
      </c>
      <c r="H72" s="208" t="str">
        <f t="shared" si="5"/>
        <v>-0.51719054266999-0.715360862835028i</v>
      </c>
      <c r="I72" s="208">
        <f t="shared" si="6"/>
        <v>-1.0833588423237175</v>
      </c>
      <c r="J72" s="208">
        <f t="shared" si="7"/>
        <v>-125.86612125106949</v>
      </c>
      <c r="K72" s="208" t="str">
        <f t="shared" si="8"/>
        <v>-0.718660432802593-0.114504904149004i</v>
      </c>
      <c r="L72" t="str">
        <f t="shared" si="9"/>
        <v>-0.124064490377617-0.968204338908909i</v>
      </c>
      <c r="M72">
        <f t="shared" si="10"/>
        <v>-0.20992946102389612</v>
      </c>
      <c r="N72">
        <f t="shared" si="11"/>
        <v>-97.302017616166737</v>
      </c>
      <c r="O72" t="str">
        <f t="shared" si="12"/>
        <v>9765.16876673364-2183.28027731847i</v>
      </c>
      <c r="P72" t="str">
        <f t="shared" si="13"/>
        <v>-0.899582205967598+0.0558077092360209i</v>
      </c>
      <c r="Q72">
        <f t="shared" si="14"/>
        <v>-0.90250054663749568</v>
      </c>
      <c r="R72">
        <f t="shared" si="15"/>
        <v>176.45007030323822</v>
      </c>
      <c r="S72" t="str">
        <f t="shared" si="16"/>
        <v>-0.636707938315537-0.827797021834458i</v>
      </c>
      <c r="T72">
        <f t="shared" si="17"/>
        <v>0.37683376100054189</v>
      </c>
      <c r="U72">
        <f t="shared" si="18"/>
        <v>-127.56602629482244</v>
      </c>
    </row>
    <row r="73" spans="2:21" x14ac:dyDescent="0.25">
      <c r="B73">
        <f>B72+20000</f>
        <v>120000</v>
      </c>
      <c r="C73" s="208" t="str">
        <f t="shared" si="0"/>
        <v>0.7696-0.75398223686155i</v>
      </c>
      <c r="D73" s="208" t="str">
        <f t="shared" si="1"/>
        <v>0.00928865408207618-0.0653717279768084i</v>
      </c>
      <c r="E73" s="208" t="str">
        <f t="shared" si="2"/>
        <v>0.01+1.65876092109541i</v>
      </c>
      <c r="F73" s="208" t="str">
        <f t="shared" si="3"/>
        <v>0.0192886540820762+1.5933891931186i</v>
      </c>
      <c r="G73" s="208" t="str">
        <f t="shared" si="4"/>
        <v>0.0911540141884779-7.53001326579166i</v>
      </c>
      <c r="H73" s="208" t="str">
        <f t="shared" si="5"/>
        <v>-0.512828366888191-0.536285381544956i</v>
      </c>
      <c r="I73" s="208">
        <f t="shared" si="6"/>
        <v>-2.5916778068982143</v>
      </c>
      <c r="J73" s="208">
        <f t="shared" si="7"/>
        <v>-133.71914361343789</v>
      </c>
      <c r="K73" s="208" t="str">
        <f t="shared" si="8"/>
        <v>-0.491403280767102-0.0759025838789068i</v>
      </c>
      <c r="L73" t="str">
        <f t="shared" si="9"/>
        <v>-0.193685823710826-0.838914894951493i</v>
      </c>
      <c r="M73">
        <f t="shared" si="10"/>
        <v>-1.3001045282381201</v>
      </c>
      <c r="N73">
        <f t="shared" si="11"/>
        <v>-103.00045774108526</v>
      </c>
      <c r="O73" t="str">
        <f t="shared" si="12"/>
        <v>9748.63256095181-2040.9116543537i</v>
      </c>
      <c r="P73" t="str">
        <f t="shared" si="13"/>
        <v>-0.612123311510392+0.0325486108634098i</v>
      </c>
      <c r="Q73">
        <f t="shared" si="14"/>
        <v>-4.2509597080036245</v>
      </c>
      <c r="R73">
        <f t="shared" si="15"/>
        <v>176.95626131436148</v>
      </c>
      <c r="S73" t="str">
        <f t="shared" si="16"/>
        <v>-0.60133640717185-0.595148185951697i</v>
      </c>
      <c r="T73">
        <f t="shared" si="17"/>
        <v>-1.4520415727529947</v>
      </c>
      <c r="U73">
        <f t="shared" si="18"/>
        <v>-135.29633126849993</v>
      </c>
    </row>
    <row r="74" spans="2:21" x14ac:dyDescent="0.25">
      <c r="B74">
        <f t="shared" ref="B74:B123" si="21">B73+20000</f>
        <v>140000</v>
      </c>
      <c r="C74" s="208" t="str">
        <f t="shared" si="0"/>
        <v>0.6864-0.879645943005142i</v>
      </c>
      <c r="D74" s="208" t="str">
        <f t="shared" si="1"/>
        <v>0.00814789733685021-0.0560974289107782i</v>
      </c>
      <c r="E74" s="208" t="str">
        <f t="shared" si="2"/>
        <v>0.01+1.93522107461131i</v>
      </c>
      <c r="F74" s="208" t="str">
        <f t="shared" si="3"/>
        <v>0.0181478973368502+1.87912364570053i</v>
      </c>
      <c r="G74" s="208" t="str">
        <f t="shared" si="4"/>
        <v>0.0616674996665625-6.38535994797399i</v>
      </c>
      <c r="H74" s="208" t="str">
        <f t="shared" si="5"/>
        <v>-0.509827063208826-0.405807052874427i</v>
      </c>
      <c r="I74" s="208">
        <f t="shared" si="6"/>
        <v>-3.7201694317525318</v>
      </c>
      <c r="J74" s="208">
        <f t="shared" si="7"/>
        <v>-141.48126231386169</v>
      </c>
      <c r="K74" s="208" t="str">
        <f t="shared" si="8"/>
        <v>-0.357699815294898-0.0554866454935777i</v>
      </c>
      <c r="L74" t="str">
        <f t="shared" si="9"/>
        <v>-0.260548457008372-0.741939199790094i</v>
      </c>
      <c r="M74">
        <f t="shared" si="10"/>
        <v>-2.0875912093947244</v>
      </c>
      <c r="N74">
        <f t="shared" si="11"/>
        <v>-109.34985942553703</v>
      </c>
      <c r="O74" t="str">
        <f t="shared" si="12"/>
        <v>9729.16183208074-1972.91365893862i</v>
      </c>
      <c r="P74" t="str">
        <f t="shared" si="13"/>
        <v>-0.444304295092498+0.0205309741475466i</v>
      </c>
      <c r="Q74">
        <f t="shared" si="14"/>
        <v>-7.037126182202976</v>
      </c>
      <c r="R74">
        <f t="shared" si="15"/>
        <v>177.35428629598212</v>
      </c>
      <c r="S74" t="str">
        <f t="shared" si="16"/>
        <v>-0.55838544278256-0.420394030941401i</v>
      </c>
      <c r="T74">
        <f t="shared" si="17"/>
        <v>-3.1111281191490905</v>
      </c>
      <c r="U74">
        <f t="shared" si="18"/>
        <v>-143.02485032757153</v>
      </c>
    </row>
    <row r="75" spans="2:21" x14ac:dyDescent="0.25">
      <c r="B75">
        <f t="shared" si="21"/>
        <v>160000</v>
      </c>
      <c r="C75" s="208" t="str">
        <f t="shared" si="0"/>
        <v>0.5904-1.00530964914873i</v>
      </c>
      <c r="D75" s="208" t="str">
        <f t="shared" si="1"/>
        <v>0.00740609542866305-0.0491219609438475i</v>
      </c>
      <c r="E75" s="208" t="str">
        <f t="shared" si="2"/>
        <v>0.01+2.21168122812721i</v>
      </c>
      <c r="F75" s="208" t="str">
        <f t="shared" si="3"/>
        <v>0.017406095428663+2.16255926718336i</v>
      </c>
      <c r="G75" s="208" t="str">
        <f t="shared" si="4"/>
        <v>0.0446599707935278-5.54862140722506i</v>
      </c>
      <c r="H75" s="208" t="str">
        <f t="shared" si="5"/>
        <v>-0.507740755608103-0.30370921337729i</v>
      </c>
      <c r="I75" s="208">
        <f t="shared" si="6"/>
        <v>-4.5588237297507481</v>
      </c>
      <c r="J75" s="208">
        <f t="shared" si="7"/>
        <v>-149.11390707638472</v>
      </c>
      <c r="K75" s="208" t="str">
        <f t="shared" si="8"/>
        <v>-0.272228408052367-0.0432874049805045i</v>
      </c>
      <c r="L75" t="str">
        <f t="shared" si="9"/>
        <v>-0.331807227934959-0.6566688731497i</v>
      </c>
      <c r="M75">
        <f t="shared" si="10"/>
        <v>-2.665539133241202</v>
      </c>
      <c r="N75">
        <f t="shared" si="11"/>
        <v>-116.80694488127759</v>
      </c>
      <c r="O75" t="str">
        <f t="shared" si="12"/>
        <v>9706.79203011752-1951.04115182185i</v>
      </c>
      <c r="P75" t="str">
        <f t="shared" si="13"/>
        <v>-0.337526674260334+0.0137325508536607i</v>
      </c>
      <c r="Q75">
        <f t="shared" si="14"/>
        <v>-9.4266549053309436</v>
      </c>
      <c r="R75">
        <f t="shared" si="15"/>
        <v>177.67015899038168</v>
      </c>
      <c r="S75" t="str">
        <f t="shared" si="16"/>
        <v>-0.509092889034338-0.286198078788684i</v>
      </c>
      <c r="T75">
        <f t="shared" si="17"/>
        <v>-4.6713749391052062</v>
      </c>
      <c r="U75">
        <f t="shared" si="18"/>
        <v>-150.6564978470762</v>
      </c>
    </row>
    <row r="76" spans="2:21" x14ac:dyDescent="0.25">
      <c r="B76">
        <f t="shared" si="21"/>
        <v>180000</v>
      </c>
      <c r="C76" s="208" t="str">
        <f t="shared" si="0"/>
        <v>0.4816-1.13097335529233i</v>
      </c>
      <c r="D76" s="208" t="str">
        <f t="shared" si="1"/>
        <v>0.00689687701585696-0.0436863656779782i</v>
      </c>
      <c r="E76" s="208" t="str">
        <f t="shared" si="2"/>
        <v>0.01+2.48814138164312i</v>
      </c>
      <c r="F76" s="208" t="str">
        <f t="shared" si="3"/>
        <v>0.016896877015857+2.44445501596514i</v>
      </c>
      <c r="G76" s="208" t="str">
        <f t="shared" si="4"/>
        <v>0.0339314828847932-4.90883513320413i</v>
      </c>
      <c r="H76" s="208" t="str">
        <f t="shared" si="5"/>
        <v>-0.506250466096193-0.219721681130278i</v>
      </c>
      <c r="I76" s="208">
        <f t="shared" si="6"/>
        <v>-5.1631693834813328</v>
      </c>
      <c r="J76" s="208">
        <f t="shared" si="7"/>
        <v>-156.53830136268769</v>
      </c>
      <c r="K76" s="208" t="str">
        <f t="shared" si="8"/>
        <v>-0.21421514541764-0.0353379753741278i</v>
      </c>
      <c r="L76" t="str">
        <f t="shared" si="9"/>
        <v>-0.407466793229239-0.565340890246623i</v>
      </c>
      <c r="M76">
        <f t="shared" si="10"/>
        <v>-3.1368598796079135</v>
      </c>
      <c r="N76">
        <f t="shared" si="11"/>
        <v>-125.78200094532127</v>
      </c>
      <c r="O76" t="str">
        <f t="shared" si="12"/>
        <v>9681.56362025396-1959.55760148097i</v>
      </c>
      <c r="P76" t="str">
        <f t="shared" si="13"/>
        <v>-0.265274329670057+0.00960995947017748i</v>
      </c>
      <c r="Q76">
        <f t="shared" si="14"/>
        <v>-11.520399718309285</v>
      </c>
      <c r="R76">
        <f t="shared" si="15"/>
        <v>177.92528194096465</v>
      </c>
      <c r="S76" t="str">
        <f t="shared" si="16"/>
        <v>-0.455686362360109-0.183320100416259i</v>
      </c>
      <c r="T76">
        <f t="shared" si="17"/>
        <v>-6.1752130086418635</v>
      </c>
      <c r="U76">
        <f t="shared" si="18"/>
        <v>-158.08535004700593</v>
      </c>
    </row>
    <row r="77" spans="2:21" x14ac:dyDescent="0.25">
      <c r="B77">
        <f t="shared" si="21"/>
        <v>200000</v>
      </c>
      <c r="C77" s="208" t="str">
        <f t="shared" si="0"/>
        <v>0.36-1.25663706143592i</v>
      </c>
      <c r="D77" s="208" t="str">
        <f t="shared" si="1"/>
        <v>0.00653231543943977-0.0393321623880282i</v>
      </c>
      <c r="E77" s="208" t="str">
        <f t="shared" si="2"/>
        <v>0.01+2.76460153515902i</v>
      </c>
      <c r="F77" s="208" t="str">
        <f t="shared" si="3"/>
        <v>0.0165323154394398+2.72526937277099i</v>
      </c>
      <c r="G77" s="208" t="str">
        <f t="shared" si="4"/>
        <v>0.0267103805947085-4.40307242119029i</v>
      </c>
      <c r="H77" s="208" t="str">
        <f t="shared" si="5"/>
        <v>-0.505155540246886-0.148038100624613i</v>
      </c>
      <c r="I77" s="208">
        <f t="shared" si="6"/>
        <v>-5.5736755062009351</v>
      </c>
      <c r="J77" s="208">
        <f t="shared" si="7"/>
        <v>-163.66654017980096</v>
      </c>
      <c r="K77" s="208" t="str">
        <f t="shared" si="8"/>
        <v>-0.173007878844953-0.0298128349849099i</v>
      </c>
      <c r="L77" t="str">
        <f t="shared" si="9"/>
        <v>-0.4774718491633-0.4527585720267i</v>
      </c>
      <c r="M77">
        <f t="shared" si="10"/>
        <v>-3.6354250403342321</v>
      </c>
      <c r="N77">
        <f t="shared" si="11"/>
        <v>-136.52180949846263</v>
      </c>
      <c r="O77" t="str">
        <f t="shared" si="12"/>
        <v>9653.52190216393-1988.98223269676i</v>
      </c>
      <c r="P77" t="str">
        <f t="shared" si="13"/>
        <v>-0.214061873886264+0.00696990634260526i</v>
      </c>
      <c r="Q77">
        <f t="shared" si="14"/>
        <v>-13.384611724034787</v>
      </c>
      <c r="R77">
        <f t="shared" si="15"/>
        <v>178.13509442566419</v>
      </c>
      <c r="S77" t="str">
        <f t="shared" si="16"/>
        <v>-0.400916900839661-0.105853605377613i</v>
      </c>
      <c r="T77">
        <f t="shared" si="17"/>
        <v>-7.6462472660062879</v>
      </c>
      <c r="U77">
        <f t="shared" si="18"/>
        <v>-165.20978017261407</v>
      </c>
    </row>
    <row r="78" spans="2:21" x14ac:dyDescent="0.25">
      <c r="B78">
        <f t="shared" si="21"/>
        <v>220000</v>
      </c>
      <c r="C78" s="208" t="str">
        <f t="shared" si="0"/>
        <v>0.2256-1.38230076757951i</v>
      </c>
      <c r="D78" s="208" t="str">
        <f t="shared" si="1"/>
        <v>0.00626240877574128-0.0357662256398856i</v>
      </c>
      <c r="E78" s="208" t="str">
        <f t="shared" si="2"/>
        <v>0.01+3.04106168867492i</v>
      </c>
      <c r="F78" s="208" t="str">
        <f t="shared" si="3"/>
        <v>0.0162624087757413+3.00529546303503i</v>
      </c>
      <c r="G78" s="208" t="str">
        <f t="shared" si="4"/>
        <v>0.0216062328080926-3.99283490698502i</v>
      </c>
      <c r="H78" s="208" t="str">
        <f t="shared" si="5"/>
        <v>-0.504330249019392-0.0851140293225434i</v>
      </c>
      <c r="I78" s="208">
        <f t="shared" si="6"/>
        <v>-5.8237322067185291</v>
      </c>
      <c r="J78" s="208">
        <f t="shared" si="7"/>
        <v>-170.42066026978753</v>
      </c>
      <c r="K78" s="208" t="str">
        <f t="shared" si="8"/>
        <v>-0.14267332716409-0.0257775377594312i</v>
      </c>
      <c r="L78" t="str">
        <f t="shared" si="9"/>
        <v>-0.52025646924598-0.314459173579938i</v>
      </c>
      <c r="M78">
        <f t="shared" si="10"/>
        <v>-4.3232518848976422</v>
      </c>
      <c r="N78">
        <f t="shared" si="11"/>
        <v>-148.84993075612229</v>
      </c>
      <c r="O78" t="str">
        <f t="shared" si="12"/>
        <v>9622.71680988995-2033.24796312844i</v>
      </c>
      <c r="P78" t="str">
        <f t="shared" si="13"/>
        <v>-0.176419751398745+0.00520357193680598i</v>
      </c>
      <c r="Q78">
        <f t="shared" si="14"/>
        <v>-15.065279257090847</v>
      </c>
      <c r="R78">
        <f t="shared" si="15"/>
        <v>178.31052762616889</v>
      </c>
      <c r="S78" t="str">
        <f t="shared" si="16"/>
        <v>-0.347478842055369-0.0491693357656832i</v>
      </c>
      <c r="T78">
        <f t="shared" si="17"/>
        <v>-9.0953324920086338</v>
      </c>
      <c r="U78">
        <f t="shared" si="18"/>
        <v>-171.94594094578716</v>
      </c>
    </row>
    <row r="79" spans="2:21" x14ac:dyDescent="0.25">
      <c r="B79">
        <f t="shared" si="21"/>
        <v>240000</v>
      </c>
      <c r="C79" s="208" t="str">
        <f t="shared" si="0"/>
        <v>0.0783999999999999-1.5079644737231i</v>
      </c>
      <c r="D79" s="208" t="str">
        <f t="shared" si="1"/>
        <v>0.00605702441057595-0.0327924829428947i</v>
      </c>
      <c r="E79" s="208" t="str">
        <f t="shared" si="2"/>
        <v>0.01+3.31752184219082i</v>
      </c>
      <c r="F79" s="208" t="str">
        <f t="shared" si="3"/>
        <v>0.016057024410576+3.28472935924793i</v>
      </c>
      <c r="G79" s="208" t="str">
        <f t="shared" si="4"/>
        <v>0.0178581617059647-3.65318172021606i</v>
      </c>
      <c r="H79" s="208" t="str">
        <f t="shared" si="5"/>
        <v>-0.503694057080289-0.0286568977104489i</v>
      </c>
      <c r="I79" s="208">
        <f t="shared" si="6"/>
        <v>-5.9426286368373171</v>
      </c>
      <c r="J79" s="208">
        <f t="shared" si="7"/>
        <v>-176.74375517267447</v>
      </c>
      <c r="K79" s="208" t="str">
        <f t="shared" si="8"/>
        <v>-0.119688731926099-0.0227130243187528i</v>
      </c>
      <c r="L79" t="str">
        <f t="shared" si="9"/>
        <v>-0.514197071598689-0.167608620338517i</v>
      </c>
      <c r="M79">
        <f t="shared" si="10"/>
        <v>-5.33887079838789</v>
      </c>
      <c r="N79">
        <f t="shared" si="11"/>
        <v>-161.94600827927653</v>
      </c>
      <c r="O79" t="str">
        <f t="shared" si="12"/>
        <v>9589.20269394763-2088.28049068962i</v>
      </c>
      <c r="P79" t="str">
        <f t="shared" si="13"/>
        <v>-0.147930715077529+0.00397863030044438i</v>
      </c>
      <c r="Q79">
        <f t="shared" si="14"/>
        <v>-16.595692520689205</v>
      </c>
      <c r="R79">
        <f t="shared" si="15"/>
        <v>178.45938834754801</v>
      </c>
      <c r="S79" t="str">
        <f t="shared" si="16"/>
        <v>-0.297534467082816-0.00916326824806231i</v>
      </c>
      <c r="T79">
        <f t="shared" si="17"/>
        <v>-10.525137121175661</v>
      </c>
      <c r="U79">
        <f t="shared" si="18"/>
        <v>-178.23600032561356</v>
      </c>
    </row>
    <row r="80" spans="2:21" x14ac:dyDescent="0.25">
      <c r="B80">
        <f t="shared" si="21"/>
        <v>260000</v>
      </c>
      <c r="C80" s="208" t="str">
        <f t="shared" si="0"/>
        <v>-0.0816000000000001-1.63362817986669i</v>
      </c>
      <c r="D80" s="208" t="str">
        <f t="shared" si="1"/>
        <v>0.00589712832643624-0.0302748538018936i</v>
      </c>
      <c r="E80" s="208" t="str">
        <f t="shared" si="2"/>
        <v>0.01+3.59398199570672i</v>
      </c>
      <c r="F80" s="208" t="str">
        <f t="shared" si="3"/>
        <v>0.0158971283264362+3.56370714190483i</v>
      </c>
      <c r="G80" s="208" t="str">
        <f t="shared" si="4"/>
        <v>0.015020599594884-3.3672130558929i</v>
      </c>
      <c r="H80" s="208" t="str">
        <f t="shared" si="5"/>
        <v>-0.503193940305705+0.0228848542395061i</v>
      </c>
      <c r="I80" s="208">
        <f t="shared" si="6"/>
        <v>-5.9563184668858717</v>
      </c>
      <c r="J80" s="208">
        <f t="shared" si="7"/>
        <v>177.39602852050876</v>
      </c>
      <c r="K80" s="208" t="str">
        <f t="shared" si="8"/>
        <v>-0.101853304583634-0.0203116339498038i</v>
      </c>
      <c r="L80" t="str">
        <f t="shared" si="9"/>
        <v>-0.459322582236868-0.0437646720158044i</v>
      </c>
      <c r="M80">
        <f t="shared" si="10"/>
        <v>-6.718394726939608</v>
      </c>
      <c r="N80">
        <f t="shared" si="11"/>
        <v>-174.55723712223786</v>
      </c>
      <c r="O80" t="str">
        <f t="shared" si="12"/>
        <v>9553.03808738859-2151.23328593769i</v>
      </c>
      <c r="P80" t="str">
        <f t="shared" si="13"/>
        <v>-0.125843283031614+0.00310335682015307i</v>
      </c>
      <c r="Q80">
        <f t="shared" si="14"/>
        <v>-18.000758890691767</v>
      </c>
      <c r="R80">
        <f t="shared" si="15"/>
        <v>178.58734441207599</v>
      </c>
      <c r="S80" t="str">
        <f t="shared" si="16"/>
        <v>-0.252481165171965+0.0178768984597314i</v>
      </c>
      <c r="T80">
        <f t="shared" si="17"/>
        <v>-11.933702060190999</v>
      </c>
      <c r="U80">
        <f t="shared" si="18"/>
        <v>175.94993831477265</v>
      </c>
    </row>
    <row r="81" spans="2:21" x14ac:dyDescent="0.25">
      <c r="B81">
        <f t="shared" si="21"/>
        <v>280000</v>
      </c>
      <c r="C81" s="208" t="str">
        <f t="shared" si="0"/>
        <v>-0.2544-1.75929188601028i</v>
      </c>
      <c r="D81" s="208" t="str">
        <f t="shared" si="1"/>
        <v>0.0057702190689517-0.0281159531279937i</v>
      </c>
      <c r="E81" s="208" t="str">
        <f t="shared" si="2"/>
        <v>0.01+3.87044214922263i</v>
      </c>
      <c r="F81" s="208" t="str">
        <f t="shared" si="3"/>
        <v>0.0157702190689517+3.84232619609464i</v>
      </c>
      <c r="G81" s="208" t="str">
        <f t="shared" si="4"/>
        <v>0.012818086352117-3.1230554730535i</v>
      </c>
      <c r="H81" s="208" t="str">
        <f t="shared" si="5"/>
        <v>-0.502794024377021+0.0706003032050554i</v>
      </c>
      <c r="I81" s="208">
        <f t="shared" si="6"/>
        <v>-5.8874027845228394</v>
      </c>
      <c r="J81" s="208">
        <f t="shared" si="7"/>
        <v>172.00701660118295</v>
      </c>
      <c r="K81" s="208" t="str">
        <f t="shared" si="8"/>
        <v>-0.0877337181301999-0.018381106959074i</v>
      </c>
      <c r="L81" t="str">
        <f t="shared" si="9"/>
        <v>-0.379314297551335+0.0374390529410112i</v>
      </c>
      <c r="M81">
        <f t="shared" si="10"/>
        <v>-8.3779112263818174</v>
      </c>
      <c r="N81">
        <f t="shared" si="11"/>
        <v>174.36305388959144</v>
      </c>
      <c r="O81" t="str">
        <f t="shared" si="12"/>
        <v>9514.28545764994-2220.05052646079i</v>
      </c>
      <c r="P81" t="str">
        <f t="shared" si="13"/>
        <v>-0.108369491788183+0.00246192372605328i</v>
      </c>
      <c r="Q81">
        <f t="shared" si="14"/>
        <v>-19.29961844397566</v>
      </c>
      <c r="R81">
        <f t="shared" si="15"/>
        <v>178.69858594471435</v>
      </c>
      <c r="S81" t="str">
        <f t="shared" si="16"/>
        <v>-0.212960082679074+0.0351905869832851i</v>
      </c>
      <c r="T81">
        <f t="shared" si="17"/>
        <v>-13.317038011631205</v>
      </c>
      <c r="U81">
        <f t="shared" si="18"/>
        <v>170.61695050884597</v>
      </c>
    </row>
    <row r="82" spans="2:21" x14ac:dyDescent="0.25">
      <c r="B82">
        <f t="shared" si="21"/>
        <v>300000</v>
      </c>
      <c r="C82" s="208" t="str">
        <f t="shared" si="0"/>
        <v>-0.44-1.88495559215388i</v>
      </c>
      <c r="D82" s="208" t="str">
        <f t="shared" si="1"/>
        <v>0.00566781153841493-0.0262442591822626i</v>
      </c>
      <c r="E82" s="208" t="str">
        <f t="shared" si="2"/>
        <v>0.01+4.14690230273853i</v>
      </c>
      <c r="F82" s="208" t="str">
        <f t="shared" si="3"/>
        <v>0.0156678115384149+4.12065804355627i</v>
      </c>
      <c r="G82" s="208" t="str">
        <f t="shared" si="4"/>
        <v>0.0110726138630506-2.91211413068785i</v>
      </c>
      <c r="H82" s="208" t="str">
        <f t="shared" si="5"/>
        <v>-0.502469416832457+0.115277220546088i</v>
      </c>
      <c r="I82" s="208">
        <f t="shared" si="6"/>
        <v>-5.7550327238393564</v>
      </c>
      <c r="J82" s="208">
        <f t="shared" si="7"/>
        <v>167.07872699540309</v>
      </c>
      <c r="K82" s="208" t="str">
        <f t="shared" si="8"/>
        <v>-0.0763635205254879-0.0167959066191408i</v>
      </c>
      <c r="L82" t="str">
        <f t="shared" si="9"/>
        <v>-0.299438611461697+0.078888949948359i</v>
      </c>
      <c r="M82">
        <f t="shared" si="10"/>
        <v>-10.182405023015663</v>
      </c>
      <c r="N82">
        <f t="shared" si="11"/>
        <v>165.24045524333499</v>
      </c>
      <c r="O82" t="str">
        <f t="shared" si="12"/>
        <v>9473.01094609313-2293.20492347554i</v>
      </c>
      <c r="P82" t="str">
        <f t="shared" si="13"/>
        <v>-0.0943058761022301+0.00198157533449374i</v>
      </c>
      <c r="Q82">
        <f t="shared" si="14"/>
        <v>-20.507307875348069</v>
      </c>
      <c r="R82">
        <f t="shared" si="15"/>
        <v>178.79626590227952</v>
      </c>
      <c r="S82" t="str">
        <f t="shared" si="16"/>
        <v>-0.179014796012643+0.0454603279088064i</v>
      </c>
      <c r="T82">
        <f t="shared" si="17"/>
        <v>-14.670808673713761</v>
      </c>
      <c r="U82">
        <f t="shared" si="18"/>
        <v>165.75109399398755</v>
      </c>
    </row>
    <row r="83" spans="2:21" x14ac:dyDescent="0.25">
      <c r="B83">
        <f t="shared" si="21"/>
        <v>320000</v>
      </c>
      <c r="C83" s="208" t="str">
        <f t="shared" si="0"/>
        <v>-0.6384-2.01061929829747i</v>
      </c>
      <c r="D83" s="208" t="str">
        <f t="shared" si="1"/>
        <v>0.00558398277904708-0.0246060672621999i</v>
      </c>
      <c r="E83" s="208" t="str">
        <f t="shared" si="2"/>
        <v>0.01+4.42336245625443i</v>
      </c>
      <c r="F83" s="208" t="str">
        <f t="shared" si="3"/>
        <v>0.0155839827790471+4.39875638899223i</v>
      </c>
      <c r="G83" s="208" t="str">
        <f t="shared" si="4"/>
        <v>0.00966483476185705-2.72800953774362i</v>
      </c>
      <c r="H83" s="208" t="str">
        <f t="shared" si="5"/>
        <v>-0.502202444846584+0.157499981617746i</v>
      </c>
      <c r="I83" s="208">
        <f t="shared" si="6"/>
        <v>-5.5749900304683315</v>
      </c>
      <c r="J83" s="208">
        <f t="shared" si="7"/>
        <v>162.58760974877032</v>
      </c>
      <c r="K83" s="208" t="str">
        <f t="shared" si="8"/>
        <v>-0.0670716179067698-0.0154709718540649i</v>
      </c>
      <c r="L83" t="str">
        <f t="shared" si="9"/>
        <v>-0.232408170758969+0.0939597483320849i</v>
      </c>
      <c r="M83">
        <f t="shared" si="10"/>
        <v>-12.017500559262526</v>
      </c>
      <c r="N83">
        <f t="shared" si="11"/>
        <v>157.98712563342858</v>
      </c>
      <c r="O83" t="str">
        <f t="shared" si="12"/>
        <v>9429.28409718088-2369.53391549931i</v>
      </c>
      <c r="P83" t="str">
        <f t="shared" si="13"/>
        <v>-0.0828179248953901+0.0016150616812804i</v>
      </c>
      <c r="Q83">
        <f t="shared" si="14"/>
        <v>-21.635861789407443</v>
      </c>
      <c r="R83">
        <f t="shared" si="15"/>
        <v>178.88279632472248</v>
      </c>
      <c r="S83" t="str">
        <f t="shared" si="16"/>
        <v>-0.150296728778443+0.0507973440996499i</v>
      </c>
      <c r="T83">
        <f t="shared" si="17"/>
        <v>-15.991258112263431</v>
      </c>
      <c r="U83">
        <f t="shared" si="18"/>
        <v>161.32575611149255</v>
      </c>
    </row>
    <row r="84" spans="2:21" x14ac:dyDescent="0.25">
      <c r="B84">
        <f t="shared" si="21"/>
        <v>340000</v>
      </c>
      <c r="C84" s="208" t="str">
        <f t="shared" si="0"/>
        <v>-0.8496-2.13628300444106i</v>
      </c>
      <c r="D84" s="208" t="str">
        <f t="shared" si="1"/>
        <v>0.00551449684203442-0.0231602697777028i</v>
      </c>
      <c r="E84" s="208" t="str">
        <f t="shared" si="2"/>
        <v>0.01+4.69982260977033i</v>
      </c>
      <c r="F84" s="208" t="str">
        <f t="shared" si="3"/>
        <v>0.0155144968420344+4.67666233999263i</v>
      </c>
      <c r="G84" s="208" t="str">
        <f t="shared" si="4"/>
        <v>0.00851220614865404-2.56590428493999i</v>
      </c>
      <c r="H84" s="208" t="str">
        <f t="shared" si="5"/>
        <v>-0.501980299827258+0.197711490529493i</v>
      </c>
      <c r="I84" s="208">
        <f t="shared" si="6"/>
        <v>-5.3599650399106284</v>
      </c>
      <c r="J84" s="208">
        <f t="shared" si="7"/>
        <v>158.50235246936685</v>
      </c>
      <c r="K84" s="208" t="str">
        <f t="shared" si="8"/>
        <v>-0.0593800949290483-0.0143468160670704i</v>
      </c>
      <c r="L84" t="str">
        <f t="shared" si="9"/>
        <v>-0.180504928852184+0.0947898906812239i</v>
      </c>
      <c r="M84">
        <f t="shared" si="10"/>
        <v>-13.812497229652319</v>
      </c>
      <c r="N84">
        <f t="shared" si="11"/>
        <v>152.29435569114989</v>
      </c>
      <c r="O84" t="str">
        <f t="shared" si="12"/>
        <v>9383.17757926931-2448.13371566756i</v>
      </c>
      <c r="P84" t="str">
        <f t="shared" si="13"/>
        <v>-0.0733120146519123+0.00133079883539471i</v>
      </c>
      <c r="Q84">
        <f t="shared" si="14"/>
        <v>-22.695066086362004</v>
      </c>
      <c r="R84">
        <f t="shared" si="15"/>
        <v>178.96005063291233</v>
      </c>
      <c r="S84" t="str">
        <f t="shared" si="16"/>
        <v>-0.126248744780743+0.0527923420185056i</v>
      </c>
      <c r="T84">
        <f t="shared" si="17"/>
        <v>-17.275601543296162</v>
      </c>
      <c r="U84">
        <f t="shared" si="18"/>
        <v>157.30720460990801</v>
      </c>
    </row>
    <row r="85" spans="2:21" x14ac:dyDescent="0.25">
      <c r="B85">
        <f t="shared" si="21"/>
        <v>360000</v>
      </c>
      <c r="C85" s="208" t="str">
        <f t="shared" si="0"/>
        <v>-1.0736-2.26194671058465i</v>
      </c>
      <c r="D85" s="208" t="str">
        <f t="shared" si="1"/>
        <v>0.00545625947185784-0.0218748690472854i</v>
      </c>
      <c r="E85" s="208" t="str">
        <f t="shared" si="2"/>
        <v>0.01+4.97628276328623i</v>
      </c>
      <c r="F85" s="208" t="str">
        <f t="shared" si="3"/>
        <v>0.0154562594718578+4.95440789423894i</v>
      </c>
      <c r="G85" s="208" t="str">
        <f t="shared" si="4"/>
        <v>0.00755610355373741-2.42206202377009i</v>
      </c>
      <c r="H85" s="208" t="str">
        <f t="shared" si="5"/>
        <v>-0.50179352496651+0.236253704469377i</v>
      </c>
      <c r="I85" s="208">
        <f t="shared" si="6"/>
        <v>-5.1199594367272976</v>
      </c>
      <c r="J85" s="208">
        <f t="shared" si="7"/>
        <v>154.7880733053415</v>
      </c>
      <c r="K85" s="208" t="str">
        <f t="shared" si="8"/>
        <v>-0.0529410615327884-0.0133806876343685i</v>
      </c>
      <c r="L85" t="str">
        <f t="shared" si="9"/>
        <v>-0.141575695654022+0.0890573865116982i</v>
      </c>
      <c r="M85">
        <f t="shared" si="10"/>
        <v>-15.532315241161525</v>
      </c>
      <c r="N85">
        <f t="shared" si="11"/>
        <v>147.82828790526494</v>
      </c>
      <c r="O85" t="str">
        <f t="shared" si="12"/>
        <v>9334.76689899264-2528.28870521707i</v>
      </c>
      <c r="P85" t="str">
        <f t="shared" si="13"/>
        <v>-0.0653564263103655+0.00110713578097305i</v>
      </c>
      <c r="Q85">
        <f t="shared" si="14"/>
        <v>-23.692987977391748</v>
      </c>
      <c r="R85">
        <f t="shared" si="15"/>
        <v>179.02950414402611</v>
      </c>
      <c r="S85" t="str">
        <f t="shared" si="16"/>
        <v>-0.106239211349814+0.052601771224491i</v>
      </c>
      <c r="T85">
        <f t="shared" si="17"/>
        <v>-18.522088157563019</v>
      </c>
      <c r="U85">
        <f t="shared" si="18"/>
        <v>153.65880242051685</v>
      </c>
    </row>
    <row r="86" spans="2:21" x14ac:dyDescent="0.25">
      <c r="B86">
        <f t="shared" si="21"/>
        <v>380000</v>
      </c>
      <c r="C86" s="208" t="str">
        <f t="shared" si="0"/>
        <v>-1.3104-2.38761041672824i</v>
      </c>
      <c r="D86" s="208" t="str">
        <f t="shared" si="1"/>
        <v>0.00540696785869073-0.0207245872519044i</v>
      </c>
      <c r="E86" s="208" t="str">
        <f t="shared" si="2"/>
        <v>0.01+5.25274291680213i</v>
      </c>
      <c r="F86" s="208" t="str">
        <f t="shared" si="3"/>
        <v>0.0154069678586907+5.23201832955023i</v>
      </c>
      <c r="G86" s="208" t="str">
        <f t="shared" si="4"/>
        <v>0.00675392359088648-2.2935500578699i</v>
      </c>
      <c r="H86" s="208" t="str">
        <f t="shared" si="5"/>
        <v>-0.501635020759275+0.273394939950532i</v>
      </c>
      <c r="I86" s="208">
        <f t="shared" si="6"/>
        <v>-4.8627315230144497</v>
      </c>
      <c r="J86" s="208">
        <f t="shared" si="7"/>
        <v>151.40927658299435</v>
      </c>
      <c r="K86" s="208" t="str">
        <f t="shared" si="8"/>
        <v>-0.0474963600431592-0.0125411237239528i</v>
      </c>
      <c r="L86" t="str">
        <f t="shared" si="9"/>
        <v>-0.112577326411922+0.0808783347666431i</v>
      </c>
      <c r="M86">
        <f t="shared" si="10"/>
        <v>-17.163605275544608</v>
      </c>
      <c r="N86">
        <f t="shared" si="11"/>
        <v>144.3055990778733</v>
      </c>
      <c r="O86" t="str">
        <f t="shared" si="12"/>
        <v>9284.13011120468-2609.42314256189i</v>
      </c>
      <c r="P86" t="str">
        <f t="shared" si="13"/>
        <v>-0.0586310410601014+0.000928897260672155i</v>
      </c>
      <c r="Q86">
        <f t="shared" si="14"/>
        <v>-24.63635792868482</v>
      </c>
      <c r="R86">
        <f t="shared" si="15"/>
        <v>179.09233335479348</v>
      </c>
      <c r="S86" t="str">
        <f t="shared" si="16"/>
        <v>-0.0896458868523606+0.0510421682363005i</v>
      </c>
      <c r="T86">
        <f t="shared" si="17"/>
        <v>-19.729894794693152</v>
      </c>
      <c r="U86">
        <f t="shared" si="18"/>
        <v>150.34387545251477</v>
      </c>
    </row>
    <row r="87" spans="2:21" x14ac:dyDescent="0.25">
      <c r="B87">
        <f>B86+20000</f>
        <v>400000</v>
      </c>
      <c r="C87" s="208" t="str">
        <f t="shared" si="0"/>
        <v>-1.56-2.51327412287183i</v>
      </c>
      <c r="D87" s="208" t="str">
        <f t="shared" si="1"/>
        <v>0.0053648796119293-0.0196891910426074i</v>
      </c>
      <c r="E87" s="208" t="str">
        <f t="shared" si="2"/>
        <v>0.01+5.52920307031804i</v>
      </c>
      <c r="F87" s="208" t="str">
        <f t="shared" si="3"/>
        <v>0.0153648796119293+5.50951387927543i</v>
      </c>
      <c r="G87" s="208" t="str">
        <f t="shared" si="4"/>
        <v>0.00607407943621909-2.17803365876607i</v>
      </c>
      <c r="H87" s="208" t="str">
        <f t="shared" si="5"/>
        <v>-0.501499376634534+0.309348744799813i</v>
      </c>
      <c r="I87" s="208">
        <f t="shared" si="6"/>
        <v>-4.5942244662512417</v>
      </c>
      <c r="J87" s="208">
        <f t="shared" si="7"/>
        <v>148.33173411545084</v>
      </c>
      <c r="K87" s="208" t="str">
        <f t="shared" si="8"/>
        <v>-0.0428511340997457-0.0118044820804376i</v>
      </c>
      <c r="L87" t="str">
        <f t="shared" si="9"/>
        <v>-0.0908573286445241+0.0722541701535472i</v>
      </c>
      <c r="M87">
        <f t="shared" si="10"/>
        <v>-18.704480448457335</v>
      </c>
      <c r="N87">
        <f t="shared" si="11"/>
        <v>141.50657135835363</v>
      </c>
      <c r="O87" t="str">
        <f t="shared" si="12"/>
        <v>9231.34752640208-2691.0673697664i</v>
      </c>
      <c r="P87" t="str">
        <f t="shared" si="13"/>
        <v>-0.0528943901203185+0.00078523511024904i</v>
      </c>
      <c r="Q87">
        <f t="shared" si="14"/>
        <v>-25.53085070920412</v>
      </c>
      <c r="R87">
        <f t="shared" si="15"/>
        <v>179.1494872518108</v>
      </c>
      <c r="S87" t="str">
        <f t="shared" si="16"/>
        <v>-0.0759006728096267+0.048675993240592i</v>
      </c>
      <c r="T87">
        <f t="shared" si="17"/>
        <v>-20.898953279970726</v>
      </c>
      <c r="U87">
        <f t="shared" si="18"/>
        <v>147.32747022852158</v>
      </c>
    </row>
    <row r="88" spans="2:21" x14ac:dyDescent="0.25">
      <c r="B88">
        <f t="shared" si="21"/>
        <v>420000</v>
      </c>
      <c r="C88" s="208" t="str">
        <f t="shared" si="0"/>
        <v>-1.8224-2.63893782901543i</v>
      </c>
      <c r="D88" s="208" t="str">
        <f t="shared" si="1"/>
        <v>0.00532865673912924-0.0187522934176526i</v>
      </c>
      <c r="E88" s="208" t="str">
        <f t="shared" si="2"/>
        <v>0.01+5.80566322383394i</v>
      </c>
      <c r="F88" s="208" t="str">
        <f t="shared" si="3"/>
        <v>0.0153286567391292+5.78691093041629i</v>
      </c>
      <c r="G88" s="208" t="str">
        <f t="shared" si="4"/>
        <v>0.00549273569842983-2.07363063783612i</v>
      </c>
      <c r="H88" s="208" t="str">
        <f t="shared" si="5"/>
        <v>-0.501382412655066+0.344287233917314i</v>
      </c>
      <c r="I88" s="208">
        <f t="shared" si="6"/>
        <v>-4.3189450845889885</v>
      </c>
      <c r="J88" s="208">
        <f t="shared" si="7"/>
        <v>145.52355100492605</v>
      </c>
      <c r="K88" s="208" t="str">
        <f t="shared" si="8"/>
        <v>-0.0388560612574413-0.0111526672642529i</v>
      </c>
      <c r="L88" t="str">
        <f t="shared" si="9"/>
        <v>-0.0744050665001412+0.0640742632844724i</v>
      </c>
      <c r="M88">
        <f t="shared" si="10"/>
        <v>-20.15849757771548</v>
      </c>
      <c r="N88">
        <f t="shared" si="11"/>
        <v>139.26646342832029</v>
      </c>
      <c r="O88" t="str">
        <f t="shared" si="12"/>
        <v>9176.50141749947-2772.83367679237i</v>
      </c>
      <c r="P88" t="str">
        <f t="shared" si="13"/>
        <v>-0.047961532068085+0.000668256590172405i</v>
      </c>
      <c r="Q88">
        <f t="shared" si="14"/>
        <v>-26.381296018610048</v>
      </c>
      <c r="R88">
        <f t="shared" si="15"/>
        <v>179.20173932717725</v>
      </c>
      <c r="S88" t="str">
        <f t="shared" si="16"/>
        <v>-0.0645081980246714+0.0458820672068484i</v>
      </c>
      <c r="T88">
        <f t="shared" si="17"/>
        <v>-22.029769170597294</v>
      </c>
      <c r="U88">
        <f t="shared" si="18"/>
        <v>144.57729932422606</v>
      </c>
    </row>
    <row r="89" spans="2:21" x14ac:dyDescent="0.25">
      <c r="B89">
        <f t="shared" si="21"/>
        <v>440000</v>
      </c>
      <c r="C89" s="208" t="str">
        <f t="shared" si="0"/>
        <v>-2.0976-2.76460153515902i</v>
      </c>
      <c r="D89" s="208" t="str">
        <f t="shared" si="1"/>
        <v>0.00529725804078698-0.0179004814891306i</v>
      </c>
      <c r="E89" s="208" t="str">
        <f t="shared" si="2"/>
        <v>0.01+6.08212337734984i</v>
      </c>
      <c r="F89" s="208" t="str">
        <f t="shared" si="3"/>
        <v>0.015297258040787+6.06422289586071i</v>
      </c>
      <c r="G89" s="208" t="str">
        <f t="shared" si="4"/>
        <v>0.00499162284390992-1.97880649308721i</v>
      </c>
      <c r="H89" s="208" t="str">
        <f t="shared" si="5"/>
        <v>-0.501280859437219+0.378350699654307i</v>
      </c>
      <c r="I89" s="208">
        <f t="shared" si="6"/>
        <v>-4.0402813138546003</v>
      </c>
      <c r="J89" s="208">
        <f t="shared" si="7"/>
        <v>142.95566669731048</v>
      </c>
      <c r="K89" s="208" t="str">
        <f t="shared" si="8"/>
        <v>-0.0353951470858326-0.0105716010589858i</v>
      </c>
      <c r="L89" t="str">
        <f t="shared" si="9"/>
        <v>-0.0617730240655486+0.0566783821573627i</v>
      </c>
      <c r="M89">
        <f t="shared" si="10"/>
        <v>-21.531468971854633</v>
      </c>
      <c r="N89">
        <f t="shared" si="11"/>
        <v>137.4627962864771</v>
      </c>
      <c r="O89" t="str">
        <f t="shared" si="12"/>
        <v>9119.67572775393-2854.39874402416i</v>
      </c>
      <c r="P89" t="str">
        <f t="shared" si="13"/>
        <v>-0.0436888706303731+0.000572127556636996i</v>
      </c>
      <c r="Q89">
        <f t="shared" si="14"/>
        <v>-27.191838918769655</v>
      </c>
      <c r="R89">
        <f t="shared" si="15"/>
        <v>179.24972606997861</v>
      </c>
      <c r="S89" t="str">
        <f t="shared" si="16"/>
        <v>-0.0550488920557406+0.042909751482512i</v>
      </c>
      <c r="T89">
        <f t="shared" si="17"/>
        <v>-23.123259454542342</v>
      </c>
      <c r="U89">
        <f t="shared" si="18"/>
        <v>142.06414157551663</v>
      </c>
    </row>
    <row r="90" spans="2:21" x14ac:dyDescent="0.25">
      <c r="B90">
        <f t="shared" si="21"/>
        <v>460000</v>
      </c>
      <c r="C90" s="208" t="str">
        <f t="shared" si="0"/>
        <v>-2.3856-2.89026524130261i</v>
      </c>
      <c r="D90" s="208" t="str">
        <f t="shared" si="1"/>
        <v>0.00526986348329107-0.0171226712382771i</v>
      </c>
      <c r="E90" s="208" t="str">
        <f t="shared" si="2"/>
        <v>0.01+6.35858353086574i</v>
      </c>
      <c r="F90" s="208" t="str">
        <f t="shared" si="3"/>
        <v>0.0152698634832911+6.34146085962746i</v>
      </c>
      <c r="G90" s="208" t="str">
        <f t="shared" si="4"/>
        <v>0.0045565406571866-1.89229748284706i</v>
      </c>
      <c r="H90" s="208" t="str">
        <f t="shared" si="5"/>
        <v>-0.501192130815106+0.411654659589223i</v>
      </c>
      <c r="I90" s="208">
        <f t="shared" si="6"/>
        <v>-3.7607589510531247</v>
      </c>
      <c r="J90" s="208">
        <f t="shared" si="7"/>
        <v>140.60199316413573</v>
      </c>
      <c r="K90" s="208" t="str">
        <f t="shared" si="8"/>
        <v>-0.0323771753365901-0.0100501695520362i</v>
      </c>
      <c r="L90" t="str">
        <f t="shared" si="9"/>
        <v>-0.0519363373426454+0.0501470003399487i</v>
      </c>
      <c r="M90">
        <f t="shared" si="10"/>
        <v>-22.829868621896075</v>
      </c>
      <c r="N90">
        <f t="shared" si="11"/>
        <v>136.00418896125652</v>
      </c>
      <c r="O90" t="str">
        <f t="shared" si="12"/>
        <v>9060.95578154987-2935.49065501075i</v>
      </c>
      <c r="P90" t="str">
        <f t="shared" si="13"/>
        <v>-0.0399635294264259+0.000492473372474846i</v>
      </c>
      <c r="Q90">
        <f t="shared" si="14"/>
        <v>-27.966063809332105</v>
      </c>
      <c r="R90">
        <f t="shared" si="15"/>
        <v>179.29397583266174</v>
      </c>
      <c r="S90" t="str">
        <f t="shared" si="16"/>
        <v>-0.0471739505373286+0.0399188768912884i</v>
      </c>
      <c r="T90">
        <f t="shared" si="17"/>
        <v>-24.180619023198172</v>
      </c>
      <c r="U90">
        <f t="shared" si="18"/>
        <v>139.76190253096448</v>
      </c>
    </row>
    <row r="91" spans="2:21" x14ac:dyDescent="0.25">
      <c r="B91">
        <f t="shared" si="21"/>
        <v>480000</v>
      </c>
      <c r="C91" s="208" t="str">
        <f t="shared" si="0"/>
        <v>-2.6864-3.0159289474462i</v>
      </c>
      <c r="D91" s="208" t="str">
        <f t="shared" si="1"/>
        <v>0.00524582013378277-0.0164096232262679i</v>
      </c>
      <c r="E91" s="208" t="str">
        <f t="shared" si="2"/>
        <v>0.01+6.63504368438164i</v>
      </c>
      <c r="F91" s="208" t="str">
        <f t="shared" si="3"/>
        <v>0.0152458201337828+6.61863406115537i</v>
      </c>
      <c r="G91" s="208" t="str">
        <f t="shared" si="4"/>
        <v>0.00417631255261919-1.81305330039583i</v>
      </c>
      <c r="H91" s="208" t="str">
        <f t="shared" si="5"/>
        <v>-0.501114159868756+0.444295106617783i</v>
      </c>
      <c r="I91" s="208">
        <f t="shared" si="6"/>
        <v>-3.4822443878474751</v>
      </c>
      <c r="J91" s="208">
        <f t="shared" si="7"/>
        <v>138.43933671700944</v>
      </c>
      <c r="K91" s="208" t="str">
        <f t="shared" si="8"/>
        <v>-0.0297296133641636-0.00957948322230136i</v>
      </c>
      <c r="L91" t="str">
        <f t="shared" si="9"/>
        <v>-0.0441699040540578+0.0444454671152164i</v>
      </c>
      <c r="M91">
        <f t="shared" si="10"/>
        <v>-24.060076743169194</v>
      </c>
      <c r="N91">
        <f t="shared" si="11"/>
        <v>134.8218305775348</v>
      </c>
      <c r="O91" t="str">
        <f t="shared" si="12"/>
        <v>9000.42799965321-3015.87914105352i</v>
      </c>
      <c r="P91" t="str">
        <f t="shared" si="13"/>
        <v>-0.0366957837164602+0.000425970879227433i</v>
      </c>
      <c r="Q91">
        <f t="shared" si="14"/>
        <v>-28.70709148101669</v>
      </c>
      <c r="R91">
        <f t="shared" si="15"/>
        <v>179.33493074832504</v>
      </c>
      <c r="S91" t="str">
        <f t="shared" si="16"/>
        <v>-0.0405967958777602+0.0370083236421786i</v>
      </c>
      <c r="T91">
        <f t="shared" si="17"/>
        <v>-25.203216554483355</v>
      </c>
      <c r="U91">
        <f t="shared" si="18"/>
        <v>137.64747951247872</v>
      </c>
    </row>
    <row r="92" spans="2:21" x14ac:dyDescent="0.25">
      <c r="B92">
        <f t="shared" si="21"/>
        <v>500000</v>
      </c>
      <c r="C92" s="208" t="str">
        <f t="shared" si="0"/>
        <v>-3-3.14159265358979i</v>
      </c>
      <c r="D92" s="208" t="str">
        <f t="shared" si="1"/>
        <v>0.0052246029075807-0.0157535742998469i</v>
      </c>
      <c r="E92" s="208" t="str">
        <f t="shared" si="2"/>
        <v>0.01+6.91150383789754i</v>
      </c>
      <c r="F92" s="208" t="str">
        <f t="shared" si="3"/>
        <v>0.0152246029075807+6.89575026359769i</v>
      </c>
      <c r="G92" s="208" t="str">
        <f t="shared" si="4"/>
        <v>0.00384204151902178-1.74019374944458i</v>
      </c>
      <c r="H92" s="208" t="str">
        <f t="shared" si="5"/>
        <v>-0.501045278969247+0.476352475535573i</v>
      </c>
      <c r="I92" s="208">
        <f t="shared" si="6"/>
        <v>-3.2061021710290794</v>
      </c>
      <c r="J92" s="208">
        <f t="shared" si="7"/>
        <v>136.44720256153033</v>
      </c>
      <c r="K92" s="208" t="str">
        <f t="shared" si="8"/>
        <v>-0.027394198386713-0.00915234720963492i</v>
      </c>
      <c r="L92" t="str">
        <f t="shared" si="9"/>
        <v>-0.0379571109152664+0.0394938833804521i</v>
      </c>
      <c r="M92">
        <f t="shared" si="10"/>
        <v>-25.228050526999141</v>
      </c>
      <c r="N92">
        <f t="shared" si="11"/>
        <v>133.86329381962202</v>
      </c>
      <c r="O92" t="str">
        <f t="shared" si="12"/>
        <v>8938.17962043369-3095.36814790677i</v>
      </c>
      <c r="P92" t="str">
        <f t="shared" si="13"/>
        <v>-0.0338135830304432+0.000370065566646136i</v>
      </c>
      <c r="Q92">
        <f t="shared" si="14"/>
        <v>-29.417655986677445</v>
      </c>
      <c r="R92">
        <f t="shared" si="15"/>
        <v>179.37296356322284</v>
      </c>
      <c r="S92" t="str">
        <f t="shared" si="16"/>
        <v>-0.0350836428819036+0.0342360638836285i</v>
      </c>
      <c r="T92">
        <f t="shared" si="17"/>
        <v>-26.192516388241174</v>
      </c>
      <c r="U92">
        <f t="shared" si="18"/>
        <v>135.700526326708</v>
      </c>
    </row>
    <row r="93" spans="2:21" x14ac:dyDescent="0.25">
      <c r="B93">
        <f t="shared" si="21"/>
        <v>520000</v>
      </c>
      <c r="C93" s="208" t="str">
        <f t="shared" si="0"/>
        <v>-3.3264-3.26725635973339i</v>
      </c>
      <c r="D93" s="208" t="str">
        <f t="shared" si="1"/>
        <v>0.00520578566566935-0.0151479541303604i</v>
      </c>
      <c r="E93" s="208" t="str">
        <f t="shared" si="2"/>
        <v>0.01+7.18796399141345i</v>
      </c>
      <c r="F93" s="208" t="str">
        <f t="shared" si="3"/>
        <v>0.0152057856656693+7.17281603728309i</v>
      </c>
      <c r="G93" s="208" t="str">
        <f t="shared" si="4"/>
        <v>0.00354657194107274-1.67297558019243i</v>
      </c>
      <c r="H93" s="208" t="str">
        <f t="shared" si="5"/>
        <v>-0.500984130873617+0.507894678526069i</v>
      </c>
      <c r="I93" s="208">
        <f t="shared" si="6"/>
        <v>-2.9333161924131055</v>
      </c>
      <c r="J93" s="208">
        <f t="shared" si="7"/>
        <v>134.60754550628914</v>
      </c>
      <c r="K93" s="208" t="str">
        <f t="shared" si="8"/>
        <v>-0.0253236946565949-0.00876287560346401i</v>
      </c>
      <c r="L93" t="str">
        <f t="shared" si="9"/>
        <v>-0.0329259444855727+0.0352000492015187i</v>
      </c>
      <c r="M93">
        <f t="shared" si="10"/>
        <v>-26.339206385233854</v>
      </c>
      <c r="N93">
        <f t="shared" si="11"/>
        <v>133.08812713115196</v>
      </c>
      <c r="O93" t="str">
        <f t="shared" si="12"/>
        <v>8874.29842843228-3173.7900951489i</v>
      </c>
      <c r="P93" t="str">
        <f t="shared" si="13"/>
        <v>-0.0312585291902727+0.000322772356307737i</v>
      </c>
      <c r="Q93">
        <f t="shared" si="14"/>
        <v>-30.100166176365324</v>
      </c>
      <c r="R93">
        <f t="shared" si="15"/>
        <v>179.40839070178103</v>
      </c>
      <c r="S93" t="str">
        <f t="shared" si="16"/>
        <v>-0.0304445051542707+0.0316330110746908i</v>
      </c>
      <c r="T93">
        <f t="shared" si="17"/>
        <v>-27.150021696362288</v>
      </c>
      <c r="U93">
        <f t="shared" si="18"/>
        <v>133.90317688473141</v>
      </c>
    </row>
    <row r="94" spans="2:21" x14ac:dyDescent="0.25">
      <c r="B94">
        <f t="shared" si="21"/>
        <v>540000</v>
      </c>
      <c r="C94" s="208" t="str">
        <f t="shared" si="0"/>
        <v>-3.6656-3.39292006587698i</v>
      </c>
      <c r="D94" s="208" t="str">
        <f t="shared" si="1"/>
        <v>0.00518901965704636-0.0145871646364175i</v>
      </c>
      <c r="E94" s="208" t="str">
        <f t="shared" si="2"/>
        <v>0.01+7.46442414492935i</v>
      </c>
      <c r="F94" s="208" t="str">
        <f t="shared" si="3"/>
        <v>0.0151890196570464+7.44983698029293i</v>
      </c>
      <c r="G94" s="208" t="str">
        <f t="shared" si="4"/>
        <v>0.00328409450350121-1.61076680598079i</v>
      </c>
      <c r="H94" s="208" t="str">
        <f t="shared" si="5"/>
        <v>-0.50092960203508+0.538979455376729i</v>
      </c>
      <c r="I94" s="208">
        <f t="shared" si="6"/>
        <v>-2.6645822998769644</v>
      </c>
      <c r="J94" s="208">
        <f t="shared" si="7"/>
        <v>132.90450533185074</v>
      </c>
      <c r="K94" s="208" t="str">
        <f t="shared" si="8"/>
        <v>-0.0234794793587839-0.00840620624635622i</v>
      </c>
      <c r="L94" t="str">
        <f t="shared" si="9"/>
        <v>-0.0288052173516998+0.0314742625120371i</v>
      </c>
      <c r="M94">
        <f t="shared" si="10"/>
        <v>-27.398403906265511</v>
      </c>
      <c r="N94">
        <f t="shared" si="11"/>
        <v>132.46472260755425</v>
      </c>
      <c r="O94" t="str">
        <f t="shared" si="12"/>
        <v>8808.87249152354-3251.00138566365i</v>
      </c>
      <c r="P94" t="str">
        <f t="shared" si="13"/>
        <v>-0.0289828836900219+0.000282533205932346i</v>
      </c>
      <c r="Q94">
        <f t="shared" si="14"/>
        <v>-30.756755434560141</v>
      </c>
      <c r="R94">
        <f t="shared" si="15"/>
        <v>179.44148250740756</v>
      </c>
      <c r="S94" t="str">
        <f t="shared" si="16"/>
        <v>-0.0265252268319915+0.0292124830024643i</v>
      </c>
      <c r="T94">
        <f t="shared" si="17"/>
        <v>-28.077234313469376</v>
      </c>
      <c r="U94">
        <f t="shared" si="18"/>
        <v>132.2397626961276</v>
      </c>
    </row>
    <row r="95" spans="2:21" x14ac:dyDescent="0.25">
      <c r="B95">
        <f t="shared" si="21"/>
        <v>560000</v>
      </c>
      <c r="C95" s="208" t="str">
        <f t="shared" si="0"/>
        <v>-4.0176-3.51858377202057i</v>
      </c>
      <c r="D95" s="208" t="str">
        <f t="shared" si="1"/>
        <v>0.00517401724783859-0.0140664065983706i</v>
      </c>
      <c r="E95" s="208" t="str">
        <f t="shared" si="2"/>
        <v>0.01+7.74088429844525i</v>
      </c>
      <c r="F95" s="208" t="str">
        <f t="shared" si="3"/>
        <v>0.0151740172478386+7.72681789184688i</v>
      </c>
      <c r="G95" s="208" t="str">
        <f t="shared" si="4"/>
        <v>0.0030498521834887-1.55302660027129i</v>
      </c>
      <c r="H95" s="208" t="str">
        <f t="shared" si="5"/>
        <v>-0.500880772017612+0.569656212655614i</v>
      </c>
      <c r="I95" s="208">
        <f t="shared" si="6"/>
        <v>-2.4003788011607186</v>
      </c>
      <c r="J95" s="208">
        <f t="shared" si="7"/>
        <v>131.32414882406098</v>
      </c>
      <c r="K95" s="208" t="str">
        <f t="shared" si="8"/>
        <v>-0.0218297236297004-0.00807828687703366i</v>
      </c>
      <c r="L95" t="str">
        <f t="shared" si="9"/>
        <v>-0.0253947083903109+0.0282352992380999i</v>
      </c>
      <c r="M95">
        <f t="shared" si="10"/>
        <v>-28.409975950842984</v>
      </c>
      <c r="N95">
        <f t="shared" si="11"/>
        <v>131.96807942414264</v>
      </c>
      <c r="O95" t="str">
        <f t="shared" si="12"/>
        <v>8741.98990778992-3326.878849498i</v>
      </c>
      <c r="P95" t="str">
        <f t="shared" si="13"/>
        <v>-0.0269473138184552+0.000248113946399151i</v>
      </c>
      <c r="Q95">
        <f t="shared" si="14"/>
        <v>-31.389322238911348</v>
      </c>
      <c r="R95">
        <f t="shared" si="15"/>
        <v>179.47247134305286</v>
      </c>
      <c r="S95" t="str">
        <f t="shared" si="16"/>
        <v>-0.0232007120938698+0.0269766079402203i</v>
      </c>
      <c r="T95">
        <f t="shared" si="17"/>
        <v>-28.975627206239039</v>
      </c>
      <c r="U95">
        <f t="shared" si="18"/>
        <v>130.69654348760665</v>
      </c>
    </row>
    <row r="96" spans="2:21" x14ac:dyDescent="0.25">
      <c r="B96">
        <f t="shared" si="21"/>
        <v>580000</v>
      </c>
      <c r="C96" s="208" t="str">
        <f t="shared" si="0"/>
        <v>-4.3824-3.64424747816416i</v>
      </c>
      <c r="D96" s="208" t="str">
        <f t="shared" si="1"/>
        <v>0.00516053950582571-0.0135815420930282i</v>
      </c>
      <c r="E96" s="208" t="str">
        <f t="shared" si="2"/>
        <v>0.01+8.01734445196115i</v>
      </c>
      <c r="F96" s="208" t="str">
        <f t="shared" si="3"/>
        <v>0.0151605395058257+8.00376290986812i</v>
      </c>
      <c r="G96" s="208" t="str">
        <f t="shared" si="4"/>
        <v>0.00283991874052449-1.49928940679947i</v>
      </c>
      <c r="H96" s="208" t="str">
        <f t="shared" si="5"/>
        <v>-0.500836874727835+0.599967477154247i</v>
      </c>
      <c r="I96" s="208">
        <f t="shared" si="6"/>
        <v>-2.1410200350708899</v>
      </c>
      <c r="J96" s="208">
        <f t="shared" si="7"/>
        <v>129.85422998817683</v>
      </c>
      <c r="K96" s="208" t="str">
        <f t="shared" si="8"/>
        <v>-0.0203480066752245-0.00777571269036987i</v>
      </c>
      <c r="L96" t="str">
        <f t="shared" si="9"/>
        <v>-0.0225447131216376+0.0254121961361769i</v>
      </c>
      <c r="M96">
        <f t="shared" si="10"/>
        <v>-29.377777070442924</v>
      </c>
      <c r="N96">
        <f t="shared" si="11"/>
        <v>131.57819277671712</v>
      </c>
      <c r="O96" t="str">
        <f t="shared" si="12"/>
        <v>8673.73856308881-3401.31689383715i</v>
      </c>
      <c r="P96" t="str">
        <f t="shared" si="13"/>
        <v>-0.025119176109827+0.000218528607289197i</v>
      </c>
      <c r="Q96">
        <f t="shared" si="14"/>
        <v>-31.999563504390242</v>
      </c>
      <c r="R96">
        <f t="shared" si="15"/>
        <v>179.50155805329871</v>
      </c>
      <c r="S96" t="str">
        <f t="shared" si="16"/>
        <v>-0.0203693174351524+0.0249206240814144i</v>
      </c>
      <c r="T96">
        <f t="shared" si="17"/>
        <v>-29.846626317147681</v>
      </c>
      <c r="U96">
        <f t="shared" si="18"/>
        <v>129.2614604278582</v>
      </c>
    </row>
    <row r="97" spans="2:21" x14ac:dyDescent="0.25">
      <c r="B97">
        <f t="shared" si="21"/>
        <v>600000</v>
      </c>
      <c r="C97" s="208" t="str">
        <f t="shared" si="0"/>
        <v>-4.76-3.76991118430775i</v>
      </c>
      <c r="D97" s="208" t="str">
        <f t="shared" si="1"/>
        <v>0.00514838663065111-0.0131289844038706i</v>
      </c>
      <c r="E97" s="208" t="str">
        <f t="shared" si="2"/>
        <v>0.01+8.29380460547705i</v>
      </c>
      <c r="F97" s="208" t="str">
        <f t="shared" si="3"/>
        <v>0.0151483866306511+8.28067562107318i</v>
      </c>
      <c r="G97" s="208" t="str">
        <f t="shared" si="4"/>
        <v>0.002651029918115-1.44915226610684i</v>
      </c>
      <c r="H97" s="208" t="str">
        <f t="shared" si="5"/>
        <v>-0.500797268417045+0.629950054928544i</v>
      </c>
      <c r="I97" s="208">
        <f t="shared" si="6"/>
        <v>-1.8866970505652236</v>
      </c>
      <c r="J97" s="208">
        <f t="shared" si="7"/>
        <v>128.48397354303629</v>
      </c>
      <c r="K97" s="208" t="str">
        <f t="shared" si="8"/>
        <v>-0.0190122489735626-0.00749560148305134i</v>
      </c>
      <c r="L97" t="str">
        <f t="shared" si="9"/>
        <v>-0.0201419225221399+0.0229441199686976i</v>
      </c>
      <c r="M97">
        <f t="shared" si="10"/>
        <v>-30.305236615314605</v>
      </c>
      <c r="N97">
        <f t="shared" si="11"/>
        <v>131.27888110162615</v>
      </c>
      <c r="O97" t="str">
        <f t="shared" si="12"/>
        <v>8604.20590015775-3474.22519207488i</v>
      </c>
      <c r="P97" t="str">
        <f t="shared" si="13"/>
        <v>-0.0234711954789926+0.000192983264582655i</v>
      </c>
      <c r="Q97">
        <f t="shared" si="14"/>
        <v>-32.589002202582549</v>
      </c>
      <c r="R97">
        <f t="shared" si="15"/>
        <v>179.52891716015912</v>
      </c>
      <c r="S97" t="str">
        <f t="shared" si="16"/>
        <v>-0.0179482806027009+0.0230357385658979i</v>
      </c>
      <c r="T97">
        <f t="shared" si="17"/>
        <v>-30.691599237828001</v>
      </c>
      <c r="U97">
        <f t="shared" si="18"/>
        <v>127.92391560379814</v>
      </c>
    </row>
    <row r="98" spans="2:21" x14ac:dyDescent="0.25">
      <c r="B98">
        <f t="shared" si="21"/>
        <v>620000</v>
      </c>
      <c r="C98" s="208" t="str">
        <f t="shared" si="0"/>
        <v>-5.1504-3.89557489045134i</v>
      </c>
      <c r="D98" s="208" t="str">
        <f t="shared" si="1"/>
        <v>0.00513739050802906-0.0127056092118399i</v>
      </c>
      <c r="E98" s="208" t="str">
        <f t="shared" si="2"/>
        <v>0.01+8.57026475899296i</v>
      </c>
      <c r="F98" s="208" t="str">
        <f t="shared" si="3"/>
        <v>0.0151373905080291+8.55755914978112i</v>
      </c>
      <c r="G98" s="208" t="str">
        <f t="shared" si="4"/>
        <v>0.00248045345850266-1.40226462270077i</v>
      </c>
      <c r="H98" s="208" t="str">
        <f t="shared" si="5"/>
        <v>-0.500761412260923+0.659635963331652i</v>
      </c>
      <c r="I98" s="208">
        <f t="shared" si="6"/>
        <v>-1.6375085016149293</v>
      </c>
      <c r="J98" s="208">
        <f t="shared" si="7"/>
        <v>127.20388302897857</v>
      </c>
      <c r="K98" s="208" t="str">
        <f t="shared" si="8"/>
        <v>-0.0178038832495708-0.00723549663471978i</v>
      </c>
      <c r="L98" t="str">
        <f t="shared" si="9"/>
        <v>-0.0180995700075687+0.0207794434613152i</v>
      </c>
      <c r="M98">
        <f t="shared" si="10"/>
        <v>-31.195410138794234</v>
      </c>
      <c r="N98">
        <f t="shared" si="11"/>
        <v>131.05692265304117</v>
      </c>
      <c r="O98" t="str">
        <f t="shared" si="12"/>
        <v>8533.47869996494-3545.52678841032i</v>
      </c>
      <c r="P98" t="str">
        <f t="shared" si="13"/>
        <v>-0.0219804390801917+0.000170833927552008i</v>
      </c>
      <c r="Q98">
        <f t="shared" si="14"/>
        <v>-33.159010398354027</v>
      </c>
      <c r="R98">
        <f t="shared" si="15"/>
        <v>179.55470107153175</v>
      </c>
      <c r="S98" t="str">
        <f t="shared" si="16"/>
        <v>-0.0158700313526884+0.0213110076189597i</v>
      </c>
      <c r="T98">
        <f t="shared" si="17"/>
        <v>-31.511848779306597</v>
      </c>
      <c r="U98">
        <f t="shared" si="18"/>
        <v>126.67457806666386</v>
      </c>
    </row>
    <row r="99" spans="2:21" x14ac:dyDescent="0.25">
      <c r="B99">
        <f t="shared" si="21"/>
        <v>640000</v>
      </c>
      <c r="C99" s="208" t="str">
        <f t="shared" si="0"/>
        <v>-5.5536-4.02123859659494i</v>
      </c>
      <c r="D99" s="208" t="str">
        <f t="shared" si="1"/>
        <v>0.00512740886580995-0.0123086824180386i</v>
      </c>
      <c r="E99" s="208" t="str">
        <f t="shared" si="2"/>
        <v>0.01+8.84672491250886i</v>
      </c>
      <c r="F99" s="208" t="str">
        <f t="shared" si="3"/>
        <v>0.0151274088658099+8.83441623009082i</v>
      </c>
      <c r="G99" s="208" t="str">
        <f t="shared" si="4"/>
        <v>0.00232588803122105-1.35832006357905i</v>
      </c>
      <c r="H99" s="208" t="str">
        <f t="shared" si="5"/>
        <v>-0.500728847921277+0.689053186337371i</v>
      </c>
      <c r="I99" s="208">
        <f t="shared" si="6"/>
        <v>-1.3934841262169053</v>
      </c>
      <c r="J99" s="208">
        <f t="shared" si="7"/>
        <v>126.00557277309936</v>
      </c>
      <c r="K99" s="208" t="str">
        <f t="shared" si="8"/>
        <v>-0.0167072045057324-0.00699329095371897i</v>
      </c>
      <c r="L99" t="str">
        <f t="shared" si="9"/>
        <v>-0.016350478044953+0.0188745678609614i</v>
      </c>
      <c r="M99">
        <f t="shared" si="10"/>
        <v>-32.051026377963588</v>
      </c>
      <c r="N99">
        <f t="shared" si="11"/>
        <v>130.90141252397299</v>
      </c>
      <c r="O99" t="str">
        <f t="shared" si="12"/>
        <v>8461.64287588011-3615.15652563391i</v>
      </c>
      <c r="P99" t="str">
        <f t="shared" si="13"/>
        <v>-0.0206275120251771+0.000151554639925911i</v>
      </c>
      <c r="Q99">
        <f t="shared" si="14"/>
        <v>-33.71082858840451</v>
      </c>
      <c r="R99">
        <f t="shared" si="15"/>
        <v>179.57904351336654</v>
      </c>
      <c r="S99" t="str">
        <f t="shared" si="16"/>
        <v>-0.0140792314664923+0.0197345548647686i</v>
      </c>
      <c r="T99">
        <f t="shared" si="17"/>
        <v>-32.308609997585698</v>
      </c>
      <c r="U99">
        <f t="shared" si="18"/>
        <v>125.50521499473557</v>
      </c>
    </row>
    <row r="100" spans="2:21" x14ac:dyDescent="0.25">
      <c r="B100">
        <f t="shared" si="21"/>
        <v>660000</v>
      </c>
      <c r="C100" s="208" t="str">
        <f t="shared" si="0"/>
        <v>-5.9696-4.14690230273853i</v>
      </c>
      <c r="D100" s="208" t="str">
        <f t="shared" si="1"/>
        <v>0.00511832064984458-0.0119358010749392i</v>
      </c>
      <c r="E100" s="208" t="str">
        <f t="shared" si="2"/>
        <v>0.01+9.12318506602476i</v>
      </c>
      <c r="F100" s="208" t="str">
        <f t="shared" si="3"/>
        <v>0.0151183206498446+9.11124926494982i</v>
      </c>
      <c r="G100" s="208" t="str">
        <f t="shared" si="4"/>
        <v>0.00218538393458076-1.31704957374262i</v>
      </c>
      <c r="H100" s="208" t="str">
        <f t="shared" si="5"/>
        <v>-0.500699184916119+0.718226291091711i</v>
      </c>
      <c r="I100" s="208">
        <f t="shared" si="6"/>
        <v>-1.1546026044965814</v>
      </c>
      <c r="J100" s="208">
        <f t="shared" si="7"/>
        <v>124.88162189448998</v>
      </c>
      <c r="K100" s="208" t="str">
        <f t="shared" si="8"/>
        <v>-0.0157088562223052-0.00676716633807138i</v>
      </c>
      <c r="L100" t="str">
        <f t="shared" si="9"/>
        <v>-0.014842093588087+0.0171927419773973i</v>
      </c>
      <c r="M100">
        <f t="shared" si="10"/>
        <v>-32.874528925475417</v>
      </c>
      <c r="N100">
        <f t="shared" si="11"/>
        <v>130.80327841294343</v>
      </c>
      <c r="O100" t="str">
        <f t="shared" si="12"/>
        <v>8388.78328110869-3683.0597264653i</v>
      </c>
      <c r="P100" t="str">
        <f t="shared" si="13"/>
        <v>-0.0193959217623596+0.000134713093386825i</v>
      </c>
      <c r="Q100">
        <f t="shared" si="14"/>
        <v>-34.245582032980799</v>
      </c>
      <c r="R100">
        <f t="shared" si="15"/>
        <v>179.60206234674149</v>
      </c>
      <c r="S100" t="str">
        <f t="shared" si="16"/>
        <v>-0.0125304073527271+0.0182943444437794i</v>
      </c>
      <c r="T100">
        <f t="shared" si="17"/>
        <v>-33.083049613615543</v>
      </c>
      <c r="U100">
        <f t="shared" si="18"/>
        <v>124.4085456837972</v>
      </c>
    </row>
    <row r="101" spans="2:21" x14ac:dyDescent="0.25">
      <c r="B101">
        <f t="shared" si="21"/>
        <v>680000</v>
      </c>
      <c r="C101" s="208" t="str">
        <f t="shared" si="0"/>
        <v>-6.3984-4.27256600888212i</v>
      </c>
      <c r="D101" s="208" t="str">
        <f t="shared" si="1"/>
        <v>0.00511002233712501-0.0115848447305847i</v>
      </c>
      <c r="E101" s="208" t="str">
        <f t="shared" si="2"/>
        <v>0.01+9.39964521954066i</v>
      </c>
      <c r="F101" s="208" t="str">
        <f t="shared" si="3"/>
        <v>0.015110022337125+9.38806037481008i</v>
      </c>
      <c r="G101" s="208" t="str">
        <f t="shared" si="4"/>
        <v>0.00205728035770945-1.27821599301236i</v>
      </c>
      <c r="H101" s="208" t="str">
        <f t="shared" si="5"/>
        <v>-0.500672088926176+0.747176934588433i</v>
      </c>
      <c r="I101" s="208">
        <f t="shared" si="6"/>
        <v>-0.92080515240290606</v>
      </c>
      <c r="J101" s="208">
        <f t="shared" si="7"/>
        <v>123.82544808458701</v>
      </c>
      <c r="K101" s="208" t="str">
        <f t="shared" si="8"/>
        <v>-0.0147974210626167-0.00655554554947493i</v>
      </c>
      <c r="L101" t="str">
        <f t="shared" si="9"/>
        <v>-0.0135329022712068+0.0157029836787998i</v>
      </c>
      <c r="M101">
        <f t="shared" si="10"/>
        <v>-33.668112592240796</v>
      </c>
      <c r="N101">
        <f t="shared" si="11"/>
        <v>130.75491195595964</v>
      </c>
      <c r="O101" t="str">
        <f t="shared" si="12"/>
        <v>8314.98352970873-3749.19107548977i</v>
      </c>
      <c r="P101" t="str">
        <f t="shared" si="13"/>
        <v>-0.0182715718567217+0.00011995182232881i</v>
      </c>
      <c r="Q101">
        <f t="shared" si="14"/>
        <v>-34.7642946256206</v>
      </c>
      <c r="R101">
        <f t="shared" si="15"/>
        <v>179.62386189398364</v>
      </c>
      <c r="S101" t="str">
        <f t="shared" si="16"/>
        <v>-0.011186058905042+0.0169786563841217i</v>
      </c>
      <c r="T101">
        <f t="shared" si="17"/>
        <v>-33.836267055001244</v>
      </c>
      <c r="U101">
        <f t="shared" si="18"/>
        <v>123.37811578543273</v>
      </c>
    </row>
    <row r="102" spans="2:21" x14ac:dyDescent="0.25">
      <c r="B102">
        <f t="shared" si="21"/>
        <v>700000</v>
      </c>
      <c r="C102" s="208" t="str">
        <f t="shared" si="0"/>
        <v>-6.84-4.39822971502571i</v>
      </c>
      <c r="D102" s="208" t="str">
        <f t="shared" si="1"/>
        <v>0.00510242497521581-0.0112539351055675i</v>
      </c>
      <c r="E102" s="208" t="str">
        <f t="shared" si="2"/>
        <v>0.01+9.67610537305656i</v>
      </c>
      <c r="F102" s="208" t="str">
        <f t="shared" si="3"/>
        <v>0.0151024249752158+9.66485143795099i</v>
      </c>
      <c r="G102" s="208" t="str">
        <f t="shared" si="4"/>
        <v>0.00194015535649148-1.24160943145272i</v>
      </c>
      <c r="H102" s="208" t="str">
        <f t="shared" si="5"/>
        <v>-0.500647272383833+0.775924282679265i</v>
      </c>
      <c r="I102" s="208">
        <f t="shared" si="6"/>
        <v>-0.69200587516233203</v>
      </c>
      <c r="J102" s="208">
        <f t="shared" si="7"/>
        <v>122.83119880215531</v>
      </c>
      <c r="K102" s="208" t="str">
        <f t="shared" si="8"/>
        <v>-0.0139630924708827-0.00635705335498454i</v>
      </c>
      <c r="L102" t="str">
        <f t="shared" si="9"/>
        <v>-0.0123898091180582+0.0143791396098553i</v>
      </c>
      <c r="M102">
        <f t="shared" si="10"/>
        <v>-34.433754856551232</v>
      </c>
      <c r="N102">
        <f t="shared" si="11"/>
        <v>130.74988510684886</v>
      </c>
      <c r="O102" t="str">
        <f t="shared" si="12"/>
        <v>8240.32583138823-3813.51366111639i</v>
      </c>
      <c r="P102" t="str">
        <f t="shared" si="13"/>
        <v>-0.0172423559041902+0.000106973584586551i</v>
      </c>
      <c r="Q102">
        <f t="shared" si="14"/>
        <v>-35.2679007338443</v>
      </c>
      <c r="R102">
        <f t="shared" si="15"/>
        <v>179.64453487022897</v>
      </c>
      <c r="S102" t="str">
        <f t="shared" si="16"/>
        <v>-0.0100151485586038+0.0157763643015543i</v>
      </c>
      <c r="T102">
        <f t="shared" si="17"/>
        <v>-34.569296561900003</v>
      </c>
      <c r="U102">
        <f t="shared" si="18"/>
        <v>122.40818922505964</v>
      </c>
    </row>
    <row r="103" spans="2:21" x14ac:dyDescent="0.25">
      <c r="B103">
        <f t="shared" si="21"/>
        <v>720000</v>
      </c>
      <c r="C103" s="208" t="str">
        <f t="shared" si="0"/>
        <v>-7.2944-4.5238934211693i</v>
      </c>
      <c r="D103" s="208" t="str">
        <f t="shared" si="1"/>
        <v>0.00509545178895314-0.0109414024842729i</v>
      </c>
      <c r="E103" s="208" t="str">
        <f t="shared" si="2"/>
        <v>0.01+9.95256552657247i</v>
      </c>
      <c r="F103" s="208" t="str">
        <f t="shared" si="3"/>
        <v>0.0150954517889531+9.9416241240882i</v>
      </c>
      <c r="G103" s="208" t="str">
        <f t="shared" si="4"/>
        <v>0.00183278567546608-1.20704345522345i</v>
      </c>
      <c r="H103" s="208" t="str">
        <f t="shared" si="5"/>
        <v>-0.500624486849818+0.804485358637177i</v>
      </c>
      <c r="I103" s="208">
        <f t="shared" si="6"/>
        <v>-0.46809965400708203</v>
      </c>
      <c r="J103" s="208">
        <f t="shared" si="7"/>
        <v>121.89365761770993</v>
      </c>
      <c r="K103" s="208" t="str">
        <f t="shared" si="8"/>
        <v>-0.0131974093885584-0.00617048497900519i</v>
      </c>
      <c r="L103" t="str">
        <f t="shared" si="9"/>
        <v>-0.0113862043869244+0.0131990859344379i</v>
      </c>
      <c r="M103">
        <f t="shared" si="10"/>
        <v>-35.173242942500437</v>
      </c>
      <c r="N103">
        <f t="shared" si="11"/>
        <v>130.78272977535525</v>
      </c>
      <c r="O103" t="str">
        <f t="shared" si="12"/>
        <v>8164.89084016959-3875.99814625044i</v>
      </c>
      <c r="P103" t="str">
        <f t="shared" si="13"/>
        <v>-0.016297829558282+0.0000955299096230327i</v>
      </c>
      <c r="Q103">
        <f t="shared" si="14"/>
        <v>-35.757255357323395</v>
      </c>
      <c r="R103">
        <f t="shared" si="15"/>
        <v>179.66416399583034</v>
      </c>
      <c r="S103" t="str">
        <f t="shared" si="16"/>
        <v>-0.0089918927108635+0.0146770831747708i</v>
      </c>
      <c r="T103">
        <f t="shared" si="17"/>
        <v>-35.283109958360996</v>
      </c>
      <c r="U103">
        <f t="shared" si="18"/>
        <v>121.49365539979901</v>
      </c>
    </row>
    <row r="104" spans="2:21" x14ac:dyDescent="0.25">
      <c r="B104">
        <f t="shared" si="21"/>
        <v>740000</v>
      </c>
      <c r="C104" s="208" t="str">
        <f t="shared" si="0"/>
        <v>-7.7616-4.64955712731289i</v>
      </c>
      <c r="D104" s="208" t="str">
        <f t="shared" si="1"/>
        <v>0.00508903623351255-0.0106457575514158i</v>
      </c>
      <c r="E104" s="208" t="str">
        <f t="shared" si="2"/>
        <v>0.01+10.2290256800884i</v>
      </c>
      <c r="F104" s="208" t="str">
        <f t="shared" si="3"/>
        <v>0.0150890362335125+10.218379922537i</v>
      </c>
      <c r="G104" s="208" t="str">
        <f t="shared" si="4"/>
        <v>0.00173411425693018-1.17435189578543i</v>
      </c>
      <c r="H104" s="208" t="str">
        <f t="shared" si="5"/>
        <v>-0.5006035168002+0.832875334727863i</v>
      </c>
      <c r="I104" s="208">
        <f t="shared" si="6"/>
        <v>-0.24896815112387963</v>
      </c>
      <c r="J104" s="208">
        <f t="shared" si="7"/>
        <v>121.00816363134518</v>
      </c>
      <c r="K104" s="208" t="str">
        <f t="shared" si="8"/>
        <v>-0.0124930405922906-0.00599478030849194i</v>
      </c>
      <c r="L104" t="str">
        <f t="shared" si="9"/>
        <v>-0.0105005204473667+0.012144058635362i</v>
      </c>
      <c r="M104">
        <f t="shared" si="10"/>
        <v>-35.88819709508693</v>
      </c>
      <c r="N104">
        <f t="shared" si="11"/>
        <v>130.84876500040775</v>
      </c>
      <c r="O104" t="str">
        <f t="shared" si="12"/>
        <v>8088.75751690231-3936.62204336968i</v>
      </c>
      <c r="P104" t="str">
        <f t="shared" si="13"/>
        <v>-0.015428943951367+0.0000854120635315194i</v>
      </c>
      <c r="Q104">
        <f t="shared" si="14"/>
        <v>-36.233142882841193</v>
      </c>
      <c r="R104">
        <f t="shared" si="15"/>
        <v>179.68282334903782</v>
      </c>
      <c r="S104" t="str">
        <f t="shared" si="16"/>
        <v>-0.00809479318420987+0.013671232930272i</v>
      </c>
      <c r="T104">
        <f t="shared" si="17"/>
        <v>-35.978619806676647</v>
      </c>
      <c r="U104">
        <f t="shared" si="18"/>
        <v>120.6299494945445</v>
      </c>
    </row>
    <row r="105" spans="2:21" x14ac:dyDescent="0.25">
      <c r="B105">
        <f t="shared" si="21"/>
        <v>760000</v>
      </c>
      <c r="C105" s="208" t="str">
        <f t="shared" si="0"/>
        <v>-8.2416-4.77522083345649i</v>
      </c>
      <c r="D105" s="208" t="str">
        <f t="shared" si="1"/>
        <v>0.00508312040117882-0.0103656676717542i</v>
      </c>
      <c r="E105" s="208" t="str">
        <f t="shared" si="2"/>
        <v>0.01+10.5054858336043i</v>
      </c>
      <c r="F105" s="208" t="str">
        <f t="shared" si="3"/>
        <v>0.0150831204011788+10.4951201659325i</v>
      </c>
      <c r="G105" s="208" t="str">
        <f t="shared" si="4"/>
        <v>0.00164322379772326-1.14338616665009i</v>
      </c>
      <c r="H105" s="208" t="str">
        <f t="shared" si="5"/>
        <v>-0.500584174533505+0.86110777738283i</v>
      </c>
      <c r="I105" s="208">
        <f t="shared" si="6"/>
        <v>-3.4484376008620504E-2</v>
      </c>
      <c r="J105" s="208">
        <f t="shared" si="7"/>
        <v>120.17054211415623</v>
      </c>
      <c r="K105" s="208" t="str">
        <f t="shared" si="8"/>
        <v>-0.0118436083195659-0.00582900266192224i</v>
      </c>
      <c r="L105" t="str">
        <f t="shared" si="9"/>
        <v>-0.00971514434263787+0.0111980968628051i</v>
      </c>
      <c r="M105">
        <f t="shared" si="10"/>
        <v>-36.580090586785417</v>
      </c>
      <c r="N105">
        <f t="shared" si="11"/>
        <v>130.94396019666246</v>
      </c>
      <c r="O105" t="str">
        <f t="shared" si="12"/>
        <v>8012.00300550814-3995.36907501681i</v>
      </c>
      <c r="P105" t="str">
        <f t="shared" si="13"/>
        <v>-0.0146278277143318+0.0000764438726152672i</v>
      </c>
      <c r="Q105">
        <f t="shared" si="14"/>
        <v>-36.696284662666834</v>
      </c>
      <c r="R105">
        <f t="shared" si="15"/>
        <v>179.70057950609481</v>
      </c>
      <c r="S105" t="str">
        <f t="shared" si="16"/>
        <v>-0.00730585919649305+0.0127500486017468i</v>
      </c>
      <c r="T105">
        <f t="shared" si="17"/>
        <v>-36.65668274700063</v>
      </c>
      <c r="U105">
        <f t="shared" si="18"/>
        <v>119.8129840135846</v>
      </c>
    </row>
    <row r="106" spans="2:21" x14ac:dyDescent="0.25">
      <c r="B106">
        <f t="shared" si="21"/>
        <v>780000</v>
      </c>
      <c r="C106" s="208" t="str">
        <f t="shared" si="0"/>
        <v>-8.7344-4.90088453960008i</v>
      </c>
      <c r="D106" s="208" t="str">
        <f t="shared" si="1"/>
        <v>0.0050776537102447-0.0100999368162139i</v>
      </c>
      <c r="E106" s="208" t="str">
        <f t="shared" si="2"/>
        <v>0.01+10.7819459871202i</v>
      </c>
      <c r="F106" s="208" t="str">
        <f t="shared" si="3"/>
        <v>0.0150776537102447+10.771846050304i</v>
      </c>
      <c r="G106" s="208" t="str">
        <f t="shared" si="4"/>
        <v>0.00155931509803359-1.11401299583633i</v>
      </c>
      <c r="H106" s="208" t="str">
        <f t="shared" si="5"/>
        <v>-0.500566295973129+0.889194854373274i</v>
      </c>
      <c r="I106" s="208">
        <f t="shared" si="6"/>
        <v>0.17548385021401419</v>
      </c>
      <c r="J106" s="208">
        <f t="shared" si="7"/>
        <v>119.37704475465593</v>
      </c>
      <c r="K106" s="208" t="str">
        <f t="shared" si="8"/>
        <v>-0.0112435432082951-0.00567232120553586i</v>
      </c>
      <c r="L106" t="str">
        <f t="shared" si="9"/>
        <v>-0.00901559065237142+0.0103475821736584i</v>
      </c>
      <c r="M106">
        <f t="shared" si="10"/>
        <v>-37.250266934582207</v>
      </c>
      <c r="N106">
        <f t="shared" si="11"/>
        <v>131.06482603412763</v>
      </c>
      <c r="O106" t="str">
        <f t="shared" si="12"/>
        <v>7934.70252275485-4052.22860479729i</v>
      </c>
      <c r="P106" t="str">
        <f t="shared" si="13"/>
        <v>-0.0138876077235079+0.0000684759868557969i</v>
      </c>
      <c r="Q106">
        <f t="shared" si="14"/>
        <v>-37.147345601339538</v>
      </c>
      <c r="R106">
        <f t="shared" si="15"/>
        <v>179.71749250639726</v>
      </c>
      <c r="S106" t="str">
        <f t="shared" si="16"/>
        <v>-0.00660998064063698+0.0119055576587543i</v>
      </c>
      <c r="T106">
        <f t="shared" si="17"/>
        <v>-37.318102885818966</v>
      </c>
      <c r="U106">
        <f t="shared" si="18"/>
        <v>119.03908987802745</v>
      </c>
    </row>
    <row r="107" spans="2:21" x14ac:dyDescent="0.25">
      <c r="B107">
        <f t="shared" si="21"/>
        <v>800000</v>
      </c>
      <c r="C107" s="208" t="str">
        <f t="shared" si="0"/>
        <v>-9.24-5.02654824574367i</v>
      </c>
      <c r="D107" s="208" t="str">
        <f t="shared" si="1"/>
        <v>0.00507259182035538-0.0098474884968531i</v>
      </c>
      <c r="E107" s="208" t="str">
        <f t="shared" si="2"/>
        <v>0.01+11.0584061406361i</v>
      </c>
      <c r="F107" s="208" t="str">
        <f t="shared" si="3"/>
        <v>0.0150725918203554+11.0485586521392i</v>
      </c>
      <c r="G107" s="208" t="str">
        <f t="shared" si="4"/>
        <v>0.00148168923294558-1.08611250072692i</v>
      </c>
      <c r="H107" s="208" t="str">
        <f t="shared" si="5"/>
        <v>-0.500549737189916+0.917147510688938i</v>
      </c>
      <c r="I107" s="208">
        <f t="shared" si="6"/>
        <v>0.38107127626551029</v>
      </c>
      <c r="J107" s="208">
        <f t="shared" si="7"/>
        <v>118.6242981107963</v>
      </c>
      <c r="K107" s="208" t="str">
        <f t="shared" si="8"/>
        <v>-0.0106879643525133-0.00552399630485044i</v>
      </c>
      <c r="L107" t="str">
        <f t="shared" si="9"/>
        <v>-0.00838986672914563+0.00958085779092742i</v>
      </c>
      <c r="M107">
        <f t="shared" si="10"/>
        <v>-37.899954744587482</v>
      </c>
      <c r="N107">
        <f t="shared" si="11"/>
        <v>131.20832667512252</v>
      </c>
      <c r="O107" t="str">
        <f t="shared" si="12"/>
        <v>7856.92926127538-4107.19512711333i</v>
      </c>
      <c r="P107" t="str">
        <f t="shared" si="13"/>
        <v>-0.0132022609040844+0.0000613812667189786i</v>
      </c>
      <c r="Q107">
        <f t="shared" si="14"/>
        <v>-37.586939902756413</v>
      </c>
      <c r="R107">
        <f t="shared" si="15"/>
        <v>179.73361667295387</v>
      </c>
      <c r="S107" t="str">
        <f t="shared" si="16"/>
        <v>-0.00599442172236753+0.0111305381963968i</v>
      </c>
      <c r="T107">
        <f t="shared" si="17"/>
        <v>-37.963635141058255</v>
      </c>
      <c r="U107">
        <f t="shared" si="18"/>
        <v>118.30496567261473</v>
      </c>
    </row>
    <row r="108" spans="2:21" x14ac:dyDescent="0.25">
      <c r="B108">
        <f t="shared" si="21"/>
        <v>820000</v>
      </c>
      <c r="C108" s="208" t="str">
        <f t="shared" ref="C108:C123" si="22">COMPLEX((1-(2*PI()*B108)^2/$C$35^2),(2*PI()*B108/($C$34*$C$35)))</f>
        <v>-9.7584-5.15221195188726i</v>
      </c>
      <c r="D108" s="208" t="str">
        <f t="shared" ref="D108:D123" si="23">IMDIV(COMPLEX($C$12,(2*PI()*B108*$C$11*$C$12*$C$10*0.000001)),COMPLEX(1,2*PI()*B108*$C$10*0.000001*($C$11+$C$12)))</f>
        <v>0.00506789573068095-0.009607351197384i</v>
      </c>
      <c r="E108" s="208" t="str">
        <f t="shared" ref="E108:E123" si="24">COMPLEX($C$8,2*PI()*B108*$C$7*0.000001)</f>
        <v>0.01+11.334866294152i</v>
      </c>
      <c r="F108" s="208" t="str">
        <f t="shared" ref="F108:F123" si="25">IMSUM(D108,E108)</f>
        <v>0.015067895730681+11.3252589429546i</v>
      </c>
      <c r="G108" s="208" t="str">
        <f t="shared" ref="G108:G123" si="26">IMDIV(COMPLEX($C$5,0),F108)</f>
        <v>0.00140973279293864-1.05957654643812i</v>
      </c>
      <c r="H108" s="208" t="str">
        <f t="shared" ref="H108:H123" si="27">IMPRODUCT(COMPLEX($C$31,0),C108,COMPLEX($C$25,0),G108)</f>
        <v>-0.500534371506962+0.94497561850594i</v>
      </c>
      <c r="I108" s="208">
        <f t="shared" ref="I108:I123" si="28">20*LOG10(IMABS(H108))</f>
        <v>0.58241325235491204</v>
      </c>
      <c r="J108" s="208">
        <f t="shared" ref="J108:J123" si="29">IMARGUMENT(H108)*180/PI()</f>
        <v>117.90925906732905</v>
      </c>
      <c r="K108" s="208" t="str">
        <f t="shared" ref="K108:K123" si="30">IMPRODUCT(G108,D108)</f>
        <v>-0.0101725796233395-0.00538336725405964i</v>
      </c>
      <c r="L108" t="str">
        <f t="shared" ref="L108:L123" si="31">IMDIV((IMPRODUCT(COMPLEX($C$31,0),K108)),(IMSUM(COMPLEX(1,0),IMPRODUCT(H108,COMPLEX($C$31,0)))))</f>
        <v>-0.00782798144671646+0.00888791401012032i</v>
      </c>
      <c r="M108">
        <f t="shared" ref="M108:M123" si="32">20*LOG10(IMABS(L108))</f>
        <v>-38.530280541570356</v>
      </c>
      <c r="N108">
        <f t="shared" ref="N108:N123" si="33">IMARGUMENT(L108)*180/PI()</f>
        <v>131.37180865855984</v>
      </c>
      <c r="O108" t="str">
        <f t="shared" ref="O108:O123" si="34">IMPRODUCT(IMDIV(COMPLEX(1,0),COMPLEX(0,($C$16*1*10^-12+$C$15*1*10^-9)*2*PI()*B108)),IMDIV(COMPLEX(1,$C$17*1000*$C$15*1*10^-9*2*PI()*B108),COMPLEX(1,$C$17*1000*$C$15*1*10^-9*$C$16*1*10^-12*2*PI()*B108/($C$15*1*10^-9+$C$16*1*10^-12))))</f>
        <v>7778.75430547841-4160.26780629953i</v>
      </c>
      <c r="P108" t="str">
        <f t="shared" ref="P108:P123" si="35">IMPRODUCT(COMPLEX($C$14*1000/($C$14*1000+$C$13*1000),0),COMPLEX($C$26*1*10^-6,0),O108,COMPLEX($C$31,0),K108)</f>
        <v>-0.0125664910876305+0.0000550510521473129i</v>
      </c>
      <c r="Q108">
        <f t="shared" ref="Q108:Q123" si="36">20*LOG10(IMABS(P108))</f>
        <v>-38.015636102968841</v>
      </c>
      <c r="R108">
        <f t="shared" ref="R108:R123" si="37">IMARGUMENT(P108)*180/PI()</f>
        <v>179.7490013125859</v>
      </c>
      <c r="S108" t="str">
        <f t="shared" ref="S108:S123" si="38">IMDIV(P108,IMSUM(COMPLEX(1,0),H108))</f>
        <v>-0.00544841053486875+0.0104184669982385i</v>
      </c>
      <c r="T108">
        <f t="shared" ref="T108:T123" si="39">20*LOG10(IMABS(S108))</f>
        <v>-38.59398848330391</v>
      </c>
      <c r="U108">
        <f t="shared" ref="U108:U123" si="40">IMARGUMENT(S108)*180/PI()</f>
        <v>117.60763383381162</v>
      </c>
    </row>
    <row r="109" spans="2:21" x14ac:dyDescent="0.25">
      <c r="B109">
        <f t="shared" si="21"/>
        <v>840000</v>
      </c>
      <c r="C109" s="208" t="str">
        <f t="shared" si="22"/>
        <v>-10.2896-5.27787565803085i</v>
      </c>
      <c r="D109" s="208" t="str">
        <f t="shared" si="23"/>
        <v>0.00506353102652755-0.00937864588364869i</v>
      </c>
      <c r="E109" s="208" t="str">
        <f t="shared" si="24"/>
        <v>0.01+11.6113264476679i</v>
      </c>
      <c r="F109" s="208" t="str">
        <f t="shared" si="25"/>
        <v>0.0150635310265275+11.6019478017843i</v>
      </c>
      <c r="G109" s="208" t="str">
        <f t="shared" si="26"/>
        <v>0.00134290560301429-1.03430734012217i</v>
      </c>
      <c r="H109" s="208" t="str">
        <f t="shared" si="27"/>
        <v>-0.500520087078142+0.972688105594153i</v>
      </c>
      <c r="I109" s="208">
        <f t="shared" si="28"/>
        <v>0.77964426223375427</v>
      </c>
      <c r="J109" s="208">
        <f t="shared" si="29"/>
        <v>117.2291762744068</v>
      </c>
      <c r="K109" s="208" t="str">
        <f t="shared" si="30"/>
        <v>-0.00969360243367785-0.00524984194377963i</v>
      </c>
      <c r="L109" t="str">
        <f t="shared" si="31"/>
        <v>-0.00732156196854201+0.00826012799819926i</v>
      </c>
      <c r="M109">
        <f t="shared" si="32"/>
        <v>-39.142279886655032</v>
      </c>
      <c r="N109">
        <f t="shared" si="33"/>
        <v>131.55294286490701</v>
      </c>
      <c r="O109" t="str">
        <f t="shared" si="34"/>
        <v>7700.24655993446-4211.45005772166i</v>
      </c>
      <c r="P109" t="str">
        <f t="shared" si="35"/>
        <v>-0.0119756261959937+0.0000493921287073309i</v>
      </c>
      <c r="Q109">
        <f t="shared" si="36"/>
        <v>-38.43396149274907</v>
      </c>
      <c r="R109">
        <f t="shared" si="37"/>
        <v>179.76369131571693</v>
      </c>
      <c r="S109" t="str">
        <f t="shared" si="38"/>
        <v>-0.00496280529390367+0.00976346331915467i</v>
      </c>
      <c r="T109">
        <f t="shared" si="39"/>
        <v>-39.20982903516942</v>
      </c>
      <c r="U109">
        <f t="shared" si="40"/>
        <v>116.94440275290002</v>
      </c>
    </row>
    <row r="110" spans="2:21" x14ac:dyDescent="0.25">
      <c r="B110">
        <f t="shared" si="21"/>
        <v>860000</v>
      </c>
      <c r="C110" s="208" t="str">
        <f t="shared" si="22"/>
        <v>-10.8336-5.40353936417444i</v>
      </c>
      <c r="D110" s="208" t="str">
        <f t="shared" si="23"/>
        <v>0.00505946724710811-0.00916057525570444i</v>
      </c>
      <c r="E110" s="208" t="str">
        <f t="shared" si="24"/>
        <v>0.01+11.8877866011838i</v>
      </c>
      <c r="F110" s="208" t="str">
        <f t="shared" si="25"/>
        <v>0.0150594672471081+11.8786260259281i</v>
      </c>
      <c r="G110" s="208" t="str">
        <f t="shared" si="26"/>
        <v>0.00128073045507415-1.01021622254027i</v>
      </c>
      <c r="H110" s="208" t="str">
        <f t="shared" si="27"/>
        <v>-0.50050678485376+1.00029306569837i</v>
      </c>
      <c r="I110" s="208">
        <f t="shared" si="28"/>
        <v>0.9728968407071481</v>
      </c>
      <c r="J110" s="208">
        <f t="shared" si="29"/>
        <v>116.58155669649967</v>
      </c>
      <c r="K110" s="208" t="str">
        <f t="shared" si="30"/>
        <v>-0.00924768191732378-0.00512288811815575i</v>
      </c>
      <c r="L110" t="str">
        <f t="shared" si="31"/>
        <v>-0.00686355251609745+0.00769004820552046i</v>
      </c>
      <c r="M110">
        <f t="shared" si="32"/>
        <v>-39.736907039131523</v>
      </c>
      <c r="N110">
        <f t="shared" si="33"/>
        <v>131.74967683798326</v>
      </c>
      <c r="O110" t="str">
        <f t="shared" si="34"/>
        <v>7621.4726897705-4260.74916488286i</v>
      </c>
      <c r="P110" t="str">
        <f t="shared" si="35"/>
        <v>-0.0114255320045814+0.0000443242479502134i</v>
      </c>
      <c r="Q110">
        <f t="shared" si="36"/>
        <v>-38.842406016708253</v>
      </c>
      <c r="R110">
        <f t="shared" si="37"/>
        <v>179.77772767196825</v>
      </c>
      <c r="S110" t="str">
        <f t="shared" si="38"/>
        <v>-0.00452982199975074+0.00916023210006809i</v>
      </c>
      <c r="T110">
        <f t="shared" si="39"/>
        <v>-39.811783006815645</v>
      </c>
      <c r="U110">
        <f t="shared" si="40"/>
        <v>116.31283392453537</v>
      </c>
    </row>
    <row r="111" spans="2:21" x14ac:dyDescent="0.25">
      <c r="B111">
        <f t="shared" si="21"/>
        <v>880000</v>
      </c>
      <c r="C111" s="208" t="str">
        <f t="shared" si="22"/>
        <v>-11.3904-5.52920307031804i</v>
      </c>
      <c r="D111" s="208" t="str">
        <f t="shared" si="23"/>
        <v>0.00505567735270547-0.00895241446463896i</v>
      </c>
      <c r="E111" s="208" t="str">
        <f t="shared" si="24"/>
        <v>0.01+12.1642467546997i</v>
      </c>
      <c r="F111" s="208" t="str">
        <f t="shared" si="25"/>
        <v>0.0150556773527055+12.1552943402351i</v>
      </c>
      <c r="G111" s="208" t="str">
        <f t="shared" si="26"/>
        <v>0.00122278448436812-0.987222625323875i</v>
      </c>
      <c r="H111" s="208" t="str">
        <f t="shared" si="27"/>
        <v>-0.500494376864218+1.02779785378027i</v>
      </c>
      <c r="I111" s="208">
        <f t="shared" si="28"/>
        <v>1.1623007881295864</v>
      </c>
      <c r="J111" s="208">
        <f t="shared" si="29"/>
        <v>115.9641365323655</v>
      </c>
      <c r="K111" s="208" t="str">
        <f t="shared" si="30"/>
        <v>-0.00883184410694345-0.00500202594243335i</v>
      </c>
      <c r="L111" t="str">
        <f t="shared" si="31"/>
        <v>-0.00644797588934753+0.00717121534182831i</v>
      </c>
      <c r="M111">
        <f t="shared" si="32"/>
        <v>-40.315043377850408</v>
      </c>
      <c r="N111">
        <f t="shared" si="33"/>
        <v>131.96019536641825</v>
      </c>
      <c r="O111" t="str">
        <f t="shared" si="34"/>
        <v>7542.49707255849-4308.17592774523i</v>
      </c>
      <c r="P111" t="str">
        <f t="shared" si="35"/>
        <v>-0.0109125394977652+0.0000397780908463234i</v>
      </c>
      <c r="Q111">
        <f t="shared" si="36"/>
        <v>-39.2414257216723</v>
      </c>
      <c r="R111">
        <f t="shared" si="37"/>
        <v>179.79114791486381</v>
      </c>
      <c r="S111" t="str">
        <f t="shared" si="38"/>
        <v>-0.00414281146578201+0.00860400889386003i</v>
      </c>
      <c r="T111">
        <f t="shared" si="39"/>
        <v>-40.400439456784525</v>
      </c>
      <c r="U111">
        <f t="shared" si="40"/>
        <v>115.71071340488407</v>
      </c>
    </row>
    <row r="112" spans="2:21" x14ac:dyDescent="0.25">
      <c r="B112">
        <f t="shared" si="21"/>
        <v>900000</v>
      </c>
      <c r="C112" s="208" t="str">
        <f t="shared" si="22"/>
        <v>-11.96-5.65486677646163i</v>
      </c>
      <c r="D112" s="208" t="str">
        <f t="shared" si="23"/>
        <v>0.00505213727376402-0.00875350306642325i</v>
      </c>
      <c r="E112" s="208" t="str">
        <f t="shared" si="24"/>
        <v>0.01+12.4407069082156i</v>
      </c>
      <c r="F112" s="208" t="str">
        <f t="shared" si="25"/>
        <v>0.015052137273764+12.4319534051492i</v>
      </c>
      <c r="G112" s="208" t="str">
        <f t="shared" si="26"/>
        <v>0.0011686918954009-0.965253167995215i</v>
      </c>
      <c r="H112" s="208" t="str">
        <f t="shared" si="27"/>
        <v>-0.500482784766236+1.05520916849119i</v>
      </c>
      <c r="I112" s="208">
        <f t="shared" si="28"/>
        <v>1.3479826136285085</v>
      </c>
      <c r="J112" s="208">
        <f t="shared" si="29"/>
        <v>115.37485587911752</v>
      </c>
      <c r="K112" s="208" t="str">
        <f t="shared" si="30"/>
        <v>-0.00844344217403457-0.00488682165673752i</v>
      </c>
      <c r="L112" t="str">
        <f t="shared" si="31"/>
        <v>-0.00606974338002525+0.00669801333326494i</v>
      </c>
      <c r="M112">
        <f t="shared" si="32"/>
        <v>-40.877504763426941</v>
      </c>
      <c r="N112">
        <f t="shared" si="33"/>
        <v>132.18288769758891</v>
      </c>
      <c r="O112" t="str">
        <f t="shared" si="34"/>
        <v>7463.38176115059-4353.74433839176i</v>
      </c>
      <c r="P112" t="str">
        <f t="shared" si="35"/>
        <v>-0.0104333834214627+0.0000356935873468056i</v>
      </c>
      <c r="Q112">
        <f t="shared" si="36"/>
        <v>-39.631445815495212</v>
      </c>
      <c r="R112">
        <f t="shared" si="37"/>
        <v>179.80398650662107</v>
      </c>
      <c r="S112" t="str">
        <f t="shared" si="38"/>
        <v>-0.00379607614475201+0.00809050782701963i</v>
      </c>
      <c r="T112">
        <f t="shared" si="39"/>
        <v>-40.976352875014086</v>
      </c>
      <c r="U112">
        <f t="shared" si="40"/>
        <v>115.13602695684527</v>
      </c>
    </row>
    <row r="113" spans="2:21" x14ac:dyDescent="0.25">
      <c r="B113">
        <f t="shared" si="21"/>
        <v>920000</v>
      </c>
      <c r="C113" s="208" t="str">
        <f t="shared" si="22"/>
        <v>-12.5424-5.78053048260522i</v>
      </c>
      <c r="D113" s="208" t="str">
        <f t="shared" si="23"/>
        <v>0.00504882552782283-0.00856323802467736i</v>
      </c>
      <c r="E113" s="208" t="str">
        <f t="shared" si="24"/>
        <v>0.01+12.7171670617315i</v>
      </c>
      <c r="F113" s="208" t="str">
        <f t="shared" si="25"/>
        <v>0.0150488255278228+12.7086038237068i</v>
      </c>
      <c r="G113" s="208" t="str">
        <f t="shared" si="26"/>
        <v>0.00111811780086149-0.944240873356628i</v>
      </c>
      <c r="H113" s="208" t="str">
        <f t="shared" si="27"/>
        <v>-0.50047193860668+1.08253312383071i</v>
      </c>
      <c r="I113" s="208">
        <f t="shared" si="28"/>
        <v>1.5300651542751291</v>
      </c>
      <c r="J113" s="208">
        <f t="shared" si="29"/>
        <v>114.81183660871569</v>
      </c>
      <c r="K113" s="208" t="str">
        <f t="shared" si="30"/>
        <v>-0.00808011416948593-0.00477688213468507i</v>
      </c>
      <c r="L113" t="str">
        <f t="shared" si="31"/>
        <v>-0.0057245022778009+0.00626554489435725i</v>
      </c>
      <c r="M113">
        <f t="shared" si="32"/>
        <v>-41.425047993734594</v>
      </c>
      <c r="N113">
        <f t="shared" si="33"/>
        <v>132.41632011221429</v>
      </c>
      <c r="O113" t="str">
        <f t="shared" si="34"/>
        <v>7384.18645688223-4397.47128087683i</v>
      </c>
      <c r="P113" t="str">
        <f t="shared" si="35"/>
        <v>-0.0099851501025539+0.0000320185236559597i</v>
      </c>
      <c r="Q113">
        <f t="shared" si="36"/>
        <v>-40.012863388010551</v>
      </c>
      <c r="R113">
        <f t="shared" si="37"/>
        <v>179.81627517211444</v>
      </c>
      <c r="S113" t="str">
        <f t="shared" si="38"/>
        <v>-0.00348471914127671+0.0076158732919299i</v>
      </c>
      <c r="T113">
        <f t="shared" si="39"/>
        <v>-41.54004559011593</v>
      </c>
      <c r="U113">
        <f t="shared" si="40"/>
        <v>114.58693835559791</v>
      </c>
    </row>
    <row r="114" spans="2:21" x14ac:dyDescent="0.25">
      <c r="B114">
        <f t="shared" si="21"/>
        <v>940000</v>
      </c>
      <c r="C114" s="208" t="str">
        <f t="shared" si="22"/>
        <v>-13.1376-5.90619418874881i</v>
      </c>
      <c r="D114" s="208" t="str">
        <f t="shared" si="23"/>
        <v>0.00504572289287172-0.00838106760622542i</v>
      </c>
      <c r="E114" s="208" t="str">
        <f t="shared" si="24"/>
        <v>0.01+12.9936272152474i</v>
      </c>
      <c r="F114" s="208" t="str">
        <f t="shared" si="25"/>
        <v>0.0150457228928717+12.9852461476412i</v>
      </c>
      <c r="G114" s="208" t="str">
        <f t="shared" si="26"/>
        <v>0.0010707629828117-0.924124483522147i</v>
      </c>
      <c r="H114" s="208" t="str">
        <f t="shared" si="27"/>
        <v>-0.500461775767588+1.10977531161106i</v>
      </c>
      <c r="I114" s="208">
        <f t="shared" si="28"/>
        <v>1.7086673293078669</v>
      </c>
      <c r="J114" s="208">
        <f t="shared" si="29"/>
        <v>114.27336300580409</v>
      </c>
      <c r="K114" s="208" t="str">
        <f t="shared" si="30"/>
        <v>-0.00773974699967205-0.00467185019932014i</v>
      </c>
      <c r="L114" t="str">
        <f t="shared" si="31"/>
        <v>-0.00540851278334253+0.00586952734714568i</v>
      </c>
      <c r="M114">
        <f t="shared" si="32"/>
        <v>-41.958376481124652</v>
      </c>
      <c r="N114">
        <f t="shared" si="33"/>
        <v>132.65921285856143</v>
      </c>
      <c r="O114" t="str">
        <f t="shared" si="34"/>
        <v>7304.96849254586-4439.37625268659i</v>
      </c>
      <c r="P114" t="str">
        <f t="shared" si="35"/>
        <v>-0.00956523297134568+0.0000287073830768673i</v>
      </c>
      <c r="Q114">
        <f t="shared" si="36"/>
        <v>-40.386049837983009</v>
      </c>
      <c r="R114">
        <f t="shared" si="37"/>
        <v>179.82804318957324</v>
      </c>
      <c r="S114" t="str">
        <f t="shared" si="38"/>
        <v>-0.00320451933928248+0.00717663565566267i</v>
      </c>
      <c r="T114">
        <f t="shared" si="39"/>
        <v>-42.092010006421276</v>
      </c>
      <c r="U114">
        <f t="shared" si="40"/>
        <v>114.06177040837906</v>
      </c>
    </row>
    <row r="115" spans="2:21" x14ac:dyDescent="0.25">
      <c r="B115">
        <f t="shared" si="21"/>
        <v>960000</v>
      </c>
      <c r="C115" s="208" t="str">
        <f t="shared" si="22"/>
        <v>-13.7456-6.0318578948924i</v>
      </c>
      <c r="D115" s="208" t="str">
        <f t="shared" si="23"/>
        <v>0.00504281212782816-0.00820648603931738i</v>
      </c>
      <c r="E115" s="208" t="str">
        <f t="shared" si="24"/>
        <v>0.01+13.2700873687633i</v>
      </c>
      <c r="F115" s="208" t="str">
        <f t="shared" si="25"/>
        <v>0.0150428121278282+13.261880882724i</v>
      </c>
      <c r="G115" s="208" t="str">
        <f t="shared" si="26"/>
        <v>0.00102635942143097-0.904847861836868i</v>
      </c>
      <c r="H115" s="208" t="str">
        <f t="shared" si="27"/>
        <v>-0.500452240062705+1.13694085607557i</v>
      </c>
      <c r="I115" s="208">
        <f t="shared" si="28"/>
        <v>1.8839039976680505</v>
      </c>
      <c r="J115" s="208">
        <f t="shared" si="29"/>
        <v>113.75786478384032</v>
      </c>
      <c r="K115" s="208" t="str">
        <f t="shared" si="30"/>
        <v>-0.00742044560813254-0.00457140057577363i</v>
      </c>
      <c r="L115" t="str">
        <f t="shared" si="31"/>
        <v>-0.00511854807748662+0.00550620513241589i</v>
      </c>
      <c r="M115">
        <f t="shared" si="32"/>
        <v>-42.478145259744913</v>
      </c>
      <c r="N115">
        <f t="shared" si="33"/>
        <v>132.91042065307957</v>
      </c>
      <c r="O115" t="str">
        <f t="shared" si="34"/>
        <v>7225.78282452088-4479.48110568364i</v>
      </c>
      <c r="P115" t="str">
        <f t="shared" si="35"/>
        <v>-0.00917129451409618+0.0000257203773648736i</v>
      </c>
      <c r="Q115">
        <f t="shared" si="36"/>
        <v>-40.751353043414824</v>
      </c>
      <c r="R115">
        <f t="shared" si="37"/>
        <v>179.83931764432791</v>
      </c>
      <c r="S115" t="str">
        <f t="shared" si="38"/>
        <v>-0.00295182778766157+0.00676967101139833i</v>
      </c>
      <c r="T115">
        <f t="shared" si="39"/>
        <v>-42.632710678454316</v>
      </c>
      <c r="U115">
        <f t="shared" si="40"/>
        <v>113.55898831026138</v>
      </c>
    </row>
    <row r="116" spans="2:21" x14ac:dyDescent="0.25">
      <c r="B116">
        <f t="shared" si="21"/>
        <v>980000</v>
      </c>
      <c r="C116" s="208" t="str">
        <f t="shared" si="22"/>
        <v>-14.3664-6.15752160103599i</v>
      </c>
      <c r="D116" s="208" t="str">
        <f t="shared" si="23"/>
        <v>0.00504007773252396-0.00803902882562683i</v>
      </c>
      <c r="E116" s="208" t="str">
        <f t="shared" si="24"/>
        <v>0.01+13.5465475222792i</v>
      </c>
      <c r="F116" s="208" t="str">
        <f t="shared" si="25"/>
        <v>0.015040077732524+13.5385084934536i</v>
      </c>
      <c r="G116" s="208" t="str">
        <f t="shared" si="26"/>
        <v>0.000984666465247805-0.88635946835224i</v>
      </c>
      <c r="H116" s="208" t="str">
        <f t="shared" si="27"/>
        <v>-0.500443280961132+1.16403446179818i</v>
      </c>
      <c r="I116" s="208">
        <f t="shared" si="28"/>
        <v>2.0558858941804323</v>
      </c>
      <c r="J116" s="208">
        <f t="shared" si="29"/>
        <v>113.26390215381495</v>
      </c>
      <c r="K116" s="208" t="str">
        <f t="shared" si="30"/>
        <v>-0.00712050652042547-0.00447523638155166i</v>
      </c>
      <c r="L116" t="str">
        <f t="shared" si="31"/>
        <v>-0.00485181273966463+0.00517227611708461i</v>
      </c>
      <c r="M116">
        <f t="shared" si="32"/>
        <v>-42.984965414600865</v>
      </c>
      <c r="N116">
        <f t="shared" si="33"/>
        <v>133.16891611499958</v>
      </c>
      <c r="O116" t="str">
        <f t="shared" si="34"/>
        <v>7146.68203344022-4517.80980477168i</v>
      </c>
      <c r="P116" t="str">
        <f t="shared" si="35"/>
        <v>-0.00880123361452962+0.0000230226341559588i</v>
      </c>
      <c r="Q116">
        <f t="shared" si="36"/>
        <v>-41.109099307136475</v>
      </c>
      <c r="R116">
        <f t="shared" si="37"/>
        <v>179.85012365090026</v>
      </c>
      <c r="S116" t="str">
        <f t="shared" si="38"/>
        <v>-0.00272348144712444+0.00639216483930093i</v>
      </c>
      <c r="T116">
        <f t="shared" si="39"/>
        <v>-43.16258623174604</v>
      </c>
      <c r="U116">
        <f t="shared" si="40"/>
        <v>113.0771850147671</v>
      </c>
    </row>
    <row r="117" spans="2:21" x14ac:dyDescent="0.25">
      <c r="B117">
        <f t="shared" si="21"/>
        <v>1000000</v>
      </c>
      <c r="C117" s="208" t="str">
        <f t="shared" si="22"/>
        <v>-15-6.28318530717959i</v>
      </c>
      <c r="D117" s="208" t="str">
        <f t="shared" si="23"/>
        <v>0.0050375057409458-0.00787826861454575i</v>
      </c>
      <c r="E117" s="208" t="str">
        <f t="shared" si="24"/>
        <v>0.01+13.8230076757951i</v>
      </c>
      <c r="F117" s="208" t="str">
        <f t="shared" si="25"/>
        <v>0.0150375057409458+13.8151294071806i</v>
      </c>
      <c r="G117" s="208" t="str">
        <f t="shared" si="26"/>
        <v>0.000945467539645512-0.868611898509564i</v>
      </c>
      <c r="H117" s="208" t="str">
        <f t="shared" si="27"/>
        <v>-0.500434852918107+1.19106045580927i</v>
      </c>
      <c r="I117" s="208">
        <f t="shared" si="28"/>
        <v>2.2247196251857786</v>
      </c>
      <c r="J117" s="208">
        <f t="shared" si="29"/>
        <v>112.79015266822718</v>
      </c>
      <c r="K117" s="208" t="str">
        <f t="shared" si="30"/>
        <v>-0.00683839506009005-0.00438308607263942i</v>
      </c>
      <c r="L117" t="str">
        <f t="shared" si="31"/>
        <v>-0.00460587579414238+0.00486482933516355i</v>
      </c>
      <c r="M117">
        <f t="shared" si="32"/>
        <v>-43.479408010027612</v>
      </c>
      <c r="N117">
        <f t="shared" si="33"/>
        <v>133.43377562751255</v>
      </c>
      <c r="O117" t="str">
        <f t="shared" si="34"/>
        <v>7067.71633276929-4554.38820280081i</v>
      </c>
      <c r="P117" t="str">
        <f t="shared" si="35"/>
        <v>-0.00845315742917+0.0000205835128063154i</v>
      </c>
      <c r="Q117">
        <f t="shared" si="36"/>
        <v>-41.459595105066029</v>
      </c>
      <c r="R117">
        <f t="shared" si="37"/>
        <v>179.86048454789176</v>
      </c>
      <c r="S117" t="str">
        <f t="shared" si="38"/>
        <v>-0.00251673116165053+0.00604157935152435i</v>
      </c>
      <c r="T117">
        <f t="shared" si="39"/>
        <v>-43.68205113951592</v>
      </c>
      <c r="U117">
        <f t="shared" si="40"/>
        <v>112.61506834615462</v>
      </c>
    </row>
    <row r="118" spans="2:21" x14ac:dyDescent="0.25">
      <c r="B118">
        <f t="shared" si="21"/>
        <v>1020000</v>
      </c>
      <c r="C118" s="208" t="str">
        <f t="shared" si="22"/>
        <v>-15.6464-6.40884901332318i</v>
      </c>
      <c r="D118" s="208" t="str">
        <f t="shared" si="23"/>
        <v>0.00503508354256678-0.00772381156263852i</v>
      </c>
      <c r="E118" s="208" t="str">
        <f t="shared" si="24"/>
        <v>0.01+14.099467829311i</v>
      </c>
      <c r="F118" s="208" t="str">
        <f t="shared" si="25"/>
        <v>0.0150350835425668+14.0917440177484i</v>
      </c>
      <c r="G118" s="208" t="str">
        <f t="shared" si="26"/>
        <v>0.000908567308766761-0.851561476315547i</v>
      </c>
      <c r="H118" s="208" t="str">
        <f t="shared" si="27"/>
        <v>-0.500426914796331+1.21802282474446i</v>
      </c>
      <c r="I118" s="208">
        <f t="shared" si="28"/>
        <v>2.3905077086889213</v>
      </c>
      <c r="J118" s="208">
        <f t="shared" si="29"/>
        <v>112.33539960374878</v>
      </c>
      <c r="K118" s="208" t="str">
        <f t="shared" si="30"/>
        <v>-0.00657272566475986-0.00429470077756517i</v>
      </c>
      <c r="L118" t="str">
        <f t="shared" si="31"/>
        <v>-0.00437861548435942+0.00458129223107775i</v>
      </c>
      <c r="M118">
        <f t="shared" si="32"/>
        <v>-43.962007583581453</v>
      </c>
      <c r="N118">
        <f t="shared" si="33"/>
        <v>133.70416721616192</v>
      </c>
      <c r="O118" t="str">
        <f t="shared" si="34"/>
        <v>6988.93358467723-4589.2438304626i</v>
      </c>
      <c r="P118" t="str">
        <f t="shared" si="35"/>
        <v>-0.00812535709104602+0.0000183760263137117i</v>
      </c>
      <c r="Q118">
        <f t="shared" si="36"/>
        <v>-41.803128660703869</v>
      </c>
      <c r="R118">
        <f t="shared" si="37"/>
        <v>179.87042206943315</v>
      </c>
      <c r="S118" t="str">
        <f t="shared" si="38"/>
        <v>-0.00232918132205519+0.00571562424821449i</v>
      </c>
      <c r="T118">
        <f t="shared" si="39"/>
        <v>-44.191497364937796</v>
      </c>
      <c r="U118">
        <f t="shared" si="40"/>
        <v>112.17144962061283</v>
      </c>
    </row>
    <row r="119" spans="2:21" x14ac:dyDescent="0.25">
      <c r="B119">
        <f t="shared" si="21"/>
        <v>1040000</v>
      </c>
      <c r="C119" s="208" t="str">
        <f t="shared" si="22"/>
        <v>-16.3056-6.53451271946677i</v>
      </c>
      <c r="D119" s="208" t="str">
        <f t="shared" si="23"/>
        <v>0.00503279972749021-0.00757529411297712i</v>
      </c>
      <c r="E119" s="208" t="str">
        <f t="shared" si="24"/>
        <v>0.01+14.3759279828269i</v>
      </c>
      <c r="F119" s="208" t="str">
        <f t="shared" si="25"/>
        <v>0.0150327997274902+14.3683526887139i</v>
      </c>
      <c r="G119" s="208" t="str">
        <f t="shared" si="26"/>
        <v>0.000873789220725281-0.835167894641633i</v>
      </c>
      <c r="H119" s="208" t="str">
        <f t="shared" si="27"/>
        <v>-0.500419429364118+1.24492524768923i</v>
      </c>
      <c r="I119" s="208">
        <f t="shared" si="28"/>
        <v>2.5533486473920712</v>
      </c>
      <c r="J119" s="208">
        <f t="shared" si="29"/>
        <v>111.89852168043754</v>
      </c>
      <c r="K119" s="208" t="str">
        <f t="shared" si="30"/>
        <v>-0.00632224482947431-0.00420985196290073i</v>
      </c>
      <c r="L119" t="str">
        <f t="shared" si="31"/>
        <v>-0.00416817350202474+0.00431938582312917i</v>
      </c>
      <c r="M119">
        <f t="shared" si="32"/>
        <v>-44.433265261584808</v>
      </c>
      <c r="N119">
        <f t="shared" si="33"/>
        <v>133.9793401123278</v>
      </c>
      <c r="O119" t="str">
        <f t="shared" si="34"/>
        <v>6910.3793225873-4622.40570010447i</v>
      </c>
      <c r="P119" t="str">
        <f t="shared" si="35"/>
        <v>-0.0078162866574691+0.0000163763512172062i</v>
      </c>
      <c r="Q119">
        <f t="shared" si="36"/>
        <v>-42.13997136620798</v>
      </c>
      <c r="R119">
        <f t="shared" si="37"/>
        <v>179.87995649638364</v>
      </c>
      <c r="S119" t="str">
        <f t="shared" si="38"/>
        <v>-0.00215873917051701+0.00541223059241075i</v>
      </c>
      <c r="T119">
        <f t="shared" si="39"/>
        <v>-44.691295878588008</v>
      </c>
      <c r="U119">
        <f t="shared" si="40"/>
        <v>111.74523357763833</v>
      </c>
    </row>
    <row r="120" spans="2:21" x14ac:dyDescent="0.25">
      <c r="B120">
        <f t="shared" si="21"/>
        <v>1060000</v>
      </c>
      <c r="C120" s="208" t="str">
        <f t="shared" si="22"/>
        <v>-16.9776-6.66017642561036i</v>
      </c>
      <c r="D120" s="208" t="str">
        <f t="shared" si="23"/>
        <v>0.00503064395184684-0.00743238013892912i</v>
      </c>
      <c r="E120" s="208" t="str">
        <f t="shared" si="24"/>
        <v>0.01+14.6523881363428i</v>
      </c>
      <c r="F120" s="208" t="str">
        <f t="shared" si="25"/>
        <v>0.0150306439518468+14.6449557562039i</v>
      </c>
      <c r="G120" s="208" t="str">
        <f t="shared" si="26"/>
        <v>0.000840973378006499-0.819393896396385i</v>
      </c>
      <c r="H120" s="208" t="str">
        <f t="shared" si="27"/>
        <v>-0.500412362858936+1.27177112529066i</v>
      </c>
      <c r="I120" s="208">
        <f t="shared" si="28"/>
        <v>2.7133370255688911</v>
      </c>
      <c r="J120" s="208">
        <f t="shared" si="29"/>
        <v>111.47848394442808</v>
      </c>
      <c r="K120" s="208" t="str">
        <f t="shared" si="30"/>
        <v>-0.0060858162838985-0.00412832938291875i</v>
      </c>
      <c r="L120" t="str">
        <f t="shared" si="31"/>
        <v>-0.00397291687819078+0.00407708648758961i</v>
      </c>
      <c r="M120">
        <f t="shared" si="32"/>
        <v>-44.893651544372666</v>
      </c>
      <c r="N120">
        <f t="shared" si="33"/>
        <v>134.25861573094036</v>
      </c>
      <c r="O120" t="str">
        <f t="shared" si="34"/>
        <v>6832.09677980466-4653.90412253718i</v>
      </c>
      <c r="P120" t="str">
        <f t="shared" si="35"/>
        <v>-0.0075245448160486+0.0000145634107352418i</v>
      </c>
      <c r="Q120">
        <f t="shared" si="36"/>
        <v>-42.470379067666244</v>
      </c>
      <c r="R120">
        <f t="shared" si="37"/>
        <v>179.88910678998715</v>
      </c>
      <c r="S120" t="str">
        <f t="shared" si="38"/>
        <v>-0.00200357207952854+0.00512952751109535i</v>
      </c>
      <c r="T120">
        <f t="shared" si="39"/>
        <v>-45.1817980603699</v>
      </c>
      <c r="U120">
        <f t="shared" si="40"/>
        <v>111.33540945157623</v>
      </c>
    </row>
    <row r="121" spans="2:21" x14ac:dyDescent="0.25">
      <c r="B121">
        <f t="shared" si="21"/>
        <v>1080000</v>
      </c>
      <c r="C121" s="208" t="str">
        <f t="shared" si="22"/>
        <v>-17.6624-6.78584013175395i</v>
      </c>
      <c r="D121" s="208" t="str">
        <f t="shared" si="23"/>
        <v>0.0050286068204738-0.0072947584051756i</v>
      </c>
      <c r="E121" s="208" t="str">
        <f t="shared" si="24"/>
        <v>0.01+14.9288482898587i</v>
      </c>
      <c r="F121" s="208" t="str">
        <f t="shared" si="25"/>
        <v>0.0150286068204738+14.9215535314535i</v>
      </c>
      <c r="G121" s="208" t="str">
        <f t="shared" si="26"/>
        <v>0.000809974684679602-0.804204991250668i</v>
      </c>
      <c r="H121" s="208" t="str">
        <f t="shared" si="27"/>
        <v>-0.500405684606804+1.29856360562223i</v>
      </c>
      <c r="I121" s="208">
        <f t="shared" si="28"/>
        <v>2.8705636227505615</v>
      </c>
      <c r="J121" s="208">
        <f t="shared" si="29"/>
        <v>111.07432966563441</v>
      </c>
      <c r="K121" s="208" t="str">
        <f t="shared" si="30"/>
        <v>-0.00586240807518619-0.00404993927370123i</v>
      </c>
      <c r="L121" t="str">
        <f t="shared" si="31"/>
        <v>-0.0037914061145464+0.00385259329327058i</v>
      </c>
      <c r="M121">
        <f t="shared" si="32"/>
        <v>-45.343608802400666</v>
      </c>
      <c r="N121">
        <f t="shared" si="33"/>
        <v>134.54137984041193</v>
      </c>
      <c r="O121" t="str">
        <f t="shared" si="34"/>
        <v>6754.12692363554-4683.77053602441i</v>
      </c>
      <c r="P121" t="str">
        <f t="shared" si="35"/>
        <v>-0.00724885894347098+0.0000129185190910273i</v>
      </c>
      <c r="Q121">
        <f t="shared" si="36"/>
        <v>-42.79459322986402</v>
      </c>
      <c r="R121">
        <f t="shared" si="37"/>
        <v>179.89789071029824</v>
      </c>
      <c r="S121" t="str">
        <f t="shared" si="38"/>
        <v>-0.00186207144700422+0.00486582144019355i</v>
      </c>
      <c r="T121">
        <f t="shared" si="39"/>
        <v>-45.663336994775861</v>
      </c>
      <c r="U121">
        <f t="shared" si="40"/>
        <v>110.94104303757412</v>
      </c>
    </row>
    <row r="122" spans="2:21" x14ac:dyDescent="0.25">
      <c r="B122">
        <f t="shared" si="21"/>
        <v>1100000</v>
      </c>
      <c r="C122" s="208" t="str">
        <f t="shared" si="22"/>
        <v>-18.36-6.91150383789754i</v>
      </c>
      <c r="D122" s="208" t="str">
        <f t="shared" si="23"/>
        <v>0.00502667978438507-0.00716214030560244i</v>
      </c>
      <c r="E122" s="208" t="str">
        <f t="shared" si="24"/>
        <v>0.01+15.2053084433746i</v>
      </c>
      <c r="F122" s="208" t="str">
        <f t="shared" si="25"/>
        <v>0.0150266797843851+15.198146303069i</v>
      </c>
      <c r="G122" s="208" t="str">
        <f t="shared" si="26"/>
        <v>0.000780661230001156-0.789569203372551i</v>
      </c>
      <c r="H122" s="208" t="str">
        <f t="shared" si="27"/>
        <v>-0.500399366689466+1.32530560721661i</v>
      </c>
      <c r="I122" s="208">
        <f t="shared" si="28"/>
        <v>3.025115538774537</v>
      </c>
      <c r="J122" s="208">
        <f t="shared" si="29"/>
        <v>110.68517312283731</v>
      </c>
      <c r="K122" s="208" t="str">
        <f t="shared" si="30"/>
        <v>-0.00565108128151366-0.00397450275822624i</v>
      </c>
      <c r="L122" t="str">
        <f t="shared" si="31"/>
        <v>-0.00362236842132487+0.00364430000288062i</v>
      </c>
      <c r="M122">
        <f t="shared" si="32"/>
        <v>-45.783553518575992</v>
      </c>
      <c r="N122">
        <f t="shared" si="33"/>
        <v>134.82707574194217</v>
      </c>
      <c r="O122" t="str">
        <f t="shared" si="34"/>
        <v>6676.50849442866-4712.03734673431i</v>
      </c>
      <c r="P122" t="str">
        <f t="shared" si="35"/>
        <v>-0.00698807117742339+0.000011425077134523i</v>
      </c>
      <c r="Q122">
        <f t="shared" si="36"/>
        <v>-43.112841993873957</v>
      </c>
      <c r="R122">
        <f t="shared" si="37"/>
        <v>179.90632492134989</v>
      </c>
      <c r="S122" t="str">
        <f t="shared" si="38"/>
        <v>-0.00173282209710026+0.00461957764832498i</v>
      </c>
      <c r="T122">
        <f t="shared" si="39"/>
        <v>-46.136228667849998</v>
      </c>
      <c r="U122">
        <f t="shared" si="40"/>
        <v>110.56126962672906</v>
      </c>
    </row>
    <row r="123" spans="2:21" x14ac:dyDescent="0.25">
      <c r="B123">
        <f t="shared" si="21"/>
        <v>1120000</v>
      </c>
      <c r="C123" s="208" t="str">
        <f t="shared" si="22"/>
        <v>-19.0704-7.03716754404114i</v>
      </c>
      <c r="D123" s="208" t="str">
        <f t="shared" si="23"/>
        <v>0.00502485505094044-0.00703425784347094i</v>
      </c>
      <c r="E123" s="208" t="str">
        <f t="shared" si="24"/>
        <v>0.01+15.4817685968905i</v>
      </c>
      <c r="F123" s="208" t="str">
        <f t="shared" si="25"/>
        <v>0.0150248550509404+15.474734339047i</v>
      </c>
      <c r="G123" s="208" t="str">
        <f t="shared" si="26"/>
        <v>0.000752912874519076-0.775456846280968i</v>
      </c>
      <c r="H123" s="208" t="str">
        <f t="shared" si="27"/>
        <v>-0.500393383652703+1.35199983962199i</v>
      </c>
      <c r="I123" s="208">
        <f t="shared" si="28"/>
        <v>3.1770763259862953</v>
      </c>
      <c r="J123" s="208">
        <f t="shared" si="29"/>
        <v>110.31019316622586</v>
      </c>
      <c r="K123" s="208" t="str">
        <f t="shared" si="30"/>
        <v>-0.00545098012516469-0.0039018544341143i</v>
      </c>
      <c r="L123" t="str">
        <f t="shared" si="31"/>
        <v>-0.00346467515331317+0.00345077100941789i</v>
      </c>
      <c r="M123">
        <f t="shared" si="32"/>
        <v>-46.213878307265539</v>
      </c>
      <c r="N123">
        <f t="shared" si="33"/>
        <v>135.11519830690875</v>
      </c>
      <c r="O123" t="str">
        <f t="shared" si="34"/>
        <v>6599.27804899138-4738.73778000707i</v>
      </c>
      <c r="P123" t="str">
        <f t="shared" si="35"/>
        <v>-0.00674112621622856+0.0000100683111120205i</v>
      </c>
      <c r="Q123">
        <f t="shared" si="36"/>
        <v>-43.425341139099146</v>
      </c>
      <c r="R123">
        <f t="shared" si="37"/>
        <v>179.91442508475726</v>
      </c>
      <c r="S123" t="str">
        <f t="shared" si="38"/>
        <v>-0.00161457627613601+0.00438940379440642i</v>
      </c>
      <c r="T123">
        <f t="shared" si="39"/>
        <v>-46.600773073673579</v>
      </c>
      <c r="U123">
        <f t="shared" si="40"/>
        <v>110.19528770261496</v>
      </c>
    </row>
  </sheetData>
  <pageMargins left="0.7" right="0.7" top="0.75" bottom="0.75" header="0.3" footer="0.3"/>
  <pageSetup orientation="portrait" verticalDpi="0" r:id="rId1"/>
  <drawing r:id="rId2"/>
  <legacyDrawing r:id="rId3"/>
  <oleObjects>
    <mc:AlternateContent xmlns:mc="http://schemas.openxmlformats.org/markup-compatibility/2006">
      <mc:Choice Requires="x14">
        <oleObject progId="Visio.Drawing.11" shapeId="7169" r:id="rId4">
          <objectPr defaultSize="0" autoPict="0" r:id="rId5">
            <anchor moveWithCells="1">
              <from>
                <xdr:col>4</xdr:col>
                <xdr:colOff>257175</xdr:colOff>
                <xdr:row>0</xdr:row>
                <xdr:rowOff>0</xdr:rowOff>
              </from>
              <to>
                <xdr:col>6</xdr:col>
                <xdr:colOff>1209675</xdr:colOff>
                <xdr:row>21</xdr:row>
                <xdr:rowOff>66675</xdr:rowOff>
              </to>
            </anchor>
          </objectPr>
        </oleObject>
      </mc:Choice>
      <mc:Fallback>
        <oleObject progId="Visio.Drawing.11" shapeId="7169" r:id="rId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N3968"/>
  <sheetViews>
    <sheetView zoomScale="80" zoomScaleNormal="80" workbookViewId="0">
      <selection activeCell="C36" sqref="C36"/>
    </sheetView>
  </sheetViews>
  <sheetFormatPr defaultColWidth="8.85546875" defaultRowHeight="15" x14ac:dyDescent="0.25"/>
  <cols>
    <col min="1" max="1" width="48" style="212" bestFit="1" customWidth="1"/>
    <col min="2" max="2" width="31.5703125" style="212" customWidth="1"/>
    <col min="3" max="3" width="40.85546875" style="212" customWidth="1"/>
    <col min="4" max="4" width="36.5703125" style="212" customWidth="1"/>
    <col min="5" max="5" width="18.5703125" style="212" customWidth="1"/>
    <col min="6" max="6" width="14.5703125" style="212" customWidth="1"/>
    <col min="7" max="7" width="11" style="212" customWidth="1"/>
    <col min="8" max="8" width="44.5703125" style="212" customWidth="1"/>
    <col min="9" max="9" width="73.5703125" style="212" customWidth="1"/>
    <col min="10" max="10" width="41" style="212" bestFit="1" customWidth="1"/>
    <col min="11" max="15" width="41" style="212" customWidth="1"/>
    <col min="16" max="16" width="43.140625" style="212" customWidth="1"/>
    <col min="17" max="17" width="43.5703125" style="212" bestFit="1" customWidth="1"/>
    <col min="18" max="20" width="41" style="212" customWidth="1"/>
    <col min="21" max="21" width="52.5703125" style="212" customWidth="1"/>
    <col min="22" max="22" width="41" style="212" customWidth="1"/>
    <col min="23" max="23" width="46.42578125" style="212" bestFit="1" customWidth="1"/>
    <col min="24" max="27" width="45.42578125" style="212" customWidth="1"/>
    <col min="28" max="28" width="66.42578125" style="212" customWidth="1"/>
    <col min="29" max="30" width="45.42578125" style="212" customWidth="1"/>
    <col min="31" max="31" width="73.5703125" style="212" customWidth="1"/>
    <col min="32" max="33" width="45.42578125" style="212" customWidth="1"/>
    <col min="34" max="34" width="71.42578125" style="212" customWidth="1"/>
    <col min="35" max="35" width="11.5703125" style="212" customWidth="1"/>
    <col min="36" max="16384" width="8.85546875" style="212"/>
  </cols>
  <sheetData>
    <row r="1" spans="1:7" ht="18.75" x14ac:dyDescent="0.3">
      <c r="A1" s="209"/>
      <c r="B1" s="210" t="s">
        <v>412</v>
      </c>
      <c r="C1" s="211" t="s">
        <v>413</v>
      </c>
    </row>
    <row r="2" spans="1:7" x14ac:dyDescent="0.25">
      <c r="B2" s="213" t="s">
        <v>414</v>
      </c>
    </row>
    <row r="3" spans="1:7" x14ac:dyDescent="0.25">
      <c r="B3" s="214" t="s">
        <v>415</v>
      </c>
    </row>
    <row r="4" spans="1:7" x14ac:dyDescent="0.25">
      <c r="B4" s="215" t="s">
        <v>416</v>
      </c>
    </row>
    <row r="5" spans="1:7" ht="18.75" x14ac:dyDescent="0.3">
      <c r="A5" s="216" t="s">
        <v>355</v>
      </c>
      <c r="D5" s="212" t="s">
        <v>356</v>
      </c>
      <c r="E5" s="216" t="s">
        <v>417</v>
      </c>
    </row>
    <row r="6" spans="1:7" x14ac:dyDescent="0.25">
      <c r="A6" s="212" t="s">
        <v>418</v>
      </c>
      <c r="B6" s="212" t="s">
        <v>10</v>
      </c>
      <c r="C6" s="217">
        <f>Vin_nom</f>
        <v>12</v>
      </c>
      <c r="D6" s="212" t="s">
        <v>57</v>
      </c>
    </row>
    <row r="7" spans="1:7" x14ac:dyDescent="0.25">
      <c r="A7" s="212" t="s">
        <v>419</v>
      </c>
      <c r="B7" s="212" t="s">
        <v>115</v>
      </c>
      <c r="C7" s="217">
        <f>Vout</f>
        <v>1.2</v>
      </c>
      <c r="D7" s="212" t="s">
        <v>57</v>
      </c>
    </row>
    <row r="8" spans="1:7" x14ac:dyDescent="0.25">
      <c r="A8" s="212" t="s">
        <v>420</v>
      </c>
      <c r="B8" s="212" t="s">
        <v>117</v>
      </c>
      <c r="C8" s="217">
        <f>Iout</f>
        <v>20</v>
      </c>
      <c r="D8" s="212" t="s">
        <v>69</v>
      </c>
    </row>
    <row r="9" spans="1:7" x14ac:dyDescent="0.25">
      <c r="A9" s="212" t="s">
        <v>421</v>
      </c>
      <c r="B9" s="212" t="s">
        <v>422</v>
      </c>
      <c r="C9" s="217">
        <f>Io_step</f>
        <v>10</v>
      </c>
      <c r="D9" s="212" t="s">
        <v>69</v>
      </c>
    </row>
    <row r="10" spans="1:7" ht="18.75" x14ac:dyDescent="0.35">
      <c r="A10" s="212" t="s">
        <v>423</v>
      </c>
      <c r="B10" s="212" t="s">
        <v>424</v>
      </c>
      <c r="C10" s="259">
        <f>'Device Calculator'!F60</f>
        <v>52.234722807846708</v>
      </c>
      <c r="D10" s="212" t="s">
        <v>69</v>
      </c>
      <c r="E10" s="218" t="s">
        <v>425</v>
      </c>
      <c r="F10" s="219">
        <f>((C10+(C23/2))*16*0.00058)/(11.2*10^-3)</f>
        <v>44.199999999999996</v>
      </c>
      <c r="G10" s="212" t="s">
        <v>426</v>
      </c>
    </row>
    <row r="11" spans="1:7" ht="18.75" x14ac:dyDescent="0.35">
      <c r="A11" s="212" t="s">
        <v>427</v>
      </c>
      <c r="B11" s="212" t="s">
        <v>65</v>
      </c>
      <c r="C11" s="220">
        <f>Vsel</f>
        <v>1.1000000000000001</v>
      </c>
      <c r="D11" s="212" t="s">
        <v>57</v>
      </c>
      <c r="E11" s="218" t="s">
        <v>428</v>
      </c>
      <c r="F11" s="218">
        <f>VLOOKUP(C11,Sheet4!D2:E11,2)</f>
        <v>187</v>
      </c>
      <c r="G11" s="212" t="s">
        <v>426</v>
      </c>
    </row>
    <row r="12" spans="1:7" x14ac:dyDescent="0.25">
      <c r="A12" s="212" t="s">
        <v>429</v>
      </c>
      <c r="B12" s="212" t="s">
        <v>357</v>
      </c>
      <c r="C12" s="217">
        <f>Lout</f>
        <v>1</v>
      </c>
      <c r="D12" s="212" t="s">
        <v>358</v>
      </c>
    </row>
    <row r="13" spans="1:7" x14ac:dyDescent="0.25">
      <c r="A13" s="212" t="s">
        <v>430</v>
      </c>
      <c r="B13" s="212" t="s">
        <v>144</v>
      </c>
      <c r="C13" s="217">
        <f>dcr</f>
        <v>9</v>
      </c>
      <c r="D13" s="212" t="s">
        <v>431</v>
      </c>
    </row>
    <row r="14" spans="1:7" ht="18.75" x14ac:dyDescent="0.35">
      <c r="A14" s="212" t="s">
        <v>432</v>
      </c>
      <c r="B14" s="212" t="s">
        <v>275</v>
      </c>
      <c r="C14" s="217">
        <f>fsw</f>
        <v>613.24772583615038</v>
      </c>
      <c r="D14" s="212" t="s">
        <v>121</v>
      </c>
      <c r="E14" s="218" t="s">
        <v>433</v>
      </c>
      <c r="F14" s="219">
        <f>((20*10^9)/(C14*10^3)-(C14*10^3)*2/2000)/1000</f>
        <v>31.999999999999964</v>
      </c>
      <c r="G14" s="212" t="s">
        <v>426</v>
      </c>
    </row>
    <row r="15" spans="1:7" x14ac:dyDescent="0.25">
      <c r="A15" s="212" t="s">
        <v>434</v>
      </c>
      <c r="B15" s="212" t="s">
        <v>435</v>
      </c>
      <c r="C15" s="217">
        <f>Cout_electro*N_Cout_electro</f>
        <v>1410</v>
      </c>
      <c r="D15" s="212" t="s">
        <v>271</v>
      </c>
    </row>
    <row r="16" spans="1:7" x14ac:dyDescent="0.25">
      <c r="A16" s="212" t="s">
        <v>436</v>
      </c>
      <c r="B16" s="212" t="s">
        <v>437</v>
      </c>
      <c r="C16" s="217">
        <f>ESR_electro/N_Cout_electro</f>
        <v>3.3333333333333333E-2</v>
      </c>
      <c r="D16" s="212" t="s">
        <v>431</v>
      </c>
    </row>
    <row r="17" spans="1:7" x14ac:dyDescent="0.25">
      <c r="A17" s="212" t="s">
        <v>438</v>
      </c>
      <c r="B17" s="212" t="s">
        <v>439</v>
      </c>
      <c r="C17" s="217">
        <f>Cout_ceramic*N_Cout_ceramic</f>
        <v>141</v>
      </c>
      <c r="D17" s="212" t="s">
        <v>271</v>
      </c>
    </row>
    <row r="18" spans="1:7" x14ac:dyDescent="0.25">
      <c r="A18" s="212" t="s">
        <v>440</v>
      </c>
      <c r="B18" s="212" t="s">
        <v>441</v>
      </c>
      <c r="C18" s="217">
        <f>ESR_ceramic/N_Cout_ceramic</f>
        <v>6.6666666666666671E-3</v>
      </c>
      <c r="D18" s="212" t="s">
        <v>431</v>
      </c>
    </row>
    <row r="19" spans="1:7" x14ac:dyDescent="0.25">
      <c r="A19" s="212" t="s">
        <v>442</v>
      </c>
      <c r="B19" s="212" t="s">
        <v>360</v>
      </c>
      <c r="C19" s="221">
        <f>Vout_LG/C8</f>
        <v>0.06</v>
      </c>
      <c r="D19" s="212" t="s">
        <v>359</v>
      </c>
    </row>
    <row r="20" spans="1:7" x14ac:dyDescent="0.25">
      <c r="A20" s="212" t="s">
        <v>443</v>
      </c>
      <c r="B20" s="212" t="s">
        <v>361</v>
      </c>
      <c r="C20" s="217">
        <f>Rfb_t</f>
        <v>2.87</v>
      </c>
      <c r="D20" s="212" t="s">
        <v>362</v>
      </c>
      <c r="E20" s="217" t="s">
        <v>361</v>
      </c>
      <c r="F20" s="217">
        <f>IF(C11=C7,"NONE",C20)</f>
        <v>2.87</v>
      </c>
      <c r="G20" s="212" t="s">
        <v>426</v>
      </c>
    </row>
    <row r="21" spans="1:7" x14ac:dyDescent="0.25">
      <c r="A21" s="212" t="s">
        <v>444</v>
      </c>
      <c r="B21" s="212" t="s">
        <v>363</v>
      </c>
      <c r="C21" s="221">
        <f>(C11*C20)/(Vout_LG-C11)</f>
        <v>31.570000000000046</v>
      </c>
      <c r="D21" s="212" t="s">
        <v>364</v>
      </c>
    </row>
    <row r="22" spans="1:7" x14ac:dyDescent="0.25">
      <c r="B22" s="212" t="s">
        <v>445</v>
      </c>
      <c r="C22" s="217">
        <f>Rfb_b</f>
        <v>10</v>
      </c>
      <c r="D22" s="212" t="s">
        <v>364</v>
      </c>
      <c r="E22" s="217" t="s">
        <v>363</v>
      </c>
      <c r="F22" s="217">
        <f>IF(C11=C7,"NONE",C22)</f>
        <v>10</v>
      </c>
      <c r="G22" s="212" t="s">
        <v>426</v>
      </c>
    </row>
    <row r="23" spans="1:7" x14ac:dyDescent="0.25">
      <c r="B23" s="212" t="s">
        <v>446</v>
      </c>
      <c r="C23" s="222">
        <f>Iripple_max</f>
        <v>2.2202095567203814</v>
      </c>
      <c r="D23" s="212" t="s">
        <v>69</v>
      </c>
    </row>
    <row r="24" spans="1:7" x14ac:dyDescent="0.25">
      <c r="A24" s="212" t="s">
        <v>333</v>
      </c>
      <c r="B24" s="212" t="s">
        <v>447</v>
      </c>
      <c r="C24" s="221">
        <f>'Device Calculator'!F120</f>
        <v>0.77700077700077697</v>
      </c>
    </row>
    <row r="25" spans="1:7" ht="18.75" x14ac:dyDescent="0.3">
      <c r="A25" s="216"/>
      <c r="B25" s="212" t="s">
        <v>448</v>
      </c>
      <c r="C25" s="223">
        <f>Vout_LG/Vin</f>
        <v>9.9999999999999992E-2</v>
      </c>
    </row>
    <row r="26" spans="1:7" x14ac:dyDescent="0.25">
      <c r="B26" s="212" t="s">
        <v>449</v>
      </c>
      <c r="C26" s="212">
        <f>C22/(C20+C22)</f>
        <v>0.77700077700077697</v>
      </c>
    </row>
    <row r="27" spans="1:7" ht="18" x14ac:dyDescent="0.35">
      <c r="A27" s="212" t="s">
        <v>450</v>
      </c>
      <c r="B27" s="212" t="s">
        <v>451</v>
      </c>
      <c r="C27" s="224">
        <f>'Device Calculator'!F45</f>
        <v>2</v>
      </c>
      <c r="D27" s="212" t="s">
        <v>296</v>
      </c>
      <c r="E27" s="218" t="s">
        <v>452</v>
      </c>
      <c r="F27" s="218">
        <f>VLOOKUP(C27,Sheet4!J2:K11,2)</f>
        <v>15.4</v>
      </c>
      <c r="G27" s="212" t="s">
        <v>426</v>
      </c>
    </row>
    <row r="28" spans="1:7" ht="18.75" x14ac:dyDescent="0.35">
      <c r="A28" s="212" t="s">
        <v>453</v>
      </c>
      <c r="B28" s="212" t="s">
        <v>278</v>
      </c>
      <c r="C28" s="220">
        <f>C_ramp</f>
        <v>14.1</v>
      </c>
      <c r="D28" s="212" t="s">
        <v>95</v>
      </c>
      <c r="E28" s="218" t="s">
        <v>454</v>
      </c>
      <c r="F28" s="218">
        <f>VLOOKUP(C28,Sheet4!A2:B11,2)</f>
        <v>187</v>
      </c>
      <c r="G28" s="212" t="s">
        <v>426</v>
      </c>
    </row>
    <row r="29" spans="1:7" x14ac:dyDescent="0.25">
      <c r="A29" s="212" t="s">
        <v>455</v>
      </c>
      <c r="B29" s="212" t="s">
        <v>339</v>
      </c>
      <c r="C29" s="217">
        <f>C_top</f>
        <v>0</v>
      </c>
      <c r="D29" s="212" t="s">
        <v>95</v>
      </c>
      <c r="E29" s="217" t="s">
        <v>339</v>
      </c>
      <c r="F29" s="217" t="str">
        <f>IF(C11=C7,"NONE",IF(C29=0,"NONE",C29))</f>
        <v>NONE</v>
      </c>
      <c r="G29" s="212" t="s">
        <v>95</v>
      </c>
    </row>
    <row r="30" spans="1:7" x14ac:dyDescent="0.25">
      <c r="A30" s="212" t="s">
        <v>456</v>
      </c>
      <c r="B30" s="212" t="s">
        <v>457</v>
      </c>
      <c r="C30" s="225">
        <f>1/(2*PI()*C28*0.000000000001*300000)</f>
        <v>37625.28205482159</v>
      </c>
      <c r="D30" s="212" t="s">
        <v>344</v>
      </c>
    </row>
    <row r="31" spans="1:7" x14ac:dyDescent="0.25">
      <c r="A31" s="212" t="s">
        <v>458</v>
      </c>
      <c r="B31" s="212" t="s">
        <v>459</v>
      </c>
      <c r="C31" s="226" t="str">
        <f>IF(C29=0,"NONE",1/(2*PI()*C20*1000*C29*0.000000000001))</f>
        <v>NONE</v>
      </c>
    </row>
    <row r="33" spans="1:4" x14ac:dyDescent="0.25">
      <c r="A33" s="212" t="s">
        <v>460</v>
      </c>
      <c r="B33" s="212" t="s">
        <v>461</v>
      </c>
      <c r="C33" s="222">
        <f>'Device Calculator'!F99</f>
        <v>14.90405800805317</v>
      </c>
      <c r="D33" s="212" t="s">
        <v>188</v>
      </c>
    </row>
    <row r="34" spans="1:4" x14ac:dyDescent="0.25">
      <c r="A34" s="212" t="s">
        <v>462</v>
      </c>
      <c r="B34" s="212" t="s">
        <v>463</v>
      </c>
      <c r="C34" s="222">
        <f>'Device Calculator'!F100</f>
        <v>32.834252692408718</v>
      </c>
      <c r="D34" s="212" t="s">
        <v>188</v>
      </c>
    </row>
    <row r="36" spans="1:4" ht="18.75" x14ac:dyDescent="0.3">
      <c r="A36" s="216"/>
      <c r="B36" s="212" t="s">
        <v>347</v>
      </c>
      <c r="C36" s="227">
        <f>1/(2*PI()*(SQRT(C12*1*10^-6*(C15*1*10^-6+C17*1*10^-6))))</f>
        <v>4041.2361826949264</v>
      </c>
      <c r="D36" s="212" t="s">
        <v>344</v>
      </c>
    </row>
    <row r="37" spans="1:4" x14ac:dyDescent="0.25">
      <c r="B37" s="212" t="s">
        <v>369</v>
      </c>
      <c r="C37" s="227">
        <f>IF(C15&lt;10,1/(2*PI()*C17*1*10^-6*C18*1*10^-3),1/(2*PI()*((C16*C18)/(C16+C18)*1*10^-3)*(C15*1*10^-6+C17*1*10^-6)))</f>
        <v>18470593.008730598</v>
      </c>
      <c r="D37" s="212" t="s">
        <v>344</v>
      </c>
    </row>
    <row r="38" spans="1:4" x14ac:dyDescent="0.25">
      <c r="B38" s="212" t="s">
        <v>464</v>
      </c>
      <c r="C38" s="227">
        <f>1/(2*PI()*(C15*1*10^-6+C17*1*10^-6)*C19)</f>
        <v>1710.2400934009816</v>
      </c>
      <c r="D38" s="212" t="s">
        <v>344</v>
      </c>
    </row>
    <row r="39" spans="1:4" ht="15.75" thickBot="1" x14ac:dyDescent="0.3"/>
    <row r="40" spans="1:4" ht="19.5" thickTop="1" x14ac:dyDescent="0.3">
      <c r="A40" s="228" t="s">
        <v>465</v>
      </c>
      <c r="B40" s="212" t="s">
        <v>466</v>
      </c>
      <c r="C40" s="229">
        <f>VLOOKUP(0,'Look Up'!C6:E3807,3)</f>
        <v>16900</v>
      </c>
      <c r="D40" s="212" t="s">
        <v>344</v>
      </c>
    </row>
    <row r="41" spans="1:4" ht="15.75" thickBot="1" x14ac:dyDescent="0.3">
      <c r="B41" s="212" t="s">
        <v>467</v>
      </c>
      <c r="C41" s="230">
        <f>VLOOKUP(0,'Look Up'!C6:E3807,2)  +0</f>
        <v>43.346727850616304</v>
      </c>
      <c r="D41" s="212" t="s">
        <v>468</v>
      </c>
    </row>
    <row r="42" spans="1:4" ht="15.75" thickTop="1" x14ac:dyDescent="0.25"/>
    <row r="43" spans="1:4" x14ac:dyDescent="0.25">
      <c r="A43" s="212" t="s">
        <v>469</v>
      </c>
      <c r="B43" s="212" t="s">
        <v>470</v>
      </c>
      <c r="C43" s="231">
        <f>1/(fsw*1000)</f>
        <v>1.6306623862918059E-6</v>
      </c>
      <c r="D43" s="212" t="s">
        <v>471</v>
      </c>
    </row>
    <row r="44" spans="1:4" x14ac:dyDescent="0.25">
      <c r="B44" s="212" t="s">
        <v>472</v>
      </c>
      <c r="C44" s="231">
        <f>(Vout_LG/Vin)*C43</f>
        <v>1.6306623862918058E-7</v>
      </c>
      <c r="D44" s="212" t="s">
        <v>471</v>
      </c>
    </row>
    <row r="46" spans="1:4" x14ac:dyDescent="0.25">
      <c r="A46" s="232" t="s">
        <v>473</v>
      </c>
      <c r="C46" s="231"/>
    </row>
    <row r="47" spans="1:4" s="233" customFormat="1" ht="65.25" customHeight="1" x14ac:dyDescent="0.25">
      <c r="A47" s="310" t="s">
        <v>474</v>
      </c>
      <c r="B47" s="310"/>
      <c r="C47" s="310"/>
      <c r="D47" s="310"/>
    </row>
    <row r="48" spans="1:4" s="233" customFormat="1" ht="38.25" customHeight="1" x14ac:dyDescent="0.25">
      <c r="A48" s="310" t="s">
        <v>475</v>
      </c>
      <c r="B48" s="310"/>
      <c r="C48" s="310"/>
      <c r="D48" s="310"/>
    </row>
    <row r="49" spans="1:5" s="233" customFormat="1" ht="42" customHeight="1" x14ac:dyDescent="0.25">
      <c r="A49" s="310" t="s">
        <v>476</v>
      </c>
      <c r="B49" s="310"/>
      <c r="C49" s="310"/>
      <c r="D49" s="310"/>
    </row>
    <row r="50" spans="1:5" s="233" customFormat="1" ht="70.5" customHeight="1" x14ac:dyDescent="0.25">
      <c r="A50" s="310" t="s">
        <v>477</v>
      </c>
      <c r="B50" s="310"/>
      <c r="C50" s="310"/>
      <c r="D50" s="310"/>
    </row>
    <row r="51" spans="1:5" s="233" customFormat="1" ht="60.75" customHeight="1" x14ac:dyDescent="0.25">
      <c r="A51" s="310" t="s">
        <v>478</v>
      </c>
      <c r="B51" s="310"/>
      <c r="C51" s="310"/>
      <c r="D51" s="310"/>
    </row>
    <row r="52" spans="1:5" s="233" customFormat="1" ht="61.5" customHeight="1" x14ac:dyDescent="0.25">
      <c r="A52" s="310" t="s">
        <v>479</v>
      </c>
      <c r="B52" s="310"/>
      <c r="C52" s="310"/>
      <c r="D52" s="310"/>
    </row>
    <row r="53" spans="1:5" s="233" customFormat="1" ht="60" customHeight="1" x14ac:dyDescent="0.25">
      <c r="A53" s="310" t="s">
        <v>480</v>
      </c>
      <c r="B53" s="310"/>
      <c r="C53" s="310"/>
      <c r="D53" s="310"/>
    </row>
    <row r="54" spans="1:5" s="233" customFormat="1" ht="29.25" customHeight="1" x14ac:dyDescent="0.25">
      <c r="A54" s="310" t="s">
        <v>481</v>
      </c>
      <c r="B54" s="310"/>
      <c r="C54" s="310"/>
      <c r="D54" s="310"/>
      <c r="E54" s="234" t="str">
        <f>HYPERLINK(Sheet4!A31)</f>
        <v>http://www.ti.com/lit/an/slva381b/slva381b.pdf</v>
      </c>
    </row>
    <row r="55" spans="1:5" s="233" customFormat="1" ht="27" customHeight="1" x14ac:dyDescent="0.25">
      <c r="A55" s="310" t="s">
        <v>482</v>
      </c>
      <c r="B55" s="310"/>
      <c r="C55" s="310"/>
      <c r="D55" s="310"/>
      <c r="E55" s="234" t="str">
        <f>HYPERLINK(Sheet4!A32)</f>
        <v>http://e2e.ti.com/blogs_/b/powerhouse/archive/2018/03/02/maintain-a-constant-phase-margin-in-a-synchronous-buck-converter</v>
      </c>
    </row>
    <row r="56" spans="1:5" s="233" customFormat="1" ht="63.75" customHeight="1" x14ac:dyDescent="0.25">
      <c r="A56" s="310" t="s">
        <v>483</v>
      </c>
      <c r="B56" s="310"/>
      <c r="C56" s="310"/>
      <c r="D56" s="310"/>
    </row>
    <row r="57" spans="1:5" s="233" customFormat="1" ht="48" customHeight="1" x14ac:dyDescent="0.25">
      <c r="A57" s="310" t="s">
        <v>484</v>
      </c>
      <c r="B57" s="310"/>
      <c r="C57" s="310"/>
      <c r="D57" s="310"/>
    </row>
    <row r="58" spans="1:5" x14ac:dyDescent="0.25">
      <c r="C58" s="231"/>
    </row>
    <row r="59" spans="1:5" x14ac:dyDescent="0.25">
      <c r="C59" s="231"/>
    </row>
    <row r="60" spans="1:5" x14ac:dyDescent="0.25">
      <c r="C60" s="231"/>
    </row>
    <row r="61" spans="1:5" x14ac:dyDescent="0.25">
      <c r="C61" s="231"/>
    </row>
    <row r="62" spans="1:5" x14ac:dyDescent="0.25">
      <c r="C62" s="231"/>
    </row>
    <row r="63" spans="1:5" x14ac:dyDescent="0.25">
      <c r="C63" s="231"/>
    </row>
    <row r="64" spans="1:5" x14ac:dyDescent="0.25">
      <c r="C64" s="231"/>
    </row>
    <row r="65" spans="3:3" x14ac:dyDescent="0.25">
      <c r="C65" s="231"/>
    </row>
    <row r="66" spans="3:3" x14ac:dyDescent="0.25">
      <c r="C66" s="231"/>
    </row>
    <row r="67" spans="3:3" x14ac:dyDescent="0.25">
      <c r="C67" s="231"/>
    </row>
    <row r="68" spans="3:3" x14ac:dyDescent="0.25">
      <c r="C68" s="231"/>
    </row>
    <row r="69" spans="3:3" x14ac:dyDescent="0.25">
      <c r="C69" s="231"/>
    </row>
    <row r="70" spans="3:3" x14ac:dyDescent="0.25">
      <c r="C70" s="231"/>
    </row>
    <row r="71" spans="3:3" x14ac:dyDescent="0.25">
      <c r="C71" s="231"/>
    </row>
    <row r="72" spans="3:3" x14ac:dyDescent="0.25">
      <c r="C72" s="231"/>
    </row>
    <row r="86" spans="1:40" x14ac:dyDescent="0.25">
      <c r="C86" s="231"/>
    </row>
    <row r="87" spans="1:40" x14ac:dyDescent="0.25">
      <c r="C87" s="231"/>
    </row>
    <row r="88" spans="1:40" x14ac:dyDescent="0.25">
      <c r="C88" s="231"/>
    </row>
    <row r="89" spans="1:40" x14ac:dyDescent="0.25">
      <c r="C89" s="231"/>
    </row>
    <row r="92" spans="1:40" x14ac:dyDescent="0.25">
      <c r="A92"/>
      <c r="B92"/>
      <c r="C92" s="235"/>
      <c r="D92"/>
      <c r="E92"/>
      <c r="F92"/>
      <c r="G92"/>
      <c r="H92"/>
      <c r="I92"/>
      <c r="J92"/>
      <c r="K92"/>
      <c r="L92"/>
      <c r="M92"/>
      <c r="N92"/>
      <c r="O92"/>
      <c r="P92"/>
      <c r="Q92"/>
      <c r="R92"/>
      <c r="S92"/>
      <c r="T92"/>
      <c r="U92"/>
      <c r="V92"/>
      <c r="W92"/>
      <c r="X92"/>
      <c r="Y92"/>
      <c r="Z92"/>
      <c r="AA92"/>
      <c r="AB92"/>
      <c r="AC92"/>
      <c r="AD92"/>
      <c r="AE92"/>
      <c r="AF92"/>
      <c r="AG92"/>
      <c r="AH92"/>
      <c r="AI92"/>
      <c r="AJ92"/>
      <c r="AK92"/>
      <c r="AL92"/>
      <c r="AM92"/>
      <c r="AN92"/>
    </row>
    <row r="93" spans="1:40" x14ac:dyDescent="0.25">
      <c r="A93"/>
      <c r="B93"/>
      <c r="C93" s="235"/>
      <c r="D93"/>
      <c r="E93"/>
      <c r="F93"/>
      <c r="G93"/>
      <c r="H93"/>
      <c r="I93"/>
      <c r="J93"/>
      <c r="K93"/>
      <c r="L93"/>
      <c r="M93"/>
      <c r="N93"/>
      <c r="O93"/>
      <c r="P93"/>
      <c r="Q93"/>
      <c r="R93"/>
      <c r="S93"/>
      <c r="T93"/>
      <c r="U93"/>
      <c r="V93"/>
      <c r="W93"/>
      <c r="X93"/>
      <c r="Y93"/>
      <c r="Z93"/>
      <c r="AA93"/>
      <c r="AB93"/>
      <c r="AC93"/>
      <c r="AD93"/>
      <c r="AE93"/>
      <c r="AF93"/>
      <c r="AG93"/>
      <c r="AH93"/>
      <c r="AI93"/>
      <c r="AJ93"/>
      <c r="AK93"/>
      <c r="AL93"/>
      <c r="AM93"/>
      <c r="AN93"/>
    </row>
    <row r="94" spans="1:40" x14ac:dyDescent="0.25">
      <c r="A94"/>
      <c r="B94"/>
      <c r="C94" s="236"/>
      <c r="D94"/>
      <c r="E94"/>
      <c r="F94"/>
      <c r="G94"/>
      <c r="H94"/>
      <c r="I94"/>
      <c r="J94"/>
      <c r="K94"/>
      <c r="L94"/>
      <c r="M94"/>
      <c r="N94"/>
      <c r="O94"/>
      <c r="P94"/>
      <c r="Q94"/>
      <c r="R94"/>
      <c r="S94"/>
      <c r="T94"/>
      <c r="U94"/>
      <c r="V94"/>
      <c r="W94"/>
      <c r="X94"/>
      <c r="Y94"/>
      <c r="Z94"/>
      <c r="AA94"/>
      <c r="AB94"/>
      <c r="AC94"/>
      <c r="AD94"/>
      <c r="AE94"/>
      <c r="AF94"/>
      <c r="AG94"/>
      <c r="AH94"/>
      <c r="AI94"/>
      <c r="AJ94"/>
      <c r="AK94"/>
      <c r="AL94"/>
      <c r="AM94"/>
      <c r="AN94"/>
    </row>
    <row r="95" spans="1:40" x14ac:dyDescent="0.25">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row>
    <row r="96" spans="1:40" x14ac:dyDescent="0.25">
      <c r="A96"/>
      <c r="B96"/>
      <c r="C96" s="235"/>
      <c r="D96"/>
      <c r="E96"/>
      <c r="F96"/>
      <c r="G96"/>
      <c r="H96"/>
      <c r="I96"/>
      <c r="J96"/>
      <c r="K96"/>
      <c r="L96"/>
      <c r="M96"/>
      <c r="N96"/>
      <c r="O96"/>
      <c r="P96"/>
      <c r="Q96"/>
      <c r="R96"/>
      <c r="S96"/>
      <c r="T96"/>
      <c r="U96"/>
      <c r="V96"/>
      <c r="W96"/>
      <c r="X96"/>
      <c r="Y96"/>
      <c r="Z96"/>
      <c r="AA96"/>
      <c r="AB96"/>
      <c r="AC96"/>
      <c r="AD96"/>
      <c r="AE96"/>
      <c r="AF96"/>
      <c r="AG96"/>
      <c r="AH96"/>
      <c r="AI96"/>
      <c r="AJ96"/>
      <c r="AK96"/>
      <c r="AL96"/>
      <c r="AM96"/>
      <c r="AN96"/>
    </row>
    <row r="97" spans="1:40" x14ac:dyDescent="0.25">
      <c r="A97"/>
      <c r="B97"/>
      <c r="C97" s="208"/>
      <c r="D97"/>
      <c r="E97"/>
      <c r="F97"/>
      <c r="G97"/>
      <c r="H97"/>
      <c r="I97"/>
      <c r="J97"/>
      <c r="K97"/>
      <c r="L97"/>
      <c r="M97"/>
      <c r="N97"/>
      <c r="O97"/>
      <c r="P97"/>
      <c r="Q97"/>
      <c r="R97"/>
      <c r="S97"/>
      <c r="T97"/>
      <c r="U97"/>
      <c r="V97"/>
      <c r="W97"/>
      <c r="X97"/>
      <c r="Y97"/>
      <c r="Z97"/>
      <c r="AA97"/>
      <c r="AB97"/>
      <c r="AC97"/>
      <c r="AD97"/>
      <c r="AE97"/>
      <c r="AF97"/>
      <c r="AG97"/>
      <c r="AH97"/>
      <c r="AI97"/>
      <c r="AJ97"/>
      <c r="AK97"/>
      <c r="AL97"/>
      <c r="AM97"/>
      <c r="AN97"/>
    </row>
    <row r="98" spans="1:40" x14ac:dyDescent="0.25">
      <c r="A98"/>
      <c r="B98"/>
      <c r="C98" s="208"/>
      <c r="D98"/>
      <c r="E98"/>
      <c r="F98"/>
      <c r="G98"/>
      <c r="H98"/>
      <c r="I98"/>
      <c r="J98"/>
      <c r="K98"/>
      <c r="L98"/>
      <c r="M98"/>
      <c r="N98"/>
      <c r="O98"/>
      <c r="P98"/>
      <c r="Q98"/>
      <c r="R98"/>
      <c r="S98"/>
      <c r="T98"/>
      <c r="U98"/>
      <c r="V98"/>
      <c r="W98"/>
      <c r="X98"/>
      <c r="Y98"/>
      <c r="Z98"/>
      <c r="AA98"/>
      <c r="AB98"/>
      <c r="AC98"/>
      <c r="AD98"/>
      <c r="AE98"/>
      <c r="AF98"/>
      <c r="AG98"/>
      <c r="AH98"/>
      <c r="AI98"/>
      <c r="AJ98"/>
      <c r="AK98"/>
      <c r="AL98"/>
      <c r="AM98"/>
      <c r="AN98"/>
    </row>
    <row r="99" spans="1:40" x14ac:dyDescent="0.25">
      <c r="A99" t="s">
        <v>485</v>
      </c>
      <c r="B99"/>
      <c r="C99" s="208"/>
      <c r="D99"/>
      <c r="E99"/>
      <c r="F99"/>
      <c r="G99"/>
      <c r="H99"/>
      <c r="I99"/>
      <c r="J99"/>
      <c r="K99"/>
      <c r="L99"/>
      <c r="M99"/>
      <c r="N99"/>
      <c r="O99"/>
      <c r="P99"/>
      <c r="Q99"/>
      <c r="R99"/>
      <c r="S99"/>
      <c r="T99"/>
      <c r="U99"/>
      <c r="V99"/>
      <c r="W99"/>
      <c r="X99"/>
      <c r="Y99"/>
      <c r="Z99"/>
      <c r="AA99"/>
      <c r="AB99"/>
      <c r="AC99"/>
      <c r="AD99"/>
      <c r="AE99"/>
      <c r="AF99"/>
      <c r="AG99"/>
      <c r="AH99"/>
      <c r="AI99"/>
      <c r="AJ99"/>
      <c r="AK99"/>
      <c r="AL99"/>
      <c r="AM99"/>
      <c r="AN99"/>
    </row>
    <row r="100" spans="1:40" x14ac:dyDescent="0.25">
      <c r="A100" t="s">
        <v>486</v>
      </c>
      <c r="B100" t="s">
        <v>487</v>
      </c>
      <c r="C100" s="237">
        <v>200</v>
      </c>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row>
    <row r="101" spans="1:40" x14ac:dyDescent="0.25">
      <c r="A101"/>
      <c r="B101" t="s">
        <v>488</v>
      </c>
      <c r="C101" s="237">
        <v>20000</v>
      </c>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row>
    <row r="102" spans="1:40" x14ac:dyDescent="0.25">
      <c r="A102"/>
      <c r="B102" t="s">
        <v>489</v>
      </c>
      <c r="C102" s="237">
        <f>4*10^6</f>
        <v>4000000</v>
      </c>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row>
    <row r="103" spans="1:40" x14ac:dyDescent="0.25">
      <c r="A103"/>
      <c r="B103" t="s">
        <v>490</v>
      </c>
      <c r="C103" s="237">
        <f>12.5*10^-12</f>
        <v>1.25E-11</v>
      </c>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row>
    <row r="104" spans="1:40" x14ac:dyDescent="0.25">
      <c r="A104" t="s">
        <v>491</v>
      </c>
      <c r="B104" t="s">
        <v>492</v>
      </c>
      <c r="C104" s="208">
        <v>16000</v>
      </c>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row>
    <row r="105" spans="1:40" x14ac:dyDescent="0.25">
      <c r="A105"/>
      <c r="B105" t="s">
        <v>493</v>
      </c>
      <c r="C105" s="208">
        <v>2400</v>
      </c>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row>
    <row r="106" spans="1:40" x14ac:dyDescent="0.25">
      <c r="A106"/>
      <c r="B106" t="s">
        <v>494</v>
      </c>
      <c r="C106" s="208">
        <f>(C105+C104)/C105</f>
        <v>7.666666666666667</v>
      </c>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row>
    <row r="107" spans="1:40" x14ac:dyDescent="0.25">
      <c r="A107" t="s">
        <v>495</v>
      </c>
      <c r="B107" t="s">
        <v>496</v>
      </c>
      <c r="C107" s="208">
        <f>1/5</f>
        <v>0.2</v>
      </c>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row>
    <row r="108" spans="1:40" x14ac:dyDescent="0.25">
      <c r="A108"/>
      <c r="B108" t="s">
        <v>497</v>
      </c>
      <c r="C108" s="208">
        <f>C106*C107</f>
        <v>1.5333333333333334</v>
      </c>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row>
    <row r="109" spans="1:40" x14ac:dyDescent="0.25">
      <c r="A109"/>
      <c r="B109" t="s">
        <v>498</v>
      </c>
      <c r="C109" s="237">
        <f>2.4*1*10^6</f>
        <v>2400000</v>
      </c>
      <c r="D109" s="235"/>
      <c r="E109" s="235"/>
      <c r="F109" s="235"/>
      <c r="G109" s="235"/>
      <c r="H109" s="235"/>
      <c r="I109" s="235"/>
      <c r="J109" s="235"/>
      <c r="K109" s="235"/>
      <c r="L109" s="235"/>
      <c r="M109" s="235"/>
      <c r="N109" s="235"/>
      <c r="O109" s="235"/>
      <c r="P109" s="235"/>
      <c r="Q109" s="235"/>
      <c r="R109" s="235"/>
      <c r="S109" s="235"/>
      <c r="T109" s="235"/>
      <c r="U109" s="235"/>
      <c r="V109" s="235"/>
      <c r="W109" s="235"/>
      <c r="X109" s="235"/>
      <c r="Y109" s="235"/>
      <c r="Z109" s="235"/>
      <c r="AA109" s="235"/>
      <c r="AB109" s="235"/>
      <c r="AC109" s="235"/>
      <c r="AD109" s="235"/>
      <c r="AE109" s="235"/>
      <c r="AF109" s="235"/>
      <c r="AG109" s="235"/>
      <c r="AH109" s="235"/>
      <c r="AI109"/>
      <c r="AJ109"/>
      <c r="AK109"/>
      <c r="AL109"/>
      <c r="AM109"/>
      <c r="AN109"/>
    </row>
    <row r="110" spans="1:40" x14ac:dyDescent="0.25">
      <c r="A110"/>
      <c r="B110" t="s">
        <v>499</v>
      </c>
      <c r="C110" s="237">
        <f>1.5*1*10^-12</f>
        <v>1.5000000000000001E-12</v>
      </c>
      <c r="D110" s="235"/>
      <c r="E110" s="235"/>
      <c r="F110" s="235"/>
      <c r="G110" s="235"/>
      <c r="H110" s="235"/>
      <c r="I110" s="235"/>
      <c r="J110" s="235"/>
      <c r="K110" s="235"/>
      <c r="L110" s="235"/>
      <c r="M110" s="235"/>
      <c r="N110" s="235"/>
      <c r="O110" s="235"/>
      <c r="P110" s="235"/>
      <c r="Q110" s="235"/>
      <c r="R110" s="235"/>
      <c r="S110" s="235"/>
      <c r="T110" s="235"/>
      <c r="U110" s="235"/>
      <c r="V110" s="235"/>
      <c r="W110" s="235"/>
      <c r="X110" s="235"/>
      <c r="Y110" s="235"/>
      <c r="Z110" s="235"/>
      <c r="AA110" s="235"/>
      <c r="AB110" s="235"/>
      <c r="AC110" s="235"/>
      <c r="AD110" s="235"/>
      <c r="AE110" s="235"/>
      <c r="AF110" s="235"/>
      <c r="AG110" s="235"/>
      <c r="AH110" s="235"/>
      <c r="AI110"/>
      <c r="AJ110"/>
      <c r="AK110"/>
      <c r="AL110"/>
      <c r="AM110"/>
      <c r="AN110"/>
    </row>
    <row r="111" spans="1:40" x14ac:dyDescent="0.25">
      <c r="A111" t="s">
        <v>500</v>
      </c>
      <c r="B111" t="s">
        <v>501</v>
      </c>
      <c r="C111" s="238">
        <f>300000</f>
        <v>300000</v>
      </c>
      <c r="D111" s="235"/>
      <c r="E111" s="235"/>
      <c r="F111" s="235"/>
      <c r="G111" s="235"/>
      <c r="H111" s="235"/>
      <c r="I111" s="235"/>
      <c r="J111" s="235"/>
      <c r="K111" s="235"/>
      <c r="L111" s="235"/>
      <c r="M111" s="235"/>
      <c r="N111" s="235"/>
      <c r="O111" s="235"/>
      <c r="P111" s="235"/>
      <c r="Q111" s="235"/>
      <c r="R111" s="235"/>
      <c r="S111" s="235"/>
      <c r="T111" s="235"/>
      <c r="U111" s="235"/>
      <c r="V111" s="235"/>
      <c r="W111" s="235"/>
      <c r="X111" s="235"/>
      <c r="Y111" s="235"/>
      <c r="Z111" s="235"/>
      <c r="AA111" s="235"/>
      <c r="AB111" s="235"/>
      <c r="AC111" s="235"/>
      <c r="AD111" s="235"/>
      <c r="AE111" s="235"/>
      <c r="AF111" s="235"/>
      <c r="AG111" s="235"/>
      <c r="AH111" s="235"/>
      <c r="AI111"/>
      <c r="AJ111"/>
      <c r="AK111"/>
      <c r="AL111"/>
      <c r="AM111"/>
      <c r="AN111"/>
    </row>
    <row r="112" spans="1:40" x14ac:dyDescent="0.25">
      <c r="A112"/>
      <c r="B112" t="s">
        <v>502</v>
      </c>
      <c r="C112" s="238">
        <f>5000000</f>
        <v>5000000</v>
      </c>
      <c r="D112" s="235"/>
      <c r="E112" s="235"/>
      <c r="F112" s="235"/>
      <c r="G112" s="235"/>
      <c r="H112" s="235"/>
      <c r="I112" s="235"/>
      <c r="J112" s="235"/>
      <c r="K112" s="235"/>
      <c r="L112" s="235"/>
      <c r="M112" s="235"/>
      <c r="N112" s="235"/>
      <c r="O112" s="235"/>
      <c r="P112" s="235"/>
      <c r="Q112" s="235"/>
      <c r="R112" s="235"/>
      <c r="S112" s="235"/>
      <c r="T112" s="235"/>
      <c r="U112" s="235"/>
      <c r="V112" s="235"/>
      <c r="W112" s="235"/>
      <c r="X112" s="235"/>
      <c r="Y112" s="235"/>
      <c r="Z112" s="235"/>
      <c r="AA112" s="235"/>
      <c r="AB112" s="235"/>
      <c r="AC112" s="235"/>
      <c r="AD112" s="235"/>
      <c r="AE112" s="235"/>
      <c r="AF112" s="235"/>
      <c r="AG112" s="235"/>
      <c r="AH112" s="235"/>
      <c r="AI112"/>
      <c r="AJ112"/>
      <c r="AK112"/>
      <c r="AL112"/>
      <c r="AM112"/>
      <c r="AN112"/>
    </row>
    <row r="113" spans="1:40" x14ac:dyDescent="0.25">
      <c r="A113"/>
      <c r="B113" t="s">
        <v>503</v>
      </c>
      <c r="C113" s="238">
        <f>25*1*10^-12</f>
        <v>2.5000000000000001E-11</v>
      </c>
      <c r="D113" s="235"/>
      <c r="E113" s="235"/>
      <c r="F113" s="235"/>
      <c r="G113" s="235"/>
      <c r="H113" s="235"/>
      <c r="I113" s="235"/>
      <c r="J113" s="235"/>
      <c r="K113" s="235"/>
      <c r="L113" s="235"/>
      <c r="M113" s="235"/>
      <c r="N113" s="235"/>
      <c r="O113" s="235"/>
      <c r="P113" s="235"/>
      <c r="Q113" s="235"/>
      <c r="R113" s="235"/>
      <c r="S113" s="235"/>
      <c r="T113" s="235"/>
      <c r="U113" s="235"/>
      <c r="V113" s="235"/>
      <c r="W113" s="235"/>
      <c r="X113" s="235"/>
      <c r="Y113" s="235"/>
      <c r="Z113" s="235"/>
      <c r="AA113" s="235"/>
      <c r="AB113" s="235"/>
      <c r="AC113" s="235"/>
      <c r="AD113" s="235"/>
      <c r="AE113" s="235"/>
      <c r="AF113" s="235"/>
      <c r="AG113" s="235"/>
      <c r="AH113" s="235"/>
      <c r="AI113"/>
      <c r="AJ113"/>
      <c r="AK113"/>
      <c r="AL113"/>
      <c r="AM113"/>
      <c r="AN113"/>
    </row>
    <row r="114" spans="1:40" x14ac:dyDescent="0.25">
      <c r="A114"/>
      <c r="B114" t="s">
        <v>504</v>
      </c>
      <c r="C114" s="235">
        <v>5</v>
      </c>
      <c r="D114" s="235"/>
      <c r="E114" s="235"/>
      <c r="F114" s="235"/>
      <c r="G114" s="235"/>
      <c r="H114" s="235"/>
      <c r="I114" s="235"/>
      <c r="J114" s="235"/>
      <c r="K114" s="235"/>
      <c r="L114" s="235"/>
      <c r="M114" s="235"/>
      <c r="N114" s="235"/>
      <c r="O114" s="235"/>
      <c r="P114" s="235"/>
      <c r="Q114" s="235"/>
      <c r="R114" s="235"/>
      <c r="S114" s="235"/>
      <c r="T114" s="235"/>
      <c r="U114" s="235"/>
      <c r="V114" s="235"/>
      <c r="W114" s="235"/>
      <c r="X114" s="235"/>
      <c r="Y114" s="235"/>
      <c r="Z114" s="235"/>
      <c r="AA114" s="235"/>
      <c r="AB114" s="235"/>
      <c r="AC114" s="235"/>
      <c r="AD114" s="235"/>
      <c r="AE114" s="235"/>
      <c r="AF114" s="235"/>
      <c r="AG114" s="235"/>
      <c r="AH114" s="235"/>
      <c r="AI114"/>
      <c r="AJ114"/>
      <c r="AK114"/>
      <c r="AL114"/>
      <c r="AM114"/>
      <c r="AN114"/>
    </row>
    <row r="115" spans="1:40" x14ac:dyDescent="0.25">
      <c r="A115" t="s">
        <v>505</v>
      </c>
      <c r="B115" t="s">
        <v>506</v>
      </c>
      <c r="C115" s="237">
        <f>(C28*1*10^-12)/2</f>
        <v>7.0500000000000001E-12</v>
      </c>
      <c r="D115" s="235"/>
      <c r="E115" s="235"/>
      <c r="F115" s="235"/>
      <c r="G115" s="235"/>
      <c r="H115" s="235"/>
      <c r="I115" s="235"/>
      <c r="J115" s="235"/>
      <c r="K115" s="235"/>
      <c r="L115" s="235"/>
      <c r="M115" s="235"/>
      <c r="N115" s="235"/>
      <c r="O115" s="235"/>
      <c r="P115" s="235"/>
      <c r="Q115" s="235"/>
      <c r="R115" s="235"/>
      <c r="S115" s="235"/>
      <c r="T115" s="235"/>
      <c r="U115" s="235"/>
      <c r="V115" s="235"/>
      <c r="W115" s="235"/>
      <c r="X115" s="235"/>
      <c r="Y115" s="235"/>
      <c r="Z115" s="235"/>
      <c r="AA115" s="235"/>
      <c r="AB115" s="235"/>
      <c r="AC115" s="235"/>
      <c r="AD115" s="235"/>
      <c r="AE115" s="235"/>
      <c r="AF115" s="235"/>
      <c r="AG115" s="235"/>
      <c r="AH115" s="235"/>
      <c r="AI115"/>
      <c r="AJ115"/>
      <c r="AK115"/>
      <c r="AL115"/>
      <c r="AM115"/>
      <c r="AN115"/>
    </row>
    <row r="116" spans="1:40" x14ac:dyDescent="0.25">
      <c r="A116"/>
      <c r="B116" t="s">
        <v>507</v>
      </c>
      <c r="C116" s="235">
        <f>465000</f>
        <v>465000</v>
      </c>
      <c r="D116" s="235"/>
      <c r="E116" s="235"/>
      <c r="F116" s="235"/>
      <c r="G116" s="235"/>
      <c r="H116" s="235"/>
      <c r="I116" s="235"/>
      <c r="J116" s="235"/>
      <c r="K116" s="235"/>
      <c r="L116" s="235"/>
      <c r="M116" s="235"/>
      <c r="N116" s="235"/>
      <c r="O116" s="235"/>
      <c r="P116" s="235"/>
      <c r="Q116" s="235"/>
      <c r="R116" s="235"/>
      <c r="S116" s="235"/>
      <c r="T116" s="235"/>
      <c r="U116" s="235"/>
      <c r="V116" s="235"/>
      <c r="W116" s="235"/>
      <c r="X116" s="235"/>
      <c r="Y116" s="235"/>
      <c r="Z116" s="235"/>
      <c r="AA116" s="235"/>
      <c r="AB116" s="235"/>
      <c r="AC116" s="235"/>
      <c r="AD116" s="235"/>
      <c r="AE116" s="235"/>
      <c r="AF116" s="235"/>
      <c r="AG116" s="235"/>
      <c r="AH116" s="235"/>
      <c r="AI116"/>
      <c r="AJ116"/>
      <c r="AK116"/>
      <c r="AL116"/>
      <c r="AM116"/>
      <c r="AN116"/>
    </row>
    <row r="117" spans="1:40" x14ac:dyDescent="0.25">
      <c r="A117"/>
      <c r="B117" t="s">
        <v>508</v>
      </c>
      <c r="C117" s="208">
        <f>(C114/2)*(C44/C43)</f>
        <v>0.24999999999999997</v>
      </c>
      <c r="D117" s="235"/>
      <c r="E117" s="235"/>
      <c r="F117" s="235"/>
      <c r="G117" s="235"/>
      <c r="H117" s="235"/>
      <c r="I117" s="235"/>
      <c r="J117" s="235"/>
      <c r="K117" s="235"/>
      <c r="L117" s="235"/>
      <c r="M117" s="235"/>
      <c r="N117" s="235"/>
      <c r="O117" s="235"/>
      <c r="P117" s="235"/>
      <c r="Q117" s="235"/>
      <c r="R117" s="235"/>
      <c r="S117" s="235"/>
      <c r="T117" s="235"/>
      <c r="U117" s="235"/>
      <c r="V117" s="239"/>
      <c r="W117" s="235"/>
      <c r="X117" s="235"/>
      <c r="Y117" s="235"/>
      <c r="Z117" s="235"/>
      <c r="AA117" s="235"/>
      <c r="AB117" s="235"/>
      <c r="AC117" s="235"/>
      <c r="AD117" s="235"/>
      <c r="AE117" s="235"/>
      <c r="AF117" s="235"/>
      <c r="AG117" s="235"/>
      <c r="AH117" s="235"/>
      <c r="AI117"/>
      <c r="AJ117"/>
      <c r="AK117"/>
      <c r="AL117"/>
      <c r="AM117"/>
      <c r="AN117"/>
    </row>
    <row r="118" spans="1:40" x14ac:dyDescent="0.25">
      <c r="A118" t="s">
        <v>509</v>
      </c>
      <c r="B118" t="s">
        <v>510</v>
      </c>
      <c r="C118" s="208">
        <f>0.75</f>
        <v>0.75</v>
      </c>
      <c r="D118" s="235"/>
      <c r="E118" s="235"/>
      <c r="F118" s="235"/>
      <c r="G118" s="235"/>
      <c r="H118" s="235"/>
      <c r="I118" s="235"/>
      <c r="J118" s="235"/>
      <c r="K118" s="235"/>
      <c r="L118" s="235"/>
      <c r="M118" s="235"/>
      <c r="N118" s="235"/>
      <c r="O118" s="235"/>
      <c r="P118" s="235"/>
      <c r="Q118" s="235"/>
      <c r="R118" s="235"/>
      <c r="S118" s="235"/>
      <c r="T118" s="235"/>
      <c r="U118" s="235"/>
      <c r="V118" s="239"/>
      <c r="W118" s="235"/>
      <c r="X118" s="235"/>
      <c r="Y118" s="235"/>
      <c r="Z118" s="235"/>
      <c r="AA118" s="235"/>
      <c r="AB118" s="235"/>
      <c r="AC118" s="235"/>
      <c r="AD118" s="235"/>
      <c r="AE118" s="235"/>
      <c r="AF118" s="235"/>
      <c r="AG118" s="235"/>
      <c r="AH118" s="235"/>
      <c r="AI118"/>
      <c r="AJ118"/>
      <c r="AK118"/>
      <c r="AL118"/>
      <c r="AM118"/>
      <c r="AN118"/>
    </row>
    <row r="119" spans="1:40" x14ac:dyDescent="0.25">
      <c r="A119"/>
      <c r="B119" t="s">
        <v>511</v>
      </c>
      <c r="C119" s="208">
        <f>1/((C43/(C28*10^-12*C111))*((0.5-C25)+(2*C25*C118)))</f>
        <v>4.7164325096125745</v>
      </c>
      <c r="D119" s="235"/>
      <c r="E119" s="235"/>
      <c r="F119" s="235"/>
      <c r="G119" s="235"/>
      <c r="H119" s="235"/>
      <c r="I119" s="235"/>
      <c r="J119" s="235"/>
      <c r="K119" s="235"/>
      <c r="L119" s="235"/>
      <c r="M119" s="235"/>
      <c r="N119" s="235"/>
      <c r="O119" s="235"/>
      <c r="P119" s="235"/>
      <c r="Q119" s="235"/>
      <c r="R119" s="235"/>
      <c r="S119" s="235"/>
      <c r="T119" s="235"/>
      <c r="U119" s="235"/>
      <c r="V119" s="235"/>
      <c r="W119" s="235"/>
      <c r="X119" s="235"/>
      <c r="Y119" s="235"/>
      <c r="Z119" s="235"/>
      <c r="AA119" s="235"/>
      <c r="AB119" s="235"/>
      <c r="AC119" s="235"/>
      <c r="AD119" s="235"/>
      <c r="AE119" s="235"/>
      <c r="AF119" s="235"/>
      <c r="AG119" s="235"/>
      <c r="AH119" s="235"/>
      <c r="AI119"/>
      <c r="AJ119"/>
      <c r="AK119"/>
      <c r="AL119"/>
      <c r="AM119"/>
      <c r="AN119"/>
    </row>
    <row r="120" spans="1:40" x14ac:dyDescent="0.25">
      <c r="A120"/>
      <c r="B120"/>
      <c r="C120" s="208"/>
      <c r="D120" s="235"/>
      <c r="E120" s="235"/>
      <c r="F120" s="235"/>
      <c r="G120" s="235"/>
      <c r="H120" s="235"/>
      <c r="I120" s="235"/>
      <c r="J120" s="235"/>
      <c r="K120" s="235"/>
      <c r="L120" s="235"/>
      <c r="M120" s="235"/>
      <c r="N120" s="235"/>
      <c r="O120" s="235"/>
      <c r="P120" s="235"/>
      <c r="Q120" s="235"/>
      <c r="R120" s="235"/>
      <c r="S120" s="235"/>
      <c r="T120" s="235"/>
      <c r="U120" s="235"/>
      <c r="V120" s="235"/>
      <c r="W120" s="235"/>
      <c r="X120" s="235"/>
      <c r="Y120" s="235"/>
      <c r="Z120" s="235"/>
      <c r="AA120" s="235"/>
      <c r="AB120" s="235"/>
      <c r="AC120" s="235"/>
      <c r="AD120" s="235"/>
      <c r="AE120" s="235"/>
      <c r="AF120" s="235"/>
      <c r="AG120" s="235"/>
      <c r="AH120" s="235"/>
      <c r="AI120"/>
      <c r="AJ120"/>
      <c r="AK120"/>
      <c r="AL120"/>
      <c r="AM120"/>
      <c r="AN120"/>
    </row>
    <row r="121" spans="1:40" x14ac:dyDescent="0.25">
      <c r="A121"/>
      <c r="B121"/>
      <c r="C121" s="208"/>
      <c r="D121" s="235"/>
      <c r="E121" s="235"/>
      <c r="F121" s="235"/>
      <c r="G121" s="235"/>
      <c r="H121" s="235"/>
      <c r="I121" s="235"/>
      <c r="J121" s="235"/>
      <c r="K121" s="235"/>
      <c r="L121" s="235"/>
      <c r="M121" s="235"/>
      <c r="N121" s="235"/>
      <c r="O121" s="235"/>
      <c r="P121" s="235"/>
      <c r="Q121" s="235"/>
      <c r="R121" s="235"/>
      <c r="S121" s="235"/>
      <c r="T121" s="235"/>
      <c r="U121" s="235"/>
      <c r="V121" s="235"/>
      <c r="W121" s="235"/>
      <c r="X121" s="235"/>
      <c r="Y121" s="235"/>
      <c r="Z121" s="235"/>
      <c r="AA121" s="235"/>
      <c r="AB121" s="235"/>
      <c r="AC121" s="235"/>
      <c r="AD121" s="235"/>
      <c r="AE121" s="235"/>
      <c r="AF121" s="235"/>
      <c r="AG121" s="235"/>
      <c r="AH121" s="235"/>
      <c r="AI121"/>
      <c r="AJ121"/>
      <c r="AK121"/>
      <c r="AL121"/>
      <c r="AM121"/>
      <c r="AN121"/>
    </row>
    <row r="122" spans="1:40" x14ac:dyDescent="0.25">
      <c r="A122" t="s">
        <v>512</v>
      </c>
      <c r="B122"/>
      <c r="C122" s="208"/>
      <c r="D122" s="235"/>
      <c r="E122" s="235"/>
      <c r="F122" s="235"/>
      <c r="G122" s="235"/>
      <c r="H122" s="235"/>
      <c r="I122" s="235"/>
      <c r="J122" s="235"/>
      <c r="K122" s="235"/>
      <c r="L122" s="235"/>
      <c r="M122" s="235"/>
      <c r="N122" s="235"/>
      <c r="O122" s="235"/>
      <c r="P122" s="235"/>
      <c r="Q122" s="235"/>
      <c r="R122" s="235"/>
      <c r="S122" s="235" t="str">
        <f>IMDIV("0+3i","1+0i")</f>
        <v>3i</v>
      </c>
      <c r="T122" s="235"/>
      <c r="U122" s="235"/>
      <c r="V122" s="235"/>
      <c r="W122" s="235"/>
      <c r="X122" s="235"/>
      <c r="Y122" s="235"/>
      <c r="Z122" s="235"/>
      <c r="AA122" s="235"/>
      <c r="AB122" s="235"/>
      <c r="AC122" s="235"/>
      <c r="AD122" s="235"/>
      <c r="AE122" s="235"/>
      <c r="AF122" s="235"/>
      <c r="AG122" s="235"/>
      <c r="AH122" s="235"/>
      <c r="AI122"/>
      <c r="AJ122"/>
      <c r="AK122"/>
      <c r="AL122"/>
      <c r="AM122"/>
      <c r="AN122"/>
    </row>
    <row r="123" spans="1:40" x14ac:dyDescent="0.25">
      <c r="A123"/>
      <c r="B123" t="s">
        <v>513</v>
      </c>
      <c r="C123" s="237">
        <f>((0.5-C25)+(2*C25*C118))*C43</f>
        <v>8.9686431246049324E-7</v>
      </c>
      <c r="D123" s="235"/>
      <c r="E123" s="235"/>
      <c r="F123" s="235"/>
      <c r="G123" s="235"/>
      <c r="H123" s="235"/>
      <c r="I123" s="235"/>
      <c r="J123" s="235"/>
      <c r="K123" s="235"/>
      <c r="L123" s="235"/>
      <c r="M123" s="235"/>
      <c r="N123" s="235"/>
      <c r="O123" s="235"/>
      <c r="P123" s="235"/>
      <c r="Q123" s="235"/>
      <c r="R123" s="235"/>
      <c r="S123" s="235"/>
      <c r="T123" s="235"/>
      <c r="U123" s="235"/>
      <c r="V123" s="235"/>
      <c r="W123" s="235"/>
      <c r="X123" s="235"/>
      <c r="Y123" s="235"/>
      <c r="Z123" s="235"/>
      <c r="AA123" s="235"/>
      <c r="AB123" s="235"/>
      <c r="AC123" s="235"/>
      <c r="AD123" s="235"/>
      <c r="AE123" s="235"/>
      <c r="AF123" s="235"/>
      <c r="AG123" s="235"/>
      <c r="AH123" s="235"/>
      <c r="AI123"/>
      <c r="AJ123"/>
      <c r="AK123"/>
      <c r="AL123"/>
      <c r="AM123"/>
      <c r="AN123"/>
    </row>
    <row r="124" spans="1:40" x14ac:dyDescent="0.25">
      <c r="A124"/>
      <c r="B124" t="s">
        <v>514</v>
      </c>
      <c r="C124" s="208">
        <f>C114+1.29*C117</f>
        <v>5.3224999999999998</v>
      </c>
      <c r="D124" s="235"/>
      <c r="E124" s="235"/>
      <c r="F124" s="235"/>
      <c r="G124" s="235"/>
      <c r="H124" s="235"/>
      <c r="I124" s="235"/>
      <c r="J124" s="235"/>
      <c r="K124" s="235"/>
      <c r="L124" s="235"/>
      <c r="M124" s="235"/>
      <c r="N124" s="235"/>
      <c r="O124" s="235"/>
      <c r="P124" s="235"/>
      <c r="Q124" s="235"/>
      <c r="R124" s="235"/>
      <c r="S124" s="235"/>
      <c r="T124" s="235"/>
      <c r="U124" s="235"/>
      <c r="V124" s="235"/>
      <c r="W124" s="235"/>
      <c r="X124" s="235"/>
      <c r="Y124" s="235"/>
      <c r="Z124" s="235"/>
      <c r="AA124" s="235"/>
      <c r="AB124" s="235"/>
      <c r="AC124" s="235"/>
      <c r="AD124" s="235"/>
      <c r="AE124" s="235"/>
      <c r="AF124" s="235"/>
      <c r="AG124" s="235"/>
      <c r="AH124" s="235"/>
      <c r="AI124"/>
      <c r="AJ124"/>
      <c r="AK124"/>
      <c r="AL124"/>
      <c r="AM124"/>
      <c r="AN124"/>
    </row>
    <row r="125" spans="1:40" x14ac:dyDescent="0.25">
      <c r="A125"/>
      <c r="B125"/>
      <c r="C125" s="235"/>
      <c r="D125" s="235"/>
      <c r="E125" s="235"/>
      <c r="F125" s="235"/>
      <c r="G125" s="235"/>
      <c r="H125" s="235"/>
      <c r="I125" s="235"/>
      <c r="J125" s="235"/>
      <c r="K125" s="235"/>
      <c r="L125" s="235"/>
      <c r="M125" s="235"/>
      <c r="N125" s="235"/>
      <c r="O125" s="235"/>
      <c r="P125" s="235"/>
      <c r="Q125" s="235"/>
      <c r="R125" s="235"/>
      <c r="S125" s="235"/>
      <c r="T125" s="235"/>
      <c r="U125" s="235"/>
      <c r="V125" s="235"/>
      <c r="W125" s="235"/>
      <c r="X125" s="235"/>
      <c r="Y125" s="235"/>
      <c r="Z125" s="235"/>
      <c r="AA125" s="235"/>
      <c r="AB125" s="235"/>
      <c r="AC125" s="235"/>
      <c r="AD125" s="235"/>
      <c r="AE125" s="235"/>
      <c r="AF125" s="235"/>
      <c r="AG125" s="235"/>
      <c r="AH125" s="235"/>
      <c r="AI125"/>
      <c r="AJ125"/>
      <c r="AK125"/>
      <c r="AL125"/>
      <c r="AM125"/>
      <c r="AN125"/>
    </row>
    <row r="126" spans="1:40" x14ac:dyDescent="0.25">
      <c r="A126"/>
      <c r="B126"/>
      <c r="C126" s="235"/>
      <c r="D126" s="235"/>
      <c r="E126" s="235"/>
      <c r="F126" s="235"/>
      <c r="G126" s="235"/>
      <c r="H126" s="235"/>
      <c r="I126" s="235"/>
      <c r="J126" s="235"/>
      <c r="K126" s="235"/>
      <c r="L126" s="235"/>
      <c r="M126" s="235"/>
      <c r="N126" s="235"/>
      <c r="O126" s="235"/>
      <c r="P126" s="235"/>
      <c r="Q126" s="235"/>
      <c r="R126" s="235"/>
      <c r="S126" s="235"/>
      <c r="T126" s="235"/>
      <c r="U126" s="235"/>
      <c r="V126" s="235"/>
      <c r="W126" s="235"/>
      <c r="X126" s="235"/>
      <c r="Y126" s="235"/>
      <c r="Z126" s="235"/>
      <c r="AA126" s="235"/>
      <c r="AB126" s="235"/>
      <c r="AC126" s="235"/>
      <c r="AD126" s="235"/>
      <c r="AE126" s="235"/>
      <c r="AF126" s="235"/>
      <c r="AG126" s="235"/>
      <c r="AH126" s="235"/>
      <c r="AI126"/>
      <c r="AJ126"/>
      <c r="AK126"/>
      <c r="AL126"/>
      <c r="AM126"/>
      <c r="AN126"/>
    </row>
    <row r="127" spans="1:40" x14ac:dyDescent="0.25">
      <c r="A127" t="s">
        <v>515</v>
      </c>
      <c r="B127" t="s">
        <v>516</v>
      </c>
      <c r="C127" s="240">
        <f>0.00362</f>
        <v>3.62E-3</v>
      </c>
      <c r="D127" s="235"/>
      <c r="E127" s="235"/>
      <c r="F127" s="235"/>
      <c r="G127" s="235"/>
      <c r="H127" s="235"/>
      <c r="I127" s="235"/>
      <c r="J127" s="235"/>
      <c r="K127" s="235"/>
      <c r="L127" s="235"/>
      <c r="M127" s="235"/>
      <c r="N127" s="235"/>
      <c r="O127" s="235"/>
      <c r="P127" s="235"/>
      <c r="Q127" s="235"/>
      <c r="R127" s="235"/>
      <c r="S127" s="235"/>
      <c r="T127" s="235"/>
      <c r="U127" s="235"/>
      <c r="V127" s="235"/>
      <c r="W127" s="235"/>
      <c r="X127" s="235"/>
      <c r="Y127" s="235"/>
      <c r="Z127" s="235"/>
      <c r="AA127" s="235"/>
      <c r="AB127" s="235"/>
      <c r="AC127" s="235"/>
      <c r="AD127" s="235"/>
      <c r="AE127" s="235"/>
      <c r="AF127" s="235"/>
      <c r="AG127" s="235"/>
      <c r="AH127" s="235"/>
      <c r="AI127"/>
      <c r="AJ127"/>
      <c r="AK127"/>
      <c r="AL127"/>
      <c r="AM127"/>
      <c r="AN127"/>
    </row>
    <row r="128" spans="1:40" x14ac:dyDescent="0.25">
      <c r="A128"/>
      <c r="B128"/>
      <c r="C128" s="235"/>
      <c r="D128" s="235"/>
      <c r="E128" s="235"/>
      <c r="F128" s="235"/>
      <c r="G128" s="235"/>
      <c r="H128" s="235"/>
      <c r="I128" s="235"/>
      <c r="J128" s="235"/>
      <c r="K128" s="235"/>
      <c r="L128" s="235"/>
      <c r="M128" s="235"/>
      <c r="N128" s="235"/>
      <c r="O128" s="235"/>
      <c r="P128" s="235"/>
      <c r="Q128" s="235"/>
      <c r="R128" s="235"/>
      <c r="S128" s="235"/>
      <c r="T128" s="235"/>
      <c r="U128" s="235"/>
      <c r="V128" s="235"/>
      <c r="W128" s="235"/>
      <c r="X128" s="235"/>
      <c r="Y128" s="235"/>
      <c r="Z128" s="235"/>
      <c r="AA128" s="235"/>
      <c r="AB128" s="235"/>
      <c r="AC128" s="235"/>
      <c r="AD128" s="235"/>
      <c r="AE128" s="235"/>
      <c r="AF128" s="235"/>
      <c r="AG128" s="235"/>
      <c r="AH128" s="235"/>
      <c r="AI128"/>
      <c r="AJ128"/>
      <c r="AK128"/>
      <c r="AL128"/>
      <c r="AM128"/>
      <c r="AN128"/>
    </row>
    <row r="129" spans="1:40" x14ac:dyDescent="0.25">
      <c r="A129"/>
      <c r="B129"/>
      <c r="C129" s="241"/>
      <c r="D129" s="241"/>
      <c r="E129" s="241"/>
      <c r="F129" s="241"/>
      <c r="G129" s="241"/>
      <c r="H129" s="241"/>
      <c r="I129" s="241"/>
      <c r="J129" s="241"/>
      <c r="K129" s="241"/>
      <c r="L129" s="241"/>
      <c r="M129" s="241"/>
      <c r="N129" s="241"/>
      <c r="O129" s="241"/>
      <c r="P129" s="241"/>
      <c r="Q129" s="241"/>
      <c r="R129" s="241"/>
      <c r="S129" s="241"/>
      <c r="T129" s="241"/>
      <c r="U129" s="241"/>
      <c r="V129" s="241"/>
      <c r="W129" s="241"/>
      <c r="X129" s="241"/>
      <c r="Y129" s="241"/>
      <c r="Z129" s="241"/>
      <c r="AA129" s="241"/>
      <c r="AB129" s="241"/>
      <c r="AC129" s="241"/>
      <c r="AD129" s="241"/>
      <c r="AE129" s="241"/>
      <c r="AF129" s="241"/>
      <c r="AG129" s="241"/>
      <c r="AH129" s="241"/>
      <c r="AI129"/>
      <c r="AJ129"/>
      <c r="AK129"/>
      <c r="AL129"/>
      <c r="AM129"/>
      <c r="AN129"/>
    </row>
    <row r="130" spans="1:40" x14ac:dyDescent="0.25">
      <c r="A130"/>
      <c r="B130"/>
      <c r="C130" t="s">
        <v>517</v>
      </c>
      <c r="D130" t="s">
        <v>518</v>
      </c>
      <c r="E130"/>
      <c r="F130"/>
      <c r="G130"/>
      <c r="H130" t="s">
        <v>519</v>
      </c>
      <c r="I130" t="s">
        <v>520</v>
      </c>
      <c r="J130" t="s">
        <v>521</v>
      </c>
      <c r="K130" t="s">
        <v>522</v>
      </c>
      <c r="L130" t="s">
        <v>523</v>
      </c>
      <c r="M130"/>
      <c r="N130" t="s">
        <v>512</v>
      </c>
      <c r="O130"/>
      <c r="P130"/>
      <c r="Q130"/>
      <c r="R130"/>
      <c r="S130"/>
      <c r="T130"/>
      <c r="U130"/>
      <c r="V130"/>
      <c r="W130"/>
      <c r="X130"/>
      <c r="Y130"/>
      <c r="Z130"/>
      <c r="AA130"/>
      <c r="AB130"/>
      <c r="AC130"/>
      <c r="AD130"/>
      <c r="AE130"/>
      <c r="AF130"/>
      <c r="AG130"/>
      <c r="AH130"/>
      <c r="AI130"/>
      <c r="AJ130"/>
      <c r="AK130"/>
      <c r="AL130"/>
      <c r="AM130"/>
      <c r="AN130"/>
    </row>
    <row r="131" spans="1:40" s="242" customFormat="1" ht="45" x14ac:dyDescent="0.25">
      <c r="A131" s="207"/>
      <c r="B131" s="207"/>
      <c r="C131" s="207" t="s">
        <v>524</v>
      </c>
      <c r="D131" t="s">
        <v>525</v>
      </c>
      <c r="E131" s="207" t="s">
        <v>526</v>
      </c>
      <c r="F131" s="207" t="s">
        <v>527</v>
      </c>
      <c r="G131" s="207" t="s">
        <v>528</v>
      </c>
      <c r="H131"/>
      <c r="I131"/>
      <c r="J131"/>
      <c r="K131"/>
      <c r="L131"/>
      <c r="M131"/>
      <c r="N131"/>
      <c r="O131"/>
      <c r="P131"/>
      <c r="Q131"/>
      <c r="R131"/>
      <c r="S131"/>
      <c r="T131"/>
      <c r="U131"/>
      <c r="V131"/>
      <c r="W131"/>
      <c r="X131"/>
      <c r="Y131" s="207" t="s">
        <v>386</v>
      </c>
      <c r="Z131"/>
      <c r="AA131"/>
      <c r="AB131"/>
      <c r="AC131"/>
      <c r="AD131"/>
      <c r="AE131"/>
      <c r="AF131"/>
      <c r="AG131"/>
      <c r="AH131"/>
      <c r="AI131" s="207" t="s">
        <v>529</v>
      </c>
      <c r="AJ131" s="207" t="s">
        <v>530</v>
      </c>
      <c r="AK131" s="207"/>
      <c r="AL131" s="207"/>
      <c r="AM131" s="207"/>
      <c r="AN131" s="207"/>
    </row>
    <row r="132" spans="1:40" s="242" customFormat="1" x14ac:dyDescent="0.25">
      <c r="A132" s="207"/>
      <c r="B132" s="207" t="s">
        <v>395</v>
      </c>
      <c r="C132" s="207"/>
      <c r="D132" s="207"/>
      <c r="E132"/>
      <c r="F132" s="207"/>
      <c r="G132" s="207"/>
      <c r="H132" s="207"/>
      <c r="I132" s="207"/>
      <c r="J132" s="207"/>
      <c r="K132" s="207"/>
      <c r="L132" s="207"/>
      <c r="M132" s="207" t="s">
        <v>531</v>
      </c>
      <c r="N132" s="207" t="s">
        <v>532</v>
      </c>
      <c r="O132" s="207" t="s">
        <v>533</v>
      </c>
      <c r="P132" s="207" t="s">
        <v>534</v>
      </c>
      <c r="Q132" s="207" t="s">
        <v>535</v>
      </c>
      <c r="R132" s="207"/>
      <c r="S132" s="207"/>
      <c r="T132" s="207"/>
      <c r="U132" s="207" t="s">
        <v>536</v>
      </c>
      <c r="V132" s="207" t="s">
        <v>537</v>
      </c>
      <c r="W132" s="207" t="s">
        <v>538</v>
      </c>
      <c r="X132" s="207"/>
      <c r="Y132" s="207" t="s">
        <v>397</v>
      </c>
      <c r="Z132" s="207"/>
      <c r="AA132" s="207"/>
      <c r="AB132" s="207" t="s">
        <v>539</v>
      </c>
      <c r="AC132" s="207" t="s">
        <v>540</v>
      </c>
      <c r="AD132" s="207"/>
      <c r="AE132" s="207" t="s">
        <v>541</v>
      </c>
      <c r="AF132" s="207" t="s">
        <v>542</v>
      </c>
      <c r="AG132" s="207" t="s">
        <v>543</v>
      </c>
      <c r="AH132" s="207"/>
      <c r="AI132" s="207"/>
      <c r="AJ132" s="207"/>
      <c r="AK132" s="207"/>
      <c r="AL132" s="207"/>
      <c r="AM132" s="207"/>
      <c r="AN132" s="207"/>
    </row>
    <row r="133" spans="1:40" x14ac:dyDescent="0.25">
      <c r="A133"/>
      <c r="B133">
        <v>1</v>
      </c>
      <c r="C133" s="237" t="str">
        <f>IMPRODUCT(COMPLEX(-1,0),IMDIV(IMPRODUCT(G133,COMPLEX($C$100+$C$101,0)),COMPLEX($C$100,2*PI()*B133*$C$103*$C$102*(2*$C$100+$C$101))))</f>
        <v>-78.3965782331397+2.51215916528685i</v>
      </c>
      <c r="D133" s="208" t="str">
        <f>IMPRODUCT(COMPLEX($C$106,0),IMSUB(C133,G133))</f>
        <v>-606.997439077744+19.2598869338659i</v>
      </c>
      <c r="E133" t="str">
        <f>IMDIV(COMPLEX($C$20*10^3,0),COMPLEX(1,2*PI()*B133*$C$20*1000*$C$29*10^-12))</f>
        <v>2870</v>
      </c>
      <c r="F133" t="str">
        <f>IMDIV(COMPLEX($C$22*1000,0),IMSUM(COMPLEX($C$22*1000,0),E133))</f>
        <v>0.777000777000777</v>
      </c>
      <c r="G133" t="str">
        <f t="shared" ref="G133:G196" si="0">IF($C$11=$C$7,$C$24,F133)</f>
        <v>0.777000777000777</v>
      </c>
      <c r="H133" t="str">
        <f>IMPRODUCT(COMPLEX($C$108,0),IMPRODUCT(COMPLEX(-1,0),D133),IMDIV(COMPLEX(0,2*PI()*B133*$C$109*$C$110),COMPLEX(1,2*PI()*B133*$C$109*$C$110)))</f>
        <v>0.000668470379399934+0.0210525880762694i</v>
      </c>
      <c r="I133" t="str">
        <f>COMPLEX(0,2*PI()*B133*$C$113*$C$112*$C$114)</f>
        <v>0.00392699081698724i</v>
      </c>
      <c r="J133" t="str">
        <f t="shared" ref="J133:J196" si="1">IMSUM(COMPLEX(0,2*PI()*B133*$C$113*$C$112),COMPLEX(0,2*PI()*B133*$C$113*$C$111),COMPLEX(0,2*PI()*B133*$C$28*10^-12*$C$111),COMPLEX(-1*2*PI()*B133*2*PI()*B133*$C$113*$C$112*$C$28*10^-12*$C$111,0),COMPLEX(1,0))</f>
        <v>0.999999979125787+0.000859099927050665i</v>
      </c>
      <c r="K133" t="str">
        <f>IMDIV(I133,J133)</f>
        <v>3.37367517529798E-06+0.00392698800063593i</v>
      </c>
      <c r="L133" t="str">
        <f>IMDIV(COMPLEX($C$117,0),COMPLEX(1,2*PI()*B133*$C$115*$C$116))</f>
        <v>0.249999999893932-0.0000051494630561306i</v>
      </c>
      <c r="M133" t="str">
        <f>IMSUM(K133,L133)</f>
        <v>0.250003373569107+0.0039218385375798i</v>
      </c>
      <c r="N133" t="str">
        <f>COMPLEX(0,-2*PI()*B133*$C$43)</f>
        <v>-0.0000102457539465191i</v>
      </c>
      <c r="O133" t="str">
        <f>IMEXP(N133)</f>
        <v>0.999999999947512-0.0000102457539463398i</v>
      </c>
      <c r="P133" t="str">
        <f>IMSUB(COMPLEX(1,0),O133)</f>
        <v>5.24880139352035E-11+0.0000102457539463398i</v>
      </c>
      <c r="Q133" t="str">
        <f>IMSUM(COMPLEX(0,2*PI()*B133*$C$43),O133,COMPLEX(-1,0))</f>
        <v>-5.24880139352035E-11+1.7929993427479E-16i</v>
      </c>
      <c r="R133" t="str">
        <f>IMDIV(P133,Q133)</f>
        <v>-0.333187438898412-195201.783764345i</v>
      </c>
      <c r="S133" t="str">
        <f>IMDIV(COMPLEX(0,2*PI()*B133*$C$123),COMPLEX($C$124,0))</f>
        <v>1.05874394938196E-06i</v>
      </c>
      <c r="T133" t="str">
        <f>IMPRODUCT(R133,S133)</f>
        <v>0.206668707469066-3.52760184943765E-07i</v>
      </c>
      <c r="U133" t="str">
        <f>IMDIV(COMPLEX(1,2*PI()*B133*$C$16*10^-3*$C$15*10^-6),COMPLEX(0,2*PI()*B133*$C$15*10^-6))</f>
        <v>0.0000333333333333334-112.875846164465i</v>
      </c>
      <c r="V133" t="str">
        <f>IMSUM(COMPLEX($C$18*10^-3,0),IMDIV(COMPLEX(1,0),COMPLEX(0,2*PI()*B133*($C$17*1*10^-6))))</f>
        <v>6.66666666666667E-06-1128.75846164465i</v>
      </c>
      <c r="W133" t="str">
        <f>IMDIV(IMPRODUCT(U133,V133),IMSUM(U133,V133))</f>
        <v>0.0000276033057851241-102.61440560406i</v>
      </c>
      <c r="X133" t="str">
        <f>IMDIV(IMPRODUCT(COMPLEX($C$19,0),W133),IMSUM(COMPLEX($C$19,0),W133))</f>
        <v>0.0599999794771964-0.0000350827814756922i</v>
      </c>
      <c r="Y133" t="str">
        <f>COMPLEX($C$13*10^-3,2*PI()*B133*$C$12*0.000001)</f>
        <v>0.009+6.28318530717959E-06i</v>
      </c>
      <c r="Z133" t="str">
        <f>IMPRODUCT(COMPLEX($C$6,0),IMDIV(X133,IMSUM(X133,Y133)))</f>
        <v>10.4347828719165-0.00174602725687499i</v>
      </c>
      <c r="AA133" t="str">
        <f>IMDIV(COMPLEX($C$6,0),IMSUM(X133,Y133))</f>
        <v>173.913064908049+0.0725888047464627i</v>
      </c>
      <c r="AB133" t="str">
        <f>IMPRODUCT(COMPLEX($C$119,0),T133)</f>
        <v>0.974739010626713-1.66376960436572E-06i</v>
      </c>
      <c r="AC133" t="str">
        <f>IMSUM(COMPLEX(1,0),IMPRODUCT(AB133,M133))</f>
        <v>1.24368804753113+0.00382235306794432i</v>
      </c>
      <c r="AD133" t="str">
        <f>IMDIV(AB133,AC133)</f>
        <v>0.783741389448041-0.00241008995783647i</v>
      </c>
      <c r="AE133" t="str">
        <f>IMPRODUCT(AD133,AA133,X133)</f>
        <v>8.17816701854165-0.0265171992401272i</v>
      </c>
      <c r="AF133" t="str">
        <f>IMSUB(D133,H133)</f>
        <v>-606.998107548123+19.2388343457896i</v>
      </c>
      <c r="AG133" t="str">
        <f>IMSUM(COMPLEX(1,0),IMPRODUCT(AD133,AA133,COMPLEX($C$127,0)))</f>
        <v>1.4934170123287-0.00131136411570353i</v>
      </c>
      <c r="AH133" t="str">
        <f>IMDIV(IMPRODUCT(AE133,AF133),AG133)</f>
        <v>-3323.76701696988+113.213938295441i</v>
      </c>
      <c r="AI133">
        <f>20*LOG10(IMABS(AH133))</f>
        <v>70.437647307753195</v>
      </c>
      <c r="AJ133">
        <f>IMARGUMENT(AH133)*180/PI()</f>
        <v>178.04914908023363</v>
      </c>
      <c r="AK133"/>
      <c r="AL133"/>
      <c r="AM133"/>
      <c r="AN133"/>
    </row>
    <row r="134" spans="1:40" x14ac:dyDescent="0.25">
      <c r="A134"/>
      <c r="B134">
        <v>10</v>
      </c>
      <c r="C134" s="237" t="str">
        <f t="shared" ref="C134:C197" si="2">IMPRODUCT(COMPLEX(-1,0),IMDIV(IMPRODUCT(G134,COMPLEX($C$100+$C$101,0)),COMPLEX($C$100,2*PI()*B134*$C$103*$C$102*(2*$C$100+$C$101))))</f>
        <v>-71.1691869359083+22.8056286736605i</v>
      </c>
      <c r="D134" s="208" t="str">
        <f t="shared" ref="D134:D197" si="3">IMPRODUCT(COMPLEX($C$106,0),IMSUB(C134,G134))</f>
        <v>-551.587439132303+174.843153164731i</v>
      </c>
      <c r="E134" t="str">
        <f t="shared" ref="E134:E197" si="4">IMDIV(COMPLEX($C$20*10^3,0),COMPLEX(1,2*PI()*B134*$C$20*1000*$C$29*10^-12))</f>
        <v>2870</v>
      </c>
      <c r="F134" t="str">
        <f t="shared" ref="F134:F197" si="5">IMDIV(COMPLEX($C$22*1000,0),IMSUM(COMPLEX($C$22*1000,0),E134))</f>
        <v>0.777000777000777</v>
      </c>
      <c r="G134" t="str">
        <f t="shared" si="0"/>
        <v>0.777000777000777</v>
      </c>
      <c r="H134" t="str">
        <f t="shared" ref="H134:H197" si="6">IMPRODUCT(COMPLEX($C$108,0),IMPRODUCT(COMPLEX(-1,0),D134),IMDIV(COMPLEX(0,2*PI()*B134*$C$109*$C$110),COMPLEX(1,2*PI()*B134*$C$109*$C$110)))</f>
        <v>0.060684440356056+0.191294353846561i</v>
      </c>
      <c r="I134" t="str">
        <f t="shared" ref="I134:I197" si="7">COMPLEX(0,2*PI()*B134*$C$113*$C$112*$C$114)</f>
        <v>0.0392699081698724i</v>
      </c>
      <c r="J134" t="str">
        <f t="shared" si="1"/>
        <v>0.999997912578669+0.00859099927050665i</v>
      </c>
      <c r="K134" t="str">
        <f t="shared" ref="K134:K197" si="8">IMDIV(I134,J134)</f>
        <v>0.000337344263014091+0.0392670920125204i</v>
      </c>
      <c r="L134" t="str">
        <f t="shared" ref="L134:L197" si="9">IMDIV(COMPLEX($C$117,0),COMPLEX(1,2*PI()*B134*$C$115*$C$116))</f>
        <v>0.249999989393213-0.0000514946283983833i</v>
      </c>
      <c r="M134" t="str">
        <f t="shared" ref="M134:M197" si="10">IMSUM(K134,L134)</f>
        <v>0.250337333656227+0.039215597384122i</v>
      </c>
      <c r="N134" t="str">
        <f t="shared" ref="N134:N197" si="11">COMPLEX(0,-2*PI()*B134*$C$43)</f>
        <v>-0.000102457539465191i</v>
      </c>
      <c r="O134" t="str">
        <f t="shared" ref="O134:O197" si="12">IMEXP(N134)</f>
        <v>0.999999994751226-0.000102457539285932i</v>
      </c>
      <c r="P134" t="str">
        <f t="shared" ref="P134:P197" si="13">IMSUB(COMPLEX(1,0),O134)</f>
        <v>5.24877397101164E-09+0.000102457539285932i</v>
      </c>
      <c r="Q134" t="str">
        <f t="shared" ref="Q134:Q197" si="14">IMSUM(COMPLEX(0,2*PI()*B134*$C$43),O134,COMPLEX(-1,0))</f>
        <v>-5.24877397101164E-09+1.79258992090252E-13i</v>
      </c>
      <c r="R134" t="str">
        <f t="shared" ref="R134:R197" si="15">IMDIV(P134,Q134)</f>
        <v>-0.333332736738158-19520.280338141i</v>
      </c>
      <c r="S134" t="str">
        <f t="shared" ref="S134:S197" si="16">IMDIV(COMPLEX(0,2*PI()*B134*$C$123),COMPLEX($C$124,0))</f>
        <v>0.0000105874394938196i</v>
      </c>
      <c r="T134" t="str">
        <f t="shared" ref="T134:T197" si="17">IMPRODUCT(R134,S134)</f>
        <v>0.206669786982464-3.52914018152455E-06i</v>
      </c>
      <c r="U134" t="str">
        <f t="shared" ref="U134:U197" si="18">IMDIV(COMPLEX(1,2*PI()*B134*$C$16*10^-3*$C$15*10^-6),COMPLEX(0,2*PI()*B134*$C$15*10^-6))</f>
        <v>0.0000333333333333334-11.2875846164465i</v>
      </c>
      <c r="V134" t="str">
        <f t="shared" ref="V134:V197" si="19">IMSUM(COMPLEX($C$18*10^-3,0),IMDIV(COMPLEX(1,0),COMPLEX(0,2*PI()*B134*($C$17*1*10^-6))))</f>
        <v>6.66666666666667E-06-112.875846164465i</v>
      </c>
      <c r="W134" t="str">
        <f t="shared" ref="W134:W197" si="20">IMDIV(IMPRODUCT(U134,V134),IMSUM(U134,V134))</f>
        <v>0.0000276033057851219-10.261440560413i</v>
      </c>
      <c r="X134" t="str">
        <f t="shared" ref="X134:X197" si="21">IMDIV(IMPRODUCT(COMPLEX($C$19,0),W134),IMSUM(COMPLEX($C$19,0),W134))</f>
        <v>0.0599979477891686-0.000350815929742853i</v>
      </c>
      <c r="Y134" t="str">
        <f t="shared" ref="Y134:Y197" si="22">COMPLEX($C$13*10^-3,2*PI()*B134*$C$12*0.000001)</f>
        <v>0.009+0.0000628318530717959i</v>
      </c>
      <c r="Z134" t="str">
        <f t="shared" ref="Z134:Z197" si="23">IMPRODUCT(COMPLEX($C$6,0),IMDIV(X134,IMSUM(X134,Y134)))</f>
        <v>10.4348089306884-0.0174604083218855i</v>
      </c>
      <c r="AA134" t="str">
        <f t="shared" ref="AA134:AA197" si="24">IMDIV(COMPLEX($C$6,0),IMSUM(X134,Y134))</f>
        <v>173.915186468867+0.725888319857738i</v>
      </c>
      <c r="AB134" t="str">
        <f t="shared" ref="AB134:AB197" si="25">IMPRODUCT(COMPLEX($C$119,0),T134)</f>
        <v>0.974744102078798-0.0000166449514831224i</v>
      </c>
      <c r="AC134" t="str">
        <f t="shared" ref="AC134:AC197" si="26">IMSUM(COMPLEX(1,0),IMPRODUCT(AB134,M134))</f>
        <v>1.24401549225325+0.0382210054068965i</v>
      </c>
      <c r="AD134" t="str">
        <f t="shared" ref="AD134:AD197" si="27">IMDIV(AB134,AC134)</f>
        <v>0.782807246004359-0.024064270195985i</v>
      </c>
      <c r="AE134" t="str">
        <f t="shared" ref="AE134:AE197" si="28">IMPRODUCT(AD134,AA134,X134)</f>
        <v>8.16802386963031-0.26477419570413i</v>
      </c>
      <c r="AF134" t="str">
        <f t="shared" ref="AF134:AF197" si="29">IMSUB(D134,H134)</f>
        <v>-551.648123572659+174.651858810884i</v>
      </c>
      <c r="AG134" t="str">
        <f t="shared" ref="AG134:AG197" si="30">IMSUM(COMPLEX(1,0),IMPRODUCT(AD134,AA134,COMPLEX($C$127,0)))</f>
        <v>1.4928975207931-0.0130932192745065i</v>
      </c>
      <c r="AH134" t="str">
        <f t="shared" ref="AH134:AH197" si="31">IMDIV(IMPRODUCT(AE134,AF134),AG134)</f>
        <v>-2996.24056276189+1027.12495923446i</v>
      </c>
      <c r="AI134">
        <f t="shared" ref="AI134:AI197" si="32">20*LOG10(IMABS(AH134))</f>
        <v>70.014067092433493</v>
      </c>
      <c r="AJ134">
        <f t="shared" ref="AJ134:AJ197" si="33">IMARGUMENT(AH134)*180/PI()</f>
        <v>161.07805096220702</v>
      </c>
      <c r="AK134"/>
      <c r="AL134"/>
      <c r="AM134"/>
      <c r="AN134"/>
    </row>
    <row r="135" spans="1:40" x14ac:dyDescent="0.25">
      <c r="A135"/>
      <c r="B135">
        <v>100</v>
      </c>
      <c r="C135" s="237" t="str">
        <f t="shared" si="2"/>
        <v>-6.96438902423056+22.3168588631694i</v>
      </c>
      <c r="D135" s="208" t="str">
        <f t="shared" si="3"/>
        <v>-59.3506551427736+171.095917950965i</v>
      </c>
      <c r="E135" t="str">
        <f t="shared" si="4"/>
        <v>2870</v>
      </c>
      <c r="F135" t="str">
        <f t="shared" si="5"/>
        <v>0.777000777000777</v>
      </c>
      <c r="G135" t="str">
        <f t="shared" si="0"/>
        <v>0.777000777000777</v>
      </c>
      <c r="H135" t="str">
        <f t="shared" si="6"/>
        <v>0.593877677841666+0.204503643069351i</v>
      </c>
      <c r="I135" t="str">
        <f t="shared" si="7"/>
        <v>0.392699081698724i</v>
      </c>
      <c r="J135" t="str">
        <f t="shared" si="1"/>
        <v>0.999791257866917+0.0859099927050665i</v>
      </c>
      <c r="K135" t="str">
        <f t="shared" si="8"/>
        <v>0.0335034875735994+0.389902186339752i</v>
      </c>
      <c r="L135" t="str">
        <f t="shared" si="9"/>
        <v>0.249998939325709-0.000514944121070305i</v>
      </c>
      <c r="M135" t="str">
        <f t="shared" si="10"/>
        <v>0.283502426899308+0.389387242218682i</v>
      </c>
      <c r="N135" t="str">
        <f t="shared" si="11"/>
        <v>-0.00102457539465191i</v>
      </c>
      <c r="O135" t="str">
        <f t="shared" si="12"/>
        <v>0.999999475122676-0.00102457521539311i</v>
      </c>
      <c r="P135" t="str">
        <f t="shared" si="13"/>
        <v>5.24877324048489E-07+0.00102457521539311i</v>
      </c>
      <c r="Q135" t="str">
        <f t="shared" si="14"/>
        <v>-5.24877324048489E-07+1.79258799861207E-10i</v>
      </c>
      <c r="R135" t="str">
        <f t="shared" si="15"/>
        <v>-0.333333343049338-1952.02808009171i</v>
      </c>
      <c r="S135" t="str">
        <f t="shared" si="16"/>
        <v>0.000105874394938196i</v>
      </c>
      <c r="T135" t="str">
        <f t="shared" si="17"/>
        <v>0.206669791882078-0.0000352914660080748i</v>
      </c>
      <c r="U135" t="str">
        <f t="shared" si="18"/>
        <v>0.0000333333333333334-1.12875846164465i</v>
      </c>
      <c r="V135" t="str">
        <f t="shared" si="19"/>
        <v>6.66666666666667E-06-11.2875846164465i</v>
      </c>
      <c r="W135" t="str">
        <f t="shared" si="20"/>
        <v>0.0000276033057848953-1.02614405611162i</v>
      </c>
      <c r="X135" t="str">
        <f t="shared" si="21"/>
        <v>0.0597954717982391-0.00349631481162095i</v>
      </c>
      <c r="Y135" t="str">
        <f t="shared" si="22"/>
        <v>0.009+0.000628318530717959i</v>
      </c>
      <c r="Z135" t="str">
        <f t="shared" si="23"/>
        <v>10.4374139194842-0.174739893802625i</v>
      </c>
      <c r="AA135" t="str">
        <f t="shared" si="24"/>
        <v>174.127460149295+7.25915376488549i</v>
      </c>
      <c r="AB135" t="str">
        <f t="shared" si="25"/>
        <v>0.974744125187497-0.000166449817592371i</v>
      </c>
      <c r="AC135" t="str">
        <f t="shared" si="26"/>
        <v>1.27640713853194+0.379505737848377i</v>
      </c>
      <c r="AD135" t="str">
        <f t="shared" si="27"/>
        <v>0.701601215549416-0.208732878998486i</v>
      </c>
      <c r="AE135" t="str">
        <f t="shared" si="28"/>
        <v>7.28642833199318-2.3012291786097i</v>
      </c>
      <c r="AF135" t="str">
        <f t="shared" si="29"/>
        <v>-59.9445328206153+170.891414307896i</v>
      </c>
      <c r="AG135" t="str">
        <f t="shared" si="30"/>
        <v>1.44773340759189-0.113136203770957i</v>
      </c>
      <c r="AH135" t="str">
        <f t="shared" si="31"/>
        <v>-104.086109225082+947.245008285348i</v>
      </c>
      <c r="AI135">
        <f t="shared" si="32"/>
        <v>59.581370347883656</v>
      </c>
      <c r="AJ135">
        <f t="shared" si="33"/>
        <v>96.270674105164701</v>
      </c>
      <c r="AK135"/>
      <c r="AL135"/>
      <c r="AM135"/>
      <c r="AN135"/>
    </row>
    <row r="136" spans="1:40" x14ac:dyDescent="0.25">
      <c r="A136"/>
      <c r="B136">
        <v>200</v>
      </c>
      <c r="C136" s="237" t="str">
        <f t="shared" si="2"/>
        <v>-1.86524454418749+11.9540706566225i</v>
      </c>
      <c r="D136" s="208" t="str">
        <f t="shared" si="3"/>
        <v>-20.2572141291101+91.6478750341059i</v>
      </c>
      <c r="E136" t="str">
        <f t="shared" si="4"/>
        <v>2870</v>
      </c>
      <c r="F136" t="str">
        <f t="shared" si="5"/>
        <v>0.777000777000777</v>
      </c>
      <c r="G136" t="str">
        <f t="shared" si="0"/>
        <v>0.777000777000777</v>
      </c>
      <c r="H136" t="str">
        <f t="shared" si="6"/>
        <v>0.636350662681798+0.137638149942715i</v>
      </c>
      <c r="I136" t="str">
        <f t="shared" si="7"/>
        <v>0.785398163397448i</v>
      </c>
      <c r="J136" t="str">
        <f t="shared" si="1"/>
        <v>0.999165031467668+0.171819985410133i</v>
      </c>
      <c r="K136" t="str">
        <f t="shared" si="8"/>
        <v>0.13129028992748+0.763477347257725i</v>
      </c>
      <c r="L136" t="str">
        <f t="shared" si="9"/>
        <v>0.249995757356835-0.00102987513379568i</v>
      </c>
      <c r="M136" t="str">
        <f t="shared" si="10"/>
        <v>0.381286047284315+0.762447472123929i</v>
      </c>
      <c r="N136" t="str">
        <f t="shared" si="11"/>
        <v>-0.00204915078930382i</v>
      </c>
      <c r="O136" t="str">
        <f t="shared" si="12"/>
        <v>0.999997900491256-0.00204914935523362i</v>
      </c>
      <c r="P136" t="str">
        <f t="shared" si="13"/>
        <v>2.09950874396903E-06+0.00204914935523362i</v>
      </c>
      <c r="Q136" t="str">
        <f t="shared" si="14"/>
        <v>-2.09950874396903E-06+1.43407019983013E-09i</v>
      </c>
      <c r="R136" t="str">
        <f t="shared" si="15"/>
        <v>-0.333333318165437-976.013955237533i</v>
      </c>
      <c r="S136" t="str">
        <f t="shared" si="16"/>
        <v>0.000211748789876393i</v>
      </c>
      <c r="T136" t="str">
        <f t="shared" si="17"/>
        <v>0.20666977392402-0.000070582926747014i</v>
      </c>
      <c r="U136" t="str">
        <f t="shared" si="18"/>
        <v>0.0000333333333333334-0.564379230822325i</v>
      </c>
      <c r="V136" t="str">
        <f t="shared" si="19"/>
        <v>6.66666666666667E-06-5.64379230822325i</v>
      </c>
      <c r="W136" t="str">
        <f t="shared" si="20"/>
        <v>0.0000276033057842088-0.513072028162352i</v>
      </c>
      <c r="X136" t="str">
        <f t="shared" si="21"/>
        <v>0.0591901726300816-0.00692181177097536i</v>
      </c>
      <c r="Y136" t="str">
        <f t="shared" si="22"/>
        <v>0.009+0.00125663706143592i</v>
      </c>
      <c r="Z136" t="str">
        <f t="shared" si="23"/>
        <v>10.4452970126265-0.350304272020676i</v>
      </c>
      <c r="AA136" t="str">
        <f t="shared" si="24"/>
        <v>174.772137290129+14.5199029995037i</v>
      </c>
      <c r="AB136" t="str">
        <f t="shared" si="25"/>
        <v>0.974744040489528-0.000332899610333219i</v>
      </c>
      <c r="AC136" t="str">
        <f t="shared" si="26"/>
        <v>1.37191012077856+0.743064199662539i</v>
      </c>
      <c r="AD136" t="str">
        <f t="shared" si="27"/>
        <v>0.549243664866024-0.297728107459347i</v>
      </c>
      <c r="AE136" t="str">
        <f t="shared" si="28"/>
        <v>5.63271778388544-3.3022609136029i</v>
      </c>
      <c r="AF136" t="str">
        <f t="shared" si="29"/>
        <v>-20.8935647917919+91.5102368841632i</v>
      </c>
      <c r="AG136" t="str">
        <f t="shared" si="30"/>
        <v>1.36314201024089-0.159495798824949i</v>
      </c>
      <c r="AH136" t="str">
        <f t="shared" si="31"/>
        <v>84.034551099147+438.582696760673i</v>
      </c>
      <c r="AI136">
        <f t="shared" si="32"/>
        <v>52.997612805386296</v>
      </c>
      <c r="AJ136">
        <f t="shared" si="33"/>
        <v>79.153314352381983</v>
      </c>
      <c r="AK136"/>
      <c r="AL136"/>
      <c r="AM136"/>
      <c r="AN136"/>
    </row>
    <row r="137" spans="1:40" x14ac:dyDescent="0.25">
      <c r="A137"/>
      <c r="B137">
        <v>300</v>
      </c>
      <c r="C137" s="237" t="str">
        <f t="shared" si="2"/>
        <v>-0.840090511670839+8.07601987023571i</v>
      </c>
      <c r="D137" s="208" t="str">
        <f t="shared" si="3"/>
        <v>-12.3976998798158+61.9161523384738i</v>
      </c>
      <c r="E137" t="str">
        <f t="shared" si="4"/>
        <v>2870</v>
      </c>
      <c r="F137" t="str">
        <f t="shared" si="5"/>
        <v>0.777000777000777</v>
      </c>
      <c r="G137" t="str">
        <f t="shared" si="0"/>
        <v>0.777000777000777</v>
      </c>
      <c r="H137" t="str">
        <f t="shared" si="6"/>
        <v>0.645080422767296+0.124620095104016i</v>
      </c>
      <c r="I137" t="str">
        <f t="shared" si="7"/>
        <v>1.17809724509617i</v>
      </c>
      <c r="J137" t="str">
        <f t="shared" si="1"/>
        <v>0.998121320802253+0.2577299781152i</v>
      </c>
      <c r="K137" t="str">
        <f t="shared" si="8"/>
        <v>0.285724370149916+1.10653633622687i</v>
      </c>
      <c r="L137" t="str">
        <f t="shared" si="9"/>
        <v>0.249990454255375-0.00154477993094344i</v>
      </c>
      <c r="M137" t="str">
        <f t="shared" si="10"/>
        <v>0.535714824405291+1.10499155629593i</v>
      </c>
      <c r="N137" t="str">
        <f t="shared" si="11"/>
        <v>-0.00307372618395572i</v>
      </c>
      <c r="O137" t="str">
        <f t="shared" si="12"/>
        <v>0.999995276107392-0.00307372134397006i</v>
      </c>
      <c r="P137" t="str">
        <f t="shared" si="13"/>
        <v>4.72389260797179E-06+0.00307372134397006i</v>
      </c>
      <c r="Q137" t="str">
        <f t="shared" si="14"/>
        <v>-4.72389260797179E-06+4.83998566008434E-09i</v>
      </c>
      <c r="R137" t="str">
        <f t="shared" si="15"/>
        <v>-0.33333329799281-650.675875254105i</v>
      </c>
      <c r="S137" t="str">
        <f t="shared" si="16"/>
        <v>0.000317623184814589i</v>
      </c>
      <c r="T137" t="str">
        <f t="shared" si="17"/>
        <v>0.206669743780229-0.000105874383713227i</v>
      </c>
      <c r="U137" t="str">
        <f t="shared" si="18"/>
        <v>0.0000333333333333334-0.376252820548217i</v>
      </c>
      <c r="V137" t="str">
        <f t="shared" si="19"/>
        <v>6.66666666666667E-06-3.76252820548217i</v>
      </c>
      <c r="W137" t="str">
        <f t="shared" si="20"/>
        <v>0.0000276033057830646-0.342048018893283i</v>
      </c>
      <c r="X137" t="str">
        <f t="shared" si="21"/>
        <v>0.0582081336276292-0.010210375044774i</v>
      </c>
      <c r="Y137" t="str">
        <f t="shared" si="22"/>
        <v>0.009+0.00188495559215388i</v>
      </c>
      <c r="Z137" t="str">
        <f t="shared" si="23"/>
        <v>10.4583988440546-0.527524593290604i</v>
      </c>
      <c r="AA137" t="str">
        <f t="shared" si="24"/>
        <v>175.851367891569+21.7836193328312i</v>
      </c>
      <c r="AB137" t="str">
        <f t="shared" si="25"/>
        <v>0.974743898318372-0.000499349385280259i</v>
      </c>
      <c r="AC137" t="str">
        <f t="shared" si="26"/>
        <v>1.52273653318213+1.07681626832453i</v>
      </c>
      <c r="AD137" t="str">
        <f t="shared" si="27"/>
        <v>0.426575503695158-0.301984474275404i</v>
      </c>
      <c r="AE137" t="str">
        <f t="shared" si="28"/>
        <v>4.30199251777525-3.38330314577885i</v>
      </c>
      <c r="AF137" t="str">
        <f t="shared" si="29"/>
        <v>-13.0427803025831+61.7915322433698i</v>
      </c>
      <c r="AG137" t="str">
        <f t="shared" si="30"/>
        <v>1.29536376641045-0.158599528668787i</v>
      </c>
      <c r="AH137" t="str">
        <f t="shared" si="31"/>
        <v>87.4668719533545+249.988923623794i</v>
      </c>
      <c r="AI137">
        <f t="shared" si="32"/>
        <v>48.459961971532024</v>
      </c>
      <c r="AJ137">
        <f t="shared" si="33"/>
        <v>70.715926564053078</v>
      </c>
      <c r="AK137"/>
      <c r="AL137"/>
      <c r="AM137"/>
      <c r="AN137"/>
    </row>
    <row r="138" spans="1:40" x14ac:dyDescent="0.25">
      <c r="A138"/>
      <c r="B138">
        <v>400</v>
      </c>
      <c r="C138" s="237" t="str">
        <f t="shared" si="2"/>
        <v>-0.474774471875997+6.08551581126703i</v>
      </c>
      <c r="D138" s="208" t="str">
        <f t="shared" si="3"/>
        <v>-9.59694357472191+46.6556212197139i</v>
      </c>
      <c r="E138" t="str">
        <f t="shared" si="4"/>
        <v>2870</v>
      </c>
      <c r="F138" t="str">
        <f t="shared" si="5"/>
        <v>0.777000777000777</v>
      </c>
      <c r="G138" t="str">
        <f t="shared" si="0"/>
        <v>0.777000777000777</v>
      </c>
      <c r="H138" t="str">
        <f t="shared" si="6"/>
        <v>0.648417728053506+0.127274274308231i</v>
      </c>
      <c r="I138" t="str">
        <f t="shared" si="7"/>
        <v>1.5707963267949i</v>
      </c>
      <c r="J138" t="str">
        <f t="shared" si="1"/>
        <v>0.996660125870671+0.343639970820266i</v>
      </c>
      <c r="K138" t="str">
        <f t="shared" si="8"/>
        <v>0.485674617635752+1.40860367433279i</v>
      </c>
      <c r="L138" t="str">
        <f t="shared" si="9"/>
        <v>0.249983030291297-0.00205964540750523i</v>
      </c>
      <c r="M138" t="str">
        <f t="shared" si="10"/>
        <v>0.735657647927049+1.40654402892528i</v>
      </c>
      <c r="N138" t="str">
        <f t="shared" si="11"/>
        <v>-0.00409830157860763i</v>
      </c>
      <c r="O138" t="str">
        <f t="shared" si="12"/>
        <v>0.99999160197384-0.00409829010605325i</v>
      </c>
      <c r="P138" t="str">
        <f t="shared" si="13"/>
        <v>8.39802616003915E-06+0.00409829010605325i</v>
      </c>
      <c r="Q138" t="str">
        <f t="shared" si="14"/>
        <v>-8.39802616003915E-06+1.14725543804567E-08i</v>
      </c>
      <c r="R138" t="str">
        <f t="shared" si="15"/>
        <v>-0.333333271059993-488.006806854031i</v>
      </c>
      <c r="S138" t="str">
        <f t="shared" si="16"/>
        <v>0.000423497579752785i</v>
      </c>
      <c r="T138" t="str">
        <f t="shared" si="17"/>
        <v>0.206669701605567-0.000141165833544986i</v>
      </c>
      <c r="U138" t="str">
        <f t="shared" si="18"/>
        <v>0.0000333333333333332-0.282189615411162i</v>
      </c>
      <c r="V138" t="str">
        <f t="shared" si="19"/>
        <v>6.66666666666667E-06-2.82189615411162i</v>
      </c>
      <c r="W138" t="str">
        <f t="shared" si="20"/>
        <v>0.0000276033057814627-0.25653601429426i</v>
      </c>
      <c r="X138" t="str">
        <f t="shared" si="21"/>
        <v>0.0568868060041041-0.0133046521175206i</v>
      </c>
      <c r="Y138" t="str">
        <f t="shared" si="22"/>
        <v>0.009+0.00251327412287183i</v>
      </c>
      <c r="Z138" t="str">
        <f t="shared" si="23"/>
        <v>10.4766625676876-0.707246296277281i</v>
      </c>
      <c r="AA138" t="str">
        <f t="shared" si="24"/>
        <v>177.37234545309+29.0512189263279i</v>
      </c>
      <c r="AB138" t="str">
        <f t="shared" si="25"/>
        <v>0.974743699404425-0.000665799126578129i</v>
      </c>
      <c r="AC138" t="str">
        <f t="shared" si="26"/>
        <v>1.71801413302152+1.37053012991038i</v>
      </c>
      <c r="AD138" t="str">
        <f t="shared" si="27"/>
        <v>0.346529359333817-0.276828180776181i</v>
      </c>
      <c r="AE138" t="str">
        <f t="shared" si="28"/>
        <v>3.43468546197823-3.14531704515905i</v>
      </c>
      <c r="AF138" t="str">
        <f t="shared" si="29"/>
        <v>-10.2453613027754+46.5283469454057i</v>
      </c>
      <c r="AG138" t="str">
        <f t="shared" si="30"/>
        <v>1.25161505517153-0.141305119614342i</v>
      </c>
      <c r="AH138" t="str">
        <f t="shared" si="31"/>
        <v>70.5890106501466+161.39925300626i</v>
      </c>
      <c r="AI138">
        <f t="shared" si="32"/>
        <v>44.918171460583594</v>
      </c>
      <c r="AJ138">
        <f t="shared" si="33"/>
        <v>66.377524195483559</v>
      </c>
      <c r="AK138"/>
      <c r="AL138"/>
      <c r="AM138"/>
      <c r="AN138"/>
    </row>
    <row r="139" spans="1:40" x14ac:dyDescent="0.25">
      <c r="A139"/>
      <c r="B139">
        <v>500</v>
      </c>
      <c r="C139" s="237" t="str">
        <f t="shared" si="2"/>
        <v>-0.304518887580129+4.87903893051545i</v>
      </c>
      <c r="D139" s="208" t="str">
        <f t="shared" si="3"/>
        <v>-8.29165076178698+37.4059651339518i</v>
      </c>
      <c r="E139" t="str">
        <f t="shared" si="4"/>
        <v>2870</v>
      </c>
      <c r="F139" t="str">
        <f t="shared" si="5"/>
        <v>0.777000777000777</v>
      </c>
      <c r="G139" t="str">
        <f t="shared" si="0"/>
        <v>0.777000777000777</v>
      </c>
      <c r="H139" t="str">
        <f t="shared" si="6"/>
        <v>0.650222026454305+0.136436582069439i</v>
      </c>
      <c r="I139" t="str">
        <f t="shared" si="7"/>
        <v>1.96349540849362i</v>
      </c>
      <c r="J139" t="str">
        <f t="shared" si="1"/>
        <v>0.994781446672924+0.429549963525332i</v>
      </c>
      <c r="K139" t="str">
        <f t="shared" si="8"/>
        <v>0.718351939453958+1.66360899133953i</v>
      </c>
      <c r="L139" t="str">
        <f t="shared" si="9"/>
        <v>0.249973485842512-0.00257445846180866i</v>
      </c>
      <c r="M139" t="str">
        <f t="shared" si="10"/>
        <v>0.96832542529647+1.66103453287772i</v>
      </c>
      <c r="N139" t="str">
        <f t="shared" si="11"/>
        <v>-0.00512287697325954i</v>
      </c>
      <c r="O139" t="str">
        <f t="shared" si="12"/>
        <v>0.999986878094456-0.00512285456593735i</v>
      </c>
      <c r="P139" t="str">
        <f t="shared" si="13"/>
        <v>0.0000131219055440335+0.00512285456593735i</v>
      </c>
      <c r="Q139" t="str">
        <f t="shared" si="14"/>
        <v>-0.0000131219055440335+2.24073221895618E-08i</v>
      </c>
      <c r="R139" t="str">
        <f t="shared" si="15"/>
        <v>-0.33333323606834-390.405343023668i</v>
      </c>
      <c r="S139" t="str">
        <f t="shared" si="16"/>
        <v>0.000529371974690982i</v>
      </c>
      <c r="T139" t="str">
        <f t="shared" si="17"/>
        <v>0.206669647366349-0.000176457273407632i</v>
      </c>
      <c r="U139" t="str">
        <f t="shared" si="18"/>
        <v>0.0000333333333333333-0.225751692328929i</v>
      </c>
      <c r="V139" t="str">
        <f t="shared" si="19"/>
        <v>6.66666666666667E-06-2.25751692328929i</v>
      </c>
      <c r="W139" t="str">
        <f t="shared" si="20"/>
        <v>0.0000276033057794034-0.205228811563258i</v>
      </c>
      <c r="X139" t="str">
        <f t="shared" si="21"/>
        <v>0.0552736422420893-0.0161589790739726i</v>
      </c>
      <c r="Y139" t="str">
        <f t="shared" si="22"/>
        <v>0.009+0.00314159265358979i</v>
      </c>
      <c r="Z139" t="str">
        <f t="shared" si="23"/>
        <v>10.500004813065-0.890335864343638i</v>
      </c>
      <c r="AA139" t="str">
        <f t="shared" si="24"/>
        <v>179.345221105296+36.3229150292002i</v>
      </c>
      <c r="AB139" t="str">
        <f t="shared" si="25"/>
        <v>0.974743443588814-0.000832248820857349i</v>
      </c>
      <c r="AC139" t="str">
        <f t="shared" si="26"/>
        <v>1.94525125359948+1.61827663280376i</v>
      </c>
      <c r="AD139" t="str">
        <f t="shared" si="27"/>
        <v>0.295927980750497-0.246613687653205i</v>
      </c>
      <c r="AE139" t="str">
        <f t="shared" si="28"/>
        <v>2.88767621144515-2.85292020185134i</v>
      </c>
      <c r="AF139" t="str">
        <f t="shared" si="29"/>
        <v>-8.94187278824129+37.2695285518824i</v>
      </c>
      <c r="AG139" t="str">
        <f t="shared" si="30"/>
        <v>1.2245522097214-0.1211976703735i</v>
      </c>
      <c r="AH139" t="str">
        <f t="shared" si="31"/>
        <v>54.4493431633636+114.108580235679i</v>
      </c>
      <c r="AI139">
        <f t="shared" si="32"/>
        <v>42.037261991410773</v>
      </c>
      <c r="AJ139">
        <f t="shared" si="33"/>
        <v>64.490861476113096</v>
      </c>
      <c r="AK139"/>
      <c r="AL139"/>
      <c r="AM139"/>
      <c r="AN139"/>
    </row>
    <row r="140" spans="1:40" x14ac:dyDescent="0.25">
      <c r="A140"/>
      <c r="B140">
        <v>600</v>
      </c>
      <c r="C140" s="237" t="str">
        <f t="shared" si="2"/>
        <v>-0.211722481408598+4.07069224822149i</v>
      </c>
      <c r="D140" s="208" t="str">
        <f t="shared" si="3"/>
        <v>-7.58021164780521+31.2086405696981i</v>
      </c>
      <c r="E140" t="str">
        <f t="shared" si="4"/>
        <v>2870</v>
      </c>
      <c r="F140" t="str">
        <f t="shared" si="5"/>
        <v>0.777000777000777</v>
      </c>
      <c r="G140" t="str">
        <f t="shared" si="0"/>
        <v>0.777000777000777</v>
      </c>
      <c r="H140" t="str">
        <f t="shared" si="6"/>
        <v>0.651469843341702+0.148901979765903i</v>
      </c>
      <c r="I140" t="str">
        <f t="shared" si="7"/>
        <v>2.35619449019235i</v>
      </c>
      <c r="J140" t="str">
        <f t="shared" si="1"/>
        <v>0.992485283209011+0.515459956230399i</v>
      </c>
      <c r="K140" t="str">
        <f t="shared" si="8"/>
        <v>0.971055135204009+1.86970475441498i</v>
      </c>
      <c r="L140" t="str">
        <f t="shared" si="9"/>
        <v>0.249961821394818-0.00308920599662842i</v>
      </c>
      <c r="M140" t="str">
        <f t="shared" si="10"/>
        <v>1.22101695659883+1.86661554841835i</v>
      </c>
      <c r="N140" t="str">
        <f t="shared" si="11"/>
        <v>-0.00614745236791145i</v>
      </c>
      <c r="O140" t="str">
        <f t="shared" si="12"/>
        <v>0.999981104474199-0.00614741364808107i</v>
      </c>
      <c r="P140" t="str">
        <f t="shared" si="13"/>
        <v>0.0000188955258010326+0.00614741364808107i</v>
      </c>
      <c r="Q140" t="str">
        <f t="shared" si="14"/>
        <v>-0.0000188955258010326+3.87198303801461E-08i</v>
      </c>
      <c r="R140" t="str">
        <f t="shared" si="15"/>
        <v>-0.333333193460896-325.337681492295i</v>
      </c>
      <c r="S140" t="str">
        <f t="shared" si="16"/>
        <v>0.000635246369629178i</v>
      </c>
      <c r="T140" t="str">
        <f t="shared" si="17"/>
        <v>0.206669581071554-0.000211748701022935i</v>
      </c>
      <c r="U140" t="str">
        <f t="shared" si="18"/>
        <v>0.0000333333333333333-0.188126410274108i</v>
      </c>
      <c r="V140" t="str">
        <f t="shared" si="19"/>
        <v>6.66666666666667E-06-1.88126410274108i</v>
      </c>
      <c r="W140" t="str">
        <f t="shared" si="20"/>
        <v>0.0000276033057768864-0.171024009766267i</v>
      </c>
      <c r="X140" t="str">
        <f t="shared" si="21"/>
        <v>0.0534221381337856-0.0187409166799156i</v>
      </c>
      <c r="Y140" t="str">
        <f t="shared" si="22"/>
        <v>0.009+0.00376991118430775i</v>
      </c>
      <c r="Z140" t="str">
        <f t="shared" si="23"/>
        <v>10.5283117453897-1.07768796728985i</v>
      </c>
      <c r="AA140" t="str">
        <f t="shared" si="24"/>
        <v>181.783182173216+43.5979461884423i</v>
      </c>
      <c r="AB140" t="str">
        <f t="shared" si="25"/>
        <v>0.974743130913888-0.000998698457372803i</v>
      </c>
      <c r="AC140" t="str">
        <f t="shared" si="26"/>
        <v>2.1920420772428+1.81825125612687i</v>
      </c>
      <c r="AD140" t="str">
        <f t="shared" si="27"/>
        <v>0.263202984993004-0.218776756849693i</v>
      </c>
      <c r="AE140" t="str">
        <f t="shared" si="28"/>
        <v>2.53530999994386-2.58700058864062i</v>
      </c>
      <c r="AF140" t="str">
        <f t="shared" si="29"/>
        <v>-8.23168149114691+31.0597385899322i</v>
      </c>
      <c r="AG140" t="str">
        <f t="shared" si="30"/>
        <v>1.20773041825979-0.102427268198905i</v>
      </c>
      <c r="AH140" t="str">
        <f t="shared" si="31"/>
        <v>41.9241119332086+86.3898113232223i</v>
      </c>
      <c r="AI140">
        <f t="shared" si="32"/>
        <v>39.64770046390737</v>
      </c>
      <c r="AJ140">
        <f t="shared" si="33"/>
        <v>64.113164473822749</v>
      </c>
      <c r="AK140"/>
      <c r="AL140"/>
      <c r="AM140"/>
      <c r="AN140"/>
    </row>
    <row r="141" spans="1:40" x14ac:dyDescent="0.25">
      <c r="A141"/>
      <c r="B141">
        <v>700</v>
      </c>
      <c r="C141" s="237" t="str">
        <f t="shared" si="2"/>
        <v>-0.155662628939365+3.49166400061268i</v>
      </c>
      <c r="D141" s="208" t="str">
        <f t="shared" si="3"/>
        <v>-7.15041944554109+26.7694240046972i</v>
      </c>
      <c r="E141" t="str">
        <f t="shared" si="4"/>
        <v>2870</v>
      </c>
      <c r="F141" t="str">
        <f t="shared" si="5"/>
        <v>0.777000777000777</v>
      </c>
      <c r="G141" t="str">
        <f t="shared" si="0"/>
        <v>0.777000777000777</v>
      </c>
      <c r="H141" t="str">
        <f t="shared" si="6"/>
        <v>0.652499306061686+0.163268083174092i</v>
      </c>
      <c r="I141" t="str">
        <f t="shared" si="7"/>
        <v>2.74889357189107i</v>
      </c>
      <c r="J141" t="str">
        <f t="shared" si="1"/>
        <v>0.989771635478931+0.601369948935466i</v>
      </c>
      <c r="K141" t="str">
        <f t="shared" si="8"/>
        <v>1.23246831004177+2.02847211947549i</v>
      </c>
      <c r="L141" t="str">
        <f t="shared" si="9"/>
        <v>0.249948037541847-0.00360387492029645i</v>
      </c>
      <c r="M141" t="str">
        <f t="shared" si="10"/>
        <v>1.48241634758362+2.02486824455519i</v>
      </c>
      <c r="N141" t="str">
        <f t="shared" si="11"/>
        <v>-0.00717202776256335i</v>
      </c>
      <c r="O141" t="str">
        <f t="shared" si="12"/>
        <v>0.999974281119131-0.00717196627694872i</v>
      </c>
      <c r="P141" t="str">
        <f t="shared" si="13"/>
        <v>0.0000257188808689968+0.00717196627694872i</v>
      </c>
      <c r="Q141" t="str">
        <f t="shared" si="14"/>
        <v>-0.0000257188808689968+6.14856146300899E-08i</v>
      </c>
      <c r="R141" t="str">
        <f t="shared" si="15"/>
        <v>-0.333333142793074-278.860764147302i</v>
      </c>
      <c r="S141" t="str">
        <f t="shared" si="16"/>
        <v>0.000741120764567373i</v>
      </c>
      <c r="T141" t="str">
        <f t="shared" si="17"/>
        <v>0.20666950273269-0.000247040113642448i</v>
      </c>
      <c r="U141" t="str">
        <f t="shared" si="18"/>
        <v>0.0000333333333333333-0.161251208806378i</v>
      </c>
      <c r="V141" t="str">
        <f t="shared" si="19"/>
        <v>6.66666666666667E-06-1.61251208806378i</v>
      </c>
      <c r="W141" t="str">
        <f t="shared" si="20"/>
        <v>0.0000276033057739117-0.146592008502995i</v>
      </c>
      <c r="X141" t="str">
        <f t="shared" si="21"/>
        <v>0.0513879002673138-0.0210314076810917i</v>
      </c>
      <c r="Y141" t="str">
        <f t="shared" si="22"/>
        <v>0.009+0.00439822971502571i</v>
      </c>
      <c r="Z141" t="str">
        <f t="shared" si="23"/>
        <v>10.5614337751345-1.27023268361572i</v>
      </c>
      <c r="AA141" t="str">
        <f t="shared" si="24"/>
        <v>184.702550509599+50.87427083593i</v>
      </c>
      <c r="AB141" t="str">
        <f t="shared" si="25"/>
        <v>0.974742761433923-0.00116514802316163i</v>
      </c>
      <c r="AC141" t="str">
        <f t="shared" si="26"/>
        <v>2.44733387547075+1.9719984297607i</v>
      </c>
      <c r="AD141" t="str">
        <f t="shared" si="27"/>
        <v>0.24126037803502-0.194877470316532i</v>
      </c>
      <c r="AE141" t="str">
        <f t="shared" si="28"/>
        <v>2.30051577308436-2.36464231445536i</v>
      </c>
      <c r="AF141" t="str">
        <f t="shared" si="29"/>
        <v>-7.80291875160278+26.6061559215231i</v>
      </c>
      <c r="AG141" t="str">
        <f t="shared" si="30"/>
        <v>1.19720187604015-0.0858679203644866i</v>
      </c>
      <c r="AH141" t="str">
        <f t="shared" si="31"/>
        <v>32.616867733174+68.8770519544263i</v>
      </c>
      <c r="AI141">
        <f t="shared" si="32"/>
        <v>37.64019754238943</v>
      </c>
      <c r="AJ141">
        <f t="shared" si="33"/>
        <v>64.660009904997395</v>
      </c>
      <c r="AK141"/>
      <c r="AL141"/>
      <c r="AM141"/>
      <c r="AN141"/>
    </row>
    <row r="142" spans="1:40" x14ac:dyDescent="0.25">
      <c r="A142"/>
      <c r="B142">
        <v>800</v>
      </c>
      <c r="C142" s="237" t="str">
        <f t="shared" si="2"/>
        <v>-0.119234631603305+3.05662700441917i</v>
      </c>
      <c r="D142" s="208" t="str">
        <f t="shared" si="3"/>
        <v>-6.8711381326313+23.4341403672136i</v>
      </c>
      <c r="E142" t="str">
        <f t="shared" si="4"/>
        <v>2870</v>
      </c>
      <c r="F142" t="str">
        <f t="shared" si="5"/>
        <v>0.777000777000777</v>
      </c>
      <c r="G142" t="str">
        <f t="shared" si="0"/>
        <v>0.777000777000777</v>
      </c>
      <c r="H142" t="str">
        <f t="shared" si="6"/>
        <v>0.653452415732701+0.178825756105836i</v>
      </c>
      <c r="I142" t="str">
        <f t="shared" si="7"/>
        <v>3.14159265358979i</v>
      </c>
      <c r="J142" t="str">
        <f t="shared" si="1"/>
        <v>0.986640503482685+0.687279941640532i</v>
      </c>
      <c r="K142" t="str">
        <f t="shared" si="8"/>
        <v>1.49338352539948+2.1438610151721i</v>
      </c>
      <c r="L142" t="str">
        <f t="shared" si="9"/>
        <v>0.249932134984984-0.00411845214781141i</v>
      </c>
      <c r="M142" t="str">
        <f t="shared" si="10"/>
        <v>1.74331566038446+2.13974256302429i</v>
      </c>
      <c r="N142" t="str">
        <f t="shared" si="11"/>
        <v>-0.00819660315721526i</v>
      </c>
      <c r="O142" t="str">
        <f t="shared" si="12"/>
        <v>0.999966408036413-0.00819651137701146i</v>
      </c>
      <c r="P142" t="str">
        <f t="shared" si="13"/>
        <v>0.0000335919635869875+0.00819651137701146i</v>
      </c>
      <c r="Q142" t="str">
        <f t="shared" si="14"/>
        <v>-0.0000335919635869875+9.178020379981E-08i</v>
      </c>
      <c r="R142" t="str">
        <f t="shared" si="15"/>
        <v>-0.33333308454026-244.003061897965i</v>
      </c>
      <c r="S142" t="str">
        <f t="shared" si="16"/>
        <v>0.000846995159505569i</v>
      </c>
      <c r="T142" t="str">
        <f t="shared" si="17"/>
        <v>0.206669412332114-0.000282331509108661i</v>
      </c>
      <c r="U142" t="str">
        <f t="shared" si="18"/>
        <v>0.0000333333333333333-0.141094807705581i</v>
      </c>
      <c r="V142" t="str">
        <f t="shared" si="19"/>
        <v>6.66666666666667E-06-1.41094807705581i</v>
      </c>
      <c r="W142" t="str">
        <f t="shared" si="20"/>
        <v>0.0000276033057704794-0.128268007573299i</v>
      </c>
      <c r="X142" t="str">
        <f t="shared" si="21"/>
        <v>0.0492251981163767-0.0230237806192161i</v>
      </c>
      <c r="Y142" t="str">
        <f t="shared" si="22"/>
        <v>0.009+0.00502654824574367i</v>
      </c>
      <c r="Z142" t="str">
        <f t="shared" si="23"/>
        <v>10.5991787405377-1.46894278484407i</v>
      </c>
      <c r="AA142" t="str">
        <f t="shared" si="24"/>
        <v>188.122898050605+58.1482179626199i</v>
      </c>
      <c r="AB142" t="str">
        <f t="shared" si="25"/>
        <v>0.974742335065708-0.00133159750804807i</v>
      </c>
      <c r="AC142" t="str">
        <f t="shared" si="26"/>
        <v>2.70213285342455+2.08337626753267i</v>
      </c>
      <c r="AD142" t="str">
        <f t="shared" si="27"/>
        <v>0.226001880973403-0.174742908050344i</v>
      </c>
      <c r="AE142" t="str">
        <f t="shared" si="28"/>
        <v>2.1387469981516-2.18411514848401i</v>
      </c>
      <c r="AF142" t="str">
        <f t="shared" si="29"/>
        <v>-7.524590548364+23.2553146111078i</v>
      </c>
      <c r="AG142" t="str">
        <f t="shared" si="30"/>
        <v>1.19069116541638-0.0714281590219317i</v>
      </c>
      <c r="AH142" t="str">
        <f t="shared" si="31"/>
        <v>25.715595441514+57.1169301782441i</v>
      </c>
      <c r="AI142">
        <f t="shared" si="32"/>
        <v>35.936886621108435</v>
      </c>
      <c r="AJ142">
        <f t="shared" si="33"/>
        <v>65.761430242372725</v>
      </c>
      <c r="AK142"/>
      <c r="AL142"/>
      <c r="AM142"/>
      <c r="AN142"/>
    </row>
    <row r="143" spans="1:40" x14ac:dyDescent="0.25">
      <c r="A143"/>
      <c r="B143">
        <v>900</v>
      </c>
      <c r="C143" s="237" t="str">
        <f t="shared" si="2"/>
        <v>-0.0942401303219014+2.71786844803034i</v>
      </c>
      <c r="D143" s="208" t="str">
        <f t="shared" si="3"/>
        <v>-6.6795136228072+20.8369914348993i</v>
      </c>
      <c r="E143" t="str">
        <f t="shared" si="4"/>
        <v>2870</v>
      </c>
      <c r="F143" t="str">
        <f t="shared" si="5"/>
        <v>0.777000777000777</v>
      </c>
      <c r="G143" t="str">
        <f t="shared" si="0"/>
        <v>0.777000777000777</v>
      </c>
      <c r="H143" t="str">
        <f t="shared" si="6"/>
        <v>0.654397210804636+0.195178208804756i</v>
      </c>
      <c r="I143" t="str">
        <f t="shared" si="7"/>
        <v>3.53429173528852i</v>
      </c>
      <c r="J143" t="str">
        <f t="shared" si="1"/>
        <v>0.983091887220274+0.773189934345598i</v>
      </c>
      <c r="K143" t="str">
        <f t="shared" si="8"/>
        <v>1.74691055924034+2.22115359008409i</v>
      </c>
      <c r="L143" t="str">
        <f t="shared" si="9"/>
        <v>0.249914114533277-0.00463292460194654i</v>
      </c>
      <c r="M143" t="str">
        <f t="shared" si="10"/>
        <v>1.99682467377362+2.21652066548214i</v>
      </c>
      <c r="N143" t="str">
        <f t="shared" si="11"/>
        <v>-0.00922117855186717i</v>
      </c>
      <c r="O143" t="str">
        <f t="shared" si="12"/>
        <v>0.999957485234312-0.00922104787274828i</v>
      </c>
      <c r="P143" t="str">
        <f t="shared" si="13"/>
        <v>0.000042514765687951+0.00922104787274828i</v>
      </c>
      <c r="Q143" t="str">
        <f t="shared" si="14"/>
        <v>-0.000042514765687951+1.30679118890559E-07i</v>
      </c>
      <c r="R143" t="str">
        <f t="shared" si="15"/>
        <v>-0.333333018389406-216.891503062588i</v>
      </c>
      <c r="S143" t="str">
        <f t="shared" si="16"/>
        <v>0.000952869554443765i</v>
      </c>
      <c r="T143" t="str">
        <f t="shared" si="17"/>
        <v>0.206669309885887-0.000317622884714109i</v>
      </c>
      <c r="U143" t="str">
        <f t="shared" si="18"/>
        <v>0.0000333333333333333-0.125417606849405i</v>
      </c>
      <c r="V143" t="str">
        <f t="shared" si="19"/>
        <v>6.66666666666667E-06-1.25417606849405i</v>
      </c>
      <c r="W143" t="str">
        <f t="shared" si="20"/>
        <v>0.0000276033057665893-0.114016006865985i</v>
      </c>
      <c r="X143" t="str">
        <f t="shared" si="21"/>
        <v>0.0469842887587484-0.0247219502449411i</v>
      </c>
      <c r="Y143" t="str">
        <f t="shared" si="22"/>
        <v>0.009+0.00565486677646163i</v>
      </c>
      <c r="Z143" t="str">
        <f t="shared" si="23"/>
        <v>10.6413033383403-1.67484103223688i</v>
      </c>
      <c r="AA143" t="str">
        <f t="shared" si="24"/>
        <v>192.067175826445+65.4140823119002i</v>
      </c>
      <c r="AB143" t="str">
        <f t="shared" si="25"/>
        <v>0.974741851884992-0.00149804689926255i</v>
      </c>
      <c r="AC143" t="str">
        <f t="shared" si="26"/>
        <v>2.94970903231382+2.1575441212025i</v>
      </c>
      <c r="AD143" t="str">
        <f t="shared" si="27"/>
        <v>0.215035942505396-0.157794404600616i</v>
      </c>
      <c r="AE143" t="str">
        <f t="shared" si="28"/>
        <v>2.02398214936332-2.03928914436172i</v>
      </c>
      <c r="AF143" t="str">
        <f t="shared" si="29"/>
        <v>-7.33391083361184+20.6418132260945i</v>
      </c>
      <c r="AG143" t="str">
        <f t="shared" si="30"/>
        <v>1.18687642690371-0.0587915034514423i</v>
      </c>
      <c r="AH143" t="str">
        <f t="shared" si="31"/>
        <v>20.5419605756671+48.8191674225517i</v>
      </c>
      <c r="AI143">
        <f t="shared" si="32"/>
        <v>34.479767189338936</v>
      </c>
      <c r="AJ143">
        <f t="shared" si="33"/>
        <v>67.179783672148915</v>
      </c>
      <c r="AK143"/>
      <c r="AL143"/>
      <c r="AM143"/>
      <c r="AN143"/>
    </row>
    <row r="144" spans="1:40" x14ac:dyDescent="0.25">
      <c r="A144"/>
      <c r="B144">
        <v>1000</v>
      </c>
      <c r="C144" s="237" t="str">
        <f t="shared" si="2"/>
        <v>-0.0763519263028051+2.44663983775528i</v>
      </c>
      <c r="D144" s="208" t="str">
        <f t="shared" si="3"/>
        <v>-6.54237072532746+18.7575720894572i</v>
      </c>
      <c r="E144" t="str">
        <f t="shared" si="4"/>
        <v>2870</v>
      </c>
      <c r="F144" t="str">
        <f t="shared" si="5"/>
        <v>0.777000777000777</v>
      </c>
      <c r="G144" t="str">
        <f t="shared" si="0"/>
        <v>0.777000777000777</v>
      </c>
      <c r="H144" t="str">
        <f t="shared" si="6"/>
        <v>0.655369578693479+0.212086129810126i</v>
      </c>
      <c r="I144" t="str">
        <f t="shared" si="7"/>
        <v>3.92699081698724i</v>
      </c>
      <c r="J144" t="str">
        <f t="shared" si="1"/>
        <v>0.979125786691696+0.859099927050664i</v>
      </c>
      <c r="K144" t="str">
        <f t="shared" si="8"/>
        <v>1.98832911503771+2.26612091057539i</v>
      </c>
      <c r="L144" t="str">
        <f t="shared" si="9"/>
        <v>0.249893977103339-0.00514727921435662i</v>
      </c>
      <c r="M144" t="str">
        <f t="shared" si="10"/>
        <v>2.23822309214105+2.26097363136103i</v>
      </c>
      <c r="N144" t="str">
        <f t="shared" si="11"/>
        <v>-0.0102457539465191i</v>
      </c>
      <c r="O144" t="str">
        <f t="shared" si="12"/>
        <v>0.999947512722193-0.0102455746886473i</v>
      </c>
      <c r="P144" t="str">
        <f t="shared" si="13"/>
        <v>0.0000524872778070451+0.0102455746886473i</v>
      </c>
      <c r="Q144" t="str">
        <f t="shared" si="14"/>
        <v>-0.0000524872778070451+1.79257871801494E-07i</v>
      </c>
      <c r="R144" t="str">
        <f t="shared" si="15"/>
        <v>-0.333332944649767-195.202244606146i</v>
      </c>
      <c r="S144" t="str">
        <f t="shared" si="16"/>
        <v>0.00105874394938196i</v>
      </c>
      <c r="T144" t="str">
        <f t="shared" si="17"/>
        <v>0.206669195382534-0.000352914238277613i</v>
      </c>
      <c r="U144" t="str">
        <f t="shared" si="18"/>
        <v>0.0000333333333333333-0.112875846164465i</v>
      </c>
      <c r="V144" t="str">
        <f t="shared" si="19"/>
        <v>6.66666666666667E-06-1.12875846164465i</v>
      </c>
      <c r="W144" t="str">
        <f t="shared" si="20"/>
        <v>0.0000276033057622419-0.102614406314341i</v>
      </c>
      <c r="X144" t="str">
        <f t="shared" si="21"/>
        <v>0.0447096214395927-0.0261381936291151i</v>
      </c>
      <c r="Y144" t="str">
        <f t="shared" si="22"/>
        <v>0.009+0.00628318530717959i</v>
      </c>
      <c r="Z144" t="str">
        <f t="shared" si="23"/>
        <v>10.687502525507-1.8890073928159i</v>
      </c>
      <c r="AA144" t="str">
        <f t="shared" si="24"/>
        <v>196.561850969026+72.6636509839206i</v>
      </c>
      <c r="AB144" t="str">
        <f t="shared" si="25"/>
        <v>0.974741311837655-0.00166449618651769i</v>
      </c>
      <c r="AC144" t="str">
        <f t="shared" si="26"/>
        <v>3.18545189500612+2.20013888966175i</v>
      </c>
      <c r="AD144" t="str">
        <f t="shared" si="27"/>
        <v>0.206924768380711-0.143442042572202i</v>
      </c>
      <c r="AE144" t="str">
        <f t="shared" si="28"/>
        <v>1.94054590579929-1.92391960948216i</v>
      </c>
      <c r="AF144" t="str">
        <f t="shared" si="29"/>
        <v>-7.19774030402094+18.5454859596471i</v>
      </c>
      <c r="AG144" t="str">
        <f t="shared" si="30"/>
        <v>1.18496946756773-0.0476367537677154i</v>
      </c>
      <c r="AH144" t="str">
        <f t="shared" si="31"/>
        <v>16.605676808823+42.7245447987138i</v>
      </c>
      <c r="AI144">
        <f t="shared" si="32"/>
        <v>33.224540048027869</v>
      </c>
      <c r="AJ144">
        <f t="shared" si="33"/>
        <v>68.760473081729273</v>
      </c>
      <c r="AK144"/>
      <c r="AL144"/>
      <c r="AM144"/>
      <c r="AN144"/>
    </row>
    <row r="145" spans="1:40" x14ac:dyDescent="0.25">
      <c r="A145"/>
      <c r="B145">
        <f>B144+100</f>
        <v>1100</v>
      </c>
      <c r="C145" s="237" t="str">
        <f t="shared" si="2"/>
        <v>-0.0631114221492743+2.2245936656394i</v>
      </c>
      <c r="D145" s="208" t="str">
        <f t="shared" si="3"/>
        <v>-6.44086019348373+17.0552181032354i</v>
      </c>
      <c r="E145" t="str">
        <f t="shared" si="4"/>
        <v>2870</v>
      </c>
      <c r="F145" t="str">
        <f t="shared" si="5"/>
        <v>0.777000777000777</v>
      </c>
      <c r="G145" t="str">
        <f t="shared" si="0"/>
        <v>0.777000777000777</v>
      </c>
      <c r="H145" t="str">
        <f t="shared" si="6"/>
        <v>0.656389884838644+0.229396576955776i</v>
      </c>
      <c r="I145" t="str">
        <f t="shared" si="7"/>
        <v>4.31968989868597i</v>
      </c>
      <c r="J145" t="str">
        <f t="shared" si="1"/>
        <v>0.974742201896952+0.945009919755731i</v>
      </c>
      <c r="K145" t="str">
        <f t="shared" si="8"/>
        <v>2.21474873343735+2.28443004877369i</v>
      </c>
      <c r="L145" t="str">
        <f t="shared" si="9"/>
        <v>0.249871723719228-0.00566150292668288i</v>
      </c>
      <c r="M145" t="str">
        <f t="shared" si="10"/>
        <v>2.46462045715658+2.27876854584701i</v>
      </c>
      <c r="N145" t="str">
        <f t="shared" si="11"/>
        <v>-0.011270329341171i</v>
      </c>
      <c r="O145" t="str">
        <f t="shared" si="12"/>
        <v>0.999936490510525-0.0112700907492066i</v>
      </c>
      <c r="P145" t="str">
        <f t="shared" si="13"/>
        <v>0.0000635094894749777+0.0112700907492066i</v>
      </c>
      <c r="Q145" t="str">
        <f t="shared" si="14"/>
        <v>-0.0000635094894749777+2.38591964400736E-07i</v>
      </c>
      <c r="R145" t="str">
        <f t="shared" si="15"/>
        <v>-0.333332862952194-177.456477337761i</v>
      </c>
      <c r="S145" t="str">
        <f t="shared" si="16"/>
        <v>0.00116461834432016i</v>
      </c>
      <c r="T145" t="str">
        <f t="shared" si="17"/>
        <v>0.206669068825991-0.000388205566958883i</v>
      </c>
      <c r="U145" t="str">
        <f t="shared" si="18"/>
        <v>0.0000333333333333334-0.102614405604059i</v>
      </c>
      <c r="V145" t="str">
        <f t="shared" si="19"/>
        <v>6.66666666666667E-06-1.02614405604059i</v>
      </c>
      <c r="W145" t="str">
        <f t="shared" si="20"/>
        <v>0.0000276033057574366-0.0932858240577268i</v>
      </c>
      <c r="X145" t="str">
        <f t="shared" si="21"/>
        <v>0.0424388808992236-0.0272908358234368i</v>
      </c>
      <c r="Y145" t="str">
        <f t="shared" si="22"/>
        <v>0.009+0.00691150383789755i</v>
      </c>
      <c r="Z145" t="str">
        <f t="shared" si="23"/>
        <v>10.7373965573701-2.11258602206196i</v>
      </c>
      <c r="AA145" t="str">
        <f t="shared" si="24"/>
        <v>201.637043935664+79.8856465598125i</v>
      </c>
      <c r="AB145" t="str">
        <f t="shared" si="25"/>
        <v>0.974740714942262-0.00183094535641746i</v>
      </c>
      <c r="AC145" t="str">
        <f t="shared" si="26"/>
        <v>3.4065382071575+2.21669589618549i</v>
      </c>
      <c r="AD145" t="str">
        <f t="shared" si="27"/>
        <v>0.200773943552679-0.131184708614647i</v>
      </c>
      <c r="AE145" t="str">
        <f t="shared" si="28"/>
        <v>1.87865046858458-1.83273446540216i</v>
      </c>
      <c r="AF145" t="str">
        <f t="shared" si="29"/>
        <v>-7.09725007832237+16.8258215262796i</v>
      </c>
      <c r="AG145" t="str">
        <f t="shared" si="30"/>
        <v>1.18448692787223-0.0376941208328103i</v>
      </c>
      <c r="AH145" t="str">
        <f t="shared" si="31"/>
        <v>13.5652639689278+38.0996547619367i</v>
      </c>
      <c r="AI145">
        <f t="shared" si="32"/>
        <v>32.136771229983822</v>
      </c>
      <c r="AJ145">
        <f t="shared" si="33"/>
        <v>70.401885620347301</v>
      </c>
      <c r="AK145"/>
      <c r="AL145"/>
      <c r="AM145"/>
      <c r="AN145"/>
    </row>
    <row r="146" spans="1:40" x14ac:dyDescent="0.25">
      <c r="A146"/>
      <c r="B146">
        <f t="shared" ref="B146:B209" si="34">B145+100</f>
        <v>1200</v>
      </c>
      <c r="C146" s="237" t="str">
        <f t="shared" si="2"/>
        <v>-0.053037938222289+2.03947282826767i</v>
      </c>
      <c r="D146" s="208" t="str">
        <f t="shared" si="3"/>
        <v>-6.36363015004351+15.6359583500521i</v>
      </c>
      <c r="E146" t="str">
        <f t="shared" si="4"/>
        <v>2870</v>
      </c>
      <c r="F146" t="str">
        <f t="shared" si="5"/>
        <v>0.777000777000777</v>
      </c>
      <c r="G146" t="str">
        <f t="shared" si="0"/>
        <v>0.777000777000777</v>
      </c>
      <c r="H146" t="str">
        <f t="shared" si="6"/>
        <v>0.657470368859258+0.247007182791158i</v>
      </c>
      <c r="I146" t="str">
        <f t="shared" si="7"/>
        <v>4.71238898038469i</v>
      </c>
      <c r="J146" t="str">
        <f t="shared" si="1"/>
        <v>0.969941132836042+1.0309199124608i</v>
      </c>
      <c r="K146" t="str">
        <f t="shared" si="8"/>
        <v>2.42470557350956+2.28128455211419i</v>
      </c>
      <c r="L146" t="str">
        <f t="shared" si="9"/>
        <v>0.249847355512316-0.00617558269165659i</v>
      </c>
      <c r="M146" t="str">
        <f t="shared" si="10"/>
        <v>2.67455292902188+2.27510896942253i</v>
      </c>
      <c r="N146" t="str">
        <f t="shared" si="11"/>
        <v>-0.0122949047358229i</v>
      </c>
      <c r="O146" t="str">
        <f t="shared" si="12"/>
        <v>0.999924418610879-0.0122945949789357i</v>
      </c>
      <c r="P146" t="str">
        <f t="shared" si="13"/>
        <v>0.0000755813891210044+0.0122945949789357i</v>
      </c>
      <c r="Q146" t="str">
        <f t="shared" si="14"/>
        <v>-0.0000755813891210044+3.0975688719917E-07i</v>
      </c>
      <c r="R146" t="str">
        <f t="shared" si="15"/>
        <v>-0.333332773373146-162.668328460785i</v>
      </c>
      <c r="S146" t="str">
        <f t="shared" si="16"/>
        <v>0.00127049273925835i</v>
      </c>
      <c r="T146" t="str">
        <f t="shared" si="17"/>
        <v>0.20666893021672-0.000423496868327431i</v>
      </c>
      <c r="U146" t="str">
        <f t="shared" si="18"/>
        <v>0.0000333333333333332-0.0940632051370536i</v>
      </c>
      <c r="V146" t="str">
        <f t="shared" si="19"/>
        <v>6.66666666666667E-06-0.940632051370536i</v>
      </c>
      <c r="W146" t="str">
        <f t="shared" si="20"/>
        <v>0.0000276033057521735-0.0855120055223866i</v>
      </c>
      <c r="X146" t="str">
        <f t="shared" si="21"/>
        <v>0.0402027327629579-0.0282020925719667i</v>
      </c>
      <c r="Y146" t="str">
        <f t="shared" si="22"/>
        <v>0.009+0.0075398223686155i</v>
      </c>
      <c r="Z146" t="str">
        <f t="shared" si="23"/>
        <v>10.7905152663159-2.34679177991767i</v>
      </c>
      <c r="AA146" t="str">
        <f t="shared" si="24"/>
        <v>207.326655006913+87.0650698762586i</v>
      </c>
      <c r="AB146" t="str">
        <f t="shared" si="25"/>
        <v>0.97474006120099-0.00199739439749861i</v>
      </c>
      <c r="AC146" t="str">
        <f t="shared" si="26"/>
        <v>3.6115381756293+2.2122977190576i</v>
      </c>
      <c r="AD146" t="str">
        <f t="shared" si="27"/>
        <v>0.196008259230075-0.120620632546058i</v>
      </c>
      <c r="AE146" t="str">
        <f t="shared" si="28"/>
        <v>1.83195860459857-1.76154934847803i</v>
      </c>
      <c r="AF146" t="str">
        <f t="shared" si="29"/>
        <v>-7.02110051890277+15.3889511672609i</v>
      </c>
      <c r="AG146" t="str">
        <f t="shared" si="30"/>
        <v>1.18512528155857-0.0287514861335349i</v>
      </c>
      <c r="AH146" t="str">
        <f t="shared" si="31"/>
        <v>11.1838256540887+34.495499164217i</v>
      </c>
      <c r="AI146">
        <f t="shared" si="32"/>
        <v>31.18931505571128</v>
      </c>
      <c r="AJ146">
        <f t="shared" si="33"/>
        <v>72.036727410082278</v>
      </c>
      <c r="AK146"/>
      <c r="AL146"/>
      <c r="AM146"/>
      <c r="AN146"/>
    </row>
    <row r="147" spans="1:40" x14ac:dyDescent="0.25">
      <c r="A147"/>
      <c r="B147">
        <f t="shared" si="34"/>
        <v>1300</v>
      </c>
      <c r="C147" s="237" t="str">
        <f t="shared" si="2"/>
        <v>-0.0451966079629978+1.88277853626989i</v>
      </c>
      <c r="D147" s="208" t="str">
        <f t="shared" si="3"/>
        <v>-6.30351328472228+14.4346354447358i</v>
      </c>
      <c r="E147" t="str">
        <f t="shared" si="4"/>
        <v>2870</v>
      </c>
      <c r="F147" t="str">
        <f t="shared" si="5"/>
        <v>0.777000777000777</v>
      </c>
      <c r="G147" t="str">
        <f t="shared" si="0"/>
        <v>0.777000777000777</v>
      </c>
      <c r="H147" t="str">
        <f t="shared" si="6"/>
        <v>0.658618732717101+0.264846789192799i</v>
      </c>
      <c r="I147" t="str">
        <f t="shared" si="7"/>
        <v>5.10508806208341i</v>
      </c>
      <c r="J147" t="str">
        <f t="shared" si="1"/>
        <v>0.964722579508966+1.11682990516586i</v>
      </c>
      <c r="K147" t="str">
        <f t="shared" si="8"/>
        <v>2.61777706107298+2.2612473280456i</v>
      </c>
      <c r="L147" t="str">
        <f t="shared" si="9"/>
        <v>0.249820873721147-0.00668950547420021i</v>
      </c>
      <c r="M147" t="str">
        <f t="shared" si="10"/>
        <v>2.86759793479413+2.2545578225714i</v>
      </c>
      <c r="N147" t="str">
        <f t="shared" si="11"/>
        <v>-0.0133194801304748i</v>
      </c>
      <c r="O147" t="str">
        <f t="shared" si="12"/>
        <v>0.999911297035927-0.0133190863023567i</v>
      </c>
      <c r="P147" t="str">
        <f t="shared" si="13"/>
        <v>0.0000887029640730397+0.0133190863023567i</v>
      </c>
      <c r="Q147" t="str">
        <f t="shared" si="14"/>
        <v>-0.0000887029640730397+3.93828118099709E-07i</v>
      </c>
      <c r="R147" t="str">
        <f t="shared" si="15"/>
        <v>-0.333332676285217-150.155270653301i</v>
      </c>
      <c r="S147" t="str">
        <f t="shared" si="16"/>
        <v>0.00137636713419655i</v>
      </c>
      <c r="T147" t="str">
        <f t="shared" si="17"/>
        <v>0.206668779553591-0.00045878814039275i</v>
      </c>
      <c r="U147" t="str">
        <f t="shared" si="18"/>
        <v>0.0000333333333333333-0.0868275739726651i</v>
      </c>
      <c r="V147" t="str">
        <f t="shared" si="19"/>
        <v>6.66666666666667E-06-0.868275739726651i</v>
      </c>
      <c r="W147" t="str">
        <f t="shared" si="20"/>
        <v>0.0000276033057464531-0.0789341590803344i</v>
      </c>
      <c r="X147" t="str">
        <f t="shared" si="21"/>
        <v>0.0380250917292221-0.0288962212331953i</v>
      </c>
      <c r="Y147" t="str">
        <f t="shared" si="22"/>
        <v>0.009+0.00816814089933346i</v>
      </c>
      <c r="Z147" t="str">
        <f t="shared" si="23"/>
        <v>10.8462791216652-2.59291593822049i</v>
      </c>
      <c r="AA147" t="str">
        <f t="shared" si="24"/>
        <v>213.668464858982+94.1824235008925i</v>
      </c>
      <c r="AB147" t="str">
        <f t="shared" si="25"/>
        <v>0.97473935060851-0.00216384330037306i</v>
      </c>
      <c r="AC147" t="str">
        <f t="shared" si="26"/>
        <v>3.80003905860721+2.19140119530321i</v>
      </c>
      <c r="AD147" t="str">
        <f t="shared" si="27"/>
        <v>0.192246268718947-0.111433735241358i</v>
      </c>
      <c r="AE147" t="str">
        <f t="shared" si="28"/>
        <v>1.79621838246158-1.70711981022228i</v>
      </c>
      <c r="AF147" t="str">
        <f t="shared" si="29"/>
        <v>-6.96213201743938+14.169788655543i</v>
      </c>
      <c r="AG147" t="str">
        <f t="shared" si="30"/>
        <v>1.18669087297173-0.0206472334369596i</v>
      </c>
      <c r="AH147" t="str">
        <f t="shared" si="31"/>
        <v>9.29563703789124+31.6250494460457i</v>
      </c>
      <c r="AI147">
        <f t="shared" si="32"/>
        <v>30.360507635126638</v>
      </c>
      <c r="AJ147">
        <f t="shared" si="33"/>
        <v>73.62021170975413</v>
      </c>
      <c r="AK147"/>
      <c r="AL147"/>
      <c r="AM147"/>
      <c r="AN147"/>
    </row>
    <row r="148" spans="1:40" x14ac:dyDescent="0.25">
      <c r="A148"/>
      <c r="B148">
        <f t="shared" si="34"/>
        <v>1400</v>
      </c>
      <c r="C148" s="237" t="str">
        <f t="shared" si="2"/>
        <v>-0.0389736366364946+1.7484330689239i</v>
      </c>
      <c r="D148" s="208" t="str">
        <f t="shared" si="3"/>
        <v>-6.25580383788575+13.4046535284166i</v>
      </c>
      <c r="E148" t="str">
        <f t="shared" si="4"/>
        <v>2870</v>
      </c>
      <c r="F148" t="str">
        <f t="shared" si="5"/>
        <v>0.777000777000777</v>
      </c>
      <c r="G148" t="str">
        <f t="shared" si="0"/>
        <v>0.777000777000777</v>
      </c>
      <c r="H148" t="str">
        <f t="shared" si="6"/>
        <v>0.659840006955002+0.282864343070601i</v>
      </c>
      <c r="I148" t="str">
        <f t="shared" si="7"/>
        <v>5.49778714378214i</v>
      </c>
      <c r="J148" t="str">
        <f t="shared" si="1"/>
        <v>0.959086541915724+1.20273989787093i</v>
      </c>
      <c r="K148" t="str">
        <f t="shared" si="8"/>
        <v>2.7942543114412+2.22818891228038i</v>
      </c>
      <c r="L148" t="str">
        <f t="shared" si="9"/>
        <v>0.249792279691283-0.0072032582525268i</v>
      </c>
      <c r="M148" t="str">
        <f t="shared" si="10"/>
        <v>3.04404659113248+2.22098565402785i</v>
      </c>
      <c r="N148" t="str">
        <f t="shared" si="11"/>
        <v>-0.0143440555251267i</v>
      </c>
      <c r="O148" t="str">
        <f t="shared" si="12"/>
        <v>0.999897125799445-0.0143435636440049i</v>
      </c>
      <c r="P148" t="str">
        <f t="shared" si="13"/>
        <v>0.000102874200554992+0.0143435636440049i</v>
      </c>
      <c r="Q148" t="str">
        <f t="shared" si="14"/>
        <v>-0.000102874200554992+4.91881121800555E-07i</v>
      </c>
      <c r="R148" t="str">
        <f t="shared" si="15"/>
        <v>-0.333332571290794-139.429784402907i</v>
      </c>
      <c r="S148" t="str">
        <f t="shared" si="16"/>
        <v>0.00148224152913475i</v>
      </c>
      <c r="T148" t="str">
        <f t="shared" si="17"/>
        <v>0.206668616840293-0.000494079380180485i</v>
      </c>
      <c r="U148" t="str">
        <f t="shared" si="18"/>
        <v>0.0000333333333333334-0.0806256044031892i</v>
      </c>
      <c r="V148" t="str">
        <f t="shared" si="19"/>
        <v>6.66666666666667E-06-0.806256044031891i</v>
      </c>
      <c r="W148" t="str">
        <f t="shared" si="20"/>
        <v>0.0000276033057402751-0.0732960049972935i</v>
      </c>
      <c r="X148" t="str">
        <f t="shared" si="21"/>
        <v>0.0359237320744287-0.0293980461821986i</v>
      </c>
      <c r="Y148" t="str">
        <f t="shared" si="22"/>
        <v>0.009+0.00879645943005142i</v>
      </c>
      <c r="Z148" t="str">
        <f t="shared" si="23"/>
        <v>10.9039765495004-2.85233059324138i</v>
      </c>
      <c r="AA148" t="str">
        <f t="shared" si="24"/>
        <v>220.704188336443+101.212794944159i</v>
      </c>
      <c r="AB148" t="str">
        <f t="shared" si="25"/>
        <v>0.974738583182222-0.00233029205101247i</v>
      </c>
      <c r="AC148" t="str">
        <f t="shared" si="26"/>
        <v>3.97232520659614+2.15778689210092i</v>
      </c>
      <c r="AD148" t="str">
        <f t="shared" si="27"/>
        <v>0.189227914978402-0.103376180260647i</v>
      </c>
      <c r="AE148" t="str">
        <f t="shared" si="28"/>
        <v>1.76847370586548-1.66695201632719i</v>
      </c>
      <c r="AF148" t="str">
        <f t="shared" si="29"/>
        <v>-6.91564384484075+13.121789185346i</v>
      </c>
      <c r="AG148" t="str">
        <f t="shared" si="30"/>
        <v>1.18905951558507-0.0132610366808079i</v>
      </c>
      <c r="AH148" t="str">
        <f t="shared" si="31"/>
        <v>7.78324351014168+29.2977761168622i</v>
      </c>
      <c r="AI148">
        <f t="shared" si="32"/>
        <v>29.632864778682656</v>
      </c>
      <c r="AJ148">
        <f t="shared" si="33"/>
        <v>75.122451574270215</v>
      </c>
      <c r="AK148"/>
      <c r="AL148"/>
      <c r="AM148"/>
      <c r="AN148"/>
    </row>
    <row r="149" spans="1:40" x14ac:dyDescent="0.25">
      <c r="A149"/>
      <c r="B149">
        <f t="shared" si="34"/>
        <v>1500</v>
      </c>
      <c r="C149" s="237" t="str">
        <f t="shared" si="2"/>
        <v>-0.0339525411953891+1.63197532604913i</v>
      </c>
      <c r="D149" s="208" t="str">
        <f t="shared" si="3"/>
        <v>-6.21730877283728+12.5118108330433i</v>
      </c>
      <c r="E149" t="str">
        <f t="shared" si="4"/>
        <v>2870</v>
      </c>
      <c r="F149" t="str">
        <f t="shared" si="5"/>
        <v>0.777000777000777</v>
      </c>
      <c r="G149" t="str">
        <f t="shared" si="0"/>
        <v>0.777000777000777</v>
      </c>
      <c r="H149" t="str">
        <f t="shared" si="6"/>
        <v>0.661137578398932+0.301022216369842i</v>
      </c>
      <c r="I149" t="str">
        <f t="shared" si="7"/>
        <v>5.89048622548086i</v>
      </c>
      <c r="J149" t="str">
        <f t="shared" si="1"/>
        <v>0.953033020056316+1.28864989057599i</v>
      </c>
      <c r="K149" t="str">
        <f t="shared" si="8"/>
        <v>2.95488441235863+2.18531226830645i</v>
      </c>
      <c r="L149" t="str">
        <f t="shared" si="9"/>
        <v>0.249761574875125-0.00771682801923675i</v>
      </c>
      <c r="M149" t="str">
        <f t="shared" si="10"/>
        <v>3.20464598723376+2.17759544028721i</v>
      </c>
      <c r="N149" t="str">
        <f t="shared" si="11"/>
        <v>-0.0153686309197786i</v>
      </c>
      <c r="O149" t="str">
        <f t="shared" si="12"/>
        <v>0.999881904916307-0.0153680259284305i</v>
      </c>
      <c r="P149" t="str">
        <f t="shared" si="13"/>
        <v>0.000118095083692982+0.0153680259284305i</v>
      </c>
      <c r="Q149" t="str">
        <f t="shared" si="14"/>
        <v>-0.000118095083692982+6.04991348100367E-07i</v>
      </c>
      <c r="R149" t="str">
        <f t="shared" si="15"/>
        <v>-0.333332458536839-130.134355394824i</v>
      </c>
      <c r="S149" t="str">
        <f t="shared" si="16"/>
        <v>0.00158811592407294i</v>
      </c>
      <c r="T149" t="str">
        <f t="shared" si="17"/>
        <v>0.206668442071487-0.000529370585412737i</v>
      </c>
      <c r="U149" t="str">
        <f t="shared" si="18"/>
        <v>0.0000333333333333334-0.0752505641096433i</v>
      </c>
      <c r="V149" t="str">
        <f t="shared" si="19"/>
        <v>6.66666666666667E-06-0.752505641096433i</v>
      </c>
      <c r="W149" t="str">
        <f t="shared" si="20"/>
        <v>0.0000276033057336392-0.0684096048014618i</v>
      </c>
      <c r="X149" t="str">
        <f t="shared" si="21"/>
        <v>0.033911084344328-0.0297318618671674i</v>
      </c>
      <c r="Y149" t="str">
        <f t="shared" si="22"/>
        <v>0.009+0.00942477796076938i</v>
      </c>
      <c r="Z149" t="str">
        <f t="shared" si="23"/>
        <v>10.9627369373917-3.12649110654226i</v>
      </c>
      <c r="AA149" t="str">
        <f t="shared" si="24"/>
        <v>228.479453070482+108.12477697277i</v>
      </c>
      <c r="AB149" t="str">
        <f t="shared" si="25"/>
        <v>0.974737758896943-0.00249674063867327i</v>
      </c>
      <c r="AC149" t="str">
        <f t="shared" si="26"/>
        <v>4.12912633868467+2.11458332938087i</v>
      </c>
      <c r="AD149" t="str">
        <f t="shared" si="27"/>
        <v>0.186771448176146-0.0962529355502547i</v>
      </c>
      <c r="AE149" t="str">
        <f t="shared" si="28"/>
        <v>1.74659230679432-1.6391348835679i</v>
      </c>
      <c r="AF149" t="str">
        <f t="shared" si="29"/>
        <v>-6.87844635123621+12.2107886166735i</v>
      </c>
      <c r="AG149" t="str">
        <f t="shared" si="30"/>
        <v>1.19215237117449-0.00650585274912504i</v>
      </c>
      <c r="AH149" t="str">
        <f t="shared" si="31"/>
        <v>6.56219688516922+27.3829623568335i</v>
      </c>
      <c r="AI149">
        <f t="shared" si="32"/>
        <v>28.99212423130535</v>
      </c>
      <c r="AJ149">
        <f t="shared" si="33"/>
        <v>76.523486897175061</v>
      </c>
      <c r="AK149"/>
      <c r="AL149"/>
      <c r="AM149"/>
      <c r="AN149"/>
    </row>
    <row r="150" spans="1:40" x14ac:dyDescent="0.25">
      <c r="A150"/>
      <c r="B150">
        <f t="shared" si="34"/>
        <v>1600</v>
      </c>
      <c r="C150" s="237" t="str">
        <f t="shared" si="2"/>
        <v>-0.0298426641272204+1.53005702837337i</v>
      </c>
      <c r="D150" s="208" t="str">
        <f t="shared" si="3"/>
        <v>-6.18579971531465+11.7304372175292i</v>
      </c>
      <c r="E150" t="str">
        <f t="shared" si="4"/>
        <v>2870</v>
      </c>
      <c r="F150" t="str">
        <f t="shared" si="5"/>
        <v>0.777000777000777</v>
      </c>
      <c r="G150" t="str">
        <f t="shared" si="0"/>
        <v>0.777000777000777</v>
      </c>
      <c r="H150" t="str">
        <f t="shared" si="6"/>
        <v>0.662513783782848+0.319292022628089i</v>
      </c>
      <c r="I150" t="str">
        <f t="shared" si="7"/>
        <v>6.28318530717959i</v>
      </c>
      <c r="J150" t="str">
        <f t="shared" si="1"/>
        <v>0.946562013930742+1.37455988328107i</v>
      </c>
      <c r="K150" t="str">
        <f t="shared" si="8"/>
        <v>3.10067906134522+2.1352180087302i</v>
      </c>
      <c r="L150" t="str">
        <f t="shared" si="9"/>
        <v>0.249728760831738-0.00823020178241221i</v>
      </c>
      <c r="M150" t="str">
        <f t="shared" si="10"/>
        <v>3.35040782217696+2.12698780694779i</v>
      </c>
      <c r="N150" t="str">
        <f t="shared" si="11"/>
        <v>-0.0163932063144305i</v>
      </c>
      <c r="O150" t="str">
        <f t="shared" si="12"/>
        <v>0.999865634402493-0.0163924720801995i</v>
      </c>
      <c r="P150" t="str">
        <f t="shared" si="13"/>
        <v>0.000134365597507013+0.0163924720801995i</v>
      </c>
      <c r="Q150" t="str">
        <f t="shared" si="14"/>
        <v>-0.000134365597507013+7.34234230997943E-07i</v>
      </c>
      <c r="R150" t="str">
        <f t="shared" si="15"/>
        <v>-0.333332338041341-122.000847898264i</v>
      </c>
      <c r="S150" t="str">
        <f t="shared" si="16"/>
        <v>0.00169399031901114i</v>
      </c>
      <c r="T150" t="str">
        <f t="shared" si="17"/>
        <v>0.20666825525081-0.00056466175365538i</v>
      </c>
      <c r="U150" t="str">
        <f t="shared" si="18"/>
        <v>0.0000333333333333335-0.0705474038527907i</v>
      </c>
      <c r="V150" t="str">
        <f t="shared" si="19"/>
        <v>6.66666666666667E-06-0.705474038527907i</v>
      </c>
      <c r="W150" t="str">
        <f t="shared" si="20"/>
        <v>0.0000276033057265458-0.0641340046389876i</v>
      </c>
      <c r="X150" t="str">
        <f t="shared" si="21"/>
        <v>0.0319950977632476-0.0299206770061889i</v>
      </c>
      <c r="Y150" t="str">
        <f t="shared" si="22"/>
        <v>0.009+0.0100530964914873i</v>
      </c>
      <c r="Z150" t="str">
        <f t="shared" si="23"/>
        <v>11.0214987140189-3.4169356489838i</v>
      </c>
      <c r="AA150" t="str">
        <f t="shared" si="24"/>
        <v>237.043664846668+114.879201509386i</v>
      </c>
      <c r="AB150" t="str">
        <f t="shared" si="25"/>
        <v>0.974736877769829-0.00266318905187508i</v>
      </c>
      <c r="AC150" t="str">
        <f t="shared" si="26"/>
        <v>4.27143063048532+2.06433068456745i</v>
      </c>
      <c r="AD150" t="str">
        <f t="shared" si="27"/>
        <v>0.184746998634644-0.0899094754048428i</v>
      </c>
      <c r="AE150" t="str">
        <f t="shared" si="28"/>
        <v>1.72897391617833-1.62220577323007i</v>
      </c>
      <c r="AF150" t="str">
        <f t="shared" si="29"/>
        <v>-6.8483134990975+11.4111451949011i</v>
      </c>
      <c r="AG150" t="str">
        <f t="shared" si="30"/>
        <v>1.19592104041366-0.000321759609406418i</v>
      </c>
      <c r="AH150" t="str">
        <f t="shared" si="31"/>
        <v>5.57091342547852+25.7882732584865i</v>
      </c>
      <c r="AI150">
        <f t="shared" si="32"/>
        <v>28.426529876144969</v>
      </c>
      <c r="AJ150">
        <f t="shared" si="33"/>
        <v>77.809994663807757</v>
      </c>
      <c r="AK150"/>
      <c r="AL150"/>
      <c r="AM150"/>
      <c r="AN150"/>
    </row>
    <row r="151" spans="1:40" x14ac:dyDescent="0.25">
      <c r="A151"/>
      <c r="B151">
        <f t="shared" si="34"/>
        <v>1700</v>
      </c>
      <c r="C151" s="237" t="str">
        <f t="shared" si="2"/>
        <v>-0.0264361721929969+1.4401162066386i</v>
      </c>
      <c r="D151" s="208" t="str">
        <f t="shared" si="3"/>
        <v>-6.15968327715227+11.0408909175626i</v>
      </c>
      <c r="E151" t="str">
        <f t="shared" si="4"/>
        <v>2870</v>
      </c>
      <c r="F151" t="str">
        <f t="shared" si="5"/>
        <v>0.777000777000777</v>
      </c>
      <c r="G151" t="str">
        <f t="shared" si="0"/>
        <v>0.777000777000777</v>
      </c>
      <c r="H151" t="str">
        <f t="shared" si="6"/>
        <v>0.663970266838638+0.337651905720049i</v>
      </c>
      <c r="I151" t="str">
        <f t="shared" si="7"/>
        <v>6.67588438887831i</v>
      </c>
      <c r="J151" t="str">
        <f t="shared" si="1"/>
        <v>0.939673523539001+1.46046987598613i</v>
      </c>
      <c r="K151" t="str">
        <f t="shared" si="8"/>
        <v>3.23277915003769+2.07998605427462i</v>
      </c>
      <c r="L151" t="str">
        <f t="shared" si="9"/>
        <v>0.249693839226644-0.00874336656670847i</v>
      </c>
      <c r="M151" t="str">
        <f t="shared" si="10"/>
        <v>3.48247298926433+2.07124268770791i</v>
      </c>
      <c r="N151" t="str">
        <f t="shared" si="11"/>
        <v>-0.0174177817090824i</v>
      </c>
      <c r="O151" t="str">
        <f t="shared" si="12"/>
        <v>0.999848314275082-0.0174169010238947i</v>
      </c>
      <c r="P151" t="str">
        <f t="shared" si="13"/>
        <v>0.000151685724917971+0.0174169010238947i</v>
      </c>
      <c r="Q151" t="str">
        <f t="shared" si="14"/>
        <v>-0.000151685724917971+8.80685187699959E-07i</v>
      </c>
      <c r="R151" t="str">
        <f t="shared" si="15"/>
        <v>-0.333332209720376-114.824216939684i</v>
      </c>
      <c r="S151" t="str">
        <f t="shared" si="16"/>
        <v>0.00179986471394934i</v>
      </c>
      <c r="T151" t="str">
        <f t="shared" si="17"/>
        <v>0.206668056376601-0.000599952882298466i</v>
      </c>
      <c r="U151" t="str">
        <f t="shared" si="18"/>
        <v>0.0000333333333333333-0.0663975565673321i</v>
      </c>
      <c r="V151" t="str">
        <f t="shared" si="19"/>
        <v>6.66666666666667E-06-0.663975565673321i</v>
      </c>
      <c r="W151" t="str">
        <f t="shared" si="20"/>
        <v>0.0000276033057189945-0.0603614162686897i</v>
      </c>
      <c r="X151" t="str">
        <f t="shared" si="21"/>
        <v>0.0301800846724218-0.0299857436089496i</v>
      </c>
      <c r="Y151" t="str">
        <f t="shared" si="22"/>
        <v>0.009+0.0106814150222053i</v>
      </c>
      <c r="Z151" t="str">
        <f t="shared" si="23"/>
        <v>11.0789718944304-3.72528060299832i</v>
      </c>
      <c r="AA151" t="str">
        <f t="shared" si="24"/>
        <v>246.449709118612+121.427664200073i</v>
      </c>
      <c r="AB151" t="str">
        <f t="shared" si="25"/>
        <v>0.974735939793044-0.00282963727830825i</v>
      </c>
      <c r="AC151" t="str">
        <f t="shared" si="26"/>
        <v>4.40035244751602+2.00906055235132i</v>
      </c>
      <c r="AD151" t="str">
        <f t="shared" si="27"/>
        <v>0.183059908053103-0.084222362114213i</v>
      </c>
      <c r="AE151" t="str">
        <f t="shared" si="28"/>
        <v>1.71436364439457-1.61504670740279i</v>
      </c>
      <c r="AF151" t="str">
        <f t="shared" si="29"/>
        <v>-6.82365354399091+10.7032390118425i</v>
      </c>
      <c r="AG151" t="str">
        <f t="shared" si="30"/>
        <v>1.20033798858119+0.00532849664524238i</v>
      </c>
      <c r="AH151" t="str">
        <f t="shared" si="31"/>
        <v>4.76388477035198+24.4467632974913i</v>
      </c>
      <c r="AI151">
        <f t="shared" si="32"/>
        <v>27.926289692830345</v>
      </c>
      <c r="AJ151">
        <f t="shared" si="33"/>
        <v>78.973093201650414</v>
      </c>
      <c r="AK151"/>
      <c r="AL151"/>
      <c r="AM151"/>
      <c r="AN151"/>
    </row>
    <row r="152" spans="1:40" x14ac:dyDescent="0.25">
      <c r="A152"/>
      <c r="B152">
        <f t="shared" si="34"/>
        <v>1800</v>
      </c>
      <c r="C152" s="237" t="str">
        <f t="shared" si="2"/>
        <v>-0.0235812709671377+1.36015924653582i</v>
      </c>
      <c r="D152" s="208" t="str">
        <f t="shared" si="3"/>
        <v>-6.13779570108735+10.4278875567746i</v>
      </c>
      <c r="E152" t="str">
        <f t="shared" si="4"/>
        <v>2870</v>
      </c>
      <c r="F152" t="str">
        <f t="shared" si="5"/>
        <v>0.777000777000777</v>
      </c>
      <c r="G152" t="str">
        <f t="shared" si="0"/>
        <v>0.777000777000777</v>
      </c>
      <c r="H152" t="str">
        <f t="shared" si="6"/>
        <v>0.665508200732465+0.356084730039046i</v>
      </c>
      <c r="I152" t="str">
        <f t="shared" si="7"/>
        <v>7.06858347057703i</v>
      </c>
      <c r="J152" t="str">
        <f t="shared" si="1"/>
        <v>0.932367548881095+1.5463798686912i</v>
      </c>
      <c r="K152" t="str">
        <f t="shared" si="8"/>
        <v>3.35236317399252+2.02125926415485i</v>
      </c>
      <c r="L152" t="str">
        <f t="shared" si="9"/>
        <v>0.249656811831621-0.00925630941444281i</v>
      </c>
      <c r="M152" t="str">
        <f t="shared" si="10"/>
        <v>3.60201998582414+2.01200295474041i</v>
      </c>
      <c r="N152" t="str">
        <f t="shared" si="11"/>
        <v>-0.0184423571037343i</v>
      </c>
      <c r="O152" t="str">
        <f t="shared" si="12"/>
        <v>0.999829944552257-0.0184413116841171i</v>
      </c>
      <c r="P152" t="str">
        <f t="shared" si="13"/>
        <v>0.000170055447742956+0.0184413116841171i</v>
      </c>
      <c r="Q152" t="str">
        <f t="shared" si="14"/>
        <v>-0.000170055447742956+1.04541961719676E-06i</v>
      </c>
      <c r="R152" t="str">
        <f t="shared" si="15"/>
        <v>-0.333332073622582-108.444983096813i</v>
      </c>
      <c r="S152" t="str">
        <f t="shared" si="16"/>
        <v>0.00190573910888753i</v>
      </c>
      <c r="T152" t="str">
        <f t="shared" si="17"/>
        <v>0.206667845450244-0.000635243968949132i</v>
      </c>
      <c r="U152" t="str">
        <f t="shared" si="18"/>
        <v>0.0000333333333333333-0.0627088034247026i</v>
      </c>
      <c r="V152" t="str">
        <f t="shared" si="19"/>
        <v>6.66666666666667E-06-0.627088034247026i</v>
      </c>
      <c r="W152" t="str">
        <f t="shared" si="20"/>
        <v>0.0000276033057109858-0.0570080043918729i</v>
      </c>
      <c r="X152" t="str">
        <f t="shared" si="21"/>
        <v>0.0284674953630092-0.0299463090951242i</v>
      </c>
      <c r="Y152" t="str">
        <f t="shared" si="22"/>
        <v>0.009+0.0113097335529233i</v>
      </c>
      <c r="Z152" t="str">
        <f t="shared" si="23"/>
        <v>11.1335945436704-4.05321017326586i</v>
      </c>
      <c r="AA152" t="str">
        <f t="shared" si="24"/>
        <v>256.753422276645+127.710819835089i</v>
      </c>
      <c r="AB152" t="str">
        <f t="shared" si="25"/>
        <v>0.974734944973117-0.002996085306687i</v>
      </c>
      <c r="AC152" t="str">
        <f t="shared" si="26"/>
        <v>4.51704288516407+1.95037763022072i</v>
      </c>
      <c r="AD152" t="str">
        <f t="shared" si="27"/>
        <v>0.181639943266582-0.0790921353839246i</v>
      </c>
      <c r="AE152" t="str">
        <f t="shared" si="28"/>
        <v>1.70172843350198-1.61680463287725i</v>
      </c>
      <c r="AF152" t="str">
        <f t="shared" si="29"/>
        <v>-6.80330390181981+10.0718028267356i</v>
      </c>
      <c r="AG152" t="str">
        <f t="shared" si="30"/>
        <v>1.20539010659975+0.0104625588764696i</v>
      </c>
      <c r="AH152" t="str">
        <f t="shared" si="31"/>
        <v>4.10707765300536+23.3087328480872i</v>
      </c>
      <c r="AI152">
        <f t="shared" si="32"/>
        <v>27.483160581784986</v>
      </c>
      <c r="AJ152">
        <f t="shared" si="33"/>
        <v>80.006868063995896</v>
      </c>
      <c r="AK152"/>
      <c r="AL152"/>
      <c r="AM152"/>
      <c r="AN152"/>
    </row>
    <row r="153" spans="1:40" x14ac:dyDescent="0.25">
      <c r="A153"/>
      <c r="B153">
        <f t="shared" si="34"/>
        <v>1900</v>
      </c>
      <c r="C153" s="237" t="str">
        <f t="shared" si="2"/>
        <v>-0.0211650058326371+1.28861160410102i</v>
      </c>
      <c r="D153" s="208" t="str">
        <f t="shared" si="3"/>
        <v>-6.11927100172284+9.87935563144116i</v>
      </c>
      <c r="E153" t="str">
        <f t="shared" si="4"/>
        <v>2870</v>
      </c>
      <c r="F153" t="str">
        <f t="shared" si="5"/>
        <v>0.777000777000777</v>
      </c>
      <c r="G153" t="str">
        <f t="shared" si="0"/>
        <v>0.777000777000777</v>
      </c>
      <c r="H153" t="str">
        <f t="shared" si="6"/>
        <v>0.667128430896928+0.374576840911012i</v>
      </c>
      <c r="I153" t="str">
        <f t="shared" si="7"/>
        <v>7.46128255227576i</v>
      </c>
      <c r="J153" t="str">
        <f t="shared" si="1"/>
        <v>0.924644089957023+1.63228986139626i</v>
      </c>
      <c r="K153" t="str">
        <f t="shared" si="8"/>
        <v>3.46058824774825+1.96032123137617i</v>
      </c>
      <c r="L153" t="str">
        <f t="shared" si="9"/>
        <v>0.24961768052447-0.00976901738667974i</v>
      </c>
      <c r="M153" t="str">
        <f t="shared" si="10"/>
        <v>3.71020592827272+1.95055221398949i</v>
      </c>
      <c r="N153" t="str">
        <f t="shared" si="11"/>
        <v>-0.0194669324983862i</v>
      </c>
      <c r="O153" t="str">
        <f t="shared" si="12"/>
        <v>0.999810525253301-0.0194657029854869i</v>
      </c>
      <c r="P153" t="str">
        <f t="shared" si="13"/>
        <v>0.000189474746698948+0.0194657029854869i</v>
      </c>
      <c r="Q153" t="str">
        <f t="shared" si="14"/>
        <v>-0.000189474746698948+1.22951289930132E-06i</v>
      </c>
      <c r="R153" t="str">
        <f t="shared" si="15"/>
        <v>-0.333331929773866-102.737241561397i</v>
      </c>
      <c r="S153" t="str">
        <f t="shared" si="16"/>
        <v>0.00201161350382572i</v>
      </c>
      <c r="T153" t="str">
        <f t="shared" si="17"/>
        <v>0.206667622470711-0.000670535011189395i</v>
      </c>
      <c r="U153" t="str">
        <f t="shared" si="18"/>
        <v>0.0000333333333333334-0.0594083400865605i</v>
      </c>
      <c r="V153" t="str">
        <f t="shared" si="19"/>
        <v>6.66666666666667E-06-0.594083400865605i</v>
      </c>
      <c r="W153" t="str">
        <f t="shared" si="20"/>
        <v>0.0000276033057025195-0.0540075832464083i</v>
      </c>
      <c r="X153" t="str">
        <f t="shared" si="21"/>
        <v>0.0268565966075055-0.0298195333349149i</v>
      </c>
      <c r="Y153" t="str">
        <f t="shared" si="22"/>
        <v>0.009+0.0119380520836412i</v>
      </c>
      <c r="Z153" t="str">
        <f t="shared" si="23"/>
        <v>11.1834827722569-4.40245805341942i</v>
      </c>
      <c r="AA153" t="str">
        <f t="shared" si="24"/>
        <v>268.01274678201+133.656435917338i</v>
      </c>
      <c r="AB153" t="str">
        <f t="shared" si="25"/>
        <v>0.974733893305199-0.00316253312560709i</v>
      </c>
      <c r="AC153" t="str">
        <f t="shared" si="26"/>
        <v>4.62263215541927+1.88953570448607i</v>
      </c>
      <c r="AD153" t="str">
        <f t="shared" si="27"/>
        <v>0.180434151610348-0.074437959442352i</v>
      </c>
      <c r="AE153" t="str">
        <f t="shared" si="28"/>
        <v>1.69017223203403-1.62682942089438i</v>
      </c>
      <c r="AF153" t="str">
        <f t="shared" si="29"/>
        <v>-6.78639943261977+9.50477879053015i</v>
      </c>
      <c r="AG153" t="str">
        <f t="shared" si="30"/>
        <v>1.21107410909147+0.0150804264021947i</v>
      </c>
      <c r="AH153" t="str">
        <f t="shared" si="31"/>
        <v>3.57477162772214+22.3364682299778i</v>
      </c>
      <c r="AI153">
        <f t="shared" si="32"/>
        <v>27.090127054274888</v>
      </c>
      <c r="AJ153">
        <f t="shared" si="33"/>
        <v>80.907380291886028</v>
      </c>
      <c r="AK153"/>
      <c r="AL153"/>
      <c r="AM153"/>
      <c r="AN153"/>
    </row>
    <row r="154" spans="1:40" x14ac:dyDescent="0.25">
      <c r="A154"/>
      <c r="B154">
        <f t="shared" si="34"/>
        <v>2000</v>
      </c>
      <c r="C154" s="237" t="str">
        <f t="shared" si="2"/>
        <v>-0.0191019200570457+1.22421321510176i</v>
      </c>
      <c r="D154" s="208" t="str">
        <f t="shared" si="3"/>
        <v>-6.10345401077665+9.3856346491135i</v>
      </c>
      <c r="E154" t="str">
        <f t="shared" si="4"/>
        <v>2870</v>
      </c>
      <c r="F154" t="str">
        <f t="shared" si="5"/>
        <v>0.777000777000777</v>
      </c>
      <c r="G154" t="str">
        <f t="shared" si="0"/>
        <v>0.777000777000777</v>
      </c>
      <c r="H154" t="str">
        <f t="shared" si="6"/>
        <v>0.66883156922734+0.393117196142703i</v>
      </c>
      <c r="I154" t="str">
        <f t="shared" si="7"/>
        <v>7.85398163397448i</v>
      </c>
      <c r="J154" t="str">
        <f t="shared" si="1"/>
        <v>0.916503146766784+1.71819985410133i</v>
      </c>
      <c r="K154" t="str">
        <f t="shared" si="8"/>
        <v>3.55855442951876+1.89816471280091i</v>
      </c>
      <c r="L154" t="str">
        <f t="shared" si="9"/>
        <v>0.249576447288781-0.0102814775643134i</v>
      </c>
      <c r="M154" t="str">
        <f t="shared" si="10"/>
        <v>3.80813087680754+1.8878832352366i</v>
      </c>
      <c r="N154" t="str">
        <f t="shared" si="11"/>
        <v>-0.0204915078930382i</v>
      </c>
      <c r="O154" t="str">
        <f t="shared" si="12"/>
        <v>0.999790056398599-0.0204900738526446i</v>
      </c>
      <c r="P154" t="str">
        <f t="shared" si="13"/>
        <v>0.00020994360140103+0.0204900738526446i</v>
      </c>
      <c r="Q154" t="str">
        <f t="shared" si="14"/>
        <v>-0.00020994360140103+0.0000014340403936032i</v>
      </c>
      <c r="R154" t="str">
        <f t="shared" si="15"/>
        <v>-0.333331778139813-97.6002684870509i</v>
      </c>
      <c r="S154" t="str">
        <f t="shared" si="16"/>
        <v>0.00211748789876393i</v>
      </c>
      <c r="T154" t="str">
        <f t="shared" si="17"/>
        <v>0.206667387437441-0.000705826006484517i</v>
      </c>
      <c r="U154" t="str">
        <f t="shared" si="18"/>
        <v>0.0000333333333333334-0.0564379230822325i</v>
      </c>
      <c r="V154" t="str">
        <f t="shared" si="19"/>
        <v>6.66666666666667E-06-0.564379230822325i</v>
      </c>
      <c r="W154" t="str">
        <f t="shared" si="20"/>
        <v>0.0000276033056935955-0.0513072042225928i</v>
      </c>
      <c r="X154" t="str">
        <f t="shared" si="21"/>
        <v>0.0253450448568507-0.0296205206094862i</v>
      </c>
      <c r="Y154" t="str">
        <f t="shared" si="22"/>
        <v>0.009+0.0125663706143592i</v>
      </c>
      <c r="Z154" t="str">
        <f t="shared" si="23"/>
        <v>11.2263741899648-4.77477838972866i</v>
      </c>
      <c r="AA154" t="str">
        <f t="shared" si="24"/>
        <v>280.286460879699+139.17720490303i</v>
      </c>
      <c r="AB154" t="str">
        <f t="shared" si="25"/>
        <v>0.974732784786643-0.00332898072311359i</v>
      </c>
      <c r="AC154" t="str">
        <f t="shared" si="26"/>
        <v>4.71819474128021+1.8275044889542i</v>
      </c>
      <c r="AD154" t="str">
        <f t="shared" si="27"/>
        <v>0.179402026605532-0.0701935820441234i</v>
      </c>
      <c r="AE154" t="str">
        <f t="shared" si="28"/>
        <v>1.67887548246979-1.64462433747095i</v>
      </c>
      <c r="AF154" t="str">
        <f t="shared" si="29"/>
        <v>-6.77228558000399+8.9925174529708i</v>
      </c>
      <c r="AG154" t="str">
        <f t="shared" si="30"/>
        <v>1.21739296649985+0.0191655901839966i</v>
      </c>
      <c r="AH154" t="str">
        <f t="shared" si="31"/>
        <v>3.14735135471336+21.5007500755314i</v>
      </c>
      <c r="AI154">
        <f t="shared" si="32"/>
        <v>26.74115014286884</v>
      </c>
      <c r="AJ154">
        <f t="shared" si="33"/>
        <v>81.672001301067908</v>
      </c>
      <c r="AK154"/>
      <c r="AL154"/>
      <c r="AM154"/>
      <c r="AN154"/>
    </row>
    <row r="155" spans="1:40" x14ac:dyDescent="0.25">
      <c r="A155"/>
      <c r="B155">
        <f t="shared" si="34"/>
        <v>2100</v>
      </c>
      <c r="C155" s="237" t="str">
        <f t="shared" si="2"/>
        <v>-0.0173263966786507+1.16594373271337i</v>
      </c>
      <c r="D155" s="208" t="str">
        <f t="shared" si="3"/>
        <v>-6.08984166487562+8.93890195080251i</v>
      </c>
      <c r="E155" t="str">
        <f t="shared" si="4"/>
        <v>2870</v>
      </c>
      <c r="F155" t="str">
        <f t="shared" si="5"/>
        <v>0.777000777000777</v>
      </c>
      <c r="G155" t="str">
        <f t="shared" si="0"/>
        <v>0.777000777000777</v>
      </c>
      <c r="H155" t="str">
        <f t="shared" si="6"/>
        <v>0.670618057688902+0.411696745260856i</v>
      </c>
      <c r="I155" t="str">
        <f t="shared" si="7"/>
        <v>8.24668071567321i</v>
      </c>
      <c r="J155" t="str">
        <f t="shared" si="1"/>
        <v>0.907944719310379+1.80410984680639i</v>
      </c>
      <c r="K155" t="str">
        <f t="shared" si="8"/>
        <v>3.64728515152324+1.83554970281145i</v>
      </c>
      <c r="L155" t="str">
        <f t="shared" si="9"/>
        <v>0.249533114213685-0.010793677049146i</v>
      </c>
      <c r="M155" t="str">
        <f t="shared" si="10"/>
        <v>3.89681826573693+1.8247560257623i</v>
      </c>
      <c r="N155" t="str">
        <f t="shared" si="11"/>
        <v>-0.0215160832876901i</v>
      </c>
      <c r="O155" t="str">
        <f t="shared" si="12"/>
        <v>0.999768538009639-0.0215144232102519i</v>
      </c>
      <c r="P155" t="str">
        <f t="shared" si="13"/>
        <v>0.000231461990360948+0.0215144232102519i</v>
      </c>
      <c r="Q155" t="str">
        <f t="shared" si="14"/>
        <v>-0.000231461990360948+1.66007743819876E-06i</v>
      </c>
      <c r="R155" t="str">
        <f t="shared" si="15"/>
        <v>-0.333331618711441-92.9525255226594i</v>
      </c>
      <c r="S155" t="str">
        <f t="shared" si="16"/>
        <v>0.00222336229370211i</v>
      </c>
      <c r="T155" t="str">
        <f t="shared" si="17"/>
        <v>0.206667140351464-0.000741116952341707i</v>
      </c>
      <c r="U155" t="str">
        <f t="shared" si="18"/>
        <v>0.0000333333333333332-0.0537504029354593i</v>
      </c>
      <c r="V155" t="str">
        <f t="shared" si="19"/>
        <v>6.66666666666667E-06-0.537504029354593i</v>
      </c>
      <c r="W155" t="str">
        <f t="shared" si="20"/>
        <v>0.0000276033056842136-0.0488640041601908i</v>
      </c>
      <c r="X155" t="str">
        <f t="shared" si="21"/>
        <v>0.0239293564662554-0.029362426261099i</v>
      </c>
      <c r="Y155" t="str">
        <f t="shared" si="22"/>
        <v>0.009+0.0131946891450771i</v>
      </c>
      <c r="Z155" t="str">
        <f t="shared" si="23"/>
        <v>11.2595652831349-5.17190257785025i</v>
      </c>
      <c r="AA155" t="str">
        <f t="shared" si="24"/>
        <v>293.63234664372+144.168337882982i</v>
      </c>
      <c r="AB155" t="str">
        <f t="shared" si="25"/>
        <v>0.974731619422309-0.00349542808744942i</v>
      </c>
      <c r="AC155" t="str">
        <f t="shared" si="26"/>
        <v>4.80473028222138+1.76502634802416i</v>
      </c>
      <c r="AD155" t="str">
        <f t="shared" si="27"/>
        <v>0.178512172777203-0.0663042663728809i</v>
      </c>
      <c r="AE155" t="str">
        <f t="shared" si="28"/>
        <v>1.6670502570428-1.66980478233989i</v>
      </c>
      <c r="AF155" t="str">
        <f t="shared" si="29"/>
        <v>-6.76045972256452+8.52720520554165i</v>
      </c>
      <c r="AG155" t="str">
        <f t="shared" si="30"/>
        <v>1.22435284514994+0.0226855478072673i</v>
      </c>
      <c r="AH155" t="str">
        <f t="shared" si="31"/>
        <v>2.80973990062561+20.7784767416065i</v>
      </c>
      <c r="AI155">
        <f t="shared" si="32"/>
        <v>26.430969364396866</v>
      </c>
      <c r="AJ155">
        <f t="shared" si="33"/>
        <v>82.298972001257198</v>
      </c>
      <c r="AK155"/>
      <c r="AL155"/>
      <c r="AM155"/>
      <c r="AN155"/>
    </row>
    <row r="156" spans="1:40" x14ac:dyDescent="0.25">
      <c r="A156"/>
      <c r="B156">
        <f t="shared" si="34"/>
        <v>2200</v>
      </c>
      <c r="C156" s="237" t="str">
        <f t="shared" si="2"/>
        <v>-0.0157873777176715+1.11296812119745i</v>
      </c>
      <c r="D156" s="208" t="str">
        <f t="shared" si="3"/>
        <v>-6.0780425195081+8.53275559584712i</v>
      </c>
      <c r="E156" t="str">
        <f t="shared" si="4"/>
        <v>2870</v>
      </c>
      <c r="F156" t="str">
        <f t="shared" si="5"/>
        <v>0.777000777000777</v>
      </c>
      <c r="G156" t="str">
        <f t="shared" si="0"/>
        <v>0.777000777000777</v>
      </c>
      <c r="H156" t="str">
        <f t="shared" si="6"/>
        <v>0.672488212183448+0.430307977785334i</v>
      </c>
      <c r="I156" t="str">
        <f t="shared" si="7"/>
        <v>8.63937979737193i</v>
      </c>
      <c r="J156" t="str">
        <f t="shared" si="1"/>
        <v>0.898968807587809+1.89001983951147i</v>
      </c>
      <c r="K156" t="str">
        <f t="shared" si="8"/>
        <v>3.72771842028862+1.77305153800722i</v>
      </c>
      <c r="L156" t="str">
        <f t="shared" si="9"/>
        <v>0.249487683493583-0.011305602964963i</v>
      </c>
      <c r="M156" t="str">
        <f t="shared" si="10"/>
        <v>3.9772061037822+1.76174593504226i</v>
      </c>
      <c r="N156" t="str">
        <f t="shared" si="11"/>
        <v>-0.022540658682342i</v>
      </c>
      <c r="O156" t="str">
        <f t="shared" si="12"/>
        <v>0.999745970109009-0.0225387499829935i</v>
      </c>
      <c r="P156" t="str">
        <f t="shared" si="13"/>
        <v>0.000254029890990992+0.0225387499829935i</v>
      </c>
      <c r="Q156" t="str">
        <f t="shared" si="14"/>
        <v>-0.000254029890990992+0.0000019086993485011i</v>
      </c>
      <c r="R156" t="str">
        <f t="shared" si="15"/>
        <v>-0.333331451532314-88.7272994709002i</v>
      </c>
      <c r="S156" t="str">
        <f t="shared" si="16"/>
        <v>0.00232923668864032i</v>
      </c>
      <c r="T156" t="str">
        <f t="shared" si="17"/>
        <v>0.206666881211598-0.000776407846386798i</v>
      </c>
      <c r="U156" t="str">
        <f t="shared" si="18"/>
        <v>0.0000333333333333333-0.0513072028020294i</v>
      </c>
      <c r="V156" t="str">
        <f t="shared" si="19"/>
        <v>6.66666666666667E-06-0.513072028020294i</v>
      </c>
      <c r="W156" t="str">
        <f t="shared" si="20"/>
        <v>0.0000276033056743744-0.0466429132008281i</v>
      </c>
      <c r="X156" t="str">
        <f t="shared" si="21"/>
        <v>0.0226052838648072-0.0290566073408186i</v>
      </c>
      <c r="Y156" t="str">
        <f t="shared" si="22"/>
        <v>0.009+0.0138230076757951i</v>
      </c>
      <c r="Z156" t="str">
        <f t="shared" si="23"/>
        <v>11.2798440425713-5.59547765550407i</v>
      </c>
      <c r="AA156" t="str">
        <f t="shared" si="24"/>
        <v>308.104630895292+148.504997521159i</v>
      </c>
      <c r="AB156" t="str">
        <f t="shared" si="25"/>
        <v>0.97473039720662-0.00366187520741698i</v>
      </c>
      <c r="AC156" t="str">
        <f t="shared" si="26"/>
        <v>4.88315497907352+1.70266328261466i</v>
      </c>
      <c r="AD156" t="str">
        <f t="shared" si="27"/>
        <v>0.177739963570439-0.0627244448199314i</v>
      </c>
      <c r="AE156" t="str">
        <f t="shared" si="28"/>
        <v>1.65390583976303-1.70206194987419i</v>
      </c>
      <c r="AF156" t="str">
        <f t="shared" si="29"/>
        <v>-6.75053073169155+8.10244761806179i</v>
      </c>
      <c r="AG156" t="str">
        <f t="shared" si="30"/>
        <v>1.23196018580524+0.0255918829668963i</v>
      </c>
      <c r="AH156" t="str">
        <f t="shared" si="31"/>
        <v>2.55026736498287+20.1510089967637i</v>
      </c>
      <c r="AI156">
        <f t="shared" si="32"/>
        <v>26.154945157641709</v>
      </c>
      <c r="AJ156">
        <f t="shared" si="33"/>
        <v>82.787118364471468</v>
      </c>
      <c r="AK156"/>
      <c r="AL156"/>
      <c r="AM156"/>
      <c r="AN156"/>
    </row>
    <row r="157" spans="1:40" x14ac:dyDescent="0.25">
      <c r="A157"/>
      <c r="B157">
        <f t="shared" si="34"/>
        <v>2300</v>
      </c>
      <c r="C157" s="237" t="str">
        <f t="shared" si="2"/>
        <v>-0.0144446532683078+1.06459642123348i</v>
      </c>
      <c r="D157" s="208" t="str">
        <f t="shared" si="3"/>
        <v>-6.06774829872965+8.16190589612335i</v>
      </c>
      <c r="E157" t="str">
        <f t="shared" si="4"/>
        <v>2870</v>
      </c>
      <c r="F157" t="str">
        <f t="shared" si="5"/>
        <v>0.777000777000777</v>
      </c>
      <c r="G157" t="str">
        <f t="shared" si="0"/>
        <v>0.777000777000777</v>
      </c>
      <c r="H157" t="str">
        <f t="shared" si="6"/>
        <v>0.674442253380914+0.448944589182013i</v>
      </c>
      <c r="I157" t="str">
        <f t="shared" si="7"/>
        <v>9.03207887907065i</v>
      </c>
      <c r="J157" t="str">
        <f t="shared" si="1"/>
        <v>0.889575411599072+1.97592983221653i</v>
      </c>
      <c r="K157" t="str">
        <f t="shared" si="8"/>
        <v>3.80070496583769+1.71110007512716i</v>
      </c>
      <c r="L157" t="str">
        <f t="shared" si="9"/>
        <v>0.249440157427876-0.011817242458604i</v>
      </c>
      <c r="M157" t="str">
        <f t="shared" si="10"/>
        <v>4.05014512326557+1.69928283266856i</v>
      </c>
      <c r="N157" t="str">
        <f t="shared" si="11"/>
        <v>-0.0235652340769939i</v>
      </c>
      <c r="O157" t="str">
        <f t="shared" si="12"/>
        <v>0.999722352720402-0.0235630530955775i</v>
      </c>
      <c r="P157" t="str">
        <f t="shared" si="13"/>
        <v>0.000277647279598003+0.0235630530955775i</v>
      </c>
      <c r="Q157" t="str">
        <f t="shared" si="14"/>
        <v>-0.000277647279598003+2.18098141640047E-06i</v>
      </c>
      <c r="R157" t="str">
        <f t="shared" si="15"/>
        <v>-0.333331276551871-84.8694794309328i</v>
      </c>
      <c r="S157" t="str">
        <f t="shared" si="16"/>
        <v>0.00243511108357851i</v>
      </c>
      <c r="T157" t="str">
        <f t="shared" si="17"/>
        <v>0.206666610019803-0.000811698686034835i</v>
      </c>
      <c r="U157" t="str">
        <f t="shared" si="18"/>
        <v>0.0000333333333333333-0.0490764548541151i</v>
      </c>
      <c r="V157" t="str">
        <f t="shared" si="19"/>
        <v>6.66666666666667E-06-0.490764548541151i</v>
      </c>
      <c r="W157" t="str">
        <f t="shared" si="20"/>
        <v>0.0000276033056640773-0.0446149605919342i</v>
      </c>
      <c r="X157" t="str">
        <f t="shared" si="21"/>
        <v>0.0213681096975293-0.028712794923032i</v>
      </c>
      <c r="Y157" t="str">
        <f t="shared" si="22"/>
        <v>0.009+0.014451326206513i</v>
      </c>
      <c r="Z157" t="str">
        <f t="shared" si="23"/>
        <v>11.2834204757149-6.04698128318424i</v>
      </c>
      <c r="AA157" t="str">
        <f t="shared" si="24"/>
        <v>323.750505024284+152.03968061722i</v>
      </c>
      <c r="AB157" t="str">
        <f t="shared" si="25"/>
        <v>0.974729118148822-0.0038283220708245i</v>
      </c>
      <c r="AC157" t="str">
        <f t="shared" si="26"/>
        <v>4.95429978634828+1.64083519700702i</v>
      </c>
      <c r="AD157" t="str">
        <f t="shared" si="27"/>
        <v>0.177065869759297-0.0594159106341666i</v>
      </c>
      <c r="AE157" t="str">
        <f t="shared" si="28"/>
        <v>1.63862176086417-1.74112870295801i</v>
      </c>
      <c r="AF157" t="str">
        <f t="shared" si="29"/>
        <v>-6.74219055211056+7.71296130694134i</v>
      </c>
      <c r="AG157" t="str">
        <f t="shared" si="30"/>
        <v>1.2402186418174+0.0278200881078912i</v>
      </c>
      <c r="AH157" t="str">
        <f t="shared" si="31"/>
        <v>2.35983805086451+19.6029925749443i</v>
      </c>
      <c r="AI157">
        <f t="shared" si="32"/>
        <v>25.908932535408134</v>
      </c>
      <c r="AJ157">
        <f t="shared" si="33"/>
        <v>83.135678359804089</v>
      </c>
      <c r="AK157"/>
      <c r="AL157"/>
      <c r="AM157"/>
      <c r="AN157"/>
    </row>
    <row r="158" spans="1:40" x14ac:dyDescent="0.25">
      <c r="A158"/>
      <c r="B158">
        <f t="shared" si="34"/>
        <v>2400</v>
      </c>
      <c r="C158" s="237" t="str">
        <f t="shared" si="2"/>
        <v>-0.0132662089302241+1.02025356015607i</v>
      </c>
      <c r="D158" s="208" t="str">
        <f t="shared" si="3"/>
        <v>-6.05871355880434+7.82194396119654i</v>
      </c>
      <c r="E158" t="str">
        <f t="shared" si="4"/>
        <v>2870</v>
      </c>
      <c r="F158" t="str">
        <f t="shared" si="5"/>
        <v>0.777000777000777</v>
      </c>
      <c r="G158" t="str">
        <f t="shared" si="0"/>
        <v>0.777000777000777</v>
      </c>
      <c r="H158" t="str">
        <f t="shared" si="6"/>
        <v>0.67648032876321+0.467601230227296i</v>
      </c>
      <c r="I158" t="str">
        <f t="shared" si="7"/>
        <v>9.42477796076938i</v>
      </c>
      <c r="J158" t="str">
        <f t="shared" si="1"/>
        <v>0.879764531344169+2.0618398249216i</v>
      </c>
      <c r="K158" t="str">
        <f t="shared" si="8"/>
        <v>3.86701067687779+1.65001121557813i</v>
      </c>
      <c r="L158" t="str">
        <f t="shared" si="9"/>
        <v>0.249390538420669-0.0123285827010299i</v>
      </c>
      <c r="M158" t="str">
        <f t="shared" si="10"/>
        <v>4.11640121529846+1.6376826328771i</v>
      </c>
      <c r="N158" t="str">
        <f t="shared" si="11"/>
        <v>-0.0245898094716458i</v>
      </c>
      <c r="O158" t="str">
        <f t="shared" si="12"/>
        <v>0.999697685868608-0.0245873314727371i</v>
      </c>
      <c r="P158" t="str">
        <f t="shared" si="13"/>
        <v>0.000302314131392034+0.0245873314727371i</v>
      </c>
      <c r="Q158" t="str">
        <f t="shared" si="14"/>
        <v>-0.000302314131392034+2.47799890869954E-06i</v>
      </c>
      <c r="R158" t="str">
        <f t="shared" si="15"/>
        <v>-0.333331093829497-81.3331396504866i</v>
      </c>
      <c r="S158" t="str">
        <f t="shared" si="16"/>
        <v>0.00254098547851671i</v>
      </c>
      <c r="T158" t="str">
        <f t="shared" si="17"/>
        <v>0.206666326774058-0.000846989468958843i</v>
      </c>
      <c r="U158" t="str">
        <f t="shared" si="18"/>
        <v>0.0000333333333333333-0.047031602568527i</v>
      </c>
      <c r="V158" t="str">
        <f t="shared" si="19"/>
        <v>6.66666666666667E-06-0.47031602568527i</v>
      </c>
      <c r="W158" t="str">
        <f t="shared" si="20"/>
        <v>0.0000276033056533228-0.0427560040397003i</v>
      </c>
      <c r="X158" t="str">
        <f t="shared" si="21"/>
        <v>0.0202128718259123-0.0283392725889351i</v>
      </c>
      <c r="Y158" t="str">
        <f t="shared" si="22"/>
        <v>0.009+0.015079644737231i</v>
      </c>
      <c r="Z158" t="str">
        <f t="shared" si="23"/>
        <v>11.2658595286684-6.52760767321613i</v>
      </c>
      <c r="AA158" t="str">
        <f t="shared" si="24"/>
        <v>340.605507504071+154.599736056718i</v>
      </c>
      <c r="AB158" t="str">
        <f t="shared" si="25"/>
        <v>0.974727782239382-0.00399476866669697i</v>
      </c>
      <c r="AC158" t="str">
        <f t="shared" si="26"/>
        <v>5.01891279066318+1.57985069016182i</v>
      </c>
      <c r="AD158" t="str">
        <f t="shared" si="27"/>
        <v>0.176474248510075-0.0563464128121979i</v>
      </c>
      <c r="AE158" t="str">
        <f t="shared" si="28"/>
        <v>1.62032681751071-1.786745430386i</v>
      </c>
      <c r="AF158" t="str">
        <f t="shared" si="29"/>
        <v>-6.73519388756755+7.35434273096924i</v>
      </c>
      <c r="AG158" t="str">
        <f t="shared" si="30"/>
        <v>1.24912565431573+0.0292893248248884i</v>
      </c>
      <c r="AH158" t="str">
        <f t="shared" si="31"/>
        <v>2.2313039110341+19.1215048589971i</v>
      </c>
      <c r="AI158">
        <f t="shared" si="32"/>
        <v>25.689179130342282</v>
      </c>
      <c r="AJ158">
        <f t="shared" si="33"/>
        <v>83.344210161297468</v>
      </c>
      <c r="AK158"/>
      <c r="AL158"/>
      <c r="AM158"/>
      <c r="AN158"/>
    </row>
    <row r="159" spans="1:40" x14ac:dyDescent="0.25">
      <c r="A159"/>
      <c r="B159">
        <f t="shared" si="34"/>
        <v>2500</v>
      </c>
      <c r="C159" s="237" t="str">
        <f t="shared" si="2"/>
        <v>-0.0122263001874413+0.97945639866095i</v>
      </c>
      <c r="D159" s="208" t="str">
        <f t="shared" si="3"/>
        <v>-6.05074092510967+7.50916572306729i</v>
      </c>
      <c r="E159" t="str">
        <f t="shared" si="4"/>
        <v>2870</v>
      </c>
      <c r="F159" t="str">
        <f t="shared" si="5"/>
        <v>0.777000777000777</v>
      </c>
      <c r="G159" t="str">
        <f t="shared" si="0"/>
        <v>0.777000777000777</v>
      </c>
      <c r="H159" t="str">
        <f t="shared" si="6"/>
        <v>0.678602528632351+0.48627331646329i</v>
      </c>
      <c r="I159" t="str">
        <f t="shared" si="7"/>
        <v>9.8174770424681i</v>
      </c>
      <c r="J159" t="str">
        <f t="shared" si="1"/>
        <v>0.8695361668231+2.14774981762666i</v>
      </c>
      <c r="K159" t="str">
        <f t="shared" si="8"/>
        <v>3.92732151077141+1.59001205090624i</v>
      </c>
      <c r="L159" t="str">
        <f t="shared" si="9"/>
        <v>0.249338828980471-0.0128396108883855i</v>
      </c>
      <c r="M159" t="str">
        <f t="shared" si="10"/>
        <v>4.17666033975188+1.57717244001785i</v>
      </c>
      <c r="N159" t="str">
        <f t="shared" si="11"/>
        <v>-0.0256143848662977i</v>
      </c>
      <c r="O159" t="str">
        <f t="shared" si="12"/>
        <v>0.999671969579522-0.0256115840392312i</v>
      </c>
      <c r="P159" t="str">
        <f t="shared" si="13"/>
        <v>0.00032803042047802+0.0256115840392312i</v>
      </c>
      <c r="Q159" t="str">
        <f t="shared" si="14"/>
        <v>-0.00032803042047802+2.80082706649934E-06i</v>
      </c>
      <c r="R159" t="str">
        <f t="shared" si="15"/>
        <v>-0.333330903323251-78.0797024987002i</v>
      </c>
      <c r="S159" t="str">
        <f t="shared" si="16"/>
        <v>0.0026468598734549i</v>
      </c>
      <c r="T159" t="str">
        <f t="shared" si="17"/>
        <v>0.206666031475106-0.000882280192588788i</v>
      </c>
      <c r="U159" t="str">
        <f t="shared" si="18"/>
        <v>0.0000333333333333334-0.045150338465786i</v>
      </c>
      <c r="V159" t="str">
        <f t="shared" si="19"/>
        <v>6.66666666666667E-06-0.45150338465786i</v>
      </c>
      <c r="W159" t="str">
        <f t="shared" si="20"/>
        <v>0.0000276033056421106-0.0410457640173276i</v>
      </c>
      <c r="X159" t="str">
        <f t="shared" si="21"/>
        <v>0.0191345315738439-0.027943050881725i</v>
      </c>
      <c r="Y159" t="str">
        <f t="shared" si="22"/>
        <v>0.009+0.015707963267949i</v>
      </c>
      <c r="Z159" t="str">
        <f t="shared" si="23"/>
        <v>11.222023561541-7.03811856904976i</v>
      </c>
      <c r="AA159" t="str">
        <f t="shared" si="24"/>
        <v>358.687546344163+155.985307378323i</v>
      </c>
      <c r="AB159" t="str">
        <f t="shared" si="25"/>
        <v>0.974726389481805-0.004161214982913i</v>
      </c>
      <c r="AC159" t="str">
        <f t="shared" si="26"/>
        <v>5.07766400664624+1.51993161646449i</v>
      </c>
      <c r="AD159" t="str">
        <f t="shared" si="27"/>
        <v>0.175952454066273-0.0534885554769396i</v>
      </c>
      <c r="AE159" t="str">
        <f t="shared" si="28"/>
        <v>1.59808378970877-1.83862406406872i</v>
      </c>
      <c r="AF159" t="str">
        <f t="shared" si="29"/>
        <v>-6.72934345374202+7.022892406604i</v>
      </c>
      <c r="AG159" t="str">
        <f t="shared" si="30"/>
        <v>1.2586684856982+0.0299023544541303i</v>
      </c>
      <c r="AH159" t="str">
        <f t="shared" si="31"/>
        <v>2.15898117962426+18.6954269278856i</v>
      </c>
      <c r="AI159">
        <f t="shared" si="32"/>
        <v>25.492242638231343</v>
      </c>
      <c r="AJ159">
        <f t="shared" si="33"/>
        <v>83.412561427518071</v>
      </c>
      <c r="AK159"/>
      <c r="AL159"/>
      <c r="AM159"/>
      <c r="AN159"/>
    </row>
    <row r="160" spans="1:40" x14ac:dyDescent="0.25">
      <c r="A160"/>
      <c r="B160">
        <f t="shared" si="34"/>
        <v>2600</v>
      </c>
      <c r="C160" s="237" t="str">
        <f t="shared" si="2"/>
        <v>-0.0113040346650895+0.941796068329093i</v>
      </c>
      <c r="D160" s="208" t="str">
        <f t="shared" si="3"/>
        <v>-6.04367022277164+7.22043652385638i</v>
      </c>
      <c r="E160" t="str">
        <f t="shared" si="4"/>
        <v>2870</v>
      </c>
      <c r="F160" t="str">
        <f t="shared" si="5"/>
        <v>0.777000777000777</v>
      </c>
      <c r="G160" t="str">
        <f t="shared" si="0"/>
        <v>0.777000777000777</v>
      </c>
      <c r="H160" t="str">
        <f t="shared" si="6"/>
        <v>0.680808897901956+0.504956881587101i</v>
      </c>
      <c r="I160" t="str">
        <f t="shared" si="7"/>
        <v>10.2101761241668i</v>
      </c>
      <c r="J160" t="str">
        <f t="shared" si="1"/>
        <v>0.858890318035865+2.23365981033173i</v>
      </c>
      <c r="K160" t="str">
        <f t="shared" si="8"/>
        <v>3.98224967574789+1.53126079212276i</v>
      </c>
      <c r="L160" t="str">
        <f t="shared" si="9"/>
        <v>0.24928503171988-0.013350314243058i</v>
      </c>
      <c r="M160" t="str">
        <f t="shared" si="10"/>
        <v>4.23153470746777+1.5179104778797i</v>
      </c>
      <c r="N160" t="str">
        <f t="shared" si="11"/>
        <v>-0.0266389602609496i</v>
      </c>
      <c r="O160" t="str">
        <f t="shared" si="12"/>
        <v>0.999645203880141-0.0266358097198459i</v>
      </c>
      <c r="P160" t="str">
        <f t="shared" si="13"/>
        <v>0.000354796119859002+0.0266358097198459i</v>
      </c>
      <c r="Q160" t="str">
        <f t="shared" si="14"/>
        <v>-0.000354796119859002+3.15054110369695E-06i</v>
      </c>
      <c r="R160" t="str">
        <f t="shared" si="15"/>
        <v>-0.333330705029685-75.0765253648176i</v>
      </c>
      <c r="S160" t="str">
        <f t="shared" si="16"/>
        <v>0.0027527342683931i</v>
      </c>
      <c r="T160" t="str">
        <f t="shared" si="17"/>
        <v>0.206665724123617-0.000917570854442846i</v>
      </c>
      <c r="U160" t="str">
        <f t="shared" si="18"/>
        <v>0.0000333333333333333-0.0434137869863325i</v>
      </c>
      <c r="V160" t="str">
        <f t="shared" si="19"/>
        <v>6.66666666666667E-06-0.434137869863325i</v>
      </c>
      <c r="W160" t="str">
        <f t="shared" si="20"/>
        <v>0.0000276033056304405-0.0394670809252162i</v>
      </c>
      <c r="X160" t="str">
        <f t="shared" si="21"/>
        <v>0.018128096385136-0.0275300314764638i</v>
      </c>
      <c r="Y160" t="str">
        <f t="shared" si="22"/>
        <v>0.009+0.0163362817986669i</v>
      </c>
      <c r="Z160" t="str">
        <f t="shared" si="23"/>
        <v>11.1460349649138-7.5786538613523i</v>
      </c>
      <c r="AA160" t="str">
        <f t="shared" si="24"/>
        <v>377.98936256925+155.968124169173i</v>
      </c>
      <c r="AB160" t="str">
        <f t="shared" si="25"/>
        <v>0.97472493987925-0.00432766100776722i</v>
      </c>
      <c r="AC160" t="str">
        <f t="shared" si="26"/>
        <v>5.13115141532188+1.46123255153685i</v>
      </c>
      <c r="AD160" t="str">
        <f t="shared" si="27"/>
        <v>0.175490176335891-0.0508189289378736i</v>
      </c>
      <c r="AE160" t="str">
        <f t="shared" si="28"/>
        <v>1.57088056941393-1.89640886133841i</v>
      </c>
      <c r="AF160" t="str">
        <f t="shared" si="29"/>
        <v>-6.7244791206736+6.71547964226928i</v>
      </c>
      <c r="AG160" t="str">
        <f t="shared" si="30"/>
        <v>1.26881958153092+0.0295459297883218i</v>
      </c>
      <c r="AH160" t="str">
        <f t="shared" si="31"/>
        <v>2.13826659818703+18.3149768021776i</v>
      </c>
      <c r="AI160">
        <f t="shared" si="32"/>
        <v>25.314924046261382</v>
      </c>
      <c r="AJ160">
        <f t="shared" si="33"/>
        <v>83.340885896022797</v>
      </c>
      <c r="AK160"/>
      <c r="AL160"/>
      <c r="AM160"/>
      <c r="AN160"/>
    </row>
    <row r="161" spans="1:40" x14ac:dyDescent="0.25">
      <c r="A161"/>
      <c r="B161">
        <f t="shared" si="34"/>
        <v>2700</v>
      </c>
      <c r="C161" s="237" t="str">
        <f t="shared" si="2"/>
        <v>-0.0104823147575292+0.906924229980313i</v>
      </c>
      <c r="D161" s="208" t="str">
        <f t="shared" si="3"/>
        <v>-6.03737037014702+6.9530857631824i</v>
      </c>
      <c r="E161" t="str">
        <f t="shared" si="4"/>
        <v>2870</v>
      </c>
      <c r="F161" t="str">
        <f t="shared" si="5"/>
        <v>0.777000777000777</v>
      </c>
      <c r="G161" t="str">
        <f t="shared" si="0"/>
        <v>0.777000777000777</v>
      </c>
      <c r="H161" t="str">
        <f t="shared" si="6"/>
        <v>0.683099444897075+0.523648463398028i</v>
      </c>
      <c r="I161" t="str">
        <f t="shared" si="7"/>
        <v>10.6028752058656i</v>
      </c>
      <c r="J161" t="str">
        <f t="shared" si="1"/>
        <v>0.847826984982464+2.3195698030368i</v>
      </c>
      <c r="K161" t="str">
        <f t="shared" si="8"/>
        <v>4.03234030824361+1.47386249014175i</v>
      </c>
      <c r="L161" t="str">
        <f t="shared" si="9"/>
        <v>0.249229149355251-0.0138606800147305i</v>
      </c>
      <c r="M161" t="str">
        <f t="shared" si="10"/>
        <v>4.28156945759886+1.46000181012702i</v>
      </c>
      <c r="N161" t="str">
        <f t="shared" si="11"/>
        <v>-0.0276635356556015i</v>
      </c>
      <c r="O161" t="str">
        <f t="shared" si="12"/>
        <v>0.999617388798561-0.0276600074393955i</v>
      </c>
      <c r="P161" t="str">
        <f t="shared" si="13"/>
        <v>0.000382611201439009+0.0276600074393955i</v>
      </c>
      <c r="Q161" t="str">
        <f t="shared" si="14"/>
        <v>-0.000382611201439009+3.52821620600019E-06i</v>
      </c>
      <c r="R161" t="str">
        <f t="shared" si="15"/>
        <v>-0.333330498949145-72.2958015798532i</v>
      </c>
      <c r="S161" t="str">
        <f t="shared" si="16"/>
        <v>0.00285860866333129i</v>
      </c>
      <c r="T161" t="str">
        <f t="shared" si="17"/>
        <v>0.206665404718648-0.000952861452048567i</v>
      </c>
      <c r="U161" t="str">
        <f t="shared" si="18"/>
        <v>0.0000333333333333333-0.0418058689498017i</v>
      </c>
      <c r="V161" t="str">
        <f t="shared" si="19"/>
        <v>6.66666666666667E-06-0.418058689498017i</v>
      </c>
      <c r="W161" t="str">
        <f t="shared" si="20"/>
        <v>0.0000276033056183131-0.0380053373266709i</v>
      </c>
      <c r="X161" t="str">
        <f t="shared" si="21"/>
        <v>0.0171887065349756-0.027105157626326i</v>
      </c>
      <c r="Y161" t="str">
        <f t="shared" si="22"/>
        <v>0.009+0.0169646003293849i</v>
      </c>
      <c r="Z161" t="str">
        <f t="shared" si="23"/>
        <v>11.0312737609584-8.14849819328312i</v>
      </c>
      <c r="AA161" t="str">
        <f t="shared" si="24"/>
        <v>398.469311213818+154.291731668379i</v>
      </c>
      <c r="AB161" t="str">
        <f t="shared" si="25"/>
        <v>0.974723433427271-0.0044941067295985i</v>
      </c>
      <c r="AC161" t="str">
        <f t="shared" si="26"/>
        <v>5.17990748612822+1.4038561470644i</v>
      </c>
      <c r="AD161" t="str">
        <f t="shared" si="27"/>
        <v>0.175078943205189-0.0483174184172189i</v>
      </c>
      <c r="AE161" t="str">
        <f t="shared" si="28"/>
        <v>1.53762935559891-1.95963312237251i</v>
      </c>
      <c r="AF161" t="str">
        <f t="shared" si="29"/>
        <v>-6.72046981504409+6.42943729978437i</v>
      </c>
      <c r="AG161" t="str">
        <f t="shared" si="30"/>
        <v>1.27953120191296+0.0280920140998428i</v>
      </c>
      <c r="AH161" t="str">
        <f t="shared" si="31"/>
        <v>2.16532302771651+17.9713620583791i</v>
      </c>
      <c r="AI161">
        <f t="shared" si="32"/>
        <v>25.154214096542855</v>
      </c>
      <c r="AJ161">
        <f t="shared" si="33"/>
        <v>83.129697574259453</v>
      </c>
      <c r="AK161"/>
      <c r="AL161"/>
      <c r="AM161"/>
      <c r="AN161"/>
    </row>
    <row r="162" spans="1:40" x14ac:dyDescent="0.25">
      <c r="A162"/>
      <c r="B162">
        <f t="shared" si="34"/>
        <v>2800</v>
      </c>
      <c r="C162" s="237" t="str">
        <f t="shared" si="2"/>
        <v>-0.00974703962283275+0.87454227377459i</v>
      </c>
      <c r="D162" s="208" t="str">
        <f t="shared" si="3"/>
        <v>-6.03173326078101+6.70482409893853i</v>
      </c>
      <c r="E162" t="str">
        <f t="shared" si="4"/>
        <v>2870</v>
      </c>
      <c r="F162" t="str">
        <f t="shared" si="5"/>
        <v>0.777000777000777</v>
      </c>
      <c r="G162" t="str">
        <f t="shared" si="0"/>
        <v>0.777000777000777</v>
      </c>
      <c r="H162" t="str">
        <f t="shared" si="6"/>
        <v>0.685474148000917+0.542345014172402i</v>
      </c>
      <c r="I162" t="str">
        <f t="shared" si="7"/>
        <v>10.9955742875643i</v>
      </c>
      <c r="J162" t="str">
        <f t="shared" si="1"/>
        <v>0.836346167662897+2.40547979574187i</v>
      </c>
      <c r="K162" t="str">
        <f t="shared" si="8"/>
        <v>4.07807816002257+1.4178813917299i</v>
      </c>
      <c r="L162" t="str">
        <f t="shared" si="9"/>
        <v>0.249171184706356-0.014370695481431i</v>
      </c>
      <c r="M162" t="str">
        <f t="shared" si="10"/>
        <v>4.32724934472893+1.40351069624847i</v>
      </c>
      <c r="N162" t="str">
        <f t="shared" si="11"/>
        <v>-0.0286881110502534i</v>
      </c>
      <c r="O162" t="str">
        <f t="shared" si="12"/>
        <v>0.999588524363981-0.0286841761227238i</v>
      </c>
      <c r="P162" t="str">
        <f t="shared" si="13"/>
        <v>0.000411475636018954+0.0286841761227238i</v>
      </c>
      <c r="Q162" t="str">
        <f t="shared" si="14"/>
        <v>-0.000411475636018954+3.93492752960231E-06i</v>
      </c>
      <c r="R162" t="str">
        <f t="shared" si="15"/>
        <v>-0.333330285105513-69.7136968564471i</v>
      </c>
      <c r="S162" t="str">
        <f t="shared" si="16"/>
        <v>0.0029644830582695i</v>
      </c>
      <c r="T162" t="str">
        <f t="shared" si="17"/>
        <v>0.206665073260273-0.000988151983003435i</v>
      </c>
      <c r="U162" t="str">
        <f t="shared" si="18"/>
        <v>0.0000333333333333333-0.0403128022015946i</v>
      </c>
      <c r="V162" t="str">
        <f t="shared" si="19"/>
        <v>6.66666666666667E-06-0.403128022015946i</v>
      </c>
      <c r="W162" t="str">
        <f t="shared" si="20"/>
        <v>0.000027603305605728-0.0366480039902381i</v>
      </c>
      <c r="X162" t="str">
        <f t="shared" si="21"/>
        <v>0.0163116939676244-0.0266725493878202i</v>
      </c>
      <c r="Y162" t="str">
        <f t="shared" si="22"/>
        <v>0.009+0.0175929188601028i</v>
      </c>
      <c r="Z162" t="str">
        <f t="shared" si="23"/>
        <v>10.8704298472928-8.74580366869571i</v>
      </c>
      <c r="AA162" t="str">
        <f t="shared" si="24"/>
        <v>420.040491061278+150.673932388545i</v>
      </c>
      <c r="AB162" t="str">
        <f t="shared" si="25"/>
        <v>0.974721870126215-0.00466055213707553i</v>
      </c>
      <c r="AC162" t="str">
        <f t="shared" si="26"/>
        <v>5.22440570857143+1.34786519940822i</v>
      </c>
      <c r="AD162" t="str">
        <f t="shared" si="27"/>
        <v>0.174711741979236-0.0459666500794292i</v>
      </c>
      <c r="AE162" t="str">
        <f t="shared" si="28"/>
        <v>1.49717643778128-2.02767183896971i</v>
      </c>
      <c r="AF162" t="str">
        <f t="shared" si="29"/>
        <v>-6.71720740878193+6.16247908476613i</v>
      </c>
      <c r="AG162" t="str">
        <f t="shared" si="30"/>
        <v>1.2907293741932+0.0254002763545054i</v>
      </c>
      <c r="AH162" t="str">
        <f t="shared" si="31"/>
        <v>2.23681377617749+17.6565247145742i</v>
      </c>
      <c r="AI162">
        <f t="shared" si="32"/>
        <v>25.007251254509253</v>
      </c>
      <c r="AJ162">
        <f t="shared" si="33"/>
        <v>82.779955106437399</v>
      </c>
      <c r="AK162"/>
      <c r="AL162"/>
      <c r="AM162"/>
      <c r="AN162"/>
    </row>
    <row r="163" spans="1:40" x14ac:dyDescent="0.25">
      <c r="A163"/>
      <c r="B163">
        <f t="shared" si="34"/>
        <v>2900</v>
      </c>
      <c r="C163" s="237" t="str">
        <f t="shared" si="2"/>
        <v>-0.00908649630496258+0.844392751740049i</v>
      </c>
      <c r="D163" s="208" t="str">
        <f t="shared" si="3"/>
        <v>-6.02666909534401+6.47367776334038i</v>
      </c>
      <c r="E163" t="str">
        <f t="shared" si="4"/>
        <v>2870</v>
      </c>
      <c r="F163" t="str">
        <f t="shared" si="5"/>
        <v>0.777000777000777</v>
      </c>
      <c r="G163" t="str">
        <f t="shared" si="0"/>
        <v>0.777000777000777</v>
      </c>
      <c r="H163" t="str">
        <f t="shared" si="6"/>
        <v>0.687932960731908+0.561043829575989i</v>
      </c>
      <c r="I163" t="str">
        <f t="shared" si="7"/>
        <v>11.388273369263i</v>
      </c>
      <c r="J163" t="str">
        <f t="shared" si="1"/>
        <v>0.824447866077163+2.49138978844693i</v>
      </c>
      <c r="K163" t="str">
        <f t="shared" si="8"/>
        <v>4.11989400632145+1.36335062370678i</v>
      </c>
      <c r="L163" t="str">
        <f t="shared" si="9"/>
        <v>0.24911114069603-0.0148803479505765i</v>
      </c>
      <c r="M163" t="str">
        <f t="shared" si="10"/>
        <v>4.36900514701748+1.3484702757562i</v>
      </c>
      <c r="N163" t="str">
        <f t="shared" si="11"/>
        <v>-0.0297126864449053i</v>
      </c>
      <c r="O163" t="str">
        <f t="shared" si="12"/>
        <v>0.999558610606702-0.0297083146947049i</v>
      </c>
      <c r="P163" t="str">
        <f t="shared" si="13"/>
        <v>0.000441389393297964+0.0297083146947049i</v>
      </c>
      <c r="Q163" t="str">
        <f t="shared" si="14"/>
        <v>-0.000441389393297964+4.37175020039787E-06i</v>
      </c>
      <c r="R163" t="str">
        <f t="shared" si="15"/>
        <v>-0.333330063485045-67.309664395177i</v>
      </c>
      <c r="S163" t="str">
        <f t="shared" si="16"/>
        <v>0.00307035745320768i</v>
      </c>
      <c r="T163" t="str">
        <f t="shared" si="17"/>
        <v>0.206664729748639-0.0010234424447995i</v>
      </c>
      <c r="U163" t="str">
        <f t="shared" si="18"/>
        <v>0.0000333333333333334-0.0389227055739534i</v>
      </c>
      <c r="V163" t="str">
        <f t="shared" si="19"/>
        <v>6.66666666666667E-06-0.389227055739534i</v>
      </c>
      <c r="W163" t="str">
        <f t="shared" si="20"/>
        <v>0.0000276033055926852-0.0353842798543197i</v>
      </c>
      <c r="X163" t="str">
        <f t="shared" si="21"/>
        <v>0.0154926198607846-0.0262356234083039i</v>
      </c>
      <c r="Y163" t="str">
        <f t="shared" si="22"/>
        <v>0.009+0.0182212373908208i</v>
      </c>
      <c r="Z163" t="str">
        <f t="shared" si="23"/>
        <v>10.6556342504679-9.36727536945218i</v>
      </c>
      <c r="AA163" t="str">
        <f t="shared" si="24"/>
        <v>442.558520423509+144.812389942778i</v>
      </c>
      <c r="AB163" t="str">
        <f t="shared" si="25"/>
        <v>0.974720249976777-0.00482699721836973i</v>
      </c>
      <c r="AC163" t="str">
        <f t="shared" si="26"/>
        <v>5.26506685132083+1.29329210857964i</v>
      </c>
      <c r="AD163" t="str">
        <f t="shared" si="27"/>
        <v>0.174382728527164-0.0437515439784678i</v>
      </c>
      <c r="AE163" t="str">
        <f t="shared" si="28"/>
        <v>1.44832581449909-2.09969148831818i</v>
      </c>
      <c r="AF163" t="str">
        <f t="shared" si="29"/>
        <v>-6.71460205607592+5.91263393376439i</v>
      </c>
      <c r="AG163" t="str">
        <f t="shared" si="30"/>
        <v>1.30230738725721+0.0213223832305314i</v>
      </c>
      <c r="AH163" t="str">
        <f t="shared" si="31"/>
        <v>2.34967212299626+17.3629611214069i</v>
      </c>
      <c r="AI163">
        <f t="shared" si="32"/>
        <v>24.871290076145751</v>
      </c>
      <c r="AJ163">
        <f t="shared" si="33"/>
        <v>82.293169884255533</v>
      </c>
      <c r="AK163"/>
      <c r="AL163"/>
      <c r="AM163"/>
      <c r="AN163"/>
    </row>
    <row r="164" spans="1:40" x14ac:dyDescent="0.25">
      <c r="A164"/>
      <c r="B164">
        <f t="shared" si="34"/>
        <v>3000</v>
      </c>
      <c r="C164" s="237" t="str">
        <f t="shared" si="2"/>
        <v>-0.00849089044066452+0.816252522343318i</v>
      </c>
      <c r="D164" s="208" t="str">
        <f t="shared" si="3"/>
        <v>-6.02210278371772+6.25793600463211i</v>
      </c>
      <c r="E164" t="str">
        <f t="shared" si="4"/>
        <v>2870</v>
      </c>
      <c r="F164" t="str">
        <f t="shared" si="5"/>
        <v>0.777000777000777</v>
      </c>
      <c r="G164" t="str">
        <f t="shared" si="0"/>
        <v>0.777000777000777</v>
      </c>
      <c r="H164" t="str">
        <f t="shared" si="6"/>
        <v>0.690475815662329+0.579742491792645i</v>
      </c>
      <c r="I164" t="str">
        <f t="shared" si="7"/>
        <v>11.7809724509617i</v>
      </c>
      <c r="J164" t="str">
        <f t="shared" si="1"/>
        <v>0.812132080225264+2.57729978115199i</v>
      </c>
      <c r="K164" t="str">
        <f t="shared" si="8"/>
        <v>4.15817061631712+1.31027976537978i</v>
      </c>
      <c r="L164" t="str">
        <f t="shared" si="9"/>
        <v>0.249049020349804-0.0153896247600114i</v>
      </c>
      <c r="M164" t="str">
        <f t="shared" si="10"/>
        <v>4.40721963666692+1.29489014061977i</v>
      </c>
      <c r="N164" t="str">
        <f t="shared" si="11"/>
        <v>-0.0307372618395572i</v>
      </c>
      <c r="O164" t="str">
        <f t="shared" si="12"/>
        <v>0.999527647558126-0.0307324220802446i</v>
      </c>
      <c r="P164" t="str">
        <f t="shared" si="13"/>
        <v>0.000472352441874047+0.0307324220802446i</v>
      </c>
      <c r="Q164" t="str">
        <f t="shared" si="14"/>
        <v>-0.000472352441874047+4.83975931259845E-06i</v>
      </c>
      <c r="R164" t="str">
        <f t="shared" si="15"/>
        <v>-0.33332983408994-65.0658969698066i</v>
      </c>
      <c r="S164" t="str">
        <f t="shared" si="16"/>
        <v>0.00317623184814589i</v>
      </c>
      <c r="T164" t="str">
        <f t="shared" si="17"/>
        <v>0.206664374183679-0.00105873283497365i</v>
      </c>
      <c r="U164" t="str">
        <f t="shared" si="18"/>
        <v>0.0000333333333333334-0.0376252820548217i</v>
      </c>
      <c r="V164" t="str">
        <f t="shared" si="19"/>
        <v>6.66666666666667E-06-0.376252820548217i</v>
      </c>
      <c r="W164" t="str">
        <f t="shared" si="20"/>
        <v>0.0000276033055791846-0.0342048039988646i</v>
      </c>
      <c r="X164" t="str">
        <f t="shared" si="21"/>
        <v>0.0147272962132108-0.0257971978598362i</v>
      </c>
      <c r="Y164" t="str">
        <f t="shared" si="22"/>
        <v>0.009+0.0188495559215388i</v>
      </c>
      <c r="Z164" t="str">
        <f t="shared" si="23"/>
        <v>10.3786970736831-10.0078365916728i</v>
      </c>
      <c r="AA164" t="str">
        <f t="shared" si="24"/>
        <v>465.80866260449+136.394461908024i</v>
      </c>
      <c r="AB164" t="str">
        <f t="shared" si="25"/>
        <v>0.97471857297864-0.004993441961864i</v>
      </c>
      <c r="AC164" t="str">
        <f t="shared" si="26"/>
        <v>5.3022647938196+1.24014627456013i</v>
      </c>
      <c r="AD164" t="str">
        <f t="shared" si="27"/>
        <v>0.174087001713231-0.041658950877621i</v>
      </c>
      <c r="AE164" t="str">
        <f t="shared" si="28"/>
        <v>1.38988028228362-2.17459989744654i</v>
      </c>
      <c r="AF164" t="str">
        <f t="shared" si="29"/>
        <v>-6.71257859938005+5.67819351283946i</v>
      </c>
      <c r="AG164" t="str">
        <f t="shared" si="30"/>
        <v>1.31411928675317+0.0157086378827687i</v>
      </c>
      <c r="AH164" t="str">
        <f t="shared" si="31"/>
        <v>2.50089821133858+17.083606076115i</v>
      </c>
      <c r="AI164">
        <f t="shared" si="32"/>
        <v>24.743679323199899</v>
      </c>
      <c r="AJ164">
        <f t="shared" si="33"/>
        <v>81.671531446572388</v>
      </c>
      <c r="AK164"/>
      <c r="AL164"/>
      <c r="AM164"/>
      <c r="AN164"/>
    </row>
    <row r="165" spans="1:40" x14ac:dyDescent="0.25">
      <c r="A165"/>
      <c r="B165">
        <f t="shared" si="34"/>
        <v>3100</v>
      </c>
      <c r="C165" s="237" t="str">
        <f t="shared" si="2"/>
        <v>-0.00795198114383725+0.789927220868513i</v>
      </c>
      <c r="D165" s="208" t="str">
        <f t="shared" si="3"/>
        <v>-6.01797114577538+6.05610869332527i</v>
      </c>
      <c r="E165" t="str">
        <f t="shared" si="4"/>
        <v>2870</v>
      </c>
      <c r="F165" t="str">
        <f t="shared" si="5"/>
        <v>0.777000777000777</v>
      </c>
      <c r="G165" t="str">
        <f t="shared" si="0"/>
        <v>0.777000777000777</v>
      </c>
      <c r="H165" t="str">
        <f t="shared" si="6"/>
        <v>0.693102627472635+0.598438823662045i</v>
      </c>
      <c r="I165" t="str">
        <f t="shared" si="7"/>
        <v>12.1736715326604i</v>
      </c>
      <c r="J165" t="str">
        <f t="shared" si="1"/>
        <v>0.799398810107199+2.66320977385706i</v>
      </c>
      <c r="K165" t="str">
        <f t="shared" si="8"/>
        <v>4.1932482114611+1.25866075726788i</v>
      </c>
      <c r="L165" t="str">
        <f t="shared" si="9"/>
        <v>0.248984826795524-0.0158985132790411i</v>
      </c>
      <c r="M165" t="str">
        <f t="shared" si="10"/>
        <v>4.44223303825662+1.24276224398884i</v>
      </c>
      <c r="N165" t="str">
        <f t="shared" si="11"/>
        <v>-0.0317618372342091i</v>
      </c>
      <c r="O165" t="str">
        <f t="shared" si="12"/>
        <v>0.999495635250757-0.0317564972042813i</v>
      </c>
      <c r="P165" t="str">
        <f t="shared" si="13"/>
        <v>0.00050436474924298+0.0317564972042813i</v>
      </c>
      <c r="Q165" t="str">
        <f t="shared" si="14"/>
        <v>-0.00050436474924298+5.34002992779586E-06i</v>
      </c>
      <c r="R165" t="str">
        <f t="shared" si="15"/>
        <v>-0.333329596904889-62.9668850608053i</v>
      </c>
      <c r="S165" t="str">
        <f t="shared" si="16"/>
        <v>0.00328210624308408i</v>
      </c>
      <c r="T165" t="str">
        <f t="shared" si="17"/>
        <v>0.206664006565627-0.00109402315100624i</v>
      </c>
      <c r="U165" t="str">
        <f t="shared" si="18"/>
        <v>0.0000333333333333333-0.0364115632788596i</v>
      </c>
      <c r="V165" t="str">
        <f t="shared" si="19"/>
        <v>6.66666666666667E-06-0.364115632788596i</v>
      </c>
      <c r="W165" t="str">
        <f t="shared" si="20"/>
        <v>0.0000276033055652266-0.0331014233644724i</v>
      </c>
      <c r="X165" t="str">
        <f t="shared" si="21"/>
        <v>0.0140117956402702-0.0253595835658185i</v>
      </c>
      <c r="Y165" t="str">
        <f t="shared" si="22"/>
        <v>0.009+0.0194778744522567i</v>
      </c>
      <c r="Z165" t="str">
        <f t="shared" si="23"/>
        <v>10.031479666801-10.6603048821534i</v>
      </c>
      <c r="AA165" t="str">
        <f t="shared" si="24"/>
        <v>489.493562501553+125.11230295114i</v>
      </c>
      <c r="AB165" t="str">
        <f t="shared" si="25"/>
        <v>0.974716839132909-0.00515988635567461i</v>
      </c>
      <c r="AC165" t="str">
        <f t="shared" si="26"/>
        <v>5.33633185768738+1.1884198686117i</v>
      </c>
      <c r="AD165" t="str">
        <f t="shared" si="27"/>
        <v>0.173820426926137-0.0396773553316871i</v>
      </c>
      <c r="AE165" t="str">
        <f t="shared" si="28"/>
        <v>1.3207033736309-2.25100132902094i</v>
      </c>
      <c r="AF165" t="str">
        <f t="shared" si="29"/>
        <v>-6.71107377324802+5.45766986966323i</v>
      </c>
      <c r="AG165" t="str">
        <f t="shared" si="30"/>
        <v>1.32597414123007+0.00841745532064925i</v>
      </c>
      <c r="AH165" t="str">
        <f t="shared" si="31"/>
        <v>2.68738024808412+16.8117743743625i</v>
      </c>
      <c r="AI165">
        <f t="shared" si="32"/>
        <v>24.621849469875503</v>
      </c>
      <c r="AJ165">
        <f t="shared" si="33"/>
        <v>80.918042921300284</v>
      </c>
      <c r="AK165"/>
      <c r="AL165"/>
      <c r="AM165"/>
      <c r="AN165"/>
    </row>
    <row r="166" spans="1:40" x14ac:dyDescent="0.25">
      <c r="A166"/>
      <c r="B166">
        <f t="shared" si="34"/>
        <v>3200</v>
      </c>
      <c r="C166" s="237" t="str">
        <f t="shared" si="2"/>
        <v>-0.00746279445266974+0.765246765834019i</v>
      </c>
      <c r="D166" s="208" t="str">
        <f t="shared" si="3"/>
        <v>-6.01422071447643+5.86689187139415i</v>
      </c>
      <c r="E166" t="str">
        <f t="shared" si="4"/>
        <v>2870</v>
      </c>
      <c r="F166" t="str">
        <f t="shared" si="5"/>
        <v>0.777000777000777</v>
      </c>
      <c r="G166" t="str">
        <f t="shared" si="0"/>
        <v>0.777000777000777</v>
      </c>
      <c r="H166" t="str">
        <f t="shared" si="6"/>
        <v>0.695813295354103+0.617130851420183i</v>
      </c>
      <c r="I166" t="str">
        <f t="shared" si="7"/>
        <v>12.5663706143592i</v>
      </c>
      <c r="J166" t="str">
        <f t="shared" si="1"/>
        <v>0.786248055722967+2.74911976656212i</v>
      </c>
      <c r="K166" t="str">
        <f t="shared" si="8"/>
        <v>4.22542939034895+1.20847250205877i</v>
      </c>
      <c r="L166" t="str">
        <f t="shared" si="9"/>
        <v>0.248918563262963-0.01640700090946i</v>
      </c>
      <c r="M166" t="str">
        <f t="shared" si="10"/>
        <v>4.47434795361191+1.19206550114931i</v>
      </c>
      <c r="N166" t="str">
        <f t="shared" si="11"/>
        <v>-0.032786412628861i</v>
      </c>
      <c r="O166" t="str">
        <f t="shared" si="12"/>
        <v>0.9994625737182-0.0327805389917876i</v>
      </c>
      <c r="P166" t="str">
        <f t="shared" si="13"/>
        <v>0.00053742628179998+0.0327805389917876i</v>
      </c>
      <c r="Q166" t="str">
        <f t="shared" si="14"/>
        <v>-0.00053742628179998+0.0000058736370733975i</v>
      </c>
      <c r="R166" t="str">
        <f t="shared" si="15"/>
        <v>-0.333329351958154-60.9990578384627i</v>
      </c>
      <c r="S166" t="str">
        <f t="shared" si="16"/>
        <v>0.00338798063802228i</v>
      </c>
      <c r="T166" t="str">
        <f t="shared" si="17"/>
        <v>0.206663626894313-0.00112931339051874i</v>
      </c>
      <c r="U166" t="str">
        <f t="shared" si="18"/>
        <v>0.0000333333333333333-0.0352737019263952i</v>
      </c>
      <c r="V166" t="str">
        <f t="shared" si="19"/>
        <v>6.66666666666667E-06-0.352737019263952i</v>
      </c>
      <c r="W166" t="str">
        <f t="shared" si="20"/>
        <v>0.0000276033055508108-0.0320670040241694i</v>
      </c>
      <c r="X166" t="str">
        <f t="shared" si="21"/>
        <v>0.0133424526395297-0.0249246625981437i</v>
      </c>
      <c r="Y166" t="str">
        <f t="shared" si="22"/>
        <v>0.009+0.0201061929829747i</v>
      </c>
      <c r="Z166" t="str">
        <f t="shared" si="23"/>
        <v>9.60642203444694-11.315127420119i</v>
      </c>
      <c r="AA166" t="str">
        <f t="shared" si="24"/>
        <v>513.223534526654+110.683999057964i</v>
      </c>
      <c r="AB166" t="str">
        <f t="shared" si="25"/>
        <v>0.974715048438781-0.00532633038858338i</v>
      </c>
      <c r="AC166" t="str">
        <f t="shared" si="26"/>
        <v>5.36756361704075+1.13809232722053i</v>
      </c>
      <c r="AD166" t="str">
        <f t="shared" si="27"/>
        <v>0.173579496888071-0.0377966314764513i</v>
      </c>
      <c r="AE166" t="str">
        <f t="shared" si="28"/>
        <v>1.23980420242645-2.32716451825192i</v>
      </c>
      <c r="AF166" t="str">
        <f t="shared" si="29"/>
        <v>-6.71003400983053+5.24976101997397i</v>
      </c>
      <c r="AG166" t="str">
        <f t="shared" si="30"/>
        <v>1.3376322061579-0.000672045504806668i</v>
      </c>
      <c r="AH166" t="str">
        <f t="shared" si="31"/>
        <v>2.90574104333851+16.5411549801112i</v>
      </c>
      <c r="AI166">
        <f t="shared" si="32"/>
        <v>24.503309375326971</v>
      </c>
      <c r="AJ166">
        <f t="shared" si="33"/>
        <v>80.036657943930877</v>
      </c>
      <c r="AK166"/>
      <c r="AL166"/>
      <c r="AM166"/>
      <c r="AN166"/>
    </row>
    <row r="167" spans="1:40" x14ac:dyDescent="0.25">
      <c r="A167"/>
      <c r="B167">
        <f t="shared" si="34"/>
        <v>3300</v>
      </c>
      <c r="C167" s="237" t="str">
        <f t="shared" si="2"/>
        <v>-0.00701739659815166+0.742061681858669i</v>
      </c>
      <c r="D167" s="208" t="str">
        <f t="shared" si="3"/>
        <v>-6.01080599759179+5.68913956091647i</v>
      </c>
      <c r="E167" t="str">
        <f t="shared" si="4"/>
        <v>2870</v>
      </c>
      <c r="F167" t="str">
        <f t="shared" si="5"/>
        <v>0.777000777000777</v>
      </c>
      <c r="G167" t="str">
        <f t="shared" si="0"/>
        <v>0.777000777000777</v>
      </c>
      <c r="H167" t="str">
        <f t="shared" si="6"/>
        <v>0.698607704915455+0.635816774219244i</v>
      </c>
      <c r="I167" t="str">
        <f t="shared" si="7"/>
        <v>12.9590696960579i</v>
      </c>
      <c r="J167" t="str">
        <f t="shared" si="1"/>
        <v>0.772679817072569+2.83502975926719i</v>
      </c>
      <c r="K167" t="str">
        <f t="shared" si="8"/>
        <v>4.25498353105531+1.15968443917585i</v>
      </c>
      <c r="L167" t="str">
        <f t="shared" si="9"/>
        <v>0.248850233083412-0.0169150750865739i</v>
      </c>
      <c r="M167" t="str">
        <f t="shared" si="10"/>
        <v>4.50383376413872+1.14276936408928i</v>
      </c>
      <c r="N167" t="str">
        <f t="shared" si="11"/>
        <v>-0.033810988023513i</v>
      </c>
      <c r="O167" t="str">
        <f t="shared" si="12"/>
        <v>0.999428462995161-0.0338045463677708i</v>
      </c>
      <c r="P167" t="str">
        <f t="shared" si="13"/>
        <v>0.000571537004839029+0.0338045463677708i</v>
      </c>
      <c r="Q167" t="str">
        <f t="shared" si="14"/>
        <v>-0.000571537004839029+6.44165574219951E-06i</v>
      </c>
      <c r="R167" t="str">
        <f t="shared" si="15"/>
        <v>-0.333329099229231-59.1504894221126i</v>
      </c>
      <c r="S167" t="str">
        <f t="shared" si="16"/>
        <v>0.00349385503296047i</v>
      </c>
      <c r="T167" t="str">
        <f t="shared" si="17"/>
        <v>0.206663235169523-0.00116460355097423i</v>
      </c>
      <c r="U167" t="str">
        <f t="shared" si="18"/>
        <v>0.0000333333333333334-0.0342048018680196i</v>
      </c>
      <c r="V167" t="str">
        <f t="shared" si="19"/>
        <v>6.66666666666667E-06-0.342048018680196i</v>
      </c>
      <c r="W167" t="str">
        <f t="shared" si="20"/>
        <v>0.0000276033055359374-0.0310952767694017i</v>
      </c>
      <c r="X167" t="str">
        <f t="shared" si="21"/>
        <v>0.0127158588384279-0.0244939557013256i</v>
      </c>
      <c r="Y167" t="str">
        <f t="shared" si="22"/>
        <v>0.009+0.0207345115136926i</v>
      </c>
      <c r="Z167" t="str">
        <f t="shared" si="23"/>
        <v>9.09723036145787-11.9602425371434i</v>
      </c>
      <c r="AA167" t="str">
        <f t="shared" si="24"/>
        <v>536.512038407245+92.8808332837398i</v>
      </c>
      <c r="AB167" t="str">
        <f t="shared" si="25"/>
        <v>0.974713200895246-0.0054927740486251i</v>
      </c>
      <c r="AC167" t="str">
        <f t="shared" si="26"/>
        <v>5.39622319845037+1.0891338435375i</v>
      </c>
      <c r="AD167" t="str">
        <f t="shared" si="27"/>
        <v>0.173361221025667-0.0360078410174847i</v>
      </c>
      <c r="AE167" t="str">
        <f t="shared" si="28"/>
        <v>1.14644445160609-2.40101387455711i</v>
      </c>
      <c r="AF167" t="str">
        <f t="shared" si="29"/>
        <v>-6.70941370250724+5.05332278669723i</v>
      </c>
      <c r="AG167" t="str">
        <f t="shared" si="30"/>
        <v>1.34880444967316-0.0116444739642427i</v>
      </c>
      <c r="AH167" t="str">
        <f t="shared" si="31"/>
        <v>3.15221432428457+16.2658531737438i</v>
      </c>
      <c r="AI167">
        <f t="shared" si="32"/>
        <v>24.385651856140349</v>
      </c>
      <c r="AJ167">
        <f t="shared" si="33"/>
        <v>79.032408927703116</v>
      </c>
      <c r="AK167"/>
      <c r="AL167"/>
      <c r="AM167"/>
      <c r="AN167"/>
    </row>
    <row r="168" spans="1:40" x14ac:dyDescent="0.25">
      <c r="A168"/>
      <c r="B168">
        <f t="shared" si="34"/>
        <v>3400</v>
      </c>
      <c r="C168" s="237" t="str">
        <f t="shared" si="2"/>
        <v>-0.00661071323612593+0.720240071012038i</v>
      </c>
      <c r="D168" s="208" t="str">
        <f t="shared" si="3"/>
        <v>-6.00768809181626+5.52184054442563i</v>
      </c>
      <c r="E168" t="str">
        <f t="shared" si="4"/>
        <v>2870</v>
      </c>
      <c r="F168" t="str">
        <f t="shared" si="5"/>
        <v>0.777000777000777</v>
      </c>
      <c r="G168" t="str">
        <f t="shared" si="0"/>
        <v>0.777000777000777</v>
      </c>
      <c r="H168" t="str">
        <f t="shared" si="6"/>
        <v>0.701485729708493+0.654494939032024i</v>
      </c>
      <c r="I168" t="str">
        <f t="shared" si="7"/>
        <v>13.3517687777566i</v>
      </c>
      <c r="J168" t="str">
        <f t="shared" si="1"/>
        <v>0.758694094156006+2.92093975197226i</v>
      </c>
      <c r="K168" t="str">
        <f t="shared" si="8"/>
        <v>4.28215070034325+1.11225931464104i</v>
      </c>
      <c r="L168" t="str">
        <f t="shared" si="9"/>
        <v>0.248779839689269-0.0174227232802157i</v>
      </c>
      <c r="M168" t="str">
        <f t="shared" si="10"/>
        <v>4.53093054003252+1.09483659136082i</v>
      </c>
      <c r="N168" t="str">
        <f t="shared" si="11"/>
        <v>-0.0348355634181649i</v>
      </c>
      <c r="O168" t="str">
        <f t="shared" si="12"/>
        <v>0.999393303117448-0.0348285182572742i</v>
      </c>
      <c r="P168" t="str">
        <f t="shared" si="13"/>
        <v>0.000606696882551994+0.0348285182572742i</v>
      </c>
      <c r="Q168" t="str">
        <f t="shared" si="14"/>
        <v>-0.000606696882551994+7.04516089070073E-06i</v>
      </c>
      <c r="R168" t="str">
        <f t="shared" si="15"/>
        <v>-0.333328838719136-57.4106569759528i</v>
      </c>
      <c r="S168" t="str">
        <f t="shared" si="16"/>
        <v>0.00359972942789868i</v>
      </c>
      <c r="T168" t="str">
        <f t="shared" si="17"/>
        <v>0.206662831391334-0.00119989362990457i</v>
      </c>
      <c r="U168" t="str">
        <f t="shared" si="18"/>
        <v>0.0000333333333333335-0.0331987782836662i</v>
      </c>
      <c r="V168" t="str">
        <f t="shared" si="19"/>
        <v>6.66666666666667E-06-0.331987782836662i</v>
      </c>
      <c r="W168" t="str">
        <f t="shared" si="20"/>
        <v>0.0000276033055206066-0.030180709945563i</v>
      </c>
      <c r="X168" t="str">
        <f t="shared" si="21"/>
        <v>0.0121288541362087-0.0240686798825425i</v>
      </c>
      <c r="Y168" t="str">
        <f t="shared" si="22"/>
        <v>0.009+0.0213628300444106i</v>
      </c>
      <c r="Z168" t="str">
        <f t="shared" si="23"/>
        <v>8.49970121769019-12.581148116826i</v>
      </c>
      <c r="AA168" t="str">
        <f t="shared" si="24"/>
        <v>558.779489811391+71.5596492980893i</v>
      </c>
      <c r="AB168" t="str">
        <f t="shared" si="25"/>
        <v>0.974711296502669-0.00565921732415895i</v>
      </c>
      <c r="AC168" t="str">
        <f t="shared" si="26"/>
        <v>5.42254509924359+1.04150807281715i</v>
      </c>
      <c r="AD168" t="str">
        <f t="shared" si="27"/>
        <v>0.17316303690835-0.0343030652163108i</v>
      </c>
      <c r="AE168" t="str">
        <f t="shared" si="28"/>
        <v>1.04026213132129-2.47015562089294i</v>
      </c>
      <c r="AF168" t="str">
        <f t="shared" si="29"/>
        <v>-6.70917382152475+4.86734560539361i</v>
      </c>
      <c r="AG168" t="str">
        <f t="shared" si="30"/>
        <v>1.35915710081913-0.0245304343784999i</v>
      </c>
      <c r="AH168" t="str">
        <f t="shared" si="31"/>
        <v>3.42255774549269+15.9804746303599i</v>
      </c>
      <c r="AI168">
        <f t="shared" si="32"/>
        <v>24.266567678195333</v>
      </c>
      <c r="AJ168">
        <f t="shared" si="33"/>
        <v>77.911515115497693</v>
      </c>
      <c r="AK168"/>
      <c r="AL168"/>
      <c r="AM168"/>
      <c r="AN168"/>
    </row>
    <row r="169" spans="1:40" x14ac:dyDescent="0.25">
      <c r="A169"/>
      <c r="B169">
        <f t="shared" si="34"/>
        <v>3500</v>
      </c>
      <c r="C169" s="237" t="str">
        <f t="shared" si="2"/>
        <v>-0.00623838429458803+0.699665103044272i</v>
      </c>
      <c r="D169" s="208" t="str">
        <f t="shared" si="3"/>
        <v>-6.00483356993113+5.36409912333942i</v>
      </c>
      <c r="E169" t="str">
        <f t="shared" si="4"/>
        <v>2870</v>
      </c>
      <c r="F169" t="str">
        <f t="shared" si="5"/>
        <v>0.777000777000777</v>
      </c>
      <c r="G169" t="str">
        <f t="shared" si="0"/>
        <v>0.777000777000777</v>
      </c>
      <c r="H169" t="str">
        <f t="shared" si="6"/>
        <v>0.704447232458731+0.673163819864699i</v>
      </c>
      <c r="I169" t="str">
        <f t="shared" si="7"/>
        <v>13.7444678594553i</v>
      </c>
      <c r="J169" t="str">
        <f t="shared" si="1"/>
        <v>0.744290886973276+3.00684974467733i</v>
      </c>
      <c r="K169" t="str">
        <f t="shared" si="8"/>
        <v>4.30714510867339+1.06615532050842i</v>
      </c>
      <c r="L169" t="str">
        <f t="shared" si="9"/>
        <v>0.248707386613604-0.0179299329957568i</v>
      </c>
      <c r="M169" t="str">
        <f t="shared" si="10"/>
        <v>4.55585249528699+1.04822538751266i</v>
      </c>
      <c r="N169" t="str">
        <f t="shared" si="11"/>
        <v>-0.0358601388128168i</v>
      </c>
      <c r="O169" t="str">
        <f t="shared" si="12"/>
        <v>0.99935709412197-0.0358524535853787i</v>
      </c>
      <c r="P169" t="str">
        <f t="shared" si="13"/>
        <v>0.000642905878029953+0.0358524535853787i</v>
      </c>
      <c r="Q169" t="str">
        <f t="shared" si="14"/>
        <v>-0.000642905878029953+7.68522743809646E-06i</v>
      </c>
      <c r="R169" t="str">
        <f t="shared" si="15"/>
        <v>-0.33332857043424-55.7702402739326i</v>
      </c>
      <c r="S169" t="str">
        <f t="shared" si="16"/>
        <v>0.00370560382283686i</v>
      </c>
      <c r="T169" t="str">
        <f t="shared" si="17"/>
        <v>0.206662415559615-0.00123518362486187i</v>
      </c>
      <c r="U169" t="str">
        <f t="shared" si="18"/>
        <v>0.0000333333333333332-0.0322502417612756i</v>
      </c>
      <c r="V169" t="str">
        <f t="shared" si="19"/>
        <v>6.66666666666667E-06-0.322502417612756i</v>
      </c>
      <c r="W169" t="str">
        <f t="shared" si="20"/>
        <v>0.0000276033055048176-0.0293184040871451i</v>
      </c>
      <c r="X169" t="str">
        <f t="shared" si="21"/>
        <v>0.0115785151787077-0.0236497974317763i</v>
      </c>
      <c r="Y169" t="str">
        <f t="shared" si="22"/>
        <v>0.009+0.0219911485751286i</v>
      </c>
      <c r="Z169" t="str">
        <f t="shared" si="23"/>
        <v>7.81261858605136-13.161259495358i</v>
      </c>
      <c r="AA169" t="str">
        <f t="shared" si="24"/>
        <v>579.368571285595+46.6976849396192i</v>
      </c>
      <c r="AB169" t="str">
        <f t="shared" si="25"/>
        <v>0.974709335260431-0.00582566020363962i</v>
      </c>
      <c r="AC169" t="str">
        <f t="shared" si="26"/>
        <v>5.44673856215024+0.995174222090127i</v>
      </c>
      <c r="AD169" t="str">
        <f t="shared" si="27"/>
        <v>0.172982738871984-0.0326752644293113i</v>
      </c>
      <c r="AE169" t="str">
        <f t="shared" si="28"/>
        <v>0.921400526543722-2.53195009269653i</v>
      </c>
      <c r="AF169" t="str">
        <f t="shared" si="29"/>
        <v>-6.70928080238986+4.69093530347472i</v>
      </c>
      <c r="AG169" t="str">
        <f t="shared" si="30"/>
        <v>1.36832276976111-0.0392883227408091i</v>
      </c>
      <c r="AH169" t="str">
        <f t="shared" si="31"/>
        <v>3.7120107111598+15.6802426716362i</v>
      </c>
      <c r="AI169">
        <f t="shared" si="32"/>
        <v>24.143867107825109</v>
      </c>
      <c r="AJ169">
        <f t="shared" si="33"/>
        <v>76.681457934502035</v>
      </c>
      <c r="AK169"/>
      <c r="AL169"/>
      <c r="AM169"/>
      <c r="AN169"/>
    </row>
    <row r="170" spans="1:40" x14ac:dyDescent="0.25">
      <c r="A170"/>
      <c r="B170">
        <f t="shared" si="34"/>
        <v>3600</v>
      </c>
      <c r="C170" s="237" t="str">
        <f t="shared" si="2"/>
        <v>-0.00589664663703172+0.68023292366981i</v>
      </c>
      <c r="D170" s="208" t="str">
        <f t="shared" si="3"/>
        <v>-6.0022135812232+5.21511908146855i</v>
      </c>
      <c r="E170" t="str">
        <f t="shared" si="4"/>
        <v>2870</v>
      </c>
      <c r="F170" t="str">
        <f t="shared" si="5"/>
        <v>0.777000777000777</v>
      </c>
      <c r="G170" t="str">
        <f t="shared" si="0"/>
        <v>0.777000777000777</v>
      </c>
      <c r="H170" t="str">
        <f t="shared" si="6"/>
        <v>0.707492066065699+0.691822000440667i</v>
      </c>
      <c r="I170" t="str">
        <f t="shared" si="7"/>
        <v>14.1371669411541i</v>
      </c>
      <c r="J170" t="str">
        <f t="shared" si="1"/>
        <v>0.72947019552438+3.09275973738239i</v>
      </c>
      <c r="K170" t="str">
        <f t="shared" si="8"/>
        <v>4.33015815376374+1.02132774068992i</v>
      </c>
      <c r="L170" t="str">
        <f t="shared" si="9"/>
        <v>0.248632877489726-0.0184366917751103i</v>
      </c>
      <c r="M170" t="str">
        <f t="shared" si="10"/>
        <v>4.57879103125347+1.00289104891481i</v>
      </c>
      <c r="N170" t="str">
        <f t="shared" si="11"/>
        <v>-0.0368847142074687i</v>
      </c>
      <c r="O170" t="str">
        <f t="shared" si="12"/>
        <v>0.999319836046738-0.0368763512772035i</v>
      </c>
      <c r="P170" t="str">
        <f t="shared" si="13"/>
        <v>0.000680163953261981+0.0368763512772035i</v>
      </c>
      <c r="Q170" t="str">
        <f t="shared" si="14"/>
        <v>-0.000680163953261981+8.36293026520302E-06i</v>
      </c>
      <c r="R170" t="str">
        <f t="shared" si="15"/>
        <v>-0.333328294377542-54.2209546707335i</v>
      </c>
      <c r="S170" t="str">
        <f t="shared" si="16"/>
        <v>0.00381147821777507i</v>
      </c>
      <c r="T170" t="str">
        <f t="shared" si="17"/>
        <v>0.20666198767447-0.00127047353338812i</v>
      </c>
      <c r="U170" t="str">
        <f t="shared" si="18"/>
        <v>0.0000333333333333334-0.0313544017123513i</v>
      </c>
      <c r="V170" t="str">
        <f t="shared" si="19"/>
        <v>6.66666666666667E-06-0.313544017123513i</v>
      </c>
      <c r="W170" t="str">
        <f t="shared" si="20"/>
        <v>0.0000276033054885715-0.0285040041136968i</v>
      </c>
      <c r="X170" t="str">
        <f t="shared" si="21"/>
        <v>0.0110621422348658-0.0232380575308651i</v>
      </c>
      <c r="Y170" t="str">
        <f t="shared" si="22"/>
        <v>0.009+0.0226194671058465i</v>
      </c>
      <c r="Z170" t="str">
        <f t="shared" si="23"/>
        <v>7.03861247689212-13.6826201745148i</v>
      </c>
      <c r="AA170" t="str">
        <f t="shared" si="24"/>
        <v>597.573383647168+18.4254088642483i</v>
      </c>
      <c r="AB170" t="str">
        <f t="shared" si="25"/>
        <v>0.974707317169023-0.00599210267547408i</v>
      </c>
      <c r="AC170" t="str">
        <f t="shared" si="26"/>
        <v>5.46899054808807+0.950088657711771i</v>
      </c>
      <c r="AD170" t="str">
        <f t="shared" si="27"/>
        <v>0.172818420126188-0.0311181601037012i</v>
      </c>
      <c r="AE170" t="str">
        <f t="shared" si="28"/>
        <v>0.790623922908289-2.58363747171018i</v>
      </c>
      <c r="AF170" t="str">
        <f t="shared" si="29"/>
        <v>-6.7097056472889+4.52329708102788i</v>
      </c>
      <c r="AG170" t="str">
        <f t="shared" si="30"/>
        <v>1.37591909147765-0.0557883057169194i</v>
      </c>
      <c r="AH170" t="str">
        <f t="shared" si="31"/>
        <v>4.01530460158449+15.3611364132787i</v>
      </c>
      <c r="AI170">
        <f t="shared" si="32"/>
        <v>24.015507650924718</v>
      </c>
      <c r="AJ170">
        <f t="shared" si="33"/>
        <v>75.351011251641623</v>
      </c>
      <c r="AK170"/>
      <c r="AL170"/>
      <c r="AM170"/>
      <c r="AN170"/>
    </row>
    <row r="171" spans="1:40" x14ac:dyDescent="0.25">
      <c r="A171"/>
      <c r="B171">
        <f t="shared" si="34"/>
        <v>3700</v>
      </c>
      <c r="C171" s="237" t="str">
        <f t="shared" si="2"/>
        <v>-0.00558223861268913+0.661850901863746i</v>
      </c>
      <c r="D171" s="208" t="str">
        <f t="shared" si="3"/>
        <v>-5.99980311970324+5.07419024762205i</v>
      </c>
      <c r="E171" t="str">
        <f t="shared" si="4"/>
        <v>2870</v>
      </c>
      <c r="F171" t="str">
        <f t="shared" si="5"/>
        <v>0.777000777000777</v>
      </c>
      <c r="G171" t="str">
        <f t="shared" si="0"/>
        <v>0.777000777000777</v>
      </c>
      <c r="H171" t="str">
        <f t="shared" si="6"/>
        <v>0.710620074422206+0.710468159699106i</v>
      </c>
      <c r="I171" t="str">
        <f t="shared" si="7"/>
        <v>14.5298660228528i</v>
      </c>
      <c r="J171" t="str">
        <f t="shared" si="1"/>
        <v>0.714232019809318+3.17866973008746i</v>
      </c>
      <c r="K171" t="str">
        <f t="shared" si="8"/>
        <v>4.35136109575946+0.977730210511192i</v>
      </c>
      <c r="L171" t="str">
        <f t="shared" si="9"/>
        <v>0.248556316050725-0.0189429871977297i</v>
      </c>
      <c r="M171" t="str">
        <f t="shared" si="10"/>
        <v>4.59991741181018+0.958787223313462i</v>
      </c>
      <c r="N171" t="str">
        <f t="shared" si="11"/>
        <v>-0.0379092896021206i</v>
      </c>
      <c r="O171" t="str">
        <f t="shared" si="12"/>
        <v>0.999281528930865-0.0379002102579071i</v>
      </c>
      <c r="P171" t="str">
        <f t="shared" si="13"/>
        <v>0.000718471069135029+0.0379002102579071i</v>
      </c>
      <c r="Q171" t="str">
        <f t="shared" si="14"/>
        <v>-0.000718471069135029+0.0000090793442135001i</v>
      </c>
      <c r="R171" t="str">
        <f t="shared" si="15"/>
        <v>-0.333328010536728-52.7554111584238i</v>
      </c>
      <c r="S171" t="str">
        <f t="shared" si="16"/>
        <v>0.00391735261271325i</v>
      </c>
      <c r="T171" t="str">
        <f t="shared" si="17"/>
        <v>0.206661547736213-0.00130576335296656i</v>
      </c>
      <c r="U171" t="str">
        <f t="shared" si="18"/>
        <v>0.0000333333333333333-0.0305069854498553i</v>
      </c>
      <c r="V171" t="str">
        <f t="shared" si="19"/>
        <v>6.66666666666667E-06-0.305069854498553i</v>
      </c>
      <c r="W171" t="str">
        <f t="shared" si="20"/>
        <v>0.0000276033054718673-0.027733625764274i</v>
      </c>
      <c r="X171" t="str">
        <f t="shared" si="21"/>
        <v>0.0105772452579931-0.0228340314917983i</v>
      </c>
      <c r="Y171" t="str">
        <f t="shared" si="22"/>
        <v>0.009+0.0232477856365645i</v>
      </c>
      <c r="Z171" t="str">
        <f t="shared" si="23"/>
        <v>6.18482552007094-14.1269811687242i</v>
      </c>
      <c r="AA171" t="str">
        <f t="shared" si="24"/>
        <v>612.682849888274-12.9487098530851i</v>
      </c>
      <c r="AB171" t="str">
        <f t="shared" si="25"/>
        <v>0.974705242229925-0.0061585447277922i</v>
      </c>
      <c r="AC171" t="str">
        <f t="shared" si="26"/>
        <v>5.4894683491153+0.906206135621922i</v>
      </c>
      <c r="AD171" t="str">
        <f t="shared" si="27"/>
        <v>0.172668425515374-0.0296261351764987i</v>
      </c>
      <c r="AE171" t="str">
        <f t="shared" si="28"/>
        <v>0.649396230897477-2.62251607258964i</v>
      </c>
      <c r="AF171" t="str">
        <f t="shared" si="29"/>
        <v>-6.71042319412545+4.36372208792294i</v>
      </c>
      <c r="AG171" t="str">
        <f t="shared" si="30"/>
        <v>1.38157465334328-0.0738018749515183i</v>
      </c>
      <c r="AH171" t="str">
        <f t="shared" si="31"/>
        <v>4.32673044574754+15.0200339345712i</v>
      </c>
      <c r="AI171">
        <f t="shared" si="32"/>
        <v>23.879626028151584</v>
      </c>
      <c r="AJ171">
        <f t="shared" si="33"/>
        <v>73.930215594325048</v>
      </c>
      <c r="AK171"/>
      <c r="AL171"/>
      <c r="AM171"/>
      <c r="AN171"/>
    </row>
    <row r="172" spans="1:40" x14ac:dyDescent="0.25">
      <c r="A172"/>
      <c r="B172">
        <f t="shared" si="34"/>
        <v>3800</v>
      </c>
      <c r="C172" s="237" t="str">
        <f t="shared" si="2"/>
        <v>-0.00529232194931824+0.64443615375846i</v>
      </c>
      <c r="D172" s="208" t="str">
        <f t="shared" si="3"/>
        <v>-5.99758042528406+4.94067717881486i</v>
      </c>
      <c r="E172" t="str">
        <f t="shared" si="4"/>
        <v>2870</v>
      </c>
      <c r="F172" t="str">
        <f t="shared" si="5"/>
        <v>0.777000777000777</v>
      </c>
      <c r="G172" t="str">
        <f t="shared" si="0"/>
        <v>0.777000777000777</v>
      </c>
      <c r="H172" t="str">
        <f t="shared" si="6"/>
        <v>0.713831093090293+0.729101059589974i</v>
      </c>
      <c r="I172" t="str">
        <f t="shared" si="7"/>
        <v>14.9225651045515i</v>
      </c>
      <c r="J172" t="str">
        <f t="shared" si="1"/>
        <v>0.69857635982809+3.26457972279252i</v>
      </c>
      <c r="K172" t="str">
        <f t="shared" si="8"/>
        <v>4.37090740531353+0.93531567418353i</v>
      </c>
      <c r="L172" t="str">
        <f t="shared" si="9"/>
        <v>0.24847770612901-0.0194488068815995i</v>
      </c>
      <c r="M172" t="str">
        <f t="shared" si="10"/>
        <v>4.61938511144254+0.915866867301931i</v>
      </c>
      <c r="N172" t="str">
        <f t="shared" si="11"/>
        <v>-0.0389338649967725i</v>
      </c>
      <c r="O172" t="str">
        <f t="shared" si="12"/>
        <v>0.999242172814562-0.0389240294526888i</v>
      </c>
      <c r="P172" t="str">
        <f t="shared" si="13"/>
        <v>0.000757827185438043+0.0389240294526888i</v>
      </c>
      <c r="Q172" t="str">
        <f t="shared" si="14"/>
        <v>-0.000757827185438043+9.83554408370141E-06i</v>
      </c>
      <c r="R172" t="str">
        <f t="shared" si="15"/>
        <v>-0.333327718917304-51.3669985191434i</v>
      </c>
      <c r="S172" t="str">
        <f t="shared" si="16"/>
        <v>0.00402322700765146i</v>
      </c>
      <c r="T172" t="str">
        <f t="shared" si="17"/>
        <v>0.20666109574421-0.00134105308114695i</v>
      </c>
      <c r="U172" t="str">
        <f t="shared" si="18"/>
        <v>0.0000333333333333332-0.0297041700432802i</v>
      </c>
      <c r="V172" t="str">
        <f t="shared" si="19"/>
        <v>6.66666666666667E-06-0.297041700432802i</v>
      </c>
      <c r="W172" t="str">
        <f t="shared" si="20"/>
        <v>0.0000276033054547055-0.0270037936475066i</v>
      </c>
      <c r="X172" t="str">
        <f t="shared" si="21"/>
        <v>0.0101215296957637-0.0224381425441068i</v>
      </c>
      <c r="Y172" t="str">
        <f t="shared" si="22"/>
        <v>0.009+0.0238761041672824i</v>
      </c>
      <c r="Z172" t="str">
        <f t="shared" si="23"/>
        <v>5.26321454809924-14.4771896113164i</v>
      </c>
      <c r="AA172" t="str">
        <f t="shared" si="24"/>
        <v>624.035796160679-46.9282291032234i</v>
      </c>
      <c r="AB172" t="str">
        <f t="shared" si="25"/>
        <v>0.974703110440148-0.00632498634903758i</v>
      </c>
      <c r="AC172" t="str">
        <f t="shared" si="26"/>
        <v>5.50832188187717+0.863480736537445i</v>
      </c>
      <c r="AD172" t="str">
        <f t="shared" si="27"/>
        <v>0.17253131275357-0.0281941496324354i</v>
      </c>
      <c r="AE172" t="str">
        <f t="shared" si="28"/>
        <v>0.499897265128655-2.64616038713948i</v>
      </c>
      <c r="AF172" t="str">
        <f t="shared" si="29"/>
        <v>-6.71141151837435+4.21157611922489i</v>
      </c>
      <c r="AG172" t="str">
        <f t="shared" si="30"/>
        <v>1.38496026124467-0.093000506258893i</v>
      </c>
      <c r="AH172" t="str">
        <f t="shared" si="31"/>
        <v>4.64026448787981+14.6548418753207i</v>
      </c>
      <c r="AI172">
        <f t="shared" si="32"/>
        <v>23.734571876992522</v>
      </c>
      <c r="AJ172">
        <f t="shared" si="33"/>
        <v>72.430288507321293</v>
      </c>
      <c r="AK172"/>
      <c r="AL172"/>
      <c r="AM172"/>
      <c r="AN172"/>
    </row>
    <row r="173" spans="1:40" x14ac:dyDescent="0.25">
      <c r="A173"/>
      <c r="B173">
        <f t="shared" si="34"/>
        <v>3900</v>
      </c>
      <c r="C173" s="237" t="str">
        <f t="shared" si="2"/>
        <v>-0.00502441747874001+0.62791429352236i</v>
      </c>
      <c r="D173" s="208" t="str">
        <f t="shared" si="3"/>
        <v>-5.99552649100963+4.81400958367143i</v>
      </c>
      <c r="E173" t="str">
        <f t="shared" si="4"/>
        <v>2870</v>
      </c>
      <c r="F173" t="str">
        <f t="shared" si="5"/>
        <v>0.777000777000777</v>
      </c>
      <c r="G173" t="str">
        <f t="shared" si="0"/>
        <v>0.777000777000777</v>
      </c>
      <c r="H173" t="str">
        <f t="shared" si="6"/>
        <v>0.717124949862952+0.747719534753421i</v>
      </c>
      <c r="I173" t="str">
        <f t="shared" si="7"/>
        <v>15.3152641862502i</v>
      </c>
      <c r="J173" t="str">
        <f t="shared" si="1"/>
        <v>0.682503215580696+3.3504897154976i</v>
      </c>
      <c r="K173" t="str">
        <f t="shared" si="8"/>
        <v>4.38893482298686+0.894037106219784i</v>
      </c>
      <c r="L173" t="str">
        <f t="shared" si="9"/>
        <v>0.248397051655834-0.0199541384842203i</v>
      </c>
      <c r="M173" t="str">
        <f t="shared" si="10"/>
        <v>4.63733187464269+0.874082967735564i</v>
      </c>
      <c r="N173" t="str">
        <f t="shared" si="11"/>
        <v>-0.0399584403914244i</v>
      </c>
      <c r="O173" t="str">
        <f t="shared" si="12"/>
        <v>0.999201767739144-0.0399478077867898i</v>
      </c>
      <c r="P173" t="str">
        <f t="shared" si="13"/>
        <v>0.000798232260855958+0.0399478077867898i</v>
      </c>
      <c r="Q173" t="str">
        <f t="shared" si="14"/>
        <v>-0.000798232260855958+0.0000106326046345959i</v>
      </c>
      <c r="R173" t="str">
        <f t="shared" si="15"/>
        <v>-0.333327419528882-50.0497836088647i</v>
      </c>
      <c r="S173" t="str">
        <f t="shared" si="16"/>
        <v>0.00412910140258965i</v>
      </c>
      <c r="T173" t="str">
        <f t="shared" si="17"/>
        <v>0.206660631698672-0.0013763427154983i</v>
      </c>
      <c r="U173" t="str">
        <f t="shared" si="18"/>
        <v>0.0000333333333333334-0.0289425246575551i</v>
      </c>
      <c r="V173" t="str">
        <f t="shared" si="19"/>
        <v>6.66666666666667E-06-0.289425246575551i</v>
      </c>
      <c r="W173" t="str">
        <f t="shared" si="20"/>
        <v>0.0000276033054370865-0.026311388822421i</v>
      </c>
      <c r="X173" t="str">
        <f t="shared" si="21"/>
        <v>0.0096928824464962-0.0220506909754564i</v>
      </c>
      <c r="Y173" t="str">
        <f t="shared" si="22"/>
        <v>0.009+0.0245044226980004i</v>
      </c>
      <c r="Z173" t="str">
        <f t="shared" si="23"/>
        <v>4.29033654368542-14.7187373253224i</v>
      </c>
      <c r="AA173" t="str">
        <f t="shared" si="24"/>
        <v>631.081624476702-82.8392841994969i</v>
      </c>
      <c r="AB173" t="str">
        <f t="shared" si="25"/>
        <v>0.974700921800687-0.00649142752774463i</v>
      </c>
      <c r="AC173" t="str">
        <f t="shared" si="26"/>
        <v>5.52568569914823+0.821866570595791i</v>
      </c>
      <c r="AD173" t="str">
        <f t="shared" si="27"/>
        <v>0.172405820442386-0.0268176686104902i</v>
      </c>
      <c r="AE173" t="str">
        <f t="shared" si="28"/>
        <v>0.344956771832686-2.65265280810421i</v>
      </c>
      <c r="AF173" t="str">
        <f t="shared" si="29"/>
        <v>-6.71265144087258+4.06629004891801i</v>
      </c>
      <c r="AG173" t="str">
        <f t="shared" si="30"/>
        <v>1.38582173131999-0.11296612771575i</v>
      </c>
      <c r="AH173" t="str">
        <f t="shared" si="31"/>
        <v>4.94974589182999+14.2645920199371i</v>
      </c>
      <c r="AI173">
        <f t="shared" si="32"/>
        <v>23.578940249987156</v>
      </c>
      <c r="AJ173">
        <f t="shared" si="33"/>
        <v>70.863467946762256</v>
      </c>
      <c r="AK173"/>
      <c r="AL173"/>
      <c r="AM173"/>
      <c r="AN173"/>
    </row>
    <row r="174" spans="1:40" x14ac:dyDescent="0.25">
      <c r="A174"/>
      <c r="B174">
        <f t="shared" si="34"/>
        <v>4000</v>
      </c>
      <c r="C174" s="237" t="str">
        <f t="shared" si="2"/>
        <v>-0.00477635196466244+0.612218371520221i</v>
      </c>
      <c r="D174" s="208" t="str">
        <f t="shared" si="3"/>
        <v>-5.9936246554017+4.69367418165503i</v>
      </c>
      <c r="E174" t="str">
        <f t="shared" si="4"/>
        <v>2870</v>
      </c>
      <c r="F174" t="str">
        <f t="shared" si="5"/>
        <v>0.777000777000777</v>
      </c>
      <c r="G174" t="str">
        <f t="shared" si="0"/>
        <v>0.777000777000777</v>
      </c>
      <c r="H174" t="str">
        <f t="shared" si="6"/>
        <v>0.720501465234344+0.766322483753917i</v>
      </c>
      <c r="I174" t="str">
        <f t="shared" si="7"/>
        <v>15.707963267949i</v>
      </c>
      <c r="J174" t="str">
        <f t="shared" si="1"/>
        <v>0.666012587067136+3.43639970820266i</v>
      </c>
      <c r="K174" t="str">
        <f t="shared" si="8"/>
        <v>4.4055671649622+0.853848048593031i</v>
      </c>
      <c r="L174" t="str">
        <f t="shared" si="9"/>
        <v>0.248314356660803-0.0204589697035864i</v>
      </c>
      <c r="M174" t="str">
        <f t="shared" si="10"/>
        <v>4.653881521623+0.833389078889445i</v>
      </c>
      <c r="N174" t="str">
        <f t="shared" si="11"/>
        <v>-0.0409830157860763i</v>
      </c>
      <c r="O174" t="str">
        <f t="shared" si="12"/>
        <v>0.999160313747026-0.0409715441854938i</v>
      </c>
      <c r="P174" t="str">
        <f t="shared" si="13"/>
        <v>0.000839686252974037+0.0409715441854938i</v>
      </c>
      <c r="Q174" t="str">
        <f t="shared" si="14"/>
        <v>-0.000839686252974037+0.0000114716005824994i</v>
      </c>
      <c r="R174" t="str">
        <f t="shared" si="15"/>
        <v>-0.333327112356055-48.7984265978653i</v>
      </c>
      <c r="S174" t="str">
        <f t="shared" si="16"/>
        <v>0.00423497579752785i</v>
      </c>
      <c r="T174" t="str">
        <f t="shared" si="17"/>
        <v>0.206660155599399-0.00141163225348774i</v>
      </c>
      <c r="U174" t="str">
        <f t="shared" si="18"/>
        <v>0.0000333333333333332-0.0282189615411162i</v>
      </c>
      <c r="V174" t="str">
        <f t="shared" si="19"/>
        <v>6.66666666666667E-06-0.282189615411162i</v>
      </c>
      <c r="W174" t="str">
        <f t="shared" si="20"/>
        <v>0.0000276033054190094-0.0256536042421411i</v>
      </c>
      <c r="X174" t="str">
        <f t="shared" si="21"/>
        <v>0.0092893582339338-0.0216718753223022i</v>
      </c>
      <c r="Y174" t="str">
        <f t="shared" si="22"/>
        <v>0.009+0.0251327412287183i</v>
      </c>
      <c r="Z174" t="str">
        <f t="shared" si="23"/>
        <v>3.28654240175437-14.8412417179422i</v>
      </c>
      <c r="AA174" t="str">
        <f t="shared" si="24"/>
        <v>633.437508522993-119.864363147797i</v>
      </c>
      <c r="AB174" t="str">
        <f t="shared" si="25"/>
        <v>0.974698676310598-0.00665786825196723i</v>
      </c>
      <c r="AC174" t="str">
        <f t="shared" si="26"/>
        <v>5.54168075352216+0.78131830201402i</v>
      </c>
      <c r="AD174" t="str">
        <f t="shared" si="27"/>
        <v>0.172290841549843-0.0254926009468279i</v>
      </c>
      <c r="AE174" t="str">
        <f t="shared" si="28"/>
        <v>0.187899303516585-2.64079253917166i</v>
      </c>
      <c r="AF174" t="str">
        <f t="shared" si="29"/>
        <v>-6.71412612063604+3.92735169790111i</v>
      </c>
      <c r="AG174" t="str">
        <f t="shared" si="30"/>
        <v>1.38400897386739-0.13321419589372i</v>
      </c>
      <c r="AH174" t="str">
        <f t="shared" si="31"/>
        <v>5.24909395071365+13.8494872554092i</v>
      </c>
      <c r="AI174">
        <f t="shared" si="32"/>
        <v>23.411599806051036</v>
      </c>
      <c r="AJ174">
        <f t="shared" si="33"/>
        <v>69.242791603493558</v>
      </c>
      <c r="AK174"/>
      <c r="AL174"/>
      <c r="AM174"/>
      <c r="AN174"/>
    </row>
    <row r="175" spans="1:40" x14ac:dyDescent="0.25">
      <c r="A175"/>
      <c r="B175">
        <f t="shared" si="34"/>
        <v>4100</v>
      </c>
      <c r="C175" s="237" t="str">
        <f t="shared" si="2"/>
        <v>-0.00454621389402774+0.597287967796464i</v>
      </c>
      <c r="D175" s="208" t="str">
        <f t="shared" si="3"/>
        <v>-5.99186026352684+4.57920775310623i</v>
      </c>
      <c r="E175" t="str">
        <f t="shared" si="4"/>
        <v>2870</v>
      </c>
      <c r="F175" t="str">
        <f t="shared" si="5"/>
        <v>0.777000777000777</v>
      </c>
      <c r="G175" t="str">
        <f t="shared" si="0"/>
        <v>0.777000777000777</v>
      </c>
      <c r="H175" t="str">
        <f t="shared" si="6"/>
        <v>0.723960452796257+0.784908861603732i</v>
      </c>
      <c r="I175" t="str">
        <f t="shared" si="7"/>
        <v>16.1006623496477i</v>
      </c>
      <c r="J175" t="str">
        <f t="shared" si="1"/>
        <v>0.64910447428741+3.52230970090773i</v>
      </c>
      <c r="K175" t="str">
        <f t="shared" si="8"/>
        <v>4.4209159064966+0.81470300428602i</v>
      </c>
      <c r="L175" t="str">
        <f t="shared" si="9"/>
        <v>0.248229625271381-0.0209632882791569i</v>
      </c>
      <c r="M175" t="str">
        <f t="shared" si="10"/>
        <v>4.66914553176798+0.793739716006863i</v>
      </c>
      <c r="N175" t="str">
        <f t="shared" si="11"/>
        <v>-0.0420075911807282i</v>
      </c>
      <c r="O175" t="str">
        <f t="shared" si="12"/>
        <v>0.999117810881726-0.041995237574129i</v>
      </c>
      <c r="P175" t="str">
        <f t="shared" si="13"/>
        <v>0.000882189118273979+0.041995237574129i</v>
      </c>
      <c r="Q175" t="str">
        <f t="shared" si="14"/>
        <v>-0.000882189118273979+0.0000123536065992011i</v>
      </c>
      <c r="R175" t="str">
        <f t="shared" si="15"/>
        <v>-0.333326797411236-47.6081086155606i</v>
      </c>
      <c r="S175" t="str">
        <f t="shared" si="16"/>
        <v>0.00434085019246604i</v>
      </c>
      <c r="T175" t="str">
        <f t="shared" si="17"/>
        <v>0.2066596674468-0.00144692169269665i</v>
      </c>
      <c r="U175" t="str">
        <f t="shared" si="18"/>
        <v>0.0000333333333333334-0.0275306941864548i</v>
      </c>
      <c r="V175" t="str">
        <f t="shared" si="19"/>
        <v>6.66666666666667E-06-0.275306941864548i</v>
      </c>
      <c r="W175" t="str">
        <f t="shared" si="20"/>
        <v>0.000027603305400475-0.0250279067180225i</v>
      </c>
      <c r="X175" t="str">
        <f t="shared" si="21"/>
        <v>0.00890916657918678-0.0213018102104886i</v>
      </c>
      <c r="Y175" t="str">
        <f t="shared" si="22"/>
        <v>0.009+0.0257610597594363i</v>
      </c>
      <c r="Z175" t="str">
        <f t="shared" si="23"/>
        <v>2.27461909144459-14.8395971140429i</v>
      </c>
      <c r="AA175" t="str">
        <f t="shared" si="24"/>
        <v>630.931856401667-157.097349205829i</v>
      </c>
      <c r="AB175" t="str">
        <f t="shared" si="25"/>
        <v>0.97469637397181-0.00682430851029813i</v>
      </c>
      <c r="AC175" t="str">
        <f t="shared" si="26"/>
        <v>5.55641594405984+0.741791533481039i</v>
      </c>
      <c r="AD175" t="str">
        <f t="shared" si="27"/>
        <v>0.172185401311868-0.0242152464371065i</v>
      </c>
      <c r="AE175" t="str">
        <f t="shared" si="28"/>
        <v>0.0323116999480973-2.6102424462378i</v>
      </c>
      <c r="AF175" t="str">
        <f t="shared" si="29"/>
        <v>-6.7158207163231+3.7942988915025i</v>
      </c>
      <c r="AG175" t="str">
        <f t="shared" si="30"/>
        <v>1.37949583600697-0.153227506631082i</v>
      </c>
      <c r="AH175" t="str">
        <f t="shared" si="31"/>
        <v>5.53254595327615+13.4108840934654i</v>
      </c>
      <c r="AI175">
        <f t="shared" si="32"/>
        <v>23.231713755710889</v>
      </c>
      <c r="AJ175">
        <f t="shared" si="33"/>
        <v>67.581821583270411</v>
      </c>
      <c r="AK175"/>
      <c r="AL175"/>
      <c r="AM175"/>
      <c r="AN175"/>
    </row>
    <row r="176" spans="1:40" x14ac:dyDescent="0.25">
      <c r="A176"/>
      <c r="B176">
        <f t="shared" si="34"/>
        <v>4200</v>
      </c>
      <c r="C176" s="237" t="str">
        <f t="shared" si="2"/>
        <v>-0.00433231654570866+0.58306841500674i</v>
      </c>
      <c r="D176" s="208" t="str">
        <f t="shared" si="3"/>
        <v>-5.99022038385639+4.47019118171834i</v>
      </c>
      <c r="E176" t="str">
        <f t="shared" si="4"/>
        <v>2870</v>
      </c>
      <c r="F176" t="str">
        <f t="shared" si="5"/>
        <v>0.777000777000777</v>
      </c>
      <c r="G176" t="str">
        <f t="shared" si="0"/>
        <v>0.777000777000777</v>
      </c>
      <c r="H176" t="str">
        <f t="shared" si="6"/>
        <v>0.727501719574741+0.80347767336086i</v>
      </c>
      <c r="I176" t="str">
        <f t="shared" si="7"/>
        <v>16.4933614313464i</v>
      </c>
      <c r="J176" t="str">
        <f t="shared" si="1"/>
        <v>0.631778877241518+3.60821969361279i</v>
      </c>
      <c r="K176" t="str">
        <f t="shared" si="8"/>
        <v>4.43508157104794+0.776557719140897i</v>
      </c>
      <c r="L176" t="str">
        <f t="shared" si="9"/>
        <v>0.248142861712377-0.0214670819928187i</v>
      </c>
      <c r="M176" t="str">
        <f t="shared" si="10"/>
        <v>4.68322443276032+0.755090637148078i</v>
      </c>
      <c r="N176" t="str">
        <f t="shared" si="11"/>
        <v>-0.0430321665753801i</v>
      </c>
      <c r="O176" t="str">
        <f t="shared" si="12"/>
        <v>0.99907425918786-0.0430188868780683i</v>
      </c>
      <c r="P176" t="str">
        <f t="shared" si="13"/>
        <v>0.00092574081214003+0.0430188868780683i</v>
      </c>
      <c r="Q176" t="str">
        <f t="shared" si="14"/>
        <v>-0.00092574081214003+0.0000132796973118035i</v>
      </c>
      <c r="R176" t="str">
        <f t="shared" si="15"/>
        <v>-0.333326474685185-46.4744697312214i</v>
      </c>
      <c r="S176" t="str">
        <f t="shared" si="16"/>
        <v>0.00444672458740425i</v>
      </c>
      <c r="T176" t="str">
        <f t="shared" si="17"/>
        <v>0.206659167240397-0.00148221103061539i</v>
      </c>
      <c r="U176" t="str">
        <f t="shared" si="18"/>
        <v>0.0000333333333333333-0.0268752014677297i</v>
      </c>
      <c r="V176" t="str">
        <f t="shared" si="19"/>
        <v>6.66666666666667E-06-0.268752014677297i</v>
      </c>
      <c r="W176" t="str">
        <f t="shared" si="20"/>
        <v>0.0000276033053814828-0.0244320043174824i</v>
      </c>
      <c r="X176" t="str">
        <f t="shared" si="21"/>
        <v>0.00855065947941395-0.0209405413595429i</v>
      </c>
      <c r="Y176" t="str">
        <f t="shared" si="22"/>
        <v>0.009+0.0263893782901543i</v>
      </c>
      <c r="Z176" t="str">
        <f t="shared" si="23"/>
        <v>1.27805045548478-14.7145687111337i</v>
      </c>
      <c r="AA176" t="str">
        <f t="shared" si="24"/>
        <v>623.625303481322-193.612814860803i</v>
      </c>
      <c r="AB176" t="str">
        <f t="shared" si="25"/>
        <v>0.97469401478207-0.00699074829090078i</v>
      </c>
      <c r="AC176" t="str">
        <f t="shared" si="26"/>
        <v>5.56998947307376+0.703243081446987i</v>
      </c>
      <c r="AD176" t="str">
        <f t="shared" si="27"/>
        <v>0.172088638733652-0.0229822504144392i</v>
      </c>
      <c r="AE176" t="str">
        <f t="shared" si="28"/>
        <v>-0.118235939742443-2.56158257466202i</v>
      </c>
      <c r="AF176" t="str">
        <f t="shared" si="29"/>
        <v>-6.71772210343113+3.66671350835748i</v>
      </c>
      <c r="AG176" t="str">
        <f t="shared" si="30"/>
        <v>1.37238640032822-0.172496180677432i</v>
      </c>
      <c r="AH176" t="str">
        <f t="shared" si="31"/>
        <v>5.79489274073847+12.9512063257884i</v>
      </c>
      <c r="AI176">
        <f t="shared" si="32"/>
        <v>23.03875115385636</v>
      </c>
      <c r="AJ176">
        <f t="shared" si="33"/>
        <v>65.894329976486048</v>
      </c>
      <c r="AK176"/>
      <c r="AL176"/>
      <c r="AM176"/>
      <c r="AN176"/>
    </row>
    <row r="177" spans="1:40" x14ac:dyDescent="0.25">
      <c r="A177"/>
      <c r="B177">
        <f t="shared" si="34"/>
        <v>4300</v>
      </c>
      <c r="C177" s="237" t="str">
        <f t="shared" si="2"/>
        <v>-0.00413316699900425+0.569510129734569i</v>
      </c>
      <c r="D177" s="208" t="str">
        <f t="shared" si="3"/>
        <v>-5.98869357066499+4.36624432796503i</v>
      </c>
      <c r="E177" t="str">
        <f t="shared" si="4"/>
        <v>2870</v>
      </c>
      <c r="F177" t="str">
        <f t="shared" si="5"/>
        <v>0.777000777000777</v>
      </c>
      <c r="G177" t="str">
        <f t="shared" si="0"/>
        <v>0.777000777000777</v>
      </c>
      <c r="H177" t="str">
        <f t="shared" si="6"/>
        <v>0.731125066318105+0.822027968626517i</v>
      </c>
      <c r="I177" t="str">
        <f t="shared" si="7"/>
        <v>16.8860605130451i</v>
      </c>
      <c r="J177" t="str">
        <f t="shared" si="1"/>
        <v>0.614035795929459+3.69412968631786i</v>
      </c>
      <c r="K177" t="str">
        <f t="shared" si="8"/>
        <v>4.44815494972289+0.739369377065134i</v>
      </c>
      <c r="L177" t="str">
        <f t="shared" si="9"/>
        <v>0.248054070305425-0.0219703386698438i</v>
      </c>
      <c r="M177" t="str">
        <f t="shared" si="10"/>
        <v>4.69620902002832+0.71739903839529i</v>
      </c>
      <c r="N177" t="str">
        <f t="shared" si="11"/>
        <v>-0.044056741970032i</v>
      </c>
      <c r="O177" t="str">
        <f t="shared" si="12"/>
        <v>0.999029658711148-0.0440424910227312i</v>
      </c>
      <c r="P177" t="str">
        <f t="shared" si="13"/>
        <v>0.000970341288851984+0.0440424910227312i</v>
      </c>
      <c r="Q177" t="str">
        <f t="shared" si="14"/>
        <v>-0.000970341288851984+0.0000142509473008007i</v>
      </c>
      <c r="R177" t="str">
        <f t="shared" si="15"/>
        <v>-0.333326144182008-45.3935555892489i</v>
      </c>
      <c r="S177" t="str">
        <f t="shared" si="16"/>
        <v>0.00455259898234243i</v>
      </c>
      <c r="T177" t="str">
        <f t="shared" si="17"/>
        <v>0.206658654980519-0.00151750026479114i</v>
      </c>
      <c r="U177" t="str">
        <f t="shared" si="18"/>
        <v>0.0000333333333333332-0.0262501967824337i</v>
      </c>
      <c r="V177" t="str">
        <f t="shared" si="19"/>
        <v>6.66666666666667E-06-0.262501967824337i</v>
      </c>
      <c r="W177" t="str">
        <f t="shared" si="20"/>
        <v>0.0000276033053620328-0.0238638183109687i</v>
      </c>
      <c r="X177" t="str">
        <f t="shared" si="21"/>
        <v>0.0082123198523975-0.0205880581888658i</v>
      </c>
      <c r="Y177" t="str">
        <f t="shared" si="22"/>
        <v>0.009+0.0270176968208722i</v>
      </c>
      <c r="Z177" t="str">
        <f t="shared" si="23"/>
        <v>0.319165515263574-14.4727043960105i</v>
      </c>
      <c r="AA177" t="str">
        <f t="shared" si="24"/>
        <v>611.804691869749-228.538809168166i</v>
      </c>
      <c r="AB177" t="str">
        <f t="shared" si="25"/>
        <v>0.974691598742927-0.00715718758220662i</v>
      </c>
      <c r="AC177" t="str">
        <f t="shared" si="26"/>
        <v>5.58249003725145+0.66563116678855i</v>
      </c>
      <c r="AD177" t="str">
        <f t="shared" si="27"/>
        <v>0.171999791037417-0.021790564491132i</v>
      </c>
      <c r="AE177" t="str">
        <f t="shared" si="28"/>
        <v>-0.260471996570672-2.49625692860381i</v>
      </c>
      <c r="AF177" t="str">
        <f t="shared" si="29"/>
        <v>-6.7198186369831+3.54421635933851i</v>
      </c>
      <c r="AG177" t="str">
        <f t="shared" si="30"/>
        <v>1.3629060479806-0.190557513194407i</v>
      </c>
      <c r="AH177" t="str">
        <f t="shared" si="31"/>
        <v>6.0316881111851+12.4737932098518i</v>
      </c>
      <c r="AI177">
        <f t="shared" si="32"/>
        <v>22.832486996739412</v>
      </c>
      <c r="AJ177">
        <f t="shared" si="33"/>
        <v>64.193965487734403</v>
      </c>
      <c r="AK177"/>
      <c r="AL177"/>
      <c r="AM177"/>
      <c r="AN177"/>
    </row>
    <row r="178" spans="1:40" x14ac:dyDescent="0.25">
      <c r="A178"/>
      <c r="B178">
        <f t="shared" si="34"/>
        <v>4400</v>
      </c>
      <c r="C178" s="237" t="str">
        <f t="shared" si="2"/>
        <v>-0.00394744001472513+0.556568034957519i</v>
      </c>
      <c r="D178" s="208" t="str">
        <f t="shared" si="3"/>
        <v>-5.98726966378552+4.26702160134098i</v>
      </c>
      <c r="E178" t="str">
        <f t="shared" si="4"/>
        <v>2870</v>
      </c>
      <c r="F178" t="str">
        <f t="shared" si="5"/>
        <v>0.777000777000777</v>
      </c>
      <c r="G178" t="str">
        <f t="shared" si="0"/>
        <v>0.777000777000777</v>
      </c>
      <c r="H178" t="str">
        <f t="shared" si="6"/>
        <v>0.734830287745061+0.840558836799038i</v>
      </c>
      <c r="I178" t="str">
        <f t="shared" si="7"/>
        <v>17.2787595947439i</v>
      </c>
      <c r="J178" t="str">
        <f t="shared" si="1"/>
        <v>0.595875230351235+3.78003967902292i</v>
      </c>
      <c r="K178" t="str">
        <f t="shared" si="8"/>
        <v>4.46021817267887+0.703096728272643i</v>
      </c>
      <c r="L178" t="str">
        <f t="shared" si="9"/>
        <v>0.247963255468448-0.0224730461798373i</v>
      </c>
      <c r="M178" t="str">
        <f t="shared" si="10"/>
        <v>4.70818142814732+0.680623682092806i</v>
      </c>
      <c r="N178" t="str">
        <f t="shared" si="11"/>
        <v>-0.0450813173646839i</v>
      </c>
      <c r="O178" t="str">
        <f t="shared" si="12"/>
        <v>0.998984009498408-0.0450660489335844i</v>
      </c>
      <c r="P178" t="str">
        <f t="shared" si="13"/>
        <v>0.00101599050159196+0.0450660489335844i</v>
      </c>
      <c r="Q178" t="str">
        <f t="shared" si="14"/>
        <v>-0.00101599050159196+0.0000152684310994952i</v>
      </c>
      <c r="R178" t="str">
        <f t="shared" si="15"/>
        <v>-0.333325805899516-44.3617713207587i</v>
      </c>
      <c r="S178" t="str">
        <f t="shared" si="16"/>
        <v>0.00465847337728064i</v>
      </c>
      <c r="T178" t="str">
        <f t="shared" si="17"/>
        <v>0.206658130666766-0.00155278939274351i</v>
      </c>
      <c r="U178" t="str">
        <f t="shared" si="18"/>
        <v>0.0000333333333333333-0.0256536014010147i</v>
      </c>
      <c r="V178" t="str">
        <f t="shared" si="19"/>
        <v>6.66666666666667E-06-0.256536014010147i</v>
      </c>
      <c r="W178" t="str">
        <f t="shared" si="20"/>
        <v>0.0000276033053421255-0.0233214589443432i</v>
      </c>
      <c r="X178" t="str">
        <f t="shared" si="21"/>
        <v>0.00789275076993116-0.0202443043984326i</v>
      </c>
      <c r="Y178" t="str">
        <f t="shared" si="22"/>
        <v>0.009+0.0276460153515902i</v>
      </c>
      <c r="Z178" t="str">
        <f t="shared" si="23"/>
        <v>-0.582526560414437-14.1255833823823i</v>
      </c>
      <c r="AA178" t="str">
        <f t="shared" si="24"/>
        <v>595.951193606957-261.121384986012i</v>
      </c>
      <c r="AB178" t="str">
        <f t="shared" si="25"/>
        <v>0.974689125852498-0.00732362637251705i</v>
      </c>
      <c r="AC178" t="str">
        <f t="shared" si="26"/>
        <v>5.59399787410381+0.628915540059771i</v>
      </c>
      <c r="AD178" t="str">
        <f t="shared" si="27"/>
        <v>0.171918180532051-0.020637412513572i</v>
      </c>
      <c r="AE178" t="str">
        <f t="shared" si="28"/>
        <v>-0.391662397635124-2.41642275312556i</v>
      </c>
      <c r="AF178" t="str">
        <f t="shared" si="29"/>
        <v>-6.72209995153058+3.42646276454194i</v>
      </c>
      <c r="AG178" t="str">
        <f t="shared" si="30"/>
        <v>1.35137883005292-0.207029262571321i</v>
      </c>
      <c r="AH178" t="str">
        <f t="shared" si="31"/>
        <v>6.23941106064928+11.9826942383182i</v>
      </c>
      <c r="AI178">
        <f t="shared" si="32"/>
        <v>22.612990662472733</v>
      </c>
      <c r="AJ178">
        <f t="shared" si="33"/>
        <v>62.493923613898176</v>
      </c>
      <c r="AK178"/>
      <c r="AL178"/>
      <c r="AM178"/>
      <c r="AN178"/>
    </row>
    <row r="179" spans="1:40" x14ac:dyDescent="0.25">
      <c r="A179"/>
      <c r="B179">
        <f t="shared" si="34"/>
        <v>4500</v>
      </c>
      <c r="C179" s="237" t="str">
        <f t="shared" si="2"/>
        <v>-0.00377395593262236+0.544201059490019i</v>
      </c>
      <c r="D179" s="208" t="str">
        <f t="shared" si="3"/>
        <v>-5.98593961915606+4.17220812275681i</v>
      </c>
      <c r="E179" t="str">
        <f t="shared" si="4"/>
        <v>2870</v>
      </c>
      <c r="F179" t="str">
        <f t="shared" si="5"/>
        <v>0.777000777000777</v>
      </c>
      <c r="G179" t="str">
        <f t="shared" si="0"/>
        <v>0.777000777000777</v>
      </c>
      <c r="H179" t="str">
        <f t="shared" si="6"/>
        <v>0.738617172760135+0.859069402966498i</v>
      </c>
      <c r="I179" t="str">
        <f t="shared" si="7"/>
        <v>17.6714586764426i</v>
      </c>
      <c r="J179" t="str">
        <f t="shared" si="1"/>
        <v>0.577297180506844+3.86594967172799i</v>
      </c>
      <c r="K179" t="str">
        <f t="shared" si="8"/>
        <v>4.47134565139115+0.66770016601532i</v>
      </c>
      <c r="L179" t="str">
        <f t="shared" si="9"/>
        <v>0.247870421715121-0.0229751924376792i</v>
      </c>
      <c r="M179" t="str">
        <f t="shared" si="10"/>
        <v>4.71921607310627+0.644724973577641i</v>
      </c>
      <c r="N179" t="str">
        <f t="shared" si="11"/>
        <v>-0.0461058927593358i</v>
      </c>
      <c r="O179" t="str">
        <f t="shared" si="12"/>
        <v>0.998937311597562-0.0460895595361433i</v>
      </c>
      <c r="P179" t="str">
        <f t="shared" si="13"/>
        <v>0.00106268840243795+0.0460895595361433i</v>
      </c>
      <c r="Q179" t="str">
        <f t="shared" si="14"/>
        <v>-0.00106268840243795+0.0000163332231924995i</v>
      </c>
      <c r="R179" t="str">
        <f t="shared" si="15"/>
        <v>-0.333325459838576-43.3758416009119i</v>
      </c>
      <c r="S179" t="str">
        <f t="shared" si="16"/>
        <v>0.00476434777221883i</v>
      </c>
      <c r="T179" t="str">
        <f t="shared" si="17"/>
        <v>0.206657594299421-0.00158807841200574i</v>
      </c>
      <c r="U179" t="str">
        <f t="shared" si="18"/>
        <v>0.0000333333333333332-0.025083521369881i</v>
      </c>
      <c r="V179" t="str">
        <f t="shared" si="19"/>
        <v>6.66666666666667E-06-0.25083521369881i</v>
      </c>
      <c r="W179" t="str">
        <f t="shared" si="20"/>
        <v>0.0000276033053217603-0.0228032044416135i</v>
      </c>
      <c r="X179" t="str">
        <f t="shared" si="21"/>
        <v>0.00759066547738728-0.0199091868400832i</v>
      </c>
      <c r="Y179" t="str">
        <f t="shared" si="22"/>
        <v>0.009+0.0282743338823081i</v>
      </c>
      <c r="Z179" t="str">
        <f t="shared" si="23"/>
        <v>-1.41156573893273-13.6885580282837i</v>
      </c>
      <c r="AA179" t="str">
        <f t="shared" si="24"/>
        <v>576.689076121426-290.771272917032i</v>
      </c>
      <c r="AB179" t="str">
        <f t="shared" si="25"/>
        <v>0.974686596112115-0.00749006465019778i</v>
      </c>
      <c r="AC179" t="str">
        <f t="shared" si="26"/>
        <v>5.60458568234723+0.593057556439046i</v>
      </c>
      <c r="AD179" t="str">
        <f t="shared" si="27"/>
        <v>0.171843203484152-0.0195202609434188i</v>
      </c>
      <c r="AE179" t="str">
        <f t="shared" si="28"/>
        <v>-0.509772203157904-2.32473153109622i</v>
      </c>
      <c r="AF179" t="str">
        <f t="shared" si="29"/>
        <v>-6.72455679191619+3.31313871979031i</v>
      </c>
      <c r="AG179" t="str">
        <f t="shared" si="30"/>
        <v>1.33819548502085-0.221631561531379i</v>
      </c>
      <c r="AH179" t="str">
        <f t="shared" si="31"/>
        <v>6.41556598629825+11.4824293325657i</v>
      </c>
      <c r="AI179">
        <f t="shared" si="32"/>
        <v>22.380603374668006</v>
      </c>
      <c r="AJ179">
        <f t="shared" si="33"/>
        <v>60.806642415516372</v>
      </c>
      <c r="AK179"/>
      <c r="AL179"/>
      <c r="AM179"/>
      <c r="AN179"/>
    </row>
    <row r="180" spans="1:40" x14ac:dyDescent="0.25">
      <c r="A180"/>
      <c r="B180">
        <f t="shared" si="34"/>
        <v>4600</v>
      </c>
      <c r="C180" s="237" t="str">
        <f t="shared" si="2"/>
        <v>-0.00361166189454187+0.532371702693706i</v>
      </c>
      <c r="D180" s="208" t="str">
        <f t="shared" si="3"/>
        <v>-5.98469536486411+4.08151638731841i</v>
      </c>
      <c r="E180" t="str">
        <f t="shared" si="4"/>
        <v>2870</v>
      </c>
      <c r="F180" t="str">
        <f t="shared" si="5"/>
        <v>0.777000777000777</v>
      </c>
      <c r="G180" t="str">
        <f t="shared" si="0"/>
        <v>0.777000777000777</v>
      </c>
      <c r="H180" t="str">
        <f t="shared" si="6"/>
        <v>0.742485504642113+0.877558824340829i</v>
      </c>
      <c r="I180" t="str">
        <f t="shared" si="7"/>
        <v>18.0641577581413i</v>
      </c>
      <c r="J180" t="str">
        <f t="shared" si="1"/>
        <v>0.558301646396288+3.95185966443306i</v>
      </c>
      <c r="K180" t="str">
        <f t="shared" si="8"/>
        <v>4.48160490827337+0.633141763941069i</v>
      </c>
      <c r="L180" t="str">
        <f t="shared" si="9"/>
        <v>0.247775573654307-0.0234767654044578i</v>
      </c>
      <c r="M180" t="str">
        <f t="shared" si="10"/>
        <v>4.72938048192768+0.609664998536611i</v>
      </c>
      <c r="N180" t="str">
        <f t="shared" si="11"/>
        <v>-0.0471304681539878i</v>
      </c>
      <c r="O180" t="str">
        <f t="shared" si="12"/>
        <v>0.99888956505763-0.0471130217559731i</v>
      </c>
      <c r="P180" t="str">
        <f t="shared" si="13"/>
        <v>0.00111043494236995+0.0471130217559731i</v>
      </c>
      <c r="Q180" t="str">
        <f t="shared" si="14"/>
        <v>-0.00111043494236995+0.0000174463980147019i</v>
      </c>
      <c r="R180" t="str">
        <f t="shared" si="15"/>
        <v>-0.333325106005491-42.432775915604i</v>
      </c>
      <c r="S180" t="str">
        <f t="shared" si="16"/>
        <v>0.00487022216715703i</v>
      </c>
      <c r="T180" t="str">
        <f t="shared" si="17"/>
        <v>0.206657045878182-0.00162336732013791i</v>
      </c>
      <c r="U180" t="str">
        <f t="shared" si="18"/>
        <v>0.0000333333333333334-0.0245382274270576i</v>
      </c>
      <c r="V180" t="str">
        <f t="shared" si="19"/>
        <v>6.66666666666667E-06-0.245382274270576i</v>
      </c>
      <c r="W180" t="str">
        <f t="shared" si="20"/>
        <v>0.0000276033053009377-0.0223074827464386i</v>
      </c>
      <c r="X180" t="str">
        <f t="shared" si="21"/>
        <v>0.00730487817928236-0.0195825829470246i</v>
      </c>
      <c r="Y180" t="str">
        <f t="shared" si="22"/>
        <v>0.009+0.0289026524130261i</v>
      </c>
      <c r="Z180" t="str">
        <f t="shared" si="23"/>
        <v>-2.15719624705564-13.1792322596424i</v>
      </c>
      <c r="AA180" t="str">
        <f t="shared" si="24"/>
        <v>554.724884919525-317.087586004718i</v>
      </c>
      <c r="AB180" t="str">
        <f t="shared" si="25"/>
        <v>0.974684009520354-0.00765650240374108i</v>
      </c>
      <c r="AC180" t="str">
        <f t="shared" si="26"/>
        <v>5.61431943219935+0.558020212209799i</v>
      </c>
      <c r="AD180" t="str">
        <f t="shared" si="27"/>
        <v>0.171774320648969-0.0184367930101768i</v>
      </c>
      <c r="AE180" t="str">
        <f t="shared" si="28"/>
        <v>-0.613533697048559-2.22408188738576i</v>
      </c>
      <c r="AF180" t="str">
        <f t="shared" si="29"/>
        <v>-6.72718086950622+3.20395756297758i</v>
      </c>
      <c r="AG180" t="str">
        <f t="shared" si="30"/>
        <v>1.3237779116748-0.234195366241995i</v>
      </c>
      <c r="AH180" t="str">
        <f t="shared" si="31"/>
        <v>6.5587142184398+10.977736934978i</v>
      </c>
      <c r="AI180">
        <f t="shared" si="32"/>
        <v>22.13590639075246</v>
      </c>
      <c r="AJ180">
        <f t="shared" si="33"/>
        <v>59.143542808988776</v>
      </c>
      <c r="AK180"/>
      <c r="AL180"/>
      <c r="AM180"/>
      <c r="AN180"/>
    </row>
    <row r="181" spans="1:40" x14ac:dyDescent="0.25">
      <c r="A181"/>
      <c r="B181">
        <f t="shared" si="34"/>
        <v>4700</v>
      </c>
      <c r="C181" s="237" t="str">
        <f t="shared" si="2"/>
        <v>-0.00345961583346476+0.521045654738279i</v>
      </c>
      <c r="D181" s="208" t="str">
        <f t="shared" si="3"/>
        <v>-5.98352967839586+3.99468335299347i</v>
      </c>
      <c r="E181" t="str">
        <f t="shared" si="4"/>
        <v>2870</v>
      </c>
      <c r="F181" t="str">
        <f t="shared" si="5"/>
        <v>0.777000777000777</v>
      </c>
      <c r="G181" t="str">
        <f t="shared" si="0"/>
        <v>0.777000777000777</v>
      </c>
      <c r="H181" t="str">
        <f t="shared" si="6"/>
        <v>0.746435061210086+0.896026287152687i</v>
      </c>
      <c r="I181" t="str">
        <f t="shared" si="7"/>
        <v>18.45685683984i</v>
      </c>
      <c r="J181" t="str">
        <f t="shared" si="1"/>
        <v>0.538888628019565+4.03776965713813i</v>
      </c>
      <c r="K181" t="str">
        <f t="shared" si="8"/>
        <v>4.49105730799841+0.599385283602301i</v>
      </c>
      <c r="L181" t="str">
        <f t="shared" si="9"/>
        <v>0.247678715989498-0.0239777530883954i</v>
      </c>
      <c r="M181" t="str">
        <f t="shared" si="10"/>
        <v>4.73873602398791+0.575407530513906i</v>
      </c>
      <c r="N181" t="str">
        <f t="shared" si="11"/>
        <v>-0.0481550435486397i</v>
      </c>
      <c r="O181" t="str">
        <f t="shared" si="12"/>
        <v>0.998840769928735-0.0481364345186891i</v>
      </c>
      <c r="P181" t="str">
        <f t="shared" si="13"/>
        <v>0.00115923007126495+0.0481364345186891i</v>
      </c>
      <c r="Q181" t="str">
        <f t="shared" si="14"/>
        <v>-0.00115923007126495+0.0000186090299506003i</v>
      </c>
      <c r="R181" t="str">
        <f t="shared" si="15"/>
        <v>-0.333324744388279-41.5298382626561i</v>
      </c>
      <c r="S181" t="str">
        <f t="shared" si="16"/>
        <v>0.00497609656209522i</v>
      </c>
      <c r="T181" t="str">
        <f t="shared" si="17"/>
        <v>0.206656485403174-0.00165865611461178i</v>
      </c>
      <c r="U181" t="str">
        <f t="shared" si="18"/>
        <v>0.0000333333333333333-0.024016137481801i</v>
      </c>
      <c r="V181" t="str">
        <f t="shared" si="19"/>
        <v>6.66666666666667E-06-0.24016137481801i</v>
      </c>
      <c r="W181" t="str">
        <f t="shared" si="20"/>
        <v>0.0000276033052796572-0.0218328555945062i</v>
      </c>
      <c r="X181" t="str">
        <f t="shared" si="21"/>
        <v>0.007034295559062-0.0192643469478413i</v>
      </c>
      <c r="Y181" t="str">
        <f t="shared" si="22"/>
        <v>0.009+0.0295309709437441i</v>
      </c>
      <c r="Z181" t="str">
        <f t="shared" si="23"/>
        <v>-2.81343943443112-12.6159355002796i</v>
      </c>
      <c r="AA181" t="str">
        <f t="shared" si="24"/>
        <v>530.787248910864-339.858591624108i</v>
      </c>
      <c r="AB181" t="str">
        <f t="shared" si="25"/>
        <v>0.974681366077805-0.00782293962122267i</v>
      </c>
      <c r="AC181" t="str">
        <f t="shared" si="26"/>
        <v>5.62325907971145+0.52376815209618i</v>
      </c>
      <c r="AD181" t="str">
        <f t="shared" si="27"/>
        <v>0.171711049185081-0.0173848860885857i</v>
      </c>
      <c r="AE181" t="str">
        <f t="shared" si="28"/>
        <v>-0.702425238678151-2.1173841971196i</v>
      </c>
      <c r="AF181" t="str">
        <f t="shared" si="29"/>
        <v>-6.72996473960595+3.09865706584078i</v>
      </c>
      <c r="AG181" t="str">
        <f t="shared" si="30"/>
        <v>1.30854574966062-0.244658247350982i</v>
      </c>
      <c r="AH181" t="str">
        <f t="shared" si="31"/>
        <v>6.66843894218944+10.4733324344803i</v>
      </c>
      <c r="AI181">
        <f t="shared" si="32"/>
        <v>21.879682371063836</v>
      </c>
      <c r="AJ181">
        <f t="shared" si="33"/>
        <v>57.514827112832329</v>
      </c>
      <c r="AK181"/>
      <c r="AL181"/>
      <c r="AM181"/>
      <c r="AN181"/>
    </row>
    <row r="182" spans="1:40" x14ac:dyDescent="0.25">
      <c r="A182"/>
      <c r="B182">
        <f t="shared" si="34"/>
        <v>4800</v>
      </c>
      <c r="C182" s="237" t="str">
        <f t="shared" si="2"/>
        <v>-0.00331697277242577+0.510191464314738i</v>
      </c>
      <c r="D182" s="208" t="str">
        <f t="shared" si="3"/>
        <v>-5.98243608159456+3.91146789307966i</v>
      </c>
      <c r="E182" t="str">
        <f t="shared" si="4"/>
        <v>2870</v>
      </c>
      <c r="F182" t="str">
        <f t="shared" si="5"/>
        <v>0.777000777000777</v>
      </c>
      <c r="G182" t="str">
        <f t="shared" si="0"/>
        <v>0.777000777000777</v>
      </c>
      <c r="H182" t="str">
        <f t="shared" si="6"/>
        <v>0.750465614970903+0.914471003939826i</v>
      </c>
      <c r="I182" t="str">
        <f t="shared" si="7"/>
        <v>18.8495559215388i</v>
      </c>
      <c r="J182" t="str">
        <f t="shared" si="1"/>
        <v>0.519058125376676+4.12367964984319i</v>
      </c>
      <c r="K182" t="str">
        <f t="shared" si="8"/>
        <v>4.49975870299012+0.566396159582923i</v>
      </c>
      <c r="L182" t="str">
        <f t="shared" si="9"/>
        <v>0.247579853518239-0.0244781435457658i</v>
      </c>
      <c r="M182" t="str">
        <f t="shared" si="10"/>
        <v>4.74733855650836+0.541918016037157i</v>
      </c>
      <c r="N182" t="str">
        <f t="shared" si="11"/>
        <v>-0.0491796189432916i</v>
      </c>
      <c r="O182" t="str">
        <f t="shared" si="12"/>
        <v>0.9987909262621-0.0491597967499593i</v>
      </c>
      <c r="P182" t="str">
        <f t="shared" si="13"/>
        <v>0.00120907373790002+0.0491597967499593i</v>
      </c>
      <c r="Q182" t="str">
        <f t="shared" si="14"/>
        <v>-0.00120907373790002+0.0000198221933322973i</v>
      </c>
      <c r="R182" t="str">
        <f t="shared" si="15"/>
        <v>-0.333324374994675-40.6645206400376i</v>
      </c>
      <c r="S182" t="str">
        <f t="shared" si="16"/>
        <v>0.00508197095703342i</v>
      </c>
      <c r="T182" t="str">
        <f t="shared" si="17"/>
        <v>0.206655912874357-0.00169394479299426i</v>
      </c>
      <c r="U182" t="str">
        <f t="shared" si="18"/>
        <v>0.0000333333333333333-0.0235158012842635i</v>
      </c>
      <c r="V182" t="str">
        <f t="shared" si="19"/>
        <v>6.66666666666667E-06-0.235158012842635i</v>
      </c>
      <c r="W182" t="str">
        <f t="shared" si="20"/>
        <v>0.0000276033052579192-0.021378004576864i</v>
      </c>
      <c r="X182" t="str">
        <f t="shared" si="21"/>
        <v>0.00677790899410794-0.0189543150561631i</v>
      </c>
      <c r="Y182" t="str">
        <f t="shared" si="22"/>
        <v>0.009+0.030159289474462i</v>
      </c>
      <c r="Z182" t="str">
        <f t="shared" si="23"/>
        <v>-3.37868448678966-12.0164026489681i</v>
      </c>
      <c r="AA182" t="str">
        <f t="shared" si="24"/>
        <v>505.575461068386-359.043781397551i</v>
      </c>
      <c r="AB182" t="str">
        <f t="shared" si="25"/>
        <v>0.97467866578428-0.00798937629116706i</v>
      </c>
      <c r="AC182" t="str">
        <f t="shared" si="26"/>
        <v>5.63145919723292+0.490267654726049i</v>
      </c>
      <c r="AD182" t="str">
        <f t="shared" si="27"/>
        <v>0.171652955726184-0.0163625918424685i</v>
      </c>
      <c r="AE182" t="str">
        <f t="shared" si="28"/>
        <v>-0.776580670583471-2.0073669966695i</v>
      </c>
      <c r="AF182" t="str">
        <f t="shared" si="29"/>
        <v>-6.73290169656546+2.99699688913983i</v>
      </c>
      <c r="AG182" t="str">
        <f t="shared" si="30"/>
        <v>1.29288926009888-0.253050493441832i</v>
      </c>
      <c r="AH182" t="str">
        <f t="shared" si="31"/>
        <v>6.74525308326006+9.97369598671088i</v>
      </c>
      <c r="AI182">
        <f t="shared" si="32"/>
        <v>21.612872782360814</v>
      </c>
      <c r="AJ182">
        <f t="shared" si="33"/>
        <v>55.929343250984871</v>
      </c>
      <c r="AK182"/>
      <c r="AL182"/>
      <c r="AM182"/>
      <c r="AN182"/>
    </row>
    <row r="183" spans="1:40" x14ac:dyDescent="0.25">
      <c r="A183"/>
      <c r="B183">
        <f t="shared" si="34"/>
        <v>4900</v>
      </c>
      <c r="C183" s="237" t="str">
        <f t="shared" si="2"/>
        <v>-0.00318297306016935+0.499780247024464i</v>
      </c>
      <c r="D183" s="208" t="str">
        <f t="shared" si="3"/>
        <v>-5.98140875046725+3.83164856052089i</v>
      </c>
      <c r="E183" t="str">
        <f t="shared" si="4"/>
        <v>2870</v>
      </c>
      <c r="F183" t="str">
        <f t="shared" si="5"/>
        <v>0.777000777000777</v>
      </c>
      <c r="G183" t="str">
        <f t="shared" si="0"/>
        <v>0.777000777000777</v>
      </c>
      <c r="H183" t="str">
        <f t="shared" si="6"/>
        <v>0.754576933251236+0.932892211172838i</v>
      </c>
      <c r="I183" t="str">
        <f t="shared" si="7"/>
        <v>19.2422550032375i</v>
      </c>
      <c r="J183" t="str">
        <f t="shared" si="1"/>
        <v>0.498810138467621+4.20958964254826i</v>
      </c>
      <c r="K183" t="str">
        <f t="shared" si="8"/>
        <v>4.50776000391589+0.534141468091165i</v>
      </c>
      <c r="L183" t="str">
        <f t="shared" si="9"/>
        <v>0.247478991131536-0.0249779248818036i</v>
      </c>
      <c r="M183" t="str">
        <f t="shared" si="10"/>
        <v>4.75523899504743+0.509163543209361i</v>
      </c>
      <c r="N183" t="str">
        <f t="shared" si="11"/>
        <v>-0.0502041943379435i</v>
      </c>
      <c r="O183" t="str">
        <f t="shared" si="12"/>
        <v>0.998740034110047-0.0501831073755044i</v>
      </c>
      <c r="P183" t="str">
        <f t="shared" si="13"/>
        <v>0.00125996588995303+0.0501831073755044i</v>
      </c>
      <c r="Q183" t="str">
        <f t="shared" si="14"/>
        <v>-0.00125996588995303+0.0000210869624390972i</v>
      </c>
      <c r="R183" t="str">
        <f t="shared" si="15"/>
        <v>-0.333323997824404-39.8345197805296i</v>
      </c>
      <c r="S183" t="str">
        <f t="shared" si="16"/>
        <v>0.00518784535197161i</v>
      </c>
      <c r="T183" t="str">
        <f t="shared" si="17"/>
        <v>0.206655328291442-0.00172923335281393i</v>
      </c>
      <c r="U183" t="str">
        <f t="shared" si="18"/>
        <v>0.0000333333333333333-0.0230358869723397i</v>
      </c>
      <c r="V183" t="str">
        <f t="shared" si="19"/>
        <v>6.66666666666667E-06-0.230358869723397i</v>
      </c>
      <c r="W183" t="str">
        <f t="shared" si="20"/>
        <v>0.0000276033052357235-0.0209417189097795i</v>
      </c>
      <c r="X183" t="str">
        <f t="shared" si="21"/>
        <v>0.00653478742293462-0.0186523097973304i</v>
      </c>
      <c r="Y183" t="str">
        <f t="shared" si="22"/>
        <v>0.009+0.03078760800518i</v>
      </c>
      <c r="Z183" t="str">
        <f t="shared" si="23"/>
        <v>-3.85495793507384-11.3967863625702i</v>
      </c>
      <c r="AA183" t="str">
        <f t="shared" si="24"/>
        <v>479.721584994838-374.743749763838i</v>
      </c>
      <c r="AB183" t="str">
        <f t="shared" si="25"/>
        <v>0.974675908638415-0.00815581240191796i</v>
      </c>
      <c r="AC183" t="str">
        <f t="shared" si="26"/>
        <v>5.63896953063099+0.457486601953247i</v>
      </c>
      <c r="AD183" t="str">
        <f t="shared" si="27"/>
        <v>0.171599650424967-0.0153681187494383i</v>
      </c>
      <c r="AE183" t="str">
        <f t="shared" si="28"/>
        <v>-0.836656600243581-1.89644110446477i</v>
      </c>
      <c r="AF183" t="str">
        <f t="shared" si="29"/>
        <v>-6.73598568371849+2.89875634934805i</v>
      </c>
      <c r="AG183" t="str">
        <f t="shared" si="30"/>
        <v>1.27715063841879-0.259475499370693i</v>
      </c>
      <c r="AH183" t="str">
        <f t="shared" si="31"/>
        <v>6.79046487782631+9.48290311128646i</v>
      </c>
      <c r="AI183">
        <f t="shared" si="32"/>
        <v>21.336534214368939</v>
      </c>
      <c r="AJ183">
        <f t="shared" si="33"/>
        <v>54.394515596103737</v>
      </c>
      <c r="AK183"/>
      <c r="AL183"/>
      <c r="AM183"/>
      <c r="AN183"/>
    </row>
    <row r="184" spans="1:40" x14ac:dyDescent="0.25">
      <c r="A184"/>
      <c r="B184">
        <f t="shared" si="34"/>
        <v>5000</v>
      </c>
      <c r="C184" s="237" t="str">
        <f t="shared" si="2"/>
        <v>-0.00305693223686954+0.489785428751429i</v>
      </c>
      <c r="D184" s="208" t="str">
        <f t="shared" si="3"/>
        <v>-5.98044243748863+3.75502162042762i</v>
      </c>
      <c r="E184" t="str">
        <f t="shared" si="4"/>
        <v>2870</v>
      </c>
      <c r="F184" t="str">
        <f t="shared" si="5"/>
        <v>0.777000777000777</v>
      </c>
      <c r="G184" t="str">
        <f t="shared" si="0"/>
        <v>0.777000777000777</v>
      </c>
      <c r="H184" t="str">
        <f t="shared" si="6"/>
        <v>0.758768778316536+0.9512891671707i</v>
      </c>
      <c r="I184" t="str">
        <f t="shared" si="7"/>
        <v>19.6349540849362i</v>
      </c>
      <c r="J184" t="str">
        <f t="shared" si="1"/>
        <v>0.4781446672924+4.29549963525332i</v>
      </c>
      <c r="K184" t="str">
        <f t="shared" si="8"/>
        <v>4.51510768458478+0.502589883588206i</v>
      </c>
      <c r="L184" t="str">
        <f t="shared" si="9"/>
        <v>0.247376133813266-0.0254770852516058i</v>
      </c>
      <c r="M184" t="str">
        <f t="shared" si="10"/>
        <v>4.76248381839805+0.4771127983366i</v>
      </c>
      <c r="N184" t="str">
        <f t="shared" si="11"/>
        <v>-0.0512287697325954i</v>
      </c>
      <c r="O184" t="str">
        <f t="shared" si="12"/>
        <v>0.998688093526003-0.0512063653210994i</v>
      </c>
      <c r="P184" t="str">
        <f t="shared" si="13"/>
        <v>0.00131190647399704+0.0512063653210994i</v>
      </c>
      <c r="Q184" t="str">
        <f t="shared" si="14"/>
        <v>-0.00131190647399704+0.0000224044114960006i</v>
      </c>
      <c r="R184" t="str">
        <f t="shared" si="15"/>
        <v>-0.333323612876981-39.0377166784217i</v>
      </c>
      <c r="S184" t="str">
        <f t="shared" si="16"/>
        <v>0.00529371974690982i</v>
      </c>
      <c r="T184" t="str">
        <f t="shared" si="17"/>
        <v>0.206654731654832-0.0017645217915982i</v>
      </c>
      <c r="U184" t="str">
        <f t="shared" si="18"/>
        <v>0.0000333333333333333-0.0225751692328929i</v>
      </c>
      <c r="V184" t="str">
        <f t="shared" si="19"/>
        <v>6.66666666666667E-06-0.225751692328929i</v>
      </c>
      <c r="W184" t="str">
        <f t="shared" si="20"/>
        <v>0.0000276033052130702-0.0205228846722197i</v>
      </c>
      <c r="X184" t="str">
        <f t="shared" si="21"/>
        <v>0.00630407081981361-0.0183581436081913i</v>
      </c>
      <c r="Y184" t="str">
        <f t="shared" si="22"/>
        <v>0.009+0.0314159265358979i</v>
      </c>
      <c r="Z184" t="str">
        <f t="shared" si="23"/>
        <v>-4.24704316941416-10.7710397742066i</v>
      </c>
      <c r="AA184" t="str">
        <f t="shared" si="24"/>
        <v>453.767353720522-387.164674962907i</v>
      </c>
      <c r="AB184" t="str">
        <f t="shared" si="25"/>
        <v>0.974673094642111-0.00832224794181357i</v>
      </c>
      <c r="AC184" t="str">
        <f t="shared" si="26"/>
        <v>5.64583549246497+0.425394436492508i</v>
      </c>
      <c r="AD184" t="str">
        <f t="shared" si="27"/>
        <v>0.171550781816464-0.0143998166809821i</v>
      </c>
      <c r="AE184" t="str">
        <f t="shared" si="28"/>
        <v>-0.883684574333415-1.78662365116558i</v>
      </c>
      <c r="AF184" t="str">
        <f t="shared" si="29"/>
        <v>-6.73921121580517+2.80373245325692i</v>
      </c>
      <c r="AG184" t="str">
        <f t="shared" si="30"/>
        <v>1.26161393909439-0.264088301195397i</v>
      </c>
      <c r="AH184" t="str">
        <f t="shared" si="31"/>
        <v>6.80601811764553+9.0045048167472i</v>
      </c>
      <c r="AI184">
        <f t="shared" si="32"/>
        <v>21.051796191845476</v>
      </c>
      <c r="AJ184">
        <f t="shared" si="33"/>
        <v>52.916337838685124</v>
      </c>
      <c r="AK184"/>
      <c r="AL184"/>
      <c r="AM184"/>
      <c r="AN184"/>
    </row>
    <row r="185" spans="1:40" x14ac:dyDescent="0.25">
      <c r="A185"/>
      <c r="B185">
        <f t="shared" si="34"/>
        <v>5100</v>
      </c>
      <c r="C185" s="237" t="str">
        <f t="shared" si="2"/>
        <v>-0.00293823227680823+0.480182519217487i</v>
      </c>
      <c r="D185" s="208" t="str">
        <f t="shared" si="3"/>
        <v>-5.97953240446149+3.68139931400074i</v>
      </c>
      <c r="E185" t="str">
        <f t="shared" si="4"/>
        <v>2870</v>
      </c>
      <c r="F185" t="str">
        <f t="shared" si="5"/>
        <v>0.777000777000777</v>
      </c>
      <c r="G185" t="str">
        <f t="shared" si="0"/>
        <v>0.777000777000777</v>
      </c>
      <c r="H185" t="str">
        <f t="shared" si="6"/>
        <v>0.7630409074792+0.969661150266462i</v>
      </c>
      <c r="I185" t="str">
        <f t="shared" si="7"/>
        <v>20.0276531666349i</v>
      </c>
      <c r="J185" t="str">
        <f t="shared" si="1"/>
        <v>0.457061711851013+4.38140962795839i</v>
      </c>
      <c r="K185" t="str">
        <f t="shared" si="8"/>
        <v>4.52184422941608+0.471711627014338i</v>
      </c>
      <c r="L185" t="str">
        <f t="shared" si="9"/>
        <v>0.247271286639563-0.025975612861024i</v>
      </c>
      <c r="M185" t="str">
        <f t="shared" si="10"/>
        <v>4.76911551605564+0.445736014153314i</v>
      </c>
      <c r="N185" t="str">
        <f t="shared" si="11"/>
        <v>-0.0522533451272473i</v>
      </c>
      <c r="O185" t="str">
        <f t="shared" si="12"/>
        <v>0.998635104564491-0.0522295695125743i</v>
      </c>
      <c r="P185" t="str">
        <f t="shared" si="13"/>
        <v>0.00136489543550899+0.0522295695125743i</v>
      </c>
      <c r="Q185" t="str">
        <f t="shared" si="14"/>
        <v>-0.00136489543550899+0.0000237756146730037i</v>
      </c>
      <c r="R185" t="str">
        <f t="shared" si="15"/>
        <v>-0.333323220147844-38.2721585243913i</v>
      </c>
      <c r="S185" t="str">
        <f t="shared" si="16"/>
        <v>0.005399594141848i</v>
      </c>
      <c r="T185" t="str">
        <f t="shared" si="17"/>
        <v>0.206654122964181-0.00179981010685221i</v>
      </c>
      <c r="U185" t="str">
        <f t="shared" si="18"/>
        <v>0.0000333333333333334-0.0221325188557774i</v>
      </c>
      <c r="V185" t="str">
        <f t="shared" si="19"/>
        <v>6.66666666666667E-06-0.221325188557774i</v>
      </c>
      <c r="W185" t="str">
        <f t="shared" si="20"/>
        <v>0.0000276033051899593-0.0201204753095065i</v>
      </c>
      <c r="X185" t="str">
        <f t="shared" si="21"/>
        <v>0.00608496423193248-0.0180716218248342i</v>
      </c>
      <c r="Y185" t="str">
        <f t="shared" si="22"/>
        <v>0.009+0.0320442450666159i</v>
      </c>
      <c r="Z185" t="str">
        <f t="shared" si="23"/>
        <v>-4.56159408948049-10.1506390038119i</v>
      </c>
      <c r="AA185" t="str">
        <f t="shared" si="24"/>
        <v>428.154456311053-396.583035620352i</v>
      </c>
      <c r="AB185" t="str">
        <f t="shared" si="25"/>
        <v>0.974670223793737-0.00848868289908704i</v>
      </c>
      <c r="AC185" t="str">
        <f t="shared" si="26"/>
        <v>5.65209859901298+0.393962111342827i</v>
      </c>
      <c r="AD185" t="str">
        <f t="shared" si="27"/>
        <v>0.171506032374195-0.0134561632620029i</v>
      </c>
      <c r="AE185" t="str">
        <f t="shared" si="28"/>
        <v>-0.918929559237326-1.67951426680349i</v>
      </c>
      <c r="AF185" t="str">
        <f t="shared" si="29"/>
        <v>-6.74257331194069+2.71173816373428i</v>
      </c>
      <c r="AG185" t="str">
        <f t="shared" si="30"/>
        <v>1.24650240121499-0.267075271146123i</v>
      </c>
      <c r="AH185" t="str">
        <f t="shared" si="31"/>
        <v>6.79432363214501+8.54145770817395i</v>
      </c>
      <c r="AI185">
        <f t="shared" si="32"/>
        <v>20.759822544048667</v>
      </c>
      <c r="AJ185">
        <f t="shared" si="33"/>
        <v>51.49941910760819</v>
      </c>
      <c r="AK185"/>
      <c r="AL185"/>
      <c r="AM185"/>
      <c r="AN185"/>
    </row>
    <row r="186" spans="1:40" x14ac:dyDescent="0.25">
      <c r="A186"/>
      <c r="B186">
        <f t="shared" si="34"/>
        <v>5200</v>
      </c>
      <c r="C186" s="237" t="str">
        <f t="shared" si="2"/>
        <v>-0.00282631399827537+0.470948911658902i</v>
      </c>
      <c r="D186" s="208" t="str">
        <f t="shared" si="3"/>
        <v>-5.97867436432607+3.61060832271825i</v>
      </c>
      <c r="E186" t="str">
        <f t="shared" si="4"/>
        <v>2870</v>
      </c>
      <c r="F186" t="str">
        <f t="shared" si="5"/>
        <v>0.777000777000777</v>
      </c>
      <c r="G186" t="str">
        <f t="shared" si="0"/>
        <v>0.777000777000777</v>
      </c>
      <c r="H186" t="str">
        <f t="shared" si="6"/>
        <v>0.76739307319768+0.988007457189452i</v>
      </c>
      <c r="I186" t="str">
        <f t="shared" si="7"/>
        <v>20.4203522483337i</v>
      </c>
      <c r="J186" t="str">
        <f t="shared" si="1"/>
        <v>0.43556127214346+4.46731962066346i</v>
      </c>
      <c r="K186" t="str">
        <f t="shared" si="8"/>
        <v>4.52800853057207+0.441478408379364i</v>
      </c>
      <c r="L186" t="str">
        <f t="shared" si="9"/>
        <v>0.247164454778206-0.0264734959675479i</v>
      </c>
      <c r="M186" t="str">
        <f t="shared" si="10"/>
        <v>4.77517298535028+0.415004912411816i</v>
      </c>
      <c r="N186" t="str">
        <f t="shared" si="11"/>
        <v>-0.0532779205218992i</v>
      </c>
      <c r="O186" t="str">
        <f t="shared" si="12"/>
        <v>0.998581067281136-0.0532527188758159i</v>
      </c>
      <c r="P186" t="str">
        <f t="shared" si="13"/>
        <v>0.00141893271886395+0.0532527188758159i</v>
      </c>
      <c r="Q186" t="str">
        <f t="shared" si="14"/>
        <v>-0.00141893271886395+0.0000252016460832935i</v>
      </c>
      <c r="R186" t="str">
        <f t="shared" si="15"/>
        <v>-0.333322819642364-37.536042725261i</v>
      </c>
      <c r="S186" t="str">
        <f t="shared" si="16"/>
        <v>0.00550546853678621i</v>
      </c>
      <c r="T186" t="str">
        <f t="shared" si="17"/>
        <v>0.206653502219387-0.0018350982961339i</v>
      </c>
      <c r="U186" t="str">
        <f t="shared" si="18"/>
        <v>0.0000333333333333333-0.0217068934931663i</v>
      </c>
      <c r="V186" t="str">
        <f t="shared" si="19"/>
        <v>6.66666666666667E-06-0.217068934931663i</v>
      </c>
      <c r="W186" t="str">
        <f t="shared" si="20"/>
        <v>0.0000276033051663906-0.0197335432327063i</v>
      </c>
      <c r="X186" t="str">
        <f t="shared" si="21"/>
        <v>0.00587673233519536-0.0177925451550859i</v>
      </c>
      <c r="Y186" t="str">
        <f t="shared" si="22"/>
        <v>0.009+0.0326725635973338i</v>
      </c>
      <c r="Z186" t="str">
        <f t="shared" si="23"/>
        <v>-4.80634190887199-9.544574871549i</v>
      </c>
      <c r="AA186" t="str">
        <f t="shared" si="24"/>
        <v>403.225296859916-403.314364906709i</v>
      </c>
      <c r="AB186" t="str">
        <f t="shared" si="25"/>
        <v>0.97466729609281-0.00865511726222056i</v>
      </c>
      <c r="AC186" t="str">
        <f t="shared" si="26"/>
        <v>5.65779685818811+0.363162033710064i</v>
      </c>
      <c r="AD186" t="str">
        <f t="shared" si="27"/>
        <v>0.171465114655-0.012535751775537i</v>
      </c>
      <c r="AE186" t="str">
        <f t="shared" si="28"/>
        <v>-0.943768387868634-1.5763105155654i</v>
      </c>
      <c r="AF186" t="str">
        <f t="shared" si="29"/>
        <v>-6.74606743752375+2.6226008655288i</v>
      </c>
      <c r="AG186" t="str">
        <f t="shared" si="30"/>
        <v>1.23198126723069-0.268636855307482i</v>
      </c>
      <c r="AH186" t="str">
        <f t="shared" si="31"/>
        <v>6.75809610193862+8.0960995102711i</v>
      </c>
      <c r="AI186">
        <f t="shared" si="32"/>
        <v>20.461777761854915</v>
      </c>
      <c r="AJ186">
        <f t="shared" si="33"/>
        <v>50.147072098997505</v>
      </c>
      <c r="AK186"/>
      <c r="AL186"/>
      <c r="AM186"/>
      <c r="AN186"/>
    </row>
    <row r="187" spans="1:40" x14ac:dyDescent="0.25">
      <c r="A187"/>
      <c r="B187">
        <f t="shared" si="34"/>
        <v>5300</v>
      </c>
      <c r="C187" s="237" t="str">
        <f t="shared" si="2"/>
        <v>-0.00272067046622205+0.462063705175154i</v>
      </c>
      <c r="D187" s="208" t="str">
        <f t="shared" si="3"/>
        <v>-5.97786443058033+3.54248840634285i</v>
      </c>
      <c r="E187" t="str">
        <f t="shared" si="4"/>
        <v>2870</v>
      </c>
      <c r="F187" t="str">
        <f t="shared" si="5"/>
        <v>0.777000777000777</v>
      </c>
      <c r="G187" t="str">
        <f t="shared" si="0"/>
        <v>0.777000777000777</v>
      </c>
      <c r="H187" t="str">
        <f t="shared" si="6"/>
        <v>0.771825023167729+1.00632740163491i</v>
      </c>
      <c r="I187" t="str">
        <f t="shared" si="7"/>
        <v>20.8130513300324i</v>
      </c>
      <c r="J187" t="str">
        <f t="shared" si="1"/>
        <v>0.413643348169741+4.55322961336853i</v>
      </c>
      <c r="K187" t="str">
        <f t="shared" si="8"/>
        <v>4.53363624091858+0.411863365856014i</v>
      </c>
      <c r="L187" t="str">
        <f t="shared" si="9"/>
        <v>0.247055643487987-0.0269707228811821i</v>
      </c>
      <c r="M187" t="str">
        <f t="shared" si="10"/>
        <v>4.78069188440657+0.384892642974832i</v>
      </c>
      <c r="N187" t="str">
        <f t="shared" si="11"/>
        <v>-0.0543024959165511i</v>
      </c>
      <c r="O187" t="str">
        <f t="shared" si="12"/>
        <v>0.998525981732666-0.0542758123367684i</v>
      </c>
      <c r="P187" t="str">
        <f t="shared" si="13"/>
        <v>0.00147401826733395+0.0542758123367684i</v>
      </c>
      <c r="Q187" t="str">
        <f t="shared" si="14"/>
        <v>-0.00147401826733395+0.0000266835797827006i</v>
      </c>
      <c r="R187" t="str">
        <f t="shared" si="15"/>
        <v>-0.33332241135747-36.8277027326871i</v>
      </c>
      <c r="S187" t="str">
        <f t="shared" si="16"/>
        <v>0.0056113429317244i</v>
      </c>
      <c r="T187" t="str">
        <f t="shared" si="17"/>
        <v>0.206652869420711-0.00187038635695607i</v>
      </c>
      <c r="U187" t="str">
        <f t="shared" si="18"/>
        <v>0.0000333333333333332-0.0212973294649933i</v>
      </c>
      <c r="V187" t="str">
        <f t="shared" si="19"/>
        <v>6.66666666666667E-06-0.212973294649934i</v>
      </c>
      <c r="W187" t="str">
        <f t="shared" si="20"/>
        <v>0.0000276033051423643-0.0193612123690318i</v>
      </c>
      <c r="X187" t="str">
        <f t="shared" si="21"/>
        <v>0.0056786944664994-0.017520711717422i</v>
      </c>
      <c r="Y187" t="str">
        <f t="shared" si="22"/>
        <v>0.009+0.0333008821280518i</v>
      </c>
      <c r="Z187" t="str">
        <f t="shared" si="23"/>
        <v>-4.98944772013628-8.9595301292315i</v>
      </c>
      <c r="AA187" t="str">
        <f t="shared" si="24"/>
        <v>379.230858510042-407.687998814588i</v>
      </c>
      <c r="AB187" t="str">
        <f t="shared" si="25"/>
        <v>0.974664311540563-0.00882155101948343i</v>
      </c>
      <c r="AC187" t="str">
        <f t="shared" si="26"/>
        <v>5.66296511428971+0.332968005515369i</v>
      </c>
      <c r="AD187" t="str">
        <f t="shared" si="27"/>
        <v>0.171427767944798-0.0116372804126448i</v>
      </c>
      <c r="AE187" t="str">
        <f t="shared" si="28"/>
        <v>-0.959594450419632-1.47784864966487i</v>
      </c>
      <c r="AF187" t="str">
        <f t="shared" si="29"/>
        <v>-6.74968945374806+2.53616100470794i</v>
      </c>
      <c r="AG187" t="str">
        <f t="shared" si="30"/>
        <v>1.21816407857047-0.268974179376518i</v>
      </c>
      <c r="AH187" t="str">
        <f t="shared" si="31"/>
        <v>6.70020667247452+7.67016215232434i</v>
      </c>
      <c r="AI187">
        <f t="shared" si="32"/>
        <v>20.158799134306662</v>
      </c>
      <c r="AJ187">
        <f t="shared" si="33"/>
        <v>48.861431123492899</v>
      </c>
      <c r="AK187"/>
      <c r="AL187"/>
      <c r="AM187"/>
      <c r="AN187"/>
    </row>
    <row r="188" spans="1:40" x14ac:dyDescent="0.25">
      <c r="A188"/>
      <c r="B188">
        <f t="shared" si="34"/>
        <v>5400</v>
      </c>
      <c r="C188" s="237" t="str">
        <f t="shared" si="2"/>
        <v>-0.00262084124199666+0.45350754681187i</v>
      </c>
      <c r="D188" s="208" t="str">
        <f t="shared" si="3"/>
        <v>-5.9770990731946+3.47689119222434i</v>
      </c>
      <c r="E188" t="str">
        <f t="shared" si="4"/>
        <v>2870</v>
      </c>
      <c r="F188" t="str">
        <f t="shared" si="5"/>
        <v>0.777000777000777</v>
      </c>
      <c r="G188" t="str">
        <f t="shared" si="0"/>
        <v>0.777000777000777</v>
      </c>
      <c r="H188" t="str">
        <f t="shared" si="6"/>
        <v>0.776336500407319+1.02462031299718i</v>
      </c>
      <c r="I188" t="str">
        <f t="shared" si="7"/>
        <v>21.2057504117311i</v>
      </c>
      <c r="J188" t="str">
        <f t="shared" si="1"/>
        <v>0.391307939929856+4.63913960607359i</v>
      </c>
      <c r="K188" t="str">
        <f t="shared" si="8"/>
        <v>4.53876008817498+0.382841003020126i</v>
      </c>
      <c r="L188" t="str">
        <f t="shared" si="9"/>
        <v>0.246944858118078-0.0274672819653114i</v>
      </c>
      <c r="M188" t="str">
        <f t="shared" si="10"/>
        <v>4.78570494629306+0.355373721054815i</v>
      </c>
      <c r="N188" t="str">
        <f t="shared" si="11"/>
        <v>-0.055327071311203i</v>
      </c>
      <c r="O188" t="str">
        <f t="shared" si="12"/>
        <v>0.998469847976905-0.0552988488214346i</v>
      </c>
      <c r="P188" t="str">
        <f t="shared" si="13"/>
        <v>0.00153015202309503+0.0552988488214346i</v>
      </c>
      <c r="Q188" t="str">
        <f t="shared" si="14"/>
        <v>-0.00153015202309503+0.0000282224897684008i</v>
      </c>
      <c r="R188" t="str">
        <f t="shared" si="15"/>
        <v>-0.333321995293753-36.1455954462385i</v>
      </c>
      <c r="S188" t="str">
        <f t="shared" si="16"/>
        <v>0.0057172173266626i</v>
      </c>
      <c r="T188" t="str">
        <f t="shared" si="17"/>
        <v>0.206652224567772-0.00190567428685119i</v>
      </c>
      <c r="U188" t="str">
        <f t="shared" si="18"/>
        <v>0.0000333333333333333-0.0209029344749009i</v>
      </c>
      <c r="V188" t="str">
        <f t="shared" si="19"/>
        <v>6.66666666666667E-06-0.209029344749009i</v>
      </c>
      <c r="W188" t="str">
        <f t="shared" si="20"/>
        <v>0.0000276033051178804-0.0190026715399759i</v>
      </c>
      <c r="X188" t="str">
        <f t="shared" si="21"/>
        <v>0.00549022009251939-0.0172559187151474i</v>
      </c>
      <c r="Y188" t="str">
        <f t="shared" si="22"/>
        <v>0.009+0.0339292006587698i</v>
      </c>
      <c r="Z188" t="str">
        <f t="shared" si="23"/>
        <v>-5.11901587707512-8.40016430476816i</v>
      </c>
      <c r="AA188" t="str">
        <f t="shared" si="24"/>
        <v>356.342584274717-410.028304483701i</v>
      </c>
      <c r="AB188" t="str">
        <f t="shared" si="25"/>
        <v>0.974661270135197-0.0089879841592377i</v>
      </c>
      <c r="AC188" t="str">
        <f t="shared" si="26"/>
        <v>5.66763535482174+0.30335516208789i</v>
      </c>
      <c r="AD188" t="str">
        <f t="shared" si="27"/>
        <v>0.171393755332207-0.0107595426965872i</v>
      </c>
      <c r="AE188" t="str">
        <f t="shared" si="28"/>
        <v>-0.967749281272596-1.38465743570787i</v>
      </c>
      <c r="AF188" t="str">
        <f t="shared" si="29"/>
        <v>-6.75343557360192+2.45227087922716i</v>
      </c>
      <c r="AG188" t="str">
        <f t="shared" si="30"/>
        <v>1.20512069949011-0.268279554416032i</v>
      </c>
      <c r="AH188" t="str">
        <f t="shared" si="31"/>
        <v>6.6235578973308+7.26481303304564i</v>
      </c>
      <c r="AI188">
        <f t="shared" si="32"/>
        <v>19.851974889959173</v>
      </c>
      <c r="AJ188">
        <f t="shared" si="33"/>
        <v>47.643588462002377</v>
      </c>
      <c r="AK188"/>
      <c r="AL188"/>
      <c r="AM188"/>
      <c r="AN188"/>
    </row>
    <row r="189" spans="1:40" x14ac:dyDescent="0.25">
      <c r="A189"/>
      <c r="B189">
        <f t="shared" si="34"/>
        <v>5500</v>
      </c>
      <c r="C189" s="237" t="str">
        <f t="shared" si="2"/>
        <v>-0.00252640735810649+0.445262490866963i</v>
      </c>
      <c r="D189" s="208" t="str">
        <f t="shared" si="3"/>
        <v>-5.97637508008477+3.41367909664672i</v>
      </c>
      <c r="E189" t="str">
        <f t="shared" si="4"/>
        <v>2870</v>
      </c>
      <c r="F189" t="str">
        <f t="shared" si="5"/>
        <v>0.777000777000777</v>
      </c>
      <c r="G189" t="str">
        <f t="shared" si="0"/>
        <v>0.777000777000777</v>
      </c>
      <c r="H189" t="str">
        <f t="shared" si="6"/>
        <v>0.780927243335995+1.04288553524527i</v>
      </c>
      <c r="I189" t="str">
        <f t="shared" si="7"/>
        <v>21.5984494934298i</v>
      </c>
      <c r="J189" t="str">
        <f t="shared" si="1"/>
        <v>0.368555047423804+4.72504959877866i</v>
      </c>
      <c r="K189" t="str">
        <f t="shared" si="8"/>
        <v>4.54341015491927+0.354387125490681i</v>
      </c>
      <c r="L189" t="str">
        <f t="shared" si="9"/>
        <v>0.246832104107381-0.0279631616375587i</v>
      </c>
      <c r="M189" t="str">
        <f t="shared" si="10"/>
        <v>4.79024225902665+0.326423963853122i</v>
      </c>
      <c r="N189" t="str">
        <f t="shared" si="11"/>
        <v>-0.0563516467058549i</v>
      </c>
      <c r="O189" t="str">
        <f t="shared" si="12"/>
        <v>0.998412666072781-0.0563218272558773i</v>
      </c>
      <c r="P189" t="str">
        <f t="shared" si="13"/>
        <v>0.00158733392721899+0.0563218272558773i</v>
      </c>
      <c r="Q189" t="str">
        <f t="shared" si="14"/>
        <v>-0.00158733392721899+0.0000298194499775972i</v>
      </c>
      <c r="R189" t="str">
        <f t="shared" si="15"/>
        <v>-0.33332157145216-35.4882899910651i</v>
      </c>
      <c r="S189" t="str">
        <f t="shared" si="16"/>
        <v>0.00582309172160079i</v>
      </c>
      <c r="T189" t="str">
        <f t="shared" si="17"/>
        <v>0.206651567660739-0.00194096208335404i</v>
      </c>
      <c r="U189" t="str">
        <f t="shared" si="18"/>
        <v>0.0000333333333333333-0.0205228811208118i</v>
      </c>
      <c r="V189" t="str">
        <f t="shared" si="19"/>
        <v>6.66666666666667E-06-0.205228811208118i</v>
      </c>
      <c r="W189" t="str">
        <f t="shared" si="20"/>
        <v>0.0000276033050929389-0.0186571685618321i</v>
      </c>
      <c r="X189" t="str">
        <f t="shared" si="21"/>
        <v>0.00531072467749675-0.0169979638039259i</v>
      </c>
      <c r="Y189" t="str">
        <f t="shared" si="22"/>
        <v>0.009+0.0345575191894877i</v>
      </c>
      <c r="Z189" t="str">
        <f t="shared" si="23"/>
        <v>-5.20275818740523-7.86944390557463i</v>
      </c>
      <c r="AA189" t="str">
        <f t="shared" si="24"/>
        <v>334.665837093675-410.64190909511i</v>
      </c>
      <c r="AB189" t="str">
        <f t="shared" si="25"/>
        <v>0.974658171877511-0.00915441666985634i</v>
      </c>
      <c r="AC189" t="str">
        <f t="shared" si="26"/>
        <v>5.67183698400945+0.274299910277411i</v>
      </c>
      <c r="AD189" t="str">
        <f t="shared" si="27"/>
        <v>0.17136286114927-0.00990141893469623i</v>
      </c>
      <c r="AE189" t="str">
        <f t="shared" si="28"/>
        <v>-0.969478189753735-1.29701573488353i</v>
      </c>
      <c r="AF189" t="str">
        <f t="shared" si="29"/>
        <v>-6.75730232342076+2.37079356140145i</v>
      </c>
      <c r="AG189" t="str">
        <f t="shared" si="30"/>
        <v>1.19288575523308-0.266730429565645i</v>
      </c>
      <c r="AH189" t="str">
        <f t="shared" si="31"/>
        <v>6.53098393450194+6.88071502487406i</v>
      </c>
      <c r="AI189">
        <f t="shared" si="32"/>
        <v>19.542328120479869</v>
      </c>
      <c r="AJ189">
        <f t="shared" si="33"/>
        <v>46.49373882210844</v>
      </c>
      <c r="AK189"/>
      <c r="AL189"/>
      <c r="AM189"/>
      <c r="AN189"/>
    </row>
    <row r="190" spans="1:40" x14ac:dyDescent="0.25">
      <c r="A190"/>
      <c r="B190">
        <f t="shared" si="34"/>
        <v>5600</v>
      </c>
      <c r="C190" s="237" t="str">
        <f t="shared" si="2"/>
        <v>-0.0024369869153824+0.43731187326764i</v>
      </c>
      <c r="D190" s="208" t="str">
        <f t="shared" si="3"/>
        <v>-5.97568952335722+3.35272436171857i</v>
      </c>
      <c r="E190" t="str">
        <f t="shared" si="4"/>
        <v>2870</v>
      </c>
      <c r="F190" t="str">
        <f t="shared" si="5"/>
        <v>0.777000777000777</v>
      </c>
      <c r="G190" t="str">
        <f t="shared" si="0"/>
        <v>0.777000777000777</v>
      </c>
      <c r="H190" t="str">
        <f t="shared" si="6"/>
        <v>0.785596985849545+1.06112242592288i</v>
      </c>
      <c r="I190" t="str">
        <f t="shared" si="7"/>
        <v>21.9911485751286i</v>
      </c>
      <c r="J190" t="str">
        <f t="shared" si="1"/>
        <v>0.345384670651587+4.81095959148372i</v>
      </c>
      <c r="K190" t="str">
        <f t="shared" si="8"/>
        <v>4.54761412851447+0.326478777915296i</v>
      </c>
      <c r="L190" t="str">
        <f t="shared" si="9"/>
        <v>0.246717386983875-0.0284583503706333i</v>
      </c>
      <c r="M190" t="str">
        <f t="shared" si="10"/>
        <v>4.79433151549834+0.298020427544663i</v>
      </c>
      <c r="N190" t="str">
        <f t="shared" si="11"/>
        <v>-0.0573762221005068i</v>
      </c>
      <c r="O190" t="str">
        <f t="shared" si="12"/>
        <v>0.998354436080321-0.05734474656622i</v>
      </c>
      <c r="P190" t="str">
        <f t="shared" si="13"/>
        <v>0.00164556391967896+0.05734474656622i</v>
      </c>
      <c r="Q190" t="str">
        <f t="shared" si="14"/>
        <v>-0.00164556391967896+0.0000314755342867984i</v>
      </c>
      <c r="R190" t="str">
        <f t="shared" si="15"/>
        <v>-0.333321139829481-34.8544576976231i</v>
      </c>
      <c r="S190" t="str">
        <f t="shared" si="16"/>
        <v>0.00592896611653899i</v>
      </c>
      <c r="T190" t="str">
        <f t="shared" si="17"/>
        <v>0.206650898699549-0.00197624974397515i</v>
      </c>
      <c r="U190" t="str">
        <f t="shared" si="18"/>
        <v>0.0000333333333333334-0.0201564011007973i</v>
      </c>
      <c r="V190" t="str">
        <f t="shared" si="19"/>
        <v>6.66666666666667E-06-0.201564011007973i</v>
      </c>
      <c r="W190" t="str">
        <f t="shared" si="20"/>
        <v>0.0000276033050675398-0.0183240049783017i</v>
      </c>
      <c r="X190" t="str">
        <f t="shared" si="21"/>
        <v>0.00513966591511153-0.0167466462016471i</v>
      </c>
      <c r="Y190" t="str">
        <f t="shared" si="22"/>
        <v>0.009+0.0351858377202057i</v>
      </c>
      <c r="Z190" t="str">
        <f t="shared" si="23"/>
        <v>-5.2477855208412-7.36897411708288i</v>
      </c>
      <c r="AA190" t="str">
        <f t="shared" si="24"/>
        <v>314.253244059703-409.809947938894i</v>
      </c>
      <c r="AB190" t="str">
        <f t="shared" si="25"/>
        <v>0.974655016767207-0.00932084853959792i</v>
      </c>
      <c r="AC190" t="str">
        <f t="shared" si="26"/>
        <v>5.67559706689243+0.245779866900933i</v>
      </c>
      <c r="AD190" t="str">
        <f t="shared" si="27"/>
        <v>0.171334888727082-0.00906186857175657i</v>
      </c>
      <c r="AE190" t="str">
        <f t="shared" si="28"/>
        <v>-0.965905423234599-1.21500761770051i</v>
      </c>
      <c r="AF190" t="str">
        <f t="shared" si="29"/>
        <v>-6.76128650920676+2.29160193579569i</v>
      </c>
      <c r="AG190" t="str">
        <f t="shared" si="30"/>
        <v>1.18146662059001-0.264486117599509i</v>
      </c>
      <c r="AH190" t="str">
        <f t="shared" si="31"/>
        <v>6.42517603136403+6.5180967499912i</v>
      </c>
      <c r="AI190">
        <f t="shared" si="32"/>
        <v>19.230805950885742</v>
      </c>
      <c r="AJ190">
        <f t="shared" si="33"/>
        <v>45.411323599160951</v>
      </c>
      <c r="AK190"/>
      <c r="AL190"/>
      <c r="AM190"/>
      <c r="AN190"/>
    </row>
    <row r="191" spans="1:40" x14ac:dyDescent="0.25">
      <c r="A191"/>
      <c r="B191">
        <f t="shared" si="34"/>
        <v>5700</v>
      </c>
      <c r="C191" s="237" t="str">
        <f t="shared" si="2"/>
        <v>-0.00235223121598093+0.42964019916795i</v>
      </c>
      <c r="D191" s="208" t="str">
        <f t="shared" si="3"/>
        <v>-5.97503972966181+3.29390819362095i</v>
      </c>
      <c r="E191" t="str">
        <f t="shared" si="4"/>
        <v>2870</v>
      </c>
      <c r="F191" t="str">
        <f t="shared" si="5"/>
        <v>0.777000777000777</v>
      </c>
      <c r="G191" t="str">
        <f t="shared" si="0"/>
        <v>0.777000777000777</v>
      </c>
      <c r="H191" t="str">
        <f t="shared" si="6"/>
        <v>0.790345457390859+1.07933035525785i</v>
      </c>
      <c r="I191" t="str">
        <f t="shared" si="7"/>
        <v>22.3838476568273i</v>
      </c>
      <c r="J191" t="str">
        <f t="shared" si="1"/>
        <v>0.321796809613203+4.89686958418879i</v>
      </c>
      <c r="K191" t="str">
        <f t="shared" si="8"/>
        <v>4.55139752450166+0.299094182004582i</v>
      </c>
      <c r="L191" t="str">
        <f t="shared" si="9"/>
        <v>0.246600712363944-0.0289528366931702i</v>
      </c>
      <c r="M191" t="str">
        <f t="shared" si="10"/>
        <v>4.7979982368656+0.270141345311412i</v>
      </c>
      <c r="N191" t="str">
        <f t="shared" si="11"/>
        <v>-0.0584007974951587i</v>
      </c>
      <c r="O191" t="str">
        <f t="shared" si="12"/>
        <v>0.998295158060652-0.0583676056786486i</v>
      </c>
      <c r="P191" t="str">
        <f t="shared" si="13"/>
        <v>0.00170484193934795+0.0583676056786486i</v>
      </c>
      <c r="Q191" t="str">
        <f t="shared" si="14"/>
        <v>-0.00170484193934795+0.0000331918165101044i</v>
      </c>
      <c r="R191" t="str">
        <f t="shared" si="15"/>
        <v>-0.333320700430113-34.2428631363353i</v>
      </c>
      <c r="S191" t="str">
        <f t="shared" si="16"/>
        <v>0.00603484051147718i</v>
      </c>
      <c r="T191" t="str">
        <f t="shared" si="17"/>
        <v>0.206650217684125-0.0020115372662696i</v>
      </c>
      <c r="U191" t="str">
        <f t="shared" si="18"/>
        <v>0.0000333333333333333-0.0198027800288535i</v>
      </c>
      <c r="V191" t="str">
        <f t="shared" si="19"/>
        <v>6.66666666666667E-06-0.198027800288535i</v>
      </c>
      <c r="W191" t="str">
        <f t="shared" si="20"/>
        <v>0.0000276033050416828-0.0180025313475627i</v>
      </c>
      <c r="X191" t="str">
        <f t="shared" si="21"/>
        <v>0.00497654029212252-0.0165017675819687i</v>
      </c>
      <c r="Y191" t="str">
        <f t="shared" si="22"/>
        <v>0.009+0.0358141562509236i</v>
      </c>
      <c r="Z191" t="str">
        <f t="shared" si="23"/>
        <v>-5.26049884236216-6.89930488746834i</v>
      </c>
      <c r="AA191" t="str">
        <f t="shared" si="24"/>
        <v>295.116895795234-407.784192314413i</v>
      </c>
      <c r="AB191" t="str">
        <f t="shared" si="25"/>
        <v>0.974651804803922-0.00948727975693114i</v>
      </c>
      <c r="AC191" t="str">
        <f t="shared" si="26"/>
        <v>5.67894054752398+0.217773798213521i</v>
      </c>
      <c r="AD191" t="str">
        <f t="shared" si="27"/>
        <v>0.171309658423203-0.00823992333619607i</v>
      </c>
      <c r="AE191" t="str">
        <f t="shared" si="28"/>
        <v>-0.958024003166499-1.13857145645852i</v>
      </c>
      <c r="AF191" t="str">
        <f t="shared" si="29"/>
        <v>-6.76538518705267+2.2145778383631i</v>
      </c>
      <c r="AG191" t="str">
        <f t="shared" si="30"/>
        <v>1.17085047615499-0.261686582878244i</v>
      </c>
      <c r="AH191" t="str">
        <f t="shared" si="31"/>
        <v>6.3086313078783+6.17682621032907i</v>
      </c>
      <c r="AI191">
        <f t="shared" si="32"/>
        <v>18.918273236283476</v>
      </c>
      <c r="AJ191">
        <f t="shared" si="33"/>
        <v>44.395168716939814</v>
      </c>
      <c r="AK191"/>
      <c r="AL191"/>
      <c r="AM191"/>
      <c r="AN191"/>
    </row>
    <row r="192" spans="1:40" x14ac:dyDescent="0.25">
      <c r="A192"/>
      <c r="B192">
        <f t="shared" si="34"/>
        <v>5800</v>
      </c>
      <c r="C192" s="237" t="str">
        <f t="shared" si="2"/>
        <v>-0.00227182135897069+0.422233042171688i</v>
      </c>
      <c r="D192" s="208" t="str">
        <f t="shared" si="3"/>
        <v>-5.9744232540914+3.23711998998294i</v>
      </c>
      <c r="E192" t="str">
        <f t="shared" si="4"/>
        <v>2870</v>
      </c>
      <c r="F192" t="str">
        <f t="shared" si="5"/>
        <v>0.777000777000777</v>
      </c>
      <c r="G192" t="str">
        <f t="shared" si="0"/>
        <v>0.777000777000777</v>
      </c>
      <c r="H192" t="str">
        <f t="shared" si="6"/>
        <v>0.795172383017286+1.09750870536728i</v>
      </c>
      <c r="I192" t="str">
        <f t="shared" si="7"/>
        <v>22.776546738526i</v>
      </c>
      <c r="J192" t="str">
        <f t="shared" si="1"/>
        <v>0.297791464308654+4.98277957689386i</v>
      </c>
      <c r="K192" t="str">
        <f t="shared" si="8"/>
        <v>4.55478388655634+0.272212676128974i</v>
      </c>
      <c r="L192" t="str">
        <f t="shared" si="9"/>
        <v>0.246482085951709-0.0294466091905604i</v>
      </c>
      <c r="M192" t="str">
        <f t="shared" si="10"/>
        <v>4.80126597250805+0.242766066938414i</v>
      </c>
      <c r="N192" t="str">
        <f t="shared" si="11"/>
        <v>-0.0594253728898106i</v>
      </c>
      <c r="O192" t="str">
        <f t="shared" si="12"/>
        <v>0.998234832076001-0.0593904035194118i</v>
      </c>
      <c r="P192" t="str">
        <f t="shared" si="13"/>
        <v>0.00176516792399894+0.0593904035194118i</v>
      </c>
      <c r="Q192" t="str">
        <f t="shared" si="14"/>
        <v>-0.00176516792399894+0.0000349693703987977i</v>
      </c>
      <c r="R192" t="str">
        <f t="shared" si="15"/>
        <v>-0.333320253250523-33.6523560796615i</v>
      </c>
      <c r="S192" t="str">
        <f t="shared" si="16"/>
        <v>0.00614071490641539i</v>
      </c>
      <c r="T192" t="str">
        <f t="shared" si="17"/>
        <v>0.206649524614376-0.00204682464774564i</v>
      </c>
      <c r="U192" t="str">
        <f t="shared" si="18"/>
        <v>0.0000333333333333334-0.0194613527869767i</v>
      </c>
      <c r="V192" t="str">
        <f t="shared" si="19"/>
        <v>6.66666666666667E-06-0.194613527869767i</v>
      </c>
      <c r="W192" t="str">
        <f t="shared" si="20"/>
        <v>0.0000276033050153684-0.0176921430168847i</v>
      </c>
      <c r="X192" t="str">
        <f t="shared" si="21"/>
        <v>0.00482087995401443-0.0162631327864103i</v>
      </c>
      <c r="Y192" t="str">
        <f t="shared" si="22"/>
        <v>0.009+0.0364424747816416i</v>
      </c>
      <c r="Z192" t="str">
        <f t="shared" si="23"/>
        <v>-5.24655264039233-6.46019744817545i</v>
      </c>
      <c r="AA192" t="str">
        <f t="shared" si="24"/>
        <v>277.238888762497-404.785973782469i</v>
      </c>
      <c r="AB192" t="str">
        <f t="shared" si="25"/>
        <v>0.974648535987226-0.00965371031010383i</v>
      </c>
      <c r="AC192" t="str">
        <f t="shared" si="26"/>
        <v>5.6818904442736+0.19026156090855i</v>
      </c>
      <c r="AD192" t="str">
        <f t="shared" si="27"/>
        <v>0.171287005883755-0.00743468108496759i</v>
      </c>
      <c r="AE192" t="str">
        <f t="shared" si="28"/>
        <v>-0.946695800757418-1.06754143263903i</v>
      </c>
      <c r="AF192" t="str">
        <f t="shared" si="29"/>
        <v>-6.76959563710869+2.13961128461566i</v>
      </c>
      <c r="AG192" t="str">
        <f t="shared" si="30"/>
        <v>1.16101023166349-0.258452651906766i</v>
      </c>
      <c r="AH192" t="str">
        <f t="shared" si="31"/>
        <v>6.18362164616111+5.85648259923027i</v>
      </c>
      <c r="AI192">
        <f t="shared" si="32"/>
        <v>18.605509988269439</v>
      </c>
      <c r="AJ192">
        <f t="shared" si="33"/>
        <v>43.443611795579734</v>
      </c>
      <c r="AK192"/>
      <c r="AL192"/>
      <c r="AM192"/>
      <c r="AN192"/>
    </row>
    <row r="193" spans="1:40" x14ac:dyDescent="0.25">
      <c r="A193"/>
      <c r="B193">
        <f t="shared" si="34"/>
        <v>5900</v>
      </c>
      <c r="C193" s="237" t="str">
        <f t="shared" si="2"/>
        <v>-0.00219546523632654+0.415076953801692i</v>
      </c>
      <c r="D193" s="208" t="str">
        <f t="shared" si="3"/>
        <v>-5.97383785715113+3.18225664581297i</v>
      </c>
      <c r="E193" t="str">
        <f t="shared" si="4"/>
        <v>2870</v>
      </c>
      <c r="F193" t="str">
        <f t="shared" si="5"/>
        <v>0.777000777000777</v>
      </c>
      <c r="G193" t="str">
        <f t="shared" si="0"/>
        <v>0.777000777000777</v>
      </c>
      <c r="H193" t="str">
        <f t="shared" si="6"/>
        <v>0.800077483465273+1.11565686954737i</v>
      </c>
      <c r="I193" t="str">
        <f t="shared" si="7"/>
        <v>23.1692458202247i</v>
      </c>
      <c r="J193" t="str">
        <f t="shared" si="1"/>
        <v>0.273368634737938+5.06868956959893i</v>
      </c>
      <c r="K193" t="str">
        <f t="shared" si="8"/>
        <v>4.557794965714+0.245814656842611i</v>
      </c>
      <c r="L193" t="str">
        <f t="shared" si="9"/>
        <v>0.246361513538339-0.0299396565057697i</v>
      </c>
      <c r="M193" t="str">
        <f t="shared" si="10"/>
        <v>4.80415647925234+0.215875000336841i</v>
      </c>
      <c r="N193" t="str">
        <f t="shared" si="11"/>
        <v>-0.0604499482844626i</v>
      </c>
      <c r="O193" t="str">
        <f t="shared" si="12"/>
        <v>0.998173458189695-0.060413139014823i</v>
      </c>
      <c r="P193" t="str">
        <f t="shared" si="13"/>
        <v>0.00182654181030495+0.060413139014823i</v>
      </c>
      <c r="Q193" t="str">
        <f t="shared" si="14"/>
        <v>-0.00182654181030495+0.0000368092696396011i</v>
      </c>
      <c r="R193" t="str">
        <f t="shared" si="15"/>
        <v>-0.333319798292293-33.0818642815881i</v>
      </c>
      <c r="S193" t="str">
        <f t="shared" si="16"/>
        <v>0.00624658930135357i</v>
      </c>
      <c r="T193" t="str">
        <f t="shared" si="17"/>
        <v>0.206648819490199-0.00208211188594197i</v>
      </c>
      <c r="U193" t="str">
        <f t="shared" si="18"/>
        <v>0.0000333333333333333-0.0191314993499093i</v>
      </c>
      <c r="V193" t="str">
        <f t="shared" si="19"/>
        <v>6.66666666666667E-06-0.191314993499093i</v>
      </c>
      <c r="W193" t="str">
        <f t="shared" si="20"/>
        <v>0.0000276033049885963-0.0173922763269425i</v>
      </c>
      <c r="X193" t="str">
        <f t="shared" si="21"/>
        <v>0.00467224984534971-0.0160305503844386i</v>
      </c>
      <c r="Y193" t="str">
        <f t="shared" si="22"/>
        <v>0.009+0.0370707933123596i</v>
      </c>
      <c r="Z193" t="str">
        <f t="shared" si="23"/>
        <v>-5.21086754247557-6.05084653880113i</v>
      </c>
      <c r="AA193" t="str">
        <f t="shared" si="24"/>
        <v>260.580056046445-401.006984468856i</v>
      </c>
      <c r="AB193" t="str">
        <f t="shared" si="25"/>
        <v>0.974645210316634-0.00982014018750745i</v>
      </c>
      <c r="AC193" t="str">
        <f t="shared" si="26"/>
        <v>5.6844680248812+0.163224044996424i</v>
      </c>
      <c r="AD193" t="str">
        <f t="shared" si="27"/>
        <v>0.171266780508878-0.00664530026562524i</v>
      </c>
      <c r="AE193" t="str">
        <f t="shared" si="28"/>
        <v>-0.932658199769551-1.00168122658961i</v>
      </c>
      <c r="AF193" t="str">
        <f t="shared" si="29"/>
        <v>-6.7739153406164+2.0665997762656i</v>
      </c>
      <c r="AG193" t="str">
        <f t="shared" si="30"/>
        <v>1.15190930150543-0.254887124624124i</v>
      </c>
      <c r="AH193" t="str">
        <f t="shared" si="31"/>
        <v>6.05217897622112+5.55642279198679i</v>
      </c>
      <c r="AI193">
        <f t="shared" si="32"/>
        <v>18.293211738807219</v>
      </c>
      <c r="AJ193">
        <f t="shared" si="33"/>
        <v>42.554616110866689</v>
      </c>
      <c r="AK193"/>
      <c r="AL193"/>
      <c r="AM193"/>
      <c r="AN193"/>
    </row>
    <row r="194" spans="1:40" x14ac:dyDescent="0.25">
      <c r="A194"/>
      <c r="B194">
        <f t="shared" si="34"/>
        <v>6000</v>
      </c>
      <c r="C194" s="237" t="str">
        <f t="shared" si="2"/>
        <v>-0.00212289487640133+0.408159382020405i</v>
      </c>
      <c r="D194" s="208" t="str">
        <f t="shared" si="3"/>
        <v>-5.9732814843917+3.12922192882311i</v>
      </c>
      <c r="E194" t="str">
        <f t="shared" si="4"/>
        <v>2870</v>
      </c>
      <c r="F194" t="str">
        <f t="shared" si="5"/>
        <v>0.777000777000777</v>
      </c>
      <c r="G194" t="str">
        <f t="shared" si="0"/>
        <v>0.777000777000777</v>
      </c>
      <c r="H194" t="str">
        <f t="shared" si="6"/>
        <v>0.805060475212606+1.13377425163774i</v>
      </c>
      <c r="I194" t="str">
        <f t="shared" si="7"/>
        <v>23.5619449019234i</v>
      </c>
      <c r="J194" t="str">
        <f t="shared" si="1"/>
        <v>0.248528320901056+5.15459956230399i</v>
      </c>
      <c r="K194" t="str">
        <f t="shared" si="8"/>
        <v>4.56045088123421+0.219881522582963i</v>
      </c>
      <c r="L194" t="str">
        <f t="shared" si="9"/>
        <v>0.246239001001361-0.0304319673401517i</v>
      </c>
      <c r="M194" t="str">
        <f t="shared" si="10"/>
        <v>4.80668988223557+0.189449555242811i</v>
      </c>
      <c r="N194" t="str">
        <f t="shared" si="11"/>
        <v>-0.0614745236791145i</v>
      </c>
      <c r="O194" t="str">
        <f t="shared" si="12"/>
        <v>0.998111036466163-0.0614358110912606i</v>
      </c>
      <c r="P194" t="str">
        <f t="shared" si="13"/>
        <v>0.00188896353383705+0.0614358110912606i</v>
      </c>
      <c r="Q194" t="str">
        <f t="shared" si="14"/>
        <v>-0.00188896353383705+0.0000387125878538938i</v>
      </c>
      <c r="R194" t="str">
        <f t="shared" si="15"/>
        <v>-0.333319335553576-32.5303869792028i</v>
      </c>
      <c r="S194" t="str">
        <f t="shared" si="16"/>
        <v>0.00635246369629178i</v>
      </c>
      <c r="T194" t="str">
        <f t="shared" si="17"/>
        <v>0.206648102311709-0.00211739897837619i</v>
      </c>
      <c r="U194" t="str">
        <f t="shared" si="18"/>
        <v>0.0000333333333333333-0.0188126410274108i</v>
      </c>
      <c r="V194" t="str">
        <f t="shared" si="19"/>
        <v>6.66666666666667E-06-0.188126410274108i</v>
      </c>
      <c r="W194" t="str">
        <f t="shared" si="20"/>
        <v>0.0000276033049613665-0.0171024051956993i</v>
      </c>
      <c r="X194" t="str">
        <f t="shared" si="21"/>
        <v>0.0045302450998564-0.0158038331063932i</v>
      </c>
      <c r="Y194" t="str">
        <f t="shared" si="22"/>
        <v>0.009+0.0376991118430775i</v>
      </c>
      <c r="Z194" t="str">
        <f t="shared" si="23"/>
        <v>-5.15767372928713-5.67005939470504i</v>
      </c>
      <c r="AA194" t="str">
        <f t="shared" si="24"/>
        <v>245.086953513622-396.611230787127i</v>
      </c>
      <c r="AB194" t="str">
        <f t="shared" si="25"/>
        <v>0.974641827792689-0.00998656937743391i</v>
      </c>
      <c r="AC194" t="str">
        <f t="shared" si="26"/>
        <v>5.68669296358166+0.13664311881161i</v>
      </c>
      <c r="AD194" t="str">
        <f t="shared" si="27"/>
        <v>0.171248844094846-0.00587099492468623i</v>
      </c>
      <c r="AE194" t="str">
        <f t="shared" si="28"/>
        <v>-0.916534554287758-0.940710441004526i</v>
      </c>
      <c r="AF194" t="str">
        <f t="shared" si="29"/>
        <v>-6.77834195960431+1.99544767718537i</v>
      </c>
      <c r="AG194" t="str">
        <f t="shared" si="30"/>
        <v>1.14350532498745-0.251076391096804i</v>
      </c>
      <c r="AH194" t="str">
        <f t="shared" si="31"/>
        <v>5.91609323020479+5.27584044646533i</v>
      </c>
      <c r="AI194">
        <f t="shared" si="32"/>
        <v>17.981992108679346</v>
      </c>
      <c r="AJ194">
        <f t="shared" si="33"/>
        <v>41.725870194816899</v>
      </c>
      <c r="AK194"/>
      <c r="AL194"/>
      <c r="AM194"/>
      <c r="AN194"/>
    </row>
    <row r="195" spans="1:40" x14ac:dyDescent="0.25">
      <c r="A195"/>
      <c r="B195">
        <f t="shared" si="34"/>
        <v>6100</v>
      </c>
      <c r="C195" s="237" t="str">
        <f t="shared" si="2"/>
        <v>-0.00205386408968808+0.40146859776327i</v>
      </c>
      <c r="D195" s="208" t="str">
        <f t="shared" si="3"/>
        <v>-5.97275224836023+3.07792591618507i</v>
      </c>
      <c r="E195" t="str">
        <f t="shared" si="4"/>
        <v>2870</v>
      </c>
      <c r="F195" t="str">
        <f t="shared" si="5"/>
        <v>0.777000777000777</v>
      </c>
      <c r="G195" t="str">
        <f t="shared" si="0"/>
        <v>0.777000777000777</v>
      </c>
      <c r="H195" t="str">
        <f t="shared" si="6"/>
        <v>0.810121070538498+1.15186026545157i</v>
      </c>
      <c r="I195" t="str">
        <f t="shared" si="7"/>
        <v>23.9546439836222i</v>
      </c>
      <c r="J195" t="str">
        <f t="shared" si="1"/>
        <v>0.223270522798008+5.24050955500905i</v>
      </c>
      <c r="K195" t="str">
        <f t="shared" si="8"/>
        <v>4.56277026517888+0.194395619704568i</v>
      </c>
      <c r="L195" t="str">
        <f t="shared" si="9"/>
        <v>0.246114554303953-0.0309235304542478i</v>
      </c>
      <c r="M195" t="str">
        <f t="shared" si="10"/>
        <v>4.80888481948283+0.16347208925032i</v>
      </c>
      <c r="N195" t="str">
        <f t="shared" si="11"/>
        <v>-0.0624990990737664i</v>
      </c>
      <c r="O195" t="str">
        <f t="shared" si="12"/>
        <v>0.998047566970932-0.0624584186751701i</v>
      </c>
      <c r="P195" t="str">
        <f t="shared" si="13"/>
        <v>0.001952433029068+0.0624584186751701i</v>
      </c>
      <c r="Q195" t="str">
        <f t="shared" si="14"/>
        <v>-0.001952433029068+0.0000406803985962961i</v>
      </c>
      <c r="R195" t="str">
        <f t="shared" si="15"/>
        <v>-0.333318865036941-31.9969890333604i</v>
      </c>
      <c r="S195" t="str">
        <f t="shared" si="16"/>
        <v>0.00645833809122997i</v>
      </c>
      <c r="T195" t="str">
        <f t="shared" si="17"/>
        <v>0.206647373078819-0.00215268592259362i</v>
      </c>
      <c r="U195" t="str">
        <f t="shared" si="18"/>
        <v>0.0000333333333333334-0.0185042370761418i</v>
      </c>
      <c r="V195" t="str">
        <f t="shared" si="19"/>
        <v>6.66666666666667E-06-0.185042370761418i</v>
      </c>
      <c r="W195" t="str">
        <f t="shared" si="20"/>
        <v>0.0000276033049336792-0.0168220380383011i</v>
      </c>
      <c r="X195" t="str">
        <f t="shared" si="21"/>
        <v>0.00439448865747165-0.0155827981702264i</v>
      </c>
      <c r="Y195" t="str">
        <f t="shared" si="22"/>
        <v>0.009+0.0383274303737955i</v>
      </c>
      <c r="Z195" t="str">
        <f t="shared" si="23"/>
        <v>-5.09057146487951-5.31639573477307i</v>
      </c>
      <c r="AA195" t="str">
        <f t="shared" si="24"/>
        <v>230.697286967314-391.737607654464i</v>
      </c>
      <c r="AB195" t="str">
        <f t="shared" si="25"/>
        <v>0.974638388414979-0.0101529978683059i</v>
      </c>
      <c r="AC195" t="str">
        <f t="shared" si="26"/>
        <v>5.68858348230769+0.110501576296624i</v>
      </c>
      <c r="AD195" t="str">
        <f t="shared" si="27"/>
        <v>0.171233069629869-0.00511103020056609i</v>
      </c>
      <c r="AE195" t="str">
        <f t="shared" si="28"/>
        <v>-0.898846437260123-0.884324696537198i</v>
      </c>
      <c r="AF195" t="str">
        <f t="shared" si="29"/>
        <v>-6.78287331889873+1.9260656507335i</v>
      </c>
      <c r="AG195" t="str">
        <f t="shared" si="30"/>
        <v>1.13575297513058-0.24709227253343i</v>
      </c>
      <c r="AH195" t="str">
        <f t="shared" si="31"/>
        <v>5.77691954301941+5.01381677540155i</v>
      </c>
      <c r="AI195">
        <f t="shared" si="32"/>
        <v>17.672386938336459</v>
      </c>
      <c r="AJ195">
        <f t="shared" si="33"/>
        <v>40.95487297087427</v>
      </c>
      <c r="AK195"/>
      <c r="AL195"/>
      <c r="AM195"/>
      <c r="AN195"/>
    </row>
    <row r="196" spans="1:40" x14ac:dyDescent="0.25">
      <c r="A196"/>
      <c r="B196">
        <f t="shared" si="34"/>
        <v>6200</v>
      </c>
      <c r="C196" s="237" t="str">
        <f t="shared" si="2"/>
        <v>-0.00198814637819049+0.394993628580454i</v>
      </c>
      <c r="D196" s="208" t="str">
        <f t="shared" si="3"/>
        <v>-5.97224841257208+3.02828448578348i</v>
      </c>
      <c r="E196" t="str">
        <f t="shared" si="4"/>
        <v>2870</v>
      </c>
      <c r="F196" t="str">
        <f t="shared" si="5"/>
        <v>0.777000777000777</v>
      </c>
      <c r="G196" t="str">
        <f t="shared" si="0"/>
        <v>0.777000777000777</v>
      </c>
      <c r="H196" t="str">
        <f t="shared" si="6"/>
        <v>0.815258977582086+1.16991433426434i</v>
      </c>
      <c r="I196" t="str">
        <f t="shared" si="7"/>
        <v>24.3473430653209i</v>
      </c>
      <c r="J196" t="str">
        <f t="shared" si="1"/>
        <v>0.197595240428795+5.32641954771412i</v>
      </c>
      <c r="K196" t="str">
        <f t="shared" si="8"/>
        <v>4.56477039252629+0.169340190935686i</v>
      </c>
      <c r="L196" t="str">
        <f t="shared" si="9"/>
        <v>0.24598817949424-0.0314143346685784i</v>
      </c>
      <c r="M196" t="str">
        <f t="shared" si="10"/>
        <v>4.81075857202053+0.137925856267108i</v>
      </c>
      <c r="N196" t="str">
        <f t="shared" si="11"/>
        <v>-0.0635236744684183i</v>
      </c>
      <c r="O196" t="str">
        <f t="shared" si="12"/>
        <v>0.997983049770629-0.0634809606930642i</v>
      </c>
      <c r="P196" t="str">
        <f t="shared" si="13"/>
        <v>0.00201695022937098+0.0634809606930642i</v>
      </c>
      <c r="Q196" t="str">
        <f t="shared" si="14"/>
        <v>-0.00201695022937098+0.0000427137753541001i</v>
      </c>
      <c r="R196" t="str">
        <f t="shared" si="15"/>
        <v>-0.333318386738863-31.4807956364688i</v>
      </c>
      <c r="S196" t="str">
        <f t="shared" si="16"/>
        <v>0.00656421248616817i</v>
      </c>
      <c r="T196" t="str">
        <f t="shared" si="17"/>
        <v>0.206646631791417-0.00218797271610068i</v>
      </c>
      <c r="U196" t="str">
        <f t="shared" si="18"/>
        <v>0.0000333333333333333-0.0182057816394298i</v>
      </c>
      <c r="V196" t="str">
        <f t="shared" si="19"/>
        <v>6.66666666666667E-06-0.182057816394298i</v>
      </c>
      <c r="W196" t="str">
        <f t="shared" si="20"/>
        <v>0.0000276033049055341-0.0165507149850456i</v>
      </c>
      <c r="X196" t="str">
        <f t="shared" si="21"/>
        <v>0.00426462908759893-0.0153672675197673i</v>
      </c>
      <c r="Y196" t="str">
        <f t="shared" si="22"/>
        <v>0.009+0.0389557489045134i</v>
      </c>
      <c r="Z196" t="str">
        <f t="shared" si="23"/>
        <v>-5.01259911636484-4.98827436897584i</v>
      </c>
      <c r="AA196" t="str">
        <f t="shared" si="24"/>
        <v>217.344014779214-386.502721851343i</v>
      </c>
      <c r="AB196" t="str">
        <f t="shared" si="25"/>
        <v>0.974634892182978-0.0103194256483626i</v>
      </c>
      <c r="AC196" t="str">
        <f t="shared" si="26"/>
        <v>5.6901564777783+0.0847830866559488i</v>
      </c>
      <c r="AD196" t="str">
        <f t="shared" si="27"/>
        <v>0.17121934022419-0.00436471824716173i</v>
      </c>
      <c r="AE196" t="str">
        <f t="shared" si="28"/>
        <v>-0.880026325672462-0.832210463484376i</v>
      </c>
      <c r="AF196" t="str">
        <f t="shared" si="29"/>
        <v>-6.78750739015417+1.85837015151914i</v>
      </c>
      <c r="AG196" t="str">
        <f t="shared" si="30"/>
        <v>1.1286060144529-0.242993898831201i</v>
      </c>
      <c r="AH196" t="str">
        <f t="shared" si="31"/>
        <v>5.63599175690557+4.76936287485884i</v>
      </c>
      <c r="AI196">
        <f t="shared" si="32"/>
        <v>17.364859443096968</v>
      </c>
      <c r="AJ196">
        <f t="shared" si="33"/>
        <v>40.239005046335805</v>
      </c>
      <c r="AK196"/>
      <c r="AL196"/>
      <c r="AM196"/>
      <c r="AN196"/>
    </row>
    <row r="197" spans="1:40" x14ac:dyDescent="0.25">
      <c r="A197"/>
      <c r="B197">
        <f t="shared" si="34"/>
        <v>6300</v>
      </c>
      <c r="C197" s="237" t="str">
        <f t="shared" si="2"/>
        <v>-0.00192553307520053+0.388724198597281i</v>
      </c>
      <c r="D197" s="208" t="str">
        <f t="shared" si="3"/>
        <v>-5.97176837724916+2.98021885591249i</v>
      </c>
      <c r="E197" t="str">
        <f t="shared" si="4"/>
        <v>2870</v>
      </c>
      <c r="F197" t="str">
        <f t="shared" si="5"/>
        <v>0.777000777000777</v>
      </c>
      <c r="G197" t="str">
        <f t="shared" ref="G197:G260" si="35">IF($C$11=$C$7,$C$24,F197)</f>
        <v>0.777000777000777</v>
      </c>
      <c r="H197" t="str">
        <f t="shared" si="6"/>
        <v>0.820473900399373+1.18793589035429i</v>
      </c>
      <c r="I197" t="str">
        <f t="shared" si="7"/>
        <v>24.7400421470196i</v>
      </c>
      <c r="J197" t="str">
        <f t="shared" ref="J197:J260" si="36">IMSUM(COMPLEX(0,2*PI()*B197*$C$113*$C$112),COMPLEX(0,2*PI()*B197*$C$113*$C$111),COMPLEX(0,2*PI()*B197*$C$28*10^-12*$C$111),COMPLEX(-1*2*PI()*B197*2*PI()*B197*$C$113*$C$112*$C$28*10^-12*$C$111,0),COMPLEX(1,0))</f>
        <v>0.171502473793414+5.41232954041918i</v>
      </c>
      <c r="K197" t="str">
        <f t="shared" si="8"/>
        <v>4.56646729842135+0.144699326293302i</v>
      </c>
      <c r="L197" t="str">
        <f t="shared" si="9"/>
        <v>0.245859882704571-0.0319043688644252i</v>
      </c>
      <c r="M197" t="str">
        <f t="shared" si="10"/>
        <v>4.81232718112592+0.112794957428877i</v>
      </c>
      <c r="N197" t="str">
        <f t="shared" si="11"/>
        <v>-0.0645482498630702i</v>
      </c>
      <c r="O197" t="str">
        <f t="shared" si="12"/>
        <v>0.997917484932981-0.0645034360715249i</v>
      </c>
      <c r="P197" t="str">
        <f t="shared" si="13"/>
        <v>0.00208251506701895+0.0645034360715249i</v>
      </c>
      <c r="Q197" t="str">
        <f t="shared" si="14"/>
        <v>-0.00208251506701895+0.0000448137915453062i</v>
      </c>
      <c r="R197" t="str">
        <f t="shared" si="15"/>
        <v>-0.333317900663105-30.9809875242821i</v>
      </c>
      <c r="S197" t="str">
        <f t="shared" si="16"/>
        <v>0.00667008688110636i</v>
      </c>
      <c r="T197" t="str">
        <f t="shared" si="17"/>
        <v>0.206645878449434-0.00222325935645089i</v>
      </c>
      <c r="U197" t="str">
        <f t="shared" si="18"/>
        <v>0.0000333333333333334-0.0179168009784865i</v>
      </c>
      <c r="V197" t="str">
        <f t="shared" si="19"/>
        <v>6.66666666666667E-06-0.179168009784865i</v>
      </c>
      <c r="W197" t="str">
        <f t="shared" si="20"/>
        <v>0.0000276033048769315-0.0162880053643072i</v>
      </c>
      <c r="X197" t="str">
        <f t="shared" si="21"/>
        <v>0.00414033859972297-0.0151570679894557i</v>
      </c>
      <c r="Y197" t="str">
        <f t="shared" si="22"/>
        <v>0.009+0.0395840674352314i</v>
      </c>
      <c r="Z197" t="str">
        <f t="shared" si="23"/>
        <v>-4.92630226181192-4.68405230103906i</v>
      </c>
      <c r="AA197" t="str">
        <f t="shared" si="24"/>
        <v>204.958366118685-381.00372053531i</v>
      </c>
      <c r="AB197" t="str">
        <f t="shared" si="25"/>
        <v>0.974631339096358-0.0104858527060653i</v>
      </c>
      <c r="AC197" t="str">
        <f t="shared" si="26"/>
        <v>5.69142763602014+0.0594721464075423i</v>
      </c>
      <c r="AD197" t="str">
        <f t="shared" si="27"/>
        <v>0.171207548157547-0.00363141454094281i</v>
      </c>
      <c r="AE197" t="str">
        <f t="shared" si="28"/>
        <v>-0.860429867364328-0.784055664235992i</v>
      </c>
      <c r="AF197" t="str">
        <f t="shared" si="29"/>
        <v>-6.79224227764853+1.7922829655582i</v>
      </c>
      <c r="AG197" t="str">
        <f t="shared" si="30"/>
        <v>1.12201874952968-0.238829505874409i</v>
      </c>
      <c r="AH197" t="str">
        <f t="shared" si="31"/>
        <v>5.49443983063461+4.54145404277958i</v>
      </c>
      <c r="AI197">
        <f t="shared" si="32"/>
        <v>17.059805959341258</v>
      </c>
      <c r="AJ197">
        <f t="shared" si="33"/>
        <v>39.575587248596776</v>
      </c>
      <c r="AK197"/>
      <c r="AL197"/>
      <c r="AM197"/>
      <c r="AN197"/>
    </row>
    <row r="198" spans="1:40" x14ac:dyDescent="0.25">
      <c r="A198"/>
      <c r="B198">
        <f t="shared" si="34"/>
        <v>6400</v>
      </c>
      <c r="C198" s="237" t="str">
        <f t="shared" ref="C198:C261" si="37">IMPRODUCT(COMPLEX(-1,0),IMDIV(IMPRODUCT(G198,COMPLEX($C$100+$C$101,0)),COMPLEX($C$100,2*PI()*B198*$C$103*$C$102*(2*$C$100+$C$101))))</f>
        <v>-0.00186583168691298+0.38265067410238i</v>
      </c>
      <c r="D198" s="208" t="str">
        <f t="shared" ref="D198:D261" si="38">IMPRODUCT(COMPLEX($C$106,0),IMSUB(C198,G198))</f>
        <v>-5.97131066660563+2.93365516811825i</v>
      </c>
      <c r="E198" t="str">
        <f t="shared" ref="E198:E261" si="39">IMDIV(COMPLEX($C$20*10^3,0),COMPLEX(1,2*PI()*B198*$C$20*1000*$C$29*10^-12))</f>
        <v>2870</v>
      </c>
      <c r="F198" t="str">
        <f t="shared" ref="F198:F261" si="40">IMDIV(COMPLEX($C$22*1000,0),IMSUM(COMPLEX($C$22*1000,0),E198))</f>
        <v>0.777000777000777</v>
      </c>
      <c r="G198" t="str">
        <f t="shared" si="35"/>
        <v>0.777000777000777</v>
      </c>
      <c r="H198" t="str">
        <f t="shared" ref="H198:H261" si="41">IMPRODUCT(COMPLEX($C$108,0),IMPRODUCT(COMPLEX(-1,0),D198),IMDIV(COMPLEX(0,2*PI()*B198*$C$109*$C$110),COMPLEX(1,2*PI()*B198*$C$109*$C$110)))</f>
        <v>0.825765539018973+1.20592437458903i</v>
      </c>
      <c r="I198" t="str">
        <f t="shared" ref="I198:I261" si="42">COMPLEX(0,2*PI()*B198*$C$113*$C$112*$C$114)</f>
        <v>25.1327412287183i</v>
      </c>
      <c r="J198" t="str">
        <f t="shared" si="36"/>
        <v>0.144992222891868+5.49823953312426i</v>
      </c>
      <c r="K198" t="str">
        <f t="shared" ref="K198:K261" si="43">IMDIV(I198,J198)</f>
        <v>4.56787588396969+0.12045791645141i</v>
      </c>
      <c r="L198" t="str">
        <f t="shared" ref="L198:L261" si="44">IMDIV(COMPLEX($C$117,0),COMPLEX(1,2*PI()*B198*$C$115*$C$116))</f>
        <v>0.245729670150791-0.0323936219846019i</v>
      </c>
      <c r="M198" t="str">
        <f t="shared" ref="M198:M261" si="45">IMSUM(K198,L198)</f>
        <v>4.81360555412048+0.0880642944668081i</v>
      </c>
      <c r="N198" t="str">
        <f t="shared" ref="N198:N261" si="46">COMPLEX(0,-2*PI()*B198*$C$43)</f>
        <v>-0.0655728252577221i</v>
      </c>
      <c r="O198" t="str">
        <f t="shared" ref="O198:O261" si="47">IMEXP(N198)</f>
        <v>0.997850872526816-0.0655258437372037i</v>
      </c>
      <c r="P198" t="str">
        <f t="shared" ref="P198:P261" si="48">IMSUB(COMPLEX(1,0),O198)</f>
        <v>0.00214912747318396+0.0655258437372037i</v>
      </c>
      <c r="Q198" t="str">
        <f t="shared" ref="Q198:Q261" si="49">IMSUM(COMPLEX(0,2*PI()*B198*$C$43),O198,COMPLEX(-1,0))</f>
        <v>-0.00214912747318396+0.0000469815205183938i</v>
      </c>
      <c r="R198" t="str">
        <f t="shared" ref="R198:R261" si="50">IMDIV(P198,Q198)</f>
        <v>-0.333317406805867-30.4967966365858i</v>
      </c>
      <c r="S198" t="str">
        <f t="shared" ref="S198:S261" si="51">IMDIV(COMPLEX(0,2*PI()*B198*$C$123),COMPLEX($C$124,0))</f>
        <v>0.00677596127604457i</v>
      </c>
      <c r="T198" t="str">
        <f t="shared" ref="T198:T261" si="52">IMPRODUCT(R198,S198)</f>
        <v>0.206645113052912-0.00225854584114815i</v>
      </c>
      <c r="U198" t="str">
        <f t="shared" ref="U198:U261" si="53">IMDIV(COMPLEX(1,2*PI()*B198*$C$16*10^-3*$C$15*10^-6),COMPLEX(0,2*PI()*B198*$C$15*10^-6))</f>
        <v>0.0000333333333333333-0.0176368509631976i</v>
      </c>
      <c r="V198" t="str">
        <f t="shared" ref="V198:V261" si="54">IMSUM(COMPLEX($C$18*10^-3,0),IMDIV(COMPLEX(1,0),COMPLEX(0,2*PI()*B198*($C$17*1*10^-6))))</f>
        <v>6.66666666666667E-06-0.176368509631976i</v>
      </c>
      <c r="W198" t="str">
        <f t="shared" ref="W198:W261" si="55">IMDIV(IMPRODUCT(U198,V198),IMSUM(U198,V198))</f>
        <v>0.000027603304847871-0.0160335054214362i</v>
      </c>
      <c r="X198" t="str">
        <f t="shared" ref="X198:X261" si="56">IMDIV(IMPRODUCT(COMPLEX($C$19,0),W198),IMSUM(COMPLEX($C$19,0),W198))</f>
        <v>0.00402131122425837-0.0149520314081615i</v>
      </c>
      <c r="Y198" t="str">
        <f t="shared" ref="Y198:Y261" si="57">COMPLEX($C$13*10^-3,2*PI()*B198*$C$12*0.000001)</f>
        <v>0.009+0.0402123859659494i</v>
      </c>
      <c r="Z198" t="str">
        <f t="shared" ref="Z198:Z261" si="58">IMPRODUCT(COMPLEX($C$6,0),IMDIV(X198,IMSUM(X198,Y198)))</f>
        <v>-4.83379990437163-4.40208182301348i</v>
      </c>
      <c r="AA198" t="str">
        <f t="shared" ref="AA198:AA261" si="59">IMDIV(COMPLEX($C$6,0),IMSUM(X198,Y198))</f>
        <v>193.471996675997-375.320975658285i</v>
      </c>
      <c r="AB198" t="str">
        <f t="shared" ref="AB198:AB261" si="60">IMPRODUCT(COMPLEX($C$119,0),T198)</f>
        <v>0.974627729155319-0.0106522790296414i</v>
      </c>
      <c r="AC198" t="str">
        <f t="shared" ref="AC198:AC261" si="61">IMSUM(COMPLEX(1,0),IMPRODUCT(AB198,M198))</f>
        <v>5.69241153569908+0.0345540338347275i</v>
      </c>
      <c r="AD198" t="str">
        <f t="shared" ref="AD198:AD261" si="62">IMDIV(AB198,AC198)</f>
        <v>0.171197594029555-0.00291051453013541i</v>
      </c>
      <c r="AE198" t="str">
        <f t="shared" ref="AE198:AE261" si="63">IMPRODUCT(AD198,AA198,X198)</f>
        <v>-0.840347236757442-0.739556971963706i</v>
      </c>
      <c r="AF198" t="str">
        <f t="shared" ref="AF198:AF261" si="64">IMSUB(D198,H198)</f>
        <v>-6.7970762056246+1.72773079352922i</v>
      </c>
      <c r="AG198" t="str">
        <f t="shared" ref="AG198:AG261" si="65">IMSUM(COMPLEX(1,0),IMPRODUCT(AD198,AA198,COMPLEX($C$127,0)))</f>
        <v>1.11594701874746-0.234638086906065i</v>
      </c>
      <c r="AH198" t="str">
        <f t="shared" ref="AH198:AH261" si="66">IMDIV(IMPRODUCT(AE198,AF198),AG198)</f>
        <v>5.35320928679351+4.32905684888032i</v>
      </c>
      <c r="AI198">
        <f t="shared" ref="AI198:AI261" si="67">20*LOG10(IMABS(AH198))</f>
        <v>16.757561945559384</v>
      </c>
      <c r="AJ198">
        <f t="shared" ref="AJ198:AJ261" si="68">IMARGUMENT(AH198)*180/PI()</f>
        <v>38.961927746556825</v>
      </c>
      <c r="AK198"/>
      <c r="AL198"/>
      <c r="AM198"/>
      <c r="AN198"/>
    </row>
    <row r="199" spans="1:40" x14ac:dyDescent="0.25">
      <c r="A199"/>
      <c r="B199">
        <f t="shared" si="34"/>
        <v>6500</v>
      </c>
      <c r="C199" s="237" t="str">
        <f t="shared" si="37"/>
        <v>-0.00180886441123169+0.376764014157623i</v>
      </c>
      <c r="D199" s="208" t="str">
        <f t="shared" si="38"/>
        <v>-5.97087391749207+2.88852410854178i</v>
      </c>
      <c r="E199" t="str">
        <f t="shared" si="39"/>
        <v>2870</v>
      </c>
      <c r="F199" t="str">
        <f t="shared" si="40"/>
        <v>0.777000777000777</v>
      </c>
      <c r="G199" t="str">
        <f t="shared" si="35"/>
        <v>0.777000777000777</v>
      </c>
      <c r="H199" t="str">
        <f t="shared" si="41"/>
        <v>0.831133589496777+1.22387923605314i</v>
      </c>
      <c r="I199" t="str">
        <f t="shared" si="42"/>
        <v>25.5254403104171i</v>
      </c>
      <c r="J199" t="str">
        <f t="shared" si="36"/>
        <v>0.118064487724156+5.58414952582932i</v>
      </c>
      <c r="K199" t="str">
        <f t="shared" si="43"/>
        <v>4.56901001181623+0.0966016085272196i</v>
      </c>
      <c r="L199" t="str">
        <f t="shared" si="44"/>
        <v>0.245597548131506-0.0328820830342166i</v>
      </c>
      <c r="M199" t="str">
        <f t="shared" si="45"/>
        <v>4.81460755994774+0.063719525493003i</v>
      </c>
      <c r="N199" t="str">
        <f t="shared" si="46"/>
        <v>-0.066597400652374i</v>
      </c>
      <c r="O199" t="str">
        <f t="shared" si="47"/>
        <v>0.997783212622059-0.0665481826168236i</v>
      </c>
      <c r="P199" t="str">
        <f t="shared" si="48"/>
        <v>0.00221678737794095+0.0665481826168236i</v>
      </c>
      <c r="Q199" t="str">
        <f t="shared" si="49"/>
        <v>-0.00221678737794095+0.0000492180355503996i</v>
      </c>
      <c r="R199" t="str">
        <f t="shared" si="50"/>
        <v>-0.333316905170399-30.0275021783731i</v>
      </c>
      <c r="S199" t="str">
        <f t="shared" si="51"/>
        <v>0.00688183567098275i</v>
      </c>
      <c r="T199" t="str">
        <f t="shared" si="52"/>
        <v>0.20664433560164-0.00229383216774323i</v>
      </c>
      <c r="U199" t="str">
        <f t="shared" si="53"/>
        <v>0.0000333333333333333-0.017365514794533i</v>
      </c>
      <c r="V199" t="str">
        <f t="shared" si="54"/>
        <v>6.66666666666667E-06-0.17365514794533i</v>
      </c>
      <c r="W199" t="str">
        <f t="shared" si="55"/>
        <v>0.0000276033048183531-0.0157868362482239i</v>
      </c>
      <c r="X199" t="str">
        <f t="shared" si="56"/>
        <v>0.00390726114810106-0.0147519946527373i</v>
      </c>
      <c r="Y199" t="str">
        <f t="shared" si="57"/>
        <v>0.009+0.0408407044966673i</v>
      </c>
      <c r="Z199" t="str">
        <f t="shared" si="58"/>
        <v>-4.73684553924685-4.14075041720102i</v>
      </c>
      <c r="AA199" t="str">
        <f t="shared" si="59"/>
        <v>182.818474576187-369.520542166276i</v>
      </c>
      <c r="AB199" t="str">
        <f t="shared" si="60"/>
        <v>0.974624062358865-0.0108187046075392i</v>
      </c>
      <c r="AC199" t="str">
        <f t="shared" si="61"/>
        <v>5.69312174146401+0.0100147657952702i</v>
      </c>
      <c r="AD199" t="str">
        <f t="shared" si="62"/>
        <v>0.171189386000408-0.00220145058969817i</v>
      </c>
      <c r="AE199" t="str">
        <f t="shared" si="63"/>
        <v>-0.820013336890181-0.698424590095893i</v>
      </c>
      <c r="AF199" t="str">
        <f t="shared" si="64"/>
        <v>-6.80200750698885+1.66464487248864i</v>
      </c>
      <c r="AG199" t="str">
        <f t="shared" si="65"/>
        <v>1.11034882633231-0.230450867251259i</v>
      </c>
      <c r="AH199" t="str">
        <f t="shared" si="66"/>
        <v>5.21308131006263+4.13114987690703i</v>
      </c>
      <c r="AI199">
        <f t="shared" si="67"/>
        <v>16.458407987404385</v>
      </c>
      <c r="AJ199">
        <f t="shared" si="68"/>
        <v>38.395359197819339</v>
      </c>
      <c r="AK199"/>
      <c r="AL199"/>
      <c r="AM199"/>
      <c r="AN199"/>
    </row>
    <row r="200" spans="1:40" x14ac:dyDescent="0.25">
      <c r="A200"/>
      <c r="B200">
        <f t="shared" si="34"/>
        <v>6600</v>
      </c>
      <c r="C200" s="237" t="str">
        <f t="shared" si="37"/>
        <v>-0.00175446681245631+0.371055725697324i</v>
      </c>
      <c r="D200" s="208" t="str">
        <f t="shared" si="38"/>
        <v>-5.97045686923479+2.84476056367948i</v>
      </c>
      <c r="E200" t="str">
        <f t="shared" si="39"/>
        <v>2870</v>
      </c>
      <c r="F200" t="str">
        <f t="shared" si="40"/>
        <v>0.777000777000777</v>
      </c>
      <c r="G200" t="str">
        <f t="shared" si="35"/>
        <v>0.777000777000777</v>
      </c>
      <c r="H200" t="str">
        <f t="shared" si="41"/>
        <v>0.836577743969816+1.2417999317126i</v>
      </c>
      <c r="I200" t="str">
        <f t="shared" si="42"/>
        <v>25.9181393921158i</v>
      </c>
      <c r="J200" t="str">
        <f t="shared" si="36"/>
        <v>0.090719268290278+5.67005951853439i</v>
      </c>
      <c r="K200" t="str">
        <f t="shared" si="43"/>
        <v>4.5698825926016+0.0731167642276278i</v>
      </c>
      <c r="L200" t="str">
        <f t="shared" si="44"/>
        <v>0.245463523027342-0.0333697410814216i</v>
      </c>
      <c r="M200" t="str">
        <f t="shared" si="45"/>
        <v>4.81534611562894+0.0397470231462062i</v>
      </c>
      <c r="N200" t="str">
        <f t="shared" si="46"/>
        <v>-0.0676219760470259i</v>
      </c>
      <c r="O200" t="str">
        <f t="shared" si="47"/>
        <v>0.997714505289738-0.0675704516371795i</v>
      </c>
      <c r="P200" t="str">
        <f t="shared" si="48"/>
        <v>0.00228549471026196+0.0675704516371795i</v>
      </c>
      <c r="Q200" t="str">
        <f t="shared" si="49"/>
        <v>-0.00228549471026196+0.0000515244098464041i</v>
      </c>
      <c r="R200" t="str">
        <f t="shared" si="50"/>
        <v>-0.333316395754243-29.5724270392278i</v>
      </c>
      <c r="S200" t="str">
        <f t="shared" si="51"/>
        <v>0.00698771006592096i</v>
      </c>
      <c r="T200" t="str">
        <f t="shared" si="52"/>
        <v>0.206643546095725-0.00232911833374842i</v>
      </c>
      <c r="U200" t="str">
        <f t="shared" si="53"/>
        <v>0.0000333333333333334-0.0171024009340098i</v>
      </c>
      <c r="V200" t="str">
        <f t="shared" si="54"/>
        <v>6.66666666666667E-06-0.171024009340098i</v>
      </c>
      <c r="W200" t="str">
        <f t="shared" si="55"/>
        <v>0.0000276033047883775-0.0155476419005945i</v>
      </c>
      <c r="X200" t="str">
        <f t="shared" si="56"/>
        <v>0.00379792119079696-0.0145567996602786i</v>
      </c>
      <c r="Y200" t="str">
        <f t="shared" si="57"/>
        <v>0.009+0.0414690230273853i</v>
      </c>
      <c r="Z200" t="str">
        <f t="shared" si="58"/>
        <v>-4.63688200115147-3.89850750271194i</v>
      </c>
      <c r="AA200" t="str">
        <f t="shared" si="59"/>
        <v>172.934256918466-363.656353295963i</v>
      </c>
      <c r="AB200" t="str">
        <f t="shared" si="60"/>
        <v>0.974620338707501-0.0109851294280257i</v>
      </c>
      <c r="AC200" t="str">
        <f t="shared" si="61"/>
        <v>5.69357088840177-0.0141589431595543i</v>
      </c>
      <c r="AD200" t="str">
        <f t="shared" si="62"/>
        <v>0.171182839111311-0.00150368925002719i</v>
      </c>
      <c r="AE200" t="str">
        <f t="shared" si="63"/>
        <v>-0.799616769404223-0.660385152992201i</v>
      </c>
      <c r="AF200" t="str">
        <f t="shared" si="64"/>
        <v>-6.80703461320461+1.60296063196688i</v>
      </c>
      <c r="AG200" t="str">
        <f t="shared" si="65"/>
        <v>1.1051847143657-0.226292594372194i</v>
      </c>
      <c r="AH200" t="str">
        <f t="shared" si="66"/>
        <v>5.07469251533931+3.94673910224096i</v>
      </c>
      <c r="AI200">
        <f t="shared" si="67"/>
        <v>16.162575627583273</v>
      </c>
      <c r="AJ200">
        <f t="shared" si="68"/>
        <v>37.873267353296008</v>
      </c>
      <c r="AK200"/>
      <c r="AL200"/>
      <c r="AM200"/>
      <c r="AN200"/>
    </row>
    <row r="201" spans="1:40" x14ac:dyDescent="0.25">
      <c r="A201"/>
      <c r="B201">
        <f t="shared" si="34"/>
        <v>6700</v>
      </c>
      <c r="C201" s="237" t="str">
        <f t="shared" si="37"/>
        <v>-0.00170248663337956+0.365517822647772i</v>
      </c>
      <c r="D201" s="208" t="str">
        <f t="shared" si="38"/>
        <v>-5.97005835452854+2.80230330696625i</v>
      </c>
      <c r="E201" t="str">
        <f t="shared" si="39"/>
        <v>2870</v>
      </c>
      <c r="F201" t="str">
        <f t="shared" si="40"/>
        <v>0.777000777000777</v>
      </c>
      <c r="G201" t="str">
        <f t="shared" si="35"/>
        <v>0.777000777000777</v>
      </c>
      <c r="H201" t="str">
        <f t="shared" si="41"/>
        <v>0.842097690709297+1.25968592611173i</v>
      </c>
      <c r="I201" t="str">
        <f t="shared" si="42"/>
        <v>26.3108384738145i</v>
      </c>
      <c r="J201" t="str">
        <f t="shared" si="36"/>
        <v>0.062956564590233+5.75596951123945i</v>
      </c>
      <c r="K201" t="str">
        <f t="shared" si="43"/>
        <v>4.57050566326335+0.0499904202823521i</v>
      </c>
      <c r="L201" t="str">
        <f t="shared" si="44"/>
        <v>0.245327601300189-0.0338565852581559i</v>
      </c>
      <c r="M201" t="str">
        <f t="shared" si="45"/>
        <v>4.81583326456354+0.0161338350241962i</v>
      </c>
      <c r="N201" t="str">
        <f t="shared" si="46"/>
        <v>-0.0686465514416778i</v>
      </c>
      <c r="O201" t="str">
        <f t="shared" si="47"/>
        <v>0.997644750601979-0.0685926497251397i</v>
      </c>
      <c r="P201" t="str">
        <f t="shared" si="48"/>
        <v>0.00235524939802101+0.0685926497251397i</v>
      </c>
      <c r="Q201" t="str">
        <f t="shared" si="49"/>
        <v>-0.00235524939802101+0.0000539017165381017i</v>
      </c>
      <c r="R201" t="str">
        <f t="shared" si="50"/>
        <v>-0.333315878556769-29.1309345332147i</v>
      </c>
      <c r="S201" t="str">
        <f t="shared" si="51"/>
        <v>0.00709358446085915i</v>
      </c>
      <c r="T201" t="str">
        <f t="shared" si="52"/>
        <v>0.206642744535117-0.00236440433668791i</v>
      </c>
      <c r="U201" t="str">
        <f t="shared" si="53"/>
        <v>0.0000333333333333333-0.0168471412185768i</v>
      </c>
      <c r="V201" t="str">
        <f t="shared" si="54"/>
        <v>6.66666666666667E-06-0.168471412185768i</v>
      </c>
      <c r="W201" t="str">
        <f t="shared" si="55"/>
        <v>0.0000276033047579442-0.0153155876848654i</v>
      </c>
      <c r="X201" t="str">
        <f t="shared" si="56"/>
        <v>0.0036930414085715-0.014366293406666i</v>
      </c>
      <c r="Y201" t="str">
        <f t="shared" si="57"/>
        <v>0.009+0.0420973415581032i</v>
      </c>
      <c r="Z201" t="str">
        <f t="shared" si="58"/>
        <v>-4.53508978986209-3.67388130592126i</v>
      </c>
      <c r="AA201" t="str">
        <f t="shared" si="59"/>
        <v>163.759286472865-357.7721455598i</v>
      </c>
      <c r="AB201" t="str">
        <f t="shared" si="60"/>
        <v>0.974616558200991-0.0111515534794238i</v>
      </c>
      <c r="AC201" t="str">
        <f t="shared" si="61"/>
        <v>5.69377075850286-0.0379797194359037i</v>
      </c>
      <c r="AD201" t="str">
        <f t="shared" si="62"/>
        <v>0.171177874674929-0.000816728671187048i</v>
      </c>
      <c r="AE201" t="str">
        <f t="shared" si="63"/>
        <v>-0.779307595885647-0.625183255897766i</v>
      </c>
      <c r="AF201" t="str">
        <f t="shared" si="64"/>
        <v>-6.81215604523784+1.54261738085452i</v>
      </c>
      <c r="AG201" t="str">
        <f t="shared" si="65"/>
        <v>1.10041794512859-0.22218264908529i</v>
      </c>
      <c r="AH201" t="str">
        <f t="shared" si="66"/>
        <v>4.93855373219372+3.77486883311752i</v>
      </c>
      <c r="AI201">
        <f t="shared" si="67"/>
        <v>15.870252899476537</v>
      </c>
      <c r="AJ201">
        <f t="shared" si="68"/>
        <v>37.393112471586861</v>
      </c>
      <c r="AK201"/>
      <c r="AL201"/>
      <c r="AM201"/>
      <c r="AN201"/>
    </row>
    <row r="202" spans="1:40" x14ac:dyDescent="0.25">
      <c r="A202"/>
      <c r="B202">
        <f t="shared" si="34"/>
        <v>6800</v>
      </c>
      <c r="C202" s="237" t="str">
        <f t="shared" si="37"/>
        <v>-0.00165278272875065+0.360142788653302i</v>
      </c>
      <c r="D202" s="208" t="str">
        <f t="shared" si="38"/>
        <v>-5.96967729125972+2.76109471300865i</v>
      </c>
      <c r="E202" t="str">
        <f t="shared" si="39"/>
        <v>2870</v>
      </c>
      <c r="F202" t="str">
        <f t="shared" si="40"/>
        <v>0.777000777000777</v>
      </c>
      <c r="G202" t="str">
        <f t="shared" si="35"/>
        <v>0.777000777000777</v>
      </c>
      <c r="H202" t="str">
        <f t="shared" si="41"/>
        <v>0.847693114173096+1.27753669109961i</v>
      </c>
      <c r="I202" t="str">
        <f t="shared" si="42"/>
        <v>26.7035375555132i</v>
      </c>
      <c r="J202" t="str">
        <f t="shared" si="36"/>
        <v>0.034776376624023+5.84187950394452i</v>
      </c>
      <c r="K202" t="str">
        <f t="shared" si="43"/>
        <v>4.57089045803558+0.0272102510790349i</v>
      </c>
      <c r="L202" t="str">
        <f t="shared" si="44"/>
        <v>0.245189789492445-0.0343426047608751i</v>
      </c>
      <c r="M202" t="str">
        <f t="shared" si="45"/>
        <v>4.81608024752802-0.0071323536818402i</v>
      </c>
      <c r="N202" t="str">
        <f t="shared" si="46"/>
        <v>-0.0696711268363297i</v>
      </c>
      <c r="O202" t="str">
        <f t="shared" si="47"/>
        <v>0.997573948632005-0.0696147758076471i</v>
      </c>
      <c r="P202" t="str">
        <f t="shared" si="48"/>
        <v>0.00242605136799501+0.0696147758076471i</v>
      </c>
      <c r="Q202" t="str">
        <f t="shared" si="49"/>
        <v>-0.00242605136799501+0.0000563510286825941i</v>
      </c>
      <c r="R202" t="str">
        <f t="shared" si="50"/>
        <v>-0.333315353580278-28.7024254264843i</v>
      </c>
      <c r="S202" t="str">
        <f t="shared" si="51"/>
        <v>0.00719945885579733i</v>
      </c>
      <c r="T202" t="str">
        <f t="shared" si="52"/>
        <v>0.206641930919565-0.00239969017410675i</v>
      </c>
      <c r="U202" t="str">
        <f t="shared" si="53"/>
        <v>0.0000333333333333334-0.016599389141833i</v>
      </c>
      <c r="V202" t="str">
        <f t="shared" si="54"/>
        <v>6.66666666666667E-06-0.16599389141833i</v>
      </c>
      <c r="W202" t="str">
        <f t="shared" si="55"/>
        <v>0.0000276033047270534-0.0150903585952174i</v>
      </c>
      <c r="X202" t="str">
        <f t="shared" si="56"/>
        <v>0.00359238781465787-0.014180327857763i</v>
      </c>
      <c r="Y202" t="str">
        <f t="shared" si="57"/>
        <v>0.009+0.0427256600888212i</v>
      </c>
      <c r="Z202" t="str">
        <f t="shared" si="58"/>
        <v>-4.43242904585072-3.46548845469625i</v>
      </c>
      <c r="AA202" t="str">
        <f t="shared" si="59"/>
        <v>155.237310663655-351.90312375798i</v>
      </c>
      <c r="AB202" t="str">
        <f t="shared" si="60"/>
        <v>0.974612720838151-0.0113179767501549i</v>
      </c>
      <c r="AC202" t="str">
        <f t="shared" si="61"/>
        <v>5.69373235000501-0.0614595668962407i</v>
      </c>
      <c r="AD202" t="str">
        <f t="shared" si="62"/>
        <v>0.171174419727954-0.000140096337678889i</v>
      </c>
      <c r="AE202" t="str">
        <f t="shared" si="63"/>
        <v>-0.759203972149599-0.592582008230208i</v>
      </c>
      <c r="AF202" t="str">
        <f t="shared" si="64"/>
        <v>-6.81737040543282+1.48355802190904i</v>
      </c>
      <c r="AG202" t="str">
        <f t="shared" si="65"/>
        <v>1.09601454956753-0.218135991502087i</v>
      </c>
      <c r="AH202" t="str">
        <f t="shared" si="66"/>
        <v>4.80506740596463+3.61462906395768i</v>
      </c>
      <c r="AI202">
        <f t="shared" si="67"/>
        <v>15.581589488973215</v>
      </c>
      <c r="AJ202">
        <f t="shared" si="68"/>
        <v>36.952444775490385</v>
      </c>
      <c r="AK202"/>
      <c r="AL202"/>
      <c r="AM202"/>
      <c r="AN202"/>
    </row>
    <row r="203" spans="1:40" x14ac:dyDescent="0.25">
      <c r="A203"/>
      <c r="B203">
        <f t="shared" si="34"/>
        <v>6900</v>
      </c>
      <c r="C203" s="237" t="str">
        <f t="shared" si="37"/>
        <v>-0.00160522410613802+0.354923543043091i</v>
      </c>
      <c r="D203" s="208" t="str">
        <f t="shared" si="38"/>
        <v>-5.96931267515302+2.7210804966637i</v>
      </c>
      <c r="E203" t="str">
        <f t="shared" si="39"/>
        <v>2870</v>
      </c>
      <c r="F203" t="str">
        <f t="shared" si="40"/>
        <v>0.777000777000777</v>
      </c>
      <c r="G203" t="str">
        <f t="shared" si="35"/>
        <v>0.777000777000777</v>
      </c>
      <c r="H203" t="str">
        <f t="shared" si="41"/>
        <v>0.85336369505771+1.29535170558263i</v>
      </c>
      <c r="I203" t="str">
        <f t="shared" si="42"/>
        <v>27.096236637212i</v>
      </c>
      <c r="J203" t="str">
        <f t="shared" si="36"/>
        <v>0.00617870439164703+5.92778949664959i</v>
      </c>
      <c r="K203" t="str">
        <f t="shared" si="43"/>
        <v>4.57104747290426+0.00476453340848621i</v>
      </c>
      <c r="L203" t="str">
        <f t="shared" si="44"/>
        <v>0.245050094226249-0.0348277888512716i</v>
      </c>
      <c r="M203" t="str">
        <f t="shared" si="45"/>
        <v>4.81609756713051-0.0300632554427854i</v>
      </c>
      <c r="N203" t="str">
        <f t="shared" si="46"/>
        <v>-0.0706957022309816i</v>
      </c>
      <c r="O203" t="str">
        <f t="shared" si="47"/>
        <v>0.997502099454143-0.07063682881172i</v>
      </c>
      <c r="P203" t="str">
        <f t="shared" si="48"/>
        <v>0.00249790054585697+0.07063682881172i</v>
      </c>
      <c r="Q203" t="str">
        <f t="shared" si="49"/>
        <v>-0.00249790054585697+0.0000588734192615986i</v>
      </c>
      <c r="R203" t="str">
        <f t="shared" si="50"/>
        <v>-0.333314820822018-28.2863352234353i</v>
      </c>
      <c r="S203" t="str">
        <f t="shared" si="51"/>
        <v>0.00730533325073554i</v>
      </c>
      <c r="T203" t="str">
        <f t="shared" si="52"/>
        <v>0.206641105249214-0.00243497584351405i</v>
      </c>
      <c r="U203" t="str">
        <f t="shared" si="53"/>
        <v>0.0000333333333333333-0.016358818284705i</v>
      </c>
      <c r="V203" t="str">
        <f t="shared" si="54"/>
        <v>6.66666666666667E-06-0.16358818284705i</v>
      </c>
      <c r="W203" t="str">
        <f t="shared" si="55"/>
        <v>0.0000276033046957048-0.0148716578870383i</v>
      </c>
      <c r="X203" t="str">
        <f t="shared" si="56"/>
        <v>0.00349574120545739-0.0139987598986378i</v>
      </c>
      <c r="Y203" t="str">
        <f t="shared" si="57"/>
        <v>0.009+0.0433539786195391i</v>
      </c>
      <c r="Z203" t="str">
        <f t="shared" si="58"/>
        <v>-4.32967561768672-3.27203831798708i</v>
      </c>
      <c r="AA203" t="str">
        <f t="shared" si="59"/>
        <v>147.316001829256-346.077386181608i</v>
      </c>
      <c r="AB203" t="str">
        <f t="shared" si="60"/>
        <v>0.974608826619666-0.011484399228471i</v>
      </c>
      <c r="AC203" t="str">
        <f t="shared" si="61"/>
        <v>5.69346594035928-0.084609901295655i</v>
      </c>
      <c r="AD203" t="str">
        <f t="shared" si="62"/>
        <v>0.171172406538666+0.000526653048374261i</v>
      </c>
      <c r="AE203" t="str">
        <f t="shared" si="63"/>
        <v>-0.739397766056655-0.562362910039104i</v>
      </c>
      <c r="AF203" t="str">
        <f t="shared" si="64"/>
        <v>-6.82267637021073+1.42572879108107i</v>
      </c>
      <c r="AG203" t="str">
        <f t="shared" si="65"/>
        <v>1.09194328409993-0.214163958923964i</v>
      </c>
      <c r="AH203" t="str">
        <f t="shared" si="66"/>
        <v>4.67454340502951+3.46515998729793i</v>
      </c>
      <c r="AI203">
        <f t="shared" si="67"/>
        <v>15.296701483686091</v>
      </c>
      <c r="AJ203">
        <f t="shared" si="68"/>
        <v>36.548915043429481</v>
      </c>
      <c r="AK203"/>
      <c r="AL203"/>
      <c r="AM203"/>
      <c r="AN203"/>
    </row>
    <row r="204" spans="1:40" x14ac:dyDescent="0.25">
      <c r="A204"/>
      <c r="B204">
        <f t="shared" si="34"/>
        <v>7000</v>
      </c>
      <c r="C204" s="237" t="str">
        <f t="shared" si="37"/>
        <v>-0.00155968906200683+0.349853409714671i</v>
      </c>
      <c r="D204" s="208" t="str">
        <f t="shared" si="38"/>
        <v>-5.96896357314801+2.68220947447915i</v>
      </c>
      <c r="E204" t="str">
        <f t="shared" si="39"/>
        <v>2870</v>
      </c>
      <c r="F204" t="str">
        <f t="shared" si="40"/>
        <v>0.777000777000777</v>
      </c>
      <c r="G204" t="str">
        <f t="shared" si="35"/>
        <v>0.777000777000777</v>
      </c>
      <c r="H204" t="str">
        <f t="shared" si="41"/>
        <v>0.859109110349814+1.31313045530074i</v>
      </c>
      <c r="I204" t="str">
        <f t="shared" si="42"/>
        <v>27.4889357189107i</v>
      </c>
      <c r="J204" t="str">
        <f t="shared" si="36"/>
        <v>-0.0228364521069+6.01369948935466i</v>
      </c>
      <c r="K204" t="str">
        <f t="shared" si="43"/>
        <v>4.57098652418871-0.017357886775969i</v>
      </c>
      <c r="L204" t="str">
        <f t="shared" si="44"/>
        <v>0.244908522202704-0.035312126856984i</v>
      </c>
      <c r="M204" t="str">
        <f t="shared" si="45"/>
        <v>4.81589504639141-0.052670013632953i</v>
      </c>
      <c r="N204" t="str">
        <f t="shared" si="46"/>
        <v>-0.0717202776256335i</v>
      </c>
      <c r="O204" t="str">
        <f t="shared" si="47"/>
        <v>0.997429203143817-0.0716588076644537i</v>
      </c>
      <c r="P204" t="str">
        <f t="shared" si="48"/>
        <v>0.002570796856183+0.0716588076644537i</v>
      </c>
      <c r="Q204" t="str">
        <f t="shared" si="49"/>
        <v>-0.002570796856183+0.000061469961179797i</v>
      </c>
      <c r="R204" t="str">
        <f t="shared" si="50"/>
        <v>-0.333314280284331-27.8821316853287i</v>
      </c>
      <c r="S204" t="str">
        <f t="shared" si="51"/>
        <v>0.00741120764567373i</v>
      </c>
      <c r="T204" t="str">
        <f t="shared" si="52"/>
        <v>0.20664026752399-0.00247026134245547i</v>
      </c>
      <c r="U204" t="str">
        <f t="shared" si="53"/>
        <v>0.0000333333333333333-0.0161251208806378i</v>
      </c>
      <c r="V204" t="str">
        <f t="shared" si="54"/>
        <v>6.66666666666667E-06-0.161251208806378i</v>
      </c>
      <c r="W204" t="str">
        <f t="shared" si="55"/>
        <v>0.0000276033046638986-0.0146592057725508i</v>
      </c>
      <c r="X204" t="str">
        <f t="shared" si="56"/>
        <v>0.00340289608304976-0.0138214512453232i</v>
      </c>
      <c r="Y204" t="str">
        <f t="shared" si="57"/>
        <v>0.009+0.0439822971502571i</v>
      </c>
      <c r="Z204" t="str">
        <f t="shared" si="58"/>
        <v>-4.22745179593678-3.09233363718244i</v>
      </c>
      <c r="AA204" t="str">
        <f t="shared" si="59"/>
        <v>139.946938855288-340.317134757744i</v>
      </c>
      <c r="AB204" t="str">
        <f t="shared" si="60"/>
        <v>0.974604875545185-0.0116508209027962i</v>
      </c>
      <c r="AC204" t="str">
        <f t="shared" si="61"/>
        <v>5.69298114343119-0.107441582753877i</v>
      </c>
      <c r="AD204" t="str">
        <f t="shared" si="62"/>
        <v>0.171171772163048+0.00118393949520891i</v>
      </c>
      <c r="AE204" t="str">
        <f t="shared" si="63"/>
        <v>-0.719959279718935-0.534325275941223i</v>
      </c>
      <c r="AF204" t="str">
        <f t="shared" si="64"/>
        <v>-6.82807268349782+1.36907901917841i</v>
      </c>
      <c r="AG204" t="str">
        <f t="shared" si="65"/>
        <v>1.08817552715439-0.210274934011758i</v>
      </c>
      <c r="AH204" t="str">
        <f t="shared" si="66"/>
        <v>4.54721315945811+3.3256543020561i</v>
      </c>
      <c r="AI204">
        <f t="shared" si="67"/>
        <v>15.015675694281958</v>
      </c>
      <c r="AJ204">
        <f t="shared" si="68"/>
        <v>36.180281284178889</v>
      </c>
      <c r="AK204"/>
      <c r="AL204"/>
      <c r="AM204"/>
      <c r="AN204"/>
    </row>
    <row r="205" spans="1:40" x14ac:dyDescent="0.25">
      <c r="A205"/>
      <c r="B205">
        <f t="shared" si="34"/>
        <v>7100</v>
      </c>
      <c r="C205" s="237" t="str">
        <f t="shared" si="37"/>
        <v>-0.00151606440236018+0.344926088646615i</v>
      </c>
      <c r="D205" s="208" t="str">
        <f t="shared" si="38"/>
        <v>-5.96862911742405+2.64443334629072i</v>
      </c>
      <c r="E205" t="str">
        <f t="shared" si="39"/>
        <v>2870</v>
      </c>
      <c r="F205" t="str">
        <f t="shared" si="40"/>
        <v>0.777000777000777</v>
      </c>
      <c r="G205" t="str">
        <f t="shared" si="35"/>
        <v>0.777000777000777</v>
      </c>
      <c r="H205" t="str">
        <f t="shared" si="41"/>
        <v>0.864929033377429+1.3308724326247i</v>
      </c>
      <c r="I205" t="str">
        <f t="shared" si="42"/>
        <v>27.8816348006094i</v>
      </c>
      <c r="J205" t="str">
        <f t="shared" si="36"/>
        <v>-0.0522690928716001+6.09960948205972i</v>
      </c>
      <c r="K205" t="str">
        <f t="shared" si="43"/>
        <v>4.57071680184526-0.039167625682941i</v>
      </c>
      <c r="L205" t="str">
        <f t="shared" si="44"/>
        <v>0.244765080201098-0.0357956081722966i</v>
      </c>
      <c r="M205" t="str">
        <f t="shared" si="45"/>
        <v>4.81548188204636-0.0749632338552376i</v>
      </c>
      <c r="N205" t="str">
        <f t="shared" si="46"/>
        <v>-0.0727448530202855i</v>
      </c>
      <c r="O205" t="str">
        <f t="shared" si="47"/>
        <v>0.997355259777548-0.072680711293021i</v>
      </c>
      <c r="P205" t="str">
        <f t="shared" si="48"/>
        <v>0.00264474022245198+0.072680711293021i</v>
      </c>
      <c r="Q205" t="str">
        <f t="shared" si="49"/>
        <v>-0.00264474022245198+0.0000641417272644884i</v>
      </c>
      <c r="R205" t="str">
        <f t="shared" si="50"/>
        <v>-0.333313731965407-27.4893125586856i</v>
      </c>
      <c r="S205" t="str">
        <f t="shared" si="51"/>
        <v>0.00751708204061193i</v>
      </c>
      <c r="T205" t="str">
        <f t="shared" si="52"/>
        <v>0.206639417743664-0.0025055466684465i</v>
      </c>
      <c r="U205" t="str">
        <f t="shared" si="53"/>
        <v>0.0000333333333333334-0.0158980065020373i</v>
      </c>
      <c r="V205" t="str">
        <f t="shared" si="54"/>
        <v>6.66666666666667E-06-0.158980065020373i</v>
      </c>
      <c r="W205" t="str">
        <f t="shared" si="55"/>
        <v>0.0000276033046316349-0.0144527382266694i</v>
      </c>
      <c r="X205" t="str">
        <f t="shared" si="56"/>
        <v>0.00331365966546687-0.0136482683429023i</v>
      </c>
      <c r="Y205" t="str">
        <f t="shared" si="57"/>
        <v>0.009+0.0446106156809751i</v>
      </c>
      <c r="Z205" t="str">
        <f t="shared" si="58"/>
        <v>-4.12625233365442-2.92526861504096i</v>
      </c>
      <c r="AA205" t="str">
        <f t="shared" si="59"/>
        <v>133.08549522959-334.639696150945i</v>
      </c>
      <c r="AB205" t="str">
        <f t="shared" si="60"/>
        <v>0.97460086761363-0.0118172417614125i</v>
      </c>
      <c r="AC205" t="str">
        <f t="shared" si="61"/>
        <v>5.69228696156241-0.129964946352282i</v>
      </c>
      <c r="AD205" t="str">
        <f t="shared" si="62"/>
        <v>0.171172458044282+0.00183215948804491i</v>
      </c>
      <c r="AE205" t="str">
        <f t="shared" si="63"/>
        <v>-0.700941195814453-0.508285371639527i</v>
      </c>
      <c r="AF205" t="str">
        <f t="shared" si="64"/>
        <v>-6.83355815080148+1.31356091366602i</v>
      </c>
      <c r="AG205" t="str">
        <f t="shared" si="65"/>
        <v>1.08468513840719-0.206474901097485i</v>
      </c>
      <c r="AH205" t="str">
        <f t="shared" si="66"/>
        <v>4.4232421493451+3.19535785021091i</v>
      </c>
      <c r="AI205">
        <f t="shared" si="67"/>
        <v>14.738573550897504</v>
      </c>
      <c r="AJ205">
        <f t="shared" si="68"/>
        <v>35.844412303714719</v>
      </c>
      <c r="AK205"/>
      <c r="AL205"/>
      <c r="AM205"/>
      <c r="AN205"/>
    </row>
    <row r="206" spans="1:40" x14ac:dyDescent="0.25">
      <c r="A206"/>
      <c r="B206">
        <f t="shared" si="34"/>
        <v>7200</v>
      </c>
      <c r="C206" s="237" t="str">
        <f t="shared" si="37"/>
        <v>-0.00147424473861481+0.340135629784862i</v>
      </c>
      <c r="D206" s="208" t="str">
        <f t="shared" si="38"/>
        <v>-5.96830850000201+2.60770649501728i</v>
      </c>
      <c r="E206" t="str">
        <f t="shared" si="39"/>
        <v>2870</v>
      </c>
      <c r="F206" t="str">
        <f t="shared" si="40"/>
        <v>0.777000777000777</v>
      </c>
      <c r="G206" t="str">
        <f t="shared" si="35"/>
        <v>0.777000777000777</v>
      </c>
      <c r="H206" t="str">
        <f t="shared" si="41"/>
        <v>0.870823133860936+1.34857713637255i</v>
      </c>
      <c r="I206" t="str">
        <f t="shared" si="42"/>
        <v>28.2743338823081i</v>
      </c>
      <c r="J206" t="str">
        <f t="shared" si="36"/>
        <v>-0.0821192179024799+6.18551947476479i</v>
      </c>
      <c r="K206" t="str">
        <f t="shared" si="43"/>
        <v>4.57024691802206-0.060674791189379i</v>
      </c>
      <c r="L206" t="str">
        <f t="shared" si="44"/>
        <v>0.244619775078116-0.0362782222588275i</v>
      </c>
      <c r="M206" t="str">
        <f t="shared" si="45"/>
        <v>4.81486669310018-0.0969530134482065i</v>
      </c>
      <c r="N206" t="str">
        <f t="shared" si="46"/>
        <v>-0.0737694284149374i</v>
      </c>
      <c r="O206" t="str">
        <f t="shared" si="47"/>
        <v>0.997280269432961-0.0737025386246738i</v>
      </c>
      <c r="P206" t="str">
        <f t="shared" si="48"/>
        <v>0.002719730567039+0.0737025386246738i</v>
      </c>
      <c r="Q206" t="str">
        <f t="shared" si="49"/>
        <v>-0.002719730567039+0.0000668897902636051i</v>
      </c>
      <c r="R206" t="str">
        <f t="shared" si="50"/>
        <v>-0.333313175865473-27.1074034930469i</v>
      </c>
      <c r="S206" t="str">
        <f t="shared" si="51"/>
        <v>0.00762295643555012i</v>
      </c>
      <c r="T206" t="str">
        <f t="shared" si="52"/>
        <v>0.206638555908376-0.00254083181901736i</v>
      </c>
      <c r="U206" t="str">
        <f t="shared" si="53"/>
        <v>0.0000333333333333333-0.0156772008561757i</v>
      </c>
      <c r="V206" t="str">
        <f t="shared" si="54"/>
        <v>6.66666666666667E-06-0.156772008561757i</v>
      </c>
      <c r="W206" t="str">
        <f t="shared" si="55"/>
        <v>0.0000276033045989132-0.0142520058923688i</v>
      </c>
      <c r="X206" t="str">
        <f t="shared" si="56"/>
        <v>0.0032278509769512-0.0134790822530964i</v>
      </c>
      <c r="Y206" t="str">
        <f t="shared" si="57"/>
        <v>0.009+0.045238934211693i</v>
      </c>
      <c r="Z206" t="str">
        <f t="shared" si="58"/>
        <v>-4.02646636538422-2.76982532908903i</v>
      </c>
      <c r="AA206" t="str">
        <f t="shared" si="59"/>
        <v>126.690666809412-329.058379104162i</v>
      </c>
      <c r="AB206" t="str">
        <f t="shared" si="60"/>
        <v>0.974596802825659-0.0119836617926715i</v>
      </c>
      <c r="AC206" t="str">
        <f t="shared" si="61"/>
        <v>5.69139183300425-0.152189830957846i</v>
      </c>
      <c r="AD206" t="str">
        <f t="shared" si="62"/>
        <v>0.171174409650844+0.00247168760984322i</v>
      </c>
      <c r="AE206" t="str">
        <f t="shared" si="63"/>
        <v>-0.682381860126284-0.484075382569542i</v>
      </c>
      <c r="AF206" t="str">
        <f t="shared" si="64"/>
        <v>-6.83913163386295+1.25912935864473i</v>
      </c>
      <c r="AG206" t="str">
        <f t="shared" si="65"/>
        <v>1.08144829721687-0.202767907197226i</v>
      </c>
      <c r="AH206" t="str">
        <f t="shared" si="66"/>
        <v>4.30274082147904+3.07356901698545i</v>
      </c>
      <c r="AI206">
        <f t="shared" si="67"/>
        <v>14.465434590013233</v>
      </c>
      <c r="AJ206">
        <f t="shared" si="68"/>
        <v>35.539288843733594</v>
      </c>
      <c r="AK206"/>
      <c r="AL206"/>
      <c r="AM206"/>
      <c r="AN206"/>
    </row>
    <row r="207" spans="1:40" x14ac:dyDescent="0.25">
      <c r="A207"/>
      <c r="B207">
        <f t="shared" si="34"/>
        <v>7300</v>
      </c>
      <c r="C207" s="237" t="str">
        <f t="shared" si="37"/>
        <v>-0.00143413185052417+0.335476409075062i</v>
      </c>
      <c r="D207" s="208" t="str">
        <f t="shared" si="38"/>
        <v>-5.96800096785998+2.57198580290881i</v>
      </c>
      <c r="E207" t="str">
        <f t="shared" si="39"/>
        <v>2870</v>
      </c>
      <c r="F207" t="str">
        <f t="shared" si="40"/>
        <v>0.777000777000777</v>
      </c>
      <c r="G207" t="str">
        <f t="shared" si="35"/>
        <v>0.777000777000777</v>
      </c>
      <c r="H207" t="str">
        <f t="shared" si="41"/>
        <v>0.876791077963703+1.36624407164312i</v>
      </c>
      <c r="I207" t="str">
        <f t="shared" si="42"/>
        <v>28.6670329640069i</v>
      </c>
      <c r="J207" t="str">
        <f t="shared" si="36"/>
        <v>-0.11238682719952+6.27142946746985i</v>
      </c>
      <c r="K207" t="str">
        <f t="shared" si="43"/>
        <v>4.56958495133677-0.0818890106256116i</v>
      </c>
      <c r="L207" t="str">
        <f t="shared" si="44"/>
        <v>0.244472613767044-0.0367599586462053i</v>
      </c>
      <c r="M207" t="str">
        <f t="shared" si="45"/>
        <v>4.81405756510381-0.118648969271817i</v>
      </c>
      <c r="N207" t="str">
        <f t="shared" si="46"/>
        <v>-0.0747940038095893i</v>
      </c>
      <c r="O207" t="str">
        <f t="shared" si="47"/>
        <v>0.997204232188775-0.0747242885867442i</v>
      </c>
      <c r="P207" t="str">
        <f t="shared" si="48"/>
        <v>0.00279576781122504+0.0747242885867442i</v>
      </c>
      <c r="Q207" t="str">
        <f t="shared" si="49"/>
        <v>-0.00279576781122504+0.0000697152228451015i</v>
      </c>
      <c r="R207" t="str">
        <f t="shared" si="50"/>
        <v>-0.333312611985894-26.7359561297092i</v>
      </c>
      <c r="S207" t="str">
        <f t="shared" si="51"/>
        <v>0.00772883083048832i</v>
      </c>
      <c r="T207" t="str">
        <f t="shared" si="52"/>
        <v>0.20663768201788-0.00257611679170717i</v>
      </c>
      <c r="U207" t="str">
        <f t="shared" si="53"/>
        <v>0.0000333333333333334-0.0154624446800637i</v>
      </c>
      <c r="V207" t="str">
        <f t="shared" si="54"/>
        <v>6.66666666666667E-06-0.154624446800637i</v>
      </c>
      <c r="W207" t="str">
        <f t="shared" si="55"/>
        <v>0.0000276033045657342-0.0140567730760224i</v>
      </c>
      <c r="X207" t="str">
        <f t="shared" si="56"/>
        <v>0.00314530001115169-0.0133137685340135i</v>
      </c>
      <c r="Y207" t="str">
        <f t="shared" si="57"/>
        <v>0.009+0.045867252742411i</v>
      </c>
      <c r="Z207" t="str">
        <f t="shared" si="58"/>
        <v>-3.92839579801624-2.6250691052367i</v>
      </c>
      <c r="AA207" t="str">
        <f t="shared" si="59"/>
        <v>120.724863543072-323.583191465163i</v>
      </c>
      <c r="AB207" t="str">
        <f t="shared" si="60"/>
        <v>0.974592681180114-0.0121500809849665i</v>
      </c>
      <c r="AC207" t="str">
        <f t="shared" si="61"/>
        <v>5.6903036751445-0.174125606364179i</v>
      </c>
      <c r="AD207" t="str">
        <f t="shared" si="62"/>
        <v>0.171177576148767+0.00310287803004462i</v>
      </c>
      <c r="AE207" t="str">
        <f t="shared" si="63"/>
        <v>-0.664308001603434-0.461542299672415i</v>
      </c>
      <c r="AF207" t="str">
        <f t="shared" si="64"/>
        <v>-6.84479204582368+1.20574173126569i</v>
      </c>
      <c r="AG207" t="str">
        <f t="shared" si="65"/>
        <v>1.07844333188634-0.19915644257201i</v>
      </c>
      <c r="AH207" t="str">
        <f t="shared" si="66"/>
        <v>4.18577404904644+2.95963724407975i</v>
      </c>
      <c r="AI207">
        <f t="shared" si="67"/>
        <v>14.19627955512132</v>
      </c>
      <c r="AJ207">
        <f t="shared" si="68"/>
        <v>35.263002855518465</v>
      </c>
      <c r="AK207"/>
      <c r="AL207"/>
      <c r="AM207"/>
      <c r="AN207"/>
    </row>
    <row r="208" spans="1:40" x14ac:dyDescent="0.25">
      <c r="A208"/>
      <c r="B208">
        <f t="shared" si="34"/>
        <v>7400</v>
      </c>
      <c r="C208" s="237" t="str">
        <f t="shared" si="37"/>
        <v>-0.00139563410895062+0.330943106438009i</v>
      </c>
      <c r="D208" s="208" t="str">
        <f t="shared" si="38"/>
        <v>-5.96770581850792+2.5372304826914i</v>
      </c>
      <c r="E208" t="str">
        <f t="shared" si="39"/>
        <v>2870</v>
      </c>
      <c r="F208" t="str">
        <f t="shared" si="40"/>
        <v>0.777000777000777</v>
      </c>
      <c r="G208" t="str">
        <f t="shared" si="35"/>
        <v>0.777000777000777</v>
      </c>
      <c r="H208" t="str">
        <f t="shared" si="41"/>
        <v>0.882832528342683+1.38387274966502i</v>
      </c>
      <c r="I208" t="str">
        <f t="shared" si="42"/>
        <v>29.0597320457056i</v>
      </c>
      <c r="J208" t="str">
        <f t="shared" si="36"/>
        <v>-0.14307192076273+6.35733946017492i</v>
      </c>
      <c r="K208" t="str">
        <f t="shared" si="43"/>
        <v>4.56873848729656-0.102819456933977i</v>
      </c>
      <c r="L208" t="str">
        <f t="shared" si="44"/>
        <v>0.244323603276965-0.0372408069327373i</v>
      </c>
      <c r="M208" t="str">
        <f t="shared" si="45"/>
        <v>4.81306209057353-0.140060263866714i</v>
      </c>
      <c r="N208" t="str">
        <f t="shared" si="46"/>
        <v>-0.0758185792042412i</v>
      </c>
      <c r="O208" t="str">
        <f t="shared" si="47"/>
        <v>0.997127148124813-0.0757459601066453i</v>
      </c>
      <c r="P208" t="str">
        <f t="shared" si="48"/>
        <v>0.00287285187518704+0.0757459601066453i</v>
      </c>
      <c r="Q208" t="str">
        <f t="shared" si="49"/>
        <v>-0.00287285187518704+0.0000726190975958996i</v>
      </c>
      <c r="R208" t="str">
        <f t="shared" si="50"/>
        <v>-0.333312040323798-26.3745463456233i</v>
      </c>
      <c r="S208" t="str">
        <f t="shared" si="51"/>
        <v>0.00783470522542651i</v>
      </c>
      <c r="T208" t="str">
        <f t="shared" si="52"/>
        <v>0.206636796072309-0.00261140158402243i</v>
      </c>
      <c r="U208" t="str">
        <f t="shared" si="53"/>
        <v>0.0000333333333333333-0.0152534927249277i</v>
      </c>
      <c r="V208" t="str">
        <f t="shared" si="54"/>
        <v>6.66666666666667E-06-0.152534927249277i</v>
      </c>
      <c r="W208" t="str">
        <f t="shared" si="55"/>
        <v>0.0000276033045320973-0.0138668168241996i</v>
      </c>
      <c r="X208" t="str">
        <f t="shared" si="56"/>
        <v>0.00306584696086937-0.0131522071142721i</v>
      </c>
      <c r="Y208" t="str">
        <f t="shared" si="57"/>
        <v>0.009+0.0464955712731289i</v>
      </c>
      <c r="Z208" t="str">
        <f t="shared" si="58"/>
        <v>-3.83227069296497-2.49014331093876i</v>
      </c>
      <c r="AA208" t="str">
        <f t="shared" si="59"/>
        <v>115.153682515775-318.221437981857i</v>
      </c>
      <c r="AB208" t="str">
        <f t="shared" si="60"/>
        <v>0.974588502677621-0.0123164993265371i</v>
      </c>
      <c r="AC208" t="str">
        <f t="shared" si="61"/>
        <v>5.68902992400089-0.195781198843623i</v>
      </c>
      <c r="AD208" t="str">
        <f t="shared" si="62"/>
        <v>0.171181910104812+0.003726065873673i</v>
      </c>
      <c r="AE208" t="str">
        <f t="shared" si="63"/>
        <v>-0.646736979248991-0.440546781448952i</v>
      </c>
      <c r="AF208" t="str">
        <f t="shared" si="64"/>
        <v>-6.8505383468506+1.15335773302638i</v>
      </c>
      <c r="AG208" t="str">
        <f t="shared" si="65"/>
        <v>1.07565054775574-0.195641753847852i</v>
      </c>
      <c r="AH208" t="str">
        <f t="shared" si="66"/>
        <v>4.07236926761585+2.85296093223022i</v>
      </c>
      <c r="AI208">
        <f t="shared" si="67"/>
        <v>13.931113139197585</v>
      </c>
      <c r="AJ208">
        <f t="shared" si="68"/>
        <v>35.013755371361732</v>
      </c>
      <c r="AK208"/>
      <c r="AL208"/>
      <c r="AM208"/>
      <c r="AN208"/>
    </row>
    <row r="209" spans="1:40" x14ac:dyDescent="0.25">
      <c r="A209"/>
      <c r="B209">
        <f t="shared" si="34"/>
        <v>7500</v>
      </c>
      <c r="C209" s="237" t="str">
        <f t="shared" si="37"/>
        <v>-0.00135866595214623+0.326530685506807i</v>
      </c>
      <c r="D209" s="208" t="str">
        <f t="shared" si="38"/>
        <v>-5.96742239597241+2.50340192221885i</v>
      </c>
      <c r="E209" t="str">
        <f t="shared" si="39"/>
        <v>2870</v>
      </c>
      <c r="F209" t="str">
        <f t="shared" si="40"/>
        <v>0.777000777000777</v>
      </c>
      <c r="G209" t="str">
        <f t="shared" si="35"/>
        <v>0.777000777000777</v>
      </c>
      <c r="H209" t="str">
        <f t="shared" si="41"/>
        <v>0.888947144198852+1.40146268765966i</v>
      </c>
      <c r="I209" t="str">
        <f t="shared" si="42"/>
        <v>29.4524311274043i</v>
      </c>
      <c r="J209" t="str">
        <f t="shared" si="36"/>
        <v>-0.1741744985921+6.44324945287998i</v>
      </c>
      <c r="K209" t="str">
        <f t="shared" si="43"/>
        <v>4.56771465523578-0.123474873292679i</v>
      </c>
      <c r="L209" t="str">
        <f t="shared" si="44"/>
        <v>0.244172750691954-0.0377207567860639i</v>
      </c>
      <c r="M209" t="str">
        <f t="shared" si="45"/>
        <v>4.81188740592773-0.161195630078743i</v>
      </c>
      <c r="N209" t="str">
        <f t="shared" si="46"/>
        <v>-0.0768431545988931i</v>
      </c>
      <c r="O209" t="str">
        <f t="shared" si="47"/>
        <v>0.997049017321992-0.0767675521118727i</v>
      </c>
      <c r="P209" t="str">
        <f t="shared" si="48"/>
        <v>0.00295098267800797+0.0767675521118727i</v>
      </c>
      <c r="Q209" t="str">
        <f t="shared" si="49"/>
        <v>-0.00295098267800797+0.0000756024870204042i</v>
      </c>
      <c r="R209" t="str">
        <f t="shared" si="50"/>
        <v>-0.333311460880419-26.0227726375899i</v>
      </c>
      <c r="S209" t="str">
        <f t="shared" si="51"/>
        <v>0.00794057962036472i</v>
      </c>
      <c r="T209" t="str">
        <f t="shared" si="52"/>
        <v>0.206635898071431-0.00264668619350105i</v>
      </c>
      <c r="U209" t="str">
        <f t="shared" si="53"/>
        <v>0.0000333333333333333-0.0150501128219286i</v>
      </c>
      <c r="V209" t="str">
        <f t="shared" si="54"/>
        <v>6.66666666666667E-06-0.150501128219286i</v>
      </c>
      <c r="W209" t="str">
        <f t="shared" si="55"/>
        <v>0.000027603304498003-0.0136819260743195i</v>
      </c>
      <c r="X209" t="str">
        <f t="shared" si="56"/>
        <v>0.00298934150856228-0.0129942821633473i</v>
      </c>
      <c r="Y209" t="str">
        <f t="shared" si="57"/>
        <v>0.009+0.0471238898038469i</v>
      </c>
      <c r="Z209" t="str">
        <f t="shared" si="58"/>
        <v>-3.73826209962726-2.36426389408421i</v>
      </c>
      <c r="AA209" t="str">
        <f t="shared" si="59"/>
        <v>109.945674528609-312.978217423507i</v>
      </c>
      <c r="AB209" t="str">
        <f t="shared" si="60"/>
        <v>0.974584267317087-0.0124829168057711i</v>
      </c>
      <c r="AC209" t="str">
        <f t="shared" si="61"/>
        <v>5.68757757027867-0.217165115201941i</v>
      </c>
      <c r="AD209" t="str">
        <f t="shared" si="62"/>
        <v>0.171187367216843+0.00434156848181357i</v>
      </c>
      <c r="AE209" t="str">
        <f t="shared" si="63"/>
        <v>-0.629678633196453-0.420962032342617i</v>
      </c>
      <c r="AF209" t="str">
        <f t="shared" si="64"/>
        <v>-6.85636954017126+1.10193923455919i</v>
      </c>
      <c r="AG209" t="str">
        <f t="shared" si="65"/>
        <v>1.07305205946377-0.192224100909375i</v>
      </c>
      <c r="AH209" t="str">
        <f t="shared" si="66"/>
        <v>3.96252342698219+2.75298494799959i</v>
      </c>
      <c r="AI209">
        <f t="shared" si="67"/>
        <v>13.669926399167831</v>
      </c>
      <c r="AJ209">
        <f t="shared" si="68"/>
        <v>34.789853348422163</v>
      </c>
      <c r="AK209"/>
      <c r="AL209"/>
      <c r="AM209"/>
      <c r="AN209"/>
    </row>
    <row r="210" spans="1:40" x14ac:dyDescent="0.25">
      <c r="A210"/>
      <c r="B210">
        <f t="shared" ref="B210:B273" si="69">B209+100</f>
        <v>7600</v>
      </c>
      <c r="C210" s="237" t="str">
        <f t="shared" si="37"/>
        <v>-0.00132314740994775+0.322234374963542i</v>
      </c>
      <c r="D210" s="208" t="str">
        <f t="shared" si="38"/>
        <v>-5.96715008714889+2.47046354138716i</v>
      </c>
      <c r="E210" t="str">
        <f t="shared" si="39"/>
        <v>2870</v>
      </c>
      <c r="F210" t="str">
        <f t="shared" si="40"/>
        <v>0.777000777000777</v>
      </c>
      <c r="G210" t="str">
        <f t="shared" si="35"/>
        <v>0.777000777000777</v>
      </c>
      <c r="H210" t="str">
        <f t="shared" si="41"/>
        <v>0.895134581327484+1.41901340871674i</v>
      </c>
      <c r="I210" t="str">
        <f t="shared" si="42"/>
        <v>29.845130209103i</v>
      </c>
      <c r="J210" t="str">
        <f t="shared" si="36"/>
        <v>-0.20569456068764+6.52915944558506i</v>
      </c>
      <c r="K210" t="str">
        <f t="shared" si="43"/>
        <v>4.5665201621053-0.143863596293494i</v>
      </c>
      <c r="L210" t="str">
        <f t="shared" si="44"/>
        <v>0.244020063170259-0.0381997979438042i</v>
      </c>
      <c r="M210" t="str">
        <f t="shared" si="45"/>
        <v>4.81054022527556-0.182063394237298i</v>
      </c>
      <c r="N210" t="str">
        <f t="shared" si="46"/>
        <v>-0.077867729993545i</v>
      </c>
      <c r="O210" t="str">
        <f t="shared" si="47"/>
        <v>0.996969839862332-0.0777890635300056i</v>
      </c>
      <c r="P210" t="str">
        <f t="shared" si="48"/>
        <v>0.00303016013766799+0.0777890635300056i</v>
      </c>
      <c r="Q210" t="str">
        <f t="shared" si="49"/>
        <v>-0.00303016013766799+0.0000786664635394063i</v>
      </c>
      <c r="R210" t="str">
        <f t="shared" si="50"/>
        <v>-0.333310873656288-25.680254634193i</v>
      </c>
      <c r="S210" t="str">
        <f t="shared" si="51"/>
        <v>0.0080464540153029i</v>
      </c>
      <c r="T210" t="str">
        <f t="shared" si="52"/>
        <v>0.206634988015303-0.00268197061767576i</v>
      </c>
      <c r="U210" t="str">
        <f t="shared" si="53"/>
        <v>0.0000333333333333333-0.0148520850216401i</v>
      </c>
      <c r="V210" t="str">
        <f t="shared" si="54"/>
        <v>6.66666666666667E-06-0.148520850216401i</v>
      </c>
      <c r="W210" t="str">
        <f t="shared" si="55"/>
        <v>0.000027603304463451-0.0135019008723582i</v>
      </c>
      <c r="X210" t="str">
        <f t="shared" si="56"/>
        <v>0.00291564217235714-0.0128398819596675i</v>
      </c>
      <c r="Y210" t="str">
        <f t="shared" si="57"/>
        <v>0.009+0.0477522083345649i</v>
      </c>
      <c r="Z210" t="str">
        <f t="shared" si="58"/>
        <v>-3.64649274070667-2.24671389435229i</v>
      </c>
      <c r="AA210" t="str">
        <f t="shared" si="59"/>
        <v>105.072112585804-307.856835110878i</v>
      </c>
      <c r="AB210" t="str">
        <f t="shared" si="60"/>
        <v>0.974579975098779-0.0126493334110317i</v>
      </c>
      <c r="AC210" t="str">
        <f t="shared" si="61"/>
        <v>5.68595319238508-0.238285465418875i</v>
      </c>
      <c r="AD210" t="str">
        <f t="shared" si="62"/>
        <v>0.171193906069009+0.00494968657342953i</v>
      </c>
      <c r="AE210" t="str">
        <f t="shared" si="63"/>
        <v>-0.613136806136647-0.402672723552468i</v>
      </c>
      <c r="AF210" t="str">
        <f t="shared" si="64"/>
        <v>-6.86228466847637+1.05145013267042i</v>
      </c>
      <c r="AG210" t="str">
        <f t="shared" si="65"/>
        <v>1.0706316307811-0.188902967117714i</v>
      </c>
      <c r="AH210" t="str">
        <f t="shared" si="66"/>
        <v>3.85620889669426+2.65919789930399i</v>
      </c>
      <c r="AI210">
        <f t="shared" si="67"/>
        <v>13.412698873109189</v>
      </c>
      <c r="AJ210">
        <f t="shared" si="68"/>
        <v>34.589705786053067</v>
      </c>
      <c r="AK210"/>
      <c r="AL210"/>
      <c r="AM210"/>
      <c r="AN210"/>
    </row>
    <row r="211" spans="1:40" x14ac:dyDescent="0.25">
      <c r="A211"/>
      <c r="B211">
        <f t="shared" si="69"/>
        <v>7700</v>
      </c>
      <c r="C211" s="237" t="str">
        <f t="shared" si="37"/>
        <v>-0.00128900367094051+0.318049651330067i</v>
      </c>
      <c r="D211" s="208" t="str">
        <f t="shared" si="38"/>
        <v>-5.96688831848317+2.43838066019718i</v>
      </c>
      <c r="E211" t="str">
        <f t="shared" si="39"/>
        <v>2870</v>
      </c>
      <c r="F211" t="str">
        <f t="shared" si="40"/>
        <v>0.777000777000777</v>
      </c>
      <c r="G211" t="str">
        <f t="shared" si="35"/>
        <v>0.777000777000777</v>
      </c>
      <c r="H211" t="str">
        <f t="shared" si="41"/>
        <v>0.901394492168497+1.43652444168126i</v>
      </c>
      <c r="I211" t="str">
        <f t="shared" si="42"/>
        <v>30.2378292908018i</v>
      </c>
      <c r="J211" t="str">
        <f t="shared" si="36"/>
        <v>-0.23763210704934+6.61506943829012i</v>
      </c>
      <c r="K211" t="str">
        <f t="shared" si="43"/>
        <v>4.56516132341348-0.163993577758015i</v>
      </c>
      <c r="L211" t="str">
        <f t="shared" si="44"/>
        <v>0.243865547943485-0.0386779202141888i</v>
      </c>
      <c r="M211" t="str">
        <f t="shared" si="45"/>
        <v>4.80902687135696-0.202671497972204i</v>
      </c>
      <c r="N211" t="str">
        <f t="shared" si="46"/>
        <v>-0.0788923053881969i</v>
      </c>
      <c r="O211" t="str">
        <f t="shared" si="47"/>
        <v>0.99688961582895-0.0788104932887075i</v>
      </c>
      <c r="P211" t="str">
        <f t="shared" si="48"/>
        <v>0.00311038417105003+0.0788104932887075i</v>
      </c>
      <c r="Q211" t="str">
        <f t="shared" si="49"/>
        <v>-0.00311038417105003+0.0000818120994894034i</v>
      </c>
      <c r="R211" t="str">
        <f t="shared" si="50"/>
        <v>-0.33331027864997-25.3466317235567i</v>
      </c>
      <c r="S211" t="str">
        <f t="shared" si="51"/>
        <v>0.00815232841024111i</v>
      </c>
      <c r="T211" t="str">
        <f t="shared" si="52"/>
        <v>0.20663406590387-0.00271725485406353i</v>
      </c>
      <c r="U211" t="str">
        <f t="shared" si="53"/>
        <v>0.0000333333333333333-0.0146592008005798i</v>
      </c>
      <c r="V211" t="str">
        <f t="shared" si="54"/>
        <v>6.66666666666667E-06-0.146592008005798i</v>
      </c>
      <c r="W211" t="str">
        <f t="shared" si="55"/>
        <v>0.0000276033044284413-0.0133265516515133i</v>
      </c>
      <c r="X211" t="str">
        <f t="shared" si="56"/>
        <v>0.00284461570280184-0.0126888987577239i</v>
      </c>
      <c r="Y211" t="str">
        <f t="shared" si="57"/>
        <v>0.009+0.0483805268652828i</v>
      </c>
      <c r="Z211" t="str">
        <f t="shared" si="58"/>
        <v>-3.55704589408079-2.13683808024678i</v>
      </c>
      <c r="AA211" t="str">
        <f t="shared" si="59"/>
        <v>100.506767847122-302.859144635961i</v>
      </c>
      <c r="AB211" t="str">
        <f t="shared" si="60"/>
        <v>0.974575626022439-0.0128157491306078i</v>
      </c>
      <c r="AC211" t="str">
        <f t="shared" si="61"/>
        <v>5.6841629866375-0.259149983958829i</v>
      </c>
      <c r="AD211" t="str">
        <f t="shared" si="62"/>
        <v>0.171201487908803+0.00555070531736289i</v>
      </c>
      <c r="AE211" t="str">
        <f t="shared" si="63"/>
        <v>-0.59711059113216-0.385573972316817i</v>
      </c>
      <c r="AF211" t="str">
        <f t="shared" si="64"/>
        <v>-6.86828281065167+1.00185621851592i</v>
      </c>
      <c r="AG211" t="str">
        <f t="shared" si="65"/>
        <v>1.06837452403485-0.185677230910633i</v>
      </c>
      <c r="AH211" t="str">
        <f t="shared" si="66"/>
        <v>3.75337845616659+2.57112930338074i</v>
      </c>
      <c r="AI211">
        <f t="shared" si="67"/>
        <v>13.159400430216799</v>
      </c>
      <c r="AJ211">
        <f t="shared" si="68"/>
        <v>34.411819355720766</v>
      </c>
      <c r="AK211"/>
      <c r="AL211"/>
      <c r="AM211"/>
      <c r="AN211"/>
    </row>
    <row r="212" spans="1:40" x14ac:dyDescent="0.25">
      <c r="A212"/>
      <c r="B212">
        <f t="shared" si="69"/>
        <v>7800</v>
      </c>
      <c r="C212" s="237" t="str">
        <f t="shared" si="37"/>
        <v>-0.00125616468821308+0.313972223082407i</v>
      </c>
      <c r="D212" s="208" t="str">
        <f t="shared" si="38"/>
        <v>-5.96663655294893+2.40712037696512i</v>
      </c>
      <c r="E212" t="str">
        <f t="shared" si="39"/>
        <v>2870</v>
      </c>
      <c r="F212" t="str">
        <f t="shared" si="40"/>
        <v>0.777000777000777</v>
      </c>
      <c r="G212" t="str">
        <f t="shared" si="35"/>
        <v>0.777000777000777</v>
      </c>
      <c r="H212" t="str">
        <f t="shared" si="41"/>
        <v>0.907726525856625+1.45399532105075i</v>
      </c>
      <c r="I212" t="str">
        <f t="shared" si="42"/>
        <v>30.6305283725005i</v>
      </c>
      <c r="J212" t="str">
        <f t="shared" si="36"/>
        <v>-0.26998713767721+6.70097943099519i</v>
      </c>
      <c r="K212" t="str">
        <f t="shared" si="43"/>
        <v>4.56364409158636-0.183872405273437i</v>
      </c>
      <c r="L212" t="str">
        <f t="shared" si="44"/>
        <v>0.243709212315759-0.0391551134766837i</v>
      </c>
      <c r="M212" t="str">
        <f t="shared" si="45"/>
        <v>4.80735330390212-0.223027518750121i</v>
      </c>
      <c r="N212" t="str">
        <f t="shared" si="46"/>
        <v>-0.0799168807828488i</v>
      </c>
      <c r="O212" t="str">
        <f t="shared" si="47"/>
        <v>0.996808345306059-0.0798318403157277i</v>
      </c>
      <c r="P212" t="str">
        <f t="shared" si="48"/>
        <v>0.003191654693941+0.0798318403157277i</v>
      </c>
      <c r="Q212" t="str">
        <f t="shared" si="49"/>
        <v>-0.003191654693941+0.0000850404671211002i</v>
      </c>
      <c r="R212" t="str">
        <f t="shared" si="50"/>
        <v>-0.333309675861866-25.021561786701i</v>
      </c>
      <c r="S212" t="str">
        <f t="shared" si="51"/>
        <v>0.0082582028051793i</v>
      </c>
      <c r="T212" t="str">
        <f t="shared" si="52"/>
        <v>0.206633131736901-0.00275253890019586i</v>
      </c>
      <c r="U212" t="str">
        <f t="shared" si="53"/>
        <v>0.0000333333333333334-0.0144712623287775i</v>
      </c>
      <c r="V212" t="str">
        <f t="shared" si="54"/>
        <v>6.66666666666667E-06-0.144712623287775i</v>
      </c>
      <c r="W212" t="str">
        <f t="shared" si="55"/>
        <v>0.0000276033043929739-0.0131556985663575i</v>
      </c>
      <c r="X212" t="str">
        <f t="shared" si="56"/>
        <v>0.00277613652603333-0.0125412286552311i</v>
      </c>
      <c r="Y212" t="str">
        <f t="shared" si="57"/>
        <v>0.009+0.0490088453960008i</v>
      </c>
      <c r="Z212" t="str">
        <f t="shared" si="58"/>
        <v>-3.46997276510365-2.034037811222i</v>
      </c>
      <c r="AA212" t="str">
        <f t="shared" si="59"/>
        <v>96.2256965538152-297.985830478492i</v>
      </c>
      <c r="AB212" t="str">
        <f t="shared" si="60"/>
        <v>0.974571220086977-0.012982163952857i</v>
      </c>
      <c r="AC212" t="str">
        <f t="shared" si="61"/>
        <v>5.68221279495864-0.279766049831843i</v>
      </c>
      <c r="AD212" t="str">
        <f t="shared" si="62"/>
        <v>0.171210076444004+0.0061448953225174i</v>
      </c>
      <c r="AE212" t="str">
        <f t="shared" si="63"/>
        <v>-0.581595352940007-0.369570388562861i</v>
      </c>
      <c r="AF212" t="str">
        <f t="shared" si="64"/>
        <v>-6.87436307880555+0.95312505591437i</v>
      </c>
      <c r="AG212" t="str">
        <f t="shared" si="65"/>
        <v>1.06626736016744-0.182545305537711i</v>
      </c>
      <c r="AH212" t="str">
        <f t="shared" si="66"/>
        <v>3.65396949041454+2.48834673838503i</v>
      </c>
      <c r="AI212">
        <f t="shared" si="67"/>
        <v>12.909992882170151</v>
      </c>
      <c r="AJ212">
        <f t="shared" si="68"/>
        <v>34.254793731499312</v>
      </c>
      <c r="AK212"/>
      <c r="AL212"/>
      <c r="AM212"/>
      <c r="AN212"/>
    </row>
    <row r="213" spans="1:40" x14ac:dyDescent="0.25">
      <c r="A213"/>
      <c r="B213">
        <f t="shared" si="69"/>
        <v>7900</v>
      </c>
      <c r="C213" s="237" t="str">
        <f t="shared" si="37"/>
        <v>-0.00122456481982009+0.309998015971542i</v>
      </c>
      <c r="D213" s="208" t="str">
        <f t="shared" si="38"/>
        <v>-5.96639428729125+2.37665145578182i</v>
      </c>
      <c r="E213" t="str">
        <f t="shared" si="39"/>
        <v>2870</v>
      </c>
      <c r="F213" t="str">
        <f t="shared" si="40"/>
        <v>0.777000777000777</v>
      </c>
      <c r="G213" t="str">
        <f t="shared" si="35"/>
        <v>0.777000777000777</v>
      </c>
      <c r="H213" t="str">
        <f t="shared" si="41"/>
        <v>0.914130328271678+1.47142558688191i</v>
      </c>
      <c r="I213" t="str">
        <f t="shared" si="42"/>
        <v>31.0232274541992i</v>
      </c>
      <c r="J213" t="str">
        <f t="shared" si="36"/>
        <v>-0.30275965257125+6.78688942370025i</v>
      </c>
      <c r="K213" t="str">
        <f t="shared" si="43"/>
        <v>4.56197408198795-0.203507321524724i</v>
      </c>
      <c r="L213" t="str">
        <f t="shared" si="44"/>
        <v>0.243551063662907-0.0396313676825996i</v>
      </c>
      <c r="M213" t="str">
        <f t="shared" si="45"/>
        <v>4.80552514565086-0.243138689207324i</v>
      </c>
      <c r="N213" t="str">
        <f t="shared" si="46"/>
        <v>-0.0809414561775007i</v>
      </c>
      <c r="O213" t="str">
        <f t="shared" si="47"/>
        <v>0.996726028378976-0.0808531035389027i</v>
      </c>
      <c r="P213" t="str">
        <f t="shared" si="48"/>
        <v>0.00327397162102405+0.0808531035389027i</v>
      </c>
      <c r="Q213" t="str">
        <f t="shared" si="49"/>
        <v>-0.00327397162102405+0.0000883526385980077i</v>
      </c>
      <c r="R213" t="str">
        <f t="shared" si="50"/>
        <v>-0.333309065292831-24.7047200271672i</v>
      </c>
      <c r="S213" t="str">
        <f t="shared" si="51"/>
        <v>0.0083640772001175i</v>
      </c>
      <c r="T213" t="str">
        <f t="shared" si="52"/>
        <v>0.206632185514515-0.00278782275360824i</v>
      </c>
      <c r="U213" t="str">
        <f t="shared" si="53"/>
        <v>0.0000333333333333333-0.0142880817929702i</v>
      </c>
      <c r="V213" t="str">
        <f t="shared" si="54"/>
        <v>6.66666666666667E-06-0.142880817929702i</v>
      </c>
      <c r="W213" t="str">
        <f t="shared" si="55"/>
        <v>0.000027603304357049-0.0129891708775609i</v>
      </c>
      <c r="X213" t="str">
        <f t="shared" si="56"/>
        <v>0.00271008622942958-0.012396771461183i</v>
      </c>
      <c r="Y213" t="str">
        <f t="shared" si="57"/>
        <v>0.009+0.0496371639267187i</v>
      </c>
      <c r="Z213" t="str">
        <f t="shared" si="58"/>
        <v>-3.38529859821922-1.93776618539809i</v>
      </c>
      <c r="AA213" t="str">
        <f t="shared" si="59"/>
        <v>92.2070399662777-293.236641400614i</v>
      </c>
      <c r="AB213" t="str">
        <f t="shared" si="60"/>
        <v>0.974566757292954-0.0131485778661555i</v>
      </c>
      <c r="AC213" t="str">
        <f t="shared" si="61"/>
        <v>5.68010813029939-0.3001407054786i</v>
      </c>
      <c r="AD213" t="str">
        <f t="shared" si="62"/>
        <v>0.171219637657518+0.00673251355342537i</v>
      </c>
      <c r="AE213" t="str">
        <f t="shared" si="63"/>
        <v>-0.566583562243035-0.354575192823756i</v>
      </c>
      <c r="AF213" t="str">
        <f t="shared" si="64"/>
        <v>-6.88052461556293+0.90522586889991i</v>
      </c>
      <c r="AG213" t="str">
        <f t="shared" si="65"/>
        <v>1.06429798979902-0.17950525255886i</v>
      </c>
      <c r="AH213" t="str">
        <f t="shared" si="66"/>
        <v>3.55790750111189+2.41045304417851i</v>
      </c>
      <c r="AI213">
        <f t="shared" si="67"/>
        <v>12.664431382628997</v>
      </c>
      <c r="AJ213">
        <f t="shared" si="68"/>
        <v>34.117316767129125</v>
      </c>
      <c r="AK213"/>
      <c r="AL213"/>
      <c r="AM213"/>
      <c r="AN213"/>
    </row>
    <row r="214" spans="1:40" x14ac:dyDescent="0.25">
      <c r="A214"/>
      <c r="B214">
        <f t="shared" si="69"/>
        <v>8000</v>
      </c>
      <c r="C214" s="237" t="str">
        <f t="shared" si="37"/>
        <v>-0.00119414250050441+0.306123159444998i</v>
      </c>
      <c r="D214" s="208" t="str">
        <f t="shared" si="38"/>
        <v>-5.96616104950982+2.34694422241165i</v>
      </c>
      <c r="E214" t="str">
        <f t="shared" si="39"/>
        <v>2870</v>
      </c>
      <c r="F214" t="str">
        <f t="shared" si="40"/>
        <v>0.777000777000777</v>
      </c>
      <c r="G214" t="str">
        <f t="shared" si="35"/>
        <v>0.777000777000777</v>
      </c>
      <c r="H214" t="str">
        <f t="shared" si="41"/>
        <v>0.920605542088763+1.48881478470563i</v>
      </c>
      <c r="I214" t="str">
        <f t="shared" si="42"/>
        <v>31.4159265358979i</v>
      </c>
      <c r="J214" t="str">
        <f t="shared" si="36"/>
        <v>-0.33594965173146+6.87279941640532i</v>
      </c>
      <c r="K214" t="str">
        <f t="shared" si="43"/>
        <v>4.56015659681576-0.222905242496142i</v>
      </c>
      <c r="L214" t="str">
        <f t="shared" si="44"/>
        <v>0.243391109431605-0.0401066728556943i</v>
      </c>
      <c r="M214" t="str">
        <f t="shared" si="45"/>
        <v>4.80354770624736-0.263011915351836i</v>
      </c>
      <c r="N214" t="str">
        <f t="shared" si="46"/>
        <v>-0.0819660315721526i</v>
      </c>
      <c r="O214" t="str">
        <f t="shared" si="47"/>
        <v>0.996642665134112-0.0818742818861563i</v>
      </c>
      <c r="P214" t="str">
        <f t="shared" si="48"/>
        <v>0.00335733486588796+0.0818742818861563i</v>
      </c>
      <c r="Q214" t="str">
        <f t="shared" si="49"/>
        <v>-0.00335733486588796+0.0000917496859963035i</v>
      </c>
      <c r="R214" t="str">
        <f t="shared" si="50"/>
        <v>-0.333308446940501-24.3957978882874i</v>
      </c>
      <c r="S214" t="str">
        <f t="shared" si="51"/>
        <v>0.00846995159505569i</v>
      </c>
      <c r="T214" t="str">
        <f t="shared" si="52"/>
        <v>0.206631227236556-0.00282310641180923i</v>
      </c>
      <c r="U214" t="str">
        <f t="shared" si="53"/>
        <v>0.0000333333333333333-0.0141094807705581i</v>
      </c>
      <c r="V214" t="str">
        <f t="shared" si="54"/>
        <v>6.66666666666667E-06-0.141094807705581i</v>
      </c>
      <c r="W214" t="str">
        <f t="shared" si="55"/>
        <v>0.0000276033043206664-0.0128268063827599i</v>
      </c>
      <c r="X214" t="str">
        <f t="shared" si="56"/>
        <v>0.00264635308617571-0.0122554305654886i</v>
      </c>
      <c r="Y214" t="str">
        <f t="shared" si="57"/>
        <v>0.009+0.0502654824574367i</v>
      </c>
      <c r="Z214" t="str">
        <f t="shared" si="58"/>
        <v>-3.30302773754856-1.84752350558898i</v>
      </c>
      <c r="AA214" t="str">
        <f t="shared" si="59"/>
        <v>88.4308383118232-288.610582918932i</v>
      </c>
      <c r="AB214" t="str">
        <f t="shared" si="60"/>
        <v>0.974562237639635-0.0133149908587527i</v>
      </c>
      <c r="AC214" t="str">
        <f t="shared" si="61"/>
        <v>5.67785419996051-0.320280674549438i</v>
      </c>
      <c r="AD214" t="str">
        <f t="shared" si="62"/>
        <v>0.171230139638115+0.00731380417764621i</v>
      </c>
      <c r="AE214" t="str">
        <f t="shared" si="63"/>
        <v>-0.552065475595531-0.340509405912466i</v>
      </c>
      <c r="AF214" t="str">
        <f t="shared" si="64"/>
        <v>-6.88676659159858+0.85812943770602i</v>
      </c>
      <c r="AG214" t="str">
        <f t="shared" si="65"/>
        <v>1.06245537520784-0.176554873778039i</v>
      </c>
      <c r="AH214" t="str">
        <f t="shared" si="66"/>
        <v>3.46510903090039+2.33708361794054i</v>
      </c>
      <c r="AI214">
        <f t="shared" si="67"/>
        <v>12.4226656394471</v>
      </c>
      <c r="AJ214">
        <f t="shared" si="68"/>
        <v>33.99815963147315</v>
      </c>
      <c r="AK214"/>
      <c r="AL214"/>
      <c r="AM214"/>
      <c r="AN214"/>
    </row>
    <row r="215" spans="1:40" x14ac:dyDescent="0.25">
      <c r="A215"/>
      <c r="B215">
        <f t="shared" si="69"/>
        <v>8100</v>
      </c>
      <c r="C215" s="237" t="str">
        <f t="shared" si="37"/>
        <v>-0.00116483994161095+0.302343974074147i</v>
      </c>
      <c r="D215" s="208" t="str">
        <f t="shared" si="38"/>
        <v>-5.96593639655831+2.31797046790179i</v>
      </c>
      <c r="E215" t="str">
        <f t="shared" si="39"/>
        <v>2870</v>
      </c>
      <c r="F215" t="str">
        <f t="shared" si="40"/>
        <v>0.777000777000777</v>
      </c>
      <c r="G215" t="str">
        <f t="shared" si="35"/>
        <v>0.777000777000777</v>
      </c>
      <c r="H215" t="str">
        <f t="shared" si="41"/>
        <v>0.9271518068285+1.5061624654497i</v>
      </c>
      <c r="I215" t="str">
        <f t="shared" si="42"/>
        <v>31.8086256175967i</v>
      </c>
      <c r="J215" t="str">
        <f t="shared" si="36"/>
        <v>-0.36955713515782+6.95870940911038i</v>
      </c>
      <c r="K215" t="str">
        <f t="shared" si="43"/>
        <v>4.55819664706574-0.242072774611082i</v>
      </c>
      <c r="L215" t="str">
        <f t="shared" si="44"/>
        <v>0.243229357138543-0.0405810190927601i</v>
      </c>
      <c r="M215" t="str">
        <f t="shared" si="45"/>
        <v>4.80142600420428-0.282653793703842i</v>
      </c>
      <c r="N215" t="str">
        <f t="shared" si="46"/>
        <v>-0.0829906069668045i</v>
      </c>
      <c r="O215" t="str">
        <f t="shared" si="47"/>
        <v>0.996558255658979-0.0828953742855021i</v>
      </c>
      <c r="P215" t="str">
        <f t="shared" si="48"/>
        <v>0.00344174434102096+0.0828953742855021i</v>
      </c>
      <c r="Q215" t="str">
        <f t="shared" si="49"/>
        <v>-0.00344174434102096+0.000095232681302404i</v>
      </c>
      <c r="R215" t="str">
        <f t="shared" si="50"/>
        <v>-0.333307820806639-24.0945020507761i</v>
      </c>
      <c r="S215" t="str">
        <f t="shared" si="51"/>
        <v>0.00857582598999389i</v>
      </c>
      <c r="T215" t="str">
        <f t="shared" si="52"/>
        <v>0.206630256903007-0.0028583898723418i</v>
      </c>
      <c r="U215" t="str">
        <f t="shared" si="53"/>
        <v>0.0000333333333333334-0.0139352896499339i</v>
      </c>
      <c r="V215" t="str">
        <f t="shared" si="54"/>
        <v>6.66666666666667E-06-0.139352896499339i</v>
      </c>
      <c r="W215" t="str">
        <f t="shared" si="55"/>
        <v>0.0000276033042838262-0.0126684508895842i</v>
      </c>
      <c r="X215" t="str">
        <f t="shared" si="56"/>
        <v>0.00258483161549701-0.0121171128107388i</v>
      </c>
      <c r="Y215" t="str">
        <f t="shared" si="57"/>
        <v>0.009+0.0508938009881546i</v>
      </c>
      <c r="Z215" t="str">
        <f t="shared" si="58"/>
        <v>-3.22314781238305-1.76285307686725i</v>
      </c>
      <c r="AA215" t="str">
        <f t="shared" si="59"/>
        <v>84.8788590197376-284.106075798323i</v>
      </c>
      <c r="AB215" t="str">
        <f t="shared" si="60"/>
        <v>0.974557661126939-0.0134814029190602i</v>
      </c>
      <c r="AC215" t="str">
        <f t="shared" si="61"/>
        <v>5.67545592705186-0.340192378649404i</v>
      </c>
      <c r="AD215" t="str">
        <f t="shared" si="62"/>
        <v>0.171241552425807+0.00788899935085033i</v>
      </c>
      <c r="AE215" t="str">
        <f t="shared" si="63"/>
        <v>-0.538029688311268-0.327301108580943i</v>
      </c>
      <c r="AF215" t="str">
        <f t="shared" si="64"/>
        <v>-6.89308820338681+0.81180800245209i</v>
      </c>
      <c r="AG215" t="str">
        <f t="shared" si="65"/>
        <v>1.06072948284786-0.173691785478756i</v>
      </c>
      <c r="AH215" t="str">
        <f t="shared" si="66"/>
        <v>3.37548408735799+2.26790383493112i</v>
      </c>
      <c r="AI215">
        <f t="shared" si="67"/>
        <v>12.184640962000717</v>
      </c>
      <c r="AJ215">
        <f t="shared" si="68"/>
        <v>33.896171986703735</v>
      </c>
      <c r="AK215"/>
      <c r="AL215"/>
      <c r="AM215"/>
      <c r="AN215"/>
    </row>
    <row r="216" spans="1:40" x14ac:dyDescent="0.25">
      <c r="A216"/>
      <c r="B216">
        <f t="shared" si="69"/>
        <v>8200</v>
      </c>
      <c r="C216" s="237" t="str">
        <f t="shared" si="37"/>
        <v>-0.0011366028564586+0.298656959901355i</v>
      </c>
      <c r="D216" s="208" t="str">
        <f t="shared" si="38"/>
        <v>-5.96571991223881+2.28970335924372i</v>
      </c>
      <c r="E216" t="str">
        <f t="shared" si="39"/>
        <v>2870</v>
      </c>
      <c r="F216" t="str">
        <f t="shared" si="40"/>
        <v>0.777000777000777</v>
      </c>
      <c r="G216" t="str">
        <f t="shared" si="35"/>
        <v>0.777000777000777</v>
      </c>
      <c r="H216" t="str">
        <f t="shared" si="41"/>
        <v>0.93376875890732+1.52346818536847i</v>
      </c>
      <c r="I216" t="str">
        <f t="shared" si="42"/>
        <v>32.2013246992954i</v>
      </c>
      <c r="J216" t="str">
        <f t="shared" si="36"/>
        <v>-0.40358210285036+7.04461940181546i</v>
      </c>
      <c r="K216" t="str">
        <f t="shared" si="43"/>
        <v>4.55609897274071-0.261016230875325i</v>
      </c>
      <c r="L216" t="str">
        <f t="shared" si="44"/>
        <v>0.243065814369568-0.0410543965642021i</v>
      </c>
      <c r="M216" t="str">
        <f t="shared" si="45"/>
        <v>4.79916478711028-0.302070627439527i</v>
      </c>
      <c r="N216" t="str">
        <f t="shared" si="46"/>
        <v>-0.0840151823614564i</v>
      </c>
      <c r="O216" t="str">
        <f t="shared" si="47"/>
        <v>0.996472800042185-0.0839163796650435i</v>
      </c>
      <c r="P216" t="str">
        <f t="shared" si="48"/>
        <v>0.00352719995781503+0.0839163796650435i</v>
      </c>
      <c r="Q216" t="str">
        <f t="shared" si="49"/>
        <v>-0.00352719995781503+0.0000988026964128946i</v>
      </c>
      <c r="R216" t="str">
        <f t="shared" si="50"/>
        <v>-0.333307186890843-23.8005535035914i</v>
      </c>
      <c r="S216" t="str">
        <f t="shared" si="51"/>
        <v>0.00868170038493208i</v>
      </c>
      <c r="T216" t="str">
        <f t="shared" si="52"/>
        <v>0.206629274513726-0.00289367313273086i</v>
      </c>
      <c r="U216" t="str">
        <f t="shared" si="53"/>
        <v>0.0000333333333333333-0.0137653470932274i</v>
      </c>
      <c r="V216" t="str">
        <f t="shared" si="54"/>
        <v>6.66666666666667E-06-0.137653470932274i</v>
      </c>
      <c r="W216" t="str">
        <f t="shared" si="55"/>
        <v>0.0000276033042465282-0.0125139577272428i</v>
      </c>
      <c r="X216" t="str">
        <f t="shared" si="56"/>
        <v>0.00252542217560426-0.0119817283665352i</v>
      </c>
      <c r="Y216" t="str">
        <f t="shared" si="57"/>
        <v>0.009+0.0515221195188726i</v>
      </c>
      <c r="Z216" t="str">
        <f t="shared" si="58"/>
        <v>-3.14563319476934-1.68333733548886i</v>
      </c>
      <c r="AA216" t="str">
        <f t="shared" si="59"/>
        <v>81.5344390326421-279.721086361684i</v>
      </c>
      <c r="AB216" t="str">
        <f t="shared" si="60"/>
        <v>0.974553027754197-0.0136478140354043i</v>
      </c>
      <c r="AC216" t="str">
        <f t="shared" si="61"/>
        <v>5.6729179702208-0.359881953106543i</v>
      </c>
      <c r="AD216" t="str">
        <f t="shared" si="62"/>
        <v>0.171253847870221+0.00845831994487205i</v>
      </c>
      <c r="AE216" t="str">
        <f t="shared" si="63"/>
        <v>-0.524463582833833-0.31488476795664i</v>
      </c>
      <c r="AF216" t="str">
        <f t="shared" si="64"/>
        <v>-6.89948867114613+0.76623517387525i</v>
      </c>
      <c r="AG216" t="str">
        <f t="shared" si="65"/>
        <v>1.05911118584064-0.170913478152807i</v>
      </c>
      <c r="AH216" t="str">
        <f t="shared" si="66"/>
        <v>3.28893814213002+2.20260661310897i</v>
      </c>
      <c r="AI216">
        <f t="shared" si="67"/>
        <v>11.950299163792597</v>
      </c>
      <c r="AJ216">
        <f t="shared" si="68"/>
        <v>33.810277271461374</v>
      </c>
      <c r="AK216"/>
      <c r="AL216"/>
      <c r="AM216"/>
      <c r="AN216"/>
    </row>
    <row r="217" spans="1:40" x14ac:dyDescent="0.25">
      <c r="A217"/>
      <c r="B217">
        <f t="shared" si="69"/>
        <v>8300</v>
      </c>
      <c r="C217" s="237" t="str">
        <f t="shared" si="37"/>
        <v>-0.00110938020873175+0.295058785629427i</v>
      </c>
      <c r="D217" s="208" t="str">
        <f t="shared" si="38"/>
        <v>-5.9655112052729+2.26211735649227i</v>
      </c>
      <c r="E217" t="str">
        <f t="shared" si="39"/>
        <v>2870</v>
      </c>
      <c r="F217" t="str">
        <f t="shared" si="40"/>
        <v>0.777000777000777</v>
      </c>
      <c r="G217" t="str">
        <f t="shared" si="35"/>
        <v>0.777000777000777</v>
      </c>
      <c r="H217" t="str">
        <f t="shared" si="41"/>
        <v>0.940456031687772+1.54073150597883i</v>
      </c>
      <c r="I217" t="str">
        <f t="shared" si="42"/>
        <v>32.5940237809941i</v>
      </c>
      <c r="J217" t="str">
        <f t="shared" si="36"/>
        <v>-0.43802455480906+7.13052939452052i</v>
      </c>
      <c r="K217" t="str">
        <f t="shared" si="43"/>
        <v>4.55386806145965-0.279741646084917i</v>
      </c>
      <c r="L217" t="str">
        <f t="shared" si="44"/>
        <v>0.242900488778835-0.0415267955146035i</v>
      </c>
      <c r="M217" t="str">
        <f t="shared" si="45"/>
        <v>4.79676855023849-0.32126844159952i</v>
      </c>
      <c r="N217" t="str">
        <f t="shared" si="46"/>
        <v>-0.0850397577561083i</v>
      </c>
      <c r="O217" t="str">
        <f t="shared" si="47"/>
        <v>0.996386298373438-0.0849372969529753i</v>
      </c>
      <c r="P217" t="str">
        <f t="shared" si="48"/>
        <v>0.00361370162656205+0.0849372969529753i</v>
      </c>
      <c r="Q217" t="str">
        <f t="shared" si="49"/>
        <v>-0.00361370162656205+0.000102460803132989i</v>
      </c>
      <c r="R217" t="str">
        <f t="shared" si="50"/>
        <v>-0.333306545192202-23.5136866820197i</v>
      </c>
      <c r="S217" t="str">
        <f t="shared" si="51"/>
        <v>0.00878757477987029i</v>
      </c>
      <c r="T217" t="str">
        <f t="shared" si="52"/>
        <v>0.206628280068688-0.00292895619049669i</v>
      </c>
      <c r="U217" t="str">
        <f t="shared" si="53"/>
        <v>0.0000333333333333334-0.0135994995378873i</v>
      </c>
      <c r="V217" t="str">
        <f t="shared" si="54"/>
        <v>6.66666666666667E-06-0.135994995378873i</v>
      </c>
      <c r="W217" t="str">
        <f t="shared" si="55"/>
        <v>0.0000276033042087728-0.0123631872934163i</v>
      </c>
      <c r="X217" t="str">
        <f t="shared" si="56"/>
        <v>0.00246803058666208-0.0118491906067208i</v>
      </c>
      <c r="Y217" t="str">
        <f t="shared" si="57"/>
        <v>0.009+0.0521504380495906i</v>
      </c>
      <c r="Z217" t="str">
        <f t="shared" si="58"/>
        <v>-3.07044785205248-1.60859430006312i</v>
      </c>
      <c r="AA217" t="str">
        <f t="shared" si="59"/>
        <v>78.38234066482-275.453233439942i</v>
      </c>
      <c r="AB217" t="str">
        <f t="shared" si="60"/>
        <v>0.974548337521291-0.0138142241960896i</v>
      </c>
      <c r="AC217" t="str">
        <f t="shared" si="61"/>
        <v>5.67024474182995-0.379355261828614i</v>
      </c>
      <c r="AD217" t="str">
        <f t="shared" si="62"/>
        <v>0.171266999500873+0.00902197622349108i</v>
      </c>
      <c r="AE217" t="str">
        <f t="shared" si="63"/>
        <v>-0.511353691216518-0.303200626702705i</v>
      </c>
      <c r="AF217" t="str">
        <f t="shared" si="64"/>
        <v>-6.90596723696067+0.72138585051344i</v>
      </c>
      <c r="AG217" t="str">
        <f t="shared" si="65"/>
        <v>1.05759217577672-0.168217364352515i</v>
      </c>
      <c r="AH217" t="str">
        <f t="shared" si="66"/>
        <v>3.20537377071782+2.14091013163496i</v>
      </c>
      <c r="AI217">
        <f t="shared" si="67"/>
        <v>11.719579338399537</v>
      </c>
      <c r="AJ217">
        <f t="shared" si="68"/>
        <v>33.739468133721239</v>
      </c>
      <c r="AK217"/>
      <c r="AL217"/>
      <c r="AM217"/>
      <c r="AN217"/>
    </row>
    <row r="218" spans="1:40" x14ac:dyDescent="0.25">
      <c r="A218"/>
      <c r="B218">
        <f t="shared" si="69"/>
        <v>8400</v>
      </c>
      <c r="C218" s="237" t="str">
        <f t="shared" si="37"/>
        <v>-0.00108312398171229+0.291546278583146i</v>
      </c>
      <c r="D218" s="208" t="str">
        <f t="shared" si="38"/>
        <v>-5.96530990753242+2.23518813580412i</v>
      </c>
      <c r="E218" t="str">
        <f t="shared" si="39"/>
        <v>2870</v>
      </c>
      <c r="F218" t="str">
        <f t="shared" si="40"/>
        <v>0.777000777000777</v>
      </c>
      <c r="G218" t="str">
        <f t="shared" si="35"/>
        <v>0.777000777000777</v>
      </c>
      <c r="H218" t="str">
        <f t="shared" si="41"/>
        <v>0.947213255528843+1.55795199400186i</v>
      </c>
      <c r="I218" t="str">
        <f t="shared" si="42"/>
        <v>32.9867228626928i</v>
      </c>
      <c r="J218" t="str">
        <f t="shared" si="36"/>
        <v>-0.47288449103393+7.21643938722559i</v>
      </c>
      <c r="K218" t="str">
        <f t="shared" si="43"/>
        <v>4.55150816560881-0.298254791156526i</v>
      </c>
      <c r="L218" t="str">
        <f t="shared" si="44"/>
        <v>0.242733388087946-0.0419982062632811i</v>
      </c>
      <c r="M218" t="str">
        <f t="shared" si="45"/>
        <v>4.79424155369676-0.340252997419807i</v>
      </c>
      <c r="N218" t="str">
        <f t="shared" si="46"/>
        <v>-0.0860643331507602i</v>
      </c>
      <c r="O218" t="str">
        <f t="shared" si="47"/>
        <v>0.996298750743544-0.0859581250775849i</v>
      </c>
      <c r="P218" t="str">
        <f t="shared" si="48"/>
        <v>0.00370124925645599+0.0859581250775849i</v>
      </c>
      <c r="Q218" t="str">
        <f t="shared" si="49"/>
        <v>-0.00370124925645599+0.00010620807317531i</v>
      </c>
      <c r="R218" t="str">
        <f t="shared" si="50"/>
        <v>-0.333305895710693-23.2336486672845i</v>
      </c>
      <c r="S218" t="str">
        <f t="shared" si="51"/>
        <v>0.00889344917480847i</v>
      </c>
      <c r="T218" t="str">
        <f t="shared" si="52"/>
        <v>0.206627273567851-0.00296423904316706i</v>
      </c>
      <c r="U218" t="str">
        <f t="shared" si="53"/>
        <v>0.0000333333333333333-0.0134376007338649i</v>
      </c>
      <c r="V218" t="str">
        <f t="shared" si="54"/>
        <v>6.66666666666667E-06-0.134376007338649i</v>
      </c>
      <c r="W218" t="str">
        <f t="shared" si="55"/>
        <v>0.0000276033041705594-0.0122160066335149i</v>
      </c>
      <c r="X218" t="str">
        <f t="shared" si="56"/>
        <v>0.00241256778133101-0.011719415989768i</v>
      </c>
      <c r="Y218" t="str">
        <f t="shared" si="57"/>
        <v>0.009+0.0527787565803085i</v>
      </c>
      <c r="Z218" t="str">
        <f t="shared" si="58"/>
        <v>-2.99754769677178-1.53827433014606i</v>
      </c>
      <c r="AA218" t="str">
        <f t="shared" si="59"/>
        <v>75.4086202816361-271.299875972814i</v>
      </c>
      <c r="AB218" t="str">
        <f t="shared" si="60"/>
        <v>0.974543590428023-0.013980633389456i</v>
      </c>
      <c r="AC218" t="str">
        <f t="shared" si="61"/>
        <v>5.66744042470227-0.398617911302126i</v>
      </c>
      <c r="AD218" t="str">
        <f t="shared" si="62"/>
        <v>0.171280982408117+0.00958016847026606i</v>
      </c>
      <c r="AE218" t="str">
        <f t="shared" si="63"/>
        <v>-0.498685987081973-0.292194150413337i</v>
      </c>
      <c r="AF218" t="str">
        <f t="shared" si="64"/>
        <v>-6.91252316306126+0.67723614180226i</v>
      </c>
      <c r="AG218" t="str">
        <f t="shared" si="65"/>
        <v>1.05616488311561-0.165600816830644i</v>
      </c>
      <c r="AH218" t="str">
        <f t="shared" si="66"/>
        <v>3.12469198936753+2.08255570690435i</v>
      </c>
      <c r="AI218">
        <f t="shared" si="67"/>
        <v>11.49241852482281</v>
      </c>
      <c r="AJ218">
        <f t="shared" si="68"/>
        <v>33.682802044279718</v>
      </c>
      <c r="AK218"/>
      <c r="AL218"/>
      <c r="AM218"/>
      <c r="AN218"/>
    </row>
    <row r="219" spans="1:40" x14ac:dyDescent="0.25">
      <c r="A219"/>
      <c r="B219">
        <f t="shared" si="69"/>
        <v>8500</v>
      </c>
      <c r="C219" s="237" t="str">
        <f t="shared" si="37"/>
        <v>-0.00105778896640234+0.288116415379351i</v>
      </c>
      <c r="D219" s="208" t="str">
        <f t="shared" si="38"/>
        <v>-5.96511567241504+2.20889251790836i</v>
      </c>
      <c r="E219" t="str">
        <f t="shared" si="39"/>
        <v>2870</v>
      </c>
      <c r="F219" t="str">
        <f t="shared" si="40"/>
        <v>0.777000777000777</v>
      </c>
      <c r="G219" t="str">
        <f t="shared" si="35"/>
        <v>0.777000777000777</v>
      </c>
      <c r="H219" t="str">
        <f t="shared" si="41"/>
        <v>0.954040057836364+1.57512922130965i</v>
      </c>
      <c r="I219" t="str">
        <f t="shared" si="42"/>
        <v>33.3794219443916i</v>
      </c>
      <c r="J219" t="str">
        <f t="shared" si="36"/>
        <v>-0.50816191152496+7.30234937993065i</v>
      </c>
      <c r="K219" t="str">
        <f t="shared" si="43"/>
        <v>4.5490233181629-0.316561186634325i</v>
      </c>
      <c r="L219" t="str">
        <f t="shared" si="44"/>
        <v>0.242564520085081-0.0424686192048281i</v>
      </c>
      <c r="M219" t="str">
        <f t="shared" si="45"/>
        <v>4.79158783824798-0.359029805839153i</v>
      </c>
      <c r="N219" t="str">
        <f t="shared" si="46"/>
        <v>-0.0870889085454122i</v>
      </c>
      <c r="O219" t="str">
        <f t="shared" si="47"/>
        <v>0.996210157244406-0.0869788629672533i</v>
      </c>
      <c r="P219" t="str">
        <f t="shared" si="48"/>
        <v>0.00378984275559402+0.0869788629672533i</v>
      </c>
      <c r="Q219" t="str">
        <f t="shared" si="49"/>
        <v>-0.00378984275559402+0.000110045578158899i</v>
      </c>
      <c r="R219" t="str">
        <f t="shared" si="50"/>
        <v>-0.333305238446575-22.9601984426614i</v>
      </c>
      <c r="S219" t="str">
        <f t="shared" si="51"/>
        <v>0.00899932356974668i</v>
      </c>
      <c r="T219" t="str">
        <f t="shared" si="52"/>
        <v>0.206626255011104-0.0029995216882723i</v>
      </c>
      <c r="U219" t="str">
        <f t="shared" si="53"/>
        <v>0.0000333333333333333-0.0132795113134665i</v>
      </c>
      <c r="V219" t="str">
        <f t="shared" si="54"/>
        <v>6.66666666666667E-06-0.132795113134665i</v>
      </c>
      <c r="W219" t="str">
        <f t="shared" si="55"/>
        <v>0.0000276033041318887-0.0120722890496355i</v>
      </c>
      <c r="X219" t="str">
        <f t="shared" si="56"/>
        <v>0.00235894948065015-0.0115923239425142i</v>
      </c>
      <c r="Y219" t="str">
        <f t="shared" si="57"/>
        <v>0.009+0.0534070751110265i</v>
      </c>
      <c r="Z219" t="str">
        <f t="shared" si="58"/>
        <v>-2.92688251914575-1.47205717404647i</v>
      </c>
      <c r="AA219" t="str">
        <f t="shared" si="59"/>
        <v>72.6005089644234-267.258184590585i</v>
      </c>
      <c r="AB219" t="str">
        <f t="shared" si="60"/>
        <v>0.974538786473868-0.0141470416038555i</v>
      </c>
      <c r="AC219" t="str">
        <f t="shared" si="61"/>
        <v>5.6645089875689-0.417675263786659i</v>
      </c>
      <c r="AD219" t="str">
        <f t="shared" si="62"/>
        <v>0.171295773133825+0.0101330875723421i</v>
      </c>
      <c r="AE219" t="str">
        <f t="shared" si="63"/>
        <v>-0.486446119732842-0.281815528605944i</v>
      </c>
      <c r="AF219" t="str">
        <f t="shared" si="64"/>
        <v>-6.9191557302514+0.63376329659871i</v>
      </c>
      <c r="AG219" t="str">
        <f t="shared" si="65"/>
        <v>1.0548224054647-0.163061198747166i</v>
      </c>
      <c r="AH219" t="str">
        <f t="shared" si="66"/>
        <v>3.04679333745886+2.0273058251611i</v>
      </c>
      <c r="AI219">
        <f t="shared" si="67"/>
        <v>11.268752276473577</v>
      </c>
      <c r="AJ219">
        <f t="shared" si="68"/>
        <v>33.639397110971096</v>
      </c>
      <c r="AK219"/>
      <c r="AL219"/>
      <c r="AM219"/>
      <c r="AN219"/>
    </row>
    <row r="220" spans="1:40" x14ac:dyDescent="0.25">
      <c r="A220"/>
      <c r="B220">
        <f t="shared" si="69"/>
        <v>8600</v>
      </c>
      <c r="C220" s="237" t="str">
        <f t="shared" si="37"/>
        <v>-0.00103333256679102+0.284766313247875i</v>
      </c>
      <c r="D220" s="208" t="str">
        <f t="shared" si="38"/>
        <v>-5.96492817335136+2.18320840156704i</v>
      </c>
      <c r="E220" t="str">
        <f t="shared" si="39"/>
        <v>2870</v>
      </c>
      <c r="F220" t="str">
        <f t="shared" si="40"/>
        <v>0.777000777000777</v>
      </c>
      <c r="G220" t="str">
        <f t="shared" si="35"/>
        <v>0.777000777000777</v>
      </c>
      <c r="H220" t="str">
        <f t="shared" si="41"/>
        <v>0.960936063113518+1.59226276487699i</v>
      </c>
      <c r="I220" t="str">
        <f t="shared" si="42"/>
        <v>33.7721210260903i</v>
      </c>
      <c r="J220" t="str">
        <f t="shared" si="36"/>
        <v>-0.54385681628216+7.38825937263572i</v>
      </c>
      <c r="K220" t="str">
        <f t="shared" si="43"/>
        <v>4.54641734729123-0.334666115424384i</v>
      </c>
      <c r="L220" t="str">
        <f t="shared" si="44"/>
        <v>0.242393892624132-0.0429380248096456i</v>
      </c>
      <c r="M220" t="str">
        <f t="shared" si="45"/>
        <v>4.78881123991536-0.37760414023403i</v>
      </c>
      <c r="N220" t="str">
        <f t="shared" si="46"/>
        <v>-0.0881134839400641i</v>
      </c>
      <c r="O220" t="str">
        <f t="shared" si="47"/>
        <v>0.996120517969025-0.0879995095504559i</v>
      </c>
      <c r="P220" t="str">
        <f t="shared" si="48"/>
        <v>0.00387948203097499+0.0879995095504559i</v>
      </c>
      <c r="Q220" t="str">
        <f t="shared" si="49"/>
        <v>-0.00387948203097499+0.000113974389608196i</v>
      </c>
      <c r="R220" t="str">
        <f t="shared" si="50"/>
        <v>-0.333304573399203-22.6931062015094i</v>
      </c>
      <c r="S220" t="str">
        <f t="shared" si="51"/>
        <v>0.00910519796468487i</v>
      </c>
      <c r="T220" t="str">
        <f t="shared" si="52"/>
        <v>0.206625224398361-0.00303480412333458i</v>
      </c>
      <c r="U220" t="str">
        <f t="shared" si="53"/>
        <v>0.0000333333333333334-0.0131250983912168i</v>
      </c>
      <c r="V220" t="str">
        <f t="shared" si="54"/>
        <v>6.66666666666667E-06-0.131250983912168i</v>
      </c>
      <c r="W220" t="str">
        <f t="shared" si="55"/>
        <v>0.0000276033040927602-0.0119319137368003i</v>
      </c>
      <c r="X220" t="str">
        <f t="shared" si="56"/>
        <v>0.00230709589322407-0.0114678367473753i</v>
      </c>
      <c r="Y220" t="str">
        <f t="shared" si="57"/>
        <v>0.009+0.0540353936417444i</v>
      </c>
      <c r="Z220" t="str">
        <f t="shared" si="58"/>
        <v>-2.8583975730418-1.40964928588535i</v>
      </c>
      <c r="AA220" t="str">
        <f t="shared" si="59"/>
        <v>69.946304276143-263.32519994014i</v>
      </c>
      <c r="AB220" t="str">
        <f t="shared" si="60"/>
        <v>0.974533925658422-0.0143134488276015i</v>
      </c>
      <c r="AC220" t="str">
        <f t="shared" si="61"/>
        <v>5.66145419933356-0.436532449754714i</v>
      </c>
      <c r="AD220" t="str">
        <f t="shared" si="62"/>
        <v>0.171311349570911+0.010680915563795i</v>
      </c>
      <c r="AE220" t="str">
        <f t="shared" si="63"/>
        <v>-0.474619600850901-0.272019224712106i</v>
      </c>
      <c r="AF220" t="str">
        <f t="shared" si="64"/>
        <v>-6.92586423646488+0.59094563669005i</v>
      </c>
      <c r="AG220" t="str">
        <f t="shared" si="65"/>
        <v>1.05355844303411-0.160595887404245i</v>
      </c>
      <c r="AH220" t="str">
        <f t="shared" si="66"/>
        <v>2.97157874670923+1.97494232752883i</v>
      </c>
      <c r="AI220">
        <f t="shared" si="67"/>
        <v>11.048515146339653</v>
      </c>
      <c r="AJ220">
        <f t="shared" si="68"/>
        <v>33.608428105372269</v>
      </c>
      <c r="AK220"/>
      <c r="AL220"/>
      <c r="AM220"/>
      <c r="AN220"/>
    </row>
    <row r="221" spans="1:40" x14ac:dyDescent="0.25">
      <c r="A221"/>
      <c r="B221">
        <f t="shared" si="69"/>
        <v>8700</v>
      </c>
      <c r="C221" s="237" t="str">
        <f t="shared" si="37"/>
        <v>-0.0010097146206978+0.281493221950972i</v>
      </c>
      <c r="D221" s="208" t="str">
        <f t="shared" si="38"/>
        <v>-5.96474710243131+2.15811470162412i</v>
      </c>
      <c r="E221" t="str">
        <f t="shared" si="39"/>
        <v>2870</v>
      </c>
      <c r="F221" t="str">
        <f t="shared" si="40"/>
        <v>0.777000777000777</v>
      </c>
      <c r="G221" t="str">
        <f t="shared" si="35"/>
        <v>0.777000777000777</v>
      </c>
      <c r="H221" t="str">
        <f t="shared" si="41"/>
        <v>0.967900893011255+1.60935220673704i</v>
      </c>
      <c r="I221" t="str">
        <f t="shared" si="42"/>
        <v>34.164820107789i</v>
      </c>
      <c r="J221" t="str">
        <f t="shared" si="36"/>
        <v>-0.57996920530553+7.47416936534078i</v>
      </c>
      <c r="K221" t="str">
        <f t="shared" si="43"/>
        <v>4.54369388985371-0.352574634804238i</v>
      </c>
      <c r="L221" t="str">
        <f t="shared" si="44"/>
        <v>0.242221513623831-0.0434064136244633i</v>
      </c>
      <c r="M221" t="str">
        <f t="shared" si="45"/>
        <v>4.78591540347754-0.395981048428701i</v>
      </c>
      <c r="N221" t="str">
        <f t="shared" si="46"/>
        <v>-0.089138059334716i</v>
      </c>
      <c r="O221" t="str">
        <f t="shared" si="47"/>
        <v>0.996029833011501-0.0890200637557644i</v>
      </c>
      <c r="P221" t="str">
        <f t="shared" si="48"/>
        <v>0.00397016698849895+0.0890200637557644i</v>
      </c>
      <c r="Q221" t="str">
        <f t="shared" si="49"/>
        <v>-0.00397016698849895+0.000117995578951591i</v>
      </c>
      <c r="R221" t="str">
        <f t="shared" si="50"/>
        <v>-0.333303900568794-22.4321527030153i</v>
      </c>
      <c r="S221" t="str">
        <f t="shared" si="51"/>
        <v>0.00921107235962307i</v>
      </c>
      <c r="T221" t="str">
        <f t="shared" si="52"/>
        <v>0.206624181729588-0.00307008634588377i</v>
      </c>
      <c r="U221" t="str">
        <f t="shared" si="53"/>
        <v>0.0000333333333333333-0.0129742351913178i</v>
      </c>
      <c r="V221" t="str">
        <f t="shared" si="54"/>
        <v>6.66666666666667E-06-0.129742351913178i</v>
      </c>
      <c r="W221" t="str">
        <f t="shared" si="55"/>
        <v>0.000027603304053174-0.0117947654442838i</v>
      </c>
      <c r="X221" t="str">
        <f t="shared" si="56"/>
        <v>0.0022569314358563-0.0113458794331255i</v>
      </c>
      <c r="Y221" t="str">
        <f t="shared" si="57"/>
        <v>0.009+0.0546637121724624i</v>
      </c>
      <c r="Z221" t="str">
        <f t="shared" si="58"/>
        <v>-2.79203487436955-1.35078139134227i</v>
      </c>
      <c r="AA221" t="str">
        <f t="shared" si="59"/>
        <v>67.4352722357085-259.497880046905i</v>
      </c>
      <c r="AB221" t="str">
        <f t="shared" si="60"/>
        <v>0.974529007981524-0.0144798550490439i</v>
      </c>
      <c r="AC221" t="str">
        <f t="shared" si="61"/>
        <v>5.65827964225105-0.455194379624047i</v>
      </c>
      <c r="AD221" t="str">
        <f t="shared" si="62"/>
        <v>0.171327690870863+0.011223826131731i</v>
      </c>
      <c r="AE221" t="str">
        <f t="shared" si="63"/>
        <v>-0.463191952378252-0.262763570633656i</v>
      </c>
      <c r="AF221" t="str">
        <f t="shared" si="64"/>
        <v>-6.93264799544257+0.54876249488708i</v>
      </c>
      <c r="AG221" t="str">
        <f t="shared" si="65"/>
        <v>1.05236724059658-0.158202292709035i</v>
      </c>
      <c r="AH221" t="str">
        <f t="shared" si="66"/>
        <v>2.89895023233468+1.92526474112421i</v>
      </c>
      <c r="AI221">
        <f t="shared" si="67"/>
        <v>10.831641099365969</v>
      </c>
      <c r="AJ221">
        <f t="shared" si="68"/>
        <v>33.589122707332443</v>
      </c>
      <c r="AK221"/>
      <c r="AL221"/>
      <c r="AM221"/>
      <c r="AN221"/>
    </row>
    <row r="222" spans="1:40" x14ac:dyDescent="0.25">
      <c r="A222"/>
      <c r="B222">
        <f t="shared" si="69"/>
        <v>8800</v>
      </c>
      <c r="C222" s="237" t="str">
        <f t="shared" si="37"/>
        <v>-0.00098689723478472+0.278294516253663i</v>
      </c>
      <c r="D222" s="208" t="str">
        <f t="shared" si="38"/>
        <v>-5.96457216913931+2.13359129127808i</v>
      </c>
      <c r="E222" t="str">
        <f t="shared" si="39"/>
        <v>2870</v>
      </c>
      <c r="F222" t="str">
        <f t="shared" si="40"/>
        <v>0.777000777000777</v>
      </c>
      <c r="G222" t="str">
        <f t="shared" si="35"/>
        <v>0.777000777000777</v>
      </c>
      <c r="H222" t="str">
        <f t="shared" si="41"/>
        <v>0.974934166378906+1.62639713394115i</v>
      </c>
      <c r="I222" t="str">
        <f t="shared" si="42"/>
        <v>34.5575191894877i</v>
      </c>
      <c r="J222" t="str">
        <f t="shared" si="36"/>
        <v>-0.61649907859506+7.56007935804585i</v>
      </c>
      <c r="K222" t="str">
        <f t="shared" si="43"/>
        <v>4.54085640388044-0.370291587752377i</v>
      </c>
      <c r="L222" t="str">
        <f t="shared" si="44"/>
        <v>0.242047391066867-0.0438737762728477i</v>
      </c>
      <c r="M222" t="str">
        <f t="shared" si="45"/>
        <v>4.78290379494731-0.414165364025225i</v>
      </c>
      <c r="N222" t="str">
        <f t="shared" si="46"/>
        <v>-0.0901626347293679i</v>
      </c>
      <c r="O222" t="str">
        <f t="shared" si="47"/>
        <v>0.995938102467032-0.0900405245118473i</v>
      </c>
      <c r="P222" t="str">
        <f t="shared" si="48"/>
        <v>0.00406189753296804+0.0900405245118473i</v>
      </c>
      <c r="Q222" t="str">
        <f t="shared" si="49"/>
        <v>-0.00406189753296804+0.000122110217520607i</v>
      </c>
      <c r="R222" t="str">
        <f t="shared" si="50"/>
        <v>-0.333303219954854-22.1771286718584i</v>
      </c>
      <c r="S222" t="str">
        <f t="shared" si="51"/>
        <v>0.00931694675456126i</v>
      </c>
      <c r="T222" t="str">
        <f t="shared" si="52"/>
        <v>0.206623127004759-0.0031053683534432i</v>
      </c>
      <c r="U222" t="str">
        <f t="shared" si="53"/>
        <v>0.0000333333333333334-0.0128268007005074i</v>
      </c>
      <c r="V222" t="str">
        <f t="shared" si="54"/>
        <v>6.66666666666667E-06-0.128268007005074i</v>
      </c>
      <c r="W222" t="str">
        <f t="shared" si="55"/>
        <v>0.0000276033040131304-0.0116607341600298i</v>
      </c>
      <c r="X222" t="str">
        <f t="shared" si="56"/>
        <v>0.00220838447393139-0.011226379669286i</v>
      </c>
      <c r="Y222" t="str">
        <f t="shared" si="57"/>
        <v>0.009+0.0552920307031804i</v>
      </c>
      <c r="Z222" t="str">
        <f t="shared" si="58"/>
        <v>-2.72773426088148-1.29520628168982i</v>
      </c>
      <c r="AA222" t="str">
        <f t="shared" si="59"/>
        <v>65.057558629268-255.773138612625i</v>
      </c>
      <c r="AB222" t="str">
        <f t="shared" si="60"/>
        <v>0.974524033443052-0.0146462602565016i</v>
      </c>
      <c r="AC222" t="str">
        <f t="shared" si="61"/>
        <v>5.65498872411139-0.47366575482488i</v>
      </c>
      <c r="AD222" t="str">
        <f t="shared" si="62"/>
        <v>0.171344777358565+0.0117619850880951i</v>
      </c>
      <c r="AE222" t="str">
        <f t="shared" si="63"/>
        <v>-0.452148822652825-0.254010401670331i</v>
      </c>
      <c r="AF222" t="str">
        <f t="shared" si="64"/>
        <v>-6.93950633551822+0.50719415733693i</v>
      </c>
      <c r="AG222" t="str">
        <f t="shared" si="65"/>
        <v>1.05124353532286-0.155877871348607i</v>
      </c>
      <c r="AH222" t="str">
        <f t="shared" si="66"/>
        <v>2.8288114359597+1.87808874854117i</v>
      </c>
      <c r="AI222">
        <f t="shared" si="67"/>
        <v>10.618063861719182</v>
      </c>
      <c r="AJ222">
        <f t="shared" si="68"/>
        <v>33.580757967845869</v>
      </c>
      <c r="AK222"/>
      <c r="AL222"/>
      <c r="AM222"/>
      <c r="AN222"/>
    </row>
    <row r="223" spans="1:40" x14ac:dyDescent="0.25">
      <c r="A223"/>
      <c r="B223">
        <f t="shared" si="69"/>
        <v>8900</v>
      </c>
      <c r="C223" s="237" t="str">
        <f t="shared" si="37"/>
        <v>-0.000964844632471195+0.275167688901632i</v>
      </c>
      <c r="D223" s="208" t="str">
        <f t="shared" si="38"/>
        <v>-5.96440309918824+2.10961894824585i</v>
      </c>
      <c r="E223" t="str">
        <f t="shared" si="39"/>
        <v>2870</v>
      </c>
      <c r="F223" t="str">
        <f t="shared" si="40"/>
        <v>0.777000777000777</v>
      </c>
      <c r="G223" t="str">
        <f t="shared" si="35"/>
        <v>0.777000777000777</v>
      </c>
      <c r="H223" t="str">
        <f t="shared" si="41"/>
        <v>0.982035499314817+1.64339713852212i</v>
      </c>
      <c r="I223" t="str">
        <f t="shared" si="42"/>
        <v>34.9502182711865i</v>
      </c>
      <c r="J223" t="str">
        <f t="shared" si="36"/>
        <v>-0.65344643615076+7.64598935075092i</v>
      </c>
      <c r="K223" t="str">
        <f t="shared" si="43"/>
        <v>4.53790818012111-0.387821613639613i</v>
      </c>
      <c r="L223" t="str">
        <f t="shared" si="44"/>
        <v>0.241871532999007-0.0443401034556991i</v>
      </c>
      <c r="M223" t="str">
        <f t="shared" si="45"/>
        <v>4.77977971312012-0.432161717095312i</v>
      </c>
      <c r="N223" t="str">
        <f t="shared" si="46"/>
        <v>-0.0911872101240198i</v>
      </c>
      <c r="O223" t="str">
        <f t="shared" si="47"/>
        <v>0.99584532643191-0.0910608907474711i</v>
      </c>
      <c r="P223" t="str">
        <f t="shared" si="48"/>
        <v>0.00415467356808996+0.0910608907474711i</v>
      </c>
      <c r="Q223" t="str">
        <f t="shared" si="49"/>
        <v>-0.00415467356808996+0.000126319376548695i</v>
      </c>
      <c r="R223" t="str">
        <f t="shared" si="50"/>
        <v>-0.333302531557791-21.9278342383329i</v>
      </c>
      <c r="S223" t="str">
        <f t="shared" si="51"/>
        <v>0.00942282114949947i</v>
      </c>
      <c r="T223" t="str">
        <f t="shared" si="52"/>
        <v>0.206622060223682-0.00314065014354447i</v>
      </c>
      <c r="U223" t="str">
        <f t="shared" si="53"/>
        <v>0.0000333333333333333-0.0126826793443219i</v>
      </c>
      <c r="V223" t="str">
        <f t="shared" si="54"/>
        <v>6.66666666666667E-06-0.126826793443219i</v>
      </c>
      <c r="W223" t="str">
        <f t="shared" si="55"/>
        <v>0.0000276033039726288-0.0115297148163438i</v>
      </c>
      <c r="X223" t="str">
        <f t="shared" si="56"/>
        <v>0.00216138707999553-0.0111092676641384i</v>
      </c>
      <c r="Y223" t="str">
        <f t="shared" si="57"/>
        <v>0.009+0.0559203492338983i</v>
      </c>
      <c r="Z223" t="str">
        <f t="shared" si="58"/>
        <v>-2.66543425408784-1.24269681639818i</v>
      </c>
      <c r="AA223" t="str">
        <f t="shared" si="59"/>
        <v>62.8041088249352-252.147875823995i</v>
      </c>
      <c r="AB223" t="str">
        <f t="shared" si="60"/>
        <v>0.9745190020421-0.0148126644383325i</v>
      </c>
      <c r="AC223" t="str">
        <f t="shared" si="61"/>
        <v>5.65158468951247-0.491951078244121i</v>
      </c>
      <c r="AD223" t="str">
        <f t="shared" si="62"/>
        <v>0.171362590453746+0.012295550809854i</v>
      </c>
      <c r="AE223" t="str">
        <f t="shared" si="63"/>
        <v>-0.441476076617374-0.245724727908078i</v>
      </c>
      <c r="AF223" t="str">
        <f t="shared" si="64"/>
        <v>-6.94643859850306+0.46622180972373i</v>
      </c>
      <c r="AG223" t="str">
        <f t="shared" si="65"/>
        <v>1.05018250990938-0.153620137484294i</v>
      </c>
      <c r="AH223" t="str">
        <f t="shared" si="66"/>
        <v>2.76106804546503+1.83324478720466i</v>
      </c>
      <c r="AI223">
        <f t="shared" si="67"/>
        <v>10.407717215396664</v>
      </c>
      <c r="AJ223">
        <f t="shared" si="68"/>
        <v>33.582656987176776</v>
      </c>
      <c r="AK223"/>
      <c r="AL223"/>
      <c r="AM223"/>
      <c r="AN223"/>
    </row>
    <row r="224" spans="1:40" x14ac:dyDescent="0.25">
      <c r="A224"/>
      <c r="B224">
        <f t="shared" si="69"/>
        <v>9000</v>
      </c>
      <c r="C224" s="237" t="str">
        <f t="shared" si="37"/>
        <v>-0.000943523013610826+0.272110344067235i</v>
      </c>
      <c r="D224" s="208" t="str">
        <f t="shared" si="38"/>
        <v>-5.96423963344364+2.08617930451547i</v>
      </c>
      <c r="E224" t="str">
        <f t="shared" si="39"/>
        <v>2870</v>
      </c>
      <c r="F224" t="str">
        <f t="shared" si="40"/>
        <v>0.777000777000777</v>
      </c>
      <c r="G224" t="str">
        <f t="shared" si="35"/>
        <v>0.777000777000777</v>
      </c>
      <c r="H224" t="str">
        <f t="shared" si="41"/>
        <v>0.989204505216944+1.6603518174605i</v>
      </c>
      <c r="I224" t="str">
        <f t="shared" si="42"/>
        <v>35.3429173528852i</v>
      </c>
      <c r="J224" t="str">
        <f t="shared" si="36"/>
        <v>-0.69081127797262+7.73189934345599i</v>
      </c>
      <c r="K224" t="str">
        <f t="shared" si="43"/>
        <v>4.53485235274127-0.405169158321463i</v>
      </c>
      <c r="L224" t="str">
        <f t="shared" si="44"/>
        <v>0.241693947528207-0.0448053859517369i</v>
      </c>
      <c r="M224" t="str">
        <f t="shared" si="45"/>
        <v>4.77654630026948-0.4499745442732i</v>
      </c>
      <c r="N224" t="str">
        <f t="shared" si="46"/>
        <v>-0.0922117855186717i</v>
      </c>
      <c r="O224" t="str">
        <f t="shared" si="47"/>
        <v>0.995751505003529-0.0920811613915017i</v>
      </c>
      <c r="P224" t="str">
        <f t="shared" si="48"/>
        <v>0.00424849499647095+0.0920811613915017i</v>
      </c>
      <c r="Q224" t="str">
        <f t="shared" si="49"/>
        <v>-0.00424849499647095+0.000130624127169993i</v>
      </c>
      <c r="R224" t="str">
        <f t="shared" si="50"/>
        <v>-0.333301835377188-21.6840784158522i</v>
      </c>
      <c r="S224" t="str">
        <f t="shared" si="51"/>
        <v>0.00952869554443765i</v>
      </c>
      <c r="T224" t="str">
        <f t="shared" si="52"/>
        <v>0.206620981386367-0.0031759317137115i</v>
      </c>
      <c r="U224" t="str">
        <f t="shared" si="53"/>
        <v>0.0000333333333333333-0.0125417606849405i</v>
      </c>
      <c r="V224" t="str">
        <f t="shared" si="54"/>
        <v>6.66666666666667E-06-0.125417606849405i</v>
      </c>
      <c r="W224" t="str">
        <f t="shared" si="55"/>
        <v>0.0000276033039316698-0.0114016070152071i</v>
      </c>
      <c r="X224" t="str">
        <f t="shared" si="56"/>
        <v>0.00211587480911826-0.0109944760663509i</v>
      </c>
      <c r="Y224" t="str">
        <f t="shared" si="57"/>
        <v>0.009+0.0565486677646163i</v>
      </c>
      <c r="Z224" t="str">
        <f t="shared" si="58"/>
        <v>-2.60507275711483-1.19304411559171i</v>
      </c>
      <c r="AA224" t="str">
        <f t="shared" si="59"/>
        <v>60.6665953063855-248.619002977722i</v>
      </c>
      <c r="AB224" t="str">
        <f t="shared" si="60"/>
        <v>0.974513913778715-0.0149790675828585i</v>
      </c>
      <c r="AC224" t="str">
        <f t="shared" si="61"/>
        <v>5.64807063031162-0.510054664084859i</v>
      </c>
      <c r="AD224" t="str">
        <f t="shared" si="62"/>
        <v>0.171381112598568+0.0128246746500224i</v>
      </c>
      <c r="AE224" t="str">
        <f t="shared" si="63"/>
        <v>-0.431159864888972-0.237874438458917i</v>
      </c>
      <c r="AF224" t="str">
        <f t="shared" si="64"/>
        <v>-6.95344413866058+0.42582748705497i</v>
      </c>
      <c r="AG224" t="str">
        <f t="shared" si="65"/>
        <v>1.04917975046276-0.151426670627474i</v>
      </c>
      <c r="AH224" t="str">
        <f t="shared" si="66"/>
        <v>2.6956281130184+1.79057676973873i</v>
      </c>
      <c r="AI224">
        <f t="shared" si="67"/>
        <v>10.200535245573159</v>
      </c>
      <c r="AJ224">
        <f t="shared" si="68"/>
        <v>33.594185802569456</v>
      </c>
      <c r="AK224"/>
      <c r="AL224"/>
      <c r="AM224"/>
      <c r="AN224"/>
    </row>
    <row r="225" spans="1:40" x14ac:dyDescent="0.25">
      <c r="A225"/>
      <c r="B225">
        <f t="shared" si="69"/>
        <v>9100</v>
      </c>
      <c r="C225" s="237" t="str">
        <f t="shared" si="37"/>
        <v>-0.000922900424902157+0.269120191227603i</v>
      </c>
      <c r="D225" s="208" t="str">
        <f t="shared" si="38"/>
        <v>-5.96408152693021+2.06325479941162i</v>
      </c>
      <c r="E225" t="str">
        <f t="shared" si="39"/>
        <v>2870</v>
      </c>
      <c r="F225" t="str">
        <f t="shared" si="40"/>
        <v>0.777000777000777</v>
      </c>
      <c r="G225" t="str">
        <f t="shared" si="35"/>
        <v>0.777000777000777</v>
      </c>
      <c r="H225" t="str">
        <f t="shared" si="41"/>
        <v>0.996440794833618+1.67726077265395i</v>
      </c>
      <c r="I225" t="str">
        <f t="shared" si="42"/>
        <v>35.7356164345839i</v>
      </c>
      <c r="J225" t="str">
        <f t="shared" si="36"/>
        <v>-0.72859360406065+7.81780933616105i</v>
      </c>
      <c r="K225" t="str">
        <f t="shared" si="43"/>
        <v>4.53169190923648-0.422338483668422i</v>
      </c>
      <c r="L225" t="str">
        <f t="shared" si="44"/>
        <v>0.241514642823725-0.0452696146179732i</v>
      </c>
      <c r="M225" t="str">
        <f t="shared" si="45"/>
        <v>4.77320655206021-0.467608098286395i</v>
      </c>
      <c r="N225" t="str">
        <f t="shared" si="46"/>
        <v>-0.0932363609133236i</v>
      </c>
      <c r="O225" t="str">
        <f t="shared" si="47"/>
        <v>0.995656638280377-0.0931013353729051i</v>
      </c>
      <c r="P225" t="str">
        <f t="shared" si="48"/>
        <v>0.00434336171962302+0.0931013353729051i</v>
      </c>
      <c r="Q225" t="str">
        <f t="shared" si="49"/>
        <v>-0.00434336171962302+0.000135025540418499i</v>
      </c>
      <c r="R225" t="str">
        <f t="shared" si="50"/>
        <v>-0.33330113141258-21.4456786128282i</v>
      </c>
      <c r="S225" t="str">
        <f t="shared" si="51"/>
        <v>0.00963456993937586i</v>
      </c>
      <c r="T225" t="str">
        <f t="shared" si="52"/>
        <v>0.20661989049267-0.00321121306146761i</v>
      </c>
      <c r="U225" t="str">
        <f t="shared" si="53"/>
        <v>0.0000333333333333333-0.0124039391389522i</v>
      </c>
      <c r="V225" t="str">
        <f t="shared" si="54"/>
        <v>6.66666666666667E-06-0.124039391389522i</v>
      </c>
      <c r="W225" t="str">
        <f t="shared" si="55"/>
        <v>0.0000276033038902532-0.0112763147717004i</v>
      </c>
      <c r="X225" t="str">
        <f t="shared" si="56"/>
        <v>0.00207178648973695-0.0108819398701807i</v>
      </c>
      <c r="Y225" t="str">
        <f t="shared" si="57"/>
        <v>0.009+0.0571769862953342i</v>
      </c>
      <c r="Z225" t="str">
        <f t="shared" si="58"/>
        <v>-2.54658761662193-1.14605592482271i</v>
      </c>
      <c r="AA225" t="str">
        <f t="shared" si="59"/>
        <v>58.6373521952372-245.183462004341i</v>
      </c>
      <c r="AB225" t="str">
        <f t="shared" si="60"/>
        <v>0.974508768652218-0.0151454696783983i</v>
      </c>
      <c r="AC225" t="str">
        <f t="shared" si="61"/>
        <v>5.64444949529692-0.52798064717584i</v>
      </c>
      <c r="AD225" t="str">
        <f t="shared" si="62"/>
        <v>0.171400327190634+0.0133495013217227i</v>
      </c>
      <c r="AE225" t="str">
        <f t="shared" si="63"/>
        <v>-0.421186675625427-0.230430035247354i</v>
      </c>
      <c r="AF225" t="str">
        <f t="shared" si="64"/>
        <v>-6.96052232176383+0.38599402675767i</v>
      </c>
      <c r="AG225" t="str">
        <f t="shared" si="65"/>
        <v>1.04823120865305-0.149295121239091i</v>
      </c>
      <c r="AH225" t="str">
        <f t="shared" si="66"/>
        <v>2.63240228916252+1.74994091644186i</v>
      </c>
      <c r="AI225">
        <f t="shared" si="67"/>
        <v>9.9964525471143677</v>
      </c>
      <c r="AJ225">
        <f t="shared" si="68"/>
        <v>33.614750477987116</v>
      </c>
      <c r="AK225"/>
      <c r="AL225"/>
      <c r="AM225"/>
      <c r="AN225"/>
    </row>
    <row r="226" spans="1:40" x14ac:dyDescent="0.25">
      <c r="A226"/>
      <c r="B226">
        <f t="shared" si="69"/>
        <v>9200</v>
      </c>
      <c r="C226" s="237" t="str">
        <f t="shared" si="37"/>
        <v>-0.000902946640105055+0.266195039441955i</v>
      </c>
      <c r="D226" s="208" t="str">
        <f t="shared" si="38"/>
        <v>-5.96392854791343+2.04082863572166i</v>
      </c>
      <c r="E226" t="str">
        <f t="shared" si="39"/>
        <v>2870</v>
      </c>
      <c r="F226" t="str">
        <f t="shared" si="40"/>
        <v>0.777000777000777</v>
      </c>
      <c r="G226" t="str">
        <f t="shared" si="35"/>
        <v>0.777000777000777</v>
      </c>
      <c r="H226" t="str">
        <f t="shared" si="41"/>
        <v>1.00374397631432+1.69412361088919i</v>
      </c>
      <c r="I226" t="str">
        <f t="shared" si="42"/>
        <v>36.1283155162826i</v>
      </c>
      <c r="J226" t="str">
        <f t="shared" si="36"/>
        <v>-0.76679341441485+7.90371932886611i</v>
      </c>
      <c r="K226" t="str">
        <f t="shared" si="43"/>
        <v>4.52842969962776-0.439333676568364i</v>
      </c>
      <c r="L226" t="str">
        <f t="shared" si="44"/>
        <v>0.241333627115224-0.0457327803901751i</v>
      </c>
      <c r="M226" t="str">
        <f t="shared" si="45"/>
        <v>4.76976332674298-0.485066456958539i</v>
      </c>
      <c r="N226" t="str">
        <f t="shared" si="46"/>
        <v>-0.0942609363079755i</v>
      </c>
      <c r="O226" t="str">
        <f t="shared" si="47"/>
        <v>0.995560726362042-0.0941214116207491i</v>
      </c>
      <c r="P226" t="str">
        <f t="shared" si="48"/>
        <v>0.00443927363795804+0.0941214116207491i</v>
      </c>
      <c r="Q226" t="str">
        <f t="shared" si="49"/>
        <v>-0.00443927363795804+0.000139524687226403i</v>
      </c>
      <c r="R226" t="str">
        <f t="shared" si="50"/>
        <v>-0.333300419664313-21.2124601764513i</v>
      </c>
      <c r="S226" t="str">
        <f t="shared" si="51"/>
        <v>0.00974044433431404i</v>
      </c>
      <c r="T226" t="str">
        <f t="shared" si="52"/>
        <v>0.206618787542577-0.00324649418434375i</v>
      </c>
      <c r="U226" t="str">
        <f t="shared" si="53"/>
        <v>0.0000333333333333333-0.0122691137135288i</v>
      </c>
      <c r="V226" t="str">
        <f t="shared" si="54"/>
        <v>6.66666666666667E-06-0.122691137135288i</v>
      </c>
      <c r="W226" t="str">
        <f t="shared" si="55"/>
        <v>0.0000276033038483788-0.0111537462741618i</v>
      </c>
      <c r="X226" t="str">
        <f t="shared" si="56"/>
        <v>0.00202906402879744-0.0107715963242034i</v>
      </c>
      <c r="Y226" t="str">
        <f t="shared" si="57"/>
        <v>0.009+0.0578053048260522i</v>
      </c>
      <c r="Z226" t="str">
        <f t="shared" si="58"/>
        <v>-2.48991707215105-1.10155513590178i</v>
      </c>
      <c r="AA226" t="str">
        <f t="shared" si="59"/>
        <v>56.7093160888772-241.83824078808i</v>
      </c>
      <c r="AB226" t="str">
        <f t="shared" si="60"/>
        <v>0.974503566662543-0.015311870713307i</v>
      </c>
      <c r="AC226" t="str">
        <f t="shared" si="61"/>
        <v>5.64072409917092-0.545732991766621i</v>
      </c>
      <c r="AD226" t="str">
        <f t="shared" si="62"/>
        <v>0.171420218521154+0.0138701692573529i</v>
      </c>
      <c r="AE226" t="str">
        <f t="shared" si="63"/>
        <v>-0.411543372426422-0.223364393336891i</v>
      </c>
      <c r="AF226" t="str">
        <f t="shared" si="64"/>
        <v>-6.96767252422775+0.34670502483247i</v>
      </c>
      <c r="AG226" t="str">
        <f t="shared" si="65"/>
        <v>1.04733316769335-0.147223214497554i</v>
      </c>
      <c r="AH226" t="str">
        <f t="shared" si="66"/>
        <v>2.57130398797524+1.71120469114404i</v>
      </c>
      <c r="AI226">
        <f t="shared" si="67"/>
        <v>9.7954043958753765</v>
      </c>
      <c r="AJ226">
        <f t="shared" si="68"/>
        <v>33.643794387158039</v>
      </c>
      <c r="AK226"/>
      <c r="AL226"/>
      <c r="AM226"/>
      <c r="AN226"/>
    </row>
    <row r="227" spans="1:40" x14ac:dyDescent="0.25">
      <c r="A227"/>
      <c r="B227">
        <f t="shared" si="69"/>
        <v>9300</v>
      </c>
      <c r="C227" s="237" t="str">
        <f t="shared" si="37"/>
        <v>-0.000883633049223861+0.263332791998102i</v>
      </c>
      <c r="D227" s="208" t="str">
        <f t="shared" si="38"/>
        <v>-5.96378047705001+2.01888473865212i</v>
      </c>
      <c r="E227" t="str">
        <f t="shared" si="39"/>
        <v>2870</v>
      </c>
      <c r="F227" t="str">
        <f t="shared" si="40"/>
        <v>0.777000777000777</v>
      </c>
      <c r="G227" t="str">
        <f t="shared" si="35"/>
        <v>0.777000777000777</v>
      </c>
      <c r="H227" t="str">
        <f t="shared" si="41"/>
        <v>1.01111365526043+1.71093994381622i</v>
      </c>
      <c r="I227" t="str">
        <f t="shared" si="42"/>
        <v>36.5210145979813i</v>
      </c>
      <c r="J227" t="str">
        <f t="shared" si="36"/>
        <v>-0.80541070903521+7.98962932157118i</v>
      </c>
      <c r="K227" t="str">
        <f t="shared" si="43"/>
        <v>4.5250684449971-0.456158657433342i</v>
      </c>
      <c r="L227" t="str">
        <f t="shared" si="44"/>
        <v>0.241150908691877-0.0461948742833138i</v>
      </c>
      <c r="M227" t="str">
        <f t="shared" si="45"/>
        <v>4.76621935368898-0.502353531716656i</v>
      </c>
      <c r="N227" t="str">
        <f t="shared" si="46"/>
        <v>-0.0952855117026274i</v>
      </c>
      <c r="O227" t="str">
        <f t="shared" si="47"/>
        <v>0.995463769349208-0.0951413890642037i</v>
      </c>
      <c r="P227" t="str">
        <f t="shared" si="48"/>
        <v>0.00453623065079201+0.0951413890642037i</v>
      </c>
      <c r="Q227" t="str">
        <f t="shared" si="49"/>
        <v>-0.00453623065079201+0.000144122638423699i</v>
      </c>
      <c r="R227" t="str">
        <f t="shared" si="50"/>
        <v>-0.333299700131186-20.9842559658541i</v>
      </c>
      <c r="S227" t="str">
        <f t="shared" si="51"/>
        <v>0.00984631872925225i</v>
      </c>
      <c r="T227" t="str">
        <f t="shared" si="52"/>
        <v>0.206617672536012-0.00328177507985586i</v>
      </c>
      <c r="U227" t="str">
        <f t="shared" si="53"/>
        <v>0.0000333333333333334-0.0121371877596199i</v>
      </c>
      <c r="V227" t="str">
        <f t="shared" si="54"/>
        <v>6.66666666666667E-06-0.121371877596199i</v>
      </c>
      <c r="W227" t="str">
        <f t="shared" si="55"/>
        <v>0.0000276033038060469-0.0110338136598182i</v>
      </c>
      <c r="X227" t="str">
        <f t="shared" si="56"/>
        <v>0.00198765223010229-0.0106633848435031i</v>
      </c>
      <c r="Y227" t="str">
        <f t="shared" si="57"/>
        <v>0.009+0.0584336233567701i</v>
      </c>
      <c r="Z227" t="str">
        <f t="shared" si="58"/>
        <v>-2.43500011234079-1.05937844881878i</v>
      </c>
      <c r="AA227" t="str">
        <f t="shared" si="59"/>
        <v>54.8759725968366-238.580385026801i</v>
      </c>
      <c r="AB227" t="str">
        <f t="shared" si="60"/>
        <v>0.974498307809331-0.0154782706758686i</v>
      </c>
      <c r="AC227" t="str">
        <f t="shared" si="61"/>
        <v>5.63689713087911-0.563315499836884i</v>
      </c>
      <c r="AD227" t="str">
        <f t="shared" si="62"/>
        <v>0.171440771717656+0.0143868109447008i</v>
      </c>
      <c r="AE227" t="str">
        <f t="shared" si="63"/>
        <v>-0.402217220930238-0.216652545073118i</v>
      </c>
      <c r="AF227" t="str">
        <f t="shared" si="64"/>
        <v>-6.97489413231044+0.3079447948359i</v>
      </c>
      <c r="AG227" t="str">
        <f t="shared" si="65"/>
        <v>1.04648221174662-0.145208752598769i</v>
      </c>
      <c r="AH227" t="str">
        <f t="shared" si="66"/>
        <v>2.51224949588229+1.67424583203519i</v>
      </c>
      <c r="AI227">
        <f t="shared" si="67"/>
        <v>9.5973268896500965</v>
      </c>
      <c r="AJ227">
        <f t="shared" si="68"/>
        <v>33.680795680379312</v>
      </c>
      <c r="AK227"/>
      <c r="AL227"/>
      <c r="AM227"/>
      <c r="AN227"/>
    </row>
    <row r="228" spans="1:40" x14ac:dyDescent="0.25">
      <c r="A228"/>
      <c r="B228">
        <f t="shared" si="69"/>
        <v>9400</v>
      </c>
      <c r="C228" s="237" t="str">
        <f t="shared" si="37"/>
        <v>-0.000864932555898326+0.260531441400624i</v>
      </c>
      <c r="D228" s="208" t="str">
        <f t="shared" si="38"/>
        <v>-5.96363710660118+1.99740771740478i</v>
      </c>
      <c r="E228" t="str">
        <f t="shared" si="39"/>
        <v>2870</v>
      </c>
      <c r="F228" t="str">
        <f t="shared" si="40"/>
        <v>0.777000777000777</v>
      </c>
      <c r="G228" t="str">
        <f t="shared" si="35"/>
        <v>0.777000777000777</v>
      </c>
      <c r="H228" t="str">
        <f t="shared" si="41"/>
        <v>1.0185494347761+1.72770938792476i</v>
      </c>
      <c r="I228" t="str">
        <f t="shared" si="42"/>
        <v>36.9137136796801i</v>
      </c>
      <c r="J228" t="str">
        <f t="shared" si="36"/>
        <v>-0.84444548792174+8.07553931427625i</v>
      </c>
      <c r="K228" t="str">
        <f t="shared" si="43"/>
        <v>4.52161074541568-0.472817188240873i</v>
      </c>
      <c r="L228" t="str">
        <f t="shared" si="44"/>
        <v>0.240966495901465-0.0466558873920048i</v>
      </c>
      <c r="M228" t="str">
        <f t="shared" si="45"/>
        <v>4.76257724131715-0.519473075632878i</v>
      </c>
      <c r="N228" t="str">
        <f t="shared" si="46"/>
        <v>-0.0963100870972793i</v>
      </c>
      <c r="O228" t="str">
        <f t="shared" si="47"/>
        <v>0.995365767343656-0.096161266632543i</v>
      </c>
      <c r="P228" t="str">
        <f t="shared" si="48"/>
        <v>0.004634232656344+0.096161266632543i</v>
      </c>
      <c r="Q228" t="str">
        <f t="shared" si="49"/>
        <v>-0.004634232656344+0.000148820464736299i</v>
      </c>
      <c r="R228" t="str">
        <f t="shared" si="50"/>
        <v>-0.333298972813789-20.7609059525456i</v>
      </c>
      <c r="S228" t="str">
        <f t="shared" si="51"/>
        <v>0.00995219312419044i</v>
      </c>
      <c r="T228" t="str">
        <f t="shared" si="52"/>
        <v>0.206616545472889-0.00331705574553713i</v>
      </c>
      <c r="U228" t="str">
        <f t="shared" si="53"/>
        <v>0.0000333333333333333-0.0120080687409005i</v>
      </c>
      <c r="V228" t="str">
        <f t="shared" si="54"/>
        <v>6.66666666666667E-06-0.120080687409005i</v>
      </c>
      <c r="W228" t="str">
        <f t="shared" si="55"/>
        <v>0.0000276033037632572-0.0109164328047378i</v>
      </c>
      <c r="X228" t="str">
        <f t="shared" si="56"/>
        <v>0.00194749862486919-0.0105572469252464i</v>
      </c>
      <c r="Y228" t="str">
        <f t="shared" si="57"/>
        <v>0.009+0.0590619418874881i</v>
      </c>
      <c r="Z228" t="str">
        <f t="shared" si="58"/>
        <v>-2.38177675416644-1.0193751610623i</v>
      </c>
      <c r="AA228" t="str">
        <f t="shared" si="59"/>
        <v>53.1313080135543-235.407007248941i</v>
      </c>
      <c r="AB228" t="str">
        <f t="shared" si="60"/>
        <v>0.974492992092178-0.0156446695544485i</v>
      </c>
      <c r="AC228" t="str">
        <f t="shared" si="61"/>
        <v>5.63297116135055-0.580731818952753i</v>
      </c>
      <c r="AD228" t="str">
        <f t="shared" si="62"/>
        <v>0.171461972690974+0.0148995532417186i</v>
      </c>
      <c r="AE228" t="str">
        <f t="shared" si="63"/>
        <v>-0.39319590629335-0.210271485586512i</v>
      </c>
      <c r="AF228" t="str">
        <f t="shared" si="64"/>
        <v>-6.98218654137728+0.26969832948002i</v>
      </c>
      <c r="AG228" t="str">
        <f t="shared" si="65"/>
        <v>1.04567519840032-0.143249615886187i</v>
      </c>
      <c r="AH228" t="str">
        <f t="shared" si="66"/>
        <v>2.45515803465034+1.63895146947847i</v>
      </c>
      <c r="AI228">
        <f t="shared" si="67"/>
        <v>9.4021570630140321</v>
      </c>
      <c r="AJ228">
        <f t="shared" si="68"/>
        <v>33.725264925152139</v>
      </c>
      <c r="AK228"/>
      <c r="AL228"/>
      <c r="AM228"/>
      <c r="AN228"/>
    </row>
    <row r="229" spans="1:40" x14ac:dyDescent="0.25">
      <c r="A229"/>
      <c r="B229">
        <f t="shared" si="69"/>
        <v>9500</v>
      </c>
      <c r="C229" s="237" t="str">
        <f t="shared" si="37"/>
        <v>-0.000846819482314808+0.257789064675565i</v>
      </c>
      <c r="D229" s="208" t="str">
        <f t="shared" si="38"/>
        <v>-5.96349823970371+1.97638282917933i</v>
      </c>
      <c r="E229" t="str">
        <f t="shared" si="39"/>
        <v>2870</v>
      </c>
      <c r="F229" t="str">
        <f t="shared" si="40"/>
        <v>0.777000777000777</v>
      </c>
      <c r="G229" t="str">
        <f t="shared" si="35"/>
        <v>0.777000777000777</v>
      </c>
      <c r="H229" t="str">
        <f t="shared" si="41"/>
        <v>1.02605091551915+1.74443156452264i</v>
      </c>
      <c r="I229" t="str">
        <f t="shared" si="42"/>
        <v>37.3064127613788i</v>
      </c>
      <c r="J229" t="str">
        <f t="shared" si="36"/>
        <v>-0.88389775107444+8.16144930698132i</v>
      </c>
      <c r="K229" t="str">
        <f t="shared" si="43"/>
        <v>4.51805908731323-0.489312880137791i</v>
      </c>
      <c r="L229" t="str">
        <f t="shared" si="44"/>
        <v>0.240780397149473-0.0471158108909332i</v>
      </c>
      <c r="M229" t="str">
        <f t="shared" si="45"/>
        <v>4.7588394844627-0.536428691028724i</v>
      </c>
      <c r="N229" t="str">
        <f t="shared" si="46"/>
        <v>-0.0973346624919312i</v>
      </c>
      <c r="O229" t="str">
        <f t="shared" si="47"/>
        <v>0.995266720448263-0.0971810432551458i</v>
      </c>
      <c r="P229" t="str">
        <f t="shared" si="48"/>
        <v>0.00473327955173697+0.0971810432551458i</v>
      </c>
      <c r="Q229" t="str">
        <f t="shared" si="49"/>
        <v>-0.00473327955173697+0.000153619236785404i</v>
      </c>
      <c r="R229" t="str">
        <f t="shared" si="50"/>
        <v>-0.333298237712286-20.5422568460728i</v>
      </c>
      <c r="S229" t="str">
        <f t="shared" si="51"/>
        <v>0.0100580675191286i</v>
      </c>
      <c r="T229" t="str">
        <f t="shared" si="52"/>
        <v>0.206615406353082-0.00335233617891675i</v>
      </c>
      <c r="U229" t="str">
        <f t="shared" si="53"/>
        <v>0.0000333333333333334-0.0118816680173121i</v>
      </c>
      <c r="V229" t="str">
        <f t="shared" si="54"/>
        <v>6.66666666666667E-06-0.118816680173121i</v>
      </c>
      <c r="W229" t="str">
        <f t="shared" si="55"/>
        <v>0.0000276033037200101-0.0108015231270493i</v>
      </c>
      <c r="X229" t="str">
        <f t="shared" si="56"/>
        <v>0.00190855331358491-0.0104531260675566i</v>
      </c>
      <c r="Y229" t="str">
        <f t="shared" si="57"/>
        <v>0.009+0.0596902604182061i</v>
      </c>
      <c r="Z229" t="str">
        <f t="shared" si="58"/>
        <v>-2.33018825864916-0.981406071869522i</v>
      </c>
      <c r="AA229" t="str">
        <f t="shared" si="59"/>
        <v>51.4697656173128-232.315293499101i</v>
      </c>
      <c r="AB229" t="str">
        <f t="shared" si="60"/>
        <v>0.974487619510488-0.0158110673373933i</v>
      </c>
      <c r="AC229" t="str">
        <f t="shared" si="61"/>
        <v>5.62894865069101-0.597985449694394i</v>
      </c>
      <c r="AD229" t="str">
        <f t="shared" si="62"/>
        <v>0.171483808086091+0.0154085176715242i</v>
      </c>
      <c r="AE229" t="str">
        <f t="shared" si="63"/>
        <v>-0.384467543349311-0.204199997444371i</v>
      </c>
      <c r="AF229" t="str">
        <f t="shared" si="64"/>
        <v>-6.98954915522286+0.23195126465669i</v>
      </c>
      <c r="AG229" t="str">
        <f t="shared" si="65"/>
        <v>1.04490923388686-0.141343763054337i</v>
      </c>
      <c r="AH229" t="str">
        <f t="shared" si="66"/>
        <v>2.39995178734802+1.6052173232961i</v>
      </c>
      <c r="AI229">
        <f t="shared" si="67"/>
        <v>9.209832979733223</v>
      </c>
      <c r="AJ229">
        <f t="shared" si="68"/>
        <v>33.776742910581191</v>
      </c>
      <c r="AK229"/>
      <c r="AL229"/>
      <c r="AM229"/>
      <c r="AN229"/>
    </row>
    <row r="230" spans="1:40" x14ac:dyDescent="0.25">
      <c r="A230"/>
      <c r="B230">
        <f t="shared" si="69"/>
        <v>9600</v>
      </c>
      <c r="C230" s="237" t="str">
        <f t="shared" si="37"/>
        <v>-0.000829269481014419+0.255103818968557i</v>
      </c>
      <c r="D230" s="208" t="str">
        <f t="shared" si="38"/>
        <v>-5.96336368969373+1.9557959454256i</v>
      </c>
      <c r="E230" t="str">
        <f t="shared" si="39"/>
        <v>2870</v>
      </c>
      <c r="F230" t="str">
        <f t="shared" si="40"/>
        <v>0.777000777000777</v>
      </c>
      <c r="G230" t="str">
        <f t="shared" si="35"/>
        <v>0.777000777000777</v>
      </c>
      <c r="H230" t="str">
        <f t="shared" si="41"/>
        <v>1.03361769575192+1.76110609971584i</v>
      </c>
      <c r="I230" t="str">
        <f t="shared" si="42"/>
        <v>37.6991118430775i</v>
      </c>
      <c r="J230" t="str">
        <f t="shared" si="36"/>
        <v>-0.9237674984933+8.24735929968638i</v>
      </c>
      <c r="K230" t="str">
        <f t="shared" si="43"/>
        <v>4.51441585033276-0.505649200633102i</v>
      </c>
      <c r="L230" t="str">
        <f t="shared" si="44"/>
        <v>0.240592620898186-0.0475746360352696i</v>
      </c>
      <c r="M230" t="str">
        <f t="shared" si="45"/>
        <v>4.75500847123095-0.553223836668372i</v>
      </c>
      <c r="N230" t="str">
        <f t="shared" si="46"/>
        <v>-0.0983592378865831i</v>
      </c>
      <c r="O230" t="str">
        <f t="shared" si="47"/>
        <v>0.995166628767005-0.0982007178614968i</v>
      </c>
      <c r="P230" t="str">
        <f t="shared" si="48"/>
        <v>0.00483337123299499+0.0982007178614968i</v>
      </c>
      <c r="Q230" t="str">
        <f t="shared" si="49"/>
        <v>-0.00483337123299499+0.000158520025086303i</v>
      </c>
      <c r="R230" t="str">
        <f t="shared" si="50"/>
        <v>-0.333297494826018-20.3281617430936i</v>
      </c>
      <c r="S230" t="str">
        <f t="shared" si="51"/>
        <v>0.0101639419140668i</v>
      </c>
      <c r="T230" t="str">
        <f t="shared" si="52"/>
        <v>0.206614255176558-0.00338761637751563i</v>
      </c>
      <c r="U230" t="str">
        <f t="shared" si="53"/>
        <v>0.0000333333333333333-0.0117579006421317i</v>
      </c>
      <c r="V230" t="str">
        <f t="shared" si="54"/>
        <v>6.66666666666667E-06-0.117579006421317i</v>
      </c>
      <c r="W230" t="str">
        <f t="shared" si="55"/>
        <v>0.000027603303676305-0.0106890074024588i</v>
      </c>
      <c r="X230" t="str">
        <f t="shared" si="56"/>
        <v>0.00187076881831428-0.0103509676915957i</v>
      </c>
      <c r="Y230" t="str">
        <f t="shared" si="57"/>
        <v>0.009+0.060318578948924i</v>
      </c>
      <c r="Z230" t="str">
        <f t="shared" si="58"/>
        <v>-2.28017729421704-0.94534249009245i</v>
      </c>
      <c r="AA230" t="str">
        <f t="shared" si="59"/>
        <v>49.8862061337555-229.302508116531i</v>
      </c>
      <c r="AB230" t="str">
        <f t="shared" si="60"/>
        <v>0.974482190064105-0.0159774640130107i</v>
      </c>
      <c r="AC230" t="str">
        <f t="shared" si="61"/>
        <v>5.624831954877-0.615079752682915i</v>
      </c>
      <c r="AD230" t="str">
        <f t="shared" si="62"/>
        <v>0.171506265236573+0.0159138206990627i</v>
      </c>
      <c r="AE230" t="str">
        <f t="shared" si="63"/>
        <v>-0.376020680921863-0.198418492467442i</v>
      </c>
      <c r="AF230" t="str">
        <f t="shared" si="64"/>
        <v>-6.99698138544565+0.19468984570976i</v>
      </c>
      <c r="AG230" t="str">
        <f t="shared" si="65"/>
        <v>1.04418165076102-0.139489230624768i</v>
      </c>
      <c r="AH230" t="str">
        <f t="shared" si="66"/>
        <v>2.34655589460039+1.57294697252082i</v>
      </c>
      <c r="AI230">
        <f t="shared" si="67"/>
        <v>9.0202938059310238</v>
      </c>
      <c r="AJ230">
        <f t="shared" si="68"/>
        <v>33.83479860551234</v>
      </c>
      <c r="AK230"/>
      <c r="AL230"/>
      <c r="AM230"/>
      <c r="AN230"/>
    </row>
    <row r="231" spans="1:40" x14ac:dyDescent="0.25">
      <c r="A231"/>
      <c r="B231">
        <f t="shared" si="69"/>
        <v>9700</v>
      </c>
      <c r="C231" s="237" t="str">
        <f t="shared" si="37"/>
        <v>-0.000812259453032243+0.252473937415214i</v>
      </c>
      <c r="D231" s="208" t="str">
        <f t="shared" si="38"/>
        <v>-5.9632332794792+1.93563352018331i</v>
      </c>
      <c r="E231" t="str">
        <f t="shared" si="39"/>
        <v>2870</v>
      </c>
      <c r="F231" t="str">
        <f t="shared" si="40"/>
        <v>0.777000777000777</v>
      </c>
      <c r="G231" t="str">
        <f t="shared" si="35"/>
        <v>0.777000777000777</v>
      </c>
      <c r="H231" t="str">
        <f t="shared" si="41"/>
        <v>1.04124937139221+1.77773262439013i</v>
      </c>
      <c r="I231" t="str">
        <f t="shared" si="42"/>
        <v>38.0918109247762i</v>
      </c>
      <c r="J231" t="str">
        <f t="shared" si="36"/>
        <v>-0.96405473017832+8.33326929239145i</v>
      </c>
      <c r="K231" t="str">
        <f t="shared" si="43"/>
        <v>4.51068331371045-0.521829480404449i</v>
      </c>
      <c r="L231" t="str">
        <f t="shared" si="44"/>
        <v>0.240403175665773-0.0480323541610728i</v>
      </c>
      <c r="M231" t="str">
        <f t="shared" si="45"/>
        <v>4.75108648937622-0.569861834565522i</v>
      </c>
      <c r="N231" t="str">
        <f t="shared" si="46"/>
        <v>-0.0993838132812351i</v>
      </c>
      <c r="O231" t="str">
        <f t="shared" si="47"/>
        <v>0.995065492404954-0.0992202893811879i</v>
      </c>
      <c r="P231" t="str">
        <f t="shared" si="48"/>
        <v>0.00493450759504599+0.0992202893811879i</v>
      </c>
      <c r="Q231" t="str">
        <f t="shared" si="49"/>
        <v>-0.00493450759504599+0.000163523900047202i</v>
      </c>
      <c r="R231" t="str">
        <f t="shared" si="50"/>
        <v>-0.333296744154501-20.1184797981327i</v>
      </c>
      <c r="S231" t="str">
        <f t="shared" si="51"/>
        <v>0.010269816309005i</v>
      </c>
      <c r="T231" t="str">
        <f t="shared" si="52"/>
        <v>0.206613091943251-0.00342289633885616i</v>
      </c>
      <c r="U231" t="str">
        <f t="shared" si="53"/>
        <v>0.0000333333333333333-0.0116366851715943i</v>
      </c>
      <c r="V231" t="str">
        <f t="shared" si="54"/>
        <v>6.66666666666667E-06-0.116366851715943i</v>
      </c>
      <c r="W231" t="str">
        <f t="shared" si="55"/>
        <v>0.0000276033036321426-0.0105788115911803i</v>
      </c>
      <c r="X231" t="str">
        <f t="shared" si="56"/>
        <v>0.00183409994469412-0.010250719066761i</v>
      </c>
      <c r="Y231" t="str">
        <f t="shared" si="57"/>
        <v>0.009+0.060946897479642i</v>
      </c>
      <c r="Z231" t="str">
        <f t="shared" si="58"/>
        <v>-2.23168805702383-0.911065335444898i</v>
      </c>
      <c r="AA231" t="str">
        <f t="shared" si="59"/>
        <v>48.3758719474566-226.365996958337i</v>
      </c>
      <c r="AB231" t="str">
        <f t="shared" si="60"/>
        <v>0.97447670375272-0.016143859569615i</v>
      </c>
      <c r="AC231" t="str">
        <f t="shared" si="61"/>
        <v>5.62062333198011-0.632017955229472i</v>
      </c>
      <c r="AD231" t="str">
        <f t="shared" si="62"/>
        <v>0.171529332122231+0.0164155739907321i</v>
      </c>
      <c r="AE231" t="str">
        <f t="shared" si="63"/>
        <v>-0.36784430150207-0.192908868932887i</v>
      </c>
      <c r="AF231" t="str">
        <f t="shared" si="64"/>
        <v>-7.00448265087141+0.15790089579318i</v>
      </c>
      <c r="AG231" t="str">
        <f t="shared" si="65"/>
        <v>1.04348998777648-0.137684131856619i</v>
      </c>
      <c r="AH231" t="str">
        <f t="shared" si="66"/>
        <v>2.29489842722794+1.54205119111954i</v>
      </c>
      <c r="AI231">
        <f t="shared" si="67"/>
        <v>8.8334798667764822</v>
      </c>
      <c r="AJ231">
        <f t="shared" si="68"/>
        <v>33.899027260610765</v>
      </c>
      <c r="AK231"/>
      <c r="AL231"/>
      <c r="AM231"/>
      <c r="AN231"/>
    </row>
    <row r="232" spans="1:40" x14ac:dyDescent="0.25">
      <c r="A232"/>
      <c r="B232">
        <f t="shared" si="69"/>
        <v>9800</v>
      </c>
      <c r="C232" s="237" t="str">
        <f t="shared" si="37"/>
        <v>-0.000795767471853498+0.249897725264325i</v>
      </c>
      <c r="D232" s="208" t="str">
        <f t="shared" si="38"/>
        <v>-5.96310684095683+1.91588256035983i</v>
      </c>
      <c r="E232" t="str">
        <f t="shared" si="39"/>
        <v>2870</v>
      </c>
      <c r="F232" t="str">
        <f t="shared" si="40"/>
        <v>0.777000777000777</v>
      </c>
      <c r="G232" t="str">
        <f t="shared" si="35"/>
        <v>0.777000777000777</v>
      </c>
      <c r="H232" t="str">
        <f t="shared" si="41"/>
        <v>1.04894553606421+1.79431077419422i</v>
      </c>
      <c r="I232" t="str">
        <f t="shared" si="42"/>
        <v>38.484510006475i</v>
      </c>
      <c r="J232" t="str">
        <f t="shared" si="36"/>
        <v>-1.00475944612952+8.41917928509651i</v>
      </c>
      <c r="K232" t="str">
        <f t="shared" si="43"/>
        <v>4.50686366221787-0.537856919741242i</v>
      </c>
      <c r="L232" t="str">
        <f t="shared" si="44"/>
        <v>0.240212070025385-0.0484889566856814i</v>
      </c>
      <c r="M232" t="str">
        <f t="shared" si="45"/>
        <v>4.74707573224326-0.586345876426923i</v>
      </c>
      <c r="N232" t="str">
        <f t="shared" si="46"/>
        <v>-0.100408388675887i</v>
      </c>
      <c r="O232" t="str">
        <f t="shared" si="47"/>
        <v>0.994963311468277-0.100239756743919i</v>
      </c>
      <c r="P232" t="str">
        <f t="shared" si="48"/>
        <v>0.00503668853172301+0.100239756743919i</v>
      </c>
      <c r="Q232" t="str">
        <f t="shared" si="49"/>
        <v>-0.00503668853172301+0.000168631931968005i</v>
      </c>
      <c r="R232" t="str">
        <f t="shared" si="50"/>
        <v>-0.333295985698094-19.9130759145025i</v>
      </c>
      <c r="S232" t="str">
        <f t="shared" si="51"/>
        <v>0.0103756907039432i</v>
      </c>
      <c r="T232" t="str">
        <f t="shared" si="52"/>
        <v>0.206611916653019-0.0034581760604693i</v>
      </c>
      <c r="U232" t="str">
        <f t="shared" si="53"/>
        <v>0.0000333333333333334-0.0115179434861699i</v>
      </c>
      <c r="V232" t="str">
        <f t="shared" si="54"/>
        <v>6.66666666666667E-06-0.115179434861699i</v>
      </c>
      <c r="W232" t="str">
        <f t="shared" si="55"/>
        <v>0.0000276033035875224-0.0104708646754589i</v>
      </c>
      <c r="X232" t="str">
        <f t="shared" si="56"/>
        <v>0.00179850365290119-0.0101523292388931i</v>
      </c>
      <c r="Y232" t="str">
        <f t="shared" si="57"/>
        <v>0.009+0.0615752160103599i</v>
      </c>
      <c r="Z232" t="str">
        <f t="shared" si="58"/>
        <v>-2.18466635596586-0.878464323888317i</v>
      </c>
      <c r="AA232" t="str">
        <f t="shared" si="59"/>
        <v>46.9343546863666-223.503189359061i</v>
      </c>
      <c r="AB232" t="str">
        <f t="shared" si="60"/>
        <v>0.974471160575662-0.0163102539955613i</v>
      </c>
      <c r="AC232" t="str">
        <f t="shared" si="61"/>
        <v>5.61632494796588-0.64880315762955i</v>
      </c>
      <c r="AD232" t="str">
        <f t="shared" si="62"/>
        <v>0.171552997329794+0.0169138846581923i</v>
      </c>
      <c r="AE232" t="str">
        <f t="shared" si="63"/>
        <v>-0.359927817280919-0.187654382571772i</v>
      </c>
      <c r="AF232" t="str">
        <f t="shared" si="64"/>
        <v>-7.01205237702104+0.12157178616561i</v>
      </c>
      <c r="AG232" t="str">
        <f t="shared" si="65"/>
        <v>1.04283197173087-0.13592665522403i</v>
      </c>
      <c r="AH232" t="str">
        <f t="shared" si="66"/>
        <v>2.24491034032476+1.51244734370161i</v>
      </c>
      <c r="AI232">
        <f t="shared" si="67"/>
        <v>8.6493326890870321</v>
      </c>
      <c r="AJ232">
        <f t="shared" si="68"/>
        <v>33.969048644881354</v>
      </c>
      <c r="AK232"/>
      <c r="AL232"/>
      <c r="AM232"/>
      <c r="AN232"/>
    </row>
    <row r="233" spans="1:40" x14ac:dyDescent="0.25">
      <c r="A233"/>
      <c r="B233">
        <f t="shared" si="69"/>
        <v>9900</v>
      </c>
      <c r="C233" s="237" t="str">
        <f t="shared" si="37"/>
        <v>-0.000779772712718978+0.247373556236005i</v>
      </c>
      <c r="D233" s="208" t="str">
        <f t="shared" si="38"/>
        <v>-5.96298421447014+1.89653059780937i</v>
      </c>
      <c r="E233" t="str">
        <f t="shared" si="39"/>
        <v>2870</v>
      </c>
      <c r="F233" t="str">
        <f t="shared" si="40"/>
        <v>0.777000777000777</v>
      </c>
      <c r="G233" t="str">
        <f t="shared" si="35"/>
        <v>0.777000777000777</v>
      </c>
      <c r="H233" t="str">
        <f t="shared" si="41"/>
        <v>1.05670578114946+1.81084018952392i</v>
      </c>
      <c r="I233" t="str">
        <f t="shared" si="42"/>
        <v>38.8772090881737i</v>
      </c>
      <c r="J233" t="str">
        <f t="shared" si="36"/>
        <v>-1.04588164634687+8.50508927780158i</v>
      </c>
      <c r="K233" t="str">
        <f t="shared" si="43"/>
        <v>4.50295899169979-0.553734594645991i</v>
      </c>
      <c r="L233" t="str">
        <f t="shared" si="44"/>
        <v>0.24001931260423-0.0489444351080942i</v>
      </c>
      <c r="M233" t="str">
        <f t="shared" si="45"/>
        <v>4.74297830430402-0.602679029754085i</v>
      </c>
      <c r="N233" t="str">
        <f t="shared" si="46"/>
        <v>-0.101432964070539i</v>
      </c>
      <c r="O233" t="str">
        <f t="shared" si="47"/>
        <v>0.99486008606424-0.1012591188795i</v>
      </c>
      <c r="P233" t="str">
        <f t="shared" si="48"/>
        <v>0.00513991393575997+0.1012591188795i</v>
      </c>
      <c r="Q233" t="str">
        <f t="shared" si="49"/>
        <v>-0.00513991393575997+0.00017384519103901i</v>
      </c>
      <c r="R233" t="str">
        <f t="shared" si="50"/>
        <v>-0.333295219457451-19.7118204539778i</v>
      </c>
      <c r="S233" t="str">
        <f t="shared" si="51"/>
        <v>0.0104815650988814i</v>
      </c>
      <c r="T233" t="str">
        <f t="shared" si="52"/>
        <v>0.20661072930583-0.00349345553988924i</v>
      </c>
      <c r="U233" t="str">
        <f t="shared" si="53"/>
        <v>0.0000333333333333333-0.0114016006226732i</v>
      </c>
      <c r="V233" t="str">
        <f t="shared" si="54"/>
        <v>6.66666666666667E-06-0.114016006226732i</v>
      </c>
      <c r="W233" t="str">
        <f t="shared" si="55"/>
        <v>0.0000276033035424445-0.0103650985069447i</v>
      </c>
      <c r="X233" t="str">
        <f t="shared" si="56"/>
        <v>0.00176393893694455-0.0100557489614015i</v>
      </c>
      <c r="Y233" t="str">
        <f t="shared" si="57"/>
        <v>0.009+0.0622035345410779i</v>
      </c>
      <c r="Z233" t="str">
        <f t="shared" si="58"/>
        <v>-2.13905966884014-0.847437228829013i</v>
      </c>
      <c r="AA233" t="str">
        <f t="shared" si="59"/>
        <v>45.5575658417404-220.711599068347i</v>
      </c>
      <c r="AB233" t="str">
        <f t="shared" si="60"/>
        <v>0.974465560532779-0.0164766472792197i</v>
      </c>
      <c r="AC233" t="str">
        <f t="shared" si="61"/>
        <v>5.61193888210259-0.665438339123675i</v>
      </c>
      <c r="AD233" t="str">
        <f t="shared" si="62"/>
        <v>0.171577250016378+0.0174088554874786i</v>
      </c>
      <c r="AE233" t="str">
        <f t="shared" si="63"/>
        <v>-0.352261063349141-0.182639529937914i</v>
      </c>
      <c r="AF233" t="str">
        <f t="shared" si="64"/>
        <v>-7.0196899956196+0.0856904082854502i</v>
      </c>
      <c r="AG233" t="str">
        <f t="shared" si="65"/>
        <v>1.04220550107371-0.134215062567846i</v>
      </c>
      <c r="AH233" t="str">
        <f t="shared" si="66"/>
        <v>2.19652541296243+1.48405883571672i</v>
      </c>
      <c r="AI233">
        <f t="shared" si="67"/>
        <v>8.4677950319264959</v>
      </c>
      <c r="AJ233">
        <f t="shared" si="68"/>
        <v>34.04450540753453</v>
      </c>
      <c r="AK233"/>
      <c r="AL233"/>
      <c r="AM233"/>
      <c r="AN233"/>
    </row>
    <row r="234" spans="1:40" x14ac:dyDescent="0.25">
      <c r="A234"/>
      <c r="B234">
        <f t="shared" si="69"/>
        <v>10000</v>
      </c>
      <c r="C234" s="237" t="str">
        <f t="shared" si="37"/>
        <v>-0.000764255386854077+0.244899869098334i</v>
      </c>
      <c r="D234" s="208" t="str">
        <f t="shared" si="38"/>
        <v>-5.96286524830517+1.87756566308723i</v>
      </c>
      <c r="E234" t="str">
        <f t="shared" si="39"/>
        <v>2870</v>
      </c>
      <c r="F234" t="str">
        <f t="shared" si="40"/>
        <v>0.777000777000777</v>
      </c>
      <c r="G234" t="str">
        <f t="shared" si="35"/>
        <v>0.777000777000777</v>
      </c>
      <c r="H234" t="str">
        <f t="shared" si="41"/>
        <v>1.06452969583777+1.82732051550773i</v>
      </c>
      <c r="I234" t="str">
        <f t="shared" si="42"/>
        <v>39.2699081698724i</v>
      </c>
      <c r="J234" t="str">
        <f t="shared" si="36"/>
        <v>-1.0874213308304+8.59099927050664i</v>
      </c>
      <c r="K234" t="str">
        <f t="shared" si="43"/>
        <v>4.49897131423865-0.569465462614185i</v>
      </c>
      <c r="L234" t="str">
        <f t="shared" si="44"/>
        <v>0.239824912082664-0.0493987810093365i</v>
      </c>
      <c r="M234" t="str">
        <f t="shared" si="45"/>
        <v>4.73879622632131-0.618864243623521i</v>
      </c>
      <c r="N234" t="str">
        <f t="shared" si="46"/>
        <v>-0.102457539465191i</v>
      </c>
      <c r="O234" t="str">
        <f t="shared" si="47"/>
        <v>0.994755816301204-0.10227837471785i</v>
      </c>
      <c r="P234" t="str">
        <f t="shared" si="48"/>
        <v>0.00524418369879598+0.10227837471785i</v>
      </c>
      <c r="Q234" t="str">
        <f t="shared" si="49"/>
        <v>-0.00524418369879598+0.00017916474734099i</v>
      </c>
      <c r="R234" t="str">
        <f t="shared" si="50"/>
        <v>-0.33329444543005-19.5145889638556i</v>
      </c>
      <c r="S234" t="str">
        <f t="shared" si="51"/>
        <v>0.0105874394938196i</v>
      </c>
      <c r="T234" t="str">
        <f t="shared" si="52"/>
        <v>0.206609529901581-0.00352873477461681i</v>
      </c>
      <c r="U234" t="str">
        <f t="shared" si="53"/>
        <v>0.0000333333333333334-0.0112875846164465i</v>
      </c>
      <c r="V234" t="str">
        <f t="shared" si="54"/>
        <v>6.66666666666667E-06-0.112875846164465i</v>
      </c>
      <c r="W234" t="str">
        <f t="shared" si="55"/>
        <v>0.0000276033034969092-0.0102614476632212i</v>
      </c>
      <c r="X234" t="str">
        <f t="shared" si="56"/>
        <v>0.00173036671168016-0.00996093062919861i</v>
      </c>
      <c r="Y234" t="str">
        <f t="shared" si="57"/>
        <v>0.009+0.0628318530717959i</v>
      </c>
      <c r="Z234" t="str">
        <f t="shared" si="58"/>
        <v>-2.09481717499918-0.817889210629493i</v>
      </c>
      <c r="AA234" t="str">
        <f t="shared" si="59"/>
        <v>44.2417101204278-217.988824366912i</v>
      </c>
      <c r="AB234" t="str">
        <f t="shared" si="60"/>
        <v>0.974459903623587-0.0166430394088031i</v>
      </c>
      <c r="AC234" t="str">
        <f t="shared" si="61"/>
        <v>5.60746713199756-0.681926363542413i</v>
      </c>
      <c r="AD234" t="str">
        <f t="shared" si="62"/>
        <v>0.17160207987544+0.0179005851544265i</v>
      </c>
      <c r="AE234" t="str">
        <f t="shared" si="63"/>
        <v>-0.344834288726893-0.177849942875731i</v>
      </c>
      <c r="AF234" t="str">
        <f t="shared" si="64"/>
        <v>-7.02739494414294+0.0502451475795i</v>
      </c>
      <c r="AG234" t="str">
        <f t="shared" si="65"/>
        <v>1.04160863109368-0.132547687008705i</v>
      </c>
      <c r="AH234" t="str">
        <f t="shared" si="66"/>
        <v>2.14968017697195+1.45681461311076i</v>
      </c>
      <c r="AI234">
        <f t="shared" si="67"/>
        <v>8.2888109069818796</v>
      </c>
      <c r="AJ234">
        <f t="shared" si="68"/>
        <v>34.12506155651834</v>
      </c>
      <c r="AK234"/>
      <c r="AL234"/>
      <c r="AM234"/>
      <c r="AN234"/>
    </row>
    <row r="235" spans="1:40" x14ac:dyDescent="0.25">
      <c r="A235"/>
      <c r="B235">
        <f t="shared" si="69"/>
        <v>10100</v>
      </c>
      <c r="C235" s="237" t="str">
        <f t="shared" si="37"/>
        <v>-0.000749196680233252+0.242475164447343i</v>
      </c>
      <c r="D235" s="208" t="str">
        <f t="shared" si="38"/>
        <v>-5.96274979822108+1.85897626076296i</v>
      </c>
      <c r="E235" t="str">
        <f t="shared" si="39"/>
        <v>2870</v>
      </c>
      <c r="F235" t="str">
        <f t="shared" si="40"/>
        <v>0.777000777000777</v>
      </c>
      <c r="G235" t="str">
        <f t="shared" si="35"/>
        <v>0.777000777000777</v>
      </c>
      <c r="H235" t="str">
        <f t="shared" si="41"/>
        <v>1.07241686717815+1.84375140199316i</v>
      </c>
      <c r="I235" t="str">
        <f t="shared" si="42"/>
        <v>39.6626072515711i</v>
      </c>
      <c r="J235" t="str">
        <f t="shared" si="36"/>
        <v>-1.12937849958009+8.67690926321172i</v>
      </c>
      <c r="K235" t="str">
        <f t="shared" si="43"/>
        <v>4.49490256297337-0.585052368111377i</v>
      </c>
      <c r="L235" t="str">
        <f t="shared" si="44"/>
        <v>0.239628877193269-0.0498519860528182i</v>
      </c>
      <c r="M235" t="str">
        <f t="shared" si="45"/>
        <v>4.73453144016664-0.634904354164195i</v>
      </c>
      <c r="N235" t="str">
        <f t="shared" si="46"/>
        <v>-0.103482114859843i</v>
      </c>
      <c r="O235" t="str">
        <f t="shared" si="47"/>
        <v>0.994650502288627-0.103297523189001i</v>
      </c>
      <c r="P235" t="str">
        <f t="shared" si="48"/>
        <v>0.00534949771137305+0.103297523189001i</v>
      </c>
      <c r="Q235" t="str">
        <f t="shared" si="49"/>
        <v>-0.00534949771137305+0.000184591670842005i</v>
      </c>
      <c r="R235" t="str">
        <f t="shared" si="50"/>
        <v>-0.333293663617503-19.3212619202561i</v>
      </c>
      <c r="S235" t="str">
        <f t="shared" si="51"/>
        <v>0.0106933138887578i</v>
      </c>
      <c r="T235" t="str">
        <f t="shared" si="52"/>
        <v>0.206608318440202-0.00356401376219602i</v>
      </c>
      <c r="U235" t="str">
        <f t="shared" si="53"/>
        <v>0.0000333333333333333-0.0111758263529173i</v>
      </c>
      <c r="V235" t="str">
        <f t="shared" si="54"/>
        <v>6.66666666666667E-06-0.111758263529173i</v>
      </c>
      <c r="W235" t="str">
        <f t="shared" si="55"/>
        <v>0.000027603303450916-0.0101598493128592i</v>
      </c>
      <c r="X235" t="str">
        <f t="shared" si="56"/>
        <v>0.00169774970699709-0.00986782821534802i</v>
      </c>
      <c r="Y235" t="str">
        <f t="shared" si="57"/>
        <v>0.009+0.0634601716025138i</v>
      </c>
      <c r="Z235" t="str">
        <f t="shared" si="58"/>
        <v>-2.05188976895989-0.789732207694087i</v>
      </c>
      <c r="AA235" t="str">
        <f t="shared" si="59"/>
        <v>42.9832612574468-215.332547526574i</v>
      </c>
      <c r="AB235" t="str">
        <f t="shared" si="60"/>
        <v>0.974454189847755-0.0168094303727279i</v>
      </c>
      <c r="AC235" t="str">
        <f t="shared" si="61"/>
        <v>5.60291161830164-0.698269984658855i</v>
      </c>
      <c r="AD235" t="str">
        <f t="shared" si="62"/>
        <v>0.171627477105124+0.01838916842735i</v>
      </c>
      <c r="AE235" t="str">
        <f t="shared" si="63"/>
        <v>-0.337638145764611-0.173272292950956i</v>
      </c>
      <c r="AF235" t="str">
        <f t="shared" si="64"/>
        <v>-7.03516666539923+0.0152248587698001i</v>
      </c>
      <c r="AG235" t="str">
        <f t="shared" si="65"/>
        <v>1.04103956052164-0.130922930692022i</v>
      </c>
      <c r="AH235" t="str">
        <f t="shared" si="66"/>
        <v>2.10431383765067+1.43064870685222i</v>
      </c>
      <c r="AI235">
        <f t="shared" si="67"/>
        <v>8.1123255902823139</v>
      </c>
      <c r="AJ235">
        <f t="shared" si="68"/>
        <v>34.210401045498742</v>
      </c>
      <c r="AK235"/>
      <c r="AL235"/>
      <c r="AM235"/>
      <c r="AN235"/>
    </row>
    <row r="236" spans="1:40" x14ac:dyDescent="0.25">
      <c r="A236"/>
      <c r="B236">
        <f t="shared" si="69"/>
        <v>10200</v>
      </c>
      <c r="C236" s="237" t="str">
        <f t="shared" si="37"/>
        <v>-0.000734578696526092+0.240098001676413i</v>
      </c>
      <c r="D236" s="208" t="str">
        <f t="shared" si="38"/>
        <v>-5.96263772701266+1.84075134618583i</v>
      </c>
      <c r="E236" t="str">
        <f t="shared" si="39"/>
        <v>2870</v>
      </c>
      <c r="F236" t="str">
        <f t="shared" si="40"/>
        <v>0.777000777000777</v>
      </c>
      <c r="G236" t="str">
        <f t="shared" si="35"/>
        <v>0.777000777000777</v>
      </c>
      <c r="H236" t="str">
        <f t="shared" si="41"/>
        <v>1.08036688012975+1.8601325035341i</v>
      </c>
      <c r="I236" t="str">
        <f t="shared" si="42"/>
        <v>40.0553063332699i</v>
      </c>
      <c r="J236" t="str">
        <f t="shared" si="36"/>
        <v>-1.17175315259595+8.76281925591678i</v>
      </c>
      <c r="K236" t="str">
        <f t="shared" si="43"/>
        <v>4.49075459659883-0.60049804776544i</v>
      </c>
      <c r="L236" t="str">
        <f t="shared" si="44"/>
        <v>0.239431216719931-0.0503040419846769i</v>
      </c>
      <c r="M236" t="str">
        <f t="shared" si="45"/>
        <v>4.73018581331876-0.650802089750117i</v>
      </c>
      <c r="N236" t="str">
        <f t="shared" si="46"/>
        <v>-0.104506690254495i</v>
      </c>
      <c r="O236" t="str">
        <f t="shared" si="47"/>
        <v>0.994544144137062-0.104316563223096i</v>
      </c>
      <c r="P236" t="str">
        <f t="shared" si="48"/>
        <v>0.00545585586293795+0.104316563223096i</v>
      </c>
      <c r="Q236" t="str">
        <f t="shared" si="49"/>
        <v>-0.00545585586293795+0.000190127031398993i</v>
      </c>
      <c r="R236" t="str">
        <f t="shared" si="50"/>
        <v>-0.333292874015898-19.1317244865063i</v>
      </c>
      <c r="S236" t="str">
        <f t="shared" si="51"/>
        <v>0.010799188283696i</v>
      </c>
      <c r="T236" t="str">
        <f t="shared" si="52"/>
        <v>0.206607094921579-0.00359929250011185i</v>
      </c>
      <c r="U236" t="str">
        <f t="shared" si="53"/>
        <v>0.0000333333333333333-0.0110662594278887i</v>
      </c>
      <c r="V236" t="str">
        <f t="shared" si="54"/>
        <v>6.66666666666667E-06-0.110662594278887i</v>
      </c>
      <c r="W236" t="str">
        <f t="shared" si="55"/>
        <v>0.0000276033034044651-0.0100602430884067i</v>
      </c>
      <c r="X236" t="str">
        <f t="shared" si="56"/>
        <v>0.00166605236866485-0.00977639721032031i</v>
      </c>
      <c r="Y236" t="str">
        <f t="shared" si="57"/>
        <v>0.009+0.0640884901332318i</v>
      </c>
      <c r="Z236" t="str">
        <f t="shared" si="58"/>
        <v>-2.01023005866737-0.76288438307097i</v>
      </c>
      <c r="AA236" t="str">
        <f t="shared" si="59"/>
        <v>41.7789400447294-212.740533751396i</v>
      </c>
      <c r="AB236" t="str">
        <f t="shared" si="60"/>
        <v>0.974448419204745-0.0169758201591322i</v>
      </c>
      <c r="AC236" t="str">
        <f t="shared" si="61"/>
        <v>5.59827418909839-0.714471851258324i</v>
      </c>
      <c r="AD236" t="str">
        <f t="shared" si="62"/>
        <v>0.171653432378731+0.0188746963578722i</v>
      </c>
      <c r="AE236" t="str">
        <f t="shared" si="63"/>
        <v>-0.330663678354525-0.168894204829077i</v>
      </c>
      <c r="AF236" t="str">
        <f t="shared" si="64"/>
        <v>-7.04300460714241-0.0193811573482701i</v>
      </c>
      <c r="AG236" t="str">
        <f t="shared" si="65"/>
        <v>1.04049661940336-0.129339262421585i</v>
      </c>
      <c r="AH236" t="str">
        <f t="shared" si="66"/>
        <v>2.06036818872387+1.40549981814973i</v>
      </c>
      <c r="AI236">
        <f t="shared" si="67"/>
        <v>7.9382856265920934</v>
      </c>
      <c r="AJ236">
        <f t="shared" si="68"/>
        <v>34.300226461559689</v>
      </c>
      <c r="AK236"/>
      <c r="AL236"/>
      <c r="AM236"/>
      <c r="AN236"/>
    </row>
    <row r="237" spans="1:40" x14ac:dyDescent="0.25">
      <c r="A237"/>
      <c r="B237">
        <f t="shared" si="69"/>
        <v>10300</v>
      </c>
      <c r="C237" s="237" t="str">
        <f t="shared" si="37"/>
        <v>-0.000720384403901745+0.237766996122194i</v>
      </c>
      <c r="D237" s="208" t="str">
        <f t="shared" si="38"/>
        <v>-5.96252890410254+1.82288030360349i</v>
      </c>
      <c r="E237" t="str">
        <f t="shared" si="39"/>
        <v>2870</v>
      </c>
      <c r="F237" t="str">
        <f t="shared" si="40"/>
        <v>0.777000777000777</v>
      </c>
      <c r="G237" t="str">
        <f t="shared" si="35"/>
        <v>0.777000777000777</v>
      </c>
      <c r="H237" t="str">
        <f t="shared" si="41"/>
        <v>1.08837931761273+1.87646347937893i</v>
      </c>
      <c r="I237" t="str">
        <f t="shared" si="42"/>
        <v>40.4480054149686i</v>
      </c>
      <c r="J237" t="str">
        <f t="shared" si="36"/>
        <v>-1.21454528987797+8.84872924862185i</v>
      </c>
      <c r="K237" t="str">
        <f t="shared" si="43"/>
        <v>4.48652920356922-0.615805135290317i</v>
      </c>
      <c r="L237" t="str">
        <f t="shared" si="44"/>
        <v>0.239231939496919-0.0507549406341111i</v>
      </c>
      <c r="M237" t="str">
        <f t="shared" si="45"/>
        <v>4.72576114306614-0.666560075924428i</v>
      </c>
      <c r="N237" t="str">
        <f t="shared" si="46"/>
        <v>-0.105531265649146i</v>
      </c>
      <c r="O237" t="str">
        <f t="shared" si="47"/>
        <v>0.99443674195816-0.105335493750394i</v>
      </c>
      <c r="P237" t="str">
        <f t="shared" si="48"/>
        <v>0.00556325804183999+0.105335493750394i</v>
      </c>
      <c r="Q237" t="str">
        <f t="shared" si="49"/>
        <v>-0.00556325804183999+0.000195771898752001i</v>
      </c>
      <c r="R237" t="str">
        <f t="shared" si="50"/>
        <v>-0.333292076631822-18.9458662856154i</v>
      </c>
      <c r="S237" t="str">
        <f t="shared" si="51"/>
        <v>0.0109050626786342i</v>
      </c>
      <c r="T237" t="str">
        <f t="shared" si="52"/>
        <v>0.206605859345658-0.00363457098596217i</v>
      </c>
      <c r="U237" t="str">
        <f t="shared" si="53"/>
        <v>0.0000333333333333334-0.0109588200159675i</v>
      </c>
      <c r="V237" t="str">
        <f t="shared" si="54"/>
        <v>6.66666666666667E-06-0.109588200159675i</v>
      </c>
      <c r="W237" t="str">
        <f t="shared" si="55"/>
        <v>0.0000276033033575568-0.00996257096677926i</v>
      </c>
      <c r="X237" t="str">
        <f t="shared" si="56"/>
        <v>0.00163524076537397-0.0096865945637617i</v>
      </c>
      <c r="Y237" t="str">
        <f t="shared" si="57"/>
        <v>0.009+0.0647168086639497i</v>
      </c>
      <c r="Z237" t="str">
        <f t="shared" si="58"/>
        <v>-1.96979235149024-0.737269621130549i</v>
      </c>
      <c r="AA237" t="str">
        <f t="shared" si="59"/>
        <v>40.6256943571098-210.21062971318i</v>
      </c>
      <c r="AB237" t="str">
        <f t="shared" si="60"/>
        <v>0.974442591694303-0.0171422087566866i</v>
      </c>
      <c r="AC237" t="str">
        <f t="shared" si="61"/>
        <v>5.59355662400723-0.730534511952429i</v>
      </c>
      <c r="AD237" t="str">
        <f t="shared" si="62"/>
        <v>0.171679936817216+0.0193572564606547i</v>
      </c>
      <c r="AE237" t="str">
        <f t="shared" si="63"/>
        <v>-0.323902309310007-0.164704177694978i</v>
      </c>
      <c r="AF237" t="str">
        <f t="shared" si="64"/>
        <v>-7.05090822171527-0.0535831757754401i</v>
      </c>
      <c r="AG237" t="str">
        <f t="shared" si="65"/>
        <v>1.039978258112-0.12779521522731i</v>
      </c>
      <c r="AH237" t="str">
        <f t="shared" si="66"/>
        <v>2.01778752346849+1.38131094056404i</v>
      </c>
      <c r="AI237">
        <f t="shared" si="67"/>
        <v>7.7666388276438774</v>
      </c>
      <c r="AJ237">
        <f t="shared" si="68"/>
        <v>34.394257806333336</v>
      </c>
      <c r="AK237"/>
      <c r="AL237"/>
      <c r="AM237"/>
      <c r="AN237"/>
    </row>
    <row r="238" spans="1:40" x14ac:dyDescent="0.25">
      <c r="A238"/>
      <c r="B238">
        <f t="shared" si="69"/>
        <v>10400</v>
      </c>
      <c r="C238" s="237" t="str">
        <f t="shared" si="37"/>
        <v>-0.000706597585396374+0.235480816375173i</v>
      </c>
      <c r="D238" s="208" t="str">
        <f t="shared" si="38"/>
        <v>-5.96242320516066+1.80535292554299i</v>
      </c>
      <c r="E238" t="str">
        <f t="shared" si="39"/>
        <v>2870</v>
      </c>
      <c r="F238" t="str">
        <f t="shared" si="40"/>
        <v>0.777000777000777</v>
      </c>
      <c r="G238" t="str">
        <f t="shared" si="35"/>
        <v>0.777000777000777</v>
      </c>
      <c r="H238" t="str">
        <f t="shared" si="41"/>
        <v>1.09645376055914+1.89274399345922i</v>
      </c>
      <c r="I238" t="str">
        <f t="shared" si="42"/>
        <v>40.8407044966673i</v>
      </c>
      <c r="J238" t="str">
        <f t="shared" si="36"/>
        <v>-1.25775491142616+8.93463924132691i</v>
      </c>
      <c r="K238" t="str">
        <f t="shared" si="43"/>
        <v>4.48222810602736-0.630976166156995i</v>
      </c>
      <c r="L238" t="str">
        <f t="shared" si="44"/>
        <v>0.239031054407962-0.0512046739137011i</v>
      </c>
      <c r="M238" t="str">
        <f t="shared" si="45"/>
        <v>4.72125916043532-0.682180840070696i</v>
      </c>
      <c r="N238" t="str">
        <f t="shared" si="46"/>
        <v>-0.106555841043798i</v>
      </c>
      <c r="O238" t="str">
        <f t="shared" si="47"/>
        <v>0.994328295864667-0.106354313701269i</v>
      </c>
      <c r="P238" t="str">
        <f t="shared" si="48"/>
        <v>0.00567170413533302+0.106354313701269i</v>
      </c>
      <c r="Q238" t="str">
        <f t="shared" si="49"/>
        <v>-0.00567170413533302+0.000201527342529012i</v>
      </c>
      <c r="R238" t="str">
        <f t="shared" si="50"/>
        <v>-0.333291271461649-18.7635811858593i</v>
      </c>
      <c r="S238" t="str">
        <f t="shared" si="51"/>
        <v>0.0110109370735724i</v>
      </c>
      <c r="T238" t="str">
        <f t="shared" si="52"/>
        <v>0.206604611712364-0.00366984921723515i</v>
      </c>
      <c r="U238" t="str">
        <f t="shared" si="53"/>
        <v>0.0000333333333333333-0.0108534467465832i</v>
      </c>
      <c r="V238" t="str">
        <f t="shared" si="54"/>
        <v>6.66666666666667E-06-0.108534467465832i</v>
      </c>
      <c r="W238" t="str">
        <f t="shared" si="55"/>
        <v>0.0000276033033101907-0.00986677715654895i</v>
      </c>
      <c r="X238" t="str">
        <f t="shared" si="56"/>
        <v>0.00160528250153543-0.00959837862867343i</v>
      </c>
      <c r="Y238" t="str">
        <f t="shared" si="57"/>
        <v>0.009+0.0653451271946677i</v>
      </c>
      <c r="Z238" t="str">
        <f t="shared" si="58"/>
        <v>-1.93053263049794-0.712817069434037i</v>
      </c>
      <c r="AA238" t="str">
        <f t="shared" si="59"/>
        <v>39.5206809792098-207.740761774702i</v>
      </c>
      <c r="AB238" t="str">
        <f t="shared" si="60"/>
        <v>0.974436707316075-0.0173085961535441i</v>
      </c>
      <c r="AC238" t="str">
        <f t="shared" si="61"/>
        <v>5.58876063801598-0.746460419736799i</v>
      </c>
      <c r="AD238" t="str">
        <f t="shared" si="62"/>
        <v>0.171706981963486+0.0198369328828539i</v>
      </c>
      <c r="AE238" t="str">
        <f t="shared" si="63"/>
        <v>-0.317345827200717-0.160691513903922i</v>
      </c>
      <c r="AF238" t="str">
        <f t="shared" si="64"/>
        <v>-7.0588769657198-0.08739106791623i</v>
      </c>
      <c r="AG238" t="str">
        <f t="shared" si="65"/>
        <v>1.03948303738407-0.126289383903398i</v>
      </c>
      <c r="AH238" t="str">
        <f t="shared" si="66"/>
        <v>1.97651854354512+1.35802901556848i</v>
      </c>
      <c r="AI238">
        <f t="shared" si="67"/>
        <v>7.5973342652053493</v>
      </c>
      <c r="AJ238">
        <f t="shared" si="68"/>
        <v>34.492231363784839</v>
      </c>
      <c r="AK238"/>
      <c r="AL238"/>
      <c r="AM238"/>
      <c r="AN238"/>
    </row>
    <row r="239" spans="1:40" x14ac:dyDescent="0.25">
      <c r="A239"/>
      <c r="B239">
        <f t="shared" si="69"/>
        <v>10500</v>
      </c>
      <c r="C239" s="237" t="str">
        <f t="shared" si="37"/>
        <v>-0.00069320279257348+0.233238181743915i</v>
      </c>
      <c r="D239" s="208" t="str">
        <f t="shared" si="38"/>
        <v>-5.96232051174902+1.78815939337002i</v>
      </c>
      <c r="E239" t="str">
        <f t="shared" si="39"/>
        <v>2870</v>
      </c>
      <c r="F239" t="str">
        <f t="shared" si="40"/>
        <v>0.777000777000777</v>
      </c>
      <c r="G239" t="str">
        <f t="shared" si="35"/>
        <v>0.777000777000777</v>
      </c>
      <c r="H239" t="str">
        <f t="shared" si="41"/>
        <v>1.10458978796375+1.90897371437918i</v>
      </c>
      <c r="I239" t="str">
        <f t="shared" si="42"/>
        <v>41.233403578366i</v>
      </c>
      <c r="J239" t="str">
        <f t="shared" si="36"/>
        <v>-1.30138201724051+9.02054923403198i</v>
      </c>
      <c r="K239" t="str">
        <f t="shared" si="43"/>
        <v>4.47785296347964-0.646013582026072i</v>
      </c>
      <c r="L239" t="str">
        <f t="shared" si="44"/>
        <v>0.238828570385319-0.051653233819718i</v>
      </c>
      <c r="M239" t="str">
        <f t="shared" si="45"/>
        <v>4.71668153386496-0.69766681584579i</v>
      </c>
      <c r="N239" t="str">
        <f t="shared" si="46"/>
        <v>-0.10758041643845i</v>
      </c>
      <c r="O239" t="str">
        <f t="shared" si="47"/>
        <v>0.994218805970423-0.107373022006208i</v>
      </c>
      <c r="P239" t="str">
        <f t="shared" si="48"/>
        <v>0.005781194029577+0.107373022006208i</v>
      </c>
      <c r="Q239" t="str">
        <f t="shared" si="49"/>
        <v>-0.005781194029577+0.000207394432241992i</v>
      </c>
      <c r="R239" t="str">
        <f t="shared" si="50"/>
        <v>-0.333290458502401-18.58476709862i</v>
      </c>
      <c r="S239" t="str">
        <f t="shared" si="51"/>
        <v>0.0111168114685106i</v>
      </c>
      <c r="T239" t="str">
        <f t="shared" si="52"/>
        <v>0.206603352021537-0.00370512719142465i</v>
      </c>
      <c r="U239" t="str">
        <f t="shared" si="53"/>
        <v>0.0000333333333333334-0.0107500805870919i</v>
      </c>
      <c r="V239" t="str">
        <f t="shared" si="54"/>
        <v>6.66666666666667E-06-0.107500805870919i</v>
      </c>
      <c r="W239" t="str">
        <f t="shared" si="55"/>
        <v>0.0000276033032623671-0.00977280799167591i</v>
      </c>
      <c r="X239" t="str">
        <f t="shared" si="56"/>
        <v>0.001576146635441-0.00951170910791025i</v>
      </c>
      <c r="Y239" t="str">
        <f t="shared" si="57"/>
        <v>0.009+0.0659734457253856i</v>
      </c>
      <c r="Z239" t="str">
        <f t="shared" si="58"/>
        <v>-1.89240852313571-0.689460721406237i</v>
      </c>
      <c r="AA239" t="str">
        <f t="shared" si="59"/>
        <v>38.4612490571806-205.328933977579i</v>
      </c>
      <c r="AB239" t="str">
        <f t="shared" si="60"/>
        <v>0.974430766069307-0.0174749823378847i</v>
      </c>
      <c r="AC239" t="str">
        <f t="shared" si="61"/>
        <v>5.58388788506435-0.762251936323464i</v>
      </c>
      <c r="AD239" t="str">
        <f t="shared" si="62"/>
        <v>0.171734559758417+0.0203138065638865i</v>
      </c>
      <c r="AE239" t="str">
        <f t="shared" si="63"/>
        <v>-0.310986372875743-0.15684625414025i</v>
      </c>
      <c r="AF239" t="str">
        <f t="shared" si="64"/>
        <v>-7.06691029971277-0.12081432100916i</v>
      </c>
      <c r="AG239" t="str">
        <f t="shared" si="65"/>
        <v>1.03900961927541-0.124820422545681i</v>
      </c>
      <c r="AH239" t="str">
        <f t="shared" si="66"/>
        <v>1.93651026679169+1.33560461843456i</v>
      </c>
      <c r="AI239">
        <f t="shared" si="67"/>
        <v>7.4303222598484</v>
      </c>
      <c r="AJ239">
        <f t="shared" si="68"/>
        <v>34.593898648274276</v>
      </c>
      <c r="AK239"/>
      <c r="AL239"/>
      <c r="AM239"/>
      <c r="AN239"/>
    </row>
    <row r="240" spans="1:40" x14ac:dyDescent="0.25">
      <c r="A240"/>
      <c r="B240">
        <f t="shared" si="69"/>
        <v>10600</v>
      </c>
      <c r="C240" s="237" t="str">
        <f t="shared" si="37"/>
        <v>-0.00068018530222978+0.231037859862829i</v>
      </c>
      <c r="D240" s="208" t="str">
        <f t="shared" si="38"/>
        <v>-5.96222071098972+1.77129025894836i</v>
      </c>
      <c r="E240" t="str">
        <f t="shared" si="39"/>
        <v>2870</v>
      </c>
      <c r="F240" t="str">
        <f t="shared" si="40"/>
        <v>0.777000777000777</v>
      </c>
      <c r="G240" t="str">
        <f t="shared" si="35"/>
        <v>0.777000777000777</v>
      </c>
      <c r="H240" t="str">
        <f t="shared" si="41"/>
        <v>1.11278697693481+1.92515231540553i</v>
      </c>
      <c r="I240" t="str">
        <f t="shared" si="42"/>
        <v>41.6261026600648i</v>
      </c>
      <c r="J240" t="str">
        <f t="shared" si="36"/>
        <v>-1.34542660732104+9.10645922673704i</v>
      </c>
      <c r="K240" t="str">
        <f t="shared" si="43"/>
        <v>4.47340537623517-0.660919734955684i</v>
      </c>
      <c r="L240" t="str">
        <f t="shared" si="44"/>
        <v>0.238624496408858-0.0521006124324207i</v>
      </c>
      <c r="M240" t="str">
        <f t="shared" si="45"/>
        <v>4.71202987264403-0.713020347388105i</v>
      </c>
      <c r="N240" t="str">
        <f t="shared" si="46"/>
        <v>-0.108604991833102i</v>
      </c>
      <c r="O240" t="str">
        <f t="shared" si="47"/>
        <v>0.994108272390368-0.108391617595819i</v>
      </c>
      <c r="P240" t="str">
        <f t="shared" si="48"/>
        <v>0.00589172760963197+0.108391617595819i</v>
      </c>
      <c r="Q240" t="str">
        <f t="shared" si="49"/>
        <v>-0.00589172760963197+0.000213374237283001i</v>
      </c>
      <c r="R240" t="str">
        <f t="shared" si="50"/>
        <v>-0.3332896377589-18.4093257876946i</v>
      </c>
      <c r="S240" t="str">
        <f t="shared" si="51"/>
        <v>0.0112226858634488i</v>
      </c>
      <c r="T240" t="str">
        <f t="shared" si="52"/>
        <v>0.206602080273184-0.00374040490611078i</v>
      </c>
      <c r="U240" t="str">
        <f t="shared" si="53"/>
        <v>0.0000333333333333333-0.0106486647324967i</v>
      </c>
      <c r="V240" t="str">
        <f t="shared" si="54"/>
        <v>6.66666666666667E-06-0.106486647324967i</v>
      </c>
      <c r="W240" t="str">
        <f t="shared" si="55"/>
        <v>0.0000276033032140856-0.00968061183125386i</v>
      </c>
      <c r="X240" t="str">
        <f t="shared" si="56"/>
        <v>0.0015478036024141-0.00942654700290103i</v>
      </c>
      <c r="Y240" t="str">
        <f t="shared" si="57"/>
        <v>0.009+0.0666017642561036i</v>
      </c>
      <c r="Z240" t="str">
        <f t="shared" si="58"/>
        <v>-1.85537926404608-0.667139035872791i</v>
      </c>
      <c r="AA240" t="str">
        <f t="shared" si="59"/>
        <v>37.4449250173652-202.973225857916i</v>
      </c>
      <c r="AB240" t="str">
        <f t="shared" si="60"/>
        <v>0.974424767954031-0.0176413672982952i</v>
      </c>
      <c r="AC240" t="str">
        <f t="shared" si="61"/>
        <v>5.57893996140419-0.777911336254009i</v>
      </c>
      <c r="AD240" t="str">
        <f t="shared" si="62"/>
        <v>0.171762662518485+0.0207879553862084i</v>
      </c>
      <c r="AE240" t="str">
        <f t="shared" si="63"/>
        <v>-0.304816425860022-0.153159118437012i</v>
      </c>
      <c r="AF240" t="str">
        <f t="shared" si="64"/>
        <v>-7.07500768792453-0.15386205645717i</v>
      </c>
      <c r="AG240" t="str">
        <f t="shared" si="65"/>
        <v>1.03855675894471-0.123387042110686i</v>
      </c>
      <c r="AH240" t="str">
        <f t="shared" si="66"/>
        <v>1.89771393498179+1.3139916716142i</v>
      </c>
      <c r="AI240">
        <f t="shared" si="67"/>
        <v>7.265554366161906</v>
      </c>
      <c r="AJ240">
        <f t="shared" si="68"/>
        <v>34.699025426993948</v>
      </c>
      <c r="AK240"/>
      <c r="AL240"/>
      <c r="AM240"/>
      <c r="AN240"/>
    </row>
    <row r="241" spans="1:40" x14ac:dyDescent="0.25">
      <c r="A241"/>
      <c r="B241">
        <f t="shared" si="69"/>
        <v>10700</v>
      </c>
      <c r="C241" s="237" t="str">
        <f t="shared" si="37"/>
        <v>-0.000667531075919984+0.228878664434071i</v>
      </c>
      <c r="D241" s="208" t="str">
        <f t="shared" si="38"/>
        <v>-5.96212369525468+1.75473642732788i</v>
      </c>
      <c r="E241" t="str">
        <f t="shared" si="39"/>
        <v>2870</v>
      </c>
      <c r="F241" t="str">
        <f t="shared" si="40"/>
        <v>0.777000777000777</v>
      </c>
      <c r="G241" t="str">
        <f t="shared" si="35"/>
        <v>0.777000777000777</v>
      </c>
      <c r="H241" t="str">
        <f t="shared" si="41"/>
        <v>1.1210449027448+1.94127947445778i</v>
      </c>
      <c r="I241" t="str">
        <f t="shared" si="42"/>
        <v>42.0188017417635i</v>
      </c>
      <c r="J241" t="str">
        <f t="shared" si="36"/>
        <v>-1.38988868166772+9.19236921944212i</v>
      </c>
      <c r="K241" t="str">
        <f t="shared" si="43"/>
        <v>4.46888688862579-0.675696891397408i</v>
      </c>
      <c r="L241" t="str">
        <f t="shared" si="44"/>
        <v>0.238418841505125-0.0525468019163431i</v>
      </c>
      <c r="M241" t="str">
        <f t="shared" si="45"/>
        <v>4.70730573013092-0.728243693313751i</v>
      </c>
      <c r="N241" t="str">
        <f t="shared" si="46"/>
        <v>-0.109629567227754i</v>
      </c>
      <c r="O241" t="str">
        <f t="shared" si="47"/>
        <v>0.993996695240533-0.109410099400825i</v>
      </c>
      <c r="P241" t="str">
        <f t="shared" si="48"/>
        <v>0.00600330475946698+0.109410099400825i</v>
      </c>
      <c r="Q241" t="str">
        <f t="shared" si="49"/>
        <v>-0.00600330475946698+0.000219467826928998i</v>
      </c>
      <c r="R241" t="str">
        <f t="shared" si="50"/>
        <v>-0.333288809226662-18.2371626892463i</v>
      </c>
      <c r="S241" t="str">
        <f t="shared" si="51"/>
        <v>0.011328560258387i</v>
      </c>
      <c r="T241" t="str">
        <f t="shared" si="52"/>
        <v>0.206600796467134-0.00377568235877029i</v>
      </c>
      <c r="U241" t="str">
        <f t="shared" si="53"/>
        <v>0.0000333333333333333-0.0105491445013519i</v>
      </c>
      <c r="V241" t="str">
        <f t="shared" si="54"/>
        <v>6.66666666666667E-06-0.105491445013518i</v>
      </c>
      <c r="W241" t="str">
        <f t="shared" si="55"/>
        <v>0.0000276033031653467-0.00959013896487764i</v>
      </c>
      <c r="X241" t="str">
        <f t="shared" si="56"/>
        <v>0.00152022514261082-0.00934285456450243i</v>
      </c>
      <c r="Y241" t="str">
        <f t="shared" si="57"/>
        <v>0.009+0.0672300827868216i</v>
      </c>
      <c r="Z241" t="str">
        <f t="shared" si="58"/>
        <v>-1.81940565348288-0.645794589924676i</v>
      </c>
      <c r="AA241" t="str">
        <f t="shared" si="59"/>
        <v>36.4693988102378-200.67179014147i</v>
      </c>
      <c r="AB241" t="str">
        <f t="shared" si="60"/>
        <v>0.974418712969441-0.0178077510228749i</v>
      </c>
      <c r="AC241" t="str">
        <f t="shared" si="61"/>
        <v>5.57391840873334-0.793440810797621i</v>
      </c>
      <c r="AD241" t="str">
        <f t="shared" si="62"/>
        <v>0.171791282914761+0.0212594543176861i</v>
      </c>
      <c r="AE241" t="str">
        <f t="shared" si="63"/>
        <v>-0.298828790771081-0.149621452478131i</v>
      </c>
      <c r="AF241" t="str">
        <f t="shared" si="64"/>
        <v>-7.08316859799948-0.1865430471299i</v>
      </c>
      <c r="AG241" t="str">
        <f t="shared" si="65"/>
        <v>1.03812329718205-0.121988008013842i</v>
      </c>
      <c r="AH241" t="str">
        <f t="shared" si="66"/>
        <v>1.86008292234481+1.2931471830583i</v>
      </c>
      <c r="AI241">
        <f t="shared" si="67"/>
        <v>7.1029833550436017</v>
      </c>
      <c r="AJ241">
        <f t="shared" si="68"/>
        <v>34.807390811289252</v>
      </c>
      <c r="AK241"/>
      <c r="AL241"/>
      <c r="AM241"/>
      <c r="AN241"/>
    </row>
    <row r="242" spans="1:40" x14ac:dyDescent="0.25">
      <c r="A242"/>
      <c r="B242">
        <f t="shared" si="69"/>
        <v>10800</v>
      </c>
      <c r="C242" s="237" t="str">
        <f t="shared" si="37"/>
        <v>-0.000655226722092681+0.22675945309488i</v>
      </c>
      <c r="D242" s="208" t="str">
        <f t="shared" si="38"/>
        <v>-5.96202936187534+1.73848914039408i</v>
      </c>
      <c r="E242" t="str">
        <f t="shared" si="39"/>
        <v>2870</v>
      </c>
      <c r="F242" t="str">
        <f t="shared" si="40"/>
        <v>0.777000777000777</v>
      </c>
      <c r="G242" t="str">
        <f t="shared" si="35"/>
        <v>0.777000777000777</v>
      </c>
      <c r="H242" t="str">
        <f t="shared" si="41"/>
        <v>1.12936313888107+1.95735487409896i</v>
      </c>
      <c r="I242" t="str">
        <f t="shared" si="42"/>
        <v>42.4115008234622i</v>
      </c>
      <c r="J242" t="str">
        <f t="shared" si="36"/>
        <v>-1.43476824028058+9.27827921214718i</v>
      </c>
      <c r="K242" t="str">
        <f t="shared" si="43"/>
        <v>4.46429899202282-0.690347235992335i</v>
      </c>
      <c r="L242" t="str">
        <f t="shared" si="44"/>
        <v>0.238211614746412-0.0529917945205667i</v>
      </c>
      <c r="M242" t="str">
        <f t="shared" si="45"/>
        <v>4.70251060676923-0.743339030512902i</v>
      </c>
      <c r="N242" t="str">
        <f t="shared" si="46"/>
        <v>-0.110654142622406i</v>
      </c>
      <c r="O242" t="str">
        <f t="shared" si="47"/>
        <v>0.993884074638048-0.110428466352071i</v>
      </c>
      <c r="P242" t="str">
        <f t="shared" si="48"/>
        <v>0.00611592536195205+0.110428466352071i</v>
      </c>
      <c r="Q242" t="str">
        <f t="shared" si="49"/>
        <v>-0.00611592536195205+0.000225676270334998i</v>
      </c>
      <c r="R242" t="str">
        <f t="shared" si="50"/>
        <v>-0.333287972908268-18.0681867418137i</v>
      </c>
      <c r="S242" t="str">
        <f t="shared" si="51"/>
        <v>0.0114344346533252i</v>
      </c>
      <c r="T242" t="str">
        <f t="shared" si="52"/>
        <v>0.206599500603346-0.00381095954695881i</v>
      </c>
      <c r="U242" t="str">
        <f t="shared" si="53"/>
        <v>0.0000333333333333334-0.0104514672374504i</v>
      </c>
      <c r="V242" t="str">
        <f t="shared" si="54"/>
        <v>6.66666666666667E-06-0.104514672374504i</v>
      </c>
      <c r="W242" t="str">
        <f t="shared" si="55"/>
        <v>0.0000276033031161503-0.00950134152326809i</v>
      </c>
      <c r="X242" t="str">
        <f t="shared" si="56"/>
        <v>0.0014933842331555-0.00926059524589671i</v>
      </c>
      <c r="Y242" t="str">
        <f t="shared" si="57"/>
        <v>0.009+0.0678584013175395i</v>
      </c>
      <c r="Z242" t="str">
        <f t="shared" si="58"/>
        <v>-1.78445001250787-0.625373761931747i</v>
      </c>
      <c r="AA242" t="str">
        <f t="shared" si="59"/>
        <v>35.5325113524797-198.422850360539i</v>
      </c>
      <c r="AB242" t="str">
        <f t="shared" si="60"/>
        <v>0.974412601115343-0.0179741335000949i</v>
      </c>
      <c r="AC242" t="str">
        <f t="shared" si="61"/>
        <v>5.56882471714423-0.808842471664317i</v>
      </c>
      <c r="AD242" t="str">
        <f t="shared" si="62"/>
        <v>0.171820413953358+0.0217283755460661i</v>
      </c>
      <c r="AE242" t="str">
        <f t="shared" si="63"/>
        <v>-0.293016583872268-0.146225178665635i</v>
      </c>
      <c r="AF242" t="str">
        <f t="shared" si="64"/>
        <v>-7.09139250075641-0.21886573370488i</v>
      </c>
      <c r="AG242" t="str">
        <f t="shared" si="65"/>
        <v>1.03770815360856-0.120622137780289i</v>
      </c>
      <c r="AH242" t="str">
        <f t="shared" si="66"/>
        <v>1.82357264547834+1.27303100715707i</v>
      </c>
      <c r="AI242">
        <f t="shared" si="67"/>
        <v>6.9425631936310062</v>
      </c>
      <c r="AJ242">
        <f t="shared" si="68"/>
        <v>34.918786411741742</v>
      </c>
      <c r="AK242"/>
      <c r="AL242"/>
      <c r="AM242"/>
      <c r="AN242"/>
    </row>
    <row r="243" spans="1:40" x14ac:dyDescent="0.25">
      <c r="A243"/>
      <c r="B243">
        <f t="shared" si="69"/>
        <v>10900</v>
      </c>
      <c r="C243" s="237" t="str">
        <f t="shared" si="37"/>
        <v>-0.000643259460646565+0.224679125402317i</v>
      </c>
      <c r="D243" s="208" t="str">
        <f t="shared" si="38"/>
        <v>-5.96193761287092+1.72253996141776i</v>
      </c>
      <c r="E243" t="str">
        <f t="shared" si="39"/>
        <v>2870</v>
      </c>
      <c r="F243" t="str">
        <f t="shared" si="40"/>
        <v>0.777000777000777</v>
      </c>
      <c r="G243" t="str">
        <f t="shared" si="35"/>
        <v>0.777000777000777</v>
      </c>
      <c r="H243" t="str">
        <f t="shared" si="41"/>
        <v>1.13774125709645+1.9733782015266i</v>
      </c>
      <c r="I243" t="str">
        <f t="shared" si="42"/>
        <v>42.8041999051609i</v>
      </c>
      <c r="J243" t="str">
        <f t="shared" si="36"/>
        <v>-1.4800652831596+9.36418920485225i</v>
      </c>
      <c r="K243" t="str">
        <f t="shared" si="43"/>
        <v>4.45964312766442-0.704872875178257i</v>
      </c>
      <c r="L243" t="str">
        <f t="shared" si="44"/>
        <v>0.238002825249834-0.0534355825789838i</v>
      </c>
      <c r="M243" t="str">
        <f t="shared" si="45"/>
        <v>4.69764595291425-0.758308457757241i</v>
      </c>
      <c r="N243" t="str">
        <f t="shared" si="46"/>
        <v>-0.111678718017058i</v>
      </c>
      <c r="O243" t="str">
        <f t="shared" si="47"/>
        <v>0.993770410701137-0.111446717380522i</v>
      </c>
      <c r="P243" t="str">
        <f t="shared" si="48"/>
        <v>0.00622958929886297+0.111446717380522i</v>
      </c>
      <c r="Q243" t="str">
        <f t="shared" si="49"/>
        <v>-0.00622958929886297+0.000232000636536001i</v>
      </c>
      <c r="R243" t="str">
        <f t="shared" si="50"/>
        <v>-0.333287128804649-17.9023102256371i</v>
      </c>
      <c r="S243" t="str">
        <f t="shared" si="51"/>
        <v>0.0115403090482634i</v>
      </c>
      <c r="T243" t="str">
        <f t="shared" si="52"/>
        <v>0.206598192681738-0.00384623646821402i</v>
      </c>
      <c r="U243" t="str">
        <f t="shared" si="53"/>
        <v>0.0000333333333333333-0.0103555822169234i</v>
      </c>
      <c r="V243" t="str">
        <f t="shared" si="54"/>
        <v>6.66666666666667E-06-0.103555822169234i</v>
      </c>
      <c r="W243" t="str">
        <f t="shared" si="55"/>
        <v>0.0000276033030664959-0.00941417339381713i</v>
      </c>
      <c r="X243" t="str">
        <f t="shared" si="56"/>
        <v>0.00146725502431931-0.00917973365744867i</v>
      </c>
      <c r="Y243" t="str">
        <f t="shared" si="57"/>
        <v>0.009+0.0684867198482575i</v>
      </c>
      <c r="Z243" t="str">
        <f t="shared" si="58"/>
        <v>-1.75047613594903-0.605826441849502i</v>
      </c>
      <c r="AA243" t="str">
        <f t="shared" si="59"/>
        <v>34.632243053058-196.224698426894i</v>
      </c>
      <c r="AB243" t="str">
        <f t="shared" si="60"/>
        <v>0.974406432391351-0.018140514718342i</v>
      </c>
      <c r="AC243" t="str">
        <f t="shared" si="61"/>
        <v>5.56366032787786-0.824118354525821i</v>
      </c>
      <c r="AD243" t="str">
        <f t="shared" si="62"/>
        <v>0.171850048957058+0.0221947886060886i</v>
      </c>
      <c r="AE243" t="str">
        <f t="shared" si="63"/>
        <v>-0.287373219852174-0.142962751488708i</v>
      </c>
      <c r="AF243" t="str">
        <f t="shared" si="64"/>
        <v>-7.09967886996737-0.25083824010884i</v>
      </c>
      <c r="AG243" t="str">
        <f t="shared" si="65"/>
        <v>1.03731032048144-0.119288298758177i</v>
      </c>
      <c r="AH243" t="str">
        <f t="shared" si="66"/>
        <v>1.78814047513724+1.25360562620753i</v>
      </c>
      <c r="AI243">
        <f t="shared" si="67"/>
        <v>6.7842490233348212</v>
      </c>
      <c r="AJ243">
        <f t="shared" si="68"/>
        <v>35.033015552297812</v>
      </c>
      <c r="AK243"/>
      <c r="AL243"/>
      <c r="AM243"/>
      <c r="AN243"/>
    </row>
    <row r="244" spans="1:40" x14ac:dyDescent="0.25">
      <c r="A244"/>
      <c r="B244">
        <f t="shared" si="69"/>
        <v>11000</v>
      </c>
      <c r="C244" s="237" t="str">
        <f t="shared" si="37"/>
        <v>-0.000631617089731784+0.222636620927908i</v>
      </c>
      <c r="D244" s="208" t="str">
        <f t="shared" si="38"/>
        <v>-5.9618483546939+1.7068807604473i</v>
      </c>
      <c r="E244" t="str">
        <f t="shared" si="39"/>
        <v>2870</v>
      </c>
      <c r="F244" t="str">
        <f t="shared" si="40"/>
        <v>0.777000777000777</v>
      </c>
      <c r="G244" t="str">
        <f t="shared" si="35"/>
        <v>0.777000777000777</v>
      </c>
      <c r="H244" t="str">
        <f t="shared" si="41"/>
        <v>1.14617882745976+1.98934914856396i</v>
      </c>
      <c r="I244" t="str">
        <f t="shared" si="42"/>
        <v>43.1968989868597i</v>
      </c>
      <c r="J244" t="str">
        <f t="shared" si="36"/>
        <v>-1.52577981030478+9.45009919755731i</v>
      </c>
      <c r="K244" t="str">
        <f t="shared" si="43"/>
        <v>4.45492068930721-0.719275840618791i</v>
      </c>
      <c r="L244" t="str">
        <f t="shared" si="44"/>
        <v>0.237792482176394-0.0538781585105481i</v>
      </c>
      <c r="M244" t="str">
        <f t="shared" si="45"/>
        <v>4.6927131714836-0.773153999129339i</v>
      </c>
      <c r="N244" t="str">
        <f t="shared" si="46"/>
        <v>-0.11270329341171i</v>
      </c>
      <c r="O244" t="str">
        <f t="shared" si="47"/>
        <v>0.993655703549118-0.112464851417262i</v>
      </c>
      <c r="P244" t="str">
        <f t="shared" si="48"/>
        <v>0.00634429645088197+0.112464851417262i</v>
      </c>
      <c r="Q244" t="str">
        <f t="shared" si="49"/>
        <v>-0.00634429645088197+0.000238441994448002i</v>
      </c>
      <c r="R244" t="str">
        <f t="shared" si="50"/>
        <v>-0.33328627690947-17.7394486107604i</v>
      </c>
      <c r="S244" t="str">
        <f t="shared" si="51"/>
        <v>0.0116461834432016i</v>
      </c>
      <c r="T244" t="str">
        <f t="shared" si="52"/>
        <v>0.206596872702163-0.00388151311998937i</v>
      </c>
      <c r="U244" t="str">
        <f t="shared" si="53"/>
        <v>0.0000333333333333334-0.0102614405604059i</v>
      </c>
      <c r="V244" t="str">
        <f t="shared" si="54"/>
        <v>6.66666666666667E-06-0.102614405604059i</v>
      </c>
      <c r="W244" t="str">
        <f t="shared" si="55"/>
        <v>0.000027603303016384-0.00932859014073838i</v>
      </c>
      <c r="X244" t="str">
        <f t="shared" si="56"/>
        <v>0.00144181277947128-0.00910023552343771i</v>
      </c>
      <c r="Y244" t="str">
        <f t="shared" si="57"/>
        <v>0.009+0.0691150383789754i</v>
      </c>
      <c r="Z244" t="str">
        <f t="shared" si="58"/>
        <v>-1.71744924392095-0.587105766251322i</v>
      </c>
      <c r="AA244" t="str">
        <f t="shared" si="59"/>
        <v>33.7667033207882-194.075692188492i</v>
      </c>
      <c r="AB244" t="str">
        <f t="shared" si="60"/>
        <v>0.974400206796771-0.0183068946656056i</v>
      </c>
      <c r="AC244" t="str">
        <f t="shared" si="61"/>
        <v>5.5584266359092-0.839270422363629i</v>
      </c>
      <c r="AD244" t="str">
        <f t="shared" si="62"/>
        <v>0.171880181548115+0.0226587604996997i</v>
      </c>
      <c r="AE244" t="str">
        <f t="shared" si="63"/>
        <v>-0.281892398899324-0.139827116779617i</v>
      </c>
      <c r="AF244" t="str">
        <f t="shared" si="64"/>
        <v>-7.10802718215366-0.28246838811666i</v>
      </c>
      <c r="AG244" t="str">
        <f t="shared" si="65"/>
        <v>1.03692885704512-0.117985405901767i</v>
      </c>
      <c r="AH244" t="str">
        <f t="shared" si="66"/>
        <v>1.75374565027107+1.23483595051603i</v>
      </c>
      <c r="AI244">
        <f t="shared" si="67"/>
        <v>6.6279971363851695</v>
      </c>
      <c r="AJ244">
        <f t="shared" si="68"/>
        <v>35.149892539056225</v>
      </c>
      <c r="AK244"/>
      <c r="AL244"/>
      <c r="AM244"/>
      <c r="AN244"/>
    </row>
    <row r="245" spans="1:40" x14ac:dyDescent="0.25">
      <c r="A245"/>
      <c r="B245">
        <f t="shared" si="69"/>
        <v>11100</v>
      </c>
      <c r="C245" s="237" t="str">
        <f t="shared" si="37"/>
        <v>-0.000620287954635366+0.220630917455282i</v>
      </c>
      <c r="D245" s="208" t="str">
        <f t="shared" si="38"/>
        <v>-5.96176149799149+1.6915037004905i</v>
      </c>
      <c r="E245" t="str">
        <f t="shared" si="39"/>
        <v>2870</v>
      </c>
      <c r="F245" t="str">
        <f t="shared" si="40"/>
        <v>0.777000777000777</v>
      </c>
      <c r="G245" t="str">
        <f t="shared" si="35"/>
        <v>0.777000777000777</v>
      </c>
      <c r="H245" t="str">
        <f t="shared" si="41"/>
        <v>1.15467541840618+2.00526741165148i</v>
      </c>
      <c r="I245" t="str">
        <f t="shared" si="42"/>
        <v>43.5895980685584i</v>
      </c>
      <c r="J245" t="str">
        <f t="shared" si="36"/>
        <v>-1.57191182171613+9.53600919026239i</v>
      </c>
      <c r="K245" t="str">
        <f t="shared" si="43"/>
        <v>4.45013302571396-0.733558092464115i</v>
      </c>
      <c r="L245" t="str">
        <f t="shared" si="44"/>
        <v>0.237580594730054-0.0543195148195142i</v>
      </c>
      <c r="M245" t="str">
        <f t="shared" si="45"/>
        <v>4.68771362044401-0.787877607283629i</v>
      </c>
      <c r="N245" t="str">
        <f t="shared" si="46"/>
        <v>-0.113727868806362i</v>
      </c>
      <c r="O245" t="str">
        <f t="shared" si="47"/>
        <v>0.993539953302407-0.113482867393503i</v>
      </c>
      <c r="P245" t="str">
        <f t="shared" si="48"/>
        <v>0.00646004669759304+0.113482867393503i</v>
      </c>
      <c r="Q245" t="str">
        <f t="shared" si="49"/>
        <v>-0.00646004669759304+0.000245001412859006i</v>
      </c>
      <c r="R245" t="str">
        <f t="shared" si="50"/>
        <v>-0.333285417230463-17.5795204133622i</v>
      </c>
      <c r="S245" t="str">
        <f t="shared" si="51"/>
        <v>0.0117520578381398i</v>
      </c>
      <c r="T245" t="str">
        <f t="shared" si="52"/>
        <v>0.206595540664592-0.00391678949990096i</v>
      </c>
      <c r="U245" t="str">
        <f t="shared" si="53"/>
        <v>0.0000333333333333333-0.0101689951499518i</v>
      </c>
      <c r="V245" t="str">
        <f t="shared" si="54"/>
        <v>6.66666666666667E-06-0.101689951499518i</v>
      </c>
      <c r="W245" t="str">
        <f t="shared" si="55"/>
        <v>0.0000276033029658144-0.00924454892953552i</v>
      </c>
      <c r="X245" t="str">
        <f t="shared" si="56"/>
        <v>0.00141703381855223-0.00902206764058762i</v>
      </c>
      <c r="Y245" t="str">
        <f t="shared" si="57"/>
        <v>0.009+0.0697433569096934i</v>
      </c>
      <c r="Z245" t="str">
        <f t="shared" si="58"/>
        <v>-1.68533593256092-0.569167875776956i</v>
      </c>
      <c r="AA245" t="str">
        <f t="shared" si="59"/>
        <v>32.934120961245-191.974252992242i</v>
      </c>
      <c r="AB245" t="str">
        <f t="shared" si="60"/>
        <v>0.974393924331467-0.0184732733306421i</v>
      </c>
      <c r="AC245" t="str">
        <f t="shared" si="61"/>
        <v>5.55312499237607-0.854300568660218i</v>
      </c>
      <c r="AD245" t="str">
        <f t="shared" si="62"/>
        <v>0.171910805632181+0.0231203558097529i</v>
      </c>
      <c r="AE245" t="str">
        <f t="shared" si="63"/>
        <v>-0.276568094123965-0.136811674484544i</v>
      </c>
      <c r="AF245" t="str">
        <f t="shared" si="64"/>
        <v>-7.11643691639767-0.31376371116098i</v>
      </c>
      <c r="AG245" t="str">
        <f t="shared" si="65"/>
        <v>1.03656288437587-0.11671241962941i</v>
      </c>
      <c r="AH245" t="str">
        <f t="shared" si="66"/>
        <v>1.72034919458514+1.21668913542467i</v>
      </c>
      <c r="AI245">
        <f t="shared" si="67"/>
        <v>6.4737649512396489</v>
      </c>
      <c r="AJ245">
        <f t="shared" si="68"/>
        <v>35.269241979645813</v>
      </c>
      <c r="AK245"/>
      <c r="AL245"/>
      <c r="AM245"/>
      <c r="AN245"/>
    </row>
    <row r="246" spans="1:40" x14ac:dyDescent="0.25">
      <c r="A246"/>
      <c r="B246">
        <f t="shared" si="69"/>
        <v>11200</v>
      </c>
      <c r="C246" s="237" t="str">
        <f t="shared" si="37"/>
        <v>-0.00060926091860249+0.218661029274349i</v>
      </c>
      <c r="D246" s="208" t="str">
        <f t="shared" si="38"/>
        <v>-5.96167695738191+1.67640122443668i</v>
      </c>
      <c r="E246" t="str">
        <f t="shared" si="39"/>
        <v>2870</v>
      </c>
      <c r="F246" t="str">
        <f t="shared" si="40"/>
        <v>0.777000777000777</v>
      </c>
      <c r="G246" t="str">
        <f t="shared" si="35"/>
        <v>0.777000777000777</v>
      </c>
      <c r="H246" t="str">
        <f t="shared" si="41"/>
        <v>1.16323059678768+2.02113269183833i</v>
      </c>
      <c r="I246" t="str">
        <f t="shared" si="42"/>
        <v>43.9822971502571i</v>
      </c>
      <c r="J246" t="str">
        <f t="shared" si="36"/>
        <v>-1.61846131739365+9.62191918296745i</v>
      </c>
      <c r="K246" t="str">
        <f t="shared" si="43"/>
        <v>4.44528144298896-0.74772152245272i</v>
      </c>
      <c r="L246" t="str">
        <f t="shared" si="44"/>
        <v>0.237367172156801-0.0547596440956648i</v>
      </c>
      <c r="M246" t="str">
        <f t="shared" si="45"/>
        <v>4.68264861514576-0.802481166548385i</v>
      </c>
      <c r="N246" t="str">
        <f t="shared" si="46"/>
        <v>-0.114752444201014i</v>
      </c>
      <c r="O246" t="str">
        <f t="shared" si="47"/>
        <v>0.993423160082512-0.114500764240575i</v>
      </c>
      <c r="P246" t="str">
        <f t="shared" si="48"/>
        <v>0.00657683991748803+0.114500764240575i</v>
      </c>
      <c r="Q246" t="str">
        <f t="shared" si="49"/>
        <v>-0.00657683991748803+0.000251679960439011i</v>
      </c>
      <c r="R246" t="str">
        <f t="shared" si="50"/>
        <v>-0.333284549759432-17.4224470597481i</v>
      </c>
      <c r="S246" t="str">
        <f t="shared" si="51"/>
        <v>0.011857932233078i</v>
      </c>
      <c r="T246" t="str">
        <f t="shared" si="52"/>
        <v>0.206594196568882-0.00395206560537926i</v>
      </c>
      <c r="U246" t="str">
        <f t="shared" si="53"/>
        <v>0.0000333333333333333-0.0100782005503986i</v>
      </c>
      <c r="V246" t="str">
        <f t="shared" si="54"/>
        <v>6.66666666666667E-06-0.100782005503986i</v>
      </c>
      <c r="W246" t="str">
        <f t="shared" si="55"/>
        <v>0.0000276033029147872-0.00916200845551524i</v>
      </c>
      <c r="X246" t="str">
        <f t="shared" si="56"/>
        <v>0.00139289546483889-0.00894519783831412i</v>
      </c>
      <c r="Y246" t="str">
        <f t="shared" si="57"/>
        <v>0.009+0.0703716754404114i</v>
      </c>
      <c r="Z246" t="str">
        <f t="shared" si="58"/>
        <v>-1.65410412450946-0.551971692918539i</v>
      </c>
      <c r="AA246" t="str">
        <f t="shared" si="59"/>
        <v>32.1328353801716-189.918863270563i</v>
      </c>
      <c r="AB246" t="str">
        <f t="shared" si="60"/>
        <v>0.974387584994765-0.0186396507013324i</v>
      </c>
      <c r="AC246" t="str">
        <f t="shared" si="61"/>
        <v>5.5477567068521-0.869210620420257i</v>
      </c>
      <c r="AD246" t="str">
        <f t="shared" si="62"/>
        <v>0.171941915383147+0.0235796368077083i</v>
      </c>
      <c r="AE246" t="str">
        <f t="shared" si="63"/>
        <v>-0.271394539364165-0.133910244615757i</v>
      </c>
      <c r="AF246" t="str">
        <f t="shared" si="64"/>
        <v>-7.12490755416959-0.34473146740165i</v>
      </c>
      <c r="AG246" t="str">
        <f t="shared" si="65"/>
        <v>1.03621158067253-0.115468343759557i</v>
      </c>
      <c r="AH246" t="str">
        <f t="shared" si="66"/>
        <v>1.68791383581885+1.19913441371472i</v>
      </c>
      <c r="AI246">
        <f t="shared" si="67"/>
        <v>6.3215109871413278</v>
      </c>
      <c r="AJ246">
        <f t="shared" si="68"/>
        <v>35.390898149473834</v>
      </c>
      <c r="AK246"/>
      <c r="AL246"/>
      <c r="AM246"/>
      <c r="AN246"/>
    </row>
    <row r="247" spans="1:40" x14ac:dyDescent="0.25">
      <c r="A247"/>
      <c r="B247">
        <f t="shared" si="69"/>
        <v>11300</v>
      </c>
      <c r="C247" s="237" t="str">
        <f t="shared" si="37"/>
        <v>-0.000598525335457223+0.216726005566058i</v>
      </c>
      <c r="D247" s="208" t="str">
        <f t="shared" si="38"/>
        <v>-5.96159465124446+1.66156604267311i</v>
      </c>
      <c r="E247" t="str">
        <f t="shared" si="39"/>
        <v>2870</v>
      </c>
      <c r="F247" t="str">
        <f t="shared" si="40"/>
        <v>0.777000777000777</v>
      </c>
      <c r="G247" t="str">
        <f t="shared" si="35"/>
        <v>0.777000777000777</v>
      </c>
      <c r="H247" t="str">
        <f t="shared" si="41"/>
        <v>1.17184392792313+2.03694469477411i</v>
      </c>
      <c r="I247" t="str">
        <f t="shared" si="42"/>
        <v>44.3749962319558i</v>
      </c>
      <c r="J247" t="str">
        <f t="shared" si="36"/>
        <v>-1.66542829733734+9.70782917567252i</v>
      </c>
      <c r="K247" t="str">
        <f t="shared" si="43"/>
        <v>4.44036720677106-0.761767956862816i</v>
      </c>
      <c r="L247" t="str">
        <f t="shared" si="44"/>
        <v>0.237152223743721-0.0551985390145268i</v>
      </c>
      <c r="M247" t="str">
        <f t="shared" si="45"/>
        <v>4.67751943051478-0.816966495877343i</v>
      </c>
      <c r="N247" t="str">
        <f t="shared" si="46"/>
        <v>-0.115777019595666i</v>
      </c>
      <c r="O247" t="str">
        <f t="shared" si="47"/>
        <v>0.993305324012038-0.115518540889939i</v>
      </c>
      <c r="P247" t="str">
        <f t="shared" si="48"/>
        <v>0.00669467598796203+0.115518540889939i</v>
      </c>
      <c r="Q247" t="str">
        <f t="shared" si="49"/>
        <v>-0.00669467598796203+0.000258478705726997i</v>
      </c>
      <c r="R247" t="str">
        <f t="shared" si="50"/>
        <v>-0.333283674503976-17.2681527576i</v>
      </c>
      <c r="S247" t="str">
        <f t="shared" si="51"/>
        <v>0.0119638066280162i</v>
      </c>
      <c r="T247" t="str">
        <f t="shared" si="52"/>
        <v>0.206592840414971-0.00398734143404026i</v>
      </c>
      <c r="U247" t="str">
        <f t="shared" si="53"/>
        <v>0.0000333333333333335-0.00998901293490842i</v>
      </c>
      <c r="V247" t="str">
        <f t="shared" si="54"/>
        <v>6.66666666666667E-06-0.0998901293490842i</v>
      </c>
      <c r="W247" t="str">
        <f t="shared" si="55"/>
        <v>0.0000276033028633025-0.00908092887609779i</v>
      </c>
      <c r="X247" t="str">
        <f t="shared" si="56"/>
        <v>0.00136937599478406-0.00886959494061961i</v>
      </c>
      <c r="Y247" t="str">
        <f t="shared" si="57"/>
        <v>0.009+0.0709999939711293i</v>
      </c>
      <c r="Z247" t="str">
        <f t="shared" si="58"/>
        <v>-1.62372301956276-0.5354787182729i</v>
      </c>
      <c r="AA247" t="str">
        <f t="shared" si="59"/>
        <v>31.3612885188395-187.908064165727i</v>
      </c>
      <c r="AB247" t="str">
        <f t="shared" si="60"/>
        <v>0.974381188786371-0.0188060267664327i</v>
      </c>
      <c r="AC247" t="str">
        <f t="shared" si="61"/>
        <v>5.54232304948759-0.884002341062371i</v>
      </c>
      <c r="AD247" t="str">
        <f t="shared" si="62"/>
        <v>0.171973505229013+0.0240366635555525i</v>
      </c>
      <c r="AE247" t="str">
        <f t="shared" si="63"/>
        <v>-0.266366217402961-0.131117036085566i</v>
      </c>
      <c r="AF247" t="str">
        <f t="shared" si="64"/>
        <v>-7.13343857916759-0.375378652101i</v>
      </c>
      <c r="AG247" t="str">
        <f t="shared" si="65"/>
        <v>1.03587417695077-0.114252223526788i</v>
      </c>
      <c r="AH247" t="str">
        <f t="shared" si="66"/>
        <v>1.65640392787659+1.18214294198923i</v>
      </c>
      <c r="AI247">
        <f t="shared" si="67"/>
        <v>6.1711948380917816</v>
      </c>
      <c r="AJ247">
        <f t="shared" si="68"/>
        <v>35.514704401335571</v>
      </c>
      <c r="AK247"/>
      <c r="AL247"/>
      <c r="AM247"/>
      <c r="AN247"/>
    </row>
    <row r="248" spans="1:40" x14ac:dyDescent="0.25">
      <c r="A248"/>
      <c r="B248">
        <f t="shared" si="69"/>
        <v>11400</v>
      </c>
      <c r="C248" s="237" t="str">
        <f t="shared" si="37"/>
        <v>-0.000588071023896953+0.214824928872159i</v>
      </c>
      <c r="D248" s="208" t="str">
        <f t="shared" si="38"/>
        <v>-5.9615145015225+1.64699112135322i</v>
      </c>
      <c r="E248" t="str">
        <f t="shared" si="39"/>
        <v>2870</v>
      </c>
      <c r="F248" t="str">
        <f t="shared" si="40"/>
        <v>0.777000777000777</v>
      </c>
      <c r="G248" t="str">
        <f t="shared" si="35"/>
        <v>0.777000777000777</v>
      </c>
      <c r="H248" t="str">
        <f t="shared" si="41"/>
        <v>1.18051497564848+2.0527031307005i</v>
      </c>
      <c r="I248" t="str">
        <f t="shared" si="42"/>
        <v>44.7676953136546i</v>
      </c>
      <c r="J248" t="str">
        <f t="shared" si="36"/>
        <v>-1.71281276154719+9.79373916837758i</v>
      </c>
      <c r="K248" t="str">
        <f t="shared" si="43"/>
        <v>4.43539154429443-0.775699159321649i</v>
      </c>
      <c r="L248" t="str">
        <f t="shared" si="44"/>
        <v>0.236935758818066-0.0556361923375763i</v>
      </c>
      <c r="M248" t="str">
        <f t="shared" si="45"/>
        <v>4.6723273031125-0.831335351659225i</v>
      </c>
      <c r="N248" t="str">
        <f t="shared" si="46"/>
        <v>-0.116801594990317i</v>
      </c>
      <c r="O248" t="str">
        <f t="shared" si="47"/>
        <v>0.993186445214684-0.116536196273176i</v>
      </c>
      <c r="P248" t="str">
        <f t="shared" si="48"/>
        <v>0.00681355478531598+0.116536196273176i</v>
      </c>
      <c r="Q248" t="str">
        <f t="shared" si="49"/>
        <v>-0.00681355478531598+0.000265398717140999i</v>
      </c>
      <c r="R248" t="str">
        <f t="shared" si="50"/>
        <v>-0.333282791457892-17.1165643739761i</v>
      </c>
      <c r="S248" t="str">
        <f t="shared" si="51"/>
        <v>0.0120696810229544i</v>
      </c>
      <c r="T248" t="str">
        <f t="shared" si="52"/>
        <v>0.206591472202757-0.00402261698333659i</v>
      </c>
      <c r="U248" t="str">
        <f t="shared" si="53"/>
        <v>0.0000333333333333332-0.0099013900144267i</v>
      </c>
      <c r="V248" t="str">
        <f t="shared" si="54"/>
        <v>6.66666666666667E-06-0.099013900144267i</v>
      </c>
      <c r="W248" t="str">
        <f t="shared" si="55"/>
        <v>0.0000276033028113597-0.00900127174668801i</v>
      </c>
      <c r="X248" t="str">
        <f t="shared" si="56"/>
        <v>0.00134645459073233-0.0087952287295601i</v>
      </c>
      <c r="Y248" t="str">
        <f t="shared" si="57"/>
        <v>0.009+0.0716283125018473i</v>
      </c>
      <c r="Z248" t="str">
        <f t="shared" si="58"/>
        <v>-1.59416304583672-0.519652843573501i</v>
      </c>
      <c r="AA248" t="str">
        <f t="shared" si="59"/>
        <v>30.6180174542371-185.940453202846i</v>
      </c>
      <c r="AB248" t="str">
        <f t="shared" si="60"/>
        <v>0.974374735705805-0.0189724015139283i</v>
      </c>
      <c r="AC248" t="str">
        <f t="shared" si="61"/>
        <v>5.53682525301686-0.89867743315499i</v>
      </c>
      <c r="AD248" t="str">
        <f t="shared" si="62"/>
        <v>0.172005569838533+0.024491494002459i</v>
      </c>
      <c r="AE248" t="str">
        <f t="shared" si="63"/>
        <v>-0.261477848612935-0.128426618153126i</v>
      </c>
      <c r="AF248" t="str">
        <f t="shared" si="64"/>
        <v>-7.14202947717098-0.40571200934728i</v>
      </c>
      <c r="AG248" t="str">
        <f t="shared" si="65"/>
        <v>1.03554995310299-0.113063143678402i</v>
      </c>
      <c r="AH248" t="str">
        <f t="shared" si="66"/>
        <v>1.6257853758872+1.16568765977018i</v>
      </c>
      <c r="AI248">
        <f t="shared" si="67"/>
        <v>6.0227771464411815</v>
      </c>
      <c r="AJ248">
        <f t="shared" si="68"/>
        <v>35.640512615231899</v>
      </c>
      <c r="AK248"/>
      <c r="AL248"/>
      <c r="AM248"/>
      <c r="AN248"/>
    </row>
    <row r="249" spans="1:40" x14ac:dyDescent="0.25">
      <c r="A249"/>
      <c r="B249">
        <f t="shared" si="69"/>
        <v>11500</v>
      </c>
      <c r="C249" s="237" t="str">
        <f t="shared" si="37"/>
        <v>-0.000577888243344635+0.212956913644794i</v>
      </c>
      <c r="D249" s="208" t="str">
        <f t="shared" si="38"/>
        <v>-5.96143643353827+1.63266967127675i</v>
      </c>
      <c r="E249" t="str">
        <f t="shared" si="39"/>
        <v>2870</v>
      </c>
      <c r="F249" t="str">
        <f t="shared" si="40"/>
        <v>0.777000777000777</v>
      </c>
      <c r="G249" t="str">
        <f t="shared" si="35"/>
        <v>0.777000777000777</v>
      </c>
      <c r="H249" t="str">
        <f t="shared" si="41"/>
        <v>1.18924330236671+2.06840771444309i</v>
      </c>
      <c r="I249" t="str">
        <f t="shared" si="42"/>
        <v>45.1603943953533i</v>
      </c>
      <c r="J249" t="str">
        <f t="shared" si="36"/>
        <v>-1.7606147100232+9.87964916108265i</v>
      </c>
      <c r="K249" t="str">
        <f t="shared" si="43"/>
        <v>4.43035564632543-0.789516833480363i</v>
      </c>
      <c r="L249" t="str">
        <f t="shared" si="44"/>
        <v>0.236717786746319-0.0560725969124318i</v>
      </c>
      <c r="M249" t="str">
        <f t="shared" si="45"/>
        <v>4.66707343307175-0.845589430392795i</v>
      </c>
      <c r="N249" t="str">
        <f t="shared" si="46"/>
        <v>-0.117826170384969i</v>
      </c>
      <c r="O249" t="str">
        <f t="shared" si="47"/>
        <v>0.993066523815243-0.117553729322001i</v>
      </c>
      <c r="P249" t="str">
        <f t="shared" si="48"/>
        <v>0.00693347618475704+0.117553729322001i</v>
      </c>
      <c r="Q249" t="str">
        <f t="shared" si="49"/>
        <v>-0.00693347618475704+0.00027244106296799i</v>
      </c>
      <c r="R249" t="str">
        <f t="shared" si="50"/>
        <v>-0.333281900624908-16.9676113196887i</v>
      </c>
      <c r="S249" t="str">
        <f t="shared" si="51"/>
        <v>0.0121755554178926i</v>
      </c>
      <c r="T249" t="str">
        <f t="shared" si="52"/>
        <v>0.206590091932132-0.00405789225083914i</v>
      </c>
      <c r="U249" t="str">
        <f t="shared" si="53"/>
        <v>0.0000333333333333334-0.00981529097082302i</v>
      </c>
      <c r="V249" t="str">
        <f t="shared" si="54"/>
        <v>6.66666666666667E-06-0.0981529097082302i</v>
      </c>
      <c r="W249" t="str">
        <f t="shared" si="55"/>
        <v>0.0000276033027589599-0.00892299995989465i</v>
      </c>
      <c r="X249" t="str">
        <f t="shared" si="56"/>
        <v>0.00132411129632726-0.00872206991022063i</v>
      </c>
      <c r="Y249" t="str">
        <f t="shared" si="57"/>
        <v>0.009+0.0722566310325652i</v>
      </c>
      <c r="Z249" t="str">
        <f t="shared" si="58"/>
        <v>-1.56539581171309-0.504460179982037i</v>
      </c>
      <c r="AA249" t="str">
        <f t="shared" si="59"/>
        <v>29.9016476036174-184.014682019814i</v>
      </c>
      <c r="AB249" t="str">
        <f t="shared" si="60"/>
        <v>0.974368225752557-0.0191387749323626i</v>
      </c>
      <c r="AC249" t="str">
        <f t="shared" si="61"/>
        <v>5.53126451464554-0.913237541035312i</v>
      </c>
      <c r="AD249" t="str">
        <f t="shared" si="62"/>
        <v>0.172038104108735+0.0249441840763455i</v>
      </c>
      <c r="AE249" t="str">
        <f t="shared" si="63"/>
        <v>-0.256724380038216-0.125833894242172i</v>
      </c>
      <c r="AF249" t="str">
        <f t="shared" si="64"/>
        <v>-7.15067973590498-0.43573804316634i</v>
      </c>
      <c r="AG249" t="str">
        <f t="shared" si="65"/>
        <v>1.03523823428951-0.111900226651477i</v>
      </c>
      <c r="AH249" t="str">
        <f t="shared" si="66"/>
        <v>1.59602556423281+1.14974316016693i</v>
      </c>
      <c r="AI249">
        <f t="shared" si="67"/>
        <v>5.8762195762895058</v>
      </c>
      <c r="AJ249">
        <f t="shared" si="68"/>
        <v>35.768182685388702</v>
      </c>
      <c r="AK249"/>
      <c r="AL249"/>
      <c r="AM249"/>
      <c r="AN249"/>
    </row>
    <row r="250" spans="1:40" x14ac:dyDescent="0.25">
      <c r="A250"/>
      <c r="B250">
        <f t="shared" si="69"/>
        <v>11600</v>
      </c>
      <c r="C250" s="237" t="str">
        <f t="shared" si="37"/>
        <v>-0.000567967671251869+0.211121104871116i</v>
      </c>
      <c r="D250" s="208" t="str">
        <f t="shared" si="38"/>
        <v>-5.96136037581889+1.61859513734522i</v>
      </c>
      <c r="E250" t="str">
        <f t="shared" si="39"/>
        <v>2870</v>
      </c>
      <c r="F250" t="str">
        <f t="shared" si="40"/>
        <v>0.777000777000777</v>
      </c>
      <c r="G250" t="str">
        <f t="shared" si="35"/>
        <v>0.777000777000777</v>
      </c>
      <c r="H250" t="str">
        <f t="shared" si="41"/>
        <v>1.19802846909772+2.08405816540299i</v>
      </c>
      <c r="I250" t="str">
        <f t="shared" si="42"/>
        <v>45.553093477052i</v>
      </c>
      <c r="J250" t="str">
        <f t="shared" si="36"/>
        <v>-1.80883414276538+9.96555915378771i</v>
      </c>
      <c r="K250" t="str">
        <f t="shared" si="43"/>
        <v>4.42526066898441-0.803222625561698i</v>
      </c>
      <c r="L250" t="str">
        <f t="shared" si="44"/>
        <v>0.236498316933268-0.0565077456730354i</v>
      </c>
      <c r="M250" t="str">
        <f t="shared" si="45"/>
        <v>4.66175898591768-0.859730371234733i</v>
      </c>
      <c r="N250" t="str">
        <f t="shared" si="46"/>
        <v>-0.118850745779621i</v>
      </c>
      <c r="O250" t="str">
        <f t="shared" si="47"/>
        <v>0.992945559939603-0.118571138968252i</v>
      </c>
      <c r="P250" t="str">
        <f t="shared" si="48"/>
        <v>0.00705444006039702+0.118571138968252i</v>
      </c>
      <c r="Q250" t="str">
        <f t="shared" si="49"/>
        <v>-0.00705444006039702+0.000279606811369001i</v>
      </c>
      <c r="R250" t="str">
        <f t="shared" si="50"/>
        <v>-0.333281002002313-16.8212254396607i</v>
      </c>
      <c r="S250" t="str">
        <f t="shared" si="51"/>
        <v>0.0122814298128308i</v>
      </c>
      <c r="T250" t="str">
        <f t="shared" si="52"/>
        <v>0.206588699602997-0.00409316723404133i</v>
      </c>
      <c r="U250" t="str">
        <f t="shared" si="53"/>
        <v>0.0000333333333333334-0.00973067639348837i</v>
      </c>
      <c r="V250" t="str">
        <f t="shared" si="54"/>
        <v>6.66666666666667E-06-0.0973067639348837i</v>
      </c>
      <c r="W250" t="str">
        <f t="shared" si="55"/>
        <v>0.0000276033027061022-0.00884607768789127i</v>
      </c>
      <c r="X250" t="str">
        <f t="shared" si="56"/>
        <v>0.00130232697443681-0.00865009007712896i</v>
      </c>
      <c r="Y250" t="str">
        <f t="shared" si="57"/>
        <v>0.009+0.0728849495632832i</v>
      </c>
      <c r="Z250" t="str">
        <f t="shared" si="58"/>
        <v>-1.53739405877693-0.489868900267475i</v>
      </c>
      <c r="AA250" t="str">
        <f t="shared" si="59"/>
        <v>29.2108864788646-182.129454160374i</v>
      </c>
      <c r="AB250" t="str">
        <f t="shared" si="60"/>
        <v>0.974361658926161-0.0193051470099135i</v>
      </c>
      <c r="AC250" t="str">
        <f t="shared" si="61"/>
        <v>5.52564199782711-0.927684253293405i</v>
      </c>
      <c r="AD250" t="str">
        <f t="shared" si="62"/>
        <v>0.17207110315315+0.0253947877707729i</v>
      </c>
      <c r="AE250" t="str">
        <f t="shared" si="63"/>
        <v>-0.25210097491705-0.123334077912132i</v>
      </c>
      <c r="AF250" t="str">
        <f t="shared" si="64"/>
        <v>-7.15938884491661-0.46546302805777i</v>
      </c>
      <c r="AG250" t="str">
        <f t="shared" si="65"/>
        <v>1.03493838763047-0.110762630829414i</v>
      </c>
      <c r="AH250" t="str">
        <f t="shared" si="66"/>
        <v>1.56709328754779+1.13428557108122i</v>
      </c>
      <c r="AI250">
        <f t="shared" si="67"/>
        <v>5.7314847868422891</v>
      </c>
      <c r="AJ250">
        <f t="shared" si="68"/>
        <v>35.897582041786919</v>
      </c>
      <c r="AK250"/>
      <c r="AL250"/>
      <c r="AM250"/>
      <c r="AN250"/>
    </row>
    <row r="251" spans="1:40" x14ac:dyDescent="0.25">
      <c r="A251"/>
      <c r="B251">
        <f t="shared" si="69"/>
        <v>11700</v>
      </c>
      <c r="C251" s="237" t="str">
        <f t="shared" si="37"/>
        <v>-0.000558300381754046+0.209316676768429i</v>
      </c>
      <c r="D251" s="208" t="str">
        <f t="shared" si="38"/>
        <v>-5.96128625993274+1.60476118855796i</v>
      </c>
      <c r="E251" t="str">
        <f t="shared" si="39"/>
        <v>2870</v>
      </c>
      <c r="F251" t="str">
        <f t="shared" si="40"/>
        <v>0.777000777000777</v>
      </c>
      <c r="G251" t="str">
        <f t="shared" si="35"/>
        <v>0.777000777000777</v>
      </c>
      <c r="H251" t="str">
        <f t="shared" si="41"/>
        <v>1.20687003552801+2.09965420754859i</v>
      </c>
      <c r="I251" t="str">
        <f t="shared" si="42"/>
        <v>45.9457925587507i</v>
      </c>
      <c r="J251" t="str">
        <f t="shared" si="36"/>
        <v>-1.85747105977373+10.0514691464928i</v>
      </c>
      <c r="K251" t="str">
        <f t="shared" si="43"/>
        <v>4.42010773545945-0.816818126787234i</v>
      </c>
      <c r="L251" t="str">
        <f t="shared" si="44"/>
        <v>0.236277358821077-0.0569416316398234i</v>
      </c>
      <c r="M251" t="str">
        <f t="shared" si="45"/>
        <v>4.65638509428053-0.873759758427057i</v>
      </c>
      <c r="N251" t="str">
        <f t="shared" si="46"/>
        <v>-0.119875321174273i</v>
      </c>
      <c r="O251" t="str">
        <f t="shared" si="47"/>
        <v>0.992823553714747-0.119588424143898i</v>
      </c>
      <c r="P251" t="str">
        <f t="shared" si="48"/>
        <v>0.00717644628525305+0.119588424143898i</v>
      </c>
      <c r="Q251" t="str">
        <f t="shared" si="49"/>
        <v>-0.00717644628525305+0.000286897030375002i</v>
      </c>
      <c r="R251" t="str">
        <f t="shared" si="50"/>
        <v>-0.333280095588775-16.6773409089044i</v>
      </c>
      <c r="S251" t="str">
        <f t="shared" si="51"/>
        <v>0.012387304207769i</v>
      </c>
      <c r="T251" t="str">
        <f t="shared" si="52"/>
        <v>0.20658729521527-0.00412844193045249i</v>
      </c>
      <c r="U251" t="str">
        <f t="shared" si="53"/>
        <v>0.0000333333333333332-0.00964750821918499i</v>
      </c>
      <c r="V251" t="str">
        <f t="shared" si="54"/>
        <v>6.66666666666667E-06-0.0964750821918499i</v>
      </c>
      <c r="W251" t="str">
        <f t="shared" si="55"/>
        <v>0.0000276033026527865-0.00877047032773449i</v>
      </c>
      <c r="X251" t="str">
        <f t="shared" si="56"/>
        <v>0.00128108326743811-0.00857926168204831i</v>
      </c>
      <c r="Y251" t="str">
        <f t="shared" si="57"/>
        <v>0.009+0.0735132680940012i</v>
      </c>
      <c r="Z251" t="str">
        <f t="shared" si="58"/>
        <v>-1.51013161590685-0.47584909363453i</v>
      </c>
      <c r="AA251" t="str">
        <f t="shared" si="59"/>
        <v>28.5445179414969-180.283522934751i</v>
      </c>
      <c r="AB251" t="str">
        <f t="shared" si="60"/>
        <v>0.974355035226229-0.0194715177348338i</v>
      </c>
      <c r="AC251" t="str">
        <f t="shared" si="61"/>
        <v>5.5199588339324-0.942019105144956i</v>
      </c>
      <c r="AD251" t="str">
        <f t="shared" si="62"/>
        <v>0.172104562290762+0.0258433572273669i</v>
      </c>
      <c r="AE251" t="str">
        <f t="shared" si="63"/>
        <v>-0.247603002643973-0.120922670786648i</v>
      </c>
      <c r="AF251" t="str">
        <f t="shared" si="64"/>
        <v>-7.16815629546075-0.49489301899063i</v>
      </c>
      <c r="AG251" t="str">
        <f t="shared" si="65"/>
        <v>1.03464981917055-0.109649548876534i</v>
      </c>
      <c r="AH251" t="str">
        <f t="shared" si="66"/>
        <v>1.53895868466651+1.11929244601286i</v>
      </c>
      <c r="AI251">
        <f t="shared" si="67"/>
        <v>5.5885364058583313</v>
      </c>
      <c r="AJ251">
        <f t="shared" si="68"/>
        <v>36.028585203656142</v>
      </c>
      <c r="AK251"/>
      <c r="AL251"/>
      <c r="AM251"/>
      <c r="AN251"/>
    </row>
    <row r="252" spans="1:40" x14ac:dyDescent="0.25">
      <c r="A252"/>
      <c r="B252">
        <f t="shared" si="69"/>
        <v>11800</v>
      </c>
      <c r="C252" s="237" t="str">
        <f t="shared" si="37"/>
        <v>-0.000548877825586279+0.207542831545672i</v>
      </c>
      <c r="D252" s="208" t="str">
        <f t="shared" si="38"/>
        <v>-5.96121402033545+1.59116170851682i</v>
      </c>
      <c r="E252" t="str">
        <f t="shared" si="39"/>
        <v>2870</v>
      </c>
      <c r="F252" t="str">
        <f t="shared" si="40"/>
        <v>0.777000777000777</v>
      </c>
      <c r="G252" t="str">
        <f t="shared" si="35"/>
        <v>0.777000777000777</v>
      </c>
      <c r="H252" t="str">
        <f t="shared" si="41"/>
        <v>1.21576756006026+2.11519556940705i</v>
      </c>
      <c r="I252" t="str">
        <f t="shared" si="42"/>
        <v>46.3384916404495i</v>
      </c>
      <c r="J252" t="str">
        <f t="shared" si="36"/>
        <v>-1.90652546104825+10.1373791391978i</v>
      </c>
      <c r="K252" t="str">
        <f t="shared" si="43"/>
        <v>4.41489793761963-0.830304875690711i</v>
      </c>
      <c r="L252" t="str">
        <f t="shared" si="44"/>
        <v>0.23605492188835-0.0573742479198856i</v>
      </c>
      <c r="M252" t="str">
        <f t="shared" si="45"/>
        <v>4.65095285950798-0.887679123610597i</v>
      </c>
      <c r="N252" t="str">
        <f t="shared" si="46"/>
        <v>-0.120899896568925i</v>
      </c>
      <c r="O252" t="str">
        <f t="shared" si="47"/>
        <v>0.992700505268751-0.120605583781041i</v>
      </c>
      <c r="P252" t="str">
        <f t="shared" si="48"/>
        <v>0.00729949473124902+0.120605583781041i</v>
      </c>
      <c r="Q252" t="str">
        <f t="shared" si="49"/>
        <v>-0.00729949473124902+0.000294312787883999i</v>
      </c>
      <c r="R252" t="str">
        <f t="shared" si="50"/>
        <v>-0.333279181388444-16.5358941337855i</v>
      </c>
      <c r="S252" t="str">
        <f t="shared" si="51"/>
        <v>0.0124931786027071i</v>
      </c>
      <c r="T252" t="str">
        <f t="shared" si="52"/>
        <v>0.206585878768839-0.00416371633764985i</v>
      </c>
      <c r="U252" t="str">
        <f t="shared" si="53"/>
        <v>0.0000333333333333333-0.00956574967495464i</v>
      </c>
      <c r="V252" t="str">
        <f t="shared" si="54"/>
        <v>6.66666666666667E-06-0.0956574967495464i</v>
      </c>
      <c r="W252" t="str">
        <f t="shared" si="55"/>
        <v>0.0000276033025990136-0.00869614444946232i</v>
      </c>
      <c r="X252" t="str">
        <f t="shared" si="56"/>
        <v>0.00126036255971244-0.00850955800308737i</v>
      </c>
      <c r="Y252" t="str">
        <f t="shared" si="57"/>
        <v>0.009+0.0741415866247191i</v>
      </c>
      <c r="Z252" t="str">
        <f t="shared" si="58"/>
        <v>-1.48358335463826-0.462372632082414i</v>
      </c>
      <c r="AA252" t="str">
        <f t="shared" si="59"/>
        <v>27.9013969138675-178.475689350863i</v>
      </c>
      <c r="AB252" t="str">
        <f t="shared" si="60"/>
        <v>0.974348354652233-0.0196378870956967i</v>
      </c>
      <c r="AC252" t="str">
        <f t="shared" si="61"/>
        <v>5.51421612382003-0.956243580691547i</v>
      </c>
      <c r="AD252" t="str">
        <f t="shared" si="62"/>
        <v>0.172138477035601+0.0262899428140637i</v>
      </c>
      <c r="AE252" t="str">
        <f t="shared" si="63"/>
        <v>-0.243226029166563-0.118595442262946i</v>
      </c>
      <c r="AF252" t="str">
        <f t="shared" si="64"/>
        <v>-7.17698158039571-0.52403386089023i</v>
      </c>
      <c r="AG252" t="str">
        <f t="shared" si="65"/>
        <v>1.03437197109193-0.108560206148847i</v>
      </c>
      <c r="AH252" t="str">
        <f t="shared" si="66"/>
        <v>1.51159317547423+1.10474266361797i</v>
      </c>
      <c r="AI252">
        <f t="shared" si="67"/>
        <v>5.4473390032923383</v>
      </c>
      <c r="AJ252">
        <f t="shared" si="68"/>
        <v>36.161073362609919</v>
      </c>
      <c r="AK252"/>
      <c r="AL252"/>
      <c r="AM252"/>
      <c r="AN252"/>
    </row>
    <row r="253" spans="1:40" x14ac:dyDescent="0.25">
      <c r="A253"/>
      <c r="B253">
        <f t="shared" si="69"/>
        <v>11900</v>
      </c>
      <c r="C253" s="237" t="str">
        <f t="shared" si="37"/>
        <v>-0.00053969181117573+0.205798798227354i</v>
      </c>
      <c r="D253" s="208" t="str">
        <f t="shared" si="38"/>
        <v>-5.96114359422498+1.57779078640971i</v>
      </c>
      <c r="E253" t="str">
        <f t="shared" si="39"/>
        <v>2870</v>
      </c>
      <c r="F253" t="str">
        <f t="shared" si="40"/>
        <v>0.777000777000777</v>
      </c>
      <c r="G253" t="str">
        <f t="shared" si="35"/>
        <v>0.777000777000777</v>
      </c>
      <c r="H253" t="str">
        <f t="shared" si="41"/>
        <v>1.22472059986278+2.13068198405581i</v>
      </c>
      <c r="I253" t="str">
        <f t="shared" si="42"/>
        <v>46.7311907221482i</v>
      </c>
      <c r="J253" t="str">
        <f t="shared" si="36"/>
        <v>-1.95599734658893+10.2232891319029i</v>
      </c>
      <c r="K253" t="str">
        <f t="shared" si="43"/>
        <v>4.40963233753385-0.843684360323232i</v>
      </c>
      <c r="L253" t="str">
        <f t="shared" si="44"/>
        <v>0.235831015649209-0.0578055877071126i</v>
      </c>
      <c r="M253" t="str">
        <f t="shared" si="45"/>
        <v>4.64546335318306-0.901489948030345i</v>
      </c>
      <c r="N253" t="str">
        <f t="shared" si="46"/>
        <v>-0.121924471963577i</v>
      </c>
      <c r="O253" t="str">
        <f t="shared" si="47"/>
        <v>0.992576414730787-0.121622616811912i</v>
      </c>
      <c r="P253" t="str">
        <f t="shared" si="48"/>
        <v>0.00742358526921305+0.121622616811912i</v>
      </c>
      <c r="Q253" t="str">
        <f t="shared" si="49"/>
        <v>-0.00742358526921305+0.000301855151665004i</v>
      </c>
      <c r="R253" t="str">
        <f t="shared" si="50"/>
        <v>-0.333278259398588-16.3968236582743i</v>
      </c>
      <c r="S253" t="str">
        <f t="shared" si="51"/>
        <v>0.0125990529976454i</v>
      </c>
      <c r="T253" t="str">
        <f t="shared" si="52"/>
        <v>0.206584450263644-0.00419899045312582i</v>
      </c>
      <c r="U253" t="str">
        <f t="shared" si="53"/>
        <v>0.0000333333333333334-0.00948536522390463i</v>
      </c>
      <c r="V253" t="str">
        <f t="shared" si="54"/>
        <v>6.66666666666667E-06-0.0948536522390463i</v>
      </c>
      <c r="W253" t="str">
        <f t="shared" si="55"/>
        <v>0.000027603302544783-0.00862306774680861i</v>
      </c>
      <c r="X253" t="str">
        <f t="shared" si="56"/>
        <v>0.00124014794221192-0.00844095311506928i</v>
      </c>
      <c r="Y253" t="str">
        <f t="shared" si="57"/>
        <v>0.009+0.0747699051554371i</v>
      </c>
      <c r="Z253" t="str">
        <f t="shared" si="58"/>
        <v>-1.45772514588586-0.449413047282202i</v>
      </c>
      <c r="AA253" t="str">
        <f t="shared" si="59"/>
        <v>27.280444506425-176.704800117929i</v>
      </c>
      <c r="AB253" t="str">
        <f t="shared" si="60"/>
        <v>0.974341617203892-0.0198042550806754i</v>
      </c>
      <c r="AC253" t="str">
        <f t="shared" si="61"/>
        <v>5.50841493931834-0.970359115071306i</v>
      </c>
      <c r="AD253" t="str">
        <f t="shared" si="62"/>
        <v>0.172172843086951+0.0267345931994574i</v>
      </c>
      <c r="AE253" t="str">
        <f t="shared" si="63"/>
        <v>-0.23896580780889-0.116348410842825i</v>
      </c>
      <c r="AF253" t="str">
        <f t="shared" si="64"/>
        <v>-7.18586419408776-0.5528911976461i</v>
      </c>
      <c r="AG253" t="str">
        <f t="shared" si="65"/>
        <v>1.03410431915279-0.107493859178793i</v>
      </c>
      <c r="AH253" t="str">
        <f t="shared" si="66"/>
        <v>1.48496940060012+1.09061633525262i</v>
      </c>
      <c r="AI253">
        <f t="shared" si="67"/>
        <v>5.3078580652239289</v>
      </c>
      <c r="AJ253">
        <f t="shared" si="68"/>
        <v>36.294933993287607</v>
      </c>
      <c r="AK253"/>
      <c r="AL253"/>
      <c r="AM253"/>
      <c r="AN253"/>
    </row>
    <row r="254" spans="1:40" x14ac:dyDescent="0.25">
      <c r="A254"/>
      <c r="B254">
        <f t="shared" si="69"/>
        <v>12000</v>
      </c>
      <c r="C254" s="237" t="str">
        <f t="shared" si="37"/>
        <v>-0.000530734486832243+0.204083831536284i</v>
      </c>
      <c r="D254" s="208" t="str">
        <f t="shared" si="38"/>
        <v>-5.961074921405+1.56464270844484i</v>
      </c>
      <c r="E254" t="str">
        <f t="shared" si="39"/>
        <v>2870</v>
      </c>
      <c r="F254" t="str">
        <f t="shared" si="40"/>
        <v>0.777000777000777</v>
      </c>
      <c r="G254" t="str">
        <f t="shared" si="35"/>
        <v>0.777000777000777</v>
      </c>
      <c r="H254" t="str">
        <f t="shared" si="41"/>
        <v>1.2337287109187+2.14611318911383i</v>
      </c>
      <c r="I254" t="str">
        <f t="shared" si="42"/>
        <v>47.1238898038469i</v>
      </c>
      <c r="J254" t="str">
        <f t="shared" si="36"/>
        <v>-2.00588671639577+10.309199124608i</v>
      </c>
      <c r="K254" t="str">
        <f t="shared" si="43"/>
        <v>4.40431196890202-0.856958020356348i</v>
      </c>
      <c r="L254" t="str">
        <f t="shared" si="44"/>
        <v>0.235605649652365-0.0582356442823319i</v>
      </c>
      <c r="M254" t="str">
        <f t="shared" si="45"/>
        <v>4.63991761855439-0.91519366463868i</v>
      </c>
      <c r="N254" t="str">
        <f t="shared" si="46"/>
        <v>-0.122949047358229i</v>
      </c>
      <c r="O254" t="str">
        <f t="shared" si="47"/>
        <v>0.992451282231118-0.122639522168875i</v>
      </c>
      <c r="P254" t="str">
        <f t="shared" si="48"/>
        <v>0.007548717768882+0.122639522168875i</v>
      </c>
      <c r="Q254" t="str">
        <f t="shared" si="49"/>
        <v>-0.007548717768882+0.000309525189353996i</v>
      </c>
      <c r="R254" t="str">
        <f t="shared" si="50"/>
        <v>-0.333277329617457-16.2600700748693i</v>
      </c>
      <c r="S254" t="str">
        <f t="shared" si="51"/>
        <v>0.0127049273925835i</v>
      </c>
      <c r="T254" t="str">
        <f t="shared" si="52"/>
        <v>0.206583009699534-0.00423426427438391i</v>
      </c>
      <c r="U254" t="str">
        <f t="shared" si="53"/>
        <v>0.0000333333333333332-0.00940632051370536i</v>
      </c>
      <c r="V254" t="str">
        <f t="shared" si="54"/>
        <v>6.66666666666667E-06-0.0940632051370536i</v>
      </c>
      <c r="W254" t="str">
        <f t="shared" si="55"/>
        <v>0.0000276033024900945-0.00855120899038286i</v>
      </c>
      <c r="X254" t="str">
        <f t="shared" si="56"/>
        <v>0.00122042317896987-0.0083734218611064i</v>
      </c>
      <c r="Y254" t="str">
        <f t="shared" si="57"/>
        <v>0.009+0.075398223686155i</v>
      </c>
      <c r="Z254" t="str">
        <f t="shared" si="58"/>
        <v>-1.43253381808513-0.436945417057675i</v>
      </c>
      <c r="AA254" t="str">
        <f t="shared" si="59"/>
        <v>26.6806435247316-174.9697457234i</v>
      </c>
      <c r="AB254" t="str">
        <f t="shared" si="60"/>
        <v>0.974334822880491-0.0199706216779954i</v>
      </c>
      <c r="AC254" t="str">
        <f t="shared" si="61"/>
        <v>5.50255632461566-0.984367096514291i</v>
      </c>
      <c r="AD254" t="str">
        <f t="shared" si="62"/>
        <v>0.172207656320103+0.0271773554233996i</v>
      </c>
      <c r="AE254" t="str">
        <f t="shared" si="63"/>
        <v>-0.234818270511727-0.114177826941452i</v>
      </c>
      <c r="AF254" t="str">
        <f t="shared" si="64"/>
        <v>-7.1948036323237-0.58147048066899i</v>
      </c>
      <c r="AG254" t="str">
        <f t="shared" si="65"/>
        <v>1.03384637033131-0.106449794231555i</v>
      </c>
      <c r="AH254" t="str">
        <f t="shared" si="66"/>
        <v>1.45906116387934+1.07689471980535i</v>
      </c>
      <c r="AI254">
        <f t="shared" si="67"/>
        <v>5.1700599681467789</v>
      </c>
      <c r="AJ254">
        <f t="shared" si="68"/>
        <v>36.430060489490558</v>
      </c>
      <c r="AK254"/>
      <c r="AL254"/>
      <c r="AM254"/>
      <c r="AN254"/>
    </row>
    <row r="255" spans="1:40" x14ac:dyDescent="0.25">
      <c r="A255"/>
      <c r="B255">
        <f t="shared" si="69"/>
        <v>12100</v>
      </c>
      <c r="C255" s="237" t="str">
        <f t="shared" si="37"/>
        <v>-0.000521998323964952+0.202397210831698i</v>
      </c>
      <c r="D255" s="208" t="str">
        <f t="shared" si="38"/>
        <v>-5.96100794415636+1.55171194970969i</v>
      </c>
      <c r="E255" t="str">
        <f t="shared" si="39"/>
        <v>2870</v>
      </c>
      <c r="F255" t="str">
        <f t="shared" si="40"/>
        <v>0.777000777000777</v>
      </c>
      <c r="G255" t="str">
        <f t="shared" si="35"/>
        <v>0.777000777000777</v>
      </c>
      <c r="H255" t="str">
        <f t="shared" si="41"/>
        <v>1.24279144807515+2.16148892673291i</v>
      </c>
      <c r="I255" t="str">
        <f t="shared" si="42"/>
        <v>47.5165888855456i</v>
      </c>
      <c r="J255" t="str">
        <f t="shared" si="36"/>
        <v>-2.05619357046879+10.395109117313i</v>
      </c>
      <c r="K255" t="str">
        <f t="shared" si="43"/>
        <v>4.39893783840348-0.870127249087997i</v>
      </c>
      <c r="L255" t="str">
        <f t="shared" si="44"/>
        <v>0.235378833480187-0.0586644110134345i</v>
      </c>
      <c r="M255" t="str">
        <f t="shared" si="45"/>
        <v>4.63431667188367-0.928791660101431i</v>
      </c>
      <c r="N255" t="str">
        <f t="shared" si="46"/>
        <v>-0.123973622752881i</v>
      </c>
      <c r="O255" t="str">
        <f t="shared" si="47"/>
        <v>0.992325107901103-0.12365629878443i</v>
      </c>
      <c r="P255" t="str">
        <f t="shared" si="48"/>
        <v>0.00767489209889705+0.12365629878443i</v>
      </c>
      <c r="Q255" t="str">
        <f t="shared" si="49"/>
        <v>-0.00767489209889705+0.000317323968450994i</v>
      </c>
      <c r="R255" t="str">
        <f t="shared" si="50"/>
        <v>-0.33327639204718-16.1255759399577i</v>
      </c>
      <c r="S255" t="str">
        <f t="shared" si="51"/>
        <v>0.0128108017875217i</v>
      </c>
      <c r="T255" t="str">
        <f t="shared" si="52"/>
        <v>0.206581557076427-0.0042695377989768i</v>
      </c>
      <c r="U255" t="str">
        <f t="shared" si="53"/>
        <v>0.0000333333333333333-0.00932858232764171i</v>
      </c>
      <c r="V255" t="str">
        <f t="shared" si="54"/>
        <v>6.66666666666667E-06-0.0932858232764171i</v>
      </c>
      <c r="W255" t="str">
        <f t="shared" si="55"/>
        <v>0.0000276033024349486-0.00848053798317129i</v>
      </c>
      <c r="X255" t="str">
        <f t="shared" si="56"/>
        <v>0.00120117267543436-0.00830693982532669i</v>
      </c>
      <c r="Y255" t="str">
        <f t="shared" si="57"/>
        <v>0.009+0.076026542216873i</v>
      </c>
      <c r="Z255" t="str">
        <f t="shared" si="58"/>
        <v>-1.40798711678862-0.424946260640662i</v>
      </c>
      <c r="AA255" t="str">
        <f t="shared" si="59"/>
        <v>26.1010343233786-173.269458583303i</v>
      </c>
      <c r="AB255" t="str">
        <f t="shared" si="60"/>
        <v>0.974327971681645-0.0201369868761139i</v>
      </c>
      <c r="AC255" t="str">
        <f t="shared" si="61"/>
        <v>5.49664129757674-0.998268868302932i</v>
      </c>
      <c r="AD255" t="str">
        <f t="shared" si="62"/>
        <v>0.172242912777684+0.0276182749641297i</v>
      </c>
      <c r="AE255" t="str">
        <f t="shared" si="63"/>
        <v>-0.230779519477772-0.112080157044153i</v>
      </c>
      <c r="AF255" t="str">
        <f t="shared" si="64"/>
        <v>-7.20379939223151-0.60977697702322i</v>
      </c>
      <c r="AG255" t="str">
        <f t="shared" si="65"/>
        <v>1.03359766065684-0.105427325930413i</v>
      </c>
      <c r="AH255" t="str">
        <f t="shared" si="66"/>
        <v>1.43384337750104+1.06356014518869i</v>
      </c>
      <c r="AI255">
        <f t="shared" si="67"/>
        <v>5.033911953679735</v>
      </c>
      <c r="AJ255">
        <f t="shared" si="68"/>
        <v>36.566351824006532</v>
      </c>
      <c r="AK255"/>
      <c r="AL255"/>
      <c r="AM255"/>
      <c r="AN255"/>
    </row>
    <row r="256" spans="1:40" x14ac:dyDescent="0.25">
      <c r="A256"/>
      <c r="B256">
        <f t="shared" si="69"/>
        <v>12200</v>
      </c>
      <c r="C256" s="237" t="str">
        <f t="shared" si="37"/>
        <v>-0.000513476101257896+0.200738239099614i</v>
      </c>
      <c r="D256" s="208" t="str">
        <f t="shared" si="38"/>
        <v>-5.9609426071156+1.53899316643037i</v>
      </c>
      <c r="E256" t="str">
        <f t="shared" si="39"/>
        <v>2870</v>
      </c>
      <c r="F256" t="str">
        <f t="shared" si="40"/>
        <v>0.777000777000777</v>
      </c>
      <c r="G256" t="str">
        <f t="shared" si="35"/>
        <v>0.777000777000777</v>
      </c>
      <c r="H256" t="str">
        <f t="shared" si="41"/>
        <v>1.25190836509204+2.17680894358845i</v>
      </c>
      <c r="I256" t="str">
        <f t="shared" si="42"/>
        <v>47.9092879672444i</v>
      </c>
      <c r="J256" t="str">
        <f t="shared" si="36"/>
        <v>-2.10691790880797+10.4810191100181i</v>
      </c>
      <c r="K256" t="str">
        <f t="shared" si="43"/>
        <v>4.39351092696819-0.883193395356456i</v>
      </c>
      <c r="L256" t="str">
        <f t="shared" si="44"/>
        <v>0.235150576747782-0.0590918813554877i</v>
      </c>
      <c r="M256" t="str">
        <f t="shared" si="45"/>
        <v>4.62866150371597-0.942285276711944i</v>
      </c>
      <c r="N256" t="str">
        <f t="shared" si="46"/>
        <v>-0.124998198147533i</v>
      </c>
      <c r="O256" t="str">
        <f t="shared" si="47"/>
        <v>0.992197891873194-0.124672945591211i</v>
      </c>
      <c r="P256" t="str">
        <f t="shared" si="48"/>
        <v>0.00780210812680604+0.124672945591211i</v>
      </c>
      <c r="Q256" t="str">
        <f t="shared" si="49"/>
        <v>-0.00780210812680604+0.000325252556322i</v>
      </c>
      <c r="R256" t="str">
        <f t="shared" si="50"/>
        <v>-0.333275446687402-15.9932856933229i</v>
      </c>
      <c r="S256" t="str">
        <f t="shared" si="51"/>
        <v>0.0129166761824599i</v>
      </c>
      <c r="T256" t="str">
        <f t="shared" si="52"/>
        <v>0.206580092394221-0.00430481102442585i</v>
      </c>
      <c r="U256" t="str">
        <f t="shared" si="53"/>
        <v>0.0000333333333333334-0.0092521185380709i</v>
      </c>
      <c r="V256" t="str">
        <f t="shared" si="54"/>
        <v>6.66666666666667E-06-0.092521185380709i</v>
      </c>
      <c r="W256" t="str">
        <f t="shared" si="55"/>
        <v>0.0000276033023793451-0.00841102551822596i</v>
      </c>
      <c r="X256" t="str">
        <f t="shared" si="56"/>
        <v>0.00118238144851343-0.0082414833067011i</v>
      </c>
      <c r="Y256" t="str">
        <f t="shared" si="57"/>
        <v>0.009+0.076654860747591i</v>
      </c>
      <c r="Z256" t="str">
        <f t="shared" si="58"/>
        <v>-1.38406366573523-0.413393441949869i</v>
      </c>
      <c r="AA256" t="str">
        <f t="shared" si="59"/>
        <v>25.5407109770443-171.602911265548i</v>
      </c>
      <c r="AB256" t="str">
        <f t="shared" si="60"/>
        <v>0.974321063606872-0.0203033506633407i</v>
      </c>
      <c r="AC256" t="str">
        <f t="shared" si="61"/>
        <v>5.49067085097874-1.01206573063893i</v>
      </c>
      <c r="AD256" t="str">
        <f t="shared" si="62"/>
        <v>0.172278608661446+0.0280573958021183i</v>
      </c>
      <c r="AE256" t="str">
        <f t="shared" si="63"/>
        <v>-0.226845819208938-0.110052069093753i</v>
      </c>
      <c r="AF256" t="str">
        <f t="shared" si="64"/>
        <v>-7.21285097220764-0.63781577715808i</v>
      </c>
      <c r="AG256" t="str">
        <f t="shared" si="65"/>
        <v>1.03335775321175-0.104425795948437i</v>
      </c>
      <c r="AH256" t="str">
        <f t="shared" si="66"/>
        <v>1.40929200975262+1.05059593591676i</v>
      </c>
      <c r="AI256">
        <f t="shared" si="67"/>
        <v>4.8993821037460599</v>
      </c>
      <c r="AJ256">
        <f t="shared" si="68"/>
        <v>36.703712230415029</v>
      </c>
      <c r="AK256"/>
      <c r="AL256"/>
      <c r="AM256"/>
      <c r="AN256"/>
    </row>
    <row r="257" spans="1:40" x14ac:dyDescent="0.25">
      <c r="A257"/>
      <c r="B257">
        <f t="shared" si="69"/>
        <v>12300</v>
      </c>
      <c r="C257" s="237" t="str">
        <f t="shared" si="37"/>
        <v>-0.000505160889742482+0.199106241992427i</v>
      </c>
      <c r="D257" s="208" t="str">
        <f t="shared" si="38"/>
        <v>-5.96087885716065+1.52648118860861i</v>
      </c>
      <c r="E257" t="str">
        <f t="shared" si="39"/>
        <v>2870</v>
      </c>
      <c r="F257" t="str">
        <f t="shared" si="40"/>
        <v>0.777000777000777</v>
      </c>
      <c r="G257" t="str">
        <f t="shared" si="35"/>
        <v>0.777000777000777</v>
      </c>
      <c r="H257" t="str">
        <f t="shared" si="41"/>
        <v>1.26107901469089+2.19207299087044i</v>
      </c>
      <c r="I257" t="str">
        <f t="shared" si="42"/>
        <v>48.3019870489431i</v>
      </c>
      <c r="J257" t="str">
        <f t="shared" si="36"/>
        <v>-2.15805973141331+10.5669291027232i</v>
      </c>
      <c r="K257" t="str">
        <f t="shared" si="43"/>
        <v>4.38803219097601-0.896157765367256i</v>
      </c>
      <c r="L257" t="str">
        <f t="shared" si="44"/>
        <v>0.234920889102068-0.0595180488508389i</v>
      </c>
      <c r="M257" t="str">
        <f t="shared" si="45"/>
        <v>4.62295308007808-0.955675814218095i</v>
      </c>
      <c r="N257" t="str">
        <f t="shared" si="46"/>
        <v>-0.126022773542185i</v>
      </c>
      <c r="O257" t="str">
        <f t="shared" si="47"/>
        <v>0.992069634280937-0.125689461521987i</v>
      </c>
      <c r="P257" t="str">
        <f t="shared" si="48"/>
        <v>0.00793036571906303+0.125689461521987i</v>
      </c>
      <c r="Q257" t="str">
        <f t="shared" si="49"/>
        <v>-0.00793036571906303+0.000333312020197984i</v>
      </c>
      <c r="R257" t="str">
        <f t="shared" si="50"/>
        <v>-0.333274493535272-15.863145581585i</v>
      </c>
      <c r="S257" t="str">
        <f t="shared" si="51"/>
        <v>0.0130225505773981i</v>
      </c>
      <c r="T257" t="str">
        <f t="shared" si="52"/>
        <v>0.20657861565282-0.00434008394821982i</v>
      </c>
      <c r="U257" t="str">
        <f t="shared" si="53"/>
        <v>0.0000333333333333332-0.00917689806215157i</v>
      </c>
      <c r="V257" t="str">
        <f t="shared" si="54"/>
        <v>6.66666666666667E-06-0.0917689806215157i</v>
      </c>
      <c r="W257" t="str">
        <f t="shared" si="55"/>
        <v>0.0000276033023232838-0.00834264333841836i</v>
      </c>
      <c r="X257" t="str">
        <f t="shared" si="56"/>
        <v>0.00116403509822797-0.00817702929392464i</v>
      </c>
      <c r="Y257" t="str">
        <f t="shared" si="57"/>
        <v>0.009+0.0772831792783089i</v>
      </c>
      <c r="Z257" t="str">
        <f t="shared" si="58"/>
        <v>-1.36074292939544-0.402266080212227i</v>
      </c>
      <c r="AA257" t="str">
        <f t="shared" si="59"/>
        <v>24.9988177417187-169.969114785199i</v>
      </c>
      <c r="AB257" t="str">
        <f t="shared" si="60"/>
        <v>0.97431409865572-0.0204697130278316i</v>
      </c>
      <c r="AC257" t="str">
        <f t="shared" si="61"/>
        <v>5.48464595367928-1.0257589424273i</v>
      </c>
      <c r="AD257" t="str">
        <f t="shared" si="62"/>
        <v>0.172314740324527+0.0284947604808019i</v>
      </c>
      <c r="AE257" t="str">
        <f t="shared" si="63"/>
        <v>-0.223013588922014-0.108090419002203i</v>
      </c>
      <c r="AF257" t="str">
        <f t="shared" si="64"/>
        <v>-7.22195787185154-0.66559180226183i</v>
      </c>
      <c r="AG257" t="str">
        <f t="shared" si="65"/>
        <v>1.03312623628913-0.103444571763843i</v>
      </c>
      <c r="AH257" t="str">
        <f t="shared" si="66"/>
        <v>1.38538403526632+1.03798634624999i</v>
      </c>
      <c r="AI257">
        <f t="shared" si="67"/>
        <v>4.7664393162605174</v>
      </c>
      <c r="AJ257">
        <f t="shared" si="68"/>
        <v>36.842050905318217</v>
      </c>
      <c r="AK257"/>
      <c r="AL257"/>
      <c r="AM257"/>
      <c r="AN257"/>
    </row>
    <row r="258" spans="1:40" x14ac:dyDescent="0.25">
      <c r="A258"/>
      <c r="B258">
        <f t="shared" si="69"/>
        <v>12400</v>
      </c>
      <c r="C258" s="237" t="str">
        <f t="shared" si="37"/>
        <v>-0.000497046038709226+0.197500566914985i</v>
      </c>
      <c r="D258" s="208" t="str">
        <f t="shared" si="38"/>
        <v>-5.96081664330273+1.51417101301489i</v>
      </c>
      <c r="E258" t="str">
        <f t="shared" si="39"/>
        <v>2870</v>
      </c>
      <c r="F258" t="str">
        <f t="shared" si="40"/>
        <v>0.777000777000777</v>
      </c>
      <c r="G258" t="str">
        <f t="shared" si="35"/>
        <v>0.777000777000777</v>
      </c>
      <c r="H258" t="str">
        <f t="shared" si="41"/>
        <v>1.27030294860331+2.20728082427383i</v>
      </c>
      <c r="I258" t="str">
        <f t="shared" si="42"/>
        <v>48.6946861306418i</v>
      </c>
      <c r="J258" t="str">
        <f t="shared" si="36"/>
        <v>-2.20961903828482+10.6528390954282i</v>
      </c>
      <c r="K258" t="str">
        <f t="shared" si="43"/>
        <v>4.38250256338789-0.909021624437168i</v>
      </c>
      <c r="L258" t="str">
        <f t="shared" si="44"/>
        <v>0.234689780220854-0.0599429071292073i</v>
      </c>
      <c r="M258" t="str">
        <f t="shared" si="45"/>
        <v>4.61719234360874-0.968964531566375i</v>
      </c>
      <c r="N258" t="str">
        <f t="shared" si="46"/>
        <v>-0.127047348936837i</v>
      </c>
      <c r="O258" t="str">
        <f t="shared" si="47"/>
        <v>0.991940335258971-0.126705845509668i</v>
      </c>
      <c r="P258" t="str">
        <f t="shared" si="48"/>
        <v>0.00805966474102904+0.126705845509668i</v>
      </c>
      <c r="Q258" t="str">
        <f t="shared" si="49"/>
        <v>-0.00805966474102904+0.000341503427168988i</v>
      </c>
      <c r="R258" t="str">
        <f t="shared" si="50"/>
        <v>-0.333273532595128-15.7351035853437i</v>
      </c>
      <c r="S258" t="str">
        <f t="shared" si="51"/>
        <v>0.0131284249723363i</v>
      </c>
      <c r="T258" t="str">
        <f t="shared" si="52"/>
        <v>0.206577126852125-0.00437535656794061i</v>
      </c>
      <c r="U258" t="str">
        <f t="shared" si="53"/>
        <v>0.0000333333333333333-0.00910289081971489i</v>
      </c>
      <c r="V258" t="str">
        <f t="shared" si="54"/>
        <v>6.66666666666667E-06-0.0910289081971489i</v>
      </c>
      <c r="W258" t="str">
        <f t="shared" si="55"/>
        <v>0.0000276033022667649-0.00827536409814038i</v>
      </c>
      <c r="X258" t="str">
        <f t="shared" si="56"/>
        <v>0.00114611978087511-0.00811355544130493i</v>
      </c>
      <c r="Y258" t="str">
        <f t="shared" si="57"/>
        <v>0.009+0.0779114978090269i</v>
      </c>
      <c r="Z258" t="str">
        <f t="shared" si="58"/>
        <v>-1.33800517698349-0.39154446730861i</v>
      </c>
      <c r="AA258" t="str">
        <f t="shared" si="59"/>
        <v>24.4745457816237-168.367116970366i</v>
      </c>
      <c r="AB258" t="str">
        <f t="shared" si="60"/>
        <v>0.974307076827722-0.020636073958182i</v>
      </c>
      <c r="AC258" t="str">
        <f t="shared" si="61"/>
        <v>5.47856755171651-1.03934972298204i</v>
      </c>
      <c r="AD258" t="str">
        <f t="shared" si="62"/>
        <v>0.172351304264157+0.0289304101643692i</v>
      </c>
      <c r="AE258" t="str">
        <f t="shared" si="63"/>
        <v>-0.21927939532847-0.106192238190235i</v>
      </c>
      <c r="AF258" t="str">
        <f t="shared" si="64"/>
        <v>-7.23111959190604-0.69310981125894i</v>
      </c>
      <c r="AG258" t="str">
        <f t="shared" si="65"/>
        <v>1.03290272169275-0.102483045476302i</v>
      </c>
      <c r="AH258" t="str">
        <f t="shared" si="66"/>
        <v>1.3620973876719+1.02571649843511i</v>
      </c>
      <c r="AI258">
        <f t="shared" si="67"/>
        <v>4.6350532813554075</v>
      </c>
      <c r="AJ258">
        <f t="shared" si="68"/>
        <v>36.98128172953767</v>
      </c>
      <c r="AK258"/>
      <c r="AL258"/>
      <c r="AM258"/>
      <c r="AN258"/>
    </row>
    <row r="259" spans="1:40" x14ac:dyDescent="0.25">
      <c r="A259"/>
      <c r="B259">
        <f t="shared" si="69"/>
        <v>12500</v>
      </c>
      <c r="C259" s="237" t="str">
        <f t="shared" si="37"/>
        <v>-0.000489125162405218+0.195920582154514i</v>
      </c>
      <c r="D259" s="208" t="str">
        <f t="shared" si="38"/>
        <v>-5.9607559165844+1.50205779651794i</v>
      </c>
      <c r="E259" t="str">
        <f t="shared" si="39"/>
        <v>2870</v>
      </c>
      <c r="F259" t="str">
        <f t="shared" si="40"/>
        <v>0.777000777000777</v>
      </c>
      <c r="G259" t="str">
        <f t="shared" si="35"/>
        <v>0.777000777000777</v>
      </c>
      <c r="H259" t="str">
        <f t="shared" si="41"/>
        <v>1.27957971761928+2.22243220398894i</v>
      </c>
      <c r="I259" t="str">
        <f t="shared" si="42"/>
        <v>49.0873852123405i</v>
      </c>
      <c r="J259" t="str">
        <f t="shared" si="36"/>
        <v>-2.2615958294225+10.7387490881333i</v>
      </c>
      <c r="K259" t="str">
        <f t="shared" si="43"/>
        <v>4.37692295481346-0.921786198659607i</v>
      </c>
      <c r="L259" t="str">
        <f t="shared" si="44"/>
        <v>0.234457259811916-0.0603664499077654i</v>
      </c>
      <c r="M259" t="str">
        <f t="shared" si="45"/>
        <v>4.61138021462538-0.982152648567372i</v>
      </c>
      <c r="N259" t="str">
        <f t="shared" si="46"/>
        <v>-0.128071924331488i</v>
      </c>
      <c r="O259" t="str">
        <f t="shared" si="47"/>
        <v>0.991809994943028-0.127722096487297i</v>
      </c>
      <c r="P259" t="str">
        <f t="shared" si="48"/>
        <v>0.00819000505697198+0.127722096487297i</v>
      </c>
      <c r="Q259" t="str">
        <f t="shared" si="49"/>
        <v>-0.00819000505697198+0.00034982784419102i</v>
      </c>
      <c r="R259" t="str">
        <f t="shared" si="50"/>
        <v>-0.333272563862407-15.6091093498184i</v>
      </c>
      <c r="S259" t="str">
        <f t="shared" si="51"/>
        <v>0.0132342993672745i</v>
      </c>
      <c r="T259" t="str">
        <f t="shared" si="52"/>
        <v>0.20657562599202-0.0044106288810542i</v>
      </c>
      <c r="U259" t="str">
        <f t="shared" si="53"/>
        <v>0.0000333333333333334-0.0090300676931572i</v>
      </c>
      <c r="V259" t="str">
        <f t="shared" si="54"/>
        <v>6.66666666666667E-06-0.090300676931572i</v>
      </c>
      <c r="W259" t="str">
        <f t="shared" si="55"/>
        <v>0.0000276033022097884-0.00820916132684336i</v>
      </c>
      <c r="X259" t="str">
        <f t="shared" si="56"/>
        <v>0.00112862218361147-0.00805104004561332i</v>
      </c>
      <c r="Y259" t="str">
        <f t="shared" si="57"/>
        <v>0.009+0.0785398163397448i</v>
      </c>
      <c r="Z259" t="str">
        <f t="shared" si="58"/>
        <v>-1.3158314479175-0.381209991282622i</v>
      </c>
      <c r="AA259" t="str">
        <f t="shared" si="59"/>
        <v>23.9671301396184-166.796000897085i</v>
      </c>
      <c r="AB259" t="str">
        <f t="shared" si="60"/>
        <v>0.974299998122331-0.0208024334424401i</v>
      </c>
      <c r="AC259" t="str">
        <f t="shared" si="61"/>
        <v>5.47243656934872-1.05283925364756i</v>
      </c>
      <c r="AD259" t="str">
        <f t="shared" si="62"/>
        <v>0.172388297114752+0.0293643846928231i</v>
      </c>
      <c r="AE259" t="str">
        <f t="shared" si="63"/>
        <v>-0.215639945763767-0.104354722067905i</v>
      </c>
      <c r="AF259" t="str">
        <f t="shared" si="64"/>
        <v>-7.24033563420368-0.720374407471i</v>
      </c>
      <c r="AG259" t="str">
        <f t="shared" si="65"/>
        <v>1.03268684316717-0.101540632681483i</v>
      </c>
      <c r="AH259" t="str">
        <f t="shared" si="66"/>
        <v>1.33941091455652+1.01377232561237i</v>
      </c>
      <c r="AI259">
        <f t="shared" si="67"/>
        <v>4.50519445816591</v>
      </c>
      <c r="AJ259">
        <f t="shared" si="68"/>
        <v>37.121323006972467</v>
      </c>
      <c r="AK259"/>
      <c r="AL259"/>
      <c r="AM259"/>
      <c r="AN259"/>
    </row>
    <row r="260" spans="1:40" x14ac:dyDescent="0.25">
      <c r="A260"/>
      <c r="B260">
        <f t="shared" si="69"/>
        <v>12600</v>
      </c>
      <c r="C260" s="237" t="str">
        <f t="shared" si="37"/>
        <v>-0.00048139212746767+0.194365676051991i</v>
      </c>
      <c r="D260" s="208" t="str">
        <f t="shared" si="38"/>
        <v>-5.96069662998321+1.49013684973193i</v>
      </c>
      <c r="E260" t="str">
        <f t="shared" si="39"/>
        <v>2870</v>
      </c>
      <c r="F260" t="str">
        <f t="shared" si="40"/>
        <v>0.777000777000777</v>
      </c>
      <c r="G260" t="str">
        <f t="shared" si="35"/>
        <v>0.777000777000777</v>
      </c>
      <c r="H260" t="str">
        <f t="shared" si="41"/>
        <v>1.28890887163534+2.2375268946915i</v>
      </c>
      <c r="I260" t="str">
        <f t="shared" si="42"/>
        <v>49.4800842940392i</v>
      </c>
      <c r="J260" t="str">
        <f t="shared" si="36"/>
        <v>-2.31399010482634+10.8246590808384i</v>
      </c>
      <c r="K260" t="str">
        <f t="shared" si="43"/>
        <v>4.37129425451937-0.93445267649562i</v>
      </c>
      <c r="L260" t="str">
        <f t="shared" si="44"/>
        <v>0.234223337612081-0.0607886709912086i</v>
      </c>
      <c r="M260" t="str">
        <f t="shared" si="45"/>
        <v>4.60551759213145-0.995241347486829i</v>
      </c>
      <c r="N260" t="str">
        <f t="shared" si="46"/>
        <v>-0.12909649972614i</v>
      </c>
      <c r="O260" t="str">
        <f t="shared" si="47"/>
        <v>0.991678613469933-0.128738213388063i</v>
      </c>
      <c r="P260" t="str">
        <f t="shared" si="48"/>
        <v>0.00832138653006698+0.128738213388063i</v>
      </c>
      <c r="Q260" t="str">
        <f t="shared" si="49"/>
        <v>-0.00832138653006698+0.000358286338077024i</v>
      </c>
      <c r="R260" t="str">
        <f t="shared" si="50"/>
        <v>-0.333271587339353-15.4851141187932i</v>
      </c>
      <c r="S260" t="str">
        <f t="shared" si="51"/>
        <v>0.0133401737622127i</v>
      </c>
      <c r="T260" t="str">
        <f t="shared" si="52"/>
        <v>0.206574113072394-0.00444590088511542i</v>
      </c>
      <c r="U260" t="str">
        <f t="shared" si="53"/>
        <v>0.0000333333333333332-0.0089584004892432i</v>
      </c>
      <c r="V260" t="str">
        <f t="shared" si="54"/>
        <v>6.66666666666667E-06-0.089584004892432i</v>
      </c>
      <c r="W260" t="str">
        <f t="shared" si="55"/>
        <v>0.0000276033021523541-0.0081440093943133i</v>
      </c>
      <c r="X260" t="str">
        <f t="shared" si="56"/>
        <v>0.00111152950037157-0.00798946202385726i</v>
      </c>
      <c r="Y260" t="str">
        <f t="shared" si="57"/>
        <v>0.009+0.0791681348704628i</v>
      </c>
      <c r="Z260" t="str">
        <f t="shared" si="58"/>
        <v>-1.2942035187017-0.371245065502174i</v>
      </c>
      <c r="AA260" t="str">
        <f t="shared" si="59"/>
        <v>23.4758469308986-165.254883391282i</v>
      </c>
      <c r="AB260" t="str">
        <f t="shared" si="60"/>
        <v>0.974292862539022-0.0209687914690737i</v>
      </c>
      <c r="AC260" t="str">
        <f t="shared" si="61"/>
        <v>5.46625391003472-1.06622867935669i</v>
      </c>
      <c r="AD260" t="str">
        <f t="shared" si="62"/>
        <v>0.172425715641413+0.0297967226343805i</v>
      </c>
      <c r="AE260" t="str">
        <f t="shared" si="63"/>
        <v>-0.212092081651626-0.10257521937675i</v>
      </c>
      <c r="AF260" t="str">
        <f t="shared" si="64"/>
        <v>-7.24960550161855-0.74739004495957i</v>
      </c>
      <c r="AG260" t="str">
        <f t="shared" si="65"/>
        <v>1.03247825494688-0.10061677140119i</v>
      </c>
      <c r="AH260" t="str">
        <f t="shared" si="66"/>
        <v>1.31730433463468+1.00214051899966i</v>
      </c>
      <c r="AI260">
        <f t="shared" si="67"/>
        <v>4.3768340521926437</v>
      </c>
      <c r="AJ260">
        <f t="shared" si="68"/>
        <v>37.262097219846176</v>
      </c>
      <c r="AK260"/>
      <c r="AL260"/>
      <c r="AM260"/>
      <c r="AN260"/>
    </row>
    <row r="261" spans="1:40" x14ac:dyDescent="0.25">
      <c r="A261"/>
      <c r="B261">
        <f t="shared" si="69"/>
        <v>12700</v>
      </c>
      <c r="C261" s="237" t="str">
        <f t="shared" si="37"/>
        <v>-0.000473841041047341+0.192835256212656i</v>
      </c>
      <c r="D261" s="208" t="str">
        <f t="shared" si="38"/>
        <v>-5.96063873832065+1.4784036309637i</v>
      </c>
      <c r="E261" t="str">
        <f t="shared" si="39"/>
        <v>2870</v>
      </c>
      <c r="F261" t="str">
        <f t="shared" si="40"/>
        <v>0.777000777000777</v>
      </c>
      <c r="G261" t="str">
        <f t="shared" ref="G261:G324" si="70">IF($C$11=$C$7,$C$24,F261)</f>
        <v>0.777000777000777</v>
      </c>
      <c r="H261" t="str">
        <f t="shared" si="41"/>
        <v>1.29828995970246+2.25256466553246i</v>
      </c>
      <c r="I261" t="str">
        <f t="shared" si="42"/>
        <v>49.872783375738i</v>
      </c>
      <c r="J261" t="str">
        <f t="shared" ref="J261:J324" si="71">IMSUM(COMPLEX(0,2*PI()*B261*$C$113*$C$112),COMPLEX(0,2*PI()*B261*$C$113*$C$111),COMPLEX(0,2*PI()*B261*$C$28*10^-12*$C$111),COMPLEX(-1*2*PI()*B261*2*PI()*B261*$C$113*$C$112*$C$28*10^-12*$C$111,0),COMPLEX(1,0))</f>
        <v>-2.36680186449635+10.9105690735434i</v>
      </c>
      <c r="K261" t="str">
        <f t="shared" si="43"/>
        <v>4.3656173313814-0.947022210293877i</v>
      </c>
      <c r="L261" t="str">
        <f t="shared" si="44"/>
        <v>0.233988023386309-0.0612095642718144i</v>
      </c>
      <c r="M261" t="str">
        <f t="shared" si="45"/>
        <v>4.59960535476771-1.00823177456569i</v>
      </c>
      <c r="N261" t="str">
        <f t="shared" si="46"/>
        <v>-0.130121075120792i</v>
      </c>
      <c r="O261" t="str">
        <f t="shared" si="47"/>
        <v>0.991546190977605-0.12975419514529i</v>
      </c>
      <c r="P261" t="str">
        <f t="shared" si="48"/>
        <v>0.00845380902239501+0.12975419514529i</v>
      </c>
      <c r="Q261" t="str">
        <f t="shared" si="49"/>
        <v>-0.00845380902239501+0.000366879975501999i</v>
      </c>
      <c r="R261" t="str">
        <f t="shared" si="50"/>
        <v>-0.333270603022735-15.3630706716826i</v>
      </c>
      <c r="S261" t="str">
        <f t="shared" si="51"/>
        <v>0.0134460481571509i</v>
      </c>
      <c r="T261" t="str">
        <f t="shared" si="52"/>
        <v>0.206572588093157-0.00448117257760642i</v>
      </c>
      <c r="U261" t="str">
        <f t="shared" si="53"/>
        <v>0.0000333333333333332-0.00888786190271375i</v>
      </c>
      <c r="V261" t="str">
        <f t="shared" si="54"/>
        <v>6.66666666666667E-06-0.0888786190271375i</v>
      </c>
      <c r="W261" t="str">
        <f t="shared" si="55"/>
        <v>0.0000276033020944622-0.00807988347758738i</v>
      </c>
      <c r="X261" t="str">
        <f t="shared" si="56"/>
        <v>0.00109482940904284-0.00792880089193456i</v>
      </c>
      <c r="Y261" t="str">
        <f t="shared" si="57"/>
        <v>0.009+0.0797964534011807i</v>
      </c>
      <c r="Z261" t="str">
        <f t="shared" si="58"/>
        <v>-1.27310387119836-0.361633063009951i</v>
      </c>
      <c r="AA261" t="str">
        <f t="shared" si="59"/>
        <v>23.0000107416466-163.742913595834i</v>
      </c>
      <c r="AB261" t="str">
        <f t="shared" si="60"/>
        <v>0.974285670077372-0.0211351480262073i</v>
      </c>
      <c r="AC261" t="str">
        <f t="shared" si="61"/>
        <v>5.46002045736115-1.07951911011118i</v>
      </c>
      <c r="AD261" t="str">
        <f t="shared" si="62"/>
        <v>0.172463556733763+0.0302274613354469i</v>
      </c>
      <c r="AE261" t="str">
        <f t="shared" si="63"/>
        <v>-0.208632772288639-0.100851222321877i</v>
      </c>
      <c r="AF261" t="str">
        <f t="shared" si="64"/>
        <v>-7.25892869802311-0.77416103456876i</v>
      </c>
      <c r="AG261" t="str">
        <f t="shared" si="65"/>
        <v>1.03227663041447-0.0997109210664692i</v>
      </c>
      <c r="AH261" t="str">
        <f t="shared" si="66"/>
        <v>1.29575819703027+0.990808479000012i</v>
      </c>
      <c r="AI261">
        <f t="shared" si="67"/>
        <v>4.2499439932526535</v>
      </c>
      <c r="AJ261">
        <f t="shared" si="68"/>
        <v>37.403530799238055</v>
      </c>
      <c r="AK261"/>
      <c r="AL261"/>
      <c r="AM261"/>
      <c r="AN261"/>
    </row>
    <row r="262" spans="1:40" x14ac:dyDescent="0.25">
      <c r="A262"/>
      <c r="B262">
        <f t="shared" si="69"/>
        <v>12800</v>
      </c>
      <c r="C262" s="237" t="str">
        <f t="shared" ref="C262:C325" si="72">IMPRODUCT(COMPLEX(-1,0),IMDIV(IMPRODUCT(G262,COMPLEX($C$100+$C$101,0)),COMPLEX($C$100,2*PI()*B262*$C$103*$C$102*(2*$C$100+$C$101))))</f>
        <v>-0.000466466239578892+0.19132874875352i</v>
      </c>
      <c r="D262" s="208" t="str">
        <f t="shared" ref="D262:D325" si="73">IMPRODUCT(COMPLEX($C$106,0),IMSUB(C262,G262))</f>
        <v>-5.96058219817606+1.46685374044365i</v>
      </c>
      <c r="E262" t="str">
        <f t="shared" ref="E262:E325" si="74">IMDIV(COMPLEX($C$20*10^3,0),COMPLEX(1,2*PI()*B262*$C$20*1000*$C$29*10^-12))</f>
        <v>2870</v>
      </c>
      <c r="F262" t="str">
        <f t="shared" ref="F262:F325" si="75">IMDIV(COMPLEX($C$22*1000,0),IMSUM(COMPLEX($C$22*1000,0),E262))</f>
        <v>0.777000777000777</v>
      </c>
      <c r="G262" t="str">
        <f t="shared" si="70"/>
        <v>0.777000777000777</v>
      </c>
      <c r="H262" t="str">
        <f t="shared" ref="H262:H325" si="76">IMPRODUCT(COMPLEX($C$108,0),IMPRODUCT(COMPLEX(-1,0),D262),IMDIV(COMPLEX(0,2*PI()*B262*$C$109*$C$110),COMPLEX(1,2*PI()*B262*$C$109*$C$110)))</f>
        <v>1.30772253007364+2.26754529012747i</v>
      </c>
      <c r="I262" t="str">
        <f t="shared" ref="I262:I325" si="77">COMPLEX(0,2*PI()*B262*$C$113*$C$112*$C$114)</f>
        <v>50.2654824574367i</v>
      </c>
      <c r="J262" t="str">
        <f t="shared" si="71"/>
        <v>-2.42003110843253+10.9964790662485i</v>
      </c>
      <c r="K262" t="str">
        <f t="shared" ref="K262:K325" si="78">IMDIV(I262,J262)</f>
        <v>4.3598930347839-0.959495917743324i</v>
      </c>
      <c r="L262" t="str">
        <f t="shared" ref="L262:L325" si="79">IMDIV(COMPLEX($C$117,0),COMPLEX(1,2*PI()*B262*$C$115*$C$116))</f>
        <v>0.233751326926778-0.0616291237294921i</v>
      </c>
      <c r="M262" t="str">
        <f t="shared" ref="M262:M325" si="80">IMSUM(K262,L262)</f>
        <v>4.59364436171068-1.02112504147282i</v>
      </c>
      <c r="N262" t="str">
        <f t="shared" ref="N262:N325" si="81">COMPLEX(0,-2*PI()*B262*$C$43)</f>
        <v>-0.131145650515444i</v>
      </c>
      <c r="O262" t="str">
        <f t="shared" ref="O262:O325" si="82">IMEXP(N262)</f>
        <v>0.991412727605055-0.130770040692449i</v>
      </c>
      <c r="P262" t="str">
        <f t="shared" ref="P262:P325" si="83">IMSUB(COMPLEX(1,0),O262)</f>
        <v>0.00858727239494494+0.130770040692449i</v>
      </c>
      <c r="Q262" t="str">
        <f t="shared" ref="Q262:Q325" si="84">IMSUM(COMPLEX(0,2*PI()*B262*$C$43),O262,COMPLEX(-1,0))</f>
        <v>-0.00858727239494494+0.000375609822995004i</v>
      </c>
      <c r="R262" t="str">
        <f t="shared" ref="R262:R325" si="85">IMDIV(P262,Q262)</f>
        <v>-0.333269610916896-15.2429332635435i</v>
      </c>
      <c r="S262" t="str">
        <f t="shared" ref="S262:S325" si="86">IMDIV(COMPLEX(0,2*PI()*B262*$C$123),COMPLEX($C$124,0))</f>
        <v>0.0135519225520891i</v>
      </c>
      <c r="T262" t="str">
        <f t="shared" ref="T262:T325" si="87">IMPRODUCT(R262,S262)</f>
        <v>0.206571051054204-0.00451644395611064i</v>
      </c>
      <c r="U262" t="str">
        <f t="shared" ref="U262:U325" si="88">IMDIV(COMPLEX(1,2*PI()*B262*$C$16*10^-3*$C$15*10^-6),COMPLEX(0,2*PI()*B262*$C$15*10^-6))</f>
        <v>0.0000333333333333334-0.00881842548159882i</v>
      </c>
      <c r="V262" t="str">
        <f t="shared" ref="V262:V325" si="89">IMSUM(COMPLEX($C$18*10^-3,0),IMDIV(COMPLEX(1,0),COMPLEX(0,2*PI()*B262*($C$17*1*10^-6))))</f>
        <v>6.66666666666667E-06-0.0881842548159882i</v>
      </c>
      <c r="W262" t="str">
        <f t="shared" ref="W262:W325" si="90">IMDIV(IMPRODUCT(U262,V262),IMSUM(U262,V262))</f>
        <v>0.0000276033020361129-0.00801675952942012i</v>
      </c>
      <c r="X262" t="str">
        <f t="shared" ref="X262:X325" si="91">IMDIV(IMPRODUCT(COMPLEX($C$19,0),W262),IMSUM(COMPLEX($C$19,0),W262))</f>
        <v>0.00107851004982275-0.0078690367441289i</v>
      </c>
      <c r="Y262" t="str">
        <f t="shared" ref="Y262:Y325" si="92">COMPLEX($C$13*10^-3,2*PI()*B262*$C$12*0.000001)</f>
        <v>0.009+0.0804247719318987i</v>
      </c>
      <c r="Z262" t="str">
        <f t="shared" ref="Z262:Z325" si="93">IMPRODUCT(COMPLEX($C$6,0),IMDIV(X262,IMSUM(X262,Y262)))</f>
        <v>-1.25251566225269-0.352358255640092i</v>
      </c>
      <c r="AA262" t="str">
        <f t="shared" ref="AA262:AA325" si="94">IMDIV(COMPLEX($C$6,0),IMSUM(X262,Y262))</f>
        <v>22.5389722159221-162.259271600539i</v>
      </c>
      <c r="AB262" t="str">
        <f t="shared" ref="AB262:AB325" si="95">IMPRODUCT(COMPLEX($C$119,0),T262)</f>
        <v>0.974278420736886-0.0213015031024434i</v>
      </c>
      <c r="AC262" t="str">
        <f t="shared" ref="AC262:AC325" si="96">IMSUM(COMPLEX(1,0),IMPRODUCT(AB262,M262))</f>
        <v>5.45373707591547-1.09271162240353i</v>
      </c>
      <c r="AD262" t="str">
        <f t="shared" ref="AD262:AD325" si="97">IMDIV(AB262,AC262)</f>
        <v>0.172501817400135+0.0306566369682114i</v>
      </c>
      <c r="AE262" t="str">
        <f t="shared" ref="AE262:AE325" si="98">IMPRODUCT(AD262,AA262,X262)</f>
        <v>-0.205259108934811-0.0991803574285366i</v>
      </c>
      <c r="AF262" t="str">
        <f t="shared" ref="AF262:AF325" si="99">IMSUB(D262,H262)</f>
        <v>-7.2683047282497-0.80069154968382i</v>
      </c>
      <c r="AG262" t="str">
        <f t="shared" ref="AG262:AG325" si="100">IMSUM(COMPLEX(1,0),IMPRODUCT(AD262,AA262,COMPLEX($C$127,0)))</f>
        <v>1.03208166085862-0.098822561551163i</v>
      </c>
      <c r="AH262" t="str">
        <f t="shared" ref="AH262:AH325" si="101">IMDIV(IMPRODUCT(AE262,AF262),AG262)</f>
        <v>1.27475384257514+0.979764269908914i</v>
      </c>
      <c r="AI262">
        <f t="shared" ref="AI262:AI325" si="102">20*LOG10(IMABS(AH262))</f>
        <v>4.1244969140231929</v>
      </c>
      <c r="AJ262">
        <f t="shared" ref="AJ262:AJ325" si="103">IMARGUMENT(AH262)*180/PI()</f>
        <v>37.545553909812341</v>
      </c>
      <c r="AK262"/>
      <c r="AL262"/>
      <c r="AM262"/>
      <c r="AN262"/>
    </row>
    <row r="263" spans="1:40" x14ac:dyDescent="0.25">
      <c r="A263"/>
      <c r="B263">
        <f t="shared" si="69"/>
        <v>12900</v>
      </c>
      <c r="C263" s="237" t="str">
        <f t="shared" si="72"/>
        <v>-0.000459262278158225+0.189845597585893i</v>
      </c>
      <c r="D263" s="208" t="str">
        <f t="shared" si="73"/>
        <v>-5.96052696780517+1.45548291482518i</v>
      </c>
      <c r="E263" t="str">
        <f t="shared" si="74"/>
        <v>2870</v>
      </c>
      <c r="F263" t="str">
        <f t="shared" si="75"/>
        <v>0.777000777000777</v>
      </c>
      <c r="G263" t="str">
        <f t="shared" si="70"/>
        <v>0.777000777000777</v>
      </c>
      <c r="H263" t="str">
        <f t="shared" si="76"/>
        <v>1.3172061302515+2.28246854654612i</v>
      </c>
      <c r="I263" t="str">
        <f t="shared" si="77"/>
        <v>50.6581815391354i</v>
      </c>
      <c r="J263" t="str">
        <f t="shared" si="71"/>
        <v>-2.47367783663487+11.0823890589536i</v>
      </c>
      <c r="K263" t="str">
        <f t="shared" si="78"/>
        <v>4.35412219547038-0.971874883262041i</v>
      </c>
      <c r="L263" t="str">
        <f t="shared" si="79"/>
        <v>0.233513258051972-0.0620473434318195i</v>
      </c>
      <c r="M263" t="str">
        <f t="shared" si="80"/>
        <v>4.58763545352235-1.03392222669386i</v>
      </c>
      <c r="N263" t="str">
        <f t="shared" si="81"/>
        <v>-0.132170225910096i</v>
      </c>
      <c r="O263" t="str">
        <f t="shared" si="82"/>
        <v>0.991278223492386-0.131785748963149i</v>
      </c>
      <c r="P263" t="str">
        <f t="shared" si="83"/>
        <v>0.00872177650761397+0.131785748963149i</v>
      </c>
      <c r="Q263" t="str">
        <f t="shared" si="84"/>
        <v>-0.00872177650761397+0.000384476946946988i</v>
      </c>
      <c r="R263" t="str">
        <f t="shared" si="85"/>
        <v>-0.333268611017491-15.1246575678782i</v>
      </c>
      <c r="S263" t="str">
        <f t="shared" si="86"/>
        <v>0.0136577969470273i</v>
      </c>
      <c r="T263" t="str">
        <f t="shared" si="87"/>
        <v>0.2065695019554-0.00455171501809472i</v>
      </c>
      <c r="U263" t="str">
        <f t="shared" si="88"/>
        <v>0.0000333333333333335-0.00875006559414459i</v>
      </c>
      <c r="V263" t="str">
        <f t="shared" si="89"/>
        <v>6.66666666666667E-06-0.0875006559414459i</v>
      </c>
      <c r="W263" t="str">
        <f t="shared" si="90"/>
        <v>0.000027603301977306-0.00795461424821712i</v>
      </c>
      <c r="X263" t="str">
        <f t="shared" si="91"/>
        <v>0.00106256000468967-0.0078101502334126i</v>
      </c>
      <c r="Y263" t="str">
        <f t="shared" si="92"/>
        <v>0.009+0.0810530904626167i</v>
      </c>
      <c r="Z263" t="str">
        <f t="shared" si="93"/>
        <v>-1.23242269463118-0.343405757516473i</v>
      </c>
      <c r="AA263" t="str">
        <f t="shared" si="94"/>
        <v>22.0921158155917-160.803167132809i</v>
      </c>
      <c r="AB263" t="str">
        <f t="shared" si="95"/>
        <v>0.974271114516926-0.0214678566858337i</v>
      </c>
      <c r="AC263" t="str">
        <f t="shared" si="96"/>
        <v>5.44740461211362-1.10580726056792i</v>
      </c>
      <c r="AD263" t="str">
        <f t="shared" si="97"/>
        <v>0.172540494762045+0.0310842845760849i</v>
      </c>
      <c r="AE263" t="str">
        <f t="shared" si="98"/>
        <v>-0.201968299195927-0.0975603770639679i</v>
      </c>
      <c r="AF263" t="str">
        <f t="shared" si="99"/>
        <v>-7.27773309805667-0.82698563172094i</v>
      </c>
      <c r="AG263" t="str">
        <f t="shared" si="100"/>
        <v>1.03189305432382-0.0979511922534264i</v>
      </c>
      <c r="AH263" t="str">
        <f t="shared" si="101"/>
        <v>1.25427336703005+0.968996577928325i</v>
      </c>
      <c r="AI263">
        <f t="shared" si="102"/>
        <v>4.0004661291815777</v>
      </c>
      <c r="AJ263">
        <f t="shared" si="103"/>
        <v>37.688100247797003</v>
      </c>
      <c r="AK263"/>
      <c r="AL263"/>
      <c r="AM263"/>
      <c r="AN263"/>
    </row>
    <row r="264" spans="1:40" x14ac:dyDescent="0.25">
      <c r="A264"/>
      <c r="B264">
        <f t="shared" si="69"/>
        <v>13000</v>
      </c>
      <c r="C264" s="237" t="str">
        <f t="shared" si="72"/>
        <v>-0.000452223920489578+0.188385263731i</v>
      </c>
      <c r="D264" s="208" t="str">
        <f t="shared" si="73"/>
        <v>-5.96047300706305+1.44428702193767i</v>
      </c>
      <c r="E264" t="str">
        <f t="shared" si="74"/>
        <v>2870</v>
      </c>
      <c r="F264" t="str">
        <f t="shared" si="75"/>
        <v>0.777000777000777</v>
      </c>
      <c r="G264" t="str">
        <f t="shared" si="70"/>
        <v>0.777000777000777</v>
      </c>
      <c r="H264" t="str">
        <f t="shared" si="76"/>
        <v>1.32674030703532+2.29733421730092i</v>
      </c>
      <c r="I264" t="str">
        <f t="shared" si="77"/>
        <v>51.0508806208341i</v>
      </c>
      <c r="J264" t="str">
        <f t="shared" si="71"/>
        <v>-2.52774204910337+11.1682990516586i</v>
      </c>
      <c r="K264" t="str">
        <f t="shared" si="78"/>
        <v>4.34830562634725-0.984160159325102i</v>
      </c>
      <c r="L264" t="str">
        <f t="shared" si="79"/>
        <v>0.23327382660577-0.0624642175340704i</v>
      </c>
      <c r="M264" t="str">
        <f t="shared" si="80"/>
        <v>4.58157945295302-1.04662437685917i</v>
      </c>
      <c r="N264" t="str">
        <f t="shared" si="81"/>
        <v>-0.133194801304748i</v>
      </c>
      <c r="O264" t="str">
        <f t="shared" si="82"/>
        <v>0.991142678780796-0.132801318891147i</v>
      </c>
      <c r="P264" t="str">
        <f t="shared" si="83"/>
        <v>0.00885732121920402+0.132801318891147i</v>
      </c>
      <c r="Q264" t="str">
        <f t="shared" si="84"/>
        <v>-0.00885732121920402+0.000393482413601015i</v>
      </c>
      <c r="R264" t="str">
        <f t="shared" si="85"/>
        <v>-0.333267603326505-15.0082006220866i</v>
      </c>
      <c r="S264" t="str">
        <f t="shared" si="86"/>
        <v>0.0137636713419655i</v>
      </c>
      <c r="T264" t="str">
        <f t="shared" si="87"/>
        <v>0.206567940796682-0.00458698576111054i</v>
      </c>
      <c r="U264" t="str">
        <f t="shared" si="88"/>
        <v>0.0000333333333333333-0.00868275739726651i</v>
      </c>
      <c r="V264" t="str">
        <f t="shared" si="89"/>
        <v>6.66666666666667E-06-0.0868275739726651i</v>
      </c>
      <c r="W264" t="str">
        <f t="shared" si="90"/>
        <v>0.000027603301918041-0.00789342504935608i</v>
      </c>
      <c r="X264" t="str">
        <f t="shared" si="91"/>
        <v>0.00104696827792248-0.00775212255252013i</v>
      </c>
      <c r="Y264" t="str">
        <f t="shared" si="92"/>
        <v>0.009+0.0816814089933346i</v>
      </c>
      <c r="Z264" t="str">
        <f t="shared" si="93"/>
        <v>-1.21280938923067-0.334761472581638i</v>
      </c>
      <c r="AA264" t="str">
        <f t="shared" si="94"/>
        <v>21.6588577394307-159.373838306806i</v>
      </c>
      <c r="AB264" t="str">
        <f t="shared" si="95"/>
        <v>0.974263751417196-0.0216342087648317i</v>
      </c>
      <c r="AC264" t="str">
        <f t="shared" si="96"/>
        <v>5.44102389498262-1.11880703808135i</v>
      </c>
      <c r="AD264" t="str">
        <f t="shared" si="97"/>
        <v>0.172579586049009+0.0315104381169996i</v>
      </c>
      <c r="AE264" t="str">
        <f t="shared" si="98"/>
        <v>-0.198757661684041-0.0959891515703649i</v>
      </c>
      <c r="AF264" t="str">
        <f t="shared" si="99"/>
        <v>-7.28721331409837-0.85304719536325i</v>
      </c>
      <c r="AG264" t="str">
        <f t="shared" si="100"/>
        <v>1.03171053454409-0.0970963312228803i</v>
      </c>
      <c r="AH264" t="str">
        <f t="shared" si="101"/>
        <v>1.23429958613748+0.958494672219232i</v>
      </c>
      <c r="AI264">
        <f t="shared" si="102"/>
        <v>3.8778256151426267</v>
      </c>
      <c r="AJ264">
        <f t="shared" si="103"/>
        <v>37.831106851282136</v>
      </c>
      <c r="AK264"/>
      <c r="AL264"/>
      <c r="AM264"/>
      <c r="AN264"/>
    </row>
    <row r="265" spans="1:40" x14ac:dyDescent="0.25">
      <c r="A265"/>
      <c r="B265">
        <f t="shared" si="69"/>
        <v>13100</v>
      </c>
      <c r="C265" s="237" t="str">
        <f t="shared" si="72"/>
        <v>-0.000445346129367732+0.186947224666962i</v>
      </c>
      <c r="D265" s="208" t="str">
        <f t="shared" si="73"/>
        <v>-5.96042027733111+1.43326205578004i</v>
      </c>
      <c r="E265" t="str">
        <f t="shared" si="74"/>
        <v>2870</v>
      </c>
      <c r="F265" t="str">
        <f t="shared" si="75"/>
        <v>0.777000777000777</v>
      </c>
      <c r="G265" t="str">
        <f t="shared" si="70"/>
        <v>0.777000777000777</v>
      </c>
      <c r="H265" t="str">
        <f t="shared" si="76"/>
        <v>1.33632460656808+2.3121420893358i</v>
      </c>
      <c r="I265" t="str">
        <f t="shared" si="77"/>
        <v>51.4435797025329i</v>
      </c>
      <c r="J265" t="str">
        <f t="shared" si="71"/>
        <v>-2.58222374583805+11.2542090443637i</v>
      </c>
      <c r="K265" t="str">
        <f t="shared" si="78"/>
        <v>4.34244412324404-0.996352767734611i</v>
      </c>
      <c r="L265" t="str">
        <f t="shared" si="79"/>
        <v>0.233033042456539-0.0628797402792315i</v>
      </c>
      <c r="M265" t="str">
        <f t="shared" si="80"/>
        <v>4.57547716570058-1.05923250801384i</v>
      </c>
      <c r="N265" t="str">
        <f t="shared" si="81"/>
        <v>-0.1342193766994i</v>
      </c>
      <c r="O265" t="str">
        <f t="shared" si="82"/>
        <v>0.991006093612572-0.133816749410344i</v>
      </c>
      <c r="P265" t="str">
        <f t="shared" si="83"/>
        <v>0.00899390638742803+0.133816749410344i</v>
      </c>
      <c r="Q265" t="str">
        <f t="shared" si="84"/>
        <v>-0.00899390638742803+0.000402627289056018i</v>
      </c>
      <c r="R265" t="str">
        <f t="shared" si="85"/>
        <v>-0.333266587844412-14.8935207753976i</v>
      </c>
      <c r="S265" t="str">
        <f t="shared" si="86"/>
        <v>0.0138695457369037i</v>
      </c>
      <c r="T265" t="str">
        <f t="shared" si="87"/>
        <v>0.206566367577902-0.00462225618268991i</v>
      </c>
      <c r="U265" t="str">
        <f t="shared" si="88"/>
        <v>0.0000333333333333334-0.0086164768064477i</v>
      </c>
      <c r="V265" t="str">
        <f t="shared" si="89"/>
        <v>6.66666666666667E-06-0.086164768064477i</v>
      </c>
      <c r="W265" t="str">
        <f t="shared" si="90"/>
        <v>0.0000276033018583187-0.00783317003782164i</v>
      </c>
      <c r="X265" t="str">
        <f t="shared" si="91"/>
        <v>0.00103172427760884-0.00769493541575963i</v>
      </c>
      <c r="Y265" t="str">
        <f t="shared" si="92"/>
        <v>0.009+0.0823097275240526i</v>
      </c>
      <c r="Z265" t="str">
        <f t="shared" si="93"/>
        <v>-1.1936607585146-0.326412045836405i</v>
      </c>
      <c r="AA265" t="str">
        <f t="shared" si="94"/>
        <v>21.2386439887604-157.970550428759i</v>
      </c>
      <c r="AB265" t="str">
        <f t="shared" si="95"/>
        <v>0.974256331436997-0.0218005593277964i</v>
      </c>
      <c r="AC265" t="str">
        <f t="shared" si="96"/>
        <v>5.43459573689631-1.13171193880021i</v>
      </c>
      <c r="AD265" t="str">
        <f t="shared" si="97"/>
        <v>0.172619088593585+0.031935130504756i</v>
      </c>
      <c r="AE265" t="str">
        <f t="shared" si="98"/>
        <v>-0.195624620942608-0.0944646619598176i</v>
      </c>
      <c r="AF265" t="str">
        <f t="shared" si="99"/>
        <v>-7.29674488389919-0.87888003355576i</v>
      </c>
      <c r="AG265" t="str">
        <f t="shared" si="100"/>
        <v>1.031533839954-0.0962575143310535i</v>
      </c>
      <c r="AH265" t="str">
        <f t="shared" si="101"/>
        <v>1.21481600241665+0.948248368748398i</v>
      </c>
      <c r="AI265">
        <f t="shared" si="102"/>
        <v>3.7565499903849502</v>
      </c>
      <c r="AJ265">
        <f t="shared" si="103"/>
        <v>37.974513922022226</v>
      </c>
      <c r="AK265"/>
      <c r="AL265"/>
      <c r="AM265"/>
      <c r="AN265"/>
    </row>
    <row r="266" spans="1:40" x14ac:dyDescent="0.25">
      <c r="A266"/>
      <c r="B266">
        <f t="shared" si="69"/>
        <v>13200</v>
      </c>
      <c r="C266" s="237" t="str">
        <f t="shared" si="72"/>
        <v>-0.000438624057663017+0.185530973705447i</v>
      </c>
      <c r="D266" s="208" t="str">
        <f t="shared" si="73"/>
        <v>-5.96036874144804+1.42240413174176i</v>
      </c>
      <c r="E266" t="str">
        <f t="shared" si="74"/>
        <v>2870</v>
      </c>
      <c r="F266" t="str">
        <f t="shared" si="75"/>
        <v>0.777000777000777</v>
      </c>
      <c r="G266" t="str">
        <f t="shared" si="70"/>
        <v>0.777000777000777</v>
      </c>
      <c r="H266" t="str">
        <f t="shared" si="76"/>
        <v>1.34595857438319+2.32689195401459i</v>
      </c>
      <c r="I266" t="str">
        <f t="shared" si="77"/>
        <v>51.8362787842316i</v>
      </c>
      <c r="J266" t="str">
        <f t="shared" si="71"/>
        <v>-2.63712292683889+11.3401190370688i</v>
      </c>
      <c r="K266" t="str">
        <f t="shared" si="78"/>
        <v>4.33653846563289-1.0084537008348i</v>
      </c>
      <c r="L266" t="str">
        <f t="shared" si="79"/>
        <v>0.232790915496229-0.0632939059980084i</v>
      </c>
      <c r="M266" t="str">
        <f t="shared" si="80"/>
        <v>4.56932938112912-1.07174760683281i</v>
      </c>
      <c r="N266" t="str">
        <f t="shared" si="81"/>
        <v>-0.135243952094052i</v>
      </c>
      <c r="O266" t="str">
        <f t="shared" si="82"/>
        <v>0.990868468131095-0.134832039454786i</v>
      </c>
      <c r="P266" t="str">
        <f t="shared" si="83"/>
        <v>0.00913153186890503+0.134832039454786i</v>
      </c>
      <c r="Q266" t="str">
        <f t="shared" si="84"/>
        <v>-0.00913153186890503+0.000411912639265988i</v>
      </c>
      <c r="R266" t="str">
        <f t="shared" si="85"/>
        <v>-0.333265564569118-14.7805776391873i</v>
      </c>
      <c r="S266" t="str">
        <f t="shared" si="86"/>
        <v>0.0139754201318419i</v>
      </c>
      <c r="T266" t="str">
        <f t="shared" si="87"/>
        <v>0.20656478229895-0.00465752628032891i</v>
      </c>
      <c r="U266" t="str">
        <f t="shared" si="88"/>
        <v>0.0000333333333333335-0.00855120046700494i</v>
      </c>
      <c r="V266" t="str">
        <f t="shared" si="89"/>
        <v>6.66666666666667E-06-0.0855120046700494i</v>
      </c>
      <c r="W266" t="str">
        <f t="shared" si="90"/>
        <v>0.0000276033017981387-0.00777382798208363i</v>
      </c>
      <c r="X266" t="str">
        <f t="shared" si="91"/>
        <v>0.00101681779808526-0.00763857104153028i</v>
      </c>
      <c r="Y266" t="str">
        <f t="shared" si="92"/>
        <v>0.009+0.0829380460547705i</v>
      </c>
      <c r="Z266" t="str">
        <f t="shared" si="93"/>
        <v>-1.17496238113158-0.318344817997836i</v>
      </c>
      <c r="AA266" t="str">
        <f t="shared" si="94"/>
        <v>20.8309485680752-156.592594856192i</v>
      </c>
      <c r="AB266" t="str">
        <f t="shared" si="95"/>
        <v>0.974248854575811-0.0219669083629182i</v>
      </c>
      <c r="AC266" t="str">
        <f t="shared" si="96"/>
        <v>5.42812093427717-1.14452291814648i</v>
      </c>
      <c r="AD266" t="str">
        <f t="shared" si="97"/>
        <v>0.172658999826706+0.0323583936484984i</v>
      </c>
      <c r="AE266" t="str">
        <f t="shared" si="98"/>
        <v>-0.192566702623449-0.0929849931263536i</v>
      </c>
      <c r="AF266" t="str">
        <f t="shared" si="99"/>
        <v>-7.30632731583123-0.90448782227283i</v>
      </c>
      <c r="AG266" t="str">
        <f t="shared" si="100"/>
        <v>1.03136272277065-0.0954342944829707i</v>
      </c>
      <c r="AH266" t="str">
        <f t="shared" si="101"/>
        <v>1.19580677361638+0.938247996706802i</v>
      </c>
      <c r="AI266">
        <f t="shared" si="102"/>
        <v>3.6366144963664802</v>
      </c>
      <c r="AJ266">
        <f t="shared" si="103"/>
        <v>38.118264657954228</v>
      </c>
      <c r="AK266"/>
      <c r="AL266"/>
      <c r="AM266"/>
      <c r="AN266"/>
    </row>
    <row r="267" spans="1:40" x14ac:dyDescent="0.25">
      <c r="A267"/>
      <c r="B267">
        <f t="shared" si="69"/>
        <v>13300</v>
      </c>
      <c r="C267" s="237" t="str">
        <f t="shared" si="72"/>
        <v>-0.00043205303977899+0.184136019396442i</v>
      </c>
      <c r="D267" s="208" t="str">
        <f t="shared" si="73"/>
        <v>-5.96031836364426+1.41170948203939i</v>
      </c>
      <c r="E267" t="str">
        <f t="shared" si="74"/>
        <v>2870</v>
      </c>
      <c r="F267" t="str">
        <f t="shared" si="75"/>
        <v>0.777000777000777</v>
      </c>
      <c r="G267" t="str">
        <f t="shared" si="70"/>
        <v>0.777000777000777</v>
      </c>
      <c r="H267" t="str">
        <f t="shared" si="76"/>
        <v>1.35564175545083+2.34158360710883i</v>
      </c>
      <c r="I267" t="str">
        <f t="shared" si="77"/>
        <v>52.2289778659303i</v>
      </c>
      <c r="J267" t="str">
        <f t="shared" si="71"/>
        <v>-2.69243959210589+11.4260290297739i</v>
      </c>
      <c r="K267" t="str">
        <f t="shared" si="78"/>
        <v>4.33058941730909-1.02046392267467i</v>
      </c>
      <c r="L267" t="str">
        <f t="shared" si="79"/>
        <v>0.232547455639471-0.0637067091088208i</v>
      </c>
      <c r="M267" t="str">
        <f t="shared" si="80"/>
        <v>4.56313687294856-1.08417063178349i</v>
      </c>
      <c r="N267" t="str">
        <f t="shared" si="81"/>
        <v>-0.136268527488704i</v>
      </c>
      <c r="O267" t="str">
        <f t="shared" si="82"/>
        <v>0.990729802480839-0.135847187958667i</v>
      </c>
      <c r="P267" t="str">
        <f t="shared" si="83"/>
        <v>0.00927019751916103+0.135847187958667i</v>
      </c>
      <c r="Q267" t="str">
        <f t="shared" si="84"/>
        <v>-0.00927019751916103+0.000421339530037007i</v>
      </c>
      <c r="R267" t="str">
        <f t="shared" si="85"/>
        <v>-0.333264533499254-14.6693320395288i</v>
      </c>
      <c r="S267" t="str">
        <f t="shared" si="86"/>
        <v>0.0140812945267801i</v>
      </c>
      <c r="T267" t="str">
        <f t="shared" si="87"/>
        <v>0.206563184959737-0.00469279605153297i</v>
      </c>
      <c r="U267" t="str">
        <f t="shared" si="88"/>
        <v>0.0000333333333333333-0.00848690572665147i</v>
      </c>
      <c r="V267" t="str">
        <f t="shared" si="89"/>
        <v>6.66666666666667E-06-0.0848690572665147i</v>
      </c>
      <c r="W267" t="str">
        <f t="shared" si="90"/>
        <v>0.0000276033017375009-0.00771537828915404i</v>
      </c>
      <c r="X267" t="str">
        <f t="shared" si="91"/>
        <v>0.00100223900325628-0.00758301213551532i</v>
      </c>
      <c r="Y267" t="str">
        <f t="shared" si="92"/>
        <v>0.009+0.0835663645854885i</v>
      </c>
      <c r="Z267" t="str">
        <f t="shared" si="93"/>
        <v>-1.15670037767109-0.310547783308642i</v>
      </c>
      <c r="AA267" t="str">
        <f t="shared" si="94"/>
        <v>20.4352718101197-155.239287908819i</v>
      </c>
      <c r="AB267" t="str">
        <f t="shared" si="95"/>
        <v>0.974241320833218-0.0221332558584316i</v>
      </c>
      <c r="AC267" t="str">
        <f t="shared" si="96"/>
        <v>5.4216002682567-1.15724090424335i</v>
      </c>
      <c r="AD267" t="str">
        <f t="shared" si="97"/>
        <v>0.17269931727326+0.0327802584904015i</v>
      </c>
      <c r="AE267" t="str">
        <f t="shared" si="98"/>
        <v>-0.18958152890304-0.0915483275341299i</v>
      </c>
      <c r="AF267" t="str">
        <f t="shared" si="99"/>
        <v>-7.31596011909509-0.92987412506944i</v>
      </c>
      <c r="AG267" t="str">
        <f t="shared" si="100"/>
        <v>1.03119694814101-0.0946262408677696i</v>
      </c>
      <c r="AH267" t="str">
        <f t="shared" si="101"/>
        <v>1.17725668274248+0.928484367295709i</v>
      </c>
      <c r="AI267">
        <f t="shared" si="102"/>
        <v>3.5179949790155125</v>
      </c>
      <c r="AJ267">
        <f t="shared" si="103"/>
        <v>38.262305095719022</v>
      </c>
      <c r="AK267"/>
      <c r="AL267"/>
      <c r="AM267"/>
      <c r="AN267"/>
    </row>
    <row r="268" spans="1:40" x14ac:dyDescent="0.25">
      <c r="A268"/>
      <c r="B268">
        <f t="shared" si="69"/>
        <v>13400</v>
      </c>
      <c r="C268" s="237" t="str">
        <f t="shared" si="72"/>
        <v>-0.000425628583554663+0.182761884959682i</v>
      </c>
      <c r="D268" s="208" t="str">
        <f t="shared" si="73"/>
        <v>-5.96026910947988+1.40117445135756i</v>
      </c>
      <c r="E268" t="str">
        <f t="shared" si="74"/>
        <v>2870</v>
      </c>
      <c r="F268" t="str">
        <f t="shared" si="75"/>
        <v>0.777000777000777</v>
      </c>
      <c r="G268" t="str">
        <f t="shared" si="70"/>
        <v>0.777000777000777</v>
      </c>
      <c r="H268" t="str">
        <f t="shared" si="76"/>
        <v>1.36537369422424+2.35621684878555i</v>
      </c>
      <c r="I268" t="str">
        <f t="shared" si="77"/>
        <v>52.621676947629i</v>
      </c>
      <c r="J268" t="str">
        <f t="shared" si="71"/>
        <v>-2.74817374163907+11.5119390224789i</v>
      </c>
      <c r="K268" t="str">
        <f t="shared" si="78"/>
        <v>4.32459772703557-1.03238437012082i</v>
      </c>
      <c r="L268" t="str">
        <f t="shared" si="79"/>
        <v>0.232302672822677-0.0641181441177888i</v>
      </c>
      <c r="M268" t="str">
        <f t="shared" si="80"/>
        <v>4.55690039985825-1.09650251423861i</v>
      </c>
      <c r="N268" t="str">
        <f t="shared" si="81"/>
        <v>-0.137293102883356i</v>
      </c>
      <c r="O268" t="str">
        <f t="shared" si="82"/>
        <v>0.990590096807369-0.136862193856332i</v>
      </c>
      <c r="P268" t="str">
        <f t="shared" si="83"/>
        <v>0.00940990319263102+0.136862193856332i</v>
      </c>
      <c r="Q268" t="str">
        <f t="shared" si="84"/>
        <v>-0.00940990319263102+0.000430909027024001i</v>
      </c>
      <c r="R268" t="str">
        <f t="shared" si="85"/>
        <v>-0.333263494637636-14.559745971865i</v>
      </c>
      <c r="S268" t="str">
        <f t="shared" si="86"/>
        <v>0.0141871689217183i</v>
      </c>
      <c r="T268" t="str">
        <f t="shared" si="87"/>
        <v>0.206561575560156-0.0047280654938663i</v>
      </c>
      <c r="U268" t="str">
        <f t="shared" si="88"/>
        <v>0.0000333333333333333-0.00842357060928842i</v>
      </c>
      <c r="V268" t="str">
        <f t="shared" si="89"/>
        <v>6.66666666666667E-06-0.0842357060928842i</v>
      </c>
      <c r="W268" t="str">
        <f t="shared" si="90"/>
        <v>0.0000276033016764056-0.00765780098076121i</v>
      </c>
      <c r="X268" t="str">
        <f t="shared" si="91"/>
        <v>0.000987978410743164-0.00752824187452263i</v>
      </c>
      <c r="Y268" t="str">
        <f t="shared" si="92"/>
        <v>0.009+0.0841946831162065i</v>
      </c>
      <c r="Z268" t="str">
        <f t="shared" si="93"/>
        <v>-1.13886138751167-0.30300955025395i</v>
      </c>
      <c r="AA268" t="str">
        <f t="shared" si="94"/>
        <v>20.0511388157851-153.909969828905i</v>
      </c>
      <c r="AB268" t="str">
        <f t="shared" si="95"/>
        <v>0.974233730208713-0.0222996018028484i</v>
      </c>
      <c r="AC268" t="str">
        <f t="shared" si="96"/>
        <v>5.41503450530014-1.16986679900199i</v>
      </c>
      <c r="AD268" t="str">
        <f t="shared" si="97"/>
        <v>0.172740038547884+0.0332007550416671i</v>
      </c>
      <c r="AE268" t="str">
        <f t="shared" si="98"/>
        <v>-0.186666814126195-0.0901529393444322i</v>
      </c>
      <c r="AF268" t="str">
        <f t="shared" si="99"/>
        <v>-7.32564280370412-0.95504239742799i</v>
      </c>
      <c r="AG268" t="str">
        <f t="shared" si="100"/>
        <v>1.03103629334939-0.0938329382463301i</v>
      </c>
      <c r="AH268" t="str">
        <f t="shared" si="101"/>
        <v>1.15915110958152+0.918948744694767i</v>
      </c>
      <c r="AI268">
        <f t="shared" si="102"/>
        <v>3.4006678707934124</v>
      </c>
      <c r="AJ268">
        <f t="shared" si="103"/>
        <v>38.406583962510403</v>
      </c>
      <c r="AK268"/>
      <c r="AL268"/>
      <c r="AM268"/>
      <c r="AN268"/>
    </row>
    <row r="269" spans="1:40" x14ac:dyDescent="0.25">
      <c r="A269"/>
      <c r="B269">
        <f t="shared" si="69"/>
        <v>13500</v>
      </c>
      <c r="C269" s="237" t="str">
        <f t="shared" si="72"/>
        <v>-0.000419346362585057+0.181408107741339i</v>
      </c>
      <c r="D269" s="208" t="str">
        <f t="shared" si="73"/>
        <v>-5.96022094578578+1.3907954926836i</v>
      </c>
      <c r="E269" t="str">
        <f t="shared" si="74"/>
        <v>2870</v>
      </c>
      <c r="F269" t="str">
        <f t="shared" si="75"/>
        <v>0.777000777000777</v>
      </c>
      <c r="G269" t="str">
        <f t="shared" si="70"/>
        <v>0.777000777000777</v>
      </c>
      <c r="H269" t="str">
        <f t="shared" si="76"/>
        <v>1.37515393468556+2.37079148359453i</v>
      </c>
      <c r="I269" t="str">
        <f t="shared" si="77"/>
        <v>53.0143760293278i</v>
      </c>
      <c r="J269" t="str">
        <f t="shared" si="71"/>
        <v>-2.8043253754384+11.597849015184i</v>
      </c>
      <c r="K269" t="str">
        <f t="shared" si="78"/>
        <v>4.31856412915289-1.04421595392267i</v>
      </c>
      <c r="L269" t="str">
        <f t="shared" si="79"/>
        <v>0.232056577003143-0.0645282056187072i</v>
      </c>
      <c r="M269" t="str">
        <f t="shared" si="80"/>
        <v>4.55062070615603-1.10874415954138i</v>
      </c>
      <c r="N269" t="str">
        <f t="shared" si="81"/>
        <v>-0.138317678278008i</v>
      </c>
      <c r="O269" t="str">
        <f t="shared" si="82"/>
        <v>0.99044935125734-0.137877056082273i</v>
      </c>
      <c r="P269" t="str">
        <f t="shared" si="83"/>
        <v>0.00955064874265998+0.137877056082273i</v>
      </c>
      <c r="Q269" t="str">
        <f t="shared" si="84"/>
        <v>-0.00955064874265998+0.000440622195735013i</v>
      </c>
      <c r="R269" t="str">
        <f t="shared" si="85"/>
        <v>-0.333262447982809-14.4517825576965i</v>
      </c>
      <c r="S269" t="str">
        <f t="shared" si="86"/>
        <v>0.0142930433166565i</v>
      </c>
      <c r="T269" t="str">
        <f t="shared" si="87"/>
        <v>0.206559954100057-0.00476333460483327i</v>
      </c>
      <c r="U269" t="str">
        <f t="shared" si="88"/>
        <v>0.0000333333333333335-0.00836117378996038i</v>
      </c>
      <c r="V269" t="str">
        <f t="shared" si="89"/>
        <v>6.66666666666667E-06-0.0836117378996038i</v>
      </c>
      <c r="W269" t="str">
        <f t="shared" si="90"/>
        <v>0.0000276033016148528-0.00760107667058202i</v>
      </c>
      <c r="X269" t="str">
        <f t="shared" si="91"/>
        <v>0.000974026876815268-0.00747424389094294i</v>
      </c>
      <c r="Y269" t="str">
        <f t="shared" si="92"/>
        <v>0.009+0.0848230016469244i</v>
      </c>
      <c r="Z269" t="str">
        <f t="shared" si="93"/>
        <v>-1.12143254671629-0.295719304961922i</v>
      </c>
      <c r="AA269" t="str">
        <f t="shared" si="94"/>
        <v>19.6780980000002-152.604003788937i</v>
      </c>
      <c r="AB269" t="str">
        <f t="shared" si="95"/>
        <v>0.974226082701589-0.0224659461843982i</v>
      </c>
      <c r="AC269" t="str">
        <f t="shared" si="96"/>
        <v>5.40842439779861-1.18240147915837i</v>
      </c>
      <c r="AD269" t="str">
        <f t="shared" si="97"/>
        <v>0.172781161350978+0.0336199124169527i</v>
      </c>
      <c r="AE269" t="str">
        <f t="shared" si="98"/>
        <v>-0.183820360665604-0.0887971889473468i</v>
      </c>
      <c r="AF269" t="str">
        <f t="shared" si="99"/>
        <v>-7.33537488047134-0.97999599091093i</v>
      </c>
      <c r="AG269" t="str">
        <f t="shared" si="100"/>
        <v>1.03088054708027-0.0930539862740131i</v>
      </c>
      <c r="AH269" t="str">
        <f t="shared" si="101"/>
        <v>1.14147600364404+0.909632819041952i</v>
      </c>
      <c r="AI269">
        <f t="shared" si="102"/>
        <v>3.2846101733127737</v>
      </c>
      <c r="AJ269">
        <f t="shared" si="103"/>
        <v>38.551052536656883</v>
      </c>
      <c r="AK269"/>
      <c r="AL269"/>
      <c r="AM269"/>
      <c r="AN269"/>
    </row>
    <row r="270" spans="1:40" x14ac:dyDescent="0.25">
      <c r="A270"/>
      <c r="B270">
        <f t="shared" si="69"/>
        <v>13600</v>
      </c>
      <c r="C270" s="237" t="str">
        <f t="shared" si="72"/>
        <v>-0.000413202208935547+0.180074238694688i</v>
      </c>
      <c r="D270" s="208" t="str">
        <f t="shared" si="73"/>
        <v>-5.9601738406078+1.38056916332594i</v>
      </c>
      <c r="E270" t="str">
        <f t="shared" si="74"/>
        <v>2870</v>
      </c>
      <c r="F270" t="str">
        <f t="shared" si="75"/>
        <v>0.777000777000777</v>
      </c>
      <c r="G270" t="str">
        <f t="shared" si="70"/>
        <v>0.777000777000777</v>
      </c>
      <c r="H270" t="str">
        <f t="shared" si="76"/>
        <v>1.38498202039142+2.38530732045529i</v>
      </c>
      <c r="I270" t="str">
        <f t="shared" si="77"/>
        <v>53.4070751110265i</v>
      </c>
      <c r="J270" t="str">
        <f t="shared" si="71"/>
        <v>-2.86089449350391+11.683759007889i</v>
      </c>
      <c r="K270" t="str">
        <f t="shared" si="78"/>
        <v>4.31248934415739-1.05595955973276i</v>
      </c>
      <c r="L270" t="str">
        <f t="shared" si="79"/>
        <v>0.231809178158157-0.0649368882930109i</v>
      </c>
      <c r="M270" t="str">
        <f t="shared" si="80"/>
        <v>4.54429852231555-1.12089644802577i</v>
      </c>
      <c r="N270" t="str">
        <f t="shared" si="81"/>
        <v>-0.139342253672659i</v>
      </c>
      <c r="O270" t="str">
        <f t="shared" si="82"/>
        <v>0.990307565978502-0.138891773571132i</v>
      </c>
      <c r="P270" t="str">
        <f t="shared" si="83"/>
        <v>0.009692434021498+0.138891773571132i</v>
      </c>
      <c r="Q270" t="str">
        <f t="shared" si="84"/>
        <v>-0.009692434021498+0.000450480101527012i</v>
      </c>
      <c r="R270" t="str">
        <f t="shared" si="85"/>
        <v>-0.333261393533353-14.3454060031906i</v>
      </c>
      <c r="S270" t="str">
        <f t="shared" si="86"/>
        <v>0.0143989177115947i</v>
      </c>
      <c r="T270" t="str">
        <f t="shared" si="87"/>
        <v>0.206558320579358-0.00479860338193813i</v>
      </c>
      <c r="U270" t="str">
        <f t="shared" si="88"/>
        <v>0.0000333333333333333-0.00829969457091651i</v>
      </c>
      <c r="V270" t="str">
        <f t="shared" si="89"/>
        <v>6.66666666666667E-06-0.0829969457091651i</v>
      </c>
      <c r="W270" t="str">
        <f t="shared" si="90"/>
        <v>0.000027603301552842-0.00754518654247935i</v>
      </c>
      <c r="X270" t="str">
        <f t="shared" si="91"/>
        <v>0.000960375582060865-0.00742100225780206i</v>
      </c>
      <c r="Y270" t="str">
        <f t="shared" si="92"/>
        <v>0.009+0.0854513201776424i</v>
      </c>
      <c r="Z270" t="str">
        <f t="shared" si="93"/>
        <v>-1.10440146693155-0.288666777083838i</v>
      </c>
      <c r="AA270" t="str">
        <f t="shared" si="94"/>
        <v>19.3157197355531-151.320774944502i</v>
      </c>
      <c r="AB270" t="str">
        <f t="shared" si="95"/>
        <v>0.974218378311459-0.0226322889913098i</v>
      </c>
      <c r="AC270" t="str">
        <f t="shared" si="96"/>
        <v>5.40177068463236-1.19484579727057i</v>
      </c>
      <c r="AD270" t="str">
        <f t="shared" si="97"/>
        <v>0.172822683464937+0.0340377588672678i</v>
      </c>
      <c r="AE270" t="str">
        <f t="shared" si="98"/>
        <v>-0.181040054986352-0.0874795178668767i</v>
      </c>
      <c r="AF270" t="str">
        <f t="shared" si="99"/>
        <v>-7.34515586099922-1.00473815712935i</v>
      </c>
      <c r="AG270" t="str">
        <f t="shared" si="100"/>
        <v>1.03072950873226-0.0922889988566901i</v>
      </c>
      <c r="AH270" t="str">
        <f t="shared" si="101"/>
        <v>1.12421785845598+0.900528681269841i</v>
      </c>
      <c r="AI270">
        <f t="shared" si="102"/>
        <v>3.1697994405054293</v>
      </c>
      <c r="AJ270">
        <f t="shared" si="103"/>
        <v>38.695664516335732</v>
      </c>
      <c r="AK270"/>
      <c r="AL270"/>
      <c r="AM270"/>
      <c r="AN270"/>
    </row>
    <row r="271" spans="1:40" x14ac:dyDescent="0.25">
      <c r="A271"/>
      <c r="B271">
        <f t="shared" si="69"/>
        <v>13700</v>
      </c>
      <c r="C271" s="237" t="str">
        <f t="shared" si="72"/>
        <v>-0.000407192106227091+0.178759841883514i</v>
      </c>
      <c r="D271" s="208" t="str">
        <f t="shared" si="73"/>
        <v>-5.9601277631537+1.37049212110694i</v>
      </c>
      <c r="E271" t="str">
        <f t="shared" si="74"/>
        <v>2870</v>
      </c>
      <c r="F271" t="str">
        <f t="shared" si="75"/>
        <v>0.777000777000777</v>
      </c>
      <c r="G271" t="str">
        <f t="shared" si="70"/>
        <v>0.777000777000777</v>
      </c>
      <c r="H271" t="str">
        <f t="shared" si="76"/>
        <v>1.39485749451841+2.39976417264375i</v>
      </c>
      <c r="I271" t="str">
        <f t="shared" si="77"/>
        <v>53.7997741927252i</v>
      </c>
      <c r="J271" t="str">
        <f t="shared" si="71"/>
        <v>-2.91788109583558+11.7696690005941i</v>
      </c>
      <c r="K271" t="str">
        <f t="shared" si="78"/>
        <v>4.30637407924855-1.06761604908357i</v>
      </c>
      <c r="L271" t="str">
        <f t="shared" si="79"/>
        <v>0.231560486284112-0.0653441869097295i</v>
      </c>
      <c r="M271" t="str">
        <f t="shared" si="80"/>
        <v>4.53793456553266-1.1329602359933i</v>
      </c>
      <c r="N271" t="str">
        <f t="shared" si="81"/>
        <v>-0.140366829067311i</v>
      </c>
      <c r="O271" t="str">
        <f t="shared" si="82"/>
        <v>0.990164741119694-0.139906345257708i</v>
      </c>
      <c r="P271" t="str">
        <f t="shared" si="83"/>
        <v>0.00983525888030601+0.139906345257708i</v>
      </c>
      <c r="Q271" t="str">
        <f t="shared" si="84"/>
        <v>-0.00983525888030601+0.00046048380960298i</v>
      </c>
      <c r="R271" t="str">
        <f t="shared" si="85"/>
        <v>-0.333260331291192-14.240581559587i</v>
      </c>
      <c r="S271" t="str">
        <f t="shared" si="86"/>
        <v>0.0145047921065329i</v>
      </c>
      <c r="T271" t="str">
        <f t="shared" si="87"/>
        <v>0.206556674997935-0.00483387182273302i</v>
      </c>
      <c r="U271" t="str">
        <f t="shared" si="88"/>
        <v>0.0000333333333333334-0.00823911285872006i</v>
      </c>
      <c r="V271" t="str">
        <f t="shared" si="89"/>
        <v>6.66666666666667E-06-0.0823911285872006i</v>
      </c>
      <c r="W271" t="str">
        <f t="shared" si="90"/>
        <v>0.0000276033014903739-0.00749011232969251i</v>
      </c>
      <c r="X271" t="str">
        <f t="shared" si="91"/>
        <v>0.000947016017756336-0.00736850147438014i</v>
      </c>
      <c r="Y271" t="str">
        <f t="shared" si="92"/>
        <v>0.009+0.0860796387083603i</v>
      </c>
      <c r="Z271" t="str">
        <f t="shared" si="93"/>
        <v>-1.08775621524726-0.281842207966188i</v>
      </c>
      <c r="AA271" t="str">
        <f t="shared" si="94"/>
        <v>18.9635950874488-150.059689530338i</v>
      </c>
      <c r="AB271" t="str">
        <f t="shared" si="95"/>
        <v>0.974210617037739-0.0227986302120382i</v>
      </c>
      <c r="AC271" t="str">
        <f t="shared" si="96"/>
        <v>5.3950740916991-1.20720058267226i</v>
      </c>
      <c r="AD271" t="str">
        <f t="shared" si="97"/>
        <v>0.172864602750562+0.0344543218114189i</v>
      </c>
      <c r="AE271" t="str">
        <f t="shared" si="98"/>
        <v>-0.178323863904865-0.0861984440109165i</v>
      </c>
      <c r="AF271" t="str">
        <f t="shared" si="99"/>
        <v>-7.35498525767211-1.02927205153681i</v>
      </c>
      <c r="AG271" t="str">
        <f t="shared" si="100"/>
        <v>1.03058298777916-0.0915376035383183i</v>
      </c>
      <c r="AH271" t="str">
        <f t="shared" si="101"/>
        <v>1.10736368712826+0.891628799655561i</v>
      </c>
      <c r="AI271">
        <f t="shared" si="102"/>
        <v>3.0562137623232397</v>
      </c>
      <c r="AJ271">
        <f t="shared" si="103"/>
        <v>38.840375895900955</v>
      </c>
      <c r="AK271"/>
      <c r="AL271"/>
      <c r="AM271"/>
      <c r="AN271"/>
    </row>
    <row r="272" spans="1:40" x14ac:dyDescent="0.25">
      <c r="A272"/>
      <c r="B272">
        <f t="shared" si="69"/>
        <v>13800</v>
      </c>
      <c r="C272" s="237" t="str">
        <f t="shared" si="72"/>
        <v>-0.000401312183070938+0.177464494007104i</v>
      </c>
      <c r="D272" s="208" t="str">
        <f t="shared" si="73"/>
        <v>-5.96008268374284+1.36056112072113i</v>
      </c>
      <c r="E272" t="str">
        <f t="shared" si="74"/>
        <v>2870</v>
      </c>
      <c r="F272" t="str">
        <f t="shared" si="75"/>
        <v>0.777000777000777</v>
      </c>
      <c r="G272" t="str">
        <f t="shared" si="70"/>
        <v>0.777000777000777</v>
      </c>
      <c r="H272" t="str">
        <f t="shared" si="76"/>
        <v>1.40477989990796+2.41416185777853i</v>
      </c>
      <c r="I272" t="str">
        <f t="shared" si="77"/>
        <v>54.1924732744239i</v>
      </c>
      <c r="J272" t="str">
        <f t="shared" si="71"/>
        <v>-2.97528518243341+11.8555789932992i</v>
      </c>
      <c r="K272" t="str">
        <f t="shared" si="78"/>
        <v>4.30021902884812-1.07918626032363i</v>
      </c>
      <c r="L272" t="str">
        <f t="shared" si="79"/>
        <v>0.231310511395611-0.0657500963254318i</v>
      </c>
      <c r="M272" t="str">
        <f t="shared" si="80"/>
        <v>4.53152954024373-1.14493635664906i</v>
      </c>
      <c r="N272" t="str">
        <f t="shared" si="81"/>
        <v>-0.141391404461963i</v>
      </c>
      <c r="O272" t="str">
        <f t="shared" si="82"/>
        <v>0.990020876830847-0.140920770076947i</v>
      </c>
      <c r="P272" t="str">
        <f t="shared" si="83"/>
        <v>0.00997912316915295+0.140920770076947i</v>
      </c>
      <c r="Q272" t="str">
        <f t="shared" si="84"/>
        <v>-0.00997912316915295+0.000470634385015989i</v>
      </c>
      <c r="R272" t="str">
        <f t="shared" si="85"/>
        <v>-0.333259261253546-14.1372754853363i</v>
      </c>
      <c r="S272" t="str">
        <f t="shared" si="86"/>
        <v>0.0146106665014711i</v>
      </c>
      <c r="T272" t="str">
        <f t="shared" si="87"/>
        <v>0.206555017355672-0.00486913992470219i</v>
      </c>
      <c r="U272" t="str">
        <f t="shared" si="88"/>
        <v>0.0000333333333333334-0.00817940914235255i</v>
      </c>
      <c r="V272" t="str">
        <f t="shared" si="89"/>
        <v>6.66666666666667E-06-0.0817940914235255i</v>
      </c>
      <c r="W272" t="str">
        <f t="shared" si="90"/>
        <v>0.0000276033014274479-0.00743583629493199i</v>
      </c>
      <c r="X272" t="str">
        <f t="shared" si="91"/>
        <v>0.000933939972895213-0.00731672645237417i</v>
      </c>
      <c r="Y272" t="str">
        <f t="shared" si="92"/>
        <v>0.009+0.0867079572390783i</v>
      </c>
      <c r="Z272" t="str">
        <f t="shared" si="93"/>
        <v>-1.07148529497453-0.27523632094288i</v>
      </c>
      <c r="AA272" t="str">
        <f t="shared" si="94"/>
        <v>18.6213346310217-148.820173997591i</v>
      </c>
      <c r="AB272" t="str">
        <f t="shared" si="95"/>
        <v>0.97420279887988-0.0229649698347179i</v>
      </c>
      <c r="AC272" t="str">
        <f t="shared" si="96"/>
        <v>5.38833533241918-1.21946664238368i</v>
      </c>
      <c r="AD272" t="str">
        <f t="shared" si="97"/>
        <v>0.17290691714365+0.0348696278661273i</v>
      </c>
      <c r="AE272" t="str">
        <f t="shared" si="98"/>
        <v>-0.175669831032281-0.0849525572399829i</v>
      </c>
      <c r="AF272" t="str">
        <f t="shared" si="99"/>
        <v>-7.3648625836508-1.0536007370574i</v>
      </c>
      <c r="AG272" t="str">
        <f t="shared" si="100"/>
        <v>1.03044080317452-0.0907994409184175i</v>
      </c>
      <c r="AH272" t="str">
        <f t="shared" si="101"/>
        <v>1.0909009991387+0.882925997954306i</v>
      </c>
      <c r="AI272">
        <f t="shared" si="102"/>
        <v>2.9438317489608594</v>
      </c>
      <c r="AJ272">
        <f t="shared" si="103"/>
        <v>38.985144849338894</v>
      </c>
      <c r="AK272"/>
      <c r="AL272"/>
      <c r="AM272"/>
      <c r="AN272"/>
    </row>
    <row r="273" spans="1:40" x14ac:dyDescent="0.25">
      <c r="A273"/>
      <c r="B273">
        <f t="shared" si="69"/>
        <v>13900</v>
      </c>
      <c r="C273" s="237" t="str">
        <f t="shared" si="72"/>
        <v>-0.000395558706832739+0.176187783945749i</v>
      </c>
      <c r="D273" s="208" t="str">
        <f t="shared" si="73"/>
        <v>-5.96003857375835+1.35077301025074i</v>
      </c>
      <c r="E273" t="str">
        <f t="shared" si="74"/>
        <v>2870</v>
      </c>
      <c r="F273" t="str">
        <f t="shared" si="75"/>
        <v>0.777000777000777</v>
      </c>
      <c r="G273" t="str">
        <f t="shared" si="70"/>
        <v>0.777000777000777</v>
      </c>
      <c r="H273" t="str">
        <f t="shared" si="76"/>
        <v>1.41474877911121+2.42850019780684i</v>
      </c>
      <c r="I273" t="str">
        <f t="shared" si="77"/>
        <v>54.5851723561227i</v>
      </c>
      <c r="J273" t="str">
        <f t="shared" si="71"/>
        <v>-3.03310675329741+11.9414889860042i</v>
      </c>
      <c r="K273" t="str">
        <f t="shared" si="78"/>
        <v>4.29402487509201-1.09067100951426i</v>
      </c>
      <c r="L273" t="str">
        <f t="shared" si="79"/>
        <v>0.231059263524596-0.0661546114841614i</v>
      </c>
      <c r="M273" t="str">
        <f t="shared" si="80"/>
        <v>4.52508413861661-1.15682562099842i</v>
      </c>
      <c r="N273" t="str">
        <f t="shared" si="81"/>
        <v>-0.142415979856615i</v>
      </c>
      <c r="O273" t="str">
        <f t="shared" si="82"/>
        <v>0.989875973262984-0.141935046963953i</v>
      </c>
      <c r="P273" t="str">
        <f t="shared" si="83"/>
        <v>0.010124026737016+0.141935046963953i</v>
      </c>
      <c r="Q273" t="str">
        <f t="shared" si="84"/>
        <v>-0.010124026737016+0.000480932892661989i</v>
      </c>
      <c r="R273" t="str">
        <f t="shared" si="85"/>
        <v>-0.333258183421831-14.03545500987i</v>
      </c>
      <c r="S273" t="str">
        <f t="shared" si="86"/>
        <v>0.0147165408964093i</v>
      </c>
      <c r="T273" t="str">
        <f t="shared" si="87"/>
        <v>0.206553347652465-0.00490440768539045i</v>
      </c>
      <c r="U273" t="str">
        <f t="shared" si="88"/>
        <v>0.0000333333333333332-0.00812056447226363i</v>
      </c>
      <c r="V273" t="str">
        <f t="shared" si="89"/>
        <v>6.66666666666667E-06-0.0812056447226363i</v>
      </c>
      <c r="W273" t="str">
        <f t="shared" si="90"/>
        <v>0.0000276033013640642-0.00738234121133382i</v>
      </c>
      <c r="X273" t="str">
        <f t="shared" si="91"/>
        <v>0.000921139521841225-0.00726566250258139i</v>
      </c>
      <c r="Y273" t="str">
        <f t="shared" si="92"/>
        <v>0.009+0.0873362757697962i</v>
      </c>
      <c r="Z273" t="str">
        <f t="shared" si="93"/>
        <v>-1.05557762730144-0.268840293589963i</v>
      </c>
      <c r="AA273" t="str">
        <f t="shared" si="94"/>
        <v>18.2885673475857-147.601674190363i</v>
      </c>
      <c r="AB273" t="str">
        <f t="shared" si="95"/>
        <v>0.974194923837393-0.0231313078477693i</v>
      </c>
      <c r="AC273" t="str">
        <f t="shared" si="96"/>
        <v>5.3815551082119-1.2316447619891i</v>
      </c>
      <c r="AD273" t="str">
        <f t="shared" si="97"/>
        <v>0.172949624651768+0.0352837028748095i</v>
      </c>
      <c r="AE273" t="str">
        <f t="shared" si="98"/>
        <v>-0.173076073392783-0.0837405152306556i</v>
      </c>
      <c r="AF273" t="str">
        <f t="shared" si="99"/>
        <v>-7.37478735286956-1.0777271875561i</v>
      </c>
      <c r="AG273" t="str">
        <f t="shared" si="100"/>
        <v>1.03030278279639-0.0900741640978896i</v>
      </c>
      <c r="AH273" t="str">
        <f t="shared" si="101"/>
        <v>1.0748177782637+0.87441343499639i</v>
      </c>
      <c r="AI273">
        <f t="shared" si="102"/>
        <v>2.8326325155866687</v>
      </c>
      <c r="AJ273">
        <f t="shared" si="103"/>
        <v>39.129931620373661</v>
      </c>
      <c r="AK273"/>
      <c r="AL273"/>
      <c r="AM273"/>
      <c r="AN273"/>
    </row>
    <row r="274" spans="1:40" x14ac:dyDescent="0.25">
      <c r="A274"/>
      <c r="B274">
        <f t="shared" ref="B274:B337" si="104">B273+100</f>
        <v>14000</v>
      </c>
      <c r="C274" s="237" t="str">
        <f t="shared" si="72"/>
        <v>-0.00038992807770735+0.174929312325723i</v>
      </c>
      <c r="D274" s="208" t="str">
        <f t="shared" si="73"/>
        <v>-5.95999540560171+1.34112472783054i</v>
      </c>
      <c r="E274" t="str">
        <f t="shared" si="74"/>
        <v>2870</v>
      </c>
      <c r="F274" t="str">
        <f t="shared" si="75"/>
        <v>0.777000777000777</v>
      </c>
      <c r="G274" t="str">
        <f t="shared" si="70"/>
        <v>0.777000777000777</v>
      </c>
      <c r="H274" t="str">
        <f t="shared" si="76"/>
        <v>1.4247636744334+2.44277901899016i</v>
      </c>
      <c r="I274" t="str">
        <f t="shared" si="77"/>
        <v>54.9778714378214i</v>
      </c>
      <c r="J274" t="str">
        <f t="shared" si="71"/>
        <v>-3.09134580842758+12.0273989787093i</v>
      </c>
      <c r="K274" t="str">
        <f t="shared" si="78"/>
        <v>4.2877922882966-1.10207109128895i</v>
      </c>
      <c r="L274" t="str">
        <f t="shared" si="79"/>
        <v>0.230806752719457-0.0665577274173603i</v>
      </c>
      <c r="M274" t="str">
        <f t="shared" si="80"/>
        <v>4.51859904101606-1.16862881870631i</v>
      </c>
      <c r="N274" t="str">
        <f t="shared" si="81"/>
        <v>-0.143440555251267i</v>
      </c>
      <c r="O274" t="str">
        <f t="shared" si="82"/>
        <v>0.989730030568218-0.142949174853984i</v>
      </c>
      <c r="P274" t="str">
        <f t="shared" si="83"/>
        <v>0.010269969431782+0.142949174853984i</v>
      </c>
      <c r="Q274" t="str">
        <f t="shared" si="84"/>
        <v>-0.010269969431782+0.000491380397282998i</v>
      </c>
      <c r="R274" t="str">
        <f t="shared" si="85"/>
        <v>-0.333257097795562-13.9350882989205i</v>
      </c>
      <c r="S274" t="str">
        <f t="shared" si="86"/>
        <v>0.0148224152913475i</v>
      </c>
      <c r="T274" t="str">
        <f t="shared" si="87"/>
        <v>0.206551665888197-0.00493967510231503i</v>
      </c>
      <c r="U274" t="str">
        <f t="shared" si="88"/>
        <v>0.0000333333333333334-0.00806256044031891i</v>
      </c>
      <c r="V274" t="str">
        <f t="shared" si="89"/>
        <v>6.66666666666667E-06-0.0806256044031892i</v>
      </c>
      <c r="W274" t="str">
        <f t="shared" si="90"/>
        <v>0.0000276033013002233-0.00732961034423037i</v>
      </c>
      <c r="X274" t="str">
        <f t="shared" si="91"/>
        <v>0.000908607012571463-0.00721529532208154i</v>
      </c>
      <c r="Y274" t="str">
        <f t="shared" si="92"/>
        <v>0.009+0.0879645943005142i</v>
      </c>
      <c r="Z274" t="str">
        <f t="shared" si="93"/>
        <v>-1.04002253378686-0.262645731798055i</v>
      </c>
      <c r="AA274" t="str">
        <f t="shared" si="94"/>
        <v>17.9649395919106-146.403654559734i</v>
      </c>
      <c r="AB274" t="str">
        <f t="shared" si="95"/>
        <v>0.974186991909726-0.0232976442394824i</v>
      </c>
      <c r="AC274" t="str">
        <f t="shared" si="96"/>
        <v>5.37473410894738-1.24373570647298i</v>
      </c>
      <c r="AD274" t="str">
        <f t="shared" si="97"/>
        <v>0.172992723351181+0.0356965719351572i</v>
      </c>
      <c r="AE274" t="str">
        <f t="shared" si="98"/>
        <v>-0.170540778207793-0.0825610396118163i</v>
      </c>
      <c r="AF274" t="str">
        <f t="shared" si="99"/>
        <v>-7.38475908003511-1.10165429115962i</v>
      </c>
      <c r="AG274" t="str">
        <f t="shared" si="100"/>
        <v>1.03016876292929-0.08936143815169i</v>
      </c>
      <c r="AH274" t="str">
        <f t="shared" si="101"/>
        <v>1.0591024615998+0.866084585638527i</v>
      </c>
      <c r="AI274">
        <f t="shared" si="102"/>
        <v>2.7225956675692</v>
      </c>
      <c r="AJ274">
        <f t="shared" si="103"/>
        <v>39.274698418811184</v>
      </c>
      <c r="AK274"/>
      <c r="AL274"/>
      <c r="AM274"/>
      <c r="AN274"/>
    </row>
    <row r="275" spans="1:40" x14ac:dyDescent="0.25">
      <c r="A275"/>
      <c r="B275">
        <f t="shared" si="104"/>
        <v>14100</v>
      </c>
      <c r="C275" s="237" t="str">
        <f t="shared" si="72"/>
        <v>-0.000384416823086731+0.173688691102768i</v>
      </c>
      <c r="D275" s="208" t="str">
        <f t="shared" si="73"/>
        <v>-5.95995315264963+1.33161329845456i</v>
      </c>
      <c r="E275" t="str">
        <f t="shared" si="74"/>
        <v>2870</v>
      </c>
      <c r="F275" t="str">
        <f t="shared" si="75"/>
        <v>0.777000777000777</v>
      </c>
      <c r="G275" t="str">
        <f t="shared" si="70"/>
        <v>0.777000777000777</v>
      </c>
      <c r="H275" t="str">
        <f t="shared" si="76"/>
        <v>1.43482412797805+2.45699815188946i</v>
      </c>
      <c r="I275" t="str">
        <f t="shared" si="77"/>
        <v>55.3705705195201i</v>
      </c>
      <c r="J275" t="str">
        <f t="shared" si="71"/>
        <v>-3.15000234782392+12.1133089714144i</v>
      </c>
      <c r="K275" t="str">
        <f t="shared" si="78"/>
        <v>4.28152192740143-1.11338727967733i</v>
      </c>
      <c r="L275" t="str">
        <f t="shared" si="79"/>
        <v>0.230552989044166-0.0669594392437856i</v>
      </c>
      <c r="M275" t="str">
        <f t="shared" si="80"/>
        <v>4.5120749164456-1.18034671892112i</v>
      </c>
      <c r="N275" t="str">
        <f t="shared" si="81"/>
        <v>-0.144465130645919i</v>
      </c>
      <c r="O275" t="str">
        <f t="shared" si="82"/>
        <v>0.989583048899752-0.143963152682454i</v>
      </c>
      <c r="P275" t="str">
        <f t="shared" si="83"/>
        <v>0.010416951100248+0.143963152682454i</v>
      </c>
      <c r="Q275" t="str">
        <f t="shared" si="84"/>
        <v>-0.010416951100248+0.000501977963465017i</v>
      </c>
      <c r="R275" t="str">
        <f t="shared" si="85"/>
        <v>-0.333256004373883-13.8361444213183i</v>
      </c>
      <c r="S275" t="str">
        <f t="shared" si="86"/>
        <v>0.0149282896862857i</v>
      </c>
      <c r="T275" t="str">
        <f t="shared" si="87"/>
        <v>0.206549972062725-0.00497494217298742i</v>
      </c>
      <c r="U275" t="str">
        <f t="shared" si="88"/>
        <v>0.0000333333333333334-0.00800537916060036i</v>
      </c>
      <c r="V275" t="str">
        <f t="shared" si="89"/>
        <v>6.66666666666667E-06-0.0800537916060036i</v>
      </c>
      <c r="W275" t="str">
        <f t="shared" si="90"/>
        <v>0.0000276033012359245-0.00727762743369616i</v>
      </c>
      <c r="X275" t="str">
        <f t="shared" si="91"/>
        <v>0.000896335055477548-0.00716561098189617i</v>
      </c>
      <c r="Y275" t="str">
        <f t="shared" si="92"/>
        <v>0.009+0.0885929128312322i</v>
      </c>
      <c r="Z275" t="str">
        <f t="shared" si="93"/>
        <v>-1.02480971965402-0.256644645529381i</v>
      </c>
      <c r="AA275" t="str">
        <f t="shared" si="94"/>
        <v>17.6501141262803-145.225597413496i</v>
      </c>
      <c r="AB275" t="str">
        <f t="shared" si="95"/>
        <v>0.974179003096204-0.0234639789981205i</v>
      </c>
      <c r="AC275" t="str">
        <f t="shared" si="96"/>
        <v>5.3678730133751-1.25574022102388i</v>
      </c>
      <c r="AD275" t="str">
        <f t="shared" si="97"/>
        <v>0.173036211383918+0.036108259425531i</v>
      </c>
      <c r="AE275" t="str">
        <f t="shared" si="98"/>
        <v>-0.168062199837397-0.0814129123534455i</v>
      </c>
      <c r="AF275" t="str">
        <f t="shared" si="99"/>
        <v>-7.39477728062768-1.1253848534349i</v>
      </c>
      <c r="AG275" t="str">
        <f t="shared" si="100"/>
        <v>1.03003858778045-0.0886609396269405i</v>
      </c>
      <c r="AH275" t="str">
        <f t="shared" si="101"/>
        <v>1.04374391961801+0.857933222968288i</v>
      </c>
      <c r="AI275">
        <f t="shared" si="102"/>
        <v>2.6137012861822599</v>
      </c>
      <c r="AJ275">
        <f t="shared" si="103"/>
        <v>39.419409322722963</v>
      </c>
      <c r="AK275"/>
      <c r="AL275"/>
      <c r="AM275"/>
      <c r="AN275"/>
    </row>
    <row r="276" spans="1:40" x14ac:dyDescent="0.25">
      <c r="A276"/>
      <c r="B276">
        <f t="shared" si="104"/>
        <v>14200</v>
      </c>
      <c r="C276" s="237" t="str">
        <f t="shared" si="72"/>
        <v>-0.00037902159220449+0.172465543163183i</v>
      </c>
      <c r="D276" s="208" t="str">
        <f t="shared" si="73"/>
        <v>-5.95991178921286+1.32223583091774i</v>
      </c>
      <c r="E276" t="str">
        <f t="shared" si="74"/>
        <v>2870</v>
      </c>
      <c r="F276" t="str">
        <f t="shared" si="75"/>
        <v>0.777000777000777</v>
      </c>
      <c r="G276" t="str">
        <f t="shared" si="70"/>
        <v>0.777000777000777</v>
      </c>
      <c r="H276" t="str">
        <f t="shared" si="76"/>
        <v>1.44492968169068+2.47115743135006i</v>
      </c>
      <c r="I276" t="str">
        <f t="shared" si="77"/>
        <v>55.7632696012188i</v>
      </c>
      <c r="J276" t="str">
        <f t="shared" si="71"/>
        <v>-3.20907637148642+12.1992189641195i</v>
      </c>
      <c r="K276" t="str">
        <f t="shared" si="78"/>
        <v>4.27521444038882-1.12462032889493i</v>
      </c>
      <c r="L276" t="str">
        <f t="shared" si="79"/>
        <v>0.230297982577398-0.0673597421694141i</v>
      </c>
      <c r="M276" t="str">
        <f t="shared" si="80"/>
        <v>4.50551242296622-1.19198007106434i</v>
      </c>
      <c r="N276" t="str">
        <f t="shared" si="81"/>
        <v>-0.145489706040571i</v>
      </c>
      <c r="O276" t="str">
        <f t="shared" si="82"/>
        <v>0.989435028411881-0.144976979384936i</v>
      </c>
      <c r="P276" t="str">
        <f t="shared" si="83"/>
        <v>0.010564971588119+0.144976979384936i</v>
      </c>
      <c r="Q276" t="str">
        <f t="shared" si="84"/>
        <v>-0.010564971588119+0.000512726655634982i</v>
      </c>
      <c r="R276" t="str">
        <f t="shared" si="85"/>
        <v>-0.333254903157805-13.7385933171968i</v>
      </c>
      <c r="S276" t="str">
        <f t="shared" si="86"/>
        <v>0.0150341640812239i</v>
      </c>
      <c r="T276" t="str">
        <f t="shared" si="87"/>
        <v>0.206548266175943-0.00501020889494682i</v>
      </c>
      <c r="U276" t="str">
        <f t="shared" si="88"/>
        <v>0.0000333333333333333-0.00794900325101863i</v>
      </c>
      <c r="V276" t="str">
        <f t="shared" si="89"/>
        <v>6.66666666666667E-06-0.0794900325101863i</v>
      </c>
      <c r="W276" t="str">
        <f t="shared" si="90"/>
        <v>0.0000276033011711679-0.0072263766778318i</v>
      </c>
      <c r="X276" t="str">
        <f t="shared" si="91"/>
        <v>0.000884316512695296-0.00711659591510645i</v>
      </c>
      <c r="Y276" t="str">
        <f t="shared" si="92"/>
        <v>0.009+0.0892212313619501i</v>
      </c>
      <c r="Z276" t="str">
        <f t="shared" si="93"/>
        <v>-1.00992925784712-0.250829426137202i</v>
      </c>
      <c r="AA276" t="str">
        <f t="shared" si="94"/>
        <v>17.3437692163065-144.067002199906i</v>
      </c>
      <c r="AB276" t="str">
        <f t="shared" si="95"/>
        <v>0.974170957396328-0.0236303121120773i</v>
      </c>
      <c r="AC276" t="str">
        <f t="shared" si="96"/>
        <v>5.36097248953143-1.26765903180562i</v>
      </c>
      <c r="AD276" t="str">
        <f t="shared" si="97"/>
        <v>0.173080086955013+0.0365187890302453i</v>
      </c>
      <c r="AE276" t="str">
        <f t="shared" si="98"/>
        <v>-0.16563865687091-0.0802949723894944i</v>
      </c>
      <c r="AF276" t="str">
        <f t="shared" si="99"/>
        <v>-7.40484147090354-1.14892160043232i</v>
      </c>
      <c r="AG276" t="str">
        <f t="shared" si="100"/>
        <v>1.02991210902799-0.0879723560651718i</v>
      </c>
      <c r="AH276" t="str">
        <f t="shared" si="101"/>
        <v>1.02873143719762+0.849953401669505i</v>
      </c>
      <c r="AI276">
        <f t="shared" si="102"/>
        <v>2.5059299147787901</v>
      </c>
      <c r="AJ276">
        <f t="shared" si="103"/>
        <v>39.564030186092474</v>
      </c>
      <c r="AK276"/>
      <c r="AL276"/>
      <c r="AM276"/>
      <c r="AN276"/>
    </row>
    <row r="277" spans="1:40" x14ac:dyDescent="0.25">
      <c r="A277"/>
      <c r="B277">
        <f t="shared" si="104"/>
        <v>14300</v>
      </c>
      <c r="C277" s="237" t="str">
        <f t="shared" si="72"/>
        <v>-0.000373739151041672+0.171259501941647i</v>
      </c>
      <c r="D277" s="208" t="str">
        <f t="shared" si="73"/>
        <v>-5.95987129049728+1.31298951488596i</v>
      </c>
      <c r="E277" t="str">
        <f t="shared" si="74"/>
        <v>2870</v>
      </c>
      <c r="F277" t="str">
        <f t="shared" si="75"/>
        <v>0.777000777000777</v>
      </c>
      <c r="G277" t="str">
        <f t="shared" si="70"/>
        <v>0.777000777000777</v>
      </c>
      <c r="H277" t="str">
        <f t="shared" si="76"/>
        <v>1.45507987740244+2.48525669648621i</v>
      </c>
      <c r="I277" t="str">
        <f t="shared" si="77"/>
        <v>56.1559686829176i</v>
      </c>
      <c r="J277" t="str">
        <f t="shared" si="71"/>
        <v>-3.26856787941508+12.2851289568245i</v>
      </c>
      <c r="K277" t="str">
        <f t="shared" si="78"/>
        <v>4.26887046468222-1.1357709741006i</v>
      </c>
      <c r="L277" t="str">
        <f t="shared" si="79"/>
        <v>0.23004174341167-0.0677586314873385i</v>
      </c>
      <c r="M277" t="str">
        <f t="shared" si="80"/>
        <v>4.49891220809389-1.20352960558794i</v>
      </c>
      <c r="N277" t="str">
        <f t="shared" si="81"/>
        <v>-0.146514281435223i</v>
      </c>
      <c r="O277" t="str">
        <f t="shared" si="82"/>
        <v>0.989285969259991-0.14599065389716i</v>
      </c>
      <c r="P277" t="str">
        <f t="shared" si="83"/>
        <v>0.010714030740009+0.14599065389716i</v>
      </c>
      <c r="Q277" t="str">
        <f t="shared" si="84"/>
        <v>-0.010714030740009+0.000523627538062982i</v>
      </c>
      <c r="R277" t="str">
        <f t="shared" si="85"/>
        <v>-0.333253794145887-13.642405767525i</v>
      </c>
      <c r="S277" t="str">
        <f t="shared" si="86"/>
        <v>0.015140038476162i</v>
      </c>
      <c r="T277" t="str">
        <f t="shared" si="87"/>
        <v>0.206546548227743-0.0050454752656957i</v>
      </c>
      <c r="U277" t="str">
        <f t="shared" si="88"/>
        <v>0.0000333333333333333-0.00789341581569684i</v>
      </c>
      <c r="V277" t="str">
        <f t="shared" si="89"/>
        <v>6.66666666666667E-06-0.0789341581569684i</v>
      </c>
      <c r="W277" t="str">
        <f t="shared" si="90"/>
        <v>0.0000276033011059538-0.0071758427167492i</v>
      </c>
      <c r="X277" t="str">
        <f t="shared" si="91"/>
        <v>0.000872544487934502-0.00706823690540965i</v>
      </c>
      <c r="Y277" t="str">
        <f t="shared" si="92"/>
        <v>0.009+0.0898495498926681i</v>
      </c>
      <c r="Z277" t="str">
        <f t="shared" si="93"/>
        <v>-0.995371573815582-0.245192825135038i</v>
      </c>
      <c r="AA277" t="str">
        <f t="shared" si="94"/>
        <v>17.0455977840647-142.927384823849i</v>
      </c>
      <c r="AB277" t="str">
        <f t="shared" si="95"/>
        <v>0.974162854809588-0.0237966435695733i</v>
      </c>
      <c r="AC277" t="str">
        <f t="shared" si="96"/>
        <v>5.35403319512485-1.27949284669422i</v>
      </c>
      <c r="AD277" t="str">
        <f t="shared" si="97"/>
        <v>0.173124348329853+0.0369281837638031i</v>
      </c>
      <c r="AE277" t="str">
        <f t="shared" si="98"/>
        <v>-0.16326852935873-0.0792061124577868i</v>
      </c>
      <c r="AF277" t="str">
        <f t="shared" si="99"/>
        <v>-7.41495116789972-1.17226718160025i</v>
      </c>
      <c r="AG277" t="str">
        <f t="shared" si="100"/>
        <v>1.02978918539849-0.0872953855474023i</v>
      </c>
      <c r="AH277" t="str">
        <f t="shared" si="101"/>
        <v>1.01405469558777+0.842139442463598i</v>
      </c>
      <c r="AI277">
        <f t="shared" si="102"/>
        <v>2.3992625454167276</v>
      </c>
      <c r="AJ277">
        <f t="shared" si="103"/>
        <v>39.708528551594732</v>
      </c>
      <c r="AK277"/>
      <c r="AL277"/>
      <c r="AM277"/>
      <c r="AN277"/>
    </row>
    <row r="278" spans="1:40" x14ac:dyDescent="0.25">
      <c r="A278"/>
      <c r="B278">
        <f t="shared" si="104"/>
        <v>14400</v>
      </c>
      <c r="C278" s="237" t="str">
        <f t="shared" si="72"/>
        <v>-0.000368566377479302+0.170070211054967i</v>
      </c>
      <c r="D278" s="208" t="str">
        <f t="shared" si="73"/>
        <v>-5.95983163256663+1.30387161808808i</v>
      </c>
      <c r="E278" t="str">
        <f t="shared" si="74"/>
        <v>2870</v>
      </c>
      <c r="F278" t="str">
        <f t="shared" si="75"/>
        <v>0.777000777000777</v>
      </c>
      <c r="G278" t="str">
        <f t="shared" si="70"/>
        <v>0.777000777000777</v>
      </c>
      <c r="H278" t="str">
        <f t="shared" si="76"/>
        <v>1.4652742568732+2.49929579066529i</v>
      </c>
      <c r="I278" t="str">
        <f t="shared" si="77"/>
        <v>56.5486677646163i</v>
      </c>
      <c r="J278" t="str">
        <f t="shared" si="71"/>
        <v>-3.32847687160992+12.3710389495296i</v>
      </c>
      <c r="K278" t="str">
        <f t="shared" si="78"/>
        <v>4.26249062752418-1.1468399321229i</v>
      </c>
      <c r="L278" t="str">
        <f t="shared" si="79"/>
        <v>0.229784281652471-0.0681561025776537i</v>
      </c>
      <c r="M278" t="str">
        <f t="shared" si="80"/>
        <v>4.49227490917665-1.21499603470055i</v>
      </c>
      <c r="N278" t="str">
        <f t="shared" si="81"/>
        <v>-0.147538856829875i</v>
      </c>
      <c r="O278" t="str">
        <f t="shared" si="82"/>
        <v>0.989135871600557-0.147004175155016i</v>
      </c>
      <c r="P278" t="str">
        <f t="shared" si="83"/>
        <v>0.010864128399443+0.147004175155016i</v>
      </c>
      <c r="Q278" t="str">
        <f t="shared" si="84"/>
        <v>-0.010864128399443+0.000534681674859011i</v>
      </c>
      <c r="R278" t="str">
        <f t="shared" si="85"/>
        <v>-0.333252677337358-13.5475533649098i</v>
      </c>
      <c r="S278" t="str">
        <f t="shared" si="86"/>
        <v>0.0152459128711003i</v>
      </c>
      <c r="T278" t="str">
        <f t="shared" si="87"/>
        <v>0.206544818217997-0.00508074128274626i</v>
      </c>
      <c r="U278" t="str">
        <f t="shared" si="88"/>
        <v>0.0000333333333333334-0.00783860042808785i</v>
      </c>
      <c r="V278" t="str">
        <f t="shared" si="89"/>
        <v>6.66666666666667E-06-0.0783860042808785i</v>
      </c>
      <c r="W278" t="str">
        <f t="shared" si="90"/>
        <v>0.0000276033010402821-0.00712601061722369i</v>
      </c>
      <c r="X278" t="str">
        <f t="shared" si="91"/>
        <v>0.00086101231678231-0.00702052107609578i</v>
      </c>
      <c r="Y278" t="str">
        <f t="shared" si="92"/>
        <v>0.009+0.090477868423386i</v>
      </c>
      <c r="Z278" t="str">
        <f t="shared" si="93"/>
        <v>-0.981127430991612-0.239727934312049i</v>
      </c>
      <c r="AA278" t="str">
        <f t="shared" si="94"/>
        <v>16.7553066144629-141.806276993868i</v>
      </c>
      <c r="AB278" t="str">
        <f t="shared" si="95"/>
        <v>0.97415469533538-0.0239629733588751i</v>
      </c>
      <c r="AC278" t="str">
        <f t="shared" si="96"/>
        <v>5.34705577790108-1.29124235598675i</v>
      </c>
      <c r="AD278" t="str">
        <f t="shared" si="97"/>
        <v>0.173168993831667+0.0373364659941042i</v>
      </c>
      <c r="AE278" t="str">
        <f t="shared" si="98"/>
        <v>-0.160950256178187-0.0781452761412624i</v>
      </c>
      <c r="AF278" t="str">
        <f t="shared" si="99"/>
        <v>-7.42510588943983-1.19542417257721i</v>
      </c>
      <c r="AG278" t="str">
        <f t="shared" si="100"/>
        <v>1.02966968227193-0.0866297362608882i</v>
      </c>
      <c r="AH278" t="str">
        <f t="shared" si="101"/>
        <v>0.999703755248593+0.834485917548431i</v>
      </c>
      <c r="AI278">
        <f t="shared" si="102"/>
        <v>2.2936806059235089</v>
      </c>
      <c r="AJ278">
        <f t="shared" si="103"/>
        <v>39.852873568173337</v>
      </c>
      <c r="AK278"/>
      <c r="AL278"/>
      <c r="AM278"/>
      <c r="AN278"/>
    </row>
    <row r="279" spans="1:40" x14ac:dyDescent="0.25">
      <c r="A279"/>
      <c r="B279">
        <f t="shared" si="104"/>
        <v>14500</v>
      </c>
      <c r="C279" s="237" t="str">
        <f t="shared" si="72"/>
        <v>-0.000363500256684133+0.16889732395098i</v>
      </c>
      <c r="D279" s="208" t="str">
        <f t="shared" si="73"/>
        <v>-5.9597927923072+1.29487948362418i</v>
      </c>
      <c r="E279" t="str">
        <f t="shared" si="74"/>
        <v>2870</v>
      </c>
      <c r="F279" t="str">
        <f t="shared" si="75"/>
        <v>0.777000777000777</v>
      </c>
      <c r="G279" t="str">
        <f t="shared" si="70"/>
        <v>0.777000777000777</v>
      </c>
      <c r="H279" t="str">
        <f t="shared" si="76"/>
        <v>1.4755123618344+2.51327456149164i</v>
      </c>
      <c r="I279" t="str">
        <f t="shared" si="77"/>
        <v>56.941366846315i</v>
      </c>
      <c r="J279" t="str">
        <f t="shared" si="71"/>
        <v>-3.38880334807092+12.4569489422346i</v>
      </c>
      <c r="K279" t="str">
        <f t="shared" si="78"/>
        <v>4.25607554633556-1.15782790215703i</v>
      </c>
      <c r="L279" t="str">
        <f t="shared" si="79"/>
        <v>0.229525607417408-0.0685521509073336i</v>
      </c>
      <c r="M279" t="str">
        <f t="shared" si="80"/>
        <v>4.48560115375297-1.22638005306436i</v>
      </c>
      <c r="N279" t="str">
        <f t="shared" si="81"/>
        <v>-0.148563432224527i</v>
      </c>
      <c r="O279" t="str">
        <f t="shared" si="82"/>
        <v>0.988984735591145-0.148017542094556i</v>
      </c>
      <c r="P279" t="str">
        <f t="shared" si="83"/>
        <v>0.011015264408855+0.148017542094556i</v>
      </c>
      <c r="Q279" t="str">
        <f t="shared" si="84"/>
        <v>-0.011015264408855+0.000545890129971i</v>
      </c>
      <c r="R279" t="str">
        <f t="shared" si="85"/>
        <v>-0.333251552732826-13.4540084856116i</v>
      </c>
      <c r="S279" t="str">
        <f t="shared" si="86"/>
        <v>0.0153517872660385i</v>
      </c>
      <c r="T279" t="str">
        <f t="shared" si="87"/>
        <v>0.206543076146586-0.00511600694363136i</v>
      </c>
      <c r="U279" t="str">
        <f t="shared" si="88"/>
        <v>0.0000333333333333333-0.00778454111479065i</v>
      </c>
      <c r="V279" t="str">
        <f t="shared" si="89"/>
        <v>6.66666666666667E-06-0.0778454111479065i</v>
      </c>
      <c r="W279" t="str">
        <f t="shared" si="90"/>
        <v>0.0000276033009741527-0.00707686585798161i</v>
      </c>
      <c r="X279" t="str">
        <f t="shared" si="91"/>
        <v>0.000849713557455468-0.00697343587942788i</v>
      </c>
      <c r="Y279" t="str">
        <f t="shared" si="92"/>
        <v>0.009+0.091106186954104i</v>
      </c>
      <c r="Z279" t="str">
        <f t="shared" si="93"/>
        <v>-0.967187916928838-0.234428167099166i</v>
      </c>
      <c r="AA279" t="str">
        <f t="shared" si="94"/>
        <v>16.472615611082-140.703225598573i</v>
      </c>
      <c r="AB279" t="str">
        <f t="shared" si="95"/>
        <v>0.974146478973143-0.0241293014683466i</v>
      </c>
      <c r="AC279" t="str">
        <f t="shared" si="96"/>
        <v>5.34004087599117-1.30290823308121i</v>
      </c>
      <c r="AD279" t="str">
        <f t="shared" si="97"/>
        <v>0.173214021839129+0.0377436574647104i</v>
      </c>
      <c r="AE279" t="str">
        <f t="shared" si="98"/>
        <v>-0.158682332526382-0.0771114550961906i</v>
      </c>
      <c r="AF279" t="str">
        <f t="shared" si="99"/>
        <v>-7.4353051541416-1.21839507786746i</v>
      </c>
      <c r="AG279" t="str">
        <f t="shared" si="100"/>
        <v>1.02955347131199-0.0859751260863904i</v>
      </c>
      <c r="AH279" t="str">
        <f t="shared" si="101"/>
        <v>0.985669039525696+0.826987636963051i</v>
      </c>
      <c r="AI279">
        <f t="shared" si="102"/>
        <v>2.1891659473852796</v>
      </c>
      <c r="AJ279">
        <f t="shared" si="103"/>
        <v>39.997035913133239</v>
      </c>
      <c r="AK279"/>
      <c r="AL279"/>
      <c r="AM279"/>
      <c r="AN279"/>
    </row>
    <row r="280" spans="1:40" x14ac:dyDescent="0.25">
      <c r="A280"/>
      <c r="B280">
        <f t="shared" si="104"/>
        <v>14600</v>
      </c>
      <c r="C280" s="237" t="str">
        <f t="shared" si="72"/>
        <v>-0.000358537876714862+0.167740503571881i</v>
      </c>
      <c r="D280" s="208" t="str">
        <f t="shared" si="73"/>
        <v>-5.95975474739411+1.28601052738442i</v>
      </c>
      <c r="E280" t="str">
        <f t="shared" si="74"/>
        <v>2870</v>
      </c>
      <c r="F280" t="str">
        <f t="shared" si="75"/>
        <v>0.777000777000777</v>
      </c>
      <c r="G280" t="str">
        <f t="shared" si="70"/>
        <v>0.777000777000777</v>
      </c>
      <c r="H280" t="str">
        <f t="shared" si="76"/>
        <v>1.48579373403158+2.52719286079006i</v>
      </c>
      <c r="I280" t="str">
        <f t="shared" si="77"/>
        <v>57.3340659280137i</v>
      </c>
      <c r="J280" t="str">
        <f t="shared" si="71"/>
        <v>-3.44954730879808+12.5428589349397i</v>
      </c>
      <c r="K280" t="str">
        <f t="shared" si="78"/>
        <v>4.24962582905613-1.16873556643327i</v>
      </c>
      <c r="L280" t="str">
        <f t="shared" si="79"/>
        <v>0.229265730835349-0.0689467720300995i</v>
      </c>
      <c r="M280" t="str">
        <f t="shared" si="80"/>
        <v>4.47889155989148-1.23768233846337i</v>
      </c>
      <c r="N280" t="str">
        <f t="shared" si="81"/>
        <v>-0.149588007619179i</v>
      </c>
      <c r="O280" t="str">
        <f t="shared" si="82"/>
        <v>0.98883256139041-0.149030753651994i</v>
      </c>
      <c r="P280" t="str">
        <f t="shared" si="83"/>
        <v>0.01116743860959+0.149030753651994i</v>
      </c>
      <c r="Q280" t="str">
        <f t="shared" si="84"/>
        <v>-0.01116743860959+0.000557253967185006i</v>
      </c>
      <c r="R280" t="str">
        <f t="shared" si="85"/>
        <v>-0.333250420332799-13.3617442627042i</v>
      </c>
      <c r="S280" t="str">
        <f t="shared" si="86"/>
        <v>0.0154576616609766i</v>
      </c>
      <c r="T280" t="str">
        <f t="shared" si="87"/>
        <v>0.206541322013377-0.00515127224588264i</v>
      </c>
      <c r="U280" t="str">
        <f t="shared" si="88"/>
        <v>0.0000333333333333333-0.00773122234003183i</v>
      </c>
      <c r="V280" t="str">
        <f t="shared" si="89"/>
        <v>6.66666666666667E-06-0.0773122234003183i</v>
      </c>
      <c r="W280" t="str">
        <f t="shared" si="90"/>
        <v>0.0000276033009075656-0.00702839431559262i</v>
      </c>
      <c r="X280" t="str">
        <f t="shared" si="91"/>
        <v>0.000838641981977901-0.00692696908640894i</v>
      </c>
      <c r="Y280" t="str">
        <f t="shared" si="92"/>
        <v>0.009+0.091734505484822i</v>
      </c>
      <c r="Z280" t="str">
        <f t="shared" si="93"/>
        <v>-0.95354443007051-0.229287241097969i</v>
      </c>
      <c r="AA280" t="str">
        <f t="shared" si="94"/>
        <v>16.1972570980187-139.617792111033i</v>
      </c>
      <c r="AB280" t="str">
        <f t="shared" si="95"/>
        <v>0.97413820572225-0.0242956278863458i</v>
      </c>
      <c r="AC280" t="str">
        <f t="shared" si="96"/>
        <v>5.33298911824041-1.31449113512724i</v>
      </c>
      <c r="AD280" t="str">
        <f t="shared" si="97"/>
        <v>0.173259430784085+0.0381497793161922i</v>
      </c>
      <c r="AE280" t="str">
        <f t="shared" si="98"/>
        <v>-0.156463307533445-0.0761036864540614i</v>
      </c>
      <c r="AF280" t="str">
        <f t="shared" si="99"/>
        <v>-7.44554848142569-1.24118233340564i</v>
      </c>
      <c r="AG280" t="str">
        <f t="shared" si="100"/>
        <v>1.02944043011983-0.0853312822049099i</v>
      </c>
      <c r="AH280" t="str">
        <f t="shared" si="101"/>
        <v>0.971941319114872+0.819639635812094i</v>
      </c>
      <c r="AI280">
        <f t="shared" si="102"/>
        <v>2.0857008320494406</v>
      </c>
      <c r="AJ280">
        <f t="shared" si="103"/>
        <v>40.140987718459762</v>
      </c>
      <c r="AK280"/>
      <c r="AL280"/>
      <c r="AM280"/>
      <c r="AN280"/>
    </row>
    <row r="281" spans="1:40" x14ac:dyDescent="0.25">
      <c r="A281"/>
      <c r="B281">
        <f t="shared" si="104"/>
        <v>14700</v>
      </c>
      <c r="C281" s="237" t="str">
        <f t="shared" si="72"/>
        <v>-0.000353676424336854+0.166599422031298i</v>
      </c>
      <c r="D281" s="208" t="str">
        <f t="shared" si="73"/>
        <v>-5.95971747625921+1.27726223557328i</v>
      </c>
      <c r="E281" t="str">
        <f t="shared" si="74"/>
        <v>2870</v>
      </c>
      <c r="F281" t="str">
        <f t="shared" si="75"/>
        <v>0.777000777000777</v>
      </c>
      <c r="G281" t="str">
        <f t="shared" si="70"/>
        <v>0.777000777000777</v>
      </c>
      <c r="H281" t="str">
        <f t="shared" si="76"/>
        <v>1.49611791526648+2.54105054458889i</v>
      </c>
      <c r="I281" t="str">
        <f t="shared" si="77"/>
        <v>57.7267650097124i</v>
      </c>
      <c r="J281" t="str">
        <f t="shared" si="71"/>
        <v>-3.51070875379141+12.6287689276448i</v>
      </c>
      <c r="K281" t="str">
        <f t="shared" si="78"/>
        <v>4.24314207446858-1.1795635908587i</v>
      </c>
      <c r="L281" t="str">
        <f t="shared" si="79"/>
        <v>0.229004662045572-0.0693399615862773i</v>
      </c>
      <c r="M281" t="str">
        <f t="shared" si="80"/>
        <v>4.47214673651415-1.24890355244498i</v>
      </c>
      <c r="N281" t="str">
        <f t="shared" si="81"/>
        <v>-0.15061258301383i</v>
      </c>
      <c r="O281" t="str">
        <f t="shared" si="82"/>
        <v>0.988679349158098-0.150043808763704i</v>
      </c>
      <c r="P281" t="str">
        <f t="shared" si="83"/>
        <v>0.011320650841902+0.150043808763704i</v>
      </c>
      <c r="Q281" t="str">
        <f t="shared" si="84"/>
        <v>-0.011320650841902+0.000568774250125997i</v>
      </c>
      <c r="R281" t="str">
        <f t="shared" si="85"/>
        <v>-0.33324928013523-13.2707345603353i</v>
      </c>
      <c r="S281" t="str">
        <f t="shared" si="86"/>
        <v>0.0155635360559148i</v>
      </c>
      <c r="T281" t="str">
        <f t="shared" si="87"/>
        <v>0.206539555818253-0.0051865371869923i</v>
      </c>
      <c r="U281" t="str">
        <f t="shared" si="88"/>
        <v>0.0000333333333333334-0.00767862899077993i</v>
      </c>
      <c r="V281" t="str">
        <f t="shared" si="89"/>
        <v>6.66666666666667E-06-0.0767862899077993i</v>
      </c>
      <c r="W281" t="str">
        <f t="shared" si="90"/>
        <v>0.000027603300840521-0.00698058225093719i</v>
      </c>
      <c r="X281" t="str">
        <f t="shared" si="91"/>
        <v>0.000827791567761395-0.00688110877691925i</v>
      </c>
      <c r="Y281" t="str">
        <f t="shared" si="92"/>
        <v>0.009+0.0923628240155399i</v>
      </c>
      <c r="Z281" t="str">
        <f t="shared" si="93"/>
        <v>-0.940188667117394-0.224299161691076i</v>
      </c>
      <c r="AA281" t="str">
        <f t="shared" si="94"/>
        <v>15.9289751645287-138.549552019799i</v>
      </c>
      <c r="AB281" t="str">
        <f t="shared" si="95"/>
        <v>0.974129875582149-0.024461952601045i</v>
      </c>
      <c r="AC281" t="str">
        <f t="shared" si="96"/>
        <v>5.32590112452246-1.32599170365086i</v>
      </c>
      <c r="AD281" t="str">
        <f t="shared" si="97"/>
        <v>0.173305219149379+0.0385548521066165i</v>
      </c>
      <c r="AE281" t="str">
        <f t="shared" si="98"/>
        <v>-0.154291781989905-0.0751210503849218i</v>
      </c>
      <c r="AF281" t="str">
        <f t="shared" si="99"/>
        <v>-7.45583539152569-1.26378830901561i</v>
      </c>
      <c r="AG281" t="str">
        <f t="shared" si="100"/>
        <v>1.02933044190978-0.0846979407228635i</v>
      </c>
      <c r="AH281" t="str">
        <f t="shared" si="101"/>
        <v>0.958511697275113+0.812437162288637i</v>
      </c>
      <c r="AI281">
        <f t="shared" si="102"/>
        <v>1.9832679216226858</v>
      </c>
      <c r="AJ281">
        <f t="shared" si="103"/>
        <v>40.284702501117515</v>
      </c>
      <c r="AK281"/>
      <c r="AL281"/>
      <c r="AM281"/>
      <c r="AN281"/>
    </row>
    <row r="282" spans="1:40" x14ac:dyDescent="0.25">
      <c r="A282"/>
      <c r="B282">
        <f t="shared" si="104"/>
        <v>14800</v>
      </c>
      <c r="C282" s="237" t="str">
        <f t="shared" si="72"/>
        <v>-0.000348913181034145+0.165473760304454i</v>
      </c>
      <c r="D282" s="208" t="str">
        <f t="shared" si="73"/>
        <v>-5.95968095806055+1.26863216233415i</v>
      </c>
      <c r="E282" t="str">
        <f t="shared" si="74"/>
        <v>2870</v>
      </c>
      <c r="F282" t="str">
        <f t="shared" si="75"/>
        <v>0.777000777000777</v>
      </c>
      <c r="G282" t="str">
        <f t="shared" si="70"/>
        <v>0.777000777000777</v>
      </c>
      <c r="H282" t="str">
        <f t="shared" si="76"/>
        <v>1.50648444743896+2.55484747310291i</v>
      </c>
      <c r="I282" t="str">
        <f t="shared" si="77"/>
        <v>58.1194640914112i</v>
      </c>
      <c r="J282" t="str">
        <f t="shared" si="71"/>
        <v>-3.57228768305091+12.7146789203498i</v>
      </c>
      <c r="K282" t="str">
        <f t="shared" si="78"/>
        <v>4.23662487250609-1.19031262563288i</v>
      </c>
      <c r="L282" t="str">
        <f t="shared" si="79"/>
        <v>0.228742411196918-0.069731715302648i</v>
      </c>
      <c r="M282" t="str">
        <f t="shared" si="80"/>
        <v>4.46536728370301-1.26004434093553i</v>
      </c>
      <c r="N282" t="str">
        <f t="shared" si="81"/>
        <v>-0.151637158408482i</v>
      </c>
      <c r="O282" t="str">
        <f t="shared" si="82"/>
        <v>0.988525099055045-0.15105670636623i</v>
      </c>
      <c r="P282" t="str">
        <f t="shared" si="83"/>
        <v>0.011474900944955+0.15105670636623i</v>
      </c>
      <c r="Q282" t="str">
        <f t="shared" si="84"/>
        <v>-0.011474900944955+0.000580452042251989i</v>
      </c>
      <c r="R282" t="str">
        <f t="shared" si="85"/>
        <v>-0.333248132141271-13.1809539490279i</v>
      </c>
      <c r="S282" t="str">
        <f t="shared" si="86"/>
        <v>0.015669410450853i</v>
      </c>
      <c r="T282" t="str">
        <f t="shared" si="87"/>
        <v>0.20653777756111-0.00522180176450167i</v>
      </c>
      <c r="U282" t="str">
        <f t="shared" si="88"/>
        <v>0.0000333333333333332-0.00762674636246381i</v>
      </c>
      <c r="V282" t="str">
        <f t="shared" si="89"/>
        <v>6.66666666666667E-06-0.0762674636246381i</v>
      </c>
      <c r="W282" t="str">
        <f t="shared" si="90"/>
        <v>0.0000276033007730186-0.00693341629622337i</v>
      </c>
      <c r="X282" t="str">
        <f t="shared" si="91"/>
        <v>0.000817156489568775-0.00683584333020967i</v>
      </c>
      <c r="Y282" t="str">
        <f t="shared" si="92"/>
        <v>0.009+0.0929911425462579i</v>
      </c>
      <c r="Z282" t="str">
        <f t="shared" si="93"/>
        <v>-0.927112610966873-0.21945820665919i</v>
      </c>
      <c r="AA282" t="str">
        <f t="shared" si="94"/>
        <v>15.667525049517-137.498094285279i</v>
      </c>
      <c r="AB282" t="str">
        <f t="shared" si="95"/>
        <v>0.974121488552349-0.024628275600848i</v>
      </c>
      <c r="AC282" t="str">
        <f t="shared" si="96"/>
        <v>5.31877750603589-1.33741056515613i</v>
      </c>
      <c r="AD282" t="str">
        <f t="shared" si="97"/>
        <v>0.173351385466788+0.0389588958311821i</v>
      </c>
      <c r="AE282" t="str">
        <f t="shared" si="98"/>
        <v>-0.152166406182305-0.0741626678108606i</v>
      </c>
      <c r="AF282" t="str">
        <f t="shared" si="99"/>
        <v>-7.46616540549951-1.28621531076876i</v>
      </c>
      <c r="AG282" t="str">
        <f t="shared" si="100"/>
        <v>1.02922339520522-0.0840748463147557i</v>
      </c>
      <c r="AH282" t="str">
        <f t="shared" si="101"/>
        <v>0.945371595751744+0.805375666439473i</v>
      </c>
      <c r="AI282">
        <f t="shared" si="102"/>
        <v>1.8818502659567515</v>
      </c>
      <c r="AJ282">
        <f t="shared" si="103"/>
        <v>40.428155097070423</v>
      </c>
      <c r="AK282"/>
      <c r="AL282"/>
      <c r="AM282"/>
      <c r="AN282"/>
    </row>
    <row r="283" spans="1:40" x14ac:dyDescent="0.25">
      <c r="A283"/>
      <c r="B283">
        <f t="shared" si="104"/>
        <v>14900</v>
      </c>
      <c r="C283" s="237" t="str">
        <f t="shared" si="72"/>
        <v>-0.00034424551920816+0.164363207930802i</v>
      </c>
      <c r="D283" s="208" t="str">
        <f t="shared" si="73"/>
        <v>-5.95964517265322+1.26011792746948i</v>
      </c>
      <c r="E283" t="str">
        <f t="shared" si="74"/>
        <v>2870</v>
      </c>
      <c r="F283" t="str">
        <f t="shared" si="75"/>
        <v>0.777000777000777</v>
      </c>
      <c r="G283" t="str">
        <f t="shared" si="70"/>
        <v>0.777000777000777</v>
      </c>
      <c r="H283" t="str">
        <f t="shared" si="76"/>
        <v>1.51689287258835+2.56858351071572i</v>
      </c>
      <c r="I283" t="str">
        <f t="shared" si="77"/>
        <v>58.5121631731099i</v>
      </c>
      <c r="J283" t="str">
        <f t="shared" si="71"/>
        <v>-3.63428409657657+12.8005889130549i</v>
      </c>
      <c r="K283" t="str">
        <f t="shared" si="78"/>
        <v>4.23007480454453-1.2009833058389i</v>
      </c>
      <c r="L283" t="str">
        <f t="shared" si="79"/>
        <v>0.228478988446954-0.0701220289922876i</v>
      </c>
      <c r="M283" t="str">
        <f t="shared" si="80"/>
        <v>4.45855379299148-1.27110533483119i</v>
      </c>
      <c r="N283" t="str">
        <f t="shared" si="81"/>
        <v>-0.152661733803134i</v>
      </c>
      <c r="O283" t="str">
        <f t="shared" si="82"/>
        <v>0.988369811243175-0.152069445396276i</v>
      </c>
      <c r="P283" t="str">
        <f t="shared" si="83"/>
        <v>0.011630188756825+0.152069445396276i</v>
      </c>
      <c r="Q283" t="str">
        <f t="shared" si="84"/>
        <v>-0.011630188756825+0.000592288406857988i</v>
      </c>
      <c r="R283" t="str">
        <f t="shared" si="85"/>
        <v>-0.333246976349524-13.0923776819729i</v>
      </c>
      <c r="S283" t="str">
        <f t="shared" si="86"/>
        <v>0.0157752848457912i</v>
      </c>
      <c r="T283" t="str">
        <f t="shared" si="87"/>
        <v>0.206535987241802-0.00525706597591238i</v>
      </c>
      <c r="U283" t="str">
        <f t="shared" si="88"/>
        <v>0.0000333333333333333-0.00757556014526609i</v>
      </c>
      <c r="V283" t="str">
        <f t="shared" si="89"/>
        <v>6.66666666666667E-06-0.0757556014526609i</v>
      </c>
      <c r="W283" t="str">
        <f t="shared" si="90"/>
        <v>0.0000276033007050587-0.00688688344252629i</v>
      </c>
      <c r="X283" t="str">
        <f t="shared" si="91"/>
        <v>0.000806731111839888-0.00679116141573634i</v>
      </c>
      <c r="Y283" t="str">
        <f t="shared" si="92"/>
        <v>0.009+0.0936194610769758i</v>
      </c>
      <c r="Z283" t="str">
        <f t="shared" si="93"/>
        <v>-0.914308519195994-0.214758911735576i</v>
      </c>
      <c r="AA283" t="str">
        <f t="shared" si="94"/>
        <v>15.4126725631479-136.463020820247i</v>
      </c>
      <c r="AB283" t="str">
        <f t="shared" si="95"/>
        <v>0.974113044632162-0.0247945968739713i</v>
      </c>
      <c r="AC283" t="str">
        <f t="shared" si="96"/>
        <v>5.31161886558571-1.34874833169873i</v>
      </c>
      <c r="AD283" t="str">
        <f t="shared" si="97"/>
        <v>0.173397928315045+0.039361929941091i</v>
      </c>
      <c r="AE283" t="str">
        <f t="shared" si="98"/>
        <v>-0.150085877831421-0.0732276982592778i</v>
      </c>
      <c r="AF283" t="str">
        <f t="shared" si="99"/>
        <v>-7.47653804524157-1.30846558324624i</v>
      </c>
      <c r="AG283" t="str">
        <f t="shared" si="100"/>
        <v>1.02911918355351-0.0834617518824333i</v>
      </c>
      <c r="AH283" t="str">
        <f t="shared" si="101"/>
        <v>0.932512741371829+0.798450789620844i</v>
      </c>
      <c r="AI283">
        <f t="shared" si="102"/>
        <v>1.7814312921038313</v>
      </c>
      <c r="AJ283">
        <f t="shared" si="103"/>
        <v>40.571321598821257</v>
      </c>
      <c r="AK283"/>
      <c r="AL283"/>
      <c r="AM283"/>
      <c r="AN283"/>
    </row>
    <row r="284" spans="1:40" x14ac:dyDescent="0.25">
      <c r="A284"/>
      <c r="B284">
        <f t="shared" si="104"/>
        <v>15000</v>
      </c>
      <c r="C284" s="237" t="str">
        <f t="shared" si="72"/>
        <v>-0.000339670898553237+0.163267462728563i</v>
      </c>
      <c r="D284" s="208" t="str">
        <f t="shared" si="73"/>
        <v>-5.95961010056153+1.25171721425232i</v>
      </c>
      <c r="E284" t="str">
        <f t="shared" si="74"/>
        <v>2870</v>
      </c>
      <c r="F284" t="str">
        <f t="shared" si="75"/>
        <v>0.777000777000777</v>
      </c>
      <c r="G284" t="str">
        <f t="shared" si="70"/>
        <v>0.777000777000777</v>
      </c>
      <c r="H284" t="str">
        <f t="shared" si="76"/>
        <v>1.52734273293465+2.58225852596187i</v>
      </c>
      <c r="I284" t="str">
        <f t="shared" si="77"/>
        <v>58.9048622548086i</v>
      </c>
      <c r="J284" t="str">
        <f t="shared" si="71"/>
        <v>-3.6966979943684+12.8864989057599i</v>
      </c>
      <c r="K284" t="str">
        <f t="shared" si="78"/>
        <v>4.2234924436806-1.21157625201098i</v>
      </c>
      <c r="L284" t="str">
        <f t="shared" si="79"/>
        <v>0.22821440396113-0.070510898554398i</v>
      </c>
      <c r="M284" t="str">
        <f t="shared" si="80"/>
        <v>4.45170684764173-1.28208715056538i</v>
      </c>
      <c r="N284" t="str">
        <f t="shared" si="81"/>
        <v>-0.153686309197786i</v>
      </c>
      <c r="O284" t="str">
        <f t="shared" si="82"/>
        <v>0.988213485885502-0.153082024790715i</v>
      </c>
      <c r="P284" t="str">
        <f t="shared" si="83"/>
        <v>0.011786514114498+0.153082024790715i</v>
      </c>
      <c r="Q284" t="str">
        <f t="shared" si="84"/>
        <v>-0.011786514114498+0.000604284407070999i</v>
      </c>
      <c r="R284" t="str">
        <f t="shared" si="85"/>
        <v>-0.33324581276029-13.0049816722776i</v>
      </c>
      <c r="S284" t="str">
        <f t="shared" si="86"/>
        <v>0.0158811592407294i</v>
      </c>
      <c r="T284" t="str">
        <f t="shared" si="87"/>
        <v>0.206534184860208-0.00529232981875246i</v>
      </c>
      <c r="U284" t="str">
        <f t="shared" si="88"/>
        <v>0.0000333333333333334-0.00752505641096433i</v>
      </c>
      <c r="V284" t="str">
        <f t="shared" si="89"/>
        <v>6.66666666666667E-06-0.0752505641096433i</v>
      </c>
      <c r="W284" t="str">
        <f t="shared" si="90"/>
        <v>0.0000276033006366412-0.00684097102782552i</v>
      </c>
      <c r="X284" t="str">
        <f t="shared" si="91"/>
        <v>0.000796509981361721-0.00674705198432213i</v>
      </c>
      <c r="Y284" t="str">
        <f t="shared" si="92"/>
        <v>0.009+0.0942477796076938i</v>
      </c>
      <c r="Z284" t="str">
        <f t="shared" si="93"/>
        <v>-0.901768913062312-0.210196057033984i</v>
      </c>
      <c r="AA284" t="str">
        <f t="shared" si="94"/>
        <v>15.1641935430508-135.44394599332i</v>
      </c>
      <c r="AB284" t="str">
        <f t="shared" si="95"/>
        <v>0.974104543821017-0.0249609164087561i</v>
      </c>
      <c r="AC284" t="str">
        <f t="shared" si="96"/>
        <v>5.30442579785294-1.36000560144055i</v>
      </c>
      <c r="AD284" t="str">
        <f t="shared" si="97"/>
        <v>0.173444846317963+0.0397639733616491i</v>
      </c>
      <c r="AE284" t="str">
        <f t="shared" si="98"/>
        <v>-0.148048940127786-0.0723153378462739i</v>
      </c>
      <c r="AF284" t="str">
        <f t="shared" si="99"/>
        <v>-7.48695283349618-1.33054131170955i</v>
      </c>
      <c r="AG284" t="str">
        <f t="shared" si="100"/>
        <v>1.02901770525829-0.0828584182300754i</v>
      </c>
      <c r="AH284" t="str">
        <f t="shared" si="101"/>
        <v>0.919927153277708+0.791658354596762i</v>
      </c>
      <c r="AI284">
        <f t="shared" si="102"/>
        <v>1.6819947937334254</v>
      </c>
      <c r="AJ284">
        <f t="shared" si="103"/>
        <v>40.714179296236608</v>
      </c>
      <c r="AK284"/>
      <c r="AL284"/>
      <c r="AM284"/>
      <c r="AN284"/>
    </row>
    <row r="285" spans="1:40" x14ac:dyDescent="0.25">
      <c r="A285"/>
      <c r="B285">
        <f t="shared" si="104"/>
        <v>15100</v>
      </c>
      <c r="C285" s="237" t="str">
        <f t="shared" si="72"/>
        <v>-0.000335186862599604+0.162186230520602i</v>
      </c>
      <c r="D285" s="208" t="str">
        <f t="shared" si="73"/>
        <v>-5.95957572295256+1.24342776732462i</v>
      </c>
      <c r="E285" t="str">
        <f t="shared" si="74"/>
        <v>2870</v>
      </c>
      <c r="F285" t="str">
        <f t="shared" si="75"/>
        <v>0.777000777000777</v>
      </c>
      <c r="G285" t="str">
        <f t="shared" si="70"/>
        <v>0.777000777000777</v>
      </c>
      <c r="H285" t="str">
        <f t="shared" si="76"/>
        <v>1.53783357091919+2.5958723915086i</v>
      </c>
      <c r="I285" t="str">
        <f t="shared" si="77"/>
        <v>59.2975613365073i</v>
      </c>
      <c r="J285" t="str">
        <f t="shared" si="71"/>
        <v>-3.75952937642639+12.9724088984651i</v>
      </c>
      <c r="K285" t="str">
        <f t="shared" si="78"/>
        <v>4.21687835499569-1.22209207067923i</v>
      </c>
      <c r="L285" t="str">
        <f t="shared" si="79"/>
        <v>0.227948667911954-0.0708983199741303i</v>
      </c>
      <c r="M285" t="str">
        <f t="shared" si="80"/>
        <v>4.44482702290764-1.29299039065336i</v>
      </c>
      <c r="N285" t="str">
        <f t="shared" si="81"/>
        <v>-0.154710884592438i</v>
      </c>
      <c r="O285" t="str">
        <f t="shared" si="82"/>
        <v>0.988056123146129-0.154094443486587i</v>
      </c>
      <c r="P285" t="str">
        <f t="shared" si="83"/>
        <v>0.011943876853871+0.154094443486587i</v>
      </c>
      <c r="Q285" t="str">
        <f t="shared" si="84"/>
        <v>-0.011943876853871+0.000616441105851018i</v>
      </c>
      <c r="R285" t="str">
        <f t="shared" si="85"/>
        <v>-0.333244641373229-12.9187424711119i</v>
      </c>
      <c r="S285" t="str">
        <f t="shared" si="86"/>
        <v>0.0159870336356676i</v>
      </c>
      <c r="T285" t="str">
        <f t="shared" si="87"/>
        <v>0.206532370416194-0.0053275932905398i</v>
      </c>
      <c r="U285" t="str">
        <f t="shared" si="88"/>
        <v>0.0000333333333333332-0.00747522160029566i</v>
      </c>
      <c r="V285" t="str">
        <f t="shared" si="89"/>
        <v>6.66666666666667E-06-0.0747522160029566i</v>
      </c>
      <c r="W285" t="str">
        <f t="shared" si="90"/>
        <v>0.0000276033005677657-0.00679566672551848i</v>
      </c>
      <c r="X285" t="str">
        <f t="shared" si="91"/>
        <v>0.000786487820265473-0.00670350425963282i</v>
      </c>
      <c r="Y285" t="str">
        <f t="shared" si="92"/>
        <v>0.009+0.0948760981384117i</v>
      </c>
      <c r="Z285" t="str">
        <f t="shared" si="93"/>
        <v>-0.889486566997895-0.205764654290916i</v>
      </c>
      <c r="AA285" t="str">
        <f t="shared" si="94"/>
        <v>14.9218733427919-134.440496154307i</v>
      </c>
      <c r="AB285" t="str">
        <f t="shared" si="95"/>
        <v>0.974095986118283-0.0251272341934957i</v>
      </c>
      <c r="AC285" t="str">
        <f t="shared" si="96"/>
        <v>5.29719888964852-1.37118295917913i</v>
      </c>
      <c r="AD285" t="str">
        <f t="shared" si="97"/>
        <v>0.173492138142645+0.0401650445096593i</v>
      </c>
      <c r="AE285" t="str">
        <f t="shared" si="98"/>
        <v>-0.146054379859517-0.0714248173813279i</v>
      </c>
      <c r="AF285" t="str">
        <f t="shared" si="99"/>
        <v>-7.49740929387175-1.35244462418398i</v>
      </c>
      <c r="AG285" t="str">
        <f t="shared" si="100"/>
        <v>1.02891886312825-0.0822646137541127i</v>
      </c>
      <c r="AH285" t="str">
        <f t="shared" si="101"/>
        <v>0.907607130765003+0.784994356235818i</v>
      </c>
      <c r="AI285">
        <f t="shared" si="102"/>
        <v>1.5835249208957138</v>
      </c>
      <c r="AJ285">
        <f t="shared" si="103"/>
        <v>40.85670662048269</v>
      </c>
      <c r="AK285"/>
      <c r="AL285"/>
      <c r="AM285"/>
      <c r="AN285"/>
    </row>
    <row r="286" spans="1:40" x14ac:dyDescent="0.25">
      <c r="A286"/>
      <c r="B286">
        <f t="shared" si="104"/>
        <v>15200</v>
      </c>
      <c r="C286" s="237" t="str">
        <f t="shared" si="72"/>
        <v>-0.000330791035415033+0.16111922487112i</v>
      </c>
      <c r="D286" s="208" t="str">
        <f t="shared" si="73"/>
        <v>-5.95954202161081+1.23524739067859i</v>
      </c>
      <c r="E286" t="str">
        <f t="shared" si="74"/>
        <v>2870</v>
      </c>
      <c r="F286" t="str">
        <f t="shared" si="75"/>
        <v>0.777000777000777</v>
      </c>
      <c r="G286" t="str">
        <f t="shared" si="70"/>
        <v>0.777000777000777</v>
      </c>
      <c r="H286" t="str">
        <f t="shared" si="76"/>
        <v>1.54836492924509+2.60942498413729i</v>
      </c>
      <c r="I286" t="str">
        <f t="shared" si="77"/>
        <v>59.6902604182061i</v>
      </c>
      <c r="J286" t="str">
        <f t="shared" si="71"/>
        <v>-3.82277824275055+13.0583188911701i</v>
      </c>
      <c r="K286" t="str">
        <f t="shared" si="78"/>
        <v>4.21023309580749-1.23253135489319i</v>
      </c>
      <c r="L286" t="str">
        <f t="shared" si="79"/>
        <v>0.22768179047816-0.0712842893223976i</v>
      </c>
      <c r="M286" t="str">
        <f t="shared" si="80"/>
        <v>4.43791488628565-1.30381564421559i</v>
      </c>
      <c r="N286" t="str">
        <f t="shared" si="81"/>
        <v>-0.15573545998709i</v>
      </c>
      <c r="O286" t="str">
        <f t="shared" si="82"/>
        <v>0.987897723190249-0.155106700421101i</v>
      </c>
      <c r="P286" t="str">
        <f t="shared" si="83"/>
        <v>0.012102276809751+0.155106700421101i</v>
      </c>
      <c r="Q286" t="str">
        <f t="shared" si="84"/>
        <v>-0.012102276809751+0.000628759565989012i</v>
      </c>
      <c r="R286" t="str">
        <f t="shared" si="85"/>
        <v>-0.333243462188244-12.8336372467216i</v>
      </c>
      <c r="S286" t="str">
        <f t="shared" si="86"/>
        <v>0.0160929080306058i</v>
      </c>
      <c r="T286" t="str">
        <f t="shared" si="87"/>
        <v>0.206530543909648-0.00536285638879607i</v>
      </c>
      <c r="U286" t="str">
        <f t="shared" si="88"/>
        <v>0.0000333333333333333-0.00742604251082005i</v>
      </c>
      <c r="V286" t="str">
        <f t="shared" si="89"/>
        <v>6.66666666666667E-06-0.0742604251082005i</v>
      </c>
      <c r="W286" t="str">
        <f t="shared" si="90"/>
        <v>0.0000276033004984329-0.00675095853338695i</v>
      </c>
      <c r="X286" t="str">
        <f t="shared" si="91"/>
        <v>0.000776659519333955-0.00666050772995486i</v>
      </c>
      <c r="Y286" t="str">
        <f t="shared" si="92"/>
        <v>0.009+0.0955044166691297i</v>
      </c>
      <c r="Z286" t="str">
        <f t="shared" si="93"/>
        <v>-0.877454498572804-0.201459934867516i</v>
      </c>
      <c r="AA286" t="str">
        <f t="shared" si="94"/>
        <v>14.6855063504525-133.452309180361i</v>
      </c>
      <c r="AB286" t="str">
        <f t="shared" si="95"/>
        <v>0.97408737152343-0.0252935502165013i</v>
      </c>
      <c r="AC286" t="str">
        <f t="shared" si="96"/>
        <v>5.28993872015666-1.38228097685792i</v>
      </c>
      <c r="AD286" t="str">
        <f t="shared" si="97"/>
        <v>0.173539802497765+0.0405651613101268i</v>
      </c>
      <c r="AE286" t="str">
        <f t="shared" si="98"/>
        <v>-0.144101025627671-0.0705554005850234i</v>
      </c>
      <c r="AF286" t="str">
        <f t="shared" si="99"/>
        <v>-7.5079069508559-1.3741775934587i</v>
      </c>
      <c r="AG286" t="str">
        <f t="shared" si="100"/>
        <v>1.02882256424111-0.0816801141472927i</v>
      </c>
      <c r="AH286" t="str">
        <f t="shared" si="101"/>
        <v>0.89554524169406+0.778454952765427i</v>
      </c>
      <c r="AI286">
        <f t="shared" si="102"/>
        <v>1.4860061701199174</v>
      </c>
      <c r="AJ286">
        <f t="shared" si="103"/>
        <v>40.998883090874749</v>
      </c>
      <c r="AK286"/>
      <c r="AL286"/>
      <c r="AM286"/>
      <c r="AN286"/>
    </row>
    <row r="287" spans="1:40" x14ac:dyDescent="0.25">
      <c r="A287"/>
      <c r="B287">
        <f t="shared" si="104"/>
        <v>15300</v>
      </c>
      <c r="C287" s="237" t="str">
        <f t="shared" si="72"/>
        <v>-0.000326481118456909+0.160066166832677i</v>
      </c>
      <c r="D287" s="208" t="str">
        <f t="shared" si="73"/>
        <v>-5.95950897891413+1.22717394571719i</v>
      </c>
      <c r="E287" t="str">
        <f t="shared" si="74"/>
        <v>2870</v>
      </c>
      <c r="F287" t="str">
        <f t="shared" si="75"/>
        <v>0.777000777000777</v>
      </c>
      <c r="G287" t="str">
        <f t="shared" si="70"/>
        <v>0.777000777000777</v>
      </c>
      <c r="H287" t="str">
        <f t="shared" si="76"/>
        <v>1.55893635091724+2.62291618472456i</v>
      </c>
      <c r="I287" t="str">
        <f t="shared" si="77"/>
        <v>60.0829594999048i</v>
      </c>
      <c r="J287" t="str">
        <f t="shared" si="71"/>
        <v>-3.88644459334088+13.1442288838752i</v>
      </c>
      <c r="K287" t="str">
        <f t="shared" si="78"/>
        <v>4.20355721590849-1.24289468472418i</v>
      </c>
      <c r="L287" t="str">
        <f t="shared" si="79"/>
        <v>0.227413781843887-0.0716688027556815i</v>
      </c>
      <c r="M287" t="str">
        <f t="shared" si="80"/>
        <v>4.43097099775238-1.31456348747986i</v>
      </c>
      <c r="N287" t="str">
        <f t="shared" si="81"/>
        <v>-0.156760035381742i</v>
      </c>
      <c r="O287" t="str">
        <f t="shared" si="82"/>
        <v>0.987738286184143-0.156118794531635i</v>
      </c>
      <c r="P287" t="str">
        <f t="shared" si="83"/>
        <v>0.0122617138158569+0.156118794531635i</v>
      </c>
      <c r="Q287" t="str">
        <f t="shared" si="84"/>
        <v>-0.0122617138158569+0.000641240850107i</v>
      </c>
      <c r="R287" t="str">
        <f t="shared" si="85"/>
        <v>-0.33324227520441-12.7496437642598i</v>
      </c>
      <c r="S287" t="str">
        <f t="shared" si="86"/>
        <v>0.016198782425544i</v>
      </c>
      <c r="T287" t="str">
        <f t="shared" si="87"/>
        <v>0.206528705340438-0.00539811911102949i</v>
      </c>
      <c r="U287" t="str">
        <f t="shared" si="88"/>
        <v>0.0000333333333333334-0.00737750628525915i</v>
      </c>
      <c r="V287" t="str">
        <f t="shared" si="89"/>
        <v>6.66666666666667E-06-0.0737750628525915i</v>
      </c>
      <c r="W287" t="str">
        <f t="shared" si="90"/>
        <v>0.0000276033004286425-0.00670683476299605i</v>
      </c>
      <c r="X287" t="str">
        <f t="shared" si="91"/>
        <v>0.000767020131603689-0.0066180521402621i</v>
      </c>
      <c r="Y287" t="str">
        <f t="shared" si="92"/>
        <v>0.009+0.0961327351998477i</v>
      </c>
      <c r="Z287" t="str">
        <f t="shared" si="93"/>
        <v>-0.86566595890545-0.197277338460361i</v>
      </c>
      <c r="AA287" t="str">
        <f t="shared" si="94"/>
        <v>14.4548955353163-132.479034041963i</v>
      </c>
      <c r="AB287" t="str">
        <f t="shared" si="95"/>
        <v>0.974078700035837-0.0254598644660204i</v>
      </c>
      <c r="AC287" t="str">
        <f t="shared" si="96"/>
        <v>5.28264586116392-1.3933002140546i</v>
      </c>
      <c r="AD287" t="str">
        <f t="shared" si="97"/>
        <v>0.173587838131947+0.0409643412123064i</v>
      </c>
      <c r="AE287" t="str">
        <f t="shared" si="98"/>
        <v>-0.142187746144671-0.0697063824122399i</v>
      </c>
      <c r="AF287" t="str">
        <f t="shared" si="99"/>
        <v>-7.51844532983137-1.39574223900737i</v>
      </c>
      <c r="AG287" t="str">
        <f t="shared" si="100"/>
        <v>1.02872871972174-0.0811047021162068i</v>
      </c>
      <c r="AH287" t="str">
        <f t="shared" si="101"/>
        <v>0.88373431144537+0.772036457545964i</v>
      </c>
      <c r="AI287">
        <f t="shared" si="102"/>
        <v>1.3894233748377478</v>
      </c>
      <c r="AJ287">
        <f t="shared" si="103"/>
        <v>41.140689264472506</v>
      </c>
      <c r="AK287"/>
      <c r="AL287"/>
      <c r="AM287"/>
      <c r="AN287"/>
    </row>
    <row r="288" spans="1:40" x14ac:dyDescent="0.25">
      <c r="A288"/>
      <c r="B288">
        <f t="shared" si="104"/>
        <v>15400</v>
      </c>
      <c r="C288" s="237" t="str">
        <f t="shared" si="72"/>
        <v>-0.000322254887566904+0.159026784703073i</v>
      </c>
      <c r="D288" s="208" t="str">
        <f t="shared" si="73"/>
        <v>-5.95947657781064+1.21920534939023i</v>
      </c>
      <c r="E288" t="str">
        <f t="shared" si="74"/>
        <v>2870</v>
      </c>
      <c r="F288" t="str">
        <f t="shared" si="75"/>
        <v>0.777000777000777</v>
      </c>
      <c r="G288" t="str">
        <f t="shared" si="70"/>
        <v>0.777000777000777</v>
      </c>
      <c r="H288" t="str">
        <f t="shared" si="76"/>
        <v>1.56954737928192+2.63634587822301i</v>
      </c>
      <c r="I288" t="str">
        <f t="shared" si="77"/>
        <v>60.4756585816035i</v>
      </c>
      <c r="J288" t="str">
        <f t="shared" si="71"/>
        <v>-3.95052842819737+13.2301388765802i</v>
      </c>
      <c r="K288" t="str">
        <f t="shared" si="78"/>
        <v>4.19685125779364-1.25318262774845i</v>
      </c>
      <c r="L288" t="str">
        <f t="shared" si="79"/>
        <v>0.227144652197865-0.0720518565158267i</v>
      </c>
      <c r="M288" t="str">
        <f t="shared" si="80"/>
        <v>4.4239959099915-1.32523448426428i</v>
      </c>
      <c r="N288" t="str">
        <f t="shared" si="81"/>
        <v>-0.157784610776394i</v>
      </c>
      <c r="O288" t="str">
        <f t="shared" si="82"/>
        <v>0.987577812295181-0.157130724755739i</v>
      </c>
      <c r="P288" t="str">
        <f t="shared" si="83"/>
        <v>0.012422187704819+0.157130724755739i</v>
      </c>
      <c r="Q288" t="str">
        <f t="shared" si="84"/>
        <v>-0.012422187704819+0.000653886020654998i</v>
      </c>
      <c r="R288" t="str">
        <f t="shared" si="85"/>
        <v>-0.333241080421944-12.6667403664086i</v>
      </c>
      <c r="S288" t="str">
        <f t="shared" si="86"/>
        <v>0.0163046568204822i</v>
      </c>
      <c r="T288" t="str">
        <f t="shared" si="87"/>
        <v>0.206526854708441-0.00543338145476651i</v>
      </c>
      <c r="U288" t="str">
        <f t="shared" si="88"/>
        <v>0.0000333333333333333-0.0073296004002899i</v>
      </c>
      <c r="V288" t="str">
        <f t="shared" si="89"/>
        <v>6.66666666666667E-06-0.073296004002899i</v>
      </c>
      <c r="W288" t="str">
        <f t="shared" si="90"/>
        <v>0.0000276033003583942-0.00666328402950666i</v>
      </c>
      <c r="X288" t="str">
        <f t="shared" si="91"/>
        <v>0.000757564866247261-0.00657612748456113i</v>
      </c>
      <c r="Y288" t="str">
        <f t="shared" si="92"/>
        <v>0.009+0.0967610537305656i</v>
      </c>
      <c r="Z288" t="str">
        <f t="shared" si="93"/>
        <v>-0.854114423498606-0.193212502474316i</v>
      </c>
      <c r="AA288" t="str">
        <f t="shared" si="94"/>
        <v>14.2298520208153-131.520330387755i</v>
      </c>
      <c r="AB288" t="str">
        <f t="shared" si="95"/>
        <v>0.974069971654923-0.0256261769303868i</v>
      </c>
      <c r="AC288" t="str">
        <f t="shared" si="96"/>
        <v>5.27532087727891-1.40424121845218i</v>
      </c>
      <c r="AD288" t="str">
        <f t="shared" si="97"/>
        <v>0.173636243832196+0.0413626012051323i</v>
      </c>
      <c r="AE288" t="str">
        <f t="shared" si="98"/>
        <v>-0.140313448611509-0.0688770874737836i</v>
      </c>
      <c r="AF288" t="str">
        <f t="shared" si="99"/>
        <v>-7.52902395709256-1.41714052883278i</v>
      </c>
      <c r="AG288" t="str">
        <f t="shared" si="100"/>
        <v>1.02863724453359-0.0805381671115501i</v>
      </c>
      <c r="AH288" t="str">
        <f t="shared" si="101"/>
        <v>0.872167412390569+0.765735331329606i</v>
      </c>
      <c r="AI288">
        <f t="shared" si="102"/>
        <v>1.2937616961172771</v>
      </c>
      <c r="AJ288">
        <f t="shared" si="103"/>
        <v>41.282106688266339</v>
      </c>
      <c r="AK288"/>
      <c r="AL288"/>
      <c r="AM288"/>
      <c r="AN288"/>
    </row>
    <row r="289" spans="1:40" x14ac:dyDescent="0.25">
      <c r="A289"/>
      <c r="B289">
        <f t="shared" si="104"/>
        <v>15500</v>
      </c>
      <c r="C289" s="237" t="str">
        <f t="shared" si="72"/>
        <v>-0.000318110190100951+0.158000813791631i</v>
      </c>
      <c r="D289" s="208" t="str">
        <f t="shared" si="73"/>
        <v>-5.95944480179673+1.2113395724025i</v>
      </c>
      <c r="E289" t="str">
        <f t="shared" si="74"/>
        <v>2870</v>
      </c>
      <c r="F289" t="str">
        <f t="shared" si="75"/>
        <v>0.777000777000777</v>
      </c>
      <c r="G289" t="str">
        <f t="shared" si="70"/>
        <v>0.777000777000777</v>
      </c>
      <c r="H289" t="str">
        <f t="shared" si="76"/>
        <v>1.5801975580661+2.64971395364166i</v>
      </c>
      <c r="I289" t="str">
        <f t="shared" si="77"/>
        <v>60.8683576633022i</v>
      </c>
      <c r="J289" t="str">
        <f t="shared" si="71"/>
        <v>-4.01502974732003+13.3160488692853i</v>
      </c>
      <c r="K289" t="str">
        <f t="shared" si="78"/>
        <v>4.19011575687642-1.26339573951084i</v>
      </c>
      <c r="L289" t="str">
        <f t="shared" si="79"/>
        <v>0.2268744117326-0.0724334469298314i</v>
      </c>
      <c r="M289" t="str">
        <f t="shared" si="80"/>
        <v>4.41699016860902-1.33582918644067i</v>
      </c>
      <c r="N289" t="str">
        <f t="shared" si="81"/>
        <v>-0.158809186171046i</v>
      </c>
      <c r="O289" t="str">
        <f t="shared" si="82"/>
        <v>0.987416301691821-0.158142490031135i</v>
      </c>
      <c r="P289" t="str">
        <f t="shared" si="83"/>
        <v>0.012583698308179+0.158142490031135i</v>
      </c>
      <c r="Q289" t="str">
        <f t="shared" si="84"/>
        <v>-0.012583698308179+0.000666696139910994i</v>
      </c>
      <c r="R289" t="str">
        <f t="shared" si="85"/>
        <v>-0.333239877840997-12.5849059547481i</v>
      </c>
      <c r="S289" t="str">
        <f t="shared" si="86"/>
        <v>0.0164105312154204i</v>
      </c>
      <c r="T289" t="str">
        <f t="shared" si="87"/>
        <v>0.206524992013524-0.00546864341753256i</v>
      </c>
      <c r="U289" t="str">
        <f t="shared" si="88"/>
        <v>0.0000333333333333333-0.00728231265577191i</v>
      </c>
      <c r="V289" t="str">
        <f t="shared" si="89"/>
        <v>6.66666666666667E-06-0.0728231265577191i</v>
      </c>
      <c r="W289" t="str">
        <f t="shared" si="90"/>
        <v>0.0000276033002876885-0.00662029524188205i</v>
      </c>
      <c r="X289" t="str">
        <f t="shared" si="91"/>
        <v>0.000748289082721882-0.00653472399850332i</v>
      </c>
      <c r="Y289" t="str">
        <f t="shared" si="92"/>
        <v>0.009+0.0973893722612836i</v>
      </c>
      <c r="Z289" t="str">
        <f t="shared" si="93"/>
        <v>-0.842793583480519-0.189261252013872i</v>
      </c>
      <c r="AA289" t="str">
        <f t="shared" si="94"/>
        <v>14.0101946820169-130.575868147348i</v>
      </c>
      <c r="AB289" t="str">
        <f t="shared" si="95"/>
        <v>0.974061186380061-0.0257924875979294i</v>
      </c>
      <c r="AC289" t="str">
        <f t="shared" si="96"/>
        <v>5.26796432614015-1.41510452628953i</v>
      </c>
      <c r="AD289" t="str">
        <f t="shared" si="97"/>
        <v>0.173685018422415+0.0417599578320414i</v>
      </c>
      <c r="AE289" t="str">
        <f t="shared" si="98"/>
        <v>-0.138477077169768-0.0680668685499402i</v>
      </c>
      <c r="AF289" t="str">
        <f t="shared" si="99"/>
        <v>-7.53964235986283-1.43837438123916i</v>
      </c>
      <c r="AG289" t="str">
        <f t="shared" si="100"/>
        <v>1.02854805728237-0.07998030507051i</v>
      </c>
      <c r="AH289" t="str">
        <f t="shared" si="101"/>
        <v>0.860837853853142+0.759548174971819i</v>
      </c>
      <c r="AI289">
        <f t="shared" si="102"/>
        <v>1.1990066137007991</v>
      </c>
      <c r="AJ289">
        <f t="shared" si="103"/>
        <v>41.423117853796185</v>
      </c>
      <c r="AK289"/>
      <c r="AL289"/>
      <c r="AM289"/>
      <c r="AN289"/>
    </row>
    <row r="290" spans="1:40" x14ac:dyDescent="0.25">
      <c r="A290"/>
      <c r="B290">
        <f t="shared" si="104"/>
        <v>15600</v>
      </c>
      <c r="C290" s="237" t="str">
        <f t="shared" si="72"/>
        <v>-0.000314044942187568+0.156987996194479i</v>
      </c>
      <c r="D290" s="208" t="str">
        <f t="shared" si="73"/>
        <v>-5.95941363489607+1.20357463749101i</v>
      </c>
      <c r="E290" t="str">
        <f t="shared" si="74"/>
        <v>2870</v>
      </c>
      <c r="F290" t="str">
        <f t="shared" si="75"/>
        <v>0.777000777000777</v>
      </c>
      <c r="G290" t="str">
        <f t="shared" si="70"/>
        <v>0.777000777000777</v>
      </c>
      <c r="H290" t="str">
        <f t="shared" si="76"/>
        <v>1.5908864314163+2.66302030402607i</v>
      </c>
      <c r="I290" t="str">
        <f t="shared" si="77"/>
        <v>61.261056745001i</v>
      </c>
      <c r="J290" t="str">
        <f t="shared" si="71"/>
        <v>-4.07994855070886+13.4019588619904i</v>
      </c>
      <c r="K290" t="str">
        <f t="shared" si="78"/>
        <v>4.18335124169485-1.27353456397076i</v>
      </c>
      <c r="L290" t="str">
        <f t="shared" si="79"/>
        <v>0.226603070643571-0.0728135704096256i</v>
      </c>
      <c r="M290" t="str">
        <f t="shared" si="80"/>
        <v>4.40995431233842-1.34634813438039i</v>
      </c>
      <c r="N290" t="str">
        <f t="shared" si="81"/>
        <v>-0.159833761565698i</v>
      </c>
      <c r="O290" t="str">
        <f t="shared" si="82"/>
        <v>0.987253754543608-0.159154089295717i</v>
      </c>
      <c r="P290" t="str">
        <f t="shared" si="83"/>
        <v>0.012746245456392+0.159154089295717i</v>
      </c>
      <c r="Q290" t="str">
        <f t="shared" si="84"/>
        <v>-0.012746245456392+0.000679672269981002i</v>
      </c>
      <c r="R290" t="str">
        <f t="shared" si="85"/>
        <v>-0.333238667460707-12.5041199718423i</v>
      </c>
      <c r="S290" t="str">
        <f t="shared" si="86"/>
        <v>0.0165164056103586i</v>
      </c>
      <c r="T290" t="str">
        <f t="shared" si="87"/>
        <v>0.206523117255533-0.00550390499683644i</v>
      </c>
      <c r="U290" t="str">
        <f t="shared" si="88"/>
        <v>0.0000333333333333334-0.00723563116438878i</v>
      </c>
      <c r="V290" t="str">
        <f t="shared" si="89"/>
        <v>6.66666666666667E-06-0.0723563116438878i</v>
      </c>
      <c r="W290" t="str">
        <f t="shared" si="90"/>
        <v>0.0000276033002165251-0.00657785759347095i</v>
      </c>
      <c r="X290" t="str">
        <f t="shared" si="91"/>
        <v>0.000739188285171054-0.00649383215225309i</v>
      </c>
      <c r="Y290" t="str">
        <f t="shared" si="92"/>
        <v>0.009+0.0980176907920016i</v>
      </c>
      <c r="Z290" t="str">
        <f t="shared" si="93"/>
        <v>-0.831697337231809-0.185419590452653i</v>
      </c>
      <c r="AA290" t="str">
        <f t="shared" si="94"/>
        <v>13.7957497660624-129.645327151231i</v>
      </c>
      <c r="AB290" t="str">
        <f t="shared" si="95"/>
        <v>0.974052344210525-0.0259587964568985i</v>
      </c>
      <c r="AC290" t="str">
        <f t="shared" si="96"/>
        <v>5.26057675861405-1.4258906627949i</v>
      </c>
      <c r="AD290" t="str">
        <f t="shared" si="97"/>
        <v>0.173734160761977+0.0421564272052442i</v>
      </c>
      <c r="AE290" t="str">
        <f t="shared" si="98"/>
        <v>-0.136677611424596-0.0672751051899293i</v>
      </c>
      <c r="AF290" t="str">
        <f t="shared" si="99"/>
        <v>-7.55030006631237-1.45944566653506i</v>
      </c>
      <c r="AG290" t="str">
        <f t="shared" si="100"/>
        <v>1.02846108003135-0.0794309181706462i</v>
      </c>
      <c r="AH290" t="str">
        <f t="shared" si="101"/>
        <v>0.849739172533193+0.753471722565271i</v>
      </c>
      <c r="AI290">
        <f t="shared" si="102"/>
        <v>1.1051439173314779</v>
      </c>
      <c r="AJ290">
        <f t="shared" si="103"/>
        <v>41.563706154073287</v>
      </c>
      <c r="AK290"/>
      <c r="AL290"/>
      <c r="AM290"/>
      <c r="AN290"/>
    </row>
    <row r="291" spans="1:40" x14ac:dyDescent="0.25">
      <c r="A291"/>
      <c r="B291">
        <f t="shared" si="104"/>
        <v>15700</v>
      </c>
      <c r="C291" s="237" t="str">
        <f t="shared" si="72"/>
        <v>-0.000310057126108042+0.155988080578411i</v>
      </c>
      <c r="D291" s="208" t="str">
        <f t="shared" si="73"/>
        <v>-5.95938306163945+1.19590861776782i</v>
      </c>
      <c r="E291" t="str">
        <f t="shared" si="74"/>
        <v>2870</v>
      </c>
      <c r="F291" t="str">
        <f t="shared" si="75"/>
        <v>0.777000777000777</v>
      </c>
      <c r="G291" t="str">
        <f t="shared" si="70"/>
        <v>0.777000777000777</v>
      </c>
      <c r="H291" t="str">
        <f t="shared" si="76"/>
        <v>1.60161354393706+2.67626482643811i</v>
      </c>
      <c r="I291" t="str">
        <f t="shared" si="77"/>
        <v>61.6537558266997i</v>
      </c>
      <c r="J291" t="str">
        <f t="shared" si="71"/>
        <v>-4.14528483836385+13.4878688546954i</v>
      </c>
      <c r="K291" t="str">
        <f t="shared" si="78"/>
        <v>4.17655823410737-1.28359963393045i</v>
      </c>
      <c r="L291" t="str">
        <f t="shared" si="79"/>
        <v>0.226330639128427-0.0731922234518433i</v>
      </c>
      <c r="M291" t="str">
        <f t="shared" si="80"/>
        <v>4.4028888732358-1.35679185738229i</v>
      </c>
      <c r="N291" t="str">
        <f t="shared" si="81"/>
        <v>-0.16085833696035i</v>
      </c>
      <c r="O291" t="str">
        <f t="shared" si="82"/>
        <v>0.987090171021179-0.160165521487554i</v>
      </c>
      <c r="P291" t="str">
        <f t="shared" si="83"/>
        <v>0.012909828978821+0.160165521487554i</v>
      </c>
      <c r="Q291" t="str">
        <f t="shared" si="84"/>
        <v>-0.012909828978821+0.00069281547279601i</v>
      </c>
      <c r="R291" t="str">
        <f t="shared" si="85"/>
        <v>-0.333237449280568-12.424362384015i</v>
      </c>
      <c r="S291" t="str">
        <f t="shared" si="86"/>
        <v>0.0166222800052968i</v>
      </c>
      <c r="T291" t="str">
        <f t="shared" si="87"/>
        <v>0.206521230434374-0.00553916619019249i</v>
      </c>
      <c r="U291" t="str">
        <f t="shared" si="88"/>
        <v>0.0000333333333333335-0.00718954434168568i</v>
      </c>
      <c r="V291" t="str">
        <f t="shared" si="89"/>
        <v>6.66666666666667E-06-0.0718954434168568i</v>
      </c>
      <c r="W291" t="str">
        <f t="shared" si="90"/>
        <v>0.000027603300144904-0.00653596055295079i</v>
      </c>
      <c r="X291" t="str">
        <f t="shared" si="91"/>
        <v>0.000730258117067061-0.00645344264360276i</v>
      </c>
      <c r="Y291" t="str">
        <f t="shared" si="92"/>
        <v>0.009+0.0986460093227195i</v>
      </c>
      <c r="Z291" t="str">
        <f t="shared" si="93"/>
        <v>-0.820819782379738-0.18168369054366i</v>
      </c>
      <c r="AA291" t="str">
        <f t="shared" si="94"/>
        <v>13.5863505340778-128.728396766968i</v>
      </c>
      <c r="AB291" t="str">
        <f t="shared" si="95"/>
        <v>0.97404344514587-0.0261251034955707i</v>
      </c>
      <c r="AC291" t="str">
        <f t="shared" si="96"/>
        <v>5.25315871898496-1.43660014260329i</v>
      </c>
      <c r="AD291" t="str">
        <f t="shared" si="97"/>
        <v>0.173783669744379+0.042552025019438i</v>
      </c>
      <c r="AE291" t="str">
        <f t="shared" si="98"/>
        <v>-0.134914065035096-0.0665012023916517i</v>
      </c>
      <c r="AF291" t="str">
        <f t="shared" si="99"/>
        <v>-7.56099660557651-1.48035620867029i</v>
      </c>
      <c r="AG291" t="str">
        <f t="shared" si="100"/>
        <v>1.02837623812735-0.0788898145947033i</v>
      </c>
      <c r="AH291" t="str">
        <f t="shared" si="101"/>
        <v>0.838865123373114+0.747502834968616i</v>
      </c>
      <c r="AI291">
        <f t="shared" si="102"/>
        <v>1.0121596983622303</v>
      </c>
      <c r="AJ291">
        <f t="shared" si="103"/>
        <v>41.703855842665035</v>
      </c>
      <c r="AK291"/>
      <c r="AL291"/>
      <c r="AM291"/>
      <c r="AN291"/>
    </row>
    <row r="292" spans="1:40" x14ac:dyDescent="0.25">
      <c r="A292"/>
      <c r="B292">
        <f t="shared" si="104"/>
        <v>15800</v>
      </c>
      <c r="C292" s="237" t="str">
        <f t="shared" si="72"/>
        <v>-0.000306144787792306+0.155000821972963i</v>
      </c>
      <c r="D292" s="208" t="str">
        <f t="shared" si="73"/>
        <v>-5.9593530670457+1.18833963512605i</v>
      </c>
      <c r="E292" t="str">
        <f t="shared" si="74"/>
        <v>2870</v>
      </c>
      <c r="F292" t="str">
        <f t="shared" si="75"/>
        <v>0.777000777000777</v>
      </c>
      <c r="G292" t="str">
        <f t="shared" si="70"/>
        <v>0.777000777000777</v>
      </c>
      <c r="H292" t="str">
        <f t="shared" si="76"/>
        <v>1.61237844072912+2.68944742193547i</v>
      </c>
      <c r="I292" t="str">
        <f t="shared" si="77"/>
        <v>62.0464549083984i</v>
      </c>
      <c r="J292" t="str">
        <f t="shared" si="71"/>
        <v>-4.21103861028501+13.5737788474005i</v>
      </c>
      <c r="K292" t="str">
        <f t="shared" si="78"/>
        <v>4.16973724947936-1.29359147144672i</v>
      </c>
      <c r="L292" t="str">
        <f t="shared" si="79"/>
        <v>0.226057127386191-0.0735694026375858i</v>
      </c>
      <c r="M292" t="str">
        <f t="shared" si="80"/>
        <v>4.39579437686555-1.36716087408431i</v>
      </c>
      <c r="N292" t="str">
        <f t="shared" si="81"/>
        <v>-0.161882912355001i</v>
      </c>
      <c r="O292" t="str">
        <f t="shared" si="82"/>
        <v>0.986925551296255-0.161176785544889i</v>
      </c>
      <c r="P292" t="str">
        <f t="shared" si="83"/>
        <v>0.013074448703745+0.161176785544889i</v>
      </c>
      <c r="Q292" t="str">
        <f t="shared" si="84"/>
        <v>-0.013074448703745+0.000706126810111979i</v>
      </c>
      <c r="R292" t="str">
        <f t="shared" si="85"/>
        <v>-0.333236223300153-12.3456136647679i</v>
      </c>
      <c r="S292" t="str">
        <f t="shared" si="86"/>
        <v>0.016728154400235i</v>
      </c>
      <c r="T292" t="str">
        <f t="shared" si="87"/>
        <v>0.206519331549888-0.00557442699511615i</v>
      </c>
      <c r="U292" t="str">
        <f t="shared" si="88"/>
        <v>0.0000333333333333333-0.0071440408964851i</v>
      </c>
      <c r="V292" t="str">
        <f t="shared" si="89"/>
        <v>6.66666666666667E-06-0.071440408964851i</v>
      </c>
      <c r="W292" t="str">
        <f t="shared" si="90"/>
        <v>0.0000276033000728251-0.00649459385561473i</v>
      </c>
      <c r="X292" t="str">
        <f t="shared" si="91"/>
        <v>0.000721494356082509-0.00641354639132399i</v>
      </c>
      <c r="Y292" t="str">
        <f t="shared" si="92"/>
        <v>0.009+0.0992743278534375i</v>
      </c>
      <c r="Z292" t="str">
        <f t="shared" si="93"/>
        <v>-0.810155208142273-0.178049886035492i</v>
      </c>
      <c r="AA292" t="str">
        <f t="shared" si="94"/>
        <v>13.3818369231873-127.824775550915i</v>
      </c>
      <c r="AB292" t="str">
        <f t="shared" si="95"/>
        <v>0.974034489185349-0.0262914087022277i</v>
      </c>
      <c r="AC292" t="str">
        <f t="shared" si="96"/>
        <v>5.24571074513182-1.44723347015603i</v>
      </c>
      <c r="AD292" t="str">
        <f t="shared" si="97"/>
        <v>0.173833544295929+0.0429467665650006i</v>
      </c>
      <c r="AE292" t="str">
        <f t="shared" si="98"/>
        <v>-0.133185484368686-0.0657445893565416i</v>
      </c>
      <c r="AF292" t="str">
        <f t="shared" si="99"/>
        <v>-7.57173150777482-1.50110778680942i</v>
      </c>
      <c r="AG292" t="str">
        <f t="shared" si="100"/>
        <v>1.02829346003685-0.078356808305792i</v>
      </c>
      <c r="AH292" t="str">
        <f t="shared" si="101"/>
        <v>0.828209670841477+0.741638493704182i</v>
      </c>
      <c r="AI292">
        <f t="shared" si="102"/>
        <v>0.92004034163414861</v>
      </c>
      <c r="AJ292">
        <f t="shared" si="103"/>
        <v>41.843551994821453</v>
      </c>
      <c r="AK292"/>
      <c r="AL292"/>
      <c r="AM292"/>
      <c r="AN292"/>
    </row>
    <row r="293" spans="1:40" x14ac:dyDescent="0.25">
      <c r="A293"/>
      <c r="B293">
        <f t="shared" si="104"/>
        <v>15900</v>
      </c>
      <c r="C293" s="237" t="str">
        <f t="shared" si="72"/>
        <v>-0.000302306034424697+0.154025981570328i</v>
      </c>
      <c r="D293" s="208" t="str">
        <f t="shared" si="73"/>
        <v>-5.95932363660322+1.18086585870585i</v>
      </c>
      <c r="E293" t="str">
        <f t="shared" si="74"/>
        <v>2870</v>
      </c>
      <c r="F293" t="str">
        <f t="shared" si="75"/>
        <v>0.777000777000777</v>
      </c>
      <c r="G293" t="str">
        <f t="shared" si="70"/>
        <v>0.777000777000777</v>
      </c>
      <c r="H293" t="str">
        <f t="shared" si="76"/>
        <v>1.62318066742709+2.70256799555079i</v>
      </c>
      <c r="I293" t="str">
        <f t="shared" si="77"/>
        <v>62.4391539900971i</v>
      </c>
      <c r="J293" t="str">
        <f t="shared" si="71"/>
        <v>-4.27720986647233+13.6596888401055i</v>
      </c>
      <c r="K293" t="str">
        <f t="shared" si="78"/>
        <v>4.16288879686099-1.3035105882268i</v>
      </c>
      <c r="L293" t="str">
        <f t="shared" si="79"/>
        <v>0.225782545616472-0.0739451046321776i</v>
      </c>
      <c r="M293" t="str">
        <f t="shared" si="80"/>
        <v>4.38867134247746-1.37745569285898i</v>
      </c>
      <c r="N293" t="str">
        <f t="shared" si="81"/>
        <v>-0.162907487749653i</v>
      </c>
      <c r="O293" t="str">
        <f t="shared" si="82"/>
        <v>0.986759895541647-0.162187880406145i</v>
      </c>
      <c r="P293" t="str">
        <f t="shared" si="83"/>
        <v>0.013240104458353+0.162187880406145i</v>
      </c>
      <c r="Q293" t="str">
        <f t="shared" si="84"/>
        <v>-0.013240104458353+0.000719607343507983i</v>
      </c>
      <c r="R293" t="str">
        <f t="shared" si="85"/>
        <v>-0.333234989519161-12.2678547788377i</v>
      </c>
      <c r="S293" t="str">
        <f t="shared" si="86"/>
        <v>0.0168340287951732i</v>
      </c>
      <c r="T293" t="str">
        <f t="shared" si="87"/>
        <v>0.206517420601957-0.0056096874091248i</v>
      </c>
      <c r="U293" t="str">
        <f t="shared" si="88"/>
        <v>0.0000333333333333334-0.00709910982166446i</v>
      </c>
      <c r="V293" t="str">
        <f t="shared" si="89"/>
        <v>6.66666666666667E-06-0.0709910982166446i</v>
      </c>
      <c r="W293" t="str">
        <f t="shared" si="90"/>
        <v>0.0000276033000002888-0.0064537474949877i</v>
      </c>
      <c r="X293" t="str">
        <f t="shared" si="91"/>
        <v>0.000712892909179858-0.00637413452874681i</v>
      </c>
      <c r="Y293" t="str">
        <f t="shared" si="92"/>
        <v>0.009+0.0999026463841554i</v>
      </c>
      <c r="Z293" t="str">
        <f t="shared" si="93"/>
        <v>-0.799698088005366-0.17451466376225i</v>
      </c>
      <c r="AA293" t="str">
        <f t="shared" si="94"/>
        <v>13.1820552273537-126.93417091472i</v>
      </c>
      <c r="AB293" t="str">
        <f t="shared" si="95"/>
        <v>0.974025476328403-0.0264577120651605i</v>
      </c>
      <c r="AC293" t="str">
        <f t="shared" si="96"/>
        <v>5.23823336870124-1.45779114008613i</v>
      </c>
      <c r="AD293" t="str">
        <f t="shared" si="97"/>
        <v>0.173883783374513+0.0433406667406936i</v>
      </c>
      <c r="AE293" t="str">
        <f t="shared" si="98"/>
        <v>-0.131490947216254-0.0650047183147217i</v>
      </c>
      <c r="AF293" t="str">
        <f t="shared" si="99"/>
        <v>-7.58250430403031-1.52170213684494i</v>
      </c>
      <c r="AG293" t="str">
        <f t="shared" si="100"/>
        <v>1.02821267719144-0.0778317188324446i</v>
      </c>
      <c r="AH293" t="str">
        <f t="shared" si="101"/>
        <v>0.81776698061418+0.735875795201014i</v>
      </c>
      <c r="AI293">
        <f t="shared" si="102"/>
        <v>0.828772517617683</v>
      </c>
      <c r="AJ293">
        <f t="shared" si="103"/>
        <v>41.982780470534003</v>
      </c>
      <c r="AK293"/>
      <c r="AL293"/>
      <c r="AM293"/>
      <c r="AN293"/>
    </row>
    <row r="294" spans="1:40" x14ac:dyDescent="0.25">
      <c r="A294"/>
      <c r="B294">
        <f t="shared" si="104"/>
        <v>16000</v>
      </c>
      <c r="C294" s="237" t="str">
        <f t="shared" si="72"/>
        <v>-0.000298539032154178+0.153063326532781i</v>
      </c>
      <c r="D294" s="208" t="str">
        <f t="shared" si="73"/>
        <v>-5.95929475625247+1.17348550341799i</v>
      </c>
      <c r="E294" t="str">
        <f t="shared" si="74"/>
        <v>2870</v>
      </c>
      <c r="F294" t="str">
        <f t="shared" si="75"/>
        <v>0.777000777000777</v>
      </c>
      <c r="G294" t="str">
        <f t="shared" si="70"/>
        <v>0.777000777000777</v>
      </c>
      <c r="H294" t="str">
        <f t="shared" si="76"/>
        <v>1.63401977023673+2.71562645627053i</v>
      </c>
      <c r="I294" t="str">
        <f t="shared" si="77"/>
        <v>62.8318530717959i</v>
      </c>
      <c r="J294" t="str">
        <f t="shared" si="71"/>
        <v>-4.34379860692582+13.7455988328107i</v>
      </c>
      <c r="K294" t="str">
        <f t="shared" si="78"/>
        <v>4.15601337915625-1.31335748600867i</v>
      </c>
      <c r="L294" t="str">
        <f t="shared" si="79"/>
        <v>0.225506904018681-0.0743193261849134i</v>
      </c>
      <c r="M294" t="str">
        <f t="shared" si="80"/>
        <v>4.38152028317493-1.38767681219358i</v>
      </c>
      <c r="N294" t="str">
        <f t="shared" si="81"/>
        <v>-0.163932063144305i</v>
      </c>
      <c r="O294" t="str">
        <f t="shared" si="82"/>
        <v>0.986593203931252-0.163198805009921i</v>
      </c>
      <c r="P294" t="str">
        <f t="shared" si="83"/>
        <v>0.013406796068748+0.163198805009921i</v>
      </c>
      <c r="Q294" t="str">
        <f t="shared" si="84"/>
        <v>-0.013406796068748+0.000733258134383991i</v>
      </c>
      <c r="R294" t="str">
        <f t="shared" si="85"/>
        <v>-0.333233747938806-12.1910671668411i</v>
      </c>
      <c r="S294" t="str">
        <f t="shared" si="86"/>
        <v>0.0169399031901114i</v>
      </c>
      <c r="T294" t="str">
        <f t="shared" si="87"/>
        <v>0.206515497590434-0.00564494742976136i</v>
      </c>
      <c r="U294" t="str">
        <f t="shared" si="88"/>
        <v>0.0000333333333333334-0.00705474038527907i</v>
      </c>
      <c r="V294" t="str">
        <f t="shared" si="89"/>
        <v>6.66666666666667E-06-0.0705474038527907i</v>
      </c>
      <c r="W294" t="str">
        <f t="shared" si="90"/>
        <v>0.0000276032999272948-0.00641341171475637i</v>
      </c>
      <c r="X294" t="str">
        <f t="shared" si="91"/>
        <v>0.000704449807908398-0.00633519839755696i</v>
      </c>
      <c r="Y294" t="str">
        <f t="shared" si="92"/>
        <v>0.009+0.100530964914873i</v>
      </c>
      <c r="Z294" t="str">
        <f t="shared" si="93"/>
        <v>-0.789443072717473-0.171074656177103i</v>
      </c>
      <c r="AA294" t="str">
        <f t="shared" si="94"/>
        <v>12.9868577958616-126.0562988059i</v>
      </c>
      <c r="AB294" t="str">
        <f t="shared" si="95"/>
        <v>0.974016406574339-0.0266240135727804i</v>
      </c>
      <c r="AC294" t="str">
        <f t="shared" si="96"/>
        <v>5.23072711526815-1.46827363758799i</v>
      </c>
      <c r="AD294" t="str">
        <f t="shared" si="97"/>
        <v>0.17393438596841+0.0437337400658807i</v>
      </c>
      <c r="AE294" t="str">
        <f t="shared" si="98"/>
        <v>-0.129829561565019-0.0642810634159572i</v>
      </c>
      <c r="AF294" t="str">
        <f t="shared" si="99"/>
        <v>-7.5933145264892-1.54214095285254i</v>
      </c>
      <c r="AG294" t="str">
        <f t="shared" si="100"/>
        <v>1.02813382384214-0.0773143710630391i</v>
      </c>
      <c r="AH294" t="str">
        <f t="shared" si="101"/>
        <v>0.807531411632579+0.730211945360684i</v>
      </c>
      <c r="AI294">
        <f t="shared" si="102"/>
        <v>0.73834317480368794</v>
      </c>
      <c r="AJ294">
        <f t="shared" si="103"/>
        <v>42.121527879411239</v>
      </c>
      <c r="AK294"/>
      <c r="AL294"/>
      <c r="AM294"/>
      <c r="AN294"/>
    </row>
    <row r="295" spans="1:40" x14ac:dyDescent="0.25">
      <c r="A295"/>
      <c r="B295">
        <f t="shared" si="104"/>
        <v>16100</v>
      </c>
      <c r="C295" s="237" t="str">
        <f t="shared" si="72"/>
        <v>-0.000294842003903731+0.152112629807274i</v>
      </c>
      <c r="D295" s="208" t="str">
        <f t="shared" si="73"/>
        <v>-5.95926641236922+1.16619682852243i</v>
      </c>
      <c r="E295" t="str">
        <f t="shared" si="74"/>
        <v>2870</v>
      </c>
      <c r="F295" t="str">
        <f t="shared" si="75"/>
        <v>0.777000777000777</v>
      </c>
      <c r="G295" t="str">
        <f t="shared" si="70"/>
        <v>0.777000777000777</v>
      </c>
      <c r="H295" t="str">
        <f t="shared" si="76"/>
        <v>1.64489529597199+2.72862271701352i</v>
      </c>
      <c r="I295" t="str">
        <f t="shared" si="77"/>
        <v>63.2245521534946i</v>
      </c>
      <c r="J295" t="str">
        <f t="shared" si="71"/>
        <v>-4.41080483164548+13.8315088255157i</v>
      </c>
      <c r="K295" t="str">
        <f t="shared" si="78"/>
        <v>4.14911149328447-1.32313265692708i</v>
      </c>
      <c r="L295" t="str">
        <f t="shared" si="79"/>
        <v>0.225230212791251-0.0746920641287979i</v>
      </c>
      <c r="M295" t="str">
        <f t="shared" si="80"/>
        <v>4.37434170607572-1.39782472105588i</v>
      </c>
      <c r="N295" t="str">
        <f t="shared" si="81"/>
        <v>-0.164956638538957i</v>
      </c>
      <c r="O295" t="str">
        <f t="shared" si="82"/>
        <v>0.986425476640057-0.164209558294992i</v>
      </c>
      <c r="P295" t="str">
        <f t="shared" si="83"/>
        <v>0.013574523359943+0.164209558294992i</v>
      </c>
      <c r="Q295" t="str">
        <f t="shared" si="84"/>
        <v>-0.013574523359943+0.000747080243964998i</v>
      </c>
      <c r="R295" t="str">
        <f t="shared" si="85"/>
        <v>-0.333232498556601-12.1152327304994i</v>
      </c>
      <c r="S295" t="str">
        <f t="shared" si="86"/>
        <v>0.0170457775850496i</v>
      </c>
      <c r="T295" t="str">
        <f t="shared" si="87"/>
        <v>0.206513562515206-0.00568020705450618i</v>
      </c>
      <c r="U295" t="str">
        <f t="shared" si="88"/>
        <v>0.0000333333333333333-0.00701092212201644i</v>
      </c>
      <c r="V295" t="str">
        <f t="shared" si="89"/>
        <v>6.66666666666667E-06-0.0701092212201644i</v>
      </c>
      <c r="W295" t="str">
        <f t="shared" si="90"/>
        <v>0.0000276032998538431-0.00637357700100026i</v>
      </c>
      <c r="X295" t="str">
        <f t="shared" si="91"/>
        <v>0.000696161203898854-0.00629672954180362i</v>
      </c>
      <c r="Y295" t="str">
        <f t="shared" si="92"/>
        <v>0.009+0.101159283445591i</v>
      </c>
      <c r="Z295" t="str">
        <f t="shared" si="93"/>
        <v>-0.779384983586402-0.167726634301618i</v>
      </c>
      <c r="AA295" t="str">
        <f t="shared" si="94"/>
        <v>12.79610274834-125.190883401847i</v>
      </c>
      <c r="AB295" t="str">
        <f t="shared" si="95"/>
        <v>0.974007279922625-0.0267903132132036i</v>
      </c>
      <c r="AC295" t="str">
        <f t="shared" si="96"/>
        <v>5.22319250449266-1.47868143877159i</v>
      </c>
      <c r="AD295" t="str">
        <f t="shared" si="97"/>
        <v>0.173985351095143+0.044126000692316i</v>
      </c>
      <c r="AE295" t="str">
        <f t="shared" si="98"/>
        <v>-0.12820046442625-0.063573119682288i</v>
      </c>
      <c r="AF295" t="str">
        <f t="shared" si="99"/>
        <v>-7.60416170834121-1.56242588849109i</v>
      </c>
      <c r="AG295" t="str">
        <f t="shared" si="100"/>
        <v>1.02805683692187-0.0768045950491343i</v>
      </c>
      <c r="AH295" t="str">
        <f t="shared" si="101"/>
        <v>0.797497508519906+0.724644254425772i</v>
      </c>
      <c r="AI295">
        <f t="shared" si="102"/>
        <v>0.64873953233929904</v>
      </c>
      <c r="AJ295">
        <f t="shared" si="103"/>
        <v>42.259781547281115</v>
      </c>
      <c r="AK295"/>
      <c r="AL295"/>
      <c r="AM295"/>
      <c r="AN295"/>
    </row>
    <row r="296" spans="1:40" x14ac:dyDescent="0.25">
      <c r="A296"/>
      <c r="B296">
        <f t="shared" si="104"/>
        <v>16200</v>
      </c>
      <c r="C296" s="237" t="str">
        <f t="shared" si="72"/>
        <v>-0.000291213227274175+0.151173669946902i</v>
      </c>
      <c r="D296" s="208" t="str">
        <f t="shared" si="73"/>
        <v>-5.95923859174839+1.15899813625958i</v>
      </c>
      <c r="E296" t="str">
        <f t="shared" si="74"/>
        <v>2870</v>
      </c>
      <c r="F296" t="str">
        <f t="shared" si="75"/>
        <v>0.777000777000777</v>
      </c>
      <c r="G296" t="str">
        <f t="shared" si="70"/>
        <v>0.777000777000777</v>
      </c>
      <c r="H296" t="str">
        <f t="shared" si="76"/>
        <v>1.65580679209143+2.74155669460921i</v>
      </c>
      <c r="I296" t="str">
        <f t="shared" si="77"/>
        <v>63.6172512351933i</v>
      </c>
      <c r="J296" t="str">
        <f t="shared" si="71"/>
        <v>-4.4782285406313+13.9174188182208i</v>
      </c>
      <c r="K296" t="str">
        <f t="shared" si="78"/>
        <v>4.14218363033364-1.332836583865i</v>
      </c>
      <c r="L296" t="str">
        <f t="shared" si="79"/>
        <v>0.224952482130865-0.0750633153802785i</v>
      </c>
      <c r="M296" t="str">
        <f t="shared" si="80"/>
        <v>4.3671361124645-1.40789989924528i</v>
      </c>
      <c r="N296" t="str">
        <f t="shared" si="81"/>
        <v>-0.165981213933609i</v>
      </c>
      <c r="O296" t="str">
        <f t="shared" si="82"/>
        <v>0.986256713844133-0.165220139200316i</v>
      </c>
      <c r="P296" t="str">
        <f t="shared" si="83"/>
        <v>0.013743286155867+0.165220139200316i</v>
      </c>
      <c r="Q296" t="str">
        <f t="shared" si="84"/>
        <v>-0.013743286155867+0.00076107473329301i</v>
      </c>
      <c r="R296" t="str">
        <f t="shared" si="85"/>
        <v>-0.333231241373258-12.0403338184026i</v>
      </c>
      <c r="S296" t="str">
        <f t="shared" si="86"/>
        <v>0.0171516519799878i</v>
      </c>
      <c r="T296" t="str">
        <f t="shared" si="87"/>
        <v>0.206511615376119-0.00571546628089343i</v>
      </c>
      <c r="U296" t="str">
        <f t="shared" si="88"/>
        <v>0.0000333333333333334-0.00696764482496697i</v>
      </c>
      <c r="V296" t="str">
        <f t="shared" si="89"/>
        <v>6.66666666666667E-06-0.0696764482496697i</v>
      </c>
      <c r="W296" t="str">
        <f t="shared" si="90"/>
        <v>0.0000276032997799338-0.00633423407471066i</v>
      </c>
      <c r="X296" t="str">
        <f t="shared" si="91"/>
        <v>0.00068802336454621-0.00625871970210931i</v>
      </c>
      <c r="Y296" t="str">
        <f t="shared" si="92"/>
        <v>0.009+0.101787601976309i</v>
      </c>
      <c r="Z296" t="str">
        <f t="shared" si="93"/>
        <v>-0.769518806064164-0.164467501064912i</v>
      </c>
      <c r="AA296" t="str">
        <f t="shared" si="94"/>
        <v>12.6096537053027-124.337656816614i</v>
      </c>
      <c r="AB296" t="str">
        <f t="shared" si="95"/>
        <v>0.973998096372535-0.0269566109748002i</v>
      </c>
      <c r="AC296" t="str">
        <f t="shared" si="96"/>
        <v>5.21563005026476-1.48901501100569i</v>
      </c>
      <c r="AD296" t="str">
        <f t="shared" si="97"/>
        <v>0.174036677800406+0.0445174624154524i</v>
      </c>
      <c r="AE296" t="str">
        <f t="shared" si="98"/>
        <v>-0.126602820715121-0.0628804020184173i</v>
      </c>
      <c r="AF296" t="str">
        <f t="shared" si="99"/>
        <v>-7.61504538383982-1.58255855834963i</v>
      </c>
      <c r="AG296" t="str">
        <f t="shared" si="100"/>
        <v>1.02798165591574-0.0763022258172892i</v>
      </c>
      <c r="AH296" t="str">
        <f t="shared" si="101"/>
        <v>0.787659994337979+0.719170132131305i</v>
      </c>
      <c r="AI296">
        <f t="shared" si="102"/>
        <v>0.55994907289653517</v>
      </c>
      <c r="AJ296">
        <f t="shared" si="103"/>
        <v>42.397529484404792</v>
      </c>
      <c r="AK296"/>
      <c r="AL296"/>
      <c r="AM296"/>
      <c r="AN296"/>
    </row>
    <row r="297" spans="1:40" x14ac:dyDescent="0.25">
      <c r="A297"/>
      <c r="B297">
        <f t="shared" si="104"/>
        <v>16300</v>
      </c>
      <c r="C297" s="237" t="str">
        <f t="shared" si="72"/>
        <v>-0.000287651032537692+0.150246230938938i</v>
      </c>
      <c r="D297" s="208" t="str">
        <f t="shared" si="73"/>
        <v>-5.95921128158875+1.15188777053186i</v>
      </c>
      <c r="E297" t="str">
        <f t="shared" si="74"/>
        <v>2870</v>
      </c>
      <c r="F297" t="str">
        <f t="shared" si="75"/>
        <v>0.777000777000777</v>
      </c>
      <c r="G297" t="str">
        <f t="shared" si="70"/>
        <v>0.777000777000777</v>
      </c>
      <c r="H297" t="str">
        <f t="shared" si="76"/>
        <v>1.66675380673438+2.75442830977568i</v>
      </c>
      <c r="I297" t="str">
        <f t="shared" si="77"/>
        <v>64.009950316892i</v>
      </c>
      <c r="J297" t="str">
        <f t="shared" si="71"/>
        <v>-4.54606973388329+14.0033288109258i</v>
      </c>
      <c r="K297" t="str">
        <f t="shared" si="78"/>
        <v>4.13523027570717-1.34246974079211i</v>
      </c>
      <c r="L297" t="str">
        <f t="shared" si="79"/>
        <v>0.224673722231687-0.0754330769389695i</v>
      </c>
      <c r="M297" t="str">
        <f t="shared" si="80"/>
        <v>4.35990399793886-1.41790281773108i</v>
      </c>
      <c r="N297" t="str">
        <f t="shared" si="81"/>
        <v>-0.167005789328261i</v>
      </c>
      <c r="O297" t="str">
        <f t="shared" si="82"/>
        <v>0.98608691572064-0.166230546665032i</v>
      </c>
      <c r="P297" t="str">
        <f t="shared" si="83"/>
        <v>0.01391308427936+0.166230546665032i</v>
      </c>
      <c r="Q297" t="str">
        <f t="shared" si="84"/>
        <v>-0.01391308427936+0.000775242663228981i</v>
      </c>
      <c r="R297" t="str">
        <f t="shared" si="85"/>
        <v>-0.333229976389314-11.9663532123054i</v>
      </c>
      <c r="S297" t="str">
        <f t="shared" si="86"/>
        <v>0.017257526374926i</v>
      </c>
      <c r="T297" t="str">
        <f t="shared" si="87"/>
        <v>0.206509656173041-0.00575072510645455i</v>
      </c>
      <c r="U297" t="str">
        <f t="shared" si="88"/>
        <v>0.0000333333333333334-0.00692489853769725i</v>
      </c>
      <c r="V297" t="str">
        <f t="shared" si="89"/>
        <v>6.66666666666667E-06-0.0692489853769725i</v>
      </c>
      <c r="W297" t="str">
        <f t="shared" si="90"/>
        <v>0.0000276032997055669-0.00629537388458448i</v>
      </c>
      <c r="X297" t="str">
        <f t="shared" si="91"/>
        <v>0.00068003266887175-0.00622116081007387i</v>
      </c>
      <c r="Y297" t="str">
        <f t="shared" si="92"/>
        <v>0.009+0.102415920507027i</v>
      </c>
      <c r="Z297" t="str">
        <f t="shared" si="93"/>
        <v>-0.759839683606154-0.161294285008388i</v>
      </c>
      <c r="AA297" t="str">
        <f t="shared" si="94"/>
        <v>12.4273795332458-123.496358819908i</v>
      </c>
      <c r="AB297" t="str">
        <f t="shared" si="95"/>
        <v>0.973988855923445-0.0271229068459274i</v>
      </c>
      <c r="AC297" t="str">
        <f t="shared" si="96"/>
        <v>5.20804026084663-1.49927481324581i</v>
      </c>
      <c r="AD297" t="str">
        <f t="shared" si="97"/>
        <v>0.174088365157016+0.0449081386853768i</v>
      </c>
      <c r="AE297" t="str">
        <f t="shared" si="98"/>
        <v>-0.125035822180105-0.0622024442763182i</v>
      </c>
      <c r="AF297" t="str">
        <f t="shared" si="99"/>
        <v>-7.62596508832313-1.60254053924382i</v>
      </c>
      <c r="AG297" t="str">
        <f t="shared" si="100"/>
        <v>1.02790822273845-0.0758071031889425i</v>
      </c>
      <c r="AH297" t="str">
        <f t="shared" si="101"/>
        <v>0.778013763667236+0.713787083122009i</v>
      </c>
      <c r="AI297">
        <f t="shared" si="102"/>
        <v>0.47195953576851407</v>
      </c>
      <c r="AJ297">
        <f t="shared" si="103"/>
        <v>42.53476035523876</v>
      </c>
      <c r="AK297"/>
      <c r="AL297"/>
      <c r="AM297"/>
      <c r="AN297"/>
    </row>
    <row r="298" spans="1:40" x14ac:dyDescent="0.25">
      <c r="A298"/>
      <c r="B298">
        <f t="shared" si="104"/>
        <v>16400</v>
      </c>
      <c r="C298" s="237" t="str">
        <f t="shared" si="72"/>
        <v>-0.000284153800716763+0.149330102039164i</v>
      </c>
      <c r="D298" s="208" t="str">
        <f t="shared" si="73"/>
        <v>-5.95918446947812+1.14486411563359i</v>
      </c>
      <c r="E298" t="str">
        <f t="shared" si="74"/>
        <v>2870</v>
      </c>
      <c r="F298" t="str">
        <f t="shared" si="75"/>
        <v>0.777000777000777</v>
      </c>
      <c r="G298" t="str">
        <f t="shared" si="70"/>
        <v>0.777000777000777</v>
      </c>
      <c r="H298" t="str">
        <f t="shared" si="76"/>
        <v>1.67773588875667+2.76723748709724i</v>
      </c>
      <c r="I298" t="str">
        <f t="shared" si="77"/>
        <v>64.4026493985908i</v>
      </c>
      <c r="J298" t="str">
        <f t="shared" si="71"/>
        <v>-4.61432841140144+14.089238803631i</v>
      </c>
      <c r="K298" t="str">
        <f t="shared" si="78"/>
        <v>4.12825190926324-1.35203259308987i</v>
      </c>
      <c r="L298" t="str">
        <f t="shared" si="79"/>
        <v>0.224393943284606-0.0758013458873688i</v>
      </c>
      <c r="M298" t="str">
        <f t="shared" si="80"/>
        <v>4.35264585254785-1.42783393897724i</v>
      </c>
      <c r="N298" t="str">
        <f t="shared" si="81"/>
        <v>-0.168030364722913i</v>
      </c>
      <c r="O298" t="str">
        <f t="shared" si="82"/>
        <v>0.985916082447824-0.167240779628458i</v>
      </c>
      <c r="P298" t="str">
        <f t="shared" si="83"/>
        <v>0.014083917552176+0.167240779628458i</v>
      </c>
      <c r="Q298" t="str">
        <f t="shared" si="84"/>
        <v>-0.014083917552176+0.000789585094455009i</v>
      </c>
      <c r="R298" t="str">
        <f t="shared" si="85"/>
        <v>-0.33322870360262-11.8932741139192i</v>
      </c>
      <c r="S298" t="str">
        <f t="shared" si="86"/>
        <v>0.0173634007698642i</v>
      </c>
      <c r="T298" t="str">
        <f t="shared" si="87"/>
        <v>0.206507684905831-0.00578598352867458i</v>
      </c>
      <c r="U298" t="str">
        <f t="shared" si="88"/>
        <v>0.0000333333333333333-0.0068826735466137i</v>
      </c>
      <c r="V298" t="str">
        <f t="shared" si="89"/>
        <v>6.66666666666667E-06-0.0688267354661369i</v>
      </c>
      <c r="W298" t="str">
        <f t="shared" si="90"/>
        <v>0.0000276032996307422-0.00625698760008207i</v>
      </c>
      <c r="X298" t="str">
        <f t="shared" si="91"/>
        <v>0.000672185603556019-0.00618404498286548i</v>
      </c>
      <c r="Y298" t="str">
        <f t="shared" si="92"/>
        <v>0.009+0.103044239037745i</v>
      </c>
      <c r="Z298" t="str">
        <f t="shared" si="93"/>
        <v>-0.750342911791844-0.158204134333589i</v>
      </c>
      <c r="AA298" t="str">
        <f t="shared" si="94"/>
        <v>12.2491541034181-122.666736567689i</v>
      </c>
      <c r="AB298" t="str">
        <f t="shared" si="95"/>
        <v>0.97397955857469-0.0272892008147236i</v>
      </c>
      <c r="AC298" t="str">
        <f t="shared" si="96"/>
        <v>5.20042363900568-1.50946129634857i</v>
      </c>
      <c r="AD298" t="str">
        <f t="shared" si="97"/>
        <v>0.17414041226392+0.0452980426173295i</v>
      </c>
      <c r="AE298" t="str">
        <f t="shared" si="98"/>
        <v>-0.123498686379461-0.0615387983706656i</v>
      </c>
      <c r="AF298" t="str">
        <f t="shared" si="99"/>
        <v>-7.63692035823479-1.62237337146365i</v>
      </c>
      <c r="AG298" t="str">
        <f t="shared" si="100"/>
        <v>1.02783648161854-0.0753190716079583i</v>
      </c>
      <c r="AH298" t="str">
        <f t="shared" si="101"/>
        <v>0.768553875993936+0.708492702618278i</v>
      </c>
      <c r="AI298">
        <f t="shared" si="102"/>
        <v>0.38475891018166652</v>
      </c>
      <c r="AJ298">
        <f t="shared" si="103"/>
        <v>42.6714634496442</v>
      </c>
      <c r="AK298"/>
      <c r="AL298"/>
      <c r="AM298"/>
      <c r="AN298"/>
    </row>
    <row r="299" spans="1:40" x14ac:dyDescent="0.25">
      <c r="A299"/>
      <c r="B299">
        <f t="shared" si="104"/>
        <v>16500</v>
      </c>
      <c r="C299" s="237" t="str">
        <f t="shared" si="72"/>
        <v>-0.0002807199617443+0.148425077612218i</v>
      </c>
      <c r="D299" s="208" t="str">
        <f t="shared" si="73"/>
        <v>-5.95915814337933+1.13792559502701i</v>
      </c>
      <c r="E299" t="str">
        <f t="shared" si="74"/>
        <v>2870</v>
      </c>
      <c r="F299" t="str">
        <f t="shared" si="75"/>
        <v>0.777000777000777</v>
      </c>
      <c r="G299" t="str">
        <f t="shared" si="70"/>
        <v>0.777000777000777</v>
      </c>
      <c r="H299" t="str">
        <f t="shared" si="76"/>
        <v>1.68875258776589+2.77998415500188i</v>
      </c>
      <c r="I299" t="str">
        <f t="shared" si="77"/>
        <v>64.7953484802895i</v>
      </c>
      <c r="J299" t="str">
        <f t="shared" si="71"/>
        <v>-4.68300457318576+14.175148796336i</v>
      </c>
      <c r="K299" t="str">
        <f t="shared" si="78"/>
        <v>4.1212490054482-1.36152559786461i</v>
      </c>
      <c r="L299" t="str">
        <f t="shared" si="79"/>
        <v>0.224113155476477-0.0761681193905678i</v>
      </c>
      <c r="M299" t="str">
        <f t="shared" si="80"/>
        <v>4.34536216092468-1.43769371725518i</v>
      </c>
      <c r="N299" t="str">
        <f t="shared" si="81"/>
        <v>-0.169054940117565i</v>
      </c>
      <c r="O299" t="str">
        <f t="shared" si="82"/>
        <v>0.985744214205019-0.168250837030099i</v>
      </c>
      <c r="P299" t="str">
        <f t="shared" si="83"/>
        <v>0.014255785794981+0.168250837030099i</v>
      </c>
      <c r="Q299" t="str">
        <f t="shared" si="84"/>
        <v>-0.014255785794981+0.000804103087466007i</v>
      </c>
      <c r="R299" t="str">
        <f t="shared" si="85"/>
        <v>-0.333227423014331-11.8210801321877i</v>
      </c>
      <c r="S299" t="str">
        <f t="shared" si="86"/>
        <v>0.0174692751648024i</v>
      </c>
      <c r="T299" t="str">
        <f t="shared" si="87"/>
        <v>0.206505701574366-0.00582124154509536i</v>
      </c>
      <c r="U299" t="str">
        <f t="shared" si="88"/>
        <v>0.0000333333333333334-0.00684096037360393i</v>
      </c>
      <c r="V299" t="str">
        <f t="shared" si="89"/>
        <v>6.66666666666667E-06-0.0684096037360393i</v>
      </c>
      <c r="W299" t="str">
        <f t="shared" si="90"/>
        <v>0.0000276032995554601-0.00621906660473766i</v>
      </c>
      <c r="X299" t="str">
        <f t="shared" si="91"/>
        <v>0.000664478759134704-0.00614736451799168i</v>
      </c>
      <c r="Y299" t="str">
        <f t="shared" si="92"/>
        <v>0.009+0.103672557568463i</v>
      </c>
      <c r="Z299" t="str">
        <f t="shared" si="93"/>
        <v>-0.741023932694716-0.155194311272188i</v>
      </c>
      <c r="AA299" t="str">
        <f t="shared" si="94"/>
        <v>12.0748560634321-121.848544343875i</v>
      </c>
      <c r="AB299" t="str">
        <f t="shared" si="95"/>
        <v>0.973970204325692-0.0274554928695951i</v>
      </c>
      <c r="AC299" t="str">
        <f t="shared" si="96"/>
        <v>5.19278068214218-1.51957490337787i</v>
      </c>
      <c r="AD299" t="str">
        <f t="shared" si="97"/>
        <v>0.174192818245238+0.0456871870018322i</v>
      </c>
      <c r="AE299" t="str">
        <f t="shared" si="98"/>
        <v>-0.121990655702549-0.0608890334419875i</v>
      </c>
      <c r="AF299" t="str">
        <f t="shared" si="99"/>
        <v>-7.64791073114522-1.64205855997487i</v>
      </c>
      <c r="AG299" t="str">
        <f t="shared" si="100"/>
        <v>1.02776637898894-0.0748379799754841i</v>
      </c>
      <c r="AH299" t="str">
        <f t="shared" si="101"/>
        <v>0.759275549389728+0.703284672315823i</v>
      </c>
      <c r="AI299">
        <f t="shared" si="102"/>
        <v>0.29833542882038749</v>
      </c>
      <c r="AJ299">
        <f t="shared" si="103"/>
        <v>42.807628655465578</v>
      </c>
      <c r="AK299"/>
      <c r="AL299"/>
      <c r="AM299"/>
      <c r="AN299"/>
    </row>
    <row r="300" spans="1:40" x14ac:dyDescent="0.25">
      <c r="A300"/>
      <c r="B300">
        <f t="shared" si="104"/>
        <v>16600</v>
      </c>
      <c r="C300" s="237" t="str">
        <f t="shared" si="72"/>
        <v>-0.000277347992701176+0.147530956977718i</v>
      </c>
      <c r="D300" s="208" t="str">
        <f t="shared" si="73"/>
        <v>-5.95913229161667+1.13107067016251i</v>
      </c>
      <c r="E300" t="str">
        <f t="shared" si="74"/>
        <v>2870</v>
      </c>
      <c r="F300" t="str">
        <f t="shared" si="75"/>
        <v>0.777000777000777</v>
      </c>
      <c r="G300" t="str">
        <f t="shared" si="70"/>
        <v>0.777000777000777</v>
      </c>
      <c r="H300" t="str">
        <f t="shared" si="76"/>
        <v>1.69980345415632+2.79266824573838i</v>
      </c>
      <c r="I300" t="str">
        <f t="shared" si="77"/>
        <v>65.1880475619882i</v>
      </c>
      <c r="J300" t="str">
        <f t="shared" si="71"/>
        <v>-4.75209821923625+14.261058789041i</v>
      </c>
      <c r="K300" t="str">
        <f t="shared" si="78"/>
        <v>4.11422203342325-1.37094920424824i</v>
      </c>
      <c r="L300" t="str">
        <f t="shared" si="79"/>
        <v>0.223831368989371-0.0765333946959543i</v>
      </c>
      <c r="M300" t="str">
        <f t="shared" si="80"/>
        <v>4.33805340241262-1.44748259894419i</v>
      </c>
      <c r="N300" t="str">
        <f t="shared" si="81"/>
        <v>-0.170079515512217i</v>
      </c>
      <c r="O300" t="str">
        <f t="shared" si="82"/>
        <v>0.985571311172644-0.169260717809641i</v>
      </c>
      <c r="P300" t="str">
        <f t="shared" si="83"/>
        <v>0.014428688827356+0.169260717809641i</v>
      </c>
      <c r="Q300" t="str">
        <f t="shared" si="84"/>
        <v>-0.014428688827356+0.000818797702576007i</v>
      </c>
      <c r="R300" t="str">
        <f t="shared" si="85"/>
        <v>-0.333226134622862-11.7497552710183i</v>
      </c>
      <c r="S300" t="str">
        <f t="shared" si="86"/>
        <v>0.0175751495597406i</v>
      </c>
      <c r="T300" t="str">
        <f t="shared" si="87"/>
        <v>0.206503706178497-0.00585649915321105i</v>
      </c>
      <c r="U300" t="str">
        <f t="shared" si="88"/>
        <v>0.0000333333333333334-0.00679974976894368i</v>
      </c>
      <c r="V300" t="str">
        <f t="shared" si="89"/>
        <v>6.66666666666667E-06-0.0679974976894368i</v>
      </c>
      <c r="W300" t="str">
        <f t="shared" si="90"/>
        <v>0.0000276032994797202-0.00618160248971098i</v>
      </c>
      <c r="X300" t="str">
        <f t="shared" si="91"/>
        <v>0.000656908826349727-0.00611111188824295i</v>
      </c>
      <c r="Y300" t="str">
        <f t="shared" si="92"/>
        <v>0.009+0.104300876099181i</v>
      </c>
      <c r="Z300" t="str">
        <f t="shared" si="93"/>
        <v>-0.73187832948969-0.152262186758509i</v>
      </c>
      <c r="AA300" t="str">
        <f t="shared" si="94"/>
        <v>11.9043686209426-121.041543312601i</v>
      </c>
      <c r="AB300" t="str">
        <f t="shared" si="95"/>
        <v>0.973960793175745-0.0276217829987231i</v>
      </c>
      <c r="AC300" t="str">
        <f t="shared" si="96"/>
        <v>5.18511188241007-1.52961606989409i</v>
      </c>
      <c r="AD300" t="str">
        <f t="shared" si="97"/>
        <v>0.174245582249352+0.0460755843144685i</v>
      </c>
      <c r="AE300" t="str">
        <f t="shared" si="98"/>
        <v>-0.120510996433717-0.0602527350646306i</v>
      </c>
      <c r="AF300" t="str">
        <f t="shared" si="99"/>
        <v>-7.65893574577299-1.66159757557587i</v>
      </c>
      <c r="AG300" t="str">
        <f t="shared" si="100"/>
        <v>1.02769786338356-0.0743636814917496i</v>
      </c>
      <c r="AH300" t="str">
        <f t="shared" si="101"/>
        <v>0.750174154468628+0.69816075650441i</v>
      </c>
      <c r="AI300">
        <f t="shared" si="102"/>
        <v>0.21267756155172943</v>
      </c>
      <c r="AJ300">
        <f t="shared" si="103"/>
        <v>42.943246432416274</v>
      </c>
      <c r="AK300"/>
      <c r="AL300"/>
      <c r="AM300"/>
      <c r="AN300"/>
    </row>
    <row r="301" spans="1:40" x14ac:dyDescent="0.25">
      <c r="A301"/>
      <c r="B301">
        <f t="shared" si="104"/>
        <v>16700</v>
      </c>
      <c r="C301" s="237" t="str">
        <f t="shared" si="72"/>
        <v>-0.00027403641612741+0.146647544261917i</v>
      </c>
      <c r="D301" s="208" t="str">
        <f t="shared" si="73"/>
        <v>-5.95910690286293+1.12429783934136i</v>
      </c>
      <c r="E301" t="str">
        <f t="shared" si="74"/>
        <v>2870</v>
      </c>
      <c r="F301" t="str">
        <f t="shared" si="75"/>
        <v>0.777000777000777</v>
      </c>
      <c r="G301" t="str">
        <f t="shared" si="70"/>
        <v>0.777000777000777</v>
      </c>
      <c r="H301" t="str">
        <f t="shared" si="76"/>
        <v>1.71088803914343+2.80528969535316i</v>
      </c>
      <c r="I301" t="str">
        <f t="shared" si="77"/>
        <v>65.5807466436869i</v>
      </c>
      <c r="J301" t="str">
        <f t="shared" si="71"/>
        <v>-4.8216093495529+14.3469687817461i</v>
      </c>
      <c r="K301" t="str">
        <f t="shared" si="78"/>
        <v>4.10717145718569-1.38030385368784i</v>
      </c>
      <c r="L301" t="str">
        <f t="shared" si="79"/>
        <v>0.223548593999839-0.0768971691329064i</v>
      </c>
      <c r="M301" t="str">
        <f t="shared" si="80"/>
        <v>4.33072005118553-1.45720102282075i</v>
      </c>
      <c r="N301" t="str">
        <f t="shared" si="81"/>
        <v>-0.171104090906869i</v>
      </c>
      <c r="O301" t="str">
        <f t="shared" si="82"/>
        <v>0.985397373532205-0.170270420906959i</v>
      </c>
      <c r="P301" t="str">
        <f t="shared" si="83"/>
        <v>0.014602626467795+0.170270420906959i</v>
      </c>
      <c r="Q301" t="str">
        <f t="shared" si="84"/>
        <v>-0.014602626467795+0.000833669999909997i</v>
      </c>
      <c r="R301" t="str">
        <f t="shared" si="85"/>
        <v>-0.333224838429542-11.6792839174592i</v>
      </c>
      <c r="S301" t="str">
        <f t="shared" si="86"/>
        <v>0.0176810239546788i</v>
      </c>
      <c r="T301" t="str">
        <f t="shared" si="87"/>
        <v>0.206501698718091-0.0058917563505667i</v>
      </c>
      <c r="U301" t="str">
        <f t="shared" si="88"/>
        <v>0.0000333333333333333-0.00675903270445896i</v>
      </c>
      <c r="V301" t="str">
        <f t="shared" si="89"/>
        <v>6.66666666666667E-06-0.0675903270445896i</v>
      </c>
      <c r="W301" t="str">
        <f t="shared" si="90"/>
        <v>0.0000276032994035225-0.00614458704757115i</v>
      </c>
      <c r="X301" t="str">
        <f t="shared" si="91"/>
        <v>0.000649472592648577-0.00607527973680322i</v>
      </c>
      <c r="Y301" t="str">
        <f t="shared" si="92"/>
        <v>0.009+0.104929194629899i</v>
      </c>
      <c r="Z301" t="str">
        <f t="shared" si="93"/>
        <v>-0.722901821287106-0.149405235386384i</v>
      </c>
      <c r="AA301" t="str">
        <f t="shared" si="94"/>
        <v>11.7375793386734-120.245501280573i</v>
      </c>
      <c r="AB301" t="str">
        <f t="shared" si="95"/>
        <v>0.973951325124225-0.0277880711905291i</v>
      </c>
      <c r="AC301" t="str">
        <f t="shared" si="96"/>
        <v>5.17741772683314-1.53958522423724i</v>
      </c>
      <c r="AD301" t="str">
        <f t="shared" si="97"/>
        <v>0.174298703448031+0.0464632467252958i</v>
      </c>
      <c r="AE301" t="str">
        <f t="shared" si="98"/>
        <v>-0.119058997856754-0.0596295044968231i</v>
      </c>
      <c r="AF301" t="str">
        <f t="shared" si="99"/>
        <v>-7.66999494200636-1.6809918560118i</v>
      </c>
      <c r="AG301" t="str">
        <f t="shared" si="100"/>
        <v>1.02763088533932-0.0738960335044887i</v>
      </c>
      <c r="AH301" t="str">
        <f t="shared" si="101"/>
        <v>0.741245208608481+0.693118798392571i</v>
      </c>
      <c r="AI301">
        <f t="shared" si="102"/>
        <v>0.12777400934842811</v>
      </c>
      <c r="AJ301">
        <f t="shared" si="103"/>
        <v>43.078307787186503</v>
      </c>
      <c r="AK301"/>
      <c r="AL301"/>
      <c r="AM301"/>
      <c r="AN301"/>
    </row>
    <row r="302" spans="1:40" x14ac:dyDescent="0.25">
      <c r="A302"/>
      <c r="B302">
        <f t="shared" si="104"/>
        <v>16800</v>
      </c>
      <c r="C302" s="237" t="str">
        <f t="shared" si="72"/>
        <v>-0.000270783798403461+0.145774648254641i</v>
      </c>
      <c r="D302" s="208" t="str">
        <f t="shared" si="73"/>
        <v>-5.95908196612705+1.11760563661891i</v>
      </c>
      <c r="E302" t="str">
        <f t="shared" si="74"/>
        <v>2870</v>
      </c>
      <c r="F302" t="str">
        <f t="shared" si="75"/>
        <v>0.777000777000777</v>
      </c>
      <c r="G302" t="str">
        <f t="shared" si="70"/>
        <v>0.777000777000777</v>
      </c>
      <c r="H302" t="str">
        <f t="shared" si="76"/>
        <v>1.72200589479786+2.81784844366685i</v>
      </c>
      <c r="I302" t="str">
        <f t="shared" si="77"/>
        <v>65.9734457253857i</v>
      </c>
      <c r="J302" t="str">
        <f t="shared" si="71"/>
        <v>-4.89153796413572+14.4328787744511i</v>
      </c>
      <c r="K302" t="str">
        <f t="shared" si="78"/>
        <v>4.10009773568454-1.3895899802242i</v>
      </c>
      <c r="L302" t="str">
        <f t="shared" si="79"/>
        <v>0.223264840678168-0.0772594401124824i</v>
      </c>
      <c r="M302" t="str">
        <f t="shared" si="80"/>
        <v>4.32336257636271-1.46684942033668i</v>
      </c>
      <c r="N302" t="str">
        <f t="shared" si="81"/>
        <v>-0.17212866630152i</v>
      </c>
      <c r="O302" t="str">
        <f t="shared" si="82"/>
        <v>0.985222401466293-0.17127994526211i</v>
      </c>
      <c r="P302" t="str">
        <f t="shared" si="83"/>
        <v>0.014777598533707+0.17127994526211i</v>
      </c>
      <c r="Q302" t="str">
        <f t="shared" si="84"/>
        <v>-0.014777598533707+0.00084872103941i</v>
      </c>
      <c r="R302" t="str">
        <f t="shared" si="85"/>
        <v>-0.333223534432902-11.6096508302945i</v>
      </c>
      <c r="S302" t="str">
        <f t="shared" si="86"/>
        <v>0.017786898349617i</v>
      </c>
      <c r="T302" t="str">
        <f t="shared" si="87"/>
        <v>0.206499679192995-0.00592701313465813i</v>
      </c>
      <c r="U302" t="str">
        <f t="shared" si="88"/>
        <v>0.0000333333333333333-0.00671880036693243i</v>
      </c>
      <c r="V302" t="str">
        <f t="shared" si="89"/>
        <v>6.66666666666667E-06-0.0671880036693243i</v>
      </c>
      <c r="W302" t="str">
        <f t="shared" si="90"/>
        <v>0.0000276032993268674-0.00610801226630241i</v>
      </c>
      <c r="X302" t="str">
        <f t="shared" si="91"/>
        <v>0.000642166938824952-0.00603986087252052i</v>
      </c>
      <c r="Y302" t="str">
        <f t="shared" si="92"/>
        <v>0.009+0.105557513160617i</v>
      </c>
      <c r="Z302" t="str">
        <f t="shared" si="93"/>
        <v>-0.714090258182646-0.14662103063328i</v>
      </c>
      <c r="AA302" t="str">
        <f t="shared" si="94"/>
        <v>11.5743799401156-119.46019246905i</v>
      </c>
      <c r="AB302" t="str">
        <f t="shared" si="95"/>
        <v>0.973941800170408-0.0279543574332023i</v>
      </c>
      <c r="AC302" t="str">
        <f t="shared" si="96"/>
        <v>5.16969869741529-1.5494827877946i</v>
      </c>
      <c r="AD302" t="str">
        <f t="shared" si="97"/>
        <v>0.174352181035585+0.0468501861079407i</v>
      </c>
      <c r="AE302" t="str">
        <f t="shared" si="98"/>
        <v>-0.117633971397901-0.059018957970322i</v>
      </c>
      <c r="AF302" t="str">
        <f t="shared" si="99"/>
        <v>-7.68108786092491-1.70024280704794i</v>
      </c>
      <c r="AG302" t="str">
        <f t="shared" si="100"/>
        <v>1.02756539730362-0.0734348973636649i</v>
      </c>
      <c r="AH302" t="str">
        <f t="shared" si="101"/>
        <v>0.732484370423369+0.688156716625631i</v>
      </c>
      <c r="AI302">
        <f t="shared" si="102"/>
        <v>4.3613698398121396E-2</v>
      </c>
      <c r="AJ302">
        <f t="shared" si="103"/>
        <v>43.212804249724904</v>
      </c>
      <c r="AK302"/>
      <c r="AL302"/>
      <c r="AM302"/>
      <c r="AN302"/>
    </row>
    <row r="303" spans="1:40" x14ac:dyDescent="0.25">
      <c r="A303"/>
      <c r="B303">
        <f t="shared" si="104"/>
        <v>16900</v>
      </c>
      <c r="C303" s="237" t="str">
        <f t="shared" si="72"/>
        <v>-0.00026758874819841+0.144912082271326i</v>
      </c>
      <c r="D303" s="208" t="str">
        <f t="shared" si="73"/>
        <v>-5.95905747074214+1.11099263074683i</v>
      </c>
      <c r="E303" t="str">
        <f t="shared" si="74"/>
        <v>2870</v>
      </c>
      <c r="F303" t="str">
        <f t="shared" si="75"/>
        <v>0.777000777000777</v>
      </c>
      <c r="G303" t="str">
        <f t="shared" si="70"/>
        <v>0.777000777000777</v>
      </c>
      <c r="H303" t="str">
        <f t="shared" si="76"/>
        <v>1.73315657407918+2.83034443425059i</v>
      </c>
      <c r="I303" t="str">
        <f t="shared" si="77"/>
        <v>66.3661448070844i</v>
      </c>
      <c r="J303" t="str">
        <f t="shared" si="71"/>
        <v>-4.9618840629847+14.5187887671563i</v>
      </c>
      <c r="K303" t="str">
        <f t="shared" si="78"/>
        <v>4.09300132293062-1.3988080107596i</v>
      </c>
      <c r="L303" t="str">
        <f t="shared" si="79"/>
        <v>0.222980119187653-0.0776202051271011i</v>
      </c>
      <c r="M303" t="str">
        <f t="shared" si="80"/>
        <v>4.31598144211827-1.4764282158867i</v>
      </c>
      <c r="N303" t="str">
        <f t="shared" si="81"/>
        <v>-0.173153241696172i</v>
      </c>
      <c r="O303" t="str">
        <f t="shared" si="82"/>
        <v>0.985046395158586-0.172289289815343i</v>
      </c>
      <c r="P303" t="str">
        <f t="shared" si="83"/>
        <v>0.0149536048414139+0.172289289815343i</v>
      </c>
      <c r="Q303" t="str">
        <f t="shared" si="84"/>
        <v>-0.0149536048414139+0.000863951880828995i</v>
      </c>
      <c r="R303" t="str">
        <f t="shared" si="85"/>
        <v>-0.333222222632515-11.540841129048i</v>
      </c>
      <c r="S303" t="str">
        <f t="shared" si="86"/>
        <v>0.0178927727445552i</v>
      </c>
      <c r="T303" t="str">
        <f t="shared" si="87"/>
        <v>0.206497647603072-0.00596226950299917i</v>
      </c>
      <c r="U303" t="str">
        <f t="shared" si="88"/>
        <v>0.0000333333333333335-0.00667904415174349i</v>
      </c>
      <c r="V303" t="str">
        <f t="shared" si="89"/>
        <v>6.66666666666667E-06-0.0667904415174349i</v>
      </c>
      <c r="W303" t="str">
        <f t="shared" si="90"/>
        <v>0.0000276032992497548-0.00607187032352238i</v>
      </c>
      <c r="X303" t="str">
        <f t="shared" si="91"/>
        <v>0.00063498883579421-0.00600484826533164i</v>
      </c>
      <c r="Y303" t="str">
        <f t="shared" si="92"/>
        <v>0.009+0.106185831691335i</v>
      </c>
      <c r="Z303" t="str">
        <f t="shared" si="93"/>
        <v>-0.705439616513196-0.143907240335795i</v>
      </c>
      <c r="AA303" t="str">
        <f t="shared" si="94"/>
        <v>11.4146661252707-118.685397294997i</v>
      </c>
      <c r="AB303" t="str">
        <f t="shared" si="95"/>
        <v>0.973932218313649-0.0281206417150169i</v>
      </c>
      <c r="AC303" t="str">
        <f t="shared" si="96"/>
        <v>5.1619552712459-1.55930917526187i</v>
      </c>
      <c r="AD303" t="str">
        <f t="shared" si="97"/>
        <v>0.174406014228071+0.0472364140483562i</v>
      </c>
      <c r="AE303" t="str">
        <f t="shared" si="98"/>
        <v>-0.116235249805587-0.0584207260172579i</v>
      </c>
      <c r="AF303" t="str">
        <f t="shared" si="99"/>
        <v>-7.69221404482132-1.71935180350376i</v>
      </c>
      <c r="AG303" t="str">
        <f t="shared" si="100"/>
        <v>1.0275013535466-0.0729801382822021i</v>
      </c>
      <c r="AH303" t="str">
        <f t="shared" si="101"/>
        <v>0.723887434475302+0.683272501985538i</v>
      </c>
      <c r="AI303">
        <f t="shared" si="102"/>
        <v>-3.9814225604005334E-2</v>
      </c>
      <c r="AJ303">
        <f t="shared" si="103"/>
        <v>43.346727850616304</v>
      </c>
      <c r="AK303"/>
      <c r="AL303"/>
      <c r="AM303"/>
      <c r="AN303"/>
    </row>
    <row r="304" spans="1:40" x14ac:dyDescent="0.25">
      <c r="A304"/>
      <c r="B304">
        <f t="shared" si="104"/>
        <v>17000</v>
      </c>
      <c r="C304" s="237" t="str">
        <f t="shared" si="72"/>
        <v>-0.000264449914981855+0.144059664019913i</v>
      </c>
      <c r="D304" s="208" t="str">
        <f t="shared" si="73"/>
        <v>-5.95903340635416+1.10445742415267i</v>
      </c>
      <c r="E304" t="str">
        <f t="shared" si="74"/>
        <v>2870</v>
      </c>
      <c r="F304" t="str">
        <f t="shared" si="75"/>
        <v>0.777000777000777</v>
      </c>
      <c r="G304" t="str">
        <f t="shared" si="70"/>
        <v>0.777000777000777</v>
      </c>
      <c r="H304" t="str">
        <f t="shared" si="76"/>
        <v>1.74433963086903+2.84277761440215i</v>
      </c>
      <c r="I304" t="str">
        <f t="shared" si="77"/>
        <v>66.7588438887831i</v>
      </c>
      <c r="J304" t="str">
        <f t="shared" si="71"/>
        <v>-5.03264764609985+14.6046987598613i</v>
      </c>
      <c r="K304" t="str">
        <f t="shared" si="78"/>
        <v>4.08588266810212-1.40795836531582i</v>
      </c>
      <c r="L304" t="str">
        <f t="shared" si="79"/>
        <v>0.222694439683876-0.0779794617502165i</v>
      </c>
      <c r="M304" t="str">
        <f t="shared" si="80"/>
        <v>4.308577107786-1.48593782706604i</v>
      </c>
      <c r="N304" t="str">
        <f t="shared" si="81"/>
        <v>-0.174177817090824i</v>
      </c>
      <c r="O304" t="str">
        <f t="shared" si="82"/>
        <v>0.984869354793848-0.173298453507094i</v>
      </c>
      <c r="P304" t="str">
        <f t="shared" si="83"/>
        <v>0.015130645206152+0.173298453507094i</v>
      </c>
      <c r="Q304" t="str">
        <f t="shared" si="84"/>
        <v>-0.015130645206152+0.000879363583730003i</v>
      </c>
      <c r="R304" t="str">
        <f t="shared" si="85"/>
        <v>-0.333220903028893-11.4728402833723i</v>
      </c>
      <c r="S304" t="str">
        <f t="shared" si="86"/>
        <v>0.0179986471394934i</v>
      </c>
      <c r="T304" t="str">
        <f t="shared" si="87"/>
        <v>0.206495603948183-0.00599752545312039i</v>
      </c>
      <c r="U304" t="str">
        <f t="shared" si="88"/>
        <v>0.0000333333333333333-0.00663975565673321i</v>
      </c>
      <c r="V304" t="str">
        <f t="shared" si="89"/>
        <v>6.66666666666667E-06-0.0663975565673321i</v>
      </c>
      <c r="W304" t="str">
        <f t="shared" si="90"/>
        <v>0.0000276032991721842-0.00603615358090476i</v>
      </c>
      <c r="X304" t="str">
        <f t="shared" si="91"/>
        <v>0.000627935341497639-0.00597023504183567i</v>
      </c>
      <c r="Y304" t="str">
        <f t="shared" si="92"/>
        <v>0.009+0.106814150222053i</v>
      </c>
      <c r="Z304" t="str">
        <f t="shared" si="93"/>
        <v>-0.696945994309205-0.141261622401696i</v>
      </c>
      <c r="AA304" t="str">
        <f t="shared" si="94"/>
        <v>11.2583373958495-117.920902161014i</v>
      </c>
      <c r="AB304" t="str">
        <f t="shared" si="95"/>
        <v>0.973922579553292-0.0282869240243259i</v>
      </c>
      <c r="AC304" t="str">
        <f t="shared" si="96"/>
        <v>5.15418792060011-1.56906479489286i</v>
      </c>
      <c r="AD304" t="str">
        <f t="shared" si="97"/>
        <v>0.174460202262511+0.0476219418532743i</v>
      </c>
      <c r="AE304" t="str">
        <f t="shared" si="98"/>
        <v>-0.114862186365118-0.0578344528319956i</v>
      </c>
      <c r="AF304" t="str">
        <f t="shared" si="99"/>
        <v>-7.70337303722319-1.73832019024948i</v>
      </c>
      <c r="AG304" t="str">
        <f t="shared" si="100"/>
        <v>1.02743871007809-0.0725316252024341i</v>
      </c>
      <c r="AH304" t="str">
        <f t="shared" si="101"/>
        <v>0.715450326213336+0.678464214261615i</v>
      </c>
      <c r="AI304">
        <f t="shared" si="102"/>
        <v>-0.12252040298778094</v>
      </c>
      <c r="AJ304">
        <f t="shared" si="103"/>
        <v>43.480071099507654</v>
      </c>
      <c r="AK304"/>
      <c r="AL304"/>
      <c r="AM304"/>
      <c r="AN304"/>
    </row>
    <row r="305" spans="1:40" x14ac:dyDescent="0.25">
      <c r="A305"/>
      <c r="B305">
        <f t="shared" si="104"/>
        <v>17100</v>
      </c>
      <c r="C305" s="237" t="str">
        <f t="shared" si="72"/>
        <v>-0.000261365987596503+0.143217215472409i</v>
      </c>
      <c r="D305" s="208" t="str">
        <f t="shared" si="73"/>
        <v>-5.95900976291086+1.09799865195514i</v>
      </c>
      <c r="E305" t="str">
        <f t="shared" si="74"/>
        <v>2870</v>
      </c>
      <c r="F305" t="str">
        <f t="shared" si="75"/>
        <v>0.777000777000777</v>
      </c>
      <c r="G305" t="str">
        <f t="shared" si="70"/>
        <v>0.777000777000777</v>
      </c>
      <c r="H305" t="str">
        <f t="shared" si="76"/>
        <v>1.75555462000394+2.85514793512171i</v>
      </c>
      <c r="I305" t="str">
        <f t="shared" si="77"/>
        <v>67.1515429704818i</v>
      </c>
      <c r="J305" t="str">
        <f t="shared" si="71"/>
        <v>-5.10382871348117+14.6906087525664i</v>
      </c>
      <c r="K305" t="str">
        <f t="shared" si="78"/>
        <v>4.07874221564476-1.41704145728194i</v>
      </c>
      <c r="L305" t="str">
        <f t="shared" si="79"/>
        <v>0.222407812313985-0.0783372076359856i</v>
      </c>
      <c r="M305" t="str">
        <f t="shared" si="80"/>
        <v>4.30115002795874-1.49537866491793i</v>
      </c>
      <c r="N305" t="str">
        <f t="shared" si="81"/>
        <v>-0.175202392485476i</v>
      </c>
      <c r="O305" t="str">
        <f t="shared" si="82"/>
        <v>0.984691280557927-0.174307435277987i</v>
      </c>
      <c r="P305" t="str">
        <f t="shared" si="83"/>
        <v>0.015308719442073+0.174307435277987i</v>
      </c>
      <c r="Q305" t="str">
        <f t="shared" si="84"/>
        <v>-0.015308719442073+0.000894957207489i</v>
      </c>
      <c r="R305" t="str">
        <f t="shared" si="85"/>
        <v>-0.333219575620474-11.4056341028104i</v>
      </c>
      <c r="S305" t="str">
        <f t="shared" si="86"/>
        <v>0.0181045215344315i</v>
      </c>
      <c r="T305" t="str">
        <f t="shared" si="87"/>
        <v>0.206493548228177-0.006032780982515i</v>
      </c>
      <c r="U305" t="str">
        <f t="shared" si="88"/>
        <v>0.0000333333333333333-0.00660092667628449i</v>
      </c>
      <c r="V305" t="str">
        <f t="shared" si="89"/>
        <v>6.66666666666667E-06-0.0660092667628449i</v>
      </c>
      <c r="W305" t="str">
        <f t="shared" si="90"/>
        <v>0.000027603299094156-0.00600085457879766i</v>
      </c>
      <c r="X305" t="str">
        <f t="shared" si="91"/>
        <v>0.000621003597929632-0.00593601448101046i</v>
      </c>
      <c r="Y305" t="str">
        <f t="shared" si="92"/>
        <v>0.009+0.107442468752771i</v>
      </c>
      <c r="Z305" t="str">
        <f t="shared" si="93"/>
        <v>-0.688605606934486-0.138682020744596i</v>
      </c>
      <c r="AA305" t="str">
        <f t="shared" si="94"/>
        <v>11.1052968893784-117.166499253633i</v>
      </c>
      <c r="AB305" t="str">
        <f t="shared" si="95"/>
        <v>0.973912883888625-0.0284532043493062i</v>
      </c>
      <c r="AC305" t="str">
        <f t="shared" si="96"/>
        <v>5.14639711303443-1.57875004873828i</v>
      </c>
      <c r="AD305" t="str">
        <f t="shared" si="97"/>
        <v>0.174514744396158+0.0480067805583708i</v>
      </c>
      <c r="AE305" t="str">
        <f t="shared" si="98"/>
        <v>-0.113514154146656-0.0572597956659535i</v>
      </c>
      <c r="AF305" t="str">
        <f t="shared" si="99"/>
        <v>-7.7145643829148-1.75714928316657i</v>
      </c>
      <c r="AG305" t="str">
        <f t="shared" si="100"/>
        <v>1.02737742456893-0.072089230668016i</v>
      </c>
      <c r="AH305" t="str">
        <f t="shared" si="101"/>
        <v>0.707169097129231+0.673729979282216i</v>
      </c>
      <c r="AI305">
        <f t="shared" si="102"/>
        <v>-0.20451526547098878</v>
      </c>
      <c r="AJ305">
        <f t="shared" si="103"/>
        <v>43.612826964529781</v>
      </c>
      <c r="AK305"/>
      <c r="AL305"/>
      <c r="AM305"/>
      <c r="AN305"/>
    </row>
    <row r="306" spans="1:40" x14ac:dyDescent="0.25">
      <c r="A306"/>
      <c r="B306">
        <f t="shared" si="104"/>
        <v>17200</v>
      </c>
      <c r="C306" s="237" t="str">
        <f t="shared" si="72"/>
        <v>-0.000258335692888718+0.142384562740938i</v>
      </c>
      <c r="D306" s="208" t="str">
        <f t="shared" si="73"/>
        <v>-5.95898653065144+1.09161498101386i</v>
      </c>
      <c r="E306" t="str">
        <f t="shared" si="74"/>
        <v>2870</v>
      </c>
      <c r="F306" t="str">
        <f t="shared" si="75"/>
        <v>0.777000777000777</v>
      </c>
      <c r="G306" t="str">
        <f t="shared" si="70"/>
        <v>0.777000777000777</v>
      </c>
      <c r="H306" t="str">
        <f t="shared" si="76"/>
        <v>1.76680109730776+2.86745535108744i</v>
      </c>
      <c r="I306" t="str">
        <f t="shared" si="77"/>
        <v>67.5442420521806i</v>
      </c>
      <c r="J306" t="str">
        <f t="shared" si="71"/>
        <v>-5.17542726512865+14.7765187452714i</v>
      </c>
      <c r="K306" t="str">
        <f t="shared" si="78"/>
        <v>4.07158040536808-1.42605769365324i</v>
      </c>
      <c r="L306" t="str">
        <f t="shared" si="79"/>
        <v>0.222120247215983-0.0786934405189296i</v>
      </c>
      <c r="M306" t="str">
        <f t="shared" si="80"/>
        <v>4.29370065258406-1.50475113417217i</v>
      </c>
      <c r="N306" t="str">
        <f t="shared" si="81"/>
        <v>-0.176226967880128i</v>
      </c>
      <c r="O306" t="str">
        <f t="shared" si="82"/>
        <v>0.984512172637758-0.17531623406884i</v>
      </c>
      <c r="P306" t="str">
        <f t="shared" si="83"/>
        <v>0.015487827362242+0.17531623406884i</v>
      </c>
      <c r="Q306" t="str">
        <f t="shared" si="84"/>
        <v>-0.015487827362242+0.000910733811288006i</v>
      </c>
      <c r="R306" t="str">
        <f t="shared" si="85"/>
        <v>-0.333218240407843-11.3392087269169i</v>
      </c>
      <c r="S306" t="str">
        <f t="shared" si="86"/>
        <v>0.0182103959293698i</v>
      </c>
      <c r="T306" t="str">
        <f t="shared" si="87"/>
        <v>0.206491480442922-0.00606803608871475i</v>
      </c>
      <c r="U306" t="str">
        <f t="shared" si="88"/>
        <v>0.0000333333333333334-0.00656254919560843i</v>
      </c>
      <c r="V306" t="str">
        <f t="shared" si="89"/>
        <v>6.66666666666667E-06-0.0656254919560843i</v>
      </c>
      <c r="W306" t="str">
        <f t="shared" si="90"/>
        <v>0.0000276032990156704-0.00596596603102934i</v>
      </c>
      <c r="X306" t="str">
        <f t="shared" si="91"/>
        <v>0.000614190828282204-0.0059021800100666i</v>
      </c>
      <c r="Y306" t="str">
        <f t="shared" si="92"/>
        <v>0.009+0.108070787283489i</v>
      </c>
      <c r="Z306" t="str">
        <f t="shared" si="93"/>
        <v>-0.680414782904836-0.13616636142829i</v>
      </c>
      <c r="AA306" t="str">
        <f t="shared" si="94"/>
        <v>10.9554512216979-116.421986349607i</v>
      </c>
      <c r="AB306" t="str">
        <f t="shared" si="95"/>
        <v>0.973903131319026-0.0286194826783166i</v>
      </c>
      <c r="AC306" t="str">
        <f t="shared" si="96"/>
        <v>5.13858331147854-1.58836533287864i</v>
      </c>
      <c r="AD306" t="str">
        <f t="shared" si="97"/>
        <v>0.174569639905788+0.0483909409361305i</v>
      </c>
      <c r="AE306" t="str">
        <f t="shared" si="98"/>
        <v>-0.112190545284908-0.0566964242534359i</v>
      </c>
      <c r="AF306" t="str">
        <f t="shared" si="99"/>
        <v>-7.7257876279592-1.77584037007358i</v>
      </c>
      <c r="AG306" t="str">
        <f t="shared" si="100"/>
        <v>1.02731745627639-0.071652830701034i</v>
      </c>
      <c r="AH306" t="str">
        <f t="shared" si="101"/>
        <v>0.699039920119418+0.669067986097655i</v>
      </c>
      <c r="AI306">
        <f t="shared" si="102"/>
        <v>-0.285809041358905</v>
      </c>
      <c r="AJ306">
        <f t="shared" si="103"/>
        <v>43.744988852650664</v>
      </c>
      <c r="AK306"/>
      <c r="AL306"/>
      <c r="AM306"/>
      <c r="AN306"/>
    </row>
    <row r="307" spans="1:40" x14ac:dyDescent="0.25">
      <c r="A307"/>
      <c r="B307">
        <f t="shared" si="104"/>
        <v>17300</v>
      </c>
      <c r="C307" s="237" t="str">
        <f t="shared" si="72"/>
        <v>-0.000255357794394325+0.141561535958091i</v>
      </c>
      <c r="D307" s="208" t="str">
        <f t="shared" si="73"/>
        <v>-5.95896370009631+1.08530510901203i</v>
      </c>
      <c r="E307" t="str">
        <f t="shared" si="74"/>
        <v>2870</v>
      </c>
      <c r="F307" t="str">
        <f t="shared" si="75"/>
        <v>0.777000777000777</v>
      </c>
      <c r="G307" t="str">
        <f t="shared" si="70"/>
        <v>0.777000777000777</v>
      </c>
      <c r="H307" t="str">
        <f t="shared" si="76"/>
        <v>1.77807861962355+2.87969982063084i</v>
      </c>
      <c r="I307" t="str">
        <f t="shared" si="77"/>
        <v>67.9369411338793i</v>
      </c>
      <c r="J307" t="str">
        <f t="shared" si="71"/>
        <v>-5.2474433010423+14.8624287379765i</v>
      </c>
      <c r="K307" t="str">
        <f t="shared" si="78"/>
        <v>4.06439767253688-1.43500747526069i</v>
      </c>
      <c r="L307" t="str">
        <f t="shared" si="79"/>
        <v>0.221831754518027-0.079048158213589i</v>
      </c>
      <c r="M307" t="str">
        <f t="shared" si="80"/>
        <v>4.28622942705491-1.51405563347428i</v>
      </c>
      <c r="N307" t="str">
        <f t="shared" si="81"/>
        <v>-0.17725154327478i</v>
      </c>
      <c r="O307" t="str">
        <f t="shared" si="82"/>
        <v>0.984332031221361-0.176324848820662i</v>
      </c>
      <c r="P307" t="str">
        <f t="shared" si="83"/>
        <v>0.015667968778639+0.176324848820662i</v>
      </c>
      <c r="Q307" t="str">
        <f t="shared" si="84"/>
        <v>-0.015667968778639+0.000926694454117999i</v>
      </c>
      <c r="R307" t="str">
        <f t="shared" si="85"/>
        <v>-0.333216897390775-11.273550615719i</v>
      </c>
      <c r="S307" t="str">
        <f t="shared" si="86"/>
        <v>0.0183162703243079i</v>
      </c>
      <c r="T307" t="str">
        <f t="shared" si="87"/>
        <v>0.206489400592277-0.0061032907692366i</v>
      </c>
      <c r="U307" t="str">
        <f t="shared" si="88"/>
        <v>0.0000333333333333332-0.00652461538522916i</v>
      </c>
      <c r="V307" t="str">
        <f t="shared" si="89"/>
        <v>6.66666666666667E-06-0.0652461538522916i</v>
      </c>
      <c r="W307" t="str">
        <f t="shared" si="90"/>
        <v>0.0000276032989367269-0.00593148081989445i</v>
      </c>
      <c r="X307" t="str">
        <f t="shared" si="91"/>
        <v>0.000607494334201712-0.0058687252004345i</v>
      </c>
      <c r="Y307" t="str">
        <f t="shared" si="92"/>
        <v>0.009+0.108699105814207i</v>
      </c>
      <c r="Z307" t="str">
        <f t="shared" si="93"/>
        <v>-0.672369959877328-0.133712649008592i</v>
      </c>
      <c r="AA307" t="str">
        <f t="shared" si="94"/>
        <v>10.8087103373709-115.687166629823i</v>
      </c>
      <c r="AB307" t="str">
        <f t="shared" si="95"/>
        <v>0.973893321843828-0.0287857589996458i</v>
      </c>
      <c r="AC307" t="str">
        <f t="shared" si="96"/>
        <v>5.13074697432203-1.59791103764502i</v>
      </c>
      <c r="AD307" t="str">
        <f t="shared" si="97"/>
        <v>0.174624888087015+0.0487744335034548i</v>
      </c>
      <c r="AE307" t="str">
        <f t="shared" si="98"/>
        <v>-0.110890770289009-0.056144020266701i</v>
      </c>
      <c r="AF307" t="str">
        <f t="shared" si="99"/>
        <v>-7.73704231971986-1.79439471161881i</v>
      </c>
      <c r="AG307" t="str">
        <f t="shared" si="100"/>
        <v>1.02725876597344-0.0712223046840672i</v>
      </c>
      <c r="AH307" t="str">
        <f t="shared" si="101"/>
        <v>0.691059085043179+0.664476484305704i</v>
      </c>
      <c r="AI307">
        <f t="shared" si="102"/>
        <v>-0.36641176058711811</v>
      </c>
      <c r="AJ307">
        <f t="shared" si="103"/>
        <v>43.876550590927813</v>
      </c>
      <c r="AK307"/>
      <c r="AL307"/>
      <c r="AM307"/>
      <c r="AN307"/>
    </row>
    <row r="308" spans="1:40" x14ac:dyDescent="0.25">
      <c r="A308"/>
      <c r="B308">
        <f t="shared" si="104"/>
        <v>17400</v>
      </c>
      <c r="C308" s="237" t="str">
        <f t="shared" si="72"/>
        <v>-0.000252431091077089+0.14074796916139i</v>
      </c>
      <c r="D308" s="208" t="str">
        <f t="shared" si="73"/>
        <v>-5.95894126203755+1.07906776357066i</v>
      </c>
      <c r="E308" t="str">
        <f t="shared" si="74"/>
        <v>2870</v>
      </c>
      <c r="F308" t="str">
        <f t="shared" si="75"/>
        <v>0.777000777000777</v>
      </c>
      <c r="G308" t="str">
        <f t="shared" si="70"/>
        <v>0.777000777000777</v>
      </c>
      <c r="H308" t="str">
        <f t="shared" si="76"/>
        <v>1.78938674484515+2.89188130571182i</v>
      </c>
      <c r="I308" t="str">
        <f t="shared" si="77"/>
        <v>68.329640215578i</v>
      </c>
      <c r="J308" t="str">
        <f t="shared" si="71"/>
        <v>-5.31987682122212+14.9483387306816i</v>
      </c>
      <c r="K308" t="str">
        <f t="shared" si="78"/>
        <v>4.05719444795905-1.44389119699218i</v>
      </c>
      <c r="L308" t="str">
        <f t="shared" si="79"/>
        <v>0.221542344337725-0.079401358614171i</v>
      </c>
      <c r="M308" t="str">
        <f t="shared" si="80"/>
        <v>4.27873679229678-1.52329255560635i</v>
      </c>
      <c r="N308" t="str">
        <f t="shared" si="81"/>
        <v>-0.178276118669432i</v>
      </c>
      <c r="O308" t="str">
        <f t="shared" si="82"/>
        <v>0.984150856497839-0.177333278474655i</v>
      </c>
      <c r="P308" t="str">
        <f t="shared" si="83"/>
        <v>0.015849143502161+0.177333278474655i</v>
      </c>
      <c r="Q308" t="str">
        <f t="shared" si="84"/>
        <v>-0.015849143502161+0.000942840194777i</v>
      </c>
      <c r="R308" t="str">
        <f t="shared" si="85"/>
        <v>-0.333215546569025-11.2086465405063i</v>
      </c>
      <c r="S308" t="str">
        <f t="shared" si="86"/>
        <v>0.0184221447192461i</v>
      </c>
      <c r="T308" t="str">
        <f t="shared" si="87"/>
        <v>0.206487308676084-0.00613854502159727i</v>
      </c>
      <c r="U308" t="str">
        <f t="shared" si="88"/>
        <v>0.0000333333333333333-0.00648711759565889i</v>
      </c>
      <c r="V308" t="str">
        <f t="shared" si="89"/>
        <v>6.66666666666667E-06-0.0648711759565889i</v>
      </c>
      <c r="W308" t="str">
        <f t="shared" si="90"/>
        <v>0.0000276032988573259-0.00589739199131321i</v>
      </c>
      <c r="X308" t="str">
        <f t="shared" si="91"/>
        <v>0.000600911493152747-0.00583564376387911i</v>
      </c>
      <c r="Y308" t="str">
        <f t="shared" si="92"/>
        <v>0.009+0.109327424344925i</v>
      </c>
      <c r="Z308" t="str">
        <f t="shared" si="93"/>
        <v>-0.664467680802649-0.131318963061389i</v>
      </c>
      <c r="AA308" t="str">
        <f t="shared" si="94"/>
        <v>10.664987367557-114.961848500532i</v>
      </c>
      <c r="AB308" t="str">
        <f t="shared" si="95"/>
        <v>0.973883455462288-0.0289520333015818i</v>
      </c>
      <c r="AC308" t="str">
        <f t="shared" si="96"/>
        <v>5.12288855549765-1.60738754783317i</v>
      </c>
      <c r="AD308" t="str">
        <f t="shared" si="97"/>
        <v>0.174680488253634+0.049157268528998i</v>
      </c>
      <c r="AE308" t="str">
        <f t="shared" si="98"/>
        <v>-0.109614257381209-0.0556022767985806i</v>
      </c>
      <c r="AF308" t="str">
        <f t="shared" si="99"/>
        <v>-7.7483280068827-1.81281354214116i</v>
      </c>
      <c r="AG308" t="str">
        <f t="shared" si="100"/>
        <v>1.02720131588165-0.0707975352469948i</v>
      </c>
      <c r="AH308" t="str">
        <f t="shared" si="101"/>
        <v>0.683222994468041+0.659953781511513i</v>
      </c>
      <c r="AI308">
        <f t="shared" si="102"/>
        <v>-0.44633325961044779</v>
      </c>
      <c r="AJ308">
        <f t="shared" si="103"/>
        <v>44.007506408606524</v>
      </c>
      <c r="AK308"/>
      <c r="AL308"/>
      <c r="AM308"/>
      <c r="AN308"/>
    </row>
    <row r="309" spans="1:40" x14ac:dyDescent="0.25">
      <c r="A309"/>
      <c r="B309">
        <f t="shared" si="104"/>
        <v>17500</v>
      </c>
      <c r="C309" s="237" t="str">
        <f t="shared" si="72"/>
        <v>-0.000249554416117548+0.139943700181722i</v>
      </c>
      <c r="D309" s="208" t="str">
        <f t="shared" si="73"/>
        <v>-5.95891920752952+1.0729017013932i</v>
      </c>
      <c r="E309" t="str">
        <f t="shared" si="74"/>
        <v>2870</v>
      </c>
      <c r="F309" t="str">
        <f t="shared" si="75"/>
        <v>0.777000777000777</v>
      </c>
      <c r="G309" t="str">
        <f t="shared" si="70"/>
        <v>0.777000777000777</v>
      </c>
      <c r="H309" t="str">
        <f t="shared" si="76"/>
        <v>1.8007250319483+2.90399977189364i</v>
      </c>
      <c r="I309" t="str">
        <f t="shared" si="77"/>
        <v>68.7223392972767i</v>
      </c>
      <c r="J309" t="str">
        <f t="shared" si="71"/>
        <v>-5.3927278256681+15.0342487233866i</v>
      </c>
      <c r="K309" t="str">
        <f t="shared" si="78"/>
        <v>4.04997115806918-1.45270924800512i</v>
      </c>
      <c r="L309" t="str">
        <f t="shared" si="79"/>
        <v>0.221252026781448-0.0797530396941928i</v>
      </c>
      <c r="M309" t="str">
        <f t="shared" si="80"/>
        <v>4.27122318485063-1.53246228769931i</v>
      </c>
      <c r="N309" t="str">
        <f t="shared" si="81"/>
        <v>-0.179300694064084i</v>
      </c>
      <c r="O309" t="str">
        <f t="shared" si="82"/>
        <v>0.983968648657382-0.178341521972214i</v>
      </c>
      <c r="P309" t="str">
        <f t="shared" si="83"/>
        <v>0.016031351342618+0.178341521972214i</v>
      </c>
      <c r="Q309" t="str">
        <f t="shared" si="84"/>
        <v>-0.016031351342618+0.000959172091869992i</v>
      </c>
      <c r="R309" t="str">
        <f t="shared" si="85"/>
        <v>-0.33321418794128-11.1444835749402i</v>
      </c>
      <c r="S309" t="str">
        <f t="shared" si="86"/>
        <v>0.0185280191141843i</v>
      </c>
      <c r="T309" t="str">
        <f t="shared" si="87"/>
        <v>0.206485204694205-0.00617379884329344i</v>
      </c>
      <c r="U309" t="str">
        <f t="shared" si="88"/>
        <v>0.0000333333333333334-0.00645004835225514i</v>
      </c>
      <c r="V309" t="str">
        <f t="shared" si="89"/>
        <v>6.66666666666667E-06-0.0645004835225514i</v>
      </c>
      <c r="W309" t="str">
        <f t="shared" si="90"/>
        <v>0.0000276032987774674-0.00586369275015609i</v>
      </c>
      <c r="X309" t="str">
        <f t="shared" si="91"/>
        <v>0.00059443975588435-0.00580292954873771i</v>
      </c>
      <c r="Y309" t="str">
        <f t="shared" si="92"/>
        <v>0.009+0.109955742875643i</v>
      </c>
      <c r="Z309" t="str">
        <f t="shared" si="93"/>
        <v>-0.656704590232832-0.128983454886125i</v>
      </c>
      <c r="AA309" t="str">
        <f t="shared" si="94"/>
        <v>10.524198494921-114.245845421515i</v>
      </c>
      <c r="AB309" t="str">
        <f t="shared" si="95"/>
        <v>0.973873532173754-0.0291183055723177i</v>
      </c>
      <c r="AC309" t="str">
        <f t="shared" si="96"/>
        <v>5.11500850456163-1.61679524290885i</v>
      </c>
      <c r="AD309" t="str">
        <f t="shared" si="97"/>
        <v>0.174736439736999+0.0495394560402607i</v>
      </c>
      <c r="AE309" t="str">
        <f t="shared" si="98"/>
        <v>-0.108360451862978-0.055070897871056i</v>
      </c>
      <c r="AF309" t="str">
        <f t="shared" si="99"/>
        <v>-7.75964423947782-1.83109807050044i</v>
      </c>
      <c r="AG309" t="str">
        <f t="shared" si="100"/>
        <v>1.02714506960753-0.0703784081583034i</v>
      </c>
      <c r="AH309" t="str">
        <f t="shared" si="101"/>
        <v>0.675528159593257+0.655498240913926i</v>
      </c>
      <c r="AI309">
        <f t="shared" si="102"/>
        <v>-0.52558318614702237</v>
      </c>
      <c r="AJ309">
        <f t="shared" si="103"/>
        <v>44.137850920019645</v>
      </c>
      <c r="AK309"/>
      <c r="AL309"/>
      <c r="AM309"/>
      <c r="AN309"/>
    </row>
    <row r="310" spans="1:40" x14ac:dyDescent="0.25">
      <c r="A310"/>
      <c r="B310">
        <f t="shared" si="104"/>
        <v>17600</v>
      </c>
      <c r="C310" s="237" t="str">
        <f t="shared" si="72"/>
        <v>-0.000246726635749881+0.139148570535583i</v>
      </c>
      <c r="D310" s="208" t="str">
        <f t="shared" si="73"/>
        <v>-5.95889752788004+1.06680570743947i</v>
      </c>
      <c r="E310" t="str">
        <f t="shared" si="74"/>
        <v>2870</v>
      </c>
      <c r="F310" t="str">
        <f t="shared" si="75"/>
        <v>0.777000777000777</v>
      </c>
      <c r="G310" t="str">
        <f t="shared" si="70"/>
        <v>0.777000777000777</v>
      </c>
      <c r="H310" t="str">
        <f t="shared" si="76"/>
        <v>1.81209304102124+2.91605518831749i</v>
      </c>
      <c r="I310" t="str">
        <f t="shared" si="77"/>
        <v>69.1150383789754i</v>
      </c>
      <c r="J310" t="str">
        <f t="shared" si="71"/>
        <v>-5.46599631438025+15.1201587160917i</v>
      </c>
      <c r="K310" t="str">
        <f t="shared" si="78"/>
        <v>4.04272822500855-1.46146201193115i</v>
      </c>
      <c r="L310" t="str">
        <f t="shared" si="79"/>
        <v>0.220960811943643-0.0801031995061169i</v>
      </c>
      <c r="M310" t="str">
        <f t="shared" si="80"/>
        <v>4.26368903695219-1.54156521143727i</v>
      </c>
      <c r="N310" t="str">
        <f t="shared" si="81"/>
        <v>-0.180325269458736i</v>
      </c>
      <c r="O310" t="str">
        <f t="shared" si="82"/>
        <v>0.983785407891263-0.179349578254931i</v>
      </c>
      <c r="P310" t="str">
        <f t="shared" si="83"/>
        <v>0.016214592108737+0.179349578254931i</v>
      </c>
      <c r="Q310" t="str">
        <f t="shared" si="84"/>
        <v>-0.016214592108737+0.000975691203805001i</v>
      </c>
      <c r="R310" t="str">
        <f t="shared" si="85"/>
        <v>-0.333212821507455-11.0810490864618i</v>
      </c>
      <c r="S310" t="str">
        <f t="shared" si="86"/>
        <v>0.0186338935091225i</v>
      </c>
      <c r="T310" t="str">
        <f t="shared" si="87"/>
        <v>0.206483088646488-0.00620905223184416i</v>
      </c>
      <c r="U310" t="str">
        <f t="shared" si="88"/>
        <v>0.0000333333333333332-0.00641340035025366i</v>
      </c>
      <c r="V310" t="str">
        <f t="shared" si="89"/>
        <v>6.66666666666667E-06-0.0641340035025366i</v>
      </c>
      <c r="W310" t="str">
        <f t="shared" si="90"/>
        <v>0.000027603298697151-0.00583037645572828i</v>
      </c>
      <c r="X310" t="str">
        <f t="shared" si="91"/>
        <v>0.000588076643994234-0.00577057653627673i</v>
      </c>
      <c r="Y310" t="str">
        <f t="shared" si="92"/>
        <v>0.009+0.110584061406361i</v>
      </c>
      <c r="Z310" t="str">
        <f t="shared" si="93"/>
        <v>-0.649077430777658-0.126704344374913i</v>
      </c>
      <c r="AA310" t="str">
        <f t="shared" si="94"/>
        <v>10.3862628251893-113.538975740936i</v>
      </c>
      <c r="AB310" t="str">
        <f t="shared" si="95"/>
        <v>0.97386355197751-0.0292845758001523i</v>
      </c>
      <c r="AC310" t="str">
        <f t="shared" si="96"/>
        <v>5.10710726676862-1.62613449720617i</v>
      </c>
      <c r="AD310" t="str">
        <f t="shared" si="97"/>
        <v>0.174792741885416+0.0499210058304279i</v>
      </c>
      <c r="AE310" t="str">
        <f t="shared" si="98"/>
        <v>-0.107128815507288-0.0545495979683357i</v>
      </c>
      <c r="AF310" t="str">
        <f t="shared" si="99"/>
        <v>-7.77099056890128-1.84924948087802i</v>
      </c>
      <c r="AG310" t="str">
        <f t="shared" si="100"/>
        <v>1.02708999208211-0.0699648122207136i</v>
      </c>
      <c r="AH310" t="str">
        <f t="shared" si="101"/>
        <v>0.667971196343263+0.651108279011215i</v>
      </c>
      <c r="AI310">
        <f t="shared" si="102"/>
        <v>-0.60417100377946897</v>
      </c>
      <c r="AJ310">
        <f t="shared" si="103"/>
        <v>44.26757910824854</v>
      </c>
      <c r="AK310"/>
      <c r="AL310"/>
      <c r="AM310"/>
      <c r="AN310"/>
    </row>
    <row r="311" spans="1:40" x14ac:dyDescent="0.25">
      <c r="A311"/>
      <c r="B311">
        <f t="shared" si="104"/>
        <v>17700</v>
      </c>
      <c r="C311" s="237" t="str">
        <f t="shared" si="72"/>
        <v>-0.000243946648144605+0.138362425320957i</v>
      </c>
      <c r="D311" s="208" t="str">
        <f t="shared" si="73"/>
        <v>-5.95887621464174+1.06077859412734i</v>
      </c>
      <c r="E311" t="str">
        <f t="shared" si="74"/>
        <v>2870</v>
      </c>
      <c r="F311" t="str">
        <f t="shared" si="75"/>
        <v>0.777000777000777</v>
      </c>
      <c r="G311" t="str">
        <f t="shared" si="70"/>
        <v>0.777000777000777</v>
      </c>
      <c r="H311" t="str">
        <f t="shared" si="76"/>
        <v>1.82349033329505+2.92804752767698i</v>
      </c>
      <c r="I311" t="str">
        <f t="shared" si="77"/>
        <v>69.5077374606742i</v>
      </c>
      <c r="J311" t="str">
        <f t="shared" si="71"/>
        <v>-5.53968228735856+15.2060687087967i</v>
      </c>
      <c r="K311" t="str">
        <f t="shared" si="78"/>
        <v>4.03546606670184-1.47014986707329i</v>
      </c>
      <c r="L311" t="str">
        <f t="shared" si="79"/>
        <v>0.220668709906158-0.0804518361809812i</v>
      </c>
      <c r="M311" t="str">
        <f t="shared" si="80"/>
        <v>4.256134776608-1.55060170325427i</v>
      </c>
      <c r="N311" t="str">
        <f t="shared" si="81"/>
        <v>-0.181349844853388i</v>
      </c>
      <c r="O311" t="str">
        <f t="shared" si="82"/>
        <v>0.983601134391839-0.180357446264595i</v>
      </c>
      <c r="P311" t="str">
        <f t="shared" si="83"/>
        <v>0.016398865608161+0.180357446264595i</v>
      </c>
      <c r="Q311" t="str">
        <f t="shared" si="84"/>
        <v>-0.016398865608161+0.00099239858879302i</v>
      </c>
      <c r="R311" t="str">
        <f t="shared" si="85"/>
        <v>-0.333211447267811-11.0183307279933i</v>
      </c>
      <c r="S311" t="str">
        <f t="shared" si="86"/>
        <v>0.0187397679040607i</v>
      </c>
      <c r="T311" t="str">
        <f t="shared" si="87"/>
        <v>0.206480960532775-0.00624430518477494i</v>
      </c>
      <c r="U311" t="str">
        <f t="shared" si="88"/>
        <v>0.0000333333333333333-0.00637716644996976i</v>
      </c>
      <c r="V311" t="str">
        <f t="shared" si="89"/>
        <v>6.66666666666667E-06-0.0637716644996976i</v>
      </c>
      <c r="W311" t="str">
        <f t="shared" si="90"/>
        <v>0.0000276032986163771-0.00579743661740738i</v>
      </c>
      <c r="X311" t="str">
        <f t="shared" si="91"/>
        <v>0.000581819747586612-0.00573857883716296i</v>
      </c>
      <c r="Y311" t="str">
        <f t="shared" si="92"/>
        <v>0.009+0.111212379937079i</v>
      </c>
      <c r="Z311" t="str">
        <f t="shared" si="93"/>
        <v>-0.641583039702913-0.124479917037823i</v>
      </c>
      <c r="AA311" t="str">
        <f t="shared" si="94"/>
        <v>10.2511022649794-112.841062536547i</v>
      </c>
      <c r="AB311" t="str">
        <f t="shared" si="95"/>
        <v>0.97385351487281-0.0294508439734149i</v>
      </c>
      <c r="AC311" t="str">
        <f t="shared" si="96"/>
        <v>5.09918528314465-1.63540568011764i</v>
      </c>
      <c r="AD311" t="str">
        <f t="shared" si="97"/>
        <v>0.174849394063568+0.050301927464987i</v>
      </c>
      <c r="AE311" t="str">
        <f t="shared" si="98"/>
        <v>-0.105918825975833-0.0540381015930485i</v>
      </c>
      <c r="AF311" t="str">
        <f t="shared" si="99"/>
        <v>-7.78236654793679-1.86726893354964i</v>
      </c>
      <c r="AG311" t="str">
        <f t="shared" si="100"/>
        <v>1.02703604950353-0.0695566391709157i</v>
      </c>
      <c r="AH311" t="str">
        <f t="shared" si="101"/>
        <v>0.660548821622985+0.646782363419459i</v>
      </c>
      <c r="AI311">
        <f t="shared" si="102"/>
        <v>-0.68210599641927327</v>
      </c>
      <c r="AJ311">
        <f t="shared" si="103"/>
        <v>44.396686309513889</v>
      </c>
      <c r="AK311"/>
      <c r="AL311"/>
      <c r="AM311"/>
      <c r="AN311"/>
    </row>
    <row r="312" spans="1:40" x14ac:dyDescent="0.25">
      <c r="A312"/>
      <c r="B312">
        <f t="shared" si="104"/>
        <v>17800</v>
      </c>
      <c r="C312" s="237" t="str">
        <f t="shared" si="72"/>
        <v>-0.000241213382335126+0.137585113116716i</v>
      </c>
      <c r="D312" s="208" t="str">
        <f t="shared" si="73"/>
        <v>-5.95885525960386+1.05481920056149i</v>
      </c>
      <c r="E312" t="str">
        <f t="shared" si="74"/>
        <v>2870</v>
      </c>
      <c r="F312" t="str">
        <f t="shared" si="75"/>
        <v>0.777000777000777</v>
      </c>
      <c r="G312" t="str">
        <f t="shared" si="70"/>
        <v>0.777000777000777</v>
      </c>
      <c r="H312" t="str">
        <f t="shared" si="76"/>
        <v>1.83491647117336+2.9399767661924i</v>
      </c>
      <c r="I312" t="str">
        <f t="shared" si="77"/>
        <v>69.9004365423729i</v>
      </c>
      <c r="J312" t="str">
        <f t="shared" si="71"/>
        <v>-5.61378574460304+15.2919787015019i</v>
      </c>
      <c r="K312" t="str">
        <f t="shared" si="78"/>
        <v>4.02818509693011-1.47877318659538i</v>
      </c>
      <c r="L312" t="str">
        <f t="shared" si="79"/>
        <v>0.220375730737566-0.0807989479280232i</v>
      </c>
      <c r="M312" t="str">
        <f t="shared" si="80"/>
        <v>4.24856082766768-1.5595721345234i</v>
      </c>
      <c r="N312" t="str">
        <f t="shared" si="81"/>
        <v>-0.18237442024804i</v>
      </c>
      <c r="O312" t="str">
        <f t="shared" si="82"/>
        <v>0.983415828352554-0.181365124943192i</v>
      </c>
      <c r="P312" t="str">
        <f t="shared" si="83"/>
        <v>0.016584171647446+0.181365124943192i</v>
      </c>
      <c r="Q312" t="str">
        <f t="shared" si="84"/>
        <v>-0.016584171647446+0.00100929530484797i</v>
      </c>
      <c r="R312" t="str">
        <f t="shared" si="85"/>
        <v>-0.333210065221962-10.9563164299214i</v>
      </c>
      <c r="S312" t="str">
        <f t="shared" si="86"/>
        <v>0.018845642298999i</v>
      </c>
      <c r="T312" t="str">
        <f t="shared" si="87"/>
        <v>0.206478820352944-0.00627955769959922i</v>
      </c>
      <c r="U312" t="str">
        <f t="shared" si="88"/>
        <v>0.0000333333333333334-0.00634133967216095i</v>
      </c>
      <c r="V312" t="str">
        <f t="shared" si="89"/>
        <v>6.66666666666667E-06-0.0634133967216095i</v>
      </c>
      <c r="W312" t="str">
        <f t="shared" si="90"/>
        <v>0.0000276032985351456-0.00576486689042745i</v>
      </c>
      <c r="X312" t="str">
        <f t="shared" si="91"/>
        <v>0.000575666723019508-0.00570693068804483i</v>
      </c>
      <c r="Y312" t="str">
        <f t="shared" si="92"/>
        <v>0.009+0.111840698467797i</v>
      </c>
      <c r="Z312" t="str">
        <f t="shared" si="93"/>
        <v>-0.634218345664126-0.122308521175624i</v>
      </c>
      <c r="AA312" t="str">
        <f t="shared" si="94"/>
        <v>10.1186414055554-112.151933462985i</v>
      </c>
      <c r="AB312" t="str">
        <f t="shared" si="95"/>
        <v>0.973843420859079-0.0296171100803777i</v>
      </c>
      <c r="AC312" t="str">
        <f t="shared" si="96"/>
        <v>5.0912429905573-1.64460915627698i</v>
      </c>
      <c r="AD312" t="str">
        <f t="shared" si="97"/>
        <v>0.174906395651961+0.0506822302881276i</v>
      </c>
      <c r="AE312" t="str">
        <f t="shared" si="98"/>
        <v>-0.104729976260038-0.0535361428442544i</v>
      </c>
      <c r="AF312" t="str">
        <f t="shared" si="99"/>
        <v>-7.79377173077722-1.88515756563091i</v>
      </c>
      <c r="AG312" t="str">
        <f t="shared" si="100"/>
        <v>1.02698320928254-0.0691537835832335i</v>
      </c>
      <c r="AH312" t="str">
        <f t="shared" si="101"/>
        <v>0.653257849727475+0.64251901079711i</v>
      </c>
      <c r="AI312">
        <f t="shared" si="102"/>
        <v>-0.75939727263977774</v>
      </c>
      <c r="AJ312">
        <f t="shared" si="103"/>
        <v>44.525168198254853</v>
      </c>
      <c r="AK312"/>
      <c r="AL312"/>
      <c r="AM312"/>
      <c r="AN312"/>
    </row>
    <row r="313" spans="1:40" x14ac:dyDescent="0.25">
      <c r="A313"/>
      <c r="B313">
        <f t="shared" si="104"/>
        <v>17900</v>
      </c>
      <c r="C313" s="237" t="str">
        <f t="shared" si="72"/>
        <v>-0.000238525797186149+0.136816485885398i</v>
      </c>
      <c r="D313" s="208" t="str">
        <f t="shared" si="73"/>
        <v>-5.95883465478439+1.04892639178805i</v>
      </c>
      <c r="E313" t="str">
        <f t="shared" si="74"/>
        <v>2870</v>
      </c>
      <c r="F313" t="str">
        <f t="shared" si="75"/>
        <v>0.777000777000777</v>
      </c>
      <c r="G313" t="str">
        <f t="shared" si="70"/>
        <v>0.777000777000777</v>
      </c>
      <c r="H313" t="str">
        <f t="shared" si="76"/>
        <v>1.84637101826187+2.9518428835847i</v>
      </c>
      <c r="I313" t="str">
        <f t="shared" si="77"/>
        <v>70.2931356240716i</v>
      </c>
      <c r="J313" t="str">
        <f t="shared" si="71"/>
        <v>-5.68830668611368+15.3778886942069i</v>
      </c>
      <c r="K313" t="str">
        <f t="shared" si="78"/>
        <v>4.0208857254011-1.48733233870488i</v>
      </c>
      <c r="L313" t="str">
        <f t="shared" si="79"/>
        <v>0.220081884492503-0.0811445330342979i</v>
      </c>
      <c r="M313" t="str">
        <f t="shared" si="80"/>
        <v>4.2409676098936-1.56847687173918i</v>
      </c>
      <c r="N313" t="str">
        <f t="shared" si="81"/>
        <v>-0.183398995642691i</v>
      </c>
      <c r="O313" t="str">
        <f t="shared" si="82"/>
        <v>0.983229489967933-0.182372613232905i</v>
      </c>
      <c r="P313" t="str">
        <f t="shared" si="83"/>
        <v>0.016770510032067+0.182372613232905i</v>
      </c>
      <c r="Q313" t="str">
        <f t="shared" si="84"/>
        <v>-0.016770510032067+0.001026382409786i</v>
      </c>
      <c r="R313" t="str">
        <f t="shared" si="85"/>
        <v>-0.333208675369124-10.8949943923424i</v>
      </c>
      <c r="S313" t="str">
        <f t="shared" si="86"/>
        <v>0.0189515166939371i</v>
      </c>
      <c r="T313" t="str">
        <f t="shared" si="87"/>
        <v>0.206476668106828-0.00631480977382262i</v>
      </c>
      <c r="U313" t="str">
        <f t="shared" si="88"/>
        <v>0.0000333333333333332-0.0063059131935455i</v>
      </c>
      <c r="V313" t="str">
        <f t="shared" si="89"/>
        <v>6.66666666666667E-06-0.063059131935455i</v>
      </c>
      <c r="W313" t="str">
        <f t="shared" si="90"/>
        <v>0.0000276032984534561-0.00573266107180514i</v>
      </c>
      <c r="X313" t="str">
        <f t="shared" si="91"/>
        <v>0.000569615290737822-0.00567562644824048i</v>
      </c>
      <c r="Y313" t="str">
        <f t="shared" si="92"/>
        <v>0.009+0.112469016998515i</v>
      </c>
      <c r="Z313" t="str">
        <f t="shared" si="93"/>
        <v>-0.626980365569845-0.120188565191784i</v>
      </c>
      <c r="AA313" t="str">
        <f t="shared" si="94"/>
        <v>9.98880741218388-111.471420604891i</v>
      </c>
      <c r="AB313" t="str">
        <f t="shared" si="95"/>
        <v>0.973833269935528-0.0297833741092762i</v>
      </c>
      <c r="AC313" t="str">
        <f t="shared" si="96"/>
        <v>5.08328082178059-1.6537452857348i</v>
      </c>
      <c r="AD313" t="str">
        <f t="shared" si="97"/>
        <v>0.174963746046373+0.0510619234289112i</v>
      </c>
      <c r="AE313" t="str">
        <f t="shared" si="98"/>
        <v>-0.10356177414477-0.0530434650160514i</v>
      </c>
      <c r="AF313" t="str">
        <f t="shared" si="99"/>
        <v>-7.80520567304626-1.90291649179665i</v>
      </c>
      <c r="AG313" t="str">
        <f t="shared" si="100"/>
        <v>1.02693143999065-0.0687561427770341i</v>
      </c>
      <c r="AH313" t="str">
        <f t="shared" si="101"/>
        <v>0.646095188898845+0.638316784869855i</v>
      </c>
      <c r="AI313">
        <f t="shared" si="102"/>
        <v>-0.83605376988127422</v>
      </c>
      <c r="AJ313">
        <f t="shared" si="103"/>
        <v>44.653020772859058</v>
      </c>
      <c r="AK313"/>
      <c r="AL313"/>
      <c r="AM313"/>
      <c r="AN313"/>
    </row>
    <row r="314" spans="1:40" x14ac:dyDescent="0.25">
      <c r="A314"/>
      <c r="B314">
        <f t="shared" si="104"/>
        <v>18000</v>
      </c>
      <c r="C314" s="237" t="str">
        <f t="shared" si="72"/>
        <v>-0.000235882880402054+0.136056398879208i</v>
      </c>
      <c r="D314" s="208" t="str">
        <f t="shared" si="73"/>
        <v>-5.95881439242237+1.04309905807393i</v>
      </c>
      <c r="E314" t="str">
        <f t="shared" si="74"/>
        <v>2870</v>
      </c>
      <c r="F314" t="str">
        <f t="shared" si="75"/>
        <v>0.777000777000777</v>
      </c>
      <c r="G314" t="str">
        <f t="shared" si="70"/>
        <v>0.777000777000777</v>
      </c>
      <c r="H314" t="str">
        <f t="shared" si="76"/>
        <v>1.85785353939711+2.96364586304936i</v>
      </c>
      <c r="I314" t="str">
        <f t="shared" si="77"/>
        <v>70.6858347057704i</v>
      </c>
      <c r="J314" t="str">
        <f t="shared" si="71"/>
        <v>-5.76324511189049+15.463798686912i</v>
      </c>
      <c r="K314" t="str">
        <f t="shared" si="78"/>
        <v>4.01356835781602-1.49582768682826i</v>
      </c>
      <c r="L314" t="str">
        <f t="shared" si="79"/>
        <v>0.219787181211013-0.0814885898642911i</v>
      </c>
      <c r="M314" t="str">
        <f t="shared" si="80"/>
        <v>4.23335553902703-1.57731627669255i</v>
      </c>
      <c r="N314" t="str">
        <f t="shared" si="81"/>
        <v>-0.184423571037343i</v>
      </c>
      <c r="O314" t="str">
        <f t="shared" si="82"/>
        <v>0.983042119433585-0.183379910076121i</v>
      </c>
      <c r="P314" t="str">
        <f t="shared" si="83"/>
        <v>0.016957880566415+0.183379910076121i</v>
      </c>
      <c r="Q314" t="str">
        <f t="shared" si="84"/>
        <v>-0.016957880566415+0.00104366096122199i</v>
      </c>
      <c r="R314" t="str">
        <f t="shared" si="85"/>
        <v>-0.333207277709399-10.8343530775735i</v>
      </c>
      <c r="S314" t="str">
        <f t="shared" si="86"/>
        <v>0.0190573910888753i</v>
      </c>
      <c r="T314" t="str">
        <f t="shared" si="87"/>
        <v>0.206474503794278-0.0063500614049675i</v>
      </c>
      <c r="U314" t="str">
        <f t="shared" si="88"/>
        <v>0.0000333333333333333-0.00627088034247026i</v>
      </c>
      <c r="V314" t="str">
        <f t="shared" si="89"/>
        <v>6.66666666666667E-06-0.0627088034247026i</v>
      </c>
      <c r="W314" t="str">
        <f t="shared" si="90"/>
        <v>0.0000276032983713094-0.00570081309640119i</v>
      </c>
      <c r="X314" t="str">
        <f t="shared" si="91"/>
        <v>0.000563663233188341-0.00564466059652834i</v>
      </c>
      <c r="Y314" t="str">
        <f t="shared" si="92"/>
        <v>0.009+0.113097335529233i</v>
      </c>
      <c r="Z314" t="str">
        <f t="shared" si="93"/>
        <v>-0.619866201568693-0.118118515036015i</v>
      </c>
      <c r="AA314" t="str">
        <f t="shared" si="94"/>
        <v>9.86152991878502-110.799360335599i</v>
      </c>
      <c r="AB314" t="str">
        <f t="shared" si="95"/>
        <v>0.973823062101457-0.0299496360484248i</v>
      </c>
      <c r="AC314" t="str">
        <f t="shared" si="96"/>
        <v>5.07529920555927-1.66281442412865i</v>
      </c>
      <c r="AD314" t="str">
        <f t="shared" si="97"/>
        <v>0.175021444657361+0.0514410158072445i</v>
      </c>
      <c r="AE314" t="str">
        <f t="shared" si="98"/>
        <v>-0.102413741693728-0.0525598202156574i</v>
      </c>
      <c r="AF314" t="str">
        <f t="shared" si="99"/>
        <v>-7.81666793181948-1.92054680497543i</v>
      </c>
      <c r="AG314" t="str">
        <f t="shared" si="100"/>
        <v>1.02688071131093-0.0683636167277362i</v>
      </c>
      <c r="AH314" t="str">
        <f t="shared" si="101"/>
        <v>0.639057838023625+0.634174294550279i</v>
      </c>
      <c r="AI314">
        <f t="shared" si="102"/>
        <v>-0.91208425853268937</v>
      </c>
      <c r="AJ314">
        <f t="shared" si="103"/>
        <v>44.780240342018281</v>
      </c>
      <c r="AK314"/>
      <c r="AL314"/>
      <c r="AM314"/>
      <c r="AN314"/>
    </row>
    <row r="315" spans="1:40" x14ac:dyDescent="0.25">
      <c r="A315"/>
      <c r="B315">
        <f t="shared" si="104"/>
        <v>18100</v>
      </c>
      <c r="C315" s="237" t="str">
        <f t="shared" si="72"/>
        <v>-0.000233283647573557+0.135304710549149i</v>
      </c>
      <c r="D315" s="208" t="str">
        <f t="shared" si="73"/>
        <v>-5.95879446497069+1.03733611421014i</v>
      </c>
      <c r="E315" t="str">
        <f t="shared" si="74"/>
        <v>2870</v>
      </c>
      <c r="F315" t="str">
        <f t="shared" si="75"/>
        <v>0.777000777000777</v>
      </c>
      <c r="G315" t="str">
        <f t="shared" si="70"/>
        <v>0.777000777000777</v>
      </c>
      <c r="H315" t="str">
        <f t="shared" si="76"/>
        <v>1.86936360067514+2.97538569123005i</v>
      </c>
      <c r="I315" t="str">
        <f t="shared" si="77"/>
        <v>71.0785337874691i</v>
      </c>
      <c r="J315" t="str">
        <f t="shared" si="71"/>
        <v>-5.83860102193347+15.549708679617i</v>
      </c>
      <c r="K315" t="str">
        <f t="shared" si="78"/>
        <v>4.00623339593389-1.50425958978029i</v>
      </c>
      <c r="L315" t="str">
        <f t="shared" si="79"/>
        <v>0.21949163091789-0.0818311168595252i</v>
      </c>
      <c r="M315" t="str">
        <f t="shared" si="80"/>
        <v>4.22572502685178-1.58609070663982i</v>
      </c>
      <c r="N315" t="str">
        <f t="shared" si="81"/>
        <v>-0.185448146431995i</v>
      </c>
      <c r="O315" t="str">
        <f t="shared" si="82"/>
        <v>0.982853716946203-0.184387014415424i</v>
      </c>
      <c r="P315" t="str">
        <f t="shared" si="83"/>
        <v>0.017146283053797+0.184387014415424i</v>
      </c>
      <c r="Q315" t="str">
        <f t="shared" si="84"/>
        <v>-0.017146283053797+0.00106113201657101i</v>
      </c>
      <c r="R315" t="str">
        <f t="shared" si="85"/>
        <v>-0.333205872242108-10.774381202908i</v>
      </c>
      <c r="S315" t="str">
        <f t="shared" si="86"/>
        <v>0.0191632654838134i</v>
      </c>
      <c r="T315" t="str">
        <f t="shared" si="87"/>
        <v>0.206472327415135-0.00638531259054113i</v>
      </c>
      <c r="U315" t="str">
        <f t="shared" si="88"/>
        <v>0.0000333333333333334-0.00623623459472182i</v>
      </c>
      <c r="V315" t="str">
        <f t="shared" si="89"/>
        <v>6.66666666666667E-06-0.0623623459472182i</v>
      </c>
      <c r="W315" t="str">
        <f t="shared" si="90"/>
        <v>0.0000276032982887049-0.00566931703311252i</v>
      </c>
      <c r="X315" t="str">
        <f t="shared" si="91"/>
        <v>0.000557808392813171-0.0056140277280364i</v>
      </c>
      <c r="Y315" t="str">
        <f t="shared" si="92"/>
        <v>0.009+0.11372565405995i</v>
      </c>
      <c r="Z315" t="str">
        <f t="shared" si="93"/>
        <v>-0.612873038154628-0.116096891772094i</v>
      </c>
      <c r="AA315" t="str">
        <f t="shared" si="94"/>
        <v>9.73674092758945-110.135593181145i</v>
      </c>
      <c r="AB315" t="str">
        <f t="shared" si="95"/>
        <v>0.973812797356113-0.0301158958860666i</v>
      </c>
      <c r="AC315" t="str">
        <f t="shared" si="96"/>
        <v>5.06729856666924-1.67181692284527i</v>
      </c>
      <c r="AD315" t="str">
        <f t="shared" si="97"/>
        <v>0.175079490909754+0.0518195161396603i</v>
      </c>
      <c r="AE315" t="str">
        <f t="shared" si="98"/>
        <v>-0.101285414755478-0.0520849689998794i</v>
      </c>
      <c r="AF315" t="str">
        <f t="shared" si="99"/>
        <v>-7.82815806564583-1.93804957701991i</v>
      </c>
      <c r="AG315" t="str">
        <f t="shared" si="100"/>
        <v>1.02683099399111-0.0679761079812245i</v>
      </c>
      <c r="AH315" t="str">
        <f t="shared" si="101"/>
        <v>0.632142883464025+0.630090192147018i</v>
      </c>
      <c r="AI315">
        <f t="shared" si="102"/>
        <v>-0.98749734589521077</v>
      </c>
      <c r="AJ315">
        <f t="shared" si="103"/>
        <v>44.906823511678844</v>
      </c>
      <c r="AK315"/>
      <c r="AL315"/>
      <c r="AM315"/>
      <c r="AN315"/>
    </row>
    <row r="316" spans="1:40" x14ac:dyDescent="0.25">
      <c r="A316"/>
      <c r="B316">
        <f t="shared" si="104"/>
        <v>18200</v>
      </c>
      <c r="C316" s="237" t="str">
        <f t="shared" si="72"/>
        <v>-0.000230727141260935+0.134561282457149i</v>
      </c>
      <c r="D316" s="208" t="str">
        <f t="shared" si="73"/>
        <v>-5.95877486508896+1.03163649883814i</v>
      </c>
      <c r="E316" t="str">
        <f t="shared" si="74"/>
        <v>2870</v>
      </c>
      <c r="F316" t="str">
        <f t="shared" si="75"/>
        <v>0.777000777000777</v>
      </c>
      <c r="G316" t="str">
        <f t="shared" si="70"/>
        <v>0.777000777000777</v>
      </c>
      <c r="H316" t="str">
        <f t="shared" si="76"/>
        <v>1.88090076947953+2.98706235819204i</v>
      </c>
      <c r="I316" t="str">
        <f t="shared" si="77"/>
        <v>71.4712328691678i</v>
      </c>
      <c r="J316" t="str">
        <f t="shared" si="71"/>
        <v>-5.91437441624262+15.6356186723221i</v>
      </c>
      <c r="K316" t="str">
        <f t="shared" si="78"/>
        <v>3.99888123763288-1.51262840192661i</v>
      </c>
      <c r="L316" t="str">
        <f t="shared" si="79"/>
        <v>0.219195243622041-0.082172112538162i</v>
      </c>
      <c r="M316" t="str">
        <f t="shared" si="80"/>
        <v>4.21807648125492-1.59480051446477i</v>
      </c>
      <c r="N316" t="str">
        <f t="shared" si="81"/>
        <v>-0.186472721826647i</v>
      </c>
      <c r="O316" t="str">
        <f t="shared" si="82"/>
        <v>0.982664282703564-0.185393925193601i</v>
      </c>
      <c r="P316" t="str">
        <f t="shared" si="83"/>
        <v>0.017335717296436+0.185393925193601i</v>
      </c>
      <c r="Q316" t="str">
        <f t="shared" si="84"/>
        <v>-0.017335717296436+0.001078796633046i</v>
      </c>
      <c r="R316" t="str">
        <f t="shared" si="85"/>
        <v>-0.333204458966561-10.7150677336114i</v>
      </c>
      <c r="S316" t="str">
        <f t="shared" si="86"/>
        <v>0.0192691398787517i</v>
      </c>
      <c r="T316" t="str">
        <f t="shared" si="87"/>
        <v>0.206470138969257-0.00642056332805045i</v>
      </c>
      <c r="U316" t="str">
        <f t="shared" si="88"/>
        <v>0.0000333333333333333-0.00620196956947607i</v>
      </c>
      <c r="V316" t="str">
        <f t="shared" si="89"/>
        <v>6.66666666666667E-06-0.0620196956947607i</v>
      </c>
      <c r="W316" t="str">
        <f t="shared" si="90"/>
        <v>0.0000276032982056427-0.00563816708118993i</v>
      </c>
      <c r="X316" t="str">
        <f t="shared" si="91"/>
        <v>0.000552048670118353-0.00558372255122735i</v>
      </c>
      <c r="Y316" t="str">
        <f t="shared" si="92"/>
        <v>0.009+0.114353972590668i</v>
      </c>
      <c r="Z316" t="str">
        <f t="shared" si="93"/>
        <v>-0.605998139385359-0.114122269263234i</v>
      </c>
      <c r="AA316" t="str">
        <f t="shared" si="94"/>
        <v>9.61437471353258-109.479963689387i</v>
      </c>
      <c r="AB316" t="str">
        <f t="shared" si="95"/>
        <v>0.973802475698829-0.0302821536104434i</v>
      </c>
      <c r="AC316" t="str">
        <f t="shared" si="96"/>
        <v>5.05927932597601-1.68075312917752i</v>
      </c>
      <c r="AD316" t="str">
        <f t="shared" si="97"/>
        <v>0.175137884242184+0.0521974329448971i</v>
      </c>
      <c r="AE316" t="str">
        <f t="shared" si="98"/>
        <v>-0.100176342489264-0.0516186800289791i</v>
      </c>
      <c r="AF316" t="str">
        <f t="shared" si="99"/>
        <v>-7.83967563456849-1.9554258593539i</v>
      </c>
      <c r="AG316" t="str">
        <f t="shared" si="100"/>
        <v>1.02678225979904-0.0675935215715542i</v>
      </c>
      <c r="AH316" t="str">
        <f t="shared" si="101"/>
        <v>0.62534749601722+0.626063171658561i</v>
      </c>
      <c r="AI316">
        <f t="shared" si="102"/>
        <v>-1.0623014800299055</v>
      </c>
      <c r="AJ316">
        <f t="shared" si="103"/>
        <v>45.032767172550059</v>
      </c>
      <c r="AK316"/>
      <c r="AL316"/>
      <c r="AM316"/>
      <c r="AN316"/>
    </row>
    <row r="317" spans="1:40" x14ac:dyDescent="0.25">
      <c r="A317"/>
      <c r="B317">
        <f t="shared" si="104"/>
        <v>18300</v>
      </c>
      <c r="C317" s="237" t="str">
        <f t="shared" si="72"/>
        <v>-0.000228212430112181+0.133825979191057i</v>
      </c>
      <c r="D317" s="208" t="str">
        <f t="shared" si="73"/>
        <v>-5.95875558563682+1.0259991737981i</v>
      </c>
      <c r="E317" t="str">
        <f t="shared" si="74"/>
        <v>2870</v>
      </c>
      <c r="F317" t="str">
        <f t="shared" si="75"/>
        <v>0.777000777000777</v>
      </c>
      <c r="G317" t="str">
        <f t="shared" si="70"/>
        <v>0.777000777000777</v>
      </c>
      <c r="H317" t="str">
        <f t="shared" si="76"/>
        <v>1.89246461450902+2.99867585739558i</v>
      </c>
      <c r="I317" t="str">
        <f t="shared" si="77"/>
        <v>71.8639319508665i</v>
      </c>
      <c r="J317" t="str">
        <f t="shared" si="71"/>
        <v>-5.99056529481792+15.7215286650272i</v>
      </c>
      <c r="K317" t="str">
        <f t="shared" si="78"/>
        <v>3.99151227696927-1.52093447334057i</v>
      </c>
      <c r="L317" t="str">
        <f t="shared" si="79"/>
        <v>0.218898029315845-0.0825115754945983i</v>
      </c>
      <c r="M317" t="str">
        <f t="shared" si="80"/>
        <v>4.21041030628512-1.60344604883517i</v>
      </c>
      <c r="N317" t="str">
        <f t="shared" si="81"/>
        <v>-0.187497297221299i</v>
      </c>
      <c r="O317" t="str">
        <f t="shared" si="82"/>
        <v>0.982473816904527-0.186400641353644i</v>
      </c>
      <c r="P317" t="str">
        <f t="shared" si="83"/>
        <v>0.017526183095473+0.186400641353644i</v>
      </c>
      <c r="Q317" t="str">
        <f t="shared" si="84"/>
        <v>-0.017526183095473+0.00109665586765498i</v>
      </c>
      <c r="R317" t="str">
        <f t="shared" si="85"/>
        <v>-0.333203037883215-10.656401876145i</v>
      </c>
      <c r="S317" t="str">
        <f t="shared" si="86"/>
        <v>0.01937501427369i</v>
      </c>
      <c r="T317" t="str">
        <f t="shared" si="87"/>
        <v>0.206467938456486-0.00645581361502416i</v>
      </c>
      <c r="U317" t="str">
        <f t="shared" si="88"/>
        <v>0.0000333333333333333-0.00616807902538058i</v>
      </c>
      <c r="V317" t="str">
        <f t="shared" si="89"/>
        <v>6.66666666666667E-06-0.0616807902538058i</v>
      </c>
      <c r="W317" t="str">
        <f t="shared" si="90"/>
        <v>0.000027603298122123-0.00560735756667665i</v>
      </c>
      <c r="X317" t="str">
        <f t="shared" si="91"/>
        <v>0.000546382021814388-0.00555373988497574i</v>
      </c>
      <c r="Y317" t="str">
        <f t="shared" si="92"/>
        <v>0.009+0.114982291121386i</v>
      </c>
      <c r="Z317" t="str">
        <f t="shared" si="93"/>
        <v>-0.599238846208915-0.11219327196858i</v>
      </c>
      <c r="AA317" t="str">
        <f t="shared" si="94"/>
        <v>9.49436773313311-108.832320304003i</v>
      </c>
      <c r="AB317" t="str">
        <f t="shared" si="95"/>
        <v>0.973792097128858-0.0304484092098994i</v>
      </c>
      <c r="AC317" t="str">
        <f t="shared" si="96"/>
        <v>5.05124190048941-1.68962338647553i</v>
      </c>
      <c r="AD317" t="str">
        <f t="shared" si="97"/>
        <v>0.175196624106625+0.0525747745493018i</v>
      </c>
      <c r="AE317" t="str">
        <f t="shared" si="98"/>
        <v>-0.0990860869096549-0.0511607297369893i</v>
      </c>
      <c r="AF317" t="str">
        <f t="shared" si="99"/>
        <v>-7.85122020014584-1.97267668359748i</v>
      </c>
      <c r="AG317" t="str">
        <f t="shared" si="100"/>
        <v>1.02673448148029-0.0672157649417784i</v>
      </c>
      <c r="AH317" t="str">
        <f t="shared" si="101"/>
        <v>0.618668927996613+0.622091967147113i</v>
      </c>
      <c r="AI317">
        <f t="shared" si="102"/>
        <v>-1.1365049534947824</v>
      </c>
      <c r="AJ317">
        <f t="shared" si="103"/>
        <v>45.158068488154356</v>
      </c>
      <c r="AK317"/>
      <c r="AL317"/>
      <c r="AM317"/>
      <c r="AN317"/>
    </row>
    <row r="318" spans="1:40" x14ac:dyDescent="0.25">
      <c r="A318"/>
      <c r="B318">
        <f t="shared" si="104"/>
        <v>18400</v>
      </c>
      <c r="C318" s="237" t="str">
        <f t="shared" si="72"/>
        <v>-0.000225738608014661+0.133098668282421i</v>
      </c>
      <c r="D318" s="208" t="str">
        <f t="shared" si="73"/>
        <v>-5.95873661966741+1.02042312349856i</v>
      </c>
      <c r="E318" t="str">
        <f t="shared" si="74"/>
        <v>2870</v>
      </c>
      <c r="F318" t="str">
        <f t="shared" si="75"/>
        <v>0.777000777000777</v>
      </c>
      <c r="G318" t="str">
        <f t="shared" si="70"/>
        <v>0.777000777000777</v>
      </c>
      <c r="H318" t="str">
        <f t="shared" si="76"/>
        <v>1.90405470580476+3.01022618566893i</v>
      </c>
      <c r="I318" t="str">
        <f t="shared" si="77"/>
        <v>72.2566310325652i</v>
      </c>
      <c r="J318" t="str">
        <f t="shared" si="71"/>
        <v>-6.0671736576594+15.8074386577322i</v>
      </c>
      <c r="K318" t="str">
        <f t="shared" si="78"/>
        <v>3.98412690423384-1.52917814995384i</v>
      </c>
      <c r="L318" t="str">
        <f t="shared" si="79"/>
        <v>0.218599997974523-0.0828495043990568i</v>
      </c>
      <c r="M318" t="str">
        <f t="shared" si="80"/>
        <v>4.20272690220836-1.6120276543529i</v>
      </c>
      <c r="N318" t="str">
        <f t="shared" si="81"/>
        <v>-0.188521872615951i</v>
      </c>
      <c r="O318" t="str">
        <f t="shared" si="82"/>
        <v>0.982282319749035-0.187407161838747i</v>
      </c>
      <c r="P318" t="str">
        <f t="shared" si="83"/>
        <v>0.017717680250965+0.187407161838747i</v>
      </c>
      <c r="Q318" t="str">
        <f t="shared" si="84"/>
        <v>-0.017717680250965+0.00111471077720399i</v>
      </c>
      <c r="R318" t="str">
        <f t="shared" si="85"/>
        <v>-0.333201608991011-10.5983730716127i</v>
      </c>
      <c r="S318" t="str">
        <f t="shared" si="86"/>
        <v>0.0194808886686281i</v>
      </c>
      <c r="T318" t="str">
        <f t="shared" si="87"/>
        <v>0.206465725876673-0.00649106344896164i</v>
      </c>
      <c r="U318" t="str">
        <f t="shared" si="88"/>
        <v>0.0000333333333333334-0.0061345568567644i</v>
      </c>
      <c r="V318" t="str">
        <f t="shared" si="89"/>
        <v>6.66666666666667E-06-0.061345568567644i</v>
      </c>
      <c r="W318" t="str">
        <f t="shared" si="90"/>
        <v>0.0000276032980381456-0.00557688293896276i</v>
      </c>
      <c r="X318" t="str">
        <f t="shared" si="91"/>
        <v>0.000540806459025645-0.00552407465573397i</v>
      </c>
      <c r="Y318" t="str">
        <f t="shared" si="92"/>
        <v>0.009+0.115610609652104i</v>
      </c>
      <c r="Z318" t="str">
        <f t="shared" si="93"/>
        <v>-0.592592573893573-0.110308572844831i</v>
      </c>
      <c r="AA318" t="str">
        <f t="shared" si="94"/>
        <v>9.37665853761413-108.192515243149i</v>
      </c>
      <c r="AB318" t="str">
        <f t="shared" si="95"/>
        <v>0.973781661645498-0.0306146626726406i</v>
      </c>
      <c r="AC318" t="str">
        <f t="shared" si="96"/>
        <v>5.04318670341771-1.6984280342906i</v>
      </c>
      <c r="AD318" t="str">
        <f t="shared" si="97"/>
        <v>0.175255709967957+0.0529515490920586i</v>
      </c>
      <c r="AE318" t="str">
        <f t="shared" si="98"/>
        <v>-0.0980142224491888-0.0507109020175878i</v>
      </c>
      <c r="AF318" t="str">
        <f t="shared" si="99"/>
        <v>-7.86279132547217-1.98980306217037i</v>
      </c>
      <c r="AG318" t="str">
        <f t="shared" si="100"/>
        <v>1.02668763271777-0.066842747867765i</v>
      </c>
      <c r="AH318" t="str">
        <f t="shared" si="101"/>
        <v>0.612104510429595+0.618175351188083i</v>
      </c>
      <c r="AI318">
        <f t="shared" si="102"/>
        <v>-1.2101159069756156</v>
      </c>
      <c r="AJ318">
        <f t="shared" si="103"/>
        <v>45.282724883386685</v>
      </c>
      <c r="AK318"/>
      <c r="AL318"/>
      <c r="AM318"/>
      <c r="AN318"/>
    </row>
    <row r="319" spans="1:40" x14ac:dyDescent="0.25">
      <c r="A319"/>
      <c r="B319">
        <f t="shared" si="104"/>
        <v>18500</v>
      </c>
      <c r="C319" s="237" t="str">
        <f t="shared" si="72"/>
        <v>-0.000223304793278762+0.132379220126931i</v>
      </c>
      <c r="D319" s="208" t="str">
        <f t="shared" si="73"/>
        <v>-5.9587179604211+1.01490735430647i</v>
      </c>
      <c r="E319" t="str">
        <f t="shared" si="74"/>
        <v>2870</v>
      </c>
      <c r="F319" t="str">
        <f t="shared" si="75"/>
        <v>0.777000777000777</v>
      </c>
      <c r="G319" t="str">
        <f t="shared" si="70"/>
        <v>0.777000777000777</v>
      </c>
      <c r="H319" t="str">
        <f t="shared" si="76"/>
        <v>1.91567061477703+3.02171334318137i</v>
      </c>
      <c r="I319" t="str">
        <f t="shared" si="77"/>
        <v>72.649330114264i</v>
      </c>
      <c r="J319" t="str">
        <f t="shared" si="71"/>
        <v>-6.14419950476704+15.8933486504373i</v>
      </c>
      <c r="K319" t="str">
        <f t="shared" si="78"/>
        <v>3.97672550600589-1.53735977370153i</v>
      </c>
      <c r="L319" t="str">
        <f t="shared" si="79"/>
        <v>0.218301159555517-0.0831858979971722i</v>
      </c>
      <c r="M319" t="str">
        <f t="shared" si="80"/>
        <v>4.19502666556141-1.6205456716987i</v>
      </c>
      <c r="N319" t="str">
        <f t="shared" si="81"/>
        <v>-0.189546448010603i</v>
      </c>
      <c r="O319" t="str">
        <f t="shared" si="82"/>
        <v>0.982089791438113-0.188413485592312i</v>
      </c>
      <c r="P319" t="str">
        <f t="shared" si="83"/>
        <v>0.017910208561887+0.188413485592312i</v>
      </c>
      <c r="Q319" t="str">
        <f t="shared" si="84"/>
        <v>-0.017910208561887+0.001132962418291i</v>
      </c>
      <c r="R319" t="str">
        <f t="shared" si="85"/>
        <v>-0.333200172290535-10.5409709894185i</v>
      </c>
      <c r="S319" t="str">
        <f t="shared" si="86"/>
        <v>0.0195867630635664i</v>
      </c>
      <c r="T319" t="str">
        <f t="shared" si="87"/>
        <v>0.206463501229667-0.00652631282739421i</v>
      </c>
      <c r="U319" t="str">
        <f t="shared" si="88"/>
        <v>0.0000333333333333334-0.00610139708997109i</v>
      </c>
      <c r="V319" t="str">
        <f t="shared" si="89"/>
        <v>6.66666666666667E-06-0.0610139708997109i</v>
      </c>
      <c r="W319" t="str">
        <f t="shared" si="90"/>
        <v>0.0000276032979537104-0.00554673776745148i</v>
      </c>
      <c r="X319" t="str">
        <f t="shared" si="91"/>
        <v>0.000535320045565756-0.00549472189478402i</v>
      </c>
      <c r="Y319" t="str">
        <f t="shared" si="92"/>
        <v>0.009+0.116238928182822i</v>
      </c>
      <c r="Z319" t="str">
        <f t="shared" si="93"/>
        <v>-0.586056809556762-0.108466891347376i</v>
      </c>
      <c r="AA319" t="str">
        <f t="shared" si="94"/>
        <v>9.26118769004634-107.560404382617i</v>
      </c>
      <c r="AB319" t="str">
        <f t="shared" si="95"/>
        <v>0.973771169248036-0.0307809139870236i</v>
      </c>
      <c r="AC319" t="str">
        <f t="shared" si="96"/>
        <v>5.03511414421782-1.7071674085158i</v>
      </c>
      <c r="AD319" t="str">
        <f t="shared" si="97"/>
        <v>0.175315141303541+0.0533277645302391i</v>
      </c>
      <c r="AE319" t="str">
        <f t="shared" si="98"/>
        <v>-0.0969603355382459-0.050268987924707i</v>
      </c>
      <c r="AF319" t="str">
        <f t="shared" si="99"/>
        <v>-7.87438857519813-2.0068059888749i</v>
      </c>
      <c r="AG319" t="str">
        <f t="shared" si="100"/>
        <v>1.02664168809329-0.0664743823848897i</v>
      </c>
      <c r="AH319" t="str">
        <f t="shared" si="101"/>
        <v>0.605651650366768+0.614312133391341i</v>
      </c>
      <c r="AI319">
        <f t="shared" si="102"/>
        <v>-1.2831423328112879</v>
      </c>
      <c r="AJ319">
        <f t="shared" si="103"/>
        <v>45.406734033558095</v>
      </c>
      <c r="AK319"/>
      <c r="AL319"/>
      <c r="AM319"/>
      <c r="AN319"/>
    </row>
    <row r="320" spans="1:40" x14ac:dyDescent="0.25">
      <c r="A320"/>
      <c r="B320">
        <f t="shared" si="104"/>
        <v>18600</v>
      </c>
      <c r="C320" s="237" t="str">
        <f t="shared" si="72"/>
        <v>-0.00022091012785219+0.13166750790743i</v>
      </c>
      <c r="D320" s="208" t="str">
        <f t="shared" si="73"/>
        <v>-5.95869960131949+1.00945089395696i</v>
      </c>
      <c r="E320" t="str">
        <f t="shared" si="74"/>
        <v>2870</v>
      </c>
      <c r="F320" t="str">
        <f t="shared" si="75"/>
        <v>0.777000777000777</v>
      </c>
      <c r="G320" t="str">
        <f t="shared" si="70"/>
        <v>0.777000777000777</v>
      </c>
      <c r="H320" t="str">
        <f t="shared" si="76"/>
        <v>1.92731191423171+3.03313733341594i</v>
      </c>
      <c r="I320" t="str">
        <f t="shared" si="77"/>
        <v>73.0420291959627i</v>
      </c>
      <c r="J320" t="str">
        <f t="shared" si="71"/>
        <v>-6.22164283614085+15.9792586431423i</v>
      </c>
      <c r="K320" t="str">
        <f t="shared" si="78"/>
        <v>3.96930846520517-1.54547968266196i</v>
      </c>
      <c r="L320" t="str">
        <f t="shared" si="79"/>
        <v>0.218001523997873-0.0835207551095722i</v>
      </c>
      <c r="M320" t="str">
        <f t="shared" si="80"/>
        <v>4.18730998920304-1.62900043777153i</v>
      </c>
      <c r="N320" t="str">
        <f t="shared" si="81"/>
        <v>-0.190571023405255i</v>
      </c>
      <c r="O320" t="str">
        <f t="shared" si="82"/>
        <v>0.981896232173868-0.189419611557944i</v>
      </c>
      <c r="P320" t="str">
        <f t="shared" si="83"/>
        <v>0.018103767826132+0.189419611557944i</v>
      </c>
      <c r="Q320" t="str">
        <f t="shared" si="84"/>
        <v>-0.018103767826132+0.00115141184731099i</v>
      </c>
      <c r="R320" t="str">
        <f t="shared" si="85"/>
        <v>-0.333198727780316-10.4841855211293i</v>
      </c>
      <c r="S320" t="str">
        <f t="shared" si="86"/>
        <v>0.0196926374585045i</v>
      </c>
      <c r="T320" t="str">
        <f t="shared" si="87"/>
        <v>0.206461264515301-0.0065615617478127i</v>
      </c>
      <c r="U320" t="str">
        <f t="shared" si="88"/>
        <v>0.0000333333333333333-0.00606859387980993i</v>
      </c>
      <c r="V320" t="str">
        <f t="shared" si="89"/>
        <v>6.66666666666667E-06-0.0606859387980993i</v>
      </c>
      <c r="W320" t="str">
        <f t="shared" si="90"/>
        <v>0.0000276032978688176-0.00551691673833305i</v>
      </c>
      <c r="X320" t="str">
        <f t="shared" si="91"/>
        <v>0.000529920896276309-0.00546567673557229i</v>
      </c>
      <c r="Y320" t="str">
        <f t="shared" si="92"/>
        <v>0.009+0.11686724671354i</v>
      </c>
      <c r="Z320" t="str">
        <f t="shared" si="93"/>
        <v>-0.579629109788623-0.106666991525617i</v>
      </c>
      <c r="AA320" t="str">
        <f t="shared" si="94"/>
        <v>9.14789768629867-106.935847143253i</v>
      </c>
      <c r="AB320" t="str">
        <f t="shared" si="95"/>
        <v>0.973760619935686-0.0309471631412141i</v>
      </c>
      <c r="AC320" t="str">
        <f t="shared" si="96"/>
        <v>5.02702462864442-1.71584184151861i</v>
      </c>
      <c r="AD320" t="str">
        <f t="shared" si="97"/>
        <v>0.175374917602809+0.053703428643707i</v>
      </c>
      <c r="AE320" t="str">
        <f t="shared" si="98"/>
        <v>-0.0959240242013348-0.0498347853870935i</v>
      </c>
      <c r="AF320" t="str">
        <f t="shared" si="99"/>
        <v>-7.8860115155512-2.02368643945898i</v>
      </c>
      <c r="AG320" t="str">
        <f t="shared" si="100"/>
        <v>1.02659662305094-0.0661105827174526i</v>
      </c>
      <c r="AH320" t="str">
        <f t="shared" si="101"/>
        <v>0.599307828297302+0.610501158990258i</v>
      </c>
      <c r="AI320">
        <f t="shared" si="102"/>
        <v>-1.3555920784207709</v>
      </c>
      <c r="AJ320">
        <f t="shared" si="103"/>
        <v>45.530093853908724</v>
      </c>
      <c r="AK320"/>
      <c r="AL320"/>
      <c r="AM320"/>
      <c r="AN320"/>
    </row>
    <row r="321" spans="1:40" x14ac:dyDescent="0.25">
      <c r="A321"/>
      <c r="B321">
        <f t="shared" si="104"/>
        <v>18700</v>
      </c>
      <c r="C321" s="237" t="str">
        <f t="shared" si="72"/>
        <v>-0.00021855377656358+0.130963407519386i</v>
      </c>
      <c r="D321" s="208" t="str">
        <f t="shared" si="73"/>
        <v>-5.95868153595962+1.00405279098196i</v>
      </c>
      <c r="E321" t="str">
        <f t="shared" si="74"/>
        <v>2870</v>
      </c>
      <c r="F321" t="str">
        <f t="shared" si="75"/>
        <v>0.777000777000777</v>
      </c>
      <c r="G321" t="str">
        <f t="shared" si="70"/>
        <v>0.777000777000777</v>
      </c>
      <c r="H321" t="str">
        <f t="shared" si="76"/>
        <v>1.93897817839607+3.04449816314217i</v>
      </c>
      <c r="I321" t="str">
        <f t="shared" si="77"/>
        <v>73.4347282776614i</v>
      </c>
      <c r="J321" t="str">
        <f t="shared" si="71"/>
        <v>-6.29950365178082+16.0651686358474i</v>
      </c>
      <c r="K321" t="str">
        <f t="shared" si="78"/>
        <v>3.96187616114158-1.55353821119091i</v>
      </c>
      <c r="L321" t="str">
        <f t="shared" si="79"/>
        <v>0.217701101221629-0.0838540746314527i</v>
      </c>
      <c r="M321" t="str">
        <f t="shared" si="80"/>
        <v>4.17957726236321-1.63739228582236i</v>
      </c>
      <c r="N321" t="str">
        <f t="shared" si="81"/>
        <v>-0.191595598799907i</v>
      </c>
      <c r="O321" t="str">
        <f t="shared" si="82"/>
        <v>0.981701642159489-0.190425538679458i</v>
      </c>
      <c r="P321" t="str">
        <f t="shared" si="83"/>
        <v>0.018298357840511+0.190425538679458i</v>
      </c>
      <c r="Q321" t="str">
        <f t="shared" si="84"/>
        <v>-0.018298357840511+0.00117006012044901i</v>
      </c>
      <c r="R321" t="str">
        <f t="shared" si="85"/>
        <v>-0.333197275460271-10.4280067745351i</v>
      </c>
      <c r="S321" t="str">
        <f t="shared" si="86"/>
        <v>0.0197985118534427i</v>
      </c>
      <c r="T321" t="str">
        <f t="shared" si="87"/>
        <v>0.206459015733414-0.00659681020773499i</v>
      </c>
      <c r="U321" t="str">
        <f t="shared" si="88"/>
        <v>0.0000333333333333334-0.00603614150612112i</v>
      </c>
      <c r="V321" t="str">
        <f t="shared" si="89"/>
        <v>6.66666666666667E-06-0.0603614150612112i</v>
      </c>
      <c r="W321" t="str">
        <f t="shared" si="90"/>
        <v>0.0000276032977834675-0.00548741465146221i</v>
      </c>
      <c r="X321" t="str">
        <f t="shared" si="91"/>
        <v>0.000524607175426132-0.0054369344111243i</v>
      </c>
      <c r="Y321" t="str">
        <f t="shared" si="92"/>
        <v>0.009+0.117495565244258i</v>
      </c>
      <c r="Z321" t="str">
        <f t="shared" si="93"/>
        <v>-0.573307098366169-0.104907680207518i</v>
      </c>
      <c r="AA321" t="str">
        <f t="shared" si="94"/>
        <v>9.03673287960009-106.318706382497i</v>
      </c>
      <c r="AB321" t="str">
        <f t="shared" si="95"/>
        <v>0.973750013707687-0.0311134101235054i</v>
      </c>
      <c r="AC321" t="str">
        <f t="shared" si="96"/>
        <v>5.01891855879666-1.72445166227117i</v>
      </c>
      <c r="AD321" t="str">
        <f t="shared" si="97"/>
        <v>0.175435038366876+0.0540785490398424i</v>
      </c>
      <c r="AE321" t="str">
        <f t="shared" si="98"/>
        <v>-0.0949048976691132-0.0494080989360706i</v>
      </c>
      <c r="AF321" t="str">
        <f t="shared" si="99"/>
        <v>-7.89765971435569-2.04044537216021i</v>
      </c>
      <c r="AG321" t="str">
        <f t="shared" si="100"/>
        <v>1.02655241386218-0.0657512652107289i</v>
      </c>
      <c r="AH321" t="str">
        <f t="shared" si="101"/>
        <v>0.593070595666041+0.60674130749502i</v>
      </c>
      <c r="AI321">
        <f t="shared" si="102"/>
        <v>-1.4274728496320521</v>
      </c>
      <c r="AJ321">
        <f t="shared" si="103"/>
        <v>45.652802489555327</v>
      </c>
      <c r="AK321"/>
      <c r="AL321"/>
      <c r="AM321"/>
      <c r="AN321"/>
    </row>
    <row r="322" spans="1:40" x14ac:dyDescent="0.25">
      <c r="A322"/>
      <c r="B322">
        <f t="shared" si="104"/>
        <v>18800</v>
      </c>
      <c r="C322" s="237" t="str">
        <f t="shared" si="72"/>
        <v>-0.000216234926394212+0.130266797498751i</v>
      </c>
      <c r="D322" s="208" t="str">
        <f t="shared" si="73"/>
        <v>-5.95866375810831+0.998712114157091i</v>
      </c>
      <c r="E322" t="str">
        <f t="shared" si="74"/>
        <v>2870</v>
      </c>
      <c r="F322" t="str">
        <f t="shared" si="75"/>
        <v>0.777000777000777</v>
      </c>
      <c r="G322" t="str">
        <f t="shared" si="70"/>
        <v>0.777000777000777</v>
      </c>
      <c r="H322" t="str">
        <f t="shared" si="76"/>
        <v>1.95066898294423+3.05579584238842i</v>
      </c>
      <c r="I322" t="str">
        <f t="shared" si="77"/>
        <v>73.8274273593601i</v>
      </c>
      <c r="J322" t="str">
        <f t="shared" si="71"/>
        <v>-6.37778195168696+16.1510786285525i</v>
      </c>
      <c r="K322" t="str">
        <f t="shared" si="78"/>
        <v>3.95442896956295-1.56153569005112i</v>
      </c>
      <c r="L322" t="str">
        <f t="shared" si="79"/>
        <v>0.21739990112722-0.0841858555321497i</v>
      </c>
      <c r="M322" t="str">
        <f t="shared" si="80"/>
        <v>4.17182887069017-1.64572154558327i</v>
      </c>
      <c r="N322" t="str">
        <f t="shared" si="81"/>
        <v>-0.192620174194559i</v>
      </c>
      <c r="O322" t="str">
        <f t="shared" si="82"/>
        <v>0.98150602159925-0.191431265900879i</v>
      </c>
      <c r="P322" t="str">
        <f t="shared" si="83"/>
        <v>0.01849397840075+0.191431265900879i</v>
      </c>
      <c r="Q322" t="str">
        <f t="shared" si="84"/>
        <v>-0.01849397840075+0.00118890829368001i</v>
      </c>
      <c r="R322" t="str">
        <f t="shared" si="85"/>
        <v>-0.333195815330845-10.3724250679003i</v>
      </c>
      <c r="S322" t="str">
        <f t="shared" si="86"/>
        <v>0.0199043862483808i</v>
      </c>
      <c r="T322" t="str">
        <f t="shared" si="87"/>
        <v>0.206456754883875-0.0066320582046893i</v>
      </c>
      <c r="U322" t="str">
        <f t="shared" si="88"/>
        <v>0.0000333333333333334-0.00600403437045027i</v>
      </c>
      <c r="V322" t="str">
        <f t="shared" si="89"/>
        <v>6.66666666666667E-06-0.0600403437045027i</v>
      </c>
      <c r="W322" t="str">
        <f t="shared" si="90"/>
        <v>0.0000276032976976594-0.00545822641733498i</v>
      </c>
      <c r="X322" t="str">
        <f t="shared" si="91"/>
        <v>0.000519377095168647-0.00540849025153638i</v>
      </c>
      <c r="Y322" t="str">
        <f t="shared" si="92"/>
        <v>0.009+0.118123883774976i</v>
      </c>
      <c r="Z322" t="str">
        <f t="shared" si="93"/>
        <v>-0.567088464054104-0.103187805268639i</v>
      </c>
      <c r="AA322" t="str">
        <f t="shared" si="94"/>
        <v>8.92763940852352-105.708848289855i</v>
      </c>
      <c r="AB322" t="str">
        <f t="shared" si="95"/>
        <v>0.973739350563422-0.0312796549222394i</v>
      </c>
      <c r="AC322" t="str">
        <f t="shared" si="96"/>
        <v>5.01079633316364-1.73299719647431i</v>
      </c>
      <c r="AD322" t="str">
        <f t="shared" si="97"/>
        <v>0.17549550310817+0.0544531331581377i</v>
      </c>
      <c r="AE322" t="str">
        <f t="shared" si="98"/>
        <v>-0.0939025760054256-0.0489887394458298i</v>
      </c>
      <c r="AF322" t="str">
        <f t="shared" si="99"/>
        <v>-7.90933274105254-2.05708372823133i</v>
      </c>
      <c r="AG322" t="str">
        <f t="shared" si="100"/>
        <v>1.02650903759259-0.0653963482655296i</v>
      </c>
      <c r="AH322" t="str">
        <f t="shared" si="101"/>
        <v>0.586937572487604+0.603031491406864i</v>
      </c>
      <c r="AI322">
        <f t="shared" si="102"/>
        <v>-1.4987922139178764</v>
      </c>
      <c r="AJ322">
        <f t="shared" si="103"/>
        <v>45.774858305865521</v>
      </c>
      <c r="AK322"/>
      <c r="AL322"/>
      <c r="AM322"/>
      <c r="AN322"/>
    </row>
    <row r="323" spans="1:40" x14ac:dyDescent="0.25">
      <c r="A323"/>
      <c r="B323">
        <f t="shared" si="104"/>
        <v>18900</v>
      </c>
      <c r="C323" s="237" t="str">
        <f t="shared" si="72"/>
        <v>-0.00021395278577664+0.129577558952113i</v>
      </c>
      <c r="D323" s="208" t="str">
        <f t="shared" si="73"/>
        <v>-5.95864626169692+0.9934279519662i</v>
      </c>
      <c r="E323" t="str">
        <f t="shared" si="74"/>
        <v>2870</v>
      </c>
      <c r="F323" t="str">
        <f t="shared" si="75"/>
        <v>0.777000777000777</v>
      </c>
      <c r="G323" t="str">
        <f t="shared" si="70"/>
        <v>0.777000777000777</v>
      </c>
      <c r="H323" t="str">
        <f t="shared" si="76"/>
        <v>1.96238390502238+3.06703038441443i</v>
      </c>
      <c r="I323" t="str">
        <f t="shared" si="77"/>
        <v>74.2201264410589i</v>
      </c>
      <c r="J323" t="str">
        <f t="shared" si="71"/>
        <v>-6.45647773585927+16.2369886212576i</v>
      </c>
      <c r="K323" t="str">
        <f t="shared" si="78"/>
        <v>3.94696726270086-1.56947244653669i</v>
      </c>
      <c r="L323" t="str">
        <f t="shared" si="79"/>
        <v>0.217097933594875-0.0845160968547059i</v>
      </c>
      <c r="M323" t="str">
        <f t="shared" si="80"/>
        <v>4.16406519629574-1.6539885433914i</v>
      </c>
      <c r="N323" t="str">
        <f t="shared" si="81"/>
        <v>-0.193644749589211i</v>
      </c>
      <c r="O323" t="str">
        <f t="shared" si="82"/>
        <v>0.981309370698503-0.192436792166438i</v>
      </c>
      <c r="P323" t="str">
        <f t="shared" si="83"/>
        <v>0.018690629301497+0.192436792166438i</v>
      </c>
      <c r="Q323" t="str">
        <f t="shared" si="84"/>
        <v>-0.018690629301497+0.00120795742277299i</v>
      </c>
      <c r="R323" t="str">
        <f t="shared" si="85"/>
        <v>-0.333194347390565-10.317430924391i</v>
      </c>
      <c r="S323" t="str">
        <f t="shared" si="86"/>
        <v>0.0200102606433191i</v>
      </c>
      <c r="T323" t="str">
        <f t="shared" si="87"/>
        <v>0.206454481966505-0.00666730573616582i</v>
      </c>
      <c r="U323" t="str">
        <f t="shared" si="88"/>
        <v>0.0000333333333333333-0.00597226699282882i</v>
      </c>
      <c r="V323" t="str">
        <f t="shared" si="89"/>
        <v>6.66666666666667E-06-0.0597226699282882i</v>
      </c>
      <c r="W323" t="str">
        <f t="shared" si="90"/>
        <v>0.0000276032976113937-0.00542934705416175i</v>
      </c>
      <c r="X323" t="str">
        <f t="shared" si="91"/>
        <v>0.000514228914054994-0.00538033968154226i</v>
      </c>
      <c r="Y323" t="str">
        <f t="shared" si="92"/>
        <v>0.009+0.118752202305694i</v>
      </c>
      <c r="Z323" t="str">
        <f t="shared" si="93"/>
        <v>-0.56097095848871-0.101506253981284i</v>
      </c>
      <c r="AA323" t="str">
        <f t="shared" si="94"/>
        <v>8.8205651282167-105.10614228614i</v>
      </c>
      <c r="AB323" t="str">
        <f t="shared" si="95"/>
        <v>0.973728630502046-0.0314458975255788i</v>
      </c>
      <c r="AC323" t="str">
        <f t="shared" si="96"/>
        <v>5.00265834666632-1.74147876667513i</v>
      </c>
      <c r="AD323" t="str">
        <f t="shared" si="97"/>
        <v>0.175556311350049+0.0548271882746331i</v>
      </c>
      <c r="AE323" t="str">
        <f t="shared" si="98"/>
        <v>-0.0929166897486951-0.0485765238855774i</v>
      </c>
      <c r="AF323" t="str">
        <f t="shared" si="99"/>
        <v>-7.9210301667193-2.07360243244823i</v>
      </c>
      <c r="AG323" t="str">
        <f t="shared" si="100"/>
        <v>1.02646647207015-0.0650457522751534i</v>
      </c>
      <c r="AH323" t="str">
        <f t="shared" si="101"/>
        <v>0.580906445053253+0.599370654989965i</v>
      </c>
      <c r="AI323">
        <f t="shared" si="102"/>
        <v>-1.569557603541706</v>
      </c>
      <c r="AJ323">
        <f t="shared" si="103"/>
        <v>45.896259879231962</v>
      </c>
      <c r="AK323"/>
      <c r="AL323"/>
      <c r="AM323"/>
      <c r="AN323"/>
    </row>
    <row r="324" spans="1:40" x14ac:dyDescent="0.25">
      <c r="A324"/>
      <c r="B324">
        <f t="shared" si="104"/>
        <v>19000</v>
      </c>
      <c r="C324" s="237" t="str">
        <f t="shared" si="72"/>
        <v>-0.00021170658391905+0.128895575489044i</v>
      </c>
      <c r="D324" s="208" t="str">
        <f t="shared" si="73"/>
        <v>-5.958629040816+0.988199412082671i</v>
      </c>
      <c r="E324" t="str">
        <f t="shared" si="74"/>
        <v>2870</v>
      </c>
      <c r="F324" t="str">
        <f t="shared" si="75"/>
        <v>0.777000777000777</v>
      </c>
      <c r="G324" t="str">
        <f t="shared" si="70"/>
        <v>0.777000777000777</v>
      </c>
      <c r="H324" t="str">
        <f t="shared" si="76"/>
        <v>1.97412252327316+3.07820180568331i</v>
      </c>
      <c r="I324" t="str">
        <f t="shared" si="77"/>
        <v>74.6128255227576i</v>
      </c>
      <c r="J324" t="str">
        <f t="shared" si="71"/>
        <v>-6.53559100429774+16.3228986139626i</v>
      </c>
      <c r="K324" t="str">
        <f t="shared" si="78"/>
        <v>3.93949140931469-1.57734880459292i</v>
      </c>
      <c r="L324" t="str">
        <f t="shared" si="79"/>
        <v>0.216795208484035-0.084844797715432i</v>
      </c>
      <c r="M324" t="str">
        <f t="shared" si="80"/>
        <v>4.15628661779872-1.66219360230835i</v>
      </c>
      <c r="N324" t="str">
        <f t="shared" si="81"/>
        <v>-0.194669324983862i</v>
      </c>
      <c r="O324" t="str">
        <f t="shared" si="82"/>
        <v>0.981111689663683-0.193442116420579i</v>
      </c>
      <c r="P324" t="str">
        <f t="shared" si="83"/>
        <v>0.018888310336317+0.193442116420579i</v>
      </c>
      <c r="Q324" t="str">
        <f t="shared" si="84"/>
        <v>-0.018888310336317+0.00122720856328298i</v>
      </c>
      <c r="R324" t="str">
        <f t="shared" si="85"/>
        <v>-0.333192871639555-10.2630150666869i</v>
      </c>
      <c r="S324" t="str">
        <f t="shared" si="86"/>
        <v>0.0201161350382572i</v>
      </c>
      <c r="T324" t="str">
        <f t="shared" si="87"/>
        <v>0.206452196981142-0.00670255279968599i</v>
      </c>
      <c r="U324" t="str">
        <f t="shared" si="88"/>
        <v>0.0000333333333333333-0.00594083400865604i</v>
      </c>
      <c r="V324" t="str">
        <f t="shared" si="89"/>
        <v>6.66666666666667E-06-0.0594083400865605i</v>
      </c>
      <c r="W324" t="str">
        <f t="shared" si="90"/>
        <v>0.0000276032975246703-0.00540077168503275i</v>
      </c>
      <c r="X324" t="str">
        <f t="shared" si="91"/>
        <v>0.00050916093560058-0.00535247821815164i</v>
      </c>
      <c r="Y324" t="str">
        <f t="shared" si="92"/>
        <v>0.009+0.119380520836412i</v>
      </c>
      <c r="Z324" t="str">
        <f t="shared" si="93"/>
        <v>-0.554952394141196-0.0998619514395572i</v>
      </c>
      <c r="AA324" t="str">
        <f t="shared" si="94"/>
        <v>8.71545954471315-104.51046092633i</v>
      </c>
      <c r="AB324" t="str">
        <f t="shared" si="95"/>
        <v>0.973717853522796-0.0316121379218338i</v>
      </c>
      <c r="AC324" t="str">
        <f t="shared" si="96"/>
        <v>4.99450499069953-1.74989669238354i</v>
      </c>
      <c r="AD324" t="str">
        <f t="shared" si="97"/>
        <v>0.175617462626468+0.0552007215062164i</v>
      </c>
      <c r="AE324" t="str">
        <f t="shared" si="98"/>
        <v>-0.0919468795670778-0.0481712750829387i</v>
      </c>
      <c r="AF324" t="str">
        <f t="shared" si="99"/>
        <v>-7.93275156408916-2.09000239360064i</v>
      </c>
      <c r="AG324" t="str">
        <f t="shared" si="100"/>
        <v>1.02642469585499-0.0646993995646554i</v>
      </c>
      <c r="AH324" t="str">
        <f t="shared" si="101"/>
        <v>0.574974963726584+0.59575777309811i</v>
      </c>
      <c r="AI324">
        <f t="shared" si="102"/>
        <v>-1.6397763186150556</v>
      </c>
      <c r="AJ324">
        <f t="shared" si="103"/>
        <v>46.017005988227588</v>
      </c>
      <c r="AK324"/>
      <c r="AL324"/>
      <c r="AM324"/>
      <c r="AN324"/>
    </row>
    <row r="325" spans="1:40" x14ac:dyDescent="0.25">
      <c r="A325"/>
      <c r="B325">
        <f t="shared" si="104"/>
        <v>19100</v>
      </c>
      <c r="C325" s="237" t="str">
        <f t="shared" si="72"/>
        <v>-0.000209495570154357+0.128220733156576i</v>
      </c>
      <c r="D325" s="208" t="str">
        <f t="shared" si="73"/>
        <v>-5.95861208971047+0.983025620867083i</v>
      </c>
      <c r="E325" t="str">
        <f t="shared" si="74"/>
        <v>2870</v>
      </c>
      <c r="F325" t="str">
        <f t="shared" si="75"/>
        <v>0.777000777000777</v>
      </c>
      <c r="G325" t="str">
        <f t="shared" ref="G325:G388" si="105">IF($C$11=$C$7,$C$24,F325)</f>
        <v>0.777000777000777</v>
      </c>
      <c r="H325" t="str">
        <f t="shared" si="76"/>
        <v>1.98588441786001+3.08931012583382i</v>
      </c>
      <c r="I325" t="str">
        <f t="shared" si="77"/>
        <v>75.0055246044563i</v>
      </c>
      <c r="J325" t="str">
        <f t="shared" ref="J325:J388" si="106">IMSUM(COMPLEX(0,2*PI()*B325*$C$113*$C$112),COMPLEX(0,2*PI()*B325*$C$113*$C$111),COMPLEX(0,2*PI()*B325*$C$28*10^-12*$C$111),COMPLEX(-1*2*PI()*B325*2*PI()*B325*$C$113*$C$112*$C$28*10^-12*$C$111,0),COMPLEX(1,0))</f>
        <v>-6.61512175700238+16.4088086066677i</v>
      </c>
      <c r="K325" t="str">
        <f t="shared" si="78"/>
        <v>3.93200177473383-1.58516508493154i</v>
      </c>
      <c r="L325" t="str">
        <f t="shared" si="79"/>
        <v>0.216491735632771-0.0851719573034648i</v>
      </c>
      <c r="M325" t="str">
        <f t="shared" si="80"/>
        <v>4.1484935103666-1.670337042235i</v>
      </c>
      <c r="N325" t="str">
        <f t="shared" si="81"/>
        <v>-0.195693900378514i</v>
      </c>
      <c r="O325" t="str">
        <f t="shared" si="82"/>
        <v>0.980912978702307-0.194447237607961i</v>
      </c>
      <c r="P325" t="str">
        <f t="shared" si="83"/>
        <v>0.019087021297693+0.194447237607961i</v>
      </c>
      <c r="Q325" t="str">
        <f t="shared" si="84"/>
        <v>-0.019087021297693+0.00124666277055299i</v>
      </c>
      <c r="R325" t="str">
        <f t="shared" si="85"/>
        <v>-0.333191388077836-10.2091684117573i</v>
      </c>
      <c r="S325" t="str">
        <f t="shared" si="86"/>
        <v>0.0202220094331955i</v>
      </c>
      <c r="T325" t="str">
        <f t="shared" si="87"/>
        <v>0.206449899927638-0.0067377993927695i</v>
      </c>
      <c r="U325" t="str">
        <f t="shared" si="88"/>
        <v>0.0000333333333333334-0.0059097301656788i</v>
      </c>
      <c r="V325" t="str">
        <f t="shared" si="89"/>
        <v>6.66666666666667E-06-0.059097301656788i</v>
      </c>
      <c r="W325" t="str">
        <f t="shared" si="90"/>
        <v>0.0000276032974374896-0.00537249553517244i</v>
      </c>
      <c r="X325" t="str">
        <f t="shared" si="91"/>
        <v>0.000504171506902875-0.00532490146835821i</v>
      </c>
      <c r="Y325" t="str">
        <f t="shared" si="92"/>
        <v>0.009+0.12000883936713i</v>
      </c>
      <c r="Z325" t="str">
        <f t="shared" si="93"/>
        <v>-0.549030642357157-0.0982538590564271i</v>
      </c>
      <c r="AA325" t="str">
        <f t="shared" si="94"/>
        <v>8.61227375216613-103.921679805892i</v>
      </c>
      <c r="AB325" t="str">
        <f t="shared" si="95"/>
        <v>0.973707019624974-0.0317783760993059i</v>
      </c>
      <c r="AC325" t="str">
        <f t="shared" si="96"/>
        <v>4.98633665317186-1.7582512901818i</v>
      </c>
      <c r="AD325" t="str">
        <f t="shared" si="97"/>
        <v>0.175678956481641+0.0555737398147915i</v>
      </c>
      <c r="AE325" t="str">
        <f t="shared" si="98"/>
        <v>-0.0909927959267492-0.0477728214980318i</v>
      </c>
      <c r="AF325" t="str">
        <f t="shared" si="99"/>
        <v>-7.94449650757048-2.10628450496674i</v>
      </c>
      <c r="AG325" t="str">
        <f t="shared" si="100"/>
        <v>1.02638368821052-0.0643572143323141i</v>
      </c>
      <c r="AH325" t="str">
        <f t="shared" si="101"/>
        <v>0.569140940824013+0.592191850053303i</v>
      </c>
      <c r="AI325">
        <f t="shared" si="102"/>
        <v>-1.7094555300704597</v>
      </c>
      <c r="AJ325">
        <f t="shared" si="103"/>
        <v>46.137095605129481</v>
      </c>
      <c r="AK325"/>
      <c r="AL325"/>
      <c r="AM325"/>
      <c r="AN325"/>
    </row>
    <row r="326" spans="1:40" x14ac:dyDescent="0.25">
      <c r="A326"/>
      <c r="B326">
        <f t="shared" si="104"/>
        <v>19200</v>
      </c>
      <c r="C326" s="237" t="str">
        <f t="shared" ref="C326:C389" si="107">IMPRODUCT(COMPLEX(-1,0),IMDIV(IMPRODUCT(G326,COMPLEX($C$100+$C$101,0)),COMPLEX($C$100,2*PI()*B326*$C$103*$C$102*(2*$C$100+$C$101))))</f>
        <v>-0.00020731901331296+0.127552920375734i</v>
      </c>
      <c r="D326" s="208" t="str">
        <f t="shared" ref="D326:D389" si="108">IMPRODUCT(COMPLEX($C$106,0),IMSUB(C326,G326))</f>
        <v>-5.95859540277469+0.977905722880628i</v>
      </c>
      <c r="E326" t="str">
        <f t="shared" ref="E326:E389" si="109">IMDIV(COMPLEX($C$20*10^3,0),COMPLEX(1,2*PI()*B326*$C$20*1000*$C$29*10^-12))</f>
        <v>2870</v>
      </c>
      <c r="F326" t="str">
        <f t="shared" ref="F326:F389" si="110">IMDIV(COMPLEX($C$22*1000,0),IMSUM(COMPLEX($C$22*1000,0),E326))</f>
        <v>0.777000777000777</v>
      </c>
      <c r="G326" t="str">
        <f t="shared" si="105"/>
        <v>0.777000777000777</v>
      </c>
      <c r="H326" t="str">
        <f t="shared" ref="H326:H389" si="111">IMPRODUCT(COMPLEX($C$108,0),IMPRODUCT(COMPLEX(-1,0),D326),IMDIV(COMPLEX(0,2*PI()*B326*$C$109*$C$110),COMPLEX(1,2*PI()*B326*$C$109*$C$110)))</f>
        <v>1.99766917049083+3.10035536765224i</v>
      </c>
      <c r="I326" t="str">
        <f t="shared" ref="I326:I389" si="112">COMPLEX(0,2*PI()*B326*$C$113*$C$112*$C$114)</f>
        <v>75.398223686155i</v>
      </c>
      <c r="J326" t="str">
        <f t="shared" si="106"/>
        <v>-6.69506999397318+16.4947185993728i</v>
      </c>
      <c r="K326" t="str">
        <f t="shared" ref="K326:K389" si="113">IMDIV(I326,J326)</f>
        <v>3.9244987208985-1.5929216051417i</v>
      </c>
      <c r="L326" t="str">
        <f t="shared" ref="L326:L389" si="114">IMDIV(COMPLEX($C$117,0),COMPLEX(1,2*PI()*B326*$C$115*$C$116))</f>
        <v>0.216187524857209-0.0854975748803199i</v>
      </c>
      <c r="M326" t="str">
        <f t="shared" ref="M326:M389" si="115">IMSUM(K326,L326)</f>
        <v>4.14068624575571-1.67841918002202i</v>
      </c>
      <c r="N326" t="str">
        <f t="shared" ref="N326:N389" si="116">COMPLEX(0,-2*PI()*B326*$C$43)</f>
        <v>-0.196718475773166i</v>
      </c>
      <c r="O326" t="str">
        <f t="shared" ref="O326:O389" si="117">IMEXP(N326)</f>
        <v>0.980713238022973-0.195452154673451i</v>
      </c>
      <c r="P326" t="str">
        <f t="shared" ref="P326:P389" si="118">IMSUB(COMPLEX(1,0),O326)</f>
        <v>0.0192867619770269+0.195452154673451i</v>
      </c>
      <c r="Q326" t="str">
        <f t="shared" ref="Q326:Q389" si="119">IMSUM(COMPLEX(0,2*PI()*B326*$C$43),O326,COMPLEX(-1,0))</f>
        <v>-0.0192867619770269+0.001266321099715i</v>
      </c>
      <c r="R326" t="str">
        <f t="shared" ref="R326:R389" si="120">IMDIV(P326,Q326)</f>
        <v>-0.333189896704298-10.155882065801i</v>
      </c>
      <c r="S326" t="str">
        <f t="shared" ref="S326:S389" si="121">IMDIV(COMPLEX(0,2*PI()*B326*$C$123),COMPLEX($C$124,0))</f>
        <v>0.0203278838281336i</v>
      </c>
      <c r="T326" t="str">
        <f t="shared" ref="T326:T389" si="122">IMPRODUCT(R326,S326)</f>
        <v>0.206447590805828-0.0067730455129128i</v>
      </c>
      <c r="U326" t="str">
        <f t="shared" ref="U326:U389" si="123">IMDIV(COMPLEX(1,2*PI()*B326*$C$16*10^-3*$C$15*10^-6),COMPLEX(0,2*PI()*B326*$C$15*10^-6))</f>
        <v>0.0000333333333333333-0.00587895032106587i</v>
      </c>
      <c r="V326" t="str">
        <f t="shared" ref="V326:V389" si="124">IMSUM(COMPLEX($C$18*10^-3,0),IMDIV(COMPLEX(1,0),COMPLEX(0,2*PI()*B326*($C$17*1*10^-6))))</f>
        <v>6.66666666666667E-06-0.0587895032106587i</v>
      </c>
      <c r="W326" t="str">
        <f t="shared" ref="W326:W389" si="125">IMDIV(IMPRODUCT(U326,V326),IMSUM(U326,V326))</f>
        <v>0.0000276032973498508-0.00534451392927967i</v>
      </c>
      <c r="X326" t="str">
        <f t="shared" ref="X326:X389" si="126">IMDIV(IMPRODUCT(COMPLEX($C$19,0),W326),IMSUM(COMPLEX($C$19,0),W326))</f>
        <v>0.000499259017308366-0.00529760512691494i</v>
      </c>
      <c r="Y326" t="str">
        <f t="shared" ref="Y326:Y389" si="127">COMPLEX($C$13*10^-3,2*PI()*B326*$C$12*0.000001)</f>
        <v>0.009+0.120637157897848i</v>
      </c>
      <c r="Z326" t="str">
        <f t="shared" ref="Z326:Z389" si="128">IMPRODUCT(COMPLEX($C$6,0),IMDIV(X326,IMSUM(X326,Y326)))</f>
        <v>-0.543203631468996-0.096680973129082i</v>
      </c>
      <c r="AA326" t="str">
        <f t="shared" ref="AA326:AA389" si="129">IMDIV(COMPLEX($C$6,0),IMSUM(X326,Y326))</f>
        <v>8.51096037285948-103.339677470433i</v>
      </c>
      <c r="AB326" t="str">
        <f t="shared" ref="AB326:AB389" si="130">IMPRODUCT(COMPLEX($C$119,0),T326)</f>
        <v>0.9736961288078-0.0319446120461875i</v>
      </c>
      <c r="AC326" t="str">
        <f t="shared" ref="AC326:AC389" si="131">IMSUM(COMPLEX(1,0),IMPRODUCT(AB326,M326))</f>
        <v>4.97815371854335-1.76654287382985i</v>
      </c>
      <c r="AD326" t="str">
        <f t="shared" ref="AD326:AD389" si="132">IMDIV(AB326,AC326)</f>
        <v>0.175740792469704+0.0559462500113139i</v>
      </c>
      <c r="AE326" t="str">
        <f t="shared" ref="AE326:AE389" si="133">IMPRODUCT(AD326,AA326,X326)</f>
        <v>-0.090054098772766-0.0473809970076652i</v>
      </c>
      <c r="AF326" t="str">
        <f t="shared" ref="AF326:AF389" si="134">IMSUB(D326,H326)</f>
        <v>-7.95626457326552-2.12244964477161i</v>
      </c>
      <c r="AG326" t="str">
        <f t="shared" ref="AG326:AG389" si="135">IMSUM(COMPLEX(1,0),IMPRODUCT(AD326,AA326,COMPLEX($C$127,0)))</f>
        <v>1.02634342907588-0.0640191225932073i</v>
      </c>
      <c r="AH326" t="str">
        <f t="shared" ref="AH326:AH389" si="136">IMDIV(IMPRODUCT(AE326,AF326),AG326)</f>
        <v>0.563402248576366+0.588671918573565i</v>
      </c>
      <c r="AI326">
        <f t="shared" ref="AI326:AI389" si="137">20*LOG10(IMABS(AH326))</f>
        <v>-1.7786022825535042</v>
      </c>
      <c r="AJ326">
        <f t="shared" ref="AJ326:AJ389" si="138">IMARGUMENT(AH326)*180/PI()</f>
        <v>46.256527887790959</v>
      </c>
      <c r="AK326"/>
      <c r="AL326"/>
      <c r="AM326"/>
      <c r="AN326"/>
    </row>
    <row r="327" spans="1:40" x14ac:dyDescent="0.25">
      <c r="A327"/>
      <c r="B327">
        <f t="shared" si="104"/>
        <v>19300</v>
      </c>
      <c r="C327" s="237" t="str">
        <f t="shared" si="107"/>
        <v>-0.000205176201118165+0.126892027880027i</v>
      </c>
      <c r="D327" s="208" t="str">
        <f t="shared" si="108"/>
        <v>-5.95857897454786+0.972838880413541i</v>
      </c>
      <c r="E327" t="str">
        <f t="shared" si="109"/>
        <v>2870</v>
      </c>
      <c r="F327" t="str">
        <f t="shared" si="110"/>
        <v>0.777000777000777</v>
      </c>
      <c r="G327" t="str">
        <f t="shared" si="105"/>
        <v>0.777000777000777</v>
      </c>
      <c r="H327" t="str">
        <f t="shared" si="111"/>
        <v>2.00947636444133+3.1113375570442i</v>
      </c>
      <c r="I327" t="str">
        <f t="shared" si="112"/>
        <v>75.7909227678538i</v>
      </c>
      <c r="J327" t="str">
        <f t="shared" si="106"/>
        <v>-6.77543571521016+16.5806285920779i</v>
      </c>
      <c r="K327" t="str">
        <f t="shared" si="113"/>
        <v>3.91698260639874-1.60061867979669i</v>
      </c>
      <c r="L327" t="str">
        <f t="shared" si="114"/>
        <v>0.215882585950967-0.0858216497794412i</v>
      </c>
      <c r="M327" t="str">
        <f t="shared" si="115"/>
        <v>4.13286519234971-1.68644032957613i</v>
      </c>
      <c r="N327" t="str">
        <f t="shared" si="116"/>
        <v>-0.197743051167818i</v>
      </c>
      <c r="O327" t="str">
        <f t="shared" si="117"/>
        <v>0.98051246783536-0.196456866562133i</v>
      </c>
      <c r="P327" t="str">
        <f t="shared" si="118"/>
        <v>0.0194875321646401+0.196456866562133i</v>
      </c>
      <c r="Q327" t="str">
        <f t="shared" si="119"/>
        <v>-0.0194875321646401+0.00128618460568503i</v>
      </c>
      <c r="R327" t="str">
        <f t="shared" si="120"/>
        <v>-0.333188397518764-10.103147319344i</v>
      </c>
      <c r="S327" t="str">
        <f t="shared" si="121"/>
        <v>0.0204337582230719i</v>
      </c>
      <c r="T327" t="str">
        <f t="shared" si="122"/>
        <v>0.206445269615552-0.00680829115763119i</v>
      </c>
      <c r="U327" t="str">
        <f t="shared" si="123"/>
        <v>0.0000333333333333333-0.00584848943857331i</v>
      </c>
      <c r="V327" t="str">
        <f t="shared" si="124"/>
        <v>6.66666666666667E-06-0.0584848943857331i</v>
      </c>
      <c r="W327" t="str">
        <f t="shared" si="125"/>
        <v>0.0000276032972617546-0.00531682228895087i</v>
      </c>
      <c r="X327" t="str">
        <f t="shared" si="126"/>
        <v>0.000494421897126788-0.00527058497417462i</v>
      </c>
      <c r="Y327" t="str">
        <f t="shared" si="127"/>
        <v>0.009+0.121265476428566i</v>
      </c>
      <c r="Z327" t="str">
        <f t="shared" si="128"/>
        <v>-0.537469344978182-0.0951423234690991i</v>
      </c>
      <c r="AA327" t="str">
        <f t="shared" si="129"/>
        <v>8.41147349985278-102.764335328534i</v>
      </c>
      <c r="AB327" t="str">
        <f t="shared" si="130"/>
        <v>0.973685181070522-0.0321108457507595i</v>
      </c>
      <c r="AC327" t="str">
        <f t="shared" si="131"/>
        <v>4.96995656786221-1.77477175436819i</v>
      </c>
      <c r="AD327" t="str">
        <f t="shared" si="132"/>
        <v>0.175802970154413+0.0563182587596985i</v>
      </c>
      <c r="AE327" t="str">
        <f t="shared" si="133"/>
        <v>-0.08913045722198-0.0469956406991466i</v>
      </c>
      <c r="AF327" t="str">
        <f t="shared" si="134"/>
        <v>-7.96805533898919-2.13849867663066i</v>
      </c>
      <c r="AG327" t="str">
        <f t="shared" si="135"/>
        <v>1.02630389903968-0.0636850521248188i</v>
      </c>
      <c r="AH327" t="str">
        <f t="shared" si="136"/>
        <v>0.557756817168198+0.585197038747538i</v>
      </c>
      <c r="AI327">
        <f t="shared" si="137"/>
        <v>-1.8472234972347701</v>
      </c>
      <c r="AJ327">
        <f t="shared" si="138"/>
        <v>46.375302171844503</v>
      </c>
      <c r="AK327"/>
      <c r="AL327"/>
      <c r="AM327"/>
      <c r="AN327"/>
    </row>
    <row r="328" spans="1:40" x14ac:dyDescent="0.25">
      <c r="A328"/>
      <c r="B328">
        <f t="shared" si="104"/>
        <v>19400</v>
      </c>
      <c r="C328" s="237" t="str">
        <f t="shared" si="107"/>
        <v>-0.000203066439603392+0.126237948655852i</v>
      </c>
      <c r="D328" s="208" t="str">
        <f t="shared" si="108"/>
        <v>-5.95856279970958+0.967824273028199i</v>
      </c>
      <c r="E328" t="str">
        <f t="shared" si="109"/>
        <v>2870</v>
      </c>
      <c r="F328" t="str">
        <f t="shared" si="110"/>
        <v>0.777000777000777</v>
      </c>
      <c r="G328" t="str">
        <f t="shared" si="105"/>
        <v>0.777000777000777</v>
      </c>
      <c r="H328" t="str">
        <f t="shared" si="111"/>
        <v>2.02130558457783+3.12225672300647i</v>
      </c>
      <c r="I328" t="str">
        <f t="shared" si="112"/>
        <v>76.1836218495525i</v>
      </c>
      <c r="J328" t="str">
        <f t="shared" si="106"/>
        <v>-6.85621892071329+16.6665385847829i</v>
      </c>
      <c r="K328" t="str">
        <f t="shared" si="113"/>
        <v>3.90945378651213-1.60825662055658i</v>
      </c>
      <c r="L328" t="str">
        <f t="shared" si="114"/>
        <v>0.215576928684594-0.0861441814057451i</v>
      </c>
      <c r="M328" t="str">
        <f t="shared" si="115"/>
        <v>4.12503071519672-1.69440080196233i</v>
      </c>
      <c r="N328" t="str">
        <f t="shared" si="116"/>
        <v>-0.19876762656247i</v>
      </c>
      <c r="O328" t="str">
        <f t="shared" si="117"/>
        <v>0.980310668350227-0.197461372219307i</v>
      </c>
      <c r="P328" t="str">
        <f t="shared" si="118"/>
        <v>0.019689331649773+0.197461372219307i</v>
      </c>
      <c r="Q328" t="str">
        <f t="shared" si="119"/>
        <v>-0.019689331649773+0.00130625434316298i</v>
      </c>
      <c r="R328" t="str">
        <f t="shared" si="120"/>
        <v>-0.333186890521401-10.0509556424896i</v>
      </c>
      <c r="S328" t="str">
        <f t="shared" si="121"/>
        <v>0.0205396326180101i</v>
      </c>
      <c r="T328" t="str">
        <f t="shared" si="122"/>
        <v>0.206442936356652-0.00684353632444673i</v>
      </c>
      <c r="U328" t="str">
        <f t="shared" si="123"/>
        <v>0.0000333333333333334-0.00581834258579717i</v>
      </c>
      <c r="V328" t="str">
        <f t="shared" si="124"/>
        <v>6.66666666666667E-06-0.0581834258579717i</v>
      </c>
      <c r="W328" t="str">
        <f t="shared" si="125"/>
        <v>0.0000276032971732008-0.00528941613018246i</v>
      </c>
      <c r="X328" t="str">
        <f t="shared" si="126"/>
        <v>0.000489658616390559-0.00524383687399281i</v>
      </c>
      <c r="Y328" t="str">
        <f t="shared" si="127"/>
        <v>0.009+0.121893794959284i</v>
      </c>
      <c r="Z328" t="str">
        <f t="shared" si="128"/>
        <v>-0.531825819804479-0.0936369720941251i</v>
      </c>
      <c r="AA328" t="str">
        <f t="shared" si="129"/>
        <v>8.31376864213234-102.195537567653i</v>
      </c>
      <c r="AB328" t="str">
        <f t="shared" si="130"/>
        <v>0.973674176412392-0.0322770772013351i</v>
      </c>
      <c r="AC328" t="str">
        <f t="shared" si="131"/>
        <v>4.96174557880004-1.78293824021545i</v>
      </c>
      <c r="AD328" t="str">
        <f t="shared" si="132"/>
        <v>0.175865489108843+0.0566897725806086i</v>
      </c>
      <c r="AE328" t="str">
        <f t="shared" si="133"/>
        <v>-0.0882215492674733-0.046616596673216i</v>
      </c>
      <c r="AF328" t="str">
        <f t="shared" si="134"/>
        <v>-7.97986838428741-2.15443244997827i</v>
      </c>
      <c r="AG328" t="str">
        <f t="shared" si="135"/>
        <v>1.02626507931482-0.0633549324145875i</v>
      </c>
      <c r="AH328" t="str">
        <f t="shared" si="136"/>
        <v>0.552202632851432+0.581766297053534i</v>
      </c>
      <c r="AI328">
        <f t="shared" si="137"/>
        <v>-1.9153259745447833</v>
      </c>
      <c r="AJ328">
        <f t="shared" si="138"/>
        <v>46.493417963223393</v>
      </c>
      <c r="AK328"/>
      <c r="AL328"/>
      <c r="AM328"/>
      <c r="AN328"/>
    </row>
    <row r="329" spans="1:40" x14ac:dyDescent="0.25">
      <c r="A329"/>
      <c r="B329">
        <f t="shared" si="104"/>
        <v>19500</v>
      </c>
      <c r="C329" s="237" t="str">
        <f t="shared" si="107"/>
        <v>-0.000200989052550251+0.12559057788473i</v>
      </c>
      <c r="D329" s="208" t="str">
        <f t="shared" si="108"/>
        <v>-5.95854687307551+0.962861097116264i</v>
      </c>
      <c r="E329" t="str">
        <f t="shared" si="109"/>
        <v>2870</v>
      </c>
      <c r="F329" t="str">
        <f t="shared" si="110"/>
        <v>0.777000777000777</v>
      </c>
      <c r="G329" t="str">
        <f t="shared" si="105"/>
        <v>0.777000777000777</v>
      </c>
      <c r="H329" t="str">
        <f t="shared" si="111"/>
        <v>2.03315641737985+3.13311289759855i</v>
      </c>
      <c r="I329" t="str">
        <f t="shared" si="112"/>
        <v>76.5763209312512i</v>
      </c>
      <c r="J329" t="str">
        <f t="shared" si="106"/>
        <v>-6.93741961048259+16.7524485774879i</v>
      </c>
      <c r="K329" t="str">
        <f t="shared" si="113"/>
        <v>3.90191261323996-1.615835736267i</v>
      </c>
      <c r="L329" t="str">
        <f t="shared" si="114"/>
        <v>0.215270562805019-0.0864651692351618i</v>
      </c>
      <c r="M329" t="str">
        <f t="shared" si="115"/>
        <v>4.11718317604498-1.70230090550216i</v>
      </c>
      <c r="N329" t="str">
        <f t="shared" si="116"/>
        <v>-0.199792201957122i</v>
      </c>
      <c r="O329" t="str">
        <f t="shared" si="117"/>
        <v>0.980107839779413-0.198465670590488i</v>
      </c>
      <c r="P329" t="str">
        <f t="shared" si="118"/>
        <v>0.019892160220587+0.198465670590488i</v>
      </c>
      <c r="Q329" t="str">
        <f t="shared" si="119"/>
        <v>-0.019892160220587+0.00132653136663399i</v>
      </c>
      <c r="R329" t="str">
        <f t="shared" si="120"/>
        <v>-0.333185375711573-9.99929868031214i</v>
      </c>
      <c r="S329" t="str">
        <f t="shared" si="121"/>
        <v>0.0206455070129482i</v>
      </c>
      <c r="T329" t="str">
        <f t="shared" si="122"/>
        <v>0.206440591028948-0.00687878101086506i</v>
      </c>
      <c r="U329" t="str">
        <f t="shared" si="123"/>
        <v>0.0000333333333333333-0.00578850493151101i</v>
      </c>
      <c r="V329" t="str">
        <f t="shared" si="124"/>
        <v>6.66666666666667E-06-0.0578850493151101i</v>
      </c>
      <c r="W329" t="str">
        <f t="shared" si="125"/>
        <v>0.0000276032970841893-0.0052622910609504i</v>
      </c>
      <c r="X329" t="str">
        <f t="shared" si="126"/>
        <v>0.000484967683657752-0.00521735677169164i</v>
      </c>
      <c r="Y329" t="str">
        <f t="shared" si="127"/>
        <v>0.009+0.122522113490002i</v>
      </c>
      <c r="Z329" t="str">
        <f t="shared" si="128"/>
        <v>-0.526271144599342-0.0921640119779716i</v>
      </c>
      <c r="AA329" t="str">
        <f t="shared" si="129"/>
        <v>8.21780267214199-101.633171072961i</v>
      </c>
      <c r="AB329" t="str">
        <f t="shared" si="130"/>
        <v>0.973663114832563-0.0324433063861496i</v>
      </c>
      <c r="AC329" t="str">
        <f t="shared" si="131"/>
        <v>4.95352112568555-1.79104263726185i</v>
      </c>
      <c r="AD329" t="str">
        <f t="shared" si="132"/>
        <v>0.175928348915085+0.0570607978551274i</v>
      </c>
      <c r="AE329" t="str">
        <f t="shared" si="133"/>
        <v>-0.0873270614940217-0.0462437138556443i</v>
      </c>
      <c r="AF329" t="str">
        <f t="shared" si="134"/>
        <v>-7.99170329045536-2.17025180048229i</v>
      </c>
      <c r="AG329" t="str">
        <f t="shared" si="135"/>
        <v>1.02622695171456-0.0630286946093108i</v>
      </c>
      <c r="AH329" t="str">
        <f t="shared" si="136"/>
        <v>0.546737736130003+0.578378805420688i</v>
      </c>
      <c r="AI329">
        <f t="shared" si="137"/>
        <v>-1.9829163968362717</v>
      </c>
      <c r="AJ329">
        <f t="shared" si="138"/>
        <v>46.610874930989048</v>
      </c>
      <c r="AK329"/>
      <c r="AL329"/>
      <c r="AM329"/>
      <c r="AN329"/>
    </row>
    <row r="330" spans="1:40" x14ac:dyDescent="0.25">
      <c r="A330"/>
      <c r="B330">
        <f t="shared" si="104"/>
        <v>19600</v>
      </c>
      <c r="C330" s="237" t="str">
        <f t="shared" si="107"/>
        <v>-0.000198943380946602+0.124949812887307i</v>
      </c>
      <c r="D330" s="208" t="str">
        <f t="shared" si="108"/>
        <v>-5.95853118959322+0.957948565469354i</v>
      </c>
      <c r="E330" t="str">
        <f t="shared" si="109"/>
        <v>2870</v>
      </c>
      <c r="F330" t="str">
        <f t="shared" si="110"/>
        <v>0.777000777000777</v>
      </c>
      <c r="G330" t="str">
        <f t="shared" si="105"/>
        <v>0.777000777000777</v>
      </c>
      <c r="H330" t="str">
        <f t="shared" si="111"/>
        <v>2.04502845096203+3.14390611591421i</v>
      </c>
      <c r="I330" t="str">
        <f t="shared" si="112"/>
        <v>76.9690200129499i</v>
      </c>
      <c r="J330" t="str">
        <f t="shared" si="106"/>
        <v>-7.01903778451806+16.838358570193i</v>
      </c>
      <c r="K330" t="str">
        <f t="shared" si="113"/>
        <v>3.89435943534215-1.62335633305424i</v>
      </c>
      <c r="L330" t="str">
        <f t="shared" si="114"/>
        <v>0.214963498035004-0.0867846128141722i</v>
      </c>
      <c r="M330" t="str">
        <f t="shared" si="115"/>
        <v>4.10932293337715-1.71014094586841i</v>
      </c>
      <c r="N330" t="str">
        <f t="shared" si="116"/>
        <v>-0.200816777351774i</v>
      </c>
      <c r="O330" t="str">
        <f t="shared" si="117"/>
        <v>0.97990398233584-0.199469760621408i</v>
      </c>
      <c r="P330" t="str">
        <f t="shared" si="118"/>
        <v>0.02009601766416+0.199469760621408i</v>
      </c>
      <c r="Q330" t="str">
        <f t="shared" si="119"/>
        <v>-0.02009601766416+0.001347016730366i</v>
      </c>
      <c r="R330" t="str">
        <f t="shared" si="120"/>
        <v>-0.333183853088256-9.9481682483962i</v>
      </c>
      <c r="S330" t="str">
        <f t="shared" si="121"/>
        <v>0.0207513814078865i</v>
      </c>
      <c r="T330" t="str">
        <f t="shared" si="122"/>
        <v>0.206438233632296-0.00691402521438362i</v>
      </c>
      <c r="U330" t="str">
        <f t="shared" si="123"/>
        <v>0.0000333333333333334-0.00575897174308494i</v>
      </c>
      <c r="V330" t="str">
        <f t="shared" si="124"/>
        <v>6.66666666666667E-06-0.0575897174308494i</v>
      </c>
      <c r="W330" t="str">
        <f t="shared" si="125"/>
        <v>0.0000276032969947202-0.00523544277886386i</v>
      </c>
      <c r="X330" t="str">
        <f t="shared" si="126"/>
        <v>0.000480347644856863-0.00519114069208262i</v>
      </c>
      <c r="Y330" t="str">
        <f t="shared" si="127"/>
        <v>0.009+0.12315043202072i</v>
      </c>
      <c r="Z330" t="str">
        <f t="shared" si="128"/>
        <v>-0.52080345812087-0.0907225658561908i</v>
      </c>
      <c r="AA330" t="str">
        <f t="shared" si="129"/>
        <v>8.12353377557615-101.077125348991i</v>
      </c>
      <c r="AB330" t="str">
        <f t="shared" si="130"/>
        <v>0.973651996330356-0.0326095332933999i</v>
      </c>
      <c r="AC330" t="str">
        <f t="shared" si="131"/>
        <v>4.94528357953807-1.79908524896035i</v>
      </c>
      <c r="AD330" t="str">
        <f t="shared" si="132"/>
        <v>0.175991549163979+0.0574313408283301i</v>
      </c>
      <c r="AE330" t="str">
        <f t="shared" si="133"/>
        <v>-0.0864466888041418-0.0458768458170747i</v>
      </c>
      <c r="AF330" t="str">
        <f t="shared" si="134"/>
        <v>-8.00355964055525-2.18595755044486i</v>
      </c>
      <c r="AG330" t="str">
        <f t="shared" si="135"/>
        <v>1.02618949862957-0.0627062714663385i</v>
      </c>
      <c r="AH330" t="str">
        <f t="shared" si="136"/>
        <v>0.541360220012707+0.575033700330322i</v>
      </c>
      <c r="AI330">
        <f t="shared" si="137"/>
        <v>-2.0500013309728602</v>
      </c>
      <c r="AJ330">
        <f t="shared" si="138"/>
        <v>46.727672900448404</v>
      </c>
      <c r="AK330"/>
      <c r="AL330"/>
      <c r="AM330"/>
      <c r="AN330"/>
    </row>
    <row r="331" spans="1:40" x14ac:dyDescent="0.25">
      <c r="A331"/>
      <c r="B331">
        <f t="shared" si="104"/>
        <v>19700</v>
      </c>
      <c r="C331" s="237" t="str">
        <f t="shared" si="107"/>
        <v>-0.000196928782463856+0.12431555306906i</v>
      </c>
      <c r="D331" s="208" t="str">
        <f t="shared" si="108"/>
        <v>-5.95851574433818+0.953085906862794i</v>
      </c>
      <c r="E331" t="str">
        <f t="shared" si="109"/>
        <v>2870</v>
      </c>
      <c r="F331" t="str">
        <f t="shared" si="110"/>
        <v>0.777000777000777</v>
      </c>
      <c r="G331" t="str">
        <f t="shared" si="105"/>
        <v>0.777000777000777</v>
      </c>
      <c r="H331" t="str">
        <f t="shared" si="111"/>
        <v>2.05692127509567+3.15463641605292i</v>
      </c>
      <c r="I331" t="str">
        <f t="shared" si="112"/>
        <v>77.3617190946487i</v>
      </c>
      <c r="J331" t="str">
        <f t="shared" si="106"/>
        <v>-7.1010734428197+16.9242685628981i</v>
      </c>
      <c r="K331" t="str">
        <f t="shared" si="113"/>
        <v>3.88679459837094-1.63081871441661i</v>
      </c>
      <c r="L331" t="str">
        <f t="shared" si="114"/>
        <v>0.214655744072613-0.0871025117593409i</v>
      </c>
      <c r="M331" t="str">
        <f t="shared" si="115"/>
        <v>4.10145034244355-1.71792122617595i</v>
      </c>
      <c r="N331" t="str">
        <f t="shared" si="116"/>
        <v>-0.201841352746426i</v>
      </c>
      <c r="O331" t="str">
        <f t="shared" si="117"/>
        <v>0.979699096233507-0.200473641258021i</v>
      </c>
      <c r="P331" t="str">
        <f t="shared" si="118"/>
        <v>0.020300903766493+0.200473641258021i</v>
      </c>
      <c r="Q331" t="str">
        <f t="shared" si="119"/>
        <v>-0.020300903766493+0.001367711488405i</v>
      </c>
      <c r="R331" t="str">
        <f t="shared" si="120"/>
        <v>-0.333182322652233-9.89755632850609i</v>
      </c>
      <c r="S331" t="str">
        <f t="shared" si="121"/>
        <v>0.0208572558028246i</v>
      </c>
      <c r="T331" t="str">
        <f t="shared" si="122"/>
        <v>0.206435864166517-0.00694926893253687i</v>
      </c>
      <c r="U331" t="str">
        <f t="shared" si="123"/>
        <v>0.0000333333333333334-0.005729738383983i</v>
      </c>
      <c r="V331" t="str">
        <f t="shared" si="124"/>
        <v>6.66666666666667E-06-0.05729738383983i</v>
      </c>
      <c r="W331" t="str">
        <f t="shared" si="125"/>
        <v>0.0000276032969047934-0.00520886706889017i</v>
      </c>
      <c r="X331" t="str">
        <f t="shared" si="126"/>
        <v>0.000475797082171619-0.00516518473754556i</v>
      </c>
      <c r="Y331" t="str">
        <f t="shared" si="127"/>
        <v>0.009+0.123778750551438i</v>
      </c>
      <c r="Z331" t="str">
        <f t="shared" si="128"/>
        <v>-0.515420947667696-0.0893117850843533i</v>
      </c>
      <c r="AA331" t="str">
        <f t="shared" si="129"/>
        <v>8.03092140332518-100.527292444004i</v>
      </c>
      <c r="AB331" t="str">
        <f t="shared" si="130"/>
        <v>0.973640820904925-0.0327757579114575i</v>
      </c>
      <c r="AC331" t="str">
        <f t="shared" si="131"/>
        <v>4.93703330809743-1.80706637641374i</v>
      </c>
      <c r="AD331" t="str">
        <f t="shared" si="132"/>
        <v>0.176055089454837+0.0578014076127152i</v>
      </c>
      <c r="AE331" t="str">
        <f t="shared" si="133"/>
        <v>-0.0855801341542533-0.0455158506006695i</v>
      </c>
      <c r="AF331" t="str">
        <f t="shared" si="134"/>
        <v>-8.01543701943385-2.20155050919013i</v>
      </c>
      <c r="AG331" t="str">
        <f t="shared" si="135"/>
        <v>1.02615270300603-0.0623875973064795i</v>
      </c>
      <c r="AH331" t="str">
        <f t="shared" si="136"/>
        <v>0.536068228331196+0.571730141955256i</v>
      </c>
      <c r="AI331">
        <f t="shared" si="137"/>
        <v>-2.1165872308499454</v>
      </c>
      <c r="AJ331">
        <f t="shared" si="138"/>
        <v>46.843811846543467</v>
      </c>
      <c r="AK331"/>
      <c r="AL331"/>
      <c r="AM331"/>
      <c r="AN331"/>
    </row>
    <row r="332" spans="1:40" x14ac:dyDescent="0.25">
      <c r="A332"/>
      <c r="B332">
        <f t="shared" si="104"/>
        <v>19800</v>
      </c>
      <c r="C332" s="237" t="str">
        <f t="shared" si="107"/>
        <v>-0.000194944630952707+0.123687699867657i</v>
      </c>
      <c r="D332" s="208" t="str">
        <f t="shared" si="108"/>
        <v>-5.95850053250993+0.948272365652037i</v>
      </c>
      <c r="E332" t="str">
        <f t="shared" si="109"/>
        <v>2870</v>
      </c>
      <c r="F332" t="str">
        <f t="shared" si="110"/>
        <v>0.777000777000777</v>
      </c>
      <c r="G332" t="str">
        <f t="shared" si="105"/>
        <v>0.777000777000777</v>
      </c>
      <c r="H332" t="str">
        <f t="shared" si="111"/>
        <v>2.0688344812301+3.16530383909123i</v>
      </c>
      <c r="I332" t="str">
        <f t="shared" si="112"/>
        <v>77.7544181763474i</v>
      </c>
      <c r="J332" t="str">
        <f t="shared" si="106"/>
        <v>-7.1835265853875+17.0101785556032i</v>
      </c>
      <c r="K332" t="str">
        <f t="shared" si="113"/>
        <v>3.87921844470327-1.63822318131236i</v>
      </c>
      <c r="L332" t="str">
        <f t="shared" si="114"/>
        <v>0.214347310590675-0.0874188657568458i</v>
      </c>
      <c r="M332" t="str">
        <f t="shared" si="115"/>
        <v>4.09356575529394-1.72564204706921i</v>
      </c>
      <c r="N332" t="str">
        <f t="shared" si="116"/>
        <v>-0.202865928141078i</v>
      </c>
      <c r="O332" t="str">
        <f t="shared" si="117"/>
        <v>0.979493181687495-0.201477311446496i</v>
      </c>
      <c r="P332" t="str">
        <f t="shared" si="118"/>
        <v>0.020506818312505+0.201477311446496i</v>
      </c>
      <c r="Q332" t="str">
        <f t="shared" si="119"/>
        <v>-0.020506818312505+0.00138861669458201i</v>
      </c>
      <c r="R332" t="str">
        <f t="shared" si="120"/>
        <v>-0.333180784401772-9.84745506439133i</v>
      </c>
      <c r="S332" t="str">
        <f t="shared" si="121"/>
        <v>0.0209631301977629i</v>
      </c>
      <c r="T332" t="str">
        <f t="shared" si="122"/>
        <v>0.206433482631455-0.00698451216280712i</v>
      </c>
      <c r="U332" t="str">
        <f t="shared" si="123"/>
        <v>0.0000333333333333333-0.0057008003113366i</v>
      </c>
      <c r="V332" t="str">
        <f t="shared" si="124"/>
        <v>6.66666666666667E-06-0.057008003113366i</v>
      </c>
      <c r="W332" t="str">
        <f t="shared" si="125"/>
        <v>0.0000276032968144089-0.0051825598011488i</v>
      </c>
      <c r="X332" t="str">
        <f t="shared" si="126"/>
        <v>0.000471314612964365-0.00513948508616297i</v>
      </c>
      <c r="Y332" t="str">
        <f t="shared" si="127"/>
        <v>0.009+0.124407069082156i</v>
      </c>
      <c r="Z332" t="str">
        <f t="shared" si="128"/>
        <v>-0.510121847569508-0.0879308485464264i</v>
      </c>
      <c r="AA332" t="str">
        <f t="shared" si="129"/>
        <v>7.9399262254672-99.9835668769438i</v>
      </c>
      <c r="AB332" t="str">
        <f t="shared" si="130"/>
        <v>0.973629588555536-0.0329419802284479i</v>
      </c>
      <c r="AC332" t="str">
        <f t="shared" si="131"/>
        <v>4.92877067585594-1.81498631845687i</v>
      </c>
      <c r="AD332" t="str">
        <f t="shared" si="132"/>
        <v>0.176118969395179+0.0581710041915748i</v>
      </c>
      <c r="AE332" t="str">
        <f t="shared" si="133"/>
        <v>-0.0847271083005436-0.04516059055722i</v>
      </c>
      <c r="AF332" t="str">
        <f t="shared" si="134"/>
        <v>-8.02733501374003-2.21703147343919i</v>
      </c>
      <c r="AG332" t="str">
        <f t="shared" si="135"/>
        <v>1.02611654832468-0.0620726079685454i</v>
      </c>
      <c r="AH332" t="str">
        <f t="shared" si="136"/>
        <v>0.530859954120408+0.568467313335534i</v>
      </c>
      <c r="AI332">
        <f t="shared" si="137"/>
        <v>-2.1826804398470108</v>
      </c>
      <c r="AJ332">
        <f t="shared" si="138"/>
        <v>46.959291887515164</v>
      </c>
      <c r="AK332"/>
      <c r="AL332"/>
      <c r="AM332"/>
      <c r="AN332"/>
    </row>
    <row r="333" spans="1:40" x14ac:dyDescent="0.25">
      <c r="A333"/>
      <c r="B333">
        <f t="shared" si="104"/>
        <v>19900</v>
      </c>
      <c r="C333" s="237" t="str">
        <f t="shared" si="107"/>
        <v>-0.000192990315956525+0.123066156701891i</v>
      </c>
      <c r="D333" s="208" t="str">
        <f t="shared" si="108"/>
        <v>-5.9584855494283+0.943507201381165i</v>
      </c>
      <c r="E333" t="str">
        <f t="shared" si="109"/>
        <v>2870</v>
      </c>
      <c r="F333" t="str">
        <f t="shared" si="110"/>
        <v>0.777000777000777</v>
      </c>
      <c r="G333" t="str">
        <f t="shared" si="105"/>
        <v>0.777000777000777</v>
      </c>
      <c r="H333" t="str">
        <f t="shared" si="111"/>
        <v>2.0807676625132+3.17590842905396i</v>
      </c>
      <c r="I333" t="str">
        <f t="shared" si="112"/>
        <v>78.1471172580461i</v>
      </c>
      <c r="J333" t="str">
        <f t="shared" si="106"/>
        <v>-7.26639721222146+17.0960885483082i</v>
      </c>
      <c r="K333" t="str">
        <f t="shared" si="113"/>
        <v>3.8716313135721-1.64557003224422i</v>
      </c>
      <c r="L333" t="str">
        <f t="shared" si="114"/>
        <v>0.214038207236267-0.0877336745620039i</v>
      </c>
      <c r="M333" t="str">
        <f t="shared" si="115"/>
        <v>4.08566952080837-1.73330370680622i</v>
      </c>
      <c r="N333" t="str">
        <f t="shared" si="116"/>
        <v>-0.20389050353573i</v>
      </c>
      <c r="O333" t="str">
        <f t="shared" si="117"/>
        <v>0.979286238913963-0.202480770133228i</v>
      </c>
      <c r="P333" t="str">
        <f t="shared" si="118"/>
        <v>0.020713761086037+0.202480770133228i</v>
      </c>
      <c r="Q333" t="str">
        <f t="shared" si="119"/>
        <v>-0.020713761086037+0.001409733402502i</v>
      </c>
      <c r="R333" t="str">
        <f t="shared" si="120"/>
        <v>-0.333179238337727-9.79785675771554i</v>
      </c>
      <c r="S333" t="str">
        <f t="shared" si="121"/>
        <v>0.021069004592701i</v>
      </c>
      <c r="T333" t="str">
        <f t="shared" si="122"/>
        <v>0.206431089026935-0.00701975490273019i</v>
      </c>
      <c r="U333" t="str">
        <f t="shared" si="123"/>
        <v>0.0000333333333333333-0.0056721530735912i</v>
      </c>
      <c r="V333" t="str">
        <f t="shared" si="124"/>
        <v>6.66666666666667E-06-0.0567215307359119i</v>
      </c>
      <c r="W333" t="str">
        <f t="shared" si="125"/>
        <v>0.0000276032967235668-0.00515651692877195i</v>
      </c>
      <c r="X333" t="str">
        <f t="shared" si="126"/>
        <v>0.00046689888873646-0.00511403798990719i</v>
      </c>
      <c r="Y333" t="str">
        <f t="shared" si="127"/>
        <v>0.009+0.125035387612874i</v>
      </c>
      <c r="Z333" t="str">
        <f t="shared" si="128"/>
        <v>-0.504904437731821-0.0865789616107735i</v>
      </c>
      <c r="AA333" t="str">
        <f t="shared" si="129"/>
        <v>7.8505100872081-99.4458455668967i</v>
      </c>
      <c r="AB333" t="str">
        <f t="shared" si="130"/>
        <v>0.973618299281363-0.0331082002327489i</v>
      </c>
      <c r="AC333" t="str">
        <f t="shared" si="131"/>
        <v>4.92049604408604-1.82284537173852i</v>
      </c>
      <c r="AD333" t="str">
        <f t="shared" si="132"/>
        <v>0.17618318860049+0.0585401364222199i</v>
      </c>
      <c r="AE333" t="str">
        <f t="shared" si="133"/>
        <v>-0.083887329554141-0.0448109321873106i</v>
      </c>
      <c r="AF333" t="str">
        <f t="shared" si="134"/>
        <v>-8.0392532119415-2.2324012276728i</v>
      </c>
      <c r="AG333" t="str">
        <f t="shared" si="135"/>
        <v>1.0260810185808-0.0617612407654821i</v>
      </c>
      <c r="AH333" t="str">
        <f t="shared" si="136"/>
        <v>0.525733638058894+0.565244419588475i</v>
      </c>
      <c r="AI333">
        <f t="shared" si="137"/>
        <v>-2.2482871932154125</v>
      </c>
      <c r="AJ333">
        <f t="shared" si="138"/>
        <v>47.074113278809286</v>
      </c>
      <c r="AK333"/>
      <c r="AL333"/>
      <c r="AM333"/>
      <c r="AN333"/>
    </row>
    <row r="334" spans="1:40" x14ac:dyDescent="0.25">
      <c r="A334"/>
      <c r="B334">
        <f t="shared" si="104"/>
        <v>20000</v>
      </c>
      <c r="C334" s="237" t="str">
        <f t="shared" si="107"/>
        <v>-0.000191065242241774+0.122450828922155i</v>
      </c>
      <c r="D334" s="208" t="str">
        <f t="shared" si="108"/>
        <v>-5.95847079052981+0.938789688403189i</v>
      </c>
      <c r="E334" t="str">
        <f t="shared" si="109"/>
        <v>2870</v>
      </c>
      <c r="F334" t="str">
        <f t="shared" si="110"/>
        <v>0.777000777000777</v>
      </c>
      <c r="G334" t="str">
        <f t="shared" si="105"/>
        <v>0.777000777000777</v>
      </c>
      <c r="H334" t="str">
        <f t="shared" si="111"/>
        <v>2.09272041381179+3.18645023288545i</v>
      </c>
      <c r="I334" t="str">
        <f t="shared" si="112"/>
        <v>78.5398163397448i</v>
      </c>
      <c r="J334" t="str">
        <f t="shared" si="106"/>
        <v>-7.3496853233216+17.1819985410133i</v>
      </c>
      <c r="K334" t="str">
        <f t="shared" si="113"/>
        <v>3.86403354109658-1.65285956334071i</v>
      </c>
      <c r="L334" t="str">
        <f t="shared" si="114"/>
        <v>0.213728443630194-0.088046937998794i</v>
      </c>
      <c r="M334" t="str">
        <f t="shared" si="115"/>
        <v>4.07776198472677-1.7409065013395i</v>
      </c>
      <c r="N334" t="str">
        <f t="shared" si="116"/>
        <v>-0.204915078930382i</v>
      </c>
      <c r="O334" t="str">
        <f t="shared" si="117"/>
        <v>0.97907826813015-0.20348401626483i</v>
      </c>
      <c r="P334" t="str">
        <f t="shared" si="118"/>
        <v>0.02092173186985+0.20348401626483i</v>
      </c>
      <c r="Q334" t="str">
        <f t="shared" si="119"/>
        <v>-0.02092173186985+0.00143106266555199i</v>
      </c>
      <c r="R334" t="str">
        <f t="shared" si="120"/>
        <v>-0.333177684458958-9.74875386410908i</v>
      </c>
      <c r="S334" t="str">
        <f t="shared" si="121"/>
        <v>0.0211748789876393i</v>
      </c>
      <c r="T334" t="str">
        <f t="shared" si="122"/>
        <v>0.206428683352791-0.00705499714980031i</v>
      </c>
      <c r="U334" t="str">
        <f t="shared" si="123"/>
        <v>0.0000333333333333334-0.00564379230822325i</v>
      </c>
      <c r="V334" t="str">
        <f t="shared" si="124"/>
        <v>6.66666666666667E-06-0.0564379230822325i</v>
      </c>
      <c r="W334" t="str">
        <f t="shared" si="125"/>
        <v>0.0000276032966322673-0.00513073448582917i</v>
      </c>
      <c r="X334" t="str">
        <f t="shared" si="126"/>
        <v>0.000462548594124249-0.005088839772879i</v>
      </c>
      <c r="Y334" t="str">
        <f t="shared" si="127"/>
        <v>0.009+0.125663706143592i</v>
      </c>
      <c r="Z334" t="str">
        <f t="shared" si="128"/>
        <v>-0.49976704223281-0.0852553551314369i</v>
      </c>
      <c r="AA334" t="str">
        <f t="shared" si="129"/>
        <v>7.7626359666749-98.9140277649417i</v>
      </c>
      <c r="AB334" t="str">
        <f t="shared" si="130"/>
        <v>0.973606953081623-0.0332744179125422i</v>
      </c>
      <c r="AC334" t="str">
        <f t="shared" si="131"/>
        <v>4.91220977086967-1.83064383079682i</v>
      </c>
      <c r="AD334" t="str">
        <f t="shared" si="132"/>
        <v>0.176247746693968+0.0589088100391487i</v>
      </c>
      <c r="AE334" t="str">
        <f t="shared" si="133"/>
        <v>-0.0830605235451838-0.0444667459902295i</v>
      </c>
      <c r="AF334" t="str">
        <f t="shared" si="134"/>
        <v>-8.0511912043416-2.24766054448226i</v>
      </c>
      <c r="AG334" t="str">
        <f t="shared" si="135"/>
        <v>1.02604609826503-0.0614534344420026i</v>
      </c>
      <c r="AH334" t="str">
        <f t="shared" si="136"/>
        <v>0.520687566966353+0.562060687151648i</v>
      </c>
      <c r="AI334">
        <f t="shared" si="137"/>
        <v>-2.3134136204029816</v>
      </c>
      <c r="AJ334">
        <f t="shared" si="138"/>
        <v>47.188276407236998</v>
      </c>
      <c r="AK334"/>
      <c r="AL334"/>
      <c r="AM334"/>
      <c r="AN334"/>
    </row>
    <row r="335" spans="1:40" x14ac:dyDescent="0.25">
      <c r="A335"/>
      <c r="B335">
        <f t="shared" si="104"/>
        <v>20100</v>
      </c>
      <c r="C335" s="237" t="str">
        <f t="shared" si="107"/>
        <v>-0.000189168829344732+0.121841623762397i</v>
      </c>
      <c r="D335" s="208" t="str">
        <f t="shared" si="108"/>
        <v>-5.95845625136427+0.934119115511711i</v>
      </c>
      <c r="E335" t="str">
        <f t="shared" si="109"/>
        <v>2870</v>
      </c>
      <c r="F335" t="str">
        <f t="shared" si="110"/>
        <v>0.777000777000777</v>
      </c>
      <c r="G335" t="str">
        <f t="shared" si="105"/>
        <v>0.777000777000777</v>
      </c>
      <c r="H335" t="str">
        <f t="shared" si="111"/>
        <v>2.10469233173163+3.19692930042069i</v>
      </c>
      <c r="I335" t="str">
        <f t="shared" si="112"/>
        <v>78.9325154214435i</v>
      </c>
      <c r="J335" t="str">
        <f t="shared" si="106"/>
        <v>-7.4333909186879+17.2679085337184i</v>
      </c>
      <c r="K335" t="str">
        <f t="shared" si="113"/>
        <v>3.85642546031129-1.66009206843429i</v>
      </c>
      <c r="L335" t="str">
        <f t="shared" si="114"/>
        <v>0.213418029366486-0.0883586559593752i</v>
      </c>
      <c r="M335" t="str">
        <f t="shared" si="115"/>
        <v>4.06984348967778-1.74845072439367i</v>
      </c>
      <c r="N335" t="str">
        <f t="shared" si="116"/>
        <v>-0.205939654325033i</v>
      </c>
      <c r="O335" t="str">
        <f t="shared" si="117"/>
        <v>0.978869269554376-0.204487048788139i</v>
      </c>
      <c r="P335" t="str">
        <f t="shared" si="118"/>
        <v>0.021130730445624+0.204487048788139i</v>
      </c>
      <c r="Q335" t="str">
        <f t="shared" si="119"/>
        <v>-0.021130730445624+0.001452605536894i</v>
      </c>
      <c r="R335" t="str">
        <f t="shared" si="120"/>
        <v>-0.333176122765103-9.70013898933987i</v>
      </c>
      <c r="S335" t="str">
        <f t="shared" si="121"/>
        <v>0.0212807533825774i</v>
      </c>
      <c r="T335" t="str">
        <f t="shared" si="122"/>
        <v>0.206426265608865-0.00709023890152749i</v>
      </c>
      <c r="U335" t="str">
        <f t="shared" si="123"/>
        <v>0.0000333333333333333-0.0056157137395256i</v>
      </c>
      <c r="V335" t="str">
        <f t="shared" si="124"/>
        <v>6.66666666666667E-06-0.056157137395256i</v>
      </c>
      <c r="W335" t="str">
        <f t="shared" si="125"/>
        <v>0.0000276032965405098-0.00510520858531392i</v>
      </c>
      <c r="X335" t="str">
        <f t="shared" si="126"/>
        <v>0.00045826244592921-0.00506388682959576i</v>
      </c>
      <c r="Y335" t="str">
        <f t="shared" si="127"/>
        <v>0.009+0.12629202467431i</v>
      </c>
      <c r="Z335" t="str">
        <f t="shared" si="128"/>
        <v>-0.494708027970106-0.0839592844924961i</v>
      </c>
      <c r="AA335" t="str">
        <f t="shared" si="129"/>
        <v>7.67626793447456-98.3880149883086i</v>
      </c>
      <c r="AB335" t="str">
        <f t="shared" si="130"/>
        <v>0.97359554995557-0.033440633256084i</v>
      </c>
      <c r="AC335" t="str">
        <f t="shared" si="131"/>
        <v>4.90391221112515-1.83838198813425i</v>
      </c>
      <c r="AD335" t="str">
        <f t="shared" si="132"/>
        <v>0.176312643306295+0.0592770306570908i</v>
      </c>
      <c r="AE335" t="str">
        <f t="shared" si="133"/>
        <v>-0.0822464229954448-0.0441279063192701i</v>
      </c>
      <c r="AF335" t="str">
        <f t="shared" si="134"/>
        <v>-8.0631485830959-2.26281018490898i</v>
      </c>
      <c r="AG335" t="str">
        <f t="shared" si="135"/>
        <v>1.02601177234504-0.0611491291336823i</v>
      </c>
      <c r="AH335" t="str">
        <f t="shared" si="136"/>
        <v>0.515720072356205+0.558915363056994i</v>
      </c>
      <c r="AI335">
        <f t="shared" si="137"/>
        <v>-2.3780657473173736</v>
      </c>
      <c r="AJ335">
        <f t="shared" si="138"/>
        <v>47.301781785357704</v>
      </c>
      <c r="AK335"/>
      <c r="AL335"/>
      <c r="AM335"/>
      <c r="AN335"/>
    </row>
    <row r="336" spans="1:40" x14ac:dyDescent="0.25">
      <c r="A336"/>
      <c r="B336">
        <f t="shared" si="104"/>
        <v>20200</v>
      </c>
      <c r="C336" s="237" t="str">
        <f t="shared" si="107"/>
        <v>-0.000187300511133859+0.121238450293491i</v>
      </c>
      <c r="D336" s="208" t="str">
        <f t="shared" si="108"/>
        <v>-5.95844192759132+0.929494785583431i</v>
      </c>
      <c r="E336" t="str">
        <f t="shared" si="109"/>
        <v>2870</v>
      </c>
      <c r="F336" t="str">
        <f t="shared" si="110"/>
        <v>0.777000777000777</v>
      </c>
      <c r="G336" t="str">
        <f t="shared" si="105"/>
        <v>0.777000777000777</v>
      </c>
      <c r="H336" t="str">
        <f t="shared" si="111"/>
        <v>2.1166830146367+3.20734568435629i</v>
      </c>
      <c r="I336" t="str">
        <f t="shared" si="112"/>
        <v>79.3252145031423i</v>
      </c>
      <c r="J336" t="str">
        <f t="shared" si="106"/>
        <v>-7.51751399832036+17.3538185264235i</v>
      </c>
      <c r="K336" t="str">
        <f t="shared" si="113"/>
        <v>3.84880740119443-1.66726783913656i</v>
      </c>
      <c r="L336" t="str">
        <f t="shared" si="114"/>
        <v>0.213106974011892-0.0886688284036039i</v>
      </c>
      <c r="M336" t="str">
        <f t="shared" si="115"/>
        <v>4.06191437520632-1.75593666754016i</v>
      </c>
      <c r="N336" t="str">
        <f t="shared" si="116"/>
        <v>-0.206964229719685i</v>
      </c>
      <c r="O336" t="str">
        <f t="shared" si="117"/>
        <v>0.978659243406036-0.20548986665022i</v>
      </c>
      <c r="P336" t="str">
        <f t="shared" si="118"/>
        <v>0.0213407565939639+0.20548986665022i</v>
      </c>
      <c r="Q336" t="str">
        <f t="shared" si="119"/>
        <v>-0.0213407565939639+0.001474363069465i</v>
      </c>
      <c r="R336" t="str">
        <f t="shared" si="120"/>
        <v>-0.333174553256393-9.65200488559469i</v>
      </c>
      <c r="S336" t="str">
        <f t="shared" si="121"/>
        <v>0.0213866277775156i</v>
      </c>
      <c r="T336" t="str">
        <f t="shared" si="122"/>
        <v>0.206423835794976-0.00712548015543452i</v>
      </c>
      <c r="U336" t="str">
        <f t="shared" si="123"/>
        <v>0.0000333333333333333-0.00558791317645865i</v>
      </c>
      <c r="V336" t="str">
        <f t="shared" si="124"/>
        <v>6.66666666666667E-06-0.0558791317645865i</v>
      </c>
      <c r="W336" t="str">
        <f t="shared" si="125"/>
        <v>0.0000276032964482949-0.00507993541719022i</v>
      </c>
      <c r="X336" t="str">
        <f t="shared" si="126"/>
        <v>0.00045403919218103-0.00503917562332791i</v>
      </c>
      <c r="Y336" t="str">
        <f t="shared" si="127"/>
        <v>0.009+0.126920343205028i</v>
      </c>
      <c r="Z336" t="str">
        <f t="shared" si="128"/>
        <v>-0.489725803355585-0.0826900286934208i</v>
      </c>
      <c r="AA336" t="str">
        <f t="shared" si="129"/>
        <v>7.59137111493409-97.86771095675i</v>
      </c>
      <c r="AB336" t="str">
        <f t="shared" si="130"/>
        <v>0.973584089902352-0.0336068462516906i</v>
      </c>
      <c r="AC336" t="str">
        <f t="shared" si="131"/>
        <v>4.8956037166328-1.84606013428835i</v>
      </c>
      <c r="AD336" t="str">
        <f t="shared" si="132"/>
        <v>0.176377878075407+0.0596448037739718i</v>
      </c>
      <c r="AE336" t="str">
        <f t="shared" si="133"/>
        <v>-0.081444767499149-0.0437942912431347i</v>
      </c>
      <c r="AF336" t="str">
        <f t="shared" si="134"/>
        <v>-8.07512494222802-2.27785089877286i</v>
      </c>
      <c r="AG336" t="str">
        <f t="shared" si="135"/>
        <v>1.02597802624802-0.0608482663274459i</v>
      </c>
      <c r="AH336" t="str">
        <f t="shared" si="136"/>
        <v>0.51082952904076+0.555807714234674i</v>
      </c>
      <c r="AI336">
        <f t="shared" si="137"/>
        <v>-2.4422494985307863</v>
      </c>
      <c r="AJ336">
        <f t="shared" si="138"/>
        <v>47.414630046086899</v>
      </c>
      <c r="AK336"/>
      <c r="AL336"/>
      <c r="AM336"/>
      <c r="AN336"/>
    </row>
    <row r="337" spans="1:40" x14ac:dyDescent="0.25">
      <c r="A337"/>
      <c r="B337">
        <f t="shared" si="104"/>
        <v>20300</v>
      </c>
      <c r="C337" s="237" t="str">
        <f t="shared" si="107"/>
        <v>-0.000185459735387248+0.120641219377996i</v>
      </c>
      <c r="D337" s="208" t="str">
        <f t="shared" si="108"/>
        <v>-5.95842781497726+0.924916015231303i</v>
      </c>
      <c r="E337" t="str">
        <f t="shared" si="109"/>
        <v>2870</v>
      </c>
      <c r="F337" t="str">
        <f t="shared" si="110"/>
        <v>0.777000777000777</v>
      </c>
      <c r="G337" t="str">
        <f t="shared" si="105"/>
        <v>0.777000777000777</v>
      </c>
      <c r="H337" t="str">
        <f t="shared" si="111"/>
        <v>2.12869206266835+3.21769944022157i</v>
      </c>
      <c r="I337" t="str">
        <f t="shared" si="112"/>
        <v>79.717913584841i</v>
      </c>
      <c r="J337" t="str">
        <f t="shared" si="106"/>
        <v>-7.60205456221899+17.4397285191285i</v>
      </c>
      <c r="K337" t="str">
        <f t="shared" si="113"/>
        <v>3.8411796906951-1.67438716491046i</v>
      </c>
      <c r="L337" t="str">
        <f t="shared" si="114"/>
        <v>0.212795287105391-0.0889774553585454i</v>
      </c>
      <c r="M337" t="str">
        <f t="shared" si="115"/>
        <v>4.05397497780049-1.76336462026901i</v>
      </c>
      <c r="N337" t="str">
        <f t="shared" si="116"/>
        <v>-0.207988805114337i</v>
      </c>
      <c r="O337" t="str">
        <f t="shared" si="117"/>
        <v>0.978448189905607-0.206492468798358i</v>
      </c>
      <c r="P337" t="str">
        <f t="shared" si="118"/>
        <v>0.021551810094393+0.206492468798358i</v>
      </c>
      <c r="Q337" t="str">
        <f t="shared" si="119"/>
        <v>-0.021551810094393+0.00149633631597901i</v>
      </c>
      <c r="R337" t="str">
        <f t="shared" si="120"/>
        <v>-0.333172975931791-9.60434444787536i</v>
      </c>
      <c r="S337" t="str">
        <f t="shared" si="121"/>
        <v>0.0214925021724539i</v>
      </c>
      <c r="T337" t="str">
        <f t="shared" si="122"/>
        <v>0.206421393910957-0.00716072090901695i</v>
      </c>
      <c r="U337" t="str">
        <f t="shared" si="123"/>
        <v>0.0000333333333333334-0.00556038651056478i</v>
      </c>
      <c r="V337" t="str">
        <f t="shared" si="124"/>
        <v>6.66666666666667E-06-0.0556038651056478i</v>
      </c>
      <c r="W337" t="str">
        <f t="shared" si="125"/>
        <v>0.0000276032963556223-0.00505491124649657i</v>
      </c>
      <c r="X337" t="str">
        <f t="shared" si="126"/>
        <v>0.00044987761123222-0.00501470268448157i</v>
      </c>
      <c r="Y337" t="str">
        <f t="shared" si="127"/>
        <v>0.009+0.127548661735746i</v>
      </c>
      <c r="Z337" t="str">
        <f t="shared" si="128"/>
        <v>-0.48481881705614-0.0814468894734256i</v>
      </c>
      <c r="AA337" t="str">
        <f t="shared" si="129"/>
        <v>7.5079116489423-97.3530215310422i</v>
      </c>
      <c r="AB337" t="str">
        <f t="shared" si="130"/>
        <v>0.97357257292118-0.03377305688755i</v>
      </c>
      <c r="AC337" t="str">
        <f t="shared" si="131"/>
        <v>4.88728463606147-1.85367855789944i</v>
      </c>
      <c r="AD337" t="str">
        <f t="shared" si="132"/>
        <v>0.176443450646276+0.0600121347737995i</v>
      </c>
      <c r="AE337" t="str">
        <f t="shared" si="133"/>
        <v>-0.0806553033116451-0.0434657824131442i</v>
      </c>
      <c r="AF337" t="str">
        <f t="shared" si="134"/>
        <v>-8.08711987764561-2.29278342499027i</v>
      </c>
      <c r="AG337" t="str">
        <f t="shared" si="135"/>
        <v>1.02594484584382-0.0605507888233965i</v>
      </c>
      <c r="AH337" t="str">
        <f t="shared" si="136"/>
        <v>0.506014353786904+0.552737026845344i</v>
      </c>
      <c r="AI337">
        <f t="shared" si="137"/>
        <v>-2.5059706994262436</v>
      </c>
      <c r="AJ337">
        <f t="shared" si="138"/>
        <v>47.526821937520403</v>
      </c>
      <c r="AK337"/>
      <c r="AL337"/>
      <c r="AM337"/>
      <c r="AN337"/>
    </row>
    <row r="338" spans="1:40" x14ac:dyDescent="0.25">
      <c r="A338"/>
      <c r="B338">
        <f t="shared" ref="B338:B401" si="139">B337+100</f>
        <v>20400</v>
      </c>
      <c r="C338" s="237" t="str">
        <f t="shared" si="107"/>
        <v>-0.000183645963384528+0.120049843626247i</v>
      </c>
      <c r="D338" s="208" t="str">
        <f t="shared" si="108"/>
        <v>-5.9584139093919+0.920382134467894i</v>
      </c>
      <c r="E338" t="str">
        <f t="shared" si="109"/>
        <v>2870</v>
      </c>
      <c r="F338" t="str">
        <f t="shared" si="110"/>
        <v>0.777000777000777</v>
      </c>
      <c r="G338" t="str">
        <f t="shared" si="105"/>
        <v>0.777000777000777</v>
      </c>
      <c r="H338" t="str">
        <f t="shared" si="111"/>
        <v>2.14071907776399+3.22799062634943i</v>
      </c>
      <c r="I338" t="str">
        <f t="shared" si="112"/>
        <v>80.1106126665397i</v>
      </c>
      <c r="J338" t="str">
        <f t="shared" si="106"/>
        <v>-7.68701261038379+17.5256385118335i</v>
      </c>
      <c r="K338" t="str">
        <f t="shared" si="113"/>
        <v>3.83354265275966-1.68145033313966i</v>
      </c>
      <c r="L338" t="str">
        <f t="shared" si="114"/>
        <v>0.212482978157703-0.0892845369179841i</v>
      </c>
      <c r="M338" t="str">
        <f t="shared" si="115"/>
        <v>4.04602563091736-1.77073487005764i</v>
      </c>
      <c r="N338" t="str">
        <f t="shared" si="116"/>
        <v>-0.209013380508989i</v>
      </c>
      <c r="O338" t="str">
        <f t="shared" si="117"/>
        <v>0.978236109274644-0.207494854180067i</v>
      </c>
      <c r="P338" t="str">
        <f t="shared" si="118"/>
        <v>0.021763890725356+0.207494854180067i</v>
      </c>
      <c r="Q338" t="str">
        <f t="shared" si="119"/>
        <v>-0.021763890725356+0.00151852632892199i</v>
      </c>
      <c r="R338" t="str">
        <f t="shared" si="120"/>
        <v>-0.333171390790991-9.55715071049753i</v>
      </c>
      <c r="S338" t="str">
        <f t="shared" si="121"/>
        <v>0.021598376567392i</v>
      </c>
      <c r="T338" t="str">
        <f t="shared" si="122"/>
        <v>0.206418939956644-0.00719596115978554i</v>
      </c>
      <c r="U338" t="str">
        <f t="shared" si="123"/>
        <v>0.0000333333333333333-0.00553312971394434i</v>
      </c>
      <c r="V338" t="str">
        <f t="shared" si="124"/>
        <v>6.66666666666667E-06-0.0553312971394434i</v>
      </c>
      <c r="W338" t="str">
        <f t="shared" si="125"/>
        <v>0.0000276032962624919-0.00503013241150608i</v>
      </c>
      <c r="X338" t="str">
        <f t="shared" si="126"/>
        <v>0.000445776510883187-0.00499046460902655i</v>
      </c>
      <c r="Y338" t="str">
        <f t="shared" si="127"/>
        <v>0.009+0.128176980266464i</v>
      </c>
      <c r="Z338" t="str">
        <f t="shared" si="128"/>
        <v>-0.479985556778692-0.0802291904729666i</v>
      </c>
      <c r="AA338" t="str">
        <f t="shared" si="129"/>
        <v>7.42585665831743-96.8438546535304i</v>
      </c>
      <c r="AB338" t="str">
        <f t="shared" si="130"/>
        <v>0.973560999011281-0.0339392651519219i</v>
      </c>
      <c r="AC338" t="str">
        <f t="shared" si="131"/>
        <v>4.87895531499251-1.8612375457766i</v>
      </c>
      <c r="AD338" t="str">
        <f t="shared" si="132"/>
        <v>0.176509360670704+0.0603790289294478i</v>
      </c>
      <c r="AE338" t="str">
        <f t="shared" si="133"/>
        <v>-0.0798777831456253-0.0431422649359692i</v>
      </c>
      <c r="AF338" t="str">
        <f t="shared" si="134"/>
        <v>-8.09913298715589-2.30760849188154i</v>
      </c>
      <c r="AG338" t="str">
        <f t="shared" si="135"/>
        <v>1.0259122174289-0.0602566406979336i</v>
      </c>
      <c r="AH338" t="str">
        <f t="shared" si="136"/>
        <v>0.501273004020237+0.549702605639307i</v>
      </c>
      <c r="AI338">
        <f t="shared" si="137"/>
        <v>-2.5692350782889219</v>
      </c>
      <c r="AJ338">
        <f t="shared" si="138"/>
        <v>47.638358317954506</v>
      </c>
      <c r="AK338"/>
      <c r="AL338"/>
      <c r="AM338"/>
      <c r="AN338"/>
    </row>
    <row r="339" spans="1:40" x14ac:dyDescent="0.25">
      <c r="A339"/>
      <c r="B339">
        <f t="shared" si="139"/>
        <v>20500</v>
      </c>
      <c r="C339" s="237" t="str">
        <f t="shared" si="107"/>
        <v>-0.000181858669512655+0.11946423735372i</v>
      </c>
      <c r="D339" s="208" t="str">
        <f t="shared" si="108"/>
        <v>-5.95840020680556+0.91589248637852i</v>
      </c>
      <c r="E339" t="str">
        <f t="shared" si="109"/>
        <v>2870</v>
      </c>
      <c r="F339" t="str">
        <f t="shared" si="110"/>
        <v>0.777000777000777</v>
      </c>
      <c r="G339" t="str">
        <f t="shared" si="105"/>
        <v>0.777000777000777</v>
      </c>
      <c r="H339" t="str">
        <f t="shared" si="111"/>
        <v>2.15276366367517+3.23821930384727i</v>
      </c>
      <c r="I339" t="str">
        <f t="shared" si="112"/>
        <v>80.5033117482384i</v>
      </c>
      <c r="J339" t="str">
        <f t="shared" si="106"/>
        <v>-7.77238814281475+17.6115485045386i</v>
      </c>
      <c r="K339" t="str">
        <f t="shared" si="113"/>
        <v>3.82589660835737-1.68845762919534i</v>
      </c>
      <c r="L339" t="str">
        <f t="shared" si="114"/>
        <v>0.212170056650811-0.0895900732419303i</v>
      </c>
      <c r="M339" t="str">
        <f t="shared" si="115"/>
        <v>4.03806666500818-1.77804770243727i</v>
      </c>
      <c r="N339" t="str">
        <f t="shared" si="116"/>
        <v>-0.210037955903641i</v>
      </c>
      <c r="O339" t="str">
        <f t="shared" si="117"/>
        <v>0.978023001735778-0.208497021743089i</v>
      </c>
      <c r="P339" t="str">
        <f t="shared" si="118"/>
        <v>0.0219769982642219+0.208497021743089i</v>
      </c>
      <c r="Q339" t="str">
        <f t="shared" si="119"/>
        <v>-0.0219769982642219+0.00154093416055198i</v>
      </c>
      <c r="R339" t="str">
        <f t="shared" si="120"/>
        <v>-0.333169797833986-9.51041684369154i</v>
      </c>
      <c r="S339" t="str">
        <f t="shared" si="121"/>
        <v>0.0217042509623303i</v>
      </c>
      <c r="T339" t="str">
        <f t="shared" si="122"/>
        <v>0.206416473931854-0.00723120090525768i</v>
      </c>
      <c r="U339" t="str">
        <f t="shared" si="123"/>
        <v>0.0000333333333333333-0.00550613883729096i</v>
      </c>
      <c r="V339" t="str">
        <f t="shared" si="124"/>
        <v>6.66666666666667E-06-0.0550613883729096i</v>
      </c>
      <c r="W339" t="str">
        <f t="shared" si="125"/>
        <v>0.0000276032961689039-0.00500559532194015i</v>
      </c>
      <c r="X339" t="str">
        <f t="shared" si="126"/>
        <v>0.000441734727536517-0.00496645805696761i</v>
      </c>
      <c r="Y339" t="str">
        <f t="shared" si="127"/>
        <v>0.009+0.128805298797181i</v>
      </c>
      <c r="Z339" t="str">
        <f t="shared" si="128"/>
        <v>-0.475224548097624-0.079036276430607i</v>
      </c>
      <c r="AA339" t="str">
        <f t="shared" si="129"/>
        <v>7.34517421163056-96.3401202906458i</v>
      </c>
      <c r="AB339" t="str">
        <f t="shared" si="130"/>
        <v>0.973549368171792-0.0341054710330972i</v>
      </c>
      <c r="AC339" t="str">
        <f t="shared" si="131"/>
        <v>4.87061609594335-1.86873738296026i</v>
      </c>
      <c r="AD339" t="str">
        <f t="shared" si="132"/>
        <v>0.17657560780711+0.0607454914053688i</v>
      </c>
      <c r="AE339" t="str">
        <f t="shared" si="133"/>
        <v>-0.0791119659745693-0.0428236272516297i</v>
      </c>
      <c r="AF339" t="str">
        <f t="shared" si="134"/>
        <v>-8.11116387048073-2.32232681746875i</v>
      </c>
      <c r="AG339" t="str">
        <f t="shared" si="135"/>
        <v>1.02588012771091-0.0599657672681061i</v>
      </c>
      <c r="AH339" t="str">
        <f t="shared" si="136"/>
        <v>0.496603976575574+0.546703773341405i</v>
      </c>
      <c r="AI339">
        <f t="shared" si="137"/>
        <v>-2.6320482683440876</v>
      </c>
      <c r="AJ339">
        <f t="shared" si="138"/>
        <v>47.749240151106271</v>
      </c>
      <c r="AK339"/>
      <c r="AL339"/>
      <c r="AM339"/>
      <c r="AN339"/>
    </row>
    <row r="340" spans="1:40" x14ac:dyDescent="0.25">
      <c r="A340"/>
      <c r="B340">
        <f t="shared" si="139"/>
        <v>20600</v>
      </c>
      <c r="C340" s="237" t="str">
        <f t="shared" si="107"/>
        <v>-0.000180097340885084+0.11888431653965i</v>
      </c>
      <c r="D340" s="208" t="str">
        <f t="shared" si="108"/>
        <v>-5.95838670328608+0.911446426803984i</v>
      </c>
      <c r="E340" t="str">
        <f t="shared" si="109"/>
        <v>2870</v>
      </c>
      <c r="F340" t="str">
        <f t="shared" si="110"/>
        <v>0.777000777000777</v>
      </c>
      <c r="G340" t="str">
        <f t="shared" si="105"/>
        <v>0.777000777000777</v>
      </c>
      <c r="H340" t="str">
        <f t="shared" si="111"/>
        <v>2.16482542598545+3.2483855365678i</v>
      </c>
      <c r="I340" t="str">
        <f t="shared" si="112"/>
        <v>80.8960108299372i</v>
      </c>
      <c r="J340" t="str">
        <f t="shared" si="106"/>
        <v>-7.85818115951188+17.6974584972437i</v>
      </c>
      <c r="K340" t="str">
        <f t="shared" si="113"/>
        <v>3.81824187550513-1.69540933650031i</v>
      </c>
      <c r="L340" t="str">
        <f t="shared" si="114"/>
        <v>0.211856532037489-0.0898940645561241i</v>
      </c>
      <c r="M340" t="str">
        <f t="shared" si="115"/>
        <v>4.03009840754262-1.78530340105643i</v>
      </c>
      <c r="N340" t="str">
        <f t="shared" si="116"/>
        <v>-0.211062531298293i</v>
      </c>
      <c r="O340" t="str">
        <f t="shared" si="117"/>
        <v>0.977808867512721-0.209498970435393i</v>
      </c>
      <c r="P340" t="str">
        <f t="shared" si="118"/>
        <v>0.022191132487279+0.209498970435393i</v>
      </c>
      <c r="Q340" t="str">
        <f t="shared" si="119"/>
        <v>-0.022191132487279+0.00156356086289999i</v>
      </c>
      <c r="R340" t="str">
        <f t="shared" si="120"/>
        <v>-0.333168197059901-9.46413615030563i</v>
      </c>
      <c r="S340" t="str">
        <f t="shared" si="121"/>
        <v>0.0218101253572684i</v>
      </c>
      <c r="T340" t="str">
        <f t="shared" si="122"/>
        <v>0.206413995836421-0.00726644014293154i</v>
      </c>
      <c r="U340" t="str">
        <f t="shared" si="123"/>
        <v>0.0000333333333333334-0.00547941000798374i</v>
      </c>
      <c r="V340" t="str">
        <f t="shared" si="124"/>
        <v>6.66666666666667E-06-0.0547941000798374i</v>
      </c>
      <c r="W340" t="str">
        <f t="shared" si="125"/>
        <v>0.0000276032960748586-0.00498129645723438i</v>
      </c>
      <c r="X340" t="str">
        <f t="shared" si="126"/>
        <v>0.000437751125379413-0.00494267975085823i</v>
      </c>
      <c r="Y340" t="str">
        <f t="shared" si="127"/>
        <v>0.009+0.129433617327899i</v>
      </c>
      <c r="Z340" t="str">
        <f t="shared" si="128"/>
        <v>-0.470534353323001-0.0778675124135666i</v>
      </c>
      <c r="AA340" t="str">
        <f t="shared" si="129"/>
        <v>7.26583329141519-95.8417303773087i</v>
      </c>
      <c r="AB340" t="str">
        <f t="shared" si="130"/>
        <v>0.97353768040193-0.0342716745192761i</v>
      </c>
      <c r="AC340" t="str">
        <f t="shared" si="131"/>
        <v>4.86226731839139-1.87617835278211i</v>
      </c>
      <c r="AD340" t="str">
        <f t="shared" si="132"/>
        <v>0.176642191720339+0.061111527260232i</v>
      </c>
      <c r="AE340" t="str">
        <f t="shared" si="133"/>
        <v>-0.0783576168431393-0.0425097610165174i</v>
      </c>
      <c r="AF340" t="str">
        <f t="shared" si="134"/>
        <v>-8.12321212927153-2.33693910976382i</v>
      </c>
      <c r="AG340" t="str">
        <f t="shared" si="135"/>
        <v>1.02584856379392-0.0596781150571568i</v>
      </c>
      <c r="AH340" t="str">
        <f t="shared" si="136"/>
        <v>0.492005806492064+0.543739870060495i</v>
      </c>
      <c r="AI340">
        <f t="shared" si="137"/>
        <v>-2.6944158097417947</v>
      </c>
      <c r="AJ340">
        <f t="shared" si="138"/>
        <v>47.859468501520055</v>
      </c>
      <c r="AK340"/>
      <c r="AL340"/>
      <c r="AM340"/>
      <c r="AN340"/>
    </row>
    <row r="341" spans="1:40" x14ac:dyDescent="0.25">
      <c r="A341"/>
      <c r="B341">
        <f t="shared" si="139"/>
        <v>20700</v>
      </c>
      <c r="C341" s="237" t="str">
        <f t="shared" si="107"/>
        <v>-0.00017836147697378+0.118309998786842i</v>
      </c>
      <c r="D341" s="208" t="str">
        <f t="shared" si="108"/>
        <v>-5.95837339499609+0.907043324032456i</v>
      </c>
      <c r="E341" t="str">
        <f t="shared" si="109"/>
        <v>2870</v>
      </c>
      <c r="F341" t="str">
        <f t="shared" si="110"/>
        <v>0.777000777000777</v>
      </c>
      <c r="G341" t="str">
        <f t="shared" si="105"/>
        <v>0.777000777000777</v>
      </c>
      <c r="H341" t="str">
        <f t="shared" si="111"/>
        <v>2.1769039721278+3.25848939107992i</v>
      </c>
      <c r="I341" t="str">
        <f t="shared" si="112"/>
        <v>81.2887099116359i</v>
      </c>
      <c r="J341" t="str">
        <f t="shared" si="106"/>
        <v>-7.94439166047518+17.7833684899488i</v>
      </c>
      <c r="K341" t="str">
        <f t="shared" si="113"/>
        <v>3.81057876929153-1.70230573659055i</v>
      </c>
      <c r="L341" t="str">
        <f t="shared" si="114"/>
        <v>0.21154241374084-0.0901965111515367i</v>
      </c>
      <c r="M341" t="str">
        <f t="shared" si="115"/>
        <v>4.02212118303237-1.79250224774209i</v>
      </c>
      <c r="N341" t="str">
        <f t="shared" si="116"/>
        <v>-0.212087106692945i</v>
      </c>
      <c r="O341" t="str">
        <f t="shared" si="117"/>
        <v>0.977593706830261-0.210500699205179i</v>
      </c>
      <c r="P341" t="str">
        <f t="shared" si="118"/>
        <v>0.022406293169739+0.210500699205179i</v>
      </c>
      <c r="Q341" t="str">
        <f t="shared" si="119"/>
        <v>-0.022406293169739+0.00158640748776601i</v>
      </c>
      <c r="R341" t="str">
        <f t="shared" si="120"/>
        <v>-0.333166588468477-9.41830206260115i</v>
      </c>
      <c r="S341" t="str">
        <f t="shared" si="121"/>
        <v>0.0219159997522067i</v>
      </c>
      <c r="T341" t="str">
        <f t="shared" si="122"/>
        <v>0.206411505670175-0.00730167887031869i</v>
      </c>
      <c r="U341" t="str">
        <f t="shared" si="123"/>
        <v>0.0000333333333333333-0.005452939428235i</v>
      </c>
      <c r="V341" t="str">
        <f t="shared" si="124"/>
        <v>6.66666666666667E-06-0.05452939428235i</v>
      </c>
      <c r="W341" t="str">
        <f t="shared" si="125"/>
        <v>0.0000276032959803553-0.0049572323648545i</v>
      </c>
      <c r="X341" t="str">
        <f t="shared" si="126"/>
        <v>0.000433824595593165-0.00491912647435482i</v>
      </c>
      <c r="Y341" t="str">
        <f t="shared" si="127"/>
        <v>0.009+0.130061935858617i</v>
      </c>
      <c r="Z341" t="str">
        <f t="shared" si="128"/>
        <v>-0.465913570407959-0.0767222830803786i</v>
      </c>
      <c r="AA341" t="str">
        <f t="shared" si="129"/>
        <v>7.18780376270187-95.3485987631641i</v>
      </c>
      <c r="AB341" t="str">
        <f t="shared" si="130"/>
        <v>0.973525935700893-0.0344378755987223i</v>
      </c>
      <c r="AC341" t="str">
        <f t="shared" si="131"/>
        <v>4.8539093187958-1.88356073692333i</v>
      </c>
      <c r="AD341" t="str">
        <f t="shared" si="132"/>
        <v>0.176709112081471+0.0614771414494723i</v>
      </c>
      <c r="AE341" t="str">
        <f t="shared" si="133"/>
        <v>-0.0776145066842394-0.0422005609911957i</v>
      </c>
      <c r="AF341" t="str">
        <f t="shared" si="134"/>
        <v>-8.13527736712389-2.35144606704746i</v>
      </c>
      <c r="AG341" t="str">
        <f t="shared" si="135"/>
        <v>1.0258175131643-0.0593936317612142i</v>
      </c>
      <c r="AH341" t="str">
        <f t="shared" si="136"/>
        <v>0.487477065851057+0.540810252722239i</v>
      </c>
      <c r="AI341">
        <f t="shared" si="137"/>
        <v>-2.7563431514916377</v>
      </c>
      <c r="AJ341">
        <f t="shared" si="138"/>
        <v>47.969044530149226</v>
      </c>
      <c r="AK341"/>
      <c r="AL341"/>
      <c r="AM341"/>
      <c r="AN341"/>
    </row>
    <row r="342" spans="1:40" x14ac:dyDescent="0.25">
      <c r="A342"/>
      <c r="B342">
        <f t="shared" si="139"/>
        <v>20800</v>
      </c>
      <c r="C342" s="237" t="str">
        <f t="shared" si="107"/>
        <v>-0.000176650589253591+0.117741203282647i</v>
      </c>
      <c r="D342" s="208" t="str">
        <f t="shared" si="108"/>
        <v>-5.95836027819024+0.902682558500294i</v>
      </c>
      <c r="E342" t="str">
        <f t="shared" si="109"/>
        <v>2870</v>
      </c>
      <c r="F342" t="str">
        <f t="shared" si="110"/>
        <v>0.777000777000777</v>
      </c>
      <c r="G342" t="str">
        <f t="shared" si="105"/>
        <v>0.777000777000777</v>
      </c>
      <c r="H342" t="str">
        <f t="shared" si="111"/>
        <v>2.18899891140151+3.26853093663941i</v>
      </c>
      <c r="I342" t="str">
        <f t="shared" si="112"/>
        <v>81.6814089933346i</v>
      </c>
      <c r="J342" t="str">
        <f t="shared" si="106"/>
        <v>-8.03101964570464+17.8692784826538i</v>
      </c>
      <c r="K342" t="str">
        <f t="shared" si="113"/>
        <v>3.8029076019002-1.7091471091744i</v>
      </c>
      <c r="L342" t="str">
        <f t="shared" si="114"/>
        <v>0.211227711153835-0.0904974133838682i</v>
      </c>
      <c r="M342" t="str">
        <f t="shared" si="115"/>
        <v>4.01413531305404-1.79964452255827i</v>
      </c>
      <c r="N342" t="str">
        <f t="shared" si="116"/>
        <v>-0.213111682087597i</v>
      </c>
      <c r="O342" t="str">
        <f t="shared" si="117"/>
        <v>0.977377519914264-0.211502207000878i</v>
      </c>
      <c r="P342" t="str">
        <f t="shared" si="118"/>
        <v>0.022622480085736+0.211502207000878i</v>
      </c>
      <c r="Q342" t="str">
        <f t="shared" si="119"/>
        <v>-0.022622480085736+0.00160947508671902i</v>
      </c>
      <c r="R342" t="str">
        <f t="shared" si="120"/>
        <v>-0.333164972059501-9.37290813914211i</v>
      </c>
      <c r="S342" t="str">
        <f t="shared" si="121"/>
        <v>0.0220218741471448i</v>
      </c>
      <c r="T342" t="str">
        <f t="shared" si="122"/>
        <v>0.206409003432937-0.00733691708493135i</v>
      </c>
      <c r="U342" t="str">
        <f t="shared" si="123"/>
        <v>0.0000333333333333333-0.00542672337329157i</v>
      </c>
      <c r="V342" t="str">
        <f t="shared" si="124"/>
        <v>6.66666666666667E-06-0.0542672337329157i</v>
      </c>
      <c r="W342" t="str">
        <f t="shared" si="125"/>
        <v>0.0000276032958853944-0.00493339965866127i</v>
      </c>
      <c r="X342" t="str">
        <f t="shared" si="126"/>
        <v>0.000429954055588745-0.00489579507081101i</v>
      </c>
      <c r="Y342" t="str">
        <f t="shared" si="127"/>
        <v>0.009+0.130690254389335i</v>
      </c>
      <c r="Z342" t="str">
        <f t="shared" si="128"/>
        <v>-0.461360831893706-0.0755999919741328i</v>
      </c>
      <c r="AA342" t="str">
        <f t="shared" si="129"/>
        <v>7.11105634281303-94.8606411605552i</v>
      </c>
      <c r="AB342" t="str">
        <f t="shared" si="130"/>
        <v>0.973514134067837-0.0346040742597021i</v>
      </c>
      <c r="AC342" t="str">
        <f t="shared" si="131"/>
        <v>4.84554243061926-1.89088481546965i</v>
      </c>
      <c r="AD342" t="str">
        <f t="shared" si="132"/>
        <v>0.176776368567636+0.0618423388277732i</v>
      </c>
      <c r="AE342" t="str">
        <f t="shared" si="133"/>
        <v>-0.0768824121424716-0.0418959249327635i</v>
      </c>
      <c r="AF342" t="str">
        <f t="shared" si="134"/>
        <v>-8.14735918959175-2.36584837813912i</v>
      </c>
      <c r="AG342" t="str">
        <f t="shared" si="135"/>
        <v>1.0257869636771-0.0591122662170775i</v>
      </c>
      <c r="AH342" t="str">
        <f t="shared" si="136"/>
        <v>0.48301636265501+0.537914294524264i</v>
      </c>
      <c r="AI342">
        <f t="shared" si="137"/>
        <v>-2.8178356533478519</v>
      </c>
      <c r="AJ342">
        <f t="shared" si="138"/>
        <v>48.077969490111833</v>
      </c>
      <c r="AK342"/>
      <c r="AL342"/>
      <c r="AM342"/>
      <c r="AN342"/>
    </row>
    <row r="343" spans="1:40" x14ac:dyDescent="0.25">
      <c r="A343"/>
      <c r="B343">
        <f t="shared" si="139"/>
        <v>20900</v>
      </c>
      <c r="C343" s="237" t="str">
        <f t="shared" si="107"/>
        <v>-0.000174964200858481+0.117177850761049i</v>
      </c>
      <c r="D343" s="208" t="str">
        <f t="shared" si="108"/>
        <v>-5.95834734921254+0.898363522501376i</v>
      </c>
      <c r="E343" t="str">
        <f t="shared" si="109"/>
        <v>2870</v>
      </c>
      <c r="F343" t="str">
        <f t="shared" si="110"/>
        <v>0.777000777000777</v>
      </c>
      <c r="G343" t="str">
        <f t="shared" si="105"/>
        <v>0.777000777000777</v>
      </c>
      <c r="H343" t="str">
        <f t="shared" si="111"/>
        <v>2.20110985498882+3.27851024515972i</v>
      </c>
      <c r="I343" t="str">
        <f t="shared" si="112"/>
        <v>82.0741080750334i</v>
      </c>
      <c r="J343" t="str">
        <f t="shared" si="106"/>
        <v>-8.11806511520026+17.9551884753589i</v>
      </c>
      <c r="K343" t="str">
        <f t="shared" si="113"/>
        <v>3.79522868263235-1.71593373218931i</v>
      </c>
      <c r="L343" t="str">
        <f t="shared" si="114"/>
        <v>0.210912433638868-0.0907967716730453i</v>
      </c>
      <c r="M343" t="str">
        <f t="shared" si="115"/>
        <v>4.00614111627122-1.80673050386236i</v>
      </c>
      <c r="N343" t="str">
        <f t="shared" si="116"/>
        <v>-0.214136257482249i</v>
      </c>
      <c r="O343" t="str">
        <f t="shared" si="117"/>
        <v>0.977160306991673-0.212503492771153i</v>
      </c>
      <c r="P343" t="str">
        <f t="shared" si="118"/>
        <v>0.022839693008327+0.212503492771153i</v>
      </c>
      <c r="Q343" t="str">
        <f t="shared" si="119"/>
        <v>-0.022839693008327+0.001632764711096i</v>
      </c>
      <c r="R343" t="str">
        <f t="shared" si="120"/>
        <v>-0.333163347832771-9.32794806177347i</v>
      </c>
      <c r="S343" t="str">
        <f t="shared" si="121"/>
        <v>0.022127748542083i</v>
      </c>
      <c r="T343" t="str">
        <f t="shared" si="122"/>
        <v>0.206406489124534-0.00737215478428209i</v>
      </c>
      <c r="U343" t="str">
        <f t="shared" si="123"/>
        <v>0.0000333333333333334-0.00540075818968732i</v>
      </c>
      <c r="V343" t="str">
        <f t="shared" si="124"/>
        <v>6.66666666666667E-06-0.0540075818968732i</v>
      </c>
      <c r="W343" t="str">
        <f t="shared" si="125"/>
        <v>0.000027603295789976-0.00490979501732183i</v>
      </c>
      <c r="X343" t="str">
        <f t="shared" si="126"/>
        <v>0.00042613844826739-0.00487268244190971i</v>
      </c>
      <c r="Y343" t="str">
        <f t="shared" si="127"/>
        <v>0.009+0.131318572920053i</v>
      </c>
      <c r="Z343" t="str">
        <f t="shared" si="128"/>
        <v>-0.456874803890714-0.074500060844887i</v>
      </c>
      <c r="AA343" t="str">
        <f t="shared" si="129"/>
        <v>7.03556257236453-94.3777750941954i</v>
      </c>
      <c r="AB343" t="str">
        <f t="shared" si="130"/>
        <v>0.973502275501946-0.0347702704904839i</v>
      </c>
      <c r="AC343" t="str">
        <f t="shared" si="131"/>
        <v>4.83716698434924-1.89815086696458i</v>
      </c>
      <c r="AD343" t="str">
        <f t="shared" si="132"/>
        <v>0.176843960861839+0.0622071241514826i</v>
      </c>
      <c r="AE343" t="str">
        <f t="shared" si="133"/>
        <v>-0.0761611154037389-0.0415957534915717i</v>
      </c>
      <c r="AF343" t="str">
        <f t="shared" si="134"/>
        <v>-8.15945720420136-2.38014672265834i</v>
      </c>
      <c r="AG343" t="str">
        <f t="shared" si="135"/>
        <v>1.0257569035431-0.0588339683710661i</v>
      </c>
      <c r="AH343" t="str">
        <f t="shared" si="136"/>
        <v>0.478622339745752+0.535051384412571i</v>
      </c>
      <c r="AI343">
        <f t="shared" si="137"/>
        <v>-2.8788985876474547</v>
      </c>
      <c r="AJ343">
        <f t="shared" si="138"/>
        <v>48.186244722609892</v>
      </c>
      <c r="AK343"/>
      <c r="AL343"/>
      <c r="AM343"/>
      <c r="AN343"/>
    </row>
    <row r="344" spans="1:40" x14ac:dyDescent="0.25">
      <c r="A344"/>
      <c r="B344">
        <f t="shared" si="139"/>
        <v>21000</v>
      </c>
      <c r="C344" s="237" t="str">
        <f t="shared" si="107"/>
        <v>-0.000173301846249219+0.116619863465846i</v>
      </c>
      <c r="D344" s="208" t="str">
        <f t="shared" si="108"/>
        <v>-5.95833460449387+0.89408561990482i</v>
      </c>
      <c r="E344" t="str">
        <f t="shared" si="109"/>
        <v>2870</v>
      </c>
      <c r="F344" t="str">
        <f t="shared" si="110"/>
        <v>0.777000777000777</v>
      </c>
      <c r="G344" t="str">
        <f t="shared" si="105"/>
        <v>0.777000777000777</v>
      </c>
      <c r="H344" t="str">
        <f t="shared" si="111"/>
        <v>2.21323641597104+3.28842739118273i</v>
      </c>
      <c r="I344" t="str">
        <f t="shared" si="112"/>
        <v>82.4668071567321i</v>
      </c>
      <c r="J344" t="str">
        <f t="shared" si="106"/>
        <v>-8.20552806896206+18.041098468064i</v>
      </c>
      <c r="K344" t="str">
        <f t="shared" si="113"/>
        <v>3.78754231792893-1.7226658818565i</v>
      </c>
      <c r="L344" t="str">
        <f t="shared" si="114"/>
        <v>0.210596590527308-0.0910945865027135i</v>
      </c>
      <c r="M344" t="str">
        <f t="shared" si="115"/>
        <v>3.99813890845624-1.81376046835921i</v>
      </c>
      <c r="N344" t="str">
        <f t="shared" si="116"/>
        <v>-0.215160832876901i</v>
      </c>
      <c r="O344" t="str">
        <f t="shared" si="117"/>
        <v>0.976942068290508-0.213504555464898i</v>
      </c>
      <c r="P344" t="str">
        <f t="shared" si="118"/>
        <v>0.023057931709492+0.213504555464898i</v>
      </c>
      <c r="Q344" t="str">
        <f t="shared" si="119"/>
        <v>-0.023057931709492+0.001656277412003i</v>
      </c>
      <c r="R344" t="str">
        <f t="shared" si="120"/>
        <v>-0.33316171578722-9.28341563268584i</v>
      </c>
      <c r="S344" t="str">
        <f t="shared" si="121"/>
        <v>0.0222336229370211i</v>
      </c>
      <c r="T344" t="str">
        <f t="shared" si="122"/>
        <v>0.206403962744784-0.00740739196586404i</v>
      </c>
      <c r="U344" t="str">
        <f t="shared" si="123"/>
        <v>0.0000333333333333332-0.00537504029354593i</v>
      </c>
      <c r="V344" t="str">
        <f t="shared" si="124"/>
        <v>6.66666666666667E-06-0.0537504029354593i</v>
      </c>
      <c r="W344" t="str">
        <f t="shared" si="125"/>
        <v>0.0000276032956940997-0.00488641518276682i</v>
      </c>
      <c r="X344" t="str">
        <f t="shared" si="126"/>
        <v>0.000422376741305405-0.00484978554633264i</v>
      </c>
      <c r="Y344" t="str">
        <f t="shared" si="127"/>
        <v>0.009+0.131946891450771i</v>
      </c>
      <c r="Z344" t="str">
        <f t="shared" si="128"/>
        <v>-0.452454185094653-0.073421928999889i</v>
      </c>
      <c r="AA344" t="str">
        <f t="shared" si="129"/>
        <v>6.9612947874159-93.8999198524547i</v>
      </c>
      <c r="AB344" t="str">
        <f t="shared" si="130"/>
        <v>0.973490360002361-0.0349364642792441i</v>
      </c>
      <c r="AC344" t="str">
        <f t="shared" si="131"/>
        <v>4.82878330751858-1.9053591684598i</v>
      </c>
      <c r="AD344" t="str">
        <f t="shared" si="132"/>
        <v>0.176911888652778+0.0625715020809519i</v>
      </c>
      <c r="AE344" t="str">
        <f t="shared" si="133"/>
        <v>-0.0754504040307446-0.041299950112086i</v>
      </c>
      <c r="AF344" t="str">
        <f t="shared" si="134"/>
        <v>-8.17157102046491-2.39434177127791i</v>
      </c>
      <c r="AG344" t="str">
        <f t="shared" si="135"/>
        <v>1.02572732131631-0.0585586892488785i</v>
      </c>
      <c r="AH344" t="str">
        <f t="shared" si="136"/>
        <v>0.474293673760561+0.532220926578285i</v>
      </c>
      <c r="AI344">
        <f t="shared" si="137"/>
        <v>-2.9395371411021354</v>
      </c>
      <c r="AJ344">
        <f t="shared" si="138"/>
        <v>48.293871653007351</v>
      </c>
      <c r="AK344"/>
      <c r="AL344"/>
      <c r="AM344"/>
      <c r="AN344"/>
    </row>
    <row r="345" spans="1:40" x14ac:dyDescent="0.25">
      <c r="A345"/>
      <c r="B345">
        <f t="shared" si="139"/>
        <v>21100</v>
      </c>
      <c r="C345" s="237" t="str">
        <f t="shared" si="107"/>
        <v>-0.000171663070892064+0.116067165114872i</v>
      </c>
      <c r="D345" s="208" t="str">
        <f t="shared" si="108"/>
        <v>-5.95832204054946+0.889848265880686i</v>
      </c>
      <c r="E345" t="str">
        <f t="shared" si="109"/>
        <v>2870</v>
      </c>
      <c r="F345" t="str">
        <f t="shared" si="110"/>
        <v>0.777000777000777</v>
      </c>
      <c r="G345" t="str">
        <f t="shared" si="105"/>
        <v>0.777000777000777</v>
      </c>
      <c r="H345" t="str">
        <f t="shared" si="111"/>
        <v>2.22537820934428+3.29828245184937i</v>
      </c>
      <c r="I345" t="str">
        <f t="shared" si="112"/>
        <v>82.8595062384308i</v>
      </c>
      <c r="J345" t="str">
        <f t="shared" si="106"/>
        <v>-8.29340850699002+18.1270084607691i</v>
      </c>
      <c r="K345" t="str">
        <f t="shared" si="113"/>
        <v>3.77984881139197-1.72934383273324i</v>
      </c>
      <c r="L345" t="str">
        <f t="shared" si="114"/>
        <v>0.210280191119069-0.0913908584197293i</v>
      </c>
      <c r="M345" t="str">
        <f t="shared" si="115"/>
        <v>3.99012900251104-1.82073469115297i</v>
      </c>
      <c r="N345" t="str">
        <f t="shared" si="116"/>
        <v>-0.216185408271552i</v>
      </c>
      <c r="O345" t="str">
        <f t="shared" si="117"/>
        <v>0.976722804039868-0.214505394031242i</v>
      </c>
      <c r="P345" t="str">
        <f t="shared" si="118"/>
        <v>0.023277195960132+0.214505394031242i</v>
      </c>
      <c r="Q345" t="str">
        <f t="shared" si="119"/>
        <v>-0.023277195960132+0.00168001424031i</v>
      </c>
      <c r="R345" t="str">
        <f t="shared" si="120"/>
        <v>-0.333160075922443-9.23930477156471i</v>
      </c>
      <c r="S345" t="str">
        <f t="shared" si="121"/>
        <v>0.0223394973319594i</v>
      </c>
      <c r="T345" t="str">
        <f t="shared" si="122"/>
        <v>0.20640142429353-0.00744262862718481i</v>
      </c>
      <c r="U345" t="str">
        <f t="shared" si="123"/>
        <v>0.0000333333333333333-0.00534956616893198i</v>
      </c>
      <c r="V345" t="str">
        <f t="shared" si="124"/>
        <v>6.66666666666667E-06-0.0534956616893198i</v>
      </c>
      <c r="W345" t="str">
        <f t="shared" si="125"/>
        <v>0.000027603295597766-0.00486325695869129i</v>
      </c>
      <c r="X345" t="str">
        <f t="shared" si="126"/>
        <v>0.000418667926462194-0.00482710139846577i</v>
      </c>
      <c r="Y345" t="str">
        <f t="shared" si="127"/>
        <v>0.009+0.132575209981489i</v>
      </c>
      <c r="Z345" t="str">
        <f t="shared" si="128"/>
        <v>-0.448097705835776-0.0723650526803305i</v>
      </c>
      <c r="AA345" t="str">
        <f t="shared" si="129"/>
        <v>6.88822609271956-93.4269964402149i</v>
      </c>
      <c r="AB345" t="str">
        <f t="shared" si="130"/>
        <v>0.973478387568343-0.0351026556142276i</v>
      </c>
      <c r="AC345" t="str">
        <f t="shared" si="131"/>
        <v>4.82039172472571-1.91250999556483i</v>
      </c>
      <c r="AD345" t="str">
        <f t="shared" si="132"/>
        <v>0.176980151634692+0.0629354771828138i</v>
      </c>
      <c r="AE345" t="str">
        <f t="shared" si="133"/>
        <v>-0.0747500708041772-0.0410084209377161i</v>
      </c>
      <c r="AF345" t="str">
        <f t="shared" si="134"/>
        <v>-8.18370024989374-2.40843418596868i</v>
      </c>
      <c r="AG345" t="str">
        <f t="shared" si="135"/>
        <v>1.025698205882-0.0582863809264422i</v>
      </c>
      <c r="AH345" t="str">
        <f t="shared" si="136"/>
        <v>0.470029074124664+0.52942233997385i</v>
      </c>
      <c r="AI345">
        <f t="shared" si="137"/>
        <v>-2.9997564165441908</v>
      </c>
      <c r="AJ345">
        <f t="shared" si="138"/>
        <v>48.400851787054812</v>
      </c>
      <c r="AK345"/>
      <c r="AL345"/>
      <c r="AM345"/>
      <c r="AN345"/>
    </row>
    <row r="346" spans="1:40" x14ac:dyDescent="0.25">
      <c r="A346"/>
      <c r="B346">
        <f t="shared" si="139"/>
        <v>21200</v>
      </c>
      <c r="C346" s="237" t="str">
        <f t="shared" si="107"/>
        <v>-0.000170047430948015+0.115519680865228i</v>
      </c>
      <c r="D346" s="208" t="str">
        <f t="shared" si="108"/>
        <v>-5.95830965397656+0.885650886633415i</v>
      </c>
      <c r="E346" t="str">
        <f t="shared" si="109"/>
        <v>2870</v>
      </c>
      <c r="F346" t="str">
        <f t="shared" si="110"/>
        <v>0.777000777000777</v>
      </c>
      <c r="G346" t="str">
        <f t="shared" si="105"/>
        <v>0.777000777000777</v>
      </c>
      <c r="H346" t="str">
        <f t="shared" si="111"/>
        <v>2.23753485203484+3.3080755068704i</v>
      </c>
      <c r="I346" t="str">
        <f t="shared" si="112"/>
        <v>83.2522053201295i</v>
      </c>
      <c r="J346" t="str">
        <f t="shared" si="106"/>
        <v>-8.38170642928415+18.2129184534741i</v>
      </c>
      <c r="K346" t="str">
        <f t="shared" si="113"/>
        <v>3.77214846380541-1.73596785776314i</v>
      </c>
      <c r="L346" t="str">
        <f t="shared" si="114"/>
        <v>0.20996324468218-0.0916855880336489i</v>
      </c>
      <c r="M346" t="str">
        <f t="shared" si="115"/>
        <v>3.98211170848759-1.82765344579679i</v>
      </c>
      <c r="N346" t="str">
        <f t="shared" si="116"/>
        <v>-0.217209983666204i</v>
      </c>
      <c r="O346" t="str">
        <f t="shared" si="117"/>
        <v>0.976502514469924-0.215506007419554i</v>
      </c>
      <c r="P346" t="str">
        <f t="shared" si="118"/>
        <v>0.023497485530076+0.215506007419554i</v>
      </c>
      <c r="Q346" t="str">
        <f t="shared" si="119"/>
        <v>-0.023497485530076+0.00170397624665i</v>
      </c>
      <c r="R346" t="str">
        <f t="shared" si="120"/>
        <v>-0.333158428238934-9.1956095128169i</v>
      </c>
      <c r="S346" t="str">
        <f t="shared" si="121"/>
        <v>0.0224453717268975i</v>
      </c>
      <c r="T346" t="str">
        <f t="shared" si="122"/>
        <v>0.20639887377057-0.00747786476577178i</v>
      </c>
      <c r="U346" t="str">
        <f t="shared" si="123"/>
        <v>0.0000333333333333334-0.00532433236624834i</v>
      </c>
      <c r="V346" t="str">
        <f t="shared" si="124"/>
        <v>6.66666666666667E-06-0.0532433236624834i</v>
      </c>
      <c r="W346" t="str">
        <f t="shared" si="125"/>
        <v>0.0000276032955009747-0.00484031720909786i</v>
      </c>
      <c r="X346" t="str">
        <f t="shared" si="126"/>
        <v>0.000415011018910663-0.00480462706713945i</v>
      </c>
      <c r="Y346" t="str">
        <f t="shared" si="127"/>
        <v>0.009+0.133203528512207i</v>
      </c>
      <c r="Z346" t="str">
        <f t="shared" si="128"/>
        <v>-0.443804127160408-0.0713289044634036i</v>
      </c>
      <c r="AA346" t="str">
        <f t="shared" si="129"/>
        <v>6.81633033601827-92.9589275332256i</v>
      </c>
      <c r="AB346" t="str">
        <f t="shared" si="130"/>
        <v>0.973466358198938-0.0352688444837724i</v>
      </c>
      <c r="AC346" t="str">
        <f t="shared" si="131"/>
        <v>4.81199255765273-1.9196036224932i</v>
      </c>
      <c r="AD346" t="str">
        <f t="shared" si="132"/>
        <v>0.177048749507191+0.063299053932183i</v>
      </c>
      <c r="AE346" t="str">
        <f t="shared" si="133"/>
        <v>-0.0740599135693281-0.0407210747194156i</v>
      </c>
      <c r="AF346" t="str">
        <f t="shared" si="134"/>
        <v>-8.1958445060114-2.42242462023698i</v>
      </c>
      <c r="AG346" t="str">
        <f t="shared" si="135"/>
        <v>1.02566954644524-0.0580169965016953i</v>
      </c>
      <c r="AH346" t="str">
        <f t="shared" si="136"/>
        <v>0.465827282078512+0.526655057847667i</v>
      </c>
      <c r="AI346">
        <f t="shared" si="137"/>
        <v>-3.0595614346307451</v>
      </c>
      <c r="AJ346">
        <f t="shared" si="138"/>
        <v>48.507186707260395</v>
      </c>
      <c r="AK346"/>
      <c r="AL346"/>
      <c r="AM346"/>
      <c r="AN346"/>
    </row>
    <row r="347" spans="1:40" x14ac:dyDescent="0.25">
      <c r="A347"/>
      <c r="B347">
        <f t="shared" si="139"/>
        <v>21300</v>
      </c>
      <c r="C347" s="237" t="str">
        <f t="shared" si="107"/>
        <v>-0.000168454492972262+0.114977337279503i</v>
      </c>
      <c r="D347" s="208" t="str">
        <f t="shared" si="108"/>
        <v>-5.95829744145208+0.881492919142857i</v>
      </c>
      <c r="E347" t="str">
        <f t="shared" si="109"/>
        <v>2870</v>
      </c>
      <c r="F347" t="str">
        <f t="shared" si="110"/>
        <v>0.777000777000777</v>
      </c>
      <c r="G347" t="str">
        <f t="shared" si="105"/>
        <v>0.777000777000777</v>
      </c>
      <c r="H347" t="str">
        <f t="shared" si="111"/>
        <v>2.24970596291413+3.31780663849707i</v>
      </c>
      <c r="I347" t="str">
        <f t="shared" si="112"/>
        <v>83.6449044018283i</v>
      </c>
      <c r="J347" t="str">
        <f t="shared" si="106"/>
        <v>-8.47042183584444+18.2988284461792i</v>
      </c>
      <c r="K347" t="str">
        <f t="shared" si="113"/>
        <v>3.76444157315542-1.74253822832435i</v>
      </c>
      <c r="L347" t="str">
        <f t="shared" si="114"/>
        <v>0.209645760452363-0.0919787760162157i</v>
      </c>
      <c r="M347" t="str">
        <f t="shared" si="115"/>
        <v>3.97408733360778-1.83451700434057i</v>
      </c>
      <c r="N347" t="str">
        <f t="shared" si="116"/>
        <v>-0.218234559060856i</v>
      </c>
      <c r="O347" t="str">
        <f t="shared" si="117"/>
        <v>0.976281199811927-0.216506394579433i</v>
      </c>
      <c r="P347" t="str">
        <f t="shared" si="118"/>
        <v>0.023718800188073+0.216506394579433i</v>
      </c>
      <c r="Q347" t="str">
        <f t="shared" si="119"/>
        <v>-0.023718800188073+0.00172816448142302i</v>
      </c>
      <c r="R347" t="str">
        <f t="shared" si="120"/>
        <v>-0.333156772735647-9.15232400288022i</v>
      </c>
      <c r="S347" t="str">
        <f t="shared" si="121"/>
        <v>0.0225512461218358i</v>
      </c>
      <c r="T347" t="str">
        <f t="shared" si="122"/>
        <v>0.206396311175737-0.00751310037911809i</v>
      </c>
      <c r="U347" t="str">
        <f t="shared" si="123"/>
        <v>0.0000333333333333334-0.00529933550067911i</v>
      </c>
      <c r="V347" t="str">
        <f t="shared" si="124"/>
        <v>6.66666666666667E-06-0.0529933550067911i</v>
      </c>
      <c r="W347" t="str">
        <f t="shared" si="125"/>
        <v>0.0000276032954037256-0.00481759285688117i</v>
      </c>
      <c r="X347" t="str">
        <f t="shared" si="126"/>
        <v>0.000411405056589222-0.00478235967440236i</v>
      </c>
      <c r="Y347" t="str">
        <f t="shared" si="127"/>
        <v>0.009+0.133831847042925i</v>
      </c>
      <c r="Z347" t="str">
        <f t="shared" si="128"/>
        <v>-0.439572239943359-0.0703129726885152i</v>
      </c>
      <c r="AA347" t="str">
        <f t="shared" si="129"/>
        <v>6.74558208334501-92.4956374339125i</v>
      </c>
      <c r="AB347" t="str">
        <f t="shared" si="130"/>
        <v>0.973454271893358-0.0354350308760551i</v>
      </c>
      <c r="AC347" t="str">
        <f t="shared" si="131"/>
        <v>4.80358612508632-1.92664032210687i</v>
      </c>
      <c r="AD347" t="str">
        <f t="shared" si="132"/>
        <v>0.177117681975105+0.0636622367148229i</v>
      </c>
      <c r="AE347" t="str">
        <f t="shared" si="133"/>
        <v>-0.0733797350879532-0.0404378227279077i</v>
      </c>
      <c r="AF347" t="str">
        <f t="shared" si="134"/>
        <v>-8.20800340436621-2.43631371935421i</v>
      </c>
      <c r="AG347" t="str">
        <f t="shared" si="135"/>
        <v>1.02564133251984-0.0577504900672813i</v>
      </c>
      <c r="AH347" t="str">
        <f t="shared" si="136"/>
        <v>0.461687069738611+0.523918527296597i</v>
      </c>
      <c r="AI347">
        <f t="shared" si="137"/>
        <v>-3.1189571355040702</v>
      </c>
      <c r="AJ347">
        <f t="shared" si="138"/>
        <v>48.612878069405035</v>
      </c>
      <c r="AK347"/>
      <c r="AL347"/>
      <c r="AM347"/>
      <c r="AN347"/>
    </row>
    <row r="348" spans="1:40" x14ac:dyDescent="0.25">
      <c r="A348"/>
      <c r="B348">
        <f t="shared" si="139"/>
        <v>21400</v>
      </c>
      <c r="C348" s="237" t="str">
        <f t="shared" si="107"/>
        <v>-0.000166883833623461+0.114440062292932i</v>
      </c>
      <c r="D348" s="208" t="str">
        <f t="shared" si="108"/>
        <v>-5.9582853997304+0.877373810912479i</v>
      </c>
      <c r="E348" t="str">
        <f t="shared" si="109"/>
        <v>2870</v>
      </c>
      <c r="F348" t="str">
        <f t="shared" si="110"/>
        <v>0.777000777000777</v>
      </c>
      <c r="G348" t="str">
        <f t="shared" si="105"/>
        <v>0.777000777000777</v>
      </c>
      <c r="H348" t="str">
        <f t="shared" si="111"/>
        <v>2.26189116281319+3.32747593149176i</v>
      </c>
      <c r="I348" t="str">
        <f t="shared" si="112"/>
        <v>84.037603483527i</v>
      </c>
      <c r="J348" t="str">
        <f t="shared" si="106"/>
        <v>-8.5595547266709+18.3847384388842i</v>
      </c>
      <c r="K348" t="str">
        <f t="shared" si="113"/>
        <v>3.75672843465022-1.74905521427592i</v>
      </c>
      <c r="L348" t="str">
        <f t="shared" si="114"/>
        <v>0.209327747632621-0.0922704231008451i</v>
      </c>
      <c r="M348" t="str">
        <f t="shared" si="115"/>
        <v>3.96605618228284-1.84132563737677i</v>
      </c>
      <c r="N348" t="str">
        <f t="shared" si="116"/>
        <v>-0.219259134455508i</v>
      </c>
      <c r="O348" t="str">
        <f t="shared" si="117"/>
        <v>0.976058860298203-0.217506554460717i</v>
      </c>
      <c r="P348" t="str">
        <f t="shared" si="118"/>
        <v>0.023941139701797+0.217506554460717i</v>
      </c>
      <c r="Q348" t="str">
        <f t="shared" si="119"/>
        <v>-0.023941139701797+0.00175257999479098i</v>
      </c>
      <c r="R348" t="str">
        <f t="shared" si="120"/>
        <v>-0.333155109411854-9.10944249760445i</v>
      </c>
      <c r="S348" t="str">
        <f t="shared" si="121"/>
        <v>0.0226571205167741i</v>
      </c>
      <c r="T348" t="str">
        <f t="shared" si="122"/>
        <v>0.206393736508848-0.00754833546472344i</v>
      </c>
      <c r="U348" t="str">
        <f t="shared" si="123"/>
        <v>0.0000333333333333333-0.00527457225067592i</v>
      </c>
      <c r="V348" t="str">
        <f t="shared" si="124"/>
        <v>6.66666666666667E-06-0.0527457225067592i</v>
      </c>
      <c r="W348" t="str">
        <f t="shared" si="125"/>
        <v>0.0000276032953060189-0.00479508088245178i</v>
      </c>
      <c r="X348" t="str">
        <f t="shared" si="126"/>
        <v>0.000407849099574547-0.00476029639432825i</v>
      </c>
      <c r="Y348" t="str">
        <f t="shared" si="127"/>
        <v>0.009+0.134460165573643i</v>
      </c>
      <c r="Z348" t="str">
        <f t="shared" si="128"/>
        <v>-0.435400864030055-0.0693167609065524i</v>
      </c>
      <c r="AA348" t="str">
        <f t="shared" si="129"/>
        <v>6.67595659527959-92.0370520285774i</v>
      </c>
      <c r="AB348" t="str">
        <f t="shared" si="130"/>
        <v>0.973442128650742-0.0356012147792831i</v>
      </c>
      <c r="AC348" t="str">
        <f t="shared" si="131"/>
        <v>4.79517274293499-1.93362036595938i</v>
      </c>
      <c r="AD348" t="str">
        <f t="shared" si="132"/>
        <v>0.177186948748328+0.064025029829222i</v>
      </c>
      <c r="AE348" t="str">
        <f t="shared" si="133"/>
        <v>-0.072709342895164-0.0401585786693427i</v>
      </c>
      <c r="AF348" t="str">
        <f t="shared" si="134"/>
        <v>-8.22017656254359-2.45010212057928i</v>
      </c>
      <c r="AG348" t="str">
        <f t="shared" si="135"/>
        <v>1.02561355391783-0.0574868166841118i</v>
      </c>
      <c r="AH348" t="str">
        <f t="shared" si="136"/>
        <v>0.45760723919054+0.521212208835198i</v>
      </c>
      <c r="AI348">
        <f t="shared" si="137"/>
        <v>-3.1779483804128983</v>
      </c>
      <c r="AJ348">
        <f t="shared" si="138"/>
        <v>48.71792759918187</v>
      </c>
      <c r="AK348"/>
      <c r="AL348"/>
      <c r="AM348"/>
      <c r="AN348"/>
    </row>
    <row r="349" spans="1:40" x14ac:dyDescent="0.25">
      <c r="A349"/>
      <c r="B349">
        <f t="shared" si="139"/>
        <v>21500</v>
      </c>
      <c r="C349" s="237" t="str">
        <f t="shared" si="107"/>
        <v>-0.000165335039382414+0.113907785181476i</v>
      </c>
      <c r="D349" s="208" t="str">
        <f t="shared" si="108"/>
        <v>-5.95827352564122+0.87329301972465i</v>
      </c>
      <c r="E349" t="str">
        <f t="shared" si="109"/>
        <v>2870</v>
      </c>
      <c r="F349" t="str">
        <f t="shared" si="110"/>
        <v>0.777000777000777</v>
      </c>
      <c r="G349" t="str">
        <f t="shared" si="105"/>
        <v>0.777000777000777</v>
      </c>
      <c r="H349" t="str">
        <f t="shared" si="111"/>
        <v>2.27409007453692+3.33708347309878i</v>
      </c>
      <c r="I349" t="str">
        <f t="shared" si="112"/>
        <v>84.4303025652257i</v>
      </c>
      <c r="J349" t="str">
        <f t="shared" si="106"/>
        <v>-8.64910510176352+18.4706484315893i</v>
      </c>
      <c r="K349" t="str">
        <f t="shared" si="113"/>
        <v>3.74900934073932-1.75551908400205i</v>
      </c>
      <c r="L349" t="str">
        <f t="shared" si="114"/>
        <v>0.209009215392833-0.092560530082107i</v>
      </c>
      <c r="M349" t="str">
        <f t="shared" si="115"/>
        <v>3.95801855613215-1.84807961408416i</v>
      </c>
      <c r="N349" t="str">
        <f t="shared" si="116"/>
        <v>-0.22028370985016i</v>
      </c>
      <c r="O349" t="str">
        <f t="shared" si="117"/>
        <v>0.975835496162155-0.218506486013485i</v>
      </c>
      <c r="P349" t="str">
        <f t="shared" si="118"/>
        <v>0.024164503837845+0.218506486013485i</v>
      </c>
      <c r="Q349" t="str">
        <f t="shared" si="119"/>
        <v>-0.024164503837845+0.001777223836675i</v>
      </c>
      <c r="R349" t="str">
        <f t="shared" si="120"/>
        <v>-0.333153438267603-9.06695935970783i</v>
      </c>
      <c r="S349" t="str">
        <f t="shared" si="121"/>
        <v>0.0227629949117122i</v>
      </c>
      <c r="T349" t="str">
        <f t="shared" si="122"/>
        <v>0.206391149769731-0.00758357002010487i</v>
      </c>
      <c r="U349" t="str">
        <f t="shared" si="123"/>
        <v>0.0000333333333333333-0.00525003935648674i</v>
      </c>
      <c r="V349" t="str">
        <f t="shared" si="124"/>
        <v>6.66666666666667E-06-0.0525003935648674i</v>
      </c>
      <c r="W349" t="str">
        <f t="shared" si="125"/>
        <v>0.0000276032952078545-0.00477277832239877i</v>
      </c>
      <c r="X349" t="str">
        <f t="shared" si="126"/>
        <v>0.000404342229474402-0.00473843445185437i</v>
      </c>
      <c r="Y349" t="str">
        <f t="shared" si="127"/>
        <v>0.009+0.135088484104361i</v>
      </c>
      <c r="Z349" t="str">
        <f t="shared" si="128"/>
        <v>-0.431288847407288-0.0683397873511681i</v>
      </c>
      <c r="AA349" t="str">
        <f t="shared" si="129"/>
        <v>6.60742980412115-91.5830987459483i</v>
      </c>
      <c r="AB349" t="str">
        <f t="shared" si="130"/>
        <v>0.973429928470276-0.0357673961817459i</v>
      </c>
      <c r="AC349" t="str">
        <f t="shared" si="131"/>
        <v>4.78675272424739-1.9405440243372i</v>
      </c>
      <c r="AD349" t="str">
        <f t="shared" si="132"/>
        <v>0.177256549541681+0.0643874374886272i</v>
      </c>
      <c r="AE349" t="str">
        <f t="shared" si="133"/>
        <v>-0.0720485491611651-0.0398832586042591i</v>
      </c>
      <c r="AF349" t="str">
        <f t="shared" si="134"/>
        <v>-8.23236360017814-2.46379045337413i</v>
      </c>
      <c r="AG349" t="str">
        <f t="shared" si="135"/>
        <v>1.02558620073925-0.057225932355778i</v>
      </c>
      <c r="AH349" t="str">
        <f t="shared" si="136"/>
        <v>0.453586621612995+0.518535575981339i</v>
      </c>
      <c r="AI349">
        <f t="shared" si="137"/>
        <v>-3.2365399532915564</v>
      </c>
      <c r="AJ349">
        <f t="shared" si="138"/>
        <v>48.822337088968993</v>
      </c>
      <c r="AK349"/>
      <c r="AL349"/>
      <c r="AM349"/>
      <c r="AN349"/>
    </row>
    <row r="350" spans="1:40" x14ac:dyDescent="0.25">
      <c r="A350"/>
      <c r="B350">
        <f t="shared" si="139"/>
        <v>21600</v>
      </c>
      <c r="C350" s="237" t="str">
        <f t="shared" si="107"/>
        <v>-0.000163807706279879+0.113380436530786i</v>
      </c>
      <c r="D350" s="208" t="str">
        <f t="shared" si="108"/>
        <v>-5.95826181608744+0.869250013402693i</v>
      </c>
      <c r="E350" t="str">
        <f t="shared" si="109"/>
        <v>2870</v>
      </c>
      <c r="F350" t="str">
        <f t="shared" si="110"/>
        <v>0.777000777000777</v>
      </c>
      <c r="G350" t="str">
        <f t="shared" si="105"/>
        <v>0.777000777000777</v>
      </c>
      <c r="H350" t="str">
        <f t="shared" si="111"/>
        <v>2.28630232287773+3.34662935301497i</v>
      </c>
      <c r="I350" t="str">
        <f t="shared" si="112"/>
        <v>84.8230016469244i</v>
      </c>
      <c r="J350" t="str">
        <f t="shared" si="106"/>
        <v>-8.73907296112231+18.5565584242944i</v>
      </c>
      <c r="K350" t="str">
        <f t="shared" si="113"/>
        <v>3.74128458113245-1.76193010445479i</v>
      </c>
      <c r="L350" t="str">
        <f t="shared" si="114"/>
        <v>0.208690172869351-0.0928490978152084i</v>
      </c>
      <c r="M350" t="str">
        <f t="shared" si="115"/>
        <v>3.9499747540018-1.85477920227i</v>
      </c>
      <c r="N350" t="str">
        <f t="shared" si="116"/>
        <v>-0.221308285244812i</v>
      </c>
      <c r="O350" t="str">
        <f t="shared" si="117"/>
        <v>0.975611107638259-0.219506188188055i</v>
      </c>
      <c r="P350" t="str">
        <f t="shared" si="118"/>
        <v>0.024388892361741+0.219506188188055i</v>
      </c>
      <c r="Q350" t="str">
        <f t="shared" si="119"/>
        <v>-0.024388892361741+0.00180209705675699i</v>
      </c>
      <c r="R350" t="str">
        <f t="shared" si="120"/>
        <v>-0.333151759302879-9.02486905630166i</v>
      </c>
      <c r="S350" t="str">
        <f t="shared" si="121"/>
        <v>0.0228688693066504i</v>
      </c>
      <c r="T350" t="str">
        <f t="shared" si="122"/>
        <v>0.206388550958196-0.00761880404277819i</v>
      </c>
      <c r="U350" t="str">
        <f t="shared" si="123"/>
        <v>0.0000333333333333334-0.00522573361872523i</v>
      </c>
      <c r="V350" t="str">
        <f t="shared" si="124"/>
        <v>6.66666666666667E-06-0.0522573361872523i</v>
      </c>
      <c r="W350" t="str">
        <f t="shared" si="125"/>
        <v>0.0000276032951092326-0.0047506822681891i</v>
      </c>
      <c r="X350" t="str">
        <f t="shared" si="126"/>
        <v>0.000400883548839707-0.00471677112165052i</v>
      </c>
      <c r="Y350" t="str">
        <f t="shared" si="127"/>
        <v>0.009+0.135716802635079i</v>
      </c>
      <c r="Z350" t="str">
        <f t="shared" si="128"/>
        <v>-0.427235065401464-0.0673815844310828i</v>
      </c>
      <c r="AA350" t="str">
        <f t="shared" si="129"/>
        <v>6.5399782919354-91.1337065170235i</v>
      </c>
      <c r="AB350" t="str">
        <f t="shared" si="130"/>
        <v>0.973417671351066-0.0359335750717267i</v>
      </c>
      <c r="AC350" t="str">
        <f t="shared" si="131"/>
        <v>4.77832637922969-1.9474115662984i</v>
      </c>
      <c r="AD350" t="str">
        <f t="shared" si="132"/>
        <v>0.177326484074765+0.0647494638230168i</v>
      </c>
      <c r="AE350" t="str">
        <f t="shared" si="133"/>
        <v>-0.071397170557636-0.0396117808696872i</v>
      </c>
      <c r="AF350" t="str">
        <f t="shared" si="134"/>
        <v>-8.24456413896517-2.47737933961228i</v>
      </c>
      <c r="AG350" t="str">
        <f t="shared" si="135"/>
        <v>1.02555926336241-0.0569677940037648i</v>
      </c>
      <c r="AH350" t="str">
        <f t="shared" si="136"/>
        <v>0.449624076431489+0.515888114857142i</v>
      </c>
      <c r="AI350">
        <f t="shared" si="137"/>
        <v>-3.2947365623026963</v>
      </c>
      <c r="AJ350">
        <f t="shared" si="138"/>
        <v>48.926108394722974</v>
      </c>
      <c r="AK350"/>
      <c r="AL350"/>
      <c r="AM350"/>
      <c r="AN350"/>
    </row>
    <row r="351" spans="1:40" x14ac:dyDescent="0.25">
      <c r="A351"/>
      <c r="B351">
        <f t="shared" si="139"/>
        <v>21700</v>
      </c>
      <c r="C351" s="237" t="str">
        <f t="shared" si="107"/>
        <v>-0.000162301439633131+0.112857948206029i</v>
      </c>
      <c r="D351" s="208" t="str">
        <f t="shared" si="108"/>
        <v>-5.95825026804315+0.865244269579556i</v>
      </c>
      <c r="E351" t="str">
        <f t="shared" si="109"/>
        <v>2870</v>
      </c>
      <c r="F351" t="str">
        <f t="shared" si="110"/>
        <v>0.777000777000777</v>
      </c>
      <c r="G351" t="str">
        <f t="shared" si="105"/>
        <v>0.777000777000777</v>
      </c>
      <c r="H351" t="str">
        <f t="shared" si="111"/>
        <v>2.298527534629+3.35611366336043i</v>
      </c>
      <c r="I351" t="str">
        <f t="shared" si="112"/>
        <v>85.2157007286231i</v>
      </c>
      <c r="J351" t="str">
        <f t="shared" si="106"/>
        <v>-8.82945830474727+18.6424684169994i</v>
      </c>
      <c r="K351" t="str">
        <f t="shared" si="113"/>
        <v>3.73355444281796-1.76828854119475i</v>
      </c>
      <c r="L351" t="str">
        <f t="shared" si="114"/>
        <v>0.208370629164613-0.093136127215472i</v>
      </c>
      <c r="M351" t="str">
        <f t="shared" si="115"/>
        <v>3.94192507198257-1.86142466841022i</v>
      </c>
      <c r="N351" t="str">
        <f t="shared" si="116"/>
        <v>-0.222332860639464i</v>
      </c>
      <c r="O351" t="str">
        <f t="shared" si="117"/>
        <v>0.975385694962069-0.220505659934982i</v>
      </c>
      <c r="P351" t="str">
        <f t="shared" si="118"/>
        <v>0.0246143050379311+0.220505659934982i</v>
      </c>
      <c r="Q351" t="str">
        <f t="shared" si="119"/>
        <v>-0.0246143050379311+0.001827200704482i</v>
      </c>
      <c r="R351" t="str">
        <f t="shared" si="120"/>
        <v>-0.333150072516087-8.98316615648666i</v>
      </c>
      <c r="S351" t="str">
        <f t="shared" si="121"/>
        <v>0.0229747437015885i</v>
      </c>
      <c r="T351" t="str">
        <f t="shared" si="122"/>
        <v>0.206385940074065-0.00765403753022272i</v>
      </c>
      <c r="U351" t="str">
        <f t="shared" si="123"/>
        <v>0.0000333333333333333-0.00520165189697994i</v>
      </c>
      <c r="V351" t="str">
        <f t="shared" si="124"/>
        <v>6.66666666666667E-06-0.0520165189697994i</v>
      </c>
      <c r="W351" t="str">
        <f t="shared" si="125"/>
        <v>0.000027603295010153-0.00472878986490325i</v>
      </c>
      <c r="X351" t="str">
        <f t="shared" si="126"/>
        <v>0.000397472180595245-0.00469530372701793i</v>
      </c>
      <c r="Y351" t="str">
        <f t="shared" si="127"/>
        <v>0.009+0.136345121165797i</v>
      </c>
      <c r="Z351" t="str">
        <f t="shared" si="128"/>
        <v>-0.423238419903325-0.0664416982424693i</v>
      </c>
      <c r="AA351" t="str">
        <f t="shared" si="129"/>
        <v>6.47357926943806-90.6888057361617i</v>
      </c>
      <c r="AB351" t="str">
        <f t="shared" si="130"/>
        <v>0.973405357292272-0.0360997514373371i</v>
      </c>
      <c r="AC351" t="str">
        <f t="shared" si="131"/>
        <v>4.76989401526362-1.95422325970968i</v>
      </c>
      <c r="AD351" t="str">
        <f t="shared" si="132"/>
        <v>0.177396752071821+0.0651111128810276i</v>
      </c>
      <c r="AE351" t="str">
        <f t="shared" si="133"/>
        <v>-0.0707550281285869-0.0393440660042632i</v>
      </c>
      <c r="AF351" t="str">
        <f t="shared" si="134"/>
        <v>-8.25677780267215-2.49086939378087i</v>
      </c>
      <c r="AG351" t="str">
        <f t="shared" si="135"/>
        <v>1.02553273243452-0.0567123594434449i</v>
      </c>
      <c r="AH351" t="str">
        <f t="shared" si="136"/>
        <v>0.445718490500664+0.513269323804779i</v>
      </c>
      <c r="AI351">
        <f t="shared" si="137"/>
        <v>-3.3525428413419962</v>
      </c>
      <c r="AJ351">
        <f t="shared" si="138"/>
        <v>49.029243432992388</v>
      </c>
      <c r="AK351"/>
      <c r="AL351"/>
      <c r="AM351"/>
      <c r="AN351"/>
    </row>
    <row r="352" spans="1:40" x14ac:dyDescent="0.25">
      <c r="A352"/>
      <c r="B352">
        <f t="shared" si="139"/>
        <v>21800</v>
      </c>
      <c r="C352" s="237" t="str">
        <f t="shared" si="107"/>
        <v>-0.000160815853790946+0.112340253322536i</v>
      </c>
      <c r="D352" s="208" t="str">
        <f t="shared" si="108"/>
        <v>-5.95823887855169+0.861275275472776i</v>
      </c>
      <c r="E352" t="str">
        <f t="shared" si="109"/>
        <v>2870</v>
      </c>
      <c r="F352" t="str">
        <f t="shared" si="110"/>
        <v>0.777000777000777</v>
      </c>
      <c r="G352" t="str">
        <f t="shared" si="105"/>
        <v>0.777000777000777</v>
      </c>
      <c r="H352" t="str">
        <f t="shared" si="111"/>
        <v>2.310765338598+3.36553649864929i</v>
      </c>
      <c r="I352" t="str">
        <f t="shared" si="112"/>
        <v>85.6083998103219i</v>
      </c>
      <c r="J352" t="str">
        <f t="shared" si="106"/>
        <v>-8.92026113263839+18.7283784097045i</v>
      </c>
      <c r="K352" t="str">
        <f t="shared" si="113"/>
        <v>3.72581921008079-1.7745946584302i</v>
      </c>
      <c r="L352" t="str">
        <f t="shared" si="114"/>
        <v>0.208050593346754-0.0934216192578143i</v>
      </c>
      <c r="M352" t="str">
        <f t="shared" si="115"/>
        <v>3.93386980342754-1.86801627768801i</v>
      </c>
      <c r="N352" t="str">
        <f t="shared" si="116"/>
        <v>-0.223357436034116i</v>
      </c>
      <c r="O352" t="str">
        <f t="shared" si="117"/>
        <v>0.975159258370212-0.221504900205069i</v>
      </c>
      <c r="P352" t="str">
        <f t="shared" si="118"/>
        <v>0.024840741629788+0.221504900205069i</v>
      </c>
      <c r="Q352" t="str">
        <f t="shared" si="119"/>
        <v>-0.024840741629788+0.00185253582904701i</v>
      </c>
      <c r="R352" t="str">
        <f t="shared" si="120"/>
        <v>-0.333148377907985-8.94184532901275i</v>
      </c>
      <c r="S352" t="str">
        <f t="shared" si="121"/>
        <v>0.0230806180965268i</v>
      </c>
      <c r="T352" t="str">
        <f t="shared" si="122"/>
        <v>0.206383317117155-0.00768927047997159i</v>
      </c>
      <c r="U352" t="str">
        <f t="shared" si="123"/>
        <v>0.0000333333333333333-0.00517779110846169i</v>
      </c>
      <c r="V352" t="str">
        <f t="shared" si="124"/>
        <v>6.66666666666667E-06-0.0517779110846169i</v>
      </c>
      <c r="W352" t="str">
        <f t="shared" si="125"/>
        <v>0.0000276032949106156-0.00470709831000562i</v>
      </c>
      <c r="X352" t="str">
        <f t="shared" si="126"/>
        <v>0.000394107267488322-0.00467402963881734i</v>
      </c>
      <c r="Y352" t="str">
        <f t="shared" si="127"/>
        <v>0.009+0.136973439696515i</v>
      </c>
      <c r="Z352" t="str">
        <f t="shared" si="128"/>
        <v>-0.419297838618227-0.0655196881005376i</v>
      </c>
      <c r="AA352" t="str">
        <f t="shared" si="129"/>
        <v>6.40821055567994-90.2483282233847i</v>
      </c>
      <c r="AB352" t="str">
        <f t="shared" si="130"/>
        <v>0.97339298629303-0.0362659252669423i</v>
      </c>
      <c r="AC352" t="str">
        <f t="shared" si="131"/>
        <v>4.76145593692224-1.96097937128371i</v>
      </c>
      <c r="AD352" t="str">
        <f t="shared" si="132"/>
        <v>0.177467353261613+0.0654723886318076i</v>
      </c>
      <c r="AE352" t="str">
        <f t="shared" si="133"/>
        <v>-0.0701219471655384-0.0390800366762183i</v>
      </c>
      <c r="AF352" t="str">
        <f t="shared" si="134"/>
        <v>-8.26900421714969-2.50426122317651i</v>
      </c>
      <c r="AG352" t="str">
        <f t="shared" si="135"/>
        <v>1.02550659886268-0.0564595873608356i</v>
      </c>
      <c r="AH352" t="str">
        <f t="shared" si="136"/>
        <v>0.441868777314245+0.510678713016481i</v>
      </c>
      <c r="AI352">
        <f t="shared" si="137"/>
        <v>-3.4099633515048784</v>
      </c>
      <c r="AJ352">
        <f t="shared" si="138"/>
        <v>49.131744178038645</v>
      </c>
      <c r="AK352"/>
      <c r="AL352"/>
      <c r="AM352"/>
      <c r="AN352"/>
    </row>
    <row r="353" spans="1:40" x14ac:dyDescent="0.25">
      <c r="A353"/>
      <c r="B353">
        <f t="shared" si="139"/>
        <v>21900</v>
      </c>
      <c r="C353" s="237" t="str">
        <f t="shared" si="107"/>
        <v>-0.00015935057188674+0.111827286217266i</v>
      </c>
      <c r="D353" s="208" t="str">
        <f t="shared" si="108"/>
        <v>-5.95822764472376+0.857342527665706i</v>
      </c>
      <c r="E353" t="str">
        <f t="shared" si="109"/>
        <v>2870</v>
      </c>
      <c r="F353" t="str">
        <f t="shared" si="110"/>
        <v>0.777000777000777</v>
      </c>
      <c r="G353" t="str">
        <f t="shared" si="105"/>
        <v>0.777000777000777</v>
      </c>
      <c r="H353" t="str">
        <f t="shared" si="111"/>
        <v>2.32301536561846+3.37489795576043i</v>
      </c>
      <c r="I353" t="str">
        <f t="shared" si="112"/>
        <v>86.0010988920206i</v>
      </c>
      <c r="J353" t="str">
        <f t="shared" si="106"/>
        <v>-9.0114814447957+18.8142884024095i</v>
      </c>
      <c r="K353" t="str">
        <f t="shared" si="113"/>
        <v>3.71807916452015-1.7808487190546i</v>
      </c>
      <c r="L353" t="str">
        <f t="shared" si="114"/>
        <v>0.207730074449233-0.0937055749762223i</v>
      </c>
      <c r="M353" t="str">
        <f t="shared" si="115"/>
        <v>3.92580923896938-1.87455429403082i</v>
      </c>
      <c r="N353" t="str">
        <f t="shared" si="116"/>
        <v>-0.224382011428768i</v>
      </c>
      <c r="O353" t="str">
        <f t="shared" si="117"/>
        <v>0.974931798100392-0.222503907949357i</v>
      </c>
      <c r="P353" t="str">
        <f t="shared" si="118"/>
        <v>0.025068201899608+0.222503907949357i</v>
      </c>
      <c r="Q353" t="str">
        <f t="shared" si="119"/>
        <v>-0.025068201899608+0.001878103479411i</v>
      </c>
      <c r="R353" t="str">
        <f t="shared" si="120"/>
        <v>-0.333146675477431-8.90090134000455i</v>
      </c>
      <c r="S353" t="str">
        <f t="shared" si="121"/>
        <v>0.0231864924914649i</v>
      </c>
      <c r="T353" t="str">
        <f t="shared" si="122"/>
        <v>0.206380682087285-0.00772450288951395i</v>
      </c>
      <c r="U353" t="str">
        <f t="shared" si="123"/>
        <v>0.0000333333333333334-0.0051541482266879i</v>
      </c>
      <c r="V353" t="str">
        <f t="shared" si="124"/>
        <v>6.66666666666667E-06-0.051541482266879i</v>
      </c>
      <c r="W353" t="str">
        <f t="shared" si="125"/>
        <v>0.0000276032948106209-0.00468560485214841i</v>
      </c>
      <c r="X353" t="str">
        <f t="shared" si="126"/>
        <v>0.000390787971554663-0.00465294627442461i</v>
      </c>
      <c r="Y353" t="str">
        <f t="shared" si="127"/>
        <v>0.009+0.137601758227233i</v>
      </c>
      <c r="Z353" t="str">
        <f t="shared" si="128"/>
        <v>-0.41541227434088-0.064615126089444i</v>
      </c>
      <c r="AA353" t="str">
        <f t="shared" si="129"/>
        <v>6.34385055849662-89.8122071878337i</v>
      </c>
      <c r="AB353" t="str">
        <f t="shared" si="130"/>
        <v>0.973380558352488-0.0364320965486998i</v>
      </c>
      <c r="AC353" t="str">
        <f t="shared" si="131"/>
        <v>4.75301244598746-1.96768016661168i</v>
      </c>
      <c r="AD353" t="str">
        <f t="shared" si="132"/>
        <v>0.177538287377284+0.0658332949668467i</v>
      </c>
      <c r="AE353" t="str">
        <f t="shared" si="133"/>
        <v>-0.0694977570868161-0.038819617614119i</v>
      </c>
      <c r="AF353" t="str">
        <f t="shared" si="134"/>
        <v>-8.28124301034222-2.51755542809472i</v>
      </c>
      <c r="AG353" t="str">
        <f t="shared" si="135"/>
        <v>1.02548085380525-0.0562094372900645i</v>
      </c>
      <c r="AH353" t="str">
        <f t="shared" si="136"/>
        <v>0.438073876241235+0.508115804178003i</v>
      </c>
      <c r="AI353">
        <f t="shared" si="137"/>
        <v>-3.4670025825206179</v>
      </c>
      <c r="AJ353">
        <f t="shared" si="138"/>
        <v>49.233612659073522</v>
      </c>
      <c r="AK353"/>
      <c r="AL353"/>
      <c r="AM353"/>
      <c r="AN353"/>
    </row>
    <row r="354" spans="1:40" x14ac:dyDescent="0.25">
      <c r="A354"/>
      <c r="B354">
        <f t="shared" si="139"/>
        <v>22000</v>
      </c>
      <c r="C354" s="237" t="str">
        <f t="shared" si="107"/>
        <v>-0.000157905225599536+0.111318982421038i</v>
      </c>
      <c r="D354" s="208" t="str">
        <f t="shared" si="108"/>
        <v>-5.95821656373556+0.853445531894625i</v>
      </c>
      <c r="E354" t="str">
        <f t="shared" si="109"/>
        <v>2870</v>
      </c>
      <c r="F354" t="str">
        <f t="shared" si="110"/>
        <v>0.777000777000777</v>
      </c>
      <c r="G354" t="str">
        <f t="shared" si="105"/>
        <v>0.777000777000777</v>
      </c>
      <c r="H354" t="str">
        <f t="shared" si="111"/>
        <v>2.33527724856284+3.38419813390826i</v>
      </c>
      <c r="I354" t="str">
        <f t="shared" si="112"/>
        <v>86.3937979737193i</v>
      </c>
      <c r="J354" t="str">
        <f t="shared" si="106"/>
        <v>-9.1031192412191+18.9001983951147i</v>
      </c>
      <c r="K354" t="str">
        <f t="shared" si="113"/>
        <v>3.71033458506677-1.78705098468238i</v>
      </c>
      <c r="L354" t="str">
        <f t="shared" si="114"/>
        <v>0.207409081470455-0.0939879954632285i</v>
      </c>
      <c r="M354" t="str">
        <f t="shared" si="115"/>
        <v>3.91774366653723-1.88103898014561i</v>
      </c>
      <c r="N354" t="str">
        <f t="shared" si="116"/>
        <v>-0.22540658682342i</v>
      </c>
      <c r="O354" t="str">
        <f t="shared" si="117"/>
        <v>0.974703314391386-0.223502682119134i</v>
      </c>
      <c r="P354" t="str">
        <f t="shared" si="118"/>
        <v>0.025296685608614+0.223502682119134i</v>
      </c>
      <c r="Q354" t="str">
        <f t="shared" si="119"/>
        <v>-0.025296685608614+0.001903904704286i</v>
      </c>
      <c r="R354" t="str">
        <f t="shared" si="120"/>
        <v>-0.33314496522437-8.8603290507477i</v>
      </c>
      <c r="S354" t="str">
        <f t="shared" si="121"/>
        <v>0.0232923668864032i</v>
      </c>
      <c r="T354" t="str">
        <f t="shared" si="122"/>
        <v>0.206378034984272-0.00775973475636406i</v>
      </c>
      <c r="U354" t="str">
        <f t="shared" si="123"/>
        <v>0.0000333333333333333-0.00513072028020294i</v>
      </c>
      <c r="V354" t="str">
        <f t="shared" si="124"/>
        <v>6.66666666666667E-06-0.0513072028020294i</v>
      </c>
      <c r="W354" t="str">
        <f t="shared" si="125"/>
        <v>0.0000276032947101683-0.00466430679000832i</v>
      </c>
      <c r="X354" t="str">
        <f t="shared" si="126"/>
        <v>0.000387513473601028-0.00463205109671378i</v>
      </c>
      <c r="Y354" t="str">
        <f t="shared" si="127"/>
        <v>0.009+0.138230076757951i</v>
      </c>
      <c r="Z354" t="str">
        <f t="shared" si="128"/>
        <v>-0.411580704253758-0.0637275966297379i</v>
      </c>
      <c r="AA354" t="str">
        <f t="shared" si="129"/>
        <v>6.2804782556913-89.3803771923457i</v>
      </c>
      <c r="AB354" t="str">
        <f t="shared" si="130"/>
        <v>0.973368073469781-0.036598265270886i</v>
      </c>
      <c r="AC354" t="str">
        <f t="shared" si="131"/>
        <v>4.74456384146553-1.97432591019716i</v>
      </c>
      <c r="AD354" t="str">
        <f t="shared" si="132"/>
        <v>0.177609554156242+0.066193835701732i</v>
      </c>
      <c r="AE354" t="str">
        <f t="shared" si="133"/>
        <v>-0.0688822913208469-0.038562735540233i</v>
      </c>
      <c r="AF354" t="str">
        <f t="shared" si="134"/>
        <v>-8.2934938122984-2.53075260201364i</v>
      </c>
      <c r="AG354" t="str">
        <f t="shared" si="135"/>
        <v>1.02545548866347-0.0559618695915427i</v>
      </c>
      <c r="AH354" t="str">
        <f t="shared" si="136"/>
        <v>0.434332751787728+0.505580130125122i</v>
      </c>
      <c r="AI354">
        <f t="shared" si="137"/>
        <v>-3.5236649541501608</v>
      </c>
      <c r="AJ354">
        <f t="shared" si="138"/>
        <v>49.334850957593311</v>
      </c>
      <c r="AK354"/>
      <c r="AL354"/>
      <c r="AM354"/>
      <c r="AN354"/>
    </row>
    <row r="355" spans="1:40" x14ac:dyDescent="0.25">
      <c r="A355"/>
      <c r="B355">
        <f t="shared" si="139"/>
        <v>22100</v>
      </c>
      <c r="C355" s="237" t="str">
        <f t="shared" si="107"/>
        <v>-0.000156479454922478+0.110815278631523i</v>
      </c>
      <c r="D355" s="208" t="str">
        <f t="shared" si="108"/>
        <v>-5.95820563282703+0.849583802841677i</v>
      </c>
      <c r="E355" t="str">
        <f t="shared" si="109"/>
        <v>2870</v>
      </c>
      <c r="F355" t="str">
        <f t="shared" si="110"/>
        <v>0.777000777000777</v>
      </c>
      <c r="G355" t="str">
        <f t="shared" si="105"/>
        <v>0.777000777000777</v>
      </c>
      <c r="H355" t="str">
        <f t="shared" si="111"/>
        <v>2.34755062235413+3.39343713461352i</v>
      </c>
      <c r="I355" t="str">
        <f t="shared" si="112"/>
        <v>86.786497055418i</v>
      </c>
      <c r="J355" t="str">
        <f t="shared" si="106"/>
        <v>-9.1951745219088+18.9861083878197i</v>
      </c>
      <c r="K355" t="str">
        <f t="shared" si="113"/>
        <v>3.70258574799987-1.79320171568349i</v>
      </c>
      <c r="L355" t="str">
        <f t="shared" si="114"/>
        <v>0.207087623373418-0.0942688818693838i</v>
      </c>
      <c r="M355" t="str">
        <f t="shared" si="115"/>
        <v>3.90967337137329-1.88747059755287i</v>
      </c>
      <c r="N355" t="str">
        <f t="shared" si="116"/>
        <v>-0.226431162218072i</v>
      </c>
      <c r="O355" t="str">
        <f t="shared" si="117"/>
        <v>0.974473807483046-0.224501221665931i</v>
      </c>
      <c r="P355" t="str">
        <f t="shared" si="118"/>
        <v>0.025526192516954+0.224501221665931i</v>
      </c>
      <c r="Q355" t="str">
        <f t="shared" si="119"/>
        <v>-0.025526192516954+0.00192994055214099i</v>
      </c>
      <c r="R355" t="str">
        <f t="shared" si="120"/>
        <v>-0.333143247147966-8.82012341553631i</v>
      </c>
      <c r="S355" t="str">
        <f t="shared" si="121"/>
        <v>0.0233982412813413i</v>
      </c>
      <c r="T355" t="str">
        <f t="shared" si="122"/>
        <v>0.206375375807927-0.00779496607801763i</v>
      </c>
      <c r="U355" t="str">
        <f t="shared" si="123"/>
        <v>0.0000333333333333334-0.00510750435133325i</v>
      </c>
      <c r="V355" t="str">
        <f t="shared" si="124"/>
        <v>6.66666666666667E-06-0.0510750435133325i</v>
      </c>
      <c r="W355" t="str">
        <f t="shared" si="125"/>
        <v>0.0000276032946092581-0.00464320147115484i</v>
      </c>
      <c r="X355" t="str">
        <f t="shared" si="126"/>
        <v>0.000384282972703924-0.0046113416130667i</v>
      </c>
      <c r="Y355" t="str">
        <f t="shared" si="127"/>
        <v>0.009+0.138858395288669i</v>
      </c>
      <c r="Z355" t="str">
        <f t="shared" si="128"/>
        <v>-0.40780212924829-0.0628566960625802i</v>
      </c>
      <c r="AA355" t="str">
        <f t="shared" si="129"/>
        <v>6.21807317692006-88.952774119117i</v>
      </c>
      <c r="AB355" t="str">
        <f t="shared" si="130"/>
        <v>0.973355531644018-0.0367644314216895i</v>
      </c>
      <c r="AC355" t="str">
        <f t="shared" si="131"/>
        <v>4.73611041960332-1.98091686548659i</v>
      </c>
      <c r="AD355" t="str">
        <f t="shared" si="132"/>
        <v>0.177681153340034+0.0665540145778724i</v>
      </c>
      <c r="AE355" t="str">
        <f t="shared" si="133"/>
        <v>-0.0682753871932918-0.0383093191064213i</v>
      </c>
      <c r="AF355" t="str">
        <f t="shared" si="134"/>
        <v>-8.30575625518116-2.54385333177184i</v>
      </c>
      <c r="AG355" t="str">
        <f t="shared" si="135"/>
        <v>1.02543049507352-0.0557168454308103i</v>
      </c>
      <c r="AH355" t="str">
        <f t="shared" si="136"/>
        <v>0.430644392883141+0.503071234512572i</v>
      </c>
      <c r="AI355">
        <f t="shared" si="137"/>
        <v>-3.5799548175510494</v>
      </c>
      <c r="AJ355">
        <f t="shared" si="138"/>
        <v>49.435461204818132</v>
      </c>
      <c r="AK355"/>
      <c r="AL355"/>
      <c r="AM355"/>
      <c r="AN355"/>
    </row>
    <row r="356" spans="1:40" x14ac:dyDescent="0.25">
      <c r="A356"/>
      <c r="B356">
        <f t="shared" si="139"/>
        <v>22200</v>
      </c>
      <c r="C356" s="237" t="str">
        <f t="shared" si="107"/>
        <v>-0.000155072907938636+0.110316112686961i</v>
      </c>
      <c r="D356" s="208" t="str">
        <f t="shared" si="108"/>
        <v>-5.95819484930016+0.845756863933368i</v>
      </c>
      <c r="E356" t="str">
        <f t="shared" si="109"/>
        <v>2870</v>
      </c>
      <c r="F356" t="str">
        <f t="shared" si="110"/>
        <v>0.777000777000777</v>
      </c>
      <c r="G356" t="str">
        <f t="shared" si="105"/>
        <v>0.777000777000777</v>
      </c>
      <c r="H356" t="str">
        <f t="shared" si="111"/>
        <v>2.35983512397722+3.40261506167417i</v>
      </c>
      <c r="I356" t="str">
        <f t="shared" si="112"/>
        <v>87.1791961371167i</v>
      </c>
      <c r="J356" t="str">
        <f t="shared" si="106"/>
        <v>-9.2876472868645+19.0720183805248i</v>
      </c>
      <c r="K356" t="str">
        <f t="shared" si="113"/>
        <v>3.6948329269637-1.79930117121604i</v>
      </c>
      <c r="L356" t="str">
        <f t="shared" si="114"/>
        <v>0.206765709085348-0.0945482354027309i</v>
      </c>
      <c r="M356" t="str">
        <f t="shared" si="115"/>
        <v>3.90159863604905-1.89384940661877i</v>
      </c>
      <c r="N356" t="str">
        <f t="shared" si="116"/>
        <v>-0.227455737612724i</v>
      </c>
      <c r="O356" t="str">
        <f t="shared" si="117"/>
        <v>0.974243277616297-0.225499525541528i</v>
      </c>
      <c r="P356" t="str">
        <f t="shared" si="118"/>
        <v>0.025756722383703+0.225499525541528i</v>
      </c>
      <c r="Q356" t="str">
        <f t="shared" si="119"/>
        <v>-0.025756722383703+0.00195621207119601i</v>
      </c>
      <c r="R356" t="str">
        <f t="shared" si="120"/>
        <v>-0.333141521248349-8.78027947957784i</v>
      </c>
      <c r="S356" t="str">
        <f t="shared" si="121"/>
        <v>0.0235041156762796i</v>
      </c>
      <c r="T356" t="str">
        <f t="shared" si="122"/>
        <v>0.206372704558062-0.00783019685199295i</v>
      </c>
      <c r="U356" t="str">
        <f t="shared" si="123"/>
        <v>0.0000333333333333334-0.0050844975749759i</v>
      </c>
      <c r="V356" t="str">
        <f t="shared" si="124"/>
        <v>6.66666666666667E-06-0.050844975749759i</v>
      </c>
      <c r="W356" t="str">
        <f t="shared" si="125"/>
        <v>0.0000276032945078903-0.00462228629094894i</v>
      </c>
      <c r="X356" t="str">
        <f t="shared" si="126"/>
        <v>0.000381095685723786-0.00459081537440773i</v>
      </c>
      <c r="Y356" t="str">
        <f t="shared" si="127"/>
        <v>0.009+0.139486713819387i</v>
      </c>
      <c r="Z356" t="str">
        <f t="shared" si="128"/>
        <v>-0.404075573267923-0.0620020322499792i</v>
      </c>
      <c r="AA356" t="str">
        <f t="shared" si="129"/>
        <v>6.15661538624784-88.5293351364006i</v>
      </c>
      <c r="AB356" t="str">
        <f t="shared" si="130"/>
        <v>0.973342932874314-0.0369305949894056i</v>
      </c>
      <c r="AC356" t="str">
        <f t="shared" si="131"/>
        <v>4.72765247390364-1.98745329489974i</v>
      </c>
      <c r="AD356" t="str">
        <f t="shared" si="132"/>
        <v>0.17775308467424+0.0669138352641638i</v>
      </c>
      <c r="AE356" t="str">
        <f t="shared" si="133"/>
        <v>-0.0676768858178666-0.0380592988324278i</v>
      </c>
      <c r="AF356" t="str">
        <f t="shared" si="134"/>
        <v>-8.31802997327738-2.5568581977408i</v>
      </c>
      <c r="AG356" t="str">
        <f t="shared" si="135"/>
        <v>1.02540586489879-0.0554743267580308i</v>
      </c>
      <c r="AH356" t="str">
        <f t="shared" si="136"/>
        <v>0.427007812190024+0.500588671494834i</v>
      </c>
      <c r="AI356">
        <f t="shared" si="137"/>
        <v>-3.6358764566102248</v>
      </c>
      <c r="AJ356">
        <f t="shared" si="138"/>
        <v>49.535445579223854</v>
      </c>
      <c r="AK356"/>
      <c r="AL356"/>
      <c r="AM356"/>
      <c r="AN356"/>
    </row>
    <row r="357" spans="1:40" x14ac:dyDescent="0.25">
      <c r="A357"/>
      <c r="B357">
        <f t="shared" si="139"/>
        <v>22300</v>
      </c>
      <c r="C357" s="237" t="str">
        <f t="shared" si="107"/>
        <v>-0.000153685240603837+0.109821423540595i</v>
      </c>
      <c r="D357" s="208" t="str">
        <f t="shared" si="108"/>
        <v>-5.95818421051726+0.841964247144562i</v>
      </c>
      <c r="E357" t="str">
        <f t="shared" si="109"/>
        <v>2870</v>
      </c>
      <c r="F357" t="str">
        <f t="shared" si="110"/>
        <v>0.777000777000777</v>
      </c>
      <c r="G357" t="str">
        <f t="shared" si="105"/>
        <v>0.777000777000777</v>
      </c>
      <c r="H357" t="str">
        <f t="shared" si="111"/>
        <v>2.37213039249011+3.41173202113618i</v>
      </c>
      <c r="I357" t="str">
        <f t="shared" si="112"/>
        <v>87.5718952188155i</v>
      </c>
      <c r="J357" t="str">
        <f t="shared" si="106"/>
        <v>-9.3805375360865+19.1579283732298i</v>
      </c>
      <c r="K357" t="str">
        <f t="shared" si="113"/>
        <v>3.68707639298387-1.80534960925802i</v>
      </c>
      <c r="L357" t="str">
        <f t="shared" si="114"/>
        <v>0.206443347497354-0.0948260573282748i</v>
      </c>
      <c r="M357" t="str">
        <f t="shared" si="115"/>
        <v>3.89351974048122-1.90017566658629i</v>
      </c>
      <c r="N357" t="str">
        <f t="shared" si="116"/>
        <v>-0.228480313007375i</v>
      </c>
      <c r="O357" t="str">
        <f t="shared" si="117"/>
        <v>0.974011725033141-0.226497592697948i</v>
      </c>
      <c r="P357" t="str">
        <f t="shared" si="118"/>
        <v>0.025988274966859+0.226497592697948i</v>
      </c>
      <c r="Q357" t="str">
        <f t="shared" si="119"/>
        <v>-0.025988274966859+0.00198272030942701i</v>
      </c>
      <c r="R357" t="str">
        <f t="shared" si="120"/>
        <v>-0.333139787524361-8.74079237695574i</v>
      </c>
      <c r="S357" t="str">
        <f t="shared" si="121"/>
        <v>0.0236099900712177i</v>
      </c>
      <c r="T357" t="str">
        <f t="shared" si="122"/>
        <v>0.2063700212345-0.00786542707577774i</v>
      </c>
      <c r="U357" t="str">
        <f t="shared" si="123"/>
        <v>0.0000333333333333333-0.00506169713741994i</v>
      </c>
      <c r="V357" t="str">
        <f t="shared" si="124"/>
        <v>6.66666666666667E-06-0.0506169713741994i</v>
      </c>
      <c r="W357" t="str">
        <f t="shared" si="125"/>
        <v>0.0000276032944060648-0.00460155869147157i</v>
      </c>
      <c r="X357" t="str">
        <f t="shared" si="126"/>
        <v>0.000377950846834177-0.00457046997426369i</v>
      </c>
      <c r="Y357" t="str">
        <f t="shared" si="127"/>
        <v>0.009+0.140115032350105i</v>
      </c>
      <c r="Z357" t="str">
        <f t="shared" si="128"/>
        <v>-0.400400082672341-0.061163224190374i</v>
      </c>
      <c r="AA357" t="str">
        <f t="shared" si="129"/>
        <v>6.09608546534842-88.1099986662136i</v>
      </c>
      <c r="AB357" t="str">
        <f t="shared" si="130"/>
        <v>0.973330277159832-0.0370967559621851i</v>
      </c>
      <c r="AC357" t="str">
        <f t="shared" si="131"/>
        <v>4.71919029514123-1.99393545985738i</v>
      </c>
      <c r="AD357" t="str">
        <f t="shared" si="132"/>
        <v>0.177825347908349+0.0672733013586277i</v>
      </c>
      <c r="AE357" t="str">
        <f t="shared" si="133"/>
        <v>-0.0670866319907164-0.0378126070464854i</v>
      </c>
      <c r="AF357" t="str">
        <f t="shared" si="134"/>
        <v>-8.33031460300737-2.56976777399162i</v>
      </c>
      <c r="AG357" t="str">
        <f t="shared" si="135"/>
        <v>1.02538159022248-0.0552342762881071i</v>
      </c>
      <c r="AH357" t="str">
        <f t="shared" si="136"/>
        <v>0.423422045436518+0.49813200541838i</v>
      </c>
      <c r="AI357">
        <f t="shared" si="137"/>
        <v>-3.6914340892451398</v>
      </c>
      <c r="AJ357">
        <f t="shared" si="138"/>
        <v>49.634806304171491</v>
      </c>
      <c r="AK357"/>
      <c r="AL357"/>
      <c r="AM357"/>
      <c r="AN357"/>
    </row>
    <row r="358" spans="1:40" x14ac:dyDescent="0.25">
      <c r="A358"/>
      <c r="B358">
        <f t="shared" si="139"/>
        <v>22400</v>
      </c>
      <c r="C358" s="237" t="str">
        <f t="shared" si="107"/>
        <v>-0.000152316116536248+0.109331151235774i</v>
      </c>
      <c r="D358" s="208" t="str">
        <f t="shared" si="108"/>
        <v>-5.9581737138994+0.838205492807601i</v>
      </c>
      <c r="E358" t="str">
        <f t="shared" si="109"/>
        <v>2870</v>
      </c>
      <c r="F358" t="str">
        <f t="shared" si="110"/>
        <v>0.777000777000777</v>
      </c>
      <c r="G358" t="str">
        <f t="shared" si="105"/>
        <v>0.777000777000777</v>
      </c>
      <c r="H358" t="str">
        <f t="shared" si="111"/>
        <v>2.38443606903449+3.42078812126455i</v>
      </c>
      <c r="I358" t="str">
        <f t="shared" si="112"/>
        <v>87.9645943005142i</v>
      </c>
      <c r="J358" t="str">
        <f t="shared" si="106"/>
        <v>-9.4738452695746+19.2438383659348i</v>
      </c>
      <c r="K358" t="str">
        <f t="shared" si="113"/>
        <v>3.67931641448339-1.81134728663724i</v>
      </c>
      <c r="L358" t="str">
        <f t="shared" si="114"/>
        <v>0.206120547464084-0.0951023489674533i</v>
      </c>
      <c r="M358" t="str">
        <f t="shared" si="115"/>
        <v>3.88543696194747-1.90644963560469i</v>
      </c>
      <c r="N358" t="str">
        <f t="shared" si="116"/>
        <v>-0.229504888402027i</v>
      </c>
      <c r="O358" t="str">
        <f t="shared" si="117"/>
        <v>0.973779149976648-0.227495422087469i</v>
      </c>
      <c r="P358" t="str">
        <f t="shared" si="118"/>
        <v>0.0262208500233519+0.227495422087469i</v>
      </c>
      <c r="Q358" t="str">
        <f t="shared" si="119"/>
        <v>-0.0262208500233519+0.00200946631455801i</v>
      </c>
      <c r="R358" t="str">
        <f t="shared" si="120"/>
        <v>-0.333138045976275-8.70165732864327i</v>
      </c>
      <c r="S358" t="str">
        <f t="shared" si="121"/>
        <v>0.0237158644661559i</v>
      </c>
      <c r="T358" t="str">
        <f t="shared" si="122"/>
        <v>0.206367325837036-0.00790065674689335i</v>
      </c>
      <c r="U358" t="str">
        <f t="shared" si="123"/>
        <v>0.0000333333333333333-0.00503910027519932i</v>
      </c>
      <c r="V358" t="str">
        <f t="shared" si="124"/>
        <v>6.66666666666667E-06-0.0503910027519932i</v>
      </c>
      <c r="W358" t="str">
        <f t="shared" si="125"/>
        <v>0.0000276032943037817-0.00458101616048086i</v>
      </c>
      <c r="X358" t="str">
        <f t="shared" si="126"/>
        <v>0.000374847707065425-0.00455030304784775i</v>
      </c>
      <c r="Y358" t="str">
        <f t="shared" si="127"/>
        <v>0.009+0.140743350880823i</v>
      </c>
      <c r="Z358" t="str">
        <f t="shared" si="128"/>
        <v>-0.39677472562202-0.0603399016488895i</v>
      </c>
      <c r="AA358" t="str">
        <f t="shared" si="129"/>
        <v>6.03646449732049-87.6947043530131i</v>
      </c>
      <c r="AB358" t="str">
        <f t="shared" si="130"/>
        <v>0.973317564499607-0.0372629143283377i</v>
      </c>
      <c r="AC358" t="str">
        <f t="shared" si="131"/>
        <v>4.71072417137664-2.00036362080913i</v>
      </c>
      <c r="AD358" t="str">
        <f t="shared" si="132"/>
        <v>0.177897942795657+0.0676324163899778i</v>
      </c>
      <c r="AE358" t="str">
        <f t="shared" si="133"/>
        <v>-0.0665044740882207-0.0375691778281174i</v>
      </c>
      <c r="AF358" t="str">
        <f t="shared" si="134"/>
        <v>-8.34260978293389-2.58258262845695i</v>
      </c>
      <c r="AG358" t="str">
        <f t="shared" si="135"/>
        <v>1.02535766334051-0.0549966574814072i</v>
      </c>
      <c r="AH358" t="str">
        <f t="shared" si="136"/>
        <v>0.419886150770685+0.495700810524756i</v>
      </c>
      <c r="AI358">
        <f t="shared" si="137"/>
        <v>-3.7466318686747653</v>
      </c>
      <c r="AJ358">
        <f t="shared" si="138"/>
        <v>49.733545645617966</v>
      </c>
      <c r="AK358"/>
      <c r="AL358"/>
      <c r="AM358"/>
      <c r="AN358"/>
    </row>
    <row r="359" spans="1:40" x14ac:dyDescent="0.25">
      <c r="A359"/>
      <c r="B359">
        <f t="shared" si="139"/>
        <v>22500</v>
      </c>
      <c r="C359" s="237" t="str">
        <f t="shared" si="107"/>
        <v>-0.000150965206812512+0.108845236881732i</v>
      </c>
      <c r="D359" s="208" t="str">
        <f t="shared" si="108"/>
        <v>-5.95816335692485+0.834480149426612i</v>
      </c>
      <c r="E359" t="str">
        <f t="shared" si="109"/>
        <v>2870</v>
      </c>
      <c r="F359" t="str">
        <f t="shared" si="110"/>
        <v>0.777000777000777</v>
      </c>
      <c r="G359" t="str">
        <f t="shared" si="105"/>
        <v>0.777000777000777</v>
      </c>
      <c r="H359" t="str">
        <f t="shared" si="111"/>
        <v>2.39675179684611+3.42978347251426i</v>
      </c>
      <c r="I359" t="str">
        <f t="shared" si="112"/>
        <v>88.3572933822129i</v>
      </c>
      <c r="J359" t="str">
        <f t="shared" si="106"/>
        <v>-9.5675704873289+19.32974835864i</v>
      </c>
      <c r="K359" t="str">
        <f t="shared" si="113"/>
        <v>3.67155325729836-1.81729445906018i</v>
      </c>
      <c r="L359" t="str">
        <f t="shared" si="114"/>
        <v>0.205797317803392-0.095377111697606i</v>
      </c>
      <c r="M359" t="str">
        <f t="shared" si="115"/>
        <v>3.87735057510175-1.91267157075779i</v>
      </c>
      <c r="N359" t="str">
        <f t="shared" si="116"/>
        <v>-0.230529463796679i</v>
      </c>
      <c r="O359" t="str">
        <f t="shared" si="117"/>
        <v>0.973545552690968-0.228493012662614i</v>
      </c>
      <c r="P359" t="str">
        <f t="shared" si="118"/>
        <v>0.026454447309032+0.228493012662614i</v>
      </c>
      <c r="Q359" t="str">
        <f t="shared" si="119"/>
        <v>-0.026454447309032+0.002036451134065i</v>
      </c>
      <c r="R359" t="str">
        <f t="shared" si="120"/>
        <v>-0.333136296603516-8.66286964057599i</v>
      </c>
      <c r="S359" t="str">
        <f t="shared" si="121"/>
        <v>0.0238217388610942i</v>
      </c>
      <c r="T359" t="str">
        <f t="shared" si="122"/>
        <v>0.206364618365502-0.00793588586284098i</v>
      </c>
      <c r="U359" t="str">
        <f t="shared" si="123"/>
        <v>0.0000333333333333334-0.00501670427397622i</v>
      </c>
      <c r="V359" t="str">
        <f t="shared" si="124"/>
        <v>6.66666666666667E-06-0.0501670427397622i</v>
      </c>
      <c r="W359" t="str">
        <f t="shared" si="125"/>
        <v>0.000027603294201041-0.004560656230397i</v>
      </c>
      <c r="X359" t="str">
        <f t="shared" si="126"/>
        <v>0.000371785533862193-0.00453031227116661i</v>
      </c>
      <c r="Y359" t="str">
        <f t="shared" si="127"/>
        <v>0.009+0.141371669411541i</v>
      </c>
      <c r="Z359" t="str">
        <f t="shared" si="128"/>
        <v>-0.393198591482386-0.0595317048016356i</v>
      </c>
      <c r="AA359" t="str">
        <f t="shared" si="129"/>
        <v>5.97773405109433-87.2833930333091i</v>
      </c>
      <c r="AB359" t="str">
        <f t="shared" si="130"/>
        <v>0.973304794892845-0.037429070076078i</v>
      </c>
      <c r="AC359" t="str">
        <f t="shared" si="131"/>
        <v>4.70225438797265-2.00673803725879i</v>
      </c>
      <c r="AD359" t="str">
        <f t="shared" si="132"/>
        <v>0.177970869093166+0.0679911838191777i</v>
      </c>
      <c r="AE359" t="str">
        <f t="shared" si="133"/>
        <v>-0.065930263968092-0.0373289469530656i</v>
      </c>
      <c r="AF359" t="str">
        <f t="shared" si="134"/>
        <v>-8.35491515377096-2.59530332308765i</v>
      </c>
      <c r="AG359" t="str">
        <f t="shared" si="135"/>
        <v>1.02533407675462-0.0547614345250708i</v>
      </c>
      <c r="AH359" t="str">
        <f t="shared" si="136"/>
        <v>0.416399208135853+0.493294670664284i</v>
      </c>
      <c r="AI359">
        <f t="shared" si="137"/>
        <v>-3.801473884659432</v>
      </c>
      <c r="AJ359">
        <f t="shared" si="138"/>
        <v>49.831665909920659</v>
      </c>
      <c r="AK359"/>
      <c r="AL359"/>
      <c r="AM359"/>
      <c r="AN359"/>
    </row>
    <row r="360" spans="1:40" x14ac:dyDescent="0.25">
      <c r="A360"/>
      <c r="B360">
        <f t="shared" si="139"/>
        <v>22600</v>
      </c>
      <c r="C360" s="237" t="str">
        <f t="shared" si="107"/>
        <v>-0.000149632189770179+0.10836362263001i</v>
      </c>
      <c r="D360" s="208" t="str">
        <f t="shared" si="108"/>
        <v>-5.95815313712753+0.830787773496744i</v>
      </c>
      <c r="E360" t="str">
        <f t="shared" si="109"/>
        <v>2870</v>
      </c>
      <c r="F360" t="str">
        <f t="shared" si="110"/>
        <v>0.777000777000777</v>
      </c>
      <c r="G360" t="str">
        <f t="shared" si="105"/>
        <v>0.777000777000777</v>
      </c>
      <c r="H360" t="str">
        <f t="shared" si="111"/>
        <v>2.40907722126474+3.43871818750129i</v>
      </c>
      <c r="I360" t="str">
        <f t="shared" si="112"/>
        <v>88.7499924639117i</v>
      </c>
      <c r="J360" t="str">
        <f t="shared" si="106"/>
        <v>-9.6617131893493+19.415658351345i</v>
      </c>
      <c r="K360" t="str">
        <f t="shared" si="113"/>
        <v>3.66378718469361-1.82319138113959i</v>
      </c>
      <c r="L360" t="str">
        <f t="shared" si="114"/>
        <v>0.205473667296008-0.0956503469514428i</v>
      </c>
      <c r="M360" t="str">
        <f t="shared" si="115"/>
        <v>3.86926085198962-1.91884172809103i</v>
      </c>
      <c r="N360" t="str">
        <f t="shared" si="116"/>
        <v>-0.231554039191331i</v>
      </c>
      <c r="O360" t="str">
        <f t="shared" si="117"/>
        <v>0.973310933421319-0.229490363376156i</v>
      </c>
      <c r="P360" t="str">
        <f t="shared" si="118"/>
        <v>0.026689066578681+0.229490363376156i</v>
      </c>
      <c r="Q360" t="str">
        <f t="shared" si="119"/>
        <v>-0.026689066578681+0.002063675815175i</v>
      </c>
      <c r="R360" t="str">
        <f t="shared" si="120"/>
        <v>-0.33313453940518-8.6244247017687i</v>
      </c>
      <c r="S360" t="str">
        <f t="shared" si="121"/>
        <v>0.0239276132560323i</v>
      </c>
      <c r="T360" t="str">
        <f t="shared" si="122"/>
        <v>0.206361898819693-0.0079711144211136i</v>
      </c>
      <c r="U360" t="str">
        <f t="shared" si="123"/>
        <v>0.0000333333333333333-0.00499450646745419i</v>
      </c>
      <c r="V360" t="str">
        <f t="shared" si="124"/>
        <v>6.66666666666667E-06-0.0499450646745419i</v>
      </c>
      <c r="W360" t="str">
        <f t="shared" si="125"/>
        <v>0.0000276032940978424-0.00454047647731412i</v>
      </c>
      <c r="X360" t="str">
        <f t="shared" si="126"/>
        <v>0.000368763610654512-0.00451049536015046i</v>
      </c>
      <c r="Y360" t="str">
        <f t="shared" si="127"/>
        <v>0.009+0.141999987942259i</v>
      </c>
      <c r="Z360" t="str">
        <f t="shared" si="128"/>
        <v>-0.389670790246876-0.0587382838934482i</v>
      </c>
      <c r="AA360" t="str">
        <f t="shared" si="129"/>
        <v>5.91987616640423-86.8760067061802i</v>
      </c>
      <c r="AB360" t="str">
        <f t="shared" si="130"/>
        <v>0.97329196833858-0.0375952231935818i</v>
      </c>
      <c r="AC360" t="str">
        <f t="shared" si="131"/>
        <v>4.69378122760765-2.01305896778866i</v>
      </c>
      <c r="AD360" t="str">
        <f t="shared" si="132"/>
        <v>0.178044126561465+0.0683496070409296i</v>
      </c>
      <c r="AE360" t="str">
        <f t="shared" si="133"/>
        <v>-0.065363856873645-0.0370918518402308i</v>
      </c>
      <c r="AF360" t="str">
        <f t="shared" si="134"/>
        <v>-8.36723035839227-2.60793041400455i</v>
      </c>
      <c r="AG360" t="str">
        <f t="shared" si="135"/>
        <v>1.02531082316581-0.0545285723148714i</v>
      </c>
      <c r="AH360" t="str">
        <f t="shared" si="136"/>
        <v>0.412960318666132+0.490913179019613i</v>
      </c>
      <c r="AI360">
        <f t="shared" si="137"/>
        <v>-3.8559641647143579</v>
      </c>
      <c r="AJ360">
        <f t="shared" si="138"/>
        <v>49.929169441718273</v>
      </c>
      <c r="AK360"/>
      <c r="AL360"/>
      <c r="AM360"/>
      <c r="AN360"/>
    </row>
    <row r="361" spans="1:40" x14ac:dyDescent="0.25">
      <c r="A361"/>
      <c r="B361">
        <f t="shared" si="139"/>
        <v>22700</v>
      </c>
      <c r="C361" s="237" t="str">
        <f t="shared" si="107"/>
        <v>-0.000148316750816202+0.107886251651495i</v>
      </c>
      <c r="D361" s="208" t="str">
        <f t="shared" si="108"/>
        <v>-5.95814305209555+0.827127929328129i</v>
      </c>
      <c r="E361" t="str">
        <f t="shared" si="109"/>
        <v>2870</v>
      </c>
      <c r="F361" t="str">
        <f t="shared" si="110"/>
        <v>0.777000777000777</v>
      </c>
      <c r="G361" t="str">
        <f t="shared" si="105"/>
        <v>0.777000777000777</v>
      </c>
      <c r="H361" t="str">
        <f t="shared" si="111"/>
        <v>2.42141198974377+3.44759238097369i</v>
      </c>
      <c r="I361" t="str">
        <f t="shared" si="112"/>
        <v>89.1426915456104i</v>
      </c>
      <c r="J361" t="str">
        <f t="shared" si="106"/>
        <v>-9.756273375636+19.5015683440501i</v>
      </c>
      <c r="K361" t="str">
        <f t="shared" si="113"/>
        <v>3.65601845737772-1.82903830642065i</v>
      </c>
      <c r="L361" t="str">
        <f t="shared" si="114"/>
        <v>0.205149604685217-0.095922056216511i</v>
      </c>
      <c r="M361" t="str">
        <f t="shared" si="115"/>
        <v>3.86116806206294-1.92496036263716i</v>
      </c>
      <c r="N361" t="str">
        <f t="shared" si="116"/>
        <v>-0.232578614585983i</v>
      </c>
      <c r="O361" t="str">
        <f t="shared" si="117"/>
        <v>0.973075292413995-0.230487473181123i</v>
      </c>
      <c r="P361" t="str">
        <f t="shared" si="118"/>
        <v>0.026924707586005+0.230487473181123i</v>
      </c>
      <c r="Q361" t="str">
        <f t="shared" si="119"/>
        <v>-0.026924707586005+0.00209114140486i</v>
      </c>
      <c r="R361" t="str">
        <f t="shared" si="120"/>
        <v>-0.333132774381268-8.58631798248807i</v>
      </c>
      <c r="S361" t="str">
        <f t="shared" si="121"/>
        <v>0.0240334876509706i</v>
      </c>
      <c r="T361" t="str">
        <f t="shared" si="122"/>
        <v>0.206359167199434-0.00800634241922578i</v>
      </c>
      <c r="U361" t="str">
        <f t="shared" si="123"/>
        <v>0.0000333333333333333-0.00497250423632003i</v>
      </c>
      <c r="V361" t="str">
        <f t="shared" si="124"/>
        <v>6.66666666666667E-06-0.0497250423632003i</v>
      </c>
      <c r="W361" t="str">
        <f t="shared" si="125"/>
        <v>0.0000276032939941865-0.00452047452003839i</v>
      </c>
      <c r="X361" t="str">
        <f t="shared" si="126"/>
        <v>0.000365781236441836-0.00449085006980498i</v>
      </c>
      <c r="Y361" t="str">
        <f t="shared" si="127"/>
        <v>0.009+0.142628306472977i</v>
      </c>
      <c r="Z361" t="str">
        <f t="shared" si="128"/>
        <v>-0.386190451978237-0.0579592989085106i</v>
      </c>
      <c r="AA361" t="str">
        <f t="shared" si="129"/>
        <v>5.86287333930406-86.4724885046662i</v>
      </c>
      <c r="AB361" t="str">
        <f t="shared" si="130"/>
        <v>0.973279084835986-0.0377613736691266i</v>
      </c>
      <c r="AC361" t="str">
        <f t="shared" si="131"/>
        <v>4.68530497029076-2.0193266700839i</v>
      </c>
      <c r="AD361" t="str">
        <f t="shared" si="132"/>
        <v>0.178117714964654+0.0687076893851425i</v>
      </c>
      <c r="AE361" t="str">
        <f t="shared" si="133"/>
        <v>-0.0648051113411441-0.0368578315005658i</v>
      </c>
      <c r="AF361" t="str">
        <f t="shared" si="134"/>
        <v>-8.37955504183932-2.62046445164556i</v>
      </c>
      <c r="AG361" t="str">
        <f t="shared" si="135"/>
        <v>1.02528789546796-0.0542980364376348i</v>
      </c>
      <c r="AH361" t="str">
        <f t="shared" si="136"/>
        <v>0.409568604101577+0.488555937839123i</v>
      </c>
      <c r="AI361">
        <f t="shared" si="137"/>
        <v>-3.910106675291444</v>
      </c>
      <c r="AJ361">
        <f t="shared" si="138"/>
        <v>50.026058621892794</v>
      </c>
      <c r="AK361"/>
      <c r="AL361"/>
      <c r="AM361"/>
      <c r="AN361"/>
    </row>
    <row r="362" spans="1:40" x14ac:dyDescent="0.25">
      <c r="A362"/>
      <c r="B362">
        <f t="shared" si="139"/>
        <v>22800</v>
      </c>
      <c r="C362" s="237" t="str">
        <f t="shared" si="107"/>
        <v>-0.000147018582241315+0.107413068114066i</v>
      </c>
      <c r="D362" s="208" t="str">
        <f t="shared" si="108"/>
        <v>-5.95813309946981+0.823500188874506i</v>
      </c>
      <c r="E362" t="str">
        <f t="shared" si="109"/>
        <v>2870</v>
      </c>
      <c r="F362" t="str">
        <f t="shared" si="110"/>
        <v>0.777000777000777</v>
      </c>
      <c r="G362" t="str">
        <f t="shared" si="105"/>
        <v>0.777000777000777</v>
      </c>
      <c r="H362" t="str">
        <f t="shared" si="111"/>
        <v>2.43375575185941+3.45640616978275i</v>
      </c>
      <c r="I362" t="str">
        <f t="shared" si="112"/>
        <v>89.5353906273091i</v>
      </c>
      <c r="J362" t="str">
        <f t="shared" si="106"/>
        <v>-9.8512510461887+19.5874783367551i</v>
      </c>
      <c r="K362" t="str">
        <f t="shared" si="113"/>
        <v>3.64824733351834-1.83483548740616i</v>
      </c>
      <c r="L362" t="str">
        <f t="shared" si="114"/>
        <v>0.204825138676544-0.0961922410346619i</v>
      </c>
      <c r="M362" t="str">
        <f t="shared" si="115"/>
        <v>3.85307247219488-1.93102772844082i</v>
      </c>
      <c r="N362" t="str">
        <f t="shared" si="116"/>
        <v>-0.233603189980635i</v>
      </c>
      <c r="O362" t="str">
        <f t="shared" si="117"/>
        <v>0.972838629916359-0.231484341030794i</v>
      </c>
      <c r="P362" t="str">
        <f t="shared" si="118"/>
        <v>0.0271613700836409+0.231484341030794i</v>
      </c>
      <c r="Q362" t="str">
        <f t="shared" si="119"/>
        <v>-0.0271613700836409+0.00211884894984102i</v>
      </c>
      <c r="R362" t="str">
        <f t="shared" si="120"/>
        <v>-0.333131001531325-8.54854503246854i</v>
      </c>
      <c r="S362" t="str">
        <f t="shared" si="121"/>
        <v>0.0241393620459087i</v>
      </c>
      <c r="T362" t="str">
        <f t="shared" si="122"/>
        <v>0.206356423504512-0.00804156985468082i</v>
      </c>
      <c r="U362" t="str">
        <f t="shared" si="123"/>
        <v>0.0000333333333333334-0.00495069500721338i</v>
      </c>
      <c r="V362" t="str">
        <f t="shared" si="124"/>
        <v>6.66666666666667E-06-0.0495069500721338i</v>
      </c>
      <c r="W362" t="str">
        <f t="shared" si="125"/>
        <v>0.0000276032938900728-0.0045006480191513i</v>
      </c>
      <c r="X362" t="str">
        <f t="shared" si="126"/>
        <v>0.000362837725389613-0.00447137419338462i</v>
      </c>
      <c r="Y362" t="str">
        <f t="shared" si="127"/>
        <v>0.009+0.143256625003695i</v>
      </c>
      <c r="Z362" t="str">
        <f t="shared" si="128"/>
        <v>-0.382756726267362-0.0571944192532912i</v>
      </c>
      <c r="AA362" t="str">
        <f t="shared" si="129"/>
        <v>5.80670850820196-86.0727826679955i</v>
      </c>
      <c r="AB362" t="str">
        <f t="shared" si="130"/>
        <v>0.97326614438406-0.037927521490937i</v>
      </c>
      <c r="AC362" t="str">
        <f t="shared" si="131"/>
        <v>4.67682589337543-2.02554140095362i</v>
      </c>
      <c r="AD362" t="str">
        <f t="shared" si="132"/>
        <v>0.178191634070228+0.0690654341183441i</v>
      </c>
      <c r="AE362" t="str">
        <f t="shared" si="133"/>
        <v>-0.064253889110077-0.0366268264878132i</v>
      </c>
      <c r="AF362" t="str">
        <f t="shared" si="134"/>
        <v>-8.39188885132922-2.63290598090824i</v>
      </c>
      <c r="AG362" t="str">
        <f t="shared" si="135"/>
        <v>1.02526528674175-0.0540697931541639i</v>
      </c>
      <c r="AH362" t="str">
        <f t="shared" si="136"/>
        <v>0.406223206221952+0.48622255817932i</v>
      </c>
      <c r="AI362">
        <f t="shared" si="137"/>
        <v>-3.9639053229378773</v>
      </c>
      <c r="AJ362">
        <f t="shared" si="138"/>
        <v>50.122335865605748</v>
      </c>
      <c r="AK362"/>
      <c r="AL362"/>
      <c r="AM362"/>
      <c r="AN362"/>
    </row>
    <row r="363" spans="1:40" x14ac:dyDescent="0.25">
      <c r="A363"/>
      <c r="B363">
        <f t="shared" si="139"/>
        <v>22900</v>
      </c>
      <c r="C363" s="237" t="str">
        <f t="shared" si="107"/>
        <v>-0.000145737383040069+0.106944017160825i</v>
      </c>
      <c r="D363" s="208" t="str">
        <f t="shared" si="108"/>
        <v>-5.9581232769426+0.819904131566325i</v>
      </c>
      <c r="E363" t="str">
        <f t="shared" si="109"/>
        <v>2870</v>
      </c>
      <c r="F363" t="str">
        <f t="shared" si="110"/>
        <v>0.777000777000777</v>
      </c>
      <c r="G363" t="str">
        <f t="shared" si="105"/>
        <v>0.777000777000777</v>
      </c>
      <c r="H363" t="str">
        <f t="shared" si="111"/>
        <v>2.44610815931964+3.46515967285423i</v>
      </c>
      <c r="I363" t="str">
        <f t="shared" si="112"/>
        <v>89.9280897090078i</v>
      </c>
      <c r="J363" t="str">
        <f t="shared" si="106"/>
        <v>-9.9466462010077+19.6733883294603i</v>
      </c>
      <c r="K363" t="str">
        <f t="shared" si="113"/>
        <v>3.64047406875673-1.84058317558049i</v>
      </c>
      <c r="L363" t="str">
        <f t="shared" si="114"/>
        <v>0.20450027793745-0.0964609030015178i</v>
      </c>
      <c r="M363" t="str">
        <f t="shared" si="115"/>
        <v>3.84497434669418-1.93704407858201i</v>
      </c>
      <c r="N363" t="str">
        <f t="shared" si="116"/>
        <v>-0.234627765375287i</v>
      </c>
      <c r="O363" t="str">
        <f t="shared" si="117"/>
        <v>0.972600946176851-0.232480965878702i</v>
      </c>
      <c r="P363" t="str">
        <f t="shared" si="118"/>
        <v>0.027399053823149+0.232480965878702i</v>
      </c>
      <c r="Q363" t="str">
        <f t="shared" si="119"/>
        <v>-0.027399053823149+0.002146799496585i</v>
      </c>
      <c r="R363" t="str">
        <f t="shared" si="120"/>
        <v>-0.333129220854712-8.51110147917981i</v>
      </c>
      <c r="S363" t="str">
        <f t="shared" si="121"/>
        <v>0.024245236440847i</v>
      </c>
      <c r="T363" t="str">
        <f t="shared" si="122"/>
        <v>0.206353667734757-0.00807679672497763i</v>
      </c>
      <c r="U363" t="str">
        <f t="shared" si="123"/>
        <v>0.0000333333333333333-0.00492907625172334i</v>
      </c>
      <c r="V363" t="str">
        <f t="shared" si="124"/>
        <v>6.66666666666667E-06-0.0492907625172334i</v>
      </c>
      <c r="W363" t="str">
        <f t="shared" si="125"/>
        <v>0.0000276032937855014-0.00448099467609749i</v>
      </c>
      <c r="X363" t="str">
        <f t="shared" si="126"/>
        <v>0.000359932406437981-0.00445206556158661i</v>
      </c>
      <c r="Y363" t="str">
        <f t="shared" si="127"/>
        <v>0.009+0.143884943534413i</v>
      </c>
      <c r="Z363" t="str">
        <f t="shared" si="128"/>
        <v>-0.37936878170907-0.0564433234512966i</v>
      </c>
      <c r="AA363" t="str">
        <f t="shared" si="129"/>
        <v>5.7513650403949-85.6768345146353i</v>
      </c>
      <c r="AB363" t="str">
        <f t="shared" si="130"/>
        <v>0.973253146981998-0.0380936666472168i</v>
      </c>
      <c r="AC363" t="str">
        <f t="shared" si="131"/>
        <v>4.66834427157469-2.03170341635285i</v>
      </c>
      <c r="AD363" t="str">
        <f t="shared" si="132"/>
        <v>0.178265883648997+0.0694228444450801i</v>
      </c>
      <c r="AE363" t="str">
        <f t="shared" si="133"/>
        <v>-0.0637100550362882-0.0363987788510399i</v>
      </c>
      <c r="AF363" t="str">
        <f t="shared" si="134"/>
        <v>-8.40423143626224-2.6452555412879i</v>
      </c>
      <c r="AG363" t="str">
        <f t="shared" si="135"/>
        <v>1.02524299024874-0.053843809382684i</v>
      </c>
      <c r="AH363" t="str">
        <f t="shared" si="136"/>
        <v>0.402923286298713+0.483912659656331i</v>
      </c>
      <c r="AI363">
        <f t="shared" si="137"/>
        <v>-4.0173639554246359</v>
      </c>
      <c r="AJ363">
        <f t="shared" si="138"/>
        <v>50.218003620412553</v>
      </c>
      <c r="AK363"/>
      <c r="AL363"/>
      <c r="AM363"/>
      <c r="AN363"/>
    </row>
    <row r="364" spans="1:40" x14ac:dyDescent="0.25">
      <c r="A364"/>
      <c r="B364">
        <f t="shared" si="139"/>
        <v>23000</v>
      </c>
      <c r="C364" s="237" t="str">
        <f t="shared" si="107"/>
        <v>-0.000144472858736337+0.106479044888901i</v>
      </c>
      <c r="D364" s="208" t="str">
        <f t="shared" si="108"/>
        <v>-5.95811358225627+0.816339344148241i</v>
      </c>
      <c r="E364" t="str">
        <f t="shared" si="109"/>
        <v>2870</v>
      </c>
      <c r="F364" t="str">
        <f t="shared" si="110"/>
        <v>0.777000777000777</v>
      </c>
      <c r="G364" t="str">
        <f t="shared" si="105"/>
        <v>0.777000777000777</v>
      </c>
      <c r="H364" t="str">
        <f t="shared" si="111"/>
        <v>2.45846886597267+3.47385301115961i</v>
      </c>
      <c r="I364" t="str">
        <f t="shared" si="112"/>
        <v>90.3207887907066i</v>
      </c>
      <c r="J364" t="str">
        <f t="shared" si="106"/>
        <v>-10.0424588400928+19.7592983221653i</v>
      </c>
      <c r="K364" t="str">
        <f t="shared" si="113"/>
        <v>3.63269891622269-1.84628162143252i</v>
      </c>
      <c r="L364" t="str">
        <f t="shared" si="114"/>
        <v>0.204175031097026-0.0967280437659366i</v>
      </c>
      <c r="M364" t="str">
        <f t="shared" si="115"/>
        <v>3.83687394731972-1.94300966519846i</v>
      </c>
      <c r="N364" t="str">
        <f t="shared" si="116"/>
        <v>-0.235652340769939i</v>
      </c>
      <c r="O364" t="str">
        <f t="shared" si="117"/>
        <v>0.972362241444979-0.233477346678635i</v>
      </c>
      <c r="P364" t="str">
        <f t="shared" si="118"/>
        <v>0.027637758555021+0.233477346678635i</v>
      </c>
      <c r="Q364" t="str">
        <f t="shared" si="119"/>
        <v>-0.027637758555021+0.00217499409130398i</v>
      </c>
      <c r="R364" t="str">
        <f t="shared" si="120"/>
        <v>-0.333127432350905-8.47398302613443i</v>
      </c>
      <c r="S364" t="str">
        <f t="shared" si="121"/>
        <v>0.0243511108357851i</v>
      </c>
      <c r="T364" t="str">
        <f t="shared" si="122"/>
        <v>0.206350899889961-0.00811202302761739i</v>
      </c>
      <c r="U364" t="str">
        <f t="shared" si="123"/>
        <v>0.0000333333333333333-0.00490764548541151i</v>
      </c>
      <c r="V364" t="str">
        <f t="shared" si="124"/>
        <v>6.66666666666667E-06-0.0490764548541151i</v>
      </c>
      <c r="W364" t="str">
        <f t="shared" si="125"/>
        <v>0.0000276032936804725-0.0044615122322966i</v>
      </c>
      <c r="X364" t="str">
        <f t="shared" si="126"/>
        <v>0.000357064622922211-0.00443292204176544i</v>
      </c>
      <c r="Y364" t="str">
        <f t="shared" si="127"/>
        <v>0.009+0.14451326206513i</v>
      </c>
      <c r="Z364" t="str">
        <f t="shared" si="128"/>
        <v>-0.376025805394268-0.0557056988491427i</v>
      </c>
      <c r="AA364" t="str">
        <f t="shared" si="129"/>
        <v>5.69682671908143-85.2845904161233i</v>
      </c>
      <c r="AB364" t="str">
        <f t="shared" si="130"/>
        <v>0.973240092628821-0.0382598091261804i</v>
      </c>
      <c r="AC364" t="str">
        <f t="shared" si="131"/>
        <v>4.65986037697374-2.03781297140211i</v>
      </c>
      <c r="AD364" t="str">
        <f t="shared" si="132"/>
        <v>0.178340463474987+0.06977992350925i</v>
      </c>
      <c r="AE364" t="str">
        <f t="shared" si="133"/>
        <v>-0.0631734770078466-0.0361736320888703i</v>
      </c>
      <c r="AF364" t="str">
        <f t="shared" si="134"/>
        <v>-8.41658244822894-2.65751366701137i</v>
      </c>
      <c r="AG364" t="str">
        <f t="shared" si="135"/>
        <v>1.02522099942568-0.0536200526827661i</v>
      </c>
      <c r="AH364" t="str">
        <f t="shared" si="136"/>
        <v>0.399668024564404+0.481625870205766i</v>
      </c>
      <c r="AI364">
        <f t="shared" si="137"/>
        <v>-4.070486362850783</v>
      </c>
      <c r="AJ364">
        <f t="shared" si="138"/>
        <v>50.313064364440685</v>
      </c>
      <c r="AK364"/>
      <c r="AL364"/>
      <c r="AM364"/>
      <c r="AN364"/>
    </row>
    <row r="365" spans="1:40" x14ac:dyDescent="0.25">
      <c r="A365"/>
      <c r="B365">
        <f t="shared" si="139"/>
        <v>23100</v>
      </c>
      <c r="C365" s="237" t="str">
        <f t="shared" si="107"/>
        <v>-0.000143224721214076+0.106018098328795i</v>
      </c>
      <c r="D365" s="208" t="str">
        <f t="shared" si="108"/>
        <v>-5.95810401320193+0.812805420520762i</v>
      </c>
      <c r="E365" t="str">
        <f t="shared" si="109"/>
        <v>2870</v>
      </c>
      <c r="F365" t="str">
        <f t="shared" si="110"/>
        <v>0.777000777000777</v>
      </c>
      <c r="G365" t="str">
        <f t="shared" si="105"/>
        <v>0.777000777000777</v>
      </c>
      <c r="H365" t="str">
        <f t="shared" si="111"/>
        <v>2.47083752781509+3.48248630768744i</v>
      </c>
      <c r="I365" t="str">
        <f t="shared" si="112"/>
        <v>90.7134878724053i</v>
      </c>
      <c r="J365" t="str">
        <f t="shared" si="106"/>
        <v>-10.1386889634441+19.8452083148704i</v>
      </c>
      <c r="K365" t="str">
        <f t="shared" si="113"/>
        <v>3.62492212654875-1.85193107447732i</v>
      </c>
      <c r="L365" t="str">
        <f t="shared" si="114"/>
        <v>0.203849406745704-0.0969936650294774i</v>
      </c>
      <c r="M365" t="str">
        <f t="shared" si="115"/>
        <v>3.82877153329445-1.9489247395068i</v>
      </c>
      <c r="N365" t="str">
        <f t="shared" si="116"/>
        <v>-0.236676916164591i</v>
      </c>
      <c r="O365" t="str">
        <f t="shared" si="117"/>
        <v>0.972122515971326-0.234473482384639i</v>
      </c>
      <c r="P365" t="str">
        <f t="shared" si="118"/>
        <v>0.027877484028674+0.234473482384639i</v>
      </c>
      <c r="Q365" t="str">
        <f t="shared" si="119"/>
        <v>-0.027877484028674+0.002203433779952i</v>
      </c>
      <c r="R365" t="str">
        <f t="shared" si="120"/>
        <v>-0.333125636019791-8.43718545124392i</v>
      </c>
      <c r="S365" t="str">
        <f t="shared" si="121"/>
        <v>0.0244569852307233i</v>
      </c>
      <c r="T365" t="str">
        <f t="shared" si="122"/>
        <v>0.206348119969946-0.00814724876011133i</v>
      </c>
      <c r="U365" t="str">
        <f t="shared" si="123"/>
        <v>0.0000333333333333334-0.00488640026685995i</v>
      </c>
      <c r="V365" t="str">
        <f t="shared" si="124"/>
        <v>6.66666666666667E-06-0.0488640026685995i</v>
      </c>
      <c r="W365" t="str">
        <f t="shared" si="125"/>
        <v>0.0000276032935749861-0.00444219846827778i</v>
      </c>
      <c r="X365" t="str">
        <f t="shared" si="126"/>
        <v>0.000354233732204386-0.00441394153716638i</v>
      </c>
      <c r="Y365" t="str">
        <f t="shared" si="127"/>
        <v>0.009+0.145141580595848i</v>
      </c>
      <c r="Z365" t="str">
        <f t="shared" si="128"/>
        <v>-0.3727270024178-0.0549812413334543i</v>
      </c>
      <c r="AA365" t="str">
        <f t="shared" si="129"/>
        <v>5.64307773083339-84.8959977716596i</v>
      </c>
      <c r="AB365" t="str">
        <f t="shared" si="130"/>
        <v>0.973226981323688-0.0384259489160898i</v>
      </c>
      <c r="AC365" t="str">
        <f t="shared" si="131"/>
        <v>4.65137447904463-2.04387032040701i</v>
      </c>
      <c r="AD365" t="str">
        <f t="shared" si="132"/>
        <v>0.178415373325365+0.0701366743954286i</v>
      </c>
      <c r="AE365" t="str">
        <f t="shared" si="133"/>
        <v>-0.0626440258635551-0.0359513311053616i</v>
      </c>
      <c r="AF365" t="str">
        <f t="shared" si="134"/>
        <v>-8.42894154101702-2.66968088716668i</v>
      </c>
      <c r="AG365" t="str">
        <f t="shared" si="135"/>
        <v>1.02519930787912-0.0533984912397293i</v>
      </c>
      <c r="AH365" t="str">
        <f t="shared" si="136"/>
        <v>0.396456619698821+0.479361825850758i</v>
      </c>
      <c r="AI365">
        <f t="shared" si="137"/>
        <v>-4.1232762787228632</v>
      </c>
      <c r="AJ365">
        <f t="shared" si="138"/>
        <v>50.407520604638805</v>
      </c>
      <c r="AK365"/>
      <c r="AL365"/>
      <c r="AM365"/>
      <c r="AN365"/>
    </row>
    <row r="366" spans="1:40" x14ac:dyDescent="0.25">
      <c r="A366"/>
      <c r="B366">
        <f t="shared" si="139"/>
        <v>23200</v>
      </c>
      <c r="C366" s="237" t="str">
        <f t="shared" si="107"/>
        <v>-0.000141992688553209+0.105561125424268i</v>
      </c>
      <c r="D366" s="208" t="str">
        <f t="shared" si="108"/>
        <v>-5.9580945676182+0.809301961586055i</v>
      </c>
      <c r="E366" t="str">
        <f t="shared" si="109"/>
        <v>2870</v>
      </c>
      <c r="F366" t="str">
        <f t="shared" si="110"/>
        <v>0.777000777000777</v>
      </c>
      <c r="G366" t="str">
        <f t="shared" si="105"/>
        <v>0.777000777000777</v>
      </c>
      <c r="H366" t="str">
        <f t="shared" si="111"/>
        <v>2.48321380299979+3.4910596874148i</v>
      </c>
      <c r="I366" t="str">
        <f t="shared" si="112"/>
        <v>91.106186954104i</v>
      </c>
      <c r="J366" t="str">
        <f t="shared" si="106"/>
        <v>-10.2353365710615+19.9311183075754i</v>
      </c>
      <c r="K366" t="str">
        <f t="shared" si="113"/>
        <v>3.61714394788463-1.8575317832771i</v>
      </c>
      <c r="L366" t="str">
        <f t="shared" si="114"/>
        <v>0.203523413434968-0.097257768545865i</v>
      </c>
      <c r="M366" t="str">
        <f t="shared" si="115"/>
        <v>3.8206673613196-1.95478955182296i</v>
      </c>
      <c r="N366" t="str">
        <f t="shared" si="116"/>
        <v>-0.237701491559243i</v>
      </c>
      <c r="O366" t="str">
        <f t="shared" si="117"/>
        <v>0.971881770007543-0.235469371951015i</v>
      </c>
      <c r="P366" t="str">
        <f t="shared" si="118"/>
        <v>0.0281182299924569+0.235469371951015i</v>
      </c>
      <c r="Q366" t="str">
        <f t="shared" si="119"/>
        <v>-0.0281182299924569+0.002232119608228i</v>
      </c>
      <c r="R366" t="str">
        <f t="shared" si="120"/>
        <v>-0.333123831860747-8.4007046052133i</v>
      </c>
      <c r="S366" t="str">
        <f t="shared" si="121"/>
        <v>0.0245628596256614i</v>
      </c>
      <c r="T366" t="str">
        <f t="shared" si="122"/>
        <v>0.206345327974502-0.00818247391995796i</v>
      </c>
      <c r="U366" t="str">
        <f t="shared" si="123"/>
        <v>0.0000333333333333333-0.00486533819674416i</v>
      </c>
      <c r="V366" t="str">
        <f t="shared" si="124"/>
        <v>6.66666666666667E-06-0.0486533819674416i</v>
      </c>
      <c r="W366" t="str">
        <f t="shared" si="125"/>
        <v>0.0000276032934690416-0.00442305120283691i</v>
      </c>
      <c r="X366" t="str">
        <f t="shared" si="126"/>
        <v>0.000351439105316058-0.00439512198617844i</v>
      </c>
      <c r="Y366" t="str">
        <f t="shared" si="127"/>
        <v>0.009+0.145769899126566i</v>
      </c>
      <c r="Z366" t="str">
        <f t="shared" si="128"/>
        <v>-0.369471595401554-0.0542696550581684i</v>
      </c>
      <c r="AA366" t="str">
        <f t="shared" si="129"/>
        <v>5.59010265350845-84.5110049834343i</v>
      </c>
      <c r="AB366" t="str">
        <f t="shared" si="130"/>
        <v>0.973213813065609-0.0385920860051467i</v>
      </c>
      <c r="AC366" t="str">
        <f t="shared" si="131"/>
        <v>4.64288684465925-2.04987571687554i</v>
      </c>
      <c r="AD366" t="str">
        <f t="shared" si="132"/>
        <v>0.178490612980334+0.0704931001301393i</v>
      </c>
      <c r="AE366" t="str">
        <f t="shared" si="133"/>
        <v>-0.0621215753140017-0.0357318221674478i</v>
      </c>
      <c r="AF366" t="str">
        <f t="shared" si="134"/>
        <v>-8.44130837061799-2.68175772582874i</v>
      </c>
      <c r="AG366" t="str">
        <f t="shared" si="135"/>
        <v>1.02517790938003-0.0531790938494883i</v>
      </c>
      <c r="AH366" t="str">
        <f t="shared" si="136"/>
        <v>0.393288288331404+0.477120170477891i</v>
      </c>
      <c r="AI366">
        <f t="shared" si="137"/>
        <v>-4.1757373810091147</v>
      </c>
      <c r="AJ366">
        <f t="shared" si="138"/>
        <v>50.50137487509177</v>
      </c>
      <c r="AK366"/>
      <c r="AL366"/>
      <c r="AM366"/>
      <c r="AN366"/>
    </row>
    <row r="367" spans="1:40" x14ac:dyDescent="0.25">
      <c r="A367"/>
      <c r="B367">
        <f t="shared" si="139"/>
        <v>23300</v>
      </c>
      <c r="C367" s="237" t="str">
        <f t="shared" si="107"/>
        <v>-0.000140776484870418+0.105108075012743i</v>
      </c>
      <c r="D367" s="208" t="str">
        <f t="shared" si="108"/>
        <v>-5.95808524338996+0.805828575097697i</v>
      </c>
      <c r="E367" t="str">
        <f t="shared" si="109"/>
        <v>2870</v>
      </c>
      <c r="F367" t="str">
        <f t="shared" si="110"/>
        <v>0.777000777000777</v>
      </c>
      <c r="G367" t="str">
        <f t="shared" si="105"/>
        <v>0.777000777000777</v>
      </c>
      <c r="H367" t="str">
        <f t="shared" si="111"/>
        <v>2.49559735184333+3.49957327727879i</v>
      </c>
      <c r="I367" t="str">
        <f t="shared" si="112"/>
        <v>91.4988860358027i</v>
      </c>
      <c r="J367" t="str">
        <f t="shared" si="106"/>
        <v>-10.3324016629452+20.0170283002804i</v>
      </c>
      <c r="K367" t="str">
        <f t="shared" si="113"/>
        <v>3.60936462591121-1.86308399546091i</v>
      </c>
      <c r="L367" t="str">
        <f t="shared" si="114"/>
        <v>0.203197059677073-0.0975203561204544i</v>
      </c>
      <c r="M367" t="str">
        <f t="shared" si="115"/>
        <v>3.81256168558828-1.96060435158136i</v>
      </c>
      <c r="N367" t="str">
        <f t="shared" si="116"/>
        <v>-0.238726066953894i</v>
      </c>
      <c r="O367" t="str">
        <f t="shared" si="117"/>
        <v>0.971640003806355-0.236465014332323i</v>
      </c>
      <c r="P367" t="str">
        <f t="shared" si="118"/>
        <v>0.028359996193645+0.236465014332323i</v>
      </c>
      <c r="Q367" t="str">
        <f t="shared" si="119"/>
        <v>-0.028359996193645+0.002261052621571i</v>
      </c>
      <c r="R367" t="str">
        <f t="shared" si="120"/>
        <v>-0.3331220198735-8.36453640998082i</v>
      </c>
      <c r="S367" t="str">
        <f t="shared" si="121"/>
        <v>0.0246687340205997i</v>
      </c>
      <c r="T367" t="str">
        <f t="shared" si="122"/>
        <v>0.206342523903439-0.0082176985046643i</v>
      </c>
      <c r="U367" t="str">
        <f t="shared" si="123"/>
        <v>0.0000333333333333333-0.00484445691692982i</v>
      </c>
      <c r="V367" t="str">
        <f t="shared" si="124"/>
        <v>6.66666666666667E-06-0.0484445691692982i</v>
      </c>
      <c r="W367" t="str">
        <f t="shared" si="125"/>
        <v>0.0000276032933626398-0.00440406829221556i</v>
      </c>
      <c r="X367" t="str">
        <f t="shared" si="126"/>
        <v>0.00034868012661147-0.00437646136160574i</v>
      </c>
      <c r="Y367" t="str">
        <f t="shared" si="127"/>
        <v>0.009+0.146398217657284i</v>
      </c>
      <c r="Z367" t="str">
        <f t="shared" si="128"/>
        <v>-0.366258824032232-0.0535706521817981i</v>
      </c>
      <c r="AA367" t="str">
        <f t="shared" si="129"/>
        <v>5.53788644458567-84.1295614326639i</v>
      </c>
      <c r="AB367" t="str">
        <f t="shared" si="130"/>
        <v>0.973200587853688-0.0387582203815933i</v>
      </c>
      <c r="AC367" t="str">
        <f t="shared" si="131"/>
        <v>4.63439773810326-2.05582941353593i</v>
      </c>
      <c r="AD367" t="str">
        <f t="shared" si="132"/>
        <v>0.178566182223075+0.0708492036831097i</v>
      </c>
      <c r="AE367" t="str">
        <f t="shared" si="133"/>
        <v>-0.0616060018650834-0.0355150528638998i</v>
      </c>
      <c r="AF367" t="str">
        <f t="shared" si="134"/>
        <v>-8.45368259523329-2.69374470218109i</v>
      </c>
      <c r="AG367" t="str">
        <f t="shared" si="135"/>
        <v>1.02515679785882-0.0529618299038547i</v>
      </c>
      <c r="AH367" t="str">
        <f t="shared" si="136"/>
        <v>0.390162264559269+0.474900555620667i</v>
      </c>
      <c r="AI367">
        <f t="shared" si="137"/>
        <v>-4.2278732931695737</v>
      </c>
      <c r="AJ367">
        <f t="shared" si="138"/>
        <v>50.594629735397191</v>
      </c>
      <c r="AK367"/>
      <c r="AL367"/>
      <c r="AM367"/>
      <c r="AN367"/>
    </row>
    <row r="368" spans="1:40" x14ac:dyDescent="0.25">
      <c r="A368"/>
      <c r="B368">
        <f t="shared" si="139"/>
        <v>23400</v>
      </c>
      <c r="C368" s="237" t="str">
        <f t="shared" si="107"/>
        <v>-0.000139575840164677+0.104658896806207i</v>
      </c>
      <c r="D368" s="208" t="str">
        <f t="shared" si="108"/>
        <v>-5.95807603844722+0.802384875514254i</v>
      </c>
      <c r="E368" t="str">
        <f t="shared" si="109"/>
        <v>2870</v>
      </c>
      <c r="F368" t="str">
        <f t="shared" si="110"/>
        <v>0.777000777000777</v>
      </c>
      <c r="G368" t="str">
        <f t="shared" si="105"/>
        <v>0.777000777000777</v>
      </c>
      <c r="H368" t="str">
        <f t="shared" si="111"/>
        <v>2.50798783683313+3.50802720614813i</v>
      </c>
      <c r="I368" t="str">
        <f t="shared" si="112"/>
        <v>91.8915851175014i</v>
      </c>
      <c r="J368" t="str">
        <f t="shared" si="106"/>
        <v>-10.4298842390949+20.1029382929856i</v>
      </c>
      <c r="K368" t="str">
        <f t="shared" si="113"/>
        <v>3.60158440385467-1.86858795774351i</v>
      </c>
      <c r="L368" t="str">
        <f t="shared" si="114"/>
        <v>0.202870353944773-0.0977814296096951i</v>
      </c>
      <c r="M368" t="str">
        <f t="shared" si="115"/>
        <v>3.80445475779944-1.96636938735321i</v>
      </c>
      <c r="N368" t="str">
        <f t="shared" si="116"/>
        <v>-0.239750642348546i</v>
      </c>
      <c r="O368" t="str">
        <f t="shared" si="117"/>
        <v>0.971397217621558-0.237460408483383i</v>
      </c>
      <c r="P368" t="str">
        <f t="shared" si="118"/>
        <v>0.028602782378442+0.237460408483383i</v>
      </c>
      <c r="Q368" t="str">
        <f t="shared" si="119"/>
        <v>-0.028602782378442+0.002290233865163i</v>
      </c>
      <c r="R368" t="str">
        <f t="shared" si="120"/>
        <v>-0.333120200057019-8.3286768571953i</v>
      </c>
      <c r="S368" t="str">
        <f t="shared" si="121"/>
        <v>0.024774608415538i</v>
      </c>
      <c r="T368" t="str">
        <f t="shared" si="122"/>
        <v>0.206339707756567-0.00825292251171833i</v>
      </c>
      <c r="U368" t="str">
        <f t="shared" si="123"/>
        <v>0.0000333333333333334-0.00482375410959252i</v>
      </c>
      <c r="V368" t="str">
        <f t="shared" si="124"/>
        <v>6.66666666666667E-06-0.0482375410959252i</v>
      </c>
      <c r="W368" t="str">
        <f t="shared" si="125"/>
        <v>0.0000276032932557803-0.00438524762930059i</v>
      </c>
      <c r="X368" t="str">
        <f t="shared" si="126"/>
        <v>0.000345956193430916-0.0043579576699565i</v>
      </c>
      <c r="Y368" t="str">
        <f t="shared" si="127"/>
        <v>0.009+0.147026536188002i</v>
      </c>
      <c r="Z368" t="str">
        <f t="shared" si="128"/>
        <v>-0.363087944613241-0.0528839526142397i</v>
      </c>
      <c r="AA368" t="str">
        <f t="shared" si="129"/>
        <v>5.48641442990667-83.7516174563118i</v>
      </c>
      <c r="AB368" t="str">
        <f t="shared" si="130"/>
        <v>0.973187305687029-0.0389243520335818i</v>
      </c>
      <c r="AC368" t="str">
        <f t="shared" si="131"/>
        <v>4.62590742108964-2.06173166235214i</v>
      </c>
      <c r="AD368" t="str">
        <f t="shared" si="132"/>
        <v>0.178642080839646+0.0712049879684792i</v>
      </c>
      <c r="AE368" t="str">
        <f t="shared" si="133"/>
        <v>-0.0610971847438771-0.0353009720657187i</v>
      </c>
      <c r="AF368" t="str">
        <f t="shared" si="134"/>
        <v>-8.46606387528035-2.70564233063388i</v>
      </c>
      <c r="AG368" t="str">
        <f t="shared" si="135"/>
        <v>1.0251359674004-0.0527466693762481i</v>
      </c>
      <c r="AH368" t="str">
        <f t="shared" si="136"/>
        <v>0.387077799480229+0.472702640250114i</v>
      </c>
      <c r="AI368">
        <f t="shared" si="137"/>
        <v>-4.2796875851647238</v>
      </c>
      <c r="AJ368">
        <f t="shared" si="138"/>
        <v>50.687287769101921</v>
      </c>
      <c r="AK368"/>
      <c r="AL368"/>
      <c r="AM368"/>
      <c r="AN368"/>
    </row>
    <row r="369" spans="1:40" x14ac:dyDescent="0.25">
      <c r="A369"/>
      <c r="B369">
        <f t="shared" si="139"/>
        <v>23500</v>
      </c>
      <c r="C369" s="237" t="str">
        <f t="shared" si="107"/>
        <v>-0.000138390490167394+0.104213541372608i</v>
      </c>
      <c r="D369" s="208" t="str">
        <f t="shared" si="108"/>
        <v>-5.95806695076391+0.798970483856662i</v>
      </c>
      <c r="E369" t="str">
        <f t="shared" si="109"/>
        <v>2870</v>
      </c>
      <c r="F369" t="str">
        <f t="shared" si="110"/>
        <v>0.777000777000777</v>
      </c>
      <c r="G369" t="str">
        <f t="shared" si="105"/>
        <v>0.777000777000777</v>
      </c>
      <c r="H369" t="str">
        <f t="shared" si="111"/>
        <v>2.52038492263427+3.51642160479484i</v>
      </c>
      <c r="I369" t="str">
        <f t="shared" si="112"/>
        <v>92.2842841992002i</v>
      </c>
      <c r="J369" t="str">
        <f t="shared" si="106"/>
        <v>-10.5277842995109+20.1888482856906i</v>
      </c>
      <c r="K369" t="str">
        <f t="shared" si="113"/>
        <v>3.59380352250018-1.87404391594348i</v>
      </c>
      <c r="L369" t="str">
        <f t="shared" si="114"/>
        <v>0.202543304671054-0.0980409909205945i</v>
      </c>
      <c r="M369" t="str">
        <f t="shared" si="115"/>
        <v>3.79634682717123-1.97208490686407i</v>
      </c>
      <c r="N369" t="str">
        <f t="shared" si="116"/>
        <v>-0.240775217743198i</v>
      </c>
      <c r="O369" t="str">
        <f t="shared" si="117"/>
        <v>0.971153411708017-0.238455553359277i</v>
      </c>
      <c r="P369" t="str">
        <f t="shared" si="118"/>
        <v>0.0288465882919831+0.238455553359277i</v>
      </c>
      <c r="Q369" t="str">
        <f t="shared" si="119"/>
        <v>-0.0288465882919831+0.00231966438392098i</v>
      </c>
      <c r="R369" t="str">
        <f t="shared" si="120"/>
        <v>-0.333118372411672-8.29312200673226i</v>
      </c>
      <c r="S369" t="str">
        <f t="shared" si="121"/>
        <v>0.0248804828104761i</v>
      </c>
      <c r="T369" t="str">
        <f t="shared" si="122"/>
        <v>0.206336879533683-0.00828814593864238i</v>
      </c>
      <c r="U369" t="str">
        <f t="shared" si="123"/>
        <v>0.0000333333333333333-0.00480322749636019i</v>
      </c>
      <c r="V369" t="str">
        <f t="shared" si="124"/>
        <v>6.66666666666667E-06-0.0480322749636019i</v>
      </c>
      <c r="W369" t="str">
        <f t="shared" si="125"/>
        <v>0.000027603293148463-0.0043665871428447i</v>
      </c>
      <c r="X369" t="str">
        <f t="shared" si="126"/>
        <v>0.000343266715774047-0.00433960895074999i</v>
      </c>
      <c r="Y369" t="str">
        <f t="shared" si="127"/>
        <v>0.009+0.14765485471872i</v>
      </c>
      <c r="Z369" t="str">
        <f t="shared" si="128"/>
        <v>-0.359958229630312-0.0522092837727574i</v>
      </c>
      <c r="AA369" t="str">
        <f t="shared" si="129"/>
        <v>5.43567229280731-83.3771243244752i</v>
      </c>
      <c r="AB369" t="str">
        <f t="shared" si="130"/>
        <v>0.973173966564675-0.0390904809494263i</v>
      </c>
      <c r="AC369" t="str">
        <f t="shared" si="131"/>
        <v>4.61741615277102-2.06758271454019i</v>
      </c>
      <c r="AD369" t="str">
        <f t="shared" si="132"/>
        <v>0.178718308618917+0.0715604558459842i</v>
      </c>
      <c r="AE369" t="str">
        <f t="shared" si="133"/>
        <v>-0.0605950058268181-0.0350895298879308i</v>
      </c>
      <c r="AF369" t="str">
        <f t="shared" si="134"/>
        <v>-8.47845187339818-2.71745112093818i</v>
      </c>
      <c r="AG369" t="str">
        <f t="shared" si="135"/>
        <v>1.02511541223943-0.0525335828078296i</v>
      </c>
      <c r="AH369" t="str">
        <f t="shared" si="136"/>
        <v>0.384034160740454+0.47052609057249i</v>
      </c>
      <c r="AI369">
        <f t="shared" si="137"/>
        <v>-4.3311837744390074</v>
      </c>
      <c r="AJ369">
        <f t="shared" si="138"/>
        <v>50.779351582197059</v>
      </c>
      <c r="AK369"/>
      <c r="AL369"/>
      <c r="AM369"/>
      <c r="AN369"/>
    </row>
    <row r="370" spans="1:40" x14ac:dyDescent="0.25">
      <c r="A370"/>
      <c r="B370">
        <f t="shared" si="139"/>
        <v>23600</v>
      </c>
      <c r="C370" s="237" t="str">
        <f t="shared" si="107"/>
        <v>-0.000137220176196988+0.103771960117716i</v>
      </c>
      <c r="D370" s="208" t="str">
        <f t="shared" si="108"/>
        <v>-5.9580579783568+0.795585027569156i</v>
      </c>
      <c r="E370" t="str">
        <f t="shared" si="109"/>
        <v>2870</v>
      </c>
      <c r="F370" t="str">
        <f t="shared" si="110"/>
        <v>0.777000777000777</v>
      </c>
      <c r="G370" t="str">
        <f t="shared" si="105"/>
        <v>0.777000777000777</v>
      </c>
      <c r="H370" t="str">
        <f t="shared" si="111"/>
        <v>2.53278827609592+3.52475660586601i</v>
      </c>
      <c r="I370" t="str">
        <f t="shared" si="112"/>
        <v>92.6769832808989i</v>
      </c>
      <c r="J370" t="str">
        <f t="shared" si="106"/>
        <v>-10.626101844193+20.2747582783957i</v>
      </c>
      <c r="K370" t="str">
        <f t="shared" si="113"/>
        <v>3.58602222020564-1.87945211499998i</v>
      </c>
      <c r="L370" t="str">
        <f t="shared" si="114"/>
        <v>0.202215920248873-0.0982990420101828i</v>
      </c>
      <c r="M370" t="str">
        <f t="shared" si="115"/>
        <v>3.78823814045451-1.97775115701016i</v>
      </c>
      <c r="N370" t="str">
        <f t="shared" si="116"/>
        <v>-0.24179979313785i</v>
      </c>
      <c r="O370" t="str">
        <f t="shared" si="117"/>
        <v>0.970908586321669-0.239450447915345i</v>
      </c>
      <c r="P370" t="str">
        <f t="shared" si="118"/>
        <v>0.029091413678331+0.239450447915345i</v>
      </c>
      <c r="Q370" t="str">
        <f t="shared" si="119"/>
        <v>-0.029091413678331+0.00234934522250499i</v>
      </c>
      <c r="R370" t="str">
        <f t="shared" si="120"/>
        <v>-0.333116536936357-8.25786798524932i</v>
      </c>
      <c r="S370" t="str">
        <f t="shared" si="121"/>
        <v>0.0249863572054144i</v>
      </c>
      <c r="T370" t="str">
        <f t="shared" si="122"/>
        <v>0.206334039234595-0.00832336878292244i</v>
      </c>
      <c r="U370" t="str">
        <f t="shared" si="123"/>
        <v>0.0000333333333333333-0.00478287483747732i</v>
      </c>
      <c r="V370" t="str">
        <f t="shared" si="124"/>
        <v>6.66666666666667E-06-0.0478287483747732i</v>
      </c>
      <c r="W370" t="str">
        <f t="shared" si="125"/>
        <v>0.0000276032930406883-0.00434808479670649i</v>
      </c>
      <c r="X370" t="str">
        <f t="shared" si="126"/>
        <v>0.000340611115982648-0.00432141327583988i</v>
      </c>
      <c r="Y370" t="str">
        <f t="shared" si="127"/>
        <v>0.009+0.148283173249438i</v>
      </c>
      <c r="Z370" t="str">
        <f t="shared" si="128"/>
        <v>-0.356868967330249-0.0515463803467454i</v>
      </c>
      <c r="AA370" t="str">
        <f t="shared" si="129"/>
        <v>5.38564606362365-83.0060342184126i</v>
      </c>
      <c r="AB370" t="str">
        <f t="shared" si="130"/>
        <v>0.973160570485719-0.0392566071172698i</v>
      </c>
      <c r="AC370" t="str">
        <f t="shared" si="131"/>
        <v>4.608924189754-2.07338282058128i</v>
      </c>
      <c r="AD370" t="str">
        <f t="shared" si="132"/>
        <v>0.178794865352491+0.071915610122114i</v>
      </c>
      <c r="AE370" t="str">
        <f t="shared" si="133"/>
        <v>-0.0600993495700717-0.0348806776527083i</v>
      </c>
      <c r="AF370" t="str">
        <f t="shared" si="134"/>
        <v>-8.49084625445272-2.72917157829685i</v>
      </c>
      <c r="AG370" t="str">
        <f t="shared" si="135"/>
        <v>1.02509512675585-0.0523225412940283i</v>
      </c>
      <c r="AH370" t="str">
        <f t="shared" si="136"/>
        <v>0.381030632096022+0.468370579833538i</v>
      </c>
      <c r="AI370">
        <f t="shared" si="137"/>
        <v>-4.382365326884913</v>
      </c>
      <c r="AJ370">
        <f t="shared" si="138"/>
        <v>50.870823801669594</v>
      </c>
      <c r="AK370"/>
      <c r="AL370"/>
      <c r="AM370"/>
      <c r="AN370"/>
    </row>
    <row r="371" spans="1:40" x14ac:dyDescent="0.25">
      <c r="A371"/>
      <c r="B371">
        <f t="shared" si="139"/>
        <v>23700</v>
      </c>
      <c r="C371" s="237" t="str">
        <f t="shared" si="107"/>
        <v>-0.000136064645017731+0.103334105267451i</v>
      </c>
      <c r="D371" s="208" t="str">
        <f t="shared" si="108"/>
        <v>-5.95804911928443+0.792228140383791i</v>
      </c>
      <c r="E371" t="str">
        <f t="shared" si="109"/>
        <v>2870</v>
      </c>
      <c r="F371" t="str">
        <f t="shared" si="110"/>
        <v>0.777000777000777</v>
      </c>
      <c r="G371" t="str">
        <f t="shared" si="105"/>
        <v>0.777000777000777</v>
      </c>
      <c r="H371" t="str">
        <f t="shared" si="111"/>
        <v>2.54519756625746+3.53303234385569i</v>
      </c>
      <c r="I371" t="str">
        <f t="shared" si="112"/>
        <v>93.0696823625976i</v>
      </c>
      <c r="J371" t="str">
        <f t="shared" si="106"/>
        <v>-10.7248368731413+20.3606682711007i</v>
      </c>
      <c r="K371" t="str">
        <f t="shared" si="113"/>
        <v>3.57824073291529-1.88481279898931i</v>
      </c>
      <c r="L371" t="str">
        <f t="shared" si="114"/>
        <v>0.201888209030905-0.0985555848849765i</v>
      </c>
      <c r="M371" t="str">
        <f t="shared" si="115"/>
        <v>3.78012894194619-1.98336838387429i</v>
      </c>
      <c r="N371" t="str">
        <f t="shared" si="116"/>
        <v>-0.242824368532502i</v>
      </c>
      <c r="O371" t="str">
        <f t="shared" si="117"/>
        <v>0.970662741719519-0.240445091107192i</v>
      </c>
      <c r="P371" t="str">
        <f t="shared" si="118"/>
        <v>0.0293372582804809+0.240445091107192i</v>
      </c>
      <c r="Q371" t="str">
        <f t="shared" si="119"/>
        <v>-0.0293372582804809+0.00237927742530999i</v>
      </c>
      <c r="R371" t="str">
        <f t="shared" si="120"/>
        <v>-0.333114693630766-8.22291098477633i</v>
      </c>
      <c r="S371" t="str">
        <f t="shared" si="121"/>
        <v>0.0250922316003525i</v>
      </c>
      <c r="T371" t="str">
        <f t="shared" si="122"/>
        <v>0.20633118685909-0.00835859104206365i</v>
      </c>
      <c r="U371" t="str">
        <f t="shared" si="123"/>
        <v>0.0000333333333333334-0.00476269393099008i</v>
      </c>
      <c r="V371" t="str">
        <f t="shared" si="124"/>
        <v>6.66666666666667E-06-0.0476269393099008i</v>
      </c>
      <c r="W371" t="str">
        <f t="shared" si="125"/>
        <v>0.0000276032929324559-0.00432973858910975i</v>
      </c>
      <c r="X371" t="str">
        <f t="shared" si="126"/>
        <v>0.000337988828432651-0.00430336874875439i</v>
      </c>
      <c r="Y371" t="str">
        <f t="shared" si="127"/>
        <v>0.009+0.148911491780156i</v>
      </c>
      <c r="Z371" t="str">
        <f t="shared" si="128"/>
        <v>-0.35381946131245-0.0508949840709247i</v>
      </c>
      <c r="AA371" t="str">
        <f t="shared" si="129"/>
        <v>5.33632210955729-82.6383002091869i</v>
      </c>
      <c r="AB371" t="str">
        <f t="shared" si="130"/>
        <v>0.973147117449158-0.0394227305253454i</v>
      </c>
      <c r="AC371" t="str">
        <f t="shared" si="131"/>
        <v>4.6004317861111-2.07913223023646i</v>
      </c>
      <c r="AD371" t="str">
        <f t="shared" si="132"/>
        <v>0.178871750834631+0.0722704535512337i</v>
      </c>
      <c r="AE371" t="str">
        <f t="shared" si="133"/>
        <v>-0.0596101029420353-0.0346743678537709i</v>
      </c>
      <c r="AF371" t="str">
        <f t="shared" si="134"/>
        <v>-8.50324668554189-2.7408042034719i</v>
      </c>
      <c r="AG371" t="str">
        <f t="shared" si="135"/>
        <v>1.02507510547038-0.0521135164714482i</v>
      </c>
      <c r="AH371" t="str">
        <f t="shared" si="136"/>
        <v>0.378066512988078+0.466235788129261i</v>
      </c>
      <c r="AI371">
        <f t="shared" si="137"/>
        <v>-4.433235657783829</v>
      </c>
      <c r="AJ371">
        <f t="shared" si="138"/>
        <v>50.961707074107203</v>
      </c>
      <c r="AK371"/>
      <c r="AL371"/>
      <c r="AM371"/>
      <c r="AN371"/>
    </row>
    <row r="372" spans="1:40" x14ac:dyDescent="0.25">
      <c r="A372"/>
      <c r="B372">
        <f t="shared" si="139"/>
        <v>23800</v>
      </c>
      <c r="C372" s="237" t="str">
        <f t="shared" si="107"/>
        <v>-0.000134923648702754+0.102899929850651i</v>
      </c>
      <c r="D372" s="208" t="str">
        <f t="shared" si="108"/>
        <v>-5.95804037164602+0.788899462188325i</v>
      </c>
      <c r="E372" t="str">
        <f t="shared" si="109"/>
        <v>2870</v>
      </c>
      <c r="F372" t="str">
        <f t="shared" si="110"/>
        <v>0.777000777000777</v>
      </c>
      <c r="G372" t="str">
        <f t="shared" si="105"/>
        <v>0.777000777000777</v>
      </c>
      <c r="H372" t="str">
        <f t="shared" si="111"/>
        <v>2.55761246435433+3.54124895507683i</v>
      </c>
      <c r="I372" t="str">
        <f t="shared" si="112"/>
        <v>93.4623814442964i</v>
      </c>
      <c r="J372" t="str">
        <f t="shared" si="106"/>
        <v>-10.8239893863557+20.4465782638059i</v>
      </c>
      <c r="K372" t="str">
        <f t="shared" si="113"/>
        <v>3.57045929417314-1.89012621114001i</v>
      </c>
      <c r="L372" t="str">
        <f t="shared" si="114"/>
        <v>0.201560179329298-0.0988106216004424i</v>
      </c>
      <c r="M372" t="str">
        <f t="shared" si="115"/>
        <v>3.77201947350244-1.98893683274045i</v>
      </c>
      <c r="N372" t="str">
        <f t="shared" si="116"/>
        <v>-0.243848943927154i</v>
      </c>
      <c r="O372" t="str">
        <f t="shared" si="117"/>
        <v>0.970415878159646-0.241439481890687i</v>
      </c>
      <c r="P372" t="str">
        <f t="shared" si="118"/>
        <v>0.029584121840354+0.241439481890687i</v>
      </c>
      <c r="Q372" t="str">
        <f t="shared" si="119"/>
        <v>-0.029584121840354+0.002409462036467i</v>
      </c>
      <c r="R372" t="str">
        <f t="shared" si="120"/>
        <v>-0.333112842494417-8.1882472613437i</v>
      </c>
      <c r="S372" t="str">
        <f t="shared" si="121"/>
        <v>0.0251981059952908i</v>
      </c>
      <c r="T372" t="str">
        <f t="shared" si="122"/>
        <v>0.206328322406988-0.00839381271356693i</v>
      </c>
      <c r="U372" t="str">
        <f t="shared" si="123"/>
        <v>0.0000333333333333333-0.00474268261195229i</v>
      </c>
      <c r="V372" t="str">
        <f t="shared" si="124"/>
        <v>6.66666666666667E-06-0.0474268261195229i</v>
      </c>
      <c r="W372" t="str">
        <f t="shared" si="125"/>
        <v>0.0000276032928237658-0.00431154655192162i</v>
      </c>
      <c r="X372" t="str">
        <f t="shared" si="126"/>
        <v>0.000335399299235079-0.00428547350405237i</v>
      </c>
      <c r="Y372" t="str">
        <f t="shared" si="127"/>
        <v>0.009+0.149539810310874i</v>
      </c>
      <c r="Z372" t="str">
        <f t="shared" si="128"/>
        <v>-0.350809030132724-0.050254843506638i</v>
      </c>
      <c r="AA372" t="str">
        <f t="shared" si="129"/>
        <v>5.28768712488717-82.2738762369158i</v>
      </c>
      <c r="AB372" t="str">
        <f t="shared" si="130"/>
        <v>0.973133607454142-0.0395888511618664i</v>
      </c>
      <c r="AC372" t="str">
        <f t="shared" si="131"/>
        <v>4.59193919339499-2.08483119255928i</v>
      </c>
      <c r="AD372" t="str">
        <f t="shared" si="132"/>
        <v>0.178948964862192+0.0726249888366803i</v>
      </c>
      <c r="AE372" t="str">
        <f t="shared" si="133"/>
        <v>-0.059127155357902-0.0344705541220201i</v>
      </c>
      <c r="AF372" t="str">
        <f t="shared" si="134"/>
        <v>-8.51565283600035-2.7523494928885i</v>
      </c>
      <c r="AG372" t="str">
        <f t="shared" si="135"/>
        <v>1.02505534304039-0.0519064805051534i</v>
      </c>
      <c r="AH372" t="str">
        <f t="shared" si="136"/>
        <v>0.375141118130994+0.464121402222814i</v>
      </c>
      <c r="AI372">
        <f t="shared" si="137"/>
        <v>-4.4837981327271423</v>
      </c>
      <c r="AJ372">
        <f t="shared" si="138"/>
        <v>51.052004064354392</v>
      </c>
      <c r="AK372"/>
      <c r="AL372"/>
      <c r="AM372"/>
      <c r="AN372"/>
    </row>
    <row r="373" spans="1:40" x14ac:dyDescent="0.25">
      <c r="A373"/>
      <c r="B373">
        <f t="shared" si="139"/>
        <v>23900</v>
      </c>
      <c r="C373" s="237" t="str">
        <f t="shared" si="107"/>
        <v>-0.000133796944501057+0.102469387682275i</v>
      </c>
      <c r="D373" s="208" t="str">
        <f t="shared" si="108"/>
        <v>-5.95803173358047+0.785598638897442i</v>
      </c>
      <c r="E373" t="str">
        <f t="shared" si="109"/>
        <v>2870</v>
      </c>
      <c r="F373" t="str">
        <f t="shared" si="110"/>
        <v>0.777000777000777</v>
      </c>
      <c r="G373" t="str">
        <f t="shared" si="105"/>
        <v>0.777000777000777</v>
      </c>
      <c r="H373" t="str">
        <f t="shared" si="111"/>
        <v>2.57003264382345+3.54940657763334i</v>
      </c>
      <c r="I373" t="str">
        <f t="shared" si="112"/>
        <v>93.8550805259951i</v>
      </c>
      <c r="J373" t="str">
        <f t="shared" si="106"/>
        <v>-10.9235593838363+20.5324882565109i</v>
      </c>
      <c r="K373" t="str">
        <f t="shared" si="113"/>
        <v>3.56267813513636-1.89539259384777i</v>
      </c>
      <c r="L373" t="str">
        <f t="shared" si="114"/>
        <v>0.201231839415427-0.099064154260462i</v>
      </c>
      <c r="M373" t="str">
        <f t="shared" si="115"/>
        <v>3.76390997455179-1.99445674810823i</v>
      </c>
      <c r="N373" t="str">
        <f t="shared" si="116"/>
        <v>-0.244873519321806i</v>
      </c>
      <c r="O373" t="str">
        <f t="shared" si="117"/>
        <v>0.970167995901194-0.242433619221965i</v>
      </c>
      <c r="P373" t="str">
        <f t="shared" si="118"/>
        <v>0.029832004098806+0.242433619221965i</v>
      </c>
      <c r="Q373" t="str">
        <f t="shared" si="119"/>
        <v>-0.029832004098806+0.00243990009984102i</v>
      </c>
      <c r="R373" t="str">
        <f t="shared" si="120"/>
        <v>-0.333110983527296-8.1538731336413i</v>
      </c>
      <c r="S373" t="str">
        <f t="shared" si="121"/>
        <v>0.0253039803902288i</v>
      </c>
      <c r="T373" t="str">
        <f t="shared" si="122"/>
        <v>0.206325445878073-0.00842903379494453i</v>
      </c>
      <c r="U373" t="str">
        <f t="shared" si="123"/>
        <v>0.0000333333333333333-0.00472283875165124i</v>
      </c>
      <c r="V373" t="str">
        <f t="shared" si="124"/>
        <v>6.66666666666667E-06-0.0472283875165124i</v>
      </c>
      <c r="W373" t="str">
        <f t="shared" si="125"/>
        <v>0.000027603292714618-0.0042935067499487i</v>
      </c>
      <c r="X373" t="str">
        <f t="shared" si="126"/>
        <v>0.000332841985945587-0.00426772570669485i</v>
      </c>
      <c r="Y373" t="str">
        <f t="shared" si="127"/>
        <v>0.009+0.150168128841592i</v>
      </c>
      <c r="Z373" t="str">
        <f t="shared" si="128"/>
        <v>-0.347837006918976-0.0496257138309053i</v>
      </c>
      <c r="AA373" t="str">
        <f t="shared" si="129"/>
        <v>5.23972812151291-81.9127170905952i</v>
      </c>
      <c r="AB373" t="str">
        <f t="shared" si="130"/>
        <v>0.973120040499652-0.0397549690150994i</v>
      </c>
      <c r="AC373" t="str">
        <f t="shared" si="131"/>
        <v>4.58344666064988-2.09047995590781i</v>
      </c>
      <c r="AD373" t="str">
        <f t="shared" si="132"/>
        <v>0.179026507234547+0.0729792186318314i</v>
      </c>
      <c r="AE373" t="str">
        <f t="shared" si="133"/>
        <v>-0.058650398616197-0.03426919119235i</v>
      </c>
      <c r="AF373" t="str">
        <f t="shared" si="134"/>
        <v>-8.52806437740392-2.7638079387359i</v>
      </c>
      <c r="AG373" t="str">
        <f t="shared" si="135"/>
        <v>1.02503583425572-0.0517014060763039i</v>
      </c>
      <c r="AH373" t="str">
        <f t="shared" si="136"/>
        <v>0.372253777113114+0.462027115367372i</v>
      </c>
      <c r="AI373">
        <f t="shared" si="137"/>
        <v>-4.5340560685167066</v>
      </c>
      <c r="AJ373">
        <f t="shared" si="138"/>
        <v>51.141717454220732</v>
      </c>
      <c r="AK373"/>
      <c r="AL373"/>
      <c r="AM373"/>
      <c r="AN373"/>
    </row>
    <row r="374" spans="1:40" x14ac:dyDescent="0.25">
      <c r="A374"/>
      <c r="B374">
        <f t="shared" si="139"/>
        <v>24000</v>
      </c>
      <c r="C374" s="237" t="str">
        <f t="shared" si="107"/>
        <v>-0.000132684294708373+0.102042433347028i</v>
      </c>
      <c r="D374" s="208" t="str">
        <f t="shared" si="108"/>
        <v>-5.95802320326539+0.782325322327215i</v>
      </c>
      <c r="E374" t="str">
        <f t="shared" si="109"/>
        <v>2870</v>
      </c>
      <c r="F374" t="str">
        <f t="shared" si="110"/>
        <v>0.777000777000777</v>
      </c>
      <c r="G374" t="str">
        <f t="shared" si="105"/>
        <v>0.777000777000777</v>
      </c>
      <c r="H374" t="str">
        <f t="shared" si="111"/>
        <v>2.58245778030838+3.55750535139229i</v>
      </c>
      <c r="I374" t="str">
        <f t="shared" si="112"/>
        <v>94.2477796076938i</v>
      </c>
      <c r="J374" t="str">
        <f t="shared" si="106"/>
        <v>-11.0235468655831+20.618398249216i</v>
      </c>
      <c r="K374" t="str">
        <f t="shared" si="113"/>
        <v>3.55489748458849-1.90061218868904i</v>
      </c>
      <c r="L374" t="str">
        <f t="shared" si="114"/>
        <v>0.200903197519667-0.0993161850167962i</v>
      </c>
      <c r="M374" t="str">
        <f t="shared" si="115"/>
        <v>3.75580068210816-1.99992837370584i</v>
      </c>
      <c r="N374" t="str">
        <f t="shared" si="116"/>
        <v>-0.245898094716458i</v>
      </c>
      <c r="O374" t="str">
        <f t="shared" si="117"/>
        <v>0.96991909520438-0.243427502057424i</v>
      </c>
      <c r="P374" t="str">
        <f t="shared" si="118"/>
        <v>0.03008090479562+0.243427502057424i</v>
      </c>
      <c r="Q374" t="str">
        <f t="shared" si="119"/>
        <v>-0.03008090479562+0.00247059265903399i</v>
      </c>
      <c r="R374" t="str">
        <f t="shared" si="120"/>
        <v>-0.333109116728423-8.11978498171488i</v>
      </c>
      <c r="S374" t="str">
        <f t="shared" si="121"/>
        <v>0.0254098547851671i</v>
      </c>
      <c r="T374" t="str">
        <f t="shared" si="122"/>
        <v>0.206322557272156-0.00846425428368451i</v>
      </c>
      <c r="U374" t="str">
        <f t="shared" si="123"/>
        <v>0.0000333333333333333-0.0047031602568527i</v>
      </c>
      <c r="V374" t="str">
        <f t="shared" si="124"/>
        <v>6.66666666666667E-06-0.047031602568527i</v>
      </c>
      <c r="W374" t="str">
        <f t="shared" si="125"/>
        <v>0.0000276032926050127-0.00427561728025078i</v>
      </c>
      <c r="X374" t="str">
        <f t="shared" si="126"/>
        <v>0.000330316357282346-0.00425012355143173i</v>
      </c>
      <c r="Y374" t="str">
        <f t="shared" si="127"/>
        <v>0.009+0.15079644737231i</v>
      </c>
      <c r="Z374" t="str">
        <f t="shared" si="128"/>
        <v>-0.344902738998359-0.0490073566329396i</v>
      </c>
      <c r="AA374" t="str">
        <f t="shared" si="129"/>
        <v>5.19243241981781-81.5547783884879i</v>
      </c>
      <c r="AB374" t="str">
        <f t="shared" si="130"/>
        <v>0.973106416584798-0.0399210840731971i</v>
      </c>
      <c r="AC374" t="str">
        <f t="shared" si="131"/>
        <v>4.57495443442593-2.09607876795576i</v>
      </c>
      <c r="AD374" t="str">
        <f t="shared" si="132"/>
        <v>0.179104377753524+0.0733331455411513i</v>
      </c>
      <c r="AE374" t="str">
        <f t="shared" si="133"/>
        <v>-0.0581797268372367-0.0340702348715961i</v>
      </c>
      <c r="AF374" t="str">
        <f t="shared" si="134"/>
        <v>-8.54048098357377-2.77518002906507i</v>
      </c>
      <c r="AG374" t="str">
        <f t="shared" si="135"/>
        <v>1.0250165740348-0.0514982663701445i</v>
      </c>
      <c r="AH374" t="str">
        <f t="shared" si="136"/>
        <v>0.369403834009656+0.459952627134685i</v>
      </c>
      <c r="AI374">
        <f t="shared" si="137"/>
        <v>-4.5840127340458485</v>
      </c>
      <c r="AJ374">
        <f t="shared" si="138"/>
        <v>51.230849941235249</v>
      </c>
      <c r="AK374"/>
      <c r="AL374"/>
      <c r="AM374"/>
      <c r="AN374"/>
    </row>
    <row r="375" spans="1:40" x14ac:dyDescent="0.25">
      <c r="A375"/>
      <c r="B375">
        <f t="shared" si="139"/>
        <v>24100</v>
      </c>
      <c r="C375" s="237" t="str">
        <f t="shared" si="107"/>
        <v>-0.000131585466541787+0.101619022183388i</v>
      </c>
      <c r="D375" s="208" t="str">
        <f t="shared" si="108"/>
        <v>-5.95801477891611+0.779079170072642i</v>
      </c>
      <c r="E375" t="str">
        <f t="shared" si="109"/>
        <v>2870</v>
      </c>
      <c r="F375" t="str">
        <f t="shared" si="110"/>
        <v>0.777000777000777</v>
      </c>
      <c r="G375" t="str">
        <f t="shared" si="105"/>
        <v>0.777000777000777</v>
      </c>
      <c r="H375" t="str">
        <f t="shared" si="111"/>
        <v>2.59488755166418+3.56554541795617i</v>
      </c>
      <c r="I375" t="str">
        <f t="shared" si="112"/>
        <v>94.6404786893925i</v>
      </c>
      <c r="J375" t="str">
        <f t="shared" si="106"/>
        <v>-11.123951831596+20.704308241921i</v>
      </c>
      <c r="K375" t="str">
        <f t="shared" si="113"/>
        <v>3.54711756895272-1.9057852364343i</v>
      </c>
      <c r="L375" t="str">
        <f t="shared" si="114"/>
        <v>0.200574261831161-0.0995667160685494i</v>
      </c>
      <c r="M375" t="str">
        <f t="shared" si="115"/>
        <v>3.74769183078388-2.00535195250285i</v>
      </c>
      <c r="N375" t="str">
        <f t="shared" si="116"/>
        <v>-0.24692267011111i</v>
      </c>
      <c r="O375" t="str">
        <f t="shared" si="117"/>
        <v>0.969669176330488-0.244421129353731i</v>
      </c>
      <c r="P375" t="str">
        <f t="shared" si="118"/>
        <v>0.030330823669512+0.244421129353731i</v>
      </c>
      <c r="Q375" t="str">
        <f t="shared" si="119"/>
        <v>-0.030330823669512+0.00250154075737899i</v>
      </c>
      <c r="R375" t="str">
        <f t="shared" si="120"/>
        <v>-0.333107242097378-8.08597924569193i</v>
      </c>
      <c r="S375" t="str">
        <f t="shared" si="121"/>
        <v>0.0255157291801052i</v>
      </c>
      <c r="T375" t="str">
        <f t="shared" si="122"/>
        <v>0.206319656589027-0.00849947417728844i</v>
      </c>
      <c r="U375" t="str">
        <f t="shared" si="123"/>
        <v>0.0000333333333333333-0.00468364506906492i</v>
      </c>
      <c r="V375" t="str">
        <f t="shared" si="124"/>
        <v>6.66666666666667E-06-0.0468364506906494i</v>
      </c>
      <c r="W375" t="str">
        <f t="shared" si="125"/>
        <v>0.0000276032924949497-0.00425787627147175i</v>
      </c>
      <c r="X375" t="str">
        <f t="shared" si="126"/>
        <v>0.000327821892852006-0.00423266526220326i</v>
      </c>
      <c r="Y375" t="str">
        <f t="shared" si="127"/>
        <v>0.009+0.151424765903028i</v>
      </c>
      <c r="Z375" t="str">
        <f t="shared" si="128"/>
        <v>-0.342005587535537-0.0483995397178254i</v>
      </c>
      <c r="AA375" t="str">
        <f t="shared" si="129"/>
        <v>5.14578763983905-81.2000165590554i</v>
      </c>
      <c r="AB375" t="str">
        <f t="shared" si="130"/>
        <v>0.973092735708588-0.0400871963243758i</v>
      </c>
      <c r="AC375" t="str">
        <f t="shared" si="131"/>
        <v>4.56646275879076-2.10162787570345i</v>
      </c>
      <c r="AD375" t="str">
        <f t="shared" si="132"/>
        <v>0.17918257622334+0.0736867721211985i</v>
      </c>
      <c r="AE375" t="str">
        <f t="shared" si="133"/>
        <v>-0.0577150364034362-0.0338736420075715i</v>
      </c>
      <c r="AF375" t="str">
        <f t="shared" si="134"/>
        <v>-8.55290233058029-2.78646624788353i</v>
      </c>
      <c r="AG375" t="str">
        <f t="shared" si="135"/>
        <v>1.02499755742079-0.0512970350643272i</v>
      </c>
      <c r="AH375" t="str">
        <f t="shared" si="136"/>
        <v>0.366590647007371+0.457897643249171i</v>
      </c>
      <c r="AI375">
        <f t="shared" si="137"/>
        <v>-4.6336713511604311</v>
      </c>
      <c r="AJ375">
        <f t="shared" si="138"/>
        <v>51.319404237447138</v>
      </c>
      <c r="AK375"/>
      <c r="AL375"/>
      <c r="AM375"/>
      <c r="AN375"/>
    </row>
    <row r="376" spans="1:40" x14ac:dyDescent="0.25">
      <c r="A376"/>
      <c r="B376">
        <f t="shared" si="139"/>
        <v>24200</v>
      </c>
      <c r="C376" s="237" t="str">
        <f t="shared" si="107"/>
        <v>-0.000130500232017981+0.101199110268033i</v>
      </c>
      <c r="D376" s="208" t="str">
        <f t="shared" si="108"/>
        <v>-5.95800645878476+0.775859845388253i</v>
      </c>
      <c r="E376" t="str">
        <f t="shared" si="109"/>
        <v>2870</v>
      </c>
      <c r="F376" t="str">
        <f t="shared" si="110"/>
        <v>0.777000777000777</v>
      </c>
      <c r="G376" t="str">
        <f t="shared" si="105"/>
        <v>0.777000777000777</v>
      </c>
      <c r="H376" t="str">
        <f t="shared" si="111"/>
        <v>2.60732163796188+3.57352692063528i</v>
      </c>
      <c r="I376" t="str">
        <f t="shared" si="112"/>
        <v>95.0331777710912i</v>
      </c>
      <c r="J376" t="str">
        <f t="shared" si="106"/>
        <v>-11.2247742818752+20.790218234626i</v>
      </c>
      <c r="K376" t="str">
        <f t="shared" si="113"/>
        <v>3.53933861230484-1.91091197706044i</v>
      </c>
      <c r="L376" t="str">
        <f t="shared" si="114"/>
        <v>0.200245040497601-0.0998157496616359i</v>
      </c>
      <c r="M376" t="str">
        <f t="shared" si="115"/>
        <v>3.73958365280244-2.01072772672208i</v>
      </c>
      <c r="N376" t="str">
        <f t="shared" si="116"/>
        <v>-0.247947245505762i</v>
      </c>
      <c r="O376" t="str">
        <f t="shared" si="117"/>
        <v>0.969418239541871-0.245414500067821i</v>
      </c>
      <c r="P376" t="str">
        <f t="shared" si="118"/>
        <v>0.030581760458129+0.245414500067821i</v>
      </c>
      <c r="Q376" t="str">
        <f t="shared" si="119"/>
        <v>-0.030581760458129+0.00253274543794099i</v>
      </c>
      <c r="R376" t="str">
        <f t="shared" si="120"/>
        <v>-0.33310535963369-8.0524524245408i</v>
      </c>
      <c r="S376" t="str">
        <f t="shared" si="121"/>
        <v>0.0256216035750435i</v>
      </c>
      <c r="T376" t="str">
        <f t="shared" si="122"/>
        <v>0.206316743828482-0.0085346934732567i</v>
      </c>
      <c r="U376" t="str">
        <f t="shared" si="123"/>
        <v>0.0000333333333333333-0.00466429116382086i</v>
      </c>
      <c r="V376" t="str">
        <f t="shared" si="124"/>
        <v>6.66666666666667E-06-0.0466429116382086i</v>
      </c>
      <c r="W376" t="str">
        <f t="shared" si="125"/>
        <v>0.0000276032923844289-0.00424028188318699i</v>
      </c>
      <c r="X376" t="str">
        <f t="shared" si="126"/>
        <v>0.000325358082883446-0.00421534909155572i</v>
      </c>
      <c r="Y376" t="str">
        <f t="shared" si="127"/>
        <v>0.009+0.152053084433746i</v>
      </c>
      <c r="Z376" t="str">
        <f t="shared" si="128"/>
        <v>-0.33914492718164-0.0478020369170713i</v>
      </c>
      <c r="AA376" t="str">
        <f t="shared" si="129"/>
        <v>5.09978169273306-80.8483888224155i</v>
      </c>
      <c r="AB376" t="str">
        <f t="shared" si="130"/>
        <v>0.973078997870061-0.0402533057568461i</v>
      </c>
      <c r="AC376" t="str">
        <f t="shared" si="131"/>
        <v>4.55797187534275-2.10712752548783i</v>
      </c>
      <c r="AD376" t="str">
        <f t="shared" si="132"/>
        <v>0.17926110245054+0.0740401008816236i</v>
      </c>
      <c r="AE376" t="str">
        <f t="shared" si="133"/>
        <v>-0.057256225901402-0.0336793704591552i</v>
      </c>
      <c r="AF376" t="str">
        <f t="shared" si="134"/>
        <v>-8.56532809674664-2.79766707524703i</v>
      </c>
      <c r="AG376" t="str">
        <f t="shared" si="135"/>
        <v>1.02497877957795-0.0510976863175599i</v>
      </c>
      <c r="AH376" t="str">
        <f t="shared" si="136"/>
        <v>0.363813588040482+0.455861875427269i</v>
      </c>
      <c r="AI376">
        <f t="shared" si="137"/>
        <v>-4.6830350955019862</v>
      </c>
      <c r="AJ376">
        <f t="shared" si="138"/>
        <v>51.407383068272622</v>
      </c>
      <c r="AK376"/>
      <c r="AL376"/>
      <c r="AM376"/>
      <c r="AN376"/>
    </row>
    <row r="377" spans="1:40" x14ac:dyDescent="0.25">
      <c r="A377"/>
      <c r="B377">
        <f t="shared" si="139"/>
        <v>24300</v>
      </c>
      <c r="C377" s="237" t="str">
        <f t="shared" si="107"/>
        <v>-0.000129428367834958+0.100782654400655i</v>
      </c>
      <c r="D377" s="208" t="str">
        <f t="shared" si="108"/>
        <v>-5.95799824115936+0.772667017071689i</v>
      </c>
      <c r="E377" t="str">
        <f t="shared" si="109"/>
        <v>2870</v>
      </c>
      <c r="F377" t="str">
        <f t="shared" si="110"/>
        <v>0.777000777000777</v>
      </c>
      <c r="G377" t="str">
        <f t="shared" si="105"/>
        <v>0.777000777000777</v>
      </c>
      <c r="H377" t="str">
        <f t="shared" si="111"/>
        <v>2.61975972149269+3.58145000442022i</v>
      </c>
      <c r="I377" t="str">
        <f t="shared" si="112"/>
        <v>95.42587685279i</v>
      </c>
      <c r="J377" t="str">
        <f t="shared" si="106"/>
        <v>-11.3260142164204+20.8761282273312i</v>
      </c>
      <c r="K377" t="str">
        <f t="shared" si="113"/>
        <v>3.53156083638638-1.91599264976248i</v>
      </c>
      <c r="L377" t="str">
        <f t="shared" si="114"/>
        <v>0.199915541625013-0.100063288088244i</v>
      </c>
      <c r="M377" t="str">
        <f t="shared" si="115"/>
        <v>3.73147637801139-2.01605593785072i</v>
      </c>
      <c r="N377" t="str">
        <f t="shared" si="116"/>
        <v>-0.248971820900414i</v>
      </c>
      <c r="O377" t="str">
        <f t="shared" si="117"/>
        <v>0.969166285101953-0.2464076131569i</v>
      </c>
      <c r="P377" t="str">
        <f t="shared" si="118"/>
        <v>0.030833714898047+0.2464076131569i</v>
      </c>
      <c r="Q377" t="str">
        <f t="shared" si="119"/>
        <v>-0.030833714898047+0.00256420774351401i</v>
      </c>
      <c r="R377" t="str">
        <f t="shared" si="120"/>
        <v>-0.333103469337195-8.01920107486067i</v>
      </c>
      <c r="S377" t="str">
        <f t="shared" si="121"/>
        <v>0.0257274779699816i</v>
      </c>
      <c r="T377" t="str">
        <f t="shared" si="122"/>
        <v>0.206313818990331-0.00856991216909713i</v>
      </c>
      <c r="U377" t="str">
        <f t="shared" si="123"/>
        <v>0.0000333333333333334-0.00464509654997798i</v>
      </c>
      <c r="V377" t="str">
        <f t="shared" si="124"/>
        <v>6.66666666666667E-06-0.0464509654997798i</v>
      </c>
      <c r="W377" t="str">
        <f t="shared" si="125"/>
        <v>0.0000276032922734508-0.00422283230526695i</v>
      </c>
      <c r="X377" t="str">
        <f t="shared" si="126"/>
        <v>0.000322924427969088-0.00419817332007102i</v>
      </c>
      <c r="Y377" t="str">
        <f t="shared" si="127"/>
        <v>0.009+0.152681402964464i</v>
      </c>
      <c r="Z377" t="str">
        <f t="shared" si="128"/>
        <v>-0.336320145733561-0.0472146279057672i</v>
      </c>
      <c r="AA377" t="str">
        <f t="shared" si="129"/>
        <v>5.05440277252445-80.4998531723047i</v>
      </c>
      <c r="AB377" t="str">
        <f t="shared" si="130"/>
        <v>0.97306520306832-0.0404194123588541i</v>
      </c>
      <c r="AC377" t="str">
        <f t="shared" si="131"/>
        <v>4.54948202322379-2.11257796299197i</v>
      </c>
      <c r="AD377" t="str">
        <f t="shared" si="132"/>
        <v>0.179339956243937+0.0743931342861323i</v>
      </c>
      <c r="AE377" t="str">
        <f t="shared" si="133"/>
        <v>-0.0568031960657479-0.0334873790673825i</v>
      </c>
      <c r="AF377" t="str">
        <f t="shared" si="134"/>
        <v>-8.57775796265205-2.80878298734853i</v>
      </c>
      <c r="AG377" t="str">
        <f t="shared" si="135"/>
        <v>1.02496023578803-0.0509001947585662i</v>
      </c>
      <c r="AH377" t="str">
        <f t="shared" si="136"/>
        <v>0.361072042437587+0.453845041221904i</v>
      </c>
      <c r="AI377">
        <f t="shared" si="137"/>
        <v>-4.732107097332138</v>
      </c>
      <c r="AJ377">
        <f t="shared" si="138"/>
        <v>51.494789171383751</v>
      </c>
      <c r="AK377"/>
      <c r="AL377"/>
      <c r="AM377"/>
      <c r="AN377"/>
    </row>
    <row r="378" spans="1:40" x14ac:dyDescent="0.25">
      <c r="A378"/>
      <c r="B378">
        <f t="shared" si="139"/>
        <v>24400</v>
      </c>
      <c r="C378" s="237" t="str">
        <f t="shared" si="107"/>
        <v>-0.000128369655257172+0.100369612089139i</v>
      </c>
      <c r="D378" s="208" t="str">
        <f t="shared" si="108"/>
        <v>-5.95799012436293+0.769500359350066i</v>
      </c>
      <c r="E378" t="str">
        <f t="shared" si="109"/>
        <v>2870</v>
      </c>
      <c r="F378" t="str">
        <f t="shared" si="110"/>
        <v>0.777000777000777</v>
      </c>
      <c r="G378" t="str">
        <f t="shared" si="105"/>
        <v>0.777000777000777</v>
      </c>
      <c r="H378" t="str">
        <f t="shared" si="111"/>
        <v>2.63220148677194+3.58931481595456i</v>
      </c>
      <c r="I378" t="str">
        <f t="shared" si="112"/>
        <v>95.8185759344887i</v>
      </c>
      <c r="J378" t="str">
        <f t="shared" si="106"/>
        <v>-11.4276716352319+20.9620382200362i</v>
      </c>
      <c r="K378" t="str">
        <f t="shared" si="113"/>
        <v>3.5237844606175-1.92102749296485i</v>
      </c>
      <c r="L378" t="str">
        <f t="shared" si="114"/>
        <v>0.199585773277547-0.100309333686304i</v>
      </c>
      <c r="M378" t="str">
        <f t="shared" si="115"/>
        <v>3.72337023389505-2.02133682665115i</v>
      </c>
      <c r="N378" t="str">
        <f t="shared" si="116"/>
        <v>-0.249996396295065i</v>
      </c>
      <c r="O378" t="str">
        <f t="shared" si="117"/>
        <v>0.968913313275222-0.247400467578441i</v>
      </c>
      <c r="P378" t="str">
        <f t="shared" si="118"/>
        <v>0.031086686724778+0.247400467578441i</v>
      </c>
      <c r="Q378" t="str">
        <f t="shared" si="119"/>
        <v>-0.031086686724778+0.00259592871662401i</v>
      </c>
      <c r="R378" t="str">
        <f t="shared" si="120"/>
        <v>-0.333101571207291-7.98622180969862i</v>
      </c>
      <c r="S378" t="str">
        <f t="shared" si="121"/>
        <v>0.0258333523649199i</v>
      </c>
      <c r="T378" t="str">
        <f t="shared" si="122"/>
        <v>0.206310882074353-0.0086051302623064i</v>
      </c>
      <c r="U378" t="str">
        <f t="shared" si="123"/>
        <v>0.0000333333333333334-0.00462605926903545i</v>
      </c>
      <c r="V378" t="str">
        <f t="shared" si="124"/>
        <v>6.66666666666667E-06-0.0462605926903545i</v>
      </c>
      <c r="W378" t="str">
        <f t="shared" si="125"/>
        <v>0.0000276032921620149-0.00420552575725633i</v>
      </c>
      <c r="X378" t="str">
        <f t="shared" si="126"/>
        <v>0.00032052043881351-0.00418113625580974i</v>
      </c>
      <c r="Y378" t="str">
        <f t="shared" si="127"/>
        <v>0.009+0.153309721495182i</v>
      </c>
      <c r="Z378" t="str">
        <f t="shared" si="128"/>
        <v>-0.333530643803264-0.0466370980260924i</v>
      </c>
      <c r="AA378" t="str">
        <f t="shared" si="129"/>
        <v>5.00963934812899-80.1543683585408i</v>
      </c>
      <c r="AB378" t="str">
        <f t="shared" si="130"/>
        <v>0.973051351302324-0.0405855161185928i</v>
      </c>
      <c r="AC378" t="str">
        <f t="shared" si="131"/>
        <v>4.54099343913127-2.11797943325329i</v>
      </c>
      <c r="AD378" t="str">
        <f t="shared" si="132"/>
        <v>0.179419137414543+0.0747458747534305i</v>
      </c>
      <c r="AE378" t="str">
        <f t="shared" si="133"/>
        <v>-0.0563558497245771-0.0332976276275088i</v>
      </c>
      <c r="AF378" t="str">
        <f t="shared" si="134"/>
        <v>-8.59019161113487-2.81981445660449i</v>
      </c>
      <c r="AG378" t="str">
        <f t="shared" si="135"/>
        <v>1.0249419214469-0.050704535475351i</v>
      </c>
      <c r="AH378" t="str">
        <f t="shared" si="136"/>
        <v>0.358365408579076+0.451846863871828i</v>
      </c>
      <c r="AI378">
        <f t="shared" si="137"/>
        <v>-4.7808904423400325</v>
      </c>
      <c r="AJ378">
        <f t="shared" si="138"/>
        <v>51.581625295640457</v>
      </c>
      <c r="AK378"/>
      <c r="AL378"/>
      <c r="AM378"/>
      <c r="AN378"/>
    </row>
    <row r="379" spans="1:40" x14ac:dyDescent="0.25">
      <c r="A379"/>
      <c r="B379">
        <f t="shared" si="139"/>
        <v>24500</v>
      </c>
      <c r="C379" s="237" t="str">
        <f t="shared" si="107"/>
        <v>-0.000127323880003926+0.099959941535116i</v>
      </c>
      <c r="D379" s="208" t="str">
        <f t="shared" si="108"/>
        <v>-5.95798210675266+0.766359551769223i</v>
      </c>
      <c r="E379" t="str">
        <f t="shared" si="109"/>
        <v>2870</v>
      </c>
      <c r="F379" t="str">
        <f t="shared" si="110"/>
        <v>0.777000777000777</v>
      </c>
      <c r="G379" t="str">
        <f t="shared" si="105"/>
        <v>0.777000777000777</v>
      </c>
      <c r="H379" t="str">
        <f t="shared" si="111"/>
        <v>2.64464662054261+3.5971215035075i</v>
      </c>
      <c r="I379" t="str">
        <f t="shared" si="112"/>
        <v>96.2112750161874i</v>
      </c>
      <c r="J379" t="str">
        <f t="shared" si="106"/>
        <v>-11.5297465383095+21.0479482127413i</v>
      </c>
      <c r="K379" t="str">
        <f t="shared" si="113"/>
        <v>3.51600970210986-1.92601674433158i</v>
      </c>
      <c r="L379" t="str">
        <f t="shared" si="114"/>
        <v>0.199255743477278-0.100553888838954i</v>
      </c>
      <c r="M379" t="str">
        <f t="shared" si="115"/>
        <v>3.71526544558714-2.02657063317053i</v>
      </c>
      <c r="N379" t="str">
        <f t="shared" si="116"/>
        <v>-0.251020971689717i</v>
      </c>
      <c r="O379" t="str">
        <f t="shared" si="117"/>
        <v>0.968659324327238-0.248393062290192i</v>
      </c>
      <c r="P379" t="str">
        <f t="shared" si="118"/>
        <v>0.031340675672762+0.248393062290192i</v>
      </c>
      <c r="Q379" t="str">
        <f t="shared" si="119"/>
        <v>-0.031340675672762+0.00262790939952498i</v>
      </c>
      <c r="R379" t="str">
        <f t="shared" si="120"/>
        <v>-0.333099665243314-7.95351129740005i</v>
      </c>
      <c r="S379" t="str">
        <f t="shared" si="121"/>
        <v>0.0259392267598581i</v>
      </c>
      <c r="T379" t="str">
        <f t="shared" si="122"/>
        <v>0.206307933080353-0.00864034775037915i</v>
      </c>
      <c r="U379" t="str">
        <f t="shared" si="123"/>
        <v>0.0000333333333333333-0.00460717739446795i</v>
      </c>
      <c r="V379" t="str">
        <f t="shared" si="124"/>
        <v>6.66666666666667E-06-0.0460717739446795i</v>
      </c>
      <c r="W379" t="str">
        <f t="shared" si="125"/>
        <v>0.0000276032920501211-0.00418836048776845i</v>
      </c>
      <c r="X379" t="str">
        <f t="shared" si="126"/>
        <v>0.000318145635989132-0.00416423623376746i</v>
      </c>
      <c r="Y379" t="str">
        <f t="shared" si="127"/>
        <v>0.009+0.1539380400259i</v>
      </c>
      <c r="Z379" t="str">
        <f t="shared" si="128"/>
        <v>-0.330775834496761-0.0460692381169174i</v>
      </c>
      <c r="AA379" t="str">
        <f t="shared" si="129"/>
        <v>4.9654801556386-79.8118938699547i</v>
      </c>
      <c r="AB379" t="str">
        <f t="shared" si="130"/>
        <v>0.973037442571151-0.0407516170242461i</v>
      </c>
      <c r="AC379" t="str">
        <f t="shared" si="131"/>
        <v>4.53250635733153-2.12333218067203i</v>
      </c>
      <c r="AD379" t="str">
        <f t="shared" si="132"/>
        <v>0.179498645775524+0.0750983246581415i</v>
      </c>
      <c r="AE379" t="str">
        <f t="shared" si="133"/>
        <v>-0.05591409174658-0.0331100768620023i</v>
      </c>
      <c r="AF379" t="str">
        <f t="shared" si="134"/>
        <v>-8.60262872729527-2.83076195173828i</v>
      </c>
      <c r="AG379" t="str">
        <f t="shared" si="135"/>
        <v>1.02492383206118-0.0505106840047625i</v>
      </c>
      <c r="AH379" t="str">
        <f t="shared" si="136"/>
        <v>0.355693097564833+0.449867072155745i</v>
      </c>
      <c r="AI379">
        <f t="shared" si="137"/>
        <v>-4.8293881724309733</v>
      </c>
      <c r="AJ379">
        <f t="shared" si="138"/>
        <v>51.667894200059969</v>
      </c>
      <c r="AK379"/>
      <c r="AL379"/>
      <c r="AM379"/>
      <c r="AN379"/>
    </row>
    <row r="380" spans="1:40" x14ac:dyDescent="0.25">
      <c r="A380"/>
      <c r="B380">
        <f t="shared" si="139"/>
        <v>24600</v>
      </c>
      <c r="C380" s="237" t="str">
        <f t="shared" si="107"/>
        <v>-0.000126290832140936+0.0995536016198585i</v>
      </c>
      <c r="D380" s="208" t="str">
        <f t="shared" si="108"/>
        <v>-5.95797418671904+0.763244279085582i</v>
      </c>
      <c r="E380" t="str">
        <f t="shared" si="109"/>
        <v>2870</v>
      </c>
      <c r="F380" t="str">
        <f t="shared" si="110"/>
        <v>0.777000777000777</v>
      </c>
      <c r="G380" t="str">
        <f t="shared" si="105"/>
        <v>0.777000777000777</v>
      </c>
      <c r="H380" t="str">
        <f t="shared" si="111"/>
        <v>2.65709481177862+3.60487021694679i</v>
      </c>
      <c r="I380" t="str">
        <f t="shared" si="112"/>
        <v>96.6039740978861i</v>
      </c>
      <c r="J380" t="str">
        <f t="shared" si="106"/>
        <v>-11.6322389256532+21.1338582054463i</v>
      </c>
      <c r="K380" t="str">
        <f t="shared" si="113"/>
        <v>3.50823677567948-1.93096064077643i</v>
      </c>
      <c r="L380" t="str">
        <f t="shared" si="114"/>
        <v>0.198925460204008-0.100796955974006i</v>
      </c>
      <c r="M380" t="str">
        <f t="shared" si="115"/>
        <v>3.70716223588349-2.03175759675044i</v>
      </c>
      <c r="N380" t="str">
        <f t="shared" si="116"/>
        <v>-0.252045547084369i</v>
      </c>
      <c r="O380" t="str">
        <f t="shared" si="117"/>
        <v>0.968404318524626-0.249385396250171i</v>
      </c>
      <c r="P380" t="str">
        <f t="shared" si="118"/>
        <v>0.0315956814753739+0.249385396250171i</v>
      </c>
      <c r="Q380" t="str">
        <f t="shared" si="119"/>
        <v>-0.0315956814753739+0.00266015083419799i</v>
      </c>
      <c r="R380" t="str">
        <f t="shared" si="120"/>
        <v>-0.333097751444794-7.92106626048282i</v>
      </c>
      <c r="S380" t="str">
        <f t="shared" si="121"/>
        <v>0.0260451011547962i</v>
      </c>
      <c r="T380" t="str">
        <f t="shared" si="122"/>
        <v>0.206304972008118-0.00867556463081482i</v>
      </c>
      <c r="U380" t="str">
        <f t="shared" si="123"/>
        <v>0.0000333333333333334-0.00458844903107581i</v>
      </c>
      <c r="V380" t="str">
        <f t="shared" si="124"/>
        <v>6.66666666666667E-06-0.0458844903107581i</v>
      </c>
      <c r="W380" t="str">
        <f t="shared" si="125"/>
        <v>0.00002760329193777-0.00417133477389452i</v>
      </c>
      <c r="X380" t="str">
        <f t="shared" si="126"/>
        <v>0.000315799549698771-0.00414747161534384i</v>
      </c>
      <c r="Y380" t="str">
        <f t="shared" si="127"/>
        <v>0.009+0.154566358556618i</v>
      </c>
      <c r="Z380" t="str">
        <f t="shared" si="128"/>
        <v>-0.328055143102448-0.0455108443492744i</v>
      </c>
      <c r="AA380" t="str">
        <f t="shared" si="129"/>
        <v>4.92191419086017-79.4723899177915i</v>
      </c>
      <c r="AB380" t="str">
        <f t="shared" si="130"/>
        <v>0.973023476873799-0.04091771506402i</v>
      </c>
      <c r="AC380" t="str">
        <f t="shared" si="131"/>
        <v>4.52402100967161-2.12863644901884i</v>
      </c>
      <c r="AD380" t="str">
        <f t="shared" si="132"/>
        <v>0.179578481142135+0.0754504863317043i</v>
      </c>
      <c r="AE380" t="str">
        <f t="shared" si="133"/>
        <v>-0.0554778289896842-0.0329246883944354i</v>
      </c>
      <c r="AF380" t="str">
        <f t="shared" si="134"/>
        <v>-8.61506899849766-2.84162593786121i</v>
      </c>
      <c r="AG380" t="str">
        <f t="shared" si="135"/>
        <v>1.02490596324509-0.0503186163223369i</v>
      </c>
      <c r="AH380" t="str">
        <f t="shared" si="136"/>
        <v>0.353054532891716+0.447905400250924i</v>
      </c>
      <c r="AI380">
        <f t="shared" si="137"/>
        <v>-4.877603286499621</v>
      </c>
      <c r="AJ380">
        <f t="shared" si="138"/>
        <v>51.753598652826859</v>
      </c>
      <c r="AK380"/>
      <c r="AL380"/>
      <c r="AM380"/>
      <c r="AN380"/>
    </row>
    <row r="381" spans="1:40" x14ac:dyDescent="0.25">
      <c r="A381"/>
      <c r="B381">
        <f t="shared" si="139"/>
        <v>24700</v>
      </c>
      <c r="C381" s="237" t="str">
        <f t="shared" si="107"/>
        <v>-0.000125270305974963+0.0991505518905229i</v>
      </c>
      <c r="D381" s="208" t="str">
        <f t="shared" si="108"/>
        <v>-5.9579663626851+0.760154231160676i</v>
      </c>
      <c r="E381" t="str">
        <f t="shared" si="109"/>
        <v>2870</v>
      </c>
      <c r="F381" t="str">
        <f t="shared" si="110"/>
        <v>0.777000777000777</v>
      </c>
      <c r="G381" t="str">
        <f t="shared" si="105"/>
        <v>0.777000777000777</v>
      </c>
      <c r="H381" t="str">
        <f t="shared" si="111"/>
        <v>2.66954575168787+3.6125611077117i</v>
      </c>
      <c r="I381" t="str">
        <f t="shared" si="112"/>
        <v>96.9966731795849i</v>
      </c>
      <c r="J381" t="str">
        <f t="shared" si="106"/>
        <v>-11.7351487972632+21.2197681981515i</v>
      </c>
      <c r="K381" t="str">
        <f t="shared" si="113"/>
        <v>3.50046589385942-1.93585941847205i</v>
      </c>
      <c r="L381" t="str">
        <f t="shared" si="114"/>
        <v>0.198594931395076-0.101038537563417i</v>
      </c>
      <c r="M381" t="str">
        <f t="shared" si="115"/>
        <v>3.6990608252545-2.03689795603547i</v>
      </c>
      <c r="N381" t="str">
        <f t="shared" si="116"/>
        <v>-0.253070122479021i</v>
      </c>
      <c r="O381" t="str">
        <f t="shared" si="117"/>
        <v>0.96814829613508-0.250377468416672i</v>
      </c>
      <c r="P381" t="str">
        <f t="shared" si="118"/>
        <v>0.03185170386492+0.250377468416672i</v>
      </c>
      <c r="Q381" t="str">
        <f t="shared" si="119"/>
        <v>-0.03185170386492+0.00269265406234898i</v>
      </c>
      <c r="R381" t="str">
        <f t="shared" si="120"/>
        <v>-0.333095829811553-7.88888347454177i</v>
      </c>
      <c r="S381" t="str">
        <f t="shared" si="121"/>
        <v>0.0261509755497345i</v>
      </c>
      <c r="T381" t="str">
        <f t="shared" si="122"/>
        <v>0.206301998857446-0.00871078090112045i</v>
      </c>
      <c r="U381" t="str">
        <f t="shared" si="123"/>
        <v>0.0000333333333333334-0.00456987231435081i</v>
      </c>
      <c r="V381" t="str">
        <f t="shared" si="124"/>
        <v>6.66666666666667E-06-0.0456987231435081i</v>
      </c>
      <c r="W381" t="str">
        <f t="shared" si="125"/>
        <v>0.0000276032918249612-0.00415444692062709i</v>
      </c>
      <c r="X381" t="str">
        <f t="shared" si="126"/>
        <v>0.000313481719544792-0.00413084078782401i</v>
      </c>
      <c r="Y381" t="str">
        <f t="shared" si="127"/>
        <v>0.009+0.155194677087336i</v>
      </c>
      <c r="Z381" t="str">
        <f t="shared" si="128"/>
        <v>-0.325368006788441-0.044961718067452i</v>
      </c>
      <c r="AA381" t="str">
        <f t="shared" si="129"/>
        <v>4.87893070209684-79.1358174195508i</v>
      </c>
      <c r="AB381" t="str">
        <f t="shared" si="130"/>
        <v>0.973009454209314-0.0410838102261568i</v>
      </c>
      <c r="AC381" t="str">
        <f t="shared" si="131"/>
        <v>4.51553762559213-2.13389248144191i</v>
      </c>
      <c r="AD381" t="str">
        <f t="shared" si="132"/>
        <v>0.179658643331674+0.0758023620632485i</v>
      </c>
      <c r="AE381" t="str">
        <f t="shared" si="133"/>
        <v>-0.0550469702512075-0.0327414247242345i</v>
      </c>
      <c r="AF381" t="str">
        <f t="shared" si="134"/>
        <v>-8.62751211437297-2.85240687655102i</v>
      </c>
      <c r="AG381" t="str">
        <f t="shared" si="135"/>
        <v>1.0248883107173-0.0501283088324193i</v>
      </c>
      <c r="AH381" t="str">
        <f t="shared" si="136"/>
        <v>0.350449150140604+0.445961587596238i</v>
      </c>
      <c r="AI381">
        <f t="shared" si="137"/>
        <v>-4.9255387411858313</v>
      </c>
      <c r="AJ381">
        <f t="shared" si="138"/>
        <v>51.838741430339411</v>
      </c>
      <c r="AK381"/>
      <c r="AL381"/>
      <c r="AM381"/>
      <c r="AN381"/>
    </row>
    <row r="382" spans="1:40" x14ac:dyDescent="0.25">
      <c r="A382"/>
      <c r="B382">
        <f t="shared" si="139"/>
        <v>24800</v>
      </c>
      <c r="C382" s="237" t="str">
        <f t="shared" si="107"/>
        <v>-0.000124262099951426+0.0987507525467281i</v>
      </c>
      <c r="D382" s="208" t="str">
        <f t="shared" si="108"/>
        <v>-5.95795863310558+0.757089102858249i</v>
      </c>
      <c r="E382" t="str">
        <f t="shared" si="109"/>
        <v>2870</v>
      </c>
      <c r="F382" t="str">
        <f t="shared" si="110"/>
        <v>0.777000777000777</v>
      </c>
      <c r="G382" t="str">
        <f t="shared" si="105"/>
        <v>0.777000777000777</v>
      </c>
      <c r="H382" t="str">
        <f t="shared" si="111"/>
        <v>2.68199913371489+3.6201943287861i</v>
      </c>
      <c r="I382" t="str">
        <f t="shared" si="112"/>
        <v>97.3893722612836i</v>
      </c>
      <c r="J382" t="str">
        <f t="shared" si="106"/>
        <v>-11.8384761531393+21.3056781908565i</v>
      </c>
      <c r="K382" t="str">
        <f t="shared" si="113"/>
        <v>3.49269726691265-1.94071331285878i</v>
      </c>
      <c r="L382" t="str">
        <f t="shared" si="114"/>
        <v>0.198264164945179-0.101278636122756i</v>
      </c>
      <c r="M382" t="str">
        <f t="shared" si="115"/>
        <v>3.69096143185783-2.04199194898154i</v>
      </c>
      <c r="N382" t="str">
        <f t="shared" si="116"/>
        <v>-0.254094697873673i</v>
      </c>
      <c r="O382" t="str">
        <f t="shared" si="117"/>
        <v>0.967891257427361-0.251369277748262i</v>
      </c>
      <c r="P382" t="str">
        <f t="shared" si="118"/>
        <v>0.032108742572639+0.251369277748262i</v>
      </c>
      <c r="Q382" t="str">
        <f t="shared" si="119"/>
        <v>-0.032108742572639+0.00272542012541099i</v>
      </c>
      <c r="R382" t="str">
        <f t="shared" si="120"/>
        <v>-0.333093900342915-7.85695976717825i</v>
      </c>
      <c r="S382" t="str">
        <f t="shared" si="121"/>
        <v>0.0262568499446726i</v>
      </c>
      <c r="T382" t="str">
        <f t="shared" si="122"/>
        <v>0.206299013628129-0.00874599655878965i</v>
      </c>
      <c r="U382" t="str">
        <f t="shared" si="123"/>
        <v>0.0000333333333333333-0.00455144540985745i</v>
      </c>
      <c r="V382" t="str">
        <f t="shared" si="124"/>
        <v>6.66666666666667E-06-0.0455144540985745i</v>
      </c>
      <c r="W382" t="str">
        <f t="shared" si="125"/>
        <v>0.0000276032917116945-0.00413769526029752i</v>
      </c>
      <c r="X382" t="str">
        <f t="shared" si="126"/>
        <v>0.000311191694304695-0.00411434216387219i</v>
      </c>
      <c r="Y382" t="str">
        <f t="shared" si="127"/>
        <v>0.009+0.155822995618054i</v>
      </c>
      <c r="Z382" t="str">
        <f t="shared" si="128"/>
        <v>-0.322713874308691-0.0444216656355178i</v>
      </c>
      <c r="AA382" t="str">
        <f t="shared" si="129"/>
        <v>4.83651918316489-78.8021379832689i</v>
      </c>
      <c r="AB382" t="str">
        <f t="shared" si="130"/>
        <v>0.972995374576714-0.0412499024988352i</v>
      </c>
      <c r="AC382" t="str">
        <f t="shared" si="131"/>
        <v>4.50705643213982-2.13910052047302i</v>
      </c>
      <c r="AD382" t="str">
        <f t="shared" si="132"/>
        <v>0.179739132163419+0.0761539541004478i</v>
      </c>
      <c r="AE382" t="str">
        <f t="shared" si="133"/>
        <v>-0.0546214262194662-0.0325602492022633i</v>
      </c>
      <c r="AF382" t="str">
        <f t="shared" si="134"/>
        <v>-8.63995776682047-2.86310522592785i</v>
      </c>
      <c r="AG382" t="str">
        <f t="shared" si="135"/>
        <v>1.024870870298-0.0499397383585518i</v>
      </c>
      <c r="AH382" t="str">
        <f t="shared" si="136"/>
        <v>0.347876396672611+0.444035378759389i</v>
      </c>
      <c r="AI382">
        <f t="shared" si="137"/>
        <v>-4.9731974516152464</v>
      </c>
      <c r="AJ382">
        <f t="shared" si="138"/>
        <v>51.923325316292342</v>
      </c>
      <c r="AK382"/>
      <c r="AL382"/>
      <c r="AM382"/>
      <c r="AN382"/>
    </row>
    <row r="383" spans="1:40" x14ac:dyDescent="0.25">
      <c r="A383"/>
      <c r="B383">
        <f t="shared" si="139"/>
        <v>24900</v>
      </c>
      <c r="C383" s="237" t="str">
        <f t="shared" si="107"/>
        <v>-0.00012326601655486+0.0983541644274494i</v>
      </c>
      <c r="D383" s="208" t="str">
        <f t="shared" si="108"/>
        <v>-5.95795099646621+0.754048593943779i</v>
      </c>
      <c r="E383" t="str">
        <f t="shared" si="109"/>
        <v>2870</v>
      </c>
      <c r="F383" t="str">
        <f t="shared" si="110"/>
        <v>0.777000777000777</v>
      </c>
      <c r="G383" t="str">
        <f t="shared" si="105"/>
        <v>0.777000777000777</v>
      </c>
      <c r="H383" t="str">
        <f t="shared" si="111"/>
        <v>2.69445465354322+3.62777003467179i</v>
      </c>
      <c r="I383" t="str">
        <f t="shared" si="112"/>
        <v>97.7820713429823i</v>
      </c>
      <c r="J383" t="str">
        <f t="shared" si="106"/>
        <v>-11.9422209932816+21.3915881835616i</v>
      </c>
      <c r="K383" t="str">
        <f t="shared" si="113"/>
        <v>3.48493110284455-1.94552255865282i</v>
      </c>
      <c r="L383" t="str">
        <f t="shared" si="114"/>
        <v>0.197933168706188-0.101517254210675i</v>
      </c>
      <c r="M383" t="str">
        <f t="shared" si="115"/>
        <v>3.68286427155074-2.0470398128635i</v>
      </c>
      <c r="N383" t="str">
        <f t="shared" si="116"/>
        <v>-0.255119273268325i</v>
      </c>
      <c r="O383" t="str">
        <f t="shared" si="117"/>
        <v>0.967633202671296-0.252360823203784i</v>
      </c>
      <c r="P383" t="str">
        <f t="shared" si="118"/>
        <v>0.032366797328704+0.252360823203784i</v>
      </c>
      <c r="Q383" t="str">
        <f t="shared" si="119"/>
        <v>-0.032366797328704+0.00275845006454101i</v>
      </c>
      <c r="R383" t="str">
        <f t="shared" si="120"/>
        <v>-0.333091963038298-7.82529201695553i</v>
      </c>
      <c r="S383" t="str">
        <f t="shared" si="121"/>
        <v>0.0263627243396109i</v>
      </c>
      <c r="T383" t="str">
        <f t="shared" si="122"/>
        <v>0.206296016319956-0.00878121160131851i</v>
      </c>
      <c r="U383" t="str">
        <f t="shared" si="123"/>
        <v>0.0000333333333333333-0.00453316651262911i</v>
      </c>
      <c r="V383" t="str">
        <f t="shared" si="124"/>
        <v>6.66666666666667E-06-0.0453316651262911i</v>
      </c>
      <c r="W383" t="str">
        <f t="shared" si="125"/>
        <v>0.0000276032915979705-0.00412107815202704i</v>
      </c>
      <c r="X383" t="str">
        <f t="shared" si="126"/>
        <v>0.000308929031712924-0.00409797418103705i</v>
      </c>
      <c r="Y383" t="str">
        <f t="shared" si="127"/>
        <v>0.009+0.156451314148772i</v>
      </c>
      <c r="Z383" t="str">
        <f t="shared" si="128"/>
        <v>-0.320092205717532-0.0438904982890442i</v>
      </c>
      <c r="AA383" t="str">
        <f t="shared" si="129"/>
        <v>4.79466936663546-78.4713138922149i</v>
      </c>
      <c r="AB383" t="str">
        <f t="shared" si="130"/>
        <v>0.972981237975006-0.0414159918702457i</v>
      </c>
      <c r="AC383" t="str">
        <f t="shared" si="131"/>
        <v>4.49857765397973-2.14426080803382i</v>
      </c>
      <c r="AD383" t="str">
        <f t="shared" si="132"/>
        <v>0.179819947458584+0.0765052646503557i</v>
      </c>
      <c r="AE383" t="str">
        <f t="shared" si="133"/>
        <v>-0.0542011094267896-0.0323811260072029i</v>
      </c>
      <c r="AF383" t="str">
        <f t="shared" si="134"/>
        <v>-8.65240565000943-2.87372144072801i</v>
      </c>
      <c r="AG383" t="str">
        <f t="shared" si="135"/>
        <v>1.02485363790596-0.0497528821341214i</v>
      </c>
      <c r="AH383" t="str">
        <f t="shared" si="136"/>
        <v>0.345335731334224+0.442126523308248i</v>
      </c>
      <c r="AI383">
        <f t="shared" si="137"/>
        <v>-5.0205822921234402</v>
      </c>
      <c r="AJ383">
        <f t="shared" si="138"/>
        <v>52.007353100794354</v>
      </c>
      <c r="AK383"/>
      <c r="AL383"/>
      <c r="AM383"/>
      <c r="AN383"/>
    </row>
    <row r="384" spans="1:40" x14ac:dyDescent="0.25">
      <c r="A384"/>
      <c r="B384">
        <f t="shared" si="139"/>
        <v>25000</v>
      </c>
      <c r="C384" s="237" t="str">
        <f t="shared" si="107"/>
        <v>-0.000122281862212184+0.0979607489982341i</v>
      </c>
      <c r="D384" s="208" t="str">
        <f t="shared" si="108"/>
        <v>-5.95794345128292+0.751032408986462i</v>
      </c>
      <c r="E384" t="str">
        <f t="shared" si="109"/>
        <v>2870</v>
      </c>
      <c r="F384" t="str">
        <f t="shared" si="110"/>
        <v>0.777000777000777</v>
      </c>
      <c r="G384" t="str">
        <f t="shared" si="105"/>
        <v>0.777000777000777</v>
      </c>
      <c r="H384" t="str">
        <f t="shared" si="111"/>
        <v>2.70691200909756+3.63528838136177i</v>
      </c>
      <c r="I384" t="str">
        <f t="shared" si="112"/>
        <v>98.174770424681i</v>
      </c>
      <c r="J384" t="str">
        <f t="shared" si="106"/>
        <v>-12.04638331769+21.4774981762666i</v>
      </c>
      <c r="K384" t="str">
        <f t="shared" si="113"/>
        <v>3.47716760741566-1.95028738985395i</v>
      </c>
      <c r="L384" t="str">
        <f t="shared" si="114"/>
        <v>0.197601950486982-0.101754394428378i</v>
      </c>
      <c r="M384" t="str">
        <f t="shared" si="115"/>
        <v>3.67476955790264-2.05204178428233i</v>
      </c>
      <c r="N384" t="str">
        <f t="shared" si="116"/>
        <v>-0.256143848662977i</v>
      </c>
      <c r="O384" t="str">
        <f t="shared" si="117"/>
        <v>0.967374132137779-0.253352103742359i</v>
      </c>
      <c r="P384" t="str">
        <f t="shared" si="118"/>
        <v>0.032625867862221+0.253352103742359i</v>
      </c>
      <c r="Q384" t="str">
        <f t="shared" si="119"/>
        <v>-0.032625867862221+0.00279174492061801i</v>
      </c>
      <c r="R384" t="str">
        <f t="shared" si="120"/>
        <v>-0.33309001789734-7.79387715237998i</v>
      </c>
      <c r="S384" t="str">
        <f t="shared" si="121"/>
        <v>0.026468598734549i</v>
      </c>
      <c r="T384" t="str">
        <f t="shared" si="122"/>
        <v>0.206293006932715-0.00881642602620844i</v>
      </c>
      <c r="U384" t="str">
        <f t="shared" si="123"/>
        <v>0.0000333333333333334-0.0045150338465786i</v>
      </c>
      <c r="V384" t="str">
        <f t="shared" si="124"/>
        <v>6.66666666666667E-06-0.045150338465786i</v>
      </c>
      <c r="W384" t="str">
        <f t="shared" si="125"/>
        <v>0.0000276032914837887-0.00410459398119097i</v>
      </c>
      <c r="X384" t="str">
        <f t="shared" si="126"/>
        <v>0.000306693298248689-0.00408173530126857i</v>
      </c>
      <c r="Y384" t="str">
        <f t="shared" si="127"/>
        <v>0.009+0.15707963267949i</v>
      </c>
      <c r="Z384" t="str">
        <f t="shared" si="128"/>
        <v>-0.31750247209241-0.0433680319918476i</v>
      </c>
      <c r="AA384" t="str">
        <f t="shared" si="129"/>
        <v>4.75337121729408-78.143308089996i</v>
      </c>
      <c r="AB384" t="str">
        <f t="shared" si="130"/>
        <v>0.972967044403188-0.0415820783286039i</v>
      </c>
      <c r="AC384" t="str">
        <f t="shared" si="131"/>
        <v>4.49010151340775-2.1493735854413i</v>
      </c>
      <c r="AD384" t="str">
        <f t="shared" si="132"/>
        <v>0.179901089040265+0.0768562958802143i</v>
      </c>
      <c r="AE384" t="str">
        <f t="shared" si="133"/>
        <v>-0.0537859342038929-0.0322040201227002i</v>
      </c>
      <c r="AF384" t="str">
        <f t="shared" si="134"/>
        <v>-8.66485546038048-2.88425597237531i</v>
      </c>
      <c r="AG384" t="str">
        <f t="shared" si="135"/>
        <v>1.02483660955574-0.0495677177932577i</v>
      </c>
      <c r="AH384" t="str">
        <f t="shared" si="136"/>
        <v>0.342826624171039+0.440234775686096i</v>
      </c>
      <c r="AI384">
        <f t="shared" si="137"/>
        <v>-5.0676960969651166</v>
      </c>
      <c r="AJ384">
        <f t="shared" si="138"/>
        <v>52.09082757951748</v>
      </c>
      <c r="AK384"/>
      <c r="AL384"/>
      <c r="AM384"/>
      <c r="AN384"/>
    </row>
    <row r="385" spans="1:40" x14ac:dyDescent="0.25">
      <c r="A385"/>
      <c r="B385">
        <f t="shared" si="139"/>
        <v>25100</v>
      </c>
      <c r="C385" s="237" t="str">
        <f t="shared" si="107"/>
        <v>-0.000121309447198644+0.0975704683387192i</v>
      </c>
      <c r="D385" s="208" t="str">
        <f t="shared" si="108"/>
        <v>-5.95793599610115+0.748040257263514i</v>
      </c>
      <c r="E385" t="str">
        <f t="shared" si="109"/>
        <v>2870</v>
      </c>
      <c r="F385" t="str">
        <f t="shared" si="110"/>
        <v>0.777000777000777</v>
      </c>
      <c r="G385" t="str">
        <f t="shared" si="105"/>
        <v>0.777000777000777</v>
      </c>
      <c r="H385" t="str">
        <f t="shared" si="111"/>
        <v>2.71937090054559+3.64274952631382i</v>
      </c>
      <c r="I385" t="str">
        <f t="shared" si="112"/>
        <v>98.5674695063798i</v>
      </c>
      <c r="J385" t="str">
        <f t="shared" si="106"/>
        <v>-12.1509631263646+21.5634081689717i</v>
      </c>
      <c r="K385" t="str">
        <f t="shared" si="113"/>
        <v>3.46940698415419-1.95500803975273i</v>
      </c>
      <c r="L385" t="str">
        <f t="shared" si="114"/>
        <v>0.197270518053281-0.101990059419094i</v>
      </c>
      <c r="M385" t="str">
        <f t="shared" si="115"/>
        <v>3.66667750220747-2.05699809917182i</v>
      </c>
      <c r="N385" t="str">
        <f t="shared" si="116"/>
        <v>-0.257168424057629i</v>
      </c>
      <c r="O385" t="str">
        <f t="shared" si="117"/>
        <v>0.967114046098771-0.254343118323385i</v>
      </c>
      <c r="P385" t="str">
        <f t="shared" si="118"/>
        <v>0.0328859539012289+0.254343118323385i</v>
      </c>
      <c r="Q385" t="str">
        <f t="shared" si="119"/>
        <v>-0.0328859539012289+0.002825305734244i</v>
      </c>
      <c r="R385" t="str">
        <f t="shared" si="120"/>
        <v>-0.333088064919375-7.76271215090618i</v>
      </c>
      <c r="S385" t="str">
        <f t="shared" si="121"/>
        <v>0.0265744731294873i</v>
      </c>
      <c r="T385" t="str">
        <f t="shared" si="122"/>
        <v>0.206289985466201-0.00885163983095285i</v>
      </c>
      <c r="U385" t="str">
        <f t="shared" si="123"/>
        <v>0.0000333333333333333-0.00449704566392289i</v>
      </c>
      <c r="V385" t="str">
        <f t="shared" si="124"/>
        <v>6.66666666666667E-06-0.0449704566392289i</v>
      </c>
      <c r="W385" t="str">
        <f t="shared" si="125"/>
        <v>0.0000276032913691491-0.00408824115889561i</v>
      </c>
      <c r="X385" t="str">
        <f t="shared" si="126"/>
        <v>0.000304484068929603-0.00406562401044589i</v>
      </c>
      <c r="Y385" t="str">
        <f t="shared" si="127"/>
        <v>0.009+0.157707951210208i</v>
      </c>
      <c r="Z385" t="str">
        <f t="shared" si="128"/>
        <v>-0.314944155264508-0.0428540872975435i</v>
      </c>
      <c r="AA385" t="str">
        <f t="shared" si="129"/>
        <v>4.71261492580941-77.8180841660561i</v>
      </c>
      <c r="AB385" t="str">
        <f t="shared" si="130"/>
        <v>0.972952793860295-0.0417481618620875i</v>
      </c>
      <c r="AC385" t="str">
        <f t="shared" si="131"/>
        <v>4.48162823036321-2.15443909341277i</v>
      </c>
      <c r="AD385" t="str">
        <f t="shared" si="132"/>
        <v>0.179982556733395+0.0772070499182567i</v>
      </c>
      <c r="AE385" t="str">
        <f t="shared" si="133"/>
        <v>-0.0533758166355627-0.032028897315258i</v>
      </c>
      <c r="AF385" t="str">
        <f t="shared" si="134"/>
        <v>-8.67730689664674-2.89470926905031i</v>
      </c>
      <c r="AG385" t="str">
        <f t="shared" si="135"/>
        <v>1.02481978135504-0.0493842233619733i</v>
      </c>
      <c r="AH385" t="str">
        <f t="shared" si="136"/>
        <v>0.340348556149755+0.438359895090629i</v>
      </c>
      <c r="AI385">
        <f t="shared" si="137"/>
        <v>-5.1145416610091852</v>
      </c>
      <c r="AJ385">
        <f t="shared" si="138"/>
        <v>52.173751552881669</v>
      </c>
      <c r="AK385"/>
      <c r="AL385"/>
      <c r="AM385"/>
      <c r="AN385"/>
    </row>
    <row r="386" spans="1:40" x14ac:dyDescent="0.25">
      <c r="A386"/>
      <c r="B386">
        <f t="shared" si="139"/>
        <v>25200</v>
      </c>
      <c r="C386" s="237" t="str">
        <f t="shared" si="107"/>
        <v>-0.000120348585546375+0.0971832851304494i</v>
      </c>
      <c r="D386" s="208" t="str">
        <f t="shared" si="108"/>
        <v>-5.95792862949514+0.745071852666779i</v>
      </c>
      <c r="E386" t="str">
        <f t="shared" si="109"/>
        <v>2870</v>
      </c>
      <c r="F386" t="str">
        <f t="shared" si="110"/>
        <v>0.777000777000777</v>
      </c>
      <c r="G386" t="str">
        <f t="shared" si="105"/>
        <v>0.777000777000777</v>
      </c>
      <c r="H386" t="str">
        <f t="shared" si="111"/>
        <v>2.73183103029953+3.65015362842413i</v>
      </c>
      <c r="I386" t="str">
        <f t="shared" si="112"/>
        <v>98.9601685880785i</v>
      </c>
      <c r="J386" t="str">
        <f t="shared" si="106"/>
        <v>-12.2559604193054+21.6493181616768i</v>
      </c>
      <c r="K386" t="str">
        <f t="shared" si="113"/>
        <v>3.46164943436864-1.95968474093722i</v>
      </c>
      <c r="L386" t="str">
        <f t="shared" si="114"/>
        <v>0.196938879127486-0.102224251867553i</v>
      </c>
      <c r="M386" t="str">
        <f t="shared" si="115"/>
        <v>3.65858831349613-2.06190899280477i</v>
      </c>
      <c r="N386" t="str">
        <f t="shared" si="116"/>
        <v>-0.258192999452281i</v>
      </c>
      <c r="O386" t="str">
        <f t="shared" si="117"/>
        <v>0.966852944827299-0.255333865906542i</v>
      </c>
      <c r="P386" t="str">
        <f t="shared" si="118"/>
        <v>0.033147055172701+0.255333865906542i</v>
      </c>
      <c r="Q386" t="str">
        <f t="shared" si="119"/>
        <v>-0.033147055172701+0.00285913354573902i</v>
      </c>
      <c r="R386" t="str">
        <f t="shared" si="120"/>
        <v>-0.333086104104401-7.7317940379656i</v>
      </c>
      <c r="S386" t="str">
        <f t="shared" si="121"/>
        <v>0.0266803475244254i</v>
      </c>
      <c r="T386" t="str">
        <f t="shared" si="122"/>
        <v>0.206286951920203-0.00888685301306236i</v>
      </c>
      <c r="U386" t="str">
        <f t="shared" si="123"/>
        <v>0.0000333333333333333-0.00447920024462162i</v>
      </c>
      <c r="V386" t="str">
        <f t="shared" si="124"/>
        <v>6.66666666666667E-06-0.0447920024462162i</v>
      </c>
      <c r="W386" t="str">
        <f t="shared" si="125"/>
        <v>0.0000276032912540521-0.00407201812146795i</v>
      </c>
      <c r="X386" t="str">
        <f t="shared" si="126"/>
        <v>0.000302300927111018-0.00404963881791633i</v>
      </c>
      <c r="Y386" t="str">
        <f t="shared" si="127"/>
        <v>0.009+0.158336269740926i</v>
      </c>
      <c r="Z386" t="str">
        <f t="shared" si="128"/>
        <v>-0.312416747557055-0.0423484892157482i</v>
      </c>
      <c r="AA386" t="str">
        <f t="shared" si="129"/>
        <v>4.6723909026041-77.4956063415583i</v>
      </c>
      <c r="AB386" t="str">
        <f t="shared" si="130"/>
        <v>0.972938486345331-0.0419142424589557i</v>
      </c>
      <c r="AC386" t="str">
        <f t="shared" si="131"/>
        <v>4.47315802244092-2.15945757207068i</v>
      </c>
      <c r="AD386" t="str">
        <f t="shared" si="132"/>
        <v>0.180064350364696+0.077557528854472i</v>
      </c>
      <c r="AE386" t="str">
        <f t="shared" si="133"/>
        <v>-0.0529706745176187-0.0318557241128366i</v>
      </c>
      <c r="AF386" t="str">
        <f t="shared" si="134"/>
        <v>-8.68975965979467-2.90508177575735i</v>
      </c>
      <c r="AG386" t="str">
        <f t="shared" si="135"/>
        <v>1.024803149502-0.0492023772495414i</v>
      </c>
      <c r="AH386" t="str">
        <f t="shared" si="136"/>
        <v>0.337901018888311+0.43650164535668i</v>
      </c>
      <c r="AI386">
        <f t="shared" si="137"/>
        <v>-5.1611217404175207</v>
      </c>
      <c r="AJ386">
        <f t="shared" si="138"/>
        <v>52.256127825266077</v>
      </c>
      <c r="AK386"/>
      <c r="AL386"/>
      <c r="AM386"/>
      <c r="AN386"/>
    </row>
    <row r="387" spans="1:40" x14ac:dyDescent="0.25">
      <c r="A387"/>
      <c r="B387">
        <f t="shared" si="139"/>
        <v>25300</v>
      </c>
      <c r="C387" s="237" t="str">
        <f t="shared" si="107"/>
        <v>-0.000119399094955473+0.0967991626449779i</v>
      </c>
      <c r="D387" s="208" t="str">
        <f t="shared" si="108"/>
        <v>-5.95792135006728+0.742126913611498i</v>
      </c>
      <c r="E387" t="str">
        <f t="shared" si="109"/>
        <v>2870</v>
      </c>
      <c r="F387" t="str">
        <f t="shared" si="110"/>
        <v>0.777000777000777</v>
      </c>
      <c r="G387" t="str">
        <f t="shared" si="105"/>
        <v>0.777000777000777</v>
      </c>
      <c r="H387" t="str">
        <f t="shared" si="111"/>
        <v>2.74429210301737+3.6575008480011i</v>
      </c>
      <c r="I387" t="str">
        <f t="shared" si="112"/>
        <v>99.3528676697772i</v>
      </c>
      <c r="J387" t="str">
        <f t="shared" si="106"/>
        <v>-12.3613751965123+21.7352281543818i</v>
      </c>
      <c r="K387" t="str">
        <f t="shared" si="113"/>
        <v>3.45389515716031-1.96431772529924i</v>
      </c>
      <c r="L387" t="str">
        <f t="shared" si="114"/>
        <v>0.196607041388529-0.102456974499453i</v>
      </c>
      <c r="M387" t="str">
        <f t="shared" si="115"/>
        <v>3.65050219854884-2.06677469979869i</v>
      </c>
      <c r="N387" t="str">
        <f t="shared" si="116"/>
        <v>-0.259217574846933i</v>
      </c>
      <c r="O387" t="str">
        <f t="shared" si="117"/>
        <v>0.966590828597455-0.256324345451785i</v>
      </c>
      <c r="P387" t="str">
        <f t="shared" si="118"/>
        <v>0.033409171402545+0.256324345451785i</v>
      </c>
      <c r="Q387" t="str">
        <f t="shared" si="119"/>
        <v>-0.033409171402545+0.00289322939514797i</v>
      </c>
      <c r="R387" t="str">
        <f t="shared" si="120"/>
        <v>-0.333084135451227-7.7011198860182i</v>
      </c>
      <c r="S387" t="str">
        <f t="shared" si="121"/>
        <v>0.0267862219193637i</v>
      </c>
      <c r="T387" t="str">
        <f t="shared" si="122"/>
        <v>0.206283906294508-0.00892206557001596i</v>
      </c>
      <c r="U387" t="str">
        <f t="shared" si="123"/>
        <v>0.0000333333333333334-0.00446149589582866i</v>
      </c>
      <c r="V387" t="str">
        <f t="shared" si="124"/>
        <v>6.66666666666667E-06-0.0446149589582866i</v>
      </c>
      <c r="W387" t="str">
        <f t="shared" si="125"/>
        <v>0.0000276032911384975-0.00405592332995691i</v>
      </c>
      <c r="X387" t="str">
        <f t="shared" si="126"/>
        <v>0.000300143464290763-0.00403377825604457i</v>
      </c>
      <c r="Y387" t="str">
        <f t="shared" si="127"/>
        <v>0.009+0.158964588271644i</v>
      </c>
      <c r="Z387" t="str">
        <f t="shared" si="128"/>
        <v>-0.309919751531005-0.041851067082732i</v>
      </c>
      <c r="AA387" t="str">
        <f t="shared" si="129"/>
        <v>4.63268977191965-77.1758394556365i</v>
      </c>
      <c r="AB387" t="str">
        <f t="shared" si="130"/>
        <v>0.972924121857291-0.0420803201073183i</v>
      </c>
      <c r="AC387" t="str">
        <f t="shared" si="131"/>
        <v>4.464691104904-2.16442926094591i</v>
      </c>
      <c r="AD387" t="str">
        <f t="shared" si="132"/>
        <v>0.180146469762626+0.0779077347413707i</v>
      </c>
      <c r="AE387" t="str">
        <f t="shared" si="133"/>
        <v>-0.0525704273150959-0.0316844677841421i</v>
      </c>
      <c r="AF387" t="str">
        <f t="shared" si="134"/>
        <v>-8.70221345308465-2.9153739343896i</v>
      </c>
      <c r="AG387" t="str">
        <f t="shared" si="135"/>
        <v>1.02478671028274-0.0490221582400974i</v>
      </c>
      <c r="AH387" t="str">
        <f t="shared" si="136"/>
        <v>0.335483514393659+0.434659794842379i</v>
      </c>
      <c r="AI387">
        <f t="shared" si="137"/>
        <v>-5.2074390533118899</v>
      </c>
      <c r="AJ387">
        <f t="shared" si="138"/>
        <v>52.337959204256059</v>
      </c>
      <c r="AK387"/>
      <c r="AL387"/>
      <c r="AM387"/>
      <c r="AN387"/>
    </row>
    <row r="388" spans="1:40" x14ac:dyDescent="0.25">
      <c r="A388"/>
      <c r="B388">
        <f t="shared" si="139"/>
        <v>25400</v>
      </c>
      <c r="C388" s="237" t="str">
        <f t="shared" si="107"/>
        <v>-0.000118460796707524+0.0964180647322545i</v>
      </c>
      <c r="D388" s="208" t="str">
        <f t="shared" si="108"/>
        <v>-5.95791415644738+0.739205162947285i</v>
      </c>
      <c r="E388" t="str">
        <f t="shared" si="109"/>
        <v>2870</v>
      </c>
      <c r="F388" t="str">
        <f t="shared" si="110"/>
        <v>0.777000777000777</v>
      </c>
      <c r="G388" t="str">
        <f t="shared" si="105"/>
        <v>0.777000777000777</v>
      </c>
      <c r="H388" t="str">
        <f t="shared" si="111"/>
        <v>2.75675382560387+3.66479134673924i</v>
      </c>
      <c r="I388" t="str">
        <f t="shared" si="112"/>
        <v>99.7455667514759i</v>
      </c>
      <c r="J388" t="str">
        <f t="shared" si="106"/>
        <v>-12.4672074579854+21.8211381470869i</v>
      </c>
      <c r="K388" t="str">
        <f t="shared" si="113"/>
        <v>3.44614434943574-1.96890722404024i</v>
      </c>
      <c r="L388" t="str">
        <f t="shared" si="114"/>
        <v>0.19627501247172-0.102688230080941i</v>
      </c>
      <c r="M388" t="str">
        <f t="shared" si="115"/>
        <v>3.64241936190746-2.07159545412118i</v>
      </c>
      <c r="N388" t="str">
        <f t="shared" si="116"/>
        <v>-0.260242150241585i</v>
      </c>
      <c r="O388" t="str">
        <f t="shared" si="117"/>
        <v>0.966327697684396-0.257314555919356i</v>
      </c>
      <c r="P388" t="str">
        <f t="shared" si="118"/>
        <v>0.033672302315604+0.257314555919356i</v>
      </c>
      <c r="Q388" t="str">
        <f t="shared" si="119"/>
        <v>-0.033672302315604+0.002927594322229i</v>
      </c>
      <c r="R388" t="str">
        <f t="shared" si="120"/>
        <v>-0.333082158959934-7.67068681362692i</v>
      </c>
      <c r="S388" t="str">
        <f t="shared" si="121"/>
        <v>0.0268920963143019i</v>
      </c>
      <c r="T388" t="str">
        <f t="shared" si="122"/>
        <v>0.206280848588901-0.00895727749932616i</v>
      </c>
      <c r="U388" t="str">
        <f t="shared" si="123"/>
        <v>0.0000333333333333333-0.00444393095135688i</v>
      </c>
      <c r="V388" t="str">
        <f t="shared" si="124"/>
        <v>6.66666666666667E-06-0.0444393095135688i</v>
      </c>
      <c r="W388" t="str">
        <f t="shared" si="125"/>
        <v>0.0000276032910224851-0.00403995526964694i</v>
      </c>
      <c r="X388" t="str">
        <f t="shared" si="126"/>
        <v>0.000298011279919251-0.00401804087977246i</v>
      </c>
      <c r="Y388" t="str">
        <f t="shared" si="127"/>
        <v>0.009+0.159592906802361i</v>
      </c>
      <c r="Z388" t="str">
        <f t="shared" si="128"/>
        <v>-0.307452679737896-0.0413616544363742i</v>
      </c>
      <c r="AA388" t="str">
        <f t="shared" si="129"/>
        <v>4.59350236606858-76.858748952004i</v>
      </c>
      <c r="AB388" t="str">
        <f t="shared" si="130"/>
        <v>0.972909700395161-0.0422463947954431i</v>
      </c>
      <c r="AC388" t="str">
        <f t="shared" si="131"/>
        <v>4.45622769069567-2.16935439898272i</v>
      </c>
      <c r="AD388" t="str">
        <f t="shared" si="132"/>
        <v>0.180228914757348+0.0782576695947173i</v>
      </c>
      <c r="AE388" t="str">
        <f t="shared" si="133"/>
        <v>-0.0521749961216269-0.0315150963185749i</v>
      </c>
      <c r="AF388" t="str">
        <f t="shared" si="134"/>
        <v>-8.71466798205125-2.92558618379196i</v>
      </c>
      <c r="AG388" t="str">
        <f t="shared" si="135"/>
        <v>1.0247704600689-0.0488435454844665i</v>
      </c>
      <c r="AH388" t="str">
        <f t="shared" si="136"/>
        <v>0.333095554807171+0.432834116318744i</v>
      </c>
      <c r="AI388">
        <f t="shared" si="137"/>
        <v>-5.2534962804255407</v>
      </c>
      <c r="AJ388">
        <f t="shared" si="138"/>
        <v>52.419248499911745</v>
      </c>
      <c r="AK388"/>
      <c r="AL388"/>
      <c r="AM388"/>
      <c r="AN388"/>
    </row>
    <row r="389" spans="1:40" x14ac:dyDescent="0.25">
      <c r="A389"/>
      <c r="B389">
        <f t="shared" si="139"/>
        <v>25500</v>
      </c>
      <c r="C389" s="237" t="str">
        <f t="shared" si="107"/>
        <v>-0.000117533515581508+0.0960399558092861i</v>
      </c>
      <c r="D389" s="208" t="str">
        <f t="shared" si="108"/>
        <v>-5.95790704729208+0.736306327871194i</v>
      </c>
      <c r="E389" t="str">
        <f t="shared" si="109"/>
        <v>2870</v>
      </c>
      <c r="F389" t="str">
        <f t="shared" si="110"/>
        <v>0.777000777000777</v>
      </c>
      <c r="G389" t="str">
        <f t="shared" ref="G389:G452" si="140">IF($C$11=$C$7,$C$24,F389)</f>
        <v>0.777000777000777</v>
      </c>
      <c r="H389" t="str">
        <f t="shared" si="111"/>
        <v>2.76921590721136+3.67202528769331i</v>
      </c>
      <c r="I389" t="str">
        <f t="shared" si="112"/>
        <v>100.138265833175i</v>
      </c>
      <c r="J389" t="str">
        <f t="shared" ref="J389:J452" si="141">IMSUM(COMPLEX(0,2*PI()*B389*$C$113*$C$112),COMPLEX(0,2*PI()*B389*$C$113*$C$111),COMPLEX(0,2*PI()*B389*$C$28*10^-12*$C$111),COMPLEX(-1*2*PI()*B389*2*PI()*B389*$C$113*$C$112*$C$28*10^-12*$C$111,0),COMPLEX(1,0))</f>
        <v>-12.5734572037247+21.9070481397919i</v>
      </c>
      <c r="K389" t="str">
        <f t="shared" si="113"/>
        <v>3.43839720591929-1.9734534676767i</v>
      </c>
      <c r="L389" t="str">
        <f t="shared" si="114"/>
        <v>0.195942799968611-0.102918021418086i</v>
      </c>
      <c r="M389" t="str">
        <f t="shared" si="115"/>
        <v>3.6343400058879-2.07637148909479i</v>
      </c>
      <c r="N389" t="str">
        <f t="shared" si="116"/>
        <v>-0.261266725636236i</v>
      </c>
      <c r="O389" t="str">
        <f t="shared" si="117"/>
        <v>0.966063552364345-0.258304496269775i</v>
      </c>
      <c r="P389" t="str">
        <f t="shared" si="118"/>
        <v>0.033936447635655+0.258304496269775i</v>
      </c>
      <c r="Q389" t="str">
        <f t="shared" si="119"/>
        <v>-0.033936447635655+0.00296222936646101i</v>
      </c>
      <c r="R389" t="str">
        <f t="shared" si="120"/>
        <v>-0.333080174629828-7.64049198455373i</v>
      </c>
      <c r="S389" t="str">
        <f t="shared" si="121"/>
        <v>0.02699797070924i</v>
      </c>
      <c r="T389" t="str">
        <f t="shared" si="122"/>
        <v>0.206277778803165-0.00899248879848464i</v>
      </c>
      <c r="U389" t="str">
        <f t="shared" si="123"/>
        <v>0.0000333333333333334-0.00442650377115548i</v>
      </c>
      <c r="V389" t="str">
        <f t="shared" si="124"/>
        <v>6.66666666666667E-06-0.0442650377115548i</v>
      </c>
      <c r="W389" t="str">
        <f t="shared" si="125"/>
        <v>0.0000276032909060152-0.00402411244958279i</v>
      </c>
      <c r="X389" t="str">
        <f t="shared" si="126"/>
        <v>0.000295903981214704-0.00400242526618879i</v>
      </c>
      <c r="Y389" t="str">
        <f t="shared" si="127"/>
        <v>0.009+0.160221225333079i</v>
      </c>
      <c r="Z389" t="str">
        <f t="shared" si="128"/>
        <v>-0.305015054479674-0.0408800888952546i</v>
      </c>
      <c r="AA389" t="str">
        <f t="shared" si="129"/>
        <v>4.55481971986784-76.5443008659157i</v>
      </c>
      <c r="AB389" t="str">
        <f t="shared" si="130"/>
        <v>0.972895221957918-0.0424124665114998i</v>
      </c>
      <c r="AC389" t="str">
        <f t="shared" si="131"/>
        <v>4.44776799045218-2.17423322454109i</v>
      </c>
      <c r="AD389" t="str">
        <f t="shared" si="132"/>
        <v>0.180311685180672+0.0786073353942559i</v>
      </c>
      <c r="AE389" t="str">
        <f t="shared" si="133"/>
        <v>-0.0517843036199681-0.0313475784068199i</v>
      </c>
      <c r="AF389" t="str">
        <f t="shared" si="134"/>
        <v>-8.72712295450344-2.93571895982212i</v>
      </c>
      <c r="AG389" t="str">
        <f t="shared" si="135"/>
        <v>1.02475439531525-0.0486665184922012i</v>
      </c>
      <c r="AH389" t="str">
        <f t="shared" si="136"/>
        <v>0.330736662157262+0.431024386862595i</v>
      </c>
      <c r="AI389">
        <f t="shared" si="137"/>
        <v>-5.2992960657413093</v>
      </c>
      <c r="AJ389">
        <f t="shared" si="138"/>
        <v>52.499998524071906</v>
      </c>
      <c r="AK389"/>
      <c r="AL389"/>
      <c r="AM389"/>
      <c r="AN389"/>
    </row>
    <row r="390" spans="1:40" x14ac:dyDescent="0.25">
      <c r="A390"/>
      <c r="B390">
        <f t="shared" si="139"/>
        <v>25600</v>
      </c>
      <c r="C390" s="237" t="str">
        <f t="shared" ref="C390:C453" si="142">IMPRODUCT(COMPLEX(-1,0),IMDIV(IMPRODUCT(G390,COMPLEX($C$100+$C$101,0)),COMPLEX($C$100,2*PI()*B390*$C$103*$C$102*(2*$C$100+$C$101))))</f>
        <v>-0.000116617079771977+0.0956648008490576i</v>
      </c>
      <c r="D390" s="208" t="str">
        <f t="shared" ref="D390:D453" si="143">IMPRODUCT(COMPLEX($C$106,0),IMSUB(C390,G390))</f>
        <v>-5.95790002128421+0.733430139842775i</v>
      </c>
      <c r="E390" t="str">
        <f t="shared" ref="E390:E453" si="144">IMDIV(COMPLEX($C$20*10^3,0),COMPLEX(1,2*PI()*B390*$C$20*1000*$C$29*10^-12))</f>
        <v>2870</v>
      </c>
      <c r="F390" t="str">
        <f t="shared" ref="F390:F453" si="145">IMDIV(COMPLEX($C$22*1000,0),IMSUM(COMPLEX($C$22*1000,0),E390))</f>
        <v>0.777000777000777</v>
      </c>
      <c r="G390" t="str">
        <f t="shared" si="140"/>
        <v>0.777000777000777</v>
      </c>
      <c r="H390" t="str">
        <f t="shared" ref="H390:H453" si="146">IMPRODUCT(COMPLEX($C$108,0),IMPRODUCT(COMPLEX(-1,0),D390),IMDIV(COMPLEX(0,2*PI()*B390*$C$109*$C$110),COMPLEX(1,2*PI()*B390*$C$109*$C$110)))</f>
        <v>2.78167805924009+3.67920283525247i</v>
      </c>
      <c r="I390" t="str">
        <f t="shared" ref="I390:I453" si="147">COMPLEX(0,2*PI()*B390*$C$113*$C$112*$C$114)</f>
        <v>100.530964914873i</v>
      </c>
      <c r="J390" t="str">
        <f t="shared" si="141"/>
        <v>-12.6801244337301+21.992958132497i</v>
      </c>
      <c r="K390" t="str">
        <f t="shared" ref="K390:K453" si="148">IMDIV(I390,J390)</f>
        <v>3.43065391916547-1.97795668604508i</v>
      </c>
      <c r="L390" t="str">
        <f t="shared" ref="L390:L453" si="149">IMDIV(COMPLEX($C$117,0),COMPLEX(1,2*PI()*B390*$C$115*$C$116))</f>
        <v>0.195610411426857-0.103146351356362i</v>
      </c>
      <c r="M390" t="str">
        <f t="shared" ref="M390:M453" si="150">IMSUM(K390,L390)</f>
        <v>3.62626433059233-2.08110303740144i</v>
      </c>
      <c r="N390" t="str">
        <f t="shared" ref="N390:N453" si="151">COMPLEX(0,-2*PI()*B390*$C$43)</f>
        <v>-0.262291301030888i</v>
      </c>
      <c r="O390" t="str">
        <f t="shared" ref="O390:O453" si="152">IMEXP(N390)</f>
        <v>0.965798392914591-0.25929416546385i</v>
      </c>
      <c r="P390" t="str">
        <f t="shared" ref="P390:P453" si="153">IMSUB(COMPLEX(1,0),O390)</f>
        <v>0.034201607085409+0.25929416546385i</v>
      </c>
      <c r="Q390" t="str">
        <f t="shared" ref="Q390:Q453" si="154">IMSUM(COMPLEX(0,2*PI()*B390*$C$43),O390,COMPLEX(-1,0))</f>
        <v>-0.034201607085409+0.00299713556703801i</v>
      </c>
      <c r="R390" t="str">
        <f t="shared" ref="R390:R453" si="155">IMDIV(P390,Q390)</f>
        <v>-0.333078182460463-7.61053260687717i</v>
      </c>
      <c r="S390" t="str">
        <f t="shared" ref="S390:S453" si="156">IMDIV(COMPLEX(0,2*PI()*B390*$C$123),COMPLEX($C$124,0))</f>
        <v>0.0271038451041783i</v>
      </c>
      <c r="T390" t="str">
        <f t="shared" ref="T390:T453" si="157">IMPRODUCT(R390,S390)</f>
        <v>0.206274696937097-0.00902769946498963i</v>
      </c>
      <c r="U390" t="str">
        <f t="shared" ref="U390:U453" si="158">IMDIV(COMPLEX(1,2*PI()*B390*$C$16*10^-3*$C$15*10^-6),COMPLEX(0,2*PI()*B390*$C$15*10^-6))</f>
        <v>0.0000333333333333334-0.00440921274079941i</v>
      </c>
      <c r="V390" t="str">
        <f t="shared" ref="V390:V453" si="159">IMSUM(COMPLEX($C$18*10^-3,0),IMDIV(COMPLEX(1,0),COMPLEX(0,2*PI()*B390*($C$17*1*10^-6))))</f>
        <v>6.66666666666667E-06-0.0440921274079941i</v>
      </c>
      <c r="W390" t="str">
        <f t="shared" ref="W390:W453" si="160">IMDIV(IMPRODUCT(U390,V390),IMSUM(U390,V390))</f>
        <v>0.0000276032907890874-0.00400839340210528i</v>
      </c>
      <c r="X390" t="str">
        <f t="shared" ref="X390:X453" si="161">IMDIV(IMPRODUCT(COMPLEX($C$19,0),W390),IMSUM(COMPLEX($C$19,0),W390))</f>
        <v>0.000293821182983326-0.00398693001410854i</v>
      </c>
      <c r="Y390" t="str">
        <f t="shared" ref="Y390:Y453" si="162">COMPLEX($C$13*10^-3,2*PI()*B390*$C$12*0.000001)</f>
        <v>0.009+0.160849543863797i</v>
      </c>
      <c r="Z390" t="str">
        <f t="shared" ref="Z390:Z453" si="163">IMPRODUCT(COMPLEX($C$6,0),IMDIV(X390,IMSUM(X390,Y390)))</f>
        <v>-0.302606407575169-0.0404062120417172i</v>
      </c>
      <c r="AA390" t="str">
        <f t="shared" ref="AA390:AA453" si="164">IMDIV(COMPLEX($C$6,0),IMSUM(X390,Y390))</f>
        <v>4.51663306524548-76.232461811462i</v>
      </c>
      <c r="AB390" t="str">
        <f t="shared" ref="AB390:AB453" si="165">IMPRODUCT(COMPLEX($C$119,0),T390)</f>
        <v>0.972880686544605-0.0425785352436891i</v>
      </c>
      <c r="AC390" t="str">
        <f t="shared" ref="AC390:AC453" si="166">IMSUM(COMPLEX(1,0),IMPRODUCT(AB390,M390))</f>
        <v>4.43931221251513-2.17906597540023i</v>
      </c>
      <c r="AD390" t="str">
        <f t="shared" ref="AD390:AD453" si="167">IMDIV(AB390,AC390)</f>
        <v>0.180394780866025+0.0789567340844135i</v>
      </c>
      <c r="AE390" t="str">
        <f t="shared" ref="AE390:AE453" si="168">IMPRODUCT(AD390,AA390,X390)</f>
        <v>-0.0513982740436414-0.031181883422044i</v>
      </c>
      <c r="AF390" t="str">
        <f t="shared" ref="AF390:AF453" si="169">IMSUB(D390,H390)</f>
        <v>-8.7395780805243-2.94577269540969i</v>
      </c>
      <c r="AG390" t="str">
        <f t="shared" ref="AG390:AG453" si="170">IMSUM(COMPLEX(1,0),IMPRODUCT(AD390,AA390,COMPLEX($C$127,0)))</f>
        <v>1.02473851255742-0.04849105712383i</v>
      </c>
      <c r="AH390" t="str">
        <f t="shared" ref="AH390:AH453" si="171">IMDIV(IMPRODUCT(AE390,AF390),AG390)</f>
        <v>0.328406368119042+0.42923038775255i</v>
      </c>
      <c r="AI390">
        <f t="shared" ref="AI390:AI453" si="172">20*LOG10(IMABS(AH390))</f>
        <v>-5.3448410171176626</v>
      </c>
      <c r="AJ390">
        <f t="shared" ref="AJ390:AJ453" si="173">IMARGUMENT(AH390)*180/PI()</f>
        <v>52.580212089680039</v>
      </c>
      <c r="AK390"/>
      <c r="AL390"/>
      <c r="AM390"/>
      <c r="AN390"/>
    </row>
    <row r="391" spans="1:40" x14ac:dyDescent="0.25">
      <c r="A391"/>
      <c r="B391">
        <f t="shared" si="139"/>
        <v>25700</v>
      </c>
      <c r="C391" s="237" t="str">
        <f t="shared" si="142"/>
        <v>-0.000115711320809477+0.0952925653697179i</v>
      </c>
      <c r="D391" s="208" t="str">
        <f t="shared" si="143"/>
        <v>-5.95789307713216+0.730576334501171i</v>
      </c>
      <c r="E391" t="str">
        <f t="shared" si="144"/>
        <v>2870</v>
      </c>
      <c r="F391" t="str">
        <f t="shared" si="145"/>
        <v>0.777000777000777</v>
      </c>
      <c r="G391" t="str">
        <f t="shared" si="140"/>
        <v>0.777000777000777</v>
      </c>
      <c r="H391" t="str">
        <f t="shared" si="146"/>
        <v>2.79413999533849+3.68632415511469i</v>
      </c>
      <c r="I391" t="str">
        <f t="shared" si="147"/>
        <v>100.923663996572i</v>
      </c>
      <c r="J391" t="str">
        <f t="shared" si="141"/>
        <v>-12.7872091480017+22.0788681252021i</v>
      </c>
      <c r="K391" t="str">
        <f t="shared" si="148"/>
        <v>3.42291467957154-1.98241710830663i</v>
      </c>
      <c r="L391" t="str">
        <f t="shared" si="149"/>
        <v>0.195277854350087-0.103373222780118i</v>
      </c>
      <c r="M391" t="str">
        <f t="shared" si="150"/>
        <v>3.61819253392163-2.08579033108675i</v>
      </c>
      <c r="N391" t="str">
        <f t="shared" si="151"/>
        <v>-0.26331587642554i</v>
      </c>
      <c r="O391" t="str">
        <f t="shared" si="152"/>
        <v>0.965532219613484-0.260283562462669i</v>
      </c>
      <c r="P391" t="str">
        <f t="shared" si="153"/>
        <v>0.034467780386516+0.260283562462669i</v>
      </c>
      <c r="Q391" t="str">
        <f t="shared" si="154"/>
        <v>-0.034467780386516+0.00303231396287101i</v>
      </c>
      <c r="R391" t="str">
        <f t="shared" si="155"/>
        <v>-0.333076182451176-7.58080593212886i</v>
      </c>
      <c r="S391" t="str">
        <f t="shared" si="156"/>
        <v>0.0272097194991164i</v>
      </c>
      <c r="T391" t="str">
        <f t="shared" si="157"/>
        <v>0.206271602990464-0.00906290949633302i</v>
      </c>
      <c r="U391" t="str">
        <f t="shared" si="158"/>
        <v>0.0000333333333333333-0.00439205627099084i</v>
      </c>
      <c r="V391" t="str">
        <f t="shared" si="159"/>
        <v>6.66666666666667E-06-0.0439205627099084i</v>
      </c>
      <c r="W391" t="str">
        <f t="shared" si="160"/>
        <v>0.0000276032906717021-0.00399279668239823i</v>
      </c>
      <c r="X391" t="str">
        <f t="shared" si="161"/>
        <v>0.000291762507444363-0.00397155374366196i</v>
      </c>
      <c r="Y391" t="str">
        <f t="shared" si="162"/>
        <v>0.009+0.161477862394515i</v>
      </c>
      <c r="Z391" t="str">
        <f t="shared" si="163"/>
        <v>-0.300226280133142-0.0399398693087771i</v>
      </c>
      <c r="AA391" t="str">
        <f t="shared" si="164"/>
        <v>4.47893382601587-75.9231989691947i</v>
      </c>
      <c r="AB391" t="str">
        <f t="shared" si="165"/>
        <v>0.972866094154122-0.0427446009801815i</v>
      </c>
      <c r="AC391" t="str">
        <f t="shared" si="166"/>
        <v>4.43086056294332-2.18385288876075i</v>
      </c>
      <c r="AD391" t="str">
        <f t="shared" si="167"/>
        <v>0.180478201648396+0.0793058675749865i</v>
      </c>
      <c r="AE391" t="str">
        <f t="shared" si="168"/>
        <v>-0.0510168331396528-0.0310179814016898i</v>
      </c>
      <c r="AF391" t="str">
        <f t="shared" si="169"/>
        <v>-8.75203307247065-2.95574782061352i</v>
      </c>
      <c r="AG391" t="str">
        <f t="shared" si="170"/>
        <v>1.02472280840966-0.0483171415833031i</v>
      </c>
      <c r="AH391" t="str">
        <f t="shared" si="171"/>
        <v>0.326104213780791+0.427451904368122i</v>
      </c>
      <c r="AI391">
        <f t="shared" si="172"/>
        <v>-5.3901337069011941</v>
      </c>
      <c r="AJ391">
        <f t="shared" si="173"/>
        <v>52.659892010138009</v>
      </c>
      <c r="AK391"/>
      <c r="AL391"/>
      <c r="AM391"/>
      <c r="AN391"/>
    </row>
    <row r="392" spans="1:40" x14ac:dyDescent="0.25">
      <c r="A392"/>
      <c r="B392">
        <f t="shared" si="139"/>
        <v>25800</v>
      </c>
      <c r="C392" s="237" t="str">
        <f t="shared" si="142"/>
        <v>-0.00011481607348312+0.0949232154240158i</v>
      </c>
      <c r="D392" s="208" t="str">
        <f t="shared" si="143"/>
        <v>-5.95788621356933+0.727744651584121i</v>
      </c>
      <c r="E392" t="str">
        <f t="shared" si="144"/>
        <v>2870</v>
      </c>
      <c r="F392" t="str">
        <f t="shared" si="145"/>
        <v>0.777000777000777</v>
      </c>
      <c r="G392" t="str">
        <f t="shared" si="140"/>
        <v>0.777000777000777</v>
      </c>
      <c r="H392" t="str">
        <f t="shared" si="146"/>
        <v>2.80660143140311+3.69338941426131i</v>
      </c>
      <c r="I392" t="str">
        <f t="shared" si="147"/>
        <v>101.316363078271i</v>
      </c>
      <c r="J392" t="str">
        <f t="shared" si="141"/>
        <v>-12.8947113465395+22.1647781179072i</v>
      </c>
      <c r="K392" t="str">
        <f t="shared" si="148"/>
        <v>3.41517967538973-1.98683496295144i</v>
      </c>
      <c r="L392" t="str">
        <f t="shared" si="149"/>
        <v>0.19494513619778-0.103598638612069i</v>
      </c>
      <c r="M392" t="str">
        <f t="shared" si="150"/>
        <v>3.61012481158751-2.09043360156351i</v>
      </c>
      <c r="N392" t="str">
        <f t="shared" si="151"/>
        <v>-0.264340451820192i</v>
      </c>
      <c r="O392" t="str">
        <f t="shared" si="152"/>
        <v>0.965265032740444-0.261272686227609i</v>
      </c>
      <c r="P392" t="str">
        <f t="shared" si="153"/>
        <v>0.034734967259556+0.261272686227609i</v>
      </c>
      <c r="Q392" t="str">
        <f t="shared" si="154"/>
        <v>-0.034734967259556+0.00306776559258298i</v>
      </c>
      <c r="R392" t="str">
        <f t="shared" si="155"/>
        <v>-0.333074174601584-7.55130925445365i</v>
      </c>
      <c r="S392" t="str">
        <f t="shared" si="156"/>
        <v>0.0273155938940547i</v>
      </c>
      <c r="T392" t="str">
        <f t="shared" si="157"/>
        <v>0.206268496963073-0.00909811889001434i</v>
      </c>
      <c r="U392" t="str">
        <f t="shared" si="158"/>
        <v>0.0000333333333333333-0.00437503279707228i</v>
      </c>
      <c r="V392" t="str">
        <f t="shared" si="159"/>
        <v>6.66666666666667E-06-0.0437503279707228i</v>
      </c>
      <c r="W392" t="str">
        <f t="shared" si="160"/>
        <v>0.0000276032905538591-0.00397732086804574i</v>
      </c>
      <c r="X392" t="str">
        <f t="shared" si="161"/>
        <v>0.000289727584059809-0.00395629509589276i</v>
      </c>
      <c r="Y392" t="str">
        <f t="shared" si="162"/>
        <v>0.009+0.162106180925233i</v>
      </c>
      <c r="Z392" t="str">
        <f t="shared" si="163"/>
        <v>-0.297874222331584-0.0394809098707134i</v>
      </c>
      <c r="AA392" t="str">
        <f t="shared" si="164"/>
        <v>4.44171361281669-75.6164800740687i</v>
      </c>
      <c r="AB392" t="str">
        <f t="shared" si="165"/>
        <v>0.972851444785559-0.0429106637091839i</v>
      </c>
      <c r="AC392" t="str">
        <f t="shared" si="166"/>
        <v>4.42241324552603-2.18859420124755i</v>
      </c>
      <c r="AD392" t="str">
        <f t="shared" si="167"/>
        <v>0.180561947364315+0.0796547377418187i</v>
      </c>
      <c r="AE392" t="str">
        <f t="shared" si="168"/>
        <v>-0.0506399081322616-0.0308558430298415i</v>
      </c>
      <c r="AF392" t="str">
        <f t="shared" si="169"/>
        <v>-8.76448764497244-2.96564476267719i</v>
      </c>
      <c r="AG392" t="str">
        <f t="shared" si="170"/>
        <v>1.02470727956274-0.0481447524106412i</v>
      </c>
      <c r="AH392" t="str">
        <f t="shared" si="171"/>
        <v>0.323829749417038+0.425688726091778i</v>
      </c>
      <c r="AI392">
        <f t="shared" si="172"/>
        <v>-5.4351766725262518</v>
      </c>
      <c r="AJ392">
        <f t="shared" si="173"/>
        <v>52.739041098684353</v>
      </c>
      <c r="AK392"/>
      <c r="AL392"/>
      <c r="AM392"/>
      <c r="AN392"/>
    </row>
    <row r="393" spans="1:40" x14ac:dyDescent="0.25">
      <c r="A393"/>
      <c r="B393">
        <f t="shared" si="139"/>
        <v>25900</v>
      </c>
      <c r="C393" s="237" t="str">
        <f t="shared" si="142"/>
        <v>-0.000113931175765235+0.0945567175889762i</v>
      </c>
      <c r="D393" s="208" t="str">
        <f t="shared" si="143"/>
        <v>-5.95787942935349+0.724934834848818i</v>
      </c>
      <c r="E393" t="str">
        <f t="shared" si="144"/>
        <v>2870</v>
      </c>
      <c r="F393" t="str">
        <f t="shared" si="145"/>
        <v>0.777000777000777</v>
      </c>
      <c r="G393" t="str">
        <f t="shared" si="140"/>
        <v>0.777000777000777</v>
      </c>
      <c r="H393" t="str">
        <f t="shared" si="146"/>
        <v>2.81906208557827+3.70039878093161i</v>
      </c>
      <c r="I393" t="str">
        <f t="shared" si="147"/>
        <v>101.70906215997i</v>
      </c>
      <c r="J393" t="str">
        <f t="shared" si="141"/>
        <v>-13.0026310293434+22.2506881106122i</v>
      </c>
      <c r="K393" t="str">
        <f t="shared" si="148"/>
        <v>3.40744909273979-1.9912104778025i</v>
      </c>
      <c r="L393" t="str">
        <f t="shared" si="149"/>
        <v>0.194612264385146-0.103822601812768i</v>
      </c>
      <c r="M393" t="str">
        <f t="shared" si="150"/>
        <v>3.60206135712494-2.09503307961527i</v>
      </c>
      <c r="N393" t="str">
        <f t="shared" si="151"/>
        <v>-0.265365027214844i</v>
      </c>
      <c r="O393" t="str">
        <f t="shared" si="152"/>
        <v>0.964996832575948-0.262261535720332i</v>
      </c>
      <c r="P393" t="str">
        <f t="shared" si="153"/>
        <v>0.035003167424052+0.262261535720332i</v>
      </c>
      <c r="Q393" t="str">
        <f t="shared" si="154"/>
        <v>-0.035003167424052+0.003103491494512i</v>
      </c>
      <c r="R393" t="str">
        <f t="shared" si="155"/>
        <v>-0.33307215891115-7.52203990978403i</v>
      </c>
      <c r="S393" t="str">
        <f t="shared" si="156"/>
        <v>0.0274214682889928i</v>
      </c>
      <c r="T393" t="str">
        <f t="shared" si="157"/>
        <v>0.206265378854681-0.00913332764352847i</v>
      </c>
      <c r="U393" t="str">
        <f t="shared" si="158"/>
        <v>0.0000333333333333334-0.00435814077855077i</v>
      </c>
      <c r="V393" t="str">
        <f t="shared" si="159"/>
        <v>6.66666666666667E-06-0.0435814077855077i</v>
      </c>
      <c r="W393" t="str">
        <f t="shared" si="160"/>
        <v>0.0000276032904355586-0.00396196455859965i</v>
      </c>
      <c r="X393" t="str">
        <f t="shared" si="161"/>
        <v>0.000287716049368655-0.00394115273236529i</v>
      </c>
      <c r="Y393" t="str">
        <f t="shared" si="162"/>
        <v>0.009+0.162734499455951i</v>
      </c>
      <c r="Z393" t="str">
        <f t="shared" si="163"/>
        <v>-0.295549793203124-0.0390291865372188i</v>
      </c>
      <c r="AA393" t="str">
        <f t="shared" si="164"/>
        <v>4.40496421820172-75.3122734036904i</v>
      </c>
      <c r="AB393" t="str">
        <f t="shared" si="165"/>
        <v>0.972836738437771-0.0430767234188808i</v>
      </c>
      <c r="AC393" t="str">
        <f t="shared" si="166"/>
        <v>4.41397046179416-2.19329014891087i</v>
      </c>
      <c r="AD393" t="str">
        <f t="shared" si="167"/>
        <v>0.180646017851792+0.0800033464274459i</v>
      </c>
      <c r="AE393" t="str">
        <f t="shared" si="168"/>
        <v>-0.0502674276877466-0.030695439620133i</v>
      </c>
      <c r="AF393" t="str">
        <f t="shared" si="169"/>
        <v>-8.77694151493176-2.97546394608279i</v>
      </c>
      <c r="AG393" t="str">
        <f t="shared" si="170"/>
        <v>1.02469192278183-0.0479738704747619i</v>
      </c>
      <c r="AH393" t="str">
        <f t="shared" si="171"/>
        <v>0.32158253426797+0.423940646213768i</v>
      </c>
      <c r="AI393">
        <f t="shared" si="172"/>
        <v>-5.4799724171038298</v>
      </c>
      <c r="AJ393">
        <f t="shared" si="173"/>
        <v>52.817662167795469</v>
      </c>
      <c r="AK393"/>
      <c r="AL393"/>
      <c r="AM393"/>
      <c r="AN393"/>
    </row>
    <row r="394" spans="1:40" x14ac:dyDescent="0.25">
      <c r="A394"/>
      <c r="B394">
        <f t="shared" si="139"/>
        <v>26000</v>
      </c>
      <c r="C394" s="237" t="str">
        <f t="shared" si="142"/>
        <v>-0.000113056468738056+0.0941930389558202i</v>
      </c>
      <c r="D394" s="208" t="str">
        <f t="shared" si="143"/>
        <v>-5.95787272326628+0.722146631994622i</v>
      </c>
      <c r="E394" t="str">
        <f t="shared" si="144"/>
        <v>2870</v>
      </c>
      <c r="F394" t="str">
        <f t="shared" si="145"/>
        <v>0.777000777000777</v>
      </c>
      <c r="G394" t="str">
        <f t="shared" si="140"/>
        <v>0.777000777000777</v>
      </c>
      <c r="H394" t="str">
        <f t="shared" si="146"/>
        <v>2.83152167825549+3.70735242459779i</v>
      </c>
      <c r="I394" t="str">
        <f t="shared" si="147"/>
        <v>102.101761241668i</v>
      </c>
      <c r="J394" t="str">
        <f t="shared" si="141"/>
        <v>-13.1109681964135+22.3365981033173i</v>
      </c>
      <c r="K394" t="str">
        <f t="shared" si="148"/>
        <v>3.39972311562124-1.99554388001914i</v>
      </c>
      <c r="L394" t="str">
        <f t="shared" si="149"/>
        <v>0.19427924628301-0.104045115380098i</v>
      </c>
      <c r="M394" t="str">
        <f t="shared" si="150"/>
        <v>3.59400236190425-2.09958899539924i</v>
      </c>
      <c r="N394" t="str">
        <f t="shared" si="151"/>
        <v>-0.266389602609496i</v>
      </c>
      <c r="O394" t="str">
        <f t="shared" si="152"/>
        <v>0.964727619401544-0.263250109902789i</v>
      </c>
      <c r="P394" t="str">
        <f t="shared" si="153"/>
        <v>0.0352723805984561+0.263250109902789i</v>
      </c>
      <c r="Q394" t="str">
        <f t="shared" si="154"/>
        <v>-0.0352723805984561+0.00313949270670699i</v>
      </c>
      <c r="R394" t="str">
        <f t="shared" si="155"/>
        <v>-0.333070135379328-7.49299527503972i</v>
      </c>
      <c r="S394" t="str">
        <f t="shared" si="156"/>
        <v>0.027527342683931i</v>
      </c>
      <c r="T394" t="str">
        <f t="shared" si="157"/>
        <v>0.206262248665094-0.00916853575437005i</v>
      </c>
      <c r="U394" t="str">
        <f t="shared" si="158"/>
        <v>0.0000333333333333333-0.00434137869863325i</v>
      </c>
      <c r="V394" t="str">
        <f t="shared" si="159"/>
        <v>6.66666666666667E-06-0.0434137869863325i</v>
      </c>
      <c r="W394" t="str">
        <f t="shared" si="160"/>
        <v>0.0000276032903168004-0.00394672637515719i</v>
      </c>
      <c r="X394" t="str">
        <f t="shared" si="161"/>
        <v>0.000285727546825542-0.00392612533478049i</v>
      </c>
      <c r="Y394" t="str">
        <f t="shared" si="162"/>
        <v>0.009+0.163362817986669i</v>
      </c>
      <c r="Z394" t="str">
        <f t="shared" si="163"/>
        <v>-0.293252560426351-0.0385845556509774i</v>
      </c>
      <c r="AA394" t="str">
        <f t="shared" si="164"/>
        <v>4.36867761188494-75.0105477668689i</v>
      </c>
      <c r="AB394" t="str">
        <f t="shared" si="165"/>
        <v>0.972821975109841-0.0432427800974561i</v>
      </c>
      <c r="AC394" t="str">
        <f t="shared" si="166"/>
        <v>4.40553241103404-2.19794096722874i</v>
      </c>
      <c r="AD394" t="str">
        <f t="shared" si="167"/>
        <v>0.180730412950303+0.0803516954417536i</v>
      </c>
      <c r="AE394" t="str">
        <f t="shared" si="168"/>
        <v>-0.0498993218801653-0.0305367430991977i</v>
      </c>
      <c r="AF394" t="str">
        <f t="shared" si="169"/>
        <v>-8.78939440152177-2.98520579260317i</v>
      </c>
      <c r="AG394" t="str">
        <f t="shared" si="170"/>
        <v>1.02467673490449-0.0478044769665042i</v>
      </c>
      <c r="AH394" t="str">
        <f t="shared" si="171"/>
        <v>0.319362136325064+0.422207461839842i</v>
      </c>
      <c r="AI394">
        <f t="shared" si="172"/>
        <v>-5.5245234099962381</v>
      </c>
      <c r="AJ394">
        <f t="shared" si="173"/>
        <v>52.895758028614722</v>
      </c>
      <c r="AK394"/>
      <c r="AL394"/>
      <c r="AM394"/>
      <c r="AN394"/>
    </row>
    <row r="395" spans="1:40" x14ac:dyDescent="0.25">
      <c r="A395"/>
      <c r="B395">
        <f t="shared" si="139"/>
        <v>26100</v>
      </c>
      <c r="C395" s="237" t="str">
        <f t="shared" si="142"/>
        <v>-0.000112191796522368+0.093832147120116i</v>
      </c>
      <c r="D395" s="208" t="str">
        <f t="shared" si="143"/>
        <v>-5.95786609411263+0.719379794587556i</v>
      </c>
      <c r="E395" t="str">
        <f t="shared" si="144"/>
        <v>2870</v>
      </c>
      <c r="F395" t="str">
        <f t="shared" si="145"/>
        <v>0.777000777000777</v>
      </c>
      <c r="G395" t="str">
        <f t="shared" si="140"/>
        <v>0.777000777000777</v>
      </c>
      <c r="H395" t="str">
        <f t="shared" si="146"/>
        <v>2.8439799320727+3.7142505159398i</v>
      </c>
      <c r="I395" t="str">
        <f t="shared" si="147"/>
        <v>102.494460323367i</v>
      </c>
      <c r="J395" t="str">
        <f t="shared" si="141"/>
        <v>-13.2197228477498+22.4225080960223i</v>
      </c>
      <c r="K395" t="str">
        <f t="shared" si="148"/>
        <v>3.39200192592599-1.99983539610048i</v>
      </c>
      <c r="L395" t="str">
        <f t="shared" si="149"/>
        <v>0.193946089217712-0.104266182348752i</v>
      </c>
      <c r="M395" t="str">
        <f t="shared" si="150"/>
        <v>3.5859480151437-2.10410157844923i</v>
      </c>
      <c r="N395" t="str">
        <f t="shared" si="151"/>
        <v>-0.267414178004148i</v>
      </c>
      <c r="O395" t="str">
        <f t="shared" si="152"/>
        <v>0.964457393499837-0.26423840773722i</v>
      </c>
      <c r="P395" t="str">
        <f t="shared" si="153"/>
        <v>0.0355426065001631+0.26423840773722i</v>
      </c>
      <c r="Q395" t="str">
        <f t="shared" si="154"/>
        <v>-0.0355426065001631+0.003175770266928i</v>
      </c>
      <c r="R395" t="str">
        <f t="shared" si="155"/>
        <v>-0.333068104005768-7.46417276733956i</v>
      </c>
      <c r="S395" t="str">
        <f t="shared" si="156"/>
        <v>0.0276332170788691i</v>
      </c>
      <c r="T395" t="str">
        <f t="shared" si="157"/>
        <v>0.206259106394077-0.00920374322003874i</v>
      </c>
      <c r="U395" t="str">
        <f t="shared" si="158"/>
        <v>0.0000333333333333333-0.0043247450637726i</v>
      </c>
      <c r="V395" t="str">
        <f t="shared" si="159"/>
        <v>6.66666666666667E-06-0.043247450637726i</v>
      </c>
      <c r="W395" t="str">
        <f t="shared" si="160"/>
        <v>0.0000276032901975846-0.00393160495994823i</v>
      </c>
      <c r="X395" t="str">
        <f t="shared" si="161"/>
        <v>0.000283761726643702-0.00391121160460054i</v>
      </c>
      <c r="Y395" t="str">
        <f t="shared" si="162"/>
        <v>0.009+0.163991136517387i</v>
      </c>
      <c r="Z395" t="str">
        <f t="shared" si="163"/>
        <v>-0.290982100122841-0.0381468769885432i</v>
      </c>
      <c r="AA395" t="str">
        <f t="shared" si="164"/>
        <v>4.33284593612957-74.7112724924539i</v>
      </c>
      <c r="AB395" t="str">
        <f t="shared" si="165"/>
        <v>0.972807154800663-0.043408833733117i</v>
      </c>
      <c r="AC395" t="str">
        <f t="shared" si="166"/>
        <v>4.39709929029854-2.20254689110775i</v>
      </c>
      <c r="AD395" t="str">
        <f t="shared" si="167"/>
        <v>0.180815132500726+0.0806997865625866i</v>
      </c>
      <c r="AE395" t="str">
        <f t="shared" si="168"/>
        <v>-0.0495355221580464-0.0303797259906188i</v>
      </c>
      <c r="AF395" t="str">
        <f t="shared" si="169"/>
        <v>-8.80184602618533-2.99487072135224i</v>
      </c>
      <c r="AG395" t="str">
        <f t="shared" si="170"/>
        <v>1.02466171283874-0.0476365533918153i</v>
      </c>
      <c r="AH395" t="str">
        <f t="shared" si="171"/>
        <v>0.317168132122638+0.42048897380145i</v>
      </c>
      <c r="AI395">
        <f t="shared" si="172"/>
        <v>-5.5688320873829511</v>
      </c>
      <c r="AJ395">
        <f t="shared" si="173"/>
        <v>52.973331490397605</v>
      </c>
      <c r="AK395"/>
      <c r="AL395"/>
      <c r="AM395"/>
      <c r="AN395"/>
    </row>
    <row r="396" spans="1:40" x14ac:dyDescent="0.25">
      <c r="A396"/>
      <c r="B396">
        <f t="shared" si="139"/>
        <v>26200</v>
      </c>
      <c r="C396" s="237" t="str">
        <f t="shared" si="142"/>
        <v>-0.000111337006208052+0.0934740101721506i</v>
      </c>
      <c r="D396" s="208" t="str">
        <f t="shared" si="143"/>
        <v>-5.95785954072022+0.716634077986488i</v>
      </c>
      <c r="E396" t="str">
        <f t="shared" si="144"/>
        <v>2870</v>
      </c>
      <c r="F396" t="str">
        <f t="shared" si="145"/>
        <v>0.777000777000777</v>
      </c>
      <c r="G396" t="str">
        <f t="shared" si="140"/>
        <v>0.777000777000777</v>
      </c>
      <c r="H396" t="str">
        <f t="shared" si="146"/>
        <v>2.85643657191311+3.72109322682063i</v>
      </c>
      <c r="I396" t="str">
        <f t="shared" si="147"/>
        <v>102.887159405066i</v>
      </c>
      <c r="J396" t="str">
        <f t="shared" si="141"/>
        <v>-13.3288949833522+22.5084180887274i</v>
      </c>
      <c r="K396" t="str">
        <f t="shared" si="148"/>
        <v>3.38428570345039-2.00408525188812i</v>
      </c>
      <c r="L396" t="str">
        <f t="shared" si="149"/>
        <v>0.193612800470996-0.104485805789721i</v>
      </c>
      <c r="M396" t="str">
        <f t="shared" si="150"/>
        <v>3.57789850392139-2.10857105767784i</v>
      </c>
      <c r="N396" t="str">
        <f t="shared" si="151"/>
        <v>-0.2684387533988i</v>
      </c>
      <c r="O396" t="str">
        <f t="shared" si="152"/>
        <v>0.964186155154498-0.265226428186155i</v>
      </c>
      <c r="P396" t="str">
        <f t="shared" si="153"/>
        <v>0.035813844845502+0.265226428186155i</v>
      </c>
      <c r="Q396" t="str">
        <f t="shared" si="154"/>
        <v>-0.035813844845502+0.00321232521264503i</v>
      </c>
      <c r="R396" t="str">
        <f t="shared" si="155"/>
        <v>-0.333066064790005-7.43556984323624i</v>
      </c>
      <c r="S396" t="str">
        <f t="shared" si="156"/>
        <v>0.0277390914738074i</v>
      </c>
      <c r="T396" t="str">
        <f t="shared" si="157"/>
        <v>0.206255952041414-0.00923895003803101i</v>
      </c>
      <c r="U396" t="str">
        <f t="shared" si="158"/>
        <v>0.0000333333333333334-0.00430823840322385i</v>
      </c>
      <c r="V396" t="str">
        <f t="shared" si="159"/>
        <v>6.66666666666667E-06-0.0430823840322385i</v>
      </c>
      <c r="W396" t="str">
        <f t="shared" si="160"/>
        <v>0.0000276032900779112-0.00391659897593194i</v>
      </c>
      <c r="X396" t="str">
        <f t="shared" si="161"/>
        <v>0.000281818245642003-0.00389641026268154i</v>
      </c>
      <c r="Y396" t="str">
        <f t="shared" si="162"/>
        <v>0.009+0.164619455048105i</v>
      </c>
      <c r="Z396" t="str">
        <f t="shared" si="163"/>
        <v>-0.288737996659732-0.0377160136643966i</v>
      </c>
      <c r="AA396" t="str">
        <f t="shared" si="164"/>
        <v>4.29746150127738-74.414417418455i</v>
      </c>
      <c r="AB396" t="str">
        <f t="shared" si="165"/>
        <v>0.972792277509216-0.0435748843140557i</v>
      </c>
      <c r="AC396" t="str">
        <f t="shared" si="166"/>
        <v>4.38867129442023-2.20710815488425i</v>
      </c>
      <c r="AD396" t="str">
        <f t="shared" si="167"/>
        <v>0.180900176345331+0.0810476215363748i</v>
      </c>
      <c r="AE396" t="str">
        <f t="shared" si="168"/>
        <v>-0.0491759613120103-0.0302243613993813i</v>
      </c>
      <c r="AF396" t="str">
        <f t="shared" si="169"/>
        <v>-8.81429611263333-3.00445914883414i</v>
      </c>
      <c r="AG396" t="str">
        <f t="shared" si="170"/>
        <v>1.02464685356118-0.0474700815651255i</v>
      </c>
      <c r="AH396" t="str">
        <f t="shared" si="171"/>
        <v>0.315000106535226+0.418784986568646i</v>
      </c>
      <c r="AI396">
        <f t="shared" si="172"/>
        <v>-5.6129008528129534</v>
      </c>
      <c r="AJ396">
        <f t="shared" si="173"/>
        <v>53.050385359984134</v>
      </c>
      <c r="AK396"/>
      <c r="AL396"/>
      <c r="AM396"/>
      <c r="AN396"/>
    </row>
    <row r="397" spans="1:40" x14ac:dyDescent="0.25">
      <c r="A397"/>
      <c r="B397">
        <f t="shared" si="139"/>
        <v>26300</v>
      </c>
      <c r="C397" s="237" t="str">
        <f t="shared" si="142"/>
        <v>-0.000110491947786479+0.0931185966875266i</v>
      </c>
      <c r="D397" s="208" t="str">
        <f t="shared" si="143"/>
        <v>-5.95785306193898+0.713909241271038i</v>
      </c>
      <c r="E397" t="str">
        <f t="shared" si="144"/>
        <v>2870</v>
      </c>
      <c r="F397" t="str">
        <f t="shared" si="145"/>
        <v>0.777000777000777</v>
      </c>
      <c r="G397" t="str">
        <f t="shared" si="140"/>
        <v>0.777000777000777</v>
      </c>
      <c r="H397" t="str">
        <f t="shared" si="146"/>
        <v>2.86889132490397+3.72788073026151i</v>
      </c>
      <c r="I397" t="str">
        <f t="shared" si="147"/>
        <v>103.279858486764i</v>
      </c>
      <c r="J397" t="str">
        <f t="shared" si="141"/>
        <v>-13.4384846032208+22.5943280814325i</v>
      </c>
      <c r="K397" t="str">
        <f t="shared" si="148"/>
        <v>3.37657462590778-2.00829367256894i</v>
      </c>
      <c r="L397" t="str">
        <f t="shared" si="149"/>
        <v>0.193279387279918-0.104703988809782i</v>
      </c>
      <c r="M397" t="str">
        <f t="shared" si="150"/>
        <v>3.5698540131877-2.11299766137872i</v>
      </c>
      <c r="N397" t="str">
        <f t="shared" si="151"/>
        <v>-0.269463328793452i</v>
      </c>
      <c r="O397" t="str">
        <f t="shared" si="152"/>
        <v>0.963913904650263-0.266214170212413i</v>
      </c>
      <c r="P397" t="str">
        <f t="shared" si="153"/>
        <v>0.0360860953497369+0.266214170212413i</v>
      </c>
      <c r="Q397" t="str">
        <f t="shared" si="154"/>
        <v>-0.0360860953497369+0.00324915858103897i</v>
      </c>
      <c r="R397" t="str">
        <f t="shared" si="155"/>
        <v>-0.333064017731073-7.40718399796636i</v>
      </c>
      <c r="S397" t="str">
        <f t="shared" si="156"/>
        <v>0.0278449658687455i</v>
      </c>
      <c r="T397" t="str">
        <f t="shared" si="157"/>
        <v>0.206252785606891-0.00927415620582897i</v>
      </c>
      <c r="U397" t="str">
        <f t="shared" si="158"/>
        <v>0.0000333333333333332-0.00429185726861082i</v>
      </c>
      <c r="V397" t="str">
        <f t="shared" si="159"/>
        <v>6.66666666666667E-06-0.0429185726861082i</v>
      </c>
      <c r="W397" t="str">
        <f t="shared" si="160"/>
        <v>0.0000276032899577799-0.00390170710640264i</v>
      </c>
      <c r="X397" t="str">
        <f t="shared" si="161"/>
        <v>0.000279896767096034-0.00388172004891458i</v>
      </c>
      <c r="Y397" t="str">
        <f t="shared" si="162"/>
        <v>0.009+0.165247773578823i</v>
      </c>
      <c r="Z397" t="str">
        <f t="shared" si="163"/>
        <v>-0.286519842457674-0.0372918320380744i</v>
      </c>
      <c r="AA397" t="str">
        <f t="shared" si="164"/>
        <v>4.26251678141393-74.1199528814385i</v>
      </c>
      <c r="AB397" t="str">
        <f t="shared" si="165"/>
        <v>0.972777343234492-0.0437409318283969i</v>
      </c>
      <c r="AC397" t="str">
        <f t="shared" si="166"/>
        <v>4.38024861602379-2.21162499232486i</v>
      </c>
      <c r="AD397" t="str">
        <f t="shared" si="167"/>
        <v>0.180985544327728+0.0813952020787282i</v>
      </c>
      <c r="AE397" t="str">
        <f t="shared" si="168"/>
        <v>-0.0488205734432718-0.0300706229967968i</v>
      </c>
      <c r="AF397" t="str">
        <f t="shared" si="169"/>
        <v>-8.82674438684295-3.01397148899047i</v>
      </c>
      <c r="AG397" t="str">
        <f t="shared" si="170"/>
        <v>1.02463215411512-0.0473050436028801i</v>
      </c>
      <c r="AH397" t="str">
        <f t="shared" si="171"/>
        <v>0.312857652580546+0.417095308165426i</v>
      </c>
      <c r="AI397">
        <f t="shared" si="172"/>
        <v>-5.6567320777466445</v>
      </c>
      <c r="AJ397">
        <f t="shared" si="173"/>
        <v>53.126922441289928</v>
      </c>
      <c r="AK397"/>
      <c r="AL397"/>
      <c r="AM397"/>
      <c r="AN397"/>
    </row>
    <row r="398" spans="1:40" x14ac:dyDescent="0.25">
      <c r="A398"/>
      <c r="B398">
        <f t="shared" si="139"/>
        <v>26400</v>
      </c>
      <c r="C398" s="237" t="str">
        <f t="shared" si="142"/>
        <v>-0.000109656474084697+0.0927658757179719i</v>
      </c>
      <c r="D398" s="208" t="str">
        <f t="shared" si="143"/>
        <v>-5.95784665664061+0.711205047171118i</v>
      </c>
      <c r="E398" t="str">
        <f t="shared" si="144"/>
        <v>2870</v>
      </c>
      <c r="F398" t="str">
        <f t="shared" si="145"/>
        <v>0.777000777000777</v>
      </c>
      <c r="G398" t="str">
        <f t="shared" si="140"/>
        <v>0.777000777000777</v>
      </c>
      <c r="H398" t="str">
        <f t="shared" si="146"/>
        <v>2.88134392041499+3.73461320041745i</v>
      </c>
      <c r="I398" t="str">
        <f t="shared" si="147"/>
        <v>103.672557568463i</v>
      </c>
      <c r="J398" t="str">
        <f t="shared" si="141"/>
        <v>-13.5484917073556+22.6802380741375i</v>
      </c>
      <c r="K398" t="str">
        <f t="shared" si="148"/>
        <v>3.36886886894089-2.01246088267748i</v>
      </c>
      <c r="L398" t="str">
        <f t="shared" si="149"/>
        <v>0.192945856836756-0.104920734550989i</v>
      </c>
      <c r="M398" t="str">
        <f t="shared" si="150"/>
        <v>3.56181472577765-2.11738161722847i</v>
      </c>
      <c r="N398" t="str">
        <f t="shared" si="151"/>
        <v>-0.270487904188104i</v>
      </c>
      <c r="O398" t="str">
        <f t="shared" si="152"/>
        <v>0.963640642272926-0.26720163277911i</v>
      </c>
      <c r="P398" t="str">
        <f t="shared" si="153"/>
        <v>0.036359357727074+0.26720163277911i</v>
      </c>
      <c r="Q398" t="str">
        <f t="shared" si="154"/>
        <v>-0.036359357727074+0.00328627140899396i</v>
      </c>
      <c r="R398" t="str">
        <f t="shared" si="155"/>
        <v>-0.333061962829085-7.37901276471667i</v>
      </c>
      <c r="S398" t="str">
        <f t="shared" si="156"/>
        <v>0.0279508402636838i</v>
      </c>
      <c r="T398" t="str">
        <f t="shared" si="157"/>
        <v>0.206249607090279-0.00930936172094475i</v>
      </c>
      <c r="U398" t="str">
        <f t="shared" si="158"/>
        <v>0.0000333333333333333-0.00427560023350245i</v>
      </c>
      <c r="V398" t="str">
        <f t="shared" si="159"/>
        <v>6.66666666666667E-06-0.0427560023350245i</v>
      </c>
      <c r="W398" t="str">
        <f t="shared" si="160"/>
        <v>0.0000276032898371912-0.00388692805460486i</v>
      </c>
      <c r="X398" t="str">
        <f t="shared" si="161"/>
        <v>0.000277996960593102-0.00386713972187473i</v>
      </c>
      <c r="Y398" t="str">
        <f t="shared" si="162"/>
        <v>0.009+0.165876092109541i</v>
      </c>
      <c r="Z398" t="str">
        <f t="shared" si="163"/>
        <v>-0.284327237803987-0.0368742016242508i</v>
      </c>
      <c r="AA398" t="str">
        <f t="shared" si="164"/>
        <v>4.22800441016406-73.8278497061852i</v>
      </c>
      <c r="AB398" t="str">
        <f t="shared" si="165"/>
        <v>0.972762351975411-0.0439069762644066i</v>
      </c>
      <c r="AC398" t="str">
        <f t="shared" si="166"/>
        <v>4.37183144553778-2.2160976366276i</v>
      </c>
      <c r="AD398" t="str">
        <f t="shared" si="167"/>
        <v>0.181071236292839+0.0817425298750126i</v>
      </c>
      <c r="AE398" t="str">
        <f t="shared" si="168"/>
        <v>-0.0484692939330083-0.0299184850058867i</v>
      </c>
      <c r="AF398" t="str">
        <f t="shared" si="169"/>
        <v>-8.8391905770556-3.02340815324633i</v>
      </c>
      <c r="AG398" t="str">
        <f t="shared" si="170"/>
        <v>1.02461761160885-0.0471414219172395i</v>
      </c>
      <c r="AH398" t="str">
        <f t="shared" si="171"/>
        <v>0.310740371227904+0.415419750087439i</v>
      </c>
      <c r="AI398">
        <f t="shared" si="172"/>
        <v>-5.7003281020872034</v>
      </c>
      <c r="AJ398">
        <f t="shared" si="173"/>
        <v>53.202945534815107</v>
      </c>
      <c r="AK398"/>
      <c r="AL398"/>
      <c r="AM398"/>
      <c r="AN398"/>
    </row>
    <row r="399" spans="1:40" x14ac:dyDescent="0.25">
      <c r="A399"/>
      <c r="B399">
        <f t="shared" si="139"/>
        <v>26500</v>
      </c>
      <c r="C399" s="237" t="str">
        <f t="shared" si="142"/>
        <v>-0.000108830440701343+0.0924158167823533i</v>
      </c>
      <c r="D399" s="208" t="str">
        <f t="shared" si="143"/>
        <v>-5.957840323718+0.708521261998042i</v>
      </c>
      <c r="E399" t="str">
        <f t="shared" si="144"/>
        <v>2870</v>
      </c>
      <c r="F399" t="str">
        <f t="shared" si="145"/>
        <v>0.777000777000777</v>
      </c>
      <c r="G399" t="str">
        <f t="shared" si="140"/>
        <v>0.777000777000777</v>
      </c>
      <c r="H399" t="str">
        <f t="shared" si="146"/>
        <v>2.89379409005654+3.74129081255281i</v>
      </c>
      <c r="I399" t="str">
        <f t="shared" si="147"/>
        <v>104.065256650162i</v>
      </c>
      <c r="J399" t="str">
        <f t="shared" si="141"/>
        <v>-13.6589162957565+22.7661480668426i</v>
      </c>
      <c r="K399" t="str">
        <f t="shared" si="148"/>
        <v>3.36116860613401-2.01658710609784i</v>
      </c>
      <c r="L399" t="str">
        <f t="shared" si="149"/>
        <v>0.19261221628892-0.105136046190164i</v>
      </c>
      <c r="M399" t="str">
        <f t="shared" si="150"/>
        <v>3.55378082242293-2.121723152288i</v>
      </c>
      <c r="N399" t="str">
        <f t="shared" si="151"/>
        <v>-0.271512479582756i</v>
      </c>
      <c r="O399" t="str">
        <f t="shared" si="152"/>
        <v>0.963366368309347-0.26818881484965i</v>
      </c>
      <c r="P399" t="str">
        <f t="shared" si="153"/>
        <v>0.036633631690653+0.26818881484965i</v>
      </c>
      <c r="Q399" t="str">
        <f t="shared" si="154"/>
        <v>-0.036633631690653+0.00332366473310597i</v>
      </c>
      <c r="R399" t="str">
        <f t="shared" si="155"/>
        <v>-0.333059900082946-7.3510537139095i</v>
      </c>
      <c r="S399" t="str">
        <f t="shared" si="156"/>
        <v>0.0280567146586221i</v>
      </c>
      <c r="T399" t="str">
        <f t="shared" si="157"/>
        <v>0.206246416491363-0.0093445665808564i</v>
      </c>
      <c r="U399" t="str">
        <f t="shared" si="158"/>
        <v>0.0000333333333333333-0.00425946589299868i</v>
      </c>
      <c r="V399" t="str">
        <f t="shared" si="159"/>
        <v>6.66666666666667E-06-0.0425946589299868i</v>
      </c>
      <c r="W399" t="str">
        <f t="shared" si="160"/>
        <v>0.0000276032897161448-0.0038722605433567i</v>
      </c>
      <c r="X399" t="str">
        <f t="shared" si="161"/>
        <v>0.000276118501890958-0.00385266805847735i</v>
      </c>
      <c r="Y399" t="str">
        <f t="shared" si="162"/>
        <v>0.009+0.166504410640259i</v>
      </c>
      <c r="Z399" t="str">
        <f t="shared" si="163"/>
        <v>-0.282159790670832-0.0364629950056691i</v>
      </c>
      <c r="AA399" t="str">
        <f t="shared" si="164"/>
        <v>4.19391717661376-73.5380791956073i</v>
      </c>
      <c r="AB399" t="str">
        <f t="shared" si="165"/>
        <v>0.972747303730959-0.0440730176101903i</v>
      </c>
      <c r="AC399" t="str">
        <f t="shared" si="166"/>
        <v>4.36341997120796-2.22052632042111i</v>
      </c>
      <c r="AD399" t="str">
        <f t="shared" si="167"/>
        <v>0.181157252086865+0.0820896065809346i</v>
      </c>
      <c r="AE399" t="str">
        <f t="shared" si="168"/>
        <v>-0.0481220594125551-0.0297679221872116i</v>
      </c>
      <c r="AF399" t="str">
        <f t="shared" si="169"/>
        <v>-8.85163441377454-3.03276955055477i</v>
      </c>
      <c r="AG399" t="str">
        <f t="shared" si="170"/>
        <v>1.02460322321391-0.0469791992099356i</v>
      </c>
      <c r="AH399" t="str">
        <f t="shared" si="171"/>
        <v>0.308647871211801+0.413758127222039i</v>
      </c>
      <c r="AI399">
        <f t="shared" si="172"/>
        <v>-5.743691234701549</v>
      </c>
      <c r="AJ399">
        <f t="shared" si="173"/>
        <v>53.278457437178631</v>
      </c>
      <c r="AK399"/>
      <c r="AL399"/>
      <c r="AM399"/>
      <c r="AN399"/>
    </row>
    <row r="400" spans="1:40" x14ac:dyDescent="0.25">
      <c r="A400"/>
      <c r="B400">
        <f t="shared" si="139"/>
        <v>26600</v>
      </c>
      <c r="C400" s="237" t="str">
        <f t="shared" si="142"/>
        <v>-0.000108013705944244+0.0920683898578975i</v>
      </c>
      <c r="D400" s="208" t="str">
        <f t="shared" si="143"/>
        <v>-5.95783406208486+0.705857655577214i</v>
      </c>
      <c r="E400" t="str">
        <f t="shared" si="144"/>
        <v>2870</v>
      </c>
      <c r="F400" t="str">
        <f t="shared" si="145"/>
        <v>0.777000777000777</v>
      </c>
      <c r="G400" t="str">
        <f t="shared" si="140"/>
        <v>0.777000777000777</v>
      </c>
      <c r="H400" t="str">
        <f t="shared" si="146"/>
        <v>2.90624156767765+3.74791374301717i</v>
      </c>
      <c r="I400" t="str">
        <f t="shared" si="147"/>
        <v>104.457955731861i</v>
      </c>
      <c r="J400" t="str">
        <f t="shared" si="141"/>
        <v>-13.7697583684236+22.8520580595477i</v>
      </c>
      <c r="K400" t="str">
        <f t="shared" si="148"/>
        <v>3.35347400902544-2.02067256606572i</v>
      </c>
      <c r="L400" t="str">
        <f t="shared" si="149"/>
        <v>0.192278472738873-0.105349926938393i</v>
      </c>
      <c r="M400" t="str">
        <f t="shared" si="150"/>
        <v>3.54575248176431-2.12602249300411i</v>
      </c>
      <c r="N400" t="str">
        <f t="shared" si="151"/>
        <v>-0.272537054977407i</v>
      </c>
      <c r="O400" t="str">
        <f t="shared" si="152"/>
        <v>0.963091083047445-0.269175715387735i</v>
      </c>
      <c r="P400" t="str">
        <f t="shared" si="153"/>
        <v>0.036908916952555+0.269175715387735i</v>
      </c>
      <c r="Q400" t="str">
        <f t="shared" si="154"/>
        <v>-0.036908916952555+0.003361339589672i</v>
      </c>
      <c r="R400" t="str">
        <f t="shared" si="155"/>
        <v>-0.333057829492586-7.32330445250162i</v>
      </c>
      <c r="S400" t="str">
        <f t="shared" si="156"/>
        <v>0.0281625890535602i</v>
      </c>
      <c r="T400" t="str">
        <f t="shared" si="157"/>
        <v>0.206243213809911-0.00937977078307042i</v>
      </c>
      <c r="U400" t="str">
        <f t="shared" si="158"/>
        <v>0.0000333333333333333-0.00424345286332574i</v>
      </c>
      <c r="V400" t="str">
        <f t="shared" si="159"/>
        <v>6.66666666666667E-06-0.0424345286332574i</v>
      </c>
      <c r="W400" t="str">
        <f t="shared" si="160"/>
        <v>0.0000276032895946408-0.00385770331468204i</v>
      </c>
      <c r="X400" t="str">
        <f t="shared" si="161"/>
        <v>0.000274261072780253-0.00383830385364242i</v>
      </c>
      <c r="Y400" t="str">
        <f t="shared" si="162"/>
        <v>0.009+0.167132729170977i</v>
      </c>
      <c r="Z400" t="str">
        <f t="shared" si="163"/>
        <v>-0.280017116538314-0.0360580877488255i</v>
      </c>
      <c r="AA400" t="str">
        <f t="shared" si="164"/>
        <v>4.16024802135411-73.2506131209162i</v>
      </c>
      <c r="AB400" t="str">
        <f t="shared" si="165"/>
        <v>0.97273219850004-0.0442390558539875i</v>
      </c>
      <c r="AC400" t="str">
        <f t="shared" si="166"/>
        <v>4.35501437910873-2.22491127576561i</v>
      </c>
      <c r="AD400" t="str">
        <f t="shared" si="167"/>
        <v>0.181243591557252+0.0824364338230894i</v>
      </c>
      <c r="AE400" t="str">
        <f t="shared" si="168"/>
        <v>-0.0477788077344164-0.0296189098251267i</v>
      </c>
      <c r="AF400" t="str">
        <f t="shared" si="169"/>
        <v>-8.86407562976251-3.04205608743996i</v>
      </c>
      <c r="AG400" t="str">
        <f t="shared" si="170"/>
        <v>1.02458898616341-0.0468183584662824i</v>
      </c>
      <c r="AH400" t="str">
        <f t="shared" si="171"/>
        <v>0.3065797688507+0.412110257770586i</v>
      </c>
      <c r="AI400">
        <f t="shared" si="172"/>
        <v>-5.7868237539302037</v>
      </c>
      <c r="AJ400">
        <f t="shared" si="173"/>
        <v>53.353460940666182</v>
      </c>
      <c r="AK400"/>
      <c r="AL400"/>
      <c r="AM400"/>
      <c r="AN400"/>
    </row>
    <row r="401" spans="1:40" x14ac:dyDescent="0.25">
      <c r="A401"/>
      <c r="B401">
        <f t="shared" si="139"/>
        <v>26700</v>
      </c>
      <c r="C401" s="237" t="str">
        <f t="shared" si="142"/>
        <v>-0.000107206130769657+0.0917235653716089i</v>
      </c>
      <c r="D401" s="208" t="str">
        <f t="shared" si="143"/>
        <v>-5.9578278706752+0.703214001182335i</v>
      </c>
      <c r="E401" t="str">
        <f t="shared" si="144"/>
        <v>2870</v>
      </c>
      <c r="F401" t="str">
        <f t="shared" si="145"/>
        <v>0.777000777000777</v>
      </c>
      <c r="G401" t="str">
        <f t="shared" si="140"/>
        <v>0.777000777000777</v>
      </c>
      <c r="H401" t="str">
        <f t="shared" si="146"/>
        <v>2.91868608936381+3.75448216922125i</v>
      </c>
      <c r="I401" t="str">
        <f t="shared" si="147"/>
        <v>104.850654813559i</v>
      </c>
      <c r="J401" t="str">
        <f t="shared" si="141"/>
        <v>-13.8810179253568+22.9379680522528i</v>
      </c>
      <c r="K401" t="str">
        <f t="shared" si="148"/>
        <v>3.3457852471198-2.02471748516987i</v>
      </c>
      <c r="L401" t="str">
        <f t="shared" si="149"/>
        <v>0.191944633244059-0.105562380040516i</v>
      </c>
      <c r="M401" t="str">
        <f t="shared" si="150"/>
        <v>3.53772988036386-2.13027986521039i</v>
      </c>
      <c r="N401" t="str">
        <f t="shared" si="151"/>
        <v>-0.273561630372059i</v>
      </c>
      <c r="O401" t="str">
        <f t="shared" si="152"/>
        <v>0.962814786776203-0.270162333357362i</v>
      </c>
      <c r="P401" t="str">
        <f t="shared" si="153"/>
        <v>0.037185213223797+0.270162333357362i</v>
      </c>
      <c r="Q401" t="str">
        <f t="shared" si="154"/>
        <v>-0.037185213223797+0.00339929701469699i</v>
      </c>
      <c r="R401" t="str">
        <f t="shared" si="155"/>
        <v>-0.333055751057147-7.29576262330105i</v>
      </c>
      <c r="S401" t="str">
        <f t="shared" si="156"/>
        <v>0.0282684634484985i</v>
      </c>
      <c r="T401" t="str">
        <f t="shared" si="157"/>
        <v>0.206239999045707-0.00941497432507118i</v>
      </c>
      <c r="U401" t="str">
        <f t="shared" si="158"/>
        <v>0.0000333333333333333-0.00422755978144063i</v>
      </c>
      <c r="V401" t="str">
        <f t="shared" si="159"/>
        <v>6.66666666666667E-06-0.0422755978144063i</v>
      </c>
      <c r="W401" t="str">
        <f t="shared" si="160"/>
        <v>0.0000276032894726791-0.00384325512945085i</v>
      </c>
      <c r="X401" t="str">
        <f t="shared" si="161"/>
        <v>0.00027242436095051-0.00382404591996591i</v>
      </c>
      <c r="Y401" t="str">
        <f t="shared" si="162"/>
        <v>0.009+0.167761047701695i</v>
      </c>
      <c r="Z401" t="str">
        <f t="shared" si="163"/>
        <v>-0.277898838222287-0.0356593583223005i</v>
      </c>
      <c r="AA401" t="str">
        <f t="shared" si="164"/>
        <v>4.12699003264266-72.9654237120315i</v>
      </c>
      <c r="AB401" t="str">
        <f t="shared" si="165"/>
        <v>0.972717036281638-0.0444050909839334i</v>
      </c>
      <c r="AC401" t="str">
        <f t="shared" si="166"/>
        <v>4.34661485315662-2.22925273415203i</v>
      </c>
      <c r="AD401" t="str">
        <f t="shared" si="167"/>
        <v>0.181330254552663+0.0827830131995153i</v>
      </c>
      <c r="AE401" t="str">
        <f t="shared" si="168"/>
        <v>-0.0474394779440552-0.0294714237144529i</v>
      </c>
      <c r="AF401" t="str">
        <f t="shared" si="169"/>
        <v>-8.87651396003901-3.05126816803892i</v>
      </c>
      <c r="AG401" t="str">
        <f t="shared" si="170"/>
        <v>1.02457489775045-0.0466588829493346i</v>
      </c>
      <c r="AH401" t="str">
        <f t="shared" si="171"/>
        <v>0.304535687870686+0.410475963172908i</v>
      </c>
      <c r="AI401">
        <f t="shared" si="172"/>
        <v>-5.8297279080875413</v>
      </c>
      <c r="AJ401">
        <f t="shared" si="173"/>
        <v>53.427958832799106</v>
      </c>
      <c r="AK401"/>
      <c r="AL401"/>
      <c r="AM401"/>
      <c r="AN401"/>
    </row>
    <row r="402" spans="1:40" x14ac:dyDescent="0.25">
      <c r="A402"/>
      <c r="B402">
        <f t="shared" ref="B402:B465" si="174">B401+100</f>
        <v>26800</v>
      </c>
      <c r="C402" s="237" t="str">
        <f t="shared" si="142"/>
        <v>-0.00010640757872308+0.0913813141918752i</v>
      </c>
      <c r="D402" s="208" t="str">
        <f t="shared" si="143"/>
        <v>-5.95782174844284+0.700590075471043i</v>
      </c>
      <c r="E402" t="str">
        <f t="shared" si="144"/>
        <v>2870</v>
      </c>
      <c r="F402" t="str">
        <f t="shared" si="145"/>
        <v>0.777000777000777</v>
      </c>
      <c r="G402" t="str">
        <f t="shared" si="140"/>
        <v>0.777000777000777</v>
      </c>
      <c r="H402" t="str">
        <f t="shared" si="146"/>
        <v>2.9311273934344+3.760996269613i</v>
      </c>
      <c r="I402" t="str">
        <f t="shared" si="147"/>
        <v>105.243353895258i</v>
      </c>
      <c r="J402" t="str">
        <f t="shared" si="141"/>
        <v>-13.9926949665563+23.0238780449578i</v>
      </c>
      <c r="K402" t="str">
        <f t="shared" si="148"/>
        <v>3.33810248790042-2.02872208535358i</v>
      </c>
      <c r="L402" t="str">
        <f t="shared" si="149"/>
        <v>0.191610704816827-0.105773408774633i</v>
      </c>
      <c r="M402" t="str">
        <f t="shared" si="150"/>
        <v>3.52971319271725-2.13449549412821i</v>
      </c>
      <c r="N402" t="str">
        <f t="shared" si="151"/>
        <v>-0.274586205766711i</v>
      </c>
      <c r="O402" t="str">
        <f t="shared" si="152"/>
        <v>0.962537479785664-0.271148667722825i</v>
      </c>
      <c r="P402" t="str">
        <f t="shared" si="153"/>
        <v>0.037462520214336+0.271148667722825i</v>
      </c>
      <c r="Q402" t="str">
        <f t="shared" si="154"/>
        <v>-0.037462520214336+0.00343753804388602i</v>
      </c>
      <c r="R402" t="str">
        <f t="shared" si="155"/>
        <v>-0.333053664776454-7.26842590429753i</v>
      </c>
      <c r="S402" t="str">
        <f t="shared" si="156"/>
        <v>0.0283743378434365i</v>
      </c>
      <c r="T402" t="str">
        <f t="shared" si="157"/>
        <v>0.206236772198524-0.00945017720436175i</v>
      </c>
      <c r="U402" t="str">
        <f t="shared" si="158"/>
        <v>0.0000333333333333334-0.00421178530464421i</v>
      </c>
      <c r="V402" t="str">
        <f t="shared" si="159"/>
        <v>6.66666666666667E-06-0.0421178530464421i</v>
      </c>
      <c r="W402" t="str">
        <f t="shared" si="160"/>
        <v>0.0000276032893502598-0.00382891476702757i</v>
      </c>
      <c r="X402" t="str">
        <f t="shared" si="161"/>
        <v>0.000270608059859571-0.00380989308739826i</v>
      </c>
      <c r="Y402" t="str">
        <f t="shared" si="162"/>
        <v>0.009+0.168389366232413i</v>
      </c>
      <c r="Z402" t="str">
        <f t="shared" si="163"/>
        <v>-0.275804585706763-0.0352666880176484i</v>
      </c>
      <c r="AA402" t="str">
        <f t="shared" si="164"/>
        <v>4.09413644267868-72.6824836482268i</v>
      </c>
      <c r="AB402" t="str">
        <f t="shared" si="165"/>
        <v>0.97270181707468-0.0445711229882514i</v>
      </c>
      <c r="AC402" t="str">
        <f t="shared" si="166"/>
        <v>4.33822157512188-2.23355092650208i</v>
      </c>
      <c r="AD402" t="str">
        <f t="shared" si="167"/>
        <v>0.18141724092294+0.0831293462802207i</v>
      </c>
      <c r="AE402" t="str">
        <f t="shared" si="168"/>
        <v>-0.0471040102524398-0.0293254401475422i</v>
      </c>
      <c r="AF402" t="str">
        <f t="shared" si="169"/>
        <v>-8.88894914187724-3.06040619414196i</v>
      </c>
      <c r="AG402" t="str">
        <f t="shared" si="170"/>
        <v>1.02456095532652-0.0465007561941905i</v>
      </c>
      <c r="AH402" t="str">
        <f t="shared" si="171"/>
        <v>0.30251525923389+0.408855068033819i</v>
      </c>
      <c r="AI402">
        <f t="shared" si="172"/>
        <v>-5.872405915952891</v>
      </c>
      <c r="AJ402">
        <f t="shared" si="173"/>
        <v>53.501953895919826</v>
      </c>
      <c r="AK402"/>
      <c r="AL402"/>
      <c r="AM402"/>
      <c r="AN402"/>
    </row>
    <row r="403" spans="1:40" x14ac:dyDescent="0.25">
      <c r="A403"/>
      <c r="B403">
        <f t="shared" si="174"/>
        <v>26900</v>
      </c>
      <c r="C403" s="237" t="str">
        <f t="shared" si="142"/>
        <v>-0.00010561791588161+0.0910416076202659i</v>
      </c>
      <c r="D403" s="208" t="str">
        <f t="shared" si="143"/>
        <v>-5.95781569436105+0.697985658422039i</v>
      </c>
      <c r="E403" t="str">
        <f t="shared" si="144"/>
        <v>2870</v>
      </c>
      <c r="F403" t="str">
        <f t="shared" si="145"/>
        <v>0.777000777000777</v>
      </c>
      <c r="G403" t="str">
        <f t="shared" si="140"/>
        <v>0.777000777000777</v>
      </c>
      <c r="H403" t="str">
        <f t="shared" si="146"/>
        <v>2.94356522044011+3.76745622365402i</v>
      </c>
      <c r="I403" t="str">
        <f t="shared" si="147"/>
        <v>105.636052976957i</v>
      </c>
      <c r="J403" t="str">
        <f t="shared" si="141"/>
        <v>-14.1047894920219+23.1097880376629i</v>
      </c>
      <c r="K403" t="str">
        <f t="shared" si="148"/>
        <v>3.33042589684157-2.03268658791555i</v>
      </c>
      <c r="L403" t="str">
        <f t="shared" si="149"/>
        <v>0.191276694424369-0.105983016451594i</v>
      </c>
      <c r="M403" t="str">
        <f t="shared" si="150"/>
        <v>3.52170259126594-2.13866960436714i</v>
      </c>
      <c r="N403" t="str">
        <f t="shared" si="151"/>
        <v>-0.275610781161363i</v>
      </c>
      <c r="O403" t="str">
        <f t="shared" si="152"/>
        <v>0.962259162366932-0.272134717448713i</v>
      </c>
      <c r="P403" t="str">
        <f t="shared" si="153"/>
        <v>0.037740837633068+0.272134717448713i</v>
      </c>
      <c r="Q403" t="str">
        <f t="shared" si="154"/>
        <v>-0.037740837633068+0.00347606371265002i</v>
      </c>
      <c r="R403" t="str">
        <f t="shared" si="155"/>
        <v>-0.333051570649641-7.2412920080087i</v>
      </c>
      <c r="S403" t="str">
        <f t="shared" si="156"/>
        <v>0.0284802122383748i</v>
      </c>
      <c r="T403" t="str">
        <f t="shared" si="157"/>
        <v>0.206233533268135-0.00948537941842586i</v>
      </c>
      <c r="U403" t="str">
        <f t="shared" si="158"/>
        <v>0.0000333333333333333-0.00419612811020314i</v>
      </c>
      <c r="V403" t="str">
        <f t="shared" si="159"/>
        <v>6.66666666666667E-06-0.0419612811020314i</v>
      </c>
      <c r="W403" t="str">
        <f t="shared" si="160"/>
        <v>0.0000276032892273829-0.00381468102492733i</v>
      </c>
      <c r="X403" t="str">
        <f t="shared" si="161"/>
        <v>0.000268811868606389-0.00379584420292994i</v>
      </c>
      <c r="Y403" t="str">
        <f t="shared" si="162"/>
        <v>0.009+0.169017684763131i</v>
      </c>
      <c r="Z403" t="str">
        <f t="shared" si="163"/>
        <v>-0.273733995980794-0.0348799608727558i</v>
      </c>
      <c r="AA403" t="str">
        <f t="shared" si="164"/>
        <v>4.06168062398854-72.4017660490063i</v>
      </c>
      <c r="AB403" t="str">
        <f t="shared" si="165"/>
        <v>0.972686540878097-0.0447371518550737i</v>
      </c>
      <c r="AC403" t="str">
        <f t="shared" si="166"/>
        <v>4.32983472464149-2.23780608316687i</v>
      </c>
      <c r="AD403" t="str">
        <f t="shared" si="167"/>
        <v>0.181504550519082+0.0834754346077087i</v>
      </c>
      <c r="AE403" t="str">
        <f t="shared" si="168"/>
        <v>-0.046772346009333-0.0291809359017342i</v>
      </c>
      <c r="AF403" t="str">
        <f t="shared" si="169"/>
        <v>-8.90138091480116-3.06947056523198i</v>
      </c>
      <c r="AG403" t="str">
        <f t="shared" si="170"/>
        <v>1.0245471563-0.0463439620024386i</v>
      </c>
      <c r="AH403" t="str">
        <f t="shared" si="171"/>
        <v>0.300518120971597+0.407247400051739i</v>
      </c>
      <c r="AI403">
        <f t="shared" si="172"/>
        <v>-5.9148599672504716</v>
      </c>
      <c r="AJ403">
        <f t="shared" si="173"/>
        <v>53.57544890679435</v>
      </c>
      <c r="AK403"/>
      <c r="AL403"/>
      <c r="AM403"/>
      <c r="AN403"/>
    </row>
    <row r="404" spans="1:40" x14ac:dyDescent="0.25">
      <c r="A404"/>
      <c r="B404">
        <f t="shared" si="174"/>
        <v>27000</v>
      </c>
      <c r="C404" s="237" t="str">
        <f t="shared" si="142"/>
        <v>-0.000104837010797791+0.0907044173835086i</v>
      </c>
      <c r="D404" s="208" t="str">
        <f t="shared" si="143"/>
        <v>-5.95780970742208+0.695400533273566i</v>
      </c>
      <c r="E404" t="str">
        <f t="shared" si="144"/>
        <v>2870</v>
      </c>
      <c r="F404" t="str">
        <f t="shared" si="145"/>
        <v>0.777000777000777</v>
      </c>
      <c r="G404" t="str">
        <f t="shared" si="140"/>
        <v>0.777000777000777</v>
      </c>
      <c r="H404" t="str">
        <f t="shared" si="146"/>
        <v>2.95599931315997+3.77386221179594i</v>
      </c>
      <c r="I404" t="str">
        <f t="shared" si="147"/>
        <v>106.028752058656i</v>
      </c>
      <c r="J404" t="str">
        <f t="shared" si="141"/>
        <v>-14.2173015017536+23.195698030368i</v>
      </c>
      <c r="K404" t="str">
        <f t="shared" si="148"/>
        <v>3.32275563742085-2.03661121351105i</v>
      </c>
      <c r="L404" t="str">
        <f t="shared" si="149"/>
        <v>0.190942608988659-0.106191206414509i</v>
      </c>
      <c r="M404" t="str">
        <f t="shared" si="150"/>
        <v>3.51369824640951-2.14280241992556i</v>
      </c>
      <c r="N404" t="str">
        <f t="shared" si="151"/>
        <v>-0.276635356556015i</v>
      </c>
      <c r="O404" t="str">
        <f t="shared" si="152"/>
        <v>0.961979834812172-0.273120481499917i</v>
      </c>
      <c r="P404" t="str">
        <f t="shared" si="153"/>
        <v>0.038020165187828+0.273120481499917i</v>
      </c>
      <c r="Q404" t="str">
        <f t="shared" si="154"/>
        <v>-0.038020165187828+0.00351487505609799i</v>
      </c>
      <c r="R404" t="str">
        <f t="shared" si="155"/>
        <v>-0.333049468676426-7.21435868084097i</v>
      </c>
      <c r="S404" t="str">
        <f t="shared" si="156"/>
        <v>0.0285860866333129i</v>
      </c>
      <c r="T404" t="str">
        <f t="shared" si="157"/>
        <v>0.206230282254313-0.00952058096476314i</v>
      </c>
      <c r="U404" t="str">
        <f t="shared" si="158"/>
        <v>0.0000333333333333333-0.00418058689498017i</v>
      </c>
      <c r="V404" t="str">
        <f t="shared" si="159"/>
        <v>6.66666666666667E-06-0.0418058689498017i</v>
      </c>
      <c r="W404" t="str">
        <f t="shared" si="160"/>
        <v>0.0000276032891040483-0.00380055271847989i</v>
      </c>
      <c r="X404" t="str">
        <f t="shared" si="161"/>
        <v>0.000267035491807088-0.00378189813028371i</v>
      </c>
      <c r="Y404" t="str">
        <f t="shared" si="162"/>
        <v>0.009+0.169646003293849i</v>
      </c>
      <c r="Z404" t="str">
        <f t="shared" si="163"/>
        <v>-0.271686712879638-0.0344990635975772i</v>
      </c>
      <c r="AA404" t="str">
        <f t="shared" si="164"/>
        <v>4.02961608591675-72.1232444652001i</v>
      </c>
      <c r="AB404" t="str">
        <f t="shared" si="165"/>
        <v>0.972671207690818-0.0449031775726075i</v>
      </c>
      <c r="AC404" t="str">
        <f t="shared" si="166"/>
        <v>4.32145447923132-2.24201843392689i</v>
      </c>
      <c r="AD404" t="str">
        <f t="shared" si="167"/>
        <v>0.181592183193214+0.0838212796974872i</v>
      </c>
      <c r="AE404" t="str">
        <f t="shared" si="168"/>
        <v>-0.0464444276772876-0.0290378882271807i</v>
      </c>
      <c r="AF404" t="str">
        <f t="shared" si="169"/>
        <v>-8.91380902058205-3.07846167852237i</v>
      </c>
      <c r="AG404" t="str">
        <f t="shared" si="170"/>
        <v>1.02453349813472-0.0461884844367369i</v>
      </c>
      <c r="AH404" t="str">
        <f t="shared" si="171"/>
        <v>0.298543918021778+0.405652789949199i</v>
      </c>
      <c r="AI404">
        <f t="shared" si="172"/>
        <v>-5.9570922231216583</v>
      </c>
      <c r="AJ404">
        <f t="shared" si="173"/>
        <v>53.648446636232002</v>
      </c>
      <c r="AK404"/>
      <c r="AL404"/>
      <c r="AM404"/>
      <c r="AN404"/>
    </row>
    <row r="405" spans="1:40" x14ac:dyDescent="0.25">
      <c r="A405"/>
      <c r="B405">
        <f t="shared" si="174"/>
        <v>27100</v>
      </c>
      <c r="C405" s="237" t="str">
        <f t="shared" si="142"/>
        <v>-0.000104064734444908+0.0903697156256476i</v>
      </c>
      <c r="D405" s="208" t="str">
        <f t="shared" si="143"/>
        <v>-5.9578037866367+0.692834486463299i</v>
      </c>
      <c r="E405" t="str">
        <f t="shared" si="144"/>
        <v>2870</v>
      </c>
      <c r="F405" t="str">
        <f t="shared" si="145"/>
        <v>0.777000777000777</v>
      </c>
      <c r="G405" t="str">
        <f t="shared" si="140"/>
        <v>0.777000777000777</v>
      </c>
      <c r="H405" t="str">
        <f t="shared" si="146"/>
        <v>2.96842941659827+3.78021441545704i</v>
      </c>
      <c r="I405" t="str">
        <f t="shared" si="147"/>
        <v>106.421451140354i</v>
      </c>
      <c r="J405" t="str">
        <f t="shared" si="141"/>
        <v>-14.3302309957515+23.2816080230731i</v>
      </c>
      <c r="K405" t="str">
        <f t="shared" si="148"/>
        <v>3.31509187113149-2.04049618215253i</v>
      </c>
      <c r="L405" t="str">
        <f t="shared" si="149"/>
        <v>0.190608455386399-0.106397982038246i</v>
      </c>
      <c r="M405" t="str">
        <f t="shared" si="150"/>
        <v>3.50570032651789-2.14689416419078i</v>
      </c>
      <c r="N405" t="str">
        <f t="shared" si="151"/>
        <v>-0.277659931950667i</v>
      </c>
      <c r="O405" t="str">
        <f t="shared" si="152"/>
        <v>0.96169949741461-0.274105958841626i</v>
      </c>
      <c r="P405" t="str">
        <f t="shared" si="153"/>
        <v>0.03830050258539+0.274105958841626i</v>
      </c>
      <c r="Q405" t="str">
        <f t="shared" si="154"/>
        <v>-0.03830050258539+0.00355397310904104i</v>
      </c>
      <c r="R405" t="str">
        <f t="shared" si="155"/>
        <v>-0.333047358856129-7.18762370246413i</v>
      </c>
      <c r="S405" t="str">
        <f t="shared" si="156"/>
        <v>0.0286919610282512i</v>
      </c>
      <c r="T405" t="str">
        <f t="shared" si="157"/>
        <v>0.206227019156835-0.00955578184086205i</v>
      </c>
      <c r="U405" t="str">
        <f t="shared" si="158"/>
        <v>0.0000333333333333334-0.0041651603750725i</v>
      </c>
      <c r="V405" t="str">
        <f t="shared" si="159"/>
        <v>6.66666666666667E-06-0.041651603750725i</v>
      </c>
      <c r="W405" t="str">
        <f t="shared" si="160"/>
        <v>0.000027603288980256-0.00378652868050093i</v>
      </c>
      <c r="X405" t="str">
        <f t="shared" si="161"/>
        <v>0.00026527863947418-0.00376805374961365i</v>
      </c>
      <c r="Y405" t="str">
        <f t="shared" si="162"/>
        <v>0.009+0.170274321824567i</v>
      </c>
      <c r="Z405" t="str">
        <f t="shared" si="163"/>
        <v>-0.269662386930158-0.0341238855021727i</v>
      </c>
      <c r="AA405" t="str">
        <f t="shared" si="164"/>
        <v>3.99793647122002-71.8468928702798i</v>
      </c>
      <c r="AB405" t="str">
        <f t="shared" si="165"/>
        <v>0.972655817511791-0.0450692001290072i</v>
      </c>
      <c r="AC405" t="str">
        <f t="shared" si="166"/>
        <v>4.3130810142989-2.24618820799044i</v>
      </c>
      <c r="AD405" t="str">
        <f t="shared" si="167"/>
        <v>0.181680138798556+0.084166883038571i</v>
      </c>
      <c r="AE405" t="str">
        <f t="shared" si="168"/>
        <v>-0.0461201988063382-0.0288962748350333i</v>
      </c>
      <c r="AF405" t="str">
        <f t="shared" si="169"/>
        <v>-8.92623320323497-3.08737992899374i</v>
      </c>
      <c r="AG405" t="str">
        <f t="shared" si="170"/>
        <v>1.02451997834847-0.0460343078155259i</v>
      </c>
      <c r="AH405" t="str">
        <f t="shared" si="171"/>
        <v>0.296592302071038+0.404071071405319i</v>
      </c>
      <c r="AI405">
        <f t="shared" si="172"/>
        <v>-5.9991048165863514</v>
      </c>
      <c r="AJ405">
        <f t="shared" si="173"/>
        <v>53.720949848720053</v>
      </c>
      <c r="AK405"/>
      <c r="AL405"/>
      <c r="AM405"/>
      <c r="AN405"/>
    </row>
    <row r="406" spans="1:40" x14ac:dyDescent="0.25">
      <c r="A406"/>
      <c r="B406">
        <f t="shared" si="174"/>
        <v>27200</v>
      </c>
      <c r="C406" s="237" t="str">
        <f t="shared" si="142"/>
        <v>-0.000103300960163684+0.0900374749003693i</v>
      </c>
      <c r="D406" s="208" t="str">
        <f t="shared" si="143"/>
        <v>-5.95779793103388+0.690287307569498i</v>
      </c>
      <c r="E406" t="str">
        <f t="shared" si="144"/>
        <v>2870</v>
      </c>
      <c r="F406" t="str">
        <f t="shared" si="145"/>
        <v>0.777000777000777</v>
      </c>
      <c r="G406" t="str">
        <f t="shared" si="140"/>
        <v>0.777000777000777</v>
      </c>
      <c r="H406" t="str">
        <f t="shared" si="146"/>
        <v>2.98085527798121+3.7865130169992i</v>
      </c>
      <c r="I406" t="str">
        <f t="shared" si="147"/>
        <v>106.814150222053i</v>
      </c>
      <c r="J406" t="str">
        <f t="shared" si="141"/>
        <v>-14.4435779740156+23.3675180157781i</v>
      </c>
      <c r="K406" t="str">
        <f t="shared" si="148"/>
        <v>3.30743475749476-2.04434171321015i</v>
      </c>
      <c r="L406" t="str">
        <f t="shared" si="149"/>
        <v>0.190274240448968-0.106603346728938i</v>
      </c>
      <c r="M406" t="str">
        <f t="shared" si="150"/>
        <v>3.49770899794373-2.15094505993909i</v>
      </c>
      <c r="N406" t="str">
        <f t="shared" si="151"/>
        <v>-0.278684507345319i</v>
      </c>
      <c r="O406" t="str">
        <f t="shared" si="152"/>
        <v>0.96141815046853-0.275091148439331i</v>
      </c>
      <c r="P406" t="str">
        <f t="shared" si="153"/>
        <v>0.03858184953147+0.275091148439331i</v>
      </c>
      <c r="Q406" t="str">
        <f t="shared" si="154"/>
        <v>-0.03858184953147+0.003593358905988i</v>
      </c>
      <c r="R406" t="str">
        <f t="shared" si="155"/>
        <v>-0.333045241188381-7.16108488519953i</v>
      </c>
      <c r="S406" t="str">
        <f t="shared" si="156"/>
        <v>0.0287978354231893i</v>
      </c>
      <c r="T406" t="str">
        <f t="shared" si="157"/>
        <v>0.206223743975465-0.00959098204421938i</v>
      </c>
      <c r="U406" t="str">
        <f t="shared" si="158"/>
        <v>0.0000333333333333334-0.00414984728545827i</v>
      </c>
      <c r="V406" t="str">
        <f t="shared" si="159"/>
        <v>6.66666666666667E-06-0.0414984728545827i</v>
      </c>
      <c r="W406" t="str">
        <f t="shared" si="160"/>
        <v>0.000027603288856006-0.00377260776097051i</v>
      </c>
      <c r="X406" t="str">
        <f t="shared" si="161"/>
        <v>0.000263541026898828-0.00375430995721024i</v>
      </c>
      <c r="Y406" t="str">
        <f t="shared" si="162"/>
        <v>0.009+0.170902640355285i</v>
      </c>
      <c r="Z406" t="str">
        <f t="shared" si="163"/>
        <v>-0.26766067520023-0.0337543184269561i</v>
      </c>
      <c r="AA406" t="str">
        <f t="shared" si="164"/>
        <v>3.96663555276035-71.5726856518815i</v>
      </c>
      <c r="AB406" t="str">
        <f t="shared" si="165"/>
        <v>0.972640370339903-0.0452352195124667i</v>
      </c>
      <c r="AC406" t="str">
        <f t="shared" si="166"/>
        <v>4.3047145031556-2.25031563399266i</v>
      </c>
      <c r="AD406" t="str">
        <f t="shared" si="167"/>
        <v>0.181768417189395+0.0845122460939611i</v>
      </c>
      <c r="AE406" t="str">
        <f t="shared" si="168"/>
        <v>-0.0457996040093576-0.0287560738859722i</v>
      </c>
      <c r="AF406" t="str">
        <f t="shared" si="169"/>
        <v>-8.93865320901509-3.0962257094297i</v>
      </c>
      <c r="AG406" t="str">
        <f t="shared" si="170"/>
        <v>1.02450659451166-0.0458814167078708i</v>
      </c>
      <c r="AH406" t="str">
        <f t="shared" si="171"/>
        <v>0.294662931400715+0.40250208099003i</v>
      </c>
      <c r="AI406">
        <f t="shared" si="172"/>
        <v>-6.0408998529973879</v>
      </c>
      <c r="AJ406">
        <f t="shared" si="173"/>
        <v>53.792961302073536</v>
      </c>
      <c r="AK406"/>
      <c r="AL406"/>
      <c r="AM406"/>
      <c r="AN406"/>
    </row>
    <row r="407" spans="1:40" x14ac:dyDescent="0.25">
      <c r="A407"/>
      <c r="B407">
        <f t="shared" si="174"/>
        <v>27300</v>
      </c>
      <c r="C407" s="237" t="str">
        <f t="shared" si="142"/>
        <v>-0.000102545563610347+0.0897076681635012i</v>
      </c>
      <c r="D407" s="208" t="str">
        <f t="shared" si="143"/>
        <v>-5.9577921396603+0.68775878925351i</v>
      </c>
      <c r="E407" t="str">
        <f t="shared" si="144"/>
        <v>2870</v>
      </c>
      <c r="F407" t="str">
        <f t="shared" si="145"/>
        <v>0.777000777000777</v>
      </c>
      <c r="G407" t="str">
        <f t="shared" si="140"/>
        <v>0.777000777000777</v>
      </c>
      <c r="H407" t="str">
        <f t="shared" si="146"/>
        <v>2.99327664675335+3.79275819970475i</v>
      </c>
      <c r="I407" t="str">
        <f t="shared" si="147"/>
        <v>107.206849303752i</v>
      </c>
      <c r="J407" t="str">
        <f t="shared" si="141"/>
        <v>-14.5573424365459+23.4534280084831i</v>
      </c>
      <c r="K407" t="str">
        <f t="shared" si="148"/>
        <v>3.29978445407216-2.04814802541208i</v>
      </c>
      <c r="L407" t="str">
        <f t="shared" si="149"/>
        <v>0.189939970962378-0.106807303923494i</v>
      </c>
      <c r="M407" t="str">
        <f t="shared" si="150"/>
        <v>3.48972442503454-2.15495532933557i</v>
      </c>
      <c r="N407" t="str">
        <f t="shared" si="151"/>
        <v>-0.279709082739971i</v>
      </c>
      <c r="O407" t="str">
        <f t="shared" si="152"/>
        <v>0.96113579426928-0.276076049258825i</v>
      </c>
      <c r="P407" t="str">
        <f t="shared" si="153"/>
        <v>0.03886420573072+0.276076049258825i</v>
      </c>
      <c r="Q407" t="str">
        <f t="shared" si="154"/>
        <v>-0.03886420573072+0.00363303348114602i</v>
      </c>
      <c r="R407" t="str">
        <f t="shared" si="155"/>
        <v>-0.333043115672591-7.13474007342313i</v>
      </c>
      <c r="S407" t="str">
        <f t="shared" si="156"/>
        <v>0.0289037098181276i</v>
      </c>
      <c r="T407" t="str">
        <f t="shared" si="157"/>
        <v>0.206220456709989-0.00962618157232567i</v>
      </c>
      <c r="U407" t="str">
        <f t="shared" si="158"/>
        <v>0.0000333333333333333-0.00413464637965072i</v>
      </c>
      <c r="V407" t="str">
        <f t="shared" si="159"/>
        <v>6.66666666666667E-06-0.0413464637965072i</v>
      </c>
      <c r="W407" t="str">
        <f t="shared" si="160"/>
        <v>0.0000276032887312984-0.00375878882671894i</v>
      </c>
      <c r="X407" t="str">
        <f t="shared" si="161"/>
        <v>0.000261822374536143-0.00374066566521234i</v>
      </c>
      <c r="Y407" t="str">
        <f t="shared" si="162"/>
        <v>0.009+0.171530958886003i</v>
      </c>
      <c r="Z407" t="str">
        <f t="shared" si="163"/>
        <v>-0.265681241152152-0.0333902566750925i</v>
      </c>
      <c r="AA407" t="str">
        <f t="shared" si="164"/>
        <v>3.93570723029403-71.3005976035354i</v>
      </c>
      <c r="AB407" t="str">
        <f t="shared" si="165"/>
        <v>0.972624866174144-0.0454012357111502i</v>
      </c>
      <c r="AC407" t="str">
        <f t="shared" si="166"/>
        <v>4.2963551170297-2.25440093999422i</v>
      </c>
      <c r="AD407" t="str">
        <f t="shared" si="167"/>
        <v>0.181857018221064+0.0848573703011341i</v>
      </c>
      <c r="AE407" t="str">
        <f t="shared" si="168"/>
        <v>-0.0454825889380735-0.0286172639790813i</v>
      </c>
      <c r="AF407" t="str">
        <f t="shared" si="169"/>
        <v>-8.95106878641365-3.10499941045124i</v>
      </c>
      <c r="AG407" t="str">
        <f t="shared" si="170"/>
        <v>1.024493344246-0.0457297959284299i</v>
      </c>
      <c r="AH407" t="str">
        <f t="shared" si="171"/>
        <v>0.292755470737122+0.400945658100182i</v>
      </c>
      <c r="AI407">
        <f t="shared" si="172"/>
        <v>-6.0824794104841242</v>
      </c>
      <c r="AJ407">
        <f t="shared" si="173"/>
        <v>53.864483747102298</v>
      </c>
      <c r="AK407"/>
      <c r="AL407"/>
      <c r="AM407"/>
      <c r="AN407"/>
    </row>
    <row r="408" spans="1:40" x14ac:dyDescent="0.25">
      <c r="A408"/>
      <c r="B408">
        <f t="shared" si="174"/>
        <v>27400</v>
      </c>
      <c r="C408" s="237" t="str">
        <f t="shared" si="142"/>
        <v>-0.000101798422706021+0.0893802687656753i</v>
      </c>
      <c r="D408" s="208" t="str">
        <f t="shared" si="143"/>
        <v>-5.95778641158004+0.685248727203511i</v>
      </c>
      <c r="E408" t="str">
        <f t="shared" si="144"/>
        <v>2870</v>
      </c>
      <c r="F408" t="str">
        <f t="shared" si="145"/>
        <v>0.777000777000777</v>
      </c>
      <c r="G408" t="str">
        <f t="shared" si="140"/>
        <v>0.777000777000777</v>
      </c>
      <c r="H408" t="str">
        <f t="shared" si="146"/>
        <v>3.00569327457389+3.7989501477537i</v>
      </c>
      <c r="I408" t="str">
        <f t="shared" si="147"/>
        <v>107.59954838545i</v>
      </c>
      <c r="J408" t="str">
        <f t="shared" si="141"/>
        <v>-14.6715243833423+23.5393380011882i</v>
      </c>
      <c r="K408" t="str">
        <f t="shared" si="148"/>
        <v>3.2921411164778-2.05191533684463i</v>
      </c>
      <c r="L408" t="str">
        <f t="shared" si="149"/>
        <v>0.189605653667229-0.107009857089102i</v>
      </c>
      <c r="M408" t="str">
        <f t="shared" si="150"/>
        <v>3.48174677014503-2.15892519393373i</v>
      </c>
      <c r="N408" t="str">
        <f t="shared" si="151"/>
        <v>-0.280733658134623i</v>
      </c>
      <c r="O408" t="str">
        <f t="shared" si="152"/>
        <v>0.960852429113262-0.277060660266202i</v>
      </c>
      <c r="P408" t="str">
        <f t="shared" si="153"/>
        <v>0.039147570886738+0.277060660266202i</v>
      </c>
      <c r="Q408" t="str">
        <f t="shared" si="154"/>
        <v>-0.039147570886738+0.00367299786842096i</v>
      </c>
      <c r="R408" t="str">
        <f t="shared" si="155"/>
        <v>-0.333040982308026-7.10858714297878i</v>
      </c>
      <c r="S408" t="str">
        <f t="shared" si="156"/>
        <v>0.0290095842130659i</v>
      </c>
      <c r="T408" t="str">
        <f t="shared" si="157"/>
        <v>0.20621715736016-0.00966138042266687i</v>
      </c>
      <c r="U408" t="str">
        <f t="shared" si="158"/>
        <v>0.0000333333333333333-0.00411955642936003i</v>
      </c>
      <c r="V408" t="str">
        <f t="shared" si="159"/>
        <v>6.66666666666667E-06-0.0411955642936003i</v>
      </c>
      <c r="W408" t="str">
        <f t="shared" si="160"/>
        <v>0.0000276032886061334-0.00374507076111902i</v>
      </c>
      <c r="X408" t="str">
        <f t="shared" si="161"/>
        <v>0.000260122407893315-0.00372711980132471i</v>
      </c>
      <c r="Y408" t="str">
        <f t="shared" si="162"/>
        <v>0.009+0.172159277416721i</v>
      </c>
      <c r="Z408" t="str">
        <f t="shared" si="163"/>
        <v>-0.263723754499831-0.033031596946953i</v>
      </c>
      <c r="AA408" t="str">
        <f t="shared" si="164"/>
        <v>3.90514552735325-71.0306039165913i</v>
      </c>
      <c r="AB408" t="str">
        <f t="shared" si="165"/>
        <v>0.97260930501335-0.0455672487132005i</v>
      </c>
      <c r="AC408" t="str">
        <f t="shared" si="166"/>
        <v>4.28800302507806-2.25844435347928i</v>
      </c>
      <c r="AD408" t="str">
        <f t="shared" si="167"/>
        <v>0.181945941749907+0.0852022570724974i</v>
      </c>
      <c r="AE408" t="str">
        <f t="shared" si="168"/>
        <v>-0.0451691002597036-0.0284798241410355i</v>
      </c>
      <c r="AF408" t="str">
        <f t="shared" si="169"/>
        <v>-8.96347968615393-3.11370142055019i</v>
      </c>
      <c r="AG408" t="str">
        <f t="shared" si="170"/>
        <v>1.02448022522313-0.0455794305325412i</v>
      </c>
      <c r="AH408" t="str">
        <f t="shared" si="171"/>
        <v>0.290869591105736+0.39940164489728i</v>
      </c>
      <c r="AI408">
        <f t="shared" si="172"/>
        <v>-6.1238455403889756</v>
      </c>
      <c r="AJ408">
        <f t="shared" si="173"/>
        <v>53.935519927287508</v>
      </c>
      <c r="AK408"/>
      <c r="AL408"/>
      <c r="AM408"/>
      <c r="AN408"/>
    </row>
    <row r="409" spans="1:40" x14ac:dyDescent="0.25">
      <c r="A409"/>
      <c r="B409">
        <f t="shared" si="174"/>
        <v>27500</v>
      </c>
      <c r="C409" s="237" t="str">
        <f t="shared" si="142"/>
        <v>-0.000101059417587393+0.0890552504451466i</v>
      </c>
      <c r="D409" s="208" t="str">
        <f t="shared" si="143"/>
        <v>-5.95778074587413+0.682756920079458i</v>
      </c>
      <c r="E409" t="str">
        <f t="shared" si="144"/>
        <v>2870</v>
      </c>
      <c r="F409" t="str">
        <f t="shared" si="145"/>
        <v>0.777000777000777</v>
      </c>
      <c r="G409" t="str">
        <f t="shared" si="140"/>
        <v>0.777000777000777</v>
      </c>
      <c r="H409" t="str">
        <f t="shared" si="146"/>
        <v>3.01810491531275+3.80508904620109i</v>
      </c>
      <c r="I409" t="str">
        <f t="shared" si="147"/>
        <v>107.992247467149i</v>
      </c>
      <c r="J409" t="str">
        <f t="shared" si="141"/>
        <v>-14.7861238144049+23.6252479938933i</v>
      </c>
      <c r="K409" t="str">
        <f t="shared" si="148"/>
        <v>3.28450489839083-2.05564386495242i</v>
      </c>
      <c r="L409" t="str">
        <f t="shared" si="149"/>
        <v>0.189271295258682-0.107211009722749i</v>
      </c>
      <c r="M409" t="str">
        <f t="shared" si="150"/>
        <v>3.47377619364951-2.16285487467517i</v>
      </c>
      <c r="N409" t="str">
        <f t="shared" si="151"/>
        <v>-0.281758233529275i</v>
      </c>
      <c r="O409" t="str">
        <f t="shared" si="152"/>
        <v>0.960568055297941-0.278044980427864i</v>
      </c>
      <c r="P409" t="str">
        <f t="shared" si="153"/>
        <v>0.039431944702059+0.278044980427864i</v>
      </c>
      <c r="Q409" t="str">
        <f t="shared" si="154"/>
        <v>-0.039431944702059+0.00371325310141096i</v>
      </c>
      <c r="R409" t="str">
        <f t="shared" si="155"/>
        <v>-0.333038841094442-7.08262400060794i</v>
      </c>
      <c r="S409" t="str">
        <f t="shared" si="156"/>
        <v>0.0291154586080039i</v>
      </c>
      <c r="T409" t="str">
        <f t="shared" si="157"/>
        <v>0.206213845925755-0.00969657859274281i</v>
      </c>
      <c r="U409" t="str">
        <f t="shared" si="158"/>
        <v>0.0000333333333333334-0.00410457622416236i</v>
      </c>
      <c r="V409" t="str">
        <f t="shared" si="159"/>
        <v>6.66666666666667E-06-0.0410457622416236i</v>
      </c>
      <c r="W409" t="str">
        <f t="shared" si="160"/>
        <v>0.0000276032884805107-0.0037314524637855i</v>
      </c>
      <c r="X409" t="str">
        <f t="shared" si="161"/>
        <v>0.000258440857420605-0.00371367130854189i</v>
      </c>
      <c r="Y409" t="str">
        <f t="shared" si="162"/>
        <v>0.009+0.172787595947439i</v>
      </c>
      <c r="Z409" t="str">
        <f t="shared" si="163"/>
        <v>-0.2617878910697-0.0326782382765714i</v>
      </c>
      <c r="AA409" t="str">
        <f t="shared" si="164"/>
        <v>3.87494458821733-70.7626801723378i</v>
      </c>
      <c r="AB409" t="str">
        <f t="shared" si="165"/>
        <v>0.972593686856469-0.0457332585068255i</v>
      </c>
      <c r="AC409" t="str">
        <f t="shared" si="166"/>
        <v>4.27965839439954-2.26244610135484i</v>
      </c>
      <c r="AD409" t="str">
        <f t="shared" si="167"/>
        <v>0.182035187633261+0.0855469077958523i</v>
      </c>
      <c r="AE409" t="str">
        <f t="shared" si="168"/>
        <v>-0.0448590856342119-0.0283437338156104i</v>
      </c>
      <c r="AF409" t="str">
        <f t="shared" si="169"/>
        <v>-8.97588566118688-3.12233212612163i</v>
      </c>
      <c r="AG409" t="str">
        <f t="shared" si="170"/>
        <v>1.02446723516342-0.0454303058114301i</v>
      </c>
      <c r="AH409" t="str">
        <f t="shared" si="171"/>
        <v>0.289004969689217+0.397869886246933i</v>
      </c>
      <c r="AI409">
        <f t="shared" si="172"/>
        <v>-6.1650002676951097</v>
      </c>
      <c r="AJ409">
        <f t="shared" si="173"/>
        <v>54.006072578476804</v>
      </c>
      <c r="AK409"/>
      <c r="AL409"/>
      <c r="AM409"/>
      <c r="AN409"/>
    </row>
    <row r="410" spans="1:40" x14ac:dyDescent="0.25">
      <c r="A410"/>
      <c r="B410">
        <f t="shared" si="174"/>
        <v>27600</v>
      </c>
      <c r="C410" s="237" t="str">
        <f t="shared" si="142"/>
        <v>-0.00010032843055864+0.0887325873207726i</v>
      </c>
      <c r="D410" s="208" t="str">
        <f t="shared" si="143"/>
        <v>-5.95777514164025+0.680283169459257i</v>
      </c>
      <c r="E410" t="str">
        <f t="shared" si="144"/>
        <v>2870</v>
      </c>
      <c r="F410" t="str">
        <f t="shared" si="145"/>
        <v>0.777000777000777</v>
      </c>
      <c r="G410" t="str">
        <f t="shared" si="140"/>
        <v>0.777000777000777</v>
      </c>
      <c r="H410" t="str">
        <f t="shared" si="146"/>
        <v>3.03051132504636+3.81117508095453i</v>
      </c>
      <c r="I410" t="str">
        <f t="shared" si="147"/>
        <v>108.384946548848i</v>
      </c>
      <c r="J410" t="str">
        <f t="shared" si="141"/>
        <v>-14.9011407297336+23.7111579865984i</v>
      </c>
      <c r="K410" t="str">
        <f t="shared" si="148"/>
        <v>3.27687595156761-2.059333826538i</v>
      </c>
      <c r="L410" t="str">
        <f t="shared" si="149"/>
        <v>0.188936902386418-0.10741076535073i</v>
      </c>
      <c r="M410" t="str">
        <f t="shared" si="150"/>
        <v>3.46581285395403-2.16674459188873i</v>
      </c>
      <c r="N410" t="str">
        <f t="shared" si="151"/>
        <v>-0.282782808923927i</v>
      </c>
      <c r="O410" t="str">
        <f t="shared" si="152"/>
        <v>0.96028267312184-0.279029008710516i</v>
      </c>
      <c r="P410" t="str">
        <f t="shared" si="153"/>
        <v>0.03971732687816+0.279029008710516i</v>
      </c>
      <c r="Q410" t="str">
        <f t="shared" si="154"/>
        <v>-0.03971732687816+0.00375380021341098i</v>
      </c>
      <c r="R410" t="str">
        <f t="shared" si="155"/>
        <v>-0.33303669203124-7.05684858338888i</v>
      </c>
      <c r="S410" t="str">
        <f t="shared" si="156"/>
        <v>0.0292213330029422i</v>
      </c>
      <c r="T410" t="str">
        <f t="shared" si="157"/>
        <v>0.206210522406547-0.00973177608004317i</v>
      </c>
      <c r="U410" t="str">
        <f t="shared" si="158"/>
        <v>0.0000333333333333333-0.00408970457117626i</v>
      </c>
      <c r="V410" t="str">
        <f t="shared" si="159"/>
        <v>6.66666666666667E-06-0.0408970457117626i</v>
      </c>
      <c r="W410" t="str">
        <f t="shared" si="160"/>
        <v>0.0000276032883544301-0.00371793285028068i</v>
      </c>
      <c r="X410" t="str">
        <f t="shared" si="161"/>
        <v>0.000256777458405035-0.00370031914487777i</v>
      </c>
      <c r="Y410" t="str">
        <f t="shared" si="162"/>
        <v>0.009+0.173415914478157i</v>
      </c>
      <c r="Z410" t="str">
        <f t="shared" si="163"/>
        <v>-0.259873332665242-0.0323300819700257i</v>
      </c>
      <c r="AA410" t="str">
        <f t="shared" si="164"/>
        <v>3.84509867497091-70.4968023343116i</v>
      </c>
      <c r="AB410" t="str">
        <f t="shared" si="165"/>
        <v>0.97257801170243-0.0458992650801856i</v>
      </c>
      <c r="AC410" t="str">
        <f t="shared" si="166"/>
        <v>4.27132139004718-2.26640640994808i</v>
      </c>
      <c r="AD410" t="str">
        <f t="shared" si="167"/>
        <v>0.182124755729428+0.0858913238348393i</v>
      </c>
      <c r="AE410" t="str">
        <f t="shared" si="168"/>
        <v>-0.0445524936921551-0.0282089728534925i</v>
      </c>
      <c r="AF410" t="str">
        <f t="shared" si="169"/>
        <v>-8.98828646668661-3.13089191149527i</v>
      </c>
      <c r="AG410" t="str">
        <f t="shared" si="170"/>
        <v>1.0244543718347-0.0452824072875318i</v>
      </c>
      <c r="AH410" t="str">
        <f t="shared" si="171"/>
        <v>0.28716128968919+0.396350229659935i</v>
      </c>
      <c r="AI410">
        <f t="shared" si="172"/>
        <v>-6.205945591445361</v>
      </c>
      <c r="AJ410">
        <f t="shared" si="173"/>
        <v>54.076144428590652</v>
      </c>
      <c r="AK410"/>
      <c r="AL410"/>
      <c r="AM410"/>
      <c r="AN410"/>
    </row>
    <row r="411" spans="1:40" x14ac:dyDescent="0.25">
      <c r="A411"/>
      <c r="B411">
        <f t="shared" si="174"/>
        <v>27700</v>
      </c>
      <c r="C411" s="237" t="str">
        <f t="shared" si="142"/>
        <v>-0.0000996053460445705+0.0884122538851451i</v>
      </c>
      <c r="D411" s="208" t="str">
        <f t="shared" si="143"/>
        <v>-5.9577695979923+0.677827279786113i</v>
      </c>
      <c r="E411" t="str">
        <f t="shared" si="144"/>
        <v>2870</v>
      </c>
      <c r="F411" t="str">
        <f t="shared" si="145"/>
        <v>0.777000777000777</v>
      </c>
      <c r="G411" t="str">
        <f t="shared" si="140"/>
        <v>0.777000777000777</v>
      </c>
      <c r="H411" t="str">
        <f t="shared" si="146"/>
        <v>3.04291226205343+3.8172084387518i</v>
      </c>
      <c r="I411" t="str">
        <f t="shared" si="147"/>
        <v>108.777645630547i</v>
      </c>
      <c r="J411" t="str">
        <f t="shared" si="141"/>
        <v>-15.0165751293286+23.7970679793034i</v>
      </c>
      <c r="K411" t="str">
        <f t="shared" si="148"/>
        <v>3.26925442585407-2.06298543776168i</v>
      </c>
      <c r="L411" t="str">
        <f t="shared" si="149"/>
        <v>0.188602481654622-0.107609127528168i</v>
      </c>
      <c r="M411" t="str">
        <f t="shared" si="150"/>
        <v>3.45785690750869-2.17059456528985i</v>
      </c>
      <c r="N411" t="str">
        <f t="shared" si="151"/>
        <v>-0.283807384318578i</v>
      </c>
      <c r="O411" t="str">
        <f t="shared" si="152"/>
        <v>0.95999628288454-0.280012744081168i</v>
      </c>
      <c r="P411" t="str">
        <f t="shared" si="153"/>
        <v>0.04000371711546+0.280012744081168i</v>
      </c>
      <c r="Q411" t="str">
        <f t="shared" si="154"/>
        <v>-0.04000371711546+0.00379464023741i</v>
      </c>
      <c r="R411" t="str">
        <f t="shared" si="155"/>
        <v>-0.333034535117764-7.0312588581892i</v>
      </c>
      <c r="S411" t="str">
        <f t="shared" si="156"/>
        <v>0.0293272073978803i</v>
      </c>
      <c r="T411" t="str">
        <f t="shared" si="157"/>
        <v>0.206207186802298-0.00976697288205531i</v>
      </c>
      <c r="U411" t="str">
        <f t="shared" si="158"/>
        <v>0.0000333333333333333-0.00407494029474602i</v>
      </c>
      <c r="V411" t="str">
        <f t="shared" si="159"/>
        <v>6.66666666666667E-06-0.0407494029474602i</v>
      </c>
      <c r="W411" t="str">
        <f t="shared" si="160"/>
        <v>0.0000276032882278921-0.00370451085182664i</v>
      </c>
      <c r="X411" t="str">
        <f t="shared" si="161"/>
        <v>0.000255131950866756-0.00368706228310083i</v>
      </c>
      <c r="Y411" t="str">
        <f t="shared" si="162"/>
        <v>0.009+0.174044233008875i</v>
      </c>
      <c r="Z411" t="str">
        <f t="shared" si="163"/>
        <v>-0.257979766934982-0.0319870315456804i</v>
      </c>
      <c r="AA411" t="str">
        <f t="shared" si="164"/>
        <v>3.81560216464562-70.2329467407855i</v>
      </c>
      <c r="AB411" t="str">
        <f t="shared" si="165"/>
        <v>0.97256227955011-0.04606526842143i</v>
      </c>
      <c r="AC411" t="str">
        <f t="shared" si="166"/>
        <v>4.26299217504057-2.27032550500466i</v>
      </c>
      <c r="AD411" t="str">
        <f t="shared" si="167"/>
        <v>0.18221464589765+0.0862355065293775i</v>
      </c>
      <c r="AE411" t="str">
        <f t="shared" si="168"/>
        <v>-0.0442492740131031-0.028075521502382i</v>
      </c>
      <c r="AF411" t="str">
        <f t="shared" si="169"/>
        <v>-9.00068186004573-3.13938115896569i</v>
      </c>
      <c r="AG411" t="str">
        <f t="shared" si="170"/>
        <v>1.02444163305111-0.0451357207099233i</v>
      </c>
      <c r="AH411" t="str">
        <f t="shared" si="171"/>
        <v>0.285338240191603+0.394842525234845i</v>
      </c>
      <c r="AI411">
        <f t="shared" si="172"/>
        <v>-6.2466834851545228</v>
      </c>
      <c r="AJ411">
        <f t="shared" si="173"/>
        <v>54.145738197341295</v>
      </c>
      <c r="AK411"/>
      <c r="AL411"/>
      <c r="AM411"/>
      <c r="AN411"/>
    </row>
    <row r="412" spans="1:40" x14ac:dyDescent="0.25">
      <c r="A412"/>
      <c r="B412">
        <f t="shared" si="174"/>
        <v>27800</v>
      </c>
      <c r="C412" s="237" t="str">
        <f t="shared" si="142"/>
        <v>-0.0000988900505449277+0.0880942249978649i</v>
      </c>
      <c r="D412" s="208" t="str">
        <f t="shared" si="143"/>
        <v>-5.95776411406014+0.675389058316964i</v>
      </c>
      <c r="E412" t="str">
        <f t="shared" si="144"/>
        <v>2870</v>
      </c>
      <c r="F412" t="str">
        <f t="shared" si="145"/>
        <v>0.777000777000777</v>
      </c>
      <c r="G412" t="str">
        <f t="shared" si="140"/>
        <v>0.777000777000777</v>
      </c>
      <c r="H412" t="str">
        <f t="shared" si="146"/>
        <v>3.05530748681037+3.82318930713887i</v>
      </c>
      <c r="I412" t="str">
        <f t="shared" si="147"/>
        <v>109.170344712245i</v>
      </c>
      <c r="J412" t="str">
        <f t="shared" si="141"/>
        <v>-15.1324270131897+23.8829779720085i</v>
      </c>
      <c r="K412" t="str">
        <f t="shared" si="148"/>
        <v>3.26164046919809-2.06659891414099i</v>
      </c>
      <c r="L412" t="str">
        <f t="shared" si="149"/>
        <v>0.188268039621952-0.10780609983853i</v>
      </c>
      <c r="M412" t="str">
        <f t="shared" si="150"/>
        <v>3.44990850882004-2.17440501397952i</v>
      </c>
      <c r="N412" t="str">
        <f t="shared" si="151"/>
        <v>-0.28483195971323i</v>
      </c>
      <c r="O412" t="str">
        <f t="shared" si="152"/>
        <v>0.959708884886681-0.280996185507141i</v>
      </c>
      <c r="P412" t="str">
        <f t="shared" si="153"/>
        <v>0.040291115113319+0.280996185507141i</v>
      </c>
      <c r="Q412" t="str">
        <f t="shared" si="154"/>
        <v>-0.040291115113319+0.00383577420608899i</v>
      </c>
      <c r="R412" t="str">
        <f t="shared" si="155"/>
        <v>-0.333032370353423-7.00585282113039i</v>
      </c>
      <c r="S412" t="str">
        <f t="shared" si="156"/>
        <v>0.0294330817928186i</v>
      </c>
      <c r="T412" t="str">
        <f t="shared" si="157"/>
        <v>0.20620383911278-0.00980216899626855i</v>
      </c>
      <c r="U412" t="str">
        <f t="shared" si="158"/>
        <v>0.0000333333333333334-0.00406028223613183i</v>
      </c>
      <c r="V412" t="str">
        <f t="shared" si="159"/>
        <v>6.66666666666667E-06-0.0406028223613183i</v>
      </c>
      <c r="W412" t="str">
        <f t="shared" si="160"/>
        <v>0.0000276032881008964-0.00369118541502355i</v>
      </c>
      <c r="X412" t="str">
        <f t="shared" si="161"/>
        <v>0.000253504079457979-0.00367389971047511i</v>
      </c>
      <c r="Y412" t="str">
        <f t="shared" si="162"/>
        <v>0.009+0.174672551539592i</v>
      </c>
      <c r="Z412" t="str">
        <f t="shared" si="163"/>
        <v>-0.256106887243915-0.0316489926762281i</v>
      </c>
      <c r="AA412" t="str">
        <f t="shared" si="164"/>
        <v>3.78644954644315-69.9710900974365i</v>
      </c>
      <c r="AB412" t="str">
        <f t="shared" si="165"/>
        <v>0.972546490398436-0.0462312685187174i</v>
      </c>
      <c r="AC412" t="str">
        <f t="shared" si="166"/>
        <v>4.2546709103789-2.27420361168681i</v>
      </c>
      <c r="AD412" t="str">
        <f t="shared" si="167"/>
        <v>0.182304857998086+0.0865794571960858i</v>
      </c>
      <c r="AE412" t="str">
        <f t="shared" si="168"/>
        <v>-0.043949377104623-0.0279433603973795i</v>
      </c>
      <c r="AF412" t="str">
        <f t="shared" si="169"/>
        <v>-9.01307160087051-3.14780024882191i</v>
      </c>
      <c r="AG412" t="str">
        <f t="shared" si="170"/>
        <v>1.02442901667191-0.044990232049866i</v>
      </c>
      <c r="AH412" t="str">
        <f t="shared" si="171"/>
        <v>0.283535516035649+0.393346625602159i</v>
      </c>
      <c r="AI412">
        <f t="shared" si="172"/>
        <v>-6.2872158972121719</v>
      </c>
      <c r="AJ412">
        <f t="shared" si="173"/>
        <v>54.214856595964221</v>
      </c>
      <c r="AK412"/>
      <c r="AL412"/>
      <c r="AM412"/>
      <c r="AN412"/>
    </row>
    <row r="413" spans="1:40" x14ac:dyDescent="0.25">
      <c r="A413"/>
      <c r="B413">
        <f t="shared" si="174"/>
        <v>27900</v>
      </c>
      <c r="C413" s="237" t="str">
        <f t="shared" si="142"/>
        <v>-0.0000981824325898531+0.0877784758789665i</v>
      </c>
      <c r="D413" s="208" t="str">
        <f t="shared" si="143"/>
        <v>-5.95775868898915+0.672968315072077i</v>
      </c>
      <c r="E413" t="str">
        <f t="shared" si="144"/>
        <v>2870</v>
      </c>
      <c r="F413" t="str">
        <f t="shared" si="145"/>
        <v>0.777000777000777</v>
      </c>
      <c r="G413" t="str">
        <f t="shared" si="140"/>
        <v>0.777000777000777</v>
      </c>
      <c r="H413" t="str">
        <f t="shared" si="146"/>
        <v>3.06769676198657+3.82911787444786i</v>
      </c>
      <c r="I413" t="str">
        <f t="shared" si="147"/>
        <v>109.563043793944i</v>
      </c>
      <c r="J413" t="str">
        <f t="shared" si="141"/>
        <v>-15.2486963813169+23.9688879647135i</v>
      </c>
      <c r="K413" t="str">
        <f t="shared" si="148"/>
        <v>3.25403422766185-2.07017447055023i</v>
      </c>
      <c r="L413" t="str">
        <f t="shared" si="149"/>
        <v>0.18793358280153-0.108001685893152i</v>
      </c>
      <c r="M413" t="str">
        <f t="shared" si="150"/>
        <v>3.44196781046338-2.17817615644338i</v>
      </c>
      <c r="N413" t="str">
        <f t="shared" si="151"/>
        <v>-0.285856535107882i</v>
      </c>
      <c r="O413" t="str">
        <f t="shared" si="152"/>
        <v>0.959420479429959-0.281979331956063i</v>
      </c>
      <c r="P413" t="str">
        <f t="shared" si="153"/>
        <v>0.040579520570041+0.281979331956063i</v>
      </c>
      <c r="Q413" t="str">
        <f t="shared" si="154"/>
        <v>-0.040579520570041+0.003877203151819i</v>
      </c>
      <c r="R413" t="str">
        <f t="shared" si="155"/>
        <v>-0.333030197737919-6.98062849706302i</v>
      </c>
      <c r="S413" t="str">
        <f t="shared" si="156"/>
        <v>0.0295389561877567i</v>
      </c>
      <c r="T413" t="str">
        <f t="shared" si="157"/>
        <v>0.20620047933775-0.00983736442018034i</v>
      </c>
      <c r="U413" t="str">
        <f t="shared" si="158"/>
        <v>0.0000333333333333333-0.00404572925320662i</v>
      </c>
      <c r="V413" t="str">
        <f t="shared" si="159"/>
        <v>6.66666666666667E-06-0.0404572925320662i</v>
      </c>
      <c r="W413" t="str">
        <f t="shared" si="160"/>
        <v>0.0000276032879734429-0.00367795550157407i</v>
      </c>
      <c r="X413" t="str">
        <f t="shared" si="161"/>
        <v>0.000251893593364413-0.0036608304285063i</v>
      </c>
      <c r="Y413" t="str">
        <f t="shared" si="162"/>
        <v>0.009+0.17530087007031i</v>
      </c>
      <c r="Z413" t="str">
        <f t="shared" si="163"/>
        <v>-0.25425439254817-0.0313158731324658i</v>
      </c>
      <c r="AA413" t="str">
        <f t="shared" si="164"/>
        <v>3.75763541903653-69.7112094701836i</v>
      </c>
      <c r="AB413" t="str">
        <f t="shared" si="165"/>
        <v>0.972530644246259-0.0463972653602446i</v>
      </c>
      <c r="AC413" t="str">
        <f t="shared" si="166"/>
        <v>4.24635775505298-2.27804095457121i</v>
      </c>
      <c r="AD413" t="str">
        <f t="shared" si="167"/>
        <v>0.182395391891789+0.0869231771287039i</v>
      </c>
      <c r="AE413" t="str">
        <f t="shared" si="168"/>
        <v>-0.0436527543817989-0.0278124705516453i</v>
      </c>
      <c r="AF413" t="str">
        <f t="shared" si="169"/>
        <v>-9.02545545097572-3.15614955937578i</v>
      </c>
      <c r="AG413" t="str">
        <f t="shared" si="170"/>
        <v>1.02441652060038-0.0448459274964516i</v>
      </c>
      <c r="AH413" t="str">
        <f t="shared" si="171"/>
        <v>0.281752817686031+0.391862385869866i</v>
      </c>
      <c r="AI413">
        <f t="shared" si="172"/>
        <v>-6.3275447512797092</v>
      </c>
      <c r="AJ413">
        <f t="shared" si="173"/>
        <v>54.283502326961887</v>
      </c>
      <c r="AK413"/>
      <c r="AL413"/>
      <c r="AM413"/>
      <c r="AN413"/>
    </row>
    <row r="414" spans="1:40" x14ac:dyDescent="0.25">
      <c r="A414"/>
      <c r="B414">
        <f t="shared" si="174"/>
        <v>28000</v>
      </c>
      <c r="C414" s="237" t="str">
        <f t="shared" si="142"/>
        <v>-0.0000974823826964588+0.0874649821024829i</v>
      </c>
      <c r="D414" s="208" t="str">
        <f t="shared" si="143"/>
        <v>-5.95775332193996+0.670564862785702i</v>
      </c>
      <c r="E414" t="str">
        <f t="shared" si="144"/>
        <v>2870</v>
      </c>
      <c r="F414" t="str">
        <f t="shared" si="145"/>
        <v>0.777000777000777</v>
      </c>
      <c r="G414" t="str">
        <f t="shared" si="140"/>
        <v>0.777000777000777</v>
      </c>
      <c r="H414" t="str">
        <f t="shared" si="146"/>
        <v>3.08007985243955+3.83499432977531i</v>
      </c>
      <c r="I414" t="str">
        <f t="shared" si="147"/>
        <v>109.955742875643i</v>
      </c>
      <c r="J414" t="str">
        <f t="shared" si="141"/>
        <v>-15.3653832337103+24.0547979574186i</v>
      </c>
      <c r="K414" t="str">
        <f t="shared" si="148"/>
        <v>3.246435845434-2.07371232121963i</v>
      </c>
      <c r="L414" t="str">
        <f t="shared" si="149"/>
        <v>0.187599117660924-0.108195889330759i</v>
      </c>
      <c r="M414" t="str">
        <f t="shared" si="150"/>
        <v>3.43403496309492-2.18190821055039i</v>
      </c>
      <c r="N414" t="str">
        <f t="shared" si="151"/>
        <v>-0.286881110502534i</v>
      </c>
      <c r="O414" t="str">
        <f t="shared" si="152"/>
        <v>0.95913106681713-0.28296218239587i</v>
      </c>
      <c r="P414" t="str">
        <f t="shared" si="153"/>
        <v>0.04086893318287+0.28296218239587i</v>
      </c>
      <c r="Q414" t="str">
        <f t="shared" si="154"/>
        <v>-0.04086893318287+0.003918928106664i</v>
      </c>
      <c r="R414" t="str">
        <f t="shared" si="155"/>
        <v>-0.333028017270434-6.95558393905439i</v>
      </c>
      <c r="S414" t="str">
        <f t="shared" si="156"/>
        <v>0.029644830582695i</v>
      </c>
      <c r="T414" t="str">
        <f t="shared" si="157"/>
        <v>0.206197107476982-0.00987255915127284i</v>
      </c>
      <c r="U414" t="str">
        <f t="shared" si="158"/>
        <v>0.0000333333333333333-0.00403128022015946i</v>
      </c>
      <c r="V414" t="str">
        <f t="shared" si="159"/>
        <v>6.66666666666667E-06-0.0403128022015946i</v>
      </c>
      <c r="W414" t="str">
        <f t="shared" si="160"/>
        <v>0.0000276032878455319-0.00366482008801373i</v>
      </c>
      <c r="X414" t="str">
        <f t="shared" si="161"/>
        <v>0.000250300246209155-0.00364785345269348i</v>
      </c>
      <c r="Y414" t="str">
        <f t="shared" si="162"/>
        <v>0.009+0.175929188601028i</v>
      </c>
      <c r="Z414" t="str">
        <f t="shared" si="163"/>
        <v>-0.252421987272931-0.0309875827287541i</v>
      </c>
      <c r="AA414" t="str">
        <f t="shared" si="164"/>
        <v>3.72915448794773-69.4532822781971i</v>
      </c>
      <c r="AB414" t="str">
        <f t="shared" si="165"/>
        <v>0.972514741092515-0.0465632589341363i</v>
      </c>
      <c r="AC414" t="str">
        <f t="shared" si="166"/>
        <v>4.23805286605852-2.28183775764651i</v>
      </c>
      <c r="AD414" t="str">
        <f t="shared" si="167"/>
        <v>0.182486247440683+0.0872666675985091i</v>
      </c>
      <c r="AE414" t="str">
        <f t="shared" si="168"/>
        <v>-0.0433593581472855-0.02768283334733i</v>
      </c>
      <c r="AF414" t="str">
        <f t="shared" si="169"/>
        <v>-9.03783317437951-3.16442946698961i</v>
      </c>
      <c r="AG414" t="str">
        <f t="shared" si="170"/>
        <v>1.02440414278272-0.0447027934523537i</v>
      </c>
      <c r="AH414" t="str">
        <f t="shared" si="171"/>
        <v>0.279989851108592+0.390389663570534i</v>
      </c>
      <c r="AI414">
        <f t="shared" si="172"/>
        <v>-6.3676719466777376</v>
      </c>
      <c r="AJ414">
        <f t="shared" si="173"/>
        <v>54.351678083860712</v>
      </c>
      <c r="AK414"/>
      <c r="AL414"/>
      <c r="AM414"/>
      <c r="AN414"/>
    </row>
    <row r="415" spans="1:40" x14ac:dyDescent="0.25">
      <c r="A415"/>
      <c r="B415">
        <f t="shared" si="174"/>
        <v>28100</v>
      </c>
      <c r="C415" s="237" t="str">
        <f t="shared" si="142"/>
        <v>-0.0000967897933264704+0.0871537195901445i</v>
      </c>
      <c r="D415" s="208" t="str">
        <f t="shared" si="143"/>
        <v>-5.95774801208813+0.668178516857775i</v>
      </c>
      <c r="E415" t="str">
        <f t="shared" si="144"/>
        <v>2870</v>
      </c>
      <c r="F415" t="str">
        <f t="shared" si="145"/>
        <v>0.777000777000777</v>
      </c>
      <c r="G415" t="str">
        <f t="shared" si="140"/>
        <v>0.777000777000777</v>
      </c>
      <c r="H415" t="str">
        <f t="shared" si="146"/>
        <v>3.0924565252099+3.84081886296064i</v>
      </c>
      <c r="I415" t="str">
        <f t="shared" si="147"/>
        <v>110.348441957341i</v>
      </c>
      <c r="J415" t="str">
        <f t="shared" si="141"/>
        <v>-15.4824875703699+24.1407079501237i</v>
      </c>
      <c r="K415" t="str">
        <f t="shared" si="148"/>
        <v>3.23884546484209-2.07721267973459i</v>
      </c>
      <c r="L415" t="str">
        <f t="shared" si="149"/>
        <v>0.187264650622144-0.108388713816994i</v>
      </c>
      <c r="M415" t="str">
        <f t="shared" si="150"/>
        <v>3.42611011546423-2.18560139355158i</v>
      </c>
      <c r="N415" t="str">
        <f t="shared" si="151"/>
        <v>-0.287905685897186i</v>
      </c>
      <c r="O415" t="str">
        <f t="shared" si="152"/>
        <v>0.958840647352006-0.283944735794812i</v>
      </c>
      <c r="P415" t="str">
        <f t="shared" si="153"/>
        <v>0.041159352647994+0.283944735794812i</v>
      </c>
      <c r="Q415" t="str">
        <f t="shared" si="154"/>
        <v>-0.041159352647994+0.00396095010237402i</v>
      </c>
      <c r="R415" t="str">
        <f t="shared" si="155"/>
        <v>-0.333025828950728-6.93071722788601i</v>
      </c>
      <c r="S415" t="str">
        <f t="shared" si="156"/>
        <v>0.0297507049776331i</v>
      </c>
      <c r="T415" t="str">
        <f t="shared" si="157"/>
        <v>0.206193723530236-0.00990775318704481i</v>
      </c>
      <c r="U415" t="str">
        <f t="shared" si="158"/>
        <v>0.0000333333333333334-0.00401693402720516i</v>
      </c>
      <c r="V415" t="str">
        <f t="shared" si="159"/>
        <v>6.66666666666667E-06-0.0401693402720516i</v>
      </c>
      <c r="W415" t="str">
        <f t="shared" si="160"/>
        <v>0.0000276032877171633-0.00365177816544688i</v>
      </c>
      <c r="X415" t="str">
        <f t="shared" si="161"/>
        <v>0.000248723795958912-0.00363496781228563i</v>
      </c>
      <c r="Y415" t="str">
        <f t="shared" si="162"/>
        <v>0.009+0.176557507131746i</v>
      </c>
      <c r="Z415" t="str">
        <f t="shared" si="163"/>
        <v>-0.250609381193406-0.0306640332700933i</v>
      </c>
      <c r="AA415" t="str">
        <f t="shared" si="164"/>
        <v>3.70100156299847-69.1972862870678i</v>
      </c>
      <c r="AB415" t="str">
        <f t="shared" si="165"/>
        <v>0.972498780936071-0.0467292492285957i</v>
      </c>
      <c r="AC415" t="str">
        <f t="shared" si="166"/>
        <v>4.22975639840807-2.28559424431123i</v>
      </c>
      <c r="AD415" t="str">
        <f t="shared" si="167"/>
        <v>0.182577424507544+0.0876099298547036i</v>
      </c>
      <c r="AE415" t="str">
        <f t="shared" si="168"/>
        <v>-0.0430691415718663-0.0275544305267523i</v>
      </c>
      <c r="AF415" t="str">
        <f t="shared" si="169"/>
        <v>-9.05020453729803-3.17264034610286i</v>
      </c>
      <c r="AG415" t="str">
        <f t="shared" si="170"/>
        <v>1.024391881207-0.0445608165296769i</v>
      </c>
      <c r="AH415" t="str">
        <f t="shared" si="171"/>
        <v>0.278246327649111+0.388928318609659i</v>
      </c>
      <c r="AI415">
        <f t="shared" si="172"/>
        <v>-6.4075993587682758</v>
      </c>
      <c r="AJ415">
        <f t="shared" si="173"/>
        <v>54.419386550975233</v>
      </c>
      <c r="AK415"/>
      <c r="AL415"/>
      <c r="AM415"/>
      <c r="AN415"/>
    </row>
    <row r="416" spans="1:40" x14ac:dyDescent="0.25">
      <c r="A416"/>
      <c r="B416">
        <f t="shared" si="174"/>
        <v>28200</v>
      </c>
      <c r="C416" s="237" t="str">
        <f t="shared" si="142"/>
        <v>-0.000096104558844929+0.0868446646052149i</v>
      </c>
      <c r="D416" s="208" t="str">
        <f t="shared" si="143"/>
        <v>-5.95774275862377+0.665809095306648i</v>
      </c>
      <c r="E416" t="str">
        <f t="shared" si="144"/>
        <v>2870</v>
      </c>
      <c r="F416" t="str">
        <f t="shared" si="145"/>
        <v>0.777000777000777</v>
      </c>
      <c r="G416" t="str">
        <f t="shared" si="140"/>
        <v>0.777000777000777</v>
      </c>
      <c r="H416" t="str">
        <f t="shared" si="146"/>
        <v>3.10482654951596+3.84659166456467i</v>
      </c>
      <c r="I416" t="str">
        <f t="shared" si="147"/>
        <v>110.74114103904i</v>
      </c>
      <c r="J416" t="str">
        <f t="shared" si="141"/>
        <v>-15.6000093912957+24.2266179428287i</v>
      </c>
      <c r="K416" t="str">
        <f t="shared" si="148"/>
        <v>3.23126322636495-2.08067575903482i</v>
      </c>
      <c r="L416" t="str">
        <f t="shared" si="149"/>
        <v>0.186930188061636-0.108580163043948i</v>
      </c>
      <c r="M416" t="str">
        <f t="shared" si="150"/>
        <v>3.41819341442659-2.18925592207877i</v>
      </c>
      <c r="N416" t="str">
        <f t="shared" si="151"/>
        <v>-0.288930261291838i</v>
      </c>
      <c r="O416" t="str">
        <f t="shared" si="152"/>
        <v>0.958549221339457-0.284926991121447i</v>
      </c>
      <c r="P416" t="str">
        <f t="shared" si="153"/>
        <v>0.041450778660543+0.284926991121447i</v>
      </c>
      <c r="Q416" t="str">
        <f t="shared" si="154"/>
        <v>-0.041450778660543+0.00400327017039104i</v>
      </c>
      <c r="R416" t="str">
        <f t="shared" si="155"/>
        <v>-0.333023632777896-6.90602647156236i</v>
      </c>
      <c r="S416" t="str">
        <f t="shared" si="156"/>
        <v>0.0298565793725713i</v>
      </c>
      <c r="T416" t="str">
        <f t="shared" si="157"/>
        <v>0.20619032749728-0.00994294652497529i</v>
      </c>
      <c r="U416" t="str">
        <f t="shared" si="158"/>
        <v>0.0000333333333333333-0.00400268958030016i</v>
      </c>
      <c r="V416" t="str">
        <f t="shared" si="159"/>
        <v>6.66666666666667E-06-0.0400268958030017i</v>
      </c>
      <c r="W416" t="str">
        <f t="shared" si="160"/>
        <v>0.000027603287588337-0.00363882873928852i</v>
      </c>
      <c r="X416" t="str">
        <f t="shared" si="161"/>
        <v>0.000247164004832566-0.00362217255004359i</v>
      </c>
      <c r="Y416" t="str">
        <f t="shared" si="162"/>
        <v>0.009+0.177185825662464i</v>
      </c>
      <c r="Z416" t="str">
        <f t="shared" si="163"/>
        <v>-0.248816289318854-0.0303451385007707i</v>
      </c>
      <c r="AA416" t="str">
        <f t="shared" si="164"/>
        <v>3.67317155583211-68.9431996021352i</v>
      </c>
      <c r="AB416" t="str">
        <f t="shared" si="165"/>
        <v>0.972482763775834-0.0468952362317328i</v>
      </c>
      <c r="AC416" t="str">
        <f t="shared" si="166"/>
        <v>4.22146850514432-2.28931063737106i</v>
      </c>
      <c r="AD416" t="str">
        <f t="shared" si="167"/>
        <v>0.182668922955969+0.0879529651248195i</v>
      </c>
      <c r="AE416" t="str">
        <f t="shared" si="168"/>
        <v>-0.0427820586755097-0.0274272441838336i</v>
      </c>
      <c r="AF416" t="str">
        <f t="shared" si="169"/>
        <v>-9.06256930813973-3.18078256925802i</v>
      </c>
      <c r="AG416" t="str">
        <f t="shared" si="170"/>
        <v>1.02437973390213-0.0444199835459005i</v>
      </c>
      <c r="AH416" t="str">
        <f t="shared" si="171"/>
        <v>0.276521963915214+0.387478213215428i</v>
      </c>
      <c r="AI416">
        <f t="shared" si="172"/>
        <v>-6.4473288393286419</v>
      </c>
      <c r="AJ416">
        <f t="shared" si="173"/>
        <v>54.486630403188251</v>
      </c>
      <c r="AK416"/>
      <c r="AL416"/>
      <c r="AM416"/>
      <c r="AN416"/>
    </row>
    <row r="417" spans="1:40" x14ac:dyDescent="0.25">
      <c r="A417"/>
      <c r="B417">
        <f t="shared" si="174"/>
        <v>28300</v>
      </c>
      <c r="C417" s="237" t="str">
        <f t="shared" si="142"/>
        <v>-0.0000954265754799132+0.0865377937464591i</v>
      </c>
      <c r="D417" s="208" t="str">
        <f t="shared" si="143"/>
        <v>-5.95773756075131+0.663456418722853i</v>
      </c>
      <c r="E417" t="str">
        <f t="shared" si="144"/>
        <v>2870</v>
      </c>
      <c r="F417" t="str">
        <f t="shared" si="145"/>
        <v>0.777000777000777</v>
      </c>
      <c r="G417" t="str">
        <f t="shared" si="140"/>
        <v>0.777000777000777</v>
      </c>
      <c r="H417" t="str">
        <f t="shared" si="146"/>
        <v>3.11718969674851+3.85231292584847i</v>
      </c>
      <c r="I417" t="str">
        <f t="shared" si="147"/>
        <v>111.133840120739i</v>
      </c>
      <c r="J417" t="str">
        <f t="shared" si="141"/>
        <v>-15.7179486964876+24.3125279355338i</v>
      </c>
      <c r="K417" t="str">
        <f t="shared" si="148"/>
        <v>3.22368926864485-2.08410177141314i</v>
      </c>
      <c r="L417" t="str">
        <f t="shared" si="149"/>
        <v>0.186595736310284-0.108770240729687i</v>
      </c>
      <c r="M417" t="str">
        <f t="shared" si="150"/>
        <v>3.41028500495513-2.19287201214283i</v>
      </c>
      <c r="N417" t="str">
        <f t="shared" si="151"/>
        <v>-0.28995483668649i</v>
      </c>
      <c r="O417" t="str">
        <f t="shared" si="152"/>
        <v>0.958256789085407-0.28590894734465i</v>
      </c>
      <c r="P417" t="str">
        <f t="shared" si="153"/>
        <v>0.041743210914593+0.28590894734465i</v>
      </c>
      <c r="Q417" t="str">
        <f t="shared" si="154"/>
        <v>-0.041743210914593+0.00404588934184003i</v>
      </c>
      <c r="R417" t="str">
        <f t="shared" si="155"/>
        <v>-0.333021428751795-6.88150980482959i</v>
      </c>
      <c r="S417" t="str">
        <f t="shared" si="156"/>
        <v>0.0299624537675094i</v>
      </c>
      <c r="T417" t="str">
        <f t="shared" si="157"/>
        <v>0.206186919377869-0.00997813916256558i</v>
      </c>
      <c r="U417" t="str">
        <f t="shared" si="158"/>
        <v>0.0000333333333333333-0.00398854580086448i</v>
      </c>
      <c r="V417" t="str">
        <f t="shared" si="159"/>
        <v>6.66666666666667E-06-0.0398854580086448i</v>
      </c>
      <c r="W417" t="str">
        <f t="shared" si="160"/>
        <v>0.0000276032874590529-0.00362597082901134i</v>
      </c>
      <c r="X417" t="str">
        <f t="shared" si="161"/>
        <v>0.000245620639211935-0.00360946672200655i</v>
      </c>
      <c r="Y417" t="str">
        <f t="shared" si="162"/>
        <v>0.009+0.177814144193182i</v>
      </c>
      <c r="Z417" t="str">
        <f t="shared" si="163"/>
        <v>-0.247042431779507-0.0300308140545226i</v>
      </c>
      <c r="AA417" t="str">
        <f t="shared" si="164"/>
        <v>3.6456594775048-68.6910006619728i</v>
      </c>
      <c r="AB417" t="str">
        <f t="shared" si="165"/>
        <v>0.972466689610647-0.0470612199317626i</v>
      </c>
      <c r="AC417" t="str">
        <f t="shared" si="166"/>
        <v>4.21318933735188-2.29298715903656i</v>
      </c>
      <c r="AD417" t="str">
        <f t="shared" si="167"/>
        <v>0.182760742650372+0.0882957746150908i</v>
      </c>
      <c r="AE417" t="str">
        <f t="shared" si="168"/>
        <v>-0.0424980643089107-0.0273012567557671i</v>
      </c>
      <c r="AF417" t="str">
        <f t="shared" si="169"/>
        <v>-9.07492725749982-3.18885650712562i</v>
      </c>
      <c r="AG417" t="str">
        <f t="shared" si="170"/>
        <v>1.02436769893686-0.0442802815199254i</v>
      </c>
      <c r="AH417" t="str">
        <f t="shared" si="171"/>
        <v>0.27481648166136+0.386039211889753i</v>
      </c>
      <c r="AI417">
        <f t="shared" si="172"/>
        <v>-6.4868622169181824</v>
      </c>
      <c r="AJ417">
        <f t="shared" si="173"/>
        <v>54.553412305734561</v>
      </c>
      <c r="AK417"/>
      <c r="AL417"/>
      <c r="AM417"/>
      <c r="AN417"/>
    </row>
    <row r="418" spans="1:40" x14ac:dyDescent="0.25">
      <c r="A418"/>
      <c r="B418">
        <f t="shared" si="174"/>
        <v>28400</v>
      </c>
      <c r="C418" s="237" t="str">
        <f t="shared" si="142"/>
        <v>-0.0000947557412832419+0.0862330839422331i</v>
      </c>
      <c r="D418" s="208" t="str">
        <f t="shared" si="143"/>
        <v>-5.95773241768913+0.661120310223787i</v>
      </c>
      <c r="E418" t="str">
        <f t="shared" si="144"/>
        <v>2870</v>
      </c>
      <c r="F418" t="str">
        <f t="shared" si="145"/>
        <v>0.777000777000777</v>
      </c>
      <c r="G418" t="str">
        <f t="shared" si="140"/>
        <v>0.777000777000777</v>
      </c>
      <c r="H418" t="str">
        <f t="shared" si="146"/>
        <v>3.12954574046507+3.85798283875234i</v>
      </c>
      <c r="I418" t="str">
        <f t="shared" si="147"/>
        <v>111.526539202438i</v>
      </c>
      <c r="J418" t="str">
        <f t="shared" si="141"/>
        <v>-15.8363054859457+24.3984379282388i</v>
      </c>
      <c r="K418" t="str">
        <f t="shared" si="148"/>
        <v>3.21612372849993-2.08749092851454i</v>
      </c>
      <c r="L418" t="str">
        <f t="shared" si="149"/>
        <v>0.186261301653414-0.108958950617788i</v>
      </c>
      <c r="M418" t="str">
        <f t="shared" si="150"/>
        <v>3.40238503015334-2.19644987913233i</v>
      </c>
      <c r="N418" t="str">
        <f t="shared" si="151"/>
        <v>-0.290979412081142i</v>
      </c>
      <c r="O418" t="str">
        <f t="shared" si="152"/>
        <v>0.95796335089684-0.286890603433606i</v>
      </c>
      <c r="P418" t="str">
        <f t="shared" si="153"/>
        <v>0.04203664910316+0.286890603433606i</v>
      </c>
      <c r="Q418" t="str">
        <f t="shared" si="154"/>
        <v>-0.04203664910316+0.00408880864753597i</v>
      </c>
      <c r="R418" t="str">
        <f t="shared" si="155"/>
        <v>-0.333019216871507-6.85716538870548i</v>
      </c>
      <c r="S418" t="str">
        <f t="shared" si="156"/>
        <v>0.0300683281624477i</v>
      </c>
      <c r="T418" t="str">
        <f t="shared" si="157"/>
        <v>0.206183499171775-0.0100133310972938i</v>
      </c>
      <c r="U418" t="str">
        <f t="shared" si="158"/>
        <v>0.0000333333333333334-0.00397450162550933i</v>
      </c>
      <c r="V418" t="str">
        <f t="shared" si="159"/>
        <v>6.66666666666667E-06-0.0397450162550933i</v>
      </c>
      <c r="W418" t="str">
        <f t="shared" si="160"/>
        <v>0.0000276032873293113-0.00361320346789828i</v>
      </c>
      <c r="X418" t="str">
        <f t="shared" si="161"/>
        <v>0.000244093469554736-0.00359684939726363i</v>
      </c>
      <c r="Y418" t="str">
        <f t="shared" si="162"/>
        <v>0.009+0.1784424627239i</v>
      </c>
      <c r="Z418" t="str">
        <f t="shared" si="163"/>
        <v>-0.245287533716358-0.0297209774061616i</v>
      </c>
      <c r="AA418" t="str">
        <f t="shared" si="164"/>
        <v>3.61846043614295-68.4406682320203i</v>
      </c>
      <c r="AB418" t="str">
        <f t="shared" si="165"/>
        <v>0.972450558439436-0.047227200316791i</v>
      </c>
      <c r="AC418" t="str">
        <f t="shared" si="166"/>
        <v>4.20491904417102-2.29662403092037i</v>
      </c>
      <c r="AD418" t="str">
        <f t="shared" si="167"/>
        <v>0.182852883455943+0.0886383595108405i</v>
      </c>
      <c r="AE418" t="str">
        <f t="shared" si="168"/>
        <v>-0.0422171141354919-0.0271764510149235i</v>
      </c>
      <c r="AF418" t="str">
        <f t="shared" si="169"/>
        <v>-9.0872781581542-3.19686252852855i</v>
      </c>
      <c r="AG418" t="str">
        <f t="shared" si="170"/>
        <v>1.0243557744188-0.0441416976682i</v>
      </c>
      <c r="AH418" t="str">
        <f t="shared" si="171"/>
        <v>0.273129607676663+0.38461118136056i</v>
      </c>
      <c r="AI418">
        <f t="shared" si="172"/>
        <v>-6.5262012972391901</v>
      </c>
      <c r="AJ418">
        <f t="shared" si="173"/>
        <v>54.619734914004233</v>
      </c>
      <c r="AK418"/>
      <c r="AL418"/>
      <c r="AM418"/>
      <c r="AN418"/>
    </row>
    <row r="419" spans="1:40" x14ac:dyDescent="0.25">
      <c r="A419"/>
      <c r="B419">
        <f t="shared" si="174"/>
        <v>28500</v>
      </c>
      <c r="C419" s="237" t="str">
        <f t="shared" si="142"/>
        <v>-0.0000940919560921513+0.0859305124447037i</v>
      </c>
      <c r="D419" s="208" t="str">
        <f t="shared" si="143"/>
        <v>-5.95772732866933+0.658800595409395i</v>
      </c>
      <c r="E419" t="str">
        <f t="shared" si="144"/>
        <v>2870</v>
      </c>
      <c r="F419" t="str">
        <f t="shared" si="145"/>
        <v>0.777000777000777</v>
      </c>
      <c r="G419" t="str">
        <f t="shared" si="140"/>
        <v>0.777000777000777</v>
      </c>
      <c r="H419" t="str">
        <f t="shared" si="146"/>
        <v>3.14189445638424+3.86360159587496i</v>
      </c>
      <c r="I419" t="str">
        <f t="shared" si="147"/>
        <v>111.919238284136i</v>
      </c>
      <c r="J419" t="str">
        <f t="shared" si="141"/>
        <v>-15.9550797596699+24.484347920944i</v>
      </c>
      <c r="K419" t="str">
        <f t="shared" si="148"/>
        <v>3.20856674093642-2.09084344133479i</v>
      </c>
      <c r="L419" t="str">
        <f t="shared" si="149"/>
        <v>0.185926890330804-0.109146296476876i</v>
      </c>
      <c r="M419" t="str">
        <f t="shared" si="150"/>
        <v>3.39449363126722-2.19998973781167i</v>
      </c>
      <c r="N419" t="str">
        <f t="shared" si="151"/>
        <v>-0.292003987475794i</v>
      </c>
      <c r="O419" t="str">
        <f t="shared" si="152"/>
        <v>0.957668907081793-0.287871958357817i</v>
      </c>
      <c r="P419" t="str">
        <f t="shared" si="153"/>
        <v>0.042331092918207+0.287871958357817i</v>
      </c>
      <c r="Q419" t="str">
        <f t="shared" si="154"/>
        <v>-0.042331092918207+0.004132029117977i</v>
      </c>
      <c r="R419" t="str">
        <f t="shared" si="155"/>
        <v>-0.3330169971365-6.83299141001762i</v>
      </c>
      <c r="S419" t="str">
        <f t="shared" si="156"/>
        <v>0.030174202557386i</v>
      </c>
      <c r="T419" t="str">
        <f t="shared" si="157"/>
        <v>0.20618006687875-0.0100485223266492i</v>
      </c>
      <c r="U419" t="str">
        <f t="shared" si="158"/>
        <v>0.0000333333333333333-0.00396055600577069i</v>
      </c>
      <c r="V419" t="str">
        <f t="shared" si="159"/>
        <v>6.66666666666667E-06-0.0396055600577069i</v>
      </c>
      <c r="W419" t="str">
        <f t="shared" si="160"/>
        <v>0.000027603287199112-0.00360052570280023i</v>
      </c>
      <c r="X419" t="str">
        <f t="shared" si="161"/>
        <v>0.000242582270309644-0.00358431965772991i</v>
      </c>
      <c r="Y419" t="str">
        <f t="shared" si="162"/>
        <v>0.009+0.179070781254618i</v>
      </c>
      <c r="Z419" t="str">
        <f t="shared" si="163"/>
        <v>-0.243551325173688-0.0294155478246193i</v>
      </c>
      <c r="AA419" t="str">
        <f t="shared" si="164"/>
        <v>3.59156963466541-68.1921813983642i</v>
      </c>
      <c r="AB419" t="str">
        <f t="shared" si="165"/>
        <v>0.97243437026103-0.047393177374976i</v>
      </c>
      <c r="AC419" t="str">
        <f t="shared" si="166"/>
        <v>4.19665777280918-2.30022147403449i</v>
      </c>
      <c r="AD419" t="str">
        <f t="shared" si="167"/>
        <v>0.182945345238649+0.0889807209768391i</v>
      </c>
      <c r="AE419" t="str">
        <f t="shared" si="168"/>
        <v>-0.0419391646138676-0.0270528100609783i</v>
      </c>
      <c r="AF419" t="str">
        <f t="shared" si="169"/>
        <v>-9.09962178505357-3.20480100046557i</v>
      </c>
      <c r="AG419" t="str">
        <f t="shared" si="170"/>
        <v>1.02434395849351-0.0440042194009487i</v>
      </c>
      <c r="AH419" t="str">
        <f t="shared" si="171"/>
        <v>0.271461073675665+0.383193990535295i</v>
      </c>
      <c r="AI419">
        <f t="shared" si="172"/>
        <v>-6.5653478634900893</v>
      </c>
      <c r="AJ419">
        <f t="shared" si="173"/>
        <v>54.685600873345336</v>
      </c>
      <c r="AK419"/>
      <c r="AL419"/>
      <c r="AM419"/>
      <c r="AN419"/>
    </row>
    <row r="420" spans="1:40" x14ac:dyDescent="0.25">
      <c r="A420"/>
      <c r="B420">
        <f t="shared" si="174"/>
        <v>28600</v>
      </c>
      <c r="C420" s="237" t="str">
        <f t="shared" si="142"/>
        <v>-0.0000934351214919068+0.0856300568241888i</v>
      </c>
      <c r="D420" s="208" t="str">
        <f t="shared" si="143"/>
        <v>-5.9577222929374+0.656497102318781i</v>
      </c>
      <c r="E420" t="str">
        <f t="shared" si="144"/>
        <v>2870</v>
      </c>
      <c r="F420" t="str">
        <f t="shared" si="145"/>
        <v>0.777000777000777</v>
      </c>
      <c r="G420" t="str">
        <f t="shared" si="140"/>
        <v>0.777000777000777</v>
      </c>
      <c r="H420" t="str">
        <f t="shared" si="146"/>
        <v>3.15423562237973+3.86916939045265i</v>
      </c>
      <c r="I420" t="str">
        <f t="shared" si="147"/>
        <v>112.311937365835i</v>
      </c>
      <c r="J420" t="str">
        <f t="shared" si="141"/>
        <v>-16.0742715176603+24.570257913649i</v>
      </c>
      <c r="K420" t="str">
        <f t="shared" si="148"/>
        <v>3.20101843916115-2.09415952021937i</v>
      </c>
      <c r="L420" t="str">
        <f t="shared" si="149"/>
        <v>0.185592508536701-0.109332282100164i</v>
      </c>
      <c r="M420" t="str">
        <f t="shared" si="150"/>
        <v>3.38661094769785-2.20349180231953i</v>
      </c>
      <c r="N420" t="str">
        <f t="shared" si="151"/>
        <v>-0.293028562870446i</v>
      </c>
      <c r="O420" t="str">
        <f t="shared" si="152"/>
        <v>0.957373457949359-0.288853011087103i</v>
      </c>
      <c r="P420" t="str">
        <f t="shared" si="153"/>
        <v>0.042626542050641+0.288853011087103i</v>
      </c>
      <c r="Q420" t="str">
        <f t="shared" si="154"/>
        <v>-0.042626542050641+0.004175551783343i</v>
      </c>
      <c r="R420" t="str">
        <f t="shared" si="155"/>
        <v>-0.333014769546561-6.80898608095277i</v>
      </c>
      <c r="S420" t="str">
        <f t="shared" si="156"/>
        <v>0.0302800769523241i</v>
      </c>
      <c r="T420" t="str">
        <f t="shared" si="157"/>
        <v>0.206176622498554-0.0100837128481303i</v>
      </c>
      <c r="U420" t="str">
        <f t="shared" si="158"/>
        <v>0.0000333333333333333-0.00394670790784842i</v>
      </c>
      <c r="V420" t="str">
        <f t="shared" si="159"/>
        <v>6.66666666666667E-06-0.0394670790784842i</v>
      </c>
      <c r="W420" t="str">
        <f t="shared" si="160"/>
        <v>0.0000276032870684553-0.00358793659389886i</v>
      </c>
      <c r="X420" t="str">
        <f t="shared" si="161"/>
        <v>0.000241086819833424-0.00357187659792732i</v>
      </c>
      <c r="Y420" t="str">
        <f t="shared" si="162"/>
        <v>0.009+0.179699099785336i</v>
      </c>
      <c r="Z420" t="str">
        <f t="shared" si="163"/>
        <v>-0.241833540994304-0.0291144463273624i</v>
      </c>
      <c r="AA420" t="str">
        <f t="shared" si="164"/>
        <v>3.56498236856818-67.9455195616596i</v>
      </c>
      <c r="AB420" t="str">
        <f t="shared" si="165"/>
        <v>0.972418125074299-0.0475591510945197i</v>
      </c>
      <c r="AC420" t="str">
        <f t="shared" si="166"/>
        <v>4.18840566855439-2.30377970878806i</v>
      </c>
      <c r="AD420" t="str">
        <f t="shared" si="167"/>
        <v>0.183038127865192+0.089322860157667i</v>
      </c>
      <c r="AE420" t="str">
        <f t="shared" si="168"/>
        <v>-0.0416641729807408-0.0269303173132597i</v>
      </c>
      <c r="AF420" t="str">
        <f t="shared" si="169"/>
        <v>-9.11195791531713-3.21267228813387i</v>
      </c>
      <c r="AG420" t="str">
        <f t="shared" si="170"/>
        <v>1.02433224934356-0.0438678343184749i</v>
      </c>
      <c r="AH420" t="str">
        <f t="shared" si="171"/>
        <v>0.269810616191794+0.381787510455605i</v>
      </c>
      <c r="AI420">
        <f t="shared" si="172"/>
        <v>-6.6043036767130339</v>
      </c>
      <c r="AJ420">
        <f t="shared" si="173"/>
        <v>54.751012818883716</v>
      </c>
      <c r="AK420"/>
      <c r="AL420"/>
      <c r="AM420"/>
      <c r="AN420"/>
    </row>
    <row r="421" spans="1:40" x14ac:dyDescent="0.25">
      <c r="A421"/>
      <c r="B421">
        <f t="shared" si="174"/>
        <v>28700</v>
      </c>
      <c r="C421" s="237" t="str">
        <f t="shared" si="142"/>
        <v>-0.0000927851407793169+0.0853316949636117i</v>
      </c>
      <c r="D421" s="208" t="str">
        <f t="shared" si="143"/>
        <v>-5.95771730975193+0.65420966138769i</v>
      </c>
      <c r="E421" t="str">
        <f t="shared" si="144"/>
        <v>2870</v>
      </c>
      <c r="F421" t="str">
        <f t="shared" si="145"/>
        <v>0.777000777000777</v>
      </c>
      <c r="G421" t="str">
        <f t="shared" si="140"/>
        <v>0.777000777000777</v>
      </c>
      <c r="H421" t="str">
        <f t="shared" si="146"/>
        <v>3.16656901847427+3.87468641633902i</v>
      </c>
      <c r="I421" t="str">
        <f t="shared" si="147"/>
        <v>112.704636447534i</v>
      </c>
      <c r="J421" t="str">
        <f t="shared" si="141"/>
        <v>-16.1938807599169+24.6561679063541i</v>
      </c>
      <c r="K421" t="str">
        <f t="shared" si="148"/>
        <v>3.19347895459355-2.09743937486184i</v>
      </c>
      <c r="L421" t="str">
        <f t="shared" si="149"/>
        <v>0.185258162419833-0.10951691130499i</v>
      </c>
      <c r="M421" t="str">
        <f t="shared" si="150"/>
        <v>3.37873711701338-2.20695628616683i</v>
      </c>
      <c r="N421" t="str">
        <f t="shared" si="151"/>
        <v>-0.294053138265098i</v>
      </c>
      <c r="O421" t="str">
        <f t="shared" si="152"/>
        <v>0.95707700380969-0.289833760591598i</v>
      </c>
      <c r="P421" t="str">
        <f t="shared" si="153"/>
        <v>0.04292299619031+0.289833760591598i</v>
      </c>
      <c r="Q421" t="str">
        <f t="shared" si="154"/>
        <v>-0.04292299619031+0.0042193776735i</v>
      </c>
      <c r="R421" t="str">
        <f t="shared" si="155"/>
        <v>-0.333012534100821-6.78514763861538i</v>
      </c>
      <c r="S421" t="str">
        <f t="shared" si="156"/>
        <v>0.0303859513472624i</v>
      </c>
      <c r="T421" t="str">
        <f t="shared" si="157"/>
        <v>0.206173166030959-0.0101189026592161i</v>
      </c>
      <c r="U421" t="str">
        <f t="shared" si="158"/>
        <v>0.0000333333333333334-0.00393295631235069i</v>
      </c>
      <c r="V421" t="str">
        <f t="shared" si="159"/>
        <v>6.66666666666667E-06-0.0393295631235069i</v>
      </c>
      <c r="W421" t="str">
        <f t="shared" si="160"/>
        <v>0.0000276032869373409-0.00357543521447436i</v>
      </c>
      <c r="X421" t="str">
        <f t="shared" si="161"/>
        <v>0.000239606900310044-0.0035595193247697i</v>
      </c>
      <c r="Y421" t="str">
        <f t="shared" si="162"/>
        <v>0.009+0.180327418316054i</v>
      </c>
      <c r="Z421" t="str">
        <f t="shared" si="163"/>
        <v>-0.240133920717355-0.0288175956361301i</v>
      </c>
      <c r="AA421" t="str">
        <f t="shared" si="164"/>
        <v>3.53869402376979-67.7006624311916i</v>
      </c>
      <c r="AB421" t="str">
        <f t="shared" si="165"/>
        <v>0.972401822878165-0.0477251214635319i</v>
      </c>
      <c r="AC421" t="str">
        <f t="shared" si="166"/>
        <v>4.18016287478791-2.30729895498386i</v>
      </c>
      <c r="AD421" t="str">
        <f t="shared" si="167"/>
        <v>0.183131231203012+0.0896647781780757i</v>
      </c>
      <c r="AE421" t="str">
        <f t="shared" si="168"/>
        <v>-0.0413920972342367-0.0268089565033083i</v>
      </c>
      <c r="AF421" t="str">
        <f t="shared" si="169"/>
        <v>-9.1242863282262-3.22047675495133i</v>
      </c>
      <c r="AG421" t="str">
        <f t="shared" si="170"/>
        <v>1.02432064518763-0.04373253020756i</v>
      </c>
      <c r="AH421" t="str">
        <f t="shared" si="171"/>
        <v>0.268177976473568+0.380391614253221i</v>
      </c>
      <c r="AI421">
        <f t="shared" si="172"/>
        <v>-6.6430704761336052</v>
      </c>
      <c r="AJ421">
        <f t="shared" si="173"/>
        <v>54.815973375349671</v>
      </c>
      <c r="AK421"/>
      <c r="AL421"/>
      <c r="AM421"/>
      <c r="AN421"/>
    </row>
    <row r="422" spans="1:40" x14ac:dyDescent="0.25">
      <c r="A422"/>
      <c r="B422">
        <f t="shared" si="174"/>
        <v>28800</v>
      </c>
      <c r="C422" s="237" t="str">
        <f t="shared" si="142"/>
        <v>-0.000092141918927141+0.0850354050530756i</v>
      </c>
      <c r="D422" s="208" t="str">
        <f t="shared" si="143"/>
        <v>-5.9577123783844+0.651938105406913i</v>
      </c>
      <c r="E422" t="str">
        <f t="shared" si="144"/>
        <v>2870</v>
      </c>
      <c r="F422" t="str">
        <f t="shared" si="145"/>
        <v>0.777000777000777</v>
      </c>
      <c r="G422" t="str">
        <f t="shared" si="140"/>
        <v>0.777000777000777</v>
      </c>
      <c r="H422" t="str">
        <f t="shared" si="146"/>
        <v>3.17889442683341+3.88015286798463i</v>
      </c>
      <c r="I422" t="str">
        <f t="shared" si="147"/>
        <v>113.097335529233i</v>
      </c>
      <c r="J422" t="str">
        <f t="shared" si="141"/>
        <v>-16.3139074864397+24.7420778990591i</v>
      </c>
      <c r="K422" t="str">
        <f t="shared" si="148"/>
        <v>3.18594841687819-2.10068321430256i</v>
      </c>
      <c r="L422" t="str">
        <f t="shared" si="149"/>
        <v>0.184923858083433-0.109700187932367i</v>
      </c>
      <c r="M422" t="str">
        <f t="shared" si="150"/>
        <v>3.37087227496162-2.21038340223493i</v>
      </c>
      <c r="N422" t="str">
        <f t="shared" si="151"/>
        <v>-0.295077713659749i</v>
      </c>
      <c r="O422" t="str">
        <f t="shared" si="152"/>
        <v>0.956779544973987-0.290814205841754i</v>
      </c>
      <c r="P422" t="str">
        <f t="shared" si="153"/>
        <v>0.043220455026013+0.290814205841754i</v>
      </c>
      <c r="Q422" t="str">
        <f t="shared" si="154"/>
        <v>-0.043220455026013+0.004263507817995i</v>
      </c>
      <c r="R422" t="str">
        <f t="shared" si="155"/>
        <v>-0.333010290798723-6.76147434459357i</v>
      </c>
      <c r="S422" t="str">
        <f t="shared" si="156"/>
        <v>0.0304918257422005i</v>
      </c>
      <c r="T422" t="str">
        <f t="shared" si="157"/>
        <v>0.206169697475706-0.0101540917573942i</v>
      </c>
      <c r="U422" t="str">
        <f t="shared" si="158"/>
        <v>0.0000333333333333333-0.00391930021404391i</v>
      </c>
      <c r="V422" t="str">
        <f t="shared" si="159"/>
        <v>6.66666666666667E-06-0.0391930021404391i</v>
      </c>
      <c r="W422" t="str">
        <f t="shared" si="160"/>
        <v>0.0000276032868057687-0.00356302065067799i</v>
      </c>
      <c r="X422" t="str">
        <f t="shared" si="161"/>
        <v>0.000238142297671732-0.00354724695735233i</v>
      </c>
      <c r="Y422" t="str">
        <f t="shared" si="162"/>
        <v>0.009+0.180955736846772i</v>
      </c>
      <c r="Z422" t="str">
        <f t="shared" si="163"/>
        <v>-0.238452208478686-0.0285249201339533i</v>
      </c>
      <c r="AA422" t="str">
        <f t="shared" si="164"/>
        <v>3.51270007451499-67.4575900190687i</v>
      </c>
      <c r="AB422" t="str">
        <f t="shared" si="165"/>
        <v>0.972385463671408-0.047891088470163i</v>
      </c>
      <c r="AC422" t="str">
        <f t="shared" si="166"/>
        <v>4.17192953299624-2.3107794318156i</v>
      </c>
      <c r="AD422" t="str">
        <f t="shared" si="167"/>
        <v>0.183224655120252+0.0900064761433163i</v>
      </c>
      <c r="AE422" t="str">
        <f t="shared" si="168"/>
        <v>-0.0411228961176429-0.0266887116676342i</v>
      </c>
      <c r="AF422" t="str">
        <f t="shared" si="169"/>
        <v>-9.13660680521781-3.22821476257772i</v>
      </c>
      <c r="AG422" t="str">
        <f t="shared" si="170"/>
        <v>1.02430914427968-0.043598295037935i</v>
      </c>
      <c r="AH422" t="str">
        <f t="shared" si="171"/>
        <v>0.266562900383352+0.379006177106828i</v>
      </c>
      <c r="AI422">
        <f t="shared" si="172"/>
        <v>-6.6816499794967914</v>
      </c>
      <c r="AJ422">
        <f t="shared" si="173"/>
        <v>54.880485156910275</v>
      </c>
      <c r="AK422"/>
      <c r="AL422"/>
      <c r="AM422"/>
      <c r="AN422"/>
    </row>
    <row r="423" spans="1:40" x14ac:dyDescent="0.25">
      <c r="A423"/>
      <c r="B423">
        <f t="shared" si="174"/>
        <v>28900</v>
      </c>
      <c r="C423" s="237" t="str">
        <f t="shared" si="142"/>
        <v>-0.0000915053625493585+0.0847411655845502i</v>
      </c>
      <c r="D423" s="208" t="str">
        <f t="shared" si="143"/>
        <v>-5.95770749811883+0.649682269481552i</v>
      </c>
      <c r="E423" t="str">
        <f t="shared" si="144"/>
        <v>2870</v>
      </c>
      <c r="F423" t="str">
        <f t="shared" si="145"/>
        <v>0.777000777000777</v>
      </c>
      <c r="G423" t="str">
        <f t="shared" si="140"/>
        <v>0.777000777000777</v>
      </c>
      <c r="H423" t="str">
        <f t="shared" si="146"/>
        <v>3.19121163175914+3.88556894041683i</v>
      </c>
      <c r="I423" t="str">
        <f t="shared" si="147"/>
        <v>113.490034610931i</v>
      </c>
      <c r="J423" t="str">
        <f t="shared" si="141"/>
        <v>-16.4343516972286+24.8279878917643i</v>
      </c>
      <c r="K423" t="str">
        <f t="shared" si="148"/>
        <v>3.17842695389696-2.10389124692705i</v>
      </c>
      <c r="L423" t="str">
        <f t="shared" si="149"/>
        <v>0.184589601585269-0.109882115846524i</v>
      </c>
      <c r="M423" t="str">
        <f t="shared" si="150"/>
        <v>3.36301655548223-2.21377336277357i</v>
      </c>
      <c r="N423" t="str">
        <f t="shared" si="151"/>
        <v>-0.296102289054401i</v>
      </c>
      <c r="O423" t="str">
        <f t="shared" si="152"/>
        <v>0.95648108175451-0.291794345808348i</v>
      </c>
      <c r="P423" t="str">
        <f t="shared" si="153"/>
        <v>0.04351891824549+0.291794345808348i</v>
      </c>
      <c r="Q423" t="str">
        <f t="shared" si="154"/>
        <v>-0.04351891824549+0.00430794324605299i</v>
      </c>
      <c r="R423" t="str">
        <f t="shared" si="155"/>
        <v>-0.333008039639962-6.73796448453736i</v>
      </c>
      <c r="S423" t="str">
        <f t="shared" si="156"/>
        <v>0.0305977001371388i</v>
      </c>
      <c r="T423" t="str">
        <f t="shared" si="157"/>
        <v>0.206166216832565-0.01018928014016i</v>
      </c>
      <c r="U423" t="str">
        <f t="shared" si="158"/>
        <v>0.0000333333333333333-0.00390573862160778i</v>
      </c>
      <c r="V423" t="str">
        <f t="shared" si="159"/>
        <v>6.66666666666667E-06-0.0390573862160778i</v>
      </c>
      <c r="W423" t="str">
        <f t="shared" si="160"/>
        <v>0.0000276032866737387-0.00355069200130948i</v>
      </c>
      <c r="X423" t="str">
        <f t="shared" si="161"/>
        <v>0.000236692801521952-0.00353505862674592i</v>
      </c>
      <c r="Y423" t="str">
        <f t="shared" si="162"/>
        <v>0.009+0.18158405537749i</v>
      </c>
      <c r="Z423" t="str">
        <f t="shared" si="163"/>
        <v>-0.23678815291368-0.0282363458234195i</v>
      </c>
      <c r="AA423" t="str">
        <f t="shared" si="164"/>
        <v>3.48699608133593-67.2162826345528i</v>
      </c>
      <c r="AB423" t="str">
        <f t="shared" si="165"/>
        <v>0.972369047452944-0.0480570521026003i</v>
      </c>
      <c r="AC423" t="str">
        <f t="shared" si="166"/>
        <v>4.16370578278458-2.31422135786555i</v>
      </c>
      <c r="AD423" t="str">
        <f t="shared" si="167"/>
        <v>0.183318399485755+0.0903479551394918i</v>
      </c>
      <c r="AE423" t="str">
        <f t="shared" si="168"/>
        <v>-0.0408565291035666-0.0265695671406839i</v>
      </c>
      <c r="AF423" t="str">
        <f t="shared" si="169"/>
        <v>-9.14891912987797-3.23588667093528i</v>
      </c>
      <c r="AG423" t="str">
        <f t="shared" si="170"/>
        <v>1.02429774490809-0.0434651169588413i</v>
      </c>
      <c r="AH423" t="str">
        <f t="shared" si="171"/>
        <v>0.264965138298725+0.377631076200181i</v>
      </c>
      <c r="AI423">
        <f t="shared" si="172"/>
        <v>-6.7200438833934122</v>
      </c>
      <c r="AJ423">
        <f t="shared" si="173"/>
        <v>54.944550767014128</v>
      </c>
      <c r="AK423"/>
      <c r="AL423"/>
      <c r="AM423"/>
      <c r="AN423"/>
    </row>
    <row r="424" spans="1:40" x14ac:dyDescent="0.25">
      <c r="A424"/>
      <c r="B424">
        <f t="shared" si="174"/>
        <v>29000</v>
      </c>
      <c r="C424" s="237" t="str">
        <f t="shared" si="142"/>
        <v>-0.0000908753798672649+0.0844489553466649i</v>
      </c>
      <c r="D424" s="208" t="str">
        <f t="shared" si="143"/>
        <v>-5.95770266825161+0.647441990991098i</v>
      </c>
      <c r="E424" t="str">
        <f t="shared" si="144"/>
        <v>2870</v>
      </c>
      <c r="F424" t="str">
        <f t="shared" si="145"/>
        <v>0.777000777000777</v>
      </c>
      <c r="G424" t="str">
        <f t="shared" si="140"/>
        <v>0.777000777000777</v>
      </c>
      <c r="H424" t="str">
        <f t="shared" si="146"/>
        <v>3.20352041968331+3.89093482921998i</v>
      </c>
      <c r="I424" t="str">
        <f t="shared" si="147"/>
        <v>113.88273369263i</v>
      </c>
      <c r="J424" t="str">
        <f t="shared" si="141"/>
        <v>-16.5552133922837+24.9138978844693i</v>
      </c>
      <c r="K424" t="str">
        <f t="shared" si="148"/>
        <v>3.17091469178148-2.10706368046463i</v>
      </c>
      <c r="L424" t="str">
        <f t="shared" si="149"/>
        <v>0.184255398937666-0.110062698934462i</v>
      </c>
      <c r="M424" t="str">
        <f t="shared" si="150"/>
        <v>3.35517009071915-2.21712637939909i</v>
      </c>
      <c r="N424" t="str">
        <f t="shared" si="151"/>
        <v>-0.297126864449053i</v>
      </c>
      <c r="O424" t="str">
        <f t="shared" si="152"/>
        <v>0.956181614464573-0.292774179462471i</v>
      </c>
      <c r="P424" t="str">
        <f t="shared" si="153"/>
        <v>0.0438183855354271+0.292774179462471i</v>
      </c>
      <c r="Q424" t="str">
        <f t="shared" si="154"/>
        <v>-0.0438183855354271+0.00435268498658203i</v>
      </c>
      <c r="R424" t="str">
        <f t="shared" si="155"/>
        <v>-0.333005780623712-6.71461636774266i</v>
      </c>
      <c r="S424" t="str">
        <f t="shared" si="156"/>
        <v>0.0307035745320768i</v>
      </c>
      <c r="T424" t="str">
        <f t="shared" si="157"/>
        <v>0.20616272410129-0.0102244678049926i</v>
      </c>
      <c r="U424" t="str">
        <f t="shared" si="158"/>
        <v>0.0000333333333333334-0.00389227055739534i</v>
      </c>
      <c r="V424" t="str">
        <f t="shared" si="159"/>
        <v>6.66666666666667E-06-0.0389227055739534i</v>
      </c>
      <c r="W424" t="str">
        <f t="shared" si="160"/>
        <v>0.0000276032865412516-0.00353844837759888i</v>
      </c>
      <c r="X424" t="str">
        <f t="shared" si="161"/>
        <v>0.000235258205060172-0.00352295347579429i</v>
      </c>
      <c r="Y424" t="str">
        <f t="shared" si="162"/>
        <v>0.009+0.182212373908208i</v>
      </c>
      <c r="Z424" t="str">
        <f t="shared" si="163"/>
        <v>-0.235141507062445-0.0279518002861277i</v>
      </c>
      <c r="AA424" t="str">
        <f t="shared" si="164"/>
        <v>3.46157768906773-66.9767208785104i</v>
      </c>
      <c r="AB424" t="str">
        <f t="shared" si="165"/>
        <v>0.972352574221611-0.0482230123489542i</v>
      </c>
      <c r="AC424" t="str">
        <f t="shared" si="166"/>
        <v>4.15549176188917-2.31762495110094i</v>
      </c>
      <c r="AD424" t="str">
        <f t="shared" si="167"/>
        <v>0.183412464169025+0.0906892162338827i</v>
      </c>
      <c r="AE424" t="str">
        <f t="shared" si="168"/>
        <v>-0.0405929563784665-0.0264515075479863i</v>
      </c>
      <c r="AF424" t="str">
        <f t="shared" si="169"/>
        <v>-9.16122308793492-3.24349283822888i</v>
      </c>
      <c r="AG424" t="str">
        <f t="shared" si="170"/>
        <v>1.02428644539483-0.0433329842956583i</v>
      </c>
      <c r="AH424" t="str">
        <f t="shared" si="171"/>
        <v>0.263384445016188+0.3762661906811i</v>
      </c>
      <c r="AI424">
        <f t="shared" si="172"/>
        <v>-6.7582538635844758</v>
      </c>
      <c r="AJ424">
        <f t="shared" si="173"/>
        <v>55.008172798244615</v>
      </c>
      <c r="AK424"/>
      <c r="AL424"/>
      <c r="AM424"/>
      <c r="AN424"/>
    </row>
    <row r="425" spans="1:40" x14ac:dyDescent="0.25">
      <c r="A425"/>
      <c r="B425">
        <f t="shared" si="174"/>
        <v>29100</v>
      </c>
      <c r="C425" s="237" t="str">
        <f t="shared" si="142"/>
        <v>-0.0000902518806763912+0.0841587534196123i</v>
      </c>
      <c r="D425" s="208" t="str">
        <f t="shared" si="143"/>
        <v>-5.95769788809114+0.645217109550361i</v>
      </c>
      <c r="E425" t="str">
        <f t="shared" si="144"/>
        <v>2870</v>
      </c>
      <c r="F425" t="str">
        <f t="shared" si="145"/>
        <v>0.777000777000777</v>
      </c>
      <c r="G425" t="str">
        <f t="shared" si="140"/>
        <v>0.777000777000777</v>
      </c>
      <c r="H425" t="str">
        <f t="shared" si="146"/>
        <v>3.21582057916091+3.89625073051554i</v>
      </c>
      <c r="I425" t="str">
        <f t="shared" si="147"/>
        <v>114.275432774329i</v>
      </c>
      <c r="J425" t="str">
        <f t="shared" si="141"/>
        <v>-16.6764925716049+24.9998078771743i</v>
      </c>
      <c r="K425" t="str">
        <f t="shared" si="148"/>
        <v>3.16341175492522-2.11020072198654i</v>
      </c>
      <c r="L425" t="str">
        <f t="shared" si="149"/>
        <v>0.183921256107549-0.110241941105501i</v>
      </c>
      <c r="M425" t="str">
        <f t="shared" si="150"/>
        <v>3.34733301103277-2.22044266309204i</v>
      </c>
      <c r="N425" t="str">
        <f t="shared" si="151"/>
        <v>-0.298151439843705i</v>
      </c>
      <c r="O425" t="str">
        <f t="shared" si="152"/>
        <v>0.955881143418542-0.293753705775538i</v>
      </c>
      <c r="P425" t="str">
        <f t="shared" si="153"/>
        <v>0.044118856581458+0.293753705775538i</v>
      </c>
      <c r="Q425" t="str">
        <f t="shared" si="154"/>
        <v>-0.044118856581458+0.00439773406816701i</v>
      </c>
      <c r="R425" t="str">
        <f t="shared" si="155"/>
        <v>-0.333003513749443-6.69142832674512i</v>
      </c>
      <c r="S425" t="str">
        <f t="shared" si="156"/>
        <v>0.0308094489270151i</v>
      </c>
      <c r="T425" t="str">
        <f t="shared" si="157"/>
        <v>0.206159219281636-0.01025965474938i</v>
      </c>
      <c r="U425" t="str">
        <f t="shared" si="158"/>
        <v>0.0000333333333333333-0.0038788950571981i</v>
      </c>
      <c r="V425" t="str">
        <f t="shared" si="159"/>
        <v>6.66666666666667E-06-0.038788950571981i</v>
      </c>
      <c r="W425" t="str">
        <f t="shared" si="160"/>
        <v>0.0000276032864083063-0.00352628890299299i</v>
      </c>
      <c r="X425" t="str">
        <f t="shared" si="161"/>
        <v>0.000233838305008457-0.00351093065891659i</v>
      </c>
      <c r="Y425" t="str">
        <f t="shared" si="162"/>
        <v>0.009+0.182840692438926i</v>
      </c>
      <c r="Z425" t="str">
        <f t="shared" si="163"/>
        <v>-0.233512028277368-0.0276712126433129i</v>
      </c>
      <c r="AA425" t="str">
        <f t="shared" si="164"/>
        <v>3.43644062491799-66.7388856379941i</v>
      </c>
      <c r="AB425" t="str">
        <f t="shared" si="165"/>
        <v>0.972336043976255-0.0483889691973768i</v>
      </c>
      <c r="AC425" t="str">
        <f t="shared" si="166"/>
        <v>4.14728760618983-2.32099042887124i</v>
      </c>
      <c r="AD425" t="str">
        <f t="shared" si="167"/>
        <v>0.183506849040231+0.0910302604752699i</v>
      </c>
      <c r="AE425" t="str">
        <f t="shared" si="168"/>
        <v>-0.0403321388275859-0.026334517799494i</v>
      </c>
      <c r="AF425" t="str">
        <f t="shared" si="169"/>
        <v>-9.17351846725205-3.25103362096518i</v>
      </c>
      <c r="AG425" t="str">
        <f t="shared" si="170"/>
        <v>1.0242752440947-0.0432018855466198i</v>
      </c>
      <c r="AH425" t="str">
        <f t="shared" si="171"/>
        <v>0.261820579657393+0.374911401621611i</v>
      </c>
      <c r="AI425">
        <f t="shared" si="172"/>
        <v>-6.7962815753162715</v>
      </c>
      <c r="AJ425">
        <f t="shared" si="173"/>
        <v>55.071353832177174</v>
      </c>
      <c r="AK425"/>
      <c r="AL425"/>
      <c r="AM425"/>
      <c r="AN425"/>
    </row>
    <row r="426" spans="1:40" x14ac:dyDescent="0.25">
      <c r="A426"/>
      <c r="B426">
        <f t="shared" si="174"/>
        <v>29200</v>
      </c>
      <c r="C426" s="237" t="str">
        <f t="shared" si="142"/>
        <v>-0.0000896347763142159+0.0838705391701578i</v>
      </c>
      <c r="D426" s="208" t="str">
        <f t="shared" si="143"/>
        <v>-5.9576931569577+0.64300746697121i</v>
      </c>
      <c r="E426" t="str">
        <f t="shared" si="144"/>
        <v>2870</v>
      </c>
      <c r="F426" t="str">
        <f t="shared" si="145"/>
        <v>0.777000777000777</v>
      </c>
      <c r="G426" t="str">
        <f t="shared" si="140"/>
        <v>0.777000777000777</v>
      </c>
      <c r="H426" t="str">
        <f t="shared" si="146"/>
        <v>3.2281119008634+3.90151684094271i</v>
      </c>
      <c r="I426" t="str">
        <f t="shared" si="147"/>
        <v>114.668131856027i</v>
      </c>
      <c r="J426" t="str">
        <f t="shared" si="141"/>
        <v>-16.7981892351923+25.0857178698794i</v>
      </c>
      <c r="K426" t="str">
        <f t="shared" si="148"/>
        <v>3.15591826599581-2.11330257790436i</v>
      </c>
      <c r="L426" t="str">
        <f t="shared" si="149"/>
        <v>0.183587179016472-0.110419846290836i</v>
      </c>
      <c r="M426" t="str">
        <f t="shared" si="150"/>
        <v>3.33950544501228-2.2237224241952i</v>
      </c>
      <c r="N426" t="str">
        <f t="shared" si="151"/>
        <v>-0.299176015238357i</v>
      </c>
      <c r="O426" t="str">
        <f t="shared" si="152"/>
        <v>0.955579668931838-0.294732923719287i</v>
      </c>
      <c r="P426" t="str">
        <f t="shared" si="153"/>
        <v>0.044420331068162+0.294732923719287i</v>
      </c>
      <c r="Q426" t="str">
        <f t="shared" si="154"/>
        <v>-0.044420331068162+0.00444309151907002i</v>
      </c>
      <c r="R426" t="str">
        <f t="shared" si="155"/>
        <v>-0.333001239016622-6.66839871692244i</v>
      </c>
      <c r="S426" t="str">
        <f t="shared" si="156"/>
        <v>0.0309153233219532i</v>
      </c>
      <c r="T426" t="str">
        <f t="shared" si="157"/>
        <v>0.206155702373355-0.0102948409708099i</v>
      </c>
      <c r="U426" t="str">
        <f t="shared" si="158"/>
        <v>0.0000333333333333333-0.00386561117001592i</v>
      </c>
      <c r="V426" t="str">
        <f t="shared" si="159"/>
        <v>6.66666666666667E-06-0.0386561117001592i</v>
      </c>
      <c r="W426" t="str">
        <f t="shared" si="160"/>
        <v>0.0000276032862749036-0.00351421271294626i</v>
      </c>
      <c r="X426" t="str">
        <f t="shared" si="161"/>
        <v>0.00023243290153981-0.00349898934191334i</v>
      </c>
      <c r="Y426" t="str">
        <f t="shared" si="162"/>
        <v>0.009+0.183469010969644i</v>
      </c>
      <c r="Z426" t="str">
        <f t="shared" si="163"/>
        <v>-0.231899478132906-0.0273945135175902i</v>
      </c>
      <c r="AA426" t="str">
        <f t="shared" si="164"/>
        <v>3.41158069658757-66.5027580809402i</v>
      </c>
      <c r="AB426" t="str">
        <f t="shared" si="165"/>
        <v>0.972319456715705-0.0485549226360192i</v>
      </c>
      <c r="AC426" t="str">
        <f t="shared" si="166"/>
        <v>4.1390934497227-2.32431800790514i</v>
      </c>
      <c r="AD426" t="str">
        <f t="shared" si="167"/>
        <v>0.183601553970181+0.0913710888942549i</v>
      </c>
      <c r="AE426" t="str">
        <f t="shared" si="168"/>
        <v>-0.0400740380202449-0.0262185830830998i</v>
      </c>
      <c r="AF426" t="str">
        <f t="shared" si="169"/>
        <v>-9.1858050578211-3.2585093739715i</v>
      </c>
      <c r="AG426" t="str">
        <f t="shared" si="170"/>
        <v>1.02426413939453-0.0430718093795942i</v>
      </c>
      <c r="AH426" t="str">
        <f t="shared" si="171"/>
        <v>0.260273305577633+0.373566591979017i</v>
      </c>
      <c r="AI426">
        <f t="shared" si="172"/>
        <v>-6.8341286536312476</v>
      </c>
      <c r="AJ426">
        <f t="shared" si="173"/>
        <v>55.134096439246427</v>
      </c>
      <c r="AK426"/>
      <c r="AL426"/>
      <c r="AM426"/>
      <c r="AN426"/>
    </row>
    <row r="427" spans="1:40" x14ac:dyDescent="0.25">
      <c r="A427"/>
      <c r="B427">
        <f t="shared" si="174"/>
        <v>29300</v>
      </c>
      <c r="C427" s="237" t="str">
        <f t="shared" si="142"/>
        <v>-0.0000890239796286367+0.0835842922467458i</v>
      </c>
      <c r="D427" s="208" t="str">
        <f t="shared" si="143"/>
        <v>-5.95768847418312+0.640812907225051i</v>
      </c>
      <c r="E427" t="str">
        <f t="shared" si="144"/>
        <v>2870</v>
      </c>
      <c r="F427" t="str">
        <f t="shared" si="145"/>
        <v>0.777000777000777</v>
      </c>
      <c r="G427" t="str">
        <f t="shared" si="140"/>
        <v>0.777000777000777</v>
      </c>
      <c r="H427" t="str">
        <f t="shared" si="146"/>
        <v>3.24039417757153+3.90673335763893i</v>
      </c>
      <c r="I427" t="str">
        <f t="shared" si="147"/>
        <v>115.060830937726i</v>
      </c>
      <c r="J427" t="str">
        <f t="shared" si="141"/>
        <v>-16.9203033830459+25.1716278625844i</v>
      </c>
      <c r="K427" t="str">
        <f t="shared" si="148"/>
        <v>3.14843434594749-2.11636945396839i</v>
      </c>
      <c r="L427" t="str">
        <f t="shared" si="149"/>
        <v>0.183253173540666-0.110596418443099i</v>
      </c>
      <c r="M427" t="str">
        <f t="shared" si="150"/>
        <v>3.33168751948816-2.22696587241149i</v>
      </c>
      <c r="N427" t="str">
        <f t="shared" si="151"/>
        <v>-0.300200590633009i</v>
      </c>
      <c r="O427" t="str">
        <f t="shared" si="152"/>
        <v>0.955277191320935-0.29571183226578i</v>
      </c>
      <c r="P427" t="str">
        <f t="shared" si="153"/>
        <v>0.044722808679065+0.29571183226578i</v>
      </c>
      <c r="Q427" t="str">
        <f t="shared" si="154"/>
        <v>-0.044722808679065+0.00448875836722901i</v>
      </c>
      <c r="R427" t="str">
        <f t="shared" si="155"/>
        <v>-0.332998956424778-6.64552591610451i</v>
      </c>
      <c r="S427" t="str">
        <f t="shared" si="156"/>
        <v>0.0310211977168915i</v>
      </c>
      <c r="T427" t="str">
        <f t="shared" si="157"/>
        <v>0.206152173376205-0.0103300264667716i</v>
      </c>
      <c r="U427" t="str">
        <f t="shared" si="158"/>
        <v>0.0000333333333333334-0.00385241795783157i</v>
      </c>
      <c r="V427" t="str">
        <f t="shared" si="159"/>
        <v>6.66666666666667E-06-0.0385241795783157i</v>
      </c>
      <c r="W427" t="str">
        <f t="shared" si="160"/>
        <v>0.0000276032861410434-0.00350221895471572i</v>
      </c>
      <c r="X427" t="str">
        <f t="shared" si="161"/>
        <v>0.000231041798208155-0.00348712870177602i</v>
      </c>
      <c r="Y427" t="str">
        <f t="shared" si="162"/>
        <v>0.009+0.184097329500362i</v>
      </c>
      <c r="Z427" t="str">
        <f t="shared" si="163"/>
        <v>-0.230303622337571-0.0271216349957852i</v>
      </c>
      <c r="AA427" t="str">
        <f t="shared" si="164"/>
        <v>3.38699379044207-66.2683196509898i</v>
      </c>
      <c r="AB427" t="str">
        <f t="shared" si="165"/>
        <v>0.97230281243882-0.0487208726530398i</v>
      </c>
      <c r="AC427" t="str">
        <f t="shared" si="166"/>
        <v>4.13090942469323-2.32760790430767i</v>
      </c>
      <c r="AD427" t="str">
        <f t="shared" si="167"/>
        <v>0.183696578830303+0.091711702503568i</v>
      </c>
      <c r="AE427" t="str">
        <f t="shared" si="168"/>
        <v>-0.0398186161954941-0.0261036888583273i</v>
      </c>
      <c r="AF427" t="str">
        <f t="shared" si="169"/>
        <v>-9.19808265175465-3.26592045041388i</v>
      </c>
      <c r="AG427" t="str">
        <f t="shared" si="170"/>
        <v>1.02425312971242-0.0429427446289421i</v>
      </c>
      <c r="AH427" t="str">
        <f t="shared" si="171"/>
        <v>0.258742390276572+0.372231646557919i</v>
      </c>
      <c r="AI427">
        <f t="shared" si="172"/>
        <v>-6.8717967136735965</v>
      </c>
      <c r="AJ427">
        <f t="shared" si="173"/>
        <v>55.196403178621942</v>
      </c>
      <c r="AK427"/>
      <c r="AL427"/>
      <c r="AM427"/>
      <c r="AN427"/>
    </row>
    <row r="428" spans="1:40" x14ac:dyDescent="0.25">
      <c r="A428"/>
      <c r="B428">
        <f t="shared" si="174"/>
        <v>29400</v>
      </c>
      <c r="C428" s="237" t="str">
        <f t="shared" si="142"/>
        <v>-0.0000884194049472029+0.0832999925747119i</v>
      </c>
      <c r="D428" s="208" t="str">
        <f t="shared" si="143"/>
        <v>-5.95768383911055+0.638633276406125i</v>
      </c>
      <c r="E428" t="str">
        <f t="shared" si="144"/>
        <v>2870</v>
      </c>
      <c r="F428" t="str">
        <f t="shared" si="145"/>
        <v>0.777000777000777</v>
      </c>
      <c r="G428" t="str">
        <f t="shared" si="140"/>
        <v>0.777000777000777</v>
      </c>
      <c r="H428" t="str">
        <f t="shared" si="146"/>
        <v>3.25266720416835+3.91190047822082i</v>
      </c>
      <c r="I428" t="str">
        <f t="shared" si="147"/>
        <v>115.453530019425i</v>
      </c>
      <c r="J428" t="str">
        <f t="shared" si="141"/>
        <v>-17.0428350151656+25.2575378552896i</v>
      </c>
      <c r="K428" t="str">
        <f t="shared" si="148"/>
        <v>3.14096011403314-2.11940155526568i</v>
      </c>
      <c r="L428" t="str">
        <f t="shared" si="149"/>
        <v>0.182919245511082-0.110771661535914i</v>
      </c>
      <c r="M428" t="str">
        <f t="shared" si="150"/>
        <v>3.32387935954422-2.23017321680159i</v>
      </c>
      <c r="N428" t="str">
        <f t="shared" si="151"/>
        <v>-0.301225166027661i</v>
      </c>
      <c r="O428" t="str">
        <f t="shared" si="152"/>
        <v>0.954973710903362-0.296690430387403i</v>
      </c>
      <c r="P428" t="str">
        <f t="shared" si="153"/>
        <v>0.045026289096638+0.296690430387403i</v>
      </c>
      <c r="Q428" t="str">
        <f t="shared" si="154"/>
        <v>-0.045026289096638+0.00453473564025797i</v>
      </c>
      <c r="R428" t="str">
        <f t="shared" si="155"/>
        <v>-0.332996665973257-6.62280832419176i</v>
      </c>
      <c r="S428" t="str">
        <f t="shared" si="156"/>
        <v>0.0311270721118296i</v>
      </c>
      <c r="T428" t="str">
        <f t="shared" si="157"/>
        <v>0.206148632289942-0.0103652112347484i</v>
      </c>
      <c r="U428" t="str">
        <f t="shared" si="158"/>
        <v>0.0000333333333333333-0.00383931449538995i</v>
      </c>
      <c r="V428" t="str">
        <f t="shared" si="159"/>
        <v>6.66666666666667E-06-0.0383931449538995i</v>
      </c>
      <c r="W428" t="str">
        <f t="shared" si="160"/>
        <v>0.0000276032860067253-0.00349030678716043i</v>
      </c>
      <c r="X428" t="str">
        <f t="shared" si="161"/>
        <v>0.000229664801880036-0.00347534792650107i</v>
      </c>
      <c r="Y428" t="str">
        <f t="shared" si="162"/>
        <v>0.009+0.18472564803108i</v>
      </c>
      <c r="Z428" t="str">
        <f t="shared" si="163"/>
        <v>-0.228724230648073-0.0268525105928202i</v>
      </c>
      <c r="AA428" t="str">
        <f t="shared" si="164"/>
        <v>3.36267586973131-66.0355520624191i</v>
      </c>
      <c r="AB428" t="str">
        <f t="shared" si="165"/>
        <v>0.97228611114445-0.0488868192365688i</v>
      </c>
      <c r="AC428" t="str">
        <f t="shared" si="166"/>
        <v>4.12273566148854-2.33086033355673i</v>
      </c>
      <c r="AD428" t="str">
        <f t="shared" si="167"/>
        <v>0.183791923492635+0.0920521022983762i</v>
      </c>
      <c r="AE428" t="str">
        <f t="shared" si="168"/>
        <v>-0.0395658362481239-0.0259898208501946i</v>
      </c>
      <c r="AF428" t="str">
        <f t="shared" si="169"/>
        <v>-9.2103510432789-3.27326720181469i</v>
      </c>
      <c r="AG428" t="str">
        <f t="shared" si="170"/>
        <v>1.02424221349705-0.0428146802924416i</v>
      </c>
      <c r="AH428" t="str">
        <f t="shared" si="171"/>
        <v>0.257227605311204+0.370906451973198i</v>
      </c>
      <c r="AI428">
        <f t="shared" si="172"/>
        <v>-6.9092873509885058</v>
      </c>
      <c r="AJ428">
        <f t="shared" si="173"/>
        <v>55.258276598089779</v>
      </c>
      <c r="AK428"/>
      <c r="AL428"/>
      <c r="AM428"/>
      <c r="AN428"/>
    </row>
    <row r="429" spans="1:40" x14ac:dyDescent="0.25">
      <c r="A429"/>
      <c r="B429">
        <f t="shared" si="174"/>
        <v>29500</v>
      </c>
      <c r="C429" s="237" t="str">
        <f t="shared" si="142"/>
        <v>-0.0000878209680470693+0.0830176203515882i</v>
      </c>
      <c r="D429" s="208" t="str">
        <f t="shared" si="143"/>
        <v>-5.95767925109432+0.63646842269551i</v>
      </c>
      <c r="E429" t="str">
        <f t="shared" si="144"/>
        <v>2870</v>
      </c>
      <c r="F429" t="str">
        <f t="shared" si="145"/>
        <v>0.777000777000777</v>
      </c>
      <c r="G429" t="str">
        <f t="shared" si="140"/>
        <v>0.777000777000777</v>
      </c>
      <c r="H429" t="str">
        <f t="shared" si="146"/>
        <v>3.26493077763197+3.91701840076514i</v>
      </c>
      <c r="I429" t="str">
        <f t="shared" si="147"/>
        <v>115.846229101124i</v>
      </c>
      <c r="J429" t="str">
        <f t="shared" si="141"/>
        <v>-17.1657841315515+25.3434478479946i</v>
      </c>
      <c r="K429" t="str">
        <f t="shared" si="148"/>
        <v>3.13349568781662-2.12239908621841i</v>
      </c>
      <c r="L429" t="str">
        <f t="shared" si="149"/>
        <v>0.182585400713438-0.110945579563464i</v>
      </c>
      <c r="M429" t="str">
        <f t="shared" si="150"/>
        <v>3.31608108853006-2.23334466578187i</v>
      </c>
      <c r="N429" t="str">
        <f t="shared" si="151"/>
        <v>-0.302249741422313i</v>
      </c>
      <c r="O429" t="str">
        <f t="shared" si="152"/>
        <v>0.954669227997697-0.297668717056868i</v>
      </c>
      <c r="P429" t="str">
        <f t="shared" si="153"/>
        <v>0.045330772002303+0.297668717056868i</v>
      </c>
      <c r="Q429" t="str">
        <f t="shared" si="154"/>
        <v>-0.045330772002303+0.004581024365445i</v>
      </c>
      <c r="R429" t="str">
        <f t="shared" si="155"/>
        <v>-0.332994367661516-6.60024436278034i</v>
      </c>
      <c r="S429" t="str">
        <f t="shared" si="156"/>
        <v>0.0312329465067679i</v>
      </c>
      <c r="T429" t="str">
        <f t="shared" si="157"/>
        <v>0.206145079114315-0.0104003952722271i</v>
      </c>
      <c r="U429" t="str">
        <f t="shared" si="158"/>
        <v>0.0000333333333333333-0.00382629986998186i</v>
      </c>
      <c r="V429" t="str">
        <f t="shared" si="159"/>
        <v>6.66666666666667E-06-0.0382629986998186i</v>
      </c>
      <c r="W429" t="str">
        <f t="shared" si="160"/>
        <v>0.0000276032858719496-0.00347847538054467i</v>
      </c>
      <c r="X429" t="str">
        <f t="shared" si="161"/>
        <v>0.000228301722667859-0.00346364621490691i</v>
      </c>
      <c r="Y429" t="str">
        <f t="shared" si="162"/>
        <v>0.009+0.185353966561798i</v>
      </c>
      <c r="Z429" t="str">
        <f t="shared" si="163"/>
        <v>-0.227161076785508-0.0265870752166156i</v>
      </c>
      <c r="AA429" t="str">
        <f t="shared" si="164"/>
        <v>3.33862297285647-65.8044372951858i</v>
      </c>
      <c r="AB429" t="str">
        <f t="shared" si="165"/>
        <v>0.972269352831411-0.0490527623747528i</v>
      </c>
      <c r="AC429" t="str">
        <f t="shared" si="166"/>
        <v>4.11457228869008-2.3340755105003i</v>
      </c>
      <c r="AD429" t="str">
        <f t="shared" si="167"/>
        <v>0.183887587829802+0.0923922892565799i</v>
      </c>
      <c r="AE429" t="str">
        <f t="shared" si="168"/>
        <v>-0.0393156617150075-0.0258769650432357i</v>
      </c>
      <c r="AF429" t="str">
        <f t="shared" si="169"/>
        <v>-9.22261002872629-3.28054997806963i</v>
      </c>
      <c r="AG429" t="str">
        <f t="shared" si="170"/>
        <v>1.02423138922694-0.0426876055282821i</v>
      </c>
      <c r="AH429" t="str">
        <f t="shared" si="171"/>
        <v>0.25572872621092+0.369590896613864i</v>
      </c>
      <c r="AI429">
        <f t="shared" si="172"/>
        <v>-6.9466021418168333</v>
      </c>
      <c r="AJ429">
        <f t="shared" si="173"/>
        <v>55.31971923394088</v>
      </c>
      <c r="AK429"/>
      <c r="AL429"/>
      <c r="AM429"/>
      <c r="AN429"/>
    </row>
    <row r="430" spans="1:40" x14ac:dyDescent="0.25">
      <c r="A430"/>
      <c r="B430">
        <f t="shared" si="174"/>
        <v>29600</v>
      </c>
      <c r="C430" s="237" t="str">
        <f t="shared" si="142"/>
        <v>-0.0000872285861256664+0.0827371560425078i</v>
      </c>
      <c r="D430" s="208" t="str">
        <f t="shared" si="143"/>
        <v>-5.95767470949959+0.634318196325893i</v>
      </c>
      <c r="E430" t="str">
        <f t="shared" si="144"/>
        <v>2870</v>
      </c>
      <c r="F430" t="str">
        <f t="shared" si="145"/>
        <v>0.777000777000777</v>
      </c>
      <c r="G430" t="str">
        <f t="shared" si="140"/>
        <v>0.777000777000777</v>
      </c>
      <c r="H430" t="str">
        <f t="shared" si="146"/>
        <v>3.27718469702812+3.92208732378998i</v>
      </c>
      <c r="I430" t="str">
        <f t="shared" si="147"/>
        <v>116.238928182822i</v>
      </c>
      <c r="J430" t="str">
        <f t="shared" si="141"/>
        <v>-17.2891507322036+25.4293578406997i</v>
      </c>
      <c r="K430" t="str">
        <f t="shared" si="148"/>
        <v>3.12604118318502-2.12536225058189i</v>
      </c>
      <c r="L430" t="str">
        <f t="shared" si="149"/>
        <v>0.182251644888275-0.111118176540055i</v>
      </c>
      <c r="M430" t="str">
        <f t="shared" si="150"/>
        <v>3.3082928280733-2.23648042712194i</v>
      </c>
      <c r="N430" t="str">
        <f t="shared" si="151"/>
        <v>-0.303274316816965i</v>
      </c>
      <c r="O430" t="str">
        <f t="shared" si="152"/>
        <v>0.954363742923573-0.298646691247213i</v>
      </c>
      <c r="P430" t="str">
        <f t="shared" si="153"/>
        <v>0.045636257076427+0.298646691247213i</v>
      </c>
      <c r="Q430" t="str">
        <f t="shared" si="154"/>
        <v>-0.045636257076427+0.00462762556975199i</v>
      </c>
      <c r="R430" t="str">
        <f t="shared" si="155"/>
        <v>-0.332992061488832-6.5778324747965i</v>
      </c>
      <c r="S430" t="str">
        <f t="shared" si="156"/>
        <v>0.0313388209017062i</v>
      </c>
      <c r="T430" t="str">
        <f t="shared" si="157"/>
        <v>0.206141513849074-0.0104355785766884i</v>
      </c>
      <c r="U430" t="str">
        <f t="shared" si="158"/>
        <v>0.0000333333333333334-0.00381337318123192i</v>
      </c>
      <c r="V430" t="str">
        <f t="shared" si="159"/>
        <v>6.66666666666667E-06-0.0381337318123192i</v>
      </c>
      <c r="W430" t="str">
        <f t="shared" si="160"/>
        <v>0.0000276032857367166-0.00346672391634541i</v>
      </c>
      <c r="X430" t="str">
        <f t="shared" si="161"/>
        <v>0.000226952373864745-0.00345202277645514i</v>
      </c>
      <c r="Y430" t="str">
        <f t="shared" si="162"/>
        <v>0.009+0.185982285092516i</v>
      </c>
      <c r="Z430" t="str">
        <f t="shared" si="163"/>
        <v>-0.225613938353593-0.0263252651339821i</v>
      </c>
      <c r="AA430" t="str">
        <f t="shared" si="164"/>
        <v>3.31483121168262-65.5749575900829i</v>
      </c>
      <c r="AB430" t="str">
        <f t="shared" si="165"/>
        <v>0.972252537498522-0.0492187020557096i</v>
      </c>
      <c r="AC430" t="str">
        <f t="shared" si="166"/>
        <v>4.10641943308649-2.33725364935306i</v>
      </c>
      <c r="AD430" t="str">
        <f t="shared" si="167"/>
        <v>0.18398357171501+0.0927322643391036i</v>
      </c>
      <c r="AE430" t="str">
        <f t="shared" si="168"/>
        <v>-0.0390680567617828-0.0257651076756863i</v>
      </c>
      <c r="AF430" t="str">
        <f t="shared" si="169"/>
        <v>-9.23485940652771-3.28776912746409i</v>
      </c>
      <c r="AG430" t="str">
        <f t="shared" si="170"/>
        <v>1.02422065540976-0.0425615096521274i</v>
      </c>
      <c r="AH430" t="str">
        <f t="shared" si="171"/>
        <v>0.254245532394689+0.368284870607822i</v>
      </c>
      <c r="AI430">
        <f t="shared" si="172"/>
        <v>-6.9837426433834562</v>
      </c>
      <c r="AJ430">
        <f t="shared" si="173"/>
        <v>55.380733610864631</v>
      </c>
      <c r="AK430"/>
      <c r="AL430"/>
      <c r="AM430"/>
      <c r="AN430"/>
    </row>
    <row r="431" spans="1:40" x14ac:dyDescent="0.25">
      <c r="A431"/>
      <c r="B431">
        <f t="shared" si="174"/>
        <v>29700</v>
      </c>
      <c r="C431" s="237" t="str">
        <f t="shared" si="142"/>
        <v>-0.0000866421777720507+0.0824585803756968i</v>
      </c>
      <c r="D431" s="208" t="str">
        <f t="shared" si="143"/>
        <v>-5.95767021370221+0.632182449547009i</v>
      </c>
      <c r="E431" t="str">
        <f t="shared" si="144"/>
        <v>2870</v>
      </c>
      <c r="F431" t="str">
        <f t="shared" si="145"/>
        <v>0.777000777000777</v>
      </c>
      <c r="G431" t="str">
        <f t="shared" si="140"/>
        <v>0.777000777000777</v>
      </c>
      <c r="H431" t="str">
        <f t="shared" si="146"/>
        <v>3.28942876350268+3.92710744623624i</v>
      </c>
      <c r="I431" t="str">
        <f t="shared" si="147"/>
        <v>116.631627264521i</v>
      </c>
      <c r="J431" t="str">
        <f t="shared" si="141"/>
        <v>-17.4129348171219+25.5152678334047i</v>
      </c>
      <c r="K431" t="str">
        <f t="shared" si="148"/>
        <v>3.11859671436093-2.12829125144289i</v>
      </c>
      <c r="L431" t="str">
        <f t="shared" si="149"/>
        <v>0.181917983731013-0.111289456499689i</v>
      </c>
      <c r="M431" t="str">
        <f t="shared" si="150"/>
        <v>3.30051469809194-2.23958070794258i</v>
      </c>
      <c r="N431" t="str">
        <f t="shared" si="151"/>
        <v>-0.304298892211617i</v>
      </c>
      <c r="O431" t="str">
        <f t="shared" si="152"/>
        <v>0.954057256001675-0.299624351931806i</v>
      </c>
      <c r="P431" t="str">
        <f t="shared" si="153"/>
        <v>0.045942743998325+0.299624351931806i</v>
      </c>
      <c r="Q431" t="str">
        <f t="shared" si="154"/>
        <v>-0.045942743998325+0.00467454027981101i</v>
      </c>
      <c r="R431" t="str">
        <f t="shared" si="155"/>
        <v>-0.332989747454733-6.5555711241372i</v>
      </c>
      <c r="S431" t="str">
        <f t="shared" si="156"/>
        <v>0.0314446952966442i</v>
      </c>
      <c r="T431" t="str">
        <f t="shared" si="157"/>
        <v>0.206137936493974-0.0104707611456206i</v>
      </c>
      <c r="U431" t="str">
        <f t="shared" si="158"/>
        <v>0.0000333333333333333-0.00380053354089106i</v>
      </c>
      <c r="V431" t="str">
        <f t="shared" si="159"/>
        <v>6.66666666666667E-06-0.0380053354089106i</v>
      </c>
      <c r="W431" t="str">
        <f t="shared" si="160"/>
        <v>0.0000276032856010255-0.0034550515870635i</v>
      </c>
      <c r="X431" t="str">
        <f t="shared" si="161"/>
        <v>0.000225616571880868-0.00344047683107489i</v>
      </c>
      <c r="Y431" t="str">
        <f t="shared" si="162"/>
        <v>0.009+0.186610603623234i</v>
      </c>
      <c r="Z431" t="str">
        <f t="shared" si="163"/>
        <v>-0.224082596758853-0.0260670179374652i</v>
      </c>
      <c r="AA431" t="str">
        <f t="shared" si="164"/>
        <v>3.29129676989582-65.3470954439993i</v>
      </c>
      <c r="AB431" t="str">
        <f t="shared" si="165"/>
        <v>0.97223566514463-0.0493846382675932i</v>
      </c>
      <c r="AC431" t="str">
        <f t="shared" si="166"/>
        <v>4.09827721968622-2.34039496369378i</v>
      </c>
      <c r="AD431" t="str">
        <f t="shared" si="167"/>
        <v>0.18407987502202+0.0930720284901876i</v>
      </c>
      <c r="AE431" t="str">
        <f t="shared" si="168"/>
        <v>-0.0388229861698493-0.0256542352338205i</v>
      </c>
      <c r="AF431" t="str">
        <f t="shared" si="169"/>
        <v>-9.24709897720489-3.29492499668923i</v>
      </c>
      <c r="AG431" t="str">
        <f t="shared" si="170"/>
        <v>1.02421001058166-0.0424363821342385i</v>
      </c>
      <c r="AH431" t="str">
        <f t="shared" si="171"/>
        <v>0.252777807090191+0.366988265787467i</v>
      </c>
      <c r="AI431">
        <f t="shared" si="172"/>
        <v>-7.0207103941815108</v>
      </c>
      <c r="AJ431">
        <f t="shared" si="173"/>
        <v>55.441322241853754</v>
      </c>
      <c r="AK431"/>
      <c r="AL431"/>
      <c r="AM431"/>
      <c r="AN431"/>
    </row>
    <row r="432" spans="1:40" x14ac:dyDescent="0.25">
      <c r="A432"/>
      <c r="B432">
        <f t="shared" si="174"/>
        <v>29800</v>
      </c>
      <c r="C432" s="237" t="str">
        <f t="shared" si="142"/>
        <v>-0.0000860616629389355+0.0821818743380612i</v>
      </c>
      <c r="D432" s="208" t="str">
        <f t="shared" si="143"/>
        <v>-5.95766576308849+0.630061036591803i</v>
      </c>
      <c r="E432" t="str">
        <f t="shared" si="144"/>
        <v>2870</v>
      </c>
      <c r="F432" t="str">
        <f t="shared" si="145"/>
        <v>0.777000777000777</v>
      </c>
      <c r="G432" t="str">
        <f t="shared" si="140"/>
        <v>0.777000777000777</v>
      </c>
      <c r="H432" t="str">
        <f t="shared" si="146"/>
        <v>3.30166278027405+3.93207896744911i</v>
      </c>
      <c r="I432" t="str">
        <f t="shared" si="147"/>
        <v>117.02432634622i</v>
      </c>
      <c r="J432" t="str">
        <f t="shared" si="141"/>
        <v>-17.5371363863063+25.6011778261099i</v>
      </c>
      <c r="K432" t="str">
        <f t="shared" si="148"/>
        <v>3.11116239391456-2.1311862912175i</v>
      </c>
      <c r="L432" t="str">
        <f t="shared" si="149"/>
        <v>0.181584422892008-0.111459423495631i</v>
      </c>
      <c r="M432" t="str">
        <f t="shared" si="150"/>
        <v>3.29274681680657-2.24264571471313i</v>
      </c>
      <c r="N432" t="str">
        <f t="shared" si="151"/>
        <v>-0.305323467606268i</v>
      </c>
      <c r="O432" t="str">
        <f t="shared" si="152"/>
        <v>0.953749767553738-0.300601698084343i</v>
      </c>
      <c r="P432" t="str">
        <f t="shared" si="153"/>
        <v>0.046250232446262+0.300601698084343i</v>
      </c>
      <c r="Q432" t="str">
        <f t="shared" si="154"/>
        <v>-0.046250232446262+0.00472176952192499i</v>
      </c>
      <c r="R432" t="str">
        <f t="shared" si="155"/>
        <v>-0.3329874255588-6.53345879531797i</v>
      </c>
      <c r="S432" t="str">
        <f t="shared" si="156"/>
        <v>0.0315505696915825i</v>
      </c>
      <c r="T432" t="str">
        <f t="shared" si="157"/>
        <v>0.206134347048762-0.0105059429765136i</v>
      </c>
      <c r="U432" t="str">
        <f t="shared" si="158"/>
        <v>0.0000333333333333333-0.00378778007263304i</v>
      </c>
      <c r="V432" t="str">
        <f t="shared" si="159"/>
        <v>6.66666666666667E-06-0.0378778007263304i</v>
      </c>
      <c r="W432" t="str">
        <f t="shared" si="160"/>
        <v>0.0000276032854648769-0.00344345759603872i</v>
      </c>
      <c r="X432" t="str">
        <f t="shared" si="161"/>
        <v>0.000224294136181293-0.00342900760899084i</v>
      </c>
      <c r="Y432" t="str">
        <f t="shared" si="162"/>
        <v>0.009+0.187238922153952i</v>
      </c>
      <c r="Z432" t="str">
        <f t="shared" si="163"/>
        <v>-0.222566837132711-0.0258122725131166i</v>
      </c>
      <c r="AA432" t="str">
        <f t="shared" si="164"/>
        <v>3.26801590140296-65.1208336052833i</v>
      </c>
      <c r="AB432" t="str">
        <f t="shared" si="165"/>
        <v>0.972218735768541-0.0495505709985646i</v>
      </c>
      <c r="AC432" t="str">
        <f t="shared" si="166"/>
        <v>4.09014577173005-2.34349966646161i</v>
      </c>
      <c r="AD432" t="str">
        <f t="shared" si="167"/>
        <v>0.184176497625145+0.0934115826376584i</v>
      </c>
      <c r="AE432" t="str">
        <f t="shared" si="168"/>
        <v>-0.038580415323684-0.0255443344464361i</v>
      </c>
      <c r="AF432" t="str">
        <f t="shared" si="169"/>
        <v>-9.25932854336254-3.30201793085731i</v>
      </c>
      <c r="AG432" t="str">
        <f t="shared" si="170"/>
        <v>1.02419945330662-0.0423122125966653i</v>
      </c>
      <c r="AH432" t="str">
        <f t="shared" si="171"/>
        <v>0.25132533725498+0.365700975656097i</v>
      </c>
      <c r="AI432">
        <f t="shared" si="172"/>
        <v>-7.0575069142509701</v>
      </c>
      <c r="AJ432">
        <f t="shared" si="173"/>
        <v>55.50148762810732</v>
      </c>
      <c r="AK432"/>
      <c r="AL432"/>
      <c r="AM432"/>
      <c r="AN432"/>
    </row>
    <row r="433" spans="1:40" x14ac:dyDescent="0.25">
      <c r="A433"/>
      <c r="B433">
        <f t="shared" si="174"/>
        <v>29900</v>
      </c>
      <c r="C433" s="237" t="str">
        <f t="shared" si="142"/>
        <v>-0.0000854869629153748+0.0819070191708631i</v>
      </c>
      <c r="D433" s="208" t="str">
        <f t="shared" si="143"/>
        <v>-5.95766135705497+0.627953813643284i</v>
      </c>
      <c r="E433" t="str">
        <f t="shared" si="144"/>
        <v>2870</v>
      </c>
      <c r="F433" t="str">
        <f t="shared" si="145"/>
        <v>0.777000777000777</v>
      </c>
      <c r="G433" t="str">
        <f t="shared" si="140"/>
        <v>0.777000777000777</v>
      </c>
      <c r="H433" t="str">
        <f t="shared" si="146"/>
        <v>3.31388655262539+3.93700208715992i</v>
      </c>
      <c r="I433" t="str">
        <f t="shared" si="147"/>
        <v>117.417025427919i</v>
      </c>
      <c r="J433" t="str">
        <f t="shared" si="141"/>
        <v>-17.6617554397569+25.6870878188149i</v>
      </c>
      <c r="K433" t="str">
        <f t="shared" si="148"/>
        <v>3.10373833277599-2.13404757164946i</v>
      </c>
      <c r="L433" t="str">
        <f t="shared" si="149"/>
        <v>0.181250967976618-0.111628081599988i</v>
      </c>
      <c r="M433" t="str">
        <f t="shared" si="150"/>
        <v>3.28498930075261-2.24567565324945i</v>
      </c>
      <c r="N433" t="str">
        <f t="shared" si="151"/>
        <v>-0.30634804300092i</v>
      </c>
      <c r="O433" t="str">
        <f t="shared" si="152"/>
        <v>0.95344127790255-0.301578728678851i</v>
      </c>
      <c r="P433" t="str">
        <f t="shared" si="153"/>
        <v>0.04655872209745+0.301578728678851i</v>
      </c>
      <c r="Q433" t="str">
        <f t="shared" si="154"/>
        <v>-0.04655872209745+0.00476931432206901i</v>
      </c>
      <c r="R433" t="str">
        <f t="shared" si="155"/>
        <v>-0.332985095800232-6.51149399312854i</v>
      </c>
      <c r="S433" t="str">
        <f t="shared" si="156"/>
        <v>0.0316564440865206i</v>
      </c>
      <c r="T433" t="str">
        <f t="shared" si="157"/>
        <v>0.206130745513188-0.0105411240668448i</v>
      </c>
      <c r="U433" t="str">
        <f t="shared" si="158"/>
        <v>0.0000333333333333333-0.00377511191185501i</v>
      </c>
      <c r="V433" t="str">
        <f t="shared" si="159"/>
        <v>6.66666666666667E-06-0.0377511191185501i</v>
      </c>
      <c r="W433" t="str">
        <f t="shared" si="160"/>
        <v>0.0000276032853282707-0.00343194115726849i</v>
      </c>
      <c r="X433" t="str">
        <f t="shared" si="161"/>
        <v>0.000222984889225239-0.00341761435055446i</v>
      </c>
      <c r="Y433" t="str">
        <f t="shared" si="162"/>
        <v>0.009+0.18786724068467i</v>
      </c>
      <c r="Z433" t="str">
        <f t="shared" si="163"/>
        <v>-0.221066448255451-0.0255609690091606i</v>
      </c>
      <c r="AA433" t="str">
        <f t="shared" si="164"/>
        <v>3.24498492877354-64.8961550692074i</v>
      </c>
      <c r="AB433" t="str">
        <f t="shared" si="165"/>
        <v>0.972201749369075-0.0497165002367263i</v>
      </c>
      <c r="AC433" t="str">
        <f t="shared" si="166"/>
        <v>4.08202521070399-2.34656796995317i</v>
      </c>
      <c r="AD433" t="str">
        <f t="shared" si="167"/>
        <v>0.184273439399226+0.0937509276932182i</v>
      </c>
      <c r="AE433" t="str">
        <f t="shared" si="168"/>
        <v>-0.0383403101984565-0.0254353922794884i</v>
      </c>
      <c r="AF433" t="str">
        <f t="shared" si="169"/>
        <v>-9.27154790968036-3.30904827351664i</v>
      </c>
      <c r="AG433" t="str">
        <f t="shared" si="170"/>
        <v>1.02418898217581-0.0421889908104945i</v>
      </c>
      <c r="AH433" t="str">
        <f t="shared" si="171"/>
        <v>0.249887913499474+0.364422895355166i</v>
      </c>
      <c r="AI433">
        <f t="shared" si="172"/>
        <v>-7.0941337054525615</v>
      </c>
      <c r="AJ433">
        <f t="shared" si="173"/>
        <v>55.561232258950447</v>
      </c>
      <c r="AK433"/>
      <c r="AL433"/>
      <c r="AM433"/>
      <c r="AN433"/>
    </row>
    <row r="434" spans="1:40" x14ac:dyDescent="0.25">
      <c r="A434"/>
      <c r="B434">
        <f t="shared" si="174"/>
        <v>30000</v>
      </c>
      <c r="C434" s="237" t="str">
        <f t="shared" si="142"/>
        <v>-0.0000849180003000763+0.0816339963654781i</v>
      </c>
      <c r="D434" s="208" t="str">
        <f t="shared" si="143"/>
        <v>-5.95765699500826+0.625860638801999i</v>
      </c>
      <c r="E434" t="str">
        <f t="shared" si="144"/>
        <v>2870</v>
      </c>
      <c r="F434" t="str">
        <f t="shared" si="145"/>
        <v>0.777000777000777</v>
      </c>
      <c r="G434" t="str">
        <f t="shared" si="140"/>
        <v>0.777000777000777</v>
      </c>
      <c r="H434" t="str">
        <f t="shared" si="146"/>
        <v>3.32609988789671+3.94187700546806i</v>
      </c>
      <c r="I434" t="str">
        <f t="shared" si="147"/>
        <v>117.809724509617i</v>
      </c>
      <c r="J434" t="str">
        <f t="shared" si="141"/>
        <v>-17.7867919774736+25.7729978115199i</v>
      </c>
      <c r="K434" t="str">
        <f t="shared" si="148"/>
        <v>3.09632464024737-2.13687529380805i</v>
      </c>
      <c r="L434" t="str">
        <f t="shared" si="149"/>
        <v>0.180917624545269-0.111795434903284i</v>
      </c>
      <c r="M434" t="str">
        <f t="shared" si="150"/>
        <v>3.27724226479264-2.24867072871133i</v>
      </c>
      <c r="N434" t="str">
        <f t="shared" si="151"/>
        <v>-0.307372618395572i</v>
      </c>
      <c r="O434" t="str">
        <f t="shared" si="152"/>
        <v>0.95313178737195-0.302555442689686i</v>
      </c>
      <c r="P434" t="str">
        <f t="shared" si="153"/>
        <v>0.04686821262805+0.302555442689686i</v>
      </c>
      <c r="Q434" t="str">
        <f t="shared" si="154"/>
        <v>-0.04686821262805+0.00481717570588602i</v>
      </c>
      <c r="R434" t="str">
        <f t="shared" si="155"/>
        <v>-0.332982758178358-6.48967524229474i</v>
      </c>
      <c r="S434" t="str">
        <f t="shared" si="156"/>
        <v>0.0317623184814589i</v>
      </c>
      <c r="T434" t="str">
        <f t="shared" si="157"/>
        <v>0.206127131887004-0.0105763044140956i</v>
      </c>
      <c r="U434" t="str">
        <f t="shared" si="158"/>
        <v>0.0000333333333333334-0.00376252820548217i</v>
      </c>
      <c r="V434" t="str">
        <f t="shared" si="159"/>
        <v>6.66666666666667E-06-0.0376252820548217i</v>
      </c>
      <c r="W434" t="str">
        <f t="shared" si="160"/>
        <v>0.000027603285191207-0.00342050149523023i</v>
      </c>
      <c r="X434" t="str">
        <f t="shared" si="161"/>
        <v>0.000221688656406751-0.00340629630607861i</v>
      </c>
      <c r="Y434" t="str">
        <f t="shared" si="162"/>
        <v>0.009+0.188495559215388i</v>
      </c>
      <c r="Z434" t="str">
        <f t="shared" si="163"/>
        <v>-0.219581222481978-0.0253130488055304i</v>
      </c>
      <c r="AA434" t="str">
        <f t="shared" si="164"/>
        <v>3.22220024172191-64.6730430735332i</v>
      </c>
      <c r="AB434" t="str">
        <f t="shared" si="165"/>
        <v>0.972184705945063-0.0498824259701994i</v>
      </c>
      <c r="AC434" t="str">
        <f t="shared" si="166"/>
        <v>4.07391565635187-2.34960008581942i</v>
      </c>
      <c r="AD434" t="str">
        <f t="shared" si="167"/>
        <v>0.184370700219623+0.0940900645527025i</v>
      </c>
      <c r="AE434" t="str">
        <f t="shared" si="168"/>
        <v>-0.0381026373479451-0.0253273959308598i</v>
      </c>
      <c r="AF434" t="str">
        <f t="shared" si="169"/>
        <v>-9.28375688290497-3.31601636666606i</v>
      </c>
      <c r="AG434" t="str">
        <f t="shared" si="170"/>
        <v>1.02417859580697-0.042066706693162i</v>
      </c>
      <c r="AH434" t="str">
        <f t="shared" si="171"/>
        <v>0.248465330011876+0.363153921632273i</v>
      </c>
      <c r="AI434">
        <f t="shared" si="172"/>
        <v>-7.1305922517366991</v>
      </c>
      <c r="AJ434">
        <f t="shared" si="173"/>
        <v>55.620558611748244</v>
      </c>
      <c r="AK434"/>
      <c r="AL434"/>
      <c r="AM434"/>
      <c r="AN434"/>
    </row>
    <row r="435" spans="1:40" x14ac:dyDescent="0.25">
      <c r="A435"/>
      <c r="B435">
        <f t="shared" si="174"/>
        <v>30100</v>
      </c>
      <c r="C435" s="237" t="str">
        <f t="shared" si="142"/>
        <v>-0.0000843546989753414+0.0813627876592424i</v>
      </c>
      <c r="D435" s="208" t="str">
        <f t="shared" si="143"/>
        <v>-5.95765267636477+0.623781372054192i</v>
      </c>
      <c r="E435" t="str">
        <f t="shared" si="144"/>
        <v>2870</v>
      </c>
      <c r="F435" t="str">
        <f t="shared" si="145"/>
        <v>0.777000777000777</v>
      </c>
      <c r="G435" t="str">
        <f t="shared" si="140"/>
        <v>0.777000777000777</v>
      </c>
      <c r="H435" t="str">
        <f t="shared" si="146"/>
        <v>3.33830259547695+3.94670392282313i</v>
      </c>
      <c r="I435" t="str">
        <f t="shared" si="147"/>
        <v>118.202423591316i</v>
      </c>
      <c r="J435" t="str">
        <f t="shared" si="141"/>
        <v>-17.9122459994565+25.858907804225i</v>
      </c>
      <c r="K435" t="str">
        <f t="shared" si="148"/>
        <v>3.08892142401511-2.13966965808625i</v>
      </c>
      <c r="L435" t="str">
        <f t="shared" si="149"/>
        <v>0.180584398113525-0.111961487514043i</v>
      </c>
      <c r="M435" t="str">
        <f t="shared" si="150"/>
        <v>3.26950582212864-2.25163114560029i</v>
      </c>
      <c r="N435" t="str">
        <f t="shared" si="151"/>
        <v>-0.308397193790224i</v>
      </c>
      <c r="O435" t="str">
        <f t="shared" si="152"/>
        <v>0.952821296286826-0.30353183909154i</v>
      </c>
      <c r="P435" t="str">
        <f t="shared" si="153"/>
        <v>0.047178703713174+0.30353183909154i</v>
      </c>
      <c r="Q435" t="str">
        <f t="shared" si="154"/>
        <v>-0.047178703713174+0.00486535469868399i</v>
      </c>
      <c r="R435" t="str">
        <f t="shared" si="155"/>
        <v>-0.33298041269291-6.4680010871472i</v>
      </c>
      <c r="S435" t="str">
        <f t="shared" si="156"/>
        <v>0.031868192876397i</v>
      </c>
      <c r="T435" t="str">
        <f t="shared" si="157"/>
        <v>0.206123506169952-0.0106114840157599i</v>
      </c>
      <c r="U435" t="str">
        <f t="shared" si="158"/>
        <v>0.0000333333333333333-0.00375002811177624i</v>
      </c>
      <c r="V435" t="str">
        <f t="shared" si="159"/>
        <v>6.66666666666667E-06-0.0375002811177624i</v>
      </c>
      <c r="W435" t="str">
        <f t="shared" si="160"/>
        <v>0.0000276032850536855-0.00340913784470733i</v>
      </c>
      <c r="X435" t="str">
        <f t="shared" si="161"/>
        <v>0.000220405265996743-0.00339505273567538i</v>
      </c>
      <c r="Y435" t="str">
        <f t="shared" si="162"/>
        <v>0.009+0.189123877746106i</v>
      </c>
      <c r="Z435" t="str">
        <f t="shared" si="163"/>
        <v>-0.218110955669334-0.0250684544842435i</v>
      </c>
      <c r="AA435" t="str">
        <f t="shared" si="164"/>
        <v>3.19965829562842-64.4514810941668i</v>
      </c>
      <c r="AB435" t="str">
        <f t="shared" si="165"/>
        <v>0.972167605495289-0.0500483481871641i</v>
      </c>
      <c r="AC435" t="str">
        <f t="shared" si="166"/>
        <v>4.06581722668764-2.3525962250627i</v>
      </c>
      <c r="AD435" t="str">
        <f t="shared" si="167"/>
        <v>0.1844682799622+0.0944289940963481i</v>
      </c>
      <c r="AE435" t="str">
        <f t="shared" si="168"/>
        <v>-0.0378673638927366-0.0252203328252675i</v>
      </c>
      <c r="AF435" t="str">
        <f t="shared" si="169"/>
        <v>-9.29595527184172-3.32292255076894i</v>
      </c>
      <c r="AG435" t="str">
        <f t="shared" si="170"/>
        <v>1.02416829284381-0.0419453503058193i</v>
      </c>
      <c r="AH435" t="str">
        <f t="shared" si="171"/>
        <v>0.247057384484828+0.361893952809937i</v>
      </c>
      <c r="AI435">
        <f t="shared" si="172"/>
        <v>-7.1668840194080428</v>
      </c>
      <c r="AJ435">
        <f t="shared" si="173"/>
        <v>55.679469151834425</v>
      </c>
      <c r="AK435"/>
      <c r="AL435"/>
      <c r="AM435"/>
      <c r="AN435"/>
    </row>
    <row r="436" spans="1:40" x14ac:dyDescent="0.25">
      <c r="A436"/>
      <c r="B436">
        <f t="shared" si="174"/>
        <v>30200</v>
      </c>
      <c r="C436" s="237" t="str">
        <f t="shared" si="142"/>
        <v>-0.000083796984081608+0.0810933750313816i</v>
      </c>
      <c r="D436" s="208" t="str">
        <f t="shared" si="143"/>
        <v>-5.95764840055059+0.621715875240592i</v>
      </c>
      <c r="E436" t="str">
        <f t="shared" si="144"/>
        <v>2870</v>
      </c>
      <c r="F436" t="str">
        <f t="shared" si="145"/>
        <v>0.777000777000777</v>
      </c>
      <c r="G436" t="str">
        <f t="shared" si="140"/>
        <v>0.777000777000777</v>
      </c>
      <c r="H436" t="str">
        <f t="shared" si="146"/>
        <v>3.35049448679581+3.95148304000725i</v>
      </c>
      <c r="I436" t="str">
        <f t="shared" si="147"/>
        <v>118.595122673015i</v>
      </c>
      <c r="J436" t="str">
        <f t="shared" si="141"/>
        <v>-18.0381175057056+25.94481779693i</v>
      </c>
      <c r="K436" t="str">
        <f t="shared" si="148"/>
        <v>3.08152879016199-2.14243086419879i</v>
      </c>
      <c r="L436" t="str">
        <f t="shared" si="149"/>
        <v>0.180251294152162-0.112126243558372i</v>
      </c>
      <c r="M436" t="str">
        <f t="shared" si="150"/>
        <v>3.26178008431415-2.25455710775716i</v>
      </c>
      <c r="N436" t="str">
        <f t="shared" si="151"/>
        <v>-0.309421769184876i</v>
      </c>
      <c r="O436" t="str">
        <f t="shared" si="152"/>
        <v>0.952509804973118-0.304507916859435i</v>
      </c>
      <c r="P436" t="str">
        <f t="shared" si="153"/>
        <v>0.047490195026882+0.304507916859435i</v>
      </c>
      <c r="Q436" t="str">
        <f t="shared" si="154"/>
        <v>-0.047490195026882+0.004913852325441i</v>
      </c>
      <c r="R436" t="str">
        <f t="shared" si="155"/>
        <v>-0.332978059343092-6.44647009129705i</v>
      </c>
      <c r="S436" t="str">
        <f t="shared" si="156"/>
        <v>0.0319740672713353i</v>
      </c>
      <c r="T436" t="str">
        <f t="shared" si="157"/>
        <v>0.206119868361783-0.0106466628693147i</v>
      </c>
      <c r="U436" t="str">
        <f t="shared" si="158"/>
        <v>0.0000333333333333333-0.00373761080014784i</v>
      </c>
      <c r="V436" t="str">
        <f t="shared" si="159"/>
        <v>6.66666666666667E-06-0.0373761080014784i</v>
      </c>
      <c r="W436" t="str">
        <f t="shared" si="160"/>
        <v>0.0000276032849157062-0.00339784945061859i</v>
      </c>
      <c r="X436" t="str">
        <f t="shared" si="161"/>
        <v>0.000219134549086374-0.00338388290909715i</v>
      </c>
      <c r="Y436" t="str">
        <f t="shared" si="162"/>
        <v>0.009+0.189752196276823i</v>
      </c>
      <c r="Z436" t="str">
        <f t="shared" si="163"/>
        <v>-0.21665544710595-0.0248271298005961i</v>
      </c>
      <c r="AA436" t="str">
        <f t="shared" si="164"/>
        <v>3.17735561009938-64.2314528409163i</v>
      </c>
      <c r="AB436" t="str">
        <f t="shared" si="165"/>
        <v>0.972150448018577-0.0502142668757209i</v>
      </c>
      <c r="AC436" t="str">
        <f t="shared" si="166"/>
        <v>4.0577300380086-2.35555659803325i</v>
      </c>
      <c r="AD436" t="str">
        <f t="shared" si="167"/>
        <v>0.184566178503312+0.0947677171890564i</v>
      </c>
      <c r="AE436" t="str">
        <f t="shared" si="168"/>
        <v>-0.0376344575087128-0.025114190609307i</v>
      </c>
      <c r="AF436" t="str">
        <f t="shared" si="169"/>
        <v>-9.3081428873464-3.32976716476666i</v>
      </c>
      <c r="AG436" t="str">
        <f t="shared" si="170"/>
        <v>1.02415807195542-0.0418249118507619i</v>
      </c>
      <c r="AH436" t="str">
        <f t="shared" si="171"/>
        <v>0.245663878043884+0.360642888755145i</v>
      </c>
      <c r="AI436">
        <f t="shared" si="172"/>
        <v>-7.2030104573840612</v>
      </c>
      <c r="AJ436">
        <f t="shared" si="173"/>
        <v>55.737966332440813</v>
      </c>
      <c r="AK436"/>
      <c r="AL436"/>
      <c r="AM436"/>
      <c r="AN436"/>
    </row>
    <row r="437" spans="1:40" x14ac:dyDescent="0.25">
      <c r="A437"/>
      <c r="B437">
        <f t="shared" si="174"/>
        <v>30300</v>
      </c>
      <c r="C437" s="237" t="str">
        <f t="shared" si="142"/>
        <v>-0.0000832447819925734+0.0808257406990171i</v>
      </c>
      <c r="D437" s="208" t="str">
        <f t="shared" si="143"/>
        <v>-5.95764416700124+0.619664012025798i</v>
      </c>
      <c r="E437" t="str">
        <f t="shared" si="144"/>
        <v>2870</v>
      </c>
      <c r="F437" t="str">
        <f t="shared" si="145"/>
        <v>0.777000777000777</v>
      </c>
      <c r="G437" t="str">
        <f t="shared" si="140"/>
        <v>0.777000777000777</v>
      </c>
      <c r="H437" t="str">
        <f t="shared" si="146"/>
        <v>3.36267537531552+3.95621455811764i</v>
      </c>
      <c r="I437" t="str">
        <f t="shared" si="147"/>
        <v>118.987821754713i</v>
      </c>
      <c r="J437" t="str">
        <f t="shared" si="141"/>
        <v>-18.1644064962208+26.0307277896352i</v>
      </c>
      <c r="K437" t="str">
        <f t="shared" si="148"/>
        <v>3.07414684317932-2.14515911118003i</v>
      </c>
      <c r="L437" t="str">
        <f t="shared" si="149"/>
        <v>0.179918318087245-0.112289707179546i</v>
      </c>
      <c r="M437" t="str">
        <f t="shared" si="150"/>
        <v>3.25406516126657-2.25744881835958i</v>
      </c>
      <c r="N437" t="str">
        <f t="shared" si="151"/>
        <v>-0.310446344579528i</v>
      </c>
      <c r="O437" t="str">
        <f t="shared" si="152"/>
        <v>0.952197313757816-0.305483674968729i</v>
      </c>
      <c r="P437" t="str">
        <f t="shared" si="153"/>
        <v>0.047802686242184+0.305483674968729i</v>
      </c>
      <c r="Q437" t="str">
        <f t="shared" si="154"/>
        <v>-0.047802686242184+0.004962669610799i</v>
      </c>
      <c r="R437" t="str">
        <f t="shared" si="155"/>
        <v>-0.332975698128328-6.42508083731766i</v>
      </c>
      <c r="S437" t="str">
        <f t="shared" si="156"/>
        <v>0.0320799416662734i</v>
      </c>
      <c r="T437" t="str">
        <f t="shared" si="157"/>
        <v>0.206116218462242-0.0106818409722434i</v>
      </c>
      <c r="U437" t="str">
        <f t="shared" si="158"/>
        <v>0.0000333333333333334-0.00372527545097244i</v>
      </c>
      <c r="V437" t="str">
        <f t="shared" si="159"/>
        <v>6.66666666666667E-06-0.0372527545097244i</v>
      </c>
      <c r="W437" t="str">
        <f t="shared" si="160"/>
        <v>0.0000276032847772696-0.00338663556785072i</v>
      </c>
      <c r="X437" t="str">
        <f t="shared" si="161"/>
        <v>0.000217876339531688-0.00337278610558044i</v>
      </c>
      <c r="Y437" t="str">
        <f t="shared" si="162"/>
        <v>0.009+0.190380514807541i</v>
      </c>
      <c r="Z437" t="str">
        <f t="shared" si="163"/>
        <v>-0.215214499442514-0.0245890196551397i</v>
      </c>
      <c r="AA437" t="str">
        <f t="shared" si="164"/>
        <v>3.15528876756308-64.0129422533303i</v>
      </c>
      <c r="AB437" t="str">
        <f t="shared" si="165"/>
        <v>0.972133233513725-0.0503801820240003i</v>
      </c>
      <c r="AC437" t="str">
        <f t="shared" si="166"/>
        <v>4.04965420490761-2.3584814144262i</v>
      </c>
      <c r="AD437" t="str">
        <f t="shared" si="167"/>
        <v>0.184664395719793+0.0951062346806383i</v>
      </c>
      <c r="AE437" t="str">
        <f t="shared" si="168"/>
        <v>-0.0374038864158009-0.0250089571466143i</v>
      </c>
      <c r="AF437" t="str">
        <f t="shared" si="169"/>
        <v>-9.32031954231676-3.33655054609184i</v>
      </c>
      <c r="AG437" t="str">
        <f t="shared" si="170"/>
        <v>1.0241479318357-0.041705381668908i</v>
      </c>
      <c r="AH437" t="str">
        <f t="shared" si="171"/>
        <v>0.244284615177617+0.359400630849512i</v>
      </c>
      <c r="AI437">
        <f t="shared" si="172"/>
        <v>-7.2389729974515893</v>
      </c>
      <c r="AJ437">
        <f t="shared" si="173"/>
        <v>55.796052594631682</v>
      </c>
      <c r="AK437"/>
      <c r="AL437"/>
      <c r="AM437"/>
      <c r="AN437"/>
    </row>
    <row r="438" spans="1:40" x14ac:dyDescent="0.25">
      <c r="A438"/>
      <c r="B438">
        <f t="shared" si="174"/>
        <v>30400</v>
      </c>
      <c r="C438" s="237" t="str">
        <f t="shared" si="142"/>
        <v>-0.0000826980202908963+0.080559867113254i</v>
      </c>
      <c r="D438" s="208" t="str">
        <f t="shared" si="143"/>
        <v>-5.95763997516152+0.617625647868281i</v>
      </c>
      <c r="E438" t="str">
        <f t="shared" si="144"/>
        <v>2870</v>
      </c>
      <c r="F438" t="str">
        <f t="shared" si="145"/>
        <v>0.777000777000777</v>
      </c>
      <c r="G438" t="str">
        <f t="shared" si="140"/>
        <v>0.777000777000777</v>
      </c>
      <c r="H438" t="str">
        <f t="shared" si="146"/>
        <v>3.37484507652257+3.96089867854927i</v>
      </c>
      <c r="I438" t="str">
        <f t="shared" si="147"/>
        <v>119.380520836412i</v>
      </c>
      <c r="J438" t="str">
        <f t="shared" si="141"/>
        <v>-18.2911129710022+26.1166377823402i</v>
      </c>
      <c r="K438" t="str">
        <f t="shared" si="148"/>
        <v>3.06677568597917-2.1478545973823i</v>
      </c>
      <c r="L438" t="str">
        <f t="shared" si="149"/>
        <v>0.179585475300208-0.112451882537601i</v>
      </c>
      <c r="M438" t="str">
        <f t="shared" si="150"/>
        <v>3.24636116127938-2.2603064799199i</v>
      </c>
      <c r="N438" t="str">
        <f t="shared" si="151"/>
        <v>-0.31147091997418i</v>
      </c>
      <c r="O438" t="str">
        <f t="shared" si="152"/>
        <v>0.951883822968958-0.306459112395115i</v>
      </c>
      <c r="P438" t="str">
        <f t="shared" si="153"/>
        <v>0.048116177031042+0.306459112395115i</v>
      </c>
      <c r="Q438" t="str">
        <f t="shared" si="154"/>
        <v>-0.048116177031042+0.00501180757906505i</v>
      </c>
      <c r="R438" t="str">
        <f t="shared" si="155"/>
        <v>-0.332973329047999-6.40383192643249i</v>
      </c>
      <c r="S438" t="str">
        <f t="shared" si="156"/>
        <v>0.0321858160612117i</v>
      </c>
      <c r="T438" t="str">
        <f t="shared" si="157"/>
        <v>0.206112556471071-0.0107170183220282i</v>
      </c>
      <c r="U438" t="str">
        <f t="shared" si="158"/>
        <v>0.0000333333333333333-0.00371302125541002i</v>
      </c>
      <c r="V438" t="str">
        <f t="shared" si="159"/>
        <v>6.66666666666667E-06-0.0371302125541002i</v>
      </c>
      <c r="W438" t="str">
        <f t="shared" si="160"/>
        <v>0.0000276032846383753-0.00337549546109466i</v>
      </c>
      <c r="X438" t="str">
        <f t="shared" si="161"/>
        <v>0.000216630473899559-0.00336176161369313i</v>
      </c>
      <c r="Y438" t="str">
        <f t="shared" si="162"/>
        <v>0.009+0.191008833338259i</v>
      </c>
      <c r="Z438" t="str">
        <f t="shared" si="163"/>
        <v>-0.213787918624513-0.0243540700664324i</v>
      </c>
      <c r="AA438" t="str">
        <f t="shared" si="164"/>
        <v>3.13345441190265-63.7959334966349i</v>
      </c>
      <c r="AB438" t="str">
        <f t="shared" si="165"/>
        <v>0.972115961979516-0.0505460936201274i</v>
      </c>
      <c r="AC438" t="str">
        <f t="shared" si="166"/>
        <v>4.04158984028583-2.36137088327864i</v>
      </c>
      <c r="AD438" t="str">
        <f t="shared" si="167"/>
        <v>0.184762931488937+0.0954445474060705i</v>
      </c>
      <c r="AE438" t="str">
        <f t="shared" si="168"/>
        <v>-0.0371756193669971-0.0249046205131636i</v>
      </c>
      <c r="AF438" t="str">
        <f t="shared" si="169"/>
        <v>-9.33248505168409-3.34327303068099i</v>
      </c>
      <c r="AG438" t="str">
        <f t="shared" si="170"/>
        <v>1.02413787120279-0.0415867502373348i</v>
      </c>
      <c r="AH438" t="str">
        <f t="shared" si="171"/>
        <v>0.242919403669445+0.358167081960275i</v>
      </c>
      <c r="AI438">
        <f t="shared" si="172"/>
        <v>-7.2747730545160119</v>
      </c>
      <c r="AJ438">
        <f t="shared" si="173"/>
        <v>55.853730367246726</v>
      </c>
      <c r="AK438"/>
      <c r="AL438"/>
      <c r="AM438"/>
      <c r="AN438"/>
    </row>
    <row r="439" spans="1:40" x14ac:dyDescent="0.25">
      <c r="A439"/>
      <c r="B439">
        <f t="shared" si="174"/>
        <v>30500</v>
      </c>
      <c r="C439" s="237" t="str">
        <f t="shared" si="142"/>
        <v>-0.0000821566277444554+0.0802957369553469i</v>
      </c>
      <c r="D439" s="208" t="str">
        <f t="shared" si="143"/>
        <v>-5.95763582448533+0.615600649990993i</v>
      </c>
      <c r="E439" t="str">
        <f t="shared" si="144"/>
        <v>2870</v>
      </c>
      <c r="F439" t="str">
        <f t="shared" si="145"/>
        <v>0.777000777000777</v>
      </c>
      <c r="G439" t="str">
        <f t="shared" si="140"/>
        <v>0.777000777000777</v>
      </c>
      <c r="H439" t="str">
        <f t="shared" si="146"/>
        <v>3.38700340791925+3.96553560297778i</v>
      </c>
      <c r="I439" t="str">
        <f t="shared" si="147"/>
        <v>119.773219918111i</v>
      </c>
      <c r="J439" t="str">
        <f t="shared" si="141"/>
        <v>-18.4182369300498+26.2025477750453i</v>
      </c>
      <c r="K439" t="str">
        <f t="shared" si="148"/>
        <v>3.05941541990629-2.15051752047361i</v>
      </c>
      <c r="L439" t="str">
        <f t="shared" si="149"/>
        <v>0.179252771127936-0.112612773808924i</v>
      </c>
      <c r="M439" t="str">
        <f t="shared" si="150"/>
        <v>3.23866819103423-2.26313029428253i</v>
      </c>
      <c r="N439" t="str">
        <f t="shared" si="151"/>
        <v>-0.312495495368832i</v>
      </c>
      <c r="O439" t="str">
        <f t="shared" si="152"/>
        <v>0.951569332935633-0.307434228114624i</v>
      </c>
      <c r="P439" t="str">
        <f t="shared" si="153"/>
        <v>0.0484306670643671+0.307434228114624i</v>
      </c>
      <c r="Q439" t="str">
        <f t="shared" si="154"/>
        <v>-0.0484306670643671+0.00506126725420797i</v>
      </c>
      <c r="R439" t="str">
        <f t="shared" si="155"/>
        <v>-0.332970952101647-6.38272197820982i</v>
      </c>
      <c r="S439" t="str">
        <f t="shared" si="156"/>
        <v>0.0322916904561499i</v>
      </c>
      <c r="T439" t="str">
        <f t="shared" si="157"/>
        <v>0.206108882388016-0.0107521949161559i</v>
      </c>
      <c r="U439" t="str">
        <f t="shared" si="158"/>
        <v>0.0000333333333333334-0.00370084741522836i</v>
      </c>
      <c r="V439" t="str">
        <f t="shared" si="159"/>
        <v>6.66666666666667E-06-0.0370084741522835i</v>
      </c>
      <c r="W439" t="str">
        <f t="shared" si="160"/>
        <v>0.0000276032844990232-0.00336442840468474i</v>
      </c>
      <c r="X439" t="str">
        <f t="shared" si="161"/>
        <v>0.000215396791414835-0.00335080873118436i</v>
      </c>
      <c r="Y439" t="str">
        <f t="shared" si="162"/>
        <v>0.009+0.191637151868977i</v>
      </c>
      <c r="Z439" t="str">
        <f t="shared" si="163"/>
        <v>-0.212375513826319-0.024122228144525i</v>
      </c>
      <c r="AA439" t="str">
        <f t="shared" si="164"/>
        <v>3.11184924712298-63.5804109577494i</v>
      </c>
      <c r="AB439" t="str">
        <f t="shared" si="165"/>
        <v>0.972098633414752-0.0507120016522487i</v>
      </c>
      <c r="AC439" t="str">
        <f t="shared" si="166"/>
        <v>4.03353705536529-2.36422521296639i</v>
      </c>
      <c r="AD439" t="str">
        <f t="shared" si="167"/>
        <v>0.184861785688495+0.0957826561857364i</v>
      </c>
      <c r="AE439" t="str">
        <f t="shared" si="168"/>
        <v>-0.0369496256376442-0.0248011689926776i</v>
      </c>
      <c r="AF439" t="str">
        <f t="shared" si="169"/>
        <v>-9.34463923240458-3.34993495298679i</v>
      </c>
      <c r="AG439" t="str">
        <f t="shared" si="170"/>
        <v>1.02412788879854-0.0414690081668664i</v>
      </c>
      <c r="AH439" t="str">
        <f t="shared" si="171"/>
        <v>0.241568054531033+0.356942146411856i</v>
      </c>
      <c r="AI439">
        <f t="shared" si="172"/>
        <v>-7.3104120268483008</v>
      </c>
      <c r="AJ439">
        <f t="shared" si="173"/>
        <v>55.911002066844667</v>
      </c>
      <c r="AK439"/>
      <c r="AL439"/>
      <c r="AM439"/>
      <c r="AN439"/>
    </row>
    <row r="440" spans="1:40" x14ac:dyDescent="0.25">
      <c r="A440"/>
      <c r="B440">
        <f t="shared" si="174"/>
        <v>30600</v>
      </c>
      <c r="C440" s="237" t="str">
        <f t="shared" si="142"/>
        <v>-0.0000816205342831432+0.0800333331329371i</v>
      </c>
      <c r="D440" s="208" t="str">
        <f t="shared" si="143"/>
        <v>-5.95763171443546+0.613588887352518i</v>
      </c>
      <c r="E440" t="str">
        <f t="shared" si="144"/>
        <v>2870</v>
      </c>
      <c r="F440" t="str">
        <f t="shared" si="145"/>
        <v>0.777000777000777</v>
      </c>
      <c r="G440" t="str">
        <f t="shared" si="140"/>
        <v>0.777000777000777</v>
      </c>
      <c r="H440" t="str">
        <f t="shared" si="146"/>
        <v>3.39915018901511+3.97012553334256i</v>
      </c>
      <c r="I440" t="str">
        <f t="shared" si="147"/>
        <v>120.16591899981i</v>
      </c>
      <c r="J440" t="str">
        <f t="shared" si="141"/>
        <v>-18.5457783733635+26.2884577677503i</v>
      </c>
      <c r="K440" t="str">
        <f t="shared" si="148"/>
        <v>3.05206614475036-2.15314807743589i</v>
      </c>
      <c r="L440" t="str">
        <f t="shared" si="149"/>
        <v>0.178920210862853-0.112772385185849i</v>
      </c>
      <c r="M440" t="str">
        <f t="shared" si="150"/>
        <v>3.23098635561321-2.26592046262174i</v>
      </c>
      <c r="N440" t="str">
        <f t="shared" si="151"/>
        <v>-0.313520070763484i</v>
      </c>
      <c r="O440" t="str">
        <f t="shared" si="152"/>
        <v>0.951253843987978-0.308409021103624i</v>
      </c>
      <c r="P440" t="str">
        <f t="shared" si="153"/>
        <v>0.048746156012022+0.308409021103624i</v>
      </c>
      <c r="Q440" t="str">
        <f t="shared" si="154"/>
        <v>-0.048746156012022+0.00511104965985998i</v>
      </c>
      <c r="R440" t="str">
        <f t="shared" si="155"/>
        <v>-0.332968567288681-6.3617496302627i</v>
      </c>
      <c r="S440" t="str">
        <f t="shared" si="156"/>
        <v>0.032397564851088i</v>
      </c>
      <c r="T440" t="str">
        <f t="shared" si="157"/>
        <v>0.206105196212821-0.0107873707521089i</v>
      </c>
      <c r="U440" t="str">
        <f t="shared" si="158"/>
        <v>0.0000333333333333334-0.00368875314262957i</v>
      </c>
      <c r="V440" t="str">
        <f t="shared" si="159"/>
        <v>6.66666666666667E-06-0.0368875314262957i</v>
      </c>
      <c r="W440" t="str">
        <f t="shared" si="160"/>
        <v>0.0000276032843592136-0.00335343368244106i</v>
      </c>
      <c r="X440" t="str">
        <f t="shared" si="161"/>
        <v>0.000214175133908684-0.00333992676483741i</v>
      </c>
      <c r="Y440" t="str">
        <f t="shared" si="162"/>
        <v>0.009+0.192265470399695i</v>
      </c>
      <c r="Z440" t="str">
        <f t="shared" si="163"/>
        <v>-0.210977097386816-0.023893442065169i</v>
      </c>
      <c r="AA440" t="str">
        <f t="shared" si="164"/>
        <v>3.09047003605198-63.3663592413922i</v>
      </c>
      <c r="AB440" t="str">
        <f t="shared" si="165"/>
        <v>0.972081247818227-0.0508779061084902i</v>
      </c>
      <c r="AC440" t="str">
        <f t="shared" si="166"/>
        <v>4.02549595970158-2.3670446112009i</v>
      </c>
      <c r="AD440" t="str">
        <f t="shared" si="167"/>
        <v>0.184960958196658+0.0961205618256661i</v>
      </c>
      <c r="AE440" t="str">
        <f t="shared" si="168"/>
        <v>-0.0367258750149621-0.024698591072159i</v>
      </c>
      <c r="AF440" t="str">
        <f t="shared" si="169"/>
        <v>-9.35678190345057-3.35653664599004i</v>
      </c>
      <c r="AG440" t="str">
        <f t="shared" si="170"/>
        <v>1.024117983388-0.0413521461997141i</v>
      </c>
      <c r="AH440" t="str">
        <f t="shared" si="171"/>
        <v>0.240230381937276+0.355725729958142i</v>
      </c>
      <c r="AI440">
        <f t="shared" si="172"/>
        <v>-7.3458912963266974</v>
      </c>
      <c r="AJ440">
        <f t="shared" si="173"/>
        <v>55.96787009765454</v>
      </c>
      <c r="AK440"/>
      <c r="AL440"/>
      <c r="AM440"/>
      <c r="AN440"/>
    </row>
    <row r="441" spans="1:40" x14ac:dyDescent="0.25">
      <c r="A441"/>
      <c r="B441">
        <f t="shared" si="174"/>
        <v>30700</v>
      </c>
      <c r="C441" s="237" t="str">
        <f t="shared" si="142"/>
        <v>-0.0000810896709761949+0.0797726387763661i</v>
      </c>
      <c r="D441" s="208" t="str">
        <f t="shared" si="143"/>
        <v>-5.95762764448344+0.611590230618807i</v>
      </c>
      <c r="E441" t="str">
        <f t="shared" si="144"/>
        <v>2870</v>
      </c>
      <c r="F441" t="str">
        <f t="shared" si="145"/>
        <v>0.777000777000777</v>
      </c>
      <c r="G441" t="str">
        <f t="shared" si="140"/>
        <v>0.777000777000777</v>
      </c>
      <c r="H441" t="str">
        <f t="shared" si="146"/>
        <v>3.4112852413183+3.97466867182999i</v>
      </c>
      <c r="I441" t="str">
        <f t="shared" si="147"/>
        <v>120.558618081508i</v>
      </c>
      <c r="J441" t="str">
        <f t="shared" si="141"/>
        <v>-18.6737373009434+26.3743677604554i</v>
      </c>
      <c r="K441" t="str">
        <f t="shared" si="148"/>
        <v>3.04472795875795-2.1557464645629i</v>
      </c>
      <c r="L441" t="str">
        <f t="shared" si="149"/>
        <v>0.178587799753011-0.112930720876257i</v>
      </c>
      <c r="M441" t="str">
        <f t="shared" si="150"/>
        <v>3.22331575851096-2.26867718543916i</v>
      </c>
      <c r="N441" t="str">
        <f t="shared" si="151"/>
        <v>-0.314544646158136i</v>
      </c>
      <c r="O441" t="str">
        <f t="shared" si="152"/>
        <v>0.95093735645718-0.30938349033882i</v>
      </c>
      <c r="P441" t="str">
        <f t="shared" si="153"/>
        <v>0.04906264354282+0.30938349033882i</v>
      </c>
      <c r="Q441" t="str">
        <f t="shared" si="154"/>
        <v>-0.04906264354282+0.00516115581931598i</v>
      </c>
      <c r="R441" t="str">
        <f t="shared" si="155"/>
        <v>-0.332966174608299-6.34091353795515i</v>
      </c>
      <c r="S441" t="str">
        <f t="shared" si="156"/>
        <v>0.0325034392460263i</v>
      </c>
      <c r="T441" t="str">
        <f t="shared" si="157"/>
        <v>0.206101497945231-0.0108225458273626i</v>
      </c>
      <c r="U441" t="str">
        <f t="shared" si="158"/>
        <v>0.0000333333333333333-0.00367673766008028i</v>
      </c>
      <c r="V441" t="str">
        <f t="shared" si="159"/>
        <v>6.66666666666667E-06-0.0367673766008028i</v>
      </c>
      <c r="W441" t="str">
        <f t="shared" si="160"/>
        <v>0.0000276032842189461-0.00334251058751511i</v>
      </c>
      <c r="X441" t="str">
        <f t="shared" si="161"/>
        <v>0.000212965345768118-0.0033291150303254i</v>
      </c>
      <c r="Y441" t="str">
        <f t="shared" si="162"/>
        <v>0.009+0.192893788930413i</v>
      </c>
      <c r="Z441" t="str">
        <f t="shared" si="163"/>
        <v>-0.209592484746526-0.0236676610447223i</v>
      </c>
      <c r="AA441" t="str">
        <f t="shared" si="164"/>
        <v>3.06931359907442-63.1537631662651i</v>
      </c>
      <c r="AB441" t="str">
        <f t="shared" si="165"/>
        <v>0.972063805188736-0.0510438069769448i</v>
      </c>
      <c r="AC441" t="str">
        <f t="shared" si="166"/>
        <v>4.01746666119643-2.36982928502604i</v>
      </c>
      <c r="AD441" t="str">
        <f t="shared" si="167"/>
        <v>0.185060448892045+0.0964582651177704i</v>
      </c>
      <c r="AE441" t="str">
        <f t="shared" si="168"/>
        <v>-0.0365043377878219-0.0245968754375337i</v>
      </c>
      <c r="AF441" t="str">
        <f t="shared" si="169"/>
        <v>-9.36891288580174-3.36307844121118i</v>
      </c>
      <c r="AG441" t="str">
        <f t="shared" si="170"/>
        <v>1.02410815375886-0.0412361552071646i</v>
      </c>
      <c r="AH441" t="str">
        <f t="shared" si="171"/>
        <v>0.238906203162817+0.354517739755394i</v>
      </c>
      <c r="AI441">
        <f t="shared" si="172"/>
        <v>-7.3812122286743467</v>
      </c>
      <c r="AJ441">
        <f t="shared" si="173"/>
        <v>56.024336851529732</v>
      </c>
      <c r="AK441"/>
      <c r="AL441"/>
      <c r="AM441"/>
      <c r="AN441"/>
    </row>
    <row r="442" spans="1:40" x14ac:dyDescent="0.25">
      <c r="A442"/>
      <c r="B442">
        <f t="shared" si="174"/>
        <v>30800</v>
      </c>
      <c r="C442" s="237" t="str">
        <f t="shared" si="142"/>
        <v>-0.0000805639700100326+0.0795136372350622i</v>
      </c>
      <c r="D442" s="208" t="str">
        <f t="shared" si="143"/>
        <v>-5.95762361410937+0.609604552135477i</v>
      </c>
      <c r="E442" t="str">
        <f t="shared" si="144"/>
        <v>2870</v>
      </c>
      <c r="F442" t="str">
        <f t="shared" si="145"/>
        <v>0.777000777000777</v>
      </c>
      <c r="G442" t="str">
        <f t="shared" si="140"/>
        <v>0.777000777000777</v>
      </c>
      <c r="H442" t="str">
        <f t="shared" si="146"/>
        <v>3.42340838832688+3.97916522085692i</v>
      </c>
      <c r="I442" t="str">
        <f t="shared" si="147"/>
        <v>120.951317163207i</v>
      </c>
      <c r="J442" t="str">
        <f t="shared" si="141"/>
        <v>-18.8021137127895+26.4602777531605i</v>
      </c>
      <c r="K442" t="str">
        <f t="shared" si="148"/>
        <v>3.03740095864472-2.15831287745846i</v>
      </c>
      <c r="L442" t="str">
        <f t="shared" si="149"/>
        <v>0.178255543002184-0.113087785103178i</v>
      </c>
      <c r="M442" t="str">
        <f t="shared" si="150"/>
        <v>3.2156565016469-2.27140066256164i</v>
      </c>
      <c r="N442" t="str">
        <f t="shared" si="151"/>
        <v>-0.315569221552788i</v>
      </c>
      <c r="O442" t="str">
        <f t="shared" si="152"/>
        <v>0.950619870675472-0.310357634797259i</v>
      </c>
      <c r="P442" t="str">
        <f t="shared" si="153"/>
        <v>0.049380129324528+0.310357634797259i</v>
      </c>
      <c r="Q442" t="str">
        <f t="shared" si="154"/>
        <v>-0.049380129324528+0.00521158675552902i</v>
      </c>
      <c r="R442" t="str">
        <f t="shared" si="155"/>
        <v>-0.332963774060005-6.32021237411379i</v>
      </c>
      <c r="S442" t="str">
        <f t="shared" si="156"/>
        <v>0.0326093136409644i</v>
      </c>
      <c r="T442" t="str">
        <f t="shared" si="157"/>
        <v>0.206097787584981-0.0108577201394019i</v>
      </c>
      <c r="U442" t="str">
        <f t="shared" si="158"/>
        <v>0.0000333333333333333-0.00366480020014496i</v>
      </c>
      <c r="V442" t="str">
        <f t="shared" si="159"/>
        <v>6.66666666666667E-06-0.0366480020014496i</v>
      </c>
      <c r="W442" t="str">
        <f t="shared" si="160"/>
        <v>0.0000276032840782213-0.00333165842223822i</v>
      </c>
      <c r="X442" t="str">
        <f t="shared" si="161"/>
        <v>0.000211767273886639-0.00331837285206969i</v>
      </c>
      <c r="Y442" t="str">
        <f t="shared" si="162"/>
        <v>0.009+0.193522107461131i</v>
      </c>
      <c r="Z442" t="str">
        <f t="shared" si="163"/>
        <v>-0.208221494386192-0.0234448353157295i</v>
      </c>
      <c r="AA442" t="str">
        <f t="shared" si="164"/>
        <v>3.04837681289774-62.9426077613207i</v>
      </c>
      <c r="AB442" t="str">
        <f t="shared" si="165"/>
        <v>0.97204630552503-0.0512097042457502i</v>
      </c>
      <c r="AC442" t="str">
        <f t="shared" si="166"/>
        <v>4.00944926611003-2.37257944081541i</v>
      </c>
      <c r="AD442" t="str">
        <f t="shared" si="167"/>
        <v>0.185160257653687+0.096795766840069i</v>
      </c>
      <c r="AE442" t="str">
        <f t="shared" si="168"/>
        <v>-0.0362849847367577-0.0244960109694052i</v>
      </c>
      <c r="AF442" t="str">
        <f t="shared" si="169"/>
        <v>-9.38103200243625-3.36956066872144i</v>
      </c>
      <c r="AG442" t="str">
        <f t="shared" si="170"/>
        <v>1.02409839872101-0.0411210261873182i</v>
      </c>
      <c r="AH442" t="str">
        <f t="shared" si="171"/>
        <v>0.237595338520025+0.353318084335756i</v>
      </c>
      <c r="AI442">
        <f t="shared" si="172"/>
        <v>-7.4163761736935143</v>
      </c>
      <c r="AJ442">
        <f t="shared" si="173"/>
        <v>56.080404707907391</v>
      </c>
      <c r="AK442"/>
      <c r="AL442"/>
      <c r="AM442"/>
      <c r="AN442"/>
    </row>
    <row r="443" spans="1:40" x14ac:dyDescent="0.25">
      <c r="A443"/>
      <c r="B443">
        <f t="shared" si="174"/>
        <v>30900</v>
      </c>
      <c r="C443" s="237" t="str">
        <f t="shared" si="142"/>
        <v>-0.000080043364666602+0.0792563120739926i</v>
      </c>
      <c r="D443" s="208" t="str">
        <f t="shared" si="143"/>
        <v>-5.95761962280174+0.60763172590061i</v>
      </c>
      <c r="E443" t="str">
        <f t="shared" si="144"/>
        <v>2870</v>
      </c>
      <c r="F443" t="str">
        <f t="shared" si="145"/>
        <v>0.777000777000777</v>
      </c>
      <c r="G443" t="str">
        <f t="shared" si="140"/>
        <v>0.777000777000777</v>
      </c>
      <c r="H443" t="str">
        <f t="shared" si="146"/>
        <v>3.43551945551994+3.9836153830543i</v>
      </c>
      <c r="I443" t="str">
        <f t="shared" si="147"/>
        <v>121.344016244906i</v>
      </c>
      <c r="J443" t="str">
        <f t="shared" si="141"/>
        <v>-18.9309076089017+26.5461877458656i</v>
      </c>
      <c r="K443" t="str">
        <f t="shared" si="148"/>
        <v>3.03008523960728-2.16084751103427i</v>
      </c>
      <c r="L443" t="str">
        <f t="shared" si="149"/>
        <v>0.177923445769959-0.113243582104392i</v>
      </c>
      <c r="M443" t="str">
        <f t="shared" si="150"/>
        <v>3.20800868537724-2.27409109313866i</v>
      </c>
      <c r="N443" t="str">
        <f t="shared" si="151"/>
        <v>-0.316593796947439i</v>
      </c>
      <c r="O443" t="str">
        <f t="shared" si="152"/>
        <v>0.950301386976138-0.311331453456327i</v>
      </c>
      <c r="P443" t="str">
        <f t="shared" si="153"/>
        <v>0.049698613023862+0.311331453456327i</v>
      </c>
      <c r="Q443" t="str">
        <f t="shared" si="154"/>
        <v>-0.049698613023862+0.00526234349111199i</v>
      </c>
      <c r="R443" t="str">
        <f t="shared" si="155"/>
        <v>-0.332961365643124-6.2996448287458i</v>
      </c>
      <c r="S443" t="str">
        <f t="shared" si="156"/>
        <v>0.0327151880359027i</v>
      </c>
      <c r="T443" t="str">
        <f t="shared" si="157"/>
        <v>0.206094065131821-0.0108928936857058i</v>
      </c>
      <c r="U443" t="str">
        <f t="shared" si="158"/>
        <v>0.0000333333333333334-0.00365294000532249i</v>
      </c>
      <c r="V443" t="str">
        <f t="shared" si="159"/>
        <v>6.66666666666667E-06-0.0365294000532249i</v>
      </c>
      <c r="W443" t="str">
        <f t="shared" si="160"/>
        <v>0.0000276032839370387-0.00332087649797301i</v>
      </c>
      <c r="X443" t="str">
        <f t="shared" si="161"/>
        <v>0.000210580767615999-0.00330769956310102i</v>
      </c>
      <c r="Y443" t="str">
        <f t="shared" si="162"/>
        <v>0.009+0.194150425991849i</v>
      </c>
      <c r="Z443" t="str">
        <f t="shared" si="163"/>
        <v>-0.206863947766762-0.0232249161031582i</v>
      </c>
      <c r="AA443" t="str">
        <f t="shared" si="164"/>
        <v>3.02765660934881-62.7328782621057i</v>
      </c>
      <c r="AB443" t="str">
        <f t="shared" si="165"/>
        <v>0.972028748825931-0.0513755979030163i</v>
      </c>
      <c r="AC443" t="str">
        <f t="shared" si="166"/>
        <v>4.00144387907404-2.37529528426909i</v>
      </c>
      <c r="AD443" t="str">
        <f t="shared" si="167"/>
        <v>0.185260384361026+0.097133067756919i</v>
      </c>
      <c r="AE443" t="str">
        <f t="shared" si="168"/>
        <v>-0.0360677871242127-0.0243959867389163i</v>
      </c>
      <c r="AF443" t="str">
        <f t="shared" si="169"/>
        <v>-9.39313907832168-3.37598365715369i</v>
      </c>
      <c r="AG443" t="str">
        <f t="shared" si="170"/>
        <v>1.02408871710597-0.0410067502628767i</v>
      </c>
      <c r="AH443" t="str">
        <f t="shared" si="171"/>
        <v>0.236297611298473+0.352126673581434i</v>
      </c>
      <c r="AI443">
        <f t="shared" si="172"/>
        <v>-7.4513844654941508</v>
      </c>
      <c r="AJ443">
        <f t="shared" si="173"/>
        <v>56.13607603377087</v>
      </c>
      <c r="AK443"/>
      <c r="AL443"/>
      <c r="AM443"/>
      <c r="AN443"/>
    </row>
    <row r="444" spans="1:40" x14ac:dyDescent="0.25">
      <c r="A444"/>
      <c r="B444">
        <f t="shared" si="174"/>
        <v>31000</v>
      </c>
      <c r="C444" s="237" t="str">
        <f t="shared" si="142"/>
        <v>-0.0000795277893022059+0.0790006470701886i</v>
      </c>
      <c r="D444" s="208" t="str">
        <f t="shared" si="143"/>
        <v>-5.95761567005727+0.605671627538113i</v>
      </c>
      <c r="E444" t="str">
        <f t="shared" si="144"/>
        <v>2870</v>
      </c>
      <c r="F444" t="str">
        <f t="shared" si="145"/>
        <v>0.777000777000777</v>
      </c>
      <c r="G444" t="str">
        <f t="shared" si="140"/>
        <v>0.777000777000777</v>
      </c>
      <c r="H444" t="str">
        <f t="shared" si="146"/>
        <v>3.44761827034874+3.988019361251i</v>
      </c>
      <c r="I444" t="str">
        <f t="shared" si="147"/>
        <v>121.736715326604i</v>
      </c>
      <c r="J444" t="str">
        <f t="shared" si="141"/>
        <v>-19.0601189892801+26.6320977385706i</v>
      </c>
      <c r="K444" t="str">
        <f t="shared" si="148"/>
        <v>3.02278089533527-2.16335055950816i</v>
      </c>
      <c r="L444" t="str">
        <f t="shared" si="149"/>
        <v>0.177591513171841-0.113398116132042i</v>
      </c>
      <c r="M444" t="str">
        <f t="shared" si="150"/>
        <v>3.20037240850711-2.2767486756402i</v>
      </c>
      <c r="N444" t="str">
        <f t="shared" si="151"/>
        <v>-0.317618372342091i</v>
      </c>
      <c r="O444" t="str">
        <f t="shared" si="152"/>
        <v>0.949981905693505-0.312304945293757i</v>
      </c>
      <c r="P444" t="str">
        <f t="shared" si="153"/>
        <v>0.050018094306495+0.312304945293757i</v>
      </c>
      <c r="Q444" t="str">
        <f t="shared" si="154"/>
        <v>-0.050018094306495+0.00531342704833399i</v>
      </c>
      <c r="R444" t="str">
        <f t="shared" si="155"/>
        <v>-0.332958949357314-6.279209608761i</v>
      </c>
      <c r="S444" t="str">
        <f t="shared" si="156"/>
        <v>0.0328210624308408i</v>
      </c>
      <c r="T444" t="str">
        <f t="shared" si="157"/>
        <v>0.20609033058548-0.0109280664637636i</v>
      </c>
      <c r="U444" t="str">
        <f t="shared" si="158"/>
        <v>0.0000333333333333333-0.00364115632788596i</v>
      </c>
      <c r="V444" t="str">
        <f t="shared" si="159"/>
        <v>6.66666666666667E-06-0.0364115632788596i</v>
      </c>
      <c r="W444" t="str">
        <f t="shared" si="160"/>
        <v>0.0000276032837953985-0.00331016413496775i</v>
      </c>
      <c r="X444" t="str">
        <f t="shared" si="161"/>
        <v>0.000209405678719031-0.00329709450492318i</v>
      </c>
      <c r="Y444" t="str">
        <f t="shared" si="162"/>
        <v>0.009+0.194778744522567i</v>
      </c>
      <c r="Z444" t="str">
        <f t="shared" si="163"/>
        <v>-0.205519669270776-0.0230078556012713i</v>
      </c>
      <c r="AA444" t="str">
        <f t="shared" si="164"/>
        <v>3.0071499742009-62.5245601071834i</v>
      </c>
      <c r="AB444" t="str">
        <f t="shared" si="165"/>
        <v>0.97201113509016-0.0515414879369015i</v>
      </c>
      <c r="AC444" t="str">
        <f t="shared" si="166"/>
        <v>3.99345060310336-2.37797702041071i</v>
      </c>
      <c r="AD444" t="str">
        <f t="shared" si="167"/>
        <v>0.185360828893896+0.0974701686192334i</v>
      </c>
      <c r="AE444" t="str">
        <f t="shared" si="168"/>
        <v>-0.0358527166850075-0.0242967920037143i</v>
      </c>
      <c r="AF444" t="str">
        <f t="shared" si="169"/>
        <v>-9.40523394040601-3.38234773371289i</v>
      </c>
      <c r="AG444" t="str">
        <f t="shared" si="170"/>
        <v>1.02407910776651-0.0408933186789751i</v>
      </c>
      <c r="AH444" t="str">
        <f t="shared" si="171"/>
        <v>0.235012847705753+0.35094341869938i</v>
      </c>
      <c r="AI444">
        <f t="shared" si="172"/>
        <v>-7.4862384227207404</v>
      </c>
      <c r="AJ444">
        <f t="shared" si="173"/>
        <v>56.191353183617558</v>
      </c>
      <c r="AK444"/>
      <c r="AL444"/>
      <c r="AM444"/>
      <c r="AN444"/>
    </row>
    <row r="445" spans="1:40" x14ac:dyDescent="0.25">
      <c r="A445"/>
      <c r="B445">
        <f t="shared" si="174"/>
        <v>31100</v>
      </c>
      <c r="C445" s="237" t="str">
        <f t="shared" si="142"/>
        <v>-0.0000790171793268128+0.078746626209337i</v>
      </c>
      <c r="D445" s="208" t="str">
        <f t="shared" si="143"/>
        <v>-5.9576117553808+0.603724134271584i</v>
      </c>
      <c r="E445" t="str">
        <f t="shared" si="144"/>
        <v>2870</v>
      </c>
      <c r="F445" t="str">
        <f t="shared" si="145"/>
        <v>0.777000777000777</v>
      </c>
      <c r="G445" t="str">
        <f t="shared" si="140"/>
        <v>0.777000777000777</v>
      </c>
      <c r="H445" t="str">
        <f t="shared" si="146"/>
        <v>3.45970466222765+3.9923773584578i</v>
      </c>
      <c r="I445" t="str">
        <f t="shared" si="147"/>
        <v>122.129414408303i</v>
      </c>
      <c r="J445" t="str">
        <f t="shared" si="141"/>
        <v>-19.1897478539247+26.7180077312756i</v>
      </c>
      <c r="K445" t="str">
        <f t="shared" si="148"/>
        <v>3.0154880180234-2.16582221640211i</v>
      </c>
      <c r="L445" t="str">
        <f t="shared" si="149"/>
        <v>0.177259750279349-0.113551391452241i</v>
      </c>
      <c r="M445" t="str">
        <f t="shared" si="150"/>
        <v>3.19274776830275-2.27937360785435i</v>
      </c>
      <c r="N445" t="str">
        <f t="shared" si="151"/>
        <v>-0.318642947736743i</v>
      </c>
      <c r="O445" t="str">
        <f t="shared" si="152"/>
        <v>0.949661427162952-0.313278109287619i</v>
      </c>
      <c r="P445" t="str">
        <f t="shared" si="153"/>
        <v>0.050338572837048+0.313278109287619i</v>
      </c>
      <c r="Q445" t="str">
        <f t="shared" si="154"/>
        <v>-0.050338572837048+0.005364838449124i</v>
      </c>
      <c r="R445" t="str">
        <f t="shared" si="155"/>
        <v>-0.332956525201743-6.25890543770101i</v>
      </c>
      <c r="S445" t="str">
        <f t="shared" si="156"/>
        <v>0.0329269368257791i</v>
      </c>
      <c r="T445" t="str">
        <f t="shared" si="157"/>
        <v>0.206086583945706-0.0109632384710487i</v>
      </c>
      <c r="U445" t="str">
        <f t="shared" si="158"/>
        <v>0.0000333333333333333-0.00362944842972556i</v>
      </c>
      <c r="V445" t="str">
        <f t="shared" si="159"/>
        <v>6.66666666666667E-06-0.0362944842972556i</v>
      </c>
      <c r="W445" t="str">
        <f t="shared" si="160"/>
        <v>0.0000276032836533005-0.00329952066221352i</v>
      </c>
      <c r="X445" t="str">
        <f t="shared" si="161"/>
        <v>0.000208241861323549-0.00328655702737944i</v>
      </c>
      <c r="Y445" t="str">
        <f t="shared" si="162"/>
        <v>0.009+0.195407063053285i</v>
      </c>
      <c r="Z445" t="str">
        <f t="shared" si="163"/>
        <v>-0.204188486145074-0.0227936069511157i</v>
      </c>
      <c r="AA445" t="str">
        <f t="shared" si="164"/>
        <v>2.98685394602966-62.3176389346284i</v>
      </c>
      <c r="AB445" t="str">
        <f t="shared" si="165"/>
        <v>0.971993464316528-0.0517073743354893i</v>
      </c>
      <c r="AC445" t="str">
        <f t="shared" si="166"/>
        <v>3.98546953960969-2.38062485358444i</v>
      </c>
      <c r="AD445" t="str">
        <f t="shared" si="167"/>
        <v>0.18546159113251+0.0978070701647001i</v>
      </c>
      <c r="AE445" t="str">
        <f t="shared" si="168"/>
        <v>-0.0356397456170297-0.0241984162040182i</v>
      </c>
      <c r="AF445" t="str">
        <f t="shared" si="169"/>
        <v>-9.41731641760845-3.38865322418622i</v>
      </c>
      <c r="AG445" t="str">
        <f t="shared" si="170"/>
        <v>1.0240695695761-0.0407807228010584i</v>
      </c>
      <c r="AH445" t="str">
        <f t="shared" si="171"/>
        <v>0.233740876809719+0.349768232196634i</v>
      </c>
      <c r="AI445">
        <f t="shared" si="172"/>
        <v>-7.5209393487732479</v>
      </c>
      <c r="AJ445">
        <f t="shared" si="173"/>
        <v>56.246238499430611</v>
      </c>
      <c r="AK445"/>
      <c r="AL445"/>
      <c r="AM445"/>
      <c r="AN445"/>
    </row>
    <row r="446" spans="1:40" x14ac:dyDescent="0.25">
      <c r="A446"/>
      <c r="B446">
        <f t="shared" si="174"/>
        <v>31200</v>
      </c>
      <c r="C446" s="237" t="str">
        <f t="shared" si="142"/>
        <v>-0.0000785114711838219+0.0784942336824341i</v>
      </c>
      <c r="D446" s="208" t="str">
        <f t="shared" si="143"/>
        <v>-5.95760787828504+0.601789124898662i</v>
      </c>
      <c r="E446" t="str">
        <f t="shared" si="144"/>
        <v>2870</v>
      </c>
      <c r="F446" t="str">
        <f t="shared" si="145"/>
        <v>0.777000777000777</v>
      </c>
      <c r="G446" t="str">
        <f t="shared" si="140"/>
        <v>0.777000777000777</v>
      </c>
      <c r="H446" t="str">
        <f t="shared" si="146"/>
        <v>3.47177846252505+3.99668957785163i</v>
      </c>
      <c r="I446" t="str">
        <f t="shared" si="147"/>
        <v>122.522113490002i</v>
      </c>
      <c r="J446" t="str">
        <f t="shared" si="141"/>
        <v>-19.3197942028354+26.8039177239808i</v>
      </c>
      <c r="K446" t="str">
        <f t="shared" si="148"/>
        <v>3.00820669838331-2.16826267454029i</v>
      </c>
      <c r="L446" t="str">
        <f t="shared" si="149"/>
        <v>0.176928162120123-0.113703412344688i</v>
      </c>
      <c r="M446" t="str">
        <f t="shared" si="150"/>
        <v>3.18513486050343-2.28196608688498i</v>
      </c>
      <c r="N446" t="str">
        <f t="shared" si="151"/>
        <v>-0.319667523131395i</v>
      </c>
      <c r="O446" t="str">
        <f t="shared" si="152"/>
        <v>0.949339951720902-0.314250944416329i</v>
      </c>
      <c r="P446" t="str">
        <f t="shared" si="153"/>
        <v>0.050660048279098+0.314250944416329i</v>
      </c>
      <c r="Q446" t="str">
        <f t="shared" si="154"/>
        <v>-0.050660048279098+0.00541657871506601i</v>
      </c>
      <c r="R446" t="str">
        <f t="shared" si="155"/>
        <v>-0.332954093175757-6.23873105547199i</v>
      </c>
      <c r="S446" t="str">
        <f t="shared" si="156"/>
        <v>0.0330328112207171i</v>
      </c>
      <c r="T446" t="str">
        <f t="shared" si="157"/>
        <v>0.206082825212231-0.0109984097050398i</v>
      </c>
      <c r="U446" t="str">
        <f t="shared" si="158"/>
        <v>0.0000333333333333334-0.00361781558219439i</v>
      </c>
      <c r="V446" t="str">
        <f t="shared" si="159"/>
        <v>6.66666666666667E-06-0.0361781558219439i</v>
      </c>
      <c r="W446" t="str">
        <f t="shared" si="160"/>
        <v>0.0000276032835107452-0.00328894541730404i</v>
      </c>
      <c r="X446" t="str">
        <f t="shared" si="161"/>
        <v>0.00020708917187725-0.00327608648852125i</v>
      </c>
      <c r="Y446" t="str">
        <f t="shared" si="162"/>
        <v>0.009+0.196035381584003i</v>
      </c>
      <c r="Z446" t="str">
        <f t="shared" si="163"/>
        <v>-0.202870228444825-0.0225821242186086i</v>
      </c>
      <c r="AA446" t="str">
        <f t="shared" si="164"/>
        <v>2.96676561509765-62.1121005785954i</v>
      </c>
      <c r="AB446" t="str">
        <f t="shared" si="165"/>
        <v>0.971975736503771-0.0518732570868881i</v>
      </c>
      <c r="AC446" t="str">
        <f t="shared" si="166"/>
        <v>3.97750078841311-2.38323898745196i</v>
      </c>
      <c r="AD446" t="str">
        <f t="shared" si="167"/>
        <v>0.185562670957459+0.0981437731179912i</v>
      </c>
      <c r="AE446" t="str">
        <f t="shared" si="168"/>
        <v>-0.0354288465721382-0.0241008489587821i</v>
      </c>
      <c r="AF446" t="str">
        <f t="shared" si="169"/>
        <v>-9.42938634081009-3.39490045295297i</v>
      </c>
      <c r="AG446" t="str">
        <f t="shared" si="170"/>
        <v>1.02406010142853-0.0406689541128068i</v>
      </c>
      <c r="AH446" t="str">
        <f t="shared" si="171"/>
        <v>0.232481530482039+0.34860102785616i</v>
      </c>
      <c r="AI446">
        <f t="shared" si="172"/>
        <v>-7.555488532025687</v>
      </c>
      <c r="AJ446">
        <f t="shared" si="173"/>
        <v>56.300734310652182</v>
      </c>
      <c r="AK446"/>
      <c r="AL446"/>
      <c r="AM446"/>
      <c r="AN446"/>
    </row>
    <row r="447" spans="1:40" x14ac:dyDescent="0.25">
      <c r="A447"/>
      <c r="B447">
        <f t="shared" si="174"/>
        <v>31300</v>
      </c>
      <c r="C447" s="237" t="str">
        <f t="shared" si="142"/>
        <v>-0.0000780106023302879+0.0782434538825076i</v>
      </c>
      <c r="D447" s="208" t="str">
        <f t="shared" si="143"/>
        <v>-5.95760403829049+0.599866479765892i</v>
      </c>
      <c r="E447" t="str">
        <f t="shared" si="144"/>
        <v>2870</v>
      </c>
      <c r="F447" t="str">
        <f t="shared" si="145"/>
        <v>0.777000777000777</v>
      </c>
      <c r="G447" t="str">
        <f t="shared" si="140"/>
        <v>0.777000777000777</v>
      </c>
      <c r="H447" t="str">
        <f t="shared" si="146"/>
        <v>3.48383950455416+4.00095622275987i</v>
      </c>
      <c r="I447" t="str">
        <f t="shared" si="147"/>
        <v>122.914812571701i</v>
      </c>
      <c r="J447" t="str">
        <f t="shared" si="141"/>
        <v>-19.4502580360123+26.8898277166858i</v>
      </c>
      <c r="K447" t="str">
        <f t="shared" si="148"/>
        <v>3.00093702565556-2.1706721260473i</v>
      </c>
      <c r="L447" t="str">
        <f t="shared" si="149"/>
        <v>0.176596753678029-0.113854183102286i</v>
      </c>
      <c r="M447" t="str">
        <f t="shared" si="150"/>
        <v>3.17753377933359-2.28452630914959i</v>
      </c>
      <c r="N447" t="str">
        <f t="shared" si="151"/>
        <v>-0.320692098526047i</v>
      </c>
      <c r="O447" t="str">
        <f t="shared" si="152"/>
        <v>0.949017479704826-0.31522344965865i</v>
      </c>
      <c r="P447" t="str">
        <f t="shared" si="153"/>
        <v>0.050982520295174+0.31522344965865i</v>
      </c>
      <c r="Q447" t="str">
        <f t="shared" si="154"/>
        <v>-0.050982520295174+0.00546864886739701i</v>
      </c>
      <c r="R447" t="str">
        <f t="shared" si="155"/>
        <v>-0.332951653278875-6.21868521808371i</v>
      </c>
      <c r="S447" t="str">
        <f t="shared" si="156"/>
        <v>0.0331386856156554i</v>
      </c>
      <c r="T447" t="str">
        <f t="shared" si="157"/>
        <v>0.2060790543848-0.0110335801632213i</v>
      </c>
      <c r="U447" t="str">
        <f t="shared" si="158"/>
        <v>0.0000333333333333333-0.00360625706595734i</v>
      </c>
      <c r="V447" t="str">
        <f t="shared" si="159"/>
        <v>6.66666666666667E-06-0.0360625706595734i</v>
      </c>
      <c r="W447" t="str">
        <f t="shared" si="160"/>
        <v>0.0000276032833677317-0.00327843774629831i</v>
      </c>
      <c r="X447" t="str">
        <f t="shared" si="161"/>
        <v>0.000205947469103631-0.0032656822544796i</v>
      </c>
      <c r="Y447" t="str">
        <f t="shared" si="162"/>
        <v>0.009+0.196663700114721i</v>
      </c>
      <c r="Z447" t="str">
        <f t="shared" si="163"/>
        <v>-0.201564728978819-0.0223733623732048i</v>
      </c>
      <c r="AA447" t="str">
        <f t="shared" si="164"/>
        <v>2.94688212226639-61.9079310659583i</v>
      </c>
      <c r="AB447" t="str">
        <f t="shared" si="165"/>
        <v>0.971957951650688-0.0520391361792333i</v>
      </c>
      <c r="AC447" t="str">
        <f t="shared" si="166"/>
        <v>3.96954444775507-2.38581962499i</v>
      </c>
      <c r="AD447" t="str">
        <f t="shared" si="167"/>
        <v>0.185664068249692+0.0984802781909762i</v>
      </c>
      <c r="AE447" t="str">
        <f t="shared" si="168"/>
        <v>-0.0352199926472734-0.0240040800619566i</v>
      </c>
      <c r="AF447" t="str">
        <f t="shared" si="169"/>
        <v>-9.44144354284465-3.40108974299398i</v>
      </c>
      <c r="AG447" t="str">
        <f t="shared" si="170"/>
        <v>1.02405070223741-0.0405580042140984i</v>
      </c>
      <c r="AH447" t="str">
        <f t="shared" si="171"/>
        <v>0.231234643343049+0.347441720713276i</v>
      </c>
      <c r="AI447">
        <f t="shared" si="172"/>
        <v>-7.5898872460401003</v>
      </c>
      <c r="AJ447">
        <f t="shared" si="173"/>
        <v>56.354842934163834</v>
      </c>
      <c r="AK447"/>
      <c r="AL447"/>
      <c r="AM447"/>
      <c r="AN447"/>
    </row>
    <row r="448" spans="1:40" x14ac:dyDescent="0.25">
      <c r="A448"/>
      <c r="B448">
        <f t="shared" si="174"/>
        <v>31400</v>
      </c>
      <c r="C448" s="237" t="str">
        <f t="shared" si="142"/>
        <v>-0.0000775145112175812+0.0779942714013988i</v>
      </c>
      <c r="D448" s="208" t="str">
        <f t="shared" si="143"/>
        <v>-5.9576002349253+0.597956080744058i</v>
      </c>
      <c r="E448" t="str">
        <f t="shared" si="144"/>
        <v>2870</v>
      </c>
      <c r="F448" t="str">
        <f t="shared" si="145"/>
        <v>0.777000777000777</v>
      </c>
      <c r="G448" t="str">
        <f t="shared" si="140"/>
        <v>0.777000777000777</v>
      </c>
      <c r="H448" t="str">
        <f t="shared" si="146"/>
        <v>3.4958876235638+4.00517749664502i</v>
      </c>
      <c r="I448" t="str">
        <f t="shared" si="147"/>
        <v>123.307511653399i</v>
      </c>
      <c r="J448" t="str">
        <f t="shared" si="141"/>
        <v>-19.5811393534554+26.9757377093909i</v>
      </c>
      <c r="K448" t="str">
        <f t="shared" si="148"/>
        <v>2.99367908762151-2.17305076234616i</v>
      </c>
      <c r="L448" t="str">
        <f t="shared" si="149"/>
        <v>0.176265529893272-0.114003708030757i</v>
      </c>
      <c r="M448" t="str">
        <f t="shared" si="150"/>
        <v>3.16994461751478-2.28705447037692i</v>
      </c>
      <c r="N448" t="str">
        <f t="shared" si="151"/>
        <v>-0.321716673920699i</v>
      </c>
      <c r="O448" t="str">
        <f t="shared" si="152"/>
        <v>0.94869401145324-0.31619562399369i</v>
      </c>
      <c r="P448" t="str">
        <f t="shared" si="153"/>
        <v>0.0513059885467601+0.31619562399369i</v>
      </c>
      <c r="Q448" t="str">
        <f t="shared" si="154"/>
        <v>-0.0513059885467601+0.00552104992700903i</v>
      </c>
      <c r="R448" t="str">
        <f t="shared" si="155"/>
        <v>-0.332949205510483-6.19876669739277i</v>
      </c>
      <c r="S448" t="str">
        <f t="shared" si="156"/>
        <v>0.0332445600105935i</v>
      </c>
      <c r="T448" t="str">
        <f t="shared" si="157"/>
        <v>0.206075271463142-0.0110687498430727i</v>
      </c>
      <c r="U448" t="str">
        <f t="shared" si="158"/>
        <v>0.0000333333333333333-0.00359477217084283i</v>
      </c>
      <c r="V448" t="str">
        <f t="shared" si="159"/>
        <v>6.66666666666667E-06-0.0359477217084283i</v>
      </c>
      <c r="W448" t="str">
        <f t="shared" si="160"/>
        <v>0.000027603283224261-0.00326799700358578i</v>
      </c>
      <c r="X448" t="str">
        <f t="shared" si="161"/>
        <v>0.000204816613958868-0.00325534369933866i</v>
      </c>
      <c r="Y448" t="str">
        <f t="shared" si="162"/>
        <v>0.009+0.197292018645439i</v>
      </c>
      <c r="Z448" t="str">
        <f t="shared" si="163"/>
        <v>-0.20027182325601-0.0221672772671249i</v>
      </c>
      <c r="AA448" t="str">
        <f t="shared" si="164"/>
        <v>2.92720065793519-61.7051166130184i</v>
      </c>
      <c r="AB448" t="str">
        <f t="shared" si="165"/>
        <v>0.971940109755998-0.0522050116006371i</v>
      </c>
      <c r="AC448" t="str">
        <f t="shared" si="166"/>
        <v>3.96160061431043-2.38836696848683i</v>
      </c>
      <c r="AD448" t="str">
        <f t="shared" si="167"/>
        <v>0.185765782890513+0.0988165860829211i</v>
      </c>
      <c r="AE448" t="str">
        <f t="shared" si="168"/>
        <v>-0.0350131573757724-0.0239080994788396i</v>
      </c>
      <c r="AF448" t="str">
        <f t="shared" si="169"/>
        <v>-9.4534878584891-3.40722141590096i</v>
      </c>
      <c r="AG448" t="str">
        <f t="shared" si="170"/>
        <v>1.02404137093579-0.0404478648190187i</v>
      </c>
      <c r="AH448" t="str">
        <f t="shared" si="171"/>
        <v>0.230000052707878+0.346290227032569i</v>
      </c>
      <c r="AI448">
        <f t="shared" si="172"/>
        <v>-7.6241367497776036</v>
      </c>
      <c r="AJ448">
        <f t="shared" si="173"/>
        <v>56.408566674266247</v>
      </c>
      <c r="AK448"/>
      <c r="AL448"/>
      <c r="AM448"/>
      <c r="AN448"/>
    </row>
    <row r="449" spans="1:40" x14ac:dyDescent="0.25">
      <c r="A449"/>
      <c r="B449">
        <f t="shared" si="174"/>
        <v>31500</v>
      </c>
      <c r="C449" s="237" t="str">
        <f t="shared" si="142"/>
        <v>-0.0000770231372724815+0.0777466710266082i</v>
      </c>
      <c r="D449" s="208" t="str">
        <f t="shared" si="143"/>
        <v>-5.95759646772505+0.596057811203996i</v>
      </c>
      <c r="E449" t="str">
        <f t="shared" si="144"/>
        <v>2870</v>
      </c>
      <c r="F449" t="str">
        <f t="shared" si="145"/>
        <v>0.777000777000777</v>
      </c>
      <c r="G449" t="str">
        <f t="shared" si="140"/>
        <v>0.777000777000777</v>
      </c>
      <c r="H449" t="str">
        <f t="shared" si="146"/>
        <v>3.50792265672901+4.00935360308929i</v>
      </c>
      <c r="I449" t="str">
        <f t="shared" si="147"/>
        <v>123.700210735098i</v>
      </c>
      <c r="J449" t="str">
        <f t="shared" si="141"/>
        <v>-19.7124381551646+27.0616477020959i</v>
      </c>
      <c r="K449" t="str">
        <f t="shared" si="148"/>
        <v>2.98643297061528-2.17539877415664i</v>
      </c>
      <c r="L449" t="str">
        <f t="shared" si="149"/>
        <v>0.175934495662502-0.114151991448273i</v>
      </c>
      <c r="M449" t="str">
        <f t="shared" si="150"/>
        <v>3.16236746627778-2.28955076560491i</v>
      </c>
      <c r="N449" t="str">
        <f t="shared" si="151"/>
        <v>-0.322741249315351i</v>
      </c>
      <c r="O449" t="str">
        <f t="shared" si="152"/>
        <v>0.948369547305707-0.317167466400904i</v>
      </c>
      <c r="P449" t="str">
        <f t="shared" si="153"/>
        <v>0.051630452694293+0.317167466400904i</v>
      </c>
      <c r="Q449" t="str">
        <f t="shared" si="154"/>
        <v>-0.051630452694293+0.00557378291444699i</v>
      </c>
      <c r="R449" t="str">
        <f t="shared" si="155"/>
        <v>-0.332946749869896-6.17897428085136i</v>
      </c>
      <c r="S449" t="str">
        <f t="shared" si="156"/>
        <v>0.0333504344055318i</v>
      </c>
      <c r="T449" t="str">
        <f t="shared" si="157"/>
        <v>0.206071476447001-0.011103918742071i</v>
      </c>
      <c r="U449" t="str">
        <f t="shared" si="158"/>
        <v>0.0000333333333333334-0.0035833601956973i</v>
      </c>
      <c r="V449" t="str">
        <f t="shared" si="159"/>
        <v>6.66666666666667E-06-0.035833601956973i</v>
      </c>
      <c r="W449" t="str">
        <f t="shared" si="160"/>
        <v>0.0000276032830803326-0.00325762255175417i</v>
      </c>
      <c r="X449" t="str">
        <f t="shared" si="161"/>
        <v>0.000203696469589665-0.00324507020501196i</v>
      </c>
      <c r="Y449" t="str">
        <f t="shared" si="162"/>
        <v>0.009+0.197920337176157i</v>
      </c>
      <c r="Z449" t="str">
        <f t="shared" si="163"/>
        <v>-0.198991349433274-0.0219638256151339i</v>
      </c>
      <c r="AA449" t="str">
        <f t="shared" si="164"/>
        <v>2.90771846100613-61.5036436222818i</v>
      </c>
      <c r="AB449" t="str">
        <f t="shared" si="165"/>
        <v>0.971922210818497-0.0523708833392i</v>
      </c>
      <c r="AC449" t="str">
        <f t="shared" si="166"/>
        <v>3.95366938320052-2.39088121954002i</v>
      </c>
      <c r="AD449" t="str">
        <f t="shared" si="167"/>
        <v>0.185867814761562+0.0991526974806937i</v>
      </c>
      <c r="AE449" t="str">
        <f t="shared" si="168"/>
        <v>-0.0348083147188807-0.0238128973425213i</v>
      </c>
      <c r="AF449" t="str">
        <f t="shared" si="169"/>
        <v>-9.46551912445406-3.41329579188529i</v>
      </c>
      <c r="AG449" t="str">
        <f t="shared" si="170"/>
        <v>1.02403210647571-0.0403385277539077i</v>
      </c>
      <c r="AH449" t="str">
        <f t="shared" si="171"/>
        <v>0.228777598533797+0.345146464285378i</v>
      </c>
      <c r="AI449">
        <f t="shared" si="172"/>
        <v>-7.658238287805073</v>
      </c>
      <c r="AJ449">
        <f t="shared" si="173"/>
        <v>56.461907822667257</v>
      </c>
      <c r="AK449"/>
      <c r="AL449"/>
      <c r="AM449"/>
      <c r="AN449"/>
    </row>
    <row r="450" spans="1:40" x14ac:dyDescent="0.25">
      <c r="A450"/>
      <c r="B450">
        <f t="shared" si="174"/>
        <v>31600</v>
      </c>
      <c r="C450" s="237" t="str">
        <f t="shared" si="142"/>
        <v>-0.0000765364208786826+0.0775006377381978i</v>
      </c>
      <c r="D450" s="208" t="str">
        <f t="shared" si="143"/>
        <v>-5.9575927362327+0.59417155599285i</v>
      </c>
      <c r="E450" t="str">
        <f t="shared" si="144"/>
        <v>2870</v>
      </c>
      <c r="F450" t="str">
        <f t="shared" si="145"/>
        <v>0.777000777000777</v>
      </c>
      <c r="G450" t="str">
        <f t="shared" si="140"/>
        <v>0.777000777000777</v>
      </c>
      <c r="H450" t="str">
        <f t="shared" si="146"/>
        <v>3.51994444314162+4.01348474577965i</v>
      </c>
      <c r="I450" t="str">
        <f t="shared" si="147"/>
        <v>124.092909816797i</v>
      </c>
      <c r="J450" t="str">
        <f t="shared" si="141"/>
        <v>-19.84415444114+27.147557694801i</v>
      </c>
      <c r="K450" t="str">
        <f t="shared" si="148"/>
        <v>2.97919875953548-2.17771635149326i</v>
      </c>
      <c r="L450" t="str">
        <f t="shared" si="149"/>
        <v>0.175603655838939-0.114299037685075i</v>
      </c>
      <c r="M450" t="str">
        <f t="shared" si="150"/>
        <v>3.15480241537442-2.29201538917834i</v>
      </c>
      <c r="N450" t="str">
        <f t="shared" si="151"/>
        <v>-0.323765824710003i</v>
      </c>
      <c r="O450" t="str">
        <f t="shared" si="152"/>
        <v>0.948044087602834-0.318138975860096i</v>
      </c>
      <c r="P450" t="str">
        <f t="shared" si="153"/>
        <v>0.051955912397166+0.318138975860096i</v>
      </c>
      <c r="Q450" t="str">
        <f t="shared" si="154"/>
        <v>-0.051955912397166+0.005626848849907i</v>
      </c>
      <c r="R450" t="str">
        <f t="shared" si="155"/>
        <v>-0.332944286356521-6.15930677126016i</v>
      </c>
      <c r="S450" t="str">
        <f t="shared" si="156"/>
        <v>0.0334563088004701i</v>
      </c>
      <c r="T450" t="str">
        <f t="shared" si="157"/>
        <v>0.206067669336106-0.0111390868576959i</v>
      </c>
      <c r="U450" t="str">
        <f t="shared" si="158"/>
        <v>0.0000333333333333333-0.00357202044824255i</v>
      </c>
      <c r="V450" t="str">
        <f t="shared" si="159"/>
        <v>6.66666666666667E-06-0.0357202044824255i</v>
      </c>
      <c r="W450" t="str">
        <f t="shared" si="160"/>
        <v>0.0000276032829359466-0.0032473137614596i</v>
      </c>
      <c r="X450" t="str">
        <f t="shared" si="161"/>
        <v>0.000202586901291985-0.00323486116112051i</v>
      </c>
      <c r="Y450" t="str">
        <f t="shared" si="162"/>
        <v>0.009+0.198548655706875i</v>
      </c>
      <c r="Z450" t="str">
        <f t="shared" si="163"/>
        <v>-0.197723148264311-0.0217629649748443i</v>
      </c>
      <c r="AA450" t="str">
        <f t="shared" si="164"/>
        <v>2.88843281787427-61.3034986793014i</v>
      </c>
      <c r="AB450" t="str">
        <f t="shared" si="165"/>
        <v>0.971904254836904-0.0525367513830351i</v>
      </c>
      <c r="AC450" t="str">
        <f t="shared" si="166"/>
        <v>3.94575084800479-2.39336257905322i</v>
      </c>
      <c r="AD450" t="str">
        <f t="shared" si="167"/>
        <v>0.185970163744814+0.0994886130589576i</v>
      </c>
      <c r="AE450" t="str">
        <f t="shared" si="168"/>
        <v>-0.0346054390574562-0.0237184639504114i</v>
      </c>
      <c r="AF450" t="str">
        <f t="shared" si="169"/>
        <v>-9.47753717937432-3.4193131897868i</v>
      </c>
      <c r="AG450" t="str">
        <f t="shared" si="170"/>
        <v>1.0240229078278-0.0402299849554505i</v>
      </c>
      <c r="AH450" t="str">
        <f t="shared" si="171"/>
        <v>0.227567123368776+0.344010351127727i</v>
      </c>
      <c r="AI450">
        <f t="shared" si="172"/>
        <v>-7.6921930904991456</v>
      </c>
      <c r="AJ450">
        <f t="shared" si="173"/>
        <v>56.514868658468032</v>
      </c>
      <c r="AK450"/>
      <c r="AL450"/>
      <c r="AM450"/>
      <c r="AN450"/>
    </row>
    <row r="451" spans="1:40" x14ac:dyDescent="0.25">
      <c r="A451"/>
      <c r="B451">
        <f t="shared" si="174"/>
        <v>31700</v>
      </c>
      <c r="C451" s="237" t="str">
        <f t="shared" si="142"/>
        <v>-0.0000760543033587113+0.0772561567057543i</v>
      </c>
      <c r="D451" s="208" t="str">
        <f t="shared" si="143"/>
        <v>-5.95758903999838+0.592297201410783i</v>
      </c>
      <c r="E451" t="str">
        <f t="shared" si="144"/>
        <v>2870</v>
      </c>
      <c r="F451" t="str">
        <f t="shared" si="145"/>
        <v>0.777000777000777</v>
      </c>
      <c r="G451" t="str">
        <f t="shared" si="140"/>
        <v>0.777000777000777</v>
      </c>
      <c r="H451" t="str">
        <f t="shared" si="146"/>
        <v>3.53195282380078+4.0175711284929i</v>
      </c>
      <c r="I451" t="str">
        <f t="shared" si="147"/>
        <v>124.485608898496i</v>
      </c>
      <c r="J451" t="str">
        <f t="shared" si="141"/>
        <v>-19.9762882113816+27.2334676875061i</v>
      </c>
      <c r="K451" t="str">
        <f t="shared" si="148"/>
        <v>2.97197653785711-2.18000368366363i</v>
      </c>
      <c r="L451" t="str">
        <f t="shared" si="149"/>
        <v>0.175273015232481-0.114444851083108i</v>
      </c>
      <c r="M451" t="str">
        <f t="shared" si="150"/>
        <v>3.14724955308959-2.29444853474674i</v>
      </c>
      <c r="N451" t="str">
        <f t="shared" si="151"/>
        <v>-0.324790400104655i</v>
      </c>
      <c r="O451" t="str">
        <f t="shared" si="152"/>
        <v>0.947717632686273-0.31911015135142i</v>
      </c>
      <c r="P451" t="str">
        <f t="shared" si="153"/>
        <v>0.052282367313727+0.31911015135142i</v>
      </c>
      <c r="Q451" t="str">
        <f t="shared" si="154"/>
        <v>-0.052282367313727+0.00568024875323497i</v>
      </c>
      <c r="R451" t="str">
        <f t="shared" si="155"/>
        <v>-0.332941814969835-6.13976298652647i</v>
      </c>
      <c r="S451" t="str">
        <f t="shared" si="156"/>
        <v>0.0335621831954082i</v>
      </c>
      <c r="T451" t="str">
        <f t="shared" si="157"/>
        <v>0.206063850130188-0.0111742541874293i</v>
      </c>
      <c r="U451" t="str">
        <f t="shared" si="158"/>
        <v>0.0000333333333333333-0.0035607522449358i</v>
      </c>
      <c r="V451" t="str">
        <f t="shared" si="159"/>
        <v>6.66666666666667E-06-0.035607522449358i</v>
      </c>
      <c r="W451" t="str">
        <f t="shared" si="160"/>
        <v>0.0000276032827911028-0.00323707001129958i</v>
      </c>
      <c r="X451" t="str">
        <f t="shared" si="161"/>
        <v>0.000201487776470746-0.00322471596487365i</v>
      </c>
      <c r="Y451" t="str">
        <f t="shared" si="162"/>
        <v>0.009+0.199176974237593i</v>
      </c>
      <c r="Z451" t="str">
        <f t="shared" si="163"/>
        <v>-0.196467063049744-0.021564653727538i</v>
      </c>
      <c r="AA451" t="str">
        <f t="shared" si="164"/>
        <v>2.86934106144239-61.1046685495822i</v>
      </c>
      <c r="AB451" t="str">
        <f t="shared" si="165"/>
        <v>0.971886241809951-0.0527026157202659i</v>
      </c>
      <c r="AC451" t="str">
        <f t="shared" si="166"/>
        <v>3.9378451007736-2.39581124723362i</v>
      </c>
      <c r="AD451" t="str">
        <f t="shared" si="167"/>
        <v>0.186072829722567+0.0998243334803654i</v>
      </c>
      <c r="AE451" t="str">
        <f t="shared" si="168"/>
        <v>-0.0344045051838615-0.023624789760856i</v>
      </c>
      <c r="AF451" t="str">
        <f t="shared" si="169"/>
        <v>-9.48954186379916-3.42527392708212i</v>
      </c>
      <c r="AG451" t="str">
        <f t="shared" si="170"/>
        <v>1.0240137739809-0.0401222284688042i</v>
      </c>
      <c r="AH451" t="str">
        <f t="shared" si="171"/>
        <v>0.226368472301201+0.342881807378785i</v>
      </c>
      <c r="AI451">
        <f t="shared" si="172"/>
        <v>-7.7260023742462405</v>
      </c>
      <c r="AJ451">
        <f t="shared" si="173"/>
        <v>56.567451448156454</v>
      </c>
      <c r="AK451"/>
      <c r="AL451"/>
      <c r="AM451"/>
      <c r="AN451"/>
    </row>
    <row r="452" spans="1:40" x14ac:dyDescent="0.25">
      <c r="A452"/>
      <c r="B452">
        <f t="shared" si="174"/>
        <v>31800</v>
      </c>
      <c r="C452" s="237" t="str">
        <f t="shared" si="142"/>
        <v>-0.0000755767269562437+0.077013213285411i</v>
      </c>
      <c r="D452" s="208" t="str">
        <f t="shared" si="143"/>
        <v>-5.95758537857929+0.590434635188151i</v>
      </c>
      <c r="E452" t="str">
        <f t="shared" si="144"/>
        <v>2870</v>
      </c>
      <c r="F452" t="str">
        <f t="shared" si="145"/>
        <v>0.777000777000777</v>
      </c>
      <c r="G452" t="str">
        <f t="shared" si="140"/>
        <v>0.777000777000777</v>
      </c>
      <c r="H452" t="str">
        <f t="shared" si="146"/>
        <v>3.54394764160343+4.02161295508091i</v>
      </c>
      <c r="I452" t="str">
        <f t="shared" si="147"/>
        <v>124.878307980194i</v>
      </c>
      <c r="J452" t="str">
        <f t="shared" si="141"/>
        <v>-20.1088394658893+27.3193776802112i</v>
      </c>
      <c r="K452" t="str">
        <f t="shared" si="148"/>
        <v>2.96476638764335-2.18226095926661i</v>
      </c>
      <c r="L452" t="str">
        <f t="shared" si="149"/>
        <v>0.174942578609829-0.114589435995649i</v>
      </c>
      <c r="M452" t="str">
        <f t="shared" si="150"/>
        <v>3.13970896625318-2.29685039526226i</v>
      </c>
      <c r="N452" t="str">
        <f t="shared" si="151"/>
        <v>-0.325814975499307i</v>
      </c>
      <c r="O452" t="str">
        <f t="shared" si="152"/>
        <v>0.947390182898723-0.320080991855379i</v>
      </c>
      <c r="P452" t="str">
        <f t="shared" si="153"/>
        <v>0.052609817101277+0.320080991855379i</v>
      </c>
      <c r="Q452" t="str">
        <f t="shared" si="154"/>
        <v>-0.052609817101277+0.00573398364392796i</v>
      </c>
      <c r="R452" t="str">
        <f t="shared" si="155"/>
        <v>-0.332939335709056-6.12034175942686i</v>
      </c>
      <c r="S452" t="str">
        <f t="shared" si="156"/>
        <v>0.0336680575903465i</v>
      </c>
      <c r="T452" t="str">
        <f t="shared" si="157"/>
        <v>0.206060018828986-0.0112094207287442i</v>
      </c>
      <c r="U452" t="str">
        <f t="shared" si="158"/>
        <v>0.0000333333333333334-0.00354955491083223i</v>
      </c>
      <c r="V452" t="str">
        <f t="shared" si="159"/>
        <v>6.66666666666667E-06-0.0354955491083223i</v>
      </c>
      <c r="W452" t="str">
        <f t="shared" si="160"/>
        <v>0.0000276032826458015-0.00322689068768792i</v>
      </c>
      <c r="X452" t="str">
        <f t="shared" si="161"/>
        <v>0.000200398964600334-0.00321463402095168i</v>
      </c>
      <c r="Y452" t="str">
        <f t="shared" si="162"/>
        <v>0.009+0.199805292768311i</v>
      </c>
      <c r="Z452" t="str">
        <f t="shared" si="163"/>
        <v>-0.19522293958829-0.0213688510594849i</v>
      </c>
      <c r="AA452" t="str">
        <f t="shared" si="164"/>
        <v>2.85044057015985-60.9071401755527i</v>
      </c>
      <c r="AB452" t="str">
        <f t="shared" si="165"/>
        <v>0.971868171736408-0.0528684763389742i</v>
      </c>
      <c r="AC452" t="str">
        <f t="shared" si="166"/>
        <v>3.9299522320408-2.3982274235892i</v>
      </c>
      <c r="AD452" t="str">
        <f t="shared" si="167"/>
        <v>0.18617581257743+0.10015985939575i</v>
      </c>
      <c r="AE452" t="str">
        <f t="shared" si="168"/>
        <v>-0.0342054882940376-0.0235318653898338i</v>
      </c>
      <c r="AF452" t="str">
        <f t="shared" si="169"/>
        <v>-9.50153302018272-3.43117831989276i</v>
      </c>
      <c r="AG452" t="str">
        <f t="shared" si="170"/>
        <v>1.02400470394163-0.0400152504457646i</v>
      </c>
      <c r="AH452" t="str">
        <f t="shared" si="171"/>
        <v>0.225181492910747+0.34176075399979i</v>
      </c>
      <c r="AI452">
        <f t="shared" si="172"/>
        <v>-7.7596673416392283</v>
      </c>
      <c r="AJ452">
        <f t="shared" si="173"/>
        <v>56.619658445600358</v>
      </c>
      <c r="AK452"/>
      <c r="AL452"/>
      <c r="AM452"/>
      <c r="AN452"/>
    </row>
    <row r="453" spans="1:40" x14ac:dyDescent="0.25">
      <c r="A453"/>
      <c r="B453">
        <f t="shared" si="174"/>
        <v>31900</v>
      </c>
      <c r="C453" s="237" t="str">
        <f t="shared" si="142"/>
        <v>-0.000075103634818802+0.0767717930169213i</v>
      </c>
      <c r="D453" s="208" t="str">
        <f t="shared" si="143"/>
        <v>-5.95758175153957+0.588583746463064i</v>
      </c>
      <c r="E453" t="str">
        <f t="shared" si="144"/>
        <v>2870</v>
      </c>
      <c r="F453" t="str">
        <f t="shared" si="145"/>
        <v>0.777000777000777</v>
      </c>
      <c r="G453" t="str">
        <f t="shared" ref="G453:G516" si="175">IF($C$11=$C$7,$C$24,F453)</f>
        <v>0.777000777000777</v>
      </c>
      <c r="H453" t="str">
        <f t="shared" si="146"/>
        <v>3.55592874133455+4.02561042945617i</v>
      </c>
      <c r="I453" t="str">
        <f t="shared" si="147"/>
        <v>125.271007061893i</v>
      </c>
      <c r="J453" t="str">
        <f t="shared" ref="J453:J516" si="176">IMSUM(COMPLEX(0,2*PI()*B453*$C$113*$C$112),COMPLEX(0,2*PI()*B453*$C$113*$C$111),COMPLEX(0,2*PI()*B453*$C$28*10^-12*$C$111),COMPLEX(-1*2*PI()*B453*2*PI()*B453*$C$113*$C$112*$C$28*10^-12*$C$111,0),COMPLEX(1,0))</f>
        <v>-20.2418082046632+27.4052876729162i</v>
      </c>
      <c r="K453" t="str">
        <f t="shared" si="148"/>
        <v>2.95756838955736-2.18448836619069i</v>
      </c>
      <c r="L453" t="str">
        <f t="shared" si="149"/>
        <v>0.174612350694609-0.114732796786948i</v>
      </c>
      <c r="M453" t="str">
        <f t="shared" si="150"/>
        <v>3.13218074025197-2.29922116297764i</v>
      </c>
      <c r="N453" t="str">
        <f t="shared" si="151"/>
        <v>-0.326839550893959i</v>
      </c>
      <c r="O453" t="str">
        <f t="shared" si="152"/>
        <v>0.947061738583926-0.32105149635283i</v>
      </c>
      <c r="P453" t="str">
        <f t="shared" si="153"/>
        <v>0.0529382614160741+0.32105149635283i</v>
      </c>
      <c r="Q453" t="str">
        <f t="shared" si="154"/>
        <v>-0.0529382614160741+0.00578805454112902i</v>
      </c>
      <c r="R453" t="str">
        <f t="shared" si="155"/>
        <v>-0.332936848573711-6.10104193737382i</v>
      </c>
      <c r="S453" t="str">
        <f t="shared" si="156"/>
        <v>0.0337739319852845i</v>
      </c>
      <c r="T453" t="str">
        <f t="shared" si="157"/>
        <v>0.206056175432232-0.0112445864791235i</v>
      </c>
      <c r="U453" t="str">
        <f t="shared" si="158"/>
        <v>0.0000333333333333333-0.0035384277794503i</v>
      </c>
      <c r="V453" t="str">
        <f t="shared" si="159"/>
        <v>6.66666666666667E-06-0.035384277794503i</v>
      </c>
      <c r="W453" t="str">
        <f t="shared" si="160"/>
        <v>0.0000276032825000424-0.00321677518473229i</v>
      </c>
      <c r="X453" t="str">
        <f t="shared" si="161"/>
        <v>0.000199320337186012-0.0032046147413909i</v>
      </c>
      <c r="Y453" t="str">
        <f t="shared" si="162"/>
        <v>0.009+0.200433611299029i</v>
      </c>
      <c r="Z453" t="str">
        <f t="shared" si="163"/>
        <v>-0.193990626129047-0.0211755169437473i</v>
      </c>
      <c r="AA453" t="str">
        <f t="shared" si="164"/>
        <v>2.83172876708454-60.710900673595i</v>
      </c>
      <c r="AB453" t="str">
        <f t="shared" si="165"/>
        <v>0.97185004461501-0.053034333227288i</v>
      </c>
      <c r="AC453" t="str">
        <f t="shared" si="166"/>
        <v>3.92207233083556-2.40061130692621i</v>
      </c>
      <c r="AD453" t="str">
        <f t="shared" si="167"/>
        <v>0.186279112192313+0.100495191444311i</v>
      </c>
      <c r="AE453" t="str">
        <f t="shared" si="168"/>
        <v>-0.0340083639797556-0.0234396816077348i</v>
      </c>
      <c r="AF453" t="str">
        <f t="shared" si="169"/>
        <v>-9.51351049287412-3.43702668299311i</v>
      </c>
      <c r="AG453" t="str">
        <f t="shared" si="170"/>
        <v>1.02399569673408-0.0399090431429693i</v>
      </c>
      <c r="AH453" t="str">
        <f t="shared" si="171"/>
        <v>0.224006035220315+0.340647113073418i</v>
      </c>
      <c r="AI453">
        <f t="shared" si="172"/>
        <v>-7.7931891816716705</v>
      </c>
      <c r="AJ453">
        <f t="shared" si="173"/>
        <v>56.671491892047385</v>
      </c>
      <c r="AK453"/>
      <c r="AL453"/>
      <c r="AM453"/>
      <c r="AN453"/>
    </row>
    <row r="454" spans="1:40" x14ac:dyDescent="0.25">
      <c r="A454"/>
      <c r="B454">
        <f t="shared" si="174"/>
        <v>32000</v>
      </c>
      <c r="C454" s="237" t="str">
        <f t="shared" ref="C454:C517" si="177">IMPRODUCT(COMPLEX(-1,0),IMDIV(IMPRODUCT(G454,COMPLEX($C$100+$C$101,0)),COMPLEX($C$100,2*PI()*B454*$C$103*$C$102*(2*$C$100+$C$101))))</f>
        <v>-0.0000746349709808371+0.0765318816207908i</v>
      </c>
      <c r="D454" s="208" t="str">
        <f t="shared" ref="D454:D517" si="178">IMPRODUCT(COMPLEX($C$106,0),IMSUB(C454,G454))</f>
        <v>-5.95757815845015+0.586744425759396i</v>
      </c>
      <c r="E454" t="str">
        <f t="shared" ref="E454:E517" si="179">IMDIV(COMPLEX($C$20*10^3,0),COMPLEX(1,2*PI()*B454*$C$20*1000*$C$29*10^-12))</f>
        <v>2870</v>
      </c>
      <c r="F454" t="str">
        <f t="shared" ref="F454:F517" si="180">IMDIV(COMPLEX($C$22*1000,0),IMSUM(COMPLEX($C$22*1000,0),E454))</f>
        <v>0.777000777000777</v>
      </c>
      <c r="G454" t="str">
        <f t="shared" si="175"/>
        <v>0.777000777000777</v>
      </c>
      <c r="H454" t="str">
        <f t="shared" ref="H454:H517" si="181">IMPRODUCT(COMPLEX($C$108,0),IMPRODUCT(COMPLEX(-1,0),D454),IMDIV(COMPLEX(0,2*PI()*B454*$C$109*$C$110),COMPLEX(1,2*PI()*B454*$C$109*$C$110)))</f>
        <v>3.56789596965756+4.02956375557737i</v>
      </c>
      <c r="I454" t="str">
        <f t="shared" ref="I454:I517" si="182">COMPLEX(0,2*PI()*B454*$C$113*$C$112*$C$114)</f>
        <v>125.663706143592i</v>
      </c>
      <c r="J454" t="str">
        <f t="shared" si="176"/>
        <v>-20.3751944277033+27.4911976656212i</v>
      </c>
      <c r="K454" t="str">
        <f t="shared" ref="K454:K517" si="183">IMDIV(I454,J454)</f>
        <v>2.95038262287391-2.18668609161211i</v>
      </c>
      <c r="L454" t="str">
        <f t="shared" ref="L454:L517" si="184">IMDIV(COMPLEX($C$117,0),COMPLEX(1,2*PI()*B454*$C$115*$C$116))</f>
        <v>0.174282336167495-0.114874937831861i</v>
      </c>
      <c r="M454" t="str">
        <f t="shared" ref="M454:M517" si="185">IMSUM(K454,L454)</f>
        <v>3.12466495904141-2.30156102944397i</v>
      </c>
      <c r="N454" t="str">
        <f t="shared" ref="N454:N517" si="186">COMPLEX(0,-2*PI()*B454*$C$43)</f>
        <v>-0.32786412628861i</v>
      </c>
      <c r="O454" t="str">
        <f t="shared" ref="O454:O517" si="187">IMEXP(N454)</f>
        <v>0.946732300086668-0.322021663824979i</v>
      </c>
      <c r="P454" t="str">
        <f t="shared" ref="P454:P517" si="188">IMSUB(COMPLEX(1,0),O454)</f>
        <v>0.053267699913332+0.322021663824979i</v>
      </c>
      <c r="Q454" t="str">
        <f t="shared" ref="Q454:Q517" si="189">IMSUM(COMPLEX(0,2*PI()*B454*$C$43),O454,COMPLEX(-1,0))</f>
        <v>-0.053267699913332+0.00584246246363102i</v>
      </c>
      <c r="R454" t="str">
        <f t="shared" ref="R454:R517" si="190">IMDIV(P454,Q454)</f>
        <v>-0.332934353563025-6.08186238218709i</v>
      </c>
      <c r="S454" t="str">
        <f t="shared" ref="S454:S517" si="191">IMDIV(COMPLEX(0,2*PI()*B454*$C$123),COMPLEX($C$124,0))</f>
        <v>0.0338798063802228i</v>
      </c>
      <c r="T454" t="str">
        <f t="shared" ref="T454:T517" si="192">IMPRODUCT(R454,S454)</f>
        <v>0.206052319939659-0.0112797514360399i</v>
      </c>
      <c r="U454" t="str">
        <f t="shared" ref="U454:U517" si="193">IMDIV(COMPLEX(1,2*PI()*B454*$C$16*10^-3*$C$15*10^-6),COMPLEX(0,2*PI()*B454*$C$15*10^-6))</f>
        <v>0.0000333333333333333-0.00352737019263952i</v>
      </c>
      <c r="V454" t="str">
        <f t="shared" ref="V454:V517" si="194">IMSUM(COMPLEX($C$18*10^-3,0),IMDIV(COMPLEX(1,0),COMPLEX(0,2*PI()*B454*($C$17*1*10^-6))))</f>
        <v>6.66666666666667E-06-0.0352737019263952i</v>
      </c>
      <c r="W454" t="str">
        <f t="shared" ref="W454:W517" si="195">IMDIV(IMPRODUCT(U454,V454),IMSUM(U454,V454))</f>
        <v>0.000027603282353826-0.00320672290411404i</v>
      </c>
      <c r="X454" t="str">
        <f t="shared" ref="X454:X517" si="196">IMDIV(IMPRODUCT(COMPLEX($C$19,0),W454),IMSUM(COMPLEX($C$19,0),W454))</f>
        <v>0.000198251767726159-0.0031946575454707i</v>
      </c>
      <c r="Y454" t="str">
        <f t="shared" ref="Y454:Y517" si="197">COMPLEX($C$13*10^-3,2*PI()*B454*$C$12*0.000001)</f>
        <v>0.009+0.201061929829747i</v>
      </c>
      <c r="Z454" t="str">
        <f t="shared" ref="Z454:Z517" si="198">IMPRODUCT(COMPLEX($C$6,0),IMDIV(X454,IMSUM(X454,Y454)))</f>
        <v>-0.192769973324836-0.0209846121224544i</v>
      </c>
      <c r="AA454" t="str">
        <f t="shared" ref="AA454:AA517" si="199">IMDIV(COMPLEX($C$6,0),IMSUM(X454,Y454))</f>
        <v>2.81320311896753-60.5159373311356i</v>
      </c>
      <c r="AB454" t="str">
        <f t="shared" ref="AB454:AB517" si="200">IMPRODUCT(COMPLEX($C$119,0),T454)</f>
        <v>0.971831860444498-0.0532001863732877i</v>
      </c>
      <c r="AC454" t="str">
        <f t="shared" ref="AC454:AC517" si="201">IMSUM(COMPLEX(1,0),IMPRODUCT(AB454,M454))</f>
        <v>3.91420548469503-2.40296309534617i</v>
      </c>
      <c r="AD454" t="str">
        <f t="shared" ref="AD454:AD517" si="202">IMDIV(AB454,AC454)</f>
        <v>0.186382728450423+0.100830330253792i</v>
      </c>
      <c r="AE454" t="str">
        <f t="shared" ref="AE454:AE517" si="203">IMPRODUCT(AD454,AA454,X454)</f>
        <v>-0.0338131082210434-0.0233482293362148i</v>
      </c>
      <c r="AF454" t="str">
        <f t="shared" ref="AF454:AF517" si="204">IMSUB(D454,H454)</f>
        <v>-9.52547412810771-3.44281932981797i</v>
      </c>
      <c r="AG454" t="str">
        <f t="shared" ref="AG454:AG517" si="205">IMSUM(COMPLEX(1,0),IMPRODUCT(AD454,AA454,COMPLEX($C$127,0)))</f>
        <v>1.02398675139937-0.0398035989201384i</v>
      </c>
      <c r="AH454" t="str">
        <f t="shared" ref="AH454:AH517" si="206">IMDIV(IMPRODUCT(AE454,AF454),AG454)</f>
        <v>0.222841951649114+0.33954080778365i</v>
      </c>
      <c r="AI454">
        <f t="shared" ref="AI454:AI517" si="207">20*LOG10(IMABS(AH454))</f>
        <v>-7.8265690699272596</v>
      </c>
      <c r="AJ454">
        <f t="shared" ref="AJ454:AJ517" si="208">IMARGUMENT(AH454)*180/PI()</f>
        <v>56.722954016123822</v>
      </c>
      <c r="AK454"/>
      <c r="AL454"/>
      <c r="AM454"/>
      <c r="AN454"/>
    </row>
    <row r="455" spans="1:40" x14ac:dyDescent="0.25">
      <c r="A455"/>
      <c r="B455">
        <f t="shared" si="174"/>
        <v>32100</v>
      </c>
      <c r="C455" s="237" t="str">
        <f t="shared" si="177"/>
        <v>-0.0000741706803471773+0.0762934649954629i</v>
      </c>
      <c r="D455" s="208" t="str">
        <f t="shared" si="178"/>
        <v>-5.95757459888862+0.584916564965216i</v>
      </c>
      <c r="E455" t="str">
        <f t="shared" si="179"/>
        <v>2870</v>
      </c>
      <c r="F455" t="str">
        <f t="shared" si="180"/>
        <v>0.777000777000777</v>
      </c>
      <c r="G455" t="str">
        <f t="shared" si="175"/>
        <v>0.777000777000777</v>
      </c>
      <c r="H455" t="str">
        <f t="shared" si="181"/>
        <v>3.57984917510453+4.03347313743522i</v>
      </c>
      <c r="I455" t="str">
        <f t="shared" si="182"/>
        <v>126.05640522529i</v>
      </c>
      <c r="J455" t="str">
        <f t="shared" si="176"/>
        <v>-20.5089981350095+27.5771076583264i</v>
      </c>
      <c r="K455" t="str">
        <f t="shared" si="183"/>
        <v>2.94320916549116-2.18885432199326i</v>
      </c>
      <c r="L455" t="str">
        <f t="shared" si="184"/>
        <v>0.173952539666341-0.115015863515496i</v>
      </c>
      <c r="M455" t="str">
        <f t="shared" si="185"/>
        <v>3.1171617051575-2.30387018550876i</v>
      </c>
      <c r="N455" t="str">
        <f t="shared" si="186"/>
        <v>-0.328888701683262i</v>
      </c>
      <c r="O455" t="str">
        <f t="shared" si="187"/>
        <v>0.946401867752777-0.322991493253391i</v>
      </c>
      <c r="P455" t="str">
        <f t="shared" si="188"/>
        <v>0.053598132247223+0.322991493253391i</v>
      </c>
      <c r="Q455" t="str">
        <f t="shared" si="189"/>
        <v>-0.053598132247223+0.00589720842987101i</v>
      </c>
      <c r="R455" t="str">
        <f t="shared" si="190"/>
        <v>-0.332931850676502-6.06280196986919i</v>
      </c>
      <c r="S455" t="str">
        <f t="shared" si="191"/>
        <v>0.0339856807751609i</v>
      </c>
      <c r="T455" t="str">
        <f t="shared" si="192"/>
        <v>0.206048452350991-0.0113149155969751i</v>
      </c>
      <c r="U455" t="str">
        <f t="shared" si="193"/>
        <v>0.0000333333333333334-0.00351638150045062i</v>
      </c>
      <c r="V455" t="str">
        <f t="shared" si="194"/>
        <v>6.66666666666667E-06-0.0351638150045062i</v>
      </c>
      <c r="W455" t="str">
        <f t="shared" si="195"/>
        <v>0.0000276032822071516-0.00319673325497025i</v>
      </c>
      <c r="X455" t="str">
        <f t="shared" si="196"/>
        <v>0.000197193131675318-0.00318476185960272i</v>
      </c>
      <c r="Y455" t="str">
        <f t="shared" si="197"/>
        <v>0.009+0.201690248360465i</v>
      </c>
      <c r="Z455" t="str">
        <f t="shared" si="198"/>
        <v>-0.191560834186579-0.0207960980895341i</v>
      </c>
      <c r="AA455" t="str">
        <f t="shared" si="199"/>
        <v>2.7948611353596-60.3222376037948i</v>
      </c>
      <c r="AB455" t="str">
        <f t="shared" si="200"/>
        <v>0.971813619223571-0.0533660357650957i</v>
      </c>
      <c r="AC455" t="str">
        <f t="shared" si="201"/>
        <v>3.90635177967623-2.40528298624357i</v>
      </c>
      <c r="AD455" t="str">
        <f t="shared" si="202"/>
        <v>0.186486661235254+0.101165276440665i</v>
      </c>
      <c r="AE455" t="str">
        <f t="shared" si="203"/>
        <v>-0.0336196973787804-0.0232574996451278i</v>
      </c>
      <c r="AF455" t="str">
        <f t="shared" si="204"/>
        <v>-9.53742377399315-3.44855657247i</v>
      </c>
      <c r="AG455" t="str">
        <f t="shared" si="205"/>
        <v>1.02397786699533-0.03969891023835i</v>
      </c>
      <c r="AH455" t="str">
        <f t="shared" si="206"/>
        <v>0.221689096966758+0.338441762396032i</v>
      </c>
      <c r="AI455">
        <f t="shared" si="207"/>
        <v>-7.8598081687673709</v>
      </c>
      <c r="AJ455">
        <f t="shared" si="208"/>
        <v>56.774047033836631</v>
      </c>
      <c r="AK455"/>
      <c r="AL455"/>
      <c r="AM455"/>
      <c r="AN455"/>
    </row>
    <row r="456" spans="1:40" x14ac:dyDescent="0.25">
      <c r="A456"/>
      <c r="B456">
        <f t="shared" si="174"/>
        <v>32200</v>
      </c>
      <c r="C456" s="237" t="str">
        <f t="shared" si="177"/>
        <v>-0.0000737107086768322+0.0760565292145537i</v>
      </c>
      <c r="D456" s="208" t="str">
        <f t="shared" si="178"/>
        <v>-5.95757107243915+0.583100057311579i</v>
      </c>
      <c r="E456" t="str">
        <f t="shared" si="179"/>
        <v>2870</v>
      </c>
      <c r="F456" t="str">
        <f t="shared" si="180"/>
        <v>0.777000777000777</v>
      </c>
      <c r="G456" t="str">
        <f t="shared" si="175"/>
        <v>0.777000777000777</v>
      </c>
      <c r="H456" t="str">
        <f t="shared" si="181"/>
        <v>3.5917882080663+4.03733877903851i</v>
      </c>
      <c r="I456" t="str">
        <f t="shared" si="182"/>
        <v>126.449104306989i</v>
      </c>
      <c r="J456" t="str">
        <f t="shared" si="176"/>
        <v>-20.6432193265819+27.6630176510314i</v>
      </c>
      <c r="K456" t="str">
        <f t="shared" si="183"/>
        <v>2.93604809394238-2.19099324308118i</v>
      </c>
      <c r="L456" t="str">
        <f t="shared" si="184"/>
        <v>0.173622965786307-0.115155578232857i</v>
      </c>
      <c r="M456" t="str">
        <f t="shared" si="185"/>
        <v>3.10967105972869-2.30614882131404i</v>
      </c>
      <c r="N456" t="str">
        <f t="shared" si="186"/>
        <v>-0.329913277077914i</v>
      </c>
      <c r="O456" t="str">
        <f t="shared" si="187"/>
        <v>0.946070441929127-0.323960983619981i</v>
      </c>
      <c r="P456" t="str">
        <f t="shared" si="188"/>
        <v>0.053929558070873+0.323960983619981i</v>
      </c>
      <c r="Q456" t="str">
        <f t="shared" si="189"/>
        <v>-0.053929558070873+0.00595229345793302i</v>
      </c>
      <c r="R456" t="str">
        <f t="shared" si="190"/>
        <v>-0.332929339913365-6.04385959038557i</v>
      </c>
      <c r="S456" t="str">
        <f t="shared" si="191"/>
        <v>0.0340915551700992i</v>
      </c>
      <c r="T456" t="str">
        <f t="shared" si="192"/>
        <v>0.206044572665963-0.0113500789594012i</v>
      </c>
      <c r="U456" t="str">
        <f t="shared" si="193"/>
        <v>0.0000333333333333333-0.00350546106100822i</v>
      </c>
      <c r="V456" t="str">
        <f t="shared" si="194"/>
        <v>6.66666666666667E-06-0.0350546106100822i</v>
      </c>
      <c r="W456" t="str">
        <f t="shared" si="195"/>
        <v>0.0000276032820600195-0.00318680565377783i</v>
      </c>
      <c r="X456" t="str">
        <f t="shared" si="196"/>
        <v>0.000196144306408039-0.00317492711722193i</v>
      </c>
      <c r="Y456" t="str">
        <f t="shared" si="197"/>
        <v>0.009+0.202318566891183i</v>
      </c>
      <c r="Z456" t="str">
        <f t="shared" si="198"/>
        <v>-0.190363064038676-0.0206099370738869i</v>
      </c>
      <c r="AA456" t="str">
        <f t="shared" si="199"/>
        <v>2.77670036773927-60.1297891125938i</v>
      </c>
      <c r="AB456" t="str">
        <f t="shared" si="200"/>
        <v>0.971795320950977-0.0535318813907894i</v>
      </c>
      <c r="AC456" t="str">
        <f t="shared" si="201"/>
        <v>3.89851130036891-2.40757117630336i</v>
      </c>
      <c r="AD456" t="str">
        <f t="shared" si="202"/>
        <v>0.186590910430571+0.101500030610303i</v>
      </c>
      <c r="AE456" t="str">
        <f t="shared" si="203"/>
        <v>-0.0334281081874539-0.0231674837495301i</v>
      </c>
      <c r="AF456" t="str">
        <f t="shared" si="204"/>
        <v>-9.54935928050545-3.45423872172693i</v>
      </c>
      <c r="AG456" t="str">
        <f t="shared" si="205"/>
        <v>1.02396904259617-0.0395949696583493i</v>
      </c>
      <c r="AH456" t="str">
        <f t="shared" si="206"/>
        <v>0.220547328248365+0.337349902238374i</v>
      </c>
      <c r="AI456">
        <f t="shared" si="207"/>
        <v>-7.8929076275156085</v>
      </c>
      <c r="AJ456">
        <f t="shared" si="208"/>
        <v>56.824773148581791</v>
      </c>
      <c r="AK456"/>
      <c r="AL456"/>
      <c r="AM456"/>
      <c r="AN456"/>
    </row>
    <row r="457" spans="1:40" x14ac:dyDescent="0.25">
      <c r="A457"/>
      <c r="B457">
        <f t="shared" si="174"/>
        <v>32300</v>
      </c>
      <c r="C457" s="237" t="str">
        <f t="shared" si="177"/>
        <v>-0.0000732550025671516+0.0758210605241416i</v>
      </c>
      <c r="D457" s="208" t="str">
        <f t="shared" si="178"/>
        <v>-5.95756757869231+0.581294797351752i</v>
      </c>
      <c r="E457" t="str">
        <f t="shared" si="179"/>
        <v>2870</v>
      </c>
      <c r="F457" t="str">
        <f t="shared" si="180"/>
        <v>0.777000777000777</v>
      </c>
      <c r="G457" t="str">
        <f t="shared" si="175"/>
        <v>0.777000777000777</v>
      </c>
      <c r="H457" t="str">
        <f t="shared" si="181"/>
        <v>3.60371292078264+4.04116088440025i</v>
      </c>
      <c r="I457" t="str">
        <f t="shared" si="182"/>
        <v>126.841803388688i</v>
      </c>
      <c r="J457" t="str">
        <f t="shared" si="176"/>
        <v>-20.7778580024205+27.7489276437365i</v>
      </c>
      <c r="K457" t="str">
        <f t="shared" si="183"/>
        <v>2.92889948340744-2.19310303990572i</v>
      </c>
      <c r="L457" t="str">
        <f t="shared" si="184"/>
        <v>0.173293619079992-0.11529408638849i</v>
      </c>
      <c r="M457" t="str">
        <f t="shared" si="185"/>
        <v>3.10219310248743-2.30839712629421i</v>
      </c>
      <c r="N457" t="str">
        <f t="shared" si="186"/>
        <v>-0.330937852472566i</v>
      </c>
      <c r="O457" t="str">
        <f t="shared" si="187"/>
        <v>0.945738022963634-0.324930133907024i</v>
      </c>
      <c r="P457" t="str">
        <f t="shared" si="188"/>
        <v>0.054261977036366+0.324930133907024i</v>
      </c>
      <c r="Q457" t="str">
        <f t="shared" si="189"/>
        <v>-0.054261977036366+0.006007718565542i</v>
      </c>
      <c r="R457" t="str">
        <f t="shared" si="190"/>
        <v>-0.332926821273207-6.02503414744818i</v>
      </c>
      <c r="S457" t="str">
        <f t="shared" si="191"/>
        <v>0.0341974295650373i</v>
      </c>
      <c r="T457" t="str">
        <f t="shared" si="192"/>
        <v>0.206040680884304-0.0113852415208023i</v>
      </c>
      <c r="U457" t="str">
        <f t="shared" si="193"/>
        <v>0.0000333333333333333-0.00349460824038591i</v>
      </c>
      <c r="V457" t="str">
        <f t="shared" si="194"/>
        <v>6.66666666666667E-06-0.0349460824038591i</v>
      </c>
      <c r="W457" t="str">
        <f t="shared" si="195"/>
        <v>0.0000276032819124301-0.00317693952424002i</v>
      </c>
      <c r="X457" t="str">
        <f t="shared" si="196"/>
        <v>0.000195105171183507-0.00316515275867985i</v>
      </c>
      <c r="Y457" t="str">
        <f t="shared" si="197"/>
        <v>0.009+0.202946885421901i</v>
      </c>
      <c r="Z457" t="str">
        <f t="shared" si="198"/>
        <v>-0.189176520475379-0.0204260920229921i</v>
      </c>
      <c r="AA457" t="str">
        <f t="shared" si="199"/>
        <v>2.75871840866163-59.9385796412164i</v>
      </c>
      <c r="AB457" t="str">
        <f t="shared" si="200"/>
        <v>0.971776965625441-0.0536977232385028i</v>
      </c>
      <c r="AC457" t="str">
        <f t="shared" si="201"/>
        <v>3.89068412990711-2.40982786149844i</v>
      </c>
      <c r="AD457" t="str">
        <f t="shared" si="202"/>
        <v>0.186695475920414+0.101834593357154i</v>
      </c>
      <c r="AE457" t="str">
        <f t="shared" si="203"/>
        <v>-0.0332383177480816-0.0230781730067582i</v>
      </c>
      <c r="AF457" t="str">
        <f t="shared" si="204"/>
        <v>-9.56128049947495-3.4598660870485i</v>
      </c>
      <c r="AG457" t="str">
        <f t="shared" si="205"/>
        <v>1.02396027729206-0.0394917698388948i</v>
      </c>
      <c r="AH457" t="str">
        <f t="shared" si="206"/>
        <v>0.219416504830719+0.33626515368191i</v>
      </c>
      <c r="AI457">
        <f t="shared" si="207"/>
        <v>-7.9258685826377899</v>
      </c>
      <c r="AJ457">
        <f t="shared" si="208"/>
        <v>56.875134551150857</v>
      </c>
      <c r="AK457"/>
      <c r="AL457"/>
      <c r="AM457"/>
      <c r="AN457"/>
    </row>
    <row r="458" spans="1:40" x14ac:dyDescent="0.25">
      <c r="A458"/>
      <c r="B458">
        <f t="shared" si="174"/>
        <v>32400</v>
      </c>
      <c r="C458" s="237" t="str">
        <f t="shared" si="177"/>
        <v>-0.0000728035094383272+0.0755870453401067i</v>
      </c>
      <c r="D458" s="208" t="str">
        <f t="shared" si="178"/>
        <v>-5.95756411724498+0.579500680940818i</v>
      </c>
      <c r="E458" t="str">
        <f t="shared" si="179"/>
        <v>2870</v>
      </c>
      <c r="F458" t="str">
        <f t="shared" si="180"/>
        <v>0.777000777000777</v>
      </c>
      <c r="G458" t="str">
        <f t="shared" si="175"/>
        <v>0.777000777000777</v>
      </c>
      <c r="H458" t="str">
        <f t="shared" si="181"/>
        <v>3.61562316733228+4.04493965752405i</v>
      </c>
      <c r="I458" t="str">
        <f t="shared" si="182"/>
        <v>127.234502470387i</v>
      </c>
      <c r="J458" t="str">
        <f t="shared" si="176"/>
        <v>-20.9129141625252+27.8348376364415i</v>
      </c>
      <c r="K458" t="str">
        <f t="shared" si="183"/>
        <v>2.92176340772453-2.19518389677813i</v>
      </c>
      <c r="L458" t="str">
        <f t="shared" si="184"/>
        <v>0.172964504057568-0.115431392396139i</v>
      </c>
      <c r="M458" t="str">
        <f t="shared" si="185"/>
        <v>3.0947279117821-2.31061528917427i</v>
      </c>
      <c r="N458" t="str">
        <f t="shared" si="186"/>
        <v>-0.331962427867218i</v>
      </c>
      <c r="O458" t="str">
        <f t="shared" si="187"/>
        <v>0.945404611205256-0.325898943097148i</v>
      </c>
      <c r="P458" t="str">
        <f t="shared" si="188"/>
        <v>0.054595388794744+0.325898943097148i</v>
      </c>
      <c r="Q458" t="str">
        <f t="shared" si="189"/>
        <v>-0.054595388794744+0.00606348477007002i</v>
      </c>
      <c r="R458" t="str">
        <f t="shared" si="190"/>
        <v>-0.33292429475518-6.0063245583032i</v>
      </c>
      <c r="S458" t="str">
        <f t="shared" si="191"/>
        <v>0.0343033039599756i</v>
      </c>
      <c r="T458" t="str">
        <f t="shared" si="192"/>
        <v>0.206036777005741-0.0114204032786474i</v>
      </c>
      <c r="U458" t="str">
        <f t="shared" si="193"/>
        <v>0.0000333333333333333-0.00348382241248348i</v>
      </c>
      <c r="V458" t="str">
        <f t="shared" si="194"/>
        <v>6.66666666666667E-06-0.0348382241248348i</v>
      </c>
      <c r="W458" t="str">
        <f t="shared" si="195"/>
        <v>0.0000276032817643828-0.00316713429717483i</v>
      </c>
      <c r="X458" t="str">
        <f t="shared" si="196"/>
        <v>0.000194075607110923-0.00315543823113966i</v>
      </c>
      <c r="Y458" t="str">
        <f t="shared" si="197"/>
        <v>0.009+0.203575203952619i</v>
      </c>
      <c r="Z458" t="str">
        <f t="shared" si="198"/>
        <v>-0.188001063318115-0.0202445265869315i</v>
      </c>
      <c r="AA458" t="str">
        <f t="shared" si="199"/>
        <v>2.74091289092721-59.7485971333264i</v>
      </c>
      <c r="AB458" t="str">
        <f t="shared" si="200"/>
        <v>0.971758553245673-0.0538635612962986i</v>
      </c>
      <c r="AC458" t="str">
        <f t="shared" si="201"/>
        <v>3.88287034998177-2.41205323708696i</v>
      </c>
      <c r="AD458" t="str">
        <f t="shared" si="202"/>
        <v>0.186800357589077+0.10216896526491i</v>
      </c>
      <c r="AE458" t="str">
        <f t="shared" si="203"/>
        <v>-0.0330503035212858-0.022989558913575i</v>
      </c>
      <c r="AF458" t="str">
        <f t="shared" si="204"/>
        <v>-9.57318728457726-3.46543897658323i</v>
      </c>
      <c r="AG458" t="str">
        <f t="shared" si="205"/>
        <v>1.0239515701889-0.0393893035351337i</v>
      </c>
      <c r="AH458" t="str">
        <f t="shared" si="206"/>
        <v>0.218296488269341+0.335187444122796i</v>
      </c>
      <c r="AI458">
        <f t="shared" si="207"/>
        <v>-7.9586921579209511</v>
      </c>
      <c r="AJ458">
        <f t="shared" si="208"/>
        <v>56.925133419742302</v>
      </c>
      <c r="AK458"/>
      <c r="AL458"/>
      <c r="AM458"/>
      <c r="AN458"/>
    </row>
    <row r="459" spans="1:40" x14ac:dyDescent="0.25">
      <c r="A459"/>
      <c r="B459">
        <f t="shared" si="174"/>
        <v>32500</v>
      </c>
      <c r="C459" s="237" t="str">
        <f t="shared" si="177"/>
        <v>-0.0000723561775182208+0.0753544702455164i</v>
      </c>
      <c r="D459" s="208" t="str">
        <f t="shared" si="178"/>
        <v>-5.95756068770026+0.577717605215626i</v>
      </c>
      <c r="E459" t="str">
        <f t="shared" si="179"/>
        <v>2870</v>
      </c>
      <c r="F459" t="str">
        <f t="shared" si="180"/>
        <v>0.777000777000777</v>
      </c>
      <c r="G459" t="str">
        <f t="shared" si="175"/>
        <v>0.777000777000777</v>
      </c>
      <c r="H459" t="str">
        <f t="shared" si="181"/>
        <v>3.62751880362293+4.04867530239063i</v>
      </c>
      <c r="I459" t="str">
        <f t="shared" si="182"/>
        <v>127.627201552085i</v>
      </c>
      <c r="J459" t="str">
        <f t="shared" si="176"/>
        <v>-21.0483878068961+27.9207476291466i</v>
      </c>
      <c r="K459" t="str">
        <f t="shared" si="183"/>
        <v>2.91463993940166-2.19723599728943i</v>
      </c>
      <c r="L459" t="str">
        <f t="shared" si="184"/>
        <v>0.172635625186918-0.115567500678398i</v>
      </c>
      <c r="M459" t="str">
        <f t="shared" si="185"/>
        <v>3.08727556458858-2.31280349796783i</v>
      </c>
      <c r="N459" t="str">
        <f t="shared" si="186"/>
        <v>-0.33298700326187i</v>
      </c>
      <c r="O459" t="str">
        <f t="shared" si="187"/>
        <v>0.945070207003994-0.326867410173343i</v>
      </c>
      <c r="P459" t="str">
        <f t="shared" si="188"/>
        <v>0.054929792996006+0.326867410173343i</v>
      </c>
      <c r="Q459" t="str">
        <f t="shared" si="189"/>
        <v>-0.054929792996006+0.006119593088527i</v>
      </c>
      <c r="R459" t="str">
        <f t="shared" si="190"/>
        <v>-0.332921760358857-5.9877297535232i</v>
      </c>
      <c r="S459" t="str">
        <f t="shared" si="191"/>
        <v>0.0344091783549139i</v>
      </c>
      <c r="T459" t="str">
        <f t="shared" si="192"/>
        <v>0.206032861030004-0.0114555642304198i</v>
      </c>
      <c r="U459" t="str">
        <f t="shared" si="193"/>
        <v>0.0000333333333333333-0.0034731029589066i</v>
      </c>
      <c r="V459" t="str">
        <f t="shared" si="194"/>
        <v>6.66666666666667E-06-0.034731029589066i</v>
      </c>
      <c r="W459" t="str">
        <f t="shared" si="195"/>
        <v>0.0000276032816158779-0.0031573894104056i</v>
      </c>
      <c r="X459" t="str">
        <f t="shared" si="196"/>
        <v>0.000193055497115625-0.00314578298847315i</v>
      </c>
      <c r="Y459" t="str">
        <f t="shared" si="197"/>
        <v>0.009+0.204203522483337i</v>
      </c>
      <c r="Z459" t="str">
        <f t="shared" si="198"/>
        <v>-0.186836554573748-0.0200652051028202i</v>
      </c>
      <c r="AA459" t="str">
        <f t="shared" si="199"/>
        <v>2.72328148677079-59.5598296899371i</v>
      </c>
      <c r="AB459" t="str">
        <f t="shared" si="200"/>
        <v>0.9717400838104-0.0540293955523068i</v>
      </c>
      <c r="AC459" t="str">
        <f t="shared" si="201"/>
        <v>3.87507004085264-2.41424749761037i</v>
      </c>
      <c r="AD459" t="str">
        <f t="shared" si="202"/>
        <v>0.186905555321114+0.102503146906674i</v>
      </c>
      <c r="AE459" t="str">
        <f t="shared" si="203"/>
        <v>-0.032864043320523-0.0229016331033843i</v>
      </c>
      <c r="AF459" t="str">
        <f t="shared" si="204"/>
        <v>-9.58507949132319-3.470957697175i</v>
      </c>
      <c r="AG459" t="str">
        <f t="shared" si="205"/>
        <v>1.02394292040791-0.0392875635970135i</v>
      </c>
      <c r="AH459" t="str">
        <f t="shared" si="206"/>
        <v>0.217187142296566+0.33411670196407i</v>
      </c>
      <c r="AI459">
        <f t="shared" si="207"/>
        <v>-7.9913794646475811</v>
      </c>
      <c r="AJ459">
        <f t="shared" si="208"/>
        <v>56.974771919973463</v>
      </c>
      <c r="AK459"/>
      <c r="AL459"/>
      <c r="AM459"/>
      <c r="AN459"/>
    </row>
    <row r="460" spans="1:40" x14ac:dyDescent="0.25">
      <c r="A460"/>
      <c r="B460">
        <f t="shared" si="174"/>
        <v>32600</v>
      </c>
      <c r="C460" s="237" t="str">
        <f t="shared" si="177"/>
        <v>-0.000071912955827524+0.0751233219880622i</v>
      </c>
      <c r="D460" s="208" t="str">
        <f t="shared" si="178"/>
        <v>-5.95755728966731+0.575945468575144i</v>
      </c>
      <c r="E460" t="str">
        <f t="shared" si="179"/>
        <v>2870</v>
      </c>
      <c r="F460" t="str">
        <f t="shared" si="180"/>
        <v>0.777000777000777</v>
      </c>
      <c r="G460" t="str">
        <f t="shared" si="175"/>
        <v>0.777000777000777</v>
      </c>
      <c r="H460" t="str">
        <f t="shared" si="181"/>
        <v>3.63939968738115+4.05236802294456i</v>
      </c>
      <c r="I460" t="str">
        <f t="shared" si="182"/>
        <v>128.019900633784i</v>
      </c>
      <c r="J460" t="str">
        <f t="shared" si="176"/>
        <v>-21.1842789355331+28.0066576218517i</v>
      </c>
      <c r="K460" t="str">
        <f t="shared" si="183"/>
        <v>2.90752914962831-2.19925952430903i</v>
      </c>
      <c r="L460" t="str">
        <f t="shared" si="184"/>
        <v>0.172306986893774-0.115702415666365i</v>
      </c>
      <c r="M460" t="str">
        <f t="shared" si="185"/>
        <v>3.07983613652208-2.3149619399754i</v>
      </c>
      <c r="N460" t="str">
        <f t="shared" si="186"/>
        <v>-0.334011578656522i</v>
      </c>
      <c r="O460" t="str">
        <f t="shared" si="187"/>
        <v>0.944734810710889-0.327835534118954i</v>
      </c>
      <c r="P460" t="str">
        <f t="shared" si="188"/>
        <v>0.0552651892891109+0.327835534118954i</v>
      </c>
      <c r="Q460" t="str">
        <f t="shared" si="189"/>
        <v>-0.0552651892891109+0.00617604453756798i</v>
      </c>
      <c r="R460" t="str">
        <f t="shared" si="190"/>
        <v>-0.332919218083396-5.96924867680222i</v>
      </c>
      <c r="S460" t="str">
        <f t="shared" si="191"/>
        <v>0.0345150527498519i</v>
      </c>
      <c r="T460" t="str">
        <f t="shared" si="192"/>
        <v>0.206028932956812-0.0114907243735879i</v>
      </c>
      <c r="U460" t="str">
        <f t="shared" si="193"/>
        <v>0.0000333333333333333-0.00346244926884861i</v>
      </c>
      <c r="V460" t="str">
        <f t="shared" si="194"/>
        <v>6.66666666666667E-06-0.0346244926884861i</v>
      </c>
      <c r="W460" t="str">
        <f t="shared" si="195"/>
        <v>0.0000276032814669156-0.00314770430865354i</v>
      </c>
      <c r="X460" t="str">
        <f t="shared" si="196"/>
        <v>0.000192044725905927-0.00313618649115959i</v>
      </c>
      <c r="Y460" t="str">
        <f t="shared" si="197"/>
        <v>0.009+0.204831841014054i</v>
      </c>
      <c r="Z460" t="str">
        <f t="shared" si="198"/>
        <v>-0.185682858393755-0.019888092579631i</v>
      </c>
      <c r="AA460" t="str">
        <f t="shared" si="199"/>
        <v>2.70582190706923-59.3722655668351i</v>
      </c>
      <c r="AB460" t="str">
        <f t="shared" si="200"/>
        <v>0.971721557318297-0.0541952259945875i</v>
      </c>
      <c r="AC460" t="str">
        <f t="shared" si="201"/>
        <v>3.86728328136057-2.41641083689059i</v>
      </c>
      <c r="AD460" t="str">
        <f t="shared" si="202"/>
        <v>0.187011069001311+0.102837138845116i</v>
      </c>
      <c r="AE460" t="str">
        <f t="shared" si="203"/>
        <v>-0.0326795153054591-0.0228143873435104i</v>
      </c>
      <c r="AF460" t="str">
        <f t="shared" si="204"/>
        <v>-9.59695697704846-3.47642255436942i</v>
      </c>
      <c r="AG460" t="str">
        <f t="shared" si="205"/>
        <v>1.02393432708535-0.0391865429677208i</v>
      </c>
      <c r="AH460" t="str">
        <f t="shared" si="206"/>
        <v>0.216088332780494+0.333052856597948i</v>
      </c>
      <c r="AI460">
        <f t="shared" si="207"/>
        <v>-8.0239316017685134</v>
      </c>
      <c r="AJ460">
        <f t="shared" si="208"/>
        <v>57.024052204896783</v>
      </c>
      <c r="AK460"/>
      <c r="AL460"/>
      <c r="AM460"/>
      <c r="AN460"/>
    </row>
    <row r="461" spans="1:40" x14ac:dyDescent="0.25">
      <c r="A461"/>
      <c r="B461">
        <f t="shared" si="174"/>
        <v>32700</v>
      </c>
      <c r="C461" s="237" t="str">
        <f t="shared" si="177"/>
        <v>-0.0000714737941652358+0.0748935874775438i</v>
      </c>
      <c r="D461" s="208" t="str">
        <f t="shared" si="178"/>
        <v>-5.95755392276122+0.574184170661169i</v>
      </c>
      <c r="E461" t="str">
        <f t="shared" si="179"/>
        <v>2870</v>
      </c>
      <c r="F461" t="str">
        <f t="shared" si="180"/>
        <v>0.777000777000777</v>
      </c>
      <c r="G461" t="str">
        <f t="shared" si="175"/>
        <v>0.777000777000777</v>
      </c>
      <c r="H461" t="str">
        <f t="shared" si="181"/>
        <v>3.65126567814232+4.0560180230811i</v>
      </c>
      <c r="I461" t="str">
        <f t="shared" si="182"/>
        <v>128.412599715483i</v>
      </c>
      <c r="J461" t="str">
        <f t="shared" si="176"/>
        <v>-21.3205875484364+28.0925676145568i</v>
      </c>
      <c r="K461" t="str">
        <f t="shared" si="183"/>
        <v>2.90043110828671-2.20125465998316i</v>
      </c>
      <c r="L461" t="str">
        <f t="shared" si="184"/>
        <v>0.171978593561857-0.11583614179931i</v>
      </c>
      <c r="M461" t="str">
        <f t="shared" si="185"/>
        <v>3.07240970184857-2.31709080178247i</v>
      </c>
      <c r="N461" t="str">
        <f t="shared" si="186"/>
        <v>-0.335036154051174i</v>
      </c>
      <c r="O461" t="str">
        <f t="shared" si="187"/>
        <v>0.944398422678027-0.32880331391769i</v>
      </c>
      <c r="P461" t="str">
        <f t="shared" si="188"/>
        <v>0.055601577321973+0.32880331391769i</v>
      </c>
      <c r="Q461" t="str">
        <f t="shared" si="189"/>
        <v>-0.055601577321973+0.00623284013348396i</v>
      </c>
      <c r="R461" t="str">
        <f t="shared" si="190"/>
        <v>-0.332916667928283-5.95088028475589i</v>
      </c>
      <c r="S461" t="str">
        <f t="shared" si="191"/>
        <v>0.0346209271447902i</v>
      </c>
      <c r="T461" t="str">
        <f t="shared" si="192"/>
        <v>0.206024992785902-0.0115258837056314i</v>
      </c>
      <c r="U461" t="str">
        <f t="shared" si="193"/>
        <v>0.0000333333333333334-0.00345186073897446i</v>
      </c>
      <c r="V461" t="str">
        <f t="shared" si="194"/>
        <v>6.66666666666667E-06-0.0345186073897446i</v>
      </c>
      <c r="W461" t="str">
        <f t="shared" si="195"/>
        <v>0.0000276032813174955-0.00313807844343222i</v>
      </c>
      <c r="X461" t="str">
        <f t="shared" si="196"/>
        <v>0.000191043179940657-0.00312664820618634i</v>
      </c>
      <c r="Y461" t="str">
        <f t="shared" si="197"/>
        <v>0.009+0.205460159544772i</v>
      </c>
      <c r="Z461" t="str">
        <f t="shared" si="198"/>
        <v>-0.184539841034269-0.019713154683401i</v>
      </c>
      <c r="AA461" t="str">
        <f t="shared" si="199"/>
        <v>2.68853190056769-59.1858931720496i</v>
      </c>
      <c r="AB461" t="str">
        <f t="shared" si="200"/>
        <v>0.971702973768123-0.0543610526112537i</v>
      </c>
      <c r="AC461" t="str">
        <f t="shared" si="201"/>
        <v>3.85951014893954-2.41854344802831i</v>
      </c>
      <c r="AD461" t="str">
        <f t="shared" si="202"/>
        <v>0.1871168985147+0.103170941632647i</v>
      </c>
      <c r="AE461" t="str">
        <f t="shared" si="203"/>
        <v>-0.0324966979754917-0.0227278135325431i</v>
      </c>
      <c r="AF461" t="str">
        <f t="shared" si="204"/>
        <v>-9.60881960090354-3.48183385241993i</v>
      </c>
      <c r="AG461" t="str">
        <f t="shared" si="205"/>
        <v>1.02392578937221-0.0390862346821548i</v>
      </c>
      <c r="AH461" t="str">
        <f t="shared" si="206"/>
        <v>0.21499992768487+0.331995838388517i</v>
      </c>
      <c r="AI461">
        <f t="shared" si="207"/>
        <v>-8.0563496560723262</v>
      </c>
      <c r="AJ461">
        <f t="shared" si="208"/>
        <v>57.072976415016697</v>
      </c>
      <c r="AK461"/>
      <c r="AL461"/>
      <c r="AM461"/>
      <c r="AN461"/>
    </row>
    <row r="462" spans="1:40" x14ac:dyDescent="0.25">
      <c r="A462"/>
      <c r="B462">
        <f t="shared" si="174"/>
        <v>32800</v>
      </c>
      <c r="C462" s="237" t="str">
        <f t="shared" si="177"/>
        <v>-0.0000710386430944422+0.0746652537833958i</v>
      </c>
      <c r="D462" s="208" t="str">
        <f t="shared" si="178"/>
        <v>-5.95755058660301+0.572433612339368i</v>
      </c>
      <c r="E462" t="str">
        <f t="shared" si="179"/>
        <v>2870</v>
      </c>
      <c r="F462" t="str">
        <f t="shared" si="180"/>
        <v>0.777000777000777</v>
      </c>
      <c r="G462" t="str">
        <f t="shared" si="175"/>
        <v>0.777000777000777</v>
      </c>
      <c r="H462" t="str">
        <f t="shared" si="181"/>
        <v>3.66311663724047+4.05962550663335i</v>
      </c>
      <c r="I462" t="str">
        <f t="shared" si="182"/>
        <v>128.805298797182i</v>
      </c>
      <c r="J462" t="str">
        <f t="shared" si="176"/>
        <v>-21.4573136456058+28.1784776072618i</v>
      </c>
      <c r="K462" t="str">
        <f t="shared" si="183"/>
        <v>2.89334588396351-2.20322158573352i</v>
      </c>
      <c r="L462" t="str">
        <f t="shared" si="184"/>
        <v>0.171650449533021-0.115968683524334i</v>
      </c>
      <c r="M462" t="str">
        <f t="shared" si="185"/>
        <v>3.06499633349653-2.31919026925785i</v>
      </c>
      <c r="N462" t="str">
        <f t="shared" si="186"/>
        <v>-0.336060729445826i</v>
      </c>
      <c r="O462" t="str">
        <f t="shared" si="187"/>
        <v>0.944061043258531-0.329770748553619i</v>
      </c>
      <c r="P462" t="str">
        <f t="shared" si="188"/>
        <v>0.055938956741469+0.329770748553619i</v>
      </c>
      <c r="Q462" t="str">
        <f t="shared" si="189"/>
        <v>-0.055938956741469+0.006289980892207i</v>
      </c>
      <c r="R462" t="str">
        <f t="shared" si="190"/>
        <v>-0.332914109892842-5.93262354672359i</v>
      </c>
      <c r="S462" t="str">
        <f t="shared" si="191"/>
        <v>0.0347268015397283i</v>
      </c>
      <c r="T462" t="str">
        <f t="shared" si="192"/>
        <v>0.206021040516989-0.011561042224024i</v>
      </c>
      <c r="U462" t="str">
        <f t="shared" si="193"/>
        <v>0.0000333333333333334-0.00344133677330686i</v>
      </c>
      <c r="V462" t="str">
        <f t="shared" si="194"/>
        <v>6.66666666666667E-06-0.0344133677330686i</v>
      </c>
      <c r="W462" t="str">
        <f t="shared" si="195"/>
        <v>0.0000276032811676176-0.00312851127294413i</v>
      </c>
      <c r="X462" t="str">
        <f t="shared" si="196"/>
        <v>0.000190050747397403-0.00311716760695138i</v>
      </c>
      <c r="Y462" t="str">
        <f t="shared" si="197"/>
        <v>0.009+0.20608847807549i</v>
      </c>
      <c r="Z462" t="str">
        <f t="shared" si="198"/>
        <v>-0.183407370817028-0.0195403577228164i</v>
      </c>
      <c r="AA462" t="str">
        <f t="shared" si="199"/>
        <v>2.67140925312461-59.0007010633798i</v>
      </c>
      <c r="AB462" t="str">
        <f t="shared" si="200"/>
        <v>0.971684333158535-0.0545268753903904i</v>
      </c>
      <c r="AC462" t="str">
        <f t="shared" si="201"/>
        <v>3.8517507196285-2.42064552340015i</v>
      </c>
      <c r="AD462" t="str">
        <f t="shared" si="202"/>
        <v>0.187223043746536+0.103504555811562i</v>
      </c>
      <c r="AE462" t="str">
        <f t="shared" si="203"/>
        <v>-0.0323155701634146-0.0226419036977448i</v>
      </c>
      <c r="AF462" t="str">
        <f t="shared" si="204"/>
        <v>-9.62066722384348-3.48719189429398i</v>
      </c>
      <c r="AG462" t="str">
        <f t="shared" si="205"/>
        <v>1.02391730643391-0.0389866318654302i</v>
      </c>
      <c r="AH462" t="str">
        <f t="shared" si="206"/>
        <v>0.213921797029854+0.330945578654821i</v>
      </c>
      <c r="AI462">
        <f t="shared" si="207"/>
        <v>-8.0886347023513583</v>
      </c>
      <c r="AJ462">
        <f t="shared" si="208"/>
        <v>57.121546678309109</v>
      </c>
      <c r="AK462"/>
      <c r="AL462"/>
      <c r="AM462"/>
      <c r="AN462"/>
    </row>
    <row r="463" spans="1:40" x14ac:dyDescent="0.25">
      <c r="A463"/>
      <c r="B463">
        <f t="shared" si="174"/>
        <v>32900</v>
      </c>
      <c r="C463" s="237" t="str">
        <f t="shared" si="177"/>
        <v>-0.0000706074539284055+0.0744383081322623i</v>
      </c>
      <c r="D463" s="208" t="str">
        <f t="shared" si="178"/>
        <v>-5.95754728081941+0.570693695680678i</v>
      </c>
      <c r="E463" t="str">
        <f t="shared" si="179"/>
        <v>2870</v>
      </c>
      <c r="F463" t="str">
        <f t="shared" si="180"/>
        <v>0.777000777000777</v>
      </c>
      <c r="G463" t="str">
        <f t="shared" si="175"/>
        <v>0.777000777000777</v>
      </c>
      <c r="H463" t="str">
        <f t="shared" si="181"/>
        <v>3.67495242779804+4.06319067735936i</v>
      </c>
      <c r="I463" t="str">
        <f t="shared" si="182"/>
        <v>129.19799787888i</v>
      </c>
      <c r="J463" t="str">
        <f t="shared" si="176"/>
        <v>-21.5944572270413+28.2643875999668i</v>
      </c>
      <c r="K463" t="str">
        <f t="shared" si="183"/>
        <v>2.88627354396106-2.20516048225581i</v>
      </c>
      <c r="L463" t="str">
        <f t="shared" si="184"/>
        <v>0.171322559107399-0.116100045296036i</v>
      </c>
      <c r="M463" t="str">
        <f t="shared" si="185"/>
        <v>3.05759610306846-2.32126052755185i</v>
      </c>
      <c r="N463" t="str">
        <f t="shared" si="186"/>
        <v>-0.337085304840478i</v>
      </c>
      <c r="O463" t="str">
        <f t="shared" si="187"/>
        <v>0.943722672806568-0.330737837011172i</v>
      </c>
      <c r="P463" t="str">
        <f t="shared" si="188"/>
        <v>0.056277327193432+0.330737837011172i</v>
      </c>
      <c r="Q463" t="str">
        <f t="shared" si="189"/>
        <v>-0.056277327193432+0.00634746782930601i</v>
      </c>
      <c r="R463" t="str">
        <f t="shared" si="190"/>
        <v>-0.332911543976409-5.91447744457582i</v>
      </c>
      <c r="S463" t="str">
        <f t="shared" si="191"/>
        <v>0.0348326759346666i</v>
      </c>
      <c r="T463" t="str">
        <f t="shared" si="192"/>
        <v>0.206017076149805-0.0115961999262398i</v>
      </c>
      <c r="U463" t="str">
        <f t="shared" si="193"/>
        <v>0.0000333333333333333-0.00343087678311443i</v>
      </c>
      <c r="V463" t="str">
        <f t="shared" si="194"/>
        <v>6.66666666666667E-06-0.0343087678311443i</v>
      </c>
      <c r="W463" t="str">
        <f t="shared" si="195"/>
        <v>0.0000276032810172824-0.00311900226197895i</v>
      </c>
      <c r="X463" t="str">
        <f t="shared" si="196"/>
        <v>0.000189067318141404-0.00310774417316743i</v>
      </c>
      <c r="Y463" t="str">
        <f t="shared" si="197"/>
        <v>0.009+0.206716796606208i</v>
      </c>
      <c r="Z463" t="str">
        <f t="shared" si="198"/>
        <v>-0.182285318091131-0.0193696686351509i</v>
      </c>
      <c r="AA463" t="str">
        <f t="shared" si="199"/>
        <v>2.65445178697362-58.8166779459624i</v>
      </c>
      <c r="AB463" t="str">
        <f t="shared" si="200"/>
        <v>0.971665635488269-0.0546926943200843i</v>
      </c>
      <c r="AC463" t="str">
        <f t="shared" si="201"/>
        <v>3.8440050680838-2.42271725465691i</v>
      </c>
      <c r="AD463" t="str">
        <f t="shared" si="202"/>
        <v>0.187329504582299+0.103837981914201i</v>
      </c>
      <c r="AE463" t="str">
        <f t="shared" si="203"/>
        <v>-0.0321361110292175-0.0225566499925174i</v>
      </c>
      <c r="AF463" t="str">
        <f t="shared" si="204"/>
        <v>-9.63249970861745-3.49249698167868i</v>
      </c>
      <c r="AG463" t="str">
        <f t="shared" si="205"/>
        <v>1.02390887744997-0.0388877277314081i</v>
      </c>
      <c r="AH463" t="str">
        <f t="shared" si="206"/>
        <v>0.21285381285363+0.329902009654264i</v>
      </c>
      <c r="AI463">
        <f t="shared" si="207"/>
        <v>-8.1207878035660315</v>
      </c>
      <c r="AJ463">
        <f t="shared" si="208"/>
        <v>57.169765110241812</v>
      </c>
      <c r="AK463"/>
      <c r="AL463"/>
      <c r="AM463"/>
      <c r="AN463"/>
    </row>
    <row r="464" spans="1:40" x14ac:dyDescent="0.25">
      <c r="A464"/>
      <c r="B464">
        <f t="shared" si="174"/>
        <v>33000</v>
      </c>
      <c r="C464" s="237" t="str">
        <f t="shared" si="177"/>
        <v>-0.0000701801787169468+0.0742127379056166i</v>
      </c>
      <c r="D464" s="208" t="str">
        <f t="shared" si="178"/>
        <v>-5.95754400504279+0.568964323943061i</v>
      </c>
      <c r="E464" t="str">
        <f t="shared" si="179"/>
        <v>2870</v>
      </c>
      <c r="F464" t="str">
        <f t="shared" si="180"/>
        <v>0.777000777000777</v>
      </c>
      <c r="G464" t="str">
        <f t="shared" si="175"/>
        <v>0.777000777000777</v>
      </c>
      <c r="H464" t="str">
        <f t="shared" si="181"/>
        <v>3.68677291471564+4.06671373892963i</v>
      </c>
      <c r="I464" t="str">
        <f t="shared" si="182"/>
        <v>129.590696960579i</v>
      </c>
      <c r="J464" t="str">
        <f t="shared" si="176"/>
        <v>-21.7320182927431+28.3502975926719i</v>
      </c>
      <c r="K464" t="str">
        <f t="shared" si="183"/>
        <v>2.87921415430885-2.20707152951856i</v>
      </c>
      <c r="L464" t="str">
        <f t="shared" si="184"/>
        <v>0.170994926543547-0.116230231576186i</v>
      </c>
      <c r="M464" t="str">
        <f t="shared" si="185"/>
        <v>3.0502090808524-2.32330176109475i</v>
      </c>
      <c r="N464" t="str">
        <f t="shared" si="186"/>
        <v>-0.33810988023513i</v>
      </c>
      <c r="O464" t="str">
        <f t="shared" si="187"/>
        <v>0.943383311677342-0.331704578275143i</v>
      </c>
      <c r="P464" t="str">
        <f t="shared" si="188"/>
        <v>0.056616688322658+0.331704578275143i</v>
      </c>
      <c r="Q464" t="str">
        <f t="shared" si="189"/>
        <v>-0.056616688322658+0.00640530195998701i</v>
      </c>
      <c r="R464" t="str">
        <f t="shared" si="190"/>
        <v>-0.332908970178344-5.89644097252368i</v>
      </c>
      <c r="S464" t="str">
        <f t="shared" si="191"/>
        <v>0.0349385503296047i</v>
      </c>
      <c r="T464" t="str">
        <f t="shared" si="192"/>
        <v>0.206013099684062-0.0116313568097529i</v>
      </c>
      <c r="U464" t="str">
        <f t="shared" si="193"/>
        <v>0.0000333333333333334-0.00342048018680197i</v>
      </c>
      <c r="V464" t="str">
        <f t="shared" si="194"/>
        <v>6.66666666666667E-06-0.0342048018680196i</v>
      </c>
      <c r="W464" t="str">
        <f t="shared" si="195"/>
        <v>0.0000276032808664893-0.00310955088181373i</v>
      </c>
      <c r="X464" t="str">
        <f t="shared" si="196"/>
        <v>0.000188092783695102-0.0030983773907679i</v>
      </c>
      <c r="Y464" t="str">
        <f t="shared" si="197"/>
        <v>0.009+0.207345115136926i</v>
      </c>
      <c r="Z464" t="str">
        <f t="shared" si="198"/>
        <v>-0.181173555195636-0.019201054972563i</v>
      </c>
      <c r="AA464" t="str">
        <f t="shared" si="199"/>
        <v>2.63765736000302-58.6338126698915i</v>
      </c>
      <c r="AB464" t="str">
        <f t="shared" si="200"/>
        <v>0.971646880755965-0.0548585093884221i</v>
      </c>
      <c r="AC464" t="str">
        <f t="shared" si="201"/>
        <v>3.8362732675906-2.42475883272115i</v>
      </c>
      <c r="AD464" t="str">
        <f t="shared" si="202"/>
        <v>0.187436280907677+0.104171220463098i</v>
      </c>
      <c r="AE464" t="str">
        <f t="shared" si="203"/>
        <v>-0.0319583000540207-0.0224720446939288i</v>
      </c>
      <c r="AF464" t="str">
        <f t="shared" si="204"/>
        <v>-9.64431691975843-3.49774941498657i</v>
      </c>
      <c r="AG464" t="str">
        <f t="shared" si="205"/>
        <v>1.02390050161378-0.0387895155812554i</v>
      </c>
      <c r="AH464" t="str">
        <f t="shared" si="206"/>
        <v>0.211795849174844+0.328865064566369i</v>
      </c>
      <c r="AI464">
        <f t="shared" si="207"/>
        <v>-8.152810011006439</v>
      </c>
      <c r="AJ464">
        <f t="shared" si="208"/>
        <v>57.217633813798251</v>
      </c>
      <c r="AK464"/>
      <c r="AL464"/>
      <c r="AM464"/>
      <c r="AN464"/>
    </row>
    <row r="465" spans="1:40" x14ac:dyDescent="0.25">
      <c r="A465"/>
      <c r="B465">
        <f t="shared" si="174"/>
        <v>33100</v>
      </c>
      <c r="C465" s="237" t="str">
        <f t="shared" si="177"/>
        <v>-0.0000697567702331113+0.0739885306374199i</v>
      </c>
      <c r="D465" s="208" t="str">
        <f t="shared" si="178"/>
        <v>-5.95754075891108+0.567245401553553i</v>
      </c>
      <c r="E465" t="str">
        <f t="shared" si="179"/>
        <v>2870</v>
      </c>
      <c r="F465" t="str">
        <f t="shared" si="180"/>
        <v>0.777000777000777</v>
      </c>
      <c r="G465" t="str">
        <f t="shared" si="175"/>
        <v>0.777000777000777</v>
      </c>
      <c r="H465" t="str">
        <f t="shared" si="181"/>
        <v>3.69857796466177+4.07019489491465i</v>
      </c>
      <c r="I465" t="str">
        <f t="shared" si="182"/>
        <v>129.983396042278i</v>
      </c>
      <c r="J465" t="str">
        <f t="shared" si="176"/>
        <v>-21.8699968427109+28.436207585377i</v>
      </c>
      <c r="K465" t="str">
        <f t="shared" si="183"/>
        <v>2.87216777977486-2.20895490676168i</v>
      </c>
      <c r="L465" t="str">
        <f t="shared" si="184"/>
        <v>0.170667556058595-0.116359246833396i</v>
      </c>
      <c r="M465" t="str">
        <f t="shared" si="185"/>
        <v>3.04283533583346-2.32531415359508i</v>
      </c>
      <c r="N465" t="str">
        <f t="shared" si="186"/>
        <v>-0.339134455629781i</v>
      </c>
      <c r="O465" t="str">
        <f t="shared" si="187"/>
        <v>0.943042960227102-0.332670971330691i</v>
      </c>
      <c r="P465" t="str">
        <f t="shared" si="188"/>
        <v>0.056957039772898+0.332670971330691i</v>
      </c>
      <c r="Q465" t="str">
        <f t="shared" si="189"/>
        <v>-0.056957039772898+0.00646348429908999i</v>
      </c>
      <c r="R465" t="str">
        <f t="shared" si="190"/>
        <v>-0.332906388498049-5.87851313693333i</v>
      </c>
      <c r="S465" t="str">
        <f t="shared" si="191"/>
        <v>0.035044424724543i</v>
      </c>
      <c r="T465" t="str">
        <f t="shared" si="192"/>
        <v>0.206009111119497-0.0116665128720393i</v>
      </c>
      <c r="U465" t="str">
        <f t="shared" si="193"/>
        <v>0.0000333333333333334-0.00341014640980257i</v>
      </c>
      <c r="V465" t="str">
        <f t="shared" si="194"/>
        <v>6.66666666666667E-06-0.0341014640980257i</v>
      </c>
      <c r="W465" t="str">
        <f t="shared" si="195"/>
        <v>0.0000276032807152387-0.0031001566101149i</v>
      </c>
      <c r="X465" t="str">
        <f t="shared" si="196"/>
        <v>0.00018712703720834-0.00308906675181438i</v>
      </c>
      <c r="Y465" t="str">
        <f t="shared" si="197"/>
        <v>0.009+0.207973433667644i</v>
      </c>
      <c r="Z465" t="str">
        <f t="shared" si="198"/>
        <v>-0.180071956422954-0.0190344848887302i</v>
      </c>
      <c r="AA465" t="str">
        <f t="shared" si="199"/>
        <v>2.62102386505186-58.4520942278828i</v>
      </c>
      <c r="AB465" t="str">
        <f t="shared" si="200"/>
        <v>0.971628068960384-0.0550243205834997i</v>
      </c>
      <c r="AC465" t="str">
        <f t="shared" si="201"/>
        <v>3.82855539007552-2.42677044778554i</v>
      </c>
      <c r="AD465" t="str">
        <f t="shared" si="202"/>
        <v>0.187543372608571+0.104504271971137i</v>
      </c>
      <c r="AE465" t="str">
        <f t="shared" si="203"/>
        <v>-0.0317821170341422-0.0223880802002985i</v>
      </c>
      <c r="AF465" t="str">
        <f t="shared" si="204"/>
        <v>-9.65611872357285-3.5029494933611i</v>
      </c>
      <c r="AG465" t="str">
        <f t="shared" si="205"/>
        <v>1.02389217813228-0.0386919888020356i</v>
      </c>
      <c r="AH465" t="str">
        <f t="shared" si="206"/>
        <v>0.210747781955872+0.327834677476918i</v>
      </c>
      <c r="AI465">
        <f t="shared" si="207"/>
        <v>-8.1847023644504322</v>
      </c>
      <c r="AJ465">
        <f t="shared" si="208"/>
        <v>57.265154879504408</v>
      </c>
      <c r="AK465"/>
      <c r="AL465"/>
      <c r="AM465"/>
      <c r="AN465"/>
    </row>
    <row r="466" spans="1:40" x14ac:dyDescent="0.25">
      <c r="A466"/>
      <c r="B466">
        <f t="shared" ref="B466:B529" si="209">B465+100</f>
        <v>33200</v>
      </c>
      <c r="C466" s="237" t="str">
        <f t="shared" si="177"/>
        <v>-0.0000693371819601194+0.0737656740118259i</v>
      </c>
      <c r="D466" s="208" t="str">
        <f t="shared" si="178"/>
        <v>-5.95753754206765+0.565536834090665i</v>
      </c>
      <c r="E466" t="str">
        <f t="shared" si="179"/>
        <v>2870</v>
      </c>
      <c r="F466" t="str">
        <f t="shared" si="180"/>
        <v>0.777000777000777</v>
      </c>
      <c r="G466" t="str">
        <f t="shared" si="175"/>
        <v>0.777000777000777</v>
      </c>
      <c r="H466" t="str">
        <f t="shared" si="181"/>
        <v>3.71036744606247+4.07363434877262i</v>
      </c>
      <c r="I466" t="str">
        <f t="shared" si="182"/>
        <v>130.376095123976i</v>
      </c>
      <c r="J466" t="str">
        <f t="shared" si="176"/>
        <v>-22.008392876945+28.5221175780821i</v>
      </c>
      <c r="K466" t="str">
        <f t="shared" si="183"/>
        <v>2.86513448387675-2.21081079249526i</v>
      </c>
      <c r="L466" t="str">
        <f t="shared" si="184"/>
        <v>0.170340451828398-0.116487095542797i</v>
      </c>
      <c r="M466" t="str">
        <f t="shared" si="185"/>
        <v>3.03547493570515-2.32729788803806i</v>
      </c>
      <c r="N466" t="str">
        <f t="shared" si="186"/>
        <v>-0.340159031024433i</v>
      </c>
      <c r="O466" t="str">
        <f t="shared" si="187"/>
        <v>0.94270161881313-0.333637015163342i</v>
      </c>
      <c r="P466" t="str">
        <f t="shared" si="188"/>
        <v>0.05729838118687+0.333637015163342i</v>
      </c>
      <c r="Q466" t="str">
        <f t="shared" si="189"/>
        <v>-0.05729838118687+0.00652201586109102i</v>
      </c>
      <c r="R466" t="str">
        <f t="shared" si="190"/>
        <v>-0.332903798934903-5.86069295614173i</v>
      </c>
      <c r="S466" t="str">
        <f t="shared" si="191"/>
        <v>0.0351502991194811i</v>
      </c>
      <c r="T466" t="str">
        <f t="shared" si="192"/>
        <v>0.206005110455818-0.0117016681105734i</v>
      </c>
      <c r="U466" t="str">
        <f t="shared" si="193"/>
        <v>0.0000333333333333333-0.00339987488447183i</v>
      </c>
      <c r="V466" t="str">
        <f t="shared" si="194"/>
        <v>6.66666666666667E-06-0.0339987488447183i</v>
      </c>
      <c r="W466" t="str">
        <f t="shared" si="195"/>
        <v>0.0000276032805635302-0.00309081893084216i</v>
      </c>
      <c r="X466" t="str">
        <f t="shared" si="196"/>
        <v>0.000186169973429184-0.00307981175440602i</v>
      </c>
      <c r="Y466" t="str">
        <f t="shared" si="197"/>
        <v>0.009+0.208601752198362i</v>
      </c>
      <c r="Z466" t="str">
        <f t="shared" si="198"/>
        <v>-0.178980397983052-0.0188699271258198i</v>
      </c>
      <c r="AA466" t="str">
        <f t="shared" si="199"/>
        <v>2.60454922922238-58.2715117529847i</v>
      </c>
      <c r="AB466" t="str">
        <f t="shared" si="200"/>
        <v>0.971609200100149-0.0551901278934051i</v>
      </c>
      <c r="AC466" t="str">
        <f t="shared" si="201"/>
        <v>3.82085150611766-2.42875228931022i</v>
      </c>
      <c r="AD466" t="str">
        <f t="shared" si="202"/>
        <v>0.187650779571078+0.104837136941684i</v>
      </c>
      <c r="AE466" t="str">
        <f t="shared" si="203"/>
        <v>-0.0316075420752922-0.0223047490288358i</v>
      </c>
      <c r="AF466" t="str">
        <f t="shared" si="204"/>
        <v>-9.66790498813012-3.50809751468196i</v>
      </c>
      <c r="AG466" t="str">
        <f t="shared" si="205"/>
        <v>1.02388390622568-0.0385951408653232i</v>
      </c>
      <c r="AH466" t="str">
        <f t="shared" si="206"/>
        <v>0.209709489066899+0.326810783362374i</v>
      </c>
      <c r="AI466">
        <f t="shared" si="207"/>
        <v>-8.2164658923198566</v>
      </c>
      <c r="AJ466">
        <f t="shared" si="208"/>
        <v>57.312330385451453</v>
      </c>
      <c r="AK466"/>
      <c r="AL466"/>
      <c r="AM466"/>
      <c r="AN466"/>
    </row>
    <row r="467" spans="1:40" x14ac:dyDescent="0.25">
      <c r="A467"/>
      <c r="B467">
        <f t="shared" si="209"/>
        <v>33300</v>
      </c>
      <c r="C467" s="237" t="str">
        <f t="shared" si="177"/>
        <v>-0.000068921368078592+0.0735441558609269i</v>
      </c>
      <c r="D467" s="208" t="str">
        <f t="shared" si="178"/>
        <v>-5.95753435416123+0.563838528267106i</v>
      </c>
      <c r="E467" t="str">
        <f t="shared" si="179"/>
        <v>2870</v>
      </c>
      <c r="F467" t="str">
        <f t="shared" si="180"/>
        <v>0.777000777000777</v>
      </c>
      <c r="G467" t="str">
        <f t="shared" si="175"/>
        <v>0.777000777000777</v>
      </c>
      <c r="H467" t="str">
        <f t="shared" si="181"/>
        <v>3.72214122909103+4.07703230383744i</v>
      </c>
      <c r="I467" t="str">
        <f t="shared" si="182"/>
        <v>130.768794205675i</v>
      </c>
      <c r="J467" t="str">
        <f t="shared" si="176"/>
        <v>-22.1472063954452+28.6080275707871i</v>
      </c>
      <c r="K467" t="str">
        <f t="shared" si="183"/>
        <v>2.85811432889332-2.21263936449842i</v>
      </c>
      <c r="L467" t="str">
        <f t="shared" si="184"/>
        <v>0.170013617987687-0.11661378218572i</v>
      </c>
      <c r="M467" t="str">
        <f t="shared" si="185"/>
        <v>3.02812794688101-2.32925314668414i</v>
      </c>
      <c r="N467" t="str">
        <f t="shared" si="186"/>
        <v>-0.341183606419085i</v>
      </c>
      <c r="O467" t="str">
        <f t="shared" si="187"/>
        <v>0.942359287793753-0.334602708758985i</v>
      </c>
      <c r="P467" t="str">
        <f t="shared" si="188"/>
        <v>0.057640712206247+0.334602708758985i</v>
      </c>
      <c r="Q467" t="str">
        <f t="shared" si="189"/>
        <v>-0.057640712206247+0.0065808976601i</v>
      </c>
      <c r="R467" t="str">
        <f t="shared" si="190"/>
        <v>-0.332901201488118-5.8429794602781i</v>
      </c>
      <c r="S467" t="str">
        <f t="shared" si="191"/>
        <v>0.0352561735144194i</v>
      </c>
      <c r="T467" t="str">
        <f t="shared" si="192"/>
        <v>0.206001097692753-0.0117368225228238i</v>
      </c>
      <c r="U467" t="str">
        <f t="shared" si="193"/>
        <v>0.0000333333333333333-0.00338966504998393i</v>
      </c>
      <c r="V467" t="str">
        <f t="shared" si="194"/>
        <v>6.66666666666667E-06-0.0338966504998393i</v>
      </c>
      <c r="W467" t="str">
        <f t="shared" si="195"/>
        <v>0.0000276032804113644-0.0030815373341538i</v>
      </c>
      <c r="X467" t="str">
        <f t="shared" si="196"/>
        <v>0.000185221488675336-0.00307061190259009i</v>
      </c>
      <c r="Y467" t="str">
        <f t="shared" si="197"/>
        <v>0.009+0.20923007072908i</v>
      </c>
      <c r="Z467" t="str">
        <f t="shared" si="198"/>
        <v>-0.177898757968368-0.018707351001778i</v>
      </c>
      <c r="AA467" t="str">
        <f t="shared" si="199"/>
        <v>2.58823141320809-58.0920545163309i</v>
      </c>
      <c r="AB467" t="str">
        <f t="shared" si="200"/>
        <v>0.971590274173975-0.0553559313061992i</v>
      </c>
      <c r="AC467" t="str">
        <f t="shared" si="201"/>
        <v>3.8131616849614-2.43070454602136i</v>
      </c>
      <c r="AD467" t="str">
        <f t="shared" si="202"/>
        <v>0.187758501681483+0.105169815868744i</v>
      </c>
      <c r="AE467" t="str">
        <f t="shared" si="203"/>
        <v>-0.0314345555868885-0.0222220438133349i</v>
      </c>
      <c r="AF467" t="str">
        <f t="shared" si="204"/>
        <v>-9.67967558325226-3.51319377557033i</v>
      </c>
      <c r="AG467" t="str">
        <f t="shared" si="205"/>
        <v>1.02387568512723-0.0384989653258457i</v>
      </c>
      <c r="AH467" t="str">
        <f t="shared" si="206"/>
        <v>0.208680850250715+0.325793318074641i</v>
      </c>
      <c r="AI467">
        <f t="shared" si="207"/>
        <v>-8.2481016118347501</v>
      </c>
      <c r="AJ467">
        <f t="shared" si="208"/>
        <v>57.359162397328475</v>
      </c>
      <c r="AK467"/>
      <c r="AL467"/>
      <c r="AM467"/>
      <c r="AN467"/>
    </row>
    <row r="468" spans="1:40" x14ac:dyDescent="0.25">
      <c r="A468"/>
      <c r="B468">
        <f t="shared" si="209"/>
        <v>33400</v>
      </c>
      <c r="C468" s="237" t="str">
        <f t="shared" si="177"/>
        <v>-0.0000685092834540374+0.0733239641625369i</v>
      </c>
      <c r="D468" s="208" t="str">
        <f t="shared" si="178"/>
        <v>-5.95753119484577+0.562150391912783i</v>
      </c>
      <c r="E468" t="str">
        <f t="shared" si="179"/>
        <v>2870</v>
      </c>
      <c r="F468" t="str">
        <f t="shared" si="180"/>
        <v>0.777000777000777</v>
      </c>
      <c r="G468" t="str">
        <f t="shared" si="175"/>
        <v>0.777000777000777</v>
      </c>
      <c r="H468" t="str">
        <f t="shared" si="181"/>
        <v>3.73389918565739+4.08038896330672i</v>
      </c>
      <c r="I468" t="str">
        <f t="shared" si="182"/>
        <v>131.161493287374i</v>
      </c>
      <c r="J468" t="str">
        <f t="shared" si="176"/>
        <v>-22.2864373982116+28.6939375634922i</v>
      </c>
      <c r="K468" t="str">
        <f t="shared" si="183"/>
        <v>2.8511073758755-2.21444079981804i</v>
      </c>
      <c r="L468" t="str">
        <f t="shared" si="184"/>
        <v>0.169687058630226-0.116739311249376i</v>
      </c>
      <c r="M468" t="str">
        <f t="shared" si="185"/>
        <v>3.02079443450573-2.33118011106742i</v>
      </c>
      <c r="N468" t="str">
        <f t="shared" si="186"/>
        <v>-0.342208181813737i</v>
      </c>
      <c r="O468" t="str">
        <f t="shared" si="187"/>
        <v>0.942015967528334-0.33556805110388i</v>
      </c>
      <c r="P468" t="str">
        <f t="shared" si="188"/>
        <v>0.0579840324716659+0.33556805110388i</v>
      </c>
      <c r="Q468" t="str">
        <f t="shared" si="189"/>
        <v>-0.0579840324716659+0.00664013070985703i</v>
      </c>
      <c r="R468" t="str">
        <f t="shared" si="190"/>
        <v>-0.332898596157176-5.82537169108665i</v>
      </c>
      <c r="S468" t="str">
        <f t="shared" si="191"/>
        <v>0.0353620479093574i</v>
      </c>
      <c r="T468" t="str">
        <f t="shared" si="192"/>
        <v>0.20599707283002-0.0117719761062679i</v>
      </c>
      <c r="U468" t="str">
        <f t="shared" si="193"/>
        <v>0.0000333333333333334-0.00337951635222949i</v>
      </c>
      <c r="V468" t="str">
        <f t="shared" si="194"/>
        <v>6.66666666666667E-06-0.0337951635222949i</v>
      </c>
      <c r="W468" t="str">
        <f t="shared" si="195"/>
        <v>0.0000276032802587408-0.00307231131631405i</v>
      </c>
      <c r="X468" t="str">
        <f t="shared" si="196"/>
        <v>0.00018428148080616-0.00306146670627465i</v>
      </c>
      <c r="Y468" t="str">
        <f t="shared" si="197"/>
        <v>0.009+0.209858389259798i</v>
      </c>
      <c r="Z468" t="str">
        <f t="shared" si="198"/>
        <v>-0.176826916319537-0.0185467263979368i</v>
      </c>
      <c r="AA468" t="str">
        <f t="shared" si="199"/>
        <v>2.57206841063751-57.9137119249398i</v>
      </c>
      <c r="AB468" t="str">
        <f t="shared" si="200"/>
        <v>0.971571291180535-0.0555217308099843i</v>
      </c>
      <c r="AC468" t="str">
        <f t="shared" si="201"/>
        <v>3.80548599452743-2.43262740590908i</v>
      </c>
      <c r="AD468" t="str">
        <f t="shared" si="202"/>
        <v>0.187866538826262+0.105502309237094i</v>
      </c>
      <c r="AE468" t="str">
        <f t="shared" si="203"/>
        <v>-0.0312631382765016-0.0221399573019236i</v>
      </c>
      <c r="AF468" t="str">
        <f t="shared" si="204"/>
        <v>-9.69143038050316-3.51823857139394i</v>
      </c>
      <c r="AG468" t="str">
        <f t="shared" si="205"/>
        <v>1.0238675140829-0.0384034558201554i</v>
      </c>
      <c r="AH468" t="str">
        <f t="shared" si="206"/>
        <v>0.207661747088344+0.324782218326183i</v>
      </c>
      <c r="AI468">
        <f t="shared" si="207"/>
        <v>-8.2796105291633282</v>
      </c>
      <c r="AJ468">
        <f t="shared" si="208"/>
        <v>57.405652968450525</v>
      </c>
      <c r="AK468"/>
      <c r="AL468"/>
      <c r="AM468"/>
      <c r="AN468"/>
    </row>
    <row r="469" spans="1:40" x14ac:dyDescent="0.25">
      <c r="A469"/>
      <c r="B469">
        <f t="shared" si="209"/>
        <v>33500</v>
      </c>
      <c r="C469" s="237" t="str">
        <f t="shared" si="177"/>
        <v>-0.0000681008836246056+0.0731050870380182i</v>
      </c>
      <c r="D469" s="208" t="str">
        <f t="shared" si="178"/>
        <v>-5.95752806378042+0.56047233395814i</v>
      </c>
      <c r="E469" t="str">
        <f t="shared" si="179"/>
        <v>2870</v>
      </c>
      <c r="F469" t="str">
        <f t="shared" si="180"/>
        <v>0.777000777000777</v>
      </c>
      <c r="G469" t="str">
        <f t="shared" si="175"/>
        <v>0.777000777000777</v>
      </c>
      <c r="H469" t="str">
        <f t="shared" si="181"/>
        <v>3.74564118939792+4.08370453023008i</v>
      </c>
      <c r="I469" t="str">
        <f t="shared" si="182"/>
        <v>131.554192369073i</v>
      </c>
      <c r="J469" t="str">
        <f t="shared" si="176"/>
        <v>-22.4260858852442+28.7798475561973i</v>
      </c>
      <c r="K469" t="str">
        <f t="shared" si="183"/>
        <v>2.84411368465766-2.21621527476772i</v>
      </c>
      <c r="L469" t="str">
        <f t="shared" si="184"/>
        <v>0.169360777808963-0.116863687226545i</v>
      </c>
      <c r="M469" t="str">
        <f t="shared" si="185"/>
        <v>3.01347446246662-2.33307896199427i</v>
      </c>
      <c r="N469" t="str">
        <f t="shared" si="186"/>
        <v>-0.343232757208389i</v>
      </c>
      <c r="O469" t="str">
        <f t="shared" si="187"/>
        <v>0.941671658377276-0.336533041184653i</v>
      </c>
      <c r="P469" t="str">
        <f t="shared" si="188"/>
        <v>0.058328341622724+0.336533041184653i</v>
      </c>
      <c r="Q469" t="str">
        <f t="shared" si="189"/>
        <v>-0.058328341622724+0.00669971602373604i</v>
      </c>
      <c r="R469" t="str">
        <f t="shared" si="190"/>
        <v>-0.332895982941278-5.80786870175345i</v>
      </c>
      <c r="S469" t="str">
        <f t="shared" si="191"/>
        <v>0.0354679223042957i</v>
      </c>
      <c r="T469" t="str">
        <f t="shared" si="192"/>
        <v>0.205993035867342-0.0118071288583734i</v>
      </c>
      <c r="U469" t="str">
        <f t="shared" si="193"/>
        <v>0.0000333333333333333-0.00336942824371536i</v>
      </c>
      <c r="V469" t="str">
        <f t="shared" si="194"/>
        <v>6.66666666666667E-06-0.0336942824371536i</v>
      </c>
      <c r="W469" t="str">
        <f t="shared" si="195"/>
        <v>0.0000276032801056594-0.00306314037960185i</v>
      </c>
      <c r="X469" t="str">
        <f t="shared" si="196"/>
        <v>0.000183349849195272-0.00305237568114221i</v>
      </c>
      <c r="Y469" t="str">
        <f t="shared" si="197"/>
        <v>0.009+0.210486707790516i</v>
      </c>
      <c r="Z469" t="str">
        <f t="shared" si="198"/>
        <v>-0.175764754791792-0.0183880237469231i</v>
      </c>
      <c r="AA469" t="str">
        <f t="shared" si="199"/>
        <v>2.55605824743265-57.7364735195524i</v>
      </c>
      <c r="AB469" t="str">
        <f t="shared" si="200"/>
        <v>0.97155225111852-0.0556875263928171i</v>
      </c>
      <c r="AC469" t="str">
        <f t="shared" si="201"/>
        <v>3.79782450142503-2.43452105622548i</v>
      </c>
      <c r="AD469" t="str">
        <f t="shared" si="202"/>
        <v>0.187974890892071+0.105834617522426i</v>
      </c>
      <c r="AE469" t="str">
        <f t="shared" si="203"/>
        <v>-0.0310932711444098-0.022058482354861i</v>
      </c>
      <c r="AF469" t="str">
        <f t="shared" si="204"/>
        <v>-9.70316925317834-3.52323219627194i</v>
      </c>
      <c r="AG469" t="str">
        <f t="shared" si="205"/>
        <v>1.0238593923512-0.0383086060653224i</v>
      </c>
      <c r="AH469" t="str">
        <f t="shared" si="206"/>
        <v>0.206652062965349+0.323777421675375i</v>
      </c>
      <c r="AI469">
        <f t="shared" si="207"/>
        <v>-8.3109936395717234</v>
      </c>
      <c r="AJ469">
        <f t="shared" si="208"/>
        <v>57.451804139789999</v>
      </c>
      <c r="AK469"/>
      <c r="AL469"/>
      <c r="AM469"/>
      <c r="AN469"/>
    </row>
    <row r="470" spans="1:40" x14ac:dyDescent="0.25">
      <c r="A470"/>
      <c r="B470">
        <f t="shared" si="209"/>
        <v>33600</v>
      </c>
      <c r="C470" s="237" t="str">
        <f t="shared" si="177"/>
        <v>-0.0000676961247890932+0.0728875127501443i</v>
      </c>
      <c r="D470" s="208" t="str">
        <f t="shared" si="178"/>
        <v>-5.95752496062934+0.558804264417773i</v>
      </c>
      <c r="E470" t="str">
        <f t="shared" si="179"/>
        <v>2870</v>
      </c>
      <c r="F470" t="str">
        <f t="shared" si="180"/>
        <v>0.777000777000777</v>
      </c>
      <c r="G470" t="str">
        <f t="shared" si="175"/>
        <v>0.777000777000777</v>
      </c>
      <c r="H470" t="str">
        <f t="shared" si="181"/>
        <v>3.75736711566481+4.08697920749752i</v>
      </c>
      <c r="I470" t="str">
        <f t="shared" si="182"/>
        <v>131.946891450771i</v>
      </c>
      <c r="J470" t="str">
        <f t="shared" si="176"/>
        <v>-22.5661518565429+28.8657575489024i</v>
      </c>
      <c r="K470" t="str">
        <f t="shared" si="183"/>
        <v>2.8371333138687-2.21796296492666i</v>
      </c>
      <c r="L470" t="str">
        <f t="shared" si="184"/>
        <v>0.169034779536196-0.116986914615262i</v>
      </c>
      <c r="M470" t="str">
        <f t="shared" si="185"/>
        <v>3.0061680934049-2.33494987954192i</v>
      </c>
      <c r="N470" t="str">
        <f t="shared" si="186"/>
        <v>-0.344257332603041i</v>
      </c>
      <c r="O470" t="str">
        <f t="shared" si="187"/>
        <v>0.941326360702017-0.337497677988303i</v>
      </c>
      <c r="P470" t="str">
        <f t="shared" si="188"/>
        <v>0.058673639297983+0.337497677988303i</v>
      </c>
      <c r="Q470" t="str">
        <f t="shared" si="189"/>
        <v>-0.058673639297983+0.00675965461473799i</v>
      </c>
      <c r="R470" t="str">
        <f t="shared" si="190"/>
        <v>-0.332893361839991-5.79046955673601i</v>
      </c>
      <c r="S470" t="str">
        <f t="shared" si="191"/>
        <v>0.035573796699234i</v>
      </c>
      <c r="T470" t="str">
        <f t="shared" si="192"/>
        <v>0.20598898680443-0.0118422807766204i</v>
      </c>
      <c r="U470" t="str">
        <f t="shared" si="193"/>
        <v>0.0000333333333333333-0.00335940018346621i</v>
      </c>
      <c r="V470" t="str">
        <f t="shared" si="194"/>
        <v>6.66666666666667E-06-0.0335940018346621i</v>
      </c>
      <c r="W470" t="str">
        <f t="shared" si="195"/>
        <v>0.0000276032799521206-0.00305402403222144i</v>
      </c>
      <c r="X470" t="str">
        <f t="shared" si="196"/>
        <v>0.000182426494703717-0.00304333834856538i</v>
      </c>
      <c r="Y470" t="str">
        <f t="shared" si="197"/>
        <v>0.009+0.211115026321234i</v>
      </c>
      <c r="Z470" t="str">
        <f t="shared" si="198"/>
        <v>-0.174712156922107-0.018231214020868i</v>
      </c>
      <c r="AA470" t="str">
        <f t="shared" si="199"/>
        <v>2.54019898118245-57.5603289725152i</v>
      </c>
      <c r="AB470" t="str">
        <f t="shared" si="200"/>
        <v>0.971533153986568-0.0558533180428124i</v>
      </c>
      <c r="AC470" t="str">
        <f t="shared" si="201"/>
        <v>3.79017727096337-2.43638568348302i</v>
      </c>
      <c r="AD470" t="str">
        <f t="shared" si="202"/>
        <v>0.188083557765735+0.106166741191474i</v>
      </c>
      <c r="AE470" t="str">
        <f t="shared" si="203"/>
        <v>-0.0309249354782755-0.021977611942387i</v>
      </c>
      <c r="AF470" t="str">
        <f t="shared" si="204"/>
        <v>-9.71489207629415-3.52817494307975i</v>
      </c>
      <c r="AG470" t="str">
        <f t="shared" si="205"/>
        <v>1.02385131920286-0.0382144098576544i</v>
      </c>
      <c r="AH470" t="str">
        <f t="shared" si="206"/>
        <v>0.205651683038893+0.322778866512217i</v>
      </c>
      <c r="AI470">
        <f t="shared" si="207"/>
        <v>-8.342251927569766</v>
      </c>
      <c r="AJ470">
        <f t="shared" si="208"/>
        <v>57.49761794000964</v>
      </c>
      <c r="AK470"/>
      <c r="AL470"/>
      <c r="AM470"/>
      <c r="AN470"/>
    </row>
    <row r="471" spans="1:40" x14ac:dyDescent="0.25">
      <c r="A471"/>
      <c r="B471">
        <f t="shared" si="209"/>
        <v>33700</v>
      </c>
      <c r="C471" s="237" t="str">
        <f t="shared" si="177"/>
        <v>-0.0000672949637952016+0.0726712297010037i</v>
      </c>
      <c r="D471" s="208" t="str">
        <f t="shared" si="178"/>
        <v>-5.95752188506172+0.557146094374362i</v>
      </c>
      <c r="E471" t="str">
        <f t="shared" si="179"/>
        <v>2870</v>
      </c>
      <c r="F471" t="str">
        <f t="shared" si="180"/>
        <v>0.777000777000777</v>
      </c>
      <c r="G471" t="str">
        <f t="shared" si="175"/>
        <v>0.777000777000777</v>
      </c>
      <c r="H471" t="str">
        <f t="shared" si="181"/>
        <v>3.76907684151561+4.09021319782807i</v>
      </c>
      <c r="I471" t="str">
        <f t="shared" si="182"/>
        <v>132.33959053247i</v>
      </c>
      <c r="J471" t="str">
        <f t="shared" si="176"/>
        <v>-22.7066353121078+28.9516675416074i</v>
      </c>
      <c r="K471" t="str">
        <f t="shared" si="183"/>
        <v>2.83016632094317-2.21968404513872i</v>
      </c>
      <c r="L471" t="str">
        <f t="shared" si="184"/>
        <v>0.168709067783726-0.11710899791851i</v>
      </c>
      <c r="M471" t="str">
        <f t="shared" si="185"/>
        <v>2.9988753887269-2.33679304305723i</v>
      </c>
      <c r="N471" t="str">
        <f t="shared" si="186"/>
        <v>-0.345281907997693i</v>
      </c>
      <c r="O471" t="str">
        <f t="shared" si="187"/>
        <v>0.940980074865036-0.338461960502196i</v>
      </c>
      <c r="P471" t="str">
        <f t="shared" si="188"/>
        <v>0.059019925134964+0.338461960502196i</v>
      </c>
      <c r="Q471" t="str">
        <f t="shared" si="189"/>
        <v>-0.059019925134964+0.00681994749549697i</v>
      </c>
      <c r="R471" t="str">
        <f t="shared" si="190"/>
        <v>-0.332890732852428-5.77317333159635i</v>
      </c>
      <c r="S471" t="str">
        <f t="shared" si="191"/>
        <v>0.0356796710941721i</v>
      </c>
      <c r="T471" t="str">
        <f t="shared" si="192"/>
        <v>0.205984925641004-0.0118774318584725i</v>
      </c>
      <c r="U471" t="str">
        <f t="shared" si="193"/>
        <v>0.0000333333333333334-0.00334943163692774i</v>
      </c>
      <c r="V471" t="str">
        <f t="shared" si="194"/>
        <v>6.66666666666667E-06-0.0334943163692774i</v>
      </c>
      <c r="W471" t="str">
        <f t="shared" si="195"/>
        <v>0.0000276032797981241-0.00304496178821437i</v>
      </c>
      <c r="X471" t="str">
        <f t="shared" si="196"/>
        <v>0.000181511319653674-0.00303435423552364i</v>
      </c>
      <c r="Y471" t="str">
        <f t="shared" si="197"/>
        <v>0.009+0.211743344851952i</v>
      </c>
      <c r="Z471" t="str">
        <f t="shared" si="198"/>
        <v>-0.173669007997022-0.0180762687199006i</v>
      </c>
      <c r="AA471" t="str">
        <f t="shared" si="199"/>
        <v>2.52448870053014-57.3852680857009i</v>
      </c>
      <c r="AB471" t="str">
        <f t="shared" si="200"/>
        <v>0.971513999783359-0.0560191057480077i</v>
      </c>
      <c r="AC471" t="str">
        <f t="shared" si="201"/>
        <v>3.78254436716371-2.43822147345265i</v>
      </c>
      <c r="AD471" t="str">
        <f t="shared" si="202"/>
        <v>0.188192539334242+0.106498680702161i</v>
      </c>
      <c r="AE471" t="str">
        <f t="shared" si="203"/>
        <v>-0.0307581128479312-0.0218973391426221i</v>
      </c>
      <c r="AF471" t="str">
        <f t="shared" si="204"/>
        <v>-9.72659872657733-3.53306710345371i</v>
      </c>
      <c r="AG471" t="str">
        <f t="shared" si="205"/>
        <v>1.02384329392062-0.0381208610714405i</v>
      </c>
      <c r="AH471" t="str">
        <f t="shared" si="206"/>
        <v>0.204660494205474+0.321786492044324i</v>
      </c>
      <c r="AI471">
        <f t="shared" si="207"/>
        <v>-8.3733863670550654</v>
      </c>
      <c r="AJ471">
        <f t="shared" si="208"/>
        <v>57.543096385499361</v>
      </c>
      <c r="AK471"/>
      <c r="AL471"/>
      <c r="AM471"/>
      <c r="AN471"/>
    </row>
    <row r="472" spans="1:40" x14ac:dyDescent="0.25">
      <c r="A472"/>
      <c r="B472">
        <f t="shared" si="209"/>
        <v>33800</v>
      </c>
      <c r="C472" s="237" t="str">
        <f t="shared" si="177"/>
        <v>-0.0000668973581280313+0.0724562264299364i</v>
      </c>
      <c r="D472" s="208" t="str">
        <f t="shared" si="178"/>
        <v>-5.95751883675161+0.555497735962846i</v>
      </c>
      <c r="E472" t="str">
        <f t="shared" si="179"/>
        <v>2870</v>
      </c>
      <c r="F472" t="str">
        <f t="shared" si="180"/>
        <v>0.777000777000777</v>
      </c>
      <c r="G472" t="str">
        <f t="shared" si="175"/>
        <v>0.777000777000777</v>
      </c>
      <c r="H472" t="str">
        <f t="shared" si="181"/>
        <v>3.78077024570266+4.0934067037585i</v>
      </c>
      <c r="I472" t="str">
        <f t="shared" si="182"/>
        <v>132.732289614169i</v>
      </c>
      <c r="J472" t="str">
        <f t="shared" si="176"/>
        <v>-22.8475362519388+29.0375775343125i</v>
      </c>
      <c r="K472" t="str">
        <f t="shared" si="183"/>
        <v>2.82321276213226-2.22137868951127i</v>
      </c>
      <c r="L472" t="str">
        <f t="shared" si="184"/>
        <v>0.168383646483019-0.117229941643918i</v>
      </c>
      <c r="M472" t="str">
        <f t="shared" si="185"/>
        <v>2.99159640861528-2.33860863115519i</v>
      </c>
      <c r="N472" t="str">
        <f t="shared" si="186"/>
        <v>-0.346306483392345i</v>
      </c>
      <c r="O472" t="str">
        <f t="shared" si="187"/>
        <v>0.940632801229849-0.339425887714074i</v>
      </c>
      <c r="P472" t="str">
        <f t="shared" si="188"/>
        <v>0.059367198770151+0.339425887714074i</v>
      </c>
      <c r="Q472" t="str">
        <f t="shared" si="189"/>
        <v>-0.059367198770151+0.00688059567827098i</v>
      </c>
      <c r="R472" t="str">
        <f t="shared" si="190"/>
        <v>-0.332888095978106-5.75597911283662i</v>
      </c>
      <c r="S472" t="str">
        <f t="shared" si="191"/>
        <v>0.0357855454891104i</v>
      </c>
      <c r="T472" t="str">
        <f t="shared" si="192"/>
        <v>0.205980852376784-0.0119125821014079i</v>
      </c>
      <c r="U472" t="str">
        <f t="shared" si="193"/>
        <v>0.0000333333333333333-0.00333952207587174i</v>
      </c>
      <c r="V472" t="str">
        <f t="shared" si="194"/>
        <v>6.66666666666667E-06-0.0333952207587174i</v>
      </c>
      <c r="W472" t="str">
        <f t="shared" si="195"/>
        <v>0.0000276032796436699-0.0030359531673732i</v>
      </c>
      <c r="X472" t="str">
        <f t="shared" si="196"/>
        <v>0.000180604227802718-0.00302542287452179i</v>
      </c>
      <c r="Y472" t="str">
        <f t="shared" si="197"/>
        <v>0.009+0.21237166338267i</v>
      </c>
      <c r="Z472" t="str">
        <f t="shared" si="198"/>
        <v>-0.17263519502114-0.0179231598609253i</v>
      </c>
      <c r="AA472" t="str">
        <f t="shared" si="199"/>
        <v>2.50892552457457-57.2112807884682i</v>
      </c>
      <c r="AB472" t="str">
        <f t="shared" si="200"/>
        <v>0.971494788507572-0.0561848894965091i</v>
      </c>
      <c r="AC472" t="str">
        <f t="shared" si="201"/>
        <v>3.77492585277068-2.4400286111623i</v>
      </c>
      <c r="AD472" t="str">
        <f t="shared" si="202"/>
        <v>0.188301835484748+0.106830436503716i</v>
      </c>
      <c r="AE472" t="str">
        <f t="shared" si="203"/>
        <v>-0.0305927851002796-0.0218176571395114i</v>
      </c>
      <c r="AF472" t="str">
        <f t="shared" si="204"/>
        <v>-9.73828908245427-3.53790896779565i</v>
      </c>
      <c r="AG472" t="str">
        <f t="shared" si="205"/>
        <v>1.023835315799-0.0380279536577216i</v>
      </c>
      <c r="AH472" t="str">
        <f t="shared" si="206"/>
        <v>0.203678385069376+0.320800238283183i</v>
      </c>
      <c r="AI472">
        <f t="shared" si="207"/>
        <v>-8.4043979214548497</v>
      </c>
      <c r="AJ472">
        <f t="shared" si="208"/>
        <v>57.588241480408648</v>
      </c>
      <c r="AK472"/>
      <c r="AL472"/>
      <c r="AM472"/>
      <c r="AN472"/>
    </row>
    <row r="473" spans="1:40" x14ac:dyDescent="0.25">
      <c r="A473"/>
      <c r="B473">
        <f t="shared" si="209"/>
        <v>33900</v>
      </c>
      <c r="C473" s="237" t="str">
        <f t="shared" si="177"/>
        <v>-0.0000665032658988185+0.0722424916115109i</v>
      </c>
      <c r="D473" s="208" t="str">
        <f t="shared" si="178"/>
        <v>-5.95751581537785+0.553859102354917i</v>
      </c>
      <c r="E473" t="str">
        <f t="shared" si="179"/>
        <v>2870</v>
      </c>
      <c r="F473" t="str">
        <f t="shared" si="180"/>
        <v>0.777000777000777</v>
      </c>
      <c r="G473" t="str">
        <f t="shared" si="175"/>
        <v>0.777000777000777</v>
      </c>
      <c r="H473" t="str">
        <f t="shared" si="181"/>
        <v>3.79244720866256+4.09655992763222i</v>
      </c>
      <c r="I473" t="str">
        <f t="shared" si="182"/>
        <v>133.124988695868i</v>
      </c>
      <c r="J473" t="str">
        <f t="shared" si="176"/>
        <v>-22.988854676036+29.1234875270175i</v>
      </c>
      <c r="K473" t="str">
        <f t="shared" si="183"/>
        <v>2.81627269251478-2.22304707141443i</v>
      </c>
      <c r="L473" t="str">
        <f t="shared" si="184"/>
        <v>0.168058519525373-0.117349750303454i</v>
      </c>
      <c r="M473" t="str">
        <f t="shared" si="185"/>
        <v>2.98433121204015-2.34039682171788i</v>
      </c>
      <c r="N473" t="str">
        <f t="shared" si="186"/>
        <v>-0.347331058786997i</v>
      </c>
      <c r="O473" t="str">
        <f t="shared" si="187"/>
        <v>0.940284540161007-0.340389458612048i</v>
      </c>
      <c r="P473" t="str">
        <f t="shared" si="188"/>
        <v>0.059715459838993+0.340389458612048i</v>
      </c>
      <c r="Q473" t="str">
        <f t="shared" si="189"/>
        <v>-0.059715459838993+0.00694160017494899i</v>
      </c>
      <c r="R473" t="str">
        <f t="shared" si="190"/>
        <v>-0.332885451216209-5.73888599773742i</v>
      </c>
      <c r="S473" t="str">
        <f t="shared" si="191"/>
        <v>0.0358914198840485i</v>
      </c>
      <c r="T473" t="str">
        <f t="shared" si="192"/>
        <v>0.20597676701148-0.0119477315028919i</v>
      </c>
      <c r="U473" t="str">
        <f t="shared" si="193"/>
        <v>0.0000333333333333332-0.0033296709783028i</v>
      </c>
      <c r="V473" t="str">
        <f t="shared" si="194"/>
        <v>6.66666666666667E-06-0.033296709783028i</v>
      </c>
      <c r="W473" t="str">
        <f t="shared" si="195"/>
        <v>0.0000276032794887581-0.00302699769515661i</v>
      </c>
      <c r="X473" t="str">
        <f t="shared" si="196"/>
        <v>0.0001797051243186-0.00301654380350964i</v>
      </c>
      <c r="Y473" t="str">
        <f t="shared" si="197"/>
        <v>0.009+0.212999981913388i</v>
      </c>
      <c r="Z473" t="str">
        <f t="shared" si="198"/>
        <v>-0.171610606686299-0.0177718599666708i</v>
      </c>
      <c r="AA473" t="str">
        <f t="shared" si="199"/>
        <v>2.49350760228521-57.0383571356638i</v>
      </c>
      <c r="AB473" t="str">
        <f t="shared" si="200"/>
        <v>0.971475520157838-0.0563506692763616i</v>
      </c>
      <c r="AC473" t="str">
        <f t="shared" si="201"/>
        <v>3.7673217892639-2.44180728089493i</v>
      </c>
      <c r="AD473" t="str">
        <f t="shared" si="202"/>
        <v>0.188411446104556+0.107162009036815i</v>
      </c>
      <c r="AE473" t="str">
        <f t="shared" si="203"/>
        <v>-0.0304289343542963-0.0217385592208185i</v>
      </c>
      <c r="AF473" t="str">
        <f t="shared" si="204"/>
        <v>-9.74996302404041-3.5427008252773i</v>
      </c>
      <c r="AG473" t="str">
        <f t="shared" si="205"/>
        <v>1.02382738414405-0.0379356816430797i</v>
      </c>
      <c r="AH473" t="str">
        <f t="shared" si="206"/>
        <v>0.202705245911759+0.319820046030716i</v>
      </c>
      <c r="AI473">
        <f t="shared" si="207"/>
        <v>-8.4352875438653587</v>
      </c>
      <c r="AJ473">
        <f t="shared" si="208"/>
        <v>57.633055216686344</v>
      </c>
      <c r="AK473"/>
      <c r="AL473"/>
      <c r="AM473"/>
      <c r="AN473"/>
    </row>
    <row r="474" spans="1:40" x14ac:dyDescent="0.25">
      <c r="A474"/>
      <c r="B474">
        <f t="shared" si="209"/>
        <v>34000</v>
      </c>
      <c r="C474" s="237" t="str">
        <f t="shared" si="177"/>
        <v>-0.0000661126458339045+0.0720300140535366i</v>
      </c>
      <c r="D474" s="208" t="str">
        <f t="shared" si="178"/>
        <v>-5.95751282062402+0.552230107743781i</v>
      </c>
      <c r="E474" t="str">
        <f t="shared" si="179"/>
        <v>2870</v>
      </c>
      <c r="F474" t="str">
        <f t="shared" si="180"/>
        <v>0.777000777000777</v>
      </c>
      <c r="G474" t="str">
        <f t="shared" si="175"/>
        <v>0.777000777000777</v>
      </c>
      <c r="H474" t="str">
        <f t="shared" si="181"/>
        <v>3.80410761250559+4.09967307158841i</v>
      </c>
      <c r="I474" t="str">
        <f t="shared" si="182"/>
        <v>133.517687777566i</v>
      </c>
      <c r="J474" t="str">
        <f t="shared" si="176"/>
        <v>-23.1305905843994+29.2093975197226i</v>
      </c>
      <c r="K474" t="str">
        <f t="shared" si="183"/>
        <v>2.80934616600817-2.22468936348004i</v>
      </c>
      <c r="L474" t="str">
        <f t="shared" si="184"/>
        <v>0.167733690762077-0.117468428413132i</v>
      </c>
      <c r="M474" t="str">
        <f t="shared" si="185"/>
        <v>2.97707985677025-2.34215779189317i</v>
      </c>
      <c r="N474" t="str">
        <f t="shared" si="186"/>
        <v>-0.348355634181649i</v>
      </c>
      <c r="O474" t="str">
        <f t="shared" si="187"/>
        <v>0.939935292024099-0.341352672184607i</v>
      </c>
      <c r="P474" t="str">
        <f t="shared" si="188"/>
        <v>0.060064707975901+0.341352672184607i</v>
      </c>
      <c r="Q474" t="str">
        <f t="shared" si="189"/>
        <v>-0.060064707975901+0.00700296199704198i</v>
      </c>
      <c r="R474" t="str">
        <f t="shared" si="190"/>
        <v>-0.332882798566256-5.7218930941998i</v>
      </c>
      <c r="S474" t="str">
        <f t="shared" si="191"/>
        <v>0.0359972942789868i</v>
      </c>
      <c r="T474" t="str">
        <f t="shared" si="192"/>
        <v>0.205972669544813-0.0119828800604022i</v>
      </c>
      <c r="U474" t="str">
        <f t="shared" si="193"/>
        <v>0.0000333333333333334-0.00331987782836662i</v>
      </c>
      <c r="V474" t="str">
        <f t="shared" si="194"/>
        <v>6.66666666666667E-06-0.0331987782836662i</v>
      </c>
      <c r="W474" t="str">
        <f t="shared" si="195"/>
        <v>0.0000276032793333887-0.00301809490260616i</v>
      </c>
      <c r="X474" t="str">
        <f t="shared" si="196"/>
        <v>0.000178813915754549-0.00300771656580324i</v>
      </c>
      <c r="Y474" t="str">
        <f t="shared" si="197"/>
        <v>0.009+0.213628300444106i</v>
      </c>
      <c r="Z474" t="str">
        <f t="shared" si="198"/>
        <v>-0.17059513334137-0.0176223420550051i</v>
      </c>
      <c r="AA474" t="str">
        <f t="shared" si="199"/>
        <v>2.47823311193005-56.8664873056577i</v>
      </c>
      <c r="AB474" t="str">
        <f t="shared" si="200"/>
        <v>0.971456194732843-0.0565164450756692i</v>
      </c>
      <c r="AC474" t="str">
        <f t="shared" si="201"/>
        <v>3.75973223686974-2.44355766618745i</v>
      </c>
      <c r="AD474" t="str">
        <f t="shared" si="202"/>
        <v>0.188521371081121+0.107493398733697i</v>
      </c>
      <c r="AE474" t="str">
        <f t="shared" si="203"/>
        <v>-0.0302665429961414-0.0216600387761621i</v>
      </c>
      <c r="AF474" t="str">
        <f t="shared" si="204"/>
        <v>-9.76162043312961-3.54744296384463i</v>
      </c>
      <c r="AG474" t="str">
        <f t="shared" si="205"/>
        <v>1.02381949827312-0.0378440391284539i</v>
      </c>
      <c r="AH474" t="str">
        <f t="shared" si="206"/>
        <v>0.201740968660421+0.318845856866109i</v>
      </c>
      <c r="AI474">
        <f t="shared" si="207"/>
        <v>-8.4660561771889569</v>
      </c>
      <c r="AJ474">
        <f t="shared" si="208"/>
        <v>57.677539574118391</v>
      </c>
      <c r="AK474"/>
      <c r="AL474"/>
      <c r="AM474"/>
      <c r="AN474"/>
    </row>
    <row r="475" spans="1:40" x14ac:dyDescent="0.25">
      <c r="A475"/>
      <c r="B475">
        <f t="shared" si="209"/>
        <v>34100</v>
      </c>
      <c r="C475" s="237" t="str">
        <f t="shared" si="177"/>
        <v>-0.0000657254572639247+0.0718187826951081i</v>
      </c>
      <c r="D475" s="208" t="str">
        <f t="shared" si="178"/>
        <v>-5.95750985217832+0.550610667329162i</v>
      </c>
      <c r="E475" t="str">
        <f t="shared" si="179"/>
        <v>2870</v>
      </c>
      <c r="F475" t="str">
        <f t="shared" si="180"/>
        <v>0.777000777000777</v>
      </c>
      <c r="G475" t="str">
        <f t="shared" si="175"/>
        <v>0.777000777000777</v>
      </c>
      <c r="H475" t="str">
        <f t="shared" si="181"/>
        <v>3.81575134100508+4.1027463375512i</v>
      </c>
      <c r="I475" t="str">
        <f t="shared" si="182"/>
        <v>133.910386859265i</v>
      </c>
      <c r="J475" t="str">
        <f t="shared" si="176"/>
        <v>-23.272743977029+29.2953075124277i</v>
      </c>
      <c r="K475" t="str">
        <f t="shared" si="183"/>
        <v>2.80243323537941-2.22630573760095i</v>
      </c>
      <c r="L475" t="str">
        <f t="shared" si="184"/>
        <v>0.167409164004581-0.117585980492713i</v>
      </c>
      <c r="M475" t="str">
        <f t="shared" si="185"/>
        <v>2.96984239938399-2.34389171809366i</v>
      </c>
      <c r="N475" t="str">
        <f t="shared" si="186"/>
        <v>-0.349380209576301i</v>
      </c>
      <c r="O475" t="str">
        <f t="shared" si="187"/>
        <v>0.93958505718575-0.342315527420611i</v>
      </c>
      <c r="P475" t="str">
        <f t="shared" si="188"/>
        <v>0.06041494281425+0.342315527420611i</v>
      </c>
      <c r="Q475" t="str">
        <f t="shared" si="189"/>
        <v>-0.06041494281425+0.00706468215569001i</v>
      </c>
      <c r="R475" t="str">
        <f t="shared" si="190"/>
        <v>-0.33288013802738-5.70499952058914i</v>
      </c>
      <c r="S475" t="str">
        <f t="shared" si="191"/>
        <v>0.0361031686739249i</v>
      </c>
      <c r="T475" t="str">
        <f t="shared" si="192"/>
        <v>0.20596855997649-0.0120180277714019i</v>
      </c>
      <c r="U475" t="str">
        <f t="shared" si="193"/>
        <v>0.0000333333333333332-0.00331014211625996i</v>
      </c>
      <c r="V475" t="str">
        <f t="shared" si="194"/>
        <v>6.66666666666667E-06-0.0331014211625996i</v>
      </c>
      <c r="W475" t="str">
        <f t="shared" si="195"/>
        <v>0.0000276032791775614-0.00300924432626436i</v>
      </c>
      <c r="X475" t="str">
        <f t="shared" si="196"/>
        <v>0.000177930510025071-0.00299894071000741i</v>
      </c>
      <c r="Y475" t="str">
        <f t="shared" si="197"/>
        <v>0.009+0.214256618974824i</v>
      </c>
      <c r="Z475" t="str">
        <f t="shared" si="198"/>
        <v>-0.169588666962706-0.0174745796285084i</v>
      </c>
      <c r="AA475" t="str">
        <f t="shared" si="199"/>
        <v>2.46310026051653-56.6956615984191i</v>
      </c>
      <c r="AB475" t="str">
        <f t="shared" si="200"/>
        <v>0.971436812231204-0.0566822168824666i</v>
      </c>
      <c r="AC475" t="str">
        <f t="shared" si="201"/>
        <v>3.75215725457265-2.44527994982865i</v>
      </c>
      <c r="AD475" t="str">
        <f t="shared" si="202"/>
        <v>0.188631610302033+0.107824606018295i</v>
      </c>
      <c r="AE475" t="str">
        <f t="shared" si="203"/>
        <v>-0.0301055936743712-0.0215820892950983i</v>
      </c>
      <c r="AF475" t="str">
        <f t="shared" si="204"/>
        <v>-9.7732611931834-3.55213567022204i</v>
      </c>
      <c r="AG475" t="str">
        <f t="shared" si="205"/>
        <v>1.02381165751465-0.0377530202879761i</v>
      </c>
      <c r="AH475" t="str">
        <f t="shared" si="206"/>
        <v>0.200785446860184+0.317877613132896i</v>
      </c>
      <c r="AI475">
        <f t="shared" si="207"/>
        <v>-8.4967047542694392</v>
      </c>
      <c r="AJ475">
        <f t="shared" si="208"/>
        <v>57.721696520367594</v>
      </c>
      <c r="AK475"/>
      <c r="AL475"/>
      <c r="AM475"/>
      <c r="AN475"/>
    </row>
    <row r="476" spans="1:40" x14ac:dyDescent="0.25">
      <c r="A476"/>
      <c r="B476">
        <f t="shared" si="209"/>
        <v>34200</v>
      </c>
      <c r="C476" s="237" t="str">
        <f t="shared" si="177"/>
        <v>-0.0000653416601132241+0.0716087866046865i</v>
      </c>
      <c r="D476" s="208" t="str">
        <f t="shared" si="178"/>
        <v>-5.95750690973349+0.549000697302597i</v>
      </c>
      <c r="E476" t="str">
        <f t="shared" si="179"/>
        <v>2870</v>
      </c>
      <c r="F476" t="str">
        <f t="shared" si="180"/>
        <v>0.777000777000777</v>
      </c>
      <c r="G476" t="str">
        <f t="shared" si="175"/>
        <v>0.777000777000777</v>
      </c>
      <c r="H476" t="str">
        <f t="shared" si="181"/>
        <v>3.82737827958677+4.1057799272191i</v>
      </c>
      <c r="I476" t="str">
        <f t="shared" si="182"/>
        <v>134.303085940964i</v>
      </c>
      <c r="J476" t="str">
        <f t="shared" si="176"/>
        <v>-23.4153148539247+29.3812175051327i</v>
      </c>
      <c r="K476" t="str">
        <f t="shared" si="183"/>
        <v>2.79553395225581-2.22789636493011i</v>
      </c>
      <c r="L476" t="str">
        <f t="shared" si="184"/>
        <v>0.167084943024661-0.117702411065411i</v>
      </c>
      <c r="M476" t="str">
        <f t="shared" si="185"/>
        <v>2.96261889528047-2.34559877599552i</v>
      </c>
      <c r="N476" t="str">
        <f t="shared" si="186"/>
        <v>-0.350404784970952i</v>
      </c>
      <c r="O476" t="str">
        <f t="shared" si="187"/>
        <v>0.939233836013621-0.343278023309298i</v>
      </c>
      <c r="P476" t="str">
        <f t="shared" si="188"/>
        <v>0.060766163986379+0.343278023309298i</v>
      </c>
      <c r="Q476" t="str">
        <f t="shared" si="189"/>
        <v>-0.060766163986379+0.00712676166165399i</v>
      </c>
      <c r="R476" t="str">
        <f t="shared" si="190"/>
        <v>-0.332877469598987-5.68820440558241i</v>
      </c>
      <c r="S476" t="str">
        <f t="shared" si="191"/>
        <v>0.0362090430688631i</v>
      </c>
      <c r="T476" t="str">
        <f t="shared" si="192"/>
        <v>0.20596443830623-0.0120531746333639i</v>
      </c>
      <c r="U476" t="str">
        <f t="shared" si="193"/>
        <v>0.0000333333333333334-0.00330046333814224i</v>
      </c>
      <c r="V476" t="str">
        <f t="shared" si="194"/>
        <v>6.66666666666667E-06-0.0330046333814224i</v>
      </c>
      <c r="W476" t="str">
        <f t="shared" si="195"/>
        <v>0.0000276032790212769-0.00300044550809436i</v>
      </c>
      <c r="X476" t="str">
        <f t="shared" si="196"/>
        <v>0.000177054816382252-0.00299021578993963i</v>
      </c>
      <c r="Y476" t="str">
        <f t="shared" si="197"/>
        <v>0.009+0.214884937505542i</v>
      </c>
      <c r="Z476" t="str">
        <f t="shared" si="198"/>
        <v>-0.16859110112519-0.0173285466642974i</v>
      </c>
      <c r="AA476" t="str">
        <f t="shared" si="199"/>
        <v>2.44810728324484-56.5258704336256i</v>
      </c>
      <c r="AB476" t="str">
        <f t="shared" si="200"/>
        <v>0.971417372651596-0.0568479846848351i</v>
      </c>
      <c r="AC476" t="str">
        <f t="shared" si="201"/>
        <v>3.74459690012677-2.44697431385827i</v>
      </c>
      <c r="AD476" t="str">
        <f t="shared" si="202"/>
        <v>0.188742163655022+0.108155631306357i</v>
      </c>
      <c r="AE476" t="str">
        <f t="shared" si="203"/>
        <v>-0.0299460692952522-0.0215047043652453i</v>
      </c>
      <c r="AF476" t="str">
        <f t="shared" si="204"/>
        <v>-9.78488518932026-3.5567792299165i</v>
      </c>
      <c r="AG476" t="str">
        <f t="shared" si="205"/>
        <v>1.02380386120795-0.0376626193678312i</v>
      </c>
      <c r="AH476" t="str">
        <f t="shared" si="206"/>
        <v>0.199838575643913+0.316915257926319i</v>
      </c>
      <c r="AI476">
        <f t="shared" si="207"/>
        <v>-8.5272341980247681</v>
      </c>
      <c r="AJ476">
        <f t="shared" si="208"/>
        <v>57.765528011014226</v>
      </c>
      <c r="AK476"/>
      <c r="AL476"/>
      <c r="AM476"/>
      <c r="AN476"/>
    </row>
    <row r="477" spans="1:40" x14ac:dyDescent="0.25">
      <c r="A477"/>
      <c r="B477">
        <f t="shared" si="209"/>
        <v>34300</v>
      </c>
      <c r="C477" s="237" t="str">
        <f t="shared" si="177"/>
        <v>-0.000064961214889489+0.0714000149782151i</v>
      </c>
      <c r="D477" s="208" t="str">
        <f t="shared" si="178"/>
        <v>-5.95750399298678+0.547400114832983i</v>
      </c>
      <c r="E477" t="str">
        <f t="shared" si="179"/>
        <v>2870</v>
      </c>
      <c r="F477" t="str">
        <f t="shared" si="180"/>
        <v>0.777000777000777</v>
      </c>
      <c r="G477" t="str">
        <f t="shared" si="175"/>
        <v>0.777000777000777</v>
      </c>
      <c r="H477" t="str">
        <f t="shared" si="181"/>
        <v>3.83898831531819+4.10877404205458i</v>
      </c>
      <c r="I477" t="str">
        <f t="shared" si="182"/>
        <v>134.695785022662i</v>
      </c>
      <c r="J477" t="str">
        <f t="shared" si="176"/>
        <v>-23.5583032150866+29.4671274978378i</v>
      </c>
      <c r="K477" t="str">
        <f t="shared" si="183"/>
        <v>2.78864836713581-2.22946141587985i</v>
      </c>
      <c r="L477" t="str">
        <f t="shared" si="184"/>
        <v>0.16676103155459-0.11781772465761i</v>
      </c>
      <c r="M477" t="str">
        <f t="shared" si="185"/>
        <v>2.9554093986904-2.34727914053746i</v>
      </c>
      <c r="N477" t="str">
        <f t="shared" si="186"/>
        <v>-0.351429360365604i</v>
      </c>
      <c r="O477" t="str">
        <f t="shared" si="187"/>
        <v>0.938881628876406-0.344240158840286i</v>
      </c>
      <c r="P477" t="str">
        <f t="shared" si="188"/>
        <v>0.061118371123594+0.344240158840286i</v>
      </c>
      <c r="Q477" t="str">
        <f t="shared" si="189"/>
        <v>-0.061118371123594+0.00718920152531799i</v>
      </c>
      <c r="R477" t="str">
        <f t="shared" si="190"/>
        <v>-0.332874793280489-5.67150688801758i</v>
      </c>
      <c r="S477" t="str">
        <f t="shared" si="191"/>
        <v>0.0363149174638012i</v>
      </c>
      <c r="T477" t="str">
        <f t="shared" si="192"/>
        <v>0.205960304533738-0.0120883206437608i</v>
      </c>
      <c r="U477" t="str">
        <f t="shared" si="193"/>
        <v>0.0000333333333333333-0.00329084099604854i</v>
      </c>
      <c r="V477" t="str">
        <f t="shared" si="194"/>
        <v>6.66666666666667E-06-0.0329084099604854i</v>
      </c>
      <c r="W477" t="str">
        <f t="shared" si="195"/>
        <v>0.0000276032788645345-0.00299169799540071i</v>
      </c>
      <c r="X477" t="str">
        <f t="shared" si="196"/>
        <v>0.000176186745392508-0.00298154136455507i</v>
      </c>
      <c r="Y477" t="str">
        <f t="shared" si="197"/>
        <v>0.009+0.21551325603626i</v>
      </c>
      <c r="Z477" t="str">
        <f t="shared" si="198"/>
        <v>-0.167602330973875-0.0171842176040924i</v>
      </c>
      <c r="AA477" t="str">
        <f t="shared" si="199"/>
        <v>2.43325244297336-56.3571043488091i</v>
      </c>
      <c r="AB477" t="str">
        <f t="shared" si="200"/>
        <v>0.971397875992627-0.0570137484708542i</v>
      </c>
      <c r="AC477" t="str">
        <f t="shared" si="201"/>
        <v>3.73705123006702-2.44864093956522i</v>
      </c>
      <c r="AD477" t="str">
        <f t="shared" si="202"/>
        <v>0.188853031027951+0.108486475005561i</v>
      </c>
      <c r="AE477" t="str">
        <f t="shared" si="203"/>
        <v>-0.0297879530181696-0.0214278776704478i</v>
      </c>
      <c r="AF477" t="str">
        <f t="shared" si="204"/>
        <v>-9.79649230830497-3.5613739272216i</v>
      </c>
      <c r="AG477" t="str">
        <f t="shared" si="205"/>
        <v>1.02379610870299-0.0375728306851373i</v>
      </c>
      <c r="AH477" t="str">
        <f t="shared" si="206"/>
        <v>0.198900251704133+0.315958735080919i</v>
      </c>
      <c r="AI477">
        <f t="shared" si="207"/>
        <v>-8.557645421578254</v>
      </c>
      <c r="AJ477">
        <f t="shared" si="208"/>
        <v>57.809035989596865</v>
      </c>
      <c r="AK477"/>
      <c r="AL477"/>
      <c r="AM477"/>
      <c r="AN477"/>
    </row>
    <row r="478" spans="1:40" x14ac:dyDescent="0.25">
      <c r="A478"/>
      <c r="B478">
        <f t="shared" si="209"/>
        <v>34400</v>
      </c>
      <c r="C478" s="237" t="str">
        <f t="shared" si="177"/>
        <v>-0.0000645840826735837+0.0711924571372643i</v>
      </c>
      <c r="D478" s="208" t="str">
        <f t="shared" si="178"/>
        <v>-5.95750110163979+0.54580883805236i</v>
      </c>
      <c r="E478" t="str">
        <f t="shared" si="179"/>
        <v>2870</v>
      </c>
      <c r="F478" t="str">
        <f t="shared" si="180"/>
        <v>0.777000777000777</v>
      </c>
      <c r="G478" t="str">
        <f t="shared" si="175"/>
        <v>0.777000777000777</v>
      </c>
      <c r="H478" t="str">
        <f t="shared" si="181"/>
        <v>3.85058133689794+4.11172888327373i</v>
      </c>
      <c r="I478" t="str">
        <f t="shared" si="182"/>
        <v>135.088484104361i</v>
      </c>
      <c r="J478" t="str">
        <f t="shared" si="176"/>
        <v>-23.7017090605146+29.5530374905428i</v>
      </c>
      <c r="K478" t="str">
        <f t="shared" si="183"/>
        <v>2.7817765293999-2.23100106012126i</v>
      </c>
      <c r="L478" t="str">
        <f t="shared" si="184"/>
        <v>0.166437433287306-0.117931925798573i</v>
      </c>
      <c r="M478" t="str">
        <f t="shared" si="185"/>
        <v>2.94821396268721-2.34893298591983i</v>
      </c>
      <c r="N478" t="str">
        <f t="shared" si="186"/>
        <v>-0.352453935760256i</v>
      </c>
      <c r="O478" t="str">
        <f t="shared" si="187"/>
        <v>0.938528436143839-0.345201933003568i</v>
      </c>
      <c r="P478" t="str">
        <f t="shared" si="188"/>
        <v>0.061471563856161+0.345201933003568i</v>
      </c>
      <c r="Q478" t="str">
        <f t="shared" si="189"/>
        <v>-0.061471563856161+0.00725200275668803i</v>
      </c>
      <c r="R478" t="str">
        <f t="shared" si="190"/>
        <v>-0.332872109071172-5.65490611674648i</v>
      </c>
      <c r="S478" t="str">
        <f t="shared" si="191"/>
        <v>0.0364207918587395i</v>
      </c>
      <c r="T478" t="str">
        <f t="shared" si="192"/>
        <v>0.205956158658736-0.0121234658000608i</v>
      </c>
      <c r="U478" t="str">
        <f t="shared" si="193"/>
        <v>0.0000333333333333334-0.00328127459780421i</v>
      </c>
      <c r="V478" t="str">
        <f t="shared" si="194"/>
        <v>6.66666666666667E-06-0.032812745978042i</v>
      </c>
      <c r="W478" t="str">
        <f t="shared" si="195"/>
        <v>0.0000276032787073346-0.00298300134075194i</v>
      </c>
      <c r="X478" t="str">
        <f t="shared" si="196"/>
        <v>0.000175326208913845-0.00297291699787319i</v>
      </c>
      <c r="Y478" t="str">
        <f t="shared" si="197"/>
        <v>0.009+0.216141574566978i</v>
      </c>
      <c r="Z478" t="str">
        <f t="shared" si="198"/>
        <v>-0.166622253196236-0.0170415673445248i</v>
      </c>
      <c r="AA478" t="str">
        <f t="shared" si="199"/>
        <v>2.41853402969621-56.189353997537i</v>
      </c>
      <c r="AB478" t="str">
        <f t="shared" si="200"/>
        <v>0.971378322252987-0.0571795082285829i</v>
      </c>
      <c r="AC478" t="str">
        <f t="shared" si="201"/>
        <v>3.72952029972114-2.4502800074866i</v>
      </c>
      <c r="AD478" t="str">
        <f t="shared" si="202"/>
        <v>0.188964212308802+0.108817137515641i</v>
      </c>
      <c r="AE478" t="str">
        <f t="shared" si="203"/>
        <v>-0.0296312282511333-0.0213516029889863i</v>
      </c>
      <c r="AF478" t="str">
        <f t="shared" si="204"/>
        <v>-9.80808243853773-3.56592004522137i</v>
      </c>
      <c r="AG478" t="str">
        <f t="shared" si="205"/>
        <v>1.0237883993602-0.0374836486268453i</v>
      </c>
      <c r="AH478" t="str">
        <f t="shared" si="206"/>
        <v>0.197970373265225+0.315007989158398i</v>
      </c>
      <c r="AI478">
        <f t="shared" si="207"/>
        <v>-8.5879393283874101</v>
      </c>
      <c r="AJ478">
        <f t="shared" si="208"/>
        <v>57.852222387657861</v>
      </c>
      <c r="AK478"/>
      <c r="AL478"/>
      <c r="AM478"/>
      <c r="AN478"/>
    </row>
    <row r="479" spans="1:40" x14ac:dyDescent="0.25">
      <c r="A479"/>
      <c r="B479">
        <f t="shared" si="209"/>
        <v>34500</v>
      </c>
      <c r="C479" s="237" t="str">
        <f t="shared" si="177"/>
        <v>-0.0000642102251095982+0.0709861025272116i</v>
      </c>
      <c r="D479" s="208" t="str">
        <f t="shared" si="178"/>
        <v>-5.95749823539847+0.544226786041956i</v>
      </c>
      <c r="E479" t="str">
        <f t="shared" si="179"/>
        <v>2870</v>
      </c>
      <c r="F479" t="str">
        <f t="shared" si="180"/>
        <v>0.777000777000777</v>
      </c>
      <c r="G479" t="str">
        <f t="shared" si="175"/>
        <v>0.777000777000777</v>
      </c>
      <c r="H479" t="str">
        <f t="shared" si="181"/>
        <v>3.86215723464507+4.11464465183622i</v>
      </c>
      <c r="I479" t="str">
        <f t="shared" si="182"/>
        <v>135.48118318606i</v>
      </c>
      <c r="J479" t="str">
        <f t="shared" si="176"/>
        <v>-23.8455323902088+29.638947483248i</v>
      </c>
      <c r="K479" t="str">
        <f t="shared" si="183"/>
        <v>2.77491848732108-2.23251546658339i</v>
      </c>
      <c r="L479" t="str">
        <f t="shared" si="184"/>
        <v>0.166114151876584-0.118045019020157i</v>
      </c>
      <c r="M479" t="str">
        <f t="shared" si="185"/>
        <v>2.94103263919766-2.35056048560355i</v>
      </c>
      <c r="N479" t="str">
        <f t="shared" si="186"/>
        <v>-0.353478511154908i</v>
      </c>
      <c r="O479" t="str">
        <f t="shared" si="187"/>
        <v>0.938174258186684-0.346163344789516i</v>
      </c>
      <c r="P479" t="str">
        <f t="shared" si="188"/>
        <v>0.061825741813316+0.346163344789516i</v>
      </c>
      <c r="Q479" t="str">
        <f t="shared" si="189"/>
        <v>-0.061825741813316+0.00731516636539203i</v>
      </c>
      <c r="R479" t="str">
        <f t="shared" si="190"/>
        <v>-0.332869416970307-5.6384012504889i</v>
      </c>
      <c r="S479" t="str">
        <f t="shared" si="191"/>
        <v>0.0365266662536776i</v>
      </c>
      <c r="T479" t="str">
        <f t="shared" si="192"/>
        <v>0.205952000680926-0.0121586100997306i</v>
      </c>
      <c r="U479" t="str">
        <f t="shared" si="193"/>
        <v>0.0000333333333333333-0.00327176365694101i</v>
      </c>
      <c r="V479" t="str">
        <f t="shared" si="194"/>
        <v>6.66666666666667E-06-0.0327176365694101i</v>
      </c>
      <c r="W479" t="str">
        <f t="shared" si="195"/>
        <v>0.0000276032785496768-0.00297435510190421i</v>
      </c>
      <c r="X479" t="str">
        <f t="shared" si="196"/>
        <v>0.000174473120073558-0.00296434225890546i</v>
      </c>
      <c r="Y479" t="str">
        <f t="shared" si="197"/>
        <v>0.009+0.216769893097696i</v>
      </c>
      <c r="Z479" t="str">
        <f t="shared" si="198"/>
        <v>-0.165650765994976-0.0169005712276746i</v>
      </c>
      <c r="AA479" t="str">
        <f t="shared" si="199"/>
        <v>2.40395036003199-56.0226101476254i</v>
      </c>
      <c r="AB479" t="str">
        <f t="shared" si="200"/>
        <v>0.97135871143127-0.0573452639460731i</v>
      </c>
      <c r="AC479" t="str">
        <f t="shared" si="201"/>
        <v>3.7220041632202-2.45189169740593i</v>
      </c>
      <c r="AD479" t="str">
        <f t="shared" si="202"/>
        <v>0.189075707385679+0.109147619228494i</v>
      </c>
      <c r="AE479" t="str">
        <f t="shared" si="203"/>
        <v>-0.0294758786463772-0.0212758741918225i</v>
      </c>
      <c r="AF479" t="str">
        <f t="shared" si="204"/>
        <v>-9.81965547004354-3.57041786579426i</v>
      </c>
      <c r="AG479" t="str">
        <f t="shared" si="205"/>
        <v>1.02378073255023-0.0373950676486626i</v>
      </c>
      <c r="AH479" t="str">
        <f t="shared" si="206"/>
        <v>0.197048840056244+0.314062965435731i</v>
      </c>
      <c r="AI479">
        <f t="shared" si="207"/>
        <v>-8.6181168123700811</v>
      </c>
      <c r="AJ479">
        <f t="shared" si="208"/>
        <v>57.895089124784789</v>
      </c>
      <c r="AK479"/>
      <c r="AL479"/>
      <c r="AM479"/>
      <c r="AN479"/>
    </row>
    <row r="480" spans="1:40" x14ac:dyDescent="0.25">
      <c r="A480"/>
      <c r="B480">
        <f t="shared" si="209"/>
        <v>34600</v>
      </c>
      <c r="C480" s="237" t="str">
        <f t="shared" si="177"/>
        <v>-0.0000638396043950975+0.0707809407154541i</v>
      </c>
      <c r="D480" s="208" t="str">
        <f t="shared" si="178"/>
        <v>-5.95749539397299+0.542653878818482i</v>
      </c>
      <c r="E480" t="str">
        <f t="shared" si="179"/>
        <v>2870</v>
      </c>
      <c r="F480" t="str">
        <f t="shared" si="180"/>
        <v>0.777000777000777</v>
      </c>
      <c r="G480" t="str">
        <f t="shared" si="175"/>
        <v>0.777000777000777</v>
      </c>
      <c r="H480" t="str">
        <f t="shared" si="181"/>
        <v>3.87371590048833+4.11752154843522i</v>
      </c>
      <c r="I480" t="str">
        <f t="shared" si="182"/>
        <v>135.873882267759i</v>
      </c>
      <c r="J480" t="str">
        <f t="shared" si="176"/>
        <v>-23.9897732041692+29.724857475953i</v>
      </c>
      <c r="K480" t="str">
        <f t="shared" si="183"/>
        <v>2.76807428807574-2.23400480345281i</v>
      </c>
      <c r="L480" t="str">
        <f t="shared" si="184"/>
        <v>0.165791190937211-0.118157008856538i</v>
      </c>
      <c r="M480" t="str">
        <f t="shared" si="185"/>
        <v>2.93386547901295-2.35216181230935i</v>
      </c>
      <c r="N480" t="str">
        <f t="shared" si="186"/>
        <v>-0.35450308654956i</v>
      </c>
      <c r="O480" t="str">
        <f t="shared" si="187"/>
        <v>0.937819095376741-0.347124393188884i</v>
      </c>
      <c r="P480" t="str">
        <f t="shared" si="188"/>
        <v>0.062180904623259+0.347124393188884i</v>
      </c>
      <c r="Q480" t="str">
        <f t="shared" si="189"/>
        <v>-0.062180904623259+0.00737869336067598i</v>
      </c>
      <c r="R480" t="str">
        <f t="shared" si="190"/>
        <v>-0.332866716977263-5.62199145769057i</v>
      </c>
      <c r="S480" t="str">
        <f t="shared" si="191"/>
        <v>0.0366325406486159i</v>
      </c>
      <c r="T480" t="str">
        <f t="shared" si="192"/>
        <v>0.205947830600021-0.0121937535402409i</v>
      </c>
      <c r="U480" t="str">
        <f t="shared" si="193"/>
        <v>0.0000333333333333332-0.00326230769261459i</v>
      </c>
      <c r="V480" t="str">
        <f t="shared" si="194"/>
        <v>6.66666666666667E-06-0.0326230769261459i</v>
      </c>
      <c r="W480" t="str">
        <f t="shared" si="195"/>
        <v>0.0000276032783915616-0.00296575884172626i</v>
      </c>
      <c r="X480" t="str">
        <f t="shared" si="196"/>
        <v>0.000173627393246367-0.00295581672158415i</v>
      </c>
      <c r="Y480" t="str">
        <f t="shared" si="197"/>
        <v>0.009+0.217398211628414i</v>
      </c>
      <c r="Z480" t="str">
        <f t="shared" si="198"/>
        <v>-0.164687769061384-0.0167612050318324i</v>
      </c>
      <c r="AA480" t="str">
        <f t="shared" si="199"/>
        <v>2.38949977672411-55.8568636793871i</v>
      </c>
      <c r="AB480" t="str">
        <f t="shared" si="200"/>
        <v>0.971339043526122-0.0575110156113956i</v>
      </c>
      <c r="AC480" t="str">
        <f t="shared" si="201"/>
        <v>3.7145028735105-2.45347618835248i</v>
      </c>
      <c r="AD480" t="str">
        <f t="shared" si="202"/>
        <v>0.189187516146798+0.1094779205283i</v>
      </c>
      <c r="AE480" t="str">
        <f t="shared" si="203"/>
        <v>-0.0293218880960471-0.0212006852408847i</v>
      </c>
      <c r="AF480" t="str">
        <f t="shared" si="204"/>
        <v>-9.83121129446132-3.57486766961674i</v>
      </c>
      <c r="AG480" t="str">
        <f t="shared" si="205"/>
        <v>1.02377310765381-0.0373070822739937i</v>
      </c>
      <c r="AH480" t="str">
        <f t="shared" si="206"/>
        <v>0.196135553284239+0.313123609893467i</v>
      </c>
      <c r="AI480">
        <f t="shared" si="207"/>
        <v>-8.6481787580303067</v>
      </c>
      <c r="AJ480">
        <f t="shared" si="208"/>
        <v>57.937638108656813</v>
      </c>
      <c r="AK480"/>
      <c r="AL480"/>
      <c r="AM480"/>
      <c r="AN480"/>
    </row>
    <row r="481" spans="1:40" x14ac:dyDescent="0.25">
      <c r="A481"/>
      <c r="B481">
        <f t="shared" si="209"/>
        <v>34700</v>
      </c>
      <c r="C481" s="237" t="str">
        <f t="shared" si="177"/>
        <v>-0.0000634721832715617+0.0705769613896476i</v>
      </c>
      <c r="D481" s="208" t="str">
        <f t="shared" si="178"/>
        <v>-5.9574925770777+0.541090037320632i</v>
      </c>
      <c r="E481" t="str">
        <f t="shared" si="179"/>
        <v>2870</v>
      </c>
      <c r="F481" t="str">
        <f t="shared" si="180"/>
        <v>0.777000777000777</v>
      </c>
      <c r="G481" t="str">
        <f t="shared" si="175"/>
        <v>0.777000777000777</v>
      </c>
      <c r="H481" t="str">
        <f t="shared" si="181"/>
        <v>3.88525722795547+4.12035977348771i</v>
      </c>
      <c r="I481" t="str">
        <f t="shared" si="182"/>
        <v>136.266581349457i</v>
      </c>
      <c r="J481" t="str">
        <f t="shared" si="176"/>
        <v>-24.1344315023958+29.8107674686581i</v>
      </c>
      <c r="K481" t="str">
        <f t="shared" si="183"/>
        <v>2.76124397775413-2.23546923817288i</v>
      </c>
      <c r="L481" t="str">
        <f t="shared" si="184"/>
        <v>0.165468554045155-0.118267899843932i</v>
      </c>
      <c r="M481" t="str">
        <f t="shared" si="185"/>
        <v>2.92671253179928-2.35373713801681i</v>
      </c>
      <c r="N481" t="str">
        <f t="shared" si="186"/>
        <v>-0.355527661944212i</v>
      </c>
      <c r="O481" t="str">
        <f t="shared" si="187"/>
        <v>0.937462948086844-0.348085077192807i</v>
      </c>
      <c r="P481" t="str">
        <f t="shared" si="188"/>
        <v>0.0625370519131559+0.348085077192807i</v>
      </c>
      <c r="Q481" t="str">
        <f t="shared" si="189"/>
        <v>-0.0625370519131559+0.00744258475140497i</v>
      </c>
      <c r="R481" t="str">
        <f t="shared" si="190"/>
        <v>-0.332864009091348-5.60567591638285i</v>
      </c>
      <c r="S481" t="str">
        <f t="shared" si="191"/>
        <v>0.0367384150435542i</v>
      </c>
      <c r="T481" t="str">
        <f t="shared" si="192"/>
        <v>0.205943648415729-0.0122288961190593i</v>
      </c>
      <c r="U481" t="str">
        <f t="shared" si="193"/>
        <v>0.0000333333333333333-0.00325290622952348i</v>
      </c>
      <c r="V481" t="str">
        <f t="shared" si="194"/>
        <v>6.66666666666667E-06-0.0325290622952348i</v>
      </c>
      <c r="W481" t="str">
        <f t="shared" si="195"/>
        <v>0.0000276032782329886-0.00295721212812587i</v>
      </c>
      <c r="X481" t="str">
        <f t="shared" si="196"/>
        <v>0.000172788944033013-0.00294733996469265i</v>
      </c>
      <c r="Y481" t="str">
        <f t="shared" si="197"/>
        <v>0.009+0.218026530159132i</v>
      </c>
      <c r="Z481" t="str">
        <f t="shared" si="198"/>
        <v>-0.163733163549259-0.0166234449624815i</v>
      </c>
      <c r="AA481" t="str">
        <f t="shared" si="199"/>
        <v>2.37518064815188-55.69210558391i</v>
      </c>
      <c r="AB481" t="str">
        <f t="shared" si="200"/>
        <v>0.971319318536166-0.0576767632126063i</v>
      </c>
      <c r="AC481" t="str">
        <f t="shared" si="201"/>
        <v>3.70701648236442-2.45503365859971i</v>
      </c>
      <c r="AD481" t="str">
        <f t="shared" si="202"/>
        <v>0.189299638480485+0.109808041791632i</v>
      </c>
      <c r="AE481" t="str">
        <f t="shared" si="203"/>
        <v>-0.0291692407279798-0.0211260301873911i</v>
      </c>
      <c r="AF481" t="str">
        <f t="shared" si="204"/>
        <v>-9.84274980503317-3.57926973616708i</v>
      </c>
      <c r="AG481" t="str">
        <f t="shared" si="205"/>
        <v>1.0237655240615-0.0372196870929019i</v>
      </c>
      <c r="AH481" t="str">
        <f t="shared" si="206"/>
        <v>0.195230415608176+0.312189869204321i</v>
      </c>
      <c r="AI481">
        <f t="shared" si="207"/>
        <v>-8.6781260405803842</v>
      </c>
      <c r="AJ481">
        <f t="shared" si="208"/>
        <v>57.979871235090329</v>
      </c>
      <c r="AK481"/>
      <c r="AL481"/>
      <c r="AM481"/>
      <c r="AN481"/>
    </row>
    <row r="482" spans="1:40" x14ac:dyDescent="0.25">
      <c r="A482"/>
      <c r="B482">
        <f t="shared" si="209"/>
        <v>34800</v>
      </c>
      <c r="C482" s="237" t="str">
        <f t="shared" si="177"/>
        <v>-0.0000631079250150231+0.0703741543559804i</v>
      </c>
      <c r="D482" s="208" t="str">
        <f t="shared" si="178"/>
        <v>-5.95748978443107+0.53953518339585i</v>
      </c>
      <c r="E482" t="str">
        <f t="shared" si="179"/>
        <v>2870</v>
      </c>
      <c r="F482" t="str">
        <f t="shared" si="180"/>
        <v>0.777000777000777</v>
      </c>
      <c r="G482" t="str">
        <f t="shared" si="175"/>
        <v>0.777000777000777</v>
      </c>
      <c r="H482" t="str">
        <f t="shared" si="181"/>
        <v>3.89678111216253+4.12315952712476i</v>
      </c>
      <c r="I482" t="str">
        <f t="shared" si="182"/>
        <v>136.659280431156i</v>
      </c>
      <c r="J482" t="str">
        <f t="shared" si="176"/>
        <v>-24.2795072848885+29.8966774613631i</v>
      </c>
      <c r="K482" t="str">
        <f t="shared" si="183"/>
        <v>2.75442760137105-2.23690893744342i</v>
      </c>
      <c r="L482" t="str">
        <f t="shared" si="184"/>
        <v>0.165146244737749-0.118377696520319i</v>
      </c>
      <c r="M482" t="str">
        <f t="shared" si="185"/>
        <v>2.9195738461088-2.35528663396374i</v>
      </c>
      <c r="N482" t="str">
        <f t="shared" si="186"/>
        <v>-0.356552237338864i</v>
      </c>
      <c r="O482" t="str">
        <f t="shared" si="187"/>
        <v>0.937105816690861-0.349045395792802i</v>
      </c>
      <c r="P482" t="str">
        <f t="shared" si="188"/>
        <v>0.062894183309139+0.349045395792802i</v>
      </c>
      <c r="Q482" t="str">
        <f t="shared" si="189"/>
        <v>-0.062894183309139+0.00750684154606196i</v>
      </c>
      <c r="R482" t="str">
        <f t="shared" si="190"/>
        <v>-0.332861293311835-5.58945381404498i</v>
      </c>
      <c r="S482" t="str">
        <f t="shared" si="191"/>
        <v>0.0368442894384923i</v>
      </c>
      <c r="T482" t="str">
        <f t="shared" si="192"/>
        <v>0.205939454127758-0.0122640378336521i</v>
      </c>
      <c r="U482" t="str">
        <f t="shared" si="193"/>
        <v>0.0000333333333333332-0.00324355879782945i</v>
      </c>
      <c r="V482" t="str">
        <f t="shared" si="194"/>
        <v>6.66666666666667E-06-0.0324355879782945i</v>
      </c>
      <c r="W482" t="str">
        <f t="shared" si="195"/>
        <v>0.0000276032780739581-0.00294871453397738i</v>
      </c>
      <c r="X482" t="str">
        <f t="shared" si="196"/>
        <v>0.000171957689239262-0.00293891157179671i</v>
      </c>
      <c r="Y482" t="str">
        <f t="shared" si="197"/>
        <v>0.009+0.21865484868985i</v>
      </c>
      <c r="Z482" t="str">
        <f t="shared" si="198"/>
        <v>-0.162786852049349-0.016487267643493i</v>
      </c>
      <c r="AA482" t="str">
        <f t="shared" si="199"/>
        <v>2.36099136785243-55.5283269613692i</v>
      </c>
      <c r="AB482" t="str">
        <f t="shared" si="200"/>
        <v>0.971299536460024-0.0578425067377553i</v>
      </c>
      <c r="AC482" t="str">
        <f t="shared" si="201"/>
        <v>3.69954504039189-2.45656428566439i</v>
      </c>
      <c r="AD482" t="str">
        <f t="shared" si="202"/>
        <v>0.189412074275167+0.110137983387565i</v>
      </c>
      <c r="AE482" t="str">
        <f t="shared" si="203"/>
        <v>-0.0290179209015666-0.0210519031702091i</v>
      </c>
      <c r="AF482" t="str">
        <f t="shared" si="204"/>
        <v>-9.8542708965936-3.58362434372891i</v>
      </c>
      <c r="AG482" t="str">
        <f t="shared" si="205"/>
        <v>1.02375798117356-0.0371328767610895i</v>
      </c>
      <c r="AH482" t="str">
        <f t="shared" si="206"/>
        <v>0.194333331113366+0.311261690721934i</v>
      </c>
      <c r="AI482">
        <f t="shared" si="207"/>
        <v>-8.7079595260626057</v>
      </c>
      <c r="AJ482">
        <f t="shared" si="208"/>
        <v>58.021790388084689</v>
      </c>
      <c r="AK482"/>
      <c r="AL482"/>
      <c r="AM482"/>
      <c r="AN482"/>
    </row>
    <row r="483" spans="1:40" x14ac:dyDescent="0.25">
      <c r="A483"/>
      <c r="B483">
        <f t="shared" si="209"/>
        <v>34900</v>
      </c>
      <c r="C483" s="237" t="str">
        <f t="shared" si="177"/>
        <v>-0.0000627467934268915+0.0701725095374757i</v>
      </c>
      <c r="D483" s="208" t="str">
        <f t="shared" si="178"/>
        <v>-5.95748701575557+0.537989239787314i</v>
      </c>
      <c r="E483" t="str">
        <f t="shared" si="179"/>
        <v>2870</v>
      </c>
      <c r="F483" t="str">
        <f t="shared" si="180"/>
        <v>0.777000777000777</v>
      </c>
      <c r="G483" t="str">
        <f t="shared" si="175"/>
        <v>0.777000777000777</v>
      </c>
      <c r="H483" t="str">
        <f t="shared" si="181"/>
        <v>3.90828744980306+4.12592100918202i</v>
      </c>
      <c r="I483" t="str">
        <f t="shared" si="182"/>
        <v>137.051979512855i</v>
      </c>
      <c r="J483" t="str">
        <f t="shared" si="176"/>
        <v>-24.4250005516473+29.9825874540682i</v>
      </c>
      <c r="K483" t="str">
        <f t="shared" si="183"/>
        <v>2.74762520287624-2.2383240672201i</v>
      </c>
      <c r="L483" t="str">
        <f t="shared" si="184"/>
        <v>0.164824266513858-0.118486403425175i</v>
      </c>
      <c r="M483" t="str">
        <f t="shared" si="185"/>
        <v>2.9124494693901-2.35681047064528i</v>
      </c>
      <c r="N483" t="str">
        <f t="shared" si="186"/>
        <v>-0.357576812733516i</v>
      </c>
      <c r="O483" t="str">
        <f t="shared" si="187"/>
        <v>0.936747701563692-0.350005347980771i</v>
      </c>
      <c r="P483" t="str">
        <f t="shared" si="188"/>
        <v>0.063252298436308+0.350005347980771i</v>
      </c>
      <c r="Q483" t="str">
        <f t="shared" si="189"/>
        <v>-0.063252298436308+0.00757146475274501i</v>
      </c>
      <c r="R483" t="str">
        <f t="shared" si="190"/>
        <v>-0.332858569638117-5.57332434746875i</v>
      </c>
      <c r="S483" t="str">
        <f t="shared" si="191"/>
        <v>0.0369501638334305i</v>
      </c>
      <c r="T483" t="str">
        <f t="shared" si="192"/>
        <v>0.205935247735817-0.0122991786814898i</v>
      </c>
      <c r="U483" t="str">
        <f t="shared" si="193"/>
        <v>0.0000333333333333334-0.00323426493307922i</v>
      </c>
      <c r="V483" t="str">
        <f t="shared" si="194"/>
        <v>6.66666666666667E-06-0.0323426493307922i</v>
      </c>
      <c r="W483" t="str">
        <f t="shared" si="195"/>
        <v>0.0000276032779144701-0.00294026563705052i</v>
      </c>
      <c r="X483" t="str">
        <f t="shared" si="196"/>
        <v>0.000171133546855336-0.00293053113117691i</v>
      </c>
      <c r="Y483" t="str">
        <f t="shared" si="197"/>
        <v>0.009+0.219283167220568i</v>
      </c>
      <c r="Z483" t="str">
        <f t="shared" si="198"/>
        <v>-0.161848738564316-0.0163526501085278i</v>
      </c>
      <c r="AA483" t="str">
        <f t="shared" si="199"/>
        <v>2.34693035405309-55.3655190193691i</v>
      </c>
      <c r="AB483" t="str">
        <f t="shared" si="200"/>
        <v>0.971279697296326-0.0580082461749124i</v>
      </c>
      <c r="AC483" t="str">
        <f t="shared" si="201"/>
        <v>3.69208859705126-2.45806824630553i</v>
      </c>
      <c r="AD483" t="str">
        <f t="shared" si="202"/>
        <v>0.18952482341937+0.110467745677784i</v>
      </c>
      <c r="AE483" t="str">
        <f t="shared" si="203"/>
        <v>-0.0288679132037033-0.0209782984142506i</v>
      </c>
      <c r="AF483" t="str">
        <f t="shared" si="204"/>
        <v>-9.86577446555863-3.58793176939471i</v>
      </c>
      <c r="AG483" t="str">
        <f t="shared" si="205"/>
        <v>1.02375047839971-0.0370466459988975i</v>
      </c>
      <c r="AH483" t="str">
        <f t="shared" si="206"/>
        <v>0.193444205286435+0.310339022469905i</v>
      </c>
      <c r="AI483">
        <f t="shared" si="207"/>
        <v>-8.7376800714678478</v>
      </c>
      <c r="AJ483">
        <f t="shared" si="208"/>
        <v>58.063397439871117</v>
      </c>
      <c r="AK483"/>
      <c r="AL483"/>
      <c r="AM483"/>
      <c r="AN483"/>
    </row>
    <row r="484" spans="1:40" x14ac:dyDescent="0.25">
      <c r="A484"/>
      <c r="B484">
        <f t="shared" si="209"/>
        <v>35000</v>
      </c>
      <c r="C484" s="237" t="str">
        <f t="shared" si="177"/>
        <v>-0.0000623887528249571+0.0699720169723207i</v>
      </c>
      <c r="D484" s="208" t="str">
        <f t="shared" si="178"/>
        <v>-5.95748427077762+0.536452130121126i</v>
      </c>
      <c r="E484" t="str">
        <f t="shared" si="179"/>
        <v>2870</v>
      </c>
      <c r="F484" t="str">
        <f t="shared" si="180"/>
        <v>0.777000777000777</v>
      </c>
      <c r="G484" t="str">
        <f t="shared" si="175"/>
        <v>0.777000777000777</v>
      </c>
      <c r="H484" t="str">
        <f t="shared" si="181"/>
        <v>3.91977613913744+4.12864441919038i</v>
      </c>
      <c r="I484" t="str">
        <f t="shared" si="182"/>
        <v>137.444678594553i</v>
      </c>
      <c r="J484" t="str">
        <f t="shared" si="176"/>
        <v>-24.5709113026724+30.0684974467733i</v>
      </c>
      <c r="K484" t="str">
        <f t="shared" si="183"/>
        <v>2.74083682516486-2.23971479271409i</v>
      </c>
      <c r="L484" t="str">
        <f t="shared" si="184"/>
        <v>0.164502622834064-0.1185940250992i</v>
      </c>
      <c r="M484" t="str">
        <f t="shared" si="185"/>
        <v>2.90533944799892-2.35830881781329i</v>
      </c>
      <c r="N484" t="str">
        <f t="shared" si="186"/>
        <v>-0.358601388128168i</v>
      </c>
      <c r="O484" t="str">
        <f t="shared" si="187"/>
        <v>0.936388603081269-0.350964932749i</v>
      </c>
      <c r="P484" t="str">
        <f t="shared" si="188"/>
        <v>0.063611396918731+0.350964932749i</v>
      </c>
      <c r="Q484" t="str">
        <f t="shared" si="189"/>
        <v>-0.063611396918731+0.00763645537916802i</v>
      </c>
      <c r="R484" t="str">
        <f t="shared" si="190"/>
        <v>-0.332855838069562-5.55728672262533i</v>
      </c>
      <c r="S484" t="str">
        <f t="shared" si="191"/>
        <v>0.0370560382283686i</v>
      </c>
      <c r="T484" t="str">
        <f t="shared" si="192"/>
        <v>0.205931029239609-0.0123343186600414i</v>
      </c>
      <c r="U484" t="str">
        <f t="shared" si="193"/>
        <v>0.0000333333333333332-0.00322502417612756i</v>
      </c>
      <c r="V484" t="str">
        <f t="shared" si="194"/>
        <v>6.66666666666667E-06-0.0322502417612756i</v>
      </c>
      <c r="W484" t="str">
        <f t="shared" si="195"/>
        <v>0.0000276032777545241-0.00293186501994053i</v>
      </c>
      <c r="X484" t="str">
        <f t="shared" si="196"/>
        <v>0.000170316436035751-0.00292219823576237i</v>
      </c>
      <c r="Y484" t="str">
        <f t="shared" si="197"/>
        <v>0.009+0.219911485751285i</v>
      </c>
      <c r="Z484" t="str">
        <f t="shared" si="198"/>
        <v>-0.160918728484214-0.0162195697926424i</v>
      </c>
      <c r="AA484" t="str">
        <f t="shared" si="199"/>
        <v>2.3329960492138-55.2036730713158i</v>
      </c>
      <c r="AB484" t="str">
        <f t="shared" si="200"/>
        <v>0.971259801043669-0.0581739815121402i</v>
      </c>
      <c r="AC484" t="str">
        <f t="shared" si="201"/>
        <v>3.68464720066037-2.45954571652325i</v>
      </c>
      <c r="AD484" t="str">
        <f t="shared" si="202"/>
        <v>0.189637885801717+0.110797329016692i</v>
      </c>
      <c r="AE484" t="str">
        <f t="shared" si="203"/>
        <v>-0.0287192024448223-0.0209052102289033i</v>
      </c>
      <c r="AF484" t="str">
        <f t="shared" si="204"/>
        <v>-9.87726040991506-3.59219228906925i</v>
      </c>
      <c r="AG484" t="str">
        <f t="shared" si="205"/>
        <v>1.02374301515898-0.0369609895903243i</v>
      </c>
      <c r="AH484" t="str">
        <f t="shared" si="206"/>
        <v>0.192562944990812+0.309421813131006i</v>
      </c>
      <c r="AI484">
        <f t="shared" si="207"/>
        <v>-8.7672885248529226</v>
      </c>
      <c r="AJ484">
        <f t="shared" si="208"/>
        <v>58.104694250958751</v>
      </c>
      <c r="AK484"/>
      <c r="AL484"/>
      <c r="AM484"/>
      <c r="AN484"/>
    </row>
    <row r="485" spans="1:40" x14ac:dyDescent="0.25">
      <c r="A485"/>
      <c r="B485">
        <f t="shared" si="209"/>
        <v>35100</v>
      </c>
      <c r="C485" s="237" t="str">
        <f t="shared" si="177"/>
        <v>-0.0000620337680345778+0.0697726668122272i</v>
      </c>
      <c r="D485" s="208" t="str">
        <f t="shared" si="178"/>
        <v>-5.95748154922756+0.534923778893742i</v>
      </c>
      <c r="E485" t="str">
        <f t="shared" si="179"/>
        <v>2870</v>
      </c>
      <c r="F485" t="str">
        <f t="shared" si="180"/>
        <v>0.777000777000777</v>
      </c>
      <c r="G485" t="str">
        <f t="shared" si="175"/>
        <v>0.777000777000777</v>
      </c>
      <c r="H485" t="str">
        <f t="shared" si="181"/>
        <v>3.93124707998209+4.13132995636679i</v>
      </c>
      <c r="I485" t="str">
        <f t="shared" si="182"/>
        <v>137.837377676252i</v>
      </c>
      <c r="J485" t="str">
        <f t="shared" si="176"/>
        <v>-24.7172395379636+30.1544074394783i</v>
      </c>
      <c r="K485" t="str">
        <f t="shared" si="183"/>
        <v>2.73406251008803-2.24108127839176i</v>
      </c>
      <c r="L485" t="str">
        <f t="shared" si="184"/>
        <v>0.164181317120842-0.118700566084059i</v>
      </c>
      <c r="M485" t="str">
        <f t="shared" si="185"/>
        <v>2.89824382720887-2.35978184447582i</v>
      </c>
      <c r="N485" t="str">
        <f t="shared" si="186"/>
        <v>-0.35962596352282i</v>
      </c>
      <c r="O485" t="str">
        <f t="shared" si="187"/>
        <v>0.936028521620558-0.351924149090159i</v>
      </c>
      <c r="P485" t="str">
        <f t="shared" si="188"/>
        <v>0.0639714783794419+0.351924149090159i</v>
      </c>
      <c r="Q485" t="str">
        <f t="shared" si="189"/>
        <v>-0.0639714783794419+0.00770181443266099i</v>
      </c>
      <c r="R485" t="str">
        <f t="shared" si="190"/>
        <v>-0.332853098605347-5.54134015453476i</v>
      </c>
      <c r="S485" t="str">
        <f t="shared" si="191"/>
        <v>0.0371619126233069i</v>
      </c>
      <c r="T485" t="str">
        <f t="shared" si="192"/>
        <v>0.205926798638843-0.0123694577667689i</v>
      </c>
      <c r="U485" t="str">
        <f t="shared" si="193"/>
        <v>0.0000333333333333334-0.00321583607306167i</v>
      </c>
      <c r="V485" t="str">
        <f t="shared" si="194"/>
        <v>6.66666666666667E-06-0.0321583607306167i</v>
      </c>
      <c r="W485" t="str">
        <f t="shared" si="195"/>
        <v>0.0000276032775941207-0.00292351226999944i</v>
      </c>
      <c r="X485" t="str">
        <f t="shared" si="196"/>
        <v>0.000169506277079557-0.00291391248306545i</v>
      </c>
      <c r="Y485" t="str">
        <f t="shared" si="197"/>
        <v>0.009+0.220539804282003i</v>
      </c>
      <c r="Z485" t="str">
        <f t="shared" si="198"/>
        <v>-0.159996728562451-0.0160880045240893i</v>
      </c>
      <c r="AA485" t="str">
        <f t="shared" si="199"/>
        <v>2.31918691957957-55.0427805348189i</v>
      </c>
      <c r="AB485" t="str">
        <f t="shared" si="200"/>
        <v>0.971239847700681-0.0583397127374685i</v>
      </c>
      <c r="AC485" t="str">
        <f t="shared" si="201"/>
        <v>3.67722089840797-2.46099687155803i</v>
      </c>
      <c r="AD485" t="str">
        <f t="shared" si="202"/>
        <v>0.18975126131091+0.11112673375151i</v>
      </c>
      <c r="AE485" t="str">
        <f t="shared" si="203"/>
        <v>-0.0285717736550029-0.0208326330064937i</v>
      </c>
      <c r="AF485" t="str">
        <f t="shared" si="204"/>
        <v>-9.88872862920965-3.59640617747305i</v>
      </c>
      <c r="AG485" t="str">
        <f t="shared" si="205"/>
        <v>1.02373559087952-0.036875902382058i</v>
      </c>
      <c r="AH485" t="str">
        <f t="shared" si="206"/>
        <v>0.19168945844268+0.308510012036611i</v>
      </c>
      <c r="AI485">
        <f t="shared" si="207"/>
        <v>-8.7967857254565072</v>
      </c>
      <c r="AJ485">
        <f t="shared" si="208"/>
        <v>58.145682670186915</v>
      </c>
      <c r="AK485"/>
      <c r="AL485"/>
      <c r="AM485"/>
      <c r="AN485"/>
    </row>
    <row r="486" spans="1:40" x14ac:dyDescent="0.25">
      <c r="A486"/>
      <c r="B486">
        <f t="shared" si="209"/>
        <v>35200</v>
      </c>
      <c r="C486" s="237" t="str">
        <f t="shared" si="177"/>
        <v>-0.0000616818043800413+0.0695744493208198i</v>
      </c>
      <c r="D486" s="208" t="str">
        <f t="shared" si="178"/>
        <v>-5.95747885083954+0.533404111459619i</v>
      </c>
      <c r="E486" t="str">
        <f t="shared" si="179"/>
        <v>2870</v>
      </c>
      <c r="F486" t="str">
        <f t="shared" si="180"/>
        <v>0.777000777000777</v>
      </c>
      <c r="G486" t="str">
        <f t="shared" si="175"/>
        <v>0.777000777000777</v>
      </c>
      <c r="H486" t="str">
        <f t="shared" si="181"/>
        <v>3.94270017369869+4.13397781960521i</v>
      </c>
      <c r="I486" t="str">
        <f t="shared" si="182"/>
        <v>138.230076757951i</v>
      </c>
      <c r="J486" t="str">
        <f t="shared" si="176"/>
        <v>-24.863985257521+30.2403174321834i</v>
      </c>
      <c r="K486" t="str">
        <f t="shared" si="183"/>
        <v>2.727302298463-2.2424236879742i</v>
      </c>
      <c r="L486" t="str">
        <f t="shared" si="184"/>
        <v>0.163860352758739-0.118806030922114i</v>
      </c>
      <c r="M486" t="str">
        <f t="shared" si="185"/>
        <v>2.89116265122174-2.36122971889631i</v>
      </c>
      <c r="N486" t="str">
        <f t="shared" si="186"/>
        <v>-0.360650538917472i</v>
      </c>
      <c r="O486" t="str">
        <f t="shared" si="187"/>
        <v>0.935667457559557-0.352882995997307i</v>
      </c>
      <c r="P486" t="str">
        <f t="shared" si="188"/>
        <v>0.064332542440443+0.352882995997307i</v>
      </c>
      <c r="Q486" t="str">
        <f t="shared" si="189"/>
        <v>-0.064332542440443+0.00776754292016502i</v>
      </c>
      <c r="R486" t="str">
        <f t="shared" si="190"/>
        <v>-0.332850351244834-5.5254838671373i</v>
      </c>
      <c r="S486" t="str">
        <f t="shared" si="191"/>
        <v>0.037267787018245i</v>
      </c>
      <c r="T486" t="str">
        <f t="shared" si="192"/>
        <v>0.205922555933222-0.0124045959991405i</v>
      </c>
      <c r="U486" t="str">
        <f t="shared" si="193"/>
        <v>0.0000333333333333333-0.00320670017512684i</v>
      </c>
      <c r="V486" t="str">
        <f t="shared" si="194"/>
        <v>6.66666666666667E-06-0.0320670017512684i</v>
      </c>
      <c r="W486" t="str">
        <f t="shared" si="195"/>
        <v>0.0000276032774332594-0.0029152069792684i</v>
      </c>
      <c r="X486" t="str">
        <f t="shared" si="196"/>
        <v>0.000168702991410961-0.00290567347511758i</v>
      </c>
      <c r="Y486" t="str">
        <f t="shared" si="197"/>
        <v>0.009+0.221168122812721i</v>
      </c>
      <c r="Z486" t="str">
        <f t="shared" si="198"/>
        <v>-0.159082646892252-0.0159579325163105i</v>
      </c>
      <c r="AA486" t="str">
        <f t="shared" si="199"/>
        <v>2.30550145474262-54.8828329301234i</v>
      </c>
      <c r="AB486" t="str">
        <f t="shared" si="200"/>
        <v>0.971219837265961-0.0585054398389563i</v>
      </c>
      <c r="AC486" t="str">
        <f t="shared" si="201"/>
        <v>3.66980973636416-2.46242188588972i</v>
      </c>
      <c r="AD486" t="str">
        <f t="shared" si="202"/>
        <v>0.189864949835743+0.111455960222387i</v>
      </c>
      <c r="AE486" t="str">
        <f t="shared" si="203"/>
        <v>-0.0284256120801652-0.0207605612207863i</v>
      </c>
      <c r="AF486" t="str">
        <f t="shared" si="204"/>
        <v>-9.90017902453823-3.60057370814559i</v>
      </c>
      <c r="AG486" t="str">
        <f t="shared" si="205"/>
        <v>1.02372820499845-0.0367913792825338i</v>
      </c>
      <c r="AH486" t="str">
        <f t="shared" si="206"/>
        <v>0.190823655187468+0.307603569156344i</v>
      </c>
      <c r="AI486">
        <f t="shared" si="207"/>
        <v>-8.826172503812387</v>
      </c>
      <c r="AJ486">
        <f t="shared" si="208"/>
        <v>58.186364534772252</v>
      </c>
      <c r="AK486"/>
      <c r="AL486"/>
      <c r="AM486"/>
      <c r="AN486"/>
    </row>
    <row r="487" spans="1:40" x14ac:dyDescent="0.25">
      <c r="A487"/>
      <c r="B487">
        <f t="shared" si="209"/>
        <v>35300</v>
      </c>
      <c r="C487" s="237" t="str">
        <f t="shared" si="177"/>
        <v>-0.0000613328276760938+0.0693773548720488i</v>
      </c>
      <c r="D487" s="208" t="str">
        <f t="shared" si="178"/>
        <v>-5.95747617535148+0.531893054019041i</v>
      </c>
      <c r="E487" t="str">
        <f t="shared" si="179"/>
        <v>2870</v>
      </c>
      <c r="F487" t="str">
        <f t="shared" si="180"/>
        <v>0.777000777000777</v>
      </c>
      <c r="G487" t="str">
        <f t="shared" si="175"/>
        <v>0.777000777000777</v>
      </c>
      <c r="H487" t="str">
        <f t="shared" si="181"/>
        <v>3.95413532318352+4.13658820746768i</v>
      </c>
      <c r="I487" t="str">
        <f t="shared" si="182"/>
        <v>138.62277583965i</v>
      </c>
      <c r="J487" t="str">
        <f t="shared" si="176"/>
        <v>-25.0111484613445+30.3262274248885i</v>
      </c>
      <c r="K487" t="str">
        <f t="shared" si="183"/>
        <v>2.72055623008358-2.24374218443712i</v>
      </c>
      <c r="L487" t="str">
        <f t="shared" si="184"/>
        <v>0.163539733094558-0.11891042415617i</v>
      </c>
      <c r="M487" t="str">
        <f t="shared" si="185"/>
        <v>2.88409596317814-2.36265260859329i</v>
      </c>
      <c r="N487" t="str">
        <f t="shared" si="186"/>
        <v>-0.361675114312123i</v>
      </c>
      <c r="O487" t="str">
        <f t="shared" si="187"/>
        <v>0.935305411277293-0.353841472463889i</v>
      </c>
      <c r="P487" t="str">
        <f t="shared" si="188"/>
        <v>0.0646945887227069+0.353841472463889i</v>
      </c>
      <c r="Q487" t="str">
        <f t="shared" si="189"/>
        <v>-0.0646945887227069+0.00783364184823404i</v>
      </c>
      <c r="R487" t="str">
        <f t="shared" si="190"/>
        <v>-0.332847595987367-5.50971709316688i</v>
      </c>
      <c r="S487" t="str">
        <f t="shared" si="191"/>
        <v>0.0373736614131833i</v>
      </c>
      <c r="T487" t="str">
        <f t="shared" si="192"/>
        <v>0.205918301122447-0.0124397333546239i</v>
      </c>
      <c r="U487" t="str">
        <f t="shared" si="193"/>
        <v>0.0000333333333333336-0.0031976160386534i</v>
      </c>
      <c r="V487" t="str">
        <f t="shared" si="194"/>
        <v>6.66666666666667E-06-0.0319761603865339i</v>
      </c>
      <c r="W487" t="str">
        <f t="shared" si="195"/>
        <v>0.000027603277271941-0.00290694874441132i</v>
      </c>
      <c r="X487" t="str">
        <f t="shared" si="196"/>
        <v>0.00016790650156033-0.00289748081840615i</v>
      </c>
      <c r="Y487" t="str">
        <f t="shared" si="197"/>
        <v>0.009+0.221796441343439i</v>
      </c>
      <c r="Z487" t="str">
        <f t="shared" si="198"/>
        <v>-0.158176392883577-0.015829332360116i</v>
      </c>
      <c r="AA487" t="str">
        <f t="shared" si="199"/>
        <v>2.29193816721382-54.7238218785682i</v>
      </c>
      <c r="AB487" t="str">
        <f t="shared" si="200"/>
        <v>0.9711997697381-0.05867116280466i</v>
      </c>
      <c r="AC487" t="str">
        <f t="shared" si="201"/>
        <v>3.66241375949156-2.46382093323681i</v>
      </c>
      <c r="AD487" t="str">
        <f t="shared" si="202"/>
        <v>0.189978951265083+0.11178500876249i</v>
      </c>
      <c r="AE487" t="str">
        <f t="shared" si="203"/>
        <v>-0.0282807031783357-0.020688989425511i</v>
      </c>
      <c r="AF487" t="str">
        <f t="shared" si="204"/>
        <v>-9.911611498535-3.60469515344864i</v>
      </c>
      <c r="AG487" t="str">
        <f t="shared" si="205"/>
        <v>1.02372085696166-0.0367074152610011i</v>
      </c>
      <c r="AH487" t="str">
        <f t="shared" si="206"/>
        <v>0.189965446076781+0.306702435087899i</v>
      </c>
      <c r="AI487">
        <f t="shared" si="207"/>
        <v>-8.8554496818620052</v>
      </c>
      <c r="AJ487">
        <f t="shared" si="208"/>
        <v>58.226741670359331</v>
      </c>
      <c r="AK487"/>
      <c r="AL487"/>
      <c r="AM487"/>
      <c r="AN487"/>
    </row>
    <row r="488" spans="1:40" x14ac:dyDescent="0.25">
      <c r="A488"/>
      <c r="B488">
        <f t="shared" si="209"/>
        <v>35400</v>
      </c>
      <c r="C488" s="237" t="str">
        <f t="shared" si="177"/>
        <v>-0.0000609868042196402+0.0691813739486333i</v>
      </c>
      <c r="D488" s="208" t="str">
        <f t="shared" si="178"/>
        <v>-5.95747352250498+0.530390533606189i</v>
      </c>
      <c r="E488" t="str">
        <f t="shared" si="179"/>
        <v>2870</v>
      </c>
      <c r="F488" t="str">
        <f t="shared" si="180"/>
        <v>0.777000777000777</v>
      </c>
      <c r="G488" t="str">
        <f t="shared" si="175"/>
        <v>0.777000777000777</v>
      </c>
      <c r="H488" t="str">
        <f t="shared" si="181"/>
        <v>3.96555243285656+4.13916131817559i</v>
      </c>
      <c r="I488" t="str">
        <f t="shared" si="182"/>
        <v>139.015474921348i</v>
      </c>
      <c r="J488" t="str">
        <f t="shared" si="176"/>
        <v>-25.1587291494342+30.4121374175936i</v>
      </c>
      <c r="K488" t="str">
        <f t="shared" si="183"/>
        <v>2.7138243437303-2.2450369300105i</v>
      </c>
      <c r="L488" t="str">
        <f t="shared" si="184"/>
        <v>0.163219461437537-0.119013750329215i</v>
      </c>
      <c r="M488" t="str">
        <f t="shared" si="185"/>
        <v>2.87704380516784-2.36405068033971i</v>
      </c>
      <c r="N488" t="str">
        <f t="shared" si="186"/>
        <v>-0.362699689706775i</v>
      </c>
      <c r="O488" t="str">
        <f t="shared" si="187"/>
        <v>0.934942383153827-0.354799577483742i</v>
      </c>
      <c r="P488" t="str">
        <f t="shared" si="188"/>
        <v>0.0650576168461729+0.354799577483742i</v>
      </c>
      <c r="Q488" t="str">
        <f t="shared" si="189"/>
        <v>-0.0650576168461729+0.007900112223033i</v>
      </c>
      <c r="R488" t="str">
        <f t="shared" si="190"/>
        <v>-0.332844832832244-5.49403907402734i</v>
      </c>
      <c r="S488" t="str">
        <f t="shared" si="191"/>
        <v>0.0374795358081214i</v>
      </c>
      <c r="T488" t="str">
        <f t="shared" si="192"/>
        <v>0.205914034206226-0.0124748698306843i</v>
      </c>
      <c r="U488" t="str">
        <f t="shared" si="193"/>
        <v>0.0000333333333333333-0.00318858322498488i</v>
      </c>
      <c r="V488" t="str">
        <f t="shared" si="194"/>
        <v>6.66666666666667E-06-0.0318858322498488i</v>
      </c>
      <c r="W488" t="str">
        <f t="shared" si="195"/>
        <v>0.0000276032771101644-0.00289873716664966i</v>
      </c>
      <c r="X488" t="str">
        <f t="shared" si="196"/>
        <v>0.000167116731145583-0.0028893341238126i</v>
      </c>
      <c r="Y488" t="str">
        <f t="shared" si="197"/>
        <v>0.009+0.222424759874157i</v>
      </c>
      <c r="Z488" t="str">
        <f t="shared" si="198"/>
        <v>-0.157277877240527-0.0157021830160469i</v>
      </c>
      <c r="AA488" t="str">
        <f t="shared" si="199"/>
        <v>2.27849559200359-54.565739101075i</v>
      </c>
      <c r="AB488" t="str">
        <f t="shared" si="200"/>
        <v>0.971179645115719-0.0588368816226245i</v>
      </c>
      <c r="AC488" t="str">
        <f t="shared" si="201"/>
        <v>3.65503301165625-2.46519418655566i</v>
      </c>
      <c r="AD488" t="str">
        <f t="shared" si="202"/>
        <v>0.190093265487876+0.112113879698116i</v>
      </c>
      <c r="AE488" t="str">
        <f t="shared" si="203"/>
        <v>-0.028137032615994-0.020617912252928i</v>
      </c>
      <c r="AF488" t="str">
        <f t="shared" si="204"/>
        <v>-9.92302595536154-3.6087707845694i</v>
      </c>
      <c r="AG488" t="str">
        <f t="shared" si="205"/>
        <v>1.02371354622366-0.0366240053466135i</v>
      </c>
      <c r="AH488" t="str">
        <f t="shared" si="206"/>
        <v>0.189114743245826+0.305806561047116i</v>
      </c>
      <c r="AI488">
        <f t="shared" si="207"/>
        <v>-8.8846180730637574</v>
      </c>
      <c r="AJ488">
        <f t="shared" si="208"/>
        <v>58.266815891073172</v>
      </c>
      <c r="AK488"/>
      <c r="AL488"/>
      <c r="AM488"/>
      <c r="AN488"/>
    </row>
    <row r="489" spans="1:40" x14ac:dyDescent="0.25">
      <c r="A489"/>
      <c r="B489">
        <f t="shared" si="209"/>
        <v>35500</v>
      </c>
      <c r="C489" s="237" t="str">
        <f t="shared" si="177"/>
        <v>-0.0000606437007816082+0.0689864971405296i</v>
      </c>
      <c r="D489" s="208" t="str">
        <f t="shared" si="178"/>
        <v>-5.95747089204529+0.528896478077394i</v>
      </c>
      <c r="E489" t="str">
        <f t="shared" si="179"/>
        <v>2870</v>
      </c>
      <c r="F489" t="str">
        <f t="shared" si="180"/>
        <v>0.777000777000777</v>
      </c>
      <c r="G489" t="str">
        <f t="shared" si="175"/>
        <v>0.777000777000777</v>
      </c>
      <c r="H489" t="str">
        <f t="shared" si="181"/>
        <v>3.97695140865087+4.14169734960107i</v>
      </c>
      <c r="I489" t="str">
        <f t="shared" si="182"/>
        <v>139.408174003047i</v>
      </c>
      <c r="J489" t="str">
        <f t="shared" si="176"/>
        <v>-25.3067273217901+30.4980474102986i</v>
      </c>
      <c r="K489" t="str">
        <f t="shared" si="183"/>
        <v>2.70710667718075-2.24630808617855i</v>
      </c>
      <c r="L489" t="str">
        <f t="shared" si="184"/>
        <v>0.162899541059534-0.119116013984169i</v>
      </c>
      <c r="M489" t="str">
        <f t="shared" si="185"/>
        <v>2.87000621824028-2.36542410016272i</v>
      </c>
      <c r="N489" t="str">
        <f t="shared" si="186"/>
        <v>-0.363724265101427i</v>
      </c>
      <c r="O489" t="str">
        <f t="shared" si="187"/>
        <v>0.93457837357025-0.355757310051089i</v>
      </c>
      <c r="P489" t="str">
        <f t="shared" si="188"/>
        <v>0.06542162642975+0.355757310051089i</v>
      </c>
      <c r="Q489" t="str">
        <f t="shared" si="189"/>
        <v>-0.06542162642975+0.00796695505033801i</v>
      </c>
      <c r="R489" t="str">
        <f t="shared" si="190"/>
        <v>-0.332842061778688-5.47844905966994i</v>
      </c>
      <c r="S489" t="str">
        <f t="shared" si="191"/>
        <v>0.0375854102030597i</v>
      </c>
      <c r="T489" t="str">
        <f t="shared" si="192"/>
        <v>0.205909755184261-0.0125100054247841i</v>
      </c>
      <c r="U489" t="str">
        <f t="shared" si="193"/>
        <v>0.0000333333333333332-0.00317960130040746i</v>
      </c>
      <c r="V489" t="str">
        <f t="shared" si="194"/>
        <v>6.66666666666667E-06-0.0317960130040746i</v>
      </c>
      <c r="W489" t="str">
        <f t="shared" si="195"/>
        <v>0.0000276032769479302-0.00289057185169806i</v>
      </c>
      <c r="X489" t="str">
        <f t="shared" si="196"/>
        <v>0.000166333604853925-0.00288123300655118i</v>
      </c>
      <c r="Y489" t="str">
        <f t="shared" si="197"/>
        <v>0.009+0.223053078404875i</v>
      </c>
      <c r="Z489" t="str">
        <f t="shared" si="198"/>
        <v>-0.156387011939167-0.0155764638069109i</v>
      </c>
      <c r="AA489" t="str">
        <f t="shared" si="199"/>
        <v>2.26517228621141-54.4085764166616i</v>
      </c>
      <c r="AB489" t="str">
        <f t="shared" si="200"/>
        <v>0.971159463397414-0.0590025962808813i</v>
      </c>
      <c r="AC489" t="str">
        <f t="shared" si="201"/>
        <v>3.6476675356385-2.46654181803979i</v>
      </c>
      <c r="AD489" t="str">
        <f t="shared" si="202"/>
        <v>0.190207892393131+0.112442573348778i</v>
      </c>
      <c r="AE489" t="str">
        <f t="shared" si="203"/>
        <v>-0.0279945862644852-0.0205473244124164i</v>
      </c>
      <c r="AF489" t="str">
        <f t="shared" si="204"/>
        <v>-9.93442230069616-3.61280087152368i</v>
      </c>
      <c r="AG489" t="str">
        <f t="shared" si="205"/>
        <v>1.02370627224742-0.0365411446275296i</v>
      </c>
      <c r="AH489" t="str">
        <f t="shared" si="206"/>
        <v>0.188271460091254+0.304915898858157i</v>
      </c>
      <c r="AI489">
        <f t="shared" si="207"/>
        <v>-8.913678482502938</v>
      </c>
      <c r="AJ489">
        <f t="shared" si="208"/>
        <v>58.306588999569783</v>
      </c>
      <c r="AK489"/>
      <c r="AL489"/>
      <c r="AM489"/>
      <c r="AN489"/>
    </row>
    <row r="490" spans="1:40" x14ac:dyDescent="0.25">
      <c r="A490"/>
      <c r="B490">
        <f t="shared" si="209"/>
        <v>35600</v>
      </c>
      <c r="C490" s="237" t="str">
        <f t="shared" si="177"/>
        <v>-0.0000603034845989676+0.0687927151434236i</v>
      </c>
      <c r="D490" s="208" t="str">
        <f t="shared" si="178"/>
        <v>-5.95746828372122+0.527410816099581i</v>
      </c>
      <c r="E490" t="str">
        <f t="shared" si="179"/>
        <v>2870</v>
      </c>
      <c r="F490" t="str">
        <f t="shared" si="180"/>
        <v>0.777000777000777</v>
      </c>
      <c r="G490" t="str">
        <f t="shared" si="175"/>
        <v>0.777000777000777</v>
      </c>
      <c r="H490" t="str">
        <f t="shared" si="181"/>
        <v>3.98833215800169+4.14419649925854i</v>
      </c>
      <c r="I490" t="str">
        <f t="shared" si="182"/>
        <v>139.800873084746i</v>
      </c>
      <c r="J490" t="str">
        <f t="shared" si="176"/>
        <v>-25.4551429784121+30.5839574030037i</v>
      </c>
      <c r="K490" t="str">
        <f t="shared" si="183"/>
        <v>2.70040326721955-2.24755581367943i</v>
      </c>
      <c r="L490" t="str">
        <f t="shared" si="184"/>
        <v>0.162579975195211-0.119217219663635i</v>
      </c>
      <c r="M490" t="str">
        <f t="shared" si="185"/>
        <v>2.86298324241476-2.36677303334306i</v>
      </c>
      <c r="N490" t="str">
        <f t="shared" si="186"/>
        <v>-0.364748840496079i</v>
      </c>
      <c r="O490" t="str">
        <f t="shared" si="187"/>
        <v>0.934213382908681-0.356714669160547i</v>
      </c>
      <c r="P490" t="str">
        <f t="shared" si="188"/>
        <v>0.0657866170913191+0.356714669160547i</v>
      </c>
      <c r="Q490" t="str">
        <f t="shared" si="189"/>
        <v>-0.0657866170913191+0.00803417133553197i</v>
      </c>
      <c r="R490" t="str">
        <f t="shared" si="190"/>
        <v>-0.332839282826143-5.46294630847329i</v>
      </c>
      <c r="S490" t="str">
        <f t="shared" si="191"/>
        <v>0.0376912845979979i</v>
      </c>
      <c r="T490" t="str">
        <f t="shared" si="192"/>
        <v>0.205905464056249-0.0125451401343937i</v>
      </c>
      <c r="U490" t="str">
        <f t="shared" si="193"/>
        <v>0.0000333333333333333-0.00317066983608047i</v>
      </c>
      <c r="V490" t="str">
        <f t="shared" si="194"/>
        <v>6.66666666666667E-06-0.0317066983608048i</v>
      </c>
      <c r="W490" t="str">
        <f t="shared" si="195"/>
        <v>0.0000276032767852386-0.00288245240970141i</v>
      </c>
      <c r="X490" t="str">
        <f t="shared" si="196"/>
        <v>0.000165557048423954-0.00287317708610919i</v>
      </c>
      <c r="Y490" t="str">
        <f t="shared" si="197"/>
        <v>0.009+0.223681396935593i</v>
      </c>
      <c r="Z490" t="str">
        <f t="shared" si="198"/>
        <v>-0.155503710205832-0.0154521544104942i</v>
      </c>
      <c r="AA490" t="str">
        <f t="shared" si="199"/>
        <v>2.25196682862453-54.2523257409843i</v>
      </c>
      <c r="AB490" t="str">
        <f t="shared" si="200"/>
        <v>0.971139224581755-0.0591683067674999i</v>
      </c>
      <c r="AC490" t="str">
        <f t="shared" si="201"/>
        <v>3.64031737314334-2.4678639991192i</v>
      </c>
      <c r="AD490" t="str">
        <f t="shared" si="202"/>
        <v>0.190322831869928+0.112771090027305i</v>
      </c>
      <c r="AE490" t="str">
        <f t="shared" si="203"/>
        <v>-0.0278533501965129-0.0204772206890985i</v>
      </c>
      <c r="AF490" t="str">
        <f t="shared" si="204"/>
        <v>-9.94580044172291-3.61678568315896i</v>
      </c>
      <c r="AG490" t="str">
        <f t="shared" si="205"/>
        <v>1.02369903450423-0.0364588282500363i</v>
      </c>
      <c r="AH490" t="str">
        <f t="shared" si="206"/>
        <v>0.187435511249498+0.304030400943952i</v>
      </c>
      <c r="AI490">
        <f t="shared" si="207"/>
        <v>-8.9426317069977213</v>
      </c>
      <c r="AJ490">
        <f t="shared" si="208"/>
        <v>58.34606278708754</v>
      </c>
      <c r="AK490"/>
      <c r="AL490"/>
      <c r="AM490"/>
      <c r="AN490"/>
    </row>
    <row r="491" spans="1:40" x14ac:dyDescent="0.25">
      <c r="A491"/>
      <c r="B491">
        <f t="shared" si="209"/>
        <v>35700</v>
      </c>
      <c r="C491" s="237" t="str">
        <f t="shared" si="177"/>
        <v>-0.0000599661233669098+0.0686000187572511i</v>
      </c>
      <c r="D491" s="208" t="str">
        <f t="shared" si="178"/>
        <v>-5.95746569728511+0.525933477138925i</v>
      </c>
      <c r="E491" t="str">
        <f t="shared" si="179"/>
        <v>2870</v>
      </c>
      <c r="F491" t="str">
        <f t="shared" si="180"/>
        <v>0.777000777000777</v>
      </c>
      <c r="G491" t="str">
        <f t="shared" si="175"/>
        <v>0.777000777000777</v>
      </c>
      <c r="H491" t="str">
        <f t="shared" si="181"/>
        <v>3.9996945898358+4.14665896429641i</v>
      </c>
      <c r="I491" t="str">
        <f t="shared" si="182"/>
        <v>140.193572166445i</v>
      </c>
      <c r="J491" t="str">
        <f t="shared" si="176"/>
        <v>-25.6039761193004+30.6698673957087i</v>
      </c>
      <c r="K491" t="str">
        <f t="shared" si="183"/>
        <v>2.69371414964856-2.2487802725053i</v>
      </c>
      <c r="L491" t="str">
        <f t="shared" si="184"/>
        <v>0.162260767042219-0.119317371909649i</v>
      </c>
      <c r="M491" t="str">
        <f t="shared" si="185"/>
        <v>2.85597491669078-2.36809764441495i</v>
      </c>
      <c r="N491" t="str">
        <f t="shared" si="186"/>
        <v>-0.365773415890731i</v>
      </c>
      <c r="O491" t="str">
        <f t="shared" si="187"/>
        <v>0.933847411552272-0.357671653807123i</v>
      </c>
      <c r="P491" t="str">
        <f t="shared" si="188"/>
        <v>0.066152588447728+0.357671653807123i</v>
      </c>
      <c r="Q491" t="str">
        <f t="shared" si="189"/>
        <v>-0.066152588447728+0.00810176208360797i</v>
      </c>
      <c r="R491" t="str">
        <f t="shared" si="190"/>
        <v>-0.332836495973807-5.44753008712573i</v>
      </c>
      <c r="S491" t="str">
        <f t="shared" si="191"/>
        <v>0.037797158992936i</v>
      </c>
      <c r="T491" t="str">
        <f t="shared" si="192"/>
        <v>0.205901160821894-0.0125802739569737i</v>
      </c>
      <c r="U491" t="str">
        <f t="shared" si="193"/>
        <v>0.0000333333333333332-0.0031617884079682i</v>
      </c>
      <c r="V491" t="str">
        <f t="shared" si="194"/>
        <v>6.66666666666667E-06-0.031617884079682i</v>
      </c>
      <c r="W491" t="str">
        <f t="shared" si="195"/>
        <v>0.0000276032766220892-0.00287437845517267i</v>
      </c>
      <c r="X491" t="str">
        <f t="shared" si="196"/>
        <v>0.000164786988628106-0.00286516598618783i</v>
      </c>
      <c r="Y491" t="str">
        <f t="shared" si="197"/>
        <v>0.009+0.224309715466311i</v>
      </c>
      <c r="Z491" t="str">
        <f t="shared" si="198"/>
        <v>-0.15462788649583-0.0153292348524389i</v>
      </c>
      <c r="AA491" t="str">
        <f t="shared" si="199"/>
        <v>2.2388778193248-54.0969790849045i</v>
      </c>
      <c r="AB491" t="str">
        <f t="shared" si="200"/>
        <v>0.971118928667347-0.0593340130705031i</v>
      </c>
      <c r="AC491" t="str">
        <f t="shared" si="201"/>
        <v>3.63298256481162-2.46916090045987i</v>
      </c>
      <c r="AD491" t="str">
        <f t="shared" si="202"/>
        <v>0.190438083807403+0.113099430039941i</v>
      </c>
      <c r="AE491" t="str">
        <f t="shared" si="203"/>
        <v>-0.0277133106826952-0.0204075959424912i</v>
      </c>
      <c r="AF491" t="str">
        <f t="shared" si="204"/>
        <v>-9.95716028712091-3.62072548715749i</v>
      </c>
      <c r="AG491" t="str">
        <f t="shared" si="205"/>
        <v>1.0236918324735-0.0363770514176813i</v>
      </c>
      <c r="AH491" t="str">
        <f t="shared" si="206"/>
        <v>0.186606812575499+0.303150020316797i</v>
      </c>
      <c r="AI491">
        <f t="shared" si="207"/>
        <v>-8.9714785352047564</v>
      </c>
      <c r="AJ491">
        <f t="shared" si="208"/>
        <v>58.385239033502756</v>
      </c>
      <c r="AK491"/>
      <c r="AL491"/>
      <c r="AM491"/>
      <c r="AN491"/>
    </row>
    <row r="492" spans="1:40" x14ac:dyDescent="0.25">
      <c r="A492"/>
      <c r="B492">
        <f t="shared" si="209"/>
        <v>35800</v>
      </c>
      <c r="C492" s="237" t="str">
        <f t="shared" si="177"/>
        <v>-0.000059631585231179+0.0684083988847413i</v>
      </c>
      <c r="D492" s="208" t="str">
        <f t="shared" si="178"/>
        <v>-5.95746313249273+0.524464391449683i</v>
      </c>
      <c r="E492" t="str">
        <f t="shared" si="179"/>
        <v>2870</v>
      </c>
      <c r="F492" t="str">
        <f t="shared" si="180"/>
        <v>0.777000777000777</v>
      </c>
      <c r="G492" t="str">
        <f t="shared" si="175"/>
        <v>0.777000777000777</v>
      </c>
      <c r="H492" t="str">
        <f t="shared" si="181"/>
        <v>4.0110386145607+4.14908494148885i</v>
      </c>
      <c r="I492" t="str">
        <f t="shared" si="182"/>
        <v>140.586271248143i</v>
      </c>
      <c r="J492" t="str">
        <f t="shared" si="176"/>
        <v>-25.7532267444547+30.7557773884138i</v>
      </c>
      <c r="K492" t="str">
        <f t="shared" si="183"/>
        <v>2.68703935929685-2.24998162190219i</v>
      </c>
      <c r="L492" t="str">
        <f t="shared" si="184"/>
        <v>0.161941919761382-0.119416475263439i</v>
      </c>
      <c r="M492" t="str">
        <f t="shared" si="185"/>
        <v>2.84898127905823-2.36939809716563i</v>
      </c>
      <c r="N492" t="str">
        <f t="shared" si="186"/>
        <v>-0.366797991285383i</v>
      </c>
      <c r="O492" t="str">
        <f t="shared" si="187"/>
        <v>0.933480459885202-0.358628262986218i</v>
      </c>
      <c r="P492" t="str">
        <f t="shared" si="188"/>
        <v>0.066519540114798+0.358628262986218i</v>
      </c>
      <c r="Q492" t="str">
        <f t="shared" si="189"/>
        <v>-0.066519540114798+0.00816972829916496i</v>
      </c>
      <c r="R492" t="str">
        <f t="shared" si="190"/>
        <v>-0.332833701221017-5.43219967050875i</v>
      </c>
      <c r="S492" t="str">
        <f t="shared" si="191"/>
        <v>0.0379030333878743i</v>
      </c>
      <c r="T492" t="str">
        <f t="shared" si="192"/>
        <v>0.205896845480893-0.01261540688999i</v>
      </c>
      <c r="U492" t="str">
        <f t="shared" si="193"/>
        <v>0.0000333333333333334-0.00315295659677276i</v>
      </c>
      <c r="V492" t="str">
        <f t="shared" si="194"/>
        <v>6.66666666666667E-06-0.0315295659677276i</v>
      </c>
      <c r="W492" t="str">
        <f t="shared" si="195"/>
        <v>0.0000276032764584825-0.00286634960693197i</v>
      </c>
      <c r="X492" t="str">
        <f t="shared" si="196"/>
        <v>0.000164023353255454-0.00285719933464426i</v>
      </c>
      <c r="Y492" t="str">
        <f t="shared" si="197"/>
        <v>0.009+0.224938033997029i</v>
      </c>
      <c r="Z492" t="str">
        <f t="shared" si="198"/>
        <v>-0.153759456472586-0.0152076854992843i</v>
      </c>
      <c r="AA492" t="str">
        <f t="shared" si="199"/>
        <v>2.22590387930408-53.9425285530819i</v>
      </c>
      <c r="AB492" t="str">
        <f t="shared" si="200"/>
        <v>0.97109857565276-0.0594997151779392i</v>
      </c>
      <c r="AC492" t="str">
        <f t="shared" si="201"/>
        <v>3.62566315023032-2.47043269196315i</v>
      </c>
      <c r="AD492" t="str">
        <f t="shared" si="202"/>
        <v>0.190553648094752+0.113427593686427i</v>
      </c>
      <c r="AE492" t="str">
        <f t="shared" si="203"/>
        <v>-0.0275744541881939-0.0203384451051847i</v>
      </c>
      <c r="AF492" t="str">
        <f t="shared" si="204"/>
        <v>-9.96850174705343-3.62462055003917i</v>
      </c>
      <c r="AG492" t="str">
        <f t="shared" si="205"/>
        <v>1.02368466564264-0.0362958093904268i</v>
      </c>
      <c r="AH492" t="str">
        <f t="shared" si="206"/>
        <v>0.185785281121901+0.302274710569117i</v>
      </c>
      <c r="AI492">
        <f t="shared" si="207"/>
        <v>-9.0002197477228822</v>
      </c>
      <c r="AJ492">
        <f t="shared" si="208"/>
        <v>58.424119507378627</v>
      </c>
      <c r="AK492"/>
      <c r="AL492"/>
      <c r="AM492"/>
      <c r="AN492"/>
    </row>
    <row r="493" spans="1:40" x14ac:dyDescent="0.25">
      <c r="A493"/>
      <c r="B493">
        <f t="shared" si="209"/>
        <v>35900</v>
      </c>
      <c r="C493" s="237" t="str">
        <f t="shared" si="177"/>
        <v>-0.0000592998387805539+0.0682178465299862i</v>
      </c>
      <c r="D493" s="208" t="str">
        <f t="shared" si="178"/>
        <v>-5.95746058910327+0.523003490063228i</v>
      </c>
      <c r="E493" t="str">
        <f t="shared" si="179"/>
        <v>2870</v>
      </c>
      <c r="F493" t="str">
        <f t="shared" si="180"/>
        <v>0.777000777000777</v>
      </c>
      <c r="G493" t="str">
        <f t="shared" si="175"/>
        <v>0.777000777000777</v>
      </c>
      <c r="H493" t="str">
        <f t="shared" si="181"/>
        <v>4.02236414405387+4.15147462722783i</v>
      </c>
      <c r="I493" t="str">
        <f t="shared" si="182"/>
        <v>140.978970329842i</v>
      </c>
      <c r="J493" t="str">
        <f t="shared" si="176"/>
        <v>-25.9028948538753+30.8416873811189i</v>
      </c>
      <c r="K493" t="str">
        <f t="shared" si="183"/>
        <v>2.68037893003075-2.25116002037015i</v>
      </c>
      <c r="L493" t="str">
        <f t="shared" si="184"/>
        <v>0.161623436476885-0.119514534265183i</v>
      </c>
      <c r="M493" t="str">
        <f t="shared" si="185"/>
        <v>2.84200236650763-2.37067455463533i</v>
      </c>
      <c r="N493" t="str">
        <f t="shared" si="186"/>
        <v>-0.367822566680035i</v>
      </c>
      <c r="O493" t="str">
        <f t="shared" si="187"/>
        <v>0.933112528292681-0.359584495693627i</v>
      </c>
      <c r="P493" t="str">
        <f t="shared" si="188"/>
        <v>0.066887471707319+0.359584495693627i</v>
      </c>
      <c r="Q493" t="str">
        <f t="shared" si="189"/>
        <v>-0.066887471707319+0.008238070986408i</v>
      </c>
      <c r="R493" t="str">
        <f t="shared" si="190"/>
        <v>-0.332830898567044-5.41695434158331i</v>
      </c>
      <c r="S493" t="str">
        <f t="shared" si="191"/>
        <v>0.0380089077828124i</v>
      </c>
      <c r="T493" t="str">
        <f t="shared" si="192"/>
        <v>0.205892518032945-0.0126505389309054i</v>
      </c>
      <c r="U493" t="str">
        <f t="shared" si="193"/>
        <v>0.0000333333333333333-0.0031441739878681i</v>
      </c>
      <c r="V493" t="str">
        <f t="shared" si="194"/>
        <v>6.66666666666667E-06-0.031441739878681i</v>
      </c>
      <c r="W493" t="str">
        <f t="shared" si="195"/>
        <v>0.0000276032762944178-0.00285836548804652i</v>
      </c>
      <c r="X493" t="str">
        <f t="shared" si="196"/>
        <v>0.000163266071094816-0.00284927676343441i</v>
      </c>
      <c r="Y493" t="str">
        <f t="shared" si="197"/>
        <v>0.009+0.225566352527747i</v>
      </c>
      <c r="Z493" t="str">
        <f t="shared" si="198"/>
        <v>-0.152898336987193-0.0150874870516678i</v>
      </c>
      <c r="AA493" t="str">
        <f t="shared" si="199"/>
        <v>2.21304365008782-53.7889663425927i</v>
      </c>
      <c r="AB493" t="str">
        <f t="shared" si="200"/>
        <v>0.971078165536574-0.0596654130778417i</v>
      </c>
      <c r="AC493" t="str">
        <f t="shared" si="201"/>
        <v>3.61835916794339-2.47167954276539i</v>
      </c>
      <c r="AD493" t="str">
        <f t="shared" si="202"/>
        <v>0.190669524621218+0.113755581260103i</v>
      </c>
      <c r="AE493" t="str">
        <f t="shared" si="203"/>
        <v>-0.0274367673694063-0.0202697631815516i</v>
      </c>
      <c r="AF493" t="str">
        <f t="shared" si="204"/>
        <v>-9.97982473315714-3.6284711371646i</v>
      </c>
      <c r="AG493" t="str">
        <f t="shared" si="205"/>
        <v>1.02367753350692-0.0362150974838136i</v>
      </c>
      <c r="AH493" t="str">
        <f t="shared" si="206"/>
        <v>0.184970835118601+0.301404425864421i</v>
      </c>
      <c r="AI493">
        <f t="shared" si="207"/>
        <v>-9.028856117195712</v>
      </c>
      <c r="AJ493">
        <f t="shared" si="208"/>
        <v>58.462705966024416</v>
      </c>
      <c r="AK493"/>
      <c r="AL493"/>
      <c r="AM493"/>
      <c r="AN493"/>
    </row>
    <row r="494" spans="1:40" x14ac:dyDescent="0.25">
      <c r="A494"/>
      <c r="B494">
        <f t="shared" si="209"/>
        <v>36000</v>
      </c>
      <c r="C494" s="237" t="str">
        <f t="shared" si="177"/>
        <v>-0.000058970853039471+0.068028352797031i</v>
      </c>
      <c r="D494" s="208" t="str">
        <f t="shared" si="178"/>
        <v>-5.95745806687926+0.521550704777238i</v>
      </c>
      <c r="E494" t="str">
        <f t="shared" si="179"/>
        <v>2870</v>
      </c>
      <c r="F494" t="str">
        <f t="shared" si="180"/>
        <v>0.777000777000777</v>
      </c>
      <c r="G494" t="str">
        <f t="shared" si="175"/>
        <v>0.777000777000777</v>
      </c>
      <c r="H494" t="str">
        <f t="shared" si="181"/>
        <v>4.03367109165203+4.1538282175152i</v>
      </c>
      <c r="I494" t="str">
        <f t="shared" si="182"/>
        <v>141.371669411541i</v>
      </c>
      <c r="J494" t="str">
        <f t="shared" si="176"/>
        <v>-26.052980447562+30.9275973738239i</v>
      </c>
      <c r="K494" t="str">
        <f t="shared" si="183"/>
        <v>2.67373289476371-2.25231562566315i</v>
      </c>
      <c r="L494" t="str">
        <f t="shared" si="184"/>
        <v>0.161305320276464-0.119611553453767i</v>
      </c>
      <c r="M494" t="str">
        <f t="shared" si="185"/>
        <v>2.83503821504017-2.37192717911692i</v>
      </c>
      <c r="N494" t="str">
        <f t="shared" si="186"/>
        <v>-0.368847142074687i</v>
      </c>
      <c r="O494" t="str">
        <f t="shared" si="187"/>
        <v>0.932743617160947-0.360540350925541i</v>
      </c>
      <c r="P494" t="str">
        <f t="shared" si="188"/>
        <v>0.067256382839053+0.360540350925541i</v>
      </c>
      <c r="Q494" t="str">
        <f t="shared" si="189"/>
        <v>-0.067256382839053+0.00830679114914601i</v>
      </c>
      <c r="R494" t="str">
        <f t="shared" si="190"/>
        <v>-0.332828088011246-5.40179339127741i</v>
      </c>
      <c r="S494" t="str">
        <f t="shared" si="191"/>
        <v>0.0381147821777507i</v>
      </c>
      <c r="T494" t="str">
        <f t="shared" si="192"/>
        <v>0.205888178477752-0.0126856700771859i</v>
      </c>
      <c r="U494" t="str">
        <f t="shared" si="193"/>
        <v>0.0000333333333333334-0.00313544017123513i</v>
      </c>
      <c r="V494" t="str">
        <f t="shared" si="194"/>
        <v>6.66666666666667E-06-0.0313544017123513i</v>
      </c>
      <c r="W494" t="str">
        <f t="shared" si="195"/>
        <v>0.0000276032761298958-0.0028504257257717i</v>
      </c>
      <c r="X494" t="str">
        <f t="shared" si="196"/>
        <v>0.000162515071918215-0.00284139790855693i</v>
      </c>
      <c r="Y494" t="str">
        <f t="shared" si="197"/>
        <v>0.009+0.226194671058465i</v>
      </c>
      <c r="Z494" t="str">
        <f t="shared" si="198"/>
        <v>-0.152044446058367-0.0149686205376803i</v>
      </c>
      <c r="AA494" t="str">
        <f t="shared" si="199"/>
        <v>2.20029579336637-53.6362847415721i</v>
      </c>
      <c r="AB494" t="str">
        <f t="shared" si="200"/>
        <v>0.971057698317385-0.059831106758259i</v>
      </c>
      <c r="AC494" t="str">
        <f t="shared" si="201"/>
        <v>3.61107065546217-2.47290162123754i</v>
      </c>
      <c r="AD494" t="str">
        <f t="shared" si="202"/>
        <v>0.190785713276096+0.114083393047991i</v>
      </c>
      <c r="AE494" t="str">
        <f t="shared" si="203"/>
        <v>-0.027300237070728-0.0202015452464813i</v>
      </c>
      <c r="AF494" t="str">
        <f t="shared" si="204"/>
        <v>-9.99112915853129-3.63227751273796i</v>
      </c>
      <c r="AG494" t="str">
        <f t="shared" si="205"/>
        <v>1.02367043556931-0.0361349110681447i</v>
      </c>
      <c r="AH494" t="str">
        <f t="shared" si="206"/>
        <v>0.184163393952783+0.300539120928427i</v>
      </c>
      <c r="AI494">
        <f t="shared" si="207"/>
        <v>-9.0573884084116969</v>
      </c>
      <c r="AJ494">
        <f t="shared" si="208"/>
        <v>58.501000155544048</v>
      </c>
      <c r="AK494"/>
      <c r="AL494"/>
      <c r="AM494"/>
      <c r="AN494"/>
    </row>
    <row r="495" spans="1:40" x14ac:dyDescent="0.25">
      <c r="A495"/>
      <c r="B495">
        <f t="shared" si="209"/>
        <v>36100</v>
      </c>
      <c r="C495" s="237" t="str">
        <f t="shared" si="177"/>
        <v>-0.0000586445974607958+0.0678399088884908i</v>
      </c>
      <c r="D495" s="208" t="str">
        <f t="shared" si="178"/>
        <v>-5.95745556558649+0.520105968145096i</v>
      </c>
      <c r="E495" t="str">
        <f t="shared" si="179"/>
        <v>2870</v>
      </c>
      <c r="F495" t="str">
        <f t="shared" si="180"/>
        <v>0.777000777000777</v>
      </c>
      <c r="G495" t="str">
        <f t="shared" si="175"/>
        <v>0.777000777000777</v>
      </c>
      <c r="H495" t="str">
        <f t="shared" si="181"/>
        <v>4.0449593721404+4.15614590795494i</v>
      </c>
      <c r="I495" t="str">
        <f t="shared" si="182"/>
        <v>141.764368493239i</v>
      </c>
      <c r="J495" t="str">
        <f t="shared" si="176"/>
        <v>-26.2034835255148+31.013507366529i</v>
      </c>
      <c r="K495" t="str">
        <f t="shared" si="183"/>
        <v>2.66710128546616-2.25344859478928i</v>
      </c>
      <c r="L495" t="str">
        <f t="shared" si="184"/>
        <v>0.16098757421159-0.119707537366556i</v>
      </c>
      <c r="M495" t="str">
        <f t="shared" si="185"/>
        <v>2.82808885967775-2.37315613215584i</v>
      </c>
      <c r="N495" t="str">
        <f t="shared" si="186"/>
        <v>-0.369871717469339i</v>
      </c>
      <c r="O495" t="str">
        <f t="shared" si="187"/>
        <v>0.932373726877266-0.361495827678546i</v>
      </c>
      <c r="P495" t="str">
        <f t="shared" si="188"/>
        <v>0.0676262731227339+0.361495827678546i</v>
      </c>
      <c r="Q495" t="str">
        <f t="shared" si="189"/>
        <v>-0.0676262731227339+0.00837588979079301i</v>
      </c>
      <c r="R495" t="str">
        <f t="shared" si="190"/>
        <v>-0.332825269552875-5.38671611837576i</v>
      </c>
      <c r="S495" t="str">
        <f t="shared" si="191"/>
        <v>0.0382206565726888i</v>
      </c>
      <c r="T495" t="str">
        <f t="shared" si="192"/>
        <v>0.205883826815007-0.012720800326293i</v>
      </c>
      <c r="U495" t="str">
        <f t="shared" si="193"/>
        <v>0.0000333333333333333-0.00312675474139792i</v>
      </c>
      <c r="V495" t="str">
        <f t="shared" si="194"/>
        <v>6.66666666666667E-06-0.0312675474139792i</v>
      </c>
      <c r="W495" t="str">
        <f t="shared" si="195"/>
        <v>0.0000276032759649157-0.00284252995149301i</v>
      </c>
      <c r="X495" t="str">
        <f t="shared" si="196"/>
        <v>0.000161770286464644-0.00283356240999795i</v>
      </c>
      <c r="Y495" t="str">
        <f t="shared" si="197"/>
        <v>0.009+0.226822989589183i</v>
      </c>
      <c r="Z495" t="str">
        <f t="shared" si="198"/>
        <v>-0.151197702852792-0.0148510673063736i</v>
      </c>
      <c r="AA495" t="str">
        <f t="shared" si="199"/>
        <v>2.18765899063417-53.4844761278802i</v>
      </c>
      <c r="AB495" t="str">
        <f t="shared" si="200"/>
        <v>0.971037173993743-0.0599967962072185i</v>
      </c>
      <c r="AC495" t="str">
        <f t="shared" si="201"/>
        <v>3.6037976492758-2.47409909498452i</v>
      </c>
      <c r="AD495" t="str">
        <f t="shared" si="202"/>
        <v>0.190902213948724+0.114411029330883i</v>
      </c>
      <c r="AE495" t="str">
        <f t="shared" si="203"/>
        <v>-0.0271648503213749-0.0201337864441412i</v>
      </c>
      <c r="AF495" t="str">
        <f t="shared" si="204"/>
        <v>-10.0024149377269-3.63603993980984i</v>
      </c>
      <c r="AG495" t="str">
        <f t="shared" si="205"/>
        <v>1.02366337134032-0.0360552455676789i</v>
      </c>
      <c r="AH495" t="str">
        <f t="shared" si="206"/>
        <v>0.183362878149284+0.299678751040355i</v>
      </c>
      <c r="AI495">
        <f t="shared" si="207"/>
        <v>-9.0858173784034744</v>
      </c>
      <c r="AJ495">
        <f t="shared" si="208"/>
        <v>58.539003810894407</v>
      </c>
      <c r="AK495"/>
      <c r="AL495"/>
      <c r="AM495"/>
      <c r="AN495"/>
    </row>
    <row r="496" spans="1:40" x14ac:dyDescent="0.25">
      <c r="A496"/>
      <c r="B496">
        <f t="shared" si="209"/>
        <v>36200</v>
      </c>
      <c r="C496" s="237" t="str">
        <f t="shared" si="177"/>
        <v>-0.0000583210419187327+0.0676525061041898i</v>
      </c>
      <c r="D496" s="208" t="str">
        <f t="shared" si="178"/>
        <v>-5.957453084994+0.518669213465455i</v>
      </c>
      <c r="E496" t="str">
        <f t="shared" si="179"/>
        <v>2870</v>
      </c>
      <c r="F496" t="str">
        <f t="shared" si="180"/>
        <v>0.777000777000777</v>
      </c>
      <c r="G496" t="str">
        <f t="shared" si="175"/>
        <v>0.777000777000777</v>
      </c>
      <c r="H496" t="str">
        <f t="shared" si="181"/>
        <v>4.05622890174196+4.15842789374557i</v>
      </c>
      <c r="I496" t="str">
        <f t="shared" si="182"/>
        <v>142.157067574938i</v>
      </c>
      <c r="J496" t="str">
        <f t="shared" si="176"/>
        <v>-26.3544040877339+31.099417359234i</v>
      </c>
      <c r="K496" t="str">
        <f t="shared" si="183"/>
        <v>2.66048413317541-2.25455908401096i</v>
      </c>
      <c r="L496" t="str">
        <f t="shared" si="184"/>
        <v>0.160670201297659-0.119802490539156i</v>
      </c>
      <c r="M496" t="str">
        <f t="shared" si="185"/>
        <v>2.82115433447307-2.37436157455012i</v>
      </c>
      <c r="N496" t="str">
        <f t="shared" si="186"/>
        <v>-0.370896292863991i</v>
      </c>
      <c r="O496" t="str">
        <f t="shared" si="187"/>
        <v>0.932002857829932-0.362450924949625i</v>
      </c>
      <c r="P496" t="str">
        <f t="shared" si="188"/>
        <v>0.067997142170068+0.362450924949625i</v>
      </c>
      <c r="Q496" t="str">
        <f t="shared" si="189"/>
        <v>-0.067997142170068+0.00844536791436601i</v>
      </c>
      <c r="R496" t="str">
        <f t="shared" si="190"/>
        <v>-0.332822443191164-5.37172182941122i</v>
      </c>
      <c r="S496" t="str">
        <f t="shared" si="191"/>
        <v>0.0383265309676271i</v>
      </c>
      <c r="T496" t="str">
        <f t="shared" si="192"/>
        <v>0.205879463044408-0.0127559296756875i</v>
      </c>
      <c r="U496" t="str">
        <f t="shared" si="193"/>
        <v>0.0000333333333333332-0.00311811729736091i</v>
      </c>
      <c r="V496" t="str">
        <f t="shared" si="194"/>
        <v>6.66666666666667E-06-0.0311811729736091i</v>
      </c>
      <c r="W496" t="str">
        <f t="shared" si="195"/>
        <v>0.0000276032757994783-0.00283467780066906i</v>
      </c>
      <c r="X496" t="str">
        <f t="shared" si="196"/>
        <v>0.000161031646424142-0.00282576991167671i</v>
      </c>
      <c r="Y496" t="str">
        <f t="shared" si="197"/>
        <v>0.009+0.227451308119901i</v>
      </c>
      <c r="Z496" t="str">
        <f t="shared" si="198"/>
        <v>-0.150358027665862-0.0147348090214144i</v>
      </c>
      <c r="AA496" t="str">
        <f t="shared" si="199"/>
        <v>2.17513194283653-53.3335329677928i</v>
      </c>
      <c r="AB496" t="str">
        <f t="shared" si="200"/>
        <v>0.971016592564226-0.0601624814127443i</v>
      </c>
      <c r="AC496" t="str">
        <f t="shared" si="201"/>
        <v>3.59654018486183-2.47527213084531i</v>
      </c>
      <c r="AD496" t="str">
        <f t="shared" si="202"/>
        <v>0.191019026528477+0.114738490383432i</v>
      </c>
      <c r="AE496" t="str">
        <f t="shared" si="203"/>
        <v>-0.0270305943322695-0.0200664819867649i</v>
      </c>
      <c r="AF496" t="str">
        <f t="shared" si="204"/>
        <v>-10.013681986736-3.63975868028011i</v>
      </c>
      <c r="AG496" t="str">
        <f t="shared" si="205"/>
        <v>1.02365634033791-0.0359760964598415i</v>
      </c>
      <c r="AH496" t="str">
        <f t="shared" si="206"/>
        <v>0.18256920935137+0.298823272024364i</v>
      </c>
      <c r="AI496">
        <f t="shared" si="207"/>
        <v>-9.1141437765458928</v>
      </c>
      <c r="AJ496">
        <f t="shared" si="208"/>
        <v>58.57671865593904</v>
      </c>
      <c r="AK496"/>
      <c r="AL496"/>
      <c r="AM496"/>
      <c r="AN496"/>
    </row>
    <row r="497" spans="1:40" x14ac:dyDescent="0.25">
      <c r="A497"/>
      <c r="B497">
        <f t="shared" si="209"/>
        <v>36300</v>
      </c>
      <c r="C497" s="237" t="str">
        <f t="shared" si="177"/>
        <v>-0.0000580001567018677+0.0674661358398207i</v>
      </c>
      <c r="D497" s="208" t="str">
        <f t="shared" si="178"/>
        <v>-5.95745062487401+0.517240374771959i</v>
      </c>
      <c r="E497" t="str">
        <f t="shared" si="179"/>
        <v>2870</v>
      </c>
      <c r="F497" t="str">
        <f t="shared" si="180"/>
        <v>0.777000777000777</v>
      </c>
      <c r="G497" t="str">
        <f t="shared" si="175"/>
        <v>0.777000777000777</v>
      </c>
      <c r="H497" t="str">
        <f t="shared" si="181"/>
        <v>4.06747959810677+4.16067436967265i</v>
      </c>
      <c r="I497" t="str">
        <f t="shared" si="182"/>
        <v>142.549766656637i</v>
      </c>
      <c r="J497" t="str">
        <f t="shared" si="176"/>
        <v>-26.5057421342191+31.1853273519392i</v>
      </c>
      <c r="K497" t="str">
        <f t="shared" si="183"/>
        <v>2.65388146800532-2.25564724884499i</v>
      </c>
      <c r="L497" t="str">
        <f t="shared" si="184"/>
        <v>0.160353204514185-0.119896417505187i</v>
      </c>
      <c r="M497" t="str">
        <f t="shared" si="185"/>
        <v>2.8142346725195-2.37554366635018i</v>
      </c>
      <c r="N497" t="str">
        <f t="shared" si="186"/>
        <v>-0.371920868258643i</v>
      </c>
      <c r="O497" t="str">
        <f t="shared" si="187"/>
        <v>0.931631010408267-0.363405641736162i</v>
      </c>
      <c r="P497" t="str">
        <f t="shared" si="188"/>
        <v>0.068368989591733+0.363405641736162i</v>
      </c>
      <c r="Q497" t="str">
        <f t="shared" si="189"/>
        <v>-0.068368989591733+0.00851522652248099i</v>
      </c>
      <c r="R497" t="str">
        <f t="shared" si="190"/>
        <v>-0.332819608925529-5.35680983855832i</v>
      </c>
      <c r="S497" t="str">
        <f t="shared" si="191"/>
        <v>0.0384324053625651i</v>
      </c>
      <c r="T497" t="str">
        <f t="shared" si="192"/>
        <v>0.20587508716565-0.0127910581228363i</v>
      </c>
      <c r="U497" t="str">
        <f t="shared" si="193"/>
        <v>0.0000333333333333333-0.00310952744254724i</v>
      </c>
      <c r="V497" t="str">
        <f t="shared" si="194"/>
        <v>6.66666666666667E-06-0.0310952744254724i</v>
      </c>
      <c r="W497" t="str">
        <f t="shared" si="195"/>
        <v>0.0000276032756335831-0.00282686891277541i</v>
      </c>
      <c r="X497" t="str">
        <f t="shared" si="196"/>
        <v>0.000160299084422181-0.00281802006139217i</v>
      </c>
      <c r="Y497" t="str">
        <f t="shared" si="197"/>
        <v>0.009+0.228079626650619i</v>
      </c>
      <c r="Z497" t="str">
        <f t="shared" si="198"/>
        <v>-0.149525341902784-0.0146198276548812i</v>
      </c>
      <c r="AA497" t="str">
        <f t="shared" si="199"/>
        <v>2.16271337002368-53.1834478147136i</v>
      </c>
      <c r="AB497" t="str">
        <f t="shared" si="200"/>
        <v>0.970995954027393-0.0603281623628891i</v>
      </c>
      <c r="AC497" t="str">
        <f t="shared" si="201"/>
        <v>3.58929829669633-2.47642089489245i</v>
      </c>
      <c r="AD497" t="str">
        <f t="shared" si="202"/>
        <v>0.19113615090477+0.115065776474231i</v>
      </c>
      <c r="AE497" t="str">
        <f t="shared" si="203"/>
        <v>-0.0268974564929895-0.0199996271534638i</v>
      </c>
      <c r="AF497" t="str">
        <f t="shared" si="204"/>
        <v>-10.0249302229808-3.64343399490069i</v>
      </c>
      <c r="AG497" t="str">
        <f t="shared" si="205"/>
        <v>1.02364934208731-0.0358974592744486i</v>
      </c>
      <c r="AH497" t="str">
        <f t="shared" si="206"/>
        <v>0.181782310301904+0.297972640241182i</v>
      </c>
      <c r="AI497">
        <f t="shared" si="207"/>
        <v>-9.1423683446516577</v>
      </c>
      <c r="AJ497">
        <f t="shared" si="208"/>
        <v>58.614146403503241</v>
      </c>
      <c r="AK497"/>
      <c r="AL497"/>
      <c r="AM497"/>
      <c r="AN497"/>
    </row>
    <row r="498" spans="1:40" x14ac:dyDescent="0.25">
      <c r="A498"/>
      <c r="B498">
        <f t="shared" si="209"/>
        <v>36400</v>
      </c>
      <c r="C498" s="237" t="str">
        <f t="shared" si="177"/>
        <v>-0.0000576819125063484+0.0672807895856287i</v>
      </c>
      <c r="D498" s="208" t="str">
        <f t="shared" si="178"/>
        <v>-5.95744818500184+0.515819386823154i</v>
      </c>
      <c r="E498" t="str">
        <f t="shared" si="179"/>
        <v>2870</v>
      </c>
      <c r="F498" t="str">
        <f t="shared" si="180"/>
        <v>0.777000777000777</v>
      </c>
      <c r="G498" t="str">
        <f t="shared" si="175"/>
        <v>0.777000777000777</v>
      </c>
      <c r="H498" t="str">
        <f t="shared" si="181"/>
        <v>4.07871138030119+4.1628855301015i</v>
      </c>
      <c r="I498" t="str">
        <f t="shared" si="182"/>
        <v>142.942465738336i</v>
      </c>
      <c r="J498" t="str">
        <f t="shared" si="176"/>
        <v>-26.6574976649705+31.2712373446442i</v>
      </c>
      <c r="K498" t="str">
        <f t="shared" si="183"/>
        <v>2.64729331915605-2.25671324406295i</v>
      </c>
      <c r="L498" t="str">
        <f t="shared" si="184"/>
        <v>0.160036586804988-0.119989322796058i</v>
      </c>
      <c r="M498" t="str">
        <f t="shared" si="185"/>
        <v>2.80732990596104-2.37670256685901i</v>
      </c>
      <c r="N498" t="str">
        <f t="shared" si="186"/>
        <v>-0.372945443653294i</v>
      </c>
      <c r="O498" t="str">
        <f t="shared" si="187"/>
        <v>0.931258185002619-0.364359977035937i</v>
      </c>
      <c r="P498" t="str">
        <f t="shared" si="188"/>
        <v>0.068741814997381+0.364359977035937i</v>
      </c>
      <c r="Q498" t="str">
        <f t="shared" si="189"/>
        <v>-0.068741814997381+0.00858546661735704i</v>
      </c>
      <c r="R498" t="str">
        <f t="shared" si="190"/>
        <v>-0.332816766755215-5.3419794675279i</v>
      </c>
      <c r="S498" t="str">
        <f t="shared" si="191"/>
        <v>0.0385382797575034i</v>
      </c>
      <c r="T498" t="str">
        <f t="shared" si="192"/>
        <v>0.205870699178429-0.0128261856652002i</v>
      </c>
      <c r="U498" t="str">
        <f t="shared" si="193"/>
        <v>0.0000333333333333332-0.00310098478473804i</v>
      </c>
      <c r="V498" t="str">
        <f t="shared" si="194"/>
        <v>6.66666666666667E-06-0.0310098478473804i</v>
      </c>
      <c r="W498" t="str">
        <f t="shared" si="195"/>
        <v>0.0000276032754672303-0.00281910293124946i</v>
      </c>
      <c r="X498" t="str">
        <f t="shared" si="196"/>
        <v>0.000159572534004344-0.00281031251077043i</v>
      </c>
      <c r="Y498" t="str">
        <f t="shared" si="197"/>
        <v>0.009+0.228707945181337i</v>
      </c>
      <c r="Z498" t="str">
        <f t="shared" si="198"/>
        <v>-0.148699568060063-0.0145061054812034i</v>
      </c>
      <c r="AA498" t="str">
        <f t="shared" si="199"/>
        <v>2.15040201101212-53.0342133079105i</v>
      </c>
      <c r="AB498" t="str">
        <f t="shared" si="200"/>
        <v>0.970975258381812-0.060493839045677i</v>
      </c>
      <c r="AC498" t="str">
        <f t="shared" si="201"/>
        <v>3.58207201826449-2.47754555243197i</v>
      </c>
      <c r="AD498" t="str">
        <f t="shared" si="202"/>
        <v>0.191253586967044+0.115392887865903i</v>
      </c>
      <c r="AE498" t="str">
        <f t="shared" si="203"/>
        <v>-0.0267654243687737-0.0199332172890655i</v>
      </c>
      <c r="AF498" t="str">
        <f t="shared" si="204"/>
        <v>-10.036159565303-3.64706614327835i</v>
      </c>
      <c r="AG498" t="str">
        <f t="shared" si="205"/>
        <v>1.02364237612091-0.0358193295929434i</v>
      </c>
      <c r="AH498" t="str">
        <f t="shared" si="206"/>
        <v>0.181002104824856+0.297126812579868i</v>
      </c>
      <c r="AI498">
        <f t="shared" si="207"/>
        <v>-9.1704918170664911</v>
      </c>
      <c r="AJ498">
        <f t="shared" si="208"/>
        <v>58.651288755431544</v>
      </c>
      <c r="AK498"/>
      <c r="AL498"/>
      <c r="AM498"/>
      <c r="AN498"/>
    </row>
    <row r="499" spans="1:40" x14ac:dyDescent="0.25">
      <c r="A499"/>
      <c r="B499">
        <f t="shared" si="209"/>
        <v>36500</v>
      </c>
      <c r="C499" s="237" t="str">
        <f t="shared" si="177"/>
        <v>-0.0000573662804291953+0.067096458925117i</v>
      </c>
      <c r="D499" s="208" t="str">
        <f t="shared" si="178"/>
        <v>-5.95744576515592+0.514406185092564i</v>
      </c>
      <c r="E499" t="str">
        <f t="shared" si="179"/>
        <v>2870</v>
      </c>
      <c r="F499" t="str">
        <f t="shared" si="180"/>
        <v>0.777000777000777</v>
      </c>
      <c r="G499" t="str">
        <f t="shared" si="175"/>
        <v>0.777000777000777</v>
      </c>
      <c r="H499" t="str">
        <f t="shared" si="181"/>
        <v>4.08992416879728+4.16506156896993i</v>
      </c>
      <c r="I499" t="str">
        <f t="shared" si="182"/>
        <v>143.335164820034i</v>
      </c>
      <c r="J499" t="str">
        <f t="shared" si="176"/>
        <v>-26.809670679988+31.3571473373493i</v>
      </c>
      <c r="K499" t="str">
        <f t="shared" si="183"/>
        <v>2.64071971492366-2.25775722369137i</v>
      </c>
      <c r="L499" t="str">
        <f t="shared" si="184"/>
        <v>0.159720351078383-0.120081210940737i</v>
      </c>
      <c r="M499" t="str">
        <f t="shared" si="185"/>
        <v>2.80044006600204-2.37783843463211i</v>
      </c>
      <c r="N499" t="str">
        <f t="shared" si="186"/>
        <v>-0.373970019047946i</v>
      </c>
      <c r="O499" t="str">
        <f t="shared" si="187"/>
        <v>0.930884382004363-0.365313929847133i</v>
      </c>
      <c r="P499" t="str">
        <f t="shared" si="188"/>
        <v>0.069115617995637+0.365313929847133i</v>
      </c>
      <c r="Q499" t="str">
        <f t="shared" si="189"/>
        <v>-0.069115617995637+0.00865608920081301i</v>
      </c>
      <c r="R499" t="str">
        <f t="shared" si="190"/>
        <v>-0.332813916679439-5.32723004546418i</v>
      </c>
      <c r="S499" t="str">
        <f t="shared" si="191"/>
        <v>0.0386441541524415i</v>
      </c>
      <c r="T499" t="str">
        <f t="shared" si="192"/>
        <v>0.205866299082436-0.0128613123002381i</v>
      </c>
      <c r="U499" t="str">
        <f t="shared" si="193"/>
        <v>0.0000333333333333334-0.00309248893601274i</v>
      </c>
      <c r="V499" t="str">
        <f t="shared" si="194"/>
        <v>6.66666666666667E-06-0.0309248893601274i</v>
      </c>
      <c r="W499" t="str">
        <f t="shared" si="195"/>
        <v>0.0000276032753004199-0.00281137950343615i</v>
      </c>
      <c r="X499" t="str">
        <f t="shared" si="196"/>
        <v>0.000158851929621304-0.002802646915213i</v>
      </c>
      <c r="Y499" t="str">
        <f t="shared" si="197"/>
        <v>0.009+0.229336263712055i</v>
      </c>
      <c r="Z499" t="str">
        <f t="shared" si="198"/>
        <v>-0.147880629707339-0.0143936250712339i</v>
      </c>
      <c r="AA499" t="str">
        <f t="shared" si="199"/>
        <v>2.13819662305292-52.8858221712728i</v>
      </c>
      <c r="AB499" t="str">
        <f t="shared" si="200"/>
        <v>0.970954505626026-0.060659511449123i</v>
      </c>
      <c r="AC499" t="str">
        <f t="shared" si="201"/>
        <v>3.5748613820706-2.47864626800302i</v>
      </c>
      <c r="AD499" t="str">
        <f t="shared" si="202"/>
        <v>0.191371334604775+0.115719824815179i</v>
      </c>
      <c r="AE499" t="str">
        <f t="shared" si="203"/>
        <v>-0.0266344856975895-0.0198672478029744i</v>
      </c>
      <c r="AF499" t="str">
        <f t="shared" si="204"/>
        <v>-10.0473699339532-3.65065538387737i</v>
      </c>
      <c r="AG499" t="str">
        <f t="shared" si="205"/>
        <v>1.02363544197813-0.0357417030476488i</v>
      </c>
      <c r="AH499" t="str">
        <f t="shared" si="206"/>
        <v>0.180228517807219+0.296285746449737i</v>
      </c>
      <c r="AI499">
        <f t="shared" si="207"/>
        <v>-9.1985149207620314</v>
      </c>
      <c r="AJ499">
        <f t="shared" si="208"/>
        <v>58.68814740263997</v>
      </c>
      <c r="AK499"/>
      <c r="AL499"/>
      <c r="AM499"/>
      <c r="AN499"/>
    </row>
    <row r="500" spans="1:40" x14ac:dyDescent="0.25">
      <c r="A500"/>
      <c r="B500">
        <f t="shared" si="209"/>
        <v>36600</v>
      </c>
      <c r="C500" s="237" t="str">
        <f t="shared" si="177"/>
        <v>-0.0000570532319617362+0.0669131355337714i</v>
      </c>
      <c r="D500" s="208" t="str">
        <f t="shared" si="178"/>
        <v>-5.95744336511767+0.513000705758914i</v>
      </c>
      <c r="E500" t="str">
        <f t="shared" si="179"/>
        <v>2870</v>
      </c>
      <c r="F500" t="str">
        <f t="shared" si="180"/>
        <v>0.777000777000777</v>
      </c>
      <c r="G500" t="str">
        <f t="shared" si="175"/>
        <v>0.777000777000777</v>
      </c>
      <c r="H500" t="str">
        <f t="shared" si="181"/>
        <v>4.10111788546201+4.16720267978124i</v>
      </c>
      <c r="I500" t="str">
        <f t="shared" si="182"/>
        <v>143.727863901733i</v>
      </c>
      <c r="J500" t="str">
        <f t="shared" si="176"/>
        <v>-26.9622611792717+31.4430573300543i</v>
      </c>
      <c r="K500" t="str">
        <f t="shared" si="183"/>
        <v>2.63416068270977-2.25877934101222i</v>
      </c>
      <c r="L500" t="str">
        <f t="shared" si="184"/>
        <v>0.159404500207377-0.120172086465537i</v>
      </c>
      <c r="M500" t="str">
        <f t="shared" si="185"/>
        <v>2.79356518291715-2.37895142747776i</v>
      </c>
      <c r="N500" t="str">
        <f t="shared" si="186"/>
        <v>-0.374994594442598i</v>
      </c>
      <c r="O500" t="str">
        <f t="shared" si="187"/>
        <v>0.9305096018059-0.366267499168333i</v>
      </c>
      <c r="P500" t="str">
        <f t="shared" si="188"/>
        <v>0.0694903981941+0.366267499168333i</v>
      </c>
      <c r="Q500" t="str">
        <f t="shared" si="189"/>
        <v>-0.0694903981941+0.00872709527426496i</v>
      </c>
      <c r="R500" t="str">
        <f t="shared" si="190"/>
        <v>-0.332811058697522-5.31256090884308i</v>
      </c>
      <c r="S500" t="str">
        <f t="shared" si="191"/>
        <v>0.0387500285473798i</v>
      </c>
      <c r="T500" t="str">
        <f t="shared" si="192"/>
        <v>0.205861886877363-0.0128964380254127i</v>
      </c>
      <c r="U500" t="str">
        <f t="shared" si="193"/>
        <v>0.0000333333333333332-0.00308403951269029i</v>
      </c>
      <c r="V500" t="str">
        <f t="shared" si="194"/>
        <v>6.66666666666667E-06-0.0308403951269029i</v>
      </c>
      <c r="W500" t="str">
        <f t="shared" si="195"/>
        <v>0.0000276032751331516-0.00280369828053451i</v>
      </c>
      <c r="X500" t="str">
        <f t="shared" si="196"/>
        <v>0.000158137206614072-0.00279502293384587i</v>
      </c>
      <c r="Y500" t="str">
        <f t="shared" si="197"/>
        <v>0.009+0.229964582242773i</v>
      </c>
      <c r="Z500" t="str">
        <f t="shared" si="198"/>
        <v>-0.147068451469574-0.0142823692864556i</v>
      </c>
      <c r="AA500" t="str">
        <f t="shared" si="199"/>
        <v>2.12609598150687-52.73826721209i</v>
      </c>
      <c r="AB500" t="str">
        <f t="shared" si="200"/>
        <v>0.97093369575858-0.0608251795612602i</v>
      </c>
      <c r="AC500" t="str">
        <f t="shared" si="201"/>
        <v>3.56766641964839-2.47972320537815i</v>
      </c>
      <c r="AD500" t="str">
        <f t="shared" si="202"/>
        <v>0.191489393707454+0.11604658757298i</v>
      </c>
      <c r="AE500" t="str">
        <f t="shared" si="203"/>
        <v>-0.0265046283872526-0.0198017141680559i</v>
      </c>
      <c r="AF500" t="str">
        <f t="shared" si="204"/>
        <v>-10.0585612505797-3.65420197402233i</v>
      </c>
      <c r="AG500" t="str">
        <f t="shared" si="205"/>
        <v>1.02362853920527-0.0356645753210283i</v>
      </c>
      <c r="AH500" t="str">
        <f t="shared" si="206"/>
        <v>0.179461475181207+0.295449399772416i</v>
      </c>
      <c r="AI500">
        <f t="shared" si="207"/>
        <v>-9.2264383754287298</v>
      </c>
      <c r="AJ500">
        <f t="shared" si="208"/>
        <v>58.724724025177309</v>
      </c>
      <c r="AK500"/>
      <c r="AL500"/>
      <c r="AM500"/>
      <c r="AN500"/>
    </row>
    <row r="501" spans="1:40" x14ac:dyDescent="0.25">
      <c r="A501"/>
      <c r="B501">
        <f t="shared" si="209"/>
        <v>36700</v>
      </c>
      <c r="C501" s="237" t="str">
        <f t="shared" si="177"/>
        <v>-0.0000567427389831701+0.0667308111778075i</v>
      </c>
      <c r="D501" s="208" t="str">
        <f t="shared" si="178"/>
        <v>-5.9574409846715+0.511602885696524i</v>
      </c>
      <c r="E501" t="str">
        <f t="shared" si="179"/>
        <v>2870</v>
      </c>
      <c r="F501" t="str">
        <f t="shared" si="180"/>
        <v>0.777000777000777</v>
      </c>
      <c r="G501" t="str">
        <f t="shared" si="175"/>
        <v>0.777000777000777</v>
      </c>
      <c r="H501" t="str">
        <f t="shared" si="181"/>
        <v>4.11229245354667+4.16930905559724i</v>
      </c>
      <c r="I501" t="str">
        <f t="shared" si="182"/>
        <v>144.120562983432i</v>
      </c>
      <c r="J501" t="str">
        <f t="shared" si="176"/>
        <v>-27.1152691628216+31.5289673227594i</v>
      </c>
      <c r="K501" t="str">
        <f t="shared" si="183"/>
        <v>2.62761624903101-2.2597797485631i</v>
      </c>
      <c r="L501" t="str">
        <f t="shared" si="184"/>
        <v>0.159089037029857-0.120261953893894i</v>
      </c>
      <c r="M501" t="str">
        <f t="shared" si="185"/>
        <v>2.78670528606087-2.38004170245699i</v>
      </c>
      <c r="N501" t="str">
        <f t="shared" si="186"/>
        <v>-0.37601916983725i</v>
      </c>
      <c r="O501" t="str">
        <f t="shared" si="187"/>
        <v>0.930133844800659-0.367220683998524i</v>
      </c>
      <c r="P501" t="str">
        <f t="shared" si="188"/>
        <v>0.069866155199341+0.367220683998524i</v>
      </c>
      <c r="Q501" t="str">
        <f t="shared" si="189"/>
        <v>-0.069866155199341+0.008798485838726i</v>
      </c>
      <c r="R501" t="str">
        <f t="shared" si="190"/>
        <v>-0.332808192808765-5.29797140137254i</v>
      </c>
      <c r="S501" t="str">
        <f t="shared" si="191"/>
        <v>0.0388559029423181i</v>
      </c>
      <c r="T501" t="str">
        <f t="shared" si="192"/>
        <v>0.205857462562908-0.0129315628381857i</v>
      </c>
      <c r="U501" t="str">
        <f t="shared" si="193"/>
        <v>0.0000333333333333334-0.00307563613527152i</v>
      </c>
      <c r="V501" t="str">
        <f t="shared" si="194"/>
        <v>6.66666666666667E-06-0.0307563613527152i</v>
      </c>
      <c r="W501" t="str">
        <f t="shared" si="195"/>
        <v>0.0000276032749654263-0.00279605891754531i</v>
      </c>
      <c r="X501" t="str">
        <f t="shared" si="196"/>
        <v>0.000157428301199551-0.00278744022946954i</v>
      </c>
      <c r="Y501" t="str">
        <f t="shared" si="197"/>
        <v>0.009+0.230592900773491i</v>
      </c>
      <c r="Z501" t="str">
        <f t="shared" si="198"/>
        <v>-0.146262959009597-0.0141723212733191i</v>
      </c>
      <c r="AA501" t="str">
        <f t="shared" si="199"/>
        <v>2.11409887952649-52.5915413198533i</v>
      </c>
      <c r="AB501" t="str">
        <f t="shared" si="200"/>
        <v>0.970912828778052-0.0609908433701168i</v>
      </c>
      <c r="AC501" t="str">
        <f t="shared" si="201"/>
        <v>3.56048716157121-2.48077652756306i</v>
      </c>
      <c r="AD501" t="str">
        <f t="shared" si="202"/>
        <v>0.191607764164603+0.116373176384498i</v>
      </c>
      <c r="AE501" t="str">
        <f t="shared" si="203"/>
        <v>-0.0263758405126101-0.0197366119195455i</v>
      </c>
      <c r="AF501" t="str">
        <f t="shared" si="204"/>
        <v>-10.0697334382182-3.65770616990072i</v>
      </c>
      <c r="AG501" t="str">
        <f t="shared" si="205"/>
        <v>1.02362166735543-0.035587942144967i</v>
      </c>
      <c r="AH501" t="str">
        <f t="shared" si="206"/>
        <v>0.178700903906893+0.294617730974085i</v>
      </c>
      <c r="AI501">
        <f t="shared" si="207"/>
        <v>-9.2542628935653291</v>
      </c>
      <c r="AJ501">
        <f t="shared" si="208"/>
        <v>58.761020292276569</v>
      </c>
      <c r="AK501"/>
      <c r="AL501"/>
      <c r="AM501"/>
      <c r="AN501"/>
    </row>
    <row r="502" spans="1:40" x14ac:dyDescent="0.25">
      <c r="A502"/>
      <c r="B502">
        <f t="shared" si="209"/>
        <v>36800</v>
      </c>
      <c r="C502" s="237" t="str">
        <f t="shared" si="177"/>
        <v>-0.0000564347737542529+0.0665494777129392i</v>
      </c>
      <c r="D502" s="208" t="str">
        <f t="shared" si="178"/>
        <v>-5.95743862360474+0.510212662465867i</v>
      </c>
      <c r="E502" t="str">
        <f t="shared" si="179"/>
        <v>2870</v>
      </c>
      <c r="F502" t="str">
        <f t="shared" si="180"/>
        <v>0.777000777000777</v>
      </c>
      <c r="G502" t="str">
        <f t="shared" si="175"/>
        <v>0.777000777000777</v>
      </c>
      <c r="H502" t="str">
        <f t="shared" si="181"/>
        <v>4.12344779767621+4.17138088903149i</v>
      </c>
      <c r="I502" t="str">
        <f t="shared" si="182"/>
        <v>144.51326206513i</v>
      </c>
      <c r="J502" t="str">
        <f t="shared" si="176"/>
        <v>-27.2686946306376+31.6148773154645i</v>
      </c>
      <c r="K502" t="str">
        <f t="shared" si="183"/>
        <v>2.62108643952852-2.26075859813781i</v>
      </c>
      <c r="L502" t="str">
        <f t="shared" si="184"/>
        <v>0.158773964348784-0.12035081774615i</v>
      </c>
      <c r="M502" t="str">
        <f t="shared" si="185"/>
        <v>2.7798604038773-2.38110941588396i</v>
      </c>
      <c r="N502" t="str">
        <f t="shared" si="186"/>
        <v>-0.377043745231902i</v>
      </c>
      <c r="O502" t="str">
        <f t="shared" si="187"/>
        <v>0.929757111383091-0.368173483337095i</v>
      </c>
      <c r="P502" t="str">
        <f t="shared" si="188"/>
        <v>0.070242888616909+0.368173483337095i</v>
      </c>
      <c r="Q502" t="str">
        <f t="shared" si="189"/>
        <v>-0.070242888616909+0.008870261894807i</v>
      </c>
      <c r="R502" t="str">
        <f t="shared" si="190"/>
        <v>-0.33280531901243-5.28346087389382i</v>
      </c>
      <c r="S502" t="str">
        <f t="shared" si="191"/>
        <v>0.0389617773372562i</v>
      </c>
      <c r="T502" t="str">
        <f t="shared" si="192"/>
        <v>0.205853026138756-0.0129666867360168i</v>
      </c>
      <c r="U502" t="str">
        <f t="shared" si="193"/>
        <v>0.0000333333333333333-0.0030672784283822i</v>
      </c>
      <c r="V502" t="str">
        <f t="shared" si="194"/>
        <v>6.66666666666667E-06-0.030672784283822i</v>
      </c>
      <c r="W502" t="str">
        <f t="shared" si="195"/>
        <v>0.0000276032747972429-0.00278846107321924i</v>
      </c>
      <c r="X502" t="str">
        <f t="shared" si="196"/>
        <v>0.000156725150456329-0.00277989846850963i</v>
      </c>
      <c r="Y502" t="str">
        <f t="shared" si="197"/>
        <v>0.009+0.231221219304209i</v>
      </c>
      <c r="Z502" t="str">
        <f t="shared" si="198"/>
        <v>-0.145464079010964-0.0140634644577031i</v>
      </c>
      <c r="AA502" t="str">
        <f t="shared" si="199"/>
        <v>2.10220412774433-52.4456374650756i</v>
      </c>
      <c r="AB502" t="str">
        <f t="shared" si="200"/>
        <v>0.970891904682955-0.0611565028637117i</v>
      </c>
      <c r="AC502" t="str">
        <f t="shared" si="201"/>
        <v>3.55332363746184-2.48180639679654i</v>
      </c>
      <c r="AD502" t="str">
        <f t="shared" si="202"/>
        <v>0.191726445865754+0.116699591489275i</v>
      </c>
      <c r="AE502" t="str">
        <f t="shared" si="203"/>
        <v>-0.0262481103127695-0.0196719366539779i</v>
      </c>
      <c r="AF502" t="str">
        <f t="shared" si="204"/>
        <v>-10.080886421281-3.66116822656562i</v>
      </c>
      <c r="AG502" t="str">
        <f t="shared" si="205"/>
        <v>1.02361482598835-0.0355117993000568i</v>
      </c>
      <c r="AH502" t="str">
        <f t="shared" si="206"/>
        <v>0.177946731955089+0.29379069897782i</v>
      </c>
      <c r="AI502">
        <f t="shared" si="207"/>
        <v>-9.2819891805691022</v>
      </c>
      <c r="AJ502">
        <f t="shared" si="208"/>
        <v>58.797037862416914</v>
      </c>
      <c r="AK502"/>
      <c r="AL502"/>
      <c r="AM502"/>
      <c r="AN502"/>
    </row>
    <row r="503" spans="1:40" x14ac:dyDescent="0.25">
      <c r="A503"/>
      <c r="B503">
        <f t="shared" si="209"/>
        <v>36900</v>
      </c>
      <c r="C503" s="237" t="str">
        <f t="shared" si="177"/>
        <v>-0.0000561293089110994+0.0663691270831643i</v>
      </c>
      <c r="D503" s="208" t="str">
        <f t="shared" si="178"/>
        <v>-5.95743628170761+0.50882997430426i</v>
      </c>
      <c r="E503" t="str">
        <f t="shared" si="179"/>
        <v>2870</v>
      </c>
      <c r="F503" t="str">
        <f t="shared" si="180"/>
        <v>0.777000777000777</v>
      </c>
      <c r="G503" t="str">
        <f t="shared" si="175"/>
        <v>0.777000777000777</v>
      </c>
      <c r="H503" t="str">
        <f t="shared" si="181"/>
        <v>4.13458384383855+4.17341837224261i</v>
      </c>
      <c r="I503" t="str">
        <f t="shared" si="182"/>
        <v>144.905961146829i</v>
      </c>
      <c r="J503" t="str">
        <f t="shared" si="176"/>
        <v>-27.4225375827198+31.7007873081695i</v>
      </c>
      <c r="K503" t="str">
        <f t="shared" si="183"/>
        <v>2.61457127897743-2.26171604078682i</v>
      </c>
      <c r="L503" t="str">
        <f t="shared" si="184"/>
        <v>0.158459284932389-0.120438682539345i</v>
      </c>
      <c r="M503" t="str">
        <f t="shared" si="185"/>
        <v>2.77303056390982-2.38215472332617i</v>
      </c>
      <c r="N503" t="str">
        <f t="shared" si="186"/>
        <v>-0.378068320626554i</v>
      </c>
      <c r="O503" t="str">
        <f t="shared" si="187"/>
        <v>0.929379401948675-0.369125896183841i</v>
      </c>
      <c r="P503" t="str">
        <f t="shared" si="188"/>
        <v>0.070620598051325+0.369125896183841i</v>
      </c>
      <c r="Q503" t="str">
        <f t="shared" si="189"/>
        <v>-0.070620598051325+0.00894242444271298i</v>
      </c>
      <c r="R503" t="str">
        <f t="shared" si="190"/>
        <v>-0.332802437307808-5.26902868428534i</v>
      </c>
      <c r="S503" t="str">
        <f t="shared" si="191"/>
        <v>0.0390676517321945i</v>
      </c>
      <c r="T503" t="str">
        <f t="shared" si="192"/>
        <v>0.205848577604603-0.0130018097163669i</v>
      </c>
      <c r="U503" t="str">
        <f t="shared" si="193"/>
        <v>0.0000333333333333334-0.0030589660207172i</v>
      </c>
      <c r="V503" t="str">
        <f t="shared" si="194"/>
        <v>6.66666666666667E-06-0.030589660207172i</v>
      </c>
      <c r="W503" t="str">
        <f t="shared" si="195"/>
        <v>0.0000276032746286019-0.00278090441000619i</v>
      </c>
      <c r="X503" t="str">
        <f t="shared" si="196"/>
        <v>0.000156027692310771-0.00277239732096851i</v>
      </c>
      <c r="Y503" t="str">
        <f t="shared" si="197"/>
        <v>0.009+0.231849537834927i</v>
      </c>
      <c r="Z503" t="str">
        <f t="shared" si="198"/>
        <v>-0.144671739161172-0.0139557825395018i</v>
      </c>
      <c r="AA503" t="str">
        <f t="shared" si="199"/>
        <v>2.09041055396789-52.3005486981341i</v>
      </c>
      <c r="AB503" t="str">
        <f t="shared" si="200"/>
        <v>0.970870923471856-0.0613221580300694i</v>
      </c>
      <c r="AC503" t="str">
        <f t="shared" si="201"/>
        <v>3.54617587600292-2.48281297455081i</v>
      </c>
      <c r="AD503" t="str">
        <f t="shared" si="202"/>
        <v>0.191845438700452+0.117025833121274i</v>
      </c>
      <c r="AE503" t="str">
        <f t="shared" si="203"/>
        <v>-0.0261214261883879-0.0196076840281387i</v>
      </c>
      <c r="AF503" t="str">
        <f t="shared" si="204"/>
        <v>-10.0920201255462-3.66458839793835i</v>
      </c>
      <c r="AG503" t="str">
        <f t="shared" si="205"/>
        <v>1.02360801467028-0.0354361426148999i</v>
      </c>
      <c r="AH503" t="str">
        <f t="shared" si="206"/>
        <v>0.177198888290642+0.292968263196105i</v>
      </c>
      <c r="AI503">
        <f t="shared" si="207"/>
        <v>-9.3096179348231054</v>
      </c>
      <c r="AJ503">
        <f t="shared" si="208"/>
        <v>58.832778383376109</v>
      </c>
      <c r="AK503"/>
      <c r="AL503"/>
      <c r="AM503"/>
      <c r="AN503"/>
    </row>
    <row r="504" spans="1:40" x14ac:dyDescent="0.25">
      <c r="A504"/>
      <c r="B504">
        <f t="shared" si="209"/>
        <v>37000</v>
      </c>
      <c r="C504" s="237" t="str">
        <f t="shared" si="177"/>
        <v>-0.0000558263174591053+0.066189751319572i</v>
      </c>
      <c r="D504" s="208" t="str">
        <f t="shared" si="178"/>
        <v>-5.95743395877315+0.507454760116719i</v>
      </c>
      <c r="E504" t="str">
        <f t="shared" si="179"/>
        <v>2870</v>
      </c>
      <c r="F504" t="str">
        <f t="shared" si="180"/>
        <v>0.777000777000777</v>
      </c>
      <c r="G504" t="str">
        <f t="shared" si="175"/>
        <v>0.777000777000777</v>
      </c>
      <c r="H504" t="str">
        <f t="shared" si="181"/>
        <v>4.14570051937404+4.17542169692776i</v>
      </c>
      <c r="I504" t="str">
        <f t="shared" si="182"/>
        <v>145.298660228528i</v>
      </c>
      <c r="J504" t="str">
        <f t="shared" si="176"/>
        <v>-27.5767980190682+31.7866973008746i</v>
      </c>
      <c r="K504" t="str">
        <f t="shared" si="183"/>
        <v>2.6080707912961-2.26265222681769i</v>
      </c>
      <c r="L504" t="str">
        <f t="shared" si="184"/>
        <v>0.158145001514362-0.120525552787004i</v>
      </c>
      <c r="M504" t="str">
        <f t="shared" si="185"/>
        <v>2.76621579281046-2.38317777960469i</v>
      </c>
      <c r="N504" t="str">
        <f t="shared" si="186"/>
        <v>-0.379092896021206i</v>
      </c>
      <c r="O504" t="str">
        <f t="shared" si="187"/>
        <v>0.929000716893912-0.370077921538962i</v>
      </c>
      <c r="P504" t="str">
        <f t="shared" si="188"/>
        <v>0.0709992831060881+0.370077921538962i</v>
      </c>
      <c r="Q504" t="str">
        <f t="shared" si="189"/>
        <v>-0.0709992831060881+0.00901497448224398i</v>
      </c>
      <c r="R504" t="str">
        <f t="shared" si="190"/>
        <v>-0.332799547694182-5.25467419736716i</v>
      </c>
      <c r="S504" t="str">
        <f t="shared" si="191"/>
        <v>0.0391735261271326i</v>
      </c>
      <c r="T504" t="str">
        <f t="shared" si="192"/>
        <v>0.205844116960132-0.013036931776696i</v>
      </c>
      <c r="U504" t="str">
        <f t="shared" si="193"/>
        <v>0.0000333333333333333-0.00305069854498553i</v>
      </c>
      <c r="V504" t="str">
        <f t="shared" si="194"/>
        <v>6.66666666666667E-06-0.0305069854498553i</v>
      </c>
      <c r="W504" t="str">
        <f t="shared" si="195"/>
        <v>0.0000276032744595032-0.00277338859400526i</v>
      </c>
      <c r="X504" t="str">
        <f t="shared" si="196"/>
        <v>0.000155335865523353-0.00276493646037758i</v>
      </c>
      <c r="Y504" t="str">
        <f t="shared" si="197"/>
        <v>0.009+0.232477856365645i</v>
      </c>
      <c r="Z504" t="str">
        <f t="shared" si="198"/>
        <v>-0.143885868135176-0.0138492594873295i</v>
      </c>
      <c r="AA504" t="str">
        <f t="shared" si="199"/>
        <v>2.07871700288064-52.156268148131i</v>
      </c>
      <c r="AB504" t="str">
        <f t="shared" si="200"/>
        <v>0.970849885143259-0.0614878088572102i</v>
      </c>
      <c r="AC504" t="str">
        <f t="shared" si="201"/>
        <v>3.53904390494642-2.48379642153131i</v>
      </c>
      <c r="AD504" t="str">
        <f t="shared" si="202"/>
        <v>0.191964742558256+0.117351901508962i</v>
      </c>
      <c r="AE504" t="str">
        <f t="shared" si="203"/>
        <v>-0.0259957766990112-0.0195438497580384i</v>
      </c>
      <c r="AF504" t="str">
        <f t="shared" si="204"/>
        <v>-10.1031344781472-3.66796693681104i</v>
      </c>
      <c r="AG504" t="str">
        <f t="shared" si="205"/>
        <v>1.02360123297392-0.0353609679654232i</v>
      </c>
      <c r="AH504" t="str">
        <f t="shared" si="206"/>
        <v>0.176457302855995+0.292150383523462i</v>
      </c>
      <c r="AI504">
        <f t="shared" si="207"/>
        <v>-9.3371498477832677</v>
      </c>
      <c r="AJ504">
        <f t="shared" si="208"/>
        <v>58.868243492289906</v>
      </c>
      <c r="AK504"/>
      <c r="AL504"/>
      <c r="AM504"/>
      <c r="AN504"/>
    </row>
    <row r="505" spans="1:40" x14ac:dyDescent="0.25">
      <c r="A505"/>
      <c r="B505">
        <f t="shared" si="209"/>
        <v>37100</v>
      </c>
      <c r="C505" s="237" t="str">
        <f t="shared" si="177"/>
        <v>-0.0000555257727669852+0.0660113425391704i</v>
      </c>
      <c r="D505" s="208" t="str">
        <f t="shared" si="178"/>
        <v>-5.95743165459717+0.506086959466973i</v>
      </c>
      <c r="E505" t="str">
        <f t="shared" si="179"/>
        <v>2870</v>
      </c>
      <c r="F505" t="str">
        <f t="shared" si="180"/>
        <v>0.777000777000777</v>
      </c>
      <c r="G505" t="str">
        <f t="shared" si="175"/>
        <v>0.777000777000777</v>
      </c>
      <c r="H505" t="str">
        <f t="shared" si="181"/>
        <v>4.15679775296479+4.17739105431618i</v>
      </c>
      <c r="I505" t="str">
        <f t="shared" si="182"/>
        <v>145.691359310227i</v>
      </c>
      <c r="J505" t="str">
        <f t="shared" si="176"/>
        <v>-27.7314759396827+31.8726072935796i</v>
      </c>
      <c r="K505" t="str">
        <f t="shared" si="183"/>
        <v>2.60158499955552-2.26356730579573i</v>
      </c>
      <c r="L505" t="str">
        <f t="shared" si="184"/>
        <v>0.157831116794051-0.12061143299893i</v>
      </c>
      <c r="M505" t="str">
        <f t="shared" si="185"/>
        <v>2.75941611634957-2.38417873879466i</v>
      </c>
      <c r="N505" t="str">
        <f t="shared" si="186"/>
        <v>-0.380117471415858i</v>
      </c>
      <c r="O505" t="str">
        <f t="shared" si="187"/>
        <v>0.928621056616328-0.371029558403065i</v>
      </c>
      <c r="P505" t="str">
        <f t="shared" si="188"/>
        <v>0.071378943383672+0.371029558403065i</v>
      </c>
      <c r="Q505" t="str">
        <f t="shared" si="189"/>
        <v>-0.071378943383672+0.00908791301279299i</v>
      </c>
      <c r="R505" t="str">
        <f t="shared" si="190"/>
        <v>-0.332796650170831-5.24039678480771i</v>
      </c>
      <c r="S505" t="str">
        <f t="shared" si="191"/>
        <v>0.0392794005220708i</v>
      </c>
      <c r="T505" t="str">
        <f t="shared" si="192"/>
        <v>0.205839644205034-0.0130720529144636i</v>
      </c>
      <c r="U505" t="str">
        <f t="shared" si="193"/>
        <v>0.0000333333333333332-0.0030424756378562i</v>
      </c>
      <c r="V505" t="str">
        <f t="shared" si="194"/>
        <v>6.66666666666667E-06-0.030424756378562i</v>
      </c>
      <c r="W505" t="str">
        <f t="shared" si="195"/>
        <v>0.0000276032742899467-0.00276591329491555i</v>
      </c>
      <c r="X505" t="str">
        <f t="shared" si="196"/>
        <v>0.000154649609675257-0.00275751556375023i</v>
      </c>
      <c r="Y505" t="str">
        <f t="shared" si="197"/>
        <v>0.009+0.233106174896363i</v>
      </c>
      <c r="Z505" t="str">
        <f t="shared" si="198"/>
        <v>-0.143106395579226-0.0137438795333429i</v>
      </c>
      <c r="AA505" t="str">
        <f t="shared" si="199"/>
        <v>2.06712233574913-52.0127890217748i</v>
      </c>
      <c r="AB505" t="str">
        <f t="shared" si="200"/>
        <v>0.970828789695707-0.0616534553331519i</v>
      </c>
      <c r="AC505" t="str">
        <f t="shared" si="201"/>
        <v>3.53192775112395-2.48475689767719i</v>
      </c>
      <c r="AD505" t="str">
        <f t="shared" si="202"/>
        <v>0.192084357328728+0.117677796875384i</v>
      </c>
      <c r="AE505" t="str">
        <f t="shared" si="203"/>
        <v>-0.025871150560462-0.0194804296179062i</v>
      </c>
      <c r="AF505" t="str">
        <f t="shared" si="204"/>
        <v>-10.114229407562-3.67130409484921i</v>
      </c>
      <c r="AG505" t="str">
        <f t="shared" si="205"/>
        <v>1.02359448047825-0.0352862712742017i</v>
      </c>
      <c r="AH505" t="str">
        <f t="shared" si="206"/>
        <v>0.175721906555079+0.291337020329226i</v>
      </c>
      <c r="AI505">
        <f t="shared" si="207"/>
        <v>-9.3645856040637927</v>
      </c>
      <c r="AJ505">
        <f t="shared" si="208"/>
        <v>58.903434815710476</v>
      </c>
      <c r="AK505"/>
      <c r="AL505"/>
      <c r="AM505"/>
      <c r="AN505"/>
    </row>
    <row r="506" spans="1:40" x14ac:dyDescent="0.25">
      <c r="A506"/>
      <c r="B506">
        <f t="shared" si="209"/>
        <v>37200</v>
      </c>
      <c r="C506" s="237" t="str">
        <f t="shared" si="177"/>
        <v>-0.0000552276485609173+0.0658338929437296i</v>
      </c>
      <c r="D506" s="208" t="str">
        <f t="shared" si="178"/>
        <v>-5.95742936897826+0.504726512568594i</v>
      </c>
      <c r="E506" t="str">
        <f t="shared" si="179"/>
        <v>2870</v>
      </c>
      <c r="F506" t="str">
        <f t="shared" si="180"/>
        <v>0.777000777000777</v>
      </c>
      <c r="G506" t="str">
        <f t="shared" si="175"/>
        <v>0.777000777000777</v>
      </c>
      <c r="H506" t="str">
        <f t="shared" si="181"/>
        <v>4.16787547462413+4.17932663516297i</v>
      </c>
      <c r="I506" t="str">
        <f t="shared" si="182"/>
        <v>146.084058391925i</v>
      </c>
      <c r="J506" t="str">
        <f t="shared" si="176"/>
        <v>-27.8865713445634+31.9585172862847i</v>
      </c>
      <c r="K506" t="str">
        <f t="shared" si="183"/>
        <v>2.59511392598846-2.26446142654449i</v>
      </c>
      <c r="L506" t="str">
        <f t="shared" si="184"/>
        <v>0.157517633436656-0.120696327681i</v>
      </c>
      <c r="M506" t="str">
        <f t="shared" si="185"/>
        <v>2.75263155942512-2.38515775422549i</v>
      </c>
      <c r="N506" t="str">
        <f t="shared" si="186"/>
        <v>-0.38114204681051i</v>
      </c>
      <c r="O506" t="str">
        <f t="shared" si="187"/>
        <v>0.928240421514475-0.371980805777165i</v>
      </c>
      <c r="P506" t="str">
        <f t="shared" si="188"/>
        <v>0.0717595784855251+0.371980805777165i</v>
      </c>
      <c r="Q506" t="str">
        <f t="shared" si="189"/>
        <v>-0.0717595784855251+0.00916124103334498i</v>
      </c>
      <c r="R506" t="str">
        <f t="shared" si="190"/>
        <v>-0.332793744737019-5.22619582503176i</v>
      </c>
      <c r="S506" t="str">
        <f t="shared" si="191"/>
        <v>0.0393852749170089i</v>
      </c>
      <c r="T506" t="str">
        <f t="shared" si="192"/>
        <v>0.205835159339-0.0131071731271284i</v>
      </c>
      <c r="U506" t="str">
        <f t="shared" si="193"/>
        <v>0.0000333333333333333-0.00303429693990496i</v>
      </c>
      <c r="V506" t="str">
        <f t="shared" si="194"/>
        <v>6.66666666666667E-06-0.0303429693990496i</v>
      </c>
      <c r="W506" t="str">
        <f t="shared" si="195"/>
        <v>0.0000276032741199331-0.00275847818598772i</v>
      </c>
      <c r="X506" t="str">
        <f t="shared" si="196"/>
        <v>0.000153968865155214-0.00275013431153572i</v>
      </c>
      <c r="Y506" t="str">
        <f t="shared" si="197"/>
        <v>0.009+0.233734493427081i</v>
      </c>
      <c r="Z506" t="str">
        <f t="shared" si="198"/>
        <v>-0.142333252095017-0.0136396271681783i</v>
      </c>
      <c r="AA506" t="str">
        <f t="shared" si="199"/>
        <v>2.05562543013618-51.8701046022808i</v>
      </c>
      <c r="AB506" t="str">
        <f t="shared" si="200"/>
        <v>0.970807637127743-0.0618190974459086i</v>
      </c>
      <c r="AC506" t="str">
        <f t="shared" si="201"/>
        <v>3.52482744045643-2.48569456216135i</v>
      </c>
      <c r="AD506" t="str">
        <f t="shared" si="202"/>
        <v>0.192204282901435+0.118003519438231i</v>
      </c>
      <c r="AE506" t="str">
        <f t="shared" si="203"/>
        <v>-0.0257475366422816-0.0194174194392036i</v>
      </c>
      <c r="AF506" t="str">
        <f t="shared" si="204"/>
        <v>-10.1253048436024-3.67460012259438i</v>
      </c>
      <c r="AG506" t="str">
        <f t="shared" si="205"/>
        <v>1.02358775676845-0.0352120485097976i</v>
      </c>
      <c r="AH506" t="str">
        <f t="shared" si="206"/>
        <v>0.174992631237528+0.290528134450443i</v>
      </c>
      <c r="AI506">
        <f t="shared" si="207"/>
        <v>-9.3919258815213329</v>
      </c>
      <c r="AJ506">
        <f t="shared" si="208"/>
        <v>58.938353969662337</v>
      </c>
      <c r="AK506"/>
      <c r="AL506"/>
      <c r="AM506"/>
      <c r="AN506"/>
    </row>
    <row r="507" spans="1:40" x14ac:dyDescent="0.25">
      <c r="A507"/>
      <c r="B507">
        <f t="shared" si="209"/>
        <v>37300</v>
      </c>
      <c r="C507" s="237" t="str">
        <f t="shared" si="177"/>
        <v>-0.0000549319189188026+0.0656573948186468i</v>
      </c>
      <c r="D507" s="208" t="str">
        <f t="shared" si="178"/>
        <v>-5.95742710171767+0.503373360276292i</v>
      </c>
      <c r="E507" t="str">
        <f t="shared" si="179"/>
        <v>2870</v>
      </c>
      <c r="F507" t="str">
        <f t="shared" si="180"/>
        <v>0.777000777000777</v>
      </c>
      <c r="G507" t="str">
        <f t="shared" si="175"/>
        <v>0.777000777000777</v>
      </c>
      <c r="H507" t="str">
        <f t="shared" si="181"/>
        <v>4.17893361568606+4.1812286297429i</v>
      </c>
      <c r="I507" t="str">
        <f t="shared" si="182"/>
        <v>146.476757473624i</v>
      </c>
      <c r="J507" t="str">
        <f t="shared" si="176"/>
        <v>-28.0420842337103+32.0444272789898i</v>
      </c>
      <c r="K507" t="str">
        <f t="shared" si="183"/>
        <v>2.58865759199877-2.26533473714658i</v>
      </c>
      <c r="L507" t="str">
        <f t="shared" si="184"/>
        <v>0.157204554073421-0.120780241334964i</v>
      </c>
      <c r="M507" t="str">
        <f t="shared" si="185"/>
        <v>2.74586214607219-2.38611497848154i</v>
      </c>
      <c r="N507" t="str">
        <f t="shared" si="186"/>
        <v>-0.382166622205162i</v>
      </c>
      <c r="O507" t="str">
        <f t="shared" si="187"/>
        <v>0.927858811987926-0.372931662662685i</v>
      </c>
      <c r="P507" t="str">
        <f t="shared" si="188"/>
        <v>0.072141188012074+0.372931662662685i</v>
      </c>
      <c r="Q507" t="str">
        <f t="shared" si="189"/>
        <v>-0.072141188012074+0.00923495954247699i</v>
      </c>
      <c r="R507" t="str">
        <f t="shared" si="190"/>
        <v>-0.332790831391967-5.21207070312963i</v>
      </c>
      <c r="S507" t="str">
        <f t="shared" si="191"/>
        <v>0.0394911493119472i</v>
      </c>
      <c r="T507" t="str">
        <f t="shared" si="192"/>
        <v>0.205830662361718-0.0131422924121472i</v>
      </c>
      <c r="U507" t="str">
        <f t="shared" si="193"/>
        <v>0.0000333333333333332-0.00302616209556206i</v>
      </c>
      <c r="V507" t="str">
        <f t="shared" si="194"/>
        <v>6.66666666666667E-06-0.0302616209556206i</v>
      </c>
      <c r="W507" t="str">
        <f t="shared" si="195"/>
        <v>0.0000276032739494615-0.00275108294397658i</v>
      </c>
      <c r="X507" t="str">
        <f t="shared" si="196"/>
        <v>0.000153293573146609-0.00274279238757382i</v>
      </c>
      <c r="Y507" t="str">
        <f t="shared" si="197"/>
        <v>0.009+0.234362811957799i</v>
      </c>
      <c r="Z507" t="str">
        <f t="shared" si="198"/>
        <v>-0.14156636922414-0.0135364871359996i</v>
      </c>
      <c r="AA507" t="str">
        <f t="shared" si="199"/>
        <v>2.04422517961966-51.7282082482888i</v>
      </c>
      <c r="AB507" t="str">
        <f t="shared" si="200"/>
        <v>0.970786427437895-0.0619847351834857i</v>
      </c>
      <c r="AC507" t="str">
        <f t="shared" si="201"/>
        <v>3.51774299796385-2.48660957339079i</v>
      </c>
      <c r="AD507" t="str">
        <f t="shared" si="202"/>
        <v>0.192324519165943+0.118329069409921i</v>
      </c>
      <c r="AE507" t="str">
        <f t="shared" si="203"/>
        <v>-0.0256249239652188-0.0193548151096608i</v>
      </c>
      <c r="AF507" t="str">
        <f t="shared" si="204"/>
        <v>-10.1363607174037-3.67785526946661i</v>
      </c>
      <c r="AG507" t="str">
        <f t="shared" si="205"/>
        <v>1.02358106143578-0.0351382956861071i</v>
      </c>
      <c r="AH507" t="str">
        <f t="shared" si="206"/>
        <v>0.174269409683194+0.289723687184921i</v>
      </c>
      <c r="AI507">
        <f t="shared" si="207"/>
        <v>-9.4191713513374005</v>
      </c>
      <c r="AJ507">
        <f t="shared" si="208"/>
        <v>58.973002559700944</v>
      </c>
      <c r="AK507"/>
      <c r="AL507"/>
      <c r="AM507"/>
      <c r="AN507"/>
    </row>
    <row r="508" spans="1:40" x14ac:dyDescent="0.25">
      <c r="A508"/>
      <c r="B508">
        <f t="shared" si="209"/>
        <v>37400</v>
      </c>
      <c r="C508" s="237" t="str">
        <f t="shared" si="177"/>
        <v>-0.0000546385582646312+0.0654818405318286i</v>
      </c>
      <c r="D508" s="208" t="str">
        <f t="shared" si="178"/>
        <v>-5.95742485261932+0.502027444077353i</v>
      </c>
      <c r="E508" t="str">
        <f t="shared" si="179"/>
        <v>2870</v>
      </c>
      <c r="F508" t="str">
        <f t="shared" si="180"/>
        <v>0.777000777000777</v>
      </c>
      <c r="G508" t="str">
        <f t="shared" si="175"/>
        <v>0.777000777000777</v>
      </c>
      <c r="H508" t="str">
        <f t="shared" si="181"/>
        <v>4.18997210879469+4.18309722784437i</v>
      </c>
      <c r="I508" t="str">
        <f t="shared" si="182"/>
        <v>146.869456555323i</v>
      </c>
      <c r="J508" t="str">
        <f t="shared" si="176"/>
        <v>-28.1980146071233+32.1303372716949i</v>
      </c>
      <c r="K508" t="str">
        <f t="shared" si="183"/>
        <v>2.58221601817041-2.26618738494419i</v>
      </c>
      <c r="L508" t="str">
        <f t="shared" si="184"/>
        <v>0.156891881301836-0.120863178458245i</v>
      </c>
      <c r="M508" t="str">
        <f t="shared" si="185"/>
        <v>2.73910789947225-2.38705056340243i</v>
      </c>
      <c r="N508" t="str">
        <f t="shared" si="186"/>
        <v>-0.383191197599814i</v>
      </c>
      <c r="O508" t="str">
        <f t="shared" si="187"/>
        <v>0.927476228437276-0.373882128061459i</v>
      </c>
      <c r="P508" t="str">
        <f t="shared" si="188"/>
        <v>0.072523771562724+0.373882128061459i</v>
      </c>
      <c r="Q508" t="str">
        <f t="shared" si="189"/>
        <v>-0.072523771562724+0.00930906953835503i</v>
      </c>
      <c r="R508" t="str">
        <f t="shared" si="190"/>
        <v>-0.332787910135004-5.19802081076808i</v>
      </c>
      <c r="S508" t="str">
        <f t="shared" si="191"/>
        <v>0.0395970237068853i</v>
      </c>
      <c r="T508" t="str">
        <f t="shared" si="192"/>
        <v>0.205826153272867-0.0131774107669806i</v>
      </c>
      <c r="U508" t="str">
        <f t="shared" si="193"/>
        <v>0.0000333333333333334-0.00301807075306056i</v>
      </c>
      <c r="V508" t="str">
        <f t="shared" si="194"/>
        <v>6.66666666666667E-06-0.0301807075306056i</v>
      </c>
      <c r="W508" t="str">
        <f t="shared" si="195"/>
        <v>0.0000276032737785323-0.00274372724909397i</v>
      </c>
      <c r="X508" t="str">
        <f t="shared" si="196"/>
        <v>0.000152623675614795-0.00273548947904981i</v>
      </c>
      <c r="Y508" t="str">
        <f t="shared" si="197"/>
        <v>0.009+0.234991130488517i</v>
      </c>
      <c r="Z508" t="str">
        <f t="shared" si="198"/>
        <v>-0.140805679432816-0.013434444429654i</v>
      </c>
      <c r="AA508" t="str">
        <f t="shared" si="199"/>
        <v>2.03292049351715-51.5870933928017i</v>
      </c>
      <c r="AB508" t="str">
        <f t="shared" si="200"/>
        <v>0.97076516062465-0.062150368533906i</v>
      </c>
      <c r="AC508" t="str">
        <f t="shared" si="201"/>
        <v>3.5106744477749-2.48750208900685i</v>
      </c>
      <c r="AD508" t="str">
        <f t="shared" si="202"/>
        <v>0.192445066011812+0.118654446997658i</v>
      </c>
      <c r="AE508" t="str">
        <f t="shared" si="203"/>
        <v>-0.0255033016987649-0.019292612572327i</v>
      </c>
      <c r="AF508" t="str">
        <f t="shared" si="204"/>
        <v>-10.147396961414-3.68106978376702i</v>
      </c>
      <c r="AG508" t="str">
        <f t="shared" si="205"/>
        <v>1.02357439407747-0.03506500886172i</v>
      </c>
      <c r="AH508" t="str">
        <f t="shared" si="206"/>
        <v>0.173552175586935+0.288923640284352i</v>
      </c>
      <c r="AI508">
        <f t="shared" si="207"/>
        <v>-9.4463226781010885</v>
      </c>
      <c r="AJ508">
        <f t="shared" si="208"/>
        <v>59.007382180969962</v>
      </c>
      <c r="AK508"/>
      <c r="AL508"/>
      <c r="AM508"/>
      <c r="AN508"/>
    </row>
    <row r="509" spans="1:40" x14ac:dyDescent="0.25">
      <c r="A509"/>
      <c r="B509">
        <f t="shared" si="209"/>
        <v>37500</v>
      </c>
      <c r="C509" s="237" t="str">
        <f t="shared" si="177"/>
        <v>-0.0000543475413629494+0.0653072225325897i</v>
      </c>
      <c r="D509" s="208" t="str">
        <f t="shared" si="178"/>
        <v>-5.95742262148974+0.500688706083188i</v>
      </c>
      <c r="E509" t="str">
        <f t="shared" si="179"/>
        <v>2870</v>
      </c>
      <c r="F509" t="str">
        <f t="shared" si="180"/>
        <v>0.777000777000777</v>
      </c>
      <c r="G509" t="str">
        <f t="shared" si="175"/>
        <v>0.777000777000777</v>
      </c>
      <c r="H509" t="str">
        <f t="shared" si="181"/>
        <v>4.2009908878937+4.18493261876351i</v>
      </c>
      <c r="I509" t="str">
        <f t="shared" si="182"/>
        <v>147.262155637022i</v>
      </c>
      <c r="J509" t="str">
        <f t="shared" si="176"/>
        <v>-28.3543624648025+32.2162472643999i</v>
      </c>
      <c r="K509" t="str">
        <f t="shared" si="183"/>
        <v>2.57578922427652-2.26701951653987i</v>
      </c>
      <c r="L509" t="str">
        <f t="shared" si="184"/>
        <v>0.156579617685825-0.120945143543745i</v>
      </c>
      <c r="M509" t="str">
        <f t="shared" si="185"/>
        <v>2.73236884196234-2.38796466008362i</v>
      </c>
      <c r="N509" t="str">
        <f t="shared" si="186"/>
        <v>-0.384215772994465i</v>
      </c>
      <c r="O509" t="str">
        <f t="shared" si="187"/>
        <v>0.927092671264146-0.374832200975731i</v>
      </c>
      <c r="P509" t="str">
        <f t="shared" si="188"/>
        <v>0.072907328735854+0.374832200975731i</v>
      </c>
      <c r="Q509" t="str">
        <f t="shared" si="189"/>
        <v>-0.072907328735854+0.00938357201873402i</v>
      </c>
      <c r="R509" t="str">
        <f t="shared" si="190"/>
        <v>-0.332784980965395-5.18404554610302i</v>
      </c>
      <c r="S509" t="str">
        <f t="shared" si="191"/>
        <v>0.0397028981018236i</v>
      </c>
      <c r="T509" t="str">
        <f t="shared" si="192"/>
        <v>0.205821632072141-0.0132125281890864i</v>
      </c>
      <c r="U509" t="str">
        <f t="shared" si="193"/>
        <v>0.0000333333333333332-0.00301002256438572i</v>
      </c>
      <c r="V509" t="str">
        <f t="shared" si="194"/>
        <v>6.66666666666667E-06-0.0301002256438572i</v>
      </c>
      <c r="W509" t="str">
        <f t="shared" si="195"/>
        <v>0.0000276032736071454-0.00273641078496288i</v>
      </c>
      <c r="X509" t="str">
        <f t="shared" si="196"/>
        <v>0.000151959115294668-0.00272822527645066i</v>
      </c>
      <c r="Y509" t="str">
        <f t="shared" si="197"/>
        <v>0.009+0.235619449019234i</v>
      </c>
      <c r="Z509" t="str">
        <f t="shared" si="198"/>
        <v>-0.140051116096939-0.0133334842859351i</v>
      </c>
      <c r="AA509" t="str">
        <f t="shared" si="199"/>
        <v>2.0217102966161-51.4467535421403i</v>
      </c>
      <c r="AB509" t="str">
        <f t="shared" si="200"/>
        <v>0.970743836686563-0.0623159974851796i</v>
      </c>
      <c r="AC509" t="str">
        <f t="shared" si="201"/>
        <v>3.50362181313687-2.48837226588581i</v>
      </c>
      <c r="AD509" t="str">
        <f t="shared" si="202"/>
        <v>0.192565923328599+0.118979652403515i</v>
      </c>
      <c r="AE509" t="str">
        <f t="shared" si="203"/>
        <v>-0.0253826591587396-0.0192308078246466i</v>
      </c>
      <c r="AF509" t="str">
        <f t="shared" si="204"/>
        <v>-10.1584135093834-3.68424391268032i</v>
      </c>
      <c r="AG509" t="str">
        <f t="shared" si="205"/>
        <v>1.02356775429661-0.0349921841392918i</v>
      </c>
      <c r="AH509" t="str">
        <f t="shared" si="206"/>
        <v>0.172840863543725+0.28812795594763i</v>
      </c>
      <c r="AI509">
        <f t="shared" si="207"/>
        <v>-9.4733805198885896</v>
      </c>
      <c r="AJ509">
        <f t="shared" si="208"/>
        <v>59.041494418260257</v>
      </c>
      <c r="AK509"/>
      <c r="AL509"/>
      <c r="AM509"/>
      <c r="AN509"/>
    </row>
    <row r="510" spans="1:40" x14ac:dyDescent="0.25">
      <c r="A510"/>
      <c r="B510">
        <f t="shared" si="209"/>
        <v>37600</v>
      </c>
      <c r="C510" s="237" t="str">
        <f t="shared" si="177"/>
        <v>-0.0000540588433134343+0.0651335333505709i</v>
      </c>
      <c r="D510" s="208" t="str">
        <f t="shared" si="178"/>
        <v>-5.95742040813803+0.499357089021044i</v>
      </c>
      <c r="E510" t="str">
        <f t="shared" si="179"/>
        <v>2870</v>
      </c>
      <c r="F510" t="str">
        <f t="shared" si="180"/>
        <v>0.777000777000777</v>
      </c>
      <c r="G510" t="str">
        <f t="shared" si="175"/>
        <v>0.777000777000777</v>
      </c>
      <c r="H510" t="str">
        <f t="shared" si="181"/>
        <v>4.21198988821597+4.18673499129843i</v>
      </c>
      <c r="I510" t="str">
        <f t="shared" si="182"/>
        <v>147.65485471872i</v>
      </c>
      <c r="J510" t="str">
        <f t="shared" si="176"/>
        <v>-28.5111278067479+32.302157257105i</v>
      </c>
      <c r="K510" t="str">
        <f t="shared" si="183"/>
        <v>2.56937722928844-2.26783127779733i</v>
      </c>
      <c r="L510" t="str">
        <f t="shared" si="184"/>
        <v>0.156267765755951-0.121026141079649i</v>
      </c>
      <c r="M510" t="str">
        <f t="shared" si="185"/>
        <v>2.72564499504439-2.38885741887698i</v>
      </c>
      <c r="N510" t="str">
        <f t="shared" si="186"/>
        <v>-0.385240348389117i</v>
      </c>
      <c r="O510" t="str">
        <f t="shared" si="187"/>
        <v>0.926708140871175-0.375781880408158i</v>
      </c>
      <c r="P510" t="str">
        <f t="shared" si="188"/>
        <v>0.073291859128825+0.375781880408158i</v>
      </c>
      <c r="Q510" t="str">
        <f t="shared" si="189"/>
        <v>-0.073291859128825+0.00945846798095901i</v>
      </c>
      <c r="R510" t="str">
        <f t="shared" si="190"/>
        <v>-0.332782043882325-5.17014431369265i</v>
      </c>
      <c r="S510" t="str">
        <f t="shared" si="191"/>
        <v>0.0398087724967619i</v>
      </c>
      <c r="T510" t="str">
        <f t="shared" si="192"/>
        <v>0.205817098759218-0.0132476446759189i</v>
      </c>
      <c r="U510" t="str">
        <f t="shared" si="193"/>
        <v>0.0000333333333333334-0.00300201718522513i</v>
      </c>
      <c r="V510" t="str">
        <f t="shared" si="194"/>
        <v>6.66666666666667E-06-0.0300201718522513i</v>
      </c>
      <c r="W510" t="str">
        <f t="shared" si="195"/>
        <v>0.0000276032734353013-0.00272913323857202i</v>
      </c>
      <c r="X510" t="str">
        <f t="shared" si="196"/>
        <v>0.000151299835678465-0.00272099947352159i</v>
      </c>
      <c r="Y510" t="str">
        <f t="shared" si="197"/>
        <v>0.009+0.236247767549952i</v>
      </c>
      <c r="Z510" t="str">
        <f t="shared" si="198"/>
        <v>-0.139302613487381-0.0132335921809477i</v>
      </c>
      <c r="AA510" t="str">
        <f t="shared" si="199"/>
        <v>2.01059352890923-51.3071822749153i</v>
      </c>
      <c r="AB510" t="str">
        <f t="shared" si="200"/>
        <v>0.970722455622117-0.0624816220252998i</v>
      </c>
      <c r="AC510" t="str">
        <f t="shared" si="201"/>
        <v>3.49658511642502-2.48922026013889i</v>
      </c>
      <c r="AD510" t="str">
        <f t="shared" si="202"/>
        <v>0.192687091005849+0.119304685824493i</v>
      </c>
      <c r="AE510" t="str">
        <f t="shared" si="203"/>
        <v>-0.0252629858049181-0.0191693969175473i</v>
      </c>
      <c r="AF510" t="str">
        <f t="shared" si="204"/>
        <v>-10.169410296354-3.68737790227739i</v>
      </c>
      <c r="AG510" t="str">
        <f t="shared" si="205"/>
        <v>1.02356114170207-0.0349198176649223i</v>
      </c>
      <c r="AH510" t="str">
        <f t="shared" si="206"/>
        <v>0.172135409034025+0.28733659681422i</v>
      </c>
      <c r="AI510">
        <f t="shared" si="207"/>
        <v>-9.5003455283433329</v>
      </c>
      <c r="AJ510">
        <f t="shared" si="208"/>
        <v>59.075340846066318</v>
      </c>
      <c r="AK510"/>
      <c r="AL510"/>
      <c r="AM510"/>
      <c r="AN510"/>
    </row>
    <row r="511" spans="1:40" x14ac:dyDescent="0.25">
      <c r="A511"/>
      <c r="B511">
        <f t="shared" si="209"/>
        <v>37700</v>
      </c>
      <c r="C511" s="237" t="str">
        <f t="shared" si="177"/>
        <v>-0.000053772439545568+0.0649607655946745i</v>
      </c>
      <c r="D511" s="208" t="str">
        <f t="shared" si="178"/>
        <v>-5.9574182123758+0.498032536225838i</v>
      </c>
      <c r="E511" t="str">
        <f t="shared" si="179"/>
        <v>2870</v>
      </c>
      <c r="F511" t="str">
        <f t="shared" si="180"/>
        <v>0.777000777000777</v>
      </c>
      <c r="G511" t="str">
        <f t="shared" si="175"/>
        <v>0.777000777000777</v>
      </c>
      <c r="H511" t="str">
        <f t="shared" si="181"/>
        <v>4.22296904627294+4.18850453374347i</v>
      </c>
      <c r="I511" t="str">
        <f t="shared" si="182"/>
        <v>148.047553800419i</v>
      </c>
      <c r="J511" t="str">
        <f t="shared" si="176"/>
        <v>-28.6683106329594+32.3880672498101i</v>
      </c>
      <c r="K511" t="str">
        <f t="shared" si="183"/>
        <v>2.56298005138475-2.26862281384225i</v>
      </c>
      <c r="L511" t="str">
        <f t="shared" si="184"/>
        <v>0.155956328009605-0.121106175549233i</v>
      </c>
      <c r="M511" t="str">
        <f t="shared" si="185"/>
        <v>2.71893637939435-2.38972898939148i</v>
      </c>
      <c r="N511" t="str">
        <f t="shared" si="186"/>
        <v>-0.386264923783769i</v>
      </c>
      <c r="O511" t="str">
        <f t="shared" si="187"/>
        <v>0.926322637662026-0.37673116536181i</v>
      </c>
      <c r="P511" t="str">
        <f t="shared" si="188"/>
        <v>0.073677362337974+0.37673116536181i</v>
      </c>
      <c r="Q511" t="str">
        <f t="shared" si="189"/>
        <v>-0.073677362337974+0.00953375842195897i</v>
      </c>
      <c r="R511" t="str">
        <f t="shared" si="190"/>
        <v>-0.332779098885148-5.15631652441298i</v>
      </c>
      <c r="S511" t="str">
        <f t="shared" si="191"/>
        <v>0.0399146468917i</v>
      </c>
      <c r="T511" t="str">
        <f t="shared" si="192"/>
        <v>0.205812553333782-0.0132827602249388i</v>
      </c>
      <c r="U511" t="str">
        <f t="shared" si="193"/>
        <v>0.0000333333333333333-0.00299405427491949i</v>
      </c>
      <c r="V511" t="str">
        <f t="shared" si="194"/>
        <v>6.66666666666667E-06-0.0299405427491949i</v>
      </c>
      <c r="W511" t="str">
        <f t="shared" si="195"/>
        <v>0.0000276032732629991-0.0027218943002311i</v>
      </c>
      <c r="X511" t="str">
        <f t="shared" si="196"/>
        <v>0.000150645781003773-0.00271381176722338i</v>
      </c>
      <c r="Y511" t="str">
        <f t="shared" si="197"/>
        <v>0.009+0.23687608608067i</v>
      </c>
      <c r="Z511" t="str">
        <f t="shared" si="198"/>
        <v>-0.138560106755586-0.0131347538255742i</v>
      </c>
      <c r="AA511" t="str">
        <f t="shared" si="199"/>
        <v>1.99956914533552-51.1683732410193i</v>
      </c>
      <c r="AB511" t="str">
        <f t="shared" si="200"/>
        <v>0.97070101742982-0.0626472421422901i</v>
      </c>
      <c r="AC511" t="str">
        <f t="shared" si="201"/>
        <v>3.48956437915219-2.49004622711324i</v>
      </c>
      <c r="AD511" t="str">
        <f t="shared" si="202"/>
        <v>0.192808568933093+0.119629547452592i</v>
      </c>
      <c r="AE511" t="str">
        <f t="shared" si="203"/>
        <v>-0.0251442712387065-0.019108375954551i</v>
      </c>
      <c r="AF511" t="str">
        <f t="shared" si="204"/>
        <v>-10.1803872586487-3.69047199751763i</v>
      </c>
      <c r="AG511" t="str">
        <f t="shared" si="205"/>
        <v>1.02355455590837-0.0348479056275487i</v>
      </c>
      <c r="AH511" t="str">
        <f t="shared" si="206"/>
        <v>0.17143574840943+0.286549525957688i</v>
      </c>
      <c r="AI511">
        <f t="shared" si="207"/>
        <v>-9.5272183487540723</v>
      </c>
      <c r="AJ511">
        <f t="shared" si="208"/>
        <v>59.108923028646437</v>
      </c>
      <c r="AK511"/>
      <c r="AL511"/>
      <c r="AM511"/>
      <c r="AN511"/>
    </row>
    <row r="512" spans="1:40" x14ac:dyDescent="0.25">
      <c r="A512"/>
      <c r="B512">
        <f t="shared" si="209"/>
        <v>37800</v>
      </c>
      <c r="C512" s="237" t="str">
        <f t="shared" si="177"/>
        <v>-0.0000534883058134075+0.0647889119520146i</v>
      </c>
      <c r="D512" s="208" t="str">
        <f t="shared" si="178"/>
        <v>-5.95741603401719+0.496714991632112i</v>
      </c>
      <c r="E512" t="str">
        <f t="shared" si="179"/>
        <v>2870</v>
      </c>
      <c r="F512" t="str">
        <f t="shared" si="180"/>
        <v>0.777000777000777</v>
      </c>
      <c r="G512" t="str">
        <f t="shared" si="175"/>
        <v>0.777000777000777</v>
      </c>
      <c r="H512" t="str">
        <f t="shared" si="181"/>
        <v>4.23392829984433+4.19024143388375i</v>
      </c>
      <c r="I512" t="str">
        <f t="shared" si="182"/>
        <v>148.440252882118i</v>
      </c>
      <c r="J512" t="str">
        <f t="shared" si="176"/>
        <v>-28.8259109434371+32.4739772425151i</v>
      </c>
      <c r="K512" t="str">
        <f t="shared" si="183"/>
        <v>2.55659770795997-2.26939426906311i</v>
      </c>
      <c r="L512" t="str">
        <f t="shared" si="184"/>
        <v>0.15564530691121-0.121185251430683i</v>
      </c>
      <c r="M512" t="str">
        <f t="shared" si="185"/>
        <v>2.71224301487118-2.39057952049379i</v>
      </c>
      <c r="N512" t="str">
        <f t="shared" si="186"/>
        <v>-0.387289499178421i</v>
      </c>
      <c r="O512" t="str">
        <f t="shared" si="187"/>
        <v>0.925936162041383-0.37768005484017i</v>
      </c>
      <c r="P512" t="str">
        <f t="shared" si="188"/>
        <v>0.074063837958617+0.37768005484017i</v>
      </c>
      <c r="Q512" t="str">
        <f t="shared" si="189"/>
        <v>-0.074063837958617+0.00960944433825101i</v>
      </c>
      <c r="R512" t="str">
        <f t="shared" si="190"/>
        <v>-0.332776145973064-5.14256159537412i</v>
      </c>
      <c r="S512" t="str">
        <f t="shared" si="191"/>
        <v>0.0400205212866382i</v>
      </c>
      <c r="T512" t="str">
        <f t="shared" si="192"/>
        <v>0.205807995795518-0.0133178748336004i</v>
      </c>
      <c r="U512" t="str">
        <f t="shared" si="193"/>
        <v>0.0000333333333333334-0.00298613349641441i</v>
      </c>
      <c r="V512" t="str">
        <f t="shared" si="194"/>
        <v>6.66666666666667E-06-0.0298613349641441i</v>
      </c>
      <c r="W512" t="str">
        <f t="shared" si="195"/>
        <v>0.0000276032730902393-0.00271469366352705i</v>
      </c>
      <c r="X512" t="str">
        <f t="shared" si="196"/>
        <v>0.000149996896241788-0.00270666185769043i</v>
      </c>
      <c r="Y512" t="str">
        <f t="shared" si="197"/>
        <v>0.009+0.237504404611388i</v>
      </c>
      <c r="Z512" t="str">
        <f t="shared" si="198"/>
        <v>-0.137823531919433-0.0130369551610399i</v>
      </c>
      <c r="AA512" t="str">
        <f t="shared" si="199"/>
        <v>1.98863611552613-51.0303201606331i</v>
      </c>
      <c r="AB512" t="str">
        <f t="shared" si="200"/>
        <v>0.970679522108188-0.062812857824144i</v>
      </c>
      <c r="AC512" t="str">
        <f t="shared" si="201"/>
        <v>3.48255962197834-2.49085032139216i</v>
      </c>
      <c r="AD512" t="str">
        <f t="shared" si="202"/>
        <v>0.192930356999845+0.119954237474882i</v>
      </c>
      <c r="AE512" t="str">
        <f t="shared" si="203"/>
        <v>-0.025026505200859-0.0190477410909011i</v>
      </c>
      <c r="AF512" t="str">
        <f t="shared" si="204"/>
        <v>-10.1913443338615-3.69352644225164i</v>
      </c>
      <c r="AG512" t="str">
        <f t="shared" si="205"/>
        <v>1.02354799653562-0.0347764442583469i</v>
      </c>
      <c r="AH512" t="str">
        <f t="shared" si="206"/>
        <v>0.170741818878603+0.285766706879347i</v>
      </c>
      <c r="AI512">
        <f t="shared" si="207"/>
        <v>-9.5539996201316022</v>
      </c>
      <c r="AJ512">
        <f t="shared" si="208"/>
        <v>59.14224252008087</v>
      </c>
      <c r="AK512"/>
      <c r="AL512"/>
      <c r="AM512"/>
      <c r="AN512"/>
    </row>
    <row r="513" spans="1:40" x14ac:dyDescent="0.25">
      <c r="A513"/>
      <c r="B513">
        <f t="shared" si="209"/>
        <v>37900</v>
      </c>
      <c r="C513" s="237" t="str">
        <f t="shared" si="177"/>
        <v>-0.0000532064181904544+0.064617965186886i</v>
      </c>
      <c r="D513" s="208" t="str">
        <f t="shared" si="178"/>
        <v>-5.95741387287875+0.495404399766126i</v>
      </c>
      <c r="E513" t="str">
        <f t="shared" si="179"/>
        <v>2870</v>
      </c>
      <c r="F513" t="str">
        <f t="shared" si="180"/>
        <v>0.777000777000777</v>
      </c>
      <c r="G513" t="str">
        <f t="shared" si="175"/>
        <v>0.777000777000777</v>
      </c>
      <c r="H513" t="str">
        <f t="shared" si="181"/>
        <v>4.24486758796766+4.19194587898968i</v>
      </c>
      <c r="I513" t="str">
        <f t="shared" si="182"/>
        <v>148.832951963816i</v>
      </c>
      <c r="J513" t="str">
        <f t="shared" si="176"/>
        <v>-28.9839287381809+32.5598872352202i</v>
      </c>
      <c r="K513" t="str">
        <f t="shared" si="183"/>
        <v>2.55023021563353-2.27014578711203i</v>
      </c>
      <c r="L513" t="str">
        <f t="shared" si="184"/>
        <v>0.155334704892413-0.121263373196898i</v>
      </c>
      <c r="M513" t="str">
        <f t="shared" si="185"/>
        <v>2.70556492052594-2.39140916030893i</v>
      </c>
      <c r="N513" t="str">
        <f t="shared" si="186"/>
        <v>-0.388314074573073i</v>
      </c>
      <c r="O513" t="str">
        <f t="shared" si="187"/>
        <v>0.925548714414951-0.378628547847138i</v>
      </c>
      <c r="P513" t="str">
        <f t="shared" si="188"/>
        <v>0.074451285585049+0.378628547847138i</v>
      </c>
      <c r="Q513" t="str">
        <f t="shared" si="189"/>
        <v>-0.074451285585049+0.00968552672593498i</v>
      </c>
      <c r="R513" t="str">
        <f t="shared" si="190"/>
        <v>-0.33277318514541-5.12887894983804i</v>
      </c>
      <c r="S513" t="str">
        <f t="shared" si="191"/>
        <v>0.0401263956815763i</v>
      </c>
      <c r="T513" t="str">
        <f t="shared" si="192"/>
        <v>0.205803426144109-0.0133529884993632i</v>
      </c>
      <c r="U513" t="str">
        <f t="shared" si="193"/>
        <v>0.0000333333333333333-0.00297825451621279i</v>
      </c>
      <c r="V513" t="str">
        <f t="shared" si="194"/>
        <v>6.66666666666667E-06-0.0297825451621279i</v>
      </c>
      <c r="W513" t="str">
        <f t="shared" si="195"/>
        <v>0.0000276032729170219-0.0027075310252807i</v>
      </c>
      <c r="X513" t="str">
        <f t="shared" si="196"/>
        <v>0.000149353127085759-0.00269954944818939i</v>
      </c>
      <c r="Y513" t="str">
        <f t="shared" si="197"/>
        <v>0.009+0.238132723142106i</v>
      </c>
      <c r="Z513" t="str">
        <f t="shared" si="198"/>
        <v>-0.137092825849358-0.0129401823545722i</v>
      </c>
      <c r="AA513" t="str">
        <f t="shared" si="199"/>
        <v>1.97779342355548-50.8930168232492i</v>
      </c>
      <c r="AB513" t="str">
        <f t="shared" si="200"/>
        <v>0.970657969655725-0.0629784690588794i</v>
      </c>
      <c r="AC513" t="str">
        <f t="shared" si="201"/>
        <v>3.47557086471983-2.4916326967957i</v>
      </c>
      <c r="AD513" t="str">
        <f t="shared" si="202"/>
        <v>0.193052455095606+0.120278756073562i</v>
      </c>
      <c r="AE513" t="str">
        <f t="shared" si="203"/>
        <v>-0.0249096775692399-0.0189874885327053i</v>
      </c>
      <c r="AF513" t="str">
        <f t="shared" si="204"/>
        <v>-10.2022814608464-3.69654147922355i</v>
      </c>
      <c r="AG513" t="str">
        <f t="shared" si="205"/>
        <v>1.02354146320936-0.0347054298301441i</v>
      </c>
      <c r="AH513" t="str">
        <f t="shared" si="206"/>
        <v>0.170053558493482+0.284988103501997i</v>
      </c>
      <c r="AI513">
        <f t="shared" si="207"/>
        <v>-9.5806899752846739</v>
      </c>
      <c r="AJ513">
        <f t="shared" si="208"/>
        <v>59.175300864327241</v>
      </c>
      <c r="AK513"/>
      <c r="AL513"/>
      <c r="AM513"/>
      <c r="AN513"/>
    </row>
    <row r="514" spans="1:40" x14ac:dyDescent="0.25">
      <c r="A514"/>
      <c r="B514">
        <f t="shared" si="209"/>
        <v>38000</v>
      </c>
      <c r="C514" s="237" t="str">
        <f t="shared" si="177"/>
        <v>-0.0000529267530646171+0.0644479181397485i</v>
      </c>
      <c r="D514" s="208" t="str">
        <f t="shared" si="178"/>
        <v>-5.95741172877946+0.494100705738072i</v>
      </c>
      <c r="E514" t="str">
        <f t="shared" si="179"/>
        <v>2870</v>
      </c>
      <c r="F514" t="str">
        <f t="shared" si="180"/>
        <v>0.777000777000777</v>
      </c>
      <c r="G514" t="str">
        <f t="shared" si="175"/>
        <v>0.777000777000777</v>
      </c>
      <c r="H514" t="str">
        <f t="shared" si="181"/>
        <v>4.25578685092782+4.19361805581167i</v>
      </c>
      <c r="I514" t="str">
        <f t="shared" si="182"/>
        <v>149.225651045515i</v>
      </c>
      <c r="J514" t="str">
        <f t="shared" si="176"/>
        <v>-29.142364017191+32.6457972279252i</v>
      </c>
      <c r="K514" t="str">
        <f t="shared" si="183"/>
        <v>2.54387759025854-2.27087751090588i</v>
      </c>
      <c r="L514" t="str">
        <f t="shared" si="184"/>
        <v>0.155024524352284-0.12134054531532i</v>
      </c>
      <c r="M514" t="str">
        <f t="shared" si="185"/>
        <v>2.69890211461082-2.3922180562212i</v>
      </c>
      <c r="N514" t="str">
        <f t="shared" si="186"/>
        <v>-0.389338649967725i</v>
      </c>
      <c r="O514" t="str">
        <f t="shared" si="187"/>
        <v>0.925160295189454-0.379576643387028i</v>
      </c>
      <c r="P514" t="str">
        <f t="shared" si="188"/>
        <v>0.074839704810546+0.379576643387028i</v>
      </c>
      <c r="Q514" t="str">
        <f t="shared" si="189"/>
        <v>-0.074839704810546+0.00976200658069698i</v>
      </c>
      <c r="R514" t="str">
        <f t="shared" si="190"/>
        <v>-0.33277021640138-5.11526801713751i</v>
      </c>
      <c r="S514" t="str">
        <f t="shared" si="191"/>
        <v>0.0402322700765146i</v>
      </c>
      <c r="T514" t="str">
        <f t="shared" si="192"/>
        <v>0.205798844379234-0.0133881012196805i</v>
      </c>
      <c r="U514" t="str">
        <f t="shared" si="193"/>
        <v>0.0000333333333333332-0.00297041700432802i</v>
      </c>
      <c r="V514" t="str">
        <f t="shared" si="194"/>
        <v>6.66666666666667E-06-0.0297041700432802i</v>
      </c>
      <c r="W514" t="str">
        <f t="shared" si="195"/>
        <v>0.0000276032727433467-0.0027004060855042i</v>
      </c>
      <c r="X514" t="str">
        <f t="shared" si="196"/>
        <v>0.000148714419939656-0.00269247424507839i</v>
      </c>
      <c r="Y514" t="str">
        <f t="shared" si="197"/>
        <v>0.009+0.238761041672824i</v>
      </c>
      <c r="Z514" t="str">
        <f t="shared" si="198"/>
        <v>-0.136367926254734-0.0128444217951545i</v>
      </c>
      <c r="AA514" t="str">
        <f t="shared" si="199"/>
        <v>1.9670400676972-50.7564570867124i</v>
      </c>
      <c r="AB514" t="str">
        <f t="shared" si="200"/>
        <v>0.970636360070917-0.0631440758344848i</v>
      </c>
      <c r="AC514" t="str">
        <f t="shared" si="201"/>
        <v>3.46859812635889-2.49239350638131i</v>
      </c>
      <c r="AD514" t="str">
        <f t="shared" si="202"/>
        <v>0.193174863109846+0.12060310342603i</v>
      </c>
      <c r="AE514" t="str">
        <f t="shared" si="203"/>
        <v>-0.0247937783566233-0.018927614536097i</v>
      </c>
      <c r="AF514" t="str">
        <f t="shared" si="204"/>
        <v>-10.2131985797073-3.6995173500736i</v>
      </c>
      <c r="AG514" t="str">
        <f t="shared" si="205"/>
        <v>1.02353495556054-0.0346348586568385i</v>
      </c>
      <c r="AH514" t="str">
        <f t="shared" si="206"/>
        <v>0.169370906135684+0.284213680163758i</v>
      </c>
      <c r="AI514">
        <f t="shared" si="207"/>
        <v>-9.6072900408960678</v>
      </c>
      <c r="AJ514">
        <f t="shared" si="208"/>
        <v>59.208099595283464</v>
      </c>
      <c r="AK514"/>
      <c r="AL514"/>
      <c r="AM514"/>
      <c r="AN514"/>
    </row>
    <row r="515" spans="1:40" x14ac:dyDescent="0.25">
      <c r="A515"/>
      <c r="B515">
        <f t="shared" si="209"/>
        <v>38100</v>
      </c>
      <c r="C515" s="237" t="str">
        <f t="shared" si="177"/>
        <v>-0.0000526492871332674+0.0642787637262279i</v>
      </c>
      <c r="D515" s="208" t="str">
        <f t="shared" si="178"/>
        <v>-5.95740960154065+0.492803855234414i</v>
      </c>
      <c r="E515" t="str">
        <f t="shared" si="179"/>
        <v>2870</v>
      </c>
      <c r="F515" t="str">
        <f t="shared" si="180"/>
        <v>0.777000777000777</v>
      </c>
      <c r="G515" t="str">
        <f t="shared" si="175"/>
        <v>0.777000777000777</v>
      </c>
      <c r="H515" t="str">
        <f t="shared" si="181"/>
        <v>4.26668603024681+4.19525815057492i</v>
      </c>
      <c r="I515" t="str">
        <f t="shared" si="182"/>
        <v>149.618350127214i</v>
      </c>
      <c r="J515" t="str">
        <f t="shared" si="176"/>
        <v>-29.3012167804672+32.7317072206303i</v>
      </c>
      <c r="K515" t="str">
        <f t="shared" si="183"/>
        <v>2.5375398469304-2.27158958262701i</v>
      </c>
      <c r="L515" t="str">
        <f t="shared" si="184"/>
        <v>0.154714767657516-0.121416772247741i</v>
      </c>
      <c r="M515" t="str">
        <f t="shared" si="185"/>
        <v>2.69225461458792-2.39300635487475i</v>
      </c>
      <c r="N515" t="str">
        <f t="shared" si="186"/>
        <v>-0.390363225362377i</v>
      </c>
      <c r="O515" t="str">
        <f t="shared" si="187"/>
        <v>0.924770904772638-0.380524340464572i</v>
      </c>
      <c r="P515" t="str">
        <f t="shared" si="188"/>
        <v>0.075229095227362+0.380524340464572i</v>
      </c>
      <c r="Q515" t="str">
        <f t="shared" si="189"/>
        <v>-0.075229095227362+0.00983888489780499i</v>
      </c>
      <c r="R515" t="str">
        <f t="shared" si="190"/>
        <v>-0.332767239740192-5.10172823259667i</v>
      </c>
      <c r="S515" t="str">
        <f t="shared" si="191"/>
        <v>0.0403381444714527i</v>
      </c>
      <c r="T515" t="str">
        <f t="shared" si="192"/>
        <v>0.205794250500574-0.0134232129920064i</v>
      </c>
      <c r="U515" t="str">
        <f t="shared" si="193"/>
        <v>0.0000333333333333333-0.00296262063423792i</v>
      </c>
      <c r="V515" t="str">
        <f t="shared" si="194"/>
        <v>6.66666666666667E-06-0.0296262063423793i</v>
      </c>
      <c r="W515" t="str">
        <f t="shared" si="195"/>
        <v>0.0000276032725692144-0.00269331854735923i</v>
      </c>
      <c r="X515" t="str">
        <f t="shared" si="196"/>
        <v>0.000148080721907056-0.0026854359577671i</v>
      </c>
      <c r="Y515" t="str">
        <f t="shared" si="197"/>
        <v>0.009+0.239389360203542i</v>
      </c>
      <c r="Z515" t="str">
        <f t="shared" si="198"/>
        <v>-0.135648771670518-0.0127496600893721i</v>
      </c>
      <c r="AA515" t="str">
        <f t="shared" si="199"/>
        <v>1.95637506018502-50.6206348762761i</v>
      </c>
      <c r="AB515" t="str">
        <f t="shared" si="200"/>
        <v>0.97061469335226-0.0633096781389528i</v>
      </c>
      <c r="AC515" t="str">
        <f t="shared" si="201"/>
        <v>3.46164142505287-2.49313290244444i</v>
      </c>
      <c r="AD515" t="str">
        <f t="shared" si="202"/>
        <v>0.193297580932016+0.120927279704939i</v>
      </c>
      <c r="AE515" t="str">
        <f t="shared" si="203"/>
        <v>-0.0246787977085401-0.0188681154064132i</v>
      </c>
      <c r="AF515" t="str">
        <f t="shared" si="204"/>
        <v>-10.2240956317875-3.70245429534051i</v>
      </c>
      <c r="AG515" t="str">
        <f t="shared" si="205"/>
        <v>1.02352847322538-0.0345647270928328i</v>
      </c>
      <c r="AH515" t="str">
        <f t="shared" si="206"/>
        <v>0.168693801503255+0.283443401612067i</v>
      </c>
      <c r="AI515">
        <f t="shared" si="207"/>
        <v>-9.6338004375951201</v>
      </c>
      <c r="AJ515">
        <f t="shared" si="208"/>
        <v>59.240640236842168</v>
      </c>
      <c r="AK515"/>
      <c r="AL515"/>
      <c r="AM515"/>
      <c r="AN515"/>
    </row>
    <row r="516" spans="1:40" x14ac:dyDescent="0.25">
      <c r="A516"/>
      <c r="B516">
        <f t="shared" si="209"/>
        <v>38200</v>
      </c>
      <c r="C516" s="237" t="str">
        <f t="shared" si="177"/>
        <v>-0.0000523739973983843+0.0641104949361312i</v>
      </c>
      <c r="D516" s="208" t="str">
        <f t="shared" si="178"/>
        <v>-5.95740749098601+0.491513794510339i</v>
      </c>
      <c r="E516" t="str">
        <f t="shared" si="179"/>
        <v>2870</v>
      </c>
      <c r="F516" t="str">
        <f t="shared" si="180"/>
        <v>0.777000777000777</v>
      </c>
      <c r="G516" t="str">
        <f t="shared" si="175"/>
        <v>0.777000777000777</v>
      </c>
      <c r="H516" t="str">
        <f t="shared" si="181"/>
        <v>4.27756506867336+4.1968663489744i</v>
      </c>
      <c r="I516" t="str">
        <f t="shared" si="182"/>
        <v>150.011049208913i</v>
      </c>
      <c r="J516" t="str">
        <f t="shared" si="176"/>
        <v>-29.4604870280095+32.8176172133354i</v>
      </c>
      <c r="K516" t="str">
        <f t="shared" si="183"/>
        <v>2.53121699999555-2.27228214372445i</v>
      </c>
      <c r="L516" t="str">
        <f t="shared" si="184"/>
        <v>0.15440543714262-0.121492058450137i</v>
      </c>
      <c r="M516" t="str">
        <f t="shared" si="185"/>
        <v>2.68562243713817-2.39377420217459i</v>
      </c>
      <c r="N516" t="str">
        <f t="shared" si="186"/>
        <v>-0.391387800757029i</v>
      </c>
      <c r="O516" t="str">
        <f t="shared" si="187"/>
        <v>0.924380543573266-0.381471638084921i</v>
      </c>
      <c r="P516" t="str">
        <f t="shared" si="188"/>
        <v>0.075619456426734+0.381471638084921i</v>
      </c>
      <c r="Q516" t="str">
        <f t="shared" si="189"/>
        <v>-0.075619456426734+0.00991616267210799i</v>
      </c>
      <c r="R516" t="str">
        <f t="shared" si="190"/>
        <v>-0.332764255161149-5.08825903745233i</v>
      </c>
      <c r="S516" t="str">
        <f t="shared" si="191"/>
        <v>0.040444018866391i</v>
      </c>
      <c r="T516" t="str">
        <f t="shared" si="192"/>
        <v>0.205789644507807-0.0134583238137981i</v>
      </c>
      <c r="U516" t="str">
        <f t="shared" si="193"/>
        <v>0.0000333333333333332-0.00295486508283939i</v>
      </c>
      <c r="V516" t="str">
        <f t="shared" si="194"/>
        <v>6.66666666666667E-06-0.0295486508283939i</v>
      </c>
      <c r="W516" t="str">
        <f t="shared" si="195"/>
        <v>0.0000276032723946239-0.00268626811711567i</v>
      </c>
      <c r="X516" t="str">
        <f t="shared" si="196"/>
        <v>0.000147451980780204-0.00267843429867712i</v>
      </c>
      <c r="Y516" t="str">
        <f t="shared" si="197"/>
        <v>0.009+0.24001767873426i</v>
      </c>
      <c r="Z516" t="str">
        <f t="shared" si="198"/>
        <v>-0.134935301444126-0.0126558840573454i</v>
      </c>
      <c r="AA516" t="str">
        <f t="shared" si="199"/>
        <v>1.94579742697823-50.4855441836738i</v>
      </c>
      <c r="AB516" t="str">
        <f t="shared" si="200"/>
        <v>0.970592969498235-0.0634752759602904i</v>
      </c>
      <c r="AC516" t="str">
        <f t="shared" si="201"/>
        <v>3.45470077814337-2.4938510365194i</v>
      </c>
      <c r="AD516" t="str">
        <f t="shared" si="202"/>
        <v>0.193420608451535+0.12125128507827i</v>
      </c>
      <c r="AE516" t="str">
        <f t="shared" si="203"/>
        <v>-0.0245647259011594-0.0188089874973879i</v>
      </c>
      <c r="AF516" t="str">
        <f t="shared" si="204"/>
        <v>-10.2349725596594-3.70535255446406i</v>
      </c>
      <c r="AG516" t="str">
        <f t="shared" si="205"/>
        <v>1.02352201584527-0.0344950315324736i</v>
      </c>
      <c r="AH516" t="str">
        <f t="shared" si="206"/>
        <v>0.1680221850976+0.282677232997739i</v>
      </c>
      <c r="AI516">
        <f t="shared" si="207"/>
        <v>-9.6602217800310246</v>
      </c>
      <c r="AJ516">
        <f t="shared" si="208"/>
        <v>59.272924302951495</v>
      </c>
      <c r="AK516"/>
      <c r="AL516"/>
      <c r="AM516"/>
      <c r="AN516"/>
    </row>
    <row r="517" spans="1:40" x14ac:dyDescent="0.25">
      <c r="A517"/>
      <c r="B517">
        <f t="shared" si="209"/>
        <v>38300</v>
      </c>
      <c r="C517" s="237" t="str">
        <f t="shared" si="177"/>
        <v>-0.0000521008611617888+0.0639431048324785i</v>
      </c>
      <c r="D517" s="208" t="str">
        <f t="shared" si="178"/>
        <v>-5.95740539694153+0.490230470382335i</v>
      </c>
      <c r="E517" t="str">
        <f t="shared" si="179"/>
        <v>2870</v>
      </c>
      <c r="F517" t="str">
        <f t="shared" si="180"/>
        <v>0.777000777000777</v>
      </c>
      <c r="G517" t="str">
        <f t="shared" ref="G517:G580" si="210">IF($C$11=$C$7,$C$24,F517)</f>
        <v>0.777000777000777</v>
      </c>
      <c r="H517" t="str">
        <f t="shared" si="181"/>
        <v>4.28842391017263+4.19844283616983i</v>
      </c>
      <c r="I517" t="str">
        <f t="shared" si="182"/>
        <v>150.403748290611i</v>
      </c>
      <c r="J517" t="str">
        <f t="shared" ref="J517:J580" si="211">IMSUM(COMPLEX(0,2*PI()*B517*$C$113*$C$112),COMPLEX(0,2*PI()*B517*$C$113*$C$111),COMPLEX(0,2*PI()*B517*$C$28*10^-12*$C$111),COMPLEX(-1*2*PI()*B517*2*PI()*B517*$C$113*$C$112*$C$28*10^-12*$C$111,0),COMPLEX(1,0))</f>
        <v>-29.620174759818+32.9035272060405i</v>
      </c>
      <c r="K517" t="str">
        <f t="shared" si="183"/>
        <v>2.52490906305999-2.27295533491484i</v>
      </c>
      <c r="L517" t="str">
        <f t="shared" si="184"/>
        <v>0.154096535110125-0.121566408372483i</v>
      </c>
      <c r="M517" t="str">
        <f t="shared" si="185"/>
        <v>2.67900559817012-2.39452174328732i</v>
      </c>
      <c r="N517" t="str">
        <f t="shared" si="186"/>
        <v>-0.392412376151681i</v>
      </c>
      <c r="O517" t="str">
        <f t="shared" si="187"/>
        <v>0.923989212001123-0.382418535253646i</v>
      </c>
      <c r="P517" t="str">
        <f t="shared" si="188"/>
        <v>0.0760107879988769+0.382418535253646i</v>
      </c>
      <c r="Q517" t="str">
        <f t="shared" si="189"/>
        <v>-0.0760107879988769+0.00999384089803501i</v>
      </c>
      <c r="R517" t="str">
        <f t="shared" si="190"/>
        <v>-0.332761262663541-5.07485987877713i</v>
      </c>
      <c r="S517" t="str">
        <f t="shared" si="191"/>
        <v>0.0405498932613291i</v>
      </c>
      <c r="T517" t="str">
        <f t="shared" si="192"/>
        <v>0.205785026400614-0.0134934336825117i</v>
      </c>
      <c r="U517" t="str">
        <f t="shared" si="193"/>
        <v>0.0000333333333333334-0.00294715003040378i</v>
      </c>
      <c r="V517" t="str">
        <f t="shared" si="194"/>
        <v>6.66666666666667E-06-0.0294715003040378i</v>
      </c>
      <c r="W517" t="str">
        <f t="shared" si="195"/>
        <v>0.0000276032722195761-0.00267925450411113i</v>
      </c>
      <c r="X517" t="str">
        <f t="shared" si="196"/>
        <v>0.000146828145029308-0.00267146898320331i</v>
      </c>
      <c r="Y517" t="str">
        <f t="shared" si="197"/>
        <v>0.009+0.240645997264978i</v>
      </c>
      <c r="Z517" t="str">
        <f t="shared" si="198"/>
        <v>-0.134227455722572-0.0125630807287519i</v>
      </c>
      <c r="AA517" t="str">
        <f t="shared" si="199"/>
        <v>1.93530620753188-50.3511790662066i</v>
      </c>
      <c r="AB517" t="str">
        <f t="shared" si="200"/>
        <v>0.970571188507337-0.0636408692864994i</v>
      </c>
      <c r="AC517" t="str">
        <f t="shared" si="201"/>
        <v>3.44777620216555-2.49454805937998i</v>
      </c>
      <c r="AD517" t="str">
        <f t="shared" si="202"/>
        <v>0.193543945557798+0.121575119709386i</v>
      </c>
      <c r="AE517" t="str">
        <f t="shared" si="203"/>
        <v>-0.0244515533392144-0.0187502272103617i</v>
      </c>
      <c r="AF517" t="str">
        <f t="shared" si="204"/>
        <v>-10.2458293071142-3.7082123657875i</v>
      </c>
      <c r="AG517" t="str">
        <f t="shared" si="205"/>
        <v>1.02351558306674-0.0344257684095031i</v>
      </c>
      <c r="AH517" t="str">
        <f t="shared" si="206"/>
        <v>0.167355998210692+0.28191513986914i</v>
      </c>
      <c r="AI517">
        <f t="shared" si="207"/>
        <v>-9.6865546769444641</v>
      </c>
      <c r="AJ517">
        <f t="shared" si="208"/>
        <v>59.304953297671247</v>
      </c>
      <c r="AK517"/>
      <c r="AL517"/>
      <c r="AM517"/>
      <c r="AN517"/>
    </row>
    <row r="518" spans="1:40" x14ac:dyDescent="0.25">
      <c r="A518"/>
      <c r="B518">
        <f t="shared" si="209"/>
        <v>38400</v>
      </c>
      <c r="C518" s="237" t="str">
        <f t="shared" ref="C518:C581" si="212">IMPRODUCT(COMPLEX(-1,0),IMDIV(IMPRODUCT(G518,COMPLEX($C$100+$C$101,0)),COMPLEX($C$100,2*PI()*B518*$C$103*$C$102*(2*$C$100+$C$101))))</f>
        <v>-0.0000518298560204669+0.0637765865505507i</v>
      </c>
      <c r="D518" s="208" t="str">
        <f t="shared" ref="D518:D581" si="213">IMPRODUCT(COMPLEX($C$106,0),IMSUB(C518,G518))</f>
        <v>-5.95740331923545+0.488953830220889i</v>
      </c>
      <c r="E518" t="str">
        <f t="shared" ref="E518:E581" si="214">IMDIV(COMPLEX($C$20*10^3,0),COMPLEX(1,2*PI()*B518*$C$20*1000*$C$29*10^-12))</f>
        <v>2870</v>
      </c>
      <c r="F518" t="str">
        <f t="shared" ref="F518:F581" si="215">IMDIV(COMPLEX($C$22*1000,0),IMSUM(COMPLEX($C$22*1000,0),E518))</f>
        <v>0.777000777000777</v>
      </c>
      <c r="G518" t="str">
        <f t="shared" si="210"/>
        <v>0.777000777000777</v>
      </c>
      <c r="H518" t="str">
        <f t="shared" ref="H518:H581" si="216">IMPRODUCT(COMPLEX($C$108,0),IMPRODUCT(COMPLEX(-1,0),D518),IMDIV(COMPLEX(0,2*PI()*B518*$C$109*$C$110),COMPLEX(1,2*PI()*B518*$C$109*$C$110)))</f>
        <v>4.29926249991598+4.19998779678086i</v>
      </c>
      <c r="I518" t="str">
        <f t="shared" ref="I518:I581" si="217">COMPLEX(0,2*PI()*B518*$C$113*$C$112*$C$114)</f>
        <v>150.79644737231i</v>
      </c>
      <c r="J518" t="str">
        <f t="shared" si="211"/>
        <v>-29.7802799758927+32.9894371987455i</v>
      </c>
      <c r="K518" t="str">
        <f t="shared" ref="K518:K581" si="218">IMDIV(I518,J518)</f>
        <v>2.5186160489979-2.27360929618364i</v>
      </c>
      <c r="L518" t="str">
        <f t="shared" ref="L518:L581" si="219">IMDIV(COMPLEX($C$117,0),COMPLEX(1,2*PI()*B518*$C$115*$C$116))</f>
        <v>0.153788063830776-0.121639826458587i</v>
      </c>
      <c r="M518" t="str">
        <f t="shared" ref="M518:M581" si="220">IMSUM(K518,L518)</f>
        <v>2.67240411282868-2.39524912264223i</v>
      </c>
      <c r="N518" t="str">
        <f t="shared" ref="N518:N581" si="221">COMPLEX(0,-2*PI()*B518*$C$43)</f>
        <v>-0.393436951546333i</v>
      </c>
      <c r="O518" t="str">
        <f t="shared" ref="O518:O581" si="222">IMEXP(N518)</f>
        <v>0.92359691046701-0.383365030976735i</v>
      </c>
      <c r="P518" t="str">
        <f t="shared" ref="P518:P581" si="223">IMSUB(COMPLEX(1,0),O518)</f>
        <v>0.07640308953299+0.383365030976735i</v>
      </c>
      <c r="Q518" t="str">
        <f t="shared" ref="Q518:Q581" si="224">IMSUM(COMPLEX(0,2*PI()*B518*$C$43),O518,COMPLEX(-1,0))</f>
        <v>-0.07640308953299+0.010071920569598i</v>
      </c>
      <c r="R518" t="str">
        <f t="shared" ref="R518:R581" si="225">IMDIV(P518,Q518)</f>
        <v>-0.332758262246496-5.06153020940311i</v>
      </c>
      <c r="S518" t="str">
        <f t="shared" ref="S518:S581" si="226">IMDIV(COMPLEX(0,2*PI()*B518*$C$123),COMPLEX($C$124,0))</f>
        <v>0.0406557676562674i</v>
      </c>
      <c r="T518" t="str">
        <f t="shared" ref="T518:T581" si="227">IMPRODUCT(R518,S518)</f>
        <v>0.205780396178671-0.0135285425955968i</v>
      </c>
      <c r="U518" t="str">
        <f t="shared" ref="U518:U581" si="228">IMDIV(COMPLEX(1,2*PI()*B518*$C$16*10^-3*$C$15*10^-6),COMPLEX(0,2*PI()*B518*$C$15*10^-6))</f>
        <v>0.0000333333333333332-0.00293947516053293i</v>
      </c>
      <c r="V518" t="str">
        <f t="shared" ref="V518:V581" si="229">IMSUM(COMPLEX($C$18*10^-3,0),IMDIV(COMPLEX(1,0),COMPLEX(0,2*PI()*B518*($C$17*1*10^-6))))</f>
        <v>6.66666666666667E-06-0.0293947516053293i</v>
      </c>
      <c r="W518" t="str">
        <f t="shared" ref="W518:W581" si="230">IMDIV(IMPRODUCT(U518,V518),IMSUM(U518,V518))</f>
        <v>0.0000276032720440703-0.00267227742071093i</v>
      </c>
      <c r="X518" t="str">
        <f t="shared" ref="X518:X581" si="231">IMDIV(IMPRODUCT(COMPLEX($C$19,0),W518),IMSUM(COMPLEX($C$19,0),W518))</f>
        <v>0.000146209163791991-0.00266453972967538i</v>
      </c>
      <c r="Y518" t="str">
        <f t="shared" ref="Y518:Y581" si="232">COMPLEX($C$13*10^-3,2*PI()*B518*$C$12*0.000001)</f>
        <v>0.009+0.241274315795696i</v>
      </c>
      <c r="Z518" t="str">
        <f t="shared" ref="Z518:Z581" si="233">IMPRODUCT(COMPLEX($C$6,0),IMDIV(X518,IMSUM(X518,Y518)))</f>
        <v>-0.13352517543982-0.0124712373389309i</v>
      </c>
      <c r="AA518" t="str">
        <f t="shared" ref="AA518:AA581" si="234">IMDIV(COMPLEX($C$6,0),IMSUM(X518,Y518))</f>
        <v>1.92490045457139-50.2175336458453i</v>
      </c>
      <c r="AB518" t="str">
        <f t="shared" ref="AB518:AB581" si="235">IMPRODUCT(COMPLEX($C$119,0),T518)</f>
        <v>0.970549350378038-0.0638064581055512i</v>
      </c>
      <c r="AC518" t="str">
        <f t="shared" ref="AC518:AC581" si="236">IMSUM(COMPLEX(1,0),IMPRODUCT(AB518,M518))</f>
        <v>3.44086771285724-2.49522412104029i</v>
      </c>
      <c r="AD518" t="str">
        <f t="shared" ref="AD518:AD581" si="237">IMDIV(AB518,AC518)</f>
        <v>0.193667592140154+0.121898783757095i</v>
      </c>
      <c r="AE518" t="str">
        <f t="shared" ref="AE518:AE581" si="238">IMPRODUCT(AD518,AA518,X518)</f>
        <v>-0.0243392705539597-0.0186918309935058i</v>
      </c>
      <c r="AF518" t="str">
        <f t="shared" ref="AF518:AF581" si="239">IMSUB(D518,H518)</f>
        <v>-10.2566658191514-3.71103396655997i</v>
      </c>
      <c r="AG518" t="str">
        <f t="shared" ref="AG518:AG581" si="240">IMSUM(COMPLEX(1,0),IMPRODUCT(AD518,AA518,COMPLEX($C$127,0)))</f>
        <v>1.0235091745413-0.0343569341965151i</v>
      </c>
      <c r="AH518" t="str">
        <f t="shared" ref="AH518:AH581" si="241">IMDIV(IMPRODUCT(AE518,AF518),AG518)</f>
        <v>0.166695182912476+0.281157088166454i</v>
      </c>
      <c r="AI518">
        <f t="shared" ref="AI518:AI581" si="242">20*LOG10(IMABS(AH518))</f>
        <v>-9.7127997312389613</v>
      </c>
      <c r="AJ518">
        <f t="shared" ref="AJ518:AJ581" si="243">IMARGUMENT(AH518)*180/PI()</f>
        <v>59.336728715234827</v>
      </c>
      <c r="AK518"/>
      <c r="AL518"/>
      <c r="AM518"/>
      <c r="AN518"/>
    </row>
    <row r="519" spans="1:40" x14ac:dyDescent="0.25">
      <c r="A519"/>
      <c r="B519">
        <f t="shared" si="209"/>
        <v>38500</v>
      </c>
      <c r="C519" s="237" t="str">
        <f t="shared" si="212"/>
        <v>-0.0000515609598619727+0.0636109332969494i</v>
      </c>
      <c r="D519" s="208" t="str">
        <f t="shared" si="213"/>
        <v>-5.95740125769823+0.487683821943279i</v>
      </c>
      <c r="E519" t="str">
        <f t="shared" si="214"/>
        <v>2870</v>
      </c>
      <c r="F519" t="str">
        <f t="shared" si="215"/>
        <v>0.777000777000777</v>
      </c>
      <c r="G519" t="str">
        <f t="shared" si="210"/>
        <v>0.777000777000777</v>
      </c>
      <c r="H519" t="str">
        <f t="shared" si="216"/>
        <v>4.31008078427068+4.20150141488229i</v>
      </c>
      <c r="I519" t="str">
        <f t="shared" si="217"/>
        <v>151.189146454009i</v>
      </c>
      <c r="J519" t="str">
        <f t="shared" si="211"/>
        <v>-29.9408026762336+33.0753471914506i</v>
      </c>
      <c r="K519" t="str">
        <f t="shared" si="218"/>
        <v>2.51233796996-2.2742441667861i</v>
      </c>
      <c r="L519" t="str">
        <f t="shared" si="219"/>
        <v>0.15348002554373-0.121712317145918i</v>
      </c>
      <c r="M519" t="str">
        <f t="shared" si="220"/>
        <v>2.66581799550373-2.39595648393202i</v>
      </c>
      <c r="N519" t="str">
        <f t="shared" si="221"/>
        <v>-0.394461526940984i</v>
      </c>
      <c r="O519" t="str">
        <f t="shared" si="222"/>
        <v>0.923203639382749-0.384311124260601i</v>
      </c>
      <c r="P519" t="str">
        <f t="shared" si="223"/>
        <v>0.076796360617251+0.384311124260601i</v>
      </c>
      <c r="Q519" t="str">
        <f t="shared" si="224"/>
        <v>-0.076796360617251+0.010150402680383i</v>
      </c>
      <c r="R519" t="str">
        <f t="shared" si="225"/>
        <v>-0.332755253909371-5.0482694878474i</v>
      </c>
      <c r="S519" t="str">
        <f t="shared" si="226"/>
        <v>0.0407616420512055i</v>
      </c>
      <c r="T519" t="str">
        <f t="shared" si="227"/>
        <v>0.205775753841658-0.0135636505505118i</v>
      </c>
      <c r="U519" t="str">
        <f t="shared" si="228"/>
        <v>0.0000333333333333334-0.00293184016011597i</v>
      </c>
      <c r="V519" t="str">
        <f t="shared" si="229"/>
        <v>6.66666666666667E-06-0.0293184016011597i</v>
      </c>
      <c r="W519" t="str">
        <f t="shared" si="230"/>
        <v>0.0000276032718681073-0.00266533658226879i</v>
      </c>
      <c r="X519" t="str">
        <f t="shared" si="231"/>
        <v>0.000145594986862963-0.00265764625932035i</v>
      </c>
      <c r="Y519" t="str">
        <f t="shared" si="232"/>
        <v>0.009+0.241902634326414i</v>
      </c>
      <c r="Z519" t="str">
        <f t="shared" si="233"/>
        <v>-0.132828402304394-0.012380341325073i</v>
      </c>
      <c r="AA519" t="str">
        <f t="shared" si="234"/>
        <v>1.91457923387165-50.0846021083475i</v>
      </c>
      <c r="AB519" t="str">
        <f t="shared" si="235"/>
        <v>0.97052745510883-0.0639720424054583i</v>
      </c>
      <c r="AC519" t="str">
        <f t="shared" si="236"/>
        <v>3.43397532516783-2.49587937075564i</v>
      </c>
      <c r="AD519" t="str">
        <f t="shared" si="237"/>
        <v>0.193791548087929+0.122222277375709i</v>
      </c>
      <c r="AE519" t="str">
        <f t="shared" si="238"/>
        <v>-0.0242278682011758-0.0186337953410628i</v>
      </c>
      <c r="AF519" t="str">
        <f t="shared" si="239"/>
        <v>-10.2674820419689-3.71381759293901i</v>
      </c>
      <c r="AG519" t="str">
        <f t="shared" si="240"/>
        <v>1.0235027899254-0.0342885254044278i</v>
      </c>
      <c r="AH519" t="str">
        <f t="shared" si="241"/>
        <v>0.166039682038583+0.28040304421609i</v>
      </c>
      <c r="AI519">
        <f t="shared" si="242"/>
        <v>-9.7389575400492792</v>
      </c>
      <c r="AJ519">
        <f t="shared" si="243"/>
        <v>59.368252040103201</v>
      </c>
      <c r="AK519"/>
      <c r="AL519"/>
      <c r="AM519"/>
      <c r="AN519"/>
    </row>
    <row r="520" spans="1:40" x14ac:dyDescent="0.25">
      <c r="A520"/>
      <c r="B520">
        <f t="shared" si="209"/>
        <v>38600</v>
      </c>
      <c r="C520" s="237" t="str">
        <f t="shared" si="212"/>
        <v>-0.0000512941508599193+0.063446138348674i</v>
      </c>
      <c r="D520" s="208" t="str">
        <f t="shared" si="213"/>
        <v>-5.95739921216255+0.486420394006501i</v>
      </c>
      <c r="E520" t="str">
        <f t="shared" si="214"/>
        <v>2870</v>
      </c>
      <c r="F520" t="str">
        <f t="shared" si="215"/>
        <v>0.777000777000777</v>
      </c>
      <c r="G520" t="str">
        <f t="shared" si="210"/>
        <v>0.777000777000777</v>
      </c>
      <c r="H520" t="str">
        <f t="shared" si="216"/>
        <v>4.32087871078977+4.20298387399954i</v>
      </c>
      <c r="I520" t="str">
        <f t="shared" si="217"/>
        <v>151.581845535708i</v>
      </c>
      <c r="J520" t="str">
        <f t="shared" si="211"/>
        <v>-30.1017428608406+33.1612571841557i</v>
      </c>
      <c r="K520" t="str">
        <f t="shared" si="218"/>
        <v>2.50607483738203-2.27486008524853i</v>
      </c>
      <c r="L520" t="str">
        <f t="shared" si="219"/>
        <v>0.15317242245676-0.121783884865436i</v>
      </c>
      <c r="M520" t="str">
        <f t="shared" si="220"/>
        <v>2.65924725983879-2.39664397011397i</v>
      </c>
      <c r="N520" t="str">
        <f t="shared" si="221"/>
        <v>-0.395486102335636i</v>
      </c>
      <c r="O520" t="str">
        <f t="shared" si="222"/>
        <v>0.922809399161176-0.385256814112079i</v>
      </c>
      <c r="P520" t="str">
        <f t="shared" si="223"/>
        <v>0.077190600838824+0.385256814112079i</v>
      </c>
      <c r="Q520" t="str">
        <f t="shared" si="224"/>
        <v>-0.077190600838824+0.010229288223557i</v>
      </c>
      <c r="R520" t="str">
        <f t="shared" si="225"/>
        <v>-0.332752237651371-5.03507717823809i</v>
      </c>
      <c r="S520" t="str">
        <f t="shared" si="226"/>
        <v>0.0408675164461437i</v>
      </c>
      <c r="T520" t="str">
        <f t="shared" si="227"/>
        <v>0.205771099389248-0.0135987575447085i</v>
      </c>
      <c r="U520" t="str">
        <f t="shared" si="228"/>
        <v>0.0000333333333333333-0.00292424471928665i</v>
      </c>
      <c r="V520" t="str">
        <f t="shared" si="229"/>
        <v>6.66666666666667E-06-0.0292424471928665i</v>
      </c>
      <c r="W520" t="str">
        <f t="shared" si="230"/>
        <v>0.0000276032716916864-0.00265843170708816i</v>
      </c>
      <c r="X520" t="str">
        <f t="shared" si="231"/>
        <v>0.000144985564683863-0.00265078829622544i</v>
      </c>
      <c r="Y520" t="str">
        <f t="shared" si="232"/>
        <v>0.009+0.242530952857132i</v>
      </c>
      <c r="Z520" t="str">
        <f t="shared" si="233"/>
        <v>-0.132137078787203-0.012290380322489i</v>
      </c>
      <c r="AA520" t="str">
        <f t="shared" si="234"/>
        <v>1.9043416240403-49.9523787023894i</v>
      </c>
      <c r="AB520" t="str">
        <f t="shared" si="235"/>
        <v>0.970505502698169-0.0641376221742024i</v>
      </c>
      <c r="AC520" t="str">
        <f t="shared" si="236"/>
        <v>3.42709905326732-2.49651395702332i</v>
      </c>
      <c r="AD520" t="str">
        <f t="shared" si="237"/>
        <v>0.193915813290402+0.122545600715106i</v>
      </c>
      <c r="AE520" t="str">
        <f t="shared" si="238"/>
        <v>-0.0241173370592017-0.0185761167926008i</v>
      </c>
      <c r="AF520" t="str">
        <f t="shared" si="239"/>
        <v>-10.2782779229523-3.71656347999304i</v>
      </c>
      <c r="AG520" t="str">
        <f t="shared" si="240"/>
        <v>1.02349642888035-0.0342205385819567i</v>
      </c>
      <c r="AH520" t="str">
        <f t="shared" si="241"/>
        <v>0.165389439178176+0.279652974725122i</v>
      </c>
      <c r="AI520">
        <f t="shared" si="242"/>
        <v>-9.7650286948115887</v>
      </c>
      <c r="AJ520">
        <f t="shared" si="243"/>
        <v>59.399524747027357</v>
      </c>
      <c r="AK520"/>
      <c r="AL520"/>
      <c r="AM520"/>
      <c r="AN520"/>
    </row>
    <row r="521" spans="1:40" x14ac:dyDescent="0.25">
      <c r="A521"/>
      <c r="B521">
        <f t="shared" si="209"/>
        <v>38700</v>
      </c>
      <c r="C521" s="237" t="str">
        <f t="shared" si="212"/>
        <v>-0.0000510294074695501+0.0632821950522126i</v>
      </c>
      <c r="D521" s="208" t="str">
        <f t="shared" si="213"/>
        <v>-5.95739718246323+0.485163495400297i</v>
      </c>
      <c r="E521" t="str">
        <f t="shared" si="214"/>
        <v>2870</v>
      </c>
      <c r="F521" t="str">
        <f t="shared" si="215"/>
        <v>0.777000777000777</v>
      </c>
      <c r="G521" t="str">
        <f t="shared" si="210"/>
        <v>0.777000777000777</v>
      </c>
      <c r="H521" t="str">
        <f t="shared" si="216"/>
        <v>4.33165622820186+4.204435357104i</v>
      </c>
      <c r="I521" t="str">
        <f t="shared" si="217"/>
        <v>151.974544617406i</v>
      </c>
      <c r="J521" t="str">
        <f t="shared" si="211"/>
        <v>-30.2631005297138+33.2471671768607i</v>
      </c>
      <c r="K521" t="str">
        <f t="shared" si="218"/>
        <v>2.4998266619931-2.27545718936946i</v>
      </c>
      <c r="L521" t="str">
        <f t="shared" si="219"/>
        <v>0.152865256746445-0.121854534041433i</v>
      </c>
      <c r="M521" t="str">
        <f t="shared" si="220"/>
        <v>2.65269191873954-2.39731172341089i</v>
      </c>
      <c r="N521" t="str">
        <f t="shared" si="221"/>
        <v>-0.396510677730288i</v>
      </c>
      <c r="O521" t="str">
        <f t="shared" si="222"/>
        <v>0.922414190216148-0.386202099538426i</v>
      </c>
      <c r="P521" t="str">
        <f t="shared" si="223"/>
        <v>0.077585809783852+0.386202099538426i</v>
      </c>
      <c r="Q521" t="str">
        <f t="shared" si="224"/>
        <v>-0.077585809783852+0.010308578191862i</v>
      </c>
      <c r="R521" t="str">
        <f t="shared" si="225"/>
        <v>-0.332749213471735-5.02195275024215i</v>
      </c>
      <c r="S521" t="str">
        <f t="shared" si="226"/>
        <v>0.040973390841082i</v>
      </c>
      <c r="T521" t="str">
        <f t="shared" si="227"/>
        <v>0.205766432821118-0.01363386357564i</v>
      </c>
      <c r="U521" t="str">
        <f t="shared" si="228"/>
        <v>0.0000333333333333331-0.00291668853138151i</v>
      </c>
      <c r="V521" t="str">
        <f t="shared" si="229"/>
        <v>6.66666666666667E-06-0.0291668853138152i</v>
      </c>
      <c r="W521" t="str">
        <f t="shared" si="230"/>
        <v>0.0000276032715148077-0.00265156251638404i</v>
      </c>
      <c r="X521" t="str">
        <f t="shared" si="231"/>
        <v>0.000144380848333283-0.00264396556730146i</v>
      </c>
      <c r="Y521" t="str">
        <f t="shared" si="232"/>
        <v>0.009+0.24315927138785i</v>
      </c>
      <c r="Z521" t="str">
        <f t="shared" si="233"/>
        <v>-0.131451148109575-0.0122013421609582i</v>
      </c>
      <c r="AA521" t="str">
        <f t="shared" si="234"/>
        <v>1.89418671630538-49.8208577387115i</v>
      </c>
      <c r="AB521" t="str">
        <f t="shared" si="235"/>
        <v>0.970483493144532-0.0643031973997712i</v>
      </c>
      <c r="AC521" t="str">
        <f t="shared" si="236"/>
        <v>3.42023891055534-2.49712802758362i</v>
      </c>
      <c r="AD521" t="str">
        <f t="shared" si="237"/>
        <v>0.194040387636814+0.122868753920782i</v>
      </c>
      <c r="AE521" t="str">
        <f t="shared" si="238"/>
        <v>-0.0240076680270083-0.0185187919322815i</v>
      </c>
      <c r="AF521" t="str">
        <f t="shared" si="239"/>
        <v>-10.2890534106651-3.7192718617037i</v>
      </c>
      <c r="AG521" t="str">
        <f t="shared" si="240"/>
        <v>1.0234900910722-0.0341529703151025i</v>
      </c>
      <c r="AH521" t="str">
        <f t="shared" si="241"/>
        <v>0.164744398662102+0.278906846775875i</v>
      </c>
      <c r="AI521">
        <f t="shared" si="242"/>
        <v>-9.7910137813304132</v>
      </c>
      <c r="AJ521">
        <f t="shared" si="243"/>
        <v>59.430548301102903</v>
      </c>
      <c r="AK521"/>
      <c r="AL521"/>
      <c r="AM521"/>
      <c r="AN521"/>
    </row>
    <row r="522" spans="1:40" x14ac:dyDescent="0.25">
      <c r="A522"/>
      <c r="B522">
        <f t="shared" si="209"/>
        <v>38800</v>
      </c>
      <c r="C522" s="237" t="str">
        <f t="shared" si="212"/>
        <v>-0.0000507667084233877+0.0631190968226453i</v>
      </c>
      <c r="D522" s="208" t="str">
        <f t="shared" si="213"/>
        <v>-5.9573951684372+0.483913075640281i</v>
      </c>
      <c r="E522" t="str">
        <f t="shared" si="214"/>
        <v>2870</v>
      </c>
      <c r="F522" t="str">
        <f t="shared" si="215"/>
        <v>0.777000777000777</v>
      </c>
      <c r="G522" t="str">
        <f t="shared" si="210"/>
        <v>0.777000777000777</v>
      </c>
      <c r="H522" t="str">
        <f t="shared" si="216"/>
        <v>4.34241328640098+4.20585604660872i</v>
      </c>
      <c r="I522" t="str">
        <f t="shared" si="217"/>
        <v>152.367243699105i</v>
      </c>
      <c r="J522" t="str">
        <f t="shared" si="211"/>
        <v>-30.4248756828532+33.3330771695658i</v>
      </c>
      <c r="K522" t="str">
        <f t="shared" si="218"/>
        <v>2.49359345382397-2.27603561622088i</v>
      </c>
      <c r="L522" t="str">
        <f t="shared" si="219"/>
        <v>0.152558530558379-0.121924269091362i</v>
      </c>
      <c r="M522" t="str">
        <f t="shared" si="220"/>
        <v>2.64615198438235-2.39795988531224i</v>
      </c>
      <c r="N522" t="str">
        <f t="shared" si="221"/>
        <v>-0.39753525312494i</v>
      </c>
      <c r="O522" t="str">
        <f t="shared" si="222"/>
        <v>0.922018012962536-0.387146979547324i</v>
      </c>
      <c r="P522" t="str">
        <f t="shared" si="223"/>
        <v>0.077981987037464+0.387146979547324i</v>
      </c>
      <c r="Q522" t="str">
        <f t="shared" si="224"/>
        <v>-0.077981987037464+0.010388273577616i</v>
      </c>
      <c r="R522" t="str">
        <f t="shared" si="225"/>
        <v>-0.33274618136971-5.00889567899374i</v>
      </c>
      <c r="S522" t="str">
        <f t="shared" si="226"/>
        <v>0.0410792652360201i</v>
      </c>
      <c r="T522" t="str">
        <f t="shared" si="227"/>
        <v>0.205761754136939-0.0136689686407592i</v>
      </c>
      <c r="U522" t="str">
        <f t="shared" si="228"/>
        <v>0.0000333333333333333-0.00290917129289858i</v>
      </c>
      <c r="V522" t="str">
        <f t="shared" si="229"/>
        <v>6.66666666666667E-06-0.0290917129289858i</v>
      </c>
      <c r="W522" t="str">
        <f t="shared" si="230"/>
        <v>0.0000276032713374717-0.00264472873424556i</v>
      </c>
      <c r="X522" t="str">
        <f t="shared" si="231"/>
        <v>0.000143780789516993-0.00263717780224709i</v>
      </c>
      <c r="Y522" t="str">
        <f t="shared" si="232"/>
        <v>0.009+0.243787589918568i</v>
      </c>
      <c r="Z522" t="str">
        <f t="shared" si="233"/>
        <v>-0.130770554231551-0.0121132148611542i</v>
      </c>
      <c r="AA522" t="str">
        <f t="shared" si="234"/>
        <v>1.88411361430696-49.690033589278i</v>
      </c>
      <c r="AB522" t="str">
        <f t="shared" si="235"/>
        <v>0.970461426446368-0.0644687680701514i</v>
      </c>
      <c r="AC522" t="str">
        <f t="shared" si="236"/>
        <v>3.41339490966986-2.4977217294208i</v>
      </c>
      <c r="AD522" t="str">
        <f t="shared" si="237"/>
        <v>0.194165271016357+0.123191737133912i</v>
      </c>
      <c r="AE522" t="str">
        <f t="shared" si="238"/>
        <v>-0.0238988521223065-0.0184618173881446i</v>
      </c>
      <c r="AF522" t="str">
        <f t="shared" si="239"/>
        <v>-10.2998084548382-3.72194297096844i</v>
      </c>
      <c r="AG522" t="str">
        <f t="shared" si="240"/>
        <v>1.02348377617168-0.0340858172266431i</v>
      </c>
      <c r="AH522" t="str">
        <f t="shared" si="241"/>
        <v>0.164104505551214+0.278164627820594i</v>
      </c>
      <c r="AI522">
        <f t="shared" si="242"/>
        <v>-9.8169133798454986</v>
      </c>
      <c r="AJ522">
        <f t="shared" si="243"/>
        <v>59.461324157830873</v>
      </c>
      <c r="AK522"/>
      <c r="AL522"/>
      <c r="AM522"/>
      <c r="AN522"/>
    </row>
    <row r="523" spans="1:40" x14ac:dyDescent="0.25">
      <c r="A523"/>
      <c r="B523">
        <f t="shared" si="209"/>
        <v>38900</v>
      </c>
      <c r="C523" s="237" t="str">
        <f t="shared" si="212"/>
        <v>-0.0000505060327269632+0.0629568371427635i</v>
      </c>
      <c r="D523" s="208" t="str">
        <f t="shared" si="213"/>
        <v>-5.95739316992353+0.482669084761187i</v>
      </c>
      <c r="E523" t="str">
        <f t="shared" si="214"/>
        <v>2870</v>
      </c>
      <c r="F523" t="str">
        <f t="shared" si="215"/>
        <v>0.777000777000777</v>
      </c>
      <c r="G523" t="str">
        <f t="shared" si="210"/>
        <v>0.777000777000777</v>
      </c>
      <c r="H523" t="str">
        <f t="shared" si="216"/>
        <v>4.35314983643652+4.2072461243641i</v>
      </c>
      <c r="I523" t="str">
        <f t="shared" si="217"/>
        <v>152.759942780804i</v>
      </c>
      <c r="J523" t="str">
        <f t="shared" si="211"/>
        <v>-30.5870683202587+33.4189871622708i</v>
      </c>
      <c r="K523" t="str">
        <f t="shared" si="218"/>
        <v>2.48737522221529-2.27659550214951i</v>
      </c>
      <c r="L523" t="str">
        <f t="shared" si="219"/>
        <v>0.152252246007361-0.121993094425686i</v>
      </c>
      <c r="M523" t="str">
        <f t="shared" si="220"/>
        <v>2.63962746822265-2.3985885965752i</v>
      </c>
      <c r="N523" t="str">
        <f t="shared" si="221"/>
        <v>-0.398559828519592i</v>
      </c>
      <c r="O523" t="str">
        <f t="shared" si="222"/>
        <v>0.921620867816231-0.388091453146881i</v>
      </c>
      <c r="P523" t="str">
        <f t="shared" si="223"/>
        <v>0.078379132183769+0.388091453146881i</v>
      </c>
      <c r="Q523" t="str">
        <f t="shared" si="224"/>
        <v>-0.078379132183769+0.010468375372711i</v>
      </c>
      <c r="R523" t="str">
        <f t="shared" si="225"/>
        <v>-0.33274314134451-4.99590544502429i</v>
      </c>
      <c r="S523" t="str">
        <f t="shared" si="226"/>
        <v>0.0411851396309584i</v>
      </c>
      <c r="T523" t="str">
        <f t="shared" si="227"/>
        <v>0.205757063336391-0.0137040727375174i</v>
      </c>
      <c r="U523" t="str">
        <f t="shared" si="228"/>
        <v>0.0000333333333333332-0.00290169270345668i</v>
      </c>
      <c r="V523" t="str">
        <f t="shared" si="229"/>
        <v>6.66666666666667E-06-0.0290169270345668i</v>
      </c>
      <c r="W523" t="str">
        <f t="shared" si="230"/>
        <v>0.0000276032711596779-0.00263793008759894i</v>
      </c>
      <c r="X523" t="str">
        <f t="shared" si="231"/>
        <v>0.000143185340558299-0.00263042473351316i</v>
      </c>
      <c r="Y523" t="str">
        <f t="shared" si="232"/>
        <v>0.009+0.244415908449286i</v>
      </c>
      <c r="Z523" t="str">
        <f t="shared" si="233"/>
        <v>-0.130095241840337-0.0120259866311438i</v>
      </c>
      <c r="AA523" t="str">
        <f t="shared" si="234"/>
        <v>1.87412143389286-49.5599006864509i</v>
      </c>
      <c r="AB523" t="str">
        <f t="shared" si="235"/>
        <v>0.970439302602167-0.0646343341733224i</v>
      </c>
      <c r="AC523" t="str">
        <f t="shared" si="236"/>
        <v>3.40656706249615-2.49829520876413i</v>
      </c>
      <c r="AD523" t="str">
        <f t="shared" si="237"/>
        <v>0.19429046331818+0.123514550491408i</v>
      </c>
      <c r="AE523" t="str">
        <f t="shared" si="238"/>
        <v>-0.0237908804796883-0.0184051898314034i</v>
      </c>
      <c r="AF523" t="str">
        <f t="shared" si="239"/>
        <v>-10.31054300636-3.72457703960291i</v>
      </c>
      <c r="AG523" t="str">
        <f t="shared" si="240"/>
        <v>1.02347748385416-0.0340190759756378i</v>
      </c>
      <c r="AH523" t="str">
        <f t="shared" si="241"/>
        <v>0.163469705624909+0.277426285676176i</v>
      </c>
      <c r="AI523">
        <f t="shared" si="242"/>
        <v>-9.8427280650984024</v>
      </c>
      <c r="AJ523">
        <f t="shared" si="243"/>
        <v>59.491853763175605</v>
      </c>
      <c r="AK523"/>
      <c r="AL523"/>
      <c r="AM523"/>
      <c r="AN523"/>
    </row>
    <row r="524" spans="1:40" x14ac:dyDescent="0.25">
      <c r="A524"/>
      <c r="B524">
        <f t="shared" si="209"/>
        <v>39000</v>
      </c>
      <c r="C524" s="237" t="str">
        <f t="shared" si="212"/>
        <v>-0.000050247359654623+0.0627954095622019i</v>
      </c>
      <c r="D524" s="208" t="str">
        <f t="shared" si="213"/>
        <v>-5.95739118676331+0.481431473310215i</v>
      </c>
      <c r="E524" t="str">
        <f t="shared" si="214"/>
        <v>2870</v>
      </c>
      <c r="F524" t="str">
        <f t="shared" si="215"/>
        <v>0.777000777000777</v>
      </c>
      <c r="G524" t="str">
        <f t="shared" si="210"/>
        <v>0.777000777000777</v>
      </c>
      <c r="H524" t="str">
        <f t="shared" si="216"/>
        <v>4.36386583050316+4.20860577165366i</v>
      </c>
      <c r="I524" t="str">
        <f t="shared" si="217"/>
        <v>153.152641862502i</v>
      </c>
      <c r="J524" t="str">
        <f t="shared" si="211"/>
        <v>-30.7496784419304+33.504897154976i</v>
      </c>
      <c r="K524" t="str">
        <f t="shared" si="218"/>
        <v>2.48117197582573-2.27713698277804i</v>
      </c>
      <c r="L524" t="str">
        <f t="shared" si="219"/>
        <v>0.151946405177596-0.122061014447713i</v>
      </c>
      <c r="M524" t="str">
        <f t="shared" si="220"/>
        <v>2.63311838100333-2.39919799722575i</v>
      </c>
      <c r="N524" t="str">
        <f t="shared" si="221"/>
        <v>-0.399584403914244i</v>
      </c>
      <c r="O524" t="str">
        <f t="shared" si="222"/>
        <v>0.921222755194136-0.389035519345631i</v>
      </c>
      <c r="P524" t="str">
        <f t="shared" si="223"/>
        <v>0.078777244805864+0.389035519345631i</v>
      </c>
      <c r="Q524" t="str">
        <f t="shared" si="224"/>
        <v>-0.078777244805864+0.010548884568613i</v>
      </c>
      <c r="R524" t="str">
        <f t="shared" si="225"/>
        <v>-0.332740093395378-4.98298153419283i</v>
      </c>
      <c r="S524" t="str">
        <f t="shared" si="226"/>
        <v>0.0412910140258965i</v>
      </c>
      <c r="T524" t="str">
        <f t="shared" si="227"/>
        <v>0.205752360419139-0.0137391758633667i</v>
      </c>
      <c r="U524" t="str">
        <f t="shared" si="228"/>
        <v>0.0000333333333333334-0.00289425246575551i</v>
      </c>
      <c r="V524" t="str">
        <f t="shared" si="229"/>
        <v>6.66666666666667E-06-0.0289425246575551i</v>
      </c>
      <c r="W524" t="str">
        <f t="shared" si="230"/>
        <v>0.0000276032709814267-0.00263116630617116i</v>
      </c>
      <c r="X524" t="str">
        <f t="shared" si="231"/>
        <v>0.000142594454388618-0.00262370609626808i</v>
      </c>
      <c r="Y524" t="str">
        <f t="shared" si="232"/>
        <v>0.009+0.245044226980004i</v>
      </c>
      <c r="Z524" t="str">
        <f t="shared" si="233"/>
        <v>-0.129425156339015-0.0119396458629631i</v>
      </c>
      <c r="AA524" t="str">
        <f t="shared" si="234"/>
        <v>1.86420930291832-49.4304535221765i</v>
      </c>
      <c r="AB524" t="str">
        <f t="shared" si="235"/>
        <v>0.97041712161035-0.0647998956972671i</v>
      </c>
      <c r="AC524" t="str">
        <f t="shared" si="236"/>
        <v>3.39975538017524-2.4988486110887i</v>
      </c>
      <c r="AD524" t="str">
        <f t="shared" si="237"/>
        <v>0.194415964431383+0.123837194125968i</v>
      </c>
      <c r="AE524" t="str">
        <f t="shared" si="238"/>
        <v>-0.023683744348805-0.0183489059757555i</v>
      </c>
      <c r="AF524" t="str">
        <f t="shared" si="239"/>
        <v>-10.3212570172665-3.72717429834344i</v>
      </c>
      <c r="AG524" t="str">
        <f t="shared" si="240"/>
        <v>1.02347121379948-0.0339527432569368i</v>
      </c>
      <c r="AH524" t="str">
        <f t="shared" si="241"/>
        <v>0.162839945369929+0.27669178851906i</v>
      </c>
      <c r="AI524">
        <f t="shared" si="242"/>
        <v>-9.8684584063958276</v>
      </c>
      <c r="AJ524">
        <f t="shared" si="243"/>
        <v>59.522138553620472</v>
      </c>
      <c r="AK524"/>
      <c r="AL524"/>
      <c r="AM524"/>
      <c r="AN524"/>
    </row>
    <row r="525" spans="1:40" x14ac:dyDescent="0.25">
      <c r="A525"/>
      <c r="B525">
        <f t="shared" si="209"/>
        <v>39100</v>
      </c>
      <c r="C525" s="237" t="str">
        <f t="shared" si="212"/>
        <v>-0.0000499906687454063+0.062634807696583i</v>
      </c>
      <c r="D525" s="208" t="str">
        <f t="shared" si="213"/>
        <v>-5.95738921879967+0.48020019234047i</v>
      </c>
      <c r="E525" t="str">
        <f t="shared" si="214"/>
        <v>2870</v>
      </c>
      <c r="F525" t="str">
        <f t="shared" si="215"/>
        <v>0.777000777000777</v>
      </c>
      <c r="G525" t="str">
        <f t="shared" si="210"/>
        <v>0.777000777000777</v>
      </c>
      <c r="H525" t="str">
        <f t="shared" si="216"/>
        <v>4.37456122193077+4.20993516918994i</v>
      </c>
      <c r="I525" t="str">
        <f t="shared" si="217"/>
        <v>153.545340944201i</v>
      </c>
      <c r="J525" t="str">
        <f t="shared" si="211"/>
        <v>-30.9127060478682+33.590807147681i</v>
      </c>
      <c r="K525" t="str">
        <f t="shared" si="218"/>
        <v>2.4749837226402-2.27766019300662i</v>
      </c>
      <c r="L525" t="str">
        <f t="shared" si="219"/>
        <v>0.151641010122898-0.122128033553446i</v>
      </c>
      <c r="M525" t="str">
        <f t="shared" si="220"/>
        <v>2.6266247327631-2.39978822656007i</v>
      </c>
      <c r="N525" t="str">
        <f t="shared" si="221"/>
        <v>-0.400608979308896i</v>
      </c>
      <c r="O525" t="str">
        <f t="shared" si="222"/>
        <v>0.920823675514172-0.389979177152537i</v>
      </c>
      <c r="P525" t="str">
        <f t="shared" si="223"/>
        <v>0.079176324485828+0.389979177152537i</v>
      </c>
      <c r="Q525" t="str">
        <f t="shared" si="224"/>
        <v>-0.079176324485828+0.010629802156359i</v>
      </c>
      <c r="R525" t="str">
        <f t="shared" si="225"/>
        <v>-0.332737037521592-4.97012343761829i</v>
      </c>
      <c r="S525" t="str">
        <f t="shared" si="226"/>
        <v>0.0413968884208348i</v>
      </c>
      <c r="T525" t="str">
        <f t="shared" si="227"/>
        <v>0.20574764538486-0.0137742780157605i</v>
      </c>
      <c r="U525" t="str">
        <f t="shared" si="228"/>
        <v>0.0000333333333333332-0.00288685028553618i</v>
      </c>
      <c r="V525" t="str">
        <f t="shared" si="229"/>
        <v>6.66666666666667E-06-0.0288685028553618i</v>
      </c>
      <c r="W525" t="str">
        <f t="shared" si="230"/>
        <v>0.0000276032708027175-0.00262443712245413i</v>
      </c>
      <c r="X525" t="str">
        <f t="shared" si="231"/>
        <v>0.000142008084538186-0.00261702162836322i</v>
      </c>
      <c r="Y525" t="str">
        <f t="shared" si="232"/>
        <v>0.009+0.245672545510722i</v>
      </c>
      <c r="Z525" t="str">
        <f t="shared" si="233"/>
        <v>-0.128760243835424-0.0118541811292605i</v>
      </c>
      <c r="AA525" t="str">
        <f t="shared" si="234"/>
        <v>1.85437636104945-49.3016866471852i</v>
      </c>
      <c r="AB525" t="str">
        <f t="shared" si="235"/>
        <v>0.970394883469392-0.0649654526299746i</v>
      </c>
      <c r="AC525" t="str">
        <f t="shared" si="236"/>
        <v>3.39295987311291-2.49938208111702i</v>
      </c>
      <c r="AD525" t="str">
        <f t="shared" si="237"/>
        <v>0.194541774245011+0.124159668166137i</v>
      </c>
      <c r="AE525" t="str">
        <f t="shared" si="238"/>
        <v>-0.0235774350925734-0.0182929625767052i</v>
      </c>
      <c r="AF525" t="str">
        <f t="shared" si="239"/>
        <v>-10.3319504407304-3.72973497684947i</v>
      </c>
      <c r="AG525" t="str">
        <f t="shared" si="240"/>
        <v>1.02346496569198-0.0338868158006985i</v>
      </c>
      <c r="AH525" t="str">
        <f t="shared" si="241"/>
        <v>0.162215171969264+0.275961104880092i</v>
      </c>
      <c r="AI525">
        <f t="shared" si="242"/>
        <v>-9.8941049676761033</v>
      </c>
      <c r="AJ525">
        <f t="shared" si="243"/>
        <v>59.552179956229075</v>
      </c>
      <c r="AK525"/>
      <c r="AL525"/>
      <c r="AM525"/>
      <c r="AN525"/>
    </row>
    <row r="526" spans="1:40" x14ac:dyDescent="0.25">
      <c r="A526"/>
      <c r="B526">
        <f t="shared" si="209"/>
        <v>39200</v>
      </c>
      <c r="C526" s="237" t="str">
        <f t="shared" si="212"/>
        <v>-0.0000497359397990008+0.0624750252266754i</v>
      </c>
      <c r="D526" s="208" t="str">
        <f t="shared" si="213"/>
        <v>-5.95738726587775+0.478975193404512i</v>
      </c>
      <c r="E526" t="str">
        <f t="shared" si="214"/>
        <v>2870</v>
      </c>
      <c r="F526" t="str">
        <f t="shared" si="215"/>
        <v>0.777000777000777</v>
      </c>
      <c r="G526" t="str">
        <f t="shared" si="210"/>
        <v>0.777000777000777</v>
      </c>
      <c r="H526" t="str">
        <f t="shared" si="216"/>
        <v>4.38523596517453+4.21123449711056i</v>
      </c>
      <c r="I526" t="str">
        <f t="shared" si="217"/>
        <v>153.9380400259i</v>
      </c>
      <c r="J526" t="str">
        <f t="shared" si="211"/>
        <v>-31.0761511380723+33.6767171403861i</v>
      </c>
      <c r="K526" t="str">
        <f t="shared" si="218"/>
        <v>2.46881046997776-2.27816526701405i</v>
      </c>
      <c r="L526" t="str">
        <f t="shared" si="219"/>
        <v>0.151336062866882-0.122194156131427i</v>
      </c>
      <c r="M526" t="str">
        <f t="shared" si="220"/>
        <v>2.62014653284464-2.40035942314548i</v>
      </c>
      <c r="N526" t="str">
        <f t="shared" si="221"/>
        <v>-0.401633554703548i</v>
      </c>
      <c r="O526" t="str">
        <f t="shared" si="222"/>
        <v>0.920423629195276-0.390922425576989i</v>
      </c>
      <c r="P526" t="str">
        <f t="shared" si="223"/>
        <v>0.079576370804724+0.390922425576989i</v>
      </c>
      <c r="Q526" t="str">
        <f t="shared" si="224"/>
        <v>-0.079576370804724+0.010711129126559i</v>
      </c>
      <c r="R526" t="str">
        <f t="shared" si="225"/>
        <v>-0.332733973722314-4.95733065161227i</v>
      </c>
      <c r="S526" t="str">
        <f t="shared" si="226"/>
        <v>0.0415027628157729i</v>
      </c>
      <c r="T526" t="str">
        <f t="shared" si="227"/>
        <v>0.205742918233225-0.0138093791921468i</v>
      </c>
      <c r="U526" t="str">
        <f t="shared" si="228"/>
        <v>0.0000333333333333334-0.00287948587154247i</v>
      </c>
      <c r="V526" t="str">
        <f t="shared" si="229"/>
        <v>6.66666666666667E-06-0.0287948587154247i</v>
      </c>
      <c r="W526" t="str">
        <f t="shared" si="230"/>
        <v>0.000027603270623551-0.00261774227166949i</v>
      </c>
      <c r="X526" t="str">
        <f t="shared" si="231"/>
        <v>0.000141426185126957-0.00261037107029933i</v>
      </c>
      <c r="Y526" t="str">
        <f t="shared" si="232"/>
        <v>0.009+0.24630086404144i</v>
      </c>
      <c r="Z526" t="str">
        <f t="shared" si="233"/>
        <v>-0.128100451131271-0.0117695811800139i</v>
      </c>
      <c r="AA526" t="str">
        <f t="shared" si="234"/>
        <v>1.84462175957052-49.1735946702053i</v>
      </c>
      <c r="AB526" t="str">
        <f t="shared" si="235"/>
        <v>0.970372588177743-0.0651310049594085i</v>
      </c>
      <c r="AC526" t="str">
        <f t="shared" si="236"/>
        <v>3.38618055098814-2.49989576281959i</v>
      </c>
      <c r="AD526" t="str">
        <f t="shared" si="237"/>
        <v>0.194667892648058+0.124481972736357i</v>
      </c>
      <c r="AE526" t="str">
        <f t="shared" si="238"/>
        <v>-0.0234719441854212-0.0182373564309015i</v>
      </c>
      <c r="AF526" t="str">
        <f t="shared" si="239"/>
        <v>-10.3426232310523-3.73225930370605i</v>
      </c>
      <c r="AG526" t="str">
        <f t="shared" si="240"/>
        <v>1.02345873922035-0.0338212903719175i</v>
      </c>
      <c r="AH526" t="str">
        <f t="shared" si="241"/>
        <v>0.161595333291378+0.275234203639622i</v>
      </c>
      <c r="AI526">
        <f t="shared" si="242"/>
        <v>-9.9196683075696832</v>
      </c>
      <c r="AJ526">
        <f t="shared" si="243"/>
        <v>59.581979388700802</v>
      </c>
      <c r="AK526"/>
      <c r="AL526"/>
      <c r="AM526"/>
      <c r="AN526"/>
    </row>
    <row r="527" spans="1:40" x14ac:dyDescent="0.25">
      <c r="A527"/>
      <c r="B527">
        <f t="shared" si="209"/>
        <v>39300</v>
      </c>
      <c r="C527" s="237" t="str">
        <f t="shared" si="212"/>
        <v>-0.0000494831528717685+0.0623160558975665i</v>
      </c>
      <c r="D527" s="208" t="str">
        <f t="shared" si="213"/>
        <v>-5.95738532784464+0.47775642854801i</v>
      </c>
      <c r="E527" t="str">
        <f t="shared" si="214"/>
        <v>2870</v>
      </c>
      <c r="F527" t="str">
        <f t="shared" si="215"/>
        <v>0.777000777000777</v>
      </c>
      <c r="G527" t="str">
        <f t="shared" si="210"/>
        <v>0.777000777000777</v>
      </c>
      <c r="H527" t="str">
        <f t="shared" si="216"/>
        <v>4.3958900158049+4.21250393497433i</v>
      </c>
      <c r="I527" t="str">
        <f t="shared" si="217"/>
        <v>154.330739107599i</v>
      </c>
      <c r="J527" t="str">
        <f t="shared" si="211"/>
        <v>-31.2400137125424+33.7626271330911i</v>
      </c>
      <c r="K527" t="str">
        <f t="shared" si="218"/>
        <v>2.46265222449973-2.27865233825929i</v>
      </c>
      <c r="L527" t="str">
        <f t="shared" si="219"/>
        <v>0.151031565403165-0.12225938656259i</v>
      </c>
      <c r="M527" t="str">
        <f t="shared" si="220"/>
        <v>2.6136837899029-2.40091172482188i</v>
      </c>
      <c r="N527" t="str">
        <f t="shared" si="221"/>
        <v>-0.4026581300982i</v>
      </c>
      <c r="O527" t="str">
        <f t="shared" si="222"/>
        <v>0.920022616657397-0.391865263628809i</v>
      </c>
      <c r="P527" t="str">
        <f t="shared" si="223"/>
        <v>0.079977383342603+0.391865263628809i</v>
      </c>
      <c r="Q527" t="str">
        <f t="shared" si="224"/>
        <v>-0.079977383342603+0.010792866469391i</v>
      </c>
      <c r="R527" t="str">
        <f t="shared" si="225"/>
        <v>-0.332730901996882-4.94460267761282i</v>
      </c>
      <c r="S527" t="str">
        <f t="shared" si="226"/>
        <v>0.0416086372107111i</v>
      </c>
      <c r="T527" t="str">
        <f t="shared" si="227"/>
        <v>0.205738178963903-0.0138444793899809i</v>
      </c>
      <c r="U527" t="str">
        <f t="shared" si="228"/>
        <v>0.0000333333333333333-0.00287215893548257i</v>
      </c>
      <c r="V527" t="str">
        <f t="shared" si="229"/>
        <v>6.66666666666667E-06-0.0287215893548257i</v>
      </c>
      <c r="W527" t="str">
        <f t="shared" si="230"/>
        <v>0.0000276032704439266-0.00261108149173376i</v>
      </c>
      <c r="X527" t="str">
        <f t="shared" si="231"/>
        <v>0.000140848710855642-0.00260375416519308i</v>
      </c>
      <c r="Y527" t="str">
        <f t="shared" si="232"/>
        <v>0.009+0.246929182572158i</v>
      </c>
      <c r="Z527" t="str">
        <f t="shared" si="233"/>
        <v>-0.12744572571141-0.0116858349393137i</v>
      </c>
      <c r="AA527" t="str">
        <f t="shared" si="234"/>
        <v>1.83494466119491-49.0461722571879i</v>
      </c>
      <c r="AB527" t="str">
        <f t="shared" si="235"/>
        <v>0.970350235733841-0.0652965526735671i</v>
      </c>
      <c r="AC527" t="str">
        <f t="shared" si="236"/>
        <v>3.37941742276158-2.5003897994165i</v>
      </c>
      <c r="AD527" t="str">
        <f t="shared" si="237"/>
        <v>0.194794319529458+0.124804107957019i</v>
      </c>
      <c r="AE527" t="str">
        <f t="shared" si="238"/>
        <v>-0.023367263211558-0.0181820843754846i</v>
      </c>
      <c r="AF527" t="str">
        <f t="shared" si="239"/>
        <v>-10.3532753436495-3.73474750642632i</v>
      </c>
      <c r="AG527" t="str">
        <f t="shared" si="240"/>
        <v>1.02345253407758-0.0337561637699567i</v>
      </c>
      <c r="AH527" t="str">
        <f t="shared" si="241"/>
        <v>0.160980377879527+0.274511054022548i</v>
      </c>
      <c r="AI527">
        <f t="shared" si="242"/>
        <v>-9.9451489794634309</v>
      </c>
      <c r="AJ527">
        <f t="shared" si="243"/>
        <v>59.61153825942985</v>
      </c>
      <c r="AK527"/>
      <c r="AL527"/>
      <c r="AM527"/>
      <c r="AN527"/>
    </row>
    <row r="528" spans="1:40" x14ac:dyDescent="0.25">
      <c r="A528"/>
      <c r="B528">
        <f t="shared" si="209"/>
        <v>39400</v>
      </c>
      <c r="C528" s="237" t="str">
        <f t="shared" si="212"/>
        <v>-0.0000492322882728406+0.0621578935178442i</v>
      </c>
      <c r="D528" s="208" t="str">
        <f t="shared" si="213"/>
        <v>-5.95738340454939+0.476543850303472i</v>
      </c>
      <c r="E528" t="str">
        <f t="shared" si="214"/>
        <v>2870</v>
      </c>
      <c r="F528" t="str">
        <f t="shared" si="215"/>
        <v>0.777000777000777</v>
      </c>
      <c r="G528" t="str">
        <f t="shared" si="210"/>
        <v>0.777000777000777</v>
      </c>
      <c r="H528" t="str">
        <f t="shared" si="216"/>
        <v>4.40652333049772+4.21374366175743i</v>
      </c>
      <c r="I528" t="str">
        <f t="shared" si="217"/>
        <v>154.723438189297i</v>
      </c>
      <c r="J528" t="str">
        <f t="shared" si="211"/>
        <v>-31.4042937712788+33.8485371257962i</v>
      </c>
      <c r="K528" t="str">
        <f t="shared" si="218"/>
        <v>2.45650899221754-2.27912153948287i</v>
      </c>
      <c r="L528" t="str">
        <f t="shared" si="219"/>
        <v>0.150727519695568-0.122323729220107i</v>
      </c>
      <c r="M528" t="str">
        <f t="shared" si="220"/>
        <v>2.60723651191311-2.40144526870298i</v>
      </c>
      <c r="N528" t="str">
        <f t="shared" si="221"/>
        <v>-0.403682705492852i</v>
      </c>
      <c r="O528" t="str">
        <f t="shared" si="222"/>
        <v>0.919620638321501-0.392807690318246i</v>
      </c>
      <c r="P528" t="str">
        <f t="shared" si="223"/>
        <v>0.080379361678499+0.392807690318246i</v>
      </c>
      <c r="Q528" t="str">
        <f t="shared" si="224"/>
        <v>-0.080379361678499+0.010875015174606i</v>
      </c>
      <c r="R528" t="str">
        <f t="shared" si="225"/>
        <v>-0.332727822344362-4.93193902211961i</v>
      </c>
      <c r="S528" t="str">
        <f t="shared" si="226"/>
        <v>0.0417145116056492i</v>
      </c>
      <c r="T528" t="str">
        <f t="shared" si="227"/>
        <v>0.205733427576563-0.0138795786067063i</v>
      </c>
      <c r="U528" t="str">
        <f t="shared" si="228"/>
        <v>0.0000333333333333334-0.00286486919199149i</v>
      </c>
      <c r="V528" t="str">
        <f t="shared" si="229"/>
        <v>6.66666666666667E-06-0.0286486919199149i</v>
      </c>
      <c r="W528" t="str">
        <f t="shared" si="230"/>
        <v>0.0000276032702638447-0.00260445452322424i</v>
      </c>
      <c r="X528" t="str">
        <f t="shared" si="231"/>
        <v>0.000140275616996916-0.00259717065874423i</v>
      </c>
      <c r="Y528" t="str">
        <f t="shared" si="232"/>
        <v>0.009+0.247557501102876i</v>
      </c>
      <c r="Z528" t="str">
        <f t="shared" si="233"/>
        <v>-0.126796015733328-0.0116029315022128i</v>
      </c>
      <c r="AA528" t="str">
        <f t="shared" si="234"/>
        <v>1.82534423987957-48.9194141305448i</v>
      </c>
      <c r="AB528" t="str">
        <f t="shared" si="235"/>
        <v>0.970327826136125-0.0654620957603927i</v>
      </c>
      <c r="AC528" t="str">
        <f t="shared" si="236"/>
        <v>3.3726704966842-2.50086433337829i</v>
      </c>
      <c r="AD528" t="str">
        <f t="shared" si="237"/>
        <v>0.194921054778088+0.125126073944519i</v>
      </c>
      <c r="AE528" t="str">
        <f t="shared" si="238"/>
        <v>-0.0232633838632803-0.018127143287448i</v>
      </c>
      <c r="AF528" t="str">
        <f t="shared" si="239"/>
        <v>-10.3639067350471-3.73719981145396i</v>
      </c>
      <c r="AG528" t="str">
        <f t="shared" si="240"/>
        <v>1.0234463499609-0.033691432828089i</v>
      </c>
      <c r="AH528" t="str">
        <f t="shared" si="241"/>
        <v>0.160370254941336+0.273791625593528i</v>
      </c>
      <c r="AI528">
        <f t="shared" si="242"/>
        <v>-9.9705475315611327</v>
      </c>
      <c r="AJ528">
        <f t="shared" si="243"/>
        <v>59.640857967561615</v>
      </c>
      <c r="AK528"/>
      <c r="AL528"/>
      <c r="AM528"/>
      <c r="AN528"/>
    </row>
    <row r="529" spans="1:40" x14ac:dyDescent="0.25">
      <c r="A529"/>
      <c r="B529">
        <f t="shared" si="209"/>
        <v>39500</v>
      </c>
      <c r="C529" s="237" t="str">
        <f t="shared" si="212"/>
        <v>-0.0000489833265602834+0.062000531958794i</v>
      </c>
      <c r="D529" s="208" t="str">
        <f t="shared" si="213"/>
        <v>-5.95738149584292+0.475337411684087i</v>
      </c>
      <c r="E529" t="str">
        <f t="shared" si="214"/>
        <v>2870</v>
      </c>
      <c r="F529" t="str">
        <f t="shared" si="215"/>
        <v>0.777000777000777</v>
      </c>
      <c r="G529" t="str">
        <f t="shared" si="210"/>
        <v>0.777000777000777</v>
      </c>
      <c r="H529" t="str">
        <f t="shared" si="216"/>
        <v>4.41713586702434+4.21495385584972i</v>
      </c>
      <c r="I529" t="str">
        <f t="shared" si="217"/>
        <v>155.116137270996i</v>
      </c>
      <c r="J529" t="str">
        <f t="shared" si="211"/>
        <v>-31.5689913142813+33.9344471185013i</v>
      </c>
      <c r="K529" t="str">
        <f t="shared" si="218"/>
        <v>2.45038077850072-2.27957300270839i</v>
      </c>
      <c r="L529" t="str">
        <f t="shared" si="219"/>
        <v>0.150423927678308-0.122387188469252i</v>
      </c>
      <c r="M529" t="str">
        <f t="shared" si="220"/>
        <v>2.60080470617903-2.40196019117764i</v>
      </c>
      <c r="N529" t="str">
        <f t="shared" si="221"/>
        <v>-0.404707280887504i</v>
      </c>
      <c r="O529" t="str">
        <f t="shared" si="222"/>
        <v>0.919217694609565-0.393749704655985i</v>
      </c>
      <c r="P529" t="str">
        <f t="shared" si="223"/>
        <v>0.080782305390435+0.393749704655985i</v>
      </c>
      <c r="Q529" t="str">
        <f t="shared" si="224"/>
        <v>-0.080782305390435+0.010957576231519i</v>
      </c>
      <c r="R529" t="str">
        <f t="shared" si="225"/>
        <v>-0.332724734764112-4.91933919662966i</v>
      </c>
      <c r="S529" t="str">
        <f t="shared" si="226"/>
        <v>0.0418203860005875i</v>
      </c>
      <c r="T529" t="str">
        <f t="shared" si="227"/>
        <v>0.205728664070872-0.0139146768397783i</v>
      </c>
      <c r="U529" t="str">
        <f t="shared" si="228"/>
        <v>0.0000333333333333333-0.00285761635859405i</v>
      </c>
      <c r="V529" t="str">
        <f t="shared" si="229"/>
        <v>6.66666666666667E-06-0.0285761635859405i</v>
      </c>
      <c r="W529" t="str">
        <f t="shared" si="230"/>
        <v>0.0000276032700833051-0.0025978611093453i</v>
      </c>
      <c r="X529" t="str">
        <f t="shared" si="231"/>
        <v>0.000139706859386788-0.00259062029920344i</v>
      </c>
      <c r="Y529" t="str">
        <f t="shared" si="232"/>
        <v>0.009+0.248185819633594i</v>
      </c>
      <c r="Z529" t="str">
        <f t="shared" si="233"/>
        <v>-0.126151270016831-0.0115208601316436i</v>
      </c>
      <c r="AA529" t="str">
        <f t="shared" si="234"/>
        <v>1.81581968064319-48.7933150683999i</v>
      </c>
      <c r="AB529" t="str">
        <f t="shared" si="235"/>
        <v>0.970305359383024-0.0656276342078835i</v>
      </c>
      <c r="AC529" t="str">
        <f t="shared" si="236"/>
        <v>3.3659397803056-2.5013195064276i</v>
      </c>
      <c r="AD529" t="str">
        <f t="shared" si="237"/>
        <v>0.195048098282762+0.125447870811301i</v>
      </c>
      <c r="AE529" t="str">
        <f t="shared" si="238"/>
        <v>-0.0231602979393085-0.0180725300830117i</v>
      </c>
      <c r="AF529" t="str">
        <f t="shared" si="239"/>
        <v>-10.3745173628673-3.73961644416563i</v>
      </c>
      <c r="AG529" t="str">
        <f t="shared" si="240"/>
        <v>1.0234401865717-0.0336270944130465i</v>
      </c>
      <c r="AH529" t="str">
        <f t="shared" si="241"/>
        <v>0.159764914338535+0.273075888252249i</v>
      </c>
      <c r="AI529">
        <f t="shared" si="242"/>
        <v>-9.9958645069441108</v>
      </c>
      <c r="AJ529">
        <f t="shared" si="243"/>
        <v>59.669939903051279</v>
      </c>
      <c r="AK529"/>
      <c r="AL529"/>
      <c r="AM529"/>
      <c r="AN529"/>
    </row>
    <row r="530" spans="1:40" x14ac:dyDescent="0.25">
      <c r="A530"/>
      <c r="B530">
        <f t="shared" ref="B530:B593" si="244">B529+100</f>
        <v>39600</v>
      </c>
      <c r="C530" s="237" t="str">
        <f t="shared" si="212"/>
        <v>-0.0000487362485373327+0.0618439651536085i</v>
      </c>
      <c r="D530" s="208" t="str">
        <f t="shared" si="213"/>
        <v>-5.95737960157808+0.474137066177665i</v>
      </c>
      <c r="E530" t="str">
        <f t="shared" si="214"/>
        <v>2870</v>
      </c>
      <c r="F530" t="str">
        <f t="shared" si="215"/>
        <v>0.777000777000777</v>
      </c>
      <c r="G530" t="str">
        <f t="shared" si="210"/>
        <v>0.777000777000777</v>
      </c>
      <c r="H530" t="str">
        <f t="shared" si="216"/>
        <v>4.42772758424177+4.21613469505124i</v>
      </c>
      <c r="I530" t="str">
        <f t="shared" si="217"/>
        <v>155.508836352695i</v>
      </c>
      <c r="J530" t="str">
        <f t="shared" si="211"/>
        <v>-31.73410634155+34.0203571112064i</v>
      </c>
      <c r="K530" t="str">
        <f t="shared" si="218"/>
        <v>2.44426758808456-2.28000685924395i</v>
      </c>
      <c r="L530" t="str">
        <f t="shared" si="219"/>
        <v>0.150120791256202-0.122449768667247i</v>
      </c>
      <c r="M530" t="str">
        <f t="shared" si="220"/>
        <v>2.59438837934076-2.4024566279112i</v>
      </c>
      <c r="N530" t="str">
        <f t="shared" si="221"/>
        <v>-0.405731856282155i</v>
      </c>
      <c r="O530" t="str">
        <f t="shared" si="222"/>
        <v>0.918813785944584-0.394691305653141i</v>
      </c>
      <c r="P530" t="str">
        <f t="shared" si="223"/>
        <v>0.081186214055416+0.394691305653141i</v>
      </c>
      <c r="Q530" t="str">
        <f t="shared" si="224"/>
        <v>-0.081186214055416+0.011040550629014i</v>
      </c>
      <c r="R530" t="str">
        <f t="shared" si="225"/>
        <v>-0.332721639255307-4.90680271757459i</v>
      </c>
      <c r="S530" t="str">
        <f t="shared" si="226"/>
        <v>0.0419262603955258i</v>
      </c>
      <c r="T530" t="str">
        <f t="shared" si="227"/>
        <v>0.205723888446506-0.0139497740866442i</v>
      </c>
      <c r="U530" t="str">
        <f t="shared" si="228"/>
        <v>0.0000333333333333332-0.00285040015566831i</v>
      </c>
      <c r="V530" t="str">
        <f t="shared" si="229"/>
        <v>6.66666666666667E-06-0.0285040015566831i</v>
      </c>
      <c r="W530" t="str">
        <f t="shared" si="230"/>
        <v>0.0000276032699023077-0.00259130099589516i</v>
      </c>
      <c r="X530" t="str">
        <f t="shared" si="231"/>
        <v>0.000139142394416097-0.00258410283734023i</v>
      </c>
      <c r="Y530" t="str">
        <f t="shared" si="232"/>
        <v>0.009+0.248814138164312i</v>
      </c>
      <c r="Z530" t="str">
        <f t="shared" si="233"/>
        <v>-0.125511438033883-0.0114396102553952i</v>
      </c>
      <c r="AA530" t="str">
        <f t="shared" si="234"/>
        <v>1.80637017938764-48.6678699038504i</v>
      </c>
      <c r="AB530" t="str">
        <f t="shared" si="235"/>
        <v>0.970282835473011-0.0657931680039997i</v>
      </c>
      <c r="AC530" t="str">
        <f t="shared" si="236"/>
        <v>3.3592252804825-2.5017554595402i</v>
      </c>
      <c r="AD530" t="str">
        <f t="shared" si="237"/>
        <v>0.195175449932233+0.125769498665923i</v>
      </c>
      <c r="AE530" t="str">
        <f t="shared" si="238"/>
        <v>-0.0230579973431501-0.0180182417170067i</v>
      </c>
      <c r="AF530" t="str">
        <f t="shared" si="239"/>
        <v>-10.3851071858198-3.74199762887358i</v>
      </c>
      <c r="AG530" t="str">
        <f t="shared" si="240"/>
        <v>1.02343404361546-0.0335631454245758i</v>
      </c>
      <c r="AH530" t="str">
        <f t="shared" si="241"/>
        <v>0.159164306576879+0.272363812228765i</v>
      </c>
      <c r="AI530">
        <f t="shared" si="242"/>
        <v>-10.02110044363129</v>
      </c>
      <c r="AJ530">
        <f t="shared" si="243"/>
        <v>59.698785446721523</v>
      </c>
      <c r="AK530"/>
      <c r="AL530"/>
      <c r="AM530"/>
      <c r="AN530"/>
    </row>
    <row r="531" spans="1:40" x14ac:dyDescent="0.25">
      <c r="A531"/>
      <c r="B531">
        <f t="shared" si="244"/>
        <v>39700</v>
      </c>
      <c r="C531" s="237" t="str">
        <f t="shared" si="212"/>
        <v>-0.0000484910352486908+0.0616881870966054i</v>
      </c>
      <c r="D531" s="208" t="str">
        <f t="shared" si="213"/>
        <v>-5.95737772160953+0.472942767740642i</v>
      </c>
      <c r="E531" t="str">
        <f t="shared" si="214"/>
        <v>2870</v>
      </c>
      <c r="F531" t="str">
        <f t="shared" si="215"/>
        <v>0.777000777000777</v>
      </c>
      <c r="G531" t="str">
        <f t="shared" si="210"/>
        <v>0.777000777000777</v>
      </c>
      <c r="H531" t="str">
        <f t="shared" si="216"/>
        <v>4.43829844208287+4.21728635656866i</v>
      </c>
      <c r="I531" t="str">
        <f t="shared" si="217"/>
        <v>155.901535434393i</v>
      </c>
      <c r="J531" t="str">
        <f t="shared" si="211"/>
        <v>-31.8996388530848+34.1062671039114i</v>
      </c>
      <c r="K531" t="str">
        <f t="shared" si="218"/>
        <v>2.43816942507798-2.28042323968375i</v>
      </c>
      <c r="L531" t="str">
        <f t="shared" si="219"/>
        <v>0.14981811230486-0.12251147416313i</v>
      </c>
      <c r="M531" t="str">
        <f t="shared" si="220"/>
        <v>2.58798753738284-2.40293471384688i</v>
      </c>
      <c r="N531" t="str">
        <f t="shared" si="221"/>
        <v>-0.406756431676807i</v>
      </c>
      <c r="O531" t="str">
        <f t="shared" si="222"/>
        <v>0.918408912750559-0.395632492321265i</v>
      </c>
      <c r="P531" t="str">
        <f t="shared" si="223"/>
        <v>0.081591087249441+0.395632492321265i</v>
      </c>
      <c r="Q531" t="str">
        <f t="shared" si="224"/>
        <v>-0.081591087249441+0.011123939355542i</v>
      </c>
      <c r="R531" t="str">
        <f t="shared" si="225"/>
        <v>-0.33271853581717-4.89432910625781i</v>
      </c>
      <c r="S531" t="str">
        <f t="shared" si="226"/>
        <v>0.0420321347904639i</v>
      </c>
      <c r="T531" t="str">
        <f t="shared" si="227"/>
        <v>0.205719100703119-0.0139848703447531i</v>
      </c>
      <c r="U531" t="str">
        <f t="shared" si="228"/>
        <v>0.0000333333333333333-0.00284322030640969i</v>
      </c>
      <c r="V531" t="str">
        <f t="shared" si="229"/>
        <v>6.66666666666667E-06-0.0284322030640969i</v>
      </c>
      <c r="W531" t="str">
        <f t="shared" si="230"/>
        <v>0.0000276032697208529-0.00258477393123332i</v>
      </c>
      <c r="X531" t="str">
        <f t="shared" si="231"/>
        <v>0.000138582179022191-0.00257761802641181i</v>
      </c>
      <c r="Y531" t="str">
        <f t="shared" si="232"/>
        <v>0.009+0.24944245669503i</v>
      </c>
      <c r="Z531" t="str">
        <f t="shared" si="233"/>
        <v>-0.124876469898664-0.011359171463157i</v>
      </c>
      <c r="AA531" t="str">
        <f t="shared" si="234"/>
        <v>1.79699494272283-48.5430735242411i</v>
      </c>
      <c r="AB531" t="str">
        <f t="shared" si="235"/>
        <v>0.970260254404453-0.0659586971367103i</v>
      </c>
      <c r="AC531" t="str">
        <f t="shared" si="236"/>
        <v>3.35252700338671-2.50217233294618i</v>
      </c>
      <c r="AD531" t="str">
        <f t="shared" si="237"/>
        <v>0.195303109615184+0.126090957613086i</v>
      </c>
      <c r="AE531" t="str">
        <f t="shared" si="238"/>
        <v>-0.0229564740814952-0.0179642751822708i</v>
      </c>
      <c r="AF531" t="str">
        <f t="shared" si="239"/>
        <v>-10.3956761636924-3.74434358882802i</v>
      </c>
      <c r="AG531" t="str">
        <f t="shared" si="240"/>
        <v>1.02342792080168-0.0334995827950006i</v>
      </c>
      <c r="AH531" t="str">
        <f t="shared" si="241"/>
        <v>0.158568382796276+0.271655368078936i</v>
      </c>
      <c r="AI531">
        <f t="shared" si="242"/>
        <v>-10.046255874637504</v>
      </c>
      <c r="AJ531">
        <f t="shared" si="243"/>
        <v>59.72739597031773</v>
      </c>
      <c r="AK531"/>
      <c r="AL531"/>
      <c r="AM531"/>
      <c r="AN531"/>
    </row>
    <row r="532" spans="1:40" x14ac:dyDescent="0.25">
      <c r="A532"/>
      <c r="B532">
        <f t="shared" si="244"/>
        <v>39800</v>
      </c>
      <c r="C532" s="237" t="str">
        <f t="shared" si="212"/>
        <v>-0.0000482476679768925+0.0615331918424614i</v>
      </c>
      <c r="D532" s="208" t="str">
        <f t="shared" si="213"/>
        <v>-5.95737585579378+0.471754470792204i</v>
      </c>
      <c r="E532" t="str">
        <f t="shared" si="214"/>
        <v>2870</v>
      </c>
      <c r="F532" t="str">
        <f t="shared" si="215"/>
        <v>0.777000777000777</v>
      </c>
      <c r="G532" t="str">
        <f t="shared" si="210"/>
        <v>0.777000777000777</v>
      </c>
      <c r="H532" t="str">
        <f t="shared" si="216"/>
        <v>4.44884840154665+4.21840901701188i</v>
      </c>
      <c r="I532" t="str">
        <f t="shared" si="217"/>
        <v>156.294234516092i</v>
      </c>
      <c r="J532" t="str">
        <f t="shared" si="211"/>
        <v>-32.0655888488858+34.1921770966164i</v>
      </c>
      <c r="K532" t="str">
        <f t="shared" si="218"/>
        <v>2.43208629297121-2.28082227390964i</v>
      </c>
      <c r="L532" t="str">
        <f t="shared" si="219"/>
        <v>0.149515892670887-0.122572309297612i</v>
      </c>
      <c r="M532" t="str">
        <f t="shared" si="220"/>
        <v>2.5816021856421-2.40339458320725i</v>
      </c>
      <c r="N532" t="str">
        <f t="shared" si="221"/>
        <v>-0.407781007071459i</v>
      </c>
      <c r="O532" t="str">
        <f t="shared" si="222"/>
        <v>0.91800307545251-0.396573263672342i</v>
      </c>
      <c r="P532" t="str">
        <f t="shared" si="223"/>
        <v>0.08199692454749+0.396573263672342i</v>
      </c>
      <c r="Q532" t="str">
        <f t="shared" si="224"/>
        <v>-0.08199692454749+0.011207743399117i</v>
      </c>
      <c r="R532" t="str">
        <f t="shared" si="225"/>
        <v>-0.332715424448946-4.88191788879413i</v>
      </c>
      <c r="S532" t="str">
        <f t="shared" si="226"/>
        <v>0.0421380091854022i</v>
      </c>
      <c r="T532" t="str">
        <f t="shared" si="227"/>
        <v>0.205714300840386-0.0140199656115547i</v>
      </c>
      <c r="U532" t="str">
        <f t="shared" si="228"/>
        <v>0.0000333333333333332-0.0028360765367956i</v>
      </c>
      <c r="V532" t="str">
        <f t="shared" si="229"/>
        <v>6.66666666666667E-06-0.028360765367956i</v>
      </c>
      <c r="W532" t="str">
        <f t="shared" si="230"/>
        <v>0.0000276032695389403-0.00257827966624832i</v>
      </c>
      <c r="X532" t="str">
        <f t="shared" si="231"/>
        <v>0.000138026170680727-0.0025711656221321i</v>
      </c>
      <c r="Y532" t="str">
        <f t="shared" si="232"/>
        <v>0.009+0.250070775225747i</v>
      </c>
      <c r="Z532" t="str">
        <f t="shared" si="233"/>
        <v>-0.124246316357773-0.0112795335036195i</v>
      </c>
      <c r="AA532" t="str">
        <f t="shared" si="234"/>
        <v>1.78769318779496-48.4189208704503i</v>
      </c>
      <c r="AB532" t="str">
        <f t="shared" si="235"/>
        <v>0.970237616175817-0.0661242215939869i</v>
      </c>
      <c r="AC532" t="str">
        <f t="shared" si="236"/>
        <v>3.34584495451389-2.50257026613179i</v>
      </c>
      <c r="AD532" t="str">
        <f t="shared" si="237"/>
        <v>0.195431077220232+0.126412247753698i</v>
      </c>
      <c r="AE532" t="str">
        <f t="shared" si="238"/>
        <v>-0.0228557202626396-0.0179106275090572i</v>
      </c>
      <c r="AF532" t="str">
        <f t="shared" si="239"/>
        <v>-10.4062242573404-3.74665454621968i</v>
      </c>
      <c r="AG532" t="str">
        <f t="shared" si="240"/>
        <v>1.02342181784383-0.0334364034887923i</v>
      </c>
      <c r="AH532" t="str">
        <f t="shared" si="241"/>
        <v>0.157977094761049+0.270950526679914i</v>
      </c>
      <c r="AI532">
        <f t="shared" si="242"/>
        <v>-10.071331328032285</v>
      </c>
      <c r="AJ532">
        <f t="shared" si="243"/>
        <v>59.755772836567338</v>
      </c>
      <c r="AK532"/>
      <c r="AL532"/>
      <c r="AM532"/>
      <c r="AN532"/>
    </row>
    <row r="533" spans="1:40" x14ac:dyDescent="0.25">
      <c r="A533"/>
      <c r="B533">
        <f t="shared" si="244"/>
        <v>39900</v>
      </c>
      <c r="C533" s="237" t="str">
        <f t="shared" si="212"/>
        <v>-0.0000480061282387322+0.0613789735054549i</v>
      </c>
      <c r="D533" s="208" t="str">
        <f t="shared" si="213"/>
        <v>-5.95737400398913+0.470572130208488i</v>
      </c>
      <c r="E533" t="str">
        <f t="shared" si="214"/>
        <v>2870</v>
      </c>
      <c r="F533" t="str">
        <f t="shared" si="215"/>
        <v>0.777000777000777</v>
      </c>
      <c r="G533" t="str">
        <f t="shared" si="210"/>
        <v>0.777000777000777</v>
      </c>
      <c r="H533" t="str">
        <f t="shared" si="216"/>
        <v>4.45937742468845+4.21950285239079i</v>
      </c>
      <c r="I533" t="str">
        <f t="shared" si="217"/>
        <v>156.686933597791i</v>
      </c>
      <c r="J533" t="str">
        <f t="shared" si="211"/>
        <v>-32.231956328953+34.2780870893215i</v>
      </c>
      <c r="K533" t="str">
        <f t="shared" si="218"/>
        <v>2.42601819464337-2.28120409109265i</v>
      </c>
      <c r="L533" t="str">
        <f t="shared" si="219"/>
        <v>0.149214134172078-0.122632278402942i</v>
      </c>
      <c r="M533" t="str">
        <f t="shared" si="220"/>
        <v>2.57523232881545-2.40383636949559i</v>
      </c>
      <c r="N533" t="str">
        <f t="shared" si="221"/>
        <v>-0.408805582466111i</v>
      </c>
      <c r="O533" t="str">
        <f t="shared" si="222"/>
        <v>0.917596274476467-0.397513618718792i</v>
      </c>
      <c r="P533" t="str">
        <f t="shared" si="223"/>
        <v>0.082403725523533+0.397513618718792i</v>
      </c>
      <c r="Q533" t="str">
        <f t="shared" si="224"/>
        <v>-0.082403725523533+0.011291963747319i</v>
      </c>
      <c r="R533" t="str">
        <f t="shared" si="225"/>
        <v>-0.332712305149794-4.86956859604891i</v>
      </c>
      <c r="S533" t="str">
        <f t="shared" si="226"/>
        <v>0.0422438835803403i</v>
      </c>
      <c r="T533" t="str">
        <f t="shared" si="227"/>
        <v>0.205709488857971-0.0140550598844946i</v>
      </c>
      <c r="U533" t="str">
        <f t="shared" si="228"/>
        <v>0.0000333333333333334-0.0028289685755505i</v>
      </c>
      <c r="V533" t="str">
        <f t="shared" si="229"/>
        <v>6.66666666666667E-06-0.028289685755505i</v>
      </c>
      <c r="W533" t="str">
        <f t="shared" si="230"/>
        <v>0.0000276032693565704-0.00257181795432604i</v>
      </c>
      <c r="X533" t="str">
        <f t="shared" si="231"/>
        <v>0.000137474327397616-0.00256474538264123i</v>
      </c>
      <c r="Y533" t="str">
        <f t="shared" si="232"/>
        <v>0.009+0.250699093756465i</v>
      </c>
      <c r="Z533" t="str">
        <f t="shared" si="233"/>
        <v>-0.123620928780624-0.0112006862816361i</v>
      </c>
      <c r="AA533" t="str">
        <f t="shared" si="234"/>
        <v>1.77846414211784-48.2954069361861i</v>
      </c>
      <c r="AB533" t="str">
        <f t="shared" si="235"/>
        <v>0.970214920785519-0.0662897413637818i</v>
      </c>
      <c r="AC533" t="str">
        <f t="shared" si="236"/>
        <v>3.33917913869127-2.50294939784034i</v>
      </c>
      <c r="AD533" t="str">
        <f t="shared" si="237"/>
        <v>0.195559352635923+0.126733369184921i</v>
      </c>
      <c r="AE533" t="str">
        <f t="shared" si="238"/>
        <v>-0.0227557280949353-0.0178572957644525i</v>
      </c>
      <c r="AF533" t="str">
        <f t="shared" si="239"/>
        <v>-10.4167514286776-3.7489307221823i</v>
      </c>
      <c r="AG533" t="str">
        <f t="shared" si="240"/>
        <v>1.02341573445926-0.0333736045021464i</v>
      </c>
      <c r="AH533" t="str">
        <f t="shared" si="241"/>
        <v>0.157390394850411+0.270249259225742i</v>
      </c>
      <c r="AI533">
        <f t="shared" si="242"/>
        <v>-10.096327326996411</v>
      </c>
      <c r="AJ533">
        <f t="shared" si="243"/>
        <v>59.783917399236159</v>
      </c>
      <c r="AK533"/>
      <c r="AL533"/>
      <c r="AM533"/>
      <c r="AN533"/>
    </row>
    <row r="534" spans="1:40" x14ac:dyDescent="0.25">
      <c r="A534"/>
      <c r="B534">
        <f t="shared" si="244"/>
        <v>40000</v>
      </c>
      <c r="C534" s="237" t="str">
        <f t="shared" si="212"/>
        <v>-0.0000477663977817562+0.0612255262587222i</v>
      </c>
      <c r="D534" s="208" t="str">
        <f t="shared" si="213"/>
        <v>-5.95737216605562+0.46939570131687i</v>
      </c>
      <c r="E534" t="str">
        <f t="shared" si="214"/>
        <v>2870</v>
      </c>
      <c r="F534" t="str">
        <f t="shared" si="215"/>
        <v>0.777000777000777</v>
      </c>
      <c r="G534" t="str">
        <f t="shared" si="210"/>
        <v>0.777000777000777</v>
      </c>
      <c r="H534" t="str">
        <f t="shared" si="216"/>
        <v>4.46988547461032+4.22056803811203i</v>
      </c>
      <c r="I534" t="str">
        <f t="shared" si="217"/>
        <v>157.07963267949i</v>
      </c>
      <c r="J534" t="str">
        <f t="shared" si="211"/>
        <v>-32.3987412932864+34.3639970820266i</v>
      </c>
      <c r="K534" t="str">
        <f t="shared" si="218"/>
        <v>2.41996513237009-2.28156881969472i</v>
      </c>
      <c r="L534" t="str">
        <f t="shared" si="219"/>
        <v>0.148912838597618-0.12269138580277i</v>
      </c>
      <c r="M534" t="str">
        <f t="shared" si="220"/>
        <v>2.56887797096771-2.40426020549749i</v>
      </c>
      <c r="N534" t="str">
        <f t="shared" si="221"/>
        <v>-0.409830157860763i</v>
      </c>
      <c r="O534" t="str">
        <f t="shared" si="222"/>
        <v>0.917188510249469-0.398453556473473i</v>
      </c>
      <c r="P534" t="str">
        <f t="shared" si="223"/>
        <v>0.082811489750531+0.398453556473473i</v>
      </c>
      <c r="Q534" t="str">
        <f t="shared" si="224"/>
        <v>-0.082811489750531+0.01137660138729i</v>
      </c>
      <c r="R534" t="str">
        <f t="shared" si="225"/>
        <v>-0.33270917791897-4.85728076357872i</v>
      </c>
      <c r="S534" t="str">
        <f t="shared" si="226"/>
        <v>0.0423497579752785i</v>
      </c>
      <c r="T534" t="str">
        <f t="shared" si="227"/>
        <v>0.205704664755535-0.0140901531610223i</v>
      </c>
      <c r="U534" t="str">
        <f t="shared" si="228"/>
        <v>0.0000333333333333332-0.00282189615411162i</v>
      </c>
      <c r="V534" t="str">
        <f t="shared" si="229"/>
        <v>6.66666666666667E-06-0.0282189615411162i</v>
      </c>
      <c r="W534" t="str">
        <f t="shared" si="230"/>
        <v>0.0000276032691737424-0.0025653885513185i</v>
      </c>
      <c r="X534" t="str">
        <f t="shared" si="231"/>
        <v>0.000136926607701122-0.00255835706847565i</v>
      </c>
      <c r="Y534" t="str">
        <f t="shared" si="232"/>
        <v>0.009+0.251327412287183i</v>
      </c>
      <c r="Z534" t="str">
        <f t="shared" si="233"/>
        <v>-0.123000259150007-0.0111226198554426i</v>
      </c>
      <c r="AA534" t="str">
        <f t="shared" si="234"/>
        <v>1.76930704340752-48.1725267672952i</v>
      </c>
      <c r="AB534" t="str">
        <f t="shared" si="235"/>
        <v>0.97019216823196-0.0664552564340659i</v>
      </c>
      <c r="AC534" t="str">
        <f t="shared" si="236"/>
        <v>3.33252956008592-2.50330986607391i</v>
      </c>
      <c r="AD534" t="str">
        <f t="shared" si="237"/>
        <v>0.19568793575073+0.12705432200021i</v>
      </c>
      <c r="AE534" t="str">
        <f t="shared" si="238"/>
        <v>-0.0226564898852703-0.0178042770518059i</v>
      </c>
      <c r="AF534" t="str">
        <f t="shared" si="239"/>
        <v>-10.4272576406659-3.75117233679516i</v>
      </c>
      <c r="AG534" t="str">
        <f t="shared" si="240"/>
        <v>1.02340967036917-0.033311182862566i</v>
      </c>
      <c r="AH534" t="str">
        <f t="shared" si="241"/>
        <v>0.156808236049083+0.269551537222975i</v>
      </c>
      <c r="AI534">
        <f t="shared" si="242"/>
        <v>-10.12124438987928</v>
      </c>
      <c r="AJ534">
        <f t="shared" si="243"/>
        <v>59.811831003184089</v>
      </c>
      <c r="AK534"/>
      <c r="AL534"/>
      <c r="AM534"/>
      <c r="AN534"/>
    </row>
    <row r="535" spans="1:40" x14ac:dyDescent="0.25">
      <c r="A535"/>
      <c r="B535">
        <f t="shared" si="244"/>
        <v>40100</v>
      </c>
      <c r="C535" s="237" t="str">
        <f t="shared" si="212"/>
        <v>-0.000047528458580812+0.0610728443335218i</v>
      </c>
      <c r="D535" s="208" t="str">
        <f t="shared" si="213"/>
        <v>-5.95737034185508+0.468225139890334i</v>
      </c>
      <c r="E535" t="str">
        <f t="shared" si="214"/>
        <v>2870</v>
      </c>
      <c r="F535" t="str">
        <f t="shared" si="215"/>
        <v>0.777000777000777</v>
      </c>
      <c r="G535" t="str">
        <f t="shared" si="210"/>
        <v>0.777000777000777</v>
      </c>
      <c r="H535" t="str">
        <f t="shared" si="216"/>
        <v>4.48037251545144+4.2216047489759i</v>
      </c>
      <c r="I535" t="str">
        <f t="shared" si="217"/>
        <v>157.472331761188i</v>
      </c>
      <c r="J535" t="str">
        <f t="shared" si="211"/>
        <v>-32.5659437418859+34.4499070747317i</v>
      </c>
      <c r="K535" t="str">
        <f t="shared" si="218"/>
        <v>2.41392710783105-2.28191658747026i</v>
      </c>
      <c r="L535" t="str">
        <f t="shared" si="219"/>
        <v>0.148612007708277-0.122749635812023i</v>
      </c>
      <c r="M535" t="str">
        <f t="shared" si="220"/>
        <v>2.56253911553933-2.40466622328228i</v>
      </c>
      <c r="N535" t="str">
        <f t="shared" si="221"/>
        <v>-0.410854733255415i</v>
      </c>
      <c r="O535" t="str">
        <f t="shared" si="222"/>
        <v>0.916779783199571-0.399393075949682i</v>
      </c>
      <c r="P535" t="str">
        <f t="shared" si="223"/>
        <v>0.083220216800429+0.399393075949682i</v>
      </c>
      <c r="Q535" t="str">
        <f t="shared" si="224"/>
        <v>-0.083220216800429+0.011461657305733i</v>
      </c>
      <c r="R535" t="str">
        <f t="shared" si="225"/>
        <v>-0.332706042755703-4.84505393157322i</v>
      </c>
      <c r="S535" t="str">
        <f t="shared" si="226"/>
        <v>0.0424556323702166i</v>
      </c>
      <c r="T535" t="str">
        <f t="shared" si="227"/>
        <v>0.205699828532745-0.0141252454385857i</v>
      </c>
      <c r="U535" t="str">
        <f t="shared" si="228"/>
        <v>0.0000333333333333334-0.00281485900659513i</v>
      </c>
      <c r="V535" t="str">
        <f t="shared" si="229"/>
        <v>6.66666666666667E-06-0.0281485900659513i</v>
      </c>
      <c r="W535" t="str">
        <f t="shared" si="230"/>
        <v>0.0000276032689904572-0.00255899121551314i</v>
      </c>
      <c r="X535" t="str">
        <f t="shared" si="231"/>
        <v>0.000136382970634083-0.00255200044253851i</v>
      </c>
      <c r="Y535" t="str">
        <f t="shared" si="232"/>
        <v>0.009+0.251955730817901i</v>
      </c>
      <c r="Z535" t="str">
        <f t="shared" si="233"/>
        <v>-0.122384260052808-0.0110453244339333i</v>
      </c>
      <c r="AA535" t="str">
        <f t="shared" si="234"/>
        <v>1.76022113941989-48.0502754610805i</v>
      </c>
      <c r="AB535" t="str">
        <f t="shared" si="235"/>
        <v>0.97016935851357-0.0666207667928023i</v>
      </c>
      <c r="AC535" t="str">
        <f t="shared" si="236"/>
        <v>3.32589622221291-2.5036518080948i</v>
      </c>
      <c r="AD535" t="str">
        <f t="shared" si="237"/>
        <v>0.195816826453053+0.127375106289366i</v>
      </c>
      <c r="AE535" t="str">
        <f t="shared" si="238"/>
        <v>-0.0225579980375732-0.017751568510169i</v>
      </c>
      <c r="AF535" t="str">
        <f t="shared" si="239"/>
        <v>-10.4377428573065-3.75337960908557i</v>
      </c>
      <c r="AG535" t="str">
        <f t="shared" si="240"/>
        <v>1.0234036252985-0.0332491356284518i</v>
      </c>
      <c r="AH535" t="str">
        <f t="shared" si="241"/>
        <v>0.156230571938105+0.268857332486437i</v>
      </c>
      <c r="AI535">
        <f t="shared" si="242"/>
        <v>-10.146083030253594</v>
      </c>
      <c r="AJ535">
        <f t="shared" si="243"/>
        <v>59.839514984422294</v>
      </c>
      <c r="AK535"/>
      <c r="AL535"/>
      <c r="AM535"/>
      <c r="AN535"/>
    </row>
    <row r="536" spans="1:40" x14ac:dyDescent="0.25">
      <c r="A536"/>
      <c r="B536">
        <f t="shared" si="244"/>
        <v>40200</v>
      </c>
      <c r="C536" s="237" t="str">
        <f t="shared" si="212"/>
        <v>-0.0000472922928346608+0.0609209220185126i</v>
      </c>
      <c r="D536" s="208" t="str">
        <f t="shared" si="213"/>
        <v>-5.95736853125103+0.46706040214193i</v>
      </c>
      <c r="E536" t="str">
        <f t="shared" si="214"/>
        <v>2870</v>
      </c>
      <c r="F536" t="str">
        <f t="shared" si="215"/>
        <v>0.777000777000777</v>
      </c>
      <c r="G536" t="str">
        <f t="shared" si="210"/>
        <v>0.777000777000777</v>
      </c>
      <c r="H536" t="str">
        <f t="shared" si="216"/>
        <v>4.49083851237839+4.22261315917337i</v>
      </c>
      <c r="I536" t="str">
        <f t="shared" si="217"/>
        <v>157.865030842887i</v>
      </c>
      <c r="J536" t="str">
        <f t="shared" si="211"/>
        <v>-32.7335636747516+34.5358170674367i</v>
      </c>
      <c r="K536" t="str">
        <f t="shared" si="218"/>
        <v>2.40790412211739-2.28224752146791i</v>
      </c>
      <c r="L536" t="str">
        <f t="shared" si="219"/>
        <v>0.148311643236608-0.122807032736766i</v>
      </c>
      <c r="M536" t="str">
        <f t="shared" si="220"/>
        <v>2.556215765354-2.40505455420468i</v>
      </c>
      <c r="N536" t="str">
        <f t="shared" si="221"/>
        <v>-0.411879308650067i</v>
      </c>
      <c r="O536" t="str">
        <f t="shared" si="222"/>
        <v>0.916370093755834-0.400332176161153i</v>
      </c>
      <c r="P536" t="str">
        <f t="shared" si="223"/>
        <v>0.083629906244166+0.400332176161153i</v>
      </c>
      <c r="Q536" t="str">
        <f t="shared" si="224"/>
        <v>-0.083629906244166+0.011547132488914i</v>
      </c>
      <c r="R536" t="str">
        <f t="shared" si="225"/>
        <v>-0.332702899659178-4.83288764479702i</v>
      </c>
      <c r="S536" t="str">
        <f t="shared" si="226"/>
        <v>0.0425615067651549i</v>
      </c>
      <c r="T536" t="str">
        <f t="shared" si="227"/>
        <v>0.205694980189262-0.0141603367146308i</v>
      </c>
      <c r="U536" t="str">
        <f t="shared" si="228"/>
        <v>0.0000333333333333333-0.00280785686976281i</v>
      </c>
      <c r="V536" t="str">
        <f t="shared" si="229"/>
        <v>6.66666666666667E-06-0.0280785686976281i</v>
      </c>
      <c r="W536" t="str">
        <f t="shared" si="230"/>
        <v>0.000027603268806714-0.00255262570760247i</v>
      </c>
      <c r="X536" t="str">
        <f t="shared" si="231"/>
        <v>0.000135843375746277-0.0025456752700706i</v>
      </c>
      <c r="Y536" t="str">
        <f t="shared" si="232"/>
        <v>0.009+0.252584049348619i</v>
      </c>
      <c r="Z536" t="str">
        <f t="shared" si="233"/>
        <v>-0.12177288467091-0.0109687903739928i</v>
      </c>
      <c r="AA536" t="str">
        <f t="shared" si="234"/>
        <v>1.75120568779142-47.9286481656329i</v>
      </c>
      <c r="AB536" t="str">
        <f t="shared" si="235"/>
        <v>0.970146491628749-0.0667862724279452i</v>
      </c>
      <c r="AC536" t="str">
        <f t="shared" si="236"/>
        <v>3.3192791279431-2.50397536042696i</v>
      </c>
      <c r="AD536" t="str">
        <f t="shared" si="237"/>
        <v>0.195946024631212+0.127695722138584i</v>
      </c>
      <c r="AE536" t="str">
        <f t="shared" si="238"/>
        <v>-0.0224602450513462-0.0176991673137474i</v>
      </c>
      <c r="AF536" t="str">
        <f t="shared" si="239"/>
        <v>-10.4482070436294-3.75555275703144i</v>
      </c>
      <c r="AG536" t="str">
        <f t="shared" si="240"/>
        <v>1.02339759897592-0.0331874598886988i</v>
      </c>
      <c r="AH536" t="str">
        <f t="shared" si="241"/>
        <v>0.155657356685772+0.268166617134992i</v>
      </c>
      <c r="AI536">
        <f t="shared" si="242"/>
        <v>-10.170843756971182</v>
      </c>
      <c r="AJ536">
        <f t="shared" si="243"/>
        <v>59.866970670171192</v>
      </c>
      <c r="AK536"/>
      <c r="AL536"/>
      <c r="AM536"/>
      <c r="AN536"/>
    </row>
    <row r="537" spans="1:40" x14ac:dyDescent="0.25">
      <c r="A537"/>
      <c r="B537">
        <f t="shared" si="244"/>
        <v>40300</v>
      </c>
      <c r="C537" s="237" t="str">
        <f t="shared" si="212"/>
        <v>-0.0000470578829626496+0.0607697536590422i</v>
      </c>
      <c r="D537" s="208" t="str">
        <f t="shared" si="213"/>
        <v>-5.95736673410868+0.465901444719324i</v>
      </c>
      <c r="E537" t="str">
        <f t="shared" si="214"/>
        <v>2870</v>
      </c>
      <c r="F537" t="str">
        <f t="shared" si="215"/>
        <v>0.777000777000777</v>
      </c>
      <c r="G537" t="str">
        <f t="shared" si="210"/>
        <v>0.777000777000777</v>
      </c>
      <c r="H537" t="str">
        <f t="shared" si="216"/>
        <v>4.50128343157569+4.22359344228315i</v>
      </c>
      <c r="I537" t="str">
        <f t="shared" si="217"/>
        <v>158.257729924586i</v>
      </c>
      <c r="J537" t="str">
        <f t="shared" si="211"/>
        <v>-32.9016010918834+34.6217270601418i</v>
      </c>
      <c r="K537" t="str">
        <f t="shared" si="218"/>
        <v>2.40189617573916-2.28256174803217i</v>
      </c>
      <c r="L537" t="str">
        <f t="shared" si="219"/>
        <v>0.148011746887143-0.122863580874082i</v>
      </c>
      <c r="M537" t="str">
        <f t="shared" si="220"/>
        <v>2.5499079226263-2.40542532890625i</v>
      </c>
      <c r="N537" t="str">
        <f t="shared" si="221"/>
        <v>-0.412903884044719i</v>
      </c>
      <c r="O537" t="str">
        <f t="shared" si="222"/>
        <v>0.915959442348332-0.401270856122061i</v>
      </c>
      <c r="P537" t="str">
        <f t="shared" si="223"/>
        <v>0.084040557651668+0.401270856122061i</v>
      </c>
      <c r="Q537" t="str">
        <f t="shared" si="224"/>
        <v>-0.084040557651668+0.011633027922658i</v>
      </c>
      <c r="R537" t="str">
        <f t="shared" si="225"/>
        <v>-0.332699748628585-4.82078145253332i</v>
      </c>
      <c r="S537" t="str">
        <f t="shared" si="226"/>
        <v>0.042667381160093i</v>
      </c>
      <c r="T537" t="str">
        <f t="shared" si="227"/>
        <v>0.205690119724746-0.014195426986603i</v>
      </c>
      <c r="U537" t="str">
        <f t="shared" si="228"/>
        <v>0.0000333333333333334-0.0028008894829892i</v>
      </c>
      <c r="V537" t="str">
        <f t="shared" si="229"/>
        <v>6.66666666666667E-06-0.028008894829892i</v>
      </c>
      <c r="W537" t="str">
        <f t="shared" si="230"/>
        <v>0.0000276032686225134-0.00254629179065426i</v>
      </c>
      <c r="X537" t="str">
        <f t="shared" si="231"/>
        <v>0.000135307783086909-0.00253938131862162i</v>
      </c>
      <c r="Y537" t="str">
        <f t="shared" si="232"/>
        <v>0.009+0.253212367879337i</v>
      </c>
      <c r="Z537" t="str">
        <f t="shared" si="233"/>
        <v>-0.121166086772234-0.0108930081778801i</v>
      </c>
      <c r="AA537" t="str">
        <f t="shared" si="234"/>
        <v>1.74225995588265-47.8076400791683i</v>
      </c>
      <c r="AB537" t="str">
        <f t="shared" si="235"/>
        <v>0.970123567575894-0.066951773327446i</v>
      </c>
      <c r="AC537" t="str">
        <f t="shared" si="236"/>
        <v>3.31267827951123-2.50428065885748i</v>
      </c>
      <c r="AD537" t="str">
        <f t="shared" si="237"/>
        <v>0.19607553017345+0.128016169630491i</v>
      </c>
      <c r="AE537" t="str">
        <f t="shared" si="238"/>
        <v>-0.0223632235202223-0.0176470706713587i</v>
      </c>
      <c r="AF537" t="str">
        <f t="shared" si="239"/>
        <v>-10.4586501656844-3.75769199756383i</v>
      </c>
      <c r="AG537" t="str">
        <f t="shared" si="240"/>
        <v>1.02339159113374-0.0331261527622984i</v>
      </c>
      <c r="AH537" t="str">
        <f t="shared" si="241"/>
        <v>0.15508854503877+0.267479363587408i</v>
      </c>
      <c r="AI537">
        <f t="shared" si="242"/>
        <v>-10.195527074216947</v>
      </c>
      <c r="AJ537">
        <f t="shared" si="243"/>
        <v>59.894199378913797</v>
      </c>
      <c r="AK537"/>
      <c r="AL537"/>
      <c r="AM537"/>
      <c r="AN537"/>
    </row>
    <row r="538" spans="1:40" x14ac:dyDescent="0.25">
      <c r="A538"/>
      <c r="B538">
        <f t="shared" si="244"/>
        <v>40400</v>
      </c>
      <c r="C538" s="237" t="str">
        <f t="shared" si="212"/>
        <v>-0.0000468252116014367+0.0606193336564442i</v>
      </c>
      <c r="D538" s="208" t="str">
        <f t="shared" si="213"/>
        <v>-5.9573649502949+0.464748224699406i</v>
      </c>
      <c r="E538" t="str">
        <f t="shared" si="214"/>
        <v>2870</v>
      </c>
      <c r="F538" t="str">
        <f t="shared" si="215"/>
        <v>0.777000777000777</v>
      </c>
      <c r="G538" t="str">
        <f t="shared" si="210"/>
        <v>0.777000777000777</v>
      </c>
      <c r="H538" t="str">
        <f t="shared" si="216"/>
        <v>4.5117072402363+4.22454577126881i</v>
      </c>
      <c r="I538" t="str">
        <f t="shared" si="217"/>
        <v>158.650429006285i</v>
      </c>
      <c r="J538" t="str">
        <f t="shared" si="211"/>
        <v>-33.0700559932814+34.7076370528468i</v>
      </c>
      <c r="K538" t="str">
        <f t="shared" si="218"/>
        <v>2.39590326863257-2.2828593928052i</v>
      </c>
      <c r="L538" t="str">
        <f t="shared" si="219"/>
        <v>0.147712320336593-0.122919284511943i</v>
      </c>
      <c r="M538" t="str">
        <f t="shared" si="220"/>
        <v>2.54361558896916-2.40577867731714i</v>
      </c>
      <c r="N538" t="str">
        <f t="shared" si="221"/>
        <v>-0.413928459439371i</v>
      </c>
      <c r="O538" t="str">
        <f t="shared" si="222"/>
        <v>0.915547829408149-0.402209114847024i</v>
      </c>
      <c r="P538" t="str">
        <f t="shared" si="223"/>
        <v>0.084452170591851+0.402209114847024i</v>
      </c>
      <c r="Q538" t="str">
        <f t="shared" si="224"/>
        <v>-0.084452170591851+0.011719344592347i</v>
      </c>
      <c r="R538" t="str">
        <f t="shared" si="225"/>
        <v>-0.332696589663211-4.80873490852788i</v>
      </c>
      <c r="S538" t="str">
        <f t="shared" si="226"/>
        <v>0.0427732555550313i</v>
      </c>
      <c r="T538" t="str">
        <f t="shared" si="227"/>
        <v>0.205685247138863-0.0142305162519519i</v>
      </c>
      <c r="U538" t="str">
        <f t="shared" si="228"/>
        <v>0.0000333333333333333-0.00279395658822933i</v>
      </c>
      <c r="V538" t="str">
        <f t="shared" si="229"/>
        <v>6.66666666666667E-06-0.0279395658822933i</v>
      </c>
      <c r="W538" t="str">
        <f t="shared" si="230"/>
        <v>0.000027603268437855-0.00253998923008218i</v>
      </c>
      <c r="X538" t="str">
        <f t="shared" si="231"/>
        <v>0.000134776153197246-0.00253311835802194i</v>
      </c>
      <c r="Y538" t="str">
        <f t="shared" si="232"/>
        <v>0.009+0.253840686410055i</v>
      </c>
      <c r="Z538" t="str">
        <f t="shared" si="233"/>
        <v>-0.120563820701951-0.0108179684906687i</v>
      </c>
      <c r="AA538" t="str">
        <f t="shared" si="234"/>
        <v>1.73338322062491-47.687246449381i</v>
      </c>
      <c r="AB538" t="str">
        <f t="shared" si="235"/>
        <v>0.970100586353429-0.067117269479276i</v>
      </c>
      <c r="AC538" t="str">
        <f t="shared" si="236"/>
        <v>3.30609367852371-2.50456783843847i</v>
      </c>
      <c r="AD538" t="str">
        <f t="shared" si="237"/>
        <v>0.196205342967928+0.128336448844199i</v>
      </c>
      <c r="AE538" t="str">
        <f t="shared" si="238"/>
        <v>-0.0222669261305492-0.017595275825905i</v>
      </c>
      <c r="AF538" t="str">
        <f t="shared" si="239"/>
        <v>-10.4690721905312-3.7597975465694i</v>
      </c>
      <c r="AG538" t="str">
        <f t="shared" si="240"/>
        <v>1.02338560150784-0.0330652113979483i</v>
      </c>
      <c r="AH538" t="str">
        <f t="shared" si="241"/>
        <v>0.154524092313442+0.266795544558301i</v>
      </c>
      <c r="AI538">
        <f t="shared" si="242"/>
        <v>-10.22013348156216</v>
      </c>
      <c r="AJ538">
        <f t="shared" si="243"/>
        <v>59.921202420454541</v>
      </c>
      <c r="AK538"/>
      <c r="AL538"/>
      <c r="AM538"/>
      <c r="AN538"/>
    </row>
    <row r="539" spans="1:40" x14ac:dyDescent="0.25">
      <c r="A539"/>
      <c r="B539">
        <f t="shared" si="244"/>
        <v>40500</v>
      </c>
      <c r="C539" s="237" t="str">
        <f t="shared" si="212"/>
        <v>-0.0000465942616017773+0.0604696564673472i</v>
      </c>
      <c r="D539" s="208" t="str">
        <f t="shared" si="213"/>
        <v>-5.95736317967824+0.463600699582995i</v>
      </c>
      <c r="E539" t="str">
        <f t="shared" si="214"/>
        <v>2870</v>
      </c>
      <c r="F539" t="str">
        <f t="shared" si="215"/>
        <v>0.777000777000777</v>
      </c>
      <c r="G539" t="str">
        <f t="shared" si="210"/>
        <v>0.777000777000777</v>
      </c>
      <c r="H539" t="str">
        <f t="shared" si="216"/>
        <v>4.52210990655211+4.22547031847616i</v>
      </c>
      <c r="I539" t="str">
        <f t="shared" si="217"/>
        <v>159.043128087983i</v>
      </c>
      <c r="J539" t="str">
        <f t="shared" si="211"/>
        <v>-33.2389283789456+34.793547045552i</v>
      </c>
      <c r="K539" t="str">
        <f t="shared" si="218"/>
        <v>2.38992540016738-2.28314058072852i</v>
      </c>
      <c r="L539" t="str">
        <f t="shared" si="219"/>
        <v>0.147413365234038-0.12297414792909i</v>
      </c>
      <c r="M539" t="str">
        <f t="shared" si="220"/>
        <v>2.53733876540142-2.40611472865761i</v>
      </c>
      <c r="N539" t="str">
        <f t="shared" si="221"/>
        <v>-0.414953034834023i</v>
      </c>
      <c r="O539" t="str">
        <f t="shared" si="222"/>
        <v>0.915135255367377-0.403146951351099i</v>
      </c>
      <c r="P539" t="str">
        <f t="shared" si="223"/>
        <v>0.0848647446326229+0.403146951351099i</v>
      </c>
      <c r="Q539" t="str">
        <f t="shared" si="224"/>
        <v>-0.0848647446326229+0.011806083482924i</v>
      </c>
      <c r="R539" t="str">
        <f t="shared" si="225"/>
        <v>-0.332693422762182-4.79674757093378i</v>
      </c>
      <c r="S539" t="str">
        <f t="shared" si="226"/>
        <v>0.0428791299499694i</v>
      </c>
      <c r="T539" t="str">
        <f t="shared" si="227"/>
        <v>0.20568036243127-0.0142656045081197i</v>
      </c>
      <c r="U539" t="str">
        <f t="shared" si="228"/>
        <v>0.0000333333333333332-0.00278705792998679i</v>
      </c>
      <c r="V539" t="str">
        <f t="shared" si="229"/>
        <v>6.66666666666667E-06-0.0278705792998679i</v>
      </c>
      <c r="W539" t="str">
        <f t="shared" si="230"/>
        <v>0.0000276032682527389-0.00253371779361676i</v>
      </c>
      <c r="X539" t="str">
        <f t="shared" si="231"/>
        <v>0.000134248447103354-0.00252688616035478i</v>
      </c>
      <c r="Y539" t="str">
        <f t="shared" si="232"/>
        <v>0.009+0.254469004940773i</v>
      </c>
      <c r="Z539" t="str">
        <f t="shared" si="233"/>
        <v>-0.119966041373841-0.0107436620977357i</v>
      </c>
      <c r="AA539" t="str">
        <f t="shared" si="234"/>
        <v>1.72457476836953-47.5674625728025i</v>
      </c>
      <c r="AB539" t="str">
        <f t="shared" si="235"/>
        <v>0.970077547959738-0.0672827608713714i</v>
      </c>
      <c r="AC539" t="str">
        <f t="shared" si="236"/>
        <v>3.29952532596644-2.50483703348815i</v>
      </c>
      <c r="AD539" t="str">
        <f t="shared" si="237"/>
        <v>0.196335462902727+0.128656559855342i</v>
      </c>
      <c r="AE539" t="str">
        <f t="shared" si="238"/>
        <v>-0.0221713456599979-0.0175437800538515i</v>
      </c>
      <c r="AF539" t="str">
        <f t="shared" si="239"/>
        <v>-10.4794730862303-3.76186961889316i</v>
      </c>
      <c r="AG539" t="str">
        <f t="shared" si="240"/>
        <v>1.02337962983766-0.0330046329736678i</v>
      </c>
      <c r="AH539" t="str">
        <f t="shared" si="241"/>
        <v>0.153963954387223+0.266115133054126i</v>
      </c>
      <c r="AI539">
        <f t="shared" si="242"/>
        <v>-10.244663474017274</v>
      </c>
      <c r="AJ539">
        <f t="shared" si="243"/>
        <v>59.947981095973248</v>
      </c>
      <c r="AK539"/>
      <c r="AL539"/>
      <c r="AM539"/>
      <c r="AN539"/>
    </row>
    <row r="540" spans="1:40" x14ac:dyDescent="0.25">
      <c r="A540"/>
      <c r="B540">
        <f t="shared" si="244"/>
        <v>40600</v>
      </c>
      <c r="C540" s="237" t="str">
        <f t="shared" si="212"/>
        <v>-0.0000463650160253647+0.060320716602995i</v>
      </c>
      <c r="D540" s="208" t="str">
        <f t="shared" si="213"/>
        <v>-5.95736142212882+0.462458827289629i</v>
      </c>
      <c r="E540" t="str">
        <f t="shared" si="214"/>
        <v>2870</v>
      </c>
      <c r="F540" t="str">
        <f t="shared" si="215"/>
        <v>0.777000777000777</v>
      </c>
      <c r="G540" t="str">
        <f t="shared" si="210"/>
        <v>0.777000777000777</v>
      </c>
      <c r="H540" t="str">
        <f t="shared" si="216"/>
        <v>4.53249139970454+4.22636725563046i</v>
      </c>
      <c r="I540" t="str">
        <f t="shared" si="217"/>
        <v>159.435827169682i</v>
      </c>
      <c r="J540" t="str">
        <f t="shared" si="211"/>
        <v>-33.408218248876+34.879457038257i</v>
      </c>
      <c r="K540" t="str">
        <f t="shared" si="218"/>
        <v>2.3839625691541-2.28340543604492i</v>
      </c>
      <c r="L540" t="str">
        <f t="shared" si="219"/>
        <v>0.147114883201128-0.123028175394909i</v>
      </c>
      <c r="M540" t="str">
        <f t="shared" si="220"/>
        <v>2.53107745235523-2.40643361143983i</v>
      </c>
      <c r="N540" t="str">
        <f t="shared" si="221"/>
        <v>-0.415977610228675i</v>
      </c>
      <c r="O540" t="str">
        <f t="shared" si="222"/>
        <v>0.914721720659118-0.404084364649788i</v>
      </c>
      <c r="P540" t="str">
        <f t="shared" si="223"/>
        <v>0.0852782793408819+0.404084364649788i</v>
      </c>
      <c r="Q540" t="str">
        <f t="shared" si="224"/>
        <v>-0.0852782793408819+0.011893245578887i</v>
      </c>
      <c r="R540" t="str">
        <f t="shared" si="225"/>
        <v>-0.332690247924712-4.78481900225729i</v>
      </c>
      <c r="S540" t="str">
        <f t="shared" si="226"/>
        <v>0.0429850043449077i</v>
      </c>
      <c r="T540" t="str">
        <f t="shared" si="227"/>
        <v>0.205675465601627-0.0143006917525522i</v>
      </c>
      <c r="U540" t="str">
        <f t="shared" si="228"/>
        <v>0.0000333333333333333-0.00278019325528238i</v>
      </c>
      <c r="V540" t="str">
        <f t="shared" si="229"/>
        <v>6.66666666666667E-06-0.0278019325528238i</v>
      </c>
      <c r="W540" t="str">
        <f t="shared" si="230"/>
        <v>0.0000276032680671654-0.00252747725127691i</v>
      </c>
      <c r="X540" t="str">
        <f t="shared" si="231"/>
        <v>0.000133724626308979-0.00252068449992865i</v>
      </c>
      <c r="Y540" t="str">
        <f t="shared" si="232"/>
        <v>0.009+0.255097323471491i</v>
      </c>
      <c r="Z540" t="str">
        <f t="shared" si="233"/>
        <v>-0.119372704261804-0.0106700799223016i</v>
      </c>
      <c r="AA540" t="str">
        <f t="shared" si="234"/>
        <v>1.71583389474007-47.4482837941726i</v>
      </c>
      <c r="AB540" t="str">
        <f t="shared" si="235"/>
        <v>0.970054452393215-0.0674482474916856i</v>
      </c>
      <c r="AC540" t="str">
        <f t="shared" si="236"/>
        <v>3.29297322221256-2.50508837759297i</v>
      </c>
      <c r="AD540" t="str">
        <f t="shared" si="237"/>
        <v>0.196465889865837+0.128976502736124i</v>
      </c>
      <c r="AE540" t="str">
        <f t="shared" si="238"/>
        <v>-0.0220764749761934-0.0174925806647157i</v>
      </c>
      <c r="AF540" t="str">
        <f t="shared" si="239"/>
        <v>-10.4898528218334-3.76390842834083i</v>
      </c>
      <c r="AG540" t="str">
        <f t="shared" si="240"/>
        <v>1.0233736758661-0.0329444146964174i</v>
      </c>
      <c r="AH540" t="str">
        <f t="shared" si="241"/>
        <v>0.153408087690211+0.265438102369226i</v>
      </c>
      <c r="AI540">
        <f t="shared" si="242"/>
        <v>-10.269117542084423</v>
      </c>
      <c r="AJ540">
        <f t="shared" si="243"/>
        <v>59.97453669808084</v>
      </c>
      <c r="AK540"/>
      <c r="AL540"/>
      <c r="AM540"/>
      <c r="AN540"/>
    </row>
    <row r="541" spans="1:40" x14ac:dyDescent="0.25">
      <c r="A541"/>
      <c r="B541">
        <f t="shared" si="244"/>
        <v>40700</v>
      </c>
      <c r="C541" s="237" t="str">
        <f t="shared" si="212"/>
        <v>-0.0000461374581417223+0.0601725086285741i</v>
      </c>
      <c r="D541" s="208" t="str">
        <f t="shared" si="213"/>
        <v>-5.95735967751838+0.461322566152402i</v>
      </c>
      <c r="E541" t="str">
        <f t="shared" si="214"/>
        <v>2870</v>
      </c>
      <c r="F541" t="str">
        <f t="shared" si="215"/>
        <v>0.777000777000777</v>
      </c>
      <c r="G541" t="str">
        <f t="shared" si="210"/>
        <v>0.777000777000777</v>
      </c>
      <c r="H541" t="str">
        <f t="shared" si="216"/>
        <v>4.54285168985514+4.22723675383396i</v>
      </c>
      <c r="I541" t="str">
        <f t="shared" si="217"/>
        <v>159.828526251381i</v>
      </c>
      <c r="J541" t="str">
        <f t="shared" si="211"/>
        <v>-33.5779256030725+34.965367030962i</v>
      </c>
      <c r="K541" t="str">
        <f t="shared" si="218"/>
        <v>2.3780147738511-2.28365408230015i</v>
      </c>
      <c r="L541" t="str">
        <f t="shared" si="219"/>
        <v>0.14681687583228-0.123081371169316i</v>
      </c>
      <c r="M541" t="str">
        <f t="shared" si="220"/>
        <v>2.52483164968338-2.40673545346947i</v>
      </c>
      <c r="N541" t="str">
        <f t="shared" si="221"/>
        <v>-0.417002185623326i</v>
      </c>
      <c r="O541" t="str">
        <f t="shared" si="222"/>
        <v>0.914307225717482-0.405021353759036i</v>
      </c>
      <c r="P541" t="str">
        <f t="shared" si="223"/>
        <v>0.085692774282518+0.405021353759036i</v>
      </c>
      <c r="Q541" t="str">
        <f t="shared" si="224"/>
        <v>-0.085692774282518+0.0119808318642901i</v>
      </c>
      <c r="R541" t="str">
        <f t="shared" si="225"/>
        <v>-0.332687065149995-4.77294876930438i</v>
      </c>
      <c r="S541" t="str">
        <f t="shared" si="226"/>
        <v>0.0430908787398459i</v>
      </c>
      <c r="T541" t="str">
        <f t="shared" si="227"/>
        <v>0.205670556649592-0.0143357779826936i</v>
      </c>
      <c r="U541" t="str">
        <f t="shared" si="228"/>
        <v>0.0000333333333333332-0.00277336231362321i</v>
      </c>
      <c r="V541" t="str">
        <f t="shared" si="229"/>
        <v>6.66666666666667E-06-0.0277336231362321i</v>
      </c>
      <c r="W541" t="str">
        <f t="shared" si="230"/>
        <v>0.0000276032678811341-0.00252126737534182i</v>
      </c>
      <c r="X541" t="str">
        <f t="shared" si="231"/>
        <v>0.000133204652788541-0.0025145131532505i</v>
      </c>
      <c r="Y541" t="str">
        <f t="shared" si="232"/>
        <v>0.009+0.255725642002209i</v>
      </c>
      <c r="Z541" t="str">
        <f t="shared" si="233"/>
        <v>-0.118783765391524-0.0105972130230213i</v>
      </c>
      <c r="AA541" t="str">
        <f t="shared" si="234"/>
        <v>1.70715990448711-47.3297055058194i</v>
      </c>
      <c r="AB541" t="str">
        <f t="shared" si="235"/>
        <v>0.970031299652249-0.0676137293281642i</v>
      </c>
      <c r="AC541" t="str">
        <f t="shared" si="236"/>
        <v>3.28643736703012-2.50532200360901i</v>
      </c>
      <c r="AD541" t="str">
        <f t="shared" si="237"/>
        <v>0.196596623745163+0.129296277555361i</v>
      </c>
      <c r="AE541" t="str">
        <f t="shared" si="238"/>
        <v>-0.0219823070353733-0.0174416750005676i</v>
      </c>
      <c r="AF541" t="str">
        <f t="shared" si="239"/>
        <v>-10.5002113673735-3.76591418768156i</v>
      </c>
      <c r="AG541" t="str">
        <f t="shared" si="240"/>
        <v>1.02336773933946-0.0328845538017271i</v>
      </c>
      <c r="AH541" t="str">
        <f t="shared" si="241"/>
        <v>0.152856449196888+0.264764426081989i</v>
      </c>
      <c r="AI541">
        <f t="shared" si="242"/>
        <v>-10.293496171808091</v>
      </c>
      <c r="AJ541">
        <f t="shared" si="243"/>
        <v>60.000870510878251</v>
      </c>
      <c r="AK541"/>
      <c r="AL541"/>
      <c r="AM541"/>
      <c r="AN541"/>
    </row>
    <row r="542" spans="1:40" x14ac:dyDescent="0.25">
      <c r="A542"/>
      <c r="B542">
        <f t="shared" si="244"/>
        <v>40800</v>
      </c>
      <c r="C542" s="237" t="str">
        <f t="shared" si="212"/>
        <v>-0.000045911571425152+0.0600250271625532i</v>
      </c>
      <c r="D542" s="208" t="str">
        <f t="shared" si="213"/>
        <v>-5.95735794572022+0.460191874912908i</v>
      </c>
      <c r="E542" t="str">
        <f t="shared" si="214"/>
        <v>2870</v>
      </c>
      <c r="F542" t="str">
        <f t="shared" si="215"/>
        <v>0.777000777000777</v>
      </c>
      <c r="G542" t="str">
        <f t="shared" si="210"/>
        <v>0.777000777000777</v>
      </c>
      <c r="H542" t="str">
        <f t="shared" si="216"/>
        <v>4.55319074813628+4.22807898356337i</v>
      </c>
      <c r="I542" t="str">
        <f t="shared" si="217"/>
        <v>160.221225333079i</v>
      </c>
      <c r="J542" t="str">
        <f t="shared" si="211"/>
        <v>-33.7480504415352+35.0512770236671i</v>
      </c>
      <c r="K542" t="str">
        <f t="shared" si="218"/>
        <v>2.37208201197173-2.28388664234479i</v>
      </c>
      <c r="L542" t="str">
        <f t="shared" si="219"/>
        <v>0.146519344694867-0.123133739502638i</v>
      </c>
      <c r="M542" t="str">
        <f t="shared" si="220"/>
        <v>2.5186013566666-2.40702038184743i</v>
      </c>
      <c r="N542" t="str">
        <f t="shared" si="221"/>
        <v>-0.418026761017978i</v>
      </c>
      <c r="O542" t="str">
        <f t="shared" si="222"/>
        <v>0.913891770977585-0.405957917695237i</v>
      </c>
      <c r="P542" t="str">
        <f t="shared" si="223"/>
        <v>0.086108229022415+0.405957917695237i</v>
      </c>
      <c r="Q542" t="str">
        <f t="shared" si="224"/>
        <v>-0.086108229022415+0.012068843322741i</v>
      </c>
      <c r="R542" t="str">
        <f t="shared" si="225"/>
        <v>-0.332683874437308-4.7611364431279i</v>
      </c>
      <c r="S542" t="str">
        <f t="shared" si="226"/>
        <v>0.043196753134784i</v>
      </c>
      <c r="T542" t="str">
        <f t="shared" si="227"/>
        <v>0.205665635574819-0.0143708631959919i</v>
      </c>
      <c r="U542" t="str">
        <f t="shared" si="228"/>
        <v>0.0000333333333333334-0.00276656485697218i</v>
      </c>
      <c r="V542" t="str">
        <f t="shared" si="229"/>
        <v>6.66666666666667E-06-0.0276656485697218i</v>
      </c>
      <c r="W542" t="str">
        <f t="shared" si="230"/>
        <v>0.0000276032676946453-0.00251508794032322i</v>
      </c>
      <c r="X542" t="str">
        <f t="shared" si="231"/>
        <v>0.000132688488980253-0.00250837189899889i</v>
      </c>
      <c r="Y542" t="str">
        <f t="shared" si="232"/>
        <v>0.009+0.256353960532927i</v>
      </c>
      <c r="Z542" t="str">
        <f t="shared" si="233"/>
        <v>-0.118199181332265-0.0105250525916211i</v>
      </c>
      <c r="AA542" t="str">
        <f t="shared" si="234"/>
        <v>1.69855211134582-47.2117231470493i</v>
      </c>
      <c r="AB542" t="str">
        <f t="shared" si="235"/>
        <v>0.970008089735208-0.067779206368771i</v>
      </c>
      <c r="AC542" t="str">
        <f t="shared" si="236"/>
        <v>3.2799177595896-2.50553804366371i</v>
      </c>
      <c r="AD542" t="str">
        <f t="shared" si="237"/>
        <v>0.196727664428528+0.129615884378518i</v>
      </c>
      <c r="AE542" t="str">
        <f t="shared" si="238"/>
        <v>-0.0218888348810672-0.0173910604355354i</v>
      </c>
      <c r="AF542" t="str">
        <f t="shared" si="239"/>
        <v>-10.5105486938565-3.76788710865046i</v>
      </c>
      <c r="AG542" t="str">
        <f t="shared" si="240"/>
        <v>1.02336182000742-0.0328250475533305i</v>
      </c>
      <c r="AH542" t="str">
        <f t="shared" si="241"/>
        <v>0.152308996418021+0.264094078051016i</v>
      </c>
      <c r="AI542">
        <f t="shared" si="242"/>
        <v>-10.317799844825856</v>
      </c>
      <c r="AJ542">
        <f t="shared" si="243"/>
        <v>60.026983810004722</v>
      </c>
      <c r="AK542"/>
      <c r="AL542"/>
      <c r="AM542"/>
      <c r="AN542"/>
    </row>
    <row r="543" spans="1:40" x14ac:dyDescent="0.25">
      <c r="A543"/>
      <c r="B543">
        <f t="shared" si="244"/>
        <v>40900</v>
      </c>
      <c r="C543" s="237" t="str">
        <f t="shared" si="212"/>
        <v>-0.0000456873395517347+0.0598782668760329i</v>
      </c>
      <c r="D543" s="208" t="str">
        <f t="shared" si="213"/>
        <v>-5.95735622660919+0.459066712716252i</v>
      </c>
      <c r="E543" t="str">
        <f t="shared" si="214"/>
        <v>2870</v>
      </c>
      <c r="F543" t="str">
        <f t="shared" si="215"/>
        <v>0.777000777000777</v>
      </c>
      <c r="G543" t="str">
        <f t="shared" si="210"/>
        <v>0.777000777000777</v>
      </c>
      <c r="H543" t="str">
        <f t="shared" si="216"/>
        <v>4.56350854664186+4.22889411466748i</v>
      </c>
      <c r="I543" t="str">
        <f t="shared" si="217"/>
        <v>160.613924414778i</v>
      </c>
      <c r="J543" t="str">
        <f t="shared" si="211"/>
        <v>-33.918592764264+35.1371870163722i</v>
      </c>
      <c r="K543" t="str">
        <f t="shared" si="218"/>
        <v>2.36616428069145-2.28410323833621i</v>
      </c>
      <c r="L543" t="str">
        <f t="shared" si="219"/>
        <v>0.146222291329417-0.123185284635501i</v>
      </c>
      <c r="M543" t="str">
        <f t="shared" si="220"/>
        <v>2.51238657202087-2.40728852297171i</v>
      </c>
      <c r="N543" t="str">
        <f t="shared" si="221"/>
        <v>-0.41905133641263i</v>
      </c>
      <c r="O543" t="str">
        <f t="shared" si="222"/>
        <v>0.913475356875555-0.406894055475227i</v>
      </c>
      <c r="P543" t="str">
        <f t="shared" si="223"/>
        <v>0.086524643124445+0.406894055475227i</v>
      </c>
      <c r="Q543" t="str">
        <f t="shared" si="224"/>
        <v>-0.086524643124445+0.012157280937403i</v>
      </c>
      <c r="R543" t="str">
        <f t="shared" si="225"/>
        <v>-0.332680675785761-4.74938159897594i</v>
      </c>
      <c r="S543" t="str">
        <f t="shared" si="226"/>
        <v>0.0433026275297223i</v>
      </c>
      <c r="T543" t="str">
        <f t="shared" si="227"/>
        <v>0.205660702376972-0.0144059473898871i</v>
      </c>
      <c r="U543" t="str">
        <f t="shared" si="228"/>
        <v>0.0000333333333333332-0.00275980063971796i</v>
      </c>
      <c r="V543" t="str">
        <f t="shared" si="229"/>
        <v>6.66666666666667E-06-0.0275980063971796i</v>
      </c>
      <c r="W543" t="str">
        <f t="shared" si="230"/>
        <v>0.0000276032675076986-0.00250893872293809i</v>
      </c>
      <c r="X543" t="str">
        <f t="shared" si="231"/>
        <v>0.000132176097779343-0.00250226051799779i</v>
      </c>
      <c r="Y543" t="str">
        <f t="shared" si="232"/>
        <v>0.009+0.256982279063645i</v>
      </c>
      <c r="Z543" t="str">
        <f t="shared" si="233"/>
        <v>-0.117618909188824-0.0104535899505839i</v>
      </c>
      <c r="AA543" t="str">
        <f t="shared" si="234"/>
        <v>1.69000983789603-47.0943322035464i</v>
      </c>
      <c r="AB543" t="str">
        <f t="shared" si="235"/>
        <v>0.969984822640506-0.0679446786014319i</v>
      </c>
      <c r="AC543" t="str">
        <f t="shared" si="236"/>
        <v>3.27341439847182-2.50573662915775i</v>
      </c>
      <c r="AD543" t="str">
        <f t="shared" si="237"/>
        <v>0.196859011803655+0.129935323267763i</v>
      </c>
      <c r="AE543" t="str">
        <f t="shared" si="238"/>
        <v>-0.021796051642798-0.0173407343753241i</v>
      </c>
      <c r="AF543" t="str">
        <f t="shared" si="239"/>
        <v>-10.5208647732511-3.76982740195123i</v>
      </c>
      <c r="AG543" t="str">
        <f t="shared" si="240"/>
        <v>1.02335591762298-0.0327658932428003i</v>
      </c>
      <c r="AH543" t="str">
        <f t="shared" si="241"/>
        <v>0.151765687392625+0.263427032411377i</v>
      </c>
      <c r="AI543">
        <f t="shared" si="242"/>
        <v>-10.342029038418975</v>
      </c>
      <c r="AJ543">
        <f t="shared" si="243"/>
        <v>60.052877862701095</v>
      </c>
      <c r="AK543"/>
      <c r="AL543"/>
      <c r="AM543"/>
      <c r="AN543"/>
    </row>
    <row r="544" spans="1:40" x14ac:dyDescent="0.25">
      <c r="A544"/>
      <c r="B544">
        <f t="shared" si="244"/>
        <v>41000</v>
      </c>
      <c r="C544" s="237" t="str">
        <f t="shared" si="212"/>
        <v>-0.0000454647463963794+0.059732222492102i</v>
      </c>
      <c r="D544" s="208" t="str">
        <f t="shared" si="213"/>
        <v>-5.95735452006166+0.457947039106116i</v>
      </c>
      <c r="E544" t="str">
        <f t="shared" si="214"/>
        <v>2870</v>
      </c>
      <c r="F544" t="str">
        <f t="shared" si="215"/>
        <v>0.777000777000777</v>
      </c>
      <c r="G544" t="str">
        <f t="shared" si="210"/>
        <v>0.777000777000777</v>
      </c>
      <c r="H544" t="str">
        <f t="shared" si="216"/>
        <v>4.57380505841807+4.22968231636486i</v>
      </c>
      <c r="I544" t="str">
        <f t="shared" si="217"/>
        <v>161.006623496477i</v>
      </c>
      <c r="J544" t="str">
        <f t="shared" si="211"/>
        <v>-34.089552571259+35.2230970090773i</v>
      </c>
      <c r="K544" t="str">
        <f t="shared" si="218"/>
        <v>2.36026157665472-2.28430399174037i</v>
      </c>
      <c r="L544" t="str">
        <f t="shared" si="219"/>
        <v>0.145925717249809-0.123236010798715i</v>
      </c>
      <c r="M544" t="str">
        <f t="shared" si="220"/>
        <v>2.50618729390453-2.40754000253908i</v>
      </c>
      <c r="N544" t="str">
        <f t="shared" si="221"/>
        <v>-0.420075911807282i</v>
      </c>
      <c r="O544" t="str">
        <f t="shared" si="222"/>
        <v>0.913057983848524-0.407829766116291i</v>
      </c>
      <c r="P544" t="str">
        <f t="shared" si="223"/>
        <v>0.086942016151476+0.407829766116291i</v>
      </c>
      <c r="Q544" t="str">
        <f t="shared" si="224"/>
        <v>-0.086942016151476+0.012246145690991i</v>
      </c>
      <c r="R544" t="str">
        <f t="shared" si="225"/>
        <v>-0.332677469194565-4.73768381624038i</v>
      </c>
      <c r="S544" t="str">
        <f t="shared" si="226"/>
        <v>0.0434085019246604i</v>
      </c>
      <c r="T544" t="str">
        <f t="shared" si="227"/>
        <v>0.205655757055703-0.0144410305618234i</v>
      </c>
      <c r="U544" t="str">
        <f t="shared" si="228"/>
        <v>0.0000333333333333334-0.00275306941864548i</v>
      </c>
      <c r="V544" t="str">
        <f t="shared" si="229"/>
        <v>6.66666666666667E-06-0.0275306941864548i</v>
      </c>
      <c r="W544" t="str">
        <f t="shared" si="230"/>
        <v>0.0000276032673202946-0.0025028195020818i</v>
      </c>
      <c r="X544" t="str">
        <f t="shared" si="231"/>
        <v>0.000131667442531414-0.00249617879319072i</v>
      </c>
      <c r="Y544" t="str">
        <f t="shared" si="232"/>
        <v>0.009+0.257610597594363i</v>
      </c>
      <c r="Z544" t="str">
        <f t="shared" si="233"/>
        <v>-0.117042906593612-0.0103828165508806i</v>
      </c>
      <c r="AA544" t="str">
        <f t="shared" si="234"/>
        <v>1.68153241542492-46.9775282067806i</v>
      </c>
      <c r="AB544" t="str">
        <f t="shared" si="235"/>
        <v>0.969961498366502-0.0681101460140926i</v>
      </c>
      <c r="AC544" t="str">
        <f t="shared" si="236"/>
        <v>3.26692728167502-2.5059178907666i</v>
      </c>
      <c r="AD544" t="str">
        <f t="shared" si="237"/>
        <v>0.196990665758178+0.130254594281991i</v>
      </c>
      <c r="AE544" t="str">
        <f t="shared" si="238"/>
        <v>-0.0217039505348086-0.0172906942567389i</v>
      </c>
      <c r="AF544" t="str">
        <f t="shared" si="239"/>
        <v>-10.5311595784797-3.77173527725874i</v>
      </c>
      <c r="AG544" t="str">
        <f t="shared" si="240"/>
        <v>1.02335003194237-0.0327070881891945i</v>
      </c>
      <c r="AH544" t="str">
        <f t="shared" si="241"/>
        <v>0.151226480680154+0.262763263570921i</v>
      </c>
      <c r="AI544">
        <f t="shared" si="242"/>
        <v>-10.366184225561121</v>
      </c>
      <c r="AJ544">
        <f t="shared" si="243"/>
        <v>60.078553927857868</v>
      </c>
      <c r="AK544"/>
      <c r="AL544"/>
      <c r="AM544"/>
      <c r="AN544"/>
    </row>
    <row r="545" spans="1:40" x14ac:dyDescent="0.25">
      <c r="A545"/>
      <c r="B545">
        <f t="shared" si="244"/>
        <v>41100</v>
      </c>
      <c r="C545" s="237" t="str">
        <f t="shared" si="212"/>
        <v>-0.0000452437760299248+0.0595868887852059i</v>
      </c>
      <c r="D545" s="208" t="str">
        <f t="shared" si="213"/>
        <v>-5.95735282595552+0.456832814019912i</v>
      </c>
      <c r="E545" t="str">
        <f t="shared" si="214"/>
        <v>2870</v>
      </c>
      <c r="F545" t="str">
        <f t="shared" si="215"/>
        <v>0.777000777000777</v>
      </c>
      <c r="G545" t="str">
        <f t="shared" si="210"/>
        <v>0.777000777000777</v>
      </c>
      <c r="H545" t="str">
        <f t="shared" si="216"/>
        <v>4.58408025745418+4.23044375724165i</v>
      </c>
      <c r="I545" t="str">
        <f t="shared" si="217"/>
        <v>161.399322578176i</v>
      </c>
      <c r="J545" t="str">
        <f t="shared" si="211"/>
        <v>-34.2609298625202+35.3090070017823i</v>
      </c>
      <c r="K545" t="str">
        <f t="shared" si="218"/>
        <v>2.35437389598197-2.28448902333376i</v>
      </c>
      <c r="L545" t="str">
        <f t="shared" si="219"/>
        <v>0.145629623943465-0.123285922213168i</v>
      </c>
      <c r="M545" t="str">
        <f t="shared" si="220"/>
        <v>2.50000351992544-2.40777494554693i</v>
      </c>
      <c r="N545" t="str">
        <f t="shared" si="221"/>
        <v>-0.421100487201934i</v>
      </c>
      <c r="O545" t="str">
        <f t="shared" si="222"/>
        <v>0.912639652334631-0.408765048636163i</v>
      </c>
      <c r="P545" t="str">
        <f t="shared" si="223"/>
        <v>0.087360347665369+0.408765048636163i</v>
      </c>
      <c r="Q545" t="str">
        <f t="shared" si="224"/>
        <v>-0.087360347665369+0.012335438565771i</v>
      </c>
      <c r="R545" t="str">
        <f t="shared" si="225"/>
        <v>-0.332674254662948-4.72604267840659i</v>
      </c>
      <c r="S545" t="str">
        <f t="shared" si="226"/>
        <v>0.0435143763195987i</v>
      </c>
      <c r="T545" t="str">
        <f t="shared" si="227"/>
        <v>0.205650799610669-0.0144761127092455i</v>
      </c>
      <c r="U545" t="str">
        <f t="shared" si="228"/>
        <v>0.0000333333333333333-0.00274637095290669i</v>
      </c>
      <c r="V545" t="str">
        <f t="shared" si="229"/>
        <v>6.66666666666667E-06-0.0274637095290669i</v>
      </c>
      <c r="W545" t="str">
        <f t="shared" si="230"/>
        <v>0.0000276032671324327-0.0024967300588016i</v>
      </c>
      <c r="X545" t="str">
        <f t="shared" si="231"/>
        <v>0.000131162487025898-0.00249012650961521i</v>
      </c>
      <c r="Y545" t="str">
        <f t="shared" si="232"/>
        <v>0.009+0.258238916125081i</v>
      </c>
      <c r="Z545" t="str">
        <f t="shared" si="233"/>
        <v>-0.116471131698875-0.0103127239697462i</v>
      </c>
      <c r="AA545" t="str">
        <f t="shared" si="234"/>
        <v>1.67311918379219-46.8613067334254i</v>
      </c>
      <c r="AB545" t="str">
        <f t="shared" si="235"/>
        <v>0.969938116911579-0.0682756085947012i</v>
      </c>
      <c r="AC545" t="str">
        <f t="shared" si="236"/>
        <v>3.26045640662251-2.50608195844247i</v>
      </c>
      <c r="AD545" t="str">
        <f t="shared" si="237"/>
        <v>0.197122626179635+0.13057369747688i</v>
      </c>
      <c r="AE545" t="str">
        <f t="shared" si="238"/>
        <v>-0.0216125248548082-0.0172409375472209i</v>
      </c>
      <c r="AF545" t="str">
        <f t="shared" si="239"/>
        <v>-10.5414330834097-3.77361094322174i</v>
      </c>
      <c r="AG545" t="str">
        <f t="shared" si="240"/>
        <v>1.02334416272505-0.032648629738705i</v>
      </c>
      <c r="AH545" t="str">
        <f t="shared" si="241"/>
        <v>0.150691335352765+0.262102746206664i</v>
      </c>
      <c r="AI545">
        <f t="shared" si="242"/>
        <v>-10.390265874966962</v>
      </c>
      <c r="AJ545">
        <f t="shared" si="243"/>
        <v>60.104013256074879</v>
      </c>
      <c r="AK545"/>
      <c r="AL545"/>
      <c r="AM545"/>
      <c r="AN545"/>
    </row>
    <row r="546" spans="1:40" x14ac:dyDescent="0.25">
      <c r="A546"/>
      <c r="B546">
        <f t="shared" si="244"/>
        <v>41200</v>
      </c>
      <c r="C546" s="237" t="str">
        <f t="shared" si="212"/>
        <v>-0.0000450244127162906+0.0594422605805244i</v>
      </c>
      <c r="D546" s="208" t="str">
        <f t="shared" si="213"/>
        <v>-5.95735114417012+0.455723997784021i</v>
      </c>
      <c r="E546" t="str">
        <f t="shared" si="214"/>
        <v>2870</v>
      </c>
      <c r="F546" t="str">
        <f t="shared" si="215"/>
        <v>0.777000777000777</v>
      </c>
      <c r="G546" t="str">
        <f t="shared" si="210"/>
        <v>0.777000777000777</v>
      </c>
      <c r="H546" t="str">
        <f t="shared" si="216"/>
        <v>4.59433411867339+4.23117860524935i</v>
      </c>
      <c r="I546" t="str">
        <f t="shared" si="217"/>
        <v>161.792021659874i</v>
      </c>
      <c r="J546" t="str">
        <f t="shared" si="211"/>
        <v>-34.4327246380475+35.3949169944874i</v>
      </c>
      <c r="K546" t="str">
        <f t="shared" si="218"/>
        <v>2.34850123427648-2.28465845320533i</v>
      </c>
      <c r="L546" t="str">
        <f t="shared" si="219"/>
        <v>0.145334012871543-0.123335023089713i</v>
      </c>
      <c r="M546" t="str">
        <f t="shared" si="220"/>
        <v>2.49383524714802-2.40799347629504i</v>
      </c>
      <c r="N546" t="str">
        <f t="shared" si="221"/>
        <v>-0.422125062596586i</v>
      </c>
      <c r="O546" t="str">
        <f t="shared" si="222"/>
        <v>0.912220362773021-0.409699902053025i</v>
      </c>
      <c r="P546" t="str">
        <f t="shared" si="223"/>
        <v>0.087779637226979+0.409699902053025i</v>
      </c>
      <c r="Q546" t="str">
        <f t="shared" si="224"/>
        <v>-0.087779637226979+0.012425160543561i</v>
      </c>
      <c r="R546" t="str">
        <f t="shared" si="225"/>
        <v>-0.332671032190065-4.71445777300373i</v>
      </c>
      <c r="S546" t="str">
        <f t="shared" si="226"/>
        <v>0.0436202507145368i</v>
      </c>
      <c r="T546" t="str">
        <f t="shared" si="227"/>
        <v>0.20564583004152-0.0145111938295944i</v>
      </c>
      <c r="U546" t="str">
        <f t="shared" si="228"/>
        <v>0.0000333333333333334-0.00273970500399186i</v>
      </c>
      <c r="V546" t="str">
        <f t="shared" si="229"/>
        <v>6.66666666666667E-06-0.0273970500399187i</v>
      </c>
      <c r="W546" t="str">
        <f t="shared" si="230"/>
        <v>0.0000276032669441134-0.00249067017627045i</v>
      </c>
      <c r="X546" t="str">
        <f t="shared" si="231"/>
        <v>0.00013066119548962-0.00248410345437762i</v>
      </c>
      <c r="Y546" t="str">
        <f t="shared" si="232"/>
        <v>0.009+0.258867234655799i</v>
      </c>
      <c r="Z546" t="str">
        <f t="shared" si="233"/>
        <v>-0.115903543169052-0.0102433039084995i</v>
      </c>
      <c r="AA546" t="str">
        <f t="shared" si="234"/>
        <v>1.66476949129764-46.7456634047847i</v>
      </c>
      <c r="AB546" t="str">
        <f t="shared" si="235"/>
        <v>0.969914678274086-0.0684410663311884i</v>
      </c>
      <c r="AC546" t="str">
        <f t="shared" si="236"/>
        <v>3.25400177016997-2.50622896141592i</v>
      </c>
      <c r="AD546" t="str">
        <f t="shared" si="237"/>
        <v>0.197254892955473+0.130892632904919i</v>
      </c>
      <c r="AE546" t="str">
        <f t="shared" si="238"/>
        <v>-0.0215217679827426-0.0171914617443875i</v>
      </c>
      <c r="AF546" t="str">
        <f t="shared" si="239"/>
        <v>-10.5516852628435-3.77545460746533i</v>
      </c>
      <c r="AG546" t="str">
        <f t="shared" si="240"/>
        <v>1.02333830973362-0.0325905152643145i</v>
      </c>
      <c r="AH546" t="str">
        <f t="shared" si="241"/>
        <v>0.150160210987756+0.261445455261193i</v>
      </c>
      <c r="AI546">
        <f t="shared" si="242"/>
        <v>-10.414274451140507</v>
      </c>
      <c r="AJ546">
        <f t="shared" si="243"/>
        <v>60.129257089710386</v>
      </c>
      <c r="AK546"/>
      <c r="AL546"/>
      <c r="AM546"/>
      <c r="AN546"/>
    </row>
    <row r="547" spans="1:40" x14ac:dyDescent="0.25">
      <c r="A547"/>
      <c r="B547">
        <f t="shared" si="244"/>
        <v>41300</v>
      </c>
      <c r="C547" s="237" t="str">
        <f t="shared" si="212"/>
        <v>-0.0000448066409096737+0.0592983327533555i</v>
      </c>
      <c r="D547" s="208" t="str">
        <f t="shared" si="213"/>
        <v>-5.95734947458627+0.454620551109059i</v>
      </c>
      <c r="E547" t="str">
        <f t="shared" si="214"/>
        <v>2870</v>
      </c>
      <c r="F547" t="str">
        <f t="shared" si="215"/>
        <v>0.777000777000777</v>
      </c>
      <c r="G547" t="str">
        <f t="shared" si="210"/>
        <v>0.777000777000777</v>
      </c>
      <c r="H547" t="str">
        <f t="shared" si="216"/>
        <v>4.60456661792375+4.23188702770283i</v>
      </c>
      <c r="I547" t="str">
        <f t="shared" si="217"/>
        <v>162.184720741573i</v>
      </c>
      <c r="J547" t="str">
        <f t="shared" si="211"/>
        <v>-34.604936897841+35.4808269871925i</v>
      </c>
      <c r="K547" t="str">
        <f t="shared" si="218"/>
        <v>2.34264358663124-2.28481240075854i</v>
      </c>
      <c r="L547" t="str">
        <f t="shared" si="219"/>
        <v>0.145038885469132-0.123383317629066i</v>
      </c>
      <c r="M547" t="str">
        <f t="shared" si="220"/>
        <v>2.48768247210037-2.40819571838761i</v>
      </c>
      <c r="N547" t="str">
        <f t="shared" si="221"/>
        <v>-0.423149637991238i</v>
      </c>
      <c r="O547" t="str">
        <f t="shared" si="222"/>
        <v>0.911800115603845-0.410634325385512i</v>
      </c>
      <c r="P547" t="str">
        <f t="shared" si="223"/>
        <v>0.088199884396155+0.410634325385512i</v>
      </c>
      <c r="Q547" t="str">
        <f t="shared" si="224"/>
        <v>-0.088199884396155+0.012515312605726i</v>
      </c>
      <c r="R547" t="str">
        <f t="shared" si="225"/>
        <v>-0.332667801775196-4.70292869155587i</v>
      </c>
      <c r="S547" t="str">
        <f t="shared" si="226"/>
        <v>0.0437261251094751i</v>
      </c>
      <c r="T547" t="str">
        <f t="shared" si="227"/>
        <v>0.205640848347912-0.0145462739203163i</v>
      </c>
      <c r="U547" t="str">
        <f t="shared" si="228"/>
        <v>0.0000333333333333333-0.00273307133570133i</v>
      </c>
      <c r="V547" t="str">
        <f t="shared" si="229"/>
        <v>6.66666666666667E-06-0.0273307133570133i</v>
      </c>
      <c r="W547" t="str">
        <f t="shared" si="230"/>
        <v>0.0000276032667553362-0.00248463963976139i</v>
      </c>
      <c r="X547" t="str">
        <f t="shared" si="231"/>
        <v>0.000130163532580492-0.00247810941662844i</v>
      </c>
      <c r="Y547" t="str">
        <f t="shared" si="232"/>
        <v>0.009+0.259495553186517i</v>
      </c>
      <c r="Z547" t="str">
        <f t="shared" si="233"/>
        <v>-0.115340100173254-0.0101745481904069i</v>
      </c>
      <c r="AA547" t="str">
        <f t="shared" si="234"/>
        <v>1.65648269455117-46.6305938862269i</v>
      </c>
      <c r="AB547" t="str">
        <f t="shared" si="235"/>
        <v>0.9698911824524-0.0686065192115093i</v>
      </c>
      <c r="AC547" t="str">
        <f t="shared" si="236"/>
        <v>3.2475633686129-2.50635902819805i</v>
      </c>
      <c r="AD547" t="str">
        <f t="shared" si="237"/>
        <v>0.197387465973033+0.131211400615453i</v>
      </c>
      <c r="AE547" t="str">
        <f t="shared" si="238"/>
        <v>-0.0214316733795817-0.0171422643755843i</v>
      </c>
      <c r="AF547" t="str">
        <f t="shared" si="239"/>
        <v>-10.56191609251-3.77726647659377i</v>
      </c>
      <c r="AG547" t="str">
        <f t="shared" si="240"/>
        <v>1.02333247273379-0.0325327421654529i</v>
      </c>
      <c r="AH547" t="str">
        <f t="shared" si="241"/>
        <v>0.149633067660092+0.260791365939174i</v>
      </c>
      <c r="AI547">
        <f t="shared" si="242"/>
        <v>-10.438210414422288</v>
      </c>
      <c r="AJ547">
        <f t="shared" si="243"/>
        <v>60.154286662941026</v>
      </c>
      <c r="AK547"/>
      <c r="AL547"/>
      <c r="AM547"/>
      <c r="AN547"/>
    </row>
    <row r="548" spans="1:40" x14ac:dyDescent="0.25">
      <c r="A548"/>
      <c r="B548">
        <f t="shared" si="244"/>
        <v>41400</v>
      </c>
      <c r="C548" s="237" t="str">
        <f t="shared" si="212"/>
        <v>-0.0000445904452517952+0.0591551002285111i</v>
      </c>
      <c r="D548" s="208" t="str">
        <f t="shared" si="213"/>
        <v>-5.95734781708622+0.453522435085252i</v>
      </c>
      <c r="E548" t="str">
        <f t="shared" si="214"/>
        <v>2870</v>
      </c>
      <c r="F548" t="str">
        <f t="shared" si="215"/>
        <v>0.777000777000777</v>
      </c>
      <c r="G548" t="str">
        <f t="shared" si="210"/>
        <v>0.777000777000777</v>
      </c>
      <c r="H548" t="str">
        <f t="shared" si="216"/>
        <v>4.61477773196905+4.23256919127831i</v>
      </c>
      <c r="I548" t="str">
        <f t="shared" si="217"/>
        <v>162.577419823272i</v>
      </c>
      <c r="J548" t="str">
        <f t="shared" si="211"/>
        <v>-34.7775666419007+35.5667369798976i</v>
      </c>
      <c r="K548" t="str">
        <f t="shared" si="218"/>
        <v>2.3368009476356-2.28495098471324i</v>
      </c>
      <c r="L548" t="str">
        <f t="shared" si="219"/>
        <v>0.144744243145446-0.123430810021702i</v>
      </c>
      <c r="M548" t="str">
        <f t="shared" si="220"/>
        <v>2.48154519078105-2.40838179473494i</v>
      </c>
      <c r="N548" t="str">
        <f t="shared" si="221"/>
        <v>-0.42417421338589i</v>
      </c>
      <c r="O548" t="str">
        <f t="shared" si="222"/>
        <v>0.911378911268261-0.411568317652706i</v>
      </c>
      <c r="P548" t="str">
        <f t="shared" si="223"/>
        <v>0.088621088731739+0.411568317652706i</v>
      </c>
      <c r="Q548" t="str">
        <f t="shared" si="224"/>
        <v>-0.088621088731739+0.012605895733184i</v>
      </c>
      <c r="R548" t="str">
        <f t="shared" si="225"/>
        <v>-0.332664563417363-4.69145502953371i</v>
      </c>
      <c r="S548" t="str">
        <f t="shared" si="226"/>
        <v>0.0438319995044132i</v>
      </c>
      <c r="T548" t="str">
        <f t="shared" si="227"/>
        <v>0.205635854529498-0.0145813529788457i</v>
      </c>
      <c r="U548" t="str">
        <f t="shared" si="228"/>
        <v>0.0000333333333333332-0.00272646971411751i</v>
      </c>
      <c r="V548" t="str">
        <f t="shared" si="229"/>
        <v>6.66666666666667E-06-0.0272646971411751i</v>
      </c>
      <c r="W548" t="str">
        <f t="shared" si="230"/>
        <v>0.0000276032665661014-0.00247863823662206i</v>
      </c>
      <c r="X548" t="str">
        <f t="shared" si="231"/>
        <v>0.000129669463381283-0.00247214418753777i</v>
      </c>
      <c r="Y548" t="str">
        <f t="shared" si="232"/>
        <v>0.009+0.260123871717235i</v>
      </c>
      <c r="Z548" t="str">
        <f t="shared" si="233"/>
        <v>-0.114780762377889-0.0101064487585875i</v>
      </c>
      <c r="AA548" t="str">
        <f t="shared" si="234"/>
        <v>1.64825815834517-46.5160938866307i</v>
      </c>
      <c r="AB548" t="str">
        <f t="shared" si="235"/>
        <v>0.969867629444886-0.0687719672235639i</v>
      </c>
      <c r="AC548" t="str">
        <f t="shared" si="236"/>
        <v>3.24114119769384-2.50647228658198i</v>
      </c>
      <c r="AD548" t="str">
        <f t="shared" si="237"/>
        <v>0.19752034511956+0.131530000654723i</v>
      </c>
      <c r="AE548" t="str">
        <f t="shared" si="238"/>
        <v>-0.0213422345861329-0.0170933429974427i</v>
      </c>
      <c r="AF548" t="str">
        <f t="shared" si="239"/>
        <v>-10.5721255490553-3.77904675619306i</v>
      </c>
      <c r="AG548" t="str">
        <f t="shared" si="240"/>
        <v>1.02332665149432-0.0324753078676666i</v>
      </c>
      <c r="AH548" t="str">
        <f t="shared" si="241"/>
        <v>0.149109865935105+0.26014045370389i</v>
      </c>
      <c r="AI548">
        <f t="shared" si="242"/>
        <v>-10.462074221035893</v>
      </c>
      <c r="AJ548">
        <f t="shared" si="243"/>
        <v>60.179103201811778</v>
      </c>
      <c r="AK548"/>
      <c r="AL548"/>
      <c r="AM548"/>
      <c r="AN548"/>
    </row>
    <row r="549" spans="1:40" x14ac:dyDescent="0.25">
      <c r="A549"/>
      <c r="B549">
        <f t="shared" si="244"/>
        <v>41500</v>
      </c>
      <c r="C549" s="237" t="str">
        <f t="shared" si="212"/>
        <v>-0.0000443758105691931+0.0590125579797213i</v>
      </c>
      <c r="D549" s="208" t="str">
        <f t="shared" si="213"/>
        <v>-5.95734617155366+0.452429611177863i</v>
      </c>
      <c r="E549" t="str">
        <f t="shared" si="214"/>
        <v>2870</v>
      </c>
      <c r="F549" t="str">
        <f t="shared" si="215"/>
        <v>0.777000777000777</v>
      </c>
      <c r="G549" t="str">
        <f t="shared" si="210"/>
        <v>0.777000777000777</v>
      </c>
      <c r="H549" t="str">
        <f t="shared" si="216"/>
        <v>4.62496743847991+4.23322526201148i</v>
      </c>
      <c r="I549" t="str">
        <f t="shared" si="217"/>
        <v>162.970118904971i</v>
      </c>
      <c r="J549" t="str">
        <f t="shared" si="211"/>
        <v>-34.9506138702266+35.6526469726026i</v>
      </c>
      <c r="K549" t="str">
        <f t="shared" si="218"/>
        <v>2.33097331138208-2.28507432310772i</v>
      </c>
      <c r="L549" t="str">
        <f t="shared" si="219"/>
        <v>0.144450087284014-0.12347750444775i</v>
      </c>
      <c r="M549" t="str">
        <f t="shared" si="220"/>
        <v>2.47542339866609-2.40855182755547i</v>
      </c>
      <c r="N549" t="str">
        <f t="shared" si="221"/>
        <v>-0.425198788780542i</v>
      </c>
      <c r="O549" t="str">
        <f t="shared" si="222"/>
        <v>0.910956750208429-0.412501877874147i</v>
      </c>
      <c r="P549" t="str">
        <f t="shared" si="223"/>
        <v>0.089043249791571+0.412501877874147i</v>
      </c>
      <c r="Q549" t="str">
        <f t="shared" si="224"/>
        <v>-0.089043249791571+0.012696910906395i</v>
      </c>
      <c r="R549" t="str">
        <f t="shared" si="225"/>
        <v>-0.332661317115907-4.68003638630696i</v>
      </c>
      <c r="S549" t="str">
        <f t="shared" si="226"/>
        <v>0.0439378738993514i</v>
      </c>
      <c r="T549" t="str">
        <f t="shared" si="227"/>
        <v>0.205630848585931-0.0146164310026309i</v>
      </c>
      <c r="U549" t="str">
        <f t="shared" si="228"/>
        <v>0.0000333333333333334-0.00271989990757747i</v>
      </c>
      <c r="V549" t="str">
        <f t="shared" si="229"/>
        <v>6.66666666666667E-06-0.0271989990757747i</v>
      </c>
      <c r="W549" t="str">
        <f t="shared" si="230"/>
        <v>0.0000276032663764092-0.00247266575624981i</v>
      </c>
      <c r="X549" t="str">
        <f t="shared" si="231"/>
        <v>0.000129178953393518-0.00246620756027132i</v>
      </c>
      <c r="Y549" t="str">
        <f t="shared" si="232"/>
        <v>0.009+0.260752190247953i</v>
      </c>
      <c r="Z549" t="str">
        <f t="shared" si="233"/>
        <v>-0.114225489939391-0.0100389976739594i</v>
      </c>
      <c r="AA549" t="str">
        <f t="shared" si="234"/>
        <v>1.64009525552905-46.4021591578351i</v>
      </c>
      <c r="AB549" t="str">
        <f t="shared" si="235"/>
        <v>0.969844019249905-0.0689374103553174i</v>
      </c>
      <c r="AC549" t="str">
        <f t="shared" si="236"/>
        <v>3.23473525260934-2.5065688636451i</v>
      </c>
      <c r="AD549" t="str">
        <f t="shared" si="237"/>
        <v>0.1976535302822+0.131848433065903i</v>
      </c>
      <c r="AE549" t="str">
        <f t="shared" si="238"/>
        <v>-0.0212534452218708-0.0170446951954467i</v>
      </c>
      <c r="AF549" t="str">
        <f t="shared" si="239"/>
        <v>-10.5823136100336-3.78079565083362i</v>
      </c>
      <c r="AG549" t="str">
        <f t="shared" si="240"/>
        <v>1.02332084578698-0.0324182098222871i</v>
      </c>
      <c r="AH549" t="str">
        <f t="shared" si="241"/>
        <v>0.148590566861285+0.259492694273843i</v>
      </c>
      <c r="AI549">
        <f t="shared" si="242"/>
        <v>-10.48586632313414</v>
      </c>
      <c r="AJ549">
        <f t="shared" si="243"/>
        <v>60.203707924292075</v>
      </c>
      <c r="AK549"/>
      <c r="AL549"/>
      <c r="AM549"/>
      <c r="AN549"/>
    </row>
    <row r="550" spans="1:40" x14ac:dyDescent="0.25">
      <c r="A550"/>
      <c r="B550">
        <f t="shared" si="244"/>
        <v>41600</v>
      </c>
      <c r="C550" s="237" t="str">
        <f t="shared" si="212"/>
        <v>-0.0000441627218705582+0.0588707010290449i</v>
      </c>
      <c r="D550" s="208" t="str">
        <f t="shared" si="213"/>
        <v>-5.95734453787364+0.451342041222678i</v>
      </c>
      <c r="E550" t="str">
        <f t="shared" si="214"/>
        <v>2870</v>
      </c>
      <c r="F550" t="str">
        <f t="shared" si="215"/>
        <v>0.777000777000777</v>
      </c>
      <c r="G550" t="str">
        <f t="shared" si="210"/>
        <v>0.777000777000777</v>
      </c>
      <c r="H550" t="str">
        <f t="shared" si="216"/>
        <v>4.63513571602468+4.23385540529564i</v>
      </c>
      <c r="I550" t="str">
        <f t="shared" si="217"/>
        <v>163.362817986669i</v>
      </c>
      <c r="J550" t="str">
        <f t="shared" si="211"/>
        <v>-35.1240785828186+35.7385569653076i</v>
      </c>
      <c r="K550" t="str">
        <f t="shared" si="218"/>
        <v>2.32516067147295-2.28518253330076i</v>
      </c>
      <c r="L550" t="str">
        <f t="shared" si="219"/>
        <v>0.144156419242874-0.123523405076897i</v>
      </c>
      <c r="M550" t="str">
        <f t="shared" si="220"/>
        <v>2.46931709071582-2.40870593837766i</v>
      </c>
      <c r="N550" t="str">
        <f t="shared" si="221"/>
        <v>-0.426223364175194i</v>
      </c>
      <c r="O550" t="str">
        <f t="shared" si="222"/>
        <v>0.910533632867515-0.413435005069824i</v>
      </c>
      <c r="P550" t="str">
        <f t="shared" si="223"/>
        <v>0.089466367132485+0.413435005069824i</v>
      </c>
      <c r="Q550" t="str">
        <f t="shared" si="224"/>
        <v>-0.089466367132485+0.01278835910537i</v>
      </c>
      <c r="R550" t="str">
        <f t="shared" si="225"/>
        <v>-0.332658062869913-4.66867236509751i</v>
      </c>
      <c r="S550" t="str">
        <f t="shared" si="226"/>
        <v>0.0440437482942895i</v>
      </c>
      <c r="T550" t="str">
        <f t="shared" si="227"/>
        <v>0.20562583051686-0.0146515079891084i</v>
      </c>
      <c r="U550" t="str">
        <f t="shared" si="228"/>
        <v>0.0000333333333333332-0.00271336168664579i</v>
      </c>
      <c r="V550" t="str">
        <f t="shared" si="229"/>
        <v>6.66666666666667E-06-0.0271336168664579i</v>
      </c>
      <c r="W550" t="str">
        <f t="shared" si="230"/>
        <v>0.000027603266186259-0.00246672199006697i</v>
      </c>
      <c r="X550" t="str">
        <f t="shared" si="231"/>
        <v>0.000128691968531461-0.00246029932996656i</v>
      </c>
      <c r="Y550" t="str">
        <f t="shared" si="232"/>
        <v>0.009+0.261380508778671i</v>
      </c>
      <c r="Z550" t="str">
        <f t="shared" si="233"/>
        <v>-0.11367424349709-0.00997218711322663i</v>
      </c>
      <c r="AA550" t="str">
        <f t="shared" si="234"/>
        <v>1.63199336688625-46.288785494102i</v>
      </c>
      <c r="AB550" t="str">
        <f t="shared" si="235"/>
        <v>0.969820351865803-0.0691028485946791i</v>
      </c>
      <c r="AC550" t="str">
        <f t="shared" si="236"/>
        <v>3.22834552801744-2.50664888575066i</v>
      </c>
      <c r="AD550" t="str">
        <f t="shared" si="237"/>
        <v>0.19778702134799+0.132166697889129i</v>
      </c>
      <c r="AE550" t="str">
        <f t="shared" si="238"/>
        <v>-0.0211652989837879-0.0169963185835051i</v>
      </c>
      <c r="AF550" t="str">
        <f t="shared" si="239"/>
        <v>-10.5924802538983-3.78251336407296i</v>
      </c>
      <c r="AG550" t="str">
        <f t="shared" si="240"/>
        <v>1.02331505538652-0.0323614455061065i</v>
      </c>
      <c r="AH550" t="str">
        <f t="shared" si="241"/>
        <v>0.148075131963209+0.258848063619378i</v>
      </c>
      <c r="AI550">
        <f t="shared" si="242"/>
        <v>-10.509587168845249</v>
      </c>
      <c r="AJ550">
        <f t="shared" si="243"/>
        <v>60.228102040326206</v>
      </c>
      <c r="AK550"/>
      <c r="AL550"/>
      <c r="AM550"/>
      <c r="AN550"/>
    </row>
    <row r="551" spans="1:40" x14ac:dyDescent="0.25">
      <c r="A551"/>
      <c r="B551">
        <f t="shared" si="244"/>
        <v>41700</v>
      </c>
      <c r="C551" s="237" t="str">
        <f t="shared" si="212"/>
        <v>-0.0000439511643441171+0.0587295244462903i</v>
      </c>
      <c r="D551" s="208" t="str">
        <f t="shared" si="213"/>
        <v>-5.9573429159326+0.450259687421559i</v>
      </c>
      <c r="E551" t="str">
        <f t="shared" si="214"/>
        <v>2870</v>
      </c>
      <c r="F551" t="str">
        <f t="shared" si="215"/>
        <v>0.777000777000777</v>
      </c>
      <c r="G551" t="str">
        <f t="shared" si="210"/>
        <v>0.777000777000777</v>
      </c>
      <c r="H551" t="str">
        <f t="shared" si="216"/>
        <v>4.64528254406062+4.23445978587997i</v>
      </c>
      <c r="I551" t="str">
        <f t="shared" si="217"/>
        <v>163.755517068368i</v>
      </c>
      <c r="J551" t="str">
        <f t="shared" si="211"/>
        <v>-35.2979607796767+35.8244669580127i</v>
      </c>
      <c r="K551" t="str">
        <f t="shared" si="218"/>
        <v>2.31936302102688-2.28527573197368i</v>
      </c>
      <c r="L551" t="str">
        <f t="shared" si="219"/>
        <v>0.143863240354763-0.123568516068287i</v>
      </c>
      <c r="M551" t="str">
        <f t="shared" si="220"/>
        <v>2.46322626138164-2.40884424804197i</v>
      </c>
      <c r="N551" t="str">
        <f t="shared" si="221"/>
        <v>-0.427247939569846i</v>
      </c>
      <c r="O551" t="str">
        <f t="shared" si="222"/>
        <v>0.910109559689688-0.414367698260183i</v>
      </c>
      <c r="P551" t="str">
        <f t="shared" si="223"/>
        <v>0.089890440310312+0.414367698260183i</v>
      </c>
      <c r="Q551" t="str">
        <f t="shared" si="224"/>
        <v>-0.089890440310312+0.012880241309663i</v>
      </c>
      <c r="R551" t="str">
        <f t="shared" si="225"/>
        <v>-0.332654800678598-4.65736257293329i</v>
      </c>
      <c r="S551" t="str">
        <f t="shared" si="226"/>
        <v>0.0441496226892278i</v>
      </c>
      <c r="T551" t="str">
        <f t="shared" si="227"/>
        <v>0.205620800321936-0.0146865839357204i</v>
      </c>
      <c r="U551" t="str">
        <f t="shared" si="228"/>
        <v>0.0000333333333333334-0.00270685482408789i</v>
      </c>
      <c r="V551" t="str">
        <f t="shared" si="229"/>
        <v>6.66666666666667E-06-0.0270685482408789i</v>
      </c>
      <c r="W551" t="str">
        <f t="shared" si="230"/>
        <v>0.0000276032659956516-0.00246080673149665i</v>
      </c>
      <c r="X551" t="str">
        <f t="shared" si="231"/>
        <v>0.000128208475116219-0.00245441929370949i</v>
      </c>
      <c r="Y551" t="str">
        <f t="shared" si="232"/>
        <v>0.009+0.262008827309389i</v>
      </c>
      <c r="Z551" t="str">
        <f t="shared" si="233"/>
        <v>-0.113126984166196-0.00990600936690512i</v>
      </c>
      <c r="AA551" t="str">
        <f t="shared" si="234"/>
        <v>1.62395188101322-46.1759687315829i</v>
      </c>
      <c r="AB551" t="str">
        <f t="shared" si="235"/>
        <v>0.969796627290934-0.0692682819295854i</v>
      </c>
      <c r="AC551" t="str">
        <f t="shared" si="236"/>
        <v>3.22197201804454-2.50671247855001i</v>
      </c>
      <c r="AD551" t="str">
        <f t="shared" si="237"/>
        <v>0.197920818203866+0.132484795161549i</v>
      </c>
      <c r="AE551" t="str">
        <f t="shared" si="238"/>
        <v>-0.0210777896452666-0.0169482108035353i</v>
      </c>
      <c r="AF551" t="str">
        <f t="shared" si="239"/>
        <v>-10.6026254599932-3.78420009845841i</v>
      </c>
      <c r="AG551" t="str">
        <f t="shared" si="240"/>
        <v>1.02330928007057-0.032305012421058i</v>
      </c>
      <c r="AH551" t="str">
        <f t="shared" si="241"/>
        <v>0.1475635232346+0.258206537959439i</v>
      </c>
      <c r="AI551">
        <f t="shared" si="242"/>
        <v>-10.533237202316275</v>
      </c>
      <c r="AJ551">
        <f t="shared" si="243"/>
        <v>60.252286751889535</v>
      </c>
      <c r="AK551"/>
      <c r="AL551"/>
      <c r="AM551"/>
      <c r="AN551"/>
    </row>
    <row r="552" spans="1:40" x14ac:dyDescent="0.25">
      <c r="A552"/>
      <c r="B552">
        <f t="shared" si="244"/>
        <v>41800</v>
      </c>
      <c r="C552" s="237" t="str">
        <f t="shared" si="212"/>
        <v>-0.0000437411233550595+0.0585890233484456i</v>
      </c>
      <c r="D552" s="208" t="str">
        <f t="shared" si="213"/>
        <v>-5.95734130561835+0.449182512338083i</v>
      </c>
      <c r="E552" t="str">
        <f t="shared" si="214"/>
        <v>2870</v>
      </c>
      <c r="F552" t="str">
        <f t="shared" si="215"/>
        <v>0.777000777000777</v>
      </c>
      <c r="G552" t="str">
        <f t="shared" si="210"/>
        <v>0.777000777000777</v>
      </c>
      <c r="H552" t="str">
        <f t="shared" si="216"/>
        <v>4.65540790292505+4.23503856786786i</v>
      </c>
      <c r="I552" t="str">
        <f t="shared" si="217"/>
        <v>164.148216150067i</v>
      </c>
      <c r="J552" t="str">
        <f t="shared" si="211"/>
        <v>-35.4722604608011+35.9103769507177i</v>
      </c>
      <c r="K552" t="str">
        <f t="shared" si="218"/>
        <v>2.3135803526854-2.28535403513241i</v>
      </c>
      <c r="L552" t="str">
        <f t="shared" si="219"/>
        <v>0.143570551927311-0.123612841570425i</v>
      </c>
      <c r="M552" t="str">
        <f t="shared" si="220"/>
        <v>2.45715090461271-2.40896687670284i</v>
      </c>
      <c r="N552" t="str">
        <f t="shared" si="221"/>
        <v>-0.428272514964497i</v>
      </c>
      <c r="O552" t="str">
        <f t="shared" si="222"/>
        <v>0.909684531120122-0.415299956466124i</v>
      </c>
      <c r="P552" t="str">
        <f t="shared" si="223"/>
        <v>0.090315468879878+0.415299956466124i</v>
      </c>
      <c r="Q552" t="str">
        <f t="shared" si="224"/>
        <v>-0.090315468879878+0.012972558498373i</v>
      </c>
      <c r="R552" t="str">
        <f t="shared" si="225"/>
        <v>-0.332651530541126-4.64610662060274i</v>
      </c>
      <c r="S552" t="str">
        <f t="shared" si="226"/>
        <v>0.0442554970841661i</v>
      </c>
      <c r="T552" t="str">
        <f t="shared" si="227"/>
        <v>0.205615758000809-0.0147216588399062i</v>
      </c>
      <c r="U552" t="str">
        <f t="shared" si="228"/>
        <v>0.0000333333333333333-0.00270037909484366i</v>
      </c>
      <c r="V552" t="str">
        <f t="shared" si="229"/>
        <v>6.66666666666667E-06-0.0270037909484366i</v>
      </c>
      <c r="W552" t="str">
        <f t="shared" si="230"/>
        <v>0.0000276032658045862-0.00245491977593876i</v>
      </c>
      <c r="X552" t="str">
        <f t="shared" si="231"/>
        <v>0.000127728439869917-0.00244856725051139i</v>
      </c>
      <c r="Y552" t="str">
        <f t="shared" si="232"/>
        <v>0.009+0.262637145840107i</v>
      </c>
      <c r="Z552" t="str">
        <f t="shared" si="233"/>
        <v>-0.112583673530903-0.00984045683738724i</v>
      </c>
      <c r="AA552" t="str">
        <f t="shared" si="234"/>
        <v>1.61597019420075-46.0637047477981i</v>
      </c>
      <c r="AB552" t="str">
        <f t="shared" si="235"/>
        <v>0.969772845523647-0.0694337103479589i</v>
      </c>
      <c r="AC552" t="str">
        <f t="shared" si="236"/>
        <v>3.21561471629246-2.50675976698443i</v>
      </c>
      <c r="AD552" t="str">
        <f t="shared" si="237"/>
        <v>0.198054920736655+0.132802724917353i</v>
      </c>
      <c r="AE552" t="str">
        <f t="shared" si="238"/>
        <v>-0.0209909110549678-0.0169003695250508i</v>
      </c>
      <c r="AF552" t="str">
        <f t="shared" si="239"/>
        <v>-10.6127492085434-3.78585605552978i</v>
      </c>
      <c r="AG552" t="str">
        <f t="shared" si="240"/>
        <v>1.02330351961966-0.032248908093902i</v>
      </c>
      <c r="AH552" t="str">
        <f t="shared" si="241"/>
        <v>0.14705570313147+0.257568093758287i</v>
      </c>
      <c r="AI552">
        <f t="shared" si="242"/>
        <v>-10.556816863758717</v>
      </c>
      <c r="AJ552">
        <f t="shared" si="243"/>
        <v>60.276263253041421</v>
      </c>
      <c r="AK552"/>
      <c r="AL552"/>
      <c r="AM552"/>
      <c r="AN552"/>
    </row>
    <row r="553" spans="1:40" x14ac:dyDescent="0.25">
      <c r="A553"/>
      <c r="B553">
        <f t="shared" si="244"/>
        <v>41900</v>
      </c>
      <c r="C553" s="237" t="str">
        <f t="shared" si="212"/>
        <v>-0.0000435325844430047+0.0584491928991138i</v>
      </c>
      <c r="D553" s="208" t="str">
        <f t="shared" si="213"/>
        <v>-5.95733970682002+0.448110478893206i</v>
      </c>
      <c r="E553" t="str">
        <f t="shared" si="214"/>
        <v>2870</v>
      </c>
      <c r="F553" t="str">
        <f t="shared" si="215"/>
        <v>0.777000777000777</v>
      </c>
      <c r="G553" t="str">
        <f t="shared" si="210"/>
        <v>0.777000777000777</v>
      </c>
      <c r="H553" t="str">
        <f t="shared" si="216"/>
        <v>4.66551177382642+4.23559191471532i</v>
      </c>
      <c r="I553" t="str">
        <f t="shared" si="217"/>
        <v>164.540915231765i</v>
      </c>
      <c r="J553" t="str">
        <f t="shared" si="211"/>
        <v>-35.6469776261916+35.9962869434229i</v>
      </c>
      <c r="K553" t="str">
        <f t="shared" si="218"/>
        <v>2.30781265861942-2.28541755810955i</v>
      </c>
      <c r="L553" t="str">
        <f t="shared" si="219"/>
        <v>0.143278355243228-0.123656385721087i</v>
      </c>
      <c r="M553" t="str">
        <f t="shared" si="220"/>
        <v>2.45109101386265-2.40907394383064i</v>
      </c>
      <c r="N553" t="str">
        <f t="shared" si="221"/>
        <v>-0.429297090359149i</v>
      </c>
      <c r="O553" t="str">
        <f t="shared" si="222"/>
        <v>0.909258547604991-0.416231778709006i</v>
      </c>
      <c r="P553" t="str">
        <f t="shared" si="223"/>
        <v>0.090741452395009+0.416231778709006i</v>
      </c>
      <c r="Q553" t="str">
        <f t="shared" si="224"/>
        <v>-0.090741452395009+0.013065311650143i</v>
      </c>
      <c r="R553" t="str">
        <f t="shared" si="225"/>
        <v>-0.332648252456665-4.6349041226098i</v>
      </c>
      <c r="S553" t="str">
        <f t="shared" si="226"/>
        <v>0.0443613714791042i</v>
      </c>
      <c r="T553" t="str">
        <f t="shared" si="227"/>
        <v>0.205610703553125-0.014756732699105i</v>
      </c>
      <c r="U553" t="str">
        <f t="shared" si="228"/>
        <v>0.0000333333333333334-0.00269393427600154i</v>
      </c>
      <c r="V553" t="str">
        <f t="shared" si="229"/>
        <v>6.66666666666667E-06-0.0269393427600154i</v>
      </c>
      <c r="W553" t="str">
        <f t="shared" si="230"/>
        <v>0.0000276032656130634-0.00244906092074643i</v>
      </c>
      <c r="X553" t="str">
        <f t="shared" si="231"/>
        <v>0.000127251829909998-0.00244274300128618i</v>
      </c>
      <c r="Y553" t="str">
        <f t="shared" si="232"/>
        <v>0.009+0.263265464370825i</v>
      </c>
      <c r="Z553" t="str">
        <f t="shared" si="233"/>
        <v>-0.112044273637604-0.00977552203704408i</v>
      </c>
      <c r="AA553" t="str">
        <f t="shared" si="234"/>
        <v>1.60804771031726-45.951989461119i</v>
      </c>
      <c r="AB553" t="str">
        <f t="shared" si="235"/>
        <v>0.969749006562271-0.0695991338377217i</v>
      </c>
      <c r="AC553" t="str">
        <f t="shared" si="236"/>
        <v>3.20927361584538-2.50679087528708i</v>
      </c>
      <c r="AD553" t="str">
        <f t="shared" si="237"/>
        <v>0.198189328833079+0.133120487187807i</v>
      </c>
      <c r="AE553" t="str">
        <f t="shared" si="238"/>
        <v>-0.0209046571357402-0.0168527924447566i</v>
      </c>
      <c r="AF553" t="str">
        <f t="shared" si="239"/>
        <v>-10.6228514806464-3.78748143582211i</v>
      </c>
      <c r="AG553" t="str">
        <f t="shared" si="240"/>
        <v>1.02329777381712-0.0321931300759153i</v>
      </c>
      <c r="AH553" t="str">
        <f t="shared" si="241"/>
        <v>0.146551634565428+0.256932707722319i</v>
      </c>
      <c r="AI553">
        <f t="shared" si="242"/>
        <v>-10.58032658949158</v>
      </c>
      <c r="AJ553">
        <f t="shared" si="243"/>
        <v>60.300032729974696</v>
      </c>
      <c r="AK553"/>
      <c r="AL553"/>
      <c r="AM553"/>
      <c r="AN553"/>
    </row>
    <row r="554" spans="1:40" x14ac:dyDescent="0.25">
      <c r="A554"/>
      <c r="B554">
        <f t="shared" si="244"/>
        <v>42000</v>
      </c>
      <c r="C554" s="237" t="str">
        <f t="shared" si="212"/>
        <v>-0.0000433255333195148+0.0583100283079592i</v>
      </c>
      <c r="D554" s="208" t="str">
        <f t="shared" si="213"/>
        <v>-5.95733811942808+0.447043550361021i</v>
      </c>
      <c r="E554" t="str">
        <f t="shared" si="214"/>
        <v>2870</v>
      </c>
      <c r="F554" t="str">
        <f t="shared" si="215"/>
        <v>0.777000777000777</v>
      </c>
      <c r="G554" t="str">
        <f t="shared" si="210"/>
        <v>0.777000777000777</v>
      </c>
      <c r="H554" t="str">
        <f t="shared" si="216"/>
        <v>4.67559413883566+4.23611998922943i</v>
      </c>
      <c r="I554" t="str">
        <f t="shared" si="217"/>
        <v>164.933614313464i</v>
      </c>
      <c r="J554" t="str">
        <f t="shared" si="211"/>
        <v>-35.8221122758482+36.0821969361279i</v>
      </c>
      <c r="K554" t="str">
        <f t="shared" si="218"/>
        <v>2.30205993053567-2.28546641556659i</v>
      </c>
      <c r="L554" t="str">
        <f t="shared" si="219"/>
        <v>0.142986651560499-0.123699152647224i</v>
      </c>
      <c r="M554" t="str">
        <f t="shared" si="220"/>
        <v>2.44504658209617-2.40916556821381i</v>
      </c>
      <c r="N554" t="str">
        <f t="shared" si="221"/>
        <v>-0.430321665753801i</v>
      </c>
      <c r="O554" t="str">
        <f t="shared" si="222"/>
        <v>0.908831609591473-0.417163164010645i</v>
      </c>
      <c r="P554" t="str">
        <f t="shared" si="223"/>
        <v>0.091168390408527+0.417163164010645i</v>
      </c>
      <c r="Q554" t="str">
        <f t="shared" si="224"/>
        <v>-0.091168390408527+0.013158501743156i</v>
      </c>
      <c r="R554" t="str">
        <f t="shared" si="225"/>
        <v>-0.332644966424479-4.62375469712984i</v>
      </c>
      <c r="S554" t="str">
        <f t="shared" si="226"/>
        <v>0.0444672458740425i</v>
      </c>
      <c r="T554" t="str">
        <f t="shared" si="227"/>
        <v>0.205605636978532-0.0147918055107599i</v>
      </c>
      <c r="U554" t="str">
        <f t="shared" si="228"/>
        <v>0.0000333333333333333-0.00268752014677297i</v>
      </c>
      <c r="V554" t="str">
        <f t="shared" si="229"/>
        <v>6.66666666666667E-06-0.0268752014677297i</v>
      </c>
      <c r="W554" t="str">
        <f t="shared" si="230"/>
        <v>0.0000276032654210828-0.00244322996520277i</v>
      </c>
      <c r="X554" t="str">
        <f t="shared" si="231"/>
        <v>0.000126778612743596-0.00243694634882801i</v>
      </c>
      <c r="Y554" t="str">
        <f t="shared" si="232"/>
        <v>0.009+0.263893782901543i</v>
      </c>
      <c r="Z554" t="str">
        <f t="shared" si="233"/>
        <v>-0.111508746988234-0.00971119758636443i</v>
      </c>
      <c r="AA554" t="str">
        <f t="shared" si="234"/>
        <v>1.60018384069422-45.8408188302615i</v>
      </c>
      <c r="AB554" t="str">
        <f t="shared" si="235"/>
        <v>0.969725110405149-0.0697645523868144i</v>
      </c>
      <c r="AC554" t="str">
        <f t="shared" si="236"/>
        <v>3.20294870927678-2.50680592698527i</v>
      </c>
      <c r="AD554" t="str">
        <f t="shared" si="237"/>
        <v>0.198324042379746+0.133438082001293i</v>
      </c>
      <c r="AE554" t="str">
        <f t="shared" si="238"/>
        <v>-0.0208190218835469-0.0168054772861536i</v>
      </c>
      <c r="AF554" t="str">
        <f t="shared" si="239"/>
        <v>-10.6329322582637-3.78907643886841i</v>
      </c>
      <c r="AG554" t="str">
        <f t="shared" si="240"/>
        <v>1.0232920424491-0.0321376759425853i</v>
      </c>
      <c r="AH554" t="str">
        <f t="shared" si="241"/>
        <v>0.146051280897053+0.256300356796929i</v>
      </c>
      <c r="AI554">
        <f t="shared" si="242"/>
        <v>-10.603766811984752</v>
      </c>
      <c r="AJ554">
        <f t="shared" si="243"/>
        <v>60.323596361072077</v>
      </c>
      <c r="AK554"/>
      <c r="AL554"/>
      <c r="AM554"/>
      <c r="AN554"/>
    </row>
    <row r="555" spans="1:40" x14ac:dyDescent="0.25">
      <c r="A555"/>
      <c r="B555">
        <f t="shared" si="244"/>
        <v>42100</v>
      </c>
      <c r="C555" s="237" t="str">
        <f t="shared" si="212"/>
        <v>-0.0000431199558656456+0.0581715248301593i</v>
      </c>
      <c r="D555" s="208" t="str">
        <f t="shared" si="213"/>
        <v>-5.95733654333427+0.445981690364555i</v>
      </c>
      <c r="E555" t="str">
        <f t="shared" si="214"/>
        <v>2870</v>
      </c>
      <c r="F555" t="str">
        <f t="shared" si="215"/>
        <v>0.777000777000777</v>
      </c>
      <c r="G555" t="str">
        <f t="shared" si="210"/>
        <v>0.777000777000777</v>
      </c>
      <c r="H555" t="str">
        <f t="shared" si="216"/>
        <v>4.68565498087739+4.2366229535669i</v>
      </c>
      <c r="I555" t="str">
        <f t="shared" si="217"/>
        <v>165.326313395163i</v>
      </c>
      <c r="J555" t="str">
        <f t="shared" si="211"/>
        <v>-35.9976644097711+36.168106928833i</v>
      </c>
      <c r="K555" t="str">
        <f t="shared" si="218"/>
        <v>2.29632215968299-2.28550072149592i</v>
      </c>
      <c r="L555" t="str">
        <f t="shared" si="219"/>
        <v>0.142695442112567-0.123741146464872i</v>
      </c>
      <c r="M555" t="str">
        <f t="shared" si="220"/>
        <v>2.43901760179556-2.40924186796079i</v>
      </c>
      <c r="N555" t="str">
        <f t="shared" si="221"/>
        <v>-0.431346241148453i</v>
      </c>
      <c r="O555" t="str">
        <f t="shared" si="222"/>
        <v>0.90840371752775-0.418094111393313i</v>
      </c>
      <c r="P555" t="str">
        <f t="shared" si="223"/>
        <v>0.09159628247225+0.418094111393313i</v>
      </c>
      <c r="Q555" t="str">
        <f t="shared" si="224"/>
        <v>-0.09159628247225+0.01325212975514i</v>
      </c>
      <c r="R555" t="str">
        <f t="shared" si="225"/>
        <v>-0.33264167244362-4.61265796596607i</v>
      </c>
      <c r="S555" t="str">
        <f t="shared" si="226"/>
        <v>0.0445731202689806i</v>
      </c>
      <c r="T555" t="str">
        <f t="shared" si="227"/>
        <v>0.205600558276677-0.0148268772723043i</v>
      </c>
      <c r="U555" t="str">
        <f t="shared" si="228"/>
        <v>0.0000333333333333332-0.0026811364884671i</v>
      </c>
      <c r="V555" t="str">
        <f t="shared" si="229"/>
        <v>6.66666666666667E-06-0.026811364884671i</v>
      </c>
      <c r="W555" t="str">
        <f t="shared" si="230"/>
        <v>0.0000276032652286445-0.00243742671049794i</v>
      </c>
      <c r="X555" t="str">
        <f t="shared" si="231"/>
        <v>0.000126308756262014-0.00243117709778909i</v>
      </c>
      <c r="Y555" t="str">
        <f t="shared" si="232"/>
        <v>0.009+0.264522101432261i</v>
      </c>
      <c r="Z555" t="str">
        <f t="shared" si="233"/>
        <v>-0.110977056533708-0.0096474762121298i</v>
      </c>
      <c r="AA555" t="str">
        <f t="shared" si="234"/>
        <v>1.59237800401366-45.7301888537858i</v>
      </c>
      <c r="AB555" t="str">
        <f t="shared" si="235"/>
        <v>0.969701157050613-0.0699299659831317i</v>
      </c>
      <c r="AC555" t="str">
        <f t="shared" si="236"/>
        <v>3.19663998865633-2.50680504490218i</v>
      </c>
      <c r="AD555" t="str">
        <f t="shared" si="237"/>
        <v>0.198459061263152+0.133755509383342i</v>
      </c>
      <c r="AE555" t="str">
        <f t="shared" si="238"/>
        <v>-0.0207339993664103-0.0167584217991479i</v>
      </c>
      <c r="AF555" t="str">
        <f t="shared" si="239"/>
        <v>-10.6429915242117-3.79064126320234i</v>
      </c>
      <c r="AG555" t="str">
        <f t="shared" si="240"/>
        <v>1.02328632530444-0.0320825432933097i</v>
      </c>
      <c r="AH555" t="str">
        <f t="shared" si="241"/>
        <v>0.145554605929412+0.255671018163422i</v>
      </c>
      <c r="AI555">
        <f t="shared" si="242"/>
        <v>-10.627137959901269</v>
      </c>
      <c r="AJ555">
        <f t="shared" si="243"/>
        <v>60.346955316957313</v>
      </c>
      <c r="AK555"/>
      <c r="AL555"/>
      <c r="AM555"/>
      <c r="AN555"/>
    </row>
    <row r="556" spans="1:40" x14ac:dyDescent="0.25">
      <c r="A556"/>
      <c r="B556">
        <f t="shared" si="244"/>
        <v>42200</v>
      </c>
      <c r="C556" s="237" t="str">
        <f t="shared" si="212"/>
        <v>-0.0000429158381295416+0.0580336777658669i</v>
      </c>
      <c r="D556" s="208" t="str">
        <f t="shared" si="213"/>
        <v>-5.95733497843162+0.444924862871646i</v>
      </c>
      <c r="E556" t="str">
        <f t="shared" si="214"/>
        <v>2870</v>
      </c>
      <c r="F556" t="str">
        <f t="shared" si="215"/>
        <v>0.777000777000777</v>
      </c>
      <c r="G556" t="str">
        <f t="shared" si="210"/>
        <v>0.777000777000777</v>
      </c>
      <c r="H556" t="str">
        <f t="shared" si="216"/>
        <v>4.69569428372127+4.23710096923265i</v>
      </c>
      <c r="I556" t="str">
        <f t="shared" si="217"/>
        <v>165.719012476862i</v>
      </c>
      <c r="J556" t="str">
        <f t="shared" si="211"/>
        <v>-36.1736340279601+36.254016921538i</v>
      </c>
      <c r="K556" t="str">
        <f t="shared" si="218"/>
        <v>2.29059933685873-2.28552058922304i</v>
      </c>
      <c r="L556" t="str">
        <f t="shared" si="219"/>
        <v>0.142404728108529-0.123782371279064i</v>
      </c>
      <c r="M556" t="str">
        <f t="shared" si="220"/>
        <v>2.43300406496726-2.4093029605021i</v>
      </c>
      <c r="N556" t="str">
        <f t="shared" si="221"/>
        <v>-0.432370816543105i</v>
      </c>
      <c r="O556" t="str">
        <f t="shared" si="222"/>
        <v>0.907974871863002-0.419024619879744i</v>
      </c>
      <c r="P556" t="str">
        <f t="shared" si="223"/>
        <v>0.092025128136998+0.419024619879744i</v>
      </c>
      <c r="Q556" t="str">
        <f t="shared" si="224"/>
        <v>-0.092025128136998+0.013346196663361i</v>
      </c>
      <c r="R556" t="str">
        <f t="shared" si="225"/>
        <v>-0.332638370513298-4.60161355450636i</v>
      </c>
      <c r="S556" t="str">
        <f t="shared" si="226"/>
        <v>0.0446789946639188i</v>
      </c>
      <c r="T556" t="str">
        <f t="shared" si="227"/>
        <v>0.205595467447206-0.0148619479811783i</v>
      </c>
      <c r="U556" t="str">
        <f t="shared" si="228"/>
        <v>0.0000333333333333333-0.00267478308446599i</v>
      </c>
      <c r="V556" t="str">
        <f t="shared" si="229"/>
        <v>6.66666666666667E-06-0.0267478308446599i</v>
      </c>
      <c r="W556" t="str">
        <f t="shared" si="230"/>
        <v>0.0000276032650357488-0.00243165095970651i</v>
      </c>
      <c r="X556" t="str">
        <f t="shared" si="231"/>
        <v>0.000125842228735286-0.00242543505465791i</v>
      </c>
      <c r="Y556" t="str">
        <f t="shared" si="232"/>
        <v>0.009+0.265150419962979i</v>
      </c>
      <c r="Z556" t="str">
        <f t="shared" si="233"/>
        <v>-0.110449165667481-0.0095843507456247i</v>
      </c>
      <c r="AA556" t="str">
        <f t="shared" si="234"/>
        <v>1.58462962619755-45.6200955696039i</v>
      </c>
      <c r="AB556" t="str">
        <f t="shared" si="235"/>
        <v>0.969677146496995-0.0700953746146002i</v>
      </c>
      <c r="AC556" t="str">
        <f t="shared" si="236"/>
        <v>3.19034744555658-2.50678835115916i</v>
      </c>
      <c r="AD556" t="str">
        <f t="shared" si="237"/>
        <v>0.198594385369685+0.134072769356667i</v>
      </c>
      <c r="AE556" t="str">
        <f t="shared" si="238"/>
        <v>-0.0206495837233763-0.0167116237596673i</v>
      </c>
      <c r="AF556" t="str">
        <f t="shared" si="239"/>
        <v>-10.6530292621529-3.792176106361i</v>
      </c>
      <c r="AG556" t="str">
        <f t="shared" si="240"/>
        <v>1.02328062217471-0.0320277297511015i</v>
      </c>
      <c r="AH556" t="str">
        <f t="shared" si="241"/>
        <v>0.145061573901677+0.25504466923595i</v>
      </c>
      <c r="AI556">
        <f t="shared" si="242"/>
        <v>-10.650440458139819</v>
      </c>
      <c r="AJ556">
        <f t="shared" si="243"/>
        <v>60.370110760545074</v>
      </c>
      <c r="AK556"/>
      <c r="AL556"/>
      <c r="AM556"/>
      <c r="AN556"/>
    </row>
    <row r="557" spans="1:40" x14ac:dyDescent="0.25">
      <c r="A557"/>
      <c r="B557">
        <f t="shared" si="244"/>
        <v>42300</v>
      </c>
      <c r="C557" s="237" t="str">
        <f t="shared" si="212"/>
        <v>-0.0000427131663240662+0.0578964824596769i</v>
      </c>
      <c r="D557" s="208" t="str">
        <f t="shared" si="213"/>
        <v>-5.95733342461444+0.443873032190856i</v>
      </c>
      <c r="E557" t="str">
        <f t="shared" si="214"/>
        <v>2870</v>
      </c>
      <c r="F557" t="str">
        <f t="shared" si="215"/>
        <v>0.777000777000777</v>
      </c>
      <c r="G557" t="str">
        <f t="shared" si="210"/>
        <v>0.777000777000777</v>
      </c>
      <c r="H557" t="str">
        <f t="shared" si="216"/>
        <v>4.70571203197335+4.23755419707861i</v>
      </c>
      <c r="I557" t="str">
        <f t="shared" si="217"/>
        <v>166.11171155856i</v>
      </c>
      <c r="J557" t="str">
        <f t="shared" si="211"/>
        <v>-36.3500211304153+36.3399269142432i</v>
      </c>
      <c r="K557" t="str">
        <f t="shared" si="218"/>
        <v>2.28489145241489-2.28552613140874i</v>
      </c>
      <c r="L557" t="str">
        <f t="shared" si="219"/>
        <v>0.142114510733321-0.123822831183748i</v>
      </c>
      <c r="M557" t="str">
        <f t="shared" si="220"/>
        <v>2.42700596314821-2.40934896259249i</v>
      </c>
      <c r="N557" t="str">
        <f t="shared" si="221"/>
        <v>-0.433395391937757i</v>
      </c>
      <c r="O557" t="str">
        <f t="shared" si="222"/>
        <v>0.907545073047413-0.419954688493134i</v>
      </c>
      <c r="P557" t="str">
        <f t="shared" si="223"/>
        <v>0.0924549269525869+0.419954688493134i</v>
      </c>
      <c r="Q557" t="str">
        <f t="shared" si="224"/>
        <v>-0.0924549269525869+0.013440703444623i</v>
      </c>
      <c r="R557" t="str">
        <f t="shared" si="225"/>
        <v>-0.332635060632742-4.59062109168112i</v>
      </c>
      <c r="S557" t="str">
        <f t="shared" si="226"/>
        <v>0.0447848690588569i</v>
      </c>
      <c r="T557" t="str">
        <f t="shared" si="227"/>
        <v>0.205590364489766-0.0148970176348223i</v>
      </c>
      <c r="U557" t="str">
        <f t="shared" si="228"/>
        <v>0.0000333333333333332-0.00266845972020011i</v>
      </c>
      <c r="V557" t="str">
        <f t="shared" si="229"/>
        <v>6.66666666666667E-06-0.0266845972020011i</v>
      </c>
      <c r="W557" t="str">
        <f t="shared" si="230"/>
        <v>0.0000276032648423952-0.0024259025177653i</v>
      </c>
      <c r="X557" t="str">
        <f t="shared" si="231"/>
        <v>0.000125378998806837-0.00241972002773779i</v>
      </c>
      <c r="Y557" t="str">
        <f t="shared" si="232"/>
        <v>0.009+0.265778738493696i</v>
      </c>
      <c r="Z557" t="str">
        <f t="shared" si="233"/>
        <v>-0.109925038219211-0.00952181412088157i</v>
      </c>
      <c r="AA557" t="str">
        <f t="shared" si="234"/>
        <v>1.57693814029924-45.5105350544939i</v>
      </c>
      <c r="AB557" t="str">
        <f t="shared" si="235"/>
        <v>0.96965307874263-0.0702607782691476i</v>
      </c>
      <c r="AC557" t="str">
        <f t="shared" si="236"/>
        <v>3.18407107105967-2.50675596717783i</v>
      </c>
      <c r="AD557" t="str">
        <f t="shared" si="237"/>
        <v>0.198730014585615+0.1343898619412i</v>
      </c>
      <c r="AE557" t="str">
        <f t="shared" si="238"/>
        <v>-0.020565769163493-0.0166650809692852i</v>
      </c>
      <c r="AF557" t="str">
        <f t="shared" si="239"/>
        <v>-10.6630454565878-3.79368116488775i</v>
      </c>
      <c r="AG557" t="str">
        <f t="shared" si="240"/>
        <v>1.02327493285413-0.031973232962295i</v>
      </c>
      <c r="AH557" t="str">
        <f t="shared" si="241"/>
        <v>0.144572149482847+0.254421287658538i</v>
      </c>
      <c r="AI557">
        <f t="shared" si="242"/>
        <v>-10.67367472787563</v>
      </c>
      <c r="AJ557">
        <f t="shared" si="243"/>
        <v>60.393063847095235</v>
      </c>
      <c r="AK557"/>
      <c r="AL557"/>
      <c r="AM557"/>
      <c r="AN557"/>
    </row>
    <row r="558" spans="1:40" x14ac:dyDescent="0.25">
      <c r="A558"/>
      <c r="B558">
        <f t="shared" si="244"/>
        <v>42400</v>
      </c>
      <c r="C558" s="237" t="str">
        <f t="shared" si="212"/>
        <v>-0.0000425119268244753+0.0577599343001033i</v>
      </c>
      <c r="D558" s="208" t="str">
        <f t="shared" si="213"/>
        <v>-5.95733188177828+0.442826162967459i</v>
      </c>
      <c r="E558" t="str">
        <f t="shared" si="214"/>
        <v>2870</v>
      </c>
      <c r="F558" t="str">
        <f t="shared" si="215"/>
        <v>0.777000777000777</v>
      </c>
      <c r="G558" t="str">
        <f t="shared" si="210"/>
        <v>0.777000777000777</v>
      </c>
      <c r="H558" t="str">
        <f t="shared" si="216"/>
        <v>4.71570821106755+4.23798279730236i</v>
      </c>
      <c r="I558" t="str">
        <f t="shared" si="217"/>
        <v>166.504410640259i</v>
      </c>
      <c r="J558" t="str">
        <f t="shared" si="211"/>
        <v>-36.5268257171366+36.4258369069482i</v>
      </c>
      <c r="K558" t="str">
        <f t="shared" si="218"/>
        <v>2.27919849626447-2.28551746005133i</v>
      </c>
      <c r="L558" t="str">
        <f t="shared" si="219"/>
        <v>0.141824791147905-0.123862530261695i</v>
      </c>
      <c r="M558" t="str">
        <f t="shared" si="220"/>
        <v>2.42102328741238-2.40937999031302i</v>
      </c>
      <c r="N558" t="str">
        <f t="shared" si="221"/>
        <v>-0.434419967332409i</v>
      </c>
      <c r="O558" t="str">
        <f t="shared" si="222"/>
        <v>0.907114321532166-0.420884316257138i</v>
      </c>
      <c r="P558" t="str">
        <f t="shared" si="223"/>
        <v>0.092885678467834+0.420884316257138i</v>
      </c>
      <c r="Q558" t="str">
        <f t="shared" si="224"/>
        <v>-0.092885678467834+0.013535651075271i</v>
      </c>
      <c r="R558" t="str">
        <f t="shared" si="225"/>
        <v>-0.332631742801069-4.5796802099213i</v>
      </c>
      <c r="S558" t="str">
        <f t="shared" si="226"/>
        <v>0.0448907434537952i</v>
      </c>
      <c r="T558" t="str">
        <f t="shared" si="227"/>
        <v>0.205585249404-0.0149320862306716i</v>
      </c>
      <c r="U558" t="str">
        <f t="shared" si="228"/>
        <v>0.0000333333333333334-0.00266216618312417i</v>
      </c>
      <c r="V558" t="str">
        <f t="shared" si="229"/>
        <v>6.66666666666667E-06-0.0266216618312417i</v>
      </c>
      <c r="W558" t="str">
        <f t="shared" si="230"/>
        <v>0.0000276032646485843-0.00242018119145129i</v>
      </c>
      <c r="X558" t="str">
        <f t="shared" si="231"/>
        <v>0.000124919035488219-0.00241403182712566i</v>
      </c>
      <c r="Y558" t="str">
        <f t="shared" si="232"/>
        <v>0.009+0.266407057024414i</v>
      </c>
      <c r="Z558" t="str">
        <f t="shared" si="233"/>
        <v>-0.109404638448528-0.0094598593729588i</v>
      </c>
      <c r="AA558" t="str">
        <f t="shared" si="234"/>
        <v>1.56930298639665-45.4015034236219i</v>
      </c>
      <c r="AB558" t="str">
        <f t="shared" si="235"/>
        <v>0.969628953785834-0.0704261769346778i</v>
      </c>
      <c r="AC558" t="str">
        <f t="shared" si="236"/>
        <v>3.17781085576415-2.50670801368202i</v>
      </c>
      <c r="AD558" t="str">
        <f t="shared" si="237"/>
        <v>0.198865948797094+0.134706787154121i</v>
      </c>
      <c r="AE558" t="str">
        <f t="shared" si="238"/>
        <v>-0.0204825499648086-0.01661879125485i</v>
      </c>
      <c r="AF558" t="str">
        <f t="shared" si="239"/>
        <v>-10.6730400928458-3.7951566343349i</v>
      </c>
      <c r="AG558" t="str">
        <f t="shared" si="240"/>
        <v>1.02326925713952-0.0319190505962589i</v>
      </c>
      <c r="AH558" t="str">
        <f t="shared" si="241"/>
        <v>0.144086297765575+0.253800851302118i</v>
      </c>
      <c r="AI558">
        <f t="shared" si="242"/>
        <v>-10.696841186601851</v>
      </c>
      <c r="AJ558">
        <f t="shared" si="243"/>
        <v>60.415815724263076</v>
      </c>
      <c r="AK558"/>
      <c r="AL558"/>
      <c r="AM558"/>
      <c r="AN558"/>
    </row>
    <row r="559" spans="1:40" x14ac:dyDescent="0.25">
      <c r="A559"/>
      <c r="B559">
        <f t="shared" si="244"/>
        <v>42500</v>
      </c>
      <c r="C559" s="237" t="str">
        <f t="shared" si="212"/>
        <v>-0.0000423121061661275+0.0576240287190625i</v>
      </c>
      <c r="D559" s="208" t="str">
        <f t="shared" si="213"/>
        <v>-5.9573303498199+0.441784220179479i</v>
      </c>
      <c r="E559" t="str">
        <f t="shared" si="214"/>
        <v>2870</v>
      </c>
      <c r="F559" t="str">
        <f t="shared" si="215"/>
        <v>0.777000777000777</v>
      </c>
      <c r="G559" t="str">
        <f t="shared" si="210"/>
        <v>0.777000777000777</v>
      </c>
      <c r="H559" t="str">
        <f t="shared" si="216"/>
        <v>4.72568280725707+4.23838692944602i</v>
      </c>
      <c r="I559" t="str">
        <f t="shared" si="217"/>
        <v>166.897109721958i</v>
      </c>
      <c r="J559" t="str">
        <f t="shared" si="211"/>
        <v>-36.7040477881241+36.5117468996533i</v>
      </c>
      <c r="K559" t="str">
        <f t="shared" si="218"/>
        <v>2.27352045788747-2.28549468648875i</v>
      </c>
      <c r="L559" t="str">
        <f t="shared" si="219"/>
        <v>0.14153557048946-0.123901472584421i</v>
      </c>
      <c r="M559" t="str">
        <f t="shared" si="220"/>
        <v>2.41505602837693-2.40939615907317i</v>
      </c>
      <c r="N559" t="str">
        <f t="shared" si="221"/>
        <v>-0.435444542727061i</v>
      </c>
      <c r="O559" t="str">
        <f t="shared" si="222"/>
        <v>0.906682617769444-0.421813502195874i</v>
      </c>
      <c r="P559" t="str">
        <f t="shared" si="223"/>
        <v>0.093317382230556+0.421813502195874i</v>
      </c>
      <c r="Q559" t="str">
        <f t="shared" si="224"/>
        <v>-0.093317382230556+0.013631040531187i</v>
      </c>
      <c r="R559" t="str">
        <f t="shared" si="225"/>
        <v>-0.332628417017405-4.56879054511732i</v>
      </c>
      <c r="S559" t="str">
        <f t="shared" si="226"/>
        <v>0.0449966178487333i</v>
      </c>
      <c r="T559" t="str">
        <f t="shared" si="227"/>
        <v>0.20558012218955-0.0149671537661613i</v>
      </c>
      <c r="U559" t="str">
        <f t="shared" si="228"/>
        <v>0.0000333333333333332-0.00265590226269329i</v>
      </c>
      <c r="V559" t="str">
        <f t="shared" si="229"/>
        <v>6.66666666666667E-06-0.0265590226269329i</v>
      </c>
      <c r="W559" t="str">
        <f t="shared" si="230"/>
        <v>0.0000276032644543154-0.00241448678936008i</v>
      </c>
      <c r="X559" t="str">
        <f t="shared" si="231"/>
        <v>0.00012446230815395-0.00240837026469123i</v>
      </c>
      <c r="Y559" t="str">
        <f t="shared" si="232"/>
        <v>0.009+0.267035375555132i</v>
      </c>
      <c r="Z559" t="str">
        <f t="shared" si="233"/>
        <v>-0.108887931038914-0.00939847963625304i</v>
      </c>
      <c r="AA559" t="str">
        <f t="shared" si="234"/>
        <v>1.56172361148755-45.2929968300714i</v>
      </c>
      <c r="AB559" t="str">
        <f t="shared" si="235"/>
        <v>0.969604771624918-0.0705915705990934i</v>
      </c>
      <c r="AC559" t="str">
        <f t="shared" si="236"/>
        <v>3.1715667897914-2.50664461070003i</v>
      </c>
      <c r="AD559" t="str">
        <f t="shared" si="237"/>
        <v>0.199002187890158+0.135023545009894i</v>
      </c>
      <c r="AE559" t="str">
        <f t="shared" si="238"/>
        <v>-0.0203999204733863-0.0165727524681225i</v>
      </c>
      <c r="AF559" t="str">
        <f t="shared" si="239"/>
        <v>-10.683013157077-3.79660270926654i</v>
      </c>
      <c r="AG559" t="str">
        <f t="shared" si="240"/>
        <v>1.0232635948303-0.0318651803451137i</v>
      </c>
      <c r="AH559" t="str">
        <f t="shared" si="241"/>
        <v>0.143603984260104+0.253183338261637i</v>
      </c>
      <c r="AI559">
        <f t="shared" si="242"/>
        <v>-10.719940248169539</v>
      </c>
      <c r="AJ559">
        <f t="shared" si="243"/>
        <v>60.438367532151197</v>
      </c>
      <c r="AK559"/>
      <c r="AL559"/>
      <c r="AM559"/>
      <c r="AN559"/>
    </row>
    <row r="560" spans="1:40" x14ac:dyDescent="0.25">
      <c r="A560"/>
      <c r="B560">
        <f t="shared" si="244"/>
        <v>42600</v>
      </c>
      <c r="C560" s="237" t="str">
        <f t="shared" si="212"/>
        <v>-0.0000421136910422304+0.0574887611913631i</v>
      </c>
      <c r="D560" s="208" t="str">
        <f t="shared" si="213"/>
        <v>-5.95732882863728+0.440747169133784i</v>
      </c>
      <c r="E560" t="str">
        <f t="shared" si="214"/>
        <v>2870</v>
      </c>
      <c r="F560" t="str">
        <f t="shared" si="215"/>
        <v>0.777000777000777</v>
      </c>
      <c r="G560" t="str">
        <f t="shared" si="210"/>
        <v>0.777000777000777</v>
      </c>
      <c r="H560" t="str">
        <f t="shared" si="216"/>
        <v>4.73563580760593+4.23876675239512i</v>
      </c>
      <c r="I560" t="str">
        <f t="shared" si="217"/>
        <v>167.289808803657i</v>
      </c>
      <c r="J560" t="str">
        <f t="shared" si="211"/>
        <v>-36.8816873433778+36.5976568923583i</v>
      </c>
      <c r="K560" t="str">
        <f t="shared" si="218"/>
        <v>2.26785732633704-2.28545792140087i</v>
      </c>
      <c r="L560" t="str">
        <f t="shared" si="219"/>
        <v>0.141246849871567-0.123939662212105i</v>
      </c>
      <c r="M560" t="str">
        <f t="shared" si="220"/>
        <v>2.40910417620861-2.40939758361298i</v>
      </c>
      <c r="N560" t="str">
        <f t="shared" si="221"/>
        <v>-0.436469118121713i</v>
      </c>
      <c r="O560" t="str">
        <f t="shared" si="222"/>
        <v>0.90624996221243-0.422742245333927i</v>
      </c>
      <c r="P560" t="str">
        <f t="shared" si="223"/>
        <v>0.09375003778757+0.422742245333927i</v>
      </c>
      <c r="Q560" t="str">
        <f t="shared" si="224"/>
        <v>-0.09375003778757+0.013726872787786i</v>
      </c>
      <c r="R560" t="str">
        <f t="shared" si="225"/>
        <v>-0.332625083281017-4.55795173657847i</v>
      </c>
      <c r="S560" t="str">
        <f t="shared" si="226"/>
        <v>0.0451024922436716i</v>
      </c>
      <c r="T560" t="str">
        <f t="shared" si="227"/>
        <v>0.20557498284606-0.0150022202387327i</v>
      </c>
      <c r="U560" t="str">
        <f t="shared" si="228"/>
        <v>0.0000333333333333334-0.00264966775033955i</v>
      </c>
      <c r="V560" t="str">
        <f t="shared" si="229"/>
        <v>6.66666666666667E-06-0.0264966775033955i</v>
      </c>
      <c r="W560" t="str">
        <f t="shared" si="230"/>
        <v>0.0000276032642595892-0.00240881912188444i</v>
      </c>
      <c r="X560" t="str">
        <f t="shared" si="231"/>
        <v>0.00012400878653641-0.0024027351540562i</v>
      </c>
      <c r="Y560" t="str">
        <f t="shared" si="232"/>
        <v>0.009+0.26766369408585i</v>
      </c>
      <c r="Z560" t="str">
        <f t="shared" si="233"/>
        <v>-0.108374881091662-0.0093376681428418i</v>
      </c>
      <c r="AA560" t="str">
        <f t="shared" si="234"/>
        <v>1.55419946938648-45.185011464379i</v>
      </c>
      <c r="AB560" t="str">
        <f t="shared" si="235"/>
        <v>0.969580532258204-0.0707569592503266i</v>
      </c>
      <c r="AC560" t="str">
        <f t="shared" si="236"/>
        <v>3.16533886279227-2.50656587756689i</v>
      </c>
      <c r="AD560" t="str">
        <f t="shared" si="237"/>
        <v>0.199138731750725+0.135340135520303i</v>
      </c>
      <c r="AE560" t="str">
        <f t="shared" si="238"/>
        <v>-0.0203178751023333-0.0165269624854169i</v>
      </c>
      <c r="AF560" t="str">
        <f t="shared" si="239"/>
        <v>-10.6929646362432-3.79801958326134i</v>
      </c>
      <c r="AG560" t="str">
        <f t="shared" si="240"/>
        <v>1.02325794572839-0.0318116199234527i</v>
      </c>
      <c r="AH560" t="str">
        <f t="shared" si="241"/>
        <v>0.143125174888295+0.252568726853185i</v>
      </c>
      <c r="AI560">
        <f t="shared" si="242"/>
        <v>-10.742972322827937</v>
      </c>
      <c r="AJ560">
        <f t="shared" si="243"/>
        <v>60.460720403360114</v>
      </c>
      <c r="AK560"/>
      <c r="AL560"/>
      <c r="AM560"/>
      <c r="AN560"/>
    </row>
    <row r="561" spans="1:40" x14ac:dyDescent="0.25">
      <c r="A561"/>
      <c r="B561">
        <f t="shared" si="244"/>
        <v>42700</v>
      </c>
      <c r="C561" s="237" t="str">
        <f t="shared" si="212"/>
        <v>-0.000041916668301626+0.0573541272342043i</v>
      </c>
      <c r="D561" s="208" t="str">
        <f t="shared" si="213"/>
        <v>-5.95732731812961+0.439714975462233i</v>
      </c>
      <c r="E561" t="str">
        <f t="shared" si="214"/>
        <v>2870</v>
      </c>
      <c r="F561" t="str">
        <f t="shared" si="215"/>
        <v>0.777000777000777</v>
      </c>
      <c r="G561" t="str">
        <f t="shared" si="210"/>
        <v>0.777000777000777</v>
      </c>
      <c r="H561" t="str">
        <f t="shared" si="216"/>
        <v>4.74556719998061+4.23912242437763i</v>
      </c>
      <c r="I561" t="str">
        <f t="shared" si="217"/>
        <v>167.682507885355i</v>
      </c>
      <c r="J561" t="str">
        <f t="shared" si="211"/>
        <v>-37.0597443828976+36.6835668850633i</v>
      </c>
      <c r="K561" t="str">
        <f t="shared" si="218"/>
        <v>2.26220909024549-2.2854072748117i</v>
      </c>
      <c r="L561" t="str">
        <f t="shared" si="219"/>
        <v>0.140958630384394-0.12397710319351i</v>
      </c>
      <c r="M561" t="str">
        <f t="shared" si="220"/>
        <v>2.40316772062988-2.40938437800521i</v>
      </c>
      <c r="N561" t="str">
        <f t="shared" si="221"/>
        <v>-0.437493693516365i</v>
      </c>
      <c r="O561" t="str">
        <f t="shared" si="222"/>
        <v>0.905816355315306-0.423670544696342i</v>
      </c>
      <c r="P561" t="str">
        <f t="shared" si="223"/>
        <v>0.094183644684694+0.423670544696342i</v>
      </c>
      <c r="Q561" t="str">
        <f t="shared" si="224"/>
        <v>-0.094183644684694+0.013823148820023i</v>
      </c>
      <c r="R561" t="str">
        <f t="shared" si="225"/>
        <v>-0.332621741590951-4.54716342699284i</v>
      </c>
      <c r="S561" t="str">
        <f t="shared" si="226"/>
        <v>0.0452083666386099i</v>
      </c>
      <c r="T561" t="str">
        <f t="shared" si="227"/>
        <v>0.20556983137317-0.0150372856458167i</v>
      </c>
      <c r="U561" t="str">
        <f t="shared" si="228"/>
        <v>0.0000333333333333333-0.00264346243944883i</v>
      </c>
      <c r="V561" t="str">
        <f t="shared" si="229"/>
        <v>6.66666666666667E-06-0.0264346243944883i</v>
      </c>
      <c r="W561" t="str">
        <f t="shared" si="230"/>
        <v>0.0000276032640644051-0.00240317800119336i</v>
      </c>
      <c r="X561" t="str">
        <f t="shared" si="231"/>
        <v>0.000123558440720858-0.00239712631057422i</v>
      </c>
      <c r="Y561" t="str">
        <f t="shared" si="232"/>
        <v>0.009+0.268292012616568i</v>
      </c>
      <c r="Z561" t="str">
        <f t="shared" si="233"/>
        <v>-0.107865454119969-0.00927741822086i</v>
      </c>
      <c r="AA561" t="str">
        <f t="shared" si="234"/>
        <v>1.54673002062353-45.0775435540771i</v>
      </c>
      <c r="AB561" t="str">
        <f t="shared" si="235"/>
        <v>0.969556235683993-0.0709223428762603i</v>
      </c>
      <c r="AC561" t="str">
        <f t="shared" si="236"/>
        <v>3.1591270639536-2.50647193292622i</v>
      </c>
      <c r="AD561" t="str">
        <f t="shared" si="237"/>
        <v>0.199275580264592+0.135656558694475i</v>
      </c>
      <c r="AE561" t="str">
        <f t="shared" si="238"/>
        <v>-0.0202364083308493-0.016481419207251i</v>
      </c>
      <c r="AF561" t="str">
        <f t="shared" si="239"/>
        <v>-10.7028945181102-3.7994074489154i</v>
      </c>
      <c r="AG561" t="str">
        <f t="shared" si="240"/>
        <v>1.02325230963825-0.0317583670680664i</v>
      </c>
      <c r="AH561" t="str">
        <f t="shared" si="241"/>
        <v>0.142649835977772+0.251956995611192i</v>
      </c>
      <c r="AI561">
        <f t="shared" si="242"/>
        <v>-10.765937817263298</v>
      </c>
      <c r="AJ561">
        <f t="shared" si="243"/>
        <v>60.482875463038127</v>
      </c>
      <c r="AK561"/>
      <c r="AL561"/>
      <c r="AM561"/>
      <c r="AN561"/>
    </row>
    <row r="562" spans="1:40" x14ac:dyDescent="0.25">
      <c r="A562"/>
      <c r="B562">
        <f t="shared" si="244"/>
        <v>42800</v>
      </c>
      <c r="C562" s="237" t="str">
        <f t="shared" si="212"/>
        <v>-0.0000417210249466125+0.0572201224066808i</v>
      </c>
      <c r="D562" s="208" t="str">
        <f t="shared" si="213"/>
        <v>-5.95732581819722+0.438687605117886i</v>
      </c>
      <c r="E562" t="str">
        <f t="shared" si="214"/>
        <v>2870</v>
      </c>
      <c r="F562" t="str">
        <f t="shared" si="215"/>
        <v>0.777000777000777</v>
      </c>
      <c r="G562" t="str">
        <f t="shared" si="210"/>
        <v>0.777000777000777</v>
      </c>
      <c r="H562" t="str">
        <f t="shared" si="216"/>
        <v>4.75547697304156+4.23945410296286i</v>
      </c>
      <c r="I562" t="str">
        <f t="shared" si="217"/>
        <v>168.075206967054i</v>
      </c>
      <c r="J562" t="str">
        <f t="shared" si="211"/>
        <v>-37.2382189066836+36.7694768777685i</v>
      </c>
      <c r="K562" t="str">
        <f t="shared" si="218"/>
        <v>2.25657573783033-2.2853428560917i</v>
      </c>
      <c r="L562" t="str">
        <f t="shared" si="219"/>
        <v>0.140670913094884-0.124013799565906i</v>
      </c>
      <c r="M562" t="str">
        <f t="shared" si="220"/>
        <v>2.39724665092521-2.40935665565761i</v>
      </c>
      <c r="N562" t="str">
        <f t="shared" si="221"/>
        <v>-0.438518268911016i</v>
      </c>
      <c r="O562" t="str">
        <f t="shared" si="222"/>
        <v>0.905381797533254-0.424598399308633i</v>
      </c>
      <c r="P562" t="str">
        <f t="shared" si="223"/>
        <v>0.094618202466746+0.424598399308633i</v>
      </c>
      <c r="Q562" t="str">
        <f t="shared" si="224"/>
        <v>-0.094618202466746+0.013919869602383i</v>
      </c>
      <c r="R562" t="str">
        <f t="shared" si="225"/>
        <v>-0.332618391946422-4.53642526238792i</v>
      </c>
      <c r="S562" t="str">
        <f t="shared" si="226"/>
        <v>0.045314241033548i</v>
      </c>
      <c r="T562" t="str">
        <f t="shared" si="227"/>
        <v>0.205564667770522-0.0150723499848513i</v>
      </c>
      <c r="U562" t="str">
        <f t="shared" si="228"/>
        <v>0.0000333333333333334-0.00263728612533796i</v>
      </c>
      <c r="V562" t="str">
        <f t="shared" si="229"/>
        <v>6.66666666666667E-06-0.0263728612533796i</v>
      </c>
      <c r="W562" t="str">
        <f t="shared" si="230"/>
        <v>0.0000276032638687635-0.00239756324121123i</v>
      </c>
      <c r="X562" t="str">
        <f t="shared" si="231"/>
        <v>0.00012311124114049-0.00239154355131059i</v>
      </c>
      <c r="Y562" t="str">
        <f t="shared" si="232"/>
        <v>0.009+0.268920331147286i</v>
      </c>
      <c r="Z562" t="str">
        <f t="shared" si="233"/>
        <v>-0.107359616043096-0.00921772329290512i</v>
      </c>
      <c r="AA562" t="str">
        <f t="shared" si="234"/>
        <v>1.53931473234493-44.9705893632433i</v>
      </c>
      <c r="AB562" t="str">
        <f t="shared" si="235"/>
        <v>0.969531881900597-0.0710877214648112i</v>
      </c>
      <c r="AC562" t="str">
        <f t="shared" si="236"/>
        <v>3.15293138200465-2.50636289473287i</v>
      </c>
      <c r="AD562" t="str">
        <f t="shared" si="237"/>
        <v>0.199412733317431+0.13597281453892i</v>
      </c>
      <c r="AE562" t="str">
        <f t="shared" si="238"/>
        <v>-0.0201555147032865-0.0164361205579995i</v>
      </c>
      <c r="AF562" t="str">
        <f t="shared" si="239"/>
        <v>-10.7128027912388-3.80076649784497i</v>
      </c>
      <c r="AG562" t="str">
        <f t="shared" si="240"/>
        <v>1.02324668636677-0.0317054195376711i</v>
      </c>
      <c r="AH562" t="str">
        <f t="shared" si="241"/>
        <v>0.142177934256132+0.25134812328564i</v>
      </c>
      <c r="AI562">
        <f t="shared" si="242"/>
        <v>-10.788837134638445</v>
      </c>
      <c r="AJ562">
        <f t="shared" si="243"/>
        <v>60.504833828933727</v>
      </c>
      <c r="AK562"/>
      <c r="AL562"/>
      <c r="AM562"/>
      <c r="AN562"/>
    </row>
    <row r="563" spans="1:40" x14ac:dyDescent="0.25">
      <c r="A563"/>
      <c r="B563">
        <f t="shared" si="244"/>
        <v>42900</v>
      </c>
      <c r="C563" s="237" t="str">
        <f t="shared" si="212"/>
        <v>-0.0000415267481307984+0.0570867423092939i</v>
      </c>
      <c r="D563" s="208" t="str">
        <f t="shared" si="213"/>
        <v>-5.95732432874163+0.437665024371253i</v>
      </c>
      <c r="E563" t="str">
        <f t="shared" si="214"/>
        <v>2870</v>
      </c>
      <c r="F563" t="str">
        <f t="shared" si="215"/>
        <v>0.777000777000777</v>
      </c>
      <c r="G563" t="str">
        <f t="shared" si="210"/>
        <v>0.777000777000777</v>
      </c>
      <c r="H563" t="str">
        <f t="shared" si="216"/>
        <v>4.76536511623496+4.23976194506069i</v>
      </c>
      <c r="I563" t="str">
        <f t="shared" si="217"/>
        <v>168.467906048753i</v>
      </c>
      <c r="J563" t="str">
        <f t="shared" si="211"/>
        <v>-37.4171109147358+36.8553868704735i</v>
      </c>
      <c r="K563" t="str">
        <f t="shared" si="218"/>
        <v>2.25095725690011-2.28526477395999i</v>
      </c>
      <c r="L563" t="str">
        <f t="shared" si="219"/>
        <v>0.140383699046941-0.124049755354991i</v>
      </c>
      <c r="M563" t="str">
        <f t="shared" si="220"/>
        <v>2.39134095594705-2.40931452931498i</v>
      </c>
      <c r="N563" t="str">
        <f t="shared" si="221"/>
        <v>-0.439542844305668i</v>
      </c>
      <c r="O563" t="str">
        <f t="shared" si="222"/>
        <v>0.904946289322452-0.425525808196782i</v>
      </c>
      <c r="P563" t="str">
        <f t="shared" si="223"/>
        <v>0.095053710677548+0.425525808196782i</v>
      </c>
      <c r="Q563" t="str">
        <f t="shared" si="224"/>
        <v>-0.095053710677548+0.014017036108886i</v>
      </c>
      <c r="R563" t="str">
        <f t="shared" si="225"/>
        <v>-0.332615034346586-4.52573689209156i</v>
      </c>
      <c r="S563" t="str">
        <f t="shared" si="226"/>
        <v>0.0454201154284862i</v>
      </c>
      <c r="T563" t="str">
        <f t="shared" si="227"/>
        <v>0.205559492037757-0.0151074132532718i</v>
      </c>
      <c r="U563" t="str">
        <f t="shared" si="228"/>
        <v>0.0000333333333333333-0.00263113860523228i</v>
      </c>
      <c r="V563" t="str">
        <f t="shared" si="229"/>
        <v>6.66666666666667E-06-0.0263113860523228i</v>
      </c>
      <c r="W563" t="str">
        <f t="shared" si="230"/>
        <v>0.0000276032636726641-0.00239197465759746i</v>
      </c>
      <c r="X563" t="str">
        <f t="shared" si="231"/>
        <v>0.000122667158571615-0.00238598669502272i</v>
      </c>
      <c r="Y563" t="str">
        <f t="shared" si="232"/>
        <v>0.009+0.269548649678004i</v>
      </c>
      <c r="Z563" t="str">
        <f t="shared" si="233"/>
        <v>-0.106857333180644-0.00915857687447464i</v>
      </c>
      <c r="AA563" t="str">
        <f t="shared" si="234"/>
        <v>1.53195307821525-44.8641451920564i</v>
      </c>
      <c r="AB563" t="str">
        <f t="shared" si="235"/>
        <v>0.969507470906323-0.0712530950038829i</v>
      </c>
      <c r="AC563" t="str">
        <f t="shared" si="236"/>
        <v>3.14675180522342-2.5062388802548i</v>
      </c>
      <c r="AD563" t="str">
        <f t="shared" si="237"/>
        <v>0.199550190794793+0.136288903057558i</v>
      </c>
      <c r="AE563" t="str">
        <f t="shared" si="238"/>
        <v>-0.0200751888282299-0.0163910644855562i</v>
      </c>
      <c r="AF563" t="str">
        <f t="shared" si="239"/>
        <v>-10.7226894449766-3.80209692068944i</v>
      </c>
      <c r="AG563" t="str">
        <f t="shared" si="240"/>
        <v>1.02324107572327-0.0316527751126435i</v>
      </c>
      <c r="AH563" t="str">
        <f t="shared" si="241"/>
        <v>0.141709436845288+0.250742088839353i</v>
      </c>
      <c r="AI563">
        <f t="shared" si="242"/>
        <v>-10.811670674630317</v>
      </c>
      <c r="AJ563">
        <f t="shared" si="243"/>
        <v>60.526596611444667</v>
      </c>
      <c r="AK563"/>
      <c r="AL563"/>
      <c r="AM563"/>
      <c r="AN563"/>
    </row>
    <row r="564" spans="1:40" x14ac:dyDescent="0.25">
      <c r="A564"/>
      <c r="B564">
        <f t="shared" si="244"/>
        <v>43000</v>
      </c>
      <c r="C564" s="237" t="str">
        <f t="shared" si="212"/>
        <v>-0.000041333825156995+0.0569539825834703i</v>
      </c>
      <c r="D564" s="208" t="str">
        <f t="shared" si="213"/>
        <v>-5.9573228496655+0.436647199806606i</v>
      </c>
      <c r="E564" t="str">
        <f t="shared" si="214"/>
        <v>2870</v>
      </c>
      <c r="F564" t="str">
        <f t="shared" si="215"/>
        <v>0.777000777000777</v>
      </c>
      <c r="G564" t="str">
        <f t="shared" si="210"/>
        <v>0.777000777000777</v>
      </c>
      <c r="H564" t="str">
        <f t="shared" si="216"/>
        <v>4.77523161978445+4.24004610692065i</v>
      </c>
      <c r="I564" t="str">
        <f t="shared" si="217"/>
        <v>168.860605130451i</v>
      </c>
      <c r="J564" t="str">
        <f t="shared" si="211"/>
        <v>-37.5964204070541+36.9412968631786i</v>
      </c>
      <c r="K564" t="str">
        <f t="shared" si="218"/>
        <v>2.24535363486031-2.28517313648667i</v>
      </c>
      <c r="L564" t="str">
        <f t="shared" si="219"/>
        <v>0.14009698926161-0.124084974574825i</v>
      </c>
      <c r="M564" t="str">
        <f t="shared" si="220"/>
        <v>2.38545062412192-2.4092581110615i</v>
      </c>
      <c r="N564" t="str">
        <f t="shared" si="221"/>
        <v>-0.44056741970032i</v>
      </c>
      <c r="O564" t="str">
        <f t="shared" si="222"/>
        <v>0.904509831140077-0.426452770387237i</v>
      </c>
      <c r="P564" t="str">
        <f t="shared" si="223"/>
        <v>0.095490168859923+0.426452770387237i</v>
      </c>
      <c r="Q564" t="str">
        <f t="shared" si="224"/>
        <v>-0.095490168859923+0.014114649313083i</v>
      </c>
      <c r="R564" t="str">
        <f t="shared" si="225"/>
        <v>-0.332611668790631-4.51509796869369i</v>
      </c>
      <c r="S564" t="str">
        <f t="shared" si="226"/>
        <v>0.0455259898234243i</v>
      </c>
      <c r="T564" t="str">
        <f t="shared" si="227"/>
        <v>0.205554304174513-0.0151424754485144i</v>
      </c>
      <c r="U564" t="str">
        <f t="shared" si="228"/>
        <v>0.0000333333333333332-0.00262501967824337i</v>
      </c>
      <c r="V564" t="str">
        <f t="shared" si="229"/>
        <v>6.66666666666667E-06-0.0262501967824337i</v>
      </c>
      <c r="W564" t="str">
        <f t="shared" si="230"/>
        <v>0.0000276032634761071-0.0023864120677262i</v>
      </c>
      <c r="X564" t="str">
        <f t="shared" si="231"/>
        <v>0.000122226164128871-0.00238045556214047i</v>
      </c>
      <c r="Y564" t="str">
        <f t="shared" si="232"/>
        <v>0.009+0.270176968208722i</v>
      </c>
      <c r="Z564" t="str">
        <f t="shared" si="233"/>
        <v>-0.106358572246912-0.0090999725724312i</v>
      </c>
      <c r="AA564" t="str">
        <f t="shared" si="234"/>
        <v>1.5246445383214-44.7582073763592i</v>
      </c>
      <c r="AB564" t="str">
        <f t="shared" si="235"/>
        <v>0.969483002699464-0.0714184634813835i</v>
      </c>
      <c r="AC564" t="str">
        <f t="shared" si="236"/>
        <v>3.14058832144296-2.50610000607544i</v>
      </c>
      <c r="AD564" t="str">
        <f t="shared" si="237"/>
        <v>0.199687952582105+0.136604824251752i</v>
      </c>
      <c r="AE564" t="str">
        <f t="shared" si="238"/>
        <v>-0.019995425377589-0.0163462489609988i</v>
      </c>
      <c r="AF564" t="str">
        <f t="shared" si="239"/>
        <v>-10.73255446945-3.80339890711404i</v>
      </c>
      <c r="AG564" t="str">
        <f t="shared" si="240"/>
        <v>1.02323547751945-0.0316004315947565i</v>
      </c>
      <c r="AH564" t="str">
        <f t="shared" si="241"/>
        <v>0.141244311255887+0.250138871445294i</v>
      </c>
      <c r="AI564">
        <f t="shared" si="242"/>
        <v>-10.834438833468237</v>
      </c>
      <c r="AJ564">
        <f t="shared" si="243"/>
        <v>60.548164913666753</v>
      </c>
      <c r="AK564"/>
      <c r="AL564"/>
      <c r="AM564"/>
      <c r="AN564"/>
    </row>
    <row r="565" spans="1:40" x14ac:dyDescent="0.25">
      <c r="A565"/>
      <c r="B565">
        <f t="shared" si="244"/>
        <v>43100</v>
      </c>
      <c r="C565" s="237" t="str">
        <f t="shared" si="212"/>
        <v>-0.0000411422434751423+0.0568218389110878i</v>
      </c>
      <c r="D565" s="208" t="str">
        <f t="shared" si="213"/>
        <v>-5.9573213808726+0.43563409831834i</v>
      </c>
      <c r="E565" t="str">
        <f t="shared" si="214"/>
        <v>2870</v>
      </c>
      <c r="F565" t="str">
        <f t="shared" si="215"/>
        <v>0.777000777000777</v>
      </c>
      <c r="G565" t="str">
        <f t="shared" si="210"/>
        <v>0.777000777000777</v>
      </c>
      <c r="H565" t="str">
        <f t="shared" si="216"/>
        <v>4.78507647468279+4.24030674413117i</v>
      </c>
      <c r="I565" t="str">
        <f t="shared" si="217"/>
        <v>169.25330421215i</v>
      </c>
      <c r="J565" t="str">
        <f t="shared" si="211"/>
        <v>-37.7761473836386+37.0272068558836i</v>
      </c>
      <c r="K565" t="str">
        <f t="shared" si="218"/>
        <v>2.23976485871921-2.28506805109517i</v>
      </c>
      <c r="L565" t="str">
        <f t="shared" si="219"/>
        <v>0.139810784737265-0.124119461227748i</v>
      </c>
      <c r="M565" t="str">
        <f t="shared" si="220"/>
        <v>2.37957564345648-2.40918751232292i</v>
      </c>
      <c r="N565" t="str">
        <f t="shared" si="221"/>
        <v>-0.441591995094972i</v>
      </c>
      <c r="O565" t="str">
        <f t="shared" si="222"/>
        <v>0.904072423444303-0.427379284906914i</v>
      </c>
      <c r="P565" t="str">
        <f t="shared" si="223"/>
        <v>0.0959275765556969+0.427379284906914i</v>
      </c>
      <c r="Q565" t="str">
        <f t="shared" si="224"/>
        <v>-0.0959275765556969+0.014212710188058i</v>
      </c>
      <c r="R565" t="str">
        <f t="shared" si="225"/>
        <v>-0.332608295277656-4.50450814800843i</v>
      </c>
      <c r="S565" t="str">
        <f t="shared" si="226"/>
        <v>0.0456318642183626i</v>
      </c>
      <c r="T565" t="str">
        <f t="shared" si="227"/>
        <v>0.205549104180429-0.0151775365680111i</v>
      </c>
      <c r="U565" t="str">
        <f t="shared" si="228"/>
        <v>0.0000333333333333333-0.00261892914534721i</v>
      </c>
      <c r="V565" t="str">
        <f t="shared" si="229"/>
        <v>6.66666666666667E-06-0.0261892914534721i</v>
      </c>
      <c r="W565" t="str">
        <f t="shared" si="230"/>
        <v>0.0000276032632790927-0.00238087529066654i</v>
      </c>
      <c r="X565" t="str">
        <f t="shared" si="231"/>
        <v>0.000121788229260557-0.00237494997474706i</v>
      </c>
      <c r="Y565" t="str">
        <f t="shared" si="232"/>
        <v>0.009+0.27080528673944i</v>
      </c>
      <c r="Z565" t="str">
        <f t="shared" si="233"/>
        <v>-0.105863300345356-0.00904190408349877i</v>
      </c>
      <c r="AA565" t="str">
        <f t="shared" si="234"/>
        <v>1.51738859907827-44.6527722872278i</v>
      </c>
      <c r="AB565" t="str">
        <f t="shared" si="235"/>
        <v>0.969458477278316-0.0715838268852012i</v>
      </c>
      <c r="AC565" t="str">
        <f t="shared" si="236"/>
        <v>3.13444091805778-2.50594638809594i</v>
      </c>
      <c r="AD565" t="str">
        <f t="shared" si="237"/>
        <v>0.199826018564663+0.136920578120336i</v>
      </c>
      <c r="AE565" t="str">
        <f t="shared" si="238"/>
        <v>-0.0199162190857063-0.016301671978262i</v>
      </c>
      <c r="AF565" t="str">
        <f t="shared" si="239"/>
        <v>-10.7423978555554-3.80467264581283i</v>
      </c>
      <c r="AG565" t="str">
        <f t="shared" si="240"/>
        <v>1.02322989156938-0.0315483868069203i</v>
      </c>
      <c r="AH565" t="str">
        <f t="shared" si="241"/>
        <v>0.140782525381807+0.249538450483919i</v>
      </c>
      <c r="AI565">
        <f t="shared" si="242"/>
        <v>-10.857142003971433</v>
      </c>
      <c r="AJ565">
        <f t="shared" si="243"/>
        <v>60.569539831446114</v>
      </c>
      <c r="AK565"/>
      <c r="AL565"/>
      <c r="AM565"/>
      <c r="AN565"/>
    </row>
    <row r="566" spans="1:40" x14ac:dyDescent="0.25">
      <c r="A566"/>
      <c r="B566">
        <f t="shared" si="244"/>
        <v>43200</v>
      </c>
      <c r="C566" s="237" t="str">
        <f t="shared" si="212"/>
        <v>-0.0000409519906802663+0.0566903070140064i</v>
      </c>
      <c r="D566" s="208" t="str">
        <f t="shared" si="213"/>
        <v>-5.95731992226784+0.434625687107383i</v>
      </c>
      <c r="E566" t="str">
        <f t="shared" si="214"/>
        <v>2870</v>
      </c>
      <c r="F566" t="str">
        <f t="shared" si="215"/>
        <v>0.777000777000777</v>
      </c>
      <c r="G566" t="str">
        <f t="shared" si="210"/>
        <v>0.777000777000777</v>
      </c>
      <c r="H566" t="str">
        <f t="shared" si="216"/>
        <v>4.79489967268385+4.24054401161889i</v>
      </c>
      <c r="I566" t="str">
        <f t="shared" si="217"/>
        <v>169.646003293849i</v>
      </c>
      <c r="J566" t="str">
        <f t="shared" si="211"/>
        <v>-37.9562918444892+37.1131168485888i</v>
      </c>
      <c r="K566" t="str">
        <f t="shared" si="218"/>
        <v>2.23419091509361-2.28494962456445i</v>
      </c>
      <c r="L566" t="str">
        <f t="shared" si="219"/>
        <v>0.139525086449793-0.124153219304318i</v>
      </c>
      <c r="M566" t="str">
        <f t="shared" si="220"/>
        <v>2.3737160015434-2.40910284386877i</v>
      </c>
      <c r="N566" t="str">
        <f t="shared" si="221"/>
        <v>-0.442616570489624i</v>
      </c>
      <c r="O566" t="str">
        <f t="shared" si="222"/>
        <v>0.903634066694301-0.4283053507832i</v>
      </c>
      <c r="P566" t="str">
        <f t="shared" si="223"/>
        <v>0.096365933305699+0.4283053507832i</v>
      </c>
      <c r="Q566" t="str">
        <f t="shared" si="224"/>
        <v>-0.096365933305699+0.014311219706424i</v>
      </c>
      <c r="R566" t="str">
        <f t="shared" si="225"/>
        <v>-0.33260491380681-4.49396708903679i</v>
      </c>
      <c r="S566" t="str">
        <f t="shared" si="226"/>
        <v>0.0457377386133007i</v>
      </c>
      <c r="T566" t="str">
        <f t="shared" si="227"/>
        <v>0.205543892055141-0.0152125966091953i</v>
      </c>
      <c r="U566" t="str">
        <f t="shared" si="228"/>
        <v>0.0000333333333333332-0.00261286680936261i</v>
      </c>
      <c r="V566" t="str">
        <f t="shared" si="229"/>
        <v>6.66666666666667E-06-0.0261286680936261i</v>
      </c>
      <c r="W566" t="str">
        <f t="shared" si="230"/>
        <v>0.0000276032630816204-0.00237536414716283i</v>
      </c>
      <c r="X566" t="str">
        <f t="shared" si="231"/>
        <v>0.000121353325744005-0.00236946975656008i</v>
      </c>
      <c r="Y566" t="str">
        <f t="shared" si="232"/>
        <v>0.009+0.271433605270158i</v>
      </c>
      <c r="Z566" t="str">
        <f t="shared" si="233"/>
        <v>-0.105371484963135-0.00898436519278493i</v>
      </c>
      <c r="AA566" t="str">
        <f t="shared" si="234"/>
        <v>1.51018475313588-44.5478363305456i</v>
      </c>
      <c r="AB566" t="str">
        <f t="shared" si="235"/>
        <v>0.969433894641164-0.0717491852032307i</v>
      </c>
      <c r="AC566" t="str">
        <f t="shared" si="236"/>
        <v>3.1283095820299-2.50577814153742i</v>
      </c>
      <c r="AD566" t="str">
        <f t="shared" si="237"/>
        <v>0.199964388627639+0.137236164659645i</v>
      </c>
      <c r="AE566" t="str">
        <f t="shared" si="238"/>
        <v>-0.0198375647484804-0.0162573315538148i</v>
      </c>
      <c r="AF566" t="str">
        <f t="shared" si="239"/>
        <v>-10.7522195949517-3.80591832451151i</v>
      </c>
      <c r="AG566" t="str">
        <f t="shared" si="240"/>
        <v>1.02322431768941-0.0314966385929273i</v>
      </c>
      <c r="AH566" t="str">
        <f t="shared" si="241"/>
        <v>0.140324047494784+0.248940805540587i</v>
      </c>
      <c r="AI566">
        <f t="shared" si="242"/>
        <v>-10.879780575585103</v>
      </c>
      <c r="AJ566">
        <f t="shared" si="243"/>
        <v>60.590722453425805</v>
      </c>
      <c r="AK566"/>
      <c r="AL566"/>
      <c r="AM566"/>
      <c r="AN566"/>
    </row>
    <row r="567" spans="1:40" x14ac:dyDescent="0.25">
      <c r="A567"/>
      <c r="B567">
        <f t="shared" si="244"/>
        <v>43300</v>
      </c>
      <c r="C567" s="237" t="str">
        <f t="shared" si="212"/>
        <v>-0.0000407630545104719+0.0565593826536068i</v>
      </c>
      <c r="D567" s="208" t="str">
        <f t="shared" si="213"/>
        <v>-5.9573184737572+0.433621933677652i</v>
      </c>
      <c r="E567" t="str">
        <f t="shared" si="214"/>
        <v>2870</v>
      </c>
      <c r="F567" t="str">
        <f t="shared" si="215"/>
        <v>0.777000777000777</v>
      </c>
      <c r="G567" t="str">
        <f t="shared" si="210"/>
        <v>0.777000777000777</v>
      </c>
      <c r="H567" t="str">
        <f t="shared" si="216"/>
        <v>4.80470120629436+4.24075806364794i</v>
      </c>
      <c r="I567" t="str">
        <f t="shared" si="217"/>
        <v>170.038702375548i</v>
      </c>
      <c r="J567" t="str">
        <f t="shared" si="211"/>
        <v>-38.1368537896061+37.1990268412938i</v>
      </c>
      <c r="K567" t="str">
        <f t="shared" si="218"/>
        <v>2.22863179021451-2.2848179630315i</v>
      </c>
      <c r="L567" t="str">
        <f t="shared" si="219"/>
        <v>0.139239895352773-0.124186252783237i</v>
      </c>
      <c r="M567" t="str">
        <f t="shared" si="220"/>
        <v>2.36787168556728-2.40900421581474i</v>
      </c>
      <c r="N567" t="str">
        <f t="shared" si="221"/>
        <v>-0.443641145884276i</v>
      </c>
      <c r="O567" t="str">
        <f t="shared" si="222"/>
        <v>0.903194761350237-0.429230967043954i</v>
      </c>
      <c r="P567" t="str">
        <f t="shared" si="223"/>
        <v>0.096805238649763+0.429230967043954i</v>
      </c>
      <c r="Q567" t="str">
        <f t="shared" si="224"/>
        <v>-0.096805238649763+0.014410178840322i</v>
      </c>
      <c r="R567" t="str">
        <f t="shared" si="225"/>
        <v>-0.332601524377294-4.48347445392985i</v>
      </c>
      <c r="S567" t="str">
        <f t="shared" si="226"/>
        <v>0.045843613008239i</v>
      </c>
      <c r="T567" t="str">
        <f t="shared" si="227"/>
        <v>0.205538667798286-0.015247655569503i</v>
      </c>
      <c r="U567" t="str">
        <f t="shared" si="228"/>
        <v>0.0000333333333333334-0.0026068324749299i</v>
      </c>
      <c r="V567" t="str">
        <f t="shared" si="229"/>
        <v>6.66666666666667E-06-0.026068324749299i</v>
      </c>
      <c r="W567" t="str">
        <f t="shared" si="230"/>
        <v>0.0000276032628836907-0.00236987845961539i</v>
      </c>
      <c r="X567" t="str">
        <f t="shared" si="231"/>
        <v>0.000120921425681055-0.0023640147329127i</v>
      </c>
      <c r="Y567" t="str">
        <f t="shared" si="232"/>
        <v>0.009+0.272061923800876i</v>
      </c>
      <c r="Z567" t="str">
        <f t="shared" si="233"/>
        <v>-0.104883093965742-0.00892734977233283i</v>
      </c>
      <c r="AA567" t="str">
        <f t="shared" si="234"/>
        <v>1.50303249928827-44.4433959465857i</v>
      </c>
      <c r="AB567" t="str">
        <f t="shared" si="235"/>
        <v>0.969409254786294-0.0719145384233791i</v>
      </c>
      <c r="AC567" t="str">
        <f t="shared" si="236"/>
        <v>3.12219429989505-2.50559538094337i</v>
      </c>
      <c r="AD567" t="str">
        <f t="shared" si="237"/>
        <v>0.200103062656076+0.137551583863548i</v>
      </c>
      <c r="AE567" t="str">
        <f t="shared" si="238"/>
        <v>-0.0197594572225018-0.016213225726343i</v>
      </c>
      <c r="AF567" t="str">
        <f t="shared" si="239"/>
        <v>-10.7620196800516-3.80713612997029i</v>
      </c>
      <c r="AG567" t="str">
        <f t="shared" si="240"/>
        <v>1.02321875569821-0.0314451848172001i</v>
      </c>
      <c r="AH567" t="str">
        <f t="shared" si="241"/>
        <v>0.139868846239074+0.248345916402959i</v>
      </c>
      <c r="AI567">
        <f t="shared" si="242"/>
        <v>-10.902354934418131</v>
      </c>
      <c r="AJ567">
        <f t="shared" si="243"/>
        <v>60.611713861096618</v>
      </c>
      <c r="AK567"/>
      <c r="AL567"/>
      <c r="AM567"/>
      <c r="AN567"/>
    </row>
    <row r="568" spans="1:40" x14ac:dyDescent="0.25">
      <c r="A568"/>
      <c r="B568">
        <f t="shared" si="244"/>
        <v>43400</v>
      </c>
      <c r="C568" s="237" t="str">
        <f t="shared" si="212"/>
        <v>-0.0000405754228449676+0.0564290616303358i</v>
      </c>
      <c r="D568" s="208" t="str">
        <f t="shared" si="213"/>
        <v>-5.95731703524777+0.432622805832575i</v>
      </c>
      <c r="E568" t="str">
        <f t="shared" si="214"/>
        <v>2870</v>
      </c>
      <c r="F568" t="str">
        <f t="shared" si="215"/>
        <v>0.777000777000777</v>
      </c>
      <c r="G568" t="str">
        <f t="shared" si="210"/>
        <v>0.777000777000777</v>
      </c>
      <c r="H568" t="str">
        <f t="shared" si="216"/>
        <v>4.81448106876588+4.2409490538194i</v>
      </c>
      <c r="I568" t="str">
        <f t="shared" si="217"/>
        <v>170.431401457246i</v>
      </c>
      <c r="J568" t="str">
        <f t="shared" si="211"/>
        <v>-38.3178332189891+37.2849368339989i</v>
      </c>
      <c r="K568" t="str">
        <f t="shared" si="218"/>
        <v>2.22308746993282-2.28467317199352i</v>
      </c>
      <c r="L568" t="str">
        <f t="shared" si="219"/>
        <v>0.138955212377659-0.124218565631287i</v>
      </c>
      <c r="M568" t="str">
        <f t="shared" si="220"/>
        <v>2.36204268231048-2.40889173762481i</v>
      </c>
      <c r="N568" t="str">
        <f t="shared" si="221"/>
        <v>-0.444665721278928i</v>
      </c>
      <c r="O568" t="str">
        <f t="shared" si="222"/>
        <v>0.902754507873276-0.430156132717505i</v>
      </c>
      <c r="P568" t="str">
        <f t="shared" si="223"/>
        <v>0.097245492126724+0.430156132717505i</v>
      </c>
      <c r="Q568" t="str">
        <f t="shared" si="224"/>
        <v>-0.097245492126724+0.014509588561423i</v>
      </c>
      <c r="R568" t="str">
        <f t="shared" si="225"/>
        <v>-0.332598126988181-4.47302990795258i</v>
      </c>
      <c r="S568" t="str">
        <f t="shared" si="226"/>
        <v>0.0459494874031771i</v>
      </c>
      <c r="T568" t="str">
        <f t="shared" si="227"/>
        <v>0.205533431409502-0.0152827134463637i</v>
      </c>
      <c r="U568" t="str">
        <f t="shared" si="228"/>
        <v>0.0000333333333333332-0.00260082594848997i</v>
      </c>
      <c r="V568" t="str">
        <f t="shared" si="229"/>
        <v>6.66666666666667E-06-0.0260082594848997i</v>
      </c>
      <c r="W568" t="str">
        <f t="shared" si="230"/>
        <v>0.000027603262685303-0.00236441805206137i</v>
      </c>
      <c r="X568" t="str">
        <f t="shared" si="231"/>
        <v>0.000120492501493582-0.00235858473073541i</v>
      </c>
      <c r="Y568" t="str">
        <f t="shared" si="232"/>
        <v>0.009+0.272690242331594i</v>
      </c>
      <c r="Z568" t="str">
        <f t="shared" si="233"/>
        <v>-0.104398095591734-0.00887085177969915i</v>
      </c>
      <c r="AA568" t="str">
        <f t="shared" si="234"/>
        <v>1.49593134238385-44.3394476095979i</v>
      </c>
      <c r="AB568" t="str">
        <f t="shared" si="235"/>
        <v>0.969384557712001-0.0720798865335229i</v>
      </c>
      <c r="AC568" t="str">
        <f t="shared" si="236"/>
        <v>3.11609505776888-2.5053982201818i</v>
      </c>
      <c r="AD568" t="str">
        <f t="shared" si="237"/>
        <v>0.200242040534886+0.137866835723474i</v>
      </c>
      <c r="AE568" t="str">
        <f t="shared" si="238"/>
        <v>-0.0196818914242058-0.0161693525564386i</v>
      </c>
      <c r="AF568" t="str">
        <f t="shared" si="239"/>
        <v>-10.7717981040136-3.80832624798682i</v>
      </c>
      <c r="AG568" t="str">
        <f t="shared" si="240"/>
        <v>1.02321320541666-0.0313940233645435i</v>
      </c>
      <c r="AH568" t="str">
        <f t="shared" si="241"/>
        <v>0.139416890626252+0.247753763058507i</v>
      </c>
      <c r="AI568">
        <f t="shared" si="242"/>
        <v>-10.92486546327769</v>
      </c>
      <c r="AJ568">
        <f t="shared" si="243"/>
        <v>60.632515128845817</v>
      </c>
      <c r="AK568"/>
      <c r="AL568"/>
      <c r="AM568"/>
      <c r="AN568"/>
    </row>
    <row r="569" spans="1:40" x14ac:dyDescent="0.25">
      <c r="A569"/>
      <c r="B569">
        <f t="shared" si="244"/>
        <v>43500</v>
      </c>
      <c r="C569" s="237" t="str">
        <f t="shared" si="212"/>
        <v>-0.0000403890837021203+0.0562993397832559i</v>
      </c>
      <c r="D569" s="208" t="str">
        <f t="shared" si="213"/>
        <v>-5.95731560664767+0.431628271671629i</v>
      </c>
      <c r="E569" t="str">
        <f t="shared" si="214"/>
        <v>2870</v>
      </c>
      <c r="F569" t="str">
        <f t="shared" si="215"/>
        <v>0.777000777000777</v>
      </c>
      <c r="G569" t="str">
        <f t="shared" si="210"/>
        <v>0.777000777000777</v>
      </c>
      <c r="H569" t="str">
        <f t="shared" si="216"/>
        <v>4.82423925408678+4.24111713507074i</v>
      </c>
      <c r="I569" t="str">
        <f t="shared" si="217"/>
        <v>170.824100538945i</v>
      </c>
      <c r="J569" t="str">
        <f t="shared" si="211"/>
        <v>-38.4992301326382+37.3708468267039i</v>
      </c>
      <c r="K569" t="str">
        <f t="shared" si="218"/>
        <v>2.21755793972497-2.28451535631045i</v>
      </c>
      <c r="L569" t="str">
        <f t="shared" si="219"/>
        <v>0.138671038433964-0.124250161803263i</v>
      </c>
      <c r="M569" t="str">
        <f t="shared" si="220"/>
        <v>2.35622897815893-2.40876551811371i</v>
      </c>
      <c r="N569" t="str">
        <f t="shared" si="221"/>
        <v>-0.44569029667358i</v>
      </c>
      <c r="O569" t="str">
        <f t="shared" si="222"/>
        <v>0.902313306725574-0.431080846832657i</v>
      </c>
      <c r="P569" t="str">
        <f t="shared" si="223"/>
        <v>0.097686693274426+0.431080846832657i</v>
      </c>
      <c r="Q569" t="str">
        <f t="shared" si="224"/>
        <v>-0.097686693274426+0.014609449840923i</v>
      </c>
      <c r="R569" t="str">
        <f t="shared" si="225"/>
        <v>-0.332594721638687-4.46263311944781i</v>
      </c>
      <c r="S569" t="str">
        <f t="shared" si="226"/>
        <v>0.0460553617981154i</v>
      </c>
      <c r="T569" t="str">
        <f t="shared" si="227"/>
        <v>0.205528182888421-0.0153177702372132i</v>
      </c>
      <c r="U569" t="str">
        <f t="shared" si="228"/>
        <v>0.0000333333333333334-0.00259484703826356i</v>
      </c>
      <c r="V569" t="str">
        <f t="shared" si="229"/>
        <v>6.66666666666667E-06-0.0259484703826356i</v>
      </c>
      <c r="W569" t="str">
        <f t="shared" si="230"/>
        <v>0.000027603262486458-0.00235898275015602i</v>
      </c>
      <c r="X569" t="str">
        <f t="shared" si="231"/>
        <v>0.000120066525919109-0.00235317957853771i</v>
      </c>
      <c r="Y569" t="str">
        <f t="shared" si="232"/>
        <v>0.009+0.273318560862312i</v>
      </c>
      <c r="Z569" t="str">
        <f t="shared" si="233"/>
        <v>-0.103916458447535-0.00881486525655948i</v>
      </c>
      <c r="AA569" t="str">
        <f t="shared" si="234"/>
        <v>1.4888807932374-44.2359878274025i</v>
      </c>
      <c r="AB569" t="str">
        <f t="shared" si="235"/>
        <v>0.969359803416547-0.0722452295215682i</v>
      </c>
      <c r="AC569" t="str">
        <f t="shared" si="236"/>
        <v>3.11001184135275-2.50518677244772i</v>
      </c>
      <c r="AD569" t="str">
        <f t="shared" si="237"/>
        <v>0.200381322148847+0.13818192022844i</v>
      </c>
      <c r="AE569" t="str">
        <f t="shared" si="238"/>
        <v>-0.0196048623290363-0.0161257101262925i</v>
      </c>
      <c r="AF569" t="str">
        <f t="shared" si="239"/>
        <v>-10.7815548607344-3.80948886339911i</v>
      </c>
      <c r="AG569" t="str">
        <f t="shared" si="240"/>
        <v>1.02320766666789-0.0313431521399002i</v>
      </c>
      <c r="AH569" t="str">
        <f t="shared" si="241"/>
        <v>0.138968150030066+0.247164325691998i</v>
      </c>
      <c r="AI569">
        <f t="shared" si="242"/>
        <v>-10.947312541705536</v>
      </c>
      <c r="AJ569">
        <f t="shared" si="243"/>
        <v>60.653127324004608</v>
      </c>
      <c r="AK569"/>
      <c r="AL569"/>
      <c r="AM569"/>
      <c r="AN569"/>
    </row>
    <row r="570" spans="1:40" x14ac:dyDescent="0.25">
      <c r="A570"/>
      <c r="B570">
        <f t="shared" si="244"/>
        <v>43600</v>
      </c>
      <c r="C570" s="237" t="str">
        <f t="shared" si="212"/>
        <v>-0.0000402040252375427+0.0561702129896036i</v>
      </c>
      <c r="D570" s="208" t="str">
        <f t="shared" si="213"/>
        <v>-5.95731418786611+0.430638299586961i</v>
      </c>
      <c r="E570" t="str">
        <f t="shared" si="214"/>
        <v>2870</v>
      </c>
      <c r="F570" t="str">
        <f t="shared" si="215"/>
        <v>0.777000777000777</v>
      </c>
      <c r="G570" t="str">
        <f t="shared" si="210"/>
        <v>0.777000777000777</v>
      </c>
      <c r="H570" t="str">
        <f t="shared" si="216"/>
        <v>4.83397575697427+4.24126245967539i</v>
      </c>
      <c r="I570" t="str">
        <f t="shared" si="217"/>
        <v>171.216799620644i</v>
      </c>
      <c r="J570" t="str">
        <f t="shared" si="211"/>
        <v>-38.6810445305536+37.4567568194089i</v>
      </c>
      <c r="K570" t="str">
        <f t="shared" si="218"/>
        <v>2.21204318469839-2.2843446202072i</v>
      </c>
      <c r="L570" t="str">
        <f t="shared" si="219"/>
        <v>0.138387374409437-0.124281045241909i</v>
      </c>
      <c r="M570" t="str">
        <f t="shared" si="220"/>
        <v>2.35043055910783-2.40862566544911i</v>
      </c>
      <c r="N570" t="str">
        <f t="shared" si="221"/>
        <v>-0.446714872068232i</v>
      </c>
      <c r="O570" t="str">
        <f t="shared" si="222"/>
        <v>0.901871158370285-0.432005108418686i</v>
      </c>
      <c r="P570" t="str">
        <f t="shared" si="223"/>
        <v>0.098128841629715+0.432005108418686i</v>
      </c>
      <c r="Q570" t="str">
        <f t="shared" si="224"/>
        <v>-0.098128841629715+0.014709763649546i</v>
      </c>
      <c r="R570" t="str">
        <f t="shared" si="225"/>
        <v>-0.332591308327893-4.45228375980119i</v>
      </c>
      <c r="S570" t="str">
        <f t="shared" si="226"/>
        <v>0.0461612361930534i</v>
      </c>
      <c r="T570" t="str">
        <f t="shared" si="227"/>
        <v>0.205522922234679-0.0153528259394805i</v>
      </c>
      <c r="U570" t="str">
        <f t="shared" si="228"/>
        <v>0.0000333333333333333-0.00258889555423085i</v>
      </c>
      <c r="V570" t="str">
        <f t="shared" si="229"/>
        <v>6.66666666666667E-06-0.0258889555423085i</v>
      </c>
      <c r="W570" t="str">
        <f t="shared" si="230"/>
        <v>0.0000276032622871553-0.00235357238115403i</v>
      </c>
      <c r="X570" t="str">
        <f t="shared" si="231"/>
        <v>0.000119643472006477-0.00234779910639018i</v>
      </c>
      <c r="Y570" t="str">
        <f t="shared" si="232"/>
        <v>0.009+0.27394687939303i</v>
      </c>
      <c r="Z570" t="str">
        <f t="shared" si="233"/>
        <v>-0.103438151502329-0.00875938432733852i</v>
      </c>
      <c r="AA570" t="str">
        <f t="shared" si="234"/>
        <v>1.48188036854332-44.1330131409887i</v>
      </c>
      <c r="AB570" t="str">
        <f t="shared" si="235"/>
        <v>0.969334991898216-0.072410567375389i</v>
      </c>
      <c r="AC570" t="str">
        <f t="shared" si="236"/>
        <v>3.10394463594001-2.5049611502654i</v>
      </c>
      <c r="AD570" t="str">
        <f t="shared" si="237"/>
        <v>0.200520907382605+0.138496837365082i</v>
      </c>
      <c r="AE570" t="str">
        <f t="shared" si="238"/>
        <v>-0.0195283649706246-0.0160822965393936i</v>
      </c>
      <c r="AF570" t="str">
        <f t="shared" si="239"/>
        <v>-10.7912899448404-3.81062416008843i</v>
      </c>
      <c r="AG570" t="str">
        <f t="shared" si="240"/>
        <v>1.02320213927718-0.0312925690681095i</v>
      </c>
      <c r="AH570" t="str">
        <f t="shared" si="241"/>
        <v>0.13852259418138+0.246577584683054i</v>
      </c>
      <c r="AI570">
        <f t="shared" si="242"/>
        <v>-10.969696546012726</v>
      </c>
      <c r="AJ570">
        <f t="shared" si="243"/>
        <v>60.673551506898413</v>
      </c>
      <c r="AK570"/>
      <c r="AL570"/>
      <c r="AM570"/>
      <c r="AN570"/>
    </row>
    <row r="571" spans="1:40" x14ac:dyDescent="0.25">
      <c r="A571"/>
      <c r="B571">
        <f t="shared" si="244"/>
        <v>43700</v>
      </c>
      <c r="C571" s="237" t="str">
        <f t="shared" si="212"/>
        <v>-0.0000400202357422126+0.0560416771643527i</v>
      </c>
      <c r="D571" s="208" t="str">
        <f t="shared" si="213"/>
        <v>-5.95731277881331+0.429652858260038i</v>
      </c>
      <c r="E571" t="str">
        <f t="shared" si="214"/>
        <v>2870</v>
      </c>
      <c r="F571" t="str">
        <f t="shared" si="215"/>
        <v>0.777000777000777</v>
      </c>
      <c r="G571" t="str">
        <f t="shared" si="210"/>
        <v>0.777000777000777</v>
      </c>
      <c r="H571" t="str">
        <f t="shared" si="216"/>
        <v>4.84369057286645+4.24138517924225i</v>
      </c>
      <c r="I571" t="str">
        <f t="shared" si="217"/>
        <v>171.609498702342i</v>
      </c>
      <c r="J571" t="str">
        <f t="shared" si="211"/>
        <v>-38.8632764127351+37.5426668121141i</v>
      </c>
      <c r="K571" t="str">
        <f t="shared" si="218"/>
        <v>2.20654318959708-2.2841610672761i</v>
      </c>
      <c r="L571" t="str">
        <f t="shared" si="219"/>
        <v>0.138104221170248-0.124311219877858i</v>
      </c>
      <c r="M571" t="str">
        <f t="shared" si="220"/>
        <v>2.34464741076733-2.40847228715396i</v>
      </c>
      <c r="N571" t="str">
        <f t="shared" si="221"/>
        <v>-0.447739447462884i</v>
      </c>
      <c r="O571" t="str">
        <f t="shared" si="222"/>
        <v>0.901428063271556-0.432928916505345i</v>
      </c>
      <c r="P571" t="str">
        <f t="shared" si="223"/>
        <v>0.098571936728444+0.432928916505345i</v>
      </c>
      <c r="Q571" t="str">
        <f t="shared" si="224"/>
        <v>-0.098571936728444+0.014810530957539i</v>
      </c>
      <c r="R571" t="str">
        <f t="shared" si="225"/>
        <v>-0.332587887054984-4.44198150340621i</v>
      </c>
      <c r="S571" t="str">
        <f t="shared" si="226"/>
        <v>0.0462671105879917i</v>
      </c>
      <c r="T571" t="str">
        <f t="shared" si="227"/>
        <v>0.205517649447909-0.0153878805505994i</v>
      </c>
      <c r="U571" t="str">
        <f t="shared" si="228"/>
        <v>0.0000333333333333334-0.00258297130811132i</v>
      </c>
      <c r="V571" t="str">
        <f t="shared" si="229"/>
        <v>6.66666666666667E-06-0.0258297130811132i</v>
      </c>
      <c r="W571" t="str">
        <f t="shared" si="230"/>
        <v>0.000027603262087395-0.00234818677389128i</v>
      </c>
      <c r="X571" t="str">
        <f t="shared" si="231"/>
        <v>0.000119223313111593-0.00234244314590679i</v>
      </c>
      <c r="Y571" t="str">
        <f t="shared" si="232"/>
        <v>0.009+0.274575197923748i</v>
      </c>
      <c r="Z571" t="str">
        <f t="shared" si="233"/>
        <v>-0.102963144083036-0.0087044031978671i</v>
      </c>
      <c r="AA571" t="str">
        <f t="shared" si="234"/>
        <v>1.47492959079071-44.0305201241204i</v>
      </c>
      <c r="AB571" t="str">
        <f t="shared" si="235"/>
        <v>0.969310123155278-0.072575900082882i</v>
      </c>
      <c r="AC571" t="str">
        <f t="shared" si="236"/>
        <v>3.09789342642171-2.50472146549072i</v>
      </c>
      <c r="AD571" t="str">
        <f t="shared" si="237"/>
        <v>0.200660796120675+0.138811587117681i</v>
      </c>
      <c r="AE571" t="str">
        <f t="shared" si="238"/>
        <v>-0.0194523944399817-0.0160391099202321i</v>
      </c>
      <c r="AF571" t="str">
        <f t="shared" si="239"/>
        <v>-10.8010033516798-3.81173232098221i</v>
      </c>
      <c r="AG571" t="str">
        <f t="shared" si="240"/>
        <v>1.02319662307196-0.0312422720936707i</v>
      </c>
      <c r="AH571" t="str">
        <f t="shared" si="241"/>
        <v>0.138080193163213+0.245993520603724i</v>
      </c>
      <c r="AI571">
        <f t="shared" si="242"/>
        <v>-10.992017849314363</v>
      </c>
      <c r="AJ571">
        <f t="shared" si="243"/>
        <v>60.693788730891754</v>
      </c>
      <c r="AK571"/>
      <c r="AL571"/>
      <c r="AM571"/>
      <c r="AN571"/>
    </row>
    <row r="572" spans="1:40" x14ac:dyDescent="0.25">
      <c r="A572"/>
      <c r="B572">
        <f t="shared" si="244"/>
        <v>43800</v>
      </c>
      <c r="C572" s="237" t="str">
        <f t="shared" si="212"/>
        <v>-0.0000398377036406185+0.0559137282597824i</v>
      </c>
      <c r="D572" s="208" t="str">
        <f t="shared" si="213"/>
        <v>-5.95731137940054+0.428671916658332i</v>
      </c>
      <c r="E572" t="str">
        <f t="shared" si="214"/>
        <v>2870</v>
      </c>
      <c r="F572" t="str">
        <f t="shared" si="215"/>
        <v>0.777000777000777</v>
      </c>
      <c r="G572" t="str">
        <f t="shared" si="210"/>
        <v>0.777000777000777</v>
      </c>
      <c r="H572" t="str">
        <f t="shared" si="216"/>
        <v>4.85338369791448+4.24148544471542i</v>
      </c>
      <c r="I572" t="str">
        <f t="shared" si="217"/>
        <v>172.002197784041i</v>
      </c>
      <c r="J572" t="str">
        <f t="shared" si="211"/>
        <v>-39.0459257791827+37.6285768048191i</v>
      </c>
      <c r="K572" t="str">
        <f t="shared" si="218"/>
        <v>2.20105793880705-2.28396480047936i</v>
      </c>
      <c r="L572" t="str">
        <f t="shared" si="219"/>
        <v>0.13782157956116-0.124340689629569i</v>
      </c>
      <c r="M572" t="str">
        <f t="shared" si="220"/>
        <v>2.33887951836821-2.40830549010893i</v>
      </c>
      <c r="N572" t="str">
        <f t="shared" si="221"/>
        <v>-0.448764022857536i</v>
      </c>
      <c r="O572" t="str">
        <f t="shared" si="222"/>
        <v>0.900984021894528-0.433852270122862i</v>
      </c>
      <c r="P572" t="str">
        <f t="shared" si="223"/>
        <v>0.099015978105472+0.433852270122862i</v>
      </c>
      <c r="Q572" t="str">
        <f t="shared" si="224"/>
        <v>-0.099015978105472+0.014911752734674i</v>
      </c>
      <c r="R572" t="str">
        <f t="shared" si="225"/>
        <v>-0.332584457819091-4.43172602762993i</v>
      </c>
      <c r="S572" t="str">
        <f t="shared" si="226"/>
        <v>0.04637298498293i</v>
      </c>
      <c r="T572" t="str">
        <f t="shared" si="227"/>
        <v>0.205512364527743-0.0154229340680006i</v>
      </c>
      <c r="U572" t="str">
        <f t="shared" si="228"/>
        <v>0.0000333333333333333-0.00257707411334394i</v>
      </c>
      <c r="V572" t="str">
        <f t="shared" si="229"/>
        <v>6.66666666666667E-06-0.0257707411334394i</v>
      </c>
      <c r="W572" t="str">
        <f t="shared" si="230"/>
        <v>0.0000276032618871769-0.00234282575876686i</v>
      </c>
      <c r="X572" t="str">
        <f t="shared" si="231"/>
        <v>0.000118806022893251-0.00233711153022754i</v>
      </c>
      <c r="Y572" t="str">
        <f t="shared" si="232"/>
        <v>0.009+0.275203516454466i</v>
      </c>
      <c r="Z572" t="str">
        <f t="shared" si="233"/>
        <v>-0.102491405869375-0.00864991615406373i</v>
      </c>
      <c r="AA572" t="str">
        <f t="shared" si="234"/>
        <v>1.46802798817953-43.9285053829464i</v>
      </c>
      <c r="AB572" t="str">
        <f t="shared" si="235"/>
        <v>0.969285197185996-0.0727412276319293i</v>
      </c>
      <c r="AC572" t="str">
        <f t="shared" si="236"/>
        <v>3.09185819729258-2.50446782931363i</v>
      </c>
      <c r="AD572" t="str">
        <f t="shared" si="237"/>
        <v>0.200800988247432+0.139126169468192i</v>
      </c>
      <c r="AE572" t="str">
        <f t="shared" si="238"/>
        <v>-0.0193769458847032-0.0159961484140093i</v>
      </c>
      <c r="AF572" t="str">
        <f t="shared" si="239"/>
        <v>-10.810695077315-3.81281352805709i</v>
      </c>
      <c r="AG572" t="str">
        <f t="shared" si="240"/>
        <v>1.0231911178818-0.0311922591805079i</v>
      </c>
      <c r="AH572" t="str">
        <f t="shared" si="241"/>
        <v>0.137640917405833+0.245412114216115i</v>
      </c>
      <c r="AI572">
        <f t="shared" si="242"/>
        <v>-11.014276821563666</v>
      </c>
      <c r="AJ572">
        <f t="shared" si="243"/>
        <v>60.713840042439806</v>
      </c>
      <c r="AK572"/>
      <c r="AL572"/>
      <c r="AM572"/>
      <c r="AN572"/>
    </row>
    <row r="573" spans="1:40" x14ac:dyDescent="0.25">
      <c r="A573"/>
      <c r="B573">
        <f t="shared" si="244"/>
        <v>43900</v>
      </c>
      <c r="C573" s="237" t="str">
        <f t="shared" si="212"/>
        <v>-0.0000396564174889382+0.0557863622650531i</v>
      </c>
      <c r="D573" s="208" t="str">
        <f t="shared" si="213"/>
        <v>-5.95730998954004+0.427695444032074i</v>
      </c>
      <c r="E573" t="str">
        <f t="shared" si="214"/>
        <v>2870</v>
      </c>
      <c r="F573" t="str">
        <f t="shared" si="215"/>
        <v>0.777000777000777</v>
      </c>
      <c r="G573" t="str">
        <f t="shared" si="210"/>
        <v>0.777000777000777</v>
      </c>
      <c r="H573" t="str">
        <f t="shared" si="216"/>
        <v>4.86305512897473+4.24156340637381i</v>
      </c>
      <c r="I573" t="str">
        <f t="shared" si="217"/>
        <v>172.39489686574i</v>
      </c>
      <c r="J573" t="str">
        <f t="shared" si="211"/>
        <v>-39.2289926298965+37.7144867975242i</v>
      </c>
      <c r="K573" t="str">
        <f t="shared" si="218"/>
        <v>2.19558741636166-2.28375592215135i</v>
      </c>
      <c r="L573" t="str">
        <f t="shared" si="219"/>
        <v>0.137539450405715-0.12436945840327i</v>
      </c>
      <c r="M573" t="str">
        <f t="shared" si="220"/>
        <v>2.33312686676737-2.40812538055462i</v>
      </c>
      <c r="N573" t="str">
        <f t="shared" si="221"/>
        <v>-0.449788598252188i</v>
      </c>
      <c r="O573" t="str">
        <f t="shared" si="222"/>
        <v>0.900539034705336-0.434775168301942i</v>
      </c>
      <c r="P573" t="str">
        <f t="shared" si="223"/>
        <v>0.099460965294664+0.434775168301942i</v>
      </c>
      <c r="Q573" t="str">
        <f t="shared" si="224"/>
        <v>-0.099460965294664+0.015013429950246i</v>
      </c>
      <c r="R573" t="str">
        <f t="shared" si="225"/>
        <v>-0.332581020619334-4.42151701277913i</v>
      </c>
      <c r="S573" t="str">
        <f t="shared" si="226"/>
        <v>0.0464788593778681i</v>
      </c>
      <c r="T573" t="str">
        <f t="shared" si="227"/>
        <v>0.205507067473813-0.0154579864891139i</v>
      </c>
      <c r="U573" t="str">
        <f t="shared" si="228"/>
        <v>0.0000333333333333332-0.00257120378506754i</v>
      </c>
      <c r="V573" t="str">
        <f t="shared" si="229"/>
        <v>6.66666666666667E-06-0.0257120378506754i</v>
      </c>
      <c r="W573" t="str">
        <f t="shared" si="230"/>
        <v>0.0000276032616865011-0.00233748916772514i</v>
      </c>
      <c r="X573" t="str">
        <f t="shared" si="231"/>
        <v>0.000118391575309-0.00233180409400108i</v>
      </c>
      <c r="Y573" t="str">
        <f t="shared" si="232"/>
        <v>0.009+0.275831834985184i</v>
      </c>
      <c r="Z573" t="str">
        <f t="shared" si="233"/>
        <v>-0.102022906888986-0.00859591756063986i</v>
      </c>
      <c r="AA573" t="str">
        <f t="shared" si="234"/>
        <v>1.46117509453844-43.8269655556164i</v>
      </c>
      <c r="AB573" t="str">
        <f t="shared" si="235"/>
        <v>0.969260213988636-0.0729065500104087i</v>
      </c>
      <c r="AC573" t="str">
        <f t="shared" si="236"/>
        <v>3.08583893265684-2.50420035226044i</v>
      </c>
      <c r="AD573" t="str">
        <f t="shared" si="237"/>
        <v>0.200941483647115+0.13944058439627i</v>
      </c>
      <c r="AE573" t="str">
        <f t="shared" si="238"/>
        <v>-0.0193020145081865-0.0159534101863497i</v>
      </c>
      <c r="AF573" t="str">
        <f t="shared" si="239"/>
        <v>-10.8203651185148-3.81386796234174i</v>
      </c>
      <c r="AG573" t="str">
        <f t="shared" si="240"/>
        <v>1.02318562353833-0.03114252831174i</v>
      </c>
      <c r="AH573" t="str">
        <f t="shared" si="241"/>
        <v>0.137204737681961+0.244833346470046i</v>
      </c>
      <c r="AI573">
        <f t="shared" si="242"/>
        <v>-11.036473829585468</v>
      </c>
      <c r="AJ573">
        <f t="shared" si="243"/>
        <v>60.733706481132899</v>
      </c>
      <c r="AK573"/>
      <c r="AL573"/>
      <c r="AM573"/>
      <c r="AN573"/>
    </row>
    <row r="574" spans="1:40" x14ac:dyDescent="0.25">
      <c r="A574"/>
      <c r="B574">
        <f t="shared" si="244"/>
        <v>44000</v>
      </c>
      <c r="C574" s="237" t="str">
        <f t="shared" si="212"/>
        <v>-0.0000394763659732454+0.0556595752057881i</v>
      </c>
      <c r="D574" s="208" t="str">
        <f t="shared" si="213"/>
        <v>-5.95730860914509+0.426723409911042i</v>
      </c>
      <c r="E574" t="str">
        <f t="shared" si="214"/>
        <v>2870</v>
      </c>
      <c r="F574" t="str">
        <f t="shared" si="215"/>
        <v>0.777000777000777</v>
      </c>
      <c r="G574" t="str">
        <f t="shared" si="210"/>
        <v>0.777000777000777</v>
      </c>
      <c r="H574" t="str">
        <f t="shared" si="216"/>
        <v>4.872704863601+4.24161921383097i</v>
      </c>
      <c r="I574" t="str">
        <f t="shared" si="217"/>
        <v>172.787595947439i</v>
      </c>
      <c r="J574" t="str">
        <f t="shared" si="211"/>
        <v>-39.4124769648765+37.8003967902292i</v>
      </c>
      <c r="K574" t="str">
        <f t="shared" si="218"/>
        <v>2.19013160594701-2.28353453400115i</v>
      </c>
      <c r="L574" t="str">
        <f t="shared" si="219"/>
        <v>0.137257834506406-0.124397530092898i</v>
      </c>
      <c r="M574" t="str">
        <f t="shared" si="220"/>
        <v>2.32738944045342-2.40793206409405i</v>
      </c>
      <c r="N574" t="str">
        <f t="shared" si="221"/>
        <v>-0.450813173646839i</v>
      </c>
      <c r="O574" t="str">
        <f t="shared" si="222"/>
        <v>0.900093102171107-0.435697610073767i</v>
      </c>
      <c r="P574" t="str">
        <f t="shared" si="223"/>
        <v>0.0999068978288929+0.435697610073767i</v>
      </c>
      <c r="Q574" t="str">
        <f t="shared" si="224"/>
        <v>-0.0999068978288929+0.015115563573072i</v>
      </c>
      <c r="R574" t="str">
        <f t="shared" si="225"/>
        <v>-0.332577575454838-4.41135414206681i</v>
      </c>
      <c r="S574" t="str">
        <f t="shared" si="226"/>
        <v>0.0465847337728064i</v>
      </c>
      <c r="T574" t="str">
        <f t="shared" si="227"/>
        <v>0.205501758285749-0.0154930378113691i</v>
      </c>
      <c r="U574" t="str">
        <f t="shared" si="228"/>
        <v>0.0000333333333333334-0.00256536014010148i</v>
      </c>
      <c r="V574" t="str">
        <f t="shared" si="229"/>
        <v>6.66666666666667E-06-0.0256536014010148i</v>
      </c>
      <c r="W574" t="str">
        <f t="shared" si="230"/>
        <v>0.0000276032614853679-0.00233217683423827i</v>
      </c>
      <c r="X574" t="str">
        <f t="shared" si="231"/>
        <v>0.000117979944611098-0.00232652067336785i</v>
      </c>
      <c r="Y574" t="str">
        <f t="shared" si="232"/>
        <v>0.009+0.276460153515902i</v>
      </c>
      <c r="Z574" t="str">
        <f t="shared" si="233"/>
        <v>-0.101557617512658-0.00854240185983022i</v>
      </c>
      <c r="AA574" t="str">
        <f t="shared" si="234"/>
        <v>1.45437044924391-43.7258973119037i</v>
      </c>
      <c r="AB574" t="str">
        <f t="shared" si="235"/>
        <v>0.969235173561451-0.073071867206198i</v>
      </c>
      <c r="AC574" t="str">
        <f t="shared" si="236"/>
        <v>3.07983561623393-2.5039191441963i</v>
      </c>
      <c r="AD574" t="str">
        <f t="shared" si="237"/>
        <v>0.201082282203826+0.139754831879297i</v>
      </c>
      <c r="AE574" t="str">
        <f t="shared" si="238"/>
        <v>-0.0192275955688625-0.0159108934230203i</v>
      </c>
      <c r="AF574" t="str">
        <f t="shared" si="239"/>
        <v>-10.8300134727461-3.81489580391993i</v>
      </c>
      <c r="AG574" t="str">
        <f t="shared" si="240"/>
        <v>1.02318013987525-0.0310930774894536i</v>
      </c>
      <c r="AH574" t="str">
        <f t="shared" si="241"/>
        <v>0.136771625102027+0.244257198500732i</v>
      </c>
      <c r="AI574">
        <f t="shared" si="242"/>
        <v>-11.058609237109827</v>
      </c>
      <c r="AJ574">
        <f t="shared" si="243"/>
        <v>60.753389079744785</v>
      </c>
      <c r="AK574"/>
      <c r="AL574"/>
      <c r="AM574"/>
      <c r="AN574"/>
    </row>
    <row r="575" spans="1:40" x14ac:dyDescent="0.25">
      <c r="A575"/>
      <c r="B575">
        <f t="shared" si="244"/>
        <v>44100</v>
      </c>
      <c r="C575" s="237" t="str">
        <f t="shared" si="212"/>
        <v>-0.0000392975379077432+0.0555333631436585i</v>
      </c>
      <c r="D575" s="208" t="str">
        <f t="shared" si="213"/>
        <v>-5.95730723812992+0.425755784101382i</v>
      </c>
      <c r="E575" t="str">
        <f t="shared" si="214"/>
        <v>2870</v>
      </c>
      <c r="F575" t="str">
        <f t="shared" si="215"/>
        <v>0.777000777000777</v>
      </c>
      <c r="G575" t="str">
        <f t="shared" si="210"/>
        <v>0.777000777000777</v>
      </c>
      <c r="H575" t="str">
        <f t="shared" si="216"/>
        <v>4.88233290003686+4.24165301603482i</v>
      </c>
      <c r="I575" t="str">
        <f t="shared" si="217"/>
        <v>173.180295029137i</v>
      </c>
      <c r="J575" t="str">
        <f t="shared" si="211"/>
        <v>-39.5963787841227+37.8863067829343i</v>
      </c>
      <c r="K575" t="str">
        <f t="shared" si="218"/>
        <v>2.18469049090723-2.28330073711486i</v>
      </c>
      <c r="L575" t="str">
        <f t="shared" si="219"/>
        <v>0.136976732644861-0.124424908580049i</v>
      </c>
      <c r="M575" t="str">
        <f t="shared" si="220"/>
        <v>2.32166722355209-2.40772564569491i</v>
      </c>
      <c r="N575" t="str">
        <f t="shared" si="221"/>
        <v>-0.451837749041491i</v>
      </c>
      <c r="O575" t="str">
        <f t="shared" si="222"/>
        <v>0.899646224759961-0.436619594470002i</v>
      </c>
      <c r="P575" t="str">
        <f t="shared" si="223"/>
        <v>0.100353775240039+0.436619594470002i</v>
      </c>
      <c r="Q575" t="str">
        <f t="shared" si="224"/>
        <v>-0.100353775240039+0.015218154571489i</v>
      </c>
      <c r="R575" t="str">
        <f t="shared" si="225"/>
        <v>-0.332574122324756-4.40123710157938i</v>
      </c>
      <c r="S575" t="str">
        <f t="shared" si="226"/>
        <v>0.0466906081677445i</v>
      </c>
      <c r="T575" t="str">
        <f t="shared" si="227"/>
        <v>0.205496436963182-0.0155280880321967i</v>
      </c>
      <c r="U575" t="str">
        <f t="shared" si="228"/>
        <v>0.0000333333333333333-0.00255954299692664i</v>
      </c>
      <c r="V575" t="str">
        <f t="shared" si="229"/>
        <v>6.66666666666667E-06-0.0255954299692664i</v>
      </c>
      <c r="W575" t="str">
        <f t="shared" si="230"/>
        <v>0.0000276032612837769-0.00232688859328888i</v>
      </c>
      <c r="X575" t="str">
        <f t="shared" si="231"/>
        <v>0.000117571105342515-0.00232126110594326i</v>
      </c>
      <c r="Y575" t="str">
        <f t="shared" si="232"/>
        <v>0.009+0.27708847204662i</v>
      </c>
      <c r="Z575" t="str">
        <f t="shared" si="233"/>
        <v>-0.101095508449611-0.00848936357014548i</v>
      </c>
      <c r="AA575" t="str">
        <f t="shared" si="234"/>
        <v>1.44761359714068-43.6252973528308i</v>
      </c>
      <c r="AB575" t="str">
        <f t="shared" si="235"/>
        <v>0.969210075902702-0.0732371792071784i</v>
      </c>
      <c r="AC575" t="str">
        <f t="shared" si="236"/>
        <v>3.07384823136426-2.50362431432756i</v>
      </c>
      <c r="AD575" t="str">
        <f t="shared" si="237"/>
        <v>0.201223383801529+0.140068911892409i</v>
      </c>
      <c r="AE575" t="str">
        <f t="shared" si="238"/>
        <v>-0.0191536843794374-0.0158685963296529i</v>
      </c>
      <c r="AF575" t="str">
        <f t="shared" si="239"/>
        <v>-10.8396401381668-3.81589723193344i</v>
      </c>
      <c r="AG575" t="str">
        <f t="shared" si="240"/>
        <v>1.02317466672828-0.0310439047344783i</v>
      </c>
      <c r="AH575" t="str">
        <f t="shared" si="241"/>
        <v>0.136341551109513+0.243683651626514i</v>
      </c>
      <c r="AI575">
        <f t="shared" si="242"/>
        <v>-11.080683404804718</v>
      </c>
      <c r="AJ575">
        <f t="shared" si="243"/>
        <v>60.772888864280013</v>
      </c>
      <c r="AK575"/>
      <c r="AL575"/>
      <c r="AM575"/>
      <c r="AN575"/>
    </row>
    <row r="576" spans="1:40" x14ac:dyDescent="0.25">
      <c r="A576"/>
      <c r="B576">
        <f t="shared" si="244"/>
        <v>44200</v>
      </c>
      <c r="C576" s="237" t="str">
        <f t="shared" si="212"/>
        <v>-0.0000391199222330278+0.0554077221759767i</v>
      </c>
      <c r="D576" s="208" t="str">
        <f t="shared" si="213"/>
        <v>-5.95730587640975+0.424792536682488i</v>
      </c>
      <c r="E576" t="str">
        <f t="shared" si="214"/>
        <v>2870</v>
      </c>
      <c r="F576" t="str">
        <f t="shared" si="215"/>
        <v>0.777000777000777</v>
      </c>
      <c r="G576" t="str">
        <f t="shared" si="210"/>
        <v>0.777000777000777</v>
      </c>
      <c r="H576" t="str">
        <f t="shared" si="216"/>
        <v>4.89193923720793+4.24166496126758i</v>
      </c>
      <c r="I576" t="str">
        <f t="shared" si="217"/>
        <v>173.572994110836i</v>
      </c>
      <c r="J576" t="str">
        <f t="shared" si="211"/>
        <v>-39.780698087635+37.9722167756394i</v>
      </c>
      <c r="K576" t="str">
        <f t="shared" si="218"/>
        <v>2.17926405424974-2.2830546319582i</v>
      </c>
      <c r="L576" t="str">
        <f t="shared" si="219"/>
        <v>0.136696145582011-0.124451597733916i</v>
      </c>
      <c r="M576" t="str">
        <f t="shared" si="220"/>
        <v>2.31596019983175-2.40750622969212i</v>
      </c>
      <c r="N576" t="str">
        <f t="shared" si="221"/>
        <v>-0.452862324436143i</v>
      </c>
      <c r="O576" t="str">
        <f t="shared" si="222"/>
        <v>0.899198402941009-0.437541120522789i</v>
      </c>
      <c r="P576" t="str">
        <f t="shared" si="223"/>
        <v>0.100801597058991+0.437541120522789i</v>
      </c>
      <c r="Q576" t="str">
        <f t="shared" si="224"/>
        <v>-0.100801597058991+0.015321203913354i</v>
      </c>
      <c r="R576" t="str">
        <f t="shared" si="225"/>
        <v>-0.33257066122824-4.391165580244i</v>
      </c>
      <c r="S576" t="str">
        <f t="shared" si="226"/>
        <v>0.0467964825626828i</v>
      </c>
      <c r="T576" t="str">
        <f t="shared" si="227"/>
        <v>0.205491103505741-0.0155631371490272i</v>
      </c>
      <c r="U576" t="str">
        <f t="shared" si="228"/>
        <v>0.0000333333333333334-0.00255375217566663i</v>
      </c>
      <c r="V576" t="str">
        <f t="shared" si="229"/>
        <v>6.66666666666667E-06-0.0255375217566663i</v>
      </c>
      <c r="W576" t="str">
        <f t="shared" si="230"/>
        <v>0.0000276032610817284-0.00232162428135296i</v>
      </c>
      <c r="X576" t="str">
        <f t="shared" si="231"/>
        <v>0.000117165032333011-0.00231602523080118i</v>
      </c>
      <c r="Y576" t="str">
        <f t="shared" si="232"/>
        <v>0.009+0.277716790577338i</v>
      </c>
      <c r="Z576" t="str">
        <f t="shared" si="233"/>
        <v>-0.100636550742867-0.00843679728514894i</v>
      </c>
      <c r="AA576" t="str">
        <f t="shared" si="234"/>
        <v>1.44090408846359-43.5251624103028i</v>
      </c>
      <c r="AB576" t="str">
        <f t="shared" si="235"/>
        <v>0.969184921010638-0.073402486001231i</v>
      </c>
      <c r="AC576" t="str">
        <f t="shared" si="236"/>
        <v>3.06787676101486-2.50331597120433i</v>
      </c>
      <c r="AD576" t="str">
        <f t="shared" si="237"/>
        <v>0.201364788324045+0.140382824408521i</v>
      </c>
      <c r="AE576" t="str">
        <f t="shared" si="238"/>
        <v>-0.019080276306148-0.015826517131472i</v>
      </c>
      <c r="AF576" t="str">
        <f t="shared" si="239"/>
        <v>-10.8492451136177-3.81687242458509i</v>
      </c>
      <c r="AG576" t="str">
        <f t="shared" si="240"/>
        <v>1.02316920393514-0.0309950080861656i</v>
      </c>
      <c r="AH576" t="str">
        <f t="shared" si="241"/>
        <v>0.135914487476375+0.243112687346614i</v>
      </c>
      <c r="AI576">
        <f t="shared" si="242"/>
        <v>-11.102696690308511</v>
      </c>
      <c r="AJ576">
        <f t="shared" si="243"/>
        <v>60.792206854019227</v>
      </c>
      <c r="AK576"/>
      <c r="AL576"/>
      <c r="AM576"/>
      <c r="AN576"/>
    </row>
    <row r="577" spans="1:40" x14ac:dyDescent="0.25">
      <c r="A577"/>
      <c r="B577">
        <f t="shared" si="244"/>
        <v>44300</v>
      </c>
      <c r="C577" s="237" t="str">
        <f t="shared" si="212"/>
        <v>-0.0000389435080143777+0.0552826484352933i</v>
      </c>
      <c r="D577" s="208" t="str">
        <f t="shared" si="213"/>
        <v>-5.95730452390073+0.423833638003915i</v>
      </c>
      <c r="E577" t="str">
        <f t="shared" si="214"/>
        <v>2870</v>
      </c>
      <c r="F577" t="str">
        <f t="shared" si="215"/>
        <v>0.777000777000777</v>
      </c>
      <c r="G577" t="str">
        <f t="shared" si="210"/>
        <v>0.777000777000777</v>
      </c>
      <c r="H577" t="str">
        <f t="shared" si="216"/>
        <v>4.90152387471425+4.24165519714565i</v>
      </c>
      <c r="I577" t="str">
        <f t="shared" si="217"/>
        <v>173.965693192535i</v>
      </c>
      <c r="J577" t="str">
        <f t="shared" si="211"/>
        <v>-39.9654348754135+38.0581267683445i</v>
      </c>
      <c r="K577" t="str">
        <f t="shared" si="218"/>
        <v>2.17385227865041-2.28279631837884i</v>
      </c>
      <c r="L577" t="str">
        <f t="shared" si="219"/>
        <v>0.136416074058273-0.124477601411242i</v>
      </c>
      <c r="M577" t="str">
        <f t="shared" si="220"/>
        <v>2.31026835270868-2.40727391979008i</v>
      </c>
      <c r="N577" t="str">
        <f t="shared" si="221"/>
        <v>-0.453886899830795i</v>
      </c>
      <c r="O577" t="str">
        <f t="shared" si="222"/>
        <v>0.898749637184355-0.438462187264752i</v>
      </c>
      <c r="P577" t="str">
        <f t="shared" si="223"/>
        <v>0.101250362815645+0.438462187264752i</v>
      </c>
      <c r="Q577" t="str">
        <f t="shared" si="224"/>
        <v>-0.101250362815645+0.015424712566043i</v>
      </c>
      <c r="R577" t="str">
        <f t="shared" si="225"/>
        <v>-0.332567192164418-4.38113926979668i</v>
      </c>
      <c r="S577" t="str">
        <f t="shared" si="226"/>
        <v>0.0469023569576209i</v>
      </c>
      <c r="T577" t="str">
        <f t="shared" si="227"/>
        <v>0.205485757913054-0.0155981851592892i</v>
      </c>
      <c r="U577" t="str">
        <f t="shared" si="228"/>
        <v>0.0000333333333333333-0.00254798749806919i</v>
      </c>
      <c r="V577" t="str">
        <f t="shared" si="229"/>
        <v>6.66666666666667E-06-0.0254798749806919i</v>
      </c>
      <c r="W577" t="str">
        <f t="shared" si="230"/>
        <v>0.0000276032608792221-0.00231638373638301i</v>
      </c>
      <c r="X577" t="str">
        <f t="shared" si="231"/>
        <v>0.000116761700695262-0.00231081288845758i</v>
      </c>
      <c r="Y577" t="str">
        <f t="shared" si="232"/>
        <v>0.009+0.278345109108056i</v>
      </c>
      <c r="Z577" t="str">
        <f t="shared" si="233"/>
        <v>-0.100180715764686-0.00838469767225448i</v>
      </c>
      <c r="AA577" t="str">
        <f t="shared" si="234"/>
        <v>1.43424147876074-43.4254892467447i</v>
      </c>
      <c r="AB577" t="str">
        <f t="shared" si="235"/>
        <v>0.969159708883506-0.0735677875762279i</v>
      </c>
      <c r="AC577" t="str">
        <f t="shared" si="236"/>
        <v>3.06192118778501-2.50299422272276i</v>
      </c>
      <c r="AD577" t="str">
        <f t="shared" si="237"/>
        <v>0.201506495655054+0.140696569398353i</v>
      </c>
      <c r="AE577" t="str">
        <f t="shared" si="238"/>
        <v>-0.0190073667680283-0.0157846540730259i</v>
      </c>
      <c r="AF577" t="str">
        <f t="shared" si="239"/>
        <v>-10.858828398615-3.81782155914173i</v>
      </c>
      <c r="AG577" t="str">
        <f t="shared" si="240"/>
        <v>1.02316375133549-0.0309463856021716i</v>
      </c>
      <c r="AH577" t="str">
        <f t="shared" si="241"/>
        <v>0.135490406298526+0.242544287338927i</v>
      </c>
      <c r="AI577">
        <f t="shared" si="242"/>
        <v>-11.12464944826208</v>
      </c>
      <c r="AJ577">
        <f t="shared" si="243"/>
        <v>60.811344061566913</v>
      </c>
      <c r="AK577"/>
      <c r="AL577"/>
      <c r="AM577"/>
      <c r="AN577"/>
    </row>
    <row r="578" spans="1:40" x14ac:dyDescent="0.25">
      <c r="A578"/>
      <c r="B578">
        <f t="shared" si="244"/>
        <v>44400</v>
      </c>
      <c r="C578" s="237" t="str">
        <f t="shared" si="212"/>
        <v>-0.0000387682844400723+0.0551581380890016i</v>
      </c>
      <c r="D578" s="208" t="str">
        <f t="shared" si="213"/>
        <v>-5.95730318052+0.422879058682346i</v>
      </c>
      <c r="E578" t="str">
        <f t="shared" si="214"/>
        <v>2870</v>
      </c>
      <c r="F578" t="str">
        <f t="shared" si="215"/>
        <v>0.777000777000777</v>
      </c>
      <c r="G578" t="str">
        <f t="shared" si="210"/>
        <v>0.777000777000777</v>
      </c>
      <c r="H578" t="str">
        <f t="shared" si="216"/>
        <v>4.91108681282284+4.24162387061958i</v>
      </c>
      <c r="I578" t="str">
        <f t="shared" si="217"/>
        <v>174.358392274233i</v>
      </c>
      <c r="J578" t="str">
        <f t="shared" si="211"/>
        <v>-40.1505891474582+38.1440367610495i</v>
      </c>
      <c r="K578" t="str">
        <f t="shared" si="218"/>
        <v>2.16845514645866-2.28252589560889i</v>
      </c>
      <c r="L578" t="str">
        <f t="shared" si="219"/>
        <v>0.13613651879372-0.124502923456267i</v>
      </c>
      <c r="M578" t="str">
        <f t="shared" si="220"/>
        <v>2.30459166525238-2.40702881906516i</v>
      </c>
      <c r="N578" t="str">
        <f t="shared" si="221"/>
        <v>-0.454911475225447i</v>
      </c>
      <c r="O578" t="str">
        <f t="shared" si="222"/>
        <v>0.898299927961092-0.439382793728995i</v>
      </c>
      <c r="P578" t="str">
        <f t="shared" si="223"/>
        <v>0.101700072038908+0.439382793728995i</v>
      </c>
      <c r="Q578" t="str">
        <f t="shared" si="224"/>
        <v>-0.101700072038908+0.015528681496452i</v>
      </c>
      <c r="R578" t="str">
        <f t="shared" si="225"/>
        <v>-0.332563715132349-4.37115786475047i</v>
      </c>
      <c r="S578" t="str">
        <f t="shared" si="226"/>
        <v>0.0470082313525591i</v>
      </c>
      <c r="T578" t="str">
        <f t="shared" si="227"/>
        <v>0.205480400184748-0.015633232060408i</v>
      </c>
      <c r="U578" t="str">
        <f t="shared" si="228"/>
        <v>0.0000333333333333334-0.00254224878748794i</v>
      </c>
      <c r="V578" t="str">
        <f t="shared" si="229"/>
        <v>6.66666666666667E-06-0.0254224878748794i</v>
      </c>
      <c r="W578" t="str">
        <f t="shared" si="230"/>
        <v>0.0000276032606762584-0.00231116679779142i</v>
      </c>
      <c r="X578" t="str">
        <f t="shared" si="231"/>
        <v>0.000116361085821061-0.00230562392085453i</v>
      </c>
      <c r="Y578" t="str">
        <f t="shared" si="232"/>
        <v>0.009+0.278973427638774i</v>
      </c>
      <c r="Z578" t="str">
        <f t="shared" si="233"/>
        <v>-0.0997279752120832-0.00833305947154766i</v>
      </c>
      <c r="AA578" t="str">
        <f t="shared" si="234"/>
        <v>1.42762532881782-43.3262746547435i</v>
      </c>
      <c r="AB578" t="str">
        <f t="shared" si="235"/>
        <v>0.969134439519546-0.0737330839200258i</v>
      </c>
      <c r="AC578" t="str">
        <f t="shared" si="236"/>
        <v>3.05598149391173-2.50265917612755i</v>
      </c>
      <c r="AD578" t="str">
        <f t="shared" si="237"/>
        <v>0.201648505678092+0.141010146830459i</v>
      </c>
      <c r="AE578" t="str">
        <f t="shared" si="238"/>
        <v>-0.0189349512361885-0.0157430054179245i</v>
      </c>
      <c r="AF578" t="str">
        <f t="shared" si="239"/>
        <v>-10.8683899933428-3.81874481193723i</v>
      </c>
      <c r="AG578" t="str">
        <f t="shared" si="240"/>
        <v>1.02315830877096-0.0308980353582415i</v>
      </c>
      <c r="AH578" t="str">
        <f t="shared" si="241"/>
        <v>0.135069279991401+0.241978433457848i</v>
      </c>
      <c r="AI578">
        <f t="shared" si="242"/>
        <v>-11.146542030340342</v>
      </c>
      <c r="AJ578">
        <f t="shared" si="243"/>
        <v>60.830301492897433</v>
      </c>
      <c r="AK578"/>
      <c r="AL578"/>
      <c r="AM578"/>
      <c r="AN578"/>
    </row>
    <row r="579" spans="1:40" x14ac:dyDescent="0.25">
      <c r="A579"/>
      <c r="B579">
        <f t="shared" si="244"/>
        <v>44500</v>
      </c>
      <c r="C579" s="237" t="str">
        <f t="shared" si="212"/>
        <v>-0.0000385942408197331+0.0550341873389445i</v>
      </c>
      <c r="D579" s="208" t="str">
        <f t="shared" si="213"/>
        <v>-5.95730184618558+0.421928769598575i</v>
      </c>
      <c r="E579" t="str">
        <f t="shared" si="214"/>
        <v>2870</v>
      </c>
      <c r="F579" t="str">
        <f t="shared" si="215"/>
        <v>0.777000777000777</v>
      </c>
      <c r="G579" t="str">
        <f t="shared" si="210"/>
        <v>0.777000777000777</v>
      </c>
      <c r="H579" t="str">
        <f t="shared" si="216"/>
        <v>4.92062805245993+4.24157112797409i</v>
      </c>
      <c r="I579" t="str">
        <f t="shared" si="217"/>
        <v>174.751091355932i</v>
      </c>
      <c r="J579" t="str">
        <f t="shared" si="211"/>
        <v>-40.336160903769+38.2299467537546i</v>
      </c>
      <c r="K579" t="str">
        <f t="shared" si="218"/>
        <v>2.16307263970271-2.28224346226744i</v>
      </c>
      <c r="L579" t="str">
        <f t="shared" si="219"/>
        <v>0.135857480488261-0.124527567700678i</v>
      </c>
      <c r="M579" t="str">
        <f t="shared" si="220"/>
        <v>2.29893012019097-2.40677102996812i</v>
      </c>
      <c r="N579" t="str">
        <f t="shared" si="221"/>
        <v>-0.455936050620099i</v>
      </c>
      <c r="O579" t="str">
        <f t="shared" si="222"/>
        <v>0.897849275743305-0.440302938949108i</v>
      </c>
      <c r="P579" t="str">
        <f t="shared" si="223"/>
        <v>0.102150724256695+0.440302938949108i</v>
      </c>
      <c r="Q579" t="str">
        <f t="shared" si="224"/>
        <v>-0.102150724256695+0.015633111670991i</v>
      </c>
      <c r="R579" t="str">
        <f t="shared" si="225"/>
        <v>-0.332560230131186-4.36122106236443i</v>
      </c>
      <c r="S579" t="str">
        <f t="shared" si="226"/>
        <v>0.0471141057474972i</v>
      </c>
      <c r="T579" t="str">
        <f t="shared" si="227"/>
        <v>0.20547503032045-0.0156682778498127i</v>
      </c>
      <c r="U579" t="str">
        <f t="shared" si="228"/>
        <v>0.0000333333333333333-0.00253653586886438i</v>
      </c>
      <c r="V579" t="str">
        <f t="shared" si="229"/>
        <v>6.66666666666667E-06-0.0253653586886438i</v>
      </c>
      <c r="W579" t="str">
        <f t="shared" si="230"/>
        <v>0.0000276032604728367-0.00230597330643409i</v>
      </c>
      <c r="X579" t="str">
        <f t="shared" si="231"/>
        <v>0.000115963163377572-0.00230045817134427i</v>
      </c>
      <c r="Y579" t="str">
        <f t="shared" si="232"/>
        <v>0.009+0.279601746169492i</v>
      </c>
      <c r="Z579" t="str">
        <f t="shared" si="233"/>
        <v>-0.0992783011024112-0.00828187749462775i</v>
      </c>
      <c r="AA579" t="str">
        <f t="shared" si="234"/>
        <v>1.42105520458388-43.2275154566968i</v>
      </c>
      <c r="AB579" t="str">
        <f t="shared" si="235"/>
        <v>0.969109112916999-0.0738983750204992i</v>
      </c>
      <c r="AC579" t="str">
        <f t="shared" si="236"/>
        <v>3.05005766127538-2.50231093801453i</v>
      </c>
      <c r="AD579" t="str">
        <f t="shared" si="237"/>
        <v>0.201790818276552+0.141323556671246i</v>
      </c>
      <c r="AE579" t="str">
        <f t="shared" si="238"/>
        <v>-0.0188630252331051-0.0157015694485787i</v>
      </c>
      <c r="AF579" t="str">
        <f t="shared" si="239"/>
        <v>-10.8779298986455-3.81964235837552i</v>
      </c>
      <c r="AG579" t="str">
        <f t="shared" si="240"/>
        <v>1.02315287608508-0.0308499554479988i</v>
      </c>
      <c r="AH579" t="str">
        <f t="shared" si="241"/>
        <v>0.134651081285595+0.241415107732124i</v>
      </c>
      <c r="AI579">
        <f t="shared" si="242"/>
        <v>-11.168374785283524</v>
      </c>
      <c r="AJ579">
        <f t="shared" si="243"/>
        <v>60.849080147399434</v>
      </c>
      <c r="AK579"/>
      <c r="AL579"/>
      <c r="AM579"/>
      <c r="AN579"/>
    </row>
    <row r="580" spans="1:40" x14ac:dyDescent="0.25">
      <c r="A580"/>
      <c r="B580">
        <f t="shared" si="244"/>
        <v>44600</v>
      </c>
      <c r="C580" s="237" t="str">
        <f t="shared" si="212"/>
        <v>-0.0000384213665826946+0.0549107924210288i</v>
      </c>
      <c r="D580" s="208" t="str">
        <f t="shared" si="213"/>
        <v>-5.95730052081643+0.420982741894554i</v>
      </c>
      <c r="E580" t="str">
        <f t="shared" si="214"/>
        <v>2870</v>
      </c>
      <c r="F580" t="str">
        <f t="shared" si="215"/>
        <v>0.777000777000777</v>
      </c>
      <c r="G580" t="str">
        <f t="shared" si="210"/>
        <v>0.777000777000777</v>
      </c>
      <c r="H580" t="str">
        <f t="shared" si="216"/>
        <v>4.9301475952038+4.24149711482814i</v>
      </c>
      <c r="I580" t="str">
        <f t="shared" si="217"/>
        <v>175.143790437631i</v>
      </c>
      <c r="J580" t="str">
        <f t="shared" si="211"/>
        <v>-40.522150144346+38.3158567464597i</v>
      </c>
      <c r="K580" t="str">
        <f t="shared" si="218"/>
        <v>2.15770474009441-2.28194911636294i</v>
      </c>
      <c r="L580" t="str">
        <f t="shared" si="219"/>
        <v>0.135578959821809-0.124551537963562i</v>
      </c>
      <c r="M580" t="str">
        <f t="shared" si="220"/>
        <v>2.29328369991622-2.4065006543265i</v>
      </c>
      <c r="N580" t="str">
        <f t="shared" si="221"/>
        <v>-0.456960626014751i</v>
      </c>
      <c r="O580" t="str">
        <f t="shared" si="222"/>
        <v>0.897397681004068-0.441222621959165i</v>
      </c>
      <c r="P580" t="str">
        <f t="shared" si="223"/>
        <v>0.102602318995932+0.441222621959165i</v>
      </c>
      <c r="Q580" t="str">
        <f t="shared" si="224"/>
        <v>-0.102602318995932+0.015738004055586i</v>
      </c>
      <c r="R580" t="str">
        <f t="shared" si="225"/>
        <v>-0.332556737160086-4.35132856261274i</v>
      </c>
      <c r="S580" t="str">
        <f t="shared" si="226"/>
        <v>0.0472199801424355i</v>
      </c>
      <c r="T580" t="str">
        <f t="shared" si="227"/>
        <v>0.205469648319786-0.0157033225249324i</v>
      </c>
      <c r="U580" t="str">
        <f t="shared" si="228"/>
        <v>0.0000333333333333332-0.00253084856870998i</v>
      </c>
      <c r="V580" t="str">
        <f t="shared" si="229"/>
        <v>6.66666666666667E-06-0.0253084856870998i</v>
      </c>
      <c r="W580" t="str">
        <f t="shared" si="230"/>
        <v>0.0000276032602689575-0.00230080310459417i</v>
      </c>
      <c r="X580" t="str">
        <f t="shared" si="231"/>
        <v>0.000115567909303634-0.0022953154846735i</v>
      </c>
      <c r="Y580" t="str">
        <f t="shared" si="232"/>
        <v>0.009+0.28023006470021i</v>
      </c>
      <c r="Z580" t="str">
        <f t="shared" si="233"/>
        <v>-0.0988316657690126-0.0082311466234707i</v>
      </c>
      <c r="AA580" t="str">
        <f t="shared" si="234"/>
        <v>1.41453067709818-43.1292085044651i</v>
      </c>
      <c r="AB580" t="str">
        <f t="shared" si="235"/>
        <v>0.969083729074101-0.0740636608655225i</v>
      </c>
      <c r="AC580" t="str">
        <f t="shared" si="236"/>
        <v>3.04414967140497-2.50194961433301i</v>
      </c>
      <c r="AD580" t="str">
        <f t="shared" si="237"/>
        <v>0.201933433333684+0.141636798885001i</v>
      </c>
      <c r="AE580" t="str">
        <f t="shared" si="238"/>
        <v>-0.0187915843319224-0.0156603444659457i</v>
      </c>
      <c r="AF580" t="str">
        <f t="shared" si="239"/>
        <v>-10.8874481160202-3.82051437293359i</v>
      </c>
      <c r="AG580" t="str">
        <f t="shared" si="240"/>
        <v>1.02314745312326-0.0308021439827365i</v>
      </c>
      <c r="AH580" t="str">
        <f t="shared" si="241"/>
        <v>0.134235783222561+0.240854292362745i</v>
      </c>
      <c r="AI580">
        <f t="shared" si="242"/>
        <v>-11.190148058927981</v>
      </c>
      <c r="AJ580">
        <f t="shared" si="243"/>
        <v>60.86768101792272</v>
      </c>
      <c r="AK580"/>
      <c r="AL580"/>
      <c r="AM580"/>
      <c r="AN580"/>
    </row>
    <row r="581" spans="1:40" x14ac:dyDescent="0.25">
      <c r="A581"/>
      <c r="B581">
        <f t="shared" si="244"/>
        <v>44700</v>
      </c>
      <c r="C581" s="237" t="str">
        <f t="shared" si="212"/>
        <v>-0.0000382496512763994+0.0547879496048452i</v>
      </c>
      <c r="D581" s="208" t="str">
        <f t="shared" si="213"/>
        <v>-5.95729920433241+0.42004094697048i</v>
      </c>
      <c r="E581" t="str">
        <f t="shared" si="214"/>
        <v>2870</v>
      </c>
      <c r="F581" t="str">
        <f t="shared" si="215"/>
        <v>0.777000777000777</v>
      </c>
      <c r="G581" t="str">
        <f t="shared" ref="G581:G644" si="245">IF($C$11=$C$7,$C$24,F581)</f>
        <v>0.777000777000777</v>
      </c>
      <c r="H581" t="str">
        <f t="shared" si="216"/>
        <v>4.93964544327725+4.241401976135i</v>
      </c>
      <c r="I581" t="str">
        <f t="shared" si="217"/>
        <v>175.53648951933i</v>
      </c>
      <c r="J581" t="str">
        <f t="shared" ref="J581:J644" si="246">IMSUM(COMPLEX(0,2*PI()*B581*$C$113*$C$112),COMPLEX(0,2*PI()*B581*$C$113*$C$111),COMPLEX(0,2*PI()*B581*$C$28*10^-12*$C$111),COMPLEX(-1*2*PI()*B581*2*PI()*B581*$C$113*$C$112*$C$28*10^-12*$C$111,0),COMPLEX(1,0))</f>
        <v>-40.7085568691891+38.4017667391647i</v>
      </c>
      <c r="K581" t="str">
        <f t="shared" si="218"/>
        <v>2.1523514290344-2.28164295529579i</v>
      </c>
      <c r="L581" t="str">
        <f t="shared" si="219"/>
        <v>0.135300957454456-0.124574838051356i</v>
      </c>
      <c r="M581" t="str">
        <f t="shared" si="220"/>
        <v>2.28765238648886-2.40621779334715i</v>
      </c>
      <c r="N581" t="str">
        <f t="shared" si="221"/>
        <v>-0.457985201409403i</v>
      </c>
      <c r="O581" t="str">
        <f t="shared" si="222"/>
        <v>0.896945144217445-0.442141841793725i</v>
      </c>
      <c r="P581" t="str">
        <f t="shared" si="223"/>
        <v>0.103054855782555+0.442141841793725i</v>
      </c>
      <c r="Q581" t="str">
        <f t="shared" si="224"/>
        <v>-0.103054855782555+0.015843359615678i</v>
      </c>
      <c r="R581" t="str">
        <f t="shared" si="225"/>
        <v>-0.332553236218183-4.34148006815439i</v>
      </c>
      <c r="S581" t="str">
        <f t="shared" si="226"/>
        <v>0.0473258545373738i</v>
      </c>
      <c r="T581" t="str">
        <f t="shared" si="227"/>
        <v>0.205464254182382-0.0157383660831946i</v>
      </c>
      <c r="U581" t="str">
        <f t="shared" si="228"/>
        <v>0.0000333333333333333-0.0025251867150887i</v>
      </c>
      <c r="V581" t="str">
        <f t="shared" si="229"/>
        <v>6.66666666666667E-06-0.025251867150887i</v>
      </c>
      <c r="W581" t="str">
        <f t="shared" si="230"/>
        <v>0.0000276032600646209-0.00229565603596619i</v>
      </c>
      <c r="X581" t="str">
        <f t="shared" si="231"/>
        <v>0.000115175299806143-0.00229019570696798i</v>
      </c>
      <c r="Y581" t="str">
        <f t="shared" si="232"/>
        <v>0.009+0.280858383230927i</v>
      </c>
      <c r="Z581" t="str">
        <f t="shared" si="233"/>
        <v>-0.0983880418569443-0.00818086180931346i</v>
      </c>
      <c r="AA581" t="str">
        <f t="shared" si="234"/>
        <v>1.40805132241831-43.0313506790292i</v>
      </c>
      <c r="AB581" t="str">
        <f t="shared" si="235"/>
        <v>0.969058287989087-0.0742289414429629i</v>
      </c>
      <c r="AC581" t="str">
        <f t="shared" si="236"/>
        <v>3.03825750548366-2.5015753103884i</v>
      </c>
      <c r="AD581" t="str">
        <f t="shared" si="237"/>
        <v>0.202076350732588+0.141949873433921i</v>
      </c>
      <c r="AE581" t="str">
        <f t="shared" si="238"/>
        <v>-0.018720624155764-0.0156193287892782i</v>
      </c>
      <c r="AF581" t="str">
        <f t="shared" si="239"/>
        <v>-10.8969446476097-3.82136102916452i</v>
      </c>
      <c r="AG581" t="str">
        <f t="shared" si="240"/>
        <v>1.02314203973276-0.0307545990912104i</v>
      </c>
      <c r="AH581" t="str">
        <f t="shared" si="241"/>
        <v>0.133823359150382+0.240295969720861i</v>
      </c>
      <c r="AI581">
        <f t="shared" si="242"/>
        <v>-11.211862194236685</v>
      </c>
      <c r="AJ581">
        <f t="shared" si="243"/>
        <v>60.886105090823143</v>
      </c>
      <c r="AK581"/>
      <c r="AL581"/>
      <c r="AM581"/>
      <c r="AN581"/>
    </row>
    <row r="582" spans="1:40" x14ac:dyDescent="0.25">
      <c r="A582"/>
      <c r="B582">
        <f t="shared" si="244"/>
        <v>44800</v>
      </c>
      <c r="C582" s="237" t="str">
        <f t="shared" ref="C582:C645" si="247">IMPRODUCT(COMPLEX(-1,0),IMDIV(IMPRODUCT(G582,COMPLEX($C$100+$C$101,0)),COMPLEX($C$100,2*PI()*B582*$C$103*$C$102*(2*$C$100+$C$101))))</f>
        <v>-0.0000380790845648171+0.0546656551932909i</v>
      </c>
      <c r="D582" s="208" t="str">
        <f t="shared" ref="D582:D645" si="248">IMPRODUCT(COMPLEX($C$106,0),IMSUB(C582,G582))</f>
        <v>-5.95729789665429+0.419103356481897i</v>
      </c>
      <c r="E582" t="str">
        <f t="shared" ref="E582:E645" si="249">IMDIV(COMPLEX($C$20*10^3,0),COMPLEX(1,2*PI()*B582*$C$20*1000*$C$29*10^-12))</f>
        <v>2870</v>
      </c>
      <c r="F582" t="str">
        <f t="shared" ref="F582:F645" si="250">IMDIV(COMPLEX($C$22*1000,0),IMSUM(COMPLEX($C$22*1000,0),E582))</f>
        <v>0.777000777000777</v>
      </c>
      <c r="G582" t="str">
        <f t="shared" si="245"/>
        <v>0.777000777000777</v>
      </c>
      <c r="H582" t="str">
        <f t="shared" ref="H582:H645" si="251">IMPRODUCT(COMPLEX($C$108,0),IMPRODUCT(COMPLEX(-1,0),D582),IMDIV(COMPLEX(0,2*PI()*B582*$C$109*$C$110),COMPLEX(1,2*PI()*B582*$C$109*$C$110)))</f>
        <v>4.94912159954005+4.24128585618256i</v>
      </c>
      <c r="I582" t="str">
        <f t="shared" ref="I582:I645" si="252">COMPLEX(0,2*PI()*B582*$C$113*$C$112*$C$114)</f>
        <v>175.929188601028i</v>
      </c>
      <c r="J582" t="str">
        <f t="shared" si="246"/>
        <v>-40.8953810782984+38.4876767318698i</v>
      </c>
      <c r="K582" t="str">
        <f t="shared" ref="K582:K645" si="253">IMDIV(I582,J582)</f>
        <v>2.14701268761696-2.28132507586076i</v>
      </c>
      <c r="L582" t="str">
        <f t="shared" ref="L582:L645" si="254">IMDIV(COMPLEX($C$117,0),COMPLEX(1,2*PI()*B582*$C$115*$C$116))</f>
        <v>0.135023474026645-0.124597471757806i</v>
      </c>
      <c r="M582" t="str">
        <f t="shared" ref="M582:M645" si="255">IMSUM(K582,L582)</f>
        <v>2.2820361616436-2.40592254761857i</v>
      </c>
      <c r="N582" t="str">
        <f t="shared" ref="N582:N645" si="256">COMPLEX(0,-2*PI()*B582*$C$43)</f>
        <v>-0.459009776804055i</v>
      </c>
      <c r="O582" t="str">
        <f t="shared" ref="O582:O645" si="257">IMEXP(N582)</f>
        <v>0.896491665858488-0.44306059748783i</v>
      </c>
      <c r="P582" t="str">
        <f t="shared" ref="P582:P645" si="258">IMSUB(COMPLEX(1,0),O582)</f>
        <v>0.103508334141512+0.44306059748783i</v>
      </c>
      <c r="Q582" t="str">
        <f t="shared" ref="Q582:Q645" si="259">IMSUM(COMPLEX(0,2*PI()*B582*$C$43),O582,COMPLEX(-1,0))</f>
        <v>-0.103508334141512+0.015949179316225i</v>
      </c>
      <c r="R582" t="str">
        <f t="shared" ref="R582:R645" si="260">IMDIV(P582,Q582)</f>
        <v>-0.332549727304496-4.33167528430307i</v>
      </c>
      <c r="S582" t="str">
        <f t="shared" ref="S582:S645" si="261">IMDIV(COMPLEX(0,2*PI()*B582*$C$123),COMPLEX($C$124,0))</f>
        <v>0.0474317289323119i</v>
      </c>
      <c r="T582" t="str">
        <f t="shared" ref="T582:T645" si="262">IMPRODUCT(R582,S582)</f>
        <v>0.205458847907858-0.0157734085220211i</v>
      </c>
      <c r="U582" t="str">
        <f t="shared" ref="U582:U645" si="263">IMDIV(COMPLEX(1,2*PI()*B582*$C$16*10^-3*$C$15*10^-6),COMPLEX(0,2*PI()*B582*$C$15*10^-6))</f>
        <v>0.0000333333333333332-0.00251955013759966i</v>
      </c>
      <c r="V582" t="str">
        <f t="shared" ref="V582:V645" si="264">IMSUM(COMPLEX($C$18*10^-3,0),IMDIV(COMPLEX(1,0),COMPLEX(0,2*PI()*B582*($C$17*1*10^-6))))</f>
        <v>6.66666666666667E-06-0.0251955013759966i</v>
      </c>
      <c r="W582" t="str">
        <f t="shared" ref="W582:W645" si="265">IMDIV(IMPRODUCT(U582,V582),IMSUM(U582,V582))</f>
        <v>0.0000276032598598263-0.00229053194564023i</v>
      </c>
      <c r="X582" t="str">
        <f t="shared" ref="X582:X645" si="266">IMDIV(IMPRODUCT(COMPLEX($C$19,0),W582),IMSUM(COMPLEX($C$19,0),W582))</f>
        <v>0.000114785311356466-0.00228509868571724i</v>
      </c>
      <c r="Y582" t="str">
        <f t="shared" ref="Y582:Y645" si="267">COMPLEX($C$13*10^-3,2*PI()*B582*$C$12*0.000001)</f>
        <v>0.009+0.281486701761645i</v>
      </c>
      <c r="Z582" t="str">
        <f t="shared" ref="Z582:Z645" si="268">IMPRODUCT(COMPLEX($C$6,0),IMDIV(X582,IMSUM(X582,Y582)))</f>
        <v>-0.0979474023187644-0.00813101807155747i</v>
      </c>
      <c r="AA582" t="str">
        <f t="shared" ref="AA582:AA645" si="269">IMDIV(COMPLEX($C$6,0),IMSUM(X582,Y582))</f>
        <v>1.40161672154944-42.9339388901516i</v>
      </c>
      <c r="AB582" t="str">
        <f t="shared" ref="AB582:AB645" si="270">IMPRODUCT(COMPLEX($C$119,0),T582)</f>
        <v>0.969032789660166-0.0743942167406603i</v>
      </c>
      <c r="AC582" t="str">
        <f t="shared" ref="AC582:AC645" si="271">IMSUM(COMPLEX(1,0),IMPRODUCT(AB582,M582))</f>
        <v>3.0323811443541-2.50118813084445i</v>
      </c>
      <c r="AD582" t="str">
        <f t="shared" ref="AD582:AD645" si="272">IMDIV(AB582,AC582)</f>
        <v>0.202219570356219+0.142262780278126i</v>
      </c>
      <c r="AE582" t="str">
        <f t="shared" ref="AE582:AE645" si="273">IMPRODUCT(AD582,AA582,X582)</f>
        <v>-0.0186501403770568-0.0155785207558766i</v>
      </c>
      <c r="AF582" t="str">
        <f t="shared" ref="AF582:AF645" si="274">IMSUB(D582,H582)</f>
        <v>-10.9064194961943-3.82218249970066i</v>
      </c>
      <c r="AG582" t="str">
        <f t="shared" ref="AG582:AG645" si="275">IMSUM(COMPLEX(1,0),IMPRODUCT(AD582,AA582,COMPLEX($C$127,0)))</f>
        <v>1.02313663576266-0.0307073189194364i</v>
      </c>
      <c r="AH582" t="str">
        <f t="shared" ref="AH582:AH645" si="276">IMDIV(IMPRODUCT(AE582,AF582),AG582)</f>
        <v>0.133413782719601+0.239740122345718i</v>
      </c>
      <c r="AI582">
        <f t="shared" ref="AI582:AI645" si="277">20*LOG10(IMABS(AH582))</f>
        <v>-11.233517531329779</v>
      </c>
      <c r="AJ582">
        <f t="shared" ref="AJ582:AJ645" si="278">IMARGUMENT(AH582)*180/PI()</f>
        <v>60.904353346007774</v>
      </c>
      <c r="AK582"/>
      <c r="AL582"/>
      <c r="AM582"/>
      <c r="AN582"/>
    </row>
    <row r="583" spans="1:40" x14ac:dyDescent="0.25">
      <c r="A583"/>
      <c r="B583">
        <f t="shared" si="244"/>
        <v>44900</v>
      </c>
      <c r="C583" s="237" t="str">
        <f t="shared" si="247"/>
        <v>-0.0000379096562268892+0.0545439055221994i</v>
      </c>
      <c r="D583" s="208" t="str">
        <f t="shared" si="248"/>
        <v>-5.9572965977037+0.418169942336862i</v>
      </c>
      <c r="E583" t="str">
        <f t="shared" si="249"/>
        <v>2870</v>
      </c>
      <c r="F583" t="str">
        <f t="shared" si="250"/>
        <v>0.777000777000777</v>
      </c>
      <c r="G583" t="str">
        <f t="shared" si="245"/>
        <v>0.777000777000777</v>
      </c>
      <c r="H583" t="str">
        <f t="shared" si="251"/>
        <v>4.958576067482+4.24114889859332i</v>
      </c>
      <c r="I583" t="str">
        <f t="shared" si="252"/>
        <v>176.321887682727i</v>
      </c>
      <c r="J583" t="str">
        <f t="shared" si="246"/>
        <v>-41.0826227716739+38.5735867245748i</v>
      </c>
      <c r="K583" t="str">
        <f t="shared" si="253"/>
        <v>2.14168849663497-2.28099557424959i</v>
      </c>
      <c r="L583" t="str">
        <f t="shared" si="254"/>
        <v>0.134746510159342-0.12461944286392i</v>
      </c>
      <c r="M583" t="str">
        <f t="shared" si="255"/>
        <v>2.27643500679431-2.40561501711351i</v>
      </c>
      <c r="N583" t="str">
        <f t="shared" si="256"/>
        <v>-0.460034352198707i</v>
      </c>
      <c r="O583" t="str">
        <f t="shared" si="257"/>
        <v>0.896037246403238-0.443978888077015i</v>
      </c>
      <c r="P583" t="str">
        <f t="shared" si="258"/>
        <v>0.103962753596762+0.443978888077015i</v>
      </c>
      <c r="Q583" t="str">
        <f t="shared" si="259"/>
        <v>-0.103962753596762+0.016055464121692i</v>
      </c>
      <c r="R583" t="str">
        <f t="shared" si="260"/>
        <v>-0.332546210418261-4.32191391899786i</v>
      </c>
      <c r="S583" t="str">
        <f t="shared" si="261"/>
        <v>0.0475376033272502i</v>
      </c>
      <c r="T583" t="str">
        <f t="shared" si="262"/>
        <v>0.205453429495842-0.0158084498388436i</v>
      </c>
      <c r="U583" t="str">
        <f t="shared" si="263"/>
        <v>0.0000333333333333334-0.00251393866736002i</v>
      </c>
      <c r="V583" t="str">
        <f t="shared" si="264"/>
        <v>6.66666666666667E-06-0.0251393866736002i</v>
      </c>
      <c r="W583" t="str">
        <f t="shared" si="265"/>
        <v>0.0000276032596545745-0.00228543068008646i</v>
      </c>
      <c r="X583" t="str">
        <f t="shared" si="266"/>
        <v>0.000114397920686935-0.00228002426975958i</v>
      </c>
      <c r="Y583" t="str">
        <f t="shared" si="267"/>
        <v>0.009+0.282115020292363i</v>
      </c>
      <c r="Z583" t="str">
        <f t="shared" si="268"/>
        <v>-0.0975097204103953-0.00808161049669363i</v>
      </c>
      <c r="AA583" t="str">
        <f t="shared" si="269"/>
        <v>1.3952264603749-42.8369700760459i</v>
      </c>
      <c r="AB583" t="str">
        <f t="shared" si="270"/>
        <v>0.969007234085583-0.0745594867465015i</v>
      </c>
      <c r="AC583" t="str">
        <f t="shared" si="271"/>
        <v>3.02652056852369-2.50078817972626i</v>
      </c>
      <c r="AD583" t="str">
        <f t="shared" si="272"/>
        <v>0.202363092087383+0.142575519375693i</v>
      </c>
      <c r="AE583" t="str">
        <f t="shared" si="273"/>
        <v>-0.0185801287168656-0.0155379187208475i</v>
      </c>
      <c r="AF583" t="str">
        <f t="shared" si="274"/>
        <v>-10.9158726651857-3.82297895625646i</v>
      </c>
      <c r="AG583" t="str">
        <f t="shared" si="275"/>
        <v>1.02313124106388-0.0306603016304914i</v>
      </c>
      <c r="AH583" t="str">
        <f t="shared" si="276"/>
        <v>0.133007027879146+0.239186732942661i</v>
      </c>
      <c r="AI583">
        <f t="shared" si="277"/>
        <v>-11.255114407513286</v>
      </c>
      <c r="AJ583">
        <f t="shared" si="278"/>
        <v>60.922426756978261</v>
      </c>
      <c r="AK583"/>
      <c r="AL583"/>
      <c r="AM583"/>
      <c r="AN583"/>
    </row>
    <row r="584" spans="1:40" x14ac:dyDescent="0.25">
      <c r="A584"/>
      <c r="B584">
        <f t="shared" si="244"/>
        <v>45000</v>
      </c>
      <c r="C584" s="237" t="str">
        <f t="shared" si="247"/>
        <v>-0.000037741356154999+0.0544226969599749i</v>
      </c>
      <c r="D584" s="208" t="str">
        <f t="shared" si="248"/>
        <v>-5.95729530740315+0.417240676693141i</v>
      </c>
      <c r="E584" t="str">
        <f t="shared" si="249"/>
        <v>2870</v>
      </c>
      <c r="F584" t="str">
        <f t="shared" si="250"/>
        <v>0.777000777000777</v>
      </c>
      <c r="G584" t="str">
        <f t="shared" si="245"/>
        <v>0.777000777000777</v>
      </c>
      <c r="H584" t="str">
        <f t="shared" si="251"/>
        <v>4.96800885121529+4.24099124632487i</v>
      </c>
      <c r="I584" t="str">
        <f t="shared" si="252"/>
        <v>176.714586764426i</v>
      </c>
      <c r="J584" t="str">
        <f t="shared" si="246"/>
        <v>-41.2702819493156+38.6594967172799i</v>
      </c>
      <c r="K584" t="str">
        <f t="shared" si="253"/>
        <v>2.13637883658471-2.28065454605342i</v>
      </c>
      <c r="L584" t="str">
        <f t="shared" si="254"/>
        <v>0.134470066454208-0.124640755137928i</v>
      </c>
      <c r="M584" t="str">
        <f t="shared" si="255"/>
        <v>2.27084890303892-2.40529530119135i</v>
      </c>
      <c r="N584" t="str">
        <f t="shared" si="256"/>
        <v>-0.461058927593359i</v>
      </c>
      <c r="O584" t="str">
        <f t="shared" si="257"/>
        <v>0.895581886328725-0.444896712597298i</v>
      </c>
      <c r="P584" t="str">
        <f t="shared" si="258"/>
        <v>0.104418113671275+0.444896712597298i</v>
      </c>
      <c r="Q584" t="str">
        <f t="shared" si="259"/>
        <v>-0.104418113671275+0.016162214996061i</v>
      </c>
      <c r="R584" t="str">
        <f t="shared" si="260"/>
        <v>-0.332542685558494-4.31219568277386i</v>
      </c>
      <c r="S584" t="str">
        <f t="shared" si="261"/>
        <v>0.0476434777221883i</v>
      </c>
      <c r="T584" t="str">
        <f t="shared" si="262"/>
        <v>0.205447998945953-0.0158434900310828i</v>
      </c>
      <c r="U584" t="str">
        <f t="shared" si="263"/>
        <v>0.0000333333333333333-0.0025083521369881i</v>
      </c>
      <c r="V584" t="str">
        <f t="shared" si="264"/>
        <v>6.66666666666667E-06-0.025083521369881i</v>
      </c>
      <c r="W584" t="str">
        <f t="shared" si="265"/>
        <v>0.0000276032594488647-0.0022803520871397i</v>
      </c>
      <c r="X584" t="str">
        <f t="shared" si="266"/>
        <v>0.000114013104787369-0.00227497230926712i</v>
      </c>
      <c r="Y584" t="str">
        <f t="shared" si="267"/>
        <v>0.009+0.282743338823081i</v>
      </c>
      <c r="Z584" t="str">
        <f t="shared" si="268"/>
        <v>-0.0970749696870369-0.00803263423724456i</v>
      </c>
      <c r="AA584" t="str">
        <f t="shared" si="269"/>
        <v>1.38888012958769-42.7404412030458i</v>
      </c>
      <c r="AB584" t="str">
        <f t="shared" si="270"/>
        <v>0.968981621263542-0.0747247514483216i</v>
      </c>
      <c r="AC584" t="str">
        <f t="shared" si="271"/>
        <v>3.02067575816985-2.50037556042225i</v>
      </c>
      <c r="AD584" t="str">
        <f t="shared" si="272"/>
        <v>0.202506915808735+0.142888090682673i</v>
      </c>
      <c r="AE584" t="str">
        <f t="shared" si="273"/>
        <v>-0.0185105849442361-0.0154975210568631i</v>
      </c>
      <c r="AF584" t="str">
        <f t="shared" si="274"/>
        <v>-10.9253041586184-3.82375056963173i</v>
      </c>
      <c r="AG584" t="str">
        <f t="shared" si="275"/>
        <v>1.02312585548907-0.0306135454043148i</v>
      </c>
      <c r="AH584" t="str">
        <f t="shared" si="276"/>
        <v>0.132603068872269+0.238635784381116i</v>
      </c>
      <c r="AI584">
        <f t="shared" si="277"/>
        <v>-11.276653157309614</v>
      </c>
      <c r="AJ584">
        <f t="shared" si="278"/>
        <v>60.940326290877984</v>
      </c>
      <c r="AK584"/>
      <c r="AL584"/>
      <c r="AM584"/>
      <c r="AN584"/>
    </row>
    <row r="585" spans="1:40" x14ac:dyDescent="0.25">
      <c r="A585"/>
      <c r="B585">
        <f t="shared" si="244"/>
        <v>45100</v>
      </c>
      <c r="C585" s="237" t="str">
        <f t="shared" si="247"/>
        <v>-0.0000375741743534624+0.0543020259072304i</v>
      </c>
      <c r="D585" s="208" t="str">
        <f t="shared" si="248"/>
        <v>-5.957294025676+0.416315531955433i</v>
      </c>
      <c r="E585" t="str">
        <f t="shared" si="249"/>
        <v>2870</v>
      </c>
      <c r="F585" t="str">
        <f t="shared" si="250"/>
        <v>0.777000777000777</v>
      </c>
      <c r="G585" t="str">
        <f t="shared" si="245"/>
        <v>0.777000777000777</v>
      </c>
      <c r="H585" t="str">
        <f t="shared" si="251"/>
        <v>4.97741995546765+4.24081304167004i</v>
      </c>
      <c r="I585" t="str">
        <f t="shared" si="252"/>
        <v>177.107285846125i</v>
      </c>
      <c r="J585" t="str">
        <f t="shared" si="246"/>
        <v>-41.4583586112234+38.745406709985i</v>
      </c>
      <c r="K585" t="str">
        <f t="shared" si="253"/>
        <v>2.13108368767067-2.28030208626537i</v>
      </c>
      <c r="L585" t="str">
        <f t="shared" si="254"/>
        <v>0.134194143493762-0.124661412335238i</v>
      </c>
      <c r="M585" t="str">
        <f t="shared" si="255"/>
        <v>2.26527783116443-2.40496349860061i</v>
      </c>
      <c r="N585" t="str">
        <f t="shared" si="256"/>
        <v>-0.46208350298801i</v>
      </c>
      <c r="O585" t="str">
        <f t="shared" si="257"/>
        <v>0.895125586112964-0.445814070085189i</v>
      </c>
      <c r="P585" t="str">
        <f t="shared" si="258"/>
        <v>0.104874413887036+0.445814070085189i</v>
      </c>
      <c r="Q585" t="str">
        <f t="shared" si="259"/>
        <v>-0.104874413887036+0.016269432902821i</v>
      </c>
      <c r="R585" t="str">
        <f t="shared" si="260"/>
        <v>-0.332539152724385-4.30252028873343i</v>
      </c>
      <c r="S585" t="str">
        <f t="shared" si="261"/>
        <v>0.0477493521171265i</v>
      </c>
      <c r="T585" t="str">
        <f t="shared" si="262"/>
        <v>0.205442556257813-0.0158785290961676i</v>
      </c>
      <c r="U585" t="str">
        <f t="shared" si="263"/>
        <v>0.0000333333333333334-0.0025027903805868i</v>
      </c>
      <c r="V585" t="str">
        <f t="shared" si="264"/>
        <v>6.66666666666667E-06-0.025027903805868i</v>
      </c>
      <c r="W585" t="str">
        <f t="shared" si="265"/>
        <v>0.0000276032592426975-0.00227529601598441i</v>
      </c>
      <c r="X585" t="str">
        <f t="shared" si="266"/>
        <v>0.000113630840901682-0.00226994265573127i</v>
      </c>
      <c r="Y585" t="str">
        <f t="shared" si="267"/>
        <v>0.009+0.283371657353799i</v>
      </c>
      <c r="Z585" t="str">
        <f t="shared" si="268"/>
        <v>-0.09664312399916-0.00798408451072831i</v>
      </c>
      <c r="AA585" t="str">
        <f t="shared" si="269"/>
        <v>1.38257732462326-42.6443492652831i</v>
      </c>
      <c r="AB585" t="str">
        <f t="shared" si="270"/>
        <v>0.968955951192259-0.074890010833994i</v>
      </c>
      <c r="AC585" t="str">
        <f t="shared" si="271"/>
        <v>3.01484669314511-2.49995037568713i</v>
      </c>
      <c r="AD585" t="str">
        <f t="shared" si="272"/>
        <v>0.202651041402781+0.143200494153119i</v>
      </c>
      <c r="AE585" t="str">
        <f t="shared" si="273"/>
        <v>-0.0184415048755513-0.0154573261539278i</v>
      </c>
      <c r="AF585" t="str">
        <f t="shared" si="274"/>
        <v>-10.9347139811437-3.82449750971461i</v>
      </c>
      <c r="AG585" t="str">
        <f t="shared" si="275"/>
        <v>1.02312047889266-0.0305670484375146i</v>
      </c>
      <c r="AH585" t="str">
        <f t="shared" si="276"/>
        <v>0.132201880232609+0.238087259692653i</v>
      </c>
      <c r="AI585">
        <f t="shared" si="277"/>
        <v>-11.298134112485322</v>
      </c>
      <c r="AJ585">
        <f t="shared" si="278"/>
        <v>60.958052908533112</v>
      </c>
      <c r="AK585"/>
      <c r="AL585"/>
      <c r="AM585"/>
      <c r="AN585"/>
    </row>
    <row r="586" spans="1:40" x14ac:dyDescent="0.25">
      <c r="A586"/>
      <c r="B586">
        <f t="shared" si="244"/>
        <v>45200</v>
      </c>
      <c r="C586" s="237" t="str">
        <f t="shared" si="247"/>
        <v>-0.0000374081009370444+0.0541818887964317i</v>
      </c>
      <c r="D586" s="208" t="str">
        <f t="shared" si="248"/>
        <v>-5.95729275244648+0.415394480772643i</v>
      </c>
      <c r="E586" t="str">
        <f t="shared" si="249"/>
        <v>2870</v>
      </c>
      <c r="F586" t="str">
        <f t="shared" si="250"/>
        <v>0.777000777000777</v>
      </c>
      <c r="G586" t="str">
        <f t="shared" si="245"/>
        <v>0.777000777000777</v>
      </c>
      <c r="H586" t="str">
        <f t="shared" si="251"/>
        <v>4.98680938557485+4.24061442625737i</v>
      </c>
      <c r="I586" t="str">
        <f t="shared" si="252"/>
        <v>177.499984927823i</v>
      </c>
      <c r="J586" t="str">
        <f t="shared" si="246"/>
        <v>-41.6468527573974+38.8313167026901i</v>
      </c>
      <c r="K586" t="str">
        <f t="shared" si="253"/>
        <v>2.12580302981028-2.27993828928301i</v>
      </c>
      <c r="L586" t="str">
        <f t="shared" si="254"/>
        <v>0.13391874184156-0.124681418198397i</v>
      </c>
      <c r="M586" t="str">
        <f t="shared" si="255"/>
        <v>2.25972177165184-2.40461970748141i</v>
      </c>
      <c r="N586" t="str">
        <f t="shared" si="256"/>
        <v>-0.463108078382662i</v>
      </c>
      <c r="O586" t="str">
        <f t="shared" si="257"/>
        <v>0.89466834623496-0.446730959577689i</v>
      </c>
      <c r="P586" t="str">
        <f t="shared" si="258"/>
        <v>0.10533165376504+0.446730959577689i</v>
      </c>
      <c r="Q586" t="str">
        <f t="shared" si="259"/>
        <v>-0.10533165376504+0.016377118804973i</v>
      </c>
      <c r="R586" t="str">
        <f t="shared" si="260"/>
        <v>-0.332535611914992-4.29288745251795i</v>
      </c>
      <c r="S586" t="str">
        <f t="shared" si="261"/>
        <v>0.0478552265120646i</v>
      </c>
      <c r="T586" t="str">
        <f t="shared" si="262"/>
        <v>0.205437101431046-0.0159135670315199i</v>
      </c>
      <c r="U586" t="str">
        <f t="shared" si="263"/>
        <v>0.0000333333333333333-0.0024972532337271i</v>
      </c>
      <c r="V586" t="str">
        <f t="shared" si="264"/>
        <v>6.66666666666667E-06-0.024972532337271i</v>
      </c>
      <c r="W586" t="str">
        <f t="shared" si="265"/>
        <v>0.0000276032590360725-0.00227026231713966i</v>
      </c>
      <c r="X586" t="str">
        <f t="shared" si="266"/>
        <v>0.000113251106524505-0.00226493516194813i</v>
      </c>
      <c r="Y586" t="str">
        <f t="shared" si="267"/>
        <v>0.009+0.283999975884517i</v>
      </c>
      <c r="Z586" t="str">
        <f t="shared" si="268"/>
        <v>-0.0962141574885479-0.00793595659863827i</v>
      </c>
      <c r="AA586" t="str">
        <f t="shared" si="269"/>
        <v>1.37631764559335-42.5486912843678i</v>
      </c>
      <c r="AB586" t="str">
        <f t="shared" si="270"/>
        <v>0.96893022386996-0.0750552648913593i</v>
      </c>
      <c r="AC586" t="str">
        <f t="shared" si="271"/>
        <v>3.00903335298244-2.49951272764418i</v>
      </c>
      <c r="AD586" t="str">
        <f t="shared" si="272"/>
        <v>0.202795468751877+0.143512729739106i</v>
      </c>
      <c r="AE586" t="str">
        <f t="shared" si="273"/>
        <v>-0.0183728843738953-0.0154173324191452i</v>
      </c>
      <c r="AF586" t="str">
        <f t="shared" si="274"/>
        <v>-10.9441021380213-3.82521994548473i</v>
      </c>
      <c r="AG586" t="str">
        <f t="shared" si="275"/>
        <v>1.02311511113079-0.030520808943176i</v>
      </c>
      <c r="AH586" t="str">
        <f t="shared" si="276"/>
        <v>0.131803436780255+0.237541142069025i</v>
      </c>
      <c r="AI586">
        <f t="shared" si="277"/>
        <v>-11.319557602080941</v>
      </c>
      <c r="AJ586">
        <f t="shared" si="278"/>
        <v>60.975607564499711</v>
      </c>
      <c r="AK586"/>
      <c r="AL586"/>
      <c r="AM586"/>
      <c r="AN586"/>
    </row>
    <row r="587" spans="1:40" x14ac:dyDescent="0.25">
      <c r="A587"/>
      <c r="B587">
        <f t="shared" si="244"/>
        <v>45300</v>
      </c>
      <c r="C587" s="237" t="str">
        <f t="shared" si="247"/>
        <v>-0.0000372431261294987+0.0540622820915466i</v>
      </c>
      <c r="D587" s="208" t="str">
        <f t="shared" si="248"/>
        <v>-5.95729148763962+0.414477496035191i</v>
      </c>
      <c r="E587" t="str">
        <f t="shared" si="249"/>
        <v>2870</v>
      </c>
      <c r="F587" t="str">
        <f t="shared" si="250"/>
        <v>0.777000777000777</v>
      </c>
      <c r="G587" t="str">
        <f t="shared" si="245"/>
        <v>0.777000777000777</v>
      </c>
      <c r="H587" t="str">
        <f t="shared" si="251"/>
        <v>4.99617714747393+4.24039554105141i</v>
      </c>
      <c r="I587" t="str">
        <f t="shared" si="252"/>
        <v>177.892684009522i</v>
      </c>
      <c r="J587" t="str">
        <f t="shared" si="246"/>
        <v>-41.8357643878375+38.9172266953951i</v>
      </c>
      <c r="K587" t="str">
        <f t="shared" si="253"/>
        <v>2.1205368426387-2.27956324891101i</v>
      </c>
      <c r="L587" t="str">
        <f t="shared" si="254"/>
        <v>0.133643862042356-0.124700776457056i</v>
      </c>
      <c r="M587" t="str">
        <f t="shared" si="255"/>
        <v>2.25418070468106-2.40426402536807i</v>
      </c>
      <c r="N587" t="str">
        <f t="shared" si="256"/>
        <v>-0.464132653777314i</v>
      </c>
      <c r="O587" t="str">
        <f t="shared" si="257"/>
        <v>0.8942101671747-0.447647380112287i</v>
      </c>
      <c r="P587" t="str">
        <f t="shared" si="258"/>
        <v>0.1057898328253+0.447647380112287i</v>
      </c>
      <c r="Q587" t="str">
        <f t="shared" si="259"/>
        <v>-0.1057898328253+0.016485273665027i</v>
      </c>
      <c r="R587" t="str">
        <f t="shared" si="260"/>
        <v>-0.332532063129419-4.28329689227946i</v>
      </c>
      <c r="S587" t="str">
        <f t="shared" si="261"/>
        <v>0.0479611009070029i</v>
      </c>
      <c r="T587" t="str">
        <f t="shared" si="262"/>
        <v>0.205431634465267-0.0159486038345639i</v>
      </c>
      <c r="U587" t="str">
        <f t="shared" si="263"/>
        <v>0.0000333333333333334-0.00249174053343189i</v>
      </c>
      <c r="V587" t="str">
        <f t="shared" si="264"/>
        <v>6.66666666666667E-06-0.0249174053343189i</v>
      </c>
      <c r="W587" t="str">
        <f t="shared" si="265"/>
        <v>0.0000276032588289899-0.00226525084244445i</v>
      </c>
      <c r="X587" t="str">
        <f t="shared" si="266"/>
        <v>0.000112873879397894-0.0022599496820043i</v>
      </c>
      <c r="Y587" t="str">
        <f t="shared" si="267"/>
        <v>0.009+0.284628294415235i</v>
      </c>
      <c r="Z587" t="str">
        <f t="shared" si="268"/>
        <v>-0.0957880445844086-0.00788824584544321i</v>
      </c>
      <c r="AA587" t="str">
        <f t="shared" si="269"/>
        <v>1.37010069722086-42.4534643090727i</v>
      </c>
      <c r="AB587" t="str">
        <f t="shared" si="270"/>
        <v>0.968904439294831-0.0752205136082689i</v>
      </c>
      <c r="AC587" t="str">
        <f t="shared" si="271"/>
        <v>3.00323571690016-2.49906271778794i</v>
      </c>
      <c r="AD587" t="str">
        <f t="shared" si="272"/>
        <v>0.20294019773822+0.14382479739075i</v>
      </c>
      <c r="AE587" t="str">
        <f t="shared" si="273"/>
        <v>-0.018304719348428-0.0153775382764906i</v>
      </c>
      <c r="AF587" t="str">
        <f t="shared" si="274"/>
        <v>-10.9534686351136-3.82591804501622i</v>
      </c>
      <c r="AG587" t="str">
        <f t="shared" si="275"/>
        <v>1.02310975206132-0.0304748251506701i</v>
      </c>
      <c r="AH587" t="str">
        <f t="shared" si="276"/>
        <v>0.131407713617927+0.236997414860268i</v>
      </c>
      <c r="AI587">
        <f t="shared" si="277"/>
        <v>-11.340923952438652</v>
      </c>
      <c r="AJ587">
        <f t="shared" si="278"/>
        <v>60.992991207103202</v>
      </c>
      <c r="AK587"/>
      <c r="AL587"/>
      <c r="AM587"/>
      <c r="AN587"/>
    </row>
    <row r="588" spans="1:40" x14ac:dyDescent="0.25">
      <c r="A588"/>
      <c r="B588">
        <f t="shared" si="244"/>
        <v>45400</v>
      </c>
      <c r="C588" s="237" t="str">
        <f t="shared" si="247"/>
        <v>-0.0000370792402621273+0.0539432022876966i</v>
      </c>
      <c r="D588" s="208" t="str">
        <f t="shared" si="248"/>
        <v>-5.9572902311813+0.413564550872341i</v>
      </c>
      <c r="E588" t="str">
        <f t="shared" si="249"/>
        <v>2870</v>
      </c>
      <c r="F588" t="str">
        <f t="shared" si="250"/>
        <v>0.777000777000777</v>
      </c>
      <c r="G588" t="str">
        <f t="shared" si="245"/>
        <v>0.777000777000777</v>
      </c>
      <c r="H588" t="str">
        <f t="shared" si="251"/>
        <v>5.00552324769581+4.24015652635323i</v>
      </c>
      <c r="I588" t="str">
        <f t="shared" si="252"/>
        <v>178.285383091221i</v>
      </c>
      <c r="J588" t="str">
        <f t="shared" si="246"/>
        <v>-42.0250935025438+39.0031366881002i</v>
      </c>
      <c r="K588" t="str">
        <f t="shared" si="253"/>
        <v>2.11528510551334-2.27917705836357i</v>
      </c>
      <c r="L588" t="str">
        <f t="shared" si="254"/>
        <v>0.13336950462227-0.124719490827929i</v>
      </c>
      <c r="M588" t="str">
        <f t="shared" si="255"/>
        <v>2.24865461013561-2.4038965491915i</v>
      </c>
      <c r="N588" t="str">
        <f t="shared" si="256"/>
        <v>-0.465157229171966i</v>
      </c>
      <c r="O588" t="str">
        <f t="shared" si="257"/>
        <v>0.893751049413162-0.448563330726968i</v>
      </c>
      <c r="P588" t="str">
        <f t="shared" si="258"/>
        <v>0.106248950586838+0.448563330726968i</v>
      </c>
      <c r="Q588" t="str">
        <f t="shared" si="259"/>
        <v>-0.106248950586838+0.016593898444998i</v>
      </c>
      <c r="R588" t="str">
        <f t="shared" si="260"/>
        <v>-0.332528506366809-4.27374832865349i</v>
      </c>
      <c r="S588" t="str">
        <f t="shared" si="261"/>
        <v>0.048066975301941i</v>
      </c>
      <c r="T588" t="str">
        <f t="shared" si="262"/>
        <v>0.205426155360099-0.0159836395027247i</v>
      </c>
      <c r="U588" t="str">
        <f t="shared" si="263"/>
        <v>0.0000333333333333333-0.00248625211816002i</v>
      </c>
      <c r="V588" t="str">
        <f t="shared" si="264"/>
        <v>6.66666666666667E-06-0.0248625211816002i</v>
      </c>
      <c r="W588" t="str">
        <f t="shared" si="265"/>
        <v>0.0000276032586214497-0.00226026144504318i</v>
      </c>
      <c r="X588" t="str">
        <f t="shared" si="266"/>
        <v>0.000112499137508073-0.0022549860712628i</v>
      </c>
      <c r="Y588" t="str">
        <f t="shared" si="267"/>
        <v>0.009+0.285256612945953i</v>
      </c>
      <c r="Z588" t="str">
        <f t="shared" si="268"/>
        <v>-0.0953647599995479-0.0078409476576047i</v>
      </c>
      <c r="AA588" t="str">
        <f t="shared" si="269"/>
        <v>1.36392608877585-42.3586654150238i</v>
      </c>
      <c r="AB588" t="str">
        <f t="shared" si="270"/>
        <v>0.968878597465093-0.0753857569725785i</v>
      </c>
      <c r="AC588" t="str">
        <f t="shared" si="271"/>
        <v>2.99745376380703-2.49860044698679i</v>
      </c>
      <c r="AD588" t="str">
        <f t="shared" si="272"/>
        <v>0.20308522824386+0.144136697056241i</v>
      </c>
      <c r="AE588" t="str">
        <f t="shared" si="273"/>
        <v>-0.0182370057537711-0.0153379421665888i</v>
      </c>
      <c r="AF588" t="str">
        <f t="shared" si="274"/>
        <v>-10.9628134788771-3.82659197548089i</v>
      </c>
      <c r="AG588" t="str">
        <f t="shared" si="275"/>
        <v>1.02310440154376-0.0304290953054705i</v>
      </c>
      <c r="AH588" t="str">
        <f t="shared" si="276"/>
        <v>0.131014686127174+0.236456061572841i</v>
      </c>
      <c r="AI588">
        <f t="shared" si="277"/>
        <v>-11.362233487229911</v>
      </c>
      <c r="AJ588">
        <f t="shared" si="278"/>
        <v>61.010204778486965</v>
      </c>
      <c r="AK588"/>
      <c r="AL588"/>
      <c r="AM588"/>
      <c r="AN588"/>
    </row>
    <row r="589" spans="1:40" x14ac:dyDescent="0.25">
      <c r="A589"/>
      <c r="B589">
        <f t="shared" si="244"/>
        <v>45500</v>
      </c>
      <c r="C589" s="237" t="str">
        <f t="shared" si="247"/>
        <v>-0.0000369164337723647+0.0538246459108153i</v>
      </c>
      <c r="D589" s="208" t="str">
        <f t="shared" si="248"/>
        <v>-5.95728898299821+0.412655618649584i</v>
      </c>
      <c r="E589" t="str">
        <f t="shared" si="249"/>
        <v>2870</v>
      </c>
      <c r="F589" t="str">
        <f t="shared" si="250"/>
        <v>0.777000777000777</v>
      </c>
      <c r="G589" t="str">
        <f t="shared" si="245"/>
        <v>0.777000777000777</v>
      </c>
      <c r="H589" t="str">
        <f t="shared" si="251"/>
        <v>5.01484769335863+4.23989752180088i</v>
      </c>
      <c r="I589" t="str">
        <f t="shared" si="252"/>
        <v>178.678082172919i</v>
      </c>
      <c r="J589" t="str">
        <f t="shared" si="246"/>
        <v>-42.2148401015163+39.0890466808053i</v>
      </c>
      <c r="K589" t="str">
        <f t="shared" si="253"/>
        <v>2.11004779751858-2.278779810267i</v>
      </c>
      <c r="L589" t="str">
        <f t="shared" si="254"/>
        <v>0.133095670088958-0.124737565014757i</v>
      </c>
      <c r="M589" t="str">
        <f t="shared" si="255"/>
        <v>2.24314346760754-2.40351737528176i</v>
      </c>
      <c r="N589" t="str">
        <f t="shared" si="256"/>
        <v>-0.466181804566618i</v>
      </c>
      <c r="O589" t="str">
        <f t="shared" si="257"/>
        <v>0.893290993432306-0.449478810460208i</v>
      </c>
      <c r="P589" t="str">
        <f t="shared" si="258"/>
        <v>0.106709006567694+0.449478810460208i</v>
      </c>
      <c r="Q589" t="str">
        <f t="shared" si="259"/>
        <v>-0.106709006567694+0.01670299410641i</v>
      </c>
      <c r="R589" t="str">
        <f t="shared" si="260"/>
        <v>-0.332524941626254-4.2642414847313i</v>
      </c>
      <c r="S589" t="str">
        <f t="shared" si="261"/>
        <v>0.0481728496968793i</v>
      </c>
      <c r="T589" t="str">
        <f t="shared" si="262"/>
        <v>0.205420664115158-0.0160186740334251i</v>
      </c>
      <c r="U589" t="str">
        <f t="shared" si="263"/>
        <v>0.0000333333333333332-0.00248078782779044i</v>
      </c>
      <c r="V589" t="str">
        <f t="shared" si="264"/>
        <v>6.66666666666667E-06-0.0248078782779044i</v>
      </c>
      <c r="W589" t="str">
        <f t="shared" si="265"/>
        <v>0.0000276032584134517-0.00225529397937127i</v>
      </c>
      <c r="X589" t="str">
        <f t="shared" si="266"/>
        <v>0.00011212685908222-0.00225004418634908i</v>
      </c>
      <c r="Y589" t="str">
        <f t="shared" si="267"/>
        <v>0.009+0.285884931476671i</v>
      </c>
      <c r="Z589" t="str">
        <f t="shared" si="268"/>
        <v>-0.0949442787265932-0.0077940575026112i</v>
      </c>
      <c r="AA589" t="str">
        <f t="shared" si="269"/>
        <v>1.35779343401254-42.2642917043932i</v>
      </c>
      <c r="AB589" t="str">
        <f t="shared" si="270"/>
        <v>0.968852698378936-0.0755509949721329i</v>
      </c>
      <c r="AC589" t="str">
        <f t="shared" si="271"/>
        <v>2.9916874723073-2.49812601548538i</v>
      </c>
      <c r="AD589" t="str">
        <f t="shared" si="272"/>
        <v>0.20323056015069+0.144448428681853i</v>
      </c>
      <c r="AE589" t="str">
        <f t="shared" si="273"/>
        <v>-0.0181697395894006-0.0152985425464906i</v>
      </c>
      <c r="AF589" t="str">
        <f t="shared" si="274"/>
        <v>-10.9721366763568-3.8272419031513i</v>
      </c>
      <c r="AG589" t="str">
        <f t="shared" si="275"/>
        <v>1.0230990594393-0.0303836176689668i</v>
      </c>
      <c r="AH589" t="str">
        <f t="shared" si="276"/>
        <v>0.130624329964661+0.235917065867743i</v>
      </c>
      <c r="AI589">
        <f t="shared" si="277"/>
        <v>-11.383486527483679</v>
      </c>
      <c r="AJ589">
        <f t="shared" si="278"/>
        <v>61.027249214650041</v>
      </c>
      <c r="AK589"/>
      <c r="AL589"/>
      <c r="AM589"/>
      <c r="AN589"/>
    </row>
    <row r="590" spans="1:40" x14ac:dyDescent="0.25">
      <c r="A590"/>
      <c r="B590">
        <f t="shared" si="244"/>
        <v>45600</v>
      </c>
      <c r="C590" s="237" t="str">
        <f t="shared" si="247"/>
        <v>-0.0000367546972023835+0.0537066095173112i</v>
      </c>
      <c r="D590" s="208" t="str">
        <f t="shared" si="248"/>
        <v>-5.95728774301784+0.411750672966053i</v>
      </c>
      <c r="E590" t="str">
        <f t="shared" si="249"/>
        <v>2870</v>
      </c>
      <c r="F590" t="str">
        <f t="shared" si="250"/>
        <v>0.777000777000777</v>
      </c>
      <c r="G590" t="str">
        <f t="shared" si="245"/>
        <v>0.777000777000777</v>
      </c>
      <c r="H590" t="str">
        <f t="shared" si="251"/>
        <v>5.02415049216046+4.23961866636992i</v>
      </c>
      <c r="I590" t="str">
        <f t="shared" si="252"/>
        <v>179.070781254618i</v>
      </c>
      <c r="J590" t="str">
        <f t="shared" si="246"/>
        <v>-42.405004184755+39.1749566735103i</v>
      </c>
      <c r="K590" t="str">
        <f t="shared" si="253"/>
        <v>2.10482489747029-2.27837159666235i</v>
      </c>
      <c r="L590" t="str">
        <f t="shared" si="254"/>
        <v>0.132822358931777-0.124755002708278i</v>
      </c>
      <c r="M590" t="str">
        <f t="shared" si="255"/>
        <v>2.23764725640207-2.40312659937063i</v>
      </c>
      <c r="N590" t="str">
        <f t="shared" si="256"/>
        <v>-0.46720637996127i</v>
      </c>
      <c r="O590" t="str">
        <f t="shared" si="257"/>
        <v>0.892829999715078-0.450393818350978i</v>
      </c>
      <c r="P590" t="str">
        <f t="shared" si="258"/>
        <v>0.107170000284922+0.450393818350978i</v>
      </c>
      <c r="Q590" t="str">
        <f t="shared" si="259"/>
        <v>-0.107170000284922+0.016812561610292i</v>
      </c>
      <c r="R590" t="str">
        <f t="shared" si="260"/>
        <v>-0.33252136890686-4.25477608603325i</v>
      </c>
      <c r="S590" t="str">
        <f t="shared" si="261"/>
        <v>0.0482787240918174i</v>
      </c>
      <c r="T590" t="str">
        <f t="shared" si="262"/>
        <v>0.205415160730062-0.0160537074240877i</v>
      </c>
      <c r="U590" t="str">
        <f t="shared" si="263"/>
        <v>0.0000333333333333333-0.00247534750360668i</v>
      </c>
      <c r="V590" t="str">
        <f t="shared" si="264"/>
        <v>6.66666666666667E-06-0.0247534750360668i</v>
      </c>
      <c r="W590" t="str">
        <f t="shared" si="265"/>
        <v>0.0000276032582049963-0.00225034830114101i</v>
      </c>
      <c r="X590" t="str">
        <f t="shared" si="266"/>
        <v>0.000111757022585318-0.00224512388513737i</v>
      </c>
      <c r="Y590" t="str">
        <f t="shared" si="267"/>
        <v>0.009+0.286513250007389i</v>
      </c>
      <c r="Z590" t="str">
        <f t="shared" si="268"/>
        <v>-0.0945265760342865-0.00774757090803073i</v>
      </c>
      <c r="AA590" t="str">
        <f t="shared" si="269"/>
        <v>1.35170235110739-42.1703403055974i</v>
      </c>
      <c r="AB590" t="str">
        <f t="shared" si="270"/>
        <v>0.968826742034556-0.0757162275947759i</v>
      </c>
      <c r="AC590" t="str">
        <f t="shared" si="271"/>
        <v>2.98593682070557-2.49763952290739i</v>
      </c>
      <c r="AD590" t="str">
        <f t="shared" si="272"/>
        <v>0.203376193340446+0.144759992211971i</v>
      </c>
      <c r="AE590" t="str">
        <f t="shared" si="273"/>
        <v>-0.0181029168990512-0.0152593378894581i</v>
      </c>
      <c r="AF590" t="str">
        <f t="shared" si="274"/>
        <v>-10.9814382351783-3.82786799340387i</v>
      </c>
      <c r="AG590" t="str">
        <f t="shared" si="275"/>
        <v>1.02309372561074-0.0303383905182838i</v>
      </c>
      <c r="AH590" t="str">
        <f t="shared" si="276"/>
        <v>0.130236621058488+0.235380411558702i</v>
      </c>
      <c r="AI590">
        <f t="shared" si="277"/>
        <v>-11.404683391613428</v>
      </c>
      <c r="AJ590">
        <f t="shared" si="278"/>
        <v>61.044125445493876</v>
      </c>
      <c r="AK590"/>
      <c r="AL590"/>
      <c r="AM590"/>
      <c r="AN590"/>
    </row>
    <row r="591" spans="1:40" x14ac:dyDescent="0.25">
      <c r="A591"/>
      <c r="B591">
        <f t="shared" si="244"/>
        <v>45700</v>
      </c>
      <c r="C591" s="237" t="str">
        <f t="shared" si="247"/>
        <v>-0.0000365940211977196+0.0535890896937327i</v>
      </c>
      <c r="D591" s="208" t="str">
        <f t="shared" si="248"/>
        <v>-5.95728651116848+0.410849687651951i</v>
      </c>
      <c r="E591" t="str">
        <f t="shared" si="249"/>
        <v>2870</v>
      </c>
      <c r="F591" t="str">
        <f t="shared" si="250"/>
        <v>0.777000777000777</v>
      </c>
      <c r="G591" t="str">
        <f t="shared" si="245"/>
        <v>0.777000777000777</v>
      </c>
      <c r="H591" t="str">
        <f t="shared" si="251"/>
        <v>5.03343165237273+4.23932009837401i</v>
      </c>
      <c r="I591" t="str">
        <f t="shared" si="252"/>
        <v>179.463480336317i</v>
      </c>
      <c r="J591" t="str">
        <f t="shared" si="246"/>
        <v>-42.5955857522598+39.2608666662154i</v>
      </c>
      <c r="K591" t="str">
        <f t="shared" si="253"/>
        <v>2.09961638392033-2.27795250900785i</v>
      </c>
      <c r="L591" t="str">
        <f t="shared" si="254"/>
        <v>0.132549571621947-0.124771807586189i</v>
      </c>
      <c r="M591" t="str">
        <f t="shared" si="255"/>
        <v>2.23216595554228-2.40272431659404i</v>
      </c>
      <c r="N591" t="str">
        <f t="shared" si="256"/>
        <v>-0.468230955355922i</v>
      </c>
      <c r="O591" t="str">
        <f t="shared" si="257"/>
        <v>0.892368068745409-0.451308353438743i</v>
      </c>
      <c r="P591" t="str">
        <f t="shared" si="258"/>
        <v>0.107631931254591+0.451308353438743i</v>
      </c>
      <c r="Q591" t="str">
        <f t="shared" si="259"/>
        <v>-0.107631931254591+0.016922601917179i</v>
      </c>
      <c r="R591" t="str">
        <f t="shared" si="260"/>
        <v>-0.332517788207671-4.24535186048213i</v>
      </c>
      <c r="S591" t="str">
        <f t="shared" si="261"/>
        <v>0.0483845984867557i</v>
      </c>
      <c r="T591" t="str">
        <f t="shared" si="262"/>
        <v>0.205409645204429-0.0160887396721322i</v>
      </c>
      <c r="U591" t="str">
        <f t="shared" si="263"/>
        <v>0.0000333333333333333-0.00246993098828151i</v>
      </c>
      <c r="V591" t="str">
        <f t="shared" si="264"/>
        <v>6.66666666666667E-06-0.0246993098828151i</v>
      </c>
      <c r="W591" t="str">
        <f t="shared" si="265"/>
        <v>0.0000276032579960832-0.00224542426732764i</v>
      </c>
      <c r="X591" t="str">
        <f t="shared" si="266"/>
        <v>0.000111389606717048-0.00224022502673708i</v>
      </c>
      <c r="Y591" t="str">
        <f t="shared" si="267"/>
        <v>0.009+0.287141568538107i</v>
      </c>
      <c r="Z591" t="str">
        <f t="shared" si="268"/>
        <v>-0.0941116274638273-0.00770148346057958i</v>
      </c>
      <c r="AA591" t="str">
        <f t="shared" si="269"/>
        <v>1.34565246259807-42.0768083729995i</v>
      </c>
      <c r="AB591" t="str">
        <f t="shared" si="270"/>
        <v>0.968800728430153-0.0758814548283378i</v>
      </c>
      <c r="AC591" t="str">
        <f t="shared" si="271"/>
        <v>2.98020178701177-2.49714106825798i</v>
      </c>
      <c r="AD591" t="str">
        <f t="shared" si="272"/>
        <v>0.203522127694707+0.145071387589115i</v>
      </c>
      <c r="AE591" t="str">
        <f t="shared" si="273"/>
        <v>-0.0180365337701288-0.01522032668475i</v>
      </c>
      <c r="AF591" t="str">
        <f t="shared" si="274"/>
        <v>-10.9907181635412-3.82847041072206i</v>
      </c>
      <c r="AG591" t="str">
        <f t="shared" si="275"/>
        <v>1.02308839992251-0.0302934121461029i</v>
      </c>
      <c r="AH591" t="str">
        <f t="shared" si="276"/>
        <v>0.129851535604586+0.234846082610371i</v>
      </c>
      <c r="AI591">
        <f t="shared" si="277"/>
        <v>-11.425824395444055</v>
      </c>
      <c r="AJ591">
        <f t="shared" si="278"/>
        <v>61.060834394863242</v>
      </c>
      <c r="AK591"/>
      <c r="AL591"/>
      <c r="AM591"/>
      <c r="AN591"/>
    </row>
    <row r="592" spans="1:40" x14ac:dyDescent="0.25">
      <c r="A592"/>
      <c r="B592">
        <f t="shared" si="244"/>
        <v>45800</v>
      </c>
      <c r="C592" s="237" t="str">
        <f t="shared" si="247"/>
        <v>-0.0000364343965059202+0.0534720830564402i</v>
      </c>
      <c r="D592" s="208" t="str">
        <f t="shared" si="248"/>
        <v>-5.95728528737917+0.409952636766042i</v>
      </c>
      <c r="E592" t="str">
        <f t="shared" si="249"/>
        <v>2870</v>
      </c>
      <c r="F592" t="str">
        <f t="shared" si="250"/>
        <v>0.777000777000777</v>
      </c>
      <c r="G592" t="str">
        <f t="shared" si="245"/>
        <v>0.777000777000777</v>
      </c>
      <c r="H592" t="str">
        <f t="shared" si="251"/>
        <v>5.04269118283302+4.23900195546548i</v>
      </c>
      <c r="I592" t="str">
        <f t="shared" si="252"/>
        <v>179.856179418016i</v>
      </c>
      <c r="J592" t="str">
        <f t="shared" si="246"/>
        <v>-42.7865848040308+39.3467766589204i</v>
      </c>
      <c r="K592" t="str">
        <f t="shared" si="253"/>
        <v>2.09442223516106-2.2775226381816i</v>
      </c>
      <c r="L592" t="str">
        <f t="shared" si="254"/>
        <v>0.132277308612719-0.124787983313119i</v>
      </c>
      <c r="M592" t="str">
        <f t="shared" si="255"/>
        <v>2.22669954377378-2.40231062149472i</v>
      </c>
      <c r="N592" t="str">
        <f t="shared" si="256"/>
        <v>-0.469255530750574i</v>
      </c>
      <c r="O592" t="str">
        <f t="shared" si="257"/>
        <v>0.891905201008212-0.452222414763467i</v>
      </c>
      <c r="P592" t="str">
        <f t="shared" si="258"/>
        <v>0.108094798991788+0.452222414763467i</v>
      </c>
      <c r="Q592" t="str">
        <f t="shared" si="259"/>
        <v>-0.108094798991788+0.0170331159871071i</v>
      </c>
      <c r="R592" t="str">
        <f t="shared" si="260"/>
        <v>-0.332514199527851-4.23596853837686i</v>
      </c>
      <c r="S592" t="str">
        <f t="shared" si="261"/>
        <v>0.0484904728816939i</v>
      </c>
      <c r="T592" t="str">
        <f t="shared" si="262"/>
        <v>0.205404117537872-0.0161237707749834i</v>
      </c>
      <c r="U592" t="str">
        <f t="shared" si="263"/>
        <v>0.0000333333333333334-0.00246453812586168i</v>
      </c>
      <c r="V592" t="str">
        <f t="shared" si="264"/>
        <v>6.66666666666667E-06-0.0246453812586168i</v>
      </c>
      <c r="W592" t="str">
        <f t="shared" si="265"/>
        <v>0.0000276032577867125-0.00224052173615549i</v>
      </c>
      <c r="X592" t="str">
        <f t="shared" si="266"/>
        <v>0.000111024590408719-0.00223534747147954i</v>
      </c>
      <c r="Y592" t="str">
        <f t="shared" si="267"/>
        <v>0.009+0.287769887068825i</v>
      </c>
      <c r="Z592" t="str">
        <f t="shared" si="268"/>
        <v>-0.0936994088252782-0.00765579080520745i</v>
      </c>
      <c r="AA592" t="str">
        <f t="shared" si="269"/>
        <v>1.33964339532351-41.9836930866149i</v>
      </c>
      <c r="AB592" t="str">
        <f t="shared" si="270"/>
        <v>0.968774657563901-0.0760466766606728i</v>
      </c>
      <c r="AC592" t="str">
        <f t="shared" si="271"/>
        <v>2.97448234894583-2.4966307499265i</v>
      </c>
      <c r="AD592" t="str">
        <f t="shared" si="272"/>
        <v>0.203668363094895+0.145382614753957i</v>
      </c>
      <c r="AE592" t="str">
        <f t="shared" si="273"/>
        <v>-0.0179705863331334-0.0151815074374125i</v>
      </c>
      <c r="AF592" t="str">
        <f t="shared" si="274"/>
        <v>-10.9999764702122-3.82904931869944i</v>
      </c>
      <c r="AG592" t="str">
        <f t="shared" si="275"/>
        <v>1.02308308224061-0.0302486808604851i</v>
      </c>
      <c r="AH592" t="str">
        <f t="shared" si="276"/>
        <v>0.129469050063167+0.234314063136561i</v>
      </c>
      <c r="AI592">
        <f t="shared" si="277"/>
        <v>-11.44690985223815</v>
      </c>
      <c r="AJ592">
        <f t="shared" si="278"/>
        <v>61.077376980588383</v>
      </c>
      <c r="AK592"/>
      <c r="AL592"/>
      <c r="AM592"/>
      <c r="AN592"/>
    </row>
    <row r="593" spans="1:40" x14ac:dyDescent="0.25">
      <c r="A593"/>
      <c r="B593">
        <f t="shared" si="244"/>
        <v>45900</v>
      </c>
      <c r="C593" s="237" t="str">
        <f t="shared" si="247"/>
        <v>-0.0000362758139752123+0.0533555862512816i</v>
      </c>
      <c r="D593" s="208" t="str">
        <f t="shared" si="248"/>
        <v>-5.95728407157977+0.409059494593159i</v>
      </c>
      <c r="E593" t="str">
        <f t="shared" si="249"/>
        <v>2870</v>
      </c>
      <c r="F593" t="str">
        <f t="shared" si="250"/>
        <v>0.777000777000777</v>
      </c>
      <c r="G593" t="str">
        <f t="shared" si="245"/>
        <v>0.777000777000777</v>
      </c>
      <c r="H593" t="str">
        <f t="shared" si="251"/>
        <v>5.0519290929386+4.23866437463604i</v>
      </c>
      <c r="I593" t="str">
        <f t="shared" si="252"/>
        <v>180.248878499714i</v>
      </c>
      <c r="J593" t="str">
        <f t="shared" si="246"/>
        <v>-42.9780013400679+39.4326866516255i</v>
      </c>
      <c r="K593" t="str">
        <f t="shared" si="253"/>
        <v>2.08924242922971-2.277082074484i</v>
      </c>
      <c r="L593" t="str">
        <f t="shared" si="254"/>
        <v>0.132005570339537-0.124803533540593i</v>
      </c>
      <c r="M593" t="str">
        <f t="shared" si="255"/>
        <v>2.22124799956925-2.40188560802459i</v>
      </c>
      <c r="N593" t="str">
        <f t="shared" si="256"/>
        <v>-0.470280106145226i</v>
      </c>
      <c r="O593" t="str">
        <f t="shared" si="257"/>
        <v>0.891441396989385-0.45313600136561i</v>
      </c>
      <c r="P593" t="str">
        <f t="shared" si="258"/>
        <v>0.108558603010615+0.45313600136561i</v>
      </c>
      <c r="Q593" t="str">
        <f t="shared" si="259"/>
        <v>-0.108558603010615+0.017144104779616i</v>
      </c>
      <c r="R593" t="str">
        <f t="shared" si="260"/>
        <v>-0.332510602866506-4.22662585236677i</v>
      </c>
      <c r="S593" t="str">
        <f t="shared" si="261"/>
        <v>0.048596347276632i</v>
      </c>
      <c r="T593" t="str">
        <f t="shared" si="262"/>
        <v>0.205398577730006-0.016158800730063i</v>
      </c>
      <c r="U593" t="str">
        <f t="shared" si="263"/>
        <v>0.0000333333333333333-0.00245916876175304i</v>
      </c>
      <c r="V593" t="str">
        <f t="shared" si="264"/>
        <v>6.66666666666667E-06-0.0245916876175304i</v>
      </c>
      <c r="W593" t="str">
        <f t="shared" si="265"/>
        <v>0.000027603257576884-0.00223564056708443i</v>
      </c>
      <c r="X593" t="str">
        <f t="shared" si="266"/>
        <v>0.000110661952820264-0.00223049108090465i</v>
      </c>
      <c r="Y593" t="str">
        <f t="shared" si="267"/>
        <v>0.009+0.288398205599543i</v>
      </c>
      <c r="Z593" t="str">
        <f t="shared" si="268"/>
        <v>-0.0932898961940166-0.00761048864419925i</v>
      </c>
      <c r="AA593" t="str">
        <f t="shared" si="269"/>
        <v>1.33367478036487-41.8909916518215i</v>
      </c>
      <c r="AB593" t="str">
        <f t="shared" si="270"/>
        <v>0.968748529433985-0.0762118930796205i</v>
      </c>
      <c r="AC593" t="str">
        <f t="shared" si="271"/>
        <v>2.96877848394264-2.49610866568897i</v>
      </c>
      <c r="AD593" t="str">
        <f t="shared" si="272"/>
        <v>0.203814899422277+0.145693673645341i</v>
      </c>
      <c r="AE593" t="str">
        <f t="shared" si="273"/>
        <v>-0.0179050707610886-0.0151428786680707i</v>
      </c>
      <c r="AF593" t="str">
        <f t="shared" si="274"/>
        <v>-11.0092131645184-3.82960488004288i</v>
      </c>
      <c r="AG593" t="str">
        <f t="shared" si="275"/>
        <v>1.02307777243259-0.0302041949846977i</v>
      </c>
      <c r="AH593" t="str">
        <f t="shared" si="276"/>
        <v>0.129089141155218+0.23378433739848i</v>
      </c>
      <c r="AI593">
        <f t="shared" si="277"/>
        <v>-11.467940072722678</v>
      </c>
      <c r="AJ593">
        <f t="shared" si="278"/>
        <v>61.093754114526952</v>
      </c>
      <c r="AK593"/>
      <c r="AL593"/>
      <c r="AM593"/>
      <c r="AN593"/>
    </row>
    <row r="594" spans="1:40" x14ac:dyDescent="0.25">
      <c r="A594"/>
      <c r="B594">
        <f t="shared" ref="B594:B657" si="279">B593+100</f>
        <v>46000</v>
      </c>
      <c r="C594" s="237" t="str">
        <f t="shared" si="247"/>
        <v>-0.0000361182645531897+0.0532395959532707i</v>
      </c>
      <c r="D594" s="208" t="str">
        <f t="shared" si="248"/>
        <v>-5.95728286370087+0.408170235641742i</v>
      </c>
      <c r="E594" t="str">
        <f t="shared" si="249"/>
        <v>2870</v>
      </c>
      <c r="F594" t="str">
        <f t="shared" si="250"/>
        <v>0.777000777000777</v>
      </c>
      <c r="G594" t="str">
        <f t="shared" si="245"/>
        <v>0.777000777000777</v>
      </c>
      <c r="H594" t="str">
        <f t="shared" si="251"/>
        <v>5.06114539263954+4.2383074922174i</v>
      </c>
      <c r="I594" t="str">
        <f t="shared" si="252"/>
        <v>180.641577581413i</v>
      </c>
      <c r="J594" t="str">
        <f t="shared" si="246"/>
        <v>-43.1698353603712+39.5185966443306i</v>
      </c>
      <c r="K594" t="str">
        <f t="shared" si="253"/>
        <v>2.08407694391281-2.27663090764051i</v>
      </c>
      <c r="L594" t="str">
        <f t="shared" si="254"/>
        <v>0.131734357220199-0.124818461907006i</v>
      </c>
      <c r="M594" t="str">
        <f t="shared" si="255"/>
        <v>2.21581130113301-2.40144936954752i</v>
      </c>
      <c r="N594" t="str">
        <f t="shared" si="256"/>
        <v>-0.471304681539878i</v>
      </c>
      <c r="O594" t="str">
        <f t="shared" si="257"/>
        <v>0.890976657175809-0.454049112286129i</v>
      </c>
      <c r="P594" t="str">
        <f t="shared" si="258"/>
        <v>0.109023342824191+0.454049112286129i</v>
      </c>
      <c r="Q594" t="str">
        <f t="shared" si="259"/>
        <v>-0.109023342824191+0.017255569253749i</v>
      </c>
      <c r="R594" t="str">
        <f t="shared" si="260"/>
        <v>-0.332506998222665-4.21732353742592i</v>
      </c>
      <c r="S594" t="str">
        <f t="shared" si="261"/>
        <v>0.0487022216715703i</v>
      </c>
      <c r="T594" t="str">
        <f t="shared" si="262"/>
        <v>0.205393025780448-0.0161938295347887i</v>
      </c>
      <c r="U594" t="str">
        <f t="shared" si="263"/>
        <v>0.0000333333333333334-0.00245382274270576i</v>
      </c>
      <c r="V594" t="str">
        <f t="shared" si="264"/>
        <v>6.66666666666667E-06-0.0245382274270576i</v>
      </c>
      <c r="W594" t="str">
        <f t="shared" si="265"/>
        <v>0.000027603257366598-0.00223078062079641i</v>
      </c>
      <c r="X594" t="str">
        <f t="shared" si="266"/>
        <v>0.00011030167333726-0.00222565571774794i</v>
      </c>
      <c r="Y594" t="str">
        <f t="shared" si="267"/>
        <v>0.009+0.289026524130261i</v>
      </c>
      <c r="Z594" t="str">
        <f t="shared" si="268"/>
        <v>-0.0928830659072503-0.00756557273629222i</v>
      </c>
      <c r="AA594" t="str">
        <f t="shared" si="269"/>
        <v>1.32774625298751-41.7987012990739i</v>
      </c>
      <c r="AB594" t="str">
        <f t="shared" si="270"/>
        <v>0.968722344038598-0.0763771040730016i</v>
      </c>
      <c r="AC594" t="str">
        <f t="shared" si="271"/>
        <v>2.96309016915681-2.49557491271086i</v>
      </c>
      <c r="AD594" t="str">
        <f t="shared" si="272"/>
        <v>0.203961736557952+0.146004564200311i</v>
      </c>
      <c r="AE594" t="str">
        <f t="shared" si="273"/>
        <v>-0.0178399832689814-0.0151044389127265i</v>
      </c>
      <c r="AF594" t="str">
        <f t="shared" si="274"/>
        <v>-11.0184282563404-3.83013725657566i</v>
      </c>
      <c r="AG594" t="str">
        <f t="shared" si="275"/>
        <v>1.02307247036758-0.0301599528570405i</v>
      </c>
      <c r="AH594" t="str">
        <f t="shared" si="276"/>
        <v>0.12871178585905+0.233256889803006i</v>
      </c>
      <c r="AI594">
        <f t="shared" si="277"/>
        <v>-11.488915365115044</v>
      </c>
      <c r="AJ594">
        <f t="shared" si="278"/>
        <v>61.109966702606414</v>
      </c>
      <c r="AK594"/>
      <c r="AL594"/>
      <c r="AM594"/>
      <c r="AN594"/>
    </row>
    <row r="595" spans="1:40" x14ac:dyDescent="0.25">
      <c r="A595"/>
      <c r="B595">
        <f t="shared" si="279"/>
        <v>46100</v>
      </c>
      <c r="C595" s="237" t="str">
        <f t="shared" si="247"/>
        <v>-0.0000359617392855219+0.0531241088662713i</v>
      </c>
      <c r="D595" s="208" t="str">
        <f t="shared" si="248"/>
        <v>-5.95728166367382+0.407284834641413i</v>
      </c>
      <c r="E595" t="str">
        <f t="shared" si="249"/>
        <v>2870</v>
      </c>
      <c r="F595" t="str">
        <f t="shared" si="250"/>
        <v>0.777000777000777</v>
      </c>
      <c r="G595" t="str">
        <f t="shared" si="245"/>
        <v>0.777000777000777</v>
      </c>
      <c r="H595" t="str">
        <f t="shared" si="251"/>
        <v>5.07034009243182+4.23793144388212i</v>
      </c>
      <c r="I595" t="str">
        <f t="shared" si="252"/>
        <v>181.034276663112i</v>
      </c>
      <c r="J595" t="str">
        <f t="shared" si="246"/>
        <v>-43.3620868649407+39.6045066370357i</v>
      </c>
      <c r="K595" t="str">
        <f t="shared" si="253"/>
        <v>2.0789257567505-2.27616922680406i</v>
      </c>
      <c r="L595" t="str">
        <f t="shared" si="254"/>
        <v>0.131463669655023-0.124832772037597i</v>
      </c>
      <c r="M595" t="str">
        <f t="shared" si="255"/>
        <v>2.21038942640552-2.40100199884166i</v>
      </c>
      <c r="N595" t="str">
        <f t="shared" si="256"/>
        <v>-0.472329256934529i</v>
      </c>
      <c r="O595" t="str">
        <f t="shared" si="257"/>
        <v>0.890510982055346-0.454961746566481i</v>
      </c>
      <c r="P595" t="str">
        <f t="shared" si="258"/>
        <v>0.109489017944654+0.454961746566481i</v>
      </c>
      <c r="Q595" t="str">
        <f t="shared" si="259"/>
        <v>-0.109489017944654+0.017367510368048i</v>
      </c>
      <c r="R595" t="str">
        <f t="shared" si="260"/>
        <v>-0.332503385595451-4.2080613308279i</v>
      </c>
      <c r="S595" t="str">
        <f t="shared" si="261"/>
        <v>0.0488080960665084i</v>
      </c>
      <c r="T595" t="str">
        <f t="shared" si="262"/>
        <v>0.205387461688807-0.0162288571865821i</v>
      </c>
      <c r="U595" t="str">
        <f t="shared" si="263"/>
        <v>0.0000333333333333333-0.00244849991679967i</v>
      </c>
      <c r="V595" t="str">
        <f t="shared" si="264"/>
        <v>6.66666666666667E-06-0.0244849991679967i</v>
      </c>
      <c r="W595" t="str">
        <f t="shared" si="265"/>
        <v>0.0000276032571558542-0.0022259417591822i</v>
      </c>
      <c r="X595" t="str">
        <f t="shared" si="266"/>
        <v>0.000109943731568012-0.00222084124592768i</v>
      </c>
      <c r="Y595" t="str">
        <f t="shared" si="267"/>
        <v>0.009+0.289654842660979i</v>
      </c>
      <c r="Z595" t="str">
        <f t="shared" si="268"/>
        <v>-0.0924788945605811-0.0075210388958091i</v>
      </c>
      <c r="AA595" t="str">
        <f t="shared" si="269"/>
        <v>1.32185745258381-41.7068192836217i</v>
      </c>
      <c r="AB595" t="str">
        <f t="shared" si="270"/>
        <v>0.968696101375896-0.0765423096286554i</v>
      </c>
      <c r="AC595" t="str">
        <f t="shared" si="271"/>
        <v>2.95741738146717-2.49502958754949i</v>
      </c>
      <c r="AD595" t="str">
        <f t="shared" si="272"/>
        <v>0.204108874382867+0.14631528635412i</v>
      </c>
      <c r="AE595" t="str">
        <f t="shared" si="273"/>
        <v>-0.0177753201132112-0.0150661867225572i</v>
      </c>
      <c r="AF595" t="str">
        <f t="shared" si="274"/>
        <v>-11.0276217561056-3.83064660924071i</v>
      </c>
      <c r="AG595" t="str">
        <f t="shared" si="275"/>
        <v>1.02306717591618-0.0301159528306795i</v>
      </c>
      <c r="AH595" t="str">
        <f t="shared" si="276"/>
        <v>0.128336961406915+0.232731704901001i</v>
      </c>
      <c r="AI595">
        <f t="shared" si="277"/>
        <v>-11.509836035148147</v>
      </c>
      <c r="AJ595">
        <f t="shared" si="278"/>
        <v>61.126015644865063</v>
      </c>
      <c r="AK595"/>
      <c r="AL595"/>
      <c r="AM595"/>
      <c r="AN595"/>
    </row>
    <row r="596" spans="1:40" x14ac:dyDescent="0.25">
      <c r="A596"/>
      <c r="B596">
        <f t="shared" si="279"/>
        <v>46200</v>
      </c>
      <c r="C596" s="237" t="str">
        <f t="shared" si="247"/>
        <v>-0.0000358062293146822+0.0530091217226858i</v>
      </c>
      <c r="D596" s="208" t="str">
        <f t="shared" si="248"/>
        <v>-5.95728047143071+0.406403266540591i</v>
      </c>
      <c r="E596" t="str">
        <f t="shared" si="249"/>
        <v>2870</v>
      </c>
      <c r="F596" t="str">
        <f t="shared" si="250"/>
        <v>0.777000777000777</v>
      </c>
      <c r="G596" t="str">
        <f t="shared" si="245"/>
        <v>0.777000777000777</v>
      </c>
      <c r="H596" t="str">
        <f t="shared" si="251"/>
        <v>5.07951320335109+4.23753636464422i</v>
      </c>
      <c r="I596" t="str">
        <f t="shared" si="252"/>
        <v>181.426975744811i</v>
      </c>
      <c r="J596" t="str">
        <f t="shared" si="246"/>
        <v>-43.5547558537764+39.6904166297407i</v>
      </c>
      <c r="K596" t="str">
        <f t="shared" si="253"/>
        <v>2.0737888450408-2.27569712055771i</v>
      </c>
      <c r="L596" t="str">
        <f t="shared" si="254"/>
        <v>0.131193508027004-0.124846467544418i</v>
      </c>
      <c r="M596" t="str">
        <f t="shared" si="255"/>
        <v>2.2049823530678-2.40054358810213i</v>
      </c>
      <c r="N596" t="str">
        <f t="shared" si="256"/>
        <v>-0.473353832329181i</v>
      </c>
      <c r="O596" t="str">
        <f t="shared" si="257"/>
        <v>0.890044372116841-0.455873903248627i</v>
      </c>
      <c r="P596" t="str">
        <f t="shared" si="258"/>
        <v>0.109955627883159+0.455873903248627i</v>
      </c>
      <c r="Q596" t="str">
        <f t="shared" si="259"/>
        <v>-0.109955627883159+0.017479929080554i</v>
      </c>
      <c r="R596" t="str">
        <f t="shared" si="260"/>
        <v>-0.332499764983985-4.19883897212105i</v>
      </c>
      <c r="S596" t="str">
        <f t="shared" si="261"/>
        <v>0.0489139704614467i</v>
      </c>
      <c r="T596" t="str">
        <f t="shared" si="262"/>
        <v>0.2053818854547-0.0162638836828646i</v>
      </c>
      <c r="U596" t="str">
        <f t="shared" si="263"/>
        <v>0.0000333333333333334-0.00244320013342997i</v>
      </c>
      <c r="V596" t="str">
        <f t="shared" si="264"/>
        <v>6.66666666666667E-06-0.0244320013342997i</v>
      </c>
      <c r="W596" t="str">
        <f t="shared" si="265"/>
        <v>0.000027603256944653-0.00222112384532835i</v>
      </c>
      <c r="X596" t="str">
        <f t="shared" si="266"/>
        <v>0.000109588107340673-0.00221604753053225i</v>
      </c>
      <c r="Y596" t="str">
        <f t="shared" si="267"/>
        <v>0.009+0.290283161191697i</v>
      </c>
      <c r="Z596" t="str">
        <f t="shared" si="268"/>
        <v>-0.0920773590046238-0.00747688299180643i</v>
      </c>
      <c r="AA596" t="str">
        <f t="shared" si="269"/>
        <v>1.31600802261694-41.6153428852303i</v>
      </c>
      <c r="AB596" t="str">
        <f t="shared" si="270"/>
        <v>0.968669801444072-0.07670750973442i</v>
      </c>
      <c r="AC596" t="str">
        <f t="shared" si="271"/>
        <v>2.95176009748162-2.4944727861569i</v>
      </c>
      <c r="AD596" t="str">
        <f t="shared" si="272"/>
        <v>0.204256312777804+0.146625840040261i</v>
      </c>
      <c r="AE596" t="str">
        <f t="shared" si="273"/>
        <v>-0.0177110775910462-0.0150281206637191i</v>
      </c>
      <c r="AF596" t="str">
        <f t="shared" si="274"/>
        <v>-11.0367936747818-3.83113309810363i</v>
      </c>
      <c r="AG596" t="str">
        <f t="shared" si="275"/>
        <v>1.02306188895053-0.0300721932734769i</v>
      </c>
      <c r="AH596" t="str">
        <f t="shared" si="276"/>
        <v>0.127964645281663+0.232208767385626i</v>
      </c>
      <c r="AI596">
        <f t="shared" si="277"/>
        <v>-11.53070238609595</v>
      </c>
      <c r="AJ596">
        <f t="shared" si="278"/>
        <v>61.141901835492874</v>
      </c>
      <c r="AK596"/>
      <c r="AL596"/>
      <c r="AM596"/>
      <c r="AN596"/>
    </row>
    <row r="597" spans="1:40" x14ac:dyDescent="0.25">
      <c r="A597"/>
      <c r="B597">
        <f t="shared" si="279"/>
        <v>46300</v>
      </c>
      <c r="C597" s="237" t="str">
        <f t="shared" si="247"/>
        <v>-0.0000356517258786934+0.0528946312831459i</v>
      </c>
      <c r="D597" s="208" t="str">
        <f t="shared" si="248"/>
        <v>-5.95727928690436+0.405525506504119i</v>
      </c>
      <c r="E597" t="str">
        <f t="shared" si="249"/>
        <v>2870</v>
      </c>
      <c r="F597" t="str">
        <f t="shared" si="250"/>
        <v>0.777000777000777</v>
      </c>
      <c r="G597" t="str">
        <f t="shared" si="245"/>
        <v>0.777000777000777</v>
      </c>
      <c r="H597" t="str">
        <f t="shared" si="251"/>
        <v>5.08866473696564+4.23712238886014i</v>
      </c>
      <c r="I597" t="str">
        <f t="shared" si="252"/>
        <v>181.819674826509i</v>
      </c>
      <c r="J597" t="str">
        <f t="shared" si="246"/>
        <v>-43.7478423268782+39.7763266224458i</v>
      </c>
      <c r="K597" t="str">
        <f t="shared" si="253"/>
        <v>2.06866618584387-2.27521467691723i</v>
      </c>
      <c r="L597" t="str">
        <f t="shared" si="254"/>
        <v>0.130923872701974-0.12485955202631i</v>
      </c>
      <c r="M597" t="str">
        <f t="shared" si="255"/>
        <v>2.19959005854584-2.40007422894354i</v>
      </c>
      <c r="N597" t="str">
        <f t="shared" si="256"/>
        <v>-0.474378407723833i</v>
      </c>
      <c r="O597" t="str">
        <f t="shared" si="257"/>
        <v>0.88957682785012-0.456785581375024i</v>
      </c>
      <c r="P597" t="str">
        <f t="shared" si="258"/>
        <v>0.11042317214988+0.456785581375024i</v>
      </c>
      <c r="Q597" t="str">
        <f t="shared" si="259"/>
        <v>-0.11042317214988+0.017592826348809i</v>
      </c>
      <c r="R597" t="str">
        <f t="shared" si="260"/>
        <v>-0.332496136387307-4.18965620310373i</v>
      </c>
      <c r="S597" t="str">
        <f t="shared" si="261"/>
        <v>0.0490198448563848i</v>
      </c>
      <c r="T597" t="str">
        <f t="shared" si="262"/>
        <v>0.205376297077735-0.0162989090210532i</v>
      </c>
      <c r="U597" t="str">
        <f t="shared" si="263"/>
        <v>0.0000333333333333333-0.00243792324329298i</v>
      </c>
      <c r="V597" t="str">
        <f t="shared" si="264"/>
        <v>6.66666666666667E-06-0.0243792324329298i</v>
      </c>
      <c r="W597" t="str">
        <f t="shared" si="265"/>
        <v>0.0000276032567329939-0.00221632674350423i</v>
      </c>
      <c r="X597" t="str">
        <f t="shared" si="266"/>
        <v>0.000109234780700399-0.00221127443780755i</v>
      </c>
      <c r="Y597" t="str">
        <f t="shared" si="267"/>
        <v>0.009+0.290911479722415i</v>
      </c>
      <c r="Z597" t="str">
        <f t="shared" si="268"/>
        <v>-0.0916784363416758-0.00743310094723728i</v>
      </c>
      <c r="AA597" t="str">
        <f t="shared" si="269"/>
        <v>1.31019761056558-41.5242694079076i</v>
      </c>
      <c r="AB597" t="str">
        <f t="shared" si="270"/>
        <v>0.968643444241278-0.0768727043781129i</v>
      </c>
      <c r="AC597" t="str">
        <f t="shared" si="271"/>
        <v>2.94611829354161-2.49390460388223i</v>
      </c>
      <c r="AD597" t="str">
        <f t="shared" si="272"/>
        <v>0.204404051623381+0.146936225190479i</v>
      </c>
      <c r="AE597" t="str">
        <f t="shared" si="273"/>
        <v>-0.0176472520400879-0.0149902393171524i</v>
      </c>
      <c r="AF597" t="str">
        <f t="shared" si="274"/>
        <v>-11.04594402387-3.83159688235602i</v>
      </c>
      <c r="AG597" t="str">
        <f t="shared" si="275"/>
        <v>1.02305660934423-0.0300286725678279i</v>
      </c>
      <c r="AH597" t="str">
        <f t="shared" si="276"/>
        <v>0.127594815213444+0.231688062090682i</v>
      </c>
      <c r="AI597">
        <f t="shared" si="277"/>
        <v>-11.551514718798806</v>
      </c>
      <c r="AJ597">
        <f t="shared" si="278"/>
        <v>61.157626162873079</v>
      </c>
      <c r="AK597"/>
      <c r="AL597"/>
      <c r="AM597"/>
      <c r="AN597"/>
    </row>
    <row r="598" spans="1:40" x14ac:dyDescent="0.25">
      <c r="A598"/>
      <c r="B598">
        <f t="shared" si="279"/>
        <v>46400</v>
      </c>
      <c r="C598" s="237" t="str">
        <f t="shared" si="247"/>
        <v>-0.0000354982203098945+0.0527806343362087i</v>
      </c>
      <c r="D598" s="208" t="str">
        <f t="shared" si="248"/>
        <v>-5.95727811002834+0.404651529910934i</v>
      </c>
      <c r="E598" t="str">
        <f t="shared" si="249"/>
        <v>2870</v>
      </c>
      <c r="F598" t="str">
        <f t="shared" si="250"/>
        <v>0.777000777000777</v>
      </c>
      <c r="G598" t="str">
        <f t="shared" si="245"/>
        <v>0.777000777000777</v>
      </c>
      <c r="H598" t="str">
        <f t="shared" si="251"/>
        <v>5.09779470537022+4.23668965022948i</v>
      </c>
      <c r="I598" t="str">
        <f t="shared" si="252"/>
        <v>182.212373908208i</v>
      </c>
      <c r="J598" t="str">
        <f t="shared" si="246"/>
        <v>-43.9413462842462+39.8622366151508i</v>
      </c>
      <c r="K598" t="str">
        <f t="shared" si="253"/>
        <v>2.06355775598625-2.27472198333372i</v>
      </c>
      <c r="L598" t="str">
        <f t="shared" si="254"/>
        <v>0.130654764028767-0.124872029068879i</v>
      </c>
      <c r="M598" t="str">
        <f t="shared" si="255"/>
        <v>2.19421252001502-2.3995940124026i</v>
      </c>
      <c r="N598" t="str">
        <f t="shared" si="256"/>
        <v>-0.475402983118485i</v>
      </c>
      <c r="O598" t="str">
        <f t="shared" si="257"/>
        <v>0.889108349745989-0.457696779988634i</v>
      </c>
      <c r="P598" t="str">
        <f t="shared" si="258"/>
        <v>0.110891650254011+0.457696779988634i</v>
      </c>
      <c r="Q598" t="str">
        <f t="shared" si="259"/>
        <v>-0.110891650254011+0.017706203129851i</v>
      </c>
      <c r="R598" t="str">
        <f t="shared" si="260"/>
        <v>-0.332492499804527-4.18051276780018i</v>
      </c>
      <c r="S598" t="str">
        <f t="shared" si="261"/>
        <v>0.0491257192513231i</v>
      </c>
      <c r="T598" t="str">
        <f t="shared" si="262"/>
        <v>0.205370696557523-0.0163339331985678i</v>
      </c>
      <c r="U598" t="str">
        <f t="shared" si="263"/>
        <v>0.0000333333333333333-0.00243266909837209i</v>
      </c>
      <c r="V598" t="str">
        <f t="shared" si="264"/>
        <v>6.66666666666667E-06-0.0243266909837209i</v>
      </c>
      <c r="W598" t="str">
        <f t="shared" si="265"/>
        <v>0.0000276032565208773-0.00221155031914929i</v>
      </c>
      <c r="X598" t="str">
        <f t="shared" si="266"/>
        <v>0.000108883731906562-0.00220652183514457i</v>
      </c>
      <c r="Y598" t="str">
        <f t="shared" si="267"/>
        <v>0.009+0.291539798253133i</v>
      </c>
      <c r="Z598" t="str">
        <f t="shared" si="268"/>
        <v>-0.091282103922431-0.00738968873812903i</v>
      </c>
      <c r="AA598" t="str">
        <f t="shared" si="269"/>
        <v>1.30442586786941-41.4335961796317i</v>
      </c>
      <c r="AB598" t="str">
        <f t="shared" si="270"/>
        <v>0.96861702976568-0.0770378935475652i</v>
      </c>
      <c r="AC598" t="str">
        <f t="shared" si="271"/>
        <v>2.94049194572677-2.49332513547457i</v>
      </c>
      <c r="AD598" t="str">
        <f t="shared" si="272"/>
        <v>0.204552090800054+0.147246441734793i</v>
      </c>
      <c r="AE598" t="str">
        <f t="shared" si="273"/>
        <v>-0.0175838398377439-0.0149525412783894i</v>
      </c>
      <c r="AF598" t="str">
        <f t="shared" si="274"/>
        <v>-11.0550728153986-3.83203812031855i</v>
      </c>
      <c r="AG598" t="str">
        <f t="shared" si="275"/>
        <v>1.02305133697234-0.0299853891104967i</v>
      </c>
      <c r="AH598" t="str">
        <f t="shared" si="276"/>
        <v>0.127227449176475+0.231169573988979i</v>
      </c>
      <c r="AI598">
        <f t="shared" si="277"/>
        <v>-11.572273331688052</v>
      </c>
      <c r="AJ598">
        <f t="shared" si="278"/>
        <v>61.173189509621722</v>
      </c>
      <c r="AK598"/>
      <c r="AL598"/>
      <c r="AM598"/>
      <c r="AN598"/>
    </row>
    <row r="599" spans="1:40" x14ac:dyDescent="0.25">
      <c r="A599"/>
      <c r="B599">
        <f t="shared" si="279"/>
        <v>46500</v>
      </c>
      <c r="C599" s="237" t="str">
        <f t="shared" si="247"/>
        <v>-0.0000353457040337245+0.0526671276980566i</v>
      </c>
      <c r="D599" s="208" t="str">
        <f t="shared" si="248"/>
        <v>-5.95727694073689+0.403781312351767i</v>
      </c>
      <c r="E599" t="str">
        <f t="shared" si="249"/>
        <v>2870</v>
      </c>
      <c r="F599" t="str">
        <f t="shared" si="250"/>
        <v>0.777000777000777</v>
      </c>
      <c r="G599" t="str">
        <f t="shared" si="245"/>
        <v>0.777000777000777</v>
      </c>
      <c r="H599" t="str">
        <f t="shared" si="251"/>
        <v>5.10690312117918+4.23623828179597i</v>
      </c>
      <c r="I599" t="str">
        <f t="shared" si="252"/>
        <v>182.605072989907i</v>
      </c>
      <c r="J599" t="str">
        <f t="shared" si="246"/>
        <v>-44.1352677258803+39.9481466078559i</v>
      </c>
      <c r="K599" t="str">
        <f t="shared" si="253"/>
        <v>2.05846353206494-2.27421912669614i</v>
      </c>
      <c r="L599" t="str">
        <f t="shared" si="254"/>
        <v>0.13038618233937-0.124883902244473i</v>
      </c>
      <c r="M599" t="str">
        <f t="shared" si="255"/>
        <v>2.18884971440431-2.39910302894061i</v>
      </c>
      <c r="N599" t="str">
        <f t="shared" si="256"/>
        <v>-0.476427558513137i</v>
      </c>
      <c r="O599" t="str">
        <f t="shared" si="257"/>
        <v>0.888638938296237-0.458607498132921i</v>
      </c>
      <c r="P599" t="str">
        <f t="shared" si="258"/>
        <v>0.111361061703763+0.458607498132921i</v>
      </c>
      <c r="Q599" t="str">
        <f t="shared" si="259"/>
        <v>-0.111361061703763+0.017820060380216i</v>
      </c>
      <c r="R599" t="str">
        <f t="shared" si="260"/>
        <v>-0.332488855234667-4.17140841243663i</v>
      </c>
      <c r="S599" t="str">
        <f t="shared" si="261"/>
        <v>0.0492315936462612i</v>
      </c>
      <c r="T599" t="str">
        <f t="shared" si="262"/>
        <v>0.205365083893676-0.0163689562128237i</v>
      </c>
      <c r="U599" t="str">
        <f t="shared" si="263"/>
        <v>0.0000333333333333333-0.00242743755192397i</v>
      </c>
      <c r="V599" t="str">
        <f t="shared" si="264"/>
        <v>6.66666666666667E-06-0.0242743755192397i</v>
      </c>
      <c r="W599" t="str">
        <f t="shared" si="265"/>
        <v>0.0000276032563083031-0.00220679443886049i</v>
      </c>
      <c r="X599" t="str">
        <f t="shared" si="266"/>
        <v>0.000108534941429997-0.00220178959106733i</v>
      </c>
      <c r="Y599" t="str">
        <f t="shared" si="267"/>
        <v>0.009+0.292168116783851i</v>
      </c>
      <c r="Z599" t="str">
        <f t="shared" si="268"/>
        <v>-0.0908883393427588-0.00734664239277588i</v>
      </c>
      <c r="AA599" t="str">
        <f t="shared" si="269"/>
        <v>1.29869244987555-41.3433205520854i</v>
      </c>
      <c r="AB599" t="str">
        <f t="shared" si="270"/>
        <v>0.968590558015446-0.0772030772305864i</v>
      </c>
      <c r="AC599" t="str">
        <f t="shared" si="271"/>
        <v>2.93488102985938-2.49273447508544i</v>
      </c>
      <c r="AD599" t="str">
        <f t="shared" si="272"/>
        <v>0.204700430188114+0.14755648960152i</v>
      </c>
      <c r="AE599" t="str">
        <f t="shared" si="273"/>
        <v>-0.0175208374007103-0.0149150251573687i</v>
      </c>
      <c r="AF599" t="str">
        <f t="shared" si="274"/>
        <v>-11.0641800619161-3.8324569694442i</v>
      </c>
      <c r="AG599" t="str">
        <f t="shared" si="275"/>
        <v>1.02304607171135-0.0299423413124577i</v>
      </c>
      <c r="AH599" t="str">
        <f t="shared" si="276"/>
        <v>0.126862525385847+0.230653288190748i</v>
      </c>
      <c r="AI599">
        <f t="shared" si="277"/>
        <v>-11.59297852080995</v>
      </c>
      <c r="AJ599">
        <f t="shared" si="278"/>
        <v>61.188592752630335</v>
      </c>
      <c r="AK599"/>
      <c r="AL599"/>
      <c r="AM599"/>
      <c r="AN599"/>
    </row>
    <row r="600" spans="1:40" x14ac:dyDescent="0.25">
      <c r="A600"/>
      <c r="B600">
        <f t="shared" si="279"/>
        <v>46600</v>
      </c>
      <c r="C600" s="237" t="str">
        <f t="shared" si="247"/>
        <v>-0.0000351941685675259+0.0525541082122012i</v>
      </c>
      <c r="D600" s="208" t="str">
        <f t="shared" si="248"/>
        <v>-5.95727577896498+0.402914829626876i</v>
      </c>
      <c r="E600" t="str">
        <f t="shared" si="249"/>
        <v>2870</v>
      </c>
      <c r="F600" t="str">
        <f t="shared" si="250"/>
        <v>0.777000777000777</v>
      </c>
      <c r="G600" t="str">
        <f t="shared" si="245"/>
        <v>0.777000777000777</v>
      </c>
      <c r="H600" t="str">
        <f t="shared" si="251"/>
        <v>5.1159899975204+4.23576841594828i</v>
      </c>
      <c r="I600" t="str">
        <f t="shared" si="252"/>
        <v>182.997772071605i</v>
      </c>
      <c r="J600" t="str">
        <f t="shared" si="246"/>
        <v>-44.3296066517806+40.034056600561i</v>
      </c>
      <c r="K600" t="str">
        <f t="shared" si="253"/>
        <v>2.05338349045154-2.27370619333393i</v>
      </c>
      <c r="L600" t="str">
        <f t="shared" si="254"/>
        <v>0.130118127949088-0.124895175112159i</v>
      </c>
      <c r="M600" t="str">
        <f t="shared" si="255"/>
        <v>2.18350161840063-2.39860136844609i</v>
      </c>
      <c r="N600" t="str">
        <f t="shared" si="256"/>
        <v>-0.477452133907789i</v>
      </c>
      <c r="O600" t="str">
        <f t="shared" si="257"/>
        <v>0.888168593993628-0.459517734851857i</v>
      </c>
      <c r="P600" t="str">
        <f t="shared" si="258"/>
        <v>0.111831406006372+0.459517734851857i</v>
      </c>
      <c r="Q600" t="str">
        <f t="shared" si="259"/>
        <v>-0.111831406006372+0.017934399055932i</v>
      </c>
      <c r="R600" t="str">
        <f t="shared" si="260"/>
        <v>-0.332485202676935-4.16234288541749i</v>
      </c>
      <c r="S600" t="str">
        <f t="shared" si="261"/>
        <v>0.0493374680411994i</v>
      </c>
      <c r="T600" t="str">
        <f t="shared" si="262"/>
        <v>0.205359459085799-0.016403978061245i</v>
      </c>
      <c r="U600" t="str">
        <f t="shared" si="263"/>
        <v>0.0000333333333333333-0.00242222845846491i</v>
      </c>
      <c r="V600" t="str">
        <f t="shared" si="264"/>
        <v>6.66666666666667E-06-0.0242222845846491i</v>
      </c>
      <c r="W600" t="str">
        <f t="shared" si="265"/>
        <v>0.0000276032560952713-0.00220205897037994i</v>
      </c>
      <c r="X600" t="str">
        <f t="shared" si="266"/>
        <v>0.00010818838995029-0.00219707757522075i</v>
      </c>
      <c r="Y600" t="str">
        <f t="shared" si="267"/>
        <v>0.009+0.292796435314569i</v>
      </c>
      <c r="Z600" t="str">
        <f t="shared" si="268"/>
        <v>-0.0904971204405188-0.00730395799094483i</v>
      </c>
      <c r="AA600" t="str">
        <f t="shared" si="269"/>
        <v>1.29299701578584-41.2534399003916i</v>
      </c>
      <c r="AB600" t="str">
        <f t="shared" si="270"/>
        <v>0.968564028988715-0.0773682554150273i</v>
      </c>
      <c r="AC600" t="str">
        <f t="shared" si="271"/>
        <v>2.92928552150872-2.49213271627154i</v>
      </c>
      <c r="AD600" t="str">
        <f t="shared" si="272"/>
        <v>0.204849069667691+0.147866368717285i</v>
      </c>
      <c r="AE600" t="str">
        <f t="shared" si="273"/>
        <v>-0.0174582411844607-0.0148776895782473i</v>
      </c>
      <c r="AF600" t="str">
        <f t="shared" si="274"/>
        <v>-11.0732657764854-3.8328535863214i</v>
      </c>
      <c r="AG600" t="str">
        <f t="shared" si="275"/>
        <v>1.02304081343918-0.0298995275987365i</v>
      </c>
      <c r="AH600" t="str">
        <f t="shared" si="276"/>
        <v>0.126500022294395+0.230139189942037i</v>
      </c>
      <c r="AI600">
        <f t="shared" si="277"/>
        <v>-11.613630579850135</v>
      </c>
      <c r="AJ600">
        <f t="shared" si="278"/>
        <v>61.203836763101975</v>
      </c>
      <c r="AK600"/>
      <c r="AL600"/>
      <c r="AM600"/>
      <c r="AN600"/>
    </row>
    <row r="601" spans="1:40" x14ac:dyDescent="0.25">
      <c r="A601"/>
      <c r="B601">
        <f t="shared" si="279"/>
        <v>46700</v>
      </c>
      <c r="C601" s="237" t="str">
        <f t="shared" si="247"/>
        <v>-0.0000350436055193637+0.0524415727491901i</v>
      </c>
      <c r="D601" s="208" t="str">
        <f t="shared" si="248"/>
        <v>-5.95727462464827+0.402052057743791i</v>
      </c>
      <c r="E601" t="str">
        <f t="shared" si="249"/>
        <v>2870</v>
      </c>
      <c r="F601" t="str">
        <f t="shared" si="250"/>
        <v>0.777000777000777</v>
      </c>
      <c r="G601" t="str">
        <f t="shared" si="245"/>
        <v>0.777000777000777</v>
      </c>
      <c r="H601" t="str">
        <f t="shared" si="251"/>
        <v>5.12505534802853+4.23528018442108i</v>
      </c>
      <c r="I601" t="str">
        <f t="shared" si="252"/>
        <v>183.390471153304i</v>
      </c>
      <c r="J601" t="str">
        <f t="shared" si="246"/>
        <v>-44.5243630619471+40.119966593266i</v>
      </c>
      <c r="K601" t="str">
        <f t="shared" si="253"/>
        <v>2.04831760729634-2.27318326901969i</v>
      </c>
      <c r="L601" t="str">
        <f t="shared" si="254"/>
        <v>0.129850601156693-0.124905851217702i</v>
      </c>
      <c r="M601" t="str">
        <f t="shared" si="255"/>
        <v>2.17816820845303-2.39808912023739i</v>
      </c>
      <c r="N601" t="str">
        <f t="shared" si="256"/>
        <v>-0.478476709302441i</v>
      </c>
      <c r="O601" t="str">
        <f t="shared" si="257"/>
        <v>0.887697317331911-0.460427489189914i</v>
      </c>
      <c r="P601" t="str">
        <f t="shared" si="258"/>
        <v>0.112302682668089+0.460427489189914i</v>
      </c>
      <c r="Q601" t="str">
        <f t="shared" si="259"/>
        <v>-0.112302682668089+0.018049220112527i</v>
      </c>
      <c r="R601" t="str">
        <f t="shared" si="260"/>
        <v>-0.332481542130279-4.15331593730229i</v>
      </c>
      <c r="S601" t="str">
        <f t="shared" si="261"/>
        <v>0.0494433424361377i</v>
      </c>
      <c r="T601" t="str">
        <f t="shared" si="262"/>
        <v>0.205353822133505-0.0164389987412425i</v>
      </c>
      <c r="U601" t="str">
        <f t="shared" si="263"/>
        <v>0.0000333333333333334-0.00241704167375728i</v>
      </c>
      <c r="V601" t="str">
        <f t="shared" si="264"/>
        <v>6.66666666666667E-06-0.0241704167375728i</v>
      </c>
      <c r="W601" t="str">
        <f t="shared" si="265"/>
        <v>0.0000276032558817818-0.0021973437825825i</v>
      </c>
      <c r="X601" t="str">
        <f t="shared" si="266"/>
        <v>0.000107844058353105-0.00219238565835867i</v>
      </c>
      <c r="Y601" t="str">
        <f t="shared" si="267"/>
        <v>0.009+0.293424753845287i</v>
      </c>
      <c r="Z601" t="str">
        <f t="shared" si="268"/>
        <v>-0.0901084252924235-0.00726163166309526i</v>
      </c>
      <c r="AA601" t="str">
        <f t="shared" si="269"/>
        <v>1.2873392286049-41.1639516228532i</v>
      </c>
      <c r="AB601" t="str">
        <f t="shared" si="270"/>
        <v>0.96853744268366-0.0775334280886762i</v>
      </c>
      <c r="AC601" t="str">
        <f t="shared" si="271"/>
        <v>2.92370539599578-2.49151995199736i</v>
      </c>
      <c r="AD601" t="str">
        <f t="shared" si="272"/>
        <v>0.204998009118742+0.148176079007049i</v>
      </c>
      <c r="AE601" t="str">
        <f t="shared" si="273"/>
        <v>-0.0173960476827408-0.0148405331792191i</v>
      </c>
      <c r="AF601" t="str">
        <f t="shared" si="274"/>
        <v>-11.0823299726768-3.83322812667729i</v>
      </c>
      <c r="AG601" t="str">
        <f t="shared" si="275"/>
        <v>1.02303556203514-0.0298569464082525i</v>
      </c>
      <c r="AH601" t="str">
        <f t="shared" si="276"/>
        <v>0.126139918589578+0.22962726462315i</v>
      </c>
      <c r="AI601">
        <f t="shared" si="277"/>
        <v>-11.634229800157813</v>
      </c>
      <c r="AJ601">
        <f t="shared" si="278"/>
        <v>61.218922406596171</v>
      </c>
      <c r="AK601"/>
      <c r="AL601"/>
      <c r="AM601"/>
      <c r="AN601"/>
    </row>
    <row r="602" spans="1:40" x14ac:dyDescent="0.25">
      <c r="A602"/>
      <c r="B602">
        <f t="shared" si="279"/>
        <v>46800</v>
      </c>
      <c r="C602" s="237" t="str">
        <f t="shared" si="247"/>
        <v>-0.0000348940065868646+0.052329518206318i</v>
      </c>
      <c r="D602" s="208" t="str">
        <f t="shared" si="248"/>
        <v>-5.95727347772313+0.401192972915105i</v>
      </c>
      <c r="E602" t="str">
        <f t="shared" si="249"/>
        <v>2870</v>
      </c>
      <c r="F602" t="str">
        <f t="shared" si="250"/>
        <v>0.777000777000777</v>
      </c>
      <c r="G602" t="str">
        <f t="shared" si="245"/>
        <v>0.777000777000777</v>
      </c>
      <c r="H602" t="str">
        <f t="shared" si="251"/>
        <v>5.13409918683899+4.23477371829597i</v>
      </c>
      <c r="I602" t="str">
        <f t="shared" si="252"/>
        <v>183.783170235003i</v>
      </c>
      <c r="J602" t="str">
        <f t="shared" si="246"/>
        <v>-44.7195369563797+40.2058765859711i</v>
      </c>
      <c r="K602" t="str">
        <f t="shared" si="253"/>
        <v>2.04326585853234-2.27265043897161i</v>
      </c>
      <c r="L602" t="str">
        <f t="shared" si="254"/>
        <v>0.129583602244588-0.124915934093547i</v>
      </c>
      <c r="M602" t="str">
        <f t="shared" si="255"/>
        <v>2.17284946077693-2.39756637306516i</v>
      </c>
      <c r="N602" t="str">
        <f t="shared" si="256"/>
        <v>-0.479501284697093i</v>
      </c>
      <c r="O602" t="str">
        <f t="shared" si="257"/>
        <v>0.887225108805809-0.461336760192075i</v>
      </c>
      <c r="P602" t="str">
        <f t="shared" si="258"/>
        <v>0.112774891194191+0.461336760192075i</v>
      </c>
      <c r="Q602" t="str">
        <f t="shared" si="259"/>
        <v>-0.112774891194191+0.018164524505018i</v>
      </c>
      <c r="R602" t="str">
        <f t="shared" si="260"/>
        <v>-0.332477873593861-4.14432732078239i</v>
      </c>
      <c r="S602" t="str">
        <f t="shared" si="261"/>
        <v>0.0495492168310758i</v>
      </c>
      <c r="T602" t="str">
        <f t="shared" si="262"/>
        <v>0.205348173036398-0.0164740182502372i</v>
      </c>
      <c r="U602" t="str">
        <f t="shared" si="263"/>
        <v>0.0000333333333333333-0.00241187705479625i</v>
      </c>
      <c r="V602" t="str">
        <f t="shared" si="264"/>
        <v>6.66666666666667E-06-0.0241187705479626i</v>
      </c>
      <c r="W602" t="str">
        <f t="shared" si="265"/>
        <v>0.0000276032556678346-0.00219264874546379i</v>
      </c>
      <c r="X602" t="str">
        <f t="shared" si="266"/>
        <v>0.000107501927727555-0.00218771371233218i</v>
      </c>
      <c r="Y602" t="str">
        <f t="shared" si="267"/>
        <v>0.009+0.294053072376005i</v>
      </c>
      <c r="Z602" t="str">
        <f t="shared" si="268"/>
        <v>-0.0897222322109567-0.0072196595896128i</v>
      </c>
      <c r="AA602" t="str">
        <f t="shared" si="269"/>
        <v>1.28171875508906-41.074853140697i</v>
      </c>
      <c r="AB602" t="str">
        <f t="shared" si="270"/>
        <v>0.968510799098415-0.0776985952393695i</v>
      </c>
      <c r="AC602" t="str">
        <f t="shared" si="271"/>
        <v>2.91814062839731-2.49089627463782i</v>
      </c>
      <c r="AD602" t="str">
        <f t="shared" si="272"/>
        <v>0.205147248421063+0.148485620394118i</v>
      </c>
      <c r="AE602" t="str">
        <f t="shared" si="273"/>
        <v>-0.0173342534270754-0.0148035546123348i</v>
      </c>
      <c r="AF602" t="str">
        <f t="shared" si="274"/>
        <v>-11.0913726645621-3.83358074538087i</v>
      </c>
      <c r="AG602" t="str">
        <f t="shared" si="275"/>
        <v>1.02303031737992-0.0298145961936669i</v>
      </c>
      <c r="AH602" t="str">
        <f t="shared" si="276"/>
        <v>0.125782193190463+0.229117497747109i</v>
      </c>
      <c r="AI602">
        <f t="shared" si="277"/>
        <v>-11.65477647076872</v>
      </c>
      <c r="AJ602">
        <f t="shared" si="278"/>
        <v>61.233850543062772</v>
      </c>
      <c r="AK602"/>
      <c r="AL602"/>
      <c r="AM602"/>
      <c r="AN602"/>
    </row>
    <row r="603" spans="1:40" x14ac:dyDescent="0.25">
      <c r="A603"/>
      <c r="B603">
        <f t="shared" si="279"/>
        <v>46900</v>
      </c>
      <c r="C603" s="237" t="str">
        <f t="shared" si="247"/>
        <v>-0.0000347453635560727+0.0522179415073426i</v>
      </c>
      <c r="D603" s="208" t="str">
        <f t="shared" si="248"/>
        <v>-5.95727233812656+0.400337551556293i</v>
      </c>
      <c r="E603" t="str">
        <f t="shared" si="249"/>
        <v>2870</v>
      </c>
      <c r="F603" t="str">
        <f t="shared" si="250"/>
        <v>0.777000777000777</v>
      </c>
      <c r="G603" t="str">
        <f t="shared" si="245"/>
        <v>0.777000777000777</v>
      </c>
      <c r="H603" t="str">
        <f t="shared" si="251"/>
        <v>5.14312152858125+4.23424914800252i</v>
      </c>
      <c r="I603" t="str">
        <f t="shared" si="252"/>
        <v>184.175869316702i</v>
      </c>
      <c r="J603" t="str">
        <f t="shared" si="246"/>
        <v>-44.9151283350785+40.2917865786762i</v>
      </c>
      <c r="K603" t="str">
        <f t="shared" si="253"/>
        <v>2.03822821987918-2.27210778785625i</v>
      </c>
      <c r="L603" t="str">
        <f t="shared" si="254"/>
        <v>0.129317131478957-0.124925427258799i</v>
      </c>
      <c r="M603" t="str">
        <f t="shared" si="255"/>
        <v>2.16754535135814-2.39703321511505i</v>
      </c>
      <c r="N603" t="str">
        <f t="shared" si="256"/>
        <v>-0.480525860091745i</v>
      </c>
      <c r="O603" t="str">
        <f t="shared" si="257"/>
        <v>0.886751968911026-0.462245546903828i</v>
      </c>
      <c r="P603" t="str">
        <f t="shared" si="258"/>
        <v>0.113248031088974+0.462245546903828i</v>
      </c>
      <c r="Q603" t="str">
        <f t="shared" si="259"/>
        <v>-0.113248031088974+0.018280313187917i</v>
      </c>
      <c r="R603" t="str">
        <f t="shared" si="260"/>
        <v>-0.332474197066729-4.13537679065845i</v>
      </c>
      <c r="S603" t="str">
        <f t="shared" si="261"/>
        <v>0.0496550912260141i</v>
      </c>
      <c r="T603" t="str">
        <f t="shared" si="262"/>
        <v>0.205342511794087-0.0165090365856442i</v>
      </c>
      <c r="U603" t="str">
        <f t="shared" si="263"/>
        <v>0.0000333333333333334-0.00240673445979669i</v>
      </c>
      <c r="V603" t="str">
        <f t="shared" si="264"/>
        <v>6.66666666666667E-06-0.0240673445979669i</v>
      </c>
      <c r="W603" t="str">
        <f t="shared" si="265"/>
        <v>0.0000276032554534299-0.00218797373012822i</v>
      </c>
      <c r="X603" t="str">
        <f t="shared" si="266"/>
        <v>0.000107161979363612-0.00218306161007806i</v>
      </c>
      <c r="Y603" t="str">
        <f t="shared" si="267"/>
        <v>0.009+0.294681390906723i</v>
      </c>
      <c r="Z603" t="str">
        <f t="shared" si="268"/>
        <v>-0.0893385197413362-0.00717803800005619i</v>
      </c>
      <c r="AA603" t="str">
        <f t="shared" si="269"/>
        <v>1.27613526569608-40.9861418978205i</v>
      </c>
      <c r="AB603" t="str">
        <f t="shared" si="270"/>
        <v>0.968484098231134-0.0778637568549156i</v>
      </c>
      <c r="AC603" t="str">
        <f t="shared" si="271"/>
        <v>2.9125911935503-2.49026177598093i</v>
      </c>
      <c r="AD603" t="str">
        <f t="shared" si="272"/>
        <v>0.205296787454281+0.148794992800172i</v>
      </c>
      <c r="AE603" t="str">
        <f t="shared" si="273"/>
        <v>-0.0172728549862795-0.0147667525433264i</v>
      </c>
      <c r="AF603" t="str">
        <f t="shared" si="274"/>
        <v>-11.1003938667078-3.83391159644623i</v>
      </c>
      <c r="AG603" t="str">
        <f t="shared" si="275"/>
        <v>1.02302507935557-0.0297724754212296i</v>
      </c>
      <c r="AH603" t="str">
        <f t="shared" si="276"/>
        <v>0.125426825244701+0.228609874958145i</v>
      </c>
      <c r="AI603">
        <f t="shared" si="277"/>
        <v>-11.675270878428421</v>
      </c>
      <c r="AJ603">
        <f t="shared" si="278"/>
        <v>61.248622026886935</v>
      </c>
      <c r="AK603"/>
      <c r="AL603"/>
      <c r="AM603"/>
      <c r="AN603"/>
    </row>
    <row r="604" spans="1:40" x14ac:dyDescent="0.25">
      <c r="A604"/>
      <c r="B604">
        <f t="shared" si="279"/>
        <v>47000</v>
      </c>
      <c r="C604" s="237" t="str">
        <f t="shared" si="247"/>
        <v>-0.0000345976683003209+0.0521068396022016i</v>
      </c>
      <c r="D604" s="208" t="str">
        <f t="shared" si="248"/>
        <v>-5.95727120579626+0.399485770283546i</v>
      </c>
      <c r="E604" t="str">
        <f t="shared" si="249"/>
        <v>2870</v>
      </c>
      <c r="F604" t="str">
        <f t="shared" si="250"/>
        <v>0.777000777000777</v>
      </c>
      <c r="G604" t="str">
        <f t="shared" si="245"/>
        <v>0.777000777000777</v>
      </c>
      <c r="H604" t="str">
        <f t="shared" si="251"/>
        <v>5.15212238837304+4.2337066033193i</v>
      </c>
      <c r="I604" t="str">
        <f t="shared" si="252"/>
        <v>184.5685683984i</v>
      </c>
      <c r="J604" t="str">
        <f t="shared" si="246"/>
        <v>-45.1111371980435+40.3776965713813i</v>
      </c>
      <c r="K604" t="str">
        <f t="shared" si="253"/>
        <v>2.03320466684716-2.27155539979102i</v>
      </c>
      <c r="L604" t="str">
        <f t="shared" si="254"/>
        <v>0.129051189109921-0.124934334219204i</v>
      </c>
      <c r="M604" t="str">
        <f t="shared" si="255"/>
        <v>2.16225585595708-2.39648973401022i</v>
      </c>
      <c r="N604" t="str">
        <f t="shared" si="256"/>
        <v>-0.481550435486397i</v>
      </c>
      <c r="O604" t="str">
        <f t="shared" si="257"/>
        <v>0.886277898144242-0.46315384837117i</v>
      </c>
      <c r="P604" t="str">
        <f t="shared" si="258"/>
        <v>0.113722101855758+0.46315384837117i</v>
      </c>
      <c r="Q604" t="str">
        <f t="shared" si="259"/>
        <v>-0.113722101855758+0.018396587115227i</v>
      </c>
      <c r="R604" t="str">
        <f t="shared" si="260"/>
        <v>-0.332470512547965-4.12646410381785i</v>
      </c>
      <c r="S604" t="str">
        <f t="shared" si="261"/>
        <v>0.0497609656209522i</v>
      </c>
      <c r="T604" t="str">
        <f t="shared" si="262"/>
        <v>0.205336838406173-0.0165440537448796i</v>
      </c>
      <c r="U604" t="str">
        <f t="shared" si="263"/>
        <v>0.0000333333333333333-0.0024016137481801i</v>
      </c>
      <c r="V604" t="str">
        <f t="shared" si="264"/>
        <v>6.66666666666667E-06-0.024016137481801i</v>
      </c>
      <c r="W604" t="str">
        <f t="shared" si="265"/>
        <v>0.0000276032552385674-0.00218331860877718i</v>
      </c>
      <c r="X604" t="str">
        <f t="shared" si="266"/>
        <v>0.00010682419474955-0.00217842922560722i</v>
      </c>
      <c r="Y604" t="str">
        <f t="shared" si="267"/>
        <v>0.009+0.295309709437441i</v>
      </c>
      <c r="Z604" t="str">
        <f t="shared" si="268"/>
        <v>-0.0889572666585145-0.0071367631724166i</v>
      </c>
      <c r="AA604" t="str">
        <f t="shared" si="269"/>
        <v>1.27058843453564-40.8978153605417i</v>
      </c>
      <c r="AB604" t="str">
        <f t="shared" si="270"/>
        <v>0.968457340079937-0.0780289129231277i</v>
      </c>
      <c r="AC604" t="str">
        <f t="shared" si="271"/>
        <v>2.90705706605621-2.48961654723041i</v>
      </c>
      <c r="AD604" t="str">
        <f t="shared" si="272"/>
        <v>0.205446626097854+0.149104196145274i</v>
      </c>
      <c r="AE604" t="str">
        <f t="shared" si="273"/>
        <v>-0.0172118489659766-0.014730125651431i</v>
      </c>
      <c r="AF604" t="str">
        <f t="shared" si="274"/>
        <v>-11.1093935941693-3.83422083303575i</v>
      </c>
      <c r="AG604" t="str">
        <f t="shared" si="275"/>
        <v>1.02301984784549-0.0297305825706288i</v>
      </c>
      <c r="AH604" t="str">
        <f t="shared" si="276"/>
        <v>0.12507379412558+0.228104382030177i</v>
      </c>
      <c r="AI604">
        <f t="shared" si="277"/>
        <v>-11.695713307615804</v>
      </c>
      <c r="AJ604">
        <f t="shared" si="278"/>
        <v>61.263237706924045</v>
      </c>
      <c r="AK604"/>
      <c r="AL604"/>
      <c r="AM604"/>
      <c r="AN604"/>
    </row>
    <row r="605" spans="1:40" x14ac:dyDescent="0.25">
      <c r="A605"/>
      <c r="B605">
        <f t="shared" si="279"/>
        <v>47100</v>
      </c>
      <c r="C605" s="237" t="str">
        <f t="shared" si="247"/>
        <v>-0.0000344509127791206+0.0519962094667356i</v>
      </c>
      <c r="D605" s="208" t="str">
        <f t="shared" si="248"/>
        <v>-5.9572700806706+0.39863760591164i</v>
      </c>
      <c r="E605" t="str">
        <f t="shared" si="249"/>
        <v>2870</v>
      </c>
      <c r="F605" t="str">
        <f t="shared" si="250"/>
        <v>0.777000777000777</v>
      </c>
      <c r="G605" t="str">
        <f t="shared" si="245"/>
        <v>0.777000777000777</v>
      </c>
      <c r="H605" t="str">
        <f t="shared" si="251"/>
        <v>5.16110178181373+4.233146213375i</v>
      </c>
      <c r="I605" t="str">
        <f t="shared" si="252"/>
        <v>184.961267480099i</v>
      </c>
      <c r="J605" t="str">
        <f t="shared" si="246"/>
        <v>-45.3075635452747+40.4636065640863i</v>
      </c>
      <c r="K605" t="str">
        <f t="shared" si="253"/>
        <v>2.02819517474108-2.27099335834687i</v>
      </c>
      <c r="L605" t="str">
        <f t="shared" si="254"/>
        <v>0.128785775371692-0.124942658467135i</v>
      </c>
      <c r="M605" t="str">
        <f t="shared" si="255"/>
        <v>2.15698095011277-2.39593601681401i</v>
      </c>
      <c r="N605" t="str">
        <f t="shared" si="256"/>
        <v>-0.482575010881049i</v>
      </c>
      <c r="O605" t="str">
        <f t="shared" si="257"/>
        <v>0.885802897003116-0.464061663640607i</v>
      </c>
      <c r="P605" t="str">
        <f t="shared" si="258"/>
        <v>0.114197102996884+0.464061663640607i</v>
      </c>
      <c r="Q605" t="str">
        <f t="shared" si="259"/>
        <v>-0.114197102996884+0.018513347240442i</v>
      </c>
      <c r="R605" t="str">
        <f t="shared" si="260"/>
        <v>-0.33246682003662-4.11758901921269i</v>
      </c>
      <c r="S605" t="str">
        <f t="shared" si="261"/>
        <v>0.0498668400158905i</v>
      </c>
      <c r="T605" t="str">
        <f t="shared" si="262"/>
        <v>0.205331152872267-0.016579069725358i</v>
      </c>
      <c r="U605" t="str">
        <f t="shared" si="263"/>
        <v>0.0000333333333333332-0.00239651478056188i</v>
      </c>
      <c r="V605" t="str">
        <f t="shared" si="264"/>
        <v>6.66666666666667E-06-0.0239651478056189i</v>
      </c>
      <c r="W605" t="str">
        <f t="shared" si="265"/>
        <v>0.0000276032550232472-0.00217868325469738i</v>
      </c>
      <c r="X605" t="str">
        <f t="shared" si="266"/>
        <v>0.000106488555569431-0.00217381643399343i</v>
      </c>
      <c r="Y605" t="str">
        <f t="shared" si="267"/>
        <v>0.009+0.295938027968159i</v>
      </c>
      <c r="Z605" t="str">
        <f t="shared" si="268"/>
        <v>-0.0885784519642328-0.00709583143239038i</v>
      </c>
      <c r="AA605" t="str">
        <f t="shared" si="269"/>
        <v>1.26507793932062-40.8098710173529i</v>
      </c>
      <c r="AB605" t="str">
        <f t="shared" si="270"/>
        <v>0.968430524642989-0.078194063431812i</v>
      </c>
      <c r="AC605" t="str">
        <f t="shared" si="271"/>
        <v>2.90153822028533-2.48896067900855i</v>
      </c>
      <c r="AD605" t="str">
        <f t="shared" si="272"/>
        <v>0.205596764231068+0.149413230347893i</v>
      </c>
      <c r="AE605" t="str">
        <f t="shared" si="273"/>
        <v>-0.0171512320081258-0.0146936726292203i</v>
      </c>
      <c r="AF605" t="str">
        <f t="shared" si="274"/>
        <v>-11.1183718624843-3.83450860746336i</v>
      </c>
      <c r="AG605" t="str">
        <f t="shared" si="275"/>
        <v>1.02301462273438-0.0296889161348433i</v>
      </c>
      <c r="AH605" t="str">
        <f t="shared" si="276"/>
        <v>0.124723079429108+0.227601004865346i</v>
      </c>
      <c r="AI605">
        <f t="shared" si="277"/>
        <v>-11.716104040565511</v>
      </c>
      <c r="AJ605">
        <f t="shared" si="278"/>
        <v>61.27769842654088</v>
      </c>
      <c r="AK605"/>
      <c r="AL605"/>
      <c r="AM605"/>
      <c r="AN605"/>
    </row>
    <row r="606" spans="1:40" x14ac:dyDescent="0.25">
      <c r="A606"/>
      <c r="B606">
        <f t="shared" si="279"/>
        <v>47200</v>
      </c>
      <c r="C606" s="237" t="str">
        <f t="shared" si="247"/>
        <v>-0.0000343050890370683+0.0518860481024142i</v>
      </c>
      <c r="D606" s="208" t="str">
        <f t="shared" si="248"/>
        <v>-5.95726896268858+0.397793035451842i</v>
      </c>
      <c r="E606" t="str">
        <f t="shared" si="249"/>
        <v>2870</v>
      </c>
      <c r="F606" t="str">
        <f t="shared" si="250"/>
        <v>0.777000777000777</v>
      </c>
      <c r="G606" t="str">
        <f t="shared" si="245"/>
        <v>0.777000777000777</v>
      </c>
      <c r="H606" t="str">
        <f t="shared" si="251"/>
        <v>5.17005972497854+4.23256810664955i</v>
      </c>
      <c r="I606" t="str">
        <f t="shared" si="252"/>
        <v>185.353966561798i</v>
      </c>
      <c r="J606" t="str">
        <f t="shared" si="246"/>
        <v>-45.504407376772+40.5495165567914i</v>
      </c>
      <c r="K606" t="str">
        <f t="shared" si="253"/>
        <v>2.02319971866412-2.27042174655084i</v>
      </c>
      <c r="L606" t="str">
        <f t="shared" si="254"/>
        <v>0.128520890482724-0.124950403481576i</v>
      </c>
      <c r="M606" t="str">
        <f t="shared" si="255"/>
        <v>2.15172060914684-2.39537215003242i</v>
      </c>
      <c r="N606" t="str">
        <f t="shared" si="256"/>
        <v>-0.4835995862757i</v>
      </c>
      <c r="O606" t="str">
        <f t="shared" si="257"/>
        <v>0.885326965986282-0.464968991759155i</v>
      </c>
      <c r="P606" t="str">
        <f t="shared" si="258"/>
        <v>0.114673034013718+0.464968991759155i</v>
      </c>
      <c r="Q606" t="str">
        <f t="shared" si="259"/>
        <v>-0.114673034013718+0.018630594516545i</v>
      </c>
      <c r="R606" t="str">
        <f t="shared" si="260"/>
        <v>-0.332463119531781-4.10875129783776i</v>
      </c>
      <c r="S606" t="str">
        <f t="shared" si="261"/>
        <v>0.0499727144108286i</v>
      </c>
      <c r="T606" t="str">
        <f t="shared" si="262"/>
        <v>0.205325455191968-0.0166140845244949i</v>
      </c>
      <c r="U606" t="str">
        <f t="shared" si="263"/>
        <v>0.0000333333333333333-0.00239143741873866i</v>
      </c>
      <c r="V606" t="str">
        <f t="shared" si="264"/>
        <v>6.66666666666667E-06-0.0239143741873866i</v>
      </c>
      <c r="W606" t="str">
        <f t="shared" si="265"/>
        <v>0.0000276032548074696-0.00217406754224939i</v>
      </c>
      <c r="X606" t="str">
        <f t="shared" si="266"/>
        <v>0.000106155043700626-0.00216922311136217i</v>
      </c>
      <c r="Y606" t="str">
        <f t="shared" si="267"/>
        <v>0.009+0.296566346498876i</v>
      </c>
      <c r="Z606" t="str">
        <f t="shared" si="268"/>
        <v>-0.0882020548841164-0.00705523915266408i</v>
      </c>
      <c r="AA606" t="str">
        <f t="shared" si="269"/>
        <v>1.25960346131916-40.7223063786774i</v>
      </c>
      <c r="AB606" t="str">
        <f t="shared" si="270"/>
        <v>0.968403651918397-0.0783592083687788i</v>
      </c>
      <c r="AC606" t="str">
        <f t="shared" si="271"/>
        <v>2.89603463038072-2.48829426135855i</v>
      </c>
      <c r="AD606" t="str">
        <f t="shared" si="272"/>
        <v>0.205747201733043+0.14972209532492i</v>
      </c>
      <c r="AE606" t="str">
        <f t="shared" si="273"/>
        <v>-0.0170910007905559-0.0146573921824315i</v>
      </c>
      <c r="AF606" t="str">
        <f t="shared" si="274"/>
        <v>-11.1273286876671-3.83477507119771i</v>
      </c>
      <c r="AG606" t="str">
        <f t="shared" si="275"/>
        <v>1.02300940390828-0.0296474746199971i</v>
      </c>
      <c r="AH606" t="str">
        <f t="shared" si="276"/>
        <v>0.124374660971157+0.22709972949256i</v>
      </c>
      <c r="AI606">
        <f t="shared" si="277"/>
        <v>-11.736443357290121</v>
      </c>
      <c r="AJ606">
        <f t="shared" si="278"/>
        <v>61.292005023652187</v>
      </c>
      <c r="AK606"/>
      <c r="AL606"/>
      <c r="AM606"/>
      <c r="AN606"/>
    </row>
    <row r="607" spans="1:40" x14ac:dyDescent="0.25">
      <c r="A607"/>
      <c r="B607">
        <f t="shared" si="279"/>
        <v>47300</v>
      </c>
      <c r="C607" s="237" t="str">
        <f t="shared" si="247"/>
        <v>-0.0000341601892027657+0.0517763525360638i</v>
      </c>
      <c r="D607" s="208" t="str">
        <f t="shared" si="248"/>
        <v>-5.95726785178985+0.396952036109823i</v>
      </c>
      <c r="E607" t="str">
        <f t="shared" si="249"/>
        <v>2870</v>
      </c>
      <c r="F607" t="str">
        <f t="shared" si="250"/>
        <v>0.777000777000777</v>
      </c>
      <c r="G607" t="str">
        <f t="shared" si="245"/>
        <v>0.777000777000777</v>
      </c>
      <c r="H607" t="str">
        <f t="shared" si="251"/>
        <v>5.17899623441206+4.23197241097523i</v>
      </c>
      <c r="I607" t="str">
        <f t="shared" si="252"/>
        <v>185.746665643497i</v>
      </c>
      <c r="J607" t="str">
        <f t="shared" si="246"/>
        <v>-45.7016686925354+40.6354265494964i</v>
      </c>
      <c r="K607" t="str">
        <f t="shared" si="253"/>
        <v>2.01821827352164-2.26984064688869i</v>
      </c>
      <c r="L607" t="str">
        <f t="shared" si="254"/>
        <v>0.128256534645869-0.124957572728107i</v>
      </c>
      <c r="M607" t="str">
        <f t="shared" si="255"/>
        <v>2.14647480816751-2.3947982196168i</v>
      </c>
      <c r="N607" t="str">
        <f t="shared" si="256"/>
        <v>-0.484624161670352i</v>
      </c>
      <c r="O607" t="str">
        <f t="shared" si="257"/>
        <v>0.88485010559335-0.465875831774344i</v>
      </c>
      <c r="P607" t="str">
        <f t="shared" si="258"/>
        <v>0.11514989440665+0.465875831774344i</v>
      </c>
      <c r="Q607" t="str">
        <f t="shared" si="259"/>
        <v>-0.11514989440665+0.018748329896008i</v>
      </c>
      <c r="R607" t="str">
        <f t="shared" si="260"/>
        <v>-0.332459411032518-4.09995070270902i</v>
      </c>
      <c r="S607" t="str">
        <f t="shared" si="261"/>
        <v>0.0500785888057668i</v>
      </c>
      <c r="T607" t="str">
        <f t="shared" si="262"/>
        <v>0.20531974536488-0.0166490981397049i</v>
      </c>
      <c r="U607" t="str">
        <f t="shared" si="263"/>
        <v>0.0000333333333333333-0.00238638152567579i</v>
      </c>
      <c r="V607" t="str">
        <f t="shared" si="264"/>
        <v>6.66666666666667E-06-0.0238638152567579i</v>
      </c>
      <c r="W607" t="str">
        <f t="shared" si="265"/>
        <v>0.0000276032545912343-0.00216947134685627i</v>
      </c>
      <c r="X607" t="str">
        <f t="shared" si="266"/>
        <v>0.000105823641211375-0.00216464913487962i</v>
      </c>
      <c r="Y607" t="str">
        <f t="shared" si="267"/>
        <v>0.009+0.297194665029594i</v>
      </c>
      <c r="Z607" t="str">
        <f t="shared" si="268"/>
        <v>-0.0878280548648132-0.00701498275221157i</v>
      </c>
      <c r="AA607" t="str">
        <f t="shared" si="269"/>
        <v>1.25416468530739-40.6351189766294i</v>
      </c>
      <c r="AB607" t="str">
        <f t="shared" si="270"/>
        <v>0.968376721904295-0.0785243477218344i</v>
      </c>
      <c r="AC607" t="str">
        <f t="shared" si="271"/>
        <v>2.89054627026258-2.48761738374746i</v>
      </c>
      <c r="AD607" t="str">
        <f t="shared" si="272"/>
        <v>0.205897938482726+0.150030790991685i</v>
      </c>
      <c r="AE607" t="str">
        <f t="shared" si="273"/>
        <v>-0.0170311520265055-0.0146212830298013i</v>
      </c>
      <c r="AF607" t="str">
        <f t="shared" si="274"/>
        <v>-11.1362640862019-3.83502037486541i</v>
      </c>
      <c r="AG607" t="str">
        <f t="shared" si="275"/>
        <v>1.02300419125449-0.0296062565452144i</v>
      </c>
      <c r="AH607" t="str">
        <f t="shared" si="276"/>
        <v>0.124028518784631+0.22660054206605i</v>
      </c>
      <c r="AI607">
        <f t="shared" si="277"/>
        <v>-11.756731535602592</v>
      </c>
      <c r="AJ607">
        <f t="shared" si="278"/>
        <v>61.306158330759772</v>
      </c>
      <c r="AK607"/>
      <c r="AL607"/>
      <c r="AM607"/>
      <c r="AN607"/>
    </row>
    <row r="608" spans="1:40" x14ac:dyDescent="0.25">
      <c r="A608"/>
      <c r="B608">
        <f t="shared" si="279"/>
        <v>47400</v>
      </c>
      <c r="C608" s="237" t="str">
        <f t="shared" si="247"/>
        <v>-0.0000340162054877585+0.0516671198196011i</v>
      </c>
      <c r="D608" s="208" t="str">
        <f t="shared" si="248"/>
        <v>-5.9572667479147+0.396114585283609i</v>
      </c>
      <c r="E608" t="str">
        <f t="shared" si="249"/>
        <v>2870</v>
      </c>
      <c r="F608" t="str">
        <f t="shared" si="250"/>
        <v>0.777000777000777</v>
      </c>
      <c r="G608" t="str">
        <f t="shared" si="245"/>
        <v>0.777000777000777</v>
      </c>
      <c r="H608" t="str">
        <f t="shared" si="251"/>
        <v>5.18791132712254+4.23135925353789i</v>
      </c>
      <c r="I608" t="str">
        <f t="shared" si="252"/>
        <v>186.139364725195i</v>
      </c>
      <c r="J608" t="str">
        <f t="shared" si="246"/>
        <v>-45.8993474925651+40.7213365422015i</v>
      </c>
      <c r="K608" t="str">
        <f t="shared" si="253"/>
        <v>2.01325081402494-2.26925014130748i</v>
      </c>
      <c r="L608" t="str">
        <f t="shared" si="254"/>
        <v>0.12799270804852-0.124964169658892i</v>
      </c>
      <c r="M608" t="str">
        <f t="shared" si="255"/>
        <v>2.14124352207346-2.39421431096637i</v>
      </c>
      <c r="N608" t="str">
        <f t="shared" si="256"/>
        <v>-0.485648737065004i</v>
      </c>
      <c r="O608" t="str">
        <f t="shared" si="257"/>
        <v>0.884372316324908-0.466782182734213i</v>
      </c>
      <c r="P608" t="str">
        <f t="shared" si="258"/>
        <v>0.115627683675092+0.466782182734213i</v>
      </c>
      <c r="Q608" t="str">
        <f t="shared" si="259"/>
        <v>-0.115627683675092+0.018866554330791i</v>
      </c>
      <c r="R608" t="str">
        <f t="shared" si="260"/>
        <v>-0.332455694537863-4.09118699884235i</v>
      </c>
      <c r="S608" t="str">
        <f t="shared" si="261"/>
        <v>0.0501844632007049i</v>
      </c>
      <c r="T608" t="str">
        <f t="shared" si="262"/>
        <v>0.205314023390606-0.0166841105684002i</v>
      </c>
      <c r="U608" t="str">
        <f t="shared" si="263"/>
        <v>0.0000333333333333334-0.00238134696549504i</v>
      </c>
      <c r="V608" t="str">
        <f t="shared" si="264"/>
        <v>6.66666666666667E-06-0.0238134696549504i</v>
      </c>
      <c r="W608" t="str">
        <f t="shared" si="265"/>
        <v>0.0000276032543745415-0.00216489454499235i</v>
      </c>
      <c r="X608" t="str">
        <f t="shared" si="266"/>
        <v>0.000105494330358377-0.00216009438274168i</v>
      </c>
      <c r="Y608" t="str">
        <f t="shared" si="267"/>
        <v>0.009+0.297822983560312i</v>
      </c>
      <c r="Z608" t="str">
        <f t="shared" si="268"/>
        <v>-0.0874564315711729-0.00697505869560334i</v>
      </c>
      <c r="AA608" t="str">
        <f t="shared" si="269"/>
        <v>1.24876129952302-40.548306364777i</v>
      </c>
      <c r="AB608" t="str">
        <f t="shared" si="270"/>
        <v>0.96834973459881-0.0786894814787734i</v>
      </c>
      <c r="AC608" t="str">
        <f t="shared" si="271"/>
        <v>2.88507311363225-2.4869301350687i</v>
      </c>
      <c r="AD608" t="str">
        <f t="shared" si="272"/>
        <v>0.206048974358894+0.150339317261977i</v>
      </c>
      <c r="AE608" t="str">
        <f t="shared" si="273"/>
        <v>-0.0169716824641697-0.0145853439029011i</v>
      </c>
      <c r="AF608" t="str">
        <f t="shared" si="274"/>
        <v>-11.1451780750372-3.83524466825428i</v>
      </c>
      <c r="AG608" t="str">
        <f t="shared" si="275"/>
        <v>1.02299898466159-0.0295652604424777i</v>
      </c>
      <c r="AH608" t="str">
        <f t="shared" si="276"/>
        <v>0.123684633116676+0.226103428863954i</v>
      </c>
      <c r="AI608">
        <f t="shared" si="277"/>
        <v>-11.776968851138246</v>
      </c>
      <c r="AJ608">
        <f t="shared" si="278"/>
        <v>61.320159174992099</v>
      </c>
      <c r="AK608"/>
      <c r="AL608"/>
      <c r="AM608"/>
      <c r="AN608"/>
    </row>
    <row r="609" spans="1:40" x14ac:dyDescent="0.25">
      <c r="A609"/>
      <c r="B609">
        <f t="shared" si="279"/>
        <v>47500</v>
      </c>
      <c r="C609" s="237" t="str">
        <f t="shared" si="247"/>
        <v>-0.0000338731301854905+0.0515583470297689i</v>
      </c>
      <c r="D609" s="208" t="str">
        <f t="shared" si="248"/>
        <v>-5.95726565100404+0.395280660561562i</v>
      </c>
      <c r="E609" t="str">
        <f t="shared" si="249"/>
        <v>2870</v>
      </c>
      <c r="F609" t="str">
        <f t="shared" si="250"/>
        <v>0.777000777000777</v>
      </c>
      <c r="G609" t="str">
        <f t="shared" si="245"/>
        <v>0.777000777000777</v>
      </c>
      <c r="H609" t="str">
        <f t="shared" si="251"/>
        <v>5.19680502057572+4.23072876087815i</v>
      </c>
      <c r="I609" t="str">
        <f t="shared" si="252"/>
        <v>186.532063806894i</v>
      </c>
      <c r="J609" t="str">
        <f t="shared" si="246"/>
        <v>-46.0974437768609+40.8072465349066i</v>
      </c>
      <c r="K609" t="str">
        <f t="shared" si="253"/>
        <v>2.00829731469506-2.26865031121826i</v>
      </c>
      <c r="L609" t="str">
        <f t="shared" si="254"/>
        <v>0.127729410862772-0.124970197712663i</v>
      </c>
      <c r="M609" t="str">
        <f t="shared" si="255"/>
        <v>2.13602672555783-2.39362050893092i</v>
      </c>
      <c r="N609" t="str">
        <f t="shared" si="256"/>
        <v>-0.486673312459656i</v>
      </c>
      <c r="O609" t="str">
        <f t="shared" si="257"/>
        <v>0.883893598682517-0.467688043687317i</v>
      </c>
      <c r="P609" t="str">
        <f t="shared" si="258"/>
        <v>0.116106401317483+0.467688043687317i</v>
      </c>
      <c r="Q609" t="str">
        <f t="shared" si="259"/>
        <v>-0.116106401317483+0.018985268772339i</v>
      </c>
      <c r="R609" t="str">
        <f t="shared" si="260"/>
        <v>-0.332451970046922-4.08245995323238i</v>
      </c>
      <c r="S609" t="str">
        <f t="shared" si="261"/>
        <v>0.0502903375956432i</v>
      </c>
      <c r="T609" t="str">
        <f t="shared" si="262"/>
        <v>0.20530828926875-0.0167191218079964i</v>
      </c>
      <c r="U609" t="str">
        <f t="shared" si="263"/>
        <v>0.0000333333333333333-0.00237633360346242i</v>
      </c>
      <c r="V609" t="str">
        <f t="shared" si="264"/>
        <v>6.66666666666667E-06-0.0237633360346242i</v>
      </c>
      <c r="W609" t="str">
        <f t="shared" si="265"/>
        <v>0.0000276032541573908-0.00216033701417217i</v>
      </c>
      <c r="X609" t="str">
        <f t="shared" si="266"/>
        <v>0.000105167093584421-0.00215555873416327i</v>
      </c>
      <c r="Y609" t="str">
        <f t="shared" si="267"/>
        <v>0.009+0.29845130209103i</v>
      </c>
      <c r="Z609" t="str">
        <f t="shared" si="268"/>
        <v>-0.0870871648834712-0.00693546349232752i</v>
      </c>
      <c r="AA609" t="str">
        <f t="shared" si="269"/>
        <v>1.24339299561951-40.4618661179091i</v>
      </c>
      <c r="AB609" t="str">
        <f t="shared" si="270"/>
        <v>0.968322690000074-0.0788546096274067i</v>
      </c>
      <c r="AC609" t="str">
        <f t="shared" si="271"/>
        <v>2.87961513397631-2.4862326036449i</v>
      </c>
      <c r="AD609" t="str">
        <f t="shared" si="272"/>
        <v>0.206200309240149+0.150647674048056i</v>
      </c>
      <c r="AE609" t="str">
        <f t="shared" si="273"/>
        <v>-0.0169125888862553-0.0145495735459762i</v>
      </c>
      <c r="AF609" t="str">
        <f t="shared" si="274"/>
        <v>-11.1540706715798-3.83544810031659i</v>
      </c>
      <c r="AG609" t="str">
        <f t="shared" si="275"/>
        <v>1.02299378401941-0.0295244848564877i</v>
      </c>
      <c r="AH609" t="str">
        <f t="shared" si="276"/>
        <v>0.123342984425956+0.225608376286917i</v>
      </c>
      <c r="AI609">
        <f t="shared" si="277"/>
        <v>-11.797155577376163</v>
      </c>
      <c r="AJ609">
        <f t="shared" si="278"/>
        <v>61.334008378138719</v>
      </c>
      <c r="AK609"/>
      <c r="AL609"/>
      <c r="AM609"/>
      <c r="AN609"/>
    </row>
    <row r="610" spans="1:40" x14ac:dyDescent="0.25">
      <c r="A610"/>
      <c r="B610">
        <f t="shared" si="279"/>
        <v>47600</v>
      </c>
      <c r="C610" s="237" t="str">
        <f t="shared" si="247"/>
        <v>-0.0000337309556702705+0.0514500312678749i</v>
      </c>
      <c r="D610" s="208" t="str">
        <f t="shared" si="248"/>
        <v>-5.95726456099943+0.394450239720374i</v>
      </c>
      <c r="E610" t="str">
        <f t="shared" si="249"/>
        <v>2870</v>
      </c>
      <c r="F610" t="str">
        <f t="shared" si="250"/>
        <v>0.777000777000777</v>
      </c>
      <c r="G610" t="str">
        <f t="shared" si="245"/>
        <v>0.777000777000777</v>
      </c>
      <c r="H610" t="str">
        <f t="shared" si="251"/>
        <v>5.20567733268878+4.23008105889267i</v>
      </c>
      <c r="I610" t="str">
        <f t="shared" si="252"/>
        <v>186.924762888593i</v>
      </c>
      <c r="J610" t="str">
        <f t="shared" si="246"/>
        <v>-46.2959575454228+40.8931565276116i</v>
      </c>
      <c r="K610" t="str">
        <f t="shared" si="253"/>
        <v>2.00335774986639-2.26804123749859i</v>
      </c>
      <c r="L610" t="str">
        <f t="shared" si="254"/>
        <v>0.127466643245561-0.124975660314715i</v>
      </c>
      <c r="M610" t="str">
        <f t="shared" si="255"/>
        <v>2.13082439311195-2.3930168978133i</v>
      </c>
      <c r="N610" t="str">
        <f t="shared" si="256"/>
        <v>-0.487697887854308i</v>
      </c>
      <c r="O610" t="str">
        <f t="shared" si="257"/>
        <v>0.883413953168713-0.468593413682723i</v>
      </c>
      <c r="P610" t="str">
        <f t="shared" si="258"/>
        <v>0.116586046831287+0.468593413682723i</v>
      </c>
      <c r="Q610" t="str">
        <f t="shared" si="259"/>
        <v>-0.116586046831287+0.019104474171585i</v>
      </c>
      <c r="R610" t="str">
        <f t="shared" si="260"/>
        <v>-0.332448237558716-4.07376933483173i</v>
      </c>
      <c r="S610" t="str">
        <f t="shared" si="261"/>
        <v>0.0503962119905813i</v>
      </c>
      <c r="T610" t="str">
        <f t="shared" si="262"/>
        <v>0.205302542998909-0.0167541318559042i</v>
      </c>
      <c r="U610" t="str">
        <f t="shared" si="263"/>
        <v>0.0000333333333333334-0.00237134130597615i</v>
      </c>
      <c r="V610" t="str">
        <f t="shared" si="264"/>
        <v>6.66666666666667E-06-0.0237134130597615i</v>
      </c>
      <c r="W610" t="str">
        <f t="shared" si="265"/>
        <v>0.0000276032539397826-0.00215579863293958i</v>
      </c>
      <c r="X610" t="str">
        <f t="shared" si="266"/>
        <v>0.000104841913516054-0.00215104206936777i</v>
      </c>
      <c r="Y610" t="str">
        <f t="shared" si="267"/>
        <v>0.009+0.299079620621748i</v>
      </c>
      <c r="Z610" t="str">
        <f t="shared" si="268"/>
        <v>-0.0867202348946774-0.00689619369612293i</v>
      </c>
      <c r="AA610" t="str">
        <f t="shared" si="269"/>
        <v>1.23805946862109-40.375795831804i</v>
      </c>
      <c r="AB610" t="str">
        <f t="shared" si="270"/>
        <v>0.968295588106187-0.0790197321555222i</v>
      </c>
      <c r="AC610" t="str">
        <f t="shared" si="271"/>
        <v>2.8741723045705-2.48552487723033i</v>
      </c>
      <c r="AD610" t="str">
        <f t="shared" si="272"/>
        <v>0.206351943004919+0.150955861260675i</v>
      </c>
      <c r="AE610" t="str">
        <f t="shared" si="273"/>
        <v>-0.016853868109541-0.0145139707157873i</v>
      </c>
      <c r="AF610" t="str">
        <f t="shared" si="274"/>
        <v>-11.1629418936882-3.8356308191723i</v>
      </c>
      <c r="AG610" t="str">
        <f t="shared" si="275"/>
        <v>1.02298858921903-0.0294839283445238i</v>
      </c>
      <c r="AH610" t="str">
        <f t="shared" si="276"/>
        <v>0.123003553379931+0.225115370856707i</v>
      </c>
      <c r="AI610">
        <f t="shared" si="277"/>
        <v>-11.817291985661063</v>
      </c>
      <c r="AJ610">
        <f t="shared" si="278"/>
        <v>61.34770675669148</v>
      </c>
      <c r="AK610"/>
      <c r="AL610"/>
      <c r="AM610"/>
      <c r="AN610"/>
    </row>
    <row r="611" spans="1:40" x14ac:dyDescent="0.25">
      <c r="A611"/>
      <c r="B611">
        <f t="shared" si="279"/>
        <v>47700</v>
      </c>
      <c r="C611" s="237" t="str">
        <f t="shared" si="247"/>
        <v>-0.0000335896743962577+0.0513421696595343i</v>
      </c>
      <c r="D611" s="208" t="str">
        <f t="shared" si="248"/>
        <v>-5.957263477843+0.393623300723096i</v>
      </c>
      <c r="E611" t="str">
        <f t="shared" si="249"/>
        <v>2870</v>
      </c>
      <c r="F611" t="str">
        <f t="shared" si="250"/>
        <v>0.777000777000777</v>
      </c>
      <c r="G611" t="str">
        <f t="shared" si="245"/>
        <v>0.777000777000777</v>
      </c>
      <c r="H611" t="str">
        <f t="shared" si="251"/>
        <v>5.21452828182464+4.22941627283534i</v>
      </c>
      <c r="I611" t="str">
        <f t="shared" si="252"/>
        <v>187.317461970291i</v>
      </c>
      <c r="J611" t="str">
        <f t="shared" si="246"/>
        <v>-46.494888798251+40.9790665203167i</v>
      </c>
      <c r="K611" t="str">
        <f t="shared" si="253"/>
        <v>1.99843209369032-2.26742300049517i</v>
      </c>
      <c r="L611" t="str">
        <f t="shared" si="254"/>
        <v>0.12720440533882-0.124980560876891i</v>
      </c>
      <c r="M611" t="str">
        <f t="shared" si="255"/>
        <v>2.12563649902914-2.39240356137206i</v>
      </c>
      <c r="N611" t="str">
        <f t="shared" si="256"/>
        <v>-0.48872246324896i</v>
      </c>
      <c r="O611" t="str">
        <f t="shared" si="257"/>
        <v>0.882933380287006-0.469498291770015i</v>
      </c>
      <c r="P611" t="str">
        <f t="shared" si="258"/>
        <v>0.117066619712994+0.469498291770015i</v>
      </c>
      <c r="Q611" t="str">
        <f t="shared" si="259"/>
        <v>-0.117066619712994+0.019224171478945i</v>
      </c>
      <c r="R611" t="str">
        <f t="shared" si="260"/>
        <v>-0.332444497072316-4.06511491453052i</v>
      </c>
      <c r="S611" t="str">
        <f t="shared" si="261"/>
        <v>0.0505020863855196i</v>
      </c>
      <c r="T611" t="str">
        <f t="shared" si="262"/>
        <v>0.205296784580684-0.0167891407095367i</v>
      </c>
      <c r="U611" t="str">
        <f t="shared" si="263"/>
        <v>0.0000333333333333333-0.00236636994055482i</v>
      </c>
      <c r="V611" t="str">
        <f t="shared" si="264"/>
        <v>6.66666666666667E-06-0.0236636994055482i</v>
      </c>
      <c r="W611" t="str">
        <f t="shared" si="265"/>
        <v>0.0000276032537217167-0.00215127928085694i</v>
      </c>
      <c r="X611" t="str">
        <f t="shared" si="266"/>
        <v>0.000104518772961271-0.00214654426957643i</v>
      </c>
      <c r="Y611" t="str">
        <f t="shared" si="267"/>
        <v>0.009+0.299707939152466i</v>
      </c>
      <c r="Z611" t="str">
        <f t="shared" si="268"/>
        <v>-0.0863556219077529-0.00685724590432232i</v>
      </c>
      <c r="AA611" t="str">
        <f t="shared" si="269"/>
        <v>1.23276041687833-40.2900931230019i</v>
      </c>
      <c r="AB611" t="str">
        <f t="shared" si="270"/>
        <v>0.968268428915267-0.0791848490509187i</v>
      </c>
      <c r="AC611" t="str">
        <f t="shared" si="271"/>
        <v>2.86874459848377-2.48480704301376i</v>
      </c>
      <c r="AD611" t="str">
        <f t="shared" si="272"/>
        <v>0.206503875531462+0.151263878809095i</v>
      </c>
      <c r="AE611" t="str">
        <f t="shared" si="273"/>
        <v>-0.0167955169844451-0.0144785341814532i</v>
      </c>
      <c r="AF611" t="str">
        <f t="shared" si="274"/>
        <v>-11.1717917596676-3.83579297211224i</v>
      </c>
      <c r="AG611" t="str">
        <f t="shared" si="275"/>
        <v>1.02298340015273-0.0294435894763091i</v>
      </c>
      <c r="AH611" t="str">
        <f t="shared" si="276"/>
        <v>0.122666320852221+0.224624399214871i</v>
      </c>
      <c r="AI611">
        <f t="shared" si="277"/>
        <v>-11.837378345223527</v>
      </c>
      <c r="AJ611">
        <f t="shared" si="278"/>
        <v>61.361255121878997</v>
      </c>
      <c r="AK611"/>
      <c r="AL611"/>
      <c r="AM611"/>
      <c r="AN611"/>
    </row>
    <row r="612" spans="1:40" x14ac:dyDescent="0.25">
      <c r="A612"/>
      <c r="B612">
        <f t="shared" si="279"/>
        <v>47800</v>
      </c>
      <c r="C612" s="237" t="str">
        <f t="shared" si="247"/>
        <v>-0.0000334492788964601+0.0512347593544161i</v>
      </c>
      <c r="D612" s="208" t="str">
        <f t="shared" si="248"/>
        <v>-5.9572624014775+0.39279982171719i</v>
      </c>
      <c r="E612" t="str">
        <f t="shared" si="249"/>
        <v>2870</v>
      </c>
      <c r="F612" t="str">
        <f t="shared" si="250"/>
        <v>0.777000777000777</v>
      </c>
      <c r="G612" t="str">
        <f t="shared" si="245"/>
        <v>0.777000777000777</v>
      </c>
      <c r="H612" t="str">
        <f t="shared" si="251"/>
        <v>5.22335788678584+4.22873452731866i</v>
      </c>
      <c r="I612" t="str">
        <f t="shared" si="252"/>
        <v>187.71016105199i</v>
      </c>
      <c r="J612" t="str">
        <f t="shared" si="246"/>
        <v>-46.6942375353453+41.0649765130217i</v>
      </c>
      <c r="K612" t="str">
        <f t="shared" si="253"/>
        <v>1.99352032013897-2.26679568002649i</v>
      </c>
      <c r="L612" t="str">
        <f t="shared" si="254"/>
        <v>0.126942697269621-0.124984902797572i</v>
      </c>
      <c r="M612" t="str">
        <f t="shared" si="255"/>
        <v>2.12046301740859-2.39178058282406i</v>
      </c>
      <c r="N612" t="str">
        <f t="shared" si="256"/>
        <v>-0.489747038643612i</v>
      </c>
      <c r="O612" t="str">
        <f t="shared" si="257"/>
        <v>0.882451880541879-0.470402676999293i</v>
      </c>
      <c r="P612" t="str">
        <f t="shared" si="258"/>
        <v>0.117548119458121+0.470402676999293i</v>
      </c>
      <c r="Q612" t="str">
        <f t="shared" si="259"/>
        <v>-0.117548119458121+0.019344361644319i</v>
      </c>
      <c r="R612" t="str">
        <f t="shared" si="260"/>
        <v>-0.332440748586785-4.0564964651361i</v>
      </c>
      <c r="S612" t="str">
        <f t="shared" si="261"/>
        <v>0.0506079607804579i</v>
      </c>
      <c r="T612" t="str">
        <f t="shared" si="262"/>
        <v>0.205291014013674-0.0168241483663061i</v>
      </c>
      <c r="U612" t="str">
        <f t="shared" si="263"/>
        <v>0.0000333333333333334-0.00236141937582562i</v>
      </c>
      <c r="V612" t="str">
        <f t="shared" si="264"/>
        <v>6.66666666666667E-06-0.0236141937582562i</v>
      </c>
      <c r="W612" t="str">
        <f t="shared" si="265"/>
        <v>0.0000276032535031932-0.00214677883849442i</v>
      </c>
      <c r="X612" t="str">
        <f t="shared" si="266"/>
        <v>0.000104197654907253-0.00214206521699807i</v>
      </c>
      <c r="Y612" t="str">
        <f t="shared" si="267"/>
        <v>0.009+0.300336257683184i</v>
      </c>
      <c r="Z612" t="str">
        <f t="shared" si="268"/>
        <v>-0.0859933064330015-0.00681861675720815i</v>
      </c>
      <c r="AA612" t="str">
        <f t="shared" si="269"/>
        <v>1.22749554202451-40.2047556285804i</v>
      </c>
      <c r="AB612" t="str">
        <f t="shared" si="270"/>
        <v>0.968241212425422-0.0793499603013913i</v>
      </c>
      <c r="AC612" t="str">
        <f t="shared" si="271"/>
        <v>2.86333198858223-2.48407918762109i</v>
      </c>
      <c r="AD612" t="str">
        <f t="shared" si="272"/>
        <v>0.206656106697859+0.151571726601098i</v>
      </c>
      <c r="AE612" t="str">
        <f t="shared" si="273"/>
        <v>-0.0167375323945988-0.0144432627242967i</v>
      </c>
      <c r="AF612" t="str">
        <f t="shared" si="274"/>
        <v>-11.1806202882633-3.83593470560147i</v>
      </c>
      <c r="AG612" t="str">
        <f t="shared" si="275"/>
        <v>1.02297821671401-0.0294034668338741i</v>
      </c>
      <c r="AH612" t="str">
        <f t="shared" si="276"/>
        <v>0.122331267919969+0.224135448121365i</v>
      </c>
      <c r="AI612">
        <f t="shared" si="277"/>
        <v>-11.857414923201999</v>
      </c>
      <c r="AJ612">
        <f t="shared" si="278"/>
        <v>61.374654279703805</v>
      </c>
      <c r="AK612"/>
      <c r="AL612"/>
      <c r="AM612"/>
      <c r="AN612"/>
    </row>
    <row r="613" spans="1:40" x14ac:dyDescent="0.25">
      <c r="A613"/>
      <c r="B613">
        <f t="shared" si="279"/>
        <v>47900</v>
      </c>
      <c r="C613" s="237" t="str">
        <f t="shared" si="247"/>
        <v>-0.0000333097617817475+0.0511277975259913i</v>
      </c>
      <c r="D613" s="208" t="str">
        <f t="shared" si="248"/>
        <v>-5.95726133184629+0.3919797810326i</v>
      </c>
      <c r="E613" t="str">
        <f t="shared" si="249"/>
        <v>2870</v>
      </c>
      <c r="F613" t="str">
        <f t="shared" si="250"/>
        <v>0.777000777000777</v>
      </c>
      <c r="G613" t="str">
        <f t="shared" si="245"/>
        <v>0.777000777000777</v>
      </c>
      <c r="H613" t="str">
        <f t="shared" si="251"/>
        <v>5.23216616680905+4.22803594631504i</v>
      </c>
      <c r="I613" t="str">
        <f t="shared" si="252"/>
        <v>188.102860133689i</v>
      </c>
      <c r="J613" t="str">
        <f t="shared" si="246"/>
        <v>-46.8940037567058+41.1508865057269i</v>
      </c>
      <c r="K613" t="str">
        <f t="shared" si="253"/>
        <v>1.98862240300861-2.26615935538538i</v>
      </c>
      <c r="L613" t="str">
        <f t="shared" si="254"/>
        <v>0.126681519150328-0.124988689461675i</v>
      </c>
      <c r="M613" t="str">
        <f t="shared" si="255"/>
        <v>2.11530392215894-2.39114804484705i</v>
      </c>
      <c r="N613" t="str">
        <f t="shared" si="256"/>
        <v>-0.490771614038264i</v>
      </c>
      <c r="O613" t="str">
        <f t="shared" si="257"/>
        <v>0.881969454438789-0.471306568421176i</v>
      </c>
      <c r="P613" t="str">
        <f t="shared" si="258"/>
        <v>0.118030545561211+0.471306568421176i</v>
      </c>
      <c r="Q613" t="str">
        <f t="shared" si="259"/>
        <v>-0.118030545561211+0.019465045617088i</v>
      </c>
      <c r="R613" t="str">
        <f t="shared" si="260"/>
        <v>-0.332436992101226-4.04791376135305i</v>
      </c>
      <c r="S613" t="str">
        <f t="shared" si="261"/>
        <v>0.050713835175396i</v>
      </c>
      <c r="T613" t="str">
        <f t="shared" si="262"/>
        <v>0.205285231297476-0.016859154823626i</v>
      </c>
      <c r="U613" t="str">
        <f t="shared" si="263"/>
        <v>0.0000333333333333333-0.00235648948151284i</v>
      </c>
      <c r="V613" t="str">
        <f t="shared" si="264"/>
        <v>6.66666666666667E-06-0.0235648948151283i</v>
      </c>
      <c r="W613" t="str">
        <f t="shared" si="265"/>
        <v>0.000027603253284212-0.00214229718741955i</v>
      </c>
      <c r="X613" t="str">
        <f t="shared" si="266"/>
        <v>0.000103878542518129-0.00213760479481884i</v>
      </c>
      <c r="Y613" t="str">
        <f t="shared" si="267"/>
        <v>0.009+0.300964576213902i</v>
      </c>
      <c r="Z613" t="str">
        <f t="shared" si="268"/>
        <v>-0.0856332691854487-0.00678030293737818i</v>
      </c>
      <c r="AA613" t="str">
        <f t="shared" si="269"/>
        <v>1.22226454893259-40.1197810059326i</v>
      </c>
      <c r="AB613" t="str">
        <f t="shared" si="270"/>
        <v>0.968213938634752-0.0795150658947412i</v>
      </c>
      <c r="AC613" t="str">
        <f t="shared" si="271"/>
        <v>2.85793444753295-2.48334139711802i</v>
      </c>
      <c r="AD613" t="str">
        <f t="shared" si="272"/>
        <v>0.206808636382015+0.151879404543004i</v>
      </c>
      <c r="AE613" t="str">
        <f t="shared" si="273"/>
        <v>-0.0166799112564265-0.0144081551376929i</v>
      </c>
      <c r="AF613" t="str">
        <f t="shared" si="274"/>
        <v>-11.1894274986553-3.83605616528244i</v>
      </c>
      <c r="AG613" t="str">
        <f t="shared" si="275"/>
        <v>1.02297303879755-0.0293635590114238i</v>
      </c>
      <c r="AH613" t="str">
        <f t="shared" si="276"/>
        <v>0.121998375861267+0.223648504453253i</v>
      </c>
      <c r="AI613">
        <f t="shared" si="277"/>
        <v>-11.877401984662558</v>
      </c>
      <c r="AJ613">
        <f t="shared" si="278"/>
        <v>61.38790503098015</v>
      </c>
      <c r="AK613"/>
      <c r="AL613"/>
      <c r="AM613"/>
      <c r="AN613"/>
    </row>
    <row r="614" spans="1:40" x14ac:dyDescent="0.25">
      <c r="A614"/>
      <c r="B614">
        <f t="shared" si="279"/>
        <v>48000</v>
      </c>
      <c r="C614" s="237" t="str">
        <f t="shared" si="247"/>
        <v>-0.0000331711157398792+0.051021281371285i</v>
      </c>
      <c r="D614" s="208" t="str">
        <f t="shared" si="248"/>
        <v>-5.9572602688933+0.391163157179852i</v>
      </c>
      <c r="E614" t="str">
        <f t="shared" si="249"/>
        <v>2870</v>
      </c>
      <c r="F614" t="str">
        <f t="shared" si="250"/>
        <v>0.777000777000777</v>
      </c>
      <c r="G614" t="str">
        <f t="shared" si="245"/>
        <v>0.777000777000777</v>
      </c>
      <c r="H614" t="str">
        <f t="shared" si="251"/>
        <v>5.24095314155893+4.22732065315816i</v>
      </c>
      <c r="I614" t="str">
        <f t="shared" si="252"/>
        <v>188.495559215388i</v>
      </c>
      <c r="J614" t="str">
        <f t="shared" si="246"/>
        <v>-47.0941874623324+41.2367964984319i</v>
      </c>
      <c r="K614" t="str">
        <f t="shared" si="253"/>
        <v>1.98373831592325-2.26551410534167i</v>
      </c>
      <c r="L614" t="str">
        <f t="shared" si="254"/>
        <v>0.126420871078735-0.124991924240639i</v>
      </c>
      <c r="M614" t="str">
        <f t="shared" si="255"/>
        <v>2.11015918700198-2.39050602958231i</v>
      </c>
      <c r="N614" t="str">
        <f t="shared" si="256"/>
        <v>-0.491796189432916i</v>
      </c>
      <c r="O614" t="str">
        <f t="shared" si="257"/>
        <v>0.881486102484166-0.472209965086797i</v>
      </c>
      <c r="P614" t="str">
        <f t="shared" si="258"/>
        <v>0.118513897515834+0.472209965086797i</v>
      </c>
      <c r="Q614" t="str">
        <f t="shared" si="259"/>
        <v>-0.118513897515834+0.019586224346119i</v>
      </c>
      <c r="R614" t="str">
        <f t="shared" si="260"/>
        <v>-0.332433227614588-4.03936657976337i</v>
      </c>
      <c r="S614" t="str">
        <f t="shared" si="261"/>
        <v>0.0508197095703342i</v>
      </c>
      <c r="T614" t="str">
        <f t="shared" si="262"/>
        <v>0.205279436431689-0.0168941600789022i</v>
      </c>
      <c r="U614" t="str">
        <f t="shared" si="263"/>
        <v>0.0000333333333333333-0.00235158012842635i</v>
      </c>
      <c r="V614" t="str">
        <f t="shared" si="264"/>
        <v>6.66666666666667E-06-0.0235158012842635i</v>
      </c>
      <c r="W614" t="str">
        <f t="shared" si="265"/>
        <v>0.0000276032530647732-0.00213783421018676i</v>
      </c>
      <c r="X614" t="str">
        <f t="shared" si="266"/>
        <v>0.000103561419132772-0.00213316288719208i</v>
      </c>
      <c r="Y614" t="str">
        <f t="shared" si="267"/>
        <v>0.009+0.30159289474462i</v>
      </c>
      <c r="Z614" t="str">
        <f t="shared" si="268"/>
        <v>-0.085275491082265-0.00674230116912224i</v>
      </c>
      <c r="AA614" t="str">
        <f t="shared" si="269"/>
        <v>1.21706714567287-40.0351669325479i</v>
      </c>
      <c r="AB614" t="str">
        <f t="shared" si="270"/>
        <v>0.968186607541365-0.0796801658187332i</v>
      </c>
      <c r="AC614" t="str">
        <f t="shared" si="271"/>
        <v>2.85255194780789-2.48259375701272i</v>
      </c>
      <c r="AD614" t="str">
        <f t="shared" si="272"/>
        <v>0.206961464461656+0.152186912539698i</v>
      </c>
      <c r="AE614" t="str">
        <f t="shared" si="273"/>
        <v>-0.0166226505187309-0.0143732102269195i</v>
      </c>
      <c r="AF614" t="str">
        <f t="shared" si="274"/>
        <v>-11.1982134104522-3.83615749597831i</v>
      </c>
      <c r="AG614" t="str">
        <f t="shared" si="275"/>
        <v>1.0229678662992-0.0293238646152061i</v>
      </c>
      <c r="AH614" t="str">
        <f t="shared" si="276"/>
        <v>0.121667626152597+0.223163555203383i</v>
      </c>
      <c r="AI614">
        <f t="shared" si="277"/>
        <v>-11.897339792620134</v>
      </c>
      <c r="AJ614">
        <f t="shared" si="278"/>
        <v>61.401008171371522</v>
      </c>
      <c r="AK614"/>
      <c r="AL614"/>
      <c r="AM614"/>
      <c r="AN614"/>
    </row>
    <row r="615" spans="1:40" x14ac:dyDescent="0.25">
      <c r="A615"/>
      <c r="B615">
        <f t="shared" si="279"/>
        <v>48100</v>
      </c>
      <c r="C615" s="237" t="str">
        <f t="shared" si="247"/>
        <v>-0.0000330333335345471+0.0509152081106327i</v>
      </c>
      <c r="D615" s="208" t="str">
        <f t="shared" si="248"/>
        <v>-5.95725921256306+0.390349928848184i</v>
      </c>
      <c r="E615" t="str">
        <f t="shared" si="249"/>
        <v>2870</v>
      </c>
      <c r="F615" t="str">
        <f t="shared" si="250"/>
        <v>0.777000777000777</v>
      </c>
      <c r="G615" t="str">
        <f t="shared" si="245"/>
        <v>0.777000777000777</v>
      </c>
      <c r="H615" t="str">
        <f t="shared" si="251"/>
        <v>5.24971883112276+4.22658877054432i</v>
      </c>
      <c r="I615" t="str">
        <f t="shared" si="252"/>
        <v>188.888258297086i</v>
      </c>
      <c r="J615" t="str">
        <f t="shared" si="246"/>
        <v>-47.2947886522252+41.322706491137i</v>
      </c>
      <c r="K615" t="str">
        <f t="shared" si="253"/>
        <v>1.97886803233817-2.26486000814473i</v>
      </c>
      <c r="L615" t="str">
        <f t="shared" si="254"/>
        <v>0.126160753138218-0.124994610492421i</v>
      </c>
      <c r="M615" t="str">
        <f t="shared" si="255"/>
        <v>2.10502878547639-2.38985461863715i</v>
      </c>
      <c r="N615" t="str">
        <f t="shared" si="256"/>
        <v>-0.492820764827568i</v>
      </c>
      <c r="O615" t="str">
        <f t="shared" si="257"/>
        <v>0.88100182518541-0.473112866047813i</v>
      </c>
      <c r="P615" t="str">
        <f t="shared" si="258"/>
        <v>0.11899817481459+0.473112866047813i</v>
      </c>
      <c r="Q615" t="str">
        <f t="shared" si="259"/>
        <v>-0.11899817481459+0.019707898779755i</v>
      </c>
      <c r="R615" t="str">
        <f t="shared" si="260"/>
        <v>-0.332429455125995-4.03085469880699i</v>
      </c>
      <c r="S615" t="str">
        <f t="shared" si="261"/>
        <v>0.0509255839652723i</v>
      </c>
      <c r="T615" t="str">
        <f t="shared" si="262"/>
        <v>0.205273629415908-0.0169291641295486i</v>
      </c>
      <c r="U615" t="str">
        <f t="shared" si="263"/>
        <v>0.0000333333333333333-0.00234669118845041i</v>
      </c>
      <c r="V615" t="str">
        <f t="shared" si="264"/>
        <v>6.66666666666667E-06-0.0234669118845041i</v>
      </c>
      <c r="W615" t="str">
        <f t="shared" si="265"/>
        <v>0.0000276032528448768-0.00213338979032718i</v>
      </c>
      <c r="X615" t="str">
        <f t="shared" si="266"/>
        <v>0.000103246268262629-0.00212873937922841i</v>
      </c>
      <c r="Y615" t="str">
        <f t="shared" si="267"/>
        <v>0.009+0.302221213275338i</v>
      </c>
      <c r="Z615" t="str">
        <f t="shared" si="268"/>
        <v>-0.0849199532402279-0.00670460821780966i</v>
      </c>
      <c r="AA615" t="str">
        <f t="shared" si="269"/>
        <v>1.21190304347132-39.9509111057964i</v>
      </c>
      <c r="AB615" t="str">
        <f t="shared" si="270"/>
        <v>0.968159219143352-0.07984526006117i</v>
      </c>
      <c r="AC615" t="str">
        <f t="shared" si="271"/>
        <v>2.84718446168763-2.48183635225849i</v>
      </c>
      <c r="AD615" t="str">
        <f t="shared" si="272"/>
        <v>0.207114590814339+0.152494250494626i</v>
      </c>
      <c r="AE615" t="str">
        <f t="shared" si="273"/>
        <v>-0.0165657471622876-0.0143384268090093i</v>
      </c>
      <c r="AF615" t="str">
        <f t="shared" si="274"/>
        <v>-11.2069780436858-3.83623884169614i</v>
      </c>
      <c r="AG615" t="str">
        <f t="shared" si="275"/>
        <v>1.02296269911597-0.0292843822633837i</v>
      </c>
      <c r="AH615" t="str">
        <f t="shared" si="276"/>
        <v>0.121339000466354+0.222680587479111i</v>
      </c>
      <c r="AI615">
        <f t="shared" si="277"/>
        <v>-11.917228608057775</v>
      </c>
      <c r="AJ615">
        <f t="shared" si="278"/>
        <v>61.413964491422554</v>
      </c>
      <c r="AK615"/>
      <c r="AL615"/>
      <c r="AM615"/>
      <c r="AN615"/>
    </row>
    <row r="616" spans="1:40" x14ac:dyDescent="0.25">
      <c r="A616"/>
      <c r="B616">
        <f t="shared" si="279"/>
        <v>48200</v>
      </c>
      <c r="C616" s="237" t="str">
        <f t="shared" si="247"/>
        <v>-0.0000328964080044296+0.0508095749874367i</v>
      </c>
      <c r="D616" s="208" t="str">
        <f t="shared" si="248"/>
        <v>-5.95725816280066+0.389540074903681i</v>
      </c>
      <c r="E616" t="str">
        <f t="shared" si="249"/>
        <v>2870</v>
      </c>
      <c r="F616" t="str">
        <f t="shared" si="250"/>
        <v>0.777000777000777</v>
      </c>
      <c r="G616" t="str">
        <f t="shared" si="245"/>
        <v>0.777000777000777</v>
      </c>
      <c r="H616" t="str">
        <f t="shared" si="251"/>
        <v>5.25846325600444+4.22584042053388i</v>
      </c>
      <c r="I616" t="str">
        <f t="shared" si="252"/>
        <v>189.280957378785i</v>
      </c>
      <c r="J616" t="str">
        <f t="shared" si="246"/>
        <v>-47.4958073263842+41.408616483842i</v>
      </c>
      <c r="K616" t="str">
        <f t="shared" si="253"/>
        <v>1.97401152554334-2.26419714152617i</v>
      </c>
      <c r="L616" t="str">
        <f t="shared" si="254"/>
        <v>0.125901165397876-0.124996751561493i</v>
      </c>
      <c r="M616" t="str">
        <f t="shared" si="255"/>
        <v>2.09991269094122-2.38919389308766i</v>
      </c>
      <c r="N616" t="str">
        <f t="shared" si="256"/>
        <v>-0.493845340222219i</v>
      </c>
      <c r="O616" t="str">
        <f t="shared" si="257"/>
        <v>0.880516623050894-0.474015270356398i</v>
      </c>
      <c r="P616" t="str">
        <f t="shared" si="258"/>
        <v>0.119483376949106+0.474015270356398i</v>
      </c>
      <c r="Q616" t="str">
        <f t="shared" si="259"/>
        <v>-0.119483376949106+0.019830069865821i</v>
      </c>
      <c r="R616" t="str">
        <f t="shared" si="260"/>
        <v>-0.332425674634472-4.0223778987625i</v>
      </c>
      <c r="S616" t="str">
        <f t="shared" si="261"/>
        <v>0.0510314583602106i</v>
      </c>
      <c r="T616" t="str">
        <f t="shared" si="262"/>
        <v>0.20526781024973-0.016964166972974i</v>
      </c>
      <c r="U616" t="str">
        <f t="shared" si="263"/>
        <v>0.0000333333333333333-0.00234182253453246i</v>
      </c>
      <c r="V616" t="str">
        <f t="shared" si="264"/>
        <v>6.66666666666667E-06-0.0234182253453246i</v>
      </c>
      <c r="W616" t="str">
        <f t="shared" si="265"/>
        <v>0.0000276032526245227-0.00212896381233851i</v>
      </c>
      <c r="X616" t="str">
        <f t="shared" si="266"/>
        <v>0.000102933073589587-0.00212433415698586i</v>
      </c>
      <c r="Y616" t="str">
        <f t="shared" si="267"/>
        <v>0.009+0.302849531806056i</v>
      </c>
      <c r="Z616" t="str">
        <f t="shared" si="268"/>
        <v>-0.0845666369732185-0.00666722088928686i</v>
      </c>
      <c r="AA616" t="str">
        <f t="shared" si="269"/>
        <v>1.20677195666848-39.8670112427157i</v>
      </c>
      <c r="AB616" t="str">
        <f t="shared" si="270"/>
        <v>0.968131773438811-0.0800103486098304i</v>
      </c>
      <c r="AC616" t="str">
        <f t="shared" si="271"/>
        <v>2.84183196126517-2.48106926725655i</v>
      </c>
      <c r="AD616" t="str">
        <f t="shared" si="272"/>
        <v>0.207268015317435+0.152801418309828i</v>
      </c>
      <c r="AE616" t="str">
        <f t="shared" si="273"/>
        <v>-0.0165091981994411-0.0143038037126056i</v>
      </c>
      <c r="AF616" t="str">
        <f t="shared" si="274"/>
        <v>-11.2157214188051-3.8363003456302i</v>
      </c>
      <c r="AG616" t="str">
        <f t="shared" si="275"/>
        <v>1.02295753714602-0.0292451105859035i</v>
      </c>
      <c r="AH616" t="str">
        <f t="shared" si="276"/>
        <v>0.121012480668345+0.222199588501026i</v>
      </c>
      <c r="AI616">
        <f t="shared" si="277"/>
        <v>-11.937068689947189</v>
      </c>
      <c r="AJ616">
        <f t="shared" si="278"/>
        <v>61.426774776600858</v>
      </c>
      <c r="AK616"/>
      <c r="AL616"/>
      <c r="AM616"/>
      <c r="AN616"/>
    </row>
    <row r="617" spans="1:40" x14ac:dyDescent="0.25">
      <c r="A617"/>
      <c r="B617">
        <f t="shared" si="279"/>
        <v>48300</v>
      </c>
      <c r="C617" s="237" t="str">
        <f t="shared" si="247"/>
        <v>-0.0000327603320622621+0.0507043792679285i</v>
      </c>
      <c r="D617" s="208" t="str">
        <f t="shared" si="248"/>
        <v>-5.95725711955177+0.388733574387452i</v>
      </c>
      <c r="E617" t="str">
        <f t="shared" si="249"/>
        <v>2870</v>
      </c>
      <c r="F617" t="str">
        <f t="shared" si="250"/>
        <v>0.777000777000777</v>
      </c>
      <c r="G617" t="str">
        <f t="shared" si="245"/>
        <v>0.777000777000777</v>
      </c>
      <c r="H617" t="str">
        <f t="shared" si="251"/>
        <v>5.26718643711918+4.22507572455268i</v>
      </c>
      <c r="I617" t="str">
        <f t="shared" si="252"/>
        <v>189.673656460484i</v>
      </c>
      <c r="J617" t="str">
        <f t="shared" si="246"/>
        <v>-47.6972434848093+41.4945264765472i</v>
      </c>
      <c r="K617" t="str">
        <f t="shared" si="253"/>
        <v>1.96916876866683-2.26352558270234i</v>
      </c>
      <c r="L617" t="str">
        <f t="shared" si="254"/>
        <v>0.125642107912674-0.124998350778834i</v>
      </c>
      <c r="M617" t="str">
        <f t="shared" si="255"/>
        <v>2.0948108765795-2.38852393348117i</v>
      </c>
      <c r="N617" t="str">
        <f t="shared" si="256"/>
        <v>-0.494869915616871i</v>
      </c>
      <c r="O617" t="str">
        <f t="shared" si="257"/>
        <v>0.88003049658996-0.474917177065252i</v>
      </c>
      <c r="P617" t="str">
        <f t="shared" si="258"/>
        <v>0.11996950341004+0.474917177065252i</v>
      </c>
      <c r="Q617" t="str">
        <f t="shared" si="259"/>
        <v>-0.11996950341004+0.019952738551619i</v>
      </c>
      <c r="R617" t="str">
        <f t="shared" si="260"/>
        <v>-0.332421886139109-4.0139359617281i</v>
      </c>
      <c r="S617" t="str">
        <f t="shared" si="261"/>
        <v>0.0511373327551487i</v>
      </c>
      <c r="T617" t="str">
        <f t="shared" si="262"/>
        <v>0.205261978932748-0.0169991686065898i</v>
      </c>
      <c r="U617" t="str">
        <f t="shared" si="263"/>
        <v>0.0000333333333333334-0.00233697404067215i</v>
      </c>
      <c r="V617" t="str">
        <f t="shared" si="264"/>
        <v>6.66666666666667E-06-0.0233697404067215i</v>
      </c>
      <c r="W617" t="str">
        <f t="shared" si="265"/>
        <v>0.0000276032524037112-0.00212455616167497i</v>
      </c>
      <c r="X617" t="str">
        <f t="shared" si="266"/>
        <v>0.000102621818963851-0.00211994710746011i</v>
      </c>
      <c r="Y617" t="str">
        <f t="shared" si="267"/>
        <v>0.009+0.303477850336774i</v>
      </c>
      <c r="Z617" t="str">
        <f t="shared" si="268"/>
        <v>-0.0842155237897532-0.00663013602928445i</v>
      </c>
      <c r="AA617" t="str">
        <f t="shared" si="269"/>
        <v>1.20167360267903-39.7834650797994i</v>
      </c>
      <c r="AB617" t="str">
        <f t="shared" si="270"/>
        <v>0.968104270425823-0.0801754314525056i</v>
      </c>
      <c r="AC617" t="str">
        <f t="shared" si="271"/>
        <v>2.83649441844959-2.48029258585857i</v>
      </c>
      <c r="AD617" t="str">
        <f t="shared" si="272"/>
        <v>0.207421737848141+0.153108415885944i</v>
      </c>
      <c r="AE617" t="str">
        <f t="shared" si="273"/>
        <v>-0.01645300067371-0.0142693397778179i</v>
      </c>
      <c r="AF617" t="str">
        <f t="shared" si="274"/>
        <v>-11.2244435566709-3.83634215016523i</v>
      </c>
      <c r="AG617" t="str">
        <f t="shared" si="275"/>
        <v>1.02295238028861-0.0292060482243719i</v>
      </c>
      <c r="AH617" t="str">
        <f t="shared" si="276"/>
        <v>0.120688048815376+0.221720545601686i</v>
      </c>
      <c r="AI617">
        <f t="shared" si="277"/>
        <v>-11.956860295268406</v>
      </c>
      <c r="AJ617">
        <f t="shared" si="278"/>
        <v>61.439439807327744</v>
      </c>
      <c r="AK617"/>
      <c r="AL617"/>
      <c r="AM617"/>
      <c r="AN617"/>
    </row>
    <row r="618" spans="1:40" x14ac:dyDescent="0.25">
      <c r="A618"/>
      <c r="B618">
        <f t="shared" si="279"/>
        <v>48400</v>
      </c>
      <c r="C618" s="237" t="str">
        <f t="shared" si="247"/>
        <v>-0.0000326250986939204+0.050599618240933i</v>
      </c>
      <c r="D618" s="208" t="str">
        <f t="shared" si="248"/>
        <v>-5.95725608276261+0.38793040651382i</v>
      </c>
      <c r="E618" t="str">
        <f t="shared" si="249"/>
        <v>2870</v>
      </c>
      <c r="F618" t="str">
        <f t="shared" si="250"/>
        <v>0.777000777000777</v>
      </c>
      <c r="G618" t="str">
        <f t="shared" si="245"/>
        <v>0.777000777000777</v>
      </c>
      <c r="H618" t="str">
        <f t="shared" si="251"/>
        <v>5.27588839578761+4.22429480339351i</v>
      </c>
      <c r="I618" t="str">
        <f t="shared" si="252"/>
        <v>190.066355542182i</v>
      </c>
      <c r="J618" t="str">
        <f t="shared" si="246"/>
        <v>-47.8990971275006+41.5804364692522i</v>
      </c>
      <c r="K618" t="str">
        <f t="shared" si="253"/>
        <v>1.96433973467818-2.26284540837699i</v>
      </c>
      <c r="L618" t="str">
        <f t="shared" si="254"/>
        <v>0.125383580723587-0.124999411461928i</v>
      </c>
      <c r="M618" t="str">
        <f t="shared" si="255"/>
        <v>2.08972331540177-2.38784481983892i</v>
      </c>
      <c r="N618" t="str">
        <f t="shared" si="256"/>
        <v>-0.495894491011523i</v>
      </c>
      <c r="O618" t="str">
        <f t="shared" si="257"/>
        <v>0.879543446312923-0.475818585227591i</v>
      </c>
      <c r="P618" t="str">
        <f t="shared" si="258"/>
        <v>0.120456553687077+0.475818585227591i</v>
      </c>
      <c r="Q618" t="str">
        <f t="shared" si="259"/>
        <v>-0.120456553687077+0.020075905783932i</v>
      </c>
      <c r="R618" t="str">
        <f t="shared" si="260"/>
        <v>-0.332418089638867-4.00552867160286i</v>
      </c>
      <c r="S618" t="str">
        <f t="shared" si="261"/>
        <v>0.051243207150087i</v>
      </c>
      <c r="T618" t="str">
        <f t="shared" si="262"/>
        <v>0.205256135464558-0.0170341690278006i</v>
      </c>
      <c r="U618" t="str">
        <f t="shared" si="263"/>
        <v>0.0000333333333333333-0.00233214558191043i</v>
      </c>
      <c r="V618" t="str">
        <f t="shared" si="264"/>
        <v>6.66666666666667E-06-0.0233214558191043i</v>
      </c>
      <c r="W618" t="str">
        <f t="shared" si="265"/>
        <v>0.0000276032521824417-0.00212016672473742i</v>
      </c>
      <c r="X618" t="str">
        <f t="shared" si="266"/>
        <v>0.000102312488401879-0.00211557811857486i</v>
      </c>
      <c r="Y618" t="str">
        <f t="shared" si="267"/>
        <v>0.009+0.304106168867492i</v>
      </c>
      <c r="Z618" t="str">
        <f t="shared" si="268"/>
        <v>-0.0838665953905543-0.00659335052283539i</v>
      </c>
      <c r="AA618" t="str">
        <f t="shared" si="269"/>
        <v>1.19660770195199-39.7002703727907i</v>
      </c>
      <c r="AB618" t="str">
        <f t="shared" si="270"/>
        <v>0.968076710102483-0.0803405085769543i</v>
      </c>
      <c r="AC618" t="str">
        <f t="shared" si="271"/>
        <v>2.83117180496989-2.47950639136942i</v>
      </c>
      <c r="AD618" t="str">
        <f t="shared" si="272"/>
        <v>0.207575758283472+0.153415243122234i</v>
      </c>
      <c r="AE618" t="str">
        <f t="shared" si="273"/>
        <v>-0.0163971516593965-0.0142350338560822i</v>
      </c>
      <c r="AF618" t="str">
        <f t="shared" si="274"/>
        <v>-11.2331444785502-3.83636439687969i</v>
      </c>
      <c r="AG618" t="str">
        <f t="shared" si="275"/>
        <v>1.02294722844415-0.0291671938319298i</v>
      </c>
      <c r="AH618" t="str">
        <f t="shared" si="276"/>
        <v>0.120365687152845+0.221243446224388i</v>
      </c>
      <c r="AI618">
        <f t="shared" si="277"/>
        <v>-11.976603679029132</v>
      </c>
      <c r="AJ618">
        <f t="shared" si="278"/>
        <v>61.451960359016418</v>
      </c>
      <c r="AK618"/>
      <c r="AL618"/>
      <c r="AM618"/>
      <c r="AN618"/>
    </row>
    <row r="619" spans="1:40" x14ac:dyDescent="0.25">
      <c r="A619"/>
      <c r="B619">
        <f t="shared" si="279"/>
        <v>48500</v>
      </c>
      <c r="C619" s="237" t="str">
        <f t="shared" si="247"/>
        <v>-0.0000324907009575156+0.0504952892176348i</v>
      </c>
      <c r="D619" s="208" t="str">
        <f t="shared" si="248"/>
        <v>-5.95725505237997+0.387130550668534i</v>
      </c>
      <c r="E619" t="str">
        <f t="shared" si="249"/>
        <v>2870</v>
      </c>
      <c r="F619" t="str">
        <f t="shared" si="250"/>
        <v>0.777000777000777</v>
      </c>
      <c r="G619" t="str">
        <f t="shared" si="245"/>
        <v>0.777000777000777</v>
      </c>
      <c r="H619" t="str">
        <f t="shared" si="251"/>
        <v>5.28456915373055+4.22349777721758i</v>
      </c>
      <c r="I619" t="str">
        <f t="shared" si="252"/>
        <v>190.459054623881i</v>
      </c>
      <c r="J619" t="str">
        <f t="shared" si="246"/>
        <v>-48.1013682544581+41.6663464619572i</v>
      </c>
      <c r="K619" t="str">
        <f t="shared" si="253"/>
        <v>1.95952439639177-2.2621566947439i</v>
      </c>
      <c r="L619" t="str">
        <f t="shared" si="254"/>
        <v>0.125125583857741-0.124999936914763i</v>
      </c>
      <c r="M619" t="str">
        <f t="shared" si="255"/>
        <v>2.08464998024951-2.38715663165866i</v>
      </c>
      <c r="N619" t="str">
        <f t="shared" si="256"/>
        <v>-0.496919066406175i</v>
      </c>
      <c r="O619" t="str">
        <f t="shared" si="257"/>
        <v>0.879055472731065-0.476719493897159i</v>
      </c>
      <c r="P619" t="str">
        <f t="shared" si="258"/>
        <v>0.120944527268935+0.476719493897159i</v>
      </c>
      <c r="Q619" t="str">
        <f t="shared" si="259"/>
        <v>-0.120944527268935+0.020199572509016i</v>
      </c>
      <c r="R619" t="str">
        <f t="shared" si="260"/>
        <v>-0.332414285132846-3.99715581406803i</v>
      </c>
      <c r="S619" t="str">
        <f t="shared" si="261"/>
        <v>0.0513490815450251i</v>
      </c>
      <c r="T619" t="str">
        <f t="shared" si="262"/>
        <v>0.20525027984475-0.0170691682340177i</v>
      </c>
      <c r="U619" t="str">
        <f t="shared" si="263"/>
        <v>0.0000333333333333334-0.00232733703431886i</v>
      </c>
      <c r="V619" t="str">
        <f t="shared" si="264"/>
        <v>6.66666666666667E-06-0.0232733703431886i</v>
      </c>
      <c r="W619" t="str">
        <f t="shared" si="265"/>
        <v>0.0000276032519607148-0.00211579538886362i</v>
      </c>
      <c r="X619" t="str">
        <f t="shared" si="266"/>
        <v>0.000102005066084324-0.00211122707917237i</v>
      </c>
      <c r="Y619" t="str">
        <f t="shared" si="267"/>
        <v>0.009+0.30473448739821i</v>
      </c>
      <c r="Z619" t="str">
        <f t="shared" si="268"/>
        <v>-0.0835198336661549-0.00655686129370182i</v>
      </c>
      <c r="AA619" t="str">
        <f t="shared" si="269"/>
        <v>1.19157397793145-39.6174248964762i</v>
      </c>
      <c r="AB619" t="str">
        <f t="shared" si="270"/>
        <v>0.968049092466857-0.0805055799709673i</v>
      </c>
      <c r="AC619" t="str">
        <f t="shared" si="271"/>
        <v>2.82586409237837-2.47871076654986i</v>
      </c>
      <c r="AD619" t="str">
        <f t="shared" si="272"/>
        <v>0.207730076500265+0.153721899916588i</v>
      </c>
      <c r="AE619" t="str">
        <f t="shared" si="273"/>
        <v>-0.0163416482612024-0.014200884810021i</v>
      </c>
      <c r="AF619" t="str">
        <f t="shared" si="274"/>
        <v>-11.2418242061105-3.83636722654905i</v>
      </c>
      <c r="AG619" t="str">
        <f t="shared" si="275"/>
        <v>1.0229420815141-0.0291285460731292i</v>
      </c>
      <c r="AH619" t="str">
        <f t="shared" si="276"/>
        <v>0.120045378112386+0.22076827792195i</v>
      </c>
      <c r="AI619">
        <f t="shared" si="277"/>
        <v>-11.996299094283797</v>
      </c>
      <c r="AJ619">
        <f t="shared" si="278"/>
        <v>61.464337202106258</v>
      </c>
      <c r="AK619"/>
      <c r="AL619"/>
      <c r="AM619"/>
      <c r="AN619"/>
    </row>
    <row r="620" spans="1:40" x14ac:dyDescent="0.25">
      <c r="A620"/>
      <c r="B620">
        <f t="shared" si="279"/>
        <v>48600</v>
      </c>
      <c r="C620" s="237" t="str">
        <f t="shared" si="247"/>
        <v>-0.0000323571319825036+0.0503913895313488i</v>
      </c>
      <c r="D620" s="208" t="str">
        <f t="shared" si="248"/>
        <v>-5.95725402835115+0.386333986407008i</v>
      </c>
      <c r="E620" t="str">
        <f t="shared" si="249"/>
        <v>2870</v>
      </c>
      <c r="F620" t="str">
        <f t="shared" si="250"/>
        <v>0.777000777000777</v>
      </c>
      <c r="G620" t="str">
        <f t="shared" si="245"/>
        <v>0.777000777000777</v>
      </c>
      <c r="H620" t="str">
        <f t="shared" si="251"/>
        <v>5.2932287330632+4.222684765556i</v>
      </c>
      <c r="I620" t="str">
        <f t="shared" si="252"/>
        <v>190.85175370558i</v>
      </c>
      <c r="J620" t="str">
        <f t="shared" si="246"/>
        <v>-48.3040568656817+41.7522564546623i</v>
      </c>
      <c r="K620" t="str">
        <f t="shared" si="253"/>
        <v>1.95472272647011-2.26145951748936i</v>
      </c>
      <c r="L620" t="str">
        <f t="shared" si="254"/>
        <v>0.124868117328553-0.124999930427825i</v>
      </c>
      <c r="M620" t="str">
        <f t="shared" si="255"/>
        <v>2.07959084379866-2.38645944791719i</v>
      </c>
      <c r="N620" t="str">
        <f t="shared" si="256"/>
        <v>-0.497943641800827i</v>
      </c>
      <c r="O620" t="str">
        <f t="shared" si="257"/>
        <v>0.878566576356639-0.477619902128223i</v>
      </c>
      <c r="P620" t="str">
        <f t="shared" si="258"/>
        <v>0.121433423643361+0.477619902128223i</v>
      </c>
      <c r="Q620" t="str">
        <f t="shared" si="259"/>
        <v>-0.121433423643361+0.020323739672604i</v>
      </c>
      <c r="R620" t="str">
        <f t="shared" si="260"/>
        <v>-0.332410472620082-3.98881717656885i</v>
      </c>
      <c r="S620" t="str">
        <f t="shared" si="261"/>
        <v>0.0514549559399634i</v>
      </c>
      <c r="T620" t="str">
        <f t="shared" si="262"/>
        <v>0.205244412072919-0.0171041662226487i</v>
      </c>
      <c r="U620" t="str">
        <f t="shared" si="263"/>
        <v>0.0000333333333333333-0.00232254827498899i</v>
      </c>
      <c r="V620" t="str">
        <f t="shared" si="264"/>
        <v>6.66666666666667E-06-0.0232254827498899i</v>
      </c>
      <c r="W620" t="str">
        <f t="shared" si="265"/>
        <v>0.0000276032517385301-0.00211144204231865i</v>
      </c>
      <c r="X620" t="str">
        <f t="shared" si="266"/>
        <v>0.000101699536354022-0.00210689387900414i</v>
      </c>
      <c r="Y620" t="str">
        <f t="shared" si="267"/>
        <v>0.009+0.305362805928928i</v>
      </c>
      <c r="Z620" t="str">
        <f t="shared" si="268"/>
        <v>-0.0831752206945427-0.00652066530381241i</v>
      </c>
      <c r="AA620" t="str">
        <f t="shared" si="269"/>
        <v>1.18657215701803-39.5349264444839i</v>
      </c>
      <c r="AB620" t="str">
        <f t="shared" si="270"/>
        <v>0.968021417517034-0.0806706456223176i</v>
      </c>
      <c r="AC620" t="str">
        <f t="shared" si="271"/>
        <v>2.82057125205446-2.47790579361921i</v>
      </c>
      <c r="AD620" t="str">
        <f t="shared" si="272"/>
        <v>0.207884692375178+0.154028386165546i</v>
      </c>
      <c r="AE620" t="str">
        <f t="shared" si="273"/>
        <v>-0.0162864876138507-0.0141668915133081i</v>
      </c>
      <c r="AF620" t="str">
        <f t="shared" si="274"/>
        <v>-11.2504827614144-3.83635077914899i</v>
      </c>
      <c r="AG620" t="str">
        <f t="shared" si="275"/>
        <v>1.02293693940104-0.029090103623812i</v>
      </c>
      <c r="AH620" t="str">
        <f t="shared" si="276"/>
        <v>0.119727104309536+0.2202950283555i</v>
      </c>
      <c r="AI620">
        <f t="shared" si="277"/>
        <v>-12.015946792152807</v>
      </c>
      <c r="AJ620">
        <f t="shared" si="278"/>
        <v>61.47657110209812</v>
      </c>
      <c r="AK620"/>
      <c r="AL620"/>
      <c r="AM620"/>
      <c r="AN620"/>
    </row>
    <row r="621" spans="1:40" x14ac:dyDescent="0.25">
      <c r="A621"/>
      <c r="B621">
        <f t="shared" si="279"/>
        <v>48700</v>
      </c>
      <c r="C621" s="237" t="str">
        <f t="shared" si="247"/>
        <v>-0.000032224384968808+0.050287916537293i</v>
      </c>
      <c r="D621" s="208" t="str">
        <f t="shared" si="248"/>
        <v>-5.95725301062406+0.38554069345258i</v>
      </c>
      <c r="E621" t="str">
        <f t="shared" si="249"/>
        <v>2870</v>
      </c>
      <c r="F621" t="str">
        <f t="shared" si="250"/>
        <v>0.777000777000777</v>
      </c>
      <c r="G621" t="str">
        <f t="shared" si="245"/>
        <v>0.777000777000777</v>
      </c>
      <c r="H621" t="str">
        <f t="shared" si="251"/>
        <v>5.30186715629006+4.2218558873114i</v>
      </c>
      <c r="I621" t="str">
        <f t="shared" si="252"/>
        <v>191.244452787279i</v>
      </c>
      <c r="J621" t="str">
        <f t="shared" si="246"/>
        <v>-48.5071629611715+41.8381664473673i</v>
      </c>
      <c r="K621" t="str">
        <f t="shared" si="253"/>
        <v>1.94993469742709-2.2607539517949i</v>
      </c>
      <c r="L621" t="str">
        <f t="shared" si="254"/>
        <v>0.124611181135873-0.124999395278101i</v>
      </c>
      <c r="M621" t="str">
        <f t="shared" si="255"/>
        <v>2.07454587856296-2.385753347073i</v>
      </c>
      <c r="N621" t="str">
        <f t="shared" si="256"/>
        <v>-0.498968217195479i</v>
      </c>
      <c r="O621" t="str">
        <f t="shared" si="257"/>
        <v>0.878076757702867-0.478519808975575i</v>
      </c>
      <c r="P621" t="str">
        <f t="shared" si="258"/>
        <v>0.121923242297133+0.478519808975575i</v>
      </c>
      <c r="Q621" t="str">
        <f t="shared" si="259"/>
        <v>-0.121923242297133+0.020448408219904i</v>
      </c>
      <c r="R621" t="str">
        <f t="shared" si="260"/>
        <v>-0.332406652099598-3.98051254829639i</v>
      </c>
      <c r="S621" t="str">
        <f t="shared" si="261"/>
        <v>0.0515608303349015i</v>
      </c>
      <c r="T621" t="str">
        <f t="shared" si="262"/>
        <v>0.205238532148657-0.0171391629911i</v>
      </c>
      <c r="U621" t="str">
        <f t="shared" si="263"/>
        <v>0.0000333333333333334-0.00231777918202186i</v>
      </c>
      <c r="V621" t="str">
        <f t="shared" si="264"/>
        <v>6.66666666666667E-06-0.0231777918202186i</v>
      </c>
      <c r="W621" t="str">
        <f t="shared" si="265"/>
        <v>0.0000276032515158879-0.00210710657428526i</v>
      </c>
      <c r="X621" t="str">
        <f t="shared" si="266"/>
        <v>0.000101395883713995-0.00210257840872148i</v>
      </c>
      <c r="Y621" t="str">
        <f t="shared" si="267"/>
        <v>0.009+0.305991124459646i</v>
      </c>
      <c r="Z621" t="str">
        <f t="shared" si="268"/>
        <v>-0.0828327387388256-0.00648475955270788i</v>
      </c>
      <c r="AA621" t="str">
        <f t="shared" si="269"/>
        <v>1.18160196853074-39.4527728290828i</v>
      </c>
      <c r="AB621" t="str">
        <f t="shared" si="270"/>
        <v>0.967993685251091-0.0808357055187727i</v>
      </c>
      <c r="AC621" t="str">
        <f t="shared" si="271"/>
        <v>2.8152932552082-2.47709155425802i</v>
      </c>
      <c r="AD621" t="str">
        <f t="shared" si="272"/>
        <v>0.208039605784682+0.15433470176431i</v>
      </c>
      <c r="AE621" t="str">
        <f t="shared" si="273"/>
        <v>-0.0162316668817104-0.0141330528505315i</v>
      </c>
      <c r="AF621" t="str">
        <f t="shared" si="274"/>
        <v>-11.2591201669141-3.83631519385882i</v>
      </c>
      <c r="AG621" t="str">
        <f t="shared" si="275"/>
        <v>1.02293180200861-0.0290518651709888i</v>
      </c>
      <c r="AH621" t="str">
        <f t="shared" si="276"/>
        <v>0.119410848541432+0.219823685293274i</v>
      </c>
      <c r="AI621">
        <f t="shared" si="277"/>
        <v>-12.035547021841889</v>
      </c>
      <c r="AJ621">
        <f t="shared" si="278"/>
        <v>61.48866281958945</v>
      </c>
      <c r="AK621"/>
      <c r="AL621"/>
      <c r="AM621"/>
      <c r="AN621"/>
    </row>
    <row r="622" spans="1:40" x14ac:dyDescent="0.25">
      <c r="A622"/>
      <c r="B622">
        <f t="shared" si="279"/>
        <v>48800</v>
      </c>
      <c r="C622" s="237" t="str">
        <f t="shared" si="247"/>
        <v>-0.0000320924531859533+0.0501848676123637i</v>
      </c>
      <c r="D622" s="208" t="str">
        <f t="shared" si="248"/>
        <v>-5.95725199914705+0.384750651694789i</v>
      </c>
      <c r="E622" t="str">
        <f t="shared" si="249"/>
        <v>2870</v>
      </c>
      <c r="F622" t="str">
        <f t="shared" si="250"/>
        <v>0.777000777000777</v>
      </c>
      <c r="G622" t="str">
        <f t="shared" si="245"/>
        <v>0.777000777000777</v>
      </c>
      <c r="H622" t="str">
        <f t="shared" si="251"/>
        <v>5.31048444629913+4.22101126075933i</v>
      </c>
      <c r="I622" t="str">
        <f t="shared" si="252"/>
        <v>191.637151868977i</v>
      </c>
      <c r="J622" t="str">
        <f t="shared" si="246"/>
        <v>-48.7106865409275+41.9240764400725i</v>
      </c>
      <c r="K622" t="str">
        <f t="shared" si="253"/>
        <v>1.9451602816312-2.26004007233977i</v>
      </c>
      <c r="L622" t="str">
        <f t="shared" si="254"/>
        <v>0.124354775266118-0.124998334729079i</v>
      </c>
      <c r="M622" t="str">
        <f t="shared" si="255"/>
        <v>2.06951505689732-2.38503840706885i</v>
      </c>
      <c r="N622" t="str">
        <f t="shared" si="256"/>
        <v>-0.499992792590131i</v>
      </c>
      <c r="O622" t="str">
        <f t="shared" si="257"/>
        <v>0.877586017283937-0.479419213494533i</v>
      </c>
      <c r="P622" t="str">
        <f t="shared" si="258"/>
        <v>0.122413982716063+0.479419213494533i</v>
      </c>
      <c r="Q622" t="str">
        <f t="shared" si="259"/>
        <v>-0.122413982716063+0.020573579095598i</v>
      </c>
      <c r="R622" t="str">
        <f t="shared" si="260"/>
        <v>-0.332402823570425-3.97224172016955i</v>
      </c>
      <c r="S622" t="str">
        <f t="shared" si="261"/>
        <v>0.0516667047298397i</v>
      </c>
      <c r="T622" t="str">
        <f t="shared" si="262"/>
        <v>0.205232640071551-0.0171741585367781i</v>
      </c>
      <c r="U622" t="str">
        <f t="shared" si="263"/>
        <v>0.0000333333333333333-0.00231302963451772i</v>
      </c>
      <c r="V622" t="str">
        <f t="shared" si="264"/>
        <v>6.66666666666667E-06-0.0231302963451772i</v>
      </c>
      <c r="W622" t="str">
        <f t="shared" si="265"/>
        <v>0.000027603251292788-0.00210278887485459i</v>
      </c>
      <c r="X622" t="str">
        <f t="shared" si="266"/>
        <v>0.000101094092825496-0.00209828055986652i</v>
      </c>
      <c r="Y622" t="str">
        <f t="shared" si="267"/>
        <v>0.009+0.306619442990364i</v>
      </c>
      <c r="Z622" t="str">
        <f t="shared" si="268"/>
        <v>-0.0824923702449482-0.0064491410769971i</v>
      </c>
      <c r="AA622" t="str">
        <f t="shared" si="269"/>
        <v>1.17666314466958-39.3709618809865i</v>
      </c>
      <c r="AB622" t="str">
        <f t="shared" si="270"/>
        <v>0.967965895667079-0.0810007596481005i</v>
      </c>
      <c r="AC622" t="str">
        <f t="shared" si="271"/>
        <v>2.81003007288365-2.47626812961065i</v>
      </c>
      <c r="AD622" t="str">
        <f t="shared" si="272"/>
        <v>0.208194816605074+0.154640846606758i</v>
      </c>
      <c r="AE622" t="str">
        <f t="shared" si="273"/>
        <v>-0.0161771832584316-0.0140993677170626i</v>
      </c>
      <c r="AF622" t="str">
        <f t="shared" si="274"/>
        <v>-11.2677364454462-3.83626060906454i</v>
      </c>
      <c r="AG622" t="str">
        <f t="shared" si="275"/>
        <v>1.02292666924148-0.0290138294127231i</v>
      </c>
      <c r="AH622" t="str">
        <f t="shared" si="276"/>
        <v>0.119096593784577+0.219354236609472i</v>
      </c>
      <c r="AI622">
        <f t="shared" si="277"/>
        <v>-12.055100030659315</v>
      </c>
      <c r="AJ622">
        <f t="shared" si="278"/>
        <v>61.500613110306517</v>
      </c>
      <c r="AK622"/>
      <c r="AL622"/>
      <c r="AM622"/>
      <c r="AN622"/>
    </row>
    <row r="623" spans="1:40" x14ac:dyDescent="0.25">
      <c r="A623"/>
      <c r="B623">
        <f t="shared" si="279"/>
        <v>48900</v>
      </c>
      <c r="C623" s="237" t="str">
        <f t="shared" si="247"/>
        <v>-0.0000319613299722121+0.050082240154914i</v>
      </c>
      <c r="D623" s="208" t="str">
        <f t="shared" si="248"/>
        <v>-5.95725099386908+0.383963841187674i</v>
      </c>
      <c r="E623" t="str">
        <f t="shared" si="249"/>
        <v>2870</v>
      </c>
      <c r="F623" t="str">
        <f t="shared" si="250"/>
        <v>0.777000777000777</v>
      </c>
      <c r="G623" t="str">
        <f t="shared" si="245"/>
        <v>0.777000777000777</v>
      </c>
      <c r="H623" t="str">
        <f t="shared" si="251"/>
        <v>5.31908062635696+4.22015100355001i</v>
      </c>
      <c r="I623" t="str">
        <f t="shared" si="252"/>
        <v>192.029850950676i</v>
      </c>
      <c r="J623" t="str">
        <f t="shared" si="246"/>
        <v>-48.9146276049496+42.0099864327775i</v>
      </c>
      <c r="K623" t="str">
        <f t="shared" si="253"/>
        <v>1.94039945130878-2.25931795330366i</v>
      </c>
      <c r="L623" t="str">
        <f t="shared" si="254"/>
        <v>0.124098899692417-0.124996752030745i</v>
      </c>
      <c r="M623" t="str">
        <f t="shared" si="255"/>
        <v>2.0644983510012-2.3843147053344i</v>
      </c>
      <c r="N623" t="str">
        <f t="shared" si="256"/>
        <v>-0.501017367984783i</v>
      </c>
      <c r="O623" t="str">
        <f t="shared" si="257"/>
        <v>0.877094355615007-0.480318114740944i</v>
      </c>
      <c r="P623" t="str">
        <f t="shared" si="258"/>
        <v>0.122905644384993+0.480318114740944i</v>
      </c>
      <c r="Q623" t="str">
        <f t="shared" si="259"/>
        <v>-0.122905644384993+0.020699253243839i</v>
      </c>
      <c r="R623" t="str">
        <f t="shared" si="260"/>
        <v>-0.332398987031621-3.96400448481758i</v>
      </c>
      <c r="S623" t="str">
        <f t="shared" si="261"/>
        <v>0.051772579124778i</v>
      </c>
      <c r="T623" t="str">
        <f t="shared" si="262"/>
        <v>0.205226735841193-0.0172091528570907i</v>
      </c>
      <c r="U623" t="str">
        <f t="shared" si="263"/>
        <v>0.0000333333333333333-0.00230829951256574i</v>
      </c>
      <c r="V623" t="str">
        <f t="shared" si="264"/>
        <v>6.66666666666667E-06-0.0230829951256574i</v>
      </c>
      <c r="W623" t="str">
        <f t="shared" si="265"/>
        <v>0.0000276032510692305-0.00209848883501679i</v>
      </c>
      <c r="X623" t="str">
        <f t="shared" si="266"/>
        <v>0.00010079414850607-0.0020940002248631i</v>
      </c>
      <c r="Y623" t="str">
        <f t="shared" si="267"/>
        <v>0.009+0.307247761521082i</v>
      </c>
      <c r="Z623" t="str">
        <f t="shared" si="268"/>
        <v>-0.0821540978394266-0.00641380694982094i</v>
      </c>
      <c r="AA623" t="str">
        <f t="shared" si="269"/>
        <v>1.17175542047856-39.2894914491568i</v>
      </c>
      <c r="AB623" t="str">
        <f t="shared" si="270"/>
        <v>0.967938048763074-0.0811658079980746i</v>
      </c>
      <c r="AC623" t="str">
        <f t="shared" si="271"/>
        <v>2.80478167596253-2.47543560028819i</v>
      </c>
      <c r="AD623" t="str">
        <f t="shared" si="272"/>
        <v>0.208350324712461+0.154946820585462i</v>
      </c>
      <c r="AE623" t="str">
        <f t="shared" si="273"/>
        <v>-0.0161230339665801-0.0140658350189244i</v>
      </c>
      <c r="AF623" t="str">
        <f t="shared" si="274"/>
        <v>-11.276331620226-3.83618716236234i</v>
      </c>
      <c r="AG623" t="str">
        <f t="shared" si="275"/>
        <v>1.0229215410054-0.0289759950580107i</v>
      </c>
      <c r="AH623" t="str">
        <f t="shared" si="276"/>
        <v>0.118784323192577+0.218886670283074i</v>
      </c>
      <c r="AI623">
        <f t="shared" si="277"/>
        <v>-12.074606064035622</v>
      </c>
      <c r="AJ623">
        <f t="shared" si="278"/>
        <v>61.512422725142862</v>
      </c>
      <c r="AK623"/>
      <c r="AL623"/>
      <c r="AM623"/>
      <c r="AN623"/>
    </row>
    <row r="624" spans="1:40" x14ac:dyDescent="0.25">
      <c r="A624"/>
      <c r="B624">
        <f t="shared" si="279"/>
        <v>49000</v>
      </c>
      <c r="C624" s="237" t="str">
        <f t="shared" si="247"/>
        <v>-0.0000318310087337645+0.0499800315845348i</v>
      </c>
      <c r="D624" s="208" t="str">
        <f t="shared" si="248"/>
        <v>-5.95724999473959+0.3831802421481i</v>
      </c>
      <c r="E624" t="str">
        <f t="shared" si="249"/>
        <v>2870</v>
      </c>
      <c r="F624" t="str">
        <f t="shared" si="250"/>
        <v>0.777000777000777</v>
      </c>
      <c r="G624" t="str">
        <f t="shared" si="245"/>
        <v>0.777000777000777</v>
      </c>
      <c r="H624" t="str">
        <f t="shared" si="251"/>
        <v>5.32765572010314+4.21927523270978i</v>
      </c>
      <c r="I624" t="str">
        <f t="shared" si="252"/>
        <v>192.422550032375i</v>
      </c>
      <c r="J624" t="str">
        <f t="shared" si="246"/>
        <v>-49.1189861532379+42.0958964254826i</v>
      </c>
      <c r="K624" t="str">
        <f t="shared" si="253"/>
        <v>1.93565217854709-2.25858766836913i</v>
      </c>
      <c r="L624" t="str">
        <f t="shared" si="254"/>
        <v>0.123843554374745-0.124994650419591i</v>
      </c>
      <c r="M624" t="str">
        <f t="shared" si="255"/>
        <v>2.05949573292183-2.38358231878872i</v>
      </c>
      <c r="N624" t="str">
        <f t="shared" si="256"/>
        <v>-0.502041943379435i</v>
      </c>
      <c r="O624" t="str">
        <f t="shared" si="257"/>
        <v>0.876601773212201-0.481216511771182i</v>
      </c>
      <c r="P624" t="str">
        <f t="shared" si="258"/>
        <v>0.123398226787799+0.481216511771182i</v>
      </c>
      <c r="Q624" t="str">
        <f t="shared" si="259"/>
        <v>-0.123398226787799+0.020825431608253i</v>
      </c>
      <c r="R624" t="str">
        <f t="shared" si="260"/>
        <v>-0.332395142482211-3.95580063656251i</v>
      </c>
      <c r="S624" t="str">
        <f t="shared" si="261"/>
        <v>0.0518784535197161i</v>
      </c>
      <c r="T624" t="str">
        <f t="shared" si="262"/>
        <v>0.205220819457172-0.0172441459494428i</v>
      </c>
      <c r="U624" t="str">
        <f t="shared" si="263"/>
        <v>0.0000333333333333333-0.00230358869723397i</v>
      </c>
      <c r="V624" t="str">
        <f t="shared" si="264"/>
        <v>6.66666666666667E-06-0.0230358869723397i</v>
      </c>
      <c r="W624" t="str">
        <f t="shared" si="265"/>
        <v>0.0000276032508452153-0.0020942063466519i</v>
      </c>
      <c r="X624" t="str">
        <f t="shared" si="266"/>
        <v>0.000100496035727646-0.00208973729700783i</v>
      </c>
      <c r="Y624" t="str">
        <f t="shared" si="267"/>
        <v>0.009+0.3078760800518i</v>
      </c>
      <c r="Z624" t="str">
        <f t="shared" si="268"/>
        <v>-0.0818179043271248-0.00637875428032578i</v>
      </c>
      <c r="AA624" t="str">
        <f t="shared" si="269"/>
        <v>1.16687853380944-39.2083594006129i</v>
      </c>
      <c r="AB624" t="str">
        <f t="shared" si="270"/>
        <v>0.967910144537138-0.0813308505564559i</v>
      </c>
      <c r="AC624" t="str">
        <f t="shared" si="271"/>
        <v>2.79954803516757-2.47459404637088i</v>
      </c>
      <c r="AD624" t="str">
        <f t="shared" si="272"/>
        <v>0.208506129982773+0.155252623591697i</v>
      </c>
      <c r="AE624" t="str">
        <f t="shared" si="273"/>
        <v>-0.0160692162572822-0.0140324536726624i</v>
      </c>
      <c r="AF624" t="str">
        <f t="shared" si="274"/>
        <v>-11.2849057148427-3.83609499056168i</v>
      </c>
      <c r="AG624" t="str">
        <f t="shared" si="275"/>
        <v>1.02291641720712-0.0289383608266676i</v>
      </c>
      <c r="AH624" t="str">
        <f t="shared" si="276"/>
        <v>0.118474020093975+0.218420974396711i</v>
      </c>
      <c r="AI624">
        <f t="shared" si="277"/>
        <v>-12.094065365540885</v>
      </c>
      <c r="AJ624">
        <f t="shared" si="278"/>
        <v>61.524092410188729</v>
      </c>
      <c r="AK624"/>
      <c r="AL624"/>
      <c r="AM624"/>
      <c r="AN624"/>
    </row>
    <row r="625" spans="1:40" x14ac:dyDescent="0.25">
      <c r="A625"/>
      <c r="B625">
        <f t="shared" si="279"/>
        <v>49100</v>
      </c>
      <c r="C625" s="237" t="str">
        <f t="shared" si="247"/>
        <v>-0.0000317014829438694+0.0498782393418391i</v>
      </c>
      <c r="D625" s="208" t="str">
        <f t="shared" si="248"/>
        <v>-5.95724900170853+0.3823998349541i</v>
      </c>
      <c r="E625" t="str">
        <f t="shared" si="249"/>
        <v>2870</v>
      </c>
      <c r="F625" t="str">
        <f t="shared" si="250"/>
        <v>0.777000777000777</v>
      </c>
      <c r="G625" t="str">
        <f t="shared" si="245"/>
        <v>0.777000777000777</v>
      </c>
      <c r="H625" t="str">
        <f t="shared" si="251"/>
        <v>5.33620975154488+4.21838406464283i</v>
      </c>
      <c r="I625" t="str">
        <f t="shared" si="252"/>
        <v>192.815249114074i</v>
      </c>
      <c r="J625" t="str">
        <f t="shared" si="246"/>
        <v>-49.3237621857923+42.1818064181876i</v>
      </c>
      <c r="K625" t="str">
        <f t="shared" si="253"/>
        <v>1.93091843529748-2.25784929072431i</v>
      </c>
      <c r="L625" t="str">
        <f t="shared" si="254"/>
        <v>0.123588739260057-0.124992033118611i</v>
      </c>
      <c r="M625" t="str">
        <f t="shared" si="255"/>
        <v>2.05450717455754-2.38284132384292i</v>
      </c>
      <c r="N625" t="str">
        <f t="shared" si="256"/>
        <v>-0.503066518774087i</v>
      </c>
      <c r="O625" t="str">
        <f t="shared" si="257"/>
        <v>0.87610827059261-0.48211440364215i</v>
      </c>
      <c r="P625" t="str">
        <f t="shared" si="258"/>
        <v>0.12389172940739+0.48211440364215i</v>
      </c>
      <c r="Q625" t="str">
        <f t="shared" si="259"/>
        <v>-0.12389172940739+0.020952115131937i</v>
      </c>
      <c r="R625" t="str">
        <f t="shared" si="260"/>
        <v>-0.332391289921206-3.94762997140194i</v>
      </c>
      <c r="S625" t="str">
        <f t="shared" si="261"/>
        <v>0.0519843279146544i</v>
      </c>
      <c r="T625" t="str">
        <f t="shared" si="262"/>
        <v>0.205214890919076-0.0172791378112389i</v>
      </c>
      <c r="U625" t="str">
        <f t="shared" si="263"/>
        <v>0.0000333333333333333-0.00229889707055936i</v>
      </c>
      <c r="V625" t="str">
        <f t="shared" si="264"/>
        <v>6.66666666666667E-06-0.0229889707055936i</v>
      </c>
      <c r="W625" t="str">
        <f t="shared" si="265"/>
        <v>0.0000276032506207425-0.00208994130252079i</v>
      </c>
      <c r="X625" t="str">
        <f t="shared" si="266"/>
        <v>0.000100199739614666-0.00208549167046129i</v>
      </c>
      <c r="Y625" t="str">
        <f t="shared" si="267"/>
        <v>0.009+0.308504398582518i</v>
      </c>
      <c r="Z625" t="str">
        <f t="shared" si="268"/>
        <v>-0.0814837726890581-0.00634398021314556i</v>
      </c>
      <c r="AA625" t="str">
        <f t="shared" si="269"/>
        <v>1.16203222528583-39.1275636202404i</v>
      </c>
      <c r="AB625" t="str">
        <f t="shared" si="270"/>
        <v>0.967882182987327-0.0814958873110029i</v>
      </c>
      <c r="AC625" t="str">
        <f t="shared" si="271"/>
        <v>2.79432912106597-2.47374354741089i</v>
      </c>
      <c r="AD625" t="str">
        <f t="shared" si="272"/>
        <v>0.20866223229175+0.155558255515458i</v>
      </c>
      <c r="AE625" t="str">
        <f t="shared" si="273"/>
        <v>-0.0160157274098709-0.0139992226052176i</v>
      </c>
      <c r="AF625" t="str">
        <f t="shared" si="274"/>
        <v>-11.2934587532534-3.83598422968873i</v>
      </c>
      <c r="AG625" t="str">
        <f t="shared" si="275"/>
        <v>1.0229112977544-0.0289009254492134i</v>
      </c>
      <c r="AH625" t="str">
        <f t="shared" si="276"/>
        <v>0.118165667990064+0.217957137135525i</v>
      </c>
      <c r="AI625">
        <f t="shared" si="277"/>
        <v>-12.113478176903364</v>
      </c>
      <c r="AJ625">
        <f t="shared" si="278"/>
        <v>61.535622906768005</v>
      </c>
      <c r="AK625"/>
      <c r="AL625"/>
      <c r="AM625"/>
      <c r="AN625"/>
    </row>
    <row r="626" spans="1:40" x14ac:dyDescent="0.25">
      <c r="A626"/>
      <c r="B626">
        <f t="shared" si="279"/>
        <v>49200</v>
      </c>
      <c r="C626" s="237" t="str">
        <f t="shared" si="247"/>
        <v>-0.0000315727461420461+0.0497768608882474i</v>
      </c>
      <c r="D626" s="208" t="str">
        <f t="shared" si="248"/>
        <v>-5.95724801472638+0.38162260014323i</v>
      </c>
      <c r="E626" t="str">
        <f t="shared" si="249"/>
        <v>2870</v>
      </c>
      <c r="F626" t="str">
        <f t="shared" si="250"/>
        <v>0.777000777000777</v>
      </c>
      <c r="G626" t="str">
        <f t="shared" si="245"/>
        <v>0.777000777000777</v>
      </c>
      <c r="H626" t="str">
        <f t="shared" si="251"/>
        <v>5.34474274505224+4.21747761513274i</v>
      </c>
      <c r="I626" t="str">
        <f t="shared" si="252"/>
        <v>193.207948195772i</v>
      </c>
      <c r="J626" t="str">
        <f t="shared" si="246"/>
        <v>-49.528955702613+42.2677164108927i</v>
      </c>
      <c r="K626" t="str">
        <f t="shared" si="253"/>
        <v>1.92619819337846-2.25710289306543i</v>
      </c>
      <c r="L626" t="str">
        <f t="shared" si="254"/>
        <v>0.123334454282429-0.124988903337307i</v>
      </c>
      <c r="M626" t="str">
        <f t="shared" si="255"/>
        <v>2.04953264766089-2.38209179640274i</v>
      </c>
      <c r="N626" t="str">
        <f t="shared" si="256"/>
        <v>-0.504091094168739i</v>
      </c>
      <c r="O626" t="str">
        <f t="shared" si="257"/>
        <v>0.87561384827429-0.483011789411282i</v>
      </c>
      <c r="P626" t="str">
        <f t="shared" si="258"/>
        <v>0.12438615172571+0.483011789411282i</v>
      </c>
      <c r="Q626" t="str">
        <f t="shared" si="259"/>
        <v>-0.12438615172571+0.021079304757457i</v>
      </c>
      <c r="R626" t="str">
        <f t="shared" si="260"/>
        <v>-0.332387429347644-3.93949228699198i</v>
      </c>
      <c r="S626" t="str">
        <f t="shared" si="261"/>
        <v>0.0520902023095925i</v>
      </c>
      <c r="T626" t="str">
        <f t="shared" si="262"/>
        <v>0.205208950226491-0.0173141284398842i</v>
      </c>
      <c r="U626" t="str">
        <f t="shared" si="263"/>
        <v>0.0000333333333333334-0.0022942245155379i</v>
      </c>
      <c r="V626" t="str">
        <f t="shared" si="264"/>
        <v>6.66666666666667E-06-0.022942245155379i</v>
      </c>
      <c r="W626" t="str">
        <f t="shared" si="265"/>
        <v>0.0000276032503958122-0.00208569359625618i</v>
      </c>
      <c r="X626" t="str">
        <f t="shared" si="266"/>
        <v>0.0000999052454422249-0.00208126324023933i</v>
      </c>
      <c r="Y626" t="str">
        <f t="shared" si="267"/>
        <v>0.009+0.309132717113236i</v>
      </c>
      <c r="Z626" t="str">
        <f t="shared" si="268"/>
        <v>-0.0811516860802321-0.00630948192789215i</v>
      </c>
      <c r="AA626" t="str">
        <f t="shared" si="269"/>
        <v>1.15721623826795-39.0471020106043i</v>
      </c>
      <c r="AB626" t="str">
        <f t="shared" si="270"/>
        <v>0.96785416411169-0.0816609182494774i</v>
      </c>
      <c r="AC626" t="str">
        <f t="shared" si="271"/>
        <v>2.78912490407265-2.47288418243496i</v>
      </c>
      <c r="AD626" t="str">
        <f t="shared" si="272"/>
        <v>0.208818631514953+0.155863716245474i</v>
      </c>
      <c r="AE626" t="str">
        <f t="shared" si="273"/>
        <v>-0.0159625647315402-0.0139661407538018i</v>
      </c>
      <c r="AF626" t="str">
        <f t="shared" si="274"/>
        <v>-11.3019907597786-3.83585501498951i</v>
      </c>
      <c r="AG626" t="str">
        <f t="shared" si="275"/>
        <v>1.02290618255602-0.0288636876667609i</v>
      </c>
      <c r="AH626" t="str">
        <f t="shared" si="276"/>
        <v>0.117859250552768+0.217495146786071i</v>
      </c>
      <c r="AI626">
        <f t="shared" si="277"/>
        <v>-12.132844738026577</v>
      </c>
      <c r="AJ626">
        <f t="shared" si="278"/>
        <v>61.54701495147053</v>
      </c>
      <c r="AK626"/>
      <c r="AL626"/>
      <c r="AM626"/>
      <c r="AN626"/>
    </row>
    <row r="627" spans="1:40" x14ac:dyDescent="0.25">
      <c r="A627"/>
      <c r="B627">
        <f t="shared" si="279"/>
        <v>49300</v>
      </c>
      <c r="C627" s="237" t="str">
        <f t="shared" si="247"/>
        <v>-0.0000314447919332697+0.0496758937057772i</v>
      </c>
      <c r="D627" s="208" t="str">
        <f t="shared" si="248"/>
        <v>-5.95724703374411+0.380848518410959i</v>
      </c>
      <c r="E627" t="str">
        <f t="shared" si="249"/>
        <v>2870</v>
      </c>
      <c r="F627" t="str">
        <f t="shared" si="250"/>
        <v>0.777000777000777</v>
      </c>
      <c r="G627" t="str">
        <f t="shared" si="245"/>
        <v>0.777000777000777</v>
      </c>
      <c r="H627" t="str">
        <f t="shared" si="251"/>
        <v>5.35325472535249+4.21655599934423i</v>
      </c>
      <c r="I627" t="str">
        <f t="shared" si="252"/>
        <v>193.600647277471i</v>
      </c>
      <c r="J627" t="str">
        <f t="shared" si="246"/>
        <v>-49.7345667036998+42.3536264035978i</v>
      </c>
      <c r="K627" t="str">
        <f t="shared" si="253"/>
        <v>1.92149142447878-2.25634854759943i</v>
      </c>
      <c r="L627" t="str">
        <f t="shared" si="254"/>
        <v>0.123080699363187-0.124985264271695i</v>
      </c>
      <c r="M627" t="str">
        <f t="shared" si="255"/>
        <v>2.04457212384197-2.38133381187112i</v>
      </c>
      <c r="N627" t="str">
        <f t="shared" si="256"/>
        <v>-0.50511566956339i</v>
      </c>
      <c r="O627" t="str">
        <f t="shared" si="257"/>
        <v>0.875118506776263-0.483908668136543i</v>
      </c>
      <c r="P627" t="str">
        <f t="shared" si="258"/>
        <v>0.124881493223737+0.483908668136543i</v>
      </c>
      <c r="Q627" t="str">
        <f t="shared" si="259"/>
        <v>-0.124881493223737+0.0212070014268471i</v>
      </c>
      <c r="R627" t="str">
        <f t="shared" si="260"/>
        <v>-0.332383560760579-3.93138738263048i</v>
      </c>
      <c r="S627" t="str">
        <f t="shared" si="261"/>
        <v>0.0521960767045308i</v>
      </c>
      <c r="T627" t="str">
        <f t="shared" si="262"/>
        <v>0.205202997379005-0.0173491178327843i</v>
      </c>
      <c r="U627" t="str">
        <f t="shared" si="263"/>
        <v>0.0000333333333333333-0.0022895709161149i</v>
      </c>
      <c r="V627" t="str">
        <f t="shared" si="264"/>
        <v>6.66666666666667E-06-0.022895709161149i</v>
      </c>
      <c r="W627" t="str">
        <f t="shared" si="265"/>
        <v>0.0000276032501704241-0.00208146312235381i</v>
      </c>
      <c r="X627" t="str">
        <f t="shared" si="266"/>
        <v>0.0000996125386342454-0.00207705190220441i</v>
      </c>
      <c r="Y627" t="str">
        <f t="shared" si="267"/>
        <v>0.009+0.309761035643954i</v>
      </c>
      <c r="Z627" t="str">
        <f t="shared" si="268"/>
        <v>-0.0808216278275078-0.00627525663865412i</v>
      </c>
      <c r="AA627" t="str">
        <f t="shared" si="269"/>
        <v>1.1524303188179-38.9669724917635i</v>
      </c>
      <c r="AB627" t="str">
        <f t="shared" si="270"/>
        <v>0.967826087908282-0.081825943359643i</v>
      </c>
      <c r="AC627" t="str">
        <f t="shared" si="271"/>
        <v>2.78393535445373-2.47201602994714i</v>
      </c>
      <c r="AD627" t="str">
        <f t="shared" si="272"/>
        <v>0.208975327527756+0.156169005669219i</v>
      </c>
      <c r="AE627" t="str">
        <f t="shared" si="273"/>
        <v>-0.0159097255570021-0.013933207065773i</v>
      </c>
      <c r="AF627" t="str">
        <f t="shared" si="274"/>
        <v>-11.3105017590966-3.83570748093327i</v>
      </c>
      <c r="AG627" t="str">
        <f t="shared" si="275"/>
        <v>1.02290107152173-0.0288266462309033i</v>
      </c>
      <c r="AH627" t="str">
        <f t="shared" si="276"/>
        <v>0.117554751622534+0.217034991735209i</v>
      </c>
      <c r="AI627">
        <f t="shared" si="277"/>
        <v>-12.152165287007222</v>
      </c>
      <c r="AJ627">
        <f t="shared" si="278"/>
        <v>61.558269276185477</v>
      </c>
      <c r="AK627"/>
      <c r="AL627"/>
      <c r="AM627"/>
      <c r="AN627"/>
    </row>
    <row r="628" spans="1:40" x14ac:dyDescent="0.25">
      <c r="A628"/>
      <c r="B628">
        <f t="shared" si="279"/>
        <v>49400</v>
      </c>
      <c r="C628" s="237" t="str">
        <f t="shared" si="247"/>
        <v>-0.000031317613987177+0.0495753352968348i</v>
      </c>
      <c r="D628" s="208" t="str">
        <f t="shared" si="248"/>
        <v>-5.95724605871319+0.380077570609067i</v>
      </c>
      <c r="E628" t="str">
        <f t="shared" si="249"/>
        <v>2870</v>
      </c>
      <c r="F628" t="str">
        <f t="shared" si="250"/>
        <v>0.777000777000777</v>
      </c>
      <c r="G628" t="str">
        <f t="shared" si="245"/>
        <v>0.777000777000777</v>
      </c>
      <c r="H628" t="str">
        <f t="shared" si="251"/>
        <v>5.36174571752538+4.21561933182478i</v>
      </c>
      <c r="I628" t="str">
        <f t="shared" si="252"/>
        <v>193.99334635917i</v>
      </c>
      <c r="J628" t="str">
        <f t="shared" si="246"/>
        <v>-49.9405951890527+42.4395363963029i</v>
      </c>
      <c r="K628" t="str">
        <f t="shared" si="253"/>
        <v>1.91679810016035-2.25558632604649i</v>
      </c>
      <c r="L628" t="str">
        <f t="shared" si="254"/>
        <v>0.122827474411045-0.124981119104308i</v>
      </c>
      <c r="M628" t="str">
        <f t="shared" si="255"/>
        <v>2.03962557457139-2.3805674451508i</v>
      </c>
      <c r="N628" t="str">
        <f t="shared" si="256"/>
        <v>-0.506140244958042i</v>
      </c>
      <c r="O628" t="str">
        <f t="shared" si="257"/>
        <v>0.874622246618517-0.484805038876431i</v>
      </c>
      <c r="P628" t="str">
        <f t="shared" si="258"/>
        <v>0.125377753381483+0.484805038876431i</v>
      </c>
      <c r="Q628" t="str">
        <f t="shared" si="259"/>
        <v>-0.125377753381483+0.021335206081611i</v>
      </c>
      <c r="R628" t="str">
        <f t="shared" si="260"/>
        <v>-0.332379684158988-3.92331505924042i</v>
      </c>
      <c r="S628" t="str">
        <f t="shared" si="261"/>
        <v>0.0523019510994689i</v>
      </c>
      <c r="T628" t="str">
        <f t="shared" si="262"/>
        <v>0.205197032376202-0.0173841059873403i</v>
      </c>
      <c r="U628" t="str">
        <f t="shared" si="263"/>
        <v>0.0000333333333333334-0.0022849361571754i</v>
      </c>
      <c r="V628" t="str">
        <f t="shared" si="264"/>
        <v>6.66666666666667E-06-0.022849361571754i</v>
      </c>
      <c r="W628" t="str">
        <f t="shared" si="265"/>
        <v>0.0000276032499445785-0.0020772497761637i</v>
      </c>
      <c r="X628" t="str">
        <f t="shared" si="266"/>
        <v>0.0000993216047616778-0.0020728575530571i</v>
      </c>
      <c r="Y628" t="str">
        <f t="shared" si="267"/>
        <v>0.009+0.310389354174672i</v>
      </c>
      <c r="Z628" t="str">
        <f t="shared" si="268"/>
        <v>-0.0804935814275003-0.00624130159350392i</v>
      </c>
      <c r="AA628" t="str">
        <f t="shared" si="269"/>
        <v>1.14767421566537-38.8871730010882i</v>
      </c>
      <c r="AB628" t="str">
        <f t="shared" si="270"/>
        <v>0.967797954375142-0.0819909626292423i</v>
      </c>
      <c r="AC628" t="str">
        <f t="shared" si="271"/>
        <v>2.77876044232966-2.47113916793133i</v>
      </c>
      <c r="AD628" t="str">
        <f t="shared" si="272"/>
        <v>0.209132320205344+0.156474123672931i</v>
      </c>
      <c r="AE628" t="str">
        <f t="shared" si="273"/>
        <v>-0.0158572072481489-0.0139004204985146i</v>
      </c>
      <c r="AF628" t="str">
        <f t="shared" si="274"/>
        <v>-11.3189917762386-3.83554176121571i</v>
      </c>
      <c r="AG628" t="str">
        <f t="shared" si="275"/>
        <v>1.02289596456227-0.0287897999036051i</v>
      </c>
      <c r="AH628" t="str">
        <f t="shared" si="276"/>
        <v>0.117252155206251+0.216576660469014i</v>
      </c>
      <c r="AI628">
        <f t="shared" si="277"/>
        <v>-12.171440060152809</v>
      </c>
      <c r="AJ628">
        <f t="shared" si="278"/>
        <v>61.569386608135368</v>
      </c>
      <c r="AK628"/>
      <c r="AL628"/>
      <c r="AM628"/>
      <c r="AN628"/>
    </row>
    <row r="629" spans="1:40" x14ac:dyDescent="0.25">
      <c r="A629"/>
      <c r="B629">
        <f t="shared" si="279"/>
        <v>49500</v>
      </c>
      <c r="C629" s="237" t="str">
        <f t="shared" si="247"/>
        <v>-0.0000311912060372827+0.0494751831840088i</v>
      </c>
      <c r="D629" s="208" t="str">
        <f t="shared" si="248"/>
        <v>-5.95724508958558+0.379309737744068i</v>
      </c>
      <c r="E629" t="str">
        <f t="shared" si="249"/>
        <v>2870</v>
      </c>
      <c r="F629" t="str">
        <f t="shared" si="250"/>
        <v>0.777000777000777</v>
      </c>
      <c r="G629" t="str">
        <f t="shared" si="245"/>
        <v>0.777000777000777</v>
      </c>
      <c r="H629" t="str">
        <f t="shared" si="251"/>
        <v>5.37021574699771+4.21466772650636i</v>
      </c>
      <c r="I629" t="str">
        <f t="shared" si="252"/>
        <v>194.386045440868i</v>
      </c>
      <c r="J629" t="str">
        <f t="shared" si="246"/>
        <v>-50.1470411586718+42.5254463890079i</v>
      </c>
      <c r="K629" t="str">
        <f t="shared" si="253"/>
        <v>1.91211819186131-2.25481629964264i</v>
      </c>
      <c r="L629" t="str">
        <f t="shared" si="254"/>
        <v>0.122574779322238-0.124976471004202i</v>
      </c>
      <c r="M629" t="str">
        <f t="shared" si="255"/>
        <v>2.03469297118355-2.37979277064684i</v>
      </c>
      <c r="N629" t="str">
        <f t="shared" si="256"/>
        <v>-0.507164820352694i</v>
      </c>
      <c r="O629" t="str">
        <f t="shared" si="257"/>
        <v>0.874125068322002-0.485700900689977i</v>
      </c>
      <c r="P629" t="str">
        <f t="shared" si="258"/>
        <v>0.125874931677998+0.485700900689977i</v>
      </c>
      <c r="Q629" t="str">
        <f t="shared" si="259"/>
        <v>-0.125874931677998+0.0214639196627169i</v>
      </c>
      <c r="R629" t="str">
        <f t="shared" si="260"/>
        <v>-0.332375799541943-3.91527511935342i</v>
      </c>
      <c r="S629" t="str">
        <f t="shared" si="261"/>
        <v>0.0524078254944071i</v>
      </c>
      <c r="T629" t="str">
        <f t="shared" si="262"/>
        <v>0.205191055217668-0.0174190929009582i</v>
      </c>
      <c r="U629" t="str">
        <f t="shared" si="263"/>
        <v>0.0000333333333333333-0.00228032012453464i</v>
      </c>
      <c r="V629" t="str">
        <f t="shared" si="264"/>
        <v>6.66666666666667E-06-0.0228032012453464i</v>
      </c>
      <c r="W629" t="str">
        <f t="shared" si="265"/>
        <v>0.0000276032497182751-0.00207305345388154i</v>
      </c>
      <c r="X629" t="str">
        <f t="shared" si="266"/>
        <v>0.0000990324295407272-0.00206868009032776i</v>
      </c>
      <c r="Y629" t="str">
        <f t="shared" si="267"/>
        <v>0.009+0.311017672705389i</v>
      </c>
      <c r="Z629" t="str">
        <f t="shared" si="268"/>
        <v>-0.0801675305445103-0.0062076140740131i</v>
      </c>
      <c r="AA629" t="str">
        <f t="shared" si="269"/>
        <v>1.14294768017395-38.8077014930792i</v>
      </c>
      <c r="AB629" t="str">
        <f t="shared" si="270"/>
        <v>0.967769763510317-0.0821559760460408i</v>
      </c>
      <c r="AC629" t="str">
        <f t="shared" si="271"/>
        <v>2.77360013767861-2.47025367385406i</v>
      </c>
      <c r="AD629" t="str">
        <f t="shared" si="272"/>
        <v>0.209289609422721+0.156779070141618i</v>
      </c>
      <c r="AE629" t="str">
        <f t="shared" si="273"/>
        <v>-0.0158050071937228-0.0138677800193153i</v>
      </c>
      <c r="AF629" t="str">
        <f t="shared" si="274"/>
        <v>-11.3274608365833-3.83535798876229i</v>
      </c>
      <c r="AG629" t="str">
        <f t="shared" si="275"/>
        <v>1.02289086158933-0.0287531474570941i</v>
      </c>
      <c r="AH629" t="str">
        <f t="shared" si="276"/>
        <v>0.116951445475228+0.216120141571722i</v>
      </c>
      <c r="AI629">
        <f t="shared" si="277"/>
        <v>-12.190669291997994</v>
      </c>
      <c r="AJ629">
        <f t="shared" si="278"/>
        <v>61.580367669906508</v>
      </c>
      <c r="AK629"/>
      <c r="AL629"/>
      <c r="AM629"/>
      <c r="AN629"/>
    </row>
    <row r="630" spans="1:40" x14ac:dyDescent="0.25">
      <c r="A630"/>
      <c r="B630">
        <f t="shared" si="279"/>
        <v>49600</v>
      </c>
      <c r="C630" s="237" t="str">
        <f t="shared" si="247"/>
        <v>-0.000031065561880208+0.0493754349098667i</v>
      </c>
      <c r="D630" s="208" t="str">
        <f t="shared" si="248"/>
        <v>-5.95724412631371+0.378545000975645i</v>
      </c>
      <c r="E630" t="str">
        <f t="shared" si="249"/>
        <v>2870</v>
      </c>
      <c r="F630" t="str">
        <f t="shared" si="250"/>
        <v>0.777000777000777</v>
      </c>
      <c r="G630" t="str">
        <f t="shared" si="245"/>
        <v>0.777000777000777</v>
      </c>
      <c r="H630" t="str">
        <f t="shared" si="251"/>
        <v>5.37866483953862+4.21370129670711i</v>
      </c>
      <c r="I630" t="str">
        <f t="shared" si="252"/>
        <v>194.778744522567i</v>
      </c>
      <c r="J630" t="str">
        <f t="shared" si="246"/>
        <v>-50.3539046125571+42.6113563817129i</v>
      </c>
      <c r="K630" t="str">
        <f t="shared" si="253"/>
        <v>1.90745167089894-2.25403853914229i</v>
      </c>
      <c r="L630" t="str">
        <f t="shared" si="254"/>
        <v>0.12232261398065-0.124971323126961i</v>
      </c>
      <c r="M630" t="str">
        <f t="shared" si="255"/>
        <v>2.02977428487959-2.37900986226925i</v>
      </c>
      <c r="N630" t="str">
        <f t="shared" si="256"/>
        <v>-0.508189395747346i</v>
      </c>
      <c r="O630" t="str">
        <f t="shared" si="257"/>
        <v>0.873626972408635-0.486596252636745i</v>
      </c>
      <c r="P630" t="str">
        <f t="shared" si="258"/>
        <v>0.126373027591365+0.486596252636745i</v>
      </c>
      <c r="Q630" t="str">
        <f t="shared" si="259"/>
        <v>-0.126373027591365+0.021593143110601i</v>
      </c>
      <c r="R630" t="str">
        <f t="shared" si="260"/>
        <v>-0.332371906908412-3.90726736709362i</v>
      </c>
      <c r="S630" t="str">
        <f t="shared" si="261"/>
        <v>0.0525136998893452i</v>
      </c>
      <c r="T630" t="str">
        <f t="shared" si="262"/>
        <v>0.205185065902986-0.0174540785710377i</v>
      </c>
      <c r="U630" t="str">
        <f t="shared" si="263"/>
        <v>0.0000333333333333334-0.00227572270492872i</v>
      </c>
      <c r="V630" t="str">
        <f t="shared" si="264"/>
        <v>6.66666666666667E-06-0.0227572270492872i</v>
      </c>
      <c r="W630" t="str">
        <f t="shared" si="265"/>
        <v>0.0000276032494915142-0.00206887405254014i</v>
      </c>
      <c r="X630" t="str">
        <f t="shared" si="266"/>
        <v>0.0000987449988310991-0.00206451941236814i</v>
      </c>
      <c r="Y630" t="str">
        <f t="shared" si="267"/>
        <v>0.009+0.311645991236107i</v>
      </c>
      <c r="Z630" t="str">
        <f t="shared" si="268"/>
        <v>-0.0798434590084769-0.00617419139477512i</v>
      </c>
      <c r="AA630" t="str">
        <f t="shared" si="269"/>
        <v>1.13825046630788-38.7285559391894i</v>
      </c>
      <c r="AB630" t="str">
        <f t="shared" si="270"/>
        <v>0.967741515311841-0.0823209835977743i</v>
      </c>
      <c r="AC630" t="str">
        <f t="shared" si="271"/>
        <v>2.76845441033957-2.46935962466702i</v>
      </c>
      <c r="AD630" t="str">
        <f t="shared" si="272"/>
        <v>0.2094471950547+0.157083844959079i</v>
      </c>
      <c r="AE630" t="str">
        <f t="shared" si="273"/>
        <v>-0.0157531228089859-0.0138352846052507i</v>
      </c>
      <c r="AF630" t="str">
        <f t="shared" si="274"/>
        <v>-11.3359089658523-3.83515629573147i</v>
      </c>
      <c r="AG630" t="str">
        <f t="shared" si="275"/>
        <v>1.02288576251556-0.0287166876737535i</v>
      </c>
      <c r="AH630" t="str">
        <f t="shared" si="276"/>
        <v>0.116652606763161+0.21566542372466i</v>
      </c>
      <c r="AI630">
        <f t="shared" si="277"/>
        <v>-12.209853215322248</v>
      </c>
      <c r="AJ630">
        <f t="shared" si="278"/>
        <v>61.591213179483887</v>
      </c>
      <c r="AK630"/>
      <c r="AL630"/>
      <c r="AM630"/>
      <c r="AN630"/>
    </row>
    <row r="631" spans="1:40" x14ac:dyDescent="0.25">
      <c r="A631"/>
      <c r="B631">
        <f t="shared" si="279"/>
        <v>49700</v>
      </c>
      <c r="C631" s="237" t="str">
        <f t="shared" si="247"/>
        <v>-0.0000309406753749198+0.0492760880367547i</v>
      </c>
      <c r="D631" s="208" t="str">
        <f t="shared" si="248"/>
        <v>-5.9572431688505+0.37778334161512i</v>
      </c>
      <c r="E631" t="str">
        <f t="shared" si="249"/>
        <v>2870</v>
      </c>
      <c r="F631" t="str">
        <f t="shared" si="250"/>
        <v>0.777000777000777</v>
      </c>
      <c r="G631" t="str">
        <f t="shared" si="245"/>
        <v>0.777000777000777</v>
      </c>
      <c r="H631" t="str">
        <f t="shared" si="251"/>
        <v>5.38709302125432+4.21272015513313i</v>
      </c>
      <c r="I631" t="str">
        <f t="shared" si="252"/>
        <v>195.171443604266i</v>
      </c>
      <c r="J631" t="str">
        <f t="shared" si="246"/>
        <v>-50.5611855507086+42.6972663744181i</v>
      </c>
      <c r="K631" t="str">
        <f t="shared" si="253"/>
        <v>1.90279850847255-2.25325311482083i</v>
      </c>
      <c r="L631" t="str">
        <f t="shared" si="254"/>
        <v>0.12207097825795-0.124965678614708i</v>
      </c>
      <c r="M631" t="str">
        <f t="shared" si="255"/>
        <v>2.0248694867305-2.37821879343554i</v>
      </c>
      <c r="N631" t="str">
        <f t="shared" si="256"/>
        <v>-0.509213971141998i</v>
      </c>
      <c r="O631" t="str">
        <f t="shared" si="257"/>
        <v>0.873127959401293-0.487491093776835i</v>
      </c>
      <c r="P631" t="str">
        <f t="shared" si="258"/>
        <v>0.126872040598707+0.487491093776835i</v>
      </c>
      <c r="Q631" t="str">
        <f t="shared" si="259"/>
        <v>-0.126872040598707+0.0217228773651629i</v>
      </c>
      <c r="R631" t="str">
        <f t="shared" si="260"/>
        <v>-0.332368006257437-3.89929160816154i</v>
      </c>
      <c r="S631" t="str">
        <f t="shared" si="261"/>
        <v>0.0526195742842835i</v>
      </c>
      <c r="T631" t="str">
        <f t="shared" si="262"/>
        <v>0.205179064431739-0.0174890629949824i</v>
      </c>
      <c r="U631" t="str">
        <f t="shared" si="263"/>
        <v>0.0000333333333333333-0.00227114378600533i</v>
      </c>
      <c r="V631" t="str">
        <f t="shared" si="264"/>
        <v>6.66666666666667E-06-0.0227114378600533i</v>
      </c>
      <c r="W631" t="str">
        <f t="shared" si="265"/>
        <v>0.0000276032492642956-0.00206471147000104i</v>
      </c>
      <c r="X631" t="str">
        <f t="shared" si="266"/>
        <v>0.0000984592986342763-0.00206037541834322i</v>
      </c>
      <c r="Y631" t="str">
        <f t="shared" si="267"/>
        <v>0.009+0.312274309766825i</v>
      </c>
      <c r="Z631" t="str">
        <f t="shared" si="268"/>
        <v>-0.0795213508129679-0.00614103090293644i</v>
      </c>
      <c r="AA631" t="str">
        <f t="shared" si="269"/>
        <v>1.13358233059932-38.6497343276484i</v>
      </c>
      <c r="AB631" t="str">
        <f t="shared" si="270"/>
        <v>0.967713209777746-0.0824859852721972i</v>
      </c>
      <c r="AC631" t="str">
        <f t="shared" si="271"/>
        <v>2.7633232300156-2.46845709680984i</v>
      </c>
      <c r="AD631" t="str">
        <f t="shared" si="272"/>
        <v>0.209605076975909+0.157388448007909i</v>
      </c>
      <c r="AE631" t="str">
        <f t="shared" si="273"/>
        <v>-0.0157015515353986-0.0138029332430669i</v>
      </c>
      <c r="AF631" t="str">
        <f t="shared" si="274"/>
        <v>-11.3443361901048-3.83493681351801i</v>
      </c>
      <c r="AG631" t="str">
        <f t="shared" si="275"/>
        <v>1.02288066725455-0.0286804193460175i</v>
      </c>
      <c r="AH631" t="str">
        <f t="shared" si="276"/>
        <v>0.116355623564153+0.21521249570521i</v>
      </c>
      <c r="AI631">
        <f t="shared" si="277"/>
        <v>-12.228992061166341</v>
      </c>
      <c r="AJ631">
        <f t="shared" si="278"/>
        <v>61.601923850283285</v>
      </c>
      <c r="AK631"/>
      <c r="AL631"/>
      <c r="AM631"/>
      <c r="AN631"/>
    </row>
    <row r="632" spans="1:40" x14ac:dyDescent="0.25">
      <c r="A632"/>
      <c r="B632">
        <f t="shared" si="279"/>
        <v>49800</v>
      </c>
      <c r="C632" s="237" t="str">
        <f t="shared" si="247"/>
        <v>-0.0000308165404419794+0.0491771401465978i</v>
      </c>
      <c r="D632" s="208" t="str">
        <f t="shared" si="248"/>
        <v>-5.95724221714935+0.377024741123917i</v>
      </c>
      <c r="E632" t="str">
        <f t="shared" si="249"/>
        <v>2870</v>
      </c>
      <c r="F632" t="str">
        <f t="shared" si="250"/>
        <v>0.777000777000777</v>
      </c>
      <c r="G632" t="str">
        <f t="shared" si="245"/>
        <v>0.777000777000777</v>
      </c>
      <c r="H632" t="str">
        <f t="shared" si="251"/>
        <v>5.39550031858342+4.21172441388021i</v>
      </c>
      <c r="I632" t="str">
        <f t="shared" si="252"/>
        <v>195.564142685965i</v>
      </c>
      <c r="J632" t="str">
        <f t="shared" si="246"/>
        <v>-50.7688839731262+42.7831763671231i</v>
      </c>
      <c r="K632" t="str">
        <f t="shared" si="253"/>
        <v>1.89815867566638-2.25246009647716i</v>
      </c>
      <c r="L632" t="str">
        <f t="shared" si="254"/>
        <v>0.121819872013721-0.12495954059611i</v>
      </c>
      <c r="M632" t="str">
        <f t="shared" si="255"/>
        <v>2.0199785476801-2.37741963707327i</v>
      </c>
      <c r="N632" t="str">
        <f t="shared" si="256"/>
        <v>-0.51023854653665i</v>
      </c>
      <c r="O632" t="str">
        <f t="shared" si="257"/>
        <v>0.872628029823817-0.488385423170883i</v>
      </c>
      <c r="P632" t="str">
        <f t="shared" si="258"/>
        <v>0.127371970176183+0.488385423170883i</v>
      </c>
      <c r="Q632" t="str">
        <f t="shared" si="259"/>
        <v>-0.127371970176183+0.021853123365767i</v>
      </c>
      <c r="R632" t="str">
        <f t="shared" si="260"/>
        <v>-0.332364097588015-3.89134764981837i</v>
      </c>
      <c r="S632" t="str">
        <f t="shared" si="261"/>
        <v>0.0527254486792218i</v>
      </c>
      <c r="T632" t="str">
        <f t="shared" si="262"/>
        <v>0.205173050803509-0.0175240461701928i</v>
      </c>
      <c r="U632" t="str">
        <f t="shared" si="263"/>
        <v>0.0000333333333333333-0.00226658325631455i</v>
      </c>
      <c r="V632" t="str">
        <f t="shared" si="264"/>
        <v>6.66666666666667E-06-0.0226658325631455i</v>
      </c>
      <c r="W632" t="str">
        <f t="shared" si="265"/>
        <v>0.0000276032490366193-0.00206056560494613i</v>
      </c>
      <c r="X632" t="str">
        <f t="shared" si="266"/>
        <v>0.000098175315091814-0.00205624800822305i</v>
      </c>
      <c r="Y632" t="str">
        <f t="shared" si="267"/>
        <v>0.009+0.312902628297543i</v>
      </c>
      <c r="Z632" t="str">
        <f t="shared" si="268"/>
        <v>-0.0792011901131914-0.00610812997773464i</v>
      </c>
      <c r="AA632" t="str">
        <f t="shared" si="269"/>
        <v>1.12894303211611-38.5712346632881i</v>
      </c>
      <c r="AB632" t="str">
        <f t="shared" si="270"/>
        <v>0.967684846906061-0.082650981057049i</v>
      </c>
      <c r="AC632" t="str">
        <f t="shared" si="271"/>
        <v>2.75820656627695-2.46754616621266i</v>
      </c>
      <c r="AD632" t="str">
        <f t="shared" si="272"/>
        <v>0.209763255060785+0.157692879169517i</v>
      </c>
      <c r="AE632" t="str">
        <f t="shared" si="273"/>
        <v>-0.0156502908403005-0.0137707249290654i</v>
      </c>
      <c r="AF632" t="str">
        <f t="shared" si="274"/>
        <v>-11.3527425357328-3.83469967275629i</v>
      </c>
      <c r="AG632" t="str">
        <f t="shared" si="275"/>
        <v>1.02287557572079-0.0286443412762656i</v>
      </c>
      <c r="AH632" t="str">
        <f t="shared" si="276"/>
        <v>0.116060480530768+0.214761346385782i</v>
      </c>
      <c r="AI632">
        <f t="shared" si="277"/>
        <v>-12.248086058848653</v>
      </c>
      <c r="AJ632">
        <f t="shared" si="278"/>
        <v>61.612500391181321</v>
      </c>
      <c r="AK632"/>
      <c r="AL632"/>
      <c r="AM632"/>
      <c r="AN632"/>
    </row>
    <row r="633" spans="1:40" x14ac:dyDescent="0.25">
      <c r="A633"/>
      <c r="B633">
        <f t="shared" si="279"/>
        <v>49900</v>
      </c>
      <c r="C633" s="237" t="str">
        <f t="shared" si="247"/>
        <v>-0.0000306931510628035+0.0490785888407046i</v>
      </c>
      <c r="D633" s="208" t="str">
        <f t="shared" si="248"/>
        <v>-5.95724127116411+0.376269181112069i</v>
      </c>
      <c r="E633" t="str">
        <f t="shared" si="249"/>
        <v>2870</v>
      </c>
      <c r="F633" t="str">
        <f t="shared" si="250"/>
        <v>0.777000777000777</v>
      </c>
      <c r="G633" t="str">
        <f t="shared" si="245"/>
        <v>0.777000777000777</v>
      </c>
      <c r="H633" t="str">
        <f t="shared" si="251"/>
        <v>5.40388675829172+4.21071418443559i</v>
      </c>
      <c r="I633" t="str">
        <f t="shared" si="252"/>
        <v>195.956841767663i</v>
      </c>
      <c r="J633" t="str">
        <f t="shared" si="246"/>
        <v>-50.97699987981+42.8690863598282i</v>
      </c>
      <c r="K633" t="str">
        <f t="shared" si="253"/>
        <v>1.8935321434524-2.25165955343622i</v>
      </c>
      <c r="L633" t="str">
        <f t="shared" si="254"/>
        <v>0.121569295095588-0.124952912186387i</v>
      </c>
      <c r="M633" t="str">
        <f t="shared" si="255"/>
        <v>2.01510143854799-2.37661246562261i</v>
      </c>
      <c r="N633" t="str">
        <f t="shared" si="256"/>
        <v>-0.511263121931302i</v>
      </c>
      <c r="O633" t="str">
        <f t="shared" si="257"/>
        <v>0.872127184201012-0.489279239880064i</v>
      </c>
      <c r="P633" t="str">
        <f t="shared" si="258"/>
        <v>0.127872815798988+0.489279239880064i</v>
      </c>
      <c r="Q633" t="str">
        <f t="shared" si="259"/>
        <v>-0.127872815798988+0.021983882051238i</v>
      </c>
      <c r="R633" t="str">
        <f t="shared" si="260"/>
        <v>-0.332360180899191-3.88343530087034i</v>
      </c>
      <c r="S633" t="str">
        <f t="shared" si="261"/>
        <v>0.0528313230741599i</v>
      </c>
      <c r="T633" t="str">
        <f t="shared" si="262"/>
        <v>0.205167025017878-0.0175590280940714i</v>
      </c>
      <c r="U633" t="str">
        <f t="shared" si="263"/>
        <v>0.0000333333333333333-0.00226204100529989i</v>
      </c>
      <c r="V633" t="str">
        <f t="shared" si="264"/>
        <v>6.66666666666667E-06-0.022620410052999i</v>
      </c>
      <c r="W633" t="str">
        <f t="shared" si="265"/>
        <v>0.0000276032488084854-0.0020564363568695i</v>
      </c>
      <c r="X633" t="str">
        <f t="shared" si="266"/>
        <v>0.0000978930344836647-0.00205213708277481i</v>
      </c>
      <c r="Y633" t="str">
        <f t="shared" si="267"/>
        <v>0.009+0.313530946828261i</v>
      </c>
      <c r="Z633" t="str">
        <f t="shared" si="268"/>
        <v>-0.0788829612240419-0.00607548603004464i</v>
      </c>
      <c r="AA633" t="str">
        <f t="shared" si="269"/>
        <v>1.12433233242994-38.4930549673712i</v>
      </c>
      <c r="AB633" t="str">
        <f t="shared" si="270"/>
        <v>0.967656426694815-0.0828159709400788i</v>
      </c>
      <c r="AC633" t="str">
        <f t="shared" si="271"/>
        <v>2.7531043885641-2.46662690829883i</v>
      </c>
      <c r="AD633" t="str">
        <f t="shared" si="272"/>
        <v>0.20992172918358+0.15799713832414i</v>
      </c>
      <c r="AE633" t="str">
        <f t="shared" si="273"/>
        <v>-0.0155993382165968-0.0137386586689904i</v>
      </c>
      <c r="AF633" t="str">
        <f t="shared" si="274"/>
        <v>-11.3611280294558-3.83444500332352i</v>
      </c>
      <c r="AG633" t="str">
        <f t="shared" si="275"/>
        <v>1.02287048782971-0.0286084522767209i</v>
      </c>
      <c r="AH633" t="str">
        <f t="shared" si="276"/>
        <v>0.115767162472075+0.214311964732787i</v>
      </c>
      <c r="AI633">
        <f t="shared" si="277"/>
        <v>-12.267135435982359</v>
      </c>
      <c r="AJ633">
        <f t="shared" si="278"/>
        <v>61.622943506551643</v>
      </c>
      <c r="AK633"/>
      <c r="AL633"/>
      <c r="AM633"/>
      <c r="AN633"/>
    </row>
    <row r="634" spans="1:40" x14ac:dyDescent="0.25">
      <c r="A634"/>
      <c r="B634">
        <f t="shared" si="279"/>
        <v>50000</v>
      </c>
      <c r="C634" s="237" t="str">
        <f t="shared" si="247"/>
        <v>-0.0000305705012789344+0.0489804317395735i</v>
      </c>
      <c r="D634" s="208" t="str">
        <f t="shared" si="248"/>
        <v>-5.9572403308491+0.37551664333673i</v>
      </c>
      <c r="E634" t="str">
        <f t="shared" si="249"/>
        <v>2870</v>
      </c>
      <c r="F634" t="str">
        <f t="shared" si="250"/>
        <v>0.777000777000777</v>
      </c>
      <c r="G634" t="str">
        <f t="shared" si="245"/>
        <v>0.777000777000777</v>
      </c>
      <c r="H634" t="str">
        <f t="shared" si="251"/>
        <v>5.41225236746769+4.20968957767975i</v>
      </c>
      <c r="I634" t="str">
        <f t="shared" si="252"/>
        <v>196.349540849362i</v>
      </c>
      <c r="J634" t="str">
        <f t="shared" si="246"/>
        <v>-51.18553327076+42.9549963525332i</v>
      </c>
      <c r="K634" t="str">
        <f t="shared" si="253"/>
        <v>1.88891888269319-2.25085155455164i</v>
      </c>
      <c r="L634" t="str">
        <f t="shared" si="254"/>
        <v>0.12131924733935-0.124945796487321i</v>
      </c>
      <c r="M634" t="str">
        <f t="shared" si="255"/>
        <v>2.01023813003254-2.37579735103896i</v>
      </c>
      <c r="N634" t="str">
        <f t="shared" si="256"/>
        <v>-0.512287697325954i</v>
      </c>
      <c r="O634" t="str">
        <f t="shared" si="257"/>
        <v>0.871625423058642-0.490172542966089i</v>
      </c>
      <c r="P634" t="str">
        <f t="shared" si="258"/>
        <v>0.128374576941358+0.490172542966089i</v>
      </c>
      <c r="Q634" t="str">
        <f t="shared" si="259"/>
        <v>-0.128374576941358+0.0221151543598651i</v>
      </c>
      <c r="R634" t="str">
        <f t="shared" si="260"/>
        <v>-0.332356256189961-3.8755543716531i</v>
      </c>
      <c r="S634" t="str">
        <f t="shared" si="261"/>
        <v>0.0529371974690982i</v>
      </c>
      <c r="T634" t="str">
        <f t="shared" si="262"/>
        <v>0.205160987074427-0.0175940087640182i</v>
      </c>
      <c r="U634" t="str">
        <f t="shared" si="263"/>
        <v>0.0000333333333333333-0.0022575169232893i</v>
      </c>
      <c r="V634" t="str">
        <f t="shared" si="264"/>
        <v>6.66666666666667E-06-0.0225751692328929i</v>
      </c>
      <c r="W634" t="str">
        <f t="shared" si="265"/>
        <v>0.0000276032485798939-0.00205232362606929i</v>
      </c>
      <c r="X634" t="str">
        <f t="shared" si="266"/>
        <v>0.0000976124432265248-0.00204804254355488i</v>
      </c>
      <c r="Y634" t="str">
        <f t="shared" si="267"/>
        <v>0.009+0.314159265358979i</v>
      </c>
      <c r="Z634" t="str">
        <f t="shared" si="268"/>
        <v>-0.0785666486181706-0.00604309650193188i</v>
      </c>
      <c r="AA634" t="str">
        <f t="shared" si="269"/>
        <v>1.11974999558507-38.4151932774214i</v>
      </c>
      <c r="AB634" t="str">
        <f t="shared" si="270"/>
        <v>0.967627949142032-0.0829809549090239i</v>
      </c>
      <c r="AC634" t="str">
        <f t="shared" si="271"/>
        <v>2.74801666619096-2.46569939798753i</v>
      </c>
      <c r="AD634" t="str">
        <f t="shared" si="272"/>
        <v>0.210080499218353+0.158301225350851i</v>
      </c>
      <c r="AE634" t="str">
        <f t="shared" si="273"/>
        <v>-0.0155486911824489-0.0137067334779167i</v>
      </c>
      <c r="AF634" t="str">
        <f t="shared" si="274"/>
        <v>-11.3694926983168-3.83417293434302i</v>
      </c>
      <c r="AG634" t="str">
        <f t="shared" si="275"/>
        <v>1.02286540349764-0.028572751169347i</v>
      </c>
      <c r="AH634" t="str">
        <f t="shared" si="276"/>
        <v>0.115475654351783+0.21386433980565i</v>
      </c>
      <c r="AI634">
        <f t="shared" si="277"/>
        <v>-12.286140418490511</v>
      </c>
      <c r="AJ634">
        <f t="shared" si="278"/>
        <v>61.633253896290775</v>
      </c>
      <c r="AK634"/>
      <c r="AL634"/>
      <c r="AM634"/>
      <c r="AN634"/>
    </row>
    <row r="635" spans="1:40" x14ac:dyDescent="0.25">
      <c r="A635"/>
      <c r="B635">
        <f t="shared" si="279"/>
        <v>50100</v>
      </c>
      <c r="C635" s="237" t="str">
        <f t="shared" si="247"/>
        <v>-0.0000304485851913205+0.0488826664827005i</v>
      </c>
      <c r="D635" s="208" t="str">
        <f t="shared" si="248"/>
        <v>-5.95723939615909+0.374767109700704i</v>
      </c>
      <c r="E635" t="str">
        <f t="shared" si="249"/>
        <v>2870</v>
      </c>
      <c r="F635" t="str">
        <f t="shared" si="250"/>
        <v>0.777000777000777</v>
      </c>
      <c r="G635" t="str">
        <f t="shared" si="245"/>
        <v>0.777000777000777</v>
      </c>
      <c r="H635" t="str">
        <f t="shared" si="251"/>
        <v>5.42059717351731+4.20865070388827i</v>
      </c>
      <c r="I635" t="str">
        <f t="shared" si="252"/>
        <v>196.742239931061i</v>
      </c>
      <c r="J635" t="str">
        <f t="shared" si="246"/>
        <v>-51.3944841459761+43.0409063452383i</v>
      </c>
      <c r="K635" t="str">
        <f t="shared" si="253"/>
        <v>1.88431886414464-2.25003616820814i</v>
      </c>
      <c r="L635" t="str">
        <f t="shared" si="254"/>
        <v>0.121069728569102-0.124938196587271i</v>
      </c>
      <c r="M635" t="str">
        <f t="shared" si="255"/>
        <v>2.00538859271374-2.37497436479541i</v>
      </c>
      <c r="N635" t="str">
        <f t="shared" si="256"/>
        <v>-0.513312272720606i</v>
      </c>
      <c r="O635" t="str">
        <f t="shared" si="257"/>
        <v>0.871122746923434-0.491065331491209i</v>
      </c>
      <c r="P635" t="str">
        <f t="shared" si="258"/>
        <v>0.128877253076566+0.491065331491209i</v>
      </c>
      <c r="Q635" t="str">
        <f t="shared" si="259"/>
        <v>-0.128877253076566+0.022246941229397i</v>
      </c>
      <c r="R635" t="str">
        <f t="shared" si="260"/>
        <v>-0.332352323459334-3.86770467401666i</v>
      </c>
      <c r="S635" t="str">
        <f t="shared" si="261"/>
        <v>0.0530430718640363i</v>
      </c>
      <c r="T635" t="str">
        <f t="shared" si="262"/>
        <v>0.205154936972735-0.0176289881774329i</v>
      </c>
      <c r="U635" t="str">
        <f t="shared" si="263"/>
        <v>0.0000333333333333334-0.00225301090148632i</v>
      </c>
      <c r="V635" t="str">
        <f t="shared" si="264"/>
        <v>6.66666666666667E-06-0.0225301090148632i</v>
      </c>
      <c r="W635" t="str">
        <f t="shared" si="265"/>
        <v>0.0000276032483508448-0.00204822731363965i</v>
      </c>
      <c r="X635" t="str">
        <f t="shared" si="266"/>
        <v>0.0000973335278721999-0.00204396429290102i</v>
      </c>
      <c r="Y635" t="str">
        <f t="shared" si="267"/>
        <v>0.009+0.314787583889697i</v>
      </c>
      <c r="Z635" t="str">
        <f t="shared" si="268"/>
        <v>-0.0782522369240837-0.00601095886621286i</v>
      </c>
      <c r="AA635" t="str">
        <f t="shared" si="269"/>
        <v>1.11519578806746-38.3376476470566i</v>
      </c>
      <c r="AB635" t="str">
        <f t="shared" si="270"/>
        <v>0.967599414245725-0.0831459329516202i</v>
      </c>
      <c r="AC635" t="str">
        <f t="shared" si="271"/>
        <v>2.74294336834778-2.46476370969637i</v>
      </c>
      <c r="AD635" t="str">
        <f t="shared" si="272"/>
        <v>0.210239565038975+0.158605140127572i</v>
      </c>
      <c r="AE635" t="str">
        <f t="shared" si="273"/>
        <v>-0.0154983472809694-0.01367494838014i</v>
      </c>
      <c r="AF635" t="str">
        <f t="shared" si="274"/>
        <v>-11.3778365696764-3.83388359418757i</v>
      </c>
      <c r="AG635" t="str">
        <f t="shared" si="275"/>
        <v>1.02286032264179-0.0285372367857487i</v>
      </c>
      <c r="AH635" t="str">
        <f t="shared" si="276"/>
        <v>0.115185941286336+0.21341846075581i</v>
      </c>
      <c r="AI635">
        <f t="shared" si="277"/>
        <v>-12.30510123062288</v>
      </c>
      <c r="AJ635">
        <f t="shared" si="278"/>
        <v>61.64343225585457</v>
      </c>
      <c r="AK635"/>
      <c r="AL635"/>
      <c r="AM635"/>
      <c r="AN635"/>
    </row>
    <row r="636" spans="1:40" x14ac:dyDescent="0.25">
      <c r="A636"/>
      <c r="B636">
        <f t="shared" si="279"/>
        <v>50200</v>
      </c>
      <c r="C636" s="237" t="str">
        <f t="shared" si="247"/>
        <v>-0.0000303273969596067+0.0487852907283903i</v>
      </c>
      <c r="D636" s="208" t="str">
        <f t="shared" si="248"/>
        <v>-5.95723846704932+0.374020562250992i</v>
      </c>
      <c r="E636" t="str">
        <f t="shared" si="249"/>
        <v>2870</v>
      </c>
      <c r="F636" t="str">
        <f t="shared" si="250"/>
        <v>0.777000777000777</v>
      </c>
      <c r="G636" t="str">
        <f t="shared" si="245"/>
        <v>0.777000777000777</v>
      </c>
      <c r="H636" t="str">
        <f t="shared" si="251"/>
        <v>5.42892120415961+4.20759767273358i</v>
      </c>
      <c r="I636" t="str">
        <f t="shared" si="252"/>
        <v>197.13493901276i</v>
      </c>
      <c r="J636" t="str">
        <f t="shared" si="246"/>
        <v>-51.6038525054584+43.1268163379434i</v>
      </c>
      <c r="K636" t="str">
        <f t="shared" si="253"/>
        <v>1.87973205845869-2.24921346232417i</v>
      </c>
      <c r="L636" t="str">
        <f t="shared" si="254"/>
        <v>0.120820738597369-0.124930115561175i</v>
      </c>
      <c r="M636" t="str">
        <f t="shared" si="255"/>
        <v>2.00055279705606-2.37414357788535i</v>
      </c>
      <c r="N636" t="str">
        <f t="shared" si="256"/>
        <v>-0.514336848115258i</v>
      </c>
      <c r="O636" t="str">
        <f t="shared" si="257"/>
        <v>0.870619156323073-0.491957604518215i</v>
      </c>
      <c r="P636" t="str">
        <f t="shared" si="258"/>
        <v>0.129380843676927+0.491957604518215i</v>
      </c>
      <c r="Q636" t="str">
        <f t="shared" si="259"/>
        <v>-0.129380843676927+0.022379243597043i</v>
      </c>
      <c r="R636" t="str">
        <f t="shared" si="260"/>
        <v>-0.332348382706323-3.85988602131014i</v>
      </c>
      <c r="S636" t="str">
        <f t="shared" si="261"/>
        <v>0.0531489462589745i</v>
      </c>
      <c r="T636" t="str">
        <f t="shared" si="262"/>
        <v>0.205148874712379-0.0176639663317154i</v>
      </c>
      <c r="U636" t="str">
        <f t="shared" si="263"/>
        <v>0.0000333333333333333-0.00224852283196145i</v>
      </c>
      <c r="V636" t="str">
        <f t="shared" si="264"/>
        <v>6.66666666666667E-06-0.0224852283196145i</v>
      </c>
      <c r="W636" t="str">
        <f t="shared" si="265"/>
        <v>0.0000276032481213379-0.00204414732146282i</v>
      </c>
      <c r="X636" t="str">
        <f t="shared" si="266"/>
        <v>0.0000970562751059951-0.00203990223392456i</v>
      </c>
      <c r="Y636" t="str">
        <f t="shared" si="267"/>
        <v>0.009+0.315415902420415i</v>
      </c>
      <c r="Z636" t="str">
        <f t="shared" si="268"/>
        <v>-0.0779397109242635-0.00597907062602249i</v>
      </c>
      <c r="AA636" t="str">
        <f t="shared" si="269"/>
        <v>1.11066947877436-38.2604161458228i</v>
      </c>
      <c r="AB636" t="str">
        <f t="shared" si="270"/>
        <v>0.9675708220039-0.0833109050556044i</v>
      </c>
      <c r="AC636" t="str">
        <f t="shared" si="271"/>
        <v>2.73788446410415-2.46381991734407i</v>
      </c>
      <c r="AD636" t="str">
        <f t="shared" si="272"/>
        <v>0.210398926519126+0.158908882531092i</v>
      </c>
      <c r="AE636" t="str">
        <f t="shared" si="273"/>
        <v>-0.0154483040799203-0.0136433024090682i</v>
      </c>
      <c r="AF636" t="str">
        <f t="shared" si="274"/>
        <v>-11.3861596712089-3.83357711048259i</v>
      </c>
      <c r="AG636" t="str">
        <f t="shared" si="275"/>
        <v>1.02285524518027-0.0285019079670723i</v>
      </c>
      <c r="AH636" t="str">
        <f t="shared" si="276"/>
        <v>0.114898008543071+0.212974316825739i</v>
      </c>
      <c r="AI636">
        <f t="shared" si="277"/>
        <v>-12.324018094971795</v>
      </c>
      <c r="AJ636">
        <f t="shared" si="278"/>
        <v>61.653479276287698</v>
      </c>
      <c r="AK636"/>
      <c r="AL636"/>
      <c r="AM636"/>
      <c r="AN636"/>
    </row>
    <row r="637" spans="1:40" x14ac:dyDescent="0.25">
      <c r="A637"/>
      <c r="B637">
        <f t="shared" si="279"/>
        <v>50300</v>
      </c>
      <c r="C637" s="237" t="str">
        <f t="shared" si="247"/>
        <v>-0.0000302069308014361+0.0486883021535699i</v>
      </c>
      <c r="D637" s="208" t="str">
        <f t="shared" si="248"/>
        <v>-5.95723754347543+0.373276983177369i</v>
      </c>
      <c r="E637" t="str">
        <f t="shared" si="249"/>
        <v>2870</v>
      </c>
      <c r="F637" t="str">
        <f t="shared" si="250"/>
        <v>0.777000777000777</v>
      </c>
      <c r="G637" t="str">
        <f t="shared" si="245"/>
        <v>0.777000777000777</v>
      </c>
      <c r="H637" t="str">
        <f t="shared" si="251"/>
        <v>5.43722448742176+4.2065305932868i</v>
      </c>
      <c r="I637" t="str">
        <f t="shared" si="252"/>
        <v>197.527638094458i</v>
      </c>
      <c r="J637" t="str">
        <f t="shared" si="246"/>
        <v>-51.8136383492068+43.2127263306485i</v>
      </c>
      <c r="K637" t="str">
        <f t="shared" si="253"/>
        <v>1.87515843618611-2.2483835043544i</v>
      </c>
      <c r="L637" t="str">
        <f t="shared" si="254"/>
        <v>0.12057227722523-0.12492155647057i</v>
      </c>
      <c r="M637" t="str">
        <f t="shared" si="255"/>
        <v>1.99573071341134-2.37330506082497i</v>
      </c>
      <c r="N637" t="str">
        <f t="shared" si="256"/>
        <v>-0.51536142350991i</v>
      </c>
      <c r="O637" t="str">
        <f t="shared" si="257"/>
        <v>0.870114651786207-0.49284936111044i</v>
      </c>
      <c r="P637" t="str">
        <f t="shared" si="258"/>
        <v>0.129885348213793+0.49284936111044i</v>
      </c>
      <c r="Q637" t="str">
        <f t="shared" si="259"/>
        <v>-0.129885348213793+0.02251206239947i</v>
      </c>
      <c r="R637" t="str">
        <f t="shared" si="260"/>
        <v>-0.332344433929942-3.85209822836703i</v>
      </c>
      <c r="S637" t="str">
        <f t="shared" si="261"/>
        <v>0.0532548206539126i</v>
      </c>
      <c r="T637" t="str">
        <f t="shared" si="262"/>
        <v>0.205142800292941-0.0176989432242652i</v>
      </c>
      <c r="U637" t="str">
        <f t="shared" si="263"/>
        <v>0.0000333333333333334-0.00224405260764343i</v>
      </c>
      <c r="V637" t="str">
        <f t="shared" si="264"/>
        <v>6.66666666666667E-06-0.0224405260764343i</v>
      </c>
      <c r="W637" t="str">
        <f t="shared" si="265"/>
        <v>0.0000276032478913737-0.00204008355220132i</v>
      </c>
      <c r="X637" t="str">
        <f t="shared" si="266"/>
        <v>0.0000967806717451343-0.00203585627050291i</v>
      </c>
      <c r="Y637" t="str">
        <f t="shared" si="267"/>
        <v>0.009+0.316044220951133i</v>
      </c>
      <c r="Z637" t="str">
        <f t="shared" si="268"/>
        <v>-0.0776290555533245-0.00594742931438898i</v>
      </c>
      <c r="AA637" t="str">
        <f t="shared" si="269"/>
        <v>1.10617083898434-38.1834968590309i</v>
      </c>
      <c r="AB637" t="str">
        <f t="shared" si="270"/>
        <v>0.967542172414586-0.0834758712087115i</v>
      </c>
      <c r="AC637" t="str">
        <f t="shared" si="271"/>
        <v>2.73283992241211-2.46286809435312i</v>
      </c>
      <c r="AD637" t="str">
        <f t="shared" si="272"/>
        <v>0.210558583532297+0.159212452437072i</v>
      </c>
      <c r="AE637" t="str">
        <f t="shared" si="273"/>
        <v>-0.015398559171418-0.0136117946071147i</v>
      </c>
      <c r="AF637" t="str">
        <f t="shared" si="274"/>
        <v>-11.3944620308972-3.83325361010943i</v>
      </c>
      <c r="AG637" t="str">
        <f t="shared" si="275"/>
        <v>1.02285017103203-0.0284667635639074i</v>
      </c>
      <c r="AH637" t="str">
        <f t="shared" si="276"/>
        <v>0.114611841538413+0.212531897347996i</v>
      </c>
      <c r="AI637">
        <f t="shared" si="277"/>
        <v>-12.342891232486901</v>
      </c>
      <c r="AJ637">
        <f t="shared" si="278"/>
        <v>61.663395644253008</v>
      </c>
      <c r="AK637"/>
      <c r="AL637"/>
      <c r="AM637"/>
      <c r="AN637"/>
    </row>
    <row r="638" spans="1:40" x14ac:dyDescent="0.25">
      <c r="A638"/>
      <c r="B638">
        <f t="shared" si="279"/>
        <v>50400</v>
      </c>
      <c r="C638" s="237" t="str">
        <f t="shared" si="247"/>
        <v>-0.0000300871809917589+0.0485916984536028i</v>
      </c>
      <c r="D638" s="208" t="str">
        <f t="shared" si="248"/>
        <v>-5.95723662539356+0.372536354810955i</v>
      </c>
      <c r="E638" t="str">
        <f t="shared" si="249"/>
        <v>2870</v>
      </c>
      <c r="F638" t="str">
        <f t="shared" si="250"/>
        <v>0.777000777000777</v>
      </c>
      <c r="G638" t="str">
        <f t="shared" si="245"/>
        <v>0.777000777000777</v>
      </c>
      <c r="H638" t="str">
        <f t="shared" si="251"/>
        <v>5.44550705163436+4.20544957401973i</v>
      </c>
      <c r="I638" t="str">
        <f t="shared" si="252"/>
        <v>197.920337176157i</v>
      </c>
      <c r="J638" t="str">
        <f t="shared" si="246"/>
        <v>-52.0238416772215+43.2986363233535i</v>
      </c>
      <c r="K638" t="str">
        <f t="shared" si="253"/>
        <v>1.87059796777909-2.2475463612923i</v>
      </c>
      <c r="L638" t="str">
        <f t="shared" si="254"/>
        <v>0.120324344242438-0.1249125223636i</v>
      </c>
      <c r="M638" t="str">
        <f t="shared" si="255"/>
        <v>1.99092231202153-2.3724588836559i</v>
      </c>
      <c r="N638" t="str">
        <f t="shared" si="256"/>
        <v>-0.516385998904561i</v>
      </c>
      <c r="O638" t="str">
        <f t="shared" si="257"/>
        <v>0.869609233842441-0.493740600331756i</v>
      </c>
      <c r="P638" t="str">
        <f t="shared" si="258"/>
        <v>0.130390766157559+0.493740600331756i</v>
      </c>
      <c r="Q638" t="str">
        <f t="shared" si="259"/>
        <v>-0.130390766157559+0.0226453985728051i</v>
      </c>
      <c r="R638" t="str">
        <f t="shared" si="260"/>
        <v>-0.332340477129166-3.8443411114903i</v>
      </c>
      <c r="S638" t="str">
        <f t="shared" si="261"/>
        <v>0.0533606950488509i</v>
      </c>
      <c r="T638" t="str">
        <f t="shared" si="262"/>
        <v>0.205136713713994-0.017733918852479i</v>
      </c>
      <c r="U638" t="str">
        <f t="shared" si="263"/>
        <v>0.0000333333333333333-0.00223960012231081i</v>
      </c>
      <c r="V638" t="str">
        <f t="shared" si="264"/>
        <v>6.66666666666667E-06-0.0223960012231081i</v>
      </c>
      <c r="W638" t="str">
        <f t="shared" si="265"/>
        <v>0.0000276032476609515-0.00203603590929017i</v>
      </c>
      <c r="X638" t="str">
        <f t="shared" si="266"/>
        <v>0.0000965067047371889-0.0020318263072719i</v>
      </c>
      <c r="Y638" t="str">
        <f t="shared" si="267"/>
        <v>0.009+0.316672539481851i</v>
      </c>
      <c r="Z638" t="str">
        <f t="shared" si="268"/>
        <v>-0.0773202558961874-0.00591603249381499i</v>
      </c>
      <c r="AA638" t="str">
        <f t="shared" si="269"/>
        <v>1.10169964232776-38.1068878875961i</v>
      </c>
      <c r="AB638" t="str">
        <f t="shared" si="270"/>
        <v>0.967513465475768-0.0836408313986632i</v>
      </c>
      <c r="AC638" t="str">
        <f t="shared" si="271"/>
        <v>2.72780971210885-2.46190831365232i</v>
      </c>
      <c r="AD638" t="str">
        <f t="shared" si="272"/>
        <v>0.210718535951784+0.159515849720061i</v>
      </c>
      <c r="AE638" t="str">
        <f t="shared" si="273"/>
        <v>-0.0153491101716395-0.0135804240255928i</v>
      </c>
      <c r="AF638" t="str">
        <f t="shared" si="274"/>
        <v>-11.4027436770279-3.83291321920878i</v>
      </c>
      <c r="AG638" t="str">
        <f t="shared" si="275"/>
        <v>1.02284510011691-0.0284318024361904i</v>
      </c>
      <c r="AH638" t="str">
        <f t="shared" si="276"/>
        <v>0.11432742583605+0.212091191744252i</v>
      </c>
      <c r="AI638">
        <f t="shared" si="277"/>
        <v>-12.361720862491854</v>
      </c>
      <c r="AJ638">
        <f t="shared" si="278"/>
        <v>61.673182042065662</v>
      </c>
      <c r="AK638"/>
      <c r="AL638"/>
      <c r="AM638"/>
      <c r="AN638"/>
    </row>
    <row r="639" spans="1:40" x14ac:dyDescent="0.25">
      <c r="A639"/>
      <c r="B639">
        <f t="shared" si="279"/>
        <v>50500</v>
      </c>
      <c r="C639" s="237" t="str">
        <f t="shared" si="247"/>
        <v>-0.0000299681418621526+0.0484954773421073i</v>
      </c>
      <c r="D639" s="208" t="str">
        <f t="shared" si="248"/>
        <v>-5.95723571276023+0.371798659622823i</v>
      </c>
      <c r="E639" t="str">
        <f t="shared" si="249"/>
        <v>2870</v>
      </c>
      <c r="F639" t="str">
        <f t="shared" si="250"/>
        <v>0.777000777000777</v>
      </c>
      <c r="G639" t="str">
        <f t="shared" si="245"/>
        <v>0.777000777000777</v>
      </c>
      <c r="H639" t="str">
        <f t="shared" si="251"/>
        <v>5.453768925427+4.20435472280651i</v>
      </c>
      <c r="I639" t="str">
        <f t="shared" si="252"/>
        <v>198.313036257856i</v>
      </c>
      <c r="J639" t="str">
        <f t="shared" si="246"/>
        <v>-52.2344624895022+43.3845463160585i</v>
      </c>
      <c r="K639" t="str">
        <f t="shared" si="253"/>
        <v>1.86605062359397-2.24670209967259i</v>
      </c>
      <c r="L639" t="str">
        <f t="shared" si="254"/>
        <v>0.120076939427555-0.124903016275029i</v>
      </c>
      <c r="M639" t="str">
        <f t="shared" si="255"/>
        <v>1.98612756302152-2.37160511594762i</v>
      </c>
      <c r="N639" t="str">
        <f t="shared" si="256"/>
        <v>-0.517410574299213i</v>
      </c>
      <c r="O639" t="str">
        <f t="shared" si="257"/>
        <v>0.869102903022341-0.494631321246583i</v>
      </c>
      <c r="P639" t="str">
        <f t="shared" si="258"/>
        <v>0.130897096977659+0.494631321246583i</v>
      </c>
      <c r="Q639" t="str">
        <f t="shared" si="259"/>
        <v>-0.130897096977659+0.02277925305263i</v>
      </c>
      <c r="R639" t="str">
        <f t="shared" si="260"/>
        <v>-0.332336512303002-3.83661448843801i</v>
      </c>
      <c r="S639" t="str">
        <f t="shared" si="261"/>
        <v>0.053466569443789i</v>
      </c>
      <c r="T639" t="str">
        <f t="shared" si="262"/>
        <v>0.205130614975118-0.0177688932137551i</v>
      </c>
      <c r="U639" t="str">
        <f t="shared" si="263"/>
        <v>0.0000333333333333333-0.00223516527058346i</v>
      </c>
      <c r="V639" t="str">
        <f t="shared" si="264"/>
        <v>6.66666666666667E-06-0.0223516527058346i</v>
      </c>
      <c r="W639" t="str">
        <f t="shared" si="265"/>
        <v>0.0000276032474300718-0.00203200429692927i</v>
      </c>
      <c r="X639" t="str">
        <f t="shared" si="266"/>
        <v>0.0000962343611585382-0.00202781224961836i</v>
      </c>
      <c r="Y639" t="str">
        <f t="shared" si="267"/>
        <v>0.009+0.317300858012569i</v>
      </c>
      <c r="Z639" t="str">
        <f t="shared" si="268"/>
        <v>-0.0770132971862813-0.00588487775586571i</v>
      </c>
      <c r="AA639" t="str">
        <f t="shared" si="269"/>
        <v>1.09725566475767-38.0305873478774i</v>
      </c>
      <c r="AB639" t="str">
        <f t="shared" si="270"/>
        <v>0.967484701185466-0.0838057856131887i</v>
      </c>
      <c r="AC639" t="str">
        <f t="shared" si="271"/>
        <v>2.72279380191985-2.46094064767953i</v>
      </c>
      <c r="AD639" t="str">
        <f t="shared" si="272"/>
        <v>0.210878783650691+0.159819074253506i</v>
      </c>
      <c r="AE639" t="str">
        <f t="shared" si="273"/>
        <v>-0.0152999547205347-0.0135491897246116i</v>
      </c>
      <c r="AF639" t="str">
        <f t="shared" si="274"/>
        <v>-11.4110046381872-3.83255606318369i</v>
      </c>
      <c r="AG639" t="str">
        <f t="shared" si="275"/>
        <v>1.02284003235556-0.0283970234531083i</v>
      </c>
      <c r="AH639" t="str">
        <f t="shared" si="276"/>
        <v>0.114044747145186+0.211652189524366i</v>
      </c>
      <c r="AI639">
        <f t="shared" si="277"/>
        <v>-12.380507202698672</v>
      </c>
      <c r="AJ639">
        <f t="shared" si="278"/>
        <v>61.682839147720273</v>
      </c>
      <c r="AK639"/>
      <c r="AL639"/>
      <c r="AM639"/>
      <c r="AN639"/>
    </row>
    <row r="640" spans="1:40" x14ac:dyDescent="0.25">
      <c r="A640"/>
      <c r="B640">
        <f t="shared" si="279"/>
        <v>50600</v>
      </c>
      <c r="C640" s="237" t="str">
        <f t="shared" si="247"/>
        <v>-0.0000298498078001516+0.0483996365507757i</v>
      </c>
      <c r="D640" s="208" t="str">
        <f t="shared" si="248"/>
        <v>-5.95723480553243+0.371063880222614i</v>
      </c>
      <c r="E640" t="str">
        <f t="shared" si="249"/>
        <v>2870</v>
      </c>
      <c r="F640" t="str">
        <f t="shared" si="250"/>
        <v>0.777000777000777</v>
      </c>
      <c r="G640" t="str">
        <f t="shared" si="245"/>
        <v>0.777000777000777</v>
      </c>
      <c r="H640" t="str">
        <f t="shared" si="251"/>
        <v>5.46201013772335+4.20324614692567i</v>
      </c>
      <c r="I640" t="str">
        <f t="shared" si="252"/>
        <v>198.705735339554i</v>
      </c>
      <c r="J640" t="str">
        <f t="shared" si="246"/>
        <v>-52.4455007860492+43.4704563087637i</v>
      </c>
      <c r="K640" t="str">
        <f t="shared" si="253"/>
        <v>1.86151637389373-2.24585078557377i</v>
      </c>
      <c r="L640" t="str">
        <f t="shared" si="254"/>
        <v>0.119830062548064-0.124893041226255i</v>
      </c>
      <c r="M640" t="str">
        <f t="shared" si="255"/>
        <v>1.98134643644179-2.37074382680002i</v>
      </c>
      <c r="N640" t="str">
        <f t="shared" si="256"/>
        <v>-0.518435149693865i</v>
      </c>
      <c r="O640" t="str">
        <f t="shared" si="257"/>
        <v>0.868595659857428-0.495521522919882i</v>
      </c>
      <c r="P640" t="str">
        <f t="shared" si="258"/>
        <v>0.131404340142572+0.495521522919882i</v>
      </c>
      <c r="Q640" t="str">
        <f t="shared" si="259"/>
        <v>-0.131404340142572+0.022913626773983i</v>
      </c>
      <c r="R640" t="str">
        <f t="shared" si="260"/>
        <v>-0.332332539450476-3.82891817840875i</v>
      </c>
      <c r="S640" t="str">
        <f t="shared" si="261"/>
        <v>0.0535724438387273i</v>
      </c>
      <c r="T640" t="str">
        <f t="shared" si="262"/>
        <v>0.205124504075885-0.0178038663054923i</v>
      </c>
      <c r="U640" t="str">
        <f t="shared" si="263"/>
        <v>0.0000333333333333333-0.00223074794791432i</v>
      </c>
      <c r="V640" t="str">
        <f t="shared" si="264"/>
        <v>6.66666666666667E-06-0.0223074794791432i</v>
      </c>
      <c r="W640" t="str">
        <f t="shared" si="265"/>
        <v>0.0000276032471987345-0.00202798862007583i</v>
      </c>
      <c r="X640" t="str">
        <f t="shared" si="266"/>
        <v>0.0000959636282128482-0.00202381400367276i</v>
      </c>
      <c r="Y640" t="str">
        <f t="shared" si="267"/>
        <v>0.009+0.317929176543287i</v>
      </c>
      <c r="Z640" t="str">
        <f t="shared" si="268"/>
        <v>-0.0767081648037722-0.00585396272076372i</v>
      </c>
      <c r="AA640" t="str">
        <f t="shared" si="269"/>
        <v>1.09283868452114-37.9545933715214i</v>
      </c>
      <c r="AB640" t="str">
        <f t="shared" si="270"/>
        <v>0.96745587954166-0.0839707338400197i</v>
      </c>
      <c r="AC640" t="str">
        <f t="shared" si="271"/>
        <v>2.71779216046143-2.4599651683841i</v>
      </c>
      <c r="AD640" t="str">
        <f t="shared" si="272"/>
        <v>0.211039326501936+0.160122125909767i</v>
      </c>
      <c r="AE640" t="str">
        <f t="shared" si="273"/>
        <v>-0.0152510904815424-0.0135180907729742i</v>
      </c>
      <c r="AF640" t="str">
        <f t="shared" si="274"/>
        <v>-11.4192449432558-3.83218226670306i</v>
      </c>
      <c r="AG640" t="str">
        <f t="shared" si="275"/>
        <v>1.0228349676695-0.0283624254930063i</v>
      </c>
      <c r="AH640" t="str">
        <f t="shared" si="276"/>
        <v>0.113763791318781+0.211214880285454i</v>
      </c>
      <c r="AI640">
        <f t="shared" si="277"/>
        <v>-12.399250469223178</v>
      </c>
      <c r="AJ640">
        <f t="shared" si="278"/>
        <v>61.692367634923684</v>
      </c>
      <c r="AK640"/>
      <c r="AL640"/>
      <c r="AM640"/>
      <c r="AN640"/>
    </row>
    <row r="641" spans="1:40" x14ac:dyDescent="0.25">
      <c r="A641"/>
      <c r="B641">
        <f t="shared" si="279"/>
        <v>50700</v>
      </c>
      <c r="C641" s="237" t="str">
        <f t="shared" si="247"/>
        <v>-0.0000297321732485856+0.0483041738291963i</v>
      </c>
      <c r="D641" s="208" t="str">
        <f t="shared" si="248"/>
        <v>-5.95723390366753+0.370331999357172i</v>
      </c>
      <c r="E641" t="str">
        <f t="shared" si="249"/>
        <v>2870</v>
      </c>
      <c r="F641" t="str">
        <f t="shared" si="250"/>
        <v>0.777000777000777</v>
      </c>
      <c r="G641" t="str">
        <f t="shared" si="245"/>
        <v>0.777000777000777</v>
      </c>
      <c r="H641" t="str">
        <f t="shared" si="251"/>
        <v>5.47023071773694+4.20212395306193i</v>
      </c>
      <c r="I641" t="str">
        <f t="shared" si="252"/>
        <v>199.098434421253i</v>
      </c>
      <c r="J641" t="str">
        <f t="shared" si="246"/>
        <v>-52.6569565668623+43.5563663014687i</v>
      </c>
      <c r="K641" t="str">
        <f t="shared" si="253"/>
        <v>1.85699518885072-2.24499248462073i</v>
      </c>
      <c r="L641" t="str">
        <f t="shared" si="254"/>
        <v>0.1195837133605-0.124882600225327i</v>
      </c>
      <c r="M641" t="str">
        <f t="shared" si="255"/>
        <v>1.97657890221122-2.36987508484606i</v>
      </c>
      <c r="N641" t="str">
        <f t="shared" si="256"/>
        <v>-0.519459725088517i</v>
      </c>
      <c r="O641" t="str">
        <f t="shared" si="257"/>
        <v>0.868087504880185-0.496411204417159i</v>
      </c>
      <c r="P641" t="str">
        <f t="shared" si="258"/>
        <v>0.131912495119815+0.496411204417159i</v>
      </c>
      <c r="Q641" t="str">
        <f t="shared" si="259"/>
        <v>-0.131912495119815+0.023048520671358i</v>
      </c>
      <c r="R641" t="str">
        <f t="shared" si="260"/>
        <v>-0.332328558570549-3.82125200202764i</v>
      </c>
      <c r="S641" t="str">
        <f t="shared" si="261"/>
        <v>0.0536783182336656i</v>
      </c>
      <c r="T641" t="str">
        <f t="shared" si="262"/>
        <v>0.205118381015871-0.0178388381250853i</v>
      </c>
      <c r="U641" t="str">
        <f t="shared" si="263"/>
        <v>0.0000333333333333333-0.00222634805058116i</v>
      </c>
      <c r="V641" t="str">
        <f t="shared" si="264"/>
        <v>6.66666666666667E-06-0.0222634805058116i</v>
      </c>
      <c r="W641" t="str">
        <f t="shared" si="265"/>
        <v>0.0000276032469669395-0.00202398878443691i</v>
      </c>
      <c r="X641" t="str">
        <f t="shared" si="266"/>
        <v>0.000095694493229568-0.0020198314763019i</v>
      </c>
      <c r="Y641" t="str">
        <f t="shared" si="267"/>
        <v>0.009+0.318557495074005i</v>
      </c>
      <c r="Z641" t="str">
        <f t="shared" si="268"/>
        <v>-0.0764048442738138-0.00582328503698977i</v>
      </c>
      <c r="AA641" t="str">
        <f t="shared" si="269"/>
        <v>1.08844848213096-37.8789041053057i</v>
      </c>
      <c r="AB641" t="str">
        <f t="shared" si="270"/>
        <v>0.967427000542352-0.0841356760668684i</v>
      </c>
      <c r="AC641" t="str">
        <f t="shared" si="271"/>
        <v>2.71280475624394-2.45898194722973i</v>
      </c>
      <c r="AD641" t="str">
        <f t="shared" si="272"/>
        <v>0.211200164378231+0.160425004560121i</v>
      </c>
      <c r="AE641" t="str">
        <f t="shared" si="273"/>
        <v>-0.0152025151413086-0.0134871262480754i</v>
      </c>
      <c r="AF641" t="str">
        <f t="shared" si="274"/>
        <v>-11.4274646214045-3.83179195370476i</v>
      </c>
      <c r="AG641" t="str">
        <f t="shared" si="275"/>
        <v>1.02282990598105-0.0283280074432906i</v>
      </c>
      <c r="AH641" t="str">
        <f t="shared" si="276"/>
        <v>0.113484544351825+0.210779253710959i</v>
      </c>
      <c r="AI641">
        <f t="shared" si="277"/>
        <v>-12.417950876600459</v>
      </c>
      <c r="AJ641">
        <f t="shared" si="278"/>
        <v>61.701768173124229</v>
      </c>
      <c r="AK641"/>
      <c r="AL641"/>
      <c r="AM641"/>
      <c r="AN641"/>
    </row>
    <row r="642" spans="1:40" x14ac:dyDescent="0.25">
      <c r="A642"/>
      <c r="B642">
        <f t="shared" si="279"/>
        <v>50800</v>
      </c>
      <c r="C642" s="237" t="str">
        <f t="shared" si="247"/>
        <v>-0.0000296152327049265+0.0482090869446772i</v>
      </c>
      <c r="D642" s="208" t="str">
        <f t="shared" si="248"/>
        <v>-5.95723300712336+0.369602999909192i</v>
      </c>
      <c r="E642" t="str">
        <f t="shared" si="249"/>
        <v>2870</v>
      </c>
      <c r="F642" t="str">
        <f t="shared" si="250"/>
        <v>0.777000777000777</v>
      </c>
      <c r="G642" t="str">
        <f t="shared" si="245"/>
        <v>0.777000777000777</v>
      </c>
      <c r="H642" t="str">
        <f t="shared" si="251"/>
        <v>5.47843069496632+4.2009882473082i</v>
      </c>
      <c r="I642" t="str">
        <f t="shared" si="252"/>
        <v>199.491133502952i</v>
      </c>
      <c r="J642" t="str">
        <f t="shared" si="246"/>
        <v>-52.8688298319416+43.6422762941738i</v>
      </c>
      <c r="K642" t="str">
        <f t="shared" si="253"/>
        <v>1.85248703854908-2.2441272619871i</v>
      </c>
      <c r="L642" t="str">
        <f t="shared" si="254"/>
        <v>0.119337891610571-0.124871696266954i</v>
      </c>
      <c r="M642" t="str">
        <f t="shared" si="255"/>
        <v>1.97182493015965-2.36899895825405i</v>
      </c>
      <c r="N642" t="str">
        <f t="shared" si="256"/>
        <v>-0.520484300483169i</v>
      </c>
      <c r="O642" t="str">
        <f t="shared" si="257"/>
        <v>0.86757843862405-0.497300364804467i</v>
      </c>
      <c r="P642" t="str">
        <f t="shared" si="258"/>
        <v>0.13242156137595+0.497300364804467i</v>
      </c>
      <c r="Q642" t="str">
        <f t="shared" si="259"/>
        <v>-0.13242156137595+0.023183935678702i</v>
      </c>
      <c r="R642" t="str">
        <f t="shared" si="260"/>
        <v>-0.332324569662223-3.81361578133216i</v>
      </c>
      <c r="S642" t="str">
        <f t="shared" si="261"/>
        <v>0.0537841926286037i</v>
      </c>
      <c r="T642" t="str">
        <f t="shared" si="262"/>
        <v>0.205112245794652-0.0178738086699308i</v>
      </c>
      <c r="U642" t="str">
        <f t="shared" si="263"/>
        <v>0.0000333333333333334-0.00222196547567844i</v>
      </c>
      <c r="V642" t="str">
        <f t="shared" si="264"/>
        <v>6.66666666666667E-06-0.0222196547567844i</v>
      </c>
      <c r="W642" t="str">
        <f t="shared" si="265"/>
        <v>0.000027603246734687-0.00202000469646203i</v>
      </c>
      <c r="X642" t="str">
        <f t="shared" si="266"/>
        <v>0.000095426943662452-0.00201586457510174i</v>
      </c>
      <c r="Y642" t="str">
        <f t="shared" si="267"/>
        <v>0.009+0.319185813604723i</v>
      </c>
      <c r="Z642" t="str">
        <f t="shared" si="268"/>
        <v>-0.0761033212648248-0.00579284238089064i</v>
      </c>
      <c r="AA642" t="str">
        <f t="shared" si="269"/>
        <v>1.08408484033781-37.8035177109865i</v>
      </c>
      <c r="AB642" t="str">
        <f t="shared" si="270"/>
        <v>0.967398064185541-0.0843006122814566i</v>
      </c>
      <c r="AC642" t="str">
        <f t="shared" si="271"/>
        <v>2.70783155767429-2.45799105519683i</v>
      </c>
      <c r="AD642" t="str">
        <f t="shared" si="272"/>
        <v>0.211361297152108+0.160727710074784i</v>
      </c>
      <c r="AE642" t="str">
        <f t="shared" si="273"/>
        <v>-0.0151542264094122-0.0134562952358036i</v>
      </c>
      <c r="AF642" t="str">
        <f t="shared" si="274"/>
        <v>-11.4356637020897-3.83138524739901i</v>
      </c>
      <c r="AG642" t="str">
        <f t="shared" si="275"/>
        <v>1.02282484721338-0.0282937682003409i</v>
      </c>
      <c r="AH642" t="str">
        <f t="shared" si="276"/>
        <v>0.113206992379651+0.210345299569763i</v>
      </c>
      <c r="AI642">
        <f t="shared" si="277"/>
        <v>-12.436608637798926</v>
      </c>
      <c r="AJ642">
        <f t="shared" si="278"/>
        <v>61.711041427541119</v>
      </c>
      <c r="AK642"/>
      <c r="AL642"/>
      <c r="AM642"/>
      <c r="AN642"/>
    </row>
    <row r="643" spans="1:40" x14ac:dyDescent="0.25">
      <c r="A643"/>
      <c r="B643">
        <f t="shared" si="279"/>
        <v>50900</v>
      </c>
      <c r="C643" s="237" t="str">
        <f t="shared" si="247"/>
        <v>-0.0000294989807206453+0.0481143736820718i</v>
      </c>
      <c r="D643" s="208" t="str">
        <f t="shared" si="248"/>
        <v>-5.95723211585815+0.368876864895884i</v>
      </c>
      <c r="E643" t="str">
        <f t="shared" si="249"/>
        <v>2870</v>
      </c>
      <c r="F643" t="str">
        <f t="shared" si="250"/>
        <v>0.777000777000777</v>
      </c>
      <c r="G643" t="str">
        <f t="shared" si="245"/>
        <v>0.777000777000777</v>
      </c>
      <c r="H643" t="str">
        <f t="shared" si="251"/>
        <v>5.48661009919092+4.19983913516743i</v>
      </c>
      <c r="I643" t="str">
        <f t="shared" si="252"/>
        <v>199.883832584651i</v>
      </c>
      <c r="J643" t="str">
        <f t="shared" si="246"/>
        <v>-53.0811205812871+43.7281862868788i</v>
      </c>
      <c r="K643" t="str">
        <f t="shared" si="253"/>
        <v>1.84799189298732-2.24325518239789i</v>
      </c>
      <c r="L643" t="str">
        <f t="shared" si="254"/>
        <v>0.119092597033273-0.124860332332525i</v>
      </c>
      <c r="M643" t="str">
        <f t="shared" si="255"/>
        <v>1.96708449002059-2.36811551473042i</v>
      </c>
      <c r="N643" t="str">
        <f t="shared" si="256"/>
        <v>-0.521508875877821i</v>
      </c>
      <c r="O643" t="str">
        <f t="shared" si="257"/>
        <v>0.867068461623416-0.498189003148406i</v>
      </c>
      <c r="P643" t="str">
        <f t="shared" si="258"/>
        <v>0.132931538376584+0.498189003148406i</v>
      </c>
      <c r="Q643" t="str">
        <f t="shared" si="259"/>
        <v>-0.132931538376584+0.023319872729415i</v>
      </c>
      <c r="R643" t="str">
        <f t="shared" si="260"/>
        <v>-0.332320572724516-3.80600933975823i</v>
      </c>
      <c r="S643" t="str">
        <f t="shared" si="261"/>
        <v>0.0538900670235419i</v>
      </c>
      <c r="T643" t="str">
        <f t="shared" si="262"/>
        <v>0.205106098411797-0.017908777937426i</v>
      </c>
      <c r="U643" t="str">
        <f t="shared" si="263"/>
        <v>0.0000333333333333333-0.00221760012110933i</v>
      </c>
      <c r="V643" t="str">
        <f t="shared" si="264"/>
        <v>6.66666666666667E-06-0.0221760012110933i</v>
      </c>
      <c r="W643" t="str">
        <f t="shared" si="265"/>
        <v>0.0000276032465019767-0.00201603626333588i</v>
      </c>
      <c r="X643" t="str">
        <f t="shared" si="266"/>
        <v>0.0000951609670880994-0.00201191320839029i</v>
      </c>
      <c r="Y643" t="str">
        <f t="shared" si="267"/>
        <v>0.009+0.319814132135441i</v>
      </c>
      <c r="Z643" t="str">
        <f t="shared" si="268"/>
        <v>-0.0758035815867892-0.00576263245629262i</v>
      </c>
      <c r="AA643" t="str">
        <f t="shared" si="269"/>
        <v>1.07974754410279-37.728432365146i</v>
      </c>
      <c r="AB643" t="str">
        <f t="shared" si="270"/>
        <v>0.967369070469195-0.0844655424715083i</v>
      </c>
      <c r="AC643" t="str">
        <f t="shared" si="271"/>
        <v>2.70287253305869-2.45699256278533i</v>
      </c>
      <c r="AD643" t="str">
        <f t="shared" si="272"/>
        <v>0.211522724695895+0.161030242322916i</v>
      </c>
      <c r="AE643" t="str">
        <f t="shared" si="273"/>
        <v>-0.0151062220180905-0.0134255968304416i</v>
      </c>
      <c r="AF643" t="str">
        <f t="shared" si="274"/>
        <v>-11.4438422150491-3.83096227027155i</v>
      </c>
      <c r="AG643" t="str">
        <f t="shared" si="275"/>
        <v>1.02281979129042-0.0282597066694158i</v>
      </c>
      <c r="AH643" t="str">
        <f t="shared" si="276"/>
        <v>0.112931121676255+0.209913007715299i</v>
      </c>
      <c r="AI643">
        <f t="shared" si="277"/>
        <v>-12.45522396423485</v>
      </c>
      <c r="AJ643">
        <f t="shared" si="278"/>
        <v>61.720188059195728</v>
      </c>
      <c r="AK643"/>
      <c r="AL643"/>
      <c r="AM643"/>
      <c r="AN643"/>
    </row>
    <row r="644" spans="1:40" x14ac:dyDescent="0.25">
      <c r="A644"/>
      <c r="B644">
        <f t="shared" si="279"/>
        <v>51000</v>
      </c>
      <c r="C644" s="237" t="str">
        <f t="shared" si="247"/>
        <v>-0.0000293834119005783+0.0480200318436078i</v>
      </c>
      <c r="D644" s="208" t="str">
        <f t="shared" si="248"/>
        <v>-5.95723122983053+0.36815357746766i</v>
      </c>
      <c r="E644" t="str">
        <f t="shared" si="249"/>
        <v>2870</v>
      </c>
      <c r="F644" t="str">
        <f t="shared" si="250"/>
        <v>0.777000777000777</v>
      </c>
      <c r="G644" t="str">
        <f t="shared" si="245"/>
        <v>0.777000777000777</v>
      </c>
      <c r="H644" t="str">
        <f t="shared" si="251"/>
        <v>5.49476896046623+4.19867672155459i</v>
      </c>
      <c r="I644" t="str">
        <f t="shared" si="252"/>
        <v>200.276531666349i</v>
      </c>
      <c r="J644" t="str">
        <f t="shared" si="246"/>
        <v>-53.2938288148987+43.8140962795839i</v>
      </c>
      <c r="K644" t="str">
        <f t="shared" si="253"/>
        <v>1.8435097220808-2.24237631013187i</v>
      </c>
      <c r="L644" t="str">
        <f t="shared" si="254"/>
        <v>0.118847829353019-0.124848511390126i</v>
      </c>
      <c r="M644" t="str">
        <f t="shared" si="255"/>
        <v>1.96235755143382-2.367224821522i</v>
      </c>
      <c r="N644" t="str">
        <f t="shared" si="256"/>
        <v>-0.522533451272473i</v>
      </c>
      <c r="O644" t="str">
        <f t="shared" si="257"/>
        <v>0.866557574413635-0.499077118516124i</v>
      </c>
      <c r="P644" t="str">
        <f t="shared" si="258"/>
        <v>0.133442425586365+0.499077118516124i</v>
      </c>
      <c r="Q644" t="str">
        <f t="shared" si="259"/>
        <v>-0.133442425586365+0.023456332756349i</v>
      </c>
      <c r="R644" t="str">
        <f t="shared" si="260"/>
        <v>-0.332316567756409-3.79843250212665i</v>
      </c>
      <c r="S644" t="str">
        <f t="shared" si="261"/>
        <v>0.05399594141848i</v>
      </c>
      <c r="T644" t="str">
        <f t="shared" si="262"/>
        <v>0.205099938866881-0.0179437459249654i</v>
      </c>
      <c r="U644" t="str">
        <f t="shared" si="263"/>
        <v>0.0000333333333333334-0.00221325188557774i</v>
      </c>
      <c r="V644" t="str">
        <f t="shared" si="264"/>
        <v>6.66666666666667E-06-0.0221325188557774i</v>
      </c>
      <c r="W644" t="str">
        <f t="shared" si="265"/>
        <v>0.0000276032462688089-0.00201208339297112i</v>
      </c>
      <c r="X644" t="str">
        <f t="shared" si="266"/>
        <v>0.0000948965512045137-0.00200797728520054i</v>
      </c>
      <c r="Y644" t="str">
        <f t="shared" si="267"/>
        <v>0.009+0.320442450666159i</v>
      </c>
      <c r="Z644" t="str">
        <f t="shared" si="268"/>
        <v>-0.0755056111895791-0.00573265299412151i</v>
      </c>
      <c r="AA644" t="str">
        <f t="shared" si="269"/>
        <v>1.07543638057036-37.6536462590432i</v>
      </c>
      <c r="AB644" t="str">
        <f t="shared" si="270"/>
        <v>0.967340019391308-0.0846304666247349i</v>
      </c>
      <c r="AC644" t="str">
        <f t="shared" si="271"/>
        <v>2.69792765060561-2.45598654001709i</v>
      </c>
      <c r="AD644" t="str">
        <f t="shared" si="272"/>
        <v>0.211684446881734+0.16133260117263i</v>
      </c>
      <c r="AE644" t="str">
        <f t="shared" si="273"/>
        <v>-0.0150584997219716-0.0133950301345696i</v>
      </c>
      <c r="AF644" t="str">
        <f t="shared" si="274"/>
        <v>-11.4520001902968-3.83052314408693i</v>
      </c>
      <c r="AG644" t="str">
        <f t="shared" si="275"/>
        <v>1.02281473813694-0.0282258217645656i</v>
      </c>
      <c r="AH644" t="str">
        <f t="shared" si="276"/>
        <v>0.112656918652641+0.209482368084639i</v>
      </c>
      <c r="AI644">
        <f t="shared" si="277"/>
        <v>-12.473797065787844</v>
      </c>
      <c r="AJ644">
        <f t="shared" si="278"/>
        <v>61.729208724938459</v>
      </c>
      <c r="AK644"/>
      <c r="AL644"/>
      <c r="AM644"/>
      <c r="AN644"/>
    </row>
    <row r="645" spans="1:40" x14ac:dyDescent="0.25">
      <c r="A645"/>
      <c r="B645">
        <f t="shared" si="279"/>
        <v>51100</v>
      </c>
      <c r="C645" s="237" t="str">
        <f t="shared" si="247"/>
        <v>-0.0000292685209022992+0.047926059248716i</v>
      </c>
      <c r="D645" s="208" t="str">
        <f t="shared" si="248"/>
        <v>-5.95723034899954+0.367433120906823i</v>
      </c>
      <c r="E645" t="str">
        <f t="shared" si="249"/>
        <v>2870</v>
      </c>
      <c r="F645" t="str">
        <f t="shared" si="250"/>
        <v>0.777000777000777</v>
      </c>
      <c r="G645" t="str">
        <f t="shared" ref="G645:G708" si="280">IF($C$11=$C$7,$C$24,F645)</f>
        <v>0.777000777000777</v>
      </c>
      <c r="H645" t="str">
        <f t="shared" si="251"/>
        <v>5.50290730911981+4.19750111079858i</v>
      </c>
      <c r="I645" t="str">
        <f t="shared" si="252"/>
        <v>200.669230748048i</v>
      </c>
      <c r="J645" t="str">
        <f t="shared" ref="J645:J708" si="281">IMSUM(COMPLEX(0,2*PI()*B645*$C$113*$C$112),COMPLEX(0,2*PI()*B645*$C$113*$C$111),COMPLEX(0,2*PI()*B645*$C$28*10^-12*$C$111),COMPLEX(-1*2*PI()*B645*2*PI()*B645*$C$113*$C$112*$C$28*10^-12*$C$111,0),COMPLEX(1,0))</f>
        <v>-53.5069545327765+43.900006272289i</v>
      </c>
      <c r="K645" t="str">
        <f t="shared" si="253"/>
        <v>1.83904049566418-2.24149070902416i</v>
      </c>
      <c r="L645" t="str">
        <f t="shared" si="254"/>
        <v>0.118603588283754-0.124836236394551i</v>
      </c>
      <c r="M645" t="str">
        <f t="shared" si="255"/>
        <v>1.95764408394793-2.36632694541871i</v>
      </c>
      <c r="N645" t="str">
        <f t="shared" si="256"/>
        <v>-0.523558026667125i</v>
      </c>
      <c r="O645" t="str">
        <f t="shared" si="257"/>
        <v>0.866045777531013-0.499964709975317i</v>
      </c>
      <c r="P645" t="str">
        <f t="shared" si="258"/>
        <v>0.133954222468987+0.499964709975317i</v>
      </c>
      <c r="Q645" t="str">
        <f t="shared" si="259"/>
        <v>-0.133954222468987+0.023593316691808i</v>
      </c>
      <c r="R645" t="str">
        <f t="shared" si="260"/>
        <v>-0.332312554756875-3.79088509462945i</v>
      </c>
      <c r="S645" t="str">
        <f t="shared" si="261"/>
        <v>0.0541018158134183i</v>
      </c>
      <c r="T645" t="str">
        <f t="shared" si="262"/>
        <v>0.205093767159475-0.0179787126299429i</v>
      </c>
      <c r="U645" t="str">
        <f t="shared" si="263"/>
        <v>0.0000333333333333333-0.00220892066858053i</v>
      </c>
      <c r="V645" t="str">
        <f t="shared" si="264"/>
        <v>6.66666666666667E-06-0.0220892066858053i</v>
      </c>
      <c r="W645" t="str">
        <f t="shared" si="265"/>
        <v>0.0000276032460351834-0.00200814599400124i</v>
      </c>
      <c r="X645" t="str">
        <f t="shared" si="266"/>
        <v>0.000094633683829682-0.00200405671527356i</v>
      </c>
      <c r="Y645" t="str">
        <f t="shared" si="267"/>
        <v>0.009+0.321070769196877i</v>
      </c>
      <c r="Z645" t="str">
        <f t="shared" si="268"/>
        <v>-0.0752093961613021-0.00570290175202832i</v>
      </c>
      <c r="AA645" t="str">
        <f t="shared" si="269"/>
        <v>1.07115113904166-37.5791575984654i</v>
      </c>
      <c r="AB645" t="str">
        <f t="shared" si="270"/>
        <v>0.967310910949859-0.0847953847288448i</v>
      </c>
      <c r="AC645" t="str">
        <f t="shared" si="271"/>
        <v>2.69299687842826-2.45497305643868i</v>
      </c>
      <c r="AD645" t="str">
        <f t="shared" si="272"/>
        <v>0.211846463581562+0.16163478649101i</v>
      </c>
      <c r="AE645" t="str">
        <f t="shared" si="273"/>
        <v>-0.0150110572978083-0.0133645942589702i</v>
      </c>
      <c r="AF645" t="str">
        <f t="shared" si="274"/>
        <v>-11.4601376581194-3.83006798989176i</v>
      </c>
      <c r="AG645" t="str">
        <f t="shared" si="275"/>
        <v>1.02280968767846-0.0281921124085407i</v>
      </c>
      <c r="AH645" t="str">
        <f t="shared" si="276"/>
        <v>0.112384369855198+0.209053370697655i</v>
      </c>
      <c r="AI645">
        <f t="shared" si="277"/>
        <v>-12.49232815081405</v>
      </c>
      <c r="AJ645">
        <f t="shared" si="278"/>
        <v>61.73810407748028</v>
      </c>
      <c r="AK645"/>
      <c r="AL645"/>
      <c r="AM645"/>
      <c r="AN645"/>
    </row>
    <row r="646" spans="1:40" x14ac:dyDescent="0.25">
      <c r="A646"/>
      <c r="B646">
        <f t="shared" si="279"/>
        <v>51200</v>
      </c>
      <c r="C646" s="237" t="str">
        <f t="shared" ref="C646:C709" si="282">IMPRODUCT(COMPLEX(-1,0),IMDIV(IMPRODUCT(G646,COMPLEX($C$100+$C$101,0)),COMPLEX($C$100,2*PI()*B646*$C$103*$C$102*(2*$C$100+$C$101))))</f>
        <v>-0.0000291543024355034+0.0478324537338629i</v>
      </c>
      <c r="D646" s="208" t="str">
        <f t="shared" ref="D646:D709" si="283">IMPRODUCT(COMPLEX($C$106,0),IMSUB(C646,G646))</f>
        <v>-5.95722947332464+0.366715478626282i</v>
      </c>
      <c r="E646" t="str">
        <f t="shared" ref="E646:E709" si="284">IMDIV(COMPLEX($C$20*10^3,0),COMPLEX(1,2*PI()*B646*$C$20*1000*$C$29*10^-12))</f>
        <v>2870</v>
      </c>
      <c r="F646" t="str">
        <f t="shared" ref="F646:F709" si="285">IMDIV(COMPLEX($C$22*1000,0),IMSUM(COMPLEX($C$22*1000,0),E646))</f>
        <v>0.777000777000777</v>
      </c>
      <c r="G646" t="str">
        <f t="shared" si="280"/>
        <v>0.777000777000777</v>
      </c>
      <c r="H646" t="str">
        <f t="shared" ref="H646:H709" si="286">IMPRODUCT(COMPLEX($C$108,0),IMPRODUCT(COMPLEX(-1,0),D646),IMDIV(COMPLEX(0,2*PI()*B646*$C$109*$C$110),COMPLEX(1,2*PI()*B646*$C$109*$C$110)))</f>
        <v>5.51102517574658+4.1963124066443i</v>
      </c>
      <c r="I646" t="str">
        <f t="shared" ref="I646:I709" si="287">COMPLEX(0,2*PI()*B646*$C$113*$C$112*$C$114)</f>
        <v>201.061929829747i</v>
      </c>
      <c r="J646" t="str">
        <f t="shared" si="281"/>
        <v>-53.7204977349204+43.9859162649941i</v>
      </c>
      <c r="K646" t="str">
        <f t="shared" ref="K646:K709" si="288">IMDIV(I646,J646)</f>
        <v>1.83458418349386-2.24059844246866i</v>
      </c>
      <c r="L646" t="str">
        <f t="shared" ref="L646:L709" si="289">IMDIV(COMPLEX($C$117,0),COMPLEX(1,2*PI()*B646*$C$115*$C$116))</f>
        <v>0.118359873529071-0.124823510287326i</v>
      </c>
      <c r="M646" t="str">
        <f t="shared" ref="M646:M709" si="290">IMSUM(K646,L646)</f>
        <v>1.95294405702293-2.36542195275599i</v>
      </c>
      <c r="N646" t="str">
        <f t="shared" ref="N646:N709" si="291">COMPLEX(0,-2*PI()*B646*$C$43)</f>
        <v>-0.524582602061777i</v>
      </c>
      <c r="O646" t="str">
        <f t="shared" ref="O646:O709" si="292">IMEXP(N646)</f>
        <v>0.865533071512811-0.500851776594233i</v>
      </c>
      <c r="P646" t="str">
        <f t="shared" ref="P646:P709" si="293">IMSUB(COMPLEX(1,0),O646)</f>
        <v>0.134466928487189+0.500851776594233i</v>
      </c>
      <c r="Q646" t="str">
        <f t="shared" ref="Q646:Q709" si="294">IMSUM(COMPLEX(0,2*PI()*B646*$C$43),O646,COMPLEX(-1,0))</f>
        <v>-0.134466928487189+0.023730825467544i</v>
      </c>
      <c r="R646" t="str">
        <f t="shared" ref="R646:R709" si="295">IMDIV(P646,Q646)</f>
        <v>-0.332308533724935-3.7833669448165i</v>
      </c>
      <c r="S646" t="str">
        <f t="shared" ref="S646:S709" si="296">IMDIV(COMPLEX(0,2*PI()*B646*$C$123),COMPLEX($C$124,0))</f>
        <v>0.0542076902083564i</v>
      </c>
      <c r="T646" t="str">
        <f t="shared" ref="T646:T709" si="297">IMPRODUCT(R646,S646)</f>
        <v>0.205087583289149-0.0180136780497544i</v>
      </c>
      <c r="U646" t="str">
        <f t="shared" ref="U646:U709" si="298">IMDIV(COMPLEX(1,2*PI()*B646*$C$16*10^-3*$C$15*10^-6),COMPLEX(0,2*PI()*B646*$C$15*10^-6))</f>
        <v>0.0000333333333333334-0.0022046063703997i</v>
      </c>
      <c r="V646" t="str">
        <f t="shared" ref="V646:V709" si="299">IMSUM(COMPLEX($C$18*10^-3,0),IMDIV(COMPLEX(1,0),COMPLEX(0,2*PI()*B646*($C$17*1*10^-6))))</f>
        <v>6.66666666666667E-06-0.022046063703997i</v>
      </c>
      <c r="W646" t="str">
        <f t="shared" ref="W646:W709" si="300">IMDIV(IMPRODUCT(U646,V646),IMSUM(U646,V646))</f>
        <v>0.0000276032458011003-0.00200422397577352i</v>
      </c>
      <c r="X646" t="str">
        <f t="shared" ref="X646:X709" si="301">IMDIV(IMPRODUCT(COMPLEX($C$19,0),W646),IMSUM(COMPLEX($C$19,0),W646))</f>
        <v>0.0000943723529001742-0.00200015140905158i</v>
      </c>
      <c r="Y646" t="str">
        <f t="shared" ref="Y646:Y709" si="302">COMPLEX($C$13*10^-3,2*PI()*B646*$C$12*0.000001)</f>
        <v>0.009+0.321699087727595i</v>
      </c>
      <c r="Z646" t="str">
        <f t="shared" ref="Z646:Z709" si="303">IMPRODUCT(COMPLEX($C$6,0),IMDIV(X646,IMSUM(X646,Y646)))</f>
        <v>-0.07491492272667-0.00567337651402117i</v>
      </c>
      <c r="AA646" t="str">
        <f t="shared" ref="AA646:AA709" si="304">IMDIV(COMPLEX($C$6,0),IMSUM(X646,Y646))</f>
        <v>1.0668916109482-37.5049646035822i</v>
      </c>
      <c r="AB646" t="str">
        <f t="shared" ref="AB646:AB709" si="305">IMPRODUCT(COMPLEX($C$119,0),T646)</f>
        <v>0.967281745142818-0.084960296771556i</v>
      </c>
      <c r="AC646" t="str">
        <f t="shared" ref="AC646:AC709" si="306">IMSUM(COMPLEX(1,0),IMPRODUCT(AB646,M646))</f>
        <v>2.68808018454733-2.45395218112386i</v>
      </c>
      <c r="AD646" t="str">
        <f t="shared" ref="AD646:AD709" si="307">IMDIV(AB646,AC646)</f>
        <v>0.212008774667125+0.161936798144113i</v>
      </c>
      <c r="AE646" t="str">
        <f t="shared" ref="AE646:AE709" si="308">IMPRODUCT(AD646,AA646,X646)</f>
        <v>-0.0149638925442171-0.0133342883225334i</v>
      </c>
      <c r="AF646" t="str">
        <f t="shared" ref="AF646:AF709" si="309">IMSUB(D646,H646)</f>
        <v>-11.4682546490712-3.82959692801802i</v>
      </c>
      <c r="AG646" t="str">
        <f t="shared" ref="AG646:AG709" si="310">IMSUM(COMPLEX(1,0),IMPRODUCT(AD646,AA646,COMPLEX($C$127,0)))</f>
        <v>1.0228046398413-0.028158577532706i</v>
      </c>
      <c r="AH646" t="str">
        <f t="shared" ref="AH646:AH709" si="311">IMDIV(IMPRODUCT(AE646,AF646),AG646)</f>
        <v>0.11211346196408+0.208626005656133i</v>
      </c>
      <c r="AI646">
        <f t="shared" ref="AI646:AI709" si="312">20*LOG10(IMABS(AH646))</f>
        <v>-12.510817426161333</v>
      </c>
      <c r="AJ646">
        <f t="shared" ref="AJ646:AJ709" si="313">IMARGUMENT(AH646)*180/PI()</f>
        <v>61.746874765421751</v>
      </c>
      <c r="AK646"/>
      <c r="AL646"/>
      <c r="AM646"/>
      <c r="AN646"/>
    </row>
    <row r="647" spans="1:40" x14ac:dyDescent="0.25">
      <c r="A647"/>
      <c r="B647">
        <f t="shared" si="279"/>
        <v>51300</v>
      </c>
      <c r="C647" s="237" t="str">
        <f t="shared" si="282"/>
        <v>-0.0000290407512613986+0.0477392131523851i</v>
      </c>
      <c r="D647" s="208" t="str">
        <f t="shared" si="283"/>
        <v>-5.95722860276563+0.366000634168286i</v>
      </c>
      <c r="E647" t="str">
        <f t="shared" si="284"/>
        <v>2870</v>
      </c>
      <c r="F647" t="str">
        <f t="shared" si="285"/>
        <v>0.777000777000777</v>
      </c>
      <c r="G647" t="str">
        <f t="shared" si="280"/>
        <v>0.777000777000777</v>
      </c>
      <c r="H647" t="str">
        <f t="shared" si="286"/>
        <v>5.5191225912048+4.19511071225445i</v>
      </c>
      <c r="I647" t="str">
        <f t="shared" si="287"/>
        <v>201.454628911445i</v>
      </c>
      <c r="J647" t="str">
        <f t="shared" si="281"/>
        <v>-53.9344584213305+44.0718262576991i</v>
      </c>
      <c r="K647" t="str">
        <f t="shared" si="288"/>
        <v>1.83014075525032-2.23969957342049i</v>
      </c>
      <c r="L647" t="str">
        <f t="shared" si="289"/>
        <v>0.118116684782335-0.12481033599672i</v>
      </c>
      <c r="M647" t="str">
        <f t="shared" si="290"/>
        <v>1.94825744003265-2.36450990941721i</v>
      </c>
      <c r="N647" t="str">
        <f t="shared" si="291"/>
        <v>-0.525607177456429i</v>
      </c>
      <c r="O647" t="str">
        <f t="shared" si="292"/>
        <v>0.865019456897245-0.501738317441668i</v>
      </c>
      <c r="P647" t="str">
        <f t="shared" si="293"/>
        <v>0.134980543102755+0.501738317441668i</v>
      </c>
      <c r="Q647" t="str">
        <f t="shared" si="294"/>
        <v>-0.134980543102755+0.0238688600147611i</v>
      </c>
      <c r="R647" t="str">
        <f t="shared" si="295"/>
        <v>-0.332304504659521-3.77587788158231i</v>
      </c>
      <c r="S647" t="str">
        <f t="shared" si="296"/>
        <v>0.0543135646032947i</v>
      </c>
      <c r="T647" t="str">
        <f t="shared" si="297"/>
        <v>0.205081387255472-0.0180486421817907i</v>
      </c>
      <c r="U647" t="str">
        <f t="shared" si="298"/>
        <v>0.0000333333333333333-0.00220030889209483i</v>
      </c>
      <c r="V647" t="str">
        <f t="shared" si="299"/>
        <v>6.66666666666667E-06-0.0220030889209483i</v>
      </c>
      <c r="W647" t="str">
        <f t="shared" si="300"/>
        <v>0.0000276032455665595-0.00200031724834213i</v>
      </c>
      <c r="X647" t="str">
        <f t="shared" si="301"/>
        <v>0.0000941125464697636-0.00199626127767127i</v>
      </c>
      <c r="Y647" t="str">
        <f t="shared" si="302"/>
        <v>0.009+0.322327406258313i</v>
      </c>
      <c r="Z647" t="str">
        <f t="shared" si="303"/>
        <v>-0.0746221772453929-0.0056440750901029i</v>
      </c>
      <c r="AA647" t="str">
        <f t="shared" si="304"/>
        <v>1.06265758982597-37.4310655088014i</v>
      </c>
      <c r="AB647" t="str">
        <f t="shared" si="305"/>
        <v>0.967252521968153-0.0851252027405624i</v>
      </c>
      <c r="AC647" t="str">
        <f t="shared" si="306"/>
        <v>2.68317753689359-2.45292398267607i</v>
      </c>
      <c r="AD647" t="str">
        <f t="shared" si="307"/>
        <v>0.212171380009975+0.162238635996992i</v>
      </c>
      <c r="AE647" t="str">
        <f t="shared" si="308"/>
        <v>-0.0149170032814211-0.0133041114521654i</v>
      </c>
      <c r="AF647" t="str">
        <f t="shared" si="309"/>
        <v>-11.4763511939704-3.82911007808616i</v>
      </c>
      <c r="AG647" t="str">
        <f t="shared" si="310"/>
        <v>1.02279959455253-0.0281252160769543i</v>
      </c>
      <c r="AH647" t="str">
        <f t="shared" si="311"/>
        <v>0.111844181791646+0.208200263142958i</v>
      </c>
      <c r="AI647">
        <f t="shared" si="312"/>
        <v>-12.529265097181781</v>
      </c>
      <c r="AJ647">
        <f t="shared" si="313"/>
        <v>61.755521433280641</v>
      </c>
      <c r="AK647"/>
      <c r="AL647"/>
      <c r="AM647"/>
      <c r="AN647"/>
    </row>
    <row r="648" spans="1:40" x14ac:dyDescent="0.25">
      <c r="A648"/>
      <c r="B648">
        <f t="shared" si="279"/>
        <v>51400</v>
      </c>
      <c r="C648" s="237" t="str">
        <f t="shared" si="282"/>
        <v>-0.0000289278621921033+0.0476463353743244i</v>
      </c>
      <c r="D648" s="208" t="str">
        <f t="shared" si="283"/>
        <v>-5.95722773728276+0.365288571203154i</v>
      </c>
      <c r="E648" t="str">
        <f t="shared" si="284"/>
        <v>2870</v>
      </c>
      <c r="F648" t="str">
        <f t="shared" si="285"/>
        <v>0.777000777000777</v>
      </c>
      <c r="G648" t="str">
        <f t="shared" si="280"/>
        <v>0.777000777000777</v>
      </c>
      <c r="H648" t="str">
        <f t="shared" si="286"/>
        <v>5.52719958661151+4.19389613021171i</v>
      </c>
      <c r="I648" t="str">
        <f t="shared" si="287"/>
        <v>201.847327993144i</v>
      </c>
      <c r="J648" t="str">
        <f t="shared" si="281"/>
        <v>-54.1488365920068+44.1577362504041i</v>
      </c>
      <c r="K648" t="str">
        <f t="shared" si="288"/>
        <v>1.82571018054058-2.23879416439855i</v>
      </c>
      <c r="L648" t="str">
        <f t="shared" si="289"/>
        <v>0.117874021726792-0.124796716437772i</v>
      </c>
      <c r="M648" t="str">
        <f t="shared" si="290"/>
        <v>1.94358420226737-2.36359088083632i</v>
      </c>
      <c r="N648" t="str">
        <f t="shared" si="291"/>
        <v>-0.526631752851081i</v>
      </c>
      <c r="O648" t="str">
        <f t="shared" si="292"/>
        <v>0.864504934223484-0.502624331586972i</v>
      </c>
      <c r="P648" t="str">
        <f t="shared" si="293"/>
        <v>0.135495065776516+0.502624331586972i</v>
      </c>
      <c r="Q648" t="str">
        <f t="shared" si="294"/>
        <v>-0.135495065776516+0.024007421264109i</v>
      </c>
      <c r="R648" t="str">
        <f t="shared" si="295"/>
        <v>-0.332300467559636-3.76841773515294i</v>
      </c>
      <c r="S648" t="str">
        <f t="shared" si="296"/>
        <v>0.0544194389982328i</v>
      </c>
      <c r="T648" t="str">
        <f t="shared" si="297"/>
        <v>0.205075179058014-0.0180836050234458i</v>
      </c>
      <c r="U648" t="str">
        <f t="shared" si="298"/>
        <v>0.0000333333333333333-0.00219602813549543i</v>
      </c>
      <c r="V648" t="str">
        <f t="shared" si="299"/>
        <v>6.66666666666667E-06-0.0219602813549543i</v>
      </c>
      <c r="W648" t="str">
        <f t="shared" si="300"/>
        <v>0.0000276032453315611-0.00199642572246116i</v>
      </c>
      <c r="X648" t="str">
        <f t="shared" si="301"/>
        <v>0.0000938542527080587-0.00199238623295696i</v>
      </c>
      <c r="Y648" t="str">
        <f t="shared" si="302"/>
        <v>0.009+0.322955724789031i</v>
      </c>
      <c r="Z648" t="str">
        <f t="shared" si="303"/>
        <v>-0.074331146210591-0.00561499531591424i</v>
      </c>
      <c r="AA648" t="str">
        <f t="shared" si="304"/>
        <v>1.05844887128985-37.3574585626257i</v>
      </c>
      <c r="AB648" t="str">
        <f t="shared" si="305"/>
        <v>0.967223241423836-0.0852901026235729i</v>
      </c>
      <c r="AC648" t="str">
        <f t="shared" si="306"/>
        <v>2.67828890331054-2.45188852923126i</v>
      </c>
      <c r="AD648" t="str">
        <f t="shared" si="307"/>
        <v>0.212334279481463+0.162540299913693i</v>
      </c>
      <c r="AE648" t="str">
        <f t="shared" si="308"/>
        <v>-0.0148703873509944-0.0132740627826945i</v>
      </c>
      <c r="AF648" t="str">
        <f t="shared" si="309"/>
        <v>-11.4844273238943-3.82860755900856i</v>
      </c>
      <c r="AG648" t="str">
        <f t="shared" si="310"/>
        <v>1.02279455173999-0.0280920269896189i</v>
      </c>
      <c r="AH648" t="str">
        <f t="shared" si="311"/>
        <v>0.111576516280874+0.207776133421233i</v>
      </c>
      <c r="AI648">
        <f t="shared" si="312"/>
        <v>-12.547671367747277</v>
      </c>
      <c r="AJ648">
        <f t="shared" si="313"/>
        <v>61.764044721520698</v>
      </c>
      <c r="AK648"/>
      <c r="AL648"/>
      <c r="AM648"/>
      <c r="AN648"/>
    </row>
    <row r="649" spans="1:40" x14ac:dyDescent="0.25">
      <c r="A649"/>
      <c r="B649">
        <f t="shared" si="279"/>
        <v>51500</v>
      </c>
      <c r="C649" s="237" t="str">
        <f t="shared" si="282"/>
        <v>-0.0000288156300900549+0.0475538182862656i</v>
      </c>
      <c r="D649" s="208" t="str">
        <f t="shared" si="283"/>
        <v>-5.95722687683665+0.364579273528036i</v>
      </c>
      <c r="E649" t="str">
        <f t="shared" si="284"/>
        <v>2870</v>
      </c>
      <c r="F649" t="str">
        <f t="shared" si="285"/>
        <v>0.777000777000777</v>
      </c>
      <c r="G649" t="str">
        <f t="shared" si="280"/>
        <v>0.777000777000777</v>
      </c>
      <c r="H649" t="str">
        <f t="shared" si="286"/>
        <v>5.53525619333866+4.19266876252061i</v>
      </c>
      <c r="I649" t="str">
        <f t="shared" si="287"/>
        <v>202.240027074843i</v>
      </c>
      <c r="J649" t="str">
        <f t="shared" si="281"/>
        <v>-54.3636322469493+44.2436462431093i</v>
      </c>
      <c r="K649" t="str">
        <f t="shared" si="288"/>
        <v>1.82129242890047-2.2378822774879i</v>
      </c>
      <c r="L649" t="str">
        <f t="shared" si="289"/>
        <v>0.117631884035696-0.124782654512302i</v>
      </c>
      <c r="M649" t="str">
        <f t="shared" si="290"/>
        <v>1.93892431293617-2.3626649320002i</v>
      </c>
      <c r="N649" t="str">
        <f t="shared" si="291"/>
        <v>-0.527656328245732i</v>
      </c>
      <c r="O649" t="str">
        <f t="shared" si="292"/>
        <v>0.86398950403165-0.503509818100048i</v>
      </c>
      <c r="P649" t="str">
        <f t="shared" si="293"/>
        <v>0.13601049596835+0.503509818100048i</v>
      </c>
      <c r="Q649" t="str">
        <f t="shared" si="294"/>
        <v>-0.13601049596835+0.024146510145684i</v>
      </c>
      <c r="R649" t="str">
        <f t="shared" si="295"/>
        <v>-0.332296422424298-3.76098633707303i</v>
      </c>
      <c r="S649" t="str">
        <f t="shared" si="296"/>
        <v>0.0545253133931711i</v>
      </c>
      <c r="T649" t="str">
        <f t="shared" si="297"/>
        <v>0.205068958696342-0.0181185665721144i</v>
      </c>
      <c r="U649" t="str">
        <f t="shared" si="298"/>
        <v>0.0000333333333333333-0.00219176400319349i</v>
      </c>
      <c r="V649" t="str">
        <f t="shared" si="299"/>
        <v>6.66666666666667E-06-0.0219176400319349i</v>
      </c>
      <c r="W649" t="str">
        <f t="shared" si="300"/>
        <v>0.0000276032450961049-0.00199254930957788i</v>
      </c>
      <c r="X649" t="str">
        <f t="shared" si="301"/>
        <v>0.0000935974598991612-0.00198852618741402i</v>
      </c>
      <c r="Y649" t="str">
        <f t="shared" si="302"/>
        <v>0.009+0.323584043319749i</v>
      </c>
      <c r="Z649" t="str">
        <f t="shared" si="303"/>
        <v>-0.07404181624723-0.00558613505238266i</v>
      </c>
      <c r="AA649" t="str">
        <f t="shared" si="304"/>
        <v>1.05426525300845-37.2841420275121i</v>
      </c>
      <c r="AB649" t="str">
        <f t="shared" si="305"/>
        <v>0.967193903507825-0.0854549964082999i</v>
      </c>
      <c r="AC649" t="str">
        <f t="shared" si="306"/>
        <v>2.67341425155687-2.45084588846025i</v>
      </c>
      <c r="AD649" t="str">
        <f t="shared" si="307"/>
        <v>0.212497472952747+0.162841789757277i</v>
      </c>
      <c r="AE649" t="str">
        <f t="shared" si="308"/>
        <v>-0.0148240426156122-0.0132441414567824i</v>
      </c>
      <c r="AF649" t="str">
        <f t="shared" si="309"/>
        <v>-11.4924830701753-3.82808948899257i</v>
      </c>
      <c r="AG649" t="str">
        <f t="shared" si="310"/>
        <v>1.02278951133227-0.0280590092273913i</v>
      </c>
      <c r="AH649" t="str">
        <f t="shared" si="311"/>
        <v>0.111310452503832+0.207353606833474i</v>
      </c>
      <c r="AI649">
        <f t="shared" si="312"/>
        <v>-12.566036440262238</v>
      </c>
      <c r="AJ649">
        <f t="shared" si="313"/>
        <v>61.77244526658022</v>
      </c>
      <c r="AK649"/>
      <c r="AL649"/>
      <c r="AM649"/>
      <c r="AN649"/>
    </row>
    <row r="650" spans="1:40" x14ac:dyDescent="0.25">
      <c r="A650"/>
      <c r="B650">
        <f t="shared" si="279"/>
        <v>51600</v>
      </c>
      <c r="C650" s="237" t="str">
        <f t="shared" si="282"/>
        <v>-0.0000287040498674256+0.0474616597911773i</v>
      </c>
      <c r="D650" s="208" t="str">
        <f t="shared" si="283"/>
        <v>-5.95722602138827+0.363872725065693i</v>
      </c>
      <c r="E650" t="str">
        <f t="shared" si="284"/>
        <v>2870</v>
      </c>
      <c r="F650" t="str">
        <f t="shared" si="285"/>
        <v>0.777000777000777</v>
      </c>
      <c r="G650" t="str">
        <f t="shared" si="280"/>
        <v>0.777000777000777</v>
      </c>
      <c r="H650" t="str">
        <f t="shared" si="286"/>
        <v>5.54329244300847+4.19142871060959i</v>
      </c>
      <c r="I650" t="str">
        <f t="shared" si="287"/>
        <v>202.632726156542i</v>
      </c>
      <c r="J650" t="str">
        <f t="shared" si="281"/>
        <v>-54.5788453861579+44.3295562358143i</v>
      </c>
      <c r="K650" t="str">
        <f t="shared" si="288"/>
        <v>1.81688746979696-2.23696397434226i</v>
      </c>
      <c r="L650" t="str">
        <f t="shared" si="289"/>
        <v>0.117390271372414-0.124768153108934i</v>
      </c>
      <c r="M650" t="str">
        <f t="shared" si="290"/>
        <v>1.93427774116937-2.36173212745119i</v>
      </c>
      <c r="N650" t="str">
        <f t="shared" si="291"/>
        <v>-0.528680903640384i</v>
      </c>
      <c r="O650" t="str">
        <f t="shared" si="292"/>
        <v>0.863473166862819-0.504394776051353i</v>
      </c>
      <c r="P650" t="str">
        <f t="shared" si="293"/>
        <v>0.136526833137181+0.504394776051353i</v>
      </c>
      <c r="Q650" t="str">
        <f t="shared" si="294"/>
        <v>-0.136526833137181+0.024286127589031i</v>
      </c>
      <c r="R650" t="str">
        <f t="shared" si="295"/>
        <v>-0.332292369252442-3.75358352019312i</v>
      </c>
      <c r="S650" t="str">
        <f t="shared" si="296"/>
        <v>0.0546311877881092i</v>
      </c>
      <c r="T650" t="str">
        <f t="shared" si="297"/>
        <v>0.205062726170022-0.0181535268251859i</v>
      </c>
      <c r="U650" t="str">
        <f t="shared" si="298"/>
        <v>0.0000333333333333333-0.00218751639853614i</v>
      </c>
      <c r="V650" t="str">
        <f t="shared" si="299"/>
        <v>6.66666666666667E-06-0.0218751639853614i</v>
      </c>
      <c r="W650" t="str">
        <f t="shared" si="300"/>
        <v>0.0000276032448601913-0.00198868792182604i</v>
      </c>
      <c r="X650" t="str">
        <f t="shared" si="301"/>
        <v>0.0000933421564403416-0.00198468105422238i</v>
      </c>
      <c r="Y650" t="str">
        <f t="shared" si="302"/>
        <v>0.009+0.324212361850467i</v>
      </c>
      <c r="Z650" t="str">
        <f t="shared" si="303"/>
        <v>-0.0737541741105817-0.00555749218537702i</v>
      </c>
      <c r="AA650" t="str">
        <f t="shared" si="304"/>
        <v>1.05010653467925-37.2111141797324i</v>
      </c>
      <c r="AB650" t="str">
        <f t="shared" si="305"/>
        <v>0.967164508218072-0.0856198840824306i</v>
      </c>
      <c r="AC650" t="str">
        <f t="shared" si="306"/>
        <v>2.66855354930911-2.4497961275713i</v>
      </c>
      <c r="AD650" t="str">
        <f t="shared" si="307"/>
        <v>0.212660960294783+0.163143105389823i</v>
      </c>
      <c r="AE650" t="str">
        <f t="shared" si="308"/>
        <v>-0.0147779669588028-0.013214346624835i</v>
      </c>
      <c r="AF650" t="str">
        <f t="shared" si="309"/>
        <v>-11.5005184643967-3.8275559855439i</v>
      </c>
      <c r="AG650" t="str">
        <f t="shared" si="310"/>
        <v>1.02278447325867-0.0280261617552356i</v>
      </c>
      <c r="AH650" t="str">
        <f t="shared" si="311"/>
        <v>0.111045977660152+0.206932673800801i</v>
      </c>
      <c r="AI650">
        <f t="shared" si="312"/>
        <v>-12.584360515676984</v>
      </c>
      <c r="AJ650">
        <f t="shared" si="313"/>
        <v>61.780723700902584</v>
      </c>
      <c r="AK650"/>
      <c r="AL650"/>
      <c r="AM650"/>
      <c r="AN650"/>
    </row>
    <row r="651" spans="1:40" x14ac:dyDescent="0.25">
      <c r="A651"/>
      <c r="B651">
        <f t="shared" si="279"/>
        <v>51700</v>
      </c>
      <c r="C651" s="237" t="str">
        <f t="shared" si="282"/>
        <v>-0.0000285931164855446+0.047369857808252i</v>
      </c>
      <c r="D651" s="208" t="str">
        <f t="shared" si="283"/>
        <v>-5.95722517089901+0.363168909863265i</v>
      </c>
      <c r="E651" t="str">
        <f t="shared" si="284"/>
        <v>2870</v>
      </c>
      <c r="F651" t="str">
        <f t="shared" si="285"/>
        <v>0.777000777000777</v>
      </c>
      <c r="G651" t="str">
        <f t="shared" si="280"/>
        <v>0.777000777000777</v>
      </c>
      <c r="H651" t="str">
        <f t="shared" si="286"/>
        <v>5.55130836748975+4.190176075333i</v>
      </c>
      <c r="I651" t="str">
        <f t="shared" si="287"/>
        <v>203.02542523824i</v>
      </c>
      <c r="J651" t="str">
        <f t="shared" si="281"/>
        <v>-54.7944760096327+44.4154662285194i</v>
      </c>
      <c r="K651" t="str">
        <f t="shared" si="288"/>
        <v>1.81249527263041-2.23603931618643i</v>
      </c>
      <c r="L651" t="str">
        <f t="shared" si="289"/>
        <v>0.117149183390544-0.124753215103117i</v>
      </c>
      <c r="M651" t="str">
        <f t="shared" si="290"/>
        <v>1.92964445602095-2.36079253128955i</v>
      </c>
      <c r="N651" t="str">
        <f t="shared" si="291"/>
        <v>-0.529705479035036i</v>
      </c>
      <c r="O651" t="str">
        <f t="shared" si="292"/>
        <v>0.862955923259018-0.505279204511897i</v>
      </c>
      <c r="P651" t="str">
        <f t="shared" si="293"/>
        <v>0.137044076740982+0.505279204511897i</v>
      </c>
      <c r="Q651" t="str">
        <f t="shared" si="294"/>
        <v>-0.137044076740982+0.0244262745231389i</v>
      </c>
      <c r="R651" t="str">
        <f t="shared" si="295"/>
        <v>-0.332288308043043-3.74620911865692i</v>
      </c>
      <c r="S651" t="str">
        <f t="shared" si="296"/>
        <v>0.0547370621830474i</v>
      </c>
      <c r="T651" t="str">
        <f t="shared" si="297"/>
        <v>0.205056481478623-0.0181884857800517i</v>
      </c>
      <c r="U651" t="str">
        <f t="shared" si="298"/>
        <v>0.0000333333333333334-0.00218328522561828i</v>
      </c>
      <c r="V651" t="str">
        <f t="shared" si="299"/>
        <v>6.66666666666667E-06-0.0218328522561828i</v>
      </c>
      <c r="W651" t="str">
        <f t="shared" si="300"/>
        <v>0.00002760324462382-0.00198484147201919i</v>
      </c>
      <c r="X651" t="str">
        <f t="shared" si="301"/>
        <v>0.0000930883308407272-0.00198085074722997i</v>
      </c>
      <c r="Y651" t="str">
        <f t="shared" si="302"/>
        <v>0.009+0.324840680381185i</v>
      </c>
      <c r="Z651" t="str">
        <f t="shared" si="303"/>
        <v>-0.0734682066846995-0.00552906462536714i</v>
      </c>
      <c r="AA651" t="str">
        <f t="shared" si="304"/>
        <v>1.04597251800416-37.138373309236i</v>
      </c>
      <c r="AB651" t="str">
        <f t="shared" si="305"/>
        <v>0.967135055552545-0.0857847656336618i</v>
      </c>
      <c r="AC651" t="str">
        <f t="shared" si="306"/>
        <v>2.66370676416411-2.4487393133128i</v>
      </c>
      <c r="AD651" t="str">
        <f t="shared" si="307"/>
        <v>0.212824741378333+0.163444246672442i</v>
      </c>
      <c r="AE651" t="str">
        <f t="shared" si="308"/>
        <v>-0.0147321582847047-0.0131846774449138i</v>
      </c>
      <c r="AF651" t="str">
        <f t="shared" si="309"/>
        <v>-11.5085335383888-3.82700716546974i</v>
      </c>
      <c r="AG651" t="str">
        <f t="shared" si="310"/>
        <v>1.02277943744926-0.0279934835463076i</v>
      </c>
      <c r="AH651" t="str">
        <f t="shared" si="311"/>
        <v>0.110783079075545+0.206513324822114i</v>
      </c>
      <c r="AI651">
        <f t="shared" si="312"/>
        <v>-12.602643793501375</v>
      </c>
      <c r="AJ651">
        <f t="shared" si="313"/>
        <v>61.788880652959335</v>
      </c>
      <c r="AK651"/>
      <c r="AL651"/>
      <c r="AM651"/>
      <c r="AN651"/>
    </row>
    <row r="652" spans="1:40" x14ac:dyDescent="0.25">
      <c r="A652"/>
      <c r="B652">
        <f t="shared" si="279"/>
        <v>51800</v>
      </c>
      <c r="C652" s="237" t="str">
        <f t="shared" si="282"/>
        <v>-0.0000284828249543299+0.0472784102727505i</v>
      </c>
      <c r="D652" s="208" t="str">
        <f t="shared" si="283"/>
        <v>-5.95722432533061+0.362467812091087i</v>
      </c>
      <c r="E652" t="str">
        <f t="shared" si="284"/>
        <v>2870</v>
      </c>
      <c r="F652" t="str">
        <f t="shared" si="285"/>
        <v>0.777000777000777</v>
      </c>
      <c r="G652" t="str">
        <f t="shared" si="280"/>
        <v>0.777000777000777</v>
      </c>
      <c r="H652" t="str">
        <f t="shared" si="286"/>
        <v>5.55930399889345+4.18891095697316i</v>
      </c>
      <c r="I652" t="str">
        <f t="shared" si="287"/>
        <v>203.418124319939i</v>
      </c>
      <c r="J652" t="str">
        <f t="shared" si="281"/>
        <v>-55.0105241173736+44.5013762212244i</v>
      </c>
      <c r="K652" t="str">
        <f t="shared" si="288"/>
        <v>1.80811580673691-2.23510836381879i</v>
      </c>
      <c r="L652" t="str">
        <f t="shared" si="289"/>
        <v>0.116908619734033-0.124737843357144i</v>
      </c>
      <c r="M652" t="str">
        <f t="shared" si="290"/>
        <v>1.92502442647094-2.35984620717593i</v>
      </c>
      <c r="N652" t="str">
        <f t="shared" si="291"/>
        <v>-0.530730054429688i</v>
      </c>
      <c r="O652" t="str">
        <f t="shared" si="292"/>
        <v>0.862437773763226-0.506163102553249i</v>
      </c>
      <c r="P652" t="str">
        <f t="shared" si="293"/>
        <v>0.137562226236774+0.506163102553249i</v>
      </c>
      <c r="Q652" t="str">
        <f t="shared" si="294"/>
        <v>-0.137562226236774+0.024566951876439i</v>
      </c>
      <c r="R652" t="str">
        <f t="shared" si="295"/>
        <v>-0.332284238795114-3.73886296788889i</v>
      </c>
      <c r="S652" t="str">
        <f t="shared" si="296"/>
        <v>0.0548429365779857i</v>
      </c>
      <c r="T652" t="str">
        <f t="shared" si="297"/>
        <v>0.20505022462171-0.0182234434341047i</v>
      </c>
      <c r="U652" t="str">
        <f t="shared" si="298"/>
        <v>0.0000333333333333333-0.00217907038927538i</v>
      </c>
      <c r="V652" t="str">
        <f t="shared" si="299"/>
        <v>6.66666666666667E-06-0.0217907038927538i</v>
      </c>
      <c r="W652" t="str">
        <f t="shared" si="300"/>
        <v>0.000027603244386991-0.00198100987364412i</v>
      </c>
      <c r="X652" t="str">
        <f t="shared" si="301"/>
        <v>0.0000928359717200101-0.00197703518094632i</v>
      </c>
      <c r="Y652" t="str">
        <f t="shared" si="302"/>
        <v>0.009+0.325468998911903i</v>
      </c>
      <c r="Z652" t="str">
        <f t="shared" si="303"/>
        <v>-0.0731839009809162-0.00550085030708879i</v>
      </c>
      <c r="AA652" t="str">
        <f t="shared" si="304"/>
        <v>1.04186300666532-37.0659177195132i</v>
      </c>
      <c r="AB652" t="str">
        <f t="shared" si="305"/>
        <v>0.967105545509193-0.0859496410496971i</v>
      </c>
      <c r="AC652" t="str">
        <f t="shared" si="306"/>
        <v>2.65887386364144-2.44767551197575i</v>
      </c>
      <c r="AD652" t="str">
        <f t="shared" si="307"/>
        <v>0.212988816073956+0.163745213465284i</v>
      </c>
      <c r="AE652" t="str">
        <f t="shared" si="308"/>
        <v>-0.0146866145178242-0.0131551330826492i</v>
      </c>
      <c r="AF652" t="str">
        <f t="shared" si="309"/>
        <v>-11.5165283242241-3.82644314488207i</v>
      </c>
      <c r="AG652" t="str">
        <f t="shared" si="310"/>
        <v>1.0227744038348-0.0279609735818718i</v>
      </c>
      <c r="AH652" t="str">
        <f t="shared" si="311"/>
        <v>0.1105217442003+0.206095550473294i</v>
      </c>
      <c r="AI652">
        <f t="shared" si="312"/>
        <v>-12.620886471818487</v>
      </c>
      <c r="AJ652">
        <f t="shared" si="313"/>
        <v>61.796916747282751</v>
      </c>
      <c r="AK652"/>
      <c r="AL652"/>
      <c r="AM652"/>
      <c r="AN652"/>
    </row>
    <row r="653" spans="1:40" x14ac:dyDescent="0.25">
      <c r="A653"/>
      <c r="B653">
        <f t="shared" si="279"/>
        <v>51900</v>
      </c>
      <c r="C653" s="237" t="str">
        <f t="shared" si="282"/>
        <v>-0.0000283731703317279+0.0471873151358469i</v>
      </c>
      <c r="D653" s="208" t="str">
        <f t="shared" si="283"/>
        <v>-5.95722348464517+0.361769416041493i</v>
      </c>
      <c r="E653" t="str">
        <f t="shared" si="284"/>
        <v>2870</v>
      </c>
      <c r="F653" t="str">
        <f t="shared" si="285"/>
        <v>0.777000777000777</v>
      </c>
      <c r="G653" t="str">
        <f t="shared" si="280"/>
        <v>0.777000777000777</v>
      </c>
      <c r="H653" t="str">
        <f t="shared" si="286"/>
        <v>5.56727936956863+4.18763345524238i</v>
      </c>
      <c r="I653" t="str">
        <f t="shared" si="287"/>
        <v>203.810823401638i</v>
      </c>
      <c r="J653" t="str">
        <f t="shared" si="281"/>
        <v>-55.2269897093807+44.5872862139295i</v>
      </c>
      <c r="K653" t="str">
        <f t="shared" si="288"/>
        <v>1.80374904139038-2.23417117761365i</v>
      </c>
      <c r="L653" t="str">
        <f t="shared" si="289"/>
        <v>0.11666858003728-0.124722040720174i</v>
      </c>
      <c r="M653" t="str">
        <f t="shared" si="290"/>
        <v>1.92041762142766-2.35889321833382i</v>
      </c>
      <c r="N653" t="str">
        <f t="shared" si="291"/>
        <v>-0.53175462982434i</v>
      </c>
      <c r="O653" t="str">
        <f t="shared" si="292"/>
        <v>0.861918718919373-0.507046469247531i</v>
      </c>
      <c r="P653" t="str">
        <f t="shared" si="293"/>
        <v>0.138081281080627+0.507046469247531i</v>
      </c>
      <c r="Q653" t="str">
        <f t="shared" si="294"/>
        <v>-0.138081281080627+0.0247081605768089i</v>
      </c>
      <c r="R653" t="str">
        <f t="shared" si="295"/>
        <v>-0.332280161507589-3.73154490458185i</v>
      </c>
      <c r="S653" t="str">
        <f t="shared" si="296"/>
        <v>0.0549488109729238i</v>
      </c>
      <c r="T653" t="str">
        <f t="shared" si="297"/>
        <v>0.205043955598845-0.0182583997847331i</v>
      </c>
      <c r="U653" t="str">
        <f t="shared" si="298"/>
        <v>0.0000333333333333334-0.00217487179507639i</v>
      </c>
      <c r="V653" t="str">
        <f t="shared" si="299"/>
        <v>6.66666666666667E-06-0.0217487179507639i</v>
      </c>
      <c r="W653" t="str">
        <f t="shared" si="300"/>
        <v>0.0000276032441497045-0.00197719304085443i</v>
      </c>
      <c r="X653" t="str">
        <f t="shared" si="301"/>
        <v>0.0000925850678071793-0.00197323427053627i</v>
      </c>
      <c r="Y653" t="str">
        <f t="shared" si="302"/>
        <v>0.009+0.32609731744262i</v>
      </c>
      <c r="Z653" t="str">
        <f t="shared" si="303"/>
        <v>-0.0729012441363669-0.00547284718921444i</v>
      </c>
      <c r="AA653" t="str">
        <f t="shared" si="304"/>
        <v>1.03777780630139-36.9937457274617i</v>
      </c>
      <c r="AB653" t="str">
        <f t="shared" si="305"/>
        <v>0.967075978085949-0.0861145103182183i</v>
      </c>
      <c r="AC653" t="str">
        <f t="shared" si="306"/>
        <v>2.65405481518586-2.44660478939621i</v>
      </c>
      <c r="AD653" t="str">
        <f t="shared" si="307"/>
        <v>0.213153184252015+0.164046005627553i</v>
      </c>
      <c r="AE653" t="str">
        <f t="shared" si="308"/>
        <v>-0.0146413336027995-0.0131257127111558i</v>
      </c>
      <c r="AF653" t="str">
        <f t="shared" si="309"/>
        <v>-11.5245028542138-3.82586403920089i</v>
      </c>
      <c r="AG653" t="str">
        <f t="shared" si="310"/>
        <v>1.02276937234678-0.0279286308512219i</v>
      </c>
      <c r="AH653" t="str">
        <f t="shared" si="311"/>
        <v>0.110261960607838+0.205679341406425i</v>
      </c>
      <c r="AI653">
        <f t="shared" si="312"/>
        <v>-12.63908874729718</v>
      </c>
      <c r="AJ653">
        <f t="shared" si="313"/>
        <v>61.804832604491871</v>
      </c>
      <c r="AK653"/>
      <c r="AL653"/>
      <c r="AM653"/>
      <c r="AN653"/>
    </row>
    <row r="654" spans="1:40" x14ac:dyDescent="0.25">
      <c r="A654"/>
      <c r="B654">
        <f t="shared" si="279"/>
        <v>52000</v>
      </c>
      <c r="C654" s="237" t="str">
        <f t="shared" si="282"/>
        <v>-0.000028264147723158+0.0470965703644752i</v>
      </c>
      <c r="D654" s="208" t="str">
        <f t="shared" si="283"/>
        <v>-5.95722264880517+0.361073706127643i</v>
      </c>
      <c r="E654" t="str">
        <f t="shared" si="284"/>
        <v>2870</v>
      </c>
      <c r="F654" t="str">
        <f t="shared" si="285"/>
        <v>0.777000777000777</v>
      </c>
      <c r="G654" t="str">
        <f t="shared" si="280"/>
        <v>0.777000777000777</v>
      </c>
      <c r="H654" t="str">
        <f t="shared" si="286"/>
        <v>5.57523451209863+4.18634366928499i</v>
      </c>
      <c r="I654" t="str">
        <f t="shared" si="287"/>
        <v>204.203522483337i</v>
      </c>
      <c r="J654" t="str">
        <f t="shared" si="281"/>
        <v>-55.443872785654+44.6731962066346i</v>
      </c>
      <c r="K654" t="str">
        <f t="shared" si="288"/>
        <v>1.79939494580485-2.23322781752375i</v>
      </c>
      <c r="L654" t="str">
        <f t="shared" si="289"/>
        <v>0.116429063925261-0.124705810028253i</v>
      </c>
      <c r="M654" t="str">
        <f t="shared" si="290"/>
        <v>1.91582400973011-2.357933627552i</v>
      </c>
      <c r="N654" t="str">
        <f t="shared" si="291"/>
        <v>-0.532779205218992i</v>
      </c>
      <c r="O654" t="str">
        <f t="shared" si="292"/>
        <v>0.861398759272339-0.507929303667425i</v>
      </c>
      <c r="P654" t="str">
        <f t="shared" si="293"/>
        <v>0.138601240727661+0.507929303667425i</v>
      </c>
      <c r="Q654" t="str">
        <f t="shared" si="294"/>
        <v>-0.138601240727661+0.0248499015515671i</v>
      </c>
      <c r="R654" t="str">
        <f t="shared" si="295"/>
        <v>-0.332276076179433-3.72425476668484i</v>
      </c>
      <c r="S654" t="str">
        <f t="shared" si="296"/>
        <v>0.0550546853678621i</v>
      </c>
      <c r="T654" t="str">
        <f t="shared" si="297"/>
        <v>0.205037674409595-0.0182933548293265i</v>
      </c>
      <c r="U654" t="str">
        <f t="shared" si="298"/>
        <v>0.0000333333333333333-0.00217068934931663i</v>
      </c>
      <c r="V654" t="str">
        <f t="shared" si="299"/>
        <v>6.66666666666667E-06-0.0217068934931663i</v>
      </c>
      <c r="W654" t="str">
        <f t="shared" si="300"/>
        <v>0.0000276032439119603-0.00197339088846403i</v>
      </c>
      <c r="X654" t="str">
        <f t="shared" si="301"/>
        <v>0.0000923356079392555-0.00196944793181367i</v>
      </c>
      <c r="Y654" t="str">
        <f t="shared" si="302"/>
        <v>0.009+0.326725635973338i</v>
      </c>
      <c r="Z654" t="str">
        <f t="shared" si="303"/>
        <v>-0.0726202234125246-0.00544505325402811i</v>
      </c>
      <c r="AA654" t="str">
        <f t="shared" si="304"/>
        <v>1.03371672448399-36.9218556632532i</v>
      </c>
      <c r="AB654" t="str">
        <f t="shared" si="305"/>
        <v>0.967046353280771-0.0862793734269136i</v>
      </c>
      <c r="AC654" t="str">
        <f t="shared" si="306"/>
        <v>2.64924958616981-2.44552721095801i</v>
      </c>
      <c r="AD654" t="str">
        <f t="shared" si="307"/>
        <v>0.213317845782673+0.164346623017515i</v>
      </c>
      <c r="AE654" t="str">
        <f t="shared" si="308"/>
        <v>-0.0145963135041661-0.0130964155109471i</v>
      </c>
      <c r="AF654" t="str">
        <f t="shared" si="309"/>
        <v>-11.5324571609038-3.82526996315735i</v>
      </c>
      <c r="AG654" t="str">
        <f t="shared" si="310"/>
        <v>1.02276434291738-0.027896454351601i</v>
      </c>
      <c r="AH654" t="str">
        <f t="shared" si="311"/>
        <v>0.110003715993282+0.205264688349015i</v>
      </c>
      <c r="AI654">
        <f t="shared" si="312"/>
        <v>-12.6572508152049</v>
      </c>
      <c r="AJ654">
        <f t="shared" si="313"/>
        <v>61.812628841317888</v>
      </c>
      <c r="AK654"/>
      <c r="AL654"/>
      <c r="AM654"/>
      <c r="AN654"/>
    </row>
    <row r="655" spans="1:40" x14ac:dyDescent="0.25">
      <c r="A655"/>
      <c r="B655">
        <f t="shared" si="279"/>
        <v>52100</v>
      </c>
      <c r="C655" s="237" t="str">
        <f t="shared" si="282"/>
        <v>-0.0000281557522809678+0.0470061739411782i</v>
      </c>
      <c r="D655" s="208" t="str">
        <f t="shared" si="283"/>
        <v>-5.95722181777345+0.360380666882366i</v>
      </c>
      <c r="E655" t="str">
        <f t="shared" si="284"/>
        <v>2870</v>
      </c>
      <c r="F655" t="str">
        <f t="shared" si="285"/>
        <v>0.777000777000777</v>
      </c>
      <c r="G655" t="str">
        <f t="shared" si="280"/>
        <v>0.777000777000777</v>
      </c>
      <c r="H655" t="str">
        <f t="shared" si="286"/>
        <v>5.58316945929682+4.18504169767948i</v>
      </c>
      <c r="I655" t="str">
        <f t="shared" si="287"/>
        <v>204.596221565035i</v>
      </c>
      <c r="J655" t="str">
        <f t="shared" si="281"/>
        <v>-55.6611733461934+44.7591061993396i</v>
      </c>
      <c r="K655" t="str">
        <f t="shared" si="288"/>
        <v>1.79505348913659-2.23227834308262i</v>
      </c>
      <c r="L655" t="str">
        <f t="shared" si="289"/>
        <v>0.116190071013629-0.124689154104337i</v>
      </c>
      <c r="M655" t="str">
        <f t="shared" si="290"/>
        <v>1.91124356015022-2.35696749718696i</v>
      </c>
      <c r="N655" t="str">
        <f t="shared" si="291"/>
        <v>-0.533803780613644i</v>
      </c>
      <c r="O655" t="str">
        <f t="shared" si="292"/>
        <v>0.860877895367954-0.508811604886172i</v>
      </c>
      <c r="P655" t="str">
        <f t="shared" si="293"/>
        <v>0.139122104632046+0.508811604886172i</v>
      </c>
      <c r="Q655" t="str">
        <f t="shared" si="294"/>
        <v>-0.139122104632046+0.0249921757274719i</v>
      </c>
      <c r="R655" t="str">
        <f t="shared" si="295"/>
        <v>-0.332271982809646-3.71699239339103i</v>
      </c>
      <c r="S655" t="str">
        <f t="shared" si="296"/>
        <v>0.0551605597628002i</v>
      </c>
      <c r="T655" t="str">
        <f t="shared" si="297"/>
        <v>0.20503138105352-0.0183283085652756i</v>
      </c>
      <c r="U655" t="str">
        <f t="shared" si="298"/>
        <v>0.0000333333333333334-0.00216652295901084i</v>
      </c>
      <c r="V655" t="str">
        <f t="shared" si="299"/>
        <v>6.66666666666667E-06-0.0216652295901084i</v>
      </c>
      <c r="W655" t="str">
        <f t="shared" si="300"/>
        <v>0.0000276032436737585-0.00196960333194087i</v>
      </c>
      <c r="X655" t="str">
        <f t="shared" si="301"/>
        <v>0.0000920875810600582-0.00196567608123519i</v>
      </c>
      <c r="Y655" t="str">
        <f t="shared" si="302"/>
        <v>0.009+0.327353954504056i</v>
      </c>
      <c r="Z655" t="str">
        <f t="shared" si="303"/>
        <v>-0.0723408261937604-0.0054174665071063i</v>
      </c>
      <c r="AA655" t="str">
        <f t="shared" si="304"/>
        <v>1.02967957069464-36.8502458702024i</v>
      </c>
      <c r="AB655" t="str">
        <f t="shared" si="305"/>
        <v>0.967016671091585-0.0864442303634764i</v>
      </c>
      <c r="AC655" t="str">
        <f t="shared" si="306"/>
        <v>2.64445814389564-2.44444284159514i</v>
      </c>
      <c r="AD655" t="str">
        <f t="shared" si="307"/>
        <v>0.213482800535892+0.164647065492503i</v>
      </c>
      <c r="AE655" t="str">
        <f t="shared" si="308"/>
        <v>-0.0145515522061252-0.0130672406698523i</v>
      </c>
      <c r="AF655" t="str">
        <f t="shared" si="309"/>
        <v>-11.5403912770703-3.82466103079711i</v>
      </c>
      <c r="AG655" t="str">
        <f t="shared" si="310"/>
        <v>1.02275931547948-0.0278644430881222i</v>
      </c>
      <c r="AH655" t="str">
        <f t="shared" si="311"/>
        <v>0.109746998172019+0.204851582103218i</v>
      </c>
      <c r="AI655">
        <f t="shared" si="312"/>
        <v>-12.675372869421146</v>
      </c>
      <c r="AJ655">
        <f t="shared" si="313"/>
        <v>61.820306070634508</v>
      </c>
      <c r="AK655"/>
      <c r="AL655"/>
      <c r="AM655"/>
      <c r="AN655"/>
    </row>
    <row r="656" spans="1:40" x14ac:dyDescent="0.25">
      <c r="A656"/>
      <c r="B656">
        <f t="shared" si="279"/>
        <v>52200</v>
      </c>
      <c r="C656" s="237" t="str">
        <f t="shared" si="282"/>
        <v>-0.000028047979203894+0.0469161238639587i</v>
      </c>
      <c r="D656" s="208" t="str">
        <f t="shared" si="283"/>
        <v>-5.95722099151319+0.359690282957017i</v>
      </c>
      <c r="E656" t="str">
        <f t="shared" si="284"/>
        <v>2870</v>
      </c>
      <c r="F656" t="str">
        <f t="shared" si="285"/>
        <v>0.777000777000777</v>
      </c>
      <c r="G656" t="str">
        <f t="shared" si="280"/>
        <v>0.777000777000777</v>
      </c>
      <c r="H656" t="str">
        <f t="shared" si="286"/>
        <v>5.59108424420284+4.18372763844044i</v>
      </c>
      <c r="I656" t="str">
        <f t="shared" si="287"/>
        <v>204.988920646734i</v>
      </c>
      <c r="J656" t="str">
        <f t="shared" si="281"/>
        <v>-55.8788913909991+44.8450161920447i</v>
      </c>
      <c r="K656" t="str">
        <f t="shared" si="288"/>
        <v>1.79072464048629-2.23132281340708i</v>
      </c>
      <c r="L656" t="str">
        <f t="shared" si="289"/>
        <v>0.115951600908829-0.124672075758314i</v>
      </c>
      <c r="M656" t="str">
        <f t="shared" si="290"/>
        <v>1.90667624139512-2.35599488916539i</v>
      </c>
      <c r="N656" t="str">
        <f t="shared" si="291"/>
        <v>-0.534828356008296i</v>
      </c>
      <c r="O656" t="str">
        <f t="shared" si="292"/>
        <v>0.860356127752997-0.509693371977573i</v>
      </c>
      <c r="P656" t="str">
        <f t="shared" si="293"/>
        <v>0.139643872247003+0.509693371977573i</v>
      </c>
      <c r="Q656" t="str">
        <f t="shared" si="294"/>
        <v>-0.139643872247003+0.025134984030723i</v>
      </c>
      <c r="R656" t="str">
        <f t="shared" si="295"/>
        <v>-0.3322678813972-3.70975762512581i</v>
      </c>
      <c r="S656" t="str">
        <f t="shared" si="296"/>
        <v>0.0552664341577385i</v>
      </c>
      <c r="T656" t="str">
        <f t="shared" si="297"/>
        <v>0.205025075530184-0.0183632609899696i</v>
      </c>
      <c r="U656" t="str">
        <f t="shared" si="298"/>
        <v>0.0000333333333333333-0.0021623725318863i</v>
      </c>
      <c r="V656" t="str">
        <f t="shared" si="299"/>
        <v>6.66666666666667E-06-0.021623725318863i</v>
      </c>
      <c r="W656" t="str">
        <f t="shared" si="300"/>
        <v>0.0000276032434350989-0.00196583028740066i</v>
      </c>
      <c r="X656" t="str">
        <f t="shared" si="301"/>
        <v>0.0000918409762189806-0.0019619186358943i</v>
      </c>
      <c r="Y656" t="str">
        <f t="shared" si="302"/>
        <v>0.009+0.327982273034774i</v>
      </c>
      <c r="Z656" t="str">
        <f t="shared" si="303"/>
        <v>-0.0720630399859264-0.00539008497700338i</v>
      </c>
      <c r="AA656" t="str">
        <f t="shared" si="304"/>
        <v>1.02566615630192-36.7789147046379i</v>
      </c>
      <c r="AB656" t="str">
        <f t="shared" si="305"/>
        <v>0.966986931516333-0.0866090811155929i</v>
      </c>
      <c r="AC656" t="str">
        <f t="shared" si="306"/>
        <v>2.63968045559811-2.44335174579437i</v>
      </c>
      <c r="AD656" t="str">
        <f t="shared" si="307"/>
        <v>0.213648048381438+0.164947332908936i</v>
      </c>
      <c r="AE656" t="str">
        <f t="shared" si="308"/>
        <v>-0.0145070477123175-0.0130381873829355i</v>
      </c>
      <c r="AF656" t="str">
        <f t="shared" si="309"/>
        <v>-11.548305235716-3.82403735548342i</v>
      </c>
      <c r="AG656" t="str">
        <f t="shared" si="310"/>
        <v>1.02275428996665-0.0278325960736926i</v>
      </c>
      <c r="AH656" t="str">
        <f t="shared" si="311"/>
        <v>0.109491795078318+0.204440013545091i</v>
      </c>
      <c r="AI656">
        <f t="shared" si="312"/>
        <v>-12.693455102449267</v>
      </c>
      <c r="AJ656">
        <f t="shared" si="313"/>
        <v>61.827864901482791</v>
      </c>
      <c r="AK656"/>
      <c r="AL656"/>
      <c r="AM656"/>
      <c r="AN656"/>
    </row>
    <row r="657" spans="1:40" x14ac:dyDescent="0.25">
      <c r="A657"/>
      <c r="B657">
        <f t="shared" si="279"/>
        <v>52300</v>
      </c>
      <c r="C657" s="237" t="str">
        <f t="shared" si="282"/>
        <v>-0.0000279408237365303+0.0468264181461307i</v>
      </c>
      <c r="D657" s="208" t="str">
        <f t="shared" si="283"/>
        <v>-5.95722016998794+0.359002539120335i</v>
      </c>
      <c r="E657" t="str">
        <f t="shared" si="284"/>
        <v>2870</v>
      </c>
      <c r="F657" t="str">
        <f t="shared" si="285"/>
        <v>0.777000777000777</v>
      </c>
      <c r="G657" t="str">
        <f t="shared" si="280"/>
        <v>0.777000777000777</v>
      </c>
      <c r="H657" t="str">
        <f t="shared" si="286"/>
        <v>5.59897890007849+4.18240158902078i</v>
      </c>
      <c r="I657" t="str">
        <f t="shared" si="287"/>
        <v>205.381619728433i</v>
      </c>
      <c r="J657" t="str">
        <f t="shared" si="281"/>
        <v>-56.0970269200708+44.9309261847498i</v>
      </c>
      <c r="K657" t="str">
        <f t="shared" si="288"/>
        <v>1.78640836890113-2.23036128719955i</v>
      </c>
      <c r="L657" t="str">
        <f t="shared" si="289"/>
        <v>0.115713653208207-0.124654577787029i</v>
      </c>
      <c r="M657" t="str">
        <f t="shared" si="290"/>
        <v>1.90212202210934-2.35501586498658i</v>
      </c>
      <c r="N657" t="str">
        <f t="shared" si="291"/>
        <v>-0.535852931402948i</v>
      </c>
      <c r="O657" t="str">
        <f t="shared" si="292"/>
        <v>0.859833456975197-0.510574604015987i</v>
      </c>
      <c r="P657" t="str">
        <f t="shared" si="293"/>
        <v>0.140166543024803+0.510574604015987i</v>
      </c>
      <c r="Q657" t="str">
        <f t="shared" si="294"/>
        <v>-0.140166543024803+0.025278327386961i</v>
      </c>
      <c r="R657" t="str">
        <f t="shared" si="295"/>
        <v>-0.332263771941011-3.70255030353502i</v>
      </c>
      <c r="S657" t="str">
        <f t="shared" si="296"/>
        <v>0.0553723085526766i</v>
      </c>
      <c r="T657" t="str">
        <f t="shared" si="297"/>
        <v>0.205018757839148-0.0183982121007938i</v>
      </c>
      <c r="U657" t="str">
        <f t="shared" si="298"/>
        <v>0.0000333333333333333-0.002158237976376i</v>
      </c>
      <c r="V657" t="str">
        <f t="shared" si="299"/>
        <v>6.66666666666667E-06-0.02158237976376i</v>
      </c>
      <c r="W657" t="str">
        <f t="shared" si="300"/>
        <v>0.0000276032431959817-0.00196207167160068i</v>
      </c>
      <c r="X657" t="str">
        <f t="shared" si="301"/>
        <v>0.0000915957825697814-0.00195817551351505i</v>
      </c>
      <c r="Y657" t="str">
        <f t="shared" si="302"/>
        <v>0.009+0.328610591565492i</v>
      </c>
      <c r="Z657" t="str">
        <f t="shared" si="303"/>
        <v>-0.0717868524149458-0.00536290671494164i</v>
      </c>
      <c r="AA657" t="str">
        <f t="shared" si="304"/>
        <v>1.02167629453901-36.7078605357735i</v>
      </c>
      <c r="AB657" t="str">
        <f t="shared" si="305"/>
        <v>0.966957134552945-0.0867739256709313i</v>
      </c>
      <c r="AC657" t="str">
        <f t="shared" si="306"/>
        <v>2.63491648844669-2.44225398759771i</v>
      </c>
      <c r="AD657" t="str">
        <f t="shared" si="307"/>
        <v>0.213813589188866+0.165247425122318i</v>
      </c>
      <c r="AE657" t="str">
        <f t="shared" si="308"/>
        <v>-0.0144627980455957-0.0130092548524124i</v>
      </c>
      <c r="AF657" t="str">
        <f t="shared" si="309"/>
        <v>-11.5561990700664-3.82339904990045i</v>
      </c>
      <c r="AG657" t="str">
        <f t="shared" si="310"/>
        <v>1.02274926631313-0.0278009123289335i</v>
      </c>
      <c r="AH657" t="str">
        <f t="shared" si="311"/>
        <v>0.109238094763931+0.204029973623821i</v>
      </c>
      <c r="AI657">
        <f t="shared" si="312"/>
        <v>-12.711497705430105</v>
      </c>
      <c r="AJ657">
        <f t="shared" si="313"/>
        <v>61.835305939099314</v>
      </c>
      <c r="AK657"/>
      <c r="AL657"/>
      <c r="AM657"/>
      <c r="AN657"/>
    </row>
    <row r="658" spans="1:40" x14ac:dyDescent="0.25">
      <c r="A658"/>
      <c r="B658">
        <f t="shared" ref="B658:B721" si="314">B657+100</f>
        <v>52400</v>
      </c>
      <c r="C658" s="237" t="str">
        <f t="shared" si="282"/>
        <v>-0.0000278342811688028+0.0467370548161734i</v>
      </c>
      <c r="D658" s="208" t="str">
        <f t="shared" si="283"/>
        <v>-5.95721935316159+0.35831742025733i</v>
      </c>
      <c r="E658" t="str">
        <f t="shared" si="284"/>
        <v>2870</v>
      </c>
      <c r="F658" t="str">
        <f t="shared" si="285"/>
        <v>0.777000777000777</v>
      </c>
      <c r="G658" t="str">
        <f t="shared" si="280"/>
        <v>0.777000777000777</v>
      </c>
      <c r="H658" t="str">
        <f t="shared" si="286"/>
        <v>5.60685346040411+4.18106364631371i</v>
      </c>
      <c r="I658" t="str">
        <f t="shared" si="287"/>
        <v>205.774318810131i</v>
      </c>
      <c r="J658" t="str">
        <f t="shared" si="281"/>
        <v>-56.3155799334088+45.0168361774548i</v>
      </c>
      <c r="K658" t="str">
        <f t="shared" si="288"/>
        <v>1.78210464337686-2.22939382275049i</v>
      </c>
      <c r="L658" t="str">
        <f t="shared" si="289"/>
        <v>0.115476227500123-0.124636662974305i</v>
      </c>
      <c r="M658" t="str">
        <f t="shared" si="290"/>
        <v>1.89758087087698-2.35403048572479i</v>
      </c>
      <c r="N658" t="str">
        <f t="shared" si="291"/>
        <v>-0.5368775067976i</v>
      </c>
      <c r="O658" t="str">
        <f t="shared" si="292"/>
        <v>0.859309883583229-0.511455300076338i</v>
      </c>
      <c r="P658" t="str">
        <f t="shared" si="293"/>
        <v>0.140690116416771+0.511455300076338i</v>
      </c>
      <c r="Q658" t="str">
        <f t="shared" si="294"/>
        <v>-0.140690116416771+0.0254222067212621i</v>
      </c>
      <c r="R658" t="str">
        <f t="shared" si="295"/>
        <v>-0.332259654440081-3.69537027147327i</v>
      </c>
      <c r="S658" t="str">
        <f t="shared" si="296"/>
        <v>0.0554781829476148i</v>
      </c>
      <c r="T658" t="str">
        <f t="shared" si="297"/>
        <v>0.205012427979971-0.0184331618951381i</v>
      </c>
      <c r="U658" t="str">
        <f t="shared" si="298"/>
        <v>0.0000333333333333333-0.00215411920161192i</v>
      </c>
      <c r="V658" t="str">
        <f t="shared" si="299"/>
        <v>6.66666666666667E-06-0.0215411920161193i</v>
      </c>
      <c r="W658" t="str">
        <f t="shared" si="300"/>
        <v>0.000027603242956407-0.00195832740193362i</v>
      </c>
      <c r="X658" t="str">
        <f t="shared" si="301"/>
        <v>0.0000913519893693937-0.00195444663244622i</v>
      </c>
      <c r="Y658" t="str">
        <f t="shared" si="302"/>
        <v>0.009+0.32923891009621i</v>
      </c>
      <c r="Z658" t="str">
        <f t="shared" si="303"/>
        <v>-0.0715122512254345-0.00533592979450646i</v>
      </c>
      <c r="AA658" t="str">
        <f t="shared" si="304"/>
        <v>1.01770980048144-36.6370817455818i</v>
      </c>
      <c r="AB658" t="str">
        <f t="shared" si="305"/>
        <v>0.966927280199341-0.086938764017181i</v>
      </c>
      <c r="AC658" t="str">
        <f t="shared" si="306"/>
        <v>2.6301662095477-2.4411496306049i</v>
      </c>
      <c r="AD658" t="str">
        <f t="shared" si="307"/>
        <v>0.213979422827543+0.165547341987258i</v>
      </c>
      <c r="AE658" t="str">
        <f t="shared" si="308"/>
        <v>-0.0144188012478056-0.0129804422875725i</v>
      </c>
      <c r="AF658" t="str">
        <f t="shared" si="309"/>
        <v>-11.5640728135657-3.82274622605638i</v>
      </c>
      <c r="AG658" t="str">
        <f t="shared" si="310"/>
        <v>1.02274424445385-0.0277693908821081i</v>
      </c>
      <c r="AH658" t="str">
        <f t="shared" si="311"/>
        <v>0.108985885396748+0.203621453361006i</v>
      </c>
      <c r="AI658">
        <f t="shared" si="312"/>
        <v>-12.729500868153348</v>
      </c>
      <c r="AJ658">
        <f t="shared" si="313"/>
        <v>61.842629784941522</v>
      </c>
      <c r="AK658"/>
      <c r="AL658"/>
      <c r="AM658"/>
      <c r="AN658"/>
    </row>
    <row r="659" spans="1:40" x14ac:dyDescent="0.25">
      <c r="A659"/>
      <c r="B659">
        <f t="shared" si="314"/>
        <v>52500</v>
      </c>
      <c r="C659" s="237" t="str">
        <f t="shared" si="282"/>
        <v>-0.0000277283468354533+0.0466480319175879i</v>
      </c>
      <c r="D659" s="208" t="str">
        <f t="shared" si="283"/>
        <v>-5.95721854099836+0.357634911368174i</v>
      </c>
      <c r="E659" t="str">
        <f t="shared" si="284"/>
        <v>2870</v>
      </c>
      <c r="F659" t="str">
        <f t="shared" si="285"/>
        <v>0.777000777000777</v>
      </c>
      <c r="G659" t="str">
        <f t="shared" si="280"/>
        <v>0.777000777000777</v>
      </c>
      <c r="H659" t="str">
        <f t="shared" si="286"/>
        <v>5.61470795887439+4.17971390665487i</v>
      </c>
      <c r="I659" t="str">
        <f t="shared" si="287"/>
        <v>206.16701789183i</v>
      </c>
      <c r="J659" t="str">
        <f t="shared" si="281"/>
        <v>-56.5345504310129+45.1027461701599i</v>
      </c>
      <c r="K659" t="str">
        <f t="shared" si="288"/>
        <v>1.77781343285993-2.22842047794083i</v>
      </c>
      <c r="L659" t="str">
        <f t="shared" si="289"/>
        <v>0.115239323364048-0.124618334090969i</v>
      </c>
      <c r="M659" t="str">
        <f t="shared" si="290"/>
        <v>1.89305275622398-2.3530388120318i</v>
      </c>
      <c r="N659" t="str">
        <f t="shared" si="291"/>
        <v>-0.537902082192252i</v>
      </c>
      <c r="O659" t="str">
        <f t="shared" si="292"/>
        <v>0.858785408126718-0.512335459234111i</v>
      </c>
      <c r="P659" t="str">
        <f t="shared" si="293"/>
        <v>0.141214591873282+0.512335459234111i</v>
      </c>
      <c r="Q659" t="str">
        <f t="shared" si="294"/>
        <v>-0.141214591873282+0.025566622958141i</v>
      </c>
      <c r="R659" t="str">
        <f t="shared" si="295"/>
        <v>-0.33225552889336-3.68821737299251i</v>
      </c>
      <c r="S659" t="str">
        <f t="shared" si="296"/>
        <v>0.0555840573425529i</v>
      </c>
      <c r="T659" t="str">
        <f t="shared" si="297"/>
        <v>0.205006085952216-0.0184681103703888i</v>
      </c>
      <c r="U659" t="str">
        <f t="shared" si="298"/>
        <v>0.0000333333333333333-0.00215001611741838i</v>
      </c>
      <c r="V659" t="str">
        <f t="shared" si="299"/>
        <v>6.66666666666667E-06-0.0215001611741838i</v>
      </c>
      <c r="W659" t="str">
        <f t="shared" si="300"/>
        <v>0.0000276032427163745-0.00195459739642158i</v>
      </c>
      <c r="X659" t="str">
        <f t="shared" si="301"/>
        <v>0.0000911095859767515-0.0019507319116554i</v>
      </c>
      <c r="Y659" t="str">
        <f t="shared" si="302"/>
        <v>0.009+0.329867228626928i</v>
      </c>
      <c r="Z659" t="str">
        <f t="shared" si="303"/>
        <v>-0.0712392242793367-0.00530915231134621i</v>
      </c>
      <c r="AA659" t="str">
        <f t="shared" si="304"/>
        <v>1.01376649102533-36.5665767286694i</v>
      </c>
      <c r="AB659" t="str">
        <f t="shared" si="305"/>
        <v>0.96689736845346-0.0871035961420148i</v>
      </c>
      <c r="AC659" t="str">
        <f t="shared" si="306"/>
        <v>2.62542958594683-2.44003873797606i</v>
      </c>
      <c r="AD659" t="str">
        <f t="shared" si="307"/>
        <v>0.214145549166622+0.165847083357473i</v>
      </c>
      <c r="AE659" t="str">
        <f t="shared" si="308"/>
        <v>-0.0143750553795654-0.0129517489046993i</v>
      </c>
      <c r="AF659" t="str">
        <f t="shared" si="309"/>
        <v>-11.5719264998727-3.8220789952867i</v>
      </c>
      <c r="AG659" t="str">
        <f t="shared" si="310"/>
        <v>1.02273922432437-0.0277380307690433i</v>
      </c>
      <c r="AH659" t="str">
        <f t="shared" si="311"/>
        <v>0.108735155259439+0.203214443849915i</v>
      </c>
      <c r="AI659">
        <f t="shared" si="312"/>
        <v>-12.74746477907031</v>
      </c>
      <c r="AJ659">
        <f t="shared" si="313"/>
        <v>61.849837036716195</v>
      </c>
      <c r="AK659"/>
      <c r="AL659"/>
      <c r="AM659"/>
      <c r="AN659"/>
    </row>
    <row r="660" spans="1:40" x14ac:dyDescent="0.25">
      <c r="A660"/>
      <c r="B660">
        <f t="shared" si="314"/>
        <v>52600</v>
      </c>
      <c r="C660" s="237" t="str">
        <f t="shared" si="282"/>
        <v>-0.0000276230161155274+0.046559347508753i</v>
      </c>
      <c r="D660" s="208" t="str">
        <f t="shared" si="283"/>
        <v>-5.95721773346284+0.356954997567106i</v>
      </c>
      <c r="E660" t="str">
        <f t="shared" si="284"/>
        <v>2870</v>
      </c>
      <c r="F660" t="str">
        <f t="shared" si="285"/>
        <v>0.777000777000777</v>
      </c>
      <c r="G660" t="str">
        <f t="shared" si="280"/>
        <v>0.777000777000777</v>
      </c>
      <c r="H660" t="str">
        <f t="shared" si="286"/>
        <v>5.62254242939497+4.17835246582445i</v>
      </c>
      <c r="I660" t="str">
        <f t="shared" si="287"/>
        <v>206.559716973529i</v>
      </c>
      <c r="J660" t="str">
        <f t="shared" si="281"/>
        <v>-56.7539384128831+45.188656162865i</v>
      </c>
      <c r="K660" t="str">
        <f t="shared" si="288"/>
        <v>1.77353470624943-2.22744131024429i</v>
      </c>
      <c r="L660" t="str">
        <f t="shared" si="289"/>
        <v>0.115002940370684-0.124599593894876i</v>
      </c>
      <c r="M660" t="str">
        <f t="shared" si="290"/>
        <v>1.88853764662011-2.35204090413917i</v>
      </c>
      <c r="N660" t="str">
        <f t="shared" si="291"/>
        <v>-0.538926657586903i</v>
      </c>
      <c r="O660" t="str">
        <f t="shared" si="292"/>
        <v>0.858260031156233-0.513215080565353i</v>
      </c>
      <c r="P660" t="str">
        <f t="shared" si="293"/>
        <v>0.141739968843767+0.513215080565353i</v>
      </c>
      <c r="Q660" t="str">
        <f t="shared" si="294"/>
        <v>-0.141739968843767+0.0257115770215499i</v>
      </c>
      <c r="R660" t="str">
        <f t="shared" si="295"/>
        <v>-0.332251395299794-3.68109145333049i</v>
      </c>
      <c r="S660" t="str">
        <f t="shared" si="296"/>
        <v>0.0556899317374912i</v>
      </c>
      <c r="T660" t="str">
        <f t="shared" si="297"/>
        <v>0.204999731755437-0.0185030575239317i</v>
      </c>
      <c r="U660" t="str">
        <f t="shared" si="298"/>
        <v>0.0000333333333333334-0.00214592863430542i</v>
      </c>
      <c r="V660" t="str">
        <f t="shared" si="299"/>
        <v>6.66666666666667E-06-0.0214592863430542i</v>
      </c>
      <c r="W660" t="str">
        <f t="shared" si="300"/>
        <v>0.0000276032424758846-0.00195088157371008i</v>
      </c>
      <c r="X660" t="str">
        <f t="shared" si="301"/>
        <v>0.0000908685618516308-0.00194703127072309i</v>
      </c>
      <c r="Y660" t="str">
        <f t="shared" si="302"/>
        <v>0.009+0.330495547157646i</v>
      </c>
      <c r="Z660" t="str">
        <f t="shared" si="303"/>
        <v>-0.0709677595545758-0.00528257238287646i</v>
      </c>
      <c r="AA660" t="str">
        <f t="shared" si="304"/>
        <v>1.00984618486571-36.4963438921532i</v>
      </c>
      <c r="AB660" t="str">
        <f t="shared" si="305"/>
        <v>0.966867399313199-0.0872684220331029i</v>
      </c>
      <c r="AC660" t="str">
        <f t="shared" si="306"/>
        <v>2.62070658463112-2.43892137243395i</v>
      </c>
      <c r="AD660" t="str">
        <f t="shared" si="307"/>
        <v>0.21431196807506+0.166146649085797i</v>
      </c>
      <c r="AE660" t="str">
        <f t="shared" si="308"/>
        <v>-0.0143315585200507-0.0129231739269925i</v>
      </c>
      <c r="AF660" t="str">
        <f t="shared" si="309"/>
        <v>-11.5797601628578-3.82139746825734i</v>
      </c>
      <c r="AG660" t="str">
        <f t="shared" si="310"/>
        <v>1.02273420586092-0.0277068310330578i</v>
      </c>
      <c r="AH660" t="str">
        <f t="shared" si="311"/>
        <v>0.108485892748143+0.202808936254767i</v>
      </c>
      <c r="AI660">
        <f t="shared" si="312"/>
        <v>-12.765389625305749</v>
      </c>
      <c r="AJ660">
        <f t="shared" si="313"/>
        <v>61.856928288402699</v>
      </c>
      <c r="AK660"/>
      <c r="AL660"/>
      <c r="AM660"/>
      <c r="AN660"/>
    </row>
    <row r="661" spans="1:40" x14ac:dyDescent="0.25">
      <c r="A661"/>
      <c r="B661">
        <f t="shared" si="314"/>
        <v>52700</v>
      </c>
      <c r="C661" s="237" t="str">
        <f t="shared" si="282"/>
        <v>-0.0000275182844318711+0.0464709996627848i</v>
      </c>
      <c r="D661" s="208" t="str">
        <f t="shared" si="283"/>
        <v>-5.95721693051994+0.35627766408135i</v>
      </c>
      <c r="E661" t="str">
        <f t="shared" si="284"/>
        <v>2870</v>
      </c>
      <c r="F661" t="str">
        <f t="shared" si="285"/>
        <v>0.777000777000777</v>
      </c>
      <c r="G661" t="str">
        <f t="shared" si="280"/>
        <v>0.777000777000777</v>
      </c>
      <c r="H661" t="str">
        <f t="shared" si="286"/>
        <v>5.63035690607825+4.17697941904925i</v>
      </c>
      <c r="I661" t="str">
        <f t="shared" si="287"/>
        <v>206.952416055228i</v>
      </c>
      <c r="J661" t="str">
        <f t="shared" si="281"/>
        <v>-56.9737438790196+45.27456615557i</v>
      </c>
      <c r="K661" t="str">
        <f t="shared" si="288"/>
        <v>1.76926843239913-2.22645637672977i</v>
      </c>
      <c r="L661" t="str">
        <f t="shared" si="289"/>
        <v>0.114767078082061-0.124580445130933i</v>
      </c>
      <c r="M661" t="str">
        <f t="shared" si="290"/>
        <v>1.88403551048119-2.3510368218607i</v>
      </c>
      <c r="N661" t="str">
        <f t="shared" si="291"/>
        <v>-0.539951232981555i</v>
      </c>
      <c r="O661" t="str">
        <f t="shared" si="292"/>
        <v>0.857733753223291-0.51409416314668i</v>
      </c>
      <c r="P661" t="str">
        <f t="shared" si="293"/>
        <v>0.142266246776709+0.51409416314668i</v>
      </c>
      <c r="Q661" t="str">
        <f t="shared" si="294"/>
        <v>-0.142266246776709+0.025857069834875i</v>
      </c>
      <c r="R661" t="str">
        <f t="shared" si="295"/>
        <v>-0.332247253658346-3.67399235889971i</v>
      </c>
      <c r="S661" t="str">
        <f t="shared" si="296"/>
        <v>0.0557958061324293i</v>
      </c>
      <c r="T661" t="str">
        <f t="shared" si="297"/>
        <v>0.204993365389195-0.0185380033531531i</v>
      </c>
      <c r="U661" t="str">
        <f t="shared" si="298"/>
        <v>0.0000333333333333333-0.00214185666346233i</v>
      </c>
      <c r="V661" t="str">
        <f t="shared" si="299"/>
        <v>6.66666666666667E-06-0.0214185666346233i</v>
      </c>
      <c r="W661" t="str">
        <f t="shared" si="300"/>
        <v>0.0000276032422349369-0.00194717985306209i</v>
      </c>
      <c r="X661" t="str">
        <f t="shared" si="301"/>
        <v>0.0000906289065535-0.00194334462983693i</v>
      </c>
      <c r="Y661" t="str">
        <f t="shared" si="302"/>
        <v>0.009+0.331123865688364i</v>
      </c>
      <c r="Z661" t="str">
        <f t="shared" si="303"/>
        <v>-0.070697845143726-0.00525618814798877i</v>
      </c>
      <c r="AA661" t="str">
        <f t="shared" si="304"/>
        <v>1.00594870247535-36.426381655538i</v>
      </c>
      <c r="AB661" t="str">
        <f t="shared" si="305"/>
        <v>0.966837372776488-0.0874332416781181i</v>
      </c>
      <c r="AC661" t="str">
        <f t="shared" si="306"/>
        <v>2.61599717253134-2.43779759626664i</v>
      </c>
      <c r="AD661" t="str">
        <f t="shared" si="307"/>
        <v>0.214478679421615+0.166446039024196i</v>
      </c>
      <c r="AE661" t="str">
        <f t="shared" si="308"/>
        <v>-0.0142883087667815-0.0128947165844914i</v>
      </c>
      <c r="AF661" t="str">
        <f t="shared" si="309"/>
        <v>-11.5875738365982-3.8207017549679i</v>
      </c>
      <c r="AG661" t="str">
        <f t="shared" si="310"/>
        <v>1.02272918900039-0.0276757907248883i</v>
      </c>
      <c r="AH661" t="str">
        <f t="shared" si="311"/>
        <v>0.108238086371143+0.202404921810008i</v>
      </c>
      <c r="AI661">
        <f t="shared" si="312"/>
        <v>-12.783275592670469</v>
      </c>
      <c r="AJ661">
        <f t="shared" si="313"/>
        <v>61.863904130281625</v>
      </c>
      <c r="AK661"/>
      <c r="AL661"/>
      <c r="AM661"/>
      <c r="AN661"/>
    </row>
    <row r="662" spans="1:40" x14ac:dyDescent="0.25">
      <c r="A662"/>
      <c r="B662">
        <f t="shared" si="314"/>
        <v>52800</v>
      </c>
      <c r="C662" s="237" t="str">
        <f t="shared" si="282"/>
        <v>-0.0000274141472506338+0.0463829864673967i</v>
      </c>
      <c r="D662" s="208" t="str">
        <f t="shared" si="283"/>
        <v>-5.95721613213488+0.355602896250041i</v>
      </c>
      <c r="E662" t="str">
        <f t="shared" si="284"/>
        <v>2870</v>
      </c>
      <c r="F662" t="str">
        <f t="shared" si="285"/>
        <v>0.777000777000777</v>
      </c>
      <c r="G662" t="str">
        <f t="shared" si="280"/>
        <v>0.777000777000777</v>
      </c>
      <c r="H662" t="str">
        <f t="shared" si="286"/>
        <v>5.63815142324004+4.17559486100484i</v>
      </c>
      <c r="I662" t="str">
        <f t="shared" si="287"/>
        <v>207.345115136926i</v>
      </c>
      <c r="J662" t="str">
        <f t="shared" si="281"/>
        <v>-57.1939668294222+45.3604761482751i</v>
      </c>
      <c r="K662" t="str">
        <f t="shared" si="288"/>
        <v>1.76501458011951-2.22546573406374i</v>
      </c>
      <c r="L662" t="str">
        <f t="shared" si="289"/>
        <v>0.114531736051648-0.124560890531128i</v>
      </c>
      <c r="M662" t="str">
        <f t="shared" si="290"/>
        <v>1.87954631617116-2.35002662459487i</v>
      </c>
      <c r="N662" t="str">
        <f t="shared" si="291"/>
        <v>-0.540975808376207i</v>
      </c>
      <c r="O662" t="str">
        <f t="shared" si="292"/>
        <v>0.857206574880356-0.514972706055271i</v>
      </c>
      <c r="P662" t="str">
        <f t="shared" si="293"/>
        <v>0.142793425119644+0.514972706055271i</v>
      </c>
      <c r="Q662" t="str">
        <f t="shared" si="294"/>
        <v>-0.142793425119644+0.0260031023209359i</v>
      </c>
      <c r="R662" t="str">
        <f t="shared" si="295"/>
        <v>-0.332243103967992-3.66691993727618i</v>
      </c>
      <c r="S662" t="str">
        <f t="shared" si="296"/>
        <v>0.0559016805273676i</v>
      </c>
      <c r="T662" t="str">
        <f t="shared" si="297"/>
        <v>0.204986986853048-0.0185729478554397i</v>
      </c>
      <c r="U662" t="str">
        <f t="shared" si="298"/>
        <v>0.0000333333333333334-0.00213780011675123i</v>
      </c>
      <c r="V662" t="str">
        <f t="shared" si="299"/>
        <v>6.66666666666667E-06-0.0213780011675123i</v>
      </c>
      <c r="W662" t="str">
        <f t="shared" si="300"/>
        <v>0.0000276032419935317-0.00194349215435227i</v>
      </c>
      <c r="X662" t="str">
        <f t="shared" si="301"/>
        <v>0.0000903906097404003-0.00193967190978608i</v>
      </c>
      <c r="Y662" t="str">
        <f t="shared" si="302"/>
        <v>0.009+0.331752184219082i</v>
      </c>
      <c r="Z662" t="str">
        <f t="shared" si="303"/>
        <v>-0.0704294692527052-0.00522999776676446i</v>
      </c>
      <c r="AA662" t="str">
        <f t="shared" si="304"/>
        <v>1.00207386608371-36.3566884505962i</v>
      </c>
      <c r="AB662" t="str">
        <f t="shared" si="305"/>
        <v>0.96680728884124-0.0875980550647349i</v>
      </c>
      <c r="AC662" t="str">
        <f t="shared" si="306"/>
        <v>2.61130131652413-2.43666747132998i</v>
      </c>
      <c r="AD662" t="str">
        <f t="shared" si="307"/>
        <v>0.214645683074834+0.166745253023769i</v>
      </c>
      <c r="AE662" t="str">
        <f t="shared" si="308"/>
        <v>-0.014245304235412-0.0128663761139991i</v>
      </c>
      <c r="AF662" t="str">
        <f t="shared" si="309"/>
        <v>-11.5953675553749-3.8199919647548i</v>
      </c>
      <c r="AG662" t="str">
        <f t="shared" si="310"/>
        <v>1.02272417368029-0.027644908902616i</v>
      </c>
      <c r="AH662" t="str">
        <f t="shared" si="311"/>
        <v>0.107991724747589+0.202002391819617i</v>
      </c>
      <c r="AI662">
        <f t="shared" si="312"/>
        <v>-12.801122865672543</v>
      </c>
      <c r="AJ662">
        <f t="shared" si="313"/>
        <v>61.870765148958988</v>
      </c>
      <c r="AK662"/>
      <c r="AL662"/>
      <c r="AM662"/>
      <c r="AN662"/>
    </row>
    <row r="663" spans="1:40" x14ac:dyDescent="0.25">
      <c r="A663"/>
      <c r="B663">
        <f t="shared" si="314"/>
        <v>52900</v>
      </c>
      <c r="C663" s="237" t="str">
        <f t="shared" si="282"/>
        <v>-0.0000273106000807774+0.0462953060247624i</v>
      </c>
      <c r="D663" s="208" t="str">
        <f t="shared" si="283"/>
        <v>-5.95721533827325+0.354930679523179i</v>
      </c>
      <c r="E663" t="str">
        <f t="shared" si="284"/>
        <v>2870</v>
      </c>
      <c r="F663" t="str">
        <f t="shared" si="285"/>
        <v>0.777000777000777</v>
      </c>
      <c r="G663" t="str">
        <f t="shared" si="280"/>
        <v>0.777000777000777</v>
      </c>
      <c r="H663" t="str">
        <f t="shared" si="286"/>
        <v>5.64592601539552+4.1741988858177i</v>
      </c>
      <c r="I663" t="str">
        <f t="shared" si="287"/>
        <v>207.737814218625i</v>
      </c>
      <c r="J663" t="str">
        <f t="shared" si="281"/>
        <v>-57.414607264091+45.4463861409801i</v>
      </c>
      <c r="K663" t="str">
        <f t="shared" si="288"/>
        <v>1.76077311817965-2.22446943851262i</v>
      </c>
      <c r="L663" t="str">
        <f t="shared" si="289"/>
        <v>0.114296913824456-0.124540932814552i</v>
      </c>
      <c r="M663" t="str">
        <f t="shared" si="290"/>
        <v>1.87507003200411-2.34901037132717i</v>
      </c>
      <c r="N663" t="str">
        <f t="shared" si="291"/>
        <v>-0.542000383770859i</v>
      </c>
      <c r="O663" t="str">
        <f t="shared" si="292"/>
        <v>0.856678496680835-0.515850708368869i</v>
      </c>
      <c r="P663" t="str">
        <f t="shared" si="293"/>
        <v>0.143321503319165+0.515850708368869i</v>
      </c>
      <c r="Q663" t="str">
        <f t="shared" si="294"/>
        <v>-0.143321503319165+0.02614967540199i</v>
      </c>
      <c r="R663" t="str">
        <f t="shared" si="295"/>
        <v>-0.332238946227623-3.65987403718838i</v>
      </c>
      <c r="S663" t="str">
        <f t="shared" si="296"/>
        <v>0.0560075549223059i</v>
      </c>
      <c r="T663" t="str">
        <f t="shared" si="297"/>
        <v>0.20498059614655-0.0186078910281726i</v>
      </c>
      <c r="U663" t="str">
        <f t="shared" si="298"/>
        <v>0.0000333333333333333-0.00213375890670066i</v>
      </c>
      <c r="V663" t="str">
        <f t="shared" si="299"/>
        <v>6.66666666666667E-06-0.0213375890670066i</v>
      </c>
      <c r="W663" t="str">
        <f t="shared" si="300"/>
        <v>0.0000276032417516686-0.00193981839806111i</v>
      </c>
      <c r="X663" t="str">
        <f t="shared" si="301"/>
        <v>0.0000901536611678218-0.00193601303195543i</v>
      </c>
      <c r="Y663" t="str">
        <f t="shared" si="302"/>
        <v>0.009+0.3323805027498i</v>
      </c>
      <c r="Z663" t="str">
        <f t="shared" si="303"/>
        <v>-0.0701626201994765-0.00520399942019186i</v>
      </c>
      <c r="AA663" t="str">
        <f t="shared" si="304"/>
        <v>0.998221499656315-36.2872627212482i</v>
      </c>
      <c r="AB663" t="str">
        <f t="shared" si="305"/>
        <v>0.966777147505354-0.0877628621806013i</v>
      </c>
      <c r="AC663" t="str">
        <f t="shared" si="306"/>
        <v>2.60661898343412-2.43553105904993i</v>
      </c>
      <c r="AD663" t="str">
        <f t="shared" si="307"/>
        <v>0.214812978903065+0.167044290934765i</v>
      </c>
      <c r="AE663" t="str">
        <f t="shared" si="308"/>
        <v>-0.014202543059523-0.012838151759008i</v>
      </c>
      <c r="AF663" t="str">
        <f t="shared" si="309"/>
        <v>-11.6031413536688-3.81926820629452i</v>
      </c>
      <c r="AG663" t="str">
        <f t="shared" si="310"/>
        <v>1.02271915983875-0.0276141846315964i</v>
      </c>
      <c r="AH663" t="str">
        <f t="shared" si="311"/>
        <v>0.107746796606219+0.201601337656412i</v>
      </c>
      <c r="AI663">
        <f t="shared" si="312"/>
        <v>-12.818931627529089</v>
      </c>
      <c r="AJ663">
        <f t="shared" si="313"/>
        <v>61.877511927393471</v>
      </c>
      <c r="AK663"/>
      <c r="AL663"/>
      <c r="AM663"/>
      <c r="AN663"/>
    </row>
    <row r="664" spans="1:40" x14ac:dyDescent="0.25">
      <c r="A664"/>
      <c r="B664">
        <f t="shared" si="314"/>
        <v>53000</v>
      </c>
      <c r="C664" s="237" t="str">
        <f t="shared" si="282"/>
        <v>-0.0000272076384735918+0.0462079564513781i</v>
      </c>
      <c r="D664" s="208" t="str">
        <f t="shared" si="283"/>
        <v>-5.95721454890093+0.354260999460566i</v>
      </c>
      <c r="E664" t="str">
        <f t="shared" si="284"/>
        <v>2870</v>
      </c>
      <c r="F664" t="str">
        <f t="shared" si="285"/>
        <v>0.777000777000777</v>
      </c>
      <c r="G664" t="str">
        <f t="shared" si="280"/>
        <v>0.777000777000777</v>
      </c>
      <c r="H664" t="str">
        <f t="shared" si="286"/>
        <v>5.65368071725593+4.17279158706723i</v>
      </c>
      <c r="I664" t="str">
        <f t="shared" si="287"/>
        <v>208.130513300324i</v>
      </c>
      <c r="J664" t="str">
        <f t="shared" si="281"/>
        <v>-57.6356651830259+45.5322961336853i</v>
      </c>
      <c r="K664" t="str">
        <f t="shared" si="288"/>
        <v>1.75654401530919-2.22346754594505i</v>
      </c>
      <c r="L664" t="str">
        <f t="shared" si="289"/>
        <v>0.114062610937139-0.124520574687429i</v>
      </c>
      <c r="M664" t="str">
        <f t="shared" si="290"/>
        <v>1.87060662624633-2.34798812063248i</v>
      </c>
      <c r="N664" t="str">
        <f t="shared" si="291"/>
        <v>-0.543024959165511i</v>
      </c>
      <c r="O664" t="str">
        <f t="shared" si="292"/>
        <v>0.856149519179081-0.51672816916579i</v>
      </c>
      <c r="P664" t="str">
        <f t="shared" si="293"/>
        <v>0.143850480820919+0.51672816916579i</v>
      </c>
      <c r="Q664" t="str">
        <f t="shared" si="294"/>
        <v>-0.143850480820919+0.026296789999721i</v>
      </c>
      <c r="R664" t="str">
        <f t="shared" si="295"/>
        <v>-0.332234780436262-3.65285450850653i</v>
      </c>
      <c r="S664" t="str">
        <f t="shared" si="296"/>
        <v>0.056113429317244i</v>
      </c>
      <c r="T664" t="str">
        <f t="shared" si="297"/>
        <v>0.204974193269257-0.0186428328687403i</v>
      </c>
      <c r="U664" t="str">
        <f t="shared" si="298"/>
        <v>0.0000333333333333333-0.00212973294649934i</v>
      </c>
      <c r="V664" t="str">
        <f t="shared" si="299"/>
        <v>6.66666666666667E-06-0.0212973294649934i</v>
      </c>
      <c r="W664" t="str">
        <f t="shared" si="300"/>
        <v>0.0000276032415093481-0.00193615850526928i</v>
      </c>
      <c r="X664" t="str">
        <f t="shared" si="301"/>
        <v>0.0000899180506876116-0.00193236791832011i</v>
      </c>
      <c r="Y664" t="str">
        <f t="shared" si="302"/>
        <v>0.009+0.333008821280518i</v>
      </c>
      <c r="Z664" t="str">
        <f t="shared" si="303"/>
        <v>-0.0698972864127761-0.00517819130988872i</v>
      </c>
      <c r="AA664" t="str">
        <f t="shared" si="304"/>
        <v>0.994391428874339-36.218102923445i</v>
      </c>
      <c r="AB664" t="str">
        <f t="shared" si="305"/>
        <v>0.966746948766734-0.0879276630134005i</v>
      </c>
      <c r="AC664" t="str">
        <f t="shared" si="306"/>
        <v>2.60195014003603-2.43438842042521i</v>
      </c>
      <c r="AD664" t="str">
        <f t="shared" si="307"/>
        <v>0.214980566774453+0.167343152606586i</v>
      </c>
      <c r="AE664" t="str">
        <f t="shared" si="308"/>
        <v>-0.0141600233904181-0.0128100427696259i</v>
      </c>
      <c r="AF664" t="str">
        <f t="shared" si="309"/>
        <v>-11.6108952661569-3.81853058760666i</v>
      </c>
      <c r="AG664" t="str">
        <f t="shared" si="310"/>
        <v>1.02271414741456-0.0275836169843885i</v>
      </c>
      <c r="AH664" t="str">
        <f t="shared" si="311"/>
        <v>0.1075032907841+0.201201750761343i</v>
      </c>
      <c r="AI664">
        <f t="shared" si="312"/>
        <v>-12.83670206017854</v>
      </c>
      <c r="AJ664">
        <f t="shared" si="313"/>
        <v>61.884145044920253</v>
      </c>
      <c r="AK664"/>
      <c r="AL664"/>
      <c r="AM664"/>
      <c r="AN664"/>
    </row>
    <row r="665" spans="1:40" x14ac:dyDescent="0.25">
      <c r="A665"/>
      <c r="B665">
        <f t="shared" si="314"/>
        <v>53100</v>
      </c>
      <c r="C665" s="237" t="str">
        <f t="shared" si="282"/>
        <v>-0.0000271052580222173+0.0461209358779285i</v>
      </c>
      <c r="D665" s="208" t="str">
        <f t="shared" si="283"/>
        <v>-5.95721376398413+0.353593841730785i</v>
      </c>
      <c r="E665" t="str">
        <f t="shared" si="284"/>
        <v>2870</v>
      </c>
      <c r="F665" t="str">
        <f t="shared" si="285"/>
        <v>0.777000777000777</v>
      </c>
      <c r="G665" t="str">
        <f t="shared" si="280"/>
        <v>0.777000777000777</v>
      </c>
      <c r="H665" t="str">
        <f t="shared" si="286"/>
        <v>5.66141556372459+4.17137305778804i</v>
      </c>
      <c r="I665" t="str">
        <f t="shared" si="287"/>
        <v>208.523212382023i</v>
      </c>
      <c r="J665" t="str">
        <f t="shared" si="281"/>
        <v>-57.857140586227+45.6182061263903i</v>
      </c>
      <c r="K665" t="str">
        <f t="shared" si="288"/>
        <v>1.75232724020022-2.22246011183433i</v>
      </c>
      <c r="L665" t="str">
        <f t="shared" si="289"/>
        <v>0.113828826918105-0.124499818843139i</v>
      </c>
      <c r="M665" t="str">
        <f t="shared" si="290"/>
        <v>1.86615606711832-2.34695993067747i</v>
      </c>
      <c r="N665" t="str">
        <f t="shared" si="291"/>
        <v>-0.544049534560163i</v>
      </c>
      <c r="O665" t="str">
        <f t="shared" si="292"/>
        <v>0.85561964293039-0.517605087524913i</v>
      </c>
      <c r="P665" t="str">
        <f t="shared" si="293"/>
        <v>0.14438035706961+0.517605087524913i</v>
      </c>
      <c r="Q665" t="str">
        <f t="shared" si="294"/>
        <v>-0.14438035706961+0.0264444470352501i</v>
      </c>
      <c r="R665" t="str">
        <f t="shared" si="295"/>
        <v>-0.332230606592799-3.64586120223166i</v>
      </c>
      <c r="S665" t="str">
        <f t="shared" si="296"/>
        <v>0.0562193037121822i</v>
      </c>
      <c r="T665" t="str">
        <f t="shared" si="297"/>
        <v>0.204967778220723-0.0186777733745231i</v>
      </c>
      <c r="U665" t="str">
        <f t="shared" si="298"/>
        <v>0.0000333333333333333-0.00212572214998992i</v>
      </c>
      <c r="V665" t="str">
        <f t="shared" si="299"/>
        <v>6.66666666666667E-06-0.0212572214998992i</v>
      </c>
      <c r="W665" t="str">
        <f t="shared" si="300"/>
        <v>0.0000276032412665699-0.00193251239765189i</v>
      </c>
      <c r="X665" t="str">
        <f t="shared" si="301"/>
        <v>0.0000896837682468803-0.00192873649143991i</v>
      </c>
      <c r="Y665" t="str">
        <f t="shared" si="302"/>
        <v>0.009+0.333637139811236i</v>
      </c>
      <c r="Z665" t="str">
        <f t="shared" si="303"/>
        <v>-0.0696334564308506-0.0051525716578281i</v>
      </c>
      <c r="AA665" t="str">
        <f t="shared" si="304"/>
        <v>0.990583481114464-36.149207525051i</v>
      </c>
      <c r="AB665" t="str">
        <f t="shared" si="305"/>
        <v>0.966716692623277-0.0880924575507768i</v>
      </c>
      <c r="AC665" t="str">
        <f t="shared" si="306"/>
        <v>2.59729475305691-2.43323961602962i</v>
      </c>
      <c r="AD665" t="str">
        <f t="shared" si="307"/>
        <v>0.215148446556936+0.167641837887797i</v>
      </c>
      <c r="AE665" t="str">
        <f t="shared" si="308"/>
        <v>-0.0141177433969207-0.0127820484025026i</v>
      </c>
      <c r="AF665" t="str">
        <f t="shared" si="309"/>
        <v>-11.6186293277087-3.81777921605726i</v>
      </c>
      <c r="AG665" t="str">
        <f t="shared" si="310"/>
        <v>1.0227091363471-0.0275532050406838i</v>
      </c>
      <c r="AH665" t="str">
        <f t="shared" si="311"/>
        <v>0.107261196225391+0.200803622642822i</v>
      </c>
      <c r="AI665">
        <f t="shared" si="312"/>
        <v>-12.854434344291752</v>
      </c>
      <c r="AJ665">
        <f t="shared" si="313"/>
        <v>61.890665077276971</v>
      </c>
      <c r="AK665"/>
      <c r="AL665"/>
      <c r="AM665"/>
      <c r="AN665"/>
    </row>
    <row r="666" spans="1:40" x14ac:dyDescent="0.25">
      <c r="A666"/>
      <c r="B666">
        <f t="shared" si="314"/>
        <v>53200</v>
      </c>
      <c r="C666" s="237" t="str">
        <f t="shared" si="282"/>
        <v>-0.0000270034543611734+0.0460342424491537i</v>
      </c>
      <c r="D666" s="208" t="str">
        <f t="shared" si="283"/>
        <v>-5.95721298348939+0.352929192110179i</v>
      </c>
      <c r="E666" t="str">
        <f t="shared" si="284"/>
        <v>2870</v>
      </c>
      <c r="F666" t="str">
        <f t="shared" si="285"/>
        <v>0.777000777000777</v>
      </c>
      <c r="G666" t="str">
        <f t="shared" si="280"/>
        <v>0.777000777000777</v>
      </c>
      <c r="H666" t="str">
        <f t="shared" si="286"/>
        <v>5.66913058989361+4.16994339047201i</v>
      </c>
      <c r="I666" t="str">
        <f t="shared" si="287"/>
        <v>208.915911463721i</v>
      </c>
      <c r="J666" t="str">
        <f t="shared" si="281"/>
        <v>-58.0790334736943+45.7041161190954i</v>
      </c>
      <c r="K666" t="str">
        <f t="shared" si="288"/>
        <v>1.74812276150914-2.22144719126068i</v>
      </c>
      <c r="L666" t="str">
        <f t="shared" si="289"/>
        <v>0.113595561287607-0.124478667962247i</v>
      </c>
      <c r="M666" t="str">
        <f t="shared" si="290"/>
        <v>1.86171832279675-2.34592585922293i</v>
      </c>
      <c r="N666" t="str">
        <f t="shared" si="291"/>
        <v>-0.545074109954815i</v>
      </c>
      <c r="O666" t="str">
        <f t="shared" si="292"/>
        <v>0.855088868491002-0.51848146252569i</v>
      </c>
      <c r="P666" t="str">
        <f t="shared" si="293"/>
        <v>0.144911131508998+0.51848146252569i</v>
      </c>
      <c r="Q666" t="str">
        <f t="shared" si="294"/>
        <v>-0.144911131508998+0.0265926474291249i</v>
      </c>
      <c r="R666" t="str">
        <f t="shared" si="295"/>
        <v>-0.332226424696217-3.63889397048516i</v>
      </c>
      <c r="S666" t="str">
        <f t="shared" si="296"/>
        <v>0.0563251781071203i</v>
      </c>
      <c r="T666" t="str">
        <f t="shared" si="297"/>
        <v>0.204961351000503-0.0187127125429062i</v>
      </c>
      <c r="U666" t="str">
        <f t="shared" si="298"/>
        <v>0.0000333333333333333-0.00212172643166287i</v>
      </c>
      <c r="V666" t="str">
        <f t="shared" si="299"/>
        <v>6.66666666666667E-06-0.0212172643166287i</v>
      </c>
      <c r="W666" t="str">
        <f t="shared" si="300"/>
        <v>0.000027603241023334-0.00192887999747301i</v>
      </c>
      <c r="X666" t="str">
        <f t="shared" si="301"/>
        <v>0.0000894508038869429-0.00192511867445394i</v>
      </c>
      <c r="Y666" t="str">
        <f t="shared" si="302"/>
        <v>0.009+0.334265458341954i</v>
      </c>
      <c r="Z666" t="str">
        <f t="shared" si="303"/>
        <v>-0.0693711189002203-0.00512713870606931i</v>
      </c>
      <c r="AA666" t="str">
        <f t="shared" si="304"/>
        <v>0.986797485429062-36.0805750057293i</v>
      </c>
      <c r="AB666" t="str">
        <f t="shared" si="305"/>
        <v>0.966686379072885-0.0882572457803977i</v>
      </c>
      <c r="AC666" t="str">
        <f t="shared" si="306"/>
        <v>2.59265278917801-2.4320847060146i</v>
      </c>
      <c r="AD666" t="str">
        <f t="shared" si="307"/>
        <v>0.21531661811825+0.16794034662614i</v>
      </c>
      <c r="AE666" t="str">
        <f t="shared" si="308"/>
        <v>-0.0140757012651769-0.0127541679207602i</v>
      </c>
      <c r="AF666" t="str">
        <f t="shared" si="309"/>
        <v>-11.626343573383-3.81701419836183i</v>
      </c>
      <c r="AG666" t="str">
        <f t="shared" si="310"/>
        <v>1.02270412657635-0.0275229478872387i</v>
      </c>
      <c r="AH666" t="str">
        <f t="shared" si="311"/>
        <v>0.10702050198013+0.200406944876077i</v>
      </c>
      <c r="AI666">
        <f t="shared" si="312"/>
        <v>-12.872128659282318</v>
      </c>
      <c r="AJ666">
        <f t="shared" si="313"/>
        <v>61.897072596629521</v>
      </c>
      <c r="AK666"/>
      <c r="AL666"/>
      <c r="AM666"/>
      <c r="AN666"/>
    </row>
    <row r="667" spans="1:40" x14ac:dyDescent="0.25">
      <c r="A667"/>
      <c r="B667">
        <f t="shared" si="314"/>
        <v>53300</v>
      </c>
      <c r="C667" s="237" t="str">
        <f t="shared" si="282"/>
        <v>-0.0000269022231658929+0.0459478743237165i</v>
      </c>
      <c r="D667" s="208" t="str">
        <f t="shared" si="283"/>
        <v>-5.95721220738357+0.352267036481827i</v>
      </c>
      <c r="E667" t="str">
        <f t="shared" si="284"/>
        <v>2870</v>
      </c>
      <c r="F667" t="str">
        <f t="shared" si="285"/>
        <v>0.777000777000777</v>
      </c>
      <c r="G667" t="str">
        <f t="shared" si="280"/>
        <v>0.777000777000777</v>
      </c>
      <c r="H667" t="str">
        <f t="shared" si="286"/>
        <v>5.67682583104025+4.16850267707043i</v>
      </c>
      <c r="I667" t="str">
        <f t="shared" si="287"/>
        <v>209.30861054542i</v>
      </c>
      <c r="J667" t="str">
        <f t="shared" si="281"/>
        <v>-58.3013438454277+45.7900261118004i</v>
      </c>
      <c r="K667" t="str">
        <f t="shared" si="288"/>
        <v>1.74393054785861-2.22042883891364i</v>
      </c>
      <c r="L667" t="str">
        <f t="shared" si="289"/>
        <v>0.113362813557855-0.124457124712532i</v>
      </c>
      <c r="M667" t="str">
        <f t="shared" si="290"/>
        <v>1.85729336141647-2.34488596362617i</v>
      </c>
      <c r="N667" t="str">
        <f t="shared" si="291"/>
        <v>-0.546098685349467i</v>
      </c>
      <c r="O667" t="str">
        <f t="shared" si="292"/>
        <v>0.8545571964181-0.519357293248142i</v>
      </c>
      <c r="P667" t="str">
        <f t="shared" si="293"/>
        <v>0.1454428035819+0.519357293248142i</v>
      </c>
      <c r="Q667" t="str">
        <f t="shared" si="294"/>
        <v>-0.1454428035819+0.0267413921013251i</v>
      </c>
      <c r="R667" t="str">
        <f t="shared" si="295"/>
        <v>-0.332222234745433-3.63195266649815i</v>
      </c>
      <c r="S667" t="str">
        <f t="shared" si="296"/>
        <v>0.0564310525020586i</v>
      </c>
      <c r="T667" t="str">
        <f t="shared" si="297"/>
        <v>0.204954911608149-0.0187476503712708i</v>
      </c>
      <c r="U667" t="str">
        <f t="shared" si="298"/>
        <v>0.0000333333333333334-0.00211774570665037i</v>
      </c>
      <c r="V667" t="str">
        <f t="shared" si="299"/>
        <v>6.66666666666667E-06-0.0211774570665037i</v>
      </c>
      <c r="W667" t="str">
        <f t="shared" si="300"/>
        <v>0.0000276032407796406-0.00192526122758009i</v>
      </c>
      <c r="X667" t="str">
        <f t="shared" si="301"/>
        <v>0.0000892191477422508-0.00192151439107501i</v>
      </c>
      <c r="Y667" t="str">
        <f t="shared" si="302"/>
        <v>0.009+0.334893776872672i</v>
      </c>
      <c r="Z667" t="str">
        <f t="shared" si="303"/>
        <v>-0.0691102625744447-0.00510189071649185i</v>
      </c>
      <c r="AA667" t="str">
        <f t="shared" si="304"/>
        <v>0.983033272526622-36.0122038568279i</v>
      </c>
      <c r="AB667" t="str">
        <f t="shared" si="305"/>
        <v>0.966656008113445-0.0884220276899118i</v>
      </c>
      <c r="AC667" t="str">
        <f t="shared" si="306"/>
        <v>2.58802421503701-2.43092375011158i</v>
      </c>
      <c r="AD667" t="str">
        <f t="shared" si="307"/>
        <v>0.215485081325924+0.168238678668536i</v>
      </c>
      <c r="AE667" t="str">
        <f t="shared" si="308"/>
        <v>-0.0140338951984563-0.0127264005939194i</v>
      </c>
      <c r="AF667" t="str">
        <f t="shared" si="309"/>
        <v>-11.6340380384238-3.8162356405886i</v>
      </c>
      <c r="AG667" t="str">
        <f t="shared" si="310"/>
        <v>1.02269911804292-0.0274928446178052i</v>
      </c>
      <c r="AH667" t="str">
        <f t="shared" si="311"/>
        <v>0.106781197203001+0.200011709102435i</v>
      </c>
      <c r="AI667">
        <f t="shared" si="312"/>
        <v>-12.889785183320068</v>
      </c>
      <c r="AJ667">
        <f t="shared" si="313"/>
        <v>61.90336817159659</v>
      </c>
      <c r="AK667"/>
      <c r="AL667"/>
      <c r="AM667"/>
      <c r="AN667"/>
    </row>
    <row r="668" spans="1:40" x14ac:dyDescent="0.25">
      <c r="A668"/>
      <c r="B668">
        <f t="shared" si="314"/>
        <v>53400</v>
      </c>
      <c r="C668" s="237" t="str">
        <f t="shared" si="282"/>
        <v>-0.0000268015601522625+0.0458618296740723i</v>
      </c>
      <c r="D668" s="208" t="str">
        <f t="shared" si="283"/>
        <v>-5.95721143563379+0.351607360834554i</v>
      </c>
      <c r="E668" t="str">
        <f t="shared" si="284"/>
        <v>2870</v>
      </c>
      <c r="F668" t="str">
        <f t="shared" si="285"/>
        <v>0.777000777000777</v>
      </c>
      <c r="G668" t="str">
        <f t="shared" si="280"/>
        <v>0.777000777000777</v>
      </c>
      <c r="H668" t="str">
        <f t="shared" si="286"/>
        <v>5.6845013226232+4.16705100899617i</v>
      </c>
      <c r="I668" t="str">
        <f t="shared" si="287"/>
        <v>209.701309627119i</v>
      </c>
      <c r="J668" t="str">
        <f t="shared" si="281"/>
        <v>-58.5240717014273+45.8759361045055i</v>
      </c>
      <c r="K668" t="str">
        <f t="shared" si="288"/>
        <v>1.73975056783925-2.21940510909429i</v>
      </c>
      <c r="L668" t="str">
        <f t="shared" si="289"/>
        <v>0.113130583233116-0.124435191749014i</v>
      </c>
      <c r="M668" t="str">
        <f t="shared" si="290"/>
        <v>1.85288115107237-2.3438403008433i</v>
      </c>
      <c r="N668" t="str">
        <f t="shared" si="291"/>
        <v>-0.547123260744119i</v>
      </c>
      <c r="O668" t="str">
        <f t="shared" si="292"/>
        <v>0.85402462726981-0.520232578772861i</v>
      </c>
      <c r="P668" t="str">
        <f t="shared" si="293"/>
        <v>0.14597537273019+0.520232578772861i</v>
      </c>
      <c r="Q668" t="str">
        <f t="shared" si="294"/>
        <v>-0.14597537273019+0.026890681971258i</v>
      </c>
      <c r="R668" t="str">
        <f t="shared" si="295"/>
        <v>-0.332218036739384-3.62503714460114i</v>
      </c>
      <c r="S668" t="str">
        <f t="shared" si="296"/>
        <v>0.0565369268969967i</v>
      </c>
      <c r="T668" t="str">
        <f t="shared" si="297"/>
        <v>0.204948460043212-0.0187825868569983i</v>
      </c>
      <c r="U668" t="str">
        <f t="shared" si="298"/>
        <v>0.0000333333333333333-0.00211377989072031i</v>
      </c>
      <c r="V668" t="str">
        <f t="shared" si="299"/>
        <v>6.66666666666667E-06-0.0211377989072031i</v>
      </c>
      <c r="W668" t="str">
        <f t="shared" si="300"/>
        <v>0.0000276032405354894-0.00192165601139847i</v>
      </c>
      <c r="X668" t="str">
        <f t="shared" si="301"/>
        <v>0.0000889887900393542-0.00191792356558454i</v>
      </c>
      <c r="Y668" t="str">
        <f t="shared" si="302"/>
        <v>0.009+0.33552209540339i</v>
      </c>
      <c r="Z668" t="str">
        <f t="shared" si="303"/>
        <v>-0.0688508763129215-0.00507682597053437i</v>
      </c>
      <c r="AA668" t="str">
        <f t="shared" si="304"/>
        <v>0.979290674752439-35.944092581267i</v>
      </c>
      <c r="AB668" t="str">
        <f t="shared" si="305"/>
        <v>0.966625579742838-0.0885868032669686i</v>
      </c>
      <c r="AC668" t="str">
        <f t="shared" si="306"/>
        <v>2.58340899722991-2.4297568076344i</v>
      </c>
      <c r="AD668" t="str">
        <f t="shared" si="307"/>
        <v>0.215653836047284+0.168536833861094i</v>
      </c>
      <c r="AE668" t="str">
        <f t="shared" si="308"/>
        <v>-0.0139923234169609-0.0126987456978318i</v>
      </c>
      <c r="AF668" t="str">
        <f t="shared" si="309"/>
        <v>-11.641712758257-3.81544364816162i</v>
      </c>
      <c r="AG668" t="str">
        <f t="shared" si="310"/>
        <v>1.02269411068799-0.0274628943330641i</v>
      </c>
      <c r="AH668" t="str">
        <f t="shared" si="311"/>
        <v>0.106543271152175+0.199617907028713i</v>
      </c>
      <c r="AI668">
        <f t="shared" si="312"/>
        <v>-12.907404093340045</v>
      </c>
      <c r="AJ668">
        <f t="shared" si="313"/>
        <v>61.909552367272759</v>
      </c>
      <c r="AK668"/>
      <c r="AL668"/>
      <c r="AM668"/>
      <c r="AN668"/>
    </row>
    <row r="669" spans="1:40" x14ac:dyDescent="0.25">
      <c r="A669"/>
      <c r="B669">
        <f t="shared" si="314"/>
        <v>53500</v>
      </c>
      <c r="C669" s="237" t="str">
        <f t="shared" si="282"/>
        <v>-0.0000267014610761705+0.0457761066863409i</v>
      </c>
      <c r="D669" s="208" t="str">
        <f t="shared" si="283"/>
        <v>-5.95721066820754+0.350950151261947i</v>
      </c>
      <c r="E669" t="str">
        <f t="shared" si="284"/>
        <v>2870</v>
      </c>
      <c r="F669" t="str">
        <f t="shared" si="285"/>
        <v>0.777000777000777</v>
      </c>
      <c r="G669" t="str">
        <f t="shared" si="280"/>
        <v>0.777000777000777</v>
      </c>
      <c r="H669" t="str">
        <f t="shared" si="286"/>
        <v>5.6921571002795+4.16558847712582i</v>
      </c>
      <c r="I669" t="str">
        <f t="shared" si="287"/>
        <v>210.094008708817i</v>
      </c>
      <c r="J669" t="str">
        <f t="shared" si="281"/>
        <v>-58.7472170416931+45.9618460972106i</v>
      </c>
      <c r="K669" t="str">
        <f t="shared" si="288"/>
        <v>1.7355827900115-2.21837605571767i</v>
      </c>
      <c r="L669" t="str">
        <f t="shared" si="289"/>
        <v>0.112898869809802-0.124412871713983i</v>
      </c>
      <c r="M669" t="str">
        <f t="shared" si="290"/>
        <v>1.8484816598213-2.34278892743165i</v>
      </c>
      <c r="N669" t="str">
        <f t="shared" si="291"/>
        <v>-0.548147836138771i</v>
      </c>
      <c r="O669" t="str">
        <f t="shared" si="292"/>
        <v>0.853491161605199-0.521107318181014i</v>
      </c>
      <c r="P669" t="str">
        <f t="shared" si="293"/>
        <v>0.146508838394801+0.521107318181014i</v>
      </c>
      <c r="Q669" t="str">
        <f t="shared" si="294"/>
        <v>-0.146508838394801+0.0270405179577571i</v>
      </c>
      <c r="R669" t="str">
        <f t="shared" si="295"/>
        <v>-0.332213830677044-3.61814726021377i</v>
      </c>
      <c r="S669" t="str">
        <f t="shared" si="296"/>
        <v>0.056642801291935i</v>
      </c>
      <c r="T669" t="str">
        <f t="shared" si="297"/>
        <v>0.204941996305248-0.0188175219974723i</v>
      </c>
      <c r="U669" t="str">
        <f t="shared" si="298"/>
        <v>0.0000333333333333334-0.00210982890027037i</v>
      </c>
      <c r="V669" t="str">
        <f t="shared" si="299"/>
        <v>6.66666666666667E-06-0.0210982890027037i</v>
      </c>
      <c r="W669" t="str">
        <f t="shared" si="300"/>
        <v>0.0000276032402908807-0.00191806427292606i</v>
      </c>
      <c r="X669" t="str">
        <f t="shared" si="301"/>
        <v>0.0000887597210958748-0.00191434612282711i</v>
      </c>
      <c r="Y669" t="str">
        <f t="shared" si="302"/>
        <v>0.009+0.336150413934108i</v>
      </c>
      <c r="Z669" t="str">
        <f t="shared" si="303"/>
        <v>-0.0685929490796861-0.00505194276893698i</v>
      </c>
      <c r="AA669" t="str">
        <f t="shared" si="304"/>
        <v>0.97556952606957-35.8762396934279i</v>
      </c>
      <c r="AB669" t="str">
        <f t="shared" si="305"/>
        <v>0.966595093958971-0.088751572499228i</v>
      </c>
      <c r="AC669" t="str">
        <f t="shared" si="306"/>
        <v>2.57880710231307-2.42858393748196i</v>
      </c>
      <c r="AD669" t="str">
        <f t="shared" si="307"/>
        <v>0.215822882149448+0.168834812049128i</v>
      </c>
      <c r="AE669" t="str">
        <f t="shared" si="308"/>
        <v>-0.0139509841576318-0.0126712025146103i</v>
      </c>
      <c r="AF669" t="str">
        <f t="shared" si="309"/>
        <v>-11.649367768487-3.81463832586387i</v>
      </c>
      <c r="AG669" t="str">
        <f t="shared" si="310"/>
        <v>1.02268910445333-0.0274330961405577i</v>
      </c>
      <c r="AH669" t="str">
        <f t="shared" si="311"/>
        <v>0.106306713188113+0.199225530426553i</v>
      </c>
      <c r="AI669">
        <f t="shared" si="312"/>
        <v>-12.924985565054463</v>
      </c>
      <c r="AJ669">
        <f t="shared" si="313"/>
        <v>61.915625745255895</v>
      </c>
      <c r="AK669"/>
      <c r="AL669"/>
      <c r="AM669"/>
      <c r="AN669"/>
    </row>
    <row r="670" spans="1:40" x14ac:dyDescent="0.25">
      <c r="A670"/>
      <c r="B670">
        <f t="shared" si="314"/>
        <v>53600</v>
      </c>
      <c r="C670" s="237" t="str">
        <f t="shared" si="282"/>
        <v>-0.0000266019217330583+0.0456907035601782i</v>
      </c>
      <c r="D670" s="208" t="str">
        <f t="shared" si="283"/>
        <v>-5.95720990507258+0.350295393961366i</v>
      </c>
      <c r="E670" t="str">
        <f t="shared" si="284"/>
        <v>2870</v>
      </c>
      <c r="F670" t="str">
        <f t="shared" si="285"/>
        <v>0.777000777000777</v>
      </c>
      <c r="G670" t="str">
        <f t="shared" si="280"/>
        <v>0.777000777000777</v>
      </c>
      <c r="H670" t="str">
        <f t="shared" si="286"/>
        <v>5.69979319982068+4.16411517180191i</v>
      </c>
      <c r="I670" t="str">
        <f t="shared" si="287"/>
        <v>210.486707790516i</v>
      </c>
      <c r="J670" t="str">
        <f t="shared" si="281"/>
        <v>-58.9707798662251+46.0477560899156i</v>
      </c>
      <c r="K670" t="str">
        <f t="shared" si="288"/>
        <v>1.73142718290745-2.21734173231503i</v>
      </c>
      <c r="L670" t="str">
        <f t="shared" si="289"/>
        <v>0.112667672776587-0.124390167237023i</v>
      </c>
      <c r="M670" t="str">
        <f t="shared" si="290"/>
        <v>1.84409485568404-2.34173189955205i</v>
      </c>
      <c r="N670" t="str">
        <f t="shared" si="291"/>
        <v>-0.549172411533423i</v>
      </c>
      <c r="O670" t="str">
        <f t="shared" si="292"/>
        <v>0.852956799984274-0.521981510554337i</v>
      </c>
      <c r="P670" t="str">
        <f t="shared" si="293"/>
        <v>0.147043200015726+0.521981510554337i</v>
      </c>
      <c r="Q670" t="str">
        <f t="shared" si="294"/>
        <v>-0.147043200015726+0.0271909009790861i</v>
      </c>
      <c r="R670" t="str">
        <f t="shared" si="295"/>
        <v>-0.332209616557314-3.61128286983455i</v>
      </c>
      <c r="S670" t="str">
        <f t="shared" si="296"/>
        <v>0.0567486756868731i</v>
      </c>
      <c r="T670" t="str">
        <f t="shared" si="297"/>
        <v>0.204935520393801-0.0188524557900715i</v>
      </c>
      <c r="U670" t="str">
        <f t="shared" si="298"/>
        <v>0.0000333333333333333-0.00210589265232211i</v>
      </c>
      <c r="V670" t="str">
        <f t="shared" si="299"/>
        <v>6.66666666666667E-06-0.0210589265232211i</v>
      </c>
      <c r="W670" t="str">
        <f t="shared" si="300"/>
        <v>0.0000276032400458143-0.0019144859367279i</v>
      </c>
      <c r="X670" t="str">
        <f t="shared" si="301"/>
        <v>0.0000885319313194814-0.00191078198820526i</v>
      </c>
      <c r="Y670" t="str">
        <f t="shared" si="302"/>
        <v>0.009+0.336778732464826i</v>
      </c>
      <c r="Z670" t="str">
        <f t="shared" si="303"/>
        <v>-0.0683364699422357-0.0050272394314874i</v>
      </c>
      <c r="AA670" t="str">
        <f t="shared" si="304"/>
        <v>0.971869662040073-35.808643719043i</v>
      </c>
      <c r="AB670" t="str">
        <f t="shared" si="305"/>
        <v>0.966564550759693-0.0889163353743269i</v>
      </c>
      <c r="AC670" t="str">
        <f t="shared" si="306"/>
        <v>2.57421849680518-2.42740519814024i</v>
      </c>
      <c r="AD670" t="str">
        <f t="shared" si="307"/>
        <v>0.215992219499329+0.16913261307715i</v>
      </c>
      <c r="AE670" t="str">
        <f t="shared" si="308"/>
        <v>-0.0139098756739607-0.0126437703325599i</v>
      </c>
      <c r="AF670" t="str">
        <f t="shared" si="309"/>
        <v>-11.6570031048933-3.81381977784054i</v>
      </c>
      <c r="AG670" t="str">
        <f t="shared" si="310"/>
        <v>1.02268409928131-0.0274034491546245i</v>
      </c>
      <c r="AH670" t="str">
        <f t="shared" si="311"/>
        <v>0.10607151277241+0.198834571131766i</v>
      </c>
      <c r="AI670">
        <f t="shared" si="312"/>
        <v>-12.942529772964079</v>
      </c>
      <c r="AJ670">
        <f t="shared" si="313"/>
        <v>61.921588863668909</v>
      </c>
      <c r="AK670"/>
      <c r="AL670"/>
      <c r="AM670"/>
      <c r="AN670"/>
    </row>
    <row r="671" spans="1:40" x14ac:dyDescent="0.25">
      <c r="A671"/>
      <c r="B671">
        <f t="shared" si="314"/>
        <v>53700</v>
      </c>
      <c r="C671" s="237" t="str">
        <f t="shared" si="282"/>
        <v>-0.0000265029379574795+0.0456056185086502i</v>
      </c>
      <c r="D671" s="208" t="str">
        <f t="shared" si="283"/>
        <v>-5.95720914619696+0.349643075232985i</v>
      </c>
      <c r="E671" t="str">
        <f t="shared" si="284"/>
        <v>2870</v>
      </c>
      <c r="F671" t="str">
        <f t="shared" si="285"/>
        <v>0.777000777000777</v>
      </c>
      <c r="G671" t="str">
        <f t="shared" si="280"/>
        <v>0.777000777000777</v>
      </c>
      <c r="H671" t="str">
        <f t="shared" si="286"/>
        <v>5.70740965722965+4.16263118283497i</v>
      </c>
      <c r="I671" t="str">
        <f t="shared" si="287"/>
        <v>210.879406872215i</v>
      </c>
      <c r="J671" t="str">
        <f t="shared" si="281"/>
        <v>-59.1947601750231+46.1336660826207i</v>
      </c>
      <c r="K671" t="str">
        <f t="shared" si="288"/>
        <v>1.72728371503254-2.21630219203611i</v>
      </c>
      <c r="L671" t="str">
        <f t="shared" si="289"/>
        <v>0.112436991614493-0.124367080935052i</v>
      </c>
      <c r="M671" t="str">
        <f t="shared" si="290"/>
        <v>1.83972070664703-2.34066927297116i</v>
      </c>
      <c r="N671" t="str">
        <f t="shared" si="291"/>
        <v>-0.550196986928074i</v>
      </c>
      <c r="O671" t="str">
        <f t="shared" si="292"/>
        <v>0.852421542967984-0.522855154975143i</v>
      </c>
      <c r="P671" t="str">
        <f t="shared" si="293"/>
        <v>0.147578457032016+0.522855154975143i</v>
      </c>
      <c r="Q671" t="str">
        <f t="shared" si="294"/>
        <v>-0.147578457032016+0.0273418319529309i</v>
      </c>
      <c r="R671" t="str">
        <f t="shared" si="295"/>
        <v>-0.332205394379165-3.60444383103094i</v>
      </c>
      <c r="S671" t="str">
        <f t="shared" si="296"/>
        <v>0.0568545500818114i</v>
      </c>
      <c r="T671" t="str">
        <f t="shared" si="297"/>
        <v>0.204929032308425-0.0188873882321781i</v>
      </c>
      <c r="U671" t="str">
        <f t="shared" si="298"/>
        <v>0.0000333333333333334-0.00210197106451517i</v>
      </c>
      <c r="V671" t="str">
        <f t="shared" si="299"/>
        <v>6.66666666666667E-06-0.0210197106451517i</v>
      </c>
      <c r="W671" t="str">
        <f t="shared" si="300"/>
        <v>0.0000276032398002903-0.00191092092793092i</v>
      </c>
      <c r="X671" t="str">
        <f t="shared" si="301"/>
        <v>0.0000883054112068938-0.00190723108767438i</v>
      </c>
      <c r="Y671" t="str">
        <f t="shared" si="302"/>
        <v>0.009+0.337407050995544i</v>
      </c>
      <c r="Z671" t="str">
        <f t="shared" si="303"/>
        <v>-0.0680814280703663-0.0050027142967714i</v>
      </c>
      <c r="AA671" t="str">
        <f t="shared" si="304"/>
        <v>0.968190919806453-35.7413031950875i</v>
      </c>
      <c r="AB671" t="str">
        <f t="shared" si="305"/>
        <v>0.9665339501429-0.0890810918799187i</v>
      </c>
      <c r="AC671" t="str">
        <f t="shared" si="306"/>
        <v>2.56964314718919-2.42622064768514i</v>
      </c>
      <c r="AD671" t="str">
        <f t="shared" si="307"/>
        <v>0.216161847963633+0.169430236788894i</v>
      </c>
      <c r="AE671" t="str">
        <f t="shared" si="308"/>
        <v>-0.0138689962358044-0.0126164484461124i</v>
      </c>
      <c r="AF671" t="str">
        <f t="shared" si="309"/>
        <v>-11.6646188034266-3.81298810760198i</v>
      </c>
      <c r="AG671" t="str">
        <f t="shared" si="310"/>
        <v>1.02267909511486-0.0273739524963338i</v>
      </c>
      <c r="AH671" t="str">
        <f t="shared" si="311"/>
        <v>0.105837659466654+0.198445021043726i</v>
      </c>
      <c r="AI671">
        <f t="shared" si="312"/>
        <v>-12.960036890367988</v>
      </c>
      <c r="AJ671">
        <f t="shared" si="313"/>
        <v>61.927442277186223</v>
      </c>
      <c r="AK671"/>
      <c r="AL671"/>
      <c r="AM671"/>
      <c r="AN671"/>
    </row>
    <row r="672" spans="1:40" x14ac:dyDescent="0.25">
      <c r="A672"/>
      <c r="B672">
        <f t="shared" si="314"/>
        <v>53800</v>
      </c>
      <c r="C672" s="237" t="str">
        <f t="shared" si="282"/>
        <v>-0.0000264045056226642+0.0455208497581093i</v>
      </c>
      <c r="D672" s="208" t="str">
        <f t="shared" si="283"/>
        <v>-5.95720839154907+0.348993181478838i</v>
      </c>
      <c r="E672" t="str">
        <f t="shared" si="284"/>
        <v>2870</v>
      </c>
      <c r="F672" t="str">
        <f t="shared" si="285"/>
        <v>0.777000777000777</v>
      </c>
      <c r="G672" t="str">
        <f t="shared" si="280"/>
        <v>0.777000777000777</v>
      </c>
      <c r="H672" t="str">
        <f t="shared" si="286"/>
        <v>5.71500650865717+4.16113659950581i</v>
      </c>
      <c r="I672" t="str">
        <f t="shared" si="287"/>
        <v>211.272105953914i</v>
      </c>
      <c r="J672" t="str">
        <f t="shared" si="281"/>
        <v>-59.4191579680874+46.2195760753257i</v>
      </c>
      <c r="K672" t="str">
        <f t="shared" si="288"/>
        <v>1.72315235486728-2.21525748765144i</v>
      </c>
      <c r="L672" t="str">
        <f t="shared" si="289"/>
        <v>0.112206825796989-0.124343615412338i</v>
      </c>
      <c r="M672" t="str">
        <f t="shared" si="290"/>
        <v>1.83535918066427-2.33960110306378i</v>
      </c>
      <c r="N672" t="str">
        <f t="shared" si="291"/>
        <v>-0.551221562322726i</v>
      </c>
      <c r="O672" t="str">
        <f t="shared" si="292"/>
        <v>0.851885391118218-0.523728250526321i</v>
      </c>
      <c r="P672" t="str">
        <f t="shared" si="293"/>
        <v>0.148114608881782+0.523728250526321i</v>
      </c>
      <c r="Q672" t="str">
        <f t="shared" si="294"/>
        <v>-0.148114608881782+0.027493311796405i</v>
      </c>
      <c r="R672" t="str">
        <f t="shared" si="295"/>
        <v>-0.332201164141492-3.59763000242938i</v>
      </c>
      <c r="S672" t="str">
        <f t="shared" si="296"/>
        <v>0.0569604244767496i</v>
      </c>
      <c r="T672" t="str">
        <f t="shared" si="297"/>
        <v>0.204922532048667-0.0189223193211698i</v>
      </c>
      <c r="U672" t="str">
        <f t="shared" si="298"/>
        <v>0.0000333333333333333-0.00209806405510158i</v>
      </c>
      <c r="V672" t="str">
        <f t="shared" si="299"/>
        <v>6.66666666666667E-06-0.0209806405510158i</v>
      </c>
      <c r="W672" t="str">
        <f t="shared" si="300"/>
        <v>0.0000276032395543086-0.00190736917221882i</v>
      </c>
      <c r="X672" t="str">
        <f t="shared" si="301"/>
        <v>0.0000880801513428969-0.00190369334773763i</v>
      </c>
      <c r="Y672" t="str">
        <f t="shared" si="302"/>
        <v>0.009+0.338035369526262i</v>
      </c>
      <c r="Z672" t="str">
        <f t="shared" si="303"/>
        <v>-0.067827812735028-0.00497836572192683i</v>
      </c>
      <c r="AA672" t="str">
        <f t="shared" si="304"/>
        <v>0.964533138073415-35.6742166696716i</v>
      </c>
      <c r="AB672" t="str">
        <f t="shared" si="305"/>
        <v>0.966503292106457-0.0892458420036353i</v>
      </c>
      <c r="AC672" t="str">
        <f t="shared" si="306"/>
        <v>2.56508101991427-2.42503034378453i</v>
      </c>
      <c r="AD672" t="str">
        <f t="shared" si="307"/>
        <v>0.216331767408861+0.169727683027314i</v>
      </c>
      <c r="AE672" t="str">
        <f t="shared" si="308"/>
        <v>-0.0138283441292006-0.012589236155759i</v>
      </c>
      <c r="AF672" t="str">
        <f t="shared" si="309"/>
        <v>-11.6722149002062-3.81214341802697i</v>
      </c>
      <c r="AG672" t="str">
        <f t="shared" si="310"/>
        <v>1.02267409189746-0.0273446052934214i</v>
      </c>
      <c r="AH672" t="str">
        <f t="shared" si="311"/>
        <v>0.105605142931301+0.198056872124741i</v>
      </c>
      <c r="AI672">
        <f t="shared" si="312"/>
        <v>-12.977507089374328</v>
      </c>
      <c r="AJ672">
        <f t="shared" si="313"/>
        <v>61.933186537056457</v>
      </c>
      <c r="AK672"/>
      <c r="AL672"/>
      <c r="AM672"/>
      <c r="AN672"/>
    </row>
    <row r="673" spans="1:40" x14ac:dyDescent="0.25">
      <c r="A673"/>
      <c r="B673">
        <f t="shared" si="314"/>
        <v>53900</v>
      </c>
      <c r="C673" s="237" t="str">
        <f t="shared" si="282"/>
        <v>-0.0000263066206400885+0.0454363955480699i</v>
      </c>
      <c r="D673" s="208" t="str">
        <f t="shared" si="283"/>
        <v>-5.95720764109753+0.348345699201869i</v>
      </c>
      <c r="E673" t="str">
        <f t="shared" si="284"/>
        <v>2870</v>
      </c>
      <c r="F673" t="str">
        <f t="shared" si="285"/>
        <v>0.777000777000777</v>
      </c>
      <c r="G673" t="str">
        <f t="shared" si="280"/>
        <v>0.777000777000777</v>
      </c>
      <c r="H673" t="str">
        <f t="shared" si="286"/>
        <v>5.72258379041859+4.1596315105676i</v>
      </c>
      <c r="I673" t="str">
        <f t="shared" si="287"/>
        <v>211.664805035612i</v>
      </c>
      <c r="J673" t="str">
        <f t="shared" si="281"/>
        <v>-59.6439732454178+46.3054860680309i</v>
      </c>
      <c r="K673" t="str">
        <f t="shared" si="288"/>
        <v>1.71903307086901-2.21420767155462i</v>
      </c>
      <c r="L673" t="str">
        <f t="shared" si="289"/>
        <v>0.111977174790097-0.124319773260541i</v>
      </c>
      <c r="M673" t="str">
        <f t="shared" si="290"/>
        <v>1.83101024565911-2.33852744481516i</v>
      </c>
      <c r="N673" t="str">
        <f t="shared" si="291"/>
        <v>-0.552246137717378i</v>
      </c>
      <c r="O673" t="str">
        <f t="shared" si="292"/>
        <v>0.851348344997803-0.524600796291333i</v>
      </c>
      <c r="P673" t="str">
        <f t="shared" si="293"/>
        <v>0.148651655002197+0.524600796291333i</v>
      </c>
      <c r="Q673" t="str">
        <f t="shared" si="294"/>
        <v>-0.148651655002197+0.0276453414260449i</v>
      </c>
      <c r="R673" t="str">
        <f t="shared" si="295"/>
        <v>-0.332196925843229-3.59084124370538i</v>
      </c>
      <c r="S673" t="str">
        <f t="shared" si="296"/>
        <v>0.0570662988716877i</v>
      </c>
      <c r="T673" t="str">
        <f t="shared" si="297"/>
        <v>0.204916019614074-0.0189572490544256i</v>
      </c>
      <c r="U673" t="str">
        <f t="shared" si="298"/>
        <v>0.0000333333333333333-0.00209417154293998i</v>
      </c>
      <c r="V673" t="str">
        <f t="shared" si="299"/>
        <v>6.66666666666667E-06-0.0209417154293998i</v>
      </c>
      <c r="W673" t="str">
        <f t="shared" si="300"/>
        <v>0.0000276032393078693-0.0019038305958267i</v>
      </c>
      <c r="X673" t="str">
        <f t="shared" si="301"/>
        <v>0.0000878561423993509-0.00190016869544075i</v>
      </c>
      <c r="Y673" t="str">
        <f t="shared" si="302"/>
        <v>0.009+0.33866368805698i</v>
      </c>
      <c r="Z673" t="str">
        <f t="shared" si="303"/>
        <v>-0.0675756133071858-0.00495419208240067i</v>
      </c>
      <c r="AA673" t="str">
        <f t="shared" si="304"/>
        <v>0.960896157089797-35.6073827019343i</v>
      </c>
      <c r="AB673" t="str">
        <f t="shared" si="305"/>
        <v>0.966472576648226-0.089410585733115i</v>
      </c>
      <c r="AC673" t="str">
        <f t="shared" si="306"/>
        <v>2.56053208139757-2.42383434370082i</v>
      </c>
      <c r="AD673" t="str">
        <f t="shared" si="307"/>
        <v>0.216501977701306+0.170024951634598i</v>
      </c>
      <c r="AE673" t="str">
        <f t="shared" si="308"/>
        <v>-0.0137879176561857-0.0125621327679845i</v>
      </c>
      <c r="AF673" t="str">
        <f t="shared" si="309"/>
        <v>-11.6797914315161-3.81128581136573i</v>
      </c>
      <c r="AG673" t="str">
        <f t="shared" si="310"/>
        <v>1.02266908957319-0.0273154066802256i</v>
      </c>
      <c r="AH673" t="str">
        <f t="shared" si="311"/>
        <v>0.10537395292455+0.197670116399409i</v>
      </c>
      <c r="AI673">
        <f t="shared" si="312"/>
        <v>-12.994940540911909</v>
      </c>
      <c r="AJ673">
        <f t="shared" si="313"/>
        <v>61.938822191125418</v>
      </c>
      <c r="AK673"/>
      <c r="AL673"/>
      <c r="AM673"/>
      <c r="AN673"/>
    </row>
    <row r="674" spans="1:40" x14ac:dyDescent="0.25">
      <c r="A674"/>
      <c r="B674">
        <f t="shared" si="314"/>
        <v>54000</v>
      </c>
      <c r="C674" s="237" t="str">
        <f t="shared" si="282"/>
        <v>-0.0000262092789590497+0.0453522541310868i</v>
      </c>
      <c r="D674" s="208" t="str">
        <f t="shared" si="283"/>
        <v>-5.95720689481131+0.347700615004999i</v>
      </c>
      <c r="E674" t="str">
        <f t="shared" si="284"/>
        <v>2870</v>
      </c>
      <c r="F674" t="str">
        <f t="shared" si="285"/>
        <v>0.777000777000777</v>
      </c>
      <c r="G674" t="str">
        <f t="shared" si="280"/>
        <v>0.777000777000777</v>
      </c>
      <c r="H674" t="str">
        <f t="shared" si="286"/>
        <v>5.73014153899043+4.15811600424814i</v>
      </c>
      <c r="I674" t="str">
        <f t="shared" si="287"/>
        <v>212.057504117311i</v>
      </c>
      <c r="J674" t="str">
        <f t="shared" si="281"/>
        <v>-59.8692060070144+46.3913960607359i</v>
      </c>
      <c r="K674" t="str">
        <f t="shared" si="288"/>
        <v>1.71492583147358-2.21315279576464i</v>
      </c>
      <c r="L674" t="str">
        <f t="shared" si="289"/>
        <v>0.111748038052475-0.124295557058735i</v>
      </c>
      <c r="M674" t="str">
        <f t="shared" si="290"/>
        <v>1.82667386952605-2.33744835282338i</v>
      </c>
      <c r="N674" t="str">
        <f t="shared" si="291"/>
        <v>-0.55327071311203i</v>
      </c>
      <c r="O674" t="str">
        <f t="shared" si="292"/>
        <v>0.850810405170507-0.525472791354222i</v>
      </c>
      <c r="P674" t="str">
        <f t="shared" si="293"/>
        <v>0.149189594829493+0.525472791354222i</v>
      </c>
      <c r="Q674" t="str">
        <f t="shared" si="294"/>
        <v>-0.149189594829493+0.027797921757808i</v>
      </c>
      <c r="R674" t="str">
        <f t="shared" si="295"/>
        <v>-0.332192679483327-3.58407741557396i</v>
      </c>
      <c r="S674" t="str">
        <f t="shared" si="296"/>
        <v>0.057172173266626i</v>
      </c>
      <c r="T674" t="str">
        <f t="shared" si="297"/>
        <v>0.204909495004196-0.0189921774293255i</v>
      </c>
      <c r="U674" t="str">
        <f t="shared" si="298"/>
        <v>0.0000333333333333333-0.00209029344749009i</v>
      </c>
      <c r="V674" t="str">
        <f t="shared" si="299"/>
        <v>6.66666666666667E-06-0.0209029344749009i</v>
      </c>
      <c r="W674" t="str">
        <f t="shared" si="300"/>
        <v>0.0000276032390609724-0.00190030512553614i</v>
      </c>
      <c r="X674" t="str">
        <f t="shared" si="301"/>
        <v>0.0000876333751342387-0.00189665705836723i</v>
      </c>
      <c r="Y674" t="str">
        <f t="shared" si="302"/>
        <v>0.009+0.339292006587698i</v>
      </c>
      <c r="Z674" t="str">
        <f t="shared" si="303"/>
        <v>-0.067324819256709-0.00493019177171084i</v>
      </c>
      <c r="AA674" t="str">
        <f t="shared" si="304"/>
        <v>0.957279818630826-35.5407998619389i</v>
      </c>
      <c r="AB674" t="str">
        <f t="shared" si="305"/>
        <v>0.966441803766085-0.0895753230560009i</v>
      </c>
      <c r="AC674" t="str">
        <f t="shared" si="306"/>
        <v>2.55599629802626-2.42263270429344i</v>
      </c>
      <c r="AD674" t="str">
        <f t="shared" si="307"/>
        <v>0.216672478707051+0.170322042452173i</v>
      </c>
      <c r="AE674" t="str">
        <f t="shared" si="308"/>
        <v>-0.0137477151346166-0.0125351375952038i</v>
      </c>
      <c r="AF674" t="str">
        <f t="shared" si="309"/>
        <v>-11.6873484338017-3.81041538924314i</v>
      </c>
      <c r="AG674" t="str">
        <f t="shared" si="310"/>
        <v>1.02266408808664-0.0272863557976245i</v>
      </c>
      <c r="AH674" t="str">
        <f t="shared" si="311"/>
        <v>0.10514407930125+0.197284745954043i</v>
      </c>
      <c r="AI674">
        <f t="shared" si="312"/>
        <v>-13.012337414739328</v>
      </c>
      <c r="AJ674">
        <f t="shared" si="313"/>
        <v>61.944349783862457</v>
      </c>
      <c r="AK674"/>
      <c r="AL674"/>
      <c r="AM674"/>
      <c r="AN674"/>
    </row>
    <row r="675" spans="1:40" x14ac:dyDescent="0.25">
      <c r="A675"/>
      <c r="B675">
        <f t="shared" si="314"/>
        <v>54100</v>
      </c>
      <c r="C675" s="237" t="str">
        <f t="shared" si="282"/>
        <v>-0.0000261124765662485+0.0452684237726357i</v>
      </c>
      <c r="D675" s="208" t="str">
        <f t="shared" si="283"/>
        <v>-5.95720615265963+0.347057915590207i</v>
      </c>
      <c r="E675" t="str">
        <f t="shared" si="284"/>
        <v>2870</v>
      </c>
      <c r="F675" t="str">
        <f t="shared" si="285"/>
        <v>0.777000777000777</v>
      </c>
      <c r="G675" t="str">
        <f t="shared" si="280"/>
        <v>0.777000777000777</v>
      </c>
      <c r="H675" t="str">
        <f t="shared" si="286"/>
        <v>5.7376797910073+4.15659016825193i</v>
      </c>
      <c r="I675" t="str">
        <f t="shared" si="287"/>
        <v>212.45020319901i</v>
      </c>
      <c r="J675" t="str">
        <f t="shared" si="281"/>
        <v>-60.0948562528772+46.477306053441i</v>
      </c>
      <c r="K675" t="str">
        <f t="shared" si="288"/>
        <v>1.71083060509699-2.21209291192803i</v>
      </c>
      <c r="L675" t="str">
        <f t="shared" si="289"/>
        <v>0.111519415035524-0.124270969373444i</v>
      </c>
      <c r="M675" t="str">
        <f t="shared" si="290"/>
        <v>1.82235002013251-2.33636388130147i</v>
      </c>
      <c r="N675" t="str">
        <f t="shared" si="291"/>
        <v>-0.554295288506682i</v>
      </c>
      <c r="O675" t="str">
        <f t="shared" si="292"/>
        <v>0.850271572201033-0.526344234799606i</v>
      </c>
      <c r="P675" t="str">
        <f t="shared" si="293"/>
        <v>0.149728427798967+0.526344234799606i</v>
      </c>
      <c r="Q675" t="str">
        <f t="shared" si="294"/>
        <v>-0.149728427798967+0.027951053707076i</v>
      </c>
      <c r="R675" t="str">
        <f t="shared" si="295"/>
        <v>-0.33218842506071-3.57733837977989i</v>
      </c>
      <c r="S675" t="str">
        <f t="shared" si="296"/>
        <v>0.0572780476615641i</v>
      </c>
      <c r="T675" t="str">
        <f t="shared" si="297"/>
        <v>0.204902958218575-0.0190271044432473i</v>
      </c>
      <c r="U675" t="str">
        <f t="shared" si="298"/>
        <v>0.0000333333333333333-0.00208642968880711i</v>
      </c>
      <c r="V675" t="str">
        <f t="shared" si="299"/>
        <v>6.66666666666667E-06-0.0208642968880711i</v>
      </c>
      <c r="W675" t="str">
        <f t="shared" si="300"/>
        <v>0.0000276032388136179-0.00189679268867004i</v>
      </c>
      <c r="X675" t="str">
        <f t="shared" si="301"/>
        <v>0.0000874118403907083-0.00189315836463325i</v>
      </c>
      <c r="Y675" t="str">
        <f t="shared" si="302"/>
        <v>0.009+0.339920325118416i</v>
      </c>
      <c r="Z675" t="str">
        <f t="shared" si="303"/>
        <v>-0.0670754201512631-0.00490636320121069i</v>
      </c>
      <c r="AA675" t="str">
        <f t="shared" si="304"/>
        <v>0.953683965980556-35.4744667305689i</v>
      </c>
      <c r="AB675" t="str">
        <f t="shared" si="305"/>
        <v>0.966410973457873-0.0897400539599253i</v>
      </c>
      <c r="AC675" t="str">
        <f t="shared" si="306"/>
        <v>2.55147363615922-2.42142548202093i</v>
      </c>
      <c r="AD675" t="str">
        <f t="shared" si="307"/>
        <v>0.216843270291974+0.170618955320708i</v>
      </c>
      <c r="AE675" t="str">
        <f t="shared" si="308"/>
        <v>-0.0137077348979935-0.0125082499556968i</v>
      </c>
      <c r="AF675" t="str">
        <f t="shared" si="309"/>
        <v>-11.6948859436669-3.80953225266172i</v>
      </c>
      <c r="AG675" t="str">
        <f t="shared" si="310"/>
        <v>1.02265908738298-0.027257451792974i</v>
      </c>
      <c r="AH675" t="str">
        <f t="shared" si="311"/>
        <v>0.104915512011815+0.196900752936038i</v>
      </c>
      <c r="AI675">
        <f t="shared" si="312"/>
        <v>-13.029697879456277</v>
      </c>
      <c r="AJ675">
        <f t="shared" si="313"/>
        <v>61.949769856380151</v>
      </c>
      <c r="AK675"/>
      <c r="AL675"/>
      <c r="AM675"/>
      <c r="AN675"/>
    </row>
    <row r="676" spans="1:40" x14ac:dyDescent="0.25">
      <c r="A676"/>
      <c r="B676">
        <f t="shared" si="314"/>
        <v>54200</v>
      </c>
      <c r="C676" s="237" t="str">
        <f t="shared" si="282"/>
        <v>-0.0000260162094853738+0.0451849027509923i</v>
      </c>
      <c r="D676" s="208" t="str">
        <f t="shared" si="283"/>
        <v>-5.95720541461201+0.346417587757608i</v>
      </c>
      <c r="E676" t="str">
        <f t="shared" si="284"/>
        <v>2870</v>
      </c>
      <c r="F676" t="str">
        <f t="shared" si="285"/>
        <v>0.777000777000777</v>
      </c>
      <c r="G676" t="str">
        <f t="shared" si="280"/>
        <v>0.777000777000777</v>
      </c>
      <c r="H676" t="str">
        <f t="shared" si="286"/>
        <v>5.7451985832584+4.15505408976249i</v>
      </c>
      <c r="I676" t="str">
        <f t="shared" si="287"/>
        <v>212.842902280709i</v>
      </c>
      <c r="J676" t="str">
        <f t="shared" si="281"/>
        <v>-60.3209239830061+46.563216046146i</v>
      </c>
      <c r="K676" t="str">
        <f t="shared" si="288"/>
        <v>1.70674736013704-2.2110280713212i</v>
      </c>
      <c r="L676" t="str">
        <f t="shared" si="289"/>
        <v>0.111291305183476-0.124246012758669i</v>
      </c>
      <c r="M676" t="str">
        <f t="shared" si="290"/>
        <v>1.81803866532052-2.33527408407987i</v>
      </c>
      <c r="N676" t="str">
        <f t="shared" si="291"/>
        <v>-0.555319863901334i</v>
      </c>
      <c r="O676" t="str">
        <f t="shared" si="292"/>
        <v>0.849731846655025-0.527215125712683i</v>
      </c>
      <c r="P676" t="str">
        <f t="shared" si="293"/>
        <v>0.150268153344975+0.527215125712683i</v>
      </c>
      <c r="Q676" t="str">
        <f t="shared" si="294"/>
        <v>-0.150268153344975+0.028104738188651i</v>
      </c>
      <c r="R676" t="str">
        <f t="shared" si="295"/>
        <v>-0.332184162574281-3.57062399908831i</v>
      </c>
      <c r="S676" t="str">
        <f t="shared" si="296"/>
        <v>0.0573839220565024i</v>
      </c>
      <c r="T676" t="str">
        <f t="shared" si="297"/>
        <v>0.20489640925676-0.0190620300935671i</v>
      </c>
      <c r="U676" t="str">
        <f t="shared" si="298"/>
        <v>0.0000333333333333334-0.00208258018753625i</v>
      </c>
      <c r="V676" t="str">
        <f t="shared" si="299"/>
        <v>6.66666666666667E-06-0.0208258018753625i</v>
      </c>
      <c r="W676" t="str">
        <f t="shared" si="300"/>
        <v>0.0000276032385658057-0.00189329321308767i</v>
      </c>
      <c r="X676" t="str">
        <f t="shared" si="301"/>
        <v>0.0000871915290961334-0.00188967254288285i</v>
      </c>
      <c r="Y676" t="str">
        <f t="shared" si="302"/>
        <v>0.009+0.340548643649134i</v>
      </c>
      <c r="Z676" t="str">
        <f t="shared" si="303"/>
        <v>-0.066827405655223-0.00488270479985726i</v>
      </c>
      <c r="AA676" t="str">
        <f t="shared" si="304"/>
        <v>0.95010844391455-35.4083818994258i</v>
      </c>
      <c r="AB676" t="str">
        <f t="shared" si="305"/>
        <v>0.966380085721465-0.089904778432513i</v>
      </c>
      <c r="AC676" t="str">
        <f t="shared" si="306"/>
        <v>2.54696406212899-2.4202127329436i</v>
      </c>
      <c r="AD676" t="str">
        <f t="shared" si="307"/>
        <v>0.217014352321744+0.170915690080135i</v>
      </c>
      <c r="AE676" t="str">
        <f t="shared" si="308"/>
        <v>-0.0136679752952855-0.0124814691735468i</v>
      </c>
      <c r="AF676" t="str">
        <f t="shared" si="309"/>
        <v>-11.7024039978704-3.80863650200488i</v>
      </c>
      <c r="AG676" t="str">
        <f t="shared" si="310"/>
        <v>1.0226540874079-0.0272286938200465i</v>
      </c>
      <c r="AH676" t="str">
        <f t="shared" si="311"/>
        <v>0.104688241101144+0.196518129553301i</v>
      </c>
      <c r="AI676">
        <f t="shared" si="312"/>
        <v>-13.047022102513035</v>
      </c>
      <c r="AJ676">
        <f t="shared" si="313"/>
        <v>61.955082946462831</v>
      </c>
      <c r="AK676"/>
      <c r="AL676"/>
      <c r="AM676"/>
      <c r="AN676"/>
    </row>
    <row r="677" spans="1:40" x14ac:dyDescent="0.25">
      <c r="A677"/>
      <c r="B677">
        <f t="shared" si="314"/>
        <v>54300</v>
      </c>
      <c r="C677" s="237" t="str">
        <f t="shared" si="282"/>
        <v>-0.0000259204737766948+0.0451016893571158i</v>
      </c>
      <c r="D677" s="208" t="str">
        <f t="shared" si="283"/>
        <v>-5.95720468063825+0.345779618404555i</v>
      </c>
      <c r="E677" t="str">
        <f t="shared" si="284"/>
        <v>2870</v>
      </c>
      <c r="F677" t="str">
        <f t="shared" si="285"/>
        <v>0.777000777000777</v>
      </c>
      <c r="G677" t="str">
        <f t="shared" si="280"/>
        <v>0.777000777000777</v>
      </c>
      <c r="H677" t="str">
        <f t="shared" si="286"/>
        <v>5.75269795268462+4.15350785544441i</v>
      </c>
      <c r="I677" t="str">
        <f t="shared" si="287"/>
        <v>213.235601362407i</v>
      </c>
      <c r="J677" t="str">
        <f t="shared" si="281"/>
        <v>-60.5474091974012+46.6491260388511i</v>
      </c>
      <c r="K677" t="str">
        <f t="shared" si="288"/>
        <v>1.70267606497494-2.20995832485264i</v>
      </c>
      <c r="L677" t="str">
        <f t="shared" si="289"/>
        <v>0.111063707933488-0.124220689755921i</v>
      </c>
      <c r="M677" t="str">
        <f t="shared" si="290"/>
        <v>1.81373977290843-2.33417901460856i</v>
      </c>
      <c r="N677" t="str">
        <f t="shared" si="291"/>
        <v>-0.556344439295986i</v>
      </c>
      <c r="O677" t="str">
        <f t="shared" si="292"/>
        <v>0.849191229099062-0.528085463179232i</v>
      </c>
      <c r="P677" t="str">
        <f t="shared" si="293"/>
        <v>0.150808770900938+0.528085463179232i</v>
      </c>
      <c r="Q677" t="str">
        <f t="shared" si="294"/>
        <v>-0.150808770900938+0.028258976116754i</v>
      </c>
      <c r="R677" t="str">
        <f t="shared" si="295"/>
        <v>-0.332179892022983-3.56393413727525i</v>
      </c>
      <c r="S677" t="str">
        <f t="shared" si="296"/>
        <v>0.0574897964514405i</v>
      </c>
      <c r="T677" t="str">
        <f t="shared" si="297"/>
        <v>0.204889848118294-0.0190969543776628i</v>
      </c>
      <c r="U677" t="str">
        <f t="shared" si="298"/>
        <v>0.0000333333333333333-0.00207874486490727i</v>
      </c>
      <c r="V677" t="str">
        <f t="shared" si="299"/>
        <v>6.66666666666667E-06-0.0207874486490727i</v>
      </c>
      <c r="W677" t="str">
        <f t="shared" si="300"/>
        <v>0.0000276032383175358-0.00188980662717974i</v>
      </c>
      <c r="X677" t="str">
        <f t="shared" si="301"/>
        <v>0.000086972432261188-0.00188619952228312i</v>
      </c>
      <c r="Y677" t="str">
        <f t="shared" si="302"/>
        <v>0.009+0.341176962179852i</v>
      </c>
      <c r="Z677" t="str">
        <f t="shared" si="303"/>
        <v>-0.0665807655285984-0.00485921501398322i</v>
      </c>
      <c r="AA677" t="str">
        <f t="shared" si="304"/>
        <v>0.946553098682806-35.3425439707269i</v>
      </c>
      <c r="AB677" t="str">
        <f t="shared" si="305"/>
        <v>0.966349140554704-0.0900694964613969i</v>
      </c>
      <c r="AC677" t="str">
        <f t="shared" si="306"/>
        <v>2.54246754224339-2.41899451272568i</v>
      </c>
      <c r="AD677" t="str">
        <f t="shared" si="307"/>
        <v>0.217185724661822+0.171212246569647i</v>
      </c>
      <c r="AE677" t="str">
        <f t="shared" si="308"/>
        <v>-0.0136284346907585-0.0124547945785778i</v>
      </c>
      <c r="AF677" t="str">
        <f t="shared" si="309"/>
        <v>-11.7099026333229-3.80772823703985i</v>
      </c>
      <c r="AG677" t="str">
        <f t="shared" si="310"/>
        <v>1.02264908810765-0.0272000810389691i</v>
      </c>
      <c r="AH677" t="str">
        <f t="shared" si="311"/>
        <v>0.104462256707575+0.19613686807364i</v>
      </c>
      <c r="AI677">
        <f t="shared" si="312"/>
        <v>-13.064310250221103</v>
      </c>
      <c r="AJ677">
        <f t="shared" si="313"/>
        <v>61.960289588584352</v>
      </c>
      <c r="AK677"/>
      <c r="AL677"/>
      <c r="AM677"/>
      <c r="AN677"/>
    </row>
    <row r="678" spans="1:40" x14ac:dyDescent="0.25">
      <c r="A678"/>
      <c r="B678">
        <f t="shared" si="314"/>
        <v>54400</v>
      </c>
      <c r="C678" s="237" t="str">
        <f t="shared" si="282"/>
        <v>-0.0000258252655366591+0.045018781894532i</v>
      </c>
      <c r="D678" s="208" t="str">
        <f t="shared" si="283"/>
        <v>-5.95720395070841+0.345143994524745i</v>
      </c>
      <c r="E678" t="str">
        <f t="shared" si="284"/>
        <v>2870</v>
      </c>
      <c r="F678" t="str">
        <f t="shared" si="285"/>
        <v>0.777000777000777</v>
      </c>
      <c r="G678" t="str">
        <f t="shared" si="280"/>
        <v>0.777000777000777</v>
      </c>
      <c r="H678" t="str">
        <f t="shared" si="286"/>
        <v>5.76017793637504+4.15195155144563i</v>
      </c>
      <c r="I678" t="str">
        <f t="shared" si="287"/>
        <v>213.628300444106i</v>
      </c>
      <c r="J678" t="str">
        <f t="shared" si="281"/>
        <v>-60.7743118960625+46.7350360315562i</v>
      </c>
      <c r="K678" t="str">
        <f t="shared" si="288"/>
        <v>1.69861668797698-2.20888372306519i</v>
      </c>
      <c r="L678" t="str">
        <f t="shared" si="289"/>
        <v>0.110836622715743-0.124195002894254i</v>
      </c>
      <c r="M678" t="str">
        <f t="shared" si="290"/>
        <v>1.80945331069272-2.33307872595944i</v>
      </c>
      <c r="N678" t="str">
        <f t="shared" si="291"/>
        <v>-0.557369014690638i</v>
      </c>
      <c r="O678" t="str">
        <f t="shared" si="292"/>
        <v>0.84864972010066-0.528955246285612i</v>
      </c>
      <c r="P678" t="str">
        <f t="shared" si="293"/>
        <v>0.15135027989934+0.528955246285612i</v>
      </c>
      <c r="Q678" t="str">
        <f t="shared" si="294"/>
        <v>-0.15135027989934+0.0284137684050261i</v>
      </c>
      <c r="R678" t="str">
        <f t="shared" si="295"/>
        <v>-0.332175613405729-3.5572686591184i</v>
      </c>
      <c r="S678" t="str">
        <f t="shared" si="296"/>
        <v>0.0575956708463788i</v>
      </c>
      <c r="T678" t="str">
        <f t="shared" si="297"/>
        <v>0.204883274802723-0.0191318772929103i</v>
      </c>
      <c r="U678" t="str">
        <f t="shared" si="298"/>
        <v>0.0000333333333333334-0.00207492364272913i</v>
      </c>
      <c r="V678" t="str">
        <f t="shared" si="299"/>
        <v>6.66666666666667E-06-0.0207492364272913i</v>
      </c>
      <c r="W678" t="str">
        <f t="shared" si="300"/>
        <v>0.0000276032380688085-0.00188633285986349i</v>
      </c>
      <c r="X678" t="str">
        <f t="shared" si="301"/>
        <v>0.0000867545409789291-0.00188273923251936i</v>
      </c>
      <c r="Y678" t="str">
        <f t="shared" si="302"/>
        <v>0.009+0.341805280710569i</v>
      </c>
      <c r="Z678" t="str">
        <f t="shared" si="303"/>
        <v>-0.0663354896259724-0.00483589230707185i</v>
      </c>
      <c r="AA678" t="str">
        <f t="shared" si="304"/>
        <v>0.943017777992922-35.2769515572062i</v>
      </c>
      <c r="AB678" t="str">
        <f t="shared" si="305"/>
        <v>0.966318137955449-0.0902342080342007i</v>
      </c>
      <c r="AC678" t="str">
        <f t="shared" si="306"/>
        <v>2.53798404278752-2.41777087663782i</v>
      </c>
      <c r="AD678" t="str">
        <f t="shared" si="307"/>
        <v>0.217357387177458+0.171508624627704i</v>
      </c>
      <c r="AE678" t="str">
        <f t="shared" si="308"/>
        <v>-0.0135891114638051-0.0124282255062925i</v>
      </c>
      <c r="AF678" t="str">
        <f t="shared" si="309"/>
        <v>-11.7173818870834-3.80680755692089i</v>
      </c>
      <c r="AG678" t="str">
        <f t="shared" si="310"/>
        <v>1.02264408942897-0.0271716126161646i</v>
      </c>
      <c r="AH678" t="str">
        <f t="shared" si="311"/>
        <v>0.104237549061831+0.195756960824193i</v>
      </c>
      <c r="AI678">
        <f t="shared" si="312"/>
        <v>-13.081562487763019</v>
      </c>
      <c r="AJ678">
        <f t="shared" si="313"/>
        <v>61.96539031393484</v>
      </c>
      <c r="AK678"/>
      <c r="AL678"/>
      <c r="AM678"/>
      <c r="AN678"/>
    </row>
    <row r="679" spans="1:40" x14ac:dyDescent="0.25">
      <c r="A679"/>
      <c r="B679">
        <f t="shared" si="314"/>
        <v>54500</v>
      </c>
      <c r="C679" s="237" t="str">
        <f t="shared" si="282"/>
        <v>-0.0000257305808974927+0.0449361786792175i</v>
      </c>
      <c r="D679" s="208" t="str">
        <f t="shared" si="283"/>
        <v>-5.95720322479284+0.344510703207334i</v>
      </c>
      <c r="E679" t="str">
        <f t="shared" si="284"/>
        <v>2870</v>
      </c>
      <c r="F679" t="str">
        <f t="shared" si="285"/>
        <v>0.777000777000777</v>
      </c>
      <c r="G679" t="str">
        <f t="shared" si="280"/>
        <v>0.777000777000777</v>
      </c>
      <c r="H679" t="str">
        <f t="shared" si="286"/>
        <v>5.76763857156404+4.15038526339961i</v>
      </c>
      <c r="I679" t="str">
        <f t="shared" si="287"/>
        <v>214.020999525805i</v>
      </c>
      <c r="J679" t="str">
        <f t="shared" si="281"/>
        <v>-61.0016320789899+46.8209460242612i</v>
      </c>
      <c r="K679" t="str">
        <f t="shared" si="288"/>
        <v>1.69456919749598-2.20780431613823i</v>
      </c>
      <c r="L679" t="str">
        <f t="shared" si="289"/>
        <v>0.110610048953528-0.124168954690293i</v>
      </c>
      <c r="M679" t="str">
        <f t="shared" si="290"/>
        <v>1.80517924644951-2.33197327082852i</v>
      </c>
      <c r="N679" t="str">
        <f t="shared" si="291"/>
        <v>-0.55839359008529i</v>
      </c>
      <c r="O679" t="str">
        <f t="shared" si="292"/>
        <v>0.848107320228269-0.529824474118763i</v>
      </c>
      <c r="P679" t="str">
        <f t="shared" si="293"/>
        <v>0.151892679771731+0.529824474118763i</v>
      </c>
      <c r="Q679" t="str">
        <f t="shared" si="294"/>
        <v>-0.151892679771731+0.028569115966527i</v>
      </c>
      <c r="R679" t="str">
        <f t="shared" si="295"/>
        <v>-0.332171326721431-3.55062743038783i</v>
      </c>
      <c r="S679" t="str">
        <f t="shared" si="296"/>
        <v>0.0577015452413169i</v>
      </c>
      <c r="T679" t="str">
        <f t="shared" si="297"/>
        <v>0.204876689309584-0.0191667988366849i</v>
      </c>
      <c r="U679" t="str">
        <f t="shared" si="298"/>
        <v>0.0000333333333333333-0.00207111644338468i</v>
      </c>
      <c r="V679" t="str">
        <f t="shared" si="299"/>
        <v>6.66666666666667E-06-0.0207111644338468i</v>
      </c>
      <c r="W679" t="str">
        <f t="shared" si="300"/>
        <v>0.0000276032378196232-0.00188287184057786i</v>
      </c>
      <c r="X679" t="str">
        <f t="shared" si="301"/>
        <v>0.000086537846423892-0.00187929160379041i</v>
      </c>
      <c r="Y679" t="str">
        <f t="shared" si="302"/>
        <v>0.009+0.342433599241287i</v>
      </c>
      <c r="Z679" t="str">
        <f t="shared" si="303"/>
        <v>-0.0660915678954541-0.00481273515953548i</v>
      </c>
      <c r="AA679" t="str">
        <f t="shared" si="304"/>
        <v>0.939502330993445-35.2116032820144i</v>
      </c>
      <c r="AB679" t="str">
        <f t="shared" si="305"/>
        <v>0.966287077921516-0.0903989131385451i</v>
      </c>
      <c r="AC679" t="str">
        <f t="shared" si="306"/>
        <v>2.53351353002522-2.41654187955926i</v>
      </c>
      <c r="AD679" t="str">
        <f t="shared" si="307"/>
        <v>0.217529339733696+0.171804824092048i</v>
      </c>
      <c r="AE679" t="str">
        <f t="shared" si="308"/>
        <v>-0.0135500040087773-0.012401761297813i</v>
      </c>
      <c r="AF679" t="str">
        <f t="shared" si="309"/>
        <v>-11.7248417963569-3.80587456019228i</v>
      </c>
      <c r="AG679" t="str">
        <f t="shared" si="310"/>
        <v>1.02263909131917-0.0271432877242916i</v>
      </c>
      <c r="AH679" t="str">
        <f t="shared" si="311"/>
        <v>0.104014108486003+0.195378400190855i</v>
      </c>
      <c r="AI679">
        <f t="shared" si="312"/>
        <v>-13.098778979201924</v>
      </c>
      <c r="AJ679">
        <f t="shared" si="313"/>
        <v>61.970385650440704</v>
      </c>
      <c r="AK679"/>
      <c r="AL679"/>
      <c r="AM679"/>
      <c r="AN679"/>
    </row>
    <row r="680" spans="1:40" x14ac:dyDescent="0.25">
      <c r="A680"/>
      <c r="B680">
        <f t="shared" si="314"/>
        <v>54600</v>
      </c>
      <c r="C680" s="237" t="str">
        <f t="shared" si="282"/>
        <v>-0.0000256364160268089+0.044853878039486i</v>
      </c>
      <c r="D680" s="208" t="str">
        <f t="shared" si="283"/>
        <v>-5.95720250286217+0.343879731636059i</v>
      </c>
      <c r="E680" t="str">
        <f t="shared" si="284"/>
        <v>2870</v>
      </c>
      <c r="F680" t="str">
        <f t="shared" si="285"/>
        <v>0.777000777000777</v>
      </c>
      <c r="G680" t="str">
        <f t="shared" si="280"/>
        <v>0.777000777000777</v>
      </c>
      <c r="H680" t="str">
        <f t="shared" si="286"/>
        <v>5.77507989562816+4.14880907642752i</v>
      </c>
      <c r="I680" t="str">
        <f t="shared" si="287"/>
        <v>214.413698607503i</v>
      </c>
      <c r="J680" t="str">
        <f t="shared" si="281"/>
        <v>-61.2293697461835+46.9068560169663i</v>
      </c>
      <c r="K680" t="str">
        <f t="shared" si="288"/>
        <v>1.69053356187295-2.2067201538899i</v>
      </c>
      <c r="L680" t="str">
        <f t="shared" si="289"/>
        <v>0.110383986063343-0.124142547648272i</v>
      </c>
      <c r="M680" t="str">
        <f t="shared" si="290"/>
        <v>1.80091754793629-2.33086270153817i</v>
      </c>
      <c r="N680" t="str">
        <f t="shared" si="291"/>
        <v>-0.559418165479942i</v>
      </c>
      <c r="O680" t="str">
        <f t="shared" si="292"/>
        <v>0.847564030051278-0.530693145766211i</v>
      </c>
      <c r="P680" t="str">
        <f t="shared" si="293"/>
        <v>0.152435969948722+0.530693145766211i</v>
      </c>
      <c r="Q680" t="str">
        <f t="shared" si="294"/>
        <v>-0.152435969948722+0.0287250197137311i</v>
      </c>
      <c r="R680" t="str">
        <f t="shared" si="295"/>
        <v>-0.33216703196902-3.54401031783707i</v>
      </c>
      <c r="S680" t="str">
        <f t="shared" si="296"/>
        <v>0.0578074196362551i</v>
      </c>
      <c r="T680" t="str">
        <f t="shared" si="297"/>
        <v>0.204870091638425-0.0192017190063625i</v>
      </c>
      <c r="U680" t="str">
        <f t="shared" si="298"/>
        <v>0.0000333333333333334-0.00206732318982536i</v>
      </c>
      <c r="V680" t="str">
        <f t="shared" si="299"/>
        <v>6.66666666666667E-06-0.0206732318982536i</v>
      </c>
      <c r="W680" t="str">
        <f t="shared" si="300"/>
        <v>0.0000276032375699806-0.00187942349927871i</v>
      </c>
      <c r="X680" t="str">
        <f t="shared" si="301"/>
        <v>0.0000863223398511973-0.00187585656680389i</v>
      </c>
      <c r="Y680" t="str">
        <f t="shared" si="302"/>
        <v>0.009+0.343061917772005i</v>
      </c>
      <c r="Z680" t="str">
        <f t="shared" si="303"/>
        <v>-0.0658489903776441-0.00478974206849717i</v>
      </c>
      <c r="AA680" t="str">
        <f t="shared" si="304"/>
        <v>0.936006608257503-35.1464977786213i</v>
      </c>
      <c r="AB680" t="str">
        <f t="shared" si="305"/>
        <v>0.966255960450774-0.0905636117620537i</v>
      </c>
      <c r="AC680" t="str">
        <f t="shared" si="306"/>
        <v>2.52905597020108-2.41530757598042i</v>
      </c>
      <c r="AD680" t="str">
        <f t="shared" si="307"/>
        <v>0.217701582195368+0.172100844799705i</v>
      </c>
      <c r="AE680" t="str">
        <f t="shared" si="308"/>
        <v>-0.0135111107348196-0.0123754012998198i</v>
      </c>
      <c r="AF680" t="str">
        <f t="shared" si="309"/>
        <v>-11.7322823984903-3.80492934479146i</v>
      </c>
      <c r="AG680" t="str">
        <f t="shared" si="310"/>
        <v>1.02263409372603-0.0271151055421857i</v>
      </c>
      <c r="AH680" t="str">
        <f t="shared" si="311"/>
        <v>0.103791925392514+0.195001178617697i</v>
      </c>
      <c r="AI680">
        <f t="shared" si="312"/>
        <v>-13.115959887492131</v>
      </c>
      <c r="AJ680">
        <f t="shared" si="313"/>
        <v>61.975276122790113</v>
      </c>
      <c r="AK680"/>
      <c r="AL680"/>
      <c r="AM680"/>
      <c r="AN680"/>
    </row>
    <row r="681" spans="1:40" x14ac:dyDescent="0.25">
      <c r="A681"/>
      <c r="B681">
        <f t="shared" si="314"/>
        <v>54700</v>
      </c>
      <c r="C681" s="237" t="str">
        <f t="shared" si="282"/>
        <v>-0.0000255427671272199+0.0447718783158762i</v>
      </c>
      <c r="D681" s="208" t="str">
        <f t="shared" si="283"/>
        <v>-5.95720178488727+0.343251067088384i</v>
      </c>
      <c r="E681" t="str">
        <f t="shared" si="284"/>
        <v>2870</v>
      </c>
      <c r="F681" t="str">
        <f t="shared" si="285"/>
        <v>0.777000777000777</v>
      </c>
      <c r="G681" t="str">
        <f t="shared" si="280"/>
        <v>0.777000777000777</v>
      </c>
      <c r="H681" t="str">
        <f t="shared" si="286"/>
        <v>5.78250194608281+4.14722307514042i</v>
      </c>
      <c r="I681" t="str">
        <f t="shared" si="287"/>
        <v>214.806397689202i</v>
      </c>
      <c r="J681" t="str">
        <f t="shared" si="281"/>
        <v>-61.4575248976433+46.9927660096713i</v>
      </c>
      <c r="K681" t="str">
        <f t="shared" si="288"/>
        <v>1.68650974943858-2.20563128577935i</v>
      </c>
      <c r="L681" t="str">
        <f t="shared" si="289"/>
        <v>0.110158433454978-0.12411578426006i</v>
      </c>
      <c r="M681" t="str">
        <f t="shared" si="290"/>
        <v>1.79666818289356-2.32974707003941i</v>
      </c>
      <c r="N681" t="str">
        <f t="shared" si="291"/>
        <v>-0.560442740874593i</v>
      </c>
      <c r="O681" t="str">
        <f t="shared" si="292"/>
        <v>0.847019850140007-0.531561260316061i</v>
      </c>
      <c r="P681" t="str">
        <f t="shared" si="293"/>
        <v>0.152980149859993+0.531561260316061i</v>
      </c>
      <c r="Q681" t="str">
        <f t="shared" si="294"/>
        <v>-0.152980149859993+0.028881480558532i</v>
      </c>
      <c r="R681" t="str">
        <f t="shared" si="295"/>
        <v>-0.33216272914739-3.53741718919391i</v>
      </c>
      <c r="S681" t="str">
        <f t="shared" si="296"/>
        <v>0.0579132940311932i</v>
      </c>
      <c r="T681" t="str">
        <f t="shared" si="297"/>
        <v>0.204863481788784-0.0192366377993164i</v>
      </c>
      <c r="U681" t="str">
        <f t="shared" si="298"/>
        <v>0.0000333333333333333-0.00206354380556608i</v>
      </c>
      <c r="V681" t="str">
        <f t="shared" si="299"/>
        <v>6.66666666666667E-06-0.0206354380556608i</v>
      </c>
      <c r="W681" t="str">
        <f t="shared" si="300"/>
        <v>0.0000276032373198802-0.00187598776643413i</v>
      </c>
      <c r="X681" t="str">
        <f t="shared" si="301"/>
        <v>0.0000861080125956729-0.0018724340527717i</v>
      </c>
      <c r="Y681" t="str">
        <f t="shared" si="302"/>
        <v>0.009+0.343690236302723i</v>
      </c>
      <c r="Z681" t="str">
        <f t="shared" si="303"/>
        <v>-0.0656077472046173-0.00476691154757587i</v>
      </c>
      <c r="AA681" t="str">
        <f t="shared" si="304"/>
        <v>0.932530461766587-35.0816336907188i</v>
      </c>
      <c r="AB681" t="str">
        <f t="shared" si="305"/>
        <v>0.966224785541044-0.0907283038923379i</v>
      </c>
      <c r="AC681" t="str">
        <f t="shared" si="306"/>
        <v>2.52461132954193-2.41406802000497i</v>
      </c>
      <c r="AD681" t="str">
        <f t="shared" si="307"/>
        <v>0.217874114427095+0.172396686586995i</v>
      </c>
      <c r="AE681" t="str">
        <f t="shared" si="308"/>
        <v>-0.0134724300657073-0.0123491448644936i</v>
      </c>
      <c r="AF681" t="str">
        <f t="shared" si="309"/>
        <v>-11.7397037309701-3.80397200805204i</v>
      </c>
      <c r="AG681" t="str">
        <f t="shared" si="310"/>
        <v>1.02262909659788-0.0270870652548014i</v>
      </c>
      <c r="AH681" t="str">
        <f t="shared" si="311"/>
        <v>0.103570990283132+0.194625288606414i</v>
      </c>
      <c r="AI681">
        <f t="shared" si="312"/>
        <v>-13.133105374488173</v>
      </c>
      <c r="AJ681">
        <f t="shared" si="313"/>
        <v>61.980062252452953</v>
      </c>
      <c r="AK681"/>
      <c r="AL681"/>
      <c r="AM681"/>
      <c r="AN681"/>
    </row>
    <row r="682" spans="1:40" x14ac:dyDescent="0.25">
      <c r="A682"/>
      <c r="B682">
        <f t="shared" si="314"/>
        <v>54800</v>
      </c>
      <c r="C682" s="237" t="str">
        <f t="shared" si="282"/>
        <v>-0.0000254496304359537+0.0446901778610389i</v>
      </c>
      <c r="D682" s="208" t="str">
        <f t="shared" si="283"/>
        <v>-5.9572010708393+0.342624696934632i</v>
      </c>
      <c r="E682" t="str">
        <f t="shared" si="284"/>
        <v>2870</v>
      </c>
      <c r="F682" t="str">
        <f t="shared" si="285"/>
        <v>0.777000777000777</v>
      </c>
      <c r="G682" t="str">
        <f t="shared" si="280"/>
        <v>0.777000777000777</v>
      </c>
      <c r="H682" t="str">
        <f t="shared" si="286"/>
        <v>5.78990476057956+4.14562734364149i</v>
      </c>
      <c r="I682" t="str">
        <f t="shared" si="287"/>
        <v>215.199096770901i</v>
      </c>
      <c r="J682" t="str">
        <f t="shared" si="281"/>
        <v>-61.6860975333692+47.0786760023765i</v>
      </c>
      <c r="K682" t="str">
        <f t="shared" si="288"/>
        <v>1.68249772851476-2.20453776090888i</v>
      </c>
      <c r="L682" t="str">
        <f t="shared" si="289"/>
        <v>0.109933390531609-0.124088667005198i</v>
      </c>
      <c r="M682" t="str">
        <f t="shared" si="290"/>
        <v>1.79243111904637-2.32862642791408i</v>
      </c>
      <c r="N682" t="str">
        <f t="shared" si="291"/>
        <v>-0.561467316269245i</v>
      </c>
      <c r="O682" t="str">
        <f t="shared" si="292"/>
        <v>0.846474781065712-0.532428816857009i</v>
      </c>
      <c r="P682" t="str">
        <f t="shared" si="293"/>
        <v>0.153525218934288+0.532428816857009i</v>
      </c>
      <c r="Q682" t="str">
        <f t="shared" si="294"/>
        <v>-0.153525218934288+0.0290384994122359i</v>
      </c>
      <c r="R682" t="str">
        <f t="shared" si="295"/>
        <v>-0.33215841825547-3.53084791315171i</v>
      </c>
      <c r="S682" t="str">
        <f t="shared" si="296"/>
        <v>0.0580191684261315i</v>
      </c>
      <c r="T682" t="str">
        <f t="shared" si="297"/>
        <v>0.204856859760204-0.0192715552129215i</v>
      </c>
      <c r="U682" t="str">
        <f t="shared" si="298"/>
        <v>0.0000333333333333333-0.00205977821468002i</v>
      </c>
      <c r="V682" t="str">
        <f t="shared" si="299"/>
        <v>6.66666666666667E-06-0.0205977821468002i</v>
      </c>
      <c r="W682" t="str">
        <f t="shared" si="300"/>
        <v>0.0000276032370693222-0.00187256457301976i</v>
      </c>
      <c r="X682" t="str">
        <f t="shared" si="301"/>
        <v>0.0000858948560709843-0.00186902399340541i</v>
      </c>
      <c r="Y682" t="str">
        <f t="shared" si="302"/>
        <v>0.009+0.344318554833441i</v>
      </c>
      <c r="Z682" t="str">
        <f t="shared" si="303"/>
        <v>-0.0653678285989147-0.00474424212667451i</v>
      </c>
      <c r="AA682" t="str">
        <f t="shared" si="304"/>
        <v>0.929073744894603-35.0170096721254i</v>
      </c>
      <c r="AB682" t="str">
        <f t="shared" si="305"/>
        <v>0.966193553190169-0.0908929895170165i</v>
      </c>
      <c r="AC682" t="str">
        <f t="shared" si="306"/>
        <v>2.5201795742586-2.41282326535229i</v>
      </c>
      <c r="AD682" t="str">
        <f t="shared" si="307"/>
        <v>0.218046936293293+0.17269234928954i</v>
      </c>
      <c r="AE682" t="str">
        <f t="shared" si="308"/>
        <v>-0.0134339604396846-0.0123229913494575i</v>
      </c>
      <c r="AF682" t="str">
        <f t="shared" si="309"/>
        <v>-11.7471058314189-3.80300264670686i</v>
      </c>
      <c r="AG682" t="str">
        <f t="shared" si="310"/>
        <v>1.02262409988352-0.0270591660531555i</v>
      </c>
      <c r="AH682" t="str">
        <f t="shared" si="311"/>
        <v>0.10335129374798+0.19425072271578i</v>
      </c>
      <c r="AI682">
        <f t="shared" si="312"/>
        <v>-13.150215600953993</v>
      </c>
      <c r="AJ682">
        <f t="shared" si="313"/>
        <v>61.984744557704076</v>
      </c>
      <c r="AK682"/>
      <c r="AL682"/>
      <c r="AM682"/>
      <c r="AN682"/>
    </row>
    <row r="683" spans="1:40" x14ac:dyDescent="0.25">
      <c r="A683"/>
      <c r="B683">
        <f t="shared" si="314"/>
        <v>54900</v>
      </c>
      <c r="C683" s="237" t="str">
        <f t="shared" si="282"/>
        <v>-0.0000253570022244764+0.0446087750396279i</v>
      </c>
      <c r="D683" s="208" t="str">
        <f t="shared" si="283"/>
        <v>-5.95720036068968+0.342000608637147i</v>
      </c>
      <c r="E683" t="str">
        <f t="shared" si="284"/>
        <v>2870</v>
      </c>
      <c r="F683" t="str">
        <f t="shared" si="285"/>
        <v>0.777000777000777</v>
      </c>
      <c r="G683" t="str">
        <f t="shared" si="280"/>
        <v>0.777000777000777</v>
      </c>
      <c r="H683" t="str">
        <f t="shared" si="286"/>
        <v>5.79728837690279+4.14402196552825i</v>
      </c>
      <c r="I683" t="str">
        <f t="shared" si="287"/>
        <v>215.5917958526i</v>
      </c>
      <c r="J683" t="str">
        <f t="shared" si="281"/>
        <v>-61.9150876533613+47.1645859950815i</v>
      </c>
      <c r="K683" t="str">
        <f t="shared" si="288"/>
        <v>1.67849746741605-2.20343962802615i</v>
      </c>
      <c r="L683" t="str">
        <f t="shared" si="289"/>
        <v>0.109708856689888-0.124061198350933i</v>
      </c>
      <c r="M683" t="str">
        <f t="shared" si="290"/>
        <v>1.78820632410594-2.32750082637708i</v>
      </c>
      <c r="N683" t="str">
        <f t="shared" si="291"/>
        <v>-0.562491891663897i</v>
      </c>
      <c r="O683" t="str">
        <f t="shared" si="292"/>
        <v>0.845928823400582-0.533295814478332i</v>
      </c>
      <c r="P683" t="str">
        <f t="shared" si="293"/>
        <v>0.154071176599418+0.533295814478332i</v>
      </c>
      <c r="Q683" t="str">
        <f t="shared" si="294"/>
        <v>-0.154071176599418+0.0291960771855651i</v>
      </c>
      <c r="R683" t="str">
        <f t="shared" si="295"/>
        <v>-0.33215409929215-3.52430235936044i</v>
      </c>
      <c r="S683" t="str">
        <f t="shared" si="296"/>
        <v>0.0581250428210698i</v>
      </c>
      <c r="T683" t="str">
        <f t="shared" si="297"/>
        <v>0.204850225552223-0.0193064712445501i</v>
      </c>
      <c r="U683" t="str">
        <f t="shared" si="298"/>
        <v>0.0000333333333333333-0.00205602634179353i</v>
      </c>
      <c r="V683" t="str">
        <f t="shared" si="299"/>
        <v>6.66666666666667E-06-0.0205602634179353i</v>
      </c>
      <c r="W683" t="str">
        <f t="shared" si="300"/>
        <v>0.0000276032368183066-0.00186915385051408i</v>
      </c>
      <c r="X683" t="str">
        <f t="shared" si="301"/>
        <v>0.0000856828617687678-0.0018656263209116i</v>
      </c>
      <c r="Y683" t="str">
        <f t="shared" si="302"/>
        <v>0.009+0.344946873364159i</v>
      </c>
      <c r="Z683" t="str">
        <f t="shared" si="303"/>
        <v>-0.0651292248725452-0.00472173235177084i</v>
      </c>
      <c r="AA683" t="str">
        <f t="shared" si="304"/>
        <v>0.925636312392125-34.9526243866913i</v>
      </c>
      <c r="AB683" t="str">
        <f t="shared" si="305"/>
        <v>0.966162263395972-0.0910576686236964i</v>
      </c>
      <c r="AC683" t="str">
        <f t="shared" si="306"/>
        <v>2.51576067054756-2.41157336535971i</v>
      </c>
      <c r="AD683" t="str">
        <f t="shared" si="307"/>
        <v>0.218220047658163+0.172987832742267i</v>
      </c>
      <c r="AE683" t="str">
        <f t="shared" si="308"/>
        <v>-0.0133957003093041-0.0122969401177179i</v>
      </c>
      <c r="AF683" t="str">
        <f t="shared" si="309"/>
        <v>-11.7544887375925-3.8020213568911i</v>
      </c>
      <c r="AG683" t="str">
        <f t="shared" si="310"/>
        <v>1.02261910353228-0.0270314071342693i</v>
      </c>
      <c r="AH683" t="str">
        <f t="shared" si="311"/>
        <v>0.103132826464534+0.193877473561067i</v>
      </c>
      <c r="AI683">
        <f t="shared" si="312"/>
        <v>-13.167290726574004</v>
      </c>
      <c r="AJ683">
        <f t="shared" si="313"/>
        <v>61.989323553647139</v>
      </c>
      <c r="AK683"/>
      <c r="AL683"/>
      <c r="AM683"/>
      <c r="AN683"/>
    </row>
    <row r="684" spans="1:40" x14ac:dyDescent="0.25">
      <c r="A684"/>
      <c r="B684">
        <f t="shared" si="314"/>
        <v>55000</v>
      </c>
      <c r="C684" s="237" t="str">
        <f t="shared" si="282"/>
        <v>-0.0000252648787981189+0.0445276682281899i</v>
      </c>
      <c r="D684" s="208" t="str">
        <f t="shared" si="283"/>
        <v>-5.95719965441008+0.341378789749456i</v>
      </c>
      <c r="E684" t="str">
        <f t="shared" si="284"/>
        <v>2870</v>
      </c>
      <c r="F684" t="str">
        <f t="shared" si="285"/>
        <v>0.777000777000777</v>
      </c>
      <c r="G684" t="str">
        <f t="shared" si="280"/>
        <v>0.777000777000777</v>
      </c>
      <c r="H684" t="str">
        <f t="shared" si="286"/>
        <v>5.80465283296704+4.14240702389467i</v>
      </c>
      <c r="I684" t="str">
        <f t="shared" si="287"/>
        <v>215.984494934298i</v>
      </c>
      <c r="J684" t="str">
        <f t="shared" si="281"/>
        <v>-62.1444952576196+47.2504959877866i</v>
      </c>
      <c r="K684" t="str">
        <f t="shared" si="288"/>
        <v>1.67450893445119-2.20233693552638i</v>
      </c>
      <c r="L684" t="str">
        <f t="shared" si="289"/>
        <v>0.109484831320033-0.124033380752248i</v>
      </c>
      <c r="M684" t="str">
        <f t="shared" si="290"/>
        <v>1.78399376577122-2.32637031627863i</v>
      </c>
      <c r="N684" t="str">
        <f t="shared" si="291"/>
        <v>-0.563516467058549i</v>
      </c>
      <c r="O684" t="str">
        <f t="shared" si="292"/>
        <v>0.845381977717738-0.534162252269895i</v>
      </c>
      <c r="P684" t="str">
        <f t="shared" si="293"/>
        <v>0.154618022282262+0.534162252269895i</v>
      </c>
      <c r="Q684" t="str">
        <f t="shared" si="294"/>
        <v>-0.154618022282262+0.029354214788654i</v>
      </c>
      <c r="R684" t="str">
        <f t="shared" si="295"/>
        <v>-0.332149772256353-3.51778039841808i</v>
      </c>
      <c r="S684" t="str">
        <f t="shared" si="296"/>
        <v>0.0582309172160079i</v>
      </c>
      <c r="T684" t="str">
        <f t="shared" si="297"/>
        <v>0.204843579164379-0.0193413858915756i</v>
      </c>
      <c r="U684" t="str">
        <f t="shared" si="298"/>
        <v>0.0000333333333333333-0.00205228811208118i</v>
      </c>
      <c r="V684" t="str">
        <f t="shared" si="299"/>
        <v>6.66666666666667E-06-0.0205228811208118i</v>
      </c>
      <c r="W684" t="str">
        <f t="shared" si="300"/>
        <v>0.0000276032365668333-0.00186575553089398i</v>
      </c>
      <c r="X684" t="str">
        <f t="shared" si="301"/>
        <v>0.0000854720212577938-0.00186224096798761i</v>
      </c>
      <c r="Y684" t="str">
        <f t="shared" si="302"/>
        <v>0.009+0.345575191894877i</v>
      </c>
      <c r="Z684" t="str">
        <f t="shared" si="303"/>
        <v>-0.0648919264260103-0.00469938078471223i</v>
      </c>
      <c r="AA684" t="str">
        <f t="shared" si="304"/>
        <v>0.922218020370801-34.8884765082045i</v>
      </c>
      <c r="AB684" t="str">
        <f t="shared" si="305"/>
        <v>0.966130916156273-0.0912223411999891i</v>
      </c>
      <c r="AC684" t="str">
        <f t="shared" si="306"/>
        <v>2.51135458459253-2.41031837298487i</v>
      </c>
      <c r="AD684" t="str">
        <f t="shared" si="307"/>
        <v>0.218393448385694+0.173283136779421i</v>
      </c>
      <c r="AE684" t="str">
        <f t="shared" si="308"/>
        <v>-0.0133576481412713-0.0122709905376092i</v>
      </c>
      <c r="AF684" t="str">
        <f t="shared" si="309"/>
        <v>-11.7618524873771-3.80102823414521i</v>
      </c>
      <c r="AG684" t="str">
        <f t="shared" si="310"/>
        <v>1.02261410749395-0.0270037877011122i</v>
      </c>
      <c r="AH684" t="str">
        <f t="shared" si="311"/>
        <v>0.102915579196692+0.19350553381354i</v>
      </c>
      <c r="AI684">
        <f t="shared" si="312"/>
        <v>-13.184330909960526</v>
      </c>
      <c r="AJ684">
        <f t="shared" si="313"/>
        <v>61.993799752233208</v>
      </c>
      <c r="AK684"/>
      <c r="AL684"/>
      <c r="AM684"/>
      <c r="AN684"/>
    </row>
    <row r="685" spans="1:40" x14ac:dyDescent="0.25">
      <c r="A685"/>
      <c r="B685">
        <f t="shared" si="314"/>
        <v>55100</v>
      </c>
      <c r="C685" s="237" t="str">
        <f t="shared" si="282"/>
        <v>-0.0000251732564957091+0.0444468558150579i</v>
      </c>
      <c r="D685" s="208" t="str">
        <f t="shared" si="283"/>
        <v>-5.95719895197243+0.340759227915444i</v>
      </c>
      <c r="E685" t="str">
        <f t="shared" si="284"/>
        <v>2870</v>
      </c>
      <c r="F685" t="str">
        <f t="shared" si="285"/>
        <v>0.777000777000777</v>
      </c>
      <c r="G685" t="str">
        <f t="shared" si="280"/>
        <v>0.777000777000777</v>
      </c>
      <c r="H685" t="str">
        <f t="shared" si="286"/>
        <v>5.81199816681375+4.14078260133346i</v>
      </c>
      <c r="I685" t="str">
        <f t="shared" si="287"/>
        <v>216.377194015997i</v>
      </c>
      <c r="J685" t="str">
        <f t="shared" si="281"/>
        <v>-62.374320346144+47.3364059804916i</v>
      </c>
      <c r="K685" t="str">
        <f t="shared" si="288"/>
        <v>1.67053209792451-2.20122973145451i</v>
      </c>
      <c r="L685" t="str">
        <f t="shared" si="289"/>
        <v>0.10926131380591-0.124005216651897i</v>
      </c>
      <c r="M685" t="str">
        <f t="shared" si="290"/>
        <v>1.77979341173042-2.32523494810641i</v>
      </c>
      <c r="N685" t="str">
        <f t="shared" si="291"/>
        <v>-0.564541042453201i</v>
      </c>
      <c r="O685" t="str">
        <f t="shared" si="292"/>
        <v>0.844834244591233-0.535028129322151i</v>
      </c>
      <c r="P685" t="str">
        <f t="shared" si="293"/>
        <v>0.155165755408767+0.535028129322151i</v>
      </c>
      <c r="Q685" t="str">
        <f t="shared" si="294"/>
        <v>-0.155165755408767+0.02951291313105i</v>
      </c>
      <c r="R685" t="str">
        <f t="shared" si="295"/>
        <v>-0.332145437146982-3.51128190186197i</v>
      </c>
      <c r="S685" t="str">
        <f t="shared" si="296"/>
        <v>0.0583367916109462i</v>
      </c>
      <c r="T685" t="str">
        <f t="shared" si="297"/>
        <v>0.204836920596209-0.0193762991513701i</v>
      </c>
      <c r="U685" t="str">
        <f t="shared" si="298"/>
        <v>0.0000333333333333334-0.0020485634512607i</v>
      </c>
      <c r="V685" t="str">
        <f t="shared" si="299"/>
        <v>6.66666666666667E-06-0.020485634512607i</v>
      </c>
      <c r="W685" t="str">
        <f t="shared" si="300"/>
        <v>0.0000276032363149025-0.00186236954663013i</v>
      </c>
      <c r="X685" t="str">
        <f t="shared" si="301"/>
        <v>0.0000852623261831217-0.00185886786781694i</v>
      </c>
      <c r="Y685" t="str">
        <f t="shared" si="302"/>
        <v>0.009+0.346203510425595i</v>
      </c>
      <c r="Z685" t="str">
        <f t="shared" si="303"/>
        <v>-0.0646559237473308-0.00467718600301271i</v>
      </c>
      <c r="AA685" t="str">
        <f t="shared" si="304"/>
        <v>0.918818726288062-34.8245647202987i</v>
      </c>
      <c r="AB685" t="str">
        <f t="shared" si="305"/>
        <v>0.966099511468889-0.0913870072335004i</v>
      </c>
      <c r="AC685" t="str">
        <f t="shared" si="306"/>
        <v>2.50696128256612-2.40905834080793i</v>
      </c>
      <c r="AD685" t="str">
        <f t="shared" si="307"/>
        <v>0.218567138339669+0.173578261234564i</v>
      </c>
      <c r="AE685" t="str">
        <f t="shared" si="308"/>
        <v>-0.0133198024162883-0.0122451419827371i</v>
      </c>
      <c r="AF685" t="str">
        <f t="shared" si="309"/>
        <v>-11.7691971187862-3.80002337341802i</v>
      </c>
      <c r="AG685" t="str">
        <f t="shared" si="310"/>
        <v>1.02260911171885-0.026976306962548i</v>
      </c>
      <c r="AH685" t="str">
        <f t="shared" si="311"/>
        <v>0.10269954279379+0.19313489619989i</v>
      </c>
      <c r="AI685">
        <f t="shared" si="312"/>
        <v>-13.201336308664711</v>
      </c>
      <c r="AJ685">
        <f t="shared" si="313"/>
        <v>61.998173662285957</v>
      </c>
      <c r="AK685"/>
      <c r="AL685"/>
      <c r="AM685"/>
      <c r="AN685"/>
    </row>
    <row r="686" spans="1:40" x14ac:dyDescent="0.25">
      <c r="A686"/>
      <c r="B686">
        <f t="shared" si="314"/>
        <v>55200</v>
      </c>
      <c r="C686" s="237" t="str">
        <f t="shared" si="282"/>
        <v>-0.0000250821316892071+0.044366336200243i</v>
      </c>
      <c r="D686" s="208" t="str">
        <f t="shared" si="283"/>
        <v>-5.95719825334891+0.34014191086853i</v>
      </c>
      <c r="E686" t="str">
        <f t="shared" si="284"/>
        <v>2870</v>
      </c>
      <c r="F686" t="str">
        <f t="shared" si="285"/>
        <v>0.777000777000777</v>
      </c>
      <c r="G686" t="str">
        <f t="shared" si="280"/>
        <v>0.777000777000777</v>
      </c>
      <c r="H686" t="str">
        <f t="shared" si="286"/>
        <v>5.8193244166086+4.13914877993827i</v>
      </c>
      <c r="I686" t="str">
        <f t="shared" si="287"/>
        <v>216.769893097696i</v>
      </c>
      <c r="J686" t="str">
        <f t="shared" si="281"/>
        <v>-62.6045629189346+47.4223159731966i</v>
      </c>
      <c r="K686" t="str">
        <f t="shared" si="288"/>
        <v>1.66656692613738-2.20011806350735i</v>
      </c>
      <c r="L686" t="str">
        <f t="shared" si="289"/>
        <v>0.109038303525128-0.12397670848044i</v>
      </c>
      <c r="M686" t="str">
        <f t="shared" si="290"/>
        <v>1.77560522966251-2.32409477198779i</v>
      </c>
      <c r="N686" t="str">
        <f t="shared" si="291"/>
        <v>-0.565565617847853i</v>
      </c>
      <c r="O686" t="str">
        <f t="shared" si="292"/>
        <v>0.844285624596054-0.535893444726142i</v>
      </c>
      <c r="P686" t="str">
        <f t="shared" si="293"/>
        <v>0.155714375403946+0.535893444726142i</v>
      </c>
      <c r="Q686" t="str">
        <f t="shared" si="294"/>
        <v>-0.155714375403946+0.029672173121711i</v>
      </c>
      <c r="R686" t="str">
        <f t="shared" si="295"/>
        <v>-0.332141093962942-3.5048067421604i</v>
      </c>
      <c r="S686" t="str">
        <f t="shared" si="296"/>
        <v>0.0584426660058843i</v>
      </c>
      <c r="T686" t="str">
        <f t="shared" si="297"/>
        <v>0.204830249847252-0.0194112110213053i</v>
      </c>
      <c r="U686" t="str">
        <f t="shared" si="298"/>
        <v>0.0000333333333333333-0.00204485228558813i</v>
      </c>
      <c r="V686" t="str">
        <f t="shared" si="299"/>
        <v>6.66666666666667E-06-0.0204485228558813i</v>
      </c>
      <c r="W686" t="str">
        <f t="shared" si="300"/>
        <v>0.0000276032360625139-0.00185899583068256i</v>
      </c>
      <c r="X686" t="str">
        <f t="shared" si="301"/>
        <v>0.0000850537682652769-0.00185550695406494i</v>
      </c>
      <c r="Y686" t="str">
        <f t="shared" si="302"/>
        <v>0.009+0.346831828956313i</v>
      </c>
      <c r="Z686" t="str">
        <f t="shared" si="303"/>
        <v>-0.0644212074110914-0.00465514659965328i</v>
      </c>
      <c r="AA686" t="str">
        <f t="shared" si="304"/>
        <v>0.915438288931954-34.7608877163615i</v>
      </c>
      <c r="AB686" t="str">
        <f t="shared" si="305"/>
        <v>0.966068049331645-0.0915516667118341i</v>
      </c>
      <c r="AC686" t="str">
        <f t="shared" si="306"/>
        <v>2.50258073063139-2.40779332103397i</v>
      </c>
      <c r="AD686" t="str">
        <f t="shared" si="307"/>
        <v>0.218741117383655+0.173873205940596i</v>
      </c>
      <c r="AE686" t="str">
        <f t="shared" si="308"/>
        <v>-0.0132821616289011-0.0122193938319234i</v>
      </c>
      <c r="AF686" t="str">
        <f t="shared" si="309"/>
        <v>-11.7765226699575-3.79900686906974i</v>
      </c>
      <c r="AG686" t="str">
        <f t="shared" si="310"/>
        <v>1.02260411615774-0.0269489641332781i</v>
      </c>
      <c r="AH686" t="str">
        <f t="shared" si="311"/>
        <v>0.102484708189687+0.192765553501724i</v>
      </c>
      <c r="AI686">
        <f t="shared" si="312"/>
        <v>-13.218307079184575</v>
      </c>
      <c r="AJ686">
        <f t="shared" si="313"/>
        <v>62.002445789519783</v>
      </c>
      <c r="AK686"/>
      <c r="AL686"/>
      <c r="AM686"/>
      <c r="AN686"/>
    </row>
    <row r="687" spans="1:40" x14ac:dyDescent="0.25">
      <c r="A687"/>
      <c r="B687">
        <f t="shared" si="314"/>
        <v>55300</v>
      </c>
      <c r="C687" s="237" t="str">
        <f t="shared" si="282"/>
        <v>-0.0000249915007833464+0.0442861077953294i</v>
      </c>
      <c r="D687" s="208" t="str">
        <f t="shared" si="283"/>
        <v>-5.95719755851196+0.339526826430859i</v>
      </c>
      <c r="E687" t="str">
        <f t="shared" si="284"/>
        <v>2870</v>
      </c>
      <c r="F687" t="str">
        <f t="shared" si="285"/>
        <v>0.777000777000777</v>
      </c>
      <c r="G687" t="str">
        <f t="shared" si="280"/>
        <v>0.777000777000777</v>
      </c>
      <c r="H687" t="str">
        <f t="shared" si="286"/>
        <v>5.82663162063841+4.13750564130584i</v>
      </c>
      <c r="I687" t="str">
        <f t="shared" si="287"/>
        <v>217.162592179394i</v>
      </c>
      <c r="J687" t="str">
        <f t="shared" si="281"/>
        <v>-62.8352229759913+47.5082259659018i</v>
      </c>
      <c r="K687" t="str">
        <f t="shared" si="288"/>
        <v>1.6626133873896-2.19900197903571i</v>
      </c>
      <c r="L687" t="str">
        <f t="shared" si="289"/>
        <v>0.108815799849117-0.123947858656276i</v>
      </c>
      <c r="M687" t="str">
        <f t="shared" si="290"/>
        <v>1.77142918723872-2.32294983769199i</v>
      </c>
      <c r="N687" t="str">
        <f t="shared" si="291"/>
        <v>-0.566590193242505i</v>
      </c>
      <c r="O687" t="str">
        <f t="shared" si="292"/>
        <v>0.843736118308117-0.536758197573499i</v>
      </c>
      <c r="P687" t="str">
        <f t="shared" si="293"/>
        <v>0.156263881691883+0.536758197573499i</v>
      </c>
      <c r="Q687" t="str">
        <f t="shared" si="294"/>
        <v>-0.156263881691883+0.0298319956690061i</v>
      </c>
      <c r="R687" t="str">
        <f t="shared" si="295"/>
        <v>-0.33213674270313-3.49835479270404i</v>
      </c>
      <c r="S687" t="str">
        <f t="shared" si="296"/>
        <v>0.0585485404008226i</v>
      </c>
      <c r="T687" t="str">
        <f t="shared" si="297"/>
        <v>0.204823566917044-0.0194461214987518i</v>
      </c>
      <c r="U687" t="str">
        <f t="shared" si="298"/>
        <v>0.0000333333333333334-0.00204115454185289i</v>
      </c>
      <c r="V687" t="str">
        <f t="shared" si="299"/>
        <v>6.66666666666667E-06-0.0204115454185289i</v>
      </c>
      <c r="W687" t="str">
        <f t="shared" si="300"/>
        <v>0.0000276032358096677-0.00185563431649618i</v>
      </c>
      <c r="X687" t="str">
        <f t="shared" si="301"/>
        <v>0.0000848463392994309-0.00185215816087444i</v>
      </c>
      <c r="Y687" t="str">
        <f t="shared" si="302"/>
        <v>0.009+0.347460147487031i</v>
      </c>
      <c r="Z687" t="str">
        <f t="shared" si="303"/>
        <v>-0.0641877680774956-0.00463326118288498i</v>
      </c>
      <c r="AA687" t="str">
        <f t="shared" si="304"/>
        <v>0.912076568406191-34.697444199444i</v>
      </c>
      <c r="AB687" t="str">
        <f t="shared" si="305"/>
        <v>0.966036529742352-0.0917163196225889i</v>
      </c>
      <c r="AC687" t="str">
        <f t="shared" si="306"/>
        <v>2.49821289494341-2.4065233654951i</v>
      </c>
      <c r="AD687" t="str">
        <f t="shared" si="307"/>
        <v>0.218915385381012+0.174167970729747i</v>
      </c>
      <c r="AE687" t="str">
        <f t="shared" si="308"/>
        <v>-0.013244724287348-0.0121937454691512i</v>
      </c>
      <c r="AF687" t="str">
        <f t="shared" si="309"/>
        <v>-11.7838291791504-3.79797881487498i</v>
      </c>
      <c r="AG687" t="str">
        <f t="shared" si="310"/>
        <v>1.02259912076189-0.0269217584337885i</v>
      </c>
      <c r="AH687" t="str">
        <f t="shared" si="311"/>
        <v>0.102271066401813+0.19239749855503i</v>
      </c>
      <c r="AI687">
        <f t="shared" si="312"/>
        <v>-13.235243376974893</v>
      </c>
      <c r="AJ687">
        <f t="shared" si="313"/>
        <v>62.006616636565326</v>
      </c>
      <c r="AK687"/>
      <c r="AL687"/>
      <c r="AM687"/>
      <c r="AN687"/>
    </row>
    <row r="688" spans="1:40" x14ac:dyDescent="0.25">
      <c r="A688"/>
      <c r="B688">
        <f t="shared" si="314"/>
        <v>55400</v>
      </c>
      <c r="C688" s="237" t="str">
        <f t="shared" si="282"/>
        <v>-0.00002490136021528+0.0442061690233704i</v>
      </c>
      <c r="D688" s="208" t="str">
        <f t="shared" si="283"/>
        <v>-5.95719686743427+0.338913962512507i</v>
      </c>
      <c r="E688" t="str">
        <f t="shared" si="284"/>
        <v>2870</v>
      </c>
      <c r="F688" t="str">
        <f t="shared" si="285"/>
        <v>0.777000777000777</v>
      </c>
      <c r="G688" t="str">
        <f t="shared" si="280"/>
        <v>0.777000777000777</v>
      </c>
      <c r="H688" t="str">
        <f t="shared" si="286"/>
        <v>5.83391981730851+4.13585326653827i</v>
      </c>
      <c r="I688" t="str">
        <f t="shared" si="287"/>
        <v>217.555291261093i</v>
      </c>
      <c r="J688" t="str">
        <f t="shared" si="281"/>
        <v>-63.0663005173143+47.5941359586068i</v>
      </c>
      <c r="K688" t="str">
        <f t="shared" si="288"/>
        <v>1.65867144998083-2.19788152504666i</v>
      </c>
      <c r="L688" t="str">
        <f t="shared" si="289"/>
        <v>0.108593802143225-0.123918669585678i</v>
      </c>
      <c r="M688" t="str">
        <f t="shared" si="290"/>
        <v>1.76726525212406-2.32180019463234i</v>
      </c>
      <c r="N688" t="str">
        <f t="shared" si="291"/>
        <v>-0.567614768637157i</v>
      </c>
      <c r="O688" t="str">
        <f t="shared" si="292"/>
        <v>0.843185726304268-0.537622386956443i</v>
      </c>
      <c r="P688" t="str">
        <f t="shared" si="293"/>
        <v>0.156814273695732+0.537622386956443i</v>
      </c>
      <c r="Q688" t="str">
        <f t="shared" si="294"/>
        <v>-0.156814273695732+0.0299923816807139i</v>
      </c>
      <c r="R688" t="str">
        <f t="shared" si="295"/>
        <v>-0.332132383366447-3.49192592779772i</v>
      </c>
      <c r="S688" t="str">
        <f t="shared" si="296"/>
        <v>0.0586544147957606i</v>
      </c>
      <c r="T688" t="str">
        <f t="shared" si="297"/>
        <v>0.204816871805119-0.0194810305810802i</v>
      </c>
      <c r="U688" t="str">
        <f t="shared" si="298"/>
        <v>0.0000333333333333333-0.00203747014737301i</v>
      </c>
      <c r="V688" t="str">
        <f t="shared" si="299"/>
        <v>6.66666666666667E-06-0.0203747014737301i</v>
      </c>
      <c r="W688" t="str">
        <f t="shared" si="300"/>
        <v>0.0000276032355563639-0.0018522849379965i</v>
      </c>
      <c r="X688" t="str">
        <f t="shared" si="301"/>
        <v>0.0000846400311546017-0.00184882142286156i</v>
      </c>
      <c r="Y688" t="str">
        <f t="shared" si="302"/>
        <v>0.009+0.348088466017749i</v>
      </c>
      <c r="Z688" t="str">
        <f t="shared" si="303"/>
        <v>-0.0639555964914365-0.00461152837603529i</v>
      </c>
      <c r="AA688" t="str">
        <f t="shared" si="304"/>
        <v>0.908733426115435-34.6342328821711i</v>
      </c>
      <c r="AB688" t="str">
        <f t="shared" si="305"/>
        <v>0.966004952698813-0.0918809659533633i</v>
      </c>
      <c r="AC688" t="str">
        <f t="shared" si="306"/>
        <v>2.49385774165083-2.40524852565288i</v>
      </c>
      <c r="AD688" t="str">
        <f t="shared" si="307"/>
        <v>0.21908994219488+0.174462555433591i</v>
      </c>
      <c r="AE688" t="str">
        <f t="shared" si="308"/>
        <v>-0.0132074889134103-0.0121681962835112i</v>
      </c>
      <c r="AF688" t="str">
        <f t="shared" si="309"/>
        <v>-11.7911166847428-3.79693930402576i</v>
      </c>
      <c r="AG688" t="str">
        <f t="shared" si="310"/>
        <v>1.02259412548301-0.0268946890902949i</v>
      </c>
      <c r="AH688" t="str">
        <f t="shared" si="311"/>
        <v>0.102058608530271+0.192030724249666i</v>
      </c>
      <c r="AI688">
        <f t="shared" si="312"/>
        <v>-13.252145356455607</v>
      </c>
      <c r="AJ688">
        <f t="shared" si="313"/>
        <v>62.010686702987236</v>
      </c>
      <c r="AK688"/>
      <c r="AL688"/>
      <c r="AM688"/>
      <c r="AN688"/>
    </row>
    <row r="689" spans="1:40" x14ac:dyDescent="0.25">
      <c r="A689"/>
      <c r="B689">
        <f t="shared" si="314"/>
        <v>55500</v>
      </c>
      <c r="C689" s="237" t="str">
        <f t="shared" si="282"/>
        <v>-0.0000248117064542293+0.0441265183187844i</v>
      </c>
      <c r="D689" s="208" t="str">
        <f t="shared" si="283"/>
        <v>-5.95719618008877+0.338303307110681i</v>
      </c>
      <c r="E689" t="str">
        <f t="shared" si="284"/>
        <v>2870</v>
      </c>
      <c r="F689" t="str">
        <f t="shared" si="285"/>
        <v>0.777000777000777</v>
      </c>
      <c r="G689" t="str">
        <f t="shared" si="280"/>
        <v>0.777000777000777</v>
      </c>
      <c r="H689" t="str">
        <f t="shared" si="286"/>
        <v>5.84118904513968+4.13419173624516i</v>
      </c>
      <c r="I689" t="str">
        <f t="shared" si="287"/>
        <v>217.947990342792i</v>
      </c>
      <c r="J689" t="str">
        <f t="shared" si="281"/>
        <v>-63.2977955429034+47.6800459513119i</v>
      </c>
      <c r="K689" t="str">
        <f t="shared" si="288"/>
        <v>1.65474108221191-2.19675674820549i</v>
      </c>
      <c r="L689" t="str">
        <f t="shared" si="289"/>
        <v>0.108372309766793-0.123889143662827i</v>
      </c>
      <c r="M689" t="str">
        <f t="shared" si="290"/>
        <v>1.7631133919787-2.32064589186832i</v>
      </c>
      <c r="N689" t="str">
        <f t="shared" si="291"/>
        <v>-0.568639344031809i</v>
      </c>
      <c r="O689" t="str">
        <f t="shared" si="292"/>
        <v>0.842634449162285-0.538486011967788i</v>
      </c>
      <c r="P689" t="str">
        <f t="shared" si="293"/>
        <v>0.157365550837715+0.538486011967788i</v>
      </c>
      <c r="Q689" t="str">
        <f t="shared" si="294"/>
        <v>-0.157365550837715+0.030153332064021i</v>
      </c>
      <c r="R689" t="str">
        <f t="shared" si="295"/>
        <v>-0.332128015951782-3.48552002265219i</v>
      </c>
      <c r="S689" t="str">
        <f t="shared" si="296"/>
        <v>0.0587602891906989i</v>
      </c>
      <c r="T689" t="str">
        <f t="shared" si="297"/>
        <v>0.204810164511014-0.0195159382656598i</v>
      </c>
      <c r="U689" t="str">
        <f t="shared" si="298"/>
        <v>0.0000333333333333335-0.00203379902999036i</v>
      </c>
      <c r="V689" t="str">
        <f t="shared" si="299"/>
        <v>6.66666666666667E-06-0.0203379902999036i</v>
      </c>
      <c r="W689" t="str">
        <f t="shared" si="300"/>
        <v>0.0000276032353026026-0.00184894762958521i</v>
      </c>
      <c r="X689" t="str">
        <f t="shared" si="301"/>
        <v>0.0000844348357728528-0.00184549667511138i</v>
      </c>
      <c r="Y689" t="str">
        <f t="shared" si="302"/>
        <v>0.009+0.348716784548467i</v>
      </c>
      <c r="Z689" t="str">
        <f t="shared" si="303"/>
        <v>-0.0637246834815724-0.00458994681731663i</v>
      </c>
      <c r="AA689" t="str">
        <f t="shared" si="304"/>
        <v>0.905408724750701-34.5712524866529i</v>
      </c>
      <c r="AB689" t="str">
        <f t="shared" si="305"/>
        <v>0.965973318198845-0.0920456056917498i</v>
      </c>
      <c r="AC689" t="str">
        <f t="shared" si="306"/>
        <v>2.4895152368974-2.40396885260047i</v>
      </c>
      <c r="AD689" t="str">
        <f t="shared" si="307"/>
        <v>0.219264787688196+0.174756959883053i</v>
      </c>
      <c r="AE689" t="str">
        <f t="shared" si="308"/>
        <v>-0.0131704540422653-0.0121427456691484i</v>
      </c>
      <c r="AF689" t="str">
        <f t="shared" si="309"/>
        <v>-11.7983852252285-3.79588842913448i</v>
      </c>
      <c r="AG689" t="str">
        <f t="shared" si="310"/>
        <v>1.02258913027331-0.0268677553346912i</v>
      </c>
      <c r="AH689" t="str">
        <f t="shared" si="311"/>
        <v>0.101847325756918+0.191665223528843i</v>
      </c>
      <c r="AI689">
        <f t="shared" si="312"/>
        <v>-13.269013171021184</v>
      </c>
      <c r="AJ689">
        <f t="shared" si="313"/>
        <v>62.01465648530796</v>
      </c>
      <c r="AK689"/>
      <c r="AL689"/>
      <c r="AM689"/>
      <c r="AN689"/>
    </row>
    <row r="690" spans="1:40" x14ac:dyDescent="0.25">
      <c r="A690"/>
      <c r="B690">
        <f t="shared" si="314"/>
        <v>55600</v>
      </c>
      <c r="C690" s="237" t="str">
        <f t="shared" si="282"/>
        <v>-0.0000247225360011386+0.0440471541272528i</v>
      </c>
      <c r="D690" s="208" t="str">
        <f t="shared" si="283"/>
        <v>-5.95719549644863+0.337694848308938i</v>
      </c>
      <c r="E690" t="str">
        <f t="shared" si="284"/>
        <v>2870</v>
      </c>
      <c r="F690" t="str">
        <f t="shared" si="285"/>
        <v>0.777000777000777</v>
      </c>
      <c r="G690" t="str">
        <f t="shared" si="280"/>
        <v>0.777000777000777</v>
      </c>
      <c r="H690" t="str">
        <f t="shared" si="286"/>
        <v>5.84843934276558+4.13252113054587i</v>
      </c>
      <c r="I690" t="str">
        <f t="shared" si="287"/>
        <v>218.340689424491i</v>
      </c>
      <c r="J690" t="str">
        <f t="shared" si="281"/>
        <v>-63.5297080527586+47.7659559440169i</v>
      </c>
      <c r="K690" t="str">
        <f t="shared" si="288"/>
        <v>1.65082225238622-2.19562769483798i</v>
      </c>
      <c r="L690" t="str">
        <f t="shared" si="289"/>
        <v>0.108151322073244-0.123859283269848i</v>
      </c>
      <c r="M690" t="str">
        <f t="shared" si="290"/>
        <v>1.75897357445946-2.31948697810783i</v>
      </c>
      <c r="N690" t="str">
        <f t="shared" si="291"/>
        <v>-0.569663919426461i</v>
      </c>
      <c r="O690" t="str">
        <f t="shared" si="292"/>
        <v>0.842082287460872-0.539349071700939i</v>
      </c>
      <c r="P690" t="str">
        <f t="shared" si="293"/>
        <v>0.157917712539128+0.539349071700939i</v>
      </c>
      <c r="Q690" t="str">
        <f t="shared" si="294"/>
        <v>-0.157917712539128+0.030314847725522i</v>
      </c>
      <c r="R690" t="str">
        <f t="shared" si="295"/>
        <v>-0.33212364045804-3.47913695337588i</v>
      </c>
      <c r="S690" t="str">
        <f t="shared" si="296"/>
        <v>0.058866163585637i</v>
      </c>
      <c r="T690" t="str">
        <f t="shared" si="297"/>
        <v>0.204803445034259-0.0195508445498603i</v>
      </c>
      <c r="U690" t="str">
        <f t="shared" si="298"/>
        <v>0.0000333333333333333-0.00203014111806591i</v>
      </c>
      <c r="V690" t="str">
        <f t="shared" si="299"/>
        <v>6.66666666666667E-06-0.0203014111806591i</v>
      </c>
      <c r="W690" t="str">
        <f t="shared" si="300"/>
        <v>0.0000276032350483834-0.00184562232613592i</v>
      </c>
      <c r="X690" t="str">
        <f t="shared" si="301"/>
        <v>0.0000842307451685055-0.00184218385317372i</v>
      </c>
      <c r="Y690" t="str">
        <f t="shared" si="302"/>
        <v>0.009+0.349345103079185i</v>
      </c>
      <c r="Z690" t="str">
        <f t="shared" si="303"/>
        <v>-0.0634950199594183-0.00456851515963804i</v>
      </c>
      <c r="AA690" t="str">
        <f t="shared" si="304"/>
        <v>0.902102328275051-34.508501744398i</v>
      </c>
      <c r="AB690" t="str">
        <f t="shared" si="305"/>
        <v>0.96594162624023-0.0922102388253429i</v>
      </c>
      <c r="AC690" t="str">
        <f t="shared" si="306"/>
        <v>2.48518534682337-2.40268439706489i</v>
      </c>
      <c r="AD690" t="str">
        <f t="shared" si="307"/>
        <v>0.219439921723676+0.175051183908414i</v>
      </c>
      <c r="AE690" t="str">
        <f t="shared" si="308"/>
        <v>-0.0131336182223398-0.0121173930252089i</v>
      </c>
      <c r="AF690" t="str">
        <f t="shared" si="309"/>
        <v>-11.8056348392142-3.79482628223693i</v>
      </c>
      <c r="AG690" t="str">
        <f t="shared" si="310"/>
        <v>1.02258413508543-0.0268409564044958i</v>
      </c>
      <c r="AH690" t="str">
        <f t="shared" si="311"/>
        <v>0.101637209344477+0.191300989388619i</v>
      </c>
      <c r="AI690">
        <f t="shared" si="312"/>
        <v>-13.285846973049306</v>
      </c>
      <c r="AJ690">
        <f t="shared" si="313"/>
        <v>62.018526477027358</v>
      </c>
      <c r="AK690"/>
      <c r="AL690"/>
      <c r="AM690"/>
      <c r="AN690"/>
    </row>
    <row r="691" spans="1:40" x14ac:dyDescent="0.25">
      <c r="A691"/>
      <c r="B691">
        <f t="shared" si="314"/>
        <v>55700</v>
      </c>
      <c r="C691" s="237" t="str">
        <f t="shared" si="282"/>
        <v>-0.0000246338453883342+0.0439680749056196i</v>
      </c>
      <c r="D691" s="208" t="str">
        <f t="shared" si="283"/>
        <v>-5.95719481648727+0.337088574276417i</v>
      </c>
      <c r="E691" t="str">
        <f t="shared" si="284"/>
        <v>2870</v>
      </c>
      <c r="F691" t="str">
        <f t="shared" si="285"/>
        <v>0.777000777000777</v>
      </c>
      <c r="G691" t="str">
        <f t="shared" si="280"/>
        <v>0.777000777000777</v>
      </c>
      <c r="H691" t="str">
        <f t="shared" si="286"/>
        <v>5.85567074892972+4.13084152907173i</v>
      </c>
      <c r="I691" t="str">
        <f t="shared" si="287"/>
        <v>218.733388506189i</v>
      </c>
      <c r="J691" t="str">
        <f t="shared" si="281"/>
        <v>-63.76203804688+47.8518659367221i</v>
      </c>
      <c r="K691" t="str">
        <f t="shared" si="288"/>
        <v>1.64691492881103-2.1944944109324i</v>
      </c>
      <c r="L691" t="str">
        <f t="shared" si="289"/>
        <v>0.107930838410168-0.123829090776845i</v>
      </c>
      <c r="M691" t="str">
        <f t="shared" si="290"/>
        <v>1.7548457672212-2.31832350170924i</v>
      </c>
      <c r="N691" t="str">
        <f t="shared" si="291"/>
        <v>-0.570688494821113i</v>
      </c>
      <c r="O691" t="str">
        <f t="shared" si="292"/>
        <v>0.841529241779665-0.540211565249896i</v>
      </c>
      <c r="P691" t="str">
        <f t="shared" si="293"/>
        <v>0.158470758220335+0.540211565249896i</v>
      </c>
      <c r="Q691" t="str">
        <f t="shared" si="294"/>
        <v>-0.158470758220335+0.0304769295712169i</v>
      </c>
      <c r="R691" t="str">
        <f t="shared" si="295"/>
        <v>-0.332119256884121-3.47277659696702i</v>
      </c>
      <c r="S691" t="str">
        <f t="shared" si="296"/>
        <v>0.0589720379805753i</v>
      </c>
      <c r="T691" t="str">
        <f t="shared" si="297"/>
        <v>0.204796713374392-0.0195857494310508i</v>
      </c>
      <c r="U691" t="str">
        <f t="shared" si="298"/>
        <v>0.0000333333333333333-0.00202649634047513i</v>
      </c>
      <c r="V691" t="str">
        <f t="shared" si="299"/>
        <v>6.66666666666667E-06-0.0202649634047513i</v>
      </c>
      <c r="W691" t="str">
        <f t="shared" si="300"/>
        <v>0.0000276032347937066-0.00184230896298996i</v>
      </c>
      <c r="X691" t="str">
        <f t="shared" si="301"/>
        <v>0.000084027751427372-0.00183888289305914i</v>
      </c>
      <c r="Y691" t="str">
        <f t="shared" si="302"/>
        <v>0.009+0.349973421609903i</v>
      </c>
      <c r="Z691" t="str">
        <f t="shared" si="303"/>
        <v>-0.063266596918452-0.00454723207041984i</v>
      </c>
      <c r="AA691" t="str">
        <f t="shared" si="304"/>
        <v>0.898814101909355-34.4459793962255i</v>
      </c>
      <c r="AB691" t="str">
        <f t="shared" si="305"/>
        <v>0.96590987682079-0.0923748653417339i</v>
      </c>
      <c r="AC691" t="str">
        <f t="shared" si="306"/>
        <v>2.48086803756715-2.40139520940928i</v>
      </c>
      <c r="AD691" t="str">
        <f t="shared" si="307"/>
        <v>0.219615344163834+0.175345227339321i</v>
      </c>
      <c r="AE691" t="str">
        <f t="shared" si="308"/>
        <v>-0.013096980015168-0.0120921377557892i</v>
      </c>
      <c r="AF691" t="str">
        <f t="shared" si="309"/>
        <v>-11.812865565417-3.79375295479531i</v>
      </c>
      <c r="AG691" t="str">
        <f t="shared" si="310"/>
        <v>1.02257913987248-0.0268142915428009i</v>
      </c>
      <c r="AH691" t="str">
        <f t="shared" si="311"/>
        <v>0.101428250635666+0.19093801487741i</v>
      </c>
      <c r="AI691">
        <f t="shared" si="312"/>
        <v>-13.30264691390899</v>
      </c>
      <c r="AJ691">
        <f t="shared" si="313"/>
        <v>62.022297168642368</v>
      </c>
      <c r="AK691"/>
      <c r="AL691"/>
      <c r="AM691"/>
      <c r="AN691"/>
    </row>
    <row r="692" spans="1:40" x14ac:dyDescent="0.25">
      <c r="A692"/>
      <c r="B692">
        <f t="shared" si="314"/>
        <v>55800</v>
      </c>
      <c r="C692" s="237" t="str">
        <f t="shared" si="282"/>
        <v>-0.0000245456311791864+0.0438892791217904i</v>
      </c>
      <c r="D692" s="208" t="str">
        <f t="shared" si="283"/>
        <v>-5.95719414017833+0.33648447326706i</v>
      </c>
      <c r="E692" t="str">
        <f t="shared" si="284"/>
        <v>2870</v>
      </c>
      <c r="F692" t="str">
        <f t="shared" si="285"/>
        <v>0.777000777000777</v>
      </c>
      <c r="G692" t="str">
        <f t="shared" si="280"/>
        <v>0.777000777000777</v>
      </c>
      <c r="H692" t="str">
        <f t="shared" si="286"/>
        <v>5.86288330248307+4.12915301096817i</v>
      </c>
      <c r="I692" t="str">
        <f t="shared" si="287"/>
        <v>219.126087587888i</v>
      </c>
      <c r="J692" t="str">
        <f t="shared" si="281"/>
        <v>-63.9947855252676+47.9377759294271i</v>
      </c>
      <c r="K692" t="str">
        <f t="shared" si="288"/>
        <v>1.64301907979879-2.19335694214178i</v>
      </c>
      <c r="L692" t="str">
        <f t="shared" si="289"/>
        <v>0.107710858119402-0.123798568541936i</v>
      </c>
      <c r="M692" t="str">
        <f t="shared" si="290"/>
        <v>1.75072993791819-2.31715551068372i</v>
      </c>
      <c r="N692" t="str">
        <f t="shared" si="291"/>
        <v>-0.571713070215765i</v>
      </c>
      <c r="O692" t="str">
        <f t="shared" si="292"/>
        <v>0.840975312699224-0.541073491709252i</v>
      </c>
      <c r="P692" t="str">
        <f t="shared" si="293"/>
        <v>0.159024687300776+0.541073491709252i</v>
      </c>
      <c r="Q692" t="str">
        <f t="shared" si="294"/>
        <v>-0.159024687300776+0.030639578506513i</v>
      </c>
      <c r="R692" t="str">
        <f t="shared" si="295"/>
        <v>-0.332114865228918-3.46643883130543i</v>
      </c>
      <c r="S692" t="str">
        <f t="shared" si="296"/>
        <v>0.0590779123755136i</v>
      </c>
      <c r="T692" t="str">
        <f t="shared" si="297"/>
        <v>0.20478996953094-0.0196206529065995i</v>
      </c>
      <c r="U692" t="str">
        <f t="shared" si="298"/>
        <v>0.0000333333333333334-0.00202286462660331i</v>
      </c>
      <c r="V692" t="str">
        <f t="shared" si="299"/>
        <v>6.66666666666667E-06-0.0202286462660331i</v>
      </c>
      <c r="W692" t="str">
        <f t="shared" si="300"/>
        <v>0.0000276032345385724-0.00183900747595214i</v>
      </c>
      <c r="X692" t="str">
        <f t="shared" si="301"/>
        <v>0.0000838258467059776-0.00183559373123461i</v>
      </c>
      <c r="Y692" t="str">
        <f t="shared" si="302"/>
        <v>0.009+0.350601740140621i</v>
      </c>
      <c r="Z692" t="str">
        <f t="shared" si="303"/>
        <v>-0.0630394054332221-0.00452609623141028i</v>
      </c>
      <c r="AA692" t="str">
        <f t="shared" si="304"/>
        <v>0.895543912118366-34.3836841921809i</v>
      </c>
      <c r="AB692" t="str">
        <f t="shared" si="305"/>
        <v>0.965878069938293-0.0925394852285102i</v>
      </c>
      <c r="AC692" t="str">
        <f t="shared" si="306"/>
        <v>2.47656327526653-2.40010133963516i</v>
      </c>
      <c r="AD692" t="str">
        <f t="shared" si="307"/>
        <v>0.219791054870955+0.175639090004789i</v>
      </c>
      <c r="AE692" t="str">
        <f t="shared" si="308"/>
        <v>-0.0130605379952467-0.0120669792698832i</v>
      </c>
      <c r="AF692" t="str">
        <f t="shared" si="309"/>
        <v>-11.8200774426614-3.79266853770111i</v>
      </c>
      <c r="AG692" t="str">
        <f t="shared" si="310"/>
        <v>1.02257414458803-0.0267877599982188i</v>
      </c>
      <c r="AH692" t="str">
        <f t="shared" si="311"/>
        <v>0.10122044105229+0.190576293095466i</v>
      </c>
      <c r="AI692">
        <f t="shared" si="312"/>
        <v>-13.319413143970948</v>
      </c>
      <c r="AJ692">
        <f t="shared" si="313"/>
        <v>62.025969047672582</v>
      </c>
      <c r="AK692"/>
      <c r="AL692"/>
      <c r="AM692"/>
      <c r="AN692"/>
    </row>
    <row r="693" spans="1:40" x14ac:dyDescent="0.25">
      <c r="A693"/>
      <c r="B693">
        <f t="shared" si="314"/>
        <v>55900</v>
      </c>
      <c r="C693" s="237" t="str">
        <f t="shared" si="282"/>
        <v>-0.0000244578899677772+0.0438107652546337i</v>
      </c>
      <c r="D693" s="208" t="str">
        <f t="shared" si="283"/>
        <v>-5.95719346749571+0.335882533618859i</v>
      </c>
      <c r="E693" t="str">
        <f t="shared" si="284"/>
        <v>2870</v>
      </c>
      <c r="F693" t="str">
        <f t="shared" si="285"/>
        <v>0.777000777000777</v>
      </c>
      <c r="G693" t="str">
        <f t="shared" si="280"/>
        <v>0.777000777000777</v>
      </c>
      <c r="H693" t="str">
        <f t="shared" si="286"/>
        <v>5.87007704238099+4.12745565489705i</v>
      </c>
      <c r="I693" t="str">
        <f t="shared" si="287"/>
        <v>219.518786669587i</v>
      </c>
      <c r="J693" t="str">
        <f t="shared" si="281"/>
        <v>-64.2279504879214+48.0236859221322i</v>
      </c>
      <c r="K693" t="str">
        <f t="shared" si="288"/>
        <v>1.63913467366844-2.19221533378581i</v>
      </c>
      <c r="L693" t="str">
        <f t="shared" si="289"/>
        <v>0.107491380537114-0.123767718911289i</v>
      </c>
      <c r="M693" t="str">
        <f t="shared" si="290"/>
        <v>1.74662605420555-2.3159830526971i</v>
      </c>
      <c r="N693" t="str">
        <f t="shared" si="291"/>
        <v>-0.572737645610416i</v>
      </c>
      <c r="O693" t="str">
        <f t="shared" si="292"/>
        <v>0.840420500801042-0.541934850174194i</v>
      </c>
      <c r="P693" t="str">
        <f t="shared" si="293"/>
        <v>0.159579499198958+0.541934850174194i</v>
      </c>
      <c r="Q693" t="str">
        <f t="shared" si="294"/>
        <v>-0.159579499198958+0.030802795436222i</v>
      </c>
      <c r="R693" t="str">
        <f t="shared" si="295"/>
        <v>-0.332110465491288-3.4601235351449i</v>
      </c>
      <c r="S693" t="str">
        <f t="shared" si="296"/>
        <v>0.0591837867704517i</v>
      </c>
      <c r="T693" t="str">
        <f t="shared" si="297"/>
        <v>0.204783213503437-0.0196555549738718i</v>
      </c>
      <c r="U693" t="str">
        <f t="shared" si="298"/>
        <v>0.0000333333333333333-0.00201924590634105i</v>
      </c>
      <c r="V693" t="str">
        <f t="shared" si="299"/>
        <v>6.66666666666667E-06-0.0201924590634105i</v>
      </c>
      <c r="W693" t="str">
        <f t="shared" si="300"/>
        <v>0.0000276032342829804-0.00183571780128665i</v>
      </c>
      <c r="X693" t="str">
        <f t="shared" si="301"/>
        <v>0.0000836250232308147-0.00183231630461974i</v>
      </c>
      <c r="Y693" t="str">
        <f t="shared" si="302"/>
        <v>0.009+0.351230058671339i</v>
      </c>
      <c r="Z693" t="str">
        <f t="shared" si="303"/>
        <v>-0.0628134366584808-0.00450510633850567i</v>
      </c>
      <c r="AA693" t="str">
        <f t="shared" si="304"/>
        <v>0.892291626596851-34.3216148914501i</v>
      </c>
      <c r="AB693" t="str">
        <f t="shared" si="305"/>
        <v>0.965846205590542-0.092704098473246i</v>
      </c>
      <c r="AC693" t="str">
        <f t="shared" si="306"/>
        <v>2.47227102606041-2.3988028373845i</v>
      </c>
      <c r="AD693" t="str">
        <f t="shared" si="307"/>
        <v>0.219967053707125+0.17593277173321i</v>
      </c>
      <c r="AE693" t="str">
        <f t="shared" si="308"/>
        <v>-0.013024290749899-0.0120419169813333i</v>
      </c>
      <c r="AF693" t="str">
        <f t="shared" si="309"/>
        <v>-11.8272705098767-3.79157312127819i</v>
      </c>
      <c r="AG693" t="str">
        <f t="shared" si="310"/>
        <v>1.02256914918607-0.0267613610248345i</v>
      </c>
      <c r="AH693" t="str">
        <f t="shared" si="311"/>
        <v>0.101013772094433+0.190215817194424i</v>
      </c>
      <c r="AI693">
        <f t="shared" si="312"/>
        <v>-13.33614581261368</v>
      </c>
      <c r="AJ693">
        <f t="shared" si="313"/>
        <v>62.029542598673864</v>
      </c>
      <c r="AK693"/>
      <c r="AL693"/>
      <c r="AM693"/>
      <c r="AN693"/>
    </row>
    <row r="694" spans="1:40" x14ac:dyDescent="0.25">
      <c r="A694"/>
      <c r="B694">
        <f t="shared" si="314"/>
        <v>56000</v>
      </c>
      <c r="C694" s="237" t="str">
        <f t="shared" si="282"/>
        <v>-0.0000243706183785718+0.0437325317938839i</v>
      </c>
      <c r="D694" s="208" t="str">
        <f t="shared" si="283"/>
        <v>-5.95719279841353+0.33528274375311i</v>
      </c>
      <c r="E694" t="str">
        <f t="shared" si="284"/>
        <v>2870</v>
      </c>
      <c r="F694" t="str">
        <f t="shared" si="285"/>
        <v>0.777000777000777</v>
      </c>
      <c r="G694" t="str">
        <f t="shared" si="280"/>
        <v>0.777000777000777</v>
      </c>
      <c r="H694" t="str">
        <f t="shared" si="286"/>
        <v>5.87725200768084+4.12574953903876i</v>
      </c>
      <c r="I694" t="str">
        <f t="shared" si="287"/>
        <v>219.911485751285i</v>
      </c>
      <c r="J694" t="str">
        <f t="shared" si="281"/>
        <v>-64.4615329348413+48.1095959148372i</v>
      </c>
      <c r="K694" t="str">
        <f t="shared" si="288"/>
        <v>1.63526167874666-2.19106963085305i</v>
      </c>
      <c r="L694" t="str">
        <f t="shared" si="289"/>
        <v>0.107272404993886-0.123736544219156i</v>
      </c>
      <c r="M694" t="str">
        <f t="shared" si="290"/>
        <v>1.74253408374055-2.31480617507221i</v>
      </c>
      <c r="N694" t="str">
        <f t="shared" si="291"/>
        <v>-0.573762221005068i</v>
      </c>
      <c r="O694" t="str">
        <f t="shared" si="292"/>
        <v>0.839864806667532-0.542795639740509i</v>
      </c>
      <c r="P694" t="str">
        <f t="shared" si="293"/>
        <v>0.160135193332468+0.542795639740509i</v>
      </c>
      <c r="Q694" t="str">
        <f t="shared" si="294"/>
        <v>-0.160135193332468+0.030966581264559i</v>
      </c>
      <c r="R694" t="str">
        <f t="shared" si="295"/>
        <v>-0.332106057670139-3.45383058810511i</v>
      </c>
      <c r="S694" t="str">
        <f t="shared" si="296"/>
        <v>0.05928966116539i</v>
      </c>
      <c r="T694" t="str">
        <f t="shared" si="297"/>
        <v>0.204776445291412-0.019690455630236i</v>
      </c>
      <c r="U694" t="str">
        <f t="shared" si="298"/>
        <v>0.0000333333333333334-0.00201564011007973i</v>
      </c>
      <c r="V694" t="str">
        <f t="shared" si="299"/>
        <v>6.66666666666667E-06-0.0201564011007973i</v>
      </c>
      <c r="W694" t="str">
        <f t="shared" si="300"/>
        <v>0.0000276032340269309-0.00183243987571291i</v>
      </c>
      <c r="X694" t="str">
        <f t="shared" si="301"/>
        <v>0.0000834252732975868-0.00182905055058246i</v>
      </c>
      <c r="Y694" t="str">
        <f t="shared" si="302"/>
        <v>0.009+0.351858377202057i</v>
      </c>
      <c r="Z694" t="str">
        <f t="shared" si="303"/>
        <v>-0.0625886818283119-0.00448426110157218i</v>
      </c>
      <c r="AA694" t="str">
        <f t="shared" si="304"/>
        <v>0.889057114256008-34.2597702622768i</v>
      </c>
      <c r="AB694" t="str">
        <f t="shared" si="305"/>
        <v>0.965814283775316-0.0928687050635289i</v>
      </c>
      <c r="AC694" t="str">
        <f t="shared" si="306"/>
        <v>2.46799125608994-2.39749975194209i</v>
      </c>
      <c r="AD694" t="str">
        <f t="shared" si="307"/>
        <v>0.22014334053421+0.176226272352357i</v>
      </c>
      <c r="AE694" t="str">
        <f t="shared" si="308"/>
        <v>-0.0129882368791327-0.0120169503087788i</v>
      </c>
      <c r="AF694" t="str">
        <f t="shared" si="309"/>
        <v>-11.8344448060944-3.79046679528565i</v>
      </c>
      <c r="AG694" t="str">
        <f t="shared" si="310"/>
        <v>1.02256415362106-0.0267350938821531i</v>
      </c>
      <c r="AH694" t="str">
        <f t="shared" si="311"/>
        <v>0.100808235339564+0.189856580376786i</v>
      </c>
      <c r="AI694">
        <f t="shared" si="312"/>
        <v>-13.35284506823413</v>
      </c>
      <c r="AJ694">
        <f t="shared" si="313"/>
        <v>62.033018303264342</v>
      </c>
      <c r="AK694"/>
      <c r="AL694"/>
      <c r="AM694"/>
      <c r="AN694"/>
    </row>
    <row r="695" spans="1:40" x14ac:dyDescent="0.25">
      <c r="A695"/>
      <c r="B695">
        <f t="shared" si="314"/>
        <v>56100</v>
      </c>
      <c r="C695" s="237" t="str">
        <f t="shared" si="282"/>
        <v>-0.0000242838130660929+0.0436545772400432i</v>
      </c>
      <c r="D695" s="208" t="str">
        <f t="shared" si="283"/>
        <v>-5.95719213290613+0.334685092173665i</v>
      </c>
      <c r="E695" t="str">
        <f t="shared" si="284"/>
        <v>2870</v>
      </c>
      <c r="F695" t="str">
        <f t="shared" si="285"/>
        <v>0.777000777000777</v>
      </c>
      <c r="G695" t="str">
        <f t="shared" si="280"/>
        <v>0.777000777000777</v>
      </c>
      <c r="H695" t="str">
        <f t="shared" si="286"/>
        <v>5.88440823753921+4.12403474109443i</v>
      </c>
      <c r="I695" t="str">
        <f t="shared" si="287"/>
        <v>220.304184832984i</v>
      </c>
      <c r="J695" t="str">
        <f t="shared" si="281"/>
        <v>-64.6955328660274+48.1955059075423i</v>
      </c>
      <c r="K695" t="str">
        <f t="shared" si="288"/>
        <v>1.63140006336916-2.18991987800301i</v>
      </c>
      <c r="L695" t="str">
        <f t="shared" si="289"/>
        <v>0.107053930814792-0.123705046787913i</v>
      </c>
      <c r="M695" t="str">
        <f t="shared" si="290"/>
        <v>1.73845399418395-2.31362492479092i</v>
      </c>
      <c r="N695" t="str">
        <f t="shared" si="291"/>
        <v>-0.57478679639972i</v>
      </c>
      <c r="O695" t="str">
        <f t="shared" si="292"/>
        <v>0.839308230882039-0.543655859504579i</v>
      </c>
      <c r="P695" t="str">
        <f t="shared" si="293"/>
        <v>0.160691769117961+0.543655859504579i</v>
      </c>
      <c r="Q695" t="str">
        <f t="shared" si="294"/>
        <v>-0.160691769117961+0.031130936895141i</v>
      </c>
      <c r="R695" t="str">
        <f t="shared" si="295"/>
        <v>-0.332101641764355-3.44755987066419i</v>
      </c>
      <c r="S695" t="str">
        <f t="shared" si="296"/>
        <v>0.059395535560328i</v>
      </c>
      <c r="T695" t="str">
        <f t="shared" si="297"/>
        <v>0.204769664894395-0.0197253548730581i</v>
      </c>
      <c r="U695" t="str">
        <f t="shared" si="298"/>
        <v>0.0000333333333333333-0.00201204716870704i</v>
      </c>
      <c r="V695" t="str">
        <f t="shared" si="299"/>
        <v>6.66666666666667E-06-0.0201204716870704i</v>
      </c>
      <c r="W695" t="str">
        <f t="shared" si="300"/>
        <v>0.0000276032337704235-0.00182917363640157i</v>
      </c>
      <c r="X695" t="str">
        <f t="shared" si="301"/>
        <v>0.0000832265892704756-0.00182579640693525i</v>
      </c>
      <c r="Y695" t="str">
        <f t="shared" si="302"/>
        <v>0.009+0.352486695732775i</v>
      </c>
      <c r="Z695" t="str">
        <f t="shared" si="303"/>
        <v>-0.0623651322552835-0.00446355924427109i</v>
      </c>
      <c r="AA695" t="str">
        <f t="shared" si="304"/>
        <v>0.885840245209995-34.1981490818791i</v>
      </c>
      <c r="AB695" t="str">
        <f t="shared" si="305"/>
        <v>0.965782304490396-0.0930333049869359i</v>
      </c>
      <c r="AC695" t="str">
        <f t="shared" si="306"/>
        <v>2.46372393150006-2.39619213223767i</v>
      </c>
      <c r="AD695" t="str">
        <f t="shared" si="307"/>
        <v>0.220319915213861+0.176519591689398i</v>
      </c>
      <c r="AE695" t="str">
        <f t="shared" si="308"/>
        <v>-0.0129523749955051-0.0119920786756078i</v>
      </c>
      <c r="AF695" t="str">
        <f t="shared" si="309"/>
        <v>-11.8416003704453-3.78934964892077i</v>
      </c>
      <c r="AG695" t="str">
        <f t="shared" si="310"/>
        <v>1.02255915784787-0.0267089578350508i</v>
      </c>
      <c r="AH695" t="str">
        <f t="shared" si="311"/>
        <v>0.100603822441719+0.189498575895463i</v>
      </c>
      <c r="AI695">
        <f t="shared" si="312"/>
        <v>-13.369511058254899</v>
      </c>
      <c r="AJ695">
        <f t="shared" si="313"/>
        <v>62.036396640142577</v>
      </c>
      <c r="AK695"/>
      <c r="AL695"/>
      <c r="AM695"/>
      <c r="AN695"/>
    </row>
    <row r="696" spans="1:40" x14ac:dyDescent="0.25">
      <c r="A696"/>
      <c r="B696">
        <f t="shared" si="314"/>
        <v>56200</v>
      </c>
      <c r="C696" s="237" t="str">
        <f t="shared" si="282"/>
        <v>-0.0000241974707146008+0.0435769001042863i</v>
      </c>
      <c r="D696" s="208" t="str">
        <f t="shared" si="283"/>
        <v>-5.95719147094811+0.334089567466195i</v>
      </c>
      <c r="E696" t="str">
        <f t="shared" si="284"/>
        <v>2870</v>
      </c>
      <c r="F696" t="str">
        <f t="shared" si="285"/>
        <v>0.777000777000777</v>
      </c>
      <c r="G696" t="str">
        <f t="shared" si="280"/>
        <v>0.777000777000777</v>
      </c>
      <c r="H696" t="str">
        <f t="shared" si="286"/>
        <v>5.89154577120927+4.12231133828825i</v>
      </c>
      <c r="I696" t="str">
        <f t="shared" si="287"/>
        <v>220.696883914683i</v>
      </c>
      <c r="J696" t="str">
        <f t="shared" si="281"/>
        <v>-64.9299502814796+48.2814159002474i</v>
      </c>
      <c r="K696" t="str">
        <f t="shared" si="288"/>
        <v>1.62754979588186-2.18876611956817i</v>
      </c>
      <c r="L696" t="str">
        <f t="shared" si="289"/>
        <v>0.106835957319481-0.123673228928092i</v>
      </c>
      <c r="M696" t="str">
        <f t="shared" si="290"/>
        <v>1.73438575320134-2.31243934849626i</v>
      </c>
      <c r="N696" t="str">
        <f t="shared" si="291"/>
        <v>-0.575811371794372i</v>
      </c>
      <c r="O696" t="str">
        <f t="shared" si="292"/>
        <v>0.838750774028829-0.544515508563383i</v>
      </c>
      <c r="P696" t="str">
        <f t="shared" si="293"/>
        <v>0.161249225971171+0.544515508563383i</v>
      </c>
      <c r="Q696" t="str">
        <f t="shared" si="294"/>
        <v>-0.161249225971171+0.031295863230989i</v>
      </c>
      <c r="R696" t="str">
        <f t="shared" si="295"/>
        <v>-0.332097217772809-3.44131126415083i</v>
      </c>
      <c r="S696" t="str">
        <f t="shared" si="296"/>
        <v>0.0595014099552663i</v>
      </c>
      <c r="T696" t="str">
        <f t="shared" si="297"/>
        <v>0.204762872311914-0.0197602526997033i</v>
      </c>
      <c r="U696" t="str">
        <f t="shared" si="298"/>
        <v>0.0000333333333333334-0.00200846701360258i</v>
      </c>
      <c r="V696" t="str">
        <f t="shared" si="299"/>
        <v>6.66666666666667E-06-0.0200846701360258i</v>
      </c>
      <c r="W696" t="str">
        <f t="shared" si="300"/>
        <v>0.0000276032335134587-0.00182591902097043i</v>
      </c>
      <c r="X696" t="str">
        <f t="shared" si="301"/>
        <v>0.0000830289635814111-0.00182255381193116i</v>
      </c>
      <c r="Y696" t="str">
        <f t="shared" si="302"/>
        <v>0.009+0.353115014263493i</v>
      </c>
      <c r="Z696" t="str">
        <f t="shared" si="303"/>
        <v>-0.0621427793296037-0.00444299950388597i</v>
      </c>
      <c r="AA696" t="str">
        <f t="shared" si="304"/>
        <v>0.882640890762647-34.1367501363676i</v>
      </c>
      <c r="AB696" t="str">
        <f t="shared" si="305"/>
        <v>0.965750267733559-0.0931978982310402i</v>
      </c>
      <c r="AC696" t="str">
        <f t="shared" si="306"/>
        <v>2.45946901844086-2.3948800268481i</v>
      </c>
      <c r="AD696" t="str">
        <f t="shared" si="307"/>
        <v>0.220496777607518+0.176812729570892i</v>
      </c>
      <c r="AE696" t="str">
        <f t="shared" si="308"/>
        <v>-0.0129167037239885-0.0119673015099075i</v>
      </c>
      <c r="AF696" t="str">
        <f t="shared" si="309"/>
        <v>-11.8487372421574-3.78822177082205i</v>
      </c>
      <c r="AG696" t="str">
        <f t="shared" si="310"/>
        <v>1.02255416182181-0.0266829521537263i</v>
      </c>
      <c r="AH696" t="str">
        <f t="shared" si="311"/>
        <v>0.100400525130678+0.189141797053302i</v>
      </c>
      <c r="AI696">
        <f t="shared" si="312"/>
        <v>-13.386143929132452</v>
      </c>
      <c r="AJ696">
        <f t="shared" si="313"/>
        <v>62.039678085106367</v>
      </c>
      <c r="AK696"/>
      <c r="AL696"/>
      <c r="AM696"/>
      <c r="AN696"/>
    </row>
    <row r="697" spans="1:40" x14ac:dyDescent="0.25">
      <c r="A697"/>
      <c r="B697">
        <f t="shared" si="314"/>
        <v>56300</v>
      </c>
      <c r="C697" s="237" t="str">
        <f t="shared" si="282"/>
        <v>-0.0000241115880377773+0.0434994989083663i</v>
      </c>
      <c r="D697" s="208" t="str">
        <f t="shared" si="283"/>
        <v>-5.95719081251425+0.333496158297475i</v>
      </c>
      <c r="E697" t="str">
        <f t="shared" si="284"/>
        <v>2870</v>
      </c>
      <c r="F697" t="str">
        <f t="shared" si="285"/>
        <v>0.777000777000777</v>
      </c>
      <c r="G697" t="str">
        <f t="shared" si="280"/>
        <v>0.777000777000777</v>
      </c>
      <c r="H697" t="str">
        <f t="shared" si="286"/>
        <v>5.89866464803827+4.1205794073695i</v>
      </c>
      <c r="I697" t="str">
        <f t="shared" si="287"/>
        <v>221.089582996382i</v>
      </c>
      <c r="J697" t="str">
        <f t="shared" si="281"/>
        <v>-65.1647851811981+48.3673258929524i</v>
      </c>
      <c r="K697" t="str">
        <f t="shared" si="288"/>
        <v>1.62371084464215-2.18760839955605i</v>
      </c>
      <c r="L697" t="str">
        <f t="shared" si="289"/>
        <v>0.106618483822254-0.123641092938421i</v>
      </c>
      <c r="M697" t="str">
        <f t="shared" si="290"/>
        <v>1.7303293284644-2.31124949249447i</v>
      </c>
      <c r="N697" t="str">
        <f t="shared" si="291"/>
        <v>-0.576835947189024i</v>
      </c>
      <c r="O697" t="str">
        <f t="shared" si="292"/>
        <v>0.838192436693096-0.545374586014502i</v>
      </c>
      <c r="P697" t="str">
        <f t="shared" si="293"/>
        <v>0.161807563306904+0.545374586014502i</v>
      </c>
      <c r="Q697" t="str">
        <f t="shared" si="294"/>
        <v>-0.161807563306904+0.031461361174522i</v>
      </c>
      <c r="R697" t="str">
        <f t="shared" si="295"/>
        <v>-0.332092785694404-3.43508465073691i</v>
      </c>
      <c r="S697" t="str">
        <f t="shared" si="296"/>
        <v>0.0596072843502044i</v>
      </c>
      <c r="T697" t="str">
        <f t="shared" si="297"/>
        <v>0.204756067543498-0.0197951491075378i</v>
      </c>
      <c r="U697" t="str">
        <f t="shared" si="298"/>
        <v>0.0000333333333333333-0.00200489957663348i</v>
      </c>
      <c r="V697" t="str">
        <f t="shared" si="299"/>
        <v>6.66666666666667E-06-0.0200489957663348i</v>
      </c>
      <c r="W697" t="str">
        <f t="shared" si="300"/>
        <v>0.0000276032332560361-0.00182267596748053i</v>
      </c>
      <c r="X697" t="str">
        <f t="shared" si="301"/>
        <v>0.0000828323887293514-0.00181932270425987i</v>
      </c>
      <c r="Y697" t="str">
        <f t="shared" si="302"/>
        <v>0.009+0.353743332794211i</v>
      </c>
      <c r="Z697" t="str">
        <f t="shared" si="303"/>
        <v>-0.061921614518288-0.0044225806311525i</v>
      </c>
      <c r="AA697" t="str">
        <f t="shared" si="304"/>
        <v>0.879458923394373-34.0755722206646i</v>
      </c>
      <c r="AB697" t="str">
        <f t="shared" si="305"/>
        <v>0.965718173502581-0.0933624847834195i</v>
      </c>
      <c r="AC697" t="str">
        <f t="shared" si="306"/>
        <v>2.45522648306889-2.39356348399959i</v>
      </c>
      <c r="AD697" t="str">
        <f t="shared" si="307"/>
        <v>0.220673927576403+0.177105685822805i</v>
      </c>
      <c r="AE697" t="str">
        <f t="shared" si="308"/>
        <v>-0.0128812217018357-0.0119426182444165i</v>
      </c>
      <c r="AF697" t="str">
        <f t="shared" si="309"/>
        <v>-11.8558554605525-3.78708324907203i</v>
      </c>
      <c r="AG697" t="str">
        <f t="shared" si="310"/>
        <v>1.02254916549862-0.0266570761136514i</v>
      </c>
      <c r="AH697" t="str">
        <f t="shared" si="311"/>
        <v>0.100198335211122+0.188786237202605i</v>
      </c>
      <c r="AI697">
        <f t="shared" si="312"/>
        <v>-13.402743826366301</v>
      </c>
      <c r="AJ697">
        <f t="shared" si="313"/>
        <v>62.042863111076947</v>
      </c>
      <c r="AK697"/>
      <c r="AL697"/>
      <c r="AM697"/>
      <c r="AN697"/>
    </row>
    <row r="698" spans="1:40" x14ac:dyDescent="0.25">
      <c r="A698"/>
      <c r="B698">
        <f t="shared" si="314"/>
        <v>56400</v>
      </c>
      <c r="C698" s="237" t="str">
        <f t="shared" si="282"/>
        <v>-0.0000240261617784117+0.0434223721845197i</v>
      </c>
      <c r="D698" s="208" t="str">
        <f t="shared" si="283"/>
        <v>-5.95719015757959+0.332904853414651i</v>
      </c>
      <c r="E698" t="str">
        <f t="shared" si="284"/>
        <v>2870</v>
      </c>
      <c r="F698" t="str">
        <f t="shared" si="285"/>
        <v>0.777000777000777</v>
      </c>
      <c r="G698" t="str">
        <f t="shared" si="280"/>
        <v>0.777000777000777</v>
      </c>
      <c r="H698" t="str">
        <f t="shared" si="286"/>
        <v>5.90576490746488+4.11883902461491i</v>
      </c>
      <c r="I698" t="str">
        <f t="shared" si="287"/>
        <v>221.48228207808i</v>
      </c>
      <c r="J698" t="str">
        <f t="shared" si="281"/>
        <v>-65.4000375651827+48.4532358856575i</v>
      </c>
      <c r="K698" t="str">
        <f t="shared" si="288"/>
        <v>1.61988317802008-2.18644676165126i</v>
      </c>
      <c r="L698" t="str">
        <f t="shared" si="289"/>
        <v>0.106401509632146-0.123608641105858i</v>
      </c>
      <c r="M698" t="str">
        <f t="shared" si="290"/>
        <v>1.72628468765223-2.31005540275712i</v>
      </c>
      <c r="N698" t="str">
        <f t="shared" si="291"/>
        <v>-0.577860522583676i</v>
      </c>
      <c r="O698" t="str">
        <f t="shared" si="292"/>
        <v>0.837633219460957-0.546233090956115i</v>
      </c>
      <c r="P698" t="str">
        <f t="shared" si="293"/>
        <v>0.162366780539043+0.546233090956115i</v>
      </c>
      <c r="Q698" t="str">
        <f t="shared" si="294"/>
        <v>-0.162366780539043+0.031627431627561i</v>
      </c>
      <c r="R698" t="str">
        <f t="shared" si="295"/>
        <v>-0.33208834552801-3.42887991342994i</v>
      </c>
      <c r="S698" t="str">
        <f t="shared" si="296"/>
        <v>0.0597131587451427i</v>
      </c>
      <c r="T698" t="str">
        <f t="shared" si="297"/>
        <v>0.204749250588673-0.0198300440939259i</v>
      </c>
      <c r="U698" t="str">
        <f t="shared" si="298"/>
        <v>0.0000333333333333333-0.00200134479015009i</v>
      </c>
      <c r="V698" t="str">
        <f t="shared" si="299"/>
        <v>6.66666666666667E-06-0.0200134479015009i</v>
      </c>
      <c r="W698" t="str">
        <f t="shared" si="300"/>
        <v>0.0000276032329981559-0.00181944441443218i</v>
      </c>
      <c r="X698" t="str">
        <f t="shared" si="301"/>
        <v>0.0000826368572795705-0.00181610302304389i</v>
      </c>
      <c r="Y698" t="str">
        <f t="shared" si="302"/>
        <v>0.009+0.354371651324929i</v>
      </c>
      <c r="Z698" t="str">
        <f t="shared" si="303"/>
        <v>-0.0617016293643389-0.00440230139009075i</v>
      </c>
      <c r="AA698" t="str">
        <f t="shared" si="304"/>
        <v>0.876294216749222-34.014614138424i</v>
      </c>
      <c r="AB698" t="str">
        <f t="shared" si="305"/>
        <v>0.965686021795228-0.0935270646316429i</v>
      </c>
      <c r="AC698" t="str">
        <f t="shared" si="306"/>
        <v>2.45099629154856-2.39224255156976i</v>
      </c>
      <c r="AD698" t="str">
        <f t="shared" si="307"/>
        <v>0.220851364981529+0.177398460270506i</v>
      </c>
      <c r="AE698" t="str">
        <f t="shared" si="308"/>
        <v>-0.0128459275784498-0.0119180283164768i</v>
      </c>
      <c r="AF698" t="str">
        <f t="shared" si="309"/>
        <v>-11.8629550650445-3.78593417120026i</v>
      </c>
      <c r="AG698" t="str">
        <f t="shared" si="310"/>
        <v>1.02254416883446-0.0266313289955244i</v>
      </c>
      <c r="AH698" t="str">
        <f t="shared" si="311"/>
        <v>0.0999972445618616+0.188431889744681i</v>
      </c>
      <c r="AI698">
        <f t="shared" si="312"/>
        <v>-13.419310894505934</v>
      </c>
      <c r="AJ698">
        <f t="shared" si="313"/>
        <v>62.045952188111983</v>
      </c>
      <c r="AK698"/>
      <c r="AL698"/>
      <c r="AM698"/>
      <c r="AN698"/>
    </row>
    <row r="699" spans="1:40" x14ac:dyDescent="0.25">
      <c r="A699"/>
      <c r="B699">
        <f t="shared" si="314"/>
        <v>56500</v>
      </c>
      <c r="C699" s="237" t="str">
        <f t="shared" si="282"/>
        <v>-0.0000239411887080926+0.0433455184753743i</v>
      </c>
      <c r="D699" s="208" t="str">
        <f t="shared" si="283"/>
        <v>-5.95718950611939+0.332315641644536i</v>
      </c>
      <c r="E699" t="str">
        <f t="shared" si="284"/>
        <v>2870</v>
      </c>
      <c r="F699" t="str">
        <f t="shared" si="285"/>
        <v>0.777000777000777</v>
      </c>
      <c r="G699" t="str">
        <f t="shared" si="280"/>
        <v>0.777000777000777</v>
      </c>
      <c r="H699" t="str">
        <f t="shared" si="286"/>
        <v>5.91284658901681+4.11709026583078i</v>
      </c>
      <c r="I699" t="str">
        <f t="shared" si="287"/>
        <v>221.874981159779i</v>
      </c>
      <c r="J699" t="str">
        <f t="shared" si="281"/>
        <v>-65.6357074334334+48.5391458783625i</v>
      </c>
      <c r="K699" t="str">
        <f t="shared" si="288"/>
        <v>1.61606676439955-2.18528124921762i</v>
      </c>
      <c r="L699" t="str">
        <f t="shared" si="289"/>
        <v>0.106185034053004-0.12357587570563i</v>
      </c>
      <c r="M699" t="str">
        <f t="shared" si="290"/>
        <v>1.72225179845255-2.30885712492325i</v>
      </c>
      <c r="N699" t="str">
        <f t="shared" si="291"/>
        <v>-0.578885097978328i</v>
      </c>
      <c r="O699" t="str">
        <f t="shared" si="292"/>
        <v>0.837073122919454-0.547091022487002i</v>
      </c>
      <c r="P699" t="str">
        <f t="shared" si="293"/>
        <v>0.162926877080546+0.547091022487002i</v>
      </c>
      <c r="Q699" t="str">
        <f t="shared" si="294"/>
        <v>-0.162926877080546+0.031794075491326i</v>
      </c>
      <c r="R699" t="str">
        <f t="shared" si="295"/>
        <v>-0.332083897272486-3.4226969360657i</v>
      </c>
      <c r="S699" t="str">
        <f t="shared" si="296"/>
        <v>0.0598190331400808i</v>
      </c>
      <c r="T699" t="str">
        <f t="shared" si="297"/>
        <v>0.204742421446967-0.01986493765623i</v>
      </c>
      <c r="U699" t="str">
        <f t="shared" si="298"/>
        <v>0.0000333333333333333-0.00199780258698168i</v>
      </c>
      <c r="V699" t="str">
        <f t="shared" si="299"/>
        <v>6.66666666666667E-06-0.0199780258698168i</v>
      </c>
      <c r="W699" t="str">
        <f t="shared" si="300"/>
        <v>0.0000276032327398181-0.00181622430076108i</v>
      </c>
      <c r="X699" t="str">
        <f t="shared" si="301"/>
        <v>0.0000824423618629596-0.00181289470783474i</v>
      </c>
      <c r="Y699" t="str">
        <f t="shared" si="302"/>
        <v>0.009+0.354999969855647i</v>
      </c>
      <c r="Z699" t="str">
        <f t="shared" si="303"/>
        <v>-0.0614828154859346-0.00438216055783988i</v>
      </c>
      <c r="AA699" t="str">
        <f t="shared" si="304"/>
        <v>0.873146645622107-33.9538747019519i</v>
      </c>
      <c r="AB699" t="str">
        <f t="shared" si="305"/>
        <v>0.965653812609273-0.0936916377632701i</v>
      </c>
      <c r="AC699" t="str">
        <f t="shared" si="306"/>
        <v>2.44677841005343-2.39091727708998i</v>
      </c>
      <c r="AD699" t="str">
        <f t="shared" si="307"/>
        <v>0.221029089683686+0.177691052738785i</v>
      </c>
      <c r="AE699" t="str">
        <f t="shared" si="308"/>
        <v>-0.0128108200152532-0.0118935311679873i</v>
      </c>
      <c r="AF699" t="str">
        <f t="shared" si="309"/>
        <v>-11.8700360951362-3.78477462418624i</v>
      </c>
      <c r="AG699" t="str">
        <f t="shared" si="310"/>
        <v>1.02253917178591-0.0266057100852206i</v>
      </c>
      <c r="AH699" t="str">
        <f t="shared" si="311"/>
        <v>0.099797245135002+0.188078748129382i</v>
      </c>
      <c r="AI699">
        <f t="shared" si="312"/>
        <v>-13.43584527715983</v>
      </c>
      <c r="AJ699">
        <f t="shared" si="313"/>
        <v>62.048945783433233</v>
      </c>
      <c r="AK699"/>
      <c r="AL699"/>
      <c r="AM699"/>
      <c r="AN699"/>
    </row>
    <row r="700" spans="1:40" x14ac:dyDescent="0.25">
      <c r="A700"/>
      <c r="B700">
        <f t="shared" si="314"/>
        <v>56600</v>
      </c>
      <c r="C700" s="237" t="str">
        <f t="shared" si="282"/>
        <v>-0.0000238566656269035+0.0432689363338577i</v>
      </c>
      <c r="D700" s="208" t="str">
        <f t="shared" si="283"/>
        <v>-5.9571888581091+0.331728511892909i</v>
      </c>
      <c r="E700" t="str">
        <f t="shared" si="284"/>
        <v>2870</v>
      </c>
      <c r="F700" t="str">
        <f t="shared" si="285"/>
        <v>0.777000777000777</v>
      </c>
      <c r="G700" t="str">
        <f t="shared" si="280"/>
        <v>0.777000777000777</v>
      </c>
      <c r="H700" t="str">
        <f t="shared" si="286"/>
        <v>5.91990973230808+4.11533320635515i</v>
      </c>
      <c r="I700" t="str">
        <f t="shared" si="287"/>
        <v>222.267680241478i</v>
      </c>
      <c r="J700" t="str">
        <f t="shared" si="281"/>
        <v>-65.8717947859503+48.6250558710677i</v>
      </c>
      <c r="K700" t="str">
        <f t="shared" si="288"/>
        <v>1.61226157217946-2.18411190530005i</v>
      </c>
      <c r="L700" t="str">
        <f t="shared" si="289"/>
        <v>0.10596905638356-0.123542799001269i</v>
      </c>
      <c r="M700" t="str">
        <f t="shared" si="290"/>
        <v>1.71823062856302-2.30765470430132i</v>
      </c>
      <c r="N700" t="str">
        <f t="shared" si="291"/>
        <v>-0.57990967337298i</v>
      </c>
      <c r="O700" t="str">
        <f t="shared" si="292"/>
        <v>0.836512147656549-0.547948379706545i</v>
      </c>
      <c r="P700" t="str">
        <f t="shared" si="293"/>
        <v>0.163487852343451+0.547948379706545i</v>
      </c>
      <c r="Q700" t="str">
        <f t="shared" si="294"/>
        <v>-0.163487852343451+0.0319612936664351i</v>
      </c>
      <c r="R700" t="str">
        <f t="shared" si="295"/>
        <v>-0.332079440926713-3.41653560330083i</v>
      </c>
      <c r="S700" t="str">
        <f t="shared" si="296"/>
        <v>0.0599249075350191i</v>
      </c>
      <c r="T700" t="str">
        <f t="shared" si="297"/>
        <v>0.204735580117903-0.0198998297918141i</v>
      </c>
      <c r="U700" t="str">
        <f t="shared" si="298"/>
        <v>0.0000333333333333333-0.00199427290043224i</v>
      </c>
      <c r="V700" t="str">
        <f t="shared" si="299"/>
        <v>6.66666666666667E-06-0.0199427290043224i</v>
      </c>
      <c r="W700" t="str">
        <f t="shared" si="300"/>
        <v>0.0000276032324810228-0.0018130155658345i</v>
      </c>
      <c r="X700" t="str">
        <f t="shared" si="301"/>
        <v>0.0000822488951753302-0.00180969769860916i</v>
      </c>
      <c r="Y700" t="str">
        <f t="shared" si="302"/>
        <v>0.009+0.355628288386365i</v>
      </c>
      <c r="Z700" t="str">
        <f t="shared" si="303"/>
        <v>-0.0612651645756272-0.00436215692449508i</v>
      </c>
      <c r="AA700" t="str">
        <f t="shared" si="304"/>
        <v>0.870016085946194-33.8933527321283i</v>
      </c>
      <c r="AB700" t="str">
        <f t="shared" si="305"/>
        <v>0.965621545942467-0.0938562041658688i</v>
      </c>
      <c r="AC700" t="str">
        <f t="shared" si="306"/>
        <v>2.44257280476749-2.38958770774731i</v>
      </c>
      <c r="AD700" t="str">
        <f t="shared" si="307"/>
        <v>0.221207101543453+0.177983463051846i</v>
      </c>
      <c r="AE700" t="str">
        <f t="shared" si="308"/>
        <v>-0.0127758976855599-0.0118691262453567i</v>
      </c>
      <c r="AF700" t="str">
        <f t="shared" si="309"/>
        <v>-11.8770985904172-3.78360469446224i</v>
      </c>
      <c r="AG700" t="str">
        <f t="shared" si="310"/>
        <v>1.02253417430994-0.0265802186737468i</v>
      </c>
      <c r="AH700" t="str">
        <f t="shared" si="311"/>
        <v>0.0995983289551853+0.187726805854656i</v>
      </c>
      <c r="AI700">
        <f t="shared" si="312"/>
        <v>-13.4523471170027</v>
      </c>
      <c r="AJ700">
        <f t="shared" si="313"/>
        <v>62.051844361439585</v>
      </c>
      <c r="AK700"/>
      <c r="AL700"/>
      <c r="AM700"/>
      <c r="AN700"/>
    </row>
    <row r="701" spans="1:40" x14ac:dyDescent="0.25">
      <c r="A701"/>
      <c r="B701">
        <f t="shared" si="314"/>
        <v>56700</v>
      </c>
      <c r="C701" s="237" t="str">
        <f t="shared" si="282"/>
        <v>-0.0000237725893631204+0.0431926243231059i</v>
      </c>
      <c r="D701" s="208" t="str">
        <f t="shared" si="283"/>
        <v>-5.95718821352441+0.331143453143812i</v>
      </c>
      <c r="E701" t="str">
        <f t="shared" si="284"/>
        <v>2870</v>
      </c>
      <c r="F701" t="str">
        <f t="shared" si="285"/>
        <v>0.777000777000777</v>
      </c>
      <c r="G701" t="str">
        <f t="shared" si="280"/>
        <v>0.777000777000777</v>
      </c>
      <c r="H701" t="str">
        <f t="shared" si="286"/>
        <v>5.92695437703681+4.11356792106011i</v>
      </c>
      <c r="I701" t="str">
        <f t="shared" si="287"/>
        <v>222.660379323177i</v>
      </c>
      <c r="J701" t="str">
        <f t="shared" si="281"/>
        <v>-66.1082996227334+48.7109658637727i</v>
      </c>
      <c r="K701" t="str">
        <f t="shared" si="288"/>
        <v>1.60846756977485-2.18293877262671i</v>
      </c>
      <c r="L701" t="str">
        <f t="shared" si="289"/>
        <v>0.105753575917514-0.123509413244647i</v>
      </c>
      <c r="M701" t="str">
        <f t="shared" si="290"/>
        <v>1.71422114569236-2.30644818587136i</v>
      </c>
      <c r="N701" t="str">
        <f t="shared" si="291"/>
        <v>-0.580934248767632i</v>
      </c>
      <c r="O701" t="str">
        <f t="shared" si="292"/>
        <v>0.835950294261129-0.54880516171473i</v>
      </c>
      <c r="P701" t="str">
        <f t="shared" si="293"/>
        <v>0.164049705738871+0.54880516171473i</v>
      </c>
      <c r="Q701" t="str">
        <f t="shared" si="294"/>
        <v>-0.164049705738871+0.032129087052902i</v>
      </c>
      <c r="R701" t="str">
        <f t="shared" si="295"/>
        <v>-0.332074976489577-3.41039580060575i</v>
      </c>
      <c r="S701" t="str">
        <f t="shared" si="296"/>
        <v>0.0600307819299572i</v>
      </c>
      <c r="T701" t="str">
        <f t="shared" si="297"/>
        <v>0.204728726601006-0.0199347204980415i</v>
      </c>
      <c r="U701" t="str">
        <f t="shared" si="298"/>
        <v>0.0000333333333333334-0.00199075566427628i</v>
      </c>
      <c r="V701" t="str">
        <f t="shared" si="299"/>
        <v>6.66666666666667E-06-0.0199075566427628i</v>
      </c>
      <c r="W701" t="str">
        <f t="shared" si="300"/>
        <v>0.0000276032322217698-0.00180981814944744i</v>
      </c>
      <c r="X701" t="str">
        <f t="shared" si="301"/>
        <v>0.0000820564499767308-0.00180651193576541i</v>
      </c>
      <c r="Y701" t="str">
        <f t="shared" si="302"/>
        <v>0.009+0.356256606917083i</v>
      </c>
      <c r="Z701" t="str">
        <f t="shared" si="303"/>
        <v>-0.0610486683995521-0.00434228929294697i</v>
      </c>
      <c r="AA701" t="str">
        <f t="shared" si="304"/>
        <v>0.866902414780463-33.8330470583296i</v>
      </c>
      <c r="AB701" t="str">
        <f t="shared" si="305"/>
        <v>0.965589221792568-0.094020763827003i</v>
      </c>
      <c r="AC701" t="str">
        <f t="shared" si="306"/>
        <v>2.43837944188642-2.3882538903868i</v>
      </c>
      <c r="AD701" t="str">
        <f t="shared" si="307"/>
        <v>0.221385400421195+0.178275691033325i</v>
      </c>
      <c r="AE701" t="str">
        <f t="shared" si="308"/>
        <v>-0.0127411592744489-0.0118448129994582i</v>
      </c>
      <c r="AF701" t="str">
        <f t="shared" si="309"/>
        <v>-11.8841425905612-3.7824244679163i</v>
      </c>
      <c r="AG701" t="str">
        <f t="shared" si="310"/>
        <v>1.02252917636396-0.0265548540571948i</v>
      </c>
      <c r="AH701" t="str">
        <f t="shared" si="311"/>
        <v>0.0994004881187963+0.187376056466089i</v>
      </c>
      <c r="AI701">
        <f t="shared" si="312"/>
        <v>-13.468816555784084</v>
      </c>
      <c r="AJ701">
        <f t="shared" si="313"/>
        <v>62.05464838372891</v>
      </c>
      <c r="AK701"/>
      <c r="AL701"/>
      <c r="AM701"/>
      <c r="AN701"/>
    </row>
    <row r="702" spans="1:40" x14ac:dyDescent="0.25">
      <c r="A702"/>
      <c r="B702">
        <f t="shared" si="314"/>
        <v>56800</v>
      </c>
      <c r="C702" s="237" t="str">
        <f t="shared" si="282"/>
        <v>-0.0000236889567729151+0.0431165810163735i</v>
      </c>
      <c r="D702" s="208" t="str">
        <f t="shared" si="283"/>
        <v>-5.95718757234122+0.330560454458864i</v>
      </c>
      <c r="E702" t="str">
        <f t="shared" si="284"/>
        <v>2870</v>
      </c>
      <c r="F702" t="str">
        <f t="shared" si="285"/>
        <v>0.777000777000777</v>
      </c>
      <c r="G702" t="str">
        <f t="shared" si="280"/>
        <v>0.777000777000777</v>
      </c>
      <c r="H702" t="str">
        <f t="shared" si="286"/>
        <v>5.9339805629825+4.11179448435388i</v>
      </c>
      <c r="I702" t="str">
        <f t="shared" si="287"/>
        <v>223.053078404875i</v>
      </c>
      <c r="J702" t="str">
        <f t="shared" si="281"/>
        <v>-66.3452219437827+48.7968758564778i</v>
      </c>
      <c r="K702" t="str">
        <f t="shared" si="288"/>
        <v>1.60468472561804-2.18176189361094i</v>
      </c>
      <c r="L702" t="str">
        <f t="shared" si="289"/>
        <v>0.105538591943608-0.12347572067602i</v>
      </c>
      <c r="M702" t="str">
        <f t="shared" si="290"/>
        <v>1.71022331756165-2.30523761428696i</v>
      </c>
      <c r="N702" t="str">
        <f t="shared" si="291"/>
        <v>-0.581958824162284i</v>
      </c>
      <c r="O702" t="str">
        <f t="shared" si="292"/>
        <v>0.835387563323003-0.549661367612146i</v>
      </c>
      <c r="P702" t="str">
        <f t="shared" si="293"/>
        <v>0.164612436676997+0.549661367612146i</v>
      </c>
      <c r="Q702" t="str">
        <f t="shared" si="294"/>
        <v>-0.164612436676997+0.0322974565501379i</v>
      </c>
      <c r="R702" t="str">
        <f t="shared" si="295"/>
        <v>-0.332070503959936-3.40427741425738i</v>
      </c>
      <c r="S702" t="str">
        <f t="shared" si="296"/>
        <v>0.0601366563248954i</v>
      </c>
      <c r="T702" t="str">
        <f t="shared" si="297"/>
        <v>0.2047218608958-0.0199696097722735i</v>
      </c>
      <c r="U702" t="str">
        <f t="shared" si="298"/>
        <v>0.0000333333333333333-0.00198725081275466i</v>
      </c>
      <c r="V702" t="str">
        <f t="shared" si="299"/>
        <v>6.66666666666667E-06-0.0198725081275466i</v>
      </c>
      <c r="W702" t="str">
        <f t="shared" si="300"/>
        <v>0.000027603231962059-0.00180663199181887i</v>
      </c>
      <c r="X702" t="str">
        <f t="shared" si="301"/>
        <v>0.0000818650190907701-0.00180333736011957i</v>
      </c>
      <c r="Y702" t="str">
        <f t="shared" si="302"/>
        <v>0.009+0.3568849254478i</v>
      </c>
      <c r="Z702" t="str">
        <f t="shared" si="303"/>
        <v>-0.0608333187966474-0.00432255647872316i</v>
      </c>
      <c r="AA702" t="str">
        <f t="shared" si="304"/>
        <v>0.863805510297424-33.7729565183524i</v>
      </c>
      <c r="AB702" t="str">
        <f t="shared" si="305"/>
        <v>0.965556840157333-0.0941853167342276i</v>
      </c>
      <c r="AC702" t="str">
        <f t="shared" si="306"/>
        <v>2.43419828761895-2.38691587151355i</v>
      </c>
      <c r="AD702" t="str">
        <f t="shared" si="307"/>
        <v>0.221563986177058+0.178567736506289i</v>
      </c>
      <c r="AE702" t="str">
        <f t="shared" si="308"/>
        <v>-0.0127066034786388-0.0118205908855842i</v>
      </c>
      <c r="AF702" t="str">
        <f t="shared" si="309"/>
        <v>-11.8911681353237-3.78123402989502i</v>
      </c>
      <c r="AG702" t="str">
        <f t="shared" si="310"/>
        <v>1.02252417790576-0.0265296155366952i</v>
      </c>
      <c r="AH702" t="str">
        <f t="shared" si="311"/>
        <v>0.0992037147932009+0.187026493556487i</v>
      </c>
      <c r="AI702">
        <f t="shared" si="312"/>
        <v>-13.485253734335172</v>
      </c>
      <c r="AJ702">
        <f t="shared" si="313"/>
        <v>62.057358309118712</v>
      </c>
      <c r="AK702"/>
      <c r="AL702"/>
      <c r="AM702"/>
      <c r="AN702"/>
    </row>
    <row r="703" spans="1:40" x14ac:dyDescent="0.25">
      <c r="A703"/>
      <c r="B703">
        <f t="shared" si="314"/>
        <v>56900</v>
      </c>
      <c r="C703" s="237" t="str">
        <f t="shared" si="282"/>
        <v>-0.0000236057647400605+0.043040804996945i</v>
      </c>
      <c r="D703" s="208" t="str">
        <f t="shared" si="283"/>
        <v>-5.95718693453563+0.329979504976578i</v>
      </c>
      <c r="E703" t="str">
        <f t="shared" si="284"/>
        <v>2870</v>
      </c>
      <c r="F703" t="str">
        <f t="shared" si="285"/>
        <v>0.777000777000777</v>
      </c>
      <c r="G703" t="str">
        <f t="shared" si="280"/>
        <v>0.777000777000777</v>
      </c>
      <c r="H703" t="str">
        <f t="shared" si="286"/>
        <v>5.94098833000387+4.11001297018303i</v>
      </c>
      <c r="I703" t="str">
        <f t="shared" si="287"/>
        <v>223.445777486574i</v>
      </c>
      <c r="J703" t="str">
        <f t="shared" si="281"/>
        <v>-66.5825617490981+48.8827858491828i</v>
      </c>
      <c r="K703" t="str">
        <f t="shared" si="288"/>
        <v>1.60091300815976-2.18058131035332i</v>
      </c>
      <c r="L703" t="str">
        <f t="shared" si="289"/>
        <v>0.1053241037457-0.123441723524058i</v>
      </c>
      <c r="M703" t="str">
        <f t="shared" si="290"/>
        <v>1.70623711190546-2.30402303387738i</v>
      </c>
      <c r="N703" t="str">
        <f t="shared" si="291"/>
        <v>-0.582983399556936i</v>
      </c>
      <c r="O703" t="str">
        <f t="shared" si="292"/>
        <v>0.8348239554329-0.550516996499987i</v>
      </c>
      <c r="P703" t="str">
        <f t="shared" si="293"/>
        <v>0.1651760445671+0.550516996499987i</v>
      </c>
      <c r="Q703" t="str">
        <f t="shared" si="294"/>
        <v>-0.1651760445671+0.032466403056949i</v>
      </c>
      <c r="R703" t="str">
        <f t="shared" si="295"/>
        <v>-0.332066023336659-3.3981803313321i</v>
      </c>
      <c r="S703" t="str">
        <f t="shared" si="296"/>
        <v>0.0602425307198337i</v>
      </c>
      <c r="T703" t="str">
        <f t="shared" si="297"/>
        <v>0.204714983001809-0.0200044976118717i</v>
      </c>
      <c r="U703" t="str">
        <f t="shared" si="298"/>
        <v>0.0000333333333333334-0.00198375828057056i</v>
      </c>
      <c r="V703" t="str">
        <f t="shared" si="299"/>
        <v>6.66666666666667E-06-0.0198375828057056i</v>
      </c>
      <c r="W703" t="str">
        <f t="shared" si="300"/>
        <v>0.0000276032317018907-0.00180345703358804i</v>
      </c>
      <c r="X703" t="str">
        <f t="shared" si="301"/>
        <v>0.0000816745954039496-0.0018001739129019i</v>
      </c>
      <c r="Y703" t="str">
        <f t="shared" si="302"/>
        <v>0.009+0.357513243978518i</v>
      </c>
      <c r="Z703" t="str">
        <f t="shared" si="303"/>
        <v>-0.0606191076778804-0.00430295730983209i</v>
      </c>
      <c r="AA703" t="str">
        <f t="shared" si="304"/>
        <v>0.860725251770948-33.7130799583362i</v>
      </c>
      <c r="AB703" t="str">
        <f t="shared" si="305"/>
        <v>0.965524401034517-0.0943498628750987i</v>
      </c>
      <c r="AC703" t="str">
        <f t="shared" si="306"/>
        <v>2.43002930818798-2.38557369729487i</v>
      </c>
      <c r="AD703" t="str">
        <f t="shared" si="307"/>
        <v>0.221742858670972+0.178859599293246i</v>
      </c>
      <c r="AE703" t="str">
        <f t="shared" si="308"/>
        <v>-0.0126722290063641-0.0117964593634011i</v>
      </c>
      <c r="AF703" t="str">
        <f t="shared" si="309"/>
        <v>-11.8981752645395-3.78003346520645i</v>
      </c>
      <c r="AG703" t="str">
        <f t="shared" si="310"/>
        <v>1.02251917889353-0.0265045024183709i</v>
      </c>
      <c r="AH703" t="str">
        <f t="shared" si="311"/>
        <v>0.0990080012159845+0.186678110765416i</v>
      </c>
      <c r="AI703">
        <f t="shared" si="312"/>
        <v>-13.501658792577448</v>
      </c>
      <c r="AJ703">
        <f t="shared" si="313"/>
        <v>62.059974593663057</v>
      </c>
      <c r="AK703"/>
      <c r="AL703"/>
      <c r="AM703"/>
      <c r="AN703"/>
    </row>
    <row r="704" spans="1:40" x14ac:dyDescent="0.25">
      <c r="A704"/>
      <c r="B704">
        <f t="shared" si="314"/>
        <v>57000</v>
      </c>
      <c r="C704" s="237" t="str">
        <f t="shared" si="282"/>
        <v>-0.0000235230101756415+0.0429652948580471i</v>
      </c>
      <c r="D704" s="208" t="str">
        <f t="shared" si="283"/>
        <v>-5.95718630008398+0.329400593911695i</v>
      </c>
      <c r="E704" t="str">
        <f t="shared" si="284"/>
        <v>2870</v>
      </c>
      <c r="F704" t="str">
        <f t="shared" si="285"/>
        <v>0.777000777000777</v>
      </c>
      <c r="G704" t="str">
        <f t="shared" si="280"/>
        <v>0.777000777000777</v>
      </c>
      <c r="H704" t="str">
        <f t="shared" si="286"/>
        <v>5.94797771803621+4.1082234520348i</v>
      </c>
      <c r="I704" t="str">
        <f t="shared" si="287"/>
        <v>223.838476568273i</v>
      </c>
      <c r="J704" t="str">
        <f t="shared" si="281"/>
        <v>-66.8203190386797+48.9686958418878i</v>
      </c>
      <c r="K704" t="str">
        <f t="shared" si="288"/>
        <v>1.59715238587022-2.17939706464362i</v>
      </c>
      <c r="L704" t="str">
        <f t="shared" si="289"/>
        <v>0.10511011060284-0.123407424005887i</v>
      </c>
      <c r="M704" t="str">
        <f t="shared" si="290"/>
        <v>1.70226249647306-2.30280448864951i</v>
      </c>
      <c r="N704" t="str">
        <f t="shared" si="291"/>
        <v>-0.584007974951587i</v>
      </c>
      <c r="O704" t="str">
        <f t="shared" si="292"/>
        <v>0.834259471182471-0.551372047480052i</v>
      </c>
      <c r="P704" t="str">
        <f t="shared" si="293"/>
        <v>0.165740528817529+0.551372047480052i</v>
      </c>
      <c r="Q704" t="str">
        <f t="shared" si="294"/>
        <v>-0.165740528817529+0.032635927471535i</v>
      </c>
      <c r="R704" t="str">
        <f t="shared" si="295"/>
        <v>-0.332061534618619-3.39210443969871i</v>
      </c>
      <c r="S704" t="str">
        <f t="shared" si="296"/>
        <v>0.0603484051147718i</v>
      </c>
      <c r="T704" t="str">
        <f t="shared" si="297"/>
        <v>0.204708092918554-0.0200393840141972i</v>
      </c>
      <c r="U704" t="str">
        <f t="shared" si="298"/>
        <v>0.0000333333333333333-0.00198027800288535i</v>
      </c>
      <c r="V704" t="str">
        <f t="shared" si="299"/>
        <v>6.66666666666667E-06-0.0198027800288535i</v>
      </c>
      <c r="W704" t="str">
        <f t="shared" si="300"/>
        <v>0.0000276032314412648-0.00180029321581076i</v>
      </c>
      <c r="X704" t="str">
        <f t="shared" si="301"/>
        <v>0.000081485171865003-0.0017970215357532i</v>
      </c>
      <c r="Y704" t="str">
        <f t="shared" si="302"/>
        <v>0.009+0.358141562509236i</v>
      </c>
      <c r="Z704" t="str">
        <f t="shared" si="303"/>
        <v>-0.0604060270254871-0.00428349062660921i</v>
      </c>
      <c r="AA704" t="str">
        <f t="shared" si="304"/>
        <v>0.85766151956435-33.6534162326903i</v>
      </c>
      <c r="AB704" t="str">
        <f t="shared" si="305"/>
        <v>0.965491904421859-0.0945144022371701i</v>
      </c>
      <c r="AC704" t="str">
        <f t="shared" si="306"/>
        <v>2.4258724698319-2.38422741356232i</v>
      </c>
      <c r="AD704" t="str">
        <f t="shared" si="307"/>
        <v>0.221922017762654+0.179151279216145i</v>
      </c>
      <c r="AE704" t="str">
        <f t="shared" si="308"/>
        <v>-0.0126380345772541-0.0117724178969056i</v>
      </c>
      <c r="AF704" t="str">
        <f t="shared" si="309"/>
        <v>-11.9051640181202-3.77882285812311i</v>
      </c>
      <c r="AG704" t="str">
        <f t="shared" si="310"/>
        <v>1.02251417928587-0.0264795140132944i</v>
      </c>
      <c r="AH704" t="str">
        <f t="shared" si="311"/>
        <v>0.098813339694208+0.186330901778781i</v>
      </c>
      <c r="AI704">
        <f t="shared" si="312"/>
        <v>-13.51803186952983</v>
      </c>
      <c r="AJ704">
        <f t="shared" si="313"/>
        <v>62.062497690671648</v>
      </c>
      <c r="AK704"/>
      <c r="AL704"/>
      <c r="AM704"/>
      <c r="AN704"/>
    </row>
    <row r="705" spans="1:40" x14ac:dyDescent="0.25">
      <c r="A705"/>
      <c r="B705">
        <f t="shared" si="314"/>
        <v>57100</v>
      </c>
      <c r="C705" s="237" t="str">
        <f t="shared" si="282"/>
        <v>-0.0000234406900177671+0.0428900492027607i</v>
      </c>
      <c r="D705" s="208" t="str">
        <f t="shared" si="283"/>
        <v>-5.95718566896276+0.328823710554499i</v>
      </c>
      <c r="E705" t="str">
        <f t="shared" si="284"/>
        <v>2870</v>
      </c>
      <c r="F705" t="str">
        <f t="shared" si="285"/>
        <v>0.777000777000777</v>
      </c>
      <c r="G705" t="str">
        <f t="shared" si="280"/>
        <v>0.777000777000777</v>
      </c>
      <c r="H705" t="str">
        <f t="shared" si="286"/>
        <v>5.95494876708926+4.10642600293903i</v>
      </c>
      <c r="I705" t="str">
        <f t="shared" si="287"/>
        <v>224.231175649972i</v>
      </c>
      <c r="J705" t="str">
        <f t="shared" si="281"/>
        <v>-67.0584938125274+49.054605834593i</v>
      </c>
      <c r="K705" t="str">
        <f t="shared" si="288"/>
        <v>1.59340282724019-2.1782091979628i</v>
      </c>
      <c r="L705" t="str">
        <f t="shared" si="289"/>
        <v>0.104896611789346-0.123372824327125i</v>
      </c>
      <c r="M705" t="str">
        <f t="shared" si="290"/>
        <v>1.69829943902954-2.30158202228993i</v>
      </c>
      <c r="N705" t="str">
        <f t="shared" si="291"/>
        <v>-0.585032550346239i</v>
      </c>
      <c r="O705" t="str">
        <f t="shared" si="292"/>
        <v>0.833694111164283-0.552226519654748i</v>
      </c>
      <c r="P705" t="str">
        <f t="shared" si="293"/>
        <v>0.166305888835717+0.552226519654748i</v>
      </c>
      <c r="Q705" t="str">
        <f t="shared" si="294"/>
        <v>-0.166305888835717+0.032806030691491i</v>
      </c>
      <c r="R705" t="str">
        <f t="shared" si="295"/>
        <v>-0.332057037804674-3.38604962801145i</v>
      </c>
      <c r="S705" t="str">
        <f t="shared" si="296"/>
        <v>0.0604542795097101i</v>
      </c>
      <c r="T705" t="str">
        <f t="shared" si="297"/>
        <v>0.204701190645554-0.0200742689766101i</v>
      </c>
      <c r="U705" t="str">
        <f t="shared" si="298"/>
        <v>0.0000333333333333334-0.00197680991531462i</v>
      </c>
      <c r="V705" t="str">
        <f t="shared" si="299"/>
        <v>6.66666666666667E-06-0.0197680991531462i</v>
      </c>
      <c r="W705" t="str">
        <f t="shared" si="300"/>
        <v>0.0000276032311801813-0.00179714047995571i</v>
      </c>
      <c r="X705" t="str">
        <f t="shared" si="301"/>
        <v>0.0000812967414842399-0.00179388017072119i</v>
      </c>
      <c r="Y705" t="str">
        <f t="shared" si="302"/>
        <v>0.009+0.358769881039954i</v>
      </c>
      <c r="Z705" t="str">
        <f t="shared" si="303"/>
        <v>-0.0601940688922168-0.00426415528156487i</v>
      </c>
      <c r="AA705" t="str">
        <f t="shared" si="304"/>
        <v>0.854614195118527-33.5939642040184i</v>
      </c>
      <c r="AB705" t="str">
        <f t="shared" si="305"/>
        <v>0.965459350317091-0.0946789348079909i</v>
      </c>
      <c r="AC705" t="str">
        <f t="shared" si="306"/>
        <v>2.42172773880571-2.38287706581386i</v>
      </c>
      <c r="AD705" t="str">
        <f t="shared" si="307"/>
        <v>0.2221014633116+0.179442776096386i</v>
      </c>
      <c r="AE705" t="str">
        <f t="shared" si="308"/>
        <v>-0.0126040189222105-0.0117484659543799i</v>
      </c>
      <c r="AF705" t="str">
        <f t="shared" si="309"/>
        <v>-11.912134436052-3.77760229238453i</v>
      </c>
      <c r="AG705" t="str">
        <f t="shared" si="310"/>
        <v>1.02250917904176-0.0264546496374413i</v>
      </c>
      <c r="AH705" t="str">
        <f t="shared" si="311"/>
        <v>0.0986197226036576+0.185984860328387i</v>
      </c>
      <c r="AI705">
        <f t="shared" si="312"/>
        <v>-13.534373103316886</v>
      </c>
      <c r="AJ705">
        <f t="shared" si="313"/>
        <v>62.064928050729556</v>
      </c>
      <c r="AK705"/>
      <c r="AL705"/>
      <c r="AM705"/>
      <c r="AN705"/>
    </row>
    <row r="706" spans="1:40" x14ac:dyDescent="0.25">
      <c r="A706"/>
      <c r="B706">
        <f t="shared" si="314"/>
        <v>57200</v>
      </c>
      <c r="C706" s="237" t="str">
        <f t="shared" si="282"/>
        <v>-0.0000233588012312879+0.0428150666439358i</v>
      </c>
      <c r="D706" s="208" t="str">
        <f t="shared" si="283"/>
        <v>-5.95718504114873+0.328248844270175i</v>
      </c>
      <c r="E706" t="str">
        <f t="shared" si="284"/>
        <v>2870</v>
      </c>
      <c r="F706" t="str">
        <f t="shared" si="285"/>
        <v>0.777000777000777</v>
      </c>
      <c r="G706" t="str">
        <f t="shared" si="280"/>
        <v>0.777000777000777</v>
      </c>
      <c r="H706" t="str">
        <f t="shared" si="286"/>
        <v>5.96190151724464+4.10462069547064i</v>
      </c>
      <c r="I706" t="str">
        <f t="shared" si="287"/>
        <v>224.62387473167i</v>
      </c>
      <c r="J706" t="str">
        <f t="shared" si="281"/>
        <v>-67.2970860706413+49.140515827298i</v>
      </c>
      <c r="K706" t="str">
        <f t="shared" si="288"/>
        <v>1.58966430078206-2.17701775148498i</v>
      </c>
      <c r="L706" t="str">
        <f t="shared" si="289"/>
        <v>0.104683606574876-0.123337926681924i</v>
      </c>
      <c r="M706" t="str">
        <f t="shared" si="290"/>
        <v>1.69434790735694-2.3003556781669i</v>
      </c>
      <c r="N706" t="str">
        <f t="shared" si="291"/>
        <v>-0.586057125740891i</v>
      </c>
      <c r="O706" t="str">
        <f t="shared" si="292"/>
        <v>0.833127875971829-0.553080412127088i</v>
      </c>
      <c r="P706" t="str">
        <f t="shared" si="293"/>
        <v>0.166872124028171+0.553080412127088i</v>
      </c>
      <c r="Q706" t="str">
        <f t="shared" si="294"/>
        <v>-0.166872124028171+0.0329767136138029i</v>
      </c>
      <c r="R706" t="str">
        <f t="shared" si="295"/>
        <v>-0.332052532893663-3.38001578570332i</v>
      </c>
      <c r="S706" t="str">
        <f t="shared" si="296"/>
        <v>0.0605601539046482i</v>
      </c>
      <c r="T706" t="str">
        <f t="shared" si="297"/>
        <v>0.204694276182333-0.0201091524964685i</v>
      </c>
      <c r="U706" t="str">
        <f t="shared" si="298"/>
        <v>0.0000333333333333333-0.00197335395392421i</v>
      </c>
      <c r="V706" t="str">
        <f t="shared" si="299"/>
        <v>6.66666666666667E-06-0.0197335395392421i</v>
      </c>
      <c r="W706" t="str">
        <f t="shared" si="300"/>
        <v>0.00002760323091864-0.00179399876790096i</v>
      </c>
      <c r="X706" t="str">
        <f t="shared" si="301"/>
        <v>0.0000811092973329117-0.00179074976025713i</v>
      </c>
      <c r="Y706" t="str">
        <f t="shared" si="302"/>
        <v>0.009+0.359398199570672i</v>
      </c>
      <c r="Z706" t="str">
        <f t="shared" si="303"/>
        <v>-0.0599832254005932-0.00424495013923525i</v>
      </c>
      <c r="AA706" t="str">
        <f t="shared" si="304"/>
        <v>0.851583160940291-33.5347227430452i</v>
      </c>
      <c r="AB706" t="str">
        <f t="shared" si="305"/>
        <v>0.965426738717969-0.0948434605751008i</v>
      </c>
      <c r="AC706" t="str">
        <f t="shared" si="306"/>
        <v>2.41759508138229-2.38152269921594i</v>
      </c>
      <c r="AD706" t="str">
        <f t="shared" si="307"/>
        <v>0.222281195177096+0.179734089754831i</v>
      </c>
      <c r="AE706" t="str">
        <f t="shared" si="308"/>
        <v>-0.0125701807832909-0.0117246030083509i</v>
      </c>
      <c r="AF706" t="str">
        <f t="shared" si="309"/>
        <v>-11.9190865583934-3.77637185120046i</v>
      </c>
      <c r="AG706" t="str">
        <f t="shared" si="310"/>
        <v>1.02250417812055-0.0264299086116476i</v>
      </c>
      <c r="AH706" t="str">
        <f t="shared" si="311"/>
        <v>0.098427142388131+0.185639980191553i</v>
      </c>
      <c r="AI706">
        <f t="shared" si="312"/>
        <v>-13.550682631174674</v>
      </c>
      <c r="AJ706">
        <f t="shared" si="313"/>
        <v>62.067266121716543</v>
      </c>
      <c r="AK706"/>
      <c r="AL706"/>
      <c r="AM706"/>
      <c r="AN706"/>
    </row>
    <row r="707" spans="1:40" x14ac:dyDescent="0.25">
      <c r="A707"/>
      <c r="B707">
        <f t="shared" si="314"/>
        <v>57300</v>
      </c>
      <c r="C707" s="237" t="str">
        <f t="shared" si="282"/>
        <v>-0.0000232773408075159+0.0427403458041056i</v>
      </c>
      <c r="D707" s="208" t="str">
        <f t="shared" si="283"/>
        <v>-5.95718441661882+0.327675984498143i</v>
      </c>
      <c r="E707" t="str">
        <f t="shared" si="284"/>
        <v>2870</v>
      </c>
      <c r="F707" t="str">
        <f t="shared" si="285"/>
        <v>0.777000777000777</v>
      </c>
      <c r="G707" t="str">
        <f t="shared" si="280"/>
        <v>0.777000777000777</v>
      </c>
      <c r="H707" t="str">
        <f t="shared" si="286"/>
        <v>5.96883600865372+4.10280760175159i</v>
      </c>
      <c r="I707" t="str">
        <f t="shared" si="287"/>
        <v>225.016573813369i</v>
      </c>
      <c r="J707" t="str">
        <f t="shared" si="281"/>
        <v>-67.5360958130214+49.2264258200031i</v>
      </c>
      <c r="K707" t="str">
        <f t="shared" si="288"/>
        <v>1.58593677503093-2.17582276607943i</v>
      </c>
      <c r="L707" t="str">
        <f t="shared" si="289"/>
        <v>0.104471094224503-0.123302733253001i</v>
      </c>
      <c r="M707" t="str">
        <f t="shared" si="290"/>
        <v>1.69040786925543-2.29912549933243i</v>
      </c>
      <c r="N707" t="str">
        <f t="shared" si="291"/>
        <v>-0.587081701135543i</v>
      </c>
      <c r="O707" t="str">
        <f t="shared" si="292"/>
        <v>0.832560766199514-0.553933724000695i</v>
      </c>
      <c r="P707" t="str">
        <f t="shared" si="293"/>
        <v>0.167439233800486+0.553933724000695i</v>
      </c>
      <c r="Q707" t="str">
        <f t="shared" si="294"/>
        <v>-0.167439233800486+0.0331479771348481i</v>
      </c>
      <c r="R707" t="str">
        <f t="shared" si="295"/>
        <v>-0.332048019884472-3.37400280297901i</v>
      </c>
      <c r="S707" t="str">
        <f t="shared" si="296"/>
        <v>0.0606660282995865i</v>
      </c>
      <c r="T707" t="str">
        <f t="shared" si="297"/>
        <v>0.204687349528409-0.020144034571133i</v>
      </c>
      <c r="U707" t="str">
        <f t="shared" si="298"/>
        <v>0.0000333333333333333-0.00196991005522626i</v>
      </c>
      <c r="V707" t="str">
        <f t="shared" si="299"/>
        <v>6.66666666666667E-06-0.0196991005522626i</v>
      </c>
      <c r="W707" t="str">
        <f t="shared" si="300"/>
        <v>0.0000276032306566411-0.00179086802193025i</v>
      </c>
      <c r="X707" t="str">
        <f t="shared" si="301"/>
        <v>0.0000809228325425648-0.00178763024721213i</v>
      </c>
      <c r="Y707" t="str">
        <f t="shared" si="302"/>
        <v>0.009+0.36002651810139i</v>
      </c>
      <c r="Z707" t="str">
        <f t="shared" si="303"/>
        <v>-0.0597734887421752-0.00422587407603427i</v>
      </c>
      <c r="AA707" t="str">
        <f t="shared" si="304"/>
        <v>0.848568300590841-33.4756907285445i</v>
      </c>
      <c r="AB707" t="str">
        <f t="shared" si="305"/>
        <v>0.965394069622219-0.0950079795260512i</v>
      </c>
      <c r="AC707" t="str">
        <f t="shared" si="306"/>
        <v>2.41347446385353-2.38016435860565i</v>
      </c>
      <c r="AD707" t="str">
        <f t="shared" si="307"/>
        <v>0.222461213218201+0.180025220011795i</v>
      </c>
      <c r="AE707" t="str">
        <f t="shared" si="308"/>
        <v>-0.0125365189135886-0.0117008285355446i</v>
      </c>
      <c r="AF707" t="str">
        <f t="shared" si="309"/>
        <v>-11.9260204252725-3.77513161725345i</v>
      </c>
      <c r="AG707" t="str">
        <f t="shared" si="310"/>
        <v>1.02249917648201-0.026405290261565i</v>
      </c>
      <c r="AH707" t="str">
        <f t="shared" si="311"/>
        <v>0.0982355915586936+0.185296255190634i</v>
      </c>
      <c r="AI707">
        <f t="shared" si="312"/>
        <v>-13.566960589460797</v>
      </c>
      <c r="AJ707">
        <f t="shared" si="313"/>
        <v>62.069512348823103</v>
      </c>
      <c r="AK707"/>
      <c r="AL707"/>
      <c r="AM707"/>
      <c r="AN707"/>
    </row>
    <row r="708" spans="1:40" x14ac:dyDescent="0.25">
      <c r="A708"/>
      <c r="B708">
        <f t="shared" si="314"/>
        <v>57400</v>
      </c>
      <c r="C708" s="237" t="str">
        <f t="shared" si="282"/>
        <v>-0.0000231963057639483+0.0426658853154025i</v>
      </c>
      <c r="D708" s="208" t="str">
        <f t="shared" si="283"/>
        <v>-5.95718379535015+0.327105120751419i</v>
      </c>
      <c r="E708" t="str">
        <f t="shared" si="284"/>
        <v>2870</v>
      </c>
      <c r="F708" t="str">
        <f t="shared" si="285"/>
        <v>0.777000777000777</v>
      </c>
      <c r="G708" t="str">
        <f t="shared" si="280"/>
        <v>0.777000777000777</v>
      </c>
      <c r="H708" t="str">
        <f t="shared" si="286"/>
        <v>5.97575228153527+4.10098679345317i</v>
      </c>
      <c r="I708" t="str">
        <f t="shared" si="287"/>
        <v>225.409272895068i</v>
      </c>
      <c r="J708" t="str">
        <f t="shared" si="281"/>
        <v>-67.7755230396677+49.3123358127081i</v>
      </c>
      <c r="K708" t="str">
        <f t="shared" si="288"/>
        <v>1.58222021854558-2.17462428231251i</v>
      </c>
      <c r="L708" t="str">
        <f t="shared" si="289"/>
        <v>0.10425907399878-0.123267246211684i</v>
      </c>
      <c r="M708" t="str">
        <f t="shared" si="290"/>
        <v>1.68647929254436-2.29789152852419i</v>
      </c>
      <c r="N708" t="str">
        <f t="shared" si="291"/>
        <v>-0.588106276530195i</v>
      </c>
      <c r="O708" t="str">
        <f t="shared" si="292"/>
        <v>0.831992782442665-0.554786454379802i</v>
      </c>
      <c r="P708" t="str">
        <f t="shared" si="293"/>
        <v>0.168007217557335+0.554786454379802i</v>
      </c>
      <c r="Q708" t="str">
        <f t="shared" si="294"/>
        <v>-0.168007217557335+0.033319822150393i</v>
      </c>
      <c r="R708" t="str">
        <f t="shared" si="295"/>
        <v>-0.332043498775983-3.36801057080841i</v>
      </c>
      <c r="S708" t="str">
        <f t="shared" si="296"/>
        <v>0.0607719026945246i</v>
      </c>
      <c r="T708" t="str">
        <f t="shared" si="297"/>
        <v>0.204680410683299-0.0201789151979635i</v>
      </c>
      <c r="U708" t="str">
        <f t="shared" si="298"/>
        <v>0.0000333333333333333-0.00196647815617534i</v>
      </c>
      <c r="V708" t="str">
        <f t="shared" si="299"/>
        <v>6.66666666666667E-06-0.0196647815617534i</v>
      </c>
      <c r="W708" t="str">
        <f t="shared" si="300"/>
        <v>0.0000276032303941847-0.00178774818472958i</v>
      </c>
      <c r="X708" t="str">
        <f t="shared" si="301"/>
        <v>0.0000807373403044211-0.00178452157483387i</v>
      </c>
      <c r="Y708" t="str">
        <f t="shared" si="302"/>
        <v>0.009+0.360654836632108i</v>
      </c>
      <c r="Z708" t="str">
        <f t="shared" si="303"/>
        <v>-0.0595648511768365-0.00420692598010867i</v>
      </c>
      <c r="AA708" t="str">
        <f t="shared" si="304"/>
        <v>0.845569498674394-33.4168670472665i</v>
      </c>
      <c r="AB708" t="str">
        <f t="shared" si="305"/>
        <v>0.965361343027563-0.0951724916483902i</v>
      </c>
      <c r="AC708" t="str">
        <f t="shared" si="306"/>
        <v>2.40936585253142-2.37880208849263i</v>
      </c>
      <c r="AD708" t="str">
        <f t="shared" si="307"/>
        <v>0.222641517293765+0.180316166687068i</v>
      </c>
      <c r="AE708" t="str">
        <f t="shared" si="308"/>
        <v>-0.0125030320771188-0.0116771420168468i</v>
      </c>
      <c r="AF708" t="str">
        <f t="shared" si="309"/>
        <v>-11.9329360768854-3.77388167270175i</v>
      </c>
      <c r="AG708" t="str">
        <f t="shared" si="310"/>
        <v>1.02249417408624-0.026380793917619i</v>
      </c>
      <c r="AH708" t="str">
        <f t="shared" si="311"/>
        <v>0.098045062692993+0.184953679192679i</v>
      </c>
      <c r="AI708">
        <f t="shared" si="312"/>
        <v>-13.583207113658629</v>
      </c>
      <c r="AJ708">
        <f t="shared" si="313"/>
        <v>62.071667174571466</v>
      </c>
      <c r="AK708"/>
      <c r="AL708"/>
      <c r="AM708"/>
      <c r="AN708"/>
    </row>
    <row r="709" spans="1:40" x14ac:dyDescent="0.25">
      <c r="A709"/>
      <c r="B709">
        <f t="shared" si="314"/>
        <v>57500</v>
      </c>
      <c r="C709" s="237" t="str">
        <f t="shared" si="282"/>
        <v>-0.0000231156931439946+0.0425916838194742i</v>
      </c>
      <c r="D709" s="208" t="str">
        <f t="shared" si="283"/>
        <v>-5.95718317732006+0.326536242615969i</v>
      </c>
      <c r="E709" t="str">
        <f t="shared" si="284"/>
        <v>2870</v>
      </c>
      <c r="F709" t="str">
        <f t="shared" si="285"/>
        <v>0.777000777000777</v>
      </c>
      <c r="G709" t="str">
        <f t="shared" ref="G709:G772" si="315">IF($C$11=$C$7,$C$24,F709)</f>
        <v>0.777000777000777</v>
      </c>
      <c r="H709" t="str">
        <f t="shared" si="286"/>
        <v>5.98265037617306+4.09915834179818i</v>
      </c>
      <c r="I709" t="str">
        <f t="shared" si="287"/>
        <v>225.801971976766i</v>
      </c>
      <c r="J709" t="str">
        <f t="shared" ref="J709:J772" si="316">IMSUM(COMPLEX(0,2*PI()*B709*$C$113*$C$112),COMPLEX(0,2*PI()*B709*$C$113*$C$111),COMPLEX(0,2*PI()*B709*$C$28*10^-12*$C$111),COMPLEX(-1*2*PI()*B709*2*PI()*B709*$C$113*$C$112*$C$28*10^-12*$C$111,0),COMPLEX(1,0))</f>
        <v>-68.0153677505801+49.3982458054133i</v>
      </c>
      <c r="K709" t="str">
        <f t="shared" si="288"/>
        <v>1.57851459990949-2.17342234044956i</v>
      </c>
      <c r="L709" t="str">
        <f t="shared" si="289"/>
        <v>0.104047545153826-0.123231467717945i</v>
      </c>
      <c r="M709" t="str">
        <f t="shared" si="290"/>
        <v>1.68256214506332-2.2966538081675i</v>
      </c>
      <c r="N709" t="str">
        <f t="shared" si="291"/>
        <v>-0.589130851924847i</v>
      </c>
      <c r="O709" t="str">
        <f t="shared" si="292"/>
        <v>0.831423925297527-0.555638602369249i</v>
      </c>
      <c r="P709" t="str">
        <f t="shared" si="293"/>
        <v>0.168576074702473+0.555638602369249i</v>
      </c>
      <c r="Q709" t="str">
        <f t="shared" si="294"/>
        <v>-0.168576074702473+0.033492249555598i</v>
      </c>
      <c r="R709" t="str">
        <f t="shared" si="295"/>
        <v>-0.33203896956699-3.36203898091985i</v>
      </c>
      <c r="S709" t="str">
        <f t="shared" si="296"/>
        <v>0.0608777770894628i</v>
      </c>
      <c r="T709" t="str">
        <f t="shared" si="297"/>
        <v>0.204673459646523-0.0202137943743141i</v>
      </c>
      <c r="U709" t="str">
        <f t="shared" si="298"/>
        <v>0.0000333333333333333-0.0019630581941646i</v>
      </c>
      <c r="V709" t="str">
        <f t="shared" si="299"/>
        <v>6.66666666666667E-06-0.019630581941646i</v>
      </c>
      <c r="W709" t="str">
        <f t="shared" si="300"/>
        <v>0.0000276032301312705-0.00178463919938361i</v>
      </c>
      <c r="X709" t="str">
        <f t="shared" si="301"/>
        <v>0.0000805528138687497-0.00178142368676299i</v>
      </c>
      <c r="Y709" t="str">
        <f t="shared" si="302"/>
        <v>0.009+0.361283155162826i</v>
      </c>
      <c r="Z709" t="str">
        <f t="shared" si="303"/>
        <v>-0.059357305032044-0.00418810475119405i</v>
      </c>
      <c r="AA709" t="str">
        <f t="shared" si="304"/>
        <v>0.84258664082693-33.3582505938673i</v>
      </c>
      <c r="AB709" t="str">
        <f t="shared" si="305"/>
        <v>0.965328558931738-0.0953369969296387i</v>
      </c>
      <c r="AC709" t="str">
        <f t="shared" si="306"/>
        <v>2.40526921374936-2.37743593306125i</v>
      </c>
      <c r="AD709" t="str">
        <f t="shared" si="307"/>
        <v>0.222822107262417+0.180606929599909i</v>
      </c>
      <c r="AE709" t="str">
        <f t="shared" si="308"/>
        <v>-0.0124697190487022-0.0116535429372595i</v>
      </c>
      <c r="AF709" t="str">
        <f t="shared" si="309"/>
        <v>-11.9398335534931-3.77262209918221i</v>
      </c>
      <c r="AG709" t="str">
        <f t="shared" si="310"/>
        <v>1.02248917089374-0.0263564189149657i</v>
      </c>
      <c r="AH709" t="str">
        <f t="shared" si="311"/>
        <v>0.0978555484345277+0.184612246108963i</v>
      </c>
      <c r="AI709">
        <f t="shared" si="312"/>
        <v>-13.599422338387283</v>
      </c>
      <c r="AJ709">
        <f t="shared" si="313"/>
        <v>62.073731038832669</v>
      </c>
      <c r="AK709"/>
      <c r="AL709"/>
      <c r="AM709"/>
      <c r="AN709"/>
    </row>
    <row r="710" spans="1:40" x14ac:dyDescent="0.25">
      <c r="A710"/>
      <c r="B710">
        <f t="shared" si="314"/>
        <v>57600</v>
      </c>
      <c r="C710" s="237" t="str">
        <f t="shared" ref="C710:C773" si="317">IMPRODUCT(COMPLEX(-1,0),IMDIV(IMPRODUCT(G710,COMPLEX($C$100+$C$101,0)),COMPLEX($C$100,2*PI()*B710*$C$103*$C$102*(2*$C$100+$C$101))))</f>
        <v>-0.0000230355000167069+0.0425177399674018i</v>
      </c>
      <c r="D710" s="208" t="str">
        <f t="shared" ref="D710:D773" si="318">IMPRODUCT(COMPLEX($C$106,0),IMSUB(C710,G710))</f>
        <v>-5.95718256250609+0.325969339750081i</v>
      </c>
      <c r="E710" t="str">
        <f t="shared" ref="E710:E773" si="319">IMDIV(COMPLEX($C$20*10^3,0),COMPLEX(1,2*PI()*B710*$C$20*1000*$C$29*10^-12))</f>
        <v>2870</v>
      </c>
      <c r="F710" t="str">
        <f t="shared" ref="F710:F773" si="320">IMDIV(COMPLEX($C$22*1000,0),IMSUM(COMPLEX($C$22*1000,0),E710))</f>
        <v>0.777000777000777</v>
      </c>
      <c r="G710" t="str">
        <f t="shared" si="315"/>
        <v>0.777000777000777</v>
      </c>
      <c r="H710" t="str">
        <f t="shared" ref="H710:H773" si="321">IMPRODUCT(COMPLEX($C$108,0),IMPRODUCT(COMPLEX(-1,0),D710),IMDIV(COMPLEX(0,2*PI()*B710*$C$109*$C$110),COMPLEX(1,2*PI()*B710*$C$109*$C$110)))</f>
        <v>5.98953033291392+4.09732231756307i</v>
      </c>
      <c r="I710" t="str">
        <f t="shared" ref="I710:I773" si="322">COMPLEX(0,2*PI()*B710*$C$113*$C$112*$C$114)</f>
        <v>226.194671058465i</v>
      </c>
      <c r="J710" t="str">
        <f t="shared" si="316"/>
        <v>-68.2556299457587+49.4841557981183i</v>
      </c>
      <c r="K710" t="str">
        <f t="shared" ref="K710:K773" si="323">IMDIV(I710,J710)</f>
        <v>1.57481988773191-2.17221698045697i</v>
      </c>
      <c r="L710" t="str">
        <f t="shared" ref="L710:L773" si="324">IMDIV(COMPLEX($C$117,0),COMPLEX(1,2*PI()*B710*$C$115*$C$116))</f>
        <v>0.10383650694138-0.123195399920442i</v>
      </c>
      <c r="M710" t="str">
        <f t="shared" ref="M710:M773" si="325">IMSUM(K710,L710)</f>
        <v>1.67865639467329-2.29541238037741i</v>
      </c>
      <c r="N710" t="str">
        <f t="shared" ref="N710:N773" si="326">COMPLEX(0,-2*PI()*B710*$C$43)</f>
        <v>-0.590155427319499i</v>
      </c>
      <c r="O710" t="str">
        <f t="shared" ref="O710:O773" si="327">IMEXP(N710)</f>
        <v>0.830854195361259-0.556490167074491i</v>
      </c>
      <c r="P710" t="str">
        <f t="shared" ref="P710:P773" si="328">IMSUB(COMPLEX(1,0),O710)</f>
        <v>0.169145804638741+0.556490167074491i</v>
      </c>
      <c r="Q710" t="str">
        <f t="shared" ref="Q710:Q773" si="329">IMSUM(COMPLEX(0,2*PI()*B710*$C$43),O710,COMPLEX(-1,0))</f>
        <v>-0.169145804638741+0.033665260245008i</v>
      </c>
      <c r="R710" t="str">
        <f t="shared" ref="R710:R773" si="330">IMDIV(P710,Q710)</f>
        <v>-0.332034432256384-3.3560879257935i</v>
      </c>
      <c r="S710" t="str">
        <f t="shared" ref="S710:S773" si="331">IMDIV(COMPLEX(0,2*PI()*B710*$C$123),COMPLEX($C$124,0))</f>
        <v>0.0609836514844009i</v>
      </c>
      <c r="T710" t="str">
        <f t="shared" ref="T710:T773" si="332">IMPRODUCT(R710,S710)</f>
        <v>0.204666496417597-0.0202486720975442i</v>
      </c>
      <c r="U710" t="str">
        <f t="shared" ref="U710:U773" si="333">IMDIV(COMPLEX(1,2*PI()*B710*$C$16*10^-3*$C$15*10^-6),COMPLEX(0,2*PI()*B710*$C$15*10^-6))</f>
        <v>0.0000333333333333334-0.00195965010702196i</v>
      </c>
      <c r="V710" t="str">
        <f t="shared" ref="V710:V773" si="334">IMSUM(COMPLEX($C$18*10^-3,0),IMDIV(COMPLEX(1,0),COMPLEX(0,2*PI()*B710*($C$17*1*10^-6))))</f>
        <v>6.66666666666667E-06-0.0195965010702196i</v>
      </c>
      <c r="W710" t="str">
        <f t="shared" ref="W710:W773" si="335">IMDIV(IMPRODUCT(U710,V710),IMSUM(U710,V710))</f>
        <v>0.0000276032298678988-0.00178154100937227i</v>
      </c>
      <c r="X710" t="str">
        <f t="shared" ref="X710:X773" si="336">IMDIV(IMPRODUCT(COMPLEX($C$19,0),W710),IMSUM(COMPLEX($C$19,0),W710))</f>
        <v>0.0000803692465442579-0.00177833652702978i</v>
      </c>
      <c r="Y710" t="str">
        <f t="shared" ref="Y710:Y773" si="337">COMPLEX($C$13*10^-3,2*PI()*B710*$C$12*0.000001)</f>
        <v>0.009+0.361911473693544i</v>
      </c>
      <c r="Z710" t="str">
        <f t="shared" ref="Z710:Z773" si="338">IMPRODUCT(COMPLEX($C$6,0),IMDIV(X710,IMSUM(X710,Y710)))</f>
        <v>-0.0591508427021522-0.00416940930047387i</v>
      </c>
      <c r="AA710" t="str">
        <f t="shared" ref="AA710:AA773" si="339">IMDIV(COMPLEX($C$6,0),IMSUM(X710,Y710))</f>
        <v>0.839619613705112-33.2998402708386i</v>
      </c>
      <c r="AB710" t="str">
        <f t="shared" ref="AB710:AB773" si="340">IMPRODUCT(COMPLEX($C$119,0),T710)</f>
        <v>0.965295717332459-0.0955014953573424i</v>
      </c>
      <c r="AC710" t="str">
        <f t="shared" ref="AC710:AC773" si="341">IMSUM(COMPLEX(1,0),IMPRODUCT(AB710,M710))</f>
        <v>2.40118451386307-2.37606593617268i</v>
      </c>
      <c r="AD710" t="str">
        <f t="shared" ref="AD710:AD773" si="342">IMDIV(AB710,AC710)</f>
        <v>0.223002982982569+0.180897508569058i</v>
      </c>
      <c r="AE710" t="str">
        <f t="shared" ref="AE710:AE773" si="343">IMPRODUCT(AD710,AA710,X710)</f>
        <v>-0.0124365786138523-0.0116300307858605i</v>
      </c>
      <c r="AF710" t="str">
        <f t="shared" ref="AF710:AF773" si="344">IMSUB(D710,H710)</f>
        <v>-11.94671289542-3.77135297781299i</v>
      </c>
      <c r="AG710" t="str">
        <f t="shared" ref="AG710:AG773" si="345">IMSUM(COMPLEX(1,0),IMPRODUCT(AD710,AA710,COMPLEX($C$127,0)))</f>
        <v>1.02248416686539-0.0263321645934499i</v>
      </c>
      <c r="AH710" t="str">
        <f t="shared" ref="AH710:AH773" si="346">IMDIV(IMPRODUCT(AE710,AF710),AG710)</f>
        <v>0.0976670414919669+0.184271949894609i</v>
      </c>
      <c r="AI710">
        <f t="shared" ref="AI710:AI773" si="347">20*LOG10(IMABS(AH710))</f>
        <v>-13.61560639740758</v>
      </c>
      <c r="AJ710">
        <f t="shared" ref="AJ710:AJ773" si="348">IMARGUMENT(AH710)*180/PI()</f>
        <v>62.075704378844421</v>
      </c>
      <c r="AK710"/>
      <c r="AL710"/>
      <c r="AM710"/>
      <c r="AN710"/>
    </row>
    <row r="711" spans="1:40" x14ac:dyDescent="0.25">
      <c r="A711"/>
      <c r="B711">
        <f t="shared" si="314"/>
        <v>57700</v>
      </c>
      <c r="C711" s="237" t="str">
        <f t="shared" si="317"/>
        <v>-0.0000229557234765135+0.0424440524196173i</v>
      </c>
      <c r="D711" s="208" t="str">
        <f t="shared" si="318"/>
        <v>-5.95718195088595+0.325404401883733i</v>
      </c>
      <c r="E711" t="str">
        <f t="shared" si="319"/>
        <v>2870</v>
      </c>
      <c r="F711" t="str">
        <f t="shared" si="320"/>
        <v>0.777000777000777</v>
      </c>
      <c r="G711" t="str">
        <f t="shared" si="315"/>
        <v>0.777000777000777</v>
      </c>
      <c r="H711" t="str">
        <f t="shared" si="321"/>
        <v>5.99639219216519+4.09547879108012i</v>
      </c>
      <c r="I711" t="str">
        <f t="shared" si="322"/>
        <v>226.587370140164i</v>
      </c>
      <c r="J711" t="str">
        <f t="shared" si="316"/>
        <v>-68.4963096252034+49.5700657908234i</v>
      </c>
      <c r="K711" t="str">
        <f t="shared" si="323"/>
        <v>1.57113605064875-2.17100824200395i</v>
      </c>
      <c r="L711" t="str">
        <f t="shared" si="324"/>
        <v>0.103625958608886-0.123159044956556i</v>
      </c>
      <c r="M711" t="str">
        <f t="shared" si="325"/>
        <v>1.67476200925764-2.29416728696051i</v>
      </c>
      <c r="N711" t="str">
        <f t="shared" si="326"/>
        <v>-0.591180002714151i</v>
      </c>
      <c r="O711" t="str">
        <f t="shared" si="327"/>
        <v>0.830283593231938-0.557341147601594i</v>
      </c>
      <c r="P711" t="str">
        <f t="shared" si="328"/>
        <v>0.169716406768062+0.557341147601594i</v>
      </c>
      <c r="Q711" t="str">
        <f t="shared" si="329"/>
        <v>-0.169716406768062+0.033838855112557i</v>
      </c>
      <c r="R711" t="str">
        <f t="shared" si="330"/>
        <v>-0.332029886843012-3.35015729865494i</v>
      </c>
      <c r="S711" t="str">
        <f t="shared" si="331"/>
        <v>0.0610895258793392i</v>
      </c>
      <c r="T711" t="str">
        <f t="shared" si="332"/>
        <v>0.204659520996038-0.0202835483650102i</v>
      </c>
      <c r="U711" t="str">
        <f t="shared" si="333"/>
        <v>0.0000333333333333333-0.00195625383300632i</v>
      </c>
      <c r="V711" t="str">
        <f t="shared" si="334"/>
        <v>6.66666666666667E-06-0.0195625383300632i</v>
      </c>
      <c r="W711" t="str">
        <f t="shared" si="335"/>
        <v>0.0000276032296040694-0.0017784535585673i</v>
      </c>
      <c r="X711" t="str">
        <f t="shared" si="336"/>
        <v>0.0000801866316974845-0.00177526004005089i</v>
      </c>
      <c r="Y711" t="str">
        <f t="shared" si="337"/>
        <v>0.009+0.362539792224262i</v>
      </c>
      <c r="Z711" t="str">
        <f t="shared" si="338"/>
        <v>-0.0589454566477068-0.00415083855043986i</v>
      </c>
      <c r="AA711" t="str">
        <f t="shared" si="339"/>
        <v>0.836668304975321-33.2416349884376i</v>
      </c>
      <c r="AB711" t="str">
        <f t="shared" si="340"/>
        <v>0.96526281822745-0.095665986919033i</v>
      </c>
      <c r="AC711" t="str">
        <f t="shared" si="341"/>
        <v>2.39711171925186-2.37469214136686i</v>
      </c>
      <c r="AD711" t="str">
        <f t="shared" si="342"/>
        <v>0.223184144312414+0.181187903412736i</v>
      </c>
      <c r="AE711" t="str">
        <f t="shared" si="343"/>
        <v>-0.012403609568664-0.0116066050557632i</v>
      </c>
      <c r="AF711" t="str">
        <f t="shared" si="344"/>
        <v>-11.9535741430511-3.77007438919639i</v>
      </c>
      <c r="AG711" t="str">
        <f t="shared" si="345"/>
        <v>1.02247916196241-0.0263080302975631i</v>
      </c>
      <c r="AH711" t="str">
        <f t="shared" si="346"/>
        <v>0.0974795346384655+0.183932784548194i</v>
      </c>
      <c r="AI711">
        <f t="shared" si="347"/>
        <v>-13.631759423628925</v>
      </c>
      <c r="AJ711">
        <f t="shared" si="348"/>
        <v>62.077587629229299</v>
      </c>
      <c r="AK711"/>
      <c r="AL711"/>
      <c r="AM711"/>
      <c r="AN711"/>
    </row>
    <row r="712" spans="1:40" x14ac:dyDescent="0.25">
      <c r="A712"/>
      <c r="B712">
        <f t="shared" si="314"/>
        <v>57800</v>
      </c>
      <c r="C712" s="237" t="str">
        <f t="shared" si="317"/>
        <v>-0.0000228763606429551+0.0423706198458231i</v>
      </c>
      <c r="D712" s="208" t="str">
        <f t="shared" si="318"/>
        <v>-5.95718134243756+0.324841418817977i</v>
      </c>
      <c r="E712" t="str">
        <f t="shared" si="319"/>
        <v>2870</v>
      </c>
      <c r="F712" t="str">
        <f t="shared" si="320"/>
        <v>0.777000777000777</v>
      </c>
      <c r="G712" t="str">
        <f t="shared" si="315"/>
        <v>0.777000777000777</v>
      </c>
      <c r="H712" t="str">
        <f t="shared" si="321"/>
        <v>6.00323599439283+4.09362783223962i</v>
      </c>
      <c r="I712" t="str">
        <f t="shared" si="322"/>
        <v>226.980069221863i</v>
      </c>
      <c r="J712" t="str">
        <f t="shared" si="316"/>
        <v>-68.7374067889143+49.6559757835284i</v>
      </c>
      <c r="K712" t="str">
        <f t="shared" si="323"/>
        <v>1.56746305732358-2.16979616446458i</v>
      </c>
      <c r="L712" t="str">
        <f t="shared" si="324"/>
        <v>0.103415899399556-0.123122404952429i</v>
      </c>
      <c r="M712" t="str">
        <f t="shared" si="325"/>
        <v>1.67087895672314-2.29291856941701i</v>
      </c>
      <c r="N712" t="str">
        <f t="shared" si="326"/>
        <v>-0.592204578108803i</v>
      </c>
      <c r="O712" t="str">
        <f t="shared" si="327"/>
        <v>0.829712119508556-0.558191543057237i</v>
      </c>
      <c r="P712" t="str">
        <f t="shared" si="328"/>
        <v>0.170287880491444+0.558191543057237i</v>
      </c>
      <c r="Q712" t="str">
        <f t="shared" si="329"/>
        <v>-0.170287880491444+0.0340130350515661i</v>
      </c>
      <c r="R712" t="str">
        <f t="shared" si="330"/>
        <v>-0.332025333325719-3.3442469934686i</v>
      </c>
      <c r="S712" t="str">
        <f t="shared" si="331"/>
        <v>0.0611954002742773i</v>
      </c>
      <c r="T712" t="str">
        <f t="shared" si="332"/>
        <v>0.204652533381359-0.0203184231740677i</v>
      </c>
      <c r="U712" t="str">
        <f t="shared" si="333"/>
        <v>0.0000333333333333334-0.00195286931080389i</v>
      </c>
      <c r="V712" t="str">
        <f t="shared" si="334"/>
        <v>6.66666666666667E-06-0.0195286931080389i</v>
      </c>
      <c r="W712" t="str">
        <f t="shared" si="335"/>
        <v>0.0000276032293397824-0.00177537679122888i</v>
      </c>
      <c r="X712" t="str">
        <f t="shared" si="336"/>
        <v>0.0000800049627522013-0.00177219417062589i</v>
      </c>
      <c r="Y712" t="str">
        <f t="shared" si="337"/>
        <v>0.009+0.36316811075498i</v>
      </c>
      <c r="Z712" t="str">
        <f t="shared" si="338"/>
        <v>-0.0587411393947502-0.00413239143475458i</v>
      </c>
      <c r="AA712" t="str">
        <f t="shared" si="339"/>
        <v>0.833732603302845-33.183633664619i</v>
      </c>
      <c r="AB712" t="str">
        <f t="shared" si="340"/>
        <v>0.965229861614413-0.0958304716022383i</v>
      </c>
      <c r="AC712" t="str">
        <f t="shared" si="341"/>
        <v>2.39305079631955-2.37331459186453i</v>
      </c>
      <c r="AD712" t="str">
        <f t="shared" si="342"/>
        <v>0.223365591109931+0.181478113948659i</v>
      </c>
      <c r="AE712" t="str">
        <f t="shared" si="343"/>
        <v>-0.0123708107197024-0.0115832652440761i</v>
      </c>
      <c r="AF712" t="str">
        <f t="shared" si="344"/>
        <v>-11.9604173368304-3.76878641342164i</v>
      </c>
      <c r="AG712" t="str">
        <f t="shared" si="345"/>
        <v>1.0224741561464-0.026284015376403i</v>
      </c>
      <c r="AH712" t="str">
        <f t="shared" si="346"/>
        <v>0.0972930207109801+0.183594744111345i</v>
      </c>
      <c r="AI712">
        <f t="shared" si="347"/>
        <v>-13.647881549116811</v>
      </c>
      <c r="AJ712">
        <f t="shared" si="348"/>
        <v>62.079381222012834</v>
      </c>
      <c r="AK712"/>
      <c r="AL712"/>
      <c r="AM712"/>
      <c r="AN712"/>
    </row>
    <row r="713" spans="1:40" x14ac:dyDescent="0.25">
      <c r="A713"/>
      <c r="B713">
        <f t="shared" si="314"/>
        <v>57900</v>
      </c>
      <c r="C713" s="237" t="str">
        <f t="shared" si="317"/>
        <v>-0.0000227974086604261+0.0422974409249123i</v>
      </c>
      <c r="D713" s="208" t="str">
        <f t="shared" si="318"/>
        <v>-5.95718073713902+0.324280380424328i</v>
      </c>
      <c r="E713" t="str">
        <f t="shared" si="319"/>
        <v>2870</v>
      </c>
      <c r="F713" t="str">
        <f t="shared" si="320"/>
        <v>0.777000777000777</v>
      </c>
      <c r="G713" t="str">
        <f t="shared" si="315"/>
        <v>0.777000777000777</v>
      </c>
      <c r="H713" t="str">
        <f t="shared" si="321"/>
        <v>6.01006178011903+4.09176951049205i</v>
      </c>
      <c r="I713" t="str">
        <f t="shared" si="322"/>
        <v>227.372768303561i</v>
      </c>
      <c r="J713" t="str">
        <f t="shared" si="316"/>
        <v>-68.9789214368914+49.7418857762335i</v>
      </c>
      <c r="K713" t="str">
        <f t="shared" si="323"/>
        <v>1.56380087644861-2.16858078691962i</v>
      </c>
      <c r="L713" t="str">
        <f t="shared" si="324"/>
        <v>0.103206328552438-0.123085482023006i</v>
      </c>
      <c r="M713" t="str">
        <f t="shared" si="325"/>
        <v>1.66700720500105-2.29166626894263i</v>
      </c>
      <c r="N713" t="str">
        <f t="shared" si="326"/>
        <v>-0.593229153503455i</v>
      </c>
      <c r="O713" t="str">
        <f t="shared" si="327"/>
        <v>0.829139774791021-0.559041352548714i</v>
      </c>
      <c r="P713" t="str">
        <f t="shared" si="328"/>
        <v>0.170860225208979+0.559041352548714i</v>
      </c>
      <c r="Q713" t="str">
        <f t="shared" si="329"/>
        <v>-0.170860225208979+0.0341878009547409i</v>
      </c>
      <c r="R713" t="str">
        <f t="shared" si="330"/>
        <v>-0.332020771703363-3.33835690493151i</v>
      </c>
      <c r="S713" t="str">
        <f t="shared" si="331"/>
        <v>0.0613012746692156i</v>
      </c>
      <c r="T713" t="str">
        <f t="shared" si="332"/>
        <v>0.204645533573079-0.0203532965220728i</v>
      </c>
      <c r="U713" t="str">
        <f t="shared" si="333"/>
        <v>0.0000333333333333333-0.00194949647952444i</v>
      </c>
      <c r="V713" t="str">
        <f t="shared" si="334"/>
        <v>6.66666666666667E-06-0.0194949647952444i</v>
      </c>
      <c r="W713" t="str">
        <f t="shared" si="335"/>
        <v>0.0000276032290750377-0.00177231065200226i</v>
      </c>
      <c r="X713" t="str">
        <f t="shared" si="336"/>
        <v>0.0000798242331888207-0.00176913886393401i</v>
      </c>
      <c r="Y713" t="str">
        <f t="shared" si="337"/>
        <v>0.009+0.363796429285698i</v>
      </c>
      <c r="Z713" t="str">
        <f t="shared" si="338"/>
        <v>-0.0585378835341404-0.00411406689811577i</v>
      </c>
      <c r="AA713" t="str">
        <f t="shared" si="339"/>
        <v>0.830812398341187-33.1258352249661i</v>
      </c>
      <c r="AB713" t="str">
        <f t="shared" si="340"/>
        <v>0.96519684749108-0.0959949493944886i</v>
      </c>
      <c r="AC713" t="str">
        <f t="shared" si="341"/>
        <v>2.38900171149573-2.3719333305694i</v>
      </c>
      <c r="AD713" t="str">
        <f t="shared" si="342"/>
        <v>0.223547323232875+0.181768139994033i</v>
      </c>
      <c r="AE713" t="str">
        <f t="shared" si="343"/>
        <v>-0.0123381808838933-0.0115600108518628i</v>
      </c>
      <c r="AF713" t="str">
        <f t="shared" si="344"/>
        <v>-11.9672425172581-3.76748913006772i</v>
      </c>
      <c r="AG713" t="str">
        <f t="shared" si="345"/>
        <v>1.0224691493793-0.0262601191836317i</v>
      </c>
      <c r="AH713" t="str">
        <f t="shared" si="346"/>
        <v>0.0971074926095932+0.183257822668346i</v>
      </c>
      <c r="AI713">
        <f t="shared" si="347"/>
        <v>-13.663972905099991</v>
      </c>
      <c r="AJ713">
        <f t="shared" si="348"/>
        <v>62.081085586642239</v>
      </c>
      <c r="AK713"/>
      <c r="AL713"/>
      <c r="AM713"/>
      <c r="AN713"/>
    </row>
    <row r="714" spans="1:40" x14ac:dyDescent="0.25">
      <c r="A714"/>
      <c r="B714">
        <f t="shared" si="314"/>
        <v>58000</v>
      </c>
      <c r="C714" s="237" t="str">
        <f t="shared" si="317"/>
        <v>-0.0000227188646979164+0.0422245143448885i</v>
      </c>
      <c r="D714" s="208" t="str">
        <f t="shared" si="318"/>
        <v>-5.95718013496864+0.323721276644145i</v>
      </c>
      <c r="E714" t="str">
        <f t="shared" si="319"/>
        <v>2870</v>
      </c>
      <c r="F714" t="str">
        <f t="shared" si="320"/>
        <v>0.777000777000777</v>
      </c>
      <c r="G714" t="str">
        <f t="shared" si="315"/>
        <v>0.777000777000777</v>
      </c>
      <c r="H714" t="str">
        <f t="shared" si="321"/>
        <v>6.01686958992026+4.08990389485021i</v>
      </c>
      <c r="I714" t="str">
        <f t="shared" si="322"/>
        <v>227.76546738526i</v>
      </c>
      <c r="J714" t="str">
        <f t="shared" si="316"/>
        <v>-69.2208535691346+49.8277957689386i</v>
      </c>
      <c r="K714" t="str">
        <f t="shared" si="323"/>
        <v>1.5601494767456-2.16736214815849i</v>
      </c>
      <c r="L714" t="str">
        <f t="shared" si="324"/>
        <v>0.102997245302488-0.123048278272071i</v>
      </c>
      <c r="M714" t="str">
        <f t="shared" si="325"/>
        <v>1.66314672204809-2.29041042643056i</v>
      </c>
      <c r="N714" t="str">
        <f t="shared" si="326"/>
        <v>-0.594253728898107i</v>
      </c>
      <c r="O714" t="str">
        <f t="shared" si="327"/>
        <v>0.828566559680153-0.559890575183932i</v>
      </c>
      <c r="P714" t="str">
        <f t="shared" si="328"/>
        <v>0.171433440319847+0.559890575183932i</v>
      </c>
      <c r="Q714" t="str">
        <f t="shared" si="329"/>
        <v>-0.171433440319847+0.034363153714175i</v>
      </c>
      <c r="R714" t="str">
        <f t="shared" si="330"/>
        <v>-0.332016201974762-3.33248692846682i</v>
      </c>
      <c r="S714" t="str">
        <f t="shared" si="331"/>
        <v>0.0614071490641539i</v>
      </c>
      <c r="T714" t="str">
        <f t="shared" si="332"/>
        <v>0.204638521570706-0.0203881684063784i</v>
      </c>
      <c r="U714" t="str">
        <f t="shared" si="333"/>
        <v>0.0000333333333333334-0.00194613527869767i</v>
      </c>
      <c r="V714" t="str">
        <f t="shared" si="334"/>
        <v>6.66666666666667E-06-0.0194613527869767i</v>
      </c>
      <c r="W714" t="str">
        <f t="shared" si="335"/>
        <v>0.0000276032288098354-0.00176925508591443i</v>
      </c>
      <c r="X714" t="str">
        <f t="shared" si="336"/>
        <v>0.000079644436543811-0.00176609406553093i</v>
      </c>
      <c r="Y714" t="str">
        <f t="shared" si="337"/>
        <v>0.009+0.364424747816416i</v>
      </c>
      <c r="Z714" t="str">
        <f t="shared" si="338"/>
        <v>-0.0583356817208784-0.00409586389612265i</v>
      </c>
      <c r="AA714" t="str">
        <f t="shared" si="339"/>
        <v>0.827907580721523-33.0682386026242i</v>
      </c>
      <c r="AB714" t="str">
        <f t="shared" si="340"/>
        <v>0.965163775855131-0.096159420283299i</v>
      </c>
      <c r="AC714" t="str">
        <f t="shared" si="341"/>
        <v>2.38496443123663-2.37054840006989i</v>
      </c>
      <c r="AD714" t="str">
        <f t="shared" si="342"/>
        <v>0.223729340538787+0.182057981365566i</v>
      </c>
      <c r="AE714" t="str">
        <f t="shared" si="343"/>
        <v>-0.0123057188884165-0.0115368413841034i</v>
      </c>
      <c r="AF714" t="str">
        <f t="shared" si="344"/>
        <v>-11.9740497248889-3.76618261820607i</v>
      </c>
      <c r="AG714" t="str">
        <f t="shared" si="345"/>
        <v>1.02246414162342-0.0262363410774363i</v>
      </c>
      <c r="AH714" t="str">
        <f t="shared" si="346"/>
        <v>0.0969229432968665+0.182922014345756i</v>
      </c>
      <c r="AI714">
        <f t="shared" si="347"/>
        <v>-13.680033621976925</v>
      </c>
      <c r="AJ714">
        <f t="shared" si="348"/>
        <v>62.082701150000858</v>
      </c>
      <c r="AK714"/>
      <c r="AL714"/>
      <c r="AM714"/>
      <c r="AN714"/>
    </row>
    <row r="715" spans="1:40" x14ac:dyDescent="0.25">
      <c r="A715"/>
      <c r="B715">
        <f t="shared" si="314"/>
        <v>58100</v>
      </c>
      <c r="C715" s="237" t="str">
        <f t="shared" si="317"/>
        <v>-0.000022640725948758+0.0421518388027882i</v>
      </c>
      <c r="D715" s="208" t="str">
        <f t="shared" si="318"/>
        <v>-5.9571795359049+0.323164097488043i</v>
      </c>
      <c r="E715" t="str">
        <f t="shared" si="319"/>
        <v>2870</v>
      </c>
      <c r="F715" t="str">
        <f t="shared" si="320"/>
        <v>0.777000777000777</v>
      </c>
      <c r="G715" t="str">
        <f t="shared" si="315"/>
        <v>0.777000777000777</v>
      </c>
      <c r="H715" t="str">
        <f t="shared" si="321"/>
        <v>6.023659464425+4.08803105389145i</v>
      </c>
      <c r="I715" t="str">
        <f t="shared" si="322"/>
        <v>228.158166466959i</v>
      </c>
      <c r="J715" t="str">
        <f t="shared" si="316"/>
        <v>-69.463203185644+49.9137057616437i</v>
      </c>
      <c r="K715" t="str">
        <f t="shared" si="323"/>
        <v>1.55650882696679-2.16614028668109i</v>
      </c>
      <c r="L715" t="str">
        <f t="shared" si="324"/>
        <v>0.102788648880639-0.12301079579229i</v>
      </c>
      <c r="M715" t="str">
        <f t="shared" si="325"/>
        <v>1.65929747584743-2.28915108247338i</v>
      </c>
      <c r="N715" t="str">
        <f t="shared" si="326"/>
        <v>-0.595278304292758i</v>
      </c>
      <c r="O715" t="str">
        <f t="shared" si="327"/>
        <v>0.82799247477769-0.560739210071417i</v>
      </c>
      <c r="P715" t="str">
        <f t="shared" si="328"/>
        <v>0.17200752522231+0.560739210071417i</v>
      </c>
      <c r="Q715" t="str">
        <f t="shared" si="329"/>
        <v>-0.17200752522231+0.0345390942213409i</v>
      </c>
      <c r="R715" t="str">
        <f t="shared" si="330"/>
        <v>-0.332011624138791-3.32663696021777i</v>
      </c>
      <c r="S715" t="str">
        <f t="shared" si="331"/>
        <v>0.061513023459092i</v>
      </c>
      <c r="T715" t="str">
        <f t="shared" si="332"/>
        <v>0.204631497373758-0.0204230388243407i</v>
      </c>
      <c r="U715" t="str">
        <f t="shared" si="333"/>
        <v>0.0000333333333333333-0.00194278564826962i</v>
      </c>
      <c r="V715" t="str">
        <f t="shared" si="334"/>
        <v>6.66666666666667E-06-0.0194278564826962i</v>
      </c>
      <c r="W715" t="str">
        <f t="shared" si="335"/>
        <v>0.0000276032285441755-0.00176621003837089i</v>
      </c>
      <c r="X715" t="str">
        <f t="shared" si="336"/>
        <v>0.000079465566409123-0.00176305972134552i</v>
      </c>
      <c r="Y715" t="str">
        <f t="shared" si="337"/>
        <v>0.009+0.365053066347134i</v>
      </c>
      <c r="Z715" t="str">
        <f t="shared" si="338"/>
        <v>-0.0581345266734415-0.00407778139514428i</v>
      </c>
      <c r="AA715" t="str">
        <f t="shared" si="339"/>
        <v>0.825018042042278-33.0108427382332i</v>
      </c>
      <c r="AB715" t="str">
        <f t="shared" si="340"/>
        <v>0.965130646704291-0.0963238842562002i</v>
      </c>
      <c r="AC715" t="str">
        <f t="shared" si="341"/>
        <v>2.38093892202631-2.36915984264149i</v>
      </c>
      <c r="AD715" t="str">
        <f t="shared" si="342"/>
        <v>0.223911642884986+0.18234763787947i</v>
      </c>
      <c r="AE715" t="str">
        <f t="shared" si="343"/>
        <v>-0.0122734235705979-0.0115137563496557i</v>
      </c>
      <c r="AF715" t="str">
        <f t="shared" si="344"/>
        <v>-11.9808390003299-3.76486695640341i</v>
      </c>
      <c r="AG715" t="str">
        <f t="shared" si="345"/>
        <v>1.02245913284141-0.0262126804204881i</v>
      </c>
      <c r="AH715" t="str">
        <f t="shared" si="346"/>
        <v>0.0967393657971728+0.182587313312029i</v>
      </c>
      <c r="AI715">
        <f t="shared" si="347"/>
        <v>-13.696063829322835</v>
      </c>
      <c r="AJ715">
        <f t="shared" si="348"/>
        <v>62.084228336429426</v>
      </c>
      <c r="AK715"/>
      <c r="AL715"/>
      <c r="AM715"/>
      <c r="AN715"/>
    </row>
    <row r="716" spans="1:40" x14ac:dyDescent="0.25">
      <c r="A716"/>
      <c r="B716">
        <f t="shared" si="314"/>
        <v>58200</v>
      </c>
      <c r="C716" s="237" t="str">
        <f t="shared" si="317"/>
        <v>-0.0000225629896303752+0.0420794130046031i</v>
      </c>
      <c r="D716" s="208" t="str">
        <f t="shared" si="318"/>
        <v>-5.95717893992646+0.322608833035291i</v>
      </c>
      <c r="E716" t="str">
        <f t="shared" si="319"/>
        <v>2870</v>
      </c>
      <c r="F716" t="str">
        <f t="shared" si="320"/>
        <v>0.777000777000777</v>
      </c>
      <c r="G716" t="str">
        <f t="shared" si="315"/>
        <v>0.777000777000777</v>
      </c>
      <c r="H716" t="str">
        <f t="shared" si="321"/>
        <v>6.03043144431181+4.08615105575969i</v>
      </c>
      <c r="I716" t="str">
        <f t="shared" si="322"/>
        <v>228.550865548657i</v>
      </c>
      <c r="J716" t="str">
        <f t="shared" si="316"/>
        <v>-69.7059702864196+49.9996157543487i</v>
      </c>
      <c r="K716" t="str">
        <f t="shared" si="323"/>
        <v>1.55287889589577-2.16491524069971i</v>
      </c>
      <c r="L716" t="str">
        <f t="shared" si="324"/>
        <v>0.102580538513862-0.122973036665244i</v>
      </c>
      <c r="M716" t="str">
        <f t="shared" si="325"/>
        <v>1.65545943440963-2.28788827736495i</v>
      </c>
      <c r="N716" t="str">
        <f t="shared" si="326"/>
        <v>-0.59630287968741i</v>
      </c>
      <c r="O716" t="str">
        <f t="shared" si="327"/>
        <v>0.827417520686277-0.56158725632031i</v>
      </c>
      <c r="P716" t="str">
        <f t="shared" si="328"/>
        <v>0.172582479313723+0.56158725632031i</v>
      </c>
      <c r="Q716" t="str">
        <f t="shared" si="329"/>
        <v>-0.172582479313723+0.0347156233671i</v>
      </c>
      <c r="R716" t="str">
        <f t="shared" si="330"/>
        <v>-0.33200703819426-3.32080689704124i</v>
      </c>
      <c r="S716" t="str">
        <f t="shared" si="331"/>
        <v>0.0616188978540302i</v>
      </c>
      <c r="T716" t="str">
        <f t="shared" si="332"/>
        <v>0.204624460981743-0.0204579077733112i</v>
      </c>
      <c r="U716" t="str">
        <f t="shared" si="333"/>
        <v>0.0000333333333333333-0.00193944752859905i</v>
      </c>
      <c r="V716" t="str">
        <f t="shared" si="334"/>
        <v>6.66666666666667E-06-0.0193944752859905i</v>
      </c>
      <c r="W716" t="str">
        <f t="shared" si="335"/>
        <v>0.0000276032282780578-0.00176317545515232i</v>
      </c>
      <c r="X716" t="str">
        <f t="shared" si="336"/>
        <v>0.0000792876164316153-0.00176003577767667i</v>
      </c>
      <c r="Y716" t="str">
        <f t="shared" si="337"/>
        <v>0.009+0.365681384877852i</v>
      </c>
      <c r="Z716" t="str">
        <f t="shared" si="338"/>
        <v>-0.0579344111731265-0.0040598183721893i</v>
      </c>
      <c r="AA716" t="str">
        <f t="shared" si="339"/>
        <v>0.822143674858853-32.9536465798625i</v>
      </c>
      <c r="AB716" t="str">
        <f t="shared" si="340"/>
        <v>0.965097460036242-0.0964883413007007i</v>
      </c>
      <c r="AC716" t="str">
        <f t="shared" si="341"/>
        <v>2.37692515037751-2.36776770024839i</v>
      </c>
      <c r="AD716" t="str">
        <f t="shared" si="342"/>
        <v>0.224094230128573+0.182637109351473i</v>
      </c>
      <c r="AE716" t="str">
        <f t="shared" si="343"/>
        <v>-0.0122412937778053-0.0114907552612171i</v>
      </c>
      <c r="AF716" t="str">
        <f t="shared" si="344"/>
        <v>-11.9876103842383-3.7635422227244i</v>
      </c>
      <c r="AG716" t="str">
        <f t="shared" si="345"/>
        <v>1.02245412299627-0.0261891365799039i</v>
      </c>
      <c r="AH716" t="str">
        <f t="shared" si="346"/>
        <v>0.0965567531960581+0.182253713777136i</v>
      </c>
      <c r="AI716">
        <f t="shared" si="347"/>
        <v>-13.712063655896312</v>
      </c>
      <c r="AJ716">
        <f t="shared" si="348"/>
        <v>62.085667567741325</v>
      </c>
      <c r="AK716"/>
      <c r="AL716"/>
      <c r="AM716"/>
      <c r="AN716"/>
    </row>
    <row r="717" spans="1:40" x14ac:dyDescent="0.25">
      <c r="A717"/>
      <c r="B717">
        <f t="shared" si="314"/>
        <v>58300</v>
      </c>
      <c r="C717" s="237" t="str">
        <f t="shared" si="317"/>
        <v>-0.0000224856529840354+0.042007235665203i</v>
      </c>
      <c r="D717" s="208" t="str">
        <f t="shared" si="318"/>
        <v>-5.95717834701217+0.322055473433223i</v>
      </c>
      <c r="E717" t="str">
        <f t="shared" si="319"/>
        <v>2870</v>
      </c>
      <c r="F717" t="str">
        <f t="shared" si="320"/>
        <v>0.777000777000777</v>
      </c>
      <c r="G717" t="str">
        <f t="shared" si="315"/>
        <v>0.777000777000777</v>
      </c>
      <c r="H717" t="str">
        <f t="shared" si="321"/>
        <v>6.03718557030706+4.08426396816775i</v>
      </c>
      <c r="I717" t="str">
        <f t="shared" si="322"/>
        <v>228.943564630356i</v>
      </c>
      <c r="J717" t="str">
        <f t="shared" si="316"/>
        <v>-69.9491548714613+50.0855257470537i</v>
      </c>
      <c r="K717" t="str">
        <f t="shared" si="323"/>
        <v>1.54925965234847-2.16368704814094i</v>
      </c>
      <c r="L717" t="str">
        <f t="shared" si="324"/>
        <v>0.10237291342524-0.122935002961477i</v>
      </c>
      <c r="M717" t="str">
        <f t="shared" si="325"/>
        <v>1.65163256577371-2.28662205110242i</v>
      </c>
      <c r="N717" t="str">
        <f t="shared" si="326"/>
        <v>-0.597327455082062i</v>
      </c>
      <c r="O717" t="str">
        <f t="shared" si="327"/>
        <v>0.826841698009477-0.562434713040371i</v>
      </c>
      <c r="P717" t="str">
        <f t="shared" si="328"/>
        <v>0.173158301990523+0.562434713040371i</v>
      </c>
      <c r="Q717" t="str">
        <f t="shared" si="329"/>
        <v>-0.173158301990523+0.034892742041691i</v>
      </c>
      <c r="R717" t="str">
        <f t="shared" si="330"/>
        <v>-0.332002444140023-3.31499663650188i</v>
      </c>
      <c r="S717" t="str">
        <f t="shared" si="331"/>
        <v>0.0617247722489684i</v>
      </c>
      <c r="T717" t="str">
        <f t="shared" si="332"/>
        <v>0.204617412394175-0.0204927752506438i</v>
      </c>
      <c r="U717" t="str">
        <f t="shared" si="333"/>
        <v>0.0000333333333333333-0.00193612086045394i</v>
      </c>
      <c r="V717" t="str">
        <f t="shared" si="334"/>
        <v>6.66666666666667E-06-0.0193612086045394i</v>
      </c>
      <c r="W717" t="str">
        <f t="shared" si="335"/>
        <v>0.0000276032280114828-0.00176015128241146i</v>
      </c>
      <c r="X717" t="str">
        <f t="shared" si="336"/>
        <v>0.0000791105803124956-0.00175702218119017i</v>
      </c>
      <c r="Y717" t="str">
        <f t="shared" si="337"/>
        <v>0.009+0.36630970340857i</v>
      </c>
      <c r="Z717" t="str">
        <f t="shared" si="338"/>
        <v>-0.0577353280634002-0.00404197381477799i</v>
      </c>
      <c r="AA717" t="str">
        <f t="shared" si="339"/>
        <v>0.819284372673433-32.8966490829448i</v>
      </c>
      <c r="AB717" t="str">
        <f t="shared" si="340"/>
        <v>0.965064215848689-0.0966527914043203i</v>
      </c>
      <c r="AC717" t="str">
        <f t="shared" si="341"/>
        <v>2.37292308283284-2.36637201454579i</v>
      </c>
      <c r="AD717" t="str">
        <f t="shared" si="342"/>
        <v>0.224277102126428+0.182926395596812i</v>
      </c>
      <c r="AE717" t="str">
        <f t="shared" si="343"/>
        <v>-0.012209328367344-0.0114678376352866i</v>
      </c>
      <c r="AF717" t="str">
        <f t="shared" si="344"/>
        <v>-11.9943639173192-3.76220849473453i</v>
      </c>
      <c r="AG717" t="str">
        <f t="shared" si="345"/>
        <v>1.02244911205133-0.026165708927206i</v>
      </c>
      <c r="AH717" t="str">
        <f t="shared" si="346"/>
        <v>0.0963750986396019+0.181921209992188i</v>
      </c>
      <c r="AI717">
        <f t="shared" si="347"/>
        <v>-13.728033229646172</v>
      </c>
      <c r="AJ717">
        <f t="shared" si="348"/>
        <v>62.087019263239803</v>
      </c>
      <c r="AK717"/>
      <c r="AL717"/>
      <c r="AM717"/>
      <c r="AN717"/>
    </row>
    <row r="718" spans="1:40" x14ac:dyDescent="0.25">
      <c r="A718"/>
      <c r="B718">
        <f t="shared" si="314"/>
        <v>58400</v>
      </c>
      <c r="C718" s="237" t="str">
        <f t="shared" si="317"/>
        <v>-0.000022408713274605+0.0419353055082599i</v>
      </c>
      <c r="D718" s="208" t="str">
        <f t="shared" si="318"/>
        <v>-5.95717775714107+0.321504008896659i</v>
      </c>
      <c r="E718" t="str">
        <f t="shared" si="319"/>
        <v>2870</v>
      </c>
      <c r="F718" t="str">
        <f t="shared" si="320"/>
        <v>0.777000777000777</v>
      </c>
      <c r="G718" t="str">
        <f t="shared" si="315"/>
        <v>0.777000777000777</v>
      </c>
      <c r="H718" t="str">
        <f t="shared" si="321"/>
        <v>6.04392188318318+4.08236985839935i</v>
      </c>
      <c r="I718" t="str">
        <f t="shared" si="322"/>
        <v>229.336263712055i</v>
      </c>
      <c r="J718" t="str">
        <f t="shared" si="316"/>
        <v>-70.1927569407693+50.1714357397588i</v>
      </c>
      <c r="K718" t="str">
        <f t="shared" si="323"/>
        <v>1.54565106517391-2.16245574664742i</v>
      </c>
      <c r="L718" t="str">
        <f t="shared" si="324"/>
        <v>0.102165772834029-0.122896696740526i</v>
      </c>
      <c r="M718" t="str">
        <f t="shared" si="325"/>
        <v>1.64781683800794-2.28535244338795i</v>
      </c>
      <c r="N718" t="str">
        <f t="shared" si="326"/>
        <v>-0.598352030476714i</v>
      </c>
      <c r="O718" t="str">
        <f t="shared" si="327"/>
        <v>0.826265007351761-0.563281579341978i</v>
      </c>
      <c r="P718" t="str">
        <f t="shared" si="328"/>
        <v>0.173734992648239+0.563281579341978i</v>
      </c>
      <c r="Q718" t="str">
        <f t="shared" si="329"/>
        <v>-0.173734992648239+0.0350704511347361i</v>
      </c>
      <c r="R718" t="str">
        <f t="shared" si="330"/>
        <v>-0.331997841974916-3.30920607686585i</v>
      </c>
      <c r="S718" t="str">
        <f t="shared" si="331"/>
        <v>0.0618306466439066i</v>
      </c>
      <c r="T718" t="str">
        <f t="shared" si="332"/>
        <v>0.204610351610561-0.0205276412536906i</v>
      </c>
      <c r="U718" t="str">
        <f t="shared" si="333"/>
        <v>0.0000333333333333333-0.00193280558500796i</v>
      </c>
      <c r="V718" t="str">
        <f t="shared" si="334"/>
        <v>6.66666666666667E-06-0.0193280558500796i</v>
      </c>
      <c r="W718" t="str">
        <f t="shared" si="335"/>
        <v>0.0000276032277444499-0.00175713746666979i</v>
      </c>
      <c r="X718" t="str">
        <f t="shared" si="336"/>
        <v>0.0000789344518067545-0.00175401887891539i</v>
      </c>
      <c r="Y718" t="str">
        <f t="shared" si="337"/>
        <v>0.009+0.366938021939288i</v>
      </c>
      <c r="Z718" t="str">
        <f t="shared" si="338"/>
        <v>-0.0575372702492524-0.00402424672081529i</v>
      </c>
      <c r="AA718" t="str">
        <f t="shared" si="339"/>
        <v>0.816440029924989-32.8398492102126i</v>
      </c>
      <c r="AB718" t="str">
        <f t="shared" si="340"/>
        <v>0.965030914139309-0.0968172345545705i</v>
      </c>
      <c r="AC718" t="str">
        <f t="shared" si="341"/>
        <v>2.3689326859656-2.36497282688156i</v>
      </c>
      <c r="AD718" t="str">
        <f t="shared" si="342"/>
        <v>0.22446025873522+0.183215496430248i</v>
      </c>
      <c r="AE718" t="str">
        <f t="shared" si="343"/>
        <v>-0.0121775262063535-0.0114450029921267i</v>
      </c>
      <c r="AF718" t="str">
        <f t="shared" si="344"/>
        <v>-12.0010996403242-3.76086584950269i</v>
      </c>
      <c r="AG718" t="str">
        <f t="shared" si="345"/>
        <v>1.02244409997029-0.0261423968382853i</v>
      </c>
      <c r="AH718" t="str">
        <f t="shared" si="346"/>
        <v>0.0961943953337828+0.181589796249056i</v>
      </c>
      <c r="AI718">
        <f t="shared" si="347"/>
        <v>-13.743972677718563</v>
      </c>
      <c r="AJ718">
        <f t="shared" si="348"/>
        <v>62.088283839734736</v>
      </c>
      <c r="AK718"/>
      <c r="AL718"/>
      <c r="AM718"/>
      <c r="AN718"/>
    </row>
    <row r="719" spans="1:40" x14ac:dyDescent="0.25">
      <c r="A719"/>
      <c r="B719">
        <f t="shared" si="314"/>
        <v>58500</v>
      </c>
      <c r="C719" s="237" t="str">
        <f t="shared" si="317"/>
        <v>-0.0000223321677903081+0.0418636212661731i</v>
      </c>
      <c r="D719" s="208" t="str">
        <f t="shared" si="318"/>
        <v>-5.95717717029235+0.320954429707327i</v>
      </c>
      <c r="E719" t="str">
        <f t="shared" si="319"/>
        <v>2870</v>
      </c>
      <c r="F719" t="str">
        <f t="shared" si="320"/>
        <v>0.777000777000777</v>
      </c>
      <c r="G719" t="str">
        <f t="shared" si="315"/>
        <v>0.777000777000777</v>
      </c>
      <c r="H719" t="str">
        <f t="shared" si="321"/>
        <v>6.05064042375631+4.08046879331134i</v>
      </c>
      <c r="I719" t="str">
        <f t="shared" si="322"/>
        <v>229.728962793754i</v>
      </c>
      <c r="J719" t="str">
        <f t="shared" si="316"/>
        <v>-70.4367764943433+50.2573457324639i</v>
      </c>
      <c r="K719" t="str">
        <f t="shared" si="323"/>
        <v>1.54205310325516-2.16122137357984i</v>
      </c>
      <c r="L719" t="str">
        <f t="shared" si="324"/>
        <v>0.101959115955729-0.12285812005097i</v>
      </c>
      <c r="M719" t="str">
        <f t="shared" si="325"/>
        <v>1.64401221921089-2.28407949363081i</v>
      </c>
      <c r="N719" t="str">
        <f t="shared" si="326"/>
        <v>-0.599376605871366i</v>
      </c>
      <c r="O719" t="str">
        <f t="shared" si="327"/>
        <v>0.825687449318514-0.56412785433613i</v>
      </c>
      <c r="P719" t="str">
        <f t="shared" si="328"/>
        <v>0.174312550681486+0.56412785433613i</v>
      </c>
      <c r="Q719" t="str">
        <f t="shared" si="329"/>
        <v>-0.174312550681486+0.035248751535236i</v>
      </c>
      <c r="R719" t="str">
        <f t="shared" si="330"/>
        <v>-0.331993231697786-3.30343511709501i</v>
      </c>
      <c r="S719" t="str">
        <f t="shared" si="331"/>
        <v>0.0619365210388447i</v>
      </c>
      <c r="T719" t="str">
        <f t="shared" si="332"/>
        <v>0.204603278630413-0.020562505779804i</v>
      </c>
      <c r="U719" t="str">
        <f t="shared" si="333"/>
        <v>0.0000333333333333334-0.00192950164383701i</v>
      </c>
      <c r="V719" t="str">
        <f t="shared" si="334"/>
        <v>6.66666666666667E-06-0.0192950164383701i</v>
      </c>
      <c r="W719" t="str">
        <f t="shared" si="335"/>
        <v>0.0000276032274769596-0.00175413395481451i</v>
      </c>
      <c r="X719" t="str">
        <f t="shared" si="336"/>
        <v>0.0000787592247226285-0.00175102581824252i</v>
      </c>
      <c r="Y719" t="str">
        <f t="shared" si="337"/>
        <v>0.009+0.367566340470006i</v>
      </c>
      <c r="Z719" t="str">
        <f t="shared" si="338"/>
        <v>-0.057340230696572-0.00400663609846687i</v>
      </c>
      <c r="AA719" t="str">
        <f t="shared" si="339"/>
        <v>0.813610541979355-32.7832459316336i</v>
      </c>
      <c r="AB719" t="str">
        <f t="shared" si="340"/>
        <v>0.964997554905799-0.096981670738964i</v>
      </c>
      <c r="AC719" t="str">
        <f t="shared" si="341"/>
        <v>2.36495392638084-2.36357017829855i</v>
      </c>
      <c r="AD719" t="str">
        <f t="shared" si="342"/>
        <v>0.224643699811386+0.18350441166607i</v>
      </c>
      <c r="AE719" t="str">
        <f t="shared" si="343"/>
        <v>-0.0121458861717072-0.0114222508557286i</v>
      </c>
      <c r="AF719" t="str">
        <f t="shared" si="344"/>
        <v>-12.0078175940487-3.75951436360401i</v>
      </c>
      <c r="AG719" t="str">
        <f t="shared" si="345"/>
        <v>1.02243908671715-0.0261191996933606i</v>
      </c>
      <c r="AH719" t="str">
        <f t="shared" si="346"/>
        <v>0.0960146365438638+0.181259466880037i</v>
      </c>
      <c r="AI719">
        <f t="shared" si="347"/>
        <v>-13.759882126462184</v>
      </c>
      <c r="AJ719">
        <f t="shared" si="348"/>
        <v>62.089461711561619</v>
      </c>
      <c r="AK719"/>
      <c r="AL719"/>
      <c r="AM719"/>
      <c r="AN719"/>
    </row>
    <row r="720" spans="1:40" x14ac:dyDescent="0.25">
      <c r="A720"/>
      <c r="B720">
        <f t="shared" si="314"/>
        <v>58600</v>
      </c>
      <c r="C720" s="237" t="str">
        <f t="shared" si="317"/>
        <v>-0.0000222560138424868+0.0417921816799941i</v>
      </c>
      <c r="D720" s="208" t="str">
        <f t="shared" si="318"/>
        <v>-5.95717658644542+0.320406726213288i</v>
      </c>
      <c r="E720" t="str">
        <f t="shared" si="319"/>
        <v>2870</v>
      </c>
      <c r="F720" t="str">
        <f t="shared" si="320"/>
        <v>0.777000777000777</v>
      </c>
      <c r="G720" t="str">
        <f t="shared" si="315"/>
        <v>0.777000777000777</v>
      </c>
      <c r="H720" t="str">
        <f t="shared" si="321"/>
        <v>6.05734123288466+4.07856083933581i</v>
      </c>
      <c r="I720" t="str">
        <f t="shared" si="322"/>
        <v>230.121661875452i</v>
      </c>
      <c r="J720" t="str">
        <f t="shared" si="316"/>
        <v>-70.6812135321836+50.343255725169i</v>
      </c>
      <c r="K720" t="str">
        <f t="shared" si="323"/>
        <v>1.53846573551014-2.15998396601862i</v>
      </c>
      <c r="L720" t="str">
        <f t="shared" si="324"/>
        <v>0.101752942002142-0.122819274930461i</v>
      </c>
      <c r="M720" t="str">
        <f t="shared" si="325"/>
        <v>1.64021867751228-2.28280324094908i</v>
      </c>
      <c r="N720" t="str">
        <f t="shared" si="326"/>
        <v>-0.600401181266018i</v>
      </c>
      <c r="O720" t="str">
        <f t="shared" si="327"/>
        <v>0.82510902451603-0.564973537134444i</v>
      </c>
      <c r="P720" t="str">
        <f t="shared" si="328"/>
        <v>0.17489097548397+0.564973537134444i</v>
      </c>
      <c r="Q720" t="str">
        <f t="shared" si="329"/>
        <v>-0.17489097548397+0.0354276441315741i</v>
      </c>
      <c r="R720" t="str">
        <f t="shared" si="330"/>
        <v>-0.331988613307424-3.29768365684081i</v>
      </c>
      <c r="S720" t="str">
        <f t="shared" si="331"/>
        <v>0.062042395433783i</v>
      </c>
      <c r="T720" t="str">
        <f t="shared" si="332"/>
        <v>0.204596193453241-0.0205973688263325i</v>
      </c>
      <c r="U720" t="str">
        <f t="shared" si="333"/>
        <v>0.0000333333333333333-0.00192620897891578i</v>
      </c>
      <c r="V720" t="str">
        <f t="shared" si="334"/>
        <v>6.66666666666667E-06-0.0192620897891578i</v>
      </c>
      <c r="W720" t="str">
        <f t="shared" si="335"/>
        <v>0.0000276032272090114-0.00175114069409534i</v>
      </c>
      <c r="X720" t="str">
        <f t="shared" si="336"/>
        <v>0.0000785848929210446-0.00174804294691917i</v>
      </c>
      <c r="Y720" t="str">
        <f t="shared" si="337"/>
        <v>0.009+0.368194659000724i</v>
      </c>
      <c r="Z720" t="str">
        <f t="shared" si="338"/>
        <v>-0.0571442024315089-0.00398914096603534i</v>
      </c>
      <c r="AA720" t="str">
        <f t="shared" si="339"/>
        <v>0.810795805119417-32.7268382243473i</v>
      </c>
      <c r="AB720" t="str">
        <f t="shared" si="340"/>
        <v>0.964964138145848-0.0971460999449951i</v>
      </c>
      <c r="AC720" t="str">
        <f t="shared" si="341"/>
        <v>2.36098677071636-2.36216410953623i</v>
      </c>
      <c r="AD720" t="str">
        <f t="shared" si="342"/>
        <v>0.224827425211153+0.183793141118096i</v>
      </c>
      <c r="AE720" t="str">
        <f t="shared" si="343"/>
        <v>-0.0121144071499105-0.0113995807537734i</v>
      </c>
      <c r="AF720" t="str">
        <f t="shared" si="344"/>
        <v>-12.0145178193301-3.75815411312252i</v>
      </c>
      <c r="AG720" t="str">
        <f t="shared" si="345"/>
        <v>1.02243407225626-0.0260961168769423i</v>
      </c>
      <c r="AH720" t="str">
        <f t="shared" si="346"/>
        <v>0.0958358155937611+0.180930216257451i</v>
      </c>
      <c r="AI720">
        <f t="shared" si="347"/>
        <v>-13.775761701436661</v>
      </c>
      <c r="AJ720">
        <f t="shared" si="348"/>
        <v>62.090553290597043</v>
      </c>
      <c r="AK720"/>
      <c r="AL720"/>
      <c r="AM720"/>
      <c r="AN720"/>
    </row>
    <row r="721" spans="1:40" x14ac:dyDescent="0.25">
      <c r="A721"/>
      <c r="B721">
        <f t="shared" si="314"/>
        <v>58700</v>
      </c>
      <c r="C721" s="237" t="str">
        <f t="shared" si="317"/>
        <v>-0.0000221802487653651+0.0417209854993533i</v>
      </c>
      <c r="D721" s="208" t="str">
        <f t="shared" si="318"/>
        <v>-5.95717600557982+0.319860888828375i</v>
      </c>
      <c r="E721" t="str">
        <f t="shared" si="319"/>
        <v>2870</v>
      </c>
      <c r="F721" t="str">
        <f t="shared" si="320"/>
        <v>0.777000777000777</v>
      </c>
      <c r="G721" t="str">
        <f t="shared" si="315"/>
        <v>0.777000777000777</v>
      </c>
      <c r="H721" t="str">
        <f t="shared" si="321"/>
        <v>6.06402435146618+4.07664606248222i</v>
      </c>
      <c r="I721" t="str">
        <f t="shared" si="322"/>
        <v>230.514360957151i</v>
      </c>
      <c r="J721" t="str">
        <f t="shared" si="316"/>
        <v>-70.92606805429+50.429165717874i</v>
      </c>
      <c r="K721" t="str">
        <f t="shared" si="323"/>
        <v>1.53488893089249-2.15874356076591i</v>
      </c>
      <c r="L721" t="str">
        <f t="shared" si="324"/>
        <v>0.101547250181442-0.122780163405772i</v>
      </c>
      <c r="M721" t="str">
        <f t="shared" si="325"/>
        <v>1.63643618107393-2.28152372417168i</v>
      </c>
      <c r="N721" t="str">
        <f t="shared" si="326"/>
        <v>-0.60142575666067i</v>
      </c>
      <c r="O721" t="str">
        <f t="shared" si="327"/>
        <v>0.824529733551512-0.565818626849163i</v>
      </c>
      <c r="P721" t="str">
        <f t="shared" si="328"/>
        <v>0.175470266448488+0.565818626849163i</v>
      </c>
      <c r="Q721" t="str">
        <f t="shared" si="329"/>
        <v>-0.175470266448488+0.035607129811507i</v>
      </c>
      <c r="R721" t="str">
        <f t="shared" si="330"/>
        <v>-0.33198398680272-3.2919515964385i</v>
      </c>
      <c r="S721" t="str">
        <f t="shared" si="331"/>
        <v>0.0621482698287211i</v>
      </c>
      <c r="T721" t="str">
        <f t="shared" si="332"/>
        <v>0.204589096078549-0.02063223039063i</v>
      </c>
      <c r="U721" t="str">
        <f t="shared" si="333"/>
        <v>0.0000333333333333334-0.00192292753261439i</v>
      </c>
      <c r="V721" t="str">
        <f t="shared" si="334"/>
        <v>6.66666666666667E-06-0.0192292753261439i</v>
      </c>
      <c r="W721" t="str">
        <f t="shared" si="335"/>
        <v>0.0000276032269406057-0.00174815763212148i</v>
      </c>
      <c r="X721" t="str">
        <f t="shared" si="336"/>
        <v>0.0000784114503150933-0.00174507021304762i</v>
      </c>
      <c r="Y721" t="str">
        <f t="shared" si="337"/>
        <v>0.009+0.368822977531442i</v>
      </c>
      <c r="Z721" t="str">
        <f t="shared" si="338"/>
        <v>-0.0569491785398654-0.00397176035183966i</v>
      </c>
      <c r="AA721" t="str">
        <f t="shared" si="339"/>
        <v>0.807995716535496-32.6706250726036i</v>
      </c>
      <c r="AB721" t="str">
        <f t="shared" si="340"/>
        <v>0.964930663857118-0.0973105221601838i</v>
      </c>
      <c r="AC721" t="str">
        <f t="shared" si="341"/>
        <v>2.35703118564348-2.36075466103286i</v>
      </c>
      <c r="AD721" t="str">
        <f t="shared" si="342"/>
        <v>0.225011434790522+0.184081684599679i</v>
      </c>
      <c r="AE721" t="str">
        <f t="shared" si="343"/>
        <v>-0.0120830880370038-0.0113769922175979i</v>
      </c>
      <c r="AF721" t="str">
        <f t="shared" si="344"/>
        <v>-12.021200357046-3.75678517365384i</v>
      </c>
      <c r="AG721" t="str">
        <f t="shared" si="345"/>
        <v>1.02242905655229-0.0260731477777948i</v>
      </c>
      <c r="AH721" t="str">
        <f t="shared" si="346"/>
        <v>0.0956579258654606+0.18060203879332i</v>
      </c>
      <c r="AI721">
        <f t="shared" si="347"/>
        <v>-13.791611527417134</v>
      </c>
      <c r="AJ721">
        <f t="shared" si="348"/>
        <v>62.091558986274123</v>
      </c>
      <c r="AK721"/>
      <c r="AL721"/>
      <c r="AM721"/>
      <c r="AN721"/>
    </row>
    <row r="722" spans="1:40" x14ac:dyDescent="0.25">
      <c r="A722"/>
      <c r="B722">
        <f t="shared" ref="B722:B783" si="349">B721+100</f>
        <v>58800</v>
      </c>
      <c r="C722" s="237" t="str">
        <f t="shared" si="317"/>
        <v>-0.0000221048699158163+0.0416500314823873i</v>
      </c>
      <c r="D722" s="208" t="str">
        <f t="shared" si="318"/>
        <v>-5.95717542767532+0.319316908031636i</v>
      </c>
      <c r="E722" t="str">
        <f t="shared" si="319"/>
        <v>2870</v>
      </c>
      <c r="F722" t="str">
        <f t="shared" si="320"/>
        <v>0.777000777000777</v>
      </c>
      <c r="G722" t="str">
        <f t="shared" si="315"/>
        <v>0.777000777000777</v>
      </c>
      <c r="H722" t="str">
        <f t="shared" si="321"/>
        <v>6.07068982043698+4.07472452833959i</v>
      </c>
      <c r="I722" t="str">
        <f t="shared" si="322"/>
        <v>230.90706003885i</v>
      </c>
      <c r="J722" t="str">
        <f t="shared" si="316"/>
        <v>-71.1713400606625+50.5150757105791i</v>
      </c>
      <c r="K722" t="str">
        <f t="shared" si="323"/>
        <v>1.53132265839237-2.15750019434726i</v>
      </c>
      <c r="L722" t="str">
        <f t="shared" si="324"/>
        <v>0.101342039698238-0.122740787492831i</v>
      </c>
      <c r="M722" t="str">
        <f t="shared" si="325"/>
        <v>1.63266469809061-2.28024098184009i</v>
      </c>
      <c r="N722" t="str">
        <f t="shared" si="326"/>
        <v>-0.602450332055322i</v>
      </c>
      <c r="O722" t="str">
        <f t="shared" si="327"/>
        <v>0.823949577033075-0.566663122593148i</v>
      </c>
      <c r="P722" t="str">
        <f t="shared" si="328"/>
        <v>0.176050422966925+0.566663122593148i</v>
      </c>
      <c r="Q722" t="str">
        <f t="shared" si="329"/>
        <v>-0.176050422966925+0.035787209462174i</v>
      </c>
      <c r="R722" t="str">
        <f t="shared" si="330"/>
        <v>-0.331979352182446-3.28623883690135i</v>
      </c>
      <c r="S722" t="str">
        <f t="shared" si="331"/>
        <v>0.0622541442236594i</v>
      </c>
      <c r="T722" t="str">
        <f t="shared" si="332"/>
        <v>0.204581986505847-0.020667090470043i</v>
      </c>
      <c r="U722" t="str">
        <f t="shared" si="333"/>
        <v>0.0000333333333333333-0.00191965724769498i</v>
      </c>
      <c r="V722" t="str">
        <f t="shared" si="334"/>
        <v>6.66666666666667E-06-0.0191965724769498i</v>
      </c>
      <c r="W722" t="str">
        <f t="shared" si="335"/>
        <v>0.0000276032266717423-0.0017451847168585i</v>
      </c>
      <c r="X722" t="str">
        <f t="shared" si="336"/>
        <v>0.0000782388908694881-0.00174210756508159i</v>
      </c>
      <c r="Y722" t="str">
        <f t="shared" si="337"/>
        <v>0.009+0.36945129606216i</v>
      </c>
      <c r="Z722" t="str">
        <f t="shared" si="338"/>
        <v>-0.0567551521664756-0.0039544932940949i</v>
      </c>
      <c r="AA722" t="str">
        <f t="shared" si="339"/>
        <v>0.805210174315751-32.6146054676997i</v>
      </c>
      <c r="AB722" t="str">
        <f t="shared" si="340"/>
        <v>0.964897132037297-0.0974749373720149i</v>
      </c>
      <c r="AC722" t="str">
        <f t="shared" si="341"/>
        <v>2.3530871378682-2.3593418729273i</v>
      </c>
      <c r="AD722" t="str">
        <f t="shared" si="342"/>
        <v>0.225195728405275+0.184370041923715i</v>
      </c>
      <c r="AE722" t="str">
        <f t="shared" si="343"/>
        <v>-0.0120519277384624-0.0113544847821574i</v>
      </c>
      <c r="AF722" t="str">
        <f t="shared" si="344"/>
        <v>-12.0278652481123-3.75540762030795i</v>
      </c>
      <c r="AG722" t="str">
        <f t="shared" si="345"/>
        <v>1.02242403957025-0.0260502917888989i</v>
      </c>
      <c r="AH722" t="str">
        <f t="shared" si="346"/>
        <v>0.0954809607983957+0.180274928938984i</v>
      </c>
      <c r="AI722">
        <f t="shared" si="347"/>
        <v>-13.807431728402175</v>
      </c>
      <c r="AJ722">
        <f t="shared" si="348"/>
        <v>62.092479205600526</v>
      </c>
      <c r="AK722"/>
      <c r="AL722"/>
      <c r="AM722"/>
      <c r="AN722"/>
    </row>
    <row r="723" spans="1:40" x14ac:dyDescent="0.25">
      <c r="A723"/>
      <c r="B723">
        <f t="shared" si="349"/>
        <v>58900</v>
      </c>
      <c r="C723" s="237" t="str">
        <f t="shared" si="317"/>
        <v>-0.0000220298746731318+0.0415793183956663i</v>
      </c>
      <c r="D723" s="208" t="str">
        <f t="shared" si="318"/>
        <v>-5.95717485271179+0.318774774366775i</v>
      </c>
      <c r="E723" t="str">
        <f t="shared" si="319"/>
        <v>2870</v>
      </c>
      <c r="F723" t="str">
        <f t="shared" si="320"/>
        <v>0.777000777000777</v>
      </c>
      <c r="G723" t="str">
        <f t="shared" si="315"/>
        <v>0.777000777000777</v>
      </c>
      <c r="H723" t="str">
        <f t="shared" si="321"/>
        <v>6.07733768076915+4.07279630207849i</v>
      </c>
      <c r="I723" t="str">
        <f t="shared" si="322"/>
        <v>231.299759120548i</v>
      </c>
      <c r="J723" t="str">
        <f t="shared" si="316"/>
        <v>-71.4170295513013+50.6009857032841i</v>
      </c>
      <c r="K723" t="str">
        <f t="shared" si="323"/>
        <v>1.52776688703724-2.15625390301353i</v>
      </c>
      <c r="L723" t="str">
        <f t="shared" si="324"/>
        <v>0.101137309753631-0.122701149196761i</v>
      </c>
      <c r="M723" t="str">
        <f t="shared" si="325"/>
        <v>1.62890419679087-2.27895505221029i</v>
      </c>
      <c r="N723" t="str">
        <f t="shared" si="326"/>
        <v>-0.603474907449974i</v>
      </c>
      <c r="O723" t="str">
        <f t="shared" si="327"/>
        <v>0.82336855556974-0.567507023479886i</v>
      </c>
      <c r="P723" t="str">
        <f t="shared" si="328"/>
        <v>0.17663144443026+0.567507023479886i</v>
      </c>
      <c r="Q723" t="str">
        <f t="shared" si="329"/>
        <v>-0.17663144443026+0.035967883970088i</v>
      </c>
      <c r="R723" t="str">
        <f t="shared" si="330"/>
        <v>-0.331974709445443-3.2805452799148i</v>
      </c>
      <c r="S723" t="str">
        <f t="shared" si="331"/>
        <v>0.0623600186185977i</v>
      </c>
      <c r="T723" t="str">
        <f t="shared" si="332"/>
        <v>0.20457486473464-0.0207019490619214i</v>
      </c>
      <c r="U723" t="str">
        <f t="shared" si="333"/>
        <v>0.0000333333333333333-0.0019163980673084i</v>
      </c>
      <c r="V723" t="str">
        <f t="shared" si="334"/>
        <v>6.66666666666667E-06-0.019163980673084i</v>
      </c>
      <c r="W723" t="str">
        <f t="shared" si="335"/>
        <v>0.0000276032264024213-0.00174222189662537i</v>
      </c>
      <c r="X723" t="str">
        <f t="shared" si="336"/>
        <v>0.0000780672086000489-0.00173915495182344i</v>
      </c>
      <c r="Y723" t="str">
        <f t="shared" si="337"/>
        <v>0.009+0.370079614592878i</v>
      </c>
      <c r="Z723" t="str">
        <f t="shared" si="338"/>
        <v>-0.0565621165146077-0.0039373388407946i</v>
      </c>
      <c r="AA723" t="str">
        <f t="shared" si="339"/>
        <v>0.802439077436778-32.5587784079192i</v>
      </c>
      <c r="AB723" t="str">
        <f t="shared" si="340"/>
        <v>0.96486354268405-0.0976393455679895i</v>
      </c>
      <c r="AC723" t="str">
        <f t="shared" si="341"/>
        <v>2.34915459413188-2.35792578506095i</v>
      </c>
      <c r="AD723" t="str">
        <f t="shared" si="342"/>
        <v>0.22538030591098+0.184658212902646i</v>
      </c>
      <c r="AE723" t="str">
        <f t="shared" si="343"/>
        <v>-0.0120209251691015-0.0113320579859922i</v>
      </c>
      <c r="AF723" t="str">
        <f t="shared" si="344"/>
        <v>-12.0345125334809-3.75402152771171i</v>
      </c>
      <c r="AG723" t="str">
        <f t="shared" si="345"/>
        <v>1.02241902127545-0.0260275483074161i</v>
      </c>
      <c r="AH723" t="str">
        <f t="shared" si="346"/>
        <v>0.0953049138888644+0.179948881184776i</v>
      </c>
      <c r="AI723">
        <f t="shared" si="347"/>
        <v>-13.823222427618965</v>
      </c>
      <c r="AJ723">
        <f t="shared" si="348"/>
        <v>62.093314353175622</v>
      </c>
      <c r="AK723"/>
      <c r="AL723"/>
      <c r="AM723"/>
      <c r="AN723"/>
    </row>
    <row r="724" spans="1:40" x14ac:dyDescent="0.25">
      <c r="A724"/>
      <c r="B724">
        <f t="shared" si="349"/>
        <v>59000</v>
      </c>
      <c r="C724" s="237" t="str">
        <f t="shared" si="317"/>
        <v>-0.0000219552604387934+0.0415088450141223i</v>
      </c>
      <c r="D724" s="208" t="str">
        <f t="shared" si="318"/>
        <v>-5.95717428066933+0.318234478441604i</v>
      </c>
      <c r="E724" t="str">
        <f t="shared" si="319"/>
        <v>2870</v>
      </c>
      <c r="F724" t="str">
        <f t="shared" si="320"/>
        <v>0.777000777000777</v>
      </c>
      <c r="G724" t="str">
        <f t="shared" si="315"/>
        <v>0.777000777000777</v>
      </c>
      <c r="H724" t="str">
        <f t="shared" si="321"/>
        <v>6.0839679734689+4.07086144845338i</v>
      </c>
      <c r="I724" t="str">
        <f t="shared" si="322"/>
        <v>231.692458202247i</v>
      </c>
      <c r="J724" t="str">
        <f t="shared" si="316"/>
        <v>-71.6631365262062+50.6868956959892i</v>
      </c>
      <c r="K724" t="str">
        <f t="shared" si="323"/>
        <v>1.52422158589273-2.15500472274266i</v>
      </c>
      <c r="L724" t="str">
        <f t="shared" si="324"/>
        <v>0.100933059545289-0.122661250511926i</v>
      </c>
      <c r="M724" t="str">
        <f t="shared" si="325"/>
        <v>1.62515464543802-2.27766597325459i</v>
      </c>
      <c r="N724" t="str">
        <f t="shared" si="326"/>
        <v>-0.604499482844626i</v>
      </c>
      <c r="O724" t="str">
        <f t="shared" si="327"/>
        <v>0.822786669771437-0.568350328623489i</v>
      </c>
      <c r="P724" t="str">
        <f t="shared" si="328"/>
        <v>0.177213330228563+0.568350328623489i</v>
      </c>
      <c r="Q724" t="str">
        <f t="shared" si="329"/>
        <v>-0.177213330228563+0.036149154221137i</v>
      </c>
      <c r="R724" t="str">
        <f t="shared" si="330"/>
        <v>-0.331970058590549-3.27487082783087i</v>
      </c>
      <c r="S724" t="str">
        <f t="shared" si="331"/>
        <v>0.0624658930135357i</v>
      </c>
      <c r="T724" t="str">
        <f t="shared" si="332"/>
        <v>0.204567730764432-0.0207368061636144i</v>
      </c>
      <c r="U724" t="str">
        <f t="shared" si="333"/>
        <v>0.0000333333333333333-0.00191314993499093i</v>
      </c>
      <c r="V724" t="str">
        <f t="shared" si="334"/>
        <v>6.66666666666667E-06-0.0191314993499093i</v>
      </c>
      <c r="W724" t="str">
        <f t="shared" si="335"/>
        <v>0.0000276032261326428-0.00173926912009143i</v>
      </c>
      <c r="X724" t="str">
        <f t="shared" si="336"/>
        <v>0.0000778963975731804-0.00173621232242118i</v>
      </c>
      <c r="Y724" t="str">
        <f t="shared" si="337"/>
        <v>0.009+0.370707933123596i</v>
      </c>
      <c r="Z724" t="str">
        <f t="shared" si="338"/>
        <v>-0.0563700648453649-0.00392029604959433i</v>
      </c>
      <c r="AA724" t="str">
        <f t="shared" si="339"/>
        <v>0.799682325754296-32.5031428984723i</v>
      </c>
      <c r="AB724" t="str">
        <f t="shared" si="340"/>
        <v>0.964829895795039-0.0978037467356053i</v>
      </c>
      <c r="AC724" t="str">
        <f t="shared" si="341"/>
        <v>2.34523352121229-2.35650643697974i</v>
      </c>
      <c r="AD724" t="str">
        <f t="shared" si="342"/>
        <v>0.225565167162975+0.184946197348462i</v>
      </c>
      <c r="AE724" t="str">
        <f t="shared" si="343"/>
        <v>-0.0119900792529798-0.0113097113711915i</v>
      </c>
      <c r="AF724" t="str">
        <f t="shared" si="344"/>
        <v>-12.0411422541382-3.75262697001178i</v>
      </c>
      <c r="AG724" t="str">
        <f t="shared" si="345"/>
        <v>1.02241400163352-0.026004916734651i</v>
      </c>
      <c r="AH724" t="str">
        <f t="shared" si="346"/>
        <v>0.0951297786894419+0.17962389005966i</v>
      </c>
      <c r="AI724">
        <f t="shared" si="347"/>
        <v>-13.838983747530168</v>
      </c>
      <c r="AJ724">
        <f t="shared" si="348"/>
        <v>62.094064831205095</v>
      </c>
      <c r="AK724"/>
      <c r="AL724"/>
      <c r="AM724"/>
      <c r="AN724"/>
    </row>
    <row r="725" spans="1:40" x14ac:dyDescent="0.25">
      <c r="A725"/>
      <c r="B725">
        <f t="shared" si="349"/>
        <v>59100</v>
      </c>
      <c r="C725" s="237" t="str">
        <f t="shared" si="317"/>
        <v>-0.0000218810246362487+0.0414386101209794i</v>
      </c>
      <c r="D725" s="208" t="str">
        <f t="shared" si="318"/>
        <v>-5.95717371152817+0.317696010927509i</v>
      </c>
      <c r="E725" t="str">
        <f t="shared" si="319"/>
        <v>2870</v>
      </c>
      <c r="F725" t="str">
        <f t="shared" si="320"/>
        <v>0.777000777000777</v>
      </c>
      <c r="G725" t="str">
        <f t="shared" si="315"/>
        <v>0.777000777000777</v>
      </c>
      <c r="H725" t="str">
        <f t="shared" si="321"/>
        <v>6.09058073957482+4.06892003180448i</v>
      </c>
      <c r="I725" t="str">
        <f t="shared" si="322"/>
        <v>232.085157283946i</v>
      </c>
      <c r="J725" t="str">
        <f t="shared" si="316"/>
        <v>-71.9096609853773+50.7728056886943i</v>
      </c>
      <c r="K725" t="str">
        <f t="shared" si="323"/>
        <v>1.52068672406337-2.15375268924148i</v>
      </c>
      <c r="L725" t="str">
        <f t="shared" si="324"/>
        <v>0.100729288267496-0.122621093421963i</v>
      </c>
      <c r="M725" t="str">
        <f t="shared" si="325"/>
        <v>1.62141601233087-2.27637378266344i</v>
      </c>
      <c r="N725" t="str">
        <f t="shared" si="326"/>
        <v>-0.605524058239277i</v>
      </c>
      <c r="O725" t="str">
        <f t="shared" si="327"/>
        <v>0.822203920249004-0.569193037138693i</v>
      </c>
      <c r="P725" t="str">
        <f t="shared" si="328"/>
        <v>0.177796079750996+0.569193037138693i</v>
      </c>
      <c r="Q725" t="str">
        <f t="shared" si="329"/>
        <v>-0.177796079750996+0.0363310211005841i</v>
      </c>
      <c r="R725" t="str">
        <f t="shared" si="330"/>
        <v>-0.331965399616589-3.26921538366242i</v>
      </c>
      <c r="S725" t="str">
        <f t="shared" si="331"/>
        <v>0.062571767408474i</v>
      </c>
      <c r="T725" t="str">
        <f t="shared" si="332"/>
        <v>0.20456058459473-0.0207716617724703i</v>
      </c>
      <c r="U725" t="str">
        <f t="shared" si="333"/>
        <v>0.0000333333333333333-0.00190991279466099i</v>
      </c>
      <c r="V725" t="str">
        <f t="shared" si="334"/>
        <v>6.66666666666667E-06-0.01909912794661i</v>
      </c>
      <c r="W725" t="str">
        <f t="shared" si="335"/>
        <v>0.0000276032258624065-0.00173632633627342i</v>
      </c>
      <c r="X725" t="str">
        <f t="shared" si="336"/>
        <v>0.0000777264519053577-0.00173327962636546i</v>
      </c>
      <c r="Y725" t="str">
        <f t="shared" si="337"/>
        <v>0.009+0.371336251654313i</v>
      </c>
      <c r="Z725" t="str">
        <f t="shared" si="338"/>
        <v>-0.056178990477092-0.00390336398769661i</v>
      </c>
      <c r="AA725" t="str">
        <f t="shared" si="339"/>
        <v>0.796939819993932-32.4476979514348i</v>
      </c>
      <c r="AB725" t="str">
        <f t="shared" si="340"/>
        <v>0.964796191367937-0.0979681408623556i</v>
      </c>
      <c r="AC725" t="str">
        <f t="shared" si="341"/>
        <v>2.34132388592447-2.35508386793602i</v>
      </c>
      <c r="AD725" t="str">
        <f t="shared" si="342"/>
        <v>0.225750312016383+0.185233995072709i</v>
      </c>
      <c r="AE725" t="str">
        <f t="shared" si="343"/>
        <v>-0.0119593889233049-0.0112874444833594i</v>
      </c>
      <c r="AF725" t="str">
        <f t="shared" si="344"/>
        <v>-12.047754451103-3.75122402087697i</v>
      </c>
      <c r="AG725" t="str">
        <f t="shared" si="345"/>
        <v>1.02240898061043-0.0259823964760163i</v>
      </c>
      <c r="AH725" t="str">
        <f t="shared" si="346"/>
        <v>0.0949555488083943+0.179299950130886i</v>
      </c>
      <c r="AI725">
        <f t="shared" si="347"/>
        <v>-13.854715809840339</v>
      </c>
      <c r="AJ725">
        <f t="shared" si="348"/>
        <v>62.094731039518578</v>
      </c>
      <c r="AK725"/>
      <c r="AL725"/>
      <c r="AM725"/>
      <c r="AN725"/>
    </row>
    <row r="726" spans="1:40" x14ac:dyDescent="0.25">
      <c r="A726"/>
      <c r="B726">
        <f t="shared" si="349"/>
        <v>59200</v>
      </c>
      <c r="C726" s="237" t="str">
        <f t="shared" si="317"/>
        <v>-0.000021807164710688+0.0413686125076828i</v>
      </c>
      <c r="D726" s="208" t="str">
        <f t="shared" si="318"/>
        <v>-5.95717314526874+0.317159362558902i</v>
      </c>
      <c r="E726" t="str">
        <f t="shared" si="319"/>
        <v>2870</v>
      </c>
      <c r="F726" t="str">
        <f t="shared" si="320"/>
        <v>0.777000777000777</v>
      </c>
      <c r="G726" t="str">
        <f t="shared" si="315"/>
        <v>0.777000777000777</v>
      </c>
      <c r="H726" t="str">
        <f t="shared" si="321"/>
        <v>6.09717602015588+4.06697211606012i</v>
      </c>
      <c r="I726" t="str">
        <f t="shared" si="322"/>
        <v>232.477856365645i</v>
      </c>
      <c r="J726" t="str">
        <f t="shared" si="316"/>
        <v>-72.1566029288145+50.8587156813993i</v>
      </c>
      <c r="K726" t="str">
        <f t="shared" si="323"/>
        <v>1.51716227069333-2.15249783794747i</v>
      </c>
      <c r="L726" t="str">
        <f t="shared" si="324"/>
        <v>0.100525995111221-0.122580679899828i</v>
      </c>
      <c r="M726" t="str">
        <f t="shared" si="325"/>
        <v>1.61768826580455-2.2750785178473i</v>
      </c>
      <c r="N726" t="str">
        <f t="shared" si="326"/>
        <v>-0.606548633633929i</v>
      </c>
      <c r="O726" t="str">
        <f t="shared" si="327"/>
        <v>0.821620307614184-0.570035148140861i</v>
      </c>
      <c r="P726" t="str">
        <f t="shared" si="328"/>
        <v>0.178379692385816+0.570035148140861i</v>
      </c>
      <c r="Q726" t="str">
        <f t="shared" si="329"/>
        <v>-0.178379692385816+0.036513485493068i</v>
      </c>
      <c r="R726" t="str">
        <f t="shared" si="330"/>
        <v>-0.331960732522362-3.26357885107764i</v>
      </c>
      <c r="S726" t="str">
        <f t="shared" si="331"/>
        <v>0.0626776418034121i</v>
      </c>
      <c r="T726" t="str">
        <f t="shared" si="332"/>
        <v>0.204553426225036-0.0208065158858349i</v>
      </c>
      <c r="U726" t="str">
        <f t="shared" si="333"/>
        <v>0.0000333333333333334-0.00190668659061596i</v>
      </c>
      <c r="V726" t="str">
        <f t="shared" si="334"/>
        <v>6.66666666666667E-06-0.0190668659061596i</v>
      </c>
      <c r="W726" t="str">
        <f t="shared" si="335"/>
        <v>0.0000276032255917126-0.00173339349453259i</v>
      </c>
      <c r="X726" t="str">
        <f t="shared" si="336"/>
        <v>0.0000775573657626267-0.00173035681348687i</v>
      </c>
      <c r="Y726" t="str">
        <f t="shared" si="337"/>
        <v>0.009+0.371964570185031i</v>
      </c>
      <c r="Z726" t="str">
        <f t="shared" si="338"/>
        <v>-0.0559888867847981-0.00388654173173804i</v>
      </c>
      <c r="AA726" t="str">
        <f t="shared" si="339"/>
        <v>0.794211461742139-32.3924425856891i</v>
      </c>
      <c r="AB726" t="str">
        <f t="shared" si="340"/>
        <v>0.964762429400396-0.0981325279357221i</v>
      </c>
      <c r="AC726" t="str">
        <f t="shared" si="341"/>
        <v>2.3374256551215-2.35365811689037i</v>
      </c>
      <c r="AD726" t="str">
        <f t="shared" si="342"/>
        <v>0.225935740326102+0.185521605886499i</v>
      </c>
      <c r="AE726" t="str">
        <f t="shared" si="343"/>
        <v>-0.0119288531223407-0.0112652568715817i</v>
      </c>
      <c r="AF726" t="str">
        <f t="shared" si="344"/>
        <v>-12.0543491654246-3.74981275350122i</v>
      </c>
      <c r="AG726" t="str">
        <f t="shared" si="345"/>
        <v>1.02240395817244-0.0259599869409967i</v>
      </c>
      <c r="AH726" t="str">
        <f t="shared" si="346"/>
        <v>0.0947822179091158+0.178977056003668i</v>
      </c>
      <c r="AI726">
        <f t="shared" si="347"/>
        <v>-13.870418735501238</v>
      </c>
      <c r="AJ726">
        <f t="shared" si="348"/>
        <v>62.095313375585597</v>
      </c>
      <c r="AK726"/>
      <c r="AL726"/>
      <c r="AM726"/>
      <c r="AN726"/>
    </row>
    <row r="727" spans="1:40" x14ac:dyDescent="0.25">
      <c r="A727"/>
      <c r="B727">
        <f t="shared" si="349"/>
        <v>59300</v>
      </c>
      <c r="C727" s="237" t="str">
        <f t="shared" si="317"/>
        <v>-0.0000217336781288249+0.0412988509738297i</v>
      </c>
      <c r="D727" s="208" t="str">
        <f t="shared" si="318"/>
        <v>-5.95717258187162+0.316624524132694i</v>
      </c>
      <c r="E727" t="str">
        <f t="shared" si="319"/>
        <v>2870</v>
      </c>
      <c r="F727" t="str">
        <f t="shared" si="320"/>
        <v>0.777000777000777</v>
      </c>
      <c r="G727" t="str">
        <f t="shared" si="315"/>
        <v>0.777000777000777</v>
      </c>
      <c r="H727" t="str">
        <f t="shared" si="321"/>
        <v>6.10375385630972+4.06501776473867i</v>
      </c>
      <c r="I727" t="str">
        <f t="shared" si="322"/>
        <v>232.870555447343i</v>
      </c>
      <c r="J727" t="str">
        <f t="shared" si="316"/>
        <v>-72.4039623565179+50.9446256741044i</v>
      </c>
      <c r="K727" t="str">
        <f t="shared" si="323"/>
        <v>1.51364819496723-2.15124020403052i</v>
      </c>
      <c r="L727" t="str">
        <f t="shared" si="324"/>
        <v>0.100323179264177-0.122540011907834i</v>
      </c>
      <c r="M727" t="str">
        <f t="shared" si="325"/>
        <v>1.61397137423141-2.27378021593835i</v>
      </c>
      <c r="N727" t="str">
        <f t="shared" si="326"/>
        <v>-0.607573209028581i</v>
      </c>
      <c r="O727" t="str">
        <f t="shared" si="327"/>
        <v>0.821035832479628-0.570876660745983i</v>
      </c>
      <c r="P727" t="str">
        <f t="shared" si="328"/>
        <v>0.178964167520372+0.570876660745983i</v>
      </c>
      <c r="Q727" t="str">
        <f t="shared" si="329"/>
        <v>-0.178964167520372+0.0366965482825981i</v>
      </c>
      <c r="R727" t="str">
        <f t="shared" si="330"/>
        <v>-0.331956057306687-3.2579611343945i</v>
      </c>
      <c r="S727" t="str">
        <f t="shared" si="331"/>
        <v>0.0627835161983504i</v>
      </c>
      <c r="T727" t="str">
        <f t="shared" si="332"/>
        <v>0.204546255654853-0.0208413685010549i</v>
      </c>
      <c r="U727" t="str">
        <f t="shared" si="333"/>
        <v>0.0000333333333333333-0.00190347126752892i</v>
      </c>
      <c r="V727" t="str">
        <f t="shared" si="334"/>
        <v>6.66666666666667E-06-0.0190347126752892i</v>
      </c>
      <c r="W727" t="str">
        <f t="shared" si="335"/>
        <v>0.0000276032253205611-0.00173047054457176i</v>
      </c>
      <c r="X727" t="str">
        <f t="shared" si="336"/>
        <v>0.0000773891333600986-0.00172744383395299i</v>
      </c>
      <c r="Y727" t="str">
        <f t="shared" si="337"/>
        <v>0.009+0.372592888715749i</v>
      </c>
      <c r="Z727" t="str">
        <f t="shared" si="338"/>
        <v>-0.0557997471995778-0.00386982836767739i</v>
      </c>
      <c r="AA727" t="str">
        <f t="shared" si="339"/>
        <v>0.791497153437221-32.3373758268655i</v>
      </c>
      <c r="AB727" t="str">
        <f t="shared" si="340"/>
        <v>0.964728609890073-0.0982969079431907i</v>
      </c>
      <c r="AC727" t="str">
        <f t="shared" si="341"/>
        <v>2.3335387956955-2.35222922251352i</v>
      </c>
      <c r="AD727" t="str">
        <f t="shared" si="342"/>
        <v>0.226121451946818+0.185809029600501i</v>
      </c>
      <c r="AE727" t="str">
        <f t="shared" si="343"/>
        <v>-0.0118984708013153-0.011243148088391i</v>
      </c>
      <c r="AF727" t="str">
        <f t="shared" si="344"/>
        <v>-12.0609264381813-3.74839324060598i</v>
      </c>
      <c r="AG727" t="str">
        <f t="shared" si="345"/>
        <v>1.0223989342861-0.0259376875431147i</v>
      </c>
      <c r="AH727" t="str">
        <f t="shared" si="346"/>
        <v>0.0946097797095682+0.178655202320835i</v>
      </c>
      <c r="AI727">
        <f t="shared" si="347"/>
        <v>-13.886092644718316</v>
      </c>
      <c r="AJ727">
        <f t="shared" si="348"/>
        <v>62.095812234528537</v>
      </c>
      <c r="AK727"/>
      <c r="AL727"/>
      <c r="AM727"/>
      <c r="AN727"/>
    </row>
    <row r="728" spans="1:40" x14ac:dyDescent="0.25">
      <c r="A728"/>
      <c r="B728">
        <f t="shared" si="349"/>
        <v>59400</v>
      </c>
      <c r="C728" s="237" t="str">
        <f t="shared" si="317"/>
        <v>-0.0000216605623786793+0.0412293243271013i</v>
      </c>
      <c r="D728" s="208" t="str">
        <f t="shared" si="318"/>
        <v>-5.95717202131753+0.316091486507777i</v>
      </c>
      <c r="E728" t="str">
        <f t="shared" si="319"/>
        <v>2870</v>
      </c>
      <c r="F728" t="str">
        <f t="shared" si="320"/>
        <v>0.777000777000777</v>
      </c>
      <c r="G728" t="str">
        <f t="shared" si="315"/>
        <v>0.777000777000777</v>
      </c>
      <c r="H728" t="str">
        <f t="shared" si="321"/>
        <v>6.11031428916068+4.06305704095073i</v>
      </c>
      <c r="I728" t="str">
        <f t="shared" si="322"/>
        <v>233.263254529042i</v>
      </c>
      <c r="J728" t="str">
        <f t="shared" si="316"/>
        <v>-72.6517392684875+51.0305356668095i</v>
      </c>
      <c r="K728" t="str">
        <f t="shared" si="323"/>
        <v>1.51014446611089-2.14997982239479i</v>
      </c>
      <c r="L728" t="str">
        <f t="shared" si="324"/>
        <v>0.100120839910884-0.122499091397692i</v>
      </c>
      <c r="M728" t="str">
        <f t="shared" si="325"/>
        <v>1.61026530602177-2.27247891379248i</v>
      </c>
      <c r="N728" t="str">
        <f t="shared" si="326"/>
        <v>-0.608597784423233i</v>
      </c>
      <c r="O728" t="str">
        <f t="shared" si="327"/>
        <v>0.820450495458891-0.571717574070678i</v>
      </c>
      <c r="P728" t="str">
        <f t="shared" si="328"/>
        <v>0.179549504541109+0.571717574070678i</v>
      </c>
      <c r="Q728" t="str">
        <f t="shared" si="329"/>
        <v>-0.179549504541109+0.036880210352555i</v>
      </c>
      <c r="R728" t="str">
        <f t="shared" si="330"/>
        <v>-0.331951373968403-3.25236213857528i</v>
      </c>
      <c r="S728" t="str">
        <f t="shared" si="331"/>
        <v>0.0628893905932885i</v>
      </c>
      <c r="T728" t="str">
        <f t="shared" si="332"/>
        <v>0.204539072883684-0.0208762196154777i</v>
      </c>
      <c r="U728" t="str">
        <f t="shared" si="333"/>
        <v>0.0000333333333333334-0.00190026677044554i</v>
      </c>
      <c r="V728" t="str">
        <f t="shared" si="334"/>
        <v>6.66666666666667E-06-0.0190026677044554i</v>
      </c>
      <c r="W728" t="str">
        <f t="shared" si="335"/>
        <v>0.000027603225048952-0.00172755743643243i</v>
      </c>
      <c r="X728" t="str">
        <f t="shared" si="336"/>
        <v>0.0000772217489614555-0.00172454063826549i</v>
      </c>
      <c r="Y728" t="str">
        <f t="shared" si="337"/>
        <v>0.009+0.373221207246467i</v>
      </c>
      <c r="Z728" t="str">
        <f t="shared" si="338"/>
        <v>-0.0556115652080392-0.00385322299068528i</v>
      </c>
      <c r="AA728" t="str">
        <f t="shared" si="339"/>
        <v>0.788796798360475-32.2824967072844i</v>
      </c>
      <c r="AB728" t="str">
        <f t="shared" si="340"/>
        <v>0.964694732834622-0.0984612808722507i</v>
      </c>
      <c r="AC728" t="str">
        <f t="shared" si="341"/>
        <v>2.32966327457834-2.3507972231884i</v>
      </c>
      <c r="AD728" t="str">
        <f t="shared" si="342"/>
        <v>0.226307446732983+0.186096266024957i</v>
      </c>
      <c r="AE728" t="str">
        <f t="shared" si="343"/>
        <v>-0.0118682409203281-0.0112211176897343i</v>
      </c>
      <c r="AF728" t="str">
        <f t="shared" si="344"/>
        <v>-12.0674863104782-3.74696555444295i</v>
      </c>
      <c r="AG728" t="str">
        <f t="shared" si="345"/>
        <v>1.02239390891831-0.0259154976998942i</v>
      </c>
      <c r="AH728" t="str">
        <f t="shared" si="346"/>
        <v>0.0944382279816944+0.178334383762494i</v>
      </c>
      <c r="AI728">
        <f t="shared" si="347"/>
        <v>-13.901737656957483</v>
      </c>
      <c r="AJ728">
        <f t="shared" si="348"/>
        <v>62.09622800914476</v>
      </c>
      <c r="AK728"/>
      <c r="AL728"/>
      <c r="AM728"/>
      <c r="AN728"/>
    </row>
    <row r="729" spans="1:40" x14ac:dyDescent="0.25">
      <c r="A729"/>
      <c r="B729">
        <f t="shared" si="349"/>
        <v>59500</v>
      </c>
      <c r="C729" s="237" t="str">
        <f t="shared" si="317"/>
        <v>-0.0000215878149693618+0.0411600313831939i</v>
      </c>
      <c r="D729" s="208" t="str">
        <f t="shared" si="318"/>
        <v>-5.95717146358739+0.315560240604487i</v>
      </c>
      <c r="E729" t="str">
        <f t="shared" si="319"/>
        <v>2870</v>
      </c>
      <c r="F729" t="str">
        <f t="shared" si="320"/>
        <v>0.777000777000777</v>
      </c>
      <c r="G729" t="str">
        <f t="shared" si="315"/>
        <v>0.777000777000777</v>
      </c>
      <c r="H729" t="str">
        <f t="shared" si="321"/>
        <v>6.11685735985824+4.06109000740121i</v>
      </c>
      <c r="I729" t="str">
        <f t="shared" si="322"/>
        <v>233.655953610741i</v>
      </c>
      <c r="J729" t="str">
        <f t="shared" si="316"/>
        <v>-72.8999336647232+51.1164456595146i</v>
      </c>
      <c r="K729" t="str">
        <f t="shared" si="323"/>
        <v>1.506651053392-2.14871672768034i</v>
      </c>
      <c r="L729" t="str">
        <f t="shared" si="324"/>
        <v>0.0999189762327205-0.122457920310551i</v>
      </c>
      <c r="M729" t="str">
        <f t="shared" si="325"/>
        <v>1.60657002962472-2.27117464799089i</v>
      </c>
      <c r="N729" t="str">
        <f t="shared" si="326"/>
        <v>-0.609622359817885i</v>
      </c>
      <c r="O729" t="str">
        <f t="shared" si="327"/>
        <v>0.819864297166433-0.572557887232192i</v>
      </c>
      <c r="P729" t="str">
        <f t="shared" si="328"/>
        <v>0.180135702833567+0.572557887232192i</v>
      </c>
      <c r="Q729" t="str">
        <f t="shared" si="329"/>
        <v>-0.180135702833567+0.037064472585693i</v>
      </c>
      <c r="R729" t="str">
        <f t="shared" si="330"/>
        <v>-0.331946682506298-3.24678176922112i</v>
      </c>
      <c r="S729" t="str">
        <f t="shared" si="331"/>
        <v>0.0629952649882268i</v>
      </c>
      <c r="T729" t="str">
        <f t="shared" si="332"/>
        <v>0.204531877911028-0.020911069226447i</v>
      </c>
      <c r="U729" t="str">
        <f t="shared" si="333"/>
        <v>0.0000333333333333333-0.00189707304478092i</v>
      </c>
      <c r="V729" t="str">
        <f t="shared" si="334"/>
        <v>6.66666666666667E-06-0.0189707304478092i</v>
      </c>
      <c r="W729" t="str">
        <f t="shared" si="335"/>
        <v>0.0000276032247768851-0.00172465412049198i</v>
      </c>
      <c r="X729" t="str">
        <f t="shared" si="336"/>
        <v>0.000077055206878466-0.00172164717725751i</v>
      </c>
      <c r="Y729" t="str">
        <f t="shared" si="337"/>
        <v>0.009+0.373849525777185i</v>
      </c>
      <c r="Z729" t="str">
        <f t="shared" si="338"/>
        <v>-0.0554243343517476-0.00383672470503578i</v>
      </c>
      <c r="AA729" t="str">
        <f t="shared" si="339"/>
        <v>0.786110300627424-32.2278042658986i</v>
      </c>
      <c r="AB729" t="str">
        <f t="shared" si="340"/>
        <v>0.964660798231682-0.0986256467103736i</v>
      </c>
      <c r="AC729" t="str">
        <f t="shared" si="341"/>
        <v>2.32579905874257-2.34936215701169i</v>
      </c>
      <c r="AD729" t="str">
        <f t="shared" si="342"/>
        <v>0.226493724538837+0.18638331496968i</v>
      </c>
      <c r="AE729" t="str">
        <f t="shared" si="343"/>
        <v>-0.0118381624482625-0.0111991652349404i</v>
      </c>
      <c r="AF729" t="str">
        <f t="shared" si="344"/>
        <v>-12.0740288234456-3.74552976679672i</v>
      </c>
      <c r="AG729" t="str">
        <f t="shared" si="345"/>
        <v>1.02238888203624-0.0258934168328279i</v>
      </c>
      <c r="AH729" t="str">
        <f t="shared" si="346"/>
        <v>0.0942675565508995+0.17801459504572i</v>
      </c>
      <c r="AI729">
        <f t="shared" si="347"/>
        <v>-13.917353890949711</v>
      </c>
      <c r="AJ729">
        <f t="shared" si="348"/>
        <v>62.096561089916392</v>
      </c>
      <c r="AK729"/>
      <c r="AL729"/>
      <c r="AM729"/>
      <c r="AN729"/>
    </row>
    <row r="730" spans="1:40" x14ac:dyDescent="0.25">
      <c r="A730"/>
      <c r="B730">
        <f t="shared" si="349"/>
        <v>59600</v>
      </c>
      <c r="C730" s="237" t="str">
        <f t="shared" si="317"/>
        <v>-0.0000215154334308627+0.0410909709657523i</v>
      </c>
      <c r="D730" s="208" t="str">
        <f t="shared" si="318"/>
        <v>-5.95717090866226+0.315030777404101i</v>
      </c>
      <c r="E730" t="str">
        <f t="shared" si="319"/>
        <v>2870</v>
      </c>
      <c r="F730" t="str">
        <f t="shared" si="320"/>
        <v>0.777000777000777</v>
      </c>
      <c r="G730" t="str">
        <f t="shared" si="315"/>
        <v>0.777000777000777</v>
      </c>
      <c r="H730" t="str">
        <f t="shared" si="321"/>
        <v>6.12338310957501+4.05911672639148i</v>
      </c>
      <c r="I730" t="str">
        <f t="shared" si="322"/>
        <v>234.04865269244i</v>
      </c>
      <c r="J730" t="str">
        <f t="shared" si="316"/>
        <v>-73.1485455452251+51.2023556522196i</v>
      </c>
      <c r="K730" t="str">
        <f t="shared" si="323"/>
        <v>1.50316792612087-2.14745095426499i</v>
      </c>
      <c r="L730" t="str">
        <f t="shared" si="324"/>
        <v>0.099717587407994-0.122416500577037i</v>
      </c>
      <c r="M730" t="str">
        <f t="shared" si="325"/>
        <v>1.60288551352886-2.26986745484203i</v>
      </c>
      <c r="N730" t="str">
        <f t="shared" si="326"/>
        <v>-0.610646935212537i</v>
      </c>
      <c r="O730" t="str">
        <f t="shared" si="327"/>
        <v>0.819277238217619-0.573397599348403i</v>
      </c>
      <c r="P730" t="str">
        <f t="shared" si="328"/>
        <v>0.180722761782381+0.573397599348403i</v>
      </c>
      <c r="Q730" t="str">
        <f t="shared" si="329"/>
        <v>-0.180722761782381+0.037249335864134i</v>
      </c>
      <c r="R730" t="str">
        <f t="shared" si="330"/>
        <v>-0.331941982919191-3.24121993256675i</v>
      </c>
      <c r="S730" t="str">
        <f t="shared" si="331"/>
        <v>0.0631011393831649i</v>
      </c>
      <c r="T730" t="str">
        <f t="shared" si="332"/>
        <v>0.204524670736387-0.020945917331308i</v>
      </c>
      <c r="U730" t="str">
        <f t="shared" si="333"/>
        <v>0.0000333333333333334-0.00189389003631652i</v>
      </c>
      <c r="V730" t="str">
        <f t="shared" si="334"/>
        <v>6.66666666666667E-06-0.0189389003631652i</v>
      </c>
      <c r="W730" t="str">
        <f t="shared" si="335"/>
        <v>0.0000276032245043608-0.00172176054746081i</v>
      </c>
      <c r="X730" t="str">
        <f t="shared" si="336"/>
        <v>0.0000768895014704985-0.00171876340209076i</v>
      </c>
      <c r="Y730" t="str">
        <f t="shared" si="337"/>
        <v>0.009+0.374477844307903i</v>
      </c>
      <c r="Z730" t="str">
        <f t="shared" si="338"/>
        <v>-0.0552380482266641-0.00382033262399887i</v>
      </c>
      <c r="AA730" t="str">
        <f t="shared" si="339"/>
        <v>0.783437565179151-32.1732975482357i</v>
      </c>
      <c r="AB730" t="str">
        <f t="shared" si="340"/>
        <v>0.964626806078902-0.0987900054450384i</v>
      </c>
      <c r="AC730" t="str">
        <f t="shared" si="341"/>
        <v>2.32194611520213-2.347924061796i</v>
      </c>
      <c r="AD730" t="str">
        <f t="shared" si="342"/>
        <v>0.226680285218393+0.186670176244066i</v>
      </c>
      <c r="AE730" t="str">
        <f t="shared" si="343"/>
        <v>-0.0118082343626947-0.0111772902866868i</v>
      </c>
      <c r="AF730" t="str">
        <f t="shared" si="344"/>
        <v>-12.0805540182373-3.74408594898738i</v>
      </c>
      <c r="AG730" t="str">
        <f t="shared" si="345"/>
        <v>1.02238385360736-0.0258714443673411i</v>
      </c>
      <c r="AH730" t="str">
        <f t="shared" si="346"/>
        <v>0.094097759295487+0.177695830924213i</v>
      </c>
      <c r="AI730">
        <f t="shared" si="347"/>
        <v>-13.932941464697986</v>
      </c>
      <c r="AJ730">
        <f t="shared" si="348"/>
        <v>62.096811865028137</v>
      </c>
      <c r="AK730"/>
      <c r="AL730"/>
      <c r="AM730"/>
      <c r="AN730"/>
    </row>
    <row r="731" spans="1:40" x14ac:dyDescent="0.25">
      <c r="A731"/>
      <c r="B731">
        <f t="shared" si="349"/>
        <v>59700</v>
      </c>
      <c r="C731" s="237" t="str">
        <f t="shared" si="317"/>
        <v>-0.0000214434153138415+0.041022141906303i</v>
      </c>
      <c r="D731" s="208" t="str">
        <f t="shared" si="318"/>
        <v>-5.95717035652337+0.314503087948323i</v>
      </c>
      <c r="E731" t="str">
        <f t="shared" si="319"/>
        <v>2870</v>
      </c>
      <c r="F731" t="str">
        <f t="shared" si="320"/>
        <v>0.777000777000777</v>
      </c>
      <c r="G731" t="str">
        <f t="shared" si="315"/>
        <v>0.777000777000777</v>
      </c>
      <c r="H731" t="str">
        <f t="shared" si="321"/>
        <v>6.12989157950523+4.05713725982133i</v>
      </c>
      <c r="I731" t="str">
        <f t="shared" si="322"/>
        <v>234.441351774138i</v>
      </c>
      <c r="J731" t="str">
        <f t="shared" si="316"/>
        <v>-73.3975749099932+51.2882656449247i</v>
      </c>
      <c r="K731" t="str">
        <f t="shared" si="323"/>
        <v>1.49969505365114-2.14618253626594i</v>
      </c>
      <c r="L731" t="str">
        <f t="shared" si="324"/>
        <v>0.0995166726119897-0.122374834117295i</v>
      </c>
      <c r="M731" t="str">
        <f t="shared" si="325"/>
        <v>1.59921172626313-2.26855737038324i</v>
      </c>
      <c r="N731" t="str">
        <f t="shared" si="326"/>
        <v>-0.611671510607189i</v>
      </c>
      <c r="O731" t="str">
        <f t="shared" si="327"/>
        <v>0.818689319228716-0.574236709537819i</v>
      </c>
      <c r="P731" t="str">
        <f t="shared" si="328"/>
        <v>0.181310680771284+0.574236709537819i</v>
      </c>
      <c r="Q731" t="str">
        <f t="shared" si="329"/>
        <v>-0.181310680771284+0.03743480106937i</v>
      </c>
      <c r="R731" t="str">
        <f t="shared" si="330"/>
        <v>-0.331937275205892-3.2356765354751i</v>
      </c>
      <c r="S731" t="str">
        <f t="shared" si="331"/>
        <v>0.0632070137781031i</v>
      </c>
      <c r="T731" t="str">
        <f t="shared" si="332"/>
        <v>0.20451745135926-0.0209807639274048i</v>
      </c>
      <c r="U731" t="str">
        <f t="shared" si="333"/>
        <v>0.0000333333333333333-0.00189071769119707i</v>
      </c>
      <c r="V731" t="str">
        <f t="shared" si="334"/>
        <v>6.66666666666667E-06-0.0189071769119707i</v>
      </c>
      <c r="W731" t="str">
        <f t="shared" si="335"/>
        <v>0.0000276032242313786-0.00171887666837959i</v>
      </c>
      <c r="X731" t="str">
        <f t="shared" si="336"/>
        <v>0.0000767246271440466-0.00171588926425283i</v>
      </c>
      <c r="Y731" t="str">
        <f t="shared" si="337"/>
        <v>0.009+0.375106162838621i</v>
      </c>
      <c r="Z731" t="str">
        <f t="shared" si="338"/>
        <v>-0.055052700482599-0.00380404586973487i</v>
      </c>
      <c r="AA731" t="str">
        <f t="shared" si="339"/>
        <v>0.780778497773774-32.1189756063431i</v>
      </c>
      <c r="AB731" t="str">
        <f t="shared" si="340"/>
        <v>0.964592756373921-0.0989543570637187i</v>
      </c>
      <c r="AC731" t="str">
        <f t="shared" si="341"/>
        <v>2.31810441101321-2.34648297507147i</v>
      </c>
      <c r="AD731" t="str">
        <f t="shared" si="342"/>
        <v>0.226867128625448+0.186956849657095i</v>
      </c>
      <c r="AE731" t="str">
        <f t="shared" si="343"/>
        <v>-0.0117784556498073-0.0111554924109686i</v>
      </c>
      <c r="AF731" t="str">
        <f t="shared" si="344"/>
        <v>-12.0870619360286-3.74263417187301i</v>
      </c>
      <c r="AG731" t="str">
        <f t="shared" si="345"/>
        <v>1.02237882359944-0.0258495797327607i</v>
      </c>
      <c r="AH731" t="str">
        <f t="shared" si="346"/>
        <v>0.0939288301461231+0.177378086187994i</v>
      </c>
      <c r="AI731">
        <f t="shared" si="347"/>
        <v>-13.948500495482424</v>
      </c>
      <c r="AJ731">
        <f t="shared" si="348"/>
        <v>62.096980720384259</v>
      </c>
      <c r="AK731"/>
      <c r="AL731"/>
      <c r="AM731"/>
      <c r="AN731"/>
    </row>
    <row r="732" spans="1:40" x14ac:dyDescent="0.25">
      <c r="A732"/>
      <c r="B732">
        <f t="shared" si="349"/>
        <v>59800</v>
      </c>
      <c r="C732" s="237" t="str">
        <f t="shared" si="317"/>
        <v>-0.0000213717581894201+0.0409535430441887i</v>
      </c>
      <c r="D732" s="208" t="str">
        <f t="shared" si="318"/>
        <v>-5.95716980715208+0.31397716333878i</v>
      </c>
      <c r="E732" t="str">
        <f t="shared" si="319"/>
        <v>2870</v>
      </c>
      <c r="F732" t="str">
        <f t="shared" si="320"/>
        <v>0.777000777000777</v>
      </c>
      <c r="G732" t="str">
        <f t="shared" si="315"/>
        <v>0.777000777000777</v>
      </c>
      <c r="H732" t="str">
        <f t="shared" si="321"/>
        <v>6.13638281086279+4.05515166919118i</v>
      </c>
      <c r="I732" t="str">
        <f t="shared" si="322"/>
        <v>234.834050855837i</v>
      </c>
      <c r="J732" t="str">
        <f t="shared" si="316"/>
        <v>-73.6470217590274+51.3741756376298i</v>
      </c>
      <c r="K732" t="str">
        <f t="shared" si="323"/>
        <v>1.49623240538047-2.14491150754164i</v>
      </c>
      <c r="L732" t="str">
        <f t="shared" si="324"/>
        <v>0.0993162310170356-0.122332922841031i</v>
      </c>
      <c r="M732" t="str">
        <f t="shared" si="325"/>
        <v>1.59554863639751-2.26724443038267i</v>
      </c>
      <c r="N732" t="str">
        <f t="shared" si="326"/>
        <v>-0.612696086001841i</v>
      </c>
      <c r="O732" t="str">
        <f t="shared" si="327"/>
        <v>0.818100540816896-0.57507521691958i</v>
      </c>
      <c r="P732" t="str">
        <f t="shared" si="328"/>
        <v>0.181899459183104+0.57507521691958i</v>
      </c>
      <c r="Q732" t="str">
        <f t="shared" si="329"/>
        <v>-0.181899459183104+0.037620869082261i</v>
      </c>
      <c r="R732" t="str">
        <f t="shared" si="330"/>
        <v>-0.331932559365194-3.23015148543209i</v>
      </c>
      <c r="S732" t="str">
        <f t="shared" si="331"/>
        <v>0.0633128881730412i</v>
      </c>
      <c r="T732" t="str">
        <f t="shared" si="332"/>
        <v>0.204510219779145-0.0210156090120799i</v>
      </c>
      <c r="U732" t="str">
        <f t="shared" si="333"/>
        <v>0.0000333333333333333-0.00188755595592751i</v>
      </c>
      <c r="V732" t="str">
        <f t="shared" si="334"/>
        <v>6.66666666666667E-06-0.0188755595592751i</v>
      </c>
      <c r="W732" t="str">
        <f t="shared" si="335"/>
        <v>0.000027603223957939-0.00171600243461645i</v>
      </c>
      <c r="X732" t="str">
        <f t="shared" si="336"/>
        <v>0.0000765605783522568-0.0017130247155545i</v>
      </c>
      <c r="Y732" t="str">
        <f t="shared" si="337"/>
        <v>0.009+0.375734481369339i</v>
      </c>
      <c r="Z732" t="str">
        <f t="shared" si="338"/>
        <v>-0.054868284822669-0.00378786357318997i</v>
      </c>
      <c r="AA732" t="str">
        <f t="shared" si="339"/>
        <v>0.778133004977987-32.0648374987311i</v>
      </c>
      <c r="AB732" t="str">
        <f t="shared" si="340"/>
        <v>0.964558649114371-0.0991187015538806i</v>
      </c>
      <c r="AC732" t="str">
        <f t="shared" si="341"/>
        <v>2.31427391327506-2.34503893408778i</v>
      </c>
      <c r="AD732" t="str">
        <f t="shared" si="342"/>
        <v>0.22705425461357+0.187243335017326i</v>
      </c>
      <c r="AE732" t="str">
        <f t="shared" si="343"/>
        <v>-0.0117488253043014-0.0111337711770656i</v>
      </c>
      <c r="AF732" t="str">
        <f t="shared" si="344"/>
        <v>-12.0935526180149-3.7411745058524i</v>
      </c>
      <c r="AG732" t="str">
        <f t="shared" si="345"/>
        <v>1.02237379198054-0.0258278223622786i</v>
      </c>
      <c r="AH732" t="str">
        <f t="shared" si="346"/>
        <v>0.0937607630853048+0.177061355663067i</v>
      </c>
      <c r="AI732">
        <f t="shared" si="347"/>
        <v>-13.964031099866805</v>
      </c>
      <c r="AJ732">
        <f t="shared" si="348"/>
        <v>62.097068039620986</v>
      </c>
      <c r="AK732"/>
      <c r="AL732"/>
      <c r="AM732"/>
      <c r="AN732"/>
    </row>
    <row r="733" spans="1:40" x14ac:dyDescent="0.25">
      <c r="A733"/>
      <c r="B733">
        <f t="shared" si="349"/>
        <v>59900</v>
      </c>
      <c r="C733" s="237" t="str">
        <f t="shared" si="317"/>
        <v>-0.0000213004596489779+0.0408851732265023i</v>
      </c>
      <c r="D733" s="208" t="str">
        <f t="shared" si="318"/>
        <v>-5.95716926052993+0.313452994736518i</v>
      </c>
      <c r="E733" t="str">
        <f t="shared" si="319"/>
        <v>2870</v>
      </c>
      <c r="F733" t="str">
        <f t="shared" si="320"/>
        <v>0.777000777000777</v>
      </c>
      <c r="G733" t="str">
        <f t="shared" si="315"/>
        <v>0.777000777000777</v>
      </c>
      <c r="H733" t="str">
        <f t="shared" si="321"/>
        <v>6.14285684487982+4.05316001560409i</v>
      </c>
      <c r="I733" t="str">
        <f t="shared" si="322"/>
        <v>235.226749937536i</v>
      </c>
      <c r="J733" t="str">
        <f t="shared" si="316"/>
        <v>-73.8968860923278+51.4600856303349i</v>
      </c>
      <c r="K733" t="str">
        <f t="shared" si="323"/>
        <v>1.4927799507512-2.14363790169337i</v>
      </c>
      <c r="L733" t="str">
        <f t="shared" si="324"/>
        <v>0.0991162617925577-0.12229076864755i</v>
      </c>
      <c r="M733" t="str">
        <f t="shared" si="325"/>
        <v>1.59189621254376-2.26592867034092i</v>
      </c>
      <c r="N733" t="str">
        <f t="shared" si="326"/>
        <v>-0.613720661396493i</v>
      </c>
      <c r="O733" t="str">
        <f t="shared" si="327"/>
        <v>0.817510903600231-0.57591312061346i</v>
      </c>
      <c r="P733" t="str">
        <f t="shared" si="328"/>
        <v>0.182489096399769+0.57591312061346i</v>
      </c>
      <c r="Q733" t="str">
        <f t="shared" si="329"/>
        <v>-0.182489096399769+0.0378075407830329i</v>
      </c>
      <c r="R733" t="str">
        <f t="shared" si="330"/>
        <v>-0.331927835395927-3.22464469054141i</v>
      </c>
      <c r="S733" t="str">
        <f t="shared" si="331"/>
        <v>0.0634187625679795i</v>
      </c>
      <c r="T733" t="str">
        <f t="shared" si="332"/>
        <v>0.204502975995541-0.0210504525826777i</v>
      </c>
      <c r="U733" t="str">
        <f t="shared" si="333"/>
        <v>0.0000333333333333333-0.00188440477737003i</v>
      </c>
      <c r="V733" t="str">
        <f t="shared" si="334"/>
        <v>6.66666666666667E-06-0.0188440477737003i</v>
      </c>
      <c r="W733" t="str">
        <f t="shared" si="335"/>
        <v>0.0000276032236840417-0.00171313779786429i</v>
      </c>
      <c r="X733" t="str">
        <f t="shared" si="336"/>
        <v>0.0000763973495944609-0.00171016970812698i</v>
      </c>
      <c r="Y733" t="str">
        <f t="shared" si="337"/>
        <v>0.009+0.376362799900057i</v>
      </c>
      <c r="Z733" t="str">
        <f t="shared" si="338"/>
        <v>-0.054684795002759-0.0037717848739932i</v>
      </c>
      <c r="AA733" t="str">
        <f t="shared" si="339"/>
        <v>0.77550099415873-32.0108822903183i</v>
      </c>
      <c r="AB733" t="str">
        <f t="shared" si="340"/>
        <v>0.964524484297889-0.099283038902999i</v>
      </c>
      <c r="AC733" t="str">
        <f t="shared" si="341"/>
        <v>2.31045458913065-2.3435919758159i</v>
      </c>
      <c r="AD733" t="str">
        <f t="shared" si="342"/>
        <v>0.227241663036112+0.187529632132922i</v>
      </c>
      <c r="AE733" t="str">
        <f t="shared" si="343"/>
        <v>-0.0117193423293114-0.0111121261575123i</v>
      </c>
      <c r="AF733" t="str">
        <f t="shared" si="344"/>
        <v>-12.1000261054097-3.73970702086757i</v>
      </c>
      <c r="AG733" t="str">
        <f t="shared" si="345"/>
        <v>1.02236875871902-0.0258061716929217i</v>
      </c>
      <c r="AH733" t="str">
        <f t="shared" si="346"/>
        <v>0.0935935521468309+0.176745634211124i</v>
      </c>
      <c r="AI733">
        <f t="shared" si="347"/>
        <v>-13.979533393703612</v>
      </c>
      <c r="AJ733">
        <f t="shared" si="348"/>
        <v>62.097074204125171</v>
      </c>
      <c r="AK733"/>
      <c r="AL733"/>
      <c r="AM733"/>
      <c r="AN733"/>
    </row>
    <row r="734" spans="1:40" x14ac:dyDescent="0.25">
      <c r="A734"/>
      <c r="B734">
        <f t="shared" si="349"/>
        <v>60000</v>
      </c>
      <c r="C734" s="237" t="str">
        <f t="shared" si="317"/>
        <v>-0.0000212295173039493+0.0408170313080229i</v>
      </c>
      <c r="D734" s="208" t="str">
        <f t="shared" si="318"/>
        <v>-5.95716871663862+0.312930573361509i</v>
      </c>
      <c r="E734" t="str">
        <f t="shared" si="319"/>
        <v>2870</v>
      </c>
      <c r="F734" t="str">
        <f t="shared" si="320"/>
        <v>0.777000777000777</v>
      </c>
      <c r="G734" t="str">
        <f t="shared" si="315"/>
        <v>0.777000777000777</v>
      </c>
      <c r="H734" t="str">
        <f t="shared" si="321"/>
        <v>6.14931372280472+4.0511623597679i</v>
      </c>
      <c r="I734" t="str">
        <f t="shared" si="322"/>
        <v>235.619449019234i</v>
      </c>
      <c r="J734" t="str">
        <f t="shared" si="316"/>
        <v>-74.1471679098944+51.5459956230399i</v>
      </c>
      <c r="K734" t="str">
        <f t="shared" si="323"/>
        <v>1.48933765925104-2.14236175206705i</v>
      </c>
      <c r="L734" t="str">
        <f t="shared" si="324"/>
        <v>0.0989167641051335-0.122248373425796i</v>
      </c>
      <c r="M734" t="str">
        <f t="shared" si="325"/>
        <v>1.58825442335617-2.26461012549285i</v>
      </c>
      <c r="N734" t="str">
        <f t="shared" si="326"/>
        <v>-0.614745236791145i</v>
      </c>
      <c r="O734" t="str">
        <f t="shared" si="327"/>
        <v>0.816920408197695-0.576750419739865i</v>
      </c>
      <c r="P734" t="str">
        <f t="shared" si="328"/>
        <v>0.183079591802305+0.576750419739865i</v>
      </c>
      <c r="Q734" t="str">
        <f t="shared" si="329"/>
        <v>-0.183079591802305+0.03799481705128i</v>
      </c>
      <c r="R734" t="str">
        <f t="shared" si="330"/>
        <v>-0.33192310329688-3.21915605951937i</v>
      </c>
      <c r="S734" t="str">
        <f t="shared" si="331"/>
        <v>0.0635246369629178i</v>
      </c>
      <c r="T734" t="str">
        <f t="shared" si="332"/>
        <v>0.204495720007945-0.0210852946365394i</v>
      </c>
      <c r="U734" t="str">
        <f t="shared" si="333"/>
        <v>0.0000333333333333333-0.00188126410274108i</v>
      </c>
      <c r="V734" t="str">
        <f t="shared" si="334"/>
        <v>6.66666666666667E-06-0.0188126410274108i</v>
      </c>
      <c r="W734" t="str">
        <f t="shared" si="335"/>
        <v>0.0000276032234096867-0.00171028271013806i</v>
      </c>
      <c r="X734" t="str">
        <f t="shared" si="336"/>
        <v>0.0000762349354157192-0.00170732419441938i</v>
      </c>
      <c r="Y734" t="str">
        <f t="shared" si="337"/>
        <v>0.009+0.376991118430775i</v>
      </c>
      <c r="Z734" t="str">
        <f t="shared" si="338"/>
        <v>-0.0545022248309954-0.00375580892035505i</v>
      </c>
      <c r="AA734" t="str">
        <f t="shared" si="339"/>
        <v>0.772882373474926-31.9571090523766i</v>
      </c>
      <c r="AB734" t="str">
        <f t="shared" si="340"/>
        <v>0.964490261922102-0.099447369098534i</v>
      </c>
      <c r="AC734" t="str">
        <f t="shared" si="341"/>
        <v>2.30664640576756-2.34214213694992i</v>
      </c>
      <c r="AD734" t="str">
        <f t="shared" si="342"/>
        <v>0.227429353746199+0.187815740811634i</v>
      </c>
      <c r="AE734" t="str">
        <f t="shared" si="343"/>
        <v>-0.0116900057363199-0.0110905569280662i</v>
      </c>
      <c r="AF734" t="str">
        <f t="shared" si="344"/>
        <v>-12.1064824394433-3.73823178640639i</v>
      </c>
      <c r="AG734" t="str">
        <f t="shared" si="345"/>
        <v>1.02236372378352-0.0257846271655166i</v>
      </c>
      <c r="AH734" t="str">
        <f t="shared" si="346"/>
        <v>0.0934271914152872+0.176430916729223i</v>
      </c>
      <c r="AI734">
        <f t="shared" si="347"/>
        <v>-13.995007492139992</v>
      </c>
      <c r="AJ734">
        <f t="shared" si="348"/>
        <v>62.096999593046576</v>
      </c>
      <c r="AK734"/>
      <c r="AL734"/>
      <c r="AM734"/>
      <c r="AN734"/>
    </row>
    <row r="735" spans="1:40" x14ac:dyDescent="0.25">
      <c r="A735"/>
      <c r="B735">
        <f t="shared" si="349"/>
        <v>60100</v>
      </c>
      <c r="C735" s="237" t="str">
        <f t="shared" si="317"/>
        <v>-0.0000211589287856239+0.0407491161511518i</v>
      </c>
      <c r="D735" s="208" t="str">
        <f t="shared" si="318"/>
        <v>-5.95716817545999+0.312409890492164i</v>
      </c>
      <c r="E735" t="str">
        <f t="shared" si="319"/>
        <v>2870</v>
      </c>
      <c r="F735" t="str">
        <f t="shared" si="320"/>
        <v>0.777000777000777</v>
      </c>
      <c r="G735" t="str">
        <f t="shared" si="315"/>
        <v>0.777000777000777</v>
      </c>
      <c r="H735" t="str">
        <f t="shared" si="321"/>
        <v>6.15575348590076+4.04915876199719i</v>
      </c>
      <c r="I735" t="str">
        <f t="shared" si="322"/>
        <v>236.012148100933i</v>
      </c>
      <c r="J735" t="str">
        <f t="shared" si="316"/>
        <v>-74.3978672117271+51.6319056157449i</v>
      </c>
      <c r="K735" t="str">
        <f t="shared" si="323"/>
        <v>1.48590550041374-2.1410830917549i</v>
      </c>
      <c r="L735" t="str">
        <f t="shared" si="324"/>
        <v>0.0987177371185555-0.122205739054394i</v>
      </c>
      <c r="M735" t="str">
        <f t="shared" si="325"/>
        <v>1.5846232375323-2.26328883080929i</v>
      </c>
      <c r="N735" t="str">
        <f t="shared" si="326"/>
        <v>-0.615769812185797i</v>
      </c>
      <c r="O735" t="str">
        <f t="shared" si="327"/>
        <v>0.816329055229165-0.577587113419837i</v>
      </c>
      <c r="P735" t="str">
        <f t="shared" si="328"/>
        <v>0.183670944770835+0.577587113419837i</v>
      </c>
      <c r="Q735" t="str">
        <f t="shared" si="329"/>
        <v>-0.183670944770835+0.0381826987659599i</v>
      </c>
      <c r="R735" t="str">
        <f t="shared" si="330"/>
        <v>-0.331918363066858-3.21368550168985i</v>
      </c>
      <c r="S735" t="str">
        <f t="shared" si="331"/>
        <v>0.0636305113578559i</v>
      </c>
      <c r="T735" t="str">
        <f t="shared" si="332"/>
        <v>0.204488451815853-0.0211201351710066i</v>
      </c>
      <c r="U735" t="str">
        <f t="shared" si="333"/>
        <v>0.0000333333333333334-0.0018781338796084i</v>
      </c>
      <c r="V735" t="str">
        <f t="shared" si="334"/>
        <v>6.66666666666667E-06-0.018781338796084i</v>
      </c>
      <c r="W735" t="str">
        <f t="shared" si="335"/>
        <v>0.0000276032231348742-0.00170743712377208i</v>
      </c>
      <c r="X735" t="str">
        <f t="shared" si="336"/>
        <v>0.0000760733304063611-0.00170448812719591i</v>
      </c>
      <c r="Y735" t="str">
        <f t="shared" si="337"/>
        <v>0.009+0.377619436961493i</v>
      </c>
      <c r="Z735" t="str">
        <f t="shared" si="338"/>
        <v>-0.0543205681672168-0.003739934868967i</v>
      </c>
      <c r="AA735" t="str">
        <f t="shared" si="339"/>
        <v>0.770277051869364-31.9035168624779i</v>
      </c>
      <c r="AB735" t="str">
        <f t="shared" si="340"/>
        <v>0.964455981984633-0.0996116921279474i</v>
      </c>
      <c r="AC735" t="str">
        <f t="shared" si="341"/>
        <v>2.30284933041869-2.34068945390888i</v>
      </c>
      <c r="AD735" t="str">
        <f t="shared" si="342"/>
        <v>0.227617326596736+0.188101660860812i</v>
      </c>
      <c r="AE735" t="str">
        <f t="shared" si="343"/>
        <v>-0.0116608145450737-0.0110690630676766i</v>
      </c>
      <c r="AF735" t="str">
        <f t="shared" si="344"/>
        <v>-12.1129216613608-3.73674887150503i</v>
      </c>
      <c r="AG735" t="str">
        <f t="shared" si="345"/>
        <v>1.02235868714295-0.0257631882246593i</v>
      </c>
      <c r="AH735" t="str">
        <f t="shared" si="346"/>
        <v>0.093261675025528+0.176117198149475i</v>
      </c>
      <c r="AI735">
        <f t="shared" si="347"/>
        <v>-14.010453509623686</v>
      </c>
      <c r="AJ735">
        <f t="shared" si="348"/>
        <v>62.096844583313327</v>
      </c>
      <c r="AK735"/>
      <c r="AL735"/>
      <c r="AM735"/>
      <c r="AN735"/>
    </row>
    <row r="736" spans="1:40" x14ac:dyDescent="0.25">
      <c r="A736"/>
      <c r="B736">
        <f t="shared" si="349"/>
        <v>60200</v>
      </c>
      <c r="C736" s="237" t="str">
        <f t="shared" si="317"/>
        <v>-0.0000210886917449485+0.0406814266258488i</v>
      </c>
      <c r="D736" s="208" t="str">
        <f t="shared" si="318"/>
        <v>-5.957167636976+0.311890937464841i</v>
      </c>
      <c r="E736" t="str">
        <f t="shared" si="319"/>
        <v>2870</v>
      </c>
      <c r="F736" t="str">
        <f t="shared" si="320"/>
        <v>0.777000777000777</v>
      </c>
      <c r="G736" t="str">
        <f t="shared" si="315"/>
        <v>0.777000777000777</v>
      </c>
      <c r="H736" t="str">
        <f t="shared" si="321"/>
        <v>6.16217617544417+4.04714928221546i</v>
      </c>
      <c r="I736" t="str">
        <f t="shared" si="322"/>
        <v>236.404847182632i</v>
      </c>
      <c r="J736" t="str">
        <f t="shared" si="316"/>
        <v>-74.648983997826+51.71781560845i</v>
      </c>
      <c r="K736" t="str">
        <f t="shared" si="323"/>
        <v>1.48248344381966-2.1398019535971i</v>
      </c>
      <c r="L736" t="str">
        <f t="shared" si="324"/>
        <v>0.0985191799938794-0.122162867401692i</v>
      </c>
      <c r="M736" t="str">
        <f t="shared" si="325"/>
        <v>1.58100262381354-2.26196482099879i</v>
      </c>
      <c r="N736" t="str">
        <f t="shared" si="326"/>
        <v>-0.616794387580448i</v>
      </c>
      <c r="O736" t="str">
        <f t="shared" si="327"/>
        <v>0.815736845315415-0.578423200775051i</v>
      </c>
      <c r="P736" t="str">
        <f t="shared" si="328"/>
        <v>0.184263154684585+0.578423200775051i</v>
      </c>
      <c r="Q736" t="str">
        <f t="shared" si="329"/>
        <v>-0.184263154684585+0.038371186805397i</v>
      </c>
      <c r="R736" t="str">
        <f t="shared" si="330"/>
        <v>-0.331913614704649-3.20823292697915i</v>
      </c>
      <c r="S736" t="str">
        <f t="shared" si="331"/>
        <v>0.0637363857527942i</v>
      </c>
      <c r="T736" t="str">
        <f t="shared" si="332"/>
        <v>0.204481171418759-0.0211549741834198i</v>
      </c>
      <c r="U736" t="str">
        <f t="shared" si="333"/>
        <v>0.0000333333333333333-0.00187501405588812i</v>
      </c>
      <c r="V736" t="str">
        <f t="shared" si="334"/>
        <v>6.66666666666667E-06-0.0187501405588812i</v>
      </c>
      <c r="W736" t="str">
        <f t="shared" si="335"/>
        <v>0.0000276032228596039-0.00170460099141737i</v>
      </c>
      <c r="X736" t="str">
        <f t="shared" si="336"/>
        <v>0.0000759125292015372-0.00170166145953342i</v>
      </c>
      <c r="Y736" t="str">
        <f t="shared" si="337"/>
        <v>0.009+0.378247755492211i</v>
      </c>
      <c r="Z736" t="str">
        <f t="shared" si="338"/>
        <v>-0.0541398189224608-0.00372416188490276i</v>
      </c>
      <c r="AA736" t="str">
        <f t="shared" si="339"/>
        <v>0.767684939060628-31.8501048044394i</v>
      </c>
      <c r="AB736" t="str">
        <f t="shared" si="340"/>
        <v>0.964421644483096-0.0997760079786958i</v>
      </c>
      <c r="AC736" t="str">
        <f t="shared" si="341"/>
        <v>2.29906333036284-2.33923396283852i</v>
      </c>
      <c r="AD736" t="str">
        <f t="shared" si="342"/>
        <v>0.227805581440406+0.188387392087422i</v>
      </c>
      <c r="AE736" t="str">
        <f t="shared" si="343"/>
        <v>-0.0116317677835012-0.0110476441584561i</v>
      </c>
      <c r="AF736" t="str">
        <f t="shared" si="344"/>
        <v>-12.1193438124202-3.73525834475062i</v>
      </c>
      <c r="AG736" t="str">
        <f t="shared" si="345"/>
        <v>1.02235364876653-0.0257418543186815i</v>
      </c>
      <c r="AH736" t="str">
        <f t="shared" si="346"/>
        <v>0.0930969971621609+0.175804473438749i</v>
      </c>
      <c r="AI736">
        <f t="shared" si="347"/>
        <v>-14.025871559908333</v>
      </c>
      <c r="AJ736">
        <f t="shared" si="348"/>
        <v>62.09660954965004</v>
      </c>
      <c r="AK736"/>
      <c r="AL736"/>
      <c r="AM736"/>
      <c r="AN736"/>
    </row>
    <row r="737" spans="1:40" x14ac:dyDescent="0.25">
      <c r="A737"/>
      <c r="B737">
        <f t="shared" si="349"/>
        <v>60300</v>
      </c>
      <c r="C737" s="237" t="str">
        <f t="shared" si="317"/>
        <v>-0.0000210188038523316+0.0406139616095701i</v>
      </c>
      <c r="D737" s="208" t="str">
        <f t="shared" si="318"/>
        <v>-5.95716710116883+0.311373705673371i</v>
      </c>
      <c r="E737" t="str">
        <f t="shared" si="319"/>
        <v>2870</v>
      </c>
      <c r="F737" t="str">
        <f t="shared" si="320"/>
        <v>0.777000777000777</v>
      </c>
      <c r="G737" t="str">
        <f t="shared" si="315"/>
        <v>0.777000777000777</v>
      </c>
      <c r="H737" t="str">
        <f t="shared" si="321"/>
        <v>6.16858183272285+4.04513397995712i</v>
      </c>
      <c r="I737" t="str">
        <f t="shared" si="322"/>
        <v>236.797546264331i</v>
      </c>
      <c r="J737" t="str">
        <f t="shared" si="316"/>
        <v>-74.9005182681911+51.8037256011551i</v>
      </c>
      <c r="K737" t="str">
        <f t="shared" si="323"/>
        <v>1.47907145909651-2.13851837018355i</v>
      </c>
      <c r="L737" t="str">
        <f t="shared" si="324"/>
        <v>0.0983210918894862-0.1221197603258i</v>
      </c>
      <c r="M737" t="str">
        <f t="shared" si="325"/>
        <v>1.577392550986-2.26063813050935i</v>
      </c>
      <c r="N737" t="str">
        <f t="shared" si="326"/>
        <v>-0.6178189629751i</v>
      </c>
      <c r="O737" t="str">
        <f t="shared" si="327"/>
        <v>0.81514377907812-0.579258680927823i</v>
      </c>
      <c r="P737" t="str">
        <f t="shared" si="328"/>
        <v>0.18485622092188+0.579258680927823i</v>
      </c>
      <c r="Q737" t="str">
        <f t="shared" si="329"/>
        <v>-0.18485622092188+0.038560282047277i</v>
      </c>
      <c r="R737" t="str">
        <f t="shared" si="330"/>
        <v>-0.331908858209063-3.20279824591111i</v>
      </c>
      <c r="S737" t="str">
        <f t="shared" si="331"/>
        <v>0.0638422601477323i</v>
      </c>
      <c r="T737" t="str">
        <f t="shared" si="332"/>
        <v>0.204473878816158-0.0211898116711198i</v>
      </c>
      <c r="U737" t="str">
        <f t="shared" si="333"/>
        <v>0.0000333333333333334-0.00187190457984187i</v>
      </c>
      <c r="V737" t="str">
        <f t="shared" si="334"/>
        <v>6.66666666666667E-06-0.0187190457984187i</v>
      </c>
      <c r="W737" t="str">
        <f t="shared" si="335"/>
        <v>0.0000276032225838761-0.00170177426603905i</v>
      </c>
      <c r="X737" t="str">
        <f t="shared" si="336"/>
        <v>0.0000757525264807753-0.00169884414481876i</v>
      </c>
      <c r="Y737" t="str">
        <f t="shared" si="337"/>
        <v>0.009+0.378876074022929i</v>
      </c>
      <c r="Z737" t="str">
        <f t="shared" si="338"/>
        <v>-0.053959971058451-0.00370848914152081i</v>
      </c>
      <c r="AA737" t="str">
        <f t="shared" si="339"/>
        <v>0.76510594553518-31.7968719682721i</v>
      </c>
      <c r="AB737" t="str">
        <f t="shared" si="340"/>
        <v>0.964387249415109-0.0999403166382373i</v>
      </c>
      <c r="AC737" t="str">
        <f t="shared" si="341"/>
        <v>2.29528837292569-2.33777569961316i</v>
      </c>
      <c r="AD737" t="str">
        <f t="shared" si="342"/>
        <v>0.227994118129668+0.188672934298026i</v>
      </c>
      <c r="AE737" t="str">
        <f t="shared" si="343"/>
        <v>-0.0116028644876309-0.011026299785649i</v>
      </c>
      <c r="AF737" t="str">
        <f t="shared" si="344"/>
        <v>-12.1257489338917-3.73376027428375i</v>
      </c>
      <c r="AG737" t="str">
        <f t="shared" si="345"/>
        <v>1.02234860862371-0.0257206248996205i</v>
      </c>
      <c r="AH737" t="str">
        <f t="shared" si="346"/>
        <v>0.0929331520590693+0.175492737598379i</v>
      </c>
      <c r="AI737">
        <f t="shared" si="347"/>
        <v>-14.041261756058177</v>
      </c>
      <c r="AJ737">
        <f t="shared" si="348"/>
        <v>62.096294864587499</v>
      </c>
      <c r="AK737"/>
      <c r="AL737"/>
      <c r="AM737"/>
      <c r="AN737"/>
    </row>
    <row r="738" spans="1:40" x14ac:dyDescent="0.25">
      <c r="A738"/>
      <c r="B738">
        <f t="shared" si="349"/>
        <v>60400</v>
      </c>
      <c r="C738" s="237" t="str">
        <f t="shared" si="317"/>
        <v>-0.0000209492627974509+0.0405467199872059i</v>
      </c>
      <c r="D738" s="208" t="str">
        <f t="shared" si="318"/>
        <v>-5.95716656802074+0.310858186568579i</v>
      </c>
      <c r="E738" t="str">
        <f t="shared" si="319"/>
        <v>2870</v>
      </c>
      <c r="F738" t="str">
        <f t="shared" si="320"/>
        <v>0.777000777000777</v>
      </c>
      <c r="G738" t="str">
        <f t="shared" si="315"/>
        <v>0.777000777000777</v>
      </c>
      <c r="H738" t="str">
        <f t="shared" si="321"/>
        <v>6.17497049903451+4.04311291436955i</v>
      </c>
      <c r="I738" t="str">
        <f t="shared" si="322"/>
        <v>237.190245346029i</v>
      </c>
      <c r="J738" t="str">
        <f t="shared" si="316"/>
        <v>-75.1524700228223+51.8896355938602i</v>
      </c>
      <c r="K738" t="str">
        <f t="shared" si="323"/>
        <v>1.47566951591988-2.13723237385547i</v>
      </c>
      <c r="L738" t="str">
        <f t="shared" si="324"/>
        <v>0.0981234719611341-0.122076419674629i</v>
      </c>
      <c r="M738" t="str">
        <f t="shared" si="325"/>
        <v>1.57379298788101-2.2593087935301i</v>
      </c>
      <c r="N738" t="str">
        <f t="shared" si="326"/>
        <v>-0.618843538369752i</v>
      </c>
      <c r="O738" t="str">
        <f t="shared" si="327"/>
        <v>0.814549857139855-0.580093553001102i</v>
      </c>
      <c r="P738" t="str">
        <f t="shared" si="328"/>
        <v>0.185450142860145+0.580093553001102i</v>
      </c>
      <c r="Q738" t="str">
        <f t="shared" si="329"/>
        <v>-0.185450142860145+0.03874998536865i</v>
      </c>
      <c r="R738" t="str">
        <f t="shared" si="330"/>
        <v>-0.331904093578873-3.19738136960212i</v>
      </c>
      <c r="S738" t="str">
        <f t="shared" si="331"/>
        <v>0.0639481345426706i</v>
      </c>
      <c r="T738" t="str">
        <f t="shared" si="332"/>
        <v>0.204466574007545-0.0212246476314449i</v>
      </c>
      <c r="U738" t="str">
        <f t="shared" si="333"/>
        <v>0.0000333333333333333-0.00186880540007392i</v>
      </c>
      <c r="V738" t="str">
        <f t="shared" si="334"/>
        <v>6.66666666666667E-06-0.0186880540007392i</v>
      </c>
      <c r="W738" t="str">
        <f t="shared" si="335"/>
        <v>0.0000276032223076906-0.00169895690091372i</v>
      </c>
      <c r="X738" t="str">
        <f t="shared" si="336"/>
        <v>0.0000755933169675376-0.00169603613674623i</v>
      </c>
      <c r="Y738" t="str">
        <f t="shared" si="337"/>
        <v>0.009+0.379504392553647i</v>
      </c>
      <c r="Z738" t="str">
        <f t="shared" si="338"/>
        <v>-0.05378101858709-0.00369291582036786i</v>
      </c>
      <c r="AA738" t="str">
        <f t="shared" si="339"/>
        <v>0.762539982539467-31.7438174501268i</v>
      </c>
      <c r="AB738" t="str">
        <f t="shared" si="340"/>
        <v>0.96435279677829-0.100104618094018i</v>
      </c>
      <c r="AC738" t="str">
        <f t="shared" si="341"/>
        <v>2.29152442548033-2.33631469983741i</v>
      </c>
      <c r="AD738" t="str">
        <f t="shared" si="342"/>
        <v>0.228182936516759+0.18895828729881i</v>
      </c>
      <c r="AE738" t="str">
        <f t="shared" si="343"/>
        <v>-0.0115741037015092-0.0110050295376027i</v>
      </c>
      <c r="AF738" t="str">
        <f t="shared" si="344"/>
        <v>-12.1321370670553-3.73225472780097i</v>
      </c>
      <c r="AG738" t="str">
        <f t="shared" si="345"/>
        <v>1.02234356668427-0.0256994994231861i</v>
      </c>
      <c r="AH738" t="str">
        <f t="shared" si="346"/>
        <v>0.0927701339988817+0.175181985663835i</v>
      </c>
      <c r="AI738">
        <f t="shared" si="347"/>
        <v>-14.056624210455395</v>
      </c>
      <c r="AJ738">
        <f t="shared" si="348"/>
        <v>62.095900898482029</v>
      </c>
      <c r="AK738"/>
      <c r="AL738"/>
      <c r="AM738"/>
      <c r="AN738"/>
    </row>
    <row r="739" spans="1:40" x14ac:dyDescent="0.25">
      <c r="A739"/>
      <c r="B739">
        <f t="shared" si="349"/>
        <v>60500</v>
      </c>
      <c r="C739" s="237" t="str">
        <f t="shared" si="317"/>
        <v>-0.0000208800662890613+0.0404797006510189i</v>
      </c>
      <c r="D739" s="208" t="str">
        <f t="shared" si="318"/>
        <v>-5.95716603751418+0.310344371657812i</v>
      </c>
      <c r="E739" t="str">
        <f t="shared" si="319"/>
        <v>2870</v>
      </c>
      <c r="F739" t="str">
        <f t="shared" si="320"/>
        <v>0.777000777000777</v>
      </c>
      <c r="G739" t="str">
        <f t="shared" si="315"/>
        <v>0.777000777000777</v>
      </c>
      <c r="H739" t="str">
        <f t="shared" si="321"/>
        <v>6.18134221568513+4.04108614421514i</v>
      </c>
      <c r="I739" t="str">
        <f t="shared" si="322"/>
        <v>237.582944427728i</v>
      </c>
      <c r="J739" t="str">
        <f t="shared" si="316"/>
        <v>-75.4048392617197+51.9755455865652i</v>
      </c>
      <c r="K739" t="str">
        <f t="shared" si="323"/>
        <v>1.4722775840139-2.13594399670712i</v>
      </c>
      <c r="L739" t="str">
        <f t="shared" si="324"/>
        <v>0.0979263193620099-0.122032847285934i</v>
      </c>
      <c r="M739" t="str">
        <f t="shared" si="325"/>
        <v>1.57020390337591-2.25797684399305i</v>
      </c>
      <c r="N739" t="str">
        <f t="shared" si="326"/>
        <v>-0.619868113764404i</v>
      </c>
      <c r="O739" t="str">
        <f t="shared" si="327"/>
        <v>0.813955080124092-0.580927816118478i</v>
      </c>
      <c r="P739" t="str">
        <f t="shared" si="328"/>
        <v>0.186044919875908+0.580927816118478i</v>
      </c>
      <c r="Q739" t="str">
        <f t="shared" si="329"/>
        <v>-0.186044919875908+0.038940297645926i</v>
      </c>
      <c r="R739" t="str">
        <f t="shared" si="330"/>
        <v>-0.331899320812886-3.19198220975618i</v>
      </c>
      <c r="S739" t="str">
        <f t="shared" si="331"/>
        <v>0.0640540089376086i</v>
      </c>
      <c r="T739" t="str">
        <f t="shared" si="332"/>
        <v>0.20445925699241-0.0212594820617348i</v>
      </c>
      <c r="U739" t="str">
        <f t="shared" si="333"/>
        <v>0.0000333333333333334-0.00186571646552834i</v>
      </c>
      <c r="V739" t="str">
        <f t="shared" si="334"/>
        <v>6.66666666666667E-06-0.0186571646552834i</v>
      </c>
      <c r="W739" t="str">
        <f t="shared" si="335"/>
        <v>0.0000276032220310476-0.00169614884962691i</v>
      </c>
      <c r="X739" t="str">
        <f t="shared" si="336"/>
        <v>0.0000754348954287909-0.00169323738931505i</v>
      </c>
      <c r="Y739" t="str">
        <f t="shared" si="337"/>
        <v>0.009+0.380132711084365i</v>
      </c>
      <c r="Z739" t="str">
        <f t="shared" si="338"/>
        <v>-0.0536029555699609-0.00367744111108417i</v>
      </c>
      <c r="AA739" t="str">
        <f t="shared" si="339"/>
        <v>0.759986962072205-31.6909403522437i</v>
      </c>
      <c r="AB739" t="str">
        <f t="shared" si="340"/>
        <v>0.964318286570234-0.100268912333491i</v>
      </c>
      <c r="AC739" t="str">
        <f t="shared" si="341"/>
        <v>2.28777145544796-2.33485099884795i</v>
      </c>
      <c r="AD739" t="str">
        <f t="shared" si="342"/>
        <v>0.228372036453692+0.18924345089557i</v>
      </c>
      <c r="AE739" t="str">
        <f t="shared" si="343"/>
        <v>-0.0115454844771219-0.0109838330057381i</v>
      </c>
      <c r="AF739" t="str">
        <f t="shared" si="344"/>
        <v>-12.1385082531993-3.73074177255733i</v>
      </c>
      <c r="AG739" t="str">
        <f t="shared" si="345"/>
        <v>1.02233852291822-0.025678477348731i</v>
      </c>
      <c r="AH739" t="str">
        <f t="shared" si="346"/>
        <v>0.092607937312509+0.17487221270446i</v>
      </c>
      <c r="AI739">
        <f t="shared" si="347"/>
        <v>-14.071959034803704</v>
      </c>
      <c r="AJ739">
        <f t="shared" si="348"/>
        <v>62.095428019527375</v>
      </c>
      <c r="AK739"/>
      <c r="AL739"/>
      <c r="AM739"/>
      <c r="AN739"/>
    </row>
    <row r="740" spans="1:40" x14ac:dyDescent="0.25">
      <c r="A740"/>
      <c r="B740">
        <f t="shared" si="349"/>
        <v>60600</v>
      </c>
      <c r="C740" s="237" t="str">
        <f t="shared" si="317"/>
        <v>-0.0000208112120548071+0.0404129025005835i</v>
      </c>
      <c r="D740" s="208" t="str">
        <f t="shared" si="318"/>
        <v>-5.95716550963171+0.309832252504474i</v>
      </c>
      <c r="E740" t="str">
        <f t="shared" si="319"/>
        <v>2870</v>
      </c>
      <c r="F740" t="str">
        <f t="shared" si="320"/>
        <v>0.777000777000777</v>
      </c>
      <c r="G740" t="str">
        <f t="shared" si="315"/>
        <v>0.777000777000777</v>
      </c>
      <c r="H740" t="str">
        <f t="shared" si="321"/>
        <v>6.18769702398756+4.03905372787336i</v>
      </c>
      <c r="I740" t="str">
        <f t="shared" si="322"/>
        <v>237.975643509427i</v>
      </c>
      <c r="J740" t="str">
        <f t="shared" si="316"/>
        <v>-75.6576259848833+52.0614555792703i</v>
      </c>
      <c r="K740" t="str">
        <f t="shared" si="323"/>
        <v>1.46889563315183-2.13465327058739i</v>
      </c>
      <c r="L740" t="str">
        <f t="shared" si="324"/>
        <v>0.0977296332427888-0.121989044987356i</v>
      </c>
      <c r="M740" t="str">
        <f t="shared" si="325"/>
        <v>1.56662526639462-2.25664231557475i</v>
      </c>
      <c r="N740" t="str">
        <f t="shared" si="326"/>
        <v>-0.620892689159056i</v>
      </c>
      <c r="O740" t="str">
        <f t="shared" si="327"/>
        <v>0.8133594486552-0.581761469404179i</v>
      </c>
      <c r="P740" t="str">
        <f t="shared" si="328"/>
        <v>0.1866405513448+0.581761469404179i</v>
      </c>
      <c r="Q740" t="str">
        <f t="shared" si="329"/>
        <v>-0.1866405513448+0.039131219754877i</v>
      </c>
      <c r="R740" t="str">
        <f t="shared" si="330"/>
        <v>-0.331894539909892-3.18660067866011i</v>
      </c>
      <c r="S740" t="str">
        <f t="shared" si="331"/>
        <v>0.0641598833325469i</v>
      </c>
      <c r="T740" t="str">
        <f t="shared" si="332"/>
        <v>0.204451927770247-0.021294314959328i</v>
      </c>
      <c r="U740" t="str">
        <f t="shared" si="333"/>
        <v>0.0000333333333333333-0.00186263772548622i</v>
      </c>
      <c r="V740" t="str">
        <f t="shared" si="334"/>
        <v>6.66666666666667E-06-0.0186263772548622i</v>
      </c>
      <c r="W740" t="str">
        <f t="shared" si="335"/>
        <v>0.0000276032217539467-0.00169335006607052i</v>
      </c>
      <c r="X740" t="str">
        <f t="shared" si="336"/>
        <v>0.0000752772566745722-0.00169044785682687i</v>
      </c>
      <c r="Y740" t="str">
        <f t="shared" si="337"/>
        <v>0.009+0.380761029615083i</v>
      </c>
      <c r="Z740" t="str">
        <f t="shared" si="338"/>
        <v>-0.0534257761178324-0.0036620642113096i</v>
      </c>
      <c r="AA740" t="str">
        <f t="shared" si="339"/>
        <v>0.757446796876679-31.6382397829002i</v>
      </c>
      <c r="AB740" t="str">
        <f t="shared" si="340"/>
        <v>0.964283718788554-0.100433199344104i</v>
      </c>
      <c r="AC740" t="str">
        <f t="shared" si="341"/>
        <v>2.28402943029865-2.33338463171535i</v>
      </c>
      <c r="AD740" t="str">
        <f t="shared" si="342"/>
        <v>0.22856141779226+0.18952842489373i</v>
      </c>
      <c r="AE740" t="str">
        <f t="shared" si="343"/>
        <v>-0.0115170058743144-0.0109627097845211i</v>
      </c>
      <c r="AF740" t="str">
        <f t="shared" si="344"/>
        <v>-12.1448625336193-3.72922147536889i</v>
      </c>
      <c r="AG740" t="str">
        <f t="shared" si="345"/>
        <v>1.02233347729586-0.0256575581392195i</v>
      </c>
      <c r="AH740" t="str">
        <f t="shared" si="346"/>
        <v>0.0924465563786501+0.174563413823163i</v>
      </c>
      <c r="AI740">
        <f t="shared" si="347"/>
        <v>-14.087266340134486</v>
      </c>
      <c r="AJ740">
        <f t="shared" si="348"/>
        <v>62.094876593769683</v>
      </c>
      <c r="AK740"/>
      <c r="AL740"/>
      <c r="AM740"/>
      <c r="AN740"/>
    </row>
    <row r="741" spans="1:40" x14ac:dyDescent="0.25">
      <c r="A741"/>
      <c r="B741">
        <f t="shared" si="349"/>
        <v>60700</v>
      </c>
      <c r="C741" s="237" t="str">
        <f t="shared" si="317"/>
        <v>-0.0000207426978410351+0.0403463244427262i</v>
      </c>
      <c r="D741" s="208" t="str">
        <f t="shared" si="318"/>
        <v>-5.95716498435607+0.309321820727568i</v>
      </c>
      <c r="E741" t="str">
        <f t="shared" si="319"/>
        <v>2870</v>
      </c>
      <c r="F741" t="str">
        <f t="shared" si="320"/>
        <v>0.777000777000777</v>
      </c>
      <c r="G741" t="str">
        <f t="shared" si="315"/>
        <v>0.777000777000777</v>
      </c>
      <c r="H741" t="str">
        <f t="shared" si="321"/>
        <v>6.19403496525977+4.0370157233428i</v>
      </c>
      <c r="I741" t="str">
        <f t="shared" si="322"/>
        <v>238.368342591126i</v>
      </c>
      <c r="J741" t="str">
        <f t="shared" si="316"/>
        <v>-75.910830192313+52.1473655719753i</v>
      </c>
      <c r="K741" t="str">
        <f t="shared" si="323"/>
        <v>1.46552363315664-2.13336022710152i</v>
      </c>
      <c r="L741" t="str">
        <f t="shared" si="324"/>
        <v>0.0975334127516847-0.121945014596459i</v>
      </c>
      <c r="M741" t="str">
        <f t="shared" si="325"/>
        <v>1.56305704590832-2.25530524169798i</v>
      </c>
      <c r="N741" t="str">
        <f t="shared" si="326"/>
        <v>-0.621917264553708i</v>
      </c>
      <c r="O741" t="str">
        <f t="shared" si="327"/>
        <v>0.812762963358447-0.582594511983074i</v>
      </c>
      <c r="P741" t="str">
        <f t="shared" si="328"/>
        <v>0.187237036641553+0.582594511983074i</v>
      </c>
      <c r="Q741" t="str">
        <f t="shared" si="329"/>
        <v>-0.187237036641553+0.039322752570634i</v>
      </c>
      <c r="R741" t="str">
        <f t="shared" si="330"/>
        <v>-0.331889750868678-3.18123668917874i</v>
      </c>
      <c r="S741" t="str">
        <f t="shared" si="331"/>
        <v>0.064265757727485i</v>
      </c>
      <c r="T741" t="str">
        <f t="shared" si="332"/>
        <v>0.204444586340547-0.0213291463215618i</v>
      </c>
      <c r="U741" t="str">
        <f t="shared" si="333"/>
        <v>0.0000333333333333333-0.00185956912956285i</v>
      </c>
      <c r="V741" t="str">
        <f t="shared" si="334"/>
        <v>6.66666666666667E-06-0.0185956912956285i</v>
      </c>
      <c r="W741" t="str">
        <f t="shared" si="335"/>
        <v>0.0000276032214763884-0.00169056050444025i</v>
      </c>
      <c r="X741" t="str">
        <f t="shared" si="336"/>
        <v>0.000075120395557567-0.00168766749388325i</v>
      </c>
      <c r="Y741" t="str">
        <f t="shared" si="337"/>
        <v>0.009+0.381389348145801i</v>
      </c>
      <c r="Z741" t="str">
        <f t="shared" si="338"/>
        <v>-0.0532494743901694-0.0036467843265912i</v>
      </c>
      <c r="AA741" t="str">
        <f t="shared" si="339"/>
        <v>0.754919400433183-31.5857148563599i</v>
      </c>
      <c r="AB741" t="str">
        <f t="shared" si="340"/>
        <v>0.96424909343085-0.100597479113297i</v>
      </c>
      <c r="AC741" t="str">
        <f t="shared" si="341"/>
        <v>2.28029831755198-2.33191563324578i</v>
      </c>
      <c r="AD741" t="str">
        <f t="shared" si="342"/>
        <v>0.228751080384026+0.189813209098335i</v>
      </c>
      <c r="AE741" t="str">
        <f t="shared" si="343"/>
        <v>-0.0114886669607129-0.0109416594714329i</v>
      </c>
      <c r="AF741" t="str">
        <f t="shared" si="344"/>
        <v>-12.1511999496158-3.72769390261523i</v>
      </c>
      <c r="AG741" t="str">
        <f t="shared" si="345"/>
        <v>1.02232842978775-0.025636741261196i</v>
      </c>
      <c r="AH741" t="str">
        <f t="shared" si="346"/>
        <v>0.0922859856233025+0.174255584156121i</v>
      </c>
      <c r="AI741">
        <f t="shared" si="347"/>
        <v>-14.102546236812634</v>
      </c>
      <c r="AJ741">
        <f t="shared" si="348"/>
        <v>62.094246985123306</v>
      </c>
      <c r="AK741"/>
      <c r="AL741"/>
      <c r="AM741"/>
      <c r="AN741"/>
    </row>
    <row r="742" spans="1:40" x14ac:dyDescent="0.25">
      <c r="A742"/>
      <c r="B742">
        <f t="shared" si="349"/>
        <v>60800</v>
      </c>
      <c r="C742" s="237" t="str">
        <f t="shared" si="317"/>
        <v>-0.0000206745214126099+0.0402799653914647i</v>
      </c>
      <c r="D742" s="208" t="str">
        <f t="shared" si="318"/>
        <v>-5.95716446167013+0.308813068001229i</v>
      </c>
      <c r="E742" t="str">
        <f t="shared" si="319"/>
        <v>2870</v>
      </c>
      <c r="F742" t="str">
        <f t="shared" si="320"/>
        <v>0.777000777000777</v>
      </c>
      <c r="G742" t="str">
        <f t="shared" si="315"/>
        <v>0.777000777000777</v>
      </c>
      <c r="H742" t="str">
        <f t="shared" si="321"/>
        <v>6.20035608082356+4.03497218824315i</v>
      </c>
      <c r="I742" t="str">
        <f t="shared" si="322"/>
        <v>238.761041672824i</v>
      </c>
      <c r="J742" t="str">
        <f t="shared" si="316"/>
        <v>-76.1644518840089+52.2332755646805i</v>
      </c>
      <c r="K742" t="str">
        <f t="shared" si="323"/>
        <v>1.46216155390156-2.13206489761264i</v>
      </c>
      <c r="L742" t="str">
        <f t="shared" si="324"/>
        <v>0.0973376570344997-0.121900757920774i</v>
      </c>
      <c r="M742" t="str">
        <f t="shared" si="325"/>
        <v>1.55949921093606-2.25396565553341i</v>
      </c>
      <c r="N742" t="str">
        <f t="shared" si="326"/>
        <v>-0.62294183994836i</v>
      </c>
      <c r="O742" t="str">
        <f t="shared" si="327"/>
        <v>0.812165624859996-0.583426942980672i</v>
      </c>
      <c r="P742" t="str">
        <f t="shared" si="328"/>
        <v>0.187834375140004+0.583426942980672i</v>
      </c>
      <c r="Q742" t="str">
        <f t="shared" si="329"/>
        <v>-0.187834375140004+0.0395148969676881i</v>
      </c>
      <c r="R742" t="str">
        <f t="shared" si="330"/>
        <v>-0.331884953688017-3.17589015475012i</v>
      </c>
      <c r="S742" t="str">
        <f t="shared" si="331"/>
        <v>0.0643716321224233i</v>
      </c>
      <c r="T742" t="str">
        <f t="shared" si="332"/>
        <v>0.204437232702801-0.0213639761457725i</v>
      </c>
      <c r="U742" t="str">
        <f t="shared" si="333"/>
        <v>0.0000333333333333333-0.00185651062770501i</v>
      </c>
      <c r="V742" t="str">
        <f t="shared" si="334"/>
        <v>6.66666666666667E-06-0.0185651062770501i</v>
      </c>
      <c r="W742" t="str">
        <f t="shared" si="335"/>
        <v>0.0000276032211983723-0.0016877801192332i</v>
      </c>
      <c r="X742" t="str">
        <f t="shared" si="336"/>
        <v>0.0000749643069726896-0.00168489625538329i</v>
      </c>
      <c r="Y742" t="str">
        <f t="shared" si="337"/>
        <v>0.009+0.382017666676519i</v>
      </c>
      <c r="Z742" t="str">
        <f t="shared" si="338"/>
        <v>-0.0530740445946533-0.00363160067029205i</v>
      </c>
      <c r="AA742" t="str">
        <f t="shared" si="339"/>
        <v>0.752404686951533-31.5333646928233i</v>
      </c>
      <c r="AB742" t="str">
        <f t="shared" si="340"/>
        <v>0.964214410494721-0.100761751628509i</v>
      </c>
      <c r="AC742" t="str">
        <f t="shared" si="341"/>
        <v>2.27657808477765-2.33044403798269i</v>
      </c>
      <c r="AD742" t="str">
        <f t="shared" si="342"/>
        <v>0.22894102408034+0.190097803314064i</v>
      </c>
      <c r="AE742" t="str">
        <f t="shared" si="343"/>
        <v>-0.0114604668116492-0.0109206816669438i</v>
      </c>
      <c r="AF742" t="str">
        <f t="shared" si="344"/>
        <v>-12.1575205424937-3.72615912024192i</v>
      </c>
      <c r="AG742" t="str">
        <f t="shared" si="345"/>
        <v>1.02232338036471-0.0256160261847576i</v>
      </c>
      <c r="AH742" t="str">
        <f t="shared" si="346"/>
        <v>0.0921262195193149+0.173948718872524i</v>
      </c>
      <c r="AI742">
        <f t="shared" si="347"/>
        <v>-14.117798834540086</v>
      </c>
      <c r="AJ742">
        <f t="shared" si="348"/>
        <v>62.093539555382677</v>
      </c>
      <c r="AK742"/>
      <c r="AL742"/>
      <c r="AM742"/>
      <c r="AN742"/>
    </row>
    <row r="743" spans="1:40" x14ac:dyDescent="0.25">
      <c r="A743"/>
      <c r="B743">
        <f t="shared" si="349"/>
        <v>60900</v>
      </c>
      <c r="C743" s="237" t="str">
        <f t="shared" si="317"/>
        <v>-0.0000206066805527321+0.04021382426795i</v>
      </c>
      <c r="D743" s="208" t="str">
        <f t="shared" si="318"/>
        <v>-5.95716394155687+0.308305986054283i</v>
      </c>
      <c r="E743" t="str">
        <f t="shared" si="319"/>
        <v>2870</v>
      </c>
      <c r="F743" t="str">
        <f t="shared" si="320"/>
        <v>0.777000777000777</v>
      </c>
      <c r="G743" t="str">
        <f t="shared" si="315"/>
        <v>0.777000777000777</v>
      </c>
      <c r="H743" t="str">
        <f t="shared" si="321"/>
        <v>6.20666041200278+4.03292317981722i</v>
      </c>
      <c r="I743" t="str">
        <f t="shared" si="322"/>
        <v>239.153740754523i</v>
      </c>
      <c r="J743" t="str">
        <f t="shared" si="316"/>
        <v>-76.4184910599709+52.3191855573855i</v>
      </c>
      <c r="K743" t="str">
        <f t="shared" si="323"/>
        <v>1.45880936531073-2.13076731324353i</v>
      </c>
      <c r="L743" t="str">
        <f t="shared" si="324"/>
        <v>0.0971423652346837-0.121856276757836i</v>
      </c>
      <c r="M743" t="str">
        <f t="shared" si="325"/>
        <v>1.55595173054541-2.25262359000137i</v>
      </c>
      <c r="N743" t="str">
        <f t="shared" si="326"/>
        <v>-0.623966415343012i</v>
      </c>
      <c r="O743" t="str">
        <f t="shared" si="327"/>
        <v>0.811567433786906-0.584258761523125i</v>
      </c>
      <c r="P743" t="str">
        <f t="shared" si="328"/>
        <v>0.188432566213094+0.584258761523125i</v>
      </c>
      <c r="Q743" t="str">
        <f t="shared" si="329"/>
        <v>-0.188432566213094+0.0397076538198871i</v>
      </c>
      <c r="R743" t="str">
        <f t="shared" si="330"/>
        <v>-0.331880148366701-3.17056098938086i</v>
      </c>
      <c r="S743" t="str">
        <f t="shared" si="331"/>
        <v>0.0644775065173614i</v>
      </c>
      <c r="T743" t="str">
        <f t="shared" si="332"/>
        <v>0.204429866856496-0.0213988044292968i</v>
      </c>
      <c r="U743" t="str">
        <f t="shared" si="333"/>
        <v>0.0000333333333333333-0.00185346217018826i</v>
      </c>
      <c r="V743" t="str">
        <f t="shared" si="334"/>
        <v>6.66666666666667E-06-0.0185346217018826i</v>
      </c>
      <c r="W743" t="str">
        <f t="shared" si="335"/>
        <v>0.0000276032209198986-0.0016850088652453i</v>
      </c>
      <c r="X743" t="str">
        <f t="shared" si="336"/>
        <v>0.0000748089858566664-0.00168213409652111i</v>
      </c>
      <c r="Y743" t="str">
        <f t="shared" si="337"/>
        <v>0.009+0.382645985207237i</v>
      </c>
      <c r="Z743" t="str">
        <f t="shared" si="338"/>
        <v>-0.0528994809867019-0.00361651246350108i</v>
      </c>
      <c r="AA743" t="str">
        <f t="shared" si="339"/>
        <v>0.74990257136367-31.4811884183767i</v>
      </c>
      <c r="AB743" t="str">
        <f t="shared" si="340"/>
        <v>0.964179669977747-0.100926016877177i</v>
      </c>
      <c r="AC743" t="str">
        <f t="shared" si="341"/>
        <v>2.27286869959617-2.32896988020871i</v>
      </c>
      <c r="AD743" t="str">
        <f t="shared" si="342"/>
        <v>0.229131248732315+0.190382207345227i</v>
      </c>
      <c r="AE743" t="str">
        <f t="shared" si="343"/>
        <v>-0.0114324045100815-0.0108997759744832i</v>
      </c>
      <c r="AF743" t="str">
        <f t="shared" si="344"/>
        <v>-12.1638243535597-3.72461719376294i</v>
      </c>
      <c r="AG743" t="str">
        <f t="shared" si="345"/>
        <v>1.02231832899784-0.0255954123835205i</v>
      </c>
      <c r="AH743" t="str">
        <f t="shared" si="346"/>
        <v>0.0919672525858822+0.173642813174248i</v>
      </c>
      <c r="AI743">
        <f t="shared" si="347"/>
        <v>-14.133024242363469</v>
      </c>
      <c r="AJ743">
        <f t="shared" si="348"/>
        <v>62.092754664239997</v>
      </c>
      <c r="AK743"/>
      <c r="AL743"/>
      <c r="AM743"/>
      <c r="AN743"/>
    </row>
    <row r="744" spans="1:40" x14ac:dyDescent="0.25">
      <c r="A744"/>
      <c r="B744">
        <f t="shared" si="349"/>
        <v>61000</v>
      </c>
      <c r="C744" s="237" t="str">
        <f t="shared" si="317"/>
        <v>-0.0000205391730627577+0.0401479000004073i</v>
      </c>
      <c r="D744" s="208" t="str">
        <f t="shared" si="318"/>
        <v>-5.95716342399944+0.307800566669789i</v>
      </c>
      <c r="E744" t="str">
        <f t="shared" si="319"/>
        <v>2870</v>
      </c>
      <c r="F744" t="str">
        <f t="shared" si="320"/>
        <v>0.777000777000777</v>
      </c>
      <c r="G744" t="str">
        <f t="shared" si="315"/>
        <v>0.777000777000777</v>
      </c>
      <c r="H744" t="str">
        <f t="shared" si="321"/>
        <v>6.21294800012215+4.03086875493302i</v>
      </c>
      <c r="I744" t="str">
        <f t="shared" si="322"/>
        <v>239.546439836222i</v>
      </c>
      <c r="J744" t="str">
        <f t="shared" si="316"/>
        <v>-76.6729477201991+52.4050955500906i</v>
      </c>
      <c r="K744" t="str">
        <f t="shared" si="323"/>
        <v>1.45546703735966-2.12946750487811i</v>
      </c>
      <c r="L744" t="str">
        <f t="shared" si="324"/>
        <v>0.096947536493378-0.121811572895229i</v>
      </c>
      <c r="M744" t="str">
        <f t="shared" si="325"/>
        <v>1.55241457385304-2.25127907777334i</v>
      </c>
      <c r="N744" t="str">
        <f t="shared" si="326"/>
        <v>-0.624990990737664i</v>
      </c>
      <c r="O744" t="str">
        <f t="shared" si="327"/>
        <v>0.81096839076713-0.585089966737229i</v>
      </c>
      <c r="P744" t="str">
        <f t="shared" si="328"/>
        <v>0.18903160923287+0.585089966737229i</v>
      </c>
      <c r="Q744" t="str">
        <f t="shared" si="329"/>
        <v>-0.18903160923287+0.0399010240004349i</v>
      </c>
      <c r="R744" t="str">
        <f t="shared" si="330"/>
        <v>-0.331875334903539-3.16524910764144i</v>
      </c>
      <c r="S744" t="str">
        <f t="shared" si="331"/>
        <v>0.0645833809122997i</v>
      </c>
      <c r="T744" t="str">
        <f t="shared" si="332"/>
        <v>0.204422488801124-0.0214336311694723i</v>
      </c>
      <c r="U744" t="str">
        <f t="shared" si="333"/>
        <v>0.0000333333333333334-0.00185042370761418i</v>
      </c>
      <c r="V744" t="str">
        <f t="shared" si="334"/>
        <v>6.66666666666667E-06-0.0185042370761418i</v>
      </c>
      <c r="W744" t="str">
        <f t="shared" si="335"/>
        <v>0.0000276032206409675-0.00168224669756894i</v>
      </c>
      <c r="X744" t="str">
        <f t="shared" si="336"/>
        <v>0.000074654427187628-0.00167938097278348i</v>
      </c>
      <c r="Y744" t="str">
        <f t="shared" si="337"/>
        <v>0.009+0.383274303737955i</v>
      </c>
      <c r="Z744" t="str">
        <f t="shared" si="338"/>
        <v>-0.0527257778689987-0.00360151893494425i</v>
      </c>
      <c r="AA744" t="str">
        <f t="shared" si="339"/>
        <v>0.747412969316344-31.4291851649439i</v>
      </c>
      <c r="AB744" t="str">
        <f t="shared" si="340"/>
        <v>0.964144871877533-0.101090274846744i</v>
      </c>
      <c r="AC744" t="str">
        <f t="shared" si="341"/>
        <v>2.26917012967952-2.32749319394724i</v>
      </c>
      <c r="AD744" t="str">
        <f t="shared" si="342"/>
        <v>0.229321754190853+0.190666420995773i</v>
      </c>
      <c r="AE744" t="str">
        <f t="shared" si="343"/>
        <v>-0.0114044791465217-0.0108789420004131i</v>
      </c>
      <c r="AF744" t="str">
        <f t="shared" si="344"/>
        <v>-12.1701114241216-3.72306818826323i</v>
      </c>
      <c r="AG744" t="str">
        <f t="shared" si="345"/>
        <v>1.02231327565846-0.0255748993345943i</v>
      </c>
      <c r="AH744" t="str">
        <f t="shared" si="346"/>
        <v>0.0918090793881209+0.173337862295613i</v>
      </c>
      <c r="AI744">
        <f t="shared" si="347"/>
        <v>-14.148222568677012</v>
      </c>
      <c r="AJ744">
        <f t="shared" si="348"/>
        <v>62.091892669294708</v>
      </c>
      <c r="AK744"/>
      <c r="AL744"/>
      <c r="AM744"/>
      <c r="AN744"/>
    </row>
    <row r="745" spans="1:40" x14ac:dyDescent="0.25">
      <c r="A745"/>
      <c r="B745">
        <f t="shared" si="349"/>
        <v>61100</v>
      </c>
      <c r="C745" s="237" t="str">
        <f t="shared" si="317"/>
        <v>-0.0000204719967620205+0.0400821915240787i</v>
      </c>
      <c r="D745" s="208" t="str">
        <f t="shared" si="318"/>
        <v>-5.95716290898113+0.307296801684603i</v>
      </c>
      <c r="E745" t="str">
        <f t="shared" si="319"/>
        <v>2870</v>
      </c>
      <c r="F745" t="str">
        <f t="shared" si="320"/>
        <v>0.777000777000777</v>
      </c>
      <c r="G745" t="str">
        <f t="shared" si="315"/>
        <v>0.777000777000777</v>
      </c>
      <c r="H745" t="str">
        <f t="shared" si="321"/>
        <v>6.21921888650555+4.02880897008576i</v>
      </c>
      <c r="I745" t="str">
        <f t="shared" si="322"/>
        <v>239.93913891792i</v>
      </c>
      <c r="J745" t="str">
        <f t="shared" si="316"/>
        <v>-76.9278218646935+52.4910055427956i</v>
      </c>
      <c r="K745" t="str">
        <f t="shared" si="323"/>
        <v>1.4521345400758-2.12816550316309i</v>
      </c>
      <c r="L745" t="str">
        <f t="shared" si="324"/>
        <v>0.0967531699494735-0.121766648110625i</v>
      </c>
      <c r="M745" t="str">
        <f t="shared" si="325"/>
        <v>1.54888771002527-2.24993215127372i</v>
      </c>
      <c r="N745" t="str">
        <f t="shared" si="326"/>
        <v>-0.626015566132316i</v>
      </c>
      <c r="O745" t="str">
        <f t="shared" si="327"/>
        <v>0.810368496429517-0.58592055775042i</v>
      </c>
      <c r="P745" t="str">
        <f t="shared" si="328"/>
        <v>0.189631503570483+0.58592055775042i</v>
      </c>
      <c r="Q745" t="str">
        <f t="shared" si="329"/>
        <v>-0.189631503570483+0.0400950083818961i</v>
      </c>
      <c r="R745" t="str">
        <f t="shared" si="330"/>
        <v>-0.331870513297258-3.15995442466159i</v>
      </c>
      <c r="S745" t="str">
        <f t="shared" si="331"/>
        <v>0.064689255307238i</v>
      </c>
      <c r="T745" t="str">
        <f t="shared" si="332"/>
        <v>0.20441509853617-0.0214684563636304i</v>
      </c>
      <c r="U745" t="str">
        <f t="shared" si="333"/>
        <v>0.0000333333333333333-0.00184739519090777i</v>
      </c>
      <c r="V745" t="str">
        <f t="shared" si="334"/>
        <v>6.66666666666667E-06-0.0184739519090777i</v>
      </c>
      <c r="W745" t="str">
        <f t="shared" si="335"/>
        <v>0.0000276032203615785-0.00167949357159044i</v>
      </c>
      <c r="X745" t="str">
        <f t="shared" si="336"/>
        <v>0.0000745006259846999-0.00167663683994743i</v>
      </c>
      <c r="Y745" t="str">
        <f t="shared" si="337"/>
        <v>0.009+0.383902622268673i</v>
      </c>
      <c r="Z745" t="str">
        <f t="shared" si="338"/>
        <v>-0.0525529295910264-0.00358661932089683i</v>
      </c>
      <c r="AA745" t="str">
        <f t="shared" si="339"/>
        <v>0.744935797163906-31.3773540702368i</v>
      </c>
      <c r="AB745" t="str">
        <f t="shared" si="340"/>
        <v>0.964110016191649-0.101254525524625i</v>
      </c>
      <c r="AC745" t="str">
        <f t="shared" si="341"/>
        <v>2.26548234275169-2.32601401296415i</v>
      </c>
      <c r="AD745" t="str">
        <f t="shared" si="342"/>
        <v>0.229512540306624+0.190950444069295i</v>
      </c>
      <c r="AE745" t="str">
        <f t="shared" si="343"/>
        <v>-0.0113766898189588-0.0108581793540007i</v>
      </c>
      <c r="AF745" t="str">
        <f t="shared" si="344"/>
        <v>-12.1763817954867-3.72151216840116i</v>
      </c>
      <c r="AG745" t="str">
        <f t="shared" si="345"/>
        <v>1.02230822031819-0.0255544865185497i</v>
      </c>
      <c r="AH745" t="str">
        <f t="shared" si="346"/>
        <v>0.0916516945365823+0.173033861503083i</v>
      </c>
      <c r="AI745">
        <f t="shared" si="347"/>
        <v>-14.163393921229122</v>
      </c>
      <c r="AJ745">
        <f t="shared" si="348"/>
        <v>62.090953926072132</v>
      </c>
      <c r="AK745"/>
      <c r="AL745"/>
      <c r="AM745"/>
      <c r="AN745"/>
    </row>
    <row r="746" spans="1:40" x14ac:dyDescent="0.25">
      <c r="A746"/>
      <c r="B746">
        <f t="shared" si="349"/>
        <v>61200</v>
      </c>
      <c r="C746" s="237" t="str">
        <f t="shared" si="317"/>
        <v>-0.000020405149487655+0.040016697781165i</v>
      </c>
      <c r="D746" s="208" t="str">
        <f t="shared" si="318"/>
        <v>-5.95716239648537+0.306794682988932i</v>
      </c>
      <c r="E746" t="str">
        <f t="shared" si="319"/>
        <v>2870</v>
      </c>
      <c r="F746" t="str">
        <f t="shared" si="320"/>
        <v>0.777000777000777</v>
      </c>
      <c r="G746" t="str">
        <f t="shared" si="315"/>
        <v>0.777000777000777</v>
      </c>
      <c r="H746" t="str">
        <f t="shared" si="321"/>
        <v>6.22547311247482+4.02674388139978i</v>
      </c>
      <c r="I746" t="str">
        <f t="shared" si="322"/>
        <v>240.331837999619i</v>
      </c>
      <c r="J746" t="str">
        <f t="shared" si="316"/>
        <v>-77.1831134934541+52.5769155355007i</v>
      </c>
      <c r="K746" t="str">
        <f t="shared" si="323"/>
        <v>1.44881184353915-2.12686133850963i</v>
      </c>
      <c r="L746" t="str">
        <f t="shared" si="324"/>
        <v>0.0965592647396584-0.121721504171823i</v>
      </c>
      <c r="M746" t="str">
        <f t="shared" si="325"/>
        <v>1.54537110827881-2.24858284268145i</v>
      </c>
      <c r="N746" t="str">
        <f t="shared" si="326"/>
        <v>-0.627040141526968i</v>
      </c>
      <c r="O746" t="str">
        <f t="shared" si="327"/>
        <v>0.809767751403809-0.586750533690783i</v>
      </c>
      <c r="P746" t="str">
        <f t="shared" si="328"/>
        <v>0.190232248596191+0.586750533690783i</v>
      </c>
      <c r="Q746" t="str">
        <f t="shared" si="329"/>
        <v>-0.190232248596191+0.040289607836185i</v>
      </c>
      <c r="R746" t="str">
        <f t="shared" si="330"/>
        <v>-0.331865683546671-3.15467685612576i</v>
      </c>
      <c r="S746" t="str">
        <f t="shared" si="331"/>
        <v>0.064795129702176i</v>
      </c>
      <c r="T746" t="str">
        <f t="shared" si="332"/>
        <v>0.204407696061121-0.0215032800091078i</v>
      </c>
      <c r="U746" t="str">
        <f t="shared" si="333"/>
        <v>0.0000333333333333334-0.00184437657131478i</v>
      </c>
      <c r="V746" t="str">
        <f t="shared" si="334"/>
        <v>6.66666666666667E-06-0.0184437657131478i</v>
      </c>
      <c r="W746" t="str">
        <f t="shared" si="335"/>
        <v>0.000027603220081732-0.00167674944298779i</v>
      </c>
      <c r="X746" t="str">
        <f t="shared" si="336"/>
        <v>0.000074347577307608-0.00167390165407794i</v>
      </c>
      <c r="Y746" t="str">
        <f t="shared" si="337"/>
        <v>0.009+0.384530940799391i</v>
      </c>
      <c r="Z746" t="str">
        <f t="shared" si="338"/>
        <v>-0.0523809305486078-0.003571812865097i</v>
      </c>
      <c r="AA746" t="str">
        <f t="shared" si="339"/>
        <v>0.742470971961164-31.3256942777075i</v>
      </c>
      <c r="AB746" t="str">
        <f t="shared" si="340"/>
        <v>0.964075102917676-0.101418768898258i</v>
      </c>
      <c r="AC746" t="str">
        <f t="shared" si="341"/>
        <v>2.2618053065894-2.32453237076961i</v>
      </c>
      <c r="AD746" t="str">
        <f t="shared" si="342"/>
        <v>0.229703606930077+0.191234276369025i</v>
      </c>
      <c r="AE746" t="str">
        <f t="shared" si="343"/>
        <v>-0.0113490356327867-0.0108374876473912i</v>
      </c>
      <c r="AF746" t="str">
        <f t="shared" si="344"/>
        <v>-12.1826355089602-3.71994919841085i</v>
      </c>
      <c r="AG746" t="str">
        <f t="shared" si="345"/>
        <v>1.02230316294886-0.0255341734193916i</v>
      </c>
      <c r="AH746" t="str">
        <f t="shared" si="346"/>
        <v>0.0914950926868248+0.172730806095011i</v>
      </c>
      <c r="AI746">
        <f t="shared" si="347"/>
        <v>-14.178538407126194</v>
      </c>
      <c r="AJ746">
        <f t="shared" si="348"/>
        <v>62.089938788033514</v>
      </c>
      <c r="AK746"/>
      <c r="AL746"/>
      <c r="AM746"/>
      <c r="AN746"/>
    </row>
    <row r="747" spans="1:40" x14ac:dyDescent="0.25">
      <c r="A747"/>
      <c r="B747">
        <f t="shared" si="349"/>
        <v>61300</v>
      </c>
      <c r="C747" s="237" t="str">
        <f t="shared" si="317"/>
        <v>-0.0000203386290944236+0.0399514177207698i</v>
      </c>
      <c r="D747" s="208" t="str">
        <f t="shared" si="318"/>
        <v>-5.95716188649568+0.306294202525902i</v>
      </c>
      <c r="E747" t="str">
        <f t="shared" si="319"/>
        <v>2870</v>
      </c>
      <c r="F747" t="str">
        <f t="shared" si="320"/>
        <v>0.777000777000777</v>
      </c>
      <c r="G747" t="str">
        <f t="shared" si="315"/>
        <v>0.777000777000777</v>
      </c>
      <c r="H747" t="str">
        <f t="shared" si="321"/>
        <v>6.231710719348+4.0246735446306i</v>
      </c>
      <c r="I747" t="str">
        <f t="shared" si="322"/>
        <v>240.724537081318i</v>
      </c>
      <c r="J747" t="str">
        <f t="shared" si="316"/>
        <v>-77.4388226064808+52.6628255282058i</v>
      </c>
      <c r="K747" t="str">
        <f t="shared" si="323"/>
        <v>1.44549891788266-2.12555504109483i</v>
      </c>
      <c r="L747" t="str">
        <f t="shared" si="324"/>
        <v>0.0963658199984656-0.121676142836793i</v>
      </c>
      <c r="M747" t="str">
        <f t="shared" si="325"/>
        <v>1.54186473788113-2.24723118393162i</v>
      </c>
      <c r="N747" t="str">
        <f t="shared" si="326"/>
        <v>-0.628064716921619i</v>
      </c>
      <c r="O747" t="str">
        <f t="shared" si="327"/>
        <v>0.809166156320641-0.587579893687045i</v>
      </c>
      <c r="P747" t="str">
        <f t="shared" si="328"/>
        <v>0.190833843679359+0.587579893687045i</v>
      </c>
      <c r="Q747" t="str">
        <f t="shared" si="329"/>
        <v>-0.190833843679359+0.040484823234574i</v>
      </c>
      <c r="R747" t="str">
        <f t="shared" si="330"/>
        <v>-0.331860845650534-3.14941631826855i</v>
      </c>
      <c r="S747" t="str">
        <f t="shared" si="331"/>
        <v>0.0649010040971143i</v>
      </c>
      <c r="T747" t="str">
        <f t="shared" si="332"/>
        <v>0.204400281375466-0.0215381021032371i</v>
      </c>
      <c r="U747" t="str">
        <f t="shared" si="333"/>
        <v>0.0000333333333333333-0.0018413678003991i</v>
      </c>
      <c r="V747" t="str">
        <f t="shared" si="334"/>
        <v>6.66666666666667E-06-0.018413678003991i</v>
      </c>
      <c r="W747" t="str">
        <f t="shared" si="335"/>
        <v>0.0000276032198014278-0.00167401426772814i</v>
      </c>
      <c r="X747" t="str">
        <f t="shared" si="336"/>
        <v>0.0000741952762562751-0.0016711753715255i</v>
      </c>
      <c r="Y747" t="str">
        <f t="shared" si="337"/>
        <v>0.009+0.385159259330109i</v>
      </c>
      <c r="Z747" t="str">
        <f t="shared" si="338"/>
        <v>-0.0522097751834471-0.00355709881866019i</v>
      </c>
      <c r="AA747" t="str">
        <f t="shared" si="339"/>
        <v>0.740018411456316-31.2742049364999i</v>
      </c>
      <c r="AB747" t="str">
        <f t="shared" si="340"/>
        <v>0.964040132053205-0.101583004955062i</v>
      </c>
      <c r="AC747" t="str">
        <f t="shared" si="341"/>
        <v>2.25813898902261-2.32304830061973i</v>
      </c>
      <c r="AD747" t="str">
        <f t="shared" si="342"/>
        <v>0.229894953911437+0.191517917697856i</v>
      </c>
      <c r="AE747" t="str">
        <f t="shared" si="343"/>
        <v>-0.0113215157007298-0.0108168664955813i</v>
      </c>
      <c r="AF747" t="str">
        <f t="shared" si="344"/>
        <v>-12.1888726058437-3.7183793421047i</v>
      </c>
      <c r="AG747" t="str">
        <f t="shared" si="345"/>
        <v>1.0222981035226-0.0255139595245293i</v>
      </c>
      <c r="AH747" t="str">
        <f t="shared" si="346"/>
        <v>0.0913392685389397+0.172428691401336i</v>
      </c>
      <c r="AI747">
        <f t="shared" si="347"/>
        <v>-14.193656132839408</v>
      </c>
      <c r="AJ747">
        <f t="shared" si="348"/>
        <v>62.088847606592829</v>
      </c>
      <c r="AK747"/>
      <c r="AL747"/>
      <c r="AM747"/>
      <c r="AN747"/>
    </row>
    <row r="748" spans="1:40" x14ac:dyDescent="0.25">
      <c r="A748"/>
      <c r="B748">
        <f t="shared" si="349"/>
        <v>61400</v>
      </c>
      <c r="C748" s="237" t="str">
        <f t="shared" si="317"/>
        <v>-0.0000202724334545435+0.0398863502988428i</v>
      </c>
      <c r="D748" s="208" t="str">
        <f t="shared" si="318"/>
        <v>-5.95716137899578+0.305795352291128i</v>
      </c>
      <c r="E748" t="str">
        <f t="shared" si="319"/>
        <v>2870</v>
      </c>
      <c r="F748" t="str">
        <f t="shared" si="320"/>
        <v>0.777000777000777</v>
      </c>
      <c r="G748" t="str">
        <f t="shared" si="315"/>
        <v>0.777000777000777</v>
      </c>
      <c r="H748" t="str">
        <f t="shared" si="321"/>
        <v>6.23793174843835+4.02259801516695i</v>
      </c>
      <c r="I748" t="str">
        <f t="shared" si="322"/>
        <v>241.117236163017i</v>
      </c>
      <c r="J748" t="str">
        <f t="shared" si="316"/>
        <v>-77.6949492037737+52.7487355209108i</v>
      </c>
      <c r="K748" t="str">
        <f t="shared" si="323"/>
        <v>1.44219573329283-2.12424664086338i</v>
      </c>
      <c r="L748" t="str">
        <f t="shared" si="324"/>
        <v>0.096172834858329-0.121630565853715i</v>
      </c>
      <c r="M748" t="str">
        <f t="shared" si="325"/>
        <v>1.53836856815116-2.2458772067171i</v>
      </c>
      <c r="N748" t="str">
        <f t="shared" si="326"/>
        <v>-0.629089292316271i</v>
      </c>
      <c r="O748" t="str">
        <f t="shared" si="327"/>
        <v>0.80856371181154-0.588408636868584i</v>
      </c>
      <c r="P748" t="str">
        <f t="shared" si="328"/>
        <v>0.19143628818846+0.588408636868584i</v>
      </c>
      <c r="Q748" t="str">
        <f t="shared" si="329"/>
        <v>-0.19143628818846+0.040680655447687i</v>
      </c>
      <c r="R748" t="str">
        <f t="shared" si="330"/>
        <v>-0.331855999607628-3.14417272787027i</v>
      </c>
      <c r="S748" t="str">
        <f t="shared" si="331"/>
        <v>0.0650068784920524i</v>
      </c>
      <c r="T748" t="str">
        <f t="shared" si="332"/>
        <v>0.204392854478688-0.0215729226433517i</v>
      </c>
      <c r="U748" t="str">
        <f t="shared" si="333"/>
        <v>0.0000333333333333333-0.00183836883004014i</v>
      </c>
      <c r="V748" t="str">
        <f t="shared" si="334"/>
        <v>6.66666666666667E-06-0.0183836883004014i</v>
      </c>
      <c r="W748" t="str">
        <f t="shared" si="335"/>
        <v>0.000027603219520666-0.00167128800206551i</v>
      </c>
      <c r="X748" t="str">
        <f t="shared" si="336"/>
        <v>0.0000740437179704337-0.00166845794892389i</v>
      </c>
      <c r="Y748" t="str">
        <f t="shared" si="337"/>
        <v>0.009+0.385787577860827i</v>
      </c>
      <c r="Z748" t="str">
        <f t="shared" si="338"/>
        <v>-0.0520394579826821-0.00354247643999504i</v>
      </c>
      <c r="AA748" t="str">
        <f t="shared" si="339"/>
        <v>0.737578034084014-31.222885201403i</v>
      </c>
      <c r="AB748" t="str">
        <f t="shared" si="340"/>
        <v>0.964005103595795-0.101747233682461i</v>
      </c>
      <c r="AC748" t="str">
        <f t="shared" si="341"/>
        <v>2.25448335793512-2.32156183551818i</v>
      </c>
      <c r="AD748" t="str">
        <f t="shared" si="342"/>
        <v>0.230086581100702+0.191801367858326i</v>
      </c>
      <c r="AE748" t="str">
        <f t="shared" si="343"/>
        <v>-0.011294129142772-0.0107963155163925i</v>
      </c>
      <c r="AF748" t="str">
        <f t="shared" si="344"/>
        <v>-12.1950931274341-3.71680266287582i</v>
      </c>
      <c r="AG748" t="str">
        <f t="shared" si="345"/>
        <v>1.02229304201174-0.0254938443247484i</v>
      </c>
      <c r="AH748" t="str">
        <f t="shared" si="346"/>
        <v>0.0911842168371341+0.172127512783351i</v>
      </c>
      <c r="AI748">
        <f t="shared" si="347"/>
        <v>-14.20874720420775</v>
      </c>
      <c r="AJ748">
        <f t="shared" si="348"/>
        <v>62.087680731129019</v>
      </c>
      <c r="AK748"/>
      <c r="AL748"/>
      <c r="AM748"/>
      <c r="AN748"/>
    </row>
    <row r="749" spans="1:40" x14ac:dyDescent="0.25">
      <c r="A749"/>
      <c r="B749">
        <f t="shared" si="349"/>
        <v>61500</v>
      </c>
      <c r="C749" s="237" t="str">
        <f t="shared" si="317"/>
        <v>-0.0000202065604575166+0.0398214944781242i</v>
      </c>
      <c r="D749" s="208" t="str">
        <f t="shared" si="318"/>
        <v>-5.95716087396947+0.305298124332286i</v>
      </c>
      <c r="E749" t="str">
        <f t="shared" si="319"/>
        <v>2870</v>
      </c>
      <c r="F749" t="str">
        <f t="shared" si="320"/>
        <v>0.777000777000777</v>
      </c>
      <c r="G749" t="str">
        <f t="shared" si="315"/>
        <v>0.777000777000777</v>
      </c>
      <c r="H749" t="str">
        <f t="shared" si="321"/>
        <v>6.24413624105254+4.02051734803268i</v>
      </c>
      <c r="I749" t="str">
        <f t="shared" si="322"/>
        <v>241.509935244715i</v>
      </c>
      <c r="J749" t="str">
        <f t="shared" si="316"/>
        <v>-77.9514932853328+52.8346455136159i</v>
      </c>
      <c r="K749" t="str">
        <f t="shared" si="323"/>
        <v>1.43890226001019-2.12293616752911i</v>
      </c>
      <c r="L749" t="str">
        <f t="shared" si="324"/>
        <v>0.0959803084496255-0.121584774961017i</v>
      </c>
      <c r="M749" t="str">
        <f t="shared" si="325"/>
        <v>1.53488256845982-2.24452094249013i</v>
      </c>
      <c r="N749" t="str">
        <f t="shared" si="326"/>
        <v>-0.630113867710923i</v>
      </c>
      <c r="O749" t="str">
        <f t="shared" si="327"/>
        <v>0.807960418508924-0.589236762365422i</v>
      </c>
      <c r="P749" t="str">
        <f t="shared" si="328"/>
        <v>0.192039581491076+0.589236762365422i</v>
      </c>
      <c r="Q749" t="str">
        <f t="shared" si="329"/>
        <v>-0.192039581491076+0.040877105345501i</v>
      </c>
      <c r="R749" t="str">
        <f t="shared" si="330"/>
        <v>-0.331851145416731-3.13894600225245i</v>
      </c>
      <c r="S749" t="str">
        <f t="shared" si="331"/>
        <v>0.0651127528869907i</v>
      </c>
      <c r="T749" t="str">
        <f t="shared" si="332"/>
        <v>0.204385415370271-0.0216077416267844i</v>
      </c>
      <c r="U749" t="str">
        <f t="shared" si="333"/>
        <v>0.0000333333333333333-0.00183537961243032i</v>
      </c>
      <c r="V749" t="str">
        <f t="shared" si="334"/>
        <v>6.66666666666667E-06-0.0183537961243032i</v>
      </c>
      <c r="W749" t="str">
        <f t="shared" si="335"/>
        <v>0.0000276032192394466-0.00166857060253845i</v>
      </c>
      <c r="X749" t="str">
        <f t="shared" si="336"/>
        <v>0.0000738928976292369-0.00166574934318781i</v>
      </c>
      <c r="Y749" t="str">
        <f t="shared" si="337"/>
        <v>0.009+0.386415896391545i</v>
      </c>
      <c r="Z749" t="str">
        <f t="shared" si="338"/>
        <v>-0.0518699734784368-0.00352794499472003i</v>
      </c>
      <c r="AA749" t="str">
        <f t="shared" si="339"/>
        <v>0.735149758958437-31.1717342328036i</v>
      </c>
      <c r="AB749" t="str">
        <f t="shared" si="340"/>
        <v>0.963970017543015-0.101911455067875i</v>
      </c>
      <c r="AC749" t="str">
        <f t="shared" si="341"/>
        <v>2.25083838126519-2.32007300821793i</v>
      </c>
      <c r="AD749" t="str">
        <f t="shared" si="342"/>
        <v>0.230278488347652+0.192084626652632i</v>
      </c>
      <c r="AE749" t="str">
        <f t="shared" si="343"/>
        <v>-0.0112668750860854-0.0107758343304452i</v>
      </c>
      <c r="AF749" t="str">
        <f t="shared" si="344"/>
        <v>-12.201297115022-3.71521922370039i</v>
      </c>
      <c r="AG749" t="str">
        <f t="shared" si="345"/>
        <v>1.02228797838888-0.0254738273141837i</v>
      </c>
      <c r="AH749" t="str">
        <f t="shared" si="346"/>
        <v>0.0910299323692847+0.171827265633411i</v>
      </c>
      <c r="AI749">
        <f t="shared" si="347"/>
        <v>-14.223811726444143</v>
      </c>
      <c r="AJ749">
        <f t="shared" si="348"/>
        <v>62.086438508998533</v>
      </c>
      <c r="AK749"/>
      <c r="AL749"/>
      <c r="AM749"/>
      <c r="AN749"/>
    </row>
    <row r="750" spans="1:40" x14ac:dyDescent="0.25">
      <c r="A750"/>
      <c r="B750">
        <f t="shared" si="349"/>
        <v>61600</v>
      </c>
      <c r="C750" s="237" t="str">
        <f t="shared" si="317"/>
        <v>-0.000020141008009962+0.0397568492280896i</v>
      </c>
      <c r="D750" s="208" t="str">
        <f t="shared" si="318"/>
        <v>-5.9571603714007+0.304802510748687i</v>
      </c>
      <c r="E750" t="str">
        <f t="shared" si="319"/>
        <v>2870</v>
      </c>
      <c r="F750" t="str">
        <f t="shared" si="320"/>
        <v>0.777000777000777</v>
      </c>
      <c r="G750" t="str">
        <f t="shared" si="315"/>
        <v>0.777000777000777</v>
      </c>
      <c r="H750" t="str">
        <f t="shared" si="321"/>
        <v>6.25032423848964+4.01843159788876i</v>
      </c>
      <c r="I750" t="str">
        <f t="shared" si="322"/>
        <v>241.902634326414i</v>
      </c>
      <c r="J750" t="str">
        <f t="shared" si="316"/>
        <v>-78.208454851158+52.9205555063209i</v>
      </c>
      <c r="K750" t="str">
        <f t="shared" si="323"/>
        <v>1.43561846832981-2.12162365057657i</v>
      </c>
      <c r="L750" t="str">
        <f t="shared" si="324"/>
        <v>0.0957882399007299-0.121538771887422i</v>
      </c>
      <c r="M750" t="str">
        <f t="shared" si="325"/>
        <v>1.53140670823054-2.24316242246399i</v>
      </c>
      <c r="N750" t="str">
        <f t="shared" si="326"/>
        <v>-0.631138443105575i</v>
      </c>
      <c r="O750" t="str">
        <f t="shared" si="327"/>
        <v>0.807356277046103-0.59006426930823i</v>
      </c>
      <c r="P750" t="str">
        <f t="shared" si="328"/>
        <v>0.192643722953897+0.59006426930823i</v>
      </c>
      <c r="Q750" t="str">
        <f t="shared" si="329"/>
        <v>-0.192643722953897+0.041074173797345i</v>
      </c>
      <c r="R750" t="str">
        <f t="shared" si="330"/>
        <v>-0.331846283076606-3.1337360592735i</v>
      </c>
      <c r="S750" t="str">
        <f t="shared" si="331"/>
        <v>0.0652186272819288i</v>
      </c>
      <c r="T750" t="str">
        <f t="shared" si="332"/>
        <v>0.204377964049699-0.0216425590508666i</v>
      </c>
      <c r="U750" t="str">
        <f t="shared" si="333"/>
        <v>0.0000333333333333333-0.00183240010007248i</v>
      </c>
      <c r="V750" t="str">
        <f t="shared" si="334"/>
        <v>6.66666666666667E-06-0.0183240010007248i</v>
      </c>
      <c r="W750" t="str">
        <f t="shared" si="335"/>
        <v>0.0000276032189577695-0.00166586202596773i</v>
      </c>
      <c r="X750" t="str">
        <f t="shared" si="336"/>
        <v>0.0000737428104508763-0.00166304951151069i</v>
      </c>
      <c r="Y750" t="str">
        <f t="shared" si="337"/>
        <v>0.009+0.387044214922262i</v>
      </c>
      <c r="Z750" t="str">
        <f t="shared" si="338"/>
        <v>-0.0517013162473838-0.00351350375558153i</v>
      </c>
      <c r="AA750" t="str">
        <f t="shared" si="339"/>
        <v>0.732733505866516-31.1207511966401i</v>
      </c>
      <c r="AB750" t="str">
        <f t="shared" si="340"/>
        <v>0.963934873892429-0.102075669098717i</v>
      </c>
      <c r="AC750" t="str">
        <f t="shared" si="341"/>
        <v>2.24720402700611-2.31858185122296i</v>
      </c>
      <c r="AD750" t="str">
        <f t="shared" si="342"/>
        <v>0.230470675501835+0.192367693882634i</v>
      </c>
      <c r="AE750" t="str">
        <f t="shared" si="343"/>
        <v>-0.0112397526649594-0.0107554225611331i</v>
      </c>
      <c r="AF750" t="str">
        <f t="shared" si="344"/>
        <v>-12.2074846098903-3.71362908714007i</v>
      </c>
      <c r="AG750" t="str">
        <f t="shared" si="345"/>
        <v>1.02228291262686-0.0254539079902896i</v>
      </c>
      <c r="AH750" t="str">
        <f t="shared" si="346"/>
        <v>0.0908764099665021+0.171527945374679i</v>
      </c>
      <c r="AI750">
        <f t="shared" si="347"/>
        <v>-14.238849804140042</v>
      </c>
      <c r="AJ750">
        <f t="shared" si="348"/>
        <v>62.085121285551203</v>
      </c>
      <c r="AK750"/>
      <c r="AL750"/>
      <c r="AM750"/>
      <c r="AN750"/>
    </row>
    <row r="751" spans="1:40" x14ac:dyDescent="0.25">
      <c r="A751"/>
      <c r="B751">
        <f t="shared" si="349"/>
        <v>61700</v>
      </c>
      <c r="C751" s="237" t="str">
        <f t="shared" si="317"/>
        <v>-0.0000200757740354491+0.0396924135248958i</v>
      </c>
      <c r="D751" s="208" t="str">
        <f t="shared" si="318"/>
        <v>-5.95715987127356+0.304308503690868i</v>
      </c>
      <c r="E751" t="str">
        <f t="shared" si="319"/>
        <v>2870</v>
      </c>
      <c r="F751" t="str">
        <f t="shared" si="320"/>
        <v>0.777000777000777</v>
      </c>
      <c r="G751" t="str">
        <f t="shared" si="315"/>
        <v>0.777000777000777</v>
      </c>
      <c r="H751" t="str">
        <f t="shared" si="321"/>
        <v>6.25649578203947+4.01634081903532i</v>
      </c>
      <c r="I751" t="str">
        <f t="shared" si="322"/>
        <v>242.295333408113i</v>
      </c>
      <c r="J751" t="str">
        <f t="shared" si="316"/>
        <v>-78.4658339012494+53.0064654990261i</v>
      </c>
      <c r="K751" t="str">
        <f t="shared" si="323"/>
        <v>1.43234432860174-2.12030911926255i</v>
      </c>
      <c r="L751" t="str">
        <f t="shared" si="324"/>
        <v>0.0955966283380608-0.121492558351983i</v>
      </c>
      <c r="M751" t="str">
        <f t="shared" si="325"/>
        <v>1.5279409569398-2.24180167761453i</v>
      </c>
      <c r="N751" t="str">
        <f t="shared" si="326"/>
        <v>-0.632163018500227i</v>
      </c>
      <c r="O751" t="str">
        <f t="shared" si="327"/>
        <v>0.806751288057279-0.590891156828329i</v>
      </c>
      <c r="P751" t="str">
        <f t="shared" si="328"/>
        <v>0.193248711942721+0.590891156828329i</v>
      </c>
      <c r="Q751" t="str">
        <f t="shared" si="329"/>
        <v>-0.193248711942721+0.041271861671898i</v>
      </c>
      <c r="R751" t="str">
        <f t="shared" si="330"/>
        <v>-0.33184141258601-3.12854281732437i</v>
      </c>
      <c r="S751" t="str">
        <f t="shared" si="331"/>
        <v>0.0653245016768671i</v>
      </c>
      <c r="T751" t="str">
        <f t="shared" si="332"/>
        <v>0.204370500516456-0.0216773749129288i</v>
      </c>
      <c r="U751" t="str">
        <f t="shared" si="333"/>
        <v>0.0000333333333333334-0.00182943024577739i</v>
      </c>
      <c r="V751" t="str">
        <f t="shared" si="334"/>
        <v>6.66666666666667E-06-0.0182943024577739i</v>
      </c>
      <c r="W751" t="str">
        <f t="shared" si="335"/>
        <v>0.0000276032186756349-0.00166316222945406i</v>
      </c>
      <c r="X751" t="str">
        <f t="shared" si="336"/>
        <v>0.0000735934516922044-0.00166035841136242i</v>
      </c>
      <c r="Y751" t="str">
        <f t="shared" si="337"/>
        <v>0.009+0.38767253345298i</v>
      </c>
      <c r="Z751" t="str">
        <f t="shared" si="338"/>
        <v>-0.0515334809103084-0.00349915200237274i</v>
      </c>
      <c r="AA751" t="str">
        <f t="shared" si="339"/>
        <v>0.730329195261174-31.0699352643559i</v>
      </c>
      <c r="AB751" t="str">
        <f t="shared" si="340"/>
        <v>0.963899672641606-0.102239875762397i</v>
      </c>
      <c r="AC751" t="str">
        <f t="shared" si="341"/>
        <v>2.24358026320673-2.31708839678985i</v>
      </c>
      <c r="AD751" t="str">
        <f t="shared" si="342"/>
        <v>0.230663142412577+0.192650569349854i</v>
      </c>
      <c r="AE751" t="str">
        <f t="shared" si="343"/>
        <v>-0.0112127610207315-0.0107350798345973i</v>
      </c>
      <c r="AF751" t="str">
        <f t="shared" si="344"/>
        <v>-12.213655653313-3.71203231534445i</v>
      </c>
      <c r="AG751" t="str">
        <f t="shared" si="345"/>
        <v>1.02227784469877-0.0254340858538135i</v>
      </c>
      <c r="AH751" t="str">
        <f t="shared" si="346"/>
        <v>0.0907236445027101+0.171229547460865i</v>
      </c>
      <c r="AI751">
        <f t="shared" si="347"/>
        <v>-14.253861541270137</v>
      </c>
      <c r="AJ751">
        <f t="shared" si="348"/>
        <v>62.083729404142019</v>
      </c>
      <c r="AK751"/>
      <c r="AL751"/>
      <c r="AM751"/>
      <c r="AN751"/>
    </row>
    <row r="752" spans="1:40" x14ac:dyDescent="0.25">
      <c r="A752"/>
      <c r="B752">
        <f t="shared" si="349"/>
        <v>61800</v>
      </c>
      <c r="C752" s="237" t="str">
        <f t="shared" si="317"/>
        <v>-0.0000200108564743331+0.039628186351326i</v>
      </c>
      <c r="D752" s="208" t="str">
        <f t="shared" si="318"/>
        <v>-5.95715937357226+0.303816095360166i</v>
      </c>
      <c r="E752" t="str">
        <f t="shared" si="319"/>
        <v>2870</v>
      </c>
      <c r="F752" t="str">
        <f t="shared" si="320"/>
        <v>0.777000777000777</v>
      </c>
      <c r="G752" t="str">
        <f t="shared" si="315"/>
        <v>0.777000777000777</v>
      </c>
      <c r="H752" t="str">
        <f t="shared" si="321"/>
        <v>6.26265091298152+4.01424506541352i</v>
      </c>
      <c r="I752" t="str">
        <f t="shared" si="322"/>
        <v>242.688032489812i</v>
      </c>
      <c r="J752" t="str">
        <f t="shared" si="316"/>
        <v>-78.7236304356069+53.0923754917311i</v>
      </c>
      <c r="K752" t="str">
        <f t="shared" si="323"/>
        <v>1.42907981123151-2.11899260261764i</v>
      </c>
      <c r="L752" t="str">
        <f t="shared" si="324"/>
        <v>0.0954054728861252-0.121446136064126i</v>
      </c>
      <c r="M752" t="str">
        <f t="shared" si="325"/>
        <v>1.52448528411764-2.24043873868177i</v>
      </c>
      <c r="N752" t="str">
        <f t="shared" si="326"/>
        <v>-0.633187593894879i</v>
      </c>
      <c r="O752" t="str">
        <f t="shared" si="327"/>
        <v>0.806145452177541-0.59171742405769i</v>
      </c>
      <c r="P752" t="str">
        <f t="shared" si="328"/>
        <v>0.193854547822459+0.59171742405769i</v>
      </c>
      <c r="Q752" t="str">
        <f t="shared" si="329"/>
        <v>-0.193854547822459+0.041470169837189i</v>
      </c>
      <c r="R752" t="str">
        <f t="shared" si="330"/>
        <v>-0.331836533943716-3.12336619532416i</v>
      </c>
      <c r="S752" t="str">
        <f t="shared" si="331"/>
        <v>0.0654303760718052i</v>
      </c>
      <c r="T752" t="str">
        <f t="shared" si="332"/>
        <v>0.204363024770023-0.0217121892103017i</v>
      </c>
      <c r="U752" t="str">
        <f t="shared" si="333"/>
        <v>0.0000333333333333333-0.00182647000266124i</v>
      </c>
      <c r="V752" t="str">
        <f t="shared" si="334"/>
        <v>6.66666666666667E-06-0.0182647000266124i</v>
      </c>
      <c r="W752" t="str">
        <f t="shared" si="335"/>
        <v>0.0000276032183930425-0.00166047117037579i</v>
      </c>
      <c r="X752" t="str">
        <f t="shared" si="336"/>
        <v>0.000073444816648356-0.00165767600048705i</v>
      </c>
      <c r="Y752" t="str">
        <f t="shared" si="337"/>
        <v>0.009+0.388300851983698i</v>
      </c>
      <c r="Z752" t="str">
        <f t="shared" si="338"/>
        <v>-0.0513664621316764-0.00348488902185358i</v>
      </c>
      <c r="AA752" t="str">
        <f t="shared" si="339"/>
        <v>0.727936748254722-31.0192856128553i</v>
      </c>
      <c r="AB752" t="str">
        <f t="shared" si="340"/>
        <v>0.963864413788095-0.102404075046326i</v>
      </c>
      <c r="AC752" t="str">
        <f t="shared" si="341"/>
        <v>2.23996705797196-2.31559267692945i</v>
      </c>
      <c r="AD752" t="str">
        <f t="shared" si="342"/>
        <v>0.230855888928982+0.192933252855486i</v>
      </c>
      <c r="AE752" t="str">
        <f t="shared" si="343"/>
        <v>-0.0111858993017184-0.0107148057797013i</v>
      </c>
      <c r="AF752" t="str">
        <f t="shared" si="344"/>
        <v>-12.2198102865538-3.71042897005335i</v>
      </c>
      <c r="AG752" t="str">
        <f t="shared" si="345"/>
        <v>1.02227277457791-0.0254143604087696i</v>
      </c>
      <c r="AH752" t="str">
        <f t="shared" si="346"/>
        <v>0.0905716308942249+0.170932067375971i</v>
      </c>
      <c r="AI752">
        <f t="shared" si="347"/>
        <v>-14.268847041196995</v>
      </c>
      <c r="AJ752">
        <f t="shared" si="348"/>
        <v>62.082263206144553</v>
      </c>
      <c r="AK752"/>
      <c r="AL752"/>
      <c r="AM752"/>
      <c r="AN752"/>
    </row>
    <row r="753" spans="1:40" x14ac:dyDescent="0.25">
      <c r="A753"/>
      <c r="B753">
        <f t="shared" si="349"/>
        <v>61900</v>
      </c>
      <c r="C753" s="237" t="str">
        <f t="shared" si="317"/>
        <v>-0.0000199462532835927+0.0395641666967367i</v>
      </c>
      <c r="D753" s="208" t="str">
        <f t="shared" si="318"/>
        <v>-5.95715887828114+0.303325278008315i</v>
      </c>
      <c r="E753" t="str">
        <f t="shared" si="319"/>
        <v>2870</v>
      </c>
      <c r="F753" t="str">
        <f t="shared" si="320"/>
        <v>0.777000777000777</v>
      </c>
      <c r="G753" t="str">
        <f t="shared" si="315"/>
        <v>0.777000777000777</v>
      </c>
      <c r="H753" t="str">
        <f t="shared" si="321"/>
        <v>6.26878967258352+4.01214439060754i</v>
      </c>
      <c r="I753" t="str">
        <f t="shared" si="322"/>
        <v>243.08073157151i</v>
      </c>
      <c r="J753" t="str">
        <f t="shared" si="316"/>
        <v>-78.9818444542307+53.1782854844361i</v>
      </c>
      <c r="K753" t="str">
        <f t="shared" si="323"/>
        <v>1.42582488668062-2.1176741294478i</v>
      </c>
      <c r="L753" t="str">
        <f t="shared" si="324"/>
        <v>0.0952147726675716-0.121399506723691i</v>
      </c>
      <c r="M753" t="str">
        <f t="shared" si="325"/>
        <v>1.52103965934819-2.23907363617149i</v>
      </c>
      <c r="N753" t="str">
        <f t="shared" si="326"/>
        <v>-0.634212169289531i</v>
      </c>
      <c r="O753" t="str">
        <f t="shared" si="327"/>
        <v>0.805538770042867-0.592543070128935i</v>
      </c>
      <c r="P753" t="str">
        <f t="shared" si="328"/>
        <v>0.194461229957133+0.592543070128935i</v>
      </c>
      <c r="Q753" t="str">
        <f t="shared" si="329"/>
        <v>-0.194461229957133+0.0416690991605959i</v>
      </c>
      <c r="R753" t="str">
        <f t="shared" si="330"/>
        <v>-0.331831647148491-3.11820611271593i</v>
      </c>
      <c r="S753" t="str">
        <f t="shared" si="331"/>
        <v>0.0655362504667435i</v>
      </c>
      <c r="T753" t="str">
        <f t="shared" si="332"/>
        <v>0.204355536809882-0.0217470019403156i</v>
      </c>
      <c r="U753" t="str">
        <f t="shared" si="333"/>
        <v>0.0000333333333333334-0.00182351932414321i</v>
      </c>
      <c r="V753" t="str">
        <f t="shared" si="334"/>
        <v>6.66666666666667E-06-0.0182351932414321i</v>
      </c>
      <c r="W753" t="str">
        <f t="shared" si="335"/>
        <v>0.0000276032181099926-0.00165778880638672i</v>
      </c>
      <c r="X753" t="str">
        <f t="shared" si="336"/>
        <v>0.0000732969006523834-0.00165500223690069i</v>
      </c>
      <c r="Y753" t="str">
        <f t="shared" si="337"/>
        <v>0.009+0.388929170514416i</v>
      </c>
      <c r="Z753" t="str">
        <f t="shared" si="338"/>
        <v>-0.0512002546192114-0.00347071410767198i</v>
      </c>
      <c r="AA753" t="str">
        <f t="shared" si="339"/>
        <v>0.725556086612241-30.968801424457i</v>
      </c>
      <c r="AB753" t="str">
        <f t="shared" si="340"/>
        <v>0.963829097329456-0.102568266937912i</v>
      </c>
      <c r="AC753" t="str">
        <f t="shared" si="341"/>
        <v>2.23636437946339-2.31409472340853i</v>
      </c>
      <c r="AD753" t="str">
        <f t="shared" si="342"/>
        <v>0.231048914899928+0.193215744200397i</v>
      </c>
      <c r="AE753" t="str">
        <f t="shared" si="343"/>
        <v>-0.0111591666631482-0.0106946000280062i</v>
      </c>
      <c r="AF753" t="str">
        <f t="shared" si="344"/>
        <v>-12.2259485508647-3.70881911259923i</v>
      </c>
      <c r="AG753" t="str">
        <f t="shared" si="345"/>
        <v>1.02226770223785-0.0253947311624104i</v>
      </c>
      <c r="AH753" t="str">
        <f t="shared" si="346"/>
        <v>0.0904203640993344+0.170635500634029i</v>
      </c>
      <c r="AI753">
        <f t="shared" si="347"/>
        <v>-14.283806406676163</v>
      </c>
      <c r="AJ753">
        <f t="shared" si="348"/>
        <v>62.080723030964279</v>
      </c>
      <c r="AK753"/>
      <c r="AL753"/>
      <c r="AM753"/>
      <c r="AN753"/>
    </row>
    <row r="754" spans="1:40" x14ac:dyDescent="0.25">
      <c r="A754"/>
      <c r="B754">
        <f t="shared" si="349"/>
        <v>62000</v>
      </c>
      <c r="C754" s="237" t="str">
        <f t="shared" si="317"/>
        <v>-0.0000198819624366695+0.0395003535570052i</v>
      </c>
      <c r="D754" s="208" t="str">
        <f t="shared" si="318"/>
        <v>-5.95715838538464+0.30283604393704i</v>
      </c>
      <c r="E754" t="str">
        <f t="shared" si="319"/>
        <v>2870</v>
      </c>
      <c r="F754" t="str">
        <f t="shared" si="320"/>
        <v>0.777000777000777</v>
      </c>
      <c r="G754" t="str">
        <f t="shared" si="315"/>
        <v>0.777000777000777</v>
      </c>
      <c r="H754" t="str">
        <f t="shared" si="321"/>
        <v>6.2749121021+4.01003884784659i</v>
      </c>
      <c r="I754" t="str">
        <f t="shared" si="322"/>
        <v>243.473430653209i</v>
      </c>
      <c r="J754" t="str">
        <f t="shared" si="316"/>
        <v>-79.2404759571205+53.2641954771412i</v>
      </c>
      <c r="K754" t="str">
        <f t="shared" si="323"/>
        <v>1.42257952546696-2.11635372833584i</v>
      </c>
      <c r="L754" t="str">
        <f t="shared" si="324"/>
        <v>0.0950245268032339-0.121352672020973i</v>
      </c>
      <c r="M754" t="str">
        <f t="shared" si="325"/>
        <v>1.51760405227019-2.23770640035681i</v>
      </c>
      <c r="N754" t="str">
        <f t="shared" si="326"/>
        <v>-0.635236744684183i</v>
      </c>
      <c r="O754" t="str">
        <f t="shared" si="327"/>
        <v>0.804931242290127-0.593368094175339i</v>
      </c>
      <c r="P754" t="str">
        <f t="shared" si="328"/>
        <v>0.195068757709873+0.593368094175339i</v>
      </c>
      <c r="Q754" t="str">
        <f t="shared" si="329"/>
        <v>-0.195068757709873+0.041868650508844i</v>
      </c>
      <c r="R754" t="str">
        <f t="shared" si="330"/>
        <v>-0.331826752199085-3.11306248946246i</v>
      </c>
      <c r="S754" t="str">
        <f t="shared" si="331"/>
        <v>0.0656421248616817i</v>
      </c>
      <c r="T754" t="str">
        <f t="shared" si="332"/>
        <v>0.204348036635512-0.0217818131002986i</v>
      </c>
      <c r="U754" t="str">
        <f t="shared" si="333"/>
        <v>0.0000333333333333333-0.00182057816394298i</v>
      </c>
      <c r="V754" t="str">
        <f t="shared" si="334"/>
        <v>6.66666666666667E-06-0.0182057816394298i</v>
      </c>
      <c r="W754" t="str">
        <f t="shared" si="335"/>
        <v>0.0000276032178264849-0.00165511509541381i</v>
      </c>
      <c r="X754" t="str">
        <f t="shared" si="336"/>
        <v>0.0000731496990748849-0.00165233707888922i</v>
      </c>
      <c r="Y754" t="str">
        <f t="shared" si="337"/>
        <v>0.009+0.389557489045134i</v>
      </c>
      <c r="Z754" t="str">
        <f t="shared" si="338"/>
        <v>-0.0510348531234719-0.00345662656028569i</v>
      </c>
      <c r="AA754" t="str">
        <f t="shared" si="339"/>
        <v>0.723187132745112-30.91848188685i</v>
      </c>
      <c r="AB754" t="str">
        <f t="shared" si="340"/>
        <v>0.963793723263229-0.102732451424553i</v>
      </c>
      <c r="AC754" t="str">
        <f t="shared" si="341"/>
        <v>2.23277219589978-2.3125945677514i</v>
      </c>
      <c r="AD754" t="str">
        <f t="shared" si="342"/>
        <v>0.231242220174064+0.193498043185124i</v>
      </c>
      <c r="AE754" t="str">
        <f t="shared" si="343"/>
        <v>-0.0111325622670919-0.0106744622137451i</v>
      </c>
      <c r="AF754" t="str">
        <f t="shared" si="344"/>
        <v>-12.2320704874846-3.70720280390955i</v>
      </c>
      <c r="AG754" t="str">
        <f t="shared" si="345"/>
        <v>1.02226262765237-0.0253751976251999i</v>
      </c>
      <c r="AH754" t="str">
        <f t="shared" si="346"/>
        <v>0.0902698391178778+0.170339842778844i</v>
      </c>
      <c r="AI754">
        <f t="shared" si="347"/>
        <v>-14.298739739861174</v>
      </c>
      <c r="AJ754">
        <f t="shared" si="348"/>
        <v>62.079109216053148</v>
      </c>
      <c r="AK754"/>
      <c r="AL754"/>
      <c r="AM754"/>
      <c r="AN754"/>
    </row>
    <row r="755" spans="1:40" x14ac:dyDescent="0.25">
      <c r="A755"/>
      <c r="B755">
        <f t="shared" si="349"/>
        <v>62100</v>
      </c>
      <c r="C755" s="237" t="str">
        <f t="shared" si="317"/>
        <v>-0.0000198179819233085+0.0394367459344759i</v>
      </c>
      <c r="D755" s="208" t="str">
        <f t="shared" si="318"/>
        <v>-5.95715789486737+0.302348385497649i</v>
      </c>
      <c r="E755" t="str">
        <f t="shared" si="319"/>
        <v>2870</v>
      </c>
      <c r="F755" t="str">
        <f t="shared" si="320"/>
        <v>0.777000777000777</v>
      </c>
      <c r="G755" t="str">
        <f t="shared" si="315"/>
        <v>0.777000777000777</v>
      </c>
      <c r="H755" t="str">
        <f t="shared" si="321"/>
        <v>6.28101824277133+4.00792849000678i</v>
      </c>
      <c r="I755" t="str">
        <f t="shared" si="322"/>
        <v>243.866129734908i</v>
      </c>
      <c r="J755" t="str">
        <f t="shared" si="316"/>
        <v>-79.4995249442766+53.3501054698462i</v>
      </c>
      <c r="K755" t="str">
        <f t="shared" si="323"/>
        <v>1.41934369816526-2.11503142764295i</v>
      </c>
      <c r="L755" t="str">
        <f t="shared" si="324"/>
        <v>0.0948347344121753-0.121305633636761i</v>
      </c>
      <c r="M755" t="str">
        <f t="shared" si="325"/>
        <v>1.51417843257744-2.23633706127971i</v>
      </c>
      <c r="N755" t="str">
        <f t="shared" si="326"/>
        <v>-0.636261320078835i</v>
      </c>
      <c r="O755" t="str">
        <f t="shared" si="327"/>
        <v>0.804322869557073-0.594192495330828i</v>
      </c>
      <c r="P755" t="str">
        <f t="shared" si="328"/>
        <v>0.195677130442927+0.594192495330828i</v>
      </c>
      <c r="Q755" t="str">
        <f t="shared" si="329"/>
        <v>-0.195677130442927+0.042068824748007i</v>
      </c>
      <c r="R755" t="str">
        <f t="shared" si="330"/>
        <v>-0.331821849094263-3.10793524604202i</v>
      </c>
      <c r="S755" t="str">
        <f t="shared" si="331"/>
        <v>0.0657479992566198i</v>
      </c>
      <c r="T755" t="str">
        <f t="shared" si="332"/>
        <v>0.204340524246393-0.0218166226875798i</v>
      </c>
      <c r="U755" t="str">
        <f t="shared" si="333"/>
        <v>0.0000333333333333334-0.00181764647607834i</v>
      </c>
      <c r="V755" t="str">
        <f t="shared" si="334"/>
        <v>6.66666666666667E-06-0.0181764647607834i</v>
      </c>
      <c r="W755" t="str">
        <f t="shared" si="335"/>
        <v>0.0000276032175425198-0.00165244999565509i</v>
      </c>
      <c r="X755" t="str">
        <f t="shared" si="336"/>
        <v>0.0000730032073236511-0.00164968048500629i</v>
      </c>
      <c r="Y755" t="str">
        <f t="shared" si="337"/>
        <v>0.009+0.390185807575852i</v>
      </c>
      <c r="Z755" t="str">
        <f t="shared" si="338"/>
        <v>-0.0508702524374404-0.0034426256868858i</v>
      </c>
      <c r="AA755" t="str">
        <f t="shared" si="339"/>
        <v>0.720829809704599-30.8683261930501i</v>
      </c>
      <c r="AB755" t="str">
        <f t="shared" si="340"/>
        <v>0.963758291586964-0.102896628493653i</v>
      </c>
      <c r="AC755" t="str">
        <f t="shared" si="341"/>
        <v>2.22919047555757-2.31109224124157i</v>
      </c>
      <c r="AD755" t="str">
        <f t="shared" si="342"/>
        <v>0.231435804599818+0.19378014960989i</v>
      </c>
      <c r="AE755" t="str">
        <f t="shared" si="343"/>
        <v>-0.0111060852823993-0.0106543919738005i</v>
      </c>
      <c r="AF755" t="str">
        <f t="shared" si="344"/>
        <v>-12.2381761376387-3.70558010450913i</v>
      </c>
      <c r="AG755" t="str">
        <f t="shared" si="345"/>
        <v>1.02225755079548-0.0253557593107887i</v>
      </c>
      <c r="AH755" t="str">
        <f t="shared" si="346"/>
        <v>0.0901200509908656+0.170045089383774i</v>
      </c>
      <c r="AI755">
        <f t="shared" si="347"/>
        <v>-14.313647142306429</v>
      </c>
      <c r="AJ755">
        <f t="shared" si="348"/>
        <v>62.077422096919634</v>
      </c>
      <c r="AK755"/>
      <c r="AL755"/>
      <c r="AM755"/>
      <c r="AN755"/>
    </row>
    <row r="756" spans="1:40" x14ac:dyDescent="0.25">
      <c r="A756"/>
      <c r="B756">
        <f t="shared" si="349"/>
        <v>62200</v>
      </c>
      <c r="C756" s="237" t="str">
        <f t="shared" si="317"/>
        <v>-0.0000197543097494015+0.0393733428379093i</v>
      </c>
      <c r="D756" s="208" t="str">
        <f t="shared" si="318"/>
        <v>-5.95715740671403+0.301862295090638i</v>
      </c>
      <c r="E756" t="str">
        <f t="shared" si="319"/>
        <v>2870</v>
      </c>
      <c r="F756" t="str">
        <f t="shared" si="320"/>
        <v>0.777000777000777</v>
      </c>
      <c r="G756" t="str">
        <f t="shared" si="315"/>
        <v>0.777000777000777</v>
      </c>
      <c r="H756" t="str">
        <f t="shared" si="321"/>
        <v>6.28710813582213+4.0058133696131i</v>
      </c>
      <c r="I756" t="str">
        <f t="shared" si="322"/>
        <v>244.258828816606i</v>
      </c>
      <c r="J756" t="str">
        <f t="shared" si="316"/>
        <v>-79.7589914156988+53.4360154625514i</v>
      </c>
      <c r="K756" t="str">
        <f t="shared" si="323"/>
        <v>1.41611737540754-2.11370725551023i</v>
      </c>
      <c r="L756" t="str">
        <f t="shared" si="324"/>
        <v>0.0946453946117402-0.121258393242377i</v>
      </c>
      <c r="M756" t="str">
        <f t="shared" si="325"/>
        <v>1.51076277001928-2.23496564875261i</v>
      </c>
      <c r="N756" t="str">
        <f t="shared" si="326"/>
        <v>-0.637285895473487i</v>
      </c>
      <c r="O756" t="str">
        <f t="shared" si="327"/>
        <v>0.803713652482349-0.595016272729983i</v>
      </c>
      <c r="P756" t="str">
        <f t="shared" si="328"/>
        <v>0.196286347517651+0.595016272729983i</v>
      </c>
      <c r="Q756" t="str">
        <f t="shared" si="329"/>
        <v>-0.196286347517651+0.042269622743504i</v>
      </c>
      <c r="R756" t="str">
        <f t="shared" si="330"/>
        <v>-0.331816937832767-3.10282430344429i</v>
      </c>
      <c r="S756" t="str">
        <f t="shared" si="331"/>
        <v>0.0658538736515581i</v>
      </c>
      <c r="T756" t="str">
        <f t="shared" si="332"/>
        <v>0.204332999642004-0.0218514306994859i</v>
      </c>
      <c r="U756" t="str">
        <f t="shared" si="333"/>
        <v>0.0000333333333333333-0.00181472421486278i</v>
      </c>
      <c r="V756" t="str">
        <f t="shared" si="334"/>
        <v>6.66666666666667E-06-0.0181472421486278i</v>
      </c>
      <c r="W756" t="str">
        <f t="shared" si="335"/>
        <v>0.0000276032172580968-0.00164979346557734i</v>
      </c>
      <c r="X756" t="str">
        <f t="shared" si="336"/>
        <v>0.0000728574208432958-0.00164703241407096i</v>
      </c>
      <c r="Y756" t="str">
        <f t="shared" si="337"/>
        <v>0.009+0.39081412610657i</v>
      </c>
      <c r="Z756" t="str">
        <f t="shared" si="338"/>
        <v>-0.0507064473961051-0.0034287108013203i</v>
      </c>
      <c r="AA756" t="str">
        <f t="shared" si="339"/>
        <v>0.718484041175492-30.8183335413552i</v>
      </c>
      <c r="AB756" t="str">
        <f t="shared" si="340"/>
        <v>0.963722802298201-0.103060798132601i</v>
      </c>
      <c r="AC756" t="str">
        <f t="shared" si="341"/>
        <v>2.22561918677138-2.30958777492329i</v>
      </c>
      <c r="AD756" t="str">
        <f t="shared" si="342"/>
        <v>0.231629668025393+0.194062063274598i</v>
      </c>
      <c r="AE756" t="str">
        <f t="shared" si="343"/>
        <v>-0.0110797348846308-0.0106343889476779i</v>
      </c>
      <c r="AF756" t="str">
        <f t="shared" si="344"/>
        <v>-12.2442655425362-3.70395107452246i</v>
      </c>
      <c r="AG756" t="str">
        <f t="shared" si="345"/>
        <v>1.02225247164145-0.0253364157359868i</v>
      </c>
      <c r="AH756" t="str">
        <f t="shared" si="346"/>
        <v>0.0899709948000422+0.169751236051432i</v>
      </c>
      <c r="AI756">
        <f t="shared" si="347"/>
        <v>-14.328528714974523</v>
      </c>
      <c r="AJ756">
        <f t="shared" si="348"/>
        <v>62.075662007143684</v>
      </c>
      <c r="AK756"/>
      <c r="AL756"/>
      <c r="AM756"/>
      <c r="AN756"/>
    </row>
    <row r="757" spans="1:40" x14ac:dyDescent="0.25">
      <c r="A757"/>
      <c r="B757">
        <f t="shared" si="349"/>
        <v>62300</v>
      </c>
      <c r="C757" s="237" t="str">
        <f t="shared" si="317"/>
        <v>-0.0000196909439368314+0.0393101432824303i</v>
      </c>
      <c r="D757" s="208" t="str">
        <f t="shared" si="318"/>
        <v>-5.95715692090948+0.301377765165299i</v>
      </c>
      <c r="E757" t="str">
        <f t="shared" si="319"/>
        <v>2870</v>
      </c>
      <c r="F757" t="str">
        <f t="shared" si="320"/>
        <v>0.777000777000777</v>
      </c>
      <c r="G757" t="str">
        <f t="shared" si="315"/>
        <v>0.777000777000777</v>
      </c>
      <c r="H757" t="str">
        <f t="shared" si="321"/>
        <v>6.29318182246032+4.00369353884134i</v>
      </c>
      <c r="I757" t="str">
        <f t="shared" si="322"/>
        <v>244.651527898305i</v>
      </c>
      <c r="J757" t="str">
        <f t="shared" si="316"/>
        <v>-80.0188753713872+53.5219254552564i</v>
      </c>
      <c r="K757" t="str">
        <f t="shared" si="323"/>
        <v>1.41290052788354-2.1123812398602i</v>
      </c>
      <c r="L757" t="str">
        <f t="shared" si="324"/>
        <v>0.0944565065175926-0.121210952499723i</v>
      </c>
      <c r="M757" t="str">
        <f t="shared" si="325"/>
        <v>1.50735703440113-2.23359219235992i</v>
      </c>
      <c r="N757" t="str">
        <f t="shared" si="326"/>
        <v>-0.638310470868139i</v>
      </c>
      <c r="O757" t="str">
        <f t="shared" si="327"/>
        <v>0.803103591705484-0.595839425508041i</v>
      </c>
      <c r="P757" t="str">
        <f t="shared" si="328"/>
        <v>0.196896408294516+0.595839425508041i</v>
      </c>
      <c r="Q757" t="str">
        <f t="shared" si="329"/>
        <v>-0.196896408294516+0.0424710453600979i</v>
      </c>
      <c r="R757" t="str">
        <f t="shared" si="330"/>
        <v>-0.331812018413365-3.09772958316624i</v>
      </c>
      <c r="S757" t="str">
        <f t="shared" si="331"/>
        <v>0.0659597480464962i</v>
      </c>
      <c r="T757" t="str">
        <f t="shared" si="332"/>
        <v>0.204325462821823-0.0218862371333449i</v>
      </c>
      <c r="U757" t="str">
        <f t="shared" si="333"/>
        <v>0.0000333333333333333-0.00181181133490313i</v>
      </c>
      <c r="V757" t="str">
        <f t="shared" si="334"/>
        <v>6.66666666666667E-06-0.0181181133490313i</v>
      </c>
      <c r="W757" t="str">
        <f t="shared" si="335"/>
        <v>0.0000276032169732164-0.00164714546391406i</v>
      </c>
      <c r="X757" t="str">
        <f t="shared" si="336"/>
        <v>0.0000727123351149133-0.00164439282516577i</v>
      </c>
      <c r="Y757" t="str">
        <f t="shared" si="337"/>
        <v>0.009+0.391442444637288i</v>
      </c>
      <c r="Z757" t="str">
        <f t="shared" si="338"/>
        <v>-0.0505434328760604-0.00341488122401963i</v>
      </c>
      <c r="AA757" t="str">
        <f t="shared" si="339"/>
        <v>0.716149751469842-30.7685031353024i</v>
      </c>
      <c r="AB757" t="str">
        <f t="shared" si="340"/>
        <v>0.963687255394481-0.103224960328798i</v>
      </c>
      <c r="AC757" t="str">
        <f t="shared" si="341"/>
        <v>2.22205829793452-2.30808119960326i</v>
      </c>
      <c r="AD757" t="str">
        <f t="shared" si="342"/>
        <v>0.231823810298764+0.194343783978839i</v>
      </c>
      <c r="AE757" t="str">
        <f t="shared" si="343"/>
        <v>-0.0110535102559939-0.010614452777484i</v>
      </c>
      <c r="AF757" t="str">
        <f t="shared" si="344"/>
        <v>-12.2503387433698-3.70231577367604i</v>
      </c>
      <c r="AG757" t="str">
        <f t="shared" si="345"/>
        <v>1.02224739016473-0.0253171664207372i</v>
      </c>
      <c r="AH757" t="str">
        <f t="shared" si="346"/>
        <v>0.089822665667512+0.169458278413488i</v>
      </c>
      <c r="AI757">
        <f t="shared" si="347"/>
        <v>-14.343384558238427</v>
      </c>
      <c r="AJ757">
        <f t="shared" si="348"/>
        <v>62.07382927838966</v>
      </c>
      <c r="AK757"/>
      <c r="AL757"/>
      <c r="AM757"/>
      <c r="AN757"/>
    </row>
    <row r="758" spans="1:40" x14ac:dyDescent="0.25">
      <c r="A758"/>
      <c r="B758">
        <f t="shared" si="349"/>
        <v>62400</v>
      </c>
      <c r="C758" s="237" t="str">
        <f t="shared" si="317"/>
        <v>-0.0000196278825233188+0.0392471462894769i</v>
      </c>
      <c r="D758" s="208" t="str">
        <f t="shared" si="318"/>
        <v>-5.95715643743864+0.300894788219323i</v>
      </c>
      <c r="E758" t="str">
        <f t="shared" si="319"/>
        <v>2870</v>
      </c>
      <c r="F758" t="str">
        <f t="shared" si="320"/>
        <v>0.777000777000777</v>
      </c>
      <c r="G758" t="str">
        <f t="shared" si="315"/>
        <v>0.777000777000777</v>
      </c>
      <c r="H758" t="str">
        <f t="shared" si="321"/>
        <v>6.29923934387558+4.00156904952003i</v>
      </c>
      <c r="I758" t="str">
        <f t="shared" si="322"/>
        <v>245.044226980004i</v>
      </c>
      <c r="J758" t="str">
        <f t="shared" si="316"/>
        <v>-80.2791768113417+53.6078354479615i</v>
      </c>
      <c r="K758" t="str">
        <f t="shared" si="323"/>
        <v>1.40969312634111-2.11105340839824i</v>
      </c>
      <c r="L758" t="str">
        <f t="shared" si="324"/>
        <v>0.0942680692437675-0.121163313061315i</v>
      </c>
      <c r="M758" t="str">
        <f t="shared" si="325"/>
        <v>1.50396119558488-2.23221672145956i</v>
      </c>
      <c r="N758" t="str">
        <f t="shared" si="326"/>
        <v>-0.63933504626279i</v>
      </c>
      <c r="O758" t="str">
        <f t="shared" si="327"/>
        <v>0.802492687866891-0.596661952800892i</v>
      </c>
      <c r="P758" t="str">
        <f t="shared" si="328"/>
        <v>0.197507312133109+0.596661952800892i</v>
      </c>
      <c r="Q758" t="str">
        <f t="shared" si="329"/>
        <v>-0.197507312133109+0.0426730934618981i</v>
      </c>
      <c r="R758" t="str">
        <f t="shared" si="330"/>
        <v>-0.331807090834803-3.09265100720801i</v>
      </c>
      <c r="S758" t="str">
        <f t="shared" si="331"/>
        <v>0.0660656224414345i</v>
      </c>
      <c r="T758" t="str">
        <f t="shared" si="332"/>
        <v>0.204317913785327-0.0219210419864829i</v>
      </c>
      <c r="U758" t="str">
        <f t="shared" si="333"/>
        <v>0.0000333333333333333-0.00180890779109719i</v>
      </c>
      <c r="V758" t="str">
        <f t="shared" si="334"/>
        <v>6.66666666666667E-06-0.0180890779109719i</v>
      </c>
      <c r="W758" t="str">
        <f t="shared" si="335"/>
        <v>0.0000276032166878782-0.00164450594966322i</v>
      </c>
      <c r="X758" t="str">
        <f t="shared" si="336"/>
        <v>0.0000725679456557193-0.0016417616776345i</v>
      </c>
      <c r="Y758" t="str">
        <f t="shared" si="337"/>
        <v>0.009+0.392070763168006i</v>
      </c>
      <c r="Z758" t="str">
        <f t="shared" si="338"/>
        <v>-0.0503812037951002-0.00340113628192232i</v>
      </c>
      <c r="AA758" t="str">
        <f t="shared" si="339"/>
        <v>0.713826865520763-30.7188341836254i</v>
      </c>
      <c r="AB758" t="str">
        <f t="shared" si="340"/>
        <v>0.963651650873334-0.10338911506963i</v>
      </c>
      <c r="AC758" t="str">
        <f t="shared" si="341"/>
        <v>2.21850777749947-2.30657254585215i</v>
      </c>
      <c r="AD758" t="str">
        <f t="shared" si="342"/>
        <v>0.232018231267679+0.194625311521892i</v>
      </c>
      <c r="AE758" t="str">
        <f t="shared" si="343"/>
        <v>-0.0110274105852781-0.0105945831079012i</v>
      </c>
      <c r="AF758" t="str">
        <f t="shared" si="344"/>
        <v>-12.2563957813142-3.70067426130071i</v>
      </c>
      <c r="AG758" t="str">
        <f t="shared" si="345"/>
        <v>1.02224230634004-0.0252980108880911i</v>
      </c>
      <c r="AH758" t="str">
        <f t="shared" si="346"/>
        <v>0.0896750587553319+0.169166212130391i</v>
      </c>
      <c r="AI758">
        <f t="shared" si="347"/>
        <v>-14.358214771887694</v>
      </c>
      <c r="AJ758">
        <f t="shared" si="348"/>
        <v>62.071924240417765</v>
      </c>
      <c r="AK758"/>
      <c r="AL758"/>
      <c r="AM758"/>
      <c r="AN758"/>
    </row>
    <row r="759" spans="1:40" x14ac:dyDescent="0.25">
      <c r="A759"/>
      <c r="B759">
        <f t="shared" si="349"/>
        <v>62500</v>
      </c>
      <c r="C759" s="237" t="str">
        <f t="shared" si="317"/>
        <v>-0.0000195651235622699+0.0391843508867498i</v>
      </c>
      <c r="D759" s="208" t="str">
        <f t="shared" si="318"/>
        <v>-5.9571559562866+0.300413356798415i</v>
      </c>
      <c r="E759" t="str">
        <f t="shared" si="319"/>
        <v>2870</v>
      </c>
      <c r="F759" t="str">
        <f t="shared" si="320"/>
        <v>0.777000777000777</v>
      </c>
      <c r="G759" t="str">
        <f t="shared" si="315"/>
        <v>0.777000777000777</v>
      </c>
      <c r="H759" t="str">
        <f t="shared" si="321"/>
        <v>6.30528074123844+3.99943995313232i</v>
      </c>
      <c r="I759" t="str">
        <f t="shared" si="322"/>
        <v>245.436926061703i</v>
      </c>
      <c r="J759" t="str">
        <f t="shared" si="316"/>
        <v>-80.5398957355625+53.6937454406665i</v>
      </c>
      <c r="K759" t="str">
        <f t="shared" si="323"/>
        <v>1.40649514158665-2.1097237886141i</v>
      </c>
      <c r="L759" t="str">
        <f t="shared" si="324"/>
        <v>0.0940800819027125-0.121115476570325i</v>
      </c>
      <c r="M759" t="str">
        <f t="shared" si="325"/>
        <v>1.50057522348936-2.23083926518443i</v>
      </c>
      <c r="N759" t="str">
        <f t="shared" si="326"/>
        <v>-0.640359621657442i</v>
      </c>
      <c r="O759" t="str">
        <f t="shared" si="327"/>
        <v>0.801880941607868-0.597483853745085i</v>
      </c>
      <c r="P759" t="str">
        <f t="shared" si="328"/>
        <v>0.198119058392132+0.597483853745085i</v>
      </c>
      <c r="Q759" t="str">
        <f t="shared" si="329"/>
        <v>-0.198119058392132+0.042875767912357i</v>
      </c>
      <c r="R759" t="str">
        <f t="shared" si="330"/>
        <v>-0.331802155095828-3.08758849806893i</v>
      </c>
      <c r="S759" t="str">
        <f t="shared" si="331"/>
        <v>0.0661714968363726i</v>
      </c>
      <c r="T759" t="str">
        <f t="shared" si="332"/>
        <v>0.204310352531989-0.0219558452562252i</v>
      </c>
      <c r="U759" t="str">
        <f t="shared" si="333"/>
        <v>0.0000333333333333333-0.00180601353863144i</v>
      </c>
      <c r="V759" t="str">
        <f t="shared" si="334"/>
        <v>6.66666666666667E-06-0.0180601353863144i</v>
      </c>
      <c r="W759" t="str">
        <f t="shared" si="335"/>
        <v>0.0000276032164020825-0.0016418748820853i</v>
      </c>
      <c r="X759" t="str">
        <f t="shared" si="336"/>
        <v>0.0000724242480187154-0.00163913893108024i</v>
      </c>
      <c r="Y759" t="str">
        <f t="shared" si="337"/>
        <v>0.009+0.392699081698724i</v>
      </c>
      <c r="Z759" t="str">
        <f t="shared" si="338"/>
        <v>-0.050219755111825-0.00338747530840244i</v>
      </c>
      <c r="AA759" t="str">
        <f t="shared" si="339"/>
        <v>0.711515308876296-30.6693259002115i</v>
      </c>
      <c r="AB759" t="str">
        <f t="shared" si="340"/>
        <v>0.963615988732278-0.103553262342483i</v>
      </c>
      <c r="AC759" t="str">
        <f t="shared" si="341"/>
        <v>2.2149675939783-2.30506184400611i</v>
      </c>
      <c r="AD759" t="str">
        <f t="shared" si="342"/>
        <v>0.232212930779668+0.194906645702733i</v>
      </c>
      <c r="AE759" t="str">
        <f t="shared" si="343"/>
        <v>-0.0110014350677926-0.0105747795861664i</v>
      </c>
      <c r="AF759" t="str">
        <f t="shared" si="344"/>
        <v>-12.262436697525-3.6990265963339i</v>
      </c>
      <c r="AG759" t="str">
        <f t="shared" si="345"/>
        <v>1.02223722014228-0.0252789486641825i</v>
      </c>
      <c r="AH759" t="str">
        <f t="shared" si="346"/>
        <v>0.089528169265138+0.168875032891166i</v>
      </c>
      <c r="AI759">
        <f t="shared" si="347"/>
        <v>-14.373019455131129</v>
      </c>
      <c r="AJ759">
        <f t="shared" si="348"/>
        <v>62.069947221097621</v>
      </c>
      <c r="AK759"/>
      <c r="AL759"/>
      <c r="AM759"/>
      <c r="AN759"/>
    </row>
    <row r="760" spans="1:40" x14ac:dyDescent="0.25">
      <c r="A760"/>
      <c r="B760">
        <f t="shared" si="349"/>
        <v>62600</v>
      </c>
      <c r="C760" s="237" t="str">
        <f t="shared" si="317"/>
        <v>-0.0000195026651226263+0.0391217561081629i</v>
      </c>
      <c r="D760" s="208" t="str">
        <f t="shared" si="318"/>
        <v>-5.95715547743857+0.299933463495916i</v>
      </c>
      <c r="E760" t="str">
        <f t="shared" si="319"/>
        <v>2870</v>
      </c>
      <c r="F760" t="str">
        <f t="shared" si="320"/>
        <v>0.777000777000777</v>
      </c>
      <c r="G760" t="str">
        <f t="shared" si="315"/>
        <v>0.777000777000777</v>
      </c>
      <c r="H760" t="str">
        <f t="shared" si="321"/>
        <v>6.31130605569882+3.99730630081798i</v>
      </c>
      <c r="I760" t="str">
        <f t="shared" si="322"/>
        <v>245.829625143401i</v>
      </c>
      <c r="J760" t="str">
        <f t="shared" si="316"/>
        <v>-80.8010321440493+53.7796554333717i</v>
      </c>
      <c r="K760" t="str">
        <f t="shared" si="323"/>
        <v>1.4033065444855-2.10839240778339i</v>
      </c>
      <c r="L760" t="str">
        <f t="shared" si="324"/>
        <v>0.093892543605329-0.121067444660626i</v>
      </c>
      <c r="M760" t="str">
        <f t="shared" si="325"/>
        <v>1.49719908809083-2.22945985244402i</v>
      </c>
      <c r="N760" t="str">
        <f t="shared" si="326"/>
        <v>-0.641384197052094i</v>
      </c>
      <c r="O760" t="str">
        <f t="shared" si="327"/>
        <v>0.801268353570601-0.598305127477827i</v>
      </c>
      <c r="P760" t="str">
        <f t="shared" si="328"/>
        <v>0.198731646429399+0.598305127477827i</v>
      </c>
      <c r="Q760" t="str">
        <f t="shared" si="329"/>
        <v>-0.198731646429399+0.043079069574267i</v>
      </c>
      <c r="R760" t="str">
        <f t="shared" si="330"/>
        <v>-0.331797211195199-3.0825419787436i</v>
      </c>
      <c r="S760" t="str">
        <f t="shared" si="331"/>
        <v>0.0662773712313108i</v>
      </c>
      <c r="T760" t="str">
        <f t="shared" si="332"/>
        <v>0.204302779061289-0.0219906469398978i</v>
      </c>
      <c r="U760" t="str">
        <f t="shared" si="333"/>
        <v>0.0000333333333333334-0.00180312853297867i</v>
      </c>
      <c r="V760" t="str">
        <f t="shared" si="334"/>
        <v>6.66666666666667E-06-0.0180312853297867i</v>
      </c>
      <c r="W760" t="str">
        <f t="shared" si="335"/>
        <v>0.0000276032161158291-0.00163925222070098i</v>
      </c>
      <c r="X760" t="str">
        <f t="shared" si="336"/>
        <v>0.0000722812377923339-0.00163652454536314i</v>
      </c>
      <c r="Y760" t="str">
        <f t="shared" si="337"/>
        <v>0.009+0.393327400229442i</v>
      </c>
      <c r="Z760" t="str">
        <f t="shared" si="338"/>
        <v>-0.0500590818252448-0.00337389764319701i</v>
      </c>
      <c r="AA760" t="str">
        <f t="shared" si="339"/>
        <v>0.709215007693374-30.6199775040602i</v>
      </c>
      <c r="AB760" t="str">
        <f t="shared" si="340"/>
        <v>0.963580268968858-0.103717402134746i</v>
      </c>
      <c r="AC760" t="str">
        <f t="shared" si="341"/>
        <v>2.21143771594328-2.30354912416857i</v>
      </c>
      <c r="AD760" t="str">
        <f t="shared" si="342"/>
        <v>0.232407908682032+0.195187786320032i</v>
      </c>
      <c r="AE760" t="str">
        <f t="shared" si="343"/>
        <v>-0.0109755829053018-0.0105550418620455i</v>
      </c>
      <c r="AF760" t="str">
        <f t="shared" si="344"/>
        <v>-12.2684615331374-3.69737283732206i</v>
      </c>
      <c r="AG760" t="str">
        <f t="shared" si="345"/>
        <v>1.02223213154661-0.025259979278203i</v>
      </c>
      <c r="AH760" t="str">
        <f t="shared" si="346"/>
        <v>0.0893819924377403+0.168584736413133i</v>
      </c>
      <c r="AI760">
        <f t="shared" si="347"/>
        <v>-14.387798706603359</v>
      </c>
      <c r="AJ760">
        <f t="shared" si="348"/>
        <v>62.067898546420118</v>
      </c>
      <c r="AK760"/>
      <c r="AL760"/>
      <c r="AM760"/>
      <c r="AN760"/>
    </row>
    <row r="761" spans="1:40" x14ac:dyDescent="0.25">
      <c r="A761"/>
      <c r="B761">
        <f t="shared" si="349"/>
        <v>62700</v>
      </c>
      <c r="C761" s="237" t="str">
        <f t="shared" si="317"/>
        <v>-0.0000194405052887166+0.0390593609937928i</v>
      </c>
      <c r="D761" s="208" t="str">
        <f t="shared" si="318"/>
        <v>-5.95715500087984+0.299455100952412i</v>
      </c>
      <c r="E761" t="str">
        <f t="shared" si="319"/>
        <v>2870</v>
      </c>
      <c r="F761" t="str">
        <f t="shared" si="320"/>
        <v>0.777000777000777</v>
      </c>
      <c r="G761" t="str">
        <f t="shared" si="315"/>
        <v>0.777000777000777</v>
      </c>
      <c r="H761" t="str">
        <f t="shared" si="321"/>
        <v>6.31731532838509+3.9951681433752i</v>
      </c>
      <c r="I761" t="str">
        <f t="shared" si="322"/>
        <v>246.2223242251i</v>
      </c>
      <c r="J761" t="str">
        <f t="shared" si="316"/>
        <v>-81.0625860368024+53.8655654260767i</v>
      </c>
      <c r="K761" t="str">
        <f t="shared" si="323"/>
        <v>1.40012730596234-2.10705929296907i</v>
      </c>
      <c r="L761" t="str">
        <f t="shared" si="324"/>
        <v>0.0937054534610226-0.121019218956824i</v>
      </c>
      <c r="M761" t="str">
        <f t="shared" si="325"/>
        <v>1.49383275942336-2.22807851192589i</v>
      </c>
      <c r="N761" t="str">
        <f t="shared" si="326"/>
        <v>-0.642408772446746i</v>
      </c>
      <c r="O761" t="str">
        <f t="shared" si="327"/>
        <v>0.800654924398155-0.59912577313698i</v>
      </c>
      <c r="P761" t="str">
        <f t="shared" si="328"/>
        <v>0.199345075601845+0.59912577313698i</v>
      </c>
      <c r="Q761" t="str">
        <f t="shared" si="329"/>
        <v>-0.199345075601845+0.043282999309766i</v>
      </c>
      <c r="R761" t="str">
        <f t="shared" si="330"/>
        <v>-0.331792259131646-3.07751137271777i</v>
      </c>
      <c r="S761" t="str">
        <f t="shared" si="331"/>
        <v>0.0663832456262489i</v>
      </c>
      <c r="T761" t="str">
        <f t="shared" si="332"/>
        <v>0.204295193372698-0.0220254470348241i</v>
      </c>
      <c r="U761" t="str">
        <f t="shared" si="333"/>
        <v>0.0000333333333333333-0.00180025272989577i</v>
      </c>
      <c r="V761" t="str">
        <f t="shared" si="334"/>
        <v>6.66666666666667E-06-0.0180025272989577i</v>
      </c>
      <c r="W761" t="str">
        <f t="shared" si="335"/>
        <v>0.000027603215829118-0.00163663792528927i</v>
      </c>
      <c r="X761" t="str">
        <f t="shared" si="336"/>
        <v>0.0000721389106001114-0.00163391848059853i</v>
      </c>
      <c r="Y761" t="str">
        <f t="shared" si="337"/>
        <v>0.009+0.39395571876016i</v>
      </c>
      <c r="Z761" t="str">
        <f t="shared" si="338"/>
        <v>-0.049899178974394-0.00336040263233524i</v>
      </c>
      <c r="AA761" t="str">
        <f t="shared" si="339"/>
        <v>0.706925888731815-30.5707882192413i</v>
      </c>
      <c r="AB761" t="str">
        <f t="shared" si="340"/>
        <v>0.963544491580579-0.103881534433794i</v>
      </c>
      <c r="AC761" t="str">
        <f t="shared" si="341"/>
        <v>2.20791811202717-2.30203441621161i</v>
      </c>
      <c r="AD761" t="str">
        <f t="shared" si="342"/>
        <v>0.232603164821839+0.195468733172161i</v>
      </c>
      <c r="AE761" t="str">
        <f t="shared" si="343"/>
        <v>-0.0109498533059645-0.0105353695878126i</v>
      </c>
      <c r="AF761" t="str">
        <f t="shared" si="344"/>
        <v>-12.2744703292649-3.69571304242279i</v>
      </c>
      <c r="AG761" t="str">
        <f t="shared" si="345"/>
        <v>1.02222704052838-0.0252411022623757i</v>
      </c>
      <c r="AH761" t="str">
        <f t="shared" si="346"/>
        <v>0.0892365235527559+0.168295318441709i</v>
      </c>
      <c r="AI761">
        <f t="shared" si="347"/>
        <v>-14.402552624367457</v>
      </c>
      <c r="AJ761">
        <f t="shared" si="348"/>
        <v>62.065778540511509</v>
      </c>
      <c r="AK761"/>
      <c r="AL761"/>
      <c r="AM761"/>
      <c r="AN761"/>
    </row>
    <row r="762" spans="1:40" x14ac:dyDescent="0.25">
      <c r="A762"/>
      <c r="B762">
        <f t="shared" si="349"/>
        <v>62800</v>
      </c>
      <c r="C762" s="237" t="str">
        <f t="shared" si="317"/>
        <v>-0.0000193786421601091+0.0389971645898306i</v>
      </c>
      <c r="D762" s="208" t="str">
        <f t="shared" si="318"/>
        <v>-5.95715452659585+0.298978261855368i</v>
      </c>
      <c r="E762" t="str">
        <f t="shared" si="319"/>
        <v>2870</v>
      </c>
      <c r="F762" t="str">
        <f t="shared" si="320"/>
        <v>0.777000777000777</v>
      </c>
      <c r="G762" t="str">
        <f t="shared" si="315"/>
        <v>0.777000777000777</v>
      </c>
      <c r="H762" t="str">
        <f t="shared" si="321"/>
        <v>6.32330860040263+3.99302553126256i</v>
      </c>
      <c r="I762" t="str">
        <f t="shared" si="322"/>
        <v>246.615023306799i</v>
      </c>
      <c r="J762" t="str">
        <f t="shared" si="316"/>
        <v>-81.3245574138216+53.9514754187818i</v>
      </c>
      <c r="K762" t="str">
        <f t="shared" si="323"/>
        <v>1.39695739700155-2.10572447102282i</v>
      </c>
      <c r="L762" t="str">
        <f t="shared" si="324"/>
        <v>0.0935188105777387-0.120970801074308i</v>
      </c>
      <c r="M762" t="str">
        <f t="shared" si="325"/>
        <v>1.49047620757929-2.22669527209713i</v>
      </c>
      <c r="N762" t="str">
        <f t="shared" si="326"/>
        <v>-0.643433347841398i</v>
      </c>
      <c r="O762" t="str">
        <f t="shared" si="327"/>
        <v>0.800040654734482-0.599945789861068i</v>
      </c>
      <c r="P762" t="str">
        <f t="shared" si="328"/>
        <v>0.199959345265518+0.599945789861068i</v>
      </c>
      <c r="Q762" t="str">
        <f t="shared" si="329"/>
        <v>-0.199959345265518+0.0434875579803301i</v>
      </c>
      <c r="R762" t="str">
        <f t="shared" si="330"/>
        <v>-0.331787298903908-3.0724966039646i</v>
      </c>
      <c r="S762" t="str">
        <f t="shared" si="331"/>
        <v>0.0664891200211872i</v>
      </c>
      <c r="T762" t="str">
        <f t="shared" si="332"/>
        <v>0.204287595465692-0.0220602455383275i</v>
      </c>
      <c r="U762" t="str">
        <f t="shared" si="333"/>
        <v>0.0000333333333333334-0.00179738608542141i</v>
      </c>
      <c r="V762" t="str">
        <f t="shared" si="334"/>
        <v>6.66666666666667E-06-0.0179738608542141i</v>
      </c>
      <c r="W762" t="str">
        <f t="shared" si="335"/>
        <v>0.0000276032155419495-0.00163403195588533i</v>
      </c>
      <c r="X762" t="str">
        <f t="shared" si="336"/>
        <v>0.0000719972621003487-0.00163132069715483i</v>
      </c>
      <c r="Y762" t="str">
        <f t="shared" si="337"/>
        <v>0.009+0.394584037290878i</v>
      </c>
      <c r="Z762" t="str">
        <f t="shared" si="338"/>
        <v>-0.0497400416379462-0.00334698962806814i</v>
      </c>
      <c r="AA762" t="str">
        <f t="shared" si="339"/>
        <v>0.704647879348401-30.5217572748532i</v>
      </c>
      <c r="AB762" t="str">
        <f t="shared" si="340"/>
        <v>0.963508656564971-0.104045659227003i</v>
      </c>
      <c r="AC762" t="str">
        <f t="shared" si="341"/>
        <v>2.20440875092378-2.30051774977763i</v>
      </c>
      <c r="AD762" t="str">
        <f t="shared" si="342"/>
        <v>0.232798699045939+0.195749486057198i</v>
      </c>
      <c r="AE762" t="str">
        <f t="shared" si="343"/>
        <v>-0.0109242454842716-0.0105157624182261i</v>
      </c>
      <c r="AF762" t="str">
        <f t="shared" si="344"/>
        <v>-12.2804631269985-3.69404726940719i</v>
      </c>
      <c r="AG762" t="str">
        <f t="shared" si="345"/>
        <v>1.02222194706316-0.0252223171519318i</v>
      </c>
      <c r="AH762" t="str">
        <f t="shared" si="346"/>
        <v>0.089091757928228+0.168006774750149i</v>
      </c>
      <c r="AI762">
        <f t="shared" si="347"/>
        <v>-14.417281305920437</v>
      </c>
      <c r="AJ762">
        <f t="shared" si="348"/>
        <v>62.063587525643257</v>
      </c>
      <c r="AK762"/>
      <c r="AL762"/>
      <c r="AM762"/>
      <c r="AN762"/>
    </row>
    <row r="763" spans="1:40" x14ac:dyDescent="0.25">
      <c r="A763"/>
      <c r="B763">
        <f t="shared" si="349"/>
        <v>62900</v>
      </c>
      <c r="C763" s="237" t="str">
        <f t="shared" si="317"/>
        <v>-0.0000193170738514674+0.0389351659485328i</v>
      </c>
      <c r="D763" s="208" t="str">
        <f t="shared" si="318"/>
        <v>-5.95715405457215+0.298502938938752i</v>
      </c>
      <c r="E763" t="str">
        <f t="shared" si="319"/>
        <v>2870</v>
      </c>
      <c r="F763" t="str">
        <f t="shared" si="320"/>
        <v>0.777000777000777</v>
      </c>
      <c r="G763" t="str">
        <f t="shared" si="315"/>
        <v>0.777000777000777</v>
      </c>
      <c r="H763" t="str">
        <f t="shared" si="321"/>
        <v>6.32928591283303+3.9908785146009i</v>
      </c>
      <c r="I763" t="str">
        <f t="shared" si="322"/>
        <v>247.007722388497i</v>
      </c>
      <c r="J763" t="str">
        <f t="shared" si="316"/>
        <v>-81.586946275107+54.0373854114868i</v>
      </c>
      <c r="K763" t="str">
        <f t="shared" si="323"/>
        <v>1.3937967886476-2.10438796858657i</v>
      </c>
      <c r="L763" t="str">
        <f t="shared" si="324"/>
        <v>0.0933326140620114-0.120922192619281i</v>
      </c>
      <c r="M763" t="str">
        <f t="shared" si="325"/>
        <v>1.48712940270961-2.22531016120585i</v>
      </c>
      <c r="N763" t="str">
        <f t="shared" si="326"/>
        <v>-0.64445792323605i</v>
      </c>
      <c r="O763" t="str">
        <f t="shared" si="327"/>
        <v>0.799425545224413-0.600765176789276i</v>
      </c>
      <c r="P763" t="str">
        <f t="shared" si="328"/>
        <v>0.200574454775587+0.600765176789276i</v>
      </c>
      <c r="Q763" t="str">
        <f t="shared" si="329"/>
        <v>-0.200574454775587+0.043692746446774i</v>
      </c>
      <c r="R763" t="str">
        <f t="shared" si="330"/>
        <v>-0.331782330510758-3.06749759694069i</v>
      </c>
      <c r="S763" t="str">
        <f t="shared" si="331"/>
        <v>0.0665949944161255i</v>
      </c>
      <c r="T763" t="str">
        <f t="shared" si="332"/>
        <v>0.204279985339744-0.022095042447733i</v>
      </c>
      <c r="U763" t="str">
        <f t="shared" si="333"/>
        <v>0.0000333333333333333-0.00179452855587385i</v>
      </c>
      <c r="V763" t="str">
        <f t="shared" si="334"/>
        <v>6.66666666666667E-06-0.0179452855587384i</v>
      </c>
      <c r="W763" t="str">
        <f t="shared" si="335"/>
        <v>0.000027603215254323-0.00163143427277847i</v>
      </c>
      <c r="X763" t="str">
        <f t="shared" si="336"/>
        <v>0.0000718562879857792-0.00162873115565155i</v>
      </c>
      <c r="Y763" t="str">
        <f t="shared" si="337"/>
        <v>0.009+0.395212355821596i</v>
      </c>
      <c r="Z763" t="str">
        <f t="shared" si="338"/>
        <v>-0.0495816649338346-0.00333365798879917i</v>
      </c>
      <c r="AA763" t="str">
        <f t="shared" si="339"/>
        <v>0.702380907491051-30.4728839049833i</v>
      </c>
      <c r="AB763" t="str">
        <f t="shared" si="340"/>
        <v>0.963472763919548-0.104209776501758i</v>
      </c>
      <c r="AC763" t="str">
        <f t="shared" si="341"/>
        <v>2.2009096013883-2.29899915428082i</v>
      </c>
      <c r="AD763" t="str">
        <f t="shared" si="342"/>
        <v>0.232994511200956+0.196030044772927i</v>
      </c>
      <c r="AE763" t="str">
        <f t="shared" si="343"/>
        <v>-0.0108987586609864-0.0104962200105073i</v>
      </c>
      <c r="AF763" t="str">
        <f t="shared" si="344"/>
        <v>-12.2864399674052-3.69237557566215i</v>
      </c>
      <c r="AG763" t="str">
        <f t="shared" si="345"/>
        <v>1.02221685112675-0.0252036234850866i</v>
      </c>
      <c r="AH763" t="str">
        <f t="shared" si="346"/>
        <v>0.0889476909202569+0.167719101139335i</v>
      </c>
      <c r="AI763">
        <f t="shared" si="347"/>
        <v>-14.431984848196693</v>
      </c>
      <c r="AJ763">
        <f t="shared" si="348"/>
        <v>62.061325822246353</v>
      </c>
      <c r="AK763"/>
      <c r="AL763"/>
      <c r="AM763"/>
      <c r="AN763"/>
    </row>
    <row r="764" spans="1:40" x14ac:dyDescent="0.25">
      <c r="A764"/>
      <c r="B764">
        <f t="shared" si="349"/>
        <v>63000</v>
      </c>
      <c r="C764" s="237" t="str">
        <f t="shared" si="317"/>
        <v>-0.0000192557984924058+0.0388733641281734i</v>
      </c>
      <c r="D764" s="208" t="str">
        <f t="shared" si="318"/>
        <v>-5.9571535847944+0.298029124982663i</v>
      </c>
      <c r="E764" t="str">
        <f t="shared" si="319"/>
        <v>2870</v>
      </c>
      <c r="F764" t="str">
        <f t="shared" si="320"/>
        <v>0.777000777000777</v>
      </c>
      <c r="G764" t="str">
        <f t="shared" si="315"/>
        <v>0.777000777000777</v>
      </c>
      <c r="H764" t="str">
        <f t="shared" si="321"/>
        <v>6.33524730673258+3.98872714317521i</v>
      </c>
      <c r="I764" t="str">
        <f t="shared" si="322"/>
        <v>247.400421470196i</v>
      </c>
      <c r="J764" t="str">
        <f t="shared" si="316"/>
        <v>-81.8497526206585+54.1232954041918i</v>
      </c>
      <c r="K764" t="str">
        <f t="shared" si="323"/>
        <v>1.39064545200544-2.10304981209392i</v>
      </c>
      <c r="L764" t="str">
        <f t="shared" si="324"/>
        <v>0.0931468630190035-0.120873395188808i</v>
      </c>
      <c r="M764" t="str">
        <f t="shared" si="325"/>
        <v>1.48379231502444-2.22392320728273i</v>
      </c>
      <c r="N764" t="str">
        <f t="shared" si="326"/>
        <v>-0.645482498630702i</v>
      </c>
      <c r="O764" t="str">
        <f t="shared" si="327"/>
        <v>0.798809596513663-0.601583933061447i</v>
      </c>
      <c r="P764" t="str">
        <f t="shared" si="328"/>
        <v>0.201190403486337+0.601583933061447i</v>
      </c>
      <c r="Q764" t="str">
        <f t="shared" si="329"/>
        <v>-0.201190403486337+0.043898565569255i</v>
      </c>
      <c r="R764" t="str">
        <f t="shared" si="330"/>
        <v>-0.331777353950899-3.06251427658227i</v>
      </c>
      <c r="S764" t="str">
        <f t="shared" si="331"/>
        <v>0.0667008688110636i</v>
      </c>
      <c r="T764" t="str">
        <f t="shared" si="332"/>
        <v>0.204272362994323-0.0221298377603607i</v>
      </c>
      <c r="U764" t="str">
        <f t="shared" si="333"/>
        <v>0.0000333333333333334-0.00179168009784865i</v>
      </c>
      <c r="V764" t="str">
        <f t="shared" si="334"/>
        <v>6.66666666666667E-06-0.0179168009784865i</v>
      </c>
      <c r="W764" t="str">
        <f t="shared" si="335"/>
        <v>0.0000276032149662393-0.00162884483651013i</v>
      </c>
      <c r="X764" t="str">
        <f t="shared" si="336"/>
        <v>0.0000717159839832452-0.00162614981695728i</v>
      </c>
      <c r="Y764" t="str">
        <f t="shared" si="337"/>
        <v>0.009+0.395840674352314i</v>
      </c>
      <c r="Z764" t="str">
        <f t="shared" si="338"/>
        <v>-0.0494240440188749-0.00332040707901583i</v>
      </c>
      <c r="AA764" t="str">
        <f t="shared" si="339"/>
        <v>0.700124901693014-30.4241673486661i</v>
      </c>
      <c r="AB764" t="str">
        <f t="shared" si="340"/>
        <v>0.963436813641805-0.104373886245417i</v>
      </c>
      <c r="AC764" t="str">
        <f t="shared" si="341"/>
        <v>2.19742063223787-2.29747865890872i</v>
      </c>
      <c r="AD764" t="str">
        <f t="shared" si="342"/>
        <v>0.233190601133284+0.196310409116838i</v>
      </c>
      <c r="AE764" t="str">
        <f t="shared" si="343"/>
        <v>-0.0108733920630833-0.0104767420243169i</v>
      </c>
      <c r="AF764" t="str">
        <f t="shared" si="344"/>
        <v>-12.292400891527-3.69069801819255i</v>
      </c>
      <c r="AG764" t="str">
        <f t="shared" si="345"/>
        <v>1.02221175269514-0.0251850208030136i</v>
      </c>
      <c r="AH764" t="str">
        <f t="shared" si="346"/>
        <v>0.0888043179226284+0.167432293437528i</v>
      </c>
      <c r="AI764">
        <f t="shared" si="347"/>
        <v>-14.446663347573164</v>
      </c>
      <c r="AJ764">
        <f t="shared" si="348"/>
        <v>62.058993748921637</v>
      </c>
      <c r="AK764"/>
      <c r="AL764"/>
      <c r="AM764"/>
      <c r="AN764"/>
    </row>
    <row r="765" spans="1:40" x14ac:dyDescent="0.25">
      <c r="A765"/>
      <c r="B765">
        <f t="shared" si="349"/>
        <v>63100</v>
      </c>
      <c r="C765" s="237" t="str">
        <f t="shared" si="317"/>
        <v>-0.0000191948142273474+0.038811758192996i</v>
      </c>
      <c r="D765" s="208" t="str">
        <f t="shared" si="318"/>
        <v>-5.95715311724837+0.297556812812969i</v>
      </c>
      <c r="E765" t="str">
        <f t="shared" si="319"/>
        <v>2870</v>
      </c>
      <c r="F765" t="str">
        <f t="shared" si="320"/>
        <v>0.777000777000777</v>
      </c>
      <c r="G765" t="str">
        <f t="shared" si="315"/>
        <v>0.777000777000777</v>
      </c>
      <c r="H765" t="str">
        <f t="shared" si="321"/>
        <v>6.34119282313146+3.98657146643647i</v>
      </c>
      <c r="I765" t="str">
        <f t="shared" si="322"/>
        <v>247.793120551895i</v>
      </c>
      <c r="J765" t="str">
        <f t="shared" si="316"/>
        <v>-82.1129764504763+54.209205396897i</v>
      </c>
      <c r="K765" t="str">
        <f t="shared" si="323"/>
        <v>1.38750335824082-2.10171002777154i</v>
      </c>
      <c r="L765" t="str">
        <f t="shared" si="324"/>
        <v>0.0929615565525453-0.120824410370853i</v>
      </c>
      <c r="M765" t="str">
        <f t="shared" si="325"/>
        <v>1.48046491479337-2.22253443814239i</v>
      </c>
      <c r="N765" t="str">
        <f t="shared" si="326"/>
        <v>-0.646507074025354i</v>
      </c>
      <c r="O765" t="str">
        <f t="shared" si="327"/>
        <v>0.798192809248826-0.602402057818088i</v>
      </c>
      <c r="P765" t="str">
        <f t="shared" si="328"/>
        <v>0.201807190751174+0.602402057818088i</v>
      </c>
      <c r="Q765" t="str">
        <f t="shared" si="329"/>
        <v>-0.201807190751174+0.044105016207266i</v>
      </c>
      <c r="R765" t="str">
        <f t="shared" si="330"/>
        <v>-0.331772369223079-3.05754656830138i</v>
      </c>
      <c r="S765" t="str">
        <f t="shared" si="331"/>
        <v>0.0668067432060019i</v>
      </c>
      <c r="T765" t="str">
        <f t="shared" si="332"/>
        <v>0.204264728428903-0.0221646314735331i</v>
      </c>
      <c r="U765" t="str">
        <f t="shared" si="333"/>
        <v>0.0000333333333333333-0.00178884066821656i</v>
      </c>
      <c r="V765" t="str">
        <f t="shared" si="334"/>
        <v>6.66666666666667E-06-0.0178884066821656i</v>
      </c>
      <c r="W765" t="str">
        <f t="shared" si="335"/>
        <v>0.0000276032146776976-0.00162626360787186i</v>
      </c>
      <c r="X765" t="str">
        <f t="shared" si="336"/>
        <v>0.0000715763458533696-0.00162357664218776i</v>
      </c>
      <c r="Y765" t="str">
        <f t="shared" si="337"/>
        <v>0.009+0.396468992883032i</v>
      </c>
      <c r="Z765" t="str">
        <f t="shared" si="338"/>
        <v>-0.0492671740883966-0.00330723626922199i</v>
      </c>
      <c r="AA765" t="str">
        <f t="shared" si="339"/>
        <v>0.697879791067174-30.3756068498446i</v>
      </c>
      <c r="AB765" t="str">
        <f t="shared" si="340"/>
        <v>0.963400805729261-0.104537988445353i</v>
      </c>
      <c r="AC765" t="str">
        <f t="shared" si="341"/>
        <v>2.19394181235191-2.29595629262383i</v>
      </c>
      <c r="AD765" t="str">
        <f t="shared" si="342"/>
        <v>0.233386968689092+0.19659057888614i</v>
      </c>
      <c r="AE765" t="str">
        <f t="shared" si="343"/>
        <v>-0.0108481449236891-0.0104573281217345i</v>
      </c>
      <c r="AF765" t="str">
        <f t="shared" si="344"/>
        <v>-12.2983459403798-3.6890146536235i</v>
      </c>
      <c r="AG765" t="str">
        <f t="shared" si="345"/>
        <v>1.02220665174454-0.025166508649822i</v>
      </c>
      <c r="AH765" t="str">
        <f t="shared" si="346"/>
        <v>0.0886616343664496+0.167146347500156i</v>
      </c>
      <c r="AI765">
        <f t="shared" si="347"/>
        <v>-14.461316899873001</v>
      </c>
      <c r="AJ765">
        <f t="shared" si="348"/>
        <v>62.056591622453944</v>
      </c>
      <c r="AK765"/>
      <c r="AL765"/>
      <c r="AM765"/>
      <c r="AN765"/>
    </row>
    <row r="766" spans="1:40" x14ac:dyDescent="0.25">
      <c r="A766"/>
      <c r="B766">
        <f t="shared" si="349"/>
        <v>63200</v>
      </c>
      <c r="C766" s="237" t="str">
        <f t="shared" si="317"/>
        <v>-0.0000191341192153846+0.038750347213167i</v>
      </c>
      <c r="D766" s="208" t="str">
        <f t="shared" si="318"/>
        <v>-5.95715265191994+0.297085995300947i</v>
      </c>
      <c r="E766" t="str">
        <f t="shared" si="319"/>
        <v>2870</v>
      </c>
      <c r="F766" t="str">
        <f t="shared" si="320"/>
        <v>0.777000777000777</v>
      </c>
      <c r="G766" t="str">
        <f t="shared" si="315"/>
        <v>0.777000777000777</v>
      </c>
      <c r="H766" t="str">
        <f t="shared" si="321"/>
        <v>6.34712250303241+3.98441153350361i</v>
      </c>
      <c r="I766" t="str">
        <f t="shared" si="322"/>
        <v>248.185819633594i</v>
      </c>
      <c r="J766" t="str">
        <f t="shared" si="316"/>
        <v>-82.3766177645601+54.295115389602i</v>
      </c>
      <c r="K766" t="str">
        <f t="shared" si="323"/>
        <v>1.38437047858066-2.10036864164063i</v>
      </c>
      <c r="L766" t="str">
        <f t="shared" si="324"/>
        <v>0.0927766937651815-0.120775239744316i</v>
      </c>
      <c r="M766" t="str">
        <f t="shared" si="325"/>
        <v>1.47714717234584-2.22114388138495i</v>
      </c>
      <c r="N766" t="str">
        <f t="shared" si="326"/>
        <v>-0.647531649420006i</v>
      </c>
      <c r="O766" t="str">
        <f t="shared" si="327"/>
        <v>0.797575184077378-0.603219550200369i</v>
      </c>
      <c r="P766" t="str">
        <f t="shared" si="328"/>
        <v>0.202424815922622+0.603219550200369i</v>
      </c>
      <c r="Q766" t="str">
        <f t="shared" si="329"/>
        <v>-0.202424815922622+0.044312099219637i</v>
      </c>
      <c r="R766" t="str">
        <f t="shared" si="330"/>
        <v>-0.331767376326032-3.05259439798216i</v>
      </c>
      <c r="S766" t="str">
        <f t="shared" si="331"/>
        <v>0.06691261760094i</v>
      </c>
      <c r="T766" t="str">
        <f t="shared" si="332"/>
        <v>0.204257081642952-0.0221994235845709i</v>
      </c>
      <c r="U766" t="str">
        <f t="shared" si="333"/>
        <v>0.0000333333333333333-0.00178601022412128i</v>
      </c>
      <c r="V766" t="str">
        <f t="shared" si="334"/>
        <v>6.66666666666667E-06-0.0178601022412128i</v>
      </c>
      <c r="W766" t="str">
        <f t="shared" si="335"/>
        <v>0.0000276032143886984-0.00162369054790343i</v>
      </c>
      <c r="X766" t="str">
        <f t="shared" si="336"/>
        <v>0.0000714373693902437-0.001621011592704i</v>
      </c>
      <c r="Y766" t="str">
        <f t="shared" si="337"/>
        <v>0.009+0.39709731141375i</v>
      </c>
      <c r="Z766" t="str">
        <f t="shared" si="338"/>
        <v>-0.0491110503758762-0.0032941449358714i</v>
      </c>
      <c r="AA766" t="str">
        <f t="shared" si="339"/>
        <v>0.695645505300371-30.3272016573295i</v>
      </c>
      <c r="AB766" t="str">
        <f t="shared" si="340"/>
        <v>0.963364740179408-0.10470208308893i</v>
      </c>
      <c r="AC766" t="str">
        <f t="shared" si="341"/>
        <v>2.19047311067246-2.29443208416503i</v>
      </c>
      <c r="AD766" t="str">
        <f t="shared" si="342"/>
        <v>0.233583613714326+0.196870553877761i</v>
      </c>
      <c r="AE766" t="str">
        <f t="shared" si="343"/>
        <v>-0.0108230164820249-0.010437977967237i</v>
      </c>
      <c r="AF766" t="str">
        <f t="shared" si="344"/>
        <v>-12.3042751549524-3.68732553820266i</v>
      </c>
      <c r="AG766" t="str">
        <f t="shared" si="345"/>
        <v>1.02220154825138-0.0251480865725324i</v>
      </c>
      <c r="AH766" t="str">
        <f t="shared" si="346"/>
        <v>0.0885196357197972+0.166861259209597i</v>
      </c>
      <c r="AI766">
        <f t="shared" si="347"/>
        <v>-14.475945600369307</v>
      </c>
      <c r="AJ766">
        <f t="shared" si="348"/>
        <v>62.054119757823052</v>
      </c>
      <c r="AK766"/>
      <c r="AL766"/>
      <c r="AM766"/>
      <c r="AN766"/>
    </row>
    <row r="767" spans="1:40" x14ac:dyDescent="0.25">
      <c r="A767"/>
      <c r="B767">
        <f t="shared" si="349"/>
        <v>63300</v>
      </c>
      <c r="C767" s="237" t="str">
        <f t="shared" si="317"/>
        <v>-0.0000190737116301388+0.038689130264728i</v>
      </c>
      <c r="D767" s="208" t="str">
        <f t="shared" si="318"/>
        <v>-5.95715218879512+0.296616665362915i</v>
      </c>
      <c r="E767" t="str">
        <f t="shared" si="319"/>
        <v>2870</v>
      </c>
      <c r="F767" t="str">
        <f t="shared" si="320"/>
        <v>0.777000777000777</v>
      </c>
      <c r="G767" t="str">
        <f t="shared" si="315"/>
        <v>0.777000777000777</v>
      </c>
      <c r="H767" t="str">
        <f t="shared" si="321"/>
        <v>6.35303638740985+3.98224739316531i</v>
      </c>
      <c r="I767" t="str">
        <f t="shared" si="322"/>
        <v>248.578518715292i</v>
      </c>
      <c r="J767" t="str">
        <f t="shared" si="316"/>
        <v>-82.6406765629102+54.3810253823071i</v>
      </c>
      <c r="K767" t="str">
        <f t="shared" si="323"/>
        <v>1.38124678431336-2.09902567951833i</v>
      </c>
      <c r="L767" t="str">
        <f t="shared" si="324"/>
        <v>0.0925922737582094-0.120725884879081i</v>
      </c>
      <c r="M767" t="str">
        <f t="shared" si="325"/>
        <v>1.47383905807157-2.21975156439741i</v>
      </c>
      <c r="N767" t="str">
        <f t="shared" si="326"/>
        <v>-0.648556224814658i</v>
      </c>
      <c r="O767" t="str">
        <f t="shared" si="327"/>
        <v>0.796956721647674-0.604036409350125i</v>
      </c>
      <c r="P767" t="str">
        <f t="shared" si="328"/>
        <v>0.203043278352326+0.604036409350125i</v>
      </c>
      <c r="Q767" t="str">
        <f t="shared" si="329"/>
        <v>-0.203043278352326+0.044519815464533i</v>
      </c>
      <c r="R767" t="str">
        <f t="shared" si="330"/>
        <v>-0.331762375258508-3.04765769197708i</v>
      </c>
      <c r="S767" t="str">
        <f t="shared" si="331"/>
        <v>0.0670184919958783i</v>
      </c>
      <c r="T767" t="str">
        <f t="shared" si="332"/>
        <v>0.204249422635943-0.0222342140907959i</v>
      </c>
      <c r="U767" t="str">
        <f t="shared" si="333"/>
        <v>0.0000333333333333333-0.00178318872297733i</v>
      </c>
      <c r="V767" t="str">
        <f t="shared" si="334"/>
        <v>6.66666666666667E-06-0.0178318872297733i</v>
      </c>
      <c r="W767" t="str">
        <f t="shared" si="335"/>
        <v>0.0000276032140992417-0.00162112561789076i</v>
      </c>
      <c r="X767" t="str">
        <f t="shared" si="336"/>
        <v>0.0000712990504211035-0.0016184546301102i</v>
      </c>
      <c r="Y767" t="str">
        <f t="shared" si="337"/>
        <v>0.009+0.397725629944468i</v>
      </c>
      <c r="Z767" t="str">
        <f t="shared" si="338"/>
        <v>-0.0489556681525708-0.00328113246130151i</v>
      </c>
      <c r="AA767" t="str">
        <f t="shared" si="339"/>
        <v>0.693421974647841-30.2789510247609i</v>
      </c>
      <c r="AB767" t="str">
        <f t="shared" si="340"/>
        <v>0.963328616989759-0.104866170163516i</v>
      </c>
      <c r="AC767" t="str">
        <f t="shared" si="341"/>
        <v>2.18701449620474-2.29290606204918i</v>
      </c>
      <c r="AD767" t="str">
        <f t="shared" si="342"/>
        <v>0.233780536054703+0.197150333888346i</v>
      </c>
      <c r="AE767" t="str">
        <f t="shared" si="343"/>
        <v>-0.0107980059833467-0.0104186912276759i</v>
      </c>
      <c r="AF767" t="str">
        <f t="shared" si="344"/>
        <v>-12.310188576205-3.68563072780239i</v>
      </c>
      <c r="AG767" t="str">
        <f t="shared" si="345"/>
        <v>1.02219644219226-0.0251297541210536i</v>
      </c>
      <c r="AH767" t="str">
        <f t="shared" si="346"/>
        <v>0.0883783174873513+0.166577024474933i</v>
      </c>
      <c r="AI767">
        <f t="shared" si="347"/>
        <v>-14.490549543790511</v>
      </c>
      <c r="AJ767">
        <f t="shared" si="348"/>
        <v>62.051578468214849</v>
      </c>
      <c r="AK767"/>
      <c r="AL767"/>
      <c r="AM767"/>
      <c r="AN767"/>
    </row>
    <row r="768" spans="1:40" x14ac:dyDescent="0.25">
      <c r="A768"/>
      <c r="B768">
        <f t="shared" si="349"/>
        <v>63400</v>
      </c>
      <c r="C768" s="237" t="str">
        <f t="shared" si="317"/>
        <v>-0.0000190135896596239+0.0386281064295505i</v>
      </c>
      <c r="D768" s="208" t="str">
        <f t="shared" si="318"/>
        <v>-5.95715172786002+0.296148815959887i</v>
      </c>
      <c r="E768" t="str">
        <f t="shared" si="319"/>
        <v>2870</v>
      </c>
      <c r="F768" t="str">
        <f t="shared" si="320"/>
        <v>0.777000777000777</v>
      </c>
      <c r="G768" t="str">
        <f t="shared" si="315"/>
        <v>0.777000777000777</v>
      </c>
      <c r="H768" t="str">
        <f t="shared" si="321"/>
        <v>6.35893451720868+3.98007909388182i</v>
      </c>
      <c r="I768" t="str">
        <f t="shared" si="322"/>
        <v>248.971217796991i</v>
      </c>
      <c r="J768" t="str">
        <f t="shared" si="316"/>
        <v>-82.9051528455264+54.4669353750121i</v>
      </c>
      <c r="K768" t="str">
        <f t="shared" si="323"/>
        <v>1.37813224678923-2.09768116701911i</v>
      </c>
      <c r="L768" t="str">
        <f t="shared" si="324"/>
        <v>0.0924082956317168-0.120676347336048i</v>
      </c>
      <c r="M768" t="str">
        <f t="shared" si="325"/>
        <v>1.47054054242095-2.21835751435516i</v>
      </c>
      <c r="N768" t="str">
        <f t="shared" si="326"/>
        <v>-0.64958080020931i</v>
      </c>
      <c r="O768" t="str">
        <f t="shared" si="327"/>
        <v>0.796337422608948-0.604852634409852i</v>
      </c>
      <c r="P768" t="str">
        <f t="shared" si="328"/>
        <v>0.203662577391052+0.604852634409852i</v>
      </c>
      <c r="Q768" t="str">
        <f t="shared" si="329"/>
        <v>-0.203662577391052+0.0447281657994579i</v>
      </c>
      <c r="R768" t="str">
        <f t="shared" si="330"/>
        <v>-0.331757366019206-3.0427363771032i</v>
      </c>
      <c r="S768" t="str">
        <f t="shared" si="331"/>
        <v>0.0671243663908164i</v>
      </c>
      <c r="T768" t="str">
        <f t="shared" si="332"/>
        <v>0.20424175140734-0.0222690029895254i</v>
      </c>
      <c r="U768" t="str">
        <f t="shared" si="333"/>
        <v>0.0000333333333333333-0.0017803761224679i</v>
      </c>
      <c r="V768" t="str">
        <f t="shared" si="334"/>
        <v>6.66666666666667E-06-0.017803761224679i</v>
      </c>
      <c r="W768" t="str">
        <f t="shared" si="335"/>
        <v>0.0000276032138093272-0.001618568779364i</v>
      </c>
      <c r="X768" t="str">
        <f t="shared" si="336"/>
        <v>0.0000711613848060174-0.00161590571625192i</v>
      </c>
      <c r="Y768" t="str">
        <f t="shared" si="337"/>
        <v>0.009+0.398353948475186i</v>
      </c>
      <c r="Z768" t="str">
        <f t="shared" si="338"/>
        <v>-0.0488010227271605-0.00326819823366856i</v>
      </c>
      <c r="AA768" t="str">
        <f t="shared" si="339"/>
        <v>0.691209129927679-30.2308542105689i</v>
      </c>
      <c r="AB768" t="str">
        <f t="shared" si="340"/>
        <v>0.963292436157787-0.105030249656457i</v>
      </c>
      <c r="AC768" t="str">
        <f t="shared" si="341"/>
        <v>2.18356593801747-2.29137825457253i</v>
      </c>
      <c r="AD768" t="str">
        <f t="shared" si="342"/>
        <v>0.23397773555571+0.197429918714261i</v>
      </c>
      <c r="AE768" t="str">
        <f t="shared" si="343"/>
        <v>-0.0107731126788885-0.010399467572257i</v>
      </c>
      <c r="AF768" t="str">
        <f t="shared" si="344"/>
        <v>-12.3160862450687-3.68393027792193i</v>
      </c>
      <c r="AG768" t="str">
        <f t="shared" si="345"/>
        <v>1.02219133354403-0.0251115108481585i</v>
      </c>
      <c r="AH768" t="str">
        <f t="shared" si="346"/>
        <v>0.0882376752100455+0.166293639231745i</v>
      </c>
      <c r="AI768">
        <f t="shared" si="347"/>
        <v>-14.505128824323881</v>
      </c>
      <c r="AJ768">
        <f t="shared" si="348"/>
        <v>62.0489680650347</v>
      </c>
      <c r="AK768"/>
      <c r="AL768"/>
      <c r="AM768"/>
      <c r="AN768"/>
    </row>
    <row r="769" spans="1:40" x14ac:dyDescent="0.25">
      <c r="A769"/>
      <c r="B769">
        <f t="shared" si="349"/>
        <v>63500</v>
      </c>
      <c r="C769" s="237" t="str">
        <f t="shared" si="317"/>
        <v>-0.00001895375150611+0.0385672747952891i</v>
      </c>
      <c r="D769" s="208" t="str">
        <f t="shared" si="318"/>
        <v>-5.95715126910084+0.295682440097217i</v>
      </c>
      <c r="E769" t="str">
        <f t="shared" si="319"/>
        <v>2870</v>
      </c>
      <c r="F769" t="str">
        <f t="shared" si="320"/>
        <v>0.777000777000777</v>
      </c>
      <c r="G769" t="str">
        <f t="shared" si="315"/>
        <v>0.777000777000777</v>
      </c>
      <c r="H769" t="str">
        <f t="shared" si="321"/>
        <v>6.36481693334315+3.97790668378691i</v>
      </c>
      <c r="I769" t="str">
        <f t="shared" si="322"/>
        <v>249.36391687869i</v>
      </c>
      <c r="J769" t="str">
        <f t="shared" si="316"/>
        <v>-83.1700466124088+54.5528453677173i</v>
      </c>
      <c r="K769" t="str">
        <f t="shared" si="323"/>
        <v>1.37502683742069-2.09633512955618i</v>
      </c>
      <c r="L769" t="str">
        <f t="shared" si="324"/>
        <v>0.0922247584846287-0.120626628667177i</v>
      </c>
      <c r="M769" t="str">
        <f t="shared" si="325"/>
        <v>1.46725159590532-2.21696175822336i</v>
      </c>
      <c r="N769" t="str">
        <f t="shared" si="326"/>
        <v>-0.650605375603961i</v>
      </c>
      <c r="O769" t="str">
        <f t="shared" si="327"/>
        <v>0.795717287611312-0.605668224522714i</v>
      </c>
      <c r="P769" t="str">
        <f t="shared" si="328"/>
        <v>0.204282712388688+0.605668224522714i</v>
      </c>
      <c r="Q769" t="str">
        <f t="shared" si="329"/>
        <v>-0.204282712388688+0.0449371510812471i</v>
      </c>
      <c r="R769" t="str">
        <f t="shared" si="330"/>
        <v>-0.331752348606863-3.03783038063863i</v>
      </c>
      <c r="S769" t="str">
        <f t="shared" si="331"/>
        <v>0.0672302407857546i</v>
      </c>
      <c r="T769" t="str">
        <f t="shared" si="332"/>
        <v>0.204234067956616-0.022303790278079i</v>
      </c>
      <c r="U769" t="str">
        <f t="shared" si="333"/>
        <v>0.0000333333333333334-0.00177757238054275i</v>
      </c>
      <c r="V769" t="str">
        <f t="shared" si="334"/>
        <v>6.66666666666667E-06-0.0177757238054275i</v>
      </c>
      <c r="W769" t="str">
        <f t="shared" si="335"/>
        <v>0.0000276032135189551-0.00161601999409568i</v>
      </c>
      <c r="X769" t="str">
        <f t="shared" si="336"/>
        <v>0.0000710243684375822-0.00161336481321424i</v>
      </c>
      <c r="Y769" t="str">
        <f t="shared" si="337"/>
        <v>0.009+0.398982267005904i</v>
      </c>
      <c r="Z769" t="str">
        <f t="shared" si="338"/>
        <v>-0.0486471094453954-0.00325534164688344i</v>
      </c>
      <c r="AA769" t="str">
        <f t="shared" si="339"/>
        <v>0.689006902515369-30.182910477935i</v>
      </c>
      <c r="AB769" t="str">
        <f t="shared" si="340"/>
        <v>0.963256197681007-0.105194321555113i</v>
      </c>
      <c r="AC769" t="str">
        <f t="shared" si="341"/>
        <v>2.18012740524321-2.28984868981235i</v>
      </c>
      <c r="AD769" t="str">
        <f t="shared" si="342"/>
        <v>0.234175212062614+0.197709308151607i</v>
      </c>
      <c r="AE769" t="str">
        <f t="shared" si="343"/>
        <v>-0.0107483358258062-0.0103803066725198i</v>
      </c>
      <c r="AF769" t="str">
        <f t="shared" si="344"/>
        <v>-12.321968202444-3.68222424368969i</v>
      </c>
      <c r="AG769" t="str">
        <f t="shared" si="345"/>
        <v>1.02218622228369-0.0250933563094622i</v>
      </c>
      <c r="AH769" t="str">
        <f t="shared" si="346"/>
        <v>0.0880977044647287+0.166011099441909i</v>
      </c>
      <c r="AI769">
        <f t="shared" si="347"/>
        <v>-14.519683535618826</v>
      </c>
      <c r="AJ769">
        <f t="shared" si="348"/>
        <v>62.046288857918505</v>
      </c>
      <c r="AK769"/>
      <c r="AL769"/>
      <c r="AM769"/>
      <c r="AN769"/>
    </row>
    <row r="770" spans="1:40" x14ac:dyDescent="0.25">
      <c r="A770"/>
      <c r="B770">
        <f t="shared" si="349"/>
        <v>63600</v>
      </c>
      <c r="C770" s="237" t="str">
        <f t="shared" si="317"/>
        <v>-0.0000188941953859895+0.0385066344553368i</v>
      </c>
      <c r="D770" s="208" t="str">
        <f t="shared" si="318"/>
        <v>-5.95715081250392+0.295217530824249i</v>
      </c>
      <c r="E770" t="str">
        <f t="shared" si="319"/>
        <v>2870</v>
      </c>
      <c r="F770" t="str">
        <f t="shared" si="320"/>
        <v>0.777000777000777</v>
      </c>
      <c r="G770" t="str">
        <f t="shared" si="315"/>
        <v>0.777000777000777</v>
      </c>
      <c r="H770" t="str">
        <f t="shared" si="321"/>
        <v>6.37068367669608+3.97573021068964i</v>
      </c>
      <c r="I770" t="str">
        <f t="shared" si="322"/>
        <v>249.756615960389i</v>
      </c>
      <c r="J770" t="str">
        <f t="shared" si="316"/>
        <v>-83.4353578635573+54.6387553604223i</v>
      </c>
      <c r="K770" t="str">
        <f t="shared" si="323"/>
        <v>1.37193052768267-2.09498759234288i</v>
      </c>
      <c r="L770" t="str">
        <f t="shared" si="324"/>
        <v>0.092041661414739-0.12057673041553i</v>
      </c>
      <c r="M770" t="str">
        <f t="shared" si="325"/>
        <v>1.46397218909741-2.21556432275841i</v>
      </c>
      <c r="N770" t="str">
        <f t="shared" si="326"/>
        <v>-0.651629950998613i</v>
      </c>
      <c r="O770" t="str">
        <f t="shared" si="327"/>
        <v>0.795096317305754-0.606483178832544i</v>
      </c>
      <c r="P770" t="str">
        <f t="shared" si="328"/>
        <v>0.204903682694246+0.606483178832544i</v>
      </c>
      <c r="Q770" t="str">
        <f t="shared" si="329"/>
        <v>-0.204903682694246+0.045146772166069i</v>
      </c>
      <c r="R770" t="str">
        <f t="shared" si="330"/>
        <v>-0.33174732302023-3.03293963031877i</v>
      </c>
      <c r="S770" t="str">
        <f t="shared" si="331"/>
        <v>0.0673361151806927i</v>
      </c>
      <c r="T770" t="str">
        <f t="shared" si="332"/>
        <v>0.204226372283232-0.0223385759537767i</v>
      </c>
      <c r="U770" t="str">
        <f t="shared" si="333"/>
        <v>0.0000333333333333333-0.00177477745541611i</v>
      </c>
      <c r="V770" t="str">
        <f t="shared" si="334"/>
        <v>6.66666666666667E-06-0.0177477745541611i</v>
      </c>
      <c r="W770" t="str">
        <f t="shared" si="335"/>
        <v>0.0000276032132281254-0.00161347922409873i</v>
      </c>
      <c r="X770" t="str">
        <f t="shared" si="336"/>
        <v>0.0000708879972406118-0.0016108318833198i</v>
      </c>
      <c r="Y770" t="str">
        <f t="shared" si="337"/>
        <v>0.009+0.399610585536622i</v>
      </c>
      <c r="Z770" t="str">
        <f t="shared" si="338"/>
        <v>-0.0484939236897422-0.00324256210054823i</v>
      </c>
      <c r="AA770" t="str">
        <f t="shared" si="339"/>
        <v>0.686815224338412-30.1351190947545i</v>
      </c>
      <c r="AB770" t="str">
        <f t="shared" si="340"/>
        <v>0.963219901556875-0.105358385846842i</v>
      </c>
      <c r="AC770" t="str">
        <f t="shared" si="341"/>
        <v>2.17669886707873-2.28831739562825i</v>
      </c>
      <c r="AD770" t="str">
        <f t="shared" si="342"/>
        <v>0.234372965420452+0.197988501996206i</v>
      </c>
      <c r="AE770" t="str">
        <f t="shared" si="343"/>
        <v>-0.0107236746871208-0.0103612082023158i</v>
      </c>
      <c r="AF770" t="str">
        <f t="shared" si="344"/>
        <v>-12.3278344892-3.68051267986539i</v>
      </c>
      <c r="AG770" t="str">
        <f t="shared" si="345"/>
        <v>1.0221811083885-0.0250752900633986i</v>
      </c>
      <c r="AH770" t="str">
        <f t="shared" si="346"/>
        <v>0.0879584008638118+0.16572940109335i</v>
      </c>
      <c r="AI770">
        <f t="shared" si="347"/>
        <v>-14.53421377079243</v>
      </c>
      <c r="AJ770">
        <f t="shared" si="348"/>
        <v>62.04354115474252</v>
      </c>
      <c r="AK770"/>
      <c r="AL770"/>
      <c r="AM770"/>
      <c r="AN770"/>
    </row>
    <row r="771" spans="1:40" x14ac:dyDescent="0.25">
      <c r="A771"/>
      <c r="B771">
        <f t="shared" si="349"/>
        <v>63700</v>
      </c>
      <c r="C771" s="237" t="str">
        <f t="shared" si="317"/>
        <v>-0.0000188349195296435+0.0384461845087792i</v>
      </c>
      <c r="D771" s="208" t="str">
        <f t="shared" si="318"/>
        <v>-5.95715035805569+0.294754081233974i</v>
      </c>
      <c r="E771" t="str">
        <f t="shared" si="319"/>
        <v>2870</v>
      </c>
      <c r="F771" t="str">
        <f t="shared" si="320"/>
        <v>0.777000777000777</v>
      </c>
      <c r="G771" t="str">
        <f t="shared" si="315"/>
        <v>0.777000777000777</v>
      </c>
      <c r="H771" t="str">
        <f t="shared" si="321"/>
        <v>6.37653478811752+3.97354972207624i</v>
      </c>
      <c r="I771" t="str">
        <f t="shared" si="322"/>
        <v>250.149315042087i</v>
      </c>
      <c r="J771" t="str">
        <f t="shared" si="316"/>
        <v>-83.701086598972+54.7246653531274i</v>
      </c>
      <c r="K771" t="str">
        <f t="shared" si="323"/>
        <v>1.36884328911289-2.09363858039403i</v>
      </c>
      <c r="L771" t="str">
        <f t="shared" si="324"/>
        <v>0.0918590035187571-0.120526654115305i</v>
      </c>
      <c r="M771" t="str">
        <f t="shared" si="325"/>
        <v>1.46070229263165-2.21416523450934i</v>
      </c>
      <c r="N771" t="str">
        <f t="shared" si="326"/>
        <v>-0.652654526393265i</v>
      </c>
      <c r="O771" t="str">
        <f t="shared" si="327"/>
        <v>0.794474512344142-0.607297496483838i</v>
      </c>
      <c r="P771" t="str">
        <f t="shared" si="328"/>
        <v>0.205525487655858+0.607297496483838i</v>
      </c>
      <c r="Q771" t="str">
        <f t="shared" si="329"/>
        <v>-0.205525487655858+0.045357029909427i</v>
      </c>
      <c r="R771" t="str">
        <f t="shared" si="330"/>
        <v>-0.331742289258003-3.02806405433286i</v>
      </c>
      <c r="S771" t="str">
        <f t="shared" si="331"/>
        <v>0.067441989575631i</v>
      </c>
      <c r="T771" t="str">
        <f t="shared" si="332"/>
        <v>0.20421866438666-0.0223733600139342i</v>
      </c>
      <c r="U771" t="str">
        <f t="shared" si="333"/>
        <v>0.0000333333333333334-0.0017719913055646i</v>
      </c>
      <c r="V771" t="str">
        <f t="shared" si="334"/>
        <v>6.66666666666667E-06-0.017719913055646i</v>
      </c>
      <c r="W771" t="str">
        <f t="shared" si="335"/>
        <v>0.0000276032129368381-0.00161094643162462i</v>
      </c>
      <c r="X771" t="str">
        <f t="shared" si="336"/>
        <v>0.0000707522671718366-0.00160830688912698i</v>
      </c>
      <c r="Y771" t="str">
        <f t="shared" si="337"/>
        <v>0.009+0.40023890406734i</v>
      </c>
      <c r="Z771" t="str">
        <f t="shared" si="338"/>
        <v>-0.0483414608790372-0.00322985899989348i</v>
      </c>
      <c r="AA771" t="str">
        <f t="shared" si="339"/>
        <v>0.684634027870956-30.0874793335985i</v>
      </c>
      <c r="AB771" t="str">
        <f t="shared" si="340"/>
        <v>0.963183547782902-0.105522442518985i</v>
      </c>
      <c r="AC771" t="str">
        <f t="shared" si="341"/>
        <v>2.17328029278552-2.28678439966384i</v>
      </c>
      <c r="AD771" t="str">
        <f t="shared" si="342"/>
        <v>0.234570995474034+0.198267500043621i</v>
      </c>
      <c r="AE771" t="str">
        <f t="shared" si="343"/>
        <v>-0.0106991285316626-0.010342171837789i</v>
      </c>
      <c r="AF771" t="str">
        <f t="shared" si="344"/>
        <v>-12.3336851461732-3.67879564084227i</v>
      </c>
      <c r="AG771" t="str">
        <f t="shared" si="345"/>
        <v>1.02217599183585-0.0250573116711978i</v>
      </c>
      <c r="AH771" t="str">
        <f t="shared" si="346"/>
        <v>0.087819760054928+0.165448540199862i</v>
      </c>
      <c r="AI771">
        <f t="shared" si="347"/>
        <v>-14.548719622432095</v>
      </c>
      <c r="AJ771">
        <f t="shared" si="348"/>
        <v>62.040725261639388</v>
      </c>
      <c r="AK771"/>
      <c r="AL771"/>
      <c r="AM771"/>
      <c r="AN771"/>
    </row>
    <row r="772" spans="1:40" x14ac:dyDescent="0.25">
      <c r="A772"/>
      <c r="B772">
        <f t="shared" si="349"/>
        <v>63800</v>
      </c>
      <c r="C772" s="237" t="str">
        <f t="shared" si="317"/>
        <v>-0.0000187759221813107+0.0383859240603504i</v>
      </c>
      <c r="D772" s="208" t="str">
        <f t="shared" si="318"/>
        <v>-5.95714990574268+0.294292084462687i</v>
      </c>
      <c r="E772" t="str">
        <f t="shared" si="319"/>
        <v>2870</v>
      </c>
      <c r="F772" t="str">
        <f t="shared" si="320"/>
        <v>0.777000777000777</v>
      </c>
      <c r="G772" t="str">
        <f t="shared" si="315"/>
        <v>0.777000777000777</v>
      </c>
      <c r="H772" t="str">
        <f t="shared" si="321"/>
        <v>6.382370308424+3.97136526511186i</v>
      </c>
      <c r="I772" t="str">
        <f t="shared" si="322"/>
        <v>250.542014123786i</v>
      </c>
      <c r="J772" t="str">
        <f t="shared" si="316"/>
        <v>-83.9672328186529+54.8105753458324i</v>
      </c>
      <c r="K772" t="str">
        <f t="shared" si="323"/>
        <v>1.3657650933122-2.09228811852738i</v>
      </c>
      <c r="L772" t="str">
        <f t="shared" si="324"/>
        <v>0.0916767838923433-0.120476401291881i</v>
      </c>
      <c r="M772" t="str">
        <f t="shared" si="325"/>
        <v>1.45744187720454-2.21276451981926i</v>
      </c>
      <c r="N772" t="str">
        <f t="shared" si="326"/>
        <v>-0.653679101787917i</v>
      </c>
      <c r="O772" t="str">
        <f t="shared" si="327"/>
        <v>0.793851873379219-0.608111176621763i</v>
      </c>
      <c r="P772" t="str">
        <f t="shared" si="328"/>
        <v>0.206148126620781+0.608111176621763i</v>
      </c>
      <c r="Q772" t="str">
        <f t="shared" si="329"/>
        <v>-0.206148126620781+0.045567925166154i</v>
      </c>
      <c r="R772" t="str">
        <f t="shared" si="330"/>
        <v>-0.331737247318912-3.02320358132031i</v>
      </c>
      <c r="S772" t="str">
        <f t="shared" si="331"/>
        <v>0.0675478639705691i</v>
      </c>
      <c r="T772" t="str">
        <f t="shared" si="332"/>
        <v>0.204210944266362-0.0224081424558689i</v>
      </c>
      <c r="U772" t="str">
        <f t="shared" si="333"/>
        <v>0.0000333333333333333-0.00176921388972515i</v>
      </c>
      <c r="V772" t="str">
        <f t="shared" si="334"/>
        <v>6.66666666666667E-06-0.0176921388972515i</v>
      </c>
      <c r="W772" t="str">
        <f t="shared" si="335"/>
        <v>0.0000276032126450931-0.00160842157916148i</v>
      </c>
      <c r="X772" t="str">
        <f t="shared" si="336"/>
        <v>0.0000706171742196025-0.00160578979342805i</v>
      </c>
      <c r="Y772" t="str">
        <f t="shared" si="337"/>
        <v>0.009+0.400867222598058i</v>
      </c>
      <c r="Z772" t="str">
        <f t="shared" si="338"/>
        <v>-0.0481897164681433-0.00321723175571654i</v>
      </c>
      <c r="AA772" t="str">
        <f t="shared" si="339"/>
        <v>0.68246324612854-30.0399904716763i</v>
      </c>
      <c r="AB772" t="str">
        <f t="shared" si="340"/>
        <v>0.96314713635655-0.10568649155889i</v>
      </c>
      <c r="AC772" t="str">
        <f t="shared" si="341"/>
        <v>2.16987165168998-2.28524972934805i</v>
      </c>
      <c r="AD772" t="str">
        <f t="shared" si="342"/>
        <v>0.234769302067945+0.198546302089145i</v>
      </c>
      <c r="AE772" t="str">
        <f t="shared" si="343"/>
        <v>-0.0106746966340169-0.0103231972573546i</v>
      </c>
      <c r="AF772" t="str">
        <f t="shared" si="344"/>
        <v>-12.3395202141667-3.67707318064917i</v>
      </c>
      <c r="AG772" t="str">
        <f t="shared" si="345"/>
        <v>1.02217087260339-0.025039420696864i</v>
      </c>
      <c r="AH772" t="str">
        <f t="shared" si="346"/>
        <v>0.0876817777206007+0.165168512800863i</v>
      </c>
      <c r="AI772">
        <f t="shared" si="347"/>
        <v>-14.563201182600817</v>
      </c>
      <c r="AJ772">
        <f t="shared" si="348"/>
        <v>62.037841483003682</v>
      </c>
      <c r="AK772"/>
      <c r="AL772"/>
      <c r="AM772"/>
      <c r="AN772"/>
    </row>
    <row r="773" spans="1:40" x14ac:dyDescent="0.25">
      <c r="A773"/>
      <c r="B773">
        <f t="shared" si="349"/>
        <v>63900</v>
      </c>
      <c r="C773" s="237" t="str">
        <f t="shared" si="317"/>
        <v>-0.0000187172015989578+0.0383258522203887i</v>
      </c>
      <c r="D773" s="208" t="str">
        <f t="shared" si="318"/>
        <v>-5.95714945555155+0.293831533689647i</v>
      </c>
      <c r="E773" t="str">
        <f t="shared" si="319"/>
        <v>2870</v>
      </c>
      <c r="F773" t="str">
        <f t="shared" si="320"/>
        <v>0.777000777000777</v>
      </c>
      <c r="G773" t="str">
        <f t="shared" ref="G773:G836" si="350">IF($C$11=$C$7,$C$24,F773)</f>
        <v>0.777000777000777</v>
      </c>
      <c r="H773" t="str">
        <f t="shared" si="321"/>
        <v>6.38819027839733+3.96917688664252i</v>
      </c>
      <c r="I773" t="str">
        <f t="shared" si="322"/>
        <v>250.934713205485i</v>
      </c>
      <c r="J773" t="str">
        <f t="shared" ref="J773:J836" si="351">IMSUM(COMPLEX(0,2*PI()*B773*$C$113*$C$112),COMPLEX(0,2*PI()*B773*$C$113*$C$111),COMPLEX(0,2*PI()*B773*$C$28*10^-12*$C$111),COMPLEX(-1*2*PI()*B773*2*PI()*B773*$C$113*$C$112*$C$28*10^-12*$C$111,0),COMPLEX(1,0))</f>
        <v>-84.2337965225999+54.8964853385374i</v>
      </c>
      <c r="K773" t="str">
        <f t="shared" si="323"/>
        <v>1.36269591194482-2.09093623136488i</v>
      </c>
      <c r="L773" t="str">
        <f t="shared" si="324"/>
        <v>0.0914950016301447-0.120425973461857i</v>
      </c>
      <c r="M773" t="str">
        <f t="shared" si="325"/>
        <v>1.45419091357496-2.21136220482674i</v>
      </c>
      <c r="N773" t="str">
        <f t="shared" si="326"/>
        <v>-0.654703677182569i</v>
      </c>
      <c r="O773" t="str">
        <f t="shared" si="327"/>
        <v>0.793228401064602-0.608924218392154i</v>
      </c>
      <c r="P773" t="str">
        <f t="shared" si="328"/>
        <v>0.206771598935398+0.608924218392154i</v>
      </c>
      <c r="Q773" t="str">
        <f t="shared" si="329"/>
        <v>-0.206771598935398+0.045779458790415i</v>
      </c>
      <c r="R773" t="str">
        <f t="shared" si="330"/>
        <v>-0.331732197201678-3.01835814036721i</v>
      </c>
      <c r="S773" t="str">
        <f t="shared" si="331"/>
        <v>0.0676537383655074i</v>
      </c>
      <c r="T773" t="str">
        <f t="shared" si="332"/>
        <v>0.204203211921803-0.0224429232768972i</v>
      </c>
      <c r="U773" t="str">
        <f t="shared" si="333"/>
        <v>0.0000333333333333333-0.00176644516689303i</v>
      </c>
      <c r="V773" t="str">
        <f t="shared" si="334"/>
        <v>6.66666666666667E-06-0.0176644516689303i</v>
      </c>
      <c r="W773" t="str">
        <f t="shared" si="335"/>
        <v>0.0000276032123528905-0.00160590462943226i</v>
      </c>
      <c r="X773" t="str">
        <f t="shared" si="336"/>
        <v>0.000070482714403577-0.00160328055924736i</v>
      </c>
      <c r="Y773" t="str">
        <f t="shared" si="337"/>
        <v>0.009+0.401495541128776i</v>
      </c>
      <c r="Z773" t="str">
        <f t="shared" si="338"/>
        <v>-0.04803868594761-0.00320467978432046i</v>
      </c>
      <c r="AA773" t="str">
        <f t="shared" si="339"/>
        <v>0.680302812662871-29.9926517907986i</v>
      </c>
      <c r="AB773" t="str">
        <f t="shared" si="340"/>
        <v>0.963110667275297-0.105850532953899i</v>
      </c>
      <c r="AC773" t="str">
        <f t="shared" si="341"/>
        <v>2.16647291318383-2.28371341189668i</v>
      </c>
      <c r="AD773" t="str">
        <f t="shared" si="342"/>
        <v>0.23496788504654+0.198824907927816i</v>
      </c>
      <c r="AE773" t="str">
        <f t="shared" si="343"/>
        <v>-0.0106503782744692-0.01030428414168i</v>
      </c>
      <c r="AF773" t="str">
        <f t="shared" si="344"/>
        <v>-12.3453397339489-3.67534535295287i</v>
      </c>
      <c r="AG773" t="str">
        <f t="shared" si="345"/>
        <v>1.02216575066892-0.0250216167071525i</v>
      </c>
      <c r="AH773" t="str">
        <f t="shared" si="346"/>
        <v>0.087544449577905+0.16488931496122i</v>
      </c>
      <c r="AI773">
        <f t="shared" si="347"/>
        <v>-14.577658542839867</v>
      </c>
      <c r="AJ773">
        <f t="shared" si="348"/>
        <v>62.034890121509648</v>
      </c>
      <c r="AK773"/>
      <c r="AL773"/>
      <c r="AM773"/>
      <c r="AN773"/>
    </row>
    <row r="774" spans="1:40" x14ac:dyDescent="0.25">
      <c r="A774"/>
      <c r="B774">
        <f t="shared" si="349"/>
        <v>64000</v>
      </c>
      <c r="C774" s="237" t="str">
        <f t="shared" ref="C774:C837" si="352">IMPRODUCT(COMPLEX(-1,0),IMDIV(IMPRODUCT(G774,COMPLEX($C$100+$C$101,0)),COMPLEX($C$100,2*PI()*B774*$C$103*$C$102*(2*$C$100+$C$101))))</f>
        <v>-0.0000186587560541501+0.0382659681047929i</v>
      </c>
      <c r="D774" s="208" t="str">
        <f t="shared" ref="D774:D837" si="353">IMPRODUCT(COMPLEX($C$106,0),IMSUB(C774,G774))</f>
        <v>-5.95714900746904+0.293372422136746i</v>
      </c>
      <c r="E774" t="str">
        <f t="shared" ref="E774:E837" si="354">IMDIV(COMPLEX($C$20*10^3,0),COMPLEX(1,2*PI()*B774*$C$20*1000*$C$29*10^-12))</f>
        <v>2870</v>
      </c>
      <c r="F774" t="str">
        <f t="shared" ref="F774:F837" si="355">IMDIV(COMPLEX($C$22*1000,0),IMSUM(COMPLEX($C$22*1000,0),E774))</f>
        <v>0.777000777000777</v>
      </c>
      <c r="G774" t="str">
        <f t="shared" si="350"/>
        <v>0.777000777000777</v>
      </c>
      <c r="H774" t="str">
        <f t="shared" ref="H774:H837" si="356">IMPRODUCT(COMPLEX($C$108,0),IMPRODUCT(COMPLEX(-1,0),D774),IMDIV(COMPLEX(0,2*PI()*B774*$C$109*$C$110),COMPLEX(1,2*PI()*B774*$C$109*$C$110)))</f>
        <v>6.39399473878384+3.96698463319682i</v>
      </c>
      <c r="I774" t="str">
        <f t="shared" ref="I774:I837" si="357">COMPLEX(0,2*PI()*B774*$C$113*$C$112*$C$114)</f>
        <v>251.327412287183i</v>
      </c>
      <c r="J774" t="str">
        <f t="shared" si="351"/>
        <v>-84.5007777108131+54.9823953312426i</v>
      </c>
      <c r="K774" t="str">
        <f t="shared" ref="K774:K837" si="358">IMDIV(I774,J774)</f>
        <v>1.35963571673867-2.08958294333409i</v>
      </c>
      <c r="L774" t="str">
        <f t="shared" ref="L774:L837" si="359">IMDIV(COMPLEX($C$117,0),COMPLEX(1,2*PI()*B774*$C$115*$C$116))</f>
        <v>0.0913136558258399-0.120375372133091i</v>
      </c>
      <c r="M774" t="str">
        <f t="shared" ref="M774:M837" si="360">IMSUM(K774,L774)</f>
        <v>1.45094937256451-2.20995831546718i</v>
      </c>
      <c r="N774" t="str">
        <f t="shared" ref="N774:N837" si="361">COMPLEX(0,-2*PI()*B774*$C$43)</f>
        <v>-0.655728252577221i</v>
      </c>
      <c r="O774" t="str">
        <f t="shared" ref="O774:O837" si="362">IMEXP(N774)</f>
        <v>0.792604096054784-0.609736620941516i</v>
      </c>
      <c r="P774" t="str">
        <f t="shared" ref="P774:P837" si="363">IMSUB(COMPLEX(1,0),O774)</f>
        <v>0.207395903945216+0.609736620941516i</v>
      </c>
      <c r="Q774" t="str">
        <f t="shared" ref="Q774:Q837" si="364">IMSUM(COMPLEX(0,2*PI()*B774*$C$43),O774,COMPLEX(-1,0))</f>
        <v>-0.207395903945216+0.045991631635705i</v>
      </c>
      <c r="R774" t="str">
        <f t="shared" ref="R774:R837" si="365">IMDIV(P774,Q774)</f>
        <v>-0.331727138905009-3.01352766100286i</v>
      </c>
      <c r="S774" t="str">
        <f t="shared" ref="S774:S837" si="366">IMDIV(COMPLEX(0,2*PI()*B774*$C$123),COMPLEX($C$124,0))</f>
        <v>0.0677596127604457i</v>
      </c>
      <c r="T774" t="str">
        <f t="shared" ref="T774:T837" si="367">IMPRODUCT(R774,S774)</f>
        <v>0.204195467352445-0.022477702474334i</v>
      </c>
      <c r="U774" t="str">
        <f t="shared" ref="U774:U837" si="368">IMDIV(COMPLEX(1,2*PI()*B774*$C$16*10^-3*$C$15*10^-6),COMPLEX(0,2*PI()*B774*$C$15*10^-6))</f>
        <v>0.0000333333333333333-0.00176368509631976i</v>
      </c>
      <c r="V774" t="str">
        <f t="shared" ref="V774:V837" si="369">IMSUM(COMPLEX($C$18*10^-3,0),IMDIV(COMPLEX(1,0),COMPLEX(0,2*PI()*B774*($C$17*1*10^-6))))</f>
        <v>6.66666666666667E-06-0.0176368509631976i</v>
      </c>
      <c r="W774" t="str">
        <f t="shared" ref="W774:W837" si="370">IMDIV(IMPRODUCT(U774,V774),IMSUM(U774,V774))</f>
        <v>0.0000276032120602302-0.0016033955453929i</v>
      </c>
      <c r="X774" t="str">
        <f t="shared" ref="X774:X837" si="371">IMDIV(IMPRODUCT(COMPLEX($C$19,0),W774),IMSUM(COMPLEX($C$19,0),W774))</f>
        <v>0.0000703488837744555-0.00160077914983953i</v>
      </c>
      <c r="Y774" t="str">
        <f t="shared" ref="Y774:Y837" si="372">COMPLEX($C$13*10^-3,2*PI()*B774*$C$12*0.000001)</f>
        <v>0.009+0.402123859659493i</v>
      </c>
      <c r="Z774" t="str">
        <f t="shared" ref="Z774:Z837" si="373">IMPRODUCT(COMPLEX($C$6,0),IMDIV(X774,IMSUM(X774,Y774)))</f>
        <v>-0.0478883648433385-0.00319220250745378i</v>
      </c>
      <c r="AA774" t="str">
        <f t="shared" ref="AA774:AA837" si="374">IMDIV(COMPLEX($C$6,0),IMSUM(X774,Y774))</f>
        <v>0.678152661556667-29.9454625773412i</v>
      </c>
      <c r="AB774" t="str">
        <f t="shared" ref="AB774:AB837" si="375">IMPRODUCT(COMPLEX($C$119,0),T774)</f>
        <v>0.963074140536604-0.106014566691348i</v>
      </c>
      <c r="AC774" t="str">
        <f t="shared" ref="AC774:AC837" si="376">IMSUM(COMPLEX(1,0),IMPRODUCT(AB774,M774))</f>
        <v>2.1630840467245-2.28217547431379i</v>
      </c>
      <c r="AD774" t="str">
        <f t="shared" ref="AD774:AD837" si="377">IMDIV(AB774,AC774)</f>
        <v>0.235166744253951+0.199103317354407i</v>
      </c>
      <c r="AE774" t="str">
        <f t="shared" ref="AE774:AE837" si="378">IMPRODUCT(AD774,AA774,X774)</f>
        <v>-0.0106261727389522-0.0102854321736641i</v>
      </c>
      <c r="AF774" t="str">
        <f t="shared" ref="AF774:AF837" si="379">IMSUB(D774,H774)</f>
        <v>-12.3511437462529-3.67361221106007i</v>
      </c>
      <c r="AG774" t="str">
        <f t="shared" ref="AG774:AG837" si="380">IMSUM(COMPLEX(1,0),IMPRODUCT(AD774,AA774,COMPLEX($C$127,0)))</f>
        <v>1.02216062601044-0.0250038992715496i</v>
      </c>
      <c r="AH774" t="str">
        <f t="shared" ref="AH774:AH837" si="381">IMDIV(IMPRODUCT(AE774,AF774),AG774)</f>
        <v>0.0874077713781511+0.164610942771023i</v>
      </c>
      <c r="AI774">
        <f t="shared" ref="AI774:AI837" si="382">20*LOG10(IMABS(AH774))</f>
        <v>-14.5920917941732</v>
      </c>
      <c r="AJ774">
        <f t="shared" ref="AJ774:AJ837" si="383">IMARGUMENT(AH774)*180/PI()</f>
        <v>62.031871478116493</v>
      </c>
      <c r="AK774"/>
      <c r="AL774"/>
      <c r="AM774"/>
      <c r="AN774"/>
    </row>
    <row r="775" spans="1:40" x14ac:dyDescent="0.25">
      <c r="A775"/>
      <c r="B775">
        <f t="shared" si="349"/>
        <v>64100</v>
      </c>
      <c r="C775" s="237" t="str">
        <f t="shared" si="352"/>
        <v>-0.0000186005838319247+0.0382062708349783i</v>
      </c>
      <c r="D775" s="208" t="str">
        <f t="shared" si="353"/>
        <v>-5.95714856148201+0.292914743068167i</v>
      </c>
      <c r="E775" t="str">
        <f t="shared" si="354"/>
        <v>2870</v>
      </c>
      <c r="F775" t="str">
        <f t="shared" si="355"/>
        <v>0.777000777000777</v>
      </c>
      <c r="G775" t="str">
        <f t="shared" si="350"/>
        <v>0.777000777000777</v>
      </c>
      <c r="H775" t="str">
        <f t="shared" si="356"/>
        <v>6.39978373029311+3.96478855098779i</v>
      </c>
      <c r="I775" t="str">
        <f t="shared" si="357"/>
        <v>251.720111368882i</v>
      </c>
      <c r="J775" t="str">
        <f t="shared" si="351"/>
        <v>-84.7681763832925+55.0683053239476i</v>
      </c>
      <c r="K775" t="str">
        <f t="shared" si="358"/>
        <v>1.35658447948564-2.08822827866953i</v>
      </c>
      <c r="L775" t="str">
        <f t="shared" si="359"/>
        <v>0.091132745572169-0.120324598804736i</v>
      </c>
      <c r="M775" t="str">
        <f t="shared" si="360"/>
        <v>1.44771722505781-2.20855287747427i</v>
      </c>
      <c r="N775" t="str">
        <f t="shared" si="361"/>
        <v>-0.656752827971873i</v>
      </c>
      <c r="O775" t="str">
        <f t="shared" si="362"/>
        <v>0.791978959005133-0.610548383417027i</v>
      </c>
      <c r="P775" t="str">
        <f t="shared" si="363"/>
        <v>0.208021040994867+0.610548383417027i</v>
      </c>
      <c r="Q775" t="str">
        <f t="shared" si="364"/>
        <v>-0.208021040994867+0.046204444554846i</v>
      </c>
      <c r="R775" t="str">
        <f t="shared" si="365"/>
        <v>-0.331722072427632-3.00871207319634i</v>
      </c>
      <c r="S775" t="str">
        <f t="shared" si="366"/>
        <v>0.0678654871553837i</v>
      </c>
      <c r="T775" t="str">
        <f t="shared" si="367"/>
        <v>0.204187710557754-0.0225124800454947i</v>
      </c>
      <c r="U775" t="str">
        <f t="shared" si="368"/>
        <v>0.0000333333333333333-0.00176093363751115i</v>
      </c>
      <c r="V775" t="str">
        <f t="shared" si="369"/>
        <v>6.66666666666667E-06-0.0176093363751115i</v>
      </c>
      <c r="W775" t="str">
        <f t="shared" si="370"/>
        <v>0.0000276032117671123-0.00160089429023051i</v>
      </c>
      <c r="X775" t="str">
        <f t="shared" si="371"/>
        <v>0.0000702156784136713-0.00159828552868768i</v>
      </c>
      <c r="Y775" t="str">
        <f t="shared" si="372"/>
        <v>0.009+0.402752178190211i</v>
      </c>
      <c r="Z775" t="str">
        <f t="shared" si="373"/>
        <v>-0.047738748716248-0.00317979935225086i</v>
      </c>
      <c r="AA775" t="str">
        <f t="shared" si="374"/>
        <v>0.676012727418532-29.8984221222076i</v>
      </c>
      <c r="AB775" t="str">
        <f t="shared" si="375"/>
        <v>0.963037556137953-0.106178592758575i</v>
      </c>
      <c r="AC775" t="str">
        <f t="shared" si="376"/>
        <v>2.15970502183537-2.28063594339325i</v>
      </c>
      <c r="AD775" t="str">
        <f t="shared" si="377"/>
        <v>0.235365879534081+0.199381530163446i</v>
      </c>
      <c r="AE775" t="str">
        <f t="shared" si="378"/>
        <v>-0.0106020793189917-0.0102666410384182i</v>
      </c>
      <c r="AF775" t="str">
        <f t="shared" si="379"/>
        <v>-12.3569322917751-3.67187380791962i</v>
      </c>
      <c r="AG775" t="str">
        <f t="shared" si="380"/>
        <v>1.02215549860616-0.0249862679622484i</v>
      </c>
      <c r="AH775" t="str">
        <f t="shared" si="381"/>
        <v>0.087271738906541+0.164333392345382i</v>
      </c>
      <c r="AI775">
        <f t="shared" si="382"/>
        <v>-14.606501027111667</v>
      </c>
      <c r="AJ775">
        <f t="shared" si="383"/>
        <v>62.028785852084624</v>
      </c>
      <c r="AK775"/>
      <c r="AL775"/>
      <c r="AM775"/>
      <c r="AN775"/>
    </row>
    <row r="776" spans="1:40" x14ac:dyDescent="0.25">
      <c r="A776"/>
      <c r="B776">
        <f t="shared" si="349"/>
        <v>64200</v>
      </c>
      <c r="C776" s="237" t="str">
        <f t="shared" si="352"/>
        <v>-0.000018542683230665+0.038146759537835i</v>
      </c>
      <c r="D776" s="208" t="str">
        <f t="shared" si="353"/>
        <v>-5.9571481175774+0.292458489790068i</v>
      </c>
      <c r="E776" t="str">
        <f t="shared" si="354"/>
        <v>2870</v>
      </c>
      <c r="F776" t="str">
        <f t="shared" si="355"/>
        <v>0.777000777000777</v>
      </c>
      <c r="G776" t="str">
        <f t="shared" si="350"/>
        <v>0.777000777000777</v>
      </c>
      <c r="H776" t="str">
        <f t="shared" si="356"/>
        <v>6.40555729359733+3.96258868591463i</v>
      </c>
      <c r="I776" t="str">
        <f t="shared" si="357"/>
        <v>252.112810450581i</v>
      </c>
      <c r="J776" t="str">
        <f t="shared" si="351"/>
        <v>-85.0359925400381+55.1542153166527i</v>
      </c>
      <c r="K776" t="str">
        <f t="shared" si="358"/>
        <v>1.35354217204186-2.08687226141401i</v>
      </c>
      <c r="L776" t="str">
        <f t="shared" si="359"/>
        <v>0.0909522699609774-0.120273654967286i</v>
      </c>
      <c r="M776" t="str">
        <f t="shared" si="360"/>
        <v>1.44449444200284-2.2071459163813i</v>
      </c>
      <c r="N776" t="str">
        <f t="shared" si="361"/>
        <v>-0.657777403366525i</v>
      </c>
      <c r="O776" t="str">
        <f t="shared" si="362"/>
        <v>0.791352990571889-0.611359504966535i</v>
      </c>
      <c r="P776" t="str">
        <f t="shared" si="363"/>
        <v>0.208647009428111+0.611359504966535i</v>
      </c>
      <c r="Q776" t="str">
        <f t="shared" si="364"/>
        <v>-0.208647009428111+0.04641789839999i</v>
      </c>
      <c r="R776" t="str">
        <f t="shared" si="365"/>
        <v>-0.331716997768257-3.003911307353i</v>
      </c>
      <c r="S776" t="str">
        <f t="shared" si="366"/>
        <v>0.067971361550322i</v>
      </c>
      <c r="T776" t="str">
        <f t="shared" si="367"/>
        <v>0.204179941537191-0.0225472559876936i</v>
      </c>
      <c r="U776" t="str">
        <f t="shared" si="368"/>
        <v>0.0000333333333333333-0.00175819075022531i</v>
      </c>
      <c r="V776" t="str">
        <f t="shared" si="369"/>
        <v>6.66666666666667E-06-0.0175819075022531i</v>
      </c>
      <c r="W776" t="str">
        <f t="shared" si="370"/>
        <v>0.0000276032114735369-0.00159840082736155i</v>
      </c>
      <c r="X776" t="str">
        <f t="shared" si="371"/>
        <v>0.0000700830944331084-0.00159579965950161i</v>
      </c>
      <c r="Y776" t="str">
        <f t="shared" si="372"/>
        <v>0.009+0.403380496720929i</v>
      </c>
      <c r="Z776" t="str">
        <f t="shared" si="373"/>
        <v>-0.0475898331619478-0.00316746975117325i</v>
      </c>
      <c r="AA776" t="str">
        <f t="shared" si="374"/>
        <v>0.673882945377954-29.8515297207942i</v>
      </c>
      <c r="AB776" t="str">
        <f t="shared" si="375"/>
        <v>0.963000914076802-0.106342611142915i</v>
      </c>
      <c r="AC776" t="str">
        <f t="shared" si="376"/>
        <v>2.15633580810619-2.27909484572008i</v>
      </c>
      <c r="AD776" t="str">
        <f t="shared" si="377"/>
        <v>0.235565290730603+0.199659546149202i</v>
      </c>
      <c r="AE776" t="str">
        <f t="shared" si="378"/>
        <v>-0.0105780973116545-0.0102479104232463i</v>
      </c>
      <c r="AF776" t="str">
        <f t="shared" si="379"/>
        <v>-12.3627054111747-3.67013019612456i</v>
      </c>
      <c r="AG776" t="str">
        <f t="shared" si="380"/>
        <v>1.02215036843445-0.024968722354129i</v>
      </c>
      <c r="AH776" t="str">
        <f t="shared" si="381"/>
        <v>0.0871363479818602+0.164056659824228i</v>
      </c>
      <c r="AI776">
        <f t="shared" si="382"/>
        <v>-14.620886331656367</v>
      </c>
      <c r="AJ776">
        <f t="shared" si="383"/>
        <v>62.025633540983783</v>
      </c>
      <c r="AK776"/>
      <c r="AL776"/>
      <c r="AM776"/>
      <c r="AN776"/>
    </row>
    <row r="777" spans="1:40" x14ac:dyDescent="0.25">
      <c r="A777"/>
      <c r="B777">
        <f t="shared" si="349"/>
        <v>64300</v>
      </c>
      <c r="C777" s="237" t="str">
        <f t="shared" si="352"/>
        <v>-0.0000184850525619757+0.038087433345684i</v>
      </c>
      <c r="D777" s="208" t="str">
        <f t="shared" si="353"/>
        <v>-5.95714767574227+0.292003655650244i</v>
      </c>
      <c r="E777" t="str">
        <f t="shared" si="354"/>
        <v>2870</v>
      </c>
      <c r="F777" t="str">
        <f t="shared" si="355"/>
        <v>0.777000777000777</v>
      </c>
      <c r="G777" t="str">
        <f t="shared" si="350"/>
        <v>0.777000777000777</v>
      </c>
      <c r="H777" t="str">
        <f t="shared" si="356"/>
        <v>6.4113154693301+3.96038508356465i</v>
      </c>
      <c r="I777" t="str">
        <f t="shared" si="357"/>
        <v>252.50550953228i</v>
      </c>
      <c r="J777" t="str">
        <f t="shared" si="351"/>
        <v>-85.3042261810498+55.2401253093577i</v>
      </c>
      <c r="K777" t="str">
        <f t="shared" si="358"/>
        <v>1.35050876632798-2.08551491541995i</v>
      </c>
      <c r="L777" t="str">
        <f t="shared" si="359"/>
        <v>0.0907722280832498-0.120222542102615i</v>
      </c>
      <c r="M777" t="str">
        <f t="shared" si="360"/>
        <v>1.44128099441123-2.20573745752256i</v>
      </c>
      <c r="N777" t="str">
        <f t="shared" si="361"/>
        <v>-0.658801978761177i</v>
      </c>
      <c r="O777" t="str">
        <f t="shared" si="362"/>
        <v>0.790726191412166-0.612169984738562i</v>
      </c>
      <c r="P777" t="str">
        <f t="shared" si="363"/>
        <v>0.209273808587834+0.612169984738562i</v>
      </c>
      <c r="Q777" t="str">
        <f t="shared" si="364"/>
        <v>-0.209273808587834+0.046631994022615i</v>
      </c>
      <c r="R777" t="str">
        <f t="shared" si="365"/>
        <v>-0.331711914925596-2.99912529431115i</v>
      </c>
      <c r="S777" t="str">
        <f t="shared" si="366"/>
        <v>0.0680772359452601i</v>
      </c>
      <c r="T777" t="str">
        <f t="shared" si="367"/>
        <v>0.204172160290218-0.0225820302982438i</v>
      </c>
      <c r="U777" t="str">
        <f t="shared" si="368"/>
        <v>0.0000333333333333333-0.00175545639447068i</v>
      </c>
      <c r="V777" t="str">
        <f t="shared" si="369"/>
        <v>6.66666666666667E-06-0.0175545639447068i</v>
      </c>
      <c r="W777" t="str">
        <f t="shared" si="370"/>
        <v>0.0000276032111795038-0.00159591512043004i</v>
      </c>
      <c r="X777" t="str">
        <f t="shared" si="371"/>
        <v>0.0000699511279748177-0.00159332150621606i</v>
      </c>
      <c r="Y777" t="str">
        <f t="shared" si="372"/>
        <v>0.009+0.404008815251647i</v>
      </c>
      <c r="Z777" t="str">
        <f t="shared" si="373"/>
        <v>-0.0474416138104117-0.00315521314195154i</v>
      </c>
      <c r="AA777" t="str">
        <f t="shared" si="374"/>
        <v>0.671763251080283-29.8047846729542i</v>
      </c>
      <c r="AB777" t="str">
        <f t="shared" si="375"/>
        <v>0.962964214350613-0.106506621831693i</v>
      </c>
      <c r="AC777" t="str">
        <f t="shared" si="376"/>
        <v>2.15297637519333-2.27755220767189i</v>
      </c>
      <c r="AD777" t="str">
        <f t="shared" si="377"/>
        <v>0.235764977686968+0.1999373651057i</v>
      </c>
      <c r="AE777" t="str">
        <f t="shared" si="378"/>
        <v>-0.0105542260194968-0.0102292400176257i</v>
      </c>
      <c r="AF777" t="str">
        <f t="shared" si="379"/>
        <v>-12.3684631450724-3.66838142791441i</v>
      </c>
      <c r="AG777" t="str">
        <f t="shared" si="380"/>
        <v>1.0221452354739-0.0249512620247369i</v>
      </c>
      <c r="AH777" t="str">
        <f t="shared" si="381"/>
        <v>0.087001594456156+0.163780741372106i</v>
      </c>
      <c r="AI777">
        <f t="shared" si="382"/>
        <v>-14.635247797302799</v>
      </c>
      <c r="AJ777">
        <f t="shared" si="383"/>
        <v>62.022414840704073</v>
      </c>
      <c r="AK777"/>
      <c r="AL777"/>
      <c r="AM777"/>
      <c r="AN777"/>
    </row>
    <row r="778" spans="1:40" x14ac:dyDescent="0.25">
      <c r="A778"/>
      <c r="B778">
        <f t="shared" si="349"/>
        <v>64400</v>
      </c>
      <c r="C778" s="237" t="str">
        <f t="shared" si="352"/>
        <v>-0.0000184276901505599+0.0380282913962357i</v>
      </c>
      <c r="D778" s="208" t="str">
        <f t="shared" si="353"/>
        <v>-5.95714723596378+0.291550234037807i</v>
      </c>
      <c r="E778" t="str">
        <f t="shared" si="354"/>
        <v>2870</v>
      </c>
      <c r="F778" t="str">
        <f t="shared" si="355"/>
        <v>0.777000777000777</v>
      </c>
      <c r="G778" t="str">
        <f t="shared" si="350"/>
        <v>0.777000777000777</v>
      </c>
      <c r="H778" t="str">
        <f t="shared" si="356"/>
        <v>6.41705829808573+3.95817778921486i</v>
      </c>
      <c r="I778" t="str">
        <f t="shared" si="357"/>
        <v>252.898208613978i</v>
      </c>
      <c r="J778" t="str">
        <f t="shared" si="351"/>
        <v>-85.5728773063277+55.3260353020628i</v>
      </c>
      <c r="K778" t="str">
        <f t="shared" si="358"/>
        <v>1.34748423432941-2.08415626435069i</v>
      </c>
      <c r="L778" t="str">
        <f t="shared" si="359"/>
        <v>0.0905926190291441-0.120171261684008i</v>
      </c>
      <c r="M778" t="str">
        <f t="shared" si="360"/>
        <v>1.43807685335855-2.2043275260347i</v>
      </c>
      <c r="N778" t="str">
        <f t="shared" si="361"/>
        <v>-0.659826554155829i</v>
      </c>
      <c r="O778" t="str">
        <f t="shared" si="362"/>
        <v>0.790098562183948-0.612979821882302i</v>
      </c>
      <c r="P778" t="str">
        <f t="shared" si="363"/>
        <v>0.209901437816052+0.612979821882302i</v>
      </c>
      <c r="Q778" t="str">
        <f t="shared" si="364"/>
        <v>-0.209901437816052+0.046846732273527i</v>
      </c>
      <c r="R778" t="str">
        <f t="shared" si="365"/>
        <v>-0.331706823898353-2.99435396533861i</v>
      </c>
      <c r="S778" t="str">
        <f t="shared" si="366"/>
        <v>0.0681831103401984i</v>
      </c>
      <c r="T778" t="str">
        <f t="shared" si="367"/>
        <v>0.204164366816293-0.0226168029744582i</v>
      </c>
      <c r="U778" t="str">
        <f t="shared" si="368"/>
        <v>0.0000333333333333334-0.00175273053050411i</v>
      </c>
      <c r="V778" t="str">
        <f t="shared" si="369"/>
        <v>6.66666666666667E-06-0.0175273053050411i</v>
      </c>
      <c r="W778" t="str">
        <f t="shared" si="370"/>
        <v>0.0000276032108850131-0.00159343713330586i</v>
      </c>
      <c r="X778" t="str">
        <f t="shared" si="371"/>
        <v>0.00006981977521074-0.00159085103298903i</v>
      </c>
      <c r="Y778" t="str">
        <f t="shared" si="372"/>
        <v>0.009+0.404637133782365i</v>
      </c>
      <c r="Z778" t="str">
        <f t="shared" si="373"/>
        <v>-0.0472940863256581-0.00314302896752822i</v>
      </c>
      <c r="AA778" t="str">
        <f t="shared" si="374"/>
        <v>0.669653580681817-29.7581862829622i</v>
      </c>
      <c r="AB778" t="str">
        <f t="shared" si="375"/>
        <v>0.96292745695683-0.106670624812237i</v>
      </c>
      <c r="AC778" t="str">
        <f t="shared" si="376"/>
        <v>2.14962669282009-2.27600805542031i</v>
      </c>
      <c r="AD778" t="str">
        <f t="shared" si="377"/>
        <v>0.235964940246396+0.200214986826717i</v>
      </c>
      <c r="AE778" t="str">
        <f t="shared" si="378"/>
        <v>-0.0105304647505122-0.0102106295131887i</v>
      </c>
      <c r="AF778" t="str">
        <f t="shared" si="379"/>
        <v>-12.3742055340495-3.66662755517705i</v>
      </c>
      <c r="AG778" t="str">
        <f t="shared" si="380"/>
        <v>1.02214009970325-0.0249338865542616i</v>
      </c>
      <c r="AH778" t="str">
        <f t="shared" si="381"/>
        <v>0.08686747421442+0.163505633177991i</v>
      </c>
      <c r="AI778">
        <f t="shared" si="382"/>
        <v>-14.649585513044073</v>
      </c>
      <c r="AJ778">
        <f t="shared" si="383"/>
        <v>62.019130045469858</v>
      </c>
      <c r="AK778"/>
      <c r="AL778"/>
      <c r="AM778"/>
      <c r="AN778"/>
    </row>
    <row r="779" spans="1:40" x14ac:dyDescent="0.25">
      <c r="A779"/>
      <c r="B779">
        <f t="shared" si="349"/>
        <v>64500</v>
      </c>
      <c r="C779" s="237" t="str">
        <f t="shared" si="352"/>
        <v>-0.0000183705943340977+0.0379693328325482i</v>
      </c>
      <c r="D779" s="208" t="str">
        <f t="shared" si="353"/>
        <v>-5.95714679822919+0.29109821838287i</v>
      </c>
      <c r="E779" t="str">
        <f t="shared" si="354"/>
        <v>2870</v>
      </c>
      <c r="F779" t="str">
        <f t="shared" si="355"/>
        <v>0.777000777000777</v>
      </c>
      <c r="G779" t="str">
        <f t="shared" si="350"/>
        <v>0.777000777000777</v>
      </c>
      <c r="H779" t="str">
        <f t="shared" si="356"/>
        <v>6.4227858204181+3.95596684783393i</v>
      </c>
      <c r="I779" t="str">
        <f t="shared" si="357"/>
        <v>253.290907695677i</v>
      </c>
      <c r="J779" t="str">
        <f t="shared" si="351"/>
        <v>-85.8419459158717+55.4119452947679i</v>
      </c>
      <c r="K779" t="str">
        <f t="shared" si="358"/>
        <v>1.34446854809661-2.08279633168188i</v>
      </c>
      <c r="L779" t="str">
        <f t="shared" si="359"/>
        <v>0.0904134418880325-0.120119815176213i</v>
      </c>
      <c r="M779" t="str">
        <f t="shared" si="360"/>
        <v>1.43488198998464-2.20291614685809i</v>
      </c>
      <c r="N779" t="str">
        <f t="shared" si="361"/>
        <v>-0.660851129550481i</v>
      </c>
      <c r="O779" t="str">
        <f t="shared" si="362"/>
        <v>0.789470103546092-0.613789015547625i</v>
      </c>
      <c r="P779" t="str">
        <f t="shared" si="363"/>
        <v>0.210529896453908+0.613789015547625i</v>
      </c>
      <c r="Q779" t="str">
        <f t="shared" si="364"/>
        <v>-0.210529896453908+0.047062114002856i</v>
      </c>
      <c r="R779" t="str">
        <f t="shared" si="365"/>
        <v>-0.331701724685238-2.98959725212947i</v>
      </c>
      <c r="S779" t="str">
        <f t="shared" si="366"/>
        <v>0.0682889847351365i</v>
      </c>
      <c r="T779" t="str">
        <f t="shared" si="367"/>
        <v>0.204156561114875-0.0226515740136487i</v>
      </c>
      <c r="U779" t="str">
        <f t="shared" si="368"/>
        <v>0.0000333333333333333-0.00175001311882891i</v>
      </c>
      <c r="V779" t="str">
        <f t="shared" si="369"/>
        <v>6.66666666666667E-06-0.0175001311882891i</v>
      </c>
      <c r="W779" t="str">
        <f t="shared" si="370"/>
        <v>0.0000276032105900646-0.00159096683008292i</v>
      </c>
      <c r="X779" t="str">
        <f t="shared" si="371"/>
        <v>0.0000696890323424241-0.00158838820419997i</v>
      </c>
      <c r="Y779" t="str">
        <f t="shared" si="372"/>
        <v>0.009+0.405265452313083i</v>
      </c>
      <c r="Z779" t="str">
        <f t="shared" si="373"/>
        <v>-0.0471472464054301-0.00313091667600085i</v>
      </c>
      <c r="AA779" t="str">
        <f t="shared" si="374"/>
        <v>0.667553870844917-29.7117338594793i</v>
      </c>
      <c r="AB779" t="str">
        <f t="shared" si="375"/>
        <v>0.962890641892902-0.106834620071868i</v>
      </c>
      <c r="AC779" t="str">
        <f t="shared" si="376"/>
        <v>2.14628673077711-2.2744624149324i</v>
      </c>
      <c r="AD779" t="str">
        <f t="shared" si="377"/>
        <v>0.236165178251882+0.200492411105782i</v>
      </c>
      <c r="AE779" t="str">
        <f t="shared" si="378"/>
        <v>-0.0105068128180811-0.0101920786037026i</v>
      </c>
      <c r="AF779" t="str">
        <f t="shared" si="379"/>
        <v>-12.3799326186473-3.66486862945106i</v>
      </c>
      <c r="AG779" t="str">
        <f t="shared" si="380"/>
        <v>1.02213496110145-0.0249165955255155i</v>
      </c>
      <c r="AH779" t="str">
        <f t="shared" si="381"/>
        <v>0.0867339831742809+0.16323133145507i</v>
      </c>
      <c r="AI779">
        <f t="shared" si="382"/>
        <v>-14.663899567375411</v>
      </c>
      <c r="AJ779">
        <f t="shared" si="383"/>
        <v>62.015779447846526</v>
      </c>
      <c r="AK779"/>
      <c r="AL779"/>
      <c r="AM779"/>
      <c r="AN779"/>
    </row>
    <row r="780" spans="1:40" x14ac:dyDescent="0.25">
      <c r="A780"/>
      <c r="B780">
        <f t="shared" si="349"/>
        <v>64600</v>
      </c>
      <c r="C780" s="237" t="str">
        <f t="shared" si="352"/>
        <v>-0.0000183137634631253+0.0379105568029857i</v>
      </c>
      <c r="D780" s="208" t="str">
        <f t="shared" si="353"/>
        <v>-5.95714636252584+0.290647602156224i</v>
      </c>
      <c r="E780" t="str">
        <f t="shared" si="354"/>
        <v>2870</v>
      </c>
      <c r="F780" t="str">
        <f t="shared" si="355"/>
        <v>0.777000777000777</v>
      </c>
      <c r="G780" t="str">
        <f t="shared" si="350"/>
        <v>0.777000777000777</v>
      </c>
      <c r="H780" t="str">
        <f t="shared" si="356"/>
        <v>6.42849807683995+3.95375230408382i</v>
      </c>
      <c r="I780" t="str">
        <f t="shared" si="357"/>
        <v>253.683606777376i</v>
      </c>
      <c r="J780" t="str">
        <f t="shared" si="351"/>
        <v>-86.1114320096819+55.497855287473i</v>
      </c>
      <c r="K780" t="str">
        <f t="shared" si="358"/>
        <v>1.34146167974527-2.08143514070269i</v>
      </c>
      <c r="L780" t="str">
        <f t="shared" si="359"/>
        <v>0.090234695748535-0.120068204035469i</v>
      </c>
      <c r="M780" t="str">
        <f t="shared" si="360"/>
        <v>1.43169637549381-2.20150334473816i</v>
      </c>
      <c r="N780" t="str">
        <f t="shared" si="361"/>
        <v>-0.661875704945132i</v>
      </c>
      <c r="O780" t="str">
        <f t="shared" si="362"/>
        <v>0.788840816158327-0.614597564885076i</v>
      </c>
      <c r="P780" t="str">
        <f t="shared" si="363"/>
        <v>0.211159183841673+0.614597564885076i</v>
      </c>
      <c r="Q780" t="str">
        <f t="shared" si="364"/>
        <v>-0.211159183841673+0.047278140060056i</v>
      </c>
      <c r="R780" t="str">
        <f t="shared" si="365"/>
        <v>-0.331696617284954-2.98485508680079i</v>
      </c>
      <c r="S780" t="str">
        <f t="shared" si="366"/>
        <v>0.0683948591300748i</v>
      </c>
      <c r="T780" t="str">
        <f t="shared" si="367"/>
        <v>0.204148743185427-0.0226863434131268i</v>
      </c>
      <c r="U780" t="str">
        <f t="shared" si="368"/>
        <v>0.0000333333333333334-0.00174730412019295i</v>
      </c>
      <c r="V780" t="str">
        <f t="shared" si="369"/>
        <v>6.66666666666667E-06-0.0174730412019295i</v>
      </c>
      <c r="W780" t="str">
        <f t="shared" si="370"/>
        <v>0.0000276032102946586-0.00158850417507746i</v>
      </c>
      <c r="X780" t="str">
        <f t="shared" si="371"/>
        <v>0.0000695588956007555-0.00158593298444815i</v>
      </c>
      <c r="Y780" t="str">
        <f t="shared" si="372"/>
        <v>0.009+0.405893770843801i</v>
      </c>
      <c r="Z780" t="str">
        <f t="shared" si="373"/>
        <v>-0.0470010897808829-0.00311887572056633i</v>
      </c>
      <c r="AA780" t="str">
        <f t="shared" si="374"/>
        <v>0.665464058733187-29.6654267155186i</v>
      </c>
      <c r="AB780" t="str">
        <f t="shared" si="375"/>
        <v>0.962853769156296-0.106998607597906i</v>
      </c>
      <c r="AC780" t="str">
        <f t="shared" si="376"/>
        <v>2.14295645892251-2.27291531197214i</v>
      </c>
      <c r="AD780" t="str">
        <f t="shared" si="377"/>
        <v>0.236365691546191+0.200769637736197i</v>
      </c>
      <c r="AE780" t="str">
        <f t="shared" si="378"/>
        <v>-0.0104832695409207-0.0101735869850526i</v>
      </c>
      <c r="AF780" t="str">
        <f t="shared" si="379"/>
        <v>-12.3856444393658-3.6631047019276i</v>
      </c>
      <c r="AG780" t="str">
        <f t="shared" si="380"/>
        <v>1.02212981964761-0.0248993885239137i</v>
      </c>
      <c r="AH780" t="str">
        <f t="shared" si="381"/>
        <v>0.0866011172856952+0.162957832440568i</v>
      </c>
      <c r="AI780">
        <f t="shared" si="382"/>
        <v>-14.678190048297019</v>
      </c>
      <c r="AJ780">
        <f t="shared" si="383"/>
        <v>62.012363338754653</v>
      </c>
      <c r="AK780"/>
      <c r="AL780"/>
      <c r="AM780"/>
      <c r="AN780"/>
    </row>
    <row r="781" spans="1:40" x14ac:dyDescent="0.25">
      <c r="A781"/>
      <c r="B781">
        <f t="shared" si="349"/>
        <v>64700</v>
      </c>
      <c r="C781" s="237" t="str">
        <f t="shared" si="352"/>
        <v>-0.0000182571959009159+0.0378519624611772i</v>
      </c>
      <c r="D781" s="208" t="str">
        <f t="shared" si="353"/>
        <v>-5.9571459288412+0.290198378869025i</v>
      </c>
      <c r="E781" t="str">
        <f t="shared" si="354"/>
        <v>2870</v>
      </c>
      <c r="F781" t="str">
        <f t="shared" si="355"/>
        <v>0.777000777000777</v>
      </c>
      <c r="G781" t="str">
        <f t="shared" si="350"/>
        <v>0.777000777000777</v>
      </c>
      <c r="H781" t="str">
        <f t="shared" si="356"/>
        <v>6.43419510782192+3.95153420232162i</v>
      </c>
      <c r="I781" t="str">
        <f t="shared" si="357"/>
        <v>254.076305859075i</v>
      </c>
      <c r="J781" t="str">
        <f t="shared" si="351"/>
        <v>-86.3813355877583+55.583765280178i</v>
      </c>
      <c r="K781" t="str">
        <f t="shared" si="358"/>
        <v>1.33846360145664-2.08007271451718i</v>
      </c>
      <c r="L781" t="str">
        <f t="shared" si="359"/>
        <v>0.0900563796985513-0.120016429709553i</v>
      </c>
      <c r="M781" t="str">
        <f t="shared" si="360"/>
        <v>1.42851998115519-2.20008914422673i</v>
      </c>
      <c r="N781" t="str">
        <f t="shared" si="361"/>
        <v>-0.662900280339784i</v>
      </c>
      <c r="O781" t="str">
        <f t="shared" si="362"/>
        <v>0.788210700681248-0.615405469045877i</v>
      </c>
      <c r="P781" t="str">
        <f t="shared" si="363"/>
        <v>0.211789299318752+0.615405469045877i</v>
      </c>
      <c r="Q781" t="str">
        <f t="shared" si="364"/>
        <v>-0.211789299318752+0.047494811293907i</v>
      </c>
      <c r="R781" t="str">
        <f t="shared" si="365"/>
        <v>-0.331691501696197-2.98012740188922i</v>
      </c>
      <c r="S781" t="str">
        <f t="shared" si="366"/>
        <v>0.0685007335250129i</v>
      </c>
      <c r="T781" t="str">
        <f t="shared" si="367"/>
        <v>0.204140913027403-0.0227211111702026i</v>
      </c>
      <c r="U781" t="str">
        <f t="shared" si="368"/>
        <v>0.0000333333333333333-0.00174460349558678i</v>
      </c>
      <c r="V781" t="str">
        <f t="shared" si="369"/>
        <v>6.66666666666667E-06-0.0174460349558678i</v>
      </c>
      <c r="W781" t="str">
        <f t="shared" si="370"/>
        <v>0.0000276032099987949-0.00158604913282636i</v>
      </c>
      <c r="X781" t="str">
        <f t="shared" si="371"/>
        <v>0.0000694293612456847-0.00158348533855092i</v>
      </c>
      <c r="Y781" t="str">
        <f t="shared" si="372"/>
        <v>0.009+0.406522089374519i</v>
      </c>
      <c r="Z781" t="str">
        <f t="shared" si="373"/>
        <v>-0.0468556122162709-0.00310690555946564i</v>
      </c>
      <c r="AA781" t="str">
        <f t="shared" si="374"/>
        <v>0.663384082006706-29.6192641684109i</v>
      </c>
      <c r="AB781" t="str">
        <f t="shared" si="375"/>
        <v>0.962816838744436-0.107162587377665i</v>
      </c>
      <c r="AC781" t="str">
        <f t="shared" si="376"/>
        <v>2.13963584718225-2.27136677210162i</v>
      </c>
      <c r="AD781" t="str">
        <f t="shared" si="377"/>
        <v>0.236566479971862+0.201046666511016i</v>
      </c>
      <c r="AE781" t="str">
        <f t="shared" si="378"/>
        <v>-0.0104598342430347-0.0101551543552219i</v>
      </c>
      <c r="AF781" t="str">
        <f t="shared" si="379"/>
        <v>-12.3913410366631-3.6613358234526i</v>
      </c>
      <c r="AG781" t="str">
        <f t="shared" si="380"/>
        <v>1.02212467532104-0.024882265137453i</v>
      </c>
      <c r="AH781" t="str">
        <f t="shared" si="381"/>
        <v>0.0864688725306409+0.16268513239554i</v>
      </c>
      <c r="AI781">
        <f t="shared" si="382"/>
        <v>-14.692457043318406</v>
      </c>
      <c r="AJ781">
        <f t="shared" si="383"/>
        <v>62.008882007479173</v>
      </c>
      <c r="AK781"/>
      <c r="AL781"/>
      <c r="AM781"/>
      <c r="AN781"/>
    </row>
    <row r="782" spans="1:40" x14ac:dyDescent="0.25">
      <c r="A782"/>
      <c r="B782">
        <f t="shared" si="349"/>
        <v>64800</v>
      </c>
      <c r="C782" s="237" t="str">
        <f t="shared" si="352"/>
        <v>-0.0000182008900233624+0.0377935489659768i</v>
      </c>
      <c r="D782" s="208" t="str">
        <f t="shared" si="353"/>
        <v>-5.9571454971628+0.289750542072489i</v>
      </c>
      <c r="E782" t="str">
        <f t="shared" si="354"/>
        <v>2870</v>
      </c>
      <c r="F782" t="str">
        <f t="shared" si="355"/>
        <v>0.777000777000777</v>
      </c>
      <c r="G782" t="str">
        <f t="shared" si="350"/>
        <v>0.777000777000777</v>
      </c>
      <c r="H782" t="str">
        <f t="shared" si="356"/>
        <v>6.4398769537916+3.9493125866013i</v>
      </c>
      <c r="I782" t="str">
        <f t="shared" si="357"/>
        <v>254.469004940773i</v>
      </c>
      <c r="J782" t="str">
        <f t="shared" si="351"/>
        <v>-86.6516566501008+55.669675272883i</v>
      </c>
      <c r="K782" t="str">
        <f t="shared" si="358"/>
        <v>1.33547428547767-2.07870907604553i</v>
      </c>
      <c r="L782" t="str">
        <f t="shared" si="359"/>
        <v>0.0898784928253028-0.119964493637816i</v>
      </c>
      <c r="M782" t="str">
        <f t="shared" si="360"/>
        <v>1.42535277830297-2.19867356968335i</v>
      </c>
      <c r="N782" t="str">
        <f t="shared" si="361"/>
        <v>-0.663924855734436i</v>
      </c>
      <c r="O782" t="str">
        <f t="shared" si="362"/>
        <v>0.787579757776323-0.616212727181927i</v>
      </c>
      <c r="P782" t="str">
        <f t="shared" si="363"/>
        <v>0.212420242223677+0.616212727181927i</v>
      </c>
      <c r="Q782" t="str">
        <f t="shared" si="364"/>
        <v>-0.212420242223677+0.0477121285525091i</v>
      </c>
      <c r="R782" t="str">
        <f t="shared" si="365"/>
        <v>-0.331686377917673-2.97541413034789i</v>
      </c>
      <c r="S782" t="str">
        <f t="shared" si="366"/>
        <v>0.0686066079199511i</v>
      </c>
      <c r="T782" t="str">
        <f t="shared" si="367"/>
        <v>0.20413307064026-0.0227558772821865i</v>
      </c>
      <c r="U782" t="str">
        <f t="shared" si="368"/>
        <v>0.0000333333333333333-0.00174191120624174i</v>
      </c>
      <c r="V782" t="str">
        <f t="shared" si="369"/>
        <v>6.66666666666667E-06-0.0174191120624174i</v>
      </c>
      <c r="W782" t="str">
        <f t="shared" si="370"/>
        <v>0.0000276032097024737-0.00158360166808538i</v>
      </c>
      <c r="X782" t="str">
        <f t="shared" si="371"/>
        <v>0.0000693004255659576-0.00158104523154204i</v>
      </c>
      <c r="Y782" t="str">
        <f t="shared" si="372"/>
        <v>0.009+0.407150407905237i</v>
      </c>
      <c r="Z782" t="str">
        <f t="shared" si="373"/>
        <v>-0.0467108095086413-0.00309500565592933i</v>
      </c>
      <c r="AA782" t="str">
        <f t="shared" si="374"/>
        <v>0.661313878817314-29.5732455397705i</v>
      </c>
      <c r="AB782" t="str">
        <f t="shared" si="375"/>
        <v>0.962779850654762-0.107326559398459i</v>
      </c>
      <c r="AC782" t="str">
        <f t="shared" si="376"/>
        <v>2.13632486555044-2.2698168206826i</v>
      </c>
      <c r="AD782" t="str">
        <f t="shared" si="377"/>
        <v>0.236767543371208+0.201323497223064i</v>
      </c>
      <c r="AE782" t="str">
        <f t="shared" si="378"/>
        <v>-0.0104365062536646-0.0101367804142744i</v>
      </c>
      <c r="AF782" t="str">
        <f t="shared" si="379"/>
        <v>-12.3970224509544-3.65956204452881i</v>
      </c>
      <c r="AG782" t="str">
        <f t="shared" si="380"/>
        <v>1.02211952810121-0.024865224956692i</v>
      </c>
      <c r="AH782" t="str">
        <f t="shared" si="381"/>
        <v>0.08633724492282+0.16241322760469i</v>
      </c>
      <c r="AI782">
        <f t="shared" si="382"/>
        <v>-14.706700639461497</v>
      </c>
      <c r="AJ782">
        <f t="shared" si="383"/>
        <v>62.005335741680433</v>
      </c>
      <c r="AK782"/>
      <c r="AL782"/>
      <c r="AM782"/>
      <c r="AN782"/>
    </row>
    <row r="783" spans="1:40" x14ac:dyDescent="0.25">
      <c r="A783"/>
      <c r="B783">
        <f t="shared" si="349"/>
        <v>64900</v>
      </c>
      <c r="C783" s="237" t="str">
        <f t="shared" si="352"/>
        <v>-0.0000181448442188601+0.0377353154814224i</v>
      </c>
      <c r="D783" s="208" t="str">
        <f t="shared" si="353"/>
        <v>-5.95714506747831+0.289304085357572i</v>
      </c>
      <c r="E783" t="str">
        <f t="shared" si="354"/>
        <v>2870</v>
      </c>
      <c r="F783" t="str">
        <f t="shared" si="355"/>
        <v>0.777000777000777</v>
      </c>
      <c r="G783" t="str">
        <f t="shared" si="350"/>
        <v>0.777000777000777</v>
      </c>
      <c r="H783" t="str">
        <f t="shared" si="356"/>
        <v>6.44554365513282+3.94708750067545i</v>
      </c>
      <c r="I783" t="str">
        <f t="shared" si="357"/>
        <v>254.861704022472i</v>
      </c>
      <c r="J783" t="str">
        <f t="shared" si="351"/>
        <v>-86.9223951967095+55.7555852655882i</v>
      </c>
      <c r="K783" t="str">
        <f t="shared" si="358"/>
        <v>1.33249370412132-2.07734424802542i</v>
      </c>
      <c r="L783" t="str">
        <f t="shared" si="359"/>
        <v>0.089701034215359-0.119912397251221i</v>
      </c>
      <c r="M783" t="str">
        <f t="shared" si="360"/>
        <v>1.42219473833668-2.19725664527664i</v>
      </c>
      <c r="N783" t="str">
        <f t="shared" si="361"/>
        <v>-0.664949431129088i</v>
      </c>
      <c r="O783" t="str">
        <f t="shared" si="362"/>
        <v>0.786947988105887-0.617019338445803i</v>
      </c>
      <c r="P783" t="str">
        <f t="shared" si="363"/>
        <v>0.213052011894113+0.617019338445803i</v>
      </c>
      <c r="Q783" t="str">
        <f t="shared" si="364"/>
        <v>-0.213052011894113+0.047930092683285i</v>
      </c>
      <c r="R783" t="str">
        <f t="shared" si="365"/>
        <v>-0.331681245948085-2.97071520554315i</v>
      </c>
      <c r="S783" t="str">
        <f t="shared" si="366"/>
        <v>0.0687124823148892i</v>
      </c>
      <c r="T783" t="str">
        <f t="shared" si="367"/>
        <v>0.204125216023456-0.0227906417463882i</v>
      </c>
      <c r="U783" t="str">
        <f t="shared" si="368"/>
        <v>0.0000333333333333333-0.00173922721362812i</v>
      </c>
      <c r="V783" t="str">
        <f t="shared" si="369"/>
        <v>6.66666666666667E-06-0.0173922721362812i</v>
      </c>
      <c r="W783" t="str">
        <f t="shared" si="370"/>
        <v>0.0000276032094056948-0.0015811617458275i</v>
      </c>
      <c r="X783" t="str">
        <f t="shared" si="371"/>
        <v>0.0000691720848788494-0.00157861262867001i</v>
      </c>
      <c r="Y783" t="str">
        <f t="shared" si="372"/>
        <v>0.009+0.407778726435955i</v>
      </c>
      <c r="Z783" t="str">
        <f t="shared" si="373"/>
        <v>-0.0465666774875284-0.00308317547812361i</v>
      </c>
      <c r="AA783" t="str">
        <f t="shared" si="374"/>
        <v>0.659253387803944-29.5273701554619i</v>
      </c>
      <c r="AB783" t="str">
        <f t="shared" si="375"/>
        <v>0.962742804884717-0.107490523647599i</v>
      </c>
      <c r="AC783" t="str">
        <f t="shared" si="376"/>
        <v>2.13302348408959-2.26826548287789i</v>
      </c>
      <c r="AD783" t="str">
        <f t="shared" si="377"/>
        <v>0.23696888158631+0.201600129664932i</v>
      </c>
      <c r="AE783" t="str">
        <f t="shared" si="378"/>
        <v>-0.0104132849072405-0.0101184648643361i</v>
      </c>
      <c r="AF783" t="str">
        <f t="shared" si="379"/>
        <v>-12.4026887226111-3.65778341531788i</v>
      </c>
      <c r="AG783" t="str">
        <f t="shared" si="380"/>
        <v>1.02211437796778-0.0248482675747305i</v>
      </c>
      <c r="AH783" t="str">
        <f t="shared" si="381"/>
        <v>0.086206230507354+0.162142114376168i</v>
      </c>
      <c r="AI783">
        <f t="shared" si="382"/>
        <v>-14.72092092326497</v>
      </c>
      <c r="AJ783">
        <f t="shared" si="383"/>
        <v>62.001724827404644</v>
      </c>
      <c r="AK783"/>
      <c r="AL783"/>
      <c r="AM783"/>
      <c r="AN783"/>
    </row>
    <row r="784" spans="1:40" x14ac:dyDescent="0.25">
      <c r="A784"/>
      <c r="B784">
        <f>B783+100</f>
        <v>65000</v>
      </c>
      <c r="C784" s="237" t="str">
        <f t="shared" si="352"/>
        <v>-0.0000180890568881917+0.0376772611766962i</v>
      </c>
      <c r="D784" s="208" t="str">
        <f t="shared" si="353"/>
        <v>-5.95714463977543+0.288859002354671i</v>
      </c>
      <c r="E784" t="str">
        <f t="shared" si="354"/>
        <v>2870</v>
      </c>
      <c r="F784" t="str">
        <f t="shared" si="355"/>
        <v>0.777000777000777</v>
      </c>
      <c r="G784" t="str">
        <f t="shared" si="350"/>
        <v>0.777000777000777</v>
      </c>
      <c r="H784" t="str">
        <f t="shared" si="356"/>
        <v>6.45119525218463+3.944858987997i</v>
      </c>
      <c r="I784" t="str">
        <f t="shared" si="357"/>
        <v>255.254403104171i</v>
      </c>
      <c r="J784" t="str">
        <f t="shared" si="351"/>
        <v>-87.1935512275844+55.8414952582932i</v>
      </c>
      <c r="K784" t="str">
        <f t="shared" si="358"/>
        <v>1.32952182976671-2.07597825301318i</v>
      </c>
      <c r="L784" t="str">
        <f t="shared" si="359"/>
        <v>0.0895240029546788-0.119860141972385i</v>
      </c>
      <c r="M784" t="str">
        <f t="shared" si="360"/>
        <v>1.41904583272139-2.19583839498556i</v>
      </c>
      <c r="N784" t="str">
        <f t="shared" si="361"/>
        <v>-0.66597400652374i</v>
      </c>
      <c r="O784" t="str">
        <f t="shared" si="362"/>
        <v>0.786315392333144-0.617825301990761i</v>
      </c>
      <c r="P784" t="str">
        <f t="shared" si="363"/>
        <v>0.213684607666856+0.617825301990761i</v>
      </c>
      <c r="Q784" t="str">
        <f t="shared" si="364"/>
        <v>-0.213684607666856+0.0481487045329789i</v>
      </c>
      <c r="R784" t="str">
        <f t="shared" si="365"/>
        <v>-0.33167610578612-2.96603056125138i</v>
      </c>
      <c r="S784" t="str">
        <f t="shared" si="366"/>
        <v>0.0688183567098275i</v>
      </c>
      <c r="T784" t="str">
        <f t="shared" si="367"/>
        <v>0.204117349176447-0.0228254045601157i</v>
      </c>
      <c r="U784" t="str">
        <f t="shared" si="368"/>
        <v>0.0000333333333333333-0.0017365514794533i</v>
      </c>
      <c r="V784" t="str">
        <f t="shared" si="369"/>
        <v>6.66666666666667E-06-0.017365514794533i</v>
      </c>
      <c r="W784" t="str">
        <f t="shared" si="370"/>
        <v>0.0000276032091084582-0.00157872933124126i</v>
      </c>
      <c r="X784" t="str">
        <f t="shared" si="371"/>
        <v>0.0000690443355299037-0.00157618749539648i</v>
      </c>
      <c r="Y784" t="str">
        <f t="shared" si="372"/>
        <v>0.009+0.408407044966673i</v>
      </c>
      <c r="Z784" t="str">
        <f t="shared" si="373"/>
        <v>-0.0464232120146542-0.00307141449909725i</v>
      </c>
      <c r="AA784" t="str">
        <f t="shared" si="374"/>
        <v>0.657202548088014-29.4816373455663i</v>
      </c>
      <c r="AB784" t="str">
        <f t="shared" si="375"/>
        <v>0.962705701431735-0.107654480112389i</v>
      </c>
      <c r="AC784" t="str">
        <f t="shared" si="376"/>
        <v>2.12973167293083-2.26671278365258i</v>
      </c>
      <c r="AD784" t="str">
        <f t="shared" si="377"/>
        <v>0.237170494459027+0.201876563628987i</v>
      </c>
      <c r="AE784" t="str">
        <f t="shared" si="378"/>
        <v>-0.0103901695433338-0.0101002074095778i</v>
      </c>
      <c r="AF784" t="str">
        <f t="shared" si="379"/>
        <v>-12.4083398919601-3.65599998564233i</v>
      </c>
      <c r="AG784" t="str">
        <f t="shared" si="380"/>
        <v>1.02210922490058-0.0248313925871903i</v>
      </c>
      <c r="AH784" t="str">
        <f t="shared" si="381"/>
        <v>0.0860758253605004+0.161871789041402i</v>
      </c>
      <c r="AI784">
        <f t="shared" si="382"/>
        <v>-14.735117980786736</v>
      </c>
      <c r="AJ784">
        <f t="shared" si="383"/>
        <v>61.998049549094148</v>
      </c>
      <c r="AK784"/>
      <c r="AL784"/>
      <c r="AM784"/>
      <c r="AN784"/>
    </row>
    <row r="785" spans="1:40" x14ac:dyDescent="0.25">
      <c r="A785"/>
      <c r="B785">
        <f t="shared" ref="B785:B848" si="384">B784+100</f>
        <v>65100</v>
      </c>
      <c r="C785" s="237" t="str">
        <f t="shared" si="352"/>
        <v>-0.0000180335264444137+0.0376193852260858i</v>
      </c>
      <c r="D785" s="208" t="str">
        <f t="shared" si="353"/>
        <v>-5.95714421404203+0.288415286733325i</v>
      </c>
      <c r="E785" t="str">
        <f t="shared" si="354"/>
        <v>2870</v>
      </c>
      <c r="F785" t="str">
        <f t="shared" si="355"/>
        <v>0.777000777000777</v>
      </c>
      <c r="G785" t="str">
        <f t="shared" si="350"/>
        <v>0.777000777000777</v>
      </c>
      <c r="H785" t="str">
        <f t="shared" si="356"/>
        <v>6.4568317852407+3.94262709172098i</v>
      </c>
      <c r="I785" t="str">
        <f t="shared" si="357"/>
        <v>255.647102185869i</v>
      </c>
      <c r="J785" t="str">
        <f t="shared" si="351"/>
        <v>-87.4651247427254+55.9274052509983i</v>
      </c>
      <c r="K785" t="str">
        <f t="shared" si="358"/>
        <v>1.32655863485939-2.07461111338515i</v>
      </c>
      <c r="L785" t="str">
        <f t="shared" si="359"/>
        <v>0.0893473981286407-0.119807729215616i</v>
      </c>
      <c r="M785" t="str">
        <f t="shared" si="360"/>
        <v>1.41590603298803-2.19441884260077i</v>
      </c>
      <c r="N785" t="str">
        <f t="shared" si="361"/>
        <v>-0.666998581918392i</v>
      </c>
      <c r="O785" t="str">
        <f t="shared" si="362"/>
        <v>0.785681971122162-0.618630616970736i</v>
      </c>
      <c r="P785" t="str">
        <f t="shared" si="363"/>
        <v>0.214318028877838+0.618630616970736i</v>
      </c>
      <c r="Q785" t="str">
        <f t="shared" si="364"/>
        <v>-0.214318028877838+0.0483679649476561i</v>
      </c>
      <c r="R785" t="str">
        <f t="shared" si="365"/>
        <v>-0.331670957430469-2.96136013165581i</v>
      </c>
      <c r="S785" t="str">
        <f t="shared" si="366"/>
        <v>0.0689242311047658i</v>
      </c>
      <c r="T785" t="str">
        <f t="shared" si="367"/>
        <v>0.204109470098685-0.0228601657206766i</v>
      </c>
      <c r="U785" t="str">
        <f t="shared" si="368"/>
        <v>0.0000333333333333334-0.00173388396565998i</v>
      </c>
      <c r="V785" t="str">
        <f t="shared" si="369"/>
        <v>6.66666666666667E-06-0.0173388396565998i</v>
      </c>
      <c r="W785" t="str">
        <f t="shared" si="370"/>
        <v>0.0000276032088107641-0.0015763043897291i</v>
      </c>
      <c r="X785" t="str">
        <f t="shared" si="371"/>
        <v>0.0000689171738926727-0.00157376979739456i</v>
      </c>
      <c r="Y785" t="str">
        <f t="shared" si="372"/>
        <v>0.009+0.409035363497391i</v>
      </c>
      <c r="Z785" t="str">
        <f t="shared" si="373"/>
        <v>-0.04628040898363-0.0030597221967291i</v>
      </c>
      <c r="AA785" t="str">
        <f t="shared" si="374"/>
        <v>0.655161299268874-29.4360464443486i</v>
      </c>
      <c r="AB785" t="str">
        <f t="shared" si="375"/>
        <v>0.962668540293233-0.10781842878013i</v>
      </c>
      <c r="AC785" t="str">
        <f t="shared" si="376"/>
        <v>2.12644940227424-2.26515874777553i</v>
      </c>
      <c r="AD785" t="str">
        <f t="shared" si="377"/>
        <v>0.237372381830982+0.202152798907366i</v>
      </c>
      <c r="AE785" t="str">
        <f t="shared" si="378"/>
        <v>-0.0103671595066084-0.0100820077561971i</v>
      </c>
      <c r="AF785" t="str">
        <f t="shared" si="379"/>
        <v>-12.4139759992827-3.65421180498765i</v>
      </c>
      <c r="AG785" t="str">
        <f t="shared" si="380"/>
        <v>1.02210406887961-0.024814599592194i</v>
      </c>
      <c r="AH785" t="str">
        <f t="shared" si="381"/>
        <v>0.0859460255893449+0.161602247954896i</v>
      </c>
      <c r="AI785">
        <f t="shared" si="382"/>
        <v>-14.749291897608535</v>
      </c>
      <c r="AJ785">
        <f t="shared" si="383"/>
        <v>61.994310189599972</v>
      </c>
      <c r="AK785"/>
      <c r="AL785"/>
      <c r="AM785"/>
      <c r="AN785"/>
    </row>
    <row r="786" spans="1:40" x14ac:dyDescent="0.25">
      <c r="A786"/>
      <c r="B786">
        <f t="shared" si="384"/>
        <v>65200</v>
      </c>
      <c r="C786" s="237" t="str">
        <f t="shared" si="352"/>
        <v>-0.0000179782513127424+0.037561686808944i</v>
      </c>
      <c r="D786" s="208" t="str">
        <f t="shared" si="353"/>
        <v>-5.95714379026603+0.287972932201904i</v>
      </c>
      <c r="E786" t="str">
        <f t="shared" si="354"/>
        <v>2870</v>
      </c>
      <c r="F786" t="str">
        <f t="shared" si="355"/>
        <v>0.777000777000777</v>
      </c>
      <c r="G786" t="str">
        <f t="shared" si="350"/>
        <v>0.777000777000777</v>
      </c>
      <c r="H786" t="str">
        <f t="shared" si="356"/>
        <v>6.4624532945482+3.94039185470628i</v>
      </c>
      <c r="I786" t="str">
        <f t="shared" si="357"/>
        <v>256.039801267568i</v>
      </c>
      <c r="J786" t="str">
        <f t="shared" si="351"/>
        <v>-87.7371157421326+56.0133152437033i</v>
      </c>
      <c r="K786" t="str">
        <f t="shared" si="358"/>
        <v>1.32360409191152-2.07324285133893i</v>
      </c>
      <c r="L786" t="str">
        <f t="shared" si="359"/>
        <v>0.0891712188220744-0.119755160386951i</v>
      </c>
      <c r="M786" t="str">
        <f t="shared" si="360"/>
        <v>1.41277531073359-2.19299801172588i</v>
      </c>
      <c r="N786" t="str">
        <f t="shared" si="361"/>
        <v>-0.668023157313044i</v>
      </c>
      <c r="O786" t="str">
        <f t="shared" si="362"/>
        <v>0.78504772513788-0.619435282540347i</v>
      </c>
      <c r="P786" t="str">
        <f t="shared" si="363"/>
        <v>0.21495227486212+0.619435282540347i</v>
      </c>
      <c r="Q786" t="str">
        <f t="shared" si="364"/>
        <v>-0.21495227486212+0.048587874772697i</v>
      </c>
      <c r="R786" t="str">
        <f t="shared" si="365"/>
        <v>-0.331665800879845-2.95670385134353i</v>
      </c>
      <c r="S786" t="str">
        <f t="shared" si="366"/>
        <v>0.0690301054997039i</v>
      </c>
      <c r="T786" t="str">
        <f t="shared" si="367"/>
        <v>0.204101578789625-0.0228949252253795i</v>
      </c>
      <c r="U786" t="str">
        <f t="shared" si="368"/>
        <v>0.0000333333333333333-0.00173122463442431i</v>
      </c>
      <c r="V786" t="str">
        <f t="shared" si="369"/>
        <v>6.66666666666667E-06-0.0173122463442431i</v>
      </c>
      <c r="W786" t="str">
        <f t="shared" si="370"/>
        <v>0.0000276032085126123-0.00157388688690571i</v>
      </c>
      <c r="X786" t="str">
        <f t="shared" si="371"/>
        <v>0.0000687905963684579-0.00157135950054723i</v>
      </c>
      <c r="Y786" t="str">
        <f t="shared" si="372"/>
        <v>0.009+0.409663682028109i</v>
      </c>
      <c r="Z786" t="str">
        <f t="shared" si="373"/>
        <v>-0.0461382643196604-0.00304809805367603i</v>
      </c>
      <c r="AA786" t="str">
        <f t="shared" si="374"/>
        <v>0.653129581419271-29.3905967902245i</v>
      </c>
      <c r="AB786" t="str">
        <f t="shared" si="375"/>
        <v>0.962631321466639-0.107982369638129i</v>
      </c>
      <c r="AC786" t="str">
        <f t="shared" si="376"/>
        <v>2.12317664238905-2.26360339982065i</v>
      </c>
      <c r="AD786" t="str">
        <f t="shared" si="377"/>
        <v>0.237574543543581+0.202428835291983i</v>
      </c>
      <c r="AE786" t="str">
        <f t="shared" si="378"/>
        <v>-0.010344254146775-0.0100638656124007i</v>
      </c>
      <c r="AF786" t="str">
        <f t="shared" si="379"/>
        <v>-12.4195970848142-3.65241892250438i</v>
      </c>
      <c r="AG786" t="str">
        <f t="shared" si="380"/>
        <v>1.02209890988504-0.0247978881903475i</v>
      </c>
      <c r="AH786" t="str">
        <f t="shared" si="381"/>
        <v>0.0858168273315345+0.161333487494056i</v>
      </c>
      <c r="AI786">
        <f t="shared" si="382"/>
        <v>-14.763442758838533</v>
      </c>
      <c r="AJ786">
        <f t="shared" si="383"/>
        <v>61.990507030187757</v>
      </c>
      <c r="AK786"/>
      <c r="AL786"/>
      <c r="AM786"/>
      <c r="AN786"/>
    </row>
    <row r="787" spans="1:40" x14ac:dyDescent="0.25">
      <c r="A787"/>
      <c r="B787">
        <f t="shared" si="384"/>
        <v>65300</v>
      </c>
      <c r="C787" s="237" t="str">
        <f t="shared" si="352"/>
        <v>-0.0000179232299304433+0.0375041651096508i</v>
      </c>
      <c r="D787" s="208" t="str">
        <f t="shared" si="353"/>
        <v>-5.95714336843542+0.287531932507323i</v>
      </c>
      <c r="E787" t="str">
        <f t="shared" si="354"/>
        <v>2870</v>
      </c>
      <c r="F787" t="str">
        <f t="shared" si="355"/>
        <v>0.777000777000777</v>
      </c>
      <c r="G787" t="str">
        <f t="shared" si="350"/>
        <v>0.777000777000777</v>
      </c>
      <c r="H787" t="str">
        <f t="shared" si="356"/>
        <v>6.46805982030725+3.93815331951725i</v>
      </c>
      <c r="I787" t="str">
        <f t="shared" si="357"/>
        <v>256.432500349267i</v>
      </c>
      <c r="J787" t="str">
        <f t="shared" si="351"/>
        <v>-88.009524225806+56.0992252364084i</v>
      </c>
      <c r="K787" t="str">
        <f t="shared" si="358"/>
        <v>1.32065817350207-2.07187348889456i</v>
      </c>
      <c r="L787" t="str">
        <f t="shared" si="359"/>
        <v>0.0889954641192992-0.119702436884198i</v>
      </c>
      <c r="M787" t="str">
        <f t="shared" si="360"/>
        <v>1.40965363762137-2.19157592577876i</v>
      </c>
      <c r="N787" t="str">
        <f t="shared" si="361"/>
        <v>-0.669047732707696i</v>
      </c>
      <c r="O787" t="str">
        <f t="shared" si="362"/>
        <v>0.7844126550461-0.62023929785489i</v>
      </c>
      <c r="P787" t="str">
        <f t="shared" si="363"/>
        <v>0.2155873449539+0.62023929785489i</v>
      </c>
      <c r="Q787" t="str">
        <f t="shared" si="364"/>
        <v>-0.2155873449539+0.0488084348528061i</v>
      </c>
      <c r="R787" t="str">
        <f t="shared" si="365"/>
        <v>-0.331660636132903-2.95206165530223i</v>
      </c>
      <c r="S787" t="str">
        <f t="shared" si="366"/>
        <v>0.0691359798946422i</v>
      </c>
      <c r="T787" t="str">
        <f t="shared" si="367"/>
        <v>0.204093675248719-0.0229296830715286i</v>
      </c>
      <c r="U787" t="str">
        <f t="shared" si="368"/>
        <v>0.0000333333333333334-0.00172857344815413i</v>
      </c>
      <c r="V787" t="str">
        <f t="shared" si="369"/>
        <v>6.66666666666667E-06-0.0172857344815413i</v>
      </c>
      <c r="W787" t="str">
        <f t="shared" si="370"/>
        <v>0.0000276032082140029-0.00157147678859641i</v>
      </c>
      <c r="X787" t="str">
        <f t="shared" si="371"/>
        <v>0.0000686645993860573-0.00156895657094574i</v>
      </c>
      <c r="Y787" t="str">
        <f t="shared" si="372"/>
        <v>0.009+0.410292000558827i</v>
      </c>
      <c r="Z787" t="str">
        <f t="shared" si="373"/>
        <v>-0.0459967739792544-0.00303654155732191i</v>
      </c>
      <c r="AA787" t="str">
        <f t="shared" si="374"/>
        <v>0.651107335080923-29.3452877257285i</v>
      </c>
      <c r="AB787" t="str">
        <f t="shared" si="375"/>
        <v>0.962594044949369-0.10814630267367i</v>
      </c>
      <c r="AC787" t="str">
        <f t="shared" si="376"/>
        <v>2.11991336361395-2.26204676416828i</v>
      </c>
      <c r="AD787" t="str">
        <f t="shared" si="377"/>
        <v>0.23777697943799+0.202704672574533i</v>
      </c>
      <c r="AE787" t="str">
        <f t="shared" si="378"/>
        <v>-0.0103214528185432-0.0100457806883875i</v>
      </c>
      <c r="AF787" t="str">
        <f t="shared" si="379"/>
        <v>-12.4252031887427-3.65062138700993i</v>
      </c>
      <c r="AG787" t="str">
        <f t="shared" si="380"/>
        <v>1.02209374789722-0.0247812579847182i</v>
      </c>
      <c r="AH787" t="str">
        <f t="shared" si="381"/>
        <v>0.0856882267549726+0.161065504059i</v>
      </c>
      <c r="AI787">
        <f t="shared" si="382"/>
        <v>-14.777570649115567</v>
      </c>
      <c r="AJ787">
        <f t="shared" si="383"/>
        <v>61.986640350552292</v>
      </c>
      <c r="AK787"/>
      <c r="AL787"/>
      <c r="AM787"/>
      <c r="AN787"/>
    </row>
    <row r="788" spans="1:40" x14ac:dyDescent="0.25">
      <c r="A788"/>
      <c r="B788">
        <f t="shared" si="384"/>
        <v>65400</v>
      </c>
      <c r="C788" s="237" t="str">
        <f t="shared" si="352"/>
        <v>-0.0000178684607467202+0.0374468193175744i</v>
      </c>
      <c r="D788" s="208" t="str">
        <f t="shared" si="353"/>
        <v>-5.95714294853835+0.287092281434737i</v>
      </c>
      <c r="E788" t="str">
        <f t="shared" si="354"/>
        <v>2870</v>
      </c>
      <c r="F788" t="str">
        <f t="shared" si="355"/>
        <v>0.777000777000777</v>
      </c>
      <c r="G788" t="str">
        <f t="shared" si="350"/>
        <v>0.777000777000777</v>
      </c>
      <c r="H788" t="str">
        <f t="shared" si="356"/>
        <v>6.47365140266998+3.93591152842558i</v>
      </c>
      <c r="I788" t="str">
        <f t="shared" si="357"/>
        <v>256.825199430966i</v>
      </c>
      <c r="J788" t="str">
        <f t="shared" si="351"/>
        <v>-88.2823501937455+56.1851352291135i</v>
      </c>
      <c r="K788" t="str">
        <f t="shared" si="358"/>
        <v>1.31772085227702-2.07050304789585i</v>
      </c>
      <c r="L788" t="str">
        <f t="shared" si="359"/>
        <v>0.0888201331041501-0.119649560096971i</v>
      </c>
      <c r="M788" t="str">
        <f t="shared" si="360"/>
        <v>1.40654098538117-2.19015260799282i</v>
      </c>
      <c r="N788" t="str">
        <f t="shared" si="361"/>
        <v>-0.670072308102348i</v>
      </c>
      <c r="O788" t="str">
        <f t="shared" si="362"/>
        <v>0.78377676151349-0.621042662070349i</v>
      </c>
      <c r="P788" t="str">
        <f t="shared" si="363"/>
        <v>0.21622323848651+0.621042662070349i</v>
      </c>
      <c r="Q788" t="str">
        <f t="shared" si="364"/>
        <v>-0.21622323848651+0.049029646031999i</v>
      </c>
      <c r="R788" t="str">
        <f t="shared" si="365"/>
        <v>-0.331655463188369-2.94743347891727i</v>
      </c>
      <c r="S788" t="str">
        <f t="shared" si="366"/>
        <v>0.0692418542895803i</v>
      </c>
      <c r="T788" t="str">
        <f t="shared" si="367"/>
        <v>0.20408575947542-0.0229644392564323i</v>
      </c>
      <c r="U788" t="str">
        <f t="shared" si="368"/>
        <v>0.0000333333333333333-0.00172593036948723i</v>
      </c>
      <c r="V788" t="str">
        <f t="shared" si="369"/>
        <v>6.66666666666667E-06-0.0172593036948723i</v>
      </c>
      <c r="W788" t="str">
        <f t="shared" si="370"/>
        <v>0.0000276032079149358-0.00156907406083553i</v>
      </c>
      <c r="X788" t="str">
        <f t="shared" si="371"/>
        <v>0.0000685391794015135-0.00156656097488801i</v>
      </c>
      <c r="Y788" t="str">
        <f t="shared" si="372"/>
        <v>0.009+0.410920319089545i</v>
      </c>
      <c r="Z788" t="str">
        <f t="shared" si="373"/>
        <v>-0.0458559339499345-0.00302505219972684i</v>
      </c>
      <c r="AA788" t="str">
        <f t="shared" si="374"/>
        <v>0.649094501260077-29.3001185974815i</v>
      </c>
      <c r="AB788" t="str">
        <f t="shared" si="375"/>
        <v>0.962556710738842-0.10831022787406i</v>
      </c>
      <c r="AC788" t="str">
        <f t="shared" si="376"/>
        <v>2.1166595363572-2.2604888650065i</v>
      </c>
      <c r="AD788" t="str">
        <f t="shared" si="377"/>
        <v>0.237979689355161+0.202980310546496i</v>
      </c>
      <c r="AE788" t="str">
        <f t="shared" si="378"/>
        <v>-0.0102987548815763-0.0100277526963315i</v>
      </c>
      <c r="AF788" t="str">
        <f t="shared" si="379"/>
        <v>-12.4307943512083-3.64881924699084i</v>
      </c>
      <c r="AG788" t="str">
        <f t="shared" si="380"/>
        <v>1.02208858289665-0.0247647085808188i</v>
      </c>
      <c r="AH788" t="str">
        <f t="shared" si="381"/>
        <v>0.0855602200575467+0.160798294072386i</v>
      </c>
      <c r="AI788">
        <f t="shared" si="382"/>
        <v>-14.791675652612026</v>
      </c>
      <c r="AJ788">
        <f t="shared" si="383"/>
        <v>61.982710428826323</v>
      </c>
      <c r="AK788"/>
      <c r="AL788"/>
      <c r="AM788"/>
      <c r="AN788"/>
    </row>
    <row r="789" spans="1:40" x14ac:dyDescent="0.25">
      <c r="A789"/>
      <c r="B789">
        <f t="shared" si="384"/>
        <v>65500</v>
      </c>
      <c r="C789" s="237" t="str">
        <f t="shared" si="352"/>
        <v>-0.000017813942222606+0.0373896486270339i</v>
      </c>
      <c r="D789" s="208" t="str">
        <f t="shared" si="353"/>
        <v>-5.957142530563+0.28665397280726i</v>
      </c>
      <c r="E789" t="str">
        <f t="shared" si="354"/>
        <v>2870</v>
      </c>
      <c r="F789" t="str">
        <f t="shared" si="355"/>
        <v>0.777000777000777</v>
      </c>
      <c r="G789" t="str">
        <f t="shared" si="350"/>
        <v>0.777000777000777</v>
      </c>
      <c r="H789" t="str">
        <f t="shared" si="356"/>
        <v>6.47922808173981+3.93366652341185i</v>
      </c>
      <c r="I789" t="str">
        <f t="shared" si="357"/>
        <v>257.217898512664i</v>
      </c>
      <c r="J789" t="str">
        <f t="shared" si="351"/>
        <v>-88.5555936459512+56.2710452218186i</v>
      </c>
      <c r="K789" t="str">
        <f t="shared" si="358"/>
        <v>1.31479210094953-2.06913155001158i</v>
      </c>
      <c r="L789" t="str">
        <f t="shared" si="359"/>
        <v>0.0886452248600163-0.119596531406731i</v>
      </c>
      <c r="M789" t="str">
        <f t="shared" si="360"/>
        <v>1.40343732580955-2.18872808141831i</v>
      </c>
      <c r="N789" t="str">
        <f t="shared" si="361"/>
        <v>-0.671096883497i</v>
      </c>
      <c r="O789" t="str">
        <f t="shared" si="362"/>
        <v>0.783140045207582-0.621845374343386i</v>
      </c>
      <c r="P789" t="str">
        <f t="shared" si="363"/>
        <v>0.216859954792418+0.621845374343386i</v>
      </c>
      <c r="Q789" t="str">
        <f t="shared" si="364"/>
        <v>-0.216859954792418+0.049251509153614i</v>
      </c>
      <c r="R789" t="str">
        <f t="shared" si="365"/>
        <v>-0.331650282044892-2.94281925796856i</v>
      </c>
      <c r="S789" t="str">
        <f t="shared" si="366"/>
        <v>0.0693477286845186i</v>
      </c>
      <c r="T789" t="str">
        <f t="shared" si="367"/>
        <v>0.20407783146918-0.0229991937773932i</v>
      </c>
      <c r="U789" t="str">
        <f t="shared" si="368"/>
        <v>0.0000333333333333334-0.00172329536128954i</v>
      </c>
      <c r="V789" t="str">
        <f t="shared" si="369"/>
        <v>6.66666666666667E-06-0.0172329536128954i</v>
      </c>
      <c r="W789" t="str">
        <f t="shared" si="370"/>
        <v>0.0000276032076154112-0.00156667866986484i</v>
      </c>
      <c r="X789" t="str">
        <f t="shared" si="371"/>
        <v>0.0000684143328978648-0.00156417267887708i</v>
      </c>
      <c r="Y789" t="str">
        <f t="shared" si="372"/>
        <v>0.009+0.411548637620263i</v>
      </c>
      <c r="Z789" t="str">
        <f t="shared" si="373"/>
        <v>-0.0457157402499532-0.00301362947757722i</v>
      </c>
      <c r="AA789" t="str">
        <f t="shared" si="374"/>
        <v>0.647091021423167-29.2550887561591i</v>
      </c>
      <c r="AB789" t="str">
        <f t="shared" si="375"/>
        <v>0.962519318832476-0.108474145226576i</v>
      </c>
      <c r="AC789" t="str">
        <f t="shared" si="376"/>
        <v>2.11341513109702-2.25892972633253i</v>
      </c>
      <c r="AD789" t="str">
        <f t="shared" si="377"/>
        <v>0.238182673135803+0.203255748999137i</v>
      </c>
      <c r="AE789" t="str">
        <f t="shared" si="378"/>
        <v>-0.0102761597004451-0.0100097813503644i</v>
      </c>
      <c r="AF789" t="str">
        <f t="shared" si="379"/>
        <v>-12.4363706123028-3.64701255060459i</v>
      </c>
      <c r="AG789" t="str">
        <f t="shared" si="380"/>
        <v>1.02208341486402-0.0247482395865845i</v>
      </c>
      <c r="AH789" t="str">
        <f t="shared" si="381"/>
        <v>0.0854328034668479+0.160531853979227i</v>
      </c>
      <c r="AI789">
        <f t="shared" si="382"/>
        <v>-14.805757853037541</v>
      </c>
      <c r="AJ789">
        <f t="shared" si="383"/>
        <v>61.978717541590022</v>
      </c>
      <c r="AK789"/>
      <c r="AL789"/>
      <c r="AM789"/>
      <c r="AN789"/>
    </row>
    <row r="790" spans="1:40" x14ac:dyDescent="0.25">
      <c r="A790"/>
      <c r="B790">
        <f t="shared" si="384"/>
        <v>65600</v>
      </c>
      <c r="C790" s="237" t="str">
        <f t="shared" si="352"/>
        <v>-0.0000177596728308546+0.0373326522372606i</v>
      </c>
      <c r="D790" s="208" t="str">
        <f t="shared" si="353"/>
        <v>-5.95714211449766+0.286217000485665i</v>
      </c>
      <c r="E790" t="str">
        <f t="shared" si="354"/>
        <v>2870</v>
      </c>
      <c r="F790" t="str">
        <f t="shared" si="355"/>
        <v>0.777000777000777</v>
      </c>
      <c r="G790" t="str">
        <f t="shared" si="350"/>
        <v>0.777000777000777</v>
      </c>
      <c r="H790" t="str">
        <f t="shared" si="356"/>
        <v>6.4847898975706+3.93141834616736i</v>
      </c>
      <c r="I790" t="str">
        <f t="shared" si="357"/>
        <v>257.610597594363i</v>
      </c>
      <c r="J790" t="str">
        <f t="shared" si="351"/>
        <v>-88.8292545824231+56.3569552145236i</v>
      </c>
      <c r="K790" t="str">
        <f t="shared" si="358"/>
        <v>1.3118718923002-2.06775901673674i</v>
      </c>
      <c r="L790" t="str">
        <f t="shared" si="359"/>
        <v>0.0884707384698699-0.119543352186825i</v>
      </c>
      <c r="M790" t="str">
        <f t="shared" si="360"/>
        <v>1.40034263077007-2.18730236892357i</v>
      </c>
      <c r="N790" t="str">
        <f t="shared" si="361"/>
        <v>-0.672121458891651i</v>
      </c>
      <c r="O790" t="str">
        <f t="shared" si="362"/>
        <v>0.782502506796773-0.622647433831351i</v>
      </c>
      <c r="P790" t="str">
        <f t="shared" si="363"/>
        <v>0.217497493203227+0.622647433831351i</v>
      </c>
      <c r="Q790" t="str">
        <f t="shared" si="364"/>
        <v>-0.217497493203227+0.0494740250603i</v>
      </c>
      <c r="R790" t="str">
        <f t="shared" si="365"/>
        <v>-0.331645092701174-2.9382189286276i</v>
      </c>
      <c r="S790" t="str">
        <f t="shared" si="366"/>
        <v>0.0694536030794567i</v>
      </c>
      <c r="T790" t="str">
        <f t="shared" si="367"/>
        <v>0.204069891229448-0.023033946631717i</v>
      </c>
      <c r="U790" t="str">
        <f t="shared" si="368"/>
        <v>0.0000333333333333333-0.00172066838665343i</v>
      </c>
      <c r="V790" t="str">
        <f t="shared" si="369"/>
        <v>6.66666666666667E-06-0.0172066838665343i</v>
      </c>
      <c r="W790" t="str">
        <f t="shared" si="370"/>
        <v>0.0000276032073154288-0.00156429058213196i</v>
      </c>
      <c r="X790" t="str">
        <f t="shared" si="371"/>
        <v>0.0000682900563848995-0.00156179164961956i</v>
      </c>
      <c r="Y790" t="str">
        <f t="shared" si="372"/>
        <v>0.009+0.412176956150981i</v>
      </c>
      <c r="Z790" t="str">
        <f t="shared" si="373"/>
        <v>-0.0455761889280112-0.00300227289213648i</v>
      </c>
      <c r="AA790" t="str">
        <f t="shared" si="374"/>
        <v>0.64509683749249-29.2101975564602i</v>
      </c>
      <c r="AB790" t="str">
        <f t="shared" si="375"/>
        <v>0.96248186922767-0.108638054718511i</v>
      </c>
      <c r="AC790" t="str">
        <f t="shared" si="376"/>
        <v>2.11018011838172-2.25736937195393i</v>
      </c>
      <c r="AD790" t="str">
        <f t="shared" si="377"/>
        <v>0.238385930620406+0.203530987723502i</v>
      </c>
      <c r="AE790" t="str">
        <f t="shared" si="378"/>
        <v>-0.0102536666445833-0.00999186636655942i</v>
      </c>
      <c r="AF790" t="str">
        <f t="shared" si="379"/>
        <v>-12.4419320120683-3.64520134568169i</v>
      </c>
      <c r="AG790" t="str">
        <f t="shared" si="380"/>
        <v>1.02207824378016-0.0247318506123577i</v>
      </c>
      <c r="AH790" t="str">
        <f t="shared" si="381"/>
        <v>0.0853059732398946+0.16026618024672i</v>
      </c>
      <c r="AI790">
        <f t="shared" si="382"/>
        <v>-14.819817333642131</v>
      </c>
      <c r="AJ790">
        <f t="shared" si="383"/>
        <v>61.97466196388217</v>
      </c>
      <c r="AK790"/>
      <c r="AL790"/>
      <c r="AM790"/>
      <c r="AN790"/>
    </row>
    <row r="791" spans="1:40" x14ac:dyDescent="0.25">
      <c r="A791"/>
      <c r="B791">
        <f t="shared" si="384"/>
        <v>65700</v>
      </c>
      <c r="C791" s="237" t="str">
        <f t="shared" si="352"/>
        <v>-0.0000177056510558339+0.0372758293523614i</v>
      </c>
      <c r="D791" s="208" t="str">
        <f t="shared" si="353"/>
        <v>-5.95714170033072+0.285781358368104i</v>
      </c>
      <c r="E791" t="str">
        <f t="shared" si="354"/>
        <v>2870</v>
      </c>
      <c r="F791" t="str">
        <f t="shared" si="355"/>
        <v>0.777000777000777</v>
      </c>
      <c r="G791" t="str">
        <f t="shared" si="350"/>
        <v>0.777000777000777</v>
      </c>
      <c r="H791" t="str">
        <f t="shared" si="356"/>
        <v>6.49033689016603+3.92916703809568i</v>
      </c>
      <c r="I791" t="str">
        <f t="shared" si="357"/>
        <v>258.003296676062i</v>
      </c>
      <c r="J791" t="str">
        <f t="shared" si="351"/>
        <v>-89.1033330031611+56.4428652072286i</v>
      </c>
      <c r="K791" t="str">
        <f t="shared" si="358"/>
        <v>1.30896019917713-2.0663854693937i</v>
      </c>
      <c r="L791" t="str">
        <f t="shared" si="359"/>
        <v>0.0882966730162957-0.119490023802522i</v>
      </c>
      <c r="M791" t="str">
        <f t="shared" si="360"/>
        <v>1.39725687219343-2.18587549319622i</v>
      </c>
      <c r="N791" t="str">
        <f t="shared" si="361"/>
        <v>-0.673146034286303i</v>
      </c>
      <c r="O791" t="str">
        <f t="shared" si="362"/>
        <v>0.781864146950319-0.623448839692279i</v>
      </c>
      <c r="P791" t="str">
        <f t="shared" si="363"/>
        <v>0.218135853049681+0.623448839692279i</v>
      </c>
      <c r="Q791" t="str">
        <f t="shared" si="364"/>
        <v>-0.218135853049681+0.049697194594024i</v>
      </c>
      <c r="R791" t="str">
        <f t="shared" si="365"/>
        <v>-0.331639895155896-2.93363242745445i</v>
      </c>
      <c r="S791" t="str">
        <f t="shared" si="366"/>
        <v>0.0695594774743949i</v>
      </c>
      <c r="T791" t="str">
        <f t="shared" si="367"/>
        <v>0.204061938755672-0.0230686978167072i</v>
      </c>
      <c r="U791" t="str">
        <f t="shared" si="368"/>
        <v>0.0000333333333333333-0.00171804940889596i</v>
      </c>
      <c r="V791" t="str">
        <f t="shared" si="369"/>
        <v>6.66666666666667E-06-0.0171804940889596i</v>
      </c>
      <c r="W791" t="str">
        <f t="shared" si="370"/>
        <v>0.0000276032070149887-0.00156190976428873i</v>
      </c>
      <c r="X791" t="str">
        <f t="shared" si="371"/>
        <v>0.0000681663463989079-0.001559417854024i</v>
      </c>
      <c r="Y791" t="str">
        <f t="shared" si="372"/>
        <v>0.009+0.412805274681699i</v>
      </c>
      <c r="Z791" t="str">
        <f t="shared" si="373"/>
        <v>-0.0454372760629746-0.00299098194919595i</v>
      </c>
      <c r="AA791" t="str">
        <f t="shared" si="374"/>
        <v>0.643111891841933-29.1654443570756i</v>
      </c>
      <c r="AB791" t="str">
        <f t="shared" si="375"/>
        <v>0.962444361921821-0.108801956337146i</v>
      </c>
      <c r="AC791" t="str">
        <f t="shared" si="376"/>
        <v>2.10695446882991-2.25580782548995i</v>
      </c>
      <c r="AD791" t="str">
        <f t="shared" si="377"/>
        <v>0.238589461649232+0.203806026510434i</v>
      </c>
      <c r="AE791" t="str">
        <f t="shared" si="378"/>
        <v>-0.0102312750882426-0.00997400746291375i</v>
      </c>
      <c r="AF791" t="str">
        <f t="shared" si="379"/>
        <v>-12.4474785904968-3.64338567972758i</v>
      </c>
      <c r="AG791" t="str">
        <f t="shared" si="380"/>
        <v>1.02207306962609-0.0247155412708673i</v>
      </c>
      <c r="AH791" t="str">
        <f t="shared" si="381"/>
        <v>0.085179725662861+0.160001269364057i</v>
      </c>
      <c r="AI791">
        <f t="shared" si="382"/>
        <v>-14.833854177220097</v>
      </c>
      <c r="AJ791">
        <f t="shared" si="383"/>
        <v>61.970543969207533</v>
      </c>
      <c r="AK791"/>
      <c r="AL791"/>
      <c r="AM791"/>
      <c r="AN791"/>
    </row>
    <row r="792" spans="1:40" x14ac:dyDescent="0.25">
      <c r="A792"/>
      <c r="B792">
        <f t="shared" si="384"/>
        <v>65800</v>
      </c>
      <c r="C792" s="237" t="str">
        <f t="shared" si="352"/>
        <v>-0.00001765187539342+0.0372191791812814i</v>
      </c>
      <c r="D792" s="208" t="str">
        <f t="shared" si="353"/>
        <v>-5.95714128805064+0.285347040389824i</v>
      </c>
      <c r="E792" t="str">
        <f t="shared" si="354"/>
        <v>2870</v>
      </c>
      <c r="F792" t="str">
        <f t="shared" si="355"/>
        <v>0.777000777000777</v>
      </c>
      <c r="G792" t="str">
        <f t="shared" si="350"/>
        <v>0.777000777000777</v>
      </c>
      <c r="H792" t="str">
        <f t="shared" si="356"/>
        <v>6.49586909947865+3.92691264031448i</v>
      </c>
      <c r="I792" t="str">
        <f t="shared" si="357"/>
        <v>258.39599575776i</v>
      </c>
      <c r="J792" t="str">
        <f t="shared" si="351"/>
        <v>-89.3778289081653+56.5287751999337i</v>
      </c>
      <c r="K792" t="str">
        <f t="shared" si="358"/>
        <v>1.30605699449619-2.06501092913348i</v>
      </c>
      <c r="L792" t="str">
        <f t="shared" si="359"/>
        <v>0.0881230275815267-0.119436547611052i</v>
      </c>
      <c r="M792" t="str">
        <f t="shared" si="360"/>
        <v>1.39418002207772-2.18444747674453i</v>
      </c>
      <c r="N792" t="str">
        <f t="shared" si="361"/>
        <v>-0.674170609680955i</v>
      </c>
      <c r="O792" t="str">
        <f t="shared" si="362"/>
        <v>0.781224966338344-0.624249591084891i</v>
      </c>
      <c r="P792" t="str">
        <f t="shared" si="363"/>
        <v>0.218775033661656+0.624249591084891i</v>
      </c>
      <c r="Q792" t="str">
        <f t="shared" si="364"/>
        <v>-0.218775033661656+0.049921018596064i</v>
      </c>
      <c r="R792" t="str">
        <f t="shared" si="365"/>
        <v>-0.331634689407738-2.92905969139488i</v>
      </c>
      <c r="S792" t="str">
        <f t="shared" si="366"/>
        <v>0.069665351869333i</v>
      </c>
      <c r="T792" t="str">
        <f t="shared" si="367"/>
        <v>0.204053974047304-0.023103447329667i</v>
      </c>
      <c r="U792" t="str">
        <f t="shared" si="368"/>
        <v>0.0000333333333333333-0.00171543839155721i</v>
      </c>
      <c r="V792" t="str">
        <f t="shared" si="369"/>
        <v>6.66666666666667E-06-0.0171543839155721i</v>
      </c>
      <c r="W792" t="str">
        <f t="shared" si="370"/>
        <v>0.0000276032067140912-0.0015595361831898i</v>
      </c>
      <c r="X792" t="str">
        <f t="shared" si="371"/>
        <v>0.0000680431995024504-0.00155705125919953i</v>
      </c>
      <c r="Y792" t="str">
        <f t="shared" si="372"/>
        <v>0.009+0.413433593212417i</v>
      </c>
      <c r="Z792" t="str">
        <f t="shared" si="373"/>
        <v>-0.0452989977636054-0.00297975615902725i</v>
      </c>
      <c r="AA792" t="str">
        <f t="shared" si="374"/>
        <v>0.64113612729277-29.1208285206573i</v>
      </c>
      <c r="AB792" t="str">
        <f t="shared" si="375"/>
        <v>0.962406796912344-0.108965850069763i</v>
      </c>
      <c r="AC792" t="str">
        <f t="shared" si="376"/>
        <v>2.10373815313078-2.25424511037294i</v>
      </c>
      <c r="AD792" t="str">
        <f t="shared" si="377"/>
        <v>0.238793266062312+0.204080865150569i</v>
      </c>
      <c r="AE792" t="str">
        <f t="shared" si="378"/>
        <v>-0.0102089844104487-0.00995620435933369i</v>
      </c>
      <c r="AF792" t="str">
        <f t="shared" si="379"/>
        <v>-12.4530103875293-3.64156559992466i</v>
      </c>
      <c r="AG792" t="str">
        <f t="shared" si="380"/>
        <v>1.02206789238297-0.0246993111772109i</v>
      </c>
      <c r="AH792" t="str">
        <f t="shared" si="381"/>
        <v>0.0850540570508035+0.159737117842277i</v>
      </c>
      <c r="AI792">
        <f t="shared" si="382"/>
        <v>-14.847868466112335</v>
      </c>
      <c r="AJ792">
        <f t="shared" si="383"/>
        <v>61.966363829551646</v>
      </c>
      <c r="AK792"/>
      <c r="AL792"/>
      <c r="AM792"/>
      <c r="AN792"/>
    </row>
    <row r="793" spans="1:40" x14ac:dyDescent="0.25">
      <c r="A793"/>
      <c r="B793">
        <f t="shared" si="384"/>
        <v>65900</v>
      </c>
      <c r="C793" s="237" t="str">
        <f t="shared" si="352"/>
        <v>-0.0000175983443508925+0.0371627009377671i</v>
      </c>
      <c r="D793" s="208" t="str">
        <f t="shared" si="353"/>
        <v>-5.95714087764598+0.284914040522881i</v>
      </c>
      <c r="E793" t="str">
        <f t="shared" si="354"/>
        <v>2870</v>
      </c>
      <c r="F793" t="str">
        <f t="shared" si="355"/>
        <v>0.777000777000777</v>
      </c>
      <c r="G793" t="str">
        <f t="shared" si="350"/>
        <v>0.777000777000777</v>
      </c>
      <c r="H793" t="str">
        <f t="shared" si="356"/>
        <v>6.50138656540932+3.9246551936571i</v>
      </c>
      <c r="I793" t="str">
        <f t="shared" si="357"/>
        <v>258.788694839459i</v>
      </c>
      <c r="J793" t="str">
        <f t="shared" si="351"/>
        <v>-89.6527422974357+56.6146851926388i</v>
      </c>
      <c r="K793" t="str">
        <f t="shared" si="358"/>
        <v>1.30316225124113-2.06363541693698i</v>
      </c>
      <c r="L793" t="str">
        <f t="shared" si="359"/>
        <v>0.0879498012474733-0.119382924961647i</v>
      </c>
      <c r="M793" t="str">
        <f t="shared" si="360"/>
        <v>1.3911120524886-2.18301834189863i</v>
      </c>
      <c r="N793" t="str">
        <f t="shared" si="361"/>
        <v>-0.675195185075607i</v>
      </c>
      <c r="O793" t="str">
        <f t="shared" si="362"/>
        <v>0.780584965631829-0.625049687168593i</v>
      </c>
      <c r="P793" t="str">
        <f t="shared" si="363"/>
        <v>0.219415034368171+0.625049687168593i</v>
      </c>
      <c r="Q793" t="str">
        <f t="shared" si="364"/>
        <v>-0.219415034368171+0.0501454979070141i</v>
      </c>
      <c r="R793" t="str">
        <f t="shared" si="365"/>
        <v>-0.331629475455369-2.9245006577773i</v>
      </c>
      <c r="S793" t="str">
        <f t="shared" si="366"/>
        <v>0.0697712262642713i</v>
      </c>
      <c r="T793" t="str">
        <f t="shared" si="367"/>
        <v>0.20404599710379-0.0231381951678982i</v>
      </c>
      <c r="U793" t="str">
        <f t="shared" si="368"/>
        <v>0.0000333333333333333-0.00171283529839856i</v>
      </c>
      <c r="V793" t="str">
        <f t="shared" si="369"/>
        <v>6.66666666666667E-06-0.0171283529839855i</v>
      </c>
      <c r="W793" t="str">
        <f t="shared" si="370"/>
        <v>0.0000276032064127359-0.00155716980589095i</v>
      </c>
      <c r="X793" t="str">
        <f t="shared" si="371"/>
        <v>0.0000679206122841088-0.00155469183245419i</v>
      </c>
      <c r="Y793" t="str">
        <f t="shared" si="372"/>
        <v>0.009+0.414061911743135i</v>
      </c>
      <c r="Z793" t="str">
        <f t="shared" si="373"/>
        <v>-0.045161350168282-0.00296859503633416i</v>
      </c>
      <c r="AA793" t="str">
        <f t="shared" si="374"/>
        <v>0.639169487109462-29.0763494137876i</v>
      </c>
      <c r="AB793" t="str">
        <f t="shared" si="375"/>
        <v>0.962369174196627-0.109129735903636i</v>
      </c>
      <c r="AC793" t="str">
        <f t="shared" si="376"/>
        <v>2.10053114204424-2.25268124984952i</v>
      </c>
      <c r="AD793" t="str">
        <f t="shared" si="377"/>
        <v>0.238997343699447+0.204355503434336i</v>
      </c>
      <c r="AE793" t="str">
        <f t="shared" si="378"/>
        <v>-0.0101867939949572-0.00993845677761682i</v>
      </c>
      <c r="AF793" t="str">
        <f t="shared" si="379"/>
        <v>-12.4585274430553-3.63974115313422i</v>
      </c>
      <c r="AG793" t="str">
        <f t="shared" si="380"/>
        <v>1.02206271203213-0.0246831599488358i</v>
      </c>
      <c r="AH793" t="str">
        <f t="shared" si="381"/>
        <v>0.0849289637473954+0.159473722214069i</v>
      </c>
      <c r="AI793">
        <f t="shared" si="382"/>
        <v>-14.861860282210644</v>
      </c>
      <c r="AJ793">
        <f t="shared" si="383"/>
        <v>61.96212181538629</v>
      </c>
      <c r="AK793"/>
      <c r="AL793"/>
      <c r="AM793"/>
      <c r="AN793"/>
    </row>
    <row r="794" spans="1:40" x14ac:dyDescent="0.25">
      <c r="A794"/>
      <c r="B794">
        <f t="shared" si="384"/>
        <v>66000</v>
      </c>
      <c r="C794" s="237" t="str">
        <f t="shared" si="352"/>
        <v>-0.0000175450564468307+0.0371063938403303i</v>
      </c>
      <c r="D794" s="208" t="str">
        <f t="shared" si="353"/>
        <v>-5.95714046910539+0.284482352775866i</v>
      </c>
      <c r="E794" t="str">
        <f t="shared" si="354"/>
        <v>2870</v>
      </c>
      <c r="F794" t="str">
        <f t="shared" si="355"/>
        <v>0.777000777000777</v>
      </c>
      <c r="G794" t="str">
        <f t="shared" si="350"/>
        <v>0.777000777000777</v>
      </c>
      <c r="H794" t="str">
        <f t="shared" si="356"/>
        <v>6.5068893278065+3.92239473867424i</v>
      </c>
      <c r="I794" t="str">
        <f t="shared" si="357"/>
        <v>259.181393921158i</v>
      </c>
      <c r="J794" t="str">
        <f t="shared" si="351"/>
        <v>-89.9280731709722+56.7005951853439i</v>
      </c>
      <c r="K794" t="str">
        <f t="shared" si="358"/>
        <v>1.30027594246376-2.06225895361607i</v>
      </c>
      <c r="L794" t="str">
        <f t="shared" si="359"/>
        <v>0.0877769930957505-0.119329157195575i</v>
      </c>
      <c r="M794" t="str">
        <f t="shared" si="360"/>
        <v>1.38805293555951-2.18158811081164i</v>
      </c>
      <c r="N794" t="str">
        <f t="shared" si="361"/>
        <v>-0.676219760470259i</v>
      </c>
      <c r="O794" t="str">
        <f t="shared" si="362"/>
        <v>0.77994414550262-0.625849127103481i</v>
      </c>
      <c r="P794" t="str">
        <f t="shared" si="363"/>
        <v>0.22005585449738+0.625849127103481i</v>
      </c>
      <c r="Q794" t="str">
        <f t="shared" si="364"/>
        <v>-0.22005585449738+0.0503706333667781i</v>
      </c>
      <c r="R794" t="str">
        <f t="shared" si="365"/>
        <v>-0.331624253297458-2.91995526430999i</v>
      </c>
      <c r="S794" t="str">
        <f t="shared" si="366"/>
        <v>0.0698771006592096i</v>
      </c>
      <c r="T794" t="str">
        <f t="shared" si="367"/>
        <v>0.204038007924578-0.0231729413287017i</v>
      </c>
      <c r="U794" t="str">
        <f t="shared" si="368"/>
        <v>0.0000333333333333334-0.00171024009340098i</v>
      </c>
      <c r="V794" t="str">
        <f t="shared" si="369"/>
        <v>6.66666666666667E-06-0.0171024009340098i</v>
      </c>
      <c r="W794" t="str">
        <f t="shared" si="370"/>
        <v>0.0000276032061109231-0.00155481059964763i</v>
      </c>
      <c r="X794" t="str">
        <f t="shared" si="371"/>
        <v>0.0000677985813582561-0.00155233954129347i</v>
      </c>
      <c r="Y794" t="str">
        <f t="shared" si="372"/>
        <v>0.009+0.414690230273853i</v>
      </c>
      <c r="Z794" t="str">
        <f t="shared" si="373"/>
        <v>-0.0450243294447314-0.0029574981002059i</v>
      </c>
      <c r="AA794" t="str">
        <f t="shared" si="374"/>
        <v>0.637211914995553-29.0320064069492i</v>
      </c>
      <c r="AB794" t="str">
        <f t="shared" si="375"/>
        <v>0.962331493772067-0.109293613826033i</v>
      </c>
      <c r="AC794" t="str">
        <f t="shared" si="376"/>
        <v>2.09733340640117-2.25111626698188i</v>
      </c>
      <c r="AD794" t="str">
        <f t="shared" si="377"/>
        <v>0.239201694400215+0.204629941151964i</v>
      </c>
      <c r="AE794" t="str">
        <f t="shared" si="378"/>
        <v>-0.010164703230211-0.00992076444143668i</v>
      </c>
      <c r="AF794" t="str">
        <f t="shared" si="379"/>
        <v>-12.4640297969119-3.63791238589837i</v>
      </c>
      <c r="AG794" t="str">
        <f t="shared" si="380"/>
        <v>1.02205752855506-0.0246670872055221i</v>
      </c>
      <c r="AH794" t="str">
        <f t="shared" si="381"/>
        <v>0.0848044421246657+0.159211079033616i</v>
      </c>
      <c r="AI794">
        <f t="shared" si="382"/>
        <v>-14.875829706960317</v>
      </c>
      <c r="AJ794">
        <f t="shared" si="383"/>
        <v>61.957818195680638</v>
      </c>
      <c r="AK794"/>
      <c r="AL794"/>
      <c r="AM794"/>
      <c r="AN794"/>
    </row>
    <row r="795" spans="1:40" x14ac:dyDescent="0.25">
      <c r="A795"/>
      <c r="B795">
        <f t="shared" si="384"/>
        <v>66100</v>
      </c>
      <c r="C795" s="237" t="str">
        <f t="shared" si="352"/>
        <v>-0.0000174920102110118+0.0370502571122119i</v>
      </c>
      <c r="D795" s="208" t="str">
        <f t="shared" si="353"/>
        <v>-5.95714006241758+0.284051971193625i</v>
      </c>
      <c r="E795" t="str">
        <f t="shared" si="354"/>
        <v>2870</v>
      </c>
      <c r="F795" t="str">
        <f t="shared" si="355"/>
        <v>0.777000777000777</v>
      </c>
      <c r="G795" t="str">
        <f t="shared" si="350"/>
        <v>0.777000777000777</v>
      </c>
      <c r="H795" t="str">
        <f t="shared" si="356"/>
        <v>6.51237742646524+3.92013131563567i</v>
      </c>
      <c r="I795" t="str">
        <f t="shared" si="357"/>
        <v>259.574093002857i</v>
      </c>
      <c r="J795" t="str">
        <f t="shared" si="351"/>
        <v>-90.2038215287749+56.7865051780489i</v>
      </c>
      <c r="K795" t="str">
        <f t="shared" si="358"/>
        <v>1.29739804128411-2.0608815598149i</v>
      </c>
      <c r="L795" t="str">
        <f t="shared" si="359"/>
        <v>0.0876046022077144-0.119275245646181i</v>
      </c>
      <c r="M795" t="str">
        <f t="shared" si="360"/>
        <v>1.38500264349182-2.18015680546108i</v>
      </c>
      <c r="N795" t="str">
        <f t="shared" si="361"/>
        <v>-0.677244335864911i</v>
      </c>
      <c r="O795" t="str">
        <f t="shared" si="362"/>
        <v>0.779302506623418-0.626647910050339i</v>
      </c>
      <c r="P795" t="str">
        <f t="shared" si="363"/>
        <v>0.220697493376582+0.626647910050339i</v>
      </c>
      <c r="Q795" t="str">
        <f t="shared" si="364"/>
        <v>-0.220697493376582+0.0505964258145719i</v>
      </c>
      <c r="R795" t="str">
        <f t="shared" si="365"/>
        <v>-0.331619022932694-2.91542344907814i</v>
      </c>
      <c r="S795" t="str">
        <f t="shared" si="366"/>
        <v>0.0699829750541477i</v>
      </c>
      <c r="T795" t="str">
        <f t="shared" si="367"/>
        <v>0.204030006509113-0.0232076858093796i</v>
      </c>
      <c r="U795" t="str">
        <f t="shared" si="368"/>
        <v>0.0000333333333333333-0.00170765274076346i</v>
      </c>
      <c r="V795" t="str">
        <f t="shared" si="369"/>
        <v>6.66666666666667E-06-0.0170765274076346i</v>
      </c>
      <c r="W795" t="str">
        <f t="shared" si="370"/>
        <v>0.0000276032058086526-0.00155245853191344i</v>
      </c>
      <c r="X795" t="str">
        <f t="shared" si="371"/>
        <v>0.0000676771033648206-0.00154999435341888i</v>
      </c>
      <c r="Y795" t="str">
        <f t="shared" si="372"/>
        <v>0.009+0.415318548804571i</v>
      </c>
      <c r="Z795" t="str">
        <f t="shared" si="373"/>
        <v>-0.0448879317897629-0.00294646487407058i</v>
      </c>
      <c r="AA795" t="str">
        <f t="shared" si="374"/>
        <v>0.635263355089572-28.9877988744948i</v>
      </c>
      <c r="AB795" t="str">
        <f t="shared" si="375"/>
        <v>0.962293755636045-0.109457483824232i</v>
      </c>
      <c r="AC795" t="str">
        <f t="shared" si="376"/>
        <v>2.09414491710355-2.24955018464915i</v>
      </c>
      <c r="AD795" t="str">
        <f t="shared" si="377"/>
        <v>0.23940631800396+0.204904178093483i</v>
      </c>
      <c r="AE795" t="str">
        <f t="shared" si="378"/>
        <v>-0.0101427115092973-0.00990312707632692i</v>
      </c>
      <c r="AF795" t="str">
        <f t="shared" si="379"/>
        <v>-12.4695174888828-3.63607934444205i</v>
      </c>
      <c r="AG795" t="str">
        <f t="shared" si="380"/>
        <v>1.0220523419334-0.0246510925693632i</v>
      </c>
      <c r="AH795" t="str">
        <f t="shared" si="381"/>
        <v>0.0846804885827312+0.15894918487642i</v>
      </c>
      <c r="AI795">
        <f t="shared" si="382"/>
        <v>-14.889776821363778</v>
      </c>
      <c r="AJ795">
        <f t="shared" si="383"/>
        <v>61.953453237911646</v>
      </c>
      <c r="AK795"/>
      <c r="AL795"/>
      <c r="AM795"/>
      <c r="AN795"/>
    </row>
    <row r="796" spans="1:40" x14ac:dyDescent="0.25">
      <c r="A796"/>
      <c r="B796">
        <f t="shared" si="384"/>
        <v>66200</v>
      </c>
      <c r="C796" s="237" t="str">
        <f t="shared" si="352"/>
        <v>-0.0000174392041843085+0.0369942899813462i</v>
      </c>
      <c r="D796" s="208" t="str">
        <f t="shared" si="353"/>
        <v>-5.95713965757137+0.283622889856988i</v>
      </c>
      <c r="E796" t="str">
        <f t="shared" si="354"/>
        <v>2870</v>
      </c>
      <c r="F796" t="str">
        <f t="shared" si="355"/>
        <v>0.777000777000777</v>
      </c>
      <c r="G796" t="str">
        <f t="shared" si="350"/>
        <v>0.777000777000777</v>
      </c>
      <c r="H796" t="str">
        <f t="shared" si="356"/>
        <v>6.51785090112693+3.91786496453178i</v>
      </c>
      <c r="I796" t="str">
        <f t="shared" si="357"/>
        <v>259.966792084555i</v>
      </c>
      <c r="J796" t="str">
        <f t="shared" si="351"/>
        <v>-90.4799873708437+56.872415170754i</v>
      </c>
      <c r="K796" t="str">
        <f t="shared" si="358"/>
        <v>1.29452852089057-2.05950325601097i</v>
      </c>
      <c r="L796" t="str">
        <f t="shared" si="359"/>
        <v>0.0874326276644852-0.119221191638923i</v>
      </c>
      <c r="M796" t="str">
        <f t="shared" si="360"/>
        <v>1.38196114855506-2.17872444764989i</v>
      </c>
      <c r="N796" t="str">
        <f t="shared" si="361"/>
        <v>-0.678268911259563i</v>
      </c>
      <c r="O796" t="str">
        <f t="shared" si="362"/>
        <v>0.778660049667788-0.627446035170641i</v>
      </c>
      <c r="P796" t="str">
        <f t="shared" si="363"/>
        <v>0.221339950332212+0.627446035170641i</v>
      </c>
      <c r="Q796" t="str">
        <f t="shared" si="364"/>
        <v>-0.221339950332212+0.050822876088922i</v>
      </c>
      <c r="R796" t="str">
        <f t="shared" si="365"/>
        <v>-0.331613784359731-2.91090515054104i</v>
      </c>
      <c r="S796" t="str">
        <f t="shared" si="366"/>
        <v>0.070088849449086i</v>
      </c>
      <c r="T796" t="str">
        <f t="shared" si="367"/>
        <v>0.20402199285684-0.0232424286072309i</v>
      </c>
      <c r="U796" t="str">
        <f t="shared" si="368"/>
        <v>0.0000333333333333334-0.00170507320490128i</v>
      </c>
      <c r="V796" t="str">
        <f t="shared" si="369"/>
        <v>6.66666666666667E-06-0.0170507320490128i</v>
      </c>
      <c r="W796" t="str">
        <f t="shared" si="370"/>
        <v>0.0000276032055059245-0.00155011357033865i</v>
      </c>
      <c r="X796" t="str">
        <f t="shared" si="371"/>
        <v>0.0000675561749690576-0.00154765623672641i</v>
      </c>
      <c r="Y796" t="str">
        <f t="shared" si="372"/>
        <v>0.009+0.415946867335289i</v>
      </c>
      <c r="Z796" t="str">
        <f t="shared" si="373"/>
        <v>-0.0447521534290013-0.00293549488564944i</v>
      </c>
      <c r="AA796" t="str">
        <f t="shared" si="374"/>
        <v>0.633323751960985-28.9437261946171i</v>
      </c>
      <c r="AB796" t="str">
        <f t="shared" si="375"/>
        <v>0.962255959785944-0.109621345885493i</v>
      </c>
      <c r="AC796" t="str">
        <f t="shared" si="376"/>
        <v>2.09096564512473-2.24798302554851i</v>
      </c>
      <c r="AD796" t="str">
        <f t="shared" si="377"/>
        <v>0.239611214349803+0.205178214048723i</v>
      </c>
      <c r="AE796" t="str">
        <f t="shared" si="378"/>
        <v>-0.010120818229905-0.009885544409665i</v>
      </c>
      <c r="AF796" t="str">
        <f t="shared" si="379"/>
        <v>-12.4749905586983-3.63424207467479i</v>
      </c>
      <c r="AG796" t="str">
        <f t="shared" si="380"/>
        <v>1.02204715214895-0.0246351756647495i</v>
      </c>
      <c r="AH796" t="str">
        <f t="shared" si="381"/>
        <v>0.0845570995495443+0.158688036339138i</v>
      </c>
      <c r="AI796">
        <f t="shared" si="382"/>
        <v>-14.903701705983515</v>
      </c>
      <c r="AJ796">
        <f t="shared" si="383"/>
        <v>61.94902720807243</v>
      </c>
      <c r="AK796"/>
      <c r="AL796"/>
      <c r="AM796"/>
      <c r="AN796"/>
    </row>
    <row r="797" spans="1:40" x14ac:dyDescent="0.25">
      <c r="A797"/>
      <c r="B797">
        <f t="shared" si="384"/>
        <v>66300</v>
      </c>
      <c r="C797" s="237" t="str">
        <f t="shared" si="352"/>
        <v>-0.0000173866369185894+0.0369384916803254i</v>
      </c>
      <c r="D797" s="208" t="str">
        <f t="shared" si="353"/>
        <v>-5.95713925455567+0.283195102882495i</v>
      </c>
      <c r="E797" t="str">
        <f t="shared" si="354"/>
        <v>2870</v>
      </c>
      <c r="F797" t="str">
        <f t="shared" si="355"/>
        <v>0.777000777000777</v>
      </c>
      <c r="G797" t="str">
        <f t="shared" si="350"/>
        <v>0.777000777000777</v>
      </c>
      <c r="H797" t="str">
        <f t="shared" si="356"/>
        <v>6.5233097914782+3.9155957250754i</v>
      </c>
      <c r="I797" t="str">
        <f t="shared" si="357"/>
        <v>260.359491166254i</v>
      </c>
      <c r="J797" t="str">
        <f t="shared" si="351"/>
        <v>-90.7565706971788+56.9583251634591i</v>
      </c>
      <c r="K797" t="str">
        <f t="shared" si="358"/>
        <v>1.29166735454003-2.05812406251643i</v>
      </c>
      <c r="L797" t="str">
        <f t="shared" si="359"/>
        <v>0.0872610685469827-0.119166996491413i</v>
      </c>
      <c r="M797" t="str">
        <f t="shared" si="360"/>
        <v>1.37892842308701-2.17729105900784i</v>
      </c>
      <c r="N797" t="str">
        <f t="shared" si="361"/>
        <v>-0.679293486654215i</v>
      </c>
      <c r="O797" t="str">
        <f t="shared" si="362"/>
        <v>0.778016775310153-0.628243501626552i</v>
      </c>
      <c r="P797" t="str">
        <f t="shared" si="363"/>
        <v>0.221983224689847+0.628243501626552i</v>
      </c>
      <c r="Q797" t="str">
        <f t="shared" si="364"/>
        <v>-0.221983224689847+0.051049985027663i</v>
      </c>
      <c r="R797" t="str">
        <f t="shared" si="365"/>
        <v>-0.331608537577246-2.90640030752929i</v>
      </c>
      <c r="S797" t="str">
        <f t="shared" si="366"/>
        <v>0.070194723844024i</v>
      </c>
      <c r="T797" t="str">
        <f t="shared" si="367"/>
        <v>0.204013966967205-0.0232771697195554i</v>
      </c>
      <c r="U797" t="str">
        <f t="shared" si="368"/>
        <v>0.0000333333333333333-0.00170250145044442i</v>
      </c>
      <c r="V797" t="str">
        <f t="shared" si="369"/>
        <v>6.66666666666667E-06-0.0170250145044442i</v>
      </c>
      <c r="W797" t="str">
        <f t="shared" si="370"/>
        <v>0.0000276032052027388-0.0015477756827687i</v>
      </c>
      <c r="X797" t="str">
        <f t="shared" si="371"/>
        <v>0.0000674357928613178-0.0015453251593051i</v>
      </c>
      <c r="Y797" t="str">
        <f t="shared" si="372"/>
        <v>0.009+0.416575185866007i</v>
      </c>
      <c r="Z797" t="str">
        <f t="shared" si="373"/>
        <v>-0.0446169906166268-0.0029245876669114i</v>
      </c>
      <c r="AA797" t="str">
        <f t="shared" si="374"/>
        <v>0.631393050606222-28.8997877493201i</v>
      </c>
      <c r="AB797" t="str">
        <f t="shared" si="375"/>
        <v>0.962218106219151-0.10978519999708i</v>
      </c>
      <c r="AC797" t="str">
        <f t="shared" si="376"/>
        <v>2.08779556150951-2.24641481219668i</v>
      </c>
      <c r="AD797" t="str">
        <f t="shared" si="377"/>
        <v>0.23981638327663+0.205452048807329i</v>
      </c>
      <c r="AE797" t="str">
        <f t="shared" si="378"/>
        <v>-0.0100990227942832-0.0098680161706575i</v>
      </c>
      <c r="AF797" t="str">
        <f t="shared" si="379"/>
        <v>-12.4804490460339-3.6324006221929i</v>
      </c>
      <c r="AG797" t="str">
        <f t="shared" si="380"/>
        <v>1.02204195918368-0.0246193361183491i</v>
      </c>
      <c r="AH797" t="str">
        <f t="shared" si="381"/>
        <v>0.0844342714806269+0.158427630039417i</v>
      </c>
      <c r="AI797">
        <f t="shared" si="382"/>
        <v>-14.917604440945452</v>
      </c>
      <c r="AJ797">
        <f t="shared" si="383"/>
        <v>61.944540370684734</v>
      </c>
      <c r="AK797"/>
      <c r="AL797"/>
      <c r="AM797"/>
      <c r="AN797"/>
    </row>
    <row r="798" spans="1:40" x14ac:dyDescent="0.25">
      <c r="A798"/>
      <c r="B798">
        <f t="shared" si="384"/>
        <v>66400</v>
      </c>
      <c r="C798" s="237" t="str">
        <f t="shared" si="352"/>
        <v>-0.0000173343069766196+0.0368828614463649i</v>
      </c>
      <c r="D798" s="208" t="str">
        <f t="shared" si="353"/>
        <v>-5.95713885335945+0.282768604422131i</v>
      </c>
      <c r="E798" t="str">
        <f t="shared" si="354"/>
        <v>2870</v>
      </c>
      <c r="F798" t="str">
        <f t="shared" si="355"/>
        <v>0.777000777000777</v>
      </c>
      <c r="G798" t="str">
        <f t="shared" si="350"/>
        <v>0.777000777000777</v>
      </c>
      <c r="H798" t="str">
        <f t="shared" si="356"/>
        <v>6.52875413715053+3.9133236367032i</v>
      </c>
      <c r="I798" t="str">
        <f t="shared" si="357"/>
        <v>260.752190247953i</v>
      </c>
      <c r="J798" t="str">
        <f t="shared" si="351"/>
        <v>-91.03357150778+57.0442351561642i</v>
      </c>
      <c r="K798" t="str">
        <f t="shared" si="358"/>
        <v>1.28881451555804-2.05674399947914i</v>
      </c>
      <c r="L798" t="str">
        <f t="shared" si="359"/>
        <v>0.0870899239359527-0.119112661513452i</v>
      </c>
      <c r="M798" t="str">
        <f t="shared" si="360"/>
        <v>1.37590443949399-2.17585666099259i</v>
      </c>
      <c r="N798" t="str">
        <f t="shared" si="361"/>
        <v>-0.680318062048867i</v>
      </c>
      <c r="O798" t="str">
        <f t="shared" si="362"/>
        <v>0.777372684225792-0.629040308580927i</v>
      </c>
      <c r="P798" t="str">
        <f t="shared" si="363"/>
        <v>0.222627315774208+0.629040308580927i</v>
      </c>
      <c r="Q798" t="str">
        <f t="shared" si="364"/>
        <v>-0.222627315774208+0.0512777534679401i</v>
      </c>
      <c r="R798" t="str">
        <f t="shared" si="365"/>
        <v>-0.331603282583897-2.90190885924192i</v>
      </c>
      <c r="S798" t="str">
        <f t="shared" si="366"/>
        <v>0.0703005982389623i</v>
      </c>
      <c r="T798" t="str">
        <f t="shared" si="367"/>
        <v>0.204005928839652-0.0233119091436516i</v>
      </c>
      <c r="U798" t="str">
        <f t="shared" si="368"/>
        <v>0.0000333333333333332-0.00169993744223591i</v>
      </c>
      <c r="V798" t="str">
        <f t="shared" si="369"/>
        <v>6.66666666666667E-06-0.0169993744223592i</v>
      </c>
      <c r="W798" t="str">
        <f t="shared" si="370"/>
        <v>0.0000276032048990954-0.00154544483724269i</v>
      </c>
      <c r="X798" t="str">
        <f t="shared" si="371"/>
        <v>0.00006731595375682-0.00154300108943554i</v>
      </c>
      <c r="Y798" t="str">
        <f t="shared" si="372"/>
        <v>0.009+0.417203504396724i</v>
      </c>
      <c r="Z798" t="str">
        <f t="shared" si="373"/>
        <v>-0.0444824396351144-0.00291374275402823i</v>
      </c>
      <c r="AA798" t="str">
        <f t="shared" si="374"/>
        <v>0.629471196444705-28.855982924389i</v>
      </c>
      <c r="AB798" t="str">
        <f t="shared" si="375"/>
        <v>0.962180194933043-0.109949046146253i</v>
      </c>
      <c r="AC798" t="str">
        <f t="shared" si="376"/>
        <v>2.08463463737446-2.24484556693097i</v>
      </c>
      <c r="AD798" t="str">
        <f t="shared" si="377"/>
        <v>0.240021824623104+0.205725682158743i</v>
      </c>
      <c r="AE798" t="str">
        <f t="shared" si="378"/>
        <v>-0.0100773246091997-0.00985054209032323i</v>
      </c>
      <c r="AF798" t="str">
        <f t="shared" si="379"/>
        <v>-12.48589299051-3.63055503228107i</v>
      </c>
      <c r="AG798" t="str">
        <f t="shared" si="380"/>
        <v>1.02203676301969-0.0246035735590919i</v>
      </c>
      <c r="AH798" t="str">
        <f t="shared" si="381"/>
        <v>0.0843120008588313+0.158167962615725i</v>
      </c>
      <c r="AI798">
        <f t="shared" si="382"/>
        <v>-14.931485105942013</v>
      </c>
      <c r="AJ798">
        <f t="shared" si="383"/>
        <v>61.939992988803596</v>
      </c>
      <c r="AK798"/>
      <c r="AL798"/>
      <c r="AM798"/>
      <c r="AN798"/>
    </row>
    <row r="799" spans="1:40" x14ac:dyDescent="0.25">
      <c r="A799"/>
      <c r="B799">
        <f t="shared" si="384"/>
        <v>66500</v>
      </c>
      <c r="C799" s="237" t="str">
        <f t="shared" si="352"/>
        <v>-0.0000172822129319621+0.036827398521268i</v>
      </c>
      <c r="D799" s="208" t="str">
        <f t="shared" si="353"/>
        <v>-5.95713845397177+0.282343388663055i</v>
      </c>
      <c r="E799" t="str">
        <f t="shared" si="354"/>
        <v>2870</v>
      </c>
      <c r="F799" t="str">
        <f t="shared" si="355"/>
        <v>0.777000777000777</v>
      </c>
      <c r="G799" t="str">
        <f t="shared" si="350"/>
        <v>0.777000777000777</v>
      </c>
      <c r="H799" t="str">
        <f t="shared" si="356"/>
        <v>6.53418397771935+3.91104873857755i</v>
      </c>
      <c r="I799" t="str">
        <f t="shared" si="357"/>
        <v>261.144889329652i</v>
      </c>
      <c r="J799" t="str">
        <f t="shared" si="351"/>
        <v>-91.3109898026473+57.1301451488692i</v>
      </c>
      <c r="K799" t="str">
        <f t="shared" si="358"/>
        <v>1.28596997733891-2.05536308688388i</v>
      </c>
      <c r="L799" t="str">
        <f t="shared" si="359"/>
        <v>0.0869191929119933-0.119058188007067i</v>
      </c>
      <c r="M799" t="str">
        <f t="shared" si="360"/>
        <v>1.3728891702509-2.17442127489095i</v>
      </c>
      <c r="N799" t="str">
        <f t="shared" si="361"/>
        <v>-0.681342637443519i</v>
      </c>
      <c r="O799" t="str">
        <f t="shared" si="362"/>
        <v>0.776727777090842-0.629836455197314i</v>
      </c>
      <c r="P799" t="str">
        <f t="shared" si="363"/>
        <v>0.223272222909158+0.629836455197314i</v>
      </c>
      <c r="Q799" t="str">
        <f t="shared" si="364"/>
        <v>-0.223272222909158+0.051506182246205i</v>
      </c>
      <c r="R799" t="str">
        <f t="shared" si="365"/>
        <v>-0.331598019378354-2.89743074524369i</v>
      </c>
      <c r="S799" t="str">
        <f t="shared" si="366"/>
        <v>0.0704064726339004i</v>
      </c>
      <c r="T799" t="str">
        <f t="shared" si="367"/>
        <v>0.203997878473621-0.0233466468768177i</v>
      </c>
      <c r="U799" t="str">
        <f t="shared" si="368"/>
        <v>0.0000333333333333333-0.0016973811453303i</v>
      </c>
      <c r="V799" t="str">
        <f t="shared" si="369"/>
        <v>6.66666666666667E-06-0.016973811453303i</v>
      </c>
      <c r="W799" t="str">
        <f t="shared" si="370"/>
        <v>0.0000276032045949943-0.00154312100199205i</v>
      </c>
      <c r="X799" t="str">
        <f t="shared" si="371"/>
        <v>0.0000671966543954344-0.00154068399558859i</v>
      </c>
      <c r="Y799" t="str">
        <f t="shared" si="372"/>
        <v>0.009+0.417831822927442i</v>
      </c>
      <c r="Z799" t="str">
        <f t="shared" si="373"/>
        <v>-0.044348496794981-0.00290295968733065i</v>
      </c>
      <c r="AA799" t="str">
        <f t="shared" si="374"/>
        <v>0.627558135314935-28.8123111093616i</v>
      </c>
      <c r="AB799" t="str">
        <f t="shared" si="375"/>
        <v>0.96214222592498-0.110112884320268i</v>
      </c>
      <c r="AC799" t="str">
        <f t="shared" si="376"/>
        <v>2.0814828439079-2.2432753119106i</v>
      </c>
      <c r="AD799" t="str">
        <f t="shared" si="377"/>
        <v>0.240227538227656+0.205999113892223i</v>
      </c>
      <c r="AE799" t="str">
        <f t="shared" si="378"/>
        <v>-0.0100557230859004-0.00983312190147973i</v>
      </c>
      <c r="AF799" t="str">
        <f t="shared" si="379"/>
        <v>-12.4913224316911-3.62870534991449i</v>
      </c>
      <c r="AG799" t="str">
        <f t="shared" si="380"/>
        <v>1.02203156363924-0.0245878876181512i</v>
      </c>
      <c r="AH799" t="str">
        <f t="shared" si="381"/>
        <v>0.0841902841940817+0.157909030727199i</v>
      </c>
      <c r="AI799">
        <f t="shared" si="382"/>
        <v>-14.94534378023496</v>
      </c>
      <c r="AJ799">
        <f t="shared" si="383"/>
        <v>61.935385324030683</v>
      </c>
      <c r="AK799"/>
      <c r="AL799"/>
      <c r="AM799"/>
      <c r="AN799"/>
    </row>
    <row r="800" spans="1:40" x14ac:dyDescent="0.25">
      <c r="A800"/>
      <c r="B800">
        <f t="shared" si="384"/>
        <v>66600</v>
      </c>
      <c r="C800" s="237" t="str">
        <f t="shared" si="352"/>
        <v>-0.000017230353368881+0.0367721021513917i</v>
      </c>
      <c r="D800" s="208" t="str">
        <f t="shared" si="353"/>
        <v>-5.95713805638179+0.281919449827336i</v>
      </c>
      <c r="E800" t="str">
        <f t="shared" si="354"/>
        <v>2870</v>
      </c>
      <c r="F800" t="str">
        <f t="shared" si="355"/>
        <v>0.777000777000777</v>
      </c>
      <c r="G800" t="str">
        <f t="shared" si="350"/>
        <v>0.777000777000777</v>
      </c>
      <c r="H800" t="str">
        <f t="shared" si="356"/>
        <v>6.53959935270363+3.908771069588i</v>
      </c>
      <c r="I800" t="str">
        <f t="shared" si="357"/>
        <v>261.53758841135i</v>
      </c>
      <c r="J800" t="str">
        <f t="shared" si="351"/>
        <v>-91.5888255817808+57.2160551415743i</v>
      </c>
      <c r="K800" t="str">
        <f t="shared" si="358"/>
        <v>1.28313371334586-2.05398134455348i</v>
      </c>
      <c r="L800" t="str">
        <f t="shared" si="359"/>
        <v>0.0867488745555895-0.119003577266551i</v>
      </c>
      <c r="M800" t="str">
        <f t="shared" si="360"/>
        <v>1.36988258790145-2.17298492182003i</v>
      </c>
      <c r="N800" t="str">
        <f t="shared" si="361"/>
        <v>-0.68236721283817i</v>
      </c>
      <c r="O800" t="str">
        <f t="shared" si="362"/>
        <v>0.7760820545823-0.630631940639955i</v>
      </c>
      <c r="P800" t="str">
        <f t="shared" si="363"/>
        <v>0.2239179454177+0.630631940639955i</v>
      </c>
      <c r="Q800" t="str">
        <f t="shared" si="364"/>
        <v>-0.2239179454177+0.0517352721982151i</v>
      </c>
      <c r="R800" t="str">
        <f t="shared" si="365"/>
        <v>-0.331592747959276-2.89296590546234i</v>
      </c>
      <c r="S800" t="str">
        <f t="shared" si="366"/>
        <v>0.0705123470288387i</v>
      </c>
      <c r="T800" t="str">
        <f t="shared" si="367"/>
        <v>0.203989815868559-0.0233813829163507i</v>
      </c>
      <c r="U800" t="str">
        <f t="shared" si="368"/>
        <v>0.0000333333333333333-0.00169483252499196i</v>
      </c>
      <c r="V800" t="str">
        <f t="shared" si="369"/>
        <v>6.66666666666667E-06-0.0169483252499196i</v>
      </c>
      <c r="W800" t="str">
        <f t="shared" si="370"/>
        <v>0.0000276032042904357-0.00154080414543892i</v>
      </c>
      <c r="X800" t="str">
        <f t="shared" si="371"/>
        <v>0.0000670778915414505-0.00153837384642372i</v>
      </c>
      <c r="Y800" t="str">
        <f t="shared" si="372"/>
        <v>0.009+0.41846014145816i</v>
      </c>
      <c r="Z800" t="str">
        <f t="shared" si="373"/>
        <v>-0.0442151584345262-0.00289223801126414i</v>
      </c>
      <c r="AA800" t="str">
        <f t="shared" si="374"/>
        <v>0.625653813470644-28.7687716974999i</v>
      </c>
      <c r="AB800" t="str">
        <f t="shared" si="375"/>
        <v>0.962104199192354-0.110276714506376i</v>
      </c>
      <c r="AC800" t="str">
        <f t="shared" si="376"/>
        <v>2.07834015237027-2.24170406911798i</v>
      </c>
      <c r="AD800" t="str">
        <f t="shared" si="377"/>
        <v>0.240433523928494+0.206272343796843i</v>
      </c>
      <c r="AE800" t="str">
        <f t="shared" si="378"/>
        <v>-0.0100342176400681-0.00981575533872667i</v>
      </c>
      <c r="AF800" t="str">
        <f t="shared" si="379"/>
        <v>-12.4967374090854-3.62685161976066i</v>
      </c>
      <c r="AG800" t="str">
        <f t="shared" si="380"/>
        <v>1.02202636102474-0.0245722779289274i</v>
      </c>
      <c r="AH800" t="str">
        <f t="shared" si="381"/>
        <v>0.0840691180231272+0.157650831053477i</v>
      </c>
      <c r="AI800">
        <f t="shared" si="382"/>
        <v>-14.959180542658787</v>
      </c>
      <c r="AJ800">
        <f t="shared" si="383"/>
        <v>61.930717636522253</v>
      </c>
      <c r="AK800"/>
      <c r="AL800"/>
      <c r="AM800"/>
      <c r="AN800"/>
    </row>
    <row r="801" spans="1:40" x14ac:dyDescent="0.25">
      <c r="A801"/>
      <c r="B801">
        <f t="shared" si="384"/>
        <v>66700</v>
      </c>
      <c r="C801" s="237" t="str">
        <f t="shared" si="352"/>
        <v>-0.000017178726882245+0.0367169715876131i</v>
      </c>
      <c r="D801" s="208" t="str">
        <f t="shared" si="353"/>
        <v>-5.95713766057872+0.281496782171701i</v>
      </c>
      <c r="E801" t="str">
        <f t="shared" si="354"/>
        <v>2870</v>
      </c>
      <c r="F801" t="str">
        <f t="shared" si="355"/>
        <v>0.777000777000777</v>
      </c>
      <c r="G801" t="str">
        <f t="shared" si="350"/>
        <v>0.777000777000777</v>
      </c>
      <c r="H801" t="str">
        <f t="shared" si="356"/>
        <v>6.54500030156497+3.90649066835293i</v>
      </c>
      <c r="I801" t="str">
        <f t="shared" si="357"/>
        <v>261.930287493049i</v>
      </c>
      <c r="J801" t="str">
        <f t="shared" si="351"/>
        <v>-91.8670788451805+57.3019651342794i</v>
      </c>
      <c r="K801" t="str">
        <f t="shared" si="358"/>
        <v>1.28030569711115-2.05259879215i</v>
      </c>
      <c r="L801" t="str">
        <f t="shared" si="359"/>
        <v>0.0865789679471345-0.1189488305785i</v>
      </c>
      <c r="M801" t="str">
        <f t="shared" si="360"/>
        <v>1.36688466505828-2.1715476227285i</v>
      </c>
      <c r="N801" t="str">
        <f t="shared" si="361"/>
        <v>-0.683391788232822i</v>
      </c>
      <c r="O801" t="str">
        <f t="shared" si="362"/>
        <v>0.775435517378013-0.631426764073787i</v>
      </c>
      <c r="P801" t="str">
        <f t="shared" si="363"/>
        <v>0.224564482621987+0.631426764073787i</v>
      </c>
      <c r="Q801" t="str">
        <f t="shared" si="364"/>
        <v>-0.224564482621987+0.051965024159035i</v>
      </c>
      <c r="R801" t="str">
        <f t="shared" si="365"/>
        <v>-0.331587468325338-2.8885142801858i</v>
      </c>
      <c r="S801" t="str">
        <f t="shared" si="366"/>
        <v>0.0706182214237768i</v>
      </c>
      <c r="T801" t="str">
        <f t="shared" si="367"/>
        <v>0.203981741023902-0.0234161172595483i</v>
      </c>
      <c r="U801" t="str">
        <f t="shared" si="368"/>
        <v>0.0000333333333333334-0.00169229154669363i</v>
      </c>
      <c r="V801" t="str">
        <f t="shared" si="369"/>
        <v>6.66666666666667E-06-0.0169229154669363i</v>
      </c>
      <c r="W801" t="str">
        <f t="shared" si="370"/>
        <v>0.0000276032039854196-0.0015384942361949i</v>
      </c>
      <c r="X801" t="str">
        <f t="shared" si="371"/>
        <v>0.0000669596619833685-0.00153607061078782i</v>
      </c>
      <c r="Y801" t="str">
        <f t="shared" si="372"/>
        <v>0.009+0.419088459988878i</v>
      </c>
      <c r="Z801" t="str">
        <f t="shared" si="373"/>
        <v>-0.0440824209195875-0.00288157727434628i</v>
      </c>
      <c r="AA801" t="str">
        <f t="shared" si="374"/>
        <v>0.623758177576956-28.725364085761i</v>
      </c>
      <c r="AB801" t="str">
        <f t="shared" si="375"/>
        <v>0.962066114732503-0.110440536691834i</v>
      </c>
      <c r="AC801" t="str">
        <f t="shared" si="376"/>
        <v>2.07520653409405-2.24013186035989i</v>
      </c>
      <c r="AD801" t="str">
        <f t="shared" si="377"/>
        <v>0.240639781563589+0.20654537166149i</v>
      </c>
      <c r="AE801" t="str">
        <f t="shared" si="378"/>
        <v>-0.0100128076917826-0.00979844213843173i</v>
      </c>
      <c r="AF801" t="str">
        <f t="shared" si="379"/>
        <v>-12.5021379621437-3.62499388618123i</v>
      </c>
      <c r="AG801" t="str">
        <f t="shared" si="380"/>
        <v>1.02202115515876-0.0245567441270296i</v>
      </c>
      <c r="AH801" t="str">
        <f t="shared" si="381"/>
        <v>0.0839484989092913+0.157393360294535i</v>
      </c>
      <c r="AI801">
        <f t="shared" si="382"/>
        <v>-14.972995471624053</v>
      </c>
      <c r="AJ801">
        <f t="shared" si="383"/>
        <v>61.925990184999392</v>
      </c>
      <c r="AK801"/>
      <c r="AL801"/>
      <c r="AM801"/>
      <c r="AN801"/>
    </row>
    <row r="802" spans="1:40" x14ac:dyDescent="0.25">
      <c r="A802"/>
      <c r="B802">
        <f t="shared" si="384"/>
        <v>66800</v>
      </c>
      <c r="C802" s="237" t="str">
        <f t="shared" si="352"/>
        <v>-0.0000171273320774326+0.0366620060852944i</v>
      </c>
      <c r="D802" s="208" t="str">
        <f t="shared" si="353"/>
        <v>-5.95713726655188+0.281075379987257i</v>
      </c>
      <c r="E802" t="str">
        <f t="shared" si="354"/>
        <v>2870</v>
      </c>
      <c r="F802" t="str">
        <f t="shared" si="355"/>
        <v>0.777000777000777</v>
      </c>
      <c r="G802" t="str">
        <f t="shared" si="350"/>
        <v>0.777000777000777</v>
      </c>
      <c r="H802" t="str">
        <f t="shared" si="356"/>
        <v>6.55038686370719+3.90420757322119i</v>
      </c>
      <c r="I802" t="str">
        <f t="shared" si="357"/>
        <v>262.322986574748i</v>
      </c>
      <c r="J802" t="str">
        <f t="shared" si="351"/>
        <v>-92.1457495928464+57.3878751269844i</v>
      </c>
      <c r="K802" t="str">
        <f t="shared" si="358"/>
        <v>1.27748590223616-2.05121544917585i</v>
      </c>
      <c r="L802" t="str">
        <f t="shared" si="359"/>
        <v>0.0864094721669635-0.118893949221849i</v>
      </c>
      <c r="M802" t="str">
        <f t="shared" si="360"/>
        <v>1.36389537440312-2.1701093983977i</v>
      </c>
      <c r="N802" t="str">
        <f t="shared" si="361"/>
        <v>-0.684416363627474i</v>
      </c>
      <c r="O802" t="str">
        <f t="shared" si="362"/>
        <v>0.774788166156688-0.632220924664438i</v>
      </c>
      <c r="P802" t="str">
        <f t="shared" si="363"/>
        <v>0.225211833843312+0.632220924664438i</v>
      </c>
      <c r="Q802" t="str">
        <f t="shared" si="364"/>
        <v>-0.225211833843312+0.052195438963036i</v>
      </c>
      <c r="R802" t="str">
        <f t="shared" si="365"/>
        <v>-0.33158218047517-2.88407581005961i</v>
      </c>
      <c r="S802" t="str">
        <f t="shared" si="366"/>
        <v>0.0707240958187151i</v>
      </c>
      <c r="T802" t="str">
        <f t="shared" si="367"/>
        <v>0.203973653939094-0.0234508499037044i</v>
      </c>
      <c r="U802" t="str">
        <f t="shared" si="368"/>
        <v>0.0000333333333333333-0.00168975817611474i</v>
      </c>
      <c r="V802" t="str">
        <f t="shared" si="369"/>
        <v>6.66666666666667E-06-0.0168975817611474i</v>
      </c>
      <c r="W802" t="str">
        <f t="shared" si="370"/>
        <v>0.0000276032036799456-0.00153619124305944i</v>
      </c>
      <c r="X802" t="str">
        <f t="shared" si="371"/>
        <v>0.0000668419625336708-0.00153377425771364i</v>
      </c>
      <c r="Y802" t="str">
        <f t="shared" si="372"/>
        <v>0.009+0.419716778519596i</v>
      </c>
      <c r="Z802" t="str">
        <f t="shared" si="373"/>
        <v>-0.0439502806432868-0.00287097702912354i</v>
      </c>
      <c r="AA802" t="str">
        <f t="shared" si="374"/>
        <v>0.6218711747066-28.6820876747697i</v>
      </c>
      <c r="AB802" t="str">
        <f t="shared" si="375"/>
        <v>0.962027972542807-0.110604350863876i</v>
      </c>
      <c r="AC802" t="str">
        <f t="shared" si="376"/>
        <v>2.07208196048417-2.23855870726873i</v>
      </c>
      <c r="AD802" t="str">
        <f t="shared" si="377"/>
        <v>0.240846310970689+0.206818197274869i</v>
      </c>
      <c r="AE802" t="str">
        <f t="shared" si="378"/>
        <v>-0.00999149266548125-0.00978118203871517i</v>
      </c>
      <c r="AF802" t="str">
        <f t="shared" si="379"/>
        <v>-12.5075241302591-3.62313219323393i</v>
      </c>
      <c r="AG802" t="str">
        <f t="shared" si="380"/>
        <v>1.022015946024-0.0245412858502604i</v>
      </c>
      <c r="AH802" t="str">
        <f t="shared" si="381"/>
        <v>0.0838284234422392+0.157136615170537i</v>
      </c>
      <c r="AI802">
        <f t="shared" si="382"/>
        <v>-14.986788645119855</v>
      </c>
      <c r="AJ802">
        <f t="shared" si="383"/>
        <v>61.921203226755615</v>
      </c>
      <c r="AK802"/>
      <c r="AL802"/>
      <c r="AM802"/>
      <c r="AN802"/>
    </row>
    <row r="803" spans="1:40" x14ac:dyDescent="0.25">
      <c r="A803"/>
      <c r="B803">
        <f t="shared" si="384"/>
        <v>66900</v>
      </c>
      <c r="C803" s="237" t="str">
        <f t="shared" si="352"/>
        <v>-0.0000170761675702374+0.0366072049042503i</v>
      </c>
      <c r="D803" s="208" t="str">
        <f t="shared" si="353"/>
        <v>-5.95713687429066+0.280655237599252i</v>
      </c>
      <c r="E803" t="str">
        <f t="shared" si="354"/>
        <v>2870</v>
      </c>
      <c r="F803" t="str">
        <f t="shared" si="355"/>
        <v>0.777000777000777</v>
      </c>
      <c r="G803" t="str">
        <f t="shared" si="350"/>
        <v>0.777000777000777</v>
      </c>
      <c r="H803" t="str">
        <f t="shared" si="356"/>
        <v>6.55575907847553+3.9019218222737i</v>
      </c>
      <c r="I803" t="str">
        <f t="shared" si="357"/>
        <v>262.715685656446i</v>
      </c>
      <c r="J803" t="str">
        <f t="shared" si="351"/>
        <v>-92.4248378247784+57.4737851196895i</v>
      </c>
      <c r="K803" t="str">
        <f t="shared" si="358"/>
        <v>1.27467430239157-2.04983133497489i</v>
      </c>
      <c r="L803" t="str">
        <f t="shared" si="359"/>
        <v>0.0862403862953784-0.118838934467911i</v>
      </c>
      <c r="M803" t="str">
        <f t="shared" si="360"/>
        <v>1.36091468868695-2.1686702694428i</v>
      </c>
      <c r="N803" t="str">
        <f t="shared" si="361"/>
        <v>-0.685440939022126i</v>
      </c>
      <c r="O803" t="str">
        <f t="shared" si="362"/>
        <v>0.774140001597885-0.633014421578235i</v>
      </c>
      <c r="P803" t="str">
        <f t="shared" si="363"/>
        <v>0.225859998402115+0.633014421578235i</v>
      </c>
      <c r="Q803" t="str">
        <f t="shared" si="364"/>
        <v>-0.225859998402115+0.052426517443891i</v>
      </c>
      <c r="R803" t="str">
        <f t="shared" si="365"/>
        <v>-0.331576884407436-2.87965043608413i</v>
      </c>
      <c r="S803" t="str">
        <f t="shared" si="366"/>
        <v>0.0708299702136532i</v>
      </c>
      <c r="T803" t="str">
        <f t="shared" si="367"/>
        <v>0.203965554613572-0.0234855808461146i</v>
      </c>
      <c r="U803" t="str">
        <f t="shared" si="368"/>
        <v>0.0000333333333333334-0.00168723237913998i</v>
      </c>
      <c r="V803" t="str">
        <f t="shared" si="369"/>
        <v>6.66666666666667E-06-0.0168723237913998i</v>
      </c>
      <c r="W803" t="str">
        <f t="shared" si="370"/>
        <v>0.0000276032033740141-0.00153389513501865i</v>
      </c>
      <c r="X803" t="str">
        <f t="shared" si="371"/>
        <v>0.0000667247900286208-0.00153148475641856i</v>
      </c>
      <c r="Y803" t="str">
        <f t="shared" si="372"/>
        <v>0.009+0.420345097050314i</v>
      </c>
      <c r="Z803" t="str">
        <f t="shared" si="373"/>
        <v>-0.0438187340257901-0.00286043683212971i</v>
      </c>
      <c r="AA803" t="str">
        <f t="shared" si="374"/>
        <v>0.61999275233617-28.6389418687899i</v>
      </c>
      <c r="AB803" t="str">
        <f t="shared" si="375"/>
        <v>0.961989772620609-0.110768157009749i</v>
      </c>
      <c r="AC803" t="str">
        <f t="shared" si="376"/>
        <v>2.06896640301799-2.2369846313037i</v>
      </c>
      <c r="AD803" t="str">
        <f t="shared" si="377"/>
        <v>0.241053111987313+0.207090820425504i</v>
      </c>
      <c r="AE803" t="str">
        <f t="shared" si="378"/>
        <v>-0.00997027198991999-0.00976397477943582i</v>
      </c>
      <c r="AF803" t="str">
        <f t="shared" si="379"/>
        <v>-12.5128959527662-3.62126658467445i</v>
      </c>
      <c r="AG803" t="str">
        <f t="shared" si="380"/>
        <v>1.02201073360331-0.0245259027385982i</v>
      </c>
      <c r="AH803" t="str">
        <f t="shared" si="381"/>
        <v>0.0837088882377353+0.156880592421679i</v>
      </c>
      <c r="AI803">
        <f t="shared" si="382"/>
        <v>-15.0005601407169</v>
      </c>
      <c r="AJ803">
        <f t="shared" si="383"/>
        <v>61.916357017666712</v>
      </c>
      <c r="AK803"/>
      <c r="AL803"/>
      <c r="AM803"/>
      <c r="AN803"/>
    </row>
    <row r="804" spans="1:40" x14ac:dyDescent="0.25">
      <c r="A804"/>
      <c r="B804">
        <f t="shared" si="384"/>
        <v>67000</v>
      </c>
      <c r="C804" s="237" t="str">
        <f t="shared" si="352"/>
        <v>-0.0000170252319867754+0.0365525673087147i</v>
      </c>
      <c r="D804" s="208" t="str">
        <f t="shared" si="353"/>
        <v>-5.95713648378453+0.280236349366813i</v>
      </c>
      <c r="E804" t="str">
        <f t="shared" si="354"/>
        <v>2870</v>
      </c>
      <c r="F804" t="str">
        <f t="shared" si="355"/>
        <v>0.777000777000777</v>
      </c>
      <c r="G804" t="str">
        <f t="shared" si="350"/>
        <v>0.777000777000777</v>
      </c>
      <c r="H804" t="str">
        <f t="shared" si="356"/>
        <v>6.56111698515622+3.89963345332496i</v>
      </c>
      <c r="I804" t="str">
        <f t="shared" si="357"/>
        <v>263.108384738145i</v>
      </c>
      <c r="J804" t="str">
        <f t="shared" si="351"/>
        <v>-92.7043435409767+57.5596951123945i</v>
      </c>
      <c r="K804" t="str">
        <f t="shared" si="358"/>
        <v>1.27187087131738-2.04844646873361i</v>
      </c>
      <c r="L804" t="str">
        <f t="shared" si="359"/>
        <v>0.0860717094126729-0.118783787580413i</v>
      </c>
      <c r="M804" t="str">
        <f t="shared" si="360"/>
        <v>1.35794258073005-2.16723025631402i</v>
      </c>
      <c r="N804" t="str">
        <f t="shared" si="361"/>
        <v>-0.686465514416778i</v>
      </c>
      <c r="O804" t="str">
        <f t="shared" si="362"/>
        <v>0.773491024382017-0.633807253982201i</v>
      </c>
      <c r="P804" t="str">
        <f t="shared" si="363"/>
        <v>0.226508975617983+0.633807253982201i</v>
      </c>
      <c r="Q804" t="str">
        <f t="shared" si="364"/>
        <v>-0.226508975617983+0.0526582604345771i</v>
      </c>
      <c r="R804" t="str">
        <f t="shared" si="365"/>
        <v>-0.331571580120793-2.87523809961198i</v>
      </c>
      <c r="S804" t="str">
        <f t="shared" si="366"/>
        <v>0.0709358446085915i</v>
      </c>
      <c r="T804" t="str">
        <f t="shared" si="367"/>
        <v>0.203957443046777-0.0235203100840737i</v>
      </c>
      <c r="U804" t="str">
        <f t="shared" si="368"/>
        <v>0.0000333333333333333-0.00168471412185768i</v>
      </c>
      <c r="V804" t="str">
        <f t="shared" si="369"/>
        <v>6.66666666666667E-06-0.0168471412185768i</v>
      </c>
      <c r="W804" t="str">
        <f t="shared" si="370"/>
        <v>0.0000276032030676249-0.00153160588124372i</v>
      </c>
      <c r="X804" t="str">
        <f t="shared" si="371"/>
        <v>0.0000666081413280385-0.00152920207630305i</v>
      </c>
      <c r="Y804" t="str">
        <f t="shared" si="372"/>
        <v>0.009+0.420973415581032i</v>
      </c>
      <c r="Z804" t="str">
        <f t="shared" si="373"/>
        <v>-0.0436877775140582-0.00284995624384379i</v>
      </c>
      <c r="AA804" t="str">
        <f t="shared" si="374"/>
        <v>0.618122858342421-28.5959260756973i</v>
      </c>
      <c r="AB804" t="str">
        <f t="shared" si="375"/>
        <v>0.961951514963273-0.110931955116694i</v>
      </c>
      <c r="AC804" t="str">
        <f t="shared" si="376"/>
        <v>2.06585983324544-2.23540965375211i</v>
      </c>
      <c r="AD804" t="str">
        <f t="shared" si="377"/>
        <v>0.241260184450746+0.207363240901748i</v>
      </c>
      <c r="AE804" t="str">
        <f t="shared" si="378"/>
        <v>-0.00994914509813323-0.00974682010217594i</v>
      </c>
      <c r="AF804" t="str">
        <f t="shared" si="379"/>
        <v>-12.5182534689407-3.61939710395815i</v>
      </c>
      <c r="AG804" t="str">
        <f t="shared" si="380"/>
        <v>1.02200551787971-0.0245105944341803i</v>
      </c>
      <c r="AH804" t="str">
        <f t="shared" si="381"/>
        <v>0.0835898899373939+0.156625288808022i</v>
      </c>
      <c r="AI804">
        <f t="shared" si="382"/>
        <v>-15.014310035571254</v>
      </c>
      <c r="AJ804">
        <f t="shared" si="383"/>
        <v>61.911451812201392</v>
      </c>
      <c r="AK804"/>
      <c r="AL804"/>
      <c r="AM804"/>
      <c r="AN804"/>
    </row>
    <row r="805" spans="1:40" x14ac:dyDescent="0.25">
      <c r="A805"/>
      <c r="B805">
        <f t="shared" si="384"/>
        <v>67100</v>
      </c>
      <c r="C805" s="237" t="str">
        <f t="shared" si="352"/>
        <v>-0.0000169745239633925+0.0364980925673073i</v>
      </c>
      <c r="D805" s="208" t="str">
        <f t="shared" si="353"/>
        <v>-5.95713609502301+0.279818709682689i</v>
      </c>
      <c r="E805" t="str">
        <f t="shared" si="354"/>
        <v>2870</v>
      </c>
      <c r="F805" t="str">
        <f t="shared" si="355"/>
        <v>0.777000777000777</v>
      </c>
      <c r="G805" t="str">
        <f t="shared" si="350"/>
        <v>0.777000777000777</v>
      </c>
      <c r="H805" t="str">
        <f t="shared" si="356"/>
        <v>6.56646062297561+3.89734250392476i</v>
      </c>
      <c r="I805" t="str">
        <f t="shared" si="357"/>
        <v>263.501083819844i</v>
      </c>
      <c r="J805" t="str">
        <f t="shared" si="351"/>
        <v>-92.984266741441+57.6456051050996i</v>
      </c>
      <c r="K805" t="str">
        <f t="shared" si="358"/>
        <v>1.2690755828231-2.0470608694822i</v>
      </c>
      <c r="L805" t="str">
        <f t="shared" si="359"/>
        <v>0.0859034405991642-0.118728509815532i</v>
      </c>
      <c r="M805" t="str">
        <f t="shared" si="360"/>
        <v>1.35497902342226-2.16578937929773i</v>
      </c>
      <c r="N805" t="str">
        <f t="shared" si="361"/>
        <v>-0.68749008981143i</v>
      </c>
      <c r="O805" t="str">
        <f t="shared" si="362"/>
        <v>0.772841235190352-0.634599421044057i</v>
      </c>
      <c r="P805" t="str">
        <f t="shared" si="363"/>
        <v>0.227158764809648+0.634599421044057i</v>
      </c>
      <c r="Q805" t="str">
        <f t="shared" si="364"/>
        <v>-0.227158764809648+0.052890668767373i</v>
      </c>
      <c r="R805" t="str">
        <f t="shared" si="365"/>
        <v>-0.331566267613894-2.87083874234537i</v>
      </c>
      <c r="S805" t="str">
        <f t="shared" si="366"/>
        <v>0.0710417190035297i</v>
      </c>
      <c r="T805" t="str">
        <f t="shared" si="367"/>
        <v>0.203949319238146-0.0235550376148754i</v>
      </c>
      <c r="U805" t="str">
        <f t="shared" si="368"/>
        <v>0.0000333333333333334-0.00168220337055834i</v>
      </c>
      <c r="V805" t="str">
        <f t="shared" si="369"/>
        <v>6.66666666666667E-06-0.0168220337055834i</v>
      </c>
      <c r="W805" t="str">
        <f t="shared" si="370"/>
        <v>0.0000276032027607782-0.00152932345108968i</v>
      </c>
      <c r="X805" t="str">
        <f t="shared" si="371"/>
        <v>0.0000664920133150994-0.00152692618694948i</v>
      </c>
      <c r="Y805" t="str">
        <f t="shared" si="372"/>
        <v>0.009+0.42160173411175i</v>
      </c>
      <c r="Z805" t="str">
        <f t="shared" si="373"/>
        <v>-0.0435574075816128-0.0028395348286492i</v>
      </c>
      <c r="AA805" t="str">
        <f t="shared" si="374"/>
        <v>0.616261440998603-28.553039706952i</v>
      </c>
      <c r="AB805" t="str">
        <f t="shared" si="375"/>
        <v>0.961913199568144-0.111095745171945i</v>
      </c>
      <c r="AC805" t="str">
        <f t="shared" si="376"/>
        <v>2.06276222278926-2.23383379573043i</v>
      </c>
      <c r="AD805" t="str">
        <f t="shared" si="377"/>
        <v>0.241467528198052+0.207635458491772i</v>
      </c>
      <c r="AE805" t="str">
        <f t="shared" si="378"/>
        <v>-0.00992811142739721-0.00972971775022737i</v>
      </c>
      <c r="AF805" t="str">
        <f t="shared" si="379"/>
        <v>-12.5235967179986-3.61752379424207i</v>
      </c>
      <c r="AG805" t="str">
        <f t="shared" si="380"/>
        <v>1.02200029883632-0.0244953605812881i</v>
      </c>
      <c r="AH805" t="str">
        <f t="shared" si="381"/>
        <v>0.0834714252084668+0.156370701109361i</v>
      </c>
      <c r="AI805">
        <f t="shared" si="382"/>
        <v>-15.028038406425841</v>
      </c>
      <c r="AJ805">
        <f t="shared" si="383"/>
        <v>61.906487863427301</v>
      </c>
      <c r="AK805"/>
      <c r="AL805"/>
      <c r="AM805"/>
      <c r="AN805"/>
    </row>
    <row r="806" spans="1:40" x14ac:dyDescent="0.25">
      <c r="A806"/>
      <c r="B806">
        <f t="shared" si="384"/>
        <v>67200</v>
      </c>
      <c r="C806" s="237" t="str">
        <f t="shared" si="352"/>
        <v>-0.000016924042146573+0.0364437799530015i</v>
      </c>
      <c r="D806" s="208" t="str">
        <f t="shared" si="353"/>
        <v>-5.95713570799575+0.279402312973012i</v>
      </c>
      <c r="E806" t="str">
        <f t="shared" si="354"/>
        <v>2870</v>
      </c>
      <c r="F806" t="str">
        <f t="shared" si="355"/>
        <v>0.777000777000777</v>
      </c>
      <c r="G806" t="str">
        <f t="shared" si="350"/>
        <v>0.777000777000777</v>
      </c>
      <c r="H806" t="str">
        <f t="shared" si="356"/>
        <v>6.57179003109989+3.89504901135964i</v>
      </c>
      <c r="I806" t="str">
        <f t="shared" si="357"/>
        <v>263.893782901543i</v>
      </c>
      <c r="J806" t="str">
        <f t="shared" si="351"/>
        <v>-93.2646074261715+57.7315150978046i</v>
      </c>
      <c r="K806" t="str">
        <f t="shared" si="358"/>
        <v>1.26628841078779-2.0456745560957i</v>
      </c>
      <c r="L806" t="str">
        <f t="shared" si="359"/>
        <v>0.0857355789352169-0.118673102421936i</v>
      </c>
      <c r="M806" t="str">
        <f t="shared" si="360"/>
        <v>1.35202398972301-2.16434765851764i</v>
      </c>
      <c r="N806" t="str">
        <f t="shared" si="361"/>
        <v>-0.688514665206082i</v>
      </c>
      <c r="O806" t="str">
        <f t="shared" si="362"/>
        <v>0.772190634705008-0.635390921932221i</v>
      </c>
      <c r="P806" t="str">
        <f t="shared" si="363"/>
        <v>0.227809365294992+0.635390921932221i</v>
      </c>
      <c r="Q806" t="str">
        <f t="shared" si="364"/>
        <v>-0.227809365294992+0.0531237432738609i</v>
      </c>
      <c r="R806" t="str">
        <f t="shared" si="365"/>
        <v>-0.331560946885381-2.86645230633349i</v>
      </c>
      <c r="S806" t="str">
        <f t="shared" si="366"/>
        <v>0.0711475933984678i</v>
      </c>
      <c r="T806" t="str">
        <f t="shared" si="367"/>
        <v>0.203941183187115-0.0235897634358121i</v>
      </c>
      <c r="U806" t="str">
        <f t="shared" si="368"/>
        <v>0.0000333333333333333-0.00167970009173311i</v>
      </c>
      <c r="V806" t="str">
        <f t="shared" si="369"/>
        <v>6.66666666666667E-06-0.0167970009173311i</v>
      </c>
      <c r="W806" t="str">
        <f t="shared" si="370"/>
        <v>0.0000276032024534737-0.00152704781409391i</v>
      </c>
      <c r="X806" t="str">
        <f t="shared" si="371"/>
        <v>0.0000663764028961181-0.00152465705812062i</v>
      </c>
      <c r="Y806" t="str">
        <f t="shared" si="372"/>
        <v>0.009+0.422230052642468i</v>
      </c>
      <c r="Z806" t="str">
        <f t="shared" si="373"/>
        <v>-0.043427620728293-0.00282917215479282i</v>
      </c>
      <c r="AA806" t="str">
        <f t="shared" si="374"/>
        <v>0.614408448970841-28.5102821775713i</v>
      </c>
      <c r="AB806" t="str">
        <f t="shared" si="375"/>
        <v>0.961874826432562-0.111259527162734i</v>
      </c>
      <c r="AC806" t="str">
        <f t="shared" si="376"/>
        <v>2.05967354334504-2.23225707818563i</v>
      </c>
      <c r="AD806" t="str">
        <f t="shared" si="377"/>
        <v>0.241675143066057+0.207907472983577i</v>
      </c>
      <c r="AE806" t="str">
        <f t="shared" si="378"/>
        <v>-0.00990717041919018-0.00971266746857665i</v>
      </c>
      <c r="AF806" t="str">
        <f t="shared" si="379"/>
        <v>-12.5289257390956-3.61564669838663i</v>
      </c>
      <c r="AG806" t="str">
        <f t="shared" si="380"/>
        <v>1.02199507645644-0.0244802008263287i</v>
      </c>
      <c r="AH806" t="str">
        <f t="shared" si="381"/>
        <v>0.0833534907435855+0.156116826125046i</v>
      </c>
      <c r="AI806">
        <f t="shared" si="382"/>
        <v>-15.041745329615111</v>
      </c>
      <c r="AJ806">
        <f t="shared" si="383"/>
        <v>61.901465423022941</v>
      </c>
      <c r="AK806"/>
      <c r="AL806"/>
      <c r="AM806"/>
      <c r="AN806"/>
    </row>
    <row r="807" spans="1:40" x14ac:dyDescent="0.25">
      <c r="A807"/>
      <c r="B807">
        <f t="shared" si="384"/>
        <v>67300</v>
      </c>
      <c r="C807" s="237" t="str">
        <f t="shared" si="352"/>
        <v>-0.0000168737851928501+0.0363896287430915i</v>
      </c>
      <c r="D807" s="208" t="str">
        <f t="shared" si="353"/>
        <v>-5.95713532269244+0.278987153697035i</v>
      </c>
      <c r="E807" t="str">
        <f t="shared" si="354"/>
        <v>2870</v>
      </c>
      <c r="F807" t="str">
        <f t="shared" si="355"/>
        <v>0.777000777000777</v>
      </c>
      <c r="G807" t="str">
        <f t="shared" si="350"/>
        <v>0.777000777000777</v>
      </c>
      <c r="H807" t="str">
        <f t="shared" si="356"/>
        <v>6.57710524863423+3.89275301265459i</v>
      </c>
      <c r="I807" t="str">
        <f t="shared" si="357"/>
        <v>264.286481983241i</v>
      </c>
      <c r="J807" t="str">
        <f t="shared" si="351"/>
        <v>-93.5453655951682+57.8174250905098i</v>
      </c>
      <c r="K807" t="str">
        <f t="shared" si="358"/>
        <v>1.26350932916016-2.04428754729503i</v>
      </c>
      <c r="L807" t="str">
        <f t="shared" si="359"/>
        <v>0.0855681235012669-0.118617566640817i</v>
      </c>
      <c r="M807" t="str">
        <f t="shared" si="360"/>
        <v>1.34907745266143-2.16290511393585i</v>
      </c>
      <c r="N807" t="str">
        <f t="shared" si="361"/>
        <v>-0.689539240600734i</v>
      </c>
      <c r="O807" t="str">
        <f t="shared" si="362"/>
        <v>0.771539223608956-0.636181755815812i</v>
      </c>
      <c r="P807" t="str">
        <f t="shared" si="363"/>
        <v>0.228460776391044+0.636181755815812i</v>
      </c>
      <c r="Q807" t="str">
        <f t="shared" si="364"/>
        <v>-0.228460776391044+0.053357484784922i</v>
      </c>
      <c r="R807" t="str">
        <f t="shared" si="365"/>
        <v>-0.331555617933906-2.86207873396997i</v>
      </c>
      <c r="S807" t="str">
        <f t="shared" si="366"/>
        <v>0.0712534677934061i</v>
      </c>
      <c r="T807" t="str">
        <f t="shared" si="367"/>
        <v>0.203933034893122-0.0236244875441764i</v>
      </c>
      <c r="U807" t="str">
        <f t="shared" si="368"/>
        <v>0.0000333333333333334-0.00167720425207229i</v>
      </c>
      <c r="V807" t="str">
        <f t="shared" si="369"/>
        <v>6.66666666666667E-06-0.0167720425207229i</v>
      </c>
      <c r="W807" t="str">
        <f t="shared" si="370"/>
        <v>0.0000276032021457117-0.00152477893997486i</v>
      </c>
      <c r="X807" t="str">
        <f t="shared" si="371"/>
        <v>0.0000662613070003486-0.00152239465975839i</v>
      </c>
      <c r="Y807" t="str">
        <f t="shared" si="372"/>
        <v>0.009+0.422858371173186i</v>
      </c>
      <c r="Z807" t="str">
        <f t="shared" si="373"/>
        <v>-0.043298413480022-0.00281886779434501i</v>
      </c>
      <c r="AA807" t="str">
        <f t="shared" si="374"/>
        <v>0.61256383131453-28.4676529061026i</v>
      </c>
      <c r="AB807" t="str">
        <f t="shared" si="375"/>
        <v>0.961836395553875-0.111423301076291i</v>
      </c>
      <c r="AC807" t="str">
        <f t="shared" si="376"/>
        <v>2.05659376668135-2.23067952189623i</v>
      </c>
      <c r="AD807" t="str">
        <f t="shared" si="377"/>
        <v>0.24188302889137+0.208179284164999i</v>
      </c>
      <c r="AE807" t="str">
        <f t="shared" si="378"/>
        <v>-0.00988632151915612-0.00969566900389162i</v>
      </c>
      <c r="AF807" t="str">
        <f t="shared" si="379"/>
        <v>-12.5342405713267-3.61376585895756i</v>
      </c>
      <c r="AG807" t="str">
        <f t="shared" si="380"/>
        <v>1.0219898507235-0.0244651148178213i</v>
      </c>
      <c r="AH807" t="str">
        <f t="shared" si="381"/>
        <v>0.0832360832605502+0.155863660673856i</v>
      </c>
      <c r="AI807">
        <f t="shared" si="382"/>
        <v>-15.055430881066435</v>
      </c>
      <c r="AJ807">
        <f t="shared" si="383"/>
        <v>61.896384741284997</v>
      </c>
      <c r="AK807"/>
      <c r="AL807"/>
      <c r="AM807"/>
      <c r="AN807"/>
    </row>
    <row r="808" spans="1:40" x14ac:dyDescent="0.25">
      <c r="A808"/>
      <c r="B808">
        <f t="shared" si="384"/>
        <v>67400</v>
      </c>
      <c r="C808" s="237" t="str">
        <f t="shared" si="352"/>
        <v>-0.0000168237517687155+0.0363356382191609i</v>
      </c>
      <c r="D808" s="208" t="str">
        <f t="shared" si="353"/>
        <v>-5.95713493910285+0.2785732263469i</v>
      </c>
      <c r="E808" t="str">
        <f t="shared" si="354"/>
        <v>2870</v>
      </c>
      <c r="F808" t="str">
        <f t="shared" si="355"/>
        <v>0.777000777000777</v>
      </c>
      <c r="G808" t="str">
        <f t="shared" si="350"/>
        <v>0.777000777000777</v>
      </c>
      <c r="H808" t="str">
        <f t="shared" si="356"/>
        <v>6.58240631462238+3.89045454457447i</v>
      </c>
      <c r="I808" t="str">
        <f t="shared" si="357"/>
        <v>264.67918106494i</v>
      </c>
      <c r="J808" t="str">
        <f t="shared" si="351"/>
        <v>-93.826541248431+57.9033350832148i</v>
      </c>
      <c r="K808" t="str">
        <f t="shared" si="358"/>
        <v>1.26073831195869-2.04289986164821i</v>
      </c>
      <c r="L808" t="str">
        <f t="shared" si="359"/>
        <v>0.0854010733778533-0.118561903705928i</v>
      </c>
      <c r="M808" t="str">
        <f t="shared" si="360"/>
        <v>1.34613938533654-2.16146176535414i</v>
      </c>
      <c r="N808" t="str">
        <f t="shared" si="361"/>
        <v>-0.690563815995386i</v>
      </c>
      <c r="O808" t="str">
        <f t="shared" si="362"/>
        <v>0.770887002586019-0.636971921864648i</v>
      </c>
      <c r="P808" t="str">
        <f t="shared" si="363"/>
        <v>0.229112997413981+0.636971921864648i</v>
      </c>
      <c r="Q808" t="str">
        <f t="shared" si="364"/>
        <v>-0.229112997413981+0.0535918941307379i</v>
      </c>
      <c r="R808" t="str">
        <f t="shared" si="365"/>
        <v>-0.331550280758105-2.85771796799032i</v>
      </c>
      <c r="S808" t="str">
        <f t="shared" si="366"/>
        <v>0.0713593421883442i</v>
      </c>
      <c r="T808" t="str">
        <f t="shared" si="367"/>
        <v>0.203924874355601-0.0236592099372592i</v>
      </c>
      <c r="U808" t="str">
        <f t="shared" si="368"/>
        <v>0.0000333333333333333-0.00167471581846387i</v>
      </c>
      <c r="V808" t="str">
        <f t="shared" si="369"/>
        <v>6.66666666666667E-06-0.0167471581846387i</v>
      </c>
      <c r="W808" t="str">
        <f t="shared" si="370"/>
        <v>0.0000276032018374919-0.00152251679863073i</v>
      </c>
      <c r="X808" t="str">
        <f t="shared" si="371"/>
        <v>0.0000661467225797794-0.00152013896198255i</v>
      </c>
      <c r="Y808" t="str">
        <f t="shared" si="372"/>
        <v>0.009+0.423486689703904i</v>
      </c>
      <c r="Z808" t="str">
        <f t="shared" si="373"/>
        <v>-0.0431697823885758-0.00280862132315996i</v>
      </c>
      <c r="AA808" t="str">
        <f t="shared" si="374"/>
        <v>0.610727537470822-28.4251513145972i</v>
      </c>
      <c r="AB808" t="str">
        <f t="shared" si="375"/>
        <v>0.961797906929415-0.111587066899838i</v>
      </c>
      <c r="AC808" t="str">
        <f t="shared" si="376"/>
        <v>2.05352286463992-2.22910114747363i</v>
      </c>
      <c r="AD808" t="str">
        <f t="shared" si="377"/>
        <v>0.242091185510357+0.2084508918237i</v>
      </c>
      <c r="AE808" t="str">
        <f t="shared" si="378"/>
        <v>-0.00986556417706669-0.00967872210450715i</v>
      </c>
      <c r="AF808" t="str">
        <f t="shared" si="379"/>
        <v>-12.5395412537252-3.61188131822757i</v>
      </c>
      <c r="AG808" t="str">
        <f t="shared" si="380"/>
        <v>1.02198462162106-0.0244501022063784i</v>
      </c>
      <c r="AH808" t="str">
        <f t="shared" si="381"/>
        <v>0.0831191995020903+0.155611201593832i</v>
      </c>
      <c r="AI808">
        <f t="shared" si="382"/>
        <v>-15.069095136304064</v>
      </c>
      <c r="AJ808">
        <f t="shared" si="383"/>
        <v>61.891246067137708</v>
      </c>
      <c r="AK808"/>
      <c r="AL808"/>
      <c r="AM808"/>
      <c r="AN808"/>
    </row>
    <row r="809" spans="1:40" x14ac:dyDescent="0.25">
      <c r="A809"/>
      <c r="B809">
        <f t="shared" si="384"/>
        <v>67500</v>
      </c>
      <c r="C809" s="237" t="str">
        <f t="shared" si="352"/>
        <v>-0.0000167739405505316+0.0362818076670504i</v>
      </c>
      <c r="D809" s="208" t="str">
        <f t="shared" si="353"/>
        <v>-5.95713455721685+0.278160525447387i</v>
      </c>
      <c r="E809" t="str">
        <f t="shared" si="354"/>
        <v>2870</v>
      </c>
      <c r="F809" t="str">
        <f t="shared" si="355"/>
        <v>0.777000777000777</v>
      </c>
      <c r="G809" t="str">
        <f t="shared" si="350"/>
        <v>0.777000777000777</v>
      </c>
      <c r="H809" t="str">
        <f t="shared" si="356"/>
        <v>6.58769326804609+3.88815364362569i</v>
      </c>
      <c r="I809" t="str">
        <f t="shared" si="357"/>
        <v>265.071880146639i</v>
      </c>
      <c r="J809" t="str">
        <f t="shared" si="351"/>
        <v>-94.10813438596+57.9892450759199i</v>
      </c>
      <c r="K809" t="str">
        <f t="shared" si="358"/>
        <v>1.25797533327169-2.0415115175713i</v>
      </c>
      <c r="L809" t="str">
        <f t="shared" si="359"/>
        <v>0.0852344276456371-0.118506114843623i</v>
      </c>
      <c r="M809" t="str">
        <f t="shared" si="360"/>
        <v>1.34320976091733-2.16001763241492i</v>
      </c>
      <c r="N809" t="str">
        <f t="shared" si="361"/>
        <v>-0.691588391390038i</v>
      </c>
      <c r="O809" t="str">
        <f t="shared" si="362"/>
        <v>0.770233972320869-0.637761419249248i</v>
      </c>
      <c r="P809" t="str">
        <f t="shared" si="363"/>
        <v>0.229766027679131+0.637761419249248i</v>
      </c>
      <c r="Q809" t="str">
        <f t="shared" si="364"/>
        <v>-0.229766027679131+0.05382697214079i</v>
      </c>
      <c r="R809" t="str">
        <f t="shared" si="365"/>
        <v>-0.331544935356611-2.85336995146935i</v>
      </c>
      <c r="S809" t="str">
        <f t="shared" si="366"/>
        <v>0.0714652165832825i</v>
      </c>
      <c r="T809" t="str">
        <f t="shared" si="367"/>
        <v>0.203916701573987-0.0236939306123506i</v>
      </c>
      <c r="U809" t="str">
        <f t="shared" si="368"/>
        <v>0.0000333333333333333-0.00167223475799207i</v>
      </c>
      <c r="V809" t="str">
        <f t="shared" si="369"/>
        <v>6.66666666666667E-06-0.0167223475799207i</v>
      </c>
      <c r="W809" t="str">
        <f t="shared" si="370"/>
        <v>0.0000276032015288146-0.00152026136013806i</v>
      </c>
      <c r="X809" t="str">
        <f t="shared" si="371"/>
        <v>0.0000660326466089304-0.00151788993508933i</v>
      </c>
      <c r="Y809" t="str">
        <f t="shared" si="372"/>
        <v>0.009+0.424115008234622i</v>
      </c>
      <c r="Z809" t="str">
        <f t="shared" si="373"/>
        <v>-0.0430417240313492-0.00279843232083634i</v>
      </c>
      <c r="AA809" t="str">
        <f t="shared" si="374"/>
        <v>0.60889951726307-28.3827768285831i</v>
      </c>
      <c r="AB809" t="str">
        <f t="shared" si="375"/>
        <v>0.961759360556517-0.111750824620595i</v>
      </c>
      <c r="AC809" t="str">
        <f t="shared" si="376"/>
        <v>2.05046080913573-2.22752197536312i</v>
      </c>
      <c r="AD809" t="str">
        <f t="shared" si="377"/>
        <v>0.242299612759168+0.208722295747178i</v>
      </c>
      <c r="AE809" t="str">
        <f t="shared" si="378"/>
        <v>-0.00984489784678482-0.00966182652041106i</v>
      </c>
      <c r="AF809" t="str">
        <f t="shared" si="379"/>
        <v>-12.5448278252629-3.6099931181783i</v>
      </c>
      <c r="AG809" t="str">
        <f t="shared" si="380"/>
        <v>1.02197938913283-0.0244351626446925i</v>
      </c>
      <c r="AH809" t="str">
        <f t="shared" si="381"/>
        <v>0.0830028362356501+0.155359445742139i</v>
      </c>
      <c r="AI809">
        <f t="shared" si="382"/>
        <v>-15.082738170451274</v>
      </c>
      <c r="AJ809">
        <f t="shared" si="383"/>
        <v>61.886049648140073</v>
      </c>
      <c r="AK809"/>
      <c r="AL809"/>
      <c r="AM809"/>
      <c r="AN809"/>
    </row>
    <row r="810" spans="1:40" x14ac:dyDescent="0.25">
      <c r="A810"/>
      <c r="B810">
        <f t="shared" si="384"/>
        <v>67600</v>
      </c>
      <c r="C810" s="237" t="str">
        <f t="shared" si="352"/>
        <v>-0.0000167243502244437+0.0362281363768263i</v>
      </c>
      <c r="D810" s="208" t="str">
        <f t="shared" si="353"/>
        <v>-5.95713417702434+0.277749045555668i</v>
      </c>
      <c r="E810" t="str">
        <f t="shared" si="354"/>
        <v>2870</v>
      </c>
      <c r="F810" t="str">
        <f t="shared" si="355"/>
        <v>0.777000777000777</v>
      </c>
      <c r="G810" t="str">
        <f t="shared" si="350"/>
        <v>0.777000777000777</v>
      </c>
      <c r="H810" t="str">
        <f t="shared" si="356"/>
        <v>6.5929661478244+3.88585034605769i</v>
      </c>
      <c r="I810" t="str">
        <f t="shared" si="357"/>
        <v>265.464579228338i</v>
      </c>
      <c r="J810" t="str">
        <f t="shared" si="351"/>
        <v>-94.3901450077553+58.0751550686249i</v>
      </c>
      <c r="K810" t="str">
        <f t="shared" si="358"/>
        <v>1.25522036725738-2.04012253332959i</v>
      </c>
      <c r="L810" t="str">
        <f t="shared" si="359"/>
        <v>0.0850681853854325-0.118450201272889i</v>
      </c>
      <c r="M810" t="str">
        <f t="shared" si="360"/>
        <v>1.34028855264281-2.15857273460248i</v>
      </c>
      <c r="N810" t="str">
        <f t="shared" si="361"/>
        <v>-0.69261296678469i</v>
      </c>
      <c r="O810" t="str">
        <f t="shared" si="362"/>
        <v>0.769580133499026-0.638550247140835i</v>
      </c>
      <c r="P810" t="str">
        <f t="shared" si="363"/>
        <v>0.230419866500974+0.638550247140835i</v>
      </c>
      <c r="Q810" t="str">
        <f t="shared" si="364"/>
        <v>-0.230419866500974+0.054062719643855i</v>
      </c>
      <c r="R810" t="str">
        <f t="shared" si="365"/>
        <v>-0.331539581728092-2.84903462781872i</v>
      </c>
      <c r="S810" t="str">
        <f t="shared" si="366"/>
        <v>0.0715710909782206i</v>
      </c>
      <c r="T810" t="str">
        <f t="shared" si="367"/>
        <v>0.203908516547714-0.0237286495667425i</v>
      </c>
      <c r="U810" t="str">
        <f t="shared" si="368"/>
        <v>0.0000333333333333334-0.00166976103793587i</v>
      </c>
      <c r="V810" t="str">
        <f t="shared" si="369"/>
        <v>6.66666666666667E-06-0.0166976103793587i</v>
      </c>
      <c r="W810" t="str">
        <f t="shared" si="370"/>
        <v>0.0000276032012196798-0.00151801259475049i</v>
      </c>
      <c r="X810" t="str">
        <f t="shared" si="371"/>
        <v>0.0000659190760846547-0.00151564754955017i</v>
      </c>
      <c r="Y810" t="str">
        <f t="shared" si="372"/>
        <v>0.009+0.42474332676534i</v>
      </c>
      <c r="Z810" t="str">
        <f t="shared" si="373"/>
        <v>-0.0429142350111302-0.00278830037067863i</v>
      </c>
      <c r="AA810" t="str">
        <f t="shared" si="374"/>
        <v>0.6070797208934-28.3405288770398i</v>
      </c>
      <c r="AB810" t="str">
        <f t="shared" si="375"/>
        <v>0.961720756432511-0.111914574225789i</v>
      </c>
      <c r="AC810" t="str">
        <f t="shared" si="376"/>
        <v>2.04740757215705-2.22594202584521i</v>
      </c>
      <c r="AD810" t="str">
        <f t="shared" si="377"/>
        <v>0.242508310473715+0.20899349572277i</v>
      </c>
      <c r="AE810" t="str">
        <f t="shared" si="378"/>
        <v>-0.00982432198622791-0.00964498200323109i</v>
      </c>
      <c r="AF810" t="str">
        <f t="shared" si="379"/>
        <v>-12.5501003248487-3.60810130050202i</v>
      </c>
      <c r="AG810" t="str">
        <f t="shared" si="380"/>
        <v>1.02197415324265-0.0244202957875189i</v>
      </c>
      <c r="AH810" t="str">
        <f t="shared" si="381"/>
        <v>0.0828869902531538+0.15510838999492i</v>
      </c>
      <c r="AI810">
        <f t="shared" si="382"/>
        <v>-15.096360058233474</v>
      </c>
      <c r="AJ810">
        <f t="shared" si="383"/>
        <v>61.880795730498029</v>
      </c>
      <c r="AK810"/>
      <c r="AL810"/>
      <c r="AM810"/>
      <c r="AN810"/>
    </row>
    <row r="811" spans="1:40" x14ac:dyDescent="0.25">
      <c r="A811"/>
      <c r="B811">
        <f t="shared" si="384"/>
        <v>67700</v>
      </c>
      <c r="C811" s="237" t="str">
        <f t="shared" si="352"/>
        <v>-0.0000166749794862936+0.0361746236427498i</v>
      </c>
      <c r="D811" s="208" t="str">
        <f t="shared" si="353"/>
        <v>-5.95713379851535+0.277338781261082i</v>
      </c>
      <c r="E811" t="str">
        <f t="shared" si="354"/>
        <v>2870</v>
      </c>
      <c r="F811" t="str">
        <f t="shared" si="355"/>
        <v>0.777000777000777</v>
      </c>
      <c r="G811" t="str">
        <f t="shared" si="350"/>
        <v>0.777000777000777</v>
      </c>
      <c r="H811" t="str">
        <f t="shared" si="356"/>
        <v>6.59822499281334+3.8835446878645i</v>
      </c>
      <c r="I811" t="str">
        <f t="shared" si="357"/>
        <v>265.857278310036i</v>
      </c>
      <c r="J811" t="str">
        <f t="shared" si="351"/>
        <v>-94.6725731138166+58.1610650613299i</v>
      </c>
      <c r="K811" t="str">
        <f t="shared" si="358"/>
        <v>1.25247338814397-2.03873292703863i</v>
      </c>
      <c r="L811" t="str">
        <f t="shared" si="359"/>
        <v>0.0849023456782294-0.118394164205386i</v>
      </c>
      <c r="M811" t="str">
        <f t="shared" si="360"/>
        <v>1.3373757338222-2.15712709124402i</v>
      </c>
      <c r="N811" t="str">
        <f t="shared" si="361"/>
        <v>-0.693637542179341i</v>
      </c>
      <c r="O811" t="str">
        <f t="shared" si="362"/>
        <v>0.768925486806862-0.639338404711332i</v>
      </c>
      <c r="P811" t="str">
        <f t="shared" si="363"/>
        <v>0.231074513193138+0.639338404711332i</v>
      </c>
      <c r="Q811" t="str">
        <f t="shared" si="364"/>
        <v>-0.231074513193138+0.0542991374680091i</v>
      </c>
      <c r="R811" t="str">
        <f t="shared" si="365"/>
        <v>-0.331534219871173-2.84471194078442i</v>
      </c>
      <c r="S811" t="str">
        <f t="shared" si="366"/>
        <v>0.0716769653731589i</v>
      </c>
      <c r="T811" t="str">
        <f t="shared" si="367"/>
        <v>0.203900319276217-0.0237633667977233i</v>
      </c>
      <c r="U811" t="str">
        <f t="shared" si="368"/>
        <v>0.0000333333333333333-0.00166729462576757i</v>
      </c>
      <c r="V811" t="str">
        <f t="shared" si="369"/>
        <v>6.66666666666667E-06-0.0166729462576757i</v>
      </c>
      <c r="W811" t="str">
        <f t="shared" si="370"/>
        <v>0.0000276032009100871-0.00151577047289736i</v>
      </c>
      <c r="X811" t="str">
        <f t="shared" si="371"/>
        <v>0.0000658060080259385-0.0015134117760104i</v>
      </c>
      <c r="Y811" t="str">
        <f t="shared" si="372"/>
        <v>0.009+0.425371645296058i</v>
      </c>
      <c r="Z811" t="str">
        <f t="shared" si="373"/>
        <v>-0.0427873119558724-0.00277822505965876i</v>
      </c>
      <c r="AA811" t="str">
        <f t="shared" si="374"/>
        <v>0.605268098939242-28.2984068923716i</v>
      </c>
      <c r="AB811" t="str">
        <f t="shared" si="375"/>
        <v>0.961682094554732-0.11207831570263i</v>
      </c>
      <c r="AC811" t="str">
        <f t="shared" si="376"/>
        <v>2.04436312576566-2.22436131903667i</v>
      </c>
      <c r="AD811" t="str">
        <f t="shared" si="377"/>
        <v>0.242717278489684+0.209264491537651i</v>
      </c>
      <c r="AE811" t="str">
        <f t="shared" si="378"/>
        <v>-0.00980383605733182-0.00962818830622071i</v>
      </c>
      <c r="AF811" t="str">
        <f t="shared" si="379"/>
        <v>-12.5553587913287-3.60620590660342i</v>
      </c>
      <c r="AG811" t="str">
        <f t="shared" si="380"/>
        <v>1.02196891393451-0.0244055012916608i</v>
      </c>
      <c r="AH811" t="str">
        <f t="shared" si="381"/>
        <v>0.0827716583707925+0.154858031247143i</v>
      </c>
      <c r="AI811">
        <f t="shared" si="382"/>
        <v>-15.109960873981196</v>
      </c>
      <c r="AJ811">
        <f t="shared" si="383"/>
        <v>61.875484559069655</v>
      </c>
      <c r="AK811"/>
      <c r="AL811"/>
      <c r="AM811"/>
      <c r="AN811"/>
    </row>
    <row r="812" spans="1:40" x14ac:dyDescent="0.25">
      <c r="A812"/>
      <c r="B812">
        <f t="shared" si="384"/>
        <v>67800</v>
      </c>
      <c r="C812" s="237" t="str">
        <f t="shared" si="352"/>
        <v>-0.0000166258270415334+0.0361212687632457i</v>
      </c>
      <c r="D812" s="208" t="str">
        <f t="shared" si="353"/>
        <v>-5.95713342167995+0.276929727184884i</v>
      </c>
      <c r="E812" t="str">
        <f t="shared" si="354"/>
        <v>2870</v>
      </c>
      <c r="F812" t="str">
        <f t="shared" si="355"/>
        <v>0.777000777000777</v>
      </c>
      <c r="G812" t="str">
        <f t="shared" si="350"/>
        <v>0.777000777000777</v>
      </c>
      <c r="H812" t="str">
        <f t="shared" si="356"/>
        <v>6.60346984180517+3.88123670478631i</v>
      </c>
      <c r="I812" t="str">
        <f t="shared" si="357"/>
        <v>266.249977391735i</v>
      </c>
      <c r="J812" t="str">
        <f t="shared" si="351"/>
        <v>-94.9554187041441+58.2469750540351i</v>
      </c>
      <c r="K812" t="str">
        <f t="shared" si="358"/>
        <v>1.24973437022974-2.03734271666531i</v>
      </c>
      <c r="L812" t="str">
        <f t="shared" si="359"/>
        <v>0.0847369076052157-0.118338004845481i</v>
      </c>
      <c r="M812" t="str">
        <f t="shared" si="360"/>
        <v>1.33447127783496-2.15568072151079i</v>
      </c>
      <c r="N812" t="str">
        <f t="shared" si="361"/>
        <v>-0.694662117573993i</v>
      </c>
      <c r="O812" t="str">
        <f t="shared" si="362"/>
        <v>0.768270032931594-0.640125891133367i</v>
      </c>
      <c r="P812" t="str">
        <f t="shared" si="363"/>
        <v>0.231729967068406+0.640125891133367i</v>
      </c>
      <c r="Q812" t="str">
        <f t="shared" si="364"/>
        <v>-0.231729967068406+0.0545362264406259i</v>
      </c>
      <c r="R812" t="str">
        <f t="shared" si="365"/>
        <v>-0.331528849784477-2.84040183444428i</v>
      </c>
      <c r="S812" t="str">
        <f t="shared" si="366"/>
        <v>0.0717828397680969i</v>
      </c>
      <c r="T812" t="str">
        <f t="shared" si="367"/>
        <v>0.203892109758922-0.0237980823025806i</v>
      </c>
      <c r="U812" t="str">
        <f t="shared" si="368"/>
        <v>0.0000333333333333334-0.0016648354891514i</v>
      </c>
      <c r="V812" t="str">
        <f t="shared" si="369"/>
        <v>6.66666666666667E-06-0.016648354891514i</v>
      </c>
      <c r="W812" t="str">
        <f t="shared" si="370"/>
        <v>0.000027603200600037-0.00151353496518254i</v>
      </c>
      <c r="X812" t="str">
        <f t="shared" si="371"/>
        <v>0.0000656934394737113-0.00151118258528801i</v>
      </c>
      <c r="Y812" t="str">
        <f t="shared" si="372"/>
        <v>0.009+0.425999963826776i</v>
      </c>
      <c r="Z812" t="str">
        <f t="shared" si="373"/>
        <v>-0.0426609515184731-0.00276820597837843i</v>
      </c>
      <c r="AA812" t="str">
        <f t="shared" si="374"/>
        <v>0.603464602349948-28.2564103103821i</v>
      </c>
      <c r="AB812" t="str">
        <f t="shared" si="375"/>
        <v>0.961643374920474-0.112242049038327i</v>
      </c>
      <c r="AC812" t="str">
        <f t="shared" si="376"/>
        <v>2.04132744209686-2.22277987489163i</v>
      </c>
      <c r="AD812" t="str">
        <f t="shared" si="377"/>
        <v>0.242926516642533+0.209535282978833i</v>
      </c>
      <c r="AE812" t="str">
        <f t="shared" si="378"/>
        <v>-0.0097834395260154-0.00961144518424602i</v>
      </c>
      <c r="AF812" t="str">
        <f t="shared" si="379"/>
        <v>-12.5606032634851-3.60430697760143i</v>
      </c>
      <c r="AG812" t="str">
        <f t="shared" si="380"/>
        <v>1.02196367119251-0.0243907788159539i</v>
      </c>
      <c r="AH812" t="str">
        <f t="shared" si="381"/>
        <v>0.0826568374288052+0.154608366412466i</v>
      </c>
      <c r="AI812">
        <f t="shared" si="382"/>
        <v>-15.123540691632497</v>
      </c>
      <c r="AJ812">
        <f t="shared" si="383"/>
        <v>61.870116377375368</v>
      </c>
      <c r="AK812"/>
      <c r="AL812"/>
      <c r="AM812"/>
      <c r="AN812"/>
    </row>
    <row r="813" spans="1:40" x14ac:dyDescent="0.25">
      <c r="A813"/>
      <c r="B813">
        <f t="shared" si="384"/>
        <v>67900</v>
      </c>
      <c r="C813" s="237" t="str">
        <f t="shared" si="352"/>
        <v>-0.0000165768916051412+0.0360680710408715i</v>
      </c>
      <c r="D813" s="208" t="str">
        <f t="shared" si="353"/>
        <v>-5.95713304650826+0.276521877980015i</v>
      </c>
      <c r="E813" t="str">
        <f t="shared" si="354"/>
        <v>2870</v>
      </c>
      <c r="F813" t="str">
        <f t="shared" si="355"/>
        <v>0.777000777000777</v>
      </c>
      <c r="G813" t="str">
        <f t="shared" si="350"/>
        <v>0.777000777000777</v>
      </c>
      <c r="H813" t="str">
        <f t="shared" si="356"/>
        <v>6.60870073352796+3.8789264323109i</v>
      </c>
      <c r="I813" t="str">
        <f t="shared" si="357"/>
        <v>266.642676473434i</v>
      </c>
      <c r="J813" t="str">
        <f t="shared" si="351"/>
        <v>-95.2386817787378+58.3328850467401i</v>
      </c>
      <c r="K813" t="str">
        <f t="shared" si="358"/>
        <v>1.24700328788308-2.03595192002891i</v>
      </c>
      <c r="L813" t="str">
        <f t="shared" si="359"/>
        <v>0.0845718702478074-0.118281724390287i</v>
      </c>
      <c r="M813" t="str">
        <f t="shared" si="360"/>
        <v>1.33157515813089-2.1542336444192i</v>
      </c>
      <c r="N813" t="str">
        <f t="shared" si="361"/>
        <v>-0.695686692968645i</v>
      </c>
      <c r="O813" t="str">
        <f t="shared" si="362"/>
        <v>0.767613772561288-0.640912705580274i</v>
      </c>
      <c r="P813" t="str">
        <f t="shared" si="363"/>
        <v>0.232386227438712+0.640912705580274i</v>
      </c>
      <c r="Q813" t="str">
        <f t="shared" si="364"/>
        <v>-0.232386227438712+0.054773987388371i</v>
      </c>
      <c r="R813" t="str">
        <f t="shared" si="365"/>
        <v>-0.33152347146666-2.83610425320561i</v>
      </c>
      <c r="S813" t="str">
        <f t="shared" si="366"/>
        <v>0.0718887141630352i</v>
      </c>
      <c r="T813" t="str">
        <f t="shared" si="367"/>
        <v>0.203883887995267-0.0238327960786039i</v>
      </c>
      <c r="U813" t="str">
        <f t="shared" si="368"/>
        <v>0.0000333333333333333-0.00166238359594204i</v>
      </c>
      <c r="V813" t="str">
        <f t="shared" si="369"/>
        <v>6.66666666666667E-06-0.0166238359594205i</v>
      </c>
      <c r="W813" t="str">
        <f t="shared" si="370"/>
        <v>0.0000276032002895292-0.00151130604238299i</v>
      </c>
      <c r="X813" t="str">
        <f t="shared" si="371"/>
        <v>0.0000655813674906443-0.00150895994837232i</v>
      </c>
      <c r="Y813" t="str">
        <f t="shared" si="372"/>
        <v>0.009+0.426628282357494i</v>
      </c>
      <c r="Z813" t="str">
        <f t="shared" si="373"/>
        <v>-0.04253515037655-0.00275824272103148i</v>
      </c>
      <c r="AA813" t="str">
        <f t="shared" si="374"/>
        <v>0.601669182443413-28.2145385702489i</v>
      </c>
      <c r="AB813" t="str">
        <f t="shared" si="375"/>
        <v>0.961604597527085-0.112405774220094i</v>
      </c>
      <c r="AC813" t="str">
        <f t="shared" si="376"/>
        <v>2.0383004933596-2.22119771320298i</v>
      </c>
      <c r="AD813" t="str">
        <f t="shared" si="377"/>
        <v>0.243136024767488+0.209805869833181i</v>
      </c>
      <c r="AE813" t="str">
        <f t="shared" si="378"/>
        <v>-0.00976313186214464-0.00959475239377268i</v>
      </c>
      <c r="AF813" t="str">
        <f t="shared" si="379"/>
        <v>-12.5658337800362-3.60240455433088i</v>
      </c>
      <c r="AG813" t="str">
        <f t="shared" si="380"/>
        <v>1.0219584250009-0.0243761280212506i</v>
      </c>
      <c r="AH813" t="str">
        <f t="shared" si="381"/>
        <v>0.0825425242912588+0.154359392423089i</v>
      </c>
      <c r="AI813">
        <f t="shared" si="382"/>
        <v>-15.137099584736069</v>
      </c>
      <c r="AJ813">
        <f t="shared" si="383"/>
        <v>61.864691427606651</v>
      </c>
      <c r="AK813"/>
      <c r="AL813"/>
      <c r="AM813"/>
      <c r="AN813"/>
    </row>
    <row r="814" spans="1:40" x14ac:dyDescent="0.25">
      <c r="A814"/>
      <c r="B814">
        <f t="shared" si="384"/>
        <v>68000</v>
      </c>
      <c r="C814" s="237" t="str">
        <f t="shared" si="352"/>
        <v>-0.0000165281719015367+0.0360150297822877i</v>
      </c>
      <c r="D814" s="208" t="str">
        <f t="shared" si="353"/>
        <v>-5.95713267299054+0.276115228330872i</v>
      </c>
      <c r="E814" t="str">
        <f t="shared" si="354"/>
        <v>2870</v>
      </c>
      <c r="F814" t="str">
        <f t="shared" si="355"/>
        <v>0.777000777000777</v>
      </c>
      <c r="G814" t="str">
        <f t="shared" si="350"/>
        <v>0.777000777000777</v>
      </c>
      <c r="H814" t="str">
        <f t="shared" si="356"/>
        <v>6.61391770664511+3.87661390567528i</v>
      </c>
      <c r="I814" t="str">
        <f t="shared" si="357"/>
        <v>267.035375555132i</v>
      </c>
      <c r="J814" t="str">
        <f t="shared" si="351"/>
        <v>-95.5223623375976+58.4187950394452i</v>
      </c>
      <c r="K814" t="str">
        <f t="shared" si="358"/>
        <v>1.24428011554258-2.03456055480213i</v>
      </c>
      <c r="L814" t="str">
        <f t="shared" si="359"/>
        <v>0.0844072326876662-0.118225324029696i</v>
      </c>
      <c r="M814" t="str">
        <f t="shared" si="360"/>
        <v>1.32868734823025-2.15278587883183i</v>
      </c>
      <c r="N814" t="str">
        <f t="shared" si="361"/>
        <v>-0.696711268363297i</v>
      </c>
      <c r="O814" t="str">
        <f t="shared" si="362"/>
        <v>0.766956706384858-0.641698847226089i</v>
      </c>
      <c r="P814" t="str">
        <f t="shared" si="363"/>
        <v>0.233043293615142+0.641698847226089i</v>
      </c>
      <c r="Q814" t="str">
        <f t="shared" si="364"/>
        <v>-0.233043293615142+0.0550124211372079i</v>
      </c>
      <c r="R814" t="str">
        <f t="shared" si="365"/>
        <v>-0.331518084916327-2.8318191418027i</v>
      </c>
      <c r="S814" t="str">
        <f t="shared" si="366"/>
        <v>0.0719945885579735i</v>
      </c>
      <c r="T814" t="str">
        <f t="shared" si="367"/>
        <v>0.203875653984679-0.0238675081230783i</v>
      </c>
      <c r="U814" t="str">
        <f t="shared" si="368"/>
        <v>0.0000333333333333334-0.0016599389141833i</v>
      </c>
      <c r="V814" t="str">
        <f t="shared" si="369"/>
        <v>6.66666666666667E-06-0.016599389141833i</v>
      </c>
      <c r="W814" t="str">
        <f t="shared" si="370"/>
        <v>0.0000276031999785637-0.00150908367544764i</v>
      </c>
      <c r="X814" t="str">
        <f t="shared" si="371"/>
        <v>0.0000654697891609672-0.00150674383642279i</v>
      </c>
      <c r="Y814" t="str">
        <f t="shared" si="372"/>
        <v>0.009+0.427256600888212i</v>
      </c>
      <c r="Z814" t="str">
        <f t="shared" si="373"/>
        <v>-0.042409905232225-0.00274833488536718i</v>
      </c>
      <c r="AA814" t="str">
        <f t="shared" si="374"/>
        <v>0.59988179090277-28.1727911144982i</v>
      </c>
      <c r="AB814" t="str">
        <f t="shared" si="375"/>
        <v>0.961565762371864-0.112569491235129i</v>
      </c>
      <c r="AC814" t="str">
        <f t="shared" si="376"/>
        <v>2.0352822518366-2.21961485360314i</v>
      </c>
      <c r="AD814" t="str">
        <f t="shared" si="377"/>
        <v>0.24334580269955+0.210076251887396i</v>
      </c>
      <c r="AE814" t="str">
        <f t="shared" si="378"/>
        <v>-0.00974291253949832-0.00957810969285234i</v>
      </c>
      <c r="AF814" t="str">
        <f t="shared" si="379"/>
        <v>-12.5710503796357-3.60049867734441i</v>
      </c>
      <c r="AG814" t="str">
        <f t="shared" si="380"/>
        <v>1.02195317534407-0.0243615485704062i</v>
      </c>
      <c r="AH814" t="str">
        <f t="shared" si="381"/>
        <v>0.0824287158458412+0.154111106229617i</v>
      </c>
      <c r="AI814">
        <f t="shared" si="382"/>
        <v>-15.150637626453632</v>
      </c>
      <c r="AJ814">
        <f t="shared" si="383"/>
        <v>61.859209950633229</v>
      </c>
      <c r="AK814"/>
      <c r="AL814"/>
      <c r="AM814"/>
      <c r="AN814"/>
    </row>
    <row r="815" spans="1:40" x14ac:dyDescent="0.25">
      <c r="A815"/>
      <c r="B815">
        <f t="shared" si="384"/>
        <v>68100</v>
      </c>
      <c r="C815" s="237" t="str">
        <f t="shared" si="352"/>
        <v>-0.0000164796666644982+0.035962144298227i</v>
      </c>
      <c r="D815" s="208" t="str">
        <f t="shared" si="353"/>
        <v>-5.95713230111705+0.275709772953074i</v>
      </c>
      <c r="E815" t="str">
        <f t="shared" si="354"/>
        <v>2870</v>
      </c>
      <c r="F815" t="str">
        <f t="shared" si="355"/>
        <v>0.777000777000777</v>
      </c>
      <c r="G815" t="str">
        <f t="shared" si="350"/>
        <v>0.777000777000777</v>
      </c>
      <c r="H815" t="str">
        <f t="shared" si="356"/>
        <v>6.61912079975479+3.87429915986709i</v>
      </c>
      <c r="I815" t="str">
        <f t="shared" si="357"/>
        <v>267.428074636831i</v>
      </c>
      <c r="J815" t="str">
        <f t="shared" si="351"/>
        <v>-95.8064603807237+58.5047050321502i</v>
      </c>
      <c r="K815" t="str">
        <f t="shared" si="358"/>
        <v>1.24156482771707-2.03316863851222i</v>
      </c>
      <c r="L815" t="str">
        <f t="shared" si="359"/>
        <v>0.0842429940067292-0.118168804946418i</v>
      </c>
      <c r="M815" t="str">
        <f t="shared" si="360"/>
        <v>1.3258078217238-2.15133744345864i</v>
      </c>
      <c r="N815" t="str">
        <f t="shared" si="361"/>
        <v>-0.697735843757949i</v>
      </c>
      <c r="O815" t="str">
        <f t="shared" si="362"/>
        <v>0.76629883509206-0.642484315245557i</v>
      </c>
      <c r="P815" t="str">
        <f t="shared" si="363"/>
        <v>0.23370116490794+0.642484315245557i</v>
      </c>
      <c r="Q815" t="str">
        <f t="shared" si="364"/>
        <v>-0.23370116490794+0.0552515285123919i</v>
      </c>
      <c r="R815" t="str">
        <f t="shared" si="365"/>
        <v>-0.331512690132126-2.82754644529442i</v>
      </c>
      <c r="S815" t="str">
        <f t="shared" si="366"/>
        <v>0.0721004629529116i</v>
      </c>
      <c r="T815" t="str">
        <f t="shared" si="367"/>
        <v>0.203867407726587-0.0239022184332914i</v>
      </c>
      <c r="U815" t="str">
        <f t="shared" si="368"/>
        <v>0.0000333333333333333-0.00165750141210668i</v>
      </c>
      <c r="V815" t="str">
        <f t="shared" si="369"/>
        <v>6.66666666666667E-06-0.0165750141210668i</v>
      </c>
      <c r="W815" t="str">
        <f t="shared" si="370"/>
        <v>0.0000276031996671406-0.00150686783549603i</v>
      </c>
      <c r="X815" t="str">
        <f t="shared" si="371"/>
        <v>0.0000653587015902739-0.00150453422076773i</v>
      </c>
      <c r="Y815" t="str">
        <f t="shared" si="372"/>
        <v>0.009+0.42788491941893i</v>
      </c>
      <c r="Z815" t="str">
        <f t="shared" si="373"/>
        <v>-0.0422852128119049-0.00273848207265356i</v>
      </c>
      <c r="AA815" t="str">
        <f t="shared" si="374"/>
        <v>0.598102379773068-28.1311673889796i</v>
      </c>
      <c r="AB815" t="str">
        <f t="shared" si="375"/>
        <v>0.961526869452116-0.112733200070636i</v>
      </c>
      <c r="AC815" t="str">
        <f t="shared" si="376"/>
        <v>2.03227268988434-2.21803131556551i</v>
      </c>
      <c r="AD815" t="str">
        <f t="shared" si="377"/>
        <v>0.243555850273485+0.210346428928033i</v>
      </c>
      <c r="AE815" t="str">
        <f t="shared" si="378"/>
        <v>-0.00972278103573266-0.00956151684110995i</v>
      </c>
      <c r="AF815" t="str">
        <f t="shared" si="379"/>
        <v>-12.5762531008718-3.59858938691402i</v>
      </c>
      <c r="AG815" t="str">
        <f t="shared" si="380"/>
        <v>1.02194792220653-0.0243470401282619i</v>
      </c>
      <c r="AH815" t="str">
        <f t="shared" si="381"/>
        <v>0.0823154090036391+0.153863504800914i</v>
      </c>
      <c r="AI815">
        <f t="shared" si="382"/>
        <v>-15.164154889563164</v>
      </c>
      <c r="AJ815">
        <f t="shared" si="383"/>
        <v>61.853672186013483</v>
      </c>
      <c r="AK815"/>
      <c r="AL815"/>
      <c r="AM815"/>
      <c r="AN815"/>
    </row>
    <row r="816" spans="1:40" x14ac:dyDescent="0.25">
      <c r="A816"/>
      <c r="B816">
        <f t="shared" si="384"/>
        <v>68200</v>
      </c>
      <c r="C816" s="237" t="str">
        <f t="shared" si="352"/>
        <v>-0.0000164313746370803+0.0359094139034648i</v>
      </c>
      <c r="D816" s="208" t="str">
        <f t="shared" si="353"/>
        <v>-5.95713193087818+0.27530550659323i</v>
      </c>
      <c r="E816" t="str">
        <f t="shared" si="354"/>
        <v>2870</v>
      </c>
      <c r="F816" t="str">
        <f t="shared" si="355"/>
        <v>0.777000777000777</v>
      </c>
      <c r="G816" t="str">
        <f t="shared" si="350"/>
        <v>0.777000777000777</v>
      </c>
      <c r="H816" t="str">
        <f t="shared" si="356"/>
        <v>6.62431005138939+3.87198222962624i</v>
      </c>
      <c r="I816" t="str">
        <f t="shared" si="357"/>
        <v>267.82077371853i</v>
      </c>
      <c r="J816" t="str">
        <f t="shared" si="351"/>
        <v>-96.0909759081159+58.5906150248554i</v>
      </c>
      <c r="K816" t="str">
        <f t="shared" si="358"/>
        <v>1.23885739898571-2.03177618854191i</v>
      </c>
      <c r="L816" t="str">
        <f t="shared" si="359"/>
        <v>0.0840791532872297-0.118112168316012i</v>
      </c>
      <c r="M816" t="str">
        <f t="shared" si="360"/>
        <v>1.32293655227294-2.14988835685792i</v>
      </c>
      <c r="N816" t="str">
        <f t="shared" si="361"/>
        <v>-0.698760419152601i</v>
      </c>
      <c r="O816" t="str">
        <f t="shared" si="362"/>
        <v>0.765640159373499-0.643269108814129i</v>
      </c>
      <c r="P816" t="str">
        <f t="shared" si="363"/>
        <v>0.234359840626501+0.643269108814129i</v>
      </c>
      <c r="Q816" t="str">
        <f t="shared" si="364"/>
        <v>-0.234359840626501+0.055491310338472i</v>
      </c>
      <c r="R816" t="str">
        <f t="shared" si="365"/>
        <v>-0.331507287112672-2.82328610906191i</v>
      </c>
      <c r="S816" t="str">
        <f t="shared" si="366"/>
        <v>0.0722063373478499i</v>
      </c>
      <c r="T816" t="str">
        <f t="shared" si="367"/>
        <v>0.203859149220423-0.0239369270065281i</v>
      </c>
      <c r="U816" t="str">
        <f t="shared" si="368"/>
        <v>0.0000333333333333333-0.00165507105812998i</v>
      </c>
      <c r="V816" t="str">
        <f t="shared" si="369"/>
        <v>6.66666666666667E-06-0.0165507105812998i</v>
      </c>
      <c r="W816" t="str">
        <f t="shared" si="370"/>
        <v>0.0000276031993552598-0.00150465849381707i</v>
      </c>
      <c r="X816" t="str">
        <f t="shared" si="371"/>
        <v>0.0000652481019053342-0.00150233107290306i</v>
      </c>
      <c r="Y816" t="str">
        <f t="shared" si="372"/>
        <v>0.009+0.428513237949648i</v>
      </c>
      <c r="Z816" t="str">
        <f t="shared" si="373"/>
        <v>-0.0421610698660682-0.00272868388764132i</v>
      </c>
      <c r="AA816" t="str">
        <f t="shared" si="374"/>
        <v>0.596330901458037-28.0896668428417i</v>
      </c>
      <c r="AB816" t="str">
        <f t="shared" si="375"/>
        <v>0.961487918765163-0.112896900713812i</v>
      </c>
      <c r="AC816" t="str">
        <f t="shared" si="376"/>
        <v>2.0292717799333-2.21644711840541i</v>
      </c>
      <c r="AD816" t="str">
        <f t="shared" si="377"/>
        <v>0.243766167323836+0.210616400741494i</v>
      </c>
      <c r="AE816" t="str">
        <f t="shared" si="378"/>
        <v>-0.00970273683234761-0.00954497359973059i</v>
      </c>
      <c r="AF816" t="str">
        <f t="shared" si="379"/>
        <v>-12.5814419822676-3.59667672303301i</v>
      </c>
      <c r="AG816" t="str">
        <f t="shared" si="380"/>
        <v>1.02194266557292-0.0243326023616323i</v>
      </c>
      <c r="AH816" t="str">
        <f t="shared" si="381"/>
        <v>0.0822026006989421+0.153616585123976i</v>
      </c>
      <c r="AI816">
        <f t="shared" si="382"/>
        <v>-15.177651446460789</v>
      </c>
      <c r="AJ816">
        <f t="shared" si="383"/>
        <v>61.848078372000714</v>
      </c>
      <c r="AK816"/>
      <c r="AL816"/>
      <c r="AM816"/>
      <c r="AN816"/>
    </row>
    <row r="817" spans="1:40" x14ac:dyDescent="0.25">
      <c r="A817"/>
      <c r="B817">
        <f t="shared" si="384"/>
        <v>68300</v>
      </c>
      <c r="C817" s="237" t="str">
        <f t="shared" si="352"/>
        <v>-0.0000163832945715326+0.0358568379167896i</v>
      </c>
      <c r="D817" s="208" t="str">
        <f t="shared" si="353"/>
        <v>-5.95713156226434+0.27490242402872i</v>
      </c>
      <c r="E817" t="str">
        <f t="shared" si="354"/>
        <v>2870</v>
      </c>
      <c r="F817" t="str">
        <f t="shared" si="355"/>
        <v>0.777000777000777</v>
      </c>
      <c r="G817" t="str">
        <f t="shared" si="350"/>
        <v>0.777000777000777</v>
      </c>
      <c r="H817" t="str">
        <f t="shared" si="356"/>
        <v>6.62948550001516+3.86966314944625i</v>
      </c>
      <c r="I817" t="str">
        <f t="shared" si="357"/>
        <v>268.213472800229i</v>
      </c>
      <c r="J817" t="str">
        <f t="shared" si="351"/>
        <v>-96.3759089197742+58.6765250175604i</v>
      </c>
      <c r="K817" t="str">
        <f t="shared" si="358"/>
        <v>1.23615780399797-2.03038322213053i</v>
      </c>
      <c r="L817" t="str">
        <f t="shared" si="359"/>
        <v>0.0839157096117183-0.118055415306928i</v>
      </c>
      <c r="M817" t="str">
        <f t="shared" si="360"/>
        <v>1.32007351360969-2.14843863743746i</v>
      </c>
      <c r="N817" t="str">
        <f t="shared" si="361"/>
        <v>-0.699784994547253i</v>
      </c>
      <c r="O817" t="str">
        <f t="shared" si="362"/>
        <v>0.764980679920622-0.644053227107964i</v>
      </c>
      <c r="P817" t="str">
        <f t="shared" si="363"/>
        <v>0.235019320079378+0.644053227107964i</v>
      </c>
      <c r="Q817" t="str">
        <f t="shared" si="364"/>
        <v>-0.235019320079378+0.055731767439289i</v>
      </c>
      <c r="R817" t="str">
        <f t="shared" si="365"/>
        <v>-0.331501875856593-2.81903807880613i</v>
      </c>
      <c r="S817" t="str">
        <f t="shared" si="366"/>
        <v>0.072312211742788i</v>
      </c>
      <c r="T817" t="str">
        <f t="shared" si="367"/>
        <v>0.203850878465611-0.0239716338400734i</v>
      </c>
      <c r="U817" t="str">
        <f t="shared" si="368"/>
        <v>0.0000333333333333333-0.001652647820856i</v>
      </c>
      <c r="V817" t="str">
        <f t="shared" si="369"/>
        <v>6.66666666666667E-06-0.01652647820856i</v>
      </c>
      <c r="W817" t="str">
        <f t="shared" si="370"/>
        <v>0.0000276031990429215-0.00150245562186785i</v>
      </c>
      <c r="X817" t="str">
        <f t="shared" si="371"/>
        <v>0.0000651379872539129-0.00150013436449117i</v>
      </c>
      <c r="Y817" t="str">
        <f t="shared" si="372"/>
        <v>0.009+0.429141556480366i</v>
      </c>
      <c r="Z817" t="str">
        <f t="shared" si="373"/>
        <v>-0.0420374731690541-0.00271893993852835i</v>
      </c>
      <c r="AA817" t="str">
        <f t="shared" si="374"/>
        <v>0.594567308716854-28.0482889285072i</v>
      </c>
      <c r="AB817" t="str">
        <f t="shared" si="375"/>
        <v>0.961448910308289-0.113060593151851i</v>
      </c>
      <c r="AC817" t="str">
        <f t="shared" si="376"/>
        <v>2.02627949448784-2.21486228128123i</v>
      </c>
      <c r="AD817" t="str">
        <f t="shared" si="377"/>
        <v>0.243976753684912+0.210886167114033i</v>
      </c>
      <c r="AE817" t="str">
        <f t="shared" si="378"/>
        <v>-0.0096827794146529-0.00952847973144722i</v>
      </c>
      <c r="AF817" t="str">
        <f t="shared" si="379"/>
        <v>-12.5866170622795-3.59476072541753i</v>
      </c>
      <c r="AG817" t="str">
        <f t="shared" si="380"/>
        <v>1.02193740542801-0.0243182349392887i</v>
      </c>
      <c r="AH817" t="str">
        <f t="shared" si="381"/>
        <v>0.0820902878890247+0.153370344203781i</v>
      </c>
      <c r="AI817">
        <f t="shared" si="382"/>
        <v>-15.191127369164237</v>
      </c>
      <c r="AJ817">
        <f t="shared" si="383"/>
        <v>61.842428745552652</v>
      </c>
      <c r="AK817"/>
      <c r="AL817"/>
      <c r="AM817"/>
      <c r="AN817"/>
    </row>
    <row r="818" spans="1:40" x14ac:dyDescent="0.25">
      <c r="A818"/>
      <c r="B818">
        <f t="shared" si="384"/>
        <v>68400</v>
      </c>
      <c r="C818" s="237" t="str">
        <f t="shared" si="352"/>
        <v>-0.0000163354252292191+0.0358044156609734i</v>
      </c>
      <c r="D818" s="208" t="str">
        <f t="shared" si="353"/>
        <v>-5.95713119526605+0.274500520067463i</v>
      </c>
      <c r="E818" t="str">
        <f t="shared" si="354"/>
        <v>2870</v>
      </c>
      <c r="F818" t="str">
        <f t="shared" si="355"/>
        <v>0.777000777000777</v>
      </c>
      <c r="G818" t="str">
        <f t="shared" si="350"/>
        <v>0.777000777000777</v>
      </c>
      <c r="H818" t="str">
        <f t="shared" si="356"/>
        <v>6.6346471840316+3.86734195357587i</v>
      </c>
      <c r="I818" t="str">
        <f t="shared" si="357"/>
        <v>268.606171881927i</v>
      </c>
      <c r="J818" t="str">
        <f t="shared" si="351"/>
        <v>-96.6612594156987+58.7624350102655i</v>
      </c>
      <c r="K818" t="str">
        <f t="shared" si="358"/>
        <v>1.23346601747374-2.02898975637496i</v>
      </c>
      <c r="L818" t="str">
        <f t="shared" si="359"/>
        <v>0.0837526620630917-0.11799854708054i</v>
      </c>
      <c r="M818" t="str">
        <f t="shared" si="360"/>
        <v>1.31721867953683-2.1469883034555i</v>
      </c>
      <c r="N818" t="str">
        <f t="shared" si="361"/>
        <v>-0.700809569941905i</v>
      </c>
      <c r="O818" t="str">
        <f t="shared" si="362"/>
        <v>0.764320397425721-0.644836669303932i</v>
      </c>
      <c r="P818" t="str">
        <f t="shared" si="363"/>
        <v>0.235679602574279+0.644836669303932i</v>
      </c>
      <c r="Q818" t="str">
        <f t="shared" si="364"/>
        <v>-0.235679602574279+0.055972900637973i</v>
      </c>
      <c r="R818" t="str">
        <f t="shared" si="365"/>
        <v>-0.331496456362529-2.81480230054559i</v>
      </c>
      <c r="S818" t="str">
        <f t="shared" si="366"/>
        <v>0.0724180861377263i</v>
      </c>
      <c r="T818" t="str">
        <f t="shared" si="367"/>
        <v>0.203842595461581-0.0240063389312127i</v>
      </c>
      <c r="U818" t="str">
        <f t="shared" si="368"/>
        <v>0.0000333333333333333-0.00165023166907112i</v>
      </c>
      <c r="V818" t="str">
        <f t="shared" si="369"/>
        <v>6.66666666666667E-06-0.0165023166907112i</v>
      </c>
      <c r="W818" t="str">
        <f t="shared" si="370"/>
        <v>0.0000276031987301255-0.00150025919127237i</v>
      </c>
      <c r="X818" t="str">
        <f t="shared" si="371"/>
        <v>0.0000650283548045818-0.00149794406735959i</v>
      </c>
      <c r="Y818" t="str">
        <f t="shared" si="372"/>
        <v>0.009+0.429769875011084i</v>
      </c>
      <c r="Z818" t="str">
        <f t="shared" si="373"/>
        <v>-0.0419144195188498-0.00270924983692428i</v>
      </c>
      <c r="AA818" t="str">
        <f t="shared" si="374"/>
        <v>0.592811554660953-28.0070331016488i</v>
      </c>
      <c r="AB818" t="str">
        <f t="shared" si="375"/>
        <v>0.961409844078804-0.113224277371949i</v>
      </c>
      <c r="AC818" t="str">
        <f t="shared" si="376"/>
        <v>2.02329580612642-2.21327682319556i</v>
      </c>
      <c r="AD818" t="str">
        <f t="shared" si="377"/>
        <v>0.244187609190796+0.211155727831762i</v>
      </c>
      <c r="AE818" t="str">
        <f t="shared" si="378"/>
        <v>-0.00966290827173412-0.00951203500052762i</v>
      </c>
      <c r="AF818" t="str">
        <f t="shared" si="379"/>
        <v>-12.5917783792977-3.59284143350841i</v>
      </c>
      <c r="AG818" t="str">
        <f t="shared" si="380"/>
        <v>1.0219321417567-0.0243039375319459i</v>
      </c>
      <c r="AH818" t="str">
        <f t="shared" si="381"/>
        <v>0.0819784675539465+0.153124779063163i</v>
      </c>
      <c r="AI818">
        <f t="shared" si="382"/>
        <v>-15.20458272931495</v>
      </c>
      <c r="AJ818">
        <f t="shared" si="383"/>
        <v>61.836723542339548</v>
      </c>
      <c r="AK818"/>
      <c r="AL818"/>
      <c r="AM818"/>
      <c r="AN818"/>
    </row>
    <row r="819" spans="1:40" x14ac:dyDescent="0.25">
      <c r="A819"/>
      <c r="B819">
        <f t="shared" si="384"/>
        <v>68500</v>
      </c>
      <c r="C819" s="237" t="str">
        <f t="shared" si="352"/>
        <v>-0.000016287765380538+0.035752146462743i</v>
      </c>
      <c r="D819" s="208" t="str">
        <f t="shared" si="353"/>
        <v>-5.95713082987388+0.274099789547696i</v>
      </c>
      <c r="E819" t="str">
        <f t="shared" si="354"/>
        <v>2870</v>
      </c>
      <c r="F819" t="str">
        <f t="shared" si="355"/>
        <v>0.777000777000777</v>
      </c>
      <c r="G819" t="str">
        <f t="shared" si="350"/>
        <v>0.777000777000777</v>
      </c>
      <c r="H819" t="str">
        <f t="shared" si="356"/>
        <v>6.63979514177112+3.86501867602047i</v>
      </c>
      <c r="I819" t="str">
        <f t="shared" si="357"/>
        <v>268.998870963626i</v>
      </c>
      <c r="J819" t="str">
        <f t="shared" si="351"/>
        <v>-96.9470273958894+58.8483450029705i</v>
      </c>
      <c r="K819" t="str">
        <f t="shared" si="358"/>
        <v>1.23078201420335-2.02759580823075i</v>
      </c>
      <c r="L819" t="str">
        <f t="shared" si="359"/>
        <v>0.0835900097246083-0.117941564791179i</v>
      </c>
      <c r="M819" t="str">
        <f t="shared" si="360"/>
        <v>1.31437202392796-2.14553737302193i</v>
      </c>
      <c r="N819" t="str">
        <f t="shared" si="361"/>
        <v>-0.701834145336557i</v>
      </c>
      <c r="O819" t="str">
        <f t="shared" si="362"/>
        <v>0.763659312581931-0.645619434579608i</v>
      </c>
      <c r="P819" t="str">
        <f t="shared" si="363"/>
        <v>0.236340687418069+0.645619434579608i</v>
      </c>
      <c r="Q819" t="str">
        <f t="shared" si="364"/>
        <v>-0.236340687418069+0.0562147107569489i</v>
      </c>
      <c r="R819" t="str">
        <f t="shared" si="365"/>
        <v>-0.331491028629066-2.81057872061402i</v>
      </c>
      <c r="S819" t="str">
        <f t="shared" si="366"/>
        <v>0.0725239605326644i</v>
      </c>
      <c r="T819" t="str">
        <f t="shared" si="367"/>
        <v>0.203834300207758-0.0240410422772267i</v>
      </c>
      <c r="U819" t="str">
        <f t="shared" si="368"/>
        <v>0.0000333333333333334-0.00164782257174401i</v>
      </c>
      <c r="V819" t="str">
        <f t="shared" si="369"/>
        <v>6.66666666666667E-06-0.0164782257174401i</v>
      </c>
      <c r="W819" t="str">
        <f t="shared" si="370"/>
        <v>0.0000276031984168721-0.0014980691738203i</v>
      </c>
      <c r="X819" t="str">
        <f t="shared" si="371"/>
        <v>0.0000649192017465385-0.00149576015349986i</v>
      </c>
      <c r="Y819" t="str">
        <f t="shared" si="372"/>
        <v>0.009+0.430398193541802i</v>
      </c>
      <c r="Z819" t="str">
        <f t="shared" si="373"/>
        <v>-0.0417919057368841-0.00269961319781569i</v>
      </c>
      <c r="AA819" t="str">
        <f t="shared" si="374"/>
        <v>0.591063592750863-27.9658988211648i</v>
      </c>
      <c r="AB819" t="str">
        <f t="shared" si="375"/>
        <v>0.961370720073998-0.113387953361282i</v>
      </c>
      <c r="AC819" t="str">
        <f t="shared" si="376"/>
        <v>2.02032068750164-2.21169076299628i</v>
      </c>
      <c r="AD819" t="str">
        <f t="shared" si="377"/>
        <v>0.244398733675339+0.211425082680645i</v>
      </c>
      <c r="AE819" t="str">
        <f t="shared" si="378"/>
        <v>-0.00964312289641969-0.00949563917276185i</v>
      </c>
      <c r="AF819" t="str">
        <f t="shared" si="379"/>
        <v>-12.596925971645-3.59091888647277i</v>
      </c>
      <c r="AG819" t="str">
        <f t="shared" si="380"/>
        <v>1.02192687454402-0.0242897098122468i</v>
      </c>
      <c r="AH819" t="str">
        <f t="shared" si="381"/>
        <v>0.0818671366963451+0.152879886742668i</v>
      </c>
      <c r="AI819">
        <f t="shared" si="382"/>
        <v>-15.218017598181179</v>
      </c>
      <c r="AJ819">
        <f t="shared" si="383"/>
        <v>61.830962996752227</v>
      </c>
      <c r="AK819"/>
      <c r="AL819"/>
      <c r="AM819"/>
      <c r="AN819"/>
    </row>
    <row r="820" spans="1:40" x14ac:dyDescent="0.25">
      <c r="A820"/>
      <c r="B820">
        <f t="shared" si="384"/>
        <v>68600</v>
      </c>
      <c r="C820" s="237" t="str">
        <f t="shared" si="352"/>
        <v>-0.0000162403138048435+0.0357000296527509i</v>
      </c>
      <c r="D820" s="208" t="str">
        <f t="shared" si="353"/>
        <v>-5.95713046607846+0.273700227337757i</v>
      </c>
      <c r="E820" t="str">
        <f t="shared" si="354"/>
        <v>2870</v>
      </c>
      <c r="F820" t="str">
        <f t="shared" si="355"/>
        <v>0.777000777000777</v>
      </c>
      <c r="G820" t="str">
        <f t="shared" si="350"/>
        <v>0.777000777000777</v>
      </c>
      <c r="H820" t="str">
        <f t="shared" si="356"/>
        <v>6.64492941149841+3.8626933505436i</v>
      </c>
      <c r="I820" t="str">
        <f t="shared" si="357"/>
        <v>269.391570045325i</v>
      </c>
      <c r="J820" t="str">
        <f t="shared" si="351"/>
        <v>-97.2332128603462+58.9342549956757i</v>
      </c>
      <c r="K820" t="str">
        <f t="shared" si="358"/>
        <v>1.22810576904759-2.02620139451301i</v>
      </c>
      <c r="L820" t="str">
        <f t="shared" si="359"/>
        <v>0.0834277516799171-0.117884469586173i</v>
      </c>
      <c r="M820" t="str">
        <f t="shared" si="360"/>
        <v>1.31153352072751-2.14408586409918i</v>
      </c>
      <c r="N820" t="str">
        <f t="shared" si="361"/>
        <v>-0.702858720731209i</v>
      </c>
      <c r="O820" t="str">
        <f t="shared" si="362"/>
        <v>0.762997426083228-0.646401522113283i</v>
      </c>
      <c r="P820" t="str">
        <f t="shared" si="363"/>
        <v>0.237002573916772+0.646401522113283i</v>
      </c>
      <c r="Q820" t="str">
        <f t="shared" si="364"/>
        <v>-0.237002573916772+0.0564571986179261i</v>
      </c>
      <c r="R820" t="str">
        <f t="shared" si="365"/>
        <v>-0.331485592654851-2.80636728565803i</v>
      </c>
      <c r="S820" t="str">
        <f t="shared" si="366"/>
        <v>0.0726298349276026i</v>
      </c>
      <c r="T820" t="str">
        <f t="shared" si="367"/>
        <v>0.203825992703567-0.0240757438754003i</v>
      </c>
      <c r="U820" t="str">
        <f t="shared" si="368"/>
        <v>0.0000333333333333333-0.00164542049802427i</v>
      </c>
      <c r="V820" t="str">
        <f t="shared" si="369"/>
        <v>6.66666666666667E-06-0.0164542049802427i</v>
      </c>
      <c r="W820" t="str">
        <f t="shared" si="370"/>
        <v>0.0000276031981031606-0.00149588554146583i</v>
      </c>
      <c r="X820" t="str">
        <f t="shared" si="371"/>
        <v>0.0000648105252894272-0.00149358259506632i</v>
      </c>
      <c r="Y820" t="str">
        <f t="shared" si="372"/>
        <v>0.009+0.43102651207252i</v>
      </c>
      <c r="Z820" t="str">
        <f t="shared" si="373"/>
        <v>-0.0416699286678218-0.00269002963953176i</v>
      </c>
      <c r="AA820" t="str">
        <f t="shared" si="374"/>
        <v>0.589323376793098-27.9248855491552i</v>
      </c>
      <c r="AB820" t="str">
        <f t="shared" si="375"/>
        <v>0.961331538291158-0.113551621107044i</v>
      </c>
      <c r="AC820" t="str">
        <f t="shared" si="376"/>
        <v>2.01735411134024-2.21010411937763i</v>
      </c>
      <c r="AD820" t="str">
        <f t="shared" si="377"/>
        <v>0.244610126972164+0.211694231446506i</v>
      </c>
      <c r="AE820" t="str">
        <f t="shared" si="378"/>
        <v>-0.00962342278524793-0.00947929201545004i</v>
      </c>
      <c r="AF820" t="str">
        <f t="shared" si="379"/>
        <v>-12.6020598775769-3.58899312320584i</v>
      </c>
      <c r="AG820" t="str">
        <f t="shared" si="380"/>
        <v>1.02192160377512-0.0242755514547487i</v>
      </c>
      <c r="AH820" t="str">
        <f t="shared" si="381"/>
        <v>0.0817562923412398+0.152635664300428i</v>
      </c>
      <c r="AI820">
        <f t="shared" si="382"/>
        <v>-15.231432046660188</v>
      </c>
      <c r="AJ820">
        <f t="shared" si="383"/>
        <v>61.825147341909954</v>
      </c>
      <c r="AK820"/>
      <c r="AL820"/>
      <c r="AM820"/>
      <c r="AN820"/>
    </row>
    <row r="821" spans="1:40" x14ac:dyDescent="0.25">
      <c r="A821"/>
      <c r="B821">
        <f t="shared" si="384"/>
        <v>68700</v>
      </c>
      <c r="C821" s="237" t="str">
        <f t="shared" si="352"/>
        <v>-0.0000161930692903668+0.0356480645655468i</v>
      </c>
      <c r="D821" s="208" t="str">
        <f t="shared" si="353"/>
        <v>-5.95713010387052+0.273301828335859i</v>
      </c>
      <c r="E821" t="str">
        <f t="shared" si="354"/>
        <v>2870</v>
      </c>
      <c r="F821" t="str">
        <f t="shared" si="355"/>
        <v>0.777000777000777</v>
      </c>
      <c r="G821" t="str">
        <f t="shared" si="350"/>
        <v>0.777000777000777</v>
      </c>
      <c r="H821" t="str">
        <f t="shared" si="356"/>
        <v>6.65005003141022+3.8603660106684i</v>
      </c>
      <c r="I821" t="str">
        <f t="shared" si="357"/>
        <v>269.784269127023i</v>
      </c>
      <c r="J821" t="str">
        <f t="shared" si="351"/>
        <v>-97.5198158090693+59.0201649883807i</v>
      </c>
      <c r="K821" t="str">
        <f t="shared" si="358"/>
        <v>1.22543725693777-2.02480653189752i</v>
      </c>
      <c r="L821" t="str">
        <f t="shared" si="359"/>
        <v>0.0832658870130766-0.117827262605879i</v>
      </c>
      <c r="M821" t="str">
        <f t="shared" si="360"/>
        <v>1.30870314395085-2.1426337945034i</v>
      </c>
      <c r="N821" t="str">
        <f t="shared" si="361"/>
        <v>-0.703883296125861i</v>
      </c>
      <c r="O821" t="str">
        <f t="shared" si="362"/>
        <v>0.762334738624431-0.647182931083956i</v>
      </c>
      <c r="P821" t="str">
        <f t="shared" si="363"/>
        <v>0.237665261375569+0.647182931083956i</v>
      </c>
      <c r="Q821" t="str">
        <f t="shared" si="364"/>
        <v>-0.237665261375569+0.056700365041905i</v>
      </c>
      <c r="R821" t="str">
        <f t="shared" si="365"/>
        <v>-0.331480148438491-2.8021679426349i</v>
      </c>
      <c r="S821" t="str">
        <f t="shared" si="366"/>
        <v>0.0727357093225407i</v>
      </c>
      <c r="T821" t="str">
        <f t="shared" si="367"/>
        <v>0.203817672948434-0.0241104437230147i</v>
      </c>
      <c r="U821" t="str">
        <f t="shared" si="368"/>
        <v>0.0000333333333333334-0.00164302541724112i</v>
      </c>
      <c r="V821" t="str">
        <f t="shared" si="369"/>
        <v>6.66666666666667E-06-0.0164302541724112i</v>
      </c>
      <c r="W821" t="str">
        <f t="shared" si="370"/>
        <v>0.0000276031977889919-0.00149370826632646i</v>
      </c>
      <c r="X821" t="str">
        <f t="shared" si="371"/>
        <v>0.000064702322663163-0.00149141136437499i</v>
      </c>
      <c r="Y821" t="str">
        <f t="shared" si="372"/>
        <v>0.009+0.431654830603238i</v>
      </c>
      <c r="Z821" t="str">
        <f t="shared" si="373"/>
        <v>-0.0415484851793614-0.00268049878371032i</v>
      </c>
      <c r="AA821" t="str">
        <f t="shared" si="374"/>
        <v>0.587590860937055-27.8839927508983i</v>
      </c>
      <c r="AB821" t="str">
        <f t="shared" si="375"/>
        <v>0.961292298727577-0.113715280596411i</v>
      </c>
      <c r="AC821" t="str">
        <f t="shared" si="376"/>
        <v>2.01439605044321-2.20851691088134i</v>
      </c>
      <c r="AD821" t="str">
        <f t="shared" si="377"/>
        <v>0.244821788914666+0.211963173915033i</v>
      </c>
      <c r="AE821" t="str">
        <f t="shared" si="378"/>
        <v>-0.00960380743843509-0.00946299329739068i</v>
      </c>
      <c r="AF821" t="str">
        <f t="shared" si="379"/>
        <v>-12.6071801352807-3.58706418233254i</v>
      </c>
      <c r="AG821" t="str">
        <f t="shared" si="380"/>
        <v>1.02191632943528-0.0242614621359092i</v>
      </c>
      <c r="AH821" t="str">
        <f t="shared" si="381"/>
        <v>0.0816459315358327+0.152392108812034i</v>
      </c>
      <c r="AI821">
        <f t="shared" si="382"/>
        <v>-15.244826145280568</v>
      </c>
      <c r="AJ821">
        <f t="shared" si="383"/>
        <v>61.819276809669418</v>
      </c>
      <c r="AK821"/>
      <c r="AL821"/>
      <c r="AM821"/>
      <c r="AN821"/>
    </row>
    <row r="822" spans="1:40" x14ac:dyDescent="0.25">
      <c r="A822"/>
      <c r="B822">
        <f t="shared" si="384"/>
        <v>68800</v>
      </c>
      <c r="C822" s="237" t="str">
        <f t="shared" si="352"/>
        <v>-0.0000161460306341393+0.0355962505395492i</v>
      </c>
      <c r="D822" s="208" t="str">
        <f t="shared" si="353"/>
        <v>-5.95712974324082+0.272904587469877i</v>
      </c>
      <c r="E822" t="str">
        <f t="shared" si="354"/>
        <v>2870</v>
      </c>
      <c r="F822" t="str">
        <f t="shared" si="355"/>
        <v>0.777000777000777</v>
      </c>
      <c r="G822" t="str">
        <f t="shared" si="350"/>
        <v>0.777000777000777</v>
      </c>
      <c r="H822" t="str">
        <f t="shared" si="356"/>
        <v>6.65515703963462+3.85803668967908i</v>
      </c>
      <c r="I822" t="str">
        <f t="shared" si="357"/>
        <v>270.176968208722i</v>
      </c>
      <c r="J822" t="str">
        <f t="shared" si="351"/>
        <v>-97.8068362420584+59.1060749810857i</v>
      </c>
      <c r="K822" t="str">
        <f t="shared" si="358"/>
        <v>1.22277645287577-2.02341123692169i</v>
      </c>
      <c r="L822" t="str">
        <f t="shared" si="359"/>
        <v>0.0831044148085751-0.117769944983718i</v>
      </c>
      <c r="M822" t="str">
        <f t="shared" si="360"/>
        <v>1.30588086768435-2.14118118190541i</v>
      </c>
      <c r="N822" t="str">
        <f t="shared" si="361"/>
        <v>-0.704907871520512i</v>
      </c>
      <c r="O822" t="str">
        <f t="shared" si="362"/>
        <v>0.7616712509012-0.647963660671338i</v>
      </c>
      <c r="P822" t="str">
        <f t="shared" si="363"/>
        <v>0.2383287490988+0.647963660671338i</v>
      </c>
      <c r="Q822" t="str">
        <f t="shared" si="364"/>
        <v>-0.2383287490988+0.056944210849174i</v>
      </c>
      <c r="R822" t="str">
        <f t="shared" si="365"/>
        <v>-0.33147469597859-2.79798063881025i</v>
      </c>
      <c r="S822" t="str">
        <f t="shared" si="366"/>
        <v>0.072841583717479i</v>
      </c>
      <c r="T822" t="str">
        <f t="shared" si="367"/>
        <v>0.203809340941782-0.0241451418173504i</v>
      </c>
      <c r="U822" t="str">
        <f t="shared" si="368"/>
        <v>0.0000333333333333333-0.00164063729890211i</v>
      </c>
      <c r="V822" t="str">
        <f t="shared" si="369"/>
        <v>6.66666666666667E-06-0.0164063729890211i</v>
      </c>
      <c r="W822" t="str">
        <f t="shared" si="370"/>
        <v>0.0000276031974743653-0.00149153732068175i</v>
      </c>
      <c r="X822" t="str">
        <f t="shared" si="371"/>
        <v>0.0000645945911177491-0.00148924643390226i</v>
      </c>
      <c r="Y822" t="str">
        <f t="shared" si="372"/>
        <v>0.009+0.432283149133955i</v>
      </c>
      <c r="Z822" t="str">
        <f t="shared" si="373"/>
        <v>-0.0414275721620288-0.00267102025526396i</v>
      </c>
      <c r="AA822" t="str">
        <f t="shared" si="374"/>
        <v>0.585865999671957-27.8432198948269i</v>
      </c>
      <c r="AB822" t="str">
        <f t="shared" si="375"/>
        <v>0.961253001380533-0.113878931816557i</v>
      </c>
      <c r="AC822" t="str">
        <f t="shared" si="376"/>
        <v>2.0114464776859-2.20692915589766i</v>
      </c>
      <c r="AD822" t="str">
        <f t="shared" si="377"/>
        <v>0.245033719336006+0.212231909871768i</v>
      </c>
      <c r="AE822" t="str">
        <f t="shared" si="378"/>
        <v>-0.00958427635984186-0.009446742788867i</v>
      </c>
      <c r="AF822" t="str">
        <f t="shared" si="379"/>
        <v>-12.6122867828754-3.5851321022092i</v>
      </c>
      <c r="AG822" t="str">
        <f t="shared" si="380"/>
        <v>1.02191105150989-0.024247441534071i</v>
      </c>
      <c r="AH822" t="str">
        <f t="shared" si="381"/>
        <v>0.0815360513493076+0.152149217370384i</v>
      </c>
      <c r="AI822">
        <f t="shared" si="382"/>
        <v>-15.258199964205829</v>
      </c>
      <c r="AJ822">
        <f t="shared" si="383"/>
        <v>61.813351630630656</v>
      </c>
      <c r="AK822"/>
      <c r="AL822"/>
      <c r="AM822"/>
      <c r="AN822"/>
    </row>
    <row r="823" spans="1:40" x14ac:dyDescent="0.25">
      <c r="A823"/>
      <c r="B823">
        <f t="shared" si="384"/>
        <v>68900</v>
      </c>
      <c r="C823" s="237" t="str">
        <f t="shared" si="352"/>
        <v>-0.0000160991966419161+0.0355445869170179i</v>
      </c>
      <c r="D823" s="208" t="str">
        <f t="shared" si="353"/>
        <v>-5.95712938418021+0.272508499697137i</v>
      </c>
      <c r="E823" t="str">
        <f t="shared" si="354"/>
        <v>2870</v>
      </c>
      <c r="F823" t="str">
        <f t="shared" si="355"/>
        <v>0.777000777000777</v>
      </c>
      <c r="G823" t="str">
        <f t="shared" si="350"/>
        <v>0.777000777000777</v>
      </c>
      <c r="H823" t="str">
        <f t="shared" si="356"/>
        <v>6.66025047423085+3.85570542062237i</v>
      </c>
      <c r="I823" t="str">
        <f t="shared" si="357"/>
        <v>270.569667290421i</v>
      </c>
      <c r="J823" t="str">
        <f t="shared" si="351"/>
        <v>-98.0942741593138+59.1919849737908i</v>
      </c>
      <c r="K823" t="str">
        <f t="shared" si="358"/>
        <v>1.22012333193398-2.02201552598553i</v>
      </c>
      <c r="L823" t="str">
        <f t="shared" si="359"/>
        <v>0.0829433341513564-0.117712517846215i</v>
      </c>
      <c r="M823" t="str">
        <f t="shared" si="360"/>
        <v>1.30306666608534-2.13972804383174i</v>
      </c>
      <c r="N823" t="str">
        <f t="shared" si="361"/>
        <v>-0.705932446915164i</v>
      </c>
      <c r="O823" t="str">
        <f t="shared" si="362"/>
        <v>0.761006963610033-0.648743710055857i</v>
      </c>
      <c r="P823" t="str">
        <f t="shared" si="363"/>
        <v>0.238993036389967+0.648743710055857i</v>
      </c>
      <c r="Q823" t="str">
        <f t="shared" si="364"/>
        <v>-0.238993036389967+0.057188736859307i</v>
      </c>
      <c r="R823" t="str">
        <f t="shared" si="365"/>
        <v>-0.331469235273771-2.79380532175587i</v>
      </c>
      <c r="S823" t="str">
        <f t="shared" si="366"/>
        <v>0.0729474581124171i</v>
      </c>
      <c r="T823" t="str">
        <f t="shared" si="367"/>
        <v>0.203800996683034-0.0241798381556883i</v>
      </c>
      <c r="U823" t="str">
        <f t="shared" si="368"/>
        <v>0.0000333333333333334-0.0016382561126918i</v>
      </c>
      <c r="V823" t="str">
        <f t="shared" si="369"/>
        <v>6.66666666666667E-06-0.016382561126918i</v>
      </c>
      <c r="W823" t="str">
        <f t="shared" si="370"/>
        <v>0.0000276031971592813-0.00148937267697221i</v>
      </c>
      <c r="X823" t="str">
        <f t="shared" si="371"/>
        <v>0.0000644873279231079-0.00148708777628385i</v>
      </c>
      <c r="Y823" t="str">
        <f t="shared" si="372"/>
        <v>0.009+0.432911467664673i</v>
      </c>
      <c r="Z823" t="str">
        <f t="shared" si="373"/>
        <v>-0.0413071865289829-0.00266159368234702i</v>
      </c>
      <c r="AA823" t="str">
        <f t="shared" si="374"/>
        <v>0.584148747823825-27.8025664525051i</v>
      </c>
      <c r="AB823" t="str">
        <f t="shared" si="375"/>
        <v>0.961213646247305-0.114042574754659i</v>
      </c>
      <c r="AC823" t="str">
        <f t="shared" si="376"/>
        <v>2.00850536601789-2.20534087266646i</v>
      </c>
      <c r="AD823" t="str">
        <f t="shared" si="377"/>
        <v>0.24524591806912+0.212500439102128i</v>
      </c>
      <c r="AE823" t="str">
        <f t="shared" si="378"/>
        <v>-0.00956482905694263-0.00943054026163656i</v>
      </c>
      <c r="AF823" t="str">
        <f t="shared" si="379"/>
        <v>-12.6173798584111-3.58319692092523i</v>
      </c>
      <c r="AG823" t="str">
        <f t="shared" si="380"/>
        <v>1.02190576998449-0.0242334893294499i</v>
      </c>
      <c r="AH823" t="str">
        <f t="shared" si="381"/>
        <v>0.0814266488726366+0.151906987085575i</v>
      </c>
      <c r="AI823">
        <f t="shared" si="382"/>
        <v>-15.271553573235945</v>
      </c>
      <c r="AJ823">
        <f t="shared" si="383"/>
        <v>61.807372034148081</v>
      </c>
      <c r="AK823"/>
      <c r="AL823"/>
      <c r="AM823"/>
      <c r="AN823"/>
    </row>
    <row r="824" spans="1:40" x14ac:dyDescent="0.25">
      <c r="A824"/>
      <c r="B824">
        <f t="shared" si="384"/>
        <v>69000</v>
      </c>
      <c r="C824" s="237" t="str">
        <f t="shared" si="352"/>
        <v>-0.0000160525661280997+0.035493073044025i</v>
      </c>
      <c r="D824" s="208" t="str">
        <f t="shared" si="353"/>
        <v>-5.95712902667961+0.272113560004192i</v>
      </c>
      <c r="E824" t="str">
        <f t="shared" si="354"/>
        <v>2870</v>
      </c>
      <c r="F824" t="str">
        <f t="shared" si="355"/>
        <v>0.777000777000777</v>
      </c>
      <c r="G824" t="str">
        <f t="shared" si="350"/>
        <v>0.777000777000777</v>
      </c>
      <c r="H824" t="str">
        <f t="shared" si="356"/>
        <v>6.66533037318875+3.85337223630894i</v>
      </c>
      <c r="I824" t="str">
        <f t="shared" si="357"/>
        <v>270.96236637212i</v>
      </c>
      <c r="J824" t="str">
        <f t="shared" si="351"/>
        <v>-98.3821295608353+59.2778949664958i</v>
      </c>
      <c r="K824" t="str">
        <f t="shared" si="358"/>
        <v>1.21747786925542-2.02061941535265i</v>
      </c>
      <c r="L824" t="str">
        <f t="shared" si="359"/>
        <v>0.0827826441268392-0.117654982313028i</v>
      </c>
      <c r="M824" t="str">
        <f t="shared" si="360"/>
        <v>1.30026051338226-2.13827439766568i</v>
      </c>
      <c r="N824" t="str">
        <f t="shared" si="361"/>
        <v>-0.706957022309816i</v>
      </c>
      <c r="O824" t="str">
        <f t="shared" si="362"/>
        <v>0.76034187744827-0.649523078418651i</v>
      </c>
      <c r="P824" t="str">
        <f t="shared" si="363"/>
        <v>0.23965812255173+0.649523078418651i</v>
      </c>
      <c r="Q824" t="str">
        <f t="shared" si="364"/>
        <v>-0.23965812255173+0.0574339438911651i</v>
      </c>
      <c r="R824" t="str">
        <f t="shared" si="365"/>
        <v>-0.331463766322631-2.78964193934746i</v>
      </c>
      <c r="S824" t="str">
        <f t="shared" si="366"/>
        <v>0.0730533325073554i</v>
      </c>
      <c r="T824" t="str">
        <f t="shared" si="367"/>
        <v>0.203792640171614-0.0242145327353075i</v>
      </c>
      <c r="U824" t="str">
        <f t="shared" si="368"/>
        <v>0.0000333333333333333-0.0016358818284705i</v>
      </c>
      <c r="V824" t="str">
        <f t="shared" si="369"/>
        <v>6.66666666666667E-06-0.016358818284705i</v>
      </c>
      <c r="W824" t="str">
        <f t="shared" si="370"/>
        <v>0.0000276031968437394-0.00148721430779814i</v>
      </c>
      <c r="X824" t="str">
        <f t="shared" si="371"/>
        <v>0.0000643805303689064-0.00148493536431365i</v>
      </c>
      <c r="Y824" t="str">
        <f t="shared" si="372"/>
        <v>0.009+0.433539786195391i</v>
      </c>
      <c r="Z824" t="str">
        <f t="shared" si="373"/>
        <v>-0.0411873252158164-0.0026522186963227i</v>
      </c>
      <c r="AA824" t="str">
        <f t="shared" si="374"/>
        <v>0.582439060552484-27.762031898605i</v>
      </c>
      <c r="AB824" t="str">
        <f t="shared" si="375"/>
        <v>0.961174233325177-0.114206209397882i</v>
      </c>
      <c r="AC824" t="str">
        <f t="shared" si="376"/>
        <v>2.00557268846326-2.2037520792783i</v>
      </c>
      <c r="AD824" t="str">
        <f t="shared" si="377"/>
        <v>0.245458384946713+0.212768761391391i</v>
      </c>
      <c r="AE824" t="str">
        <f t="shared" si="378"/>
        <v>-0.00954546504079361-0.00941438548891847i</v>
      </c>
      <c r="AF824" t="str">
        <f t="shared" si="379"/>
        <v>-12.6224593998684-3.58125867630475i</v>
      </c>
      <c r="AG824" t="str">
        <f t="shared" si="380"/>
        <v>1.02190048484471-0.024219605204119i</v>
      </c>
      <c r="AH824" t="str">
        <f t="shared" si="381"/>
        <v>0.0813177212183921+0.151665415084766i</v>
      </c>
      <c r="AI824">
        <f t="shared" si="382"/>
        <v>-15.284887041810116</v>
      </c>
      <c r="AJ824">
        <f t="shared" si="383"/>
        <v>61.801338248335647</v>
      </c>
      <c r="AK824"/>
      <c r="AL824"/>
      <c r="AM824"/>
      <c r="AN824"/>
    </row>
    <row r="825" spans="1:40" x14ac:dyDescent="0.25">
      <c r="A825"/>
      <c r="B825">
        <f t="shared" si="384"/>
        <v>69100</v>
      </c>
      <c r="C825" s="237" t="str">
        <f t="shared" si="352"/>
        <v>-0.0000160061379156652+0.0354417082704283i</v>
      </c>
      <c r="D825" s="208" t="str">
        <f t="shared" si="353"/>
        <v>-5.95712867072998+0.271719763406617i</v>
      </c>
      <c r="E825" t="str">
        <f t="shared" si="354"/>
        <v>2870</v>
      </c>
      <c r="F825" t="str">
        <f t="shared" si="355"/>
        <v>0.777000777000777</v>
      </c>
      <c r="G825" t="str">
        <f t="shared" si="350"/>
        <v>0.777000777000777</v>
      </c>
      <c r="H825" t="str">
        <f t="shared" si="356"/>
        <v>6.67039677442828+3.85103716931494i</v>
      </c>
      <c r="I825" t="str">
        <f t="shared" si="357"/>
        <v>271.355065453818i</v>
      </c>
      <c r="J825" t="str">
        <f t="shared" si="351"/>
        <v>-98.670402446623+59.363804959201i</v>
      </c>
      <c r="K825" t="str">
        <f t="shared" si="358"/>
        <v>1.21484004005372-2.01922292115127i</v>
      </c>
      <c r="L825" t="str">
        <f t="shared" si="359"/>
        <v>0.0826223438209353-0.117597339496984i</v>
      </c>
      <c r="M825" t="str">
        <f t="shared" si="360"/>
        <v>1.29746238387466-2.13682026064825i</v>
      </c>
      <c r="N825" t="str">
        <f t="shared" si="361"/>
        <v>-0.707981597704468i</v>
      </c>
      <c r="O825" t="str">
        <f t="shared" si="362"/>
        <v>0.759675993114086-0.650301764941575i</v>
      </c>
      <c r="P825" t="str">
        <f t="shared" si="363"/>
        <v>0.240324006885914+0.650301764941575i</v>
      </c>
      <c r="Q825" t="str">
        <f t="shared" si="364"/>
        <v>-0.240324006885914+0.057679832762893i</v>
      </c>
      <c r="R825" t="str">
        <f t="shared" si="365"/>
        <v>-0.331458289123797-2.78549043976242i</v>
      </c>
      <c r="S825" t="str">
        <f t="shared" si="366"/>
        <v>0.0731592069022937i</v>
      </c>
      <c r="T825" t="str">
        <f t="shared" si="367"/>
        <v>0.20378427140694-0.0242492255534882i</v>
      </c>
      <c r="U825" t="str">
        <f t="shared" si="368"/>
        <v>0.0000333333333333333-0.00163351441627301i</v>
      </c>
      <c r="V825" t="str">
        <f t="shared" si="369"/>
        <v>6.66666666666667E-06-0.0163351441627301i</v>
      </c>
      <c r="W825" t="str">
        <f t="shared" si="370"/>
        <v>0.0000276031965277401-0.00148506218591844i</v>
      </c>
      <c r="X825" t="str">
        <f t="shared" si="371"/>
        <v>0.0000642741957643861-0.00148278917094253i</v>
      </c>
      <c r="Y825" t="str">
        <f t="shared" si="372"/>
        <v>0.009+0.434168104726109i</v>
      </c>
      <c r="Z825" t="str">
        <f t="shared" si="373"/>
        <v>-0.0410679851803591-0.00264289493173058i</v>
      </c>
      <c r="AA825" t="str">
        <f t="shared" si="374"/>
        <v>0.580736893348602-27.7216157108845i</v>
      </c>
      <c r="AB825" t="str">
        <f t="shared" si="375"/>
        <v>0.961134762611403-0.1143698357334i</v>
      </c>
      <c r="AC825" t="str">
        <f t="shared" si="376"/>
        <v>2.00264841812045-2.2021627936754i</v>
      </c>
      <c r="AD825" t="str">
        <f t="shared" si="377"/>
        <v>0.245671119801265+0.213036876524703i</v>
      </c>
      <c r="AE825" t="str">
        <f t="shared" si="378"/>
        <v>-0.00952618382600174-0.00939827824538185i</v>
      </c>
      <c r="AF825" t="str">
        <f t="shared" si="379"/>
        <v>-12.6275254451583-3.57931740590832i</v>
      </c>
      <c r="AG825" t="str">
        <f t="shared" si="380"/>
        <v>1.02189519607631-0.0242057888419971i</v>
      </c>
      <c r="AH825" t="str">
        <f t="shared" si="381"/>
        <v>0.081209265520554+0.151424498512053i</v>
      </c>
      <c r="AI825">
        <f t="shared" si="382"/>
        <v>-15.298200439009191</v>
      </c>
      <c r="AJ825">
        <f t="shared" si="383"/>
        <v>61.795250500075689</v>
      </c>
      <c r="AK825"/>
      <c r="AL825"/>
      <c r="AM825"/>
      <c r="AN825"/>
    </row>
    <row r="826" spans="1:40" x14ac:dyDescent="0.25">
      <c r="A826"/>
      <c r="B826">
        <f t="shared" si="384"/>
        <v>69200</v>
      </c>
      <c r="C826" s="237" t="str">
        <f t="shared" si="352"/>
        <v>-0.0000159599108360863+0.035390491949844i</v>
      </c>
      <c r="D826" s="208" t="str">
        <f t="shared" si="353"/>
        <v>-5.95712831632237+0.271327104948804i</v>
      </c>
      <c r="E826" t="str">
        <f t="shared" si="354"/>
        <v>2870</v>
      </c>
      <c r="F826" t="str">
        <f t="shared" si="355"/>
        <v>0.777000777000777</v>
      </c>
      <c r="G826" t="str">
        <f t="shared" si="350"/>
        <v>0.777000777000777</v>
      </c>
      <c r="H826" t="str">
        <f t="shared" si="356"/>
        <v>6.67544971579928+3.84870025198329i</v>
      </c>
      <c r="I826" t="str">
        <f t="shared" si="357"/>
        <v>271.747764535517i</v>
      </c>
      <c r="J826" t="str">
        <f t="shared" si="351"/>
        <v>-98.9590928166768+59.449714951906i</v>
      </c>
      <c r="K826" t="str">
        <f t="shared" si="358"/>
        <v>1.21220981961311-2.01782605937516i</v>
      </c>
      <c r="L826" t="str">
        <f t="shared" si="359"/>
        <v>0.0824624323200767-0.117539590504119i</v>
      </c>
      <c r="M826" t="str">
        <f t="shared" si="360"/>
        <v>1.29467225193319-2.13536564987928i</v>
      </c>
      <c r="N826" t="str">
        <f t="shared" si="361"/>
        <v>-0.70900617309912i</v>
      </c>
      <c r="O826" t="str">
        <f t="shared" si="362"/>
        <v>0.759009311306498-0.651079768807199i</v>
      </c>
      <c r="P826" t="str">
        <f t="shared" si="363"/>
        <v>0.240990688693502+0.651079768807199i</v>
      </c>
      <c r="Q826" t="str">
        <f t="shared" si="364"/>
        <v>-0.240990688693502+0.057926404291921i</v>
      </c>
      <c r="R826" t="str">
        <f t="shared" si="365"/>
        <v>-0.33145280367586-2.78135077147771i</v>
      </c>
      <c r="S826" t="str">
        <f t="shared" si="366"/>
        <v>0.0732650812972317i</v>
      </c>
      <c r="T826" t="str">
        <f t="shared" si="367"/>
        <v>0.203775890388432-0.0242839166075073i</v>
      </c>
      <c r="U826" t="str">
        <f t="shared" si="368"/>
        <v>0.0000333333333333333-0.00163115384630729i</v>
      </c>
      <c r="V826" t="str">
        <f t="shared" si="369"/>
        <v>6.66666666666667E-06-0.016311538463073i</v>
      </c>
      <c r="W826" t="str">
        <f t="shared" si="370"/>
        <v>0.0000276031962112831-0.00148291628424943i</v>
      </c>
      <c r="X826" t="str">
        <f t="shared" si="371"/>
        <v>0.0000641683214381891-0.00148064916927721i</v>
      </c>
      <c r="Y826" t="str">
        <f t="shared" si="372"/>
        <v>0.009+0.434796423256827i</v>
      </c>
      <c r="Z826" t="str">
        <f t="shared" si="373"/>
        <v>-0.0409491634024853-0.00263362202625446i</v>
      </c>
      <c r="AA826" t="str">
        <f t="shared" si="374"/>
        <v>0.579042202030749-27.6813173701636i</v>
      </c>
      <c r="AB826" t="str">
        <f t="shared" si="375"/>
        <v>0.961095234103248-0.114533453748368i</v>
      </c>
      <c r="AC826" t="str">
        <f t="shared" si="376"/>
        <v>1.99973252816241-2.20057303365285i</v>
      </c>
      <c r="AD826" t="str">
        <f t="shared" si="377"/>
        <v>0.245884122465016+0.21330478428708i</v>
      </c>
      <c r="AE826" t="str">
        <f t="shared" si="378"/>
        <v>-0.00950698493069275-0.00938221830713365i</v>
      </c>
      <c r="AF826" t="str">
        <f t="shared" si="379"/>
        <v>-12.6325780321216-3.57737314703449i</v>
      </c>
      <c r="AG826" t="str">
        <f t="shared" si="380"/>
        <v>1.02188990366519-0.0241920399288324i</v>
      </c>
      <c r="AH826" t="str">
        <f t="shared" si="381"/>
        <v>0.08110127893431+0.151184234528325i</v>
      </c>
      <c r="AI826">
        <f t="shared" si="382"/>
        <v>-15.311493833559188</v>
      </c>
      <c r="AJ826">
        <f t="shared" si="383"/>
        <v>61.78910901502713</v>
      </c>
      <c r="AK826"/>
      <c r="AL826"/>
      <c r="AM826"/>
      <c r="AN826"/>
    </row>
    <row r="827" spans="1:40" x14ac:dyDescent="0.25">
      <c r="A827"/>
      <c r="B827">
        <f t="shared" si="384"/>
        <v>69300</v>
      </c>
      <c r="C827" s="237" t="str">
        <f t="shared" si="352"/>
        <v>-0.0000159138837292615+0.0353394234396185i</v>
      </c>
      <c r="D827" s="208" t="str">
        <f t="shared" si="353"/>
        <v>-5.95712796344788+0.270935579703742i</v>
      </c>
      <c r="E827" t="str">
        <f t="shared" si="354"/>
        <v>2870</v>
      </c>
      <c r="F827" t="str">
        <f t="shared" si="355"/>
        <v>0.777000777000777</v>
      </c>
      <c r="G827" t="str">
        <f t="shared" si="350"/>
        <v>0.777000777000777</v>
      </c>
      <c r="H827" t="str">
        <f t="shared" si="356"/>
        <v>6.68048923508087+3.84636151642523i</v>
      </c>
      <c r="I827" t="str">
        <f t="shared" si="357"/>
        <v>272.140463617216i</v>
      </c>
      <c r="J827" t="str">
        <f t="shared" si="351"/>
        <v>-99.248200670997+59.5356249446111i</v>
      </c>
      <c r="K827" t="str">
        <f t="shared" si="358"/>
        <v>1.20958718328849-2.01642884588462i</v>
      </c>
      <c r="L827" t="str">
        <f t="shared" si="359"/>
        <v>0.0823029087112291-0.117481736433704i</v>
      </c>
      <c r="M827" t="str">
        <f t="shared" si="360"/>
        <v>1.29189009199972-2.13391058231832i</v>
      </c>
      <c r="N827" t="str">
        <f t="shared" si="361"/>
        <v>-0.710030748493772i</v>
      </c>
      <c r="O827" t="str">
        <f t="shared" si="362"/>
        <v>0.758341832725358-0.651857089198809i</v>
      </c>
      <c r="P827" t="str">
        <f t="shared" si="363"/>
        <v>0.241658167274642+0.651857089198809i</v>
      </c>
      <c r="Q827" t="str">
        <f t="shared" si="364"/>
        <v>-0.241658167274642+0.058173659294963i</v>
      </c>
      <c r="R827" t="str">
        <f t="shared" si="365"/>
        <v>-0.331447309977416-2.77722288326769i</v>
      </c>
      <c r="S827" t="str">
        <f t="shared" si="366"/>
        <v>0.07337095569217i</v>
      </c>
      <c r="T827" t="str">
        <f t="shared" si="367"/>
        <v>0.203767497115514-0.0243186058946419i</v>
      </c>
      <c r="U827" t="str">
        <f t="shared" si="368"/>
        <v>0.0000333333333333333-0.00162880008895332i</v>
      </c>
      <c r="V827" t="str">
        <f t="shared" si="369"/>
        <v>6.66666666666667E-06-0.0162880008895332i</v>
      </c>
      <c r="W827" t="str">
        <f t="shared" si="370"/>
        <v>0.0000276031958943684-0.00148077657586383i</v>
      </c>
      <c r="X827" t="str">
        <f t="shared" si="371"/>
        <v>0.0000640629047381981-0.00147851533257923i</v>
      </c>
      <c r="Y827" t="str">
        <f t="shared" si="372"/>
        <v>0.009+0.435424741787545i</v>
      </c>
      <c r="Z827" t="str">
        <f t="shared" si="373"/>
        <v>-0.0408308568839242-0.00262439962069082i</v>
      </c>
      <c r="AA827" t="str">
        <f t="shared" si="374"/>
        <v>0.577354942742503-27.641136360303i</v>
      </c>
      <c r="AB827" t="str">
        <f t="shared" si="375"/>
        <v>0.961055647797996-0.114697063429945i</v>
      </c>
      <c r="AC827" t="str">
        <f t="shared" si="376"/>
        <v>1.99682499183661-2.19898281685954i</v>
      </c>
      <c r="AD827" t="str">
        <f t="shared" si="377"/>
        <v>0.246097392769987+0.213572484463418i</v>
      </c>
      <c r="AE827" t="str">
        <f t="shared" si="378"/>
        <v>-0.00948786787648243-0.0093662054517085i</v>
      </c>
      <c r="AF827" t="str">
        <f t="shared" si="379"/>
        <v>-12.6376171985288-3.57542593672149i</v>
      </c>
      <c r="AG827" t="str">
        <f t="shared" si="380"/>
        <v>1.02188460759735-0.024178358152192i</v>
      </c>
      <c r="AH827" t="str">
        <f t="shared" si="381"/>
        <v>0.0809937586358913+0.150944620311177i</v>
      </c>
      <c r="AI827">
        <f t="shared" si="382"/>
        <v>-15.324767293831513</v>
      </c>
      <c r="AJ827">
        <f t="shared" si="383"/>
        <v>61.782914017632564</v>
      </c>
      <c r="AK827"/>
      <c r="AL827"/>
      <c r="AM827"/>
      <c r="AN827"/>
    </row>
    <row r="828" spans="1:40" x14ac:dyDescent="0.25">
      <c r="A828"/>
      <c r="B828">
        <f t="shared" si="384"/>
        <v>69400</v>
      </c>
      <c r="C828" s="237" t="str">
        <f t="shared" si="352"/>
        <v>-0.000015868055443441+0.0352885021008029i</v>
      </c>
      <c r="D828" s="208" t="str">
        <f t="shared" si="353"/>
        <v>-5.95712761209769+0.270545182772822i</v>
      </c>
      <c r="E828" t="str">
        <f t="shared" si="354"/>
        <v>2870</v>
      </c>
      <c r="F828" t="str">
        <f t="shared" si="355"/>
        <v>0.777000777000777</v>
      </c>
      <c r="G828" t="str">
        <f t="shared" si="350"/>
        <v>0.777000777000777</v>
      </c>
      <c r="H828" t="str">
        <f t="shared" si="356"/>
        <v>6.68551536998131+3.84402099452166i</v>
      </c>
      <c r="I828" t="str">
        <f t="shared" si="357"/>
        <v>272.533162698915i</v>
      </c>
      <c r="J828" t="str">
        <f t="shared" si="351"/>
        <v>-99.537726009583+59.6215349373161i</v>
      </c>
      <c r="K828" t="str">
        <f t="shared" si="358"/>
        <v>1.20697210650538-2.01503129640744i</v>
      </c>
      <c r="L828" t="str">
        <f t="shared" si="359"/>
        <v>0.0821437720819179-0.117423778378288i</v>
      </c>
      <c r="M828" t="str">
        <f t="shared" si="360"/>
        <v>1.2891158785873-2.13245507478573i</v>
      </c>
      <c r="N828" t="str">
        <f t="shared" si="361"/>
        <v>-0.711055323888424i</v>
      </c>
      <c r="O828" t="str">
        <f t="shared" si="362"/>
        <v>0.757673558071356-0.652633725300411i</v>
      </c>
      <c r="P828" t="str">
        <f t="shared" si="363"/>
        <v>0.242326441928644+0.652633725300411i</v>
      </c>
      <c r="Q828" t="str">
        <f t="shared" si="364"/>
        <v>-0.242326441928644+0.058421598588013i</v>
      </c>
      <c r="R828" t="str">
        <f t="shared" si="365"/>
        <v>-0.331441808027078-2.77310672420194i</v>
      </c>
      <c r="S828" t="str">
        <f t="shared" si="366"/>
        <v>0.0734768300871081i</v>
      </c>
      <c r="T828" t="str">
        <f t="shared" si="367"/>
        <v>0.203759091587603-0.0243532934121695i</v>
      </c>
      <c r="U828" t="str">
        <f t="shared" si="368"/>
        <v>0.0000333333333333334-0.00162645311476174i</v>
      </c>
      <c r="V828" t="str">
        <f t="shared" si="369"/>
        <v>6.66666666666667E-06-0.0162645311476174i</v>
      </c>
      <c r="W828" t="str">
        <f t="shared" si="370"/>
        <v>0.0000276031955769963-0.00147864303398949i</v>
      </c>
      <c r="X828" t="str">
        <f t="shared" si="371"/>
        <v>0.0000639579430313637-0.0014763876342637i</v>
      </c>
      <c r="Y828" t="str">
        <f t="shared" si="372"/>
        <v>0.009+0.436053060318263i</v>
      </c>
      <c r="Z828" t="str">
        <f t="shared" si="373"/>
        <v>-0.0407130626480659-0.00261522735891728i</v>
      </c>
      <c r="AA828" t="str">
        <f t="shared" si="374"/>
        <v>0.575675071949569-27.6010721681809i</v>
      </c>
      <c r="AB828" t="str">
        <f t="shared" si="375"/>
        <v>0.961016003692896-0.11486066476529i</v>
      </c>
      <c r="AC828" t="str">
        <f t="shared" si="376"/>
        <v>1.99392578246502-2.19739216079925i</v>
      </c>
      <c r="AD828" t="str">
        <f t="shared" si="377"/>
        <v>0.24631093054796+0.213839976838479i</v>
      </c>
      <c r="AE828" t="str">
        <f t="shared" si="378"/>
        <v>-0.00946883218844428-0.00935023945805536i</v>
      </c>
      <c r="AF828" t="str">
        <f t="shared" si="379"/>
        <v>-12.642642982079-3.57347581174884i</v>
      </c>
      <c r="AG828" t="str">
        <f t="shared" si="380"/>
        <v>1.02187930785889-0.0241647432014461i</v>
      </c>
      <c r="AH828" t="str">
        <f t="shared" si="381"/>
        <v>0.0808867018223625+0.150705653054746i</v>
      </c>
      <c r="AI828">
        <f t="shared" si="382"/>
        <v>-15.33802088784774</v>
      </c>
      <c r="AJ828">
        <f t="shared" si="383"/>
        <v>61.776665731127011</v>
      </c>
      <c r="AK828"/>
      <c r="AL828"/>
      <c r="AM828"/>
      <c r="AN828"/>
    </row>
    <row r="829" spans="1:40" x14ac:dyDescent="0.25">
      <c r="A829"/>
      <c r="B829">
        <f t="shared" si="384"/>
        <v>69500</v>
      </c>
      <c r="C829" s="237" t="str">
        <f t="shared" si="352"/>
        <v>-0.0000158224248351555+0.0352377272981253i</v>
      </c>
      <c r="D829" s="208" t="str">
        <f t="shared" si="353"/>
        <v>-5.95712726226303+0.270155909285627i</v>
      </c>
      <c r="E829" t="str">
        <f t="shared" si="354"/>
        <v>2870</v>
      </c>
      <c r="F829" t="str">
        <f t="shared" si="355"/>
        <v>0.777000777000777</v>
      </c>
      <c r="G829" t="str">
        <f t="shared" si="350"/>
        <v>0.777000777000777</v>
      </c>
      <c r="H829" t="str">
        <f t="shared" si="356"/>
        <v>6.6905281581373+3.84167871792458i</v>
      </c>
      <c r="I829" t="str">
        <f t="shared" si="357"/>
        <v>272.925861780613i</v>
      </c>
      <c r="J829" t="str">
        <f t="shared" si="351"/>
        <v>-99.827668832435+59.7074449300212i</v>
      </c>
      <c r="K829" t="str">
        <f t="shared" si="358"/>
        <v>1.20436456475996-2.01363342653983i</v>
      </c>
      <c r="L829" t="str">
        <f t="shared" si="359"/>
        <v>0.0819850215202461-0.117365717423728i</v>
      </c>
      <c r="M829" t="str">
        <f t="shared" si="360"/>
        <v>1.28634958628021-2.13099914396356i</v>
      </c>
      <c r="N829" t="str">
        <f t="shared" si="361"/>
        <v>-0.712079899283076i</v>
      </c>
      <c r="O829" t="str">
        <f t="shared" si="362"/>
        <v>0.757004488046014-0.653409676296727i</v>
      </c>
      <c r="P829" t="str">
        <f t="shared" si="363"/>
        <v>0.242995511953986+0.653409676296727i</v>
      </c>
      <c r="Q829" t="str">
        <f t="shared" si="364"/>
        <v>-0.242995511953986+0.0586702229863491i</v>
      </c>
      <c r="R829" t="str">
        <f t="shared" si="365"/>
        <v>-0.331436297823448-2.76900224364313i</v>
      </c>
      <c r="S829" t="str">
        <f t="shared" si="366"/>
        <v>0.0735827044820464i</v>
      </c>
      <c r="T829" t="str">
        <f t="shared" si="367"/>
        <v>0.203750673804116-0.0243879791573663i</v>
      </c>
      <c r="U829" t="str">
        <f t="shared" si="368"/>
        <v>0.0000333333333333333-0.00162411289445273i</v>
      </c>
      <c r="V829" t="str">
        <f t="shared" si="369"/>
        <v>6.66666666666667E-06-0.0162411289445273i</v>
      </c>
      <c r="W829" t="str">
        <f t="shared" si="370"/>
        <v>0.0000276031952591663-0.00147651563200839i</v>
      </c>
      <c r="X829" t="str">
        <f t="shared" si="371"/>
        <v>0.0000638534337035429-0.00147426604789831i</v>
      </c>
      <c r="Y829" t="str">
        <f t="shared" si="372"/>
        <v>0.009+0.436681378848981i</v>
      </c>
      <c r="Z829" t="str">
        <f t="shared" si="373"/>
        <v>-0.0405957777397781-0.00260610488786167i</v>
      </c>
      <c r="AA829" t="str">
        <f t="shared" si="374"/>
        <v>0.574002546436932-27.5611242836716i</v>
      </c>
      <c r="AB829" t="str">
        <f t="shared" si="375"/>
        <v>0.960976301785199-0.115024257741556i</v>
      </c>
      <c r="AC829" t="str">
        <f t="shared" si="376"/>
        <v>1.99103487344418-2.19580108283157i</v>
      </c>
      <c r="AD829" t="str">
        <f t="shared" si="377"/>
        <v>0.246524735630499+0.214107261196906i</v>
      </c>
      <c r="AE829" t="str">
        <f t="shared" si="378"/>
        <v>-0.00944987739508136-0.00933432010652766i</v>
      </c>
      <c r="AF829" t="str">
        <f t="shared" si="379"/>
        <v>-12.6476554204003-3.57152280863895i</v>
      </c>
      <c r="AG829" t="str">
        <f t="shared" si="380"/>
        <v>1.02187400443606-0.0241511947677572i</v>
      </c>
      <c r="AH829" t="str">
        <f t="shared" si="381"/>
        <v>0.0807801057114601+0.150467329969611i</v>
      </c>
      <c r="AI829">
        <f t="shared" si="382"/>
        <v>-15.351254683280509</v>
      </c>
      <c r="AJ829">
        <f t="shared" si="383"/>
        <v>61.770364377542876</v>
      </c>
      <c r="AK829"/>
      <c r="AL829"/>
      <c r="AM829"/>
      <c r="AN829"/>
    </row>
    <row r="830" spans="1:40" x14ac:dyDescent="0.25">
      <c r="A830"/>
      <c r="B830">
        <f t="shared" si="384"/>
        <v>69600</v>
      </c>
      <c r="C830" s="237" t="str">
        <f t="shared" si="352"/>
        <v>-0.000015776990769144+0.035187098399965i</v>
      </c>
      <c r="D830" s="208" t="str">
        <f t="shared" si="353"/>
        <v>-5.95712691393519+0.269767754399732i</v>
      </c>
      <c r="E830" t="str">
        <f t="shared" si="354"/>
        <v>2870</v>
      </c>
      <c r="F830" t="str">
        <f t="shared" si="355"/>
        <v>0.777000777000777</v>
      </c>
      <c r="G830" t="str">
        <f t="shared" si="350"/>
        <v>0.777000777000777</v>
      </c>
      <c r="H830" t="str">
        <f t="shared" si="356"/>
        <v>6.69552763711388+3.83933471805846i</v>
      </c>
      <c r="I830" t="str">
        <f t="shared" si="357"/>
        <v>273.318560862312i</v>
      </c>
      <c r="J830" t="str">
        <f t="shared" si="351"/>
        <v>-100.118029139554+59.7933549227263i</v>
      </c>
      <c r="K830" t="str">
        <f t="shared" si="358"/>
        <v>1.20176453361904-2.0122352517474i</v>
      </c>
      <c r="L830" t="str">
        <f t="shared" si="359"/>
        <v>0.0818266561149114-0.117307554649221i</v>
      </c>
      <c r="M830" t="str">
        <f t="shared" si="360"/>
        <v>1.28359118973395-2.12954280639662i</v>
      </c>
      <c r="N830" t="str">
        <f t="shared" si="361"/>
        <v>-0.713104474677728i</v>
      </c>
      <c r="O830" t="str">
        <f t="shared" si="362"/>
        <v>0.756334623351692-0.654184941373198i</v>
      </c>
      <c r="P830" t="str">
        <f t="shared" si="363"/>
        <v>0.243665376648308+0.654184941373198i</v>
      </c>
      <c r="Q830" t="str">
        <f t="shared" si="364"/>
        <v>-0.243665376648308+0.0589195333045299i</v>
      </c>
      <c r="R830" t="str">
        <f t="shared" si="365"/>
        <v>-0.331430779365115-2.76490939124496i</v>
      </c>
      <c r="S830" t="str">
        <f t="shared" si="366"/>
        <v>0.0736885788769845i</v>
      </c>
      <c r="T830" t="str">
        <f t="shared" si="367"/>
        <v>0.203742243764469-0.0244226631275067i</v>
      </c>
      <c r="U830" t="str">
        <f t="shared" si="368"/>
        <v>0.0000333333333333334-0.00162177939891472i</v>
      </c>
      <c r="V830" t="str">
        <f t="shared" si="369"/>
        <v>6.66666666666667E-06-0.0162177939891472i</v>
      </c>
      <c r="W830" t="str">
        <f t="shared" si="370"/>
        <v>0.0000276031949408788-0.00147439434345548i</v>
      </c>
      <c r="X830" t="str">
        <f t="shared" si="371"/>
        <v>0.000063749374159338-0.00147215054720221i</v>
      </c>
      <c r="Y830" t="str">
        <f t="shared" si="372"/>
        <v>0.009+0.437309697379699i</v>
      </c>
      <c r="Z830" t="str">
        <f t="shared" si="373"/>
        <v>-0.0404789992252183-0.00259703185747151i</v>
      </c>
      <c r="AA830" t="str">
        <f t="shared" si="374"/>
        <v>0.572337323306059-27.5212921996231i</v>
      </c>
      <c r="AB830" t="str">
        <f t="shared" si="375"/>
        <v>0.960936542072151-0.115187842345889i</v>
      </c>
      <c r="AC830" t="str">
        <f t="shared" si="376"/>
        <v>1.98815223824518-2.19420960017304i</v>
      </c>
      <c r="AD830" t="str">
        <f t="shared" si="377"/>
        <v>0.246738807848933+0.214374337323222i</v>
      </c>
      <c r="AE830" t="str">
        <f t="shared" si="378"/>
        <v>-0.00943100302829549-0.0093184471788716i</v>
      </c>
      <c r="AF830" t="str">
        <f t="shared" si="379"/>
        <v>-12.6526545510491-3.56956696365873i</v>
      </c>
      <c r="AG830" t="str">
        <f t="shared" si="380"/>
        <v>1.02186869731521-0.0241377125440648i</v>
      </c>
      <c r="AH830" t="str">
        <f t="shared" si="381"/>
        <v>0.0806739675413989+0.150229648282668i</v>
      </c>
      <c r="AI830">
        <f t="shared" si="382"/>
        <v>-15.364468747456323</v>
      </c>
      <c r="AJ830">
        <f t="shared" si="383"/>
        <v>61.764010177720571</v>
      </c>
      <c r="AK830"/>
      <c r="AL830"/>
      <c r="AM830"/>
      <c r="AN830"/>
    </row>
    <row r="831" spans="1:40" x14ac:dyDescent="0.25">
      <c r="A831"/>
      <c r="B831">
        <f t="shared" si="384"/>
        <v>69700</v>
      </c>
      <c r="C831" s="237" t="str">
        <f t="shared" si="352"/>
        <v>-0.0000157317521182837+0.0351366147783259i</v>
      </c>
      <c r="D831" s="208" t="str">
        <f t="shared" si="353"/>
        <v>-5.95712656710553+0.269380713300499i</v>
      </c>
      <c r="E831" t="str">
        <f t="shared" si="354"/>
        <v>2870</v>
      </c>
      <c r="F831" t="str">
        <f t="shared" si="355"/>
        <v>0.777000777000777</v>
      </c>
      <c r="G831" t="str">
        <f t="shared" si="350"/>
        <v>0.777000777000777</v>
      </c>
      <c r="H831" t="str">
        <f t="shared" si="356"/>
        <v>6.70051384440384+3.83698902612174i</v>
      </c>
      <c r="I831" t="str">
        <f t="shared" si="357"/>
        <v>273.711259944011i</v>
      </c>
      <c r="J831" t="str">
        <f t="shared" si="351"/>
        <v>-100.408806930939+59.8792649154313i</v>
      </c>
      <c r="K831" t="str">
        <f t="shared" si="358"/>
        <v>1.19917198872013-2.01083678736611i</v>
      </c>
      <c r="L831" t="str">
        <f t="shared" si="359"/>
        <v>0.0816686749552315-0.117249291127344i</v>
      </c>
      <c r="M831" t="str">
        <f t="shared" si="360"/>
        <v>1.28084066367536-2.12808607849345i</v>
      </c>
      <c r="N831" t="str">
        <f t="shared" si="361"/>
        <v>-0.71412905007238i</v>
      </c>
      <c r="O831" t="str">
        <f t="shared" si="362"/>
        <v>0.755663964691585-0.654959519715986i</v>
      </c>
      <c r="P831" t="str">
        <f t="shared" si="363"/>
        <v>0.244336035308415+0.654959519715986i</v>
      </c>
      <c r="Q831" t="str">
        <f t="shared" si="364"/>
        <v>-0.244336035308415+0.0591695303563941i</v>
      </c>
      <c r="R831" t="str">
        <f t="shared" si="365"/>
        <v>-0.33142525265066-2.76082811695006i</v>
      </c>
      <c r="S831" t="str">
        <f t="shared" si="366"/>
        <v>0.0737944532719228i</v>
      </c>
      <c r="T831" t="str">
        <f t="shared" si="367"/>
        <v>0.203733801468082-0.0244573453198643i</v>
      </c>
      <c r="U831" t="str">
        <f t="shared" si="368"/>
        <v>0.0000333333333333333-0.00161945259920323i</v>
      </c>
      <c r="V831" t="str">
        <f t="shared" si="369"/>
        <v>6.66666666666667E-06-0.0161945259920323i</v>
      </c>
      <c r="W831" t="str">
        <f t="shared" si="370"/>
        <v>0.0000276031946221336-0.00147227914201758i</v>
      </c>
      <c r="X831" t="str">
        <f t="shared" si="371"/>
        <v>0.0000636457618219322-0.0014700411060449i</v>
      </c>
      <c r="Y831" t="str">
        <f t="shared" si="372"/>
        <v>0.009+0.437938015910417i</v>
      </c>
      <c r="Z831" t="str">
        <f t="shared" si="373"/>
        <v>-0.04036272419165-0.00258800792068355i</v>
      </c>
      <c r="AA831" t="str">
        <f t="shared" si="374"/>
        <v>0.570679359972096-27.4815754118359i</v>
      </c>
      <c r="AB831" t="str">
        <f t="shared" si="375"/>
        <v>0.960896724551015-0.115351418565429i</v>
      </c>
      <c r="AC831" t="str">
        <f t="shared" si="376"/>
        <v>1.98527785041384-2.19261772989821i</v>
      </c>
      <c r="AD831" t="str">
        <f t="shared" si="377"/>
        <v>0.246953147034356+0.214641205001824i</v>
      </c>
      <c r="AE831" t="str">
        <f t="shared" si="378"/>
        <v>-0.00941220862335794-0.00930262045821469i</v>
      </c>
      <c r="AF831" t="str">
        <f t="shared" si="379"/>
        <v>-12.6576404115094-3.56760831282124i</v>
      </c>
      <c r="AG831" t="str">
        <f t="shared" si="380"/>
        <v>1.02186338648281-0.0241242962250732i</v>
      </c>
      <c r="AH831" t="str">
        <f t="shared" si="381"/>
        <v>0.0805682845706911+0.149992605237001i</v>
      </c>
      <c r="AI831">
        <f t="shared" si="382"/>
        <v>-15.377663147358341</v>
      </c>
      <c r="AJ831">
        <f t="shared" si="383"/>
        <v>61.75760335131519</v>
      </c>
      <c r="AK831"/>
      <c r="AL831"/>
      <c r="AM831"/>
      <c r="AN831"/>
    </row>
    <row r="832" spans="1:40" x14ac:dyDescent="0.25">
      <c r="A832"/>
      <c r="B832">
        <f t="shared" si="384"/>
        <v>69800</v>
      </c>
      <c r="C832" s="237" t="str">
        <f t="shared" si="352"/>
        <v>-0.00001568670776352+0.035086275808811i</v>
      </c>
      <c r="D832" s="208" t="str">
        <f t="shared" si="353"/>
        <v>-5.95712622176548+0.268994781200884i</v>
      </c>
      <c r="E832" t="str">
        <f t="shared" si="354"/>
        <v>2870</v>
      </c>
      <c r="F832" t="str">
        <f t="shared" si="355"/>
        <v>0.777000777000777</v>
      </c>
      <c r="G832" t="str">
        <f t="shared" si="350"/>
        <v>0.777000777000777</v>
      </c>
      <c r="H832" t="str">
        <f t="shared" si="356"/>
        <v>6.70548681742761+3.83464167308806i</v>
      </c>
      <c r="I832" t="str">
        <f t="shared" si="357"/>
        <v>274.103959025709i</v>
      </c>
      <c r="J832" t="str">
        <f t="shared" si="351"/>
        <v>-100.700002206589+59.9651749081364i</v>
      </c>
      <c r="K832" t="str">
        <f t="shared" si="358"/>
        <v>1.19658690577138-2.00943804860317i</v>
      </c>
      <c r="L832" t="str">
        <f t="shared" si="359"/>
        <v>0.0815110771311567-0.117190927924084i</v>
      </c>
      <c r="M832" t="str">
        <f t="shared" si="360"/>
        <v>1.27809798290254-2.12662897652725i</v>
      </c>
      <c r="N832" t="str">
        <f t="shared" si="361"/>
        <v>-0.715153625467032i</v>
      </c>
      <c r="O832" t="str">
        <f t="shared" si="362"/>
        <v>0.754992512769718-0.655733410511975i</v>
      </c>
      <c r="P832" t="str">
        <f t="shared" si="363"/>
        <v>0.245007487230282+0.655733410511975i</v>
      </c>
      <c r="Q832" t="str">
        <f t="shared" si="364"/>
        <v>-0.245007487230282+0.059420214955057i</v>
      </c>
      <c r="R832" t="str">
        <f t="shared" si="365"/>
        <v>-0.331419717678705-2.75675837098789i</v>
      </c>
      <c r="S832" t="str">
        <f t="shared" si="366"/>
        <v>0.0739003276668609i</v>
      </c>
      <c r="T832" t="str">
        <f t="shared" si="367"/>
        <v>0.203725346914367-0.0244920257317148i</v>
      </c>
      <c r="U832" t="str">
        <f t="shared" si="368"/>
        <v>0.0000333333333333334-0.00161713246653961i</v>
      </c>
      <c r="V832" t="str">
        <f t="shared" si="369"/>
        <v>6.66666666666667E-06-0.0161713246653961i</v>
      </c>
      <c r="W832" t="str">
        <f t="shared" si="370"/>
        <v>0.0000276031943029309-0.00147017000153228i</v>
      </c>
      <c r="X832" t="str">
        <f t="shared" si="371"/>
        <v>0.0000635425941329311-0.00146793769844514i</v>
      </c>
      <c r="Y832" t="str">
        <f t="shared" si="372"/>
        <v>0.009+0.438566334441135i</v>
      </c>
      <c r="Z832" t="str">
        <f t="shared" si="373"/>
        <v>-0.0402469497472598-0.0025790327333939i</v>
      </c>
      <c r="AA832" t="str">
        <f t="shared" si="374"/>
        <v>0.56902861416112-27.4419734190408i</v>
      </c>
      <c r="AB832" t="str">
        <f t="shared" si="375"/>
        <v>0.960856849219019-0.115514986387327i</v>
      </c>
      <c r="AC832" t="str">
        <f t="shared" si="376"/>
        <v>1.98241168357048-2.1910254889405i</v>
      </c>
      <c r="AD832" t="str">
        <f t="shared" si="377"/>
        <v>0.247167753017637+0.214907864016994i</v>
      </c>
      <c r="AE832" t="str">
        <f t="shared" si="378"/>
        <v>-0.00939349371888036-0.0092868397290548i</v>
      </c>
      <c r="AF832" t="str">
        <f t="shared" si="379"/>
        <v>-12.6626130391931-3.56564689188718i</v>
      </c>
      <c r="AG832" t="str">
        <f t="shared" si="380"/>
        <v>1.02185807192542-0.0241109455072388i</v>
      </c>
      <c r="AH832" t="str">
        <f t="shared" si="381"/>
        <v>0.0804630540779771+0.149756198091766i</v>
      </c>
      <c r="AI832">
        <f t="shared" si="382"/>
        <v>-15.390837949628349</v>
      </c>
      <c r="AJ832">
        <f t="shared" si="383"/>
        <v>61.751144116802109</v>
      </c>
      <c r="AK832"/>
      <c r="AL832"/>
      <c r="AM832"/>
      <c r="AN832"/>
    </row>
    <row r="833" spans="1:40" x14ac:dyDescent="0.25">
      <c r="A833"/>
      <c r="B833">
        <f t="shared" si="384"/>
        <v>69900</v>
      </c>
      <c r="C833" s="237" t="str">
        <f t="shared" si="352"/>
        <v>-0.0000156418565937973+0.0350360808705962i</v>
      </c>
      <c r="D833" s="208" t="str">
        <f t="shared" si="353"/>
        <v>-5.95712587790651+0.268609953341238i</v>
      </c>
      <c r="E833" t="str">
        <f t="shared" si="354"/>
        <v>2870</v>
      </c>
      <c r="F833" t="str">
        <f t="shared" si="355"/>
        <v>0.777000777000777</v>
      </c>
      <c r="G833" t="str">
        <f t="shared" si="350"/>
        <v>0.777000777000777</v>
      </c>
      <c r="H833" t="str">
        <f t="shared" si="356"/>
        <v>6.71044659353257+3.8322926897078i</v>
      </c>
      <c r="I833" t="str">
        <f t="shared" si="357"/>
        <v>274.496658107408i</v>
      </c>
      <c r="J833" t="str">
        <f t="shared" si="351"/>
        <v>-100.991614966506+60.0510849008414i</v>
      </c>
      <c r="K833" t="str">
        <f t="shared" si="358"/>
        <v>1.19400926055151-2.00803905053797i</v>
      </c>
      <c r="L833" t="str">
        <f t="shared" si="359"/>
        <v>0.081353861733295-0.117132466098873i</v>
      </c>
      <c r="M833" t="str">
        <f t="shared" si="360"/>
        <v>1.2753631222848-2.12517151663684i</v>
      </c>
      <c r="N833" t="str">
        <f t="shared" si="361"/>
        <v>-0.716178200861683i</v>
      </c>
      <c r="O833" t="str">
        <f t="shared" si="362"/>
        <v>0.754320268290954-0.656506612948768i</v>
      </c>
      <c r="P833" t="str">
        <f t="shared" si="363"/>
        <v>0.245679731709046+0.656506612948768i</v>
      </c>
      <c r="Q833" t="str">
        <f t="shared" si="364"/>
        <v>-0.245679731709046+0.059671587912915i</v>
      </c>
      <c r="R833" t="str">
        <f t="shared" si="365"/>
        <v>-0.331414174447814-2.75270010387274i</v>
      </c>
      <c r="S833" t="str">
        <f t="shared" si="366"/>
        <v>0.0740062020617992i</v>
      </c>
      <c r="T833" t="str">
        <f t="shared" si="367"/>
        <v>0.203716880102742-0.0245267043603293i</v>
      </c>
      <c r="U833" t="str">
        <f t="shared" si="368"/>
        <v>0.0000333333333333333-0.00161481897230994i</v>
      </c>
      <c r="V833" t="str">
        <f t="shared" si="369"/>
        <v>6.66666666666667E-06-0.0161481897230994i</v>
      </c>
      <c r="W833" t="str">
        <f t="shared" si="370"/>
        <v>0.0000276031939832704-0.00146806689598693i</v>
      </c>
      <c r="X833" t="str">
        <f t="shared" si="371"/>
        <v>0.000063439868552208-0.00146584029856998i</v>
      </c>
      <c r="Y833" t="str">
        <f t="shared" si="372"/>
        <v>0.009+0.439194652971853i</v>
      </c>
      <c r="Z833" t="str">
        <f t="shared" si="373"/>
        <v>-0.0401316730209799-0.00257010595442856i</v>
      </c>
      <c r="AA833" t="str">
        <f t="shared" si="374"/>
        <v>0.567385043907413-27.4024857228786i</v>
      </c>
      <c r="AB833" t="str">
        <f t="shared" si="375"/>
        <v>0.960816916073418-0.115678545798713i</v>
      </c>
      <c r="AC833" t="str">
        <f t="shared" si="376"/>
        <v>1.97955371141005-2.18943289409329i</v>
      </c>
      <c r="AD833" t="str">
        <f t="shared" si="377"/>
        <v>0.247382625629418+0.215174314152908i</v>
      </c>
      <c r="AE833" t="str">
        <f t="shared" si="378"/>
        <v>-0.00937485785678684-0.00927110477725047i</v>
      </c>
      <c r="AF833" t="str">
        <f t="shared" si="379"/>
        <v>-12.6675724714391-3.56368273636656i</v>
      </c>
      <c r="AG833" t="str">
        <f t="shared" si="380"/>
        <v>1.02185275362974-0.0240976600887581i</v>
      </c>
      <c r="AH833" t="str">
        <f t="shared" si="381"/>
        <v>0.0803582733618458+0.149520424122086i</v>
      </c>
      <c r="AI833">
        <f t="shared" si="382"/>
        <v>-15.40399322056858</v>
      </c>
      <c r="AJ833">
        <f t="shared" si="383"/>
        <v>61.744632691487716</v>
      </c>
      <c r="AK833"/>
      <c r="AL833"/>
      <c r="AM833"/>
      <c r="AN833"/>
    </row>
    <row r="834" spans="1:40" x14ac:dyDescent="0.25">
      <c r="A834"/>
      <c r="B834">
        <f t="shared" si="384"/>
        <v>70000</v>
      </c>
      <c r="C834" s="237" t="str">
        <f t="shared" si="352"/>
        <v>-0.0000155971975059901+0.0349860293464049i</v>
      </c>
      <c r="D834" s="208" t="str">
        <f t="shared" si="353"/>
        <v>-5.95712553552017+0.268226224989104i</v>
      </c>
      <c r="E834" t="str">
        <f t="shared" si="354"/>
        <v>2870</v>
      </c>
      <c r="F834" t="str">
        <f t="shared" si="355"/>
        <v>0.777000777000777</v>
      </c>
      <c r="G834" t="str">
        <f t="shared" si="350"/>
        <v>0.777000777000777</v>
      </c>
      <c r="H834" t="str">
        <f t="shared" si="356"/>
        <v>6.71539320999304+3.82994210650933i</v>
      </c>
      <c r="I834" t="str">
        <f t="shared" si="357"/>
        <v>274.889357189107i</v>
      </c>
      <c r="J834" t="str">
        <f t="shared" si="351"/>
        <v>-101.28364521069+60.1369948935466i</v>
      </c>
      <c r="K834" t="str">
        <f t="shared" si="358"/>
        <v>1.19143902890992-2.00663980812302i</v>
      </c>
      <c r="L834" t="str">
        <f t="shared" si="359"/>
        <v>0.0811970278529277-0.117073906704623i</v>
      </c>
      <c r="M834" t="str">
        <f t="shared" si="360"/>
        <v>1.27263605676285-2.12371371482764i</v>
      </c>
      <c r="N834" t="str">
        <f t="shared" si="361"/>
        <v>-0.717202776256335i</v>
      </c>
      <c r="O834" t="str">
        <f t="shared" si="362"/>
        <v>0.753647231960981-0.657279126214694i</v>
      </c>
      <c r="P834" t="str">
        <f t="shared" si="363"/>
        <v>0.246352768039019+0.657279126214694i</v>
      </c>
      <c r="Q834" t="str">
        <f t="shared" si="364"/>
        <v>-0.246352768039019+0.059923650041641i</v>
      </c>
      <c r="R834" t="str">
        <f t="shared" si="365"/>
        <v>-0.331408622956591-2.74865326640161i</v>
      </c>
      <c r="S834" t="str">
        <f t="shared" si="366"/>
        <v>0.0741120764567373i</v>
      </c>
      <c r="T834" t="str">
        <f t="shared" si="367"/>
        <v>0.203708401032617-0.0245613812029809i</v>
      </c>
      <c r="U834" t="str">
        <f t="shared" si="368"/>
        <v>0.0000333333333333333-0.00161251208806378i</v>
      </c>
      <c r="V834" t="str">
        <f t="shared" si="369"/>
        <v>6.66666666666667E-06-0.0161251208806378i</v>
      </c>
      <c r="W834" t="str">
        <f t="shared" si="370"/>
        <v>0.0000276031936631523-0.0014659697995175i</v>
      </c>
      <c r="X834" t="str">
        <f t="shared" si="371"/>
        <v>0.0000633375825577445-0.00146374888073361i</v>
      </c>
      <c r="Y834" t="str">
        <f t="shared" si="372"/>
        <v>0.009+0.439822971502571i</v>
      </c>
      <c r="Z834" t="str">
        <f t="shared" si="373"/>
        <v>-0.040016891162307-0.00256122724551402i</v>
      </c>
      <c r="AA834" t="str">
        <f t="shared" si="374"/>
        <v>0.565748607550754-27.3631118278778i</v>
      </c>
      <c r="AB834" t="str">
        <f t="shared" si="375"/>
        <v>0.96077692511143-0.115842096786726i</v>
      </c>
      <c r="AC834" t="str">
        <f t="shared" si="376"/>
        <v>1.97670390770219-2.18783996201087i</v>
      </c>
      <c r="AD834" t="str">
        <f t="shared" si="377"/>
        <v>0.247597764700111+0.215440555193612i</v>
      </c>
      <c r="AE834" t="str">
        <f t="shared" si="378"/>
        <v>-0.00935630058228431-0.00925541539000807i</v>
      </c>
      <c r="AF834" t="str">
        <f t="shared" si="379"/>
        <v>-12.6725187455132-3.56171588152023i</v>
      </c>
      <c r="AG834" t="str">
        <f t="shared" si="380"/>
        <v>1.02184743158258-0.0240844396695537i</v>
      </c>
      <c r="AH834" t="str">
        <f t="shared" si="381"/>
        <v>0.0802539397406604+0.149285280618908i</v>
      </c>
      <c r="AI834">
        <f t="shared" si="382"/>
        <v>-15.417129026145155</v>
      </c>
      <c r="AJ834">
        <f t="shared" si="383"/>
        <v>61.738069291512673</v>
      </c>
      <c r="AK834"/>
      <c r="AL834"/>
      <c r="AM834"/>
      <c r="AN834"/>
    </row>
    <row r="835" spans="1:40" x14ac:dyDescent="0.25">
      <c r="A835"/>
      <c r="B835">
        <f t="shared" si="384"/>
        <v>70100</v>
      </c>
      <c r="C835" s="237" t="str">
        <f t="shared" si="352"/>
        <v>-0.0000155527294048358+0.0349361206224829i</v>
      </c>
      <c r="D835" s="208" t="str">
        <f t="shared" si="353"/>
        <v>-5.95712519459806+0.267843591439036i</v>
      </c>
      <c r="E835" t="str">
        <f t="shared" si="354"/>
        <v>2870</v>
      </c>
      <c r="F835" t="str">
        <f t="shared" si="355"/>
        <v>0.777000777000777</v>
      </c>
      <c r="G835" t="str">
        <f t="shared" si="350"/>
        <v>0.777000777000777</v>
      </c>
      <c r="H835" t="str">
        <f t="shared" si="356"/>
        <v>6.72032670400967+3.82758995380046i</v>
      </c>
      <c r="I835" t="str">
        <f t="shared" si="357"/>
        <v>275.282056270806i</v>
      </c>
      <c r="J835" t="str">
        <f t="shared" si="351"/>
        <v>-101.576092939139+60.2229048862516i</v>
      </c>
      <c r="K835" t="str">
        <f t="shared" si="358"/>
        <v>1.18887618676665-2.00524033618491i</v>
      </c>
      <c r="L835" t="str">
        <f t="shared" si="359"/>
        <v>0.0810405745820263-0.117015250787757i</v>
      </c>
      <c r="M835" t="str">
        <f t="shared" si="360"/>
        <v>1.26991676134868-2.12225558697267i</v>
      </c>
      <c r="N835" t="str">
        <f t="shared" si="361"/>
        <v>-0.718227351650987i</v>
      </c>
      <c r="O835" t="str">
        <f t="shared" si="362"/>
        <v>0.752973404486324-0.658050949498802i</v>
      </c>
      <c r="P835" t="str">
        <f t="shared" si="363"/>
        <v>0.247026595513676+0.658050949498802i</v>
      </c>
      <c r="Q835" t="str">
        <f t="shared" si="364"/>
        <v>-0.247026595513676+0.0601764021521849i</v>
      </c>
      <c r="R835" t="str">
        <f t="shared" si="365"/>
        <v>-0.331403063203608-2.74461780965229i</v>
      </c>
      <c r="S835" t="str">
        <f t="shared" si="366"/>
        <v>0.0742179508516755i</v>
      </c>
      <c r="T835" t="str">
        <f t="shared" si="367"/>
        <v>0.203699909703407-0.0245960562569401i</v>
      </c>
      <c r="U835" t="str">
        <f t="shared" si="368"/>
        <v>0.0000333333333333334-0.00161021178551305i</v>
      </c>
      <c r="V835" t="str">
        <f t="shared" si="369"/>
        <v>6.66666666666667E-06-0.0161021178551305i</v>
      </c>
      <c r="W835" t="str">
        <f t="shared" si="370"/>
        <v>0.0000276031933425766-0.00146387868640754i</v>
      </c>
      <c r="X835" t="str">
        <f t="shared" si="371"/>
        <v>0.0000632357336454755-0.00146166341939637i</v>
      </c>
      <c r="Y835" t="str">
        <f t="shared" si="372"/>
        <v>0.009+0.440451290033289i</v>
      </c>
      <c r="Z835" t="str">
        <f t="shared" si="373"/>
        <v>-0.0399026013411271-0.00255239627124838i</v>
      </c>
      <c r="AA835" t="str">
        <f t="shared" si="374"/>
        <v>0.564119263733749-27.3238512414345i</v>
      </c>
      <c r="AB835" t="str">
        <f t="shared" si="375"/>
        <v>0.960736876330294-0.116005639338492i</v>
      </c>
      <c r="AC835" t="str">
        <f t="shared" si="376"/>
        <v>1.97386224629116-2.18624670920956i</v>
      </c>
      <c r="AD835" t="str">
        <f t="shared" si="377"/>
        <v>0.24781317005989+0.215706586923051i</v>
      </c>
      <c r="AE835" t="str">
        <f t="shared" si="378"/>
        <v>-0.00933782144383463-0.0092397713558728i</v>
      </c>
      <c r="AF835" t="str">
        <f t="shared" si="379"/>
        <v>-12.6774518986077-3.55974636236142i</v>
      </c>
      <c r="AG835" t="str">
        <f t="shared" si="380"/>
        <v>1.02184210577083-0.0240712839512616i</v>
      </c>
      <c r="AH835" t="str">
        <f t="shared" si="381"/>
        <v>0.0801500505523854+0.149050764888909i</v>
      </c>
      <c r="AI835">
        <f t="shared" si="382"/>
        <v>-15.430245431989405</v>
      </c>
      <c r="AJ835">
        <f t="shared" si="383"/>
        <v>61.73145413186316</v>
      </c>
      <c r="AK835"/>
      <c r="AL835"/>
      <c r="AM835"/>
      <c r="AN835"/>
    </row>
    <row r="836" spans="1:40" x14ac:dyDescent="0.25">
      <c r="A836"/>
      <c r="B836">
        <f t="shared" si="384"/>
        <v>70200</v>
      </c>
      <c r="C836" s="237" t="str">
        <f t="shared" si="352"/>
        <v>-0.0000155084512028674+0.0348863540885732i</v>
      </c>
      <c r="D836" s="208" t="str">
        <f t="shared" si="353"/>
        <v>-5.95712485513185+0.267462048012395i</v>
      </c>
      <c r="E836" t="str">
        <f t="shared" si="354"/>
        <v>2870</v>
      </c>
      <c r="F836" t="str">
        <f t="shared" si="355"/>
        <v>0.777000777000777</v>
      </c>
      <c r="G836" t="str">
        <f t="shared" si="350"/>
        <v>0.777000777000777</v>
      </c>
      <c r="H836" t="str">
        <f t="shared" si="356"/>
        <v>6.72524711270933+3.82523626166978i</v>
      </c>
      <c r="I836" t="str">
        <f t="shared" si="357"/>
        <v>275.674755352504i</v>
      </c>
      <c r="J836" t="str">
        <f t="shared" si="351"/>
        <v>-101.868958151854+60.3088148789567i</v>
      </c>
      <c r="K836" t="str">
        <f t="shared" si="358"/>
        <v>1.18632071011229-2.0038406494251i</v>
      </c>
      <c r="L836" t="str">
        <f t="shared" si="359"/>
        <v>0.080884501013275-0.116956499388244i</v>
      </c>
      <c r="M836" t="str">
        <f t="shared" si="360"/>
        <v>1.26720521112556-2.12079714881334i</v>
      </c>
      <c r="N836" t="str">
        <f t="shared" si="361"/>
        <v>-0.719251927045639i</v>
      </c>
      <c r="O836" t="str">
        <f t="shared" si="362"/>
        <v>0.752298786574336-0.658822081990868i</v>
      </c>
      <c r="P836" t="str">
        <f t="shared" si="363"/>
        <v>0.247701213425664+0.658822081990868i</v>
      </c>
      <c r="Q836" t="str">
        <f t="shared" si="364"/>
        <v>-0.247701213425664+0.060429845054771i</v>
      </c>
      <c r="R836" t="str">
        <f t="shared" si="365"/>
        <v>-0.331397495187457-2.74059368498132i</v>
      </c>
      <c r="S836" t="str">
        <f t="shared" si="366"/>
        <v>0.0743238252466138i</v>
      </c>
      <c r="T836" t="str">
        <f t="shared" si="367"/>
        <v>0.203691406114525-0.0246307295194781i</v>
      </c>
      <c r="U836" t="str">
        <f t="shared" si="368"/>
        <v>0.0000333333333333333-0.00160791803653084i</v>
      </c>
      <c r="V836" t="str">
        <f t="shared" si="369"/>
        <v>6.66666666666667E-06-0.0160791803653084i</v>
      </c>
      <c r="W836" t="str">
        <f t="shared" si="370"/>
        <v>0.0000276031930215434-0.00146179353108716i</v>
      </c>
      <c r="X836" t="str">
        <f t="shared" si="371"/>
        <v>0.0000631343193291398-0.00145958388916368i</v>
      </c>
      <c r="Y836" t="str">
        <f t="shared" si="372"/>
        <v>0.009+0.441079608564007i</v>
      </c>
      <c r="Z836" t="str">
        <f t="shared" si="373"/>
        <v>-0.0397888007475403-0.00254361269907287i</v>
      </c>
      <c r="AA836" t="str">
        <f t="shared" si="374"/>
        <v>0.562496971399195-27.2847034737915i</v>
      </c>
      <c r="AB836" t="str">
        <f t="shared" si="375"/>
        <v>0.960696769727242-0.116169173441141i</v>
      </c>
      <c r="AC836" t="str">
        <f t="shared" si="376"/>
        <v>1.97102870109588-2.18465315206848i</v>
      </c>
      <c r="AD836" t="str">
        <f t="shared" si="377"/>
        <v>0.248028841538714+0.215972409125055i</v>
      </c>
      <c r="AE836" t="str">
        <f t="shared" si="378"/>
        <v>-0.0093194199931273-0.00922417246471729i</v>
      </c>
      <c r="AF836" t="str">
        <f t="shared" si="379"/>
        <v>-12.6823719678412-3.55777421365738i</v>
      </c>
      <c r="AG836" t="str">
        <f t="shared" si="380"/>
        <v>1.02183677618153-0.0240581926372214i</v>
      </c>
      <c r="AH836" t="str">
        <f t="shared" si="381"/>
        <v>0.0800466031544212+0.148816874254372i</v>
      </c>
      <c r="AI836">
        <f t="shared" si="382"/>
        <v>-15.44334250340037</v>
      </c>
      <c r="AJ836">
        <f t="shared" si="383"/>
        <v>61.724787426375215</v>
      </c>
      <c r="AK836"/>
      <c r="AL836"/>
      <c r="AM836"/>
      <c r="AN836"/>
    </row>
    <row r="837" spans="1:40" x14ac:dyDescent="0.25">
      <c r="A837"/>
      <c r="B837">
        <f t="shared" si="384"/>
        <v>70300</v>
      </c>
      <c r="C837" s="237" t="str">
        <f t="shared" si="352"/>
        <v>-0.0000154643618203464+0.0348367291378909i</v>
      </c>
      <c r="D837" s="208" t="str">
        <f t="shared" si="353"/>
        <v>-5.95712451711325+0.267081590057164i</v>
      </c>
      <c r="E837" t="str">
        <f t="shared" si="354"/>
        <v>2870</v>
      </c>
      <c r="F837" t="str">
        <f t="shared" si="355"/>
        <v>0.777000777000777</v>
      </c>
      <c r="G837" t="str">
        <f t="shared" ref="G837:G900" si="385">IF($C$11=$C$7,$C$24,F837)</f>
        <v>0.777000777000777</v>
      </c>
      <c r="H837" t="str">
        <f t="shared" si="356"/>
        <v>6.73015447314454+3.822881059988i</v>
      </c>
      <c r="I837" t="str">
        <f t="shared" si="357"/>
        <v>276.067454434203i</v>
      </c>
      <c r="J837" t="str">
        <f t="shared" ref="J837:J900" si="386">IMSUM(COMPLEX(0,2*PI()*B837*$C$113*$C$112),COMPLEX(0,2*PI()*B837*$C$113*$C$111),COMPLEX(0,2*PI()*B837*$C$28*10^-12*$C$111),COMPLEX(-1*2*PI()*B837*2*PI()*B837*$C$113*$C$112*$C$28*10^-12*$C$111,0),COMPLEX(1,0))</f>
        <v>-102.162240848836+60.3947248716617i</v>
      </c>
      <c r="K837" t="str">
        <f t="shared" si="358"/>
        <v>1.183772575008-2.00244076242095i</v>
      </c>
      <c r="L837" t="str">
        <f t="shared" si="359"/>
        <v>0.080728806240087-0.116897653539634i</v>
      </c>
      <c r="M837" t="str">
        <f t="shared" si="360"/>
        <v>1.26450138124809-2.11933841596058i</v>
      </c>
      <c r="N837" t="str">
        <f t="shared" si="361"/>
        <v>-0.720276502440291i</v>
      </c>
      <c r="O837" t="str">
        <f t="shared" si="362"/>
        <v>0.751623378933201-0.659592522881391i</v>
      </c>
      <c r="P837" t="str">
        <f t="shared" si="363"/>
        <v>0.248376621066799+0.659592522881391i</v>
      </c>
      <c r="Q837" t="str">
        <f t="shared" si="364"/>
        <v>-0.248376621066799+0.0606839795588999i</v>
      </c>
      <c r="R837" t="str">
        <f t="shared" si="365"/>
        <v>-0.331391918906711-2.73658084402199i</v>
      </c>
      <c r="S837" t="str">
        <f t="shared" si="366"/>
        <v>0.0744296996415519i</v>
      </c>
      <c r="T837" t="str">
        <f t="shared" si="367"/>
        <v>0.203682890265381-0.024665400987864i</v>
      </c>
      <c r="U837" t="str">
        <f t="shared" si="368"/>
        <v>0.0000333333333333334-0.00160563081315028i</v>
      </c>
      <c r="V837" t="str">
        <f t="shared" si="369"/>
        <v>6.66666666666667E-06-0.0160563081315028i</v>
      </c>
      <c r="W837" t="str">
        <f t="shared" si="370"/>
        <v>0.0000276031927000524-0.0014597143081319i</v>
      </c>
      <c r="X837" t="str">
        <f t="shared" si="371"/>
        <v>0.000063033337140122-0.001457510264785i</v>
      </c>
      <c r="Y837" t="str">
        <f t="shared" si="372"/>
        <v>0.009+0.441707927094725i</v>
      </c>
      <c r="Z837" t="str">
        <f t="shared" si="373"/>
        <v>-0.0396754865916866-0.00253487619924335i</v>
      </c>
      <c r="AA837" t="str">
        <f t="shared" si="374"/>
        <v>0.560881689787444-27.2456680380172i</v>
      </c>
      <c r="AB837" t="str">
        <f t="shared" si="375"/>
        <v>0.960656605299493-0.116332699081792i</v>
      </c>
      <c r="AC837" t="str">
        <f t="shared" si="376"/>
        <v>1.96820324610989-2.18305930683074i</v>
      </c>
      <c r="AD837" t="str">
        <f t="shared" si="377"/>
        <v>0.248244778966298+0.216238021583347i</v>
      </c>
      <c r="AE837" t="str">
        <f t="shared" si="378"/>
        <v>-0.00930109578505046-0.00920861850773101i</v>
      </c>
      <c r="AF837" t="str">
        <f t="shared" si="379"/>
        <v>-12.6872789902578-3.55579946993084i</v>
      </c>
      <c r="AG837" t="str">
        <f t="shared" si="380"/>
        <v>1.0218314428018-0.02404516543246i</v>
      </c>
      <c r="AH837" t="str">
        <f t="shared" si="381"/>
        <v>0.0799435949234225+0.14858360605306i</v>
      </c>
      <c r="AI837">
        <f t="shared" si="382"/>
        <v>-15.456420305347915</v>
      </c>
      <c r="AJ837">
        <f t="shared" si="383"/>
        <v>61.718069387743782</v>
      </c>
      <c r="AK837"/>
      <c r="AL837"/>
      <c r="AM837"/>
      <c r="AN837"/>
    </row>
    <row r="838" spans="1:40" x14ac:dyDescent="0.25">
      <c r="A838"/>
      <c r="B838">
        <f t="shared" si="384"/>
        <v>70400</v>
      </c>
      <c r="C838" s="237" t="str">
        <f t="shared" ref="C838:C901" si="387">IMPRODUCT(COMPLEX(-1,0),IMDIV(IMPRODUCT(G838,COMPLEX($C$100+$C$101,0)),COMPLEX($C$100,2*PI()*B838*$C$103*$C$102*(2*$C$100+$C$101))))</f>
        <v>-0.0000154204601851978+0.0347872451670988i</v>
      </c>
      <c r="D838" s="208" t="str">
        <f t="shared" ref="D838:D901" si="388">IMPRODUCT(COMPLEX($C$106,0),IMSUB(C838,G838))</f>
        <v>-5.95712418053404+0.266702212947758i</v>
      </c>
      <c r="E838" t="str">
        <f t="shared" ref="E838:E901" si="389">IMDIV(COMPLEX($C$20*10^3,0),COMPLEX(1,2*PI()*B838*$C$20*1000*$C$29*10^-12))</f>
        <v>2870</v>
      </c>
      <c r="F838" t="str">
        <f t="shared" ref="F838:F901" si="390">IMDIV(COMPLEX($C$22*1000,0),IMSUM(COMPLEX($C$22*1000,0),E838))</f>
        <v>0.777000777000777</v>
      </c>
      <c r="G838" t="str">
        <f t="shared" si="385"/>
        <v>0.777000777000777</v>
      </c>
      <c r="H838" t="str">
        <f t="shared" ref="H838:H901" si="391">IMPRODUCT(COMPLEX($C$108,0),IMPRODUCT(COMPLEX(-1,0),D838),IMDIV(COMPLEX(0,2*PI()*B838*$C$109*$C$110),COMPLEX(1,2*PI()*B838*$C$109*$C$110)))</f>
        <v>6.7350488222934+3.82052437840926i</v>
      </c>
      <c r="I838" t="str">
        <f t="shared" ref="I838:I901" si="392">COMPLEX(0,2*PI()*B838*$C$113*$C$112*$C$114)</f>
        <v>276.460153515902i</v>
      </c>
      <c r="J838" t="str">
        <f t="shared" si="386"/>
        <v>-102.455941030084+60.4806348643668i</v>
      </c>
      <c r="K838" t="str">
        <f t="shared" ref="K838:K901" si="393">IMDIV(I838,J838)</f>
        <v>1.18123175758552-2.00104068962656i</v>
      </c>
      <c r="L838" t="str">
        <f t="shared" ref="L838:L901" si="394">IMDIV(COMPLEX($C$117,0),COMPLEX(1,2*PI()*B838*$C$115*$C$116))</f>
        <v>0.080573489356619-0.116838714269088i</v>
      </c>
      <c r="M838" t="str">
        <f t="shared" ref="M838:M901" si="395">IMSUM(K838,L838)</f>
        <v>1.26180524694214-2.11787940389565i</v>
      </c>
      <c r="N838" t="str">
        <f t="shared" ref="N838:N901" si="396">COMPLEX(0,-2*PI()*B838*$C$43)</f>
        <v>-0.721301077834943i</v>
      </c>
      <c r="O838" t="str">
        <f t="shared" ref="O838:O901" si="397">IMEXP(N838)</f>
        <v>0.75094718227193-0.660362271361598i</v>
      </c>
      <c r="P838" t="str">
        <f t="shared" ref="P838:P901" si="398">IMSUB(COMPLEX(1,0),O838)</f>
        <v>0.24905281772807+0.660362271361598i</v>
      </c>
      <c r="Q838" t="str">
        <f t="shared" ref="Q838:Q901" si="399">IMSUM(COMPLEX(0,2*PI()*B838*$C$43),O838,COMPLEX(-1,0))</f>
        <v>-0.24905281772807+0.060938806473345i</v>
      </c>
      <c r="R838" t="str">
        <f t="shared" ref="R838:R901" si="400">IMDIV(P838,Q838)</f>
        <v>-0.331386334359959-2.73257923868238i</v>
      </c>
      <c r="S838" t="str">
        <f t="shared" ref="S838:S901" si="401">IMDIV(COMPLEX(0,2*PI()*B838*$C$123),COMPLEX($C$124,0))</f>
        <v>0.0745355740364902i</v>
      </c>
      <c r="T838" t="str">
        <f t="shared" ref="T838:T901" si="402">IMPRODUCT(R838,S838)</f>
        <v>0.203674362155387-0.0247000706593678i</v>
      </c>
      <c r="U838" t="str">
        <f t="shared" ref="U838:U901" si="403">IMDIV(COMPLEX(1,2*PI()*B838*$C$16*10^-3*$C$15*10^-6),COMPLEX(0,2*PI()*B838*$C$15*10^-6))</f>
        <v>0.0000333333333333333-0.00160335008756342i</v>
      </c>
      <c r="V838" t="str">
        <f t="shared" ref="V838:V901" si="404">IMSUM(COMPLEX($C$18*10^-3,0),IMDIV(COMPLEX(1,0),COMPLEX(0,2*PI()*B838*($C$17*1*10^-6))))</f>
        <v>6.66666666666667E-06-0.0160335008756342i</v>
      </c>
      <c r="W838" t="str">
        <f t="shared" ref="W838:W901" si="405">IMDIV(IMPRODUCT(U838,V838),IMSUM(U838,V838))</f>
        <v>0.0000276031923781038-0.00145764099226182i</v>
      </c>
      <c r="X838" t="str">
        <f t="shared" ref="X838:X901" si="406">IMDIV(IMPRODUCT(COMPLEX($C$19,0),W838),IMSUM(COMPLEX($C$19,0),W838))</f>
        <v>0.00006293278462731-0.00145544252115288i</v>
      </c>
      <c r="Y838" t="str">
        <f t="shared" ref="Y838:Y901" si="407">COMPLEX($C$13*10^-3,2*PI()*B838*$C$12*0.000001)</f>
        <v>0.009+0.442336245625443i</v>
      </c>
      <c r="Z838" t="str">
        <f t="shared" ref="Z838:Z901" si="408">IMPRODUCT(COMPLEX($C$6,0),IMDIV(X838,IMSUM(X838,Y838)))</f>
        <v>-0.039562656103577-0.00252618644480266i</v>
      </c>
      <c r="AA838" t="str">
        <f t="shared" ref="AA838:AA901" si="409">IMDIV(COMPLEX($C$6,0),IMSUM(X838,Y838))</f>
        <v>0.559273378433828-27.206744449986i</v>
      </c>
      <c r="AB838" t="str">
        <f t="shared" ref="AB838:AB901" si="410">IMPRODUCT(COMPLEX($C$119,0),T838)</f>
        <v>0.960616383044271-0.11649621624757i</v>
      </c>
      <c r="AC838" t="str">
        <f t="shared" ref="AC838:AC901" si="411">IMSUM(COMPLEX(1,0),IMPRODUCT(AB838,M838))</f>
        <v>1.96538585540134-2.18146518960429i</v>
      </c>
      <c r="AD838" t="str">
        <f t="shared" ref="AD838:AD901" si="412">IMDIV(AB838,AC838)</f>
        <v>0.248460982172134+0.216503424081549i</v>
      </c>
      <c r="AE838" t="str">
        <f t="shared" ref="AE838:AE901" si="413">IMPRODUCT(AD838,AA838,X838)</f>
        <v>-0.00928284837766494-0.00919310927741081i</v>
      </c>
      <c r="AF838" t="str">
        <f t="shared" ref="AF838:AF901" si="414">IMSUB(D838,H838)</f>
        <v>-12.6921730028274-3.5538221654615i</v>
      </c>
      <c r="AG838" t="str">
        <f t="shared" ref="AG838:AG901" si="415">IMSUM(COMPLEX(1,0),IMPRODUCT(AD838,AA838,COMPLEX($C$127,0)))</f>
        <v>1.02182610561888-0.0240322020436827i</v>
      </c>
      <c r="AH838" t="str">
        <f t="shared" ref="AH838:AH901" si="416">IMDIV(IMPRODUCT(AE838,AF838),AG838)</f>
        <v>0.0798410232551472+0.14835095763813i</v>
      </c>
      <c r="AI838">
        <f t="shared" ref="AI838:AI901" si="417">20*LOG10(IMABS(AH838))</f>
        <v>-15.469478902473311</v>
      </c>
      <c r="AJ838">
        <f t="shared" ref="AJ838:AJ901" si="418">IMARGUMENT(AH838)*180/PI()</f>
        <v>61.711300227529676</v>
      </c>
      <c r="AK838"/>
      <c r="AL838"/>
      <c r="AM838"/>
      <c r="AN838"/>
    </row>
    <row r="839" spans="1:40" x14ac:dyDescent="0.25">
      <c r="A839"/>
      <c r="B839">
        <f t="shared" si="384"/>
        <v>70500</v>
      </c>
      <c r="C839" s="237" t="str">
        <f t="shared" si="387"/>
        <v>-0.0000153767452329446+0.0347379015762832i</v>
      </c>
      <c r="D839" s="208" t="str">
        <f t="shared" si="388"/>
        <v>-5.95712384538608+0.266323912084838i</v>
      </c>
      <c r="E839" t="str">
        <f t="shared" si="389"/>
        <v>2870</v>
      </c>
      <c r="F839" t="str">
        <f t="shared" si="390"/>
        <v>0.777000777000777</v>
      </c>
      <c r="G839" t="str">
        <f t="shared" si="385"/>
        <v>0.777000777000777</v>
      </c>
      <c r="H839" t="str">
        <f t="shared" si="391"/>
        <v>6.73993019705917+3.81816624637259i</v>
      </c>
      <c r="I839" t="str">
        <f t="shared" si="392"/>
        <v>276.852852597601i</v>
      </c>
      <c r="J839" t="str">
        <f t="shared" si="386"/>
        <v>-102.750058695598+60.5665448570719i</v>
      </c>
      <c r="K839" t="str">
        <f t="shared" si="393"/>
        <v>1.17869823404712-1.99964044537366i</v>
      </c>
      <c r="L839" t="str">
        <f t="shared" si="394"/>
        <v>0.0804185494577952-0.116779682597415i</v>
      </c>
      <c r="M839" t="str">
        <f t="shared" si="395"/>
        <v>1.25911678350492-2.11642012797108i</v>
      </c>
      <c r="N839" t="str">
        <f t="shared" si="396"/>
        <v>-0.722325653229595i</v>
      </c>
      <c r="O839" t="str">
        <f t="shared" si="397"/>
        <v>0.750270197300365-0.661131326623441i</v>
      </c>
      <c r="P839" t="str">
        <f t="shared" si="398"/>
        <v>0.249729802699635+0.661131326623441i</v>
      </c>
      <c r="Q839" t="str">
        <f t="shared" si="399"/>
        <v>-0.249729802699635+0.061194326606154i</v>
      </c>
      <c r="R839" t="str">
        <f t="shared" si="400"/>
        <v>-0.331380741545764-2.72858882114344i</v>
      </c>
      <c r="S839" t="str">
        <f t="shared" si="401"/>
        <v>0.0746414484314283i</v>
      </c>
      <c r="T839" t="str">
        <f t="shared" si="402"/>
        <v>0.20366582178395-0.0247347385312566i</v>
      </c>
      <c r="U839" t="str">
        <f t="shared" si="403"/>
        <v>0.0000333333333333334-0.00160107583212007i</v>
      </c>
      <c r="V839" t="str">
        <f t="shared" si="404"/>
        <v>6.66666666666667E-06-0.0160107583212007i</v>
      </c>
      <c r="W839" t="str">
        <f t="shared" si="405"/>
        <v>0.0000276031920556977-0.00145557355834038i</v>
      </c>
      <c r="X839" t="str">
        <f t="shared" si="406"/>
        <v>0.0000628326593569407-0.00145338063330186i</v>
      </c>
      <c r="Y839" t="str">
        <f t="shared" si="407"/>
        <v>0.009+0.442964564156161i</v>
      </c>
      <c r="Z839" t="str">
        <f t="shared" si="408"/>
        <v>-0.0394503065329212-0.00251754311155278i</v>
      </c>
      <c r="AA839" t="str">
        <f t="shared" si="409"/>
        <v>0.557671997166081-27.1679322283573i</v>
      </c>
      <c r="AB839" t="str">
        <f t="shared" si="410"/>
        <v>0.960576102958782-0.116659724925585i</v>
      </c>
      <c r="AC839" t="str">
        <f t="shared" si="411"/>
        <v>1.96257650311308-2.17987081636286i</v>
      </c>
      <c r="AD839" t="str">
        <f t="shared" si="412"/>
        <v>0.248677450985486+0.216768616403164i</v>
      </c>
      <c r="AE839" t="str">
        <f t="shared" si="413"/>
        <v>-0.00926467733217628-0.00917764456754902i</v>
      </c>
      <c r="AF839" t="str">
        <f t="shared" si="414"/>
        <v>-12.6970540424453-3.55184233428775i</v>
      </c>
      <c r="AG839" t="str">
        <f t="shared" si="415"/>
        <v>1.02182076462011-0.0240193021792599i</v>
      </c>
      <c r="AH839" t="str">
        <f t="shared" si="416"/>
        <v>0.0797388855642849+0.148118926377992i</v>
      </c>
      <c r="AI839">
        <f t="shared" si="417"/>
        <v>-15.482518359092904</v>
      </c>
      <c r="AJ839">
        <f t="shared" si="418"/>
        <v>61.704480156163747</v>
      </c>
      <c r="AK839"/>
      <c r="AL839"/>
      <c r="AM839"/>
      <c r="AN839"/>
    </row>
    <row r="840" spans="1:40" x14ac:dyDescent="0.25">
      <c r="A840"/>
      <c r="B840">
        <f t="shared" si="384"/>
        <v>70600</v>
      </c>
      <c r="C840" s="237" t="str">
        <f t="shared" si="387"/>
        <v>-0.0000153332159066429+0.0346886977689289i</v>
      </c>
      <c r="D840" s="208" t="str">
        <f t="shared" si="388"/>
        <v>-5.95712351166125+0.265946682895122i</v>
      </c>
      <c r="E840" t="str">
        <f t="shared" si="389"/>
        <v>2870</v>
      </c>
      <c r="F840" t="str">
        <f t="shared" si="390"/>
        <v>0.777000777000777</v>
      </c>
      <c r="G840" t="str">
        <f t="shared" si="385"/>
        <v>0.777000777000777</v>
      </c>
      <c r="H840" t="str">
        <f t="shared" si="391"/>
        <v>6.74479863426984+3.81580669310312i</v>
      </c>
      <c r="I840" t="str">
        <f t="shared" si="392"/>
        <v>277.245551679299i</v>
      </c>
      <c r="J840" t="str">
        <f t="shared" si="386"/>
        <v>-103.044593845378+60.6524548497769i</v>
      </c>
      <c r="K840" t="str">
        <f t="shared" si="393"/>
        <v>1.17617198066552-1.99824004387249i</v>
      </c>
      <c r="L840" t="str">
        <f t="shared" si="394"/>
        <v>0.0802639856393179-0.116720559539101i</v>
      </c>
      <c r="M840" t="str">
        <f t="shared" si="395"/>
        <v>1.25643596630484-2.11496060341159i</v>
      </c>
      <c r="N840" t="str">
        <f t="shared" si="396"/>
        <v>-0.723350228624247i</v>
      </c>
      <c r="O840" t="str">
        <f t="shared" si="397"/>
        <v>0.749592424729173-0.661899687859602i</v>
      </c>
      <c r="P840" t="str">
        <f t="shared" si="398"/>
        <v>0.250407575270827+0.661899687859602i</v>
      </c>
      <c r="Q840" t="str">
        <f t="shared" si="399"/>
        <v>-0.250407575270827+0.0614505407646451i</v>
      </c>
      <c r="R840" t="str">
        <f t="shared" si="400"/>
        <v>-0.331375140462717-2.72460954385704i</v>
      </c>
      <c r="S840" t="str">
        <f t="shared" si="401"/>
        <v>0.0747473228263666i</v>
      </c>
      <c r="T840" t="str">
        <f t="shared" si="402"/>
        <v>0.203657269150482-0.0247694046007993i</v>
      </c>
      <c r="U840" t="str">
        <f t="shared" si="403"/>
        <v>0.0000333333333333333-0.0015988080193267i</v>
      </c>
      <c r="V840" t="str">
        <f t="shared" si="404"/>
        <v>6.66666666666667E-06-0.015988080193267i</v>
      </c>
      <c r="W840" t="str">
        <f t="shared" si="405"/>
        <v>0.0000276031917328338-0.00145351198137347i</v>
      </c>
      <c r="X840" t="str">
        <f t="shared" si="406"/>
        <v>0.0000627329589124558-0.00145132457640755i</v>
      </c>
      <c r="Y840" t="str">
        <f t="shared" si="407"/>
        <v>0.009+0.443592882686879i</v>
      </c>
      <c r="Z840" t="str">
        <f t="shared" si="408"/>
        <v>-0.0393384351489618-0.00250894587802769i</v>
      </c>
      <c r="AA840" t="str">
        <f t="shared" si="409"/>
        <v>0.55607750610181-27.1292308945561i</v>
      </c>
      <c r="AB840" t="str">
        <f t="shared" si="410"/>
        <v>0.96053576504025-0.116823225102957i</v>
      </c>
      <c r="AC840" t="str">
        <f t="shared" si="411"/>
        <v>1.95977516346247-2.17827620294702i</v>
      </c>
      <c r="AD840" t="str">
        <f t="shared" si="412"/>
        <v>0.248894185235389+0.21703359833161i</v>
      </c>
      <c r="AE840" t="str">
        <f t="shared" si="413"/>
        <v>-0.00924658221290843-0.00916222417322526i</v>
      </c>
      <c r="AF840" t="str">
        <f t="shared" si="414"/>
        <v>-12.7019221459311-3.549860010208i</v>
      </c>
      <c r="AG840" t="str">
        <f t="shared" si="415"/>
        <v>1.02181541979294-0.0240064655492151i</v>
      </c>
      <c r="AH840" t="str">
        <f t="shared" si="416"/>
        <v>0.0796371792842872+0.147887509656221i</v>
      </c>
      <c r="AI840">
        <f t="shared" si="417"/>
        <v>-15.495538739199395</v>
      </c>
      <c r="AJ840">
        <f t="shared" si="418"/>
        <v>61.697609382959556</v>
      </c>
      <c r="AK840"/>
      <c r="AL840"/>
      <c r="AM840"/>
      <c r="AN840"/>
    </row>
    <row r="841" spans="1:40" x14ac:dyDescent="0.25">
      <c r="A841"/>
      <c r="B841">
        <f t="shared" si="384"/>
        <v>70700</v>
      </c>
      <c r="C841" s="237" t="str">
        <f t="shared" si="387"/>
        <v>-0.0000152898711568186+0.0346396331518957i</v>
      </c>
      <c r="D841" s="208" t="str">
        <f t="shared" si="388"/>
        <v>-5.9571231793515+0.2655705208312i</v>
      </c>
      <c r="E841" t="str">
        <f t="shared" si="389"/>
        <v>2870</v>
      </c>
      <c r="F841" t="str">
        <f t="shared" si="390"/>
        <v>0.777000777000777</v>
      </c>
      <c r="G841" t="str">
        <f t="shared" si="385"/>
        <v>0.777000777000777</v>
      </c>
      <c r="H841" t="str">
        <f t="shared" si="391"/>
        <v>6.74965417067807+3.81344574761344i</v>
      </c>
      <c r="I841" t="str">
        <f t="shared" si="392"/>
        <v>277.638250760998i</v>
      </c>
      <c r="J841" t="str">
        <f t="shared" si="386"/>
        <v>-103.339546479424+60.738364842482i</v>
      </c>
      <c r="K841" t="str">
        <f t="shared" si="393"/>
        <v>1.17365297378396-1.99683949921273i</v>
      </c>
      <c r="L841" t="str">
        <f t="shared" si="394"/>
        <v>0.0801097969976899-0.116661346102346i</v>
      </c>
      <c r="M841" t="str">
        <f t="shared" si="395"/>
        <v>1.25376277078165-2.11350084531508i</v>
      </c>
      <c r="N841" t="str">
        <f t="shared" si="396"/>
        <v>-0.724374804018899i</v>
      </c>
      <c r="O841" t="str">
        <f t="shared" si="397"/>
        <v>0.74891386526985-0.662667354263489i</v>
      </c>
      <c r="P841" t="str">
        <f t="shared" si="398"/>
        <v>0.25108613473015+0.662667354263489i</v>
      </c>
      <c r="Q841" t="str">
        <f t="shared" si="399"/>
        <v>-0.25108613473015+0.06170744975541i</v>
      </c>
      <c r="R841" t="str">
        <f t="shared" si="400"/>
        <v>-0.331369531109376-2.72064135954404i</v>
      </c>
      <c r="S841" t="str">
        <f t="shared" si="401"/>
        <v>0.0748531972213047i</v>
      </c>
      <c r="T841" t="str">
        <f t="shared" si="402"/>
        <v>0.203648704254389-0.0248040688652614i</v>
      </c>
      <c r="U841" t="str">
        <f t="shared" si="403"/>
        <v>0.0000333333333333333-0.00159654662184533i</v>
      </c>
      <c r="V841" t="str">
        <f t="shared" si="404"/>
        <v>6.66666666666667E-06-0.0159654662184533i</v>
      </c>
      <c r="W841" t="str">
        <f t="shared" si="405"/>
        <v>0.0000276031914095124-0.00145145623650837i</v>
      </c>
      <c r="X841" t="str">
        <f t="shared" si="406"/>
        <v>0.0000626336808943539-0.00144927432578555i</v>
      </c>
      <c r="Y841" t="str">
        <f t="shared" si="407"/>
        <v>0.009+0.444221201217597i</v>
      </c>
      <c r="Z841" t="str">
        <f t="shared" si="408"/>
        <v>-0.0392270392403057-0.00250039442546618i</v>
      </c>
      <c r="AA841" t="str">
        <f t="shared" si="409"/>
        <v>0.554489865645972-27.0906399727524i</v>
      </c>
      <c r="AB841" t="str">
        <f t="shared" si="410"/>
        <v>0.960495369285876-0.116986716766788i</v>
      </c>
      <c r="AC841" t="str">
        <f t="shared" si="411"/>
        <v>1.95698181074156-2.17668136506509i</v>
      </c>
      <c r="AD841" t="str">
        <f t="shared" si="412"/>
        <v>0.24911118475064+0.21729836965019i</v>
      </c>
      <c r="AE841" t="str">
        <f t="shared" si="413"/>
        <v>-0.00922856258727619-0.00914684789079425i</v>
      </c>
      <c r="AF841" t="str">
        <f t="shared" si="414"/>
        <v>-12.7067773500296-3.54787522678224i</v>
      </c>
      <c r="AG841" t="str">
        <f t="shared" si="415"/>
        <v>1.02181007112493-0.0239936918652122i</v>
      </c>
      <c r="AH841" t="str">
        <f t="shared" si="416"/>
        <v>0.0795359018672106+0.147656704871422i</v>
      </c>
      <c r="AI841">
        <f t="shared" si="417"/>
        <v>-15.508540106464999</v>
      </c>
      <c r="AJ841">
        <f t="shared" si="418"/>
        <v>61.690688116114934</v>
      </c>
      <c r="AK841"/>
      <c r="AL841"/>
      <c r="AM841"/>
      <c r="AN841"/>
    </row>
    <row r="842" spans="1:40" x14ac:dyDescent="0.25">
      <c r="A842"/>
      <c r="B842">
        <f t="shared" si="384"/>
        <v>70800</v>
      </c>
      <c r="C842" s="237" t="str">
        <f t="shared" si="387"/>
        <v>-0.0000152467099414041+0.0345907071353949i</v>
      </c>
      <c r="D842" s="208" t="str">
        <f t="shared" si="388"/>
        <v>-5.95712284844884+0.265195421371361i</v>
      </c>
      <c r="E842" t="str">
        <f t="shared" si="389"/>
        <v>2870</v>
      </c>
      <c r="F842" t="str">
        <f t="shared" si="390"/>
        <v>0.777000777000777</v>
      </c>
      <c r="G842" t="str">
        <f t="shared" si="385"/>
        <v>0.777000777000777</v>
      </c>
      <c r="H842" t="str">
        <f t="shared" si="391"/>
        <v>6.75449684296069+3.81108343870499i</v>
      </c>
      <c r="I842" t="str">
        <f t="shared" si="392"/>
        <v>278.030949842697i</v>
      </c>
      <c r="J842" t="str">
        <f t="shared" si="386"/>
        <v>-103.634916597737+60.824274835187i</v>
      </c>
      <c r="K842" t="str">
        <f t="shared" si="393"/>
        <v>1.17114118981606-1.99543882536432i</v>
      </c>
      <c r="L842" t="str">
        <f t="shared" si="394"/>
        <v>0.0799559826302296-0.116602043289094i</v>
      </c>
      <c r="M842" t="str">
        <f t="shared" si="395"/>
        <v>1.25109717244629-2.11204086865341i</v>
      </c>
      <c r="N842" t="str">
        <f t="shared" si="396"/>
        <v>-0.725399379413551i</v>
      </c>
      <c r="O842" t="str">
        <f t="shared" si="397"/>
        <v>0.748234519634716-0.663434325029242i</v>
      </c>
      <c r="P842" t="str">
        <f t="shared" si="398"/>
        <v>0.251765480365284+0.663434325029242i</v>
      </c>
      <c r="Q842" t="str">
        <f t="shared" si="399"/>
        <v>-0.251765480365284+0.061965054384309i</v>
      </c>
      <c r="R842" t="str">
        <f t="shared" si="400"/>
        <v>-0.331363913484327-2.71668422119241i</v>
      </c>
      <c r="S842" t="str">
        <f t="shared" si="401"/>
        <v>0.0749590716162429i</v>
      </c>
      <c r="T842" t="str">
        <f t="shared" si="402"/>
        <v>0.203640127095079-0.0248387313219102i</v>
      </c>
      <c r="U842" t="str">
        <f t="shared" si="403"/>
        <v>0.0000333333333333333-0.00159429161249244i</v>
      </c>
      <c r="V842" t="str">
        <f t="shared" si="404"/>
        <v>6.66666666666667E-06-0.0159429161249244i</v>
      </c>
      <c r="W842" t="str">
        <f t="shared" si="405"/>
        <v>0.0000276031910857333-0.0014494062990328i</v>
      </c>
      <c r="X842" t="str">
        <f t="shared" si="406"/>
        <v>0.0000625348229200493-0.00144722985689057i</v>
      </c>
      <c r="Y842" t="str">
        <f t="shared" si="407"/>
        <v>0.009+0.444849519748315i</v>
      </c>
      <c r="Z842" t="str">
        <f t="shared" si="408"/>
        <v>-0.0391161161147627-0.0024918884377854i</v>
      </c>
      <c r="AA842" t="str">
        <f t="shared" si="409"/>
        <v>0.552909036488394-27.0521589898422i</v>
      </c>
      <c r="AB842" t="str">
        <f t="shared" si="410"/>
        <v>0.960454915692866-0.117150199904189i</v>
      </c>
      <c r="AC842" t="str">
        <f t="shared" si="411"/>
        <v>1.95419641931692-2.17508631829405i</v>
      </c>
      <c r="AD842" t="str">
        <f t="shared" si="412"/>
        <v>0.249328449359815+0.217562930142114i</v>
      </c>
      <c r="AE842" t="str">
        <f t="shared" si="413"/>
        <v>-0.00921061802576038-0.0091315155178776i</v>
      </c>
      <c r="AF842" t="str">
        <f t="shared" si="414"/>
        <v>-12.7116196914095-3.54588801733363i</v>
      </c>
      <c r="AG842" t="str">
        <f t="shared" si="415"/>
        <v>1.02180471860372-0.0239809808405453i</v>
      </c>
      <c r="AH842" t="str">
        <f t="shared" si="416"/>
        <v>0.0794350507835603+0.147426509437148i</v>
      </c>
      <c r="AI842">
        <f t="shared" si="417"/>
        <v>-15.521522524242267</v>
      </c>
      <c r="AJ842">
        <f t="shared" si="418"/>
        <v>61.683716562721983</v>
      </c>
      <c r="AK842"/>
      <c r="AL842"/>
      <c r="AM842"/>
      <c r="AN842"/>
    </row>
    <row r="843" spans="1:40" x14ac:dyDescent="0.25">
      <c r="A843"/>
      <c r="B843">
        <f t="shared" si="384"/>
        <v>70900</v>
      </c>
      <c r="C843" s="237" t="str">
        <f t="shared" si="387"/>
        <v>-0.000015203731225675+0.0345419191329646i</v>
      </c>
      <c r="D843" s="208" t="str">
        <f t="shared" si="388"/>
        <v>-5.95712251894536+0.264821380019395i</v>
      </c>
      <c r="E843" t="str">
        <f t="shared" si="389"/>
        <v>2870</v>
      </c>
      <c r="F843" t="str">
        <f t="shared" si="390"/>
        <v>0.777000777000777</v>
      </c>
      <c r="G843" t="str">
        <f t="shared" si="385"/>
        <v>0.777000777000777</v>
      </c>
      <c r="H843" t="str">
        <f t="shared" si="391"/>
        <v>6.75932668771861+3.80871979496925i</v>
      </c>
      <c r="I843" t="str">
        <f t="shared" si="392"/>
        <v>278.423648924395i</v>
      </c>
      <c r="J843" t="str">
        <f t="shared" si="386"/>
        <v>-103.930704200316+60.9101848278922i</v>
      </c>
      <c r="K843" t="str">
        <f t="shared" si="393"/>
        <v>1.16863660524586-1.99403803617833i</v>
      </c>
      <c r="L843" t="str">
        <f t="shared" si="394"/>
        <v>0.0798025416350849-0.116542652095067i</v>
      </c>
      <c r="M843" t="str">
        <f t="shared" si="395"/>
        <v>1.24843914688095-2.1105806882734i</v>
      </c>
      <c r="N843" t="str">
        <f t="shared" si="396"/>
        <v>-0.726423954808203i</v>
      </c>
      <c r="O843" t="str">
        <f t="shared" si="397"/>
        <v>0.747554388536918-0.664200599351728i</v>
      </c>
      <c r="P843" t="str">
        <f t="shared" si="398"/>
        <v>0.252445611463082+0.664200599351728i</v>
      </c>
      <c r="Q843" t="str">
        <f t="shared" si="399"/>
        <v>-0.252445611463082+0.0622233554564749i</v>
      </c>
      <c r="R843" t="str">
        <f t="shared" si="400"/>
        <v>-0.331358287586116-2.71273808205534i</v>
      </c>
      <c r="S843" t="str">
        <f t="shared" si="401"/>
        <v>0.075064946011181i</v>
      </c>
      <c r="T843" t="str">
        <f t="shared" si="402"/>
        <v>0.203631537671959-0.0248733919680092i</v>
      </c>
      <c r="U843" t="str">
        <f t="shared" si="403"/>
        <v>0.0000333333333333333-0.00159204296423787i</v>
      </c>
      <c r="V843" t="str">
        <f t="shared" si="404"/>
        <v>6.66666666666667E-06-0.0159204296423787i</v>
      </c>
      <c r="W843" t="str">
        <f t="shared" si="405"/>
        <v>0.0000276031907614965-0.00144736214437387i</v>
      </c>
      <c r="X843" t="str">
        <f t="shared" si="406"/>
        <v>0.000062436382623725-0.00144519114531533i</v>
      </c>
      <c r="Y843" t="str">
        <f t="shared" si="407"/>
        <v>0.009+0.445477838279033i</v>
      </c>
      <c r="Z843" t="str">
        <f t="shared" si="408"/>
        <v>-0.0390056630991781-0.0024834276015542i</v>
      </c>
      <c r="AA843" t="str">
        <f t="shared" si="409"/>
        <v>0.551334979601303-27.0137874754277i</v>
      </c>
      <c r="AB843" t="str">
        <f t="shared" si="410"/>
        <v>0.960414404258424-0.117313674502255i</v>
      </c>
      <c r="AC843" t="str">
        <f t="shared" si="411"/>
        <v>1.95141896362971-2.1734910780805i</v>
      </c>
      <c r="AD843" t="str">
        <f t="shared" si="412"/>
        <v>0.249545978891258+0.217827279590493i</v>
      </c>
      <c r="AE843" t="str">
        <f t="shared" si="413"/>
        <v>-0.00919274810188051-0.00911622685335265i</v>
      </c>
      <c r="AF843" t="str">
        <f t="shared" si="414"/>
        <v>-12.716449206664-3.54389841494985i</v>
      </c>
      <c r="AG843" t="str">
        <f t="shared" si="415"/>
        <v>1.02179936221709-0.0239683321901263i</v>
      </c>
      <c r="AH843" t="str">
        <f t="shared" si="416"/>
        <v>0.0793346235221243+0.147196920781768i</v>
      </c>
      <c r="AI843">
        <f t="shared" si="417"/>
        <v>-15.534486055567459</v>
      </c>
      <c r="AJ843">
        <f t="shared" si="418"/>
        <v>61.67669492877237</v>
      </c>
      <c r="AK843"/>
      <c r="AL843"/>
      <c r="AM843"/>
      <c r="AN843"/>
    </row>
    <row r="844" spans="1:40" x14ac:dyDescent="0.25">
      <c r="A844"/>
      <c r="B844">
        <f t="shared" si="384"/>
        <v>71000</v>
      </c>
      <c r="C844" s="237" t="str">
        <f t="shared" si="387"/>
        <v>-0.0000151609339821889+0.0344932685614472i</v>
      </c>
      <c r="D844" s="208" t="str">
        <f t="shared" si="388"/>
        <v>-5.95712219083315+0.264448392304429i</v>
      </c>
      <c r="E844" t="str">
        <f t="shared" si="389"/>
        <v>2870</v>
      </c>
      <c r="F844" t="str">
        <f t="shared" si="390"/>
        <v>0.777000777000777</v>
      </c>
      <c r="G844" t="str">
        <f t="shared" si="385"/>
        <v>0.777000777000777</v>
      </c>
      <c r="H844" t="str">
        <f t="shared" si="391"/>
        <v>6.7641437414763+3.80635484478916i</v>
      </c>
      <c r="I844" t="str">
        <f t="shared" si="392"/>
        <v>278.816348006094i</v>
      </c>
      <c r="J844" t="str">
        <f t="shared" si="386"/>
        <v>-104.22690928716+60.9960948205972i</v>
      </c>
      <c r="K844" t="str">
        <f t="shared" si="393"/>
        <v>1.16613919662778-1.99263714538791i</v>
      </c>
      <c r="L844" t="str">
        <f t="shared" si="394"/>
        <v>0.0796494731112551-0.116483173509796i</v>
      </c>
      <c r="M844" t="str">
        <f t="shared" si="395"/>
        <v>1.24578866973904-2.10912031889771i</v>
      </c>
      <c r="N844" t="str">
        <f t="shared" si="396"/>
        <v>-0.727448530202854i</v>
      </c>
      <c r="O844" t="str">
        <f t="shared" si="397"/>
        <v>0.746873472690427-0.664966176426548i</v>
      </c>
      <c r="P844" t="str">
        <f t="shared" si="398"/>
        <v>0.253126527309573+0.664966176426548i</v>
      </c>
      <c r="Q844" t="str">
        <f t="shared" si="399"/>
        <v>-0.253126527309573+0.0624823537763061i</v>
      </c>
      <c r="R844" t="str">
        <f t="shared" si="400"/>
        <v>-0.331352653413325-2.70880289564936i</v>
      </c>
      <c r="S844" t="str">
        <f t="shared" si="401"/>
        <v>0.0751708204061193i</v>
      </c>
      <c r="T844" t="str">
        <f t="shared" si="402"/>
        <v>0.203622935984434-0.0249080508008241i</v>
      </c>
      <c r="U844" t="str">
        <f t="shared" si="403"/>
        <v>0.0000333333333333334-0.00158980065020373i</v>
      </c>
      <c r="V844" t="str">
        <f t="shared" si="404"/>
        <v>6.66666666666667E-06-0.0158980065020373i</v>
      </c>
      <c r="W844" t="str">
        <f t="shared" si="405"/>
        <v>0.0000276031904368024-0.00144532374809716i</v>
      </c>
      <c r="X844" t="str">
        <f t="shared" si="406"/>
        <v>0.0000623383576561965-0.00144315816678972i</v>
      </c>
      <c r="Y844" t="str">
        <f t="shared" si="407"/>
        <v>0.009+0.446106156809751i</v>
      </c>
      <c r="Z844" t="str">
        <f t="shared" si="408"/>
        <v>-0.0388956775392762-0.00247501160596734i</v>
      </c>
      <c r="AA844" t="str">
        <f t="shared" si="409"/>
        <v>0.549767656236901-26.9755249617979i</v>
      </c>
      <c r="AB844" t="str">
        <f t="shared" si="410"/>
        <v>0.960373834979744-0.117477140548088i</v>
      </c>
      <c r="AC844" t="str">
        <f t="shared" si="411"/>
        <v>1.94864941819562-2.17189565974164i</v>
      </c>
      <c r="AD844" t="str">
        <f t="shared" si="412"/>
        <v>0.24976377317308+0.21809141777834i</v>
      </c>
      <c r="AE844" t="str">
        <f t="shared" si="413"/>
        <v>-0.0091749523921698-0.00910098169734347i</v>
      </c>
      <c r="AF844" t="str">
        <f t="shared" si="414"/>
        <v>-12.7212659323094-3.54190645248473i</v>
      </c>
      <c r="AG844" t="str">
        <f t="shared" si="415"/>
        <v>1.02179400195289-0.0239557456304728i</v>
      </c>
      <c r="AH844" t="str">
        <f t="shared" si="416"/>
        <v>0.0792346175898179+0.146967936348374i</v>
      </c>
      <c r="AI844">
        <f t="shared" si="417"/>
        <v>-15.547430763161971</v>
      </c>
      <c r="AJ844">
        <f t="shared" si="418"/>
        <v>61.669623419165994</v>
      </c>
      <c r="AK844"/>
      <c r="AL844"/>
      <c r="AM844"/>
      <c r="AN844"/>
    </row>
    <row r="845" spans="1:40" x14ac:dyDescent="0.25">
      <c r="A845"/>
      <c r="B845">
        <f t="shared" si="384"/>
        <v>71100</v>
      </c>
      <c r="C845" s="237" t="str">
        <f t="shared" si="387"/>
        <v>-0.0000151183171907235+0.0344447548409661i</v>
      </c>
      <c r="D845" s="208" t="str">
        <f t="shared" si="388"/>
        <v>-5.95712186410442+0.26407645378074i</v>
      </c>
      <c r="E845" t="str">
        <f t="shared" si="389"/>
        <v>2870</v>
      </c>
      <c r="F845" t="str">
        <f t="shared" si="390"/>
        <v>0.777000777000777</v>
      </c>
      <c r="G845" t="str">
        <f t="shared" si="385"/>
        <v>0.777000777000777</v>
      </c>
      <c r="H845" t="str">
        <f t="shared" si="391"/>
        <v>6.76894804068183+3.80398861634035i</v>
      </c>
      <c r="I845" t="str">
        <f t="shared" si="392"/>
        <v>279.209047087793i</v>
      </c>
      <c r="J845" t="str">
        <f t="shared" si="386"/>
        <v>-104.523531858271+61.0820048133023i</v>
      </c>
      <c r="K845" t="str">
        <f t="shared" si="393"/>
        <v>1.16364894058646-1.99123616660899i</v>
      </c>
      <c r="L845" t="str">
        <f t="shared" si="394"/>
        <v>0.0794967761586009-0.116423608516656i</v>
      </c>
      <c r="M845" t="str">
        <f t="shared" si="395"/>
        <v>1.24314571674506-2.10765977512565i</v>
      </c>
      <c r="N845" t="str">
        <f t="shared" si="396"/>
        <v>-0.728473105597506i</v>
      </c>
      <c r="O845" t="str">
        <f t="shared" si="397"/>
        <v>0.746191772810036-0.665731055450034i</v>
      </c>
      <c r="P845" t="str">
        <f t="shared" si="398"/>
        <v>0.253808227189964+0.665731055450034i</v>
      </c>
      <c r="Q845" t="str">
        <f t="shared" si="399"/>
        <v>-0.253808227189964+0.062742050147472i</v>
      </c>
      <c r="R845" t="str">
        <f t="shared" si="400"/>
        <v>-0.331347010964512-2.70487861575249i</v>
      </c>
      <c r="S845" t="str">
        <f t="shared" si="401"/>
        <v>0.0752766948010576i</v>
      </c>
      <c r="T845" t="str">
        <f t="shared" si="402"/>
        <v>0.203614322031907-0.0249427078176183i</v>
      </c>
      <c r="U845" t="str">
        <f t="shared" si="403"/>
        <v>0.0000333333333333333-0.00158756464366336i</v>
      </c>
      <c r="V845" t="str">
        <f t="shared" si="404"/>
        <v>6.66666666666667E-06-0.0158756464366336i</v>
      </c>
      <c r="W845" t="str">
        <f t="shared" si="405"/>
        <v>0.0000276031901116502-0.00144329108590568i</v>
      </c>
      <c r="X845" t="str">
        <f t="shared" si="406"/>
        <v>0.0000622407456847655-0.00144113089717972i</v>
      </c>
      <c r="Y845" t="str">
        <f t="shared" si="407"/>
        <v>0.009+0.446734475340469i</v>
      </c>
      <c r="Z845" t="str">
        <f t="shared" si="408"/>
        <v>-0.0387861567994961-0.00246664014281934i</v>
      </c>
      <c r="AA845" t="str">
        <f t="shared" si="409"/>
        <v>0.548207027924928-26.937370983909i</v>
      </c>
      <c r="AB845" t="str">
        <f t="shared" si="410"/>
        <v>0.960333207854009-0.117640598028783i</v>
      </c>
      <c r="AC845" t="str">
        <f t="shared" si="411"/>
        <v>1.94588775760476-2.17030007846608i</v>
      </c>
      <c r="AD845" t="str">
        <f t="shared" si="412"/>
        <v>0.24998183203317+0.218355344488581i</v>
      </c>
      <c r="AE845" t="str">
        <f t="shared" si="413"/>
        <v>-0.00915723047614914-0.00908577985121062i</v>
      </c>
      <c r="AF845" t="str">
        <f t="shared" si="414"/>
        <v>-12.7260699047863-3.53991216255961i</v>
      </c>
      <c r="AG845" t="str">
        <f t="shared" si="415"/>
        <v>1.0217886377991-0.0239432208796976i</v>
      </c>
      <c r="AH845" t="str">
        <f t="shared" si="416"/>
        <v>0.0791350305115321+0.14673955359467i</v>
      </c>
      <c r="AI845">
        <f t="shared" si="417"/>
        <v>-15.560356709434529</v>
      </c>
      <c r="AJ845">
        <f t="shared" si="418"/>
        <v>61.662502237715763</v>
      </c>
      <c r="AK845"/>
      <c r="AL845"/>
      <c r="AM845"/>
      <c r="AN845"/>
    </row>
    <row r="846" spans="1:40" x14ac:dyDescent="0.25">
      <c r="A846"/>
      <c r="B846">
        <f t="shared" si="384"/>
        <v>71200</v>
      </c>
      <c r="C846" s="237" t="str">
        <f t="shared" si="387"/>
        <v>-0.000015075879838216+0.0343963773949021i</v>
      </c>
      <c r="D846" s="208" t="str">
        <f t="shared" si="388"/>
        <v>-5.95712153875138+0.263705560027583i</v>
      </c>
      <c r="E846" t="str">
        <f t="shared" si="389"/>
        <v>2870</v>
      </c>
      <c r="F846" t="str">
        <f t="shared" si="390"/>
        <v>0.777000777000777</v>
      </c>
      <c r="G846" t="str">
        <f t="shared" si="385"/>
        <v>0.777000777000777</v>
      </c>
      <c r="H846" t="str">
        <f t="shared" si="391"/>
        <v>6.77373962170625+3.80162113759244i</v>
      </c>
      <c r="I846" t="str">
        <f t="shared" si="392"/>
        <v>279.601746169492i</v>
      </c>
      <c r="J846" t="str">
        <f t="shared" si="386"/>
        <v>-104.820571913649+61.1679148060073i</v>
      </c>
      <c r="K846" t="str">
        <f t="shared" si="393"/>
        <v>1.16116581381687-1.98983511334128i</v>
      </c>
      <c r="L846" t="str">
        <f t="shared" si="394"/>
        <v>0.0793444498778662-0.116363958092896i</v>
      </c>
      <c r="M846" t="str">
        <f t="shared" si="395"/>
        <v>1.24051026369474-2.10619907143418i</v>
      </c>
      <c r="N846" t="str">
        <f t="shared" si="396"/>
        <v>-0.729497680992158i</v>
      </c>
      <c r="O846" t="str">
        <f t="shared" si="397"/>
        <v>0.745509289611363-0.666495235619251i</v>
      </c>
      <c r="P846" t="str">
        <f t="shared" si="398"/>
        <v>0.254490710388637+0.666495235619251i</v>
      </c>
      <c r="Q846" t="str">
        <f t="shared" si="399"/>
        <v>-0.254490710388637+0.063002445372907i</v>
      </c>
      <c r="R846" t="str">
        <f t="shared" si="400"/>
        <v>-0.331341360238245-2.70096519640246i</v>
      </c>
      <c r="S846" t="str">
        <f t="shared" si="401"/>
        <v>0.0753825691959957i</v>
      </c>
      <c r="T846" t="str">
        <f t="shared" si="402"/>
        <v>0.203605695813785-0.0249773630156548i</v>
      </c>
      <c r="U846" t="str">
        <f t="shared" si="403"/>
        <v>0.0000333333333333334-0.00158533491804024i</v>
      </c>
      <c r="V846" t="str">
        <f t="shared" si="404"/>
        <v>6.66666666666667E-06-0.0158533491804024i</v>
      </c>
      <c r="W846" t="str">
        <f t="shared" si="405"/>
        <v>0.0000276031897860408-0.00144126413363898i</v>
      </c>
      <c r="X846" t="str">
        <f t="shared" si="406"/>
        <v>0.0000621435443930883-0.00143910931248654i</v>
      </c>
      <c r="Y846" t="str">
        <f t="shared" si="407"/>
        <v>0.009+0.447362793871187i</v>
      </c>
      <c r="Z846" t="str">
        <f t="shared" si="408"/>
        <v>-0.0386770982628365-0.00245831290647935i</v>
      </c>
      <c r="AA846" t="str">
        <f t="shared" si="409"/>
        <v>0.546653056470299-26.8993250793663i</v>
      </c>
      <c r="AB846" t="str">
        <f t="shared" si="410"/>
        <v>0.960292522878423-0.117804046931429i</v>
      </c>
      <c r="AC846" t="str">
        <f t="shared" si="411"/>
        <v>1.94313395652184-2.16870434931494i</v>
      </c>
      <c r="AD846" t="str">
        <f t="shared" si="412"/>
        <v>0.250200155299177+0.21861905950404i</v>
      </c>
      <c r="AE846" t="str">
        <f t="shared" si="413"/>
        <v>-0.00913958193630204-0.00907062111754174i</v>
      </c>
      <c r="AF846" t="str">
        <f t="shared" si="414"/>
        <v>-12.7308611604576-3.53791557756486i</v>
      </c>
      <c r="AG846" t="str">
        <f t="shared" si="415"/>
        <v>1.02178326974376-0.0239307576574962i</v>
      </c>
      <c r="AH846" t="str">
        <f t="shared" si="416"/>
        <v>0.0790358598299715+0.146511769992865i</v>
      </c>
      <c r="AI846">
        <f t="shared" si="417"/>
        <v>-15.57326395648354</v>
      </c>
      <c r="AJ846">
        <f t="shared" si="418"/>
        <v>61.655331587156581</v>
      </c>
      <c r="AK846"/>
      <c r="AL846"/>
      <c r="AM846"/>
      <c r="AN846"/>
    </row>
    <row r="847" spans="1:40" x14ac:dyDescent="0.25">
      <c r="A847"/>
      <c r="B847">
        <f t="shared" si="384"/>
        <v>71300</v>
      </c>
      <c r="C847" s="237" t="str">
        <f t="shared" si="387"/>
        <v>-0.0000150336209187028+0.0343481356498709i</v>
      </c>
      <c r="D847" s="208" t="str">
        <f t="shared" si="388"/>
        <v>-5.95712121476634+0.26333570664901i</v>
      </c>
      <c r="E847" t="str">
        <f t="shared" si="389"/>
        <v>2870</v>
      </c>
      <c r="F847" t="str">
        <f t="shared" si="390"/>
        <v>0.777000777000777</v>
      </c>
      <c r="G847" t="str">
        <f t="shared" si="385"/>
        <v>0.777000777000777</v>
      </c>
      <c r="H847" t="str">
        <f t="shared" si="391"/>
        <v>6.77851852084367+3.79925243631035i</v>
      </c>
      <c r="I847" t="str">
        <f t="shared" si="392"/>
        <v>279.99444525119i</v>
      </c>
      <c r="J847" t="str">
        <f t="shared" si="386"/>
        <v>-105.118029453292+61.2538247987124i</v>
      </c>
      <c r="K847" t="str">
        <f t="shared" si="393"/>
        <v>1.15868979308419-1.98843399896904i</v>
      </c>
      <c r="L847" t="str">
        <f t="shared" si="394"/>
        <v>0.0791924933706907-0.116304223209674i</v>
      </c>
      <c r="M847" t="str">
        <f t="shared" si="395"/>
        <v>1.23788228645488-2.10473822217871i</v>
      </c>
      <c r="N847" t="str">
        <f t="shared" si="396"/>
        <v>-0.73052225638681i</v>
      </c>
      <c r="O847" t="str">
        <f t="shared" si="397"/>
        <v>0.74482602381085-0.667258716131996i</v>
      </c>
      <c r="P847" t="str">
        <f t="shared" si="398"/>
        <v>0.25517397618915+0.667258716131996i</v>
      </c>
      <c r="Q847" t="str">
        <f t="shared" si="399"/>
        <v>-0.25517397618915+0.063263540254814i</v>
      </c>
      <c r="R847" t="str">
        <f t="shared" si="400"/>
        <v>-0.331335701233061-2.6970625918948i</v>
      </c>
      <c r="S847" t="str">
        <f t="shared" si="401"/>
        <v>0.075488443590934i</v>
      </c>
      <c r="T847" t="str">
        <f t="shared" si="402"/>
        <v>0.203597057329469-0.0250120163921945i</v>
      </c>
      <c r="U847" t="str">
        <f t="shared" si="403"/>
        <v>0.0000333333333333333-0.00158311144690694i</v>
      </c>
      <c r="V847" t="str">
        <f t="shared" si="404"/>
        <v>6.66666666666667E-06-0.0158311144690694i</v>
      </c>
      <c r="W847" t="str">
        <f t="shared" si="405"/>
        <v>0.0000276031894599735-0.00143924286727211i</v>
      </c>
      <c r="X847" t="str">
        <f t="shared" si="406"/>
        <v>0.0000620467514810306-0.0014370933888456i</v>
      </c>
      <c r="Y847" t="str">
        <f t="shared" si="407"/>
        <v>0.009+0.447991112401904i</v>
      </c>
      <c r="Z847" t="str">
        <f t="shared" si="408"/>
        <v>-0.0385684993306968-0.00245002959386558i</v>
      </c>
      <c r="AA847" t="str">
        <f t="shared" si="409"/>
        <v>0.545105703950721-26.8613867884045i</v>
      </c>
      <c r="AB847" t="str">
        <f t="shared" si="410"/>
        <v>0.960251780050162-0.117967487243109i</v>
      </c>
      <c r="AC847" t="str">
        <f t="shared" si="411"/>
        <v>1.94038798968591-2.16710848722256i</v>
      </c>
      <c r="AD847" t="str">
        <f t="shared" si="412"/>
        <v>0.25041874279853+0.21888256260746i</v>
      </c>
      <c r="AE847" t="str">
        <f t="shared" si="413"/>
        <v>-0.00912200635804961-0.00905550530014202i</v>
      </c>
      <c r="AF847" t="str">
        <f t="shared" si="414"/>
        <v>-12.73563973561-3.53591672966134i</v>
      </c>
      <c r="AG847" t="str">
        <f t="shared" si="415"/>
        <v>1.02177789777505-0.0239183556851367i</v>
      </c>
      <c r="AH847" t="str">
        <f t="shared" si="416"/>
        <v>0.0789371031055111+0.146284583029568i</v>
      </c>
      <c r="AI847">
        <f t="shared" si="417"/>
        <v>-15.586152566098953</v>
      </c>
      <c r="AJ847">
        <f t="shared" si="418"/>
        <v>61.648111669149159</v>
      </c>
      <c r="AK847"/>
      <c r="AL847"/>
      <c r="AM847"/>
      <c r="AN847"/>
    </row>
    <row r="848" spans="1:40" x14ac:dyDescent="0.25">
      <c r="A848"/>
      <c r="B848">
        <f t="shared" si="384"/>
        <v>71400</v>
      </c>
      <c r="C848" s="237" t="str">
        <f t="shared" si="387"/>
        <v>-0.00001499153943326+0.0343000290357006i</v>
      </c>
      <c r="D848" s="208" t="str">
        <f t="shared" si="388"/>
        <v>-5.95712089214161+0.262966889273705i</v>
      </c>
      <c r="E848" t="str">
        <f t="shared" si="389"/>
        <v>2870</v>
      </c>
      <c r="F848" t="str">
        <f t="shared" si="390"/>
        <v>0.777000777000777</v>
      </c>
      <c r="G848" t="str">
        <f t="shared" si="385"/>
        <v>0.777000777000777</v>
      </c>
      <c r="H848" t="str">
        <f t="shared" si="391"/>
        <v>6.78328477431073+3.79688254005555i</v>
      </c>
      <c r="I848" t="str">
        <f t="shared" si="392"/>
        <v>280.387144332889i</v>
      </c>
      <c r="J848" t="str">
        <f t="shared" si="386"/>
        <v>-105.415904477201+61.3397347914175i</v>
      </c>
      <c r="K848" t="str">
        <f t="shared" si="393"/>
        <v>1.15622085522376-1.98703283676194i</v>
      </c>
      <c r="L848" t="str">
        <f t="shared" si="394"/>
        <v>0.0790409057396241-0.116244404832086i</v>
      </c>
      <c r="M848" t="str">
        <f t="shared" si="395"/>
        <v>1.23526176096338-2.10327724159403i</v>
      </c>
      <c r="N848" t="str">
        <f t="shared" si="396"/>
        <v>-0.731546831781462i</v>
      </c>
      <c r="O848" t="str">
        <f t="shared" si="397"/>
        <v>0.744141976125756-0.668021496186803i</v>
      </c>
      <c r="P848" t="str">
        <f t="shared" si="398"/>
        <v>0.255858023874244+0.668021496186803i</v>
      </c>
      <c r="Q848" t="str">
        <f t="shared" si="399"/>
        <v>-0.255858023874244+0.063525335594659i</v>
      </c>
      <c r="R848" t="str">
        <f t="shared" si="400"/>
        <v>-0.331330033947541-2.69317075678108i</v>
      </c>
      <c r="S848" t="str">
        <f t="shared" si="401"/>
        <v>0.075594317985872i</v>
      </c>
      <c r="T848" t="str">
        <f t="shared" si="402"/>
        <v>0.20358840657836-0.0250466679445002i</v>
      </c>
      <c r="U848" t="str">
        <f t="shared" si="403"/>
        <v>0.0000333333333333334-0.0015808942039841i</v>
      </c>
      <c r="V848" t="str">
        <f t="shared" si="404"/>
        <v>6.66666666666667E-06-0.015808942039841i</v>
      </c>
      <c r="W848" t="str">
        <f t="shared" si="405"/>
        <v>0.0000276031891334487-0.00143722726291474i</v>
      </c>
      <c r="X848" t="str">
        <f t="shared" si="406"/>
        <v>0.0000619503646645392-0.00143508310252566i</v>
      </c>
      <c r="Y848" t="str">
        <f t="shared" si="407"/>
        <v>0.009+0.448619430932622i</v>
      </c>
      <c r="Z848" t="str">
        <f t="shared" si="408"/>
        <v>-0.0384603574227238-0.00244178990442062i</v>
      </c>
      <c r="AA848" t="str">
        <f t="shared" si="409"/>
        <v>0.543564932714356-26.8235556538692i</v>
      </c>
      <c r="AB848" t="str">
        <f t="shared" si="410"/>
        <v>0.960210979366399-0.118130918950912i</v>
      </c>
      <c r="AC848" t="str">
        <f t="shared" si="411"/>
        <v>1.93764983191047-2.16551250699759i</v>
      </c>
      <c r="AD848" t="str">
        <f t="shared" si="412"/>
        <v>0.25063759435842+0.219145853581482i</v>
      </c>
      <c r="AE848" t="str">
        <f t="shared" si="413"/>
        <v>-0.00910450332972559-0.00904043220402436i</v>
      </c>
      <c r="AF848" t="str">
        <f t="shared" si="414"/>
        <v>-12.7404056664523-3.53391565078185i</v>
      </c>
      <c r="AG848" t="str">
        <f t="shared" si="415"/>
        <v>1.02177252188123-0.0239060146854473i</v>
      </c>
      <c r="AH848" t="str">
        <f t="shared" si="416"/>
        <v>0.0788387579160359+0.146057990205684i</v>
      </c>
      <c r="AI848">
        <f t="shared" si="417"/>
        <v>-15.599022599764535</v>
      </c>
      <c r="AJ848">
        <f t="shared" si="418"/>
        <v>61.640842684289396</v>
      </c>
      <c r="AK848"/>
      <c r="AL848"/>
      <c r="AM848"/>
      <c r="AN848"/>
    </row>
    <row r="849" spans="1:40" x14ac:dyDescent="0.25">
      <c r="A849"/>
      <c r="B849">
        <f t="shared" ref="B849:B912" si="419">B848+100</f>
        <v>71500</v>
      </c>
      <c r="C849" s="237" t="str">
        <f t="shared" si="387"/>
        <v>-0.0000149496343899442+0.0342520569854091i</v>
      </c>
      <c r="D849" s="208" t="str">
        <f t="shared" si="388"/>
        <v>-5.95712057086962+0.262599103554803i</v>
      </c>
      <c r="E849" t="str">
        <f t="shared" si="389"/>
        <v>2870</v>
      </c>
      <c r="F849" t="str">
        <f t="shared" si="390"/>
        <v>0.777000777000777</v>
      </c>
      <c r="G849" t="str">
        <f t="shared" si="385"/>
        <v>0.777000777000777</v>
      </c>
      <c r="H849" t="str">
        <f t="shared" si="391"/>
        <v>6.78803841824661+3.79451147618736i</v>
      </c>
      <c r="I849" t="str">
        <f t="shared" si="392"/>
        <v>280.779843414588i</v>
      </c>
      <c r="J849" t="str">
        <f t="shared" si="386"/>
        <v>-105.714196985377+61.4256447841226i</v>
      </c>
      <c r="K849" t="str">
        <f t="shared" si="393"/>
        <v>1.15375897714098-1.98563163987585i</v>
      </c>
      <c r="L849" t="str">
        <f t="shared" si="394"/>
        <v>0.0788896860881453-0.116184503919198i</v>
      </c>
      <c r="M849" t="str">
        <f t="shared" si="395"/>
        <v>1.23264866322913-2.10181614379505i</v>
      </c>
      <c r="N849" t="str">
        <f t="shared" si="396"/>
        <v>-0.732571407176114i</v>
      </c>
      <c r="O849" t="str">
        <f t="shared" si="397"/>
        <v>0.743457147274164-0.66878357498294i</v>
      </c>
      <c r="P849" t="str">
        <f t="shared" si="398"/>
        <v>0.256542852725836+0.66878357498294i</v>
      </c>
      <c r="Q849" t="str">
        <f t="shared" si="399"/>
        <v>-0.256542852725836+0.063787832193174i</v>
      </c>
      <c r="R849" t="str">
        <f t="shared" si="400"/>
        <v>-0.331324358380234-2.68928964586714i</v>
      </c>
      <c r="S849" t="str">
        <f t="shared" si="401"/>
        <v>0.0757001923808103i</v>
      </c>
      <c r="T849" t="str">
        <f t="shared" si="402"/>
        <v>0.203579743559864-0.0250813176698323i</v>
      </c>
      <c r="U849" t="str">
        <f t="shared" si="403"/>
        <v>0.0000333333333333333-0.00157868316313937i</v>
      </c>
      <c r="V849" t="str">
        <f t="shared" si="404"/>
        <v>6.66666666666667E-06-0.0157868316313937i</v>
      </c>
      <c r="W849" t="str">
        <f t="shared" si="405"/>
        <v>0.0000276031888064661-0.0014352172968102i</v>
      </c>
      <c r="X849" t="str">
        <f t="shared" si="406"/>
        <v>0.0000618543816755025-0.00143307842992787i</v>
      </c>
      <c r="Y849" t="str">
        <f t="shared" si="407"/>
        <v>0.009+0.44924774946334i</v>
      </c>
      <c r="Z849" t="str">
        <f t="shared" si="408"/>
        <v>-0.0383526699766577-0.00243359354008669i</v>
      </c>
      <c r="AA849" t="str">
        <f t="shared" si="409"/>
        <v>0.542030705377509-26.7858312211984i</v>
      </c>
      <c r="AB849" t="str">
        <f t="shared" si="410"/>
        <v>0.960170120824333-0.118294342041917i</v>
      </c>
      <c r="AC849" t="str">
        <f t="shared" si="411"/>
        <v>1.93491945808335-2.16391642332376i</v>
      </c>
      <c r="AD849" t="str">
        <f t="shared" si="412"/>
        <v>0.25085670980582+0.219408932208676i</v>
      </c>
      <c r="AE849" t="str">
        <f t="shared" si="413"/>
        <v>-0.00908707244255244-0.00902540163540105i</v>
      </c>
      <c r="AF849" t="str">
        <f t="shared" si="414"/>
        <v>-12.7451589891162-3.53191237263256i</v>
      </c>
      <c r="AG849" t="str">
        <f t="shared" si="415"/>
        <v>1.02176714205067-0.023893734382807i</v>
      </c>
      <c r="AH849" t="str">
        <f t="shared" si="416"/>
        <v>0.0787408218568024+0.14583198903632i</v>
      </c>
      <c r="AI849">
        <f t="shared" si="417"/>
        <v>-15.611874118659237</v>
      </c>
      <c r="AJ849">
        <f t="shared" si="418"/>
        <v>61.633524832113153</v>
      </c>
      <c r="AK849"/>
      <c r="AL849"/>
      <c r="AM849"/>
      <c r="AN849"/>
    </row>
    <row r="850" spans="1:40" x14ac:dyDescent="0.25">
      <c r="A850"/>
      <c r="B850">
        <f t="shared" si="419"/>
        <v>71600</v>
      </c>
      <c r="C850" s="237" t="str">
        <f t="shared" si="387"/>
        <v>-0.0000149079048037341+0.0342042189351815i</v>
      </c>
      <c r="D850" s="208" t="str">
        <f t="shared" si="388"/>
        <v>-5.95712025094279+0.262232345169725i</v>
      </c>
      <c r="E850" t="str">
        <f t="shared" si="389"/>
        <v>2870</v>
      </c>
      <c r="F850" t="str">
        <f t="shared" si="390"/>
        <v>0.777000777000777</v>
      </c>
      <c r="G850" t="str">
        <f t="shared" si="385"/>
        <v>0.777000777000777</v>
      </c>
      <c r="H850" t="str">
        <f t="shared" si="391"/>
        <v>6.79277948871249+3.79213927186418i</v>
      </c>
      <c r="I850" t="str">
        <f t="shared" si="392"/>
        <v>281.172542496286i</v>
      </c>
      <c r="J850" t="str">
        <f t="shared" si="386"/>
        <v>-106.012906977819+61.5115547768276i</v>
      </c>
      <c r="K850" t="str">
        <f t="shared" si="393"/>
        <v>1.15130413581138-1.98423042135377i</v>
      </c>
      <c r="L850" t="str">
        <f t="shared" si="394"/>
        <v>0.0787388335206756-0.116124521424083i</v>
      </c>
      <c r="M850" t="str">
        <f t="shared" si="395"/>
        <v>1.23004296933206-2.10035494277785i</v>
      </c>
      <c r="N850" t="str">
        <f t="shared" si="396"/>
        <v>-0.733595982570766i</v>
      </c>
      <c r="O850" t="str">
        <f t="shared" si="397"/>
        <v>0.742771537974976-0.669544951720412i</v>
      </c>
      <c r="P850" t="str">
        <f t="shared" si="398"/>
        <v>0.257228462025024+0.669544951720412i</v>
      </c>
      <c r="Q850" t="str">
        <f t="shared" si="399"/>
        <v>-0.257228462025024+0.064051030850354i</v>
      </c>
      <c r="R850" t="str">
        <f t="shared" si="400"/>
        <v>-0.331318674529702-2.68541921421127i</v>
      </c>
      <c r="S850" t="str">
        <f t="shared" si="401"/>
        <v>0.0758060667757484i</v>
      </c>
      <c r="T850" t="str">
        <f t="shared" si="402"/>
        <v>0.203571068273377-0.025115965565451i</v>
      </c>
      <c r="U850" t="str">
        <f t="shared" si="403"/>
        <v>0.0000333333333333333-0.00157647829838638i</v>
      </c>
      <c r="V850" t="str">
        <f t="shared" si="404"/>
        <v>6.66666666666667E-06-0.0157647829838638i</v>
      </c>
      <c r="W850" t="str">
        <f t="shared" si="405"/>
        <v>0.000027603188479026-0.00143321294533451i</v>
      </c>
      <c r="X850" t="str">
        <f t="shared" si="406"/>
        <v>0.0000617588002616182-0.00143107934758479i</v>
      </c>
      <c r="Y850" t="str">
        <f t="shared" si="407"/>
        <v>0.009+0.449876067994058i</v>
      </c>
      <c r="Z850" t="str">
        <f t="shared" si="408"/>
        <v>-0.0382454344481783-0.0024254402052812i</v>
      </c>
      <c r="AA850" t="str">
        <f t="shared" si="409"/>
        <v>0.540502984822329-26.7482130384044i</v>
      </c>
      <c r="AB850" t="str">
        <f t="shared" si="410"/>
        <v>0.960129204421115-0.118457756503203i</v>
      </c>
      <c r="AC850" t="str">
        <f t="shared" si="411"/>
        <v>1.9321968431667-2.16232025076087i</v>
      </c>
      <c r="AD850" t="str">
        <f t="shared" si="412"/>
        <v>0.251076088967458+0.219671798271513i</v>
      </c>
      <c r="AE850" t="str">
        <f t="shared" si="413"/>
        <v>-0.00906971329061575-0.00901041340167303i</v>
      </c>
      <c r="AF850" t="str">
        <f t="shared" si="414"/>
        <v>-12.7498997396553-3.52990692669446i</v>
      </c>
      <c r="AG850" t="str">
        <f t="shared" si="415"/>
        <v>1.0217617582718-0.0238815145031321i</v>
      </c>
      <c r="AH850" t="str">
        <f t="shared" si="416"/>
        <v>0.0786432925402769+0.145606577050669i</v>
      </c>
      <c r="AI850">
        <f t="shared" si="417"/>
        <v>-15.624707183660194</v>
      </c>
      <c r="AJ850">
        <f t="shared" si="418"/>
        <v>61.626158311104575</v>
      </c>
      <c r="AK850"/>
      <c r="AL850"/>
      <c r="AM850"/>
      <c r="AN850"/>
    </row>
    <row r="851" spans="1:40" x14ac:dyDescent="0.25">
      <c r="A851"/>
      <c r="B851">
        <f t="shared" si="419"/>
        <v>71700</v>
      </c>
      <c r="C851" s="237" t="str">
        <f t="shared" si="387"/>
        <v>-0.0000148663496964728+0.0341565143243487i</v>
      </c>
      <c r="D851" s="208" t="str">
        <f t="shared" si="388"/>
        <v>-5.95711993235363+0.261866609820007i</v>
      </c>
      <c r="E851" t="str">
        <f t="shared" si="389"/>
        <v>2870</v>
      </c>
      <c r="F851" t="str">
        <f t="shared" si="390"/>
        <v>0.777000777000777</v>
      </c>
      <c r="G851" t="str">
        <f t="shared" si="385"/>
        <v>0.777000777000777</v>
      </c>
      <c r="H851" t="str">
        <f t="shared" si="391"/>
        <v>6.79750802169163+3.78976595404477i</v>
      </c>
      <c r="I851" t="str">
        <f t="shared" si="392"/>
        <v>281.565241577985i</v>
      </c>
      <c r="J851" t="str">
        <f t="shared" si="386"/>
        <v>-106.312034454527+61.5974647695326i</v>
      </c>
      <c r="K851" t="str">
        <f t="shared" si="393"/>
        <v>1.14885630828045-1.98282919412656i</v>
      </c>
      <c r="L851" t="str">
        <f t="shared" si="394"/>
        <v>0.0785883471425913-0.116064458293844i</v>
      </c>
      <c r="M851" t="str">
        <f t="shared" si="395"/>
        <v>1.22744465542304-2.0988936524204i</v>
      </c>
      <c r="N851" t="str">
        <f t="shared" si="396"/>
        <v>-0.734620557965418i</v>
      </c>
      <c r="O851" t="str">
        <f t="shared" si="397"/>
        <v>0.742085148947915-0.670305625599958i</v>
      </c>
      <c r="P851" t="str">
        <f t="shared" si="398"/>
        <v>0.257914851052085+0.670305625599958i</v>
      </c>
      <c r="Q851" t="str">
        <f t="shared" si="399"/>
        <v>-0.257914851052085+0.06431493236546i</v>
      </c>
      <c r="R851" t="str">
        <f t="shared" si="400"/>
        <v>-0.331312982394468-2.68155941712247i</v>
      </c>
      <c r="S851" t="str">
        <f t="shared" si="401"/>
        <v>0.0759119411706867i</v>
      </c>
      <c r="T851" t="str">
        <f t="shared" si="402"/>
        <v>0.203562380718302-0.0251506116286136i</v>
      </c>
      <c r="U851" t="str">
        <f t="shared" si="403"/>
        <v>0.0000333333333333333-0.00157427958388375i</v>
      </c>
      <c r="V851" t="str">
        <f t="shared" si="404"/>
        <v>6.66666666666667E-06-0.0157427958388375i</v>
      </c>
      <c r="W851" t="str">
        <f t="shared" si="405"/>
        <v>0.0000276031881511284-0.00143121418499551i</v>
      </c>
      <c r="X851" t="str">
        <f t="shared" si="406"/>
        <v>0.0000616636181862623-0.00142908583215959i</v>
      </c>
      <c r="Y851" t="str">
        <f t="shared" si="407"/>
        <v>0.009+0.450504386524776i</v>
      </c>
      <c r="Z851" t="str">
        <f t="shared" si="408"/>
        <v>-0.0381386483107574-0.00241732960687274i</v>
      </c>
      <c r="AA851" t="str">
        <f t="shared" si="409"/>
        <v>0.538981734194534-26.7107006560551i</v>
      </c>
      <c r="AB851" t="str">
        <f t="shared" si="410"/>
        <v>0.960088230153931-0.118621162321833i</v>
      </c>
      <c r="AC851" t="str">
        <f t="shared" si="411"/>
        <v>1.92948196219698-2.16072400374562i</v>
      </c>
      <c r="AD851" t="str">
        <f t="shared" si="412"/>
        <v>0.251295731669845+0.219934451552388i</v>
      </c>
      <c r="AE851" t="str">
        <f t="shared" si="413"/>
        <v>-0.00905242547084179-0.00899546731142212i</v>
      </c>
      <c r="AF851" t="str">
        <f t="shared" si="414"/>
        <v>-12.7546279540453-3.52789934422476i</v>
      </c>
      <c r="AG851" t="str">
        <f t="shared" si="415"/>
        <v>1.02175637053321-0.0238693547738681i</v>
      </c>
      <c r="AH851" t="str">
        <f t="shared" si="416"/>
        <v>0.0785461675959992+0.145381751791917i</v>
      </c>
      <c r="AI851">
        <f t="shared" si="417"/>
        <v>-15.637521855344092</v>
      </c>
      <c r="AJ851">
        <f t="shared" si="418"/>
        <v>61.618743318700837</v>
      </c>
      <c r="AK851"/>
      <c r="AL851"/>
      <c r="AM851"/>
      <c r="AN851"/>
    </row>
    <row r="852" spans="1:40" x14ac:dyDescent="0.25">
      <c r="A852"/>
      <c r="B852">
        <f t="shared" si="419"/>
        <v>71800</v>
      </c>
      <c r="C852" s="237" t="str">
        <f t="shared" si="387"/>
        <v>-0.0000148249680968104+0.0341089425953648i</v>
      </c>
      <c r="D852" s="208" t="str">
        <f t="shared" si="388"/>
        <v>-5.9571196150947+0.26150189323113i</v>
      </c>
      <c r="E852" t="str">
        <f t="shared" si="389"/>
        <v>2870</v>
      </c>
      <c r="F852" t="str">
        <f t="shared" si="390"/>
        <v>0.777000777000777</v>
      </c>
      <c r="G852" t="str">
        <f t="shared" si="385"/>
        <v>0.777000777000777</v>
      </c>
      <c r="H852" t="str">
        <f t="shared" si="391"/>
        <v>6.80222405308899+3.7873915494895i</v>
      </c>
      <c r="I852" t="str">
        <f t="shared" si="392"/>
        <v>281.957940659684i</v>
      </c>
      <c r="J852" t="str">
        <f t="shared" si="386"/>
        <v>-106.611579415501+61.6833747622378i</v>
      </c>
      <c r="K852" t="str">
        <f t="shared" si="393"/>
        <v>1.1464154716636-1.98142797101378i</v>
      </c>
      <c r="L852" t="str">
        <f t="shared" si="394"/>
        <v>0.0784382260602435-0.116004315469654i</v>
      </c>
      <c r="M852" t="str">
        <f t="shared" si="395"/>
        <v>1.22485369772384-2.09743228648343i</v>
      </c>
      <c r="N852" t="str">
        <f t="shared" si="396"/>
        <v>-0.73564513336007i</v>
      </c>
      <c r="O852" t="str">
        <f t="shared" si="397"/>
        <v>0.74139798091352-0.671065595823058i</v>
      </c>
      <c r="P852" t="str">
        <f t="shared" si="398"/>
        <v>0.25860201908648+0.671065595823058i</v>
      </c>
      <c r="Q852" t="str">
        <f t="shared" si="399"/>
        <v>-0.25860201908648+0.064579537537012i</v>
      </c>
      <c r="R852" t="str">
        <f t="shared" si="400"/>
        <v>-0.331307281973092-2.67771021015871i</v>
      </c>
      <c r="S852" t="str">
        <f t="shared" si="401"/>
        <v>0.0760178155656248i</v>
      </c>
      <c r="T852" t="str">
        <f t="shared" si="402"/>
        <v>0.203553680894035-0.025185255856579i</v>
      </c>
      <c r="U852" t="str">
        <f t="shared" si="403"/>
        <v>0.0000333333333333333-0.00157208699393405i</v>
      </c>
      <c r="V852" t="str">
        <f t="shared" si="404"/>
        <v>6.66666666666667E-06-0.0157208699393405i</v>
      </c>
      <c r="W852" t="str">
        <f t="shared" si="405"/>
        <v>0.000027603187822773-0.0014292209924319i</v>
      </c>
      <c r="X852" t="str">
        <f t="shared" si="406"/>
        <v>0.000061568833228357-0.00142709786044502i</v>
      </c>
      <c r="Y852" t="str">
        <f t="shared" si="407"/>
        <v>0.009+0.451132705055494i</v>
      </c>
      <c r="Z852" t="str">
        <f t="shared" si="408"/>
        <v>-0.0380323090555062-0.00240926145415715i</v>
      </c>
      <c r="AA852" t="str">
        <f t="shared" si="409"/>
        <v>0.537466916901167-26.6732936272558i</v>
      </c>
      <c r="AB852" t="str">
        <f t="shared" si="410"/>
        <v>0.96004719801993-0.11878455948488i</v>
      </c>
      <c r="AC852" t="str">
        <f t="shared" si="411"/>
        <v>1.92677479028482-2.1591276965925i</v>
      </c>
      <c r="AD852" t="str">
        <f t="shared" si="412"/>
        <v>0.251515637739254+0.220196891833608i</v>
      </c>
      <c r="AE852" t="str">
        <f t="shared" si="413"/>
        <v>-0.0090352085829721-0.00898056317440056i</v>
      </c>
      <c r="AF852" t="str">
        <f t="shared" si="414"/>
        <v>-12.7593436681837-3.52588965625837i</v>
      </c>
      <c r="AG852" t="str">
        <f t="shared" si="415"/>
        <v>1.02175097882352-0.0238572549239761i</v>
      </c>
      <c r="AH852" t="str">
        <f t="shared" si="416"/>
        <v>0.0784494446704325+0.145157510817138i</v>
      </c>
      <c r="AI852">
        <f t="shared" si="417"/>
        <v>-15.650318193989495</v>
      </c>
      <c r="AJ852">
        <f t="shared" si="418"/>
        <v>61.611280051299332</v>
      </c>
      <c r="AK852"/>
      <c r="AL852"/>
      <c r="AM852"/>
      <c r="AN852"/>
    </row>
    <row r="853" spans="1:40" x14ac:dyDescent="0.25">
      <c r="A853"/>
      <c r="B853">
        <f t="shared" si="419"/>
        <v>71900</v>
      </c>
      <c r="C853" s="237" t="str">
        <f t="shared" si="387"/>
        <v>-0.0000147837590401466+0.0340615031937857i</v>
      </c>
      <c r="D853" s="208" t="str">
        <f t="shared" si="388"/>
        <v>-5.9571192991586+0.261138191152357i</v>
      </c>
      <c r="E853" t="str">
        <f t="shared" si="389"/>
        <v>2870</v>
      </c>
      <c r="F853" t="str">
        <f t="shared" si="390"/>
        <v>0.777000777000777</v>
      </c>
      <c r="G853" t="str">
        <f t="shared" si="385"/>
        <v>0.777000777000777</v>
      </c>
      <c r="H853" t="str">
        <f t="shared" si="391"/>
        <v>6.80692761873092+3.78501608476161i</v>
      </c>
      <c r="I853" t="str">
        <f t="shared" si="392"/>
        <v>282.350639741383i</v>
      </c>
      <c r="J853" t="str">
        <f t="shared" si="386"/>
        <v>-106.911541860741+61.7692847549428i</v>
      </c>
      <c r="K853" t="str">
        <f t="shared" si="393"/>
        <v>1.14398160314615-1.98002676472452i</v>
      </c>
      <c r="L853" t="str">
        <f t="shared" si="394"/>
        <v>0.0782884693809668-0.115944093886783i</v>
      </c>
      <c r="M853" t="str">
        <f t="shared" si="395"/>
        <v>1.22227007252712-2.0959708586113i</v>
      </c>
      <c r="N853" t="str">
        <f t="shared" si="396"/>
        <v>-0.736669708754722i</v>
      </c>
      <c r="O853" t="str">
        <f t="shared" si="397"/>
        <v>0.740710034593148-0.671824861591931i</v>
      </c>
      <c r="P853" t="str">
        <f t="shared" si="398"/>
        <v>0.259289965406852+0.671824861591931i</v>
      </c>
      <c r="Q853" t="str">
        <f t="shared" si="399"/>
        <v>-0.259289965406852+0.064844847162791i</v>
      </c>
      <c r="R853" t="str">
        <f t="shared" si="400"/>
        <v>-0.331301573264138-2.67387154912519i</v>
      </c>
      <c r="S853" t="str">
        <f t="shared" si="401"/>
        <v>0.0761236899605631i</v>
      </c>
      <c r="T853" t="str">
        <f t="shared" si="402"/>
        <v>0.203544968799977-0.025219898246606i</v>
      </c>
      <c r="U853" t="str">
        <f t="shared" si="403"/>
        <v>0.0000333333333333334-0.00156990050298282i</v>
      </c>
      <c r="V853" t="str">
        <f t="shared" si="404"/>
        <v>6.66666666666667E-06-0.0156990050298282i</v>
      </c>
      <c r="W853" t="str">
        <f t="shared" si="405"/>
        <v>0.0000276031874939601-0.00142723334441234i</v>
      </c>
      <c r="X853" t="str">
        <f t="shared" si="406"/>
        <v>0.0000614744431822419-0.00142511540936261i</v>
      </c>
      <c r="Y853" t="str">
        <f t="shared" si="407"/>
        <v>0.009+0.451761023586212i</v>
      </c>
      <c r="Z853" t="str">
        <f t="shared" si="408"/>
        <v>-0.0379264141910304-0.00240123545883402i</v>
      </c>
      <c r="AA853" t="str">
        <f t="shared" si="409"/>
        <v>0.535958496608368-26.6359915076322i</v>
      </c>
      <c r="AB853" t="str">
        <f t="shared" si="410"/>
        <v>0.960006108016288-0.118947947979414i</v>
      </c>
      <c r="AC853" t="str">
        <f t="shared" si="411"/>
        <v>1.92407530261508-2.15753134349474i</v>
      </c>
      <c r="AD853" t="str">
        <f t="shared" si="412"/>
        <v>0.251735807001734+0.220459118897401i</v>
      </c>
      <c r="AE853" t="str">
        <f t="shared" si="413"/>
        <v>-0.00901806222954133-0.00896570080152322i</v>
      </c>
      <c r="AF853" t="str">
        <f t="shared" si="414"/>
        <v>-12.7640469178895-3.52387789360925i</v>
      </c>
      <c r="AG853" t="str">
        <f t="shared" si="415"/>
        <v>1.02174558313149-0.0238452146839249i</v>
      </c>
      <c r="AH853" t="str">
        <f t="shared" si="416"/>
        <v>0.0783531214268236+0.144933851697205i</v>
      </c>
      <c r="AI853">
        <f t="shared" si="417"/>
        <v>-15.663096259578257</v>
      </c>
      <c r="AJ853">
        <f t="shared" si="418"/>
        <v>61.603768704264475</v>
      </c>
      <c r="AK853"/>
      <c r="AL853"/>
      <c r="AM853"/>
      <c r="AN853"/>
    </row>
    <row r="854" spans="1:40" x14ac:dyDescent="0.25">
      <c r="A854"/>
      <c r="B854">
        <f t="shared" si="419"/>
        <v>72000</v>
      </c>
      <c r="C854" s="237" t="str">
        <f t="shared" si="387"/>
        <v>-0.0000147427215685759+0.0340141955682479i</v>
      </c>
      <c r="D854" s="208" t="str">
        <f t="shared" si="388"/>
        <v>-5.95711898453799+0.260775499356567i</v>
      </c>
      <c r="E854" t="str">
        <f t="shared" si="389"/>
        <v>2870</v>
      </c>
      <c r="F854" t="str">
        <f t="shared" si="390"/>
        <v>0.777000777000777</v>
      </c>
      <c r="G854" t="str">
        <f t="shared" si="385"/>
        <v>0.777000777000777</v>
      </c>
      <c r="H854" t="str">
        <f t="shared" si="391"/>
        <v>6.81161875436514+3.78263958622838i</v>
      </c>
      <c r="I854" t="str">
        <f t="shared" si="392"/>
        <v>282.743338823081i</v>
      </c>
      <c r="J854" t="str">
        <f t="shared" si="386"/>
        <v>-107.211921790248+61.8551947476479i</v>
      </c>
      <c r="K854" t="str">
        <f t="shared" si="393"/>
        <v>1.14155467998316-1.97862558785817i</v>
      </c>
      <c r="L854" t="str">
        <f t="shared" si="394"/>
        <v>0.0781390762130988-0.11588379447463i</v>
      </c>
      <c r="M854" t="str">
        <f t="shared" si="395"/>
        <v>1.21969375619626-2.0945093823328i</v>
      </c>
      <c r="N854" t="str">
        <f t="shared" si="396"/>
        <v>-0.737694284149374i</v>
      </c>
      <c r="O854" t="str">
        <f t="shared" si="397"/>
        <v>0.740021310708976-0.672583422109533i</v>
      </c>
      <c r="P854" t="str">
        <f t="shared" si="398"/>
        <v>0.259978689291024+0.672583422109533i</v>
      </c>
      <c r="Q854" t="str">
        <f t="shared" si="399"/>
        <v>-0.259978689291024+0.065110862039841i</v>
      </c>
      <c r="R854" t="str">
        <f t="shared" si="400"/>
        <v>-0.331295856266126-2.67004339007264i</v>
      </c>
      <c r="S854" t="str">
        <f t="shared" si="401"/>
        <v>0.0762295643555012i</v>
      </c>
      <c r="T854" t="str">
        <f t="shared" si="402"/>
        <v>0.203536244435523-0.0252545387959495i</v>
      </c>
      <c r="U854" t="str">
        <f t="shared" si="403"/>
        <v>0.0000333333333333333-0.00156772008561757i</v>
      </c>
      <c r="V854" t="str">
        <f t="shared" si="404"/>
        <v>6.66666666666667E-06-0.0156772008561757i</v>
      </c>
      <c r="W854" t="str">
        <f t="shared" si="405"/>
        <v>0.0000276031871646893-0.00142525121783458i</v>
      </c>
      <c r="X854" t="str">
        <f t="shared" si="406"/>
        <v>0.0000613804458575464-0.00142313845596173i</v>
      </c>
      <c r="Y854" t="str">
        <f t="shared" si="407"/>
        <v>0.009+0.45238934211693i</v>
      </c>
      <c r="Z854" t="str">
        <f t="shared" si="408"/>
        <v>-0.037820961243283-0.00239325133498333i</v>
      </c>
      <c r="AA854" t="str">
        <f t="shared" si="409"/>
        <v>0.534456437239168-26.5987938553113i</v>
      </c>
      <c r="AB854" t="str">
        <f t="shared" si="410"/>
        <v>0.959964960140151-0.119111327792488i</v>
      </c>
      <c r="AC854" t="str">
        <f t="shared" si="411"/>
        <v>1.92138347444665-2.15593495852502i</v>
      </c>
      <c r="AD854" t="str">
        <f t="shared" si="412"/>
        <v>0.251956239283105+0.220721132525921i</v>
      </c>
      <c r="AE854" t="str">
        <f t="shared" si="413"/>
        <v>-0.00900098601585293-0.00895088000485804i</v>
      </c>
      <c r="AF854" t="str">
        <f t="shared" si="414"/>
        <v>-12.7687377389031-3.52186408687181i</v>
      </c>
      <c r="AG854" t="str">
        <f t="shared" si="415"/>
        <v>1.02174018344595-0.0238332337856781i</v>
      </c>
      <c r="AH854" t="str">
        <f t="shared" si="416"/>
        <v>0.0782571955450572+0.144710772016681i</v>
      </c>
      <c r="AI854">
        <f t="shared" si="417"/>
        <v>-15.675856111798021</v>
      </c>
      <c r="AJ854">
        <f t="shared" si="418"/>
        <v>61.596209471933555</v>
      </c>
      <c r="AK854"/>
      <c r="AL854"/>
      <c r="AM854"/>
      <c r="AN854"/>
    </row>
    <row r="855" spans="1:40" x14ac:dyDescent="0.25">
      <c r="A855"/>
      <c r="B855">
        <f t="shared" si="419"/>
        <v>72100</v>
      </c>
      <c r="C855" s="237" t="str">
        <f t="shared" si="387"/>
        <v>-0.0000147018547308305+0.0339670191704462i</v>
      </c>
      <c r="D855" s="208" t="str">
        <f t="shared" si="388"/>
        <v>-5.95711867122556+0.260413813640088i</v>
      </c>
      <c r="E855" t="str">
        <f t="shared" si="389"/>
        <v>2870</v>
      </c>
      <c r="F855" t="str">
        <f t="shared" si="390"/>
        <v>0.777000777000777</v>
      </c>
      <c r="G855" t="str">
        <f t="shared" si="385"/>
        <v>0.777000777000777</v>
      </c>
      <c r="H855" t="str">
        <f t="shared" si="391"/>
        <v>6.81629749566037+3.78026208006246i</v>
      </c>
      <c r="I855" t="str">
        <f t="shared" si="392"/>
        <v>283.13603790478i</v>
      </c>
      <c r="J855" t="str">
        <f t="shared" si="386"/>
        <v>-107.512719204021+61.9411047403529i</v>
      </c>
      <c r="K855" t="str">
        <f t="shared" si="393"/>
        <v>1.13913467949952-1.9772244529053i</v>
      </c>
      <c r="L855" t="str">
        <f t="shared" si="394"/>
        <v>0.0779900456659916-0.115823418156755i</v>
      </c>
      <c r="M855" t="str">
        <f t="shared" si="395"/>
        <v>1.21712472516551-2.09304787106205i</v>
      </c>
      <c r="N855" t="str">
        <f t="shared" si="396"/>
        <v>-0.738718859544025i</v>
      </c>
      <c r="O855" t="str">
        <f t="shared" si="397"/>
        <v>0.739331809983993-0.673341276579561i</v>
      </c>
      <c r="P855" t="str">
        <f t="shared" si="398"/>
        <v>0.260668190016007+0.673341276579561i</v>
      </c>
      <c r="Q855" t="str">
        <f t="shared" si="399"/>
        <v>-0.260668190016007+0.0653775829644641i</v>
      </c>
      <c r="R855" t="str">
        <f t="shared" si="400"/>
        <v>-0.331290130977612-2.66622568929557i</v>
      </c>
      <c r="S855" t="str">
        <f t="shared" si="401"/>
        <v>0.0763354387504395i</v>
      </c>
      <c r="T855" t="str">
        <f t="shared" si="402"/>
        <v>0.20352750780007-0.0252891775018666i</v>
      </c>
      <c r="U855" t="str">
        <f t="shared" si="403"/>
        <v>0.0000333333333333334-0.00156554571656678i</v>
      </c>
      <c r="V855" t="str">
        <f t="shared" si="404"/>
        <v>6.66666666666667E-06-0.0156554571656678i</v>
      </c>
      <c r="W855" t="str">
        <f t="shared" si="405"/>
        <v>0.0000276031868349611-0.00142327458972451i</v>
      </c>
      <c r="X855" t="str">
        <f t="shared" si="406"/>
        <v>0.0000612868390790617-0.00142116697741872i</v>
      </c>
      <c r="Y855" t="str">
        <f t="shared" si="407"/>
        <v>0.009+0.453017660647648i</v>
      </c>
      <c r="Z855" t="str">
        <f t="shared" si="408"/>
        <v>-0.0377159477554189-0.00238530879904244i</v>
      </c>
      <c r="AA855" t="str">
        <f t="shared" si="409"/>
        <v>0.532960702971307-26.561700230905i</v>
      </c>
      <c r="AB855" t="str">
        <f t="shared" si="410"/>
        <v>0.959923754388676-0.119274698911166i</v>
      </c>
      <c r="AC855" t="str">
        <f t="shared" si="411"/>
        <v>1.91869928111258-2.15433855563656i</v>
      </c>
      <c r="AD855" t="str">
        <f t="shared" si="412"/>
        <v>0.252176934408952+0.220982932501236i</v>
      </c>
      <c r="AE855" t="str">
        <f t="shared" si="413"/>
        <v>-0.00898397954995633-0.0089361005976171i</v>
      </c>
      <c r="AF855" t="str">
        <f t="shared" si="414"/>
        <v>-12.7734161668859-3.51984826642237i</v>
      </c>
      <c r="AG855" t="str">
        <f t="shared" si="415"/>
        <v>1.02173477975584-0.0238213119626845i</v>
      </c>
      <c r="AH855" t="str">
        <f t="shared" si="416"/>
        <v>0.0781616647215142+0.144488269373723i</v>
      </c>
      <c r="AI855">
        <f t="shared" si="417"/>
        <v>-15.688597810044119</v>
      </c>
      <c r="AJ855">
        <f t="shared" si="418"/>
        <v>61.588602547623424</v>
      </c>
      <c r="AK855"/>
      <c r="AL855"/>
      <c r="AM855"/>
      <c r="AN855"/>
    </row>
    <row r="856" spans="1:40" x14ac:dyDescent="0.25">
      <c r="A856"/>
      <c r="B856">
        <f t="shared" si="419"/>
        <v>72200</v>
      </c>
      <c r="C856" s="237" t="str">
        <f t="shared" si="387"/>
        <v>-0.0000146611575822259+0.0339199734551136i</v>
      </c>
      <c r="D856" s="208" t="str">
        <f t="shared" si="388"/>
        <v>-5.95711835921409+0.260053129822538i</v>
      </c>
      <c r="E856" t="str">
        <f t="shared" si="389"/>
        <v>2870</v>
      </c>
      <c r="F856" t="str">
        <f t="shared" si="390"/>
        <v>0.777000777000777</v>
      </c>
      <c r="G856" t="str">
        <f t="shared" si="385"/>
        <v>0.777000777000777</v>
      </c>
      <c r="H856" t="str">
        <f t="shared" si="391"/>
        <v>6.82096387820628+3.777883592243i</v>
      </c>
      <c r="I856" t="str">
        <f t="shared" si="392"/>
        <v>283.528736986479i</v>
      </c>
      <c r="J856" t="str">
        <f t="shared" si="386"/>
        <v>-107.813934102059+62.027014733058i</v>
      </c>
      <c r="K856" t="str">
        <f t="shared" si="393"/>
        <v>1.13672157908975-1.97582337224838i</v>
      </c>
      <c r="L856" t="str">
        <f t="shared" si="394"/>
        <v>0.0778413768500242-0.115762965850908i</v>
      </c>
      <c r="M856" t="str">
        <f t="shared" si="395"/>
        <v>1.21456295593977-2.09158633809929i</v>
      </c>
      <c r="N856" t="str">
        <f t="shared" si="396"/>
        <v>-0.739743434938677i</v>
      </c>
      <c r="O856" t="str">
        <f t="shared" si="397"/>
        <v>0.738641533142007-0.674098424206455i</v>
      </c>
      <c r="P856" t="str">
        <f t="shared" si="398"/>
        <v>0.261358466857993+0.674098424206455i</v>
      </c>
      <c r="Q856" t="str">
        <f t="shared" si="399"/>
        <v>-0.261358466857993+0.065645010732222i</v>
      </c>
      <c r="R856" t="str">
        <f t="shared" si="400"/>
        <v>-0.331284397397124-2.66241840333066i</v>
      </c>
      <c r="S856" t="str">
        <f t="shared" si="401"/>
        <v>0.0764413131453777i</v>
      </c>
      <c r="T856" t="str">
        <f t="shared" si="402"/>
        <v>0.203518758893016-0.0253238143616113i</v>
      </c>
      <c r="U856" t="str">
        <f t="shared" si="403"/>
        <v>0.0000333333333333333-0.00156337737069896i</v>
      </c>
      <c r="V856" t="str">
        <f t="shared" si="404"/>
        <v>6.66666666666667E-06-0.0156337737069896i</v>
      </c>
      <c r="W856" t="str">
        <f t="shared" si="405"/>
        <v>0.0000276031865047751-0.00142130343723532i</v>
      </c>
      <c r="X856" t="str">
        <f t="shared" si="406"/>
        <v>0.0000611936206866154-0.00141920095103602i</v>
      </c>
      <c r="Y856" t="str">
        <f t="shared" si="407"/>
        <v>0.009+0.453645979178366i</v>
      </c>
      <c r="Z856" t="str">
        <f t="shared" si="408"/>
        <v>-0.0376113712876529-0.00237740756978324i</v>
      </c>
      <c r="AA856" t="str">
        <f t="shared" si="409"/>
        <v>0.531471258235076-26.5247101974918i</v>
      </c>
      <c r="AB856" t="str">
        <f t="shared" si="410"/>
        <v>0.959882490759023-0.119438061322497i</v>
      </c>
      <c r="AC856" t="str">
        <f t="shared" si="411"/>
        <v>1.91602269801991-2.15274214866386i</v>
      </c>
      <c r="AD856" t="str">
        <f t="shared" si="412"/>
        <v>0.25239789220463+0.221244518605344i</v>
      </c>
      <c r="AE856" t="str">
        <f t="shared" si="413"/>
        <v>-0.00896704244262394-0.00892136239414825i</v>
      </c>
      <c r="AF856" t="str">
        <f t="shared" si="414"/>
        <v>-12.7780822374204-3.51783046242046i</v>
      </c>
      <c r="AG856" t="str">
        <f t="shared" si="415"/>
        <v>1.02172937205017-0.0238094489498673i</v>
      </c>
      <c r="AH856" t="str">
        <f t="shared" si="416"/>
        <v>0.078066526668936+0.144266341379991i</v>
      </c>
      <c r="AI856">
        <f t="shared" si="417"/>
        <v>-15.701321413421114</v>
      </c>
      <c r="AJ856">
        <f t="shared" si="418"/>
        <v>61.580948123636595</v>
      </c>
      <c r="AK856"/>
      <c r="AL856"/>
      <c r="AM856"/>
      <c r="AN856"/>
    </row>
    <row r="857" spans="1:40" x14ac:dyDescent="0.25">
      <c r="A857"/>
      <c r="B857">
        <f t="shared" si="419"/>
        <v>72300</v>
      </c>
      <c r="C857" s="237" t="str">
        <f t="shared" si="387"/>
        <v>-0.0000146206291846061+0.0338730578799995i</v>
      </c>
      <c r="D857" s="208" t="str">
        <f t="shared" si="388"/>
        <v>-5.95711804849638+0.259693443746663i</v>
      </c>
      <c r="E857" t="str">
        <f t="shared" si="389"/>
        <v>2870</v>
      </c>
      <c r="F857" t="str">
        <f t="shared" si="390"/>
        <v>0.777000777000777</v>
      </c>
      <c r="G857" t="str">
        <f t="shared" si="385"/>
        <v>0.777000777000777</v>
      </c>
      <c r="H857" t="str">
        <f t="shared" si="391"/>
        <v>6.8256179375131+3.77550414855694i</v>
      </c>
      <c r="I857" t="str">
        <f t="shared" si="392"/>
        <v>283.921436068178i</v>
      </c>
      <c r="J857" t="str">
        <f t="shared" si="386"/>
        <v>-108.115566484364+62.1129247257631i</v>
      </c>
      <c r="K857" t="str">
        <f t="shared" si="393"/>
        <v>1.13431535621792-1.97442235816254i</v>
      </c>
      <c r="L857" t="str">
        <f t="shared" si="394"/>
        <v>0.0776930688766204-0.115702438469065i</v>
      </c>
      <c r="M857" t="str">
        <f t="shared" si="395"/>
        <v>1.21200842509454-2.0901247966316i</v>
      </c>
      <c r="N857" t="str">
        <f t="shared" si="396"/>
        <v>-0.740768010333329i</v>
      </c>
      <c r="O857" t="str">
        <f t="shared" si="397"/>
        <v>0.737950480907638-0.674854864195395i</v>
      </c>
      <c r="P857" t="str">
        <f t="shared" si="398"/>
        <v>0.262049519092362+0.674854864195395i</v>
      </c>
      <c r="Q857" t="str">
        <f t="shared" si="399"/>
        <v>-0.262049519092362+0.065913146137934i</v>
      </c>
      <c r="R857" t="str">
        <f t="shared" si="400"/>
        <v>-0.331278655523205-2.65862148895499i</v>
      </c>
      <c r="S857" t="str">
        <f t="shared" si="401"/>
        <v>0.0765471875403158i</v>
      </c>
      <c r="T857" t="str">
        <f t="shared" si="402"/>
        <v>0.203509997713751-0.0253584493724384i</v>
      </c>
      <c r="U857" t="str">
        <f t="shared" si="403"/>
        <v>0.0000333333333333334-0.00156121502302164i</v>
      </c>
      <c r="V857" t="str">
        <f t="shared" si="404"/>
        <v>6.66666666666667E-06-0.0156121502302164i</v>
      </c>
      <c r="W857" t="str">
        <f t="shared" si="405"/>
        <v>0.0000276031861741318-0.00141933773764659i</v>
      </c>
      <c r="X857" t="str">
        <f t="shared" si="406"/>
        <v>0.0000611007885349475-0.00141724035424127i</v>
      </c>
      <c r="Y857" t="str">
        <f t="shared" si="407"/>
        <v>0.009+0.454274297709084i</v>
      </c>
      <c r="Z857" t="str">
        <f t="shared" si="408"/>
        <v>-0.0375072294171156-0.00236954736828964i</v>
      </c>
      <c r="AA857" t="str">
        <f t="shared" si="409"/>
        <v>0.529988067711171-26.4878233205997i</v>
      </c>
      <c r="AB857" t="str">
        <f t="shared" si="410"/>
        <v>0.959841169248315-0.119601415013533i</v>
      </c>
      <c r="AC857" t="str">
        <f t="shared" si="411"/>
        <v>1.91335370064954-2.1511457513234i</v>
      </c>
      <c r="AD857" t="str">
        <f t="shared" si="412"/>
        <v>0.252619112495276+0.221505890620166i</v>
      </c>
      <c r="AE857" t="str">
        <f t="shared" si="413"/>
        <v>-0.00895017430732879-0.00890666520992593i</v>
      </c>
      <c r="AF857" t="str">
        <f t="shared" si="414"/>
        <v>-12.7827359860095-3.51581070481028i</v>
      </c>
      <c r="AG857" t="str">
        <f t="shared" si="415"/>
        <v>1.02172396031807-0.023797644483615i</v>
      </c>
      <c r="AH857" t="str">
        <f t="shared" si="416"/>
        <v>0.0779717791162821+0.144044985660542i</v>
      </c>
      <c r="AI857">
        <f t="shared" si="417"/>
        <v>-15.714026980745299</v>
      </c>
      <c r="AJ857">
        <f t="shared" si="418"/>
        <v>61.573246391267134</v>
      </c>
      <c r="AK857"/>
      <c r="AL857"/>
      <c r="AM857"/>
      <c r="AN857"/>
    </row>
    <row r="858" spans="1:40" x14ac:dyDescent="0.25">
      <c r="A858"/>
      <c r="B858">
        <f t="shared" si="419"/>
        <v>72400</v>
      </c>
      <c r="C858" s="237" t="str">
        <f t="shared" si="387"/>
        <v>-0.0000145802686062898+0.0338262719058494i</v>
      </c>
      <c r="D858" s="208" t="str">
        <f t="shared" si="388"/>
        <v>-5.95711773906527+0.259334751278179i</v>
      </c>
      <c r="E858" t="str">
        <f t="shared" si="389"/>
        <v>2870</v>
      </c>
      <c r="F858" t="str">
        <f t="shared" si="390"/>
        <v>0.777000777000777</v>
      </c>
      <c r="G858" t="str">
        <f t="shared" si="385"/>
        <v>0.777000777000777</v>
      </c>
      <c r="H858" t="str">
        <f t="shared" si="391"/>
        <v>6.83025970901161+3.77312377460016i</v>
      </c>
      <c r="I858" t="str">
        <f t="shared" si="392"/>
        <v>284.314135149876i</v>
      </c>
      <c r="J858" t="str">
        <f t="shared" si="386"/>
        <v>-108.417616350936+62.1988347184682i</v>
      </c>
      <c r="K858" t="str">
        <f t="shared" si="393"/>
        <v>1.13191598841768-1.97302142281646i</v>
      </c>
      <c r="L858" t="str">
        <f t="shared" si="394"/>
        <v>0.0775451208582574-0.115641836917452i</v>
      </c>
      <c r="M858" t="str">
        <f t="shared" si="395"/>
        <v>1.20946110927594-2.08866325973391i</v>
      </c>
      <c r="N858" t="str">
        <f t="shared" si="396"/>
        <v>-0.741792585727981i</v>
      </c>
      <c r="O858" t="str">
        <f t="shared" si="397"/>
        <v>0.737258654006323-0.675610595752306i</v>
      </c>
      <c r="P858" t="str">
        <f t="shared" si="398"/>
        <v>0.262741345993677+0.675610595752306i</v>
      </c>
      <c r="Q858" t="str">
        <f t="shared" si="399"/>
        <v>-0.262741345993677+0.066181989975675i</v>
      </c>
      <c r="R858" t="str">
        <f t="shared" si="400"/>
        <v>-0.331272905354395-2.65483490318448i</v>
      </c>
      <c r="S858" t="str">
        <f t="shared" si="401"/>
        <v>0.0766530619352541i</v>
      </c>
      <c r="T858" t="str">
        <f t="shared" si="402"/>
        <v>0.203501224261674-0.025393082531602i</v>
      </c>
      <c r="U858" t="str">
        <f t="shared" si="403"/>
        <v>0.0000333333333333333-0.00155905864868045i</v>
      </c>
      <c r="V858" t="str">
        <f t="shared" si="404"/>
        <v>6.66666666666667E-06-0.0155905864868045i</v>
      </c>
      <c r="W858" t="str">
        <f t="shared" si="405"/>
        <v>0.0000276031858430306-0.00141737746836342i</v>
      </c>
      <c r="X858" t="str">
        <f t="shared" si="406"/>
        <v>0.0000610083404935851-0.00141528516458647i</v>
      </c>
      <c r="Y858" t="str">
        <f t="shared" si="407"/>
        <v>0.009+0.454902616239802i</v>
      </c>
      <c r="Z858" t="str">
        <f t="shared" si="408"/>
        <v>-0.0374035197377143-0.00236172791793522i</v>
      </c>
      <c r="AA858" t="str">
        <f t="shared" si="409"/>
        <v>0.528511096328581-26.4510391681892i</v>
      </c>
      <c r="AB858" t="str">
        <f t="shared" si="410"/>
        <v>0.959799789853717-0.119764759971323i</v>
      </c>
      <c r="AC858" t="str">
        <f t="shared" si="411"/>
        <v>1.91069226455634-2.14954937721487i</v>
      </c>
      <c r="AD858" t="str">
        <f t="shared" si="412"/>
        <v>0.252840595105783+0.221767048327555i</v>
      </c>
      <c r="AE858" t="str">
        <f t="shared" si="413"/>
        <v>-0.00893337476022133-0.00889200886154304i</v>
      </c>
      <c r="AF858" t="str">
        <f t="shared" si="414"/>
        <v>-12.7873774480769-3.51378902332198i</v>
      </c>
      <c r="AG858" t="str">
        <f t="shared" si="415"/>
        <v>1.02171854454874-0.0237858983017689i</v>
      </c>
      <c r="AH858" t="str">
        <f t="shared" si="416"/>
        <v>0.0778774198085936+0.143824199853744i</v>
      </c>
      <c r="AI858">
        <f t="shared" si="417"/>
        <v>-15.72671457054614</v>
      </c>
      <c r="AJ858">
        <f t="shared" si="418"/>
        <v>61.565497540808302</v>
      </c>
      <c r="AK858"/>
      <c r="AL858"/>
      <c r="AM858"/>
      <c r="AN858"/>
    </row>
    <row r="859" spans="1:40" x14ac:dyDescent="0.25">
      <c r="A859"/>
      <c r="B859">
        <f t="shared" si="419"/>
        <v>72500</v>
      </c>
      <c r="C859" s="237" t="str">
        <f t="shared" si="387"/>
        <v>-0.0000145400749220164+0.0337796149963836i</v>
      </c>
      <c r="D859" s="208" t="str">
        <f t="shared" si="388"/>
        <v>-5.9571174309137+0.258977048305608i</v>
      </c>
      <c r="E859" t="str">
        <f t="shared" si="389"/>
        <v>2870</v>
      </c>
      <c r="F859" t="str">
        <f t="shared" si="390"/>
        <v>0.777000777000777</v>
      </c>
      <c r="G859" t="str">
        <f t="shared" si="385"/>
        <v>0.777000777000777</v>
      </c>
      <c r="H859" t="str">
        <f t="shared" si="391"/>
        <v>6.83488922805286+3.77074249577876i</v>
      </c>
      <c r="I859" t="str">
        <f t="shared" si="392"/>
        <v>284.706834231575i</v>
      </c>
      <c r="J859" t="str">
        <f t="shared" si="386"/>
        <v>-108.720083701773+62.2847447111732i</v>
      </c>
      <c r="K859" t="str">
        <f t="shared" si="393"/>
        <v>1.12952345329214-1.97162057827312i</v>
      </c>
      <c r="L859" t="str">
        <f t="shared" si="394"/>
        <v>0.0773975319084833-0.115581162096581i</v>
      </c>
      <c r="M859" t="str">
        <f t="shared" si="395"/>
        <v>1.20692098520062-2.0872017403697i</v>
      </c>
      <c r="N859" t="str">
        <f t="shared" si="396"/>
        <v>-0.742817161122633i</v>
      </c>
      <c r="O859" t="str">
        <f t="shared" si="397"/>
        <v>0.736566053164309-0.676365618083853i</v>
      </c>
      <c r="P859" t="str">
        <f t="shared" si="398"/>
        <v>0.263433946835691+0.676365618083853i</v>
      </c>
      <c r="Q859" t="str">
        <f t="shared" si="399"/>
        <v>-0.263433946835691+0.06645154303878i</v>
      </c>
      <c r="R859" t="str">
        <f t="shared" si="400"/>
        <v>-0.331267146889213-2.65105860327214i</v>
      </c>
      <c r="S859" t="str">
        <f t="shared" si="401"/>
        <v>0.0767589363301922i</v>
      </c>
      <c r="T859" t="str">
        <f t="shared" si="402"/>
        <v>0.203492438536174-0.0254277138363535i</v>
      </c>
      <c r="U859" t="str">
        <f t="shared" si="403"/>
        <v>0.0000333333333333333-0.00155690822295814i</v>
      </c>
      <c r="V859" t="str">
        <f t="shared" si="404"/>
        <v>6.66666666666667E-06-0.0155690822295814i</v>
      </c>
      <c r="W859" t="str">
        <f t="shared" si="405"/>
        <v>0.0000276031855114718-0.00141542260691559i</v>
      </c>
      <c r="X859" t="str">
        <f t="shared" si="406"/>
        <v>0.0000609162744467232-0.00141333535974716i</v>
      </c>
      <c r="Y859" t="str">
        <f t="shared" si="407"/>
        <v>0.009+0.45553093477052i</v>
      </c>
      <c r="Z859" t="str">
        <f t="shared" si="408"/>
        <v>-0.0373002398599945-0.00235394894436128i</v>
      </c>
      <c r="AA859" t="str">
        <f t="shared" si="409"/>
        <v>0.527040309262492-26.4143573106362i</v>
      </c>
      <c r="AB859" t="str">
        <f t="shared" si="410"/>
        <v>0.959758352572349-0.119928096182903i</v>
      </c>
      <c r="AC859" t="str">
        <f t="shared" si="411"/>
        <v>1.90803836536896-2.14795303982167i</v>
      </c>
      <c r="AD859" t="str">
        <f t="shared" si="412"/>
        <v>0.253062339860819+0.222027991509284i</v>
      </c>
      <c r="AE859" t="str">
        <f t="shared" si="413"/>
        <v>-0.00891664342010806-0.00887739316670209i</v>
      </c>
      <c r="AF859" t="str">
        <f t="shared" si="414"/>
        <v>-12.7920066589666-3.51176544747315i</v>
      </c>
      <c r="AG859" t="str">
        <f t="shared" si="415"/>
        <v>1.02171312473148-0.0237742101436144i</v>
      </c>
      <c r="AH859" t="str">
        <f t="shared" si="416"/>
        <v>0.0777834465068626+0.14360398161118i</v>
      </c>
      <c r="AI859">
        <f t="shared" si="417"/>
        <v>-15.739384241068104</v>
      </c>
      <c r="AJ859">
        <f t="shared" si="418"/>
        <v>61.557701761556814</v>
      </c>
      <c r="AK859"/>
      <c r="AL859"/>
      <c r="AM859"/>
      <c r="AN859"/>
    </row>
    <row r="860" spans="1:40" x14ac:dyDescent="0.25">
      <c r="A860"/>
      <c r="B860">
        <f t="shared" si="419"/>
        <v>72600</v>
      </c>
      <c r="C860" s="237" t="str">
        <f t="shared" si="387"/>
        <v>-0.0000145000472128935+0.0337330866182775i</v>
      </c>
      <c r="D860" s="208" t="str">
        <f t="shared" si="388"/>
        <v>-5.95711712403459+0.258620330740128i</v>
      </c>
      <c r="E860" t="str">
        <f t="shared" si="389"/>
        <v>2870</v>
      </c>
      <c r="F860" t="str">
        <f t="shared" si="390"/>
        <v>0.777000777000777</v>
      </c>
      <c r="G860" t="str">
        <f t="shared" si="385"/>
        <v>0.777000777000777</v>
      </c>
      <c r="H860" t="str">
        <f t="shared" si="391"/>
        <v>6.83950652990799+3.76836033731016i</v>
      </c>
      <c r="I860" t="str">
        <f t="shared" si="392"/>
        <v>285.099533313274i</v>
      </c>
      <c r="J860" t="str">
        <f t="shared" si="386"/>
        <v>-109.022968536876+62.3706547038782i</v>
      </c>
      <c r="K860" t="str">
        <f t="shared" si="393"/>
        <v>1.12713772851374-1.97021983649048i</v>
      </c>
      <c r="L860" t="str">
        <f t="shared" si="394"/>
        <v>0.0772503011419289-0.115520414901278i</v>
      </c>
      <c r="M860" t="str">
        <f t="shared" si="395"/>
        <v>1.20438802965567-2.08574025139176i</v>
      </c>
      <c r="N860" t="str">
        <f t="shared" si="396"/>
        <v>-0.743841736517285i</v>
      </c>
      <c r="O860" t="str">
        <f t="shared" si="397"/>
        <v>0.735872679108657-0.67711993039745i</v>
      </c>
      <c r="P860" t="str">
        <f t="shared" si="398"/>
        <v>0.264127320891343+0.67711993039745i</v>
      </c>
      <c r="Q860" t="str">
        <f t="shared" si="399"/>
        <v>-0.264127320891343+0.066721806119835i</v>
      </c>
      <c r="R860" t="str">
        <f t="shared" si="400"/>
        <v>-0.33126138012621-2.64729254670654i</v>
      </c>
      <c r="S860" t="str">
        <f t="shared" si="401"/>
        <v>0.0768648107251305i</v>
      </c>
      <c r="T860" t="str">
        <f t="shared" si="402"/>
        <v>0.203483640536647-0.0254623432839466i</v>
      </c>
      <c r="U860" t="str">
        <f t="shared" si="403"/>
        <v>0.0000333333333333334-0.00155476372127362i</v>
      </c>
      <c r="V860" t="str">
        <f t="shared" si="404"/>
        <v>6.66666666666667E-06-0.0155476372127362i</v>
      </c>
      <c r="W860" t="str">
        <f t="shared" si="405"/>
        <v>0.0000276031851794555-0.00141347313095666i</v>
      </c>
      <c r="X860" t="str">
        <f t="shared" si="406"/>
        <v>0.0000608245882931015-0.00141139091752148i</v>
      </c>
      <c r="Y860" t="str">
        <f t="shared" si="407"/>
        <v>0.009+0.456159253301238i</v>
      </c>
      <c r="Z860" t="str">
        <f t="shared" si="408"/>
        <v>-0.0371973874109988-0.00234621017545494i</v>
      </c>
      <c r="AA860" t="str">
        <f t="shared" si="409"/>
        <v>0.525575671932198-26.3777773207148i</v>
      </c>
      <c r="AB860" t="str">
        <f t="shared" si="410"/>
        <v>0.95971685740136-0.120091423635321i</v>
      </c>
      <c r="AC860" t="str">
        <f t="shared" si="411"/>
        <v>1.90539197878983-2.14635675251191i</v>
      </c>
      <c r="AD860" t="str">
        <f t="shared" si="412"/>
        <v>0.253284346584828+0.222288719947062i</v>
      </c>
      <c r="AE860" t="str">
        <f t="shared" si="413"/>
        <v>-0.00889997990842889-0.00886281794420666i</v>
      </c>
      <c r="AF860" t="str">
        <f t="shared" si="414"/>
        <v>-12.7966236539426-3.50974000657003i</v>
      </c>
      <c r="AG860" t="str">
        <f t="shared" si="415"/>
        <v>1.02170770085567-0.0237625797498714i</v>
      </c>
      <c r="AH860" t="str">
        <f t="shared" si="416"/>
        <v>0.0776898569878922+0.143384328597548i</v>
      </c>
      <c r="AI860">
        <f t="shared" si="417"/>
        <v>-15.752036050272993</v>
      </c>
      <c r="AJ860">
        <f t="shared" si="418"/>
        <v>61.549859241819789</v>
      </c>
      <c r="AK860"/>
      <c r="AL860"/>
      <c r="AM860"/>
      <c r="AN860"/>
    </row>
    <row r="861" spans="1:40" x14ac:dyDescent="0.25">
      <c r="A861"/>
      <c r="B861">
        <f t="shared" si="419"/>
        <v>72700</v>
      </c>
      <c r="C861" s="237" t="str">
        <f t="shared" si="387"/>
        <v>-0.0000144601845663438+0.0336866862411408i</v>
      </c>
      <c r="D861" s="208" t="str">
        <f t="shared" si="388"/>
        <v>-5.95711681842097+0.258264594515413i</v>
      </c>
      <c r="E861" t="str">
        <f t="shared" si="389"/>
        <v>2870</v>
      </c>
      <c r="F861" t="str">
        <f t="shared" si="390"/>
        <v>0.777000777000777</v>
      </c>
      <c r="G861" t="str">
        <f t="shared" si="385"/>
        <v>0.777000777000777</v>
      </c>
      <c r="H861" t="str">
        <f t="shared" si="391"/>
        <v>6.84411164976808+3.76597732422438i</v>
      </c>
      <c r="I861" t="str">
        <f t="shared" si="392"/>
        <v>285.492232394972i</v>
      </c>
      <c r="J861" t="str">
        <f t="shared" si="386"/>
        <v>-109.326270856246+62.4565646965833i</v>
      </c>
      <c r="K861" t="str">
        <f t="shared" si="393"/>
        <v>1.1247587918242-1.96881920932233i</v>
      </c>
      <c r="L861" t="str">
        <f t="shared" si="394"/>
        <v>0.0771034276743175-0.115459596220716i</v>
      </c>
      <c r="M861" t="str">
        <f t="shared" si="395"/>
        <v>1.20186221949852-2.08427880554305i</v>
      </c>
      <c r="N861" t="str">
        <f t="shared" si="396"/>
        <v>-0.744866311911937i</v>
      </c>
      <c r="O861" t="str">
        <f t="shared" si="397"/>
        <v>0.735178532567241-0.677873531901253i</v>
      </c>
      <c r="P861" t="str">
        <f t="shared" si="398"/>
        <v>0.264821467432759+0.677873531901253i</v>
      </c>
      <c r="Q861" t="str">
        <f t="shared" si="399"/>
        <v>-0.264821467432759+0.066992780010684i</v>
      </c>
      <c r="R861" t="str">
        <f t="shared" si="400"/>
        <v>-0.331255605063898-2.64353669121012i</v>
      </c>
      <c r="S861" t="str">
        <f t="shared" si="401"/>
        <v>0.0769706851200686i</v>
      </c>
      <c r="T861" t="str">
        <f t="shared" si="402"/>
        <v>0.203474830262482-0.0254969708716311i</v>
      </c>
      <c r="U861" t="str">
        <f t="shared" si="403"/>
        <v>0.0000333333333333333-0.00155262511918108i</v>
      </c>
      <c r="V861" t="str">
        <f t="shared" si="404"/>
        <v>6.66666666666667E-06-0.0155262511918108i</v>
      </c>
      <c r="W861" t="str">
        <f t="shared" si="405"/>
        <v>0.0000276031848469814-0.00141152901826316i</v>
      </c>
      <c r="X861" t="str">
        <f t="shared" si="406"/>
        <v>0.0000607332799458855-0.00140945181582944i</v>
      </c>
      <c r="Y861" t="str">
        <f t="shared" si="407"/>
        <v>0.009+0.456787571831956i</v>
      </c>
      <c r="Z861" t="str">
        <f t="shared" si="408"/>
        <v>-0.0370949600341342-0.00233851134132763i</v>
      </c>
      <c r="AA861" t="str">
        <f t="shared" si="409"/>
        <v>0.524117149999061-26.341298773581i</v>
      </c>
      <c r="AB861" t="str">
        <f t="shared" si="410"/>
        <v>0.95967530433787-0.120254742315606i</v>
      </c>
      <c r="AC861" t="str">
        <f t="shared" si="411"/>
        <v>1.90275308059497-2.14476052853916i</v>
      </c>
      <c r="AD861" t="str">
        <f t="shared" si="412"/>
        <v>0.25350661510202+0.222549233422534i</v>
      </c>
      <c r="AE861" t="str">
        <f t="shared" si="413"/>
        <v>-0.00888338384923571-0.00884828301395376i</v>
      </c>
      <c r="AF861" t="str">
        <f t="shared" si="414"/>
        <v>-12.8012284681891-3.50771272970897i</v>
      </c>
      <c r="AG861" t="str">
        <f t="shared" si="415"/>
        <v>1.02170227291078-0.0237510068626827i</v>
      </c>
      <c r="AH861" t="str">
        <f t="shared" si="416"/>
        <v>0.0775966490441682+0.143165238490584i</v>
      </c>
      <c r="AI861">
        <f t="shared" si="417"/>
        <v>-15.764670055840913</v>
      </c>
      <c r="AJ861">
        <f t="shared" si="418"/>
        <v>61.541970168921978</v>
      </c>
      <c r="AK861"/>
      <c r="AL861"/>
      <c r="AM861"/>
      <c r="AN861"/>
    </row>
    <row r="862" spans="1:40" x14ac:dyDescent="0.25">
      <c r="A862"/>
      <c r="B862">
        <f t="shared" si="419"/>
        <v>72800</v>
      </c>
      <c r="C862" s="237" t="str">
        <f t="shared" si="387"/>
        <v>-0.0000144204860760537+0.0336404133374973i</v>
      </c>
      <c r="D862" s="208" t="str">
        <f t="shared" si="388"/>
        <v>-5.95711651406588+0.257909835587479i</v>
      </c>
      <c r="E862" t="str">
        <f t="shared" si="389"/>
        <v>2870</v>
      </c>
      <c r="F862" t="str">
        <f t="shared" si="390"/>
        <v>0.777000777000777</v>
      </c>
      <c r="G862" t="str">
        <f t="shared" si="385"/>
        <v>0.777000777000777</v>
      </c>
      <c r="H862" t="str">
        <f t="shared" si="391"/>
        <v>6.84870462274403+3.76359348136516i</v>
      </c>
      <c r="I862" t="str">
        <f t="shared" si="392"/>
        <v>285.884931476671i</v>
      </c>
      <c r="J862" t="str">
        <f t="shared" si="386"/>
        <v>-109.629990659882+62.5424746892884i</v>
      </c>
      <c r="K862" t="str">
        <f t="shared" si="393"/>
        <v>1.12238662103449-1.96741870851909i</v>
      </c>
      <c r="L862" t="str">
        <f t="shared" si="394"/>
        <v>0.0769569106224828-0.11539870693844i</v>
      </c>
      <c r="M862" t="str">
        <f t="shared" si="395"/>
        <v>1.19934353165697-2.08281741545753i</v>
      </c>
      <c r="N862" t="str">
        <f t="shared" si="396"/>
        <v>-0.745890887306589i</v>
      </c>
      <c r="O862" t="str">
        <f t="shared" si="397"/>
        <v>0.734483614268743-0.678626421804165i</v>
      </c>
      <c r="P862" t="str">
        <f t="shared" si="398"/>
        <v>0.265516385731257+0.678626421804165i</v>
      </c>
      <c r="Q862" t="str">
        <f t="shared" si="399"/>
        <v>-0.265516385731257+0.067264465502424i</v>
      </c>
      <c r="R862" t="str">
        <f t="shared" si="400"/>
        <v>-0.331249821700806-2.63979099473758i</v>
      </c>
      <c r="S862" t="str">
        <f t="shared" si="401"/>
        <v>0.0770765595150069i</v>
      </c>
      <c r="T862" t="str">
        <f t="shared" si="402"/>
        <v>0.20346600771307-0.0255315965966576i</v>
      </c>
      <c r="U862" t="str">
        <f t="shared" si="403"/>
        <v>0.0000333333333333334-0.00155049239236902i</v>
      </c>
      <c r="V862" t="str">
        <f t="shared" si="404"/>
        <v>6.66666666666667E-06-0.0155049239236902i</v>
      </c>
      <c r="W862" t="str">
        <f t="shared" si="405"/>
        <v>0.0000276031845140499-0.00140959024673373i</v>
      </c>
      <c r="X862" t="str">
        <f t="shared" si="406"/>
        <v>0.0000606423473325486-0.00140751803271202i</v>
      </c>
      <c r="Y862" t="str">
        <f t="shared" si="407"/>
        <v>0.009+0.457415890362674i</v>
      </c>
      <c r="Z862" t="str">
        <f t="shared" si="408"/>
        <v>-0.0369929553890344-0.00233085217429376i</v>
      </c>
      <c r="AA862" t="str">
        <f t="shared" si="409"/>
        <v>0.522664709364464-26.3049212467556i</v>
      </c>
      <c r="AB862" t="str">
        <f t="shared" si="410"/>
        <v>0.959633693379005-0.12041805221079i</v>
      </c>
      <c r="AC862" t="str">
        <f t="shared" si="411"/>
        <v>1.90012164663409-2.14316438104337i</v>
      </c>
      <c r="AD862" t="str">
        <f t="shared" si="412"/>
        <v>0.253729145236375+0.222809531717269i</v>
      </c>
      <c r="AE862" t="str">
        <f t="shared" si="413"/>
        <v>-0.00886685486917046-0.00883378819692446i</v>
      </c>
      <c r="AF862" t="str">
        <f t="shared" si="414"/>
        <v>-12.8058211368099-3.50568364577768i</v>
      </c>
      <c r="AG862" t="str">
        <f t="shared" si="415"/>
        <v>1.02169684088638-0.0237394912256052i</v>
      </c>
      <c r="AH862" t="str">
        <f t="shared" si="416"/>
        <v>0.0775038204837227+0.142946708980945i</v>
      </c>
      <c r="AI862">
        <f t="shared" si="417"/>
        <v>-15.77728631517342</v>
      </c>
      <c r="AJ862">
        <f t="shared" si="418"/>
        <v>61.534034729209054</v>
      </c>
      <c r="AK862"/>
      <c r="AL862"/>
      <c r="AM862"/>
      <c r="AN862"/>
    </row>
    <row r="863" spans="1:40" x14ac:dyDescent="0.25">
      <c r="A863"/>
      <c r="B863">
        <f t="shared" si="419"/>
        <v>72900</v>
      </c>
      <c r="C863" s="237" t="str">
        <f t="shared" si="387"/>
        <v>-0.0000143809508419212+0.033594267382765i</v>
      </c>
      <c r="D863" s="208" t="str">
        <f t="shared" si="388"/>
        <v>-5.95711621096241+0.257556049934532i</v>
      </c>
      <c r="E863" t="str">
        <f t="shared" si="389"/>
        <v>2870</v>
      </c>
      <c r="F863" t="str">
        <f t="shared" si="390"/>
        <v>0.777000777000777</v>
      </c>
      <c r="G863" t="str">
        <f t="shared" si="385"/>
        <v>0.777000777000777</v>
      </c>
      <c r="H863" t="str">
        <f t="shared" si="391"/>
        <v>6.85328548386621+3.76120883339119i</v>
      </c>
      <c r="I863" t="str">
        <f t="shared" si="392"/>
        <v>286.27763055837i</v>
      </c>
      <c r="J863" t="str">
        <f t="shared" si="386"/>
        <v>-109.934127947784+62.6283846819935i</v>
      </c>
      <c r="K863" t="str">
        <f t="shared" si="393"/>
        <v>1.12002119402469-1.96601834572849i</v>
      </c>
      <c r="L863" t="str">
        <f t="shared" si="394"/>
        <v>0.0768107491043788-0.115337747932404i</v>
      </c>
      <c r="M863" t="str">
        <f t="shared" si="395"/>
        <v>1.19683194312907-2.08135609366089i</v>
      </c>
      <c r="N863" t="str">
        <f t="shared" si="396"/>
        <v>-0.746915462701241i</v>
      </c>
      <c r="O863" t="str">
        <f t="shared" si="397"/>
        <v>0.733787924942658-0.679378599315837i</v>
      </c>
      <c r="P863" t="str">
        <f t="shared" si="398"/>
        <v>0.266212075057342+0.679378599315837i</v>
      </c>
      <c r="Q863" t="str">
        <f t="shared" si="399"/>
        <v>-0.266212075057342+0.067536863385404i</v>
      </c>
      <c r="R863" t="str">
        <f t="shared" si="400"/>
        <v>-0.331244030035459-2.63605541547436i</v>
      </c>
      <c r="S863" t="str">
        <f t="shared" si="401"/>
        <v>0.0771824339099449i</v>
      </c>
      <c r="T863" t="str">
        <f t="shared" si="402"/>
        <v>0.203457172887802-0.0255662204562756i</v>
      </c>
      <c r="U863" t="str">
        <f t="shared" si="403"/>
        <v>0.0000333333333333333-0.00154836551665933i</v>
      </c>
      <c r="V863" t="str">
        <f t="shared" si="404"/>
        <v>6.66666666666667E-06-0.0154836551665933i</v>
      </c>
      <c r="W863" t="str">
        <f t="shared" si="405"/>
        <v>0.0000276031841806605-0.00140765679438827i</v>
      </c>
      <c r="X863" t="str">
        <f t="shared" si="406"/>
        <v>0.000060551788394752-0.00140558954633034i</v>
      </c>
      <c r="Y863" t="str">
        <f t="shared" si="407"/>
        <v>0.009+0.458044208893392i</v>
      </c>
      <c r="Z863" t="str">
        <f t="shared" si="408"/>
        <v>-0.036891371151426-0.00232323240884956i</v>
      </c>
      <c r="AA863" t="str">
        <f t="shared" si="409"/>
        <v>0.521218316167796-26.2686443201083i</v>
      </c>
      <c r="AB863" t="str">
        <f t="shared" si="410"/>
        <v>0.959592024521895-0.1205813533079i</v>
      </c>
      <c r="AC863" t="str">
        <f t="shared" si="411"/>
        <v>1.89749765283042-2.14156832305166i</v>
      </c>
      <c r="AD863" t="str">
        <f t="shared" si="412"/>
        <v>0.253951936811642+0.223069614612777i</v>
      </c>
      <c r="AE863" t="str">
        <f t="shared" si="413"/>
        <v>-0.00885039259744379-0.00881933331517644i</v>
      </c>
      <c r="AF863" t="str">
        <f t="shared" si="414"/>
        <v>-12.8104016948286-3.50365278345666i</v>
      </c>
      <c r="AG863" t="str">
        <f t="shared" si="415"/>
        <v>1.02169140477212-0.0237280325835993i</v>
      </c>
      <c r="AH863" t="str">
        <f t="shared" si="416"/>
        <v>0.0774113691300061+0.142728737772142i</v>
      </c>
      <c r="AI863">
        <f t="shared" si="417"/>
        <v>-15.789884885394143</v>
      </c>
      <c r="AJ863">
        <f t="shared" si="418"/>
        <v>61.526053108057013</v>
      </c>
      <c r="AK863"/>
      <c r="AL863"/>
      <c r="AM863"/>
      <c r="AN863"/>
    </row>
    <row r="864" spans="1:40" x14ac:dyDescent="0.25">
      <c r="A864"/>
      <c r="B864">
        <f t="shared" si="419"/>
        <v>73000</v>
      </c>
      <c r="C864" s="237" t="str">
        <f t="shared" si="387"/>
        <v>-0.0000143415779700053+0.0335482478552367i</v>
      </c>
      <c r="D864" s="208" t="str">
        <f t="shared" si="388"/>
        <v>-5.95711590910373+0.257203233556815i</v>
      </c>
      <c r="E864" t="str">
        <f t="shared" si="389"/>
        <v>2870</v>
      </c>
      <c r="F864" t="str">
        <f t="shared" si="390"/>
        <v>0.777000777000777</v>
      </c>
      <c r="G864" t="str">
        <f t="shared" si="385"/>
        <v>0.777000777000777</v>
      </c>
      <c r="H864" t="str">
        <f t="shared" si="391"/>
        <v>6.85785426808459+3.75882340477723i</v>
      </c>
      <c r="I864" t="str">
        <f t="shared" si="392"/>
        <v>286.670329640069i</v>
      </c>
      <c r="J864" t="str">
        <f t="shared" si="386"/>
        <v>-110.238682719952+62.7142946746985i</v>
      </c>
      <c r="K864" t="str">
        <f t="shared" si="393"/>
        <v>1.1176624887439-1.96461813249633i</v>
      </c>
      <c r="L864" t="str">
        <f t="shared" si="394"/>
        <v>0.07666494223909-0.115276720074998i</v>
      </c>
      <c r="M864" t="str">
        <f t="shared" si="395"/>
        <v>1.19432743098299-2.07989485257133i</v>
      </c>
      <c r="N864" t="str">
        <f t="shared" si="396"/>
        <v>-0.747940038095893i</v>
      </c>
      <c r="O864" t="str">
        <f t="shared" si="397"/>
        <v>0.733091465319288-0.680130063646667i</v>
      </c>
      <c r="P864" t="str">
        <f t="shared" si="398"/>
        <v>0.266908534680712+0.680130063646667i</v>
      </c>
      <c r="Q864" t="str">
        <f t="shared" si="399"/>
        <v>-0.266908534680712+0.0678099744492261i</v>
      </c>
      <c r="R864" t="str">
        <f t="shared" si="400"/>
        <v>-0.331238230066381-2.63232991183495i</v>
      </c>
      <c r="S864" t="str">
        <f t="shared" si="401"/>
        <v>0.0772883083048832i</v>
      </c>
      <c r="T864" t="str">
        <f t="shared" si="402"/>
        <v>0.203448325786066-0.0256008424477343i</v>
      </c>
      <c r="U864" t="str">
        <f t="shared" si="403"/>
        <v>0.0000333333333333334-0.00154624446800637i</v>
      </c>
      <c r="V864" t="str">
        <f t="shared" si="404"/>
        <v>6.66666666666667E-06-0.0154624446800637i</v>
      </c>
      <c r="W864" t="str">
        <f t="shared" si="405"/>
        <v>0.0000276031838468136-0.00140572863936711i</v>
      </c>
      <c r="X864" t="str">
        <f t="shared" si="406"/>
        <v>0.0000604616010882312-0.00140366633496485i</v>
      </c>
      <c r="Y864" t="str">
        <f t="shared" si="407"/>
        <v>0.009+0.45867252742411i</v>
      </c>
      <c r="Z864" t="str">
        <f t="shared" si="408"/>
        <v>-0.0367902050129965-0.0023156517816523i</v>
      </c>
      <c r="AA864" t="str">
        <f t="shared" si="409"/>
        <v>0.519777936784465-26.2324675758409i</v>
      </c>
      <c r="AB864" t="str">
        <f t="shared" si="410"/>
        <v>0.959550297763651-0.120744645593964i</v>
      </c>
      <c r="AC864" t="str">
        <f t="shared" si="411"/>
        <v>1.89488107518059-2.13997236747909i</v>
      </c>
      <c r="AD864" t="str">
        <f t="shared" si="412"/>
        <v>0.254174989651345+0.223329481890502i</v>
      </c>
      <c r="AE864" t="str">
        <f t="shared" si="413"/>
        <v>-0.00883399666581403-0.00880491819183545i</v>
      </c>
      <c r="AF864" t="str">
        <f t="shared" si="414"/>
        <v>-12.8149701771883-3.50162017122042i</v>
      </c>
      <c r="AG864" t="str">
        <f t="shared" si="415"/>
        <v>1.02168596455773-0.0237166306830203i</v>
      </c>
      <c r="AH864" t="str">
        <f t="shared" si="416"/>
        <v>0.0773192928217606+0.142511322580433i</v>
      </c>
      <c r="AI864">
        <f t="shared" si="417"/>
        <v>-15.8024658233513</v>
      </c>
      <c r="AJ864">
        <f t="shared" si="418"/>
        <v>61.518025489874468</v>
      </c>
      <c r="AK864"/>
      <c r="AL864"/>
      <c r="AM864"/>
      <c r="AN864"/>
    </row>
    <row r="865" spans="1:40" x14ac:dyDescent="0.25">
      <c r="A865"/>
      <c r="B865">
        <f t="shared" si="419"/>
        <v>73100</v>
      </c>
      <c r="C865" s="237" t="str">
        <f t="shared" si="387"/>
        <v>-0.0000143023665724754+0.0335023542360594i</v>
      </c>
      <c r="D865" s="208" t="str">
        <f t="shared" si="388"/>
        <v>-5.95711560848301+0.256851382476456i</v>
      </c>
      <c r="E865" t="str">
        <f t="shared" si="389"/>
        <v>2870</v>
      </c>
      <c r="F865" t="str">
        <f t="shared" si="390"/>
        <v>0.777000777000777</v>
      </c>
      <c r="G865" t="str">
        <f t="shared" si="385"/>
        <v>0.777000777000777</v>
      </c>
      <c r="H865" t="str">
        <f t="shared" si="391"/>
        <v>6.86241101026828+3.75643721981535i</v>
      </c>
      <c r="I865" t="str">
        <f t="shared" si="392"/>
        <v>287.063028721767i</v>
      </c>
      <c r="J865" t="str">
        <f t="shared" si="386"/>
        <v>-110.543654976386+62.8002046674036i</v>
      </c>
      <c r="K865" t="str">
        <f t="shared" si="393"/>
        <v>1.11531048321017-1.96321808026727i</v>
      </c>
      <c r="L865" t="str">
        <f t="shared" si="394"/>
        <v>0.0765194891468488-0.115215624233077i</v>
      </c>
      <c r="M865" t="str">
        <f t="shared" si="395"/>
        <v>1.19182997235702-2.07843370450035i</v>
      </c>
      <c r="N865" t="str">
        <f t="shared" si="396"/>
        <v>-0.748964613490545i</v>
      </c>
      <c r="O865" t="str">
        <f t="shared" si="397"/>
        <v>0.732394236129745-0.680880814007802i</v>
      </c>
      <c r="P865" t="str">
        <f t="shared" si="398"/>
        <v>0.267605763870255+0.680880814007802i</v>
      </c>
      <c r="Q865" t="str">
        <f t="shared" si="399"/>
        <v>-0.267605763870255+0.068083799482743i</v>
      </c>
      <c r="R865" t="str">
        <f t="shared" si="400"/>
        <v>-0.331232421792095-2.62861444246144i</v>
      </c>
      <c r="S865" t="str">
        <f t="shared" si="401"/>
        <v>0.0773941826998215i</v>
      </c>
      <c r="T865" t="str">
        <f t="shared" si="402"/>
        <v>0.20343946640725-0.0256354625682817i</v>
      </c>
      <c r="U865" t="str">
        <f t="shared" si="403"/>
        <v>0.0000333333333333333-0.0015441292224961i</v>
      </c>
      <c r="V865" t="str">
        <f t="shared" si="404"/>
        <v>6.66666666666667E-06-0.015441292224961i</v>
      </c>
      <c r="W865" t="str">
        <f t="shared" si="405"/>
        <v>0.0000276031835125091-0.00140380575993021i</v>
      </c>
      <c r="X865" t="str">
        <f t="shared" si="406"/>
        <v>0.0000603717833826787-0.00140174837701456i</v>
      </c>
      <c r="Y865" t="str">
        <f t="shared" si="407"/>
        <v>0.009+0.459300845954828i</v>
      </c>
      <c r="Z865" t="str">
        <f t="shared" si="408"/>
        <v>-0.0366894546812629-0.00230811003149958i</v>
      </c>
      <c r="AA865" t="str">
        <f t="shared" si="409"/>
        <v>0.518343537823908-26.1963905984711i</v>
      </c>
      <c r="AB865" t="str">
        <f t="shared" si="410"/>
        <v>0.959508513101388-0.120907929056i</v>
      </c>
      <c r="AC865" t="str">
        <f t="shared" si="411"/>
        <v>1.89227188975463-2.1383765271295i</v>
      </c>
      <c r="AD865" t="str">
        <f t="shared" si="412"/>
        <v>0.254398303578775+0.223589133331827i</v>
      </c>
      <c r="AE865" t="str">
        <f t="shared" si="413"/>
        <v>-0.00881766670856617-0.00879054265108759i</v>
      </c>
      <c r="AF865" t="str">
        <f t="shared" si="414"/>
        <v>-12.8195266187513-3.49958583733889i</v>
      </c>
      <c r="AG865" t="str">
        <f t="shared" si="415"/>
        <v>1.02168052023304-0.0237052852716071i</v>
      </c>
      <c r="AH865" t="str">
        <f t="shared" si="416"/>
        <v>0.0772275894128878+0.142294461134749i</v>
      </c>
      <c r="AI865">
        <f t="shared" si="417"/>
        <v>-15.815029185618876</v>
      </c>
      <c r="AJ865">
        <f t="shared" si="418"/>
        <v>61.509952058112646</v>
      </c>
      <c r="AK865"/>
      <c r="AL865"/>
      <c r="AM865"/>
      <c r="AN865"/>
    </row>
    <row r="866" spans="1:40" x14ac:dyDescent="0.25">
      <c r="A866"/>
      <c r="B866">
        <f t="shared" si="419"/>
        <v>73200</v>
      </c>
      <c r="C866" s="237" t="str">
        <f t="shared" si="387"/>
        <v>-0.0000142633157675609+0.0334565860092157i</v>
      </c>
      <c r="D866" s="208" t="str">
        <f t="shared" si="388"/>
        <v>-5.95711530909351+0.25650049273732i</v>
      </c>
      <c r="E866" t="str">
        <f t="shared" si="389"/>
        <v>2870</v>
      </c>
      <c r="F866" t="str">
        <f t="shared" si="390"/>
        <v>0.777000777000777</v>
      </c>
      <c r="G866" t="str">
        <f t="shared" si="385"/>
        <v>0.777000777000777</v>
      </c>
      <c r="H866" t="str">
        <f t="shared" si="391"/>
        <v>6.86695574520566+3.75405030261598i</v>
      </c>
      <c r="I866" t="str">
        <f t="shared" si="392"/>
        <v>287.455727803466i</v>
      </c>
      <c r="J866" t="str">
        <f t="shared" si="386"/>
        <v>-110.849044717087+62.8861146601086i</v>
      </c>
      <c r="K866" t="str">
        <f t="shared" si="393"/>
        <v>1.11296515551041-1.96181820038555i</v>
      </c>
      <c r="L866" t="str">
        <f t="shared" si="394"/>
        <v>0.0763743889490418-0.11515446126799i</v>
      </c>
      <c r="M866" t="str">
        <f t="shared" si="395"/>
        <v>1.18933954445945-2.07697266165354i</v>
      </c>
      <c r="N866" t="str">
        <f t="shared" si="396"/>
        <v>-0.749989188885197i</v>
      </c>
      <c r="O866" t="str">
        <f t="shared" si="397"/>
        <v>0.73169623810595-0.681630849611138i</v>
      </c>
      <c r="P866" t="str">
        <f t="shared" si="398"/>
        <v>0.26830376189405+0.681630849611138i</v>
      </c>
      <c r="Q866" t="str">
        <f t="shared" si="399"/>
        <v>-0.26830376189405+0.068358339274059i</v>
      </c>
      <c r="R866" t="str">
        <f t="shared" si="400"/>
        <v>-0.331226605211105-2.62490896622189i</v>
      </c>
      <c r="S866" t="str">
        <f t="shared" si="401"/>
        <v>0.0775000570947596i</v>
      </c>
      <c r="T866" t="str">
        <f t="shared" si="402"/>
        <v>0.203430594750743-0.025670080815164i</v>
      </c>
      <c r="U866" t="str">
        <f t="shared" si="403"/>
        <v>0.0000333333333333333-0.00154201975634515i</v>
      </c>
      <c r="V866" t="str">
        <f t="shared" si="404"/>
        <v>6.66666666666667E-06-0.0154201975634515i</v>
      </c>
      <c r="W866" t="str">
        <f t="shared" si="405"/>
        <v>0.000027603183177747-0.00140188813445632i</v>
      </c>
      <c r="X866" t="str">
        <f t="shared" si="406"/>
        <v>0.0000602823332616311-0.00139983565099615i</v>
      </c>
      <c r="Y866" t="str">
        <f t="shared" si="407"/>
        <v>0.009+0.459929164485546i</v>
      </c>
      <c r="Z866" t="str">
        <f t="shared" si="408"/>
        <v>-0.0365891178794407-0.00230060689930902i</v>
      </c>
      <c r="AA866" t="str">
        <f t="shared" si="409"/>
        <v>0.51691508612764-26.1604129748167i</v>
      </c>
      <c r="AB866" t="str">
        <f t="shared" si="410"/>
        <v>0.959466670532224-0.121071203681021i</v>
      </c>
      <c r="AC866" t="str">
        <f t="shared" si="411"/>
        <v>1.88967007269585-2.13678081469632i</v>
      </c>
      <c r="AD866" t="str">
        <f t="shared" si="412"/>
        <v>0.254621878416997+0.22384856871808i</v>
      </c>
      <c r="AE866" t="str">
        <f t="shared" si="413"/>
        <v>-0.00880140236249087-0.00877620651817109i</v>
      </c>
      <c r="AF866" t="str">
        <f t="shared" si="414"/>
        <v>-12.8240710542992-3.49754980987866i</v>
      </c>
      <c r="AG866" t="str">
        <f t="shared" si="415"/>
        <v>1.02167507178795-0.0236939960984742i</v>
      </c>
      <c r="AH866" t="str">
        <f t="shared" si="416"/>
        <v>0.0771362567723242+0.142078151176588i</v>
      </c>
      <c r="AI866">
        <f t="shared" si="417"/>
        <v>-15.827575028499155</v>
      </c>
      <c r="AJ866">
        <f t="shared" si="418"/>
        <v>61.501832995267705</v>
      </c>
      <c r="AK866"/>
      <c r="AL866"/>
      <c r="AM866"/>
      <c r="AN866"/>
    </row>
    <row r="867" spans="1:40" x14ac:dyDescent="0.25">
      <c r="A867"/>
      <c r="B867">
        <f t="shared" si="419"/>
        <v>73300</v>
      </c>
      <c r="C867" s="237" t="str">
        <f t="shared" si="387"/>
        <v>-0.0000142244246795021+0.0334109426615042i</v>
      </c>
      <c r="D867" s="208" t="str">
        <f t="shared" si="388"/>
        <v>-5.9571150109285+0.256150560404866i</v>
      </c>
      <c r="E867" t="str">
        <f t="shared" si="389"/>
        <v>2870</v>
      </c>
      <c r="F867" t="str">
        <f t="shared" si="390"/>
        <v>0.777000777000777</v>
      </c>
      <c r="G867" t="str">
        <f t="shared" si="385"/>
        <v>0.777000777000777</v>
      </c>
      <c r="H867" t="str">
        <f t="shared" si="391"/>
        <v>6.87148850760402+3.75166267710913i</v>
      </c>
      <c r="I867" t="str">
        <f t="shared" si="392"/>
        <v>287.848426885165i</v>
      </c>
      <c r="J867" t="str">
        <f t="shared" si="386"/>
        <v>-111.154851942053+62.9720246528138i</v>
      </c>
      <c r="K867" t="str">
        <f t="shared" si="393"/>
        <v>1.11062648380033-1.96041850409574i</v>
      </c>
      <c r="L867" t="str">
        <f t="shared" si="394"/>
        <v>0.076229640768226-0.115093232035614i</v>
      </c>
      <c r="M867" t="str">
        <f t="shared" si="395"/>
        <v>1.18685612456856-2.07551173613135i</v>
      </c>
      <c r="N867" t="str">
        <f t="shared" si="396"/>
        <v>-0.751013764279848i</v>
      </c>
      <c r="O867" t="str">
        <f t="shared" si="397"/>
        <v>0.730997471980628-0.682380169669321i</v>
      </c>
      <c r="P867" t="str">
        <f t="shared" si="398"/>
        <v>0.269002528019372+0.682380169669321i</v>
      </c>
      <c r="Q867" t="str">
        <f t="shared" si="399"/>
        <v>-0.269002528019372+0.068633594610527i</v>
      </c>
      <c r="R867" t="str">
        <f t="shared" si="400"/>
        <v>-0.331220780321941-2.62121344220877i</v>
      </c>
      <c r="S867" t="str">
        <f t="shared" si="401"/>
        <v>0.0776059314896979i</v>
      </c>
      <c r="T867" t="str">
        <f t="shared" si="402"/>
        <v>0.203421710815929-0.0257046971856288i</v>
      </c>
      <c r="U867" t="str">
        <f t="shared" si="403"/>
        <v>0.0000333333333333333-0.00153991604589993i</v>
      </c>
      <c r="V867" t="str">
        <f t="shared" si="404"/>
        <v>6.66666666666667E-06-0.0153991604589993i</v>
      </c>
      <c r="W867" t="str">
        <f t="shared" si="405"/>
        <v>0.0000276031828425272-0.00139997574144219i</v>
      </c>
      <c r="X867" t="str">
        <f t="shared" si="406"/>
        <v>0.0000601932487223555-0.00139792813554326i</v>
      </c>
      <c r="Y867" t="str">
        <f t="shared" si="407"/>
        <v>0.009+0.460557483016264i</v>
      </c>
      <c r="Z867" t="str">
        <f t="shared" si="408"/>
        <v>-0.0364891923463166-0.00229314212809798i</v>
      </c>
      <c r="AA867" t="str">
        <f t="shared" si="409"/>
        <v>0.51549254876732-26.1245342939798i</v>
      </c>
      <c r="AB867" t="str">
        <f t="shared" si="410"/>
        <v>0.959424770053254-0.121234469456046i</v>
      </c>
      <c r="AC867" t="str">
        <f t="shared" si="411"/>
        <v>1.88707560022081-2.13518524276338i</v>
      </c>
      <c r="AD867" t="str">
        <f t="shared" si="412"/>
        <v>0.254845713988841+0.224107787830514i</v>
      </c>
      <c r="AE867" t="str">
        <f t="shared" si="413"/>
        <v>-0.00878520326686423-0.00876190961936817i</v>
      </c>
      <c r="AF867" t="str">
        <f t="shared" si="414"/>
        <v>-12.8286035185325-3.49551211670426i</v>
      </c>
      <c r="AG867" t="str">
        <f t="shared" si="415"/>
        <v>1.02166961921245-0.0236827629141009i</v>
      </c>
      <c r="AH867" t="str">
        <f t="shared" si="416"/>
        <v>0.077045292783919+0.141862390459938i</v>
      </c>
      <c r="AI867">
        <f t="shared" si="417"/>
        <v>-15.840103408023879</v>
      </c>
      <c r="AJ867">
        <f t="shared" si="418"/>
        <v>61.493668482887479</v>
      </c>
      <c r="AK867"/>
      <c r="AL867"/>
      <c r="AM867"/>
      <c r="AN867"/>
    </row>
    <row r="868" spans="1:40" x14ac:dyDescent="0.25">
      <c r="A868"/>
      <c r="B868">
        <f t="shared" si="419"/>
        <v>73400</v>
      </c>
      <c r="C868" s="237" t="str">
        <f t="shared" si="387"/>
        <v>-0.000014185692438501+0.0333654236825201i</v>
      </c>
      <c r="D868" s="208" t="str">
        <f t="shared" si="388"/>
        <v>-5.95711471398132+0.255801581565988i</v>
      </c>
      <c r="E868" t="str">
        <f t="shared" si="389"/>
        <v>2870</v>
      </c>
      <c r="F868" t="str">
        <f t="shared" si="390"/>
        <v>0.777000777000777</v>
      </c>
      <c r="G868" t="str">
        <f t="shared" si="385"/>
        <v>0.777000777000777</v>
      </c>
      <c r="H868" t="str">
        <f t="shared" si="391"/>
        <v>6.87600933208952+3.74927436704558i</v>
      </c>
      <c r="I868" t="str">
        <f t="shared" si="392"/>
        <v>288.241125966864i</v>
      </c>
      <c r="J868" t="str">
        <f t="shared" si="386"/>
        <v>-111.461076651286+63.0579346455188i</v>
      </c>
      <c r="K868" t="str">
        <f t="shared" si="393"/>
        <v>1.10829444630425-1.95901900254343i</v>
      </c>
      <c r="L868" t="str">
        <f t="shared" si="394"/>
        <v>0.0760852437281392-0.115031937386382i</v>
      </c>
      <c r="M868" t="str">
        <f t="shared" si="395"/>
        <v>1.18437969003239-2.07405093992981i</v>
      </c>
      <c r="N868" t="str">
        <f t="shared" si="396"/>
        <v>-0.7520383396745i</v>
      </c>
      <c r="O868" t="str">
        <f t="shared" si="397"/>
        <v>0.730297938487312-0.68312877339575i</v>
      </c>
      <c r="P868" t="str">
        <f t="shared" si="398"/>
        <v>0.269702061512688+0.68312877339575i</v>
      </c>
      <c r="Q868" t="str">
        <f t="shared" si="399"/>
        <v>-0.269702061512688+0.06890956627875i</v>
      </c>
      <c r="R868" t="str">
        <f t="shared" si="400"/>
        <v>-0.331214947123105-2.61752782973752i</v>
      </c>
      <c r="S868" t="str">
        <f t="shared" si="401"/>
        <v>0.077711805884636i</v>
      </c>
      <c r="T868" t="str">
        <f t="shared" si="402"/>
        <v>0.203412814602195-0.0257393116769207i</v>
      </c>
      <c r="U868" t="str">
        <f t="shared" si="403"/>
        <v>0.0000333333333333333-0.00153781806763576i</v>
      </c>
      <c r="V868" t="str">
        <f t="shared" si="404"/>
        <v>6.66666666666667E-06-0.0153781806763576i</v>
      </c>
      <c r="W868" t="str">
        <f t="shared" si="405"/>
        <v>0.0000276031825068496-0.00139806855950173i</v>
      </c>
      <c r="X868" t="str">
        <f t="shared" si="406"/>
        <v>0.0000601045277757369-0.00139602580940559i</v>
      </c>
      <c r="Y868" t="str">
        <f t="shared" si="407"/>
        <v>0.009+0.461185801546982i</v>
      </c>
      <c r="Z868" t="str">
        <f t="shared" si="408"/>
        <v>-0.0363896758361182-0.00228571546296361i</v>
      </c>
      <c r="AA868" t="str">
        <f t="shared" si="409"/>
        <v>0.51407589304283-26.0887541473304i</v>
      </c>
      <c r="AB868" t="str">
        <f t="shared" si="410"/>
        <v>0.959382811661587-0.121397726368079i</v>
      </c>
      <c r="AC868" t="str">
        <f t="shared" si="411"/>
        <v>1.8844884486191-2.13358982380568i</v>
      </c>
      <c r="AD868" t="str">
        <f t="shared" si="412"/>
        <v>0.255069810116914+0.224366790450344i</v>
      </c>
      <c r="AE868" t="str">
        <f t="shared" si="413"/>
        <v>-0.00876906906342684-0.00874765178199768i</v>
      </c>
      <c r="AF868" t="str">
        <f t="shared" si="414"/>
        <v>-12.8331240460708-3.49347278547959i</v>
      </c>
      <c r="AG868" t="str">
        <f t="shared" si="415"/>
        <v>1.02166416249662-0.0236715854703229i</v>
      </c>
      <c r="AH868" t="str">
        <f t="shared" si="416"/>
        <v>0.0769546953463017+0.141647176751188i</v>
      </c>
      <c r="AI868">
        <f t="shared" si="417"/>
        <v>-15.852614379956265</v>
      </c>
      <c r="AJ868">
        <f t="shared" si="418"/>
        <v>61.485458701579482</v>
      </c>
      <c r="AK868"/>
      <c r="AL868"/>
      <c r="AM868"/>
      <c r="AN868"/>
    </row>
    <row r="869" spans="1:40" x14ac:dyDescent="0.25">
      <c r="A869"/>
      <c r="B869">
        <f t="shared" si="419"/>
        <v>73500</v>
      </c>
      <c r="C869" s="237" t="str">
        <f t="shared" si="387"/>
        <v>-0.0000141471181806722+0.0333200285646361i</v>
      </c>
      <c r="D869" s="208" t="str">
        <f t="shared" si="388"/>
        <v>-5.95711441824535+0.255453552328877i</v>
      </c>
      <c r="E869" t="str">
        <f t="shared" si="389"/>
        <v>2870</v>
      </c>
      <c r="F869" t="str">
        <f t="shared" si="390"/>
        <v>0.777000777000777</v>
      </c>
      <c r="G869" t="str">
        <f t="shared" si="385"/>
        <v>0.777000777000777</v>
      </c>
      <c r="H869" t="str">
        <f t="shared" si="391"/>
        <v>6.88051825320709+3.74688539599792i</v>
      </c>
      <c r="I869" t="str">
        <f t="shared" si="392"/>
        <v>288.633825048562i</v>
      </c>
      <c r="J869" t="str">
        <f t="shared" si="386"/>
        <v>-111.767718844785+63.1438446382239i</v>
      </c>
      <c r="K869" t="str">
        <f t="shared" si="393"/>
        <v>1.10596902131512-1.95761970677601i</v>
      </c>
      <c r="L869" t="str">
        <f t="shared" si="394"/>
        <v>0.0759411969537085-0.114970578165308i</v>
      </c>
      <c r="M869" t="str">
        <f t="shared" si="395"/>
        <v>1.18191021826883-2.07259028494132i</v>
      </c>
      <c r="N869" t="str">
        <f t="shared" si="396"/>
        <v>-0.753062915069152i</v>
      </c>
      <c r="O869" t="str">
        <f t="shared" si="397"/>
        <v>0.729597638360342-0.683876660004574i</v>
      </c>
      <c r="P869" t="str">
        <f t="shared" si="398"/>
        <v>0.270402361639658+0.683876660004574i</v>
      </c>
      <c r="Q869" t="str">
        <f t="shared" si="399"/>
        <v>-0.270402361639658+0.069186255064578i</v>
      </c>
      <c r="R869" t="str">
        <f t="shared" si="400"/>
        <v>-0.331209105613106-2.61385208834497i</v>
      </c>
      <c r="S869" t="str">
        <f t="shared" si="401"/>
        <v>0.0778176802795743i</v>
      </c>
      <c r="T869" t="str">
        <f t="shared" si="402"/>
        <v>0.203403906108926-0.0257739242862844i</v>
      </c>
      <c r="U869" t="str">
        <f t="shared" si="403"/>
        <v>0.0000333333333333334-0.00153572579815598i</v>
      </c>
      <c r="V869" t="str">
        <f t="shared" si="404"/>
        <v>6.66666666666667E-06-0.0153572579815598i</v>
      </c>
      <c r="W869" t="str">
        <f t="shared" si="405"/>
        <v>0.0000276031821707147-0.00139616656736526i</v>
      </c>
      <c r="X869" t="str">
        <f t="shared" si="406"/>
        <v>0.0000600161684461687-0.00139412865144824i</v>
      </c>
      <c r="Y869" t="str">
        <f t="shared" si="407"/>
        <v>0.009+0.4618141200777i</v>
      </c>
      <c r="Z869" t="str">
        <f t="shared" si="408"/>
        <v>-0.0362905661183906-0.00227832665106318i</v>
      </c>
      <c r="AA869" t="str">
        <f t="shared" si="409"/>
        <v>0.512665086480359-26.0530721284913i</v>
      </c>
      <c r="AB869" t="str">
        <f t="shared" si="410"/>
        <v>0.959340795354321-0.121560974404125i</v>
      </c>
      <c r="AC869" t="str">
        <f t="shared" si="411"/>
        <v>1.88190859425343-2.1319945701902i</v>
      </c>
      <c r="AD869" t="str">
        <f t="shared" si="412"/>
        <v>0.255294166623588+0.224625576358715i</v>
      </c>
      <c r="AE869" t="str">
        <f t="shared" si="413"/>
        <v>-0.00875299939636427-0.00873343283440703i</v>
      </c>
      <c r="AF869" t="str">
        <f t="shared" si="414"/>
        <v>-12.8376326714524-3.49143184366904i</v>
      </c>
      <c r="AG869" t="str">
        <f t="shared" si="415"/>
        <v>1.02165870163061-0.0236604635203219i</v>
      </c>
      <c r="AH869" t="str">
        <f t="shared" si="416"/>
        <v>0.0768644623727698+0.141432507829043i</v>
      </c>
      <c r="AI869">
        <f t="shared" si="417"/>
        <v>-15.865107999792418</v>
      </c>
      <c r="AJ869">
        <f t="shared" si="418"/>
        <v>61.477203831013767</v>
      </c>
      <c r="AK869"/>
      <c r="AL869"/>
      <c r="AM869"/>
      <c r="AN869"/>
    </row>
    <row r="870" spans="1:40" x14ac:dyDescent="0.25">
      <c r="A870"/>
      <c r="B870">
        <f t="shared" si="419"/>
        <v>73600</v>
      </c>
      <c r="C870" s="237" t="str">
        <f t="shared" si="387"/>
        <v>-0.0000141087010479955+0.0332747568029841i</v>
      </c>
      <c r="D870" s="208" t="str">
        <f t="shared" si="388"/>
        <v>-5.95711412371399+0.255106468822878i</v>
      </c>
      <c r="E870" t="str">
        <f t="shared" si="389"/>
        <v>2870</v>
      </c>
      <c r="F870" t="str">
        <f t="shared" si="390"/>
        <v>0.777000777000777</v>
      </c>
      <c r="G870" t="str">
        <f t="shared" si="385"/>
        <v>0.777000777000777</v>
      </c>
      <c r="H870" t="str">
        <f t="shared" si="391"/>
        <v>6.88501530542015+3.74449578736174i</v>
      </c>
      <c r="I870" t="str">
        <f t="shared" si="392"/>
        <v>289.026524130261i</v>
      </c>
      <c r="J870" t="str">
        <f t="shared" si="386"/>
        <v>-112.07477852255+63.2297546309289i</v>
      </c>
      <c r="K870" t="str">
        <f t="shared" si="393"/>
        <v>1.10365018719434-1.95622062774339i</v>
      </c>
      <c r="L870" t="str">
        <f t="shared" si="394"/>
        <v>0.075797499571067-0.114909155212023i</v>
      </c>
      <c r="M870" t="str">
        <f t="shared" si="395"/>
        <v>1.17944768676541-2.07112978295541i</v>
      </c>
      <c r="N870" t="str">
        <f t="shared" si="396"/>
        <v>-0.754087490463804i</v>
      </c>
      <c r="O870" t="str">
        <f t="shared" si="397"/>
        <v>0.728896572334859-0.684623828710697i</v>
      </c>
      <c r="P870" t="str">
        <f t="shared" si="398"/>
        <v>0.271103427665141+0.684623828710697i</v>
      </c>
      <c r="Q870" t="str">
        <f t="shared" si="399"/>
        <v>-0.271103427665141+0.0694636617531069i</v>
      </c>
      <c r="R870" t="str">
        <f t="shared" si="400"/>
        <v>-0.331203255790474-2.61018617778783i</v>
      </c>
      <c r="S870" t="str">
        <f t="shared" si="401"/>
        <v>0.0779235546745124i</v>
      </c>
      <c r="T870" t="str">
        <f t="shared" si="402"/>
        <v>0.203394985335507-0.0258085350109655i</v>
      </c>
      <c r="U870" t="str">
        <f t="shared" si="403"/>
        <v>0.0000333333333333333-0.0015336392141911i</v>
      </c>
      <c r="V870" t="str">
        <f t="shared" si="404"/>
        <v>6.66666666666667E-06-0.015336392141911i</v>
      </c>
      <c r="W870" t="str">
        <f t="shared" si="405"/>
        <v>0.0000276031818341219-0.0013942697438787i</v>
      </c>
      <c r="X870" t="str">
        <f t="shared" si="406"/>
        <v>0.0000599281687714417-0.00139223664065083i</v>
      </c>
      <c r="Y870" t="str">
        <f t="shared" si="407"/>
        <v>0.009+0.462442438608417i</v>
      </c>
      <c r="Z870" t="str">
        <f t="shared" si="408"/>
        <v>-0.0361918609778695-0.00227097544159446i</v>
      </c>
      <c r="AA870" t="str">
        <f t="shared" si="409"/>
        <v>0.511260096830551-26.0174878333223i</v>
      </c>
      <c r="AB870" t="str">
        <f t="shared" si="410"/>
        <v>0.959298721128557-0.121724213551192i</v>
      </c>
      <c r="AC870" t="str">
        <f t="shared" si="411"/>
        <v>1.87933601355939-2.13039949417668i</v>
      </c>
      <c r="AD870" t="str">
        <f t="shared" si="412"/>
        <v>0.255518783331009+0.224884145336724i</v>
      </c>
      <c r="AE870" t="str">
        <f t="shared" si="413"/>
        <v>-0.00873699391228658-0.00871925260596453i</v>
      </c>
      <c r="AF870" t="str">
        <f t="shared" si="414"/>
        <v>-12.8421294291341-3.48938931853886i</v>
      </c>
      <c r="AG870" t="str">
        <f t="shared" si="415"/>
        <v>1.02165323660467-0.0236493968186172i</v>
      </c>
      <c r="AH870" t="str">
        <f t="shared" si="416"/>
        <v>0.0767745917911572+0.141218381484429i</v>
      </c>
      <c r="AI870">
        <f t="shared" si="417"/>
        <v>-15.877584322763729</v>
      </c>
      <c r="AJ870">
        <f t="shared" si="418"/>
        <v>61.468904049929947</v>
      </c>
      <c r="AK870"/>
      <c r="AL870"/>
      <c r="AM870"/>
      <c r="AN870"/>
    </row>
    <row r="871" spans="1:40" x14ac:dyDescent="0.25">
      <c r="A871"/>
      <c r="B871">
        <f t="shared" si="419"/>
        <v>73700</v>
      </c>
      <c r="C871" s="237" t="str">
        <f t="shared" si="387"/>
        <v>-0.0000140704401882675+0.033229607895436i</v>
      </c>
      <c r="D871" s="208" t="str">
        <f t="shared" si="388"/>
        <v>-5.95711383038073+0.254760327198343i</v>
      </c>
      <c r="E871" t="str">
        <f t="shared" si="389"/>
        <v>2870</v>
      </c>
      <c r="F871" t="str">
        <f t="shared" si="390"/>
        <v>0.777000777000777</v>
      </c>
      <c r="G871" t="str">
        <f t="shared" si="385"/>
        <v>0.777000777000777</v>
      </c>
      <c r="H871" t="str">
        <f t="shared" si="391"/>
        <v>6.88950052311074+3.74210556435676i</v>
      </c>
      <c r="I871" t="str">
        <f t="shared" si="392"/>
        <v>289.41922321196i</v>
      </c>
      <c r="J871" t="str">
        <f t="shared" si="386"/>
        <v>-112.382255684582+63.315664623634i</v>
      </c>
      <c r="K871" t="str">
        <f t="shared" si="393"/>
        <v>1.10133792237169-1.95482177629865i</v>
      </c>
      <c r="L871" t="str">
        <f t="shared" si="394"/>
        <v>0.0756541507075591-0.1148476693608i</v>
      </c>
      <c r="M871" t="str">
        <f t="shared" si="395"/>
        <v>1.17699207307925-2.06966944565945i</v>
      </c>
      <c r="N871" t="str">
        <f t="shared" si="396"/>
        <v>-0.755112065858456i</v>
      </c>
      <c r="O871" t="str">
        <f t="shared" si="397"/>
        <v>0.728194741146812-0.685370278729773i</v>
      </c>
      <c r="P871" t="str">
        <f t="shared" si="398"/>
        <v>0.271805258853188+0.685370278729773i</v>
      </c>
      <c r="Q871" t="str">
        <f t="shared" si="399"/>
        <v>-0.271805258853188+0.0697417871286831i</v>
      </c>
      <c r="R871" t="str">
        <f t="shared" si="400"/>
        <v>-0.331197397653688-2.60653005804122i</v>
      </c>
      <c r="S871" t="str">
        <f t="shared" si="401"/>
        <v>0.0780294290694506i</v>
      </c>
      <c r="T871" t="str">
        <f t="shared" si="402"/>
        <v>0.203386052281318-0.0258431438482051i</v>
      </c>
      <c r="U871" t="str">
        <f t="shared" si="403"/>
        <v>0.0000333333333333334-0.00153155829259789i</v>
      </c>
      <c r="V871" t="str">
        <f t="shared" si="404"/>
        <v>6.66666666666667E-06-0.0153155829259789i</v>
      </c>
      <c r="W871" t="str">
        <f t="shared" si="405"/>
        <v>0.0000276031814970718-0.00139237806800274i</v>
      </c>
      <c r="X871" t="str">
        <f t="shared" si="406"/>
        <v>0.0000598405268026346-0.00139034975610674i</v>
      </c>
      <c r="Y871" t="str">
        <f t="shared" si="407"/>
        <v>0.009+0.463070757139135i</v>
      </c>
      <c r="Z871" t="str">
        <f t="shared" si="408"/>
        <v>-0.0360935582143564-0.00226366158577638i</v>
      </c>
      <c r="AA871" t="str">
        <f t="shared" si="409"/>
        <v>0.509860892066609-25.9820008599048i</v>
      </c>
      <c r="AB871" t="str">
        <f t="shared" si="410"/>
        <v>0.95925658898137-0.121887443796269i</v>
      </c>
      <c r="AC871" t="str">
        <f t="shared" si="411"/>
        <v>1.87677068304544-2.12880460791835i</v>
      </c>
      <c r="AD871" t="str">
        <f t="shared" si="412"/>
        <v>0.255743660061092+0.225142497165412i</v>
      </c>
      <c r="AE871" t="str">
        <f t="shared" si="413"/>
        <v>-0.00872105226020849-0.00870511092705152i</v>
      </c>
      <c r="AF871" t="str">
        <f t="shared" si="414"/>
        <v>-12.8466143534915-3.48734523715842i</v>
      </c>
      <c r="AG871" t="str">
        <f t="shared" si="415"/>
        <v>1.02164776740912-0.0236383851210558i</v>
      </c>
      <c r="AH871" t="str">
        <f t="shared" si="416"/>
        <v>0.0766850815437198+0.141004795520417i</v>
      </c>
      <c r="AI871">
        <f t="shared" si="417"/>
        <v>-15.890043403837977</v>
      </c>
      <c r="AJ871">
        <f t="shared" si="418"/>
        <v>61.460559536142696</v>
      </c>
      <c r="AK871"/>
      <c r="AL871"/>
      <c r="AM871"/>
      <c r="AN871"/>
    </row>
    <row r="872" spans="1:40" x14ac:dyDescent="0.25">
      <c r="A872"/>
      <c r="B872">
        <f t="shared" si="419"/>
        <v>73800</v>
      </c>
      <c r="C872" s="237" t="str">
        <f t="shared" si="387"/>
        <v>-0.0000140323347550547+0.0331845813425851i</v>
      </c>
      <c r="D872" s="208" t="str">
        <f t="shared" si="388"/>
        <v>-5.95711353823908+0.254415123626486i</v>
      </c>
      <c r="E872" t="str">
        <f t="shared" si="389"/>
        <v>2870</v>
      </c>
      <c r="F872" t="str">
        <f t="shared" si="390"/>
        <v>0.777000777000777</v>
      </c>
      <c r="G872" t="str">
        <f t="shared" si="385"/>
        <v>0.777000777000777</v>
      </c>
      <c r="H872" t="str">
        <f t="shared" si="391"/>
        <v>6.89397394057913+3.73971475002793i</v>
      </c>
      <c r="I872" t="str">
        <f t="shared" si="392"/>
        <v>289.811922293658i</v>
      </c>
      <c r="J872" t="str">
        <f t="shared" si="386"/>
        <v>-112.690150330879+63.4015746163391i</v>
      </c>
      <c r="K872" t="str">
        <f t="shared" si="393"/>
        <v>1.09903220534528-1.95342316319885i</v>
      </c>
      <c r="L872" t="str">
        <f t="shared" si="394"/>
        <v>0.0755111494917564-0.114786121440585i</v>
      </c>
      <c r="M872" t="str">
        <f t="shared" si="395"/>
        <v>1.17454335483704-2.06820928463944i</v>
      </c>
      <c r="N872" t="str">
        <f t="shared" si="396"/>
        <v>-0.756136641253108i</v>
      </c>
      <c r="O872" t="str">
        <f t="shared" si="397"/>
        <v>0.727492145532952-0.686116009278214i</v>
      </c>
      <c r="P872" t="str">
        <f t="shared" si="398"/>
        <v>0.272507854467048+0.686116009278214i</v>
      </c>
      <c r="Q872" t="str">
        <f t="shared" si="399"/>
        <v>-0.272507854467048+0.0700206319748939i</v>
      </c>
      <c r="R872" t="str">
        <f t="shared" si="400"/>
        <v>-0.331191531201266-2.60288368929722i</v>
      </c>
      <c r="S872" t="str">
        <f t="shared" si="401"/>
        <v>0.0781353034643887i</v>
      </c>
      <c r="T872" t="str">
        <f t="shared" si="402"/>
        <v>0.203377106945746-0.0258777507952465i</v>
      </c>
      <c r="U872" t="str">
        <f t="shared" si="403"/>
        <v>0.0000333333333333333-0.0015294830103586i</v>
      </c>
      <c r="V872" t="str">
        <f t="shared" si="404"/>
        <v>6.66666666666667E-06-0.015294830103586i</v>
      </c>
      <c r="W872" t="str">
        <f t="shared" si="405"/>
        <v>0.0000276031811595637-0.00139049151881216i</v>
      </c>
      <c r="X872" t="str">
        <f t="shared" si="406"/>
        <v>0.000059753240604008-0.0013884679770224i</v>
      </c>
      <c r="Y872" t="str">
        <f t="shared" si="407"/>
        <v>0.009+0.463699075669853i</v>
      </c>
      <c r="Z872" t="str">
        <f t="shared" si="408"/>
        <v>-0.0359956556425978-0.00225638483683004i</v>
      </c>
      <c r="AA872" t="str">
        <f t="shared" si="409"/>
        <v>0.508467440382472-25.9466108085265i</v>
      </c>
      <c r="AB872" t="str">
        <f t="shared" si="410"/>
        <v>0.959214398909869-0.122050665126353i</v>
      </c>
      <c r="AC872" t="str">
        <f t="shared" si="411"/>
        <v>1.87421257929285-2.12720992346283i</v>
      </c>
      <c r="AD872" t="str">
        <f t="shared" si="412"/>
        <v>0.255968796635521+0.225400631625767i</v>
      </c>
      <c r="AE872" t="str">
        <f t="shared" si="413"/>
        <v>-0.00870517409153008-0.00869100762905518i</v>
      </c>
      <c r="AF872" t="str">
        <f t="shared" si="414"/>
        <v>-12.8510874788182-3.48529962640144i</v>
      </c>
      <c r="AG872" t="str">
        <f t="shared" si="415"/>
        <v>1.02164229403435-0.0236274281848035i</v>
      </c>
      <c r="AH872" t="str">
        <f t="shared" si="416"/>
        <v>0.0765959295870136+0.140791747752138i</v>
      </c>
      <c r="AI872">
        <f t="shared" si="417"/>
        <v>-15.902485297721121</v>
      </c>
      <c r="AJ872">
        <f t="shared" si="418"/>
        <v>61.452170466547877</v>
      </c>
      <c r="AK872"/>
      <c r="AL872"/>
      <c r="AM872"/>
      <c r="AN872"/>
    </row>
    <row r="873" spans="1:40" x14ac:dyDescent="0.25">
      <c r="A873"/>
      <c r="B873">
        <f t="shared" si="419"/>
        <v>73900</v>
      </c>
      <c r="C873" s="237" t="str">
        <f t="shared" si="387"/>
        <v>-0.0000139943839076467+0.0331396766477281i</v>
      </c>
      <c r="D873" s="208" t="str">
        <f t="shared" si="388"/>
        <v>-5.95711324728259+0.254070854299249i</v>
      </c>
      <c r="E873" t="str">
        <f t="shared" si="389"/>
        <v>2870</v>
      </c>
      <c r="F873" t="str">
        <f t="shared" si="390"/>
        <v>0.777000777000777</v>
      </c>
      <c r="G873" t="str">
        <f t="shared" si="385"/>
        <v>0.777000777000777</v>
      </c>
      <c r="H873" t="str">
        <f t="shared" si="391"/>
        <v>6.8984355920439+3.73732336724652i</v>
      </c>
      <c r="I873" t="str">
        <f t="shared" si="392"/>
        <v>290.204621375357i</v>
      </c>
      <c r="J873" t="str">
        <f t="shared" si="386"/>
        <v>-112.998462461443+63.4874846090441i</v>
      </c>
      <c r="K873" t="str">
        <f t="shared" si="393"/>
        <v>1.09673301468132-1.95202479910565i</v>
      </c>
      <c r="L873" t="str">
        <f t="shared" si="394"/>
        <v>0.0753684950534661-0.114724512275024i</v>
      </c>
      <c r="M873" t="str">
        <f t="shared" si="395"/>
        <v>1.17210150973479-2.06674931138067i</v>
      </c>
      <c r="N873" t="str">
        <f t="shared" si="396"/>
        <v>-0.75716121664776i</v>
      </c>
      <c r="O873" t="str">
        <f t="shared" si="397"/>
        <v>0.72678878623083-0.686861019573186i</v>
      </c>
      <c r="P873" t="str">
        <f t="shared" si="398"/>
        <v>0.27321121376917+0.686861019573186i</v>
      </c>
      <c r="Q873" t="str">
        <f t="shared" si="399"/>
        <v>-0.27321121376917+0.070300197074574i</v>
      </c>
      <c r="R873" t="str">
        <f t="shared" si="400"/>
        <v>-0.331185656431714-2.59924703196331i</v>
      </c>
      <c r="S873" t="str">
        <f t="shared" si="401"/>
        <v>0.078241177859327i</v>
      </c>
      <c r="T873" t="str">
        <f t="shared" si="402"/>
        <v>0.203368149328169-0.0259123558493317i</v>
      </c>
      <c r="U873" t="str">
        <f t="shared" si="403"/>
        <v>0.0000333333333333334-0.00152741334458004i</v>
      </c>
      <c r="V873" t="str">
        <f t="shared" si="404"/>
        <v>6.66666666666667E-06-0.0152741334458004i</v>
      </c>
      <c r="W873" t="str">
        <f t="shared" si="405"/>
        <v>0.0000276031808215984-0.00138861007549497i</v>
      </c>
      <c r="X873" t="str">
        <f t="shared" si="406"/>
        <v>0.000059666308252897-0.00138659128271647i</v>
      </c>
      <c r="Y873" t="str">
        <f t="shared" si="407"/>
        <v>0.009+0.464327394200571i</v>
      </c>
      <c r="Z873" t="str">
        <f t="shared" si="408"/>
        <v>-0.0358981510921624-0.00224914494995974i</v>
      </c>
      <c r="AA873" t="str">
        <f t="shared" si="409"/>
        <v>0.507079710190979-25.9113172816665i</v>
      </c>
      <c r="AB873" t="str">
        <f t="shared" si="410"/>
        <v>0.95917215091112-0.122213877528437i</v>
      </c>
      <c r="AC873" t="str">
        <f t="shared" si="411"/>
        <v>1.87166167895543-2.1256154527527i</v>
      </c>
      <c r="AD873" t="str">
        <f t="shared" si="412"/>
        <v>0.256194192875758+0.225658548498731i</v>
      </c>
      <c r="AE873" t="str">
        <f t="shared" si="413"/>
        <v>-0.00868935906001738-0.00867694254436101i</v>
      </c>
      <c r="AF873" t="str">
        <f t="shared" si="414"/>
        <v>-12.8555488393265-3.48325251294727i</v>
      </c>
      <c r="AG873" t="str">
        <f t="shared" si="415"/>
        <v>1.02163681647086-0.0236165257683367i</v>
      </c>
      <c r="AH873" t="str">
        <f t="shared" si="416"/>
        <v>0.0765071338917799+0.140579236006696i</v>
      </c>
      <c r="AI873">
        <f t="shared" si="417"/>
        <v>-15.914910058859045</v>
      </c>
      <c r="AJ873">
        <f t="shared" si="418"/>
        <v>61.443737017126615</v>
      </c>
      <c r="AK873"/>
      <c r="AL873"/>
      <c r="AM873"/>
      <c r="AN873"/>
    </row>
    <row r="874" spans="1:40" x14ac:dyDescent="0.25">
      <c r="A874"/>
      <c r="B874">
        <f t="shared" si="419"/>
        <v>74000</v>
      </c>
      <c r="C874" s="237" t="str">
        <f t="shared" si="387"/>
        <v>-0.0000139565868110097+0.0330948933168465i</v>
      </c>
      <c r="D874" s="208" t="str">
        <f t="shared" si="388"/>
        <v>-5.95711295750484+0.253727515429157i</v>
      </c>
      <c r="E874" t="str">
        <f t="shared" si="389"/>
        <v>2870</v>
      </c>
      <c r="F874" t="str">
        <f t="shared" si="390"/>
        <v>0.777000777000777</v>
      </c>
      <c r="G874" t="str">
        <f t="shared" si="385"/>
        <v>0.777000777000777</v>
      </c>
      <c r="H874" t="str">
        <f t="shared" si="391"/>
        <v>6.90288551164166+3.73493143871132i</v>
      </c>
      <c r="I874" t="str">
        <f t="shared" si="392"/>
        <v>290.597320457056i</v>
      </c>
      <c r="J874" t="str">
        <f t="shared" si="386"/>
        <v>-113.307192076273+63.5733946017492i</v>
      </c>
      <c r="K874" t="str">
        <f t="shared" si="393"/>
        <v>1.09444032901416-1.95062669458608i</v>
      </c>
      <c r="L874" t="str">
        <f t="shared" si="394"/>
        <v>0.07522618652374-0.114662842682494i</v>
      </c>
      <c r="M874" t="str">
        <f t="shared" si="395"/>
        <v>1.1696665155379-2.06528953726857i</v>
      </c>
      <c r="N874" t="str">
        <f t="shared" si="396"/>
        <v>-0.758185792042412i</v>
      </c>
      <c r="O874" t="str">
        <f t="shared" si="397"/>
        <v>0.726084663978803-0.68760530883261i</v>
      </c>
      <c r="P874" t="str">
        <f t="shared" si="398"/>
        <v>0.273915336021197+0.68760530883261i</v>
      </c>
      <c r="Q874" t="str">
        <f t="shared" si="399"/>
        <v>-0.273915336021197+0.070580483209802i</v>
      </c>
      <c r="R874" t="str">
        <f t="shared" si="400"/>
        <v>-0.331179773343518-2.59562004666102i</v>
      </c>
      <c r="S874" t="str">
        <f t="shared" si="401"/>
        <v>0.0783470522542651i</v>
      </c>
      <c r="T874" t="str">
        <f t="shared" si="402"/>
        <v>0.203359179427969-0.0259469590077003i</v>
      </c>
      <c r="U874" t="str">
        <f t="shared" si="403"/>
        <v>0.0000333333333333333-0.00152534927249277i</v>
      </c>
      <c r="V874" t="str">
        <f t="shared" si="404"/>
        <v>6.66666666666667E-06-0.0152534927249277i</v>
      </c>
      <c r="W874" t="str">
        <f t="shared" si="405"/>
        <v>0.000027603180483175-0.00138673371735167i</v>
      </c>
      <c r="X874" t="str">
        <f t="shared" si="406"/>
        <v>0.0000595797278396028-0.00138471965261908i</v>
      </c>
      <c r="Y874" t="str">
        <f t="shared" si="407"/>
        <v>0.009+0.464955712731289i</v>
      </c>
      <c r="Z874" t="str">
        <f t="shared" si="408"/>
        <v>-0.0358010424073195-0.00224194168233416i</v>
      </c>
      <c r="AA874" t="str">
        <f t="shared" si="409"/>
        <v>0.505697670122059-25.87611988398i</v>
      </c>
      <c r="AB874" t="str">
        <f t="shared" si="410"/>
        <v>0.959129844982209-0.122377080989502i</v>
      </c>
      <c r="AC874" t="str">
        <f t="shared" si="411"/>
        <v>1.86911795875966-2.12402120762647i</v>
      </c>
      <c r="AD874" t="str">
        <f t="shared" si="412"/>
        <v>0.256419848603026+0.225916247565192i</v>
      </c>
      <c r="AE874" t="str">
        <f t="shared" si="413"/>
        <v>-0.00867360682178244-0.00866291550634486i</v>
      </c>
      <c r="AF874" t="str">
        <f t="shared" si="414"/>
        <v>-12.8599984691465-3.48120392328216i</v>
      </c>
      <c r="AG874" t="str">
        <f t="shared" si="415"/>
        <v>1.02163133470921-0.0236056776314318i</v>
      </c>
      <c r="AH874" t="str">
        <f t="shared" si="416"/>
        <v>0.0764186924428189+0.140367258123082i</v>
      </c>
      <c r="AI874">
        <f t="shared" si="417"/>
        <v>-15.927317741439602</v>
      </c>
      <c r="AJ874">
        <f t="shared" si="418"/>
        <v>61.435259362953147</v>
      </c>
      <c r="AK874"/>
      <c r="AL874"/>
      <c r="AM874"/>
      <c r="AN874"/>
    </row>
    <row r="875" spans="1:40" x14ac:dyDescent="0.25">
      <c r="A875"/>
      <c r="B875">
        <f t="shared" si="419"/>
        <v>74100</v>
      </c>
      <c r="C875" s="237" t="str">
        <f t="shared" si="387"/>
        <v>-0.0000139189426357403+0.0330502308585883i</v>
      </c>
      <c r="D875" s="208" t="str">
        <f t="shared" si="388"/>
        <v>-5.9571126688995+0.253385103249177i</v>
      </c>
      <c r="E875" t="str">
        <f t="shared" si="389"/>
        <v>2870</v>
      </c>
      <c r="F875" t="str">
        <f t="shared" si="390"/>
        <v>0.777000777000777</v>
      </c>
      <c r="G875" t="str">
        <f t="shared" si="385"/>
        <v>0.777000777000777</v>
      </c>
      <c r="H875" t="str">
        <f t="shared" si="391"/>
        <v>6.90732373342722+3.73253898694964i</v>
      </c>
      <c r="I875" t="str">
        <f t="shared" si="392"/>
        <v>290.990019538755i</v>
      </c>
      <c r="J875" t="str">
        <f t="shared" si="386"/>
        <v>-113.616339175369+63.6593045944542i</v>
      </c>
      <c r="K875" t="str">
        <f t="shared" si="393"/>
        <v>1.09215412704608-1.94922886011319i</v>
      </c>
      <c r="L875" t="str">
        <f t="shared" si="394"/>
        <v>0.0750842230348886-0.114601113476132i</v>
      </c>
      <c r="M875" t="str">
        <f t="shared" si="395"/>
        <v>1.16723835008097-2.06382997358932i</v>
      </c>
      <c r="N875" t="str">
        <f t="shared" si="396"/>
        <v>-0.759210367437064i</v>
      </c>
      <c r="O875" t="str">
        <f t="shared" si="397"/>
        <v>0.725379779516025-0.688348876275165i</v>
      </c>
      <c r="P875" t="str">
        <f t="shared" si="398"/>
        <v>0.274620220483975+0.688348876275165i</v>
      </c>
      <c r="Q875" t="str">
        <f t="shared" si="399"/>
        <v>-0.274620220483975+0.0708614911618991i</v>
      </c>
      <c r="R875" t="str">
        <f t="shared" si="400"/>
        <v>-0.331173881935179-2.59200269422442i</v>
      </c>
      <c r="S875" t="str">
        <f t="shared" si="401"/>
        <v>0.0784529266492034i</v>
      </c>
      <c r="T875" t="str">
        <f t="shared" si="402"/>
        <v>0.203350197244526-0.0259815602675925i</v>
      </c>
      <c r="U875" t="str">
        <f t="shared" si="403"/>
        <v>0.0000333333333333333-0.00152329077145027i</v>
      </c>
      <c r="V875" t="str">
        <f t="shared" si="404"/>
        <v>6.66666666666667E-06-0.0152329077145027i</v>
      </c>
      <c r="W875" t="str">
        <f t="shared" si="405"/>
        <v>0.0000276031801442942-0.00138486242379453i</v>
      </c>
      <c r="X875" t="str">
        <f t="shared" si="406"/>
        <v>0.000059493497467293-0.00138285306627113i</v>
      </c>
      <c r="Y875" t="str">
        <f t="shared" si="407"/>
        <v>0.009+0.465584031262007i</v>
      </c>
      <c r="Z875" t="str">
        <f t="shared" si="408"/>
        <v>-0.0357043274469218-0.00223477479306811i</v>
      </c>
      <c r="AA875" t="str">
        <f t="shared" si="409"/>
        <v>0.504321289020937-25.8410182222835i</v>
      </c>
      <c r="AB875" t="str">
        <f t="shared" si="410"/>
        <v>0.959087481120211-0.122540275496532i</v>
      </c>
      <c r="AC875" t="str">
        <f t="shared" si="411"/>
        <v>1.86658139550443-2.12242719981921i</v>
      </c>
      <c r="AD875" t="str">
        <f t="shared" si="412"/>
        <v>0.256645763638323+0.226173728605994i</v>
      </c>
      <c r="AE875" t="str">
        <f t="shared" si="413"/>
        <v>-0.00865791703526508-0.00864892634936627i</v>
      </c>
      <c r="AF875" t="str">
        <f t="shared" si="414"/>
        <v>-12.8644364023267-3.47915388370046i</v>
      </c>
      <c r="AG875" t="str">
        <f t="shared" si="415"/>
        <v>1.02162584874003-0.0235948835351574i</v>
      </c>
      <c r="AH875" t="str">
        <f t="shared" si="416"/>
        <v>0.0763306032388869+0.140155811952106i</v>
      </c>
      <c r="AI875">
        <f t="shared" si="417"/>
        <v>-15.93970839939325</v>
      </c>
      <c r="AJ875">
        <f t="shared" si="418"/>
        <v>61.426737678198698</v>
      </c>
      <c r="AK875"/>
      <c r="AL875"/>
      <c r="AM875"/>
      <c r="AN875"/>
    </row>
    <row r="876" spans="1:40" x14ac:dyDescent="0.25">
      <c r="A876"/>
      <c r="B876">
        <f t="shared" si="419"/>
        <v>74200</v>
      </c>
      <c r="C876" s="237" t="str">
        <f t="shared" si="387"/>
        <v>-0.0000138814505580208+0.0330056887842507i</v>
      </c>
      <c r="D876" s="208" t="str">
        <f t="shared" si="388"/>
        <v>-5.95711238146024+0.253043614012589i</v>
      </c>
      <c r="E876" t="str">
        <f t="shared" si="389"/>
        <v>2870</v>
      </c>
      <c r="F876" t="str">
        <f t="shared" si="390"/>
        <v>0.777000777000777</v>
      </c>
      <c r="G876" t="str">
        <f t="shared" si="385"/>
        <v>0.777000777000777</v>
      </c>
      <c r="H876" t="str">
        <f t="shared" si="391"/>
        <v>6.91175029137312+3.73014603431847i</v>
      </c>
      <c r="I876" t="str">
        <f t="shared" si="392"/>
        <v>291.382718620453i</v>
      </c>
      <c r="J876" t="str">
        <f t="shared" si="386"/>
        <v>-113.925903758731+63.7452145871594i</v>
      </c>
      <c r="K876" t="str">
        <f t="shared" si="393"/>
        <v>1.08987438754724-1.94783130606676i</v>
      </c>
      <c r="L876" t="str">
        <f t="shared" si="394"/>
        <v>0.0749426037204895-0.11453932546386i</v>
      </c>
      <c r="M876" t="str">
        <f t="shared" si="395"/>
        <v>1.16481699126773-2.06237063153062i</v>
      </c>
      <c r="N876" t="str">
        <f t="shared" si="396"/>
        <v>-0.760234942831716i</v>
      </c>
      <c r="O876" t="str">
        <f t="shared" si="397"/>
        <v>0.724674133582452-0.689091721120289i</v>
      </c>
      <c r="P876" t="str">
        <f t="shared" si="398"/>
        <v>0.275325866417548+0.689091721120289i</v>
      </c>
      <c r="Q876" t="str">
        <f t="shared" si="399"/>
        <v>-0.275325866417548+0.071143221711427i</v>
      </c>
      <c r="R876" t="str">
        <f t="shared" si="400"/>
        <v>-0.331167982205208-2.58839493569871i</v>
      </c>
      <c r="S876" t="str">
        <f t="shared" si="401"/>
        <v>0.0785588010441417i</v>
      </c>
      <c r="T876" t="str">
        <f t="shared" si="402"/>
        <v>0.203341202777219-0.0260161596262488i</v>
      </c>
      <c r="U876" t="str">
        <f t="shared" si="403"/>
        <v>0.0000333333333333333-0.0015212378189281i</v>
      </c>
      <c r="V876" t="str">
        <f t="shared" si="404"/>
        <v>6.66666666666667E-06-0.015212378189281i</v>
      </c>
      <c r="W876" t="str">
        <f t="shared" si="405"/>
        <v>0.0000276031798049558-0.00138299617434678i</v>
      </c>
      <c r="X876" t="str">
        <f t="shared" si="406"/>
        <v>0.0000594076152518933-0.00138099150332352i</v>
      </c>
      <c r="Y876" t="str">
        <f t="shared" si="407"/>
        <v>0.009+0.466212349792725i</v>
      </c>
      <c r="Z876" t="str">
        <f t="shared" si="408"/>
        <v>-0.0356080040842859-0.00222764404320402i</v>
      </c>
      <c r="AA876" t="str">
        <f t="shared" si="409"/>
        <v>0.50295053594636-25.8060119055399i</v>
      </c>
      <c r="AB876" t="str">
        <f t="shared" si="410"/>
        <v>0.959045059322198-0.12270346103651i</v>
      </c>
      <c r="AC876" t="str">
        <f t="shared" si="411"/>
        <v>1.864051966061-2.12083344096333i</v>
      </c>
      <c r="AD876" t="str">
        <f t="shared" si="412"/>
        <v>0.25687193780242+0.226430991401933i</v>
      </c>
      <c r="AE876" t="str">
        <f t="shared" si="413"/>
        <v>-0.00864228936121372-0.00863497490876079i</v>
      </c>
      <c r="AF876" t="str">
        <f t="shared" si="414"/>
        <v>-12.8688626728334-3.47710242030588i</v>
      </c>
      <c r="AG876" t="str">
        <f t="shared" si="415"/>
        <v>1.02162035855405-0.0235841432418654i</v>
      </c>
      <c r="AH876" t="str">
        <f t="shared" si="416"/>
        <v>0.0762428642925718+0.139944895356299i</v>
      </c>
      <c r="AI876">
        <f t="shared" si="417"/>
        <v>-15.952082086395716</v>
      </c>
      <c r="AJ876">
        <f t="shared" si="418"/>
        <v>61.418172136137123</v>
      </c>
      <c r="AK876"/>
      <c r="AL876"/>
      <c r="AM876"/>
      <c r="AN876"/>
    </row>
    <row r="877" spans="1:40" x14ac:dyDescent="0.25">
      <c r="A877"/>
      <c r="B877">
        <f t="shared" si="419"/>
        <v>74300</v>
      </c>
      <c r="C877" s="237" t="str">
        <f t="shared" si="387"/>
        <v>-0.0000138441097595733+0.0329612666077617i</v>
      </c>
      <c r="D877" s="208" t="str">
        <f t="shared" si="388"/>
        <v>-5.95711209518079+0.25270304399284i</v>
      </c>
      <c r="E877" t="str">
        <f t="shared" si="389"/>
        <v>2870</v>
      </c>
      <c r="F877" t="str">
        <f t="shared" si="390"/>
        <v>0.777000777000777</v>
      </c>
      <c r="G877" t="str">
        <f t="shared" si="385"/>
        <v>0.777000777000777</v>
      </c>
      <c r="H877" t="str">
        <f t="shared" si="391"/>
        <v>6.9161652193699+3.7277526030055i</v>
      </c>
      <c r="I877" t="str">
        <f t="shared" si="392"/>
        <v>291.775417702152i</v>
      </c>
      <c r="J877" t="str">
        <f t="shared" si="386"/>
        <v>-114.235885826359+63.8311245798644i</v>
      </c>
      <c r="K877" t="str">
        <f t="shared" si="393"/>
        <v>1.08760108935555-1.94643404273402i</v>
      </c>
      <c r="L877" t="str">
        <f t="shared" si="394"/>
        <v>0.0748013277153952-0.114477479448417i</v>
      </c>
      <c r="M877" t="str">
        <f t="shared" si="395"/>
        <v>1.16240241707095-2.06091152218244i</v>
      </c>
      <c r="N877" t="str">
        <f t="shared" si="396"/>
        <v>-0.761259518226368i</v>
      </c>
      <c r="O877" t="str">
        <f t="shared" si="397"/>
        <v>0.72396772691884-0.689833842588175i</v>
      </c>
      <c r="P877" t="str">
        <f t="shared" si="398"/>
        <v>0.27603227308116+0.689833842588175i</v>
      </c>
      <c r="Q877" t="str">
        <f t="shared" si="399"/>
        <v>-0.27603227308116+0.0714256756381929i</v>
      </c>
      <c r="R877" t="str">
        <f t="shared" si="400"/>
        <v>-0.331162074152073-2.58479673233879i</v>
      </c>
      <c r="S877" t="str">
        <f t="shared" si="401"/>
        <v>0.0786646754390798i</v>
      </c>
      <c r="T877" t="str">
        <f t="shared" si="402"/>
        <v>0.203332196025425-0.0260507570809053i</v>
      </c>
      <c r="U877" t="str">
        <f t="shared" si="403"/>
        <v>0.0000333333333333333-0.00151919039252308i</v>
      </c>
      <c r="V877" t="str">
        <f t="shared" si="404"/>
        <v>6.66666666666667E-06-0.0151919039252308i</v>
      </c>
      <c r="W877" t="str">
        <f t="shared" si="405"/>
        <v>0.0000276031794651597-0.00138113494864188i</v>
      </c>
      <c r="X877" t="str">
        <f t="shared" si="406"/>
        <v>0.0000593220793219854-0.00137913494353637i</v>
      </c>
      <c r="Y877" t="str">
        <f t="shared" si="407"/>
        <v>0.009+0.466840668323443i</v>
      </c>
      <c r="Z877" t="str">
        <f t="shared" si="408"/>
        <v>-0.0355120702070742-0.0022205491956939i</v>
      </c>
      <c r="AA877" t="str">
        <f t="shared" si="409"/>
        <v>0.501585380168837-25.7711005448438i</v>
      </c>
      <c r="AB877" t="str">
        <f t="shared" si="410"/>
        <v>0.95900257958523-0.122866637596402i</v>
      </c>
      <c r="AC877" t="str">
        <f t="shared" si="411"/>
        <v>1.86152964737291-2.11923994258932i</v>
      </c>
      <c r="AD877" t="str">
        <f t="shared" si="412"/>
        <v>0.257098370915853+0.226688035733757i</v>
      </c>
      <c r="AE877" t="str">
        <f t="shared" si="413"/>
        <v>-0.00862672346266614-0.00862106102083232i</v>
      </c>
      <c r="AF877" t="str">
        <f t="shared" si="414"/>
        <v>-12.8732773145507-3.47504955901266i</v>
      </c>
      <c r="AG877" t="str">
        <f t="shared" si="415"/>
        <v>1.02161486414207-0.0235734565151812i</v>
      </c>
      <c r="AH877" t="str">
        <f t="shared" si="416"/>
        <v>0.0761554736301787+0.139734506209829i</v>
      </c>
      <c r="AI877">
        <f t="shared" si="417"/>
        <v>-15.96443885586978</v>
      </c>
      <c r="AJ877">
        <f t="shared" si="418"/>
        <v>61.409562909150011</v>
      </c>
      <c r="AK877"/>
      <c r="AL877"/>
      <c r="AM877"/>
      <c r="AN877"/>
    </row>
    <row r="878" spans="1:40" x14ac:dyDescent="0.25">
      <c r="A878"/>
      <c r="B878">
        <f t="shared" si="419"/>
        <v>74400</v>
      </c>
      <c r="C878" s="237" t="str">
        <f t="shared" si="387"/>
        <v>-0.0000138069194276154+0.0329169638456625i</v>
      </c>
      <c r="D878" s="208" t="str">
        <f t="shared" si="388"/>
        <v>-5.95711181005491+0.252363389483413i</v>
      </c>
      <c r="E878" t="str">
        <f t="shared" si="389"/>
        <v>2870</v>
      </c>
      <c r="F878" t="str">
        <f t="shared" si="390"/>
        <v>0.777000777000777</v>
      </c>
      <c r="G878" t="str">
        <f t="shared" si="385"/>
        <v>0.777000777000777</v>
      </c>
      <c r="H878" t="str">
        <f t="shared" si="391"/>
        <v>6.92056855122566+3.7253587150303i</v>
      </c>
      <c r="I878" t="str">
        <f t="shared" si="392"/>
        <v>292.168116783851i</v>
      </c>
      <c r="J878" t="str">
        <f t="shared" si="386"/>
        <v>-114.546285378254+63.9170345725694i</v>
      </c>
      <c r="K878" t="str">
        <f t="shared" si="393"/>
        <v>1.08533421137654-1.94503708031025i</v>
      </c>
      <c r="L878" t="str">
        <f t="shared" si="394"/>
        <v>0.0746603941557483-0.114415576227389i</v>
      </c>
      <c r="M878" t="str">
        <f t="shared" si="395"/>
        <v>1.15999460553229-2.05945265653764i</v>
      </c>
      <c r="N878" t="str">
        <f t="shared" si="396"/>
        <v>-0.762284093621019i</v>
      </c>
      <c r="O878" t="str">
        <f t="shared" si="397"/>
        <v>0.723260560266743-0.690575239899779i</v>
      </c>
      <c r="P878" t="str">
        <f t="shared" si="398"/>
        <v>0.276739439733257+0.690575239899779i</v>
      </c>
      <c r="Q878" t="str">
        <f t="shared" si="399"/>
        <v>-0.276739439733257+0.07170885372124i</v>
      </c>
      <c r="R878" t="str">
        <f t="shared" si="400"/>
        <v>-0.331156157774282-2.58120804560789i</v>
      </c>
      <c r="S878" t="str">
        <f t="shared" si="401"/>
        <v>0.078770549834018i</v>
      </c>
      <c r="T878" t="str">
        <f t="shared" si="402"/>
        <v>0.203323176988525-0.026085352628801i</v>
      </c>
      <c r="U878" t="str">
        <f t="shared" si="403"/>
        <v>0.0000333333333333334-0.00151714846995248i</v>
      </c>
      <c r="V878" t="str">
        <f t="shared" si="404"/>
        <v>6.66666666666667E-06-0.0151714846995248i</v>
      </c>
      <c r="W878" t="str">
        <f t="shared" si="405"/>
        <v>0.0000276031791249061-0.00137927872642282i</v>
      </c>
      <c r="X878" t="str">
        <f t="shared" si="406"/>
        <v>0.0000592368878187086-0.00137728336677837i</v>
      </c>
      <c r="Y878" t="str">
        <f t="shared" si="407"/>
        <v>0.009+0.467468986854161i</v>
      </c>
      <c r="Z878" t="str">
        <f t="shared" si="408"/>
        <v>-0.0354165237171812-0.00221349001538154i</v>
      </c>
      <c r="AA878" t="str">
        <f t="shared" si="409"/>
        <v>0.500225791168906-25.7362837534076i</v>
      </c>
      <c r="AB878" t="str">
        <f t="shared" si="410"/>
        <v>0.95896004190639-0.123029805163185i</v>
      </c>
      <c r="AC878" t="str">
        <f t="shared" si="411"/>
        <v>1.8590144164558-2.11764671612654i</v>
      </c>
      <c r="AD878" t="str">
        <f t="shared" si="412"/>
        <v>0.257325062798937+0.226944861382182i</v>
      </c>
      <c r="AE878" t="str">
        <f t="shared" si="413"/>
        <v>-0.00861121900493208-0.00860718452284732i</v>
      </c>
      <c r="AF878" t="str">
        <f t="shared" si="414"/>
        <v>-12.8776803612806-3.47299532554689i</v>
      </c>
      <c r="AG878" t="str">
        <f t="shared" si="415"/>
        <v>1.02160936549497-0.0235628231199973i</v>
      </c>
      <c r="AH878" t="str">
        <f t="shared" si="416"/>
        <v>0.0760684292916252+0.13952464239845i</v>
      </c>
      <c r="AI878">
        <f t="shared" si="417"/>
        <v>-15.976778760985288</v>
      </c>
      <c r="AJ878">
        <f t="shared" si="418"/>
        <v>61.400910168734605</v>
      </c>
      <c r="AK878"/>
      <c r="AL878"/>
      <c r="AM878"/>
      <c r="AN878"/>
    </row>
    <row r="879" spans="1:40" x14ac:dyDescent="0.25">
      <c r="A879"/>
      <c r="B879">
        <f t="shared" si="419"/>
        <v>74500</v>
      </c>
      <c r="C879" s="237" t="str">
        <f t="shared" si="387"/>
        <v>-0.000013769878754816+0.03287278001709i</v>
      </c>
      <c r="D879" s="208" t="str">
        <f t="shared" si="388"/>
        <v>-5.95711152607641+0.25202464679769i</v>
      </c>
      <c r="E879" t="str">
        <f t="shared" si="389"/>
        <v>2870</v>
      </c>
      <c r="F879" t="str">
        <f t="shared" si="390"/>
        <v>0.777000777000777</v>
      </c>
      <c r="G879" t="str">
        <f t="shared" si="385"/>
        <v>0.777000777000777</v>
      </c>
      <c r="H879" t="str">
        <f t="shared" si="391"/>
        <v>6.92496032066628+3.72296439224533i</v>
      </c>
      <c r="I879" t="str">
        <f t="shared" si="392"/>
        <v>292.56081586555i</v>
      </c>
      <c r="J879" t="str">
        <f t="shared" si="386"/>
        <v>-114.857102414414+64.0029445652745i</v>
      </c>
      <c r="K879" t="str">
        <f t="shared" si="393"/>
        <v>1.08307373258334-1.94364042889957i</v>
      </c>
      <c r="L879" t="str">
        <f t="shared" si="394"/>
        <v>0.0745198021789854-0.114353616593229i</v>
      </c>
      <c r="M879" t="str">
        <f t="shared" si="395"/>
        <v>1.15759353476233-2.0579940454928i</v>
      </c>
      <c r="N879" t="str">
        <f t="shared" si="396"/>
        <v>-0.763308669015671i</v>
      </c>
      <c r="O879" t="str">
        <f t="shared" si="397"/>
        <v>0.72255263436851-0.691315912276816i</v>
      </c>
      <c r="P879" t="str">
        <f t="shared" si="398"/>
        <v>0.27744736563149+0.691315912276816i</v>
      </c>
      <c r="Q879" t="str">
        <f t="shared" si="399"/>
        <v>-0.27744736563149+0.071992756738855i</v>
      </c>
      <c r="R879" t="str">
        <f t="shared" si="400"/>
        <v>-0.331150233070323-2.57762883717608i</v>
      </c>
      <c r="S879" t="str">
        <f t="shared" si="401"/>
        <v>0.0788764242289561i</v>
      </c>
      <c r="T879" t="str">
        <f t="shared" si="402"/>
        <v>0.203314145665891-0.0261199462671725i</v>
      </c>
      <c r="U879" t="str">
        <f t="shared" si="403"/>
        <v>0.0000333333333333333-0.00151511202905322i</v>
      </c>
      <c r="V879" t="str">
        <f t="shared" si="404"/>
        <v>6.66666666666667E-06-0.0151511202905322i</v>
      </c>
      <c r="W879" t="str">
        <f t="shared" si="405"/>
        <v>0.0000276031787841947-0.00137742748754134i</v>
      </c>
      <c r="X879" t="str">
        <f t="shared" si="406"/>
        <v>0.0000591520388956541-0.00137543675302602i</v>
      </c>
      <c r="Y879" t="str">
        <f t="shared" si="407"/>
        <v>0.009+0.468097305384879i</v>
      </c>
      <c r="Z879" t="str">
        <f t="shared" si="408"/>
        <v>-0.0353213625306173-0.00220646626898464i</v>
      </c>
      <c r="AA879" t="str">
        <f t="shared" si="409"/>
        <v>0.498871738635397-25.701561146546i</v>
      </c>
      <c r="AB879" t="str">
        <f t="shared" si="410"/>
        <v>0.958917446282714-0.123192963723826i</v>
      </c>
      <c r="AC879" t="str">
        <f t="shared" si="411"/>
        <v>1.85650625039743-2.1160537729039i</v>
      </c>
      <c r="AD879" t="str">
        <f t="shared" si="412"/>
        <v>0.257552013271748+0.227201468127864i</v>
      </c>
      <c r="AE879" t="str">
        <f t="shared" si="413"/>
        <v>-0.00859577565557383-0.00859334525302596i</v>
      </c>
      <c r="AF879" t="str">
        <f t="shared" si="414"/>
        <v>-12.8820718467427-3.47093974544764i</v>
      </c>
      <c r="AG879" t="str">
        <f t="shared" si="415"/>
        <v>1.02160386260369-0.0235522428224617i</v>
      </c>
      <c r="AH879" t="str">
        <f t="shared" si="416"/>
        <v>0.0759817293303244+0.139315301819389i</v>
      </c>
      <c r="AI879">
        <f t="shared" si="417"/>
        <v>-15.98910185466249</v>
      </c>
      <c r="AJ879">
        <f t="shared" si="418"/>
        <v>61.392214085505067</v>
      </c>
      <c r="AK879"/>
      <c r="AL879"/>
      <c r="AM879"/>
      <c r="AN879"/>
    </row>
    <row r="880" spans="1:40" x14ac:dyDescent="0.25">
      <c r="A880"/>
      <c r="B880">
        <f t="shared" si="419"/>
        <v>74600</v>
      </c>
      <c r="C880" s="237" t="str">
        <f t="shared" si="387"/>
        <v>-0.0000137329869392516+0.0328287146437599i</v>
      </c>
      <c r="D880" s="208" t="str">
        <f t="shared" si="388"/>
        <v>-5.95711124323916+0.251686812268826i</v>
      </c>
      <c r="E880" t="str">
        <f t="shared" si="389"/>
        <v>2870</v>
      </c>
      <c r="F880" t="str">
        <f t="shared" si="390"/>
        <v>0.777000777000777</v>
      </c>
      <c r="G880" t="str">
        <f t="shared" si="385"/>
        <v>0.777000777000777</v>
      </c>
      <c r="H880" t="str">
        <f t="shared" si="391"/>
        <v>6.92934056133523+3.720569656337i</v>
      </c>
      <c r="I880" t="str">
        <f t="shared" si="392"/>
        <v>292.953514947248i</v>
      </c>
      <c r="J880" t="str">
        <f t="shared" si="386"/>
        <v>-115.168336934841+64.0888545579796i</v>
      </c>
      <c r="K880" t="str">
        <f t="shared" si="393"/>
        <v>1.08081963201639-1.94224409851551i</v>
      </c>
      <c r="L880" t="str">
        <f t="shared" si="394"/>
        <v>0.0743795509238515-0.114291601333296i</v>
      </c>
      <c r="M880" t="str">
        <f t="shared" si="395"/>
        <v>1.15519918294024-2.05653569984881i</v>
      </c>
      <c r="N880" t="str">
        <f t="shared" si="396"/>
        <v>-0.764333244410323i</v>
      </c>
      <c r="O880" t="str">
        <f t="shared" si="397"/>
        <v>0.721843949967291-0.692055858941761i</v>
      </c>
      <c r="P880" t="str">
        <f t="shared" si="398"/>
        <v>0.278156050032709+0.692055858941761i</v>
      </c>
      <c r="Q880" t="str">
        <f t="shared" si="399"/>
        <v>-0.278156050032709+0.072277385468562i</v>
      </c>
      <c r="R880" t="str">
        <f t="shared" si="400"/>
        <v>-0.331144300038677-2.57405906891897i</v>
      </c>
      <c r="S880" t="str">
        <f t="shared" si="401"/>
        <v>0.0789822986238944i</v>
      </c>
      <c r="T880" t="str">
        <f t="shared" si="402"/>
        <v>0.203305102056902-0.0261545379932553i</v>
      </c>
      <c r="U880" t="str">
        <f t="shared" si="403"/>
        <v>0.0000333333333333334-0.00151308104778103i</v>
      </c>
      <c r="V880" t="str">
        <f t="shared" si="404"/>
        <v>6.66666666666667E-06-0.0151308104778103i</v>
      </c>
      <c r="W880" t="str">
        <f t="shared" si="405"/>
        <v>0.0000276031784430259-0.00137558121195719i</v>
      </c>
      <c r="X880" t="str">
        <f t="shared" si="406"/>
        <v>0.0000590675307187677-0.00137359508236285i</v>
      </c>
      <c r="Y880" t="str">
        <f t="shared" si="407"/>
        <v>0.009+0.468725623915597i</v>
      </c>
      <c r="Z880" t="str">
        <f t="shared" si="408"/>
        <v>-0.0352265845773936-0.00219947772507733i</v>
      </c>
      <c r="AA880" t="str">
        <f t="shared" si="409"/>
        <v>0.497523192463729-25.6669323416626i</v>
      </c>
      <c r="AB880" t="str">
        <f t="shared" si="410"/>
        <v>0.958874792711274-0.123356113265286i</v>
      </c>
      <c r="AC880" t="str">
        <f t="shared" si="411"/>
        <v>1.8540051263574-2.1144611241506i</v>
      </c>
      <c r="AD880" t="str">
        <f t="shared" si="412"/>
        <v>0.257779222154142+0.227457855751438i</v>
      </c>
      <c r="AE880" t="str">
        <f t="shared" si="413"/>
        <v>-0.00858039308438847-0.00857954305053642i</v>
      </c>
      <c r="AF880" t="str">
        <f t="shared" si="414"/>
        <v>-12.8864518045744-3.46888284406817i</v>
      </c>
      <c r="AG880" t="str">
        <f t="shared" si="415"/>
        <v>1.02159835545927-0.023541715389972i</v>
      </c>
      <c r="AH880" t="str">
        <f t="shared" si="416"/>
        <v>0.0758953718130728+0.139106482381285i</v>
      </c>
      <c r="AI880">
        <f t="shared" si="417"/>
        <v>-16.001408189572814</v>
      </c>
      <c r="AJ880">
        <f t="shared" si="418"/>
        <v>61.383474829201404</v>
      </c>
      <c r="AK880"/>
      <c r="AL880"/>
      <c r="AM880"/>
      <c r="AN880"/>
    </row>
    <row r="881" spans="1:40" x14ac:dyDescent="0.25">
      <c r="A881"/>
      <c r="B881">
        <f t="shared" si="419"/>
        <v>74700</v>
      </c>
      <c r="C881" s="237" t="str">
        <f t="shared" si="387"/>
        <v>-0.0000136962431843625+0.0327847672499484i</v>
      </c>
      <c r="D881" s="208" t="str">
        <f t="shared" si="388"/>
        <v>-5.95711096153704+0.251349882249605i</v>
      </c>
      <c r="E881" t="str">
        <f t="shared" si="389"/>
        <v>2870</v>
      </c>
      <c r="F881" t="str">
        <f t="shared" si="390"/>
        <v>0.777000777000777</v>
      </c>
      <c r="G881" t="str">
        <f t="shared" si="385"/>
        <v>0.777000777000777</v>
      </c>
      <c r="H881" t="str">
        <f t="shared" si="391"/>
        <v>6.93370930679331+3.71817452882681i</v>
      </c>
      <c r="I881" t="str">
        <f t="shared" si="392"/>
        <v>293.346214028947i</v>
      </c>
      <c r="J881" t="str">
        <f t="shared" si="386"/>
        <v>-115.479988939534+64.1747645506847i</v>
      </c>
      <c r="K881" t="str">
        <f t="shared" si="393"/>
        <v>1.07857188878354-1.94084809908175i</v>
      </c>
      <c r="L881" t="str">
        <f t="shared" si="394"/>
        <v>0.0742396395304074-0.114229531229875i</v>
      </c>
      <c r="M881" t="str">
        <f t="shared" si="395"/>
        <v>1.15281152831395-2.05507763031162i</v>
      </c>
      <c r="N881" t="str">
        <f t="shared" si="396"/>
        <v>-0.765357819804975i</v>
      </c>
      <c r="O881" t="str">
        <f t="shared" si="397"/>
        <v>0.721134507807031-0.692795079117852i</v>
      </c>
      <c r="P881" t="str">
        <f t="shared" si="398"/>
        <v>0.278865492192969+0.692795079117852i</v>
      </c>
      <c r="Q881" t="str">
        <f t="shared" si="399"/>
        <v>-0.278865492192969+0.072562740687123i</v>
      </c>
      <c r="R881" t="str">
        <f t="shared" si="400"/>
        <v>-0.331138358677831-2.57049870291633i</v>
      </c>
      <c r="S881" t="str">
        <f t="shared" si="401"/>
        <v>0.0790881730188325i</v>
      </c>
      <c r="T881" t="str">
        <f t="shared" si="402"/>
        <v>0.203296046160931-0.0261891278042845i</v>
      </c>
      <c r="U881" t="str">
        <f t="shared" si="403"/>
        <v>0.0000333333333333333-0.0015110555042097i</v>
      </c>
      <c r="V881" t="str">
        <f t="shared" si="404"/>
        <v>6.66666666666667E-06-0.015110555042097i</v>
      </c>
      <c r="W881" t="str">
        <f t="shared" si="405"/>
        <v>0.0000276031781013992-0.00137373987973745i</v>
      </c>
      <c r="X881" t="str">
        <f t="shared" si="406"/>
        <v>0.0000589833614662497-0.00137175833497879i</v>
      </c>
      <c r="Y881" t="str">
        <f t="shared" si="407"/>
        <v>0.009+0.469353942446315i</v>
      </c>
      <c r="Z881" t="str">
        <f t="shared" si="408"/>
        <v>-0.0351321878014114-0.00219252415407289i</v>
      </c>
      <c r="AA881" t="str">
        <f t="shared" si="409"/>
        <v>0.49618012275422-25.6323969582352i</v>
      </c>
      <c r="AB881" t="str">
        <f t="shared" si="410"/>
        <v>0.958832081189113-0.123519253774526i</v>
      </c>
      <c r="AC881" t="str">
        <f t="shared" si="411"/>
        <v>1.85151102156725-2.11286878099689i</v>
      </c>
      <c r="AD881" t="str">
        <f t="shared" si="412"/>
        <v>0.25800668926574+0.227714024033482i</v>
      </c>
      <c r="AE881" t="str">
        <f t="shared" si="413"/>
        <v>-0.00856507096338981-0.0085657777554869i</v>
      </c>
      <c r="AF881" t="str">
        <f t="shared" si="414"/>
        <v>-12.8908202683304-3.46682464657721i</v>
      </c>
      <c r="AG881" t="str">
        <f t="shared" si="415"/>
        <v>1.0215928440528-0.0235312405911649i</v>
      </c>
      <c r="AH881" t="str">
        <f t="shared" si="416"/>
        <v>0.0758093548199443+0.138898182004104i</v>
      </c>
      <c r="AI881">
        <f t="shared" si="417"/>
        <v>-16.013697818140649</v>
      </c>
      <c r="AJ881">
        <f t="shared" si="418"/>
        <v>61.374692568692446</v>
      </c>
      <c r="AK881"/>
      <c r="AL881"/>
      <c r="AM881"/>
      <c r="AN881"/>
    </row>
    <row r="882" spans="1:40" x14ac:dyDescent="0.25">
      <c r="A882"/>
      <c r="B882">
        <f t="shared" si="419"/>
        <v>74800</v>
      </c>
      <c r="C882" s="237" t="str">
        <f t="shared" si="387"/>
        <v>-0.00001365964669891+0.032740937362476i</v>
      </c>
      <c r="D882" s="208" t="str">
        <f t="shared" si="388"/>
        <v>-5.95711068096399+0.251013853112316i</v>
      </c>
      <c r="E882" t="str">
        <f t="shared" si="389"/>
        <v>2870</v>
      </c>
      <c r="F882" t="str">
        <f t="shared" si="390"/>
        <v>0.777000777000777</v>
      </c>
      <c r="G882" t="str">
        <f t="shared" si="385"/>
        <v>0.777000777000777</v>
      </c>
      <c r="H882" t="str">
        <f t="shared" si="391"/>
        <v>6.9380665905189+3.71577903107232i</v>
      </c>
      <c r="I882" t="str">
        <f t="shared" si="392"/>
        <v>293.738913110646i</v>
      </c>
      <c r="J882" t="str">
        <f t="shared" si="386"/>
        <v>-115.792058428493+64.2606745433897i</v>
      </c>
      <c r="K882" t="str">
        <f t="shared" si="393"/>
        <v>1.07633048205977-1.93945244043276i</v>
      </c>
      <c r="L882" t="str">
        <f t="shared" si="394"/>
        <v>0.0741000671400373-0.114167407060208i</v>
      </c>
      <c r="M882" t="str">
        <f t="shared" si="395"/>
        <v>1.15043054919981-2.05361984749297i</v>
      </c>
      <c r="N882" t="str">
        <f t="shared" si="396"/>
        <v>-0.766382395199627i</v>
      </c>
      <c r="O882" t="str">
        <f t="shared" si="397"/>
        <v>0.72042430863247-0.693533572029089i</v>
      </c>
      <c r="P882" t="str">
        <f t="shared" si="398"/>
        <v>0.27957569136753+0.693533572029089i</v>
      </c>
      <c r="Q882" t="str">
        <f t="shared" si="399"/>
        <v>-0.27957569136753+0.072848823170538i</v>
      </c>
      <c r="R882" t="str">
        <f t="shared" si="400"/>
        <v>-0.331132408986266-2.56694770145067i</v>
      </c>
      <c r="S882" t="str">
        <f t="shared" si="401"/>
        <v>0.0791940474137708i</v>
      </c>
      <c r="T882" t="str">
        <f t="shared" si="402"/>
        <v>0.203286977977354-0.0262237156974945i</v>
      </c>
      <c r="U882" t="str">
        <f t="shared" si="403"/>
        <v>0.0000333333333333334-0.00150903537653028i</v>
      </c>
      <c r="V882" t="str">
        <f t="shared" si="404"/>
        <v>6.66666666666667E-06-0.0150903537653028i</v>
      </c>
      <c r="W882" t="str">
        <f t="shared" si="405"/>
        <v>0.0000276031777593151-0.00137190347105581i</v>
      </c>
      <c r="X882" t="str">
        <f t="shared" si="406"/>
        <v>0.0000588995293284597-0.00136992649116944i</v>
      </c>
      <c r="Y882" t="str">
        <f t="shared" si="407"/>
        <v>0.009+0.469982260977033i</v>
      </c>
      <c r="Z882" t="str">
        <f t="shared" si="408"/>
        <v>-0.0350381701603494-0.0021856053282066i</v>
      </c>
      <c r="AA882" t="str">
        <f t="shared" si="409"/>
        <v>0.494842499810411-25.597954617802i</v>
      </c>
      <c r="AB882" t="str">
        <f t="shared" si="410"/>
        <v>0.958789311713287-0.123682385238501i</v>
      </c>
      <c r="AC882" t="str">
        <f t="shared" si="411"/>
        <v>1.84902391333017-2.1112767544748i</v>
      </c>
      <c r="AD882" t="str">
        <f t="shared" si="412"/>
        <v>0.258234414425932+0.227969972754545i</v>
      </c>
      <c r="AE882" t="str">
        <f t="shared" si="413"/>
        <v>-0.00854980896679057-0.00855204920891962i</v>
      </c>
      <c r="AF882" t="str">
        <f t="shared" si="414"/>
        <v>-12.8951772714829-3.46476517796i</v>
      </c>
      <c r="AG882" t="str">
        <f t="shared" si="415"/>
        <v>1.02158732837547-0.023520818195909i</v>
      </c>
      <c r="AH882" t="str">
        <f t="shared" si="416"/>
        <v>0.0757236764441779+0.138690398619065i</v>
      </c>
      <c r="AI882">
        <f t="shared" si="417"/>
        <v>-16.025970792544872</v>
      </c>
      <c r="AJ882">
        <f t="shared" si="418"/>
        <v>61.365867471982895</v>
      </c>
      <c r="AK882"/>
      <c r="AL882"/>
      <c r="AM882"/>
      <c r="AN882"/>
    </row>
    <row r="883" spans="1:40" x14ac:dyDescent="0.25">
      <c r="A883"/>
      <c r="B883">
        <f t="shared" si="419"/>
        <v>74900</v>
      </c>
      <c r="C883" s="237" t="str">
        <f t="shared" si="387"/>
        <v>-0.000013623196696934+0.0326972245106902i</v>
      </c>
      <c r="D883" s="208" t="str">
        <f t="shared" si="388"/>
        <v>-5.95711040151397+0.250678721248625i</v>
      </c>
      <c r="E883" t="str">
        <f t="shared" si="389"/>
        <v>2870</v>
      </c>
      <c r="F883" t="str">
        <f t="shared" si="390"/>
        <v>0.777000777000777</v>
      </c>
      <c r="G883" t="str">
        <f t="shared" si="385"/>
        <v>0.777000777000777</v>
      </c>
      <c r="H883" t="str">
        <f t="shared" si="391"/>
        <v>6.94241244590761+3.71338318426825i</v>
      </c>
      <c r="I883" t="str">
        <f t="shared" si="392"/>
        <v>294.131612192344i</v>
      </c>
      <c r="J883" t="str">
        <f t="shared" si="386"/>
        <v>-116.104545401718+64.3465845360948i</v>
      </c>
      <c r="K883" t="str">
        <f t="shared" si="393"/>
        <v>1.07409539108714-1.93805713231444i</v>
      </c>
      <c r="L883" t="str">
        <f t="shared" si="394"/>
        <v>0.0739608328954622-0.114105229596522i</v>
      </c>
      <c r="M883" t="str">
        <f t="shared" si="395"/>
        <v>1.1480562239826-2.05216236191096i</v>
      </c>
      <c r="N883" t="str">
        <f t="shared" si="396"/>
        <v>-0.767406970594279i</v>
      </c>
      <c r="O883" t="str">
        <f t="shared" si="397"/>
        <v>0.719713353189143-0.694271336900235i</v>
      </c>
      <c r="P883" t="str">
        <f t="shared" si="398"/>
        <v>0.280286646810857+0.694271336900235i</v>
      </c>
      <c r="Q883" t="str">
        <f t="shared" si="399"/>
        <v>-0.280286646810857+0.073135633694044i</v>
      </c>
      <c r="R883" t="str">
        <f t="shared" si="400"/>
        <v>-0.331126450962456-2.56340602700593i</v>
      </c>
      <c r="S883" t="str">
        <f t="shared" si="401"/>
        <v>0.0792999218087089i</v>
      </c>
      <c r="T883" t="str">
        <f t="shared" si="402"/>
        <v>0.203277897505543-0.026258301670118i</v>
      </c>
      <c r="U883" t="str">
        <f t="shared" si="403"/>
        <v>0.0000333333333333333-0.00150702064305026i</v>
      </c>
      <c r="V883" t="str">
        <f t="shared" si="404"/>
        <v>6.66666666666667E-06-0.0150702064305026i</v>
      </c>
      <c r="W883" t="str">
        <f t="shared" si="405"/>
        <v>0.0000276031774167731-0.00137007196619181i</v>
      </c>
      <c r="X883" t="str">
        <f t="shared" si="406"/>
        <v>0.0000588160325078135-0.00136809953133533i</v>
      </c>
      <c r="Y883" t="str">
        <f t="shared" si="407"/>
        <v>0.009+0.470610579507751i</v>
      </c>
      <c r="Z883" t="str">
        <f t="shared" si="408"/>
        <v>-0.0349445296255531-0.00217872102151866i</v>
      </c>
      <c r="AA883" t="str">
        <f t="shared" si="409"/>
        <v>0.493510294137406-25.5636049439474i</v>
      </c>
      <c r="AB883" t="str">
        <f t="shared" si="410"/>
        <v>0.958746484280835-0.123845507644159i</v>
      </c>
      <c r="AC883" t="str">
        <f t="shared" si="411"/>
        <v>1.84654377902095-2.10968505551875i</v>
      </c>
      <c r="AD883" t="str">
        <f t="shared" si="412"/>
        <v>0.258462397453887+0.228225701695141i</v>
      </c>
      <c r="AE883" t="str">
        <f t="shared" si="413"/>
        <v>-0.00853460677098477-0.00853835725280338i</v>
      </c>
      <c r="AF883" t="str">
        <f t="shared" si="414"/>
        <v>-12.8995228474216-3.46270446301962i</v>
      </c>
      <c r="AG883" t="str">
        <f t="shared" si="415"/>
        <v>1.02158180841853-0.0235104479752963i</v>
      </c>
      <c r="AH883" t="str">
        <f t="shared" si="416"/>
        <v>0.0756383347920755+0.138483130168563i</v>
      </c>
      <c r="AI883">
        <f t="shared" si="417"/>
        <v>-16.038227164720222</v>
      </c>
      <c r="AJ883">
        <f t="shared" si="418"/>
        <v>61.35699970621701</v>
      </c>
      <c r="AK883"/>
      <c r="AL883"/>
      <c r="AM883"/>
      <c r="AN883"/>
    </row>
    <row r="884" spans="1:40" x14ac:dyDescent="0.25">
      <c r="A884"/>
      <c r="B884">
        <f t="shared" si="419"/>
        <v>75000</v>
      </c>
      <c r="C884" s="237" t="str">
        <f t="shared" si="387"/>
        <v>-0.0000135868923977107+0.0326536282264485i</v>
      </c>
      <c r="D884" s="208" t="str">
        <f t="shared" si="388"/>
        <v>-5.95711012318101+0.250344483069439i</v>
      </c>
      <c r="E884" t="str">
        <f t="shared" si="389"/>
        <v>2870</v>
      </c>
      <c r="F884" t="str">
        <f t="shared" si="390"/>
        <v>0.777000777000777</v>
      </c>
      <c r="G884" t="str">
        <f t="shared" si="385"/>
        <v>0.777000777000777</v>
      </c>
      <c r="H884" t="str">
        <f t="shared" si="391"/>
        <v>6.9467469062724+3.71098700944754i</v>
      </c>
      <c r="I884" t="str">
        <f t="shared" si="392"/>
        <v>294.524311274043i</v>
      </c>
      <c r="J884" t="str">
        <f t="shared" si="386"/>
        <v>-116.41744985921+64.4324945287998i</v>
      </c>
      <c r="K884" t="str">
        <f t="shared" si="393"/>
        <v>1.07186659517466-1.93666218438482i</v>
      </c>
      <c r="L884" t="str">
        <f t="shared" si="394"/>
        <v>0.0738219359407437-0.114042999606055i</v>
      </c>
      <c r="M884" t="str">
        <f t="shared" si="395"/>
        <v>1.1456885311154-2.05070518399087i</v>
      </c>
      <c r="N884" t="str">
        <f t="shared" si="396"/>
        <v>-0.768431545988931i</v>
      </c>
      <c r="O884" t="str">
        <f t="shared" si="397"/>
        <v>0.719001642223378-0.695008372956819i</v>
      </c>
      <c r="P884" t="str">
        <f t="shared" si="398"/>
        <v>0.280998357776622+0.695008372956819i</v>
      </c>
      <c r="Q884" t="str">
        <f t="shared" si="399"/>
        <v>-0.280998357776622+0.073423173032112i</v>
      </c>
      <c r="R884" t="str">
        <f t="shared" si="400"/>
        <v>-0.331120484604891-2.55987364226612i</v>
      </c>
      <c r="S884" t="str">
        <f t="shared" si="401"/>
        <v>0.0794057962036472i</v>
      </c>
      <c r="T884" t="str">
        <f t="shared" si="402"/>
        <v>0.203268804744872-0.0262928857193889i</v>
      </c>
      <c r="U884" t="str">
        <f t="shared" si="403"/>
        <v>0.0000333333333333333-0.00150501128219286i</v>
      </c>
      <c r="V884" t="str">
        <f t="shared" si="404"/>
        <v>6.66666666666667E-06-0.0150501128219286i</v>
      </c>
      <c r="W884" t="str">
        <f t="shared" si="405"/>
        <v>0.0000276031770737737-0.00136824534553018i</v>
      </c>
      <c r="X884" t="str">
        <f t="shared" si="406"/>
        <v>0.0000587328692186931-0.00136627743598126i</v>
      </c>
      <c r="Y884" t="str">
        <f t="shared" si="407"/>
        <v>0.009+0.471238898038469i</v>
      </c>
      <c r="Z884" t="str">
        <f t="shared" si="408"/>
        <v>-0.0348512641819247-0.00217187100983755i</v>
      </c>
      <c r="AA884" t="str">
        <f t="shared" si="409"/>
        <v>0.492183476440226-25.5293475622886i</v>
      </c>
      <c r="AB884" t="str">
        <f t="shared" si="410"/>
        <v>0.958703598888804-0.124008620978454i</v>
      </c>
      <c r="AC884" t="str">
        <f t="shared" si="411"/>
        <v>1.84407059608589-2.10809369496643i</v>
      </c>
      <c r="AD884" t="str">
        <f t="shared" si="412"/>
        <v>0.258690638168538+0.228481210635744i</v>
      </c>
      <c r="AE884" t="str">
        <f t="shared" si="413"/>
        <v>-0.00851946405453006-0.00852470173002693i</v>
      </c>
      <c r="AF884" t="str">
        <f t="shared" si="414"/>
        <v>-12.9038570294534-3.4606425263781i</v>
      </c>
      <c r="AG884" t="str">
        <f t="shared" si="415"/>
        <v>1.02157628417331-0.0235001297016336i</v>
      </c>
      <c r="AH884" t="str">
        <f t="shared" si="416"/>
        <v>0.0755533279828902+0.13827637460609i</v>
      </c>
      <c r="AI884">
        <f t="shared" si="417"/>
        <v>-16.050466986359147</v>
      </c>
      <c r="AJ884">
        <f t="shared" si="418"/>
        <v>61.348089437684763</v>
      </c>
      <c r="AK884"/>
      <c r="AL884"/>
      <c r="AM884"/>
      <c r="AN884"/>
    </row>
    <row r="885" spans="1:40" x14ac:dyDescent="0.25">
      <c r="A885"/>
      <c r="B885">
        <f t="shared" si="419"/>
        <v>75100</v>
      </c>
      <c r="C885" s="237" t="str">
        <f t="shared" si="387"/>
        <v>-0.0000135507330257104+0.0326101480441019i</v>
      </c>
      <c r="D885" s="208" t="str">
        <f t="shared" si="388"/>
        <v>-5.95710984595916+0.250011135004781i</v>
      </c>
      <c r="E885" t="str">
        <f t="shared" si="389"/>
        <v>2870</v>
      </c>
      <c r="F885" t="str">
        <f t="shared" si="390"/>
        <v>0.777000777000777</v>
      </c>
      <c r="G885" t="str">
        <f t="shared" si="385"/>
        <v>0.777000777000777</v>
      </c>
      <c r="H885" t="str">
        <f t="shared" si="391"/>
        <v>6.95107000484338+3.70859052748236i</v>
      </c>
      <c r="I885" t="str">
        <f t="shared" si="392"/>
        <v>294.917010355742i</v>
      </c>
      <c r="J885" t="str">
        <f t="shared" si="386"/>
        <v>-116.730771800968+64.518404521505i</v>
      </c>
      <c r="K885" t="str">
        <f t="shared" si="393"/>
        <v>1.06964407369821-1.93526760621467i</v>
      </c>
      <c r="L885" t="str">
        <f t="shared" si="394"/>
        <v>0.0736833754212978-0.113980717851085i</v>
      </c>
      <c r="M885" t="str">
        <f t="shared" si="395"/>
        <v>1.14332744911951-2.04924832406576i</v>
      </c>
      <c r="N885" t="str">
        <f t="shared" si="396"/>
        <v>-0.769456121383583i</v>
      </c>
      <c r="O885" t="str">
        <f t="shared" si="397"/>
        <v>0.718289176482298-0.695744679425134i</v>
      </c>
      <c r="P885" t="str">
        <f t="shared" si="398"/>
        <v>0.281710823517702+0.695744679425134i</v>
      </c>
      <c r="Q885" t="str">
        <f t="shared" si="399"/>
        <v>-0.281710823517702+0.073711441958449i</v>
      </c>
      <c r="R885" t="str">
        <f t="shared" si="400"/>
        <v>-0.331114509912042-2.55635051011401i</v>
      </c>
      <c r="S885" t="str">
        <f t="shared" si="401"/>
        <v>0.0795116705985855i</v>
      </c>
      <c r="T885" t="str">
        <f t="shared" si="402"/>
        <v>0.203259699694711-0.0263274678425384i</v>
      </c>
      <c r="U885" t="str">
        <f t="shared" si="403"/>
        <v>0.0000333333333333333-0.0015030072724962i</v>
      </c>
      <c r="V885" t="str">
        <f t="shared" si="404"/>
        <v>6.66666666666667E-06-0.015030072724962i</v>
      </c>
      <c r="W885" t="str">
        <f t="shared" si="405"/>
        <v>0.0000276031767303167-0.00136642358956013i</v>
      </c>
      <c r="X885" t="str">
        <f t="shared" si="406"/>
        <v>0.0000586500376873476-0.00136446018571559i</v>
      </c>
      <c r="Y885" t="str">
        <f t="shared" si="407"/>
        <v>0.009+0.471867216569187i</v>
      </c>
      <c r="Z885" t="str">
        <f t="shared" si="408"/>
        <v>-0.0347583718278154-0.00216505507076334i</v>
      </c>
      <c r="AA885" t="str">
        <f t="shared" si="409"/>
        <v>0.490862017622184-25.4951821004613i</v>
      </c>
      <c r="AB885" t="str">
        <f t="shared" si="410"/>
        <v>0.958660655534223-0.124171725228328i</v>
      </c>
      <c r="AC885" t="str">
        <f t="shared" si="411"/>
        <v>1.84160434204267-2.10650268355936i</v>
      </c>
      <c r="AD885" t="str">
        <f t="shared" si="412"/>
        <v>0.25891913638859+0.228736499356792i</v>
      </c>
      <c r="AE885" t="str">
        <f t="shared" si="413"/>
        <v>-0.00850438049813038-0.00851108248439201i</v>
      </c>
      <c r="AF885" t="str">
        <f t="shared" si="414"/>
        <v>-12.9081798508025-3.45857939247758i</v>
      </c>
      <c r="AG885" t="str">
        <f t="shared" si="415"/>
        <v>1.0215707556312-0.0234898631484343i</v>
      </c>
      <c r="AH885" t="str">
        <f t="shared" si="416"/>
        <v>0.0754686541487241+0.138070129896161i</v>
      </c>
      <c r="AI885">
        <f t="shared" si="417"/>
        <v>-16.062690308913123</v>
      </c>
      <c r="AJ885">
        <f t="shared" si="418"/>
        <v>61.339136831826451</v>
      </c>
      <c r="AK885"/>
      <c r="AL885"/>
      <c r="AM885"/>
      <c r="AN885"/>
    </row>
    <row r="886" spans="1:40" x14ac:dyDescent="0.25">
      <c r="A886"/>
      <c r="B886">
        <f t="shared" si="419"/>
        <v>75200</v>
      </c>
      <c r="C886" s="237" t="str">
        <f t="shared" si="387"/>
        <v>-0.0000135147178105567+0.0325667835004784i</v>
      </c>
      <c r="D886" s="208" t="str">
        <f t="shared" si="388"/>
        <v>-5.9571095698425+0.249678673503668i</v>
      </c>
      <c r="E886" t="str">
        <f t="shared" si="389"/>
        <v>2870</v>
      </c>
      <c r="F886" t="str">
        <f t="shared" si="390"/>
        <v>0.777000777000777</v>
      </c>
      <c r="G886" t="str">
        <f t="shared" si="385"/>
        <v>0.777000777000777</v>
      </c>
      <c r="H886" t="str">
        <f t="shared" si="391"/>
        <v>6.9553817747679+3.70619375908512i</v>
      </c>
      <c r="I886" t="str">
        <f t="shared" si="392"/>
        <v>295.309709437441i</v>
      </c>
      <c r="J886" t="str">
        <f t="shared" si="386"/>
        <v>-117.044511226991+64.60431451421i</v>
      </c>
      <c r="K886" t="str">
        <f t="shared" si="393"/>
        <v>1.06742780610034-1.93387340728819i</v>
      </c>
      <c r="L886" t="str">
        <f t="shared" si="394"/>
        <v>0.073545150483901-0.113918385088956i</v>
      </c>
      <c r="M886" t="str">
        <f t="shared" si="395"/>
        <v>1.14097295658424-2.04779179237715i</v>
      </c>
      <c r="N886" t="str">
        <f t="shared" si="396"/>
        <v>-0.770480696778235i</v>
      </c>
      <c r="O886" t="str">
        <f t="shared" si="397"/>
        <v>0.717575956713817-0.696480255532237i</v>
      </c>
      <c r="P886" t="str">
        <f t="shared" si="398"/>
        <v>0.282424043286183+0.696480255532237i</v>
      </c>
      <c r="Q886" t="str">
        <f t="shared" si="399"/>
        <v>-0.282424043286183+0.074000441245998i</v>
      </c>
      <c r="R886" t="str">
        <f t="shared" si="400"/>
        <v>-0.331108526882367-2.55283659362976i</v>
      </c>
      <c r="S886" t="str">
        <f t="shared" si="401"/>
        <v>0.0796175449935235i</v>
      </c>
      <c r="T886" t="str">
        <f t="shared" si="402"/>
        <v>0.203250582354431-0.0263620480367961i</v>
      </c>
      <c r="U886" t="str">
        <f t="shared" si="403"/>
        <v>0.0000333333333333333-0.00150100859261256i</v>
      </c>
      <c r="V886" t="str">
        <f t="shared" si="404"/>
        <v>6.66666666666667E-06-0.0150100859261256i</v>
      </c>
      <c r="W886" t="str">
        <f t="shared" si="405"/>
        <v>0.0000276031763864019-0.00136460667887464i</v>
      </c>
      <c r="X886" t="str">
        <f t="shared" si="406"/>
        <v>0.0000585675361517989-0.00136264776124957i</v>
      </c>
      <c r="Y886" t="str">
        <f t="shared" si="407"/>
        <v>0.009+0.472495535099905i</v>
      </c>
      <c r="Z886" t="str">
        <f t="shared" si="408"/>
        <v>-0.034665850574917-0.00215827298365123i</v>
      </c>
      <c r="AA886" t="str">
        <f t="shared" si="409"/>
        <v>0.489545888783267-25.4611081881063i</v>
      </c>
      <c r="AB886" t="str">
        <f t="shared" si="410"/>
        <v>0.958617654214125-0.124334820380713i</v>
      </c>
      <c r="AC886" t="str">
        <f t="shared" si="411"/>
        <v>1.83914499448023-2.10491203194367i</v>
      </c>
      <c r="AD886" t="str">
        <f t="shared" si="412"/>
        <v>0.259147891932519+0.228991567638694i</v>
      </c>
      <c r="AE886" t="str">
        <f t="shared" si="413"/>
        <v>-0.00848935578461887-0.00849749936060706i</v>
      </c>
      <c r="AF886" t="str">
        <f t="shared" si="414"/>
        <v>-12.9124913446104-3.45651508558145i</v>
      </c>
      <c r="AG886" t="str">
        <f t="shared" si="415"/>
        <v>1.02156522278368-0.0234796480904102i</v>
      </c>
      <c r="AH886" t="str">
        <f t="shared" si="416"/>
        <v>0.0753843114344228+0.137864394014238i</v>
      </c>
      <c r="AI886">
        <f t="shared" si="417"/>
        <v>-16.074897183594274</v>
      </c>
      <c r="AJ886">
        <f t="shared" si="418"/>
        <v>61.330142053237864</v>
      </c>
      <c r="AK886"/>
      <c r="AL886"/>
      <c r="AM886"/>
      <c r="AN886"/>
    </row>
    <row r="887" spans="1:40" x14ac:dyDescent="0.25">
      <c r="A887"/>
      <c r="B887">
        <f t="shared" si="419"/>
        <v>75300</v>
      </c>
      <c r="C887" s="237" t="str">
        <f t="shared" si="387"/>
        <v>-0.0000134788459869853+0.0325235341348662i</v>
      </c>
      <c r="D887" s="208" t="str">
        <f t="shared" si="388"/>
        <v>-5.95710929482519+0.249347095033974i</v>
      </c>
      <c r="E887" t="str">
        <f t="shared" si="389"/>
        <v>2870</v>
      </c>
      <c r="F887" t="str">
        <f t="shared" si="390"/>
        <v>0.777000777000777</v>
      </c>
      <c r="G887" t="str">
        <f t="shared" si="385"/>
        <v>0.777000777000777</v>
      </c>
      <c r="H887" t="str">
        <f t="shared" si="391"/>
        <v>6.95968224911034+3.70379672480961i</v>
      </c>
      <c r="I887" t="str">
        <f t="shared" si="392"/>
        <v>295.702408519139i</v>
      </c>
      <c r="J887" t="str">
        <f t="shared" si="386"/>
        <v>-117.358668137281+64.6902245069151i</v>
      </c>
      <c r="K887" t="str">
        <f t="shared" si="393"/>
        <v>1.06521777189018-1.93247959700356i</v>
      </c>
      <c r="L887" t="str">
        <f t="shared" si="394"/>
        <v>0.0734072602766973-0.113856002072107i</v>
      </c>
      <c r="M887" t="str">
        <f t="shared" si="395"/>
        <v>1.13862503216688-2.04633559907567i</v>
      </c>
      <c r="N887" t="str">
        <f t="shared" si="396"/>
        <v>-0.771505272172887i</v>
      </c>
      <c r="O887" t="str">
        <f t="shared" si="397"/>
        <v>0.71686198366664-0.697215100505956i</v>
      </c>
      <c r="P887" t="str">
        <f t="shared" si="398"/>
        <v>0.28313801633336+0.697215100505956i</v>
      </c>
      <c r="Q887" t="str">
        <f t="shared" si="399"/>
        <v>-0.28313801633336+0.074290171666931i</v>
      </c>
      <c r="R887" t="str">
        <f t="shared" si="400"/>
        <v>-0.331102535514361-2.54933185608968i</v>
      </c>
      <c r="S887" t="str">
        <f t="shared" si="401"/>
        <v>0.0797234193884618i</v>
      </c>
      <c r="T887" t="str">
        <f t="shared" si="402"/>
        <v>0.203241452723403-0.0263966262993945i</v>
      </c>
      <c r="U887" t="str">
        <f t="shared" si="403"/>
        <v>0.0000333333333333334-0.00149901522130763i</v>
      </c>
      <c r="V887" t="str">
        <f t="shared" si="404"/>
        <v>6.66666666666667E-06-0.0149901522130763i</v>
      </c>
      <c r="W887" t="str">
        <f t="shared" si="405"/>
        <v>0.0000276031760420298-0.0013627945941698i</v>
      </c>
      <c r="X887" t="str">
        <f t="shared" si="406"/>
        <v>0.0000584853628617507-0.00136084014339665i</v>
      </c>
      <c r="Y887" t="str">
        <f t="shared" si="407"/>
        <v>0.009+0.473123853630623i</v>
      </c>
      <c r="Z887" t="str">
        <f t="shared" si="408"/>
        <v>-0.0345736984481558-0.00215152452959543i</v>
      </c>
      <c r="AA887" t="str">
        <f t="shared" si="409"/>
        <v>0.488235061218549-25.4271254568564i</v>
      </c>
      <c r="AB887" t="str">
        <f t="shared" si="410"/>
        <v>0.958574594925544-0.124497906422558i</v>
      </c>
      <c r="AC887" t="str">
        <f t="shared" si="411"/>
        <v>1.83669253105858-2.10332175067078i</v>
      </c>
      <c r="AD887" t="str">
        <f t="shared" si="412"/>
        <v>0.259376904618577+0.229246415261829i</v>
      </c>
      <c r="AE887" t="str">
        <f t="shared" si="413"/>
        <v>-0.00847438959894112-0.0084839522042806i</v>
      </c>
      <c r="AF887" t="str">
        <f t="shared" si="414"/>
        <v>-12.9167915439355-3.45444962977564i</v>
      </c>
      <c r="AG887" t="str">
        <f t="shared" si="415"/>
        <v>1.02155968562229-0.0234694843034645i</v>
      </c>
      <c r="AH887" t="str">
        <f t="shared" si="416"/>
        <v>0.0753002979974723+0.137659164946662i</v>
      </c>
      <c r="AI887">
        <f t="shared" si="417"/>
        <v>-16.087087661376529</v>
      </c>
      <c r="AJ887">
        <f t="shared" si="418"/>
        <v>61.32110526567638</v>
      </c>
      <c r="AK887"/>
      <c r="AL887"/>
      <c r="AM887"/>
      <c r="AN887"/>
    </row>
    <row r="888" spans="1:40" x14ac:dyDescent="0.25">
      <c r="A888"/>
      <c r="B888">
        <f t="shared" si="419"/>
        <v>75400</v>
      </c>
      <c r="C888" s="237" t="str">
        <f t="shared" si="387"/>
        <v>-0.0000134431167948027+0.0324803994889976i</v>
      </c>
      <c r="D888" s="208" t="str">
        <f t="shared" si="388"/>
        <v>-5.95710902090139+0.249016396082315i</v>
      </c>
      <c r="E888" t="str">
        <f t="shared" si="389"/>
        <v>2870</v>
      </c>
      <c r="F888" t="str">
        <f t="shared" si="390"/>
        <v>0.777000777000777</v>
      </c>
      <c r="G888" t="str">
        <f t="shared" si="385"/>
        <v>0.777000777000777</v>
      </c>
      <c r="H888" t="str">
        <f t="shared" si="391"/>
        <v>6.96397146085218+3.70139944505188i</v>
      </c>
      <c r="I888" t="str">
        <f t="shared" si="392"/>
        <v>296.095107600838i</v>
      </c>
      <c r="J888" t="str">
        <f t="shared" si="386"/>
        <v>-117.673242531838+64.7761344996201i</v>
      </c>
      <c r="K888" t="str">
        <f t="shared" si="393"/>
        <v>1.06301395064335-1.93108618467371i</v>
      </c>
      <c r="L888" t="str">
        <f t="shared" si="394"/>
        <v>0.0732697039492103-0.113793569548097i</v>
      </c>
      <c r="M888" t="str">
        <f t="shared" si="395"/>
        <v>1.13628365459256-2.04487975422181i</v>
      </c>
      <c r="N888" t="str">
        <f t="shared" si="396"/>
        <v>-0.772529847567539i</v>
      </c>
      <c r="O888" t="str">
        <f t="shared" si="397"/>
        <v>0.716147258090264-0.697949213574882i</v>
      </c>
      <c r="P888" t="str">
        <f t="shared" si="398"/>
        <v>0.283852741909736+0.697949213574882i</v>
      </c>
      <c r="Q888" t="str">
        <f t="shared" si="399"/>
        <v>-0.283852741909736+0.0745806339926569i</v>
      </c>
      <c r="R888" t="str">
        <f t="shared" si="400"/>
        <v>-0.331096535806474-2.54583626096484i</v>
      </c>
      <c r="S888" t="str">
        <f t="shared" si="401"/>
        <v>0.0798292937833999i</v>
      </c>
      <c r="T888" t="str">
        <f t="shared" si="402"/>
        <v>0.203232310800995-0.026431202627561i</v>
      </c>
      <c r="U888" t="str">
        <f t="shared" si="403"/>
        <v>0.0000333333333333333-0.00149702713745975i</v>
      </c>
      <c r="V888" t="str">
        <f t="shared" si="404"/>
        <v>6.66666666666667E-06-0.0149702713745975i</v>
      </c>
      <c r="W888" t="str">
        <f t="shared" si="405"/>
        <v>0.0000276031756971998-0.00136098731624409i</v>
      </c>
      <c r="X888" t="str">
        <f t="shared" si="406"/>
        <v>0.0000584035160784913-0.00135903731307178i</v>
      </c>
      <c r="Y888" t="str">
        <f t="shared" si="407"/>
        <v>0.009+0.473752172161341i</v>
      </c>
      <c r="Z888" t="str">
        <f t="shared" si="408"/>
        <v>-0.0344819134855866-0.00214480949141287i</v>
      </c>
      <c r="AA888" t="str">
        <f t="shared" si="409"/>
        <v>0.486929506416597-25.3932335403222i</v>
      </c>
      <c r="AB888" t="str">
        <f t="shared" si="410"/>
        <v>0.958531477665499-0.124660983340786i</v>
      </c>
      <c r="AC888" t="str">
        <f t="shared" si="411"/>
        <v>1.8342469295088-2.10173185019806i</v>
      </c>
      <c r="AD888" t="str">
        <f t="shared" si="412"/>
        <v>0.259606174264782+0.229501042006544i</v>
      </c>
      <c r="AE888" t="str">
        <f t="shared" si="413"/>
        <v>-0.00845948162813755-0.00847044086191411i</v>
      </c>
      <c r="AF888" t="str">
        <f t="shared" si="414"/>
        <v>-12.9210804817536-3.45238304896957i</v>
      </c>
      <c r="AG888" t="str">
        <f t="shared" si="415"/>
        <v>1.02155414413866-0.023459371564682i</v>
      </c>
      <c r="AH888" t="str">
        <f t="shared" si="416"/>
        <v>0.0752166120078945+0.137454440690564i</v>
      </c>
      <c r="AI888">
        <f t="shared" si="417"/>
        <v>-16.099261792997918</v>
      </c>
      <c r="AJ888">
        <f t="shared" si="418"/>
        <v>61.312026632064061</v>
      </c>
      <c r="AK888"/>
      <c r="AL888"/>
      <c r="AM888"/>
      <c r="AN888"/>
    </row>
    <row r="889" spans="1:40" x14ac:dyDescent="0.25">
      <c r="A889"/>
      <c r="B889">
        <f t="shared" si="419"/>
        <v>75500</v>
      </c>
      <c r="C889" s="237" t="str">
        <f t="shared" si="387"/>
        <v>-0.0000134075294788471+0.032437379107033i</v>
      </c>
      <c r="D889" s="208" t="str">
        <f t="shared" si="388"/>
        <v>-5.9571087480653+0.24868657315392i</v>
      </c>
      <c r="E889" t="str">
        <f t="shared" si="389"/>
        <v>2870</v>
      </c>
      <c r="F889" t="str">
        <f t="shared" si="390"/>
        <v>0.777000777000777</v>
      </c>
      <c r="G889" t="str">
        <f t="shared" si="385"/>
        <v>0.777000777000777</v>
      </c>
      <c r="H889" t="str">
        <f t="shared" si="391"/>
        <v>6.96824944289186+3.69900194005135i</v>
      </c>
      <c r="I889" t="str">
        <f t="shared" si="392"/>
        <v>296.487806682537i</v>
      </c>
      <c r="J889" t="str">
        <f t="shared" si="386"/>
        <v>-117.98823441066+64.8620444923252i</v>
      </c>
      <c r="K889" t="str">
        <f t="shared" si="393"/>
        <v>1.06081632200185-1.92969317952687i</v>
      </c>
      <c r="L889" t="str">
        <f t="shared" si="394"/>
        <v>0.0731324806523499-0.113731088259636i</v>
      </c>
      <c r="M889" t="str">
        <f t="shared" si="395"/>
        <v>1.1339488026542-2.04342426778651i</v>
      </c>
      <c r="N889" t="str">
        <f t="shared" si="396"/>
        <v>-0.77355442296219i</v>
      </c>
      <c r="O889" t="str">
        <f t="shared" si="397"/>
        <v>0.715431780734977-0.698682593968377i</v>
      </c>
      <c r="P889" t="str">
        <f t="shared" si="398"/>
        <v>0.284568219265023+0.698682593968377i</v>
      </c>
      <c r="Q889" t="str">
        <f t="shared" si="399"/>
        <v>-0.284568219265023+0.0748718289938131i</v>
      </c>
      <c r="R889" t="str">
        <f t="shared" si="400"/>
        <v>-0.331090527757177-2.5423497719199i</v>
      </c>
      <c r="S889" t="str">
        <f t="shared" si="401"/>
        <v>0.0799351681783382i</v>
      </c>
      <c r="T889" t="str">
        <f t="shared" si="402"/>
        <v>0.203223156586577-0.0264657770185247i</v>
      </c>
      <c r="U889" t="str">
        <f t="shared" si="403"/>
        <v>0.0000333333333333334-0.00149504432005914i</v>
      </c>
      <c r="V889" t="str">
        <f t="shared" si="404"/>
        <v>6.66666666666667E-06-0.0149504432005914i</v>
      </c>
      <c r="W889" t="str">
        <f t="shared" si="405"/>
        <v>0.0000276031753519123-0.00135918482599771i</v>
      </c>
      <c r="X889" t="str">
        <f t="shared" si="406"/>
        <v>0.0000583219940748055-0.00135723925129077i</v>
      </c>
      <c r="Y889" t="str">
        <f t="shared" si="407"/>
        <v>0.009+0.474380490692059i</v>
      </c>
      <c r="Z889" t="str">
        <f t="shared" si="408"/>
        <v>-0.0343904937382878-0.00213812765362747i</v>
      </c>
      <c r="AA889" t="str">
        <f t="shared" si="409"/>
        <v>0.485629196057913-25.3594320740795i</v>
      </c>
      <c r="AB889" t="str">
        <f t="shared" si="410"/>
        <v>0.958488302431018-0.124824051122327i</v>
      </c>
      <c r="AC889" t="str">
        <f t="shared" si="411"/>
        <v>1.83180816763292-2.10014234088965i</v>
      </c>
      <c r="AD889" t="str">
        <f t="shared" si="412"/>
        <v>0.259835700688917+0.22975544765315i</v>
      </c>
      <c r="AE889" t="str">
        <f t="shared" si="413"/>
        <v>-0.00844463156132705-0.0084569651808958i</v>
      </c>
      <c r="AF889" t="str">
        <f t="shared" si="414"/>
        <v>-12.9253581909572-3.45031536689743i</v>
      </c>
      <c r="AG889" t="str">
        <f t="shared" si="415"/>
        <v>1.02154859832445-0.0234493096523219i</v>
      </c>
      <c r="AH889" t="str">
        <f t="shared" si="416"/>
        <v>0.0751332516481457+0.137250219253805i</v>
      </c>
      <c r="AI889">
        <f t="shared" si="417"/>
        <v>-16.111419628961396</v>
      </c>
      <c r="AJ889">
        <f t="shared" si="418"/>
        <v>61.302906314494876</v>
      </c>
      <c r="AK889"/>
      <c r="AL889"/>
      <c r="AM889"/>
      <c r="AN889"/>
    </row>
    <row r="890" spans="1:40" x14ac:dyDescent="0.25">
      <c r="A890"/>
      <c r="B890">
        <f t="shared" si="419"/>
        <v>75600</v>
      </c>
      <c r="C890" s="237" t="str">
        <f t="shared" si="387"/>
        <v>-0.0000133720832889473+0.0323944725355444i</v>
      </c>
      <c r="D890" s="208" t="str">
        <f t="shared" si="388"/>
        <v>-5.95710847631117+0.248357622772507i</v>
      </c>
      <c r="E890" t="str">
        <f t="shared" si="389"/>
        <v>2870</v>
      </c>
      <c r="F890" t="str">
        <f t="shared" si="390"/>
        <v>0.777000777000777</v>
      </c>
      <c r="G890" t="str">
        <f t="shared" si="385"/>
        <v>0.777000777000777</v>
      </c>
      <c r="H890" t="str">
        <f t="shared" si="391"/>
        <v>6.97251622804481+3.69660422989178i</v>
      </c>
      <c r="I890" t="str">
        <f t="shared" si="392"/>
        <v>296.880505764235i</v>
      </c>
      <c r="J890" t="str">
        <f t="shared" si="386"/>
        <v>-118.303643773748+64.9479544850303i</v>
      </c>
      <c r="K890" t="str">
        <f t="shared" si="393"/>
        <v>1.05862486567382-1.92830059070718i</v>
      </c>
      <c r="L890" t="str">
        <f t="shared" si="394"/>
        <v>0.0729955895384177-0.113668558944606i</v>
      </c>
      <c r="M890" t="str">
        <f t="shared" si="395"/>
        <v>1.13162045521224-2.04196914965179i</v>
      </c>
      <c r="N890" t="str">
        <f t="shared" si="396"/>
        <v>-0.774578998356842i</v>
      </c>
      <c r="O890" t="str">
        <f t="shared" si="397"/>
        <v>0.714715552351852-0.699415240916573i</v>
      </c>
      <c r="P890" t="str">
        <f t="shared" si="398"/>
        <v>0.285284447648148+0.699415240916573i</v>
      </c>
      <c r="Q890" t="str">
        <f t="shared" si="399"/>
        <v>-0.285284447648148+0.0751637574402689i</v>
      </c>
      <c r="R890" t="str">
        <f t="shared" si="400"/>
        <v>-0.331084511364944-2.53887235281169i</v>
      </c>
      <c r="S890" t="str">
        <f t="shared" si="401"/>
        <v>0.0800410425732763i</v>
      </c>
      <c r="T890" t="str">
        <f t="shared" si="402"/>
        <v>0.203213990079515-0.0265003494695139i</v>
      </c>
      <c r="U890" t="str">
        <f t="shared" si="403"/>
        <v>0.0000333333333333333-0.00149306674820721i</v>
      </c>
      <c r="V890" t="str">
        <f t="shared" si="404"/>
        <v>6.66666666666667E-06-0.0149306674820721i</v>
      </c>
      <c r="W890" t="str">
        <f t="shared" si="405"/>
        <v>0.0000276031750061669-0.00135738710443194i</v>
      </c>
      <c r="X890" t="str">
        <f t="shared" si="406"/>
        <v>0.0000582407951348817-0.00135544593916964i</v>
      </c>
      <c r="Y890" t="str">
        <f t="shared" si="407"/>
        <v>0.009+0.475008809222777i</v>
      </c>
      <c r="Z890" t="str">
        <f t="shared" si="408"/>
        <v>-0.0342994372702591-0.00213147880245433i</v>
      </c>
      <c r="AA890" t="str">
        <f t="shared" si="409"/>
        <v>0.484334102013378-25.3257206956559i</v>
      </c>
      <c r="AB890" t="str">
        <f t="shared" si="410"/>
        <v>0.958445069219111-0.12498710975411i</v>
      </c>
      <c r="AC890" t="str">
        <f t="shared" si="411"/>
        <v>1.82937622330362-2.09855323301691i</v>
      </c>
      <c r="AD890" t="str">
        <f t="shared" si="412"/>
        <v>0.260065483708552+0.230009631981941i</v>
      </c>
      <c r="AE890" t="str">
        <f t="shared" si="413"/>
        <v>-0.00842983908969124-0.00844352500949478i</v>
      </c>
      <c r="AF890" t="str">
        <f t="shared" si="414"/>
        <v>-12.929624704356-3.44824660711927i</v>
      </c>
      <c r="AG890" t="str">
        <f t="shared" si="415"/>
        <v>1.02154304817143-0.0234392983458114i</v>
      </c>
      <c r="AH890" t="str">
        <f t="shared" si="416"/>
        <v>0.0750502151130235+0.137046498654904i</v>
      </c>
      <c r="AI890">
        <f t="shared" si="417"/>
        <v>-16.123561219536104</v>
      </c>
      <c r="AJ890">
        <f t="shared" si="418"/>
        <v>61.293744474237414</v>
      </c>
      <c r="AK890"/>
      <c r="AL890"/>
      <c r="AM890"/>
      <c r="AN890"/>
    </row>
    <row r="891" spans="1:40" x14ac:dyDescent="0.25">
      <c r="A891"/>
      <c r="B891">
        <f t="shared" si="419"/>
        <v>75700</v>
      </c>
      <c r="C891" s="237" t="str">
        <f t="shared" si="387"/>
        <v>-0.0000133367774798841+0.0323516793234998i</v>
      </c>
      <c r="D891" s="208" t="str">
        <f t="shared" si="388"/>
        <v>-5.95710820563331+0.248029541480165i</v>
      </c>
      <c r="E891" t="str">
        <f t="shared" si="389"/>
        <v>2870</v>
      </c>
      <c r="F891" t="str">
        <f t="shared" si="390"/>
        <v>0.777000777000777</v>
      </c>
      <c r="G891" t="str">
        <f t="shared" si="385"/>
        <v>0.777000777000777</v>
      </c>
      <c r="H891" t="str">
        <f t="shared" si="391"/>
        <v>6.97677184904343+3.69420633450233i</v>
      </c>
      <c r="I891" t="str">
        <f t="shared" si="392"/>
        <v>297.273204845934i</v>
      </c>
      <c r="J891" t="str">
        <f t="shared" si="386"/>
        <v>-118.619470621103+65.0338644777353i</v>
      </c>
      <c r="K891" t="str">
        <f t="shared" si="393"/>
        <v>1.05643956143351-1.92690842727539i</v>
      </c>
      <c r="L891" t="str">
        <f t="shared" si="394"/>
        <v>0.0728590297611202-0.113605982336091i</v>
      </c>
      <c r="M891" t="str">
        <f t="shared" si="395"/>
        <v>1.12929859119463-2.04051440961148i</v>
      </c>
      <c r="N891" t="str">
        <f t="shared" si="396"/>
        <v>-0.775603573751494i</v>
      </c>
      <c r="O891" t="str">
        <f t="shared" si="397"/>
        <v>0.713998573692754-0.700147153650369i</v>
      </c>
      <c r="P891" t="str">
        <f t="shared" si="398"/>
        <v>0.286001426307246+0.700147153650369i</v>
      </c>
      <c r="Q891" t="str">
        <f t="shared" si="399"/>
        <v>-0.286001426307246+0.0754564201011251i</v>
      </c>
      <c r="R891" t="str">
        <f t="shared" si="400"/>
        <v>-0.331078486628226-2.53540396768805i</v>
      </c>
      <c r="S891" t="str">
        <f t="shared" si="401"/>
        <v>0.0801469169682146i</v>
      </c>
      <c r="T891" t="str">
        <f t="shared" si="402"/>
        <v>0.203204811279176-0.0265349199777546i</v>
      </c>
      <c r="U891" t="str">
        <f t="shared" si="403"/>
        <v>0.0000333333333333333-0.00149109440111578i</v>
      </c>
      <c r="V891" t="str">
        <f t="shared" si="404"/>
        <v>6.66666666666667E-06-0.0149109440111578i</v>
      </c>
      <c r="W891" t="str">
        <f t="shared" si="405"/>
        <v>0.000027603174659964-0.00135559413264844i</v>
      </c>
      <c r="X891" t="str">
        <f t="shared" si="406"/>
        <v>0.0000581599175542235-0.0013536573579239i</v>
      </c>
      <c r="Y891" t="str">
        <f t="shared" si="407"/>
        <v>0.009+0.475637127753495i</v>
      </c>
      <c r="Z891" t="str">
        <f t="shared" si="408"/>
        <v>-0.0342087421583168-0.00212486272578414i</v>
      </c>
      <c r="AA891" t="str">
        <f t="shared" si="409"/>
        <v>0.48304419634271-25.2920990445175i</v>
      </c>
      <c r="AB891" t="str">
        <f t="shared" si="410"/>
        <v>0.958401778026793-0.12515015922305i</v>
      </c>
      <c r="AC891" t="str">
        <f t="shared" si="411"/>
        <v>1.82695107446428-2.09696453675931i</v>
      </c>
      <c r="AD891" t="str">
        <f t="shared" si="412"/>
        <v>0.260295523141014+0.23026359477318i</v>
      </c>
      <c r="AE891" t="str">
        <f t="shared" si="413"/>
        <v>-0.00841510390645654-0.00843012019685369i</v>
      </c>
      <c r="AF891" t="str">
        <f t="shared" si="414"/>
        <v>-12.9338800546767-3.44617679302217i</v>
      </c>
      <c r="AG891" t="str">
        <f t="shared" si="415"/>
        <v>1.02153749367144-0.023429337425735i</v>
      </c>
      <c r="AH891" t="str">
        <f t="shared" si="416"/>
        <v>0.0749675006095526+0.136843276922952i</v>
      </c>
      <c r="AI891">
        <f t="shared" si="417"/>
        <v>-16.135686614759869</v>
      </c>
      <c r="AJ891">
        <f t="shared" si="418"/>
        <v>61.284541271742079</v>
      </c>
      <c r="AK891"/>
      <c r="AL891"/>
      <c r="AM891"/>
      <c r="AN891"/>
    </row>
    <row r="892" spans="1:40" x14ac:dyDescent="0.25">
      <c r="A892"/>
      <c r="B892">
        <f t="shared" si="419"/>
        <v>75800</v>
      </c>
      <c r="C892" s="237" t="str">
        <f t="shared" si="387"/>
        <v>-0.0000133016113113506+0.0323089990222475i</v>
      </c>
      <c r="D892" s="208" t="str">
        <f t="shared" si="388"/>
        <v>-5.95710793602601+0.247702325837231i</v>
      </c>
      <c r="E892" t="str">
        <f t="shared" si="389"/>
        <v>2870</v>
      </c>
      <c r="F892" t="str">
        <f t="shared" si="390"/>
        <v>0.777000777000777</v>
      </c>
      <c r="G892" t="str">
        <f t="shared" si="385"/>
        <v>0.777000777000777</v>
      </c>
      <c r="H892" t="str">
        <f t="shared" si="391"/>
        <v>6.98101633853692+3.69180827365846i</v>
      </c>
      <c r="I892" t="str">
        <f t="shared" si="392"/>
        <v>297.665903927633i</v>
      </c>
      <c r="J892" t="str">
        <f t="shared" si="386"/>
        <v>-118.935714952724+65.1197744704404i</v>
      </c>
      <c r="K892" t="str">
        <f t="shared" si="393"/>
        <v>1.05426038912117-1.9255166982094i</v>
      </c>
      <c r="L892" t="str">
        <f t="shared" si="394"/>
        <v>0.0727228004755711-0.113543359162406i</v>
      </c>
      <c r="M892" t="str">
        <f t="shared" si="395"/>
        <v>1.12698318959674-2.03906005737181i</v>
      </c>
      <c r="N892" t="str">
        <f t="shared" si="396"/>
        <v>-0.776628149146146i</v>
      </c>
      <c r="O892" t="str">
        <f t="shared" si="397"/>
        <v>0.713280845510335-0.700878331401436i</v>
      </c>
      <c r="P892" t="str">
        <f t="shared" si="398"/>
        <v>0.286719154489665+0.700878331401436i</v>
      </c>
      <c r="Q892" t="str">
        <f t="shared" si="399"/>
        <v>-0.286719154489665+0.07574981774471i</v>
      </c>
      <c r="R892" t="str">
        <f t="shared" si="400"/>
        <v>-0.331072453545484-2.53194458078652i</v>
      </c>
      <c r="S892" t="str">
        <f t="shared" si="401"/>
        <v>0.0802527913631527i</v>
      </c>
      <c r="T892" t="str">
        <f t="shared" si="402"/>
        <v>0.203195620184926-0.0265694885404728i</v>
      </c>
      <c r="U892" t="str">
        <f t="shared" si="403"/>
        <v>0.0000333333333333333-0.0014891272581064i</v>
      </c>
      <c r="V892" t="str">
        <f t="shared" si="404"/>
        <v>6.66666666666667E-06-0.014891272581064i</v>
      </c>
      <c r="W892" t="str">
        <f t="shared" si="405"/>
        <v>0.0000276031743133036-0.00135380589184862i</v>
      </c>
      <c r="X892" t="str">
        <f t="shared" si="406"/>
        <v>0.0000580793596395587-0.00135187348886799i</v>
      </c>
      <c r="Y892" t="str">
        <f t="shared" si="407"/>
        <v>0.009+0.476265446284213i</v>
      </c>
      <c r="Z892" t="str">
        <f t="shared" si="408"/>
        <v>-0.0341184064919947-0.00211827921316781i</v>
      </c>
      <c r="AA892" t="str">
        <f t="shared" si="409"/>
        <v>0.481759451292951-25.2585667620564i</v>
      </c>
      <c r="AB892" t="str">
        <f t="shared" si="410"/>
        <v>0.958358428851073-0.125313199516065i</v>
      </c>
      <c r="AC892" t="str">
        <f t="shared" si="411"/>
        <v>1.82453269912883-2.09537626220501i</v>
      </c>
      <c r="AD892" t="str">
        <f t="shared" si="412"/>
        <v>0.260525818803408+0.230517335807102i</v>
      </c>
      <c r="AE892" t="str">
        <f t="shared" si="413"/>
        <v>-0.00840042570687946-0.00841675059298316i</v>
      </c>
      <c r="AF892" t="str">
        <f t="shared" si="414"/>
        <v>-12.9381242745629-3.44410594782123i</v>
      </c>
      <c r="AG892" t="str">
        <f t="shared" si="415"/>
        <v>1.02153193481635-0.0234194266738295i</v>
      </c>
      <c r="AH892" t="str">
        <f t="shared" si="416"/>
        <v>0.0748851063569054+0.136640552097564i</v>
      </c>
      <c r="AI892">
        <f t="shared" si="417"/>
        <v>-16.147795864438997</v>
      </c>
      <c r="AJ892">
        <f t="shared" si="418"/>
        <v>61.275296866643899</v>
      </c>
      <c r="AK892"/>
      <c r="AL892"/>
      <c r="AM892"/>
      <c r="AN892"/>
    </row>
    <row r="893" spans="1:40" x14ac:dyDescent="0.25">
      <c r="A893"/>
      <c r="B893">
        <f t="shared" si="419"/>
        <v>75900</v>
      </c>
      <c r="C893" s="237" t="str">
        <f t="shared" si="387"/>
        <v>-0.0000132665840479135+0.0322664311855i</v>
      </c>
      <c r="D893" s="208" t="str">
        <f t="shared" si="388"/>
        <v>-5.95710766748366+0.247375972422167i</v>
      </c>
      <c r="E893" t="str">
        <f t="shared" si="389"/>
        <v>2870</v>
      </c>
      <c r="F893" t="str">
        <f t="shared" si="390"/>
        <v>0.777000777000777</v>
      </c>
      <c r="G893" t="str">
        <f t="shared" si="385"/>
        <v>0.777000777000777</v>
      </c>
      <c r="H893" t="str">
        <f t="shared" si="391"/>
        <v>6.9852497290914+3.68941006698305i</v>
      </c>
      <c r="I893" t="str">
        <f t="shared" si="392"/>
        <v>298.058603009332i</v>
      </c>
      <c r="J893" t="str">
        <f t="shared" si="386"/>
        <v>-119.252376768611+65.2056844631454i</v>
      </c>
      <c r="K893" t="str">
        <f t="shared" si="393"/>
        <v>1.05208732864283-1.92412541240495i</v>
      </c>
      <c r="L893" t="str">
        <f t="shared" si="394"/>
        <v>0.0725869008383036-0.113480690147118i</v>
      </c>
      <c r="M893" t="str">
        <f t="shared" si="395"/>
        <v>1.12467422948113-2.03760610255207i</v>
      </c>
      <c r="N893" t="str">
        <f t="shared" si="396"/>
        <v>-0.777652724540798i</v>
      </c>
      <c r="O893" t="str">
        <f t="shared" si="397"/>
        <v>0.712562368558034-0.701608773402218i</v>
      </c>
      <c r="P893" t="str">
        <f t="shared" si="398"/>
        <v>0.287437631441966+0.701608773402218i</v>
      </c>
      <c r="Q893" t="str">
        <f t="shared" si="399"/>
        <v>-0.287437631441966+0.0760439511385801i</v>
      </c>
      <c r="R893" t="str">
        <f t="shared" si="400"/>
        <v>-0.331066412115178-2.52849415653311i</v>
      </c>
      <c r="S893" t="str">
        <f t="shared" si="401"/>
        <v>0.0803586657580909i</v>
      </c>
      <c r="T893" t="str">
        <f t="shared" si="402"/>
        <v>0.20318641679613-0.026604055154894i</v>
      </c>
      <c r="U893" t="str">
        <f t="shared" si="403"/>
        <v>0.0000333333333333333-0.00148716529860955i</v>
      </c>
      <c r="V893" t="str">
        <f t="shared" si="404"/>
        <v>6.66666666666667E-06-0.0148716529860955i</v>
      </c>
      <c r="W893" t="str">
        <f t="shared" si="405"/>
        <v>0.0000276031739661855-0.00135202236333293i</v>
      </c>
      <c r="X893" t="str">
        <f t="shared" si="406"/>
        <v>0.0000579991197087498-0.00135009431341453i</v>
      </c>
      <c r="Y893" t="str">
        <f t="shared" si="407"/>
        <v>0.009+0.476893764814931i</v>
      </c>
      <c r="Z893" t="str">
        <f t="shared" si="408"/>
        <v>-0.0340284283734406-0.00211172805580112i</v>
      </c>
      <c r="AA893" t="str">
        <f t="shared" si="409"/>
        <v>0.48047983929695-25.2251234915771i</v>
      </c>
      <c r="AB893" t="str">
        <f t="shared" si="410"/>
        <v>0.958315021688957-0.125476230620068i</v>
      </c>
      <c r="AC893" t="str">
        <f t="shared" si="411"/>
        <v>1.82212107538154-2.09378841935156i</v>
      </c>
      <c r="AD893" t="str">
        <f t="shared" si="412"/>
        <v>0.260756370512605+0.230770854863923i</v>
      </c>
      <c r="AE893" t="str">
        <f t="shared" si="413"/>
        <v>-0.00838580418822914-0.00840341604875497i</v>
      </c>
      <c r="AF893" t="str">
        <f t="shared" si="414"/>
        <v>-12.9423573965751-3.44203409456088i</v>
      </c>
      <c r="AG893" t="str">
        <f t="shared" si="415"/>
        <v>1.02152637159814-0.023409565872974i</v>
      </c>
      <c r="AH893" t="str">
        <f t="shared" si="416"/>
        <v>0.0748030305862831+0.136438322228782i</v>
      </c>
      <c r="AI893">
        <f t="shared" si="417"/>
        <v>-16.15988901815156</v>
      </c>
      <c r="AJ893">
        <f t="shared" si="418"/>
        <v>61.266011417769526</v>
      </c>
      <c r="AK893"/>
      <c r="AL893"/>
      <c r="AM893"/>
      <c r="AN893"/>
    </row>
    <row r="894" spans="1:40" x14ac:dyDescent="0.25">
      <c r="A894"/>
      <c r="B894">
        <f t="shared" si="419"/>
        <v>76000</v>
      </c>
      <c r="C894" s="237" t="str">
        <f t="shared" si="387"/>
        <v>-0.0000132316949589746+0.0322239753693188i</v>
      </c>
      <c r="D894" s="208" t="str">
        <f t="shared" si="388"/>
        <v>-5.95710740000064+0.247050477831444i</v>
      </c>
      <c r="E894" t="str">
        <f t="shared" si="389"/>
        <v>2870</v>
      </c>
      <c r="F894" t="str">
        <f t="shared" si="390"/>
        <v>0.777000777000777</v>
      </c>
      <c r="G894" t="str">
        <f t="shared" si="385"/>
        <v>0.777000777000777</v>
      </c>
      <c r="H894" t="str">
        <f t="shared" si="391"/>
        <v>6.98947205318982+3.68701173394727i</v>
      </c>
      <c r="I894" t="str">
        <f t="shared" si="392"/>
        <v>298.45130209103i</v>
      </c>
      <c r="J894" t="str">
        <f t="shared" si="386"/>
        <v>-119.569456068764+65.2915944558506i</v>
      </c>
      <c r="K894" t="str">
        <f t="shared" si="393"/>
        <v>1.04992035997025-1.92273457867615i</v>
      </c>
      <c r="L894" t="str">
        <f t="shared" si="394"/>
        <v>0.072451330007276-0.113417976009078i</v>
      </c>
      <c r="M894" t="str">
        <f t="shared" si="395"/>
        <v>1.12237168997753-2.03615255468523i</v>
      </c>
      <c r="N894" t="str">
        <f t="shared" si="396"/>
        <v>-0.77867729993545i</v>
      </c>
      <c r="O894" t="str">
        <f t="shared" si="397"/>
        <v>0.711843143590075-0.702338478885929i</v>
      </c>
      <c r="P894" t="str">
        <f t="shared" si="398"/>
        <v>0.288156856409925+0.702338478885929i</v>
      </c>
      <c r="Q894" t="str">
        <f t="shared" si="399"/>
        <v>-0.288156856409925+0.0763388210495209i</v>
      </c>
      <c r="R894" t="str">
        <f t="shared" si="400"/>
        <v>-0.331060362335763-2.52505265954105i</v>
      </c>
      <c r="S894" t="str">
        <f t="shared" si="401"/>
        <v>0.080464540153029i</v>
      </c>
      <c r="T894" t="str">
        <f t="shared" si="402"/>
        <v>0.203177201112153-0.0266386198182423i</v>
      </c>
      <c r="U894" t="str">
        <f t="shared" si="403"/>
        <v>0.0000333333333333333-0.00148520850216401i</v>
      </c>
      <c r="V894" t="str">
        <f t="shared" si="404"/>
        <v>6.66666666666667E-06-0.0148520850216401i</v>
      </c>
      <c r="W894" t="str">
        <f t="shared" si="405"/>
        <v>0.0000276031736186098-0.00135024352850023i</v>
      </c>
      <c r="X894" t="str">
        <f t="shared" si="406"/>
        <v>0.0000579191960907078-0.00134831981307371i</v>
      </c>
      <c r="Y894" t="str">
        <f t="shared" si="407"/>
        <v>0.009+0.477522083345648i</v>
      </c>
      <c r="Z894" t="str">
        <f t="shared" si="408"/>
        <v>-0.0339388059173168-0.00210520904650972i</v>
      </c>
      <c r="AA894" t="str">
        <f t="shared" si="409"/>
        <v>0.47920533297187-25.1917688782847i</v>
      </c>
      <c r="AB894" t="str">
        <f t="shared" si="410"/>
        <v>0.95827155653745-0.125639252521968i</v>
      </c>
      <c r="AC894" t="str">
        <f t="shared" si="411"/>
        <v>1.81971618137699-2.09220101810652i</v>
      </c>
      <c r="AD894" t="str">
        <f t="shared" si="412"/>
        <v>0.260987178085254+0.231024151723831i</v>
      </c>
      <c r="AE894" t="str">
        <f t="shared" si="413"/>
        <v>-0.0083712390497724-0.00839011641589598i</v>
      </c>
      <c r="AF894" t="str">
        <f t="shared" si="414"/>
        <v>-12.9465794531905-3.43996125611583i</v>
      </c>
      <c r="AG894" t="str">
        <f t="shared" si="415"/>
        <v>1.02152080400884-0.0233997548071845i</v>
      </c>
      <c r="AH894" t="str">
        <f t="shared" si="416"/>
        <v>0.0747212715408338+0.13623658537702i</v>
      </c>
      <c r="AI894">
        <f t="shared" si="417"/>
        <v>-16.171966125247671</v>
      </c>
      <c r="AJ894">
        <f t="shared" si="418"/>
        <v>61.25668508314007</v>
      </c>
      <c r="AK894"/>
      <c r="AL894"/>
      <c r="AM894"/>
      <c r="AN894"/>
    </row>
    <row r="895" spans="1:40" x14ac:dyDescent="0.25">
      <c r="A895"/>
      <c r="B895">
        <f t="shared" si="419"/>
        <v>76100</v>
      </c>
      <c r="C895" s="237" t="str">
        <f t="shared" si="387"/>
        <v>-0.0000131969433187332+0.0321816311320988i</v>
      </c>
      <c r="D895" s="208" t="str">
        <f t="shared" si="388"/>
        <v>-5.95710713357141+0.246725838679424i</v>
      </c>
      <c r="E895" t="str">
        <f t="shared" si="389"/>
        <v>2870</v>
      </c>
      <c r="F895" t="str">
        <f t="shared" si="390"/>
        <v>0.777000777000777</v>
      </c>
      <c r="G895" t="str">
        <f t="shared" si="385"/>
        <v>0.777000777000777</v>
      </c>
      <c r="H895" t="str">
        <f t="shared" si="391"/>
        <v>6.99368334323195+3.68461329387164i</v>
      </c>
      <c r="I895" t="str">
        <f t="shared" si="392"/>
        <v>298.844001172729i</v>
      </c>
      <c r="J895" t="str">
        <f t="shared" si="386"/>
        <v>-119.886952853183+65.3775044485556i</v>
      </c>
      <c r="K895" t="str">
        <f t="shared" si="393"/>
        <v>1.04775946314075-1.92134420575619i</v>
      </c>
      <c r="L895" t="str">
        <f t="shared" si="394"/>
        <v>0.0723160871418769-0.113355217462443i</v>
      </c>
      <c r="M895" t="str">
        <f t="shared" si="395"/>
        <v>1.12007555028263-2.03469942321863i</v>
      </c>
      <c r="N895" t="str">
        <f t="shared" si="396"/>
        <v>-0.779701875330102i</v>
      </c>
      <c r="O895" t="str">
        <f t="shared" si="397"/>
        <v>0.711123171361467-0.703067447086558i</v>
      </c>
      <c r="P895" t="str">
        <f t="shared" si="398"/>
        <v>0.288876828638533+0.703067447086558i</v>
      </c>
      <c r="Q895" t="str">
        <f t="shared" si="399"/>
        <v>-0.288876828638533+0.0766344282435441i</v>
      </c>
      <c r="R895" t="str">
        <f t="shared" si="400"/>
        <v>-0.331054304205694-2.52162005460953i</v>
      </c>
      <c r="S895" t="str">
        <f t="shared" si="401"/>
        <v>0.0805704145479673i</v>
      </c>
      <c r="T895" t="str">
        <f t="shared" si="402"/>
        <v>0.203167973132358-0.0266731825277416i</v>
      </c>
      <c r="U895" t="str">
        <f t="shared" si="403"/>
        <v>0.0000333333333333333-0.00148325684841609i</v>
      </c>
      <c r="V895" t="str">
        <f t="shared" si="404"/>
        <v>6.66666666666667E-06-0.0148325684841609i</v>
      </c>
      <c r="W895" t="str">
        <f t="shared" si="405"/>
        <v>0.0000276031732705764-0.00134846936884718i</v>
      </c>
      <c r="X895" t="str">
        <f t="shared" si="406"/>
        <v>0.0000578395871253053-0.00134654996945269i</v>
      </c>
      <c r="Y895" t="str">
        <f t="shared" si="407"/>
        <v>0.009+0.478150401876366i</v>
      </c>
      <c r="Z895" t="str">
        <f t="shared" si="408"/>
        <v>-0.0338495372507033-0.00209872197973417i</v>
      </c>
      <c r="AA895" t="str">
        <f t="shared" si="409"/>
        <v>0.477935905117706-25.1585025692713i</v>
      </c>
      <c r="AB895" t="str">
        <f t="shared" si="410"/>
        <v>0.958228033393546-0.12580226520867i</v>
      </c>
      <c r="AC895" t="str">
        <f t="shared" si="411"/>
        <v>1.81731799533984-2.09061406828817i</v>
      </c>
      <c r="AD895" t="str">
        <f t="shared" si="412"/>
        <v>0.26121824133777+0.231277226166998i</v>
      </c>
      <c r="AE895" t="str">
        <f t="shared" si="413"/>
        <v>-0.00835672999275743-0.00837685154698222i</v>
      </c>
      <c r="AF895" t="str">
        <f t="shared" si="414"/>
        <v>-12.9507904768034-3.43788745519222i</v>
      </c>
      <c r="AG895" t="str">
        <f t="shared" si="415"/>
        <v>1.02151523204054-0.0233899932616044i</v>
      </c>
      <c r="AH895" t="str">
        <f t="shared" si="416"/>
        <v>0.0746398274755522+0.136035339612996i</v>
      </c>
      <c r="AI895">
        <f t="shared" si="417"/>
        <v>-16.184027234850909</v>
      </c>
      <c r="AJ895">
        <f t="shared" si="418"/>
        <v>61.247318019977442</v>
      </c>
      <c r="AK895"/>
      <c r="AL895"/>
      <c r="AM895"/>
      <c r="AN895"/>
    </row>
    <row r="896" spans="1:40" x14ac:dyDescent="0.25">
      <c r="A896"/>
      <c r="B896">
        <f t="shared" si="419"/>
        <v>76200</v>
      </c>
      <c r="C896" s="237" t="str">
        <f t="shared" si="387"/>
        <v>-0.0000131623284061476+0.0321393980345531i</v>
      </c>
      <c r="D896" s="208" t="str">
        <f t="shared" si="388"/>
        <v>-5.9571068681904+0.246402051598241i</v>
      </c>
      <c r="E896" t="str">
        <f t="shared" si="389"/>
        <v>2870</v>
      </c>
      <c r="F896" t="str">
        <f t="shared" si="390"/>
        <v>0.777000777000777</v>
      </c>
      <c r="G896" t="str">
        <f t="shared" si="385"/>
        <v>0.777000777000777</v>
      </c>
      <c r="H896" t="str">
        <f t="shared" si="391"/>
        <v>6.99788363153424+3.68221476592696i</v>
      </c>
      <c r="I896" t="str">
        <f t="shared" si="392"/>
        <v>299.236700254428i</v>
      </c>
      <c r="J896" t="str">
        <f t="shared" si="386"/>
        <v>-120.204867121869+65.4634144412607i</v>
      </c>
      <c r="K896" t="str">
        <f t="shared" si="393"/>
        <v>1.04560461825707-1.91995430229781i</v>
      </c>
      <c r="L896" t="str">
        <f t="shared" si="394"/>
        <v>0.0721811714029375-0.113292415216704i</v>
      </c>
      <c r="M896" t="str">
        <f t="shared" si="395"/>
        <v>1.11778578966001-2.03324671751451i</v>
      </c>
      <c r="N896" t="str">
        <f t="shared" si="396"/>
        <v>-0.780726450724754i</v>
      </c>
      <c r="O896" t="str">
        <f t="shared" si="397"/>
        <v>0.710402452628005-0.703795677238866i</v>
      </c>
      <c r="P896" t="str">
        <f t="shared" si="398"/>
        <v>0.289597547371995+0.703795677238866i</v>
      </c>
      <c r="Q896" t="str">
        <f t="shared" si="399"/>
        <v>-0.289597547371995+0.0769307734858879i</v>
      </c>
      <c r="R896" t="str">
        <f t="shared" si="400"/>
        <v>-0.331048237723416-2.51819630672256i</v>
      </c>
      <c r="S896" t="str">
        <f t="shared" si="401"/>
        <v>0.0806762889429056i</v>
      </c>
      <c r="T896" t="str">
        <f t="shared" si="402"/>
        <v>0.203158732856107-0.026707743280614i</v>
      </c>
      <c r="U896" t="str">
        <f t="shared" si="403"/>
        <v>0.0000333333333333334-0.00148131031711896i</v>
      </c>
      <c r="V896" t="str">
        <f t="shared" si="404"/>
        <v>6.66666666666667E-06-0.0148131031711896i</v>
      </c>
      <c r="W896" t="str">
        <f t="shared" si="405"/>
        <v>0.0000276031729220855-0.00134669986596757i</v>
      </c>
      <c r="X896" t="str">
        <f t="shared" si="406"/>
        <v>0.000057760291163291-0.00134478476425493i</v>
      </c>
      <c r="Y896" t="str">
        <f t="shared" si="407"/>
        <v>0.009+0.478778720407084i</v>
      </c>
      <c r="Z896" t="str">
        <f t="shared" si="408"/>
        <v>-0.0337606205129977-0.00209226665151522i</v>
      </c>
      <c r="AA896" t="str">
        <f t="shared" si="409"/>
        <v>0.476671528715824-25.125324213504i</v>
      </c>
      <c r="AB896" t="str">
        <f t="shared" si="410"/>
        <v>0.958184452254238-0.125965268667075i</v>
      </c>
      <c r="AC896" t="str">
        <f t="shared" si="411"/>
        <v>1.81492649556478-2.08902757962613i</v>
      </c>
      <c r="AD896" t="str">
        <f t="shared" si="412"/>
        <v>0.261449560086343+0.231530077973571i</v>
      </c>
      <c r="AE896" t="str">
        <f t="shared" si="413"/>
        <v>-0.00834227672039842-0.0083636212954325i</v>
      </c>
      <c r="AF896" t="str">
        <f t="shared" si="414"/>
        <v>-12.9549904997246-3.43581271432872i</v>
      </c>
      <c r="AG896" t="str">
        <f t="shared" si="415"/>
        <v>1.02150965568542-0.0233802810224983i</v>
      </c>
      <c r="AH896" t="str">
        <f t="shared" si="416"/>
        <v>0.0745586966571816+0.13583458301765i</v>
      </c>
      <c r="AI896">
        <f t="shared" si="417"/>
        <v>-16.196072395860469</v>
      </c>
      <c r="AJ896">
        <f t="shared" si="418"/>
        <v>61.237910384707966</v>
      </c>
      <c r="AK896"/>
      <c r="AL896"/>
      <c r="AM896"/>
      <c r="AN896"/>
    </row>
    <row r="897" spans="1:40" x14ac:dyDescent="0.25">
      <c r="A897"/>
      <c r="B897">
        <f t="shared" si="419"/>
        <v>76300</v>
      </c>
      <c r="C897" s="237" t="str">
        <f t="shared" si="387"/>
        <v>-0.000013127849504898+0.0320972756396975i</v>
      </c>
      <c r="D897" s="208" t="str">
        <f t="shared" si="388"/>
        <v>-5.95710660385216+0.246079113237681i</v>
      </c>
      <c r="E897" t="str">
        <f t="shared" si="389"/>
        <v>2870</v>
      </c>
      <c r="F897" t="str">
        <f t="shared" si="390"/>
        <v>0.777000777000777</v>
      </c>
      <c r="G897" t="str">
        <f t="shared" si="385"/>
        <v>0.777000777000777</v>
      </c>
      <c r="H897" t="str">
        <f t="shared" si="391"/>
        <v>7.00207295033008+3.67981616913532i</v>
      </c>
      <c r="I897" t="str">
        <f t="shared" si="392"/>
        <v>299.629399336127i</v>
      </c>
      <c r="J897" t="str">
        <f t="shared" si="386"/>
        <v>-120.52319887482+65.5493244339657i</v>
      </c>
      <c r="K897" t="str">
        <f t="shared" si="393"/>
        <v>1.04345580548728-1.91856487687406i</v>
      </c>
      <c r="L897" t="str">
        <f t="shared" si="394"/>
        <v>0.0720465819527332-0.113229569976713i</v>
      </c>
      <c r="M897" t="str">
        <f t="shared" si="395"/>
        <v>1.11550238744001-2.03179444685077i</v>
      </c>
      <c r="N897" t="str">
        <f t="shared" si="396"/>
        <v>-0.781751026119406i</v>
      </c>
      <c r="O897" t="str">
        <f t="shared" si="397"/>
        <v>0.709680988146267-0.704523168578392i</v>
      </c>
      <c r="P897" t="str">
        <f t="shared" si="398"/>
        <v>0.290319011853733+0.704523168578392i</v>
      </c>
      <c r="Q897" t="str">
        <f t="shared" si="399"/>
        <v>-0.290319011853733+0.0772278575410139i</v>
      </c>
      <c r="R897" t="str">
        <f t="shared" si="400"/>
        <v>-0.331042162887387-2.51478138104768i</v>
      </c>
      <c r="S897" t="str">
        <f t="shared" si="401"/>
        <v>0.0807821633378437i</v>
      </c>
      <c r="T897" t="str">
        <f t="shared" si="402"/>
        <v>0.203149480282762-0.026742302074082i</v>
      </c>
      <c r="U897" t="str">
        <f t="shared" si="403"/>
        <v>0.0000333333333333333-0.00147936888813191i</v>
      </c>
      <c r="V897" t="str">
        <f t="shared" si="404"/>
        <v>6.66666666666667E-06-0.0147936888813191i</v>
      </c>
      <c r="W897" t="str">
        <f t="shared" si="405"/>
        <v>0.0000276031725731369-0.00134493500155168i</v>
      </c>
      <c r="X897" t="str">
        <f t="shared" si="406"/>
        <v>0.0000576813065662022-0.00134302417927957i</v>
      </c>
      <c r="Y897" t="str">
        <f t="shared" si="407"/>
        <v>0.009+0.479407038937802i</v>
      </c>
      <c r="Z897" t="str">
        <f t="shared" si="408"/>
        <v>-0.0336720538558192-0.00208584285947909i</v>
      </c>
      <c r="AA897" t="str">
        <f t="shared" si="409"/>
        <v>0.475412176927506-25.0922334618123i</v>
      </c>
      <c r="AB897" t="str">
        <f t="shared" si="410"/>
        <v>0.958140813116517-0.12612826288408i</v>
      </c>
      <c r="AC897" t="str">
        <f t="shared" si="411"/>
        <v>1.81254166041638-2.08744156176207i</v>
      </c>
      <c r="AD897" t="str">
        <f t="shared" si="412"/>
        <v>0.261681134146926+0.23178270692368i</v>
      </c>
      <c r="AE897" t="str">
        <f t="shared" si="413"/>
        <v>-0.00832787893785964-0.00835042551550246i</v>
      </c>
      <c r="AF897" t="str">
        <f t="shared" si="414"/>
        <v>-12.9591795541822-3.43373705589764i</v>
      </c>
      <c r="AG897" t="str">
        <f t="shared" si="415"/>
        <v>1.02150407493571-0.0233706178772434i</v>
      </c>
      <c r="AH897" t="str">
        <f t="shared" si="416"/>
        <v>0.0744778773641242+0.135634313682091i</v>
      </c>
      <c r="AI897">
        <f t="shared" si="417"/>
        <v>-16.208101656951612</v>
      </c>
      <c r="AJ897">
        <f t="shared" si="418"/>
        <v>61.228462332968256</v>
      </c>
      <c r="AK897"/>
      <c r="AL897"/>
      <c r="AM897"/>
      <c r="AN897"/>
    </row>
    <row r="898" spans="1:40" x14ac:dyDescent="0.25">
      <c r="A898"/>
      <c r="B898">
        <f t="shared" si="419"/>
        <v>76400</v>
      </c>
      <c r="C898" s="237" t="str">
        <f t="shared" si="387"/>
        <v>-0.0000130935059033496+0.0320552635128361i</v>
      </c>
      <c r="D898" s="208" t="str">
        <f t="shared" si="388"/>
        <v>-5.95710634055122+0.245757020265077i</v>
      </c>
      <c r="E898" t="str">
        <f t="shared" si="389"/>
        <v>2870</v>
      </c>
      <c r="F898" t="str">
        <f t="shared" si="390"/>
        <v>0.777000777000777</v>
      </c>
      <c r="G898" t="str">
        <f t="shared" si="385"/>
        <v>0.777000777000777</v>
      </c>
      <c r="H898" t="str">
        <f t="shared" si="391"/>
        <v>7.00625133176947+3.67741752237106i</v>
      </c>
      <c r="I898" t="str">
        <f t="shared" si="392"/>
        <v>300.022098417825i</v>
      </c>
      <c r="J898" t="str">
        <f t="shared" si="386"/>
        <v>-120.841948112038+65.6352344266708i</v>
      </c>
      <c r="K898" t="str">
        <f t="shared" si="393"/>
        <v>1.04131300506458-1.9171759379787i</v>
      </c>
      <c r="L898" t="str">
        <f t="shared" si="394"/>
        <v>0.0719123179549952-0.113166682442707i</v>
      </c>
      <c r="M898" t="str">
        <f t="shared" si="395"/>
        <v>1.11322532301958-2.03034262042141i</v>
      </c>
      <c r="N898" t="str">
        <f t="shared" si="396"/>
        <v>-0.782775601514058i</v>
      </c>
      <c r="O898" t="str">
        <f t="shared" si="397"/>
        <v>0.708958778673614-0.705249920341447i</v>
      </c>
      <c r="P898" t="str">
        <f t="shared" si="398"/>
        <v>0.291041221326386+0.705249920341447i</v>
      </c>
      <c r="Q898" t="str">
        <f t="shared" si="399"/>
        <v>-0.291041221326386+0.077525681172611i</v>
      </c>
      <c r="R898" t="str">
        <f t="shared" si="400"/>
        <v>-0.33103607969604-2.5113752429348i</v>
      </c>
      <c r="S898" t="str">
        <f t="shared" si="401"/>
        <v>0.080888037732782i</v>
      </c>
      <c r="T898" t="str">
        <f t="shared" si="402"/>
        <v>0.203140215411685-0.0267768589053655i</v>
      </c>
      <c r="U898" t="str">
        <f t="shared" si="403"/>
        <v>0.0000333333333333334-0.0014774325414197i</v>
      </c>
      <c r="V898" t="str">
        <f t="shared" si="404"/>
        <v>6.66666666666667E-06-0.014774325414197i</v>
      </c>
      <c r="W898" t="str">
        <f t="shared" si="405"/>
        <v>0.0000276031722237307-0.00134317475738563i</v>
      </c>
      <c r="X898" t="str">
        <f t="shared" si="406"/>
        <v>0.000057602631706281-0.00134126819642078i</v>
      </c>
      <c r="Y898" t="str">
        <f t="shared" si="407"/>
        <v>0.009+0.48003535746852i</v>
      </c>
      <c r="Z898" t="str">
        <f t="shared" si="408"/>
        <v>-0.0335838354429108-0.00207945040282303i</v>
      </c>
      <c r="AA898" t="str">
        <f t="shared" si="409"/>
        <v>0.474157823092504-25.0592299668758i</v>
      </c>
      <c r="AB898" t="str">
        <f t="shared" si="410"/>
        <v>0.958097115977372-0.126291247846575i</v>
      </c>
      <c r="AC898" t="str">
        <f t="shared" si="411"/>
        <v>1.81016346832893-2.08585602425024i</v>
      </c>
      <c r="AD898" t="str">
        <f t="shared" si="412"/>
        <v>0.261912963335256+0.232035112797436i</v>
      </c>
      <c r="AE898" t="str">
        <f t="shared" si="413"/>
        <v>-0.00831353635224066-0.00833726406227841i</v>
      </c>
      <c r="AF898" t="str">
        <f t="shared" si="414"/>
        <v>-12.9633576723207-3.43166050210598i</v>
      </c>
      <c r="AG898" t="str">
        <f t="shared" si="415"/>
        <v>1.02149848978371-0.0233610036143237i</v>
      </c>
      <c r="AH898" t="str">
        <f t="shared" si="416"/>
        <v>0.0743973678863464+0.135434529707517i</v>
      </c>
      <c r="AI898">
        <f t="shared" si="417"/>
        <v>-16.220115066577737</v>
      </c>
      <c r="AJ898">
        <f t="shared" si="418"/>
        <v>61.218974019608396</v>
      </c>
      <c r="AK898"/>
      <c r="AL898"/>
      <c r="AM898"/>
      <c r="AN898"/>
    </row>
    <row r="899" spans="1:40" x14ac:dyDescent="0.25">
      <c r="A899"/>
      <c r="B899">
        <f t="shared" si="419"/>
        <v>76500</v>
      </c>
      <c r="C899" s="237" t="str">
        <f t="shared" si="387"/>
        <v>-0.0000130592968945159+0.0320133612215455i</v>
      </c>
      <c r="D899" s="208" t="str">
        <f t="shared" si="388"/>
        <v>-5.95710607828215+0.245435769365182i</v>
      </c>
      <c r="E899" t="str">
        <f t="shared" si="389"/>
        <v>2870</v>
      </c>
      <c r="F899" t="str">
        <f t="shared" si="390"/>
        <v>0.777000777000777</v>
      </c>
      <c r="G899" t="str">
        <f t="shared" si="385"/>
        <v>0.777000777000777</v>
      </c>
      <c r="H899" t="str">
        <f t="shared" si="391"/>
        <v>7.01041880791923+3.67501884436168i</v>
      </c>
      <c r="I899" t="str">
        <f t="shared" si="392"/>
        <v>300.414797499524i</v>
      </c>
      <c r="J899" t="str">
        <f t="shared" si="386"/>
        <v>-121.161114833522+65.7211444193759i</v>
      </c>
      <c r="K899" t="str">
        <f t="shared" si="393"/>
        <v>1.03917619728725-1.915787494027i</v>
      </c>
      <c r="L899" t="str">
        <f t="shared" si="394"/>
        <v>0.0717783785749155-0.113103753310334i</v>
      </c>
      <c r="M899" t="str">
        <f t="shared" si="395"/>
        <v>1.11095457586217-2.02889124733733i</v>
      </c>
      <c r="N899" t="str">
        <f t="shared" si="396"/>
        <v>-0.783800176908709i</v>
      </c>
      <c r="O899" t="str">
        <f t="shared" si="397"/>
        <v>0.708235824968188-0.70597593176512i</v>
      </c>
      <c r="P899" t="str">
        <f t="shared" si="398"/>
        <v>0.291764175031812+0.70597593176512i</v>
      </c>
      <c r="Q899" t="str">
        <f t="shared" si="399"/>
        <v>-0.291764175031812+0.077824245143589i</v>
      </c>
      <c r="R899" t="str">
        <f t="shared" si="400"/>
        <v>-0.331029988147833-2.50797785791498i</v>
      </c>
      <c r="S899" t="str">
        <f t="shared" si="401"/>
        <v>0.0809939121277201i</v>
      </c>
      <c r="T899" t="str">
        <f t="shared" si="402"/>
        <v>0.203130938242234-0.0268114137716858i</v>
      </c>
      <c r="U899" t="str">
        <f t="shared" si="403"/>
        <v>0.0000333333333333333-0.00147550125705183i</v>
      </c>
      <c r="V899" t="str">
        <f t="shared" si="404"/>
        <v>6.66666666666667E-06-0.0147550125705183i</v>
      </c>
      <c r="W899" t="str">
        <f t="shared" si="405"/>
        <v>0.0000276031718738668-0.0013414191153508i</v>
      </c>
      <c r="X899" t="str">
        <f t="shared" si="406"/>
        <v>0.0000575242649663914-0.00133951679766719i</v>
      </c>
      <c r="Y899" t="str">
        <f t="shared" si="407"/>
        <v>0.009+0.480663675999238i</v>
      </c>
      <c r="Z899" t="str">
        <f t="shared" si="408"/>
        <v>-0.0334959634500461-0.00207308908230107i</v>
      </c>
      <c r="AA899" t="str">
        <f t="shared" si="409"/>
        <v>0.472908440727623-25.0263133832118i</v>
      </c>
      <c r="AB899" t="str">
        <f t="shared" si="410"/>
        <v>0.958053360833776-0.126454223541453i</v>
      </c>
      <c r="AC899" t="str">
        <f t="shared" si="411"/>
        <v>1.80779189780632-2.08427097655824i</v>
      </c>
      <c r="AD899" t="str">
        <f t="shared" si="412"/>
        <v>0.262145047466832+0.232287295374933i</v>
      </c>
      <c r="AE899" t="str">
        <f t="shared" si="413"/>
        <v>-0.0082992486725606-0.00832413679167161i</v>
      </c>
      <c r="AF899" t="str">
        <f t="shared" si="414"/>
        <v>-12.9675248862014-3.4295830749965i</v>
      </c>
      <c r="AG899" t="str">
        <f t="shared" si="415"/>
        <v>1.02149290022177-0.0233514380233211i</v>
      </c>
      <c r="AH899" t="str">
        <f t="shared" si="416"/>
        <v>0.0743171665252845+0.135235229205156i</v>
      </c>
      <c r="AI899">
        <f t="shared" si="417"/>
        <v>-16.232112672971333</v>
      </c>
      <c r="AJ899">
        <f t="shared" si="418"/>
        <v>61.209445598698672</v>
      </c>
      <c r="AK899"/>
      <c r="AL899"/>
      <c r="AM899"/>
      <c r="AN899"/>
    </row>
    <row r="900" spans="1:40" x14ac:dyDescent="0.25">
      <c r="A900"/>
      <c r="B900">
        <f t="shared" si="419"/>
        <v>76600</v>
      </c>
      <c r="C900" s="237" t="str">
        <f t="shared" si="387"/>
        <v>-0.0000130252217760219+0.0319715683356607i</v>
      </c>
      <c r="D900" s="208" t="str">
        <f t="shared" si="388"/>
        <v>-5.95710581703957+0.245115357240065i</v>
      </c>
      <c r="E900" t="str">
        <f t="shared" si="389"/>
        <v>2870</v>
      </c>
      <c r="F900" t="str">
        <f t="shared" si="390"/>
        <v>0.777000777000777</v>
      </c>
      <c r="G900" t="str">
        <f t="shared" si="385"/>
        <v>0.777000777000777</v>
      </c>
      <c r="H900" t="str">
        <f t="shared" si="391"/>
        <v>7.01457541076287+3.67262015368887i</v>
      </c>
      <c r="I900" t="str">
        <f t="shared" si="392"/>
        <v>300.807496581223i</v>
      </c>
      <c r="J900" t="str">
        <f t="shared" si="386"/>
        <v>-121.480699039272+65.8070544120809i</v>
      </c>
      <c r="K900" t="str">
        <f t="shared" si="393"/>
        <v>1.03704536251842-1.91439955335617i</v>
      </c>
      <c r="L900" t="str">
        <f t="shared" si="394"/>
        <v>0.0716447629791515-0.113040783270681i</v>
      </c>
      <c r="M900" t="str">
        <f t="shared" si="395"/>
        <v>1.10869012549757-2.02744033662685i</v>
      </c>
      <c r="N900" t="str">
        <f t="shared" si="396"/>
        <v>-0.784824752303361i</v>
      </c>
      <c r="O900" t="str">
        <f t="shared" si="397"/>
        <v>0.707512127788913-0.706701202087279i</v>
      </c>
      <c r="P900" t="str">
        <f t="shared" si="398"/>
        <v>0.292487872211087+0.706701202087279i</v>
      </c>
      <c r="Q900" t="str">
        <f t="shared" si="399"/>
        <v>-0.292487872211087+0.078123550216082i</v>
      </c>
      <c r="R900" t="str">
        <f t="shared" si="400"/>
        <v>-0.331023888241205-2.5045891916993i</v>
      </c>
      <c r="S900" t="str">
        <f t="shared" si="401"/>
        <v>0.0810997865226583i</v>
      </c>
      <c r="T900" t="str">
        <f t="shared" si="402"/>
        <v>0.203121648773771-0.026845966670262i</v>
      </c>
      <c r="U900" t="str">
        <f t="shared" si="403"/>
        <v>0.0000333333333333333-0.00147357501520189i</v>
      </c>
      <c r="V900" t="str">
        <f t="shared" si="404"/>
        <v>6.66666666666667E-06-0.0147357501520189i</v>
      </c>
      <c r="W900" t="str">
        <f t="shared" si="405"/>
        <v>0.0000276031715235453-0.00133966805742317i</v>
      </c>
      <c r="X900" t="str">
        <f t="shared" si="406"/>
        <v>0.0000574462047399358-0.00133776996510124i</v>
      </c>
      <c r="Y900" t="str">
        <f t="shared" si="407"/>
        <v>0.009+0.481291994529956i</v>
      </c>
      <c r="Z900" t="str">
        <f t="shared" si="408"/>
        <v>-0.0334084360649332-0.00206675870020979i</v>
      </c>
      <c r="AA900" t="str">
        <f t="shared" si="409"/>
        <v>0.471664003525303-24.9934833671631i</v>
      </c>
      <c r="AB900" t="str">
        <f t="shared" si="410"/>
        <v>0.95800954768272-0.126617189955599i</v>
      </c>
      <c r="AC900" t="str">
        <f t="shared" si="411"/>
        <v>1.8054269274219-2.08268642806761i</v>
      </c>
      <c r="AD900" t="str">
        <f t="shared" si="412"/>
        <v>0.262377386356927+0.232539254436253i</v>
      </c>
      <c r="AE900" t="str">
        <f t="shared" si="413"/>
        <v>-0.00828501560974326-0.00831104356041228i</v>
      </c>
      <c r="AF900" t="str">
        <f t="shared" si="414"/>
        <v>-12.9716812278024-3.42750479644881i</v>
      </c>
      <c r="AG900" t="str">
        <f t="shared" si="415"/>
        <v>1.02148730624234-0.0233419208949087i</v>
      </c>
      <c r="AH900" t="str">
        <f t="shared" si="416"/>
        <v>0.0742372715937516+0.135036410296191i</v>
      </c>
      <c r="AI900">
        <f t="shared" si="417"/>
        <v>-16.244094524145794</v>
      </c>
      <c r="AJ900">
        <f t="shared" si="418"/>
        <v>61.199877223533178</v>
      </c>
      <c r="AK900"/>
      <c r="AL900"/>
      <c r="AM900"/>
      <c r="AN900"/>
    </row>
    <row r="901" spans="1:40" x14ac:dyDescent="0.25">
      <c r="A901"/>
      <c r="B901">
        <f t="shared" si="419"/>
        <v>76700</v>
      </c>
      <c r="C901" s="237" t="str">
        <f t="shared" si="387"/>
        <v>-0.0000129912798500686+0.0319298844272598i</v>
      </c>
      <c r="D901" s="208" t="str">
        <f t="shared" si="388"/>
        <v>-5.95710555681814+0.244795780608992i</v>
      </c>
      <c r="E901" t="str">
        <f t="shared" si="389"/>
        <v>2870</v>
      </c>
      <c r="F901" t="str">
        <f t="shared" si="390"/>
        <v>0.777000777000777</v>
      </c>
      <c r="G901" t="str">
        <f t="shared" ref="G901:G964" si="420">IF($C$11=$C$7,$C$24,F901)</f>
        <v>0.777000777000777</v>
      </c>
      <c r="H901" t="str">
        <f t="shared" si="391"/>
        <v>7.01872117220071+3.67022146878939i</v>
      </c>
      <c r="I901" t="str">
        <f t="shared" si="392"/>
        <v>301.200195662921i</v>
      </c>
      <c r="J901" t="str">
        <f t="shared" ref="J901:J964" si="421">IMSUM(COMPLEX(0,2*PI()*B901*$C$113*$C$112),COMPLEX(0,2*PI()*B901*$C$113*$C$111),COMPLEX(0,2*PI()*B901*$C$28*10^-12*$C$111),COMPLEX(-1*2*PI()*B901*2*PI()*B901*$C$113*$C$112*$C$28*10^-12*$C$111,0),COMPLEX(1,0))</f>
        <v>-121.800700729288+65.892964404786i</v>
      </c>
      <c r="K901" t="str">
        <f t="shared" si="393"/>
        <v>1.034920481186-1.91301212422598i</v>
      </c>
      <c r="L901" t="str">
        <f t="shared" si="394"/>
        <v>0.0715114703358368-0.112977773010296i</v>
      </c>
      <c r="M901" t="str">
        <f t="shared" si="395"/>
        <v>1.10643195152184-2.02598989723628i</v>
      </c>
      <c r="N901" t="str">
        <f t="shared" si="396"/>
        <v>-0.785849327698013i</v>
      </c>
      <c r="O901" t="str">
        <f t="shared" si="397"/>
        <v>0.706787687895494-0.707425730546566i</v>
      </c>
      <c r="P901" t="str">
        <f t="shared" si="398"/>
        <v>0.293212312104506+0.707425730546566i</v>
      </c>
      <c r="Q901" t="str">
        <f t="shared" si="399"/>
        <v>-0.293212312104506+0.078423597151447i</v>
      </c>
      <c r="R901" t="str">
        <f t="shared" si="400"/>
        <v>-0.331017779974586-2.5012092101776i</v>
      </c>
      <c r="S901" t="str">
        <f t="shared" si="401"/>
        <v>0.0812056609175964i</v>
      </c>
      <c r="T901" t="str">
        <f t="shared" si="402"/>
        <v>0.203112347005651-0.0268805175983118i</v>
      </c>
      <c r="U901" t="str">
        <f t="shared" si="403"/>
        <v>0.0000333333333333333-0.00147165379614687i</v>
      </c>
      <c r="V901" t="str">
        <f t="shared" si="404"/>
        <v>6.66666666666667E-06-0.0147165379614687i</v>
      </c>
      <c r="W901" t="str">
        <f t="shared" si="405"/>
        <v>0.0000276031711727661-0.00133792156567274i</v>
      </c>
      <c r="X901" t="str">
        <f t="shared" si="406"/>
        <v>0.0000573684494307725-0.00133602768089857i</v>
      </c>
      <c r="Y901" t="str">
        <f t="shared" si="407"/>
        <v>0.009+0.481920313060674i</v>
      </c>
      <c r="Z901" t="str">
        <f t="shared" si="408"/>
        <v>-0.0333212514871216-0.00206045906037432i</v>
      </c>
      <c r="AA901" t="str">
        <f t="shared" si="409"/>
        <v>0.470424485352224-24.9607395768862i</v>
      </c>
      <c r="AB901" t="str">
        <f t="shared" si="410"/>
        <v>0.957965676521162-0.126780147075891i</v>
      </c>
      <c r="AC901" t="str">
        <f t="shared" si="411"/>
        <v>1.80306853581836-2.0811023880744i</v>
      </c>
      <c r="AD901" t="str">
        <f t="shared" si="412"/>
        <v>0.262609979820584+0.232790989761457i</v>
      </c>
      <c r="AE901" t="str">
        <f t="shared" si="413"/>
        <v>-0.00827083687660208-0.00829798422604347i</v>
      </c>
      <c r="AF901" t="str">
        <f t="shared" si="414"/>
        <v>-12.9758267290189-3.4254256881804i</v>
      </c>
      <c r="AG901" t="str">
        <f t="shared" si="415"/>
        <v>1.02148170783791-0.023332452020844i</v>
      </c>
      <c r="AH901" t="str">
        <f t="shared" si="416"/>
        <v>0.0741576814158544+0.134838071111699i</v>
      </c>
      <c r="AI901">
        <f t="shared" si="417"/>
        <v>-16.256060667896314</v>
      </c>
      <c r="AJ901">
        <f t="shared" si="418"/>
        <v>61.190269046633084</v>
      </c>
      <c r="AK901"/>
      <c r="AL901"/>
      <c r="AM901"/>
      <c r="AN901"/>
    </row>
    <row r="902" spans="1:40" x14ac:dyDescent="0.25">
      <c r="A902"/>
      <c r="B902">
        <f t="shared" si="419"/>
        <v>76800</v>
      </c>
      <c r="C902" s="237" t="str">
        <f t="shared" ref="C902:C965" si="422">IMPRODUCT(COMPLEX(-1,0),IMDIV(IMPRODUCT(G902,COMPLEX($C$100+$C$101,0)),COMPLEX($C$100,2*PI()*B902*$C$103*$C$102*(2*$C$100+$C$101))))</f>
        <v>-0.0000129574704233968+0.0318883090706499i</v>
      </c>
      <c r="D902" s="208" t="str">
        <f t="shared" ref="D902:D965" si="423">IMPRODUCT(COMPLEX($C$106,0),IMSUB(C902,G902))</f>
        <v>-5.95710529761254+0.244477036208316i</v>
      </c>
      <c r="E902" t="str">
        <f t="shared" ref="E902:E965" si="424">IMDIV(COMPLEX($C$20*10^3,0),COMPLEX(1,2*PI()*B902*$C$20*1000*$C$29*10^-12))</f>
        <v>2870</v>
      </c>
      <c r="F902" t="str">
        <f t="shared" ref="F902:F965" si="425">IMDIV(COMPLEX($C$22*1000,0),IMSUM(COMPLEX($C$22*1000,0),E902))</f>
        <v>0.777000777000777</v>
      </c>
      <c r="G902" t="str">
        <f t="shared" si="420"/>
        <v>0.777000777000777</v>
      </c>
      <c r="H902" t="str">
        <f t="shared" ref="H902:H965" si="426">IMPRODUCT(COMPLEX($C$108,0),IMPRODUCT(COMPLEX(-1,0),D902),IMDIV(COMPLEX(0,2*PI()*B902*$C$109*$C$110),COMPLEX(1,2*PI()*B902*$C$109*$C$110)))</f>
        <v>7.0228561240497+3.66782280795606i</v>
      </c>
      <c r="I902" t="str">
        <f t="shared" ref="I902:I965" si="427">COMPLEX(0,2*PI()*B902*$C$113*$C$112*$C$114)</f>
        <v>301.59289474462i</v>
      </c>
      <c r="J902" t="str">
        <f t="shared" si="421"/>
        <v>-122.121119903571+65.978874397491i</v>
      </c>
      <c r="K902" t="str">
        <f t="shared" ref="K902:K965" si="428">IMDIV(I902,J902)</f>
        <v>1.0328015337825-1.91162521481939i</v>
      </c>
      <c r="L902" t="str">
        <f t="shared" ref="L902:L965" si="429">IMDIV(COMPLEX($C$117,0),COMPLEX(1,2*PI()*B902*$C$115*$C$116))</f>
        <v>0.0713784998145855-0.112914723211216i</v>
      </c>
      <c r="M902" t="str">
        <f t="shared" ref="M902:M965" si="430">IMSUM(K902,L902)</f>
        <v>1.10418003359709-2.02453993803061i</v>
      </c>
      <c r="N902" t="str">
        <f t="shared" ref="N902:N965" si="431">COMPLEX(0,-2*PI()*B902*$C$43)</f>
        <v>-0.786873903092665i</v>
      </c>
      <c r="O902" t="str">
        <f t="shared" ref="O902:O965" si="432">IMEXP(N902)</f>
        <v>0.706062506048414-0.708149516382404i</v>
      </c>
      <c r="P902" t="str">
        <f t="shared" ref="P902:P965" si="433">IMSUB(COMPLEX(1,0),O902)</f>
        <v>0.293937493951586+0.708149516382404i</v>
      </c>
      <c r="Q902" t="str">
        <f t="shared" ref="Q902:Q965" si="434">IMSUM(COMPLEX(0,2*PI()*B902*$C$43),O902,COMPLEX(-1,0))</f>
        <v>-0.293937493951586+0.0787243867102611i</v>
      </c>
      <c r="R902" t="str">
        <f t="shared" ref="R902:R965" si="435">IMDIV(P902,Q902)</f>
        <v>-0.331011663346418-2.4978378794174i</v>
      </c>
      <c r="S902" t="str">
        <f t="shared" ref="S902:S965" si="436">IMDIV(COMPLEX(0,2*PI()*B902*$C$123),COMPLEX($C$124,0))</f>
        <v>0.0813115353125347i</v>
      </c>
      <c r="T902" t="str">
        <f t="shared" ref="T902:T965" si="437">IMPRODUCT(R902,S902)</f>
        <v>0.203103032937235-0.0269150665530531i</v>
      </c>
      <c r="U902" t="str">
        <f t="shared" ref="U902:U965" si="438">IMDIV(COMPLEX(1,2*PI()*B902*$C$16*10^-3*$C$15*10^-6),COMPLEX(0,2*PI()*B902*$C$15*10^-6))</f>
        <v>0.0000333333333333333-0.00146973758026647i</v>
      </c>
      <c r="V902" t="str">
        <f t="shared" ref="V902:V965" si="439">IMSUM(COMPLEX($C$18*10^-3,0),IMDIV(COMPLEX(1,0),COMPLEX(0,2*PI()*B902*($C$17*1*10^-6))))</f>
        <v>6.66666666666667E-06-0.0146973758026647i</v>
      </c>
      <c r="W902" t="str">
        <f t="shared" ref="W902:W965" si="440">IMDIV(IMPRODUCT(U902,V902),IMSUM(U902,V902))</f>
        <v>0.0000276031708215294-0.00133617962226287i</v>
      </c>
      <c r="X902" t="str">
        <f t="shared" ref="X902:X965" si="441">IMDIV(IMPRODUCT(COMPLEX($C$19,0),W902),IMSUM(COMPLEX($C$19,0),W902))</f>
        <v>0.0000572909974531344-0.00133428992732745i</v>
      </c>
      <c r="Y902" t="str">
        <f t="shared" ref="Y902:Y965" si="442">COMPLEX($C$13*10^-3,2*PI()*B902*$C$12*0.000001)</f>
        <v>0.009+0.482548631591392i</v>
      </c>
      <c r="Z902" t="str">
        <f t="shared" ref="Z902:Z965" si="443">IMPRODUCT(COMPLEX($C$6,0),IMDIV(X902,IMSUM(X902,Y902)))</f>
        <v>-0.0332344079279095-0.00205418996813447i</v>
      </c>
      <c r="AA902" t="str">
        <f t="shared" ref="AA902:AA965" si="444">IMDIV(COMPLEX($C$6,0),IMSUM(X902,Y902))</f>
        <v>0.46918986024791-24.928081672339i</v>
      </c>
      <c r="AB902" t="str">
        <f t="shared" ref="AB902:AB965" si="445">IMPRODUCT(COMPLEX($C$119,0),T902)</f>
        <v>0.957921747346088-0.126943094889206i</v>
      </c>
      <c r="AC902" t="str">
        <f t="shared" ref="AC902:AC965" si="446">IMSUM(COMPLEX(1,0),IMPRODUCT(AB902,M902))</f>
        <v>1.80071670170758-2.0795188657899i</v>
      </c>
      <c r="AD902" t="str">
        <f t="shared" ref="AD902:AD965" si="447">IMDIV(AB902,AC902)</f>
        <v>0.262842827672624+0.2330425011306i</v>
      </c>
      <c r="AE902" t="str">
        <f t="shared" ref="AE902:AE965" si="448">IMPRODUCT(AD902,AA902,X902)</f>
        <v>-0.00825671218782575-0.00828495864691586i</v>
      </c>
      <c r="AF902" t="str">
        <f t="shared" ref="AF902:AF965" si="449">IMSUB(D902,H902)</f>
        <v>-12.9799614216622-3.42334577174774i</v>
      </c>
      <c r="AG902" t="str">
        <f t="shared" ref="AG902:AG965" si="450">IMSUM(COMPLEX(1,0),IMPRODUCT(AD902,AA902,COMPLEX($C$127,0)))</f>
        <v>1.02147610500103-0.0233230311939614i</v>
      </c>
      <c r="AH902" t="str">
        <f t="shared" ref="AH902:AH965" si="451">IMDIV(IMPRODUCT(AE902,AF902),AG902)</f>
        <v>0.074078394326896+0.134640209792585i</v>
      </c>
      <c r="AI902">
        <f t="shared" ref="AI902:AI965" si="452">20*LOG10(IMABS(AH902))</f>
        <v>-16.268011151801403</v>
      </c>
      <c r="AJ902">
        <f t="shared" ref="AJ902:AJ965" si="453">IMARGUMENT(AH902)*180/PI()</f>
        <v>61.180621219753455</v>
      </c>
      <c r="AK902"/>
      <c r="AL902"/>
      <c r="AM902"/>
      <c r="AN902"/>
    </row>
    <row r="903" spans="1:40" x14ac:dyDescent="0.25">
      <c r="A903"/>
      <c r="B903">
        <f t="shared" si="419"/>
        <v>76900</v>
      </c>
      <c r="C903" s="237" t="str">
        <f t="shared" si="422"/>
        <v>-0.000012923792807252+0.0318468418423523i</v>
      </c>
      <c r="D903" s="208" t="str">
        <f t="shared" si="423"/>
        <v>-5.95710503941748+0.244159120791368i</v>
      </c>
      <c r="E903" t="str">
        <f t="shared" si="424"/>
        <v>2870</v>
      </c>
      <c r="F903" t="str">
        <f t="shared" si="425"/>
        <v>0.777000777000777</v>
      </c>
      <c r="G903" t="str">
        <f t="shared" si="420"/>
        <v>0.777000777000777</v>
      </c>
      <c r="H903" t="str">
        <f t="shared" si="426"/>
        <v>7.02698029804361+3.66542418933865i</v>
      </c>
      <c r="I903" t="str">
        <f t="shared" si="427"/>
        <v>301.985593826319i</v>
      </c>
      <c r="J903" t="str">
        <f t="shared" si="421"/>
        <v>-122.44195656212+66.0647843901962i</v>
      </c>
      <c r="K903" t="str">
        <f t="shared" si="428"/>
        <v>1.03068850086495-1.91023883324306i</v>
      </c>
      <c r="L903" t="str">
        <f t="shared" si="429"/>
        <v>0.0712458505864967-0.112851634550992i</v>
      </c>
      <c r="M903" t="str">
        <f t="shared" si="430"/>
        <v>1.10193435145145-2.02309046779405i</v>
      </c>
      <c r="N903" t="str">
        <f t="shared" si="431"/>
        <v>-0.787898478487317i</v>
      </c>
      <c r="O903" t="str">
        <f t="shared" si="432"/>
        <v>0.705336583008938-0.708872558834997i</v>
      </c>
      <c r="P903" t="str">
        <f t="shared" si="433"/>
        <v>0.294663416991062+0.708872558834997i</v>
      </c>
      <c r="Q903" t="str">
        <f t="shared" si="434"/>
        <v>-0.294663416991062+0.07902591965232i</v>
      </c>
      <c r="R903" t="str">
        <f t="shared" si="435"/>
        <v>-0.331005538355142-2.49447516566272i</v>
      </c>
      <c r="S903" t="str">
        <f t="shared" si="436"/>
        <v>0.0814174097074728i</v>
      </c>
      <c r="T903" t="str">
        <f t="shared" si="437"/>
        <v>0.203093706567878-0.0269496135317032i</v>
      </c>
      <c r="U903" t="str">
        <f t="shared" si="438"/>
        <v>0.0000333333333333334-0.00146782634804246i</v>
      </c>
      <c r="V903" t="str">
        <f t="shared" si="439"/>
        <v>6.66666666666667E-06-0.0146782634804246i</v>
      </c>
      <c r="W903" t="str">
        <f t="shared" si="440"/>
        <v>0.0000276031704698351-0.00133444220944971i</v>
      </c>
      <c r="X903" t="str">
        <f t="shared" si="441"/>
        <v>0.0000572138472315481-0.00133255668674811i</v>
      </c>
      <c r="Y903" t="str">
        <f t="shared" si="442"/>
        <v>0.009+0.48317695012211i</v>
      </c>
      <c r="Z903" t="str">
        <f t="shared" si="443"/>
        <v>-0.0331479036102516-0.002047951230331i</v>
      </c>
      <c r="AA903" t="str">
        <f t="shared" si="444"/>
        <v>0.467960102423373-24.8955093152694i</v>
      </c>
      <c r="AB903" t="str">
        <f t="shared" si="445"/>
        <v>0.957877760154456-0.12710603338242i</v>
      </c>
      <c r="AC903" t="str">
        <f t="shared" si="446"/>
        <v>1.79837140387048-2.07793587034122i</v>
      </c>
      <c r="AD903" t="str">
        <f t="shared" si="447"/>
        <v>0.26307592972763+0.233293788323719i</v>
      </c>
      <c r="AE903" t="str">
        <f t="shared" si="448"/>
        <v>-0.00824264125996266-0.00827196668218125i</v>
      </c>
      <c r="AF903" t="str">
        <f t="shared" si="449"/>
        <v>-12.9840853374611-3.42126506854728i</v>
      </c>
      <c r="AG903" t="str">
        <f t="shared" si="450"/>
        <v>1.02147049772433-0.0233136582081648i</v>
      </c>
      <c r="AH903" t="str">
        <f t="shared" si="451"/>
        <v>0.073999408673289+0.134442824489514i</v>
      </c>
      <c r="AI903">
        <f t="shared" si="452"/>
        <v>-16.279946023224319</v>
      </c>
      <c r="AJ903">
        <f t="shared" si="453"/>
        <v>61.170933893886641</v>
      </c>
      <c r="AK903"/>
      <c r="AL903"/>
      <c r="AM903"/>
      <c r="AN903"/>
    </row>
    <row r="904" spans="1:40" x14ac:dyDescent="0.25">
      <c r="A904"/>
      <c r="B904">
        <f t="shared" si="419"/>
        <v>77000</v>
      </c>
      <c r="C904" s="237" t="str">
        <f t="shared" si="422"/>
        <v>-0.0000128902463173492+0.0318054823210879i</v>
      </c>
      <c r="D904" s="208" t="str">
        <f t="shared" si="423"/>
        <v>-5.95710478222772+0.243842031128341i</v>
      </c>
      <c r="E904" t="str">
        <f t="shared" si="424"/>
        <v>2870</v>
      </c>
      <c r="F904" t="str">
        <f t="shared" si="425"/>
        <v>0.777000777000777</v>
      </c>
      <c r="G904" t="str">
        <f t="shared" si="420"/>
        <v>0.777000777000777</v>
      </c>
      <c r="H904" t="str">
        <f t="shared" si="426"/>
        <v>7.03109372583288+3.6630256309449i</v>
      </c>
      <c r="I904" t="str">
        <f t="shared" si="427"/>
        <v>302.378292908018i</v>
      </c>
      <c r="J904" t="str">
        <f t="shared" si="421"/>
        <v>-122.763210704934+66.1506943829012i</v>
      </c>
      <c r="K904" t="str">
        <f t="shared" si="428"/>
        <v>1.02858136305469-1.90885298752797i</v>
      </c>
      <c r="L904" t="str">
        <f t="shared" si="429"/>
        <v>0.0711135218241652-0.112788507702714i</v>
      </c>
      <c r="M904" t="str">
        <f t="shared" si="430"/>
        <v>1.09969488487886-2.02164149523068i</v>
      </c>
      <c r="N904" t="str">
        <f t="shared" si="431"/>
        <v>-0.788923053881969i</v>
      </c>
      <c r="O904" t="str">
        <f t="shared" si="432"/>
        <v>0.704609919539105-0.709594857145326i</v>
      </c>
      <c r="P904" t="str">
        <f t="shared" si="433"/>
        <v>0.295390080460895+0.709594857145326i</v>
      </c>
      <c r="Q904" t="str">
        <f t="shared" si="434"/>
        <v>-0.295390080460895+0.079328196736643i</v>
      </c>
      <c r="R904" t="str">
        <f t="shared" si="435"/>
        <v>-0.330999404999183-2.4911210353329i</v>
      </c>
      <c r="S904" t="str">
        <f t="shared" si="436"/>
        <v>0.0815232841024111i</v>
      </c>
      <c r="T904" t="str">
        <f t="shared" si="437"/>
        <v>0.203084367896936-0.0269841585314774i</v>
      </c>
      <c r="U904" t="str">
        <f t="shared" si="438"/>
        <v>0.0000333333333333333-0.00146592008005798i</v>
      </c>
      <c r="V904" t="str">
        <f t="shared" si="439"/>
        <v>6.66666666666667E-06-0.0146592008005798i</v>
      </c>
      <c r="W904" t="str">
        <f t="shared" si="440"/>
        <v>0.0000276031701176831-0.00133270930958159i</v>
      </c>
      <c r="X904" t="str">
        <f t="shared" si="441"/>
        <v>0.0000571369972007531-0.00133082794161224i</v>
      </c>
      <c r="Y904" t="str">
        <f t="shared" si="442"/>
        <v>0.009+0.483805268652828i</v>
      </c>
      <c r="Z904" t="str">
        <f t="shared" si="443"/>
        <v>-0.0330617367686687-0.00204174265529203i</v>
      </c>
      <c r="AA904" t="str">
        <f t="shared" si="444"/>
        <v>0.466735186259729-24.8630221692027i</v>
      </c>
      <c r="AB904" t="str">
        <f t="shared" si="445"/>
        <v>0.957833714943228-0.127268962542399i</v>
      </c>
      <c r="AC904" t="str">
        <f t="shared" si="446"/>
        <v>1.79603262115691-2.0763534107719i</v>
      </c>
      <c r="AD904" t="str">
        <f t="shared" si="447"/>
        <v>0.26330928579996+0.23354485112084i</v>
      </c>
      <c r="AE904" t="str">
        <f t="shared" si="448"/>
        <v>-0.00822862381140719-0.00825900819178739i</v>
      </c>
      <c r="AF904" t="str">
        <f t="shared" si="449"/>
        <v>-12.9881985080606-3.41918359981656i</v>
      </c>
      <c r="AG904" t="str">
        <f t="shared" si="450"/>
        <v>1.02146488600049-0.0233043328584207i</v>
      </c>
      <c r="AH904" t="str">
        <f t="shared" si="451"/>
        <v>0.0739207228124668+0.134245913362849i</v>
      </c>
      <c r="AI904">
        <f t="shared" si="452"/>
        <v>-16.291865329314234</v>
      </c>
      <c r="AJ904">
        <f t="shared" si="453"/>
        <v>61.161207219267489</v>
      </c>
      <c r="AK904"/>
      <c r="AL904"/>
      <c r="AM904"/>
      <c r="AN904"/>
    </row>
    <row r="905" spans="1:40" x14ac:dyDescent="0.25">
      <c r="A905"/>
      <c r="B905">
        <f t="shared" si="419"/>
        <v>77100</v>
      </c>
      <c r="C905" s="237" t="str">
        <f t="shared" si="422"/>
        <v>-0.0000128568302738381+0.0317642300877636i</v>
      </c>
      <c r="D905" s="208" t="str">
        <f t="shared" si="423"/>
        <v>-5.95710452603806+0.243525764006188i</v>
      </c>
      <c r="E905" t="str">
        <f t="shared" si="424"/>
        <v>2870</v>
      </c>
      <c r="F905" t="str">
        <f t="shared" si="425"/>
        <v>0.777000777000777</v>
      </c>
      <c r="G905" t="str">
        <f t="shared" si="420"/>
        <v>0.777000777000777</v>
      </c>
      <c r="H905" t="str">
        <f t="shared" si="426"/>
        <v>7.03519643898479+3.66062715064132i</v>
      </c>
      <c r="I905" t="str">
        <f t="shared" si="427"/>
        <v>302.770991989716i</v>
      </c>
      <c r="J905" t="str">
        <f t="shared" si="421"/>
        <v>-123.084882332015+66.2366043756063i</v>
      </c>
      <c r="K905" t="str">
        <f t="shared" si="428"/>
        <v>1.02648010103723-1.90746768562993i</v>
      </c>
      <c r="L905" t="str">
        <f t="shared" si="429"/>
        <v>0.0709815127016827-0.112725343335035i</v>
      </c>
      <c r="M905" t="str">
        <f t="shared" si="430"/>
        <v>1.09746161373891-2.02019302896496i</v>
      </c>
      <c r="N905" t="str">
        <f t="shared" si="431"/>
        <v>-0.789947629276621i</v>
      </c>
      <c r="O905" t="str">
        <f t="shared" si="432"/>
        <v>0.703882516401735-0.710316410555157i</v>
      </c>
      <c r="P905" t="str">
        <f t="shared" si="433"/>
        <v>0.296117483598265+0.710316410555157i</v>
      </c>
      <c r="Q905" t="str">
        <f t="shared" si="434"/>
        <v>-0.296117483598265+0.0796312187214639i</v>
      </c>
      <c r="R905" t="str">
        <f t="shared" si="435"/>
        <v>-0.330993263276982-2.48777545502151i</v>
      </c>
      <c r="S905" t="str">
        <f t="shared" si="436"/>
        <v>0.0816291584973492i</v>
      </c>
      <c r="T905" t="str">
        <f t="shared" si="437"/>
        <v>0.203075016923766-0.0270187015495916i</v>
      </c>
      <c r="U905" t="str">
        <f t="shared" si="438"/>
        <v>0.0000333333333333334-0.00146401875699695i</v>
      </c>
      <c r="V905" t="str">
        <f t="shared" si="439"/>
        <v>6.66666666666667E-06-0.0146401875699695i</v>
      </c>
      <c r="W905" t="str">
        <f t="shared" si="440"/>
        <v>0.0000276031697650737-0.00133098090509841i</v>
      </c>
      <c r="X905" t="str">
        <f t="shared" si="441"/>
        <v>0.0000570604458056243-0.00132910367446232i</v>
      </c>
      <c r="Y905" t="str">
        <f t="shared" si="442"/>
        <v>0.009+0.484433587183546i</v>
      </c>
      <c r="Z905" t="str">
        <f t="shared" si="443"/>
        <v>-0.0329759056491568-0.00203556405281963i</v>
      </c>
      <c r="AA905" t="str">
        <f t="shared" si="444"/>
        <v>0.465515086306872-24.8306198994308i</v>
      </c>
      <c r="AB905" t="str">
        <f t="shared" si="445"/>
        <v>0.957789611709373-0.127431882356013i</v>
      </c>
      <c r="AC905" t="str">
        <f t="shared" si="446"/>
        <v>1.79370033248543-2.07477149604255i</v>
      </c>
      <c r="AD905" t="str">
        <f t="shared" si="447"/>
        <v>0.263542895703748+0.233795689301989i</v>
      </c>
      <c r="AE905" t="str">
        <f t="shared" si="448"/>
        <v>-0.00821465956238504-0.0082460830364725i</v>
      </c>
      <c r="AF905" t="str">
        <f t="shared" si="449"/>
        <v>-12.9923009650228-3.41710138663513i</v>
      </c>
      <c r="AG905" t="str">
        <f t="shared" si="450"/>
        <v>1.02145926982226-0.0232950549407521i</v>
      </c>
      <c r="AH905" t="str">
        <f t="shared" si="451"/>
        <v>0.0738423351127987+0.134049474582587i</v>
      </c>
      <c r="AI905">
        <f t="shared" si="452"/>
        <v>-16.303769117007477</v>
      </c>
      <c r="AJ905">
        <f t="shared" si="453"/>
        <v>61.151441345376952</v>
      </c>
      <c r="AK905"/>
      <c r="AL905"/>
      <c r="AM905"/>
      <c r="AN905"/>
    </row>
    <row r="906" spans="1:40" x14ac:dyDescent="0.25">
      <c r="A906"/>
      <c r="B906">
        <f t="shared" si="419"/>
        <v>77200</v>
      </c>
      <c r="C906" s="237" t="str">
        <f t="shared" si="422"/>
        <v>-0.0000128235440012689+0.0317230847254578i</v>
      </c>
      <c r="D906" s="208" t="str">
        <f t="shared" si="423"/>
        <v>-5.9571042708433+0.24321031622851i</v>
      </c>
      <c r="E906" t="str">
        <f t="shared" si="424"/>
        <v>2870</v>
      </c>
      <c r="F906" t="str">
        <f t="shared" si="425"/>
        <v>0.777000777000777</v>
      </c>
      <c r="G906" t="str">
        <f t="shared" si="420"/>
        <v>0.777000777000777</v>
      </c>
      <c r="H906" t="str">
        <f t="shared" si="426"/>
        <v>7.03928846898327+3.65822876615423i</v>
      </c>
      <c r="I906" t="str">
        <f t="shared" si="427"/>
        <v>303.163691071415i</v>
      </c>
      <c r="J906" t="str">
        <f t="shared" si="421"/>
        <v>-123.406971443362+66.3225143683113i</v>
      </c>
      <c r="K906" t="str">
        <f t="shared" si="428"/>
        <v>1.0243846955622-1.90608293543019i</v>
      </c>
      <c r="L906" t="str">
        <f t="shared" si="429"/>
        <v>0.070849822394648-0.112662142112197i</v>
      </c>
      <c r="M906" t="str">
        <f t="shared" si="430"/>
        <v>1.09523451795685-2.01874507754239i</v>
      </c>
      <c r="N906" t="str">
        <f t="shared" si="431"/>
        <v>-0.790972204671273i</v>
      </c>
      <c r="O906" t="str">
        <f t="shared" si="432"/>
        <v>0.703154374360421-0.711037218307034i</v>
      </c>
      <c r="P906" t="str">
        <f t="shared" si="433"/>
        <v>0.296845625639579+0.711037218307034i</v>
      </c>
      <c r="Q906" t="str">
        <f t="shared" si="434"/>
        <v>-0.296845625639579+0.079934986364239i</v>
      </c>
      <c r="R906" t="str">
        <f t="shared" si="435"/>
        <v>-0.330987113186959-2.48443839149517i</v>
      </c>
      <c r="S906" t="str">
        <f t="shared" si="436"/>
        <v>0.0817350328922875i</v>
      </c>
      <c r="T906" t="str">
        <f t="shared" si="437"/>
        <v>0.20306565364772-0.0270532425832594i</v>
      </c>
      <c r="U906" t="str">
        <f t="shared" si="438"/>
        <v>0.0000333333333333333-0.00146212235964333i</v>
      </c>
      <c r="V906" t="str">
        <f t="shared" si="439"/>
        <v>6.66666666666667E-06-0.0146212235964333i</v>
      </c>
      <c r="W906" t="str">
        <f t="shared" si="440"/>
        <v>0.0000276031694120064-0.00132925697853106i</v>
      </c>
      <c r="X906" t="str">
        <f t="shared" si="441"/>
        <v>0.0000569841915010914-0.00132738386793106i</v>
      </c>
      <c r="Y906" t="str">
        <f t="shared" si="442"/>
        <v>0.009+0.485061905714264i</v>
      </c>
      <c r="Z906" t="str">
        <f t="shared" si="443"/>
        <v>-0.0328904085090974-0.00202941523417644i</v>
      </c>
      <c r="AA906" t="str">
        <f t="shared" si="444"/>
        <v>0.464299777282126-24.798302173i</v>
      </c>
      <c r="AB906" t="str">
        <f t="shared" si="445"/>
        <v>0.957745450449833-0.12759479281012i</v>
      </c>
      <c r="AC906" t="str">
        <f t="shared" si="446"/>
        <v>1.79137451684332-2.07319013503142i</v>
      </c>
      <c r="AD906" t="str">
        <f t="shared" si="447"/>
        <v>0.263776759252893+0.234046302647167i</v>
      </c>
      <c r="AE906" t="str">
        <f t="shared" si="448"/>
        <v>-0.00820074823493865-0.00823319107775868i</v>
      </c>
      <c r="AF906" t="str">
        <f t="shared" si="449"/>
        <v>-12.9963927398266-3.41501844992572i</v>
      </c>
      <c r="AG906" t="str">
        <f t="shared" si="450"/>
        <v>1.02145364918245-0.02328582425223i</v>
      </c>
      <c r="AH906" t="str">
        <f t="shared" si="451"/>
        <v>0.0737642439535004+0.133853506328291i</v>
      </c>
      <c r="AI906">
        <f t="shared" si="452"/>
        <v>-16.315657433029124</v>
      </c>
      <c r="AJ906">
        <f t="shared" si="453"/>
        <v>61.141636420946803</v>
      </c>
      <c r="AK906"/>
      <c r="AL906"/>
      <c r="AM906"/>
      <c r="AN906"/>
    </row>
    <row r="907" spans="1:40" x14ac:dyDescent="0.25">
      <c r="A907"/>
      <c r="B907">
        <f t="shared" si="419"/>
        <v>77300</v>
      </c>
      <c r="C907" s="237" t="str">
        <f t="shared" si="422"/>
        <v>-0.0000127903868285578+0.0316820458194058i</v>
      </c>
      <c r="D907" s="208" t="str">
        <f t="shared" si="423"/>
        <v>-5.95710401663831+0.242895684615445i</v>
      </c>
      <c r="E907" t="str">
        <f t="shared" si="424"/>
        <v>2870</v>
      </c>
      <c r="F907" t="str">
        <f t="shared" si="425"/>
        <v>0.777000777000777</v>
      </c>
      <c r="G907" t="str">
        <f t="shared" si="420"/>
        <v>0.777000777000777</v>
      </c>
      <c r="H907" t="str">
        <f t="shared" si="426"/>
        <v>7.04336984722912+3.6558304950706i</v>
      </c>
      <c r="I907" t="str">
        <f t="shared" si="427"/>
        <v>303.556390153114i</v>
      </c>
      <c r="J907" t="str">
        <f t="shared" si="421"/>
        <v>-123.729478038976+66.4084243610164i</v>
      </c>
      <c r="K907" t="str">
        <f t="shared" si="428"/>
        <v>1.02229512744309-1.90469874473597i</v>
      </c>
      <c r="L907" t="str">
        <f t="shared" si="429"/>
        <v>0.0707184500801709-0.112598904694056i</v>
      </c>
      <c r="M907" t="str">
        <f t="shared" si="430"/>
        <v>1.09301357752326-2.01729764943003i</v>
      </c>
      <c r="N907" t="str">
        <f t="shared" si="431"/>
        <v>-0.791996780065925i</v>
      </c>
      <c r="O907" t="str">
        <f t="shared" si="432"/>
        <v>0.702425494179535-0.711757279644287i</v>
      </c>
      <c r="P907" t="str">
        <f t="shared" si="433"/>
        <v>0.297574505820465+0.711757279644287i</v>
      </c>
      <c r="Q907" t="str">
        <f t="shared" si="434"/>
        <v>-0.297574505820465+0.080239500421638i</v>
      </c>
      <c r="R907" t="str">
        <f t="shared" si="435"/>
        <v>-0.330980954727544-2.4811098116925i</v>
      </c>
      <c r="S907" t="str">
        <f t="shared" si="436"/>
        <v>0.0818409072872257i</v>
      </c>
      <c r="T907" t="str">
        <f t="shared" si="437"/>
        <v>0.203056278068152-0.0270877816296944i</v>
      </c>
      <c r="U907" t="str">
        <f t="shared" si="438"/>
        <v>0.0000333333333333333-0.00146023086888053i</v>
      </c>
      <c r="V907" t="str">
        <f t="shared" si="439"/>
        <v>6.66666666666667E-06-0.0146023086888053i</v>
      </c>
      <c r="W907" t="str">
        <f t="shared" si="440"/>
        <v>0.0000276031690584815-0.00132753751250081i</v>
      </c>
      <c r="X907" t="str">
        <f t="shared" si="441"/>
        <v>0.0000569082327520615-0.0013256685047408i</v>
      </c>
      <c r="Y907" t="str">
        <f t="shared" si="442"/>
        <v>0.009+0.485690224244982i</v>
      </c>
      <c r="Z907" t="str">
        <f t="shared" si="443"/>
        <v>-0.0328052436171692-0.00202329601207254i</v>
      </c>
      <c r="AA907" t="str">
        <f t="shared" si="444"/>
        <v>0.463089234068921-24.7660686586999i</v>
      </c>
      <c r="AB907" t="str">
        <f t="shared" si="445"/>
        <v>0.957701231161562-0.127757693891577i</v>
      </c>
      <c r="AC907" t="str">
        <f t="shared" si="446"/>
        <v>1.78905515328625-2.07160933653502i</v>
      </c>
      <c r="AD907" t="str">
        <f t="shared" si="447"/>
        <v>0.264010876261072+0.234296690936383i</v>
      </c>
      <c r="AE907" t="str">
        <f t="shared" si="448"/>
        <v>-0.00818688955291344-0.00822033217794747i</v>
      </c>
      <c r="AF907" t="str">
        <f t="shared" si="449"/>
        <v>-13.0004738638674-3.41293481045515i</v>
      </c>
      <c r="AG907" t="str">
        <f t="shared" si="450"/>
        <v>1.02144802407393-0.0232766405909681i</v>
      </c>
      <c r="AH907" t="str">
        <f t="shared" si="451"/>
        <v>0.0736864477245468+0.133658006789029i</v>
      </c>
      <c r="AI907">
        <f t="shared" si="452"/>
        <v>-16.327530323894198</v>
      </c>
      <c r="AJ907">
        <f t="shared" si="453"/>
        <v>61.131792593964875</v>
      </c>
      <c r="AK907"/>
      <c r="AL907"/>
      <c r="AM907"/>
      <c r="AN907"/>
    </row>
    <row r="908" spans="1:40" x14ac:dyDescent="0.25">
      <c r="A908"/>
      <c r="B908">
        <f t="shared" si="419"/>
        <v>77400</v>
      </c>
      <c r="C908" s="237" t="str">
        <f t="shared" si="422"/>
        <v>-0.0000127573580889535+0.031641112956987i</v>
      </c>
      <c r="D908" s="208" t="str">
        <f t="shared" si="423"/>
        <v>-5.95710376341798+0.242581866003567i</v>
      </c>
      <c r="E908" t="str">
        <f t="shared" si="424"/>
        <v>2870</v>
      </c>
      <c r="F908" t="str">
        <f t="shared" si="425"/>
        <v>0.777000777000777</v>
      </c>
      <c r="G908" t="str">
        <f t="shared" si="420"/>
        <v>0.777000777000777</v>
      </c>
      <c r="H908" t="str">
        <f t="shared" si="426"/>
        <v>7.04744060503987+3.65343235483901i</v>
      </c>
      <c r="I908" t="str">
        <f t="shared" si="427"/>
        <v>303.949089234813i</v>
      </c>
      <c r="J908" t="str">
        <f t="shared" si="421"/>
        <v>-124.052402118855+66.4943343537215i</v>
      </c>
      <c r="K908" t="str">
        <f t="shared" si="428"/>
        <v>1.02021137755719-1.90331512128105i</v>
      </c>
      <c r="L908" t="str">
        <f t="shared" si="429"/>
        <v>0.0705873949368763-0.112535631736106i</v>
      </c>
      <c r="M908" t="str">
        <f t="shared" si="430"/>
        <v>1.09079877249407-2.01585075301716i</v>
      </c>
      <c r="N908" t="str">
        <f t="shared" si="431"/>
        <v>-0.793021355460577i</v>
      </c>
      <c r="O908" t="str">
        <f t="shared" si="432"/>
        <v>0.701695876624223-0.712476593811027i</v>
      </c>
      <c r="P908" t="str">
        <f t="shared" si="433"/>
        <v>0.298304123375777+0.712476593811027i</v>
      </c>
      <c r="Q908" t="str">
        <f t="shared" si="434"/>
        <v>-0.298304123375777+0.0805447616495499i</v>
      </c>
      <c r="R908" t="str">
        <f t="shared" si="435"/>
        <v>-0.330974787897151-2.47778968272295i</v>
      </c>
      <c r="S908" t="str">
        <f t="shared" si="436"/>
        <v>0.0819467816821638i</v>
      </c>
      <c r="T908" t="str">
        <f t="shared" si="437"/>
        <v>0.203046890184415-0.0271223186861083i</v>
      </c>
      <c r="U908" t="str">
        <f t="shared" si="438"/>
        <v>0.0000333333333333333-0.00145834426569076i</v>
      </c>
      <c r="V908" t="str">
        <f t="shared" si="439"/>
        <v>6.66666666666667E-06-0.0145834426569076i</v>
      </c>
      <c r="W908" t="str">
        <f t="shared" si="440"/>
        <v>0.0000276031687044989-0.00132582248971876i</v>
      </c>
      <c r="X908" t="str">
        <f t="shared" si="441"/>
        <v>0.0000568325680333429-0.00132395756770299i</v>
      </c>
      <c r="Y908" t="str">
        <f t="shared" si="442"/>
        <v>0.009+0.4863185427757i</v>
      </c>
      <c r="Z908" t="str">
        <f t="shared" si="443"/>
        <v>-0.0327204092532613-0.00201720620065244i</v>
      </c>
      <c r="AA908" t="str">
        <f t="shared" si="444"/>
        <v>0.461883431715488-24.7339190270515i</v>
      </c>
      <c r="AB908" t="str">
        <f t="shared" si="445"/>
        <v>0.957656953841508-0.127920585587234i</v>
      </c>
      <c r="AC908" t="str">
        <f t="shared" si="446"/>
        <v>1.78674222093831-2.0700291092688i</v>
      </c>
      <c r="AD908" t="str">
        <f t="shared" si="447"/>
        <v>0.264245246541728+0.234546853949629i</v>
      </c>
      <c r="AE908" t="str">
        <f t="shared" si="448"/>
        <v>-0.00817308324194357-0.00820750620011369i</v>
      </c>
      <c r="AF908" t="str">
        <f t="shared" si="449"/>
        <v>-13.0045443684579-3.41085048883544i</v>
      </c>
      <c r="AG908" t="str">
        <f t="shared" si="450"/>
        <v>1.02144239448964-0.0232675037561146i</v>
      </c>
      <c r="AH908" t="str">
        <f t="shared" si="451"/>
        <v>0.0736089448265922+0.133462974163314i</v>
      </c>
      <c r="AI908">
        <f t="shared" si="452"/>
        <v>-16.339387835908681</v>
      </c>
      <c r="AJ908">
        <f t="shared" si="453"/>
        <v>61.121910011678246</v>
      </c>
      <c r="AK908"/>
      <c r="AL908"/>
      <c r="AM908"/>
      <c r="AN908"/>
    </row>
    <row r="909" spans="1:40" x14ac:dyDescent="0.25">
      <c r="A909"/>
      <c r="B909">
        <f t="shared" si="419"/>
        <v>77500</v>
      </c>
      <c r="C909" s="237" t="str">
        <f t="shared" si="422"/>
        <v>-0.0000127244571200034+0.03160028572771i</v>
      </c>
      <c r="D909" s="208" t="str">
        <f t="shared" si="423"/>
        <v>-5.95710351117721+0.242268857245777i</v>
      </c>
      <c r="E909" t="str">
        <f t="shared" si="424"/>
        <v>2870</v>
      </c>
      <c r="F909" t="str">
        <f t="shared" si="425"/>
        <v>0.777000777000777</v>
      </c>
      <c r="G909" t="str">
        <f t="shared" si="420"/>
        <v>0.777000777000777</v>
      </c>
      <c r="H909" t="str">
        <f t="shared" si="426"/>
        <v>7.05150077364987+3.65103436277047i</v>
      </c>
      <c r="I909" t="str">
        <f t="shared" si="427"/>
        <v>304.341788316511i</v>
      </c>
      <c r="J909" t="str">
        <f t="shared" si="421"/>
        <v>-124.375743683001+66.5802443464265i</v>
      </c>
      <c r="K909" t="str">
        <f t="shared" si="428"/>
        <v>1.0181334268454-1.90193207272625i</v>
      </c>
      <c r="L909" t="str">
        <f t="shared" si="429"/>
        <v>0.0704566561449143-0.112472323889506i</v>
      </c>
      <c r="M909" t="str">
        <f t="shared" si="430"/>
        <v>1.08859008299031-2.01440439661576i</v>
      </c>
      <c r="N909" t="str">
        <f t="shared" si="431"/>
        <v>-0.794045930855228i</v>
      </c>
      <c r="O909" t="str">
        <f t="shared" si="432"/>
        <v>0.700965522460403-0.713195160052152i</v>
      </c>
      <c r="P909" t="str">
        <f t="shared" si="433"/>
        <v>0.299034477539597+0.713195160052152i</v>
      </c>
      <c r="Q909" t="str">
        <f t="shared" si="434"/>
        <v>-0.299034477539597+0.080850770803076i</v>
      </c>
      <c r="R909" t="str">
        <f t="shared" si="435"/>
        <v>-0.330968612694223-2.47447797186571i</v>
      </c>
      <c r="S909" t="str">
        <f t="shared" si="436"/>
        <v>0.0820526560771021i</v>
      </c>
      <c r="T909" t="str">
        <f t="shared" si="437"/>
        <v>0.203037489995862-0.0271568537497147i</v>
      </c>
      <c r="U909" t="str">
        <f t="shared" si="438"/>
        <v>0.0000333333333333333-0.00145646253115438i</v>
      </c>
      <c r="V909" t="str">
        <f t="shared" si="439"/>
        <v>6.66666666666667E-06-0.0145646253115438i</v>
      </c>
      <c r="W909" t="str">
        <f t="shared" si="440"/>
        <v>0.0000276031683500588-0.00132411189298524i</v>
      </c>
      <c r="X909" t="str">
        <f t="shared" si="441"/>
        <v>0.0000567571958295681-0.00132225103971756i</v>
      </c>
      <c r="Y909" t="str">
        <f t="shared" si="442"/>
        <v>0.009+0.486946861306418i</v>
      </c>
      <c r="Z909" t="str">
        <f t="shared" si="443"/>
        <v>-0.0326359037083847-0.00201114561548221i</v>
      </c>
      <c r="AA909" t="str">
        <f t="shared" si="444"/>
        <v>0.460682345433557-24.7018529502964i</v>
      </c>
      <c r="AB909" t="str">
        <f t="shared" si="445"/>
        <v>0.95761261848662-0.128083467883948i</v>
      </c>
      <c r="AC909" t="str">
        <f t="shared" si="446"/>
        <v>1.7844356989917-2.06844946186765i</v>
      </c>
      <c r="AD909" t="str">
        <f t="shared" si="447"/>
        <v>0.26447986990808+0.2347967914669i</v>
      </c>
      <c r="AE909" t="str">
        <f t="shared" si="448"/>
        <v>-0.00815932902943826-0.00819471300810037i</v>
      </c>
      <c r="AF909" t="str">
        <f t="shared" si="449"/>
        <v>-13.0086042848271-3.40876550552469i</v>
      </c>
      <c r="AG909" t="str">
        <f t="shared" si="450"/>
        <v>1.02143676042256-0.0232584135478466i</v>
      </c>
      <c r="AH909" t="str">
        <f t="shared" si="451"/>
        <v>0.073531733670881+0.133268406659039i</v>
      </c>
      <c r="AI909">
        <f t="shared" si="452"/>
        <v>-16.351230015171058</v>
      </c>
      <c r="AJ909">
        <f t="shared" si="453"/>
        <v>61.111988820598718</v>
      </c>
      <c r="AK909"/>
      <c r="AL909"/>
      <c r="AM909"/>
      <c r="AN909"/>
    </row>
    <row r="910" spans="1:40" x14ac:dyDescent="0.25">
      <c r="A910"/>
      <c r="B910">
        <f t="shared" si="419"/>
        <v>77600</v>
      </c>
      <c r="C910" s="237" t="str">
        <f t="shared" si="422"/>
        <v>-0.0000126916832635205+0.0315595637231997i</v>
      </c>
      <c r="D910" s="208" t="str">
        <f t="shared" si="423"/>
        <v>-5.95710325991098+0.241956655211198i</v>
      </c>
      <c r="E910" t="str">
        <f t="shared" si="424"/>
        <v>2870</v>
      </c>
      <c r="F910" t="str">
        <f t="shared" si="425"/>
        <v>0.777000777000777</v>
      </c>
      <c r="G910" t="str">
        <f t="shared" si="420"/>
        <v>0.777000777000777</v>
      </c>
      <c r="H910" t="str">
        <f t="shared" si="426"/>
        <v>7.0555503842104+3.64863653603944i</v>
      </c>
      <c r="I910" t="str">
        <f t="shared" si="427"/>
        <v>304.73448739821i</v>
      </c>
      <c r="J910" t="str">
        <f t="shared" si="421"/>
        <v>-124.699502731413+66.6661543391316i</v>
      </c>
      <c r="K910" t="str">
        <f t="shared" si="428"/>
        <v>1.01606125631212-1.90054960666008i</v>
      </c>
      <c r="L910" t="str">
        <f t="shared" si="429"/>
        <v>0.0703262328859602-0.112408981801099i</v>
      </c>
      <c r="M910" t="str">
        <f t="shared" si="430"/>
        <v>1.08638748919808-2.01295858846118i</v>
      </c>
      <c r="N910" t="str">
        <f t="shared" si="431"/>
        <v>-0.79507050624988i</v>
      </c>
      <c r="O910" t="str">
        <f t="shared" si="432"/>
        <v>0.700234432454768-0.713912977613343i</v>
      </c>
      <c r="P910" t="str">
        <f t="shared" si="433"/>
        <v>0.299765567545232+0.713912977613343i</v>
      </c>
      <c r="Q910" t="str">
        <f t="shared" si="434"/>
        <v>-0.299765567545232+0.0811575286365369i</v>
      </c>
      <c r="R910" t="str">
        <f t="shared" si="435"/>
        <v>-0.330962429117158-2.47117464656864i</v>
      </c>
      <c r="S910" t="str">
        <f t="shared" si="436"/>
        <v>0.0821585304720402i</v>
      </c>
      <c r="T910" t="str">
        <f t="shared" si="437"/>
        <v>0.203028077501843-0.0271913868177225i</v>
      </c>
      <c r="U910" t="str">
        <f t="shared" si="438"/>
        <v>0.0000333333333333333-0.00145458564644929i</v>
      </c>
      <c r="V910" t="str">
        <f t="shared" si="439"/>
        <v>6.66666666666667E-06-0.0145458564644929i</v>
      </c>
      <c r="W910" t="str">
        <f t="shared" si="440"/>
        <v>0.0000276031679951611-0.00132240570518927i</v>
      </c>
      <c r="X910" t="str">
        <f t="shared" si="441"/>
        <v>0.0000566821146351188-0.0013205489037724i</v>
      </c>
      <c r="Y910" t="str">
        <f t="shared" si="442"/>
        <v>0.009+0.487575179837136i</v>
      </c>
      <c r="Z910" t="str">
        <f t="shared" si="443"/>
        <v>-0.0325517252845872-0.00200511407353666i</v>
      </c>
      <c r="AA910" t="str">
        <f t="shared" si="444"/>
        <v>0.459485950597067-24.6698701023851i</v>
      </c>
      <c r="AB910" t="str">
        <f t="shared" si="445"/>
        <v>0.957568225093833-0.128246340768557i</v>
      </c>
      <c r="AC910" t="str">
        <f t="shared" si="446"/>
        <v>1.78213556670676-2.06687040288655i</v>
      </c>
      <c r="AD910" t="str">
        <f t="shared" si="447"/>
        <v>0.264714746173114+0.235046503268178i</v>
      </c>
      <c r="AE910" t="str">
        <f t="shared" si="448"/>
        <v>-0.00814562664456783-0.00818195246651295i</v>
      </c>
      <c r="AF910" t="str">
        <f t="shared" si="449"/>
        <v>-13.0126536441214-3.40667988082824i</v>
      </c>
      <c r="AG910" t="str">
        <f t="shared" si="450"/>
        <v>1.02143112186575-0.0232493697673621i</v>
      </c>
      <c r="AH910" t="str">
        <f t="shared" si="451"/>
        <v>0.0734548126791689+0.133074302493419i</v>
      </c>
      <c r="AI910">
        <f t="shared" si="452"/>
        <v>-16.363056907573252</v>
      </c>
      <c r="AJ910">
        <f t="shared" si="453"/>
        <v>61.102029166506377</v>
      </c>
      <c r="AK910"/>
      <c r="AL910"/>
      <c r="AM910"/>
      <c r="AN910"/>
    </row>
    <row r="911" spans="1:40" x14ac:dyDescent="0.25">
      <c r="A911"/>
      <c r="B911">
        <f t="shared" si="419"/>
        <v>77700</v>
      </c>
      <c r="C911" s="237" t="str">
        <f t="shared" si="422"/>
        <v>-0.0000126590358655509+0.031518946537183i</v>
      </c>
      <c r="D911" s="208" t="str">
        <f t="shared" si="423"/>
        <v>-5.95710300961426+0.24164525678507i</v>
      </c>
      <c r="E911" t="str">
        <f t="shared" si="424"/>
        <v>2870</v>
      </c>
      <c r="F911" t="str">
        <f t="shared" si="425"/>
        <v>0.777000777000777</v>
      </c>
      <c r="G911" t="str">
        <f t="shared" si="420"/>
        <v>0.777000777000777</v>
      </c>
      <c r="H911" t="str">
        <f t="shared" si="426"/>
        <v>7.05958946778944+3.64623889168465i</v>
      </c>
      <c r="I911" t="str">
        <f t="shared" si="427"/>
        <v>305.127186479909i</v>
      </c>
      <c r="J911" t="str">
        <f t="shared" si="421"/>
        <v>-125.023679264091+66.7520643318366i</v>
      </c>
      <c r="K911" t="str">
        <f t="shared" si="428"/>
        <v>1.01399484702507-1.89916773059916i</v>
      </c>
      <c r="L911" t="str">
        <f t="shared" si="429"/>
        <v>0.070196124343225-0.112345606113442i</v>
      </c>
      <c r="M911" t="str">
        <f t="shared" si="430"/>
        <v>1.08419097136829-2.0115133367126i</v>
      </c>
      <c r="N911" t="str">
        <f t="shared" si="431"/>
        <v>-0.796095081644532i</v>
      </c>
      <c r="O911" t="str">
        <f t="shared" si="432"/>
        <v>0.699502607374783-0.714630045741068i</v>
      </c>
      <c r="P911" t="str">
        <f t="shared" si="433"/>
        <v>0.300497392625217+0.714630045741068i</v>
      </c>
      <c r="Q911" t="str">
        <f t="shared" si="434"/>
        <v>-0.300497392625217+0.081465035903464i</v>
      </c>
      <c r="R911" t="str">
        <f t="shared" si="435"/>
        <v>-0.330956237164384-2.46787967444716i</v>
      </c>
      <c r="S911" t="str">
        <f t="shared" si="436"/>
        <v>0.0822644048669785i</v>
      </c>
      <c r="T911" t="str">
        <f t="shared" si="437"/>
        <v>0.203018652701708-0.0272259178873426i</v>
      </c>
      <c r="U911" t="str">
        <f t="shared" si="438"/>
        <v>0.0000333333333333333-0.00145271359285025i</v>
      </c>
      <c r="V911" t="str">
        <f t="shared" si="439"/>
        <v>6.66666666666667E-06-0.0145271359285025i</v>
      </c>
      <c r="W911" t="str">
        <f t="shared" si="440"/>
        <v>0.0000276031676398058-0.00132070390930788i</v>
      </c>
      <c r="X911" t="str">
        <f t="shared" si="441"/>
        <v>0.0000566073229540464-0.00131885114294269i</v>
      </c>
      <c r="Y911" t="str">
        <f t="shared" si="442"/>
        <v>0.009+0.488203498367854i</v>
      </c>
      <c r="Z911" t="str">
        <f t="shared" si="443"/>
        <v>-0.0324678722948662-0.00199911139318664i</v>
      </c>
      <c r="AA911" t="str">
        <f t="shared" si="444"/>
        <v>0.458294222740901-24.6379701589664i</v>
      </c>
      <c r="AB911" t="str">
        <f t="shared" si="445"/>
        <v>0.957523773660079-0.128409204227905i</v>
      </c>
      <c r="AC911" t="str">
        <f t="shared" si="446"/>
        <v>1.77984180341167-2.06529194080111i</v>
      </c>
      <c r="AD911" t="str">
        <f t="shared" si="447"/>
        <v>0.264949875149592+0.235295989133447i</v>
      </c>
      <c r="AE911" t="str">
        <f t="shared" si="448"/>
        <v>-0.00813197581824987-0.00816922444071388i</v>
      </c>
      <c r="AF911" t="str">
        <f t="shared" si="449"/>
        <v>-13.0166924774037-3.40459363489958i</v>
      </c>
      <c r="AG911" t="str">
        <f t="shared" si="450"/>
        <v>1.02142547881233-0.0232403722168749i</v>
      </c>
      <c r="AH911" t="str">
        <f t="shared" si="451"/>
        <v>0.0733781802836316+0.132880659892918i</v>
      </c>
      <c r="AI911">
        <f t="shared" si="452"/>
        <v>-16.37486855880271</v>
      </c>
      <c r="AJ911">
        <f t="shared" si="453"/>
        <v>61.092031194454449</v>
      </c>
      <c r="AK911"/>
      <c r="AL911"/>
      <c r="AM911"/>
      <c r="AN911"/>
    </row>
    <row r="912" spans="1:40" x14ac:dyDescent="0.25">
      <c r="A912"/>
      <c r="B912">
        <f t="shared" si="419"/>
        <v>77800</v>
      </c>
      <c r="C912" s="237" t="str">
        <f t="shared" si="422"/>
        <v>-0.0000126265142763403+0.0314784337654758i</v>
      </c>
      <c r="D912" s="208" t="str">
        <f t="shared" si="423"/>
        <v>-5.95710276028208+0.241334658868648i</v>
      </c>
      <c r="E912" t="str">
        <f t="shared" si="424"/>
        <v>2870</v>
      </c>
      <c r="F912" t="str">
        <f t="shared" si="425"/>
        <v>0.777000777000777</v>
      </c>
      <c r="G912" t="str">
        <f t="shared" si="420"/>
        <v>0.777000777000777</v>
      </c>
      <c r="H912" t="str">
        <f t="shared" si="426"/>
        <v>7.06361805537202+3.64384144660998i</v>
      </c>
      <c r="I912" t="str">
        <f t="shared" si="427"/>
        <v>305.519885561607i</v>
      </c>
      <c r="J912" t="str">
        <f t="shared" si="421"/>
        <v>-125.348273281035+66.8379743245417i</v>
      </c>
      <c r="K912" t="str">
        <f t="shared" si="428"/>
        <v>1.01193418011515-1.89778645198885i</v>
      </c>
      <c r="L912" t="str">
        <f t="shared" si="429"/>
        <v>0.0700663297014581-0.11228219746483i</v>
      </c>
      <c r="M912" t="str">
        <f t="shared" si="430"/>
        <v>1.08200050981661-2.01006864945368i</v>
      </c>
      <c r="N912" t="str">
        <f t="shared" si="431"/>
        <v>-0.797119657039184i</v>
      </c>
      <c r="O912" t="str">
        <f t="shared" si="432"/>
        <v>0.698770047988685-0.715346363682581i</v>
      </c>
      <c r="P912" t="str">
        <f t="shared" si="433"/>
        <v>0.301229952011315+0.715346363682581i</v>
      </c>
      <c r="Q912" t="str">
        <f t="shared" si="434"/>
        <v>-0.301229952011315+0.081773293356603i</v>
      </c>
      <c r="R912" t="str">
        <f t="shared" si="435"/>
        <v>-0.330950036834313-2.46459302328317i</v>
      </c>
      <c r="S912" t="str">
        <f t="shared" si="436"/>
        <v>0.0823702792619166i</v>
      </c>
      <c r="T912" t="str">
        <f t="shared" si="437"/>
        <v>0.203009215594806-0.0272604469557839i</v>
      </c>
      <c r="U912" t="str">
        <f t="shared" si="438"/>
        <v>0.0000333333333333334-0.00145084635172834i</v>
      </c>
      <c r="V912" t="str">
        <f t="shared" si="439"/>
        <v>6.66666666666667E-06-0.0145084635172834i</v>
      </c>
      <c r="W912" t="str">
        <f t="shared" si="440"/>
        <v>0.0000276031672839929-0.00131900648840569i</v>
      </c>
      <c r="X912" t="str">
        <f t="shared" si="441"/>
        <v>0.0000565328193000038-0.00131715774039049i</v>
      </c>
      <c r="Y912" t="str">
        <f t="shared" si="442"/>
        <v>0.009+0.488831816898572i</v>
      </c>
      <c r="Z912" t="str">
        <f t="shared" si="443"/>
        <v>-0.032384343063086-0.00199313739418669i</v>
      </c>
      <c r="AA912" t="str">
        <f t="shared" si="444"/>
        <v>0.457107137559606-24.6061527973757i</v>
      </c>
      <c r="AB912" t="str">
        <f t="shared" si="445"/>
        <v>0.95747926418229-0.128572058248828i</v>
      </c>
      <c r="AC912" t="str">
        <f t="shared" si="446"/>
        <v>1.77755438850237-2.0637140840082i</v>
      </c>
      <c r="AD912" t="str">
        <f t="shared" si="447"/>
        <v>0.265185256650047+0.235545248842688i</v>
      </c>
      <c r="AE912" t="str">
        <f t="shared" si="448"/>
        <v>-0.00811837628313629-0.0081565287968178i</v>
      </c>
      <c r="AF912" t="str">
        <f t="shared" si="449"/>
        <v>-13.0207208156541-3.40250678774133i</v>
      </c>
      <c r="AG912" t="str">
        <f t="shared" si="450"/>
        <v>1.02141983125546-0.0232314206996067i</v>
      </c>
      <c r="AH912" t="str">
        <f t="shared" si="451"/>
        <v>0.0733018349267959+0.132687477093205i</v>
      </c>
      <c r="AI912">
        <f t="shared" si="452"/>
        <v>-16.386665014342437</v>
      </c>
      <c r="AJ912">
        <f t="shared" si="453"/>
        <v>61.081995048772448</v>
      </c>
      <c r="AK912"/>
      <c r="AL912"/>
      <c r="AM912"/>
      <c r="AN912"/>
    </row>
    <row r="913" spans="1:40" x14ac:dyDescent="0.25">
      <c r="A913"/>
      <c r="B913">
        <f t="shared" ref="B913:B976" si="454">B912+100</f>
        <v>77900</v>
      </c>
      <c r="C913" s="237" t="str">
        <f t="shared" si="422"/>
        <v>-0.0000125941178503023+0.0314380250059692i</v>
      </c>
      <c r="D913" s="208" t="str">
        <f t="shared" si="423"/>
        <v>-5.95710251190948+0.241024858379097i</v>
      </c>
      <c r="E913" t="str">
        <f t="shared" si="424"/>
        <v>2870</v>
      </c>
      <c r="F913" t="str">
        <f t="shared" si="425"/>
        <v>0.777000777000777</v>
      </c>
      <c r="G913" t="str">
        <f t="shared" si="420"/>
        <v>0.777000777000777</v>
      </c>
      <c r="H913" t="str">
        <f t="shared" si="426"/>
        <v>7.06763617785997+3.64144421758539i</v>
      </c>
      <c r="I913" t="str">
        <f t="shared" si="427"/>
        <v>305.912584643306i</v>
      </c>
      <c r="J913" t="str">
        <f t="shared" si="421"/>
        <v>-125.673284782245+66.9238843172468i</v>
      </c>
      <c r="K913" t="str">
        <f t="shared" si="428"/>
        <v>1.00987923677633-1.89640577820377i</v>
      </c>
      <c r="L913" t="str">
        <f t="shared" si="429"/>
        <v>0.0699368481469509-0.112218756489314i</v>
      </c>
      <c r="M913" t="str">
        <f t="shared" si="430"/>
        <v>1.07981608492328-2.00862453469308i</v>
      </c>
      <c r="N913" t="str">
        <f t="shared" si="431"/>
        <v>-0.798144232433836i</v>
      </c>
      <c r="O913" t="str">
        <f t="shared" si="432"/>
        <v>0.698036755065481-0.716061930685924i</v>
      </c>
      <c r="P913" t="str">
        <f t="shared" si="433"/>
        <v>0.301963244934519+0.716061930685924i</v>
      </c>
      <c r="Q913" t="str">
        <f t="shared" si="434"/>
        <v>-0.301963244934519+0.082082301747912i</v>
      </c>
      <c r="R913" t="str">
        <f t="shared" si="435"/>
        <v>-0.33094382812536-2.46131466102402i</v>
      </c>
      <c r="S913" t="str">
        <f t="shared" si="436"/>
        <v>0.0824761536568549i</v>
      </c>
      <c r="T913" t="str">
        <f t="shared" si="437"/>
        <v>0.202999766180487-0.027294974020255i</v>
      </c>
      <c r="U913" t="str">
        <f t="shared" si="438"/>
        <v>0.0000333333333333333-0.00144898390455025i</v>
      </c>
      <c r="V913" t="str">
        <f t="shared" si="439"/>
        <v>6.66666666666667E-06-0.0144898390455026i</v>
      </c>
      <c r="W913" t="str">
        <f t="shared" si="440"/>
        <v>0.0000276031669277221-0.00131731342563425i</v>
      </c>
      <c r="X913" t="str">
        <f t="shared" si="441"/>
        <v>0.0000564586021961677-0.00131546867936408i</v>
      </c>
      <c r="Y913" t="str">
        <f t="shared" si="442"/>
        <v>0.009+0.48946013542929i</v>
      </c>
      <c r="Z913" t="str">
        <f t="shared" si="443"/>
        <v>-0.0323011359238937-0.0019871918976626i</v>
      </c>
      <c r="AA913" t="str">
        <f t="shared" si="444"/>
        <v>0.455924670906158-24.5744176966244i</v>
      </c>
      <c r="AB913" t="str">
        <f t="shared" si="445"/>
        <v>0.957434696657399-0.128734902818161i</v>
      </c>
      <c r="AC913" t="str">
        <f t="shared" si="446"/>
        <v>1.77527330144241-2.06213684082656i</v>
      </c>
      <c r="AD913" t="str">
        <f t="shared" si="447"/>
        <v>0.265420890486783+0.235794282175884i</v>
      </c>
      <c r="AE913" t="str">
        <f t="shared" si="448"/>
        <v>-0.00810482777359939-0.0081438654016859i</v>
      </c>
      <c r="AF913" t="str">
        <f t="shared" si="449"/>
        <v>-13.0247386897694-3.40041935920629i</v>
      </c>
      <c r="AG913" t="str">
        <f t="shared" si="450"/>
        <v>1.02141417918838-0.0232225150197812i</v>
      </c>
      <c r="AH913" t="str">
        <f t="shared" si="451"/>
        <v>0.0732257750614442+0.132494752339083i</v>
      </c>
      <c r="AI913">
        <f t="shared" si="452"/>
        <v>-16.398446319473166</v>
      </c>
      <c r="AJ913">
        <f t="shared" si="453"/>
        <v>61.071920873073097</v>
      </c>
      <c r="AK913"/>
      <c r="AL913"/>
      <c r="AM913"/>
      <c r="AN913"/>
    </row>
    <row r="914" spans="1:40" x14ac:dyDescent="0.25">
      <c r="A914"/>
      <c r="B914">
        <f t="shared" si="454"/>
        <v>78000</v>
      </c>
      <c r="C914" s="237" t="str">
        <f t="shared" si="422"/>
        <v>-0.0000125618459459865+0.0313977198586168i</v>
      </c>
      <c r="D914" s="208" t="str">
        <f t="shared" si="423"/>
        <v>-5.95710226449155+0.240715852249396i</v>
      </c>
      <c r="E914" t="str">
        <f t="shared" si="424"/>
        <v>2870</v>
      </c>
      <c r="F914" t="str">
        <f t="shared" si="425"/>
        <v>0.777000777000777</v>
      </c>
      <c r="G914" t="str">
        <f t="shared" si="420"/>
        <v>0.777000777000777</v>
      </c>
      <c r="H914" t="str">
        <f t="shared" si="426"/>
        <v>7.07164386607219+3.63904722124776i</v>
      </c>
      <c r="I914" t="str">
        <f t="shared" si="427"/>
        <v>306.305283725005i</v>
      </c>
      <c r="J914" t="str">
        <f t="shared" si="421"/>
        <v>-125.998713767721+67.0097943099519i</v>
      </c>
      <c r="K914" t="str">
        <f t="shared" si="428"/>
        <v>1.00782999826544-1.89502571654829i</v>
      </c>
      <c r="L914" t="str">
        <f t="shared" si="429"/>
        <v>0.0698076788675461-0.112155283816734i</v>
      </c>
      <c r="M914" t="str">
        <f t="shared" si="430"/>
        <v>1.07763767713299-2.00718100036502i</v>
      </c>
      <c r="N914" t="str">
        <f t="shared" si="431"/>
        <v>-0.799168807828488i</v>
      </c>
      <c r="O914" t="str">
        <f t="shared" si="432"/>
        <v>0.69730272937495-0.716776745999928i</v>
      </c>
      <c r="P914" t="str">
        <f t="shared" si="433"/>
        <v>0.30269727062505+0.716776745999928i</v>
      </c>
      <c r="Q914" t="str">
        <f t="shared" si="434"/>
        <v>-0.30269727062505+0.08239206182856i</v>
      </c>
      <c r="R914" t="str">
        <f t="shared" si="435"/>
        <v>-0.330937611035937-2.45804455578141i</v>
      </c>
      <c r="S914" t="str">
        <f t="shared" si="436"/>
        <v>0.082582028051793i</v>
      </c>
      <c r="T914" t="str">
        <f t="shared" si="437"/>
        <v>0.202990304458097-0.0273294990779631i</v>
      </c>
      <c r="U914" t="str">
        <f t="shared" si="438"/>
        <v>0.0000333333333333334-0.00144712623287775i</v>
      </c>
      <c r="V914" t="str">
        <f t="shared" si="439"/>
        <v>6.66666666666667E-06-0.0144712623287775i</v>
      </c>
      <c r="W914" t="str">
        <f t="shared" si="440"/>
        <v>0.000027603166570994-0.00131562470423153i</v>
      </c>
      <c r="X914" t="str">
        <f t="shared" si="441"/>
        <v>0.000056384670175167-0.00131378394319745i</v>
      </c>
      <c r="Y914" t="str">
        <f t="shared" si="442"/>
        <v>0.009+0.490088453960008i</v>
      </c>
      <c r="Z914" t="str">
        <f t="shared" si="443"/>
        <v>-0.0322182492226345-0.00198127472609914i</v>
      </c>
      <c r="AA914" t="str">
        <f t="shared" si="444"/>
        <v>0.454746798790707-24.542764537389i</v>
      </c>
      <c r="AB914" t="str">
        <f t="shared" si="445"/>
        <v>0.957390071082322-0.128897737922732i</v>
      </c>
      <c r="AC914" t="str">
        <f t="shared" si="446"/>
        <v>1.7729985217628-2.0605602194973i</v>
      </c>
      <c r="AD914" t="str">
        <f t="shared" si="447"/>
        <v>0.265656776471874+0.236043088913013i</v>
      </c>
      <c r="AE914" t="str">
        <f t="shared" si="448"/>
        <v>-0.0080913300257188-0.0081312341229206i</v>
      </c>
      <c r="AF914" t="str">
        <f t="shared" si="449"/>
        <v>-13.0287461305637-3.39833136899836i</v>
      </c>
      <c r="AG914" t="str">
        <f t="shared" si="450"/>
        <v>1.02140852260438-0.0232136549826171i</v>
      </c>
      <c r="AH914" t="str">
        <f t="shared" si="451"/>
        <v>0.0731499991505455+0.132302483884432i</v>
      </c>
      <c r="AI914">
        <f t="shared" si="452"/>
        <v>-16.410212519274111</v>
      </c>
      <c r="AJ914">
        <f t="shared" si="453"/>
        <v>61.061808810253268</v>
      </c>
      <c r="AK914"/>
      <c r="AL914"/>
      <c r="AM914"/>
      <c r="AN914"/>
    </row>
    <row r="915" spans="1:40" x14ac:dyDescent="0.25">
      <c r="A915"/>
      <c r="B915">
        <f t="shared" si="454"/>
        <v>78100</v>
      </c>
      <c r="C915" s="237" t="str">
        <f t="shared" si="422"/>
        <v>-0.0000125296979260461+0.0313575179254206i</v>
      </c>
      <c r="D915" s="208" t="str">
        <f t="shared" si="423"/>
        <v>-5.95710201802339+0.240407637428225i</v>
      </c>
      <c r="E915" t="str">
        <f t="shared" si="424"/>
        <v>2870</v>
      </c>
      <c r="F915" t="str">
        <f t="shared" si="425"/>
        <v>0.777000777000777</v>
      </c>
      <c r="G915" t="str">
        <f t="shared" si="420"/>
        <v>0.777000777000777</v>
      </c>
      <c r="H915" t="str">
        <f t="shared" si="426"/>
        <v>7.07564115074446+3.63665047410177i</v>
      </c>
      <c r="I915" t="str">
        <f t="shared" si="427"/>
        <v>306.697982806704i</v>
      </c>
      <c r="J915" t="str">
        <f t="shared" si="421"/>
        <v>-126.324560237464+67.0957043026569i</v>
      </c>
      <c r="K915" t="str">
        <f t="shared" si="428"/>
        <v>1.00578644590207-1.89364627425708i</v>
      </c>
      <c r="L915" t="str">
        <f t="shared" si="429"/>
        <v>0.0696788210526396-0.112091780072734i</v>
      </c>
      <c r="M915" t="str">
        <f t="shared" si="430"/>
        <v>1.07546526695471-2.00573805432981i</v>
      </c>
      <c r="N915" t="str">
        <f t="shared" si="431"/>
        <v>-0.80019338322314i</v>
      </c>
      <c r="O915" t="str">
        <f t="shared" si="432"/>
        <v>0.696567971687638-0.717490808874212i</v>
      </c>
      <c r="P915" t="str">
        <f t="shared" si="433"/>
        <v>0.303432028312362+0.717490808874212i</v>
      </c>
      <c r="Q915" t="str">
        <f t="shared" si="434"/>
        <v>-0.303432028312362+0.082702574348928i</v>
      </c>
      <c r="R915" t="str">
        <f t="shared" si="435"/>
        <v>-0.330931385564453-2.45478267583035i</v>
      </c>
      <c r="S915" t="str">
        <f t="shared" si="436"/>
        <v>0.0826879024467312i</v>
      </c>
      <c r="T915" t="str">
        <f t="shared" si="437"/>
        <v>0.202980830426986-0.0273640221261151i</v>
      </c>
      <c r="U915" t="str">
        <f t="shared" si="438"/>
        <v>0.0000333333333333333-0.00144527331836703i</v>
      </c>
      <c r="V915" t="str">
        <f t="shared" si="439"/>
        <v>6.66666666666667E-06-0.0144527331836703i</v>
      </c>
      <c r="W915" t="str">
        <f t="shared" si="440"/>
        <v>0.0000276031662138081-0.00131394030752131i</v>
      </c>
      <c r="X915" t="str">
        <f t="shared" si="441"/>
        <v>0.0000563110217790081-0.00131210351530971i</v>
      </c>
      <c r="Y915" t="str">
        <f t="shared" si="442"/>
        <v>0.009+0.490716772490726i</v>
      </c>
      <c r="Z915" t="str">
        <f t="shared" si="443"/>
        <v>-0.03213568131527-0.00197538570332789i</v>
      </c>
      <c r="AA915" t="str">
        <f t="shared" si="444"/>
        <v>0.453573497379361-24.5111930020003i</v>
      </c>
      <c r="AB915" t="str">
        <f t="shared" si="445"/>
        <v>0.957345387453993-0.129060563549367i</v>
      </c>
      <c r="AC915" t="str">
        <f t="shared" si="446"/>
        <v>1.77073002906185-2.05898422818454i</v>
      </c>
      <c r="AD915" t="str">
        <f t="shared" si="447"/>
        <v>0.265892914417171+0.236291668834061i</v>
      </c>
      <c r="AE915" t="str">
        <f t="shared" si="448"/>
        <v>-0.00807788277726829-0.00811863482886058i</v>
      </c>
      <c r="AF915" t="str">
        <f t="shared" si="449"/>
        <v>-13.0327431687678-3.39624283667354i</v>
      </c>
      <c r="AG915" t="str">
        <f t="shared" si="450"/>
        <v>1.02140286149681-0.0232048403943224i</v>
      </c>
      <c r="AH915" t="str">
        <f t="shared" si="451"/>
        <v>0.0730745056671673+0.132110669992147i</v>
      </c>
      <c r="AI915">
        <f t="shared" si="452"/>
        <v>-16.421963658624559</v>
      </c>
      <c r="AJ915">
        <f t="shared" si="453"/>
        <v>61.0516590025005</v>
      </c>
      <c r="AK915"/>
      <c r="AL915"/>
      <c r="AM915"/>
      <c r="AN915"/>
    </row>
    <row r="916" spans="1:40" x14ac:dyDescent="0.25">
      <c r="A916"/>
      <c r="B916">
        <f t="shared" si="454"/>
        <v>78200</v>
      </c>
      <c r="C916" s="237" t="str">
        <f t="shared" si="422"/>
        <v>-0.0000124976731572068+0.0313174188104186i</v>
      </c>
      <c r="D916" s="208" t="str">
        <f t="shared" si="423"/>
        <v>-5.95710177250016+0.240100210879876i</v>
      </c>
      <c r="E916" t="str">
        <f t="shared" si="424"/>
        <v>2870</v>
      </c>
      <c r="F916" t="str">
        <f t="shared" si="425"/>
        <v>0.777000777000777</v>
      </c>
      <c r="G916" t="str">
        <f t="shared" si="420"/>
        <v>0.777000777000777</v>
      </c>
      <c r="H916" t="str">
        <f t="shared" si="426"/>
        <v>7.07962806252972+3.63425399252078i</v>
      </c>
      <c r="I916" t="str">
        <f t="shared" si="427"/>
        <v>307.090681888402i</v>
      </c>
      <c r="J916" t="str">
        <f t="shared" si="421"/>
        <v>-126.650824191473+67.181614295362i</v>
      </c>
      <c r="K916" t="str">
        <f t="shared" si="428"/>
        <v>1.00374856106842-1.89226745849566i</v>
      </c>
      <c r="L916" t="str">
        <f t="shared" si="429"/>
        <v>0.0695502738931848-0.112028245878792i</v>
      </c>
      <c r="M916" t="str">
        <f t="shared" si="430"/>
        <v>1.0732988349616-2.00429570437445i</v>
      </c>
      <c r="N916" t="str">
        <f t="shared" si="431"/>
        <v>-0.801217958617792i</v>
      </c>
      <c r="O916" t="str">
        <f t="shared" si="432"/>
        <v>0.69583248277486-0.718204118559184i</v>
      </c>
      <c r="P916" t="str">
        <f t="shared" si="433"/>
        <v>0.30416751722514+0.718204118559184i</v>
      </c>
      <c r="Q916" t="str">
        <f t="shared" si="434"/>
        <v>-0.30416751722514+0.083013840058608i</v>
      </c>
      <c r="R916" t="str">
        <f t="shared" si="435"/>
        <v>-0.330925151709307-2.4515289896081i</v>
      </c>
      <c r="S916" t="str">
        <f t="shared" si="436"/>
        <v>0.0827937768416695i</v>
      </c>
      <c r="T916" t="str">
        <f t="shared" si="437"/>
        <v>0.202971344086497-0.027398543161916i</v>
      </c>
      <c r="U916" t="str">
        <f t="shared" si="438"/>
        <v>0.0000333333333333334-0.00144342514276809i</v>
      </c>
      <c r="V916" t="str">
        <f t="shared" si="439"/>
        <v>6.66666666666667E-06-0.0144342514276809i</v>
      </c>
      <c r="W916" t="str">
        <f t="shared" si="440"/>
        <v>0.0000276031658561646-0.00131226021891272i</v>
      </c>
      <c r="X916" t="str">
        <f t="shared" si="441"/>
        <v>0.0000562376555590067-0.00131042737920463i</v>
      </c>
      <c r="Y916" t="str">
        <f t="shared" si="442"/>
        <v>0.009+0.491345091021444i</v>
      </c>
      <c r="Z916" t="str">
        <f t="shared" si="443"/>
        <v>-0.0320534305682981-0.00196952465451539i</v>
      </c>
      <c r="AA916" t="str">
        <f t="shared" si="444"/>
        <v>0.452404742992956-24.4797027744324i</v>
      </c>
      <c r="AB916" t="str">
        <f t="shared" si="445"/>
        <v>0.957300645769314-0.129223379684884i</v>
      </c>
      <c r="AC916" t="str">
        <f t="shared" si="446"/>
        <v>1.76846780300503-2.05740887497591i</v>
      </c>
      <c r="AD916" t="str">
        <f t="shared" si="447"/>
        <v>0.266129304134294+0.236540021719008i</v>
      </c>
      <c r="AE916" t="str">
        <f t="shared" si="448"/>
        <v>-0.00806448576770288-0.00810606738857546i</v>
      </c>
      <c r="AF916" t="str">
        <f t="shared" si="449"/>
        <v>-13.0367298350299-3.3941537816409i</v>
      </c>
      <c r="AG916" t="str">
        <f t="shared" si="450"/>
        <v>1.02139719585907-0.0231960710620874i</v>
      </c>
      <c r="AH916" t="str">
        <f t="shared" si="451"/>
        <v>0.0729992930944056+0.131919308934087i</v>
      </c>
      <c r="AI916">
        <f t="shared" si="452"/>
        <v>-16.433699782204425</v>
      </c>
      <c r="AJ916">
        <f t="shared" si="453"/>
        <v>61.041471591295547</v>
      </c>
      <c r="AK916"/>
      <c r="AL916"/>
      <c r="AM916"/>
      <c r="AN916"/>
    </row>
    <row r="917" spans="1:40" x14ac:dyDescent="0.25">
      <c r="A917"/>
      <c r="B917">
        <f t="shared" si="454"/>
        <v>78300</v>
      </c>
      <c r="C917" s="237" t="str">
        <f t="shared" si="422"/>
        <v>-0.000012465771010236+0.0312774221196718i</v>
      </c>
      <c r="D917" s="208" t="str">
        <f t="shared" si="423"/>
        <v>-5.95710152791704+0.239793569584151i</v>
      </c>
      <c r="E917" t="str">
        <f t="shared" si="424"/>
        <v>2870</v>
      </c>
      <c r="F917" t="str">
        <f t="shared" si="425"/>
        <v>0.777000777000777</v>
      </c>
      <c r="G917" t="str">
        <f t="shared" si="420"/>
        <v>0.777000777000777</v>
      </c>
      <c r="H917" t="str">
        <f t="shared" si="426"/>
        <v>7.08360463199789+3.63185779274773i</v>
      </c>
      <c r="I917" t="str">
        <f t="shared" si="427"/>
        <v>307.483380970101i</v>
      </c>
      <c r="J917" t="str">
        <f t="shared" si="421"/>
        <v>-126.977505629748+67.2675242880671i</v>
      </c>
      <c r="K917" t="str">
        <f t="shared" si="428"/>
        <v>1.00171632520912-1.89088927636088i</v>
      </c>
      <c r="L917" t="str">
        <f t="shared" si="429"/>
        <v>0.0694220365817006-0.111964681852244i</v>
      </c>
      <c r="M917" t="str">
        <f t="shared" si="430"/>
        <v>1.07113836179082-2.00285395821312i</v>
      </c>
      <c r="N917" t="str">
        <f t="shared" si="431"/>
        <v>-0.802242534012444i</v>
      </c>
      <c r="O917" t="str">
        <f t="shared" si="432"/>
        <v>0.6950962634087-0.718916674306045i</v>
      </c>
      <c r="P917" t="str">
        <f t="shared" si="433"/>
        <v>0.3049037365913+0.718916674306045i</v>
      </c>
      <c r="Q917" t="str">
        <f t="shared" si="434"/>
        <v>-0.3049037365913+0.0833258597063991i</v>
      </c>
      <c r="R917" t="str">
        <f t="shared" si="435"/>
        <v>-0.330918909468905-2.44828346571318i</v>
      </c>
      <c r="S917" t="str">
        <f t="shared" si="436"/>
        <v>0.0828996512366076i</v>
      </c>
      <c r="T917" t="str">
        <f t="shared" si="437"/>
        <v>0.202961845435976-0.0274330621825707i</v>
      </c>
      <c r="U917" t="str">
        <f t="shared" si="438"/>
        <v>0.0000333333333333333-0.0014415816879242i</v>
      </c>
      <c r="V917" t="str">
        <f t="shared" si="439"/>
        <v>6.66666666666667E-06-0.014415816879242i</v>
      </c>
      <c r="W917" t="str">
        <f t="shared" si="440"/>
        <v>0.0000276031654980634-0.00131058442189963i</v>
      </c>
      <c r="X917" t="str">
        <f t="shared" si="441"/>
        <v>0.0000561645700757141-0.00130875551847002i</v>
      </c>
      <c r="Y917" t="str">
        <f t="shared" si="442"/>
        <v>0.009+0.491973409552162i</v>
      </c>
      <c r="Z917" t="str">
        <f t="shared" si="443"/>
        <v>-0.0319714953586693-0.00196369140615115i</v>
      </c>
      <c r="AA917" t="str">
        <f t="shared" si="444"/>
        <v>0.451240512105857-24.4482935402923i</v>
      </c>
      <c r="AB917" t="str">
        <f t="shared" si="445"/>
        <v>0.957255846025199-0.1293861863161i</v>
      </c>
      <c r="AC917" t="str">
        <f t="shared" si="446"/>
        <v>1.76621182332482-2.05583416788321i</v>
      </c>
      <c r="AD917" t="str">
        <f t="shared" si="447"/>
        <v>0.266365945434634+0.23678814734784i</v>
      </c>
      <c r="AE917" t="str">
        <f t="shared" si="448"/>
        <v>-0.00805113873814556-0.00809353167186069i</v>
      </c>
      <c r="AF917" t="str">
        <f t="shared" si="449"/>
        <v>-13.0407061599149-3.39206422316358i</v>
      </c>
      <c r="AG917" t="str">
        <f t="shared" si="450"/>
        <v>1.02139152568463-0.023187346794078i</v>
      </c>
      <c r="AH917" t="str">
        <f t="shared" si="451"/>
        <v>0.0729243599252941+0.131728398991003i</v>
      </c>
      <c r="AI917">
        <f t="shared" si="452"/>
        <v>-16.445420934496472</v>
      </c>
      <c r="AJ917">
        <f t="shared" si="453"/>
        <v>61.031246717418178</v>
      </c>
      <c r="AK917"/>
      <c r="AL917"/>
      <c r="AM917"/>
      <c r="AN917"/>
    </row>
    <row r="918" spans="1:40" x14ac:dyDescent="0.25">
      <c r="A918"/>
      <c r="B918">
        <f t="shared" si="454"/>
        <v>78400</v>
      </c>
      <c r="C918" s="237" t="str">
        <f t="shared" si="422"/>
        <v>-0.0000124339908599112+0.0312375274612508i</v>
      </c>
      <c r="D918" s="208" t="str">
        <f t="shared" si="423"/>
        <v>-5.95710128426922+0.239487710536256i</v>
      </c>
      <c r="E918" t="str">
        <f t="shared" si="424"/>
        <v>2870</v>
      </c>
      <c r="F918" t="str">
        <f t="shared" si="425"/>
        <v>0.777000777000777</v>
      </c>
      <c r="G918" t="str">
        <f t="shared" si="420"/>
        <v>0.777000777000777</v>
      </c>
      <c r="H918" t="str">
        <f t="shared" si="426"/>
        <v>7.08757088963608+3.62946189089585i</v>
      </c>
      <c r="I918" t="str">
        <f t="shared" si="427"/>
        <v>307.8760800518i</v>
      </c>
      <c r="J918" t="str">
        <f t="shared" si="421"/>
        <v>-127.304604552289+67.3534342807721i</v>
      </c>
      <c r="K918" t="str">
        <f t="shared" si="428"/>
        <v>0.999689719831092-1.88951173488145i</v>
      </c>
      <c r="L918" t="str">
        <f t="shared" si="429"/>
        <v>0.0692941083122718-0.1119010886063i</v>
      </c>
      <c r="M918" t="str">
        <f t="shared" si="430"/>
        <v>1.06898382814336-2.00141282348775i</v>
      </c>
      <c r="N918" t="str">
        <f t="shared" si="431"/>
        <v>-0.803267109407096i</v>
      </c>
      <c r="O918" t="str">
        <f t="shared" si="432"/>
        <v>0.694359314362006-0.719628475366786i</v>
      </c>
      <c r="P918" t="str">
        <f t="shared" si="433"/>
        <v>0.305640685637994+0.719628475366786i</v>
      </c>
      <c r="Q918" t="str">
        <f t="shared" si="434"/>
        <v>-0.305640685637994+0.08363863404031i</v>
      </c>
      <c r="R918" t="str">
        <f t="shared" si="435"/>
        <v>-0.330912658841657-2.44504607290428i</v>
      </c>
      <c r="S918" t="str">
        <f t="shared" si="436"/>
        <v>0.0830055256315459i</v>
      </c>
      <c r="T918" t="str">
        <f t="shared" si="437"/>
        <v>0.202952334474767-0.0274675791852842i</v>
      </c>
      <c r="U918" t="str">
        <f t="shared" si="438"/>
        <v>0.0000333333333333333-0.00143974293577123i</v>
      </c>
      <c r="V918" t="str">
        <f t="shared" si="439"/>
        <v>6.66666666666667E-06-0.0143974293577123i</v>
      </c>
      <c r="W918" t="str">
        <f t="shared" si="440"/>
        <v>0.0000276031651395047-0.0013089129000601i</v>
      </c>
      <c r="X918" t="str">
        <f t="shared" si="441"/>
        <v>0.0000560917638988466-0.00130708791677722i</v>
      </c>
      <c r="Y918" t="str">
        <f t="shared" si="442"/>
        <v>0.009+0.49260172808288i</v>
      </c>
      <c r="Z918" t="str">
        <f t="shared" si="443"/>
        <v>-0.0318898740737087-0.00195788578603592i</v>
      </c>
      <c r="AA918" t="str">
        <f t="shared" si="444"/>
        <v>0.450080781344762-24.4169649868096i</v>
      </c>
      <c r="AB918" t="str">
        <f t="shared" si="445"/>
        <v>0.957210988218555-0.129548983429832i</v>
      </c>
      <c r="AC918" t="str">
        <f t="shared" si="446"/>
        <v>1.76396206982049-2.0542601148429i</v>
      </c>
      <c r="AD918" t="str">
        <f t="shared" si="447"/>
        <v>0.266602838129357+0.237036045500555i</v>
      </c>
      <c r="AE918" t="str">
        <f t="shared" si="448"/>
        <v>-0.00803784143137484-0.00808102754923288i</v>
      </c>
      <c r="AF918" t="str">
        <f t="shared" si="449"/>
        <v>-13.0446721739053-3.38997418035959i</v>
      </c>
      <c r="AG918" t="str">
        <f t="shared" si="450"/>
        <v>1.021385850967-0.0231786673994306i</v>
      </c>
      <c r="AH918" t="str">
        <f t="shared" si="451"/>
        <v>0.0728497046627399+0.131537938452499i</v>
      </c>
      <c r="AI918">
        <f t="shared" si="452"/>
        <v>-16.457127159786179</v>
      </c>
      <c r="AJ918">
        <f t="shared" si="453"/>
        <v>61.02098452095035</v>
      </c>
      <c r="AK918"/>
      <c r="AL918"/>
      <c r="AM918"/>
      <c r="AN918"/>
    </row>
    <row r="919" spans="1:40" x14ac:dyDescent="0.25">
      <c r="A919"/>
      <c r="B919">
        <f t="shared" si="454"/>
        <v>78500</v>
      </c>
      <c r="C919" s="237" t="str">
        <f t="shared" si="422"/>
        <v>-0.0000124023320849896+0.0311977344452234i</v>
      </c>
      <c r="D919" s="208" t="str">
        <f t="shared" si="423"/>
        <v>-5.95710104155194+0.239182630746713i</v>
      </c>
      <c r="E919" t="str">
        <f t="shared" si="424"/>
        <v>2870</v>
      </c>
      <c r="F919" t="str">
        <f t="shared" si="425"/>
        <v>0.777000777000777</v>
      </c>
      <c r="G919" t="str">
        <f t="shared" si="420"/>
        <v>0.777000777000777</v>
      </c>
      <c r="H919" t="str">
        <f t="shared" si="426"/>
        <v>7.09152686584849+3.62706630294975i</v>
      </c>
      <c r="I919" t="str">
        <f t="shared" si="427"/>
        <v>308.268779133498i</v>
      </c>
      <c r="J919" t="str">
        <f t="shared" si="421"/>
        <v>-127.632120959096+67.4393442734772i</v>
      </c>
      <c r="K919" t="str">
        <f t="shared" si="428"/>
        <v>0.997668726503418-1.88813484101847i</v>
      </c>
      <c r="L919" t="str">
        <f t="shared" si="429"/>
        <v>0.0691664882805575-0.111837466750078i</v>
      </c>
      <c r="M919" t="str">
        <f t="shared" si="430"/>
        <v>1.06683521478398-1.99997230776855i</v>
      </c>
      <c r="N919" t="str">
        <f t="shared" si="431"/>
        <v>-0.804291684801748i</v>
      </c>
      <c r="O919" t="str">
        <f t="shared" si="432"/>
        <v>0.693621636408396-0.72033952099419i</v>
      </c>
      <c r="P919" t="str">
        <f t="shared" si="433"/>
        <v>0.306378363591604+0.72033952099419i</v>
      </c>
      <c r="Q919" t="str">
        <f t="shared" si="434"/>
        <v>-0.306378363591604+0.083952163807558i</v>
      </c>
      <c r="R919" t="str">
        <f t="shared" si="435"/>
        <v>-0.330906399825947-2.44181678009931i</v>
      </c>
      <c r="S919" t="str">
        <f t="shared" si="436"/>
        <v>0.083111400026484i</v>
      </c>
      <c r="T919" t="str">
        <f t="shared" si="437"/>
        <v>0.202942811202215-0.0275020941672579i</v>
      </c>
      <c r="U919" t="str">
        <f t="shared" si="438"/>
        <v>0.0000333333333333334-0.00143790886833713i</v>
      </c>
      <c r="V919" t="str">
        <f t="shared" si="439"/>
        <v>6.66666666666667E-06-0.0143790886833713i</v>
      </c>
      <c r="W919" t="str">
        <f t="shared" si="440"/>
        <v>0.0000276031647804884-0.0013072456370559i</v>
      </c>
      <c r="X919" t="str">
        <f t="shared" si="441"/>
        <v>0.0000560192356072165-0.00130542455788059i</v>
      </c>
      <c r="Y919" t="str">
        <f t="shared" si="442"/>
        <v>0.009+0.493230046613598i</v>
      </c>
      <c r="Z919" t="str">
        <f t="shared" si="443"/>
        <v>-0.0318085651110354-0.00195210762327005i</v>
      </c>
      <c r="AA919" t="str">
        <f t="shared" si="444"/>
        <v>0.448925527487514-24.3857168028256i</v>
      </c>
      <c r="AB919" t="str">
        <f t="shared" si="445"/>
        <v>0.957166072346293-0.129711771012881i</v>
      </c>
      <c r="AC919" t="str">
        <f t="shared" si="446"/>
        <v>1.76171852235812-2.05268672371671i</v>
      </c>
      <c r="AD919" t="str">
        <f t="shared" si="447"/>
        <v>0.266839982029396+0.237283715957145i</v>
      </c>
      <c r="AE919" t="str">
        <f t="shared" si="448"/>
        <v>-0.00802459359181179-0.00806855489192412i</v>
      </c>
      <c r="AF919" t="str">
        <f t="shared" si="449"/>
        <v>-13.0486279074004-3.38788367220304i</v>
      </c>
      <c r="AG919" t="str">
        <f t="shared" si="450"/>
        <v>1.02138017169976-0.0231700326882446i</v>
      </c>
      <c r="AH919" t="str">
        <f t="shared" si="451"/>
        <v>0.0727753258194347+0.131347925616953i</v>
      </c>
      <c r="AI919">
        <f t="shared" si="452"/>
        <v>-16.46881850216435</v>
      </c>
      <c r="AJ919">
        <f t="shared" si="453"/>
        <v>61.01068514128027</v>
      </c>
      <c r="AK919"/>
      <c r="AL919"/>
      <c r="AM919"/>
      <c r="AN919"/>
    </row>
    <row r="920" spans="1:40" x14ac:dyDescent="0.25">
      <c r="A920"/>
      <c r="B920">
        <f t="shared" si="454"/>
        <v>78600</v>
      </c>
      <c r="C920" s="237" t="str">
        <f t="shared" si="422"/>
        <v>-0.000012370794068178+0.0311580426836417i</v>
      </c>
      <c r="D920" s="208" t="str">
        <f t="shared" si="423"/>
        <v>-5.95710079976048+0.238878327241253i</v>
      </c>
      <c r="E920" t="str">
        <f t="shared" si="424"/>
        <v>2870</v>
      </c>
      <c r="F920" t="str">
        <f t="shared" si="425"/>
        <v>0.777000777000777</v>
      </c>
      <c r="G920" t="str">
        <f t="shared" si="420"/>
        <v>0.777000777000777</v>
      </c>
      <c r="H920" t="str">
        <f t="shared" si="426"/>
        <v>7.09547259095667+3.62467104476602i</v>
      </c>
      <c r="I920" t="str">
        <f t="shared" si="427"/>
        <v>308.661478215197i</v>
      </c>
      <c r="J920" t="str">
        <f t="shared" si="421"/>
        <v>-127.96005485017+67.5252542661822i</v>
      </c>
      <c r="K920" t="str">
        <f t="shared" si="428"/>
        <v>0.995653326857154-1.88675860166589i</v>
      </c>
      <c r="L920" t="str">
        <f t="shared" si="429"/>
        <v>0.069039175683794-0.11177381688862i</v>
      </c>
      <c r="M920" t="str">
        <f t="shared" si="430"/>
        <v>1.06469250254095-1.99853241855451i</v>
      </c>
      <c r="N920" t="str">
        <f t="shared" si="431"/>
        <v>-0.805316260196399i</v>
      </c>
      <c r="O920" t="str">
        <f t="shared" si="432"/>
        <v>0.692883230322249-0.721049810441834i</v>
      </c>
      <c r="P920" t="str">
        <f t="shared" si="433"/>
        <v>0.307116769677751+0.721049810441834i</v>
      </c>
      <c r="Q920" t="str">
        <f t="shared" si="434"/>
        <v>-0.307116769677751+0.084266449754565i</v>
      </c>
      <c r="R920" t="str">
        <f t="shared" si="435"/>
        <v>-0.33090013242019-2.43859555637432i</v>
      </c>
      <c r="S920" t="str">
        <f t="shared" si="436"/>
        <v>0.0832172744214223i</v>
      </c>
      <c r="T920" t="str">
        <f t="shared" si="437"/>
        <v>0.202933275617663-0.0275366071256959i</v>
      </c>
      <c r="U920" t="str">
        <f t="shared" si="438"/>
        <v>0.0000333333333333333-0.00143607946774128i</v>
      </c>
      <c r="V920" t="str">
        <f t="shared" si="439"/>
        <v>6.66666666666667E-06-0.0143607946774128i</v>
      </c>
      <c r="W920" t="str">
        <f t="shared" si="440"/>
        <v>0.0000276031644210143-0.00130558261663192i</v>
      </c>
      <c r="X920" t="str">
        <f t="shared" si="441"/>
        <v>0.0000559469837886618-0.00130376542561697i</v>
      </c>
      <c r="Y920" t="str">
        <f t="shared" si="442"/>
        <v>0.009+0.493858365144315i</v>
      </c>
      <c r="Z920" t="str">
        <f t="shared" si="443"/>
        <v>-0.0317275668784842-0.00194635674824196i</v>
      </c>
      <c r="AA920" t="str">
        <f t="shared" si="444"/>
        <v>0.447774727461925-24.3545486787828i</v>
      </c>
      <c r="AB920" t="str">
        <f t="shared" si="445"/>
        <v>0.957121098405314-0.129874549052061i</v>
      </c>
      <c r="AC920" t="str">
        <f t="shared" si="446"/>
        <v>1.75948116087021-2.05111400229214i</v>
      </c>
      <c r="AD920" t="str">
        <f t="shared" si="447"/>
        <v>0.267077376945464+0.237531158497618i</v>
      </c>
      <c r="AE920" t="str">
        <f t="shared" si="448"/>
        <v>-0.00801139496550777-0.00805611357187757i</v>
      </c>
      <c r="AF920" t="str">
        <f t="shared" si="449"/>
        <v>-13.0525733907171-3.38579271752477i</v>
      </c>
      <c r="AG920" t="str">
        <f t="shared" si="450"/>
        <v>1.02137448787655-0.023161442471577i</v>
      </c>
      <c r="AH920" t="str">
        <f t="shared" si="451"/>
        <v>0.0727012219177886+0.13115835879148i</v>
      </c>
      <c r="AI920">
        <f t="shared" si="452"/>
        <v>-16.480495005526958</v>
      </c>
      <c r="AJ920">
        <f t="shared" si="453"/>
        <v>61.000348717106803</v>
      </c>
      <c r="AK920"/>
      <c r="AL920"/>
      <c r="AM920"/>
      <c r="AN920"/>
    </row>
    <row r="921" spans="1:40" x14ac:dyDescent="0.25">
      <c r="A921"/>
      <c r="B921">
        <f t="shared" si="454"/>
        <v>78700</v>
      </c>
      <c r="C921" s="237" t="str">
        <f t="shared" si="422"/>
        <v>-0.0000123393761961025+0.0311184517905297i</v>
      </c>
      <c r="D921" s="208" t="str">
        <f t="shared" si="423"/>
        <v>-5.95710055889013+0.238574797060728i</v>
      </c>
      <c r="E921" t="str">
        <f t="shared" si="424"/>
        <v>2870</v>
      </c>
      <c r="F921" t="str">
        <f t="shared" si="425"/>
        <v>0.777000777000777</v>
      </c>
      <c r="G921" t="str">
        <f t="shared" si="420"/>
        <v>0.777000777000777</v>
      </c>
      <c r="H921" t="str">
        <f t="shared" si="426"/>
        <v>7.09940809519932+3.62227613207426i</v>
      </c>
      <c r="I921" t="str">
        <f t="shared" si="427"/>
        <v>309.054177296896i</v>
      </c>
      <c r="J921" t="str">
        <f t="shared" si="421"/>
        <v>-128.288406225509+67.6111642588873i</v>
      </c>
      <c r="K921" t="str">
        <f t="shared" si="428"/>
        <v>0.993643502585231-1.88538302365109i</v>
      </c>
      <c r="L921" t="str">
        <f t="shared" si="429"/>
        <v>0.0689121697207967-0.111710139622916i</v>
      </c>
      <c r="M921" t="str">
        <f t="shared" si="430"/>
        <v>1.06255567230603-1.99709316327401i</v>
      </c>
      <c r="N921" t="str">
        <f t="shared" si="431"/>
        <v>-0.806340835591051i</v>
      </c>
      <c r="O921" t="str">
        <f t="shared" si="432"/>
        <v>0.692144096878711-0.721759342964089i</v>
      </c>
      <c r="P921" t="str">
        <f t="shared" si="433"/>
        <v>0.307855903121289+0.721759342964089i</v>
      </c>
      <c r="Q921" t="str">
        <f t="shared" si="434"/>
        <v>-0.307855903121289+0.084581492626962i</v>
      </c>
      <c r="R921" t="str">
        <f t="shared" si="435"/>
        <v>-0.330893856622769-2.43538237096253i</v>
      </c>
      <c r="S921" t="str">
        <f t="shared" si="436"/>
        <v>0.0833231488163604i</v>
      </c>
      <c r="T921" t="str">
        <f t="shared" si="437"/>
        <v>0.202923727720452-0.0275711180577984i</v>
      </c>
      <c r="U921" t="str">
        <f t="shared" si="438"/>
        <v>0.0000333333333333334-0.00143425471619396i</v>
      </c>
      <c r="V921" t="str">
        <f t="shared" si="439"/>
        <v>6.66666666666667E-06-0.0143425471619396i</v>
      </c>
      <c r="W921" t="str">
        <f t="shared" si="440"/>
        <v>0.0000276031640610827-0.00130392382261569i</v>
      </c>
      <c r="X921" t="str">
        <f t="shared" si="441"/>
        <v>0.0000558750070399791-0.00130211050390514i</v>
      </c>
      <c r="Y921" t="str">
        <f t="shared" si="442"/>
        <v>0.009+0.494486683675033i</v>
      </c>
      <c r="Z921" t="str">
        <f t="shared" si="443"/>
        <v>-0.0316468777940269-0.0019406329926168i</v>
      </c>
      <c r="AA921" t="str">
        <f t="shared" si="444"/>
        <v>0.446628358344617-24.3234603067152i</v>
      </c>
      <c r="AB921" t="str">
        <f t="shared" si="445"/>
        <v>0.957076066392509-0.130037317534167i</v>
      </c>
      <c r="AC921" t="str">
        <f t="shared" si="446"/>
        <v>1.75724996535573-2.04954195828305i</v>
      </c>
      <c r="AD921" t="str">
        <f t="shared" si="447"/>
        <v>0.267315022688038+0.237778372901983i</v>
      </c>
      <c r="AE921" t="str">
        <f t="shared" si="448"/>
        <v>-0.00799824530013152-0.00804370346174211i</v>
      </c>
      <c r="AF921" t="str">
        <f t="shared" si="449"/>
        <v>-13.0565086540895-3.38370133501353i</v>
      </c>
      <c r="AG921" t="str">
        <f t="shared" si="450"/>
        <v>1.02136879949105-0.0231528965614356i</v>
      </c>
      <c r="AH921" t="str">
        <f t="shared" si="451"/>
        <v>0.0726273914898479+0.130969236291861i</v>
      </c>
      <c r="AI921">
        <f t="shared" si="452"/>
        <v>-16.492156713577263</v>
      </c>
      <c r="AJ921">
        <f t="shared" si="453"/>
        <v>60.989975386443085</v>
      </c>
      <c r="AK921"/>
      <c r="AL921"/>
      <c r="AM921"/>
      <c r="AN921"/>
    </row>
    <row r="922" spans="1:40" x14ac:dyDescent="0.25">
      <c r="A922"/>
      <c r="B922">
        <f t="shared" si="454"/>
        <v>78800</v>
      </c>
      <c r="C922" s="237" t="str">
        <f t="shared" si="422"/>
        <v>-0.0000123080778592785+0.0310789613818707i</v>
      </c>
      <c r="D922" s="208" t="str">
        <f t="shared" si="423"/>
        <v>-5.95710031893621+0.238272037261009i</v>
      </c>
      <c r="E922" t="str">
        <f t="shared" si="424"/>
        <v>2870</v>
      </c>
      <c r="F922" t="str">
        <f t="shared" si="425"/>
        <v>0.777000777000777</v>
      </c>
      <c r="G922" t="str">
        <f t="shared" si="420"/>
        <v>0.777000777000777</v>
      </c>
      <c r="H922" t="str">
        <f t="shared" si="426"/>
        <v>7.10333340873254+3.61988158047781i</v>
      </c>
      <c r="I922" t="str">
        <f t="shared" si="427"/>
        <v>309.446876378595i</v>
      </c>
      <c r="J922" t="str">
        <f t="shared" si="421"/>
        <v>-128.617175085115+67.6970742515924i</v>
      </c>
      <c r="K922" t="str">
        <f t="shared" si="428"/>
        <v>0.991639235442218-1.8840081137353i</v>
      </c>
      <c r="L922" t="str">
        <f t="shared" si="429"/>
        <v>0.0687854695919695-0.11164643554993i</v>
      </c>
      <c r="M922" t="str">
        <f t="shared" si="430"/>
        <v>1.06042470503419-1.99565454928523i</v>
      </c>
      <c r="N922" t="str">
        <f t="shared" si="431"/>
        <v>-0.807365410985703i</v>
      </c>
      <c r="O922" t="str">
        <f t="shared" si="432"/>
        <v>0.69140423685369-0.722468117816119i</v>
      </c>
      <c r="P922" t="str">
        <f t="shared" si="433"/>
        <v>0.30859576314631+0.722468117816119i</v>
      </c>
      <c r="Q922" t="str">
        <f t="shared" si="434"/>
        <v>-0.30859576314631+0.0848972931695841i</v>
      </c>
      <c r="R922" t="str">
        <f t="shared" si="435"/>
        <v>-0.330887572432078-2.43217719325332i</v>
      </c>
      <c r="S922" t="str">
        <f t="shared" si="436"/>
        <v>0.0834290232112986i</v>
      </c>
      <c r="T922" t="str">
        <f t="shared" si="437"/>
        <v>0.202914167509922-0.0276056269607661i</v>
      </c>
      <c r="U922" t="str">
        <f t="shared" si="438"/>
        <v>0.0000333333333333333-0.00143243459599575i</v>
      </c>
      <c r="V922" t="str">
        <f t="shared" si="439"/>
        <v>6.66666666666667E-06-0.0143243459599575i</v>
      </c>
      <c r="W922" t="str">
        <f t="shared" si="440"/>
        <v>0.0000276031637006933-0.00130226923891684i</v>
      </c>
      <c r="X922" t="str">
        <f t="shared" si="441"/>
        <v>0.0000558033039668548-0.00130045977674535i</v>
      </c>
      <c r="Y922" t="str">
        <f t="shared" si="442"/>
        <v>0.009+0.495115002205751i</v>
      </c>
      <c r="Z922" t="str">
        <f t="shared" si="443"/>
        <v>-0.0315664962856961-0.00193493618932514i</v>
      </c>
      <c r="AA922" t="str">
        <f t="shared" si="444"/>
        <v>0.445486397359869-24.2924513802376i</v>
      </c>
      <c r="AB922" t="str">
        <f t="shared" si="445"/>
        <v>0.957030976304767-0.130200076445994i</v>
      </c>
      <c r="AC922" t="str">
        <f t="shared" si="446"/>
        <v>1.75502491587983-2.04797059933017i</v>
      </c>
      <c r="AD922" t="str">
        <f t="shared" si="447"/>
        <v>0.267552919067373+0.238025358950262i</v>
      </c>
      <c r="AE922" t="str">
        <f t="shared" si="448"/>
        <v>-0.0079851443449574-0.00803132443486797i</v>
      </c>
      <c r="AF922" t="str">
        <f t="shared" si="449"/>
        <v>-13.0604337276688-3.3816095432168i</v>
      </c>
      <c r="AG922" t="str">
        <f t="shared" si="450"/>
        <v>1.021363106537-0.0231443947707737i</v>
      </c>
      <c r="AH922" t="str">
        <f t="shared" si="451"/>
        <v>0.0725538330772226+0.130780556442495i</v>
      </c>
      <c r="AI922">
        <f t="shared" si="452"/>
        <v>-16.503803669826446</v>
      </c>
      <c r="AJ922">
        <f t="shared" si="453"/>
        <v>60.979565286621188</v>
      </c>
      <c r="AK922"/>
      <c r="AL922"/>
      <c r="AM922"/>
      <c r="AN922"/>
    </row>
    <row r="923" spans="1:40" x14ac:dyDescent="0.25">
      <c r="A923"/>
      <c r="B923">
        <f t="shared" si="454"/>
        <v>78900</v>
      </c>
      <c r="C923" s="237" t="str">
        <f t="shared" si="422"/>
        <v>-0.0000122768984520816+0.0310395710755947i</v>
      </c>
      <c r="D923" s="208" t="str">
        <f t="shared" si="423"/>
        <v>-5.95710007989409+0.237970044912893i</v>
      </c>
      <c r="E923" t="str">
        <f t="shared" si="424"/>
        <v>2870</v>
      </c>
      <c r="F923" t="str">
        <f t="shared" si="425"/>
        <v>0.777000777000777</v>
      </c>
      <c r="G923" t="str">
        <f t="shared" si="420"/>
        <v>0.777000777000777</v>
      </c>
      <c r="H923" t="str">
        <f t="shared" si="426"/>
        <v>7.10724856162981+3.6174874054546i</v>
      </c>
      <c r="I923" t="str">
        <f t="shared" si="427"/>
        <v>309.839575460293i</v>
      </c>
      <c r="J923" t="str">
        <f t="shared" si="421"/>
        <v>-128.946361428987+67.7829842442975i</v>
      </c>
      <c r="K923" t="str">
        <f t="shared" si="428"/>
        <v>0.989640507244258-1.88263387861416i</v>
      </c>
      <c r="L923" t="str">
        <f t="shared" si="429"/>
        <v>0.0686590744993031-0.111582705262621i</v>
      </c>
      <c r="M923" t="str">
        <f t="shared" si="430"/>
        <v>1.05829958174356-1.99421658387678i</v>
      </c>
      <c r="N923" t="str">
        <f t="shared" si="431"/>
        <v>-0.808389986380355i</v>
      </c>
      <c r="O923" t="str">
        <f t="shared" si="432"/>
        <v>0.690663651023859-0.723176134253885i</v>
      </c>
      <c r="P923" t="str">
        <f t="shared" si="433"/>
        <v>0.309336348976141+0.723176134253885i</v>
      </c>
      <c r="Q923" t="str">
        <f t="shared" si="434"/>
        <v>-0.309336348976141+0.0852138521264699i</v>
      </c>
      <c r="R923" t="str">
        <f t="shared" si="435"/>
        <v>-0.330881279846511-2.42897999279126i</v>
      </c>
      <c r="S923" t="str">
        <f t="shared" si="436"/>
        <v>0.0835348976062367i</v>
      </c>
      <c r="T923" t="str">
        <f t="shared" si="437"/>
        <v>0.202904594985415-0.0276401338317988i</v>
      </c>
      <c r="U923" t="str">
        <f t="shared" si="438"/>
        <v>0.0000333333333333334-0.00143061908953694i</v>
      </c>
      <c r="V923" t="str">
        <f t="shared" si="439"/>
        <v>6.66666666666667E-06-0.0143061908953694i</v>
      </c>
      <c r="W923" t="str">
        <f t="shared" si="440"/>
        <v>0.0000276031633398467-0.00130061884952653i</v>
      </c>
      <c r="X923" t="str">
        <f t="shared" si="441"/>
        <v>0.0000557318731837957-0.00129881322821872i</v>
      </c>
      <c r="Y923" t="str">
        <f t="shared" si="442"/>
        <v>0.009+0.495743320736469i</v>
      </c>
      <c r="Z923" t="str">
        <f t="shared" si="443"/>
        <v>-0.0314864207915066-0.00192926617255174i</v>
      </c>
      <c r="AA923" t="str">
        <f t="shared" si="444"/>
        <v>0.444348821878473-24.2615215945356i</v>
      </c>
      <c r="AB923" t="str">
        <f t="shared" si="445"/>
        <v>0.956985828138983-0.130362825774338i</v>
      </c>
      <c r="AC923" t="str">
        <f t="shared" si="446"/>
        <v>1.75280599257378-2.0463999330017i</v>
      </c>
      <c r="AD923" t="str">
        <f t="shared" si="447"/>
        <v>0.267791065893496+0.238272116422483i</v>
      </c>
      <c r="AE923" t="str">
        <f t="shared" si="448"/>
        <v>-0.0079720918508525-0.00801897636530106i</v>
      </c>
      <c r="AF923" t="str">
        <f t="shared" si="449"/>
        <v>-13.0643486415239-3.37951736054171i</v>
      </c>
      <c r="AG923" t="str">
        <f t="shared" si="450"/>
        <v>1.02135740900821-0.0231359369134834i</v>
      </c>
      <c r="AH923" t="str">
        <f t="shared" si="451"/>
        <v>0.0724805452310116+0.130592317576334i</v>
      </c>
      <c r="AI923">
        <f t="shared" si="452"/>
        <v>-16.515435917595287</v>
      </c>
      <c r="AJ923">
        <f t="shared" si="453"/>
        <v>60.969118554294639</v>
      </c>
      <c r="AK923"/>
      <c r="AL923"/>
      <c r="AM923"/>
      <c r="AN923"/>
    </row>
    <row r="924" spans="1:40" x14ac:dyDescent="0.25">
      <c r="A924"/>
      <c r="B924">
        <f t="shared" si="454"/>
        <v>79000</v>
      </c>
      <c r="C924" s="237" t="str">
        <f t="shared" si="422"/>
        <v>-0.0000122458373727179+0.0310002804915664i</v>
      </c>
      <c r="D924" s="208" t="str">
        <f t="shared" si="423"/>
        <v>-5.95709984175915+0.237668817102009i</v>
      </c>
      <c r="E924" t="str">
        <f t="shared" si="424"/>
        <v>2870</v>
      </c>
      <c r="F924" t="str">
        <f t="shared" si="425"/>
        <v>0.777000777000777</v>
      </c>
      <c r="G924" t="str">
        <f t="shared" si="420"/>
        <v>0.777000777000777</v>
      </c>
      <c r="H924" t="str">
        <f t="shared" si="426"/>
        <v>7.11115358388204+3.61509362235806i</v>
      </c>
      <c r="I924" t="str">
        <f t="shared" si="427"/>
        <v>310.232274541992i</v>
      </c>
      <c r="J924" t="str">
        <f t="shared" si="421"/>
        <v>-129.275965257125+67.8688942370025i</v>
      </c>
      <c r="K924" t="str">
        <f t="shared" si="428"/>
        <v>0.987647299868868-1.88126032491818i</v>
      </c>
      <c r="L924" t="str">
        <f t="shared" si="429"/>
        <v>0.0685329836463839-0.111518949349967i</v>
      </c>
      <c r="M924" t="str">
        <f t="shared" si="430"/>
        <v>1.05618028351525-1.99277927426815i</v>
      </c>
      <c r="N924" t="str">
        <f t="shared" si="431"/>
        <v>-0.809414561775007i</v>
      </c>
      <c r="O924" t="str">
        <f t="shared" si="432"/>
        <v>0.689922340166649-0.723883391534143i</v>
      </c>
      <c r="P924" t="str">
        <f t="shared" si="433"/>
        <v>0.310077659833351+0.723883391534143i</v>
      </c>
      <c r="Q924" t="str">
        <f t="shared" si="434"/>
        <v>-0.310077659833351+0.085531170240864i</v>
      </c>
      <c r="R924" t="str">
        <f t="shared" si="435"/>
        <v>-0.330874978864456-2.42579073927511i</v>
      </c>
      <c r="S924" t="str">
        <f t="shared" si="436"/>
        <v>0.083640772001175i</v>
      </c>
      <c r="T924" t="str">
        <f t="shared" si="437"/>
        <v>0.202895010146271-0.0276746386680956i</v>
      </c>
      <c r="U924" t="str">
        <f t="shared" si="438"/>
        <v>0.0000333333333333333-0.00142880817929702i</v>
      </c>
      <c r="V924" t="str">
        <f t="shared" si="439"/>
        <v>6.66666666666667E-06-0.0142880817929702i</v>
      </c>
      <c r="W924" t="str">
        <f t="shared" si="440"/>
        <v>0.0000276031629785421-0.00129897263851702i</v>
      </c>
      <c r="X924" t="str">
        <f t="shared" si="441"/>
        <v>0.0000556607133140648-0.00129717084248683i</v>
      </c>
      <c r="Y924" t="str">
        <f t="shared" si="442"/>
        <v>0.009+0.496371639267187i</v>
      </c>
      <c r="Z924" t="str">
        <f t="shared" si="443"/>
        <v>-0.0314066497593814-0.00192362277772454i</v>
      </c>
      <c r="AA924" t="str">
        <f t="shared" si="444"/>
        <v>0.443215609416596-24.2306706463552i</v>
      </c>
      <c r="AB924" t="str">
        <f t="shared" si="445"/>
        <v>0.956940621892045-0.130525565505987i</v>
      </c>
      <c r="AC924" t="str">
        <f t="shared" si="446"/>
        <v>1.75059317563474-2.04482996679384i</v>
      </c>
      <c r="AD924" t="str">
        <f t="shared" si="447"/>
        <v>0.268029462976201+0.238518645098689i</v>
      </c>
      <c r="AE924" t="str">
        <f t="shared" si="448"/>
        <v>-0.0079590875702648-0.00800665912777902i</v>
      </c>
      <c r="AF924" t="str">
        <f t="shared" si="449"/>
        <v>-13.0682534256412-3.37742480525605i</v>
      </c>
      <c r="AG924" t="str">
        <f t="shared" si="450"/>
        <v>1.02135170689852-0.0231275228043891i</v>
      </c>
      <c r="AH924" t="str">
        <f t="shared" si="451"/>
        <v>0.0724075265117292+0.130404518034844i</v>
      </c>
      <c r="AI924">
        <f t="shared" si="452"/>
        <v>-16.527053500014425</v>
      </c>
      <c r="AJ924">
        <f t="shared" si="453"/>
        <v>60.958635325445357</v>
      </c>
      <c r="AK924"/>
      <c r="AL924"/>
      <c r="AM924"/>
      <c r="AN924"/>
    </row>
    <row r="925" spans="1:40" x14ac:dyDescent="0.25">
      <c r="A925"/>
      <c r="B925">
        <f t="shared" si="454"/>
        <v>79100</v>
      </c>
      <c r="C925" s="237" t="str">
        <f t="shared" si="422"/>
        <v>-0.0000122148940231951+0.0309610892515725i</v>
      </c>
      <c r="D925" s="208" t="str">
        <f t="shared" si="423"/>
        <v>-5.9570996045268+0.237368350928723i</v>
      </c>
      <c r="E925" t="str">
        <f t="shared" si="424"/>
        <v>2870</v>
      </c>
      <c r="F925" t="str">
        <f t="shared" si="425"/>
        <v>0.777000777000777</v>
      </c>
      <c r="G925" t="str">
        <f t="shared" si="420"/>
        <v>0.777000777000777</v>
      </c>
      <c r="H925" t="str">
        <f t="shared" si="426"/>
        <v>7.11504850539767+3.61270024641779i</v>
      </c>
      <c r="I925" t="str">
        <f t="shared" si="427"/>
        <v>310.624973623691i</v>
      </c>
      <c r="J925" t="str">
        <f t="shared" si="421"/>
        <v>-129.60598656953+67.9548042297076i</v>
      </c>
      <c r="K925" t="str">
        <f t="shared" si="428"/>
        <v>0.985659595254774-1.87988745921325i</v>
      </c>
      <c r="L925" t="str">
        <f t="shared" si="429"/>
        <v>0.0684071962383957-0.111455168396986i</v>
      </c>
      <c r="M925" t="str">
        <f t="shared" si="430"/>
        <v>1.05406679149317-1.99134262761024i</v>
      </c>
      <c r="N925" t="str">
        <f t="shared" si="431"/>
        <v>-0.810439137169659i</v>
      </c>
      <c r="O925" t="str">
        <f t="shared" si="432"/>
        <v>0.689180305060257-0.724589888914447i</v>
      </c>
      <c r="P925" t="str">
        <f t="shared" si="433"/>
        <v>0.310819694939743+0.724589888914447i</v>
      </c>
      <c r="Q925" t="str">
        <f t="shared" si="434"/>
        <v>-0.310819694939743+0.085849248255212i</v>
      </c>
      <c r="R925" t="str">
        <f t="shared" si="435"/>
        <v>-0.330868669484299-2.42260940255686i</v>
      </c>
      <c r="S925" t="str">
        <f t="shared" si="436"/>
        <v>0.0837466463961131i</v>
      </c>
      <c r="T925" t="str">
        <f t="shared" si="437"/>
        <v>0.202885412991828-0.027709141466854i</v>
      </c>
      <c r="U925" t="str">
        <f t="shared" si="438"/>
        <v>0.0000333333333333333-0.00142700184784406i</v>
      </c>
      <c r="V925" t="str">
        <f t="shared" si="439"/>
        <v>6.66666666666667E-06-0.0142700184784406i</v>
      </c>
      <c r="W925" t="str">
        <f t="shared" si="440"/>
        <v>0.0000276031626167799-0.0012973305900411i</v>
      </c>
      <c r="X925" t="str">
        <f t="shared" si="441"/>
        <v>0.0000555898229896137-0.00129553260379115i</v>
      </c>
      <c r="Y925" t="str">
        <f t="shared" si="442"/>
        <v>0.009+0.496999957797905i</v>
      </c>
      <c r="Z925" t="str">
        <f t="shared" si="443"/>
        <v>-0.0313271816470753-0.00191800584150374i</v>
      </c>
      <c r="AA925" t="str">
        <f t="shared" si="444"/>
        <v>0.442086737634671-24.1998982339935i</v>
      </c>
      <c r="AB925" t="str">
        <f t="shared" si="445"/>
        <v>0.95689535756083-0.130688295627724i</v>
      </c>
      <c r="AC925" t="str">
        <f t="shared" si="446"/>
        <v>1.74838644532564-2.04326070813125i</v>
      </c>
      <c r="AD925" t="str">
        <f t="shared" si="447"/>
        <v>0.26826811012506+0.23876494475893i</v>
      </c>
      <c r="AE925" t="str">
        <f t="shared" si="448"/>
        <v>-0.00794613125721141-0.00799437259772593i</v>
      </c>
      <c r="AF925" t="str">
        <f t="shared" si="449"/>
        <v>-13.0721481099245-3.37533189548907i</v>
      </c>
      <c r="AG925" t="str">
        <f t="shared" si="450"/>
        <v>1.02134600020183-0.0231191522592432i</v>
      </c>
      <c r="AH925" t="str">
        <f t="shared" si="451"/>
        <v>0.0723347754892353+0.130217156167935i</v>
      </c>
      <c r="AI925">
        <f t="shared" si="452"/>
        <v>-16.538656460026214</v>
      </c>
      <c r="AJ925">
        <f t="shared" si="453"/>
        <v>60.948115735383681</v>
      </c>
      <c r="AK925"/>
      <c r="AL925"/>
      <c r="AM925"/>
      <c r="AN925"/>
    </row>
    <row r="926" spans="1:40" x14ac:dyDescent="0.25">
      <c r="A926"/>
      <c r="B926">
        <f t="shared" si="454"/>
        <v>79200</v>
      </c>
      <c r="C926" s="237" t="str">
        <f t="shared" si="422"/>
        <v>-0.0000121840678092936+0.0309219969793103i</v>
      </c>
      <c r="D926" s="208" t="str">
        <f t="shared" si="423"/>
        <v>-5.95709936819249+0.237068643508046i</v>
      </c>
      <c r="E926" t="str">
        <f t="shared" si="424"/>
        <v>2870</v>
      </c>
      <c r="F926" t="str">
        <f t="shared" si="425"/>
        <v>0.777000777000777</v>
      </c>
      <c r="G926" t="str">
        <f t="shared" si="420"/>
        <v>0.777000777000777</v>
      </c>
      <c r="H926" t="str">
        <f t="shared" si="426"/>
        <v>7.11893335600268+3.61030729274054i</v>
      </c>
      <c r="I926" t="str">
        <f t="shared" si="427"/>
        <v>311.01767270539i</v>
      </c>
      <c r="J926" t="str">
        <f t="shared" si="421"/>
        <v>-129.9364253662+68.0407142224127i</v>
      </c>
      <c r="K926" t="str">
        <f t="shared" si="428"/>
        <v>0.983677375401812-1.87851528800111i</v>
      </c>
      <c r="L926" t="str">
        <f t="shared" si="429"/>
        <v>0.0682817114821218-0.111391362984761i</v>
      </c>
      <c r="M926" t="str">
        <f t="shared" si="430"/>
        <v>1.05195908688393-1.98990665098587i</v>
      </c>
      <c r="N926" t="str">
        <f t="shared" si="431"/>
        <v>-0.811463712564311i</v>
      </c>
      <c r="O926" t="str">
        <f t="shared" si="432"/>
        <v>0.688437546483637-0.725295625653147i</v>
      </c>
      <c r="P926" t="str">
        <f t="shared" si="433"/>
        <v>0.311562453516363+0.725295625653147i</v>
      </c>
      <c r="Q926" t="str">
        <f t="shared" si="434"/>
        <v>-0.311562453516363+0.0861680869111641i</v>
      </c>
      <c r="R926" t="str">
        <f t="shared" si="435"/>
        <v>-0.330862351704415-2.41943595264073i</v>
      </c>
      <c r="S926" t="str">
        <f t="shared" si="436"/>
        <v>0.0838525207910514i</v>
      </c>
      <c r="T926" t="str">
        <f t="shared" si="437"/>
        <v>0.202875803521424-0.0277436422252706i</v>
      </c>
      <c r="U926" t="str">
        <f t="shared" si="438"/>
        <v>0.0000333333333333333-0.00142520007783415i</v>
      </c>
      <c r="V926" t="str">
        <f t="shared" si="439"/>
        <v>6.66666666666667E-06-0.0142520007783415i</v>
      </c>
      <c r="W926" t="str">
        <f t="shared" si="440"/>
        <v>0.0000276031622545603-0.0012956926883316i</v>
      </c>
      <c r="X926" t="str">
        <f t="shared" si="441"/>
        <v>0.0000555192008510183-0.00129389849645255i</v>
      </c>
      <c r="Y926" t="str">
        <f t="shared" si="442"/>
        <v>0.009+0.497628276328623i</v>
      </c>
      <c r="Z926" t="str">
        <f t="shared" si="443"/>
        <v>-0.0312480149221002-0.00191241520177097i</v>
      </c>
      <c r="AA926" t="str">
        <f t="shared" si="444"/>
        <v>0.440962184336275-24.1692040572882i</v>
      </c>
      <c r="AB926" t="str">
        <f t="shared" si="445"/>
        <v>0.956850035142217-0.130851016126326i</v>
      </c>
      <c r="AC926" t="str">
        <f t="shared" si="446"/>
        <v>1.74618578197503-2.04169216436765i</v>
      </c>
      <c r="AD926" t="str">
        <f t="shared" si="447"/>
        <v>0.268507007149415+0.23901101518327i</v>
      </c>
      <c r="AE926" t="str">
        <f t="shared" si="448"/>
        <v>-0.00793322266726619-0.00798211665124771i</v>
      </c>
      <c r="AF926" t="str">
        <f t="shared" si="449"/>
        <v>-13.0760327241952-3.37323864923249i</v>
      </c>
      <c r="AG926" t="str">
        <f t="shared" si="450"/>
        <v>1.02134028891212-0.0231108250947185i</v>
      </c>
      <c r="AH926" t="str">
        <f t="shared" si="451"/>
        <v>0.0722622907426559+0.13003023033391i</v>
      </c>
      <c r="AI926">
        <f t="shared" si="452"/>
        <v>-16.550244840385851</v>
      </c>
      <c r="AJ926">
        <f t="shared" si="453"/>
        <v>60.937559918755454</v>
      </c>
      <c r="AK926"/>
      <c r="AL926"/>
      <c r="AM926"/>
      <c r="AN926"/>
    </row>
    <row r="927" spans="1:40" x14ac:dyDescent="0.25">
      <c r="A927"/>
      <c r="B927">
        <f t="shared" si="454"/>
        <v>79300</v>
      </c>
      <c r="C927" s="237" t="str">
        <f t="shared" si="422"/>
        <v>-0.0000121533581405385+0.0308830033003749i</v>
      </c>
      <c r="D927" s="208" t="str">
        <f t="shared" si="423"/>
        <v>-5.9570991327517+0.236769691969541i</v>
      </c>
      <c r="E927" t="str">
        <f t="shared" si="424"/>
        <v>2870</v>
      </c>
      <c r="F927" t="str">
        <f t="shared" si="425"/>
        <v>0.777000777000777</v>
      </c>
      <c r="G927" t="str">
        <f t="shared" si="420"/>
        <v>0.777000777000777</v>
      </c>
      <c r="H927" t="str">
        <f t="shared" si="426"/>
        <v>7.12280816544076+3.60791477631088i</v>
      </c>
      <c r="I927" t="str">
        <f t="shared" si="427"/>
        <v>311.410371787088i</v>
      </c>
      <c r="J927" t="str">
        <f t="shared" si="421"/>
        <v>-130.267281647137+68.1266242151177i</v>
      </c>
      <c r="K927" t="str">
        <f t="shared" si="428"/>
        <v>0.981700622370683-1.87714381771985i</v>
      </c>
      <c r="L927" t="str">
        <f t="shared" si="429"/>
        <v>0.0681565285859525-0.111327533690459i</v>
      </c>
      <c r="M927" t="str">
        <f t="shared" si="430"/>
        <v>1.04985715095664-1.98847135141031i</v>
      </c>
      <c r="N927" t="str">
        <f t="shared" si="431"/>
        <v>-0.812488287958963i</v>
      </c>
      <c r="O927" t="str">
        <f t="shared" si="432"/>
        <v>0.687694065216503-0.726000601009393i</v>
      </c>
      <c r="P927" t="str">
        <f t="shared" si="433"/>
        <v>0.312305934783497+0.726000601009393i</v>
      </c>
      <c r="Q927" t="str">
        <f t="shared" si="434"/>
        <v>-0.312305934783497+0.08648768694957i</v>
      </c>
      <c r="R927" t="str">
        <f t="shared" si="435"/>
        <v>-0.330856025523194-2.41627035968225i</v>
      </c>
      <c r="S927" t="str">
        <f t="shared" si="436"/>
        <v>0.0839583951859897i</v>
      </c>
      <c r="T927" t="str">
        <f t="shared" si="437"/>
        <v>0.202866181734396-0.0277781409405422i</v>
      </c>
      <c r="U927" t="str">
        <f t="shared" si="438"/>
        <v>0.0000333333333333333-0.00142340285201091i</v>
      </c>
      <c r="V927" t="str">
        <f t="shared" si="439"/>
        <v>6.66666666666667E-06-0.0142340285201091i</v>
      </c>
      <c r="W927" t="str">
        <f t="shared" si="440"/>
        <v>0.0000276031618918829-0.00129405891770088i</v>
      </c>
      <c r="X927" t="str">
        <f t="shared" si="441"/>
        <v>0.0000554488455474109-0.0012922685048708i</v>
      </c>
      <c r="Y927" t="str">
        <f t="shared" si="442"/>
        <v>0.009+0.498256594859341i</v>
      </c>
      <c r="Z927" t="str">
        <f t="shared" si="443"/>
        <v>-0.0311691480616512-0.00190685069761846i</v>
      </c>
      <c r="AA927" t="str">
        <f t="shared" si="444"/>
        <v>0.439841927467025-24.1385878176078i</v>
      </c>
      <c r="AB927" t="str">
        <f t="shared" si="445"/>
        <v>0.956804654633077-0.131013726988573i</v>
      </c>
      <c r="AC927" t="str">
        <f t="shared" si="446"/>
        <v>1.74399116597686-2.04012434278634i</v>
      </c>
      <c r="AD927" t="str">
        <f t="shared" si="447"/>
        <v>0.268746153858384+0.23925685615179i</v>
      </c>
      <c r="AE927" t="str">
        <f t="shared" si="448"/>
        <v>-0.00792036155754821-0.00796989116512745i</v>
      </c>
      <c r="AF927" t="str">
        <f t="shared" si="449"/>
        <v>-13.0799072981925-3.37114508434134i</v>
      </c>
      <c r="AG927" t="str">
        <f t="shared" si="450"/>
        <v>1.02133457302338-0.0231025411284033i</v>
      </c>
      <c r="AH927" t="str">
        <f t="shared" si="451"/>
        <v>0.0721900708603213+0.12984373889942i</v>
      </c>
      <c r="AI927">
        <f t="shared" si="452"/>
        <v>-16.561818683661755</v>
      </c>
      <c r="AJ927">
        <f t="shared" si="453"/>
        <v>60.926968009544183</v>
      </c>
      <c r="AK927"/>
      <c r="AL927"/>
      <c r="AM927"/>
      <c r="AN927"/>
    </row>
    <row r="928" spans="1:40" x14ac:dyDescent="0.25">
      <c r="A928"/>
      <c r="B928">
        <f t="shared" si="454"/>
        <v>79400</v>
      </c>
      <c r="C928" s="237" t="str">
        <f t="shared" si="422"/>
        <v>-0.0000121227644301704+0.0308441078422476i</v>
      </c>
      <c r="D928" s="208" t="str">
        <f t="shared" si="423"/>
        <v>-5.95709889819992+0.236471493457232i</v>
      </c>
      <c r="E928" t="str">
        <f t="shared" si="424"/>
        <v>2870</v>
      </c>
      <c r="F928" t="str">
        <f t="shared" si="425"/>
        <v>0.777000777000777</v>
      </c>
      <c r="G928" t="str">
        <f t="shared" si="420"/>
        <v>0.777000777000777</v>
      </c>
      <c r="H928" t="str">
        <f t="shared" si="426"/>
        <v>7.1266729633732+3.60552271199213i</v>
      </c>
      <c r="I928" t="str">
        <f t="shared" si="427"/>
        <v>311.803070868787i</v>
      </c>
      <c r="J928" t="str">
        <f t="shared" si="421"/>
        <v>-130.598555412339+68.2125342078228i</v>
      </c>
      <c r="K928" t="str">
        <f t="shared" si="428"/>
        <v>0.97972931828291-1.87577305474439i</v>
      </c>
      <c r="L928" t="str">
        <f t="shared" si="429"/>
        <v>0.0680316467598867-0.11126368108736i</v>
      </c>
      <c r="M928" t="str">
        <f t="shared" si="430"/>
        <v>1.0477609650428-1.98703673583175i</v>
      </c>
      <c r="N928" t="str">
        <f t="shared" si="431"/>
        <v>-0.813512863353615i</v>
      </c>
      <c r="O928" t="str">
        <f t="shared" si="432"/>
        <v>0.686949862039328-0.726704814243135i</v>
      </c>
      <c r="P928" t="str">
        <f t="shared" si="433"/>
        <v>0.313050137960672+0.726704814243135i</v>
      </c>
      <c r="Q928" t="str">
        <f t="shared" si="434"/>
        <v>-0.313050137960672+0.0868080491104799i</v>
      </c>
      <c r="R928" t="str">
        <f t="shared" si="435"/>
        <v>-0.330849690939019-2.41311259398729i</v>
      </c>
      <c r="S928" t="str">
        <f t="shared" si="436"/>
        <v>0.0840642695809278i</v>
      </c>
      <c r="T928" t="str">
        <f t="shared" si="437"/>
        <v>0.20285654763008-0.0278126376098643i</v>
      </c>
      <c r="U928" t="str">
        <f t="shared" si="438"/>
        <v>0.0000333333333333334-0.00142161015320485i</v>
      </c>
      <c r="V928" t="str">
        <f t="shared" si="439"/>
        <v>6.66666666666667E-06-0.0142161015320485i</v>
      </c>
      <c r="W928" t="str">
        <f t="shared" si="440"/>
        <v>0.0000276031615287478-0.00129242926254032i</v>
      </c>
      <c r="X928" t="str">
        <f t="shared" si="441"/>
        <v>0.0000553787557364179-0.00129064261352409i</v>
      </c>
      <c r="Y928" t="str">
        <f t="shared" si="442"/>
        <v>0.009+0.498884913390059i</v>
      </c>
      <c r="Z928" t="str">
        <f t="shared" si="443"/>
        <v>-0.0310905795525336-0.00190131216933853i</v>
      </c>
      <c r="AA928" t="str">
        <f t="shared" si="444"/>
        <v>0.438725945113497-24.1080492178423i</v>
      </c>
      <c r="AB928" t="str">
        <f t="shared" si="445"/>
        <v>0.95675921603028-0.131176428201237i</v>
      </c>
      <c r="AC928" t="str">
        <f t="shared" si="446"/>
        <v>1.74180257779043-2.03855725060075i</v>
      </c>
      <c r="AD928" t="str">
        <f t="shared" si="447"/>
        <v>0.268985550060849+0.239502467444579i</v>
      </c>
      <c r="AE928" t="str">
        <f t="shared" si="448"/>
        <v>-0.00790754768670988-0.00795769601682071i</v>
      </c>
      <c r="AF928" t="str">
        <f t="shared" si="449"/>
        <v>-13.0837718615731-3.3690512185349i</v>
      </c>
      <c r="AG928" t="str">
        <f t="shared" si="450"/>
        <v>1.02132885252969-0.0230943001787947i</v>
      </c>
      <c r="AH928" t="str">
        <f t="shared" si="451"/>
        <v>0.072118114439684+0.129657680239395i</v>
      </c>
      <c r="AI928">
        <f t="shared" si="452"/>
        <v>-16.573378032237787</v>
      </c>
      <c r="AJ928">
        <f t="shared" si="453"/>
        <v>60.9163401410758</v>
      </c>
      <c r="AK928"/>
      <c r="AL928"/>
      <c r="AM928"/>
      <c r="AN928"/>
    </row>
    <row r="929" spans="1:40" x14ac:dyDescent="0.25">
      <c r="A929"/>
      <c r="B929">
        <f t="shared" si="454"/>
        <v>79500</v>
      </c>
      <c r="C929" s="237" t="str">
        <f t="shared" si="422"/>
        <v>-0.0000120922860951182+0.0308053102342842i</v>
      </c>
      <c r="D929" s="208" t="str">
        <f t="shared" si="423"/>
        <v>-5.95709866453269+0.236174045129512i</v>
      </c>
      <c r="E929" t="str">
        <f t="shared" si="424"/>
        <v>2870</v>
      </c>
      <c r="F929" t="str">
        <f t="shared" si="425"/>
        <v>0.777000777000777</v>
      </c>
      <c r="G929" t="str">
        <f t="shared" si="420"/>
        <v>0.777000777000777</v>
      </c>
      <c r="H929" t="str">
        <f t="shared" si="426"/>
        <v>7.13052777937922+3.60313111452705i</v>
      </c>
      <c r="I929" t="str">
        <f t="shared" si="427"/>
        <v>312.195769950486i</v>
      </c>
      <c r="J929" t="str">
        <f t="shared" si="421"/>
        <v>-130.930246661808+68.2984442005278i</v>
      </c>
      <c r="K929" t="str">
        <f t="shared" si="428"/>
        <v>0.977763445320561-1.87440300538692i</v>
      </c>
      <c r="L929" t="str">
        <f t="shared" si="429"/>
        <v>0.0679070652155338-0.111199805744869i</v>
      </c>
      <c r="M929" t="str">
        <f t="shared" si="430"/>
        <v>1.04567051053609-1.98560281113179i</v>
      </c>
      <c r="N929" t="str">
        <f t="shared" si="431"/>
        <v>-0.814537438748267i</v>
      </c>
      <c r="O929" t="str">
        <f t="shared" si="432"/>
        <v>0.686204937733342-0.72740826461512i</v>
      </c>
      <c r="P929" t="str">
        <f t="shared" si="433"/>
        <v>0.313795062266658+0.72740826461512i</v>
      </c>
      <c r="Q929" t="str">
        <f t="shared" si="434"/>
        <v>-0.313795062266658+0.087129174133147i</v>
      </c>
      <c r="R929" t="str">
        <f t="shared" si="435"/>
        <v>-0.330843347950258-2.4099626260111i</v>
      </c>
      <c r="S929" t="str">
        <f t="shared" si="436"/>
        <v>0.084170143975866i</v>
      </c>
      <c r="T929" t="str">
        <f t="shared" si="437"/>
        <v>0.20284690120781-0.0278471322304307i</v>
      </c>
      <c r="U929" t="str">
        <f t="shared" si="438"/>
        <v>0.0000333333333333333-0.00141982196433289i</v>
      </c>
      <c r="V929" t="str">
        <f t="shared" si="439"/>
        <v>6.66666666666667E-06-0.0141982196433289i</v>
      </c>
      <c r="W929" t="str">
        <f t="shared" si="440"/>
        <v>0.0000276031611651552-0.00129080370731984i</v>
      </c>
      <c r="X929" t="str">
        <f t="shared" si="441"/>
        <v>0.0000553089300840946-0.0012890208069685i</v>
      </c>
      <c r="Y929" t="str">
        <f t="shared" si="442"/>
        <v>0.009+0.499513231920777i</v>
      </c>
      <c r="Z929" t="str">
        <f t="shared" si="443"/>
        <v>-0.0310123078910894-0.00189579945841307i</v>
      </c>
      <c r="AA929" t="str">
        <f t="shared" si="444"/>
        <v>0.437614215502137-24.0775879623927i</v>
      </c>
      <c r="AB929" t="str">
        <f t="shared" si="445"/>
        <v>0.956713719330684-0.131339119751083i</v>
      </c>
      <c r="AC929" t="str">
        <f t="shared" si="446"/>
        <v>1.73961999794007-2.03699089495483i</v>
      </c>
      <c r="AD929" t="str">
        <f t="shared" si="447"/>
        <v>0.269225195565476+0.239747848841752i</v>
      </c>
      <c r="AE929" t="str">
        <f t="shared" si="448"/>
        <v>-0.00789478081492542-0.00794553108445097i</v>
      </c>
      <c r="AF929" t="str">
        <f t="shared" si="449"/>
        <v>-13.0876264439119-3.36695706939754i</v>
      </c>
      <c r="AG929" t="str">
        <f t="shared" si="450"/>
        <v>1.02132312742516-0.0230861020652939i</v>
      </c>
      <c r="AH929" t="str">
        <f t="shared" si="451"/>
        <v>0.0720464200872593+0.129472052737007i</v>
      </c>
      <c r="AI929">
        <f t="shared" si="452"/>
        <v>-16.584922928313194</v>
      </c>
      <c r="AJ929">
        <f t="shared" si="453"/>
        <v>60.905676446021857</v>
      </c>
      <c r="AK929"/>
      <c r="AL929"/>
      <c r="AM929"/>
      <c r="AN929"/>
    </row>
    <row r="930" spans="1:40" x14ac:dyDescent="0.25">
      <c r="A930"/>
      <c r="B930">
        <f t="shared" si="454"/>
        <v>79600</v>
      </c>
      <c r="C930" s="237" t="str">
        <f t="shared" si="422"/>
        <v>-0.000012061922555971+0.0307666101077028i</v>
      </c>
      <c r="D930" s="208" t="str">
        <f t="shared" si="423"/>
        <v>-5.95709843174556+0.235877344159055i</v>
      </c>
      <c r="E930" t="str">
        <f t="shared" si="424"/>
        <v>2870</v>
      </c>
      <c r="F930" t="str">
        <f t="shared" si="425"/>
        <v>0.777000777000777</v>
      </c>
      <c r="G930" t="str">
        <f t="shared" si="420"/>
        <v>0.777000777000777</v>
      </c>
      <c r="H930" t="str">
        <f t="shared" si="426"/>
        <v>7.13437264295573+3.60073999853874i</v>
      </c>
      <c r="I930" t="str">
        <f t="shared" si="427"/>
        <v>312.588469032184i</v>
      </c>
      <c r="J930" t="str">
        <f t="shared" si="421"/>
        <v>-131.262355395543+68.3843541932329i</v>
      </c>
      <c r="K930" t="str">
        <f t="shared" si="428"/>
        <v>0.975802985726192-1.87303367589744i</v>
      </c>
      <c r="L930" t="str">
        <f t="shared" si="429"/>
        <v>0.067782783166121-0.111135908228551i</v>
      </c>
      <c r="M930" t="str">
        <f t="shared" si="430"/>
        <v>1.04358576889231-1.98416958412599i</v>
      </c>
      <c r="N930" t="str">
        <f t="shared" si="431"/>
        <v>-0.815562014142919i</v>
      </c>
      <c r="O930" t="str">
        <f t="shared" si="432"/>
        <v>0.685459293080534-0.728110951386899i</v>
      </c>
      <c r="P930" t="str">
        <f t="shared" si="433"/>
        <v>0.314540706919466+0.728110951386899i</v>
      </c>
      <c r="Q930" t="str">
        <f t="shared" si="434"/>
        <v>-0.314540706919466+0.08745106275602i</v>
      </c>
      <c r="R930" t="str">
        <f t="shared" si="435"/>
        <v>-0.33083699655529-2.40682042635741i</v>
      </c>
      <c r="S930" t="str">
        <f t="shared" si="436"/>
        <v>0.0842760183708041i</v>
      </c>
      <c r="T930" t="str">
        <f t="shared" si="437"/>
        <v>0.202837242466924-0.0278816247994353i</v>
      </c>
      <c r="U930" t="str">
        <f t="shared" si="438"/>
        <v>0.0000333333333333334-0.0014180382683978i</v>
      </c>
      <c r="V930" t="str">
        <f t="shared" si="439"/>
        <v>6.66666666666667E-06-0.014180382683978i</v>
      </c>
      <c r="W930" t="str">
        <f t="shared" si="440"/>
        <v>0.000027603160801105-0.00128918223658744i</v>
      </c>
      <c r="X930" t="str">
        <f t="shared" si="441"/>
        <v>0.000055239367264865-0.00128740306983759i</v>
      </c>
      <c r="Y930" t="str">
        <f t="shared" si="442"/>
        <v>0.009+0.500141550451495i</v>
      </c>
      <c r="Z930" t="str">
        <f t="shared" si="443"/>
        <v>-0.0309343315831268-0.00189031240750312i</v>
      </c>
      <c r="AA930" t="str">
        <f t="shared" si="444"/>
        <v>0.436506716998184-24.0472037571623i</v>
      </c>
      <c r="AB930" t="str">
        <f t="shared" si="445"/>
        <v>0.956668164531168-0.131501801624877i</v>
      </c>
      <c r="AC930" t="str">
        <f t="shared" si="446"/>
        <v>1.7374434070152-2.0354252829238i</v>
      </c>
      <c r="AD930" t="str">
        <f t="shared" si="447"/>
        <v>0.269465090180695+0.23999300012343i</v>
      </c>
      <c r="AE930" t="str">
        <f t="shared" si="448"/>
        <v>-0.0078820607038796-0.00793339624680512i</v>
      </c>
      <c r="AF930" t="str">
        <f t="shared" si="449"/>
        <v>-13.0914710747013-3.36486265437969i</v>
      </c>
      <c r="AG930" t="str">
        <f t="shared" si="450"/>
        <v>1.02131739770396-0.0230779466081997i</v>
      </c>
      <c r="AH930" t="str">
        <f t="shared" si="451"/>
        <v>0.0719749864185495+0.129286854783608i</v>
      </c>
      <c r="AI930">
        <f t="shared" si="452"/>
        <v>-16.596453413904356</v>
      </c>
      <c r="AJ930">
        <f t="shared" si="453"/>
        <v>60.894977056403654</v>
      </c>
      <c r="AK930"/>
      <c r="AL930"/>
      <c r="AM930"/>
      <c r="AN930"/>
    </row>
    <row r="931" spans="1:40" x14ac:dyDescent="0.25">
      <c r="A931"/>
      <c r="B931">
        <f t="shared" si="454"/>
        <v>79700</v>
      </c>
      <c r="C931" s="237" t="str">
        <f t="shared" si="422"/>
        <v>-0.0000120316732369503+0.0307280070955725i</v>
      </c>
      <c r="D931" s="208" t="str">
        <f t="shared" si="423"/>
        <v>-5.95709819983411+0.235581387732723i</v>
      </c>
      <c r="E931" t="str">
        <f t="shared" si="424"/>
        <v>2870</v>
      </c>
      <c r="F931" t="str">
        <f t="shared" si="425"/>
        <v>0.777000777000777</v>
      </c>
      <c r="G931" t="str">
        <f t="shared" si="420"/>
        <v>0.777000777000777</v>
      </c>
      <c r="H931" t="str">
        <f t="shared" si="426"/>
        <v>7.13820758351771+3.59834937853133i</v>
      </c>
      <c r="I931" t="str">
        <f t="shared" si="427"/>
        <v>312.981168113883i</v>
      </c>
      <c r="J931" t="str">
        <f t="shared" si="421"/>
        <v>-131.594881613545+68.470264185938i</v>
      </c>
      <c r="K931" t="str">
        <f t="shared" si="428"/>
        <v>0.973847921802635-1.87166507246417i</v>
      </c>
      <c r="L931" t="str">
        <f t="shared" si="429"/>
        <v>0.0676587998264921-0.11107198910014i</v>
      </c>
      <c r="M931" t="str">
        <f t="shared" si="430"/>
        <v>1.04150672162913-1.98273706156431i</v>
      </c>
      <c r="N931" t="str">
        <f t="shared" si="431"/>
        <v>-0.81658658953757i</v>
      </c>
      <c r="O931" t="str">
        <f t="shared" si="432"/>
        <v>0.684712928863648-0.728812873820822i</v>
      </c>
      <c r="P931" t="str">
        <f t="shared" si="433"/>
        <v>0.315287071136352+0.728812873820822i</v>
      </c>
      <c r="Q931" t="str">
        <f t="shared" si="434"/>
        <v>-0.315287071136352+0.087773715716748i</v>
      </c>
      <c r="R931" t="str">
        <f t="shared" si="435"/>
        <v>-0.330830636752485-2.40368596577745i</v>
      </c>
      <c r="S931" t="str">
        <f t="shared" si="436"/>
        <v>0.0843818927657424i</v>
      </c>
      <c r="T931" t="str">
        <f t="shared" si="437"/>
        <v>0.202827571406753-0.0279161153140705i</v>
      </c>
      <c r="U931" t="str">
        <f t="shared" si="438"/>
        <v>0.0000333333333333333-0.00141625904848764i</v>
      </c>
      <c r="V931" t="str">
        <f t="shared" si="439"/>
        <v>6.66666666666667E-06-0.0141625904848764i</v>
      </c>
      <c r="W931" t="str">
        <f t="shared" si="440"/>
        <v>0.0000276031604365972-0.00128756483496859i</v>
      </c>
      <c r="X931" t="str">
        <f t="shared" si="441"/>
        <v>0.000055170065961452-0.0012857893868418i</v>
      </c>
      <c r="Y931" t="str">
        <f t="shared" si="442"/>
        <v>0.009+0.500769868982213i</v>
      </c>
      <c r="Z931" t="str">
        <f t="shared" si="443"/>
        <v>-0.0308566491438463-0.00188485086043848i</v>
      </c>
      <c r="AA931" t="str">
        <f t="shared" si="444"/>
        <v>0.435403428104617-24.0168963095463i</v>
      </c>
      <c r="AB931" t="str">
        <f t="shared" si="445"/>
        <v>0.956622551628575-0.131664473809375i</v>
      </c>
      <c r="AC931" t="str">
        <f t="shared" si="446"/>
        <v>1.73527278566996-2.03386042151442i</v>
      </c>
      <c r="AD931" t="str">
        <f t="shared" si="447"/>
        <v>0.269705233714712+0.240237921069755i</v>
      </c>
      <c r="AE931" t="str">
        <f t="shared" si="448"/>
        <v>-0.00786938711675564-0.0079212913833284i</v>
      </c>
      <c r="AF931" t="str">
        <f t="shared" si="449"/>
        <v>-13.0953057833518-3.36276799079861i</v>
      </c>
      <c r="AG931" t="str">
        <f t="shared" si="450"/>
        <v>1.02131166336031-0.0230698336287028i</v>
      </c>
      <c r="AH931" t="str">
        <f t="shared" si="451"/>
        <v>0.0719038120579735+0.129102084778674i</v>
      </c>
      <c r="AI931">
        <f t="shared" si="452"/>
        <v>-16.607969530846095</v>
      </c>
      <c r="AJ931">
        <f t="shared" si="453"/>
        <v>60.884242103595696</v>
      </c>
      <c r="AK931"/>
      <c r="AL931"/>
      <c r="AM931"/>
      <c r="AN931"/>
    </row>
    <row r="932" spans="1:40" x14ac:dyDescent="0.25">
      <c r="A932"/>
      <c r="B932">
        <f t="shared" si="454"/>
        <v>79800</v>
      </c>
      <c r="C932" s="237" t="str">
        <f t="shared" si="422"/>
        <v>-0.0000120015375658834+0.0306895008328016i</v>
      </c>
      <c r="D932" s="208" t="str">
        <f t="shared" si="423"/>
        <v>-5.95709796879397+0.235286173051479i</v>
      </c>
      <c r="E932" t="str">
        <f t="shared" si="424"/>
        <v>2870</v>
      </c>
      <c r="F932" t="str">
        <f t="shared" si="425"/>
        <v>0.777000777000777</v>
      </c>
      <c r="G932" t="str">
        <f t="shared" si="420"/>
        <v>0.777000777000777</v>
      </c>
      <c r="H932" t="str">
        <f t="shared" si="426"/>
        <v>7.14203263039807+3.59595926889091i</v>
      </c>
      <c r="I932" t="str">
        <f t="shared" si="427"/>
        <v>313.373867195582i</v>
      </c>
      <c r="J932" t="str">
        <f t="shared" si="421"/>
        <v>-131.927825315812+68.5561741786431i</v>
      </c>
      <c r="K932" t="str">
        <f t="shared" si="428"/>
        <v>0.971898235912884-1.87029720121407i</v>
      </c>
      <c r="L932" t="str">
        <f t="shared" si="429"/>
        <v>0.067535114413115-0.111008048917573i</v>
      </c>
      <c r="M932" t="str">
        <f t="shared" si="430"/>
        <v>1.039433350326-1.98130525013164i</v>
      </c>
      <c r="N932" t="str">
        <f t="shared" si="431"/>
        <v>-0.817611164932222i</v>
      </c>
      <c r="O932" t="str">
        <f t="shared" si="432"/>
        <v>0.683965845866182-0.729514031180044i</v>
      </c>
      <c r="P932" t="str">
        <f t="shared" si="433"/>
        <v>0.316034154133818+0.729514031180044i</v>
      </c>
      <c r="Q932" t="str">
        <f t="shared" si="434"/>
        <v>-0.316034154133818+0.088097133752178i</v>
      </c>
      <c r="R932" t="str">
        <f t="shared" si="435"/>
        <v>-0.330824268540213-2.40055921516907i</v>
      </c>
      <c r="S932" t="str">
        <f t="shared" si="436"/>
        <v>0.0844877671606805i</v>
      </c>
      <c r="T932" t="str">
        <f t="shared" si="437"/>
        <v>0.20281788802663-0.027950603771528i</v>
      </c>
      <c r="U932" t="str">
        <f t="shared" si="438"/>
        <v>0.0000333333333333334-0.00141448428777525i</v>
      </c>
      <c r="V932" t="str">
        <f t="shared" si="439"/>
        <v>6.66666666666667E-06-0.0141448428777525i</v>
      </c>
      <c r="W932" t="str">
        <f t="shared" si="440"/>
        <v>0.0000276031600716316-0.00128595148716589i</v>
      </c>
      <c r="X932" t="str">
        <f t="shared" si="441"/>
        <v>0.0000551010248648225-0.00128417974276806i</v>
      </c>
      <c r="Y932" t="str">
        <f t="shared" si="442"/>
        <v>0.009+0.501398187512931i</v>
      </c>
      <c r="Z932" t="str">
        <f t="shared" si="443"/>
        <v>-0.0307792590977716-0.00187941466220766i</v>
      </c>
      <c r="AA932" t="str">
        <f t="shared" si="444"/>
        <v>0.434304327461095-23.9866653284231i</v>
      </c>
      <c r="AB932" t="str">
        <f t="shared" si="445"/>
        <v>0.95657688061976-0.131827136291334i</v>
      </c>
      <c r="AC932" t="str">
        <f t="shared" si="446"/>
        <v>1.73310811462315-2.03229631766566i</v>
      </c>
      <c r="AD932" t="str">
        <f t="shared" si="447"/>
        <v>0.269945625975504+0.24048261146089i</v>
      </c>
      <c r="AE932" t="str">
        <f t="shared" si="448"/>
        <v>-0.00785675981822459-0.00790921637412065i</v>
      </c>
      <c r="AF932" t="str">
        <f t="shared" si="449"/>
        <v>-13.099130599192-3.36067309583943i</v>
      </c>
      <c r="AG932" t="str">
        <f t="shared" si="450"/>
        <v>1.02130592438849-0.0230617629488803i</v>
      </c>
      <c r="AH932" t="str">
        <f t="shared" si="451"/>
        <v>0.0718328956388017+0.128917741129762i</v>
      </c>
      <c r="AI932">
        <f t="shared" si="452"/>
        <v>-16.619471320792179</v>
      </c>
      <c r="AJ932">
        <f t="shared" si="453"/>
        <v>60.873471718330137</v>
      </c>
      <c r="AK932"/>
      <c r="AL932"/>
      <c r="AM932"/>
      <c r="AN932"/>
    </row>
    <row r="933" spans="1:40" x14ac:dyDescent="0.25">
      <c r="A933"/>
      <c r="B933">
        <f t="shared" si="454"/>
        <v>79900</v>
      </c>
      <c r="C933" s="237" t="str">
        <f t="shared" si="422"/>
        <v>-0.0000119715149741755+0.0306510909561262i</v>
      </c>
      <c r="D933" s="208" t="str">
        <f t="shared" si="423"/>
        <v>-5.95709773862076+0.234991697330301i</v>
      </c>
      <c r="E933" t="str">
        <f t="shared" si="424"/>
        <v>2870</v>
      </c>
      <c r="F933" t="str">
        <f t="shared" si="425"/>
        <v>0.777000777000777</v>
      </c>
      <c r="G933" t="str">
        <f t="shared" si="420"/>
        <v>0.777000777000777</v>
      </c>
      <c r="H933" t="str">
        <f t="shared" si="426"/>
        <v>7.14584781284782+3.59356968388612i</v>
      </c>
      <c r="I933" t="str">
        <f t="shared" si="427"/>
        <v>313.766566277281i</v>
      </c>
      <c r="J933" t="str">
        <f t="shared" si="421"/>
        <v>-132.261186502346+68.6420841713481i</v>
      </c>
      <c r="K933" t="str">
        <f t="shared" si="428"/>
        <v>0.969953910479862-1.86893006821324i</v>
      </c>
      <c r="L933" t="str">
        <f t="shared" si="429"/>
        <v>0.0674117261440828-0.110944088235002i</v>
      </c>
      <c r="M933" t="str">
        <f t="shared" si="430"/>
        <v>1.03736563662394-1.97987415644824i</v>
      </c>
      <c r="N933" t="str">
        <f t="shared" si="431"/>
        <v>-0.818635740326874i</v>
      </c>
      <c r="O933" t="str">
        <f t="shared" si="432"/>
        <v>0.68321804487239-0.730214422728522i</v>
      </c>
      <c r="P933" t="str">
        <f t="shared" si="433"/>
        <v>0.31678195512761+0.730214422728522i</v>
      </c>
      <c r="Q933" t="str">
        <f t="shared" si="434"/>
        <v>-0.31678195512761+0.088421317598352i</v>
      </c>
      <c r="R933" t="str">
        <f t="shared" si="435"/>
        <v>-0.33081789191685-2.39744014557579i</v>
      </c>
      <c r="S933" t="str">
        <f t="shared" si="436"/>
        <v>0.0845936415556188i</v>
      </c>
      <c r="T933" t="str">
        <f t="shared" si="437"/>
        <v>0.202808192325889-0.0279850901689995i</v>
      </c>
      <c r="U933" t="str">
        <f t="shared" si="438"/>
        <v>0.0000333333333333333-0.00141271396951771i</v>
      </c>
      <c r="V933" t="str">
        <f t="shared" si="439"/>
        <v>6.66666666666667E-06-0.0141271396951771i</v>
      </c>
      <c r="W933" t="str">
        <f t="shared" si="440"/>
        <v>0.0000276031597062085-0.00128434217795852i</v>
      </c>
      <c r="X933" t="str">
        <f t="shared" si="441"/>
        <v>0.0000550322426741219-0.00128257412247932i</v>
      </c>
      <c r="Y933" t="str">
        <f t="shared" si="442"/>
        <v>0.009+0.502026506043649i</v>
      </c>
      <c r="Z933" t="str">
        <f t="shared" si="443"/>
        <v>-0.0307021599786803-0.00187400365894775i</v>
      </c>
      <c r="AA933" t="str">
        <f t="shared" si="444"/>
        <v>0.433209393842917-23.9565105241443i</v>
      </c>
      <c r="AB933" t="str">
        <f t="shared" si="445"/>
        <v>0.956531151501582-0.131989789057508i</v>
      </c>
      <c r="AC933" t="str">
        <f t="shared" si="446"/>
        <v>1.73094937465805-2.03073297824916i</v>
      </c>
      <c r="AD933" t="str">
        <f t="shared" si="447"/>
        <v>0.270186266770824+0.240727071077019i</v>
      </c>
      <c r="AE933" t="str">
        <f t="shared" si="448"/>
        <v>-0.00784417857443412-0.00789717109993173i</v>
      </c>
      <c r="AF933" t="str">
        <f t="shared" si="449"/>
        <v>-13.1029455514686-3.35857798655582i</v>
      </c>
      <c r="AG933" t="str">
        <f t="shared" si="450"/>
        <v>1.02130018078281-0.0230537343916906i</v>
      </c>
      <c r="AH933" t="str">
        <f t="shared" si="451"/>
        <v>0.0717622358030914+0.128733822252463i</v>
      </c>
      <c r="AI933">
        <f t="shared" si="452"/>
        <v>-16.630958825216087</v>
      </c>
      <c r="AJ933">
        <f t="shared" si="453"/>
        <v>60.862666030700062</v>
      </c>
      <c r="AK933"/>
      <c r="AL933"/>
      <c r="AM933"/>
      <c r="AN933"/>
    </row>
    <row r="934" spans="1:40" x14ac:dyDescent="0.25">
      <c r="A934"/>
      <c r="B934">
        <f t="shared" si="454"/>
        <v>80000</v>
      </c>
      <c r="C934" s="237" t="str">
        <f t="shared" si="422"/>
        <v>-0.0000119416048967835+0.0306127771040985i</v>
      </c>
      <c r="D934" s="208" t="str">
        <f t="shared" si="423"/>
        <v>-5.95709750931017+0.234697957798089i</v>
      </c>
      <c r="E934" t="str">
        <f t="shared" si="424"/>
        <v>2870</v>
      </c>
      <c r="F934" t="str">
        <f t="shared" si="425"/>
        <v>0.777000777000777</v>
      </c>
      <c r="G934" t="str">
        <f t="shared" si="420"/>
        <v>0.777000777000777</v>
      </c>
      <c r="H934" t="str">
        <f t="shared" si="426"/>
        <v>7.14965316003617+3.59118063766913i</v>
      </c>
      <c r="I934" t="str">
        <f t="shared" si="427"/>
        <v>314.159265358979i</v>
      </c>
      <c r="J934" t="str">
        <f t="shared" si="421"/>
        <v>-132.594965173146+68.7279941640532i</v>
      </c>
      <c r="K934" t="str">
        <f t="shared" si="428"/>
        <v>0.96801492798635-1.86756367946743i</v>
      </c>
      <c r="L934" t="str">
        <f t="shared" si="429"/>
        <v>0.0672886342391151-0.110880107602822i</v>
      </c>
      <c r="M934" t="str">
        <f t="shared" si="430"/>
        <v>1.03530356222547-1.97844378707025i</v>
      </c>
      <c r="N934" t="str">
        <f t="shared" si="431"/>
        <v>-0.819660315721526i</v>
      </c>
      <c r="O934" t="str">
        <f t="shared" si="432"/>
        <v>0.682469526667281-0.730914047731015i</v>
      </c>
      <c r="P934" t="str">
        <f t="shared" si="433"/>
        <v>0.317530473332719+0.730914047731015i</v>
      </c>
      <c r="Q934" t="str">
        <f t="shared" si="434"/>
        <v>-0.317530473332719+0.088746267990511i</v>
      </c>
      <c r="R934" t="str">
        <f t="shared" si="435"/>
        <v>-0.330811506880745-2.39432872818591i</v>
      </c>
      <c r="S934" t="str">
        <f t="shared" si="436"/>
        <v>0.0846995159505569i</v>
      </c>
      <c r="T934" t="str">
        <f t="shared" si="437"/>
        <v>0.202798484303859-0.0280195745036734i</v>
      </c>
      <c r="U934" t="str">
        <f t="shared" si="438"/>
        <v>0.0000333333333333333-0.00141094807705581i</v>
      </c>
      <c r="V934" t="str">
        <f t="shared" si="439"/>
        <v>6.66666666666667E-06-0.0141094807705581i</v>
      </c>
      <c r="W934" t="str">
        <f t="shared" si="440"/>
        <v>0.0000276031593403277-0.00128273689220173i</v>
      </c>
      <c r="X934" t="str">
        <f t="shared" si="441"/>
        <v>0.0000549637180966127-0.00128097251091399i</v>
      </c>
      <c r="Y934" t="str">
        <f t="shared" si="442"/>
        <v>0.009+0.502654824574367i</v>
      </c>
      <c r="Z934" t="str">
        <f t="shared" si="443"/>
        <v>-0.0306253503295318-0.0018686176979343i</v>
      </c>
      <c r="AA934" t="str">
        <f t="shared" si="444"/>
        <v>0.432118606159982-23.9264316085257i</v>
      </c>
      <c r="AB934" t="str">
        <f t="shared" si="445"/>
        <v>0.956485364270875-0.132152432094637i</v>
      </c>
      <c r="AC934" t="str">
        <f t="shared" si="446"/>
        <v>1.72879654662231-2.02917041006967i</v>
      </c>
      <c r="AD934" t="str">
        <f t="shared" si="447"/>
        <v>0.270427155908196+0.240971299698335i</v>
      </c>
      <c r="AE934" t="str">
        <f t="shared" si="448"/>
        <v>-0.00783164315299686-0.00788515544215619i</v>
      </c>
      <c r="AF934" t="str">
        <f t="shared" si="449"/>
        <v>-13.1067506693463-3.35648267987104i</v>
      </c>
      <c r="AG934" t="str">
        <f t="shared" si="450"/>
        <v>1.02129443253765-0.0230457477809668i</v>
      </c>
      <c r="AH934" t="str">
        <f t="shared" si="451"/>
        <v>0.0716918312016108+0.128550326570328i</v>
      </c>
      <c r="AI934">
        <f t="shared" si="452"/>
        <v>-16.64243208541345</v>
      </c>
      <c r="AJ934">
        <f t="shared" si="453"/>
        <v>60.851825170162051</v>
      </c>
      <c r="AK934"/>
      <c r="AL934"/>
      <c r="AM934"/>
      <c r="AN934"/>
    </row>
    <row r="935" spans="1:40" x14ac:dyDescent="0.25">
      <c r="A935"/>
      <c r="B935">
        <f t="shared" si="454"/>
        <v>80100</v>
      </c>
      <c r="C935" s="237" t="str">
        <f t="shared" si="422"/>
        <v>-0.0000119118067721892+0.0305745589170759i</v>
      </c>
      <c r="D935" s="208" t="str">
        <f t="shared" si="423"/>
        <v>-5.95709728085788+0.234404951697582i</v>
      </c>
      <c r="E935" t="str">
        <f t="shared" si="424"/>
        <v>2870</v>
      </c>
      <c r="F935" t="str">
        <f t="shared" si="425"/>
        <v>0.777000777000777</v>
      </c>
      <c r="G935" t="str">
        <f t="shared" si="420"/>
        <v>0.777000777000777</v>
      </c>
      <c r="H935" t="str">
        <f t="shared" si="426"/>
        <v>7.15344870105056+3.58879214427626i</v>
      </c>
      <c r="I935" t="str">
        <f t="shared" si="427"/>
        <v>314.551964440678i</v>
      </c>
      <c r="J935" t="str">
        <f t="shared" si="421"/>
        <v>-132.929161328212+68.8139041567583i</v>
      </c>
      <c r="K935" t="str">
        <f t="shared" si="428"/>
        <v>0.966081270974783-1.8661980409225i</v>
      </c>
      <c r="L935" t="str">
        <f t="shared" si="429"/>
        <v>0.0671658379195655-0.110816107567691i</v>
      </c>
      <c r="M935" t="str">
        <f t="shared" si="430"/>
        <v>1.03324710889435-1.97701414849019i</v>
      </c>
      <c r="N935" t="str">
        <f t="shared" si="431"/>
        <v>-0.820684891116178i</v>
      </c>
      <c r="O935" t="str">
        <f t="shared" si="432"/>
        <v>0.681720292036615-0.731612905453091i</v>
      </c>
      <c r="P935" t="str">
        <f t="shared" si="433"/>
        <v>0.318279707963385+0.731612905453091i</v>
      </c>
      <c r="Q935" t="str">
        <f t="shared" si="434"/>
        <v>-0.318279707963385+0.089071985663087i</v>
      </c>
      <c r="R935" t="str">
        <f t="shared" si="435"/>
        <v>-0.33080511343028-2.39122493433161i</v>
      </c>
      <c r="S935" t="str">
        <f t="shared" si="436"/>
        <v>0.0848053903454952i</v>
      </c>
      <c r="T935" t="str">
        <f t="shared" si="437"/>
        <v>0.202788763959873-0.0280540567727407i</v>
      </c>
      <c r="U935" t="str">
        <f t="shared" si="438"/>
        <v>0.0000333333333333333-0.00140918659381354i</v>
      </c>
      <c r="V935" t="str">
        <f t="shared" si="439"/>
        <v>6.66666666666667E-06-0.0140918659381354i</v>
      </c>
      <c r="W935" t="str">
        <f t="shared" si="440"/>
        <v>0.0000276031589739894-0.00128113561482641i</v>
      </c>
      <c r="X935" t="str">
        <f t="shared" si="441"/>
        <v>0.0000548954498476145-0.00127937489308553i</v>
      </c>
      <c r="Y935" t="str">
        <f t="shared" si="442"/>
        <v>0.009+0.503283143105085i</v>
      </c>
      <c r="Z935" t="str">
        <f t="shared" si="443"/>
        <v>-0.0305488287023995-0.00186325662757156i</v>
      </c>
      <c r="AA935" t="str">
        <f t="shared" si="444"/>
        <v>0.431031943455768-23.8964282948379i</v>
      </c>
      <c r="AB935" t="str">
        <f t="shared" si="445"/>
        <v>0.956439518924495-0.132315065389471i</v>
      </c>
      <c r="AC935" t="str">
        <f t="shared" si="446"/>
        <v>1.72664961142765-2.02760861986572i</v>
      </c>
      <c r="AD935" t="str">
        <f t="shared" si="447"/>
        <v>0.270668293194913+0.241215297105071i</v>
      </c>
      <c r="AE935" t="str">
        <f t="shared" si="448"/>
        <v>-0.0078191533229796-0.00787316928283014i</v>
      </c>
      <c r="AF935" t="str">
        <f t="shared" si="449"/>
        <v>-13.1105459819084-3.35438719257868i</v>
      </c>
      <c r="AG935" t="str">
        <f t="shared" si="450"/>
        <v>1.02128867964744-0.0230378029414117i</v>
      </c>
      <c r="AH935" t="str">
        <f t="shared" si="451"/>
        <v>0.0716216804937759+0.128367252514843i</v>
      </c>
      <c r="AI935">
        <f t="shared" si="452"/>
        <v>-16.65389114250172</v>
      </c>
      <c r="AJ935">
        <f t="shared" si="453"/>
        <v>60.840949265543372</v>
      </c>
      <c r="AK935"/>
      <c r="AL935"/>
      <c r="AM935"/>
      <c r="AN935"/>
    </row>
    <row r="936" spans="1:40" x14ac:dyDescent="0.25">
      <c r="A936"/>
      <c r="B936">
        <f t="shared" si="454"/>
        <v>80200</v>
      </c>
      <c r="C936" s="237" t="str">
        <f t="shared" si="422"/>
        <v>-0.000011882120042373+0.0305364360372096i</v>
      </c>
      <c r="D936" s="208" t="str">
        <f t="shared" si="423"/>
        <v>-5.95709705325961+0.234112676285274i</v>
      </c>
      <c r="E936" t="str">
        <f t="shared" si="424"/>
        <v>2870</v>
      </c>
      <c r="F936" t="str">
        <f t="shared" si="425"/>
        <v>0.777000777000777</v>
      </c>
      <c r="G936" t="str">
        <f t="shared" si="420"/>
        <v>0.777000777000777</v>
      </c>
      <c r="H936" t="str">
        <f t="shared" si="426"/>
        <v>7.15723446489674+3.58640421762884i</v>
      </c>
      <c r="I936" t="str">
        <f t="shared" si="427"/>
        <v>314.944663522377i</v>
      </c>
      <c r="J936" t="str">
        <f t="shared" si="421"/>
        <v>-133.263774967544+68.8998141494634i</v>
      </c>
      <c r="K936" t="str">
        <f t="shared" si="428"/>
        <v>0.964152922047088-1.86483315846482i</v>
      </c>
      <c r="L936" t="str">
        <f t="shared" si="429"/>
        <v>0.0670433364084193-0.11075208867255i</v>
      </c>
      <c r="M936" t="str">
        <f t="shared" si="430"/>
        <v>1.03119625845551-1.97558524713737i</v>
      </c>
      <c r="N936" t="str">
        <f t="shared" si="431"/>
        <v>-0.82170946651083i</v>
      </c>
      <c r="O936" t="str">
        <f t="shared" si="432"/>
        <v>0.680970341766903-0.732310995161118i</v>
      </c>
      <c r="P936" t="str">
        <f t="shared" si="433"/>
        <v>0.319029658233097+0.732310995161118i</v>
      </c>
      <c r="Q936" t="str">
        <f t="shared" si="434"/>
        <v>-0.319029658233097+0.089398471349712i</v>
      </c>
      <c r="R936" t="str">
        <f t="shared" si="435"/>
        <v>-0.330798711563802-2.388128735488i</v>
      </c>
      <c r="S936" t="str">
        <f t="shared" si="436"/>
        <v>0.0849112647404335i</v>
      </c>
      <c r="T936" t="str">
        <f t="shared" si="437"/>
        <v>0.202779031293258-0.0280885369733883i</v>
      </c>
      <c r="U936" t="str">
        <f t="shared" si="438"/>
        <v>0.0000333333333333333-0.00140742950329757i</v>
      </c>
      <c r="V936" t="str">
        <f t="shared" si="439"/>
        <v>6.66666666666667E-06-0.0140742950329757i</v>
      </c>
      <c r="W936" t="str">
        <f t="shared" si="440"/>
        <v>0.0000276031586071933-0.00127953833083862i</v>
      </c>
      <c r="X936" t="str">
        <f t="shared" si="441"/>
        <v>0.0000548274366504444-0.00127778125408199i</v>
      </c>
      <c r="Y936" t="str">
        <f t="shared" si="442"/>
        <v>0.009+0.503911461635803i</v>
      </c>
      <c r="Z936" t="str">
        <f t="shared" si="443"/>
        <v>-0.0304725936584035-0.00185792029738265i</v>
      </c>
      <c r="AA936" t="str">
        <f t="shared" si="444"/>
        <v>0.429949384906316-23.8665002977971i</v>
      </c>
      <c r="AB936" t="str">
        <f t="shared" si="445"/>
        <v>0.956393615459267-0.132477688928743i</v>
      </c>
      <c r="AC936" t="str">
        <f t="shared" si="446"/>
        <v>1.72450855004986-2.02604761430985i</v>
      </c>
      <c r="AD936" t="str">
        <f t="shared" si="447"/>
        <v>0.270909678438051+0.241459063077466i</v>
      </c>
      <c r="AE936" t="str">
        <f t="shared" si="448"/>
        <v>-0.00780670885489287-0.00786121250462591i</v>
      </c>
      <c r="AF936" t="str">
        <f t="shared" si="449"/>
        <v>-13.1143315181563-3.35229154134357i</v>
      </c>
      <c r="AG936" t="str">
        <f t="shared" si="450"/>
        <v>1.02128292210664-0.0230298996985929i</v>
      </c>
      <c r="AH936" t="str">
        <f t="shared" si="451"/>
        <v>0.0715517823475911+0.128184598525363i</v>
      </c>
      <c r="AI936">
        <f t="shared" si="452"/>
        <v>-16.665336037421806</v>
      </c>
      <c r="AJ936">
        <f t="shared" si="453"/>
        <v>60.830038445040465</v>
      </c>
      <c r="AK936"/>
      <c r="AL936"/>
      <c r="AM936"/>
      <c r="AN936"/>
    </row>
    <row r="937" spans="1:40" x14ac:dyDescent="0.25">
      <c r="A937"/>
      <c r="B937">
        <f t="shared" si="454"/>
        <v>80300</v>
      </c>
      <c r="C937" s="237" t="str">
        <f t="shared" si="422"/>
        <v>-0.0000118525441527876+0.0304984081084332i</v>
      </c>
      <c r="D937" s="208" t="str">
        <f t="shared" si="423"/>
        <v>-5.95709682651113+0.233821128831321i</v>
      </c>
      <c r="E937" t="str">
        <f t="shared" si="424"/>
        <v>2870</v>
      </c>
      <c r="F937" t="str">
        <f t="shared" si="425"/>
        <v>0.777000777000777</v>
      </c>
      <c r="G937" t="str">
        <f t="shared" si="420"/>
        <v>0.777000777000777</v>
      </c>
      <c r="H937" t="str">
        <f t="shared" si="426"/>
        <v>7.16101048049895+3.58401687153391i</v>
      </c>
      <c r="I937" t="str">
        <f t="shared" si="427"/>
        <v>315.337362604076i</v>
      </c>
      <c r="J937" t="str">
        <f t="shared" si="421"/>
        <v>-133.598806091142+68.9857241421684i</v>
      </c>
      <c r="K937" t="str">
        <f t="shared" si="428"/>
        <v>0.962229863864541-1.86346903792179i</v>
      </c>
      <c r="L937" t="str">
        <f t="shared" si="429"/>
        <v>0.0669211289303004-0.110688051456646i</v>
      </c>
      <c r="M937" t="str">
        <f t="shared" si="430"/>
        <v>1.02915099279484-1.97415708937844i</v>
      </c>
      <c r="N937" t="str">
        <f t="shared" si="431"/>
        <v>-0.822734041905482i</v>
      </c>
      <c r="O937" t="str">
        <f t="shared" si="432"/>
        <v>0.680219676645411-0.733008316122275i</v>
      </c>
      <c r="P937" t="str">
        <f t="shared" si="433"/>
        <v>0.319780323354589+0.733008316122275i</v>
      </c>
      <c r="Q937" t="str">
        <f t="shared" si="434"/>
        <v>-0.319780323354589+0.089725725783207i</v>
      </c>
      <c r="R937" t="str">
        <f t="shared" si="435"/>
        <v>-0.330792301279676-2.38504010327234i</v>
      </c>
      <c r="S937" t="str">
        <f t="shared" si="436"/>
        <v>0.0850171391353715i</v>
      </c>
      <c r="T937" t="str">
        <f t="shared" si="437"/>
        <v>0.202769286303345-0.0281230151028039i</v>
      </c>
      <c r="U937" t="str">
        <f t="shared" si="438"/>
        <v>0.0000333333333333334-0.0014056767890967i</v>
      </c>
      <c r="V937" t="str">
        <f t="shared" si="439"/>
        <v>6.66666666666667E-06-0.014056767890967i</v>
      </c>
      <c r="W937" t="str">
        <f t="shared" si="440"/>
        <v>0.0000276031582399398-0.00127794502531912i</v>
      </c>
      <c r="X937" t="str">
        <f t="shared" si="441"/>
        <v>0.0000547596772363575-0.00127619157906556i</v>
      </c>
      <c r="Y937" t="str">
        <f t="shared" si="442"/>
        <v>0.009+0.504539780166521i</v>
      </c>
      <c r="Z937" t="str">
        <f t="shared" si="443"/>
        <v>-0.030396643767642-0.00185260855799989i</v>
      </c>
      <c r="AA937" t="str">
        <f t="shared" si="444"/>
        <v>0.42887090981922-23.8366473335561i</v>
      </c>
      <c r="AB937" t="str">
        <f t="shared" si="445"/>
        <v>0.956347653872035-0.13264030269919i</v>
      </c>
      <c r="AC937" t="str">
        <f t="shared" si="446"/>
        <v>1.72237334352851-2.0244874000094i</v>
      </c>
      <c r="AD937" t="str">
        <f t="shared" si="447"/>
        <v>0.271151311444446+0.241702597395792i</v>
      </c>
      <c r="AE937" t="str">
        <f t="shared" si="448"/>
        <v>-0.00779430952067955-0.00784928499084857i</v>
      </c>
      <c r="AF937" t="str">
        <f t="shared" si="449"/>
        <v>-13.1181073070101-3.35019574270259i</v>
      </c>
      <c r="AG937" t="str">
        <f t="shared" si="450"/>
        <v>1.02127715990978-0.0230220378789357i</v>
      </c>
      <c r="AH937" t="str">
        <f t="shared" si="451"/>
        <v>0.0714821354395751+0.128002363049074i</v>
      </c>
      <c r="AI937">
        <f t="shared" si="452"/>
        <v>-16.67676681093873</v>
      </c>
      <c r="AJ937">
        <f t="shared" si="453"/>
        <v>60.819092836227767</v>
      </c>
      <c r="AK937"/>
      <c r="AL937"/>
      <c r="AM937"/>
      <c r="AN937"/>
    </row>
    <row r="938" spans="1:40" x14ac:dyDescent="0.25">
      <c r="A938"/>
      <c r="B938">
        <f t="shared" si="454"/>
        <v>80400</v>
      </c>
      <c r="C938" s="237" t="str">
        <f t="shared" si="422"/>
        <v>-0.0000118230785523322+0.0304604747764517i</v>
      </c>
      <c r="D938" s="208" t="str">
        <f t="shared" si="423"/>
        <v>-5.95709660060819+0.233530306619463i</v>
      </c>
      <c r="E938" t="str">
        <f t="shared" si="424"/>
        <v>2870</v>
      </c>
      <c r="F938" t="str">
        <f t="shared" si="425"/>
        <v>0.777000777000777</v>
      </c>
      <c r="G938" t="str">
        <f t="shared" si="420"/>
        <v>0.777000777000777</v>
      </c>
      <c r="H938" t="str">
        <f t="shared" si="426"/>
        <v>7.16477677669992+3.58163011968504i</v>
      </c>
      <c r="I938" t="str">
        <f t="shared" si="427"/>
        <v>315.730061685774i</v>
      </c>
      <c r="J938" t="str">
        <f t="shared" si="421"/>
        <v>-133.934254699006+69.0716341348734i</v>
      </c>
      <c r="K938" t="str">
        <f t="shared" si="428"/>
        <v>0.960312079147596-1.86210568506223i</v>
      </c>
      <c r="L938" t="str">
        <f t="shared" si="429"/>
        <v>0.0667992147114727-0.110623996455555i</v>
      </c>
      <c r="M938" t="str">
        <f t="shared" si="430"/>
        <v>1.02711129385907-1.97272968151779i</v>
      </c>
      <c r="N938" t="str">
        <f t="shared" si="431"/>
        <v>-0.823758617300134i</v>
      </c>
      <c r="O938" t="str">
        <f t="shared" si="432"/>
        <v>0.679468297460151-0.733704867604545i</v>
      </c>
      <c r="P938" t="str">
        <f t="shared" si="433"/>
        <v>0.320531702539849+0.733704867604545i</v>
      </c>
      <c r="Q938" t="str">
        <f t="shared" si="434"/>
        <v>-0.320531702539849+0.090053749695589i</v>
      </c>
      <c r="R938" t="str">
        <f t="shared" si="435"/>
        <v>-0.330785882576258-2.38195900944301i</v>
      </c>
      <c r="S938" t="str">
        <f t="shared" si="436"/>
        <v>0.0851230135303098i</v>
      </c>
      <c r="T938" t="str">
        <f t="shared" si="437"/>
        <v>0.202759528989461-0.0281574911581743i</v>
      </c>
      <c r="U938" t="str">
        <f t="shared" si="438"/>
        <v>0.0000333333333333333-0.0014039284348814i</v>
      </c>
      <c r="V938" t="str">
        <f t="shared" si="439"/>
        <v>6.66666666666667E-06-0.014039284348814i</v>
      </c>
      <c r="W938" t="str">
        <f t="shared" si="440"/>
        <v>0.0000276031578722285-0.00127635568342285i</v>
      </c>
      <c r="X938" t="str">
        <f t="shared" si="441"/>
        <v>0.0000546921703444846-0.00127460585327201i</v>
      </c>
      <c r="Y938" t="str">
        <f t="shared" si="442"/>
        <v>0.009+0.505168098697239i</v>
      </c>
      <c r="Z938" t="str">
        <f t="shared" si="443"/>
        <v>-0.0303209776091228-0.00184732126115503i</v>
      </c>
      <c r="AA938" t="str">
        <f t="shared" si="444"/>
        <v>0.427796497632626-23.8068691196952i</v>
      </c>
      <c r="AB938" t="str">
        <f t="shared" si="445"/>
        <v>0.956301634159626-0.132802906687542i</v>
      </c>
      <c r="AC938" t="str">
        <f t="shared" si="446"/>
        <v>1.72024397296689-2.02292798350675i</v>
      </c>
      <c r="AD938" t="str">
        <f t="shared" si="447"/>
        <v>0.271393192020719+0.241945899840337i</v>
      </c>
      <c r="AE938" t="str">
        <f t="shared" si="448"/>
        <v>-0.00778195509370426-0.00783738662543055i</v>
      </c>
      <c r="AF938" t="str">
        <f t="shared" si="449"/>
        <v>-13.1218733773081-3.34809981306558i</v>
      </c>
      <c r="AG938" t="str">
        <f t="shared" si="450"/>
        <v>1.02127139305144-0.02301421730972i</v>
      </c>
      <c r="AH938" t="str">
        <f t="shared" si="451"/>
        <v>0.0714127384546973+0.127820544540924i</v>
      </c>
      <c r="AI938">
        <f t="shared" si="452"/>
        <v>-16.688183503643643</v>
      </c>
      <c r="AJ938">
        <f t="shared" si="453"/>
        <v>60.808112566057162</v>
      </c>
      <c r="AK938"/>
      <c r="AL938"/>
      <c r="AM938"/>
      <c r="AN938"/>
    </row>
    <row r="939" spans="1:40" x14ac:dyDescent="0.25">
      <c r="A939"/>
      <c r="B939">
        <f t="shared" si="454"/>
        <v>80500</v>
      </c>
      <c r="C939" s="237" t="str">
        <f t="shared" si="422"/>
        <v>-0.000011793722693327+0.0304226356887306i</v>
      </c>
      <c r="D939" s="208" t="str">
        <f t="shared" si="423"/>
        <v>-5.95709637554661+0.233240206946935i</v>
      </c>
      <c r="E939" t="str">
        <f t="shared" si="424"/>
        <v>2870</v>
      </c>
      <c r="F939" t="str">
        <f t="shared" si="425"/>
        <v>0.777000777000777</v>
      </c>
      <c r="G939" t="str">
        <f t="shared" si="420"/>
        <v>0.777000777000777</v>
      </c>
      <c r="H939" t="str">
        <f t="shared" si="426"/>
        <v>7.16853338226094+3.57924397566306i</v>
      </c>
      <c r="I939" t="str">
        <f t="shared" si="427"/>
        <v>316.122760767473i</v>
      </c>
      <c r="J939" t="str">
        <f t="shared" si="421"/>
        <v>-134.270120791137+69.1575441275785i</v>
      </c>
      <c r="K939" t="str">
        <f t="shared" si="428"/>
        <v>0.95839955067573-1.86074310559685i</v>
      </c>
      <c r="L939" t="str">
        <f t="shared" si="429"/>
        <v>0.0666775929798406-0.110559924201199i</v>
      </c>
      <c r="M939" t="str">
        <f t="shared" si="430"/>
        <v>1.02507714365557-1.97130302979805i</v>
      </c>
      <c r="N939" t="str">
        <f t="shared" si="431"/>
        <v>-0.824783192694786i</v>
      </c>
      <c r="O939" t="str">
        <f t="shared" si="432"/>
        <v>0.678716204999889-0.734400648876721i</v>
      </c>
      <c r="P939" t="str">
        <f t="shared" si="433"/>
        <v>0.321283795000111+0.734400648876721i</v>
      </c>
      <c r="Q939" t="str">
        <f t="shared" si="434"/>
        <v>-0.321283795000111+0.090382543818065i</v>
      </c>
      <c r="R939" t="str">
        <f t="shared" si="435"/>
        <v>-0.330779455451903-2.37888542589879i</v>
      </c>
      <c r="S939" t="str">
        <f t="shared" si="436"/>
        <v>0.0852288879252479i</v>
      </c>
      <c r="T939" t="str">
        <f t="shared" si="437"/>
        <v>0.202749759350934-0.0281919651366848i</v>
      </c>
      <c r="U939" t="str">
        <f t="shared" si="438"/>
        <v>0.0000333333333333334-0.00140218442440329i</v>
      </c>
      <c r="V939" t="str">
        <f t="shared" si="439"/>
        <v>6.66666666666667E-06-0.0140218442440329i</v>
      </c>
      <c r="W939" t="str">
        <f t="shared" si="440"/>
        <v>0.0000276031575040597-0.00127477029037857i</v>
      </c>
      <c r="X939" t="str">
        <f t="shared" si="441"/>
        <v>0.0000546249147217789-0.00127302406201037i</v>
      </c>
      <c r="Y939" t="str">
        <f t="shared" si="442"/>
        <v>0.009+0.505796417227957i</v>
      </c>
      <c r="Z939" t="str">
        <f t="shared" si="443"/>
        <v>-0.0302455937706994-0.00184205825967001i</v>
      </c>
      <c r="AA939" t="str">
        <f t="shared" si="444"/>
        <v>0.426726127914254-23.7771653752132i</v>
      </c>
      <c r="AB939" t="str">
        <f t="shared" si="445"/>
        <v>0.95625555631887-0.132965500880524i</v>
      </c>
      <c r="AC939" t="str">
        <f t="shared" si="446"/>
        <v>1.71812041953172-2.02136937127995i</v>
      </c>
      <c r="AD939" t="str">
        <f t="shared" si="447"/>
        <v>0.271635319973258+0.242188970191427i</v>
      </c>
      <c r="AE939" t="str">
        <f t="shared" si="448"/>
        <v>-0.00776964534874301-0.00782551729292877i</v>
      </c>
      <c r="AF939" t="str">
        <f t="shared" si="449"/>
        <v>-13.1256297578076-3.34600376871613i</v>
      </c>
      <c r="AG939" t="str">
        <f t="shared" si="450"/>
        <v>1.02126562152622-0.0230064378190728i</v>
      </c>
      <c r="AH939" t="str">
        <f t="shared" si="451"/>
        <v>0.0713435900863201+0.1276391414636i</v>
      </c>
      <c r="AI939">
        <f t="shared" si="452"/>
        <v>-16.69958615595327</v>
      </c>
      <c r="AJ939">
        <f t="shared" si="453"/>
        <v>60.797097760864318</v>
      </c>
      <c r="AK939"/>
      <c r="AL939"/>
      <c r="AM939"/>
      <c r="AN939"/>
    </row>
    <row r="940" spans="1:40" x14ac:dyDescent="0.25">
      <c r="A940"/>
      <c r="B940">
        <f t="shared" si="454"/>
        <v>80600</v>
      </c>
      <c r="C940" s="237" t="str">
        <f t="shared" si="422"/>
        <v>-0.0000117644760314876+0.0303848904944853i</v>
      </c>
      <c r="D940" s="208" t="str">
        <f t="shared" si="423"/>
        <v>-5.9570961513222+0.232950827124387i</v>
      </c>
      <c r="E940" t="str">
        <f t="shared" si="424"/>
        <v>2870</v>
      </c>
      <c r="F940" t="str">
        <f t="shared" si="425"/>
        <v>0.777000777000777</v>
      </c>
      <c r="G940" t="str">
        <f t="shared" si="420"/>
        <v>0.777000777000777</v>
      </c>
      <c r="H940" t="str">
        <f t="shared" si="426"/>
        <v>7.17228032586207+3.57685845293677i</v>
      </c>
      <c r="I940" t="str">
        <f t="shared" si="427"/>
        <v>316.515459849172i</v>
      </c>
      <c r="J940" t="str">
        <f t="shared" si="421"/>
        <v>-134.606404367534+69.2434541202835i</v>
      </c>
      <c r="K940" t="str">
        <f t="shared" si="428"/>
        <v>0.956492261287298-1.85938130517871i</v>
      </c>
      <c r="L940" t="str">
        <f t="shared" si="429"/>
        <v>0.066556262964955-0.110495835221869i</v>
      </c>
      <c r="M940" t="str">
        <f t="shared" si="430"/>
        <v>1.02304852425225-1.96987714040058i</v>
      </c>
      <c r="N940" t="str">
        <f t="shared" si="431"/>
        <v>-0.825807768089438i</v>
      </c>
      <c r="O940" t="str">
        <f t="shared" si="432"/>
        <v>0.677963400054136-0.735095659208403i</v>
      </c>
      <c r="P940" t="str">
        <f t="shared" si="433"/>
        <v>0.322036599945864+0.735095659208403i</v>
      </c>
      <c r="Q940" t="str">
        <f t="shared" si="434"/>
        <v>-0.322036599945864+0.090712108881035i</v>
      </c>
      <c r="R940" t="str">
        <f t="shared" si="435"/>
        <v>-0.330773019904965-2.37581932467784i</v>
      </c>
      <c r="S940" t="str">
        <f t="shared" si="436"/>
        <v>0.0853347623201862i</v>
      </c>
      <c r="T940" t="str">
        <f t="shared" si="437"/>
        <v>0.202739977387089-0.0282264370355204i</v>
      </c>
      <c r="U940" t="str">
        <f t="shared" si="438"/>
        <v>0.0000333333333333333-0.0014004447414946i</v>
      </c>
      <c r="V940" t="str">
        <f t="shared" si="439"/>
        <v>6.66666666666667E-06-0.014004447414946i</v>
      </c>
      <c r="W940" t="str">
        <f t="shared" si="440"/>
        <v>0.0000276031571354332-0.0012731888314883i</v>
      </c>
      <c r="X940" t="str">
        <f t="shared" si="441"/>
        <v>0.0000545579091229531-0.00127144619066239i</v>
      </c>
      <c r="Y940" t="str">
        <f t="shared" si="442"/>
        <v>0.009+0.506424735758675i</v>
      </c>
      <c r="Z940" t="str">
        <f t="shared" si="443"/>
        <v>-0.0301704908490026-0.00183681940744735i</v>
      </c>
      <c r="AA940" t="str">
        <f t="shared" si="444"/>
        <v>0.425659780360405-23.7475358205185i</v>
      </c>
      <c r="AB940" t="str">
        <f t="shared" si="445"/>
        <v>0.956209420346584-0.133128085264861i</v>
      </c>
      <c r="AC940" t="str">
        <f t="shared" si="446"/>
        <v>1.71600266445312-2.01981156974317i</v>
      </c>
      <c r="AD940" t="str">
        <f t="shared" si="447"/>
        <v>0.271877695108224+0.242431808229399i</v>
      </c>
      <c r="AE940" t="str">
        <f t="shared" si="448"/>
        <v>-0.00775738006197231-0.0078136768785191i</v>
      </c>
      <c r="AF940" t="str">
        <f t="shared" si="449"/>
        <v>-13.1293764771843-3.34390762581238i</v>
      </c>
      <c r="AG940" t="str">
        <f t="shared" si="450"/>
        <v>1.0212598453288-0.0229986992359641i</v>
      </c>
      <c r="AH940" t="str">
        <f t="shared" si="451"/>
        <v>0.0712746890361266+0.127458152287455i</v>
      </c>
      <c r="AI940">
        <f t="shared" si="452"/>
        <v>-16.710974808112454</v>
      </c>
      <c r="AJ940">
        <f t="shared" si="453"/>
        <v>60.786048546370566</v>
      </c>
      <c r="AK940"/>
      <c r="AL940"/>
      <c r="AM940"/>
      <c r="AN940"/>
    </row>
    <row r="941" spans="1:40" x14ac:dyDescent="0.25">
      <c r="A941"/>
      <c r="B941">
        <f t="shared" si="454"/>
        <v>80700</v>
      </c>
      <c r="C941" s="237" t="str">
        <f t="shared" si="422"/>
        <v>-0.0000117353380258997+0.0303472388446694i</v>
      </c>
      <c r="D941" s="208" t="str">
        <f t="shared" si="423"/>
        <v>-5.95709592793083+0.232662164475799i</v>
      </c>
      <c r="E941" t="str">
        <f t="shared" si="424"/>
        <v>2870</v>
      </c>
      <c r="F941" t="str">
        <f t="shared" si="425"/>
        <v>0.777000777000777</v>
      </c>
      <c r="G941" t="str">
        <f t="shared" si="420"/>
        <v>0.777000777000777</v>
      </c>
      <c r="H941" t="str">
        <f t="shared" si="426"/>
        <v>7.17601763610214+3.57447356486379i</v>
      </c>
      <c r="I941" t="str">
        <f t="shared" si="427"/>
        <v>316.90815893087i</v>
      </c>
      <c r="J941" t="str">
        <f t="shared" si="421"/>
        <v>-134.943105428197+69.3293641129887i</v>
      </c>
      <c r="K941" t="str">
        <f t="shared" si="428"/>
        <v>0.954590193879345-1.85802028940361i</v>
      </c>
      <c r="L941" t="str">
        <f t="shared" si="429"/>
        <v>0.0664352238980143-0.11043173004225i</v>
      </c>
      <c r="M941" t="str">
        <f t="shared" si="430"/>
        <v>1.02102541777736-1.96845201944586i</v>
      </c>
      <c r="N941" t="str">
        <f t="shared" si="431"/>
        <v>-0.82683234348409i</v>
      </c>
      <c r="O941" t="str">
        <f t="shared" si="432"/>
        <v>0.677209883413153-0.735789897869999i</v>
      </c>
      <c r="P941" t="str">
        <f t="shared" si="433"/>
        <v>0.322790116586847+0.735789897869999i</v>
      </c>
      <c r="Q941" t="str">
        <f t="shared" si="434"/>
        <v>-0.322790116586847+0.0910424456140909i</v>
      </c>
      <c r="R941" t="str">
        <f t="shared" si="435"/>
        <v>-0.330766575933783-2.37276067795695i</v>
      </c>
      <c r="S941" t="str">
        <f t="shared" si="436"/>
        <v>0.0854406367151243i</v>
      </c>
      <c r="T941" t="str">
        <f t="shared" si="437"/>
        <v>0.202730183097252-0.0282609068518639i</v>
      </c>
      <c r="U941" t="str">
        <f t="shared" si="438"/>
        <v>0.0000333333333333334-0.00139870937006772i</v>
      </c>
      <c r="V941" t="str">
        <f t="shared" si="439"/>
        <v>6.66666666666667E-06-0.0139870937006772i</v>
      </c>
      <c r="W941" t="str">
        <f t="shared" si="440"/>
        <v>0.0000276031567663491-0.00127161129212696i</v>
      </c>
      <c r="X941" t="str">
        <f t="shared" si="441"/>
        <v>0.0000544911523104254-0.00126987222468213i</v>
      </c>
      <c r="Y941" t="str">
        <f t="shared" si="442"/>
        <v>0.009+0.507053054289393i</v>
      </c>
      <c r="Z941" t="str">
        <f t="shared" si="443"/>
        <v>-0.0300956674493773-0.00183160455946091i</v>
      </c>
      <c r="AA941" t="str">
        <f t="shared" si="444"/>
        <v>0.424597434794994-23.7179801774203i</v>
      </c>
      <c r="AB941" t="str">
        <f t="shared" si="445"/>
        <v>0.956163226239588-0.133290659827264i</v>
      </c>
      <c r="AC941" t="str">
        <f t="shared" si="446"/>
        <v>1.71389068902438-2.01825458524714i</v>
      </c>
      <c r="AD941" t="str">
        <f t="shared" si="447"/>
        <v>0.272120317231553+0.242674413734625i</v>
      </c>
      <c r="AE941" t="str">
        <f t="shared" si="448"/>
        <v>-0.00774515901095905-0.00780186526799314i</v>
      </c>
      <c r="AF941" t="str">
        <f t="shared" si="449"/>
        <v>-13.133113564033-3.34181140038799i</v>
      </c>
      <c r="AG941" t="str">
        <f t="shared" si="450"/>
        <v>1.0212540644539-0.0229910013902013i</v>
      </c>
      <c r="AH941" t="str">
        <f t="shared" si="451"/>
        <v>0.0712060340140636+0.127277575490476i</v>
      </c>
      <c r="AI941">
        <f t="shared" si="452"/>
        <v>-16.722349500194095</v>
      </c>
      <c r="AJ941">
        <f t="shared" si="453"/>
        <v>60.774965047687388</v>
      </c>
      <c r="AK941"/>
      <c r="AL941"/>
      <c r="AM941"/>
      <c r="AN941"/>
    </row>
    <row r="942" spans="1:40" x14ac:dyDescent="0.25">
      <c r="A942"/>
      <c r="B942">
        <f t="shared" si="454"/>
        <v>80800</v>
      </c>
      <c r="C942" s="237" t="str">
        <f t="shared" si="422"/>
        <v>-0.0000117063081389941+0.0303096803919647i</v>
      </c>
      <c r="D942" s="208" t="str">
        <f t="shared" si="423"/>
        <v>-5.95709570536836+0.232374216338396i</v>
      </c>
      <c r="E942" t="str">
        <f t="shared" si="424"/>
        <v>2870</v>
      </c>
      <c r="F942" t="str">
        <f t="shared" si="425"/>
        <v>0.777000777000777</v>
      </c>
      <c r="G942" t="str">
        <f t="shared" si="420"/>
        <v>0.777000777000777</v>
      </c>
      <c r="H942" t="str">
        <f t="shared" si="426"/>
        <v>7.17974534149884+3.57208932469115i</v>
      </c>
      <c r="I942" t="str">
        <f t="shared" si="427"/>
        <v>317.300858012569i</v>
      </c>
      <c r="J942" t="str">
        <f t="shared" si="421"/>
        <v>-135.280223973126+69.4152741056937i</v>
      </c>
      <c r="K942" t="str">
        <f t="shared" si="428"/>
        <v>0.952693331407468-1.85666006381058i</v>
      </c>
      <c r="L942" t="str">
        <f t="shared" si="429"/>
        <v>0.0663144750118647-0.110367609183433i</v>
      </c>
      <c r="M942" t="str">
        <f t="shared" si="430"/>
        <v>1.01900780641933-1.96702767299401i</v>
      </c>
      <c r="N942" t="str">
        <f t="shared" si="431"/>
        <v>-0.827856918878741i</v>
      </c>
      <c r="O942" t="str">
        <f t="shared" si="432"/>
        <v>0.676455655867948-0.736483364132731i</v>
      </c>
      <c r="P942" t="str">
        <f t="shared" si="433"/>
        <v>0.323544344132052+0.736483364132731i</v>
      </c>
      <c r="Q942" t="str">
        <f t="shared" si="434"/>
        <v>-0.323544344132052+0.0913735547460101i</v>
      </c>
      <c r="R942" t="str">
        <f t="shared" si="435"/>
        <v>-0.330760123536722-2.36970945805063i</v>
      </c>
      <c r="S942" t="str">
        <f t="shared" si="436"/>
        <v>0.0855465111100626i</v>
      </c>
      <c r="T942" t="str">
        <f t="shared" si="437"/>
        <v>0.202720376480749-0.0282953745828999i</v>
      </c>
      <c r="U942" t="str">
        <f t="shared" si="438"/>
        <v>0.0000333333333333333-0.00139697829411466i</v>
      </c>
      <c r="V942" t="str">
        <f t="shared" si="439"/>
        <v>6.66666666666667E-06-0.0139697829411466i</v>
      </c>
      <c r="W942" t="str">
        <f t="shared" si="440"/>
        <v>0.0000276031563968072-0.00127003765774179i</v>
      </c>
      <c r="X942" t="str">
        <f t="shared" si="441"/>
        <v>0.000054424643054257-0.00126830214959543i</v>
      </c>
      <c r="Y942" t="str">
        <f t="shared" si="442"/>
        <v>0.009+0.507681372820111i</v>
      </c>
      <c r="Z942" t="str">
        <f t="shared" si="443"/>
        <v>-0.0300211221858138-0.00182641357174652i</v>
      </c>
      <c r="AA942" t="str">
        <f t="shared" si="444"/>
        <v>0.423539071168585-23.6884981691195i</v>
      </c>
      <c r="AB942" t="str">
        <f t="shared" si="445"/>
        <v>0.956116973994704-0.133453224554454i</v>
      </c>
      <c r="AC942" t="str">
        <f t="shared" si="446"/>
        <v>1.71178447460174-2.0166984240797i</v>
      </c>
      <c r="AD942" t="str">
        <f t="shared" si="447"/>
        <v>0.272363186148952+0.242916786487509i</v>
      </c>
      <c r="AE942" t="str">
        <f t="shared" si="448"/>
        <v>-0.0077329819746494-0.00779008234775332i</v>
      </c>
      <c r="AF942" t="str">
        <f t="shared" si="449"/>
        <v>-13.1368410468672-3.33971510835275i</v>
      </c>
      <c r="AG942" t="str">
        <f t="shared" si="450"/>
        <v>1.02124827889628-0.0229833441124235i</v>
      </c>
      <c r="AH942" t="str">
        <f t="shared" si="451"/>
        <v>0.0711376237382708+0.127097409558227i</v>
      </c>
      <c r="AI942">
        <f t="shared" si="452"/>
        <v>-16.733710272100875</v>
      </c>
      <c r="AJ942">
        <f t="shared" si="453"/>
        <v>60.763847389321079</v>
      </c>
      <c r="AK942"/>
      <c r="AL942"/>
      <c r="AM942"/>
      <c r="AN942"/>
    </row>
    <row r="943" spans="1:40" x14ac:dyDescent="0.25">
      <c r="A943"/>
      <c r="B943">
        <f t="shared" si="454"/>
        <v>80900</v>
      </c>
      <c r="C943" s="237" t="str">
        <f t="shared" si="422"/>
        <v>-0.0000116773858365222+0.0302722147907704i</v>
      </c>
      <c r="D943" s="208" t="str">
        <f t="shared" si="423"/>
        <v>-5.9570954836307+0.232086980062573i</v>
      </c>
      <c r="E943" t="str">
        <f t="shared" si="424"/>
        <v>2870</v>
      </c>
      <c r="F943" t="str">
        <f t="shared" si="425"/>
        <v>0.777000777000777</v>
      </c>
      <c r="G943" t="str">
        <f t="shared" si="420"/>
        <v>0.777000777000777</v>
      </c>
      <c r="H943" t="str">
        <f t="shared" si="426"/>
        <v>7.18346347048888+3.56970574555619i</v>
      </c>
      <c r="I943" t="str">
        <f t="shared" si="427"/>
        <v>317.693557094268i</v>
      </c>
      <c r="J943" t="str">
        <f t="shared" si="421"/>
        <v>-135.617760002321+69.5011840983988i</v>
      </c>
      <c r="K943" t="str">
        <f t="shared" si="428"/>
        <v>0.950801656885641-1.85530063388225i</v>
      </c>
      <c r="L943" t="str">
        <f t="shared" si="429"/>
        <v>0.0661940155410069-0.110303473162946i</v>
      </c>
      <c r="M943" t="str">
        <f t="shared" si="430"/>
        <v>1.01699567242665-1.9656041070452i</v>
      </c>
      <c r="N943" t="str">
        <f t="shared" si="431"/>
        <v>-0.828881494273393i</v>
      </c>
      <c r="O943" t="str">
        <f t="shared" si="432"/>
        <v>0.675700718210274-0.737176057268628i</v>
      </c>
      <c r="P943" t="str">
        <f t="shared" si="433"/>
        <v>0.324299281789726+0.737176057268628i</v>
      </c>
      <c r="Q943" t="str">
        <f t="shared" si="434"/>
        <v>-0.324299281789726+0.091705437004765i</v>
      </c>
      <c r="R943" t="str">
        <f t="shared" si="435"/>
        <v>-0.330753662712109-2.36666563741025i</v>
      </c>
      <c r="S943" t="str">
        <f t="shared" si="436"/>
        <v>0.0856523855050007i</v>
      </c>
      <c r="T943" t="str">
        <f t="shared" si="437"/>
        <v>0.202710557536901-0.0283298402258085i</v>
      </c>
      <c r="U943" t="str">
        <f t="shared" si="438"/>
        <v>0.0000333333333333333-0.00139525149770661i</v>
      </c>
      <c r="V943" t="str">
        <f t="shared" si="439"/>
        <v>6.66666666666667E-06-0.0139525149770661i</v>
      </c>
      <c r="W943" t="str">
        <f t="shared" si="440"/>
        <v>0.0000276031560268079-0.00126846791385211i</v>
      </c>
      <c r="X943" t="str">
        <f t="shared" si="441"/>
        <v>0.0000543583801321055-0.00126673595099966i</v>
      </c>
      <c r="Y943" t="str">
        <f t="shared" si="442"/>
        <v>0.009+0.508309691350828i</v>
      </c>
      <c r="Z943" t="str">
        <f t="shared" si="443"/>
        <v>-0.0299468536808899-0.00182124630139321i</v>
      </c>
      <c r="AA943" t="str">
        <f t="shared" si="444"/>
        <v>0.422484669557443-23.6590895202008i</v>
      </c>
      <c r="AB943" t="str">
        <f t="shared" si="445"/>
        <v>0.956070663608729-0.133615779433133i</v>
      </c>
      <c r="AC943" t="str">
        <f t="shared" si="446"/>
        <v>1.70968400260434-2.01514309246616i</v>
      </c>
      <c r="AD943" t="str">
        <f t="shared" si="447"/>
        <v>0.272606301665903+0.243158926268473i</v>
      </c>
      <c r="AE943" t="str">
        <f t="shared" si="448"/>
        <v>-0.00772084873336012-0.00777832800480976i</v>
      </c>
      <c r="AF943" t="str">
        <f t="shared" si="449"/>
        <v>-13.1405589541196-3.33761876549362i</v>
      </c>
      <c r="AG943" t="str">
        <f t="shared" si="450"/>
        <v>1.02124248865075-0.0229757272340974i</v>
      </c>
      <c r="AH943" t="str">
        <f t="shared" si="451"/>
        <v>0.0710694569350354+0.126917652983809i</v>
      </c>
      <c r="AI943">
        <f t="shared" si="452"/>
        <v>-16.745057163565349</v>
      </c>
      <c r="AJ943">
        <f t="shared" si="453"/>
        <v>60.752695695172001</v>
      </c>
      <c r="AK943"/>
      <c r="AL943"/>
      <c r="AM943"/>
      <c r="AN943"/>
    </row>
    <row r="944" spans="1:40" x14ac:dyDescent="0.25">
      <c r="A944"/>
      <c r="B944">
        <f t="shared" si="454"/>
        <v>81000</v>
      </c>
      <c r="C944" s="237" t="str">
        <f t="shared" si="422"/>
        <v>-0.000011648570587531+0.0302348416971921i</v>
      </c>
      <c r="D944" s="208" t="str">
        <f t="shared" si="423"/>
        <v>-5.9570952627138+0.231800453011806i</v>
      </c>
      <c r="E944" t="str">
        <f t="shared" si="424"/>
        <v>2870</v>
      </c>
      <c r="F944" t="str">
        <f t="shared" si="425"/>
        <v>0.777000777000777</v>
      </c>
      <c r="G944" t="str">
        <f t="shared" si="420"/>
        <v>0.777000777000777</v>
      </c>
      <c r="H944" t="str">
        <f t="shared" si="426"/>
        <v>7.1871720514281+3.56732284048718i</v>
      </c>
      <c r="I944" t="str">
        <f t="shared" si="427"/>
        <v>318.086256175967i</v>
      </c>
      <c r="J944" t="str">
        <f t="shared" si="421"/>
        <v>-135.955713515782+69.5870940911038i</v>
      </c>
      <c r="K944" t="str">
        <f t="shared" si="428"/>
        <v>0.948915153386056-1.85394200504533i</v>
      </c>
      <c r="L944" t="str">
        <f t="shared" si="429"/>
        <v>0.0660738447215934-0.110239322494766i</v>
      </c>
      <c r="M944" t="str">
        <f t="shared" si="430"/>
        <v>1.01498899810765-1.9641813275401i</v>
      </c>
      <c r="N944" t="str">
        <f t="shared" si="431"/>
        <v>-0.829906069668045i</v>
      </c>
      <c r="O944" t="str">
        <f t="shared" si="432"/>
        <v>0.67494507123263-0.737867976550534i</v>
      </c>
      <c r="P944" t="str">
        <f t="shared" si="433"/>
        <v>0.32505492876737+0.737867976550534i</v>
      </c>
      <c r="Q944" t="str">
        <f t="shared" si="434"/>
        <v>-0.32505492876737+0.092038093117511i</v>
      </c>
      <c r="R944" t="str">
        <f t="shared" si="435"/>
        <v>-0.330747193458305-2.36362918862324i</v>
      </c>
      <c r="S944" t="str">
        <f t="shared" si="436"/>
        <v>0.0857582598999389i</v>
      </c>
      <c r="T944" t="str">
        <f t="shared" si="437"/>
        <v>0.202700726265034-0.0283643037777727i</v>
      </c>
      <c r="U944" t="str">
        <f t="shared" si="438"/>
        <v>0.0000333333333333333-0.00139352896499339i</v>
      </c>
      <c r="V944" t="str">
        <f t="shared" si="439"/>
        <v>6.66666666666667E-06-0.0139352896499339i</v>
      </c>
      <c r="W944" t="str">
        <f t="shared" si="440"/>
        <v>0.0000276031556563509-0.00126690204604862i</v>
      </c>
      <c r="X944" t="str">
        <f t="shared" si="441"/>
        <v>0.0000542923623291563-0.00126517361456304i</v>
      </c>
      <c r="Y944" t="str">
        <f t="shared" si="442"/>
        <v>0.009+0.508938009881546i</v>
      </c>
      <c r="Z944" t="str">
        <f t="shared" si="443"/>
        <v>-0.0298728605656998-0.00181610260653368i</v>
      </c>
      <c r="AA944" t="str">
        <f t="shared" si="444"/>
        <v>0.42143421016257-23.6297539566229i</v>
      </c>
      <c r="AB944" t="str">
        <f t="shared" si="445"/>
        <v>0.956024295078485-0.133778324450014i</v>
      </c>
      <c r="AC944" t="str">
        <f t="shared" si="446"/>
        <v>1.70758925451397-2.01358859656989i</v>
      </c>
      <c r="AD944" t="str">
        <f t="shared" si="447"/>
        <v>0.272849663587663+0.243400832857979i</v>
      </c>
      <c r="AE944" t="str">
        <f t="shared" si="448"/>
        <v>-0.00770875906876652-0.00776660212677501i</v>
      </c>
      <c r="AF944" t="str">
        <f t="shared" si="449"/>
        <v>-13.1442673141419-3.33552238747537i</v>
      </c>
      <c r="AG944" t="str">
        <f t="shared" si="450"/>
        <v>1.02123669371217-0.0229681505875109i</v>
      </c>
      <c r="AH944" t="str">
        <f t="shared" si="451"/>
        <v>0.0710015323387102+0.126738304267802i</v>
      </c>
      <c r="AI944">
        <f t="shared" si="452"/>
        <v>-16.756390214152077</v>
      </c>
      <c r="AJ944">
        <f t="shared" si="453"/>
        <v>60.741510088542896</v>
      </c>
      <c r="AK944"/>
      <c r="AL944"/>
      <c r="AM944"/>
      <c r="AN944"/>
    </row>
    <row r="945" spans="1:40" x14ac:dyDescent="0.25">
      <c r="A945"/>
      <c r="B945">
        <f t="shared" si="454"/>
        <v>81100</v>
      </c>
      <c r="C945" s="237" t="str">
        <f t="shared" si="422"/>
        <v>-0.0000116198618643391+0.0301975607690316i</v>
      </c>
      <c r="D945" s="208" t="str">
        <f t="shared" si="423"/>
        <v>-5.95709504261358+0.231514632562576i</v>
      </c>
      <c r="E945" t="str">
        <f t="shared" si="424"/>
        <v>2870</v>
      </c>
      <c r="F945" t="str">
        <f t="shared" si="425"/>
        <v>0.777000777000777</v>
      </c>
      <c r="G945" t="str">
        <f t="shared" si="420"/>
        <v>0.777000777000777</v>
      </c>
      <c r="H945" t="str">
        <f t="shared" si="426"/>
        <v>7.19087111259143+3.56494062240406i</v>
      </c>
      <c r="I945" t="str">
        <f t="shared" si="427"/>
        <v>318.478955257665i</v>
      </c>
      <c r="J945" t="str">
        <f t="shared" si="421"/>
        <v>-136.29408451351+69.6730040838089i</v>
      </c>
      <c r="K945" t="str">
        <f t="shared" si="428"/>
        <v>0.947033804038958-1.852584182671i</v>
      </c>
      <c r="L945" t="str">
        <f t="shared" si="429"/>
        <v>0.0659539617914346-0.110175157689348i</v>
      </c>
      <c r="M945" t="str">
        <f t="shared" si="430"/>
        <v>1.01298776583039-1.96275934036035i</v>
      </c>
      <c r="N945" t="str">
        <f t="shared" si="431"/>
        <v>-0.830930645062697i</v>
      </c>
      <c r="O945" t="str">
        <f t="shared" si="432"/>
        <v>0.674188715728262-0.738559121252102i</v>
      </c>
      <c r="P945" t="str">
        <f t="shared" si="433"/>
        <v>0.325811284271738+0.738559121252102i</v>
      </c>
      <c r="Q945" t="str">
        <f t="shared" si="434"/>
        <v>-0.325811284271738+0.092371523810595i</v>
      </c>
      <c r="R945" t="str">
        <f t="shared" si="435"/>
        <v>-0.330740715773635-2.36060008441222i</v>
      </c>
      <c r="S945" t="str">
        <f t="shared" si="436"/>
        <v>0.085864134294877i</v>
      </c>
      <c r="T945" t="str">
        <f t="shared" si="437"/>
        <v>0.202690882664469-0.0283987652359711i</v>
      </c>
      <c r="U945" t="str">
        <f t="shared" si="438"/>
        <v>0.0000333333333333333-0.00139181068020302i</v>
      </c>
      <c r="V945" t="str">
        <f t="shared" si="439"/>
        <v>6.66666666666667E-06-0.0139181068020302i</v>
      </c>
      <c r="W945" t="str">
        <f t="shared" si="440"/>
        <v>0.0000276031552854363-0.00126534003999317i</v>
      </c>
      <c r="X945" t="str">
        <f t="shared" si="441"/>
        <v>0.0000542265884380764-0.00126361512602438i</v>
      </c>
      <c r="Y945" t="str">
        <f t="shared" si="442"/>
        <v>0.009+0.509566328412264i</v>
      </c>
      <c r="Z945" t="str">
        <f t="shared" si="443"/>
        <v>-0.0297991414797966-0.0018109823463357i</v>
      </c>
      <c r="AA945" t="str">
        <f t="shared" si="444"/>
        <v>0.420387673308788-23.6004912057109i</v>
      </c>
      <c r="AB945" t="str">
        <f t="shared" si="445"/>
        <v>0.955977868400768-0.133940859591789i</v>
      </c>
      <c r="AC945" t="str">
        <f t="shared" si="446"/>
        <v>1.70550021187491-2.01203494249267i</v>
      </c>
      <c r="AD945" t="str">
        <f t="shared" si="447"/>
        <v>0.273093271719263+0.243642506036517i</v>
      </c>
      <c r="AE945" t="str">
        <f t="shared" si="448"/>
        <v>-0.00769671276389376-0.00775490460186103i</v>
      </c>
      <c r="AF945" t="str">
        <f t="shared" si="449"/>
        <v>-13.147966155205-3.33342598984148i</v>
      </c>
      <c r="AG945" t="str">
        <f t="shared" si="450"/>
        <v>1.02123089407545-0.0229606140057692i</v>
      </c>
      <c r="AH945" t="str">
        <f t="shared" si="451"/>
        <v>0.0709338486916669+0.126559361918231i</v>
      </c>
      <c r="AI945">
        <f t="shared" si="452"/>
        <v>-16.7677094632575</v>
      </c>
      <c r="AJ945">
        <f t="shared" si="453"/>
        <v>60.730290692140002</v>
      </c>
      <c r="AK945"/>
      <c r="AL945"/>
      <c r="AM945"/>
      <c r="AN945"/>
    </row>
    <row r="946" spans="1:40" x14ac:dyDescent="0.25">
      <c r="A946"/>
      <c r="B946">
        <f t="shared" si="454"/>
        <v>81200</v>
      </c>
      <c r="C946" s="237" t="str">
        <f t="shared" si="422"/>
        <v>-0.0000115912591425121+0.0301603716657767i</v>
      </c>
      <c r="D946" s="208" t="str">
        <f t="shared" si="423"/>
        <v>-5.95709482332605+0.231229516104288i</v>
      </c>
      <c r="E946" t="str">
        <f t="shared" si="424"/>
        <v>2870</v>
      </c>
      <c r="F946" t="str">
        <f t="shared" si="425"/>
        <v>0.777000777000777</v>
      </c>
      <c r="G946" t="str">
        <f t="shared" si="420"/>
        <v>0.777000777000777</v>
      </c>
      <c r="H946" t="str">
        <f t="shared" si="426"/>
        <v>7.19456068217323+3.56255910411924i</v>
      </c>
      <c r="I946" t="str">
        <f t="shared" si="427"/>
        <v>318.871654339364i</v>
      </c>
      <c r="J946" t="str">
        <f t="shared" si="421"/>
        <v>-136.632872995504+69.758914076514i</v>
      </c>
      <c r="K946" t="str">
        <f t="shared" si="428"/>
        <v>0.945157592032516-1.85122717207539i</v>
      </c>
      <c r="L946" t="str">
        <f t="shared" si="429"/>
        <v>0.0658343659899996-0.110110979253636i</v>
      </c>
      <c r="M946" t="str">
        <f t="shared" si="430"/>
        <v>1.01099195802252-1.96133815132903i</v>
      </c>
      <c r="N946" t="str">
        <f t="shared" si="431"/>
        <v>-0.831955220457349i</v>
      </c>
      <c r="O946" t="str">
        <f t="shared" si="432"/>
        <v>0.673431652491155-0.7392494906478i</v>
      </c>
      <c r="P946" t="str">
        <f t="shared" si="433"/>
        <v>0.326568347508845+0.7392494906478i</v>
      </c>
      <c r="Q946" t="str">
        <f t="shared" si="434"/>
        <v>-0.326568347508845+0.0927057298095491i</v>
      </c>
      <c r="R946" t="str">
        <f t="shared" si="435"/>
        <v>-0.330734229656447-2.35757829763415i</v>
      </c>
      <c r="S946" t="str">
        <f t="shared" si="436"/>
        <v>0.0859700086898153i</v>
      </c>
      <c r="T946" t="str">
        <f t="shared" si="437"/>
        <v>0.202681026734528-0.0284332245975841i</v>
      </c>
      <c r="U946" t="str">
        <f t="shared" si="438"/>
        <v>0.0000333333333333334-0.00139009662764119i</v>
      </c>
      <c r="V946" t="str">
        <f t="shared" si="439"/>
        <v>6.66666666666667E-06-0.0139009662764119i</v>
      </c>
      <c r="W946" t="str">
        <f t="shared" si="440"/>
        <v>0.0000276031549140642-0.00126378188141821i</v>
      </c>
      <c r="X946" t="str">
        <f t="shared" si="441"/>
        <v>0.0000541610572589549-0.00126206047119255i</v>
      </c>
      <c r="Y946" t="str">
        <f t="shared" si="442"/>
        <v>0.009+0.510194646942982i</v>
      </c>
      <c r="Z946" t="str">
        <f t="shared" si="443"/>
        <v>-0.0297256950711265-0.00180588538099309i</v>
      </c>
      <c r="AA946" t="str">
        <f t="shared" si="444"/>
        <v>0.419345039443797-23.5713009961473i</v>
      </c>
      <c r="AB946" t="str">
        <f t="shared" si="445"/>
        <v>0.955931383572382-0.134103384845161i</v>
      </c>
      <c r="AC946" t="str">
        <f t="shared" si="446"/>
        <v>1.70341685629385-2.01048213627531i</v>
      </c>
      <c r="AD946" t="str">
        <f t="shared" si="447"/>
        <v>0.273337125865499+0.2438839455846i</v>
      </c>
      <c r="AE946" t="str">
        <f t="shared" si="448"/>
        <v>-0.00768470960310581-0.0077432353188742i</v>
      </c>
      <c r="AF946" t="str">
        <f t="shared" si="449"/>
        <v>-13.1516555054993-3.33132958801495i</v>
      </c>
      <c r="AG946" t="str">
        <f t="shared" si="450"/>
        <v>1.02122508973554-0.0229531173227881i</v>
      </c>
      <c r="AH946" t="str">
        <f t="shared" si="451"/>
        <v>0.0708664047442275+0.126380824450503i</v>
      </c>
      <c r="AI946">
        <f t="shared" si="452"/>
        <v>-16.779014950112007</v>
      </c>
      <c r="AJ946">
        <f t="shared" si="453"/>
        <v>60.719037628076116</v>
      </c>
      <c r="AK946"/>
      <c r="AL946"/>
      <c r="AM946"/>
      <c r="AN946"/>
    </row>
    <row r="947" spans="1:40" x14ac:dyDescent="0.25">
      <c r="A947"/>
      <c r="B947">
        <f t="shared" si="454"/>
        <v>81300</v>
      </c>
      <c r="C947" s="237" t="str">
        <f t="shared" si="422"/>
        <v>-0.0000115627619008391+0.0301232740485901i</v>
      </c>
      <c r="D947" s="208" t="str">
        <f t="shared" si="423"/>
        <v>-5.9570946048472+0.230945101039191i</v>
      </c>
      <c r="E947" t="str">
        <f t="shared" si="424"/>
        <v>2870</v>
      </c>
      <c r="F947" t="str">
        <f t="shared" si="425"/>
        <v>0.777000777000777</v>
      </c>
      <c r="G947" t="str">
        <f t="shared" si="420"/>
        <v>0.777000777000777</v>
      </c>
      <c r="H947" t="str">
        <f t="shared" si="426"/>
        <v>7.19824078828713+3.56017829833824i</v>
      </c>
      <c r="I947" t="str">
        <f t="shared" si="427"/>
        <v>319.264353421063i</v>
      </c>
      <c r="J947" t="str">
        <f t="shared" si="421"/>
        <v>-136.972078961764+69.844824069219i</v>
      </c>
      <c r="K947" t="str">
        <f t="shared" si="428"/>
        <v>0.943286500612617-1.84987097851992i</v>
      </c>
      <c r="L947" t="str">
        <f t="shared" si="429"/>
        <v>0.0657150565584158-0.110046787691091i</v>
      </c>
      <c r="M947" t="str">
        <f t="shared" si="430"/>
        <v>1.00900155717103-1.95991776621101i</v>
      </c>
      <c r="N947" t="str">
        <f t="shared" si="431"/>
        <v>-0.832979795852001i</v>
      </c>
      <c r="O947" t="str">
        <f t="shared" si="432"/>
        <v>0.672673882316042-0.739939084012909i</v>
      </c>
      <c r="P947" t="str">
        <f t="shared" si="433"/>
        <v>0.327326117683958+0.739939084012909i</v>
      </c>
      <c r="Q947" t="str">
        <f t="shared" si="434"/>
        <v>-0.327326117683958+0.093040711839092i</v>
      </c>
      <c r="R947" t="str">
        <f t="shared" si="435"/>
        <v>-0.33072773510507-2.35456380127954i</v>
      </c>
      <c r="S947" t="str">
        <f t="shared" si="436"/>
        <v>0.0860758830847536i</v>
      </c>
      <c r="T947" t="str">
        <f t="shared" si="437"/>
        <v>0.202671158474531-0.0284676818597894i</v>
      </c>
      <c r="U947" t="str">
        <f t="shared" si="438"/>
        <v>0.0000333333333333333-0.00138838679169083i</v>
      </c>
      <c r="V947" t="str">
        <f t="shared" si="439"/>
        <v>6.66666666666667E-06-0.0138838679169083i</v>
      </c>
      <c r="W947" t="str">
        <f t="shared" si="440"/>
        <v>0.0000276031545422343-0.0012622275561264i</v>
      </c>
      <c r="X947" t="str">
        <f t="shared" si="441"/>
        <v>0.0000540957675992499-0.00126050963594612i</v>
      </c>
      <c r="Y947" t="str">
        <f t="shared" si="442"/>
        <v>0.009+0.5108229654737i</v>
      </c>
      <c r="Z947" t="str">
        <f t="shared" si="443"/>
        <v>-0.0296525199959683-0.00180081157171698i</v>
      </c>
      <c r="AA947" t="str">
        <f t="shared" si="444"/>
        <v>0.418306289137253-23.5421830579637i</v>
      </c>
      <c r="AB947" t="str">
        <f t="shared" si="445"/>
        <v>0.955884840590119-0.134265900196819i</v>
      </c>
      <c r="AC947" t="str">
        <f t="shared" si="446"/>
        <v>1.70133916943955-2.00893018389791i</v>
      </c>
      <c r="AD947" t="str">
        <f t="shared" si="447"/>
        <v>0.273581225830949+0.244125151282789i</v>
      </c>
      <c r="AE947" t="str">
        <f t="shared" si="448"/>
        <v>-0.00767274937209652-0.00773159416721257i</v>
      </c>
      <c r="AF947" t="str">
        <f t="shared" si="449"/>
        <v>-13.1553353931343-3.32923319729905i</v>
      </c>
      <c r="AG947" t="str">
        <f t="shared" si="450"/>
        <v>1.02121928068742-0.0229456603732904i</v>
      </c>
      <c r="AH947" t="str">
        <f t="shared" si="451"/>
        <v>0.07079919925461+0.126202690387381i</v>
      </c>
      <c r="AI947">
        <f t="shared" si="452"/>
        <v>-16.790306713779692</v>
      </c>
      <c r="AJ947">
        <f t="shared" si="453"/>
        <v>60.707751017875864</v>
      </c>
      <c r="AK947"/>
      <c r="AL947"/>
      <c r="AM947"/>
      <c r="AN947"/>
    </row>
    <row r="948" spans="1:40" x14ac:dyDescent="0.25">
      <c r="A948"/>
      <c r="B948">
        <f t="shared" si="454"/>
        <v>81400</v>
      </c>
      <c r="C948" s="237" t="str">
        <f t="shared" si="422"/>
        <v>-0.0000115343696213089+0.0300862675802999i</v>
      </c>
      <c r="D948" s="208" t="str">
        <f t="shared" si="423"/>
        <v>-5.95709438717305+0.230661384782299i</v>
      </c>
      <c r="E948" t="str">
        <f t="shared" si="424"/>
        <v>2870</v>
      </c>
      <c r="F948" t="str">
        <f t="shared" si="425"/>
        <v>0.777000777000777</v>
      </c>
      <c r="G948" t="str">
        <f t="shared" si="420"/>
        <v>0.777000777000777</v>
      </c>
      <c r="H948" t="str">
        <f t="shared" si="426"/>
        <v>7.20191145896637+3.55779821766038i</v>
      </c>
      <c r="I948" t="str">
        <f t="shared" si="427"/>
        <v>319.657052502761i</v>
      </c>
      <c r="J948" t="str">
        <f t="shared" si="421"/>
        <v>-137.31170241229+69.9307340619241i</v>
      </c>
      <c r="K948" t="str">
        <f t="shared" si="428"/>
        <v>0.941420513082726-1.84851560721175i</v>
      </c>
      <c r="L948" t="str">
        <f t="shared" si="429"/>
        <v>0.0655960327394753-0.10998258350171i</v>
      </c>
      <c r="M948" t="str">
        <f t="shared" si="430"/>
        <v>1.0070165458222-1.95849819071346i</v>
      </c>
      <c r="N948" t="str">
        <f t="shared" si="431"/>
        <v>-0.834004371246653i</v>
      </c>
      <c r="O948" t="str">
        <f t="shared" si="432"/>
        <v>0.671915405998395-0.740627900623527i</v>
      </c>
      <c r="P948" t="str">
        <f t="shared" si="433"/>
        <v>0.328084594001605+0.740627900623527i</v>
      </c>
      <c r="Q948" t="str">
        <f t="shared" si="434"/>
        <v>-0.328084594001605+0.093376470623126i</v>
      </c>
      <c r="R948" t="str">
        <f t="shared" si="435"/>
        <v>-0.330721232117847-2.35155656847163i</v>
      </c>
      <c r="S948" t="str">
        <f t="shared" si="436"/>
        <v>0.0861817574796917i</v>
      </c>
      <c r="T948" t="str">
        <f t="shared" si="437"/>
        <v>0.202661277883798-0.0285021370197651i</v>
      </c>
      <c r="U948" t="str">
        <f t="shared" si="438"/>
        <v>0.0000333333333333334-0.00138668115681161i</v>
      </c>
      <c r="V948" t="str">
        <f t="shared" si="439"/>
        <v>6.66666666666667E-06-0.0138668115681161i</v>
      </c>
      <c r="W948" t="str">
        <f t="shared" si="440"/>
        <v>0.0000276031541699468-0.00126067704999017i</v>
      </c>
      <c r="X948" t="str">
        <f t="shared" si="441"/>
        <v>0.0000540307182737336-0.0012589626062329i</v>
      </c>
      <c r="Y948" t="str">
        <f t="shared" si="442"/>
        <v>0.009+0.511451284004418i</v>
      </c>
      <c r="Z948" t="str">
        <f t="shared" si="443"/>
        <v>-0.0295796149188715-0.0017957607807271i</v>
      </c>
      <c r="AA948" t="str">
        <f t="shared" si="444"/>
        <v>0.417271403079859-23.5131371225324i</v>
      </c>
      <c r="AB948" t="str">
        <f t="shared" si="445"/>
        <v>0.955838239450772-0.134428405633452i</v>
      </c>
      <c r="AC948" t="str">
        <f t="shared" si="446"/>
        <v>1.69926713304288-2.00737909128046i</v>
      </c>
      <c r="AD948" t="str">
        <f t="shared" si="447"/>
        <v>0.273825571419963+0.244366122911663i</v>
      </c>
      <c r="AE948" t="str">
        <f t="shared" si="448"/>
        <v>-0.00766083185787934-0.00771998103686076i</v>
      </c>
      <c r="AF948" t="str">
        <f t="shared" si="449"/>
        <v>-13.1590058461394-3.32713683287808i</v>
      </c>
      <c r="AG948" t="str">
        <f t="shared" si="450"/>
        <v>1.02121346692616-0.0229382429928007i</v>
      </c>
      <c r="AH948" t="str">
        <f t="shared" si="451"/>
        <v>0.0707322309888689+0.126024958258921i</v>
      </c>
      <c r="AI948">
        <f t="shared" si="452"/>
        <v>-16.801584793160167</v>
      </c>
      <c r="AJ948">
        <f t="shared" si="453"/>
        <v>60.696430982475931</v>
      </c>
      <c r="AK948"/>
      <c r="AL948"/>
      <c r="AM948"/>
      <c r="AN948"/>
    </row>
    <row r="949" spans="1:40" x14ac:dyDescent="0.25">
      <c r="A949"/>
      <c r="B949">
        <f t="shared" si="454"/>
        <v>81500</v>
      </c>
      <c r="C949" s="237" t="str">
        <f t="shared" si="422"/>
        <v>-0.000011506081789086+0.0300493519253888i</v>
      </c>
      <c r="D949" s="208" t="str">
        <f t="shared" si="423"/>
        <v>-5.95709417029967+0.230378364761314i</v>
      </c>
      <c r="E949" t="str">
        <f t="shared" si="424"/>
        <v>2870</v>
      </c>
      <c r="F949" t="str">
        <f t="shared" si="425"/>
        <v>0.777000777000777</v>
      </c>
      <c r="G949" t="str">
        <f t="shared" si="420"/>
        <v>0.777000777000777</v>
      </c>
      <c r="H949" t="str">
        <f t="shared" si="426"/>
        <v>7.20557272216373+3.55541887457962i</v>
      </c>
      <c r="I949" t="str">
        <f t="shared" si="427"/>
        <v>320.04975158446i</v>
      </c>
      <c r="J949" t="str">
        <f t="shared" si="421"/>
        <v>-137.651743347082+70.0166440546292i</v>
      </c>
      <c r="K949" t="str">
        <f t="shared" si="428"/>
        <v>0.939559612803726-1.84716106330423i</v>
      </c>
      <c r="L949" t="str">
        <f t="shared" si="429"/>
        <v>0.0654772937776321-0.10991836718204i</v>
      </c>
      <c r="M949" t="str">
        <f t="shared" si="430"/>
        <v>1.00503690658136-1.95707943048627i</v>
      </c>
      <c r="N949" t="str">
        <f t="shared" si="431"/>
        <v>-0.835028946641305i</v>
      </c>
      <c r="O949" t="str">
        <f t="shared" si="432"/>
        <v>0.671156224334427-0.741315939756563i</v>
      </c>
      <c r="P949" t="str">
        <f t="shared" si="433"/>
        <v>0.328843775665573+0.741315939756563i</v>
      </c>
      <c r="Q949" t="str">
        <f t="shared" si="434"/>
        <v>-0.328843775665573+0.093713006884742i</v>
      </c>
      <c r="R949" t="str">
        <f t="shared" si="435"/>
        <v>-0.330714720693101-2.34855657246553i</v>
      </c>
      <c r="S949" t="str">
        <f t="shared" si="436"/>
        <v>0.08628763187463i</v>
      </c>
      <c r="T949" t="str">
        <f t="shared" si="437"/>
        <v>0.202651384961648-0.0285365900746874i</v>
      </c>
      <c r="U949" t="str">
        <f t="shared" si="438"/>
        <v>0.0000333333333333333-0.00138497970753945i</v>
      </c>
      <c r="V949" t="str">
        <f t="shared" si="439"/>
        <v>6.66666666666667E-06-0.0138497970753945i</v>
      </c>
      <c r="W949" t="str">
        <f t="shared" si="440"/>
        <v>0.0000276031537972015-0.00125913034895126i</v>
      </c>
      <c r="X949" t="str">
        <f t="shared" si="441"/>
        <v>0.0000539659081044377-0.00125741936806947i</v>
      </c>
      <c r="Y949" t="str">
        <f t="shared" si="442"/>
        <v>0.009+0.512079602535136i</v>
      </c>
      <c r="Z949" t="str">
        <f t="shared" si="443"/>
        <v>-0.0295069785125938-0.00179073287124313i</v>
      </c>
      <c r="AA949" t="str">
        <f t="shared" si="444"/>
        <v>0.416240362082454-23.4841629225579i</v>
      </c>
      <c r="AB949" t="str">
        <f t="shared" si="445"/>
        <v>0.955791580151129-0.134590901141743i</v>
      </c>
      <c r="AC949" t="str">
        <f t="shared" si="446"/>
        <v>1.69720072889648-2.00582886428324i</v>
      </c>
      <c r="AD949" t="str">
        <f t="shared" si="447"/>
        <v>0.274070162436663+0.244606860251845i</v>
      </c>
      <c r="AE949" t="str">
        <f t="shared" si="448"/>
        <v>-0.00764895684877714-0.00770839581838648i</v>
      </c>
      <c r="AF949" t="str">
        <f t="shared" si="449"/>
        <v>-13.1626668924634-3.32504050981831i</v>
      </c>
      <c r="AG949" t="str">
        <f t="shared" si="450"/>
        <v>1.02120764844684-0.0229308650176394i</v>
      </c>
      <c r="AH949" t="str">
        <f t="shared" si="451"/>
        <v>0.0706654987208283+0.125847626602433i</v>
      </c>
      <c r="AI949">
        <f t="shared" si="452"/>
        <v>-16.812849226989421</v>
      </c>
      <c r="AJ949">
        <f t="shared" si="453"/>
        <v>60.685077642232329</v>
      </c>
      <c r="AK949"/>
      <c r="AL949"/>
      <c r="AM949"/>
      <c r="AN949"/>
    </row>
    <row r="950" spans="1:40" x14ac:dyDescent="0.25">
      <c r="A950"/>
      <c r="B950">
        <f t="shared" si="454"/>
        <v>81600</v>
      </c>
      <c r="C950" s="237" t="str">
        <f t="shared" si="422"/>
        <v>-0.0000114778978924878+0.0300125267499843i</v>
      </c>
      <c r="D950" s="208" t="str">
        <f t="shared" si="423"/>
        <v>-5.95709395422313+0.230096038416546i</v>
      </c>
      <c r="E950" t="str">
        <f t="shared" si="424"/>
        <v>2870</v>
      </c>
      <c r="F950" t="str">
        <f t="shared" si="425"/>
        <v>0.777000777000777</v>
      </c>
      <c r="G950" t="str">
        <f t="shared" si="420"/>
        <v>0.777000777000777</v>
      </c>
      <c r="H950" t="str">
        <f t="shared" si="426"/>
        <v>7.2092246057518+3.55304028148514i</v>
      </c>
      <c r="I950" t="str">
        <f t="shared" si="427"/>
        <v>320.442450666159i</v>
      </c>
      <c r="J950" t="str">
        <f t="shared" si="421"/>
        <v>-137.992201766141+70.1025540473343i</v>
      </c>
      <c r="K950" t="str">
        <f t="shared" si="428"/>
        <v>0.937703783193733-1.84580735189724i</v>
      </c>
      <c r="L950" t="str">
        <f t="shared" si="429"/>
        <v>0.0653588389190075-0.109854139225207i</v>
      </c>
      <c r="M950" t="str">
        <f t="shared" si="430"/>
        <v>1.00306262211274-1.95566149112245i</v>
      </c>
      <c r="N950" t="str">
        <f t="shared" si="431"/>
        <v>-0.836053522035957i</v>
      </c>
      <c r="O950" t="str">
        <f t="shared" si="432"/>
        <v>0.670396338121094-0.742003200689746i</v>
      </c>
      <c r="P950" t="str">
        <f t="shared" si="433"/>
        <v>0.329603661878906+0.742003200689746i</v>
      </c>
      <c r="Q950" t="str">
        <f t="shared" si="434"/>
        <v>-0.329603661878906+0.0940503213462109i</v>
      </c>
      <c r="R950" t="str">
        <f t="shared" si="435"/>
        <v>-0.330708200829164-2.34556378664746i</v>
      </c>
      <c r="S950" t="str">
        <f t="shared" si="436"/>
        <v>0.0863935062695681i</v>
      </c>
      <c r="T950" t="str">
        <f t="shared" si="437"/>
        <v>0.202641479707399-0.028571041021732i</v>
      </c>
      <c r="U950" t="str">
        <f t="shared" si="438"/>
        <v>0.0000333333333333333-0.00138328242848609i</v>
      </c>
      <c r="V950" t="str">
        <f t="shared" si="439"/>
        <v>6.66666666666667E-06-0.0138328242848609i</v>
      </c>
      <c r="W950" t="str">
        <f t="shared" si="440"/>
        <v>0.0000276031534239988-0.00125758743902035i</v>
      </c>
      <c r="X950" t="str">
        <f t="shared" si="441"/>
        <v>0.0000539013359206027-0.00125587990754085i</v>
      </c>
      <c r="Y950" t="str">
        <f t="shared" si="442"/>
        <v>0.009+0.512707921065854i</v>
      </c>
      <c r="Z950" t="str">
        <f t="shared" si="443"/>
        <v>-0.0294346094580431-0.0017857277074763i</v>
      </c>
      <c r="AA950" t="str">
        <f t="shared" si="444"/>
        <v>0.415213147075123-23.455260192069i</v>
      </c>
      <c r="AB950" t="str">
        <f t="shared" si="445"/>
        <v>0.955744862687973-0.134753386708371i</v>
      </c>
      <c r="AC950" t="str">
        <f t="shared" si="446"/>
        <v>1.69513993885469-2.00427950870725i</v>
      </c>
      <c r="AD950" t="str">
        <f t="shared" si="447"/>
        <v>0.274314998684948+0.24484736308399i</v>
      </c>
      <c r="AE950" t="str">
        <f t="shared" si="448"/>
        <v>-0.00763712413441345-0.00769683840293695i</v>
      </c>
      <c r="AF950" t="str">
        <f t="shared" si="449"/>
        <v>-13.1663185599749-3.32294424306859i</v>
      </c>
      <c r="AG950" t="str">
        <f t="shared" si="450"/>
        <v>1.02120182524458-0.0229235262849194i</v>
      </c>
      <c r="AH950" t="str">
        <f t="shared" si="451"/>
        <v>0.0705990012320359+0.125670693962441i</v>
      </c>
      <c r="AI950">
        <f t="shared" si="452"/>
        <v>-16.82410005384013</v>
      </c>
      <c r="AJ950">
        <f t="shared" si="453"/>
        <v>60.673691116920523</v>
      </c>
      <c r="AK950"/>
      <c r="AL950"/>
      <c r="AM950"/>
      <c r="AN950"/>
    </row>
    <row r="951" spans="1:40" x14ac:dyDescent="0.25">
      <c r="A951"/>
      <c r="B951">
        <f t="shared" si="454"/>
        <v>81700</v>
      </c>
      <c r="C951" s="237" t="str">
        <f t="shared" si="422"/>
        <v>-0.0000114498174229613+0.0299757917218484i</v>
      </c>
      <c r="D951" s="208" t="str">
        <f t="shared" si="423"/>
        <v>-5.95709373893954+0.229814403200838i</v>
      </c>
      <c r="E951" t="str">
        <f t="shared" si="424"/>
        <v>2870</v>
      </c>
      <c r="F951" t="str">
        <f t="shared" si="425"/>
        <v>0.777000777000777</v>
      </c>
      <c r="G951" t="str">
        <f t="shared" si="420"/>
        <v>0.777000777000777</v>
      </c>
      <c r="H951" t="str">
        <f t="shared" si="426"/>
        <v>7.21286713752294+3.55066245066211i</v>
      </c>
      <c r="I951" t="str">
        <f t="shared" si="427"/>
        <v>320.835149747858i</v>
      </c>
      <c r="J951" t="str">
        <f t="shared" si="421"/>
        <v>-138.333077669465+70.1884640400393i</v>
      </c>
      <c r="K951" t="str">
        <f t="shared" si="428"/>
        <v>0.935853007727984-1.84445447803769i</v>
      </c>
      <c r="L951" t="str">
        <f t="shared" si="429"/>
        <v>0.0652406674113905-0.109789900120931i</v>
      </c>
      <c r="M951" t="str">
        <f t="shared" si="430"/>
        <v>1.00109367513937-1.95424437815862i</v>
      </c>
      <c r="N951" t="str">
        <f t="shared" si="431"/>
        <v>-0.837078097430609i</v>
      </c>
      <c r="O951" t="str">
        <f t="shared" si="432"/>
        <v>0.669635748156089-0.742689682701622i</v>
      </c>
      <c r="P951" t="str">
        <f t="shared" si="433"/>
        <v>0.330364251843911+0.742689682701622i</v>
      </c>
      <c r="Q951" t="str">
        <f t="shared" si="434"/>
        <v>-0.330364251843911+0.0943884147289871i</v>
      </c>
      <c r="R951" t="str">
        <f t="shared" si="435"/>
        <v>-0.330701672524371-2.34257818453394i</v>
      </c>
      <c r="S951" t="str">
        <f t="shared" si="436"/>
        <v>0.0864993806645064i</v>
      </c>
      <c r="T951" t="str">
        <f t="shared" si="437"/>
        <v>0.20263156212037-0.0286054898580745i</v>
      </c>
      <c r="U951" t="str">
        <f t="shared" si="438"/>
        <v>0.0000333333333333333-0.00138158930433861i</v>
      </c>
      <c r="V951" t="str">
        <f t="shared" si="439"/>
        <v>6.66666666666667E-06-0.0138158930433861i</v>
      </c>
      <c r="W951" t="str">
        <f t="shared" si="440"/>
        <v>0.0000276031530503385-0.00125604830627661i</v>
      </c>
      <c r="X951" t="str">
        <f t="shared" si="441"/>
        <v>0.0000538370005586227-0.00125434421080002i</v>
      </c>
      <c r="Y951" t="str">
        <f t="shared" si="442"/>
        <v>0.009+0.513336239596572i</v>
      </c>
      <c r="Z951" t="str">
        <f t="shared" si="443"/>
        <v>-0.0293625064442154-0.00178074515462081i</v>
      </c>
      <c r="AA951" t="str">
        <f t="shared" si="444"/>
        <v>0.414189739106295-23.42642866641i</v>
      </c>
      <c r="AB951" t="str">
        <f t="shared" si="445"/>
        <v>0.955698087058092-0.134915862320015i</v>
      </c>
      <c r="AC951" t="str">
        <f t="shared" si="446"/>
        <v>1.69308474483334-2.00273103029476i</v>
      </c>
      <c r="AD951" t="str">
        <f t="shared" si="447"/>
        <v>0.274560079968485+0.24508763118879i</v>
      </c>
      <c r="AE951" t="str">
        <f t="shared" si="448"/>
        <v>-0.007625333505702-0.00768530868223451i</v>
      </c>
      <c r="AF951" t="str">
        <f t="shared" si="449"/>
        <v>-13.1699608764625-3.32084804746127i</v>
      </c>
      <c r="AG951" t="str">
        <f t="shared" si="450"/>
        <v>1.02119599731458-0.0229162266325391i</v>
      </c>
      <c r="AH951" t="str">
        <f t="shared" si="451"/>
        <v>0.0705327373116924+0.125494158890625i</v>
      </c>
      <c r="AI951">
        <f t="shared" si="452"/>
        <v>-16.835337312123638</v>
      </c>
      <c r="AJ951">
        <f t="shared" si="453"/>
        <v>60.6622715257406</v>
      </c>
      <c r="AK951"/>
      <c r="AL951"/>
      <c r="AM951"/>
      <c r="AN951"/>
    </row>
    <row r="952" spans="1:40" x14ac:dyDescent="0.25">
      <c r="A952"/>
      <c r="B952">
        <f t="shared" si="454"/>
        <v>81800</v>
      </c>
      <c r="C952" s="237" t="str">
        <f t="shared" si="422"/>
        <v>-0.00001142183987506+0.0299391465103681i</v>
      </c>
      <c r="D952" s="208" t="str">
        <f t="shared" si="423"/>
        <v>-5.957093524445+0.229533456579489i</v>
      </c>
      <c r="E952" t="str">
        <f t="shared" si="424"/>
        <v>2870</v>
      </c>
      <c r="F952" t="str">
        <f t="shared" si="425"/>
        <v>0.777000777000777</v>
      </c>
      <c r="G952" t="str">
        <f t="shared" si="420"/>
        <v>0.777000777000777</v>
      </c>
      <c r="H952" t="str">
        <f t="shared" si="426"/>
        <v>7.21650034518947+3.54828539429231i</v>
      </c>
      <c r="I952" t="str">
        <f t="shared" si="427"/>
        <v>321.227848829556i</v>
      </c>
      <c r="J952" t="str">
        <f t="shared" si="421"/>
        <v>-138.674371057056+70.2743740327444i</v>
      </c>
      <c r="K952" t="str">
        <f t="shared" si="428"/>
        <v>0.934007269938599-1.84310244671979i</v>
      </c>
      <c r="L952" t="str">
        <f t="shared" si="429"/>
        <v>0.0651227785042373-0.109725650355545i</v>
      </c>
      <c r="M952" t="str">
        <f t="shared" si="430"/>
        <v>0.999130048442836-1.95282809707534i</v>
      </c>
      <c r="N952" t="str">
        <f t="shared" si="431"/>
        <v>-0.838102672825261i</v>
      </c>
      <c r="O952" t="str">
        <f t="shared" si="432"/>
        <v>0.668874455237845-0.74337538507155i</v>
      </c>
      <c r="P952" t="str">
        <f t="shared" si="433"/>
        <v>0.331125544762155+0.74337538507155i</v>
      </c>
      <c r="Q952" t="str">
        <f t="shared" si="434"/>
        <v>-0.331125544762155+0.094727287753711i</v>
      </c>
      <c r="R952" t="str">
        <f t="shared" si="435"/>
        <v>-0.330695135777032-2.33959973977095i</v>
      </c>
      <c r="S952" t="str">
        <f t="shared" si="436"/>
        <v>0.0866052550594444i</v>
      </c>
      <c r="T952" t="str">
        <f t="shared" si="437"/>
        <v>0.202621632199873-0.0286399365808875i</v>
      </c>
      <c r="U952" t="str">
        <f t="shared" si="438"/>
        <v>0.0000333333333333333-0.00137990031985898i</v>
      </c>
      <c r="V952" t="str">
        <f t="shared" si="439"/>
        <v>6.66666666666667E-06-0.0137990031985898i</v>
      </c>
      <c r="W952" t="str">
        <f t="shared" si="440"/>
        <v>0.0000276031526762205-0.00125451293686726i</v>
      </c>
      <c r="X952" t="str">
        <f t="shared" si="441"/>
        <v>0.0000537729008619928-0.00125281226406753i</v>
      </c>
      <c r="Y952" t="str">
        <f t="shared" si="442"/>
        <v>0.009+0.51396455812729i</v>
      </c>
      <c r="Z952" t="str">
        <f t="shared" si="443"/>
        <v>-0.0292906681681368-0.00177578507884549i</v>
      </c>
      <c r="AA952" t="str">
        <f t="shared" si="444"/>
        <v>0.413170119341872-23.3976680822333i</v>
      </c>
      <c r="AB952" t="str">
        <f t="shared" si="445"/>
        <v>0.955651253258242-0.13507832796334i</v>
      </c>
      <c r="AC952" t="str">
        <f t="shared" si="446"/>
        <v>1.6910351288096-2.00118343472955i</v>
      </c>
      <c r="AD952" t="str">
        <f t="shared" si="447"/>
        <v>0.27480540609072+0.24532766434697i</v>
      </c>
      <c r="AE952" t="str">
        <f t="shared" si="448"/>
        <v>-0.00761358475483799-0.00767380654857311i</v>
      </c>
      <c r="AF952" t="str">
        <f t="shared" si="449"/>
        <v>-13.1735938696345-3.31875193771282i</v>
      </c>
      <c r="AG952" t="str">
        <f t="shared" si="450"/>
        <v>1.02119016465204-0.0229089658991796i</v>
      </c>
      <c r="AH952" t="str">
        <f t="shared" si="451"/>
        <v>0.070466705756606+0.12531801994579i</v>
      </c>
      <c r="AI952">
        <f t="shared" si="452"/>
        <v>-16.846561040089835</v>
      </c>
      <c r="AJ952">
        <f t="shared" si="453"/>
        <v>60.650818987319077</v>
      </c>
      <c r="AK952"/>
      <c r="AL952"/>
      <c r="AM952"/>
      <c r="AN952"/>
    </row>
    <row r="953" spans="1:40" x14ac:dyDescent="0.25">
      <c r="A953"/>
      <c r="B953">
        <f t="shared" si="454"/>
        <v>81900</v>
      </c>
      <c r="C953" s="237" t="str">
        <f t="shared" si="422"/>
        <v>-0.0000113939647464214+0.0299025907865446i</v>
      </c>
      <c r="D953" s="208" t="str">
        <f t="shared" si="423"/>
        <v>-5.95709331073568+0.229253196030175i</v>
      </c>
      <c r="E953" t="str">
        <f t="shared" si="424"/>
        <v>2870</v>
      </c>
      <c r="F953" t="str">
        <f t="shared" si="425"/>
        <v>0.777000777000777</v>
      </c>
      <c r="G953" t="str">
        <f t="shared" si="420"/>
        <v>0.777000777000777</v>
      </c>
      <c r="H953" t="str">
        <f t="shared" si="426"/>
        <v>7.22012425638383+3.54590912445493i</v>
      </c>
      <c r="I953" t="str">
        <f t="shared" si="427"/>
        <v>321.620547911255i</v>
      </c>
      <c r="J953" t="str">
        <f t="shared" si="421"/>
        <v>-139.016081928913+70.3602840254494i</v>
      </c>
      <c r="K953" t="str">
        <f t="shared" si="428"/>
        <v>0.932166553414499-1.84175126288562i</v>
      </c>
      <c r="L953" t="str">
        <f t="shared" si="429"/>
        <v>0.0650051714486771-0.10966139041202i</v>
      </c>
      <c r="M953" t="str">
        <f t="shared" si="430"/>
        <v>0.997171724863176-1.95141265329764i</v>
      </c>
      <c r="N953" t="str">
        <f t="shared" si="431"/>
        <v>-0.839127248219912i</v>
      </c>
      <c r="O953" t="str">
        <f t="shared" si="432"/>
        <v>0.668112460165534-0.744060307079713i</v>
      </c>
      <c r="P953" t="str">
        <f t="shared" si="433"/>
        <v>0.331887539834466+0.744060307079713i</v>
      </c>
      <c r="Q953" t="str">
        <f t="shared" si="434"/>
        <v>-0.331887539834466+0.095066941140199i</v>
      </c>
      <c r="R953" t="str">
        <f t="shared" si="435"/>
        <v>-0.330688590585481-2.33662842613323i</v>
      </c>
      <c r="S953" t="str">
        <f t="shared" si="436"/>
        <v>0.0867111294543827i</v>
      </c>
      <c r="T953" t="str">
        <f t="shared" si="437"/>
        <v>0.202611689945229-0.028674381187345i</v>
      </c>
      <c r="U953" t="str">
        <f t="shared" si="438"/>
        <v>0.0000333333333333334-0.00137821545988358i</v>
      </c>
      <c r="V953" t="str">
        <f t="shared" si="439"/>
        <v>6.66666666666667E-06-0.0137821545988358i</v>
      </c>
      <c r="W953" t="str">
        <f t="shared" si="440"/>
        <v>0.0000276031523016449-0.00125298131700721i</v>
      </c>
      <c r="X953" t="str">
        <f t="shared" si="441"/>
        <v>0.0000537090356812599-0.00125128405363108i</v>
      </c>
      <c r="Y953" t="str">
        <f t="shared" si="442"/>
        <v>0.009+0.514592876658008i</v>
      </c>
      <c r="Z953" t="str">
        <f t="shared" si="443"/>
        <v>-0.0292190933348036-0.00177084734728564i</v>
      </c>
      <c r="AA953" t="str">
        <f t="shared" si="444"/>
        <v>0.412154269064351-23.3689781774908i</v>
      </c>
      <c r="AB953" t="str">
        <f t="shared" si="445"/>
        <v>0.95560436128522-0.135240783625017i</v>
      </c>
      <c r="AC953" t="str">
        <f t="shared" si="446"/>
        <v>1.68899107282181-1.99963672763759i</v>
      </c>
      <c r="AD953" t="str">
        <f t="shared" si="447"/>
        <v>0.275050976854872+0.245567462339299i</v>
      </c>
      <c r="AE953" t="str">
        <f t="shared" si="448"/>
        <v>-0.00760187767528819-0.00766233189481461i</v>
      </c>
      <c r="AF953" t="str">
        <f t="shared" si="449"/>
        <v>-13.1772175671195-3.31665592842475i</v>
      </c>
      <c r="AG953" t="str">
        <f t="shared" si="450"/>
        <v>1.02118432725224-0.0229017439242988i</v>
      </c>
      <c r="AH953" t="str">
        <f t="shared" si="451"/>
        <v>0.0704009053711265+0.125142275693816i</v>
      </c>
      <c r="AI953">
        <f t="shared" si="452"/>
        <v>-16.857771275828654</v>
      </c>
      <c r="AJ953">
        <f t="shared" si="453"/>
        <v>60.639333619714122</v>
      </c>
      <c r="AK953"/>
      <c r="AL953"/>
      <c r="AM953"/>
      <c r="AN953"/>
    </row>
    <row r="954" spans="1:40" x14ac:dyDescent="0.25">
      <c r="A954"/>
      <c r="B954">
        <f t="shared" si="454"/>
        <v>82000</v>
      </c>
      <c r="C954" s="237" t="str">
        <f t="shared" si="422"/>
        <v>-0.000011366191537744+0.0298661242229844i</v>
      </c>
      <c r="D954" s="208" t="str">
        <f t="shared" si="423"/>
        <v>-5.95709309780775+0.22897361904288i</v>
      </c>
      <c r="E954" t="str">
        <f t="shared" si="424"/>
        <v>2870</v>
      </c>
      <c r="F954" t="str">
        <f t="shared" si="425"/>
        <v>0.777000777000777</v>
      </c>
      <c r="G954" t="str">
        <f t="shared" si="420"/>
        <v>0.777000777000777</v>
      </c>
      <c r="H954" t="str">
        <f t="shared" si="426"/>
        <v>7.22373889865859+3.5435336531272i</v>
      </c>
      <c r="I954" t="str">
        <f t="shared" si="427"/>
        <v>322.013246992954i</v>
      </c>
      <c r="J954" t="str">
        <f t="shared" si="421"/>
        <v>-139.358210285036+70.4461940181545i</v>
      </c>
      <c r="K954" t="str">
        <f t="shared" si="428"/>
        <v>0.930330841801189-1.84040093142538i</v>
      </c>
      <c r="L954" t="str">
        <f t="shared" si="429"/>
        <v>0.0648878454975088-0.109597120769976i</v>
      </c>
      <c r="M954" t="str">
        <f t="shared" si="430"/>
        <v>0.995218687298698-1.94999805219536i</v>
      </c>
      <c r="N954" t="str">
        <f t="shared" si="431"/>
        <v>-0.840151823614564i</v>
      </c>
      <c r="O954" t="str">
        <f t="shared" si="432"/>
        <v>0.667349763739062-0.744744448007112i</v>
      </c>
      <c r="P954" t="str">
        <f t="shared" si="433"/>
        <v>0.332650236260938+0.744744448007112i</v>
      </c>
      <c r="Q954" t="str">
        <f t="shared" si="434"/>
        <v>-0.332650236260938+0.0954073756074519i</v>
      </c>
      <c r="R954" t="str">
        <f t="shared" si="435"/>
        <v>-0.330682036948041-2.33366421752339i</v>
      </c>
      <c r="S954" t="str">
        <f t="shared" si="436"/>
        <v>0.0868170038493208i</v>
      </c>
      <c r="T954" t="str">
        <f t="shared" si="437"/>
        <v>0.20260173535575-0.0287088236746193i</v>
      </c>
      <c r="U954" t="str">
        <f t="shared" si="438"/>
        <v>0.0000333333333333333-0.00137653470932274i</v>
      </c>
      <c r="V954" t="str">
        <f t="shared" si="439"/>
        <v>6.66666666666667E-06-0.0137653470932274i</v>
      </c>
      <c r="W954" t="str">
        <f t="shared" si="440"/>
        <v>0.0000276031519266117-0.00125145343297858i</v>
      </c>
      <c r="X954" t="str">
        <f t="shared" si="441"/>
        <v>0.0000536454038739677-0.00124975956584509i</v>
      </c>
      <c r="Y954" t="str">
        <f t="shared" si="442"/>
        <v>0.009+0.515221195188726i</v>
      </c>
      <c r="Z954" t="str">
        <f t="shared" si="443"/>
        <v>-0.0291477806571235-0.00176593182803465i</v>
      </c>
      <c r="AA954" t="str">
        <f t="shared" si="444"/>
        <v>0.411142169671951-23.340358691426i</v>
      </c>
      <c r="AB954" t="str">
        <f t="shared" si="445"/>
        <v>0.955557411135782-0.135403229291709i</v>
      </c>
      <c r="AC954" t="str">
        <f t="shared" si="446"/>
        <v>1.6869525589693-1.99809091458731i</v>
      </c>
      <c r="AD954" t="str">
        <f t="shared" si="447"/>
        <v>0.27529679206393+0.245807024946579i</v>
      </c>
      <c r="AE954" t="str">
        <f t="shared" si="448"/>
        <v>-0.00759021206178152-0.00765088461438451i</v>
      </c>
      <c r="AF954" t="str">
        <f t="shared" si="449"/>
        <v>-13.1808319964663-3.31456003408432i</v>
      </c>
      <c r="AG954" t="str">
        <f t="shared" si="450"/>
        <v>1.0211784851105-0.0228945605481263i</v>
      </c>
      <c r="AH954" t="str">
        <f t="shared" si="451"/>
        <v>0.0703353349670908+0.124966924707609i</v>
      </c>
      <c r="AI954">
        <f t="shared" si="452"/>
        <v>-16.868968057271172</v>
      </c>
      <c r="AJ954">
        <f t="shared" si="453"/>
        <v>60.627815540417181</v>
      </c>
      <c r="AK954"/>
      <c r="AL954"/>
      <c r="AM954"/>
      <c r="AN954"/>
    </row>
    <row r="955" spans="1:40" x14ac:dyDescent="0.25">
      <c r="A955"/>
      <c r="B955">
        <f t="shared" si="454"/>
        <v>82100</v>
      </c>
      <c r="C955" s="237" t="str">
        <f t="shared" si="422"/>
        <v>-0.0000113385197527657+0.0298297464938888i</v>
      </c>
      <c r="D955" s="208" t="str">
        <f t="shared" si="423"/>
        <v>-5.9570928856574+0.228694723119814i</v>
      </c>
      <c r="E955" t="str">
        <f t="shared" si="424"/>
        <v>2870</v>
      </c>
      <c r="F955" t="str">
        <f t="shared" si="425"/>
        <v>0.777000777000777</v>
      </c>
      <c r="G955" t="str">
        <f t="shared" si="420"/>
        <v>0.777000777000777</v>
      </c>
      <c r="H955" t="str">
        <f t="shared" si="426"/>
        <v>7.22734429948666+3.54115899218507i</v>
      </c>
      <c r="I955" t="str">
        <f t="shared" si="427"/>
        <v>322.405946074653i</v>
      </c>
      <c r="J955" t="str">
        <f t="shared" si="421"/>
        <v>-139.700756125425+70.5321040108596i</v>
      </c>
      <c r="K955" t="str">
        <f t="shared" si="428"/>
        <v>0.928500118800611-1.83905145717787i</v>
      </c>
      <c r="L955" t="str">
        <f t="shared" si="429"/>
        <v>0.0647707999052065-0.10953284190571i</v>
      </c>
      <c r="M955" t="str">
        <f t="shared" si="430"/>
        <v>0.993270918705818-1.94858429908358i</v>
      </c>
      <c r="N955" t="str">
        <f t="shared" si="431"/>
        <v>-0.841176399009216i</v>
      </c>
      <c r="O955" t="str">
        <f t="shared" si="432"/>
        <v>0.666586366759075-0.745427807135565i</v>
      </c>
      <c r="P955" t="str">
        <f t="shared" si="433"/>
        <v>0.333413633240925+0.745427807135565i</v>
      </c>
      <c r="Q955" t="str">
        <f t="shared" si="434"/>
        <v>-0.333413633240925+0.095748591873651i</v>
      </c>
      <c r="R955" t="str">
        <f t="shared" si="435"/>
        <v>-0.330675474863016-2.33070708797119i</v>
      </c>
      <c r="S955" t="str">
        <f t="shared" si="436"/>
        <v>0.0869228782442591i</v>
      </c>
      <c r="T955" t="str">
        <f t="shared" si="437"/>
        <v>0.202591768430751-0.0287432640398805i</v>
      </c>
      <c r="U955" t="str">
        <f t="shared" si="438"/>
        <v>0.0000333333333333334-0.00137485805316035i</v>
      </c>
      <c r="V955" t="str">
        <f t="shared" si="439"/>
        <v>6.66666666666667E-06-0.0137485805316035i</v>
      </c>
      <c r="W955" t="str">
        <f t="shared" si="440"/>
        <v>0.0000276031515511208-0.00124992927113035i</v>
      </c>
      <c r="X955" t="str">
        <f t="shared" si="441"/>
        <v>0.0000535820043046084-0.00124823878713036i</v>
      </c>
      <c r="Y955" t="str">
        <f t="shared" si="442"/>
        <v>0.009+0.515849513719444i</v>
      </c>
      <c r="Z955" t="str">
        <f t="shared" si="443"/>
        <v>-0.0290767288558595-0.00176103839013604i</v>
      </c>
      <c r="AA955" t="str">
        <f t="shared" si="444"/>
        <v>0.410133802677762-23.311809364566i</v>
      </c>
      <c r="AB955" t="str">
        <f t="shared" si="445"/>
        <v>0.955510402806696-0.13556566495007i</v>
      </c>
      <c r="AC955" t="str">
        <f t="shared" si="446"/>
        <v>1.68491956941224-1.99654600109008i</v>
      </c>
      <c r="AD955" t="str">
        <f t="shared" si="447"/>
        <v>0.275542851520661+0.246046351949654i</v>
      </c>
      <c r="AE955" t="str">
        <f t="shared" si="448"/>
        <v>-0.00757858771030035-0.0076394646012689i</v>
      </c>
      <c r="AF955" t="str">
        <f t="shared" si="449"/>
        <v>-13.1844371851441-3.31246426906526i</v>
      </c>
      <c r="AG955" t="str">
        <f t="shared" si="450"/>
        <v>1.02117263822215-0.0228874156116596i</v>
      </c>
      <c r="AH955" t="str">
        <f t="shared" si="451"/>
        <v>0.0702699933637743+0.124791965567072i</v>
      </c>
      <c r="AI955">
        <f t="shared" si="452"/>
        <v>-16.88015142218957</v>
      </c>
      <c r="AJ955">
        <f t="shared" si="453"/>
        <v>60.616264866356524</v>
      </c>
      <c r="AK955"/>
      <c r="AL955"/>
      <c r="AM955"/>
      <c r="AN955"/>
    </row>
    <row r="956" spans="1:40" x14ac:dyDescent="0.25">
      <c r="A956"/>
      <c r="B956">
        <f t="shared" si="454"/>
        <v>82200</v>
      </c>
      <c r="C956" s="237" t="str">
        <f t="shared" si="422"/>
        <v>-0.0000113109488982409+0.0297934572750446i</v>
      </c>
      <c r="D956" s="208" t="str">
        <f t="shared" si="423"/>
        <v>-5.95709267428084+0.228416505775342i</v>
      </c>
      <c r="E956" t="str">
        <f t="shared" si="424"/>
        <v>2870</v>
      </c>
      <c r="F956" t="str">
        <f t="shared" si="425"/>
        <v>0.777000777000777</v>
      </c>
      <c r="G956" t="str">
        <f t="shared" si="420"/>
        <v>0.777000777000777</v>
      </c>
      <c r="H956" t="str">
        <f t="shared" si="426"/>
        <v>7.2309404862613+3.53878515340387i</v>
      </c>
      <c r="I956" t="str">
        <f t="shared" si="427"/>
        <v>322.798645156351i</v>
      </c>
      <c r="J956" t="str">
        <f t="shared" si="421"/>
        <v>-140.043719450081+70.6180140035647i</v>
      </c>
      <c r="K956" t="str">
        <f t="shared" si="428"/>
        <v>0.926674368170968-1.83770284493083i</v>
      </c>
      <c r="L956" t="str">
        <f t="shared" si="429"/>
        <v>0.0646540339279191-0.109468554292213i</v>
      </c>
      <c r="M956" t="str">
        <f t="shared" si="430"/>
        <v>0.991328402098887-1.94717139922304i</v>
      </c>
      <c r="N956" t="str">
        <f t="shared" si="431"/>
        <v>-0.842200974403868i</v>
      </c>
      <c r="O956" t="str">
        <f t="shared" si="432"/>
        <v>0.66582227002695-0.746110383747712i</v>
      </c>
      <c r="P956" t="str">
        <f t="shared" si="433"/>
        <v>0.33417772997305+0.746110383747712i</v>
      </c>
      <c r="Q956" t="str">
        <f t="shared" si="434"/>
        <v>-0.33417772997305+0.096090590656156i</v>
      </c>
      <c r="R956" t="str">
        <f t="shared" si="435"/>
        <v>-0.330668904328729-2.32775701163275i</v>
      </c>
      <c r="S956" t="str">
        <f t="shared" si="436"/>
        <v>0.0870287526391972i</v>
      </c>
      <c r="T956" t="str">
        <f t="shared" si="437"/>
        <v>0.202581789169543-0.0287777022802993i</v>
      </c>
      <c r="U956" t="str">
        <f t="shared" si="438"/>
        <v>0.0000333333333333333-0.00137318547645334i</v>
      </c>
      <c r="V956" t="str">
        <f t="shared" si="439"/>
        <v>6.66666666666667E-06-0.0137318547645334i</v>
      </c>
      <c r="W956" t="str">
        <f t="shared" si="440"/>
        <v>0.0000276031511751724-0.00124840881787792i</v>
      </c>
      <c r="X956" t="str">
        <f t="shared" si="441"/>
        <v>0.0000535188358445705-0.0012467217039736i</v>
      </c>
      <c r="Y956" t="str">
        <f t="shared" si="442"/>
        <v>0.009+0.516477832250162i</v>
      </c>
      <c r="Z956" t="str">
        <f t="shared" si="443"/>
        <v>-0.0290059366595704-0.00175616690357533i</v>
      </c>
      <c r="AA956" t="str">
        <f t="shared" si="444"/>
        <v>0.40912914970889-23.2833299387138i</v>
      </c>
      <c r="AB956" t="str">
        <f t="shared" si="445"/>
        <v>0.955463336294712-0.135728090586755i</v>
      </c>
      <c r="AC956" t="str">
        <f t="shared" si="446"/>
        <v>1.68289208637142-1.99500199260059i</v>
      </c>
      <c r="AD956" t="str">
        <f t="shared" si="447"/>
        <v>0.275789155027609+0.246285443129408i</v>
      </c>
      <c r="AE956" t="str">
        <f t="shared" si="448"/>
        <v>-0.00756700441807099-0.00762807175001031i</v>
      </c>
      <c r="AF956" t="str">
        <f t="shared" si="449"/>
        <v>-13.1880331605421-3.31036864762853i</v>
      </c>
      <c r="AG956" t="str">
        <f t="shared" si="450"/>
        <v>1.02116678658261-0.0228803089566592i</v>
      </c>
      <c r="AH956" t="str">
        <f t="shared" si="451"/>
        <v>0.0702048793878244+0.124617396859042i</v>
      </c>
      <c r="AI956">
        <f t="shared" si="452"/>
        <v>-16.891321408199389</v>
      </c>
      <c r="AJ956">
        <f t="shared" si="453"/>
        <v>60.604681713900376</v>
      </c>
      <c r="AK956"/>
      <c r="AL956"/>
      <c r="AM956"/>
      <c r="AN956"/>
    </row>
    <row r="957" spans="1:40" x14ac:dyDescent="0.25">
      <c r="A957"/>
      <c r="B957">
        <f t="shared" si="454"/>
        <v>82300</v>
      </c>
      <c r="C957" s="237" t="str">
        <f t="shared" si="422"/>
        <v>-0.0000112834784839188+0.0297572562438145i</v>
      </c>
      <c r="D957" s="208" t="str">
        <f t="shared" si="423"/>
        <v>-5.95709246367434+0.228138964535911i</v>
      </c>
      <c r="E957" t="str">
        <f t="shared" si="424"/>
        <v>2870</v>
      </c>
      <c r="F957" t="str">
        <f t="shared" si="425"/>
        <v>0.777000777000777</v>
      </c>
      <c r="G957" t="str">
        <f t="shared" si="420"/>
        <v>0.777000777000777</v>
      </c>
      <c r="H957" t="str">
        <f t="shared" si="426"/>
        <v>7.23452748629642+3.53641214845907i</v>
      </c>
      <c r="I957" t="str">
        <f t="shared" si="427"/>
        <v>323.19134423805i</v>
      </c>
      <c r="J957" t="str">
        <f t="shared" si="421"/>
        <v>-140.387100259002+70.7039239962697i</v>
      </c>
      <c r="K957" t="str">
        <f t="shared" si="428"/>
        <v>0.924853573726615-1.83635509942142i</v>
      </c>
      <c r="L957" t="str">
        <f t="shared" si="429"/>
        <v>0.0645375468234698-0.109404258399186i</v>
      </c>
      <c r="M957" t="str">
        <f t="shared" si="430"/>
        <v>0.989391120550085-1.94575935782061i</v>
      </c>
      <c r="N957" t="str">
        <f t="shared" si="431"/>
        <v>-0.84322554979852i</v>
      </c>
      <c r="O957" t="str">
        <f t="shared" si="432"/>
        <v>0.665057474344804-0.746792177127018i</v>
      </c>
      <c r="P957" t="str">
        <f t="shared" si="433"/>
        <v>0.334942525655196+0.746792177127018i</v>
      </c>
      <c r="Q957" t="str">
        <f t="shared" si="434"/>
        <v>-0.334942525655196+0.0964333726715021i</v>
      </c>
      <c r="R957" t="str">
        <f t="shared" si="435"/>
        <v>-0.3306623253435-2.32481396278984i</v>
      </c>
      <c r="S957" t="str">
        <f t="shared" si="436"/>
        <v>0.0871346270341355i</v>
      </c>
      <c r="T957" t="str">
        <f t="shared" si="437"/>
        <v>0.202571797571443-0.0288121383930458i</v>
      </c>
      <c r="U957" t="str">
        <f t="shared" si="438"/>
        <v>0.0000333333333333334-0.00137151696433128i</v>
      </c>
      <c r="V957" t="str">
        <f t="shared" si="439"/>
        <v>6.66666666666667E-06-0.0137151696433128i</v>
      </c>
      <c r="W957" t="str">
        <f t="shared" si="440"/>
        <v>0.0000276031507987663-0.00124689205970271i</v>
      </c>
      <c r="X957" t="str">
        <f t="shared" si="441"/>
        <v>0.0000534558973720895-0.00124520830292706i</v>
      </c>
      <c r="Y957" t="str">
        <f t="shared" si="442"/>
        <v>0.009+0.51710615078088i</v>
      </c>
      <c r="Z957" t="str">
        <f t="shared" si="443"/>
        <v>-0.0289354028045544-0.00175131723927212i</v>
      </c>
      <c r="AA957" t="str">
        <f t="shared" si="444"/>
        <v>0.408128192505608-23.2549201569401i</v>
      </c>
      <c r="AB957" t="str">
        <f t="shared" si="445"/>
        <v>0.95541621159661-0.135890506188418i</v>
      </c>
      <c r="AC957" t="str">
        <f t="shared" si="446"/>
        <v>1.68087009212819-1.9934588945175i</v>
      </c>
      <c r="AD957" t="str">
        <f t="shared" si="447"/>
        <v>0.276035702387081+0.246524298266765i</v>
      </c>
      <c r="AE957" t="str">
        <f t="shared" si="448"/>
        <v>-0.00755546198355425-0.00761670595570405i</v>
      </c>
      <c r="AF957" t="str">
        <f t="shared" si="449"/>
        <v>-13.1916199499708-3.30827318392316i</v>
      </c>
      <c r="AG957" t="str">
        <f t="shared" si="450"/>
        <v>1.0211609301873-0.0228732404256424i</v>
      </c>
      <c r="AH957" t="str">
        <f t="shared" si="451"/>
        <v>0.0701399918732138+0.124443217177267i</v>
      </c>
      <c r="AI957">
        <f t="shared" si="452"/>
        <v>-16.902478052759122</v>
      </c>
      <c r="AJ957">
        <f t="shared" si="453"/>
        <v>60.593066198861202</v>
      </c>
      <c r="AK957"/>
      <c r="AL957"/>
      <c r="AM957"/>
      <c r="AN957"/>
    </row>
    <row r="958" spans="1:40" x14ac:dyDescent="0.25">
      <c r="A958"/>
      <c r="B958">
        <f t="shared" si="454"/>
        <v>82400</v>
      </c>
      <c r="C958" s="237" t="str">
        <f t="shared" si="422"/>
        <v>-0.0000112561080225218+0.0297211430791272i</v>
      </c>
      <c r="D958" s="208" t="str">
        <f t="shared" si="423"/>
        <v>-5.95709225383414+0.227862096939975i</v>
      </c>
      <c r="E958" t="str">
        <f t="shared" si="424"/>
        <v>2870</v>
      </c>
      <c r="F958" t="str">
        <f t="shared" si="425"/>
        <v>0.777000777000777</v>
      </c>
      <c r="G958" t="str">
        <f t="shared" si="420"/>
        <v>0.777000777000777</v>
      </c>
      <c r="H958" t="str">
        <f t="shared" si="426"/>
        <v>7.23810532682649+3.53403998892685i</v>
      </c>
      <c r="I958" t="str">
        <f t="shared" si="427"/>
        <v>323.584043319749i</v>
      </c>
      <c r="J958" t="str">
        <f t="shared" si="421"/>
        <v>-140.73089855219+70.7898339889747i</v>
      </c>
      <c r="K958" t="str">
        <f t="shared" si="428"/>
        <v>0.923037719337804-1.83500822533649i</v>
      </c>
      <c r="L958" t="str">
        <f t="shared" si="429"/>
        <v>0.0644213378513606-0.109339954693063i</v>
      </c>
      <c r="M958" t="str">
        <f t="shared" si="430"/>
        <v>0.987459057189165-1.94434818002955i</v>
      </c>
      <c r="N958" t="str">
        <f t="shared" si="431"/>
        <v>-0.844250125193172i</v>
      </c>
      <c r="O958" t="str">
        <f t="shared" si="432"/>
        <v>0.664291980515483-0.747473186557764i</v>
      </c>
      <c r="P958" t="str">
        <f t="shared" si="433"/>
        <v>0.335708019484517+0.747473186557764i</v>
      </c>
      <c r="Q958" t="str">
        <f t="shared" si="434"/>
        <v>-0.335708019484517+0.096776938635408i</v>
      </c>
      <c r="R958" t="str">
        <f t="shared" si="435"/>
        <v>-0.330655737905629-2.32187791584899i</v>
      </c>
      <c r="S958" t="str">
        <f t="shared" si="436"/>
        <v>0.0872405014290737i</v>
      </c>
      <c r="T958" t="str">
        <f t="shared" si="437"/>
        <v>0.202561793635758-0.0288465723752874i</v>
      </c>
      <c r="U958" t="str">
        <f t="shared" si="438"/>
        <v>0.0000333333333333333-0.00136985250199593i</v>
      </c>
      <c r="V958" t="str">
        <f t="shared" si="439"/>
        <v>6.66666666666667E-06-0.0136985250199593i</v>
      </c>
      <c r="W958" t="str">
        <f t="shared" si="440"/>
        <v>0.0000276031504219025-0.00124537898315178i</v>
      </c>
      <c r="X958" t="str">
        <f t="shared" si="441"/>
        <v>0.0000533931877721974-0.00124369857060813i</v>
      </c>
      <c r="Y958" t="str">
        <f t="shared" si="442"/>
        <v>0.009+0.517734469311598i</v>
      </c>
      <c r="Z958" t="str">
        <f t="shared" si="443"/>
        <v>-0.0288651260347937-0.00174648926907217i</v>
      </c>
      <c r="AA958" t="str">
        <f t="shared" si="444"/>
        <v>0.407130912920528-23.226579763576i</v>
      </c>
      <c r="AB958" t="str">
        <f t="shared" si="445"/>
        <v>0.955369028709122-0.136052911741697i</v>
      </c>
      <c r="AC958" t="str">
        <f t="shared" si="446"/>
        <v>1.67885356902415-1.99191671218348i</v>
      </c>
      <c r="AD958" t="str">
        <f t="shared" si="447"/>
        <v>0.276282493401171+0.246762917142691i</v>
      </c>
      <c r="AE958" t="str">
        <f t="shared" si="448"/>
        <v>-0.00754396020643722-0.00760536711399479i</v>
      </c>
      <c r="AF958" t="str">
        <f t="shared" si="449"/>
        <v>-13.1951975806606-3.30617789198687i</v>
      </c>
      <c r="AG958" t="str">
        <f t="shared" si="450"/>
        <v>1.02115506903172-0.0228662098618812i</v>
      </c>
      <c r="AH958" t="str">
        <f t="shared" si="451"/>
        <v>0.0700753296611809+0.124269425122349i</v>
      </c>
      <c r="AI958">
        <f t="shared" si="452"/>
        <v>-16.91362139317205</v>
      </c>
      <c r="AJ958">
        <f t="shared" si="453"/>
        <v>60.581418436497778</v>
      </c>
      <c r="AK958"/>
      <c r="AL958"/>
      <c r="AM958"/>
      <c r="AN958"/>
    </row>
    <row r="959" spans="1:40" x14ac:dyDescent="0.25">
      <c r="A959"/>
      <c r="B959">
        <f t="shared" si="454"/>
        <v>82500</v>
      </c>
      <c r="C959" s="237" t="str">
        <f t="shared" si="422"/>
        <v>-0.0000112288370297236+0.0296851174614681i</v>
      </c>
      <c r="D959" s="208" t="str">
        <f t="shared" si="423"/>
        <v>-5.95709204475652+0.227585900537922i</v>
      </c>
      <c r="E959" t="str">
        <f t="shared" si="424"/>
        <v>2870</v>
      </c>
      <c r="F959" t="str">
        <f t="shared" si="425"/>
        <v>0.777000777000777</v>
      </c>
      <c r="G959" t="str">
        <f t="shared" si="420"/>
        <v>0.777000777000777</v>
      </c>
      <c r="H959" t="str">
        <f t="shared" si="426"/>
        <v>7.24167403500681+3.53166868628483i</v>
      </c>
      <c r="I959" t="str">
        <f t="shared" si="427"/>
        <v>323.976742401447i</v>
      </c>
      <c r="J959" t="str">
        <f t="shared" si="421"/>
        <v>-141.075114329644+70.8757439816799i</v>
      </c>
      <c r="K959" t="str">
        <f t="shared" si="428"/>
        <v>0.921226788930604-1.83366222731304i</v>
      </c>
      <c r="L959" t="str">
        <f t="shared" si="429"/>
        <v>0.0643054062727719-0.109275643637028i</v>
      </c>
      <c r="M959" t="str">
        <f t="shared" si="430"/>
        <v>0.985532195203376-1.94293787095007i</v>
      </c>
      <c r="N959" t="str">
        <f t="shared" si="431"/>
        <v>-0.845274700587824i</v>
      </c>
      <c r="O959" t="str">
        <f t="shared" si="432"/>
        <v>0.663525789342568-0.748153411325059i</v>
      </c>
      <c r="P959" t="str">
        <f t="shared" si="433"/>
        <v>0.336474210657432+0.748153411325059i</v>
      </c>
      <c r="Q959" t="str">
        <f t="shared" si="434"/>
        <v>-0.336474210657432+0.097121289262765i</v>
      </c>
      <c r="R959" t="str">
        <f t="shared" si="435"/>
        <v>-0.330649142013433-2.31894884534086i</v>
      </c>
      <c r="S959" t="str">
        <f t="shared" si="436"/>
        <v>0.0873463758240118i</v>
      </c>
      <c r="T959" t="str">
        <f t="shared" si="437"/>
        <v>0.202551777361801-0.0288810042241924i</v>
      </c>
      <c r="U959" t="str">
        <f t="shared" si="438"/>
        <v>0.0000333333333333333-0.00136819207472079i</v>
      </c>
      <c r="V959" t="str">
        <f t="shared" si="439"/>
        <v>6.66666666666667E-06-0.0136819207472079i</v>
      </c>
      <c r="W959" t="str">
        <f t="shared" si="440"/>
        <v>0.0000276031500445811-0.0012438695748374i</v>
      </c>
      <c r="X959" t="str">
        <f t="shared" si="441"/>
        <v>0.0000533307059366739-0.00124219249369895i</v>
      </c>
      <c r="Y959" t="str">
        <f t="shared" si="442"/>
        <v>0.009+0.518362787842316i</v>
      </c>
      <c r="Z959" t="str">
        <f t="shared" si="443"/>
        <v>-0.028795105101897-0.00174168286573963i</v>
      </c>
      <c r="AA959" t="str">
        <f t="shared" si="444"/>
        <v>0.40613729291776-23.1983085042047i</v>
      </c>
      <c r="AB959" t="str">
        <f t="shared" si="445"/>
        <v>0.955321787629006-0.136215307233239i</v>
      </c>
      <c r="AC959" t="str">
        <f t="shared" si="446"/>
        <v>1.67684249946107-1.99037545088599i</v>
      </c>
      <c r="AD959" t="str">
        <f t="shared" si="447"/>
        <v>0.27652952787174+0.247001299538199i</v>
      </c>
      <c r="AE959" t="str">
        <f t="shared" si="448"/>
        <v>-0.00753249888762363-0.00759405512107288i</v>
      </c>
      <c r="AF959" t="str">
        <f t="shared" si="449"/>
        <v>-13.1987660797633-3.30408278574691i</v>
      </c>
      <c r="AG959" t="str">
        <f t="shared" si="450"/>
        <v>1.02114920311139-0.0228592171093957i</v>
      </c>
      <c r="AH959" t="str">
        <f t="shared" si="451"/>
        <v>0.0700108916001803+0.124096019301708i</v>
      </c>
      <c r="AI959">
        <f t="shared" si="452"/>
        <v>-16.924751466586621</v>
      </c>
      <c r="AJ959">
        <f t="shared" si="453"/>
        <v>60.569738541518014</v>
      </c>
      <c r="AK959"/>
      <c r="AL959"/>
      <c r="AM959"/>
      <c r="AN959"/>
    </row>
    <row r="960" spans="1:40" x14ac:dyDescent="0.25">
      <c r="A960"/>
      <c r="B960">
        <f t="shared" si="454"/>
        <v>82600</v>
      </c>
      <c r="C960" s="237" t="str">
        <f t="shared" si="422"/>
        <v>-0.0000112016650241277+0.0296491790728701i</v>
      </c>
      <c r="D960" s="208" t="str">
        <f t="shared" si="423"/>
        <v>-5.95709183643781+0.227310372892004i</v>
      </c>
      <c r="E960" t="str">
        <f t="shared" si="424"/>
        <v>2870</v>
      </c>
      <c r="F960" t="str">
        <f t="shared" si="425"/>
        <v>0.777000777000777</v>
      </c>
      <c r="G960" t="str">
        <f t="shared" si="420"/>
        <v>0.777000777000777</v>
      </c>
      <c r="H960" t="str">
        <f t="shared" si="426"/>
        <v>7.2452336379136+3.52929825191274i</v>
      </c>
      <c r="I960" t="str">
        <f t="shared" si="427"/>
        <v>324.369441483146i</v>
      </c>
      <c r="J960" t="str">
        <f t="shared" si="421"/>
        <v>-141.419747591364+70.9616539743849i</v>
      </c>
      <c r="K960" t="str">
        <f t="shared" si="428"/>
        <v>0.919420766486698-1.83231710993859i</v>
      </c>
      <c r="L960" t="str">
        <f t="shared" si="429"/>
        <v>0.0641897513505615-0.109211325691036i</v>
      </c>
      <c r="M960" t="str">
        <f t="shared" si="430"/>
        <v>0.98361051783726-1.94152843562963i</v>
      </c>
      <c r="N960" t="str">
        <f t="shared" si="431"/>
        <v>-0.846299275982476i</v>
      </c>
      <c r="O960" t="str">
        <f t="shared" si="432"/>
        <v>0.662758901630372-0.748832850714833i</v>
      </c>
      <c r="P960" t="str">
        <f t="shared" si="433"/>
        <v>0.337241098369628+0.748832850714833i</v>
      </c>
      <c r="Q960" t="str">
        <f t="shared" si="434"/>
        <v>-0.337241098369628+0.097466425267643i</v>
      </c>
      <c r="R960" t="str">
        <f t="shared" si="435"/>
        <v>-0.330642537665213-2.31602672591943i</v>
      </c>
      <c r="S960" t="str">
        <f t="shared" si="436"/>
        <v>0.0874522502189501i</v>
      </c>
      <c r="T960" t="str">
        <f t="shared" si="437"/>
        <v>0.202541748748882-0.0289154339369268i</v>
      </c>
      <c r="U960" t="str">
        <f t="shared" si="438"/>
        <v>0.0000333333333333333-0.00136653566785066i</v>
      </c>
      <c r="V960" t="str">
        <f t="shared" si="439"/>
        <v>6.66666666666667E-06-0.0136653566785066i</v>
      </c>
      <c r="W960" t="str">
        <f t="shared" si="440"/>
        <v>0.0000276031496668021-0.00124236382143666i</v>
      </c>
      <c r="X960" t="str">
        <f t="shared" si="441"/>
        <v>0.0000532684507639964-0.00124069005894599i</v>
      </c>
      <c r="Y960" t="str">
        <f t="shared" si="442"/>
        <v>0.009+0.518991106373034i</v>
      </c>
      <c r="Z960" t="str">
        <f t="shared" si="443"/>
        <v>-0.0287253387650443-0.00173689790294926i</v>
      </c>
      <c r="AA960" t="str">
        <f t="shared" si="444"/>
        <v>0.405147314572099-23.1701061256542i</v>
      </c>
      <c r="AB960" t="str">
        <f t="shared" si="445"/>
        <v>0.955274488353008-0.136377692649676i</v>
      </c>
      <c r="AC960" t="str">
        <f t="shared" si="446"/>
        <v>1.67483686590072-1.98883511585751i</v>
      </c>
      <c r="AD960" t="str">
        <f t="shared" si="447"/>
        <v>0.276776805600423+0.247239445234339i</v>
      </c>
      <c r="AE960" t="str">
        <f t="shared" si="448"/>
        <v>-0.0075210778292251-0.00758276987367037i</v>
      </c>
      <c r="AF960" t="str">
        <f t="shared" si="449"/>
        <v>-13.2023254743514-3.30198787902074i</v>
      </c>
      <c r="AG960" t="str">
        <f t="shared" si="450"/>
        <v>1.02114333242187-0.0228522620129499i</v>
      </c>
      <c r="AH960" t="str">
        <f t="shared" si="451"/>
        <v>0.0699466765458245+0.12392299832954i</v>
      </c>
      <c r="AI960">
        <f t="shared" si="452"/>
        <v>-16.935868309997495</v>
      </c>
      <c r="AJ960">
        <f t="shared" si="453"/>
        <v>60.558026628083731</v>
      </c>
      <c r="AK960"/>
      <c r="AL960"/>
      <c r="AM960"/>
      <c r="AN960"/>
    </row>
    <row r="961" spans="1:40" x14ac:dyDescent="0.25">
      <c r="A961"/>
      <c r="B961">
        <f t="shared" si="454"/>
        <v>82700</v>
      </c>
      <c r="C961" s="237" t="str">
        <f t="shared" si="422"/>
        <v>-0.0000111745915272468+0.0296133275969039i</v>
      </c>
      <c r="D961" s="208" t="str">
        <f t="shared" si="423"/>
        <v>-5.95709162887433+0.227035511576263i</v>
      </c>
      <c r="E961" t="str">
        <f t="shared" si="424"/>
        <v>2870</v>
      </c>
      <c r="F961" t="str">
        <f t="shared" si="425"/>
        <v>0.777000777000777</v>
      </c>
      <c r="G961" t="str">
        <f t="shared" si="420"/>
        <v>0.777000777000777</v>
      </c>
      <c r="H961" t="str">
        <f t="shared" si="426"/>
        <v>7.24878416254411+3.526928697093i</v>
      </c>
      <c r="I961" t="str">
        <f t="shared" si="427"/>
        <v>324.762140564845i</v>
      </c>
      <c r="J961" t="str">
        <f t="shared" si="421"/>
        <v>-141.76479833735+71.04756396709i</v>
      </c>
      <c r="K961" t="str">
        <f t="shared" si="428"/>
        <v>0.917619636043225-1.83097287775155i</v>
      </c>
      <c r="L961" t="str">
        <f t="shared" si="429"/>
        <v>0.0640743723492701-0.10914700131183i</v>
      </c>
      <c r="M961" t="str">
        <f t="shared" si="430"/>
        <v>0.981694008392495-1.94011987906338i</v>
      </c>
      <c r="N961" t="str">
        <f t="shared" si="431"/>
        <v>-0.847323851377128i</v>
      </c>
      <c r="O961" t="str">
        <f t="shared" si="432"/>
        <v>0.661991318183938-0.749511504013842i</v>
      </c>
      <c r="P961" t="str">
        <f t="shared" si="433"/>
        <v>0.338008681816062+0.749511504013842i</v>
      </c>
      <c r="Q961" t="str">
        <f t="shared" si="434"/>
        <v>-0.338008681816062+0.0978123473632859i</v>
      </c>
      <c r="R961" t="str">
        <f t="shared" si="435"/>
        <v>-0.330635924859281-2.31311153236126i</v>
      </c>
      <c r="S961" t="str">
        <f t="shared" si="436"/>
        <v>0.0875581246138882i</v>
      </c>
      <c r="T961" t="str">
        <f t="shared" si="437"/>
        <v>0.202531707796309-0.0289498615106571i</v>
      </c>
      <c r="U961" t="str">
        <f t="shared" si="438"/>
        <v>0.0000333333333333333-0.00136488326680127i</v>
      </c>
      <c r="V961" t="str">
        <f t="shared" si="439"/>
        <v>6.66666666666667E-06-0.0136488326680127i</v>
      </c>
      <c r="W961" t="str">
        <f t="shared" si="440"/>
        <v>0.0000276031492885655-0.00124086170969114i</v>
      </c>
      <c r="X961" t="str">
        <f t="shared" si="441"/>
        <v>0.0000532064211592942-0.00123919125315973i</v>
      </c>
      <c r="Y961" t="str">
        <f t="shared" si="442"/>
        <v>0.009+0.519619424903752i</v>
      </c>
      <c r="Z961" t="str">
        <f t="shared" si="443"/>
        <v>-0.0286558257909331-0.00173213425527882i</v>
      </c>
      <c r="AA961" t="str">
        <f t="shared" si="444"/>
        <v>0.404160960068201-23.1419723759898i</v>
      </c>
      <c r="AB961" t="str">
        <f t="shared" si="445"/>
        <v>0.955227130877865-0.136540067977645i</v>
      </c>
      <c r="AC961" t="str">
        <f t="shared" si="446"/>
        <v>1.67283665086466-1.98729571227598i</v>
      </c>
      <c r="AD961" t="str">
        <f t="shared" si="447"/>
        <v>0.277024326388634+0.247477354012207i</v>
      </c>
      <c r="AE961" t="str">
        <f t="shared" si="448"/>
        <v>-0.00750969683455299-0.00757151126905818i</v>
      </c>
      <c r="AF961" t="str">
        <f t="shared" si="449"/>
        <v>-13.2058757914184-3.29989318551674i</v>
      </c>
      <c r="AG961" t="str">
        <f t="shared" si="450"/>
        <v>1.02113745695878-0.0228453444180483i</v>
      </c>
      <c r="AH961" t="str">
        <f t="shared" si="451"/>
        <v>0.0698826833608373+0.123750360826771i</v>
      </c>
      <c r="AI961">
        <f t="shared" si="452"/>
        <v>-16.946971960246447</v>
      </c>
      <c r="AJ961">
        <f t="shared" si="453"/>
        <v>60.546282809810592</v>
      </c>
      <c r="AK961"/>
      <c r="AL961"/>
      <c r="AM961"/>
      <c r="AN961"/>
    </row>
    <row r="962" spans="1:40" x14ac:dyDescent="0.25">
      <c r="A962"/>
      <c r="B962">
        <f t="shared" si="454"/>
        <v>82800</v>
      </c>
      <c r="C962" s="237" t="str">
        <f t="shared" si="422"/>
        <v>-0.0000111476160634808+0.0295775627186687i</v>
      </c>
      <c r="D962" s="208" t="str">
        <f t="shared" si="423"/>
        <v>-5.95709142206244+0.22676131417646i</v>
      </c>
      <c r="E962" t="str">
        <f t="shared" si="424"/>
        <v>2870</v>
      </c>
      <c r="F962" t="str">
        <f t="shared" si="425"/>
        <v>0.777000777000777</v>
      </c>
      <c r="G962" t="str">
        <f t="shared" si="420"/>
        <v>0.777000777000777</v>
      </c>
      <c r="H962" t="str">
        <f t="shared" si="426"/>
        <v>7.25232563581673+3.52456003301151i</v>
      </c>
      <c r="I962" t="str">
        <f t="shared" si="427"/>
        <v>325.154839646544i</v>
      </c>
      <c r="J962" t="str">
        <f t="shared" si="421"/>
        <v>-142.110266567603+71.133473959795i</v>
      </c>
      <c r="K962" t="str">
        <f t="shared" si="428"/>
        <v>0.915823381692603-1.82962953524159i</v>
      </c>
      <c r="L962" t="str">
        <f t="shared" si="429"/>
        <v>0.0639592685351172-0.109082670952961i</v>
      </c>
      <c r="M962" t="str">
        <f t="shared" si="430"/>
        <v>0.97978265022772-1.93871220619455i</v>
      </c>
      <c r="N962" t="str">
        <f t="shared" si="431"/>
        <v>-0.84834842677178i</v>
      </c>
      <c r="O962" t="str">
        <f t="shared" si="432"/>
        <v>0.661223039809042-0.750189370509666i</v>
      </c>
      <c r="P962" t="str">
        <f t="shared" si="433"/>
        <v>0.338776960190958+0.750189370509666i</v>
      </c>
      <c r="Q962" t="str">
        <f t="shared" si="434"/>
        <v>-0.338776960190958+0.098159056262114i</v>
      </c>
      <c r="R962" t="str">
        <f t="shared" si="435"/>
        <v>-0.330629303593929-2.31020323956474i</v>
      </c>
      <c r="S962" t="str">
        <f t="shared" si="436"/>
        <v>0.0876639990088265i</v>
      </c>
      <c r="T962" t="str">
        <f t="shared" si="437"/>
        <v>0.202521654503391-0.0289842869425472i</v>
      </c>
      <c r="U962" t="str">
        <f t="shared" si="438"/>
        <v>0.0000333333333333334-0.00136323485705875i</v>
      </c>
      <c r="V962" t="str">
        <f t="shared" si="439"/>
        <v>6.66666666666667E-06-0.0136323485705875i</v>
      </c>
      <c r="W962" t="str">
        <f t="shared" si="440"/>
        <v>0.0000276031489098715-0.00123936322640641i</v>
      </c>
      <c r="X962" t="str">
        <f t="shared" si="441"/>
        <v>0.0000531446160342967-0.0012376960632142i</v>
      </c>
      <c r="Y962" t="str">
        <f t="shared" si="442"/>
        <v>0.009+0.52024774343447i</v>
      </c>
      <c r="Z962" t="str">
        <f t="shared" si="443"/>
        <v>-0.028586564953722-0.00172739179820147i</v>
      </c>
      <c r="AA962" t="str">
        <f t="shared" si="444"/>
        <v>0.403178211699779-23.113907004506i</v>
      </c>
      <c r="AB962" t="str">
        <f t="shared" si="445"/>
        <v>0.955179715200318-0.136702433203769i</v>
      </c>
      <c r="AC962" t="str">
        <f t="shared" si="446"/>
        <v>1.67084183693408-1.98575724526526i</v>
      </c>
      <c r="AD962" t="str">
        <f t="shared" si="447"/>
        <v>0.277272090037556+0.247715025652951i</v>
      </c>
      <c r="AE962" t="str">
        <f t="shared" si="448"/>
        <v>-0.00749835570810868-0.00756027920504205i</v>
      </c>
      <c r="AF962" t="str">
        <f t="shared" si="449"/>
        <v>-13.2094170578792-3.29779871883505i</v>
      </c>
      <c r="AG962" t="str">
        <f t="shared" si="450"/>
        <v>1.02113157671776-0.0228384641709294i</v>
      </c>
      <c r="AH962" t="str">
        <f t="shared" si="451"/>
        <v>0.0698189109149936+0.123578105421028i</v>
      </c>
      <c r="AI962">
        <f t="shared" si="452"/>
        <v>-16.958062454022805</v>
      </c>
      <c r="AJ962">
        <f t="shared" si="453"/>
        <v>60.534507199776371</v>
      </c>
      <c r="AK962"/>
      <c r="AL962"/>
      <c r="AM962"/>
      <c r="AN962"/>
    </row>
    <row r="963" spans="1:40" x14ac:dyDescent="0.25">
      <c r="A963"/>
      <c r="B963">
        <f t="shared" si="454"/>
        <v>82900</v>
      </c>
      <c r="C963" s="237" t="str">
        <f t="shared" si="422"/>
        <v>-0.0000111207381600966+0.0295418841247834i</v>
      </c>
      <c r="D963" s="208" t="str">
        <f t="shared" si="423"/>
        <v>-5.95709121599852+0.226487778290006i</v>
      </c>
      <c r="E963" t="str">
        <f t="shared" si="424"/>
        <v>2870</v>
      </c>
      <c r="F963" t="str">
        <f t="shared" si="425"/>
        <v>0.777000777000777</v>
      </c>
      <c r="G963" t="str">
        <f t="shared" si="420"/>
        <v>0.777000777000777</v>
      </c>
      <c r="H963" t="str">
        <f t="shared" si="426"/>
        <v>7.25585808457117+3.52219227075814i</v>
      </c>
      <c r="I963" t="str">
        <f t="shared" si="427"/>
        <v>325.547538728242i</v>
      </c>
      <c r="J963" t="str">
        <f t="shared" si="421"/>
        <v>-142.456152282121+71.2193839525002i</v>
      </c>
      <c r="K963" t="str">
        <f t="shared" si="428"/>
        <v>0.914031987582415-1.82828708685003i</v>
      </c>
      <c r="L963" t="str">
        <f t="shared" si="429"/>
        <v>0.063844439176006-0.109018335064808i</v>
      </c>
      <c r="M963" t="str">
        <f t="shared" si="430"/>
        <v>0.977876426758421-1.93730542191484i</v>
      </c>
      <c r="N963" t="str">
        <f t="shared" si="431"/>
        <v>-0.849373002166432i</v>
      </c>
      <c r="O963" t="str">
        <f t="shared" si="432"/>
        <v>0.660454067312187-0.750866449490713i</v>
      </c>
      <c r="P963" t="str">
        <f t="shared" si="433"/>
        <v>0.339545932687813+0.750866449490713i</v>
      </c>
      <c r="Q963" t="str">
        <f t="shared" si="434"/>
        <v>-0.339545932687813+0.098506552675719i</v>
      </c>
      <c r="R963" t="str">
        <f t="shared" si="435"/>
        <v>-0.330622673867469-2.3073018225494i</v>
      </c>
      <c r="S963" t="str">
        <f t="shared" si="436"/>
        <v>0.0877698734037646i</v>
      </c>
      <c r="T963" t="str">
        <f t="shared" si="437"/>
        <v>0.202511588869436-0.0290187102297619i</v>
      </c>
      <c r="U963" t="str">
        <f t="shared" si="438"/>
        <v>0.0000333333333333333-0.00136159042417931i</v>
      </c>
      <c r="V963" t="str">
        <f t="shared" si="439"/>
        <v>6.66666666666667E-06-0.0136159042417931i</v>
      </c>
      <c r="W963" t="str">
        <f t="shared" si="440"/>
        <v>0.0000276031485307195-0.00123786835845174i</v>
      </c>
      <c r="X963" t="str">
        <f t="shared" si="441"/>
        <v>0.0000530830343072878-0.00123620447604664i</v>
      </c>
      <c r="Y963" t="str">
        <f t="shared" si="442"/>
        <v>0.009+0.520876061965188i</v>
      </c>
      <c r="Z963" t="str">
        <f t="shared" si="443"/>
        <v>-0.0285175550349778-0.00172267040807824i</v>
      </c>
      <c r="AA963" t="str">
        <f t="shared" si="444"/>
        <v>0.402199051868803-23.0859097617195i</v>
      </c>
      <c r="AB963" t="str">
        <f t="shared" si="445"/>
        <v>0.955132241317103-0.136864788314676i</v>
      </c>
      <c r="AC963" t="str">
        <f t="shared" si="446"/>
        <v>1.66885240674968-1.9842197198955i</v>
      </c>
      <c r="AD963" t="str">
        <f t="shared" si="447"/>
        <v>0.27752009634815+0.247952459937753i</v>
      </c>
      <c r="AE963" t="str">
        <f t="shared" si="448"/>
        <v>-0.00748705425557572-0.00754907357995897i</v>
      </c>
      <c r="AF963" t="str">
        <f t="shared" si="449"/>
        <v>-13.2129493005697-3.29570449246813i</v>
      </c>
      <c r="AG963" t="str">
        <f t="shared" si="450"/>
        <v>1.0211256916945-0.022831621118563i</v>
      </c>
      <c r="AH963" t="str">
        <f t="shared" si="451"/>
        <v>0.0697553580850729+0.123406230746578i</v>
      </c>
      <c r="AI963">
        <f t="shared" si="452"/>
        <v>-16.969139827865209</v>
      </c>
      <c r="AJ963">
        <f t="shared" si="453"/>
        <v>60.522699910517986</v>
      </c>
      <c r="AK963"/>
      <c r="AL963"/>
      <c r="AM963"/>
      <c r="AN963"/>
    </row>
    <row r="964" spans="1:40" x14ac:dyDescent="0.25">
      <c r="A964"/>
      <c r="B964">
        <f t="shared" si="454"/>
        <v>83000</v>
      </c>
      <c r="C964" s="237" t="str">
        <f t="shared" si="422"/>
        <v>-0.0000110939573472073+0.029506291503377i</v>
      </c>
      <c r="D964" s="208" t="str">
        <f t="shared" si="423"/>
        <v>-5.95709101067895+0.22621490152589i</v>
      </c>
      <c r="E964" t="str">
        <f t="shared" si="424"/>
        <v>2870</v>
      </c>
      <c r="F964" t="str">
        <f t="shared" si="425"/>
        <v>0.777000777000777</v>
      </c>
      <c r="G964" t="str">
        <f t="shared" si="420"/>
        <v>0.777000777000777</v>
      </c>
      <c r="H964" t="str">
        <f t="shared" si="426"/>
        <v>7.25938153556852+3.51982542132752i</v>
      </c>
      <c r="I964" t="str">
        <f t="shared" si="427"/>
        <v>325.940237809941i</v>
      </c>
      <c r="J964" t="str">
        <f t="shared" si="421"/>
        <v>-142.802455480906+71.3052939452052i</v>
      </c>
      <c r="K964" t="str">
        <f t="shared" si="428"/>
        <v>0.912245437915173-1.8269455369702i</v>
      </c>
      <c r="L964" t="str">
        <f t="shared" si="429"/>
        <v>0.0637298835415225-0.108953994094593i</v>
      </c>
      <c r="M964" t="str">
        <f t="shared" si="430"/>
        <v>0.975975321456696-1.93589953106479i</v>
      </c>
      <c r="N964" t="str">
        <f t="shared" si="431"/>
        <v>-0.850397577561083i</v>
      </c>
      <c r="O964" t="str">
        <f t="shared" si="432"/>
        <v>0.659684401500606-0.751542740246213i</v>
      </c>
      <c r="P964" t="str">
        <f t="shared" si="433"/>
        <v>0.340315598499394+0.751542740246213i</v>
      </c>
      <c r="Q964" t="str">
        <f t="shared" si="434"/>
        <v>-0.340315598499394+0.09885483731487i</v>
      </c>
      <c r="R964" t="str">
        <f t="shared" si="435"/>
        <v>-0.330616035678184-2.30440725645511i</v>
      </c>
      <c r="S964" t="str">
        <f t="shared" si="436"/>
        <v>0.0878757477987029i</v>
      </c>
      <c r="T964" t="str">
        <f t="shared" si="437"/>
        <v>0.20250151089375-0.0290531313694631i</v>
      </c>
      <c r="U964" t="str">
        <f t="shared" si="438"/>
        <v>0.0000333333333333334-0.00135994995378873i</v>
      </c>
      <c r="V964" t="str">
        <f t="shared" si="439"/>
        <v>6.66666666666667E-06-0.0135994995378873i</v>
      </c>
      <c r="W964" t="str">
        <f t="shared" si="440"/>
        <v>0.0000276031481511101-0.00123637709275967i</v>
      </c>
      <c r="X964" t="str">
        <f t="shared" si="441"/>
        <v>0.0000530216749030592-0.00123471647865709i</v>
      </c>
      <c r="Y964" t="str">
        <f t="shared" si="442"/>
        <v>0.009+0.521504380495906i</v>
      </c>
      <c r="Z964" t="str">
        <f t="shared" si="443"/>
        <v>-0.0284487948236209-0.0017179699621506i</v>
      </c>
      <c r="AA964" t="str">
        <f t="shared" si="444"/>
        <v>0.401223463084695-23.0579803993617i</v>
      </c>
      <c r="AB964" t="str">
        <f t="shared" si="445"/>
        <v>0.955084709224946-0.137027133296981i</v>
      </c>
      <c r="AC964" t="str">
        <f t="shared" si="446"/>
        <v>1.66686834301141-1.98268314118353i</v>
      </c>
      <c r="AD964" t="str">
        <f t="shared" si="447"/>
        <v>0.277768345121153+0.248189656647853i</v>
      </c>
      <c r="AE964" t="str">
        <f t="shared" si="448"/>
        <v>-0.00747579228381092-0.00753789429267412i</v>
      </c>
      <c r="AF964" t="str">
        <f t="shared" si="449"/>
        <v>-13.2164725462475-3.29361051980163i</v>
      </c>
      <c r="AG964" t="str">
        <f t="shared" si="450"/>
        <v>1.02111980188474-0.0228248151086452i</v>
      </c>
      <c r="AH964" t="str">
        <f t="shared" si="451"/>
        <v>0.0696920237548047+0.123234735444304i</v>
      </c>
      <c r="AI964">
        <f t="shared" si="452"/>
        <v>-16.980204118161641</v>
      </c>
      <c r="AJ964">
        <f t="shared" si="453"/>
        <v>60.510861054038891</v>
      </c>
      <c r="AK964"/>
      <c r="AL964"/>
      <c r="AM964"/>
      <c r="AN964"/>
    </row>
    <row r="965" spans="1:40" x14ac:dyDescent="0.25">
      <c r="A965"/>
      <c r="B965">
        <f t="shared" si="454"/>
        <v>83100</v>
      </c>
      <c r="C965" s="237" t="str">
        <f t="shared" si="422"/>
        <v>-0.0000110672731577511+0.0294707845440797i</v>
      </c>
      <c r="D965" s="208" t="str">
        <f t="shared" si="423"/>
        <v>-5.95709080610017+0.225942681504611i</v>
      </c>
      <c r="E965" t="str">
        <f t="shared" si="424"/>
        <v>2870</v>
      </c>
      <c r="F965" t="str">
        <f t="shared" si="425"/>
        <v>0.777000777000777</v>
      </c>
      <c r="G965" t="str">
        <f t="shared" ref="G965:G1028" si="455">IF($C$11=$C$7,$C$24,F965)</f>
        <v>0.777000777000777</v>
      </c>
      <c r="H965" t="str">
        <f t="shared" si="426"/>
        <v>7.26289601549149+3.51745949561958i</v>
      </c>
      <c r="I965" t="str">
        <f t="shared" si="427"/>
        <v>326.33293689164i</v>
      </c>
      <c r="J965" t="str">
        <f t="shared" ref="J965:J1028" si="456">IMSUM(COMPLEX(0,2*PI()*B965*$C$113*$C$112),COMPLEX(0,2*PI()*B965*$C$113*$C$111),COMPLEX(0,2*PI()*B965*$C$28*10^-12*$C$111),COMPLEX(-1*2*PI()*B965*2*PI()*B965*$C$113*$C$112*$C$28*10^-12*$C$111,0),COMPLEX(1,0))</f>
        <v>-143.149176163957+71.3912039379103i</v>
      </c>
      <c r="K965" t="str">
        <f t="shared" si="428"/>
        <v>0.910463716948216-1.82560488994782i</v>
      </c>
      <c r="L965" t="str">
        <f t="shared" si="429"/>
        <v>0.0636156009029347-0.108889648486402i</v>
      </c>
      <c r="M965" t="str">
        <f t="shared" si="430"/>
        <v>0.974079317851151-1.93449453843422i</v>
      </c>
      <c r="N965" t="str">
        <f t="shared" si="431"/>
        <v>-0.851422152955735i</v>
      </c>
      <c r="O965" t="str">
        <f t="shared" si="432"/>
        <v>0.658914043182258-0.75221824206623i</v>
      </c>
      <c r="P965" t="str">
        <f t="shared" si="433"/>
        <v>0.341085956817742+0.75221824206623i</v>
      </c>
      <c r="Q965" t="str">
        <f t="shared" si="434"/>
        <v>-0.341085956817742+0.099203910889505i</v>
      </c>
      <c r="R965" t="str">
        <f t="shared" si="435"/>
        <v>-0.330609389024381-2.30151951654142i</v>
      </c>
      <c r="S965" t="str">
        <f t="shared" si="436"/>
        <v>0.087981622193641i</v>
      </c>
      <c r="T965" t="str">
        <f t="shared" si="437"/>
        <v>0.202491420575639-0.0290875503588136i</v>
      </c>
      <c r="U965" t="str">
        <f t="shared" si="438"/>
        <v>0.0000333333333333333-0.00135831343158201i</v>
      </c>
      <c r="V965" t="str">
        <f t="shared" si="439"/>
        <v>6.66666666666667E-06-0.0135831343158201i</v>
      </c>
      <c r="W965" t="str">
        <f t="shared" si="440"/>
        <v>0.000027603147771043-0.00123488941632565i</v>
      </c>
      <c r="X965" t="str">
        <f t="shared" si="441"/>
        <v>0.0000529605367528619-0.00123323205810807i</v>
      </c>
      <c r="Y965" t="str">
        <f t="shared" si="442"/>
        <v>0.009+0.522132699026624i</v>
      </c>
      <c r="Z965" t="str">
        <f t="shared" si="443"/>
        <v>-0.0283802831158735-0.00171329033853313i</v>
      </c>
      <c r="AA965" t="str">
        <f t="shared" si="444"/>
        <v>0.400251427963555-23.0301186703709i</v>
      </c>
      <c r="AB965" t="str">
        <f t="shared" si="445"/>
        <v>0.955037118920575-0.137189468137301i</v>
      </c>
      <c r="AC965" t="str">
        <f t="shared" si="446"/>
        <v>1.66488962847838-1.98114751409335i</v>
      </c>
      <c r="AD965" t="str">
        <f t="shared" si="447"/>
        <v>0.278016836157069+0.248426615564532i</v>
      </c>
      <c r="AE965" t="str">
        <f t="shared" si="448"/>
        <v>-0.00746456960083585-0.00752674124257715i</v>
      </c>
      <c r="AF965" t="str">
        <f t="shared" si="449"/>
        <v>-13.2199868215917-3.29151681411497i</v>
      </c>
      <c r="AG965" t="str">
        <f t="shared" si="450"/>
        <v>1.02111390728426-0.0228180459895929i</v>
      </c>
      <c r="AH965" t="str">
        <f t="shared" si="451"/>
        <v>0.0696289068148178+0.123063618161658i</v>
      </c>
      <c r="AI965">
        <f t="shared" si="452"/>
        <v>-16.991255361150625</v>
      </c>
      <c r="AJ965">
        <f t="shared" si="453"/>
        <v>60.498990741810587</v>
      </c>
      <c r="AK965"/>
      <c r="AL965"/>
      <c r="AM965"/>
      <c r="AN965"/>
    </row>
    <row r="966" spans="1:40" x14ac:dyDescent="0.25">
      <c r="A966"/>
      <c r="B966">
        <f t="shared" si="454"/>
        <v>83200</v>
      </c>
      <c r="C966" s="237" t="str">
        <f t="shared" ref="C966:C1029" si="457">IMPRODUCT(COMPLEX(-1,0),IMDIV(IMPRODUCT(G966,COMPLEX($C$100+$C$101,0)),COMPLEX($C$100,2*PI()*B966*$C$103*$C$102*(2*$C$100+$C$101))))</f>
        <v>-0.0000110406851274719+0.0294353629380138i</v>
      </c>
      <c r="D966" s="208" t="str">
        <f t="shared" ref="D966:D1029" si="458">IMPRODUCT(COMPLEX($C$106,0),IMSUB(C966,G966))</f>
        <v>-5.9570906022586+0.225671115858106i</v>
      </c>
      <c r="E966" t="str">
        <f t="shared" ref="E966:E1029" si="459">IMDIV(COMPLEX($C$20*10^3,0),COMPLEX(1,2*PI()*B966*$C$20*1000*$C$29*10^-12))</f>
        <v>2870</v>
      </c>
      <c r="F966" t="str">
        <f t="shared" ref="F966:F1029" si="460">IMDIV(COMPLEX($C$22*1000,0),IMSUM(COMPLEX($C$22*1000,0),E966))</f>
        <v>0.777000777000777</v>
      </c>
      <c r="G966" t="str">
        <f t="shared" si="455"/>
        <v>0.777000777000777</v>
      </c>
      <c r="H966" t="str">
        <f t="shared" ref="H966:H1029" si="461">IMPRODUCT(COMPLEX($C$108,0),IMPRODUCT(COMPLEX(-1,0),D966),IMDIV(COMPLEX(0,2*PI()*B966*$C$109*$C$110),COMPLEX(1,2*PI()*B966*$C$109*$C$110)))</f>
        <v>7.26640155094438+3.51509450444029i</v>
      </c>
      <c r="I966" t="str">
        <f t="shared" ref="I966:I1029" si="462">COMPLEX(0,2*PI()*B966*$C$113*$C$112*$C$114)</f>
        <v>326.725635973339i</v>
      </c>
      <c r="J966" t="str">
        <f t="shared" si="456"/>
        <v>-143.496314331274+71.4771139306153i</v>
      </c>
      <c r="K966" t="str">
        <f t="shared" ref="K966:K1029" si="463">IMDIV(I966,J966)</f>
        <v>0.908686808993515-1.82426515008135i</v>
      </c>
      <c r="L966" t="str">
        <f t="shared" ref="L966:L1029" si="464">IMDIV(COMPLEX($C$117,0),COMPLEX(1,2*PI()*B966*$C$115*$C$116))</f>
        <v>0.0635015905331971-0.108825298681205i</v>
      </c>
      <c r="M966" t="str">
        <f t="shared" ref="M966:M1029" si="465">IMSUM(K966,L966)</f>
        <v>0.972188399526712-1.93309044876256i</v>
      </c>
      <c r="N966" t="str">
        <f t="shared" ref="N966:N1029" si="466">COMPLEX(0,-2*PI()*B966*$C$43)</f>
        <v>-0.852446728350387i</v>
      </c>
      <c r="O966" t="str">
        <f t="shared" ref="O966:O1029" si="467">IMEXP(N966)</f>
        <v>0.658142993165831-0.752892954241651i</v>
      </c>
      <c r="P966" t="str">
        <f t="shared" ref="P966:P1029" si="468">IMSUB(COMPLEX(1,0),O966)</f>
        <v>0.341857006834169+0.752892954241651i</v>
      </c>
      <c r="Q966" t="str">
        <f t="shared" ref="Q966:Q1029" si="469">IMSUM(COMPLEX(0,2*PI()*B966*$C$43),O966,COMPLEX(-1,0))</f>
        <v>-0.341857006834169+0.099553774108736i</v>
      </c>
      <c r="R966" t="str">
        <f t="shared" ref="R966:R1029" si="470">IMDIV(P966,Q966)</f>
        <v>-0.330602733904345-2.29863857818682i</v>
      </c>
      <c r="S966" t="str">
        <f t="shared" ref="S966:S1029" si="471">IMDIV(COMPLEX(0,2*PI()*B966*$C$123),COMPLEX($C$124,0))</f>
        <v>0.0880874965885792i</v>
      </c>
      <c r="T966" t="str">
        <f t="shared" ref="T966:T1029" si="472">IMPRODUCT(R966,S966)</f>
        <v>0.202481317914408-0.0291219671949739i</v>
      </c>
      <c r="U966" t="str">
        <f t="shared" ref="U966:U1029" si="473">IMDIV(COMPLEX(1,2*PI()*B966*$C$16*10^-3*$C$15*10^-6),COMPLEX(0,2*PI()*B966*$C$15*10^-6))</f>
        <v>0.0000333333333333334-0.00135668084332289i</v>
      </c>
      <c r="V966" t="str">
        <f t="shared" ref="V966:V1029" si="474">IMSUM(COMPLEX($C$18*10^-3,0),IMDIV(COMPLEX(1,0),COMPLEX(0,2*PI()*B966*($C$17*1*10^-6))))</f>
        <v>6.66666666666667E-06-0.013566808433229i</v>
      </c>
      <c r="W966" t="str">
        <f t="shared" ref="W966:W1029" si="475">IMDIV(IMPRODUCT(U966,V966),IMSUM(U966,V966))</f>
        <v>0.0000276031473905183-0.00123340531620763i</v>
      </c>
      <c r="X966" t="str">
        <f t="shared" ref="X966:X1029" si="476">IMDIV(IMPRODUCT(COMPLEX($C$19,0),W966),IMSUM(COMPLEX($C$19,0),W966))</f>
        <v>0.0000528996187943601-0.00123175120152412i</v>
      </c>
      <c r="Y966" t="str">
        <f t="shared" ref="Y966:Y1029" si="477">COMPLEX($C$13*10^-3,2*PI()*B966*$C$12*0.000001)</f>
        <v>0.009+0.522761017557342i</v>
      </c>
      <c r="Z966" t="str">
        <f t="shared" ref="Z966:Z1029" si="478">IMPRODUCT(COMPLEX($C$6,0),IMDIV(X966,IMSUM(X966,Y966)))</f>
        <v>-0.0283120187152049-0.00170863141620616i</v>
      </c>
      <c r="AA966" t="str">
        <f t="shared" ref="AA966:AA1029" si="479">IMDIV(COMPLEX($C$6,0),IMSUM(X966,Y966))</f>
        <v>0.399282929227368-23.0023243288854i</v>
      </c>
      <c r="AB966" t="str">
        <f t="shared" ref="AB966:AB1029" si="480">IMPRODUCT(COMPLEX($C$119,0),T966)</f>
        <v>0.954989470400712-0.137351792822246i</v>
      </c>
      <c r="AC966" t="str">
        <f t="shared" ref="AC966:AC1029" si="481">IMSUM(COMPLEX(1,0),IMPRODUCT(AB966,M966))</f>
        <v>1.66291624596863-1.97961284353642i</v>
      </c>
      <c r="AD966" t="str">
        <f t="shared" ref="AD966:AD1029" si="482">IMDIV(AB966,AC966)</f>
        <v>0.278265569256184+0.248663336469123i</v>
      </c>
      <c r="AE966" t="str">
        <f t="shared" ref="AE966:AE1029" si="483">IMPRODUCT(AD966,AA966,X966)</f>
        <v>-0.00745338601582843-0.0075156143295787i</v>
      </c>
      <c r="AF966" t="str">
        <f t="shared" ref="AF966:AF1029" si="484">IMSUB(D966,H966)</f>
        <v>-13.223492153203-3.28942338858218i</v>
      </c>
      <c r="AG966" t="str">
        <f t="shared" ref="AG966:AG1029" si="485">IMSUM(COMPLEX(1,0),IMPRODUCT(AD966,AA966,COMPLEX($C$127,0)))</f>
        <v>1.02110800788886-0.0228113136105413i</v>
      </c>
      <c r="AH966" t="str">
        <f t="shared" ref="AH966:AH1029" si="486">IMDIV(IMPRODUCT(AE966,AF966),AG966)</f>
        <v>0.0695660061625895+0.122892877552623i</v>
      </c>
      <c r="AI966">
        <f t="shared" ref="AI966:AI1029" si="487">20*LOG10(IMABS(AH966))</f>
        <v>-17.002293592921937</v>
      </c>
      <c r="AJ966">
        <f t="shared" ref="AJ966:AJ1029" si="488">IMARGUMENT(AH966)*180/PI()</f>
        <v>60.487089084776052</v>
      </c>
      <c r="AK966"/>
      <c r="AL966"/>
      <c r="AM966"/>
      <c r="AN966"/>
    </row>
    <row r="967" spans="1:40" x14ac:dyDescent="0.25">
      <c r="A967"/>
      <c r="B967">
        <f t="shared" si="454"/>
        <v>83300</v>
      </c>
      <c r="C967" s="237" t="str">
        <f t="shared" si="457"/>
        <v>-0.0000110141927948982+0.029400026377785i</v>
      </c>
      <c r="D967" s="208" t="str">
        <f t="shared" si="458"/>
        <v>-5.95709039915072+0.225400202229685i</v>
      </c>
      <c r="E967" t="str">
        <f t="shared" si="459"/>
        <v>2870</v>
      </c>
      <c r="F967" t="str">
        <f t="shared" si="460"/>
        <v>0.777000777000777</v>
      </c>
      <c r="G967" t="str">
        <f t="shared" si="455"/>
        <v>0.777000777000777</v>
      </c>
      <c r="H967" t="str">
        <f t="shared" si="461"/>
        <v>7.26989816845338+3.51273045850217i</v>
      </c>
      <c r="I967" t="str">
        <f t="shared" si="462"/>
        <v>327.118335055037i</v>
      </c>
      <c r="J967" t="str">
        <f t="shared" si="456"/>
        <v>-143.843869982857+71.5630239233203i</v>
      </c>
      <c r="K967" t="str">
        <f t="shared" si="463"/>
        <v>0.906914698417514-1.82292632162235i</v>
      </c>
      <c r="L967" t="str">
        <f t="shared" si="464"/>
        <v>0.0633878517069466-0.10876094511687i</v>
      </c>
      <c r="M967" t="str">
        <f t="shared" si="465"/>
        <v>0.970302550124461-1.93168726673922i</v>
      </c>
      <c r="N967" t="str">
        <f t="shared" si="466"/>
        <v>-0.853471303745039i</v>
      </c>
      <c r="O967" t="str">
        <f t="shared" si="467"/>
        <v>0.657371252260738-0.753566876064195i</v>
      </c>
      <c r="P967" t="str">
        <f t="shared" si="468"/>
        <v>0.342628747739262+0.753566876064195i</v>
      </c>
      <c r="Q967" t="str">
        <f t="shared" si="469"/>
        <v>-0.342628747739262+0.099904427680844i</v>
      </c>
      <c r="R967" t="str">
        <f t="shared" si="470"/>
        <v>-0.330596070316376-2.29576441688799i</v>
      </c>
      <c r="S967" t="str">
        <f t="shared" si="471"/>
        <v>0.0881933709835175i</v>
      </c>
      <c r="T967" t="str">
        <f t="shared" si="472"/>
        <v>0.202471202909361-0.0291563818751052i</v>
      </c>
      <c r="U967" t="str">
        <f t="shared" si="473"/>
        <v>0.0000333333333333333-0.00135505217484351i</v>
      </c>
      <c r="V967" t="str">
        <f t="shared" si="474"/>
        <v>6.66666666666667E-06-0.0135505217484351i</v>
      </c>
      <c r="W967" t="str">
        <f t="shared" si="475"/>
        <v>0.0000276031470095359-0.00123192477952572i</v>
      </c>
      <c r="X967" t="str">
        <f t="shared" si="476"/>
        <v>0.0000528389199715857-0.00123027389609152i</v>
      </c>
      <c r="Y967" t="str">
        <f t="shared" si="477"/>
        <v>0.009+0.523389336088059i</v>
      </c>
      <c r="Z967" t="str">
        <f t="shared" si="478"/>
        <v>-0.0282440004322811-0.00170399307500856i</v>
      </c>
      <c r="AA967" t="str">
        <f t="shared" si="479"/>
        <v>0.398317949703237-22.9745971302362i</v>
      </c>
      <c r="AB967" t="str">
        <f t="shared" si="480"/>
        <v>0.954941763662073-0.137514107338425i</v>
      </c>
      <c r="AC967" t="str">
        <f t="shared" si="481"/>
        <v>1.66094817835901-1.97807913437208i</v>
      </c>
      <c r="AD967" t="str">
        <f t="shared" si="482"/>
        <v>0.278514544218562+0.248899819143005i</v>
      </c>
      <c r="AE967" t="str">
        <f t="shared" si="483"/>
        <v>-0.00744224133911508-0.00750451345410732i</v>
      </c>
      <c r="AF967" t="str">
        <f t="shared" si="484"/>
        <v>-13.2269885676041-3.28733025627248i</v>
      </c>
      <c r="AG967" t="str">
        <f t="shared" si="485"/>
        <v>1.02110210369439-0.0228046178213388i</v>
      </c>
      <c r="AH967" t="str">
        <f t="shared" si="486"/>
        <v>0.0695033207024014+0.122722512277676i</v>
      </c>
      <c r="AI967">
        <f t="shared" si="487"/>
        <v>-17.013318849417121</v>
      </c>
      <c r="AJ967">
        <f t="shared" si="488"/>
        <v>60.475156193351033</v>
      </c>
      <c r="AK967"/>
      <c r="AL967"/>
      <c r="AM967"/>
      <c r="AN967"/>
    </row>
    <row r="968" spans="1:40" x14ac:dyDescent="0.25">
      <c r="A968"/>
      <c r="B968">
        <f t="shared" si="454"/>
        <v>83400</v>
      </c>
      <c r="C968" s="237" t="str">
        <f t="shared" si="457"/>
        <v>-0.0000109877957013236+0.0293647745574732i</v>
      </c>
      <c r="D968" s="208" t="str">
        <f t="shared" si="458"/>
        <v>-5.957090196773+0.225129938273961i</v>
      </c>
      <c r="E968" t="str">
        <f t="shared" si="459"/>
        <v>2870</v>
      </c>
      <c r="F968" t="str">
        <f t="shared" si="460"/>
        <v>0.777000777000777</v>
      </c>
      <c r="G968" t="str">
        <f t="shared" si="455"/>
        <v>0.777000777000777</v>
      </c>
      <c r="H968" t="str">
        <f t="shared" si="461"/>
        <v>7.27338589446662+3.510367368425i</v>
      </c>
      <c r="I968" t="str">
        <f t="shared" si="462"/>
        <v>327.511034136736i</v>
      </c>
      <c r="J968" t="str">
        <f t="shared" si="456"/>
        <v>-144.191843118707+71.6489339160255i</v>
      </c>
      <c r="K968" t="str">
        <f t="shared" si="463"/>
        <v>0.905147369640967-1.82158840877587i</v>
      </c>
      <c r="L968" t="str">
        <f t="shared" si="464"/>
        <v>0.0632743837005073-0.108696588228186i</v>
      </c>
      <c r="M968" t="str">
        <f t="shared" si="465"/>
        <v>0.968421753341474-1.93028499700406i</v>
      </c>
      <c r="N968" t="str">
        <f t="shared" si="466"/>
        <v>-0.854495879139691i</v>
      </c>
      <c r="O968" t="str">
        <f t="shared" si="467"/>
        <v>0.656598821277117-0.754240006826408i</v>
      </c>
      <c r="P968" t="str">
        <f t="shared" si="468"/>
        <v>0.343401178722883+0.754240006826408i</v>
      </c>
      <c r="Q968" t="str">
        <f t="shared" si="469"/>
        <v>-0.343401178722883+0.100255872313283i</v>
      </c>
      <c r="R968" t="str">
        <f t="shared" si="470"/>
        <v>-0.330589398258756-2.29289700825915i</v>
      </c>
      <c r="S968" t="str">
        <f t="shared" si="471"/>
        <v>0.0882992453784556i</v>
      </c>
      <c r="T968" t="str">
        <f t="shared" si="472"/>
        <v>0.202461075559801-0.0291907943963659i</v>
      </c>
      <c r="U968" t="str">
        <f t="shared" si="473"/>
        <v>0.0000333333333333333-0.00135342741204394i</v>
      </c>
      <c r="V968" t="str">
        <f t="shared" si="474"/>
        <v>6.66666666666667E-06-0.0135342741204394i</v>
      </c>
      <c r="W968" t="str">
        <f t="shared" si="475"/>
        <v>0.000027603146628096-0.00123044779346183i</v>
      </c>
      <c r="X968" t="str">
        <f t="shared" si="476"/>
        <v>0.0000527784392348936-0.00122880012905786i</v>
      </c>
      <c r="Y968" t="str">
        <f t="shared" si="477"/>
        <v>0.009+0.524017654618777i</v>
      </c>
      <c r="Z968" t="str">
        <f t="shared" si="478"/>
        <v>-0.0281762270849117-0.00169937519563067i</v>
      </c>
      <c r="AA968" t="str">
        <f t="shared" si="479"/>
        <v>0.397356472322608-22.9469368309392i</v>
      </c>
      <c r="AB968" t="str">
        <f t="shared" si="480"/>
        <v>0.954893998701372-0.137676411672437i</v>
      </c>
      <c r="AC968" t="str">
        <f t="shared" si="481"/>
        <v>1.65898540858497-1.97654639140806i</v>
      </c>
      <c r="AD968" t="str">
        <f t="shared" si="482"/>
        <v>0.278763760844028+0.24913606336761i</v>
      </c>
      <c r="AE968" t="str">
        <f t="shared" si="483"/>
        <v>-0.00743113538216133-0.00749343851710576i</v>
      </c>
      <c r="AF968" t="str">
        <f t="shared" si="484"/>
        <v>-13.2304760912396-3.28523743015104i</v>
      </c>
      <c r="AG968" t="str">
        <f t="shared" si="485"/>
        <v>1.02109619469675-0.022797958472541i</v>
      </c>
      <c r="AH968" t="str">
        <f t="shared" si="486"/>
        <v>0.0694408493452748+0.122552521003737i</v>
      </c>
      <c r="AI968">
        <f t="shared" si="487"/>
        <v>-17.024331166431359</v>
      </c>
      <c r="AJ968">
        <f t="shared" si="488"/>
        <v>60.463192177429974</v>
      </c>
      <c r="AK968"/>
      <c r="AL968"/>
      <c r="AM968"/>
      <c r="AN968"/>
    </row>
    <row r="969" spans="1:40" x14ac:dyDescent="0.25">
      <c r="A969"/>
      <c r="B969">
        <f t="shared" si="454"/>
        <v>83500</v>
      </c>
      <c r="C969" s="237" t="str">
        <f t="shared" si="457"/>
        <v>-0.0000109614933907868+0.0293296071726237i</v>
      </c>
      <c r="D969" s="208" t="str">
        <f t="shared" si="458"/>
        <v>-5.95708999512196+0.224860321656782i</v>
      </c>
      <c r="E969" t="str">
        <f t="shared" si="459"/>
        <v>2870</v>
      </c>
      <c r="F969" t="str">
        <f t="shared" si="460"/>
        <v>0.777000777000777</v>
      </c>
      <c r="G969" t="str">
        <f t="shared" si="455"/>
        <v>0.777000777000777</v>
      </c>
      <c r="H969" t="str">
        <f t="shared" si="461"/>
        <v>7.27686475535429+3.50800524473649i</v>
      </c>
      <c r="I969" t="str">
        <f t="shared" si="462"/>
        <v>327.903733218435i</v>
      </c>
      <c r="J969" t="str">
        <f t="shared" si="456"/>
        <v>-144.540233738822+71.7348439087305i</v>
      </c>
      <c r="K969" t="str">
        <f t="shared" si="463"/>
        <v>0.903384807138797-1.8202514157008i</v>
      </c>
      <c r="L969" t="str">
        <f t="shared" si="464"/>
        <v>0.0631611857918889-0.108632228446878i</v>
      </c>
      <c r="M969" t="str">
        <f t="shared" si="465"/>
        <v>0.966545992930686-1.92888364414768i</v>
      </c>
      <c r="N969" t="str">
        <f t="shared" si="466"/>
        <v>-0.855520454534343i</v>
      </c>
      <c r="O969" t="str">
        <f t="shared" si="467"/>
        <v>0.655825701025833-0.754912345821669i</v>
      </c>
      <c r="P969" t="str">
        <f t="shared" si="468"/>
        <v>0.344174298974167+0.754912345821669i</v>
      </c>
      <c r="Q969" t="str">
        <f t="shared" si="469"/>
        <v>-0.344174298974167+0.100608108712674i</v>
      </c>
      <c r="R969" t="str">
        <f t="shared" si="470"/>
        <v>-0.33058271772977-2.29003632803133i</v>
      </c>
      <c r="S969" t="str">
        <f t="shared" si="471"/>
        <v>0.0884051197733939i</v>
      </c>
      <c r="T969" t="str">
        <f t="shared" si="472"/>
        <v>0.202450935865033-0.0292252047559144i</v>
      </c>
      <c r="U969" t="str">
        <f t="shared" si="473"/>
        <v>0.0000333333333333333-0.00135180654089179i</v>
      </c>
      <c r="V969" t="str">
        <f t="shared" si="474"/>
        <v>6.66666666666667E-06-0.0135180654089179i</v>
      </c>
      <c r="W969" t="str">
        <f t="shared" si="475"/>
        <v>0.0000276031462461983-0.00122897434525922i</v>
      </c>
      <c r="X969" t="str">
        <f t="shared" si="476"/>
        <v>0.0000527181755409122-0.00122732988773169i</v>
      </c>
      <c r="Y969" t="str">
        <f t="shared" si="477"/>
        <v>0.009+0.524645973149495i</v>
      </c>
      <c r="Z969" t="str">
        <f t="shared" si="478"/>
        <v>-0.0281086974979985-0.00169477765960703i</v>
      </c>
      <c r="AA969" t="str">
        <f t="shared" si="479"/>
        <v>0.396398480120512-22.9193431886889i</v>
      </c>
      <c r="AB969" t="str">
        <f t="shared" si="480"/>
        <v>0.954846175515331-0.137838705810879i</v>
      </c>
      <c r="AC969" t="str">
        <f t="shared" si="481"/>
        <v>1.65702791964044-1.97501461940074i</v>
      </c>
      <c r="AD969" t="str">
        <f t="shared" si="482"/>
        <v>0.279013218932193+0.249372068924419i</v>
      </c>
      <c r="AE969" t="str">
        <f t="shared" si="483"/>
        <v>-0.00742006795756474-0.00748238942002784i</v>
      </c>
      <c r="AF969" t="str">
        <f t="shared" si="484"/>
        <v>-13.2339547504763-3.28314492307971i</v>
      </c>
      <c r="AG969" t="str">
        <f t="shared" si="485"/>
        <v>1.02109028089188-0.0227913354154093i</v>
      </c>
      <c r="AH969" t="str">
        <f t="shared" si="486"/>
        <v>0.0693785910089357+0.122382902404142i</v>
      </c>
      <c r="AI969">
        <f t="shared" si="487"/>
        <v>-17.035330579613202</v>
      </c>
      <c r="AJ969">
        <f t="shared" si="488"/>
        <v>60.451197146386185</v>
      </c>
      <c r="AK969"/>
      <c r="AL969"/>
      <c r="AM969"/>
      <c r="AN969"/>
    </row>
    <row r="970" spans="1:40" x14ac:dyDescent="0.25">
      <c r="A970"/>
      <c r="B970">
        <f t="shared" si="454"/>
        <v>83600</v>
      </c>
      <c r="C970" s="237" t="str">
        <f t="shared" si="457"/>
        <v>-0.0000109352854100519+0.0292945239202385i</v>
      </c>
      <c r="D970" s="208" t="str">
        <f t="shared" si="458"/>
        <v>-5.9570897941941+0.224591350055162i</v>
      </c>
      <c r="E970" t="str">
        <f t="shared" si="459"/>
        <v>2870</v>
      </c>
      <c r="F970" t="str">
        <f t="shared" si="460"/>
        <v>0.777000777000777</v>
      </c>
      <c r="G970" t="str">
        <f t="shared" si="455"/>
        <v>0.777000777000777</v>
      </c>
      <c r="H970" t="str">
        <f t="shared" si="461"/>
        <v>7.28033477740881+3.50564409787277i</v>
      </c>
      <c r="I970" t="str">
        <f t="shared" si="462"/>
        <v>328.296432300133i</v>
      </c>
      <c r="J970" t="str">
        <f t="shared" si="456"/>
        <v>-144.889041843204+71.8207539014356i</v>
      </c>
      <c r="K970" t="str">
        <f t="shared" si="463"/>
        <v>0.901626995439872-1.81891534651015i</v>
      </c>
      <c r="L970" t="str">
        <f t="shared" si="464"/>
        <v>0.063048257260786-0.108567866201626i</v>
      </c>
      <c r="M970" t="str">
        <f t="shared" si="465"/>
        <v>0.964675252700658-1.92748321271178i</v>
      </c>
      <c r="N970" t="str">
        <f t="shared" si="466"/>
        <v>-0.856545029928995i</v>
      </c>
      <c r="O970" t="str">
        <f t="shared" si="467"/>
        <v>0.655051892318471-0.755583892344186i</v>
      </c>
      <c r="P970" t="str">
        <f t="shared" si="468"/>
        <v>0.344948107681529+0.755583892344186i</v>
      </c>
      <c r="Q970" t="str">
        <f t="shared" si="469"/>
        <v>-0.344948107681529+0.100961137584809i</v>
      </c>
      <c r="R970" t="str">
        <f t="shared" si="470"/>
        <v>-0.330576028727703-2.28718235205164i</v>
      </c>
      <c r="S970" t="str">
        <f t="shared" si="471"/>
        <v>0.088510994168332i</v>
      </c>
      <c r="T970" t="str">
        <f t="shared" si="472"/>
        <v>0.202440783824355-0.0292596129509081i</v>
      </c>
      <c r="U970" t="str">
        <f t="shared" si="473"/>
        <v>0.0000333333333333333-0.00135018954742183i</v>
      </c>
      <c r="V970" t="str">
        <f t="shared" si="474"/>
        <v>6.66666666666667E-06-0.0135018954742183i</v>
      </c>
      <c r="W970" t="str">
        <f t="shared" si="475"/>
        <v>0.0000276031458638432-0.00122750442222224i</v>
      </c>
      <c r="X970" t="str">
        <f t="shared" si="476"/>
        <v>0.0000526581278525039-0.00122586315948215i</v>
      </c>
      <c r="Y970" t="str">
        <f t="shared" si="477"/>
        <v>0.009+0.525274291680213i</v>
      </c>
      <c r="Z970" t="str">
        <f t="shared" si="478"/>
        <v>-0.0280414105034848-0.00169020034930956i</v>
      </c>
      <c r="AA970" t="str">
        <f t="shared" si="479"/>
        <v>0.395443956234813-22.8918159623503i</v>
      </c>
      <c r="AB970" t="str">
        <f t="shared" si="480"/>
        <v>0.954798294100638-0.138000989740344i</v>
      </c>
      <c r="AC970" t="str">
        <f t="shared" si="481"/>
        <v>1.65507569457757-1.97348382305553i</v>
      </c>
      <c r="AD970" t="str">
        <f t="shared" si="482"/>
        <v>0.279262918282444+0.249607835594963i</v>
      </c>
      <c r="AE970" t="str">
        <f t="shared" si="483"/>
        <v>-0.00740903887904612-0.00747136606483488i</v>
      </c>
      <c r="AF970" t="str">
        <f t="shared" si="484"/>
        <v>-13.2374245716029-3.28105274781761i</v>
      </c>
      <c r="AG970" t="str">
        <f t="shared" si="485"/>
        <v>1.02108436227574-0.0227847485019048i</v>
      </c>
      <c r="AH970" t="str">
        <f t="shared" si="486"/>
        <v>0.0693165446177581+0.122213655158597i</v>
      </c>
      <c r="AI970">
        <f t="shared" si="487"/>
        <v>-17.046317124466007</v>
      </c>
      <c r="AJ970">
        <f t="shared" si="488"/>
        <v>60.439171209076065</v>
      </c>
      <c r="AK970"/>
      <c r="AL970"/>
      <c r="AM970"/>
      <c r="AN970"/>
    </row>
    <row r="971" spans="1:40" x14ac:dyDescent="0.25">
      <c r="A971"/>
      <c r="B971">
        <f t="shared" si="454"/>
        <v>83700</v>
      </c>
      <c r="C971" s="237" t="str">
        <f t="shared" si="457"/>
        <v>-0.0000109091713085889+0.029259524498768i</v>
      </c>
      <c r="D971" s="208" t="str">
        <f t="shared" si="458"/>
        <v>-5.957089593986+0.224323021157221i</v>
      </c>
      <c r="E971" t="str">
        <f t="shared" si="459"/>
        <v>2870</v>
      </c>
      <c r="F971" t="str">
        <f t="shared" si="460"/>
        <v>0.777000777000777</v>
      </c>
      <c r="G971" t="str">
        <f t="shared" si="455"/>
        <v>0.777000777000777</v>
      </c>
      <c r="H971" t="str">
        <f t="shared" si="461"/>
        <v>7.28379598684496+3.50328393817916i</v>
      </c>
      <c r="I971" t="str">
        <f t="shared" si="462"/>
        <v>328.689131381832i</v>
      </c>
      <c r="J971" t="str">
        <f t="shared" si="456"/>
        <v>-145.238267431852+71.9066638941406i</v>
      </c>
      <c r="K971" t="str">
        <f t="shared" si="463"/>
        <v>0.899873919126919-1.81758020527155i</v>
      </c>
      <c r="L971" t="str">
        <f t="shared" si="464"/>
        <v>0.0629355973885811-0.108503501918084i</v>
      </c>
      <c r="M971" t="str">
        <f t="shared" si="465"/>
        <v>0.9628095165155-1.92608370718963i</v>
      </c>
      <c r="N971" t="str">
        <f t="shared" si="466"/>
        <v>-0.857569605323647i</v>
      </c>
      <c r="O971" t="str">
        <f t="shared" si="467"/>
        <v>0.654277395967341-0.756254645689001i</v>
      </c>
      <c r="P971" t="str">
        <f t="shared" si="468"/>
        <v>0.345722604032659+0.756254645689001i</v>
      </c>
      <c r="Q971" t="str">
        <f t="shared" si="469"/>
        <v>-0.345722604032659+0.101314959634646i</v>
      </c>
      <c r="R971" t="str">
        <f t="shared" si="470"/>
        <v>-0.330569331250839-2.28433505628266i</v>
      </c>
      <c r="S971" t="str">
        <f t="shared" si="471"/>
        <v>0.0886168685632703i</v>
      </c>
      <c r="T971" t="str">
        <f t="shared" si="472"/>
        <v>0.202430619437071-0.0292940189785038i</v>
      </c>
      <c r="U971" t="str">
        <f t="shared" si="473"/>
        <v>0.0000333333333333334-0.00134857641773554i</v>
      </c>
      <c r="V971" t="str">
        <f t="shared" si="474"/>
        <v>6.66666666666667E-06-0.0134857641773554i</v>
      </c>
      <c r="W971" t="str">
        <f t="shared" si="475"/>
        <v>0.0000276031454810305-0.00122603801171587i</v>
      </c>
      <c r="X971" t="str">
        <f t="shared" si="476"/>
        <v>0.0000525982951387157-0.00122439993173863i</v>
      </c>
      <c r="Y971" t="str">
        <f t="shared" si="477"/>
        <v>0.009+0.525902610210931i</v>
      </c>
      <c r="Z971" t="str">
        <f t="shared" si="478"/>
        <v>-0.0279743649403051-0.00168564314794046i</v>
      </c>
      <c r="AA971" t="str">
        <f t="shared" si="479"/>
        <v>0.394492883905456-22.8643549119529i</v>
      </c>
      <c r="AB971" t="str">
        <f t="shared" si="480"/>
        <v>0.954750354454012-0.138163263447423i</v>
      </c>
      <c r="AC971" t="str">
        <f t="shared" si="481"/>
        <v>1.65312871650664-1.97195400702741i</v>
      </c>
      <c r="AD971" t="str">
        <f t="shared" si="482"/>
        <v>0.279512858693935+0.249843363160831i</v>
      </c>
      <c r="AE971" t="str">
        <f t="shared" si="483"/>
        <v>-0.00739804796144163-0.00746036835399296i</v>
      </c>
      <c r="AF971" t="str">
        <f t="shared" si="484"/>
        <v>-13.240885580831-3.27896091702194i</v>
      </c>
      <c r="AG971" t="str">
        <f t="shared" si="485"/>
        <v>1.02107843884434-0.0227781975846845i</v>
      </c>
      <c r="AH971" t="str">
        <f t="shared" si="486"/>
        <v>0.0692547091027184+0.122044777953149i</v>
      </c>
      <c r="AI971">
        <f t="shared" si="487"/>
        <v>-17.057290836348106</v>
      </c>
      <c r="AJ971">
        <f t="shared" si="488"/>
        <v>60.427114473842828</v>
      </c>
      <c r="AK971"/>
      <c r="AL971"/>
      <c r="AM971"/>
      <c r="AN971"/>
    </row>
    <row r="972" spans="1:40" x14ac:dyDescent="0.25">
      <c r="A972"/>
      <c r="B972">
        <f t="shared" si="454"/>
        <v>83800</v>
      </c>
      <c r="C972" s="237" t="str">
        <f t="shared" si="457"/>
        <v>-0.0000108831506385542+0.0292246086081015i</v>
      </c>
      <c r="D972" s="208" t="str">
        <f t="shared" si="458"/>
        <v>-5.95708939449419+0.224055332662112i</v>
      </c>
      <c r="E972" t="str">
        <f t="shared" si="459"/>
        <v>2870</v>
      </c>
      <c r="F972" t="str">
        <f t="shared" si="460"/>
        <v>0.777000777000777</v>
      </c>
      <c r="G972" t="str">
        <f t="shared" si="455"/>
        <v>0.777000777000777</v>
      </c>
      <c r="H972" t="str">
        <f t="shared" si="461"/>
        <v>7.28724840980004+3.50092477591063i</v>
      </c>
      <c r="I972" t="str">
        <f t="shared" si="462"/>
        <v>329.081830463531i</v>
      </c>
      <c r="J972" t="str">
        <f t="shared" si="456"/>
        <v>-145.587910504766+71.9925738868457i</v>
      </c>
      <c r="K972" t="str">
        <f t="shared" si="463"/>
        <v>0.898125562836305-1.81624599600746i</v>
      </c>
      <c r="L972" t="str">
        <f t="shared" si="464"/>
        <v>0.0628232054583438-0.108439136018896i</v>
      </c>
      <c r="M972" t="str">
        <f t="shared" si="465"/>
        <v>0.960948768294649-1.92468513202636i</v>
      </c>
      <c r="N972" t="str">
        <f t="shared" si="466"/>
        <v>-0.858594180718299i</v>
      </c>
      <c r="O972" t="str">
        <f t="shared" si="467"/>
        <v>0.653502212785473-0.756924605151986i</v>
      </c>
      <c r="P972" t="str">
        <f t="shared" si="468"/>
        <v>0.346497787214527+0.756924605151986i</v>
      </c>
      <c r="Q972" t="str">
        <f t="shared" si="469"/>
        <v>-0.346497787214527+0.101669575566313i</v>
      </c>
      <c r="R972" t="str">
        <f t="shared" si="470"/>
        <v>-0.330562625297452-2.28149441680163i</v>
      </c>
      <c r="S972" t="str">
        <f t="shared" si="471"/>
        <v>0.0887227429582084i</v>
      </c>
      <c r="T972" t="str">
        <f t="shared" si="472"/>
        <v>0.202420442702479-0.0293284228358564i</v>
      </c>
      <c r="U972" t="str">
        <f t="shared" si="473"/>
        <v>0.0000333333333333333-0.00134696713800077i</v>
      </c>
      <c r="V972" t="str">
        <f t="shared" si="474"/>
        <v>6.66666666666667E-06-0.0134696713800077i</v>
      </c>
      <c r="W972" t="str">
        <f t="shared" si="475"/>
        <v>0.0000276031450977598-0.00122457510116541i</v>
      </c>
      <c r="X972" t="str">
        <f t="shared" si="476"/>
        <v>0.0000525386763747372-0.00122294019199037i</v>
      </c>
      <c r="Y972" t="str">
        <f t="shared" si="477"/>
        <v>0.009+0.526530928741649i</v>
      </c>
      <c r="Z972" t="str">
        <f t="shared" si="478"/>
        <v>-0.027907559654334-0.00168110593952534i</v>
      </c>
      <c r="AA972" t="str">
        <f t="shared" si="479"/>
        <v>0.39354524647372-22.8369597986826i</v>
      </c>
      <c r="AB972" t="str">
        <f t="shared" si="480"/>
        <v>0.95470235657214-0.138325526918697i</v>
      </c>
      <c r="AC972" t="str">
        <f t="shared" si="481"/>
        <v>1.65118696859587-1.97042517592116i</v>
      </c>
      <c r="AD972" t="str">
        <f t="shared" si="482"/>
        <v>0.279763039965596+0.250078651403659i</v>
      </c>
      <c r="AE972" t="str">
        <f t="shared" si="483"/>
        <v>-0.00738709502069451-0.00744939619046883i</v>
      </c>
      <c r="AF972" t="str">
        <f t="shared" si="484"/>
        <v>-13.2443378042942-3.27686944324852i</v>
      </c>
      <c r="AG972" t="str">
        <f t="shared" si="485"/>
        <v>1.02107251059374-0.0227716825170964i</v>
      </c>
      <c r="AH972" t="str">
        <f t="shared" si="486"/>
        <v>0.0691930834013407+0.121876269480128i</v>
      </c>
      <c r="AI972">
        <f t="shared" si="487"/>
        <v>-17.068251750474907</v>
      </c>
      <c r="AJ972">
        <f t="shared" si="488"/>
        <v>60.41502704851775</v>
      </c>
      <c r="AK972"/>
      <c r="AL972"/>
      <c r="AM972"/>
      <c r="AN972"/>
    </row>
    <row r="973" spans="1:40" x14ac:dyDescent="0.25">
      <c r="A973"/>
      <c r="B973">
        <f t="shared" si="454"/>
        <v>83900</v>
      </c>
      <c r="C973" s="237" t="str">
        <f t="shared" si="457"/>
        <v>-0.0000108572229547717+0.0291897759495593i</v>
      </c>
      <c r="D973" s="208" t="str">
        <f t="shared" si="458"/>
        <v>-5.95708919571528+0.223788282279955i</v>
      </c>
      <c r="E973" t="str">
        <f t="shared" si="459"/>
        <v>2870</v>
      </c>
      <c r="F973" t="str">
        <f t="shared" si="460"/>
        <v>0.777000777000777</v>
      </c>
      <c r="G973" t="str">
        <f t="shared" si="455"/>
        <v>0.777000777000777</v>
      </c>
      <c r="H973" t="str">
        <f t="shared" si="461"/>
        <v>7.29069207233394+3.49856662123259i</v>
      </c>
      <c r="I973" t="str">
        <f t="shared" si="462"/>
        <v>329.47452954523i</v>
      </c>
      <c r="J973" t="str">
        <f t="shared" si="456"/>
        <v>-145.937971061947+72.0784838795508i</v>
      </c>
      <c r="K973" t="str">
        <f t="shared" si="463"/>
        <v>0.896381911257881-1.81491272269559i</v>
      </c>
      <c r="L973" t="str">
        <f t="shared" si="464"/>
        <v>0.0627110807548292-0.108374768923715i</v>
      </c>
      <c r="M973" t="str">
        <f t="shared" si="465"/>
        <v>0.95909299201271-1.92328749161931i</v>
      </c>
      <c r="N973" t="str">
        <f t="shared" si="466"/>
        <v>-0.85961875611295i</v>
      </c>
      <c r="O973" t="str">
        <f t="shared" si="467"/>
        <v>0.652726343586621-0.757593770029849i</v>
      </c>
      <c r="P973" t="str">
        <f t="shared" si="468"/>
        <v>0.347273656413379+0.757593770029849i</v>
      </c>
      <c r="Q973" t="str">
        <f t="shared" si="469"/>
        <v>-0.347273656413379+0.102024986083101i</v>
      </c>
      <c r="R973" t="str">
        <f t="shared" si="470"/>
        <v>-0.330555910865826-2.27866040979991i</v>
      </c>
      <c r="S973" t="str">
        <f t="shared" si="471"/>
        <v>0.0888286173531466i</v>
      </c>
      <c r="T973" t="str">
        <f t="shared" si="472"/>
        <v>0.20241025361988-0.0293628245201213i</v>
      </c>
      <c r="U973" t="str">
        <f t="shared" si="473"/>
        <v>0.0000333333333333334-0.00134536169445131i</v>
      </c>
      <c r="V973" t="str">
        <f t="shared" si="474"/>
        <v>6.66666666666667E-06-0.0134536169445131i</v>
      </c>
      <c r="W973" t="str">
        <f t="shared" si="475"/>
        <v>0.0000276031447140318-0.00122311567805615i</v>
      </c>
      <c r="X973" t="str">
        <f t="shared" si="476"/>
        <v>0.0000524792705418594-0.0012214839277862i</v>
      </c>
      <c r="Y973" t="str">
        <f t="shared" si="477"/>
        <v>0.009+0.527159247272367i</v>
      </c>
      <c r="Z973" t="str">
        <f t="shared" si="478"/>
        <v>-0.0278409934983383-0.00167658860890655i</v>
      </c>
      <c r="AA973" t="str">
        <f t="shared" si="479"/>
        <v>0.392601027381494-22.8096303848755i</v>
      </c>
      <c r="AB973" t="str">
        <f t="shared" si="480"/>
        <v>0.954654300451727-0.138487780140749i</v>
      </c>
      <c r="AC973" t="str">
        <f t="shared" si="481"/>
        <v>1.64925043407122-1.96889733429178i</v>
      </c>
      <c r="AD973" t="str">
        <f t="shared" si="482"/>
        <v>0.280013461896143+0.250313700105143i</v>
      </c>
      <c r="AE973" t="str">
        <f t="shared" si="483"/>
        <v>-0.00737617987384816-0.00743844947772783i</v>
      </c>
      <c r="AF973" t="str">
        <f t="shared" si="484"/>
        <v>-13.2477812680492-3.27477833895264i</v>
      </c>
      <c r="AG973" t="str">
        <f t="shared" si="485"/>
        <v>1.02106657752001-0.0227652031531776i</v>
      </c>
      <c r="AH973" t="str">
        <f t="shared" si="486"/>
        <v>0.0691316664576654+0.121708128438138i</v>
      </c>
      <c r="AI973">
        <f t="shared" si="487"/>
        <v>-17.07919990191758</v>
      </c>
      <c r="AJ973">
        <f t="shared" si="488"/>
        <v>60.402909040423005</v>
      </c>
      <c r="AK973"/>
      <c r="AL973"/>
      <c r="AM973"/>
      <c r="AN973"/>
    </row>
    <row r="974" spans="1:40" x14ac:dyDescent="0.25">
      <c r="A974"/>
      <c r="B974">
        <f t="shared" si="454"/>
        <v>84000</v>
      </c>
      <c r="C974" s="237" t="str">
        <f t="shared" si="457"/>
        <v>-0.0000108313878147136+0.029155026225884i</v>
      </c>
      <c r="D974" s="208" t="str">
        <f t="shared" si="458"/>
        <v>-5.95708899764587+0.223521867731777i</v>
      </c>
      <c r="E974" t="str">
        <f t="shared" si="459"/>
        <v>2870</v>
      </c>
      <c r="F974" t="str">
        <f t="shared" si="460"/>
        <v>0.777000777000777</v>
      </c>
      <c r="G974" t="str">
        <f t="shared" si="455"/>
        <v>0.777000777000777</v>
      </c>
      <c r="H974" t="str">
        <f t="shared" si="461"/>
        <v>7.29412700042938+3.49620948422131i</v>
      </c>
      <c r="I974" t="str">
        <f t="shared" si="462"/>
        <v>329.867228626928i</v>
      </c>
      <c r="J974" t="str">
        <f t="shared" si="456"/>
        <v>-146.288449103393+72.1643938722559i</v>
      </c>
      <c r="K974" t="str">
        <f t="shared" si="463"/>
        <v>0.894642949134857-1.81358038926923i</v>
      </c>
      <c r="L974" t="str">
        <f t="shared" si="464"/>
        <v>0.0625992225644818-0.10831040104922i</v>
      </c>
      <c r="M974" t="str">
        <f t="shared" si="465"/>
        <v>0.957242171699339-1.92189079031845i</v>
      </c>
      <c r="N974" t="str">
        <f t="shared" si="466"/>
        <v>-0.860643331507602i</v>
      </c>
      <c r="O974" t="str">
        <f t="shared" si="467"/>
        <v>0.651949789185256-0.758262139620132i</v>
      </c>
      <c r="P974" t="str">
        <f t="shared" si="468"/>
        <v>0.348050210814744+0.758262139620132i</v>
      </c>
      <c r="Q974" t="str">
        <f t="shared" si="469"/>
        <v>-0.348050210814744+0.10238119188747i</v>
      </c>
      <c r="R974" t="str">
        <f t="shared" si="470"/>
        <v>-0.330549187954232-2.27583301158215i</v>
      </c>
      <c r="S974" t="str">
        <f t="shared" si="471"/>
        <v>0.0889344917480847i</v>
      </c>
      <c r="T974" t="str">
        <f t="shared" si="472"/>
        <v>0.202400052188571-0.0293972240284517i</v>
      </c>
      <c r="U974" t="str">
        <f t="shared" si="473"/>
        <v>0.0000333333333333333-0.00134376007338649i</v>
      </c>
      <c r="V974" t="str">
        <f t="shared" si="474"/>
        <v>6.66666666666667E-06-0.0134376007338649i</v>
      </c>
      <c r="W974" t="str">
        <f t="shared" si="475"/>
        <v>0.000027603144329846-0.00122165972993291i</v>
      </c>
      <c r="X974" t="str">
        <f t="shared" si="476"/>
        <v>0.0000524200766274242-0.00122003112673401i</v>
      </c>
      <c r="Y974" t="str">
        <f t="shared" si="477"/>
        <v>0.009+0.527787565803085i</v>
      </c>
      <c r="Z974" t="str">
        <f t="shared" si="478"/>
        <v>-0.027774665331924-0.00167209104173614i</v>
      </c>
      <c r="AA974" t="str">
        <f t="shared" si="479"/>
        <v>0.391660210170536-22.7823664340106i</v>
      </c>
      <c r="AB974" t="str">
        <f t="shared" si="480"/>
        <v>0.954606186089457-0.138650023100153i</v>
      </c>
      <c r="AC974" t="str">
        <f t="shared" si="481"/>
        <v>1.64731909621627-1.9673704866449i</v>
      </c>
      <c r="AD974" t="str">
        <f t="shared" si="482"/>
        <v>0.280264124284057+0.250548509047025i</v>
      </c>
      <c r="AE974" t="str">
        <f t="shared" si="483"/>
        <v>-0.00736530233903656-0.00742752811972904i</v>
      </c>
      <c r="AF974" t="str">
        <f t="shared" si="484"/>
        <v>-13.2512159980752-3.27268761648953i</v>
      </c>
      <c r="AG974" t="str">
        <f t="shared" si="485"/>
        <v>1.0210606396193-0.0227587593476474i</v>
      </c>
      <c r="AH974" t="str">
        <f t="shared" si="486"/>
        <v>0.069070457222178+0.121540353531985i</v>
      </c>
      <c r="AI974">
        <f t="shared" si="487"/>
        <v>-17.090135325606461</v>
      </c>
      <c r="AJ974">
        <f t="shared" si="488"/>
        <v>60.390760556376058</v>
      </c>
      <c r="AK974"/>
      <c r="AL974"/>
      <c r="AM974"/>
      <c r="AN974"/>
    </row>
    <row r="975" spans="1:40" x14ac:dyDescent="0.25">
      <c r="A975"/>
      <c r="B975">
        <f t="shared" si="454"/>
        <v>84100</v>
      </c>
      <c r="C975" s="237" t="str">
        <f t="shared" si="457"/>
        <v>-0.0000108056447784812+0.0291203591412321i</v>
      </c>
      <c r="D975" s="208" t="str">
        <f t="shared" si="458"/>
        <v>-5.95708880028259+0.223256086749446i</v>
      </c>
      <c r="E975" t="str">
        <f t="shared" si="459"/>
        <v>2870</v>
      </c>
      <c r="F975" t="str">
        <f t="shared" si="460"/>
        <v>0.777000777000777</v>
      </c>
      <c r="G975" t="str">
        <f t="shared" si="455"/>
        <v>0.777000777000777</v>
      </c>
      <c r="H975" t="str">
        <f t="shared" si="461"/>
        <v>7.29755321999196+3.49385337486468i</v>
      </c>
      <c r="I975" t="str">
        <f t="shared" si="462"/>
        <v>330.259927708627i</v>
      </c>
      <c r="J975" t="str">
        <f t="shared" si="456"/>
        <v>-146.639344629106+72.2503038649609i</v>
      </c>
      <c r="K975" t="str">
        <f t="shared" si="463"/>
        <v>0.892908661263576-1.8122489996176i</v>
      </c>
      <c r="L975" t="str">
        <f t="shared" si="464"/>
        <v>0.0624876301754315-0.108246032809135i</v>
      </c>
      <c r="M975" t="str">
        <f t="shared" si="465"/>
        <v>0.955396291439008-1.92049503242674i</v>
      </c>
      <c r="N975" t="str">
        <f t="shared" si="466"/>
        <v>-0.861667906902254i</v>
      </c>
      <c r="O975" t="str">
        <f t="shared" si="467"/>
        <v>0.65117255039657-0.758929713221209i</v>
      </c>
      <c r="P975" t="str">
        <f t="shared" si="468"/>
        <v>0.34882744960343+0.758929713221209i</v>
      </c>
      <c r="Q975" t="str">
        <f t="shared" si="469"/>
        <v>-0.34882744960343+0.102738193681045i</v>
      </c>
      <c r="R975" t="str">
        <f t="shared" si="470"/>
        <v>-0.330542456560937-2.27301219856575i</v>
      </c>
      <c r="S975" t="str">
        <f t="shared" si="471"/>
        <v>0.089040366143023i</v>
      </c>
      <c r="T975" t="str">
        <f t="shared" si="472"/>
        <v>0.202389838407852-0.0294316213580001i</v>
      </c>
      <c r="U975" t="str">
        <f t="shared" si="473"/>
        <v>0.0000333333333333332-0.00134216226117081i</v>
      </c>
      <c r="V975" t="str">
        <f t="shared" si="474"/>
        <v>6.66666666666667E-06-0.0134216226117081i</v>
      </c>
      <c r="W975" t="str">
        <f t="shared" si="475"/>
        <v>0.0000276031439452027-0.0012202072443998i</v>
      </c>
      <c r="X975" t="str">
        <f t="shared" si="476"/>
        <v>0.0000523610936247888-0.00121858177650061i</v>
      </c>
      <c r="Y975" t="str">
        <f t="shared" si="477"/>
        <v>0.009+0.528415884333803i</v>
      </c>
      <c r="Z975" t="str">
        <f t="shared" si="478"/>
        <v>-0.0277085740214924-0.00166761312446945i</v>
      </c>
      <c r="AA975" t="str">
        <f t="shared" si="479"/>
        <v>0.390722778481755-22.7551677107031i</v>
      </c>
      <c r="AB975" t="str">
        <f t="shared" si="480"/>
        <v>0.954558013482028-0.138812255783479i</v>
      </c>
      <c r="AC975" t="str">
        <f t="shared" si="481"/>
        <v>1.64539293837199-1.96584463743719i</v>
      </c>
      <c r="AD975" t="str">
        <f t="shared" si="482"/>
        <v>0.280515026927592+0.250783078011113i</v>
      </c>
      <c r="AE975" t="str">
        <f t="shared" si="483"/>
        <v>-0.00735446223547796-0.007416632020924i</v>
      </c>
      <c r="AF975" t="str">
        <f t="shared" si="484"/>
        <v>-13.2546420202746-3.27059728811523i</v>
      </c>
      <c r="AG975" t="str">
        <f t="shared" si="485"/>
        <v>1.02105469688775-0.0227523509559044i</v>
      </c>
      <c r="AH975" t="str">
        <f t="shared" si="486"/>
        <v>0.0690094546517825+0.121372943472675i</v>
      </c>
      <c r="AI975">
        <f t="shared" si="487"/>
        <v>-17.101058056329254</v>
      </c>
      <c r="AJ975">
        <f t="shared" si="488"/>
        <v>60.378581702692387</v>
      </c>
      <c r="AK975"/>
      <c r="AL975"/>
      <c r="AM975"/>
      <c r="AN975"/>
    </row>
    <row r="976" spans="1:40" x14ac:dyDescent="0.25">
      <c r="A976"/>
      <c r="B976">
        <f t="shared" si="454"/>
        <v>84200</v>
      </c>
      <c r="C976" s="237" t="str">
        <f t="shared" si="457"/>
        <v>-0.0000107799934087866+0.0290857744011653i</v>
      </c>
      <c r="D976" s="208" t="str">
        <f t="shared" si="458"/>
        <v>-5.9570886036221+0.222990937075601i</v>
      </c>
      <c r="E976" t="str">
        <f t="shared" si="459"/>
        <v>2870</v>
      </c>
      <c r="F976" t="str">
        <f t="shared" si="460"/>
        <v>0.777000777000777</v>
      </c>
      <c r="G976" t="str">
        <f t="shared" si="455"/>
        <v>0.777000777000777</v>
      </c>
      <c r="H976" t="str">
        <f t="shared" si="461"/>
        <v>7.3009707568504+3.49149830306271i</v>
      </c>
      <c r="I976" t="str">
        <f t="shared" si="462"/>
        <v>330.652626790326i</v>
      </c>
      <c r="J976" t="str">
        <f t="shared" si="456"/>
        <v>-146.990657639084+72.3362138576659i</v>
      </c>
      <c r="K976" t="str">
        <f t="shared" si="463"/>
        <v>0.891179032493417-1.81091855758618i</v>
      </c>
      <c r="L976" t="str">
        <f t="shared" si="464"/>
        <v>0.0623763028774972-0.108181664614245i</v>
      </c>
      <c r="M976" t="str">
        <f t="shared" si="465"/>
        <v>0.953555335370914-1.91910022220042i</v>
      </c>
      <c r="N976" t="str">
        <f t="shared" si="466"/>
        <v>-0.862692482296906i</v>
      </c>
      <c r="O976" t="str">
        <f t="shared" si="467"/>
        <v>0.650394628036472-0.759596490132293i</v>
      </c>
      <c r="P976" t="str">
        <f t="shared" si="468"/>
        <v>0.349605371963528+0.759596490132293i</v>
      </c>
      <c r="Q976" t="str">
        <f t="shared" si="469"/>
        <v>-0.349605371963528+0.103095992164613i</v>
      </c>
      <c r="R976" t="str">
        <f t="shared" si="470"/>
        <v>-0.330535716684223-2.27019794728009i</v>
      </c>
      <c r="S976" t="str">
        <f t="shared" si="471"/>
        <v>0.0891462405379613i</v>
      </c>
      <c r="T976" t="str">
        <f t="shared" si="472"/>
        <v>0.202379612277017-0.0294660165059192i</v>
      </c>
      <c r="U976" t="str">
        <f t="shared" si="473"/>
        <v>0.0000333333333333333-0.00134056824423355i</v>
      </c>
      <c r="V976" t="str">
        <f t="shared" si="474"/>
        <v>6.66666666666667E-06-0.0134056824423355i</v>
      </c>
      <c r="W976" t="str">
        <f t="shared" si="475"/>
        <v>0.0000276031435601017-0.00121875820911979i</v>
      </c>
      <c r="X976" t="str">
        <f t="shared" si="476"/>
        <v>0.000052302320533278-0.00121713586481122i</v>
      </c>
      <c r="Y976" t="str">
        <f t="shared" si="477"/>
        <v>0.009+0.529044202864521i</v>
      </c>
      <c r="Z976" t="str">
        <f t="shared" si="478"/>
        <v>-0.0276427184401873-0.0016631547443583i</v>
      </c>
      <c r="AA976" t="str">
        <f t="shared" si="479"/>
        <v>0.38978871605449-22.7280339806972i</v>
      </c>
      <c r="AB976" t="str">
        <f t="shared" si="480"/>
        <v>0.95450978262611-0.138974478177298i</v>
      </c>
      <c r="AC976" t="str">
        <f t="shared" si="481"/>
        <v>1.64347194393662-1.96431979107659i</v>
      </c>
      <c r="AD976" t="str">
        <f t="shared" si="482"/>
        <v>0.280766169624787+0.251017406779259i</v>
      </c>
      <c r="AE976" t="str">
        <f t="shared" si="483"/>
        <v>-0.00734365938346643-0.0074057610862518i</v>
      </c>
      <c r="AF976" t="str">
        <f t="shared" si="484"/>
        <v>-13.2580593604725-3.26850736598711i</v>
      </c>
      <c r="AG976" t="str">
        <f t="shared" si="485"/>
        <v>1.02104874932158-0.0227459778340229i</v>
      </c>
      <c r="AH976" t="str">
        <f t="shared" si="486"/>
        <v>0.0689486577097428+0.121205896977342i</v>
      </c>
      <c r="AI976">
        <f t="shared" si="487"/>
        <v>-17.111968128734102</v>
      </c>
      <c r="AJ976">
        <f t="shared" si="488"/>
        <v>60.366372585185538</v>
      </c>
      <c r="AK976"/>
      <c r="AL976"/>
      <c r="AM976"/>
      <c r="AN976"/>
    </row>
    <row r="977" spans="1:40" x14ac:dyDescent="0.25">
      <c r="A977"/>
      <c r="B977">
        <f t="shared" ref="B977:B1008" si="489">B976+100</f>
        <v>84300</v>
      </c>
      <c r="C977" s="237" t="str">
        <f t="shared" si="457"/>
        <v>-0.0000107544332709344+0.0290512717126426i</v>
      </c>
      <c r="D977" s="208" t="str">
        <f t="shared" si="458"/>
        <v>-5.95708840766104+0.222726416463593i</v>
      </c>
      <c r="E977" t="str">
        <f t="shared" si="459"/>
        <v>2870</v>
      </c>
      <c r="F977" t="str">
        <f t="shared" si="460"/>
        <v>0.777000777000777</v>
      </c>
      <c r="G977" t="str">
        <f t="shared" si="455"/>
        <v>0.777000777000777</v>
      </c>
      <c r="H977" t="str">
        <f t="shared" si="461"/>
        <v>7.30437963675653+3.48914427862818i</v>
      </c>
      <c r="I977" t="str">
        <f t="shared" si="462"/>
        <v>331.045325872024i</v>
      </c>
      <c r="J977" t="str">
        <f t="shared" si="456"/>
        <v>-147.342388133329+72.4221238503711i</v>
      </c>
      <c r="K977" t="str">
        <f t="shared" si="463"/>
        <v>0.88945404772656-1.80958906697702i</v>
      </c>
      <c r="L977" t="str">
        <f t="shared" si="464"/>
        <v>0.0622652399621855-0.108117296872415i</v>
      </c>
      <c r="M977" t="str">
        <f t="shared" si="465"/>
        <v>0.951719287688745-1.91770636384943i</v>
      </c>
      <c r="N977" t="str">
        <f t="shared" si="466"/>
        <v>-0.863717057691558i</v>
      </c>
      <c r="O977" t="str">
        <f t="shared" si="467"/>
        <v>0.649616022921591-0.760262469653431i</v>
      </c>
      <c r="P977" t="str">
        <f t="shared" si="468"/>
        <v>0.350383977078409+0.760262469653431i</v>
      </c>
      <c r="Q977" t="str">
        <f t="shared" si="469"/>
        <v>-0.350383977078409+0.103454588038127i</v>
      </c>
      <c r="R977" t="str">
        <f t="shared" si="470"/>
        <v>-0.330528968322348-2.26739023436595i</v>
      </c>
      <c r="S977" t="str">
        <f t="shared" si="471"/>
        <v>0.0892521149328994i</v>
      </c>
      <c r="T977" t="str">
        <f t="shared" si="472"/>
        <v>0.202369373795363-0.0295004094693589i</v>
      </c>
      <c r="U977" t="str">
        <f t="shared" si="473"/>
        <v>0.0000333333333333333-0.00133897800906838i</v>
      </c>
      <c r="V977" t="str">
        <f t="shared" si="474"/>
        <v>6.66666666666667E-06-0.0133897800906838i</v>
      </c>
      <c r="W977" t="str">
        <f t="shared" si="475"/>
        <v>0.0000276031431745432-0.00121731261181441i</v>
      </c>
      <c r="X977" t="str">
        <f t="shared" si="476"/>
        <v>0.0000522437563581443-0.0012156933794492i</v>
      </c>
      <c r="Y977" t="str">
        <f t="shared" si="477"/>
        <v>0.009+0.529672521395239i</v>
      </c>
      <c r="Z977" t="str">
        <f t="shared" si="478"/>
        <v>-0.0275770974678491-0.0016587157894445i</v>
      </c>
      <c r="AA977" t="str">
        <f t="shared" si="479"/>
        <v>0.388858006725806-22.70096501086i</v>
      </c>
      <c r="AB977" t="str">
        <f t="shared" si="480"/>
        <v>0.954461493518388-0.139136690268167i</v>
      </c>
      <c r="AC977" t="str">
        <f t="shared" si="481"/>
        <v>1.64155609636544-1.96279595192283i</v>
      </c>
      <c r="AD977" t="str">
        <f t="shared" si="482"/>
        <v>0.281017552173449+0.251251495133386i</v>
      </c>
      <c r="AE977" t="str">
        <f t="shared" si="483"/>
        <v>-0.0073328936043643-0.00739491522113735i</v>
      </c>
      <c r="AF977" t="str">
        <f t="shared" si="484"/>
        <v>-13.2614680444176-3.26641786216459i</v>
      </c>
      <c r="AG977" t="str">
        <f t="shared" si="485"/>
        <v>1.02104279691702-0.022739639838748i</v>
      </c>
      <c r="AH977" t="str">
        <f t="shared" si="486"/>
        <v>0.0688880653656418+0.121039212769242i</v>
      </c>
      <c r="AI977">
        <f t="shared" si="487"/>
        <v>-17.122865577328486</v>
      </c>
      <c r="AJ977">
        <f t="shared" si="488"/>
        <v>60.354133309174223</v>
      </c>
      <c r="AK977"/>
      <c r="AL977"/>
      <c r="AM977"/>
      <c r="AN977"/>
    </row>
    <row r="978" spans="1:40" x14ac:dyDescent="0.25">
      <c r="A978"/>
      <c r="B978">
        <f t="shared" si="489"/>
        <v>84400</v>
      </c>
      <c r="C978" s="237" t="str">
        <f t="shared" si="457"/>
        <v>-0.0000107289639328023+0.0290168507840117i</v>
      </c>
      <c r="D978" s="208" t="str">
        <f t="shared" si="458"/>
        <v>-5.95708821239611+0.222462522677423i</v>
      </c>
      <c r="E978" t="str">
        <f t="shared" si="459"/>
        <v>2870</v>
      </c>
      <c r="F978" t="str">
        <f t="shared" si="460"/>
        <v>0.777000777000777</v>
      </c>
      <c r="G978" t="str">
        <f t="shared" si="455"/>
        <v>0.777000777000777</v>
      </c>
      <c r="H978" t="str">
        <f t="shared" si="461"/>
        <v>7.30777988538561+3.4867913112872i</v>
      </c>
      <c r="I978" t="str">
        <f t="shared" si="462"/>
        <v>331.438024953723i</v>
      </c>
      <c r="J978" t="str">
        <f t="shared" si="456"/>
        <v>-147.69453611184+72.5080338430761i</v>
      </c>
      <c r="K978" t="str">
        <f t="shared" si="463"/>
        <v>0.887733691917896-1.80826053154915i</v>
      </c>
      <c r="L978" t="str">
        <f t="shared" si="464"/>
        <v>0.0621544407226889-0.108052929988603i</v>
      </c>
      <c r="M978" t="str">
        <f t="shared" si="465"/>
        <v>0.949888132640585-1.91631346153775i</v>
      </c>
      <c r="N978" t="str">
        <f t="shared" si="466"/>
        <v>-0.86474163308621i</v>
      </c>
      <c r="O978" t="str">
        <f t="shared" si="467"/>
        <v>0.648836735869271-0.760927651085509i</v>
      </c>
      <c r="P978" t="str">
        <f t="shared" si="468"/>
        <v>0.351163264130729+0.760927651085509i</v>
      </c>
      <c r="Q978" t="str">
        <f t="shared" si="469"/>
        <v>-0.351163264130729+0.103813982000701i</v>
      </c>
      <c r="R978" t="str">
        <f t="shared" si="470"/>
        <v>-0.330522211473584-2.26458903657477i</v>
      </c>
      <c r="S978" t="str">
        <f t="shared" si="471"/>
        <v>0.0893579893278377i</v>
      </c>
      <c r="T978" t="str">
        <f t="shared" si="472"/>
        <v>0.202359122962187-0.0295348002454698i</v>
      </c>
      <c r="U978" t="str">
        <f t="shared" si="473"/>
        <v>0.0000333333333333334-0.001337391542233i</v>
      </c>
      <c r="V978" t="str">
        <f t="shared" si="474"/>
        <v>6.66666666666667E-06-0.01337391542233i</v>
      </c>
      <c r="W978" t="str">
        <f t="shared" si="475"/>
        <v>0.0000276031427885271-0.00121587044026338i</v>
      </c>
      <c r="X978" t="str">
        <f t="shared" si="476"/>
        <v>0.0000521854001105247-0.00121425430825571i</v>
      </c>
      <c r="Y978" t="str">
        <f t="shared" si="477"/>
        <v>0.009+0.530300839925957i</v>
      </c>
      <c r="Z978" t="str">
        <f t="shared" si="478"/>
        <v>-0.027511709990967-0.00165429614855334i</v>
      </c>
      <c r="AA978" t="str">
        <f t="shared" si="479"/>
        <v>0.387930634429779-22.6739605691742i</v>
      </c>
      <c r="AB978" t="str">
        <f t="shared" si="480"/>
        <v>0.954413146155546-0.139298892042647i</v>
      </c>
      <c r="AC978" t="str">
        <f t="shared" si="481"/>
        <v>1.6396453791707-1.96127312428776i</v>
      </c>
      <c r="AD978" t="str">
        <f t="shared" si="482"/>
        <v>0.281269174371162+0.251485342855463i</v>
      </c>
      <c r="AE978" t="str">
        <f t="shared" si="483"/>
        <v>-0.00732216472059473-0.0073840943314874i</v>
      </c>
      <c r="AF978" t="str">
        <f t="shared" si="484"/>
        <v>-13.2648680977817-3.26432878860978i</v>
      </c>
      <c r="AG978" t="str">
        <f t="shared" si="485"/>
        <v>1.02103683967034-0.0227333368274922i</v>
      </c>
      <c r="AH978" t="str">
        <f t="shared" si="486"/>
        <v>0.068827676595335+0.120872889577697i</v>
      </c>
      <c r="AI978">
        <f t="shared" si="487"/>
        <v>-17.133750436481094</v>
      </c>
      <c r="AJ978">
        <f t="shared" si="488"/>
        <v>60.34186397948146</v>
      </c>
      <c r="AK978"/>
      <c r="AL978"/>
      <c r="AM978"/>
      <c r="AN978"/>
    </row>
    <row r="979" spans="1:40" x14ac:dyDescent="0.25">
      <c r="A979"/>
      <c r="B979">
        <f t="shared" si="489"/>
        <v>84500</v>
      </c>
      <c r="C979" s="237" t="str">
        <f t="shared" si="457"/>
        <v>-0.0000107035849648236+0.028982511325001i</v>
      </c>
      <c r="D979" s="208" t="str">
        <f t="shared" si="458"/>
        <v>-5.95708801782402+0.222199253491674i</v>
      </c>
      <c r="E979" t="str">
        <f t="shared" si="459"/>
        <v>2870</v>
      </c>
      <c r="F979" t="str">
        <f t="shared" si="460"/>
        <v>0.777000777000777</v>
      </c>
      <c r="G979" t="str">
        <f t="shared" si="455"/>
        <v>0.777000777000777</v>
      </c>
      <c r="H979" t="str">
        <f t="shared" si="461"/>
        <v>7.31117152833637+3.48443941067983i</v>
      </c>
      <c r="I979" t="str">
        <f t="shared" si="462"/>
        <v>331.830724035422i</v>
      </c>
      <c r="J979" t="str">
        <f t="shared" si="456"/>
        <v>-148.047101574618+72.5939438357812i</v>
      </c>
      <c r="K979" t="str">
        <f t="shared" si="463"/>
        <v>0.886017950074803-1.80693295501883i</v>
      </c>
      <c r="L979" t="str">
        <f t="shared" si="464"/>
        <v>0.0620439044538894-0.107988564364885i</v>
      </c>
      <c r="M979" t="str">
        <f t="shared" si="465"/>
        <v>0.948061854528692-1.91492151938372i</v>
      </c>
      <c r="N979" t="str">
        <f t="shared" si="466"/>
        <v>-0.865766208480862i</v>
      </c>
      <c r="O979" t="str">
        <f t="shared" si="467"/>
        <v>0.648056767697572-0.761592033730248i</v>
      </c>
      <c r="P979" t="str">
        <f t="shared" si="468"/>
        <v>0.351943232302428+0.761592033730248i</v>
      </c>
      <c r="Q979" t="str">
        <f t="shared" si="469"/>
        <v>-0.351943232302428+0.104174174750614i</v>
      </c>
      <c r="R979" t="str">
        <f t="shared" si="470"/>
        <v>-0.330515446136187-2.26179433076805i</v>
      </c>
      <c r="S979" t="str">
        <f t="shared" si="471"/>
        <v>0.0894638637227758i</v>
      </c>
      <c r="T979" t="str">
        <f t="shared" si="472"/>
        <v>0.20234885977678-0.0295691888314003i</v>
      </c>
      <c r="U979" t="str">
        <f t="shared" si="473"/>
        <v>0.0000333333333333333-0.0013358088303487i</v>
      </c>
      <c r="V979" t="str">
        <f t="shared" si="474"/>
        <v>6.66666666666667E-06-0.013358088303487i</v>
      </c>
      <c r="W979" t="str">
        <f t="shared" si="475"/>
        <v>0.0000276031424020532-0.00121443168230424i</v>
      </c>
      <c r="X979" t="str">
        <f t="shared" si="476"/>
        <v>0.0000521272508073979-0.00121281863912931i</v>
      </c>
      <c r="Y979" t="str">
        <f t="shared" si="477"/>
        <v>0.009+0.530929158456675i</v>
      </c>
      <c r="Z979" t="str">
        <f t="shared" si="478"/>
        <v>-0.0274465549026302-0.00164989571128708i</v>
      </c>
      <c r="AA979" t="str">
        <f t="shared" si="479"/>
        <v>0.387006583196801-22.6470204247316i</v>
      </c>
      <c r="AB979" t="str">
        <f t="shared" si="480"/>
        <v>0.95436474053424-0.139461083487289i</v>
      </c>
      <c r="AC979" t="str">
        <f t="shared" si="481"/>
        <v>1.63773977592131-1.95975131243562i</v>
      </c>
      <c r="AD979" t="str">
        <f t="shared" si="482"/>
        <v>0.281521036015286+0.251718949727524i</v>
      </c>
      <c r="AE979" t="str">
        <f t="shared" si="483"/>
        <v>-0.00731147255563377-0.00737329832368763i</v>
      </c>
      <c r="AF979" t="str">
        <f t="shared" si="484"/>
        <v>-13.2682595461604-3.26224015718816i</v>
      </c>
      <c r="AG979" t="str">
        <f t="shared" si="485"/>
        <v>1.02103087757786-0.0227270686583308i</v>
      </c>
      <c r="AH979" t="str">
        <f t="shared" si="486"/>
        <v>0.0687674903809024+0.120706926138062i</v>
      </c>
      <c r="AI979">
        <f t="shared" si="487"/>
        <v>-17.144622740422435</v>
      </c>
      <c r="AJ979">
        <f t="shared" si="488"/>
        <v>60.329564700438802</v>
      </c>
      <c r="AK979"/>
      <c r="AL979"/>
      <c r="AM979"/>
      <c r="AN979"/>
    </row>
    <row r="980" spans="1:40" x14ac:dyDescent="0.25">
      <c r="A980"/>
      <c r="B980">
        <f t="shared" si="489"/>
        <v>84600</v>
      </c>
      <c r="C980" s="237" t="str">
        <f t="shared" si="457"/>
        <v>-0.0000106782959399692+0.0289482530467113i</v>
      </c>
      <c r="D980" s="208" t="str">
        <f t="shared" si="458"/>
        <v>-5.9570878239415+0.221936606691453i</v>
      </c>
      <c r="E980" t="str">
        <f t="shared" si="459"/>
        <v>2870</v>
      </c>
      <c r="F980" t="str">
        <f t="shared" si="460"/>
        <v>0.777000777000777</v>
      </c>
      <c r="G980" t="str">
        <f t="shared" si="455"/>
        <v>0.777000777000777</v>
      </c>
      <c r="H980" t="str">
        <f t="shared" si="461"/>
        <v>7.3145545911312+3.48208858636063i</v>
      </c>
      <c r="I980" t="str">
        <f t="shared" si="462"/>
        <v>332.223423117121i</v>
      </c>
      <c r="J980" t="str">
        <f t="shared" si="456"/>
        <v>-148.400084521661+72.6798538284862i</v>
      </c>
      <c r="K980" t="str">
        <f t="shared" si="463"/>
        <v>0.884306807257041-1.80560634105995i</v>
      </c>
      <c r="L980" t="str">
        <f t="shared" si="464"/>
        <v>0.061933630452354-0.107924200400465i</v>
      </c>
      <c r="M980" t="str">
        <f t="shared" si="465"/>
        <v>0.946240437709395-1.91353054146042i</v>
      </c>
      <c r="N980" t="str">
        <f t="shared" si="466"/>
        <v>-0.866790783875514i</v>
      </c>
      <c r="O980" t="str">
        <f t="shared" si="467"/>
        <v>0.647276119225269-0.76225561689021i</v>
      </c>
      <c r="P980" t="str">
        <f t="shared" si="468"/>
        <v>0.352723880774731+0.76225561689021i</v>
      </c>
      <c r="Q980" t="str">
        <f t="shared" si="469"/>
        <v>-0.352723880774731+0.104535166985304i</v>
      </c>
      <c r="R980" t="str">
        <f t="shared" si="470"/>
        <v>-0.330508672308421-2.25900609391669i</v>
      </c>
      <c r="S980" t="str">
        <f t="shared" si="471"/>
        <v>0.089569738117714i</v>
      </c>
      <c r="T980" t="str">
        <f t="shared" si="472"/>
        <v>0.202338584238438-0.0296035752242986i</v>
      </c>
      <c r="U980" t="str">
        <f t="shared" si="473"/>
        <v>0.0000333333333333334-0.00133422986010006i</v>
      </c>
      <c r="V980" t="str">
        <f t="shared" si="474"/>
        <v>6.66666666666667E-06-0.0133422986010006i</v>
      </c>
      <c r="W980" t="str">
        <f t="shared" si="475"/>
        <v>0.0000276031420151218-0.00121299632583205i</v>
      </c>
      <c r="X980" t="str">
        <f t="shared" si="476"/>
        <v>0.0000520693074715458-0.00121138636002567i</v>
      </c>
      <c r="Y980" t="str">
        <f t="shared" si="477"/>
        <v>0.009+0.531557476987393i</v>
      </c>
      <c r="Z980" t="str">
        <f t="shared" si="478"/>
        <v>-0.0273816311024825-0.00164551436801862i</v>
      </c>
      <c r="AA980" t="str">
        <f t="shared" si="479"/>
        <v>0.386085837152892-22.6201443477265i</v>
      </c>
      <c r="AB980" t="str">
        <f t="shared" si="480"/>
        <v>0.954316276651151-0.139623264588643i</v>
      </c>
      <c r="AC980" t="str">
        <f t="shared" si="481"/>
        <v>1.63583927024281-1.95823052058354i</v>
      </c>
      <c r="AD980" t="str">
        <f t="shared" si="482"/>
        <v>0.281773136902958+0.251952315531659i</v>
      </c>
      <c r="AE980" t="str">
        <f t="shared" si="483"/>
        <v>-0.00730081693400319-0.00736252710459966i</v>
      </c>
      <c r="AF980" t="str">
        <f t="shared" si="484"/>
        <v>-13.2716424150727-3.26015197966918i</v>
      </c>
      <c r="AG980" t="str">
        <f t="shared" si="485"/>
        <v>1.02102491063594-0.0227208351899989i</v>
      </c>
      <c r="AH980" t="str">
        <f t="shared" si="486"/>
        <v>0.0687075057106042+0.120541321191693i</v>
      </c>
      <c r="AI980">
        <f t="shared" si="487"/>
        <v>-17.155482523245396</v>
      </c>
      <c r="AJ980">
        <f t="shared" si="488"/>
        <v>60.317235575889804</v>
      </c>
      <c r="AK980"/>
      <c r="AL980"/>
      <c r="AM980"/>
      <c r="AN980"/>
    </row>
    <row r="981" spans="1:40" x14ac:dyDescent="0.25">
      <c r="A981"/>
      <c r="B981">
        <f t="shared" si="489"/>
        <v>84700</v>
      </c>
      <c r="C981" s="237" t="str">
        <f t="shared" si="457"/>
        <v>-0.000010653096433729+0.0289140756616077i</v>
      </c>
      <c r="D981" s="208" t="str">
        <f t="shared" si="458"/>
        <v>-5.95708763074529+0.221674580072326i</v>
      </c>
      <c r="E981" t="str">
        <f t="shared" si="459"/>
        <v>2870</v>
      </c>
      <c r="F981" t="str">
        <f t="shared" si="460"/>
        <v>0.777000777000777</v>
      </c>
      <c r="G981" t="str">
        <f t="shared" si="455"/>
        <v>0.777000777000777</v>
      </c>
      <c r="H981" t="str">
        <f t="shared" si="461"/>
        <v>7.31792909921625+3.47973884779927i</v>
      </c>
      <c r="I981" t="str">
        <f t="shared" si="462"/>
        <v>332.616122198819i</v>
      </c>
      <c r="J981" t="str">
        <f t="shared" si="456"/>
        <v>-148.753484952971+72.7657638211913i</v>
      </c>
      <c r="K981" t="str">
        <f t="shared" si="463"/>
        <v>0.882600248576515-1.80428069330429i</v>
      </c>
      <c r="L981" t="str">
        <f t="shared" si="464"/>
        <v>0.0618236180163388-0.107859838491695i</v>
      </c>
      <c r="M981" t="str">
        <f t="shared" si="465"/>
        <v>0.944423866592854-1.91214053179598i</v>
      </c>
      <c r="N981" t="str">
        <f t="shared" si="466"/>
        <v>-0.867815359270166i</v>
      </c>
      <c r="O981" t="str">
        <f t="shared" si="467"/>
        <v>0.646494791271852-0.762918399868796i</v>
      </c>
      <c r="P981" t="str">
        <f t="shared" si="468"/>
        <v>0.353505208728148+0.762918399868796i</v>
      </c>
      <c r="Q981" t="str">
        <f t="shared" si="469"/>
        <v>-0.353505208728148+0.10489695940137i</v>
      </c>
      <c r="R981" t="str">
        <f t="shared" si="470"/>
        <v>-0.330501889988547-2.25622430310032i</v>
      </c>
      <c r="S981" t="str">
        <f t="shared" si="471"/>
        <v>0.0896756125126521i</v>
      </c>
      <c r="T981" t="str">
        <f t="shared" si="472"/>
        <v>0.202328296346453-0.0296379594213121i</v>
      </c>
      <c r="U981" t="str">
        <f t="shared" si="473"/>
        <v>0.0000333333333333333-0.00133265461823453i</v>
      </c>
      <c r="V981" t="str">
        <f t="shared" si="474"/>
        <v>6.66666666666667E-06-0.0133265461823453i</v>
      </c>
      <c r="W981" t="str">
        <f t="shared" si="475"/>
        <v>0.0000276031416277328-0.00121156435879906i</v>
      </c>
      <c r="X981" t="str">
        <f t="shared" si="476"/>
        <v>0.0000520115691315108-0.00120995745895726i</v>
      </c>
      <c r="Y981" t="str">
        <f t="shared" si="477"/>
        <v>0.009+0.532185795518111i</v>
      </c>
      <c r="Z981" t="str">
        <f t="shared" si="478"/>
        <v>-0.0273169374966757-0.00164115200988524i</v>
      </c>
      <c r="AA981" t="str">
        <f t="shared" si="479"/>
        <v>0.385168380518999-22.593332109449i</v>
      </c>
      <c r="AB981" t="str">
        <f t="shared" si="480"/>
        <v>0.954267754502937-0.139785435333255i</v>
      </c>
      <c r="AC981" t="str">
        <f t="shared" si="481"/>
        <v>1.63394384581708-1.9567107529018i</v>
      </c>
      <c r="AD981" t="str">
        <f t="shared" si="482"/>
        <v>0.282025476831093+0.25218544005002i</v>
      </c>
      <c r="AE981" t="str">
        <f t="shared" si="483"/>
        <v>-0.00729019768126326-0.00735178058155826i</v>
      </c>
      <c r="AF981" t="str">
        <f t="shared" si="484"/>
        <v>-13.2750167299615-3.25806426772694i</v>
      </c>
      <c r="AG981" t="str">
        <f t="shared" si="485"/>
        <v>1.02101893884095-0.0227146362818865i</v>
      </c>
      <c r="AH981" t="str">
        <f t="shared" si="486"/>
        <v>0.0686477215788422+0.120376073485912i</v>
      </c>
      <c r="AI981">
        <f t="shared" si="487"/>
        <v>-17.166329818905737</v>
      </c>
      <c r="AJ981">
        <f t="shared" si="488"/>
        <v>60.304876709190651</v>
      </c>
      <c r="AK981"/>
      <c r="AL981"/>
      <c r="AM981"/>
      <c r="AN981"/>
    </row>
    <row r="982" spans="1:40" x14ac:dyDescent="0.25">
      <c r="A982"/>
      <c r="B982">
        <f t="shared" si="489"/>
        <v>84800</v>
      </c>
      <c r="C982" s="237" t="str">
        <f t="shared" si="457"/>
        <v>-0.0000106279860240946+0.0288799788835117i</v>
      </c>
      <c r="D982" s="208" t="str">
        <f t="shared" si="458"/>
        <v>-5.95708743823214+0.221413171440256i</v>
      </c>
      <c r="E982" t="str">
        <f t="shared" si="459"/>
        <v>2870</v>
      </c>
      <c r="F982" t="str">
        <f t="shared" si="460"/>
        <v>0.777000777000777</v>
      </c>
      <c r="G982" t="str">
        <f t="shared" si="455"/>
        <v>0.777000777000777</v>
      </c>
      <c r="H982" t="str">
        <f t="shared" si="461"/>
        <v>7.3212950779616+3.47739020438109i</v>
      </c>
      <c r="I982" t="str">
        <f t="shared" si="462"/>
        <v>333.008821280518i</v>
      </c>
      <c r="J982" t="str">
        <f t="shared" si="456"/>
        <v>-149.107302868546+72.8516738138964i</v>
      </c>
      <c r="K982" t="str">
        <f t="shared" si="463"/>
        <v>0.8808982591972-1.80295601534192i</v>
      </c>
      <c r="L982" t="str">
        <f t="shared" si="464"/>
        <v>0.0617138664457865-0.107795479032092i</v>
      </c>
      <c r="M982" t="str">
        <f t="shared" si="465"/>
        <v>0.942612125642986-1.91075149437401i</v>
      </c>
      <c r="N982" t="str">
        <f t="shared" si="466"/>
        <v>-0.868839934664818i</v>
      </c>
      <c r="O982" t="str">
        <f t="shared" si="467"/>
        <v>0.645712784657523-0.763580381970246i</v>
      </c>
      <c r="P982" t="str">
        <f t="shared" si="468"/>
        <v>0.354287215342477+0.763580381970246i</v>
      </c>
      <c r="Q982" t="str">
        <f t="shared" si="469"/>
        <v>-0.354287215342477+0.105259552694572i</v>
      </c>
      <c r="R982" t="str">
        <f t="shared" si="470"/>
        <v>-0.33049509917482-2.25344893550669i</v>
      </c>
      <c r="S982" t="str">
        <f t="shared" si="471"/>
        <v>0.0897814869075904i</v>
      </c>
      <c r="T982" t="str">
        <f t="shared" si="472"/>
        <v>0.202317996100117-0.0296723414195869i</v>
      </c>
      <c r="U982" t="str">
        <f t="shared" si="473"/>
        <v>0.0000333333333333334-0.00133108309156208i</v>
      </c>
      <c r="V982" t="str">
        <f t="shared" si="474"/>
        <v>6.66666666666667E-06-0.0133108309156208i</v>
      </c>
      <c r="W982" t="str">
        <f t="shared" si="475"/>
        <v>0.0000276031412398861-0.00121013576921431i</v>
      </c>
      <c r="X982" t="str">
        <f t="shared" si="476"/>
        <v>0.0000519540348215538-0.00120853192399292i</v>
      </c>
      <c r="Y982" t="str">
        <f t="shared" si="477"/>
        <v>0.009+0.532814114048829i</v>
      </c>
      <c r="Z982" t="str">
        <f t="shared" si="478"/>
        <v>-0.0272524729978223-0.00163680852878219i</v>
      </c>
      <c r="AA982" t="str">
        <f t="shared" si="479"/>
        <v>0.38425419761033-22.5665834822788i</v>
      </c>
      <c r="AB982" t="str">
        <f t="shared" si="480"/>
        <v>0.954219174086261-0.139947595707663i</v>
      </c>
      <c r="AC982" t="str">
        <f t="shared" si="481"/>
        <v>1.63205348638228-1.95519201351428i</v>
      </c>
      <c r="AD982" t="str">
        <f t="shared" si="482"/>
        <v>0.28227805559637+0.252418323064815i</v>
      </c>
      <c r="AE982" t="str">
        <f t="shared" si="483"/>
        <v>-0.00727961462400446-0.00734105866236764i</v>
      </c>
      <c r="AF982" t="str">
        <f t="shared" si="484"/>
        <v>-13.2783825161937-3.25597703294083i</v>
      </c>
      <c r="AG982" t="str">
        <f t="shared" si="485"/>
        <v>1.02101296218931-0.0227084717940346i</v>
      </c>
      <c r="AH982" t="str">
        <f t="shared" si="486"/>
        <v>0.0685881369861027+0.12021118177396i</v>
      </c>
      <c r="AI982">
        <f t="shared" si="487"/>
        <v>-17.177164661223848</v>
      </c>
      <c r="AJ982">
        <f t="shared" si="488"/>
        <v>60.292488203215072</v>
      </c>
      <c r="AK982"/>
      <c r="AL982"/>
      <c r="AM982"/>
      <c r="AN982"/>
    </row>
    <row r="983" spans="1:40" x14ac:dyDescent="0.25">
      <c r="A983"/>
      <c r="B983">
        <f t="shared" si="489"/>
        <v>84900</v>
      </c>
      <c r="C983" s="237" t="str">
        <f t="shared" si="457"/>
        <v>-0.0000106029642915414+0.0288459624275929i</v>
      </c>
      <c r="D983" s="208" t="str">
        <f t="shared" si="458"/>
        <v>-5.95708724639886+0.221152378611546i</v>
      </c>
      <c r="E983" t="str">
        <f t="shared" si="459"/>
        <v>2870</v>
      </c>
      <c r="F983" t="str">
        <f t="shared" si="460"/>
        <v>0.777000777000777</v>
      </c>
      <c r="G983" t="str">
        <f t="shared" si="455"/>
        <v>0.777000777000777</v>
      </c>
      <c r="H983" t="str">
        <f t="shared" si="461"/>
        <v>7.3246525526615+3.47504266540768i</v>
      </c>
      <c r="I983" t="str">
        <f t="shared" si="462"/>
        <v>333.401520362217i</v>
      </c>
      <c r="J983" t="str">
        <f t="shared" si="456"/>
        <v>-149.461538268388+72.9375838066014i</v>
      </c>
      <c r="K983" t="str">
        <f t="shared" si="463"/>
        <v>0.879200824334885-1.80163231072145i</v>
      </c>
      <c r="L983" t="str">
        <f t="shared" si="464"/>
        <v>0.0616043750423247-0.107731122412355i</v>
      </c>
      <c r="M983" t="str">
        <f t="shared" si="465"/>
        <v>0.94080519937721-1.9093634331338i</v>
      </c>
      <c r="N983" t="str">
        <f t="shared" si="466"/>
        <v>-0.86986451005947i</v>
      </c>
      <c r="O983" t="str">
        <f t="shared" si="467"/>
        <v>0.644930100203198-0.764241562499641i</v>
      </c>
      <c r="P983" t="str">
        <f t="shared" si="468"/>
        <v>0.355069899796802+0.764241562499641i</v>
      </c>
      <c r="Q983" t="str">
        <f t="shared" si="469"/>
        <v>-0.355069899796802+0.105622947559829i</v>
      </c>
      <c r="R983" t="str">
        <f t="shared" si="470"/>
        <v>-0.33048829986549-2.25067996843102i</v>
      </c>
      <c r="S983" t="str">
        <f t="shared" si="471"/>
        <v>0.0898873613025285i</v>
      </c>
      <c r="T983" t="str">
        <f t="shared" si="472"/>
        <v>0.202307683498723-0.0297067212162677i</v>
      </c>
      <c r="U983" t="str">
        <f t="shared" si="473"/>
        <v>0.0000333333333333333-0.00132951526695483i</v>
      </c>
      <c r="V983" t="str">
        <f t="shared" si="474"/>
        <v>6.66666666666667E-06-0.0132951526695483i</v>
      </c>
      <c r="W983" t="str">
        <f t="shared" si="475"/>
        <v>0.0000276031408515818-0.00120871054514338i</v>
      </c>
      <c r="X983" t="str">
        <f t="shared" si="476"/>
        <v>0.0000518967035816176-0.00120710974325765i</v>
      </c>
      <c r="Y983" t="str">
        <f t="shared" si="477"/>
        <v>0.009+0.533442432579547i</v>
      </c>
      <c r="Z983" t="str">
        <f t="shared" si="478"/>
        <v>-0.0271882365249512-0.00163248381735661i</v>
      </c>
      <c r="AA983" t="str">
        <f t="shared" si="479"/>
        <v>0.383343272835664-22.5398982396783i</v>
      </c>
      <c r="AB983" t="str">
        <f t="shared" si="480"/>
        <v>0.954170535397788-0.140109745698402i</v>
      </c>
      <c r="AC983" t="str">
        <f t="shared" si="481"/>
        <v>1.63016817573257-1.95367430649871i</v>
      </c>
      <c r="AD983" t="str">
        <f t="shared" si="482"/>
        <v>0.282530872995258+0.252650964358324i</v>
      </c>
      <c r="AE983" t="str">
        <f t="shared" si="483"/>
        <v>-0.00726906758984153-0.00733036125529954i</v>
      </c>
      <c r="AF983" t="str">
        <f t="shared" si="484"/>
        <v>-13.2817397990604-3.25389028679613i</v>
      </c>
      <c r="AG983" t="str">
        <f t="shared" si="485"/>
        <v>1.02100698067749-0.0227023415871325i</v>
      </c>
      <c r="AH983" t="str">
        <f t="shared" si="486"/>
        <v>0.068528750938927+0.120046644814981i</v>
      </c>
      <c r="AI983">
        <f t="shared" si="487"/>
        <v>-17.187987083884</v>
      </c>
      <c r="AJ983">
        <f t="shared" si="488"/>
        <v>60.280070160355855</v>
      </c>
      <c r="AK983"/>
      <c r="AL983"/>
      <c r="AM983"/>
      <c r="AN983"/>
    </row>
    <row r="984" spans="1:40" x14ac:dyDescent="0.25">
      <c r="A984"/>
      <c r="B984">
        <f t="shared" si="489"/>
        <v>85000</v>
      </c>
      <c r="C984" s="237" t="str">
        <f t="shared" si="457"/>
        <v>-0.0000105780308190111+0.0288120260103616i</v>
      </c>
      <c r="D984" s="208" t="str">
        <f t="shared" si="458"/>
        <v>-5.95708705524224+0.220892199412772i</v>
      </c>
      <c r="E984" t="str">
        <f t="shared" si="459"/>
        <v>2870</v>
      </c>
      <c r="F984" t="str">
        <f t="shared" si="460"/>
        <v>0.777000777000777</v>
      </c>
      <c r="G984" t="str">
        <f t="shared" si="455"/>
        <v>0.777000777000777</v>
      </c>
      <c r="H984" t="str">
        <f t="shared" si="461"/>
        <v>7.32800154853431+3.47269624009748i</v>
      </c>
      <c r="I984" t="str">
        <f t="shared" si="462"/>
        <v>333.794219443915i</v>
      </c>
      <c r="J984" t="str">
        <f t="shared" si="456"/>
        <v>-149.816191152496+73.0234937993065i</v>
      </c>
      <c r="K984" t="str">
        <f t="shared" si="463"/>
        <v>0.877507929257087-1.8003095829504i</v>
      </c>
      <c r="L984" t="str">
        <f t="shared" si="464"/>
        <v>0.0614951431092691-0.10766676902038i</v>
      </c>
      <c r="M984" t="str">
        <f t="shared" si="465"/>
        <v>0.939003072366356-1.90797635197078i</v>
      </c>
      <c r="N984" t="str">
        <f t="shared" si="466"/>
        <v>-0.870889085454121i</v>
      </c>
      <c r="O984" t="str">
        <f t="shared" si="467"/>
        <v>0.644146738730503-0.764901940762904i</v>
      </c>
      <c r="P984" t="str">
        <f t="shared" si="468"/>
        <v>0.355853261269497+0.764901940762904i</v>
      </c>
      <c r="Q984" t="str">
        <f t="shared" si="469"/>
        <v>-0.355853261269497+0.105987144691217i</v>
      </c>
      <c r="R984" t="str">
        <f t="shared" si="470"/>
        <v>-0.330481492058819-2.24791737927534i</v>
      </c>
      <c r="S984" t="str">
        <f t="shared" si="471"/>
        <v>0.0899932356974668i</v>
      </c>
      <c r="T984" t="str">
        <f t="shared" si="472"/>
        <v>0.202297358541558-0.0297410988084998i</v>
      </c>
      <c r="U984" t="str">
        <f t="shared" si="473"/>
        <v>0.0000333333333333333-0.00132795113134665i</v>
      </c>
      <c r="V984" t="str">
        <f t="shared" si="474"/>
        <v>6.66666666666667E-06-0.0132795113134665i</v>
      </c>
      <c r="W984" t="str">
        <f t="shared" si="475"/>
        <v>0.0000276031404628199-0.00120728867470797i</v>
      </c>
      <c r="X984" t="str">
        <f t="shared" si="476"/>
        <v>0.0000518395744572823-0.00120569090493218i</v>
      </c>
      <c r="Y984" t="str">
        <f t="shared" si="477"/>
        <v>0.009+0.534070751110265i</v>
      </c>
      <c r="Z984" t="str">
        <f t="shared" si="478"/>
        <v>-0.0271242270034612-0.00162817776900133i</v>
      </c>
      <c r="AA984" t="str">
        <f t="shared" si="479"/>
        <v>0.382435590696686-22.5132761561862i</v>
      </c>
      <c r="AB984" t="str">
        <f t="shared" si="480"/>
        <v>0.954121838434154-0.140271885292008i</v>
      </c>
      <c r="AC984" t="str">
        <f t="shared" si="481"/>
        <v>1.628287897718-1.95215763588707i</v>
      </c>
      <c r="AD984" t="str">
        <f t="shared" si="482"/>
        <v>0.282783928823993+0.252883363712876i</v>
      </c>
      <c r="AE984" t="str">
        <f t="shared" si="483"/>
        <v>-0.00725855640740501-0.00731968826908896i</v>
      </c>
      <c r="AF984" t="str">
        <f t="shared" si="484"/>
        <v>-13.2850886037766-3.25180404068471i</v>
      </c>
      <c r="AG984" t="str">
        <f t="shared" si="485"/>
        <v>1.02100099430199-0.0226962455225124i</v>
      </c>
      <c r="AH984" t="str">
        <f t="shared" si="486"/>
        <v>0.0684695624498542+0.119882461373967i</v>
      </c>
      <c r="AI984">
        <f t="shared" si="487"/>
        <v>-17.198797120436595</v>
      </c>
      <c r="AJ984">
        <f t="shared" si="488"/>
        <v>60.267622682528376</v>
      </c>
      <c r="AK984"/>
      <c r="AL984"/>
      <c r="AM984"/>
      <c r="AN984"/>
    </row>
    <row r="985" spans="1:40" x14ac:dyDescent="0.25">
      <c r="A985"/>
      <c r="B985">
        <f t="shared" si="489"/>
        <v>85100</v>
      </c>
      <c r="C985" s="237" t="str">
        <f t="shared" si="457"/>
        <v>-0.0000105531851918945+0.0287781693496603i</v>
      </c>
      <c r="D985" s="208" t="str">
        <f t="shared" si="458"/>
        <v>-5.9570868647591+0.220632631680729i</v>
      </c>
      <c r="E985" t="str">
        <f t="shared" si="459"/>
        <v>2870</v>
      </c>
      <c r="F985" t="str">
        <f t="shared" si="460"/>
        <v>0.777000777000777</v>
      </c>
      <c r="G985" t="str">
        <f t="shared" si="455"/>
        <v>0.777000777000777</v>
      </c>
      <c r="H985" t="str">
        <f t="shared" si="461"/>
        <v>7.33134209072288+3.47035093758628i</v>
      </c>
      <c r="I985" t="str">
        <f t="shared" si="462"/>
        <v>334.186918525614i</v>
      </c>
      <c r="J985" t="str">
        <f t="shared" si="456"/>
        <v>-150.171261520871+73.1094037920115i</v>
      </c>
      <c r="K985" t="str">
        <f t="shared" si="463"/>
        <v>0.875819559282847-1.79898783549552i</v>
      </c>
      <c r="L985" t="str">
        <f t="shared" si="464"/>
        <v>0.061386169951621-0.107602419241279i</v>
      </c>
      <c r="M985" t="str">
        <f t="shared" si="465"/>
        <v>0.937205729234468-1.9065902547368i</v>
      </c>
      <c r="N985" t="str">
        <f t="shared" si="466"/>
        <v>-0.871913660848773i</v>
      </c>
      <c r="O985" t="str">
        <f t="shared" si="467"/>
        <v>0.643362701061775-0.7655615160668i</v>
      </c>
      <c r="P985" t="str">
        <f t="shared" si="468"/>
        <v>0.356637298938225+0.7655615160668i</v>
      </c>
      <c r="Q985" t="str">
        <f t="shared" si="469"/>
        <v>-0.356637298938225+0.106352144781973i</v>
      </c>
      <c r="R985" t="str">
        <f t="shared" si="470"/>
        <v>-0.330474675753045-2.24516114554793i</v>
      </c>
      <c r="S985" t="str">
        <f t="shared" si="471"/>
        <v>0.0900991100924049i</v>
      </c>
      <c r="T985" t="str">
        <f t="shared" si="472"/>
        <v>0.202287021227913-0.0297754741934254i</v>
      </c>
      <c r="U985" t="str">
        <f t="shared" si="473"/>
        <v>0.0000333333333333333-0.00132639067173284i</v>
      </c>
      <c r="V985" t="str">
        <f t="shared" si="474"/>
        <v>6.66666666666667E-06-0.0132639067173284i</v>
      </c>
      <c r="W985" t="str">
        <f t="shared" si="475"/>
        <v>0.0000276031400736003-0.0012058701460856i</v>
      </c>
      <c r="X985" t="str">
        <f t="shared" si="476"/>
        <v>0.0000517826464997276-0.00120427539725265i</v>
      </c>
      <c r="Y985" t="str">
        <f t="shared" si="477"/>
        <v>0.009+0.534699069640983i</v>
      </c>
      <c r="Z985" t="str">
        <f t="shared" si="478"/>
        <v>-0.0270604433650753-0.00162389027784875i</v>
      </c>
      <c r="AA985" t="str">
        <f t="shared" si="479"/>
        <v>0.381531135787329-22.4867170074115i</v>
      </c>
      <c r="AB985" t="str">
        <f t="shared" si="480"/>
        <v>0.954073083192017-0.140434014475002i</v>
      </c>
      <c r="AC985" t="str">
        <f t="shared" si="481"/>
        <v>1.62641263624435-1.95064200566596i</v>
      </c>
      <c r="AD985" t="str">
        <f t="shared" si="482"/>
        <v>0.28303722287859+0.253115520910873i</v>
      </c>
      <c r="AE985" t="str">
        <f t="shared" si="483"/>
        <v>-0.00724808090633449-0.00730903961293206i</v>
      </c>
      <c r="AF985" t="str">
        <f t="shared" si="484"/>
        <v>-13.288428955482-3.24971830590555i</v>
      </c>
      <c r="AG985" t="str">
        <f t="shared" si="485"/>
        <v>1.02099500305932-0.0226901834621467i</v>
      </c>
      <c r="AH985" t="str">
        <f t="shared" si="486"/>
        <v>0.068410570537387+0.119718630221732i</v>
      </c>
      <c r="AI985">
        <f t="shared" si="487"/>
        <v>-17.209594804298117</v>
      </c>
      <c r="AJ985">
        <f t="shared" si="488"/>
        <v>60.255145871171642</v>
      </c>
      <c r="AK985"/>
      <c r="AL985"/>
      <c r="AM985"/>
      <c r="AN985"/>
    </row>
    <row r="986" spans="1:40" x14ac:dyDescent="0.25">
      <c r="A986"/>
      <c r="B986">
        <f t="shared" si="489"/>
        <v>85200</v>
      </c>
      <c r="C986" s="237" t="str">
        <f t="shared" si="457"/>
        <v>-0.0000105284269980139+0.0287443921646562i</v>
      </c>
      <c r="D986" s="208" t="str">
        <f t="shared" si="458"/>
        <v>-5.95708667494628+0.220373673262364i</v>
      </c>
      <c r="E986" t="str">
        <f t="shared" si="459"/>
        <v>2870</v>
      </c>
      <c r="F986" t="str">
        <f t="shared" si="460"/>
        <v>0.777000777000777</v>
      </c>
      <c r="G986" t="str">
        <f t="shared" si="455"/>
        <v>0.777000777000777</v>
      </c>
      <c r="H986" t="str">
        <f t="shared" si="461"/>
        <v>7.33467420429453+3.46800676692784i</v>
      </c>
      <c r="I986" t="str">
        <f t="shared" si="462"/>
        <v>334.579617607313i</v>
      </c>
      <c r="J986" t="str">
        <f t="shared" si="456"/>
        <v>-150.526749373511+73.1953137847166i</v>
      </c>
      <c r="K986" t="str">
        <f t="shared" si="463"/>
        <v>0.8741356997826-1.79766707178306i</v>
      </c>
      <c r="L986" t="str">
        <f t="shared" si="464"/>
        <v>0.0612774548760657-0.107538073457395i</v>
      </c>
      <c r="M986" t="str">
        <f t="shared" si="465"/>
        <v>0.935413154658666-1.90520514524046i</v>
      </c>
      <c r="N986" t="str">
        <f t="shared" si="466"/>
        <v>-0.872938236243425i</v>
      </c>
      <c r="O986" t="str">
        <f t="shared" si="467"/>
        <v>0.642577988020061-0.766220287718937i</v>
      </c>
      <c r="P986" t="str">
        <f t="shared" si="468"/>
        <v>0.357422011979939+0.766220287718937i</v>
      </c>
      <c r="Q986" t="str">
        <f t="shared" si="469"/>
        <v>-0.357422011979939+0.106717948524488i</v>
      </c>
      <c r="R986" t="str">
        <f t="shared" si="470"/>
        <v>-0.330467850946424-2.24241124486262i</v>
      </c>
      <c r="S986" t="str">
        <f t="shared" si="471"/>
        <v>0.0902049844873432i</v>
      </c>
      <c r="T986" t="str">
        <f t="shared" si="472"/>
        <v>0.202276671557077-0.0298098473681878i</v>
      </c>
      <c r="U986" t="str">
        <f t="shared" si="473"/>
        <v>0.0000333333333333333-0.00132483387516977i</v>
      </c>
      <c r="V986" t="str">
        <f t="shared" si="474"/>
        <v>6.66666666666667E-06-0.0132483387516977i</v>
      </c>
      <c r="W986" t="str">
        <f t="shared" si="475"/>
        <v>0.000027603139683923-0.00120445494750937i</v>
      </c>
      <c r="X986" t="str">
        <f t="shared" si="476"/>
        <v>0.0000517259187656964-0.00120286320851042i</v>
      </c>
      <c r="Y986" t="str">
        <f t="shared" si="477"/>
        <v>0.009+0.535327388171701i</v>
      </c>
      <c r="Z986" t="str">
        <f t="shared" si="478"/>
        <v>-0.0269968845477995-0.0016196212387649i</v>
      </c>
      <c r="AA986" t="str">
        <f t="shared" si="479"/>
        <v>0.380629892793099-22.4602205700266i</v>
      </c>
      <c r="AB986" t="str">
        <f t="shared" si="480"/>
        <v>0.954024269668022-0.14059613323391i</v>
      </c>
      <c r="AC986" t="str">
        <f t="shared" si="481"/>
        <v>1.62454237527294-1.94912741977693i</v>
      </c>
      <c r="AD986" t="str">
        <f t="shared" si="482"/>
        <v>0.283290754954841+0.253347435734773i</v>
      </c>
      <c r="AE986" t="str">
        <f t="shared" si="483"/>
        <v>-0.00723764091727214-0.00729841519648333i</v>
      </c>
      <c r="AF986" t="str">
        <f t="shared" si="484"/>
        <v>-13.2917608792408-3.24763309366548i</v>
      </c>
      <c r="AG986" t="str">
        <f t="shared" si="485"/>
        <v>1.02098900694605-0.0226841552686437i</v>
      </c>
      <c r="AH986" t="str">
        <f t="shared" si="486"/>
        <v>0.0683517742259509+0.119555150134886i</v>
      </c>
      <c r="AI986">
        <f t="shared" si="487"/>
        <v>-17.220380168751351</v>
      </c>
      <c r="AJ986">
        <f t="shared" si="488"/>
        <v>60.242639827252127</v>
      </c>
      <c r="AK986"/>
      <c r="AL986"/>
      <c r="AM986"/>
      <c r="AN986"/>
    </row>
    <row r="987" spans="1:40" x14ac:dyDescent="0.25">
      <c r="A987"/>
      <c r="B987">
        <f t="shared" si="489"/>
        <v>85300</v>
      </c>
      <c r="C987" s="237" t="str">
        <f t="shared" si="457"/>
        <v>-0.0000105037558276065+0.0287106941758338i</v>
      </c>
      <c r="D987" s="208" t="str">
        <f t="shared" si="458"/>
        <v>-5.95708648580064+0.220115322014726i</v>
      </c>
      <c r="E987" t="str">
        <f t="shared" si="459"/>
        <v>2870</v>
      </c>
      <c r="F987" t="str">
        <f t="shared" si="460"/>
        <v>0.777000777000777</v>
      </c>
      <c r="G987" t="str">
        <f t="shared" si="455"/>
        <v>0.777000777000777</v>
      </c>
      <c r="H987" t="str">
        <f t="shared" si="461"/>
        <v>7.33799791424133+3.46566373709444i</v>
      </c>
      <c r="I987" t="str">
        <f t="shared" si="462"/>
        <v>334.972316689012i</v>
      </c>
      <c r="J987" t="str">
        <f t="shared" si="456"/>
        <v>-150.882654710418+73.2812237774217i</v>
      </c>
      <c r="K987" t="str">
        <f t="shared" si="463"/>
        <v>0.872456336177955-1.79634729519914i</v>
      </c>
      <c r="L987" t="str">
        <f t="shared" si="464"/>
        <v>0.0611689971909754-0.107473732048321i</v>
      </c>
      <c r="M987" t="str">
        <f t="shared" si="465"/>
        <v>0.93362533336893-1.90382102724746i</v>
      </c>
      <c r="N987" t="str">
        <f t="shared" si="466"/>
        <v>-0.873962811638077i</v>
      </c>
      <c r="O987" t="str">
        <f t="shared" si="467"/>
        <v>0.641792600429118-0.766878255027765i</v>
      </c>
      <c r="P987" t="str">
        <f t="shared" si="468"/>
        <v>0.358207399570882+0.766878255027765i</v>
      </c>
      <c r="Q987" t="str">
        <f t="shared" si="469"/>
        <v>-0.358207399570882+0.107084556610312i</v>
      </c>
      <c r="R987" t="str">
        <f t="shared" si="470"/>
        <v>-0.33046101763719-2.23966765493822i</v>
      </c>
      <c r="S987" t="str">
        <f t="shared" si="471"/>
        <v>0.0903108588822815i</v>
      </c>
      <c r="T987" t="str">
        <f t="shared" si="472"/>
        <v>0.202266309528336-0.0298442183299274i</v>
      </c>
      <c r="U987" t="str">
        <f t="shared" si="473"/>
        <v>0.0000333333333333334-0.0013232807287745i</v>
      </c>
      <c r="V987" t="str">
        <f t="shared" si="474"/>
        <v>6.66666666666667E-06-0.013232807287745i</v>
      </c>
      <c r="W987" t="str">
        <f t="shared" si="475"/>
        <v>0.0000276031392937883-0.0012030430672675i</v>
      </c>
      <c r="X987" t="str">
        <f t="shared" si="476"/>
        <v>0.0000516693903174511-0.00120145432705157i</v>
      </c>
      <c r="Y987" t="str">
        <f t="shared" si="477"/>
        <v>0.009+0.535955706702419i</v>
      </c>
      <c r="Z987" t="str">
        <f t="shared" si="478"/>
        <v>-0.0269335494958747-0.00161537054734343i</v>
      </c>
      <c r="AA987" t="str">
        <f t="shared" si="479"/>
        <v>0.379731846490438-22.4337866217615i</v>
      </c>
      <c r="AB987" t="str">
        <f t="shared" si="480"/>
        <v>0.953975397858803-0.140758241555245i</v>
      </c>
      <c r="AC987" t="str">
        <f t="shared" si="481"/>
        <v>1.62267709882043-1.94761388211679i</v>
      </c>
      <c r="AD987" t="str">
        <f t="shared" si="482"/>
        <v>0.283544524848312+0.253579107967106i</v>
      </c>
      <c r="AE987" t="str">
        <f t="shared" si="483"/>
        <v>-0.0072272362718546-0.00728781492985225i</v>
      </c>
      <c r="AF987" t="str">
        <f t="shared" si="484"/>
        <v>-13.295084400042-3.24554841507971i</v>
      </c>
      <c r="AG987" t="str">
        <f t="shared" si="485"/>
        <v>1.02098300595879-0.022678160805244i</v>
      </c>
      <c r="AH987" t="str">
        <f t="shared" si="486"/>
        <v>0.068293172545842+0.119392019895786i</v>
      </c>
      <c r="AI987">
        <f t="shared" si="487"/>
        <v>-17.231153246947187</v>
      </c>
      <c r="AJ987">
        <f t="shared" si="488"/>
        <v>60.230104651266785</v>
      </c>
      <c r="AK987"/>
      <c r="AL987"/>
      <c r="AM987"/>
      <c r="AN987"/>
    </row>
    <row r="988" spans="1:40" x14ac:dyDescent="0.25">
      <c r="A988"/>
      <c r="B988">
        <f t="shared" si="489"/>
        <v>85400</v>
      </c>
      <c r="C988" s="237" t="str">
        <f t="shared" si="457"/>
        <v>-0.0000104791712733069+0.0286770751049863i</v>
      </c>
      <c r="D988" s="208" t="str">
        <f t="shared" si="458"/>
        <v>-5.95708629731905+0.219857575804895i</v>
      </c>
      <c r="E988" t="str">
        <f t="shared" si="459"/>
        <v>2870</v>
      </c>
      <c r="F988" t="str">
        <f t="shared" si="460"/>
        <v>0.777000777000777</v>
      </c>
      <c r="G988" t="str">
        <f t="shared" si="455"/>
        <v>0.777000777000777</v>
      </c>
      <c r="H988" t="str">
        <f t="shared" si="461"/>
        <v>7.34131324548014+3.46332185697742i</v>
      </c>
      <c r="I988" t="str">
        <f t="shared" si="462"/>
        <v>335.36501577071i</v>
      </c>
      <c r="J988" t="str">
        <f t="shared" si="456"/>
        <v>-151.23897753159+73.3671337701268i</v>
      </c>
      <c r="K988" t="str">
        <f t="shared" si="463"/>
        <v>0.870781453941605-1.79502850909003i</v>
      </c>
      <c r="L988" t="str">
        <f t="shared" si="464"/>
        <v>0.0610607962064045-0.107409395390911i</v>
      </c>
      <c r="M988" t="str">
        <f t="shared" si="465"/>
        <v>0.931842250148009-1.90243790448094i</v>
      </c>
      <c r="N988" t="str">
        <f t="shared" si="466"/>
        <v>-0.874987387032729i</v>
      </c>
      <c r="O988" t="str">
        <f t="shared" si="467"/>
        <v>0.641006539113411-0.767535417302581i</v>
      </c>
      <c r="P988" t="str">
        <f t="shared" si="468"/>
        <v>0.358993460886589+0.767535417302581i</v>
      </c>
      <c r="Q988" t="str">
        <f t="shared" si="469"/>
        <v>-0.358993460886589+0.107451969730148i</v>
      </c>
      <c r="R988" t="str">
        <f t="shared" si="470"/>
        <v>-0.33045417582359-2.23693035359792i</v>
      </c>
      <c r="S988" t="str">
        <f t="shared" si="471"/>
        <v>0.0904167332772195i</v>
      </c>
      <c r="T988" t="str">
        <f t="shared" si="472"/>
        <v>0.202255935140979-0.0298785870757849i</v>
      </c>
      <c r="U988" t="str">
        <f t="shared" si="473"/>
        <v>0.0000333333333333333-0.00132173121972441i</v>
      </c>
      <c r="V988" t="str">
        <f t="shared" si="474"/>
        <v>6.66666666666667E-06-0.0132173121972441i</v>
      </c>
      <c r="W988" t="str">
        <f t="shared" si="475"/>
        <v>0.0000276031389031959-0.00120163449370305i</v>
      </c>
      <c r="X988" t="str">
        <f t="shared" si="476"/>
        <v>0.0000516130602227354-0.00120004874127663i</v>
      </c>
      <c r="Y988" t="str">
        <f t="shared" si="477"/>
        <v>0.009+0.536584025233137i</v>
      </c>
      <c r="Z988" t="str">
        <f t="shared" si="478"/>
        <v>-0.0268704371597334-0.00161113809989956i</v>
      </c>
      <c r="AA988" t="str">
        <f t="shared" si="479"/>
        <v>0.378836981746061-22.4074149413972i</v>
      </c>
      <c r="AB988" t="str">
        <f t="shared" si="480"/>
        <v>0.953926467761005-0.140920339425522i</v>
      </c>
      <c r="AC988" t="str">
        <f t="shared" si="481"/>
        <v>1.62081679095872-1.94610139653805i</v>
      </c>
      <c r="AD988" t="str">
        <f t="shared" si="482"/>
        <v>0.283798532354342+0.253810537390459i</v>
      </c>
      <c r="AE988" t="str">
        <f t="shared" si="483"/>
        <v>-0.00721686680270616-0.00727723872360015i</v>
      </c>
      <c r="AF988" t="str">
        <f t="shared" si="484"/>
        <v>-13.2983995427992-3.24346428117252i</v>
      </c>
      <c r="AG988" t="str">
        <f t="shared" si="485"/>
        <v>1.02097700009417-0.0226721999358166i</v>
      </c>
      <c r="AH988" t="str">
        <f t="shared" si="486"/>
        <v>0.0682347645331867+0.119229238292502i</v>
      </c>
      <c r="AI988">
        <f t="shared" si="487"/>
        <v>-17.241914071905285</v>
      </c>
      <c r="AJ988">
        <f t="shared" si="488"/>
        <v>60.217540443244978</v>
      </c>
      <c r="AK988"/>
      <c r="AL988"/>
      <c r="AM988"/>
      <c r="AN988"/>
    </row>
    <row r="989" spans="1:40" x14ac:dyDescent="0.25">
      <c r="A989"/>
      <c r="B989">
        <f t="shared" si="489"/>
        <v>85500</v>
      </c>
      <c r="C989" s="237" t="str">
        <f t="shared" si="457"/>
        <v>-0.0000104546729301309+0.0286435346752087i</v>
      </c>
      <c r="D989" s="208" t="str">
        <f t="shared" si="458"/>
        <v>-5.95708610949842+0.219600432509933i</v>
      </c>
      <c r="E989" t="str">
        <f t="shared" si="459"/>
        <v>2870</v>
      </c>
      <c r="F989" t="str">
        <f t="shared" si="460"/>
        <v>0.777000777000777</v>
      </c>
      <c r="G989" t="str">
        <f t="shared" si="455"/>
        <v>0.777000777000777</v>
      </c>
      <c r="H989" t="str">
        <f t="shared" si="461"/>
        <v>7.34462022285287+3.46098113538772i</v>
      </c>
      <c r="I989" t="str">
        <f t="shared" si="462"/>
        <v>335.757714852409i</v>
      </c>
      <c r="J989" t="str">
        <f t="shared" si="456"/>
        <v>-151.595717837029+73.4530437628318i</v>
      </c>
      <c r="K989" t="str">
        <f t="shared" si="463"/>
        <v>0.869111038597098-1.79371071676245i</v>
      </c>
      <c r="L989" t="str">
        <f t="shared" si="464"/>
        <v>0.0609528512340931-0.107345063859303i</v>
      </c>
      <c r="M989" t="str">
        <f t="shared" si="465"/>
        <v>0.930063889831191-1.90105578062175i</v>
      </c>
      <c r="N989" t="str">
        <f t="shared" si="466"/>
        <v>-0.876011962427381i</v>
      </c>
      <c r="O989" t="str">
        <f t="shared" si="467"/>
        <v>0.640219804898109-0.768191773853526i</v>
      </c>
      <c r="P989" t="str">
        <f t="shared" si="468"/>
        <v>0.359780195101891+0.768191773853526i</v>
      </c>
      <c r="Q989" t="str">
        <f t="shared" si="469"/>
        <v>-0.359780195101891+0.107820188573855i</v>
      </c>
      <c r="R989" t="str">
        <f t="shared" si="470"/>
        <v>-0.330447325503874-2.2341993187686i</v>
      </c>
      <c r="S989" t="str">
        <f t="shared" si="471"/>
        <v>0.0905226076721578i</v>
      </c>
      <c r="T989" t="str">
        <f t="shared" si="472"/>
        <v>0.202245548394292-0.029912953602901i</v>
      </c>
      <c r="U989" t="str">
        <f t="shared" si="473"/>
        <v>0.0000333333333333334-0.0013201853352569i</v>
      </c>
      <c r="V989" t="str">
        <f t="shared" si="474"/>
        <v>6.66666666666667E-06-0.013201853352569i</v>
      </c>
      <c r="W989" t="str">
        <f t="shared" si="475"/>
        <v>0.0000276031385121459-0.00120022921521368i</v>
      </c>
      <c r="X989" t="str">
        <f t="shared" si="476"/>
        <v>0.0000515569275547406-0.00119864643964038i</v>
      </c>
      <c r="Y989" t="str">
        <f t="shared" si="477"/>
        <v>0.009+0.537212343763855i</v>
      </c>
      <c r="Z989" t="str">
        <f t="shared" si="478"/>
        <v>-0.026807546495959-0.00160692379346444i</v>
      </c>
      <c r="AA989" t="str">
        <f t="shared" si="479"/>
        <v>0.377945283516324-22.3811053087594i</v>
      </c>
      <c r="AB989" t="str">
        <f t="shared" si="480"/>
        <v>0.953877479371261-0.141082426831255i</v>
      </c>
      <c r="AC989" t="str">
        <f t="shared" si="481"/>
        <v>1.6189614358147-1.94458996684914i</v>
      </c>
      <c r="AD989" t="str">
        <f t="shared" si="482"/>
        <v>0.284052777268055+0.254041723787492i</v>
      </c>
      <c r="AE989" t="str">
        <f t="shared" si="483"/>
        <v>-0.00720653234343281-0.00726668648873845i</v>
      </c>
      <c r="AF989" t="str">
        <f t="shared" si="484"/>
        <v>-13.3017063323513-3.24138070287779i</v>
      </c>
      <c r="AG989" t="str">
        <f t="shared" si="485"/>
        <v>1.02097098934885-0.0226662725248555i</v>
      </c>
      <c r="AH989" t="str">
        <f t="shared" si="486"/>
        <v>0.0681765492299128+0.119066804118804i</v>
      </c>
      <c r="AI989">
        <f t="shared" si="487"/>
        <v>-17.25266267651325</v>
      </c>
      <c r="AJ989">
        <f t="shared" si="488"/>
        <v>60.204947302750782</v>
      </c>
      <c r="AK989"/>
      <c r="AL989"/>
      <c r="AM989"/>
      <c r="AN989"/>
    </row>
    <row r="990" spans="1:40" x14ac:dyDescent="0.25">
      <c r="A990"/>
      <c r="B990">
        <f t="shared" si="489"/>
        <v>85600</v>
      </c>
      <c r="C990" s="237" t="str">
        <f t="shared" si="457"/>
        <v>-0.0000104302603954581+0.02861007261089i</v>
      </c>
      <c r="D990" s="208" t="str">
        <f t="shared" si="458"/>
        <v>-5.95708592233565+0.219343890016823i</v>
      </c>
      <c r="E990" t="str">
        <f t="shared" si="459"/>
        <v>2870</v>
      </c>
      <c r="F990" t="str">
        <f t="shared" si="460"/>
        <v>0.777000777000777</v>
      </c>
      <c r="G990" t="str">
        <f t="shared" si="455"/>
        <v>0.777000777000777</v>
      </c>
      <c r="H990" t="str">
        <f t="shared" si="461"/>
        <v>7.3479188711265+3.45864158105651i</v>
      </c>
      <c r="I990" t="str">
        <f t="shared" si="462"/>
        <v>336.150413934108i</v>
      </c>
      <c r="J990" t="str">
        <f t="shared" si="456"/>
        <v>-151.952875626734+73.5389537555369i</v>
      </c>
      <c r="K990" t="str">
        <f t="shared" si="463"/>
        <v>0.867445075718732-1.79239392148392i</v>
      </c>
      <c r="L990" t="str">
        <f t="shared" si="464"/>
        <v>0.0608451615874642-0.10728073782493i</v>
      </c>
      <c r="M990" t="str">
        <f t="shared" si="465"/>
        <v>0.928290237306196-1.89967465930885i</v>
      </c>
      <c r="N990" t="str">
        <f t="shared" si="466"/>
        <v>-0.877036537822033i</v>
      </c>
      <c r="O990" t="str">
        <f t="shared" si="467"/>
        <v>0.639432398609092-0.768847323991586i</v>
      </c>
      <c r="P990" t="str">
        <f t="shared" si="468"/>
        <v>0.360567601390908+0.768847323991586i</v>
      </c>
      <c r="Q990" t="str">
        <f t="shared" si="469"/>
        <v>-0.360567601390908+0.108189213830447i</v>
      </c>
      <c r="R990" t="str">
        <f t="shared" si="470"/>
        <v>-0.330440466676269-2.23147452848032i</v>
      </c>
      <c r="S990" t="str">
        <f t="shared" si="471"/>
        <v>0.0906284820670959i</v>
      </c>
      <c r="T990" t="str">
        <f t="shared" si="472"/>
        <v>0.20223514928756-0.029947317908413i</v>
      </c>
      <c r="U990" t="str">
        <f t="shared" si="473"/>
        <v>0.0000333333333333333-0.00131864306266898i</v>
      </c>
      <c r="V990" t="str">
        <f t="shared" si="474"/>
        <v>6.66666666666667E-06-0.0131864306266898i</v>
      </c>
      <c r="W990" t="str">
        <f t="shared" si="475"/>
        <v>0.0000276031381206381-0.00119882722025121i</v>
      </c>
      <c r="X990" t="str">
        <f t="shared" si="476"/>
        <v>0.0000515009913920611-0.00119724741065135i</v>
      </c>
      <c r="Y990" t="str">
        <f t="shared" si="477"/>
        <v>0.009+0.537840662294573i</v>
      </c>
      <c r="Z990" t="str">
        <f t="shared" si="478"/>
        <v>-0.0267448764672388-0.00160272752577919i</v>
      </c>
      <c r="AA990" t="str">
        <f t="shared" si="479"/>
        <v>0.377056736846581-22.3548575047129i</v>
      </c>
      <c r="AB990" t="str">
        <f t="shared" si="480"/>
        <v>0.953828432686199-0.141244503758942i</v>
      </c>
      <c r="AC990" t="str">
        <f t="shared" si="481"/>
        <v>1.61711101757015-1.94307959681483i</v>
      </c>
      <c r="AD990" t="str">
        <f t="shared" si="482"/>
        <v>0.284307259384342+0.254272666940925i</v>
      </c>
      <c r="AE990" t="str">
        <f t="shared" si="483"/>
        <v>-0.00719623272861393-0.00725615813672451i</v>
      </c>
      <c r="AF990" t="str">
        <f t="shared" si="484"/>
        <v>-13.3050047934621-3.23929769103969i</v>
      </c>
      <c r="AG990" t="str">
        <f t="shared" si="485"/>
        <v>1.02096497371954-0.0226603784374755i</v>
      </c>
      <c r="AH990" t="str">
        <f t="shared" si="486"/>
        <v>0.0681185256836886+0.118904716174098i</v>
      </c>
      <c r="AI990">
        <f t="shared" si="487"/>
        <v>-17.263399093529593</v>
      </c>
      <c r="AJ990">
        <f t="shared" si="488"/>
        <v>60.192325328886177</v>
      </c>
      <c r="AK990"/>
      <c r="AL990"/>
      <c r="AM990"/>
      <c r="AN990"/>
    </row>
    <row r="991" spans="1:40" x14ac:dyDescent="0.25">
      <c r="A991"/>
      <c r="B991">
        <f t="shared" si="489"/>
        <v>85700</v>
      </c>
      <c r="C991" s="237" t="str">
        <f t="shared" si="457"/>
        <v>-0.000010405933269016+0.0285766886377055i</v>
      </c>
      <c r="D991" s="208" t="str">
        <f t="shared" si="458"/>
        <v>-5.95708573582769+0.219087946222409i</v>
      </c>
      <c r="E991" t="str">
        <f t="shared" si="459"/>
        <v>2870</v>
      </c>
      <c r="F991" t="str">
        <f t="shared" si="460"/>
        <v>0.777000777000777</v>
      </c>
      <c r="G991" t="str">
        <f t="shared" si="455"/>
        <v>0.777000777000777</v>
      </c>
      <c r="H991" t="str">
        <f t="shared" si="461"/>
        <v>7.35120921499345+3.45630320263561i</v>
      </c>
      <c r="I991" t="str">
        <f t="shared" si="462"/>
        <v>336.543113015807i</v>
      </c>
      <c r="J991" t="str">
        <f t="shared" si="456"/>
        <v>-152.310450900706+73.624863748242i</v>
      </c>
      <c r="K991" t="str">
        <f t="shared" si="463"/>
        <v>0.865783550931345-1.791078126483i</v>
      </c>
      <c r="L991" t="str">
        <f t="shared" si="464"/>
        <v>0.0607377265816218-0.10721641765654i</v>
      </c>
      <c r="M991" t="str">
        <f t="shared" si="465"/>
        <v>0.926521277512967-1.89829454413954i</v>
      </c>
      <c r="N991" t="str">
        <f t="shared" si="466"/>
        <v>-0.878061113216685i</v>
      </c>
      <c r="O991" t="str">
        <f t="shared" si="467"/>
        <v>0.638644321072943-0.769502067028595i</v>
      </c>
      <c r="P991" t="str">
        <f t="shared" si="468"/>
        <v>0.361355678927057+0.769502067028595i</v>
      </c>
      <c r="Q991" t="str">
        <f t="shared" si="469"/>
        <v>-0.361355678927057+0.10855904618809i</v>
      </c>
      <c r="R991" t="str">
        <f t="shared" si="470"/>
        <v>-0.330433599339015-2.22875596086566i</v>
      </c>
      <c r="S991" t="str">
        <f t="shared" si="471"/>
        <v>0.0907343564620342i</v>
      </c>
      <c r="T991" t="str">
        <f t="shared" si="472"/>
        <v>0.202224737820068-0.0299816799894592i</v>
      </c>
      <c r="U991" t="str">
        <f t="shared" si="473"/>
        <v>0.0000333333333333334-0.00131710438931697i</v>
      </c>
      <c r="V991" t="str">
        <f t="shared" si="474"/>
        <v>6.66666666666667E-06-0.0131710438931697i</v>
      </c>
      <c r="W991" t="str">
        <f t="shared" si="475"/>
        <v>0.0000276031377286729-0.00119742849732137i</v>
      </c>
      <c r="X991" t="str">
        <f t="shared" si="476"/>
        <v>0.0000514452508186604-0.00119585164287165i</v>
      </c>
      <c r="Y991" t="str">
        <f t="shared" si="477"/>
        <v>0.009+0.53846898082529i</v>
      </c>
      <c r="Z991" t="str">
        <f t="shared" si="478"/>
        <v>-0.0266824260423241-0.00159854919528916i</v>
      </c>
      <c r="AA991" t="str">
        <f t="shared" si="479"/>
        <v>0.376171326870553-22.328671311155i</v>
      </c>
      <c r="AB991" t="str">
        <f t="shared" si="480"/>
        <v>0.953779327702447-0.141406570195086i</v>
      </c>
      <c r="AC991" t="str">
        <f t="shared" si="481"/>
        <v>1.61526552046151-1.94157029015651i</v>
      </c>
      <c r="AD991" t="str">
        <f t="shared" si="482"/>
        <v>0.284561978497879+0.254503366633552i</v>
      </c>
      <c r="AE991" t="str">
        <f t="shared" si="483"/>
        <v>-0.00718596779379664-0.00724565357945993i</v>
      </c>
      <c r="AF991" t="str">
        <f t="shared" si="484"/>
        <v>-13.3082949508211-3.2372152564132i</v>
      </c>
      <c r="AG991" t="str">
        <f t="shared" si="485"/>
        <v>1.02095895320298-0.0226545175394097i</v>
      </c>
      <c r="AH991" t="str">
        <f t="shared" si="486"/>
        <v>0.0680606929478991+0.11874297326342i</v>
      </c>
      <c r="AI991">
        <f t="shared" si="487"/>
        <v>-17.274123355582411</v>
      </c>
      <c r="AJ991">
        <f t="shared" si="488"/>
        <v>60.179674620293163</v>
      </c>
      <c r="AK991"/>
      <c r="AL991"/>
      <c r="AM991"/>
      <c r="AN991"/>
    </row>
    <row r="992" spans="1:40" x14ac:dyDescent="0.25">
      <c r="A992"/>
      <c r="B992">
        <f t="shared" si="489"/>
        <v>85800</v>
      </c>
      <c r="C992" s="237" t="str">
        <f t="shared" si="457"/>
        <v>-0.0000103816911528632+0.0285433824826093i</v>
      </c>
      <c r="D992" s="208" t="str">
        <f t="shared" si="458"/>
        <v>-5.95708554997147+0.218832599033338i</v>
      </c>
      <c r="E992" t="str">
        <f t="shared" si="459"/>
        <v>2870</v>
      </c>
      <c r="F992" t="str">
        <f t="shared" si="460"/>
        <v>0.777000777000777</v>
      </c>
      <c r="G992" t="str">
        <f t="shared" si="455"/>
        <v>0.777000777000777</v>
      </c>
      <c r="H992" t="str">
        <f t="shared" si="461"/>
        <v>7.35449127907144+3.45396600869814i</v>
      </c>
      <c r="I992" t="str">
        <f t="shared" si="462"/>
        <v>336.935812097505i</v>
      </c>
      <c r="J992" t="str">
        <f t="shared" si="456"/>
        <v>-152.668443658943+73.7107737409471i</v>
      </c>
      <c r="K992" t="str">
        <f t="shared" si="463"/>
        <v>0.864126449910203-1.78976333494967i</v>
      </c>
      <c r="L992" t="str">
        <f t="shared" si="464"/>
        <v>0.0606305455333538-0.107152103720209i</v>
      </c>
      <c r="M992" t="str">
        <f t="shared" si="465"/>
        <v>0.924756995443557-1.89691543866988i</v>
      </c>
      <c r="N992" t="str">
        <f t="shared" si="466"/>
        <v>-0.879085688611337i</v>
      </c>
      <c r="O992" t="str">
        <f t="shared" si="467"/>
        <v>0.637855573116949-0.770156002277232i</v>
      </c>
      <c r="P992" t="str">
        <f t="shared" si="468"/>
        <v>0.362144426883051+0.770156002277232i</v>
      </c>
      <c r="Q992" t="str">
        <f t="shared" si="469"/>
        <v>-0.362144426883051+0.108929686334105i</v>
      </c>
      <c r="R992" t="str">
        <f t="shared" si="470"/>
        <v>-0.330426723490342-2.22604359415912i</v>
      </c>
      <c r="S992" t="str">
        <f t="shared" si="471"/>
        <v>0.0908402308569723i</v>
      </c>
      <c r="T992" t="str">
        <f t="shared" si="472"/>
        <v>0.202214313991099-0.0300160398431756i</v>
      </c>
      <c r="U992" t="str">
        <f t="shared" si="473"/>
        <v>0.0000333333333333333-0.00131556930261614i</v>
      </c>
      <c r="V992" t="str">
        <f t="shared" si="474"/>
        <v>6.66666666666667E-06-0.0131556930261614i</v>
      </c>
      <c r="W992" t="str">
        <f t="shared" si="475"/>
        <v>0.00002760313733625-0.00119603303498351i</v>
      </c>
      <c r="X992" t="str">
        <f t="shared" si="476"/>
        <v>0.0000513897049238345-0.0011944591249166i</v>
      </c>
      <c r="Y992" t="str">
        <f t="shared" si="477"/>
        <v>0.009+0.539097299356008i</v>
      </c>
      <c r="Z992" t="str">
        <f t="shared" si="478"/>
        <v>-0.026620194195986-0.00159438870113827i</v>
      </c>
      <c r="AA992" t="str">
        <f t="shared" si="479"/>
        <v>0.375289038809696-22.302546511009i</v>
      </c>
      <c r="AB992" t="str">
        <f t="shared" si="480"/>
        <v>0.953730164416623-0.14156862612618i</v>
      </c>
      <c r="AC992" t="str">
        <f t="shared" si="481"/>
        <v>1.61342492877977-1.94006205055257i</v>
      </c>
      <c r="AD992" t="str">
        <f t="shared" si="482"/>
        <v>0.28481693440311+0.254733822648227i</v>
      </c>
      <c r="AE992" t="str">
        <f t="shared" si="483"/>
        <v>-0.0071757373754881-0.00723517272928682i</v>
      </c>
      <c r="AF992" t="str">
        <f t="shared" si="484"/>
        <v>-13.3115768290429-3.2351334096648i</v>
      </c>
      <c r="AG992" t="str">
        <f t="shared" si="485"/>
        <v>1.02095292779594-0.0226486896970037i</v>
      </c>
      <c r="AH992" t="str">
        <f t="shared" si="486"/>
        <v>0.0680030500815911+0.11858157419738i</v>
      </c>
      <c r="AI992">
        <f t="shared" si="487"/>
        <v>-17.284835495171784</v>
      </c>
      <c r="AJ992">
        <f t="shared" si="488"/>
        <v>60.166995275156502</v>
      </c>
      <c r="AK992"/>
      <c r="AL992"/>
      <c r="AM992"/>
      <c r="AN992"/>
    </row>
    <row r="993" spans="1:40" x14ac:dyDescent="0.25">
      <c r="A993"/>
      <c r="B993">
        <f t="shared" si="489"/>
        <v>85900</v>
      </c>
      <c r="C993" s="237" t="str">
        <f t="shared" si="457"/>
        <v>-0.0000103575336513733+0.0285101538738272i</v>
      </c>
      <c r="D993" s="208" t="str">
        <f t="shared" si="458"/>
        <v>-5.95708536476395+0.218577846366009i</v>
      </c>
      <c r="E993" t="str">
        <f t="shared" si="459"/>
        <v>2870</v>
      </c>
      <c r="F993" t="str">
        <f t="shared" si="460"/>
        <v>0.777000777000777</v>
      </c>
      <c r="G993" t="str">
        <f t="shared" si="455"/>
        <v>0.777000777000777</v>
      </c>
      <c r="H993" t="str">
        <f t="shared" si="461"/>
        <v>7.35776508790393+3.45163000773898i</v>
      </c>
      <c r="I993" t="str">
        <f t="shared" si="462"/>
        <v>337.328511179204i</v>
      </c>
      <c r="J993" t="str">
        <f t="shared" si="456"/>
        <v>-153.026853901447+73.7966837336521i</v>
      </c>
      <c r="K993" t="str">
        <f t="shared" si="463"/>
        <v>0.862473758380783-1.78844955003558i</v>
      </c>
      <c r="L993" t="str">
        <f t="shared" si="464"/>
        <v>0.0605236177611271-0.107087796379358i</v>
      </c>
      <c r="M993" t="str">
        <f t="shared" si="465"/>
        <v>0.92299737614191-1.89553734641494i</v>
      </c>
      <c r="N993" t="str">
        <f t="shared" si="466"/>
        <v>-0.880110264005989i</v>
      </c>
      <c r="O993" t="str">
        <f t="shared" si="467"/>
        <v>0.637066155569104-0.770809129051027i</v>
      </c>
      <c r="P993" t="str">
        <f t="shared" si="468"/>
        <v>0.362933844430896+0.770809129051027i</v>
      </c>
      <c r="Q993" t="str">
        <f t="shared" si="469"/>
        <v>-0.362933844430896+0.109301134954962i</v>
      </c>
      <c r="R993" t="str">
        <f t="shared" si="470"/>
        <v>-0.330419839128483-2.22333740669657i</v>
      </c>
      <c r="S993" t="str">
        <f t="shared" si="471"/>
        <v>0.0909461052519106i</v>
      </c>
      <c r="T993" t="str">
        <f t="shared" si="472"/>
        <v>0.202203877799936-0.0300503974666984i</v>
      </c>
      <c r="U993" t="str">
        <f t="shared" si="473"/>
        <v>0.0000333333333333333-0.00131403779004034i</v>
      </c>
      <c r="V993" t="str">
        <f t="shared" si="474"/>
        <v>6.66666666666667E-06-0.0131403779004034i</v>
      </c>
      <c r="W993" t="str">
        <f t="shared" si="475"/>
        <v>0.0000276031369433695-0.00119464082185023i</v>
      </c>
      <c r="X993" t="str">
        <f t="shared" si="476"/>
        <v>0.0000513343528021713-0.00119306984545443i</v>
      </c>
      <c r="Y993" t="str">
        <f t="shared" si="477"/>
        <v>0.009+0.539725617886726i</v>
      </c>
      <c r="Z993" t="str">
        <f t="shared" si="478"/>
        <v>-0.0265581799089742-0.00159024594316334i</v>
      </c>
      <c r="AA993" t="str">
        <f t="shared" si="479"/>
        <v>0.374409857972588-22.2764828882192i</v>
      </c>
      <c r="AB993" t="str">
        <f t="shared" si="480"/>
        <v>0.953680942825346-0.141730671538716i</v>
      </c>
      <c r="AC993" t="str">
        <f t="shared" si="481"/>
        <v>1.61158922687023-1.93855488163872i</v>
      </c>
      <c r="AD993" t="str">
        <f t="shared" si="482"/>
        <v>0.285072126894258+0.254964034767879i</v>
      </c>
      <c r="AE993" t="str">
        <f t="shared" si="483"/>
        <v>-0.00716554131114944-0.00722471549898581i</v>
      </c>
      <c r="AF993" t="str">
        <f t="shared" si="484"/>
        <v>-13.3148504526679-3.23305216137297i</v>
      </c>
      <c r="AG993" t="str">
        <f t="shared" si="485"/>
        <v>1.02094689749522-0.0226428947772139i</v>
      </c>
      <c r="AH993" t="str">
        <f t="shared" si="486"/>
        <v>0.0679455961494429+0.118420517792151i</v>
      </c>
      <c r="AI993">
        <f t="shared" si="487"/>
        <v>-17.295535544668926</v>
      </c>
      <c r="AJ993">
        <f t="shared" si="488"/>
        <v>60.154287391207255</v>
      </c>
      <c r="AK993"/>
      <c r="AL993"/>
      <c r="AM993"/>
      <c r="AN993"/>
    </row>
    <row r="994" spans="1:40" x14ac:dyDescent="0.25">
      <c r="A994"/>
      <c r="B994">
        <f t="shared" si="489"/>
        <v>86000</v>
      </c>
      <c r="C994" s="237" t="str">
        <f t="shared" si="457"/>
        <v>-0.0000103334603712188+0.0284770025408489i</v>
      </c>
      <c r="D994" s="208" t="str">
        <f t="shared" si="458"/>
        <v>-5.95708518020214+0.218323686146508i</v>
      </c>
      <c r="E994" t="str">
        <f t="shared" si="459"/>
        <v>2870</v>
      </c>
      <c r="F994" t="str">
        <f t="shared" si="460"/>
        <v>0.777000777000777</v>
      </c>
      <c r="G994" t="str">
        <f t="shared" si="455"/>
        <v>0.777000777000777</v>
      </c>
      <c r="H994" t="str">
        <f t="shared" si="461"/>
        <v>7.36103066596011+3.44929520817541i</v>
      </c>
      <c r="I994" t="str">
        <f t="shared" si="462"/>
        <v>337.721210260903i</v>
      </c>
      <c r="J994" t="str">
        <f t="shared" si="456"/>
        <v>-153.385681628216+73.8825937263572i</v>
      </c>
      <c r="K994" t="str">
        <f t="shared" si="463"/>
        <v>0.860825462118669-1.78713677485435i</v>
      </c>
      <c r="L994" t="str">
        <f t="shared" si="464"/>
        <v>0.0604169425850904-0.10702349599477i</v>
      </c>
      <c r="M994" t="str">
        <f t="shared" si="465"/>
        <v>0.921242404703759-1.89416027084912i</v>
      </c>
      <c r="N994" t="str">
        <f t="shared" si="466"/>
        <v>-0.881134839400641i</v>
      </c>
      <c r="O994" t="str">
        <f t="shared" si="467"/>
        <v>0.6362760692581-0.771461446664356i</v>
      </c>
      <c r="P994" t="str">
        <f t="shared" si="468"/>
        <v>0.3637239307419+0.771461446664356i</v>
      </c>
      <c r="Q994" t="str">
        <f t="shared" si="469"/>
        <v>-0.3637239307419+0.109673392736285i</v>
      </c>
      <c r="R994" t="str">
        <f t="shared" si="470"/>
        <v>-0.330412946251669-2.22063737691462i</v>
      </c>
      <c r="S994" t="str">
        <f t="shared" si="471"/>
        <v>0.0910519796468487i</v>
      </c>
      <c r="T994" t="str">
        <f t="shared" si="472"/>
        <v>0.202193429245861-0.0300847528571623i</v>
      </c>
      <c r="U994" t="str">
        <f t="shared" si="473"/>
        <v>0.0000333333333333333-0.00131250983912168i</v>
      </c>
      <c r="V994" t="str">
        <f t="shared" si="474"/>
        <v>6.66666666666667E-06-0.0131250983912168i</v>
      </c>
      <c r="W994" t="str">
        <f t="shared" si="475"/>
        <v>0.0000276031365500312-0.00119325184658706i</v>
      </c>
      <c r="X994" t="str">
        <f t="shared" si="476"/>
        <v>0.0000512791935535149-0.00119168379320593i</v>
      </c>
      <c r="Y994" t="str">
        <f t="shared" si="477"/>
        <v>0.009+0.540353936417444i</v>
      </c>
      <c r="Z994" t="str">
        <f t="shared" si="478"/>
        <v>-0.0264963821679739-0.00158612082188849i</v>
      </c>
      <c r="AA994" t="str">
        <f t="shared" si="479"/>
        <v>0.373533769754309-22.2504802277444i</v>
      </c>
      <c r="AB994" t="str">
        <f t="shared" si="480"/>
        <v>0.953631662925228-0.14189270641918i</v>
      </c>
      <c r="AC994" t="str">
        <f t="shared" si="481"/>
        <v>1.60975839913241-1.93704878700828i</v>
      </c>
      <c r="AD994" t="str">
        <f t="shared" si="482"/>
        <v>0.285327555765326+0.255194002775501i</v>
      </c>
      <c r="AE994" t="str">
        <f t="shared" si="483"/>
        <v>-0.0071553794391887-0.00721428180177262i</v>
      </c>
      <c r="AF994" t="str">
        <f t="shared" si="484"/>
        <v>-13.3181158461623-3.2309715220289i</v>
      </c>
      <c r="AG994" t="str">
        <f t="shared" si="485"/>
        <v>1.02094086229766-0.022637132647604i</v>
      </c>
      <c r="AH994" t="str">
        <f t="shared" si="486"/>
        <v>0.0678883302217188+0.118259802869415i</v>
      </c>
      <c r="AI994">
        <f t="shared" si="487"/>
        <v>-17.30622353631825</v>
      </c>
      <c r="AJ994">
        <f t="shared" si="488"/>
        <v>60.141551065722666</v>
      </c>
      <c r="AK994"/>
      <c r="AL994"/>
      <c r="AM994"/>
      <c r="AN994"/>
    </row>
    <row r="995" spans="1:40" x14ac:dyDescent="0.25">
      <c r="A995"/>
      <c r="B995">
        <f t="shared" si="489"/>
        <v>86100</v>
      </c>
      <c r="C995" s="237" t="str">
        <f t="shared" si="457"/>
        <v>-0.0000103094709213548+0.0284439282144209i</v>
      </c>
      <c r="D995" s="208" t="str">
        <f t="shared" si="458"/>
        <v>-5.95708499628302+0.21807011631056i</v>
      </c>
      <c r="E995" t="str">
        <f t="shared" si="459"/>
        <v>2870</v>
      </c>
      <c r="F995" t="str">
        <f t="shared" si="460"/>
        <v>0.777000777000777</v>
      </c>
      <c r="G995" t="str">
        <f t="shared" si="455"/>
        <v>0.777000777000777</v>
      </c>
      <c r="H995" t="str">
        <f t="shared" si="461"/>
        <v>7.36428803763509+3.44696161834749i</v>
      </c>
      <c r="I995" t="str">
        <f t="shared" si="462"/>
        <v>338.113909342601i</v>
      </c>
      <c r="J995" t="str">
        <f t="shared" si="456"/>
        <v>-153.744926839252+73.9685037190623i</v>
      </c>
      <c r="K995" t="str">
        <f t="shared" si="463"/>
        <v>0.859181546949323-1.78582501248186i</v>
      </c>
      <c r="L995" t="str">
        <f t="shared" si="464"/>
        <v>0.0603105193270716-0.106959202924605i</v>
      </c>
      <c r="M995" t="str">
        <f t="shared" si="465"/>
        <v>0.919492066276395-1.89278421540646i</v>
      </c>
      <c r="N995" t="str">
        <f t="shared" si="466"/>
        <v>-0.882159414795292i</v>
      </c>
      <c r="O995" t="str">
        <f t="shared" si="467"/>
        <v>0.635485315013337-0.772112954432446i</v>
      </c>
      <c r="P995" t="str">
        <f t="shared" si="468"/>
        <v>0.364514684986663+0.772112954432446i</v>
      </c>
      <c r="Q995" t="str">
        <f t="shared" si="469"/>
        <v>-0.364514684986663+0.110046460362846i</v>
      </c>
      <c r="R995" t="str">
        <f t="shared" si="470"/>
        <v>-0.330406044858123-2.21794348335006i</v>
      </c>
      <c r="S995" t="str">
        <f t="shared" si="471"/>
        <v>0.0911578540417869i</v>
      </c>
      <c r="T995" t="str">
        <f t="shared" si="472"/>
        <v>0.202182968328157-0.0301191060117009i</v>
      </c>
      <c r="U995" t="str">
        <f t="shared" si="473"/>
        <v>0.0000333333333333333-0.00131098543745023i</v>
      </c>
      <c r="V995" t="str">
        <f t="shared" si="474"/>
        <v>6.66666666666667E-06-0.0131098543745023i</v>
      </c>
      <c r="W995" t="str">
        <f t="shared" si="475"/>
        <v>0.0000276031361562356-0.00119186609791227i</v>
      </c>
      <c r="X995" t="str">
        <f t="shared" si="476"/>
        <v>0.0000512242262829328-0.00119030095694427i</v>
      </c>
      <c r="Y995" t="str">
        <f t="shared" si="477"/>
        <v>0.009+0.540982254948162i</v>
      </c>
      <c r="Z995" t="str">
        <f t="shared" si="478"/>
        <v>-0.0264347999655671-0.00158201323851961i</v>
      </c>
      <c r="AA995" t="str">
        <f t="shared" si="479"/>
        <v>0.372660759635823-22.2245383155514i</v>
      </c>
      <c r="AB995" t="str">
        <f t="shared" si="480"/>
        <v>0.953582324712888-0.142054730754054i</v>
      </c>
      <c r="AC995" t="str">
        <f t="shared" si="481"/>
        <v>1.60793243001981-1.93554377021253i</v>
      </c>
      <c r="AD995" t="str">
        <f t="shared" si="482"/>
        <v>0.285583220810097+0.255423726454163i</v>
      </c>
      <c r="AE995" t="str">
        <f t="shared" si="483"/>
        <v>-0.00714525159895479-0.00720387155129616i</v>
      </c>
      <c r="AF995" t="str">
        <f t="shared" si="484"/>
        <v>-13.3213730339181-3.22889150203693i</v>
      </c>
      <c r="AG995" t="str">
        <f t="shared" si="485"/>
        <v>1.02093482220014-0.0226314031763402i</v>
      </c>
      <c r="AH995" t="str">
        <f t="shared" si="486"/>
        <v>0.0678312513742335+0.118099428256348i</v>
      </c>
      <c r="AI995">
        <f t="shared" si="487"/>
        <v>-17.316899502236936</v>
      </c>
      <c r="AJ995">
        <f t="shared" si="488"/>
        <v>60.128786395530902</v>
      </c>
      <c r="AK995"/>
      <c r="AL995"/>
      <c r="AM995"/>
      <c r="AN995"/>
    </row>
    <row r="996" spans="1:40" x14ac:dyDescent="0.25">
      <c r="A996"/>
      <c r="B996">
        <f t="shared" si="489"/>
        <v>86200</v>
      </c>
      <c r="C996" s="237" t="str">
        <f t="shared" si="457"/>
        <v>-0.0000102855649130036+0.0284109306265391i</v>
      </c>
      <c r="D996" s="208" t="str">
        <f t="shared" si="458"/>
        <v>-5.95708481300363+0.217817134803467i</v>
      </c>
      <c r="E996" t="str">
        <f t="shared" si="459"/>
        <v>2870</v>
      </c>
      <c r="F996" t="str">
        <f t="shared" si="460"/>
        <v>0.777000777000777</v>
      </c>
      <c r="G996" t="str">
        <f t="shared" si="455"/>
        <v>0.777000777000777</v>
      </c>
      <c r="H996" t="str">
        <f t="shared" si="461"/>
        <v>7.36753722725015+3.44462924651873i</v>
      </c>
      <c r="I996" t="str">
        <f t="shared" si="462"/>
        <v>338.5066084243i</v>
      </c>
      <c r="J996" t="str">
        <f t="shared" si="456"/>
        <v>-154.104589534554+74.0544137117673i</v>
      </c>
      <c r="K996" t="str">
        <f t="shared" si="463"/>
        <v>0.857541998748001-1.78451426595661i</v>
      </c>
      <c r="L996" t="str">
        <f t="shared" si="464"/>
        <v>0.0602043473105756-0.106894917524415i</v>
      </c>
      <c r="M996" t="str">
        <f t="shared" si="465"/>
        <v>0.917746346058577-1.89140918348102i</v>
      </c>
      <c r="N996" t="str">
        <f t="shared" si="466"/>
        <v>-0.883183990189944i</v>
      </c>
      <c r="O996" t="str">
        <f t="shared" si="467"/>
        <v>0.63469389366491-0.772763651671373i</v>
      </c>
      <c r="P996" t="str">
        <f t="shared" si="468"/>
        <v>0.36530610633509+0.772763651671373i</v>
      </c>
      <c r="Q996" t="str">
        <f t="shared" si="469"/>
        <v>-0.36530610633509+0.110420338518571i</v>
      </c>
      <c r="R996" t="str">
        <f t="shared" si="470"/>
        <v>-0.330399134946064-2.21525570463925i</v>
      </c>
      <c r="S996" t="str">
        <f t="shared" si="471"/>
        <v>0.091263728436725i</v>
      </c>
      <c r="T996" t="str">
        <f t="shared" si="472"/>
        <v>0.202172495046102-0.0301534569274464i</v>
      </c>
      <c r="U996" t="str">
        <f t="shared" si="473"/>
        <v>0.0000333333333333334-0.00130946457267361i</v>
      </c>
      <c r="V996" t="str">
        <f t="shared" si="474"/>
        <v>6.66666666666667E-06-0.0130946457267361i</v>
      </c>
      <c r="W996" t="str">
        <f t="shared" si="475"/>
        <v>0.0000276031357619822-0.00119048356459641i</v>
      </c>
      <c r="X996" t="str">
        <f t="shared" si="476"/>
        <v>0.0000511694501006727-0.00118892132549454i</v>
      </c>
      <c r="Y996" t="str">
        <f t="shared" si="477"/>
        <v>0.009+0.54161057347888i</v>
      </c>
      <c r="Z996" t="str">
        <f t="shared" si="478"/>
        <v>-0.0263734323001878-0.00157792309493884i</v>
      </c>
      <c r="AA996" t="str">
        <f t="shared" si="479"/>
        <v>0.371790813183381-22.1986569386101i</v>
      </c>
      <c r="AB996" t="str">
        <f t="shared" si="480"/>
        <v>0.953532928184922-0.142216744529811i</v>
      </c>
      <c r="AC996" t="str">
        <f t="shared" si="481"/>
        <v>1.60611130403979-1.93403983476109i</v>
      </c>
      <c r="AD996" t="str">
        <f t="shared" si="482"/>
        <v>0.285839121822114+0.255653205586997i</v>
      </c>
      <c r="AE996" t="str">
        <f t="shared" si="483"/>
        <v>-0.00713515763072979-0.00719348466163481i</v>
      </c>
      <c r="AF996" t="str">
        <f t="shared" si="484"/>
        <v>-13.3246220402538-3.22681211171526i</v>
      </c>
      <c r="AG996" t="str">
        <f t="shared" si="485"/>
        <v>1.02092877719956-0.0226257062321877i</v>
      </c>
      <c r="AH996" t="str">
        <f t="shared" si="486"/>
        <v>0.0677743586883064+0.117939392785579i</v>
      </c>
      <c r="AI996">
        <f t="shared" si="487"/>
        <v>-17.327563474416312</v>
      </c>
      <c r="AJ996">
        <f t="shared" si="488"/>
        <v>60.115993477013824</v>
      </c>
      <c r="AK996"/>
      <c r="AL996"/>
      <c r="AM996"/>
      <c r="AN996"/>
    </row>
    <row r="997" spans="1:40" x14ac:dyDescent="0.25">
      <c r="A997"/>
      <c r="B997">
        <f t="shared" si="489"/>
        <v>86300</v>
      </c>
      <c r="C997" s="237" t="str">
        <f t="shared" si="457"/>
        <v>-0.0000102617419596383+0.0283780095104416i</v>
      </c>
      <c r="D997" s="208" t="str">
        <f t="shared" si="458"/>
        <v>-5.95708463036099+0.217564739580052i</v>
      </c>
      <c r="E997" t="str">
        <f t="shared" si="459"/>
        <v>2870</v>
      </c>
      <c r="F997" t="str">
        <f t="shared" si="460"/>
        <v>0.777000777000777</v>
      </c>
      <c r="G997" t="str">
        <f t="shared" si="455"/>
        <v>0.777000777000777</v>
      </c>
      <c r="H997" t="str">
        <f t="shared" si="461"/>
        <v>7.3707782590527+3.44229810087655i</v>
      </c>
      <c r="I997" t="str">
        <f t="shared" si="462"/>
        <v>338.899307505999i</v>
      </c>
      <c r="J997" t="str">
        <f t="shared" si="456"/>
        <v>-154.464669714123+74.1403237044724i</v>
      </c>
      <c r="K997" t="str">
        <f t="shared" si="463"/>
        <v>0.855906803439526-1.78320453827992i</v>
      </c>
      <c r="L997" t="str">
        <f t="shared" si="464"/>
        <v>0.0600984258607868-0.106830640147161i</v>
      </c>
      <c r="M997" t="str">
        <f t="shared" si="465"/>
        <v>0.916005229300313-1.89003517842708i</v>
      </c>
      <c r="N997" t="str">
        <f t="shared" si="466"/>
        <v>-0.884208565584596i</v>
      </c>
      <c r="O997" t="str">
        <f t="shared" si="467"/>
        <v>0.633901806043619-0.773413537698067i</v>
      </c>
      <c r="P997" t="str">
        <f t="shared" si="468"/>
        <v>0.366098193956381+0.773413537698067i</v>
      </c>
      <c r="Q997" t="str">
        <f t="shared" si="469"/>
        <v>-0.366098193956381+0.110795027886529i</v>
      </c>
      <c r="R997" t="str">
        <f t="shared" si="470"/>
        <v>-0.330392216513727-2.21257401951758i</v>
      </c>
      <c r="S997" t="str">
        <f t="shared" si="471"/>
        <v>0.0913696028316633i</v>
      </c>
      <c r="T997" t="str">
        <f t="shared" si="472"/>
        <v>0.202162009398978-0.0301878056015321i</v>
      </c>
      <c r="U997" t="str">
        <f t="shared" si="473"/>
        <v>0.0000333333333333333-0.00130794723249669i</v>
      </c>
      <c r="V997" t="str">
        <f t="shared" si="474"/>
        <v>6.66666666666667E-06-0.0130794723249669i</v>
      </c>
      <c r="W997" t="str">
        <f t="shared" si="475"/>
        <v>0.000027603135367271-0.00118910423546208i</v>
      </c>
      <c r="X997" t="str">
        <f t="shared" si="476"/>
        <v>0.0000511148641221314-0.00118754488773352i</v>
      </c>
      <c r="Y997" t="str">
        <f t="shared" si="477"/>
        <v>0.009+0.542238892009598i</v>
      </c>
      <c r="Z997" t="str">
        <f t="shared" si="478"/>
        <v>-0.0263122781760832-0.0015738502936991i</v>
      </c>
      <c r="AA997" t="str">
        <f t="shared" si="479"/>
        <v>0.370923916047911-22.1728358848868i</v>
      </c>
      <c r="AB997" t="str">
        <f t="shared" si="480"/>
        <v>0.953483473337942-0.14237874773293i</v>
      </c>
      <c r="AC997" t="str">
        <f t="shared" si="481"/>
        <v>1.60429500575335-1.93253698412214i</v>
      </c>
      <c r="AD997" t="str">
        <f t="shared" si="482"/>
        <v>0.286095258594713+0.255882439957215i</v>
      </c>
      <c r="AE997" t="str">
        <f t="shared" si="483"/>
        <v>-0.00712509737572345-0.00718312104729436i</v>
      </c>
      <c r="AF997" t="str">
        <f t="shared" si="484"/>
        <v>-13.3278628894137-3.2247333612965i</v>
      </c>
      <c r="AG997" t="str">
        <f t="shared" si="485"/>
        <v>1.02092272729285-0.0226200416845085i</v>
      </c>
      <c r="AH997" t="str">
        <f t="shared" si="486"/>
        <v>0.0677176512507259+0.117779695295156i</v>
      </c>
      <c r="AI997">
        <f t="shared" si="487"/>
        <v>-17.338215484722511</v>
      </c>
      <c r="AJ997">
        <f t="shared" si="488"/>
        <v>60.103172406107916</v>
      </c>
      <c r="AK997"/>
      <c r="AL997"/>
      <c r="AM997"/>
      <c r="AN997"/>
    </row>
    <row r="998" spans="1:40" x14ac:dyDescent="0.25">
      <c r="A998"/>
      <c r="B998">
        <f t="shared" si="489"/>
        <v>86400</v>
      </c>
      <c r="C998" s="237" t="str">
        <f t="shared" si="457"/>
        <v>-0.0000102380016769679+0.0283451646006015i</v>
      </c>
      <c r="D998" s="208" t="str">
        <f t="shared" si="458"/>
        <v>-5.95708444835215+0.217312928604612i</v>
      </c>
      <c r="E998" t="str">
        <f t="shared" si="459"/>
        <v>2870</v>
      </c>
      <c r="F998" t="str">
        <f t="shared" si="460"/>
        <v>0.777000777000777</v>
      </c>
      <c r="G998" t="str">
        <f t="shared" si="455"/>
        <v>0.777000777000777</v>
      </c>
      <c r="H998" t="str">
        <f t="shared" si="461"/>
        <v>7.37401115721666+3.43996818953278i</v>
      </c>
      <c r="I998" t="str">
        <f t="shared" si="462"/>
        <v>339.292006587698i</v>
      </c>
      <c r="J998" t="str">
        <f t="shared" si="456"/>
        <v>-154.825167377957+74.2262336971774i</v>
      </c>
      <c r="K998" t="str">
        <f t="shared" si="463"/>
        <v>0.854275946998184-1.78189583241627i</v>
      </c>
      <c r="L998" t="str">
        <f t="shared" si="464"/>
        <v>0.0599927543045655-0.106766371143228i</v>
      </c>
      <c r="M998" t="str">
        <f t="shared" si="465"/>
        <v>0.91426870130275-1.8886622035595i</v>
      </c>
      <c r="N998" t="str">
        <f t="shared" si="466"/>
        <v>-0.885233140979248i</v>
      </c>
      <c r="O998" t="str">
        <f t="shared" si="467"/>
        <v>0.63310905298096-0.774062611830304i</v>
      </c>
      <c r="P998" t="str">
        <f t="shared" si="468"/>
        <v>0.36689094701904+0.774062611830304i</v>
      </c>
      <c r="Q998" t="str">
        <f t="shared" si="469"/>
        <v>-0.36689094701904+0.111170529148944i</v>
      </c>
      <c r="R998" t="str">
        <f t="shared" si="470"/>
        <v>-0.33038528955932-2.20989840681886i</v>
      </c>
      <c r="S998" t="str">
        <f t="shared" si="471"/>
        <v>0.0914754772266016i</v>
      </c>
      <c r="T998" t="str">
        <f t="shared" si="472"/>
        <v>0.202151511386062-0.0302221520310878i</v>
      </c>
      <c r="U998" t="str">
        <f t="shared" si="473"/>
        <v>0.0000333333333333334-0.00130643340468131i</v>
      </c>
      <c r="V998" t="str">
        <f t="shared" si="474"/>
        <v>6.66666666666667E-06-0.0130643340468131i</v>
      </c>
      <c r="W998" t="str">
        <f t="shared" si="475"/>
        <v>0.0000276031349721025-0.00118772809938371i</v>
      </c>
      <c r="X998" t="str">
        <f t="shared" si="476"/>
        <v>0.0000510604674678213-0.00118617163258948i</v>
      </c>
      <c r="Y998" t="str">
        <f t="shared" si="477"/>
        <v>0.009+0.542867210540316i</v>
      </c>
      <c r="Z998" t="str">
        <f t="shared" si="478"/>
        <v>-0.026251336603275-0.00156979473801888i</v>
      </c>
      <c r="AA998" t="str">
        <f t="shared" si="479"/>
        <v>0.370060053964427-22.1470749433387i</v>
      </c>
      <c r="AB998" t="str">
        <f t="shared" si="480"/>
        <v>0.953433960168538-0.142540740349876i</v>
      </c>
      <c r="AC998" t="str">
        <f t="shared" si="481"/>
        <v>1.60248351977503-1.93103522172279i</v>
      </c>
      <c r="AD998" t="str">
        <f t="shared" si="482"/>
        <v>0.286351630921001+0.256111429348091i</v>
      </c>
      <c r="AE998" t="str">
        <f t="shared" si="483"/>
        <v>-0.00711507067606685-0.00717278062320554i</v>
      </c>
      <c r="AF998" t="str">
        <f t="shared" si="484"/>
        <v>-13.3310956055688-3.22265526092817i</v>
      </c>
      <c r="AG998" t="str">
        <f t="shared" si="485"/>
        <v>1.02091667247699-0.022614409403257i</v>
      </c>
      <c r="AH998" t="str">
        <f t="shared" si="486"/>
        <v>0.0676611281537167+0.117620334628523i</v>
      </c>
      <c r="AI998">
        <f t="shared" si="487"/>
        <v>-17.348855564896496</v>
      </c>
      <c r="AJ998">
        <f t="shared" si="488"/>
        <v>60.090323278306222</v>
      </c>
      <c r="AK998"/>
      <c r="AL998"/>
      <c r="AM998"/>
      <c r="AN998"/>
    </row>
    <row r="999" spans="1:40" x14ac:dyDescent="0.25">
      <c r="A999"/>
      <c r="B999">
        <f t="shared" si="489"/>
        <v>86500</v>
      </c>
      <c r="C999" s="237" t="str">
        <f t="shared" si="457"/>
        <v>-0.0000102143436829213+0.0283123956327198i</v>
      </c>
      <c r="D999" s="208" t="str">
        <f t="shared" si="458"/>
        <v>-5.95708426697419+0.217061699850852i</v>
      </c>
      <c r="E999" t="str">
        <f t="shared" si="459"/>
        <v>2870</v>
      </c>
      <c r="F999" t="str">
        <f t="shared" si="460"/>
        <v>0.777000777000777</v>
      </c>
      <c r="G999" t="str">
        <f t="shared" si="455"/>
        <v>0.777000777000777</v>
      </c>
      <c r="H999" t="str">
        <f t="shared" si="461"/>
        <v>7.37723594584245+3.43763952052427i</v>
      </c>
      <c r="I999" t="str">
        <f t="shared" si="462"/>
        <v>339.684705669396i</v>
      </c>
      <c r="J999" t="str">
        <f t="shared" si="456"/>
        <v>-155.186082526058+74.3121436898825i</v>
      </c>
      <c r="K999" t="str">
        <f t="shared" si="463"/>
        <v>0.852649415447501-1.78058815129358i</v>
      </c>
      <c r="L999" t="str">
        <f t="shared" si="464"/>
        <v>0.0598873319704466-0.106702110860438i</v>
      </c>
      <c r="M999" t="str">
        <f t="shared" si="465"/>
        <v>0.912536747417948-1.88729026215402i</v>
      </c>
      <c r="N999" t="str">
        <f t="shared" si="466"/>
        <v>-0.8862577163739i</v>
      </c>
      <c r="O999" t="str">
        <f t="shared" si="467"/>
        <v>0.632315635309131-0.774710873386717i</v>
      </c>
      <c r="P999" t="str">
        <f t="shared" si="468"/>
        <v>0.367684364690869+0.774710873386717i</v>
      </c>
      <c r="Q999" t="str">
        <f t="shared" si="469"/>
        <v>-0.367684364690869+0.111546842987183i</v>
      </c>
      <c r="R999" t="str">
        <f t="shared" si="470"/>
        <v>-0.330378354081063-2.2072288454748i</v>
      </c>
      <c r="S999" t="str">
        <f t="shared" si="471"/>
        <v>0.0915813516215397i</v>
      </c>
      <c r="T999" t="str">
        <f t="shared" si="472"/>
        <v>0.202141001006633-0.0302564962132434i</v>
      </c>
      <c r="U999" t="str">
        <f t="shared" si="473"/>
        <v>0.0000333333333333333-0.00130492307704584i</v>
      </c>
      <c r="V999" t="str">
        <f t="shared" si="474"/>
        <v>6.66666666666667E-06-0.0130492307704584i</v>
      </c>
      <c r="W999" t="str">
        <f t="shared" si="475"/>
        <v>0.0000276031345764762-0.00118635514528706i</v>
      </c>
      <c r="X999" t="str">
        <f t="shared" si="476"/>
        <v>0.0000510062592633257-0.00118480154904167i</v>
      </c>
      <c r="Y999" t="str">
        <f t="shared" si="477"/>
        <v>0.009+0.543495529071034i</v>
      </c>
      <c r="Z999" t="str">
        <f t="shared" si="478"/>
        <v>-0.026190606597515-0.00156575633177658i</v>
      </c>
      <c r="AA999" t="str">
        <f t="shared" si="479"/>
        <v>0.369199212751435-22.1213739039082i</v>
      </c>
      <c r="AB999" t="str">
        <f t="shared" si="480"/>
        <v>0.953384388673311-0.142702722367111i</v>
      </c>
      <c r="AC999" t="str">
        <f t="shared" si="481"/>
        <v>1.60067683077268-1.92953455094937i</v>
      </c>
      <c r="AD999" t="str">
        <f t="shared" si="482"/>
        <v>0.286608238593868+0.256340173542981i</v>
      </c>
      <c r="AE999" t="str">
        <f t="shared" si="483"/>
        <v>-0.00710507737480508-0.00716246330472062i</v>
      </c>
      <c r="AF999" t="str">
        <f t="shared" si="484"/>
        <v>-13.3343202128166-3.22057782067342i</v>
      </c>
      <c r="AG999" t="str">
        <f t="shared" si="485"/>
        <v>1.02091061274897-0.0226088092589768i</v>
      </c>
      <c r="AH999" t="str">
        <f t="shared" si="486"/>
        <v>0.0676047884948905+0.11746130963448i</v>
      </c>
      <c r="AI999">
        <f t="shared" si="487"/>
        <v>-17.359483746555512</v>
      </c>
      <c r="AJ999">
        <f t="shared" si="488"/>
        <v>60.077446188662982</v>
      </c>
      <c r="AK999"/>
      <c r="AL999"/>
      <c r="AM999"/>
      <c r="AN999"/>
    </row>
    <row r="1000" spans="1:40" x14ac:dyDescent="0.25">
      <c r="A1000"/>
      <c r="B1000">
        <f t="shared" si="489"/>
        <v>86600</v>
      </c>
      <c r="C1000" s="237" t="str">
        <f t="shared" si="457"/>
        <v>-0.0000101907675976322+0.0282797023437182i</v>
      </c>
      <c r="D1000" s="208" t="str">
        <f t="shared" si="458"/>
        <v>-5.95708408622421+0.21681105130184i</v>
      </c>
      <c r="E1000" t="str">
        <f t="shared" si="459"/>
        <v>2870</v>
      </c>
      <c r="F1000" t="str">
        <f t="shared" si="460"/>
        <v>0.777000777000777</v>
      </c>
      <c r="G1000" t="str">
        <f t="shared" si="455"/>
        <v>0.777000777000777</v>
      </c>
      <c r="H1000" t="str">
        <f t="shared" si="461"/>
        <v>7.38045264895732+3.43531210181328i</v>
      </c>
      <c r="I1000" t="str">
        <f t="shared" si="462"/>
        <v>340.077404751095i</v>
      </c>
      <c r="J1000" t="str">
        <f t="shared" si="456"/>
        <v>-155.547415158424+74.3980536825875i</v>
      </c>
      <c r="K1000" t="str">
        <f t="shared" si="463"/>
        <v>0.851027194860154-1.77928149780352i</v>
      </c>
      <c r="L1000" t="str">
        <f t="shared" si="464"/>
        <v>0.0597821581886413-0.106637859644071i</v>
      </c>
      <c r="M1000" t="str">
        <f t="shared" si="465"/>
        <v>0.910809353048795-1.88591935744759i</v>
      </c>
      <c r="N1000" t="str">
        <f t="shared" si="466"/>
        <v>-0.887282291768552i</v>
      </c>
      <c r="O1000" t="str">
        <f t="shared" si="467"/>
        <v>0.631521553861025-0.775358321686791i</v>
      </c>
      <c r="P1000" t="str">
        <f t="shared" si="468"/>
        <v>0.368478446138975+0.775358321686791i</v>
      </c>
      <c r="Q1000" t="str">
        <f t="shared" si="469"/>
        <v>-0.368478446138975+0.111923970081761i</v>
      </c>
      <c r="R1000" t="str">
        <f t="shared" si="470"/>
        <v>-0.330371410077176-2.20456531451438i</v>
      </c>
      <c r="S1000" t="str">
        <f t="shared" si="471"/>
        <v>0.091687226016478i</v>
      </c>
      <c r="T1000" t="str">
        <f t="shared" si="472"/>
        <v>0.202130478259968-0.0302908381451286i</v>
      </c>
      <c r="U1000" t="str">
        <f t="shared" si="473"/>
        <v>0.0000333333333333334-0.00130341623746495i</v>
      </c>
      <c r="V1000" t="str">
        <f t="shared" si="474"/>
        <v>6.66666666666667E-06-0.0130341623746495i</v>
      </c>
      <c r="W1000" t="str">
        <f t="shared" si="475"/>
        <v>0.0000276031341803923-0.00118498536214911i</v>
      </c>
      <c r="X1000" t="str">
        <f t="shared" si="476"/>
        <v>0.0000509522386392738-0.0011834346261202i</v>
      </c>
      <c r="Y1000" t="str">
        <f t="shared" si="477"/>
        <v>0.009+0.544123847601752i</v>
      </c>
      <c r="Z1000" t="str">
        <f t="shared" si="478"/>
        <v>-0.0261300871802486-0.00156173497950548i</v>
      </c>
      <c r="AA1000" t="str">
        <f t="shared" si="479"/>
        <v>0.368341378310347-22.095732557517i</v>
      </c>
      <c r="AB1000" t="str">
        <f t="shared" si="480"/>
        <v>0.95333475884885-0.142864693771097i</v>
      </c>
      <c r="AC1000" t="str">
        <f t="shared" si="481"/>
        <v>1.59887492346732-1.92803497514784i</v>
      </c>
      <c r="AD1000" t="str">
        <f t="shared" si="482"/>
        <v>0.286865081405966+0.256568672325308i</v>
      </c>
      <c r="AE1000" t="str">
        <f t="shared" si="483"/>
        <v>-0.00709511731589131-0.00715216900761134i</v>
      </c>
      <c r="AF1000" t="str">
        <f t="shared" si="484"/>
        <v>-13.3375367351815-3.21850105051144i</v>
      </c>
      <c r="AG1000" t="str">
        <f t="shared" si="485"/>
        <v>1.02090454810584-0.0226032411227964i</v>
      </c>
      <c r="AH1000" t="str">
        <f t="shared" si="486"/>
        <v>0.0675486313772109+0.117302619167154i</v>
      </c>
      <c r="AI1000">
        <f t="shared" si="487"/>
        <v>-17.370100061193551</v>
      </c>
      <c r="AJ1000">
        <f t="shared" si="488"/>
        <v>60.064541231795403</v>
      </c>
      <c r="AK1000"/>
      <c r="AL1000"/>
      <c r="AM1000"/>
      <c r="AN1000"/>
    </row>
    <row r="1001" spans="1:40" x14ac:dyDescent="0.25">
      <c r="A1001"/>
      <c r="B1001">
        <f t="shared" si="489"/>
        <v>86700</v>
      </c>
      <c r="C1001" s="237" t="str">
        <f t="shared" si="457"/>
        <v>-0.0000101672730434234+0.0282470844717323i</v>
      </c>
      <c r="D1001" s="208" t="str">
        <f t="shared" si="458"/>
        <v>-5.95708390609929+0.216560980949948i</v>
      </c>
      <c r="E1001" t="str">
        <f t="shared" si="459"/>
        <v>2870</v>
      </c>
      <c r="F1001" t="str">
        <f t="shared" si="460"/>
        <v>0.777000777000777</v>
      </c>
      <c r="G1001" t="str">
        <f t="shared" si="455"/>
        <v>0.777000777000777</v>
      </c>
      <c r="H1001" t="str">
        <f t="shared" si="461"/>
        <v>7.38366129051529+3.4329859412881i</v>
      </c>
      <c r="I1001" t="str">
        <f t="shared" si="462"/>
        <v>340.470103832794i</v>
      </c>
      <c r="J1001" t="str">
        <f t="shared" si="456"/>
        <v>-155.909165275057+74.4839636752927i</v>
      </c>
      <c r="K1001" t="str">
        <f t="shared" si="463"/>
        <v>0.849409271357736-1.77797587480173i</v>
      </c>
      <c r="L1001" t="str">
        <f t="shared" si="464"/>
        <v>0.0596772322910322-0.106573617836875i</v>
      </c>
      <c r="M1001" t="str">
        <f t="shared" si="465"/>
        <v>0.909086503648768-1.88454949263861i</v>
      </c>
      <c r="N1001" t="str">
        <f t="shared" si="466"/>
        <v>-0.888306867163204i</v>
      </c>
      <c r="O1001" t="str">
        <f t="shared" si="467"/>
        <v>0.630726809470233-0.776004956050862i</v>
      </c>
      <c r="P1001" t="str">
        <f t="shared" si="468"/>
        <v>0.369273190529767+0.776004956050862i</v>
      </c>
      <c r="Q1001" t="str">
        <f t="shared" si="469"/>
        <v>-0.369273190529767+0.112301911112342i</v>
      </c>
      <c r="R1001" t="str">
        <f t="shared" si="470"/>
        <v>-0.33036445754586-2.20190779306333i</v>
      </c>
      <c r="S1001" t="str">
        <f t="shared" si="471"/>
        <v>0.0917931004114161i</v>
      </c>
      <c r="T1001" t="str">
        <f t="shared" si="472"/>
        <v>0.202119943145342-0.0303251778238701i</v>
      </c>
      <c r="U1001" t="str">
        <f t="shared" si="473"/>
        <v>0.0000333333333333333-0.00130191287386926i</v>
      </c>
      <c r="V1001" t="str">
        <f t="shared" si="474"/>
        <v>6.66666666666667E-06-0.0130191287386926i</v>
      </c>
      <c r="W1001" t="str">
        <f t="shared" si="475"/>
        <v>0.0000276031337838507-0.00118361873899771i</v>
      </c>
      <c r="X1001" t="str">
        <f t="shared" si="476"/>
        <v>0.000050898404731301-0.00118207085290571i</v>
      </c>
      <c r="Y1001" t="str">
        <f t="shared" si="477"/>
        <v>0.009+0.54475216613247i</v>
      </c>
      <c r="Z1001" t="str">
        <f t="shared" si="478"/>
        <v>-0.0260697773785752-0.00155773058638844i</v>
      </c>
      <c r="AA1001" t="str">
        <f t="shared" si="479"/>
        <v>0.367486536624898-22.0701506960604i</v>
      </c>
      <c r="AB1001" t="str">
        <f t="shared" si="480"/>
        <v>0.953285070691735-0.143026654548283i</v>
      </c>
      <c r="AC1001" t="str">
        <f t="shared" si="481"/>
        <v>1.59707778263295-1.92653649762395i</v>
      </c>
      <c r="AD1001" t="str">
        <f t="shared" si="482"/>
        <v>0.287122159149737+0.256796925478573i</v>
      </c>
      <c r="AE1001" t="str">
        <f t="shared" si="483"/>
        <v>-0.007085190344181-0.00714189764806641i</v>
      </c>
      <c r="AF1001" t="str">
        <f t="shared" si="484"/>
        <v>-13.3407451966146-3.21642496033815i</v>
      </c>
      <c r="AG1001" t="str">
        <f t="shared" si="485"/>
        <v>1.02089847854465-0.0225977048664275i</v>
      </c>
      <c r="AH1001" t="str">
        <f t="shared" si="486"/>
        <v>0.0674926559089625+0.117144262085975i</v>
      </c>
      <c r="AI1001">
        <f t="shared" si="487"/>
        <v>-17.380704540181362</v>
      </c>
      <c r="AJ1001">
        <f t="shared" si="488"/>
        <v>60.051608501885013</v>
      </c>
      <c r="AK1001"/>
      <c r="AL1001"/>
      <c r="AM1001"/>
      <c r="AN1001"/>
    </row>
    <row r="1002" spans="1:40" x14ac:dyDescent="0.25">
      <c r="A1002"/>
      <c r="B1002">
        <f t="shared" si="489"/>
        <v>86800</v>
      </c>
      <c r="C1002" s="237" t="str">
        <f t="shared" si="457"/>
        <v>-0.0000101438596447923+0.0282145417561042i</v>
      </c>
      <c r="D1002" s="208" t="str">
        <f t="shared" si="458"/>
        <v>-5.95708372659657+0.216311486796799i</v>
      </c>
      <c r="E1002" t="str">
        <f t="shared" si="459"/>
        <v>2870</v>
      </c>
      <c r="F1002" t="str">
        <f t="shared" si="460"/>
        <v>0.777000777000777</v>
      </c>
      <c r="G1002" t="str">
        <f t="shared" si="455"/>
        <v>0.777000777000777</v>
      </c>
      <c r="H1002" t="str">
        <f t="shared" si="461"/>
        <v>7.38686189439754+3.4306610467635i</v>
      </c>
      <c r="I1002" t="str">
        <f t="shared" si="462"/>
        <v>340.862802914493i</v>
      </c>
      <c r="J1002" t="str">
        <f t="shared" si="456"/>
        <v>-156.271332875956+74.5698736679977i</v>
      </c>
      <c r="K1002" t="str">
        <f t="shared" si="463"/>
        <v>0.847795631110659-1.77667128510817i</v>
      </c>
      <c r="L1002" t="str">
        <f t="shared" si="464"/>
        <v>0.0595725536111758-0.106509385779083i</v>
      </c>
      <c r="M1002" t="str">
        <f t="shared" si="465"/>
        <v>0.907368184721835-1.88318067088725i</v>
      </c>
      <c r="N1002" t="str">
        <f t="shared" si="466"/>
        <v>-0.889331442557856i</v>
      </c>
      <c r="O1002" t="str">
        <f t="shared" si="467"/>
        <v>0.629931402971041-0.776650775800125i</v>
      </c>
      <c r="P1002" t="str">
        <f t="shared" si="468"/>
        <v>0.370068597028959+0.776650775800125i</v>
      </c>
      <c r="Q1002" t="str">
        <f t="shared" si="469"/>
        <v>-0.370068597028959+0.112680666757731i</v>
      </c>
      <c r="R1002" t="str">
        <f t="shared" si="470"/>
        <v>-0.33035749648534-2.19925626034359i</v>
      </c>
      <c r="S1002" t="str">
        <f t="shared" si="471"/>
        <v>0.0918989748063544i</v>
      </c>
      <c r="T1002" t="str">
        <f t="shared" si="472"/>
        <v>0.202109395662033-0.0303595152465966i</v>
      </c>
      <c r="U1002" t="str">
        <f t="shared" si="473"/>
        <v>0.0000333333333333333-0.00130041297424499i</v>
      </c>
      <c r="V1002" t="str">
        <f t="shared" si="474"/>
        <v>6.66666666666667E-06-0.0130041297424499i</v>
      </c>
      <c r="W1002" t="str">
        <f t="shared" si="475"/>
        <v>0.0000276031333868516-0.00118225526491124i</v>
      </c>
      <c r="X1002" t="str">
        <f t="shared" si="476"/>
        <v>0.0000508447566800152-0.00118071021852905i</v>
      </c>
      <c r="Y1002" t="str">
        <f t="shared" si="477"/>
        <v>0.009+0.545380484663188i</v>
      </c>
      <c r="Z1002" t="str">
        <f t="shared" si="478"/>
        <v>-0.0260096762252076-0.00155374305825265i</v>
      </c>
      <c r="AA1002" t="str">
        <f t="shared" si="479"/>
        <v>0.366634673760566-22.0446281124017i</v>
      </c>
      <c r="AB1002" t="str">
        <f t="shared" si="480"/>
        <v>0.953235324198562-0.143188604685127i</v>
      </c>
      <c r="AC1002" t="str">
        <f t="shared" si="481"/>
        <v>1.59528539309643-1.92503912164367i</v>
      </c>
      <c r="AD1002" t="str">
        <f t="shared" si="482"/>
        <v>0.287379471617399+0.257024932786348i</v>
      </c>
      <c r="AE1002" t="str">
        <f t="shared" si="483"/>
        <v>-0.00707529630542515-0.00713164914268852i</v>
      </c>
      <c r="AF1002" t="str">
        <f t="shared" si="484"/>
        <v>-13.3439456209941-3.2143495599667i</v>
      </c>
      <c r="AG1002" t="str">
        <f t="shared" si="485"/>
        <v>1.02089240406252-0.0225922003621603i</v>
      </c>
      <c r="AH1002" t="str">
        <f t="shared" si="486"/>
        <v>0.0674368612037055+0.116986237255633i</v>
      </c>
      <c r="AI1002">
        <f t="shared" si="487"/>
        <v>-17.391297214768077</v>
      </c>
      <c r="AJ1002">
        <f t="shared" si="488"/>
        <v>60.038648092680361</v>
      </c>
      <c r="AK1002"/>
      <c r="AL1002"/>
      <c r="AM1002"/>
      <c r="AN1002"/>
    </row>
    <row r="1003" spans="1:40" x14ac:dyDescent="0.25">
      <c r="A1003"/>
      <c r="B1003">
        <f t="shared" si="489"/>
        <v>86900</v>
      </c>
      <c r="C1003" s="237" t="str">
        <f t="shared" si="457"/>
        <v>-0.0000101205270283957+0.0281820739373761i</v>
      </c>
      <c r="D1003" s="208" t="str">
        <f t="shared" si="458"/>
        <v>-5.95708354771317+0.216062566853217i</v>
      </c>
      <c r="E1003" t="str">
        <f t="shared" si="459"/>
        <v>2870</v>
      </c>
      <c r="F1003" t="str">
        <f t="shared" si="460"/>
        <v>0.777000777000777</v>
      </c>
      <c r="G1003" t="str">
        <f t="shared" si="455"/>
        <v>0.777000777000777</v>
      </c>
      <c r="H1003" t="str">
        <f t="shared" si="461"/>
        <v>7.39005448441238+3.42833742598125i</v>
      </c>
      <c r="I1003" t="str">
        <f t="shared" si="462"/>
        <v>341.255501996191i</v>
      </c>
      <c r="J1003" t="str">
        <f t="shared" si="456"/>
        <v>-156.633917961122+74.6557836607028i</v>
      </c>
      <c r="K1003" t="str">
        <f t="shared" si="463"/>
        <v>0.846186260337953-1.77536773150733i</v>
      </c>
      <c r="L1003" t="str">
        <f t="shared" si="464"/>
        <v>0.0594681214842997-0.10644516380843i</v>
      </c>
      <c r="M1003" t="str">
        <f t="shared" si="465"/>
        <v>0.905654381822253-1.88181289531576i</v>
      </c>
      <c r="N1003" t="str">
        <f t="shared" si="466"/>
        <v>-0.890356017952508i</v>
      </c>
      <c r="O1003" t="str">
        <f t="shared" si="467"/>
        <v>0.629135335198431-0.777295780256626i</v>
      </c>
      <c r="P1003" t="str">
        <f t="shared" si="468"/>
        <v>0.370864664801569+0.777295780256626i</v>
      </c>
      <c r="Q1003" t="str">
        <f t="shared" si="469"/>
        <v>-0.370864664801569+0.113060237695882i</v>
      </c>
      <c r="R1003" t="str">
        <f t="shared" si="470"/>
        <v>-0.330350526893813-2.19661069567271i</v>
      </c>
      <c r="S1003" t="str">
        <f t="shared" si="471"/>
        <v>0.0920048492012924i</v>
      </c>
      <c r="T1003" t="str">
        <f t="shared" si="472"/>
        <v>0.202098835809314-0.0303938504104328i</v>
      </c>
      <c r="U1003" t="str">
        <f t="shared" si="473"/>
        <v>0.0000333333333333333-0.00129891652663366i</v>
      </c>
      <c r="V1003" t="str">
        <f t="shared" si="474"/>
        <v>6.66666666666667E-06-0.0129891652663366i</v>
      </c>
      <c r="W1003" t="str">
        <f t="shared" si="475"/>
        <v>0.0000276031329893949-0.00118089492901834i</v>
      </c>
      <c r="X1003" t="str">
        <f t="shared" si="476"/>
        <v>0.0000507912936309601-0.00117935271217096i</v>
      </c>
      <c r="Y1003" t="str">
        <f t="shared" si="477"/>
        <v>0.009+0.546008803193906i</v>
      </c>
      <c r="Z1003" t="str">
        <f t="shared" si="478"/>
        <v>-0.025949782758433-0.00154977230156443i</v>
      </c>
      <c r="AA1003" t="str">
        <f t="shared" si="479"/>
        <v>0.365785775864009-22.0191646003664i</v>
      </c>
      <c r="AB1003" t="str">
        <f t="shared" si="480"/>
        <v>0.953185519365902-0.143350544168067i</v>
      </c>
      <c r="AC1003" t="str">
        <f t="shared" si="481"/>
        <v>1.59349773973725-1.92354285043342i</v>
      </c>
      <c r="AD1003" t="str">
        <f t="shared" si="482"/>
        <v>0.287637018600944+0.257252694032284i</v>
      </c>
      <c r="AE1003" t="str">
        <f t="shared" si="483"/>
        <v>-0.00706543504626378-0.00712142340849171i</v>
      </c>
      <c r="AF1003" t="str">
        <f t="shared" si="484"/>
        <v>-13.3471380321255-3.21227485912803i</v>
      </c>
      <c r="AG1003" t="str">
        <f t="shared" si="485"/>
        <v>1.02088632465656-0.0225867274828603i</v>
      </c>
      <c r="AH1003" t="str">
        <f t="shared" si="486"/>
        <v>0.0673812463802403+0.116828543546054i</v>
      </c>
      <c r="AI1003">
        <f t="shared" si="487"/>
        <v>-17.401878116081374</v>
      </c>
      <c r="AJ1003">
        <f t="shared" si="488"/>
        <v>60.025660097500051</v>
      </c>
      <c r="AK1003"/>
      <c r="AL1003"/>
      <c r="AM1003"/>
      <c r="AN1003"/>
    </row>
    <row r="1004" spans="1:40" x14ac:dyDescent="0.25">
      <c r="A1004"/>
      <c r="B1004">
        <f t="shared" si="489"/>
        <v>87000</v>
      </c>
      <c r="C1004" s="237" t="str">
        <f t="shared" si="457"/>
        <v>-0.0000100972748230345+0.0281496807572829i</v>
      </c>
      <c r="D1004" s="208" t="str">
        <f t="shared" si="458"/>
        <v>-5.95708336944627+0.215814219139169i</v>
      </c>
      <c r="E1004" t="str">
        <f t="shared" si="459"/>
        <v>2870</v>
      </c>
      <c r="F1004" t="str">
        <f t="shared" si="460"/>
        <v>0.777000777000777</v>
      </c>
      <c r="G1004" t="str">
        <f t="shared" si="455"/>
        <v>0.777000777000777</v>
      </c>
      <c r="H1004" t="str">
        <f t="shared" si="461"/>
        <v>7.39323908429561+3.42601508661062i</v>
      </c>
      <c r="I1004" t="str">
        <f t="shared" si="462"/>
        <v>341.64820107789i</v>
      </c>
      <c r="J1004" t="str">
        <f t="shared" si="456"/>
        <v>-156.996920530553+74.7416936534078i</v>
      </c>
      <c r="K1004" t="str">
        <f t="shared" si="463"/>
        <v>0.844581145307153-1.7740652167486i</v>
      </c>
      <c r="L1004" t="str">
        <f t="shared" si="464"/>
        <v>0.0593639352472998-0.106380952260164i</v>
      </c>
      <c r="M1004" t="str">
        <f t="shared" si="465"/>
        <v>0.903945080554453-1.88044616900876i</v>
      </c>
      <c r="N1004" t="str">
        <f t="shared" si="466"/>
        <v>-0.89138059334716i</v>
      </c>
      <c r="O1004" t="str">
        <f t="shared" si="467"/>
        <v>0.62833860698808-0.77793996874327i</v>
      </c>
      <c r="P1004" t="str">
        <f t="shared" si="468"/>
        <v>0.37166139301192+0.77793996874327i</v>
      </c>
      <c r="Q1004" t="str">
        <f t="shared" si="469"/>
        <v>-0.37166139301192+0.11344062460389i</v>
      </c>
      <c r="R1004" t="str">
        <f t="shared" si="470"/>
        <v>-0.330343548769489-2.19397107846333i</v>
      </c>
      <c r="S1004" t="str">
        <f t="shared" si="471"/>
        <v>0.0921107235962307i</v>
      </c>
      <c r="T1004" t="str">
        <f t="shared" si="472"/>
        <v>0.20208826358646-0.0304281833125044i</v>
      </c>
      <c r="U1004" t="str">
        <f t="shared" si="473"/>
        <v>0.0000333333333333333-0.00129742351913178i</v>
      </c>
      <c r="V1004" t="str">
        <f t="shared" si="474"/>
        <v>6.66666666666667E-06-0.0129742351913178i</v>
      </c>
      <c r="W1004" t="str">
        <f t="shared" si="475"/>
        <v>0.0000276031325914805-0.00117953772049766i</v>
      </c>
      <c r="X1004" t="str">
        <f t="shared" si="476"/>
        <v>0.000050738014734586-0.00117799832306188i</v>
      </c>
      <c r="Y1004" t="str">
        <f t="shared" si="477"/>
        <v>0.009+0.546637121724624i</v>
      </c>
      <c r="Z1004" t="str">
        <f t="shared" si="478"/>
        <v>-0.0258900960220762-0.00154581822342427i</v>
      </c>
      <c r="AA1004" t="str">
        <f t="shared" si="479"/>
        <v>0.364939829162483-21.9937599547368i</v>
      </c>
      <c r="AB1004" t="str">
        <f t="shared" si="480"/>
        <v>0.953135656190334-0.143512472983546i</v>
      </c>
      <c r="AC1004" t="str">
        <f t="shared" si="481"/>
        <v>1.59171480748741-1.92204768718044i</v>
      </c>
      <c r="AD1004" t="str">
        <f t="shared" si="482"/>
        <v>0.287894799892141+0.257480209000105i</v>
      </c>
      <c r="AE1004" t="str">
        <f t="shared" si="483"/>
        <v>-0.00705560641422049-0.00711122036289932i</v>
      </c>
      <c r="AF1004" t="str">
        <f t="shared" si="484"/>
        <v>-13.3503224537419-3.21020086747145i</v>
      </c>
      <c r="AG1004" t="str">
        <f t="shared" si="485"/>
        <v>1.02088024032394-0.0225812861019654i</v>
      </c>
      <c r="AH1004" t="str">
        <f t="shared" si="486"/>
        <v>0.0673258105625738+0.116671179832372i</v>
      </c>
      <c r="AI1004">
        <f t="shared" si="487"/>
        <v>-17.412447275127946</v>
      </c>
      <c r="AJ1004">
        <f t="shared" si="488"/>
        <v>60.012644609234492</v>
      </c>
      <c r="AK1004"/>
      <c r="AL1004"/>
      <c r="AM1004"/>
      <c r="AN1004"/>
    </row>
    <row r="1005" spans="1:40" x14ac:dyDescent="0.25">
      <c r="A1005"/>
      <c r="B1005">
        <f t="shared" si="489"/>
        <v>87100</v>
      </c>
      <c r="C1005" s="237" t="str">
        <f t="shared" si="457"/>
        <v>-0.0000100741026596393+0.0281173619587456i</v>
      </c>
      <c r="D1005" s="208" t="str">
        <f t="shared" si="458"/>
        <v>-5.95708319179302+0.215566441683716i</v>
      </c>
      <c r="E1005" t="str">
        <f t="shared" si="459"/>
        <v>2870</v>
      </c>
      <c r="F1005" t="str">
        <f t="shared" si="460"/>
        <v>0.777000777000777</v>
      </c>
      <c r="G1005" t="str">
        <f t="shared" si="455"/>
        <v>0.777000777000777</v>
      </c>
      <c r="H1005" t="str">
        <f t="shared" si="461"/>
        <v>7.39641571771044+3.42369403624891i</v>
      </c>
      <c r="I1005" t="str">
        <f t="shared" si="462"/>
        <v>342.040900159589i</v>
      </c>
      <c r="J1005" t="str">
        <f t="shared" si="456"/>
        <v>-157.36034058425+74.8276036461129i</v>
      </c>
      <c r="K1005" t="str">
        <f t="shared" si="463"/>
        <v>0.842980272334079-1.77276374354647i</v>
      </c>
      <c r="L1005" t="str">
        <f t="shared" si="464"/>
        <v>0.0592599942387428-0.106316751467066i</v>
      </c>
      <c r="M1005" t="str">
        <f t="shared" si="465"/>
        <v>0.902240266572822-1.87908049501354i</v>
      </c>
      <c r="N1005" t="str">
        <f t="shared" si="466"/>
        <v>-0.892405168741812i</v>
      </c>
      <c r="O1005" t="str">
        <f t="shared" si="467"/>
        <v>0.627541219176355-0.778583340583816i</v>
      </c>
      <c r="P1005" t="str">
        <f t="shared" si="468"/>
        <v>0.372458780823645+0.778583340583816i</v>
      </c>
      <c r="Q1005" t="str">
        <f t="shared" si="469"/>
        <v>-0.372458780823645+0.113821828157996i</v>
      </c>
      <c r="R1005" t="str">
        <f t="shared" si="470"/>
        <v>-0.330336562110572-2.19133738822262i</v>
      </c>
      <c r="S1005" t="str">
        <f t="shared" si="471"/>
        <v>0.0922165979911688i</v>
      </c>
      <c r="T1005" t="str">
        <f t="shared" si="472"/>
        <v>0.202077678992743-0.0304625139499354i</v>
      </c>
      <c r="U1005" t="str">
        <f t="shared" si="473"/>
        <v>0.0000333333333333334-0.00129593393989053i</v>
      </c>
      <c r="V1005" t="str">
        <f t="shared" si="474"/>
        <v>6.66666666666667E-06-0.0129593393989053i</v>
      </c>
      <c r="W1005" t="str">
        <f t="shared" si="475"/>
        <v>0.0000276031321931087-0.00117818362857756i</v>
      </c>
      <c r="X1005" t="str">
        <f t="shared" si="476"/>
        <v>0.0000506849191462134-0.00117664704048161i</v>
      </c>
      <c r="Y1005" t="str">
        <f t="shared" si="477"/>
        <v>0.009+0.547265440255342i</v>
      </c>
      <c r="Z1005" t="str">
        <f t="shared" si="478"/>
        <v>-0.0258306150654607-0.00154188073156175i</v>
      </c>
      <c r="AA1005" t="str">
        <f t="shared" si="479"/>
        <v>0.36409681996329-21.9684139712465i</v>
      </c>
      <c r="AB1005" t="str">
        <f t="shared" si="480"/>
        <v>0.953085734668426-0.143674391118002i</v>
      </c>
      <c r="AC1005" t="str">
        <f t="shared" si="481"/>
        <v>1.58993658133121-1.92055363503308i</v>
      </c>
      <c r="AD1005" t="str">
        <f t="shared" si="482"/>
        <v>0.288152815282534+0.257707477473612i</v>
      </c>
      <c r="AE1005" t="str">
        <f t="shared" si="483"/>
        <v>-0.00704581025769603-0.0071010399237412i</v>
      </c>
      <c r="AF1005" t="str">
        <f t="shared" si="484"/>
        <v>-13.3534989095035-3.20812759456519i</v>
      </c>
      <c r="AG1005" t="str">
        <f t="shared" si="485"/>
        <v>1.02087415106185-0.0225758760934821i</v>
      </c>
      <c r="AH1005" t="str">
        <f t="shared" si="486"/>
        <v>0.0672705528798778+0.116514144994894i</v>
      </c>
      <c r="AI1005">
        <f t="shared" si="487"/>
        <v>-17.423004722794513</v>
      </c>
      <c r="AJ1005">
        <f t="shared" si="488"/>
        <v>59.999601720349034</v>
      </c>
      <c r="AK1005"/>
      <c r="AL1005"/>
      <c r="AM1005"/>
      <c r="AN1005"/>
    </row>
    <row r="1006" spans="1:40" x14ac:dyDescent="0.25">
      <c r="A1006"/>
      <c r="B1006">
        <f t="shared" si="489"/>
        <v>87200</v>
      </c>
      <c r="C1006" s="237" t="str">
        <f t="shared" si="457"/>
        <v>-0.000010051010171256+0.0280851172858646i</v>
      </c>
      <c r="D1006" s="208" t="str">
        <f t="shared" si="458"/>
        <v>-5.9570830147506+0.215319232524962i</v>
      </c>
      <c r="E1006" t="str">
        <f t="shared" si="459"/>
        <v>2870</v>
      </c>
      <c r="F1006" t="str">
        <f t="shared" si="460"/>
        <v>0.777000777000777</v>
      </c>
      <c r="G1006" t="str">
        <f t="shared" si="455"/>
        <v>0.777000777000777</v>
      </c>
      <c r="H1006" t="str">
        <f t="shared" si="461"/>
        <v>7.3995844082479+3.42137428242187i</v>
      </c>
      <c r="I1006" t="str">
        <f t="shared" si="462"/>
        <v>342.433599241287i</v>
      </c>
      <c r="J1006" t="str">
        <f t="shared" si="456"/>
        <v>-157.724178122214+74.913513638818i</v>
      </c>
      <c r="K1006" t="str">
        <f t="shared" si="463"/>
        <v>0.841383627782707-1.7714633145808i</v>
      </c>
      <c r="L1006" t="str">
        <f t="shared" si="464"/>
        <v>0.0591562977988606-0.106252561759459i</v>
      </c>
      <c r="M1006" t="str">
        <f t="shared" si="465"/>
        <v>0.900539925581568-1.87771587634026i</v>
      </c>
      <c r="N1006" t="str">
        <f t="shared" si="466"/>
        <v>-0.893429744136464i</v>
      </c>
      <c r="O1006" t="str">
        <f t="shared" si="467"/>
        <v>0.626743172600319-0.779225895102881i</v>
      </c>
      <c r="P1006" t="str">
        <f t="shared" si="468"/>
        <v>0.373256827399681+0.779225895102881i</v>
      </c>
      <c r="Q1006" t="str">
        <f t="shared" si="469"/>
        <v>-0.373256827399681+0.114203849033583i</v>
      </c>
      <c r="R1006" t="str">
        <f t="shared" si="470"/>
        <v>-0.330329566915255-2.18870960455176i</v>
      </c>
      <c r="S1006" t="str">
        <f t="shared" si="471"/>
        <v>0.0923224723861071i</v>
      </c>
      <c r="T1006" t="str">
        <f t="shared" si="472"/>
        <v>0.202067082027437-0.0304968423198483i</v>
      </c>
      <c r="U1006" t="str">
        <f t="shared" si="473"/>
        <v>0.0000333333333333333-0.00129444777711542i</v>
      </c>
      <c r="V1006" t="str">
        <f t="shared" si="474"/>
        <v>6.66666666666667E-06-0.0129444777711542i</v>
      </c>
      <c r="W1006" t="str">
        <f t="shared" si="475"/>
        <v>0.000027603131794279-0.00117683264253576i</v>
      </c>
      <c r="X1006" t="str">
        <f t="shared" si="476"/>
        <v>0.0000506320060259972-0.00117529885375899i</v>
      </c>
      <c r="Y1006" t="str">
        <f t="shared" si="477"/>
        <v>0.009+0.54789375878606i</v>
      </c>
      <c r="Z1006" t="str">
        <f t="shared" si="478"/>
        <v>-0.0257713389433696-0.00153795973433034i</v>
      </c>
      <c r="AA1006" t="str">
        <f t="shared" si="479"/>
        <v>0.363256734653216-21.9431264465745i</v>
      </c>
      <c r="AB1006" t="str">
        <f t="shared" si="480"/>
        <v>0.953035754796754-0.143836298557861i</v>
      </c>
      <c r="AC1006" t="str">
        <f t="shared" si="481"/>
        <v>1.58816304630513-1.91906069710101i</v>
      </c>
      <c r="AD1006" t="str">
        <f t="shared" si="482"/>
        <v>0.288411064563453+0.257934499236686i</v>
      </c>
      <c r="AE1006" t="str">
        <f t="shared" si="483"/>
        <v>-0.00703604642596213-0.00709088200925089i</v>
      </c>
      <c r="AF1006" t="str">
        <f t="shared" si="484"/>
        <v>-13.3566674229985-3.20605504989691i</v>
      </c>
      <c r="AG1006" t="str">
        <f t="shared" si="485"/>
        <v>1.02086805686751-0.0225704973319828i</v>
      </c>
      <c r="AH1006" t="str">
        <f t="shared" si="486"/>
        <v>0.0672154724664561+0.116357437919071i</v>
      </c>
      <c r="AI1006">
        <f t="shared" si="487"/>
        <v>-17.433550489848333</v>
      </c>
      <c r="AJ1006">
        <f t="shared" si="488"/>
        <v>59.986531522885173</v>
      </c>
      <c r="AK1006"/>
      <c r="AL1006"/>
      <c r="AM1006"/>
      <c r="AN1006"/>
    </row>
    <row r="1007" spans="1:40" x14ac:dyDescent="0.25">
      <c r="A1007"/>
      <c r="B1007">
        <f t="shared" si="489"/>
        <v>87300</v>
      </c>
      <c r="C1007" s="237" t="str">
        <f t="shared" si="457"/>
        <v>-0.0000100279969930307+0.0280529464839125i</v>
      </c>
      <c r="D1007" s="208" t="str">
        <f t="shared" si="458"/>
        <v>-5.95708283831624+0.215072589709996i</v>
      </c>
      <c r="E1007" t="str">
        <f t="shared" si="459"/>
        <v>2870</v>
      </c>
      <c r="F1007" t="str">
        <f t="shared" si="460"/>
        <v>0.777000777000777</v>
      </c>
      <c r="G1007" t="str">
        <f t="shared" si="455"/>
        <v>0.777000777000777</v>
      </c>
      <c r="H1007" t="str">
        <f t="shared" si="461"/>
        <v>7.40274517942685+3.4190558325843i</v>
      </c>
      <c r="I1007" t="str">
        <f t="shared" si="462"/>
        <v>342.826298322986i</v>
      </c>
      <c r="J1007" t="str">
        <f t="shared" si="456"/>
        <v>-158.088433144444+74.999423631523i</v>
      </c>
      <c r="K1007" t="str">
        <f t="shared" si="463"/>
        <v>0.839791198065034-1.77016393249715i</v>
      </c>
      <c r="L1007" t="str">
        <f t="shared" si="464"/>
        <v>0.059052845269553-0.106188383465229i</v>
      </c>
      <c r="M1007" t="str">
        <f t="shared" si="465"/>
        <v>0.898844043334587-1.87635231596238i</v>
      </c>
      <c r="N1007" t="str">
        <f t="shared" si="466"/>
        <v>-0.894454319531115i</v>
      </c>
      <c r="O1007" t="str">
        <f t="shared" si="467"/>
        <v>0.625944468097726-0.779867631625942i</v>
      </c>
      <c r="P1007" t="str">
        <f t="shared" si="468"/>
        <v>0.374055531902274+0.779867631625942i</v>
      </c>
      <c r="Q1007" t="str">
        <f t="shared" si="469"/>
        <v>-0.374055531902274+0.114586687905173i</v>
      </c>
      <c r="R1007" t="str">
        <f t="shared" si="470"/>
        <v>-0.330322563181749-2.18608770714538i</v>
      </c>
      <c r="S1007" t="str">
        <f t="shared" si="471"/>
        <v>0.0924283467810454i</v>
      </c>
      <c r="T1007" t="str">
        <f t="shared" si="472"/>
        <v>0.202056472689814-0.0305311684193665i</v>
      </c>
      <c r="U1007" t="str">
        <f t="shared" si="473"/>
        <v>0.0000333333333333334-0.00129296501906603i</v>
      </c>
      <c r="V1007" t="str">
        <f t="shared" si="474"/>
        <v>6.66666666666667E-06-0.0129296501906603i</v>
      </c>
      <c r="W1007" t="str">
        <f t="shared" si="475"/>
        <v>0.0000276031313949918-0.00117548475169916i</v>
      </c>
      <c r="X1007" t="str">
        <f t="shared" si="476"/>
        <v>0.0000505792745388989-0.00117395375227169i</v>
      </c>
      <c r="Y1007" t="str">
        <f t="shared" si="477"/>
        <v>0.009+0.548522077316778i</v>
      </c>
      <c r="Z1007" t="str">
        <f t="shared" si="478"/>
        <v>-0.0257122667160094-0.00153405514070272i</v>
      </c>
      <c r="AA1007" t="str">
        <f t="shared" si="479"/>
        <v>0.362419559697974-21.9178971783402i</v>
      </c>
      <c r="AB1007" t="str">
        <f t="shared" si="480"/>
        <v>0.952985716571883-0.143998195289557i</v>
      </c>
      <c r="AC1007" t="str">
        <f t="shared" si="481"/>
        <v>1.58639418749762-1.91756887645567i</v>
      </c>
      <c r="AD1007" t="str">
        <f t="shared" si="482"/>
        <v>0.288669547525998+0.258161274073284i</v>
      </c>
      <c r="AE1007" t="str">
        <f t="shared" si="483"/>
        <v>-0.00702631476915571-0.00708074653806365i</v>
      </c>
      <c r="AF1007" t="str">
        <f t="shared" si="484"/>
        <v>-13.3598280177431-3.2039832428743i</v>
      </c>
      <c r="AG1007" t="str">
        <f t="shared" si="485"/>
        <v>1.02086195773819-0.0225651496926018i</v>
      </c>
      <c r="AH1007" t="str">
        <f t="shared" si="486"/>
        <v>0.0671605684617076+0.11620105749547i</v>
      </c>
      <c r="AI1007">
        <f t="shared" si="487"/>
        <v>-17.444084606937743</v>
      </c>
      <c r="AJ1007">
        <f t="shared" si="488"/>
        <v>59.973434108463628</v>
      </c>
      <c r="AK1007"/>
      <c r="AL1007"/>
      <c r="AM1007"/>
      <c r="AN1007"/>
    </row>
    <row r="1008" spans="1:40" x14ac:dyDescent="0.25">
      <c r="A1008"/>
      <c r="B1008">
        <f t="shared" si="489"/>
        <v>87400</v>
      </c>
      <c r="C1008" s="237" t="str">
        <f t="shared" si="457"/>
        <v>-0.0000100050627621957+0.0280208492993279i</v>
      </c>
      <c r="D1008" s="208" t="str">
        <f t="shared" si="458"/>
        <v>-5.95708266248714+0.214826511294847i</v>
      </c>
      <c r="E1008" t="str">
        <f t="shared" si="459"/>
        <v>2870</v>
      </c>
      <c r="F1008" t="str">
        <f t="shared" si="460"/>
        <v>0.777000777000777</v>
      </c>
      <c r="G1008" t="str">
        <f t="shared" si="455"/>
        <v>0.777000777000777</v>
      </c>
      <c r="H1008" t="str">
        <f t="shared" si="461"/>
        <v>7.40589805469418+3.41673869412043i</v>
      </c>
      <c r="I1008" t="str">
        <f t="shared" si="462"/>
        <v>343.218997404685i</v>
      </c>
      <c r="J1008" t="str">
        <f t="shared" si="456"/>
        <v>-158.45310565094+75.0853336242281i</v>
      </c>
      <c r="K1008" t="str">
        <f t="shared" si="463"/>
        <v>0.838202969640886-1.76886559990702i</v>
      </c>
      <c r="L1008" t="str">
        <f t="shared" si="464"/>
        <v>0.058949635994384-0.106124216909835i</v>
      </c>
      <c r="M1008" t="str">
        <f t="shared" si="465"/>
        <v>0.89715260563527-1.87498981681686i</v>
      </c>
      <c r="N1008" t="str">
        <f t="shared" si="466"/>
        <v>-0.895478894925767i</v>
      </c>
      <c r="O1008" t="str">
        <f t="shared" si="467"/>
        <v>0.625145106507017-0.780508549479332i</v>
      </c>
      <c r="P1008" t="str">
        <f t="shared" si="468"/>
        <v>0.374854893492983+0.780508549479332i</v>
      </c>
      <c r="Q1008" t="str">
        <f t="shared" si="469"/>
        <v>-0.374854893492983+0.114970345446435i</v>
      </c>
      <c r="R1008" t="str">
        <f t="shared" si="470"/>
        <v>-0.330315550908242-2.183471675791i</v>
      </c>
      <c r="S1008" t="str">
        <f t="shared" si="471"/>
        <v>0.0925342211759835i</v>
      </c>
      <c r="T1008" t="str">
        <f t="shared" si="472"/>
        <v>0.20204585097914-0.0305654922456101i</v>
      </c>
      <c r="U1008" t="str">
        <f t="shared" si="473"/>
        <v>0.0000333333333333333-0.00129148565405566i</v>
      </c>
      <c r="V1008" t="str">
        <f t="shared" si="474"/>
        <v>6.66666666666667E-06-0.0129148565405566i</v>
      </c>
      <c r="W1008" t="str">
        <f t="shared" si="475"/>
        <v>0.0000276031309952468-0.00117413994544347i</v>
      </c>
      <c r="X1008" t="str">
        <f t="shared" si="476"/>
        <v>0.0000505267238546486-0.0011726117254459i</v>
      </c>
      <c r="Y1008" t="str">
        <f t="shared" si="477"/>
        <v>0.009+0.549150395847496i</v>
      </c>
      <c r="Z1008" t="str">
        <f t="shared" si="478"/>
        <v>-0.0256533974489722-0.00153016686026566i</v>
      </c>
      <c r="AA1008" t="str">
        <f t="shared" si="479"/>
        <v>0.36158528164166-21.8927259650978i</v>
      </c>
      <c r="AB1008" t="str">
        <f t="shared" si="480"/>
        <v>0.952935619990353-0.144160081299506i</v>
      </c>
      <c r="AC1008" t="str">
        <f t="shared" si="481"/>
        <v>1.58462999004894-1.91607817613042i</v>
      </c>
      <c r="AD1008" t="str">
        <f t="shared" si="482"/>
        <v>0.288928263961046+0.258387801767439i</v>
      </c>
      <c r="AE1008" t="str">
        <f t="shared" si="483"/>
        <v>-0.00701661513827283-0.00707063342921363i</v>
      </c>
      <c r="AF1008" t="str">
        <f t="shared" si="484"/>
        <v>-13.3629807171813-3.20191218282558i</v>
      </c>
      <c r="AG1008" t="str">
        <f t="shared" si="485"/>
        <v>1.02085585367115-0.0225598330510327i</v>
      </c>
      <c r="AH1008" t="str">
        <f t="shared" si="486"/>
        <v>0.0671058400100911+0.116045002619744i</v>
      </c>
      <c r="AI1008">
        <f t="shared" si="487"/>
        <v>-17.454607104592807</v>
      </c>
      <c r="AJ1008">
        <f t="shared" si="488"/>
        <v>59.96030956828637</v>
      </c>
      <c r="AK1008"/>
      <c r="AL1008"/>
      <c r="AM1008"/>
      <c r="AN1008"/>
    </row>
    <row r="1009" spans="1:40" x14ac:dyDescent="0.25">
      <c r="A1009"/>
      <c r="B1009">
        <f>B1008+100</f>
        <v>87500</v>
      </c>
      <c r="C1009" s="237" t="str">
        <f t="shared" si="457"/>
        <v>-9.98220711805498E-06+0.0279888254797087i</v>
      </c>
      <c r="D1009" s="208" t="str">
        <f t="shared" si="458"/>
        <v>-5.95708248726053+0.214580995344433i</v>
      </c>
      <c r="E1009" t="str">
        <f t="shared" si="459"/>
        <v>2870</v>
      </c>
      <c r="F1009" t="str">
        <f t="shared" si="460"/>
        <v>0.777000777000777</v>
      </c>
      <c r="G1009" t="str">
        <f t="shared" si="455"/>
        <v>0.777000777000777</v>
      </c>
      <c r="H1009" t="str">
        <f t="shared" si="461"/>
        <v>7.40904305742497+3.41442287434449i</v>
      </c>
      <c r="I1009" t="str">
        <f t="shared" si="462"/>
        <v>343.611696486384i</v>
      </c>
      <c r="J1009" t="str">
        <f t="shared" si="456"/>
        <v>-158.818195641702+75.1712436169331i</v>
      </c>
      <c r="K1009" t="str">
        <f t="shared" si="463"/>
        <v>0.836618929017767-1.76756831938809i</v>
      </c>
      <c r="L1009" t="str">
        <f t="shared" si="464"/>
        <v>0.0588466693185798-0.106060062416325i</v>
      </c>
      <c r="M1009" t="str">
        <f t="shared" si="465"/>
        <v>0.895465598336347-1.87362838180442i</v>
      </c>
      <c r="N1009" t="str">
        <f t="shared" si="466"/>
        <v>-0.896503470320419i</v>
      </c>
      <c r="O1009" t="str">
        <f t="shared" si="467"/>
        <v>0.624345088667328-0.781148647990244i</v>
      </c>
      <c r="P1009" t="str">
        <f t="shared" si="468"/>
        <v>0.375654911332672+0.781148647990244i</v>
      </c>
      <c r="Q1009" t="str">
        <f t="shared" si="469"/>
        <v>-0.375654911332672+0.115354822330175i</v>
      </c>
      <c r="R1009" t="str">
        <f t="shared" si="470"/>
        <v>-0.330308530092922-2.1808614903686i</v>
      </c>
      <c r="S1009" t="str">
        <f t="shared" si="471"/>
        <v>0.0926400955709217i</v>
      </c>
      <c r="T1009" t="str">
        <f t="shared" si="472"/>
        <v>0.20203521689469-0.030599813795699i</v>
      </c>
      <c r="U1009" t="str">
        <f t="shared" si="473"/>
        <v>0.0000333333333333333-0.00129000967045103i</v>
      </c>
      <c r="V1009" t="str">
        <f t="shared" si="474"/>
        <v>6.66666666666667E-06-0.0129000967045103i</v>
      </c>
      <c r="W1009" t="str">
        <f t="shared" si="475"/>
        <v>0.0000276031305950445-0.00117279821319301i</v>
      </c>
      <c r="X1009" t="str">
        <f t="shared" si="476"/>
        <v>0.0000504743531477166-0.00117127276275607i</v>
      </c>
      <c r="Y1009" t="str">
        <f t="shared" si="477"/>
        <v>0.009+0.549778714378214i</v>
      </c>
      <c r="Z1009" t="str">
        <f t="shared" si="478"/>
        <v>-0.025594730213199-0.00152629480321526i</v>
      </c>
      <c r="AA1009" t="str">
        <f t="shared" si="479"/>
        <v>0.360753887106201-21.8676126063306i</v>
      </c>
      <c r="AB1009" t="str">
        <f t="shared" si="480"/>
        <v>0.952885465048743-0.144321956574126i</v>
      </c>
      <c r="AC1009" t="str">
        <f t="shared" si="481"/>
        <v>1.58287043915105-1.91458859912095i</v>
      </c>
      <c r="AD1009" t="str">
        <f t="shared" si="482"/>
        <v>0.289187213659258+0.258614082103267i</v>
      </c>
      <c r="AE1009" t="str">
        <f t="shared" si="483"/>
        <v>-0.00700694738516297-0.00706054260213167i</v>
      </c>
      <c r="AF1009" t="str">
        <f t="shared" si="484"/>
        <v>-13.3661255446855-3.19984187900006i</v>
      </c>
      <c r="AG1009" t="str">
        <f t="shared" si="485"/>
        <v>1.02084974466373-0.0225545472835249i</v>
      </c>
      <c r="AH1009" t="str">
        <f t="shared" si="486"/>
        <v>0.0670512862610894+0.115889272192603i</v>
      </c>
      <c r="AI1009">
        <f t="shared" si="487"/>
        <v>-17.465118013225901</v>
      </c>
      <c r="AJ1009">
        <f t="shared" si="488"/>
        <v>59.947157993139001</v>
      </c>
      <c r="AK1009"/>
      <c r="AL1009"/>
      <c r="AM1009"/>
      <c r="AN1009"/>
    </row>
    <row r="1010" spans="1:40" x14ac:dyDescent="0.25">
      <c r="A1010"/>
      <c r="B1010">
        <f t="shared" ref="B1010:B1073" si="490">B1009+100</f>
        <v>87600</v>
      </c>
      <c r="C1010" s="237" t="str">
        <f t="shared" si="457"/>
        <v>-9.95942970197019E-06+0.0279568747738051i</v>
      </c>
      <c r="D1010" s="208" t="str">
        <f t="shared" si="458"/>
        <v>-5.95708231263368+0.214336039932506i</v>
      </c>
      <c r="E1010" t="str">
        <f t="shared" si="459"/>
        <v>2870</v>
      </c>
      <c r="F1010" t="str">
        <f t="shared" si="460"/>
        <v>0.777000777000777</v>
      </c>
      <c r="G1010" t="str">
        <f t="shared" si="455"/>
        <v>0.777000777000777</v>
      </c>
      <c r="H1010" t="str">
        <f t="shared" si="461"/>
        <v>7.41218021092274+3.41210838050115i</v>
      </c>
      <c r="I1010" t="str">
        <f t="shared" si="462"/>
        <v>344.004395568082i</v>
      </c>
      <c r="J1010" t="str">
        <f t="shared" si="456"/>
        <v>-159.183703116731+75.2571536096383i</v>
      </c>
      <c r="K1010" t="str">
        <f t="shared" si="463"/>
        <v>0.8350390627507-1.7662720934845i</v>
      </c>
      <c r="L1010" t="str">
        <f t="shared" si="464"/>
        <v>0.0587439445890298-0.105995920305352i</v>
      </c>
      <c r="M1010" t="str">
        <f t="shared" si="465"/>
        <v>0.89378300733973-1.87226801378985i</v>
      </c>
      <c r="N1010" t="str">
        <f t="shared" si="466"/>
        <v>-0.897528045715071i</v>
      </c>
      <c r="O1010" t="str">
        <f t="shared" si="467"/>
        <v>0.62354441541848-0.781787926486734i</v>
      </c>
      <c r="P1010" t="str">
        <f t="shared" si="468"/>
        <v>0.37645558458152+0.781787926486734i</v>
      </c>
      <c r="Q1010" t="str">
        <f t="shared" si="469"/>
        <v>-0.37645558458152+0.115740119228337i</v>
      </c>
      <c r="R1010" t="str">
        <f t="shared" si="470"/>
        <v>-0.330301500733998-2.17825713084996i</v>
      </c>
      <c r="S1010" t="str">
        <f t="shared" si="471"/>
        <v>0.0927459699658598i</v>
      </c>
      <c r="T1010" t="str">
        <f t="shared" si="472"/>
        <v>0.20202457043573-0.0306341330667538i</v>
      </c>
      <c r="U1010" t="str">
        <f t="shared" si="473"/>
        <v>0.0000333333333333333-0.00128853705667197i</v>
      </c>
      <c r="V1010" t="str">
        <f t="shared" si="474"/>
        <v>6.66666666666667E-06-0.0128853705667197i</v>
      </c>
      <c r="W1010" t="str">
        <f t="shared" si="475"/>
        <v>0.0000276031301943842-0.00117145954442032i</v>
      </c>
      <c r="X1010" t="str">
        <f t="shared" si="476"/>
        <v>0.0000504221615972751-0.00116993685372455i</v>
      </c>
      <c r="Y1010" t="str">
        <f t="shared" si="477"/>
        <v>0.009+0.550407032908932i</v>
      </c>
      <c r="Z1010" t="str">
        <f t="shared" si="478"/>
        <v>-0.0255362640849415-0.00152243888035198i</v>
      </c>
      <c r="AA1010" t="str">
        <f t="shared" si="479"/>
        <v>0.35992536279082-21.842556902446i</v>
      </c>
      <c r="AB1010" t="str">
        <f t="shared" si="480"/>
        <v>0.952835251743591-0.144483821099835i</v>
      </c>
      <c r="AC1010" t="str">
        <f t="shared" si="481"/>
        <v>1.58111552004734-1.91310014838547i</v>
      </c>
      <c r="AD1010" t="str">
        <f t="shared" si="482"/>
        <v>0.289446396411072+0.258840114864962i</v>
      </c>
      <c r="AE1010" t="str">
        <f t="shared" si="483"/>
        <v>-0.00699731136252262-0.00705047397664225i</v>
      </c>
      <c r="AF1010" t="str">
        <f t="shared" si="484"/>
        <v>-13.3692625235564-3.19777234056864i</v>
      </c>
      <c r="AG1010" t="str">
        <f t="shared" si="485"/>
        <v>1.02084363071325-0.0225492922668805i</v>
      </c>
      <c r="AH1010" t="str">
        <f t="shared" si="486"/>
        <v>0.0669969063691727+0.115733865119776i</v>
      </c>
      <c r="AI1010">
        <f t="shared" si="487"/>
        <v>-17.475617363132933</v>
      </c>
      <c r="AJ1010">
        <f t="shared" si="488"/>
        <v>59.933979473391823</v>
      </c>
      <c r="AK1010"/>
      <c r="AL1010"/>
      <c r="AM1010"/>
      <c r="AN1010"/>
    </row>
    <row r="1011" spans="1:40" x14ac:dyDescent="0.25">
      <c r="A1011"/>
      <c r="B1011">
        <f t="shared" si="490"/>
        <v>87700</v>
      </c>
      <c r="C1011" s="237" t="str">
        <f t="shared" si="457"/>
        <v>-9.93673015734642E-06+0.0279249969315132i</v>
      </c>
      <c r="D1011" s="208" t="str">
        <f t="shared" si="458"/>
        <v>-5.95708213860383+0.214091643141601i</v>
      </c>
      <c r="E1011" t="str">
        <f t="shared" si="459"/>
        <v>2870</v>
      </c>
      <c r="F1011" t="str">
        <f t="shared" si="460"/>
        <v>0.777000777000777</v>
      </c>
      <c r="G1011" t="str">
        <f t="shared" si="455"/>
        <v>0.777000777000777</v>
      </c>
      <c r="H1011" t="str">
        <f t="shared" si="461"/>
        <v>7.41530953841946+3.40979521976598i</v>
      </c>
      <c r="I1011" t="str">
        <f t="shared" si="462"/>
        <v>344.397094649781i</v>
      </c>
      <c r="J1011" t="str">
        <f t="shared" si="456"/>
        <v>-159.549628076025+75.3430636023433i</v>
      </c>
      <c r="K1011" t="str">
        <f t="shared" si="463"/>
        <v>0.833463357442099-1.76497692470719i</v>
      </c>
      <c r="L1011" t="str">
        <f t="shared" si="464"/>
        <v>0.0586414611542839-0.105931790895187i</v>
      </c>
      <c r="M1011" t="str">
        <f t="shared" si="465"/>
        <v>0.892104818596383-1.87090871560238i</v>
      </c>
      <c r="N1011" t="str">
        <f t="shared" si="466"/>
        <v>-0.898552621109723i</v>
      </c>
      <c r="O1011" t="str">
        <f t="shared" si="467"/>
        <v>0.622743087600984-0.782426384297714i</v>
      </c>
      <c r="P1011" t="str">
        <f t="shared" si="468"/>
        <v>0.377256912399016+0.782426384297714i</v>
      </c>
      <c r="Q1011" t="str">
        <f t="shared" si="469"/>
        <v>-0.377256912399016+0.116126236812009i</v>
      </c>
      <c r="R1011" t="str">
        <f t="shared" si="470"/>
        <v>-0.330294462829645-2.17565857729823i</v>
      </c>
      <c r="S1011" t="str">
        <f t="shared" si="471"/>
        <v>0.0928518443607981i</v>
      </c>
      <c r="T1011" t="str">
        <f t="shared" si="472"/>
        <v>0.202013911601531-0.0306684500558916i</v>
      </c>
      <c r="U1011" t="str">
        <f t="shared" si="473"/>
        <v>0.0000333333333333333-0.00128706780119116i</v>
      </c>
      <c r="V1011" t="str">
        <f t="shared" si="474"/>
        <v>6.66666666666667E-06-0.0128706780119116i</v>
      </c>
      <c r="W1011" t="str">
        <f t="shared" si="475"/>
        <v>0.0000276031297932665-0.00117012392864605i</v>
      </c>
      <c r="X1011" t="str">
        <f t="shared" si="476"/>
        <v>0.000050370148387175-0.0011686039879215i</v>
      </c>
      <c r="Y1011" t="str">
        <f t="shared" si="477"/>
        <v>0.009+0.55103535143965i</v>
      </c>
      <c r="Z1011" t="str">
        <f t="shared" si="478"/>
        <v>-0.0254779981457291-0.00151859900307606i</v>
      </c>
      <c r="AA1011" t="str">
        <f t="shared" si="479"/>
        <v>0.359099695471498-21.8175586547702i</v>
      </c>
      <c r="AB1011" t="str">
        <f t="shared" si="480"/>
        <v>0.952784980071461-0.144645674863037i</v>
      </c>
      <c r="AC1011" t="str">
        <f t="shared" si="481"/>
        <v>1.57936521803257-1.91161282684518i</v>
      </c>
      <c r="AD1011" t="str">
        <f t="shared" si="482"/>
        <v>0.28970581200669+0.259065899836799i</v>
      </c>
      <c r="AE1011" t="str">
        <f t="shared" si="483"/>
        <v>-0.0069877069238902-0.00704042747296228i</v>
      </c>
      <c r="AF1011" t="str">
        <f t="shared" si="484"/>
        <v>-13.3723916770233-3.19570357662438i</v>
      </c>
      <c r="AG1011" t="str">
        <f t="shared" si="485"/>
        <v>1.02083751181711-0.0225440678784501i</v>
      </c>
      <c r="AH1011" t="str">
        <f t="shared" si="486"/>
        <v>0.0669426994937645+0.115578780312002i</v>
      </c>
      <c r="AI1011">
        <f t="shared" si="487"/>
        <v>-17.486105184492754</v>
      </c>
      <c r="AJ1011">
        <f t="shared" si="488"/>
        <v>59.920774099005953</v>
      </c>
      <c r="AK1011"/>
      <c r="AL1011"/>
      <c r="AM1011"/>
      <c r="AN1011"/>
    </row>
    <row r="1012" spans="1:40" x14ac:dyDescent="0.25">
      <c r="A1012"/>
      <c r="B1012">
        <f t="shared" si="490"/>
        <v>87800</v>
      </c>
      <c r="C1012" s="237" t="str">
        <f t="shared" si="457"/>
        <v>-9.91410812961845E-06+0.0278931917038687i</v>
      </c>
      <c r="D1012" s="208" t="str">
        <f t="shared" si="458"/>
        <v>-5.95708196516829+0.213847803062993i</v>
      </c>
      <c r="E1012" t="str">
        <f t="shared" si="459"/>
        <v>2870</v>
      </c>
      <c r="F1012" t="str">
        <f t="shared" si="460"/>
        <v>0.777000777000777</v>
      </c>
      <c r="G1012" t="str">
        <f t="shared" si="455"/>
        <v>0.777000777000777</v>
      </c>
      <c r="H1012" t="str">
        <f t="shared" si="461"/>
        <v>7.41843106307584+3.40748339924605i</v>
      </c>
      <c r="I1012" t="str">
        <f t="shared" si="462"/>
        <v>344.78979373148i</v>
      </c>
      <c r="J1012" t="str">
        <f t="shared" si="456"/>
        <v>-159.915970519586+75.4289735950484i</v>
      </c>
      <c r="K1012" t="str">
        <f t="shared" si="463"/>
        <v>0.831891799741552-1.76368281553401i</v>
      </c>
      <c r="L1012" t="str">
        <f t="shared" si="464"/>
        <v>0.0585392183645492-0.105867674501733i</v>
      </c>
      <c r="M1012" t="str">
        <f t="shared" si="465"/>
        <v>0.890431018106101-1.86955049003574i</v>
      </c>
      <c r="N1012" t="str">
        <f t="shared" si="466"/>
        <v>-0.899577196504375i</v>
      </c>
      <c r="O1012" t="str">
        <f t="shared" si="467"/>
        <v>0.621941106056037-0.78306402075296i</v>
      </c>
      <c r="P1012" t="str">
        <f t="shared" si="468"/>
        <v>0.378058893943963+0.78306402075296i</v>
      </c>
      <c r="Q1012" t="str">
        <f t="shared" si="469"/>
        <v>-0.378058893943963+0.116513175751415i</v>
      </c>
      <c r="R1012" t="str">
        <f t="shared" si="470"/>
        <v>-0.330287416378054-2.17306580986736i</v>
      </c>
      <c r="S1012" t="str">
        <f t="shared" si="471"/>
        <v>0.0929577187557362i</v>
      </c>
      <c r="T1012" t="str">
        <f t="shared" si="472"/>
        <v>0.202003240391356-0.0307027647602299i</v>
      </c>
      <c r="U1012" t="str">
        <f t="shared" si="473"/>
        <v>0.0000333333333333334-0.00128560189253377i</v>
      </c>
      <c r="V1012" t="str">
        <f t="shared" si="474"/>
        <v>6.66666666666667E-06-0.0128560189253377i</v>
      </c>
      <c r="W1012" t="str">
        <f t="shared" si="475"/>
        <v>0.0000276031293916913-0.00116879135543852i</v>
      </c>
      <c r="X1012" t="str">
        <f t="shared" si="476"/>
        <v>0.0000503183127059051-0.00116727415496442i</v>
      </c>
      <c r="Y1012" t="str">
        <f t="shared" si="477"/>
        <v>0.009+0.551663669970368i</v>
      </c>
      <c r="Z1012" t="str">
        <f t="shared" si="478"/>
        <v>-0.0254199314823283-0.00151477508338261i</v>
      </c>
      <c r="AA1012" t="str">
        <f t="shared" si="479"/>
        <v>0.358276872000439-21.7926176655426i</v>
      </c>
      <c r="AB1012" t="str">
        <f t="shared" si="480"/>
        <v>0.952734650028874-0.144807517850135i</v>
      </c>
      <c r="AC1012" t="str">
        <f t="shared" si="481"/>
        <v>1.57761951845259-1.91012663738422i</v>
      </c>
      <c r="AD1012" t="str">
        <f t="shared" si="482"/>
        <v>0.289965460236113+0.259291436803134i</v>
      </c>
      <c r="AE1012" t="str">
        <f t="shared" si="483"/>
        <v>-0.00697813392363993-0.00703040301169736i</v>
      </c>
      <c r="AF1012" t="str">
        <f t="shared" si="484"/>
        <v>-13.3755130282441-3.19363559618306i</v>
      </c>
      <c r="AG1012" t="str">
        <f t="shared" si="485"/>
        <v>1.0208313879727-0.0225388739961323i</v>
      </c>
      <c r="AH1012" t="str">
        <f t="shared" si="486"/>
        <v>0.0668886647992102+0.115424016684981i</v>
      </c>
      <c r="AI1012">
        <f t="shared" si="487"/>
        <v>-17.496581507368838</v>
      </c>
      <c r="AJ1012">
        <f t="shared" si="488"/>
        <v>59.907541959530136</v>
      </c>
      <c r="AK1012"/>
      <c r="AL1012"/>
      <c r="AM1012"/>
      <c r="AN1012"/>
    </row>
    <row r="1013" spans="1:40" x14ac:dyDescent="0.25">
      <c r="A1013"/>
      <c r="B1013">
        <f t="shared" si="490"/>
        <v>87900</v>
      </c>
      <c r="C1013" s="237" t="str">
        <f t="shared" si="457"/>
        <v>-9.89156326623667E-06+0.0278614588430401i</v>
      </c>
      <c r="D1013" s="208" t="str">
        <f t="shared" si="458"/>
        <v>-5.95708179232433+0.213604517796641i</v>
      </c>
      <c r="E1013" t="str">
        <f t="shared" si="459"/>
        <v>2870</v>
      </c>
      <c r="F1013" t="str">
        <f t="shared" si="460"/>
        <v>0.777000777000777</v>
      </c>
      <c r="G1013" t="str">
        <f t="shared" si="455"/>
        <v>0.777000777000777</v>
      </c>
      <c r="H1013" t="str">
        <f t="shared" si="461"/>
        <v>7.42154480798148+3.40517292598018i</v>
      </c>
      <c r="I1013" t="str">
        <f t="shared" si="462"/>
        <v>345.182492813179i</v>
      </c>
      <c r="J1013" t="str">
        <f t="shared" si="456"/>
        <v>-160.282730447413+75.5148835877534i</v>
      </c>
      <c r="K1013" t="str">
        <f t="shared" si="463"/>
        <v>0.830324376345723-1.76238976841012i</v>
      </c>
      <c r="L1013" t="str">
        <f t="shared" si="464"/>
        <v>0.0584372155716924-0.105803571438542i</v>
      </c>
      <c r="M1013" t="str">
        <f t="shared" si="465"/>
        <v>0.888761591917415-1.86819333984866i</v>
      </c>
      <c r="N1013" t="str">
        <f t="shared" si="466"/>
        <v>-0.900601771899027i</v>
      </c>
      <c r="O1013" t="str">
        <f t="shared" si="467"/>
        <v>0.621138471625524-0.783700835183112i</v>
      </c>
      <c r="P1013" t="str">
        <f t="shared" si="468"/>
        <v>0.378861528374476+0.783700835183112i</v>
      </c>
      <c r="Q1013" t="str">
        <f t="shared" si="469"/>
        <v>-0.378861528374476+0.116900936715915i</v>
      </c>
      <c r="R1013" t="str">
        <f t="shared" si="470"/>
        <v>-0.330280361377412-2.17047880880164i</v>
      </c>
      <c r="S1013" t="str">
        <f t="shared" si="471"/>
        <v>0.0930635931506745i</v>
      </c>
      <c r="T1013" t="str">
        <f t="shared" si="472"/>
        <v>0.201992556804476-0.0307370771768852i</v>
      </c>
      <c r="U1013" t="str">
        <f t="shared" si="473"/>
        <v>0.0000333333333333333-0.00128413931927719i</v>
      </c>
      <c r="V1013" t="str">
        <f t="shared" si="474"/>
        <v>6.66666666666667E-06-0.0128413931927719i</v>
      </c>
      <c r="W1013" t="str">
        <f t="shared" si="475"/>
        <v>0.0000276031289896583-0.00116746181441353i</v>
      </c>
      <c r="X1013" t="str">
        <f t="shared" si="476"/>
        <v>0.0000502666537465641-0.00116594734451797i</v>
      </c>
      <c r="Y1013" t="str">
        <f t="shared" si="477"/>
        <v>0.009+0.552291988501086i</v>
      </c>
      <c r="Z1013" t="str">
        <f t="shared" si="478"/>
        <v>-0.02536206318671-0.00151096703385695i</v>
      </c>
      <c r="AA1013" t="str">
        <f t="shared" si="479"/>
        <v>0.357456879305549-21.7677337379108i</v>
      </c>
      <c r="AB1013" t="str">
        <f t="shared" si="480"/>
        <v>0.952684261612394-0.144969350047532i</v>
      </c>
      <c r="AC1013" t="str">
        <f t="shared" si="481"/>
        <v>1.57587840670431-1.90864158285039i</v>
      </c>
      <c r="AD1013" t="str">
        <f t="shared" si="482"/>
        <v>0.290225340889103+0.259516725548405i</v>
      </c>
      <c r="AE1013" t="str">
        <f t="shared" si="483"/>
        <v>-0.00696859221697572-0.00702040051384004i</v>
      </c>
      <c r="AF1013" t="str">
        <f t="shared" si="484"/>
        <v>-13.3786266003058-3.19156840818354i</v>
      </c>
      <c r="AG1013" t="str">
        <f t="shared" si="485"/>
        <v>1.02082525917746-0.0225337104983671i</v>
      </c>
      <c r="AH1013" t="str">
        <f t="shared" si="486"/>
        <v>0.0668348014547358+0.115269573159352i</v>
      </c>
      <c r="AI1013">
        <f t="shared" si="487"/>
        <v>-17.507046361709737</v>
      </c>
      <c r="AJ1013">
        <f t="shared" si="488"/>
        <v>59.894283144106865</v>
      </c>
      <c r="AK1013"/>
      <c r="AL1013"/>
      <c r="AM1013"/>
      <c r="AN1013"/>
    </row>
    <row r="1014" spans="1:40" x14ac:dyDescent="0.25">
      <c r="A1014"/>
      <c r="B1014">
        <f t="shared" si="490"/>
        <v>88000</v>
      </c>
      <c r="C1014" s="237" t="str">
        <f t="shared" si="457"/>
        <v>-9.86909521665346E-06+0.0278297981023225i</v>
      </c>
      <c r="D1014" s="208" t="str">
        <f t="shared" si="458"/>
        <v>-5.95708162006929+0.213361785451139i</v>
      </c>
      <c r="E1014" t="str">
        <f t="shared" si="459"/>
        <v>2870</v>
      </c>
      <c r="F1014" t="str">
        <f t="shared" si="460"/>
        <v>0.777000777000777</v>
      </c>
      <c r="G1014" t="str">
        <f t="shared" si="455"/>
        <v>0.777000777000777</v>
      </c>
      <c r="H1014" t="str">
        <f t="shared" si="461"/>
        <v>7.42465079615497+3.4028638069397i</v>
      </c>
      <c r="I1014" t="str">
        <f t="shared" si="462"/>
        <v>345.575191894877i</v>
      </c>
      <c r="J1014" t="str">
        <f t="shared" si="456"/>
        <v>-160.649907859506+75.6007935804585i</v>
      </c>
      <c r="K1014" t="str">
        <f t="shared" si="463"/>
        <v>0.82876107399816-1.76109778574817i</v>
      </c>
      <c r="L1014" t="str">
        <f t="shared" si="464"/>
        <v>0.058335452129234-0.105739482016824i</v>
      </c>
      <c r="M1014" t="str">
        <f t="shared" si="465"/>
        <v>0.887096526127394-1.86683726776499i</v>
      </c>
      <c r="N1014" t="str">
        <f t="shared" si="466"/>
        <v>-0.901626347293679i</v>
      </c>
      <c r="O1014" t="str">
        <f t="shared" si="467"/>
        <v>0.620335185152014-0.78433682691967i</v>
      </c>
      <c r="P1014" t="str">
        <f t="shared" si="468"/>
        <v>0.379664814847986+0.78433682691967i</v>
      </c>
      <c r="Q1014" t="str">
        <f t="shared" si="469"/>
        <v>-0.379664814847986+0.117289520374009i</v>
      </c>
      <c r="R1014" t="str">
        <f t="shared" si="470"/>
        <v>-0.330273297825899-2.16789755443512i</v>
      </c>
      <c r="S1014" t="str">
        <f t="shared" si="471"/>
        <v>0.0931694675456126i</v>
      </c>
      <c r="T1014" t="str">
        <f t="shared" si="472"/>
        <v>0.201981860840156-0.0307713873029725i</v>
      </c>
      <c r="U1014" t="str">
        <f t="shared" si="473"/>
        <v>0.0000333333333333334-0.00128268007005074i</v>
      </c>
      <c r="V1014" t="str">
        <f t="shared" si="474"/>
        <v>6.66666666666667E-06-0.0128268007005074i</v>
      </c>
      <c r="W1014" t="str">
        <f t="shared" si="475"/>
        <v>0.0000276031285871679-0.00116613529523413i</v>
      </c>
      <c r="X1014" t="str">
        <f t="shared" si="476"/>
        <v>0.0000502151707068321-0.00116462354629377i</v>
      </c>
      <c r="Y1014" t="str">
        <f t="shared" si="477"/>
        <v>0.009+0.552920307031804i</v>
      </c>
      <c r="Z1014" t="str">
        <f t="shared" si="478"/>
        <v>-0.0253043923560139-0.00150717476767004i</v>
      </c>
      <c r="AA1014" t="str">
        <f t="shared" si="479"/>
        <v>0.356639704389905-21.7429066759254i</v>
      </c>
      <c r="AB1014" t="str">
        <f t="shared" si="480"/>
        <v>0.952633814818554-0.145131171441619i</v>
      </c>
      <c r="AC1014" t="str">
        <f t="shared" si="481"/>
        <v>1.57414186823542-1.90715766605507i</v>
      </c>
      <c r="AD1014" t="str">
        <f t="shared" si="482"/>
        <v>0.29048545375521+0.259741765857134i</v>
      </c>
      <c r="AE1014" t="str">
        <f t="shared" si="483"/>
        <v>-0.00695908165992665-0.00701041990076787i</v>
      </c>
      <c r="AF1014" t="str">
        <f t="shared" si="484"/>
        <v>-13.3817324162243-3.18950202148856i</v>
      </c>
      <c r="AG1014" t="str">
        <f t="shared" si="485"/>
        <v>1.02081912542885-0.0225285772641358i</v>
      </c>
      <c r="AH1014" t="str">
        <f t="shared" si="486"/>
        <v>0.0667811086344242+0.115115448660679i</v>
      </c>
      <c r="AI1014">
        <f t="shared" si="487"/>
        <v>-17.517499777348554</v>
      </c>
      <c r="AJ1014">
        <f t="shared" si="488"/>
        <v>59.880997741473912</v>
      </c>
      <c r="AK1014"/>
      <c r="AL1014"/>
      <c r="AM1014"/>
      <c r="AN1014"/>
    </row>
    <row r="1015" spans="1:40" x14ac:dyDescent="0.25">
      <c r="A1015"/>
      <c r="B1015">
        <f t="shared" si="490"/>
        <v>88100</v>
      </c>
      <c r="C1015" s="237" t="str">
        <f t="shared" si="457"/>
        <v>-9.84670363230965E-06+0.0277982092361311i</v>
      </c>
      <c r="D1015" s="208" t="str">
        <f t="shared" si="458"/>
        <v>-5.95708144840047+0.213119604143672i</v>
      </c>
      <c r="E1015" t="str">
        <f t="shared" si="459"/>
        <v>2870</v>
      </c>
      <c r="F1015" t="str">
        <f t="shared" si="460"/>
        <v>0.777000777000777</v>
      </c>
      <c r="G1015" t="str">
        <f t="shared" si="455"/>
        <v>0.777000777000777</v>
      </c>
      <c r="H1015" t="str">
        <f t="shared" si="461"/>
        <v>7.42774905054413+3.4005560490286i</v>
      </c>
      <c r="I1015" t="str">
        <f t="shared" si="462"/>
        <v>345.967890976576i</v>
      </c>
      <c r="J1015" t="str">
        <f t="shared" si="456"/>
        <v>-161.017502755865+75.6867035731636i</v>
      </c>
      <c r="K1015" t="str">
        <f t="shared" si="463"/>
        <v>0.827201879489156-1.75980686992859i</v>
      </c>
      <c r="L1015" t="str">
        <f t="shared" si="464"/>
        <v>0.05823392739235-0.105675406545468i</v>
      </c>
      <c r="M1015" t="str">
        <f t="shared" si="465"/>
        <v>0.885435806881506-1.86548227647406i</v>
      </c>
      <c r="N1015" t="str">
        <f t="shared" si="466"/>
        <v>-0.902650922688331i</v>
      </c>
      <c r="O1015" t="str">
        <f t="shared" si="467"/>
        <v>0.61953124747876-0.784971995294998i</v>
      </c>
      <c r="P1015" t="str">
        <f t="shared" si="468"/>
        <v>0.38046875252124+0.784971995294998i</v>
      </c>
      <c r="Q1015" t="str">
        <f t="shared" si="469"/>
        <v>-0.38046875252124+0.117678927393333i</v>
      </c>
      <c r="R1015" t="str">
        <f t="shared" si="470"/>
        <v>-0.330266225721693-2.16532202719113i</v>
      </c>
      <c r="S1015" t="str">
        <f t="shared" si="471"/>
        <v>0.0932753419405509i</v>
      </c>
      <c r="T1015" t="str">
        <f t="shared" si="472"/>
        <v>0.20197115249766-0.0308056951356061i</v>
      </c>
      <c r="U1015" t="str">
        <f t="shared" si="473"/>
        <v>0.0000333333333333333-0.00128122413353536i</v>
      </c>
      <c r="V1015" t="str">
        <f t="shared" si="474"/>
        <v>6.66666666666667E-06-0.0128122413353536i</v>
      </c>
      <c r="W1015" t="str">
        <f t="shared" si="475"/>
        <v>0.0000276031281842194-0.00116481178761022i</v>
      </c>
      <c r="X1015" t="str">
        <f t="shared" si="476"/>
        <v>0.0000501638627889328-0.00116330275004997i</v>
      </c>
      <c r="Y1015" t="str">
        <f t="shared" si="477"/>
        <v>0.009+0.553548625562521i</v>
      </c>
      <c r="Z1015" t="str">
        <f t="shared" si="478"/>
        <v>-0.0252469180925107-0.00150339819857371i</v>
      </c>
      <c r="AA1015" t="str">
        <f t="shared" si="479"/>
        <v>0.355825334331241-21.7181362845344i</v>
      </c>
      <c r="AB1015" t="str">
        <f t="shared" si="480"/>
        <v>0.952583309643882-0.145292982018786i</v>
      </c>
      <c r="AC1015" t="str">
        <f t="shared" si="481"/>
        <v>1.57240988854428-1.90567488977369i</v>
      </c>
      <c r="AD1015" t="str">
        <f t="shared" si="482"/>
        <v>0.290745798623756+0.25996655751392i</v>
      </c>
      <c r="AE1015" t="str">
        <f t="shared" si="483"/>
        <v>-0.00694960210933974-0.00700046109423974i</v>
      </c>
      <c r="AF1015" t="str">
        <f t="shared" si="484"/>
        <v>-13.3848304989446-3.18743644488493i</v>
      </c>
      <c r="AG1015" t="str">
        <f t="shared" si="485"/>
        <v>1.02081298672436-0.0225234741729556i</v>
      </c>
      <c r="AH1015" t="str">
        <f t="shared" si="486"/>
        <v>0.0667275855171674+0.114961642119392i</v>
      </c>
      <c r="AI1015">
        <f t="shared" si="487"/>
        <v>-17.527941784005709</v>
      </c>
      <c r="AJ1015">
        <f t="shared" si="488"/>
        <v>59.867685839965063</v>
      </c>
      <c r="AK1015"/>
      <c r="AL1015"/>
      <c r="AM1015"/>
      <c r="AN1015"/>
    </row>
    <row r="1016" spans="1:40" x14ac:dyDescent="0.25">
      <c r="A1016"/>
      <c r="B1016">
        <f t="shared" si="490"/>
        <v>88200</v>
      </c>
      <c r="C1016" s="237" t="str">
        <f t="shared" si="457"/>
        <v>-9.82438816662081E-06+0.0277666919999949i</v>
      </c>
      <c r="D1016" s="208" t="str">
        <f t="shared" si="458"/>
        <v>-5.95708127731524+0.212877971999961i</v>
      </c>
      <c r="E1016" t="str">
        <f t="shared" si="459"/>
        <v>2870</v>
      </c>
      <c r="F1016" t="str">
        <f t="shared" si="460"/>
        <v>0.777000777000777</v>
      </c>
      <c r="G1016" t="str">
        <f t="shared" si="455"/>
        <v>0.777000777000777</v>
      </c>
      <c r="H1016" t="str">
        <f t="shared" si="461"/>
        <v>7.43083959402616+3.3982496590843i</v>
      </c>
      <c r="I1016" t="str">
        <f t="shared" si="462"/>
        <v>346.360590058275i</v>
      </c>
      <c r="J1016" t="str">
        <f t="shared" si="456"/>
        <v>-161.385515136491+75.7726135658686i</v>
      </c>
      <c r="K1016" t="str">
        <f t="shared" si="463"/>
        <v>0.825646779655567-1.75851702329982i</v>
      </c>
      <c r="L1016" t="str">
        <f t="shared" si="464"/>
        <v>0.0581326407178693-0.105611345331051i</v>
      </c>
      <c r="M1016" t="str">
        <f t="shared" si="465"/>
        <v>0.883779420373436-1.86412836863087i</v>
      </c>
      <c r="N1016" t="str">
        <f t="shared" si="466"/>
        <v>-0.903675498082983i</v>
      </c>
      <c r="O1016" t="str">
        <f t="shared" si="467"/>
        <v>0.6187266594497-0.785606339642327i</v>
      </c>
      <c r="P1016" t="str">
        <f t="shared" si="468"/>
        <v>0.3812733405503+0.785606339642327i</v>
      </c>
      <c r="Q1016" t="str">
        <f t="shared" si="469"/>
        <v>-0.3812733405503+0.118069158440656i</v>
      </c>
      <c r="R1016" t="str">
        <f t="shared" si="470"/>
        <v>-0.330259145062978-2.16275220758179i</v>
      </c>
      <c r="S1016" t="str">
        <f t="shared" si="471"/>
        <v>0.093381216335489i</v>
      </c>
      <c r="T1016" t="str">
        <f t="shared" si="472"/>
        <v>0.201960431776252-0.0308400006718996i</v>
      </c>
      <c r="U1016" t="str">
        <f t="shared" si="473"/>
        <v>0.0000333333333333334-0.00127977149846332i</v>
      </c>
      <c r="V1016" t="str">
        <f t="shared" si="474"/>
        <v>6.66666666666667E-06-0.0127977149846332i</v>
      </c>
      <c r="W1016" t="str">
        <f t="shared" si="475"/>
        <v>0.0000276031277808138-0.00116349128129845i</v>
      </c>
      <c r="X1016" t="str">
        <f t="shared" si="476"/>
        <v>0.0000501127291996106-0.00116198494559114i</v>
      </c>
      <c r="Y1016" t="str">
        <f t="shared" si="477"/>
        <v>0.009+0.554176944093239i</v>
      </c>
      <c r="Z1016" t="str">
        <f t="shared" si="478"/>
        <v>-0.0251896395035699-0.00149963724089626i</v>
      </c>
      <c r="AA1016" t="str">
        <f t="shared" si="479"/>
        <v>0.355013756281429-21.6934223695787i</v>
      </c>
      <c r="AB1016" t="str">
        <f t="shared" si="480"/>
        <v>0.952532746084906-0.145454781765421i</v>
      </c>
      <c r="AC1016" t="str">
        <f t="shared" si="481"/>
        <v>1.5706824531797-1.90419325674593i</v>
      </c>
      <c r="AD1016" t="str">
        <f t="shared" si="482"/>
        <v>0.291006375283846+0.260191100303454i</v>
      </c>
      <c r="AE1016" t="str">
        <f t="shared" si="483"/>
        <v>-0.00694015342287581-0.00699052401639508i</v>
      </c>
      <c r="AF1016" t="str">
        <f t="shared" si="484"/>
        <v>-13.3879208713414-3.18537168708434i</v>
      </c>
      <c r="AG1016" t="str">
        <f t="shared" si="485"/>
        <v>1.02080684306153-0.0225184011048784i</v>
      </c>
      <c r="AH1016" t="str">
        <f t="shared" si="486"/>
        <v>0.0666742312866459+0.114808152470787i</v>
      </c>
      <c r="AI1016">
        <f t="shared" si="487"/>
        <v>-17.538372411287565</v>
      </c>
      <c r="AJ1016">
        <f t="shared" si="488"/>
        <v>59.854347527513546</v>
      </c>
      <c r="AK1016"/>
      <c r="AL1016"/>
      <c r="AM1016"/>
      <c r="AN1016"/>
    </row>
    <row r="1017" spans="1:40" x14ac:dyDescent="0.25">
      <c r="A1017"/>
      <c r="B1017">
        <f t="shared" si="490"/>
        <v>88300</v>
      </c>
      <c r="C1017" s="237" t="str">
        <f t="shared" si="457"/>
        <v>-9.80214847496394E-06+0.0277352461505501i</v>
      </c>
      <c r="D1017" s="208" t="str">
        <f t="shared" si="458"/>
        <v>-5.95708110681093+0.212636887154217i</v>
      </c>
      <c r="E1017" t="str">
        <f t="shared" si="459"/>
        <v>2870</v>
      </c>
      <c r="F1017" t="str">
        <f t="shared" si="460"/>
        <v>0.777000777000777</v>
      </c>
      <c r="G1017" t="str">
        <f t="shared" si="455"/>
        <v>0.777000777000777</v>
      </c>
      <c r="H1017" t="str">
        <f t="shared" si="461"/>
        <v>7.43392244940777+3.39594464387787i</v>
      </c>
      <c r="I1017" t="str">
        <f t="shared" si="462"/>
        <v>346.753289139973i</v>
      </c>
      <c r="J1017" t="str">
        <f t="shared" si="456"/>
        <v>-161.753945001382+75.8585235585737i</v>
      </c>
      <c r="K1017" t="str">
        <f t="shared" si="463"/>
        <v>0.824095761380705-1.75722824817859i</v>
      </c>
      <c r="L1017" t="str">
        <f t="shared" si="464"/>
        <v>0.0580315914642699-0.105547298677851i</v>
      </c>
      <c r="M1017" t="str">
        <f t="shared" si="465"/>
        <v>0.882127352844975-1.86277554685644i</v>
      </c>
      <c r="N1017" t="str">
        <f t="shared" si="466"/>
        <v>-0.904700073477635i</v>
      </c>
      <c r="O1017" t="str">
        <f t="shared" si="467"/>
        <v>0.617921421909454-0.786239859295749i</v>
      </c>
      <c r="P1017" t="str">
        <f t="shared" si="468"/>
        <v>0.382078578090546+0.786239859295749i</v>
      </c>
      <c r="Q1017" t="str">
        <f t="shared" si="469"/>
        <v>-0.382078578090546+0.118460214181886i</v>
      </c>
      <c r="R1017" t="str">
        <f t="shared" si="470"/>
        <v>-0.33025205584792-2.16018807620747i</v>
      </c>
      <c r="S1017" t="str">
        <f t="shared" si="471"/>
        <v>0.0934870907304273i</v>
      </c>
      <c r="T1017" t="str">
        <f t="shared" si="472"/>
        <v>0.201949698675195-0.0308743039089646i</v>
      </c>
      <c r="U1017" t="str">
        <f t="shared" si="473"/>
        <v>0.0000333333333333333-0.00127832215361795i</v>
      </c>
      <c r="V1017" t="str">
        <f t="shared" si="474"/>
        <v>6.66666666666667E-06-0.0127832215361795i</v>
      </c>
      <c r="W1017" t="str">
        <f t="shared" si="475"/>
        <v>0.0000276031273769503-0.00116217376610182i</v>
      </c>
      <c r="X1017" t="str">
        <f t="shared" si="476"/>
        <v>0.0000500617691500925-0.00116067012276795i</v>
      </c>
      <c r="Y1017" t="str">
        <f t="shared" si="477"/>
        <v>0.009+0.554805262623957i</v>
      </c>
      <c r="Z1017" t="str">
        <f t="shared" si="478"/>
        <v>-0.0251325557016241-0.00149589180953778i</v>
      </c>
      <c r="AA1017" t="str">
        <f t="shared" si="479"/>
        <v>0.354204957465974-21.6687647377866i</v>
      </c>
      <c r="AB1017" t="str">
        <f t="shared" si="480"/>
        <v>0.952482124138152-0.145616570667899i</v>
      </c>
      <c r="AC1017" t="str">
        <f t="shared" si="481"/>
        <v>1.56895954774089-1.90271276967607i</v>
      </c>
      <c r="AD1017" t="str">
        <f t="shared" si="482"/>
        <v>0.29126718352436+0.260415394010503i</v>
      </c>
      <c r="AE1017" t="str">
        <f t="shared" si="483"/>
        <v>-0.00693073545900329-0.00698060858975059i</v>
      </c>
      <c r="AF1017" t="str">
        <f t="shared" si="484"/>
        <v>-13.3910035562187-3.18330775672365i</v>
      </c>
      <c r="AG1017" t="str">
        <f t="shared" si="485"/>
        <v>1.02080069443789-0.0225133579404865i</v>
      </c>
      <c r="AH1017" t="str">
        <f t="shared" si="486"/>
        <v>0.0666210451312918+0.114654978654991i</v>
      </c>
      <c r="AI1017">
        <f t="shared" si="487"/>
        <v>-17.548791688687544</v>
      </c>
      <c r="AJ1017">
        <f t="shared" si="488"/>
        <v>59.840982891653994</v>
      </c>
      <c r="AK1017"/>
      <c r="AL1017"/>
      <c r="AM1017"/>
      <c r="AN1017"/>
    </row>
    <row r="1018" spans="1:40" x14ac:dyDescent="0.25">
      <c r="A1018"/>
      <c r="B1018">
        <f t="shared" si="490"/>
        <v>88400</v>
      </c>
      <c r="C1018" s="237" t="str">
        <f t="shared" si="457"/>
        <v>-9.77998421466426E-06+0.0277038714455346i</v>
      </c>
      <c r="D1018" s="208" t="str">
        <f t="shared" si="458"/>
        <v>-5.95708093688494+0.212396347749099i</v>
      </c>
      <c r="E1018" t="str">
        <f t="shared" si="459"/>
        <v>2870</v>
      </c>
      <c r="F1018" t="str">
        <f t="shared" si="460"/>
        <v>0.777000777000777</v>
      </c>
      <c r="G1018" t="str">
        <f t="shared" si="455"/>
        <v>0.777000777000777</v>
      </c>
      <c r="H1018" t="str">
        <f t="shared" si="461"/>
        <v>7.43699763942543+3.39364101011464i</v>
      </c>
      <c r="I1018" t="str">
        <f t="shared" si="462"/>
        <v>347.145988221672i</v>
      </c>
      <c r="J1018" t="str">
        <f t="shared" si="456"/>
        <v>-162.12279235054+75.9444335512787i</v>
      </c>
      <c r="K1018" t="str">
        <f t="shared" si="463"/>
        <v>0.822548811594118-1.75594054685014i</v>
      </c>
      <c r="L1018" t="str">
        <f t="shared" si="464"/>
        <v>0.0579307789916813-0.105483266887869i</v>
      </c>
      <c r="M1018" t="str">
        <f t="shared" si="465"/>
        <v>0.880479590585799-1.86142381373801i</v>
      </c>
      <c r="N1018" t="str">
        <f t="shared" si="466"/>
        <v>-0.905724648872287i</v>
      </c>
      <c r="O1018" t="str">
        <f t="shared" si="467"/>
        <v>0.617115535703323-0.786872553590224i</v>
      </c>
      <c r="P1018" t="str">
        <f t="shared" si="468"/>
        <v>0.382884464296677+0.786872553590224i</v>
      </c>
      <c r="Q1018" t="str">
        <f t="shared" si="469"/>
        <v>-0.382884464296677+0.118852095282063i</v>
      </c>
      <c r="R1018" t="str">
        <f t="shared" si="470"/>
        <v>-0.330244958074697-2.15762961375633i</v>
      </c>
      <c r="S1018" t="str">
        <f t="shared" si="471"/>
        <v>0.0935929651253655i</v>
      </c>
      <c r="T1018" t="str">
        <f t="shared" si="472"/>
        <v>0.201938953193752-0.0309086048439129i</v>
      </c>
      <c r="U1018" t="str">
        <f t="shared" si="473"/>
        <v>0.0000333333333333333-0.00127687608783331i</v>
      </c>
      <c r="V1018" t="str">
        <f t="shared" si="474"/>
        <v>6.66666666666667E-06-0.0127687608783331i</v>
      </c>
      <c r="W1018" t="str">
        <f t="shared" si="475"/>
        <v>0.0000276031269726292-0.00116085923186949i</v>
      </c>
      <c r="X1018" t="str">
        <f t="shared" si="476"/>
        <v>0.0000500109818560623-0.00115935827147688i</v>
      </c>
      <c r="Y1018" t="str">
        <f t="shared" si="477"/>
        <v>0.009+0.555433581154675i</v>
      </c>
      <c r="Z1018" t="str">
        <f t="shared" si="478"/>
        <v>-0.025075665804134-0.00149216181996578i</v>
      </c>
      <c r="AA1018" t="str">
        <f t="shared" si="479"/>
        <v>0.3533989251835-21.6441631967687i</v>
      </c>
      <c r="AB1018" t="str">
        <f t="shared" si="480"/>
        <v>0.952431443800143-0.145778348712599i</v>
      </c>
      <c r="AC1018" t="str">
        <f t="shared" si="481"/>
        <v>1.56724115787716-1.9012334312332i</v>
      </c>
      <c r="AD1018" t="str">
        <f t="shared" si="482"/>
        <v>0.291528223133958+0.260639438419924i</v>
      </c>
      <c r="AE1018" t="str">
        <f t="shared" si="483"/>
        <v>-0.00692134807699259-0.00697071473719812i</v>
      </c>
      <c r="AF1018" t="str">
        <f t="shared" si="484"/>
        <v>-13.3940785763104-3.18124466236554i</v>
      </c>
      <c r="AG1018" t="str">
        <f t="shared" si="485"/>
        <v>1.02079454085104-0.02250834456089i</v>
      </c>
      <c r="AH1018" t="str">
        <f t="shared" si="486"/>
        <v>0.0665680262442502+0.114502119616922i</v>
      </c>
      <c r="AI1018">
        <f t="shared" si="487"/>
        <v>-17.559199645587576</v>
      </c>
      <c r="AJ1018">
        <f t="shared" si="488"/>
        <v>59.82759201952404</v>
      </c>
      <c r="AK1018"/>
      <c r="AL1018"/>
      <c r="AM1018"/>
      <c r="AN1018"/>
    </row>
    <row r="1019" spans="1:40" x14ac:dyDescent="0.25">
      <c r="A1019"/>
      <c r="B1019">
        <f t="shared" si="490"/>
        <v>88500</v>
      </c>
      <c r="C1019" s="237" t="str">
        <f t="shared" si="457"/>
        <v>-9.75789504498181E-06+0.0276725676437807i</v>
      </c>
      <c r="D1019" s="208" t="str">
        <f t="shared" si="458"/>
        <v>-5.95708076753464+0.212156351935652i</v>
      </c>
      <c r="E1019" t="str">
        <f t="shared" si="459"/>
        <v>2870</v>
      </c>
      <c r="F1019" t="str">
        <f t="shared" si="460"/>
        <v>0.777000777000777</v>
      </c>
      <c r="G1019" t="str">
        <f t="shared" si="455"/>
        <v>0.777000777000777</v>
      </c>
      <c r="H1019" t="str">
        <f t="shared" si="461"/>
        <v>7.44006518674543+3.39133876443457i</v>
      </c>
      <c r="I1019" t="str">
        <f t="shared" si="462"/>
        <v>347.538687303371i</v>
      </c>
      <c r="J1019" t="str">
        <f t="shared" si="456"/>
        <v>-162.492057183964+76.0303435439839i</v>
      </c>
      <c r="K1019" t="str">
        <f t="shared" si="463"/>
        <v>0.821005917271491-1.7546539215685i</v>
      </c>
      <c r="L1019" t="str">
        <f t="shared" si="464"/>
        <v>0.0578302026618784-0.105419250260831i</v>
      </c>
      <c r="M1019" t="str">
        <f t="shared" si="465"/>
        <v>0.878836119933369-1.86007317182933i</v>
      </c>
      <c r="N1019" t="str">
        <f t="shared" si="466"/>
        <v>-0.906749224266938i</v>
      </c>
      <c r="O1019" t="str">
        <f t="shared" si="467"/>
        <v>0.616309001677291-0.78750442186158i</v>
      </c>
      <c r="P1019" t="str">
        <f t="shared" si="468"/>
        <v>0.383690998322709+0.78750442186158i</v>
      </c>
      <c r="Q1019" t="str">
        <f t="shared" si="469"/>
        <v>-0.383690998322709+0.119244802405358i</v>
      </c>
      <c r="R1019" t="str">
        <f t="shared" si="470"/>
        <v>-0.330237851741488-2.15507680100381i</v>
      </c>
      <c r="S1019" t="str">
        <f t="shared" si="471"/>
        <v>0.0936988395203036i</v>
      </c>
      <c r="T1019" t="str">
        <f t="shared" si="472"/>
        <v>0.201928195331185-0.0309429034738555i</v>
      </c>
      <c r="U1019" t="str">
        <f t="shared" si="473"/>
        <v>0.0000333333333333333-0.00127543328999395i</v>
      </c>
      <c r="V1019" t="str">
        <f t="shared" si="474"/>
        <v>6.66666666666667E-06-0.0127543328999395i</v>
      </c>
      <c r="W1019" t="str">
        <f t="shared" si="475"/>
        <v>0.0000276031265678506-0.00115954766849651i</v>
      </c>
      <c r="X1019" t="str">
        <f t="shared" si="476"/>
        <v>0.0000499603665376304-0.00115804938166002i</v>
      </c>
      <c r="Y1019" t="str">
        <f t="shared" si="477"/>
        <v>0.009+0.556061899685393i</v>
      </c>
      <c r="Z1019" t="str">
        <f t="shared" si="478"/>
        <v>-0.0250189689335551-0.00148844718821069i</v>
      </c>
      <c r="AA1019" t="str">
        <f t="shared" si="479"/>
        <v>0.352595646805254-21.6196175550132i</v>
      </c>
      <c r="AB1019" t="str">
        <f t="shared" si="480"/>
        <v>0.952380705067398-0.145940115885896i</v>
      </c>
      <c r="AC1019" t="str">
        <f t="shared" si="481"/>
        <v>1.56552726928782-1.89975524405156i</v>
      </c>
      <c r="AD1019" t="str">
        <f t="shared" si="482"/>
        <v>0.291789493901076+0.260863233316661i</v>
      </c>
      <c r="AE1019" t="str">
        <f t="shared" si="483"/>
        <v>-0.00691199113691108-0.00696084238200278i</v>
      </c>
      <c r="AF1019" t="str">
        <f t="shared" si="484"/>
        <v>-13.3971459542801-3.17918241249892i</v>
      </c>
      <c r="AG1019" t="str">
        <f t="shared" si="485"/>
        <v>1.02078838229857-0.0225033608477239i</v>
      </c>
      <c r="AH1019" t="str">
        <f t="shared" si="486"/>
        <v>0.0665151738233543+0.114349574306284i</v>
      </c>
      <c r="AI1019">
        <f t="shared" si="487"/>
        <v>-17.569596311257211</v>
      </c>
      <c r="AJ1019">
        <f t="shared" si="488"/>
        <v>59.814174997868385</v>
      </c>
      <c r="AK1019"/>
      <c r="AL1019"/>
      <c r="AM1019"/>
      <c r="AN1019"/>
    </row>
    <row r="1020" spans="1:40" x14ac:dyDescent="0.25">
      <c r="A1020"/>
      <c r="B1020">
        <f t="shared" si="490"/>
        <v>88600</v>
      </c>
      <c r="C1020" s="237" t="str">
        <f t="shared" si="457"/>
        <v>-9.73588062709845E-06+0.0276413345052098i</v>
      </c>
      <c r="D1020" s="208" t="str">
        <f t="shared" si="458"/>
        <v>-5.95708059875743+0.211916897873275i</v>
      </c>
      <c r="E1020" t="str">
        <f t="shared" si="459"/>
        <v>2870</v>
      </c>
      <c r="F1020" t="str">
        <f t="shared" si="460"/>
        <v>0.777000777000777</v>
      </c>
      <c r="G1020" t="str">
        <f t="shared" si="455"/>
        <v>0.777000777000777</v>
      </c>
      <c r="H1020" t="str">
        <f t="shared" si="461"/>
        <v>7.44312511396413+3.38903791341278i</v>
      </c>
      <c r="I1020" t="str">
        <f t="shared" si="462"/>
        <v>347.93138638507i</v>
      </c>
      <c r="J1020" t="str">
        <f t="shared" si="456"/>
        <v>-162.861739501654+76.1162535366889i</v>
      </c>
      <c r="K1020" t="str">
        <f t="shared" si="463"/>
        <v>0.819467065434456-1.75336837455672i</v>
      </c>
      <c r="L1020" t="str">
        <f t="shared" si="464"/>
        <v>0.0577298618382833-0.105355249094212i</v>
      </c>
      <c r="M1020" t="str">
        <f t="shared" si="465"/>
        <v>0.877196927272739-1.85872362365093i</v>
      </c>
      <c r="N1020" t="str">
        <f t="shared" si="466"/>
        <v>-0.90777379966159i</v>
      </c>
      <c r="O1020" t="str">
        <f t="shared" si="467"/>
        <v>0.61550182067802-0.788135463446508i</v>
      </c>
      <c r="P1020" t="str">
        <f t="shared" si="468"/>
        <v>0.38449817932198+0.788135463446508i</v>
      </c>
      <c r="Q1020" t="str">
        <f t="shared" si="469"/>
        <v>-0.38449817932198+0.119638336215082i</v>
      </c>
      <c r="R1020" t="str">
        <f t="shared" si="470"/>
        <v>-0.330230736846442-2.15252961881212i</v>
      </c>
      <c r="S1020" t="str">
        <f t="shared" si="471"/>
        <v>0.0938047139152419i</v>
      </c>
      <c r="T1020" t="str">
        <f t="shared" si="472"/>
        <v>0.201917425086756-0.0309771997959i</v>
      </c>
      <c r="U1020" t="str">
        <f t="shared" si="473"/>
        <v>0.0000333333333333333-0.00127399374903459i</v>
      </c>
      <c r="V1020" t="str">
        <f t="shared" si="474"/>
        <v>6.66666666666667E-06-0.0127399374903459i</v>
      </c>
      <c r="W1020" t="str">
        <f t="shared" si="475"/>
        <v>0.0000276031261626141-0.00115823906592351i</v>
      </c>
      <c r="X1020" t="str">
        <f t="shared" si="476"/>
        <v>0.0000499099224192994-0.00115674344330473i</v>
      </c>
      <c r="Y1020" t="str">
        <f t="shared" si="477"/>
        <v>0.009+0.556690218216111i</v>
      </c>
      <c r="Z1020" t="str">
        <f t="shared" si="478"/>
        <v>-0.0249624642173027-0.00148474783086136i</v>
      </c>
      <c r="AA1020" t="str">
        <f t="shared" si="479"/>
        <v>0.351795109774603-21.5951276218803i</v>
      </c>
      <c r="AB1020" t="str">
        <f t="shared" si="480"/>
        <v>0.952329907936437-0.146101872174147i</v>
      </c>
      <c r="AC1020" t="str">
        <f t="shared" si="481"/>
        <v>1.56381786772206-1.89827821073073i</v>
      </c>
      <c r="AD1020" t="str">
        <f t="shared" si="482"/>
        <v>0.292050995613929+0.261086778485739i</v>
      </c>
      <c r="AE1020" t="str">
        <f t="shared" si="483"/>
        <v>-0.00690266449961701-0.00695099144779974i</v>
      </c>
      <c r="AF1020" t="str">
        <f t="shared" si="484"/>
        <v>-13.4002057127216-3.17712101553951i</v>
      </c>
      <c r="AG1020" t="str">
        <f t="shared" si="485"/>
        <v>1.02078221877813-0.0224984066831445i</v>
      </c>
      <c r="AH1020" t="str">
        <f t="shared" si="486"/>
        <v>0.0664624870710839+0.114197341677513i</v>
      </c>
      <c r="AI1020">
        <f t="shared" si="487"/>
        <v>-17.579981714855954</v>
      </c>
      <c r="AJ1020">
        <f t="shared" si="488"/>
        <v>59.800731913038462</v>
      </c>
      <c r="AK1020"/>
      <c r="AL1020"/>
      <c r="AM1020"/>
      <c r="AN1020"/>
    </row>
    <row r="1021" spans="1:40" x14ac:dyDescent="0.25">
      <c r="A1021"/>
      <c r="B1021">
        <f t="shared" si="490"/>
        <v>88700</v>
      </c>
      <c r="C1021" s="237" t="str">
        <f t="shared" si="457"/>
        <v>-9.71394062410498E-06+0.027610171790826i</v>
      </c>
      <c r="D1021" s="208" t="str">
        <f t="shared" si="458"/>
        <v>-5.95708043055074+0.211677983729666i</v>
      </c>
      <c r="E1021" t="str">
        <f t="shared" si="459"/>
        <v>2870</v>
      </c>
      <c r="F1021" t="str">
        <f t="shared" si="460"/>
        <v>0.777000777000777</v>
      </c>
      <c r="G1021" t="str">
        <f t="shared" si="455"/>
        <v>0.777000777000777</v>
      </c>
      <c r="H1021" t="str">
        <f t="shared" si="461"/>
        <v>7.44617744360816+3.38673846355993i</v>
      </c>
      <c r="I1021" t="str">
        <f t="shared" si="462"/>
        <v>348.324085466768i</v>
      </c>
      <c r="J1021" t="str">
        <f t="shared" si="456"/>
        <v>-163.23183930361+76.202163529394i</v>
      </c>
      <c r="K1021" t="str">
        <f t="shared" si="463"/>
        <v>0.81793224315045-1.75208390800708i</v>
      </c>
      <c r="L1021" t="str">
        <f t="shared" si="464"/>
        <v>0.0576297558859621-0.105291263683246i</v>
      </c>
      <c r="M1021" t="str">
        <f t="shared" si="465"/>
        <v>0.875561999036412-1.85737517169033i</v>
      </c>
      <c r="N1021" t="str">
        <f t="shared" si="466"/>
        <v>-0.908798375056242i</v>
      </c>
      <c r="O1021" t="str">
        <f t="shared" si="467"/>
        <v>0.614693993552852-0.788765677682572i</v>
      </c>
      <c r="P1021" t="str">
        <f t="shared" si="468"/>
        <v>0.385306006447148+0.788765677682572i</v>
      </c>
      <c r="Q1021" t="str">
        <f t="shared" si="469"/>
        <v>-0.385306006447148+0.12003269737367i</v>
      </c>
      <c r="R1021" t="str">
        <f t="shared" si="470"/>
        <v>-0.330223613387745-2.14998804812978i</v>
      </c>
      <c r="S1021" t="str">
        <f t="shared" si="471"/>
        <v>0.09391058831018i</v>
      </c>
      <c r="T1021" t="str">
        <f t="shared" si="472"/>
        <v>0.201906642459723-0.0310114938071566i</v>
      </c>
      <c r="U1021" t="str">
        <f t="shared" si="473"/>
        <v>0.0000333333333333334-0.00127255745393985i</v>
      </c>
      <c r="V1021" t="str">
        <f t="shared" si="474"/>
        <v>6.66666666666667E-06-0.0127255745393985i</v>
      </c>
      <c r="W1021" t="str">
        <f t="shared" si="475"/>
        <v>0.0000276031257569204-0.00115693341413654i</v>
      </c>
      <c r="X1021" t="str">
        <f t="shared" si="476"/>
        <v>0.0000498596487299416-0.00115544044644353i</v>
      </c>
      <c r="Y1021" t="str">
        <f t="shared" si="477"/>
        <v>0.009+0.557318536746829i</v>
      </c>
      <c r="Z1021" t="str">
        <f t="shared" si="478"/>
        <v>-0.0249061507877202-0.00148106366506091i</v>
      </c>
      <c r="AA1021" t="str">
        <f t="shared" si="479"/>
        <v>0.350997301606541-21.570693207598i</v>
      </c>
      <c r="AB1021" t="str">
        <f t="shared" si="480"/>
        <v>0.952279052403759-0.146263617563722i</v>
      </c>
      <c r="AC1021" t="str">
        <f t="shared" si="481"/>
        <v>1.56211293897867-1.89680233383593i</v>
      </c>
      <c r="AD1021" t="str">
        <f t="shared" si="482"/>
        <v>0.292312728060515+0.261310073712272i</v>
      </c>
      <c r="AE1021" t="str">
        <f t="shared" si="483"/>
        <v>-0.0068933680267554-0.00694116185859338i</v>
      </c>
      <c r="AF1021" t="str">
        <f t="shared" si="484"/>
        <v>-13.4032578741589-3.17506047983026i</v>
      </c>
      <c r="AG1021" t="str">
        <f t="shared" si="485"/>
        <v>1.02077605028737-0.0224934819498279i</v>
      </c>
      <c r="AH1021" t="str">
        <f t="shared" si="486"/>
        <v>0.066409965194549+0.114045420689777i</v>
      </c>
      <c r="AI1021">
        <f t="shared" si="487"/>
        <v>-17.590355885431851</v>
      </c>
      <c r="AJ1021">
        <f t="shared" si="488"/>
        <v>59.787262850994622</v>
      </c>
      <c r="AK1021"/>
      <c r="AL1021"/>
      <c r="AM1021"/>
      <c r="AN1021"/>
    </row>
    <row r="1022" spans="1:40" x14ac:dyDescent="0.25">
      <c r="A1022"/>
      <c r="B1022">
        <f t="shared" si="490"/>
        <v>88800</v>
      </c>
      <c r="C1022" s="237" t="str">
        <f t="shared" si="457"/>
        <v>-9.69207470098803E-06+0.0275790792627099i</v>
      </c>
      <c r="D1022" s="208" t="str">
        <f t="shared" si="458"/>
        <v>-5.957080262912+0.211439607680776i</v>
      </c>
      <c r="E1022" t="str">
        <f t="shared" si="459"/>
        <v>2870</v>
      </c>
      <c r="F1022" t="str">
        <f t="shared" si="460"/>
        <v>0.777000777000777</v>
      </c>
      <c r="G1022" t="str">
        <f t="shared" si="455"/>
        <v>0.777000777000777</v>
      </c>
      <c r="H1022" t="str">
        <f t="shared" si="461"/>
        <v>7.44922219813445+3.3844404213227i</v>
      </c>
      <c r="I1022" t="str">
        <f t="shared" si="462"/>
        <v>348.716784548467i</v>
      </c>
      <c r="J1022" t="str">
        <f t="shared" si="456"/>
        <v>-163.602356589833+76.288073522099i</v>
      </c>
      <c r="K1022" t="str">
        <f t="shared" si="463"/>
        <v>0.816401437532555-1.75080052408143i</v>
      </c>
      <c r="L1022" t="str">
        <f t="shared" si="464"/>
        <v>0.0575298841716216-0.105227294320937i</v>
      </c>
      <c r="M1022" t="str">
        <f t="shared" si="465"/>
        <v>0.873931321704177-1.85602781840237i</v>
      </c>
      <c r="N1022" t="str">
        <f t="shared" si="466"/>
        <v>-0.909822950450894i</v>
      </c>
      <c r="O1022" t="str">
        <f t="shared" si="467"/>
        <v>0.613885521149807-0.789395063908199i</v>
      </c>
      <c r="P1022" t="str">
        <f t="shared" si="468"/>
        <v>0.386114478850193+0.789395063908199i</v>
      </c>
      <c r="Q1022" t="str">
        <f t="shared" si="469"/>
        <v>-0.386114478850193+0.120427886542695i</v>
      </c>
      <c r="R1022" t="str">
        <f t="shared" si="470"/>
        <v>-0.330216481363548-2.14745206999109i</v>
      </c>
      <c r="S1022" t="str">
        <f t="shared" si="471"/>
        <v>0.0940164627051183i</v>
      </c>
      <c r="T1022" t="str">
        <f t="shared" si="472"/>
        <v>0.201895847449346-0.0310457855047314i</v>
      </c>
      <c r="U1022" t="str">
        <f t="shared" si="473"/>
        <v>0.0000333333333333333-0.00127112439374397i</v>
      </c>
      <c r="V1022" t="str">
        <f t="shared" si="474"/>
        <v>6.66666666666667E-06-0.0127112439374397i</v>
      </c>
      <c r="W1022" t="str">
        <f t="shared" si="475"/>
        <v>0.0000276031253507686-0.00115563070316669i</v>
      </c>
      <c r="X1022" t="str">
        <f t="shared" si="476"/>
        <v>0.0000498095447027614-0.00115414038115365i</v>
      </c>
      <c r="Y1022" t="str">
        <f t="shared" si="477"/>
        <v>0.009+0.557946855277547i</v>
      </c>
      <c r="Z1022" t="str">
        <f t="shared" si="478"/>
        <v>-0.024850027782043-0.00147739460850214i</v>
      </c>
      <c r="AA1022" t="str">
        <f t="shared" si="479"/>
        <v>0.350202209887197-21.5463141232563i</v>
      </c>
      <c r="AB1022" t="str">
        <f t="shared" si="480"/>
        <v>0.952228138465876-0.146425352040974i</v>
      </c>
      <c r="AC1022" t="str">
        <f t="shared" si="481"/>
        <v>1.56041246890598-1.89532761589834i</v>
      </c>
      <c r="AD1022" t="str">
        <f t="shared" si="482"/>
        <v>0.292574691028604+0.261533118781463i</v>
      </c>
      <c r="AE1022" t="str">
        <f t="shared" si="483"/>
        <v>-0.00688410158075095-0.00693135353875352i</v>
      </c>
      <c r="AF1022" t="str">
        <f t="shared" si="484"/>
        <v>-13.4063024610465-3.17300081364192i</v>
      </c>
      <c r="AG1022" t="str">
        <f t="shared" si="485"/>
        <v>1.02076987682401-0.0224885865309648i</v>
      </c>
      <c r="AH1022" t="str">
        <f t="shared" si="486"/>
        <v>0.0663576074054354+0.113893810306924i</v>
      </c>
      <c r="AI1022">
        <f t="shared" si="487"/>
        <v>-17.600718851924189</v>
      </c>
      <c r="AJ1022">
        <f t="shared" si="488"/>
        <v>59.773767897311103</v>
      </c>
      <c r="AK1022"/>
      <c r="AL1022"/>
      <c r="AM1022"/>
      <c r="AN1022"/>
    </row>
    <row r="1023" spans="1:40" x14ac:dyDescent="0.25">
      <c r="A1023"/>
      <c r="B1023">
        <f t="shared" si="490"/>
        <v>88900</v>
      </c>
      <c r="C1023" s="237" t="str">
        <f t="shared" si="457"/>
        <v>-9.67028252461741E-06+0.0275480566840123i</v>
      </c>
      <c r="D1023" s="208" t="str">
        <f t="shared" si="458"/>
        <v>-5.95708009583865+0.211201767910761i</v>
      </c>
      <c r="E1023" t="str">
        <f t="shared" si="459"/>
        <v>2870</v>
      </c>
      <c r="F1023" t="str">
        <f t="shared" si="460"/>
        <v>0.777000777000777</v>
      </c>
      <c r="G1023" t="str">
        <f t="shared" si="455"/>
        <v>0.777000777000777</v>
      </c>
      <c r="H1023" t="str">
        <f t="shared" si="461"/>
        <v>7.45225939993056+3.38214379308423i</v>
      </c>
      <c r="I1023" t="str">
        <f t="shared" si="462"/>
        <v>349.109483630166i</v>
      </c>
      <c r="J1023" t="str">
        <f t="shared" si="456"/>
        <v>-163.973291360321+76.3739835148042i</v>
      </c>
      <c r="K1023" t="str">
        <f t="shared" si="463"/>
        <v>0.814874635739367-1.74951822491132i</v>
      </c>
      <c r="L1023" t="str">
        <f t="shared" si="464"/>
        <v>0.0574302460636103-0.105163341298077i</v>
      </c>
      <c r="M1023" t="str">
        <f t="shared" si="465"/>
        <v>0.872304881802977-1.8546815662094i</v>
      </c>
      <c r="N1023" t="str">
        <f t="shared" si="466"/>
        <v>-0.910847525845546i</v>
      </c>
      <c r="O1023" t="str">
        <f t="shared" si="467"/>
        <v>0.613076404317584-0.790023621462689i</v>
      </c>
      <c r="P1023" t="str">
        <f t="shared" si="468"/>
        <v>0.386923595682416+0.790023621462689i</v>
      </c>
      <c r="Q1023" t="str">
        <f t="shared" si="469"/>
        <v>-0.386923595682416+0.120823904382857i</v>
      </c>
      <c r="R1023" t="str">
        <f t="shared" si="470"/>
        <v>-0.330209340772014-2.14492166551571i</v>
      </c>
      <c r="S1023" t="str">
        <f t="shared" si="471"/>
        <v>0.0941223371000564i</v>
      </c>
      <c r="T1023" t="str">
        <f t="shared" si="472"/>
        <v>0.201885040054884-0.0310800748857309i</v>
      </c>
      <c r="U1023" t="str">
        <f t="shared" si="473"/>
        <v>0.0000333333333333334-0.00126969455753054i</v>
      </c>
      <c r="V1023" t="str">
        <f t="shared" si="474"/>
        <v>6.66666666666667E-06-0.0126969455753054i</v>
      </c>
      <c r="W1023" t="str">
        <f t="shared" si="475"/>
        <v>0.0000276031249441597-0.00115433092309i</v>
      </c>
      <c r="X1023" t="str">
        <f t="shared" si="476"/>
        <v>0.0000497596095752753-0.00115284323755698i</v>
      </c>
      <c r="Y1023" t="str">
        <f t="shared" si="477"/>
        <v>0.009+0.558575173808265i</v>
      </c>
      <c r="Z1023" t="str">
        <f t="shared" si="478"/>
        <v>-0.0247940943423685-0.0014737405794235i</v>
      </c>
      <c r="AA1023" t="str">
        <f t="shared" si="479"/>
        <v>0.349409822273351-21.5219901808032i</v>
      </c>
      <c r="AB1023" t="str">
        <f t="shared" si="480"/>
        <v>0.952177166119291-0.146587075592254i</v>
      </c>
      <c r="AC1023" t="str">
        <f t="shared" si="481"/>
        <v>1.55871644340168-1.8938540594153i</v>
      </c>
      <c r="AD1023" t="str">
        <f t="shared" si="482"/>
        <v>0.29283688430575+0.261755913478598i</v>
      </c>
      <c r="AE1023" t="str">
        <f t="shared" si="483"/>
        <v>-0.00687486502480457-0.00692156641301456i</v>
      </c>
      <c r="AF1023" t="str">
        <f t="shared" si="484"/>
        <v>-13.4093394957692-3.17094202517347i</v>
      </c>
      <c r="AG1023" t="str">
        <f t="shared" si="485"/>
        <v>1.02076369838574-0.02248372031026i</v>
      </c>
      <c r="AH1023" t="str">
        <f t="shared" si="486"/>
        <v>0.066305412919996+0.113742509497481i</v>
      </c>
      <c r="AI1023">
        <f t="shared" si="487"/>
        <v>-17.611070643161874</v>
      </c>
      <c r="AJ1023">
        <f t="shared" si="488"/>
        <v>59.760247137175057</v>
      </c>
      <c r="AK1023"/>
      <c r="AL1023"/>
      <c r="AM1023"/>
      <c r="AN1023"/>
    </row>
    <row r="1024" spans="1:40" x14ac:dyDescent="0.25">
      <c r="A1024"/>
      <c r="B1024">
        <f t="shared" si="490"/>
        <v>89000</v>
      </c>
      <c r="C1024" s="237" t="str">
        <f t="shared" si="457"/>
        <v>-9.64856376373348E-06+0.0275171038189491i</v>
      </c>
      <c r="D1024" s="208" t="str">
        <f t="shared" si="458"/>
        <v>-5.95707992932815+0.210964462611943i</v>
      </c>
      <c r="E1024" t="str">
        <f t="shared" si="459"/>
        <v>2870</v>
      </c>
      <c r="F1024" t="str">
        <f t="shared" si="460"/>
        <v>0.777000777000777</v>
      </c>
      <c r="G1024" t="str">
        <f t="shared" si="455"/>
        <v>0.777000777000777</v>
      </c>
      <c r="H1024" t="str">
        <f t="shared" si="461"/>
        <v>7.45528907131472+3.37984858516457i</v>
      </c>
      <c r="I1024" t="str">
        <f t="shared" si="462"/>
        <v>349.502182711865i</v>
      </c>
      <c r="J1024" t="str">
        <f t="shared" si="456"/>
        <v>-164.344643615076+76.4598935075092i</v>
      </c>
      <c r="K1024" t="str">
        <f t="shared" si="463"/>
        <v>0.813351824974786-1.74823701259831i</v>
      </c>
      <c r="L1024" t="str">
        <f t="shared" si="464"/>
        <v>0.0573308409319153-0.105099404903255i</v>
      </c>
      <c r="M1024" t="str">
        <f t="shared" si="465"/>
        <v>0.870682665906701-1.85333641750156i</v>
      </c>
      <c r="N1024" t="str">
        <f t="shared" si="466"/>
        <v>-0.911872101240198i</v>
      </c>
      <c r="O1024" t="str">
        <f t="shared" si="467"/>
        <v>0.612266643905556-0.790651349686211i</v>
      </c>
      <c r="P1024" t="str">
        <f t="shared" si="468"/>
        <v>0.387733356094444+0.790651349686211i</v>
      </c>
      <c r="Q1024" t="str">
        <f t="shared" si="469"/>
        <v>-0.387733356094444+0.121220751553987i</v>
      </c>
      <c r="R1024" t="str">
        <f t="shared" si="470"/>
        <v>-0.330202191611307-2.14239681590812i</v>
      </c>
      <c r="S1024" t="str">
        <f t="shared" si="471"/>
        <v>0.0942282114949947i</v>
      </c>
      <c r="T1024" t="str">
        <f t="shared" si="472"/>
        <v>0.201874220275594-0.031114361947261i</v>
      </c>
      <c r="U1024" t="str">
        <f t="shared" si="473"/>
        <v>0.0000333333333333333-0.00126826793443219i</v>
      </c>
      <c r="V1024" t="str">
        <f t="shared" si="474"/>
        <v>6.66666666666667E-06-0.0126826793443219i</v>
      </c>
      <c r="W1024" t="str">
        <f t="shared" si="475"/>
        <v>0.0000276031245370927-0.00115303406402699i</v>
      </c>
      <c r="X1024" t="str">
        <f t="shared" si="476"/>
        <v>0.0000497098425892718-0.00115154900581964i</v>
      </c>
      <c r="Y1024" t="str">
        <f t="shared" si="477"/>
        <v>0.009+0.559203492338983i</v>
      </c>
      <c r="Z1024" t="str">
        <f t="shared" si="478"/>
        <v>-0.0247383496156206-0.00147010149660455i</v>
      </c>
      <c r="AA1024" t="str">
        <f t="shared" si="479"/>
        <v>0.348620126491949-21.497721193039i</v>
      </c>
      <c r="AB1024" t="str">
        <f t="shared" si="480"/>
        <v>0.952126135360501-0.146748788203914i</v>
      </c>
      <c r="AC1024" t="str">
        <f t="shared" si="481"/>
        <v>1.55702484841259-1.8923816668506i</v>
      </c>
      <c r="AD1024" t="str">
        <f t="shared" si="482"/>
        <v>0.293099307679284+0.261978457589057i</v>
      </c>
      <c r="AE1024" t="str">
        <f t="shared" si="483"/>
        <v>-0.00686565822288663-0.00691180040647217i</v>
      </c>
      <c r="AF1024" t="str">
        <f t="shared" si="484"/>
        <v>-13.4123690006429-3.16888412255263i</v>
      </c>
      <c r="AG1024" t="str">
        <f t="shared" si="485"/>
        <v>1.02075751497033-0.0224788831719277i</v>
      </c>
      <c r="AH1024" t="str">
        <f t="shared" si="486"/>
        <v>0.0662533809590012+0.1135915172346i</v>
      </c>
      <c r="AI1024">
        <f t="shared" si="487"/>
        <v>-17.621411287866152</v>
      </c>
      <c r="AJ1024">
        <f t="shared" si="488"/>
        <v>59.746700655389567</v>
      </c>
      <c r="AK1024"/>
      <c r="AL1024"/>
      <c r="AM1024"/>
      <c r="AN1024"/>
    </row>
    <row r="1025" spans="1:40" x14ac:dyDescent="0.25">
      <c r="A1025"/>
      <c r="B1025">
        <f t="shared" si="490"/>
        <v>89100</v>
      </c>
      <c r="C1025" s="237" t="str">
        <f t="shared" si="457"/>
        <v>-9.62691808893436E-06+0.0274862204327943i</v>
      </c>
      <c r="D1025" s="208" t="str">
        <f t="shared" si="458"/>
        <v>-5.95707976337798+0.210727689984756i</v>
      </c>
      <c r="E1025" t="str">
        <f t="shared" si="459"/>
        <v>2870</v>
      </c>
      <c r="F1025" t="str">
        <f t="shared" si="460"/>
        <v>0.777000777000777</v>
      </c>
      <c r="G1025" t="str">
        <f t="shared" si="455"/>
        <v>0.777000777000777</v>
      </c>
      <c r="H1025" t="str">
        <f t="shared" si="461"/>
        <v>7.45831123453611+3.37755480382111i</v>
      </c>
      <c r="I1025" t="str">
        <f t="shared" si="462"/>
        <v>349.894881793563i</v>
      </c>
      <c r="J1025" t="str">
        <f t="shared" si="456"/>
        <v>-164.716413354097+76.5458035002142i</v>
      </c>
      <c r="K1025" t="str">
        <f t="shared" si="463"/>
        <v>0.811832992487925-1.74695688921419i</v>
      </c>
      <c r="L1025" t="str">
        <f t="shared" si="464"/>
        <v>0.0572316681481585-0.105035485422874i</v>
      </c>
      <c r="M1025" t="str">
        <f t="shared" si="465"/>
        <v>0.869064660636083-1.85199237463706i</v>
      </c>
      <c r="N1025" t="str">
        <f t="shared" si="466"/>
        <v>-0.91289667663485i</v>
      </c>
      <c r="O1025" t="str">
        <f t="shared" si="467"/>
        <v>0.611456240763772-0.791278247919805i</v>
      </c>
      <c r="P1025" t="str">
        <f t="shared" si="468"/>
        <v>0.388543759236228+0.791278247919805i</v>
      </c>
      <c r="Q1025" t="str">
        <f t="shared" si="469"/>
        <v>-0.388543759236228+0.121618428715045i</v>
      </c>
      <c r="R1025" t="str">
        <f t="shared" si="470"/>
        <v>-0.330195033879587-2.1398775024572i</v>
      </c>
      <c r="S1025" t="str">
        <f t="shared" si="471"/>
        <v>0.0943340858899328i</v>
      </c>
      <c r="T1025" t="str">
        <f t="shared" si="472"/>
        <v>0.201863388110732-0.0311486466864262i</v>
      </c>
      <c r="U1025" t="str">
        <f t="shared" si="473"/>
        <v>0.0000333333333333334-0.00126684451363036i</v>
      </c>
      <c r="V1025" t="str">
        <f t="shared" si="474"/>
        <v>6.66666666666667E-06-0.0126684451363036i</v>
      </c>
      <c r="W1025" t="str">
        <f t="shared" si="475"/>
        <v>0.0000276031241295683-0.00115174011614264i</v>
      </c>
      <c r="X1025" t="str">
        <f t="shared" si="476"/>
        <v>0.0000496602429907941-0.00115025767615188i</v>
      </c>
      <c r="Y1025" t="str">
        <f t="shared" si="477"/>
        <v>0.009+0.559831810869701i</v>
      </c>
      <c r="Z1025" t="str">
        <f t="shared" si="478"/>
        <v>-0.0246827927535186-0.00146647727936203i</v>
      </c>
      <c r="AA1025" t="str">
        <f t="shared" si="479"/>
        <v>0.347833110339623-21.4735069736122i</v>
      </c>
      <c r="AB1025" t="str">
        <f t="shared" si="480"/>
        <v>0.952075046185996-0.146910489862296i</v>
      </c>
      <c r="AC1025" t="str">
        <f t="shared" si="481"/>
        <v>1.55533766993455-1.89091044063475i</v>
      </c>
      <c r="AD1025" t="str">
        <f t="shared" si="482"/>
        <v>0.293361960936313+0.262200750898307i</v>
      </c>
      <c r="AE1025" t="str">
        <f t="shared" si="483"/>
        <v>-0.00685648103973282-0.00690205544458207i</v>
      </c>
      <c r="AF1025" t="str">
        <f t="shared" si="484"/>
        <v>-13.4153909979141-3.16682711383635i</v>
      </c>
      <c r="AG1025" t="str">
        <f t="shared" si="485"/>
        <v>1.02075132657555-0.0224740750006893i</v>
      </c>
      <c r="AH1025" t="str">
        <f t="shared" si="486"/>
        <v>0.0662015107477184+0.113440832496056i</v>
      </c>
      <c r="AI1025">
        <f t="shared" si="487"/>
        <v>-17.631740814649454</v>
      </c>
      <c r="AJ1025">
        <f t="shared" si="488"/>
        <v>59.733128536376924</v>
      </c>
      <c r="AK1025"/>
      <c r="AL1025"/>
      <c r="AM1025"/>
      <c r="AN1025"/>
    </row>
    <row r="1026" spans="1:40" x14ac:dyDescent="0.25">
      <c r="A1026"/>
      <c r="B1026">
        <f t="shared" si="490"/>
        <v>89200</v>
      </c>
      <c r="C1026" s="237" t="str">
        <f t="shared" si="457"/>
        <v>-9.60534517266361E-06+0.0274554062918744i</v>
      </c>
      <c r="D1026" s="208" t="str">
        <f t="shared" si="458"/>
        <v>-5.95707959798562+0.210491448237704i</v>
      </c>
      <c r="E1026" t="str">
        <f t="shared" si="459"/>
        <v>2870</v>
      </c>
      <c r="F1026" t="str">
        <f t="shared" si="460"/>
        <v>0.777000777000777</v>
      </c>
      <c r="G1026" t="str">
        <f t="shared" si="455"/>
        <v>0.777000777000777</v>
      </c>
      <c r="H1026" t="str">
        <f t="shared" si="461"/>
        <v>7.46132591177498+3.37526245524899i</v>
      </c>
      <c r="I1026" t="str">
        <f t="shared" si="462"/>
        <v>350.287580875262i</v>
      </c>
      <c r="J1026" t="str">
        <f t="shared" si="456"/>
        <v>-165.088600577384+76.6317134929193i</v>
      </c>
      <c r="K1026" t="str">
        <f t="shared" si="463"/>
        <v>0.810318125572927-1.74567785680121i</v>
      </c>
      <c r="L1026" t="str">
        <f t="shared" si="464"/>
        <v>0.0571327270855986-0.104971583141163i</v>
      </c>
      <c r="M1026" t="str">
        <f t="shared" si="465"/>
        <v>0.867450852658526-1.85064943994237i</v>
      </c>
      <c r="N1026" t="str">
        <f t="shared" si="466"/>
        <v>-0.913921252029502i</v>
      </c>
      <c r="O1026" t="str">
        <f t="shared" si="467"/>
        <v>0.610645195742959-0.79190431550538i</v>
      </c>
      <c r="P1026" t="str">
        <f t="shared" si="468"/>
        <v>0.389354804257041+0.79190431550538i</v>
      </c>
      <c r="Q1026" t="str">
        <f t="shared" si="469"/>
        <v>-0.389354804257041+0.122016936524122i</v>
      </c>
      <c r="R1026" t="str">
        <f t="shared" si="470"/>
        <v>-0.330187867574994-2.13736370653571i</v>
      </c>
      <c r="S1026" t="str">
        <f t="shared" si="471"/>
        <v>0.094439960284871i</v>
      </c>
      <c r="T1026" t="str">
        <f t="shared" si="472"/>
        <v>0.201852543559557-0.0311829291003287i</v>
      </c>
      <c r="U1026" t="str">
        <f t="shared" si="473"/>
        <v>0.0000333333333333333-0.00126542428435499i</v>
      </c>
      <c r="V1026" t="str">
        <f t="shared" si="474"/>
        <v>6.66666666666667E-06-0.0126542428435499i</v>
      </c>
      <c r="W1026" t="str">
        <f t="shared" si="475"/>
        <v>0.0000276031237215863-0.00115044906964599i</v>
      </c>
      <c r="X1026" t="str">
        <f t="shared" si="476"/>
        <v>0.0000496108100301037-0.00114896923880775i</v>
      </c>
      <c r="Y1026" t="str">
        <f t="shared" si="477"/>
        <v>0.009+0.560460129400419i</v>
      </c>
      <c r="Z1026" t="str">
        <f t="shared" si="478"/>
        <v>-0.0246274229125451-0.0014628678475455i</v>
      </c>
      <c r="AA1026" t="str">
        <f t="shared" si="479"/>
        <v>0.347048761682219-21.449347337014i</v>
      </c>
      <c r="AB1026" t="str">
        <f t="shared" si="480"/>
        <v>0.952023898592282-0.147072180553734i</v>
      </c>
      <c r="AC1026" t="str">
        <f t="shared" si="481"/>
        <v>1.5536548940123-1.88944038316524i</v>
      </c>
      <c r="AD1026" t="str">
        <f t="shared" si="482"/>
        <v>0.293624843863727+0.262422793191905i</v>
      </c>
      <c r="AE1026" t="str">
        <f t="shared" si="483"/>
        <v>-0.00684733334083848-0.0068923314531572i</v>
      </c>
      <c r="AF1026" t="str">
        <f t="shared" si="484"/>
        <v>-13.4184055097606-3.16477100701129i</v>
      </c>
      <c r="AG1026" t="str">
        <f t="shared" si="485"/>
        <v>1.0207451331992-0.0224692956817704i</v>
      </c>
      <c r="AH1026" t="str">
        <f t="shared" si="486"/>
        <v>0.0661498015158784+0.11329045426421i</v>
      </c>
      <c r="AI1026">
        <f t="shared" si="487"/>
        <v>-17.642059252016637</v>
      </c>
      <c r="AJ1026">
        <f t="shared" si="488"/>
        <v>59.719530864179355</v>
      </c>
      <c r="AK1026"/>
      <c r="AL1026"/>
      <c r="AM1026"/>
      <c r="AN1026"/>
    </row>
    <row r="1027" spans="1:40" x14ac:dyDescent="0.25">
      <c r="A1027"/>
      <c r="B1027">
        <f t="shared" si="490"/>
        <v>89300</v>
      </c>
      <c r="C1027" s="237" t="str">
        <f t="shared" si="457"/>
        <v>-9.58384468919776E-06+0.0274246611635627i</v>
      </c>
      <c r="D1027" s="208" t="str">
        <f t="shared" si="458"/>
        <v>-5.95707943314858+0.210255735587314i</v>
      </c>
      <c r="E1027" t="str">
        <f t="shared" si="459"/>
        <v>2870</v>
      </c>
      <c r="F1027" t="str">
        <f t="shared" si="460"/>
        <v>0.777000777000777</v>
      </c>
      <c r="G1027" t="str">
        <f t="shared" si="455"/>
        <v>0.777000777000777</v>
      </c>
      <c r="H1027" t="str">
        <f t="shared" si="461"/>
        <v>7.46433312514277+3.37297154558162i</v>
      </c>
      <c r="I1027" t="str">
        <f t="shared" si="462"/>
        <v>350.680279956961i</v>
      </c>
      <c r="J1027" t="str">
        <f t="shared" si="456"/>
        <v>-165.461205284937+76.7176234856243i</v>
      </c>
      <c r="K1027" t="str">
        <f t="shared" si="463"/>
        <v>0.808807211568804-1.74439991737232i</v>
      </c>
      <c r="L1027" t="str">
        <f t="shared" si="464"/>
        <v>0.057034017119125-0.104907698340191i</v>
      </c>
      <c r="M1027" t="str">
        <f t="shared" si="465"/>
        <v>0.865841228687929-1.84930761571251i</v>
      </c>
      <c r="N1027" t="str">
        <f t="shared" si="466"/>
        <v>-0.914945827424154i</v>
      </c>
      <c r="O1027" t="str">
        <f t="shared" si="467"/>
        <v>0.609833509694513-0.792529551785719i</v>
      </c>
      <c r="P1027" t="str">
        <f t="shared" si="468"/>
        <v>0.390166490305487+0.792529551785719i</v>
      </c>
      <c r="Q1027" t="str">
        <f t="shared" si="469"/>
        <v>-0.390166490305487+0.122416275638435i</v>
      </c>
      <c r="R1027" t="str">
        <f t="shared" si="470"/>
        <v>-0.330180692695689-2.13485540959982i</v>
      </c>
      <c r="S1027" t="str">
        <f t="shared" si="471"/>
        <v>0.0945458346798091i</v>
      </c>
      <c r="T1027" t="str">
        <f t="shared" si="472"/>
        <v>0.201841686621321-0.0312172091860715i</v>
      </c>
      <c r="U1027" t="str">
        <f t="shared" si="473"/>
        <v>0.0000333333333333333-0.00126400723588426i</v>
      </c>
      <c r="V1027" t="str">
        <f t="shared" si="474"/>
        <v>6.66666666666667E-06-0.0126400723588426i</v>
      </c>
      <c r="W1027" t="str">
        <f t="shared" si="475"/>
        <v>0.0000276031233131466-0.00114916091478991i</v>
      </c>
      <c r="X1027" t="str">
        <f t="shared" si="476"/>
        <v>0.0000495615429616538-0.00114768368408484i</v>
      </c>
      <c r="Y1027" t="str">
        <f t="shared" si="477"/>
        <v>0.009+0.561088447931137i</v>
      </c>
      <c r="Z1027" t="str">
        <f t="shared" si="478"/>
        <v>-0.0245722392539118-0.00145927312153324i</v>
      </c>
      <c r="AA1027" t="str">
        <f t="shared" si="479"/>
        <v>0.346267068454323-21.4252420985742i</v>
      </c>
      <c r="AB1027" t="str">
        <f t="shared" si="480"/>
        <v>0.951972692575831-0.147233860264564i</v>
      </c>
      <c r="AC1027" t="str">
        <f t="shared" si="481"/>
        <v>1.5519765067392-1.88797149680676i</v>
      </c>
      <c r="AD1027" t="str">
        <f t="shared" si="482"/>
        <v>0.293887956248192+0.262644584255496i</v>
      </c>
      <c r="AE1027" t="str">
        <f t="shared" si="483"/>
        <v>-0.00683821499245343-0.00688262835836558i</v>
      </c>
      <c r="AF1027" t="str">
        <f t="shared" si="484"/>
        <v>-13.4214125582914-3.16271580999431i</v>
      </c>
      <c r="AG1027" t="str">
        <f t="shared" si="485"/>
        <v>1.02073893483912-0.0224645451008984i</v>
      </c>
      <c r="AH1027" t="str">
        <f t="shared" si="486"/>
        <v>0.0660982524976415+0.113140381525976i</v>
      </c>
      <c r="AI1027">
        <f t="shared" si="487"/>
        <v>-17.652366628366082</v>
      </c>
      <c r="AJ1027">
        <f t="shared" si="488"/>
        <v>59.70590772246063</v>
      </c>
      <c r="AK1027"/>
      <c r="AL1027"/>
      <c r="AM1027"/>
      <c r="AN1027"/>
    </row>
    <row r="1028" spans="1:40" x14ac:dyDescent="0.25">
      <c r="A1028"/>
      <c r="B1028">
        <f t="shared" si="490"/>
        <v>89400</v>
      </c>
      <c r="C1028" s="237" t="str">
        <f t="shared" si="457"/>
        <v>-9.56241631463412E-06+0.0273939848162737i</v>
      </c>
      <c r="D1028" s="208" t="str">
        <f t="shared" si="458"/>
        <v>-5.95707926886437+0.210020550258098i</v>
      </c>
      <c r="E1028" t="str">
        <f t="shared" si="459"/>
        <v>2870</v>
      </c>
      <c r="F1028" t="str">
        <f t="shared" si="460"/>
        <v>0.777000777000777</v>
      </c>
      <c r="G1028" t="str">
        <f t="shared" si="455"/>
        <v>0.777000777000777</v>
      </c>
      <c r="H1028" t="str">
        <f t="shared" si="461"/>
        <v>7.46733289668239+3.37068208089099i</v>
      </c>
      <c r="I1028" t="str">
        <f t="shared" si="462"/>
        <v>351.072979038659i</v>
      </c>
      <c r="J1028" t="str">
        <f t="shared" si="456"/>
        <v>-165.834227476756+76.8035334783295i</v>
      </c>
      <c r="K1028" t="str">
        <f t="shared" si="463"/>
        <v>0.807300237859299-1.74312307291139i</v>
      </c>
      <c r="L1028" t="str">
        <f t="shared" si="464"/>
        <v>0.056935537625259-0.104843831299879i</v>
      </c>
      <c r="M1028" t="str">
        <f t="shared" si="465"/>
        <v>0.864235775484558-1.84796690421127i</v>
      </c>
      <c r="N1028" t="str">
        <f t="shared" si="466"/>
        <v>-0.915970402818806i</v>
      </c>
      <c r="O1028" t="str">
        <f t="shared" si="467"/>
        <v>0.609021183470506-0.793153956104478i</v>
      </c>
      <c r="P1028" t="str">
        <f t="shared" si="468"/>
        <v>0.390978816529494+0.793153956104478i</v>
      </c>
      <c r="Q1028" t="str">
        <f t="shared" si="469"/>
        <v>-0.390978816529494+0.122816446714328i</v>
      </c>
      <c r="R1028" t="str">
        <f t="shared" si="470"/>
        <v>-0.330173509239822-2.13235259318869i</v>
      </c>
      <c r="S1028" t="str">
        <f t="shared" si="471"/>
        <v>0.0946517090747474i</v>
      </c>
      <c r="T1028" t="str">
        <f t="shared" si="472"/>
        <v>0.201830817295279-0.0312514869407561i</v>
      </c>
      <c r="U1028" t="str">
        <f t="shared" si="473"/>
        <v>0.0000333333333333333-0.00126259335754435i</v>
      </c>
      <c r="V1028" t="str">
        <f t="shared" si="474"/>
        <v>6.66666666666667E-06-0.0126259335754435i</v>
      </c>
      <c r="W1028" t="str">
        <f t="shared" si="475"/>
        <v>0.0000276031229042493-0.00114787564187092i</v>
      </c>
      <c r="X1028" t="str">
        <f t="shared" si="476"/>
        <v>0.0000495124410440631-0.00114640100232411i</v>
      </c>
      <c r="Y1028" t="str">
        <f t="shared" si="477"/>
        <v>0.009+0.561716766461855i</v>
      </c>
      <c r="Z1028" t="str">
        <f t="shared" si="478"/>
        <v>-0.0245172409435306-0.00145569302222813i</v>
      </c>
      <c r="AA1028" t="str">
        <f t="shared" si="479"/>
        <v>0.345488018658792-21.4011910744558i</v>
      </c>
      <c r="AB1028" t="str">
        <f t="shared" si="480"/>
        <v>0.951921428133129-0.147395528981115i</v>
      </c>
      <c r="AC1028" t="str">
        <f t="shared" si="481"/>
        <v>1.55030249425719-1.8865037838915i</v>
      </c>
      <c r="AD1028" t="str">
        <f t="shared" si="482"/>
        <v>0.294151297876156+0.262866123874817i</v>
      </c>
      <c r="AE1028" t="str">
        <f t="shared" si="483"/>
        <v>-0.00682912586157725-0.00687294608672853i</v>
      </c>
      <c r="AF1028" t="str">
        <f t="shared" si="484"/>
        <v>-13.4244121655468-3.16066153063289i</v>
      </c>
      <c r="AG1028" t="str">
        <f t="shared" si="485"/>
        <v>1.02073273149315-0.022459823144299i</v>
      </c>
      <c r="AH1028" t="str">
        <f t="shared" si="486"/>
        <v>0.0660468629315728+0.11299061327281i</v>
      </c>
      <c r="AI1028">
        <f t="shared" si="487"/>
        <v>-17.662662971989185</v>
      </c>
      <c r="AJ1028">
        <f t="shared" si="488"/>
        <v>59.692259194509326</v>
      </c>
      <c r="AK1028"/>
      <c r="AL1028"/>
      <c r="AM1028"/>
      <c r="AN1028"/>
    </row>
    <row r="1029" spans="1:40" x14ac:dyDescent="0.25">
      <c r="A1029"/>
      <c r="B1029">
        <f t="shared" si="490"/>
        <v>89500</v>
      </c>
      <c r="C1029" s="237" t="str">
        <f t="shared" si="457"/>
        <v>-9.54105972687837E-06+0.0273633770194562i</v>
      </c>
      <c r="D1029" s="208" t="str">
        <f t="shared" si="458"/>
        <v>-5.95707910513053+0.209785890482498i</v>
      </c>
      <c r="E1029" t="str">
        <f t="shared" si="459"/>
        <v>2870</v>
      </c>
      <c r="F1029" t="str">
        <f t="shared" si="460"/>
        <v>0.777000777000777</v>
      </c>
      <c r="G1029" t="str">
        <f t="shared" ref="G1029:G1092" si="491">IF($C$11=$C$7,$C$24,F1029)</f>
        <v>0.777000777000777</v>
      </c>
      <c r="H1029" t="str">
        <f t="shared" si="461"/>
        <v>7.4703252483683+3.36839406718819i</v>
      </c>
      <c r="I1029" t="str">
        <f t="shared" si="462"/>
        <v>351.465678120358i</v>
      </c>
      <c r="J1029" t="str">
        <f t="shared" ref="J1029:J1092" si="492">IMSUM(COMPLEX(0,2*PI()*B1029*$C$113*$C$112),COMPLEX(0,2*PI()*B1029*$C$113*$C$111),COMPLEX(0,2*PI()*B1029*$C$28*10^-12*$C$111),COMPLEX(-1*2*PI()*B1029*2*PI()*B1029*$C$113*$C$112*$C$28*10^-12*$C$111,0),COMPLEX(1,0))</f>
        <v>-166.207667152842+76.8894434710345i</v>
      </c>
      <c r="K1029" t="str">
        <f t="shared" si="463"/>
        <v>0.805797191872722-1.74184732537347i</v>
      </c>
      <c r="L1029" t="str">
        <f t="shared" si="464"/>
        <v>0.0568372879821507-0.104779982298012i</v>
      </c>
      <c r="M1029" t="str">
        <f t="shared" si="465"/>
        <v>0.862634479854873-1.84662730767148i</v>
      </c>
      <c r="N1029" t="str">
        <f t="shared" si="466"/>
        <v>-0.916994978213458i</v>
      </c>
      <c r="O1029" t="str">
        <f t="shared" si="467"/>
        <v>0.608208217923682-0.793777527806185i</v>
      </c>
      <c r="P1029" t="str">
        <f t="shared" si="468"/>
        <v>0.391791782076318+0.793777527806185i</v>
      </c>
      <c r="Q1029" t="str">
        <f t="shared" si="469"/>
        <v>-0.391791782076318+0.123217450407273i</v>
      </c>
      <c r="R1029" t="str">
        <f t="shared" si="470"/>
        <v>-0.330166317205535-2.12985523892398i</v>
      </c>
      <c r="S1029" t="str">
        <f t="shared" si="471"/>
        <v>0.0947575834696857i</v>
      </c>
      <c r="T1029" t="str">
        <f t="shared" si="472"/>
        <v>0.201819935580686-0.0312857623614822i</v>
      </c>
      <c r="U1029" t="str">
        <f t="shared" si="473"/>
        <v>0.0000333333333333333-0.0012611826387091i</v>
      </c>
      <c r="V1029" t="str">
        <f t="shared" si="474"/>
        <v>6.66666666666667E-06-0.012611826387091i</v>
      </c>
      <c r="W1029" t="str">
        <f t="shared" si="475"/>
        <v>0.0000276031224948945-0.00114659324122891i</v>
      </c>
      <c r="X1029" t="str">
        <f t="shared" si="476"/>
        <v>0.0000494635035400874-0.00114512118390962i</v>
      </c>
      <c r="Y1029" t="str">
        <f t="shared" si="477"/>
        <v>0.009+0.562345084992573i</v>
      </c>
      <c r="Z1029" t="str">
        <f t="shared" si="478"/>
        <v>-0.0244624271519808-0.00145212747105371i</v>
      </c>
      <c r="AA1029" t="str">
        <f t="shared" si="479"/>
        <v>0.344711600366298-21.3771940816509i</v>
      </c>
      <c r="AB1029" t="str">
        <f t="shared" si="480"/>
        <v>0.951870105260662-0.147557186689708i</v>
      </c>
      <c r="AC1029" t="str">
        <f t="shared" si="481"/>
        <v>1.54863284275654-1.88503724671939i</v>
      </c>
      <c r="AD1029" t="str">
        <f t="shared" si="482"/>
        <v>0.294414868533845+0.263087411835701i</v>
      </c>
      <c r="AE1029" t="str">
        <f t="shared" si="483"/>
        <v>-0.00682006581595414-0.00686328456511866i</v>
      </c>
      <c r="AF1029" t="str">
        <f t="shared" si="484"/>
        <v>-13.4274043534988-3.15860817670569i</v>
      </c>
      <c r="AG1029" t="str">
        <f t="shared" si="485"/>
        <v>1.02072652315919-0.0224551296986939i</v>
      </c>
      <c r="AH1029" t="str">
        <f t="shared" si="486"/>
        <v>0.0659956320606073+0.112841148500678i</v>
      </c>
      <c r="AI1029">
        <f t="shared" si="487"/>
        <v>-17.672948311071465</v>
      </c>
      <c r="AJ1029">
        <f t="shared" si="488"/>
        <v>59.678585363241091</v>
      </c>
      <c r="AK1029"/>
      <c r="AL1029"/>
      <c r="AM1029"/>
      <c r="AN1029"/>
    </row>
    <row r="1030" spans="1:40" x14ac:dyDescent="0.25">
      <c r="A1030"/>
      <c r="B1030">
        <f t="shared" si="490"/>
        <v>89600</v>
      </c>
      <c r="C1030" s="237" t="str">
        <f t="shared" ref="C1030:C1093" si="493">IMPRODUCT(COMPLEX(-1,0),IMDIV(IMPRODUCT(G1030,COMPLEX($C$100+$C$101,0)),COMPLEX($C$100,2*PI()*B1030*$C$103*$C$102*(2*$C$100+$C$101))))</f>
        <v>-9.51977460563273E-06+0.027332837543589i</v>
      </c>
      <c r="D1030" s="208" t="str">
        <f t="shared" ref="D1030:D1093" si="494">IMPRODUCT(COMPLEX($C$106,0),IMSUB(C1030,G1030))</f>
        <v>-5.95707894194461+0.209551754500849i</v>
      </c>
      <c r="E1030" t="str">
        <f t="shared" ref="E1030:E1093" si="495">IMDIV(COMPLEX($C$20*10^3,0),COMPLEX(1,2*PI()*B1030*$C$20*1000*$C$29*10^-12))</f>
        <v>2870</v>
      </c>
      <c r="F1030" t="str">
        <f t="shared" ref="F1030:F1093" si="496">IMDIV(COMPLEX($C$22*1000,0),IMSUM(COMPLEX($C$22*1000,0),E1030))</f>
        <v>0.777000777000777</v>
      </c>
      <c r="G1030" t="str">
        <f t="shared" si="491"/>
        <v>0.777000777000777</v>
      </c>
      <c r="H1030" t="str">
        <f t="shared" ref="H1030:H1093" si="497">IMPRODUCT(COMPLEX($C$108,0),IMPRODUCT(COMPLEX(-1,0),D1030),IMDIV(COMPLEX(0,2*PI()*B1030*$C$109*$C$110),COMPLEX(1,2*PI()*B1030*$C$109*$C$110)))</f>
        <v>7.47331020210678+3.36610751042379i</v>
      </c>
      <c r="I1030" t="str">
        <f t="shared" ref="I1030:I1093" si="498">COMPLEX(0,2*PI()*B1030*$C$113*$C$112*$C$114)</f>
        <v>351.858377202057i</v>
      </c>
      <c r="J1030" t="str">
        <f t="shared" si="492"/>
        <v>-166.581524313194+76.9753534637396i</v>
      </c>
      <c r="K1030" t="str">
        <f t="shared" ref="K1030:K1093" si="499">IMDIV(I1030,J1030)</f>
        <v>0.804298061081816-1.740572676685i</v>
      </c>
      <c r="L1030" t="str">
        <f t="shared" ref="L1030:L1093" si="500">IMDIV(COMPLEX($C$117,0),COMPLEX(1,2*PI()*B1030*$C$115*$C$116))</f>
        <v>0.0567392675695754-0.104716151610255i</v>
      </c>
      <c r="M1030" t="str">
        <f t="shared" ref="M1030:M1093" si="501">IMSUM(K1030,L1030)</f>
        <v>0.861037328651391-1.84528882829526i</v>
      </c>
      <c r="N1030" t="str">
        <f t="shared" ref="N1030:N1093" si="502">COMPLEX(0,-2*PI()*B1030*$C$43)</f>
        <v>-0.918019553608109i</v>
      </c>
      <c r="O1030" t="str">
        <f t="shared" ref="O1030:O1093" si="503">IMEXP(N1030)</f>
        <v>0.607394613907454-0.794400266236243i</v>
      </c>
      <c r="P1030" t="str">
        <f t="shared" ref="P1030:P1093" si="504">IMSUB(COMPLEX(1,0),O1030)</f>
        <v>0.392605386092546+0.794400266236243i</v>
      </c>
      <c r="Q1030" t="str">
        <f t="shared" ref="Q1030:Q1093" si="505">IMSUM(COMPLEX(0,2*PI()*B1030*$C$43),O1030,COMPLEX(-1,0))</f>
        <v>-0.392605386092546+0.123619287371866i</v>
      </c>
      <c r="R1030" t="str">
        <f t="shared" ref="R1030:R1093" si="506">IMDIV(P1030,Q1030)</f>
        <v>-0.330159116590983-2.12736332850937i</v>
      </c>
      <c r="S1030" t="str">
        <f t="shared" ref="S1030:S1093" si="507">IMDIV(COMPLEX(0,2*PI()*B1030*$C$123),COMPLEX($C$124,0))</f>
        <v>0.0948634578646238i</v>
      </c>
      <c r="T1030" t="str">
        <f t="shared" ref="T1030:T1093" si="508">IMPRODUCT(R1030,S1030)</f>
        <v>0.201809041476794-0.0313200354453501i</v>
      </c>
      <c r="U1030" t="str">
        <f t="shared" ref="U1030:U1093" si="509">IMDIV(COMPLEX(1,2*PI()*B1030*$C$16*10^-3*$C$15*10^-6),COMPLEX(0,2*PI()*B1030*$C$15*10^-6))</f>
        <v>0.0000333333333333334-0.00125977506879983i</v>
      </c>
      <c r="V1030" t="str">
        <f t="shared" ref="V1030:V1093" si="510">IMSUM(COMPLEX($C$18*10^-3,0),IMDIV(COMPLEX(1,0),COMPLEX(0,2*PI()*B1030*($C$17*1*10^-6))))</f>
        <v>6.66666666666667E-06-0.0125977506879983i</v>
      </c>
      <c r="W1030" t="str">
        <f t="shared" ref="W1030:W1093" si="511">IMDIV(IMPRODUCT(U1030,V1030),IMSUM(U1030,V1030))</f>
        <v>0.0000276031220850821-0.00114531370324687i</v>
      </c>
      <c r="X1030" t="str">
        <f t="shared" ref="X1030:X1093" si="512">IMDIV(IMPRODUCT(COMPLEX($C$19,0),W1030),IMSUM(COMPLEX($C$19,0),W1030))</f>
        <v>0.00004941472971659-0.00114384421926825i</v>
      </c>
      <c r="Y1030" t="str">
        <f t="shared" ref="Y1030:Y1093" si="513">COMPLEX($C$13*10^-3,2*PI()*B1030*$C$12*0.000001)</f>
        <v>0.009+0.562973403523291i</v>
      </c>
      <c r="Z1030" t="str">
        <f t="shared" ref="Z1030:Z1093" si="514">IMPRODUCT(COMPLEX($C$6,0),IMDIV(X1030,IMSUM(X1030,Y1030)))</f>
        <v>-0.0244077970544767-0.00144857638994995i</v>
      </c>
      <c r="AA1030" t="str">
        <f t="shared" ref="AA1030:AA1093" si="515">IMDIV(COMPLEX($C$6,0),IMSUM(X1030,Y1030))</f>
        <v>0.343937801714854-21.3532509379756i</v>
      </c>
      <c r="AB1030" t="str">
        <f t="shared" ref="AB1030:AB1093" si="516">IMPRODUCT(COMPLEX($C$119,0),T1030)</f>
        <v>0.951818723954903-0.147718833376667i</v>
      </c>
      <c r="AC1030" t="str">
        <f t="shared" ref="AC1030:AC1093" si="517">IMSUM(COMPLEX(1,0),IMPRODUCT(AB1030,M1030))</f>
        <v>1.54696753847573-1.88357188755838i</v>
      </c>
      <c r="AD1030" t="str">
        <f t="shared" ref="AD1030:AD1093" si="518">IMDIV(AB1030,AC1030)</f>
        <v>0.294678668007261+0.263308447924067i</v>
      </c>
      <c r="AE1030" t="str">
        <f t="shared" ref="AE1030:AE1093" si="519">IMPRODUCT(AD1030,AA1030,X1030)</f>
        <v>-0.00681103472406756-0.00685364372075708i</v>
      </c>
      <c r="AF1030" t="str">
        <f t="shared" ref="AF1030:AF1093" si="520">IMSUB(D1030,H1030)</f>
        <v>-13.4303891440514-3.15655575592294i</v>
      </c>
      <c r="AG1030" t="str">
        <f t="shared" ref="AG1030:AG1093" si="521">IMSUM(COMPLEX(1,0),IMPRODUCT(AD1030,AA1030,COMPLEX($C$127,0)))</f>
        <v>1.02072030983515-0.0224504646512973i</v>
      </c>
      <c r="AH1030" t="str">
        <f t="shared" ref="AH1030:AH1093" si="522">IMDIV(IMPRODUCT(AE1030,AF1030),AG1030)</f>
        <v>0.0659445591320226+0.112691986210027i</v>
      </c>
      <c r="AI1030">
        <f t="shared" ref="AI1030:AI1093" si="523">20*LOG10(IMABS(AH1030))</f>
        <v>-17.68322267369318</v>
      </c>
      <c r="AJ1030">
        <f t="shared" ref="AJ1030:AJ1093" si="524">IMARGUMENT(AH1030)*180/PI()</f>
        <v>59.664886311198863</v>
      </c>
      <c r="AK1030"/>
      <c r="AL1030"/>
      <c r="AM1030"/>
      <c r="AN1030"/>
    </row>
    <row r="1031" spans="1:40" x14ac:dyDescent="0.25">
      <c r="A1031"/>
      <c r="B1031">
        <f t="shared" si="490"/>
        <v>89700</v>
      </c>
      <c r="C1031" s="237" t="str">
        <f t="shared" si="493"/>
        <v>-9.49856063238369E-06+0.0273023661601739i</v>
      </c>
      <c r="D1031" s="208" t="str">
        <f t="shared" si="494"/>
        <v>-5.95707877930414+0.209318140561333i</v>
      </c>
      <c r="E1031" t="str">
        <f t="shared" si="495"/>
        <v>2870</v>
      </c>
      <c r="F1031" t="str">
        <f t="shared" si="496"/>
        <v>0.777000777000777</v>
      </c>
      <c r="G1031" t="str">
        <f t="shared" si="491"/>
        <v>0.777000777000777</v>
      </c>
      <c r="H1031" t="str">
        <f t="shared" si="497"/>
        <v>7.47628777973592+3.36382241648831i</v>
      </c>
      <c r="I1031" t="str">
        <f t="shared" si="498"/>
        <v>352.251076283756i</v>
      </c>
      <c r="J1031" t="str">
        <f t="shared" si="492"/>
        <v>-166.955798957812+77.0612634564446i</v>
      </c>
      <c r="K1031" t="str">
        <f t="shared" si="499"/>
        <v>0.802802833003586-1.73929912874403i</v>
      </c>
      <c r="L1031" t="str">
        <f t="shared" si="500"/>
        <v>0.0566414757689348-0.104652339510165i</v>
      </c>
      <c r="M1031" t="str">
        <f t="shared" si="501"/>
        <v>0.859444308772521-1.8439514682542i</v>
      </c>
      <c r="N1031" t="str">
        <f t="shared" si="502"/>
        <v>-0.919044129002761i</v>
      </c>
      <c r="O1031" t="str">
        <f t="shared" si="503"/>
        <v>0.606580372275907-0.795022170740931i</v>
      </c>
      <c r="P1031" t="str">
        <f t="shared" si="504"/>
        <v>0.393419627724093+0.795022170740931i</v>
      </c>
      <c r="Q1031" t="str">
        <f t="shared" si="505"/>
        <v>-0.393419627724093+0.12402195826183i</v>
      </c>
      <c r="R1031" t="str">
        <f t="shared" si="506"/>
        <v>-0.330151907394305-2.12487684373012i</v>
      </c>
      <c r="S1031" t="str">
        <f t="shared" si="507"/>
        <v>0.094969332259562i</v>
      </c>
      <c r="T1031" t="str">
        <f t="shared" si="508"/>
        <v>0.201798134982855-0.0313543061894579i</v>
      </c>
      <c r="U1031" t="str">
        <f t="shared" si="509"/>
        <v>0.0000333333333333333-0.001258370637285i</v>
      </c>
      <c r="V1031" t="str">
        <f t="shared" si="510"/>
        <v>6.66666666666667E-06-0.01258370637285i</v>
      </c>
      <c r="W1031" t="str">
        <f t="shared" si="511"/>
        <v>0.0000276031216748119-0.00114403701835068i</v>
      </c>
      <c r="X1031" t="str">
        <f t="shared" si="512"/>
        <v>0.0000493661188445154-0.00114257009886949i</v>
      </c>
      <c r="Y1031" t="str">
        <f t="shared" si="513"/>
        <v>0.009+0.563601722054009i</v>
      </c>
      <c r="Z1031" t="str">
        <f t="shared" si="514"/>
        <v>-0.0243533498308379-0.00144503970136939i</v>
      </c>
      <c r="AA1031" t="str">
        <f t="shared" si="515"/>
        <v>0.343166610909373-21.3293614620657i</v>
      </c>
      <c r="AB1031" t="str">
        <f t="shared" si="516"/>
        <v>0.951767284212323-0.147880469028306i</v>
      </c>
      <c r="AC1031" t="str">
        <f t="shared" si="517"/>
        <v>1.54530656770129-1.88210770864461i</v>
      </c>
      <c r="AD1031" t="str">
        <f t="shared" si="518"/>
        <v>0.294942696082193+0.263529231925929i</v>
      </c>
      <c r="AE1031" t="str">
        <f t="shared" si="519"/>
        <v>-0.00680203245513579-0.00684402348121185i</v>
      </c>
      <c r="AF1031" t="str">
        <f t="shared" si="520"/>
        <v>-13.4333665590401-3.15450427592698i</v>
      </c>
      <c r="AG1031" t="str">
        <f t="shared" si="521"/>
        <v>1.02071409151896-0.0224458278898145i</v>
      </c>
      <c r="AH1031" t="str">
        <f t="shared" si="522"/>
        <v>0.0658936433974079+0.112543125405762i</v>
      </c>
      <c r="AI1031">
        <f t="shared" si="523"/>
        <v>-17.693486087829829</v>
      </c>
      <c r="AJ1031">
        <f t="shared" si="524"/>
        <v>59.651162120555917</v>
      </c>
      <c r="AK1031"/>
      <c r="AL1031"/>
      <c r="AM1031"/>
      <c r="AN1031"/>
    </row>
    <row r="1032" spans="1:40" x14ac:dyDescent="0.25">
      <c r="A1032"/>
      <c r="B1032">
        <f t="shared" si="490"/>
        <v>89800</v>
      </c>
      <c r="C1032" s="237" t="str">
        <f t="shared" si="493"/>
        <v>-9.47741749039028E-06+0.0272719626417306i</v>
      </c>
      <c r="D1032" s="208" t="str">
        <f t="shared" si="494"/>
        <v>-5.95707861720672+0.209085046919935i</v>
      </c>
      <c r="E1032" t="str">
        <f t="shared" si="495"/>
        <v>2870</v>
      </c>
      <c r="F1032" t="str">
        <f t="shared" si="496"/>
        <v>0.777000777000777</v>
      </c>
      <c r="G1032" t="str">
        <f t="shared" si="491"/>
        <v>0.777000777000777</v>
      </c>
      <c r="H1032" t="str">
        <f t="shared" si="497"/>
        <v>7.47925800302606+3.36153879121254i</v>
      </c>
      <c r="I1032" t="str">
        <f t="shared" si="498"/>
        <v>352.643775365454i</v>
      </c>
      <c r="J1032" t="str">
        <f t="shared" si="492"/>
        <v>-167.330491086696+77.1471734491497i</v>
      </c>
      <c r="K1032" t="str">
        <f t="shared" si="499"/>
        <v>0.801311495199153-1.73802668342046i</v>
      </c>
      <c r="L1032" t="str">
        <f t="shared" si="500"/>
        <v>0.0565439119632512-0.104588546269201i</v>
      </c>
      <c r="M1032" t="str">
        <f t="shared" si="501"/>
        <v>0.857855407162404-1.84261522968966i</v>
      </c>
      <c r="N1032" t="str">
        <f t="shared" si="502"/>
        <v>-0.920068704397413i</v>
      </c>
      <c r="O1032" t="str">
        <f t="shared" si="503"/>
        <v>0.605765493883796-0.795643240667399i</v>
      </c>
      <c r="P1032" t="str">
        <f t="shared" si="504"/>
        <v>0.394234506116204+0.795643240667399i</v>
      </c>
      <c r="Q1032" t="str">
        <f t="shared" si="505"/>
        <v>-0.394234506116204+0.124425463730014i</v>
      </c>
      <c r="R1032" t="str">
        <f t="shared" si="506"/>
        <v>-0.330144689613629-2.12239576645263i</v>
      </c>
      <c r="S1032" t="str">
        <f t="shared" si="507"/>
        <v>0.0950752066545001i</v>
      </c>
      <c r="T1032" t="str">
        <f t="shared" si="508"/>
        <v>0.20178721609812-0.0313885745909016i</v>
      </c>
      <c r="U1032" t="str">
        <f t="shared" si="509"/>
        <v>0.0000333333333333334-0.00125696933368001i</v>
      </c>
      <c r="V1032" t="str">
        <f t="shared" si="510"/>
        <v>6.66666666666667E-06-0.0125696933368001i</v>
      </c>
      <c r="W1032" t="str">
        <f t="shared" si="511"/>
        <v>0.0000276031212640842-0.00114276317700889i</v>
      </c>
      <c r="X1032" t="str">
        <f t="shared" si="512"/>
        <v>0.0000493176701988639-0.00114129881322524i</v>
      </c>
      <c r="Y1032" t="str">
        <f t="shared" si="513"/>
        <v>0.009+0.564230040584727i</v>
      </c>
      <c r="Z1032" t="str">
        <f t="shared" si="514"/>
        <v>-0.0242990846654585-0.00144151732827317i</v>
      </c>
      <c r="AA1032" t="str">
        <f t="shared" si="515"/>
        <v>0.342398016221201-21.3055254733717i</v>
      </c>
      <c r="AB1032" t="str">
        <f t="shared" si="516"/>
        <v>0.95171578602939-0.148042093630927i</v>
      </c>
      <c r="AC1032" t="str">
        <f t="shared" si="517"/>
        <v>1.54364991676764-1.88064471218275i</v>
      </c>
      <c r="AD1032" t="str">
        <f t="shared" si="518"/>
        <v>0.295206952544201+0.263749763627392i</v>
      </c>
      <c r="AE1032" t="str">
        <f t="shared" si="519"/>
        <v>-0.00679305887910669-0.00683442377439585i</v>
      </c>
      <c r="AF1032" t="str">
        <f t="shared" si="520"/>
        <v>-13.4363366202328-3.1524537442926i</v>
      </c>
      <c r="AG1032" t="str">
        <f t="shared" si="521"/>
        <v>1.0207078682086-0.0224412193024375i</v>
      </c>
      <c r="AH1032" t="str">
        <f t="shared" si="522"/>
        <v>0.0658428841126347+0.112394565097225i</v>
      </c>
      <c r="AI1032">
        <f t="shared" si="523"/>
        <v>-17.703738581352432</v>
      </c>
      <c r="AJ1032">
        <f t="shared" si="524"/>
        <v>59.637412873118585</v>
      </c>
      <c r="AK1032"/>
      <c r="AL1032"/>
      <c r="AM1032"/>
      <c r="AN1032"/>
    </row>
    <row r="1033" spans="1:40" x14ac:dyDescent="0.25">
      <c r="A1033"/>
      <c r="B1033">
        <f t="shared" si="490"/>
        <v>89900</v>
      </c>
      <c r="C1033" s="237" t="str">
        <f t="shared" si="493"/>
        <v>-0.0000094563448646721+0.0272416267617911i</v>
      </c>
      <c r="D1033" s="208" t="str">
        <f t="shared" si="494"/>
        <v>-5.95707845564992+0.208852471840399i</v>
      </c>
      <c r="E1033" t="str">
        <f t="shared" si="495"/>
        <v>2870</v>
      </c>
      <c r="F1033" t="str">
        <f t="shared" si="496"/>
        <v>0.777000777000777</v>
      </c>
      <c r="G1033" t="str">
        <f t="shared" si="491"/>
        <v>0.777000777000777</v>
      </c>
      <c r="H1033" t="str">
        <f t="shared" si="497"/>
        <v>7.48222089367971+3.3592566403681i</v>
      </c>
      <c r="I1033" t="str">
        <f t="shared" si="498"/>
        <v>353.036474447153i</v>
      </c>
      <c r="J1033" t="str">
        <f t="shared" si="492"/>
        <v>-167.705600699846+77.2330834418548i</v>
      </c>
      <c r="K1033" t="str">
        <f t="shared" si="499"/>
        <v>0.799824035273608-1.73675534255627i</v>
      </c>
      <c r="L1033" t="str">
        <f t="shared" si="500"/>
        <v>0.0564465755371687-0.104524772156742i</v>
      </c>
      <c r="M1033" t="str">
        <f t="shared" si="501"/>
        <v>0.856270610810777-1.84128011471301i</v>
      </c>
      <c r="N1033" t="str">
        <f t="shared" si="502"/>
        <v>-0.921093279792065i</v>
      </c>
      <c r="O1033" t="str">
        <f t="shared" si="503"/>
        <v>0.604949979586542-0.796263475363678i</v>
      </c>
      <c r="P1033" t="str">
        <f t="shared" si="504"/>
        <v>0.395050020413458+0.796263475363678i</v>
      </c>
      <c r="Q1033" t="str">
        <f t="shared" si="505"/>
        <v>-0.395050020413458+0.124829804428387i</v>
      </c>
      <c r="R1033" t="str">
        <f t="shared" si="506"/>
        <v>-0.330137463247108-2.11992007862397i</v>
      </c>
      <c r="S1033" t="str">
        <f t="shared" si="507"/>
        <v>0.0951810810494384i</v>
      </c>
      <c r="T1033" t="str">
        <f t="shared" si="508"/>
        <v>0.20177628482184-0.031422840646779i</v>
      </c>
      <c r="U1033" t="str">
        <f t="shared" si="509"/>
        <v>0.0000333333333333333-0.00125557114754688i</v>
      </c>
      <c r="V1033" t="str">
        <f t="shared" si="510"/>
        <v>6.66666666666667E-06-0.0125557114754688i</v>
      </c>
      <c r="W1033" t="str">
        <f t="shared" si="511"/>
        <v>0.0000276031208528987-0.00114149216973242i</v>
      </c>
      <c r="X1033" t="str">
        <f t="shared" si="512"/>
        <v>0.0000492693830586607-0.00114003035288949i</v>
      </c>
      <c r="Y1033" t="str">
        <f t="shared" si="513"/>
        <v>0.009+0.564858359115445i</v>
      </c>
      <c r="Z1033" t="str">
        <f t="shared" si="514"/>
        <v>-0.0242450007472752-0.00143800919412703i</v>
      </c>
      <c r="AA1033" t="str">
        <f t="shared" si="515"/>
        <v>0.341632005987678-21.2817427921546i</v>
      </c>
      <c r="AB1033" t="str">
        <f t="shared" si="516"/>
        <v>0.951664229402572-0.148203707170844i</v>
      </c>
      <c r="AC1033" t="str">
        <f t="shared" si="517"/>
        <v>1.54199757205688-1.87918290034624i</v>
      </c>
      <c r="AD1033" t="str">
        <f t="shared" si="518"/>
        <v>0.295471437178625+0.26397004281466i</v>
      </c>
      <c r="AE1033" t="str">
        <f t="shared" si="519"/>
        <v>-0.00678411386665267-0.00682484452856451i</v>
      </c>
      <c r="AF1033" t="str">
        <f t="shared" si="520"/>
        <v>-13.4392993493296-3.1504041685277i</v>
      </c>
      <c r="AG1033" t="str">
        <f t="shared" si="521"/>
        <v>1.02070163990204-0.0224366387778431i</v>
      </c>
      <c r="AH1033" t="str">
        <f t="shared" si="522"/>
        <v>0.0657922805378262+0.112246304298164i</v>
      </c>
      <c r="AI1033">
        <f t="shared" si="523"/>
        <v>-17.713980182028447</v>
      </c>
      <c r="AJ1033">
        <f t="shared" si="524"/>
        <v>59.623638650327422</v>
      </c>
      <c r="AK1033"/>
      <c r="AL1033"/>
      <c r="AM1033"/>
      <c r="AN1033"/>
    </row>
    <row r="1034" spans="1:40" x14ac:dyDescent="0.25">
      <c r="A1034"/>
      <c r="B1034">
        <f t="shared" si="490"/>
        <v>90000</v>
      </c>
      <c r="C1034" s="237" t="str">
        <f t="shared" si="493"/>
        <v>-9.43534244199781E-06+0.0272113582948938i</v>
      </c>
      <c r="D1034" s="208" t="str">
        <f t="shared" si="494"/>
        <v>-5.95707829463135+0.208620413594186i</v>
      </c>
      <c r="E1034" t="str">
        <f t="shared" si="495"/>
        <v>2870</v>
      </c>
      <c r="F1034" t="str">
        <f t="shared" si="496"/>
        <v>0.777000777000777</v>
      </c>
      <c r="G1034" t="str">
        <f t="shared" si="491"/>
        <v>0.777000777000777</v>
      </c>
      <c r="H1034" t="str">
        <f t="shared" si="497"/>
        <v>7.48517647333187+3.35697596966769i</v>
      </c>
      <c r="I1034" t="str">
        <f t="shared" si="498"/>
        <v>353.429173528852i</v>
      </c>
      <c r="J1034" t="str">
        <f t="shared" si="492"/>
        <v>-168.081127797262+77.3189934345598i</v>
      </c>
      <c r="K1034" t="str">
        <f t="shared" si="499"/>
        <v>0.798340440875852-1.7354851079657i</v>
      </c>
      <c r="L1034" t="str">
        <f t="shared" si="500"/>
        <v>0.0563494658769495-0.104461017440095i</v>
      </c>
      <c r="M1034" t="str">
        <f t="shared" si="501"/>
        <v>0.854689906752802-1.8399461254058i</v>
      </c>
      <c r="N1034" t="str">
        <f t="shared" si="502"/>
        <v>-0.922117855186717i</v>
      </c>
      <c r="O1034" t="str">
        <f t="shared" si="503"/>
        <v>0.604133830240235-0.796882874178673i</v>
      </c>
      <c r="P1034" t="str">
        <f t="shared" si="504"/>
        <v>0.395866169759765+0.796882874178673i</v>
      </c>
      <c r="Q1034" t="str">
        <f t="shared" si="505"/>
        <v>-0.395866169759765+0.125234981008044i</v>
      </c>
      <c r="R1034" t="str">
        <f t="shared" si="506"/>
        <v>-0.330130228292873-2.11744976227142i</v>
      </c>
      <c r="S1034" t="str">
        <f t="shared" si="507"/>
        <v>0.0952869554443765i</v>
      </c>
      <c r="T1034" t="str">
        <f t="shared" si="508"/>
        <v>0.201765341153262-0.0314571043541848i</v>
      </c>
      <c r="U1034" t="str">
        <f t="shared" si="509"/>
        <v>0.0000333333333333333-0.00125417606849405i</v>
      </c>
      <c r="V1034" t="str">
        <f t="shared" si="510"/>
        <v>6.66666666666667E-06-0.0125417606849405i</v>
      </c>
      <c r="W1034" t="str">
        <f t="shared" si="511"/>
        <v>0.0000276031204412559-0.0011402239870744i</v>
      </c>
      <c r="X1034" t="str">
        <f t="shared" si="512"/>
        <v>0.0000492212567069334-0.00113876470845818i</v>
      </c>
      <c r="Y1034" t="str">
        <f t="shared" si="513"/>
        <v>0.009+0.565486677646163i</v>
      </c>
      <c r="Z1034" t="str">
        <f t="shared" si="514"/>
        <v>-0.0241910972697386-0.00143451522289752i</v>
      </c>
      <c r="AA1034" t="str">
        <f t="shared" si="515"/>
        <v>0.340868568611687-21.2580132394809i</v>
      </c>
      <c r="AB1034" t="str">
        <f t="shared" si="516"/>
        <v>0.951612614328316-0.148365309634352i</v>
      </c>
      <c r="AC1034" t="str">
        <f t="shared" si="517"/>
        <v>1.5403495199987-1.8777222752774i</v>
      </c>
      <c r="AD1034" t="str">
        <f t="shared" si="518"/>
        <v>0.295736149770595+0.264190069274025i</v>
      </c>
      <c r="AE1034" t="str">
        <f t="shared" si="519"/>
        <v>-0.00677519728916652-0.00681528567231395i</v>
      </c>
      <c r="AF1034" t="str">
        <f t="shared" si="520"/>
        <v>-13.4422547679632-3.1483555560735i</v>
      </c>
      <c r="AG1034" t="str">
        <f t="shared" si="521"/>
        <v>1.0206954065973-0.0224320862051908i</v>
      </c>
      <c r="AH1034" t="str">
        <f t="shared" si="522"/>
        <v>0.0657418319373356+0.112098342026714i</v>
      </c>
      <c r="AI1034">
        <f t="shared" si="523"/>
        <v>-17.724210917521773</v>
      </c>
      <c r="AJ1034">
        <f t="shared" si="524"/>
        <v>59.60983953325767</v>
      </c>
      <c r="AK1034"/>
      <c r="AL1034"/>
      <c r="AM1034"/>
      <c r="AN1034"/>
    </row>
    <row r="1035" spans="1:40" x14ac:dyDescent="0.25">
      <c r="A1035"/>
      <c r="B1035">
        <f t="shared" si="490"/>
        <v>90100</v>
      </c>
      <c r="C1035" s="237" t="str">
        <f t="shared" si="493"/>
        <v>-9.41440991087321E-06+0.027181157016578i</v>
      </c>
      <c r="D1035" s="208" t="str">
        <f t="shared" si="494"/>
        <v>-5.95707813414861+0.208388870460431i</v>
      </c>
      <c r="E1035" t="str">
        <f t="shared" si="495"/>
        <v>2870</v>
      </c>
      <c r="F1035" t="str">
        <f t="shared" si="496"/>
        <v>0.777000777000777</v>
      </c>
      <c r="G1035" t="str">
        <f t="shared" si="491"/>
        <v>0.777000777000777</v>
      </c>
      <c r="H1035" t="str">
        <f t="shared" si="497"/>
        <v>7.48812476355014+3.3546967847657i</v>
      </c>
      <c r="I1035" t="str">
        <f t="shared" si="498"/>
        <v>353.82187261055i</v>
      </c>
      <c r="J1035" t="str">
        <f t="shared" si="492"/>
        <v>-168.457072378945+77.4049034272649i</v>
      </c>
      <c r="K1035" t="str">
        <f t="shared" si="499"/>
        <v>0.796860699698442-1.73421598143554i</v>
      </c>
      <c r="L1035" t="str">
        <f t="shared" si="500"/>
        <v>0.0562525823704706-0.10439728238451i</v>
      </c>
      <c r="M1035" t="str">
        <f t="shared" si="501"/>
        <v>0.853113282068913-1.83861326382005i</v>
      </c>
      <c r="N1035" t="str">
        <f t="shared" si="502"/>
        <v>-0.923142430581369i</v>
      </c>
      <c r="O1035" t="str">
        <f t="shared" si="503"/>
        <v>0.603317046701632-0.797501436462168i</v>
      </c>
      <c r="P1035" t="str">
        <f t="shared" si="504"/>
        <v>0.396682953298368+0.797501436462168i</v>
      </c>
      <c r="Q1035" t="str">
        <f t="shared" si="505"/>
        <v>-0.396682953298368+0.125640994119201i</v>
      </c>
      <c r="R1035" t="str">
        <f t="shared" si="506"/>
        <v>-0.330122984749059-2.11498479950207i</v>
      </c>
      <c r="S1035" t="str">
        <f t="shared" si="507"/>
        <v>0.0953928298393148i</v>
      </c>
      <c r="T1035" t="str">
        <f t="shared" si="508"/>
        <v>0.201754385091638-0.0314913657102137i</v>
      </c>
      <c r="U1035" t="str">
        <f t="shared" si="509"/>
        <v>0.0000333333333333333-0.00125278408617608i</v>
      </c>
      <c r="V1035" t="str">
        <f t="shared" si="510"/>
        <v>6.66666666666667E-06-0.0125278408617608i</v>
      </c>
      <c r="W1035" t="str">
        <f t="shared" si="511"/>
        <v>0.0000276031200291551-0.00113895861962988i</v>
      </c>
      <c r="X1035" t="str">
        <f t="shared" si="512"/>
        <v>0.0000491732904306815-0.00113750187056891i</v>
      </c>
      <c r="Y1035" t="str">
        <f t="shared" si="513"/>
        <v>0.009+0.566114996176881i</v>
      </c>
      <c r="Z1035" t="str">
        <f t="shared" si="514"/>
        <v>-0.0241373734307824-0.00143103533904808i</v>
      </c>
      <c r="AA1035" t="str">
        <f t="shared" si="515"/>
        <v>0.34010769256121-21.2343366372188i</v>
      </c>
      <c r="AB1035" t="str">
        <f t="shared" si="516"/>
        <v>0.951560940803095-0.14852690100775i</v>
      </c>
      <c r="AC1035" t="str">
        <f t="shared" si="517"/>
        <v>1.53870574707017-1.8762628390879i</v>
      </c>
      <c r="AD1035" t="str">
        <f t="shared" si="518"/>
        <v>0.29600109010501+0.264409842791882i</v>
      </c>
      <c r="AE1035" t="str">
        <f t="shared" si="519"/>
        <v>-0.00676630901875594-0.00680574713457912i</v>
      </c>
      <c r="AF1035" t="str">
        <f t="shared" si="520"/>
        <v>-13.4452028976987-3.14630791430527i</v>
      </c>
      <c r="AG1035" t="str">
        <f t="shared" si="521"/>
        <v>1.02068916829243-0.022427561474119i</v>
      </c>
      <c r="AH1035" t="str">
        <f t="shared" si="522"/>
        <v>0.065691537579705+0.111950677305371i</v>
      </c>
      <c r="AI1035">
        <f t="shared" si="523"/>
        <v>-17.734430815393715</v>
      </c>
      <c r="AJ1035">
        <f t="shared" si="524"/>
        <v>59.596015602625542</v>
      </c>
      <c r="AK1035"/>
      <c r="AL1035"/>
      <c r="AM1035"/>
      <c r="AN1035"/>
    </row>
    <row r="1036" spans="1:40" x14ac:dyDescent="0.25">
      <c r="A1036"/>
      <c r="B1036">
        <f t="shared" si="490"/>
        <v>90200</v>
      </c>
      <c r="C1036" s="237" t="str">
        <f t="shared" si="493"/>
        <v>-9.39354696152986E-06+0.0271510227033785i</v>
      </c>
      <c r="D1036" s="208" t="str">
        <f t="shared" si="494"/>
        <v>-5.95707797419933+0.208157840725902i</v>
      </c>
      <c r="E1036" t="str">
        <f t="shared" si="495"/>
        <v>2870</v>
      </c>
      <c r="F1036" t="str">
        <f t="shared" si="496"/>
        <v>0.777000777000777</v>
      </c>
      <c r="G1036" t="str">
        <f t="shared" si="491"/>
        <v>0.777000777000777</v>
      </c>
      <c r="H1036" t="str">
        <f t="shared" si="497"/>
        <v>7.49106578583497+3.35241909125837i</v>
      </c>
      <c r="I1036" t="str">
        <f t="shared" si="498"/>
        <v>354.214571692249i</v>
      </c>
      <c r="J1036" t="str">
        <f t="shared" si="492"/>
        <v>-168.833434444894+77.4908134199699i</v>
      </c>
      <c r="K1036" t="str">
        <f t="shared" si="499"/>
        <v>0.795384799477468-1.73294796472529i</v>
      </c>
      <c r="L1036" t="str">
        <f t="shared" si="500"/>
        <v>0.0561559244072242-0.104333567253191i</v>
      </c>
      <c r="M1036" t="str">
        <f t="shared" si="501"/>
        <v>0.851540723884692-1.83728153197848i</v>
      </c>
      <c r="N1036" t="str">
        <f t="shared" si="502"/>
        <v>-0.924167005976021i</v>
      </c>
      <c r="O1036" t="str">
        <f t="shared" si="503"/>
        <v>0.602499629828156-0.798119161564823i</v>
      </c>
      <c r="P1036" t="str">
        <f t="shared" si="504"/>
        <v>0.397500370171844+0.798119161564823i</v>
      </c>
      <c r="Q1036" t="str">
        <f t="shared" si="505"/>
        <v>-0.397500370171844+0.126047844411198i</v>
      </c>
      <c r="R1036" t="str">
        <f t="shared" si="506"/>
        <v>-0.33011573261379-2.11252517250233i</v>
      </c>
      <c r="S1036" t="str">
        <f t="shared" si="507"/>
        <v>0.0954987042342529i</v>
      </c>
      <c r="T1036" t="str">
        <f t="shared" si="508"/>
        <v>0.201743416636214-0.031525624711958i</v>
      </c>
      <c r="U1036" t="str">
        <f t="shared" si="509"/>
        <v>0.0000333333333333333-0.0012513951902934i</v>
      </c>
      <c r="V1036" t="str">
        <f t="shared" si="510"/>
        <v>6.66666666666667E-06-0.012513951902934i</v>
      </c>
      <c r="W1036" t="str">
        <f t="shared" si="511"/>
        <v>0.0000276031196165969-0.00113769605803563i</v>
      </c>
      <c r="X1036" t="str">
        <f t="shared" si="512"/>
        <v>0.0000491254835208532-0.00113624182990071i</v>
      </c>
      <c r="Y1036" t="str">
        <f t="shared" si="513"/>
        <v>0.009+0.566743314707599i</v>
      </c>
      <c r="Z1036" t="str">
        <f t="shared" si="514"/>
        <v>-0.0240838284327924-0.00142756946753521i</v>
      </c>
      <c r="AA1036" t="str">
        <f t="shared" si="515"/>
        <v>0.339349366368895-21.2107128080329i</v>
      </c>
      <c r="AB1036" t="str">
        <f t="shared" si="516"/>
        <v>0.951509208823353-0.148688481277324i</v>
      </c>
      <c r="AC1036" t="str">
        <f t="shared" si="517"/>
        <v>1.53706623979563-1.87480459385881i</v>
      </c>
      <c r="AD1036" t="str">
        <f t="shared" si="518"/>
        <v>0.296266257966551+0.264629363154712i</v>
      </c>
      <c r="AE1036" t="str">
        <f t="shared" si="519"/>
        <v>-0.00675744892823886-0.00679622884463115i</v>
      </c>
      <c r="AF1036" t="str">
        <f t="shared" si="520"/>
        <v>-13.4481437600343-3.14426125053247i</v>
      </c>
      <c r="AG1036" t="str">
        <f t="shared" si="521"/>
        <v>1.0206829249855-0.0224230644747424i</v>
      </c>
      <c r="AH1036" t="str">
        <f t="shared" si="522"/>
        <v>0.0656413967376472+0.111803309160959i</v>
      </c>
      <c r="AI1036">
        <f t="shared" si="523"/>
        <v>-17.74463990310371</v>
      </c>
      <c r="AJ1036">
        <f t="shared" si="524"/>
        <v>59.582166938784283</v>
      </c>
      <c r="AK1036"/>
      <c r="AL1036"/>
      <c r="AM1036"/>
      <c r="AN1036"/>
    </row>
    <row r="1037" spans="1:40" x14ac:dyDescent="0.25">
      <c r="A1037"/>
      <c r="B1037">
        <f t="shared" si="490"/>
        <v>90300</v>
      </c>
      <c r="C1037" s="237" t="str">
        <f t="shared" si="493"/>
        <v>-9.37275328591367E-06+0.0271209551328201i</v>
      </c>
      <c r="D1037" s="208" t="str">
        <f t="shared" si="494"/>
        <v>-5.95707781478115+0.207927322684954i</v>
      </c>
      <c r="E1037" t="str">
        <f t="shared" si="495"/>
        <v>2870</v>
      </c>
      <c r="F1037" t="str">
        <f t="shared" si="496"/>
        <v>0.777000777000777</v>
      </c>
      <c r="G1037" t="str">
        <f t="shared" si="491"/>
        <v>0.777000777000777</v>
      </c>
      <c r="H1037" t="str">
        <f t="shared" si="497"/>
        <v>7.49399956161969+3.35014289468444i</v>
      </c>
      <c r="I1037" t="str">
        <f t="shared" si="498"/>
        <v>354.607270773948i</v>
      </c>
      <c r="J1037" t="str">
        <f t="shared" si="492"/>
        <v>-169.210213995109+77.5767234126751i</v>
      </c>
      <c r="K1037" t="str">
        <f t="shared" si="499"/>
        <v>0.793912727992374-1.73168105956743i</v>
      </c>
      <c r="L1037" t="str">
        <f t="shared" si="500"/>
        <v>0.0560594913783141-0.104269872307312i</v>
      </c>
      <c r="M1037" t="str">
        <f t="shared" si="501"/>
        <v>0.849972219370688-1.83595093187474i</v>
      </c>
      <c r="N1037" t="str">
        <f t="shared" si="502"/>
        <v>-0.925191581370673i</v>
      </c>
      <c r="O1037" t="str">
        <f t="shared" si="503"/>
        <v>0.601681580477893-0.798736048838179i</v>
      </c>
      <c r="P1037" t="str">
        <f t="shared" si="504"/>
        <v>0.398318419522107+0.798736048838179i</v>
      </c>
      <c r="Q1037" t="str">
        <f t="shared" si="505"/>
        <v>-0.398318419522107+0.126455532532494i</v>
      </c>
      <c r="R1037" t="str">
        <f t="shared" si="506"/>
        <v>-0.330108471885201-2.11007086353751i</v>
      </c>
      <c r="S1037" t="str">
        <f t="shared" si="507"/>
        <v>0.0956045786291912i</v>
      </c>
      <c r="T1037" t="str">
        <f t="shared" si="508"/>
        <v>0.201732435786237-0.0315598813565108i</v>
      </c>
      <c r="U1037" t="str">
        <f t="shared" si="509"/>
        <v>0.0000333333333333334-0.00125000937059208i</v>
      </c>
      <c r="V1037" t="str">
        <f t="shared" si="510"/>
        <v>6.66666666666667E-06-0.0125000937059208i</v>
      </c>
      <c r="W1037" t="str">
        <f t="shared" si="511"/>
        <v>0.0000276031192035811-0.00113643629296988i</v>
      </c>
      <c r="X1037" t="str">
        <f t="shared" si="512"/>
        <v>0.0000490778352723172-0.00113498457717385i</v>
      </c>
      <c r="Y1037" t="str">
        <f t="shared" si="513"/>
        <v>0.009+0.567371633238317i</v>
      </c>
      <c r="Z1037" t="str">
        <f t="shared" si="514"/>
        <v>-0.024030461482579-0.00142411753380475i</v>
      </c>
      <c r="AA1037" t="str">
        <f t="shared" si="515"/>
        <v>0.338593578631616-21.1871415753802i</v>
      </c>
      <c r="AB1037" t="str">
        <f t="shared" si="516"/>
        <v>0.951457418385538-0.148850050429363i</v>
      </c>
      <c r="AC1037" t="str">
        <f t="shared" si="517"/>
        <v>1.53543098474647-1.87334754164095i</v>
      </c>
      <c r="AD1037" t="str">
        <f t="shared" si="518"/>
        <v>0.296531653139678+0.264848630149096i</v>
      </c>
      <c r="AE1037" t="str">
        <f t="shared" si="519"/>
        <v>-0.00674861689113902-0.006786730732076i</v>
      </c>
      <c r="AF1037" t="str">
        <f t="shared" si="520"/>
        <v>-13.4510773764008-3.14221557199949i</v>
      </c>
      <c r="AG1037" t="str">
        <f t="shared" si="521"/>
        <v>1.0206766766746-0.02241859509765i</v>
      </c>
      <c r="AH1037" t="str">
        <f t="shared" si="522"/>
        <v>0.0655914086880114+0.111656236624618i</v>
      </c>
      <c r="AI1037">
        <f t="shared" si="523"/>
        <v>-17.754838208009318</v>
      </c>
      <c r="AJ1037">
        <f t="shared" si="524"/>
        <v>59.568293621731115</v>
      </c>
      <c r="AK1037"/>
      <c r="AL1037"/>
      <c r="AM1037"/>
      <c r="AN1037"/>
    </row>
    <row r="1038" spans="1:40" x14ac:dyDescent="0.25">
      <c r="A1038"/>
      <c r="B1038">
        <f t="shared" si="490"/>
        <v>90400</v>
      </c>
      <c r="C1038" s="237" t="str">
        <f t="shared" si="493"/>
        <v>-9.35202857767334E-06+0.0270909540834116i</v>
      </c>
      <c r="D1038" s="208" t="str">
        <f t="shared" si="494"/>
        <v>-5.95707765589172+0.207697314639489i</v>
      </c>
      <c r="E1038" t="str">
        <f t="shared" si="495"/>
        <v>2870</v>
      </c>
      <c r="F1038" t="str">
        <f t="shared" si="496"/>
        <v>0.777000777000777</v>
      </c>
      <c r="G1038" t="str">
        <f t="shared" si="491"/>
        <v>0.777000777000777</v>
      </c>
      <c r="H1038" t="str">
        <f t="shared" si="497"/>
        <v>7.49692611227084+3.34786820052541i</v>
      </c>
      <c r="I1038" t="str">
        <f t="shared" si="498"/>
        <v>354.999969855647i</v>
      </c>
      <c r="J1038" t="str">
        <f t="shared" si="492"/>
        <v>-169.58741102959+77.6626334053801i</v>
      </c>
      <c r="K1038" t="str">
        <f t="shared" si="499"/>
        <v>0.792444473065812-1.73041526766756i</v>
      </c>
      <c r="L1038" t="str">
        <f t="shared" si="500"/>
        <v>0.0559632826764523-0.104206197806026i</v>
      </c>
      <c r="M1038" t="str">
        <f t="shared" si="501"/>
        <v>0.848407755742264-1.83462146547359i</v>
      </c>
      <c r="N1038" t="str">
        <f t="shared" si="502"/>
        <v>-0.926216156765325i</v>
      </c>
      <c r="O1038" t="str">
        <f t="shared" si="503"/>
        <v>0.600862899509594-0.799352097634655i</v>
      </c>
      <c r="P1038" t="str">
        <f t="shared" si="504"/>
        <v>0.399137100490406+0.799352097634655i</v>
      </c>
      <c r="Q1038" t="str">
        <f t="shared" si="505"/>
        <v>-0.399137100490406+0.12686405913067i</v>
      </c>
      <c r="R1038" t="str">
        <f t="shared" si="506"/>
        <v>-0.330101202561416-2.1076218549514i</v>
      </c>
      <c r="S1038" t="str">
        <f t="shared" si="507"/>
        <v>0.0957104530241295i</v>
      </c>
      <c r="T1038" t="str">
        <f t="shared" si="508"/>
        <v>0.201721442540955-0.0315941356409631i</v>
      </c>
      <c r="U1038" t="str">
        <f t="shared" si="509"/>
        <v>0.0000333333333333333-0.00124862661686355i</v>
      </c>
      <c r="V1038" t="str">
        <f t="shared" si="510"/>
        <v>6.66666666666667E-06-0.0124862661686355i</v>
      </c>
      <c r="W1038" t="str">
        <f t="shared" si="511"/>
        <v>0.0000276031187901077-0.00113517931515212i</v>
      </c>
      <c r="X1038" t="str">
        <f t="shared" si="512"/>
        <v>0.0000490303449838369-0.00113373010314956i</v>
      </c>
      <c r="Y1038" t="str">
        <f t="shared" si="513"/>
        <v>0.009+0.567999951769035i</v>
      </c>
      <c r="Z1038" t="str">
        <f t="shared" si="514"/>
        <v>-0.0239772717913462-0.00142067946378808i</v>
      </c>
      <c r="AA1038" t="str">
        <f t="shared" si="515"/>
        <v>0.337840318010042-21.1636227635057i</v>
      </c>
      <c r="AB1038" t="str">
        <f t="shared" si="516"/>
        <v>0.951405569486104-0.149011608450148i</v>
      </c>
      <c r="AC1038" t="str">
        <f t="shared" si="517"/>
        <v>1.53379996854101-1.87189168445507i</v>
      </c>
      <c r="AD1038" t="str">
        <f t="shared" si="518"/>
        <v>0.296797275408637+0.265067643561717i</v>
      </c>
      <c r="AE1038" t="str">
        <f t="shared" si="519"/>
        <v>-0.0067398127816811-0.00677725272685227i</v>
      </c>
      <c r="AF1038" t="str">
        <f t="shared" si="520"/>
        <v>-13.4540037681626-3.14017088588592i</v>
      </c>
      <c r="AG1038" t="str">
        <f t="shared" si="521"/>
        <v>1.02067042335784-0.0224141532339025i</v>
      </c>
      <c r="AH1038" t="str">
        <f t="shared" si="522"/>
        <v>0.0655415727117611+0.11150945873178i</v>
      </c>
      <c r="AI1038">
        <f t="shared" si="523"/>
        <v>-17.765025757366534</v>
      </c>
      <c r="AJ1038">
        <f t="shared" si="524"/>
        <v>59.554395731106851</v>
      </c>
      <c r="AK1038"/>
      <c r="AL1038"/>
      <c r="AM1038"/>
      <c r="AN1038"/>
    </row>
    <row r="1039" spans="1:40" x14ac:dyDescent="0.25">
      <c r="A1039"/>
      <c r="B1039">
        <f t="shared" si="490"/>
        <v>90500</v>
      </c>
      <c r="C1039" s="237" t="str">
        <f t="shared" si="493"/>
        <v>-9.33137253214921E-06+0.027061019334641i</v>
      </c>
      <c r="D1039" s="208" t="str">
        <f t="shared" si="494"/>
        <v>-5.9570774975287+0.207467814898914i</v>
      </c>
      <c r="E1039" t="str">
        <f t="shared" si="495"/>
        <v>2870</v>
      </c>
      <c r="F1039" t="str">
        <f t="shared" si="496"/>
        <v>0.777000777000777</v>
      </c>
      <c r="G1039" t="str">
        <f t="shared" si="491"/>
        <v>0.777000777000777</v>
      </c>
      <c r="H1039" t="str">
        <f t="shared" si="497"/>
        <v>7.49984545908826+3.34559501420595i</v>
      </c>
      <c r="I1039" t="str">
        <f t="shared" si="498"/>
        <v>355.392668937345i</v>
      </c>
      <c r="J1039" t="str">
        <f t="shared" si="492"/>
        <v>-169.965025548337+77.7485433980852i</v>
      </c>
      <c r="K1039" t="str">
        <f t="shared" si="499"/>
        <v>0.790980022563502-1.72915059070471i</v>
      </c>
      <c r="L1039" t="str">
        <f t="shared" si="500"/>
        <v>0.0558672976959595-0.104142544006477i</v>
      </c>
      <c r="M1039" t="str">
        <f t="shared" si="501"/>
        <v>0.846847320259462-1.83329313471119i</v>
      </c>
      <c r="N1039" t="str">
        <f t="shared" si="502"/>
        <v>-0.927240732159977i</v>
      </c>
      <c r="O1039" t="str">
        <f t="shared" si="503"/>
        <v>0.600043587782675-0.799967307307552i</v>
      </c>
      <c r="P1039" t="str">
        <f t="shared" si="504"/>
        <v>0.399956412217325+0.799967307307552i</v>
      </c>
      <c r="Q1039" t="str">
        <f t="shared" si="505"/>
        <v>-0.399956412217325+0.127273424852425i</v>
      </c>
      <c r="R1039" t="str">
        <f t="shared" si="506"/>
        <v>-0.330093924640556-2.1051781291658i</v>
      </c>
      <c r="S1039" t="str">
        <f t="shared" si="507"/>
        <v>0.0958163274190676i</v>
      </c>
      <c r="T1039" t="str">
        <f t="shared" si="508"/>
        <v>0.20171043689961-0.0316283875624045i</v>
      </c>
      <c r="U1039" t="str">
        <f t="shared" si="509"/>
        <v>0.0000333333333333334-0.00124724691894436i</v>
      </c>
      <c r="V1039" t="str">
        <f t="shared" si="510"/>
        <v>6.66666666666667E-06-0.0124724691894436i</v>
      </c>
      <c r="W1039" t="str">
        <f t="shared" si="511"/>
        <v>0.0000276031183761765-0.00113392511534284i</v>
      </c>
      <c r="X1039" t="str">
        <f t="shared" si="512"/>
        <v>0.000048983011958045-0.00113247839862984i</v>
      </c>
      <c r="Y1039" t="str">
        <f t="shared" si="513"/>
        <v>0.009+0.568628270299753i</v>
      </c>
      <c r="Z1039" t="str">
        <f t="shared" si="514"/>
        <v>-0.0239242585746626-0.00141725518389833i</v>
      </c>
      <c r="AA1039" t="str">
        <f t="shared" si="515"/>
        <v>0.337089573228208-21.1401561974377i</v>
      </c>
      <c r="AB1039" t="str">
        <f t="shared" si="516"/>
        <v>0.951353662121476-0.14917315532595i</v>
      </c>
      <c r="AC1039" t="str">
        <f t="shared" si="517"/>
        <v>1.53217317784433-1.87043702429208i</v>
      </c>
      <c r="AD1039" t="str">
        <f t="shared" si="518"/>
        <v>0.297063124557448+0.265286403179346i</v>
      </c>
      <c r="AE1039" t="str">
        <f t="shared" si="519"/>
        <v>-0.00673103647478591-0.00676779475922894i</v>
      </c>
      <c r="AF1039" t="str">
        <f t="shared" si="520"/>
        <v>-13.456922956617-3.13812719930704i</v>
      </c>
      <c r="AG1039" t="str">
        <f t="shared" si="521"/>
        <v>1.02066416503337-0.0224097387750288i</v>
      </c>
      <c r="AH1039" t="str">
        <f t="shared" si="522"/>
        <v>0.0654918880939376+0.11136297452213i</v>
      </c>
      <c r="AI1039">
        <f t="shared" si="523"/>
        <v>-17.775202578331481</v>
      </c>
      <c r="AJ1039">
        <f t="shared" si="524"/>
        <v>59.540473346197672</v>
      </c>
      <c r="AK1039"/>
      <c r="AL1039"/>
      <c r="AM1039"/>
      <c r="AN1039"/>
    </row>
    <row r="1040" spans="1:40" x14ac:dyDescent="0.25">
      <c r="A1040"/>
      <c r="B1040">
        <f t="shared" si="490"/>
        <v>90600</v>
      </c>
      <c r="C1040" s="237" t="str">
        <f t="shared" si="493"/>
        <v>-0.0000093107848463621+0.0270311506669701i</v>
      </c>
      <c r="D1040" s="208" t="str">
        <f t="shared" si="494"/>
        <v>-5.95707733968978+0.207238821780104i</v>
      </c>
      <c r="E1040" t="str">
        <f t="shared" si="495"/>
        <v>2870</v>
      </c>
      <c r="F1040" t="str">
        <f t="shared" si="496"/>
        <v>0.777000777000777</v>
      </c>
      <c r="G1040" t="str">
        <f t="shared" si="491"/>
        <v>0.777000777000777</v>
      </c>
      <c r="H1040" t="str">
        <f t="shared" si="497"/>
        <v>7.50275762330527+3.34332334109439i</v>
      </c>
      <c r="I1040" t="str">
        <f t="shared" si="498"/>
        <v>355.785368019044i</v>
      </c>
      <c r="J1040" t="str">
        <f t="shared" si="492"/>
        <v>-170.34305755135+77.8344533907902i</v>
      </c>
      <c r="K1040" t="str">
        <f t="shared" si="499"/>
        <v>0.789519364394082-1.72788703033148i</v>
      </c>
      <c r="L1040" t="str">
        <f t="shared" si="500"/>
        <v>0.0557715358327598-0.104078911163814i</v>
      </c>
      <c r="M1040" t="str">
        <f t="shared" si="501"/>
        <v>0.845290900226842-1.83196594149529i</v>
      </c>
      <c r="N1040" t="str">
        <f t="shared" si="502"/>
        <v>-0.928265307554628i</v>
      </c>
      <c r="O1040" t="str">
        <f t="shared" si="503"/>
        <v>0.599223646157211-0.80058167721105i</v>
      </c>
      <c r="P1040" t="str">
        <f t="shared" si="504"/>
        <v>0.400776353842789+0.80058167721105i</v>
      </c>
      <c r="Q1040" t="str">
        <f t="shared" si="505"/>
        <v>-0.400776353842789+0.127683630343578i</v>
      </c>
      <c r="R1040" t="str">
        <f t="shared" si="506"/>
        <v>-0.33008663812075-2.10273966868012i</v>
      </c>
      <c r="S1040" t="str">
        <f t="shared" si="507"/>
        <v>0.0959222018140058i</v>
      </c>
      <c r="T1040" t="str">
        <f t="shared" si="508"/>
        <v>0.20169941886145-0.0316626371179253i</v>
      </c>
      <c r="U1040" t="str">
        <f t="shared" si="509"/>
        <v>0.0000333333333333333-0.00124587026671595i</v>
      </c>
      <c r="V1040" t="str">
        <f t="shared" si="510"/>
        <v>6.66666666666667E-06-0.0124587026671595i</v>
      </c>
      <c r="W1040" t="str">
        <f t="shared" si="511"/>
        <v>0.0000276031179617879-0.00113267368434336i</v>
      </c>
      <c r="X1040" t="str">
        <f t="shared" si="512"/>
        <v>0.0000489358355014196-0.00113122945445724i</v>
      </c>
      <c r="Y1040" t="str">
        <f t="shared" si="513"/>
        <v>0.009+0.56925658883047i</v>
      </c>
      <c r="Z1040" t="str">
        <f t="shared" si="514"/>
        <v>-0.0238714210524334-0.00141384462102689i</v>
      </c>
      <c r="AA1040" t="str">
        <f t="shared" si="515"/>
        <v>0.336341333073094-21.1167417029839i</v>
      </c>
      <c r="AB1040" t="str">
        <f t="shared" si="516"/>
        <v>0.951301696288106-0.149334691043049i</v>
      </c>
      <c r="AC1040" t="str">
        <f t="shared" si="517"/>
        <v>1.53055059936811-1.86898356311338i</v>
      </c>
      <c r="AD1040" t="str">
        <f t="shared" si="518"/>
        <v>0.297329200369913+0.265504908788859i</v>
      </c>
      <c r="AE1040" t="str">
        <f t="shared" si="519"/>
        <v>-0.00672228784606615-0.00675835675980399i</v>
      </c>
      <c r="AF1040" t="str">
        <f t="shared" si="520"/>
        <v>-13.459834962995-3.13608451931429i</v>
      </c>
      <c r="AG1040" t="str">
        <f t="shared" si="521"/>
        <v>1.02065790169937-0.0224053516130243i</v>
      </c>
      <c r="AH1040" t="str">
        <f t="shared" si="522"/>
        <v>0.06544235412364+0.111216783039598i</v>
      </c>
      <c r="AI1040">
        <f t="shared" si="523"/>
        <v>-17.785368697959743</v>
      </c>
      <c r="AJ1040">
        <f t="shared" si="524"/>
        <v>59.526526545937713</v>
      </c>
      <c r="AK1040"/>
      <c r="AL1040"/>
      <c r="AM1040"/>
      <c r="AN1040"/>
    </row>
    <row r="1041" spans="1:40" x14ac:dyDescent="0.25">
      <c r="A1041"/>
      <c r="B1041">
        <f t="shared" si="490"/>
        <v>90700</v>
      </c>
      <c r="C1041" s="237" t="str">
        <f t="shared" si="493"/>
        <v>-9.29026521900207E-06+0.0270013478618285i</v>
      </c>
      <c r="D1041" s="208" t="str">
        <f t="shared" si="494"/>
        <v>-5.95707718237264+0.207010333607352i</v>
      </c>
      <c r="E1041" t="str">
        <f t="shared" si="495"/>
        <v>2870</v>
      </c>
      <c r="F1041" t="str">
        <f t="shared" si="496"/>
        <v>0.777000777000777</v>
      </c>
      <c r="G1041" t="str">
        <f t="shared" si="491"/>
        <v>0.777000777000777</v>
      </c>
      <c r="H1041" t="str">
        <f t="shared" si="497"/>
        <v>7.50566262608886+3.34105318650296i</v>
      </c>
      <c r="I1041" t="str">
        <f t="shared" si="498"/>
        <v>356.178067100743i</v>
      </c>
      <c r="J1041" t="str">
        <f t="shared" si="492"/>
        <v>-170.72150703863+77.9203633834953i</v>
      </c>
      <c r="K1041" t="str">
        <f t="shared" si="499"/>
        <v>0.788062486508944-1.72662458817427i</v>
      </c>
      <c r="L1041" t="str">
        <f t="shared" si="500"/>
        <v>0.0556759964843812-0.104015299531206i</v>
      </c>
      <c r="M1041" t="str">
        <f t="shared" si="501"/>
        <v>0.843738482993325-1.83063988770548i</v>
      </c>
      <c r="N1041" t="str">
        <f t="shared" si="502"/>
        <v>-0.92928988294928i</v>
      </c>
      <c r="O1041" t="str">
        <f t="shared" si="503"/>
        <v>0.598403075493939-0.801195206700212i</v>
      </c>
      <c r="P1041" t="str">
        <f t="shared" si="504"/>
        <v>0.401596924506061+0.801195206700212i</v>
      </c>
      <c r="Q1041" t="str">
        <f t="shared" si="505"/>
        <v>-0.401596924506061+0.128094676249068i</v>
      </c>
      <c r="R1041" t="str">
        <f t="shared" si="506"/>
        <v>-0.330079343000111-2.10030645607095i</v>
      </c>
      <c r="S1041" t="str">
        <f t="shared" si="507"/>
        <v>0.0960280762089439i</v>
      </c>
      <c r="T1041" t="str">
        <f t="shared" si="508"/>
        <v>0.201688388425718-0.0316968843046128i</v>
      </c>
      <c r="U1041" t="str">
        <f t="shared" si="509"/>
        <v>0.0000333333333333334-0.00124449665010435i</v>
      </c>
      <c r="V1041" t="str">
        <f t="shared" si="510"/>
        <v>6.66666666666667E-06-0.0124449665010435i</v>
      </c>
      <c r="W1041" t="str">
        <f t="shared" si="511"/>
        <v>0.0000276031175469415-0.00113142501299552i</v>
      </c>
      <c r="X1041" t="str">
        <f t="shared" si="512"/>
        <v>0.0000488888149242549-0.00112998326151461i</v>
      </c>
      <c r="Y1041" t="str">
        <f t="shared" si="513"/>
        <v>0.009+0.569884907361188i</v>
      </c>
      <c r="Z1041" t="str">
        <f t="shared" si="514"/>
        <v>-0.0238187584488704-0.00141044770253952i</v>
      </c>
      <c r="AA1041" t="str">
        <f t="shared" si="515"/>
        <v>0.335595586394195-21.0933791067266i</v>
      </c>
      <c r="AB1041" t="str">
        <f t="shared" si="516"/>
        <v>0.951249671982424-0.149496215587704i</v>
      </c>
      <c r="AC1041" t="str">
        <f t="shared" si="517"/>
        <v>1.52893221987048-1.86753130285099i</v>
      </c>
      <c r="AD1041" t="str">
        <f t="shared" si="518"/>
        <v>0.297595502629611+0.265723160177228i</v>
      </c>
      <c r="AE1041" t="str">
        <f t="shared" si="519"/>
        <v>-0.00671356677182138-0.00674893865950193i</v>
      </c>
      <c r="AF1041" t="str">
        <f t="shared" si="520"/>
        <v>-13.4627398084615-3.13404285289561i</v>
      </c>
      <c r="AG1041" t="str">
        <f t="shared" si="521"/>
        <v>1.02065163335401-0.0224009916403475i</v>
      </c>
      <c r="AH1041" t="str">
        <f t="shared" si="522"/>
        <v>0.0653929700939966+0.111070883332334i</v>
      </c>
      <c r="AI1041">
        <f t="shared" si="523"/>
        <v>-17.795524143206993</v>
      </c>
      <c r="AJ1041">
        <f t="shared" si="524"/>
        <v>59.51255540891087</v>
      </c>
      <c r="AK1041"/>
      <c r="AL1041"/>
      <c r="AM1041"/>
      <c r="AN1041"/>
    </row>
    <row r="1042" spans="1:40" x14ac:dyDescent="0.25">
      <c r="A1042"/>
      <c r="B1042">
        <f t="shared" si="490"/>
        <v>90800</v>
      </c>
      <c r="C1042" s="237" t="str">
        <f t="shared" si="493"/>
        <v>-9.26981335041743E-06+0.0269716107016088i</v>
      </c>
      <c r="D1042" s="208" t="str">
        <f t="shared" si="494"/>
        <v>-5.95707702557498+0.206782348712334i</v>
      </c>
      <c r="E1042" t="str">
        <f t="shared" si="495"/>
        <v>2870</v>
      </c>
      <c r="F1042" t="str">
        <f t="shared" si="496"/>
        <v>0.777000777000777</v>
      </c>
      <c r="G1042" t="str">
        <f t="shared" si="491"/>
        <v>0.777000777000777</v>
      </c>
      <c r="H1042" t="str">
        <f t="shared" si="497"/>
        <v>7.50856048853984+3.33878455568837i</v>
      </c>
      <c r="I1042" t="str">
        <f t="shared" si="498"/>
        <v>356.570766182442i</v>
      </c>
      <c r="J1042" t="str">
        <f t="shared" si="492"/>
        <v>-171.100374010175+78.0062733762004i</v>
      </c>
      <c r="K1042" t="str">
        <f t="shared" si="499"/>
        <v>0.786609376902121-1.72536326583352i</v>
      </c>
      <c r="L1042" t="str">
        <f t="shared" si="500"/>
        <v>0.0555806790499517-0.103951709359847i</v>
      </c>
      <c r="M1042" t="str">
        <f t="shared" si="501"/>
        <v>0.842190055952073-1.82931497519337i</v>
      </c>
      <c r="N1042" t="str">
        <f t="shared" si="502"/>
        <v>-0.930314458343932i</v>
      </c>
      <c r="O1042" t="str">
        <f t="shared" si="503"/>
        <v>0.597581876654257-0.801807895130982i</v>
      </c>
      <c r="P1042" t="str">
        <f t="shared" si="504"/>
        <v>0.402418123345743+0.801807895130982i</v>
      </c>
      <c r="Q1042" t="str">
        <f t="shared" si="505"/>
        <v>-0.402418123345743+0.12850656321295i</v>
      </c>
      <c r="R1042" t="str">
        <f t="shared" si="506"/>
        <v>-0.330072039276758-2.09787847399159i</v>
      </c>
      <c r="S1042" t="str">
        <f t="shared" si="507"/>
        <v>0.0961339506038822i</v>
      </c>
      <c r="T1042" t="str">
        <f t="shared" si="508"/>
        <v>0.201677345591655-0.0317311291195545i</v>
      </c>
      <c r="U1042" t="str">
        <f t="shared" si="509"/>
        <v>0.0000333333333333333-0.00124312605908001i</v>
      </c>
      <c r="V1042" t="str">
        <f t="shared" si="510"/>
        <v>6.66666666666667E-06-0.0124312605908001i</v>
      </c>
      <c r="W1042" t="str">
        <f t="shared" si="511"/>
        <v>0.0000276031171316375-0.00113017909218155i</v>
      </c>
      <c r="X1042" t="str">
        <f t="shared" si="512"/>
        <v>0.0000488419495406398-0.0011287398107249i</v>
      </c>
      <c r="Y1042" t="str">
        <f t="shared" si="513"/>
        <v>0.009+0.570513225891906i</v>
      </c>
      <c r="Z1042" t="str">
        <f t="shared" si="514"/>
        <v>-0.0237662699924646-0.00140706435627292i</v>
      </c>
      <c r="AA1042" t="str">
        <f t="shared" si="515"/>
        <v>0.334852322103109-21.0700682360186i</v>
      </c>
      <c r="AB1042" t="str">
        <f t="shared" si="516"/>
        <v>0.951197589200851-0.149657728946181i</v>
      </c>
      <c r="AC1042" t="str">
        <f t="shared" si="517"/>
        <v>1.52731802615586-1.86608024540779i</v>
      </c>
      <c r="AD1042" t="str">
        <f t="shared" si="518"/>
        <v>0.297862031119907+0.26594115713152i</v>
      </c>
      <c r="AE1042" t="str">
        <f t="shared" si="519"/>
        <v>-0.00670487312903388-0.00673954038957204i</v>
      </c>
      <c r="AF1042" t="str">
        <f t="shared" si="520"/>
        <v>-13.4656375141148-3.13200220697604i</v>
      </c>
      <c r="AG1042" t="str">
        <f t="shared" si="521"/>
        <v>1.02064535999554-0.0223966587499183i</v>
      </c>
      <c r="AH1042" t="str">
        <f t="shared" si="522"/>
        <v>0.0653437353021318+0.110925274452669i</v>
      </c>
      <c r="AI1042">
        <f t="shared" si="523"/>
        <v>-17.805668940930609</v>
      </c>
      <c r="AJ1042">
        <f t="shared" si="524"/>
        <v>59.49856001335155</v>
      </c>
      <c r="AK1042"/>
      <c r="AL1042"/>
      <c r="AM1042"/>
      <c r="AN1042"/>
    </row>
    <row r="1043" spans="1:40" x14ac:dyDescent="0.25">
      <c r="A1043"/>
      <c r="B1043">
        <f t="shared" si="490"/>
        <v>90900</v>
      </c>
      <c r="C1043" s="237" t="str">
        <f t="shared" si="493"/>
        <v>-9.24942894260395E-06+0.0269419389696613i</v>
      </c>
      <c r="D1043" s="208" t="str">
        <f t="shared" si="494"/>
        <v>-5.95707686929452+0.20655486543407i</v>
      </c>
      <c r="E1043" t="str">
        <f t="shared" si="495"/>
        <v>2870</v>
      </c>
      <c r="F1043" t="str">
        <f t="shared" si="496"/>
        <v>0.777000777000777</v>
      </c>
      <c r="G1043" t="str">
        <f t="shared" si="491"/>
        <v>0.777000777000777</v>
      </c>
      <c r="H1043" t="str">
        <f t="shared" si="497"/>
        <v>7.51145123169306+3.33651745385201i</v>
      </c>
      <c r="I1043" t="str">
        <f t="shared" si="498"/>
        <v>356.96346526414i</v>
      </c>
      <c r="J1043" t="str">
        <f t="shared" si="492"/>
        <v>-171.479658465987+78.0921833689055i</v>
      </c>
      <c r="K1043" t="str">
        <f t="shared" si="499"/>
        <v>0.785160023610082-1.72410306488387i</v>
      </c>
      <c r="L1043" t="str">
        <f t="shared" si="500"/>
        <v>0.0554855829301961-0.103888140898975i</v>
      </c>
      <c r="M1043" t="str">
        <f t="shared" si="501"/>
        <v>0.840645606540278-1.82799120578284i</v>
      </c>
      <c r="N1043" t="str">
        <f t="shared" si="502"/>
        <v>-0.931339033738584i</v>
      </c>
      <c r="O1043" t="str">
        <f t="shared" si="503"/>
        <v>0.596760050500223-0.802419741860188i</v>
      </c>
      <c r="P1043" t="str">
        <f t="shared" si="504"/>
        <v>0.403239949499777+0.802419741860188i</v>
      </c>
      <c r="Q1043" t="str">
        <f t="shared" si="505"/>
        <v>-0.403239949499777+0.128919291878396i</v>
      </c>
      <c r="R1043" t="str">
        <f t="shared" si="506"/>
        <v>-0.330064726948805-2.09545570517172i</v>
      </c>
      <c r="S1043" t="str">
        <f t="shared" si="507"/>
        <v>0.0962398249988203i</v>
      </c>
      <c r="T1043" t="str">
        <f t="shared" si="508"/>
        <v>0.201666290358506-0.0317653715598364i</v>
      </c>
      <c r="U1043" t="str">
        <f t="shared" si="509"/>
        <v>0.0000333333333333334-0.00124175848365748i</v>
      </c>
      <c r="V1043" t="str">
        <f t="shared" si="510"/>
        <v>6.66666666666667E-06-0.0124175848365748i</v>
      </c>
      <c r="W1043" t="str">
        <f t="shared" si="511"/>
        <v>0.000027603116715876-0.00112893591282376i</v>
      </c>
      <c r="X1043" t="str">
        <f t="shared" si="512"/>
        <v>0.0000487952386684304-0.00112749909305092i</v>
      </c>
      <c r="Y1043" t="str">
        <f t="shared" si="513"/>
        <v>0.009+0.571141544422624i</v>
      </c>
      <c r="Z1043" t="str">
        <f t="shared" si="514"/>
        <v>-0.0237139549159567-0.00140369451053096i</v>
      </c>
      <c r="AA1043" t="str">
        <f t="shared" si="515"/>
        <v>0.334111529173119-21.0468089189788i</v>
      </c>
      <c r="AB1043" t="str">
        <f t="shared" si="516"/>
        <v>0.951145447939826-0.149819231104735i</v>
      </c>
      <c r="AC1043" t="str">
        <f t="shared" si="517"/>
        <v>1.5257080050748-1.86463039265782i</v>
      </c>
      <c r="AD1043" t="str">
        <f t="shared" si="518"/>
        <v>0.298128785623945+0.266158899438908i</v>
      </c>
      <c r="AE1043" t="str">
        <f t="shared" si="519"/>
        <v>-0.0066962067953638-0.00673016188158652i</v>
      </c>
      <c r="AF1043" t="str">
        <f t="shared" si="520"/>
        <v>-13.4685281009876-3.12996258841794i</v>
      </c>
      <c r="AG1043" t="str">
        <f t="shared" si="521"/>
        <v>1.02063908162217-0.0223923528351149i</v>
      </c>
      <c r="AH1043" t="str">
        <f t="shared" si="522"/>
        <v>0.0652946490491488+0.110779955457116i</v>
      </c>
      <c r="AI1043">
        <f t="shared" si="523"/>
        <v>-17.815803117888425</v>
      </c>
      <c r="AJ1043">
        <f t="shared" si="524"/>
        <v>59.484540437148304</v>
      </c>
      <c r="AK1043"/>
      <c r="AL1043"/>
      <c r="AM1043"/>
      <c r="AN1043"/>
    </row>
    <row r="1044" spans="1:40" x14ac:dyDescent="0.25">
      <c r="A1044"/>
      <c r="B1044">
        <f t="shared" si="490"/>
        <v>91000</v>
      </c>
      <c r="C1044" s="237" t="str">
        <f t="shared" si="493"/>
        <v>-9.22911169919379E-06+0.0269123324502885i</v>
      </c>
      <c r="D1044" s="208" t="str">
        <f t="shared" si="494"/>
        <v>-5.95707671352898+0.206327882118879i</v>
      </c>
      <c r="E1044" t="str">
        <f t="shared" si="495"/>
        <v>2870</v>
      </c>
      <c r="F1044" t="str">
        <f t="shared" si="496"/>
        <v>0.777000777000777</v>
      </c>
      <c r="G1044" t="str">
        <f t="shared" si="491"/>
        <v>0.777000777000777</v>
      </c>
      <c r="H1044" t="str">
        <f t="shared" si="497"/>
        <v>7.51433487651749+3.33425188614051i</v>
      </c>
      <c r="I1044" t="str">
        <f t="shared" si="498"/>
        <v>357.356164345839i</v>
      </c>
      <c r="J1044" t="str">
        <f t="shared" si="492"/>
        <v>-171.859360406065+78.1780933616105i</v>
      </c>
      <c r="K1044" t="str">
        <f t="shared" si="499"/>
        <v>0.783714414711647-1.72284398687441i</v>
      </c>
      <c r="L1044" t="str">
        <f t="shared" si="500"/>
        <v>0.0553907075274366-0.103824594395881i</v>
      </c>
      <c r="M1044" t="str">
        <f t="shared" si="501"/>
        <v>0.839105122239084-1.82666858127029i</v>
      </c>
      <c r="N1044" t="str">
        <f t="shared" si="502"/>
        <v>-0.932363609133236i</v>
      </c>
      <c r="O1044" t="str">
        <f t="shared" si="503"/>
        <v>0.595937597894553-0.803030746245541i</v>
      </c>
      <c r="P1044" t="str">
        <f t="shared" si="504"/>
        <v>0.404062402105447+0.803030746245541i</v>
      </c>
      <c r="Q1044" t="str">
        <f t="shared" si="505"/>
        <v>-0.404062402105447+0.129332862887695i</v>
      </c>
      <c r="R1044" t="str">
        <f t="shared" si="506"/>
        <v>-0.330057406014364-2.09303813241688i</v>
      </c>
      <c r="S1044" t="str">
        <f t="shared" si="507"/>
        <v>0.0963456993937586i</v>
      </c>
      <c r="T1044" t="str">
        <f t="shared" si="508"/>
        <v>0.201655222725511-0.0317996116225436i</v>
      </c>
      <c r="U1044" t="str">
        <f t="shared" si="509"/>
        <v>0.0000333333333333333-0.00124039391389522i</v>
      </c>
      <c r="V1044" t="str">
        <f t="shared" si="510"/>
        <v>6.66666666666667E-06-0.0124039391389522i</v>
      </c>
      <c r="W1044" t="str">
        <f t="shared" si="511"/>
        <v>0.0000276031162996568-0.00112769546588441i</v>
      </c>
      <c r="X1044" t="str">
        <f t="shared" si="512"/>
        <v>0.0000487486816292273-0.00112626109949517i</v>
      </c>
      <c r="Y1044" t="str">
        <f t="shared" si="513"/>
        <v>0.009+0.571769862953342i</v>
      </c>
      <c r="Z1044" t="str">
        <f t="shared" si="514"/>
        <v>-0.0236618124563107-0.00140033809408134i</v>
      </c>
      <c r="AA1044" t="str">
        <f t="shared" si="515"/>
        <v>0.333373196638784-21.0236009844882i</v>
      </c>
      <c r="AB1044" t="str">
        <f t="shared" si="516"/>
        <v>0.951093248195764-0.149980722049618i</v>
      </c>
      <c r="AC1044" t="str">
        <f t="shared" si="517"/>
        <v>1.5241021435238-1.86318174644646i</v>
      </c>
      <c r="AD1044" t="str">
        <f t="shared" si="518"/>
        <v>0.298395765924643+0.266376386886662i</v>
      </c>
      <c r="AE1044" t="str">
        <f t="shared" si="519"/>
        <v>-0.00668756764914497-0.00672080306743873i</v>
      </c>
      <c r="AF1044" t="str">
        <f t="shared" si="520"/>
        <v>-13.4714115900465-3.12792400402163i</v>
      </c>
      <c r="AG1044" t="str">
        <f t="shared" si="521"/>
        <v>1.0206327982322-0.0223880737897709i</v>
      </c>
      <c r="AH1044" t="str">
        <f t="shared" si="522"/>
        <v>0.0652457106400916+0.110634925406326i</v>
      </c>
      <c r="AI1044">
        <f t="shared" si="523"/>
        <v>-17.82592670074084</v>
      </c>
      <c r="AJ1044">
        <f t="shared" si="524"/>
        <v>59.470496757845005</v>
      </c>
      <c r="AK1044"/>
      <c r="AL1044"/>
      <c r="AM1044"/>
      <c r="AN1044"/>
    </row>
    <row r="1045" spans="1:40" x14ac:dyDescent="0.25">
      <c r="A1045"/>
      <c r="B1045">
        <f t="shared" si="490"/>
        <v>91100</v>
      </c>
      <c r="C1045" s="237" t="str">
        <f t="shared" si="493"/>
        <v>-0.0000092088613254448+0.0268827909287399i</v>
      </c>
      <c r="D1045" s="208" t="str">
        <f t="shared" si="494"/>
        <v>-5.95707655827612+0.206101397120339i</v>
      </c>
      <c r="E1045" t="str">
        <f t="shared" si="495"/>
        <v>2870</v>
      </c>
      <c r="F1045" t="str">
        <f t="shared" si="496"/>
        <v>0.777000777000777</v>
      </c>
      <c r="G1045" t="str">
        <f t="shared" si="491"/>
        <v>0.777000777000777</v>
      </c>
      <c r="H1045" t="str">
        <f t="shared" si="497"/>
        <v>7.51721144391659+3.33198785764602i</v>
      </c>
      <c r="I1045" t="str">
        <f t="shared" si="498"/>
        <v>357.748863427538i</v>
      </c>
      <c r="J1045" t="str">
        <f t="shared" si="492"/>
        <v>-172.23947983041+78.2640033543155i</v>
      </c>
      <c r="K1045" t="str">
        <f t="shared" si="499"/>
        <v>0.782272538327791-1.72158603332887i</v>
      </c>
      <c r="L1045" t="str">
        <f t="shared" si="500"/>
        <v>0.0552960522455866-0.103761070095918i</v>
      </c>
      <c r="M1045" t="str">
        <f t="shared" si="501"/>
        <v>0.837568590573378-1.82534710342479i</v>
      </c>
      <c r="N1045" t="str">
        <f t="shared" si="502"/>
        <v>-0.933388184527888i</v>
      </c>
      <c r="O1045" t="str">
        <f t="shared" si="503"/>
        <v>0.595114519700619-0.803640907645636i</v>
      </c>
      <c r="P1045" t="str">
        <f t="shared" si="504"/>
        <v>0.404885480299381+0.803640907645636i</v>
      </c>
      <c r="Q1045" t="str">
        <f t="shared" si="505"/>
        <v>-0.404885480299381+0.129747276882252i</v>
      </c>
      <c r="R1045" t="str">
        <f t="shared" si="506"/>
        <v>-0.330050076471548-2.09062573860812i</v>
      </c>
      <c r="S1045" t="str">
        <f t="shared" si="507"/>
        <v>0.0964515737886967i</v>
      </c>
      <c r="T1045" t="str">
        <f t="shared" si="508"/>
        <v>0.20164414269191-0.0318338493047605i</v>
      </c>
      <c r="U1045" t="str">
        <f t="shared" si="509"/>
        <v>0.0000333333333333333-0.00123903233989533i</v>
      </c>
      <c r="V1045" t="str">
        <f t="shared" si="510"/>
        <v>6.66666666666667E-06-0.0123903233989533i</v>
      </c>
      <c r="W1045" t="str">
        <f t="shared" si="511"/>
        <v>0.00002760311588298-0.00112645774236538i</v>
      </c>
      <c r="X1045" t="str">
        <f t="shared" si="512"/>
        <v>0.0000487022777483478-0.00112502582109952i</v>
      </c>
      <c r="Y1045" t="str">
        <f t="shared" si="513"/>
        <v>0.009+0.57239818148406i</v>
      </c>
      <c r="Z1045" t="str">
        <f t="shared" si="514"/>
        <v>-0.0236098418546837-0.0013969950361518i</v>
      </c>
      <c r="AA1045" t="str">
        <f t="shared" si="515"/>
        <v>0.332637313595525-21.0004442621855i</v>
      </c>
      <c r="AB1045" t="str">
        <f t="shared" si="516"/>
        <v>0.95104098996508-0.15014220176708i</v>
      </c>
      <c r="AC1045" t="str">
        <f t="shared" si="517"/>
        <v>1.5225004284452-1.86173430859064i</v>
      </c>
      <c r="AD1045" t="str">
        <f t="shared" si="518"/>
        <v>0.298662971804707+0.266593619262151i</v>
      </c>
      <c r="AE1045" t="str">
        <f t="shared" si="519"/>
        <v>-0.00667895556938004-0.00671146387934068i</v>
      </c>
      <c r="AF1045" t="str">
        <f t="shared" si="520"/>
        <v>-13.4742880021927-3.12588646052568i</v>
      </c>
      <c r="AG1045" t="str">
        <f t="shared" si="521"/>
        <v>1.0206265098239-0.0223838215081739i</v>
      </c>
      <c r="AH1045" t="str">
        <f t="shared" si="522"/>
        <v>0.0651969193839275+0.110490183365075i</v>
      </c>
      <c r="AI1045">
        <f t="shared" si="523"/>
        <v>-17.836039716050426</v>
      </c>
      <c r="AJ1045">
        <f t="shared" si="524"/>
        <v>59.45642905264171</v>
      </c>
      <c r="AK1045"/>
      <c r="AL1045"/>
      <c r="AM1045"/>
      <c r="AN1045"/>
    </row>
    <row r="1046" spans="1:40" x14ac:dyDescent="0.25">
      <c r="A1046"/>
      <c r="B1046">
        <f t="shared" si="490"/>
        <v>91200</v>
      </c>
      <c r="C1046" s="237" t="str">
        <f t="shared" si="493"/>
        <v>-9.18867752822998E-06+0.026853314191207i</v>
      </c>
      <c r="D1046" s="208" t="str">
        <f t="shared" si="494"/>
        <v>-5.95707640353367+0.205875408799254i</v>
      </c>
      <c r="E1046" t="str">
        <f t="shared" si="495"/>
        <v>2870</v>
      </c>
      <c r="F1046" t="str">
        <f t="shared" si="496"/>
        <v>0.777000777000777</v>
      </c>
      <c r="G1046" t="str">
        <f t="shared" si="491"/>
        <v>0.777000777000777</v>
      </c>
      <c r="H1046" t="str">
        <f t="shared" si="497"/>
        <v>7.52008095472819+3.3297253734066i</v>
      </c>
      <c r="I1046" t="str">
        <f t="shared" si="498"/>
        <v>358.141562509236i</v>
      </c>
      <c r="J1046" t="str">
        <f t="shared" si="492"/>
        <v>-172.62001673902+78.3499133470207i</v>
      </c>
      <c r="K1046" t="str">
        <f t="shared" si="499"/>
        <v>0.780834382621537-1.7203292057458i</v>
      </c>
      <c r="L1046" t="str">
        <f t="shared" si="500"/>
        <v>0.0552016164901518-0.10369756824252i</v>
      </c>
      <c r="M1046" t="str">
        <f t="shared" si="501"/>
        <v>0.836035999111689-1.82402677398832i</v>
      </c>
      <c r="N1046" t="str">
        <f t="shared" si="502"/>
        <v>-0.93441275992254i</v>
      </c>
      <c r="O1046" t="str">
        <f t="shared" si="503"/>
        <v>0.594290816782453-0.804250225419953i</v>
      </c>
      <c r="P1046" t="str">
        <f t="shared" si="504"/>
        <v>0.405709183217547+0.804250225419953i</v>
      </c>
      <c r="Q1046" t="str">
        <f t="shared" si="505"/>
        <v>-0.405709183217547+0.130162534502587i</v>
      </c>
      <c r="R1046" t="str">
        <f t="shared" si="506"/>
        <v>-0.330042738318457-2.08821850670156i</v>
      </c>
      <c r="S1046" t="str">
        <f t="shared" si="507"/>
        <v>0.096557448183635i</v>
      </c>
      <c r="T1046" t="str">
        <f t="shared" si="508"/>
        <v>0.201633050256944-0.0318680846035694i</v>
      </c>
      <c r="U1046" t="str">
        <f t="shared" si="509"/>
        <v>0.0000333333333333334-0.00123767375180334i</v>
      </c>
      <c r="V1046" t="str">
        <f t="shared" si="510"/>
        <v>6.66666666666667E-06-0.0123767375180334i</v>
      </c>
      <c r="W1046" t="str">
        <f t="shared" si="511"/>
        <v>0.0000276031154658457-0.00112522273330808i</v>
      </c>
      <c r="X1046" t="str">
        <f t="shared" si="512"/>
        <v>0.0000486560263548061-0.00112379324894513i</v>
      </c>
      <c r="Y1046" t="str">
        <f t="shared" si="513"/>
        <v>0.009+0.573026500014778i</v>
      </c>
      <c r="Z1046" t="str">
        <f t="shared" si="514"/>
        <v>-0.0235580423564009-0.00139366526642686i</v>
      </c>
      <c r="AA1046" t="str">
        <f t="shared" si="515"/>
        <v>0.33190386919922-20.9773385824628i</v>
      </c>
      <c r="AB1046" t="str">
        <f t="shared" si="516"/>
        <v>0.950988673244196-0.150303670243359i</v>
      </c>
      <c r="AC1046" t="str">
        <f t="shared" si="517"/>
        <v>1.52090284682701-1.8602880808791i</v>
      </c>
      <c r="AD1046" t="str">
        <f t="shared" si="518"/>
        <v>0.298930403046621+0.266810596352846i</v>
      </c>
      <c r="AE1046" t="str">
        <f t="shared" si="519"/>
        <v>-0.00667037043573669-0.00670214424982198i</v>
      </c>
      <c r="AF1046" t="str">
        <f t="shared" si="520"/>
        <v>-13.4771573582619-3.12384996460735i</v>
      </c>
      <c r="AG1046" t="str">
        <f t="shared" si="521"/>
        <v>1.0206202163956-0.022379595885062i</v>
      </c>
      <c r="AH1046" t="str">
        <f t="shared" si="522"/>
        <v>0.0651482745935183+0.110345728402243i</v>
      </c>
      <c r="AI1046">
        <f t="shared" si="523"/>
        <v>-17.846142190282382</v>
      </c>
      <c r="AJ1046">
        <f t="shared" si="524"/>
        <v>59.442337398397598</v>
      </c>
      <c r="AK1046"/>
      <c r="AL1046"/>
      <c r="AM1046"/>
      <c r="AN1046"/>
    </row>
    <row r="1047" spans="1:40" x14ac:dyDescent="0.25">
      <c r="A1047"/>
      <c r="B1047">
        <f t="shared" si="490"/>
        <v>91300</v>
      </c>
      <c r="C1047" s="237" t="str">
        <f t="shared" si="493"/>
        <v>-9.16856001602663E-06+0.026823902024818i</v>
      </c>
      <c r="D1047" s="208" t="str">
        <f t="shared" si="494"/>
        <v>-5.95707624929941+0.205649915523605i</v>
      </c>
      <c r="E1047" t="str">
        <f t="shared" si="495"/>
        <v>2870</v>
      </c>
      <c r="F1047" t="str">
        <f t="shared" si="496"/>
        <v>0.777000777000777</v>
      </c>
      <c r="G1047" t="str">
        <f t="shared" si="491"/>
        <v>0.777000777000777</v>
      </c>
      <c r="H1047" t="str">
        <f t="shared" si="497"/>
        <v>7.52294342972495+3.32746443840665i</v>
      </c>
      <c r="I1047" t="str">
        <f t="shared" si="498"/>
        <v>358.534261590935i</v>
      </c>
      <c r="J1047" t="str">
        <f t="shared" si="492"/>
        <v>-173.000971131897+78.4358233397257i</v>
      </c>
      <c r="K1047" t="str">
        <f t="shared" si="499"/>
        <v>0.779399935797762-1.71907350559881i</v>
      </c>
      <c r="L1047" t="str">
        <f t="shared" si="500"/>
        <v>0.055107399668226-0.103634089077209i</v>
      </c>
      <c r="M1047" t="str">
        <f t="shared" si="501"/>
        <v>0.834507335465988-1.82270759467602i</v>
      </c>
      <c r="N1047" t="str">
        <f t="shared" si="502"/>
        <v>-0.935437335317192i</v>
      </c>
      <c r="O1047" t="str">
        <f t="shared" si="503"/>
        <v>0.59346649000474-0.804858698928858i</v>
      </c>
      <c r="P1047" t="str">
        <f t="shared" si="504"/>
        <v>0.40653350999526+0.804858698928858i</v>
      </c>
      <c r="Q1047" t="str">
        <f t="shared" si="505"/>
        <v>-0.40653350999526+0.130578636388334i</v>
      </c>
      <c r="R1047" t="str">
        <f t="shared" si="506"/>
        <v>-0.3300353915532-2.08581641972799i</v>
      </c>
      <c r="S1047" t="str">
        <f t="shared" si="507"/>
        <v>0.096663322578573i</v>
      </c>
      <c r="T1047" t="str">
        <f t="shared" si="508"/>
        <v>0.201621945419851-0.0319023175160526i</v>
      </c>
      <c r="U1047" t="str">
        <f t="shared" si="509"/>
        <v>0.0000333333333333333-0.00123631813980794i</v>
      </c>
      <c r="V1047" t="str">
        <f t="shared" si="510"/>
        <v>6.66666666666667E-06-0.0123631813980794i</v>
      </c>
      <c r="W1047" t="str">
        <f t="shared" si="511"/>
        <v>0.0000276031150482535-0.00112399042979312i</v>
      </c>
      <c r="X1047" t="str">
        <f t="shared" si="512"/>
        <v>0.0000486099267812836-0.00112256337415211i</v>
      </c>
      <c r="Y1047" t="str">
        <f t="shared" si="513"/>
        <v>0.009+0.573654818545496i</v>
      </c>
      <c r="Z1047" t="str">
        <f t="shared" si="514"/>
        <v>-0.0235064132109256-0.00139034871504415i</v>
      </c>
      <c r="AA1047" t="str">
        <f t="shared" si="515"/>
        <v>0.331172852665809-20.9542837764616i</v>
      </c>
      <c r="AB1047" t="str">
        <f t="shared" si="516"/>
        <v>0.950936298029517-0.150465127464693i</v>
      </c>
      <c r="AC1047" t="str">
        <f t="shared" si="517"/>
        <v>1.51930938570271-1.85884306507261i</v>
      </c>
      <c r="AD1047" t="str">
        <f t="shared" si="518"/>
        <v>0.299198059432648+0.267027317946321i</v>
      </c>
      <c r="AE1047" t="str">
        <f t="shared" si="519"/>
        <v>-0.00666181212854252-0.00669284411172729i</v>
      </c>
      <c r="AF1047" t="str">
        <f t="shared" si="520"/>
        <v>-13.4800196790244-3.12181452288304i</v>
      </c>
      <c r="AG1047" t="str">
        <f t="shared" si="521"/>
        <v>1.02061391794563-0.0223753968156215i</v>
      </c>
      <c r="AH1047" t="str">
        <f t="shared" si="522"/>
        <v>0.0650997755855898+0.11020155959078i</v>
      </c>
      <c r="AI1047">
        <f t="shared" si="523"/>
        <v>-17.856234149805839</v>
      </c>
      <c r="AJ1047">
        <f t="shared" si="524"/>
        <v>59.428221871631962</v>
      </c>
      <c r="AK1047"/>
      <c r="AL1047"/>
      <c r="AM1047"/>
      <c r="AN1047"/>
    </row>
    <row r="1048" spans="1:40" x14ac:dyDescent="0.25">
      <c r="A1048"/>
      <c r="B1048">
        <f t="shared" si="490"/>
        <v>91400</v>
      </c>
      <c r="C1048" s="237" t="str">
        <f t="shared" si="493"/>
        <v>-9.14850849890599E-06+0.0267945542176327i</v>
      </c>
      <c r="D1048" s="208" t="str">
        <f t="shared" si="494"/>
        <v>-5.95707609557112+0.205424915668517i</v>
      </c>
      <c r="E1048" t="str">
        <f t="shared" si="495"/>
        <v>2870</v>
      </c>
      <c r="F1048" t="str">
        <f t="shared" si="496"/>
        <v>0.777000777000777</v>
      </c>
      <c r="G1048" t="str">
        <f t="shared" si="491"/>
        <v>0.777000777000777</v>
      </c>
      <c r="H1048" t="str">
        <f t="shared" si="497"/>
        <v>7.52579888961436+3.32520505757725i</v>
      </c>
      <c r="I1048" t="str">
        <f t="shared" si="498"/>
        <v>358.926960672634i</v>
      </c>
      <c r="J1048" t="str">
        <f t="shared" si="492"/>
        <v>-173.382343009039+78.5217333324308i</v>
      </c>
      <c r="K1048" t="str">
        <f t="shared" si="499"/>
        <v>0.777969186103105-1.71781893433676i</v>
      </c>
      <c r="L1048" t="str">
        <f t="shared" si="500"/>
        <v>0.0550134011884879-0.103570632839606i</v>
      </c>
      <c r="M1048" t="str">
        <f t="shared" si="501"/>
        <v>0.832982587291593-1.82138956717637i</v>
      </c>
      <c r="N1048" t="str">
        <f t="shared" si="502"/>
        <v>-0.936461910711844i</v>
      </c>
      <c r="O1048" t="str">
        <f t="shared" si="503"/>
        <v>0.592641540232821-0.805466327533603i</v>
      </c>
      <c r="P1048" t="str">
        <f t="shared" si="504"/>
        <v>0.407358459767179+0.805466327533603i</v>
      </c>
      <c r="Q1048" t="str">
        <f t="shared" si="505"/>
        <v>-0.407358459767179+0.130995583178241i</v>
      </c>
      <c r="R1048" t="str">
        <f t="shared" si="506"/>
        <v>-0.33002803617388-2.08341946079243i</v>
      </c>
      <c r="S1048" t="str">
        <f t="shared" si="507"/>
        <v>0.0967691969735113i</v>
      </c>
      <c r="T1048" t="str">
        <f t="shared" si="508"/>
        <v>0.201610828179869-0.0319365480392913i</v>
      </c>
      <c r="U1048" t="str">
        <f t="shared" si="509"/>
        <v>0.0000333333333333334-0.00123496549414075i</v>
      </c>
      <c r="V1048" t="str">
        <f t="shared" si="510"/>
        <v>6.66666666666667E-06-0.0123496549414075i</v>
      </c>
      <c r="W1048" t="str">
        <f t="shared" si="511"/>
        <v>0.0000276031146302038-0.00112276082294017i</v>
      </c>
      <c r="X1048" t="str">
        <f t="shared" si="512"/>
        <v>0.0000485639783641102-0.0011213361878794i</v>
      </c>
      <c r="Y1048" t="str">
        <f t="shared" si="513"/>
        <v>0.009+0.574283137076214i</v>
      </c>
      <c r="Z1048" t="str">
        <f t="shared" si="514"/>
        <v>-0.0234549536718342-0.00138704531259118i</v>
      </c>
      <c r="AA1048" t="str">
        <f t="shared" si="515"/>
        <v>0.330444253270884-20.9312796760688i</v>
      </c>
      <c r="AB1048" t="str">
        <f t="shared" si="516"/>
        <v>0.950883864317448-0.150626573417317i</v>
      </c>
      <c r="AC1048" t="str">
        <f t="shared" si="517"/>
        <v>1.51772003215115-1.85739926290417i</v>
      </c>
      <c r="AD1048" t="str">
        <f t="shared" si="518"/>
        <v>0.299465940744833+0.267243783830249i</v>
      </c>
      <c r="AE1048" t="str">
        <f t="shared" si="519"/>
        <v>-0.00665328052878142-0.00668356339821498i</v>
      </c>
      <c r="AF1048" t="str">
        <f t="shared" si="520"/>
        <v>-13.4828749851855-3.11978014190873i</v>
      </c>
      <c r="AG1048" t="str">
        <f t="shared" si="521"/>
        <v>1.02060761447236-0.022371224195485i</v>
      </c>
      <c r="AH1048" t="str">
        <f t="shared" si="522"/>
        <v>0.0650514216807123+0.110057676007698i</v>
      </c>
      <c r="AI1048">
        <f t="shared" si="523"/>
        <v>-17.866315620893285</v>
      </c>
      <c r="AJ1048">
        <f t="shared" si="524"/>
        <v>59.414082548526771</v>
      </c>
      <c r="AK1048"/>
      <c r="AL1048"/>
      <c r="AM1048"/>
      <c r="AN1048"/>
    </row>
    <row r="1049" spans="1:40" x14ac:dyDescent="0.25">
      <c r="A1049"/>
      <c r="B1049">
        <f t="shared" si="490"/>
        <v>91500</v>
      </c>
      <c r="C1049" s="237" t="str">
        <f t="shared" si="493"/>
        <v>-9.12852268852268E-06+0.0267652705586373i</v>
      </c>
      <c r="D1049" s="208" t="str">
        <f t="shared" si="494"/>
        <v>-5.95707594234657+0.205200407616219i</v>
      </c>
      <c r="E1049" t="str">
        <f t="shared" si="495"/>
        <v>2870</v>
      </c>
      <c r="F1049" t="str">
        <f t="shared" si="496"/>
        <v>0.777000777000777</v>
      </c>
      <c r="G1049" t="str">
        <f t="shared" si="491"/>
        <v>0.777000777000777</v>
      </c>
      <c r="H1049" t="str">
        <f t="shared" si="497"/>
        <v>7.52864735503896+3.32294723579652i</v>
      </c>
      <c r="I1049" t="str">
        <f t="shared" si="498"/>
        <v>359.319659754333i</v>
      </c>
      <c r="J1049" t="str">
        <f t="shared" si="492"/>
        <v>-173.764132370448+78.6076433251358i</v>
      </c>
      <c r="K1049" t="str">
        <f t="shared" si="499"/>
        <v>0.776542121825761-1.71656549338393i</v>
      </c>
      <c r="L1049" t="str">
        <f t="shared" si="500"/>
        <v>0.0549196204612005-0.103507199767445i</v>
      </c>
      <c r="M1049" t="str">
        <f t="shared" si="501"/>
        <v>0.831461742286961-1.82007269315138i</v>
      </c>
      <c r="N1049" t="str">
        <f t="shared" si="502"/>
        <v>-0.937486486106496i</v>
      </c>
      <c r="O1049" t="str">
        <f t="shared" si="503"/>
        <v>0.59181596833269-0.806073110596328i</v>
      </c>
      <c r="P1049" t="str">
        <f t="shared" si="504"/>
        <v>0.40818403166731+0.806073110596328i</v>
      </c>
      <c r="Q1049" t="str">
        <f t="shared" si="505"/>
        <v>-0.40818403166731+0.131413375510168i</v>
      </c>
      <c r="R1049" t="str">
        <f t="shared" si="506"/>
        <v>-0.330020672178602-2.08102761307378i</v>
      </c>
      <c r="S1049" t="str">
        <f t="shared" si="507"/>
        <v>0.0968750713684496i</v>
      </c>
      <c r="T1049" t="str">
        <f t="shared" si="508"/>
        <v>0.201599698536237-0.0319707761703658i</v>
      </c>
      <c r="U1049" t="str">
        <f t="shared" si="509"/>
        <v>0.0000333333333333333-0.00123361580507612i</v>
      </c>
      <c r="V1049" t="str">
        <f t="shared" si="510"/>
        <v>6.66666666666667E-06-0.0123361580507612i</v>
      </c>
      <c r="W1049" t="str">
        <f t="shared" si="511"/>
        <v>0.0000276031142116965-0.00112153390390773i</v>
      </c>
      <c r="X1049" t="str">
        <f t="shared" si="512"/>
        <v>0.0000485181804432369-0.00112011168132452i</v>
      </c>
      <c r="Y1049" t="str">
        <f t="shared" si="513"/>
        <v>0.009+0.574911455606932i</v>
      </c>
      <c r="Z1049" t="str">
        <f t="shared" si="514"/>
        <v>-0.0234036629967881-0.00138375499010174i</v>
      </c>
      <c r="AA1049" t="str">
        <f t="shared" si="515"/>
        <v>0.329718060349302-20.9083261139121i</v>
      </c>
      <c r="AB1049" t="str">
        <f t="shared" si="516"/>
        <v>0.950831372104402-0.15078800808746i</v>
      </c>
      <c r="AC1049" t="str">
        <f t="shared" si="517"/>
        <v>1.51613477329635-1.85595667607926i</v>
      </c>
      <c r="AD1049" t="str">
        <f t="shared" si="518"/>
        <v>0.299734046765004+0.267459993792412i</v>
      </c>
      <c r="AE1049" t="str">
        <f t="shared" si="519"/>
        <v>-0.00664477551808882-0.00667430204275509i</v>
      </c>
      <c r="AF1049" t="str">
        <f t="shared" si="520"/>
        <v>-13.4857232973855-3.1177468281803i</v>
      </c>
      <c r="AG1049" t="str">
        <f t="shared" si="521"/>
        <v>1.02060130597419-0.0223670779207283i</v>
      </c>
      <c r="AH1049" t="str">
        <f t="shared" si="522"/>
        <v>0.0650032122032702+0.109914076734041i</v>
      </c>
      <c r="AI1049">
        <f t="shared" si="523"/>
        <v>-17.876386629721662</v>
      </c>
      <c r="AJ1049">
        <f t="shared" si="524"/>
        <v>59.399919504928512</v>
      </c>
      <c r="AK1049"/>
      <c r="AL1049"/>
      <c r="AM1049"/>
      <c r="AN1049"/>
    </row>
    <row r="1050" spans="1:40" x14ac:dyDescent="0.25">
      <c r="A1050"/>
      <c r="B1050">
        <f t="shared" si="490"/>
        <v>91600</v>
      </c>
      <c r="C1050" s="237" t="str">
        <f t="shared" si="493"/>
        <v>-9.10860229810452E-06+0.0267360508377399i</v>
      </c>
      <c r="D1050" s="208" t="str">
        <f t="shared" si="494"/>
        <v>-5.95707578962358+0.204976389756006i</v>
      </c>
      <c r="E1050" t="str">
        <f t="shared" si="495"/>
        <v>2870</v>
      </c>
      <c r="F1050" t="str">
        <f t="shared" si="496"/>
        <v>0.777000777000777</v>
      </c>
      <c r="G1050" t="str">
        <f t="shared" si="491"/>
        <v>0.777000777000777</v>
      </c>
      <c r="H1050" t="str">
        <f t="shared" si="497"/>
        <v>7.53148884657655+3.32069097789006i</v>
      </c>
      <c r="I1050" t="str">
        <f t="shared" si="498"/>
        <v>359.712358836031i</v>
      </c>
      <c r="J1050" t="str">
        <f t="shared" si="492"/>
        <v>-174.146339216123+78.6935533178409i</v>
      </c>
      <c r="K1050" t="str">
        <f t="shared" si="499"/>
        <v>0.775118731295391-1.71531318414027i</v>
      </c>
      <c r="L1050" t="str">
        <f t="shared" si="500"/>
        <v>0.0548260568982082-0.103443790096586i</v>
      </c>
      <c r="M1050" t="str">
        <f t="shared" si="501"/>
        <v>0.829944788193599-1.81875697423686i</v>
      </c>
      <c r="N1050" t="str">
        <f t="shared" si="502"/>
        <v>-0.938511061501148i</v>
      </c>
      <c r="O1050" t="str">
        <f t="shared" si="503"/>
        <v>0.590989775170997-0.806679047480058i</v>
      </c>
      <c r="P1050" t="str">
        <f t="shared" si="504"/>
        <v>0.409010224829003+0.806679047480058i</v>
      </c>
      <c r="Q1050" t="str">
        <f t="shared" si="505"/>
        <v>-0.409010224829003+0.13183201402109i</v>
      </c>
      <c r="R1050" t="str">
        <f t="shared" si="506"/>
        <v>-0.330013299565451-2.07864085982437i</v>
      </c>
      <c r="S1050" t="str">
        <f t="shared" si="507"/>
        <v>0.0969809457633877i</v>
      </c>
      <c r="T1050" t="str">
        <f t="shared" si="508"/>
        <v>0.201588556488189-0.0320050019063536i</v>
      </c>
      <c r="U1050" t="str">
        <f t="shared" si="509"/>
        <v>0.0000333333333333334-0.00123226906293084i</v>
      </c>
      <c r="V1050" t="str">
        <f t="shared" si="510"/>
        <v>6.66666666666667E-06-0.0123226906293084i</v>
      </c>
      <c r="W1050" t="str">
        <f t="shared" si="511"/>
        <v>0.0000276031137927317-0.00112030966389288i</v>
      </c>
      <c r="X1050" t="str">
        <f t="shared" si="512"/>
        <v>0.0000484725323622128-0.00111888984572335i</v>
      </c>
      <c r="Y1050" t="str">
        <f t="shared" si="513"/>
        <v>0.009+0.57553977413765i</v>
      </c>
      <c r="Z1050" t="str">
        <f t="shared" si="514"/>
        <v>-0.0233525404475066-0.00138047767905266i</v>
      </c>
      <c r="AA1050" t="str">
        <f t="shared" si="515"/>
        <v>0.32899426329478-20.8854229233564i</v>
      </c>
      <c r="AB1050" t="str">
        <f t="shared" si="516"/>
        <v>0.950778821386765-0.150949431461338i</v>
      </c>
      <c r="AC1050" t="str">
        <f t="shared" si="517"/>
        <v>1.5145535963074-1.854515306276i</v>
      </c>
      <c r="AD1050" t="str">
        <f t="shared" si="518"/>
        <v>0.300002377274766+0.267675947620688i</v>
      </c>
      <c r="AE1050" t="str">
        <f t="shared" si="519"/>
        <v>-0.00663629697874749-0.00666505997912733i</v>
      </c>
      <c r="AF1050" t="str">
        <f t="shared" si="520"/>
        <v>-13.4885646362001-3.11571458813405i</v>
      </c>
      <c r="AG1050" t="str">
        <f t="shared" si="521"/>
        <v>1.02059499244951-0.0223629578878679i</v>
      </c>
      <c r="AH1050" t="str">
        <f t="shared" si="522"/>
        <v>0.0649551464814409+0.109770760854865i</v>
      </c>
      <c r="AI1050">
        <f t="shared" si="523"/>
        <v>-17.88644720237254</v>
      </c>
      <c r="AJ1050">
        <f t="shared" si="524"/>
        <v>59.385732816348657</v>
      </c>
      <c r="AK1050"/>
      <c r="AL1050"/>
      <c r="AM1050"/>
      <c r="AN1050"/>
    </row>
    <row r="1051" spans="1:40" x14ac:dyDescent="0.25">
      <c r="A1051"/>
      <c r="B1051">
        <f t="shared" si="490"/>
        <v>91700</v>
      </c>
      <c r="C1051" s="237" t="str">
        <f t="shared" si="493"/>
        <v>-9.08874704244203E-06+0.0267068948457644i</v>
      </c>
      <c r="D1051" s="208" t="str">
        <f t="shared" si="494"/>
        <v>-5.95707563739995+0.204752860484194i</v>
      </c>
      <c r="E1051" t="str">
        <f t="shared" si="495"/>
        <v>2870</v>
      </c>
      <c r="F1051" t="str">
        <f t="shared" si="496"/>
        <v>0.777000777000777</v>
      </c>
      <c r="G1051" t="str">
        <f t="shared" si="491"/>
        <v>0.777000777000777</v>
      </c>
      <c r="H1051" t="str">
        <f t="shared" si="497"/>
        <v>7.53432338474028+3.31843628863125i</v>
      </c>
      <c r="I1051" t="str">
        <f t="shared" si="498"/>
        <v>360.10505791773i</v>
      </c>
      <c r="J1051" t="str">
        <f t="shared" si="492"/>
        <v>-174.528963546064+78.7794633105459i</v>
      </c>
      <c r="K1051" t="str">
        <f t="shared" si="499"/>
        <v>0.773699002882947-1.71406200798156i</v>
      </c>
      <c r="L1051" t="str">
        <f t="shared" si="500"/>
        <v>0.0547327099129323-0.103380404061021i</v>
      </c>
      <c r="M1051" t="str">
        <f t="shared" si="501"/>
        <v>0.828431712795879-1.81744241204258i</v>
      </c>
      <c r="N1051" t="str">
        <f t="shared" si="502"/>
        <v>-0.939535636895799i</v>
      </c>
      <c r="O1051" t="str">
        <f t="shared" si="503"/>
        <v>0.590162961615041-0.807284137548709i</v>
      </c>
      <c r="P1051" t="str">
        <f t="shared" si="504"/>
        <v>0.409837038384959+0.807284137548709i</v>
      </c>
      <c r="Q1051" t="str">
        <f t="shared" si="505"/>
        <v>-0.409837038384959+0.13225149934709i</v>
      </c>
      <c r="R1051" t="str">
        <f t="shared" si="506"/>
        <v>-0.330005918332537-2.07625918436958i</v>
      </c>
      <c r="S1051" t="str">
        <f t="shared" si="507"/>
        <v>0.097086820158326i</v>
      </c>
      <c r="T1051" t="str">
        <f t="shared" si="508"/>
        <v>0.201577402034962-0.0320392252443342i</v>
      </c>
      <c r="U1051" t="str">
        <f t="shared" si="509"/>
        <v>0.0000333333333333333-0.00123092525806396i</v>
      </c>
      <c r="V1051" t="str">
        <f t="shared" si="510"/>
        <v>6.66666666666667E-06-0.0123092525806396i</v>
      </c>
      <c r="W1051" t="str">
        <f t="shared" si="511"/>
        <v>0.000027603113373309-0.0011190880941311i</v>
      </c>
      <c r="X1051" t="str">
        <f t="shared" si="512"/>
        <v>0.0000484270334681612-0.00111767067234991i</v>
      </c>
      <c r="Y1051" t="str">
        <f t="shared" si="513"/>
        <v>0.009+0.576168092668368i</v>
      </c>
      <c r="Z1051" t="str">
        <f t="shared" si="514"/>
        <v>-0.0233015852897406-0.00137721331136033i</v>
      </c>
      <c r="AA1051" t="str">
        <f t="shared" si="515"/>
        <v>0.328272851559522-20.8625699384995i</v>
      </c>
      <c r="AB1051" t="str">
        <f t="shared" si="516"/>
        <v>0.950726212160938-0.151110843525178i</v>
      </c>
      <c r="AC1051" t="str">
        <f t="shared" si="517"/>
        <v>1.51297648839824-1.85307515514547i</v>
      </c>
      <c r="AD1051" t="str">
        <f t="shared" si="518"/>
        <v>0.300270932055508+0.267891645103061i</v>
      </c>
      <c r="AE1051" t="str">
        <f t="shared" si="519"/>
        <v>-0.00662784479368317-0.00665583714141931i</v>
      </c>
      <c r="AF1051" t="str">
        <f t="shared" si="520"/>
        <v>-13.4913990221402-3.11368342814706i</v>
      </c>
      <c r="AG1051" t="str">
        <f t="shared" si="521"/>
        <v>1.02058867389677-0.0223588639938594i</v>
      </c>
      <c r="AH1051" t="str">
        <f t="shared" si="522"/>
        <v>0.064907223847161+0.109627727459207i</v>
      </c>
      <c r="AI1051">
        <f t="shared" si="523"/>
        <v>-17.896497364833436</v>
      </c>
      <c r="AJ1051">
        <f t="shared" si="524"/>
        <v>59.37152255796677</v>
      </c>
      <c r="AK1051"/>
      <c r="AL1051"/>
      <c r="AM1051"/>
      <c r="AN1051"/>
    </row>
    <row r="1052" spans="1:40" x14ac:dyDescent="0.25">
      <c r="A1052"/>
      <c r="B1052">
        <f t="shared" si="490"/>
        <v>91800</v>
      </c>
      <c r="C1052" s="237" t="str">
        <f t="shared" si="493"/>
        <v>-9.06895663787829E-06+0.0266778023744465i</v>
      </c>
      <c r="D1052" s="208" t="str">
        <f t="shared" si="494"/>
        <v>-5.95707548567352+0.20452981820409i</v>
      </c>
      <c r="E1052" t="str">
        <f t="shared" si="495"/>
        <v>2870</v>
      </c>
      <c r="F1052" t="str">
        <f t="shared" si="496"/>
        <v>0.777000777000777</v>
      </c>
      <c r="G1052" t="str">
        <f t="shared" si="491"/>
        <v>0.777000777000777</v>
      </c>
      <c r="H1052" t="str">
        <f t="shared" si="497"/>
        <v>7.53715098997898+3.31618317274165i</v>
      </c>
      <c r="I1052" t="str">
        <f t="shared" si="498"/>
        <v>360.497756999429i</v>
      </c>
      <c r="J1052" t="str">
        <f t="shared" si="492"/>
        <v>-174.912005360272+78.8653733032511i</v>
      </c>
      <c r="K1052" t="str">
        <f t="shared" si="499"/>
        <v>0.772282925000525-1.71281196625959i</v>
      </c>
      <c r="L1052" t="str">
        <f t="shared" si="500"/>
        <v>0.0546395789203718-0.103317041892891i</v>
      </c>
      <c r="M1052" t="str">
        <f t="shared" si="501"/>
        <v>0.826922503920897-1.81612900815248i</v>
      </c>
      <c r="N1052" t="str">
        <f t="shared" si="502"/>
        <v>-0.940560212290451i</v>
      </c>
      <c r="O1052" t="str">
        <f t="shared" si="503"/>
        <v>0.589335528532773-0.807888380167086i</v>
      </c>
      <c r="P1052" t="str">
        <f t="shared" si="504"/>
        <v>0.410664471467227+0.807888380167086i</v>
      </c>
      <c r="Q1052" t="str">
        <f t="shared" si="505"/>
        <v>-0.410664471467227+0.132671832123365i</v>
      </c>
      <c r="R1052" t="str">
        <f t="shared" si="506"/>
        <v>-0.329998528477947-2.07388257010745i</v>
      </c>
      <c r="S1052" t="str">
        <f t="shared" si="507"/>
        <v>0.0971926945532641i</v>
      </c>
      <c r="T1052" t="str">
        <f t="shared" si="508"/>
        <v>0.201566235175792-0.0320734461813837i</v>
      </c>
      <c r="U1052" t="str">
        <f t="shared" si="509"/>
        <v>0.0000333333333333333-0.00122958438087652i</v>
      </c>
      <c r="V1052" t="str">
        <f t="shared" si="510"/>
        <v>6.66666666666667E-06-0.0122958438087652i</v>
      </c>
      <c r="W1052" t="str">
        <f t="shared" si="511"/>
        <v>0.000027603112953429-0.00111786918589609i</v>
      </c>
      <c r="X1052" t="str">
        <f t="shared" si="512"/>
        <v>0.0000483816831117593-0.00111645415251623i</v>
      </c>
      <c r="Y1052" t="str">
        <f t="shared" si="513"/>
        <v>0.009+0.576796411199086i</v>
      </c>
      <c r="Z1052" t="str">
        <f t="shared" si="514"/>
        <v>-0.0232507967932471-0.00137396181937753i</v>
      </c>
      <c r="AA1052" t="str">
        <f t="shared" si="515"/>
        <v>0.327553814653815-20.8397669941682i</v>
      </c>
      <c r="AB1052" t="str">
        <f t="shared" si="516"/>
        <v>0.950673544423318-0.151272244265187i</v>
      </c>
      <c r="AC1052" t="str">
        <f t="shared" si="517"/>
        <v>1.51140343682755-1.85163622431182i</v>
      </c>
      <c r="AD1052" t="str">
        <f t="shared" si="518"/>
        <v>0.300539710888398+0.268107086027625i</v>
      </c>
      <c r="AE1052" t="str">
        <f t="shared" si="519"/>
        <v>-0.00661941884646086-0.00664663346402536i</v>
      </c>
      <c r="AF1052" t="str">
        <f t="shared" si="520"/>
        <v>-13.4942264756525-3.11165335453756i</v>
      </c>
      <c r="AG1052" t="str">
        <f t="shared" si="521"/>
        <v>1.02058235031443-0.0223547961360943i</v>
      </c>
      <c r="AH1052" t="str">
        <f t="shared" si="522"/>
        <v>0.0648594436361124+0.109484975640083i</v>
      </c>
      <c r="AI1052">
        <f t="shared" si="523"/>
        <v>-17.906537142996704</v>
      </c>
      <c r="AJ1052">
        <f t="shared" si="524"/>
        <v>59.357288804632255</v>
      </c>
      <c r="AK1052"/>
      <c r="AL1052"/>
      <c r="AM1052"/>
      <c r="AN1052"/>
    </row>
    <row r="1053" spans="1:40" x14ac:dyDescent="0.25">
      <c r="A1053"/>
      <c r="B1053">
        <f t="shared" si="490"/>
        <v>91900</v>
      </c>
      <c r="C1053" s="237" t="str">
        <f t="shared" si="493"/>
        <v>-9.04923080229893E-06+0.0266487732164284i</v>
      </c>
      <c r="D1053" s="208" t="str">
        <f t="shared" si="494"/>
        <v>-5.95707533444211+0.204307261325951i</v>
      </c>
      <c r="E1053" t="str">
        <f t="shared" si="495"/>
        <v>2870</v>
      </c>
      <c r="F1053" t="str">
        <f t="shared" si="496"/>
        <v>0.777000777000777</v>
      </c>
      <c r="G1053" t="str">
        <f t="shared" si="491"/>
        <v>0.777000777000777</v>
      </c>
      <c r="H1053" t="str">
        <f t="shared" si="497"/>
        <v>7.5399716826771+3.31393163489137i</v>
      </c>
      <c r="I1053" t="str">
        <f t="shared" si="498"/>
        <v>360.890456081127i</v>
      </c>
      <c r="J1053" t="str">
        <f t="shared" si="492"/>
        <v>-175.295464658745+78.9512832959561i</v>
      </c>
      <c r="K1053" t="str">
        <f t="shared" si="499"/>
        <v>0.770870486101243-1.71156306030242i</v>
      </c>
      <c r="L1053" t="str">
        <f t="shared" si="500"/>
        <v>0.0545466633370974-0.103253703822496i</v>
      </c>
      <c r="M1053" t="str">
        <f t="shared" si="501"/>
        <v>0.82541714943834-1.81481676412492i</v>
      </c>
      <c r="N1053" t="str">
        <f t="shared" si="502"/>
        <v>-0.941584787685103i</v>
      </c>
      <c r="O1053" t="str">
        <f t="shared" si="503"/>
        <v>0.588507476792794-0.80849177470088i</v>
      </c>
      <c r="P1053" t="str">
        <f t="shared" si="504"/>
        <v>0.411492523207206+0.80849177470088i</v>
      </c>
      <c r="Q1053" t="str">
        <f t="shared" si="505"/>
        <v>-0.411492523207206+0.133093012984223i</v>
      </c>
      <c r="R1053" t="str">
        <f t="shared" si="506"/>
        <v>-0.32999112999977-2.07151100050824i</v>
      </c>
      <c r="S1053" t="str">
        <f t="shared" si="507"/>
        <v>0.0972985689482023i</v>
      </c>
      <c r="T1053" t="str">
        <f t="shared" si="508"/>
        <v>0.201555055909911-0.0321076647145778i</v>
      </c>
      <c r="U1053" t="str">
        <f t="shared" si="509"/>
        <v>0.0000333333333333333-0.00122824642181137i</v>
      </c>
      <c r="V1053" t="str">
        <f t="shared" si="510"/>
        <v>6.66666666666667E-06-0.0122824642181137i</v>
      </c>
      <c r="W1053" t="str">
        <f t="shared" si="511"/>
        <v>0.0000276031125330911-0.00111665293049952i</v>
      </c>
      <c r="X1053" t="str">
        <f t="shared" si="512"/>
        <v>0.0000483364806472107-0.00111524027757205i</v>
      </c>
      <c r="Y1053" t="str">
        <f t="shared" si="513"/>
        <v>0.009+0.577424729729804i</v>
      </c>
      <c r="Z1053" t="str">
        <f t="shared" si="514"/>
        <v>-0.0232001742317615-0.00137072313589003i</v>
      </c>
      <c r="AA1053" t="str">
        <f t="shared" si="515"/>
        <v>0.326837142145654-20.817013925914i</v>
      </c>
      <c r="AB1053" t="str">
        <f t="shared" si="516"/>
        <v>0.950620818170283-0.151433633667575i</v>
      </c>
      <c r="AC1053" t="str">
        <f t="shared" si="517"/>
        <v>1.50983442889859-1.85019851537256i</v>
      </c>
      <c r="AD1053" t="str">
        <f t="shared" si="518"/>
        <v>0.300808713554382+0.268322270182569i</v>
      </c>
      <c r="AE1053" t="str">
        <f t="shared" si="519"/>
        <v>-0.0066110190212799-0.00663744888164368i</v>
      </c>
      <c r="AF1053" t="str">
        <f t="shared" si="520"/>
        <v>-13.4970470171192-3.10962437356542i</v>
      </c>
      <c r="AG1053" t="str">
        <f t="shared" si="521"/>
        <v>1.02057602170096-0.0223507542123972i</v>
      </c>
      <c r="AH1053" t="str">
        <f t="shared" si="522"/>
        <v>0.0648118051876869+0.109342504494444i</v>
      </c>
      <c r="AI1053">
        <f t="shared" si="523"/>
        <v>-17.916566562661711</v>
      </c>
      <c r="AJ1053">
        <f t="shared" si="524"/>
        <v>59.343031630865234</v>
      </c>
      <c r="AK1053"/>
      <c r="AL1053"/>
      <c r="AM1053"/>
      <c r="AN1053"/>
    </row>
    <row r="1054" spans="1:40" x14ac:dyDescent="0.25">
      <c r="A1054"/>
      <c r="B1054">
        <f t="shared" si="490"/>
        <v>92000</v>
      </c>
      <c r="C1054" s="237" t="str">
        <f t="shared" si="493"/>
        <v>-9.02956925512189E-06+0.0266198071652537i</v>
      </c>
      <c r="D1054" s="208" t="str">
        <f t="shared" si="494"/>
        <v>-5.95707518370358+0.204085188266945i</v>
      </c>
      <c r="E1054" t="str">
        <f t="shared" si="495"/>
        <v>2870</v>
      </c>
      <c r="F1054" t="str">
        <f t="shared" si="496"/>
        <v>0.777000777000777</v>
      </c>
      <c r="G1054" t="str">
        <f t="shared" si="491"/>
        <v>0.777000777000777</v>
      </c>
      <c r="H1054" t="str">
        <f t="shared" si="497"/>
        <v>7.54278548315515+3.31168167969942i</v>
      </c>
      <c r="I1054" t="str">
        <f t="shared" si="498"/>
        <v>361.283155162826i</v>
      </c>
      <c r="J1054" t="str">
        <f t="shared" si="492"/>
        <v>-175.679341441485+79.0371932886612i</v>
      </c>
      <c r="K1054" t="str">
        <f t="shared" si="499"/>
        <v>0.769461674679065-1.71031529141449i</v>
      </c>
      <c r="L1054" t="str">
        <f t="shared" si="500"/>
        <v>0.0544539625812517-0.103190390078304i</v>
      </c>
      <c r="M1054" t="str">
        <f t="shared" si="501"/>
        <v>0.823915637260317-1.81350568149279i</v>
      </c>
      <c r="N1054" t="str">
        <f t="shared" si="502"/>
        <v>-0.942609363079755i</v>
      </c>
      <c r="O1054" t="str">
        <f t="shared" si="503"/>
        <v>0.587678807264357-0.809094320516676i</v>
      </c>
      <c r="P1054" t="str">
        <f t="shared" si="504"/>
        <v>0.412321192735643+0.809094320516676i</v>
      </c>
      <c r="Q1054" t="str">
        <f t="shared" si="505"/>
        <v>-0.412321192735643+0.133515042563079i</v>
      </c>
      <c r="R1054" t="str">
        <f t="shared" si="506"/>
        <v>-0.329983722896094-2.0691444591141i</v>
      </c>
      <c r="S1054" t="str">
        <f t="shared" si="507"/>
        <v>0.0974044433431404i</v>
      </c>
      <c r="T1054" t="str">
        <f t="shared" si="508"/>
        <v>0.201543864236552-0.0321418808409911i</v>
      </c>
      <c r="U1054" t="str">
        <f t="shared" si="509"/>
        <v>0.0000333333333333333-0.00122691137135288i</v>
      </c>
      <c r="V1054" t="str">
        <f t="shared" si="510"/>
        <v>6.66666666666667E-06-0.0122691137135288i</v>
      </c>
      <c r="W1054" t="str">
        <f t="shared" si="511"/>
        <v>0.0000276031121122958-0.00111543931929082i</v>
      </c>
      <c r="X1054" t="str">
        <f t="shared" si="512"/>
        <v>0.0000482914254322252-0.00111402903890467i</v>
      </c>
      <c r="Y1054" t="str">
        <f t="shared" si="513"/>
        <v>0.009+0.578053048260522i</v>
      </c>
      <c r="Z1054" t="str">
        <f t="shared" si="514"/>
        <v>-0.0231497168829725-0.00136749719411338i</v>
      </c>
      <c r="AA1054" t="str">
        <f t="shared" si="515"/>
        <v>0.32612282366036-20.7943105700096i</v>
      </c>
      <c r="AB1054" t="str">
        <f t="shared" si="516"/>
        <v>0.950568033398216-0.151595011718544i</v>
      </c>
      <c r="AC1054" t="str">
        <f t="shared" si="517"/>
        <v>1.50826945195903-1.84876202989866i</v>
      </c>
      <c r="AD1054" t="str">
        <f t="shared" si="518"/>
        <v>0.301077939834201+0.268537197356193i</v>
      </c>
      <c r="AE1054" t="str">
        <f t="shared" si="519"/>
        <v>-0.00660264520297071-0.00662828332927548i</v>
      </c>
      <c r="AF1054" t="str">
        <f t="shared" si="520"/>
        <v>-13.4998606668587-3.10759649143248i</v>
      </c>
      <c r="AG1054" t="str">
        <f t="shared" si="521"/>
        <v>1.02056968805488-0.0223467381210257i</v>
      </c>
      <c r="AH1054" t="str">
        <f t="shared" si="522"/>
        <v>0.064764307844972+0.109200313123169i</v>
      </c>
      <c r="AI1054">
        <f t="shared" si="523"/>
        <v>-17.926585649534033</v>
      </c>
      <c r="AJ1054">
        <f t="shared" si="524"/>
        <v>59.328751110857347</v>
      </c>
      <c r="AK1054"/>
      <c r="AL1054"/>
      <c r="AM1054"/>
      <c r="AN1054"/>
    </row>
    <row r="1055" spans="1:40" x14ac:dyDescent="0.25">
      <c r="A1055"/>
      <c r="B1055">
        <f t="shared" si="490"/>
        <v>92100</v>
      </c>
      <c r="C1055" s="237" t="str">
        <f t="shared" si="493"/>
        <v>-9.00997171728753E-06+0.0265909040153629i</v>
      </c>
      <c r="D1055" s="208" t="str">
        <f t="shared" si="494"/>
        <v>-5.95707503345579+0.203863597451116i</v>
      </c>
      <c r="E1055" t="str">
        <f t="shared" si="495"/>
        <v>2870</v>
      </c>
      <c r="F1055" t="str">
        <f t="shared" si="496"/>
        <v>0.777000777000777</v>
      </c>
      <c r="G1055" t="str">
        <f t="shared" si="491"/>
        <v>0.777000777000777</v>
      </c>
      <c r="H1055" t="str">
        <f t="shared" si="497"/>
        <v>7.54559241166965+3.30943331173409i</v>
      </c>
      <c r="I1055" t="str">
        <f t="shared" si="498"/>
        <v>361.675854244525i</v>
      </c>
      <c r="J1055" t="str">
        <f t="shared" si="492"/>
        <v>-176.063635708491+79.1231032813662i</v>
      </c>
      <c r="K1055" t="str">
        <f t="shared" si="499"/>
        <v>0.768056479268685-1.70906866087688i</v>
      </c>
      <c r="L1055" t="str">
        <f t="shared" si="500"/>
        <v>0.054361476072546-0.103127100886966i</v>
      </c>
      <c r="M1055" t="str">
        <f t="shared" si="501"/>
        <v>0.822417955341231-1.81219576176385i</v>
      </c>
      <c r="N1055" t="str">
        <f t="shared" si="502"/>
        <v>-0.943633938474407i</v>
      </c>
      <c r="O1055" t="str">
        <f t="shared" si="503"/>
        <v>0.586849520817361-0.80969601698195i</v>
      </c>
      <c r="P1055" t="str">
        <f t="shared" si="504"/>
        <v>0.413150479182639+0.80969601698195i</v>
      </c>
      <c r="Q1055" t="str">
        <f t="shared" si="505"/>
        <v>-0.413150479182639+0.133937921492457i</v>
      </c>
      <c r="R1055" t="str">
        <f t="shared" si="506"/>
        <v>-0.329976307165011-2.06678292953864i</v>
      </c>
      <c r="S1055" t="str">
        <f t="shared" si="507"/>
        <v>0.0975103177380787i</v>
      </c>
      <c r="T1055" t="str">
        <f t="shared" si="508"/>
        <v>0.20153266015495-0.0321760945576981i</v>
      </c>
      <c r="U1055" t="str">
        <f t="shared" si="509"/>
        <v>0.0000333333333333334-0.00122557922002676i</v>
      </c>
      <c r="V1055" t="str">
        <f t="shared" si="510"/>
        <v>6.66666666666667E-06-0.0122557922002676i</v>
      </c>
      <c r="W1055" t="str">
        <f t="shared" si="511"/>
        <v>0.0000276031116910428-0.001114228343657i</v>
      </c>
      <c r="X1055" t="str">
        <f t="shared" si="512"/>
        <v>0.000048246516827995-0.00111282042793872i</v>
      </c>
      <c r="Y1055" t="str">
        <f t="shared" si="513"/>
        <v>0.009+0.57868136679124i</v>
      </c>
      <c r="Z1055" t="str">
        <f t="shared" si="514"/>
        <v>-0.023099424028496-0.00136428392768963i</v>
      </c>
      <c r="AA1055" t="str">
        <f t="shared" si="515"/>
        <v>0.325410848880197-20.7716567634445i</v>
      </c>
      <c r="AB1055" t="str">
        <f t="shared" si="516"/>
        <v>0.950515190103508-0.151756378404295i</v>
      </c>
      <c r="AC1055" t="str">
        <f t="shared" si="517"/>
        <v>1.50670849340081-1.84732676943499i</v>
      </c>
      <c r="AD1055" t="str">
        <f t="shared" si="518"/>
        <v>0.301347389508356+0.268751867336905i</v>
      </c>
      <c r="AE1055" t="str">
        <f t="shared" si="519"/>
        <v>-0.00659429727698955-0.00661913674222275i</v>
      </c>
      <c r="AF1055" t="str">
        <f t="shared" si="520"/>
        <v>-13.5026674451254-3.10556971428297i</v>
      </c>
      <c r="AG1055" t="str">
        <f t="shared" si="521"/>
        <v>1.02056334937472-0.0223427477606644i</v>
      </c>
      <c r="AH1055" t="str">
        <f t="shared" si="522"/>
        <v>0.0647169509547122+0.109058400631038i</v>
      </c>
      <c r="AI1055">
        <f t="shared" si="523"/>
        <v>-17.936594429226776</v>
      </c>
      <c r="AJ1055">
        <f t="shared" si="524"/>
        <v>59.314447318477789</v>
      </c>
      <c r="AK1055"/>
      <c r="AL1055"/>
      <c r="AM1055"/>
      <c r="AN1055"/>
    </row>
    <row r="1056" spans="1:40" x14ac:dyDescent="0.25">
      <c r="A1056"/>
      <c r="B1056">
        <f t="shared" si="490"/>
        <v>92200</v>
      </c>
      <c r="C1056" s="237" t="str">
        <f t="shared" si="493"/>
        <v>-8.99043791124881E-06+0.026562063562088i</v>
      </c>
      <c r="D1056" s="208" t="str">
        <f t="shared" si="494"/>
        <v>-5.95707488369661+0.203642487309341i</v>
      </c>
      <c r="E1056" t="str">
        <f t="shared" si="495"/>
        <v>2870</v>
      </c>
      <c r="F1056" t="str">
        <f t="shared" si="496"/>
        <v>0.777000777000777</v>
      </c>
      <c r="G1056" t="str">
        <f t="shared" si="491"/>
        <v>0.777000777000777</v>
      </c>
      <c r="H1056" t="str">
        <f t="shared" si="497"/>
        <v>7.54839248841343+3.30718653551326i</v>
      </c>
      <c r="I1056" t="str">
        <f t="shared" si="498"/>
        <v>362.068553326224i</v>
      </c>
      <c r="J1056" t="str">
        <f t="shared" si="492"/>
        <v>-176.448347459763+79.2090132740713i</v>
      </c>
      <c r="K1056" t="str">
        <f t="shared" si="499"/>
        <v>0.766654888445371-1.70782316994746i</v>
      </c>
      <c r="L1056" t="str">
        <f t="shared" si="500"/>
        <v>0.0542692032322554-0.103063836473324i</v>
      </c>
      <c r="M1056" t="str">
        <f t="shared" si="501"/>
        <v>0.820924091677626-1.81088700642078i</v>
      </c>
      <c r="N1056" t="str">
        <f t="shared" si="502"/>
        <v>-0.944658513869059i</v>
      </c>
      <c r="O1056" t="str">
        <f t="shared" si="503"/>
        <v>0.586019618322353-0.810296863465066i</v>
      </c>
      <c r="P1056" t="str">
        <f t="shared" si="504"/>
        <v>0.413980381677647+0.810296863465066i</v>
      </c>
      <c r="Q1056" t="str">
        <f t="shared" si="505"/>
        <v>-0.413980381677647+0.134361650403993i</v>
      </c>
      <c r="R1056" t="str">
        <f t="shared" si="506"/>
        <v>-0.329968882804598-2.06442639546656i</v>
      </c>
      <c r="S1056" t="str">
        <f t="shared" si="507"/>
        <v>0.0976161921330168i</v>
      </c>
      <c r="T1056" t="str">
        <f t="shared" si="508"/>
        <v>0.201521443664335-0.0322103058617705i</v>
      </c>
      <c r="U1056" t="str">
        <f t="shared" si="509"/>
        <v>0.0000333333333333333-0.00122424995839984i</v>
      </c>
      <c r="V1056" t="str">
        <f t="shared" si="510"/>
        <v>6.66666666666667E-06-0.0122424995839984i</v>
      </c>
      <c r="W1056" t="str">
        <f t="shared" si="511"/>
        <v>0.0000276031112693323-0.00111301999502245i</v>
      </c>
      <c r="X1056" t="str">
        <f t="shared" si="512"/>
        <v>0.0000482017541991727-0.00111161443613598i</v>
      </c>
      <c r="Y1056" t="str">
        <f t="shared" si="513"/>
        <v>0.009+0.579309685321958i</v>
      </c>
      <c r="Z1056" t="str">
        <f t="shared" si="514"/>
        <v>-0.0230492949538499-0.00136108327068416i</v>
      </c>
      <c r="AA1056" t="str">
        <f t="shared" si="515"/>
        <v>0.324701207544004-20.7490523439214i</v>
      </c>
      <c r="AB1056" t="str">
        <f t="shared" si="516"/>
        <v>0.950462288282528-0.151917733711019i</v>
      </c>
      <c r="AC1056" t="str">
        <f t="shared" si="517"/>
        <v>1.50515154066-1.84589273550023i</v>
      </c>
      <c r="AD1056" t="str">
        <f t="shared" si="518"/>
        <v>0.301617062357149+0.268966279913213i</v>
      </c>
      <c r="AE1056" t="str">
        <f t="shared" si="519"/>
        <v>-0.00658597512941564-0.00661000905608662i</v>
      </c>
      <c r="AF1056" t="str">
        <f t="shared" si="520"/>
        <v>-13.50546737211-3.10354404820392i</v>
      </c>
      <c r="AG1056" t="str">
        <f t="shared" si="521"/>
        <v>1.02055700565902-0.0223387830304265i</v>
      </c>
      <c r="AH1056" t="str">
        <f t="shared" si="522"/>
        <v>0.0646697338673014+0.108916766126714i</v>
      </c>
      <c r="AI1056">
        <f t="shared" si="523"/>
        <v>-17.946592927260237</v>
      </c>
      <c r="AJ1056">
        <f t="shared" si="524"/>
        <v>59.30012032726917</v>
      </c>
      <c r="AK1056"/>
      <c r="AL1056"/>
      <c r="AM1056"/>
      <c r="AN1056"/>
    </row>
    <row r="1057" spans="1:40" x14ac:dyDescent="0.25">
      <c r="A1057"/>
      <c r="B1057">
        <f t="shared" si="490"/>
        <v>92300</v>
      </c>
      <c r="C1057" s="237" t="str">
        <f t="shared" si="493"/>
        <v>-0.0000089709675609613+0.0265332856016481i</v>
      </c>
      <c r="D1057" s="208" t="str">
        <f t="shared" si="494"/>
        <v>-5.95707473442393+0.203421856279302i</v>
      </c>
      <c r="E1057" t="str">
        <f t="shared" si="495"/>
        <v>2870</v>
      </c>
      <c r="F1057" t="str">
        <f t="shared" si="496"/>
        <v>0.777000777000777</v>
      </c>
      <c r="G1057" t="str">
        <f t="shared" si="491"/>
        <v>0.777000777000777</v>
      </c>
      <c r="H1057" t="str">
        <f t="shared" si="497"/>
        <v>7.55118573351577+3.30494135550487i</v>
      </c>
      <c r="I1057" t="str">
        <f t="shared" si="498"/>
        <v>362.461252407922i</v>
      </c>
      <c r="J1057" t="str">
        <f t="shared" si="492"/>
        <v>-176.833476695301+79.2949232667764i</v>
      </c>
      <c r="K1057" t="str">
        <f t="shared" si="499"/>
        <v>0.765256890824819-1.70657881986107i</v>
      </c>
      <c r="L1057" t="str">
        <f t="shared" si="500"/>
        <v>0.0541771434832203-0.103000597060423i</v>
      </c>
      <c r="M1057" t="str">
        <f t="shared" si="501"/>
        <v>0.819434034308039-1.80957941692149i</v>
      </c>
      <c r="N1057" t="str">
        <f t="shared" si="502"/>
        <v>-0.945683089263711i</v>
      </c>
      <c r="O1057" t="str">
        <f t="shared" si="503"/>
        <v>0.585189100650527-0.810896859335284i</v>
      </c>
      <c r="P1057" t="str">
        <f t="shared" si="504"/>
        <v>0.414810899349473+0.810896859335284i</v>
      </c>
      <c r="Q1057" t="str">
        <f t="shared" si="505"/>
        <v>-0.414810899349473+0.134786229928427i</v>
      </c>
      <c r="R1057" t="str">
        <f t="shared" si="506"/>
        <v>-0.329961449812941-2.06207484065323i</v>
      </c>
      <c r="S1057" t="str">
        <f t="shared" si="507"/>
        <v>0.0977220665279551i</v>
      </c>
      <c r="T1057" t="str">
        <f t="shared" si="508"/>
        <v>0.201510214763937-0.0322445147502807i</v>
      </c>
      <c r="U1057" t="str">
        <f t="shared" si="509"/>
        <v>0.0000333333333333334-0.00122292357707979i</v>
      </c>
      <c r="V1057" t="str">
        <f t="shared" si="510"/>
        <v>6.66666666666667E-06-0.0122292357707979i</v>
      </c>
      <c r="W1057" t="str">
        <f t="shared" si="511"/>
        <v>0.000027603110847164-0.00111181426484868i</v>
      </c>
      <c r="X1057" t="str">
        <f t="shared" si="512"/>
        <v>0.0000481571369138466-0.00111041105499515i</v>
      </c>
      <c r="Y1057" t="str">
        <f t="shared" si="513"/>
        <v>0.009+0.579938003852676i</v>
      </c>
      <c r="Z1057" t="str">
        <f t="shared" si="514"/>
        <v>-0.0229993289484278-0.0013578951575825i</v>
      </c>
      <c r="AA1057" t="str">
        <f t="shared" si="515"/>
        <v>0.323993889446817-20.7264971498521i</v>
      </c>
      <c r="AB1057" t="str">
        <f t="shared" si="516"/>
        <v>0.950409327931643-0.152079077624906i</v>
      </c>
      <c r="AC1057" t="str">
        <f t="shared" si="517"/>
        <v>1.50359858121658-1.84445992958731i</v>
      </c>
      <c r="AD1057" t="str">
        <f t="shared" si="518"/>
        <v>0.301886958160651+0.269180434873739i</v>
      </c>
      <c r="AE1057" t="str">
        <f t="shared" si="519"/>
        <v>-0.0065776786469461-0.00660090020676566i</v>
      </c>
      <c r="AF1057" t="str">
        <f t="shared" si="520"/>
        <v>-13.5082604679397-3.10151949922557i</v>
      </c>
      <c r="AG1057" t="str">
        <f t="shared" si="521"/>
        <v>1.02055065690635-0.0223348438298482i</v>
      </c>
      <c r="AH1057" t="str">
        <f t="shared" si="522"/>
        <v>0.0646226559367443+0.10877540872272i</v>
      </c>
      <c r="AI1057">
        <f t="shared" si="523"/>
        <v>-17.956581169062982</v>
      </c>
      <c r="AJ1057">
        <f t="shared" si="524"/>
        <v>59.285770210454459</v>
      </c>
      <c r="AK1057"/>
      <c r="AL1057"/>
      <c r="AM1057"/>
      <c r="AN1057"/>
    </row>
    <row r="1058" spans="1:40" x14ac:dyDescent="0.25">
      <c r="A1058"/>
      <c r="B1058">
        <f t="shared" si="490"/>
        <v>92400</v>
      </c>
      <c r="C1058" s="237" t="str">
        <f t="shared" si="493"/>
        <v>-8.95156039187349E-06+0.0265045699311445i</v>
      </c>
      <c r="D1058" s="208" t="str">
        <f t="shared" si="494"/>
        <v>-5.95707458563563+0.203201702805441i</v>
      </c>
      <c r="E1058" t="str">
        <f t="shared" si="495"/>
        <v>2870</v>
      </c>
      <c r="F1058" t="str">
        <f t="shared" si="496"/>
        <v>0.777000777000777</v>
      </c>
      <c r="G1058" t="str">
        <f t="shared" si="491"/>
        <v>0.777000777000777</v>
      </c>
      <c r="H1058" t="str">
        <f t="shared" si="497"/>
        <v>7.55397216704258+3.30269777612707i</v>
      </c>
      <c r="I1058" t="str">
        <f t="shared" si="498"/>
        <v>362.853951489621i</v>
      </c>
      <c r="J1058" t="str">
        <f t="shared" si="492"/>
        <v>-177.219023415105+79.3808332594814i</v>
      </c>
      <c r="K1058" t="str">
        <f t="shared" si="499"/>
        <v>0.763862475063018-1.70533561182975i</v>
      </c>
      <c r="L1058" t="str">
        <f t="shared" si="500"/>
        <v>0.0540852962498394-0.102937382869524i</v>
      </c>
      <c r="M1058" t="str">
        <f t="shared" si="501"/>
        <v>0.817947771312857-1.80827299469927i</v>
      </c>
      <c r="N1058" t="str">
        <f t="shared" si="502"/>
        <v>-0.946707664658363i</v>
      </c>
      <c r="O1058" t="str">
        <f t="shared" si="503"/>
        <v>0.584357968673722-0.811496003962756i</v>
      </c>
      <c r="P1058" t="str">
        <f t="shared" si="504"/>
        <v>0.415642031326278+0.811496003962756i</v>
      </c>
      <c r="Q1058" t="str">
        <f t="shared" si="505"/>
        <v>-0.415642031326278+0.135211660695607i</v>
      </c>
      <c r="R1058" t="str">
        <f t="shared" si="506"/>
        <v>-0.329954008188123-2.05972824892437i</v>
      </c>
      <c r="S1058" t="str">
        <f t="shared" si="507"/>
        <v>0.0978279409228934i</v>
      </c>
      <c r="T1058" t="str">
        <f t="shared" si="508"/>
        <v>0.201498973452988-0.0322787212202996i</v>
      </c>
      <c r="U1058" t="str">
        <f t="shared" si="509"/>
        <v>0.0000333333333333333-0.00122160006671499i</v>
      </c>
      <c r="V1058" t="str">
        <f t="shared" si="510"/>
        <v>6.66666666666667E-06-0.0122160006671499i</v>
      </c>
      <c r="W1058" t="str">
        <f t="shared" si="511"/>
        <v>0.0000276031104245381-0.00111061114463423i</v>
      </c>
      <c r="X1058" t="str">
        <f t="shared" si="512"/>
        <v>0.0000481126643435238-0.0011092102760517i</v>
      </c>
      <c r="Y1058" t="str">
        <f t="shared" si="513"/>
        <v>0.009+0.580566322383394i</v>
      </c>
      <c r="Z1058" t="str">
        <f t="shared" si="514"/>
        <v>-0.0229495253054754-0.00135471952328719i</v>
      </c>
      <c r="AA1058" t="str">
        <f t="shared" si="515"/>
        <v>0.323288884439499-20.7039910203536i</v>
      </c>
      <c r="AB1058" t="str">
        <f t="shared" si="516"/>
        <v>0.950356309047233-0.152240410132142i</v>
      </c>
      <c r="AC1058" t="str">
        <f t="shared" si="517"/>
        <v>1.5020496025944-1.84302835316353i</v>
      </c>
      <c r="AD1058" t="str">
        <f t="shared" si="518"/>
        <v>0.302157076698722+0.269394332007207i</v>
      </c>
      <c r="AE1058" t="str">
        <f t="shared" si="519"/>
        <v>-0.00656940771689269-0.00659181013045416i</v>
      </c>
      <c r="AF1058" t="str">
        <f t="shared" si="520"/>
        <v>-13.5110467526782-3.09949607332163i</v>
      </c>
      <c r="AG1058" t="str">
        <f t="shared" si="521"/>
        <v>1.02054430311533-0.0223309300588885i</v>
      </c>
      <c r="AH1058" t="str">
        <f t="shared" si="522"/>
        <v>0.0645757165206404+0.10863432753541i</v>
      </c>
      <c r="AI1058">
        <f t="shared" si="523"/>
        <v>-17.966559179972474</v>
      </c>
      <c r="AJ1058">
        <f t="shared" si="524"/>
        <v>59.271397040933628</v>
      </c>
      <c r="AK1058"/>
      <c r="AL1058"/>
      <c r="AM1058"/>
      <c r="AN1058"/>
    </row>
    <row r="1059" spans="1:40" x14ac:dyDescent="0.25">
      <c r="A1059"/>
      <c r="B1059">
        <f t="shared" si="490"/>
        <v>92500</v>
      </c>
      <c r="C1059" s="237" t="str">
        <f t="shared" si="493"/>
        <v>-8.93221613091724E-06+0.026475916348556i</v>
      </c>
      <c r="D1059" s="208" t="str">
        <f t="shared" si="494"/>
        <v>-5.95707443732963+0.202982025338929i</v>
      </c>
      <c r="E1059" t="str">
        <f t="shared" si="495"/>
        <v>2870</v>
      </c>
      <c r="F1059" t="str">
        <f t="shared" si="496"/>
        <v>0.777000777000777</v>
      </c>
      <c r="G1059" t="str">
        <f t="shared" si="491"/>
        <v>0.777000777000777</v>
      </c>
      <c r="H1059" t="str">
        <f t="shared" si="497"/>
        <v>7.55675180899654+3.30045580174885i</v>
      </c>
      <c r="I1059" t="str">
        <f t="shared" si="498"/>
        <v>363.24665057132i</v>
      </c>
      <c r="J1059" t="str">
        <f t="shared" si="492"/>
        <v>-177.604987619176+79.4667432521865i</v>
      </c>
      <c r="K1059" t="str">
        <f t="shared" si="499"/>
        <v>0.762471629856096-1.70409354704289i</v>
      </c>
      <c r="L1059" t="str">
        <f t="shared" si="500"/>
        <v>0.0539936609580707-0.102874194120113i</v>
      </c>
      <c r="M1059" t="str">
        <f t="shared" si="501"/>
        <v>0.816465290814167-1.806967741163i</v>
      </c>
      <c r="N1059" t="str">
        <f t="shared" si="502"/>
        <v>-0.947732240053015i</v>
      </c>
      <c r="O1059" t="str">
        <f t="shared" si="503"/>
        <v>0.583526223264425-0.812094296718526i</v>
      </c>
      <c r="P1059" t="str">
        <f t="shared" si="504"/>
        <v>0.416473776735575+0.812094296718526i</v>
      </c>
      <c r="Q1059" t="str">
        <f t="shared" si="505"/>
        <v>-0.416473776735575+0.135637943334489i</v>
      </c>
      <c r="R1059" t="str">
        <f t="shared" si="506"/>
        <v>-0.32994655792821-2.05738660417563i</v>
      </c>
      <c r="S1059" t="str">
        <f t="shared" si="507"/>
        <v>0.0979338153178315i</v>
      </c>
      <c r="T1059" t="str">
        <f t="shared" si="508"/>
        <v>0.201487719730717-0.0323129252688955i</v>
      </c>
      <c r="U1059" t="str">
        <f t="shared" si="509"/>
        <v>0.0000333333333333334-0.00122027941799421i</v>
      </c>
      <c r="V1059" t="str">
        <f t="shared" si="510"/>
        <v>6.66666666666667E-06-0.0122027941799421i</v>
      </c>
      <c r="W1059" t="str">
        <f t="shared" si="511"/>
        <v>0.0000276031100014547-0.00110941062591434i</v>
      </c>
      <c r="X1059" t="str">
        <f t="shared" si="512"/>
        <v>0.0000480683358631007-0.00110801209087761i</v>
      </c>
      <c r="Y1059" t="str">
        <f t="shared" si="513"/>
        <v>0.009+0.581194640914112i</v>
      </c>
      <c r="Z1059" t="str">
        <f t="shared" si="514"/>
        <v>-0.022899883322063-0.00135155630311458i</v>
      </c>
      <c r="AA1059" t="str">
        <f t="shared" si="515"/>
        <v>0.322586182428378-20.6815337952445i</v>
      </c>
      <c r="AB1059" t="str">
        <f t="shared" si="516"/>
        <v>0.95030323162566-0.1524017312189i</v>
      </c>
      <c r="AC1059" t="str">
        <f t="shared" si="517"/>
        <v>1.50050459236094-1.84159800767074i</v>
      </c>
      <c r="AD1059" t="str">
        <f t="shared" si="518"/>
        <v>0.302427417750998+0.269607971102452i</v>
      </c>
      <c r="AE1059" t="str">
        <f t="shared" si="519"/>
        <v>-0.00656116222717722-0.00658273876364032i</v>
      </c>
      <c r="AF1059" t="str">
        <f t="shared" si="520"/>
        <v>-13.5138262463262-3.09747377640992i</v>
      </c>
      <c r="AG1059" t="str">
        <f t="shared" si="521"/>
        <v>1.02053794428456-0.0223270416179256i</v>
      </c>
      <c r="AH1059" t="str">
        <f t="shared" si="522"/>
        <v>0.0645289149801575+0.108493521684964i</v>
      </c>
      <c r="AI1059">
        <f t="shared" si="523"/>
        <v>-17.976526985234713</v>
      </c>
      <c r="AJ1059">
        <f t="shared" si="524"/>
        <v>59.257000891290083</v>
      </c>
      <c r="AK1059"/>
      <c r="AL1059"/>
      <c r="AM1059"/>
      <c r="AN1059"/>
    </row>
    <row r="1060" spans="1:40" x14ac:dyDescent="0.25">
      <c r="A1060"/>
      <c r="B1060">
        <f t="shared" si="490"/>
        <v>92600</v>
      </c>
      <c r="C1060" s="237" t="str">
        <f t="shared" si="493"/>
        <v>-8.91293450649796E-06+0.0264473246527338i</v>
      </c>
      <c r="D1060" s="208" t="str">
        <f t="shared" si="494"/>
        <v>-5.95707428950384+0.202762822337626i</v>
      </c>
      <c r="E1060" t="str">
        <f t="shared" si="495"/>
        <v>2870</v>
      </c>
      <c r="F1060" t="str">
        <f t="shared" si="496"/>
        <v>0.777000777000777</v>
      </c>
      <c r="G1060" t="str">
        <f t="shared" si="491"/>
        <v>0.777000777000777</v>
      </c>
      <c r="H1060" t="str">
        <f t="shared" si="497"/>
        <v>7.55952467931737+3.2982154366901i</v>
      </c>
      <c r="I1060" t="str">
        <f t="shared" si="498"/>
        <v>363.639349653019i</v>
      </c>
      <c r="J1060" t="str">
        <f t="shared" si="492"/>
        <v>-177.991369307513+79.5526532448915i</v>
      </c>
      <c r="K1060" t="str">
        <f t="shared" si="499"/>
        <v>0.761084343940196-1.70285262666742i</v>
      </c>
      <c r="L1060" t="str">
        <f t="shared" si="500"/>
        <v>0.0539022370354274-0.102811031029912i</v>
      </c>
      <c r="M1060" t="str">
        <f t="shared" si="501"/>
        <v>0.814986580975623-1.80566365769733i</v>
      </c>
      <c r="N1060" t="str">
        <f t="shared" si="502"/>
        <v>-0.948756815447667i</v>
      </c>
      <c r="O1060" t="str">
        <f t="shared" si="503"/>
        <v>0.582693865295763-0.812691736974533i</v>
      </c>
      <c r="P1060" t="str">
        <f t="shared" si="504"/>
        <v>0.417306134704237+0.812691736974533i</v>
      </c>
      <c r="Q1060" t="str">
        <f t="shared" si="505"/>
        <v>-0.417306134704237+0.136065078473134i</v>
      </c>
      <c r="R1060" t="str">
        <f t="shared" si="506"/>
        <v>-0.329939099031278-2.05504989037218i</v>
      </c>
      <c r="S1060" t="str">
        <f t="shared" si="507"/>
        <v>0.0980396897127698i</v>
      </c>
      <c r="T1060" t="str">
        <f t="shared" si="508"/>
        <v>0.20147645359635-0.0323471268931373i</v>
      </c>
      <c r="U1060" t="str">
        <f t="shared" si="509"/>
        <v>0.0000333333333333333-0.00121896162164649i</v>
      </c>
      <c r="V1060" t="str">
        <f t="shared" si="510"/>
        <v>6.66666666666667E-06-0.0121896162164649i</v>
      </c>
      <c r="W1060" t="str">
        <f t="shared" si="511"/>
        <v>0.0000276031095779135-0.00110821270026086i</v>
      </c>
      <c r="X1060" t="str">
        <f t="shared" si="512"/>
        <v>0.0000480241508508477-0.00110681649108123i</v>
      </c>
      <c r="Y1060" t="str">
        <f t="shared" si="513"/>
        <v>0.009+0.58182295944483i</v>
      </c>
      <c r="Z1060" t="str">
        <f t="shared" si="514"/>
        <v>-0.0228504022990637-0.00134840543279184i</v>
      </c>
      <c r="AA1060" t="str">
        <f t="shared" si="515"/>
        <v>0.321885773374878-20.6591253150409i</v>
      </c>
      <c r="AB1060" t="str">
        <f t="shared" si="516"/>
        <v>0.950250095663274-0.152563040871356i</v>
      </c>
      <c r="AC1060" t="str">
        <f t="shared" si="517"/>
        <v>1.49896353812717-1.84016889452558i</v>
      </c>
      <c r="AD1060" t="str">
        <f t="shared" si="518"/>
        <v>0.302697981096901+0.269821351948415i</v>
      </c>
      <c r="AE1060" t="str">
        <f t="shared" si="519"/>
        <v>-0.00655294206632808-0.00657368604310472i</v>
      </c>
      <c r="AF1060" t="str">
        <f t="shared" si="520"/>
        <v>-13.5165989688212-3.09545261435247i</v>
      </c>
      <c r="AG1060" t="str">
        <f t="shared" si="521"/>
        <v>1.02053158041268-0.0223231784077558i</v>
      </c>
      <c r="AH1060" t="str">
        <f t="shared" si="522"/>
        <v>0.06448225068001+0.108352990295359i</v>
      </c>
      <c r="AI1060">
        <f t="shared" si="523"/>
        <v>-17.986484610005068</v>
      </c>
      <c r="AJ1060">
        <f t="shared" si="524"/>
        <v>59.242581833789643</v>
      </c>
      <c r="AK1060"/>
      <c r="AL1060"/>
      <c r="AM1060"/>
      <c r="AN1060"/>
    </row>
    <row r="1061" spans="1:40" x14ac:dyDescent="0.25">
      <c r="A1061"/>
      <c r="B1061">
        <f t="shared" si="490"/>
        <v>92700</v>
      </c>
      <c r="C1061" s="237" t="str">
        <f t="shared" si="493"/>
        <v>-8.89371524848519E-06+0.0264187946433972i</v>
      </c>
      <c r="D1061" s="208" t="str">
        <f t="shared" si="494"/>
        <v>-5.95707414215619+0.202544092266045i</v>
      </c>
      <c r="E1061" t="str">
        <f t="shared" si="495"/>
        <v>2870</v>
      </c>
      <c r="F1061" t="str">
        <f t="shared" si="496"/>
        <v>0.777000777000777</v>
      </c>
      <c r="G1061" t="str">
        <f t="shared" si="491"/>
        <v>0.777000777000777</v>
      </c>
      <c r="H1061" t="str">
        <f t="shared" si="497"/>
        <v>7.56229079788185+3.29597668522219i</v>
      </c>
      <c r="I1061" t="str">
        <f t="shared" si="498"/>
        <v>364.032048734717i</v>
      </c>
      <c r="J1061" t="str">
        <f t="shared" si="492"/>
        <v>-178.378168480116+79.6385632375966i</v>
      </c>
      <c r="K1061" t="str">
        <f t="shared" si="499"/>
        <v>0.759700606091321-1.701612851848i</v>
      </c>
      <c r="L1061" t="str">
        <f t="shared" si="500"/>
        <v>0.0538110239109735-0.10274789381489i</v>
      </c>
      <c r="M1061" t="str">
        <f t="shared" si="501"/>
        <v>0.813511630002294-1.80436074566289i</v>
      </c>
      <c r="N1061" t="str">
        <f t="shared" si="502"/>
        <v>-0.949781390842318i</v>
      </c>
      <c r="O1061" t="str">
        <f t="shared" si="503"/>
        <v>0.581860895641508-0.813288324103612i</v>
      </c>
      <c r="P1061" t="str">
        <f t="shared" si="504"/>
        <v>0.418139104358492+0.813288324103612i</v>
      </c>
      <c r="Q1061" t="str">
        <f t="shared" si="505"/>
        <v>-0.418139104358492+0.136493066738706i</v>
      </c>
      <c r="R1061" t="str">
        <f t="shared" si="506"/>
        <v>-0.329931631495408-2.05271809154841i</v>
      </c>
      <c r="S1061" t="str">
        <f t="shared" si="507"/>
        <v>0.0981455641077078i</v>
      </c>
      <c r="T1061" t="str">
        <f t="shared" si="508"/>
        <v>0.201465175049116-0.0323813260900932i</v>
      </c>
      <c r="U1061" t="str">
        <f t="shared" si="509"/>
        <v>0.0000333333333333333-0.00121764666844083i</v>
      </c>
      <c r="V1061" t="str">
        <f t="shared" si="510"/>
        <v>6.66666666666667E-06-0.0121764666844083i</v>
      </c>
      <c r="W1061" t="str">
        <f t="shared" si="511"/>
        <v>0.0000276031091539149-0.00110701735928198i</v>
      </c>
      <c r="X1061" t="str">
        <f t="shared" si="512"/>
        <v>0.000047980108688383-0.00110562346830703i</v>
      </c>
      <c r="Y1061" t="str">
        <f t="shared" si="513"/>
        <v>0.009+0.582451277975548i</v>
      </c>
      <c r="Z1061" t="str">
        <f t="shared" si="514"/>
        <v>-0.0228010815411257-0.00134526684845382i</v>
      </c>
      <c r="AA1061" t="str">
        <f t="shared" si="515"/>
        <v>0.321187647295164-20.6367654209527i</v>
      </c>
      <c r="AB1061" t="str">
        <f t="shared" si="516"/>
        <v>0.950196901156438-0.152724339075681i</v>
      </c>
      <c r="AC1061" t="str">
        <f t="shared" si="517"/>
        <v>1.49742642754743-1.83874101511968i</v>
      </c>
      <c r="AD1061" t="str">
        <f t="shared" si="518"/>
        <v>0.302968766515633+0.270034474334149i</v>
      </c>
      <c r="AE1061" t="str">
        <f t="shared" si="519"/>
        <v>-0.00654474712347584-0.00656465190591838i</v>
      </c>
      <c r="AF1061" t="str">
        <f t="shared" si="520"/>
        <v>-13.519364940038-3.09343259295615i</v>
      </c>
      <c r="AG1061" t="str">
        <f t="shared" si="521"/>
        <v>1.02052521149837-0.0223193403295899i</v>
      </c>
      <c r="AH1061" t="str">
        <f t="shared" si="522"/>
        <v>0.0644357229884302+0.108212732494342i</v>
      </c>
      <c r="AI1061">
        <f t="shared" si="523"/>
        <v>-17.996432079349319</v>
      </c>
      <c r="AJ1061">
        <f t="shared" si="524"/>
        <v>59.228139940382754</v>
      </c>
      <c r="AK1061"/>
      <c r="AL1061"/>
      <c r="AM1061"/>
      <c r="AN1061"/>
    </row>
    <row r="1062" spans="1:40" x14ac:dyDescent="0.25">
      <c r="A1062"/>
      <c r="B1062">
        <f t="shared" si="490"/>
        <v>92800</v>
      </c>
      <c r="C1062" s="237" t="str">
        <f t="shared" si="493"/>
        <v>-8.87455808820321E-06+0.0263903261211288i</v>
      </c>
      <c r="D1062" s="208" t="str">
        <f t="shared" si="494"/>
        <v>-5.95707399528463+0.202325833595321i</v>
      </c>
      <c r="E1062" t="str">
        <f t="shared" si="495"/>
        <v>2870</v>
      </c>
      <c r="F1062" t="str">
        <f t="shared" si="496"/>
        <v>0.777000777000777</v>
      </c>
      <c r="G1062" t="str">
        <f t="shared" si="491"/>
        <v>0.777000777000777</v>
      </c>
      <c r="H1062" t="str">
        <f t="shared" si="497"/>
        <v>7.5650501845042+3.29373955156816i</v>
      </c>
      <c r="I1062" t="str">
        <f t="shared" si="498"/>
        <v>364.424747816416i</v>
      </c>
      <c r="J1062" t="str">
        <f t="shared" si="492"/>
        <v>-178.765385136985+79.7244732303017i</v>
      </c>
      <c r="K1062" t="str">
        <f t="shared" si="499"/>
        <v>0.758320405125196-1.70037422370721i</v>
      </c>
      <c r="L1062" t="str">
        <f t="shared" si="500"/>
        <v>0.0537200210153244-0.102684782689278i</v>
      </c>
      <c r="M1062" t="str">
        <f t="shared" si="501"/>
        <v>0.81204042614052-1.80305900639649i</v>
      </c>
      <c r="N1062" t="str">
        <f t="shared" si="502"/>
        <v>-0.95080596623697i</v>
      </c>
      <c r="O1062" t="str">
        <f t="shared" si="503"/>
        <v>0.581027315176073-0.813884057479494i</v>
      </c>
      <c r="P1062" t="str">
        <f t="shared" si="504"/>
        <v>0.418972684823927+0.813884057479494i</v>
      </c>
      <c r="Q1062" t="str">
        <f t="shared" si="505"/>
        <v>-0.418972684823927+0.136921908757476i</v>
      </c>
      <c r="R1062" t="str">
        <f t="shared" si="506"/>
        <v>-0.329924155318664-2.05039119180751i</v>
      </c>
      <c r="S1062" t="str">
        <f t="shared" si="507"/>
        <v>0.0982514385026461i</v>
      </c>
      <c r="T1062" t="str">
        <f t="shared" si="508"/>
        <v>0.201453884088243-0.0324155228568292i</v>
      </c>
      <c r="U1062" t="str">
        <f t="shared" si="509"/>
        <v>0.0000333333333333334-0.00121633454918604i</v>
      </c>
      <c r="V1062" t="str">
        <f t="shared" si="510"/>
        <v>6.66666666666667E-06-0.0121633454918604i</v>
      </c>
      <c r="W1062" t="str">
        <f t="shared" si="511"/>
        <v>0.0000276031087294586-0.00110582459462207i</v>
      </c>
      <c r="X1062" t="str">
        <f t="shared" si="512"/>
        <v>0.0000479362087606529-0.00110443301423546i</v>
      </c>
      <c r="Y1062" t="str">
        <f t="shared" si="513"/>
        <v>0.009+0.583079596506266i</v>
      </c>
      <c r="Z1062" t="str">
        <f t="shared" si="514"/>
        <v>-0.0227519203566503-0.00134214048664004i</v>
      </c>
      <c r="AA1062" t="str">
        <f t="shared" si="515"/>
        <v>0.320491794259774-20.6144539548798i</v>
      </c>
      <c r="AB1062" t="str">
        <f t="shared" si="516"/>
        <v>0.950143648101512-0.152885625818039i</v>
      </c>
      <c r="AC1062" t="str">
        <f t="shared" si="517"/>
        <v>1.49589324831928-1.83731437081989i</v>
      </c>
      <c r="AD1062" t="str">
        <f t="shared" si="518"/>
        <v>0.303239773786177+0.270247338048812i</v>
      </c>
      <c r="AE1062" t="str">
        <f t="shared" si="519"/>
        <v>-0.00653657728834974-0.00655563628944131i</v>
      </c>
      <c r="AF1062" t="str">
        <f t="shared" si="520"/>
        <v>-13.5221241797888-3.09141371797284i</v>
      </c>
      <c r="AG1062" t="str">
        <f t="shared" si="521"/>
        <v>1.0205188375403-0.022315527285052i</v>
      </c>
      <c r="AH1062" t="str">
        <f t="shared" si="522"/>
        <v>0.0643893312771537+0.108072747413421i</v>
      </c>
      <c r="AI1062">
        <f t="shared" si="523"/>
        <v>-18.006369418243086</v>
      </c>
      <c r="AJ1062">
        <f t="shared" si="524"/>
        <v>59.213675282705438</v>
      </c>
      <c r="AK1062"/>
      <c r="AL1062"/>
      <c r="AM1062"/>
      <c r="AN1062"/>
    </row>
    <row r="1063" spans="1:40" x14ac:dyDescent="0.25">
      <c r="A1063"/>
      <c r="B1063">
        <f t="shared" si="490"/>
        <v>92900</v>
      </c>
      <c r="C1063" s="237" t="str">
        <f t="shared" si="493"/>
        <v>-8.85546275842148E-06+0.0263619188873699i</v>
      </c>
      <c r="D1063" s="208" t="str">
        <f t="shared" si="494"/>
        <v>-5.9570738488871+0.202108044803169i</v>
      </c>
      <c r="E1063" t="str">
        <f t="shared" si="495"/>
        <v>2870</v>
      </c>
      <c r="F1063" t="str">
        <f t="shared" si="496"/>
        <v>0.777000777000777</v>
      </c>
      <c r="G1063" t="str">
        <f t="shared" si="491"/>
        <v>0.777000777000777</v>
      </c>
      <c r="H1063" t="str">
        <f t="shared" si="497"/>
        <v>7.567802858936+3.29150403990318i</v>
      </c>
      <c r="I1063" t="str">
        <f t="shared" si="498"/>
        <v>364.817446898115i</v>
      </c>
      <c r="J1063" t="str">
        <f t="shared" si="492"/>
        <v>-179.15301927812+79.8103832230067i</v>
      </c>
      <c r="K1063" t="str">
        <f t="shared" si="499"/>
        <v>0.756943729897124-1.6991367433457i</v>
      </c>
      <c r="L1063" t="str">
        <f t="shared" si="500"/>
        <v>0.0536292277806424-0.102621697865571i</v>
      </c>
      <c r="M1063" t="str">
        <f t="shared" si="501"/>
        <v>0.810572957677766-1.80175844121127i</v>
      </c>
      <c r="N1063" t="str">
        <f t="shared" si="502"/>
        <v>-0.951830541631622i</v>
      </c>
      <c r="O1063" t="str">
        <f t="shared" si="503"/>
        <v>0.580193124774514-0.814478936476804i</v>
      </c>
      <c r="P1063" t="str">
        <f t="shared" si="504"/>
        <v>0.419806875225486+0.814478936476804i</v>
      </c>
      <c r="Q1063" t="str">
        <f t="shared" si="505"/>
        <v>-0.419806875225486+0.137351605154818i</v>
      </c>
      <c r="R1063" t="str">
        <f t="shared" si="506"/>
        <v>-0.329916670499111-2.0480691753211i</v>
      </c>
      <c r="S1063" t="str">
        <f t="shared" si="507"/>
        <v>0.0983573128975842i</v>
      </c>
      <c r="T1063" t="str">
        <f t="shared" si="508"/>
        <v>0.201442580712955-0.0324497171904102i</v>
      </c>
      <c r="U1063" t="str">
        <f t="shared" si="509"/>
        <v>0.0000333333333333333-0.00121502525473051i</v>
      </c>
      <c r="V1063" t="str">
        <f t="shared" si="510"/>
        <v>6.66666666666667E-06-0.0121502525473051i</v>
      </c>
      <c r="W1063" t="str">
        <f t="shared" si="511"/>
        <v>0.0000276031083045446-0.00110463439796147i</v>
      </c>
      <c r="X1063" t="str">
        <f t="shared" si="512"/>
        <v>0.0000478924504559096-0.0011032451205827i</v>
      </c>
      <c r="Y1063" t="str">
        <f t="shared" si="513"/>
        <v>0.009+0.583707915036983i</v>
      </c>
      <c r="Z1063" t="str">
        <f t="shared" si="514"/>
        <v>-0.0227029180577659-0.0013390262842916i</v>
      </c>
      <c r="AA1063" t="str">
        <f t="shared" si="515"/>
        <v>0.319798204393275-20.5921907594086i</v>
      </c>
      <c r="AB1063" t="str">
        <f t="shared" si="516"/>
        <v>0.950090336494835-0.153046901084585i</v>
      </c>
      <c r="AC1063" t="str">
        <f t="shared" si="517"/>
        <v>1.49436398818331-1.83588896296837i</v>
      </c>
      <c r="AD1063" t="str">
        <f t="shared" si="518"/>
        <v>0.3035110026873+0.270459942881677i</v>
      </c>
      <c r="AE1063" t="str">
        <f t="shared" si="519"/>
        <v>-0.00652843245127357-0.00654663913132076i</v>
      </c>
      <c r="AF1063" t="str">
        <f t="shared" si="520"/>
        <v>-13.5248767078231-3.08939599510001i</v>
      </c>
      <c r="AG1063" t="str">
        <f t="shared" si="521"/>
        <v>1.02051245853718-0.022311739176177i</v>
      </c>
      <c r="AH1063" t="str">
        <f t="shared" si="522"/>
        <v>0.0643430749213869+0.107933034187838i</v>
      </c>
      <c r="AI1063">
        <f t="shared" si="523"/>
        <v>-18.016296651573022</v>
      </c>
      <c r="AJ1063">
        <f t="shared" si="524"/>
        <v>59.19918793208295</v>
      </c>
      <c r="AK1063"/>
      <c r="AL1063"/>
      <c r="AM1063"/>
      <c r="AN1063"/>
    </row>
    <row r="1064" spans="1:40" x14ac:dyDescent="0.25">
      <c r="A1064"/>
      <c r="B1064">
        <f t="shared" si="490"/>
        <v>93000</v>
      </c>
      <c r="C1064" s="237" t="str">
        <f t="shared" si="493"/>
        <v>-8.83642899334542E-06+0.0263335727444155i</v>
      </c>
      <c r="D1064" s="208" t="str">
        <f t="shared" si="494"/>
        <v>-5.95707370296157+0.201890724373852i</v>
      </c>
      <c r="E1064" t="str">
        <f t="shared" si="495"/>
        <v>2870</v>
      </c>
      <c r="F1064" t="str">
        <f t="shared" si="496"/>
        <v>0.777000777000777</v>
      </c>
      <c r="G1064" t="str">
        <f t="shared" si="491"/>
        <v>0.777000777000777</v>
      </c>
      <c r="H1064" t="str">
        <f t="shared" si="497"/>
        <v>7.57054884086661+3.28927015435477i</v>
      </c>
      <c r="I1064" t="str">
        <f t="shared" si="498"/>
        <v>365.210145979813i</v>
      </c>
      <c r="J1064" t="str">
        <f t="shared" si="492"/>
        <v>-179.541070903521+79.8962932157118i</v>
      </c>
      <c r="K1064" t="str">
        <f t="shared" si="499"/>
        <v>0.755570569301847-1.69790041184238i</v>
      </c>
      <c r="L1064" t="str">
        <f t="shared" si="500"/>
        <v>0.0535386436406329-0.102558639554547i</v>
      </c>
      <c r="M1064" t="str">
        <f t="shared" si="501"/>
        <v>0.80910921294248-1.80045905139693i</v>
      </c>
      <c r="N1064" t="str">
        <f t="shared" si="502"/>
        <v>-0.952855117026274i</v>
      </c>
      <c r="O1064" t="str">
        <f t="shared" si="503"/>
        <v>0.579358325312525-0.815072960471065i</v>
      </c>
      <c r="P1064" t="str">
        <f t="shared" si="504"/>
        <v>0.420641674687475+0.815072960471065i</v>
      </c>
      <c r="Q1064" t="str">
        <f t="shared" si="505"/>
        <v>-0.420641674687475+0.137782156555209i</v>
      </c>
      <c r="R1064" t="str">
        <f t="shared" si="506"/>
        <v>-0.329909177034819-2.04575202632888i</v>
      </c>
      <c r="S1064" t="str">
        <f t="shared" si="507"/>
        <v>0.0984631872925225i</v>
      </c>
      <c r="T1064" t="str">
        <f t="shared" si="508"/>
        <v>0.201431264922478-0.0324839090879013i</v>
      </c>
      <c r="U1064" t="str">
        <f t="shared" si="509"/>
        <v>0.0000333333333333334-0.00121371877596199i</v>
      </c>
      <c r="V1064" t="str">
        <f t="shared" si="510"/>
        <v>6.66666666666667E-06-0.0121371877596199i</v>
      </c>
      <c r="W1064" t="str">
        <f t="shared" si="511"/>
        <v>0.000027603107879173-0.00110344676101634i</v>
      </c>
      <c r="X1064" t="str">
        <f t="shared" si="512"/>
        <v>0.0000478488331656918-0.00110205977910056i</v>
      </c>
      <c r="Y1064" t="str">
        <f t="shared" si="513"/>
        <v>0.009+0.584336233567701i</v>
      </c>
      <c r="Z1064" t="str">
        <f t="shared" si="514"/>
        <v>-0.0226540739603059-0.00133592417874834i</v>
      </c>
      <c r="AA1064" t="str">
        <f t="shared" si="515"/>
        <v>0.319106867873897-20.5699756778078i</v>
      </c>
      <c r="AB1064" t="str">
        <f t="shared" si="516"/>
        <v>0.950036966332757-0.153208164861477i</v>
      </c>
      <c r="AC1064" t="str">
        <f t="shared" si="517"/>
        <v>1.492838634923-1.83446479288292i</v>
      </c>
      <c r="AD1064" t="str">
        <f t="shared" si="518"/>
        <v>0.30378245299755+0.270672288622126i</v>
      </c>
      <c r="AE1064" t="str">
        <f t="shared" si="519"/>
        <v>-0.00652031250316218-0.0065376603694898i</v>
      </c>
      <c r="AF1064" t="str">
        <f t="shared" si="520"/>
        <v>-13.5276225438282-3.08737942998092i</v>
      </c>
      <c r="AG1064" t="str">
        <f t="shared" si="521"/>
        <v>1.02050607448775-0.0223079759054082i</v>
      </c>
      <c r="AH1064" t="str">
        <f t="shared" si="522"/>
        <v>0.0642969532997922+0.107793591956553i</v>
      </c>
      <c r="AI1064">
        <f t="shared" si="523"/>
        <v>-18.026213804136702</v>
      </c>
      <c r="AJ1064">
        <f t="shared" si="524"/>
        <v>59.184677959529338</v>
      </c>
      <c r="AK1064"/>
      <c r="AL1064"/>
      <c r="AM1064"/>
      <c r="AN1064"/>
    </row>
    <row r="1065" spans="1:40" x14ac:dyDescent="0.25">
      <c r="A1065"/>
      <c r="B1065">
        <f t="shared" si="490"/>
        <v>93100</v>
      </c>
      <c r="C1065" s="237" t="str">
        <f t="shared" si="493"/>
        <v>-8.81745652860722E-06+0.0263052874954105i</v>
      </c>
      <c r="D1065" s="208" t="str">
        <f t="shared" si="494"/>
        <v>-5.95707355750601+0.201673870798147i</v>
      </c>
      <c r="E1065" t="str">
        <f t="shared" si="495"/>
        <v>2870</v>
      </c>
      <c r="F1065" t="str">
        <f t="shared" si="496"/>
        <v>0.777000777000777</v>
      </c>
      <c r="G1065" t="str">
        <f t="shared" si="491"/>
        <v>0.777000777000777</v>
      </c>
      <c r="H1065" t="str">
        <f t="shared" si="497"/>
        <v>7.57328814992318+3.28703789900326i</v>
      </c>
      <c r="I1065" t="str">
        <f t="shared" si="498"/>
        <v>365.602845061512i</v>
      </c>
      <c r="J1065" t="str">
        <f t="shared" si="492"/>
        <v>-179.929540013189+79.9822032084168i</v>
      </c>
      <c r="K1065" t="str">
        <f t="shared" si="499"/>
        <v>0.754200912273405-1.69666523025463i</v>
      </c>
      <c r="L1065" t="str">
        <f t="shared" si="500"/>
        <v>0.0534482680305447-0.102495607965274i</v>
      </c>
      <c r="M1065" t="str">
        <f t="shared" si="501"/>
        <v>0.80764918030395-1.7991608382199i</v>
      </c>
      <c r="N1065" t="str">
        <f t="shared" si="502"/>
        <v>-0.953879692420926i</v>
      </c>
      <c r="O1065" t="str">
        <f t="shared" si="503"/>
        <v>0.578522917666442-0.815666128838698i</v>
      </c>
      <c r="P1065" t="str">
        <f t="shared" si="504"/>
        <v>0.421477082333558+0.815666128838698i</v>
      </c>
      <c r="Q1065" t="str">
        <f t="shared" si="505"/>
        <v>-0.421477082333558+0.138213563582228i</v>
      </c>
      <c r="R1065" t="str">
        <f t="shared" si="506"/>
        <v>-0.329901674923847-2.04343972913826i</v>
      </c>
      <c r="S1065" t="str">
        <f t="shared" si="507"/>
        <v>0.0985690616874606i</v>
      </c>
      <c r="T1065" t="str">
        <f t="shared" si="508"/>
        <v>0.201419936716037-0.0325180985463652i</v>
      </c>
      <c r="U1065" t="str">
        <f t="shared" si="509"/>
        <v>0.0000333333333333333-0.00121241510380736i</v>
      </c>
      <c r="V1065" t="str">
        <f t="shared" si="510"/>
        <v>6.66666666666667E-06-0.0121241510380736i</v>
      </c>
      <c r="W1065" t="str">
        <f t="shared" si="511"/>
        <v>0.0000276031074533437-0.00110226167553837i</v>
      </c>
      <c r="X1065" t="str">
        <f t="shared" si="512"/>
        <v>0.0000478053562847999-0.00110087698157614i</v>
      </c>
      <c r="Y1065" t="str">
        <f t="shared" si="513"/>
        <v>0.009+0.584964552098419i</v>
      </c>
      <c r="Z1065" t="str">
        <f t="shared" si="514"/>
        <v>-0.0226053873837815-0.00133283410774567i</v>
      </c>
      <c r="AA1065" t="str">
        <f t="shared" si="515"/>
        <v>0.318417774933196-20.5478085540251i</v>
      </c>
      <c r="AB1065" t="str">
        <f t="shared" si="516"/>
        <v>0.949983537611623-0.153369417134862i</v>
      </c>
      <c r="AC1065" t="str">
        <f t="shared" si="517"/>
        <v>1.49131717636462-1.8330418618571i</v>
      </c>
      <c r="AD1065" t="str">
        <f t="shared" si="518"/>
        <v>0.304054124495257+0.270884375059651i</v>
      </c>
      <c r="AE1065" t="str">
        <f t="shared" si="519"/>
        <v>-0.00651221733551692-0.00652869994216499i</v>
      </c>
      <c r="AF1065" t="str">
        <f t="shared" si="520"/>
        <v>-13.5303617074292-3.08536402820511i</v>
      </c>
      <c r="AG1065" t="str">
        <f t="shared" si="521"/>
        <v>1.02049968539076-0.0223042373755949i</v>
      </c>
      <c r="AH1065" t="str">
        <f t="shared" si="522"/>
        <v>0.0642509657944565+0.107654419862213i</v>
      </c>
      <c r="AI1065">
        <f t="shared" si="523"/>
        <v>-18.036120900644011</v>
      </c>
      <c r="AJ1065">
        <f t="shared" si="524"/>
        <v>59.170145435749816</v>
      </c>
      <c r="AK1065"/>
      <c r="AL1065"/>
      <c r="AM1065"/>
      <c r="AN1065"/>
    </row>
    <row r="1066" spans="1:40" x14ac:dyDescent="0.25">
      <c r="A1066"/>
      <c r="B1066">
        <f t="shared" si="490"/>
        <v>93200</v>
      </c>
      <c r="C1066" s="237" t="str">
        <f t="shared" si="493"/>
        <v>-8.79854510125654E-06+0.0262770629443442i</v>
      </c>
      <c r="D1066" s="208" t="str">
        <f t="shared" si="494"/>
        <v>-5.9570734125184+0.201457482573306i</v>
      </c>
      <c r="E1066" t="str">
        <f t="shared" si="495"/>
        <v>2870</v>
      </c>
      <c r="F1066" t="str">
        <f t="shared" si="496"/>
        <v>0.777000777000777</v>
      </c>
      <c r="G1066" t="str">
        <f t="shared" si="491"/>
        <v>0.777000777000777</v>
      </c>
      <c r="H1066" t="str">
        <f t="shared" si="497"/>
        <v>7.57602080567091+3.28480727788202i</v>
      </c>
      <c r="I1066" t="str">
        <f t="shared" si="498"/>
        <v>365.995544143211i</v>
      </c>
      <c r="J1066" t="str">
        <f t="shared" si="492"/>
        <v>-180.318426607122+80.068113201122i</v>
      </c>
      <c r="K1066" t="str">
        <f t="shared" si="499"/>
        <v>0.752834747785014-1.69543119961844i</v>
      </c>
      <c r="L1066" t="str">
        <f t="shared" si="500"/>
        <v>0.0533581003871636-0.102432603305121i</v>
      </c>
      <c r="M1066" t="str">
        <f t="shared" si="501"/>
        <v>0.806192848172178-1.79786380292356i</v>
      </c>
      <c r="N1066" t="str">
        <f t="shared" si="502"/>
        <v>-0.954904267815578i</v>
      </c>
      <c r="O1066" t="str">
        <f t="shared" si="503"/>
        <v>0.577686902713237-0.816258440957021i</v>
      </c>
      <c r="P1066" t="str">
        <f t="shared" si="504"/>
        <v>0.422313097286763+0.816258440957021i</v>
      </c>
      <c r="Q1066" t="str">
        <f t="shared" si="505"/>
        <v>-0.422313097286763+0.138645826858557i</v>
      </c>
      <c r="R1066" t="str">
        <f t="shared" si="506"/>
        <v>-0.329894164164254-2.04113226812396i</v>
      </c>
      <c r="S1066" t="str">
        <f t="shared" si="507"/>
        <v>0.0986749360823989i</v>
      </c>
      <c r="T1066" t="str">
        <f t="shared" si="508"/>
        <v>0.201408596092854-0.0325522855628642i</v>
      </c>
      <c r="U1066" t="str">
        <f t="shared" si="509"/>
        <v>0.0000333333333333334-0.00121111422923245i</v>
      </c>
      <c r="V1066" t="str">
        <f t="shared" si="510"/>
        <v>6.66666666666667E-06-0.0121111422923245i</v>
      </c>
      <c r="W1066" t="str">
        <f t="shared" si="511"/>
        <v>0.0000276031070270572-0.0011010791333147i</v>
      </c>
      <c r="X1066" t="str">
        <f t="shared" si="512"/>
        <v>0.000047762019211279-0.00109969671983181i</v>
      </c>
      <c r="Y1066" t="str">
        <f t="shared" si="513"/>
        <v>0.009+0.585592870629137i</v>
      </c>
      <c r="Z1066" t="str">
        <f t="shared" si="514"/>
        <v>-0.022556857651362-0.00132975600941184i</v>
      </c>
      <c r="AA1066" t="str">
        <f t="shared" si="515"/>
        <v>0.317730915855698-20.5256892326834i</v>
      </c>
      <c r="AB1066" t="str">
        <f t="shared" si="516"/>
        <v>0.949930050327764-0.153530657890885i</v>
      </c>
      <c r="AC1066" t="str">
        <f t="shared" si="517"/>
        <v>1.48979960037702-1.83162017116044i</v>
      </c>
      <c r="AD1066" t="str">
        <f t="shared" si="518"/>
        <v>0.304326016958531+0.271096201983855i</v>
      </c>
      <c r="AE1066" t="str">
        <f t="shared" si="519"/>
        <v>-0.00650414684042278-0.00651975778784565i</v>
      </c>
      <c r="AF1066" t="str">
        <f t="shared" si="520"/>
        <v>-13.5330942181893-3.08334979530871i</v>
      </c>
      <c r="AG1066" t="str">
        <f t="shared" si="521"/>
        <v>1.02049329124497-0.0223005234899907i</v>
      </c>
      <c r="AH1066" t="str">
        <f t="shared" si="522"/>
        <v>0.0642051117908794+0.107515517051151i</v>
      </c>
      <c r="AI1066">
        <f t="shared" si="523"/>
        <v>-18.046017965716082</v>
      </c>
      <c r="AJ1066">
        <f t="shared" si="524"/>
        <v>59.155590431142642</v>
      </c>
      <c r="AK1066"/>
      <c r="AL1066"/>
      <c r="AM1066"/>
      <c r="AN1066"/>
    </row>
    <row r="1067" spans="1:40" x14ac:dyDescent="0.25">
      <c r="A1067"/>
      <c r="B1067">
        <f t="shared" si="490"/>
        <v>93300</v>
      </c>
      <c r="C1067" s="237" t="str">
        <f t="shared" si="493"/>
        <v>-0.0000087796944497514+0.0262488988960466i</v>
      </c>
      <c r="D1067" s="208" t="str">
        <f t="shared" si="494"/>
        <v>-5.95707326799674+0.201241558203024i</v>
      </c>
      <c r="E1067" t="str">
        <f t="shared" si="495"/>
        <v>2870</v>
      </c>
      <c r="F1067" t="str">
        <f t="shared" si="496"/>
        <v>0.777000777000777</v>
      </c>
      <c r="G1067" t="str">
        <f t="shared" si="491"/>
        <v>0.777000777000777</v>
      </c>
      <c r="H1067" t="str">
        <f t="shared" si="497"/>
        <v>7.57874682761316+3.28257829497786i</v>
      </c>
      <c r="I1067" t="str">
        <f t="shared" si="498"/>
        <v>366.38824322491i</v>
      </c>
      <c r="J1067" t="str">
        <f t="shared" si="492"/>
        <v>-180.707730685322+80.154023193827i</v>
      </c>
      <c r="K1067" t="str">
        <f t="shared" si="499"/>
        <v>0.751472064848883-1.69419832094857i</v>
      </c>
      <c r="L1067" t="str">
        <f t="shared" si="500"/>
        <v>0.0532681401488128-0.102369625779767i</v>
      </c>
      <c r="M1067" t="str">
        <f t="shared" si="501"/>
        <v>0.804740204997696-1.79656794672834i</v>
      </c>
      <c r="N1067" t="str">
        <f t="shared" si="502"/>
        <v>-0.95592884321023i</v>
      </c>
      <c r="O1067" t="str">
        <f t="shared" si="503"/>
        <v>0.576850281330522-0.816849896204252i</v>
      </c>
      <c r="P1067" t="str">
        <f t="shared" si="504"/>
        <v>0.423149718669478+0.816849896204252i</v>
      </c>
      <c r="Q1067" t="str">
        <f t="shared" si="505"/>
        <v>-0.423149718669478+0.139078947005978i</v>
      </c>
      <c r="R1067" t="str">
        <f t="shared" si="506"/>
        <v>-0.329886644754098-2.03882962772773i</v>
      </c>
      <c r="S1067" t="str">
        <f t="shared" si="507"/>
        <v>0.098780810477337i</v>
      </c>
      <c r="T1067" t="str">
        <f t="shared" si="508"/>
        <v>0.201397243052152-0.0325864701344592i</v>
      </c>
      <c r="U1067" t="str">
        <f t="shared" si="509"/>
        <v>0.0000333333333333333-0.00120981614324185i</v>
      </c>
      <c r="V1067" t="str">
        <f t="shared" si="510"/>
        <v>6.66666666666667E-06-0.0120981614324185i</v>
      </c>
      <c r="W1067" t="str">
        <f t="shared" si="511"/>
        <v>0.0000276031066003127-0.00109989912616766i</v>
      </c>
      <c r="X1067" t="str">
        <f t="shared" si="512"/>
        <v>0.0000477188213463948-0.00109851898572489i</v>
      </c>
      <c r="Y1067" t="str">
        <f t="shared" si="513"/>
        <v>0.009+0.586221189159855i</v>
      </c>
      <c r="Z1067" t="str">
        <f t="shared" si="514"/>
        <v>-0.0225084840898478-0.00132668982226481i</v>
      </c>
      <c r="AA1067" t="str">
        <f t="shared" si="515"/>
        <v>0.317046280978556-20.5036175590771i</v>
      </c>
      <c r="AB1067" t="str">
        <f t="shared" si="516"/>
        <v>0.949876504477514-0.153691887115682i</v>
      </c>
      <c r="AC1067" t="str">
        <f t="shared" si="517"/>
        <v>1.4882858948715-1.83019972203862i</v>
      </c>
      <c r="AD1067" t="str">
        <f t="shared" si="518"/>
        <v>0.30459813016527+0.271307769184456i</v>
      </c>
      <c r="AE1067" t="str">
        <f t="shared" si="519"/>
        <v>-0.006496100910544-0.0065108338453116i</v>
      </c>
      <c r="AF1067" t="str">
        <f t="shared" si="520"/>
        <v>-13.5358200956099-3.08133673677484i</v>
      </c>
      <c r="AG1067" t="str">
        <f t="shared" si="521"/>
        <v>1.02048689204919-0.0222968341522513i</v>
      </c>
      <c r="AH1067" t="str">
        <f t="shared" si="522"/>
        <v>0.0641593906779414+0.10737688267335i</v>
      </c>
      <c r="AI1067">
        <f t="shared" si="523"/>
        <v>-18.055905023887021</v>
      </c>
      <c r="AJ1067">
        <f t="shared" si="524"/>
        <v>59.141013015800546</v>
      </c>
      <c r="AK1067"/>
      <c r="AL1067"/>
      <c r="AM1067"/>
      <c r="AN1067"/>
    </row>
    <row r="1068" spans="1:40" x14ac:dyDescent="0.25">
      <c r="A1068"/>
      <c r="B1068">
        <f t="shared" si="490"/>
        <v>93400</v>
      </c>
      <c r="C1068" s="237" t="str">
        <f t="shared" si="493"/>
        <v>-8.76090431394931E-06+0.0262207951561834i</v>
      </c>
      <c r="D1068" s="208" t="str">
        <f t="shared" si="494"/>
        <v>-5.95707312393903+0.201026096197406i</v>
      </c>
      <c r="E1068" t="str">
        <f t="shared" si="495"/>
        <v>2870</v>
      </c>
      <c r="F1068" t="str">
        <f t="shared" si="496"/>
        <v>0.777000777000777</v>
      </c>
      <c r="G1068" t="str">
        <f t="shared" si="491"/>
        <v>0.777000777000777</v>
      </c>
      <c r="H1068" t="str">
        <f t="shared" si="497"/>
        <v>7.58146623519169+3.28035095423137i</v>
      </c>
      <c r="I1068" t="str">
        <f t="shared" si="498"/>
        <v>366.780942306608i</v>
      </c>
      <c r="J1068" t="str">
        <f t="shared" si="492"/>
        <v>-181.097452247788+80.2399331865321i</v>
      </c>
      <c r="K1068" t="str">
        <f t="shared" si="499"/>
        <v>0.750112852516122-1.69296659523878i</v>
      </c>
      <c r="L1068" t="str">
        <f t="shared" si="500"/>
        <v>0.0531783867553489-0.102306675593217i</v>
      </c>
      <c r="M1068" t="str">
        <f t="shared" si="501"/>
        <v>0.803291239271471-1.795273270832i</v>
      </c>
      <c r="N1068" t="str">
        <f t="shared" si="502"/>
        <v>-0.956953418604882i</v>
      </c>
      <c r="O1068" t="str">
        <f t="shared" si="503"/>
        <v>0.576013054396542-0.817440493959509i</v>
      </c>
      <c r="P1068" t="str">
        <f t="shared" si="504"/>
        <v>0.423986945603458+0.817440493959509i</v>
      </c>
      <c r="Q1068" t="str">
        <f t="shared" si="505"/>
        <v>-0.423986945603458+0.139512924645373i</v>
      </c>
      <c r="R1068" t="str">
        <f t="shared" si="506"/>
        <v>-0.329879116691442-2.03653179245791i</v>
      </c>
      <c r="S1068" t="str">
        <f t="shared" si="507"/>
        <v>0.0988866848722753i</v>
      </c>
      <c r="T1068" t="str">
        <f t="shared" si="508"/>
        <v>0.201385877593155-0.0326206522582112i</v>
      </c>
      <c r="U1068" t="str">
        <f t="shared" si="509"/>
        <v>0.0000333333333333333-0.00120852083687864i</v>
      </c>
      <c r="V1068" t="str">
        <f t="shared" si="510"/>
        <v>6.66666666666667E-06-0.0120852083687864i</v>
      </c>
      <c r="W1068" t="str">
        <f t="shared" si="511"/>
        <v>0.0000276031061731106-0.00109872164595462i</v>
      </c>
      <c r="X1068" t="str">
        <f t="shared" si="512"/>
        <v>0.0000476757620946158-0.00109734377114755i</v>
      </c>
      <c r="Y1068" t="str">
        <f t="shared" si="513"/>
        <v>0.009+0.586849507690573i</v>
      </c>
      <c r="Z1068" t="str">
        <f t="shared" si="514"/>
        <v>-0.0224602660296497-0.00132363548520958i</v>
      </c>
      <c r="AA1068" t="str">
        <f t="shared" si="515"/>
        <v>0.316363860691208-20.4815933791683i</v>
      </c>
      <c r="AB1068" t="str">
        <f t="shared" si="516"/>
        <v>0.949822900057214-0.153853104795394i</v>
      </c>
      <c r="AC1068" t="str">
        <f t="shared" si="517"/>
        <v>1.4867760478017-1.82878051571371i</v>
      </c>
      <c r="AD1068" t="str">
        <f t="shared" si="518"/>
        <v>0.304870463893152+0.27151907645128i</v>
      </c>
      <c r="AE1068" t="str">
        <f t="shared" si="519"/>
        <v>-0.00648807943912063-0.00650192805362179i</v>
      </c>
      <c r="AF1068" t="str">
        <f t="shared" si="520"/>
        <v>-13.5385393591307-3.07932485803396i</v>
      </c>
      <c r="AG1068" t="str">
        <f t="shared" si="521"/>
        <v>1.02048048780222-0.0222931692664318i</v>
      </c>
      <c r="AH1068" t="str">
        <f t="shared" si="522"/>
        <v>0.0641138018478878+0.107238515882429i</v>
      </c>
      <c r="AI1068">
        <f t="shared" si="523"/>
        <v>-18.065782099603759</v>
      </c>
      <c r="AJ1068">
        <f t="shared" si="524"/>
        <v>59.12641325951131</v>
      </c>
      <c r="AK1068"/>
      <c r="AL1068"/>
      <c r="AM1068"/>
      <c r="AN1068"/>
    </row>
    <row r="1069" spans="1:40" x14ac:dyDescent="0.25">
      <c r="A1069"/>
      <c r="B1069">
        <f t="shared" si="490"/>
        <v>93500</v>
      </c>
      <c r="C1069" s="237" t="str">
        <f t="shared" si="493"/>
        <v>-8.74217443509808E-06+0.0261927515312517i</v>
      </c>
      <c r="D1069" s="208" t="str">
        <f t="shared" si="494"/>
        <v>-5.95707298034329+0.20081109507293i</v>
      </c>
      <c r="E1069" t="str">
        <f t="shared" si="495"/>
        <v>2870</v>
      </c>
      <c r="F1069" t="str">
        <f t="shared" si="496"/>
        <v>0.777000777000777</v>
      </c>
      <c r="G1069" t="str">
        <f t="shared" si="491"/>
        <v>0.777000777000777</v>
      </c>
      <c r="H1069" t="str">
        <f t="shared" si="497"/>
        <v>7.58417904778678+3.27812525953717i</v>
      </c>
      <c r="I1069" t="str">
        <f t="shared" si="498"/>
        <v>367.173641388307i</v>
      </c>
      <c r="J1069" t="str">
        <f t="shared" si="492"/>
        <v>-181.487591294521+80.3258431792372i</v>
      </c>
      <c r="K1069" t="str">
        <f t="shared" si="499"/>
        <v>0.748757099876577-1.69173602346195i</v>
      </c>
      <c r="L1069" t="str">
        <f t="shared" si="500"/>
        <v>0.0530888396481577-0.102243752947804i</v>
      </c>
      <c r="M1069" t="str">
        <f t="shared" si="501"/>
        <v>0.801845939524735-1.79397977640975i</v>
      </c>
      <c r="N1069" t="str">
        <f t="shared" si="502"/>
        <v>-0.957977993999534i</v>
      </c>
      <c r="O1069" t="str">
        <f t="shared" si="503"/>
        <v>0.575175222790182-0.818030233602808i</v>
      </c>
      <c r="P1069" t="str">
        <f t="shared" si="504"/>
        <v>0.424824777209818+0.818030233602808i</v>
      </c>
      <c r="Q1069" t="str">
        <f t="shared" si="505"/>
        <v>-0.424824777209818+0.139947760396726i</v>
      </c>
      <c r="R1069" t="str">
        <f t="shared" si="506"/>
        <v>-0.329871579974329-2.03423874688911i</v>
      </c>
      <c r="S1069" t="str">
        <f t="shared" si="507"/>
        <v>0.0989925592672135i</v>
      </c>
      <c r="T1069" t="str">
        <f t="shared" si="508"/>
        <v>0.201374499715082-0.0326548319311781i</v>
      </c>
      <c r="U1069" t="str">
        <f t="shared" si="509"/>
        <v>0.0000333333333333333-0.00120722830122422i</v>
      </c>
      <c r="V1069" t="str">
        <f t="shared" si="510"/>
        <v>6.66666666666667E-06-0.0120722830122422i</v>
      </c>
      <c r="W1069" t="str">
        <f t="shared" si="511"/>
        <v>0.0000276031057454509-0.00109754668456773i</v>
      </c>
      <c r="X1069" t="str">
        <f t="shared" si="512"/>
        <v>0.0000476328408635887-0.00109617106802653i</v>
      </c>
      <c r="Y1069" t="str">
        <f t="shared" si="513"/>
        <v>0.009+0.587477826221291i</v>
      </c>
      <c r="Z1069" t="str">
        <f t="shared" si="514"/>
        <v>-0.0224122028047626-0.00132059293753507i</v>
      </c>
      <c r="AA1069" t="str">
        <f t="shared" si="515"/>
        <v>0.315683645435039-20.4596165395838i</v>
      </c>
      <c r="AB1069" t="str">
        <f t="shared" si="516"/>
        <v>0.94976923706318-0.154014310916143i</v>
      </c>
      <c r="AC1069" t="str">
        <f t="shared" si="517"/>
        <v>1.48527004716337-1.82736255338427i</v>
      </c>
      <c r="AD1069" t="str">
        <f t="shared" si="518"/>
        <v>0.305143017919638+0.271730123574273i</v>
      </c>
      <c r="AE1069" t="str">
        <f t="shared" si="519"/>
        <v>-0.00648008231996451-0.00649304035211262i</v>
      </c>
      <c r="AF1069" t="str">
        <f t="shared" si="520"/>
        <v>-13.5412520281301-3.07731416446424i</v>
      </c>
      <c r="AG1069" t="str">
        <f t="shared" si="521"/>
        <v>1.02047407850291-0.0222895287369854i</v>
      </c>
      <c r="AH1069" t="str">
        <f t="shared" si="522"/>
        <v>0.0640683446963006+0.107100415835623i</v>
      </c>
      <c r="AI1069">
        <f t="shared" si="523"/>
        <v>-18.075649217226758</v>
      </c>
      <c r="AJ1069">
        <f t="shared" si="524"/>
        <v>59.111791231761536</v>
      </c>
      <c r="AK1069"/>
      <c r="AL1069"/>
      <c r="AM1069"/>
      <c r="AN1069"/>
    </row>
    <row r="1070" spans="1:40" x14ac:dyDescent="0.25">
      <c r="A1070"/>
      <c r="B1070">
        <f t="shared" si="490"/>
        <v>93600</v>
      </c>
      <c r="C1070" s="237" t="str">
        <f t="shared" si="493"/>
        <v>-8.72350455582698E-06+0.0261647678285754i</v>
      </c>
      <c r="D1070" s="208" t="str">
        <f t="shared" si="494"/>
        <v>-5.95707283720756+0.200596553352411i</v>
      </c>
      <c r="E1070" t="str">
        <f t="shared" si="495"/>
        <v>2870</v>
      </c>
      <c r="F1070" t="str">
        <f t="shared" si="496"/>
        <v>0.777000777000777</v>
      </c>
      <c r="G1070" t="str">
        <f t="shared" si="491"/>
        <v>0.777000777000777</v>
      </c>
      <c r="H1070" t="str">
        <f t="shared" si="497"/>
        <v>7.58688528471745+3.27590121474433i</v>
      </c>
      <c r="I1070" t="str">
        <f t="shared" si="498"/>
        <v>367.566340470006i</v>
      </c>
      <c r="J1070" t="str">
        <f t="shared" si="492"/>
        <v>-181.878147825519+80.4117531719423i</v>
      </c>
      <c r="K1070" t="str">
        <f t="shared" si="499"/>
        <v>0.747404796058709-1.69050660657029i</v>
      </c>
      <c r="L1070" t="str">
        <f t="shared" si="500"/>
        <v>0.0529994982701545-0.102180858044208i</v>
      </c>
      <c r="M1070" t="str">
        <f t="shared" si="501"/>
        <v>0.800404294328864-1.7926874646145i</v>
      </c>
      <c r="N1070" t="str">
        <f t="shared" si="502"/>
        <v>-0.959002569394186i</v>
      </c>
      <c r="O1070" t="str">
        <f t="shared" si="503"/>
        <v>0.574336787390959-0.818619114515067i</v>
      </c>
      <c r="P1070" t="str">
        <f t="shared" si="504"/>
        <v>0.425663212609041+0.818619114515067i</v>
      </c>
      <c r="Q1070" t="str">
        <f t="shared" si="505"/>
        <v>-0.425663212609041+0.140383454879119i</v>
      </c>
      <c r="R1070" t="str">
        <f t="shared" si="506"/>
        <v>-0.32986403460081-2.03195047566185i</v>
      </c>
      <c r="S1070" t="str">
        <f t="shared" si="507"/>
        <v>0.0990984336621516i</v>
      </c>
      <c r="T1070" t="str">
        <f t="shared" si="508"/>
        <v>0.201363109417153-0.032689009150418i</v>
      </c>
      <c r="U1070" t="str">
        <f t="shared" si="509"/>
        <v>0.0000333333333333333-0.00120593852739813i</v>
      </c>
      <c r="V1070" t="str">
        <f t="shared" si="510"/>
        <v>6.66666666666667E-06-0.0120593852739813i</v>
      </c>
      <c r="W1070" t="str">
        <f t="shared" si="511"/>
        <v>0.0000276031053173337-0.00109637423393388i</v>
      </c>
      <c r="X1070" t="str">
        <f t="shared" si="512"/>
        <v>0.0000475900570641247-0.00109500086832309i</v>
      </c>
      <c r="Y1070" t="str">
        <f t="shared" si="513"/>
        <v>0.009+0.588106144752009i</v>
      </c>
      <c r="Z1070" t="str">
        <f t="shared" si="514"/>
        <v>-0.0223642937527464-0.0013175621189116i</v>
      </c>
      <c r="AA1070" t="str">
        <f t="shared" si="515"/>
        <v>0.315005625703038-20.4376868876107i</v>
      </c>
      <c r="AB1070" t="str">
        <f t="shared" si="516"/>
        <v>0.949715515491733-0.154175505464054i</v>
      </c>
      <c r="AC1070" t="str">
        <f t="shared" si="517"/>
        <v>1.48376788099432-1.82594583622568i</v>
      </c>
      <c r="AD1070" t="str">
        <f t="shared" si="518"/>
        <v>0.305415792021962+0.271940910343483i</v>
      </c>
      <c r="AE1070" t="str">
        <f t="shared" si="519"/>
        <v>-0.00647210944745596-0.00648417068039645i</v>
      </c>
      <c r="AF1070" t="str">
        <f t="shared" si="520"/>
        <v>-13.543958121925-3.07530466139192i</v>
      </c>
      <c r="AG1070" t="str">
        <f t="shared" si="521"/>
        <v>1.02046766415011-0.0222859124687593i</v>
      </c>
      <c r="AH1070" t="str">
        <f t="shared" si="522"/>
        <v>0.0640230186220818+0.106962581693764i</v>
      </c>
      <c r="AI1070">
        <f t="shared" si="523"/>
        <v>-18.085506401030173</v>
      </c>
      <c r="AJ1070">
        <f t="shared" si="524"/>
        <v>59.097147001736296</v>
      </c>
      <c r="AK1070"/>
      <c r="AL1070"/>
      <c r="AM1070"/>
      <c r="AN1070"/>
    </row>
    <row r="1071" spans="1:40" x14ac:dyDescent="0.25">
      <c r="A1071"/>
      <c r="B1071">
        <f t="shared" si="490"/>
        <v>93700</v>
      </c>
      <c r="C1071" s="237" t="str">
        <f t="shared" si="493"/>
        <v>-8.70489442013805E-06+0.0261368438563012i</v>
      </c>
      <c r="D1071" s="208" t="str">
        <f t="shared" si="494"/>
        <v>-5.95707269452985+0.200382469564976i</v>
      </c>
      <c r="E1071" t="str">
        <f t="shared" si="495"/>
        <v>2870</v>
      </c>
      <c r="F1071" t="str">
        <f t="shared" si="496"/>
        <v>0.777000777000777</v>
      </c>
      <c r="G1071" t="str">
        <f t="shared" si="491"/>
        <v>0.777000777000777</v>
      </c>
      <c r="H1071" t="str">
        <f t="shared" si="497"/>
        <v>7.58958496524158+3.27367882365662i</v>
      </c>
      <c r="I1071" t="str">
        <f t="shared" si="498"/>
        <v>367.959039551705i</v>
      </c>
      <c r="J1071" t="str">
        <f t="shared" si="492"/>
        <v>-182.269121840783+80.4976631646473i</v>
      </c>
      <c r="K1071" t="str">
        <f t="shared" si="499"/>
        <v>0.746055930229429-1.68927834549546i</v>
      </c>
      <c r="L1071" t="str">
        <f t="shared" si="500"/>
        <v>0.0529103620657777-0.102117991081458i</v>
      </c>
      <c r="M1071" t="str">
        <f t="shared" si="501"/>
        <v>0.798966292295207-1.79139633657692i</v>
      </c>
      <c r="N1071" t="str">
        <f t="shared" si="502"/>
        <v>-0.960027144788838i</v>
      </c>
      <c r="O1071" t="str">
        <f t="shared" si="503"/>
        <v>0.573497749079024-0.819207136078106i</v>
      </c>
      <c r="P1071" t="str">
        <f t="shared" si="504"/>
        <v>0.426502250920976+0.819207136078106i</v>
      </c>
      <c r="Q1071" t="str">
        <f t="shared" si="505"/>
        <v>-0.426502250920976+0.140820008710732i</v>
      </c>
      <c r="R1071" t="str">
        <f t="shared" si="506"/>
        <v>-0.329856480568937-2.02966696348223i</v>
      </c>
      <c r="S1071" t="str">
        <f t="shared" si="507"/>
        <v>0.0992043080570899i</v>
      </c>
      <c r="T1071" t="str">
        <f t="shared" si="508"/>
        <v>0.201351706698589-0.0327231839129883i</v>
      </c>
      <c r="U1071" t="str">
        <f t="shared" si="509"/>
        <v>0.0000333333333333334-0.00120465150655779i</v>
      </c>
      <c r="V1071" t="str">
        <f t="shared" si="510"/>
        <v>6.66666666666667E-06-0.0120465150655779i</v>
      </c>
      <c r="W1071" t="str">
        <f t="shared" si="511"/>
        <v>0.0000276031048887588-0.00109520428601433i</v>
      </c>
      <c r="X1071" t="str">
        <f t="shared" si="512"/>
        <v>0.0000475474101101712-0.00109383316403268i</v>
      </c>
      <c r="Y1071" t="str">
        <f t="shared" si="513"/>
        <v>0.009+0.588734463282727i</v>
      </c>
      <c r="Z1071" t="str">
        <f t="shared" si="514"/>
        <v>-0.0223165382146996-0.0013145429693877i</v>
      </c>
      <c r="AA1071" t="str">
        <f t="shared" si="515"/>
        <v>0.314329792039472-20.4158042711936i</v>
      </c>
      <c r="AB1071" t="str">
        <f t="shared" si="516"/>
        <v>0.9496617353392-0.154336688425249i</v>
      </c>
      <c r="AC1071" t="str">
        <f t="shared" si="517"/>
        <v>1.48226953737419-1.82453036539017i</v>
      </c>
      <c r="AD1071" t="str">
        <f t="shared" si="518"/>
        <v>0.305688785977158+0.272151436549084i</v>
      </c>
      <c r="AE1071" t="str">
        <f t="shared" si="519"/>
        <v>-0.00646416071654003-0.00647531897835998i</v>
      </c>
      <c r="AF1071" t="str">
        <f t="shared" si="520"/>
        <v>-13.5466576597714-3.07329635409164i</v>
      </c>
      <c r="AG1071" t="str">
        <f t="shared" si="521"/>
        <v>1.02046124474271-0.0222823203669961i</v>
      </c>
      <c r="AH1071" t="str">
        <f t="shared" si="522"/>
        <v>0.0639778230274308+0.106825012621261i</v>
      </c>
      <c r="AI1071">
        <f t="shared" si="523"/>
        <v>-18.095353675202386</v>
      </c>
      <c r="AJ1071">
        <f t="shared" si="524"/>
        <v>59.082480638320909</v>
      </c>
      <c r="AK1071"/>
      <c r="AL1071"/>
      <c r="AM1071"/>
      <c r="AN1071"/>
    </row>
    <row r="1072" spans="1:40" x14ac:dyDescent="0.25">
      <c r="A1072"/>
      <c r="B1072">
        <f t="shared" si="490"/>
        <v>93800</v>
      </c>
      <c r="C1072" s="237" t="str">
        <f t="shared" si="493"/>
        <v>-8.68634377339708E-06+0.0261089794233937i</v>
      </c>
      <c r="D1072" s="208" t="str">
        <f t="shared" si="494"/>
        <v>-5.95707255230822+0.200168842246018i</v>
      </c>
      <c r="E1072" t="str">
        <f t="shared" si="495"/>
        <v>2870</v>
      </c>
      <c r="F1072" t="str">
        <f t="shared" si="496"/>
        <v>0.777000777000777</v>
      </c>
      <c r="G1072" t="str">
        <f t="shared" si="491"/>
        <v>0.777000777000777</v>
      </c>
      <c r="H1072" t="str">
        <f t="shared" si="497"/>
        <v>7.5922781085561+3.27145809003292i</v>
      </c>
      <c r="I1072" t="str">
        <f t="shared" si="498"/>
        <v>368.351738633403i</v>
      </c>
      <c r="J1072" t="str">
        <f t="shared" si="492"/>
        <v>-182.660513340314+80.5835731573523i</v>
      </c>
      <c r="K1072" t="str">
        <f t="shared" si="499"/>
        <v>0.744710491593974-1.68805124114879i</v>
      </c>
      <c r="L1072" t="str">
        <f t="shared" si="500"/>
        <v>0.0528214304809893-0.10205515225695i</v>
      </c>
      <c r="M1072" t="str">
        <f t="shared" si="501"/>
        <v>0.797531922074963-1.79010639340574i</v>
      </c>
      <c r="N1072" t="str">
        <f t="shared" si="502"/>
        <v>-0.961051720183489i</v>
      </c>
      <c r="O1072" t="str">
        <f t="shared" si="503"/>
        <v>0.572658108735162-0.819794297674647i</v>
      </c>
      <c r="P1072" t="str">
        <f t="shared" si="504"/>
        <v>0.427341891264838+0.819794297674647i</v>
      </c>
      <c r="Q1072" t="str">
        <f t="shared" si="505"/>
        <v>-0.427341891264838+0.141257422508842i</v>
      </c>
      <c r="R1072" t="str">
        <f t="shared" si="506"/>
        <v>-0.32984891787676-2.02738819512155i</v>
      </c>
      <c r="S1072" t="str">
        <f t="shared" si="507"/>
        <v>0.099310182452028i</v>
      </c>
      <c r="T1072" t="str">
        <f t="shared" si="508"/>
        <v>0.201340291558609-0.032757356215945i</v>
      </c>
      <c r="U1072" t="str">
        <f t="shared" si="509"/>
        <v>0.0000333333333333333-0.00120336722989834i</v>
      </c>
      <c r="V1072" t="str">
        <f t="shared" si="510"/>
        <v>6.66666666666667E-06-0.0120336722989834i</v>
      </c>
      <c r="W1072" t="str">
        <f t="shared" si="511"/>
        <v>0.0000276031044597263-0.00109403683280469i</v>
      </c>
      <c r="X1072" t="str">
        <f t="shared" si="512"/>
        <v>0.0000475048994187987-0.00109266794718488i</v>
      </c>
      <c r="Y1072" t="str">
        <f t="shared" si="513"/>
        <v>0.009+0.589362781813445i</v>
      </c>
      <c r="Z1072" t="str">
        <f t="shared" si="514"/>
        <v>-0.022268935535239-0.00131153542938763i</v>
      </c>
      <c r="AA1072" t="str">
        <f t="shared" si="515"/>
        <v>0.313656135039547-20.3939685389304i</v>
      </c>
      <c r="AB1072" t="str">
        <f t="shared" si="516"/>
        <v>0.949607896601897-0.154497859785842i</v>
      </c>
      <c r="AC1072" t="str">
        <f t="shared" si="517"/>
        <v>1.48077500442433-1.8231161420071i</v>
      </c>
      <c r="AD1072" t="str">
        <f t="shared" si="518"/>
        <v>0.305961999562034+0.272361701981363i</v>
      </c>
      <c r="AE1072" t="str">
        <f t="shared" si="519"/>
        <v>-0.00645623602272287-0.00646648518616283i</v>
      </c>
      <c r="AF1072" t="str">
        <f t="shared" si="520"/>
        <v>-13.5493506608643-3.0712892477869i</v>
      </c>
      <c r="AG1072" t="str">
        <f t="shared" si="521"/>
        <v>1.0204548202796-0.0222787523373283i</v>
      </c>
      <c r="AH1072" t="str">
        <f t="shared" si="522"/>
        <v>0.063932757317822+0.106687707786087i</v>
      </c>
      <c r="AI1072">
        <f t="shared" si="523"/>
        <v>-18.105191063846068</v>
      </c>
      <c r="AJ1072">
        <f t="shared" si="524"/>
        <v>59.067792210104187</v>
      </c>
      <c r="AK1072"/>
      <c r="AL1072"/>
      <c r="AM1072"/>
      <c r="AN1072"/>
    </row>
    <row r="1073" spans="1:40" x14ac:dyDescent="0.25">
      <c r="A1073"/>
      <c r="B1073">
        <f t="shared" si="490"/>
        <v>93900</v>
      </c>
      <c r="C1073" s="237" t="str">
        <f t="shared" si="493"/>
        <v>-8.66785236232505E-06+0.0260811743396314i</v>
      </c>
      <c r="D1073" s="208" t="str">
        <f t="shared" si="494"/>
        <v>-5.95707241054073+0.199955669937174i</v>
      </c>
      <c r="E1073" t="str">
        <f t="shared" si="495"/>
        <v>2870</v>
      </c>
      <c r="F1073" t="str">
        <f t="shared" si="496"/>
        <v>0.777000777000777</v>
      </c>
      <c r="G1073" t="str">
        <f t="shared" si="491"/>
        <v>0.777000777000777</v>
      </c>
      <c r="H1073" t="str">
        <f t="shared" si="497"/>
        <v>7.59496473379723+3.26923901758743i</v>
      </c>
      <c r="I1073" t="str">
        <f t="shared" si="498"/>
        <v>368.744437715102i</v>
      </c>
      <c r="J1073" t="str">
        <f t="shared" si="492"/>
        <v>-183.052322324111+80.6694831500574i</v>
      </c>
      <c r="K1073" t="str">
        <f t="shared" si="499"/>
        <v>0.743368469395793-1.68682529442142i</v>
      </c>
      <c r="L1073" t="str">
        <f t="shared" si="500"/>
        <v>0.0527327029632702-0.101992341766454i</v>
      </c>
      <c r="M1073" t="str">
        <f t="shared" si="501"/>
        <v>0.796101172359063-1.78881763618787i</v>
      </c>
      <c r="N1073" t="str">
        <f t="shared" si="502"/>
        <v>-0.962076295578141i</v>
      </c>
      <c r="O1073" t="str">
        <f t="shared" si="503"/>
        <v>0.571817867240788-0.820380598688314i</v>
      </c>
      <c r="P1073" t="str">
        <f t="shared" si="504"/>
        <v>0.428182132759212+0.820380598688314i</v>
      </c>
      <c r="Q1073" t="str">
        <f t="shared" si="505"/>
        <v>-0.428182132759212+0.141695696889827i</v>
      </c>
      <c r="R1073" t="str">
        <f t="shared" si="506"/>
        <v>-0.329841346522316-2.02511415541595i</v>
      </c>
      <c r="S1073" t="str">
        <f t="shared" si="507"/>
        <v>0.0994160568469663i</v>
      </c>
      <c r="T1073" t="str">
        <f t="shared" si="508"/>
        <v>0.201328863996428-0.0327915260563425i</v>
      </c>
      <c r="U1073" t="str">
        <f t="shared" si="509"/>
        <v>0.0000333333333333334-0.00120208568865245i</v>
      </c>
      <c r="V1073" t="str">
        <f t="shared" si="510"/>
        <v>6.66666666666667E-06-0.0120208568865245i</v>
      </c>
      <c r="W1073" t="str">
        <f t="shared" si="511"/>
        <v>0.0000276031040302363-0.00109287186633464i</v>
      </c>
      <c r="X1073" t="str">
        <f t="shared" si="512"/>
        <v>0.0000474625244101768-0.00109150520984314i</v>
      </c>
      <c r="Y1073" t="str">
        <f t="shared" si="513"/>
        <v>0.009+0.589991100344163i</v>
      </c>
      <c r="Z1073" t="str">
        <f t="shared" si="514"/>
        <v>-0.0222214850624755-0.00130853943970847i</v>
      </c>
      <c r="AA1073" t="str">
        <f t="shared" si="515"/>
        <v>0.312984645349081-20.3721795400693i</v>
      </c>
      <c r="AB1073" t="str">
        <f t="shared" si="516"/>
        <v>0.949553999276121-0.154659019531941i</v>
      </c>
      <c r="AC1073" t="str">
        <f t="shared" si="517"/>
        <v>1.4792842703077-1.82170316718313i</v>
      </c>
      <c r="AD1073" t="str">
        <f t="shared" si="518"/>
        <v>0.306235432553176+0.272571706430709i</v>
      </c>
      <c r="AE1073" t="str">
        <f t="shared" si="519"/>
        <v>-0.00644833526206792-0.00645766924423549i</v>
      </c>
      <c r="AF1073" t="str">
        <f t="shared" si="520"/>
        <v>-13.552037144338-3.06928334765026i</v>
      </c>
      <c r="AG1073" t="str">
        <f t="shared" si="521"/>
        <v>1.02044839075971-0.0222752082857775i</v>
      </c>
      <c r="AH1073" t="str">
        <f t="shared" si="522"/>
        <v>0.0638878209019819+0.106550666359745i</v>
      </c>
      <c r="AI1073">
        <f t="shared" si="523"/>
        <v>-18.115018590979531</v>
      </c>
      <c r="AJ1073">
        <f t="shared" si="524"/>
        <v>59.05308178537711</v>
      </c>
      <c r="AK1073"/>
      <c r="AL1073"/>
      <c r="AM1073"/>
      <c r="AN1073"/>
    </row>
    <row r="1074" spans="1:40" x14ac:dyDescent="0.25">
      <c r="A1074"/>
      <c r="B1074">
        <f t="shared" ref="B1074:B1137" si="525">B1073+100</f>
        <v>94000</v>
      </c>
      <c r="C1074" s="237" t="str">
        <f t="shared" si="493"/>
        <v>-8.64941993498943E-06+0.0260534284156022i</v>
      </c>
      <c r="D1074" s="208" t="str">
        <f t="shared" si="494"/>
        <v>-5.95707226922546+0.199742951186284i</v>
      </c>
      <c r="E1074" t="str">
        <f t="shared" si="495"/>
        <v>2870</v>
      </c>
      <c r="F1074" t="str">
        <f t="shared" si="496"/>
        <v>0.777000777000777</v>
      </c>
      <c r="G1074" t="str">
        <f t="shared" si="491"/>
        <v>0.777000777000777</v>
      </c>
      <c r="H1074" t="str">
        <f t="shared" si="497"/>
        <v>7.59764486004058+3.2670216099901i</v>
      </c>
      <c r="I1074" t="str">
        <f t="shared" si="498"/>
        <v>369.137136796801i</v>
      </c>
      <c r="J1074" t="str">
        <f t="shared" si="492"/>
        <v>-183.444548792174+80.7553931427625i</v>
      </c>
      <c r="K1074" t="str">
        <f t="shared" si="499"/>
        <v>0.742029852916374-1.68560050618448i</v>
      </c>
      <c r="L1074" t="str">
        <f t="shared" si="500"/>
        <v>0.0526441789616167-0.101929559804119i</v>
      </c>
      <c r="M1074" t="str">
        <f t="shared" si="501"/>
        <v>0.794674031877991-1.7875300659886i</v>
      </c>
      <c r="N1074" t="str">
        <f t="shared" si="502"/>
        <v>-0.963100870972793i</v>
      </c>
      <c r="O1074" t="str">
        <f t="shared" si="503"/>
        <v>0.570977025477951-0.820966038503634i</v>
      </c>
      <c r="P1074" t="str">
        <f t="shared" si="504"/>
        <v>0.429022974522049+0.820966038503634i</v>
      </c>
      <c r="Q1074" t="str">
        <f t="shared" si="505"/>
        <v>-0.429022974522049+0.142134832469159i</v>
      </c>
      <c r="R1074" t="str">
        <f t="shared" si="506"/>
        <v>-0.329833766503642-2.02284482926613i</v>
      </c>
      <c r="S1074" t="str">
        <f t="shared" si="507"/>
        <v>0.0995219312419044i</v>
      </c>
      <c r="T1074" t="str">
        <f t="shared" si="508"/>
        <v>0.201317424011266-0.0328256934312338i</v>
      </c>
      <c r="U1074" t="str">
        <f t="shared" si="509"/>
        <v>0.0000333333333333333-0.00120080687409005i</v>
      </c>
      <c r="V1074" t="str">
        <f t="shared" si="510"/>
        <v>6.66666666666667E-06-0.0120080687409005i</v>
      </c>
      <c r="W1074" t="str">
        <f t="shared" si="511"/>
        <v>0.0000276031036002885-0.00109170937866775i</v>
      </c>
      <c r="X1074" t="str">
        <f t="shared" si="512"/>
        <v>0.0000474202845075544-0.00109034494410461i</v>
      </c>
      <c r="Y1074" t="str">
        <f t="shared" si="513"/>
        <v>0.009+0.590619418874881i</v>
      </c>
      <c r="Z1074" t="str">
        <f t="shared" si="514"/>
        <v>-0.022174186147993-0.00130555494151732i</v>
      </c>
      <c r="AA1074" t="str">
        <f t="shared" si="515"/>
        <v>0.312315313664179-20.3504371245051i</v>
      </c>
      <c r="AB1074" t="str">
        <f t="shared" si="516"/>
        <v>0.949500043358193-0.154820167649647i</v>
      </c>
      <c r="AC1074" t="str">
        <f t="shared" si="517"/>
        <v>1.47779732322864-1.82029144200242i</v>
      </c>
      <c r="AD1074" t="str">
        <f t="shared" si="518"/>
        <v>0.306509084726958+0.272781449687645i</v>
      </c>
      <c r="AE1074" t="str">
        <f t="shared" si="519"/>
        <v>-0.00644045833119252-0.00644887109327842i</v>
      </c>
      <c r="AF1074" t="str">
        <f t="shared" si="520"/>
        <v>-13.554717129266-3.06727865880382i</v>
      </c>
      <c r="AG1074" t="str">
        <f t="shared" si="521"/>
        <v>1.02044195618196-0.0222716881187526i</v>
      </c>
      <c r="AH1074" t="str">
        <f t="shared" si="522"/>
        <v>0.0638430131918685+0.106413887517262i</v>
      </c>
      <c r="AI1074">
        <f t="shared" si="523"/>
        <v>-18.124836280536364</v>
      </c>
      <c r="AJ1074">
        <f t="shared" si="524"/>
        <v>59.038349432137096</v>
      </c>
      <c r="AK1074"/>
      <c r="AL1074"/>
      <c r="AM1074"/>
      <c r="AN1074"/>
    </row>
    <row r="1075" spans="1:40" x14ac:dyDescent="0.25">
      <c r="A1075"/>
      <c r="B1075">
        <f t="shared" si="525"/>
        <v>94100</v>
      </c>
      <c r="C1075" s="237" t="str">
        <f t="shared" si="493"/>
        <v>-8.63104624079571E-06+0.0260257414626992i</v>
      </c>
      <c r="D1075" s="208" t="str">
        <f t="shared" si="494"/>
        <v>-5.95707212836047+0.199530684547361i</v>
      </c>
      <c r="E1075" t="str">
        <f t="shared" si="495"/>
        <v>2870</v>
      </c>
      <c r="F1075" t="str">
        <f t="shared" si="496"/>
        <v>0.777000777000777</v>
      </c>
      <c r="G1075" t="str">
        <f t="shared" si="491"/>
        <v>0.777000777000777</v>
      </c>
      <c r="H1075" t="str">
        <f t="shared" si="497"/>
        <v>7.6003185063013+3.26480587086686i</v>
      </c>
      <c r="I1075" t="str">
        <f t="shared" si="498"/>
        <v>369.529835878499i</v>
      </c>
      <c r="J1075" t="str">
        <f t="shared" si="492"/>
        <v>-183.837192744503+80.8413031354676i</v>
      </c>
      <c r="K1075" t="str">
        <f t="shared" si="499"/>
        <v>0.740694631475125-1.68437687728923i</v>
      </c>
      <c r="L1075" t="str">
        <f t="shared" si="500"/>
        <v>0.0525558579265402-0.101866806562493i</v>
      </c>
      <c r="M1075" t="str">
        <f t="shared" si="501"/>
        <v>0.793250489401665-1.78624368385172i</v>
      </c>
      <c r="N1075" t="str">
        <f t="shared" si="502"/>
        <v>-0.964125446367445i</v>
      </c>
      <c r="O1075" t="str">
        <f t="shared" si="503"/>
        <v>0.570135584329328-0.821550616506041i</v>
      </c>
      <c r="P1075" t="str">
        <f t="shared" si="504"/>
        <v>0.429864415670672+0.821550616506041i</v>
      </c>
      <c r="Q1075" t="str">
        <f t="shared" si="505"/>
        <v>-0.429864415670672+0.142574829861404i</v>
      </c>
      <c r="R1075" t="str">
        <f t="shared" si="506"/>
        <v>-0.329826177818787-2.02058020163694i</v>
      </c>
      <c r="S1075" t="str">
        <f t="shared" si="507"/>
        <v>0.0996278056368427i</v>
      </c>
      <c r="T1075" t="str">
        <f t="shared" si="508"/>
        <v>0.201305971602337-0.0328598583376728i</v>
      </c>
      <c r="U1075" t="str">
        <f t="shared" si="509"/>
        <v>0.0000333333333333334-0.00119953077751822i</v>
      </c>
      <c r="V1075" t="str">
        <f t="shared" si="510"/>
        <v>6.66666666666667E-06-0.0119953077751822i</v>
      </c>
      <c r="W1075" t="str">
        <f t="shared" si="511"/>
        <v>0.0000276031031698831-0.00109054936190138i</v>
      </c>
      <c r="X1075" t="str">
        <f t="shared" si="512"/>
        <v>0.000047378179137244-0.00108918714210003i</v>
      </c>
      <c r="Y1075" t="str">
        <f t="shared" si="513"/>
        <v>0.009+0.591247737405599i</v>
      </c>
      <c r="Z1075" t="str">
        <f t="shared" si="514"/>
        <v>-0.0221270381468256-0.0013025818763487i</v>
      </c>
      <c r="AA1075" t="str">
        <f t="shared" si="515"/>
        <v>0.311648130730902-20.3287411427757i</v>
      </c>
      <c r="AB1075" t="str">
        <f t="shared" si="516"/>
        <v>0.949446028844407-0.154981304125064i</v>
      </c>
      <c r="AC1075" t="str">
        <f t="shared" si="517"/>
        <v>1.4763141514328-1.81888096752674i</v>
      </c>
      <c r="AD1075" t="str">
        <f t="shared" si="518"/>
        <v>0.30678295585954+0.272990931542794i</v>
      </c>
      <c r="AE1075" t="str">
        <f t="shared" si="519"/>
        <v>-0.00643260512726477-0.00644009067426018i</v>
      </c>
      <c r="AF1075" t="str">
        <f t="shared" si="520"/>
        <v>-13.5573906346618-3.0652751863195i</v>
      </c>
      <c r="AG1075" t="str">
        <f t="shared" si="521"/>
        <v>1.02043551654534-0.0222681917430478i</v>
      </c>
      <c r="AH1075" t="str">
        <f t="shared" si="522"/>
        <v>0.0637983336026555+0.106277370437171i</v>
      </c>
      <c r="AI1075">
        <f t="shared" si="523"/>
        <v>-18.134644156365596</v>
      </c>
      <c r="AJ1075">
        <f t="shared" si="524"/>
        <v>59.023595218087671</v>
      </c>
      <c r="AK1075"/>
      <c r="AL1075"/>
      <c r="AM1075"/>
      <c r="AN1075"/>
    </row>
    <row r="1076" spans="1:40" x14ac:dyDescent="0.25">
      <c r="A1076"/>
      <c r="B1076">
        <f t="shared" si="525"/>
        <v>94200</v>
      </c>
      <c r="C1076" s="237" t="str">
        <f t="shared" si="493"/>
        <v>-8.61273103047869E-06+0.0259981132931163i</v>
      </c>
      <c r="D1076" s="208" t="str">
        <f t="shared" si="494"/>
        <v>-5.95707198794386+0.199318868580558i</v>
      </c>
      <c r="E1076" t="str">
        <f t="shared" si="495"/>
        <v>2870</v>
      </c>
      <c r="F1076" t="str">
        <f t="shared" si="496"/>
        <v>0.777000777000777</v>
      </c>
      <c r="G1076" t="str">
        <f t="shared" si="491"/>
        <v>0.777000777000777</v>
      </c>
      <c r="H1076" t="str">
        <f t="shared" si="497"/>
        <v>7.60298569153433+3.26259180379998i</v>
      </c>
      <c r="I1076" t="str">
        <f t="shared" si="498"/>
        <v>369.922534960198i</v>
      </c>
      <c r="J1076" t="str">
        <f t="shared" si="492"/>
        <v>-184.230254181099+80.9272131281726i</v>
      </c>
      <c r="K1076" t="str">
        <f t="shared" si="499"/>
        <v>0.739362794429233-1.68315440856725i</v>
      </c>
      <c r="L1076" t="str">
        <f t="shared" si="500"/>
        <v>0.0524677393100612-0.101804082232525i</v>
      </c>
      <c r="M1076" t="str">
        <f t="shared" si="501"/>
        <v>0.791830533739294-1.78495849079978i</v>
      </c>
      <c r="N1076" t="str">
        <f t="shared" si="502"/>
        <v>-0.965150021762097i</v>
      </c>
      <c r="O1076" t="str">
        <f t="shared" si="503"/>
        <v>0.569293544678225-0.82213433208187i</v>
      </c>
      <c r="P1076" t="str">
        <f t="shared" si="504"/>
        <v>0.430706455321775+0.82213433208187i</v>
      </c>
      <c r="Q1076" t="str">
        <f t="shared" si="505"/>
        <v>-0.430706455321775+0.143015689680227i</v>
      </c>
      <c r="R1076" t="str">
        <f t="shared" si="506"/>
        <v>-0.329818580465784-2.01832025755707i</v>
      </c>
      <c r="S1076" t="str">
        <f t="shared" si="507"/>
        <v>0.0997336800317807i</v>
      </c>
      <c r="T1076" t="str">
        <f t="shared" si="508"/>
        <v>0.201294506768858-0.0328940207727106i</v>
      </c>
      <c r="U1076" t="str">
        <f t="shared" si="509"/>
        <v>0.0000333333333333333-0.00119825739028094i</v>
      </c>
      <c r="V1076" t="str">
        <f t="shared" si="510"/>
        <v>6.66666666666667E-06-0.0119825739028094i</v>
      </c>
      <c r="W1076" t="str">
        <f t="shared" si="511"/>
        <v>0.00002760310273902-0.00108939180816643i</v>
      </c>
      <c r="X1076" t="str">
        <f t="shared" si="512"/>
        <v>0.0000473362077285982-0.00108803179599347i</v>
      </c>
      <c r="Y1076" t="str">
        <f t="shared" si="513"/>
        <v>0.009+0.591876055936317i</v>
      </c>
      <c r="Z1076" t="str">
        <f t="shared" si="514"/>
        <v>-0.0220800404174363-0.0012996201861018i</v>
      </c>
      <c r="AA1076" t="str">
        <f t="shared" si="515"/>
        <v>0.310983087344954-20.3070914460587i</v>
      </c>
      <c r="AB1076" t="str">
        <f t="shared" si="516"/>
        <v>0.949391955731069-0.155142428944283i</v>
      </c>
      <c r="AC1076" t="str">
        <f t="shared" si="517"/>
        <v>1.47483474320692-1.81747174479574i</v>
      </c>
      <c r="AD1076" t="str">
        <f t="shared" si="518"/>
        <v>0.307057045726861+0.273200151786911i</v>
      </c>
      <c r="AE1076" t="str">
        <f t="shared" si="519"/>
        <v>-0.00642477554799931-0.00643132792841612i</v>
      </c>
      <c r="AF1076" t="str">
        <f t="shared" si="520"/>
        <v>-13.5600576794782-3.06327293521942i</v>
      </c>
      <c r="AG1076" t="str">
        <f t="shared" si="521"/>
        <v>1.02042907184882-0.0222647190658396i</v>
      </c>
      <c r="AH1076" t="str">
        <f t="shared" si="522"/>
        <v>0.0637537815527021+0.106141114301484i</v>
      </c>
      <c r="AI1076">
        <f t="shared" si="523"/>
        <v>-18.144442242232923</v>
      </c>
      <c r="AJ1076">
        <f t="shared" si="524"/>
        <v>59.008819210641633</v>
      </c>
      <c r="AK1076"/>
      <c r="AL1076"/>
      <c r="AM1076"/>
      <c r="AN1076"/>
    </row>
    <row r="1077" spans="1:40" x14ac:dyDescent="0.25">
      <c r="A1077"/>
      <c r="B1077">
        <f t="shared" si="525"/>
        <v>94300</v>
      </c>
      <c r="C1077" s="237" t="str">
        <f t="shared" si="493"/>
        <v>-8.59447405609414E-06+0.025970543719844i</v>
      </c>
      <c r="D1077" s="208" t="str">
        <f t="shared" si="494"/>
        <v>-5.95707184797372+0.199107501852137i</v>
      </c>
      <c r="E1077" t="str">
        <f t="shared" si="495"/>
        <v>2870</v>
      </c>
      <c r="F1077" t="str">
        <f t="shared" si="496"/>
        <v>0.777000777000777</v>
      </c>
      <c r="G1077" t="str">
        <f t="shared" si="491"/>
        <v>0.777000777000777</v>
      </c>
      <c r="H1077" t="str">
        <f t="shared" si="497"/>
        <v>7.60564643463454+3.26037941232836i</v>
      </c>
      <c r="I1077" t="str">
        <f t="shared" si="498"/>
        <v>370.315234041897i</v>
      </c>
      <c r="J1077" t="str">
        <f t="shared" si="492"/>
        <v>-184.62373310196+81.0131231208777i</v>
      </c>
      <c r="K1077" t="str">
        <f t="shared" si="499"/>
        <v>0.738034331173547-1.6819331008306i</v>
      </c>
      <c r="L1077" t="str">
        <f t="shared" si="500"/>
        <v>0.0523798225657089-0.101741387003579i</v>
      </c>
      <c r="M1077" t="str">
        <f t="shared" si="501"/>
        <v>0.790414153739256-1.78367448783418i</v>
      </c>
      <c r="N1077" t="str">
        <f t="shared" si="502"/>
        <v>-0.966174597156749i</v>
      </c>
      <c r="O1077" t="str">
        <f t="shared" si="503"/>
        <v>0.568450907408578-0.822717184618362i</v>
      </c>
      <c r="P1077" t="str">
        <f t="shared" si="504"/>
        <v>0.431549092591422+0.822717184618362i</v>
      </c>
      <c r="Q1077" t="str">
        <f t="shared" si="505"/>
        <v>-0.431549092591422+0.143457412538387i</v>
      </c>
      <c r="R1077" t="str">
        <f t="shared" si="506"/>
        <v>-0.32981097444266-2.01606498211871i</v>
      </c>
      <c r="S1077" t="str">
        <f t="shared" si="507"/>
        <v>0.099839554426719i</v>
      </c>
      <c r="T1077" t="str">
        <f t="shared" si="508"/>
        <v>0.201283029510043-0.0329281807333972i</v>
      </c>
      <c r="U1077" t="str">
        <f t="shared" si="509"/>
        <v>0.0000333333333333333-0.00119698670375891i</v>
      </c>
      <c r="V1077" t="str">
        <f t="shared" si="510"/>
        <v>6.66666666666667E-06-0.0119698670375891i</v>
      </c>
      <c r="W1077" t="str">
        <f t="shared" si="511"/>
        <v>0.0000276031023076994-0.00108823670962714i</v>
      </c>
      <c r="X1077" t="str">
        <f t="shared" si="512"/>
        <v>0.0000472943697139908-0.00108687889798216i</v>
      </c>
      <c r="Y1077" t="str">
        <f t="shared" si="513"/>
        <v>0.009+0.592504374467035i</v>
      </c>
      <c r="Z1077" t="str">
        <f t="shared" si="514"/>
        <v>-0.0220331923216932-0.00129666981303774i</v>
      </c>
      <c r="AA1077" t="str">
        <f t="shared" si="515"/>
        <v>0.310320174351352-20.2854878861679i</v>
      </c>
      <c r="AB1077" t="str">
        <f t="shared" si="516"/>
        <v>0.949337824014473-0.155303542093393i</v>
      </c>
      <c r="AC1077" t="str">
        <f t="shared" si="517"/>
        <v>1.4733590868788-1.81606377482709i</v>
      </c>
      <c r="AD1077" t="str">
        <f t="shared" si="518"/>
        <v>0.307331354104642+0.27340911021085i</v>
      </c>
      <c r="AE1077" t="str">
        <f t="shared" si="519"/>
        <v>-0.00641696949165404-0.00642258279724616i</v>
      </c>
      <c r="AF1077" t="str">
        <f t="shared" si="520"/>
        <v>-13.5627182826083-3.06127191047622i</v>
      </c>
      <c r="AG1077" t="str">
        <f t="shared" si="521"/>
        <v>1.02042262209139-0.0222612699946855i</v>
      </c>
      <c r="AH1077" t="str">
        <f t="shared" si="522"/>
        <v>0.0637093564635394+0.106005118295676i</v>
      </c>
      <c r="AI1077">
        <f t="shared" si="523"/>
        <v>-18.154230561820725</v>
      </c>
      <c r="AJ1077">
        <f t="shared" si="524"/>
        <v>58.994021476920402</v>
      </c>
      <c r="AK1077"/>
      <c r="AL1077"/>
      <c r="AM1077"/>
      <c r="AN1077"/>
    </row>
    <row r="1078" spans="1:40" x14ac:dyDescent="0.25">
      <c r="A1078"/>
      <c r="B1078">
        <f t="shared" si="525"/>
        <v>94400</v>
      </c>
      <c r="C1078" s="237" t="str">
        <f t="shared" si="493"/>
        <v>-0.0000085762750710105+0.0259430325566656i</v>
      </c>
      <c r="D1078" s="208" t="str">
        <f t="shared" si="494"/>
        <v>-5.95707170844817+0.198896582934436i</v>
      </c>
      <c r="E1078" t="str">
        <f t="shared" si="495"/>
        <v>2870</v>
      </c>
      <c r="F1078" t="str">
        <f t="shared" si="496"/>
        <v>0.777000777000777</v>
      </c>
      <c r="G1078" t="str">
        <f t="shared" si="491"/>
        <v>0.777000777000777</v>
      </c>
      <c r="H1078" t="str">
        <f t="shared" si="497"/>
        <v>7.60830075443689+3.25816869994789i</v>
      </c>
      <c r="I1078" t="str">
        <f t="shared" si="498"/>
        <v>370.707933123596i</v>
      </c>
      <c r="J1078" t="str">
        <f t="shared" si="492"/>
        <v>-185.017629507088+81.0990331135827i</v>
      </c>
      <c r="K1078" t="str">
        <f t="shared" si="499"/>
        <v>0.736709231140401-1.68071295487193i</v>
      </c>
      <c r="L1078" t="str">
        <f t="shared" si="500"/>
        <v>0.0522921071485179-0.101678721063443i</v>
      </c>
      <c r="M1078" t="str">
        <f t="shared" si="501"/>
        <v>0.789001338288919-1.78239167593537i</v>
      </c>
      <c r="N1078" t="str">
        <f t="shared" si="502"/>
        <v>-0.967199172551401i</v>
      </c>
      <c r="O1078" t="str">
        <f t="shared" si="503"/>
        <v>0.567607673404949-0.823299173503667i</v>
      </c>
      <c r="P1078" t="str">
        <f t="shared" si="504"/>
        <v>0.432392326595051+0.823299173503667i</v>
      </c>
      <c r="Q1078" t="str">
        <f t="shared" si="505"/>
        <v>-0.432392326595051+0.143899999047734i</v>
      </c>
      <c r="R1078" t="str">
        <f t="shared" si="506"/>
        <v>-0.329803359747457-2.01381436047721i</v>
      </c>
      <c r="S1078" t="str">
        <f t="shared" si="507"/>
        <v>0.0999454288216571i</v>
      </c>
      <c r="T1078" t="str">
        <f t="shared" si="508"/>
        <v>0.201271539825106-0.0329623382167828i</v>
      </c>
      <c r="U1078" t="str">
        <f t="shared" si="509"/>
        <v>0.0000333333333333333-0.00119571870936933i</v>
      </c>
      <c r="V1078" t="str">
        <f t="shared" si="510"/>
        <v>6.66666666666667E-06-0.0119571870936933i</v>
      </c>
      <c r="W1078" t="str">
        <f t="shared" si="511"/>
        <v>0.0000276031018759212-0.00108708405848098i</v>
      </c>
      <c r="X1078" t="str">
        <f t="shared" si="512"/>
        <v>0.0000472526645287995-0.00108572844029636i</v>
      </c>
      <c r="Y1078" t="str">
        <f t="shared" si="513"/>
        <v>0.009+0.593132692997753i</v>
      </c>
      <c r="Z1078" t="str">
        <f t="shared" si="514"/>
        <v>-0.0219864932248501-0.001293730699777i</v>
      </c>
      <c r="AA1078" t="str">
        <f t="shared" si="515"/>
        <v>0.309659382644119-20.2639303155501i</v>
      </c>
      <c r="AB1078" t="str">
        <f t="shared" si="516"/>
        <v>0.949283633690911-0.155464643558479i</v>
      </c>
      <c r="AC1078" t="str">
        <f t="shared" si="517"/>
        <v>1.471887170817-1.81465705861661i</v>
      </c>
      <c r="AD1078" t="str">
        <f t="shared" si="518"/>
        <v>0.307605880768395+0.2736178066056i</v>
      </c>
      <c r="AE1078" t="str">
        <f t="shared" si="519"/>
        <v>-0.00640918685702704-0.00641385522251437i</v>
      </c>
      <c r="AF1078" t="str">
        <f t="shared" si="520"/>
        <v>-13.5653724628851-3.05927211701345i</v>
      </c>
      <c r="AG1078" t="str">
        <f t="shared" si="521"/>
        <v>1.0204161672721-0.0222578444375223i</v>
      </c>
      <c r="AH1078" t="str">
        <f t="shared" si="522"/>
        <v>0.0636650577598451+0.105869381608668i</v>
      </c>
      <c r="AI1078">
        <f t="shared" si="523"/>
        <v>-18.164009138728531</v>
      </c>
      <c r="AJ1078">
        <f t="shared" si="524"/>
        <v>58.979202083757599</v>
      </c>
      <c r="AK1078"/>
      <c r="AL1078"/>
      <c r="AM1078"/>
      <c r="AN1078"/>
    </row>
    <row r="1079" spans="1:40" x14ac:dyDescent="0.25">
      <c r="A1079"/>
      <c r="B1079">
        <f t="shared" si="525"/>
        <v>94500</v>
      </c>
      <c r="C1079" s="237" t="str">
        <f t="shared" si="493"/>
        <v>-8.55813382990032E-06+0.025915579618152i</v>
      </c>
      <c r="D1079" s="208" t="str">
        <f t="shared" si="494"/>
        <v>-5.95707156936532+0.198686110405832i</v>
      </c>
      <c r="E1079" t="str">
        <f t="shared" si="495"/>
        <v>2870</v>
      </c>
      <c r="F1079" t="str">
        <f t="shared" si="496"/>
        <v>0.777000777000777</v>
      </c>
      <c r="G1079" t="str">
        <f t="shared" si="491"/>
        <v>0.777000777000777</v>
      </c>
      <c r="H1079" t="str">
        <f t="shared" si="497"/>
        <v>7.61094866971662+3.25595967011166i</v>
      </c>
      <c r="I1079" t="str">
        <f t="shared" si="498"/>
        <v>371.100632205294i</v>
      </c>
      <c r="J1079" t="str">
        <f t="shared" si="492"/>
        <v>-185.411943396482+81.1849431062879i</v>
      </c>
      <c r="K1079" t="str">
        <f t="shared" si="499"/>
        <v>0.735387483799524-1.67949397146474i</v>
      </c>
      <c r="L1079" t="str">
        <f t="shared" si="500"/>
        <v>0.0522045925150231-0.101616084598336i</v>
      </c>
      <c r="M1079" t="str">
        <f t="shared" si="501"/>
        <v>0.787592076314547-1.78111005606308i</v>
      </c>
      <c r="N1079" t="str">
        <f t="shared" si="502"/>
        <v>-0.968223747946053i</v>
      </c>
      <c r="O1079" t="str">
        <f t="shared" si="503"/>
        <v>0.566763843552527-0.823880298126838i</v>
      </c>
      <c r="P1079" t="str">
        <f t="shared" si="504"/>
        <v>0.433236156447473+0.823880298126838i</v>
      </c>
      <c r="Q1079" t="str">
        <f t="shared" si="505"/>
        <v>-0.433236156447473+0.144343449819215i</v>
      </c>
      <c r="R1079" t="str">
        <f t="shared" si="506"/>
        <v>-0.329795736378197-2.01156837785075i</v>
      </c>
      <c r="S1079" t="str">
        <f t="shared" si="507"/>
        <v>0.100051303216595i</v>
      </c>
      <c r="T1079" t="str">
        <f t="shared" si="508"/>
        <v>0.20126003771326-0.0329964932199152i</v>
      </c>
      <c r="U1079" t="str">
        <f t="shared" si="509"/>
        <v>0.0000333333333333333-0.00119445339856576i</v>
      </c>
      <c r="V1079" t="str">
        <f t="shared" si="510"/>
        <v>6.66666666666667E-06-0.0119445339856576i</v>
      </c>
      <c r="W1079" t="str">
        <f t="shared" si="511"/>
        <v>0.0000276031014436853-0.00108593384695846i</v>
      </c>
      <c r="X1079" t="str">
        <f t="shared" si="512"/>
        <v>0.0000472110916113857-0.00108458041519917i</v>
      </c>
      <c r="Y1079" t="str">
        <f t="shared" si="513"/>
        <v>0.009+0.593761011528471i</v>
      </c>
      <c r="Z1079" t="str">
        <f t="shared" si="514"/>
        <v>-0.021939942495524-0.00129080278929674i</v>
      </c>
      <c r="AA1079" t="str">
        <f t="shared" si="515"/>
        <v>0.309000703165963-20.2424185872816i</v>
      </c>
      <c r="AB1079" t="str">
        <f t="shared" si="516"/>
        <v>0.949229384756671-0.155625733325619i</v>
      </c>
      <c r="AC1079" t="str">
        <f t="shared" si="517"/>
        <v>1.47041898343083-1.81325159713858i</v>
      </c>
      <c r="AD1079" t="str">
        <f t="shared" si="518"/>
        <v>0.307880625493404+0.273826240762255i</v>
      </c>
      <c r="AE1079" t="str">
        <f t="shared" si="519"/>
        <v>-0.00640142754345272-0.00640514514624673i</v>
      </c>
      <c r="AF1079" t="str">
        <f t="shared" si="520"/>
        <v>-13.5680202390819-3.05727355970583i</v>
      </c>
      <c r="AG1079" t="str">
        <f t="shared" si="521"/>
        <v>1.02040970738996-0.0222544423026629i</v>
      </c>
      <c r="AH1079" t="str">
        <f t="shared" si="522"/>
        <v>0.0636208848694284+0.105733903432812i</v>
      </c>
      <c r="AI1079">
        <f t="shared" si="523"/>
        <v>-18.173777996473035</v>
      </c>
      <c r="AJ1079">
        <f t="shared" si="524"/>
        <v>58.964361097699332</v>
      </c>
      <c r="AK1079"/>
      <c r="AL1079"/>
      <c r="AM1079"/>
      <c r="AN1079"/>
    </row>
    <row r="1080" spans="1:40" x14ac:dyDescent="0.25">
      <c r="A1080"/>
      <c r="B1080">
        <f t="shared" si="525"/>
        <v>94600</v>
      </c>
      <c r="C1080" s="237" t="str">
        <f t="shared" si="493"/>
        <v>-8.54005008873217E-06+0.0258881847196585i</v>
      </c>
      <c r="D1080" s="208" t="str">
        <f t="shared" si="494"/>
        <v>-5.95707143072331+0.198476082850715i</v>
      </c>
      <c r="E1080" t="str">
        <f t="shared" si="495"/>
        <v>2870</v>
      </c>
      <c r="F1080" t="str">
        <f t="shared" si="496"/>
        <v>0.777000777000777</v>
      </c>
      <c r="G1080" t="str">
        <f t="shared" si="491"/>
        <v>0.777000777000777</v>
      </c>
      <c r="H1080" t="str">
        <f t="shared" si="497"/>
        <v>7.6135901991894+3.25375232623039i</v>
      </c>
      <c r="I1080" t="str">
        <f t="shared" si="498"/>
        <v>371.493331286993i</v>
      </c>
      <c r="J1080" t="str">
        <f t="shared" si="492"/>
        <v>-185.806674770142+81.2708530989929i</v>
      </c>
      <c r="K1080" t="str">
        <f t="shared" si="499"/>
        <v>0.734069078657881-1.67827615136346i</v>
      </c>
      <c r="L1080" t="str">
        <f t="shared" si="500"/>
        <v>0.0521172781232597-0.101553477792923i</v>
      </c>
      <c r="M1080" t="str">
        <f t="shared" si="501"/>
        <v>0.786186356781141-1.77982962915638i</v>
      </c>
      <c r="N1080" t="str">
        <f t="shared" si="502"/>
        <v>-0.969248323340705i</v>
      </c>
      <c r="O1080" t="str">
        <f t="shared" si="503"/>
        <v>0.565919418737126-0.824460557877837i</v>
      </c>
      <c r="P1080" t="str">
        <f t="shared" si="504"/>
        <v>0.434080581262874+0.824460557877837i</v>
      </c>
      <c r="Q1080" t="str">
        <f t="shared" si="505"/>
        <v>-0.434080581262874+0.144787765462868i</v>
      </c>
      <c r="R1080" t="str">
        <f t="shared" si="506"/>
        <v>-0.329788104332909-2.00932701951999i</v>
      </c>
      <c r="S1080" t="str">
        <f t="shared" si="507"/>
        <v>0.100157177611534i</v>
      </c>
      <c r="T1080" t="str">
        <f t="shared" si="508"/>
        <v>0.201248523173718-0.0330306457398423i</v>
      </c>
      <c r="U1080" t="str">
        <f t="shared" si="509"/>
        <v>0.0000333333333333334-0.00119319076283789i</v>
      </c>
      <c r="V1080" t="str">
        <f t="shared" si="510"/>
        <v>6.66666666666667E-06-0.0119319076283789i</v>
      </c>
      <c r="W1080" t="str">
        <f t="shared" si="511"/>
        <v>0.0000276031010109919-0.00108478606732295i</v>
      </c>
      <c r="X1080" t="str">
        <f t="shared" si="512"/>
        <v>0.0000471696504030769-0.00108343481498637i</v>
      </c>
      <c r="Y1080" t="str">
        <f t="shared" si="513"/>
        <v>0.009+0.594389330059189i</v>
      </c>
      <c r="Z1080" t="str">
        <f t="shared" si="514"/>
        <v>-0.0218935395056744-0.00128788602492827i</v>
      </c>
      <c r="AA1080" t="str">
        <f t="shared" si="515"/>
        <v>0.308344126907963-20.2209525550646i</v>
      </c>
      <c r="AB1080" t="str">
        <f t="shared" si="516"/>
        <v>0.949175077208042-0.155786811380888i</v>
      </c>
      <c r="AC1080" t="str">
        <f t="shared" si="517"/>
        <v>1.46895451317015-1.81184739134576i</v>
      </c>
      <c r="AD1080" t="str">
        <f t="shared" si="518"/>
        <v>0.308155588054746+0.274034412472033i</v>
      </c>
      <c r="AE1080" t="str">
        <f t="shared" si="519"/>
        <v>-0.00639369145079878-0.00639645251073001i</v>
      </c>
      <c r="AF1080" t="str">
        <f t="shared" si="520"/>
        <v>-13.5706616299127-3.05527624337967i</v>
      </c>
      <c r="AG1080" t="str">
        <f t="shared" si="521"/>
        <v>1.02040324244407-0.0222510634987954i</v>
      </c>
      <c r="AH1080" t="str">
        <f t="shared" si="522"/>
        <v>0.0635768372232058+0.105598682963868i</v>
      </c>
      <c r="AI1080">
        <f t="shared" si="523"/>
        <v>-18.183537158488924</v>
      </c>
      <c r="AJ1080">
        <f t="shared" si="524"/>
        <v>58.949498585005934</v>
      </c>
      <c r="AK1080"/>
      <c r="AL1080"/>
      <c r="AM1080"/>
      <c r="AN1080"/>
    </row>
    <row r="1081" spans="1:40" x14ac:dyDescent="0.25">
      <c r="A1081"/>
      <c r="B1081">
        <f t="shared" si="525"/>
        <v>94700</v>
      </c>
      <c r="C1081" s="237" t="str">
        <f t="shared" si="493"/>
        <v>-8.52202360476242E-06+0.0258608476773204i</v>
      </c>
      <c r="D1081" s="208" t="str">
        <f t="shared" si="494"/>
        <v>-5.95707129252026+0.198266498859456i</v>
      </c>
      <c r="E1081" t="str">
        <f t="shared" si="495"/>
        <v>2870</v>
      </c>
      <c r="F1081" t="str">
        <f t="shared" si="496"/>
        <v>0.777000777000777</v>
      </c>
      <c r="G1081" t="str">
        <f t="shared" si="491"/>
        <v>0.777000777000777</v>
      </c>
      <c r="H1081" t="str">
        <f t="shared" si="497"/>
        <v>7.61622536151151+3.25154667167262i</v>
      </c>
      <c r="I1081" t="str">
        <f t="shared" si="498"/>
        <v>371.886030368692i</v>
      </c>
      <c r="J1081" t="str">
        <f t="shared" si="492"/>
        <v>-186.201823628068+81.356763091698i</v>
      </c>
      <c r="K1081" t="str">
        <f t="shared" si="499"/>
        <v>0.732754005259544-1.6770594953036i</v>
      </c>
      <c r="L1081" t="str">
        <f t="shared" si="500"/>
        <v>0.0520301634327592-0.101490900830322i</v>
      </c>
      <c r="M1081" t="str">
        <f t="shared" si="501"/>
        <v>0.784784168692303-1.77855039613392i</v>
      </c>
      <c r="N1081" t="str">
        <f t="shared" si="502"/>
        <v>-0.970272898735357i</v>
      </c>
      <c r="O1081" t="str">
        <f t="shared" si="503"/>
        <v>0.565074399845185-0.825039952147533i</v>
      </c>
      <c r="P1081" t="str">
        <f t="shared" si="504"/>
        <v>0.434925600154815+0.825039952147533i</v>
      </c>
      <c r="Q1081" t="str">
        <f t="shared" si="505"/>
        <v>-0.434925600154815+0.145232946587824i</v>
      </c>
      <c r="R1081" t="str">
        <f t="shared" si="506"/>
        <v>-0.329780463609615-2.00709027082777i</v>
      </c>
      <c r="S1081" t="str">
        <f t="shared" si="507"/>
        <v>0.100263052006472i</v>
      </c>
      <c r="T1081" t="str">
        <f t="shared" si="508"/>
        <v>0.201236996205689-0.0330647957736093i</v>
      </c>
      <c r="U1081" t="str">
        <f t="shared" si="509"/>
        <v>0.0000333333333333333-0.00119193079371135i</v>
      </c>
      <c r="V1081" t="str">
        <f t="shared" si="510"/>
        <v>6.66666666666667E-06-0.0119193079371135i</v>
      </c>
      <c r="W1081" t="str">
        <f t="shared" si="511"/>
        <v>0.0000276031005778409-0.00108364071187047i</v>
      </c>
      <c r="X1081" t="str">
        <f t="shared" si="512"/>
        <v>0.0000471283403481455-0.0010822916319862i</v>
      </c>
      <c r="Y1081" t="str">
        <f t="shared" si="513"/>
        <v>0.009+0.595017648589907i</v>
      </c>
      <c r="Z1081" t="str">
        <f t="shared" si="514"/>
        <v>-0.0218472836305807-0.00128498035035431i</v>
      </c>
      <c r="AA1081" t="str">
        <f t="shared" si="515"/>
        <v>0.307689644909264-20.1995320732244i</v>
      </c>
      <c r="AB1081" t="str">
        <f t="shared" si="516"/>
        <v>0.949120711041293-0.155947877710351i</v>
      </c>
      <c r="AC1081" t="str">
        <f t="shared" si="517"/>
        <v>1.4674937485252-1.81044444216965i</v>
      </c>
      <c r="AD1081" t="str">
        <f t="shared" si="518"/>
        <v>0.308430768227278+0.27424232152627i</v>
      </c>
      <c r="AE1081" t="str">
        <f t="shared" si="519"/>
        <v>-0.00638597847946245-0.00638777725851007i</v>
      </c>
      <c r="AF1081" t="str">
        <f t="shared" si="520"/>
        <v>-13.5732966540318-3.05328017281316i</v>
      </c>
      <c r="AG1081" t="str">
        <f t="shared" si="521"/>
        <v>1.02039677243348-0.0222477079349808i</v>
      </c>
      <c r="AH1081" t="str">
        <f t="shared" si="522"/>
        <v>0.0635329142551826+0.105463719400986i</v>
      </c>
      <c r="AI1081">
        <f t="shared" si="523"/>
        <v>-18.193286648129202</v>
      </c>
      <c r="AJ1081">
        <f t="shared" si="524"/>
        <v>58.934614611652947</v>
      </c>
      <c r="AK1081"/>
      <c r="AL1081"/>
      <c r="AM1081"/>
      <c r="AN1081"/>
    </row>
    <row r="1082" spans="1:40" x14ac:dyDescent="0.25">
      <c r="A1082"/>
      <c r="B1082">
        <f t="shared" si="525"/>
        <v>94800</v>
      </c>
      <c r="C1082" s="237" t="str">
        <f t="shared" si="493"/>
        <v>-8.50405413652702E-06+0.0258335683080487i</v>
      </c>
      <c r="D1082" s="208" t="str">
        <f t="shared" si="494"/>
        <v>-5.95707115475434+0.198057357028373i</v>
      </c>
      <c r="E1082" t="str">
        <f t="shared" si="495"/>
        <v>2870</v>
      </c>
      <c r="F1082" t="str">
        <f t="shared" si="496"/>
        <v>0.777000777000777</v>
      </c>
      <c r="G1082" t="str">
        <f t="shared" si="491"/>
        <v>0.777000777000777</v>
      </c>
      <c r="H1082" t="str">
        <f t="shared" si="497"/>
        <v>7.61885417528009+3.2493427097651i</v>
      </c>
      <c r="I1082" t="str">
        <f t="shared" si="498"/>
        <v>372.27872945039i</v>
      </c>
      <c r="J1082" t="str">
        <f t="shared" si="492"/>
        <v>-186.59738997026+81.442673084403i</v>
      </c>
      <c r="K1082" t="str">
        <f t="shared" si="499"/>
        <v>0.731442253185554-1.67584400400198i</v>
      </c>
      <c r="L1082" t="str">
        <f t="shared" si="500"/>
        <v>0.051943247904545-0.101428353892111i</v>
      </c>
      <c r="M1082" t="str">
        <f t="shared" si="501"/>
        <v>0.783385501090099-1.77727235789409i</v>
      </c>
      <c r="N1082" t="str">
        <f t="shared" si="502"/>
        <v>-0.971297474130008i</v>
      </c>
      <c r="O1082" t="str">
        <f t="shared" si="503"/>
        <v>0.564228787763768-0.825618480327705i</v>
      </c>
      <c r="P1082" t="str">
        <f t="shared" si="504"/>
        <v>0.435771212236232+0.825618480327705i</v>
      </c>
      <c r="Q1082" t="str">
        <f t="shared" si="505"/>
        <v>-0.435771212236232+0.145678993802303i</v>
      </c>
      <c r="R1082" t="str">
        <f t="shared" si="506"/>
        <v>-0.32977281420634-2.00485811717876i</v>
      </c>
      <c r="S1082" t="str">
        <f t="shared" si="507"/>
        <v>0.10036892640141i</v>
      </c>
      <c r="T1082" t="str">
        <f t="shared" si="508"/>
        <v>0.201225456808384-0.033098943318262i</v>
      </c>
      <c r="U1082" t="str">
        <f t="shared" si="509"/>
        <v>0.0000333333333333334-0.00119067348274752i</v>
      </c>
      <c r="V1082" t="str">
        <f t="shared" si="510"/>
        <v>6.66666666666667E-06-0.0119067348274752i</v>
      </c>
      <c r="W1082" t="str">
        <f t="shared" si="511"/>
        <v>0.0000276031001442323-0.00108249777292952i</v>
      </c>
      <c r="X1082" t="str">
        <f t="shared" si="512"/>
        <v>0.0000470871608937904-0.00108115085855917i</v>
      </c>
      <c r="Y1082" t="str">
        <f t="shared" si="513"/>
        <v>0.009+0.595645967120625i</v>
      </c>
      <c r="Z1082" t="str">
        <f t="shared" si="514"/>
        <v>-0.021801174248821-0.00128208570960648i</v>
      </c>
      <c r="AA1082" t="str">
        <f t="shared" si="515"/>
        <v>0.307037248256766-20.1781569967056i</v>
      </c>
      <c r="AB1082" t="str">
        <f t="shared" si="516"/>
        <v>0.949066286252702-0.156108932300075i</v>
      </c>
      <c r="AC1082" t="str">
        <f t="shared" si="517"/>
        <v>1.46603667802651-1.80904275052066i</v>
      </c>
      <c r="AD1082" t="str">
        <f t="shared" si="518"/>
        <v>0.30870616578564+0.274449967716422i</v>
      </c>
      <c r="AE1082" t="str">
        <f t="shared" si="519"/>
        <v>-0.00637828853036695-0.00637911933239017i</v>
      </c>
      <c r="AF1082" t="str">
        <f t="shared" si="520"/>
        <v>-13.5759253300344-3.05128535273673i</v>
      </c>
      <c r="AG1082" t="str">
        <f t="shared" si="521"/>
        <v>1.02039029735731-0.0222443755206507i</v>
      </c>
      <c r="AH1082" t="str">
        <f t="shared" si="522"/>
        <v>0.0634891154024255+0.105329011946686i</v>
      </c>
      <c r="AI1082">
        <f t="shared" si="523"/>
        <v>-18.20302648866598</v>
      </c>
      <c r="AJ1082">
        <f t="shared" si="524"/>
        <v>58.919709243334893</v>
      </c>
      <c r="AK1082"/>
      <c r="AL1082"/>
      <c r="AM1082"/>
      <c r="AN1082"/>
    </row>
    <row r="1083" spans="1:40" x14ac:dyDescent="0.25">
      <c r="A1083"/>
      <c r="B1083">
        <f t="shared" si="525"/>
        <v>94900</v>
      </c>
      <c r="C1083" s="237" t="str">
        <f t="shared" si="493"/>
        <v>-8.48614144383342E-06+0.025806346429526i</v>
      </c>
      <c r="D1083" s="208" t="str">
        <f t="shared" si="494"/>
        <v>-5.9570710174237+0.197848655959699i</v>
      </c>
      <c r="E1083" t="str">
        <f t="shared" si="495"/>
        <v>2870</v>
      </c>
      <c r="F1083" t="str">
        <f t="shared" si="496"/>
        <v>0.777000777000777</v>
      </c>
      <c r="G1083" t="str">
        <f t="shared" si="491"/>
        <v>0.777000777000777</v>
      </c>
      <c r="H1083" t="str">
        <f t="shared" si="497"/>
        <v>7.62147665903316+3.24714044379305i</v>
      </c>
      <c r="I1083" t="str">
        <f t="shared" si="498"/>
        <v>372.671428532089i</v>
      </c>
      <c r="J1083" t="str">
        <f t="shared" si="492"/>
        <v>-186.993373796719+81.5285830771081i</v>
      </c>
      <c r="K1083" t="str">
        <f t="shared" si="499"/>
        <v>0.730133812053793-1.67462967815681i</v>
      </c>
      <c r="L1083" t="str">
        <f t="shared" si="500"/>
        <v>0.0518565310011322-0.101365837158343i</v>
      </c>
      <c r="M1083" t="str">
        <f t="shared" si="501"/>
        <v>0.781990343054925-1.77599551531515i</v>
      </c>
      <c r="N1083" t="str">
        <f t="shared" si="502"/>
        <v>-0.97232204952466i</v>
      </c>
      <c r="O1083" t="str">
        <f t="shared" si="503"/>
        <v>0.563382583380557-0.826196141811041i</v>
      </c>
      <c r="P1083" t="str">
        <f t="shared" si="504"/>
        <v>0.436617416619443+0.826196141811041i</v>
      </c>
      <c r="Q1083" t="str">
        <f t="shared" si="505"/>
        <v>-0.436617416619443+0.146125907713619i</v>
      </c>
      <c r="R1083" t="str">
        <f t="shared" si="506"/>
        <v>-0.329765156121106-2.00263054403914i</v>
      </c>
      <c r="S1083" t="str">
        <f t="shared" si="507"/>
        <v>0.100474800796348i</v>
      </c>
      <c r="T1083" t="str">
        <f t="shared" si="508"/>
        <v>0.201213904981015-0.0331330883708447i</v>
      </c>
      <c r="U1083" t="str">
        <f t="shared" si="509"/>
        <v>0.0000333333333333333-0.00118941882154336i</v>
      </c>
      <c r="V1083" t="str">
        <f t="shared" si="510"/>
        <v>6.66666666666667E-06-0.0118941882154336i</v>
      </c>
      <c r="W1083" t="str">
        <f t="shared" si="511"/>
        <v>0.0000276030997101657-0.00108135724286099i</v>
      </c>
      <c r="X1083" t="str">
        <f t="shared" si="512"/>
        <v>0.000047046111490121-0.00108001248709802i</v>
      </c>
      <c r="Y1083" t="str">
        <f t="shared" si="513"/>
        <v>0.009+0.596274285651343i</v>
      </c>
      <c r="Z1083" t="str">
        <f t="shared" si="514"/>
        <v>-0.0217552107422536-0.00127920204706288i</v>
      </c>
      <c r="AA1083" t="str">
        <f t="shared" si="515"/>
        <v>0.306386928084817-20.156827181069i</v>
      </c>
      <c r="AB1083" t="str">
        <f t="shared" si="516"/>
        <v>0.949011802838554-0.156269975136118i</v>
      </c>
      <c r="AC1083" t="str">
        <f t="shared" si="517"/>
        <v>1.46458329024474-1.80764231728829i</v>
      </c>
      <c r="AD1083" t="str">
        <f t="shared" si="518"/>
        <v>0.308981780504257+0.274657350834065i</v>
      </c>
      <c r="AE1083" t="str">
        <f t="shared" si="519"/>
        <v>-0.00637062150495903-0.00637047867543032i</v>
      </c>
      <c r="AF1083" t="str">
        <f t="shared" si="520"/>
        <v>-13.5785476764569-3.04929178783335i</v>
      </c>
      <c r="AG1083" t="str">
        <f t="shared" si="521"/>
        <v>1.02038381721467-0.0222410661656057i</v>
      </c>
      <c r="AH1083" t="str">
        <f t="shared" si="522"/>
        <v>0.0634454401050588+0.105194559806851i</v>
      </c>
      <c r="AI1083">
        <f t="shared" si="523"/>
        <v>-18.212756703289617</v>
      </c>
      <c r="AJ1083">
        <f t="shared" si="524"/>
        <v>58.904782545463057</v>
      </c>
      <c r="AK1083"/>
      <c r="AL1083"/>
      <c r="AM1083"/>
      <c r="AN1083"/>
    </row>
    <row r="1084" spans="1:40" x14ac:dyDescent="0.25">
      <c r="A1084"/>
      <c r="B1084">
        <f t="shared" si="525"/>
        <v>95000</v>
      </c>
      <c r="C1084" s="237" t="str">
        <f t="shared" si="493"/>
        <v>-8.46828528775267E-06+0.0257791818602026i</v>
      </c>
      <c r="D1084" s="208" t="str">
        <f t="shared" si="494"/>
        <v>-5.9570708805265+0.197640394261553i</v>
      </c>
      <c r="E1084" t="str">
        <f t="shared" si="495"/>
        <v>2870</v>
      </c>
      <c r="F1084" t="str">
        <f t="shared" si="496"/>
        <v>0.777000777000777</v>
      </c>
      <c r="G1084" t="str">
        <f t="shared" si="491"/>
        <v>0.777000777000777</v>
      </c>
      <c r="H1084" t="str">
        <f t="shared" si="497"/>
        <v>7.6240928312499+3.24493987700043i</v>
      </c>
      <c r="I1084" t="str">
        <f t="shared" si="498"/>
        <v>373.064127613788i</v>
      </c>
      <c r="J1084" t="str">
        <f t="shared" si="492"/>
        <v>-187.389775107444+81.6144930698132i</v>
      </c>
      <c r="K1084" t="str">
        <f t="shared" si="499"/>
        <v>0.728828671518857-1.67341651844789i</v>
      </c>
      <c r="L1084" t="str">
        <f t="shared" si="500"/>
        <v>0.0517700121865217-0.101303350807551i</v>
      </c>
      <c r="M1084" t="str">
        <f t="shared" si="501"/>
        <v>0.780598683705379-1.77471986925544i</v>
      </c>
      <c r="N1084" t="str">
        <f t="shared" si="502"/>
        <v>-0.973346624919312i</v>
      </c>
      <c r="O1084" t="str">
        <f t="shared" si="503"/>
        <v>0.562535787583861-0.826772935991137i</v>
      </c>
      <c r="P1084" t="str">
        <f t="shared" si="504"/>
        <v>0.437464212416139+0.826772935991137i</v>
      </c>
      <c r="Q1084" t="str">
        <f t="shared" si="505"/>
        <v>-0.437464212416139+0.146573688928175i</v>
      </c>
      <c r="R1084" t="str">
        <f t="shared" si="506"/>
        <v>-0.329757489351924-2.00040753693629i</v>
      </c>
      <c r="S1084" t="str">
        <f t="shared" si="507"/>
        <v>0.100580675191286i</v>
      </c>
      <c r="T1084" t="str">
        <f t="shared" si="508"/>
        <v>0.201202340722789-0.0331672309283998i</v>
      </c>
      <c r="U1084" t="str">
        <f t="shared" si="509"/>
        <v>0.0000333333333333334-0.00118816680173121i</v>
      </c>
      <c r="V1084" t="str">
        <f t="shared" si="510"/>
        <v>6.66666666666667E-06-0.0118816680173121i</v>
      </c>
      <c r="W1084" t="str">
        <f t="shared" si="511"/>
        <v>0.000027603099275642-0.00108021911405794i</v>
      </c>
      <c r="X1084" t="str">
        <f t="shared" si="512"/>
        <v>0.0000470051915901398-0.00107887651002747i</v>
      </c>
      <c r="Y1084" t="str">
        <f t="shared" si="513"/>
        <v>0.009+0.596902604182061i</v>
      </c>
      <c r="Z1084" t="str">
        <f t="shared" si="514"/>
        <v>-0.0217093924959949-0.00127632930744545i</v>
      </c>
      <c r="AA1084" t="str">
        <f t="shared" si="515"/>
        <v>0.305738675574914-20.1355424824883i</v>
      </c>
      <c r="AB1084" t="str">
        <f t="shared" si="516"/>
        <v>0.948957260795107-0.156431006204532i</v>
      </c>
      <c r="AC1084" t="str">
        <f t="shared" si="517"/>
        <v>1.46313357379052-1.80624314334126i</v>
      </c>
      <c r="AD1084" t="str">
        <f t="shared" si="518"/>
        <v>0.309257612157334+0.274864470670893i</v>
      </c>
      <c r="AE1084" t="str">
        <f t="shared" si="519"/>
        <v>-0.006362977305205-0.0063618552309453i</v>
      </c>
      <c r="AF1084" t="str">
        <f t="shared" si="520"/>
        <v>-13.5811637117764-3.04729948273888i</v>
      </c>
      <c r="AG1084" t="str">
        <f t="shared" si="521"/>
        <v>1.02037733200472-0.022237779780013i</v>
      </c>
      <c r="AH1084" t="str">
        <f t="shared" si="522"/>
        <v>0.0634018878062291+0.105060362190696i</v>
      </c>
      <c r="AI1084">
        <f t="shared" si="523"/>
        <v>-18.222477315110503</v>
      </c>
      <c r="AJ1084">
        <f t="shared" si="524"/>
        <v>58.8898345831699</v>
      </c>
      <c r="AK1084"/>
      <c r="AL1084"/>
      <c r="AM1084"/>
      <c r="AN1084"/>
    </row>
    <row r="1085" spans="1:40" x14ac:dyDescent="0.25">
      <c r="A1085"/>
      <c r="B1085">
        <f t="shared" si="525"/>
        <v>95100</v>
      </c>
      <c r="C1085" s="237" t="str">
        <f t="shared" si="493"/>
        <v>-8.45048543061127E-06+0.0257520744192926i</v>
      </c>
      <c r="D1085" s="208" t="str">
        <f t="shared" si="494"/>
        <v>-5.95707074406093+0.19743257054791i</v>
      </c>
      <c r="E1085" t="str">
        <f t="shared" si="495"/>
        <v>2870</v>
      </c>
      <c r="F1085" t="str">
        <f t="shared" si="496"/>
        <v>0.777000777000777</v>
      </c>
      <c r="G1085" t="str">
        <f t="shared" si="491"/>
        <v>0.777000777000777</v>
      </c>
      <c r="H1085" t="str">
        <f t="shared" si="497"/>
        <v>7.62670271035079+3.24274101259031i</v>
      </c>
      <c r="I1085" t="str">
        <f t="shared" si="498"/>
        <v>373.456826695487i</v>
      </c>
      <c r="J1085" t="str">
        <f t="shared" si="492"/>
        <v>-187.786593902434+81.7004030625182i</v>
      </c>
      <c r="K1085" t="str">
        <f t="shared" si="499"/>
        <v>0.727526821271917-1.67220452553673i</v>
      </c>
      <c r="L1085" t="str">
        <f t="shared" si="500"/>
        <v>0.0516836909261998-0.101240895016762i</v>
      </c>
      <c r="M1085" t="str">
        <f t="shared" si="501"/>
        <v>0.779210512198117-1.77344542055349i</v>
      </c>
      <c r="N1085" t="str">
        <f t="shared" si="502"/>
        <v>-0.974371200313964i</v>
      </c>
      <c r="O1085" t="str">
        <f t="shared" si="503"/>
        <v>0.561688401262608-0.827348862262501i</v>
      </c>
      <c r="P1085" t="str">
        <f t="shared" si="504"/>
        <v>0.438311598737392+0.827348862262501i</v>
      </c>
      <c r="Q1085" t="str">
        <f t="shared" si="505"/>
        <v>-0.438311598737392+0.147022338051463i</v>
      </c>
      <c r="R1085" t="str">
        <f t="shared" si="506"/>
        <v>-0.32974981389681-1.99818908145843i</v>
      </c>
      <c r="S1085" t="str">
        <f t="shared" si="507"/>
        <v>0.100686549586225i</v>
      </c>
      <c r="T1085" t="str">
        <f t="shared" si="508"/>
        <v>0.201190764032918-0.0332013709879696i</v>
      </c>
      <c r="U1085" t="str">
        <f t="shared" si="509"/>
        <v>0.0000333333333333333-0.0011869174149786i</v>
      </c>
      <c r="V1085" t="str">
        <f t="shared" si="510"/>
        <v>6.66666666666667E-06-0.011869174149786i</v>
      </c>
      <c r="W1085" t="str">
        <f t="shared" si="511"/>
        <v>0.0000276030988406604-0.00107908337894536i</v>
      </c>
      <c r="X1085" t="str">
        <f t="shared" si="512"/>
        <v>0.0000469644006497166-0.00107774291980397i</v>
      </c>
      <c r="Y1085" t="str">
        <f t="shared" si="513"/>
        <v>0.009+0.597530922712779i</v>
      </c>
      <c r="Z1085" t="str">
        <f t="shared" si="514"/>
        <v>-0.0216637188983976-0.00127346743581738i</v>
      </c>
      <c r="AA1085" t="str">
        <f t="shared" si="515"/>
        <v>0.305092481955398-20.1143027577471i</v>
      </c>
      <c r="AB1085" t="str">
        <f t="shared" si="516"/>
        <v>0.948902660118646-0.156592025491367i</v>
      </c>
      <c r="AC1085" t="str">
        <f t="shared" si="517"/>
        <v>1.46168751731435-1.80484522952771i</v>
      </c>
      <c r="AD1085" t="str">
        <f t="shared" si="518"/>
        <v>0.309533660518868+0.275071327018723i</v>
      </c>
      <c r="AE1085" t="str">
        <f t="shared" si="519"/>
        <v>-0.00635535583358738-0.00635324894250296i</v>
      </c>
      <c r="AF1085" t="str">
        <f t="shared" si="520"/>
        <v>-13.5837734544117-3.0453084420424i</v>
      </c>
      <c r="AG1085" t="str">
        <f t="shared" si="521"/>
        <v>1.02037084172661-0.0222345162744054i</v>
      </c>
      <c r="AH1085" t="str">
        <f t="shared" si="522"/>
        <v>0.0633584579520938+0.104926418310757i</v>
      </c>
      <c r="AI1085">
        <f t="shared" si="523"/>
        <v>-18.232188347158711</v>
      </c>
      <c r="AJ1085">
        <f t="shared" si="524"/>
        <v>58.874865421308854</v>
      </c>
      <c r="AK1085"/>
      <c r="AL1085"/>
      <c r="AM1085"/>
      <c r="AN1085"/>
    </row>
    <row r="1086" spans="1:40" x14ac:dyDescent="0.25">
      <c r="A1086"/>
      <c r="B1086">
        <f t="shared" si="525"/>
        <v>95200</v>
      </c>
      <c r="C1086" s="237" t="str">
        <f t="shared" si="493"/>
        <v>-8.43274163598335E-06+0.0257250239267695i</v>
      </c>
      <c r="D1086" s="208" t="str">
        <f t="shared" si="494"/>
        <v>-5.95707060802517+0.197225183438566i</v>
      </c>
      <c r="E1086" t="str">
        <f t="shared" si="495"/>
        <v>2870</v>
      </c>
      <c r="F1086" t="str">
        <f t="shared" si="496"/>
        <v>0.777000777000777</v>
      </c>
      <c r="G1086" t="str">
        <f t="shared" si="491"/>
        <v>0.777000777000777</v>
      </c>
      <c r="H1086" t="str">
        <f t="shared" si="497"/>
        <v>7.62930631469783+3.24054385372511i</v>
      </c>
      <c r="I1086" t="str">
        <f t="shared" si="498"/>
        <v>373.849525777185i</v>
      </c>
      <c r="J1086" t="str">
        <f t="shared" si="492"/>
        <v>-188.183830181691+81.7863130552233i</v>
      </c>
      <c r="K1086" t="str">
        <f t="shared" si="499"/>
        <v>0.726228251040564-1.67099370006674i</v>
      </c>
      <c r="L1086" t="str">
        <f t="shared" si="500"/>
        <v>0.0515975666871342-0.101178469961501i</v>
      </c>
      <c r="M1086" t="str">
        <f t="shared" si="501"/>
        <v>0.777825817727698-1.77217217002824i</v>
      </c>
      <c r="N1086" t="str">
        <f t="shared" si="502"/>
        <v>-0.975395775708616i</v>
      </c>
      <c r="O1086" t="str">
        <f t="shared" si="503"/>
        <v>0.560840425306346-0.827923920020552i</v>
      </c>
      <c r="P1086" t="str">
        <f t="shared" si="504"/>
        <v>0.439159574693654+0.827923920020552i</v>
      </c>
      <c r="Q1086" t="str">
        <f t="shared" si="505"/>
        <v>-0.439159574693654+0.147471855688064i</v>
      </c>
      <c r="R1086" t="str">
        <f t="shared" si="506"/>
        <v>-0.329742129753778-1.99597516325435i</v>
      </c>
      <c r="S1086" t="str">
        <f t="shared" si="507"/>
        <v>0.100792423981163i</v>
      </c>
      <c r="T1086" t="str">
        <f t="shared" si="508"/>
        <v>0.201179174910603-0.0332355085465945i</v>
      </c>
      <c r="U1086" t="str">
        <f t="shared" si="509"/>
        <v>0.0000333333333333333-0.00118567065298808i</v>
      </c>
      <c r="V1086" t="str">
        <f t="shared" si="510"/>
        <v>6.66666666666667E-06-0.0118567065298808i</v>
      </c>
      <c r="W1086" t="str">
        <f t="shared" si="511"/>
        <v>0.0000276030984052212-0.00107795002998014i</v>
      </c>
      <c r="X1086" t="str">
        <f t="shared" si="512"/>
        <v>0.0000469237381275806-0.00107661170891569i</v>
      </c>
      <c r="Y1086" t="str">
        <f t="shared" si="513"/>
        <v>0.009+0.598159241243497i</v>
      </c>
      <c r="Z1086" t="str">
        <f t="shared" si="514"/>
        <v>-0.0216181893410321-0.00127061637758087i</v>
      </c>
      <c r="AA1086" t="str">
        <f t="shared" si="515"/>
        <v>0.304448338501157-20.093107864235i</v>
      </c>
      <c r="AB1086" t="str">
        <f t="shared" si="516"/>
        <v>0.948848000805402-0.156753032982665i</v>
      </c>
      <c r="AC1086" t="str">
        <f t="shared" si="517"/>
        <v>1.46024510950636-1.8034485766753i</v>
      </c>
      <c r="AD1086" t="str">
        <f t="shared" si="518"/>
        <v>0.309809925362635+0.275277919669492i</v>
      </c>
      <c r="AE1086" t="str">
        <f t="shared" si="519"/>
        <v>-0.00634775699310203-0.00634465975392338i</v>
      </c>
      <c r="AF1086" t="str">
        <f t="shared" si="520"/>
        <v>-13.586376922723-3.04331867028654i</v>
      </c>
      <c r="AG1086" t="str">
        <f t="shared" si="521"/>
        <v>1.02036434637951-0.0222312755596784i</v>
      </c>
      <c r="AH1086" t="str">
        <f t="shared" si="522"/>
        <v>0.0633151499918017+0.104792727382875i</v>
      </c>
      <c r="AI1086">
        <f t="shared" si="523"/>
        <v>-18.241889822384326</v>
      </c>
      <c r="AJ1086">
        <f t="shared" si="524"/>
        <v>58.859875124456224</v>
      </c>
      <c r="AK1086"/>
      <c r="AL1086"/>
      <c r="AM1086"/>
      <c r="AN1086"/>
    </row>
    <row r="1087" spans="1:40" x14ac:dyDescent="0.25">
      <c r="A1087"/>
      <c r="B1087">
        <f t="shared" si="525"/>
        <v>95300</v>
      </c>
      <c r="C1087" s="237" t="str">
        <f t="shared" si="493"/>
        <v>-8.41505366868291E-06+0.0256980302033624i</v>
      </c>
      <c r="D1087" s="208" t="str">
        <f t="shared" si="494"/>
        <v>-5.95707047241742+0.197018231559112i</v>
      </c>
      <c r="E1087" t="str">
        <f t="shared" si="495"/>
        <v>2870</v>
      </c>
      <c r="F1087" t="str">
        <f t="shared" si="496"/>
        <v>0.777000777000777</v>
      </c>
      <c r="G1087" t="str">
        <f t="shared" si="491"/>
        <v>0.777000777000777</v>
      </c>
      <c r="H1087" t="str">
        <f t="shared" si="497"/>
        <v>7.6319036625946+3.23834840352691i</v>
      </c>
      <c r="I1087" t="str">
        <f t="shared" si="498"/>
        <v>374.242224858884i</v>
      </c>
      <c r="J1087" t="str">
        <f t="shared" si="492"/>
        <v>-188.581483945215+81.8722230479283i</v>
      </c>
      <c r="K1087" t="str">
        <f t="shared" si="499"/>
        <v>0.724932950588719-1.66978404266333i</v>
      </c>
      <c r="L1087" t="str">
        <f t="shared" si="500"/>
        <v>0.0515116389377696-0.101116075815803i</v>
      </c>
      <c r="M1087" t="str">
        <f t="shared" si="501"/>
        <v>0.776444589526489-1.77090011847913i</v>
      </c>
      <c r="N1087" t="str">
        <f t="shared" si="502"/>
        <v>-0.976420351103268i</v>
      </c>
      <c r="O1087" t="str">
        <f t="shared" si="503"/>
        <v>0.55999186060524-0.82849810866162i</v>
      </c>
      <c r="P1087" t="str">
        <f t="shared" si="504"/>
        <v>0.44000813939476+0.82849810866162i</v>
      </c>
      <c r="Q1087" t="str">
        <f t="shared" si="505"/>
        <v>-0.44000813939476+0.147922242441648i</v>
      </c>
      <c r="R1087" t="str">
        <f t="shared" si="506"/>
        <v>-0.329734436920839-1.99376576803304i</v>
      </c>
      <c r="S1087" t="str">
        <f t="shared" si="507"/>
        <v>0.100898298376101i</v>
      </c>
      <c r="T1087" t="str">
        <f t="shared" si="508"/>
        <v>0.201167573355054-0.0332696436013145i</v>
      </c>
      <c r="U1087" t="str">
        <f t="shared" si="509"/>
        <v>0.0000333333333333334-0.00118442650749701i</v>
      </c>
      <c r="V1087" t="str">
        <f t="shared" si="510"/>
        <v>6.66666666666667E-06-0.0118442650749701i</v>
      </c>
      <c r="W1087" t="str">
        <f t="shared" si="511"/>
        <v>0.0000276030979693245-0.00107681905965077i</v>
      </c>
      <c r="X1087" t="str">
        <f t="shared" si="512"/>
        <v>0.0000468832034852942-0.00107548286988223i</v>
      </c>
      <c r="Y1087" t="str">
        <f t="shared" si="513"/>
        <v>0.009+0.598787559774214i</v>
      </c>
      <c r="Z1087" t="str">
        <f t="shared" si="514"/>
        <v>-0.0215728032186648-0.0012677760784744i</v>
      </c>
      <c r="AA1087" t="str">
        <f t="shared" si="515"/>
        <v>0.303806236533329-20.0719576599451i</v>
      </c>
      <c r="AB1087" t="str">
        <f t="shared" si="516"/>
        <v>0.948793282851648-0.156914028664464i</v>
      </c>
      <c r="AC1087" t="str">
        <f t="shared" si="517"/>
        <v>1.4588063390963-1.80205318559151i</v>
      </c>
      <c r="AD1087" t="str">
        <f t="shared" si="518"/>
        <v>0.310086406462197+0.275484248415261i</v>
      </c>
      <c r="AE1087" t="str">
        <f t="shared" si="519"/>
        <v>-0.00634018068725454-0.00633608760927708i</v>
      </c>
      <c r="AF1087" t="str">
        <f t="shared" si="520"/>
        <v>-13.588974135012-3.0413301719678i</v>
      </c>
      <c r="AG1087" t="str">
        <f t="shared" si="521"/>
        <v>1.02035784596264-0.0222280575470885i</v>
      </c>
      <c r="AH1087" t="str">
        <f t="shared" si="522"/>
        <v>0.0632719633774667+0.104659288626172i</v>
      </c>
      <c r="AI1087">
        <f t="shared" si="523"/>
        <v>-18.251581763658461</v>
      </c>
      <c r="AJ1087">
        <f t="shared" si="524"/>
        <v>58.844863756913696</v>
      </c>
      <c r="AK1087"/>
      <c r="AL1087"/>
      <c r="AM1087"/>
      <c r="AN1087"/>
    </row>
    <row r="1088" spans="1:40" x14ac:dyDescent="0.25">
      <c r="A1088"/>
      <c r="B1088">
        <f t="shared" si="525"/>
        <v>95400</v>
      </c>
      <c r="C1088" s="237" t="str">
        <f t="shared" si="493"/>
        <v>-8.39742129475584E-06+0.0256710930705523i</v>
      </c>
      <c r="D1088" s="208" t="str">
        <f t="shared" si="494"/>
        <v>-5.95707033723589+0.196811713540901i</v>
      </c>
      <c r="E1088" t="str">
        <f t="shared" si="495"/>
        <v>2870</v>
      </c>
      <c r="F1088" t="str">
        <f t="shared" si="496"/>
        <v>0.777000777000777</v>
      </c>
      <c r="G1088" t="str">
        <f t="shared" si="491"/>
        <v>0.777000777000777</v>
      </c>
      <c r="H1088" t="str">
        <f t="shared" si="497"/>
        <v>7.63449477228656+3.23615466507772i</v>
      </c>
      <c r="I1088" t="str">
        <f t="shared" si="498"/>
        <v>374.634923940583i</v>
      </c>
      <c r="J1088" t="str">
        <f t="shared" si="492"/>
        <v>-188.979555193004+81.9581330406334i</v>
      </c>
      <c r="K1088" t="str">
        <f t="shared" si="499"/>
        <v>0.723640909716489-1.66857555393414i</v>
      </c>
      <c r="L1088" t="str">
        <f t="shared" si="500"/>
        <v>0.0514259071480277-0.101053712752226i</v>
      </c>
      <c r="M1088" t="str">
        <f t="shared" si="501"/>
        <v>0.775066816864517-1.76962926668637i</v>
      </c>
      <c r="N1088" t="str">
        <f t="shared" si="502"/>
        <v>-0.97744492649792i</v>
      </c>
      <c r="O1088" t="str">
        <f t="shared" si="503"/>
        <v>0.559142708050076-0.829071427582948i</v>
      </c>
      <c r="P1088" t="str">
        <f t="shared" si="504"/>
        <v>0.440857291949924+0.829071427582948i</v>
      </c>
      <c r="Q1088" t="str">
        <f t="shared" si="505"/>
        <v>-0.440857291949924+0.148373498914972i</v>
      </c>
      <c r="R1088" t="str">
        <f t="shared" si="506"/>
        <v>-0.329726735396-1.99156088156344i</v>
      </c>
      <c r="S1088" t="str">
        <f t="shared" si="507"/>
        <v>0.101004172771039i</v>
      </c>
      <c r="T1088" t="str">
        <f t="shared" si="508"/>
        <v>0.201155959365476-0.0333037761491682i</v>
      </c>
      <c r="U1088" t="str">
        <f t="shared" si="509"/>
        <v>0.0000333333333333333-0.00118318497027741i</v>
      </c>
      <c r="V1088" t="str">
        <f t="shared" si="510"/>
        <v>6.66666666666667E-06-0.0118318497027741i</v>
      </c>
      <c r="W1088" t="str">
        <f t="shared" si="511"/>
        <v>0.0000276030975329701-0.00107569046047729i</v>
      </c>
      <c r="X1088" t="str">
        <f t="shared" si="512"/>
        <v>0.0000468427961872405-0.00107435639525455i</v>
      </c>
      <c r="Y1088" t="str">
        <f t="shared" si="513"/>
        <v>0.009+0.599415878304932i</v>
      </c>
      <c r="Z1088" t="str">
        <f t="shared" si="514"/>
        <v>-0.0215275599292398-0.00126494648457052i</v>
      </c>
      <c r="AA1088" t="str">
        <f t="shared" si="515"/>
        <v>0.303166167419009-20.0508520034705i</v>
      </c>
      <c r="AB1088" t="str">
        <f t="shared" si="516"/>
        <v>0.948738506253636-0.157075012522797i</v>
      </c>
      <c r="AC1088" t="str">
        <f t="shared" si="517"/>
        <v>1.45737119485333-1.80065905706374i</v>
      </c>
      <c r="AD1088" t="str">
        <f t="shared" si="518"/>
        <v>0.310363103590891+0.275690313048206i</v>
      </c>
      <c r="AE1088" t="str">
        <f t="shared" si="519"/>
        <v>-0.00633262682005728-0.00632753245288382i</v>
      </c>
      <c r="AF1088" t="str">
        <f t="shared" si="520"/>
        <v>-13.5915651095224-3.03934295153682i</v>
      </c>
      <c r="AG1088" t="str">
        <f t="shared" si="521"/>
        <v>1.02035134047521-0.0222248621482513i</v>
      </c>
      <c r="AH1088" t="str">
        <f t="shared" si="522"/>
        <v>0.0632288975641578+0.10452610126304i</v>
      </c>
      <c r="AI1088">
        <f t="shared" si="523"/>
        <v>-18.261264193772927</v>
      </c>
      <c r="AJ1088">
        <f t="shared" si="524"/>
        <v>58.829831382707646</v>
      </c>
      <c r="AK1088"/>
      <c r="AL1088"/>
      <c r="AM1088"/>
      <c r="AN1088"/>
    </row>
    <row r="1089" spans="1:40" x14ac:dyDescent="0.25">
      <c r="A1089"/>
      <c r="B1089">
        <f t="shared" si="525"/>
        <v>95500</v>
      </c>
      <c r="C1089" s="237" t="str">
        <f t="shared" si="493"/>
        <v>-8.37984428147228E-06+0.0256442123505677i</v>
      </c>
      <c r="D1089" s="208" t="str">
        <f t="shared" si="494"/>
        <v>-5.95707020247878+0.196605628021019i</v>
      </c>
      <c r="E1089" t="str">
        <f t="shared" si="495"/>
        <v>2870</v>
      </c>
      <c r="F1089" t="str">
        <f t="shared" si="496"/>
        <v>0.777000777000777</v>
      </c>
      <c r="G1089" t="str">
        <f t="shared" si="491"/>
        <v>0.777000777000777</v>
      </c>
      <c r="H1089" t="str">
        <f t="shared" si="497"/>
        <v>7.63707966196109+3.23396264141981i</v>
      </c>
      <c r="I1089" t="str">
        <f t="shared" si="498"/>
        <v>375.027623022282i</v>
      </c>
      <c r="J1089" t="str">
        <f t="shared" si="492"/>
        <v>-189.37804392506+82.0440430333385i</v>
      </c>
      <c r="K1089" t="str">
        <f t="shared" si="499"/>
        <v>0.722352118260002-1.66736823446908i</v>
      </c>
      <c r="L1089" t="str">
        <f t="shared" si="500"/>
        <v>0.0513403707893008-0.100991380941852i</v>
      </c>
      <c r="M1089" t="str">
        <f t="shared" si="501"/>
        <v>0.773692489049303-1.76835961541093i</v>
      </c>
      <c r="N1089" t="str">
        <f t="shared" si="502"/>
        <v>-0.978469501892572i</v>
      </c>
      <c r="O1089" t="str">
        <f t="shared" si="503"/>
        <v>0.558292968532256-0.829643876182692i</v>
      </c>
      <c r="P1089" t="str">
        <f t="shared" si="504"/>
        <v>0.441707031467744+0.829643876182692i</v>
      </c>
      <c r="Q1089" t="str">
        <f t="shared" si="505"/>
        <v>-0.441707031467744+0.14882562570988i</v>
      </c>
      <c r="R1089" t="str">
        <f t="shared" si="506"/>
        <v>-0.329719025177264-1.98936048967407i</v>
      </c>
      <c r="S1089" t="str">
        <f t="shared" si="507"/>
        <v>0.101110047165977i</v>
      </c>
      <c r="T1089" t="str">
        <f t="shared" si="508"/>
        <v>0.201144332941076-0.0333379061871931i</v>
      </c>
      <c r="U1089" t="str">
        <f t="shared" si="509"/>
        <v>0.0000333333333333334-0.00118194603313576i</v>
      </c>
      <c r="V1089" t="str">
        <f t="shared" si="510"/>
        <v>6.66666666666667E-06-0.0118194603313576i</v>
      </c>
      <c r="W1089" t="str">
        <f t="shared" si="511"/>
        <v>0.000027603097096158-0.00107456422501102i</v>
      </c>
      <c r="X1089" t="str">
        <f t="shared" si="512"/>
        <v>0.000046802515700602-0.00107323227761472i</v>
      </c>
      <c r="Y1089" t="str">
        <f t="shared" si="513"/>
        <v>0.009+0.60004419683565i</v>
      </c>
      <c r="Z1089" t="str">
        <f t="shared" si="514"/>
        <v>-0.0214824588738564-0.00126212754227323i</v>
      </c>
      <c r="AA1089" t="str">
        <f t="shared" si="515"/>
        <v>0.302528122570951-20.0297907540011i</v>
      </c>
      <c r="AB1089" t="str">
        <f t="shared" si="516"/>
        <v>0.948683671007625-0.157235984543692i</v>
      </c>
      <c r="AC1089" t="str">
        <f t="shared" si="517"/>
        <v>1.45593966558588-1.7992661918594i</v>
      </c>
      <c r="AD1089" t="str">
        <f t="shared" si="518"/>
        <v>0.310640016521856+0.275896113360636i</v>
      </c>
      <c r="AE1089" t="str">
        <f t="shared" si="519"/>
        <v>-0.00632509529602623-0.00631899422931112i</v>
      </c>
      <c r="AF1089" t="str">
        <f t="shared" si="520"/>
        <v>-13.5941498644399-3.03735701339879i</v>
      </c>
      <c r="AG1089" t="str">
        <f t="shared" si="521"/>
        <v>1.02034482991645-0.0222216892751404i</v>
      </c>
      <c r="AH1089" t="str">
        <f t="shared" si="522"/>
        <v>0.0631859520098773+0.104393164519123i</v>
      </c>
      <c r="AI1089">
        <f t="shared" si="523"/>
        <v>-18.270937135440754</v>
      </c>
      <c r="AJ1089">
        <f t="shared" si="524"/>
        <v>58.814778065591554</v>
      </c>
      <c r="AK1089"/>
      <c r="AL1089"/>
      <c r="AM1089"/>
      <c r="AN1089"/>
    </row>
    <row r="1090" spans="1:40" x14ac:dyDescent="0.25">
      <c r="A1090"/>
      <c r="B1090">
        <f t="shared" si="525"/>
        <v>95600</v>
      </c>
      <c r="C1090" s="237" t="str">
        <f t="shared" si="493"/>
        <v>-8.36232239731903E-06+0.0256173878663809i</v>
      </c>
      <c r="D1090" s="208" t="str">
        <f t="shared" si="494"/>
        <v>-5.95707006814434+0.196399973642254i</v>
      </c>
      <c r="E1090" t="str">
        <f t="shared" si="495"/>
        <v>2870</v>
      </c>
      <c r="F1090" t="str">
        <f t="shared" si="496"/>
        <v>0.777000777000777</v>
      </c>
      <c r="G1090" t="str">
        <f t="shared" si="491"/>
        <v>0.777000777000777</v>
      </c>
      <c r="H1090" t="str">
        <f t="shared" si="497"/>
        <v>7.63965834974783+3.23177233555595i</v>
      </c>
      <c r="I1090" t="str">
        <f t="shared" si="498"/>
        <v>375.42032210398i</v>
      </c>
      <c r="J1090" t="str">
        <f t="shared" si="492"/>
        <v>-189.776950141381+82.1299530260436i</v>
      </c>
      <c r="K1090" t="str">
        <f t="shared" si="499"/>
        <v>0.721066566091329-1.66616208484057i</v>
      </c>
      <c r="L1090" t="str">
        <f t="shared" si="500"/>
        <v>0.0512550293344519-0.100929080554305i</v>
      </c>
      <c r="M1090" t="str">
        <f t="shared" si="501"/>
        <v>0.772321595425781-1.76709116539488i</v>
      </c>
      <c r="N1090" t="str">
        <f t="shared" si="502"/>
        <v>-0.979494077287224i</v>
      </c>
      <c r="O1090" t="str">
        <f t="shared" si="503"/>
        <v>0.557442642943797-0.830215453859921i</v>
      </c>
      <c r="P1090" t="str">
        <f t="shared" si="504"/>
        <v>0.442557357056203+0.830215453859921i</v>
      </c>
      <c r="Q1090" t="str">
        <f t="shared" si="505"/>
        <v>-0.442557357056203+0.149278623427303i</v>
      </c>
      <c r="R1090" t="str">
        <f t="shared" si="506"/>
        <v>-0.329711306262637-1.98716457825271i</v>
      </c>
      <c r="S1090" t="str">
        <f t="shared" si="507"/>
        <v>0.101215921560916i</v>
      </c>
      <c r="T1090" t="str">
        <f t="shared" si="508"/>
        <v>0.201132694081057-0.0333720337124262i</v>
      </c>
      <c r="U1090" t="str">
        <f t="shared" si="509"/>
        <v>0.0000333333333333333-0.00118070968791281i</v>
      </c>
      <c r="V1090" t="str">
        <f t="shared" si="510"/>
        <v>6.66666666666667E-06-0.0118070968791281i</v>
      </c>
      <c r="W1090" t="str">
        <f t="shared" si="511"/>
        <v>0.0000276030966588884-0.00107344034583448i</v>
      </c>
      <c r="X1090" t="str">
        <f t="shared" si="512"/>
        <v>0.0000467623614953463-0.00107211050957581i</v>
      </c>
      <c r="Y1090" t="str">
        <f t="shared" si="513"/>
        <v>0.009+0.600672515366368i</v>
      </c>
      <c r="Z1090" t="str">
        <f t="shared" si="514"/>
        <v>-0.0214374994567512-0.00125931919831578i</v>
      </c>
      <c r="AA1090" t="str">
        <f t="shared" si="515"/>
        <v>0.301892093447288-20.0087737713206i</v>
      </c>
      <c r="AB1090" t="str">
        <f t="shared" si="516"/>
        <v>0.948628777109857-0.157396944713174i</v>
      </c>
      <c r="AC1090" t="str">
        <f t="shared" si="517"/>
        <v>1.4545117401415-1.7978745907262i</v>
      </c>
      <c r="AD1090" t="str">
        <f t="shared" si="518"/>
        <v>0.310917145027999+0.276101649144977i</v>
      </c>
      <c r="AE1090" t="str">
        <f t="shared" si="519"/>
        <v>-0.00631758602017747-0.00631047288337286i</v>
      </c>
      <c r="AF1090" t="str">
        <f t="shared" si="520"/>
        <v>-13.5967284178922-3.0353723619137i</v>
      </c>
      <c r="AG1090" t="str">
        <f t="shared" si="521"/>
        <v>1.02033831428562-0.0222185388400843i</v>
      </c>
      <c r="AH1090" t="str">
        <f t="shared" si="522"/>
        <v>0.0631431261755361+0.104260477623297i</v>
      </c>
      <c r="AI1090">
        <f t="shared" si="523"/>
        <v>-18.280600611296986</v>
      </c>
      <c r="AJ1090">
        <f t="shared" si="524"/>
        <v>58.799703869048948</v>
      </c>
      <c r="AK1090"/>
      <c r="AL1090"/>
      <c r="AM1090"/>
      <c r="AN1090"/>
    </row>
    <row r="1091" spans="1:40" x14ac:dyDescent="0.25">
      <c r="A1091"/>
      <c r="B1091">
        <f t="shared" si="525"/>
        <v>95700</v>
      </c>
      <c r="C1091" s="237" t="str">
        <f t="shared" si="493"/>
        <v>-8.34485541199174E-06+0.0255906194417044i</v>
      </c>
      <c r="D1091" s="208" t="str">
        <f t="shared" si="494"/>
        <v>-5.95706993423078+0.196194749053067i</v>
      </c>
      <c r="E1091" t="str">
        <f t="shared" si="495"/>
        <v>2870</v>
      </c>
      <c r="F1091" t="str">
        <f t="shared" si="496"/>
        <v>0.777000777000777</v>
      </c>
      <c r="G1091" t="str">
        <f t="shared" si="491"/>
        <v>0.777000777000777</v>
      </c>
      <c r="H1091" t="str">
        <f t="shared" si="497"/>
        <v>7.64223085371863+3.22958375044975i</v>
      </c>
      <c r="I1091" t="str">
        <f t="shared" si="498"/>
        <v>375.813021185679i</v>
      </c>
      <c r="J1091" t="str">
        <f t="shared" si="492"/>
        <v>-190.176273841969+82.2158630187486i</v>
      </c>
      <c r="K1091" t="str">
        <f t="shared" si="499"/>
        <v>0.719784243118306-1.66495710560364i</v>
      </c>
      <c r="L1091" t="str">
        <f t="shared" si="500"/>
        <v>0.0511698822578101-0.100866811757755i</v>
      </c>
      <c r="M1091" t="str">
        <f t="shared" si="501"/>
        <v>0.770954125376116-1.76582391736139i</v>
      </c>
      <c r="N1091" t="str">
        <f t="shared" si="502"/>
        <v>-0.980518652681876i</v>
      </c>
      <c r="O1091" t="str">
        <f t="shared" si="503"/>
        <v>0.556591732177333-0.830786160014619i</v>
      </c>
      <c r="P1091" t="str">
        <f t="shared" si="504"/>
        <v>0.443408267822667+0.830786160014619i</v>
      </c>
      <c r="Q1091" t="str">
        <f t="shared" si="505"/>
        <v>-0.443408267822667+0.149732492667257i</v>
      </c>
      <c r="R1091" t="str">
        <f t="shared" si="506"/>
        <v>-0.329703578650117-1.98497313324617i</v>
      </c>
      <c r="S1091" t="str">
        <f t="shared" si="507"/>
        <v>0.101321795955854i</v>
      </c>
      <c r="T1091" t="str">
        <f t="shared" si="508"/>
        <v>0.201121042784621-0.033406158721902i</v>
      </c>
      <c r="U1091" t="str">
        <f t="shared" si="509"/>
        <v>0.0000333333333333334-0.00117947592648344i</v>
      </c>
      <c r="V1091" t="str">
        <f t="shared" si="510"/>
        <v>6.66666666666667E-06-0.0117947592648344i</v>
      </c>
      <c r="W1091" t="str">
        <f t="shared" si="511"/>
        <v>0.0000276030962211613-0.0010723188155612i</v>
      </c>
      <c r="X1091" t="str">
        <f t="shared" si="512"/>
        <v>0.000046722333044207-0.00107099108378174i</v>
      </c>
      <c r="Y1091" t="str">
        <f t="shared" si="513"/>
        <v>0.009+0.601300833897086i</v>
      </c>
      <c r="Z1091" t="str">
        <f t="shared" si="514"/>
        <v>-0.0213926810852783-0.00125652139975811i</v>
      </c>
      <c r="AA1091" t="str">
        <f t="shared" si="515"/>
        <v>0.301258071551235-19.9878009158031i</v>
      </c>
      <c r="AB1091" t="str">
        <f t="shared" si="516"/>
        <v>0.948573824556567-0.157557893017256i</v>
      </c>
      <c r="AC1091" t="str">
        <f t="shared" si="517"/>
        <v>1.45308740740675-1.79648425439218i</v>
      </c>
      <c r="AD1091" t="str">
        <f t="shared" si="518"/>
        <v>0.311194488882023+0.276306920193778i</v>
      </c>
      <c r="AE1091" t="str">
        <f t="shared" si="519"/>
        <v>-0.00631009889802458-0.006301968360128i</v>
      </c>
      <c r="AF1091" t="str">
        <f t="shared" si="520"/>
        <v>-13.5993007879494-3.03338900139668i</v>
      </c>
      <c r="AG1091" t="str">
        <f t="shared" si="521"/>
        <v>1.02033179358201-0.0222154107557652i</v>
      </c>
      <c r="AH1091" t="str">
        <f t="shared" si="522"/>
        <v>0.0631004195249431+0.104128039807653i</v>
      </c>
      <c r="AI1091">
        <f t="shared" si="523"/>
        <v>-18.290254643898724</v>
      </c>
      <c r="AJ1091">
        <f t="shared" si="524"/>
        <v>58.784608856291598</v>
      </c>
      <c r="AK1091"/>
      <c r="AL1091"/>
      <c r="AM1091"/>
      <c r="AN1091"/>
    </row>
    <row r="1092" spans="1:40" x14ac:dyDescent="0.25">
      <c r="A1092"/>
      <c r="B1092">
        <f t="shared" si="525"/>
        <v>95800</v>
      </c>
      <c r="C1092" s="237" t="str">
        <f t="shared" si="493"/>
        <v>-8.32744309638748E-06+0.0255639069009864i</v>
      </c>
      <c r="D1092" s="208" t="str">
        <f t="shared" si="494"/>
        <v>-5.95706980073636+0.195989952907562i</v>
      </c>
      <c r="E1092" t="str">
        <f t="shared" si="495"/>
        <v>2870</v>
      </c>
      <c r="F1092" t="str">
        <f t="shared" si="496"/>
        <v>0.777000777000777</v>
      </c>
      <c r="G1092" t="str">
        <f t="shared" si="491"/>
        <v>0.777000777000777</v>
      </c>
      <c r="H1092" t="str">
        <f t="shared" si="497"/>
        <v>7.64479719188796+3.22739688902587i</v>
      </c>
      <c r="I1092" t="str">
        <f t="shared" si="498"/>
        <v>376.205720267378i</v>
      </c>
      <c r="J1092" t="str">
        <f t="shared" si="492"/>
        <v>-190.576015026823+82.3017730114536i</v>
      </c>
      <c r="K1092" t="str">
        <f t="shared" si="499"/>
        <v>0.718505139284439-1.6637532972961i</v>
      </c>
      <c r="L1092" t="str">
        <f t="shared" si="500"/>
        <v>0.0510849290351667-0.100804574718927i</v>
      </c>
      <c r="M1092" t="str">
        <f t="shared" si="501"/>
        <v>0.769590068319606-1.76455787201503i</v>
      </c>
      <c r="N1092" t="str">
        <f t="shared" si="502"/>
        <v>-0.981543228076527i</v>
      </c>
      <c r="O1092" t="str">
        <f t="shared" si="503"/>
        <v>0.555740237126112-0.831355994047684i</v>
      </c>
      <c r="P1092" t="str">
        <f t="shared" si="504"/>
        <v>0.444259762873888+0.831355994047684i</v>
      </c>
      <c r="Q1092" t="str">
        <f t="shared" si="505"/>
        <v>-0.444259762873888+0.150187234028843i</v>
      </c>
      <c r="R1092" t="str">
        <f t="shared" si="506"/>
        <v>-0.329695842337704-1.98278614065989i</v>
      </c>
      <c r="S1092" t="str">
        <f t="shared" si="507"/>
        <v>0.101427670350792i</v>
      </c>
      <c r="T1092" t="str">
        <f t="shared" si="508"/>
        <v>0.20110937905097-0.0334402812126553i</v>
      </c>
      <c r="U1092" t="str">
        <f t="shared" si="509"/>
        <v>0.0000333333333333333-0.00117824474075642i</v>
      </c>
      <c r="V1092" t="str">
        <f t="shared" si="510"/>
        <v>6.66666666666667E-06-0.0117824474075642i</v>
      </c>
      <c r="W1092" t="str">
        <f t="shared" si="511"/>
        <v>0.0000276030957829763-0.00107119962683549i</v>
      </c>
      <c r="X1092" t="str">
        <f t="shared" si="512"/>
        <v>0.0000466824298226634-0.00106987399290703i</v>
      </c>
      <c r="Y1092" t="str">
        <f t="shared" si="513"/>
        <v>0.009+0.601929152427804i</v>
      </c>
      <c r="Z1092" t="str">
        <f t="shared" si="514"/>
        <v>-0.0213480031698877-0.00125373409398455i</v>
      </c>
      <c r="AA1092" t="str">
        <f t="shared" si="515"/>
        <v>0.300626048430809-19.9668720484103i</v>
      </c>
      <c r="AB1092" t="str">
        <f t="shared" si="516"/>
        <v>0.948518813343992-0.157718829441954i</v>
      </c>
      <c r="AC1092" t="str">
        <f t="shared" si="517"/>
        <v>1.45166665630704-1.79509518356602i</v>
      </c>
      <c r="AD1092" t="str">
        <f t="shared" si="518"/>
        <v>0.311472047856405+0.276511926299713i</v>
      </c>
      <c r="AE1092" t="str">
        <f t="shared" si="519"/>
        <v>-0.00630263383557467-0.0062934806048788i</v>
      </c>
      <c r="AF1092" t="str">
        <f t="shared" si="520"/>
        <v>-13.6018669926243-3.03140693611831i</v>
      </c>
      <c r="AG1092" t="str">
        <f t="shared" si="521"/>
        <v>1.02032526780489-0.0222123049352168i</v>
      </c>
      <c r="AH1092" t="str">
        <f t="shared" si="522"/>
        <v>0.0630578315247808+0.103995850307482i</v>
      </c>
      <c r="AI1092">
        <f t="shared" si="523"/>
        <v>-18.299899255725613</v>
      </c>
      <c r="AJ1092">
        <f t="shared" si="524"/>
        <v>58.769493090263637</v>
      </c>
      <c r="AK1092"/>
      <c r="AL1092"/>
      <c r="AM1092"/>
      <c r="AN1092"/>
    </row>
    <row r="1093" spans="1:40" x14ac:dyDescent="0.25">
      <c r="A1093"/>
      <c r="B1093">
        <f t="shared" si="525"/>
        <v>95900</v>
      </c>
      <c r="C1093" s="237" t="str">
        <f t="shared" si="493"/>
        <v>-8.31008522259715E-06+0.0255372500694074i</v>
      </c>
      <c r="D1093" s="208" t="str">
        <f t="shared" si="494"/>
        <v>-5.95706966765934+0.195785583865457i</v>
      </c>
      <c r="E1093" t="str">
        <f t="shared" si="495"/>
        <v>2870</v>
      </c>
      <c r="F1093" t="str">
        <f t="shared" si="496"/>
        <v>0.777000777000777</v>
      </c>
      <c r="G1093" t="str">
        <f t="shared" ref="G1093:G1156" si="526">IF($C$11=$C$7,$C$24,F1093)</f>
        <v>0.777000777000777</v>
      </c>
      <c r="H1093" t="str">
        <f t="shared" si="497"/>
        <v>7.64735738221289+3.2252117541704i</v>
      </c>
      <c r="I1093" t="str">
        <f t="shared" si="498"/>
        <v>376.598419349076i</v>
      </c>
      <c r="J1093" t="str">
        <f t="shared" ref="J1093:J1156" si="527">IMSUM(COMPLEX(0,2*PI()*B1093*$C$113*$C$112),COMPLEX(0,2*PI()*B1093*$C$113*$C$111),COMPLEX(0,2*PI()*B1093*$C$28*10^-12*$C$111),COMPLEX(-1*2*PI()*B1093*2*PI()*B1093*$C$113*$C$112*$C$28*10^-12*$C$111,0),COMPLEX(1,0))</f>
        <v>-190.976173695943+82.3876830041588i</v>
      </c>
      <c r="K1093" t="str">
        <f t="shared" si="499"/>
        <v>0.717229244568757-1.66255066043863i</v>
      </c>
      <c r="L1093" t="str">
        <f t="shared" si="500"/>
        <v>0.0510001691437742-0.100742369603112i</v>
      </c>
      <c r="M1093" t="str">
        <f t="shared" si="501"/>
        <v>0.768229413712531-1.76329303004174i</v>
      </c>
      <c r="N1093" t="str">
        <f t="shared" si="502"/>
        <v>-0.982567803471179i</v>
      </c>
      <c r="O1093" t="str">
        <f t="shared" si="503"/>
        <v>0.554888158683994-0.831924955360931i</v>
      </c>
      <c r="P1093" t="str">
        <f t="shared" si="504"/>
        <v>0.445111841316006+0.831924955360931i</v>
      </c>
      <c r="Q1093" t="str">
        <f t="shared" si="505"/>
        <v>-0.445111841316006+0.150642848110248i</v>
      </c>
      <c r="R1093" t="str">
        <f t="shared" si="506"/>
        <v>-0.32968809732339-1.98060358655768i</v>
      </c>
      <c r="S1093" t="str">
        <f t="shared" si="507"/>
        <v>0.10153354474573i</v>
      </c>
      <c r="T1093" t="str">
        <f t="shared" si="508"/>
        <v>0.201097702879308-0.033474401181719i</v>
      </c>
      <c r="U1093" t="str">
        <f t="shared" si="509"/>
        <v>0.0000333333333333333-0.00117701612267429i</v>
      </c>
      <c r="V1093" t="str">
        <f t="shared" si="510"/>
        <v>6.66666666666667E-06-0.0117701612267429i</v>
      </c>
      <c r="W1093" t="str">
        <f t="shared" si="511"/>
        <v>0.0000276030953443338-0.00107008277233241i</v>
      </c>
      <c r="X1093" t="str">
        <f t="shared" si="512"/>
        <v>0.0000466426513089302-0.00106875922965678i</v>
      </c>
      <c r="Y1093" t="str">
        <f t="shared" si="513"/>
        <v>0.009+0.602557470958522i</v>
      </c>
      <c r="Z1093" t="str">
        <f t="shared" si="514"/>
        <v>-0.0213034651241092-0.00125095722870154i</v>
      </c>
      <c r="AA1093" t="str">
        <f t="shared" si="515"/>
        <v>0.299996015678543-19.9459870306883i</v>
      </c>
      <c r="AB1093" t="str">
        <f t="shared" si="516"/>
        <v>0.948463743468378-0.157879753973273i</v>
      </c>
      <c r="AC1093" t="str">
        <f t="shared" si="517"/>
        <v>1.45024947580653-1.79370737893705i</v>
      </c>
      <c r="AD1093" t="str">
        <f t="shared" si="518"/>
        <v>0.311749821723422+0.276716667255582i</v>
      </c>
      <c r="AE1093" t="str">
        <f t="shared" si="519"/>
        <v>-0.00629519073932661-0.00628500956317035i</v>
      </c>
      <c r="AF1093" t="str">
        <f t="shared" si="520"/>
        <v>-13.6044270498722-3.02942617030494i</v>
      </c>
      <c r="AG1093" t="str">
        <f t="shared" si="521"/>
        <v>1.02031873695359-0.0222092212918238i</v>
      </c>
      <c r="AH1093" t="str">
        <f t="shared" si="522"/>
        <v>0.063015361644594+0.103863908361263i</v>
      </c>
      <c r="AI1093">
        <f t="shared" si="523"/>
        <v>-18.309534469179663</v>
      </c>
      <c r="AJ1093">
        <f t="shared" si="524"/>
        <v>58.754356633641244</v>
      </c>
      <c r="AK1093"/>
      <c r="AL1093"/>
      <c r="AM1093"/>
      <c r="AN1093"/>
    </row>
    <row r="1094" spans="1:40" x14ac:dyDescent="0.25">
      <c r="A1094"/>
      <c r="B1094">
        <f t="shared" si="525"/>
        <v>96000</v>
      </c>
      <c r="C1094" s="237" t="str">
        <f t="shared" ref="C1094:C1157" si="528">IMPRODUCT(COMPLEX(-1,0),IMDIV(IMPRODUCT(G1094,COMPLEX($C$100+$C$101,0)),COMPLEX($C$100,2*PI()*B1094*$C$103*$C$102*(2*$C$100+$C$101))))</f>
        <v>-8.29278156389814E-06+0.0255106487728768i</v>
      </c>
      <c r="D1094" s="208" t="str">
        <f t="shared" ref="D1094:D1157" si="529">IMPRODUCT(COMPLEX($C$106,0),IMSUB(C1094,G1094))</f>
        <v>-5.95706953499795+0.195581640592056i</v>
      </c>
      <c r="E1094" t="str">
        <f t="shared" ref="E1094:E1157" si="530">IMDIV(COMPLEX($C$20*10^3,0),COMPLEX(1,2*PI()*B1094*$C$20*1000*$C$29*10^-12))</f>
        <v>2870</v>
      </c>
      <c r="F1094" t="str">
        <f t="shared" ref="F1094:F1157" si="531">IMDIV(COMPLEX($C$22*1000,0),IMSUM(COMPLEX($C$22*1000,0),E1094))</f>
        <v>0.777000777000777</v>
      </c>
      <c r="G1094" t="str">
        <f t="shared" si="526"/>
        <v>0.777000777000777</v>
      </c>
      <c r="H1094" t="str">
        <f t="shared" ref="H1094:H1157" si="532">IMPRODUCT(COMPLEX($C$108,0),IMPRODUCT(COMPLEX(-1,0),D1094),IMDIV(COMPLEX(0,2*PI()*B1094*$C$109*$C$110),COMPLEX(1,2*PI()*B1094*$C$109*$C$110)))</f>
        <v>7.64991144259334+3.22302834873101i</v>
      </c>
      <c r="I1094" t="str">
        <f t="shared" ref="I1094:I1157" si="533">COMPLEX(0,2*PI()*B1094*$C$113*$C$112*$C$114)</f>
        <v>376.991118430775i</v>
      </c>
      <c r="J1094" t="str">
        <f t="shared" si="527"/>
        <v>-191.37674984933+82.4735929968638i</v>
      </c>
      <c r="K1094" t="str">
        <f t="shared" ref="K1094:K1157" si="534">IMDIV(I1094,J1094)</f>
        <v>0.715956548985681-1.66134919553502i</v>
      </c>
      <c r="L1094" t="str">
        <f t="shared" ref="L1094:L1157" si="535">IMDIV(COMPLEX($C$117,0),COMPLEX(1,2*PI()*B1094*$C$115*$C$116))</f>
        <v>0.0509156020623423-0.100680196574176i</v>
      </c>
      <c r="M1094" t="str">
        <f t="shared" ref="M1094:M1157" si="536">IMSUM(K1094,L1094)</f>
        <v>0.766872151048023-1.7620293921092i</v>
      </c>
      <c r="N1094" t="str">
        <f t="shared" ref="N1094:N1157" si="537">COMPLEX(0,-2*PI()*B1094*$C$43)</f>
        <v>-0.983592378865831i</v>
      </c>
      <c r="O1094" t="str">
        <f t="shared" ref="O1094:O1157" si="538">IMEXP(N1094)</f>
        <v>0.554035497745453-0.832493043357089i</v>
      </c>
      <c r="P1094" t="str">
        <f t="shared" ref="P1094:P1157" si="539">IMSUB(COMPLEX(1,0),O1094)</f>
        <v>0.445964502254547+0.832493043357089i</v>
      </c>
      <c r="Q1094" t="str">
        <f t="shared" ref="Q1094:Q1157" si="540">IMSUM(COMPLEX(0,2*PI()*B1094*$C$43),O1094,COMPLEX(-1,0))</f>
        <v>-0.445964502254547+0.151099335508742i</v>
      </c>
      <c r="R1094" t="str">
        <f t="shared" ref="R1094:R1157" si="541">IMDIV(P1094,Q1094)</f>
        <v>-0.329680343605167-1.97842545706143i</v>
      </c>
      <c r="S1094" t="str">
        <f t="shared" ref="S1094:S1157" si="542">IMDIV(COMPLEX(0,2*PI()*B1094*$C$123),COMPLEX($C$124,0))</f>
        <v>0.101639419140668i</v>
      </c>
      <c r="T1094" t="str">
        <f t="shared" ref="T1094:T1157" si="543">IMPRODUCT(R1094,S1094)</f>
        <v>0.201086014268834-0.033508518626125i</v>
      </c>
      <c r="U1094" t="str">
        <f t="shared" ref="U1094:U1157" si="544">IMDIV(COMPLEX(1,2*PI()*B1094*$C$16*10^-3*$C$15*10^-6),COMPLEX(0,2*PI()*B1094*$C$15*10^-6))</f>
        <v>0.0000333333333333333-0.00117579006421317i</v>
      </c>
      <c r="V1094" t="str">
        <f t="shared" ref="V1094:V1157" si="545">IMSUM(COMPLEX($C$18*10^-3,0),IMDIV(COMPLEX(1,0),COMPLEX(0,2*PI()*B1094*($C$17*1*10^-6))))</f>
        <v>6.66666666666667E-06-0.0117579006421317i</v>
      </c>
      <c r="W1094" t="str">
        <f t="shared" ref="W1094:W1157" si="546">IMDIV(IMPRODUCT(U1094,V1094),IMSUM(U1094,V1094))</f>
        <v>0.0000276030949052336-0.00106896824475752i</v>
      </c>
      <c r="X1094" t="str">
        <f t="shared" ref="X1094:X1157" si="547">IMDIV(IMPRODUCT(COMPLEX($C$19,0),W1094),IMSUM(COMPLEX($C$19,0),W1094))</f>
        <v>0.000046602996983935-0.00106764678676641i</v>
      </c>
      <c r="Y1094" t="str">
        <f t="shared" ref="Y1094:Y1157" si="548">COMPLEX($C$13*10^-3,2*PI()*B1094*$C$12*0.000001)</f>
        <v>0.009+0.60318578948924i</v>
      </c>
      <c r="Z1094" t="str">
        <f t="shared" ref="Z1094:Z1157" si="549">IMPRODUCT(COMPLEX($C$6,0),IMDIV(X1094,IMSUM(X1094,Y1094)))</f>
        <v>-0.0212590663645303-0.00124819075193526i</v>
      </c>
      <c r="AA1094" t="str">
        <f t="shared" ref="AA1094:AA1157" si="550">IMDIV(COMPLEX($C$6,0),IMSUM(X1094,Y1094))</f>
        <v>0.299367964931202-19.9251457247644i</v>
      </c>
      <c r="AB1094" t="str">
        <f t="shared" ref="AB1094:AB1157" si="551">IMPRODUCT(COMPLEX($C$119,0),T1094)</f>
        <v>0.948408614925946-0.158040666597214i</v>
      </c>
      <c r="AC1094" t="str">
        <f t="shared" ref="AC1094:AC1157" si="552">IMSUM(COMPLEX(1,0),IMPRODUCT(AB1094,M1094))</f>
        <v>1.44883585490791-1.79232084117556i</v>
      </c>
      <c r="AD1094" t="str">
        <f t="shared" ref="AD1094:AD1157" si="553">IMDIV(AB1094,AC1094)</f>
        <v>0.312027810255114+0.27692114285431i</v>
      </c>
      <c r="AE1094" t="str">
        <f t="shared" ref="AE1094:AE1157" si="554">IMPRODUCT(AD1094,AA1094,X1094)</f>
        <v>-0.00628776951626648-0.00627655518078842i</v>
      </c>
      <c r="AF1094" t="str">
        <f t="shared" ref="AF1094:AF1157" si="555">IMSUB(D1094,H1094)</f>
        <v>-13.6069809775913-3.02744670813895i</v>
      </c>
      <c r="AG1094" t="str">
        <f t="shared" ref="AG1094:AG1157" si="556">IMSUM(COMPLEX(1,0),IMPRODUCT(AD1094,AA1094,COMPLEX($C$127,0)))</f>
        <v>1.02031220102744-0.022206159739317i</v>
      </c>
      <c r="AH1094" t="str">
        <f t="shared" ref="AH1094:AH1157" si="557">IMDIV(IMPRODUCT(AE1094,AF1094),AG1094)</f>
        <v>0.0629730093567605+0.103732213210634i</v>
      </c>
      <c r="AI1094">
        <f t="shared" ref="AI1094:AI1157" si="558">20*LOG10(IMABS(AH1094))</f>
        <v>-18.319160306586767</v>
      </c>
      <c r="AJ1094">
        <f t="shared" ref="AJ1094:AJ1157" si="559">IMARGUMENT(AH1094)*180/PI()</f>
        <v>58.739199548835451</v>
      </c>
      <c r="AK1094"/>
      <c r="AL1094"/>
      <c r="AM1094"/>
      <c r="AN1094"/>
    </row>
    <row r="1095" spans="1:40" x14ac:dyDescent="0.25">
      <c r="A1095"/>
      <c r="B1095">
        <f t="shared" si="525"/>
        <v>96100</v>
      </c>
      <c r="C1095" s="237" t="str">
        <f t="shared" si="528"/>
        <v>-8.27553189474676E-06+0.0254841028380279i</v>
      </c>
      <c r="D1095" s="208" t="str">
        <f t="shared" si="529"/>
        <v>-5.95706940275049+0.195378121758214i</v>
      </c>
      <c r="E1095" t="str">
        <f t="shared" si="530"/>
        <v>2870</v>
      </c>
      <c r="F1095" t="str">
        <f t="shared" si="531"/>
        <v>0.777000777000777</v>
      </c>
      <c r="G1095" t="str">
        <f t="shared" si="526"/>
        <v>0.777000777000777</v>
      </c>
      <c r="H1095" t="str">
        <f t="shared" si="532"/>
        <v>7.65245939087225+3.22084667551737i</v>
      </c>
      <c r="I1095" t="str">
        <f t="shared" si="533"/>
        <v>377.383817512474i</v>
      </c>
      <c r="J1095" t="str">
        <f t="shared" si="527"/>
        <v>-191.777743486982+82.5595029895689i</v>
      </c>
      <c r="K1095" t="str">
        <f t="shared" si="534"/>
        <v>0.714687042584919-1.66014890307222i</v>
      </c>
      <c r="L1095" t="str">
        <f t="shared" si="535"/>
        <v>0.0508312272710339-0.100618055794569i</v>
      </c>
      <c r="M1095" t="str">
        <f t="shared" si="536"/>
        <v>0.765518269855953-1.76076695886679i</v>
      </c>
      <c r="N1095" t="str">
        <f t="shared" si="537"/>
        <v>-0.984616954260483i</v>
      </c>
      <c r="O1095" t="str">
        <f t="shared" si="538"/>
        <v>0.553182255205572-0.833060257439807i</v>
      </c>
      <c r="P1095" t="str">
        <f t="shared" si="539"/>
        <v>0.446817744794428+0.833060257439807i</v>
      </c>
      <c r="Q1095" t="str">
        <f t="shared" si="540"/>
        <v>-0.446817744794428+0.151556696820676i</v>
      </c>
      <c r="R1095" t="str">
        <f t="shared" si="541"/>
        <v>-0.329672581181037-1.97625173835075i</v>
      </c>
      <c r="S1095" t="str">
        <f t="shared" si="542"/>
        <v>0.101745293535607i</v>
      </c>
      <c r="T1095" t="str">
        <f t="shared" si="543"/>
        <v>0.201074313218751-0.0335426335429058i</v>
      </c>
      <c r="U1095" t="str">
        <f t="shared" si="544"/>
        <v>0.0000333333333333333-0.00117456655738257i</v>
      </c>
      <c r="V1095" t="str">
        <f t="shared" si="545"/>
        <v>6.66666666666667E-06-0.0117456655738257i</v>
      </c>
      <c r="W1095" t="str">
        <f t="shared" si="546"/>
        <v>0.0000276030944656759-0.00106785603684673i</v>
      </c>
      <c r="X1095" t="str">
        <f t="shared" si="547"/>
        <v>0.0000465634663313026-0.00106653665700152i</v>
      </c>
      <c r="Y1095" t="str">
        <f t="shared" si="548"/>
        <v>0.009+0.603814108019958i</v>
      </c>
      <c r="Z1095" t="str">
        <f t="shared" si="549"/>
        <v>-0.0212148063107786-0.00124543461202928i</v>
      </c>
      <c r="AA1095" t="str">
        <f t="shared" si="550"/>
        <v>0.29874188786951-19.9043479933442i</v>
      </c>
      <c r="AB1095" t="str">
        <f t="shared" si="551"/>
        <v>0.948353427712938-0.158201567299782i</v>
      </c>
      <c r="AC1095" t="str">
        <f t="shared" si="552"/>
        <v>1.44742578265237-1.79093557093284i</v>
      </c>
      <c r="AD1095" t="str">
        <f t="shared" si="553"/>
        <v>0.312306013223325+0.277125352888944i</v>
      </c>
      <c r="AE1095" t="str">
        <f t="shared" si="554"/>
        <v>-0.0062803700738656-0.00626811740375834i</v>
      </c>
      <c r="AF1095" t="str">
        <f t="shared" si="555"/>
        <v>-13.6095287936227-3.02546855375916i</v>
      </c>
      <c r="AG1095" t="str">
        <f t="shared" si="556"/>
        <v>1.02030566002578-0.0222031201917751i</v>
      </c>
      <c r="AH1095" t="str">
        <f t="shared" si="557"/>
        <v>0.0629307741364836+0.103600764100387i</v>
      </c>
      <c r="AI1095">
        <f t="shared" si="558"/>
        <v>-18.32877679019597</v>
      </c>
      <c r="AJ1095">
        <f t="shared" si="559"/>
        <v>58.724021897992017</v>
      </c>
      <c r="AK1095"/>
      <c r="AL1095"/>
      <c r="AM1095"/>
      <c r="AN1095"/>
    </row>
    <row r="1096" spans="1:40" x14ac:dyDescent="0.25">
      <c r="A1096"/>
      <c r="B1096">
        <f t="shared" si="525"/>
        <v>96200</v>
      </c>
      <c r="C1096" s="237" t="str">
        <f t="shared" si="528"/>
        <v>-8.25833599077098E-06+0.0254576120922152i</v>
      </c>
      <c r="D1096" s="208" t="str">
        <f t="shared" si="529"/>
        <v>-5.95706927091522+0.195175026040317i</v>
      </c>
      <c r="E1096" t="str">
        <f t="shared" si="530"/>
        <v>2870</v>
      </c>
      <c r="F1096" t="str">
        <f t="shared" si="531"/>
        <v>0.777000777000777</v>
      </c>
      <c r="G1096" t="str">
        <f t="shared" si="526"/>
        <v>0.777000777000777</v>
      </c>
      <c r="H1096" t="str">
        <f t="shared" si="532"/>
        <v>7.65500124483573+3.21866673730131i</v>
      </c>
      <c r="I1096" t="str">
        <f t="shared" si="533"/>
        <v>377.776516594173i</v>
      </c>
      <c r="J1096" t="str">
        <f t="shared" si="527"/>
        <v>-192.179154608901+82.6454129822739i</v>
      </c>
      <c r="K1096" t="str">
        <f t="shared" si="534"/>
        <v>0.713420715451293-1.65894978352051i</v>
      </c>
      <c r="L1096" t="str">
        <f t="shared" si="535"/>
        <v>0.0507470442514641-0.100555947425331i</v>
      </c>
      <c r="M1096" t="str">
        <f t="shared" si="536"/>
        <v>0.764167759702757-1.75950573094584i</v>
      </c>
      <c r="N1096" t="str">
        <f t="shared" si="537"/>
        <v>-0.985641529655135i</v>
      </c>
      <c r="O1096" t="str">
        <f t="shared" si="538"/>
        <v>0.552328431960049-0.833626597013647i</v>
      </c>
      <c r="P1096" t="str">
        <f t="shared" si="539"/>
        <v>0.447671568039951+0.833626597013647i</v>
      </c>
      <c r="Q1096" t="str">
        <f t="shared" si="540"/>
        <v>-0.447671568039951+0.152014932641488i</v>
      </c>
      <c r="R1096" t="str">
        <f t="shared" si="541"/>
        <v>-0.329664810048974-1.97408241666275i</v>
      </c>
      <c r="S1096" t="str">
        <f t="shared" si="542"/>
        <v>0.101851167930545i</v>
      </c>
      <c r="T1096" t="str">
        <f t="shared" si="543"/>
        <v>0.201062599728254-0.0335767459290893i</v>
      </c>
      <c r="U1096" t="str">
        <f t="shared" si="544"/>
        <v>0.0000333333333333334-0.00117334559422521i</v>
      </c>
      <c r="V1096" t="str">
        <f t="shared" si="545"/>
        <v>6.66666666666667E-06-0.0117334559422521i</v>
      </c>
      <c r="W1096" t="str">
        <f t="shared" si="546"/>
        <v>0.0000276030940256608-0.00106674614136616i</v>
      </c>
      <c r="X1096" t="str">
        <f t="shared" si="547"/>
        <v>0.0000465240588373397-0.00106542883315775i</v>
      </c>
      <c r="Y1096" t="str">
        <f t="shared" si="548"/>
        <v>0.009+0.604442426550676i</v>
      </c>
      <c r="Z1096" t="str">
        <f t="shared" si="549"/>
        <v>-0.021170684385502-0.00124268875764238i</v>
      </c>
      <c r="AA1096" t="str">
        <f t="shared" si="550"/>
        <v>0.298117776217867-19.8835936997085i</v>
      </c>
      <c r="AB1096" t="str">
        <f t="shared" si="551"/>
        <v>0.948298181825557-0.158362456066958i</v>
      </c>
      <c r="AC1096" t="str">
        <f t="shared" si="552"/>
        <v>1.44601924811936-1.7895515688413i</v>
      </c>
      <c r="AD1096" t="str">
        <f t="shared" si="553"/>
        <v>0.312584430399681+0.277329297152657i</v>
      </c>
      <c r="AE1096" t="str">
        <f t="shared" si="554"/>
        <v>-0.00627299232007709-0.00625969617834373i</v>
      </c>
      <c r="AF1096" t="str">
        <f t="shared" si="555"/>
        <v>-13.612070515751-3.02349171126099i</v>
      </c>
      <c r="AG1096" t="str">
        <f t="shared" si="556"/>
        <v>1.02029911394799-0.022200102563621i</v>
      </c>
      <c r="AH1096" t="str">
        <f t="shared" si="557"/>
        <v>0.0628886554617708+0.103469560278448i</v>
      </c>
      <c r="AI1096">
        <f t="shared" si="558"/>
        <v>-18.338383942180169</v>
      </c>
      <c r="AJ1096">
        <f t="shared" si="559"/>
        <v>58.708823742993175</v>
      </c>
      <c r="AK1096"/>
      <c r="AL1096"/>
      <c r="AM1096"/>
      <c r="AN1096"/>
    </row>
    <row r="1097" spans="1:40" x14ac:dyDescent="0.25">
      <c r="A1097"/>
      <c r="B1097">
        <f t="shared" si="525"/>
        <v>96300</v>
      </c>
      <c r="C1097" s="237" t="str">
        <f t="shared" si="528"/>
        <v>-8.24119362876321E-06+0.0254311763635105i</v>
      </c>
      <c r="D1097" s="208" t="str">
        <f t="shared" si="529"/>
        <v>-5.95706913949045+0.194972352120247i</v>
      </c>
      <c r="E1097" t="str">
        <f t="shared" si="530"/>
        <v>2870</v>
      </c>
      <c r="F1097" t="str">
        <f t="shared" si="531"/>
        <v>0.777000777000777</v>
      </c>
      <c r="G1097" t="str">
        <f t="shared" si="526"/>
        <v>0.777000777000777</v>
      </c>
      <c r="H1097" t="str">
        <f t="shared" si="532"/>
        <v>7.65753702221329+3.21648853681714i</v>
      </c>
      <c r="I1097" t="str">
        <f t="shared" si="533"/>
        <v>378.169215675871i</v>
      </c>
      <c r="J1097" t="str">
        <f t="shared" si="527"/>
        <v>-192.580983215086+82.7313229749791i</v>
      </c>
      <c r="K1097" t="str">
        <f t="shared" si="534"/>
        <v>0.712157557704658-1.65775183733368i</v>
      </c>
      <c r="L1097" t="str">
        <f t="shared" si="535"/>
        <v>0.0506630524866946-0.100493871626105i</v>
      </c>
      <c r="M1097" t="str">
        <f t="shared" si="536"/>
        <v>0.762820610191353-1.75824570895978i</v>
      </c>
      <c r="N1097" t="str">
        <f t="shared" si="537"/>
        <v>-0.986666105049787i</v>
      </c>
      <c r="O1097" t="str">
        <f t="shared" si="538"/>
        <v>0.551474028905187-0.834192061484093i</v>
      </c>
      <c r="P1097" t="str">
        <f t="shared" si="539"/>
        <v>0.448525971094813+0.834192061484093i</v>
      </c>
      <c r="Q1097" t="str">
        <f t="shared" si="540"/>
        <v>-0.448525971094813+0.152474043565694i</v>
      </c>
      <c r="R1097" t="str">
        <f t="shared" si="541"/>
        <v>-0.329657030206973-1.97191747829167i</v>
      </c>
      <c r="S1097" t="str">
        <f t="shared" si="542"/>
        <v>0.101957042325483i</v>
      </c>
      <c r="T1097" t="str">
        <f t="shared" si="543"/>
        <v>0.201050873796543-0.0336108557817054i</v>
      </c>
      <c r="U1097" t="str">
        <f t="shared" si="544"/>
        <v>0.0000333333333333333-0.00117212716681687i</v>
      </c>
      <c r="V1097" t="str">
        <f t="shared" si="545"/>
        <v>6.66666666666667E-06-0.0117212716681687i</v>
      </c>
      <c r="W1097" t="str">
        <f t="shared" si="546"/>
        <v>0.0000276030935851876-0.00106563855111195i</v>
      </c>
      <c r="X1097" t="str">
        <f t="shared" si="547"/>
        <v>0.0000464847739910143-0.00106432330806059i</v>
      </c>
      <c r="Y1097" t="str">
        <f t="shared" si="548"/>
        <v>0.009+0.605070745081394i</v>
      </c>
      <c r="Z1097" t="str">
        <f t="shared" si="549"/>
        <v>-0.0211267000143497-0.00123995313774614i</v>
      </c>
      <c r="AA1097" t="str">
        <f t="shared" si="550"/>
        <v>0.297495621744074-19.8628827077104i</v>
      </c>
      <c r="AB1097" t="str">
        <f t="shared" si="551"/>
        <v>0.948242877260029-0.158523332884735i</v>
      </c>
      <c r="AC1097" t="str">
        <f t="shared" si="552"/>
        <v>1.44461624042651-1.78816883551482i</v>
      </c>
      <c r="AD1097" t="str">
        <f t="shared" si="553"/>
        <v>0.312863061555582+0.277532975438752i</v>
      </c>
      <c r="AE1097" t="str">
        <f t="shared" si="554"/>
        <v>-0.00626563616333251-0.00625129145104511i</v>
      </c>
      <c r="AF1097" t="str">
        <f t="shared" si="555"/>
        <v>-13.6146061617037-3.02151618469689i</v>
      </c>
      <c r="AG1097" t="str">
        <f t="shared" si="556"/>
        <v>1.02029256279344-0.0221971067696193i</v>
      </c>
      <c r="AH1097" t="str">
        <f t="shared" si="557"/>
        <v>0.0628466528134085+0.103338600995854i</v>
      </c>
      <c r="AI1097">
        <f t="shared" si="558"/>
        <v>-18.347981784637156</v>
      </c>
      <c r="AJ1097">
        <f t="shared" si="559"/>
        <v>58.693605145460388</v>
      </c>
      <c r="AK1097"/>
      <c r="AL1097"/>
      <c r="AM1097"/>
      <c r="AN1097"/>
    </row>
    <row r="1098" spans="1:40" x14ac:dyDescent="0.25">
      <c r="A1098"/>
      <c r="B1098">
        <f t="shared" si="525"/>
        <v>96400</v>
      </c>
      <c r="C1098" s="237" t="str">
        <f t="shared" si="528"/>
        <v>-8.22410458667288E-06+0.0254047954806988i</v>
      </c>
      <c r="D1098" s="208" t="str">
        <f t="shared" si="529"/>
        <v>-5.95706900847446+0.194770098685358i</v>
      </c>
      <c r="E1098" t="str">
        <f t="shared" si="530"/>
        <v>2870</v>
      </c>
      <c r="F1098" t="str">
        <f t="shared" si="531"/>
        <v>0.777000777000777</v>
      </c>
      <c r="G1098" t="str">
        <f t="shared" si="526"/>
        <v>0.777000777000777</v>
      </c>
      <c r="H1098" t="str">
        <f t="shared" si="532"/>
        <v>7.66006674067788+3.21431207676195i</v>
      </c>
      <c r="I1098" t="str">
        <f t="shared" si="533"/>
        <v>378.56191475757i</v>
      </c>
      <c r="J1098" t="str">
        <f t="shared" si="527"/>
        <v>-192.983229305537+82.8172329676841i</v>
      </c>
      <c r="K1098" t="str">
        <f t="shared" si="534"/>
        <v>0.71089755949975-1.6565550649491i</v>
      </c>
      <c r="L1098" t="str">
        <f t="shared" si="535"/>
        <v>0.0505792514612332-0.100431828555143i</v>
      </c>
      <c r="M1098" t="str">
        <f t="shared" si="536"/>
        <v>0.761476810960983-1.75698689350424i</v>
      </c>
      <c r="N1098" t="str">
        <f t="shared" si="537"/>
        <v>-0.987690680444439i</v>
      </c>
      <c r="O1098" t="str">
        <f t="shared" si="538"/>
        <v>0.5506190469379-0.834756650257546i</v>
      </c>
      <c r="P1098" t="str">
        <f t="shared" si="539"/>
        <v>0.4493809530621+0.834756650257546i</v>
      </c>
      <c r="Q1098" t="str">
        <f t="shared" si="540"/>
        <v>-0.4493809530621+0.152934030186893i</v>
      </c>
      <c r="R1098" t="str">
        <f t="shared" si="541"/>
        <v>-0.329649241653018-1.96975690958863i</v>
      </c>
      <c r="S1098" t="str">
        <f t="shared" si="542"/>
        <v>0.102062916720421i</v>
      </c>
      <c r="T1098" t="str">
        <f t="shared" si="543"/>
        <v>0.201039135422818-0.0336449630977819i</v>
      </c>
      <c r="U1098" t="str">
        <f t="shared" si="544"/>
        <v>0.0000333333333333334-0.00117091126726623i</v>
      </c>
      <c r="V1098" t="str">
        <f t="shared" si="545"/>
        <v>6.66666666666667E-06-0.0117091126726623i</v>
      </c>
      <c r="W1098" t="str">
        <f t="shared" si="546"/>
        <v>0.0000276030931442573-0.00106453325891021i</v>
      </c>
      <c r="X1098" t="str">
        <f t="shared" si="547"/>
        <v>0.0000464456112839467-0.00106322007456532i</v>
      </c>
      <c r="Y1098" t="str">
        <f t="shared" si="548"/>
        <v>0.009+0.605699063612112i</v>
      </c>
      <c r="Z1098" t="str">
        <f t="shared" si="549"/>
        <v>-0.0210828526259554-0.0012372277016229i</v>
      </c>
      <c r="AA1098" t="str">
        <f t="shared" si="550"/>
        <v>0.296875416259064-19.842214881772i</v>
      </c>
      <c r="AB1098" t="str">
        <f t="shared" si="551"/>
        <v>0.948187514012583-0.158684197739094i</v>
      </c>
      <c r="AC1098" t="str">
        <f t="shared" si="552"/>
        <v>1.4432167487295-1.78678737154874i</v>
      </c>
      <c r="AD1098" t="str">
        <f t="shared" si="553"/>
        <v>0.313141906462224+0.277736387540658i</v>
      </c>
      <c r="AE1098" t="str">
        <f t="shared" si="554"/>
        <v>-0.0062583015125398-0.006242903168599i</v>
      </c>
      <c r="AF1098" t="str">
        <f t="shared" si="555"/>
        <v>-13.6171357491523-3.01954197807659i</v>
      </c>
      <c r="AG1098" t="str">
        <f t="shared" si="556"/>
        <v>1.02028600656155-0.0221941327248762i</v>
      </c>
      <c r="AH1098" t="str">
        <f t="shared" si="557"/>
        <v>0.0628047656749581+0.103207885506751i</v>
      </c>
      <c r="AI1098">
        <f t="shared" si="558"/>
        <v>-18.357570339588587</v>
      </c>
      <c r="AJ1098">
        <f t="shared" si="559"/>
        <v>58.678366166753548</v>
      </c>
      <c r="AK1098"/>
      <c r="AL1098"/>
      <c r="AM1098"/>
      <c r="AN1098"/>
    </row>
    <row r="1099" spans="1:40" x14ac:dyDescent="0.25">
      <c r="A1099"/>
      <c r="B1099">
        <f t="shared" si="525"/>
        <v>96500</v>
      </c>
      <c r="C1099" s="237" t="str">
        <f t="shared" si="528"/>
        <v>-8.20706864359937E-06+0.0253784692732746i</v>
      </c>
      <c r="D1099" s="208" t="str">
        <f t="shared" si="529"/>
        <v>-5.95706887786556+0.194568264428439i</v>
      </c>
      <c r="E1099" t="str">
        <f t="shared" si="530"/>
        <v>2870</v>
      </c>
      <c r="F1099" t="str">
        <f t="shared" si="531"/>
        <v>0.777000777000777</v>
      </c>
      <c r="G1099" t="str">
        <f t="shared" si="526"/>
        <v>0.777000777000777</v>
      </c>
      <c r="H1099" t="str">
        <f t="shared" si="532"/>
        <v>7.66259041784618+3.21213735979583i</v>
      </c>
      <c r="I1099" t="str">
        <f t="shared" si="533"/>
        <v>378.954613839269i</v>
      </c>
      <c r="J1099" t="str">
        <f t="shared" si="527"/>
        <v>-193.385892880254+82.9031429603892i</v>
      </c>
      <c r="K1099" t="str">
        <f t="shared" si="534"/>
        <v>0.709640711026059-1.65535946678792i</v>
      </c>
      <c r="L1099" t="str">
        <f t="shared" si="535"/>
        <v>0.0504956406610296-0.100369818369316i</v>
      </c>
      <c r="M1099" t="str">
        <f t="shared" si="536"/>
        <v>0.760136351687089-1.75572928515724i</v>
      </c>
      <c r="N1099" t="str">
        <f t="shared" si="537"/>
        <v>-0.988715255839091i</v>
      </c>
      <c r="O1099" t="str">
        <f t="shared" si="538"/>
        <v>0.54976348695571-0.835320362741325i</v>
      </c>
      <c r="P1099" t="str">
        <f t="shared" si="539"/>
        <v>0.45023651304429+0.835320362741325i</v>
      </c>
      <c r="Q1099" t="str">
        <f t="shared" si="540"/>
        <v>-0.45023651304429+0.153394893097766i</v>
      </c>
      <c r="R1099" t="str">
        <f t="shared" si="541"/>
        <v>-0.329641444385082-1.96760069696129i</v>
      </c>
      <c r="S1099" t="str">
        <f t="shared" si="542"/>
        <v>0.102168791115359i</v>
      </c>
      <c r="T1099" t="str">
        <f t="shared" si="543"/>
        <v>0.201027384606273-0.0336790678743447i</v>
      </c>
      <c r="U1099" t="str">
        <f t="shared" si="544"/>
        <v>0.0000333333333333333-0.00116969788771466i</v>
      </c>
      <c r="V1099" t="str">
        <f t="shared" si="545"/>
        <v>6.66666666666667E-06-0.0116969788771466i</v>
      </c>
      <c r="W1099" t="str">
        <f t="shared" si="546"/>
        <v>0.0000276030927028689-0.0010634302576167i</v>
      </c>
      <c r="X1099" t="str">
        <f t="shared" si="547"/>
        <v>0.0000464065702103835-0.00106211912555673i</v>
      </c>
      <c r="Y1099" t="str">
        <f t="shared" si="548"/>
        <v>0.009+0.60632738214283i</v>
      </c>
      <c r="Z1099" t="str">
        <f t="shared" si="549"/>
        <v>-0.0210391416519161-0.00123451239886331i</v>
      </c>
      <c r="AA1099" t="str">
        <f t="shared" si="550"/>
        <v>0.296257151616626-19.8215900868819i</v>
      </c>
      <c r="AB1099" t="str">
        <f t="shared" si="551"/>
        <v>0.948132092079416-0.158845050616008i</v>
      </c>
      <c r="AC1099" t="str">
        <f t="shared" si="552"/>
        <v>1.44182076222189-1.78540717752003i</v>
      </c>
      <c r="AD1099" t="str">
        <f t="shared" si="553"/>
        <v>0.313420964890582+0.277939533251927i</v>
      </c>
      <c r="AE1099" t="str">
        <f t="shared" si="554"/>
        <v>-0.0062509882770794-0.00623453127797587i</v>
      </c>
      <c r="AF1099" t="str">
        <f t="shared" si="555"/>
        <v>-13.6196592957117-3.01756909536739i</v>
      </c>
      <c r="AG1099" t="str">
        <f t="shared" si="556"/>
        <v>1.02027944525174-0.0221911803448368i</v>
      </c>
      <c r="AH1099" t="str">
        <f t="shared" si="557"/>
        <v>0.0627629935327265+0.103077413068364i</v>
      </c>
      <c r="AI1099">
        <f t="shared" si="558"/>
        <v>-18.367149628981633</v>
      </c>
      <c r="AJ1099">
        <f t="shared" si="559"/>
        <v>58.663106867973724</v>
      </c>
      <c r="AK1099"/>
      <c r="AL1099"/>
      <c r="AM1099"/>
      <c r="AN1099"/>
    </row>
    <row r="1100" spans="1:40" x14ac:dyDescent="0.25">
      <c r="A1100"/>
      <c r="B1100">
        <f t="shared" si="525"/>
        <v>96600</v>
      </c>
      <c r="C1100" s="237" t="str">
        <f t="shared" si="528"/>
        <v>-8.19008557978489E-06+0.0253521975714388i</v>
      </c>
      <c r="D1100" s="208" t="str">
        <f t="shared" si="529"/>
        <v>-5.95706874766207+0.194366848047698i</v>
      </c>
      <c r="E1100" t="str">
        <f t="shared" si="530"/>
        <v>2870</v>
      </c>
      <c r="F1100" t="str">
        <f t="shared" si="531"/>
        <v>0.777000777000777</v>
      </c>
      <c r="G1100" t="str">
        <f t="shared" si="526"/>
        <v>0.777000777000777</v>
      </c>
      <c r="H1100" t="str">
        <f t="shared" si="532"/>
        <v>7.66510807127874+3.20996438854218i</v>
      </c>
      <c r="I1100" t="str">
        <f t="shared" si="533"/>
        <v>379.347312920968i</v>
      </c>
      <c r="J1100" t="str">
        <f t="shared" si="527"/>
        <v>-193.788973939237+82.9890529530942i</v>
      </c>
      <c r="K1100" t="str">
        <f t="shared" si="534"/>
        <v>0.708387002507707-1.65416504325517i</v>
      </c>
      <c r="L1100" t="str">
        <f t="shared" si="535"/>
        <v>0.0504122195734707-0.100307841224123i</v>
      </c>
      <c r="M1100" t="str">
        <f t="shared" si="536"/>
        <v>0.758799222081178-1.75447288447929i</v>
      </c>
      <c r="N1100" t="str">
        <f t="shared" si="537"/>
        <v>-0.989739831233743i</v>
      </c>
      <c r="O1100" t="str">
        <f t="shared" si="538"/>
        <v>0.548907349856744-0.835883198343672i</v>
      </c>
      <c r="P1100" t="str">
        <f t="shared" si="539"/>
        <v>0.451092650143256+0.835883198343672i</v>
      </c>
      <c r="Q1100" t="str">
        <f t="shared" si="540"/>
        <v>-0.451092650143256+0.153856632890071i</v>
      </c>
      <c r="R1100" t="str">
        <f t="shared" si="541"/>
        <v>-0.329633638401153-1.96544882687362i</v>
      </c>
      <c r="S1100" t="str">
        <f t="shared" si="542"/>
        <v>0.102274665510298i</v>
      </c>
      <c r="T1100" t="str">
        <f t="shared" si="543"/>
        <v>0.201015621346107-0.0337131701084204i</v>
      </c>
      <c r="U1100" t="str">
        <f t="shared" si="544"/>
        <v>0.0000333333333333334-0.00116848702033607i</v>
      </c>
      <c r="V1100" t="str">
        <f t="shared" si="545"/>
        <v>6.66666666666667E-06-0.0116848702033607i</v>
      </c>
      <c r="W1100" t="str">
        <f t="shared" si="546"/>
        <v>0.0000276030922610232-0.00106232954011681i</v>
      </c>
      <c r="X1100" t="str">
        <f t="shared" si="547"/>
        <v>0.0000463676502671893-0.00106102045394905i</v>
      </c>
      <c r="Y1100" t="str">
        <f t="shared" si="548"/>
        <v>0.009+0.606955700673548i</v>
      </c>
      <c r="Z1100" t="str">
        <f t="shared" si="549"/>
        <v>-0.0209955665267753-0.00123180717936427i</v>
      </c>
      <c r="AA1100" t="str">
        <f t="shared" si="550"/>
        <v>0.295640819713138-19.8010081885917i</v>
      </c>
      <c r="AB1100" t="str">
        <f t="shared" si="551"/>
        <v>0.94807661145675-0.159005891501453i</v>
      </c>
      <c r="AC1100" t="str">
        <f t="shared" si="552"/>
        <v>1.44042827013499-1.7840282539875i</v>
      </c>
      <c r="AD1100" t="str">
        <f t="shared" si="553"/>
        <v>0.31370023661142+0.278142412366246i</v>
      </c>
      <c r="AE1100" t="str">
        <f t="shared" si="554"/>
        <v>-0.00624369636680177-0.00622617572637949i</v>
      </c>
      <c r="AF1100" t="str">
        <f t="shared" si="555"/>
        <v>-13.6221768189408-3.01559754049448i</v>
      </c>
      <c r="AG1100" t="str">
        <f t="shared" si="556"/>
        <v>1.02027287886344-0.0221882495452833i</v>
      </c>
      <c r="AH1100" t="str">
        <f t="shared" si="557"/>
        <v>0.0627213358757546+0.10294718294099i</v>
      </c>
      <c r="AI1100">
        <f t="shared" si="558"/>
        <v>-18.376719674688548</v>
      </c>
      <c r="AJ1100">
        <f t="shared" si="559"/>
        <v>58.647827309964249</v>
      </c>
      <c r="AK1100"/>
      <c r="AL1100"/>
      <c r="AM1100"/>
      <c r="AN1100"/>
    </row>
    <row r="1101" spans="1:40" x14ac:dyDescent="0.25">
      <c r="A1101"/>
      <c r="B1101">
        <f t="shared" si="525"/>
        <v>96700</v>
      </c>
      <c r="C1101" s="237" t="str">
        <f t="shared" si="528"/>
        <v>-8.17315517660732E-06+0.0253259802060944i</v>
      </c>
      <c r="D1101" s="208" t="str">
        <f t="shared" si="529"/>
        <v>-5.95706861786232+0.194165848246724i</v>
      </c>
      <c r="E1101" t="str">
        <f t="shared" si="530"/>
        <v>2870</v>
      </c>
      <c r="F1101" t="str">
        <f t="shared" si="531"/>
        <v>0.777000777000777</v>
      </c>
      <c r="G1101" t="str">
        <f t="shared" si="526"/>
        <v>0.777000777000777</v>
      </c>
      <c r="H1101" t="str">
        <f t="shared" si="532"/>
        <v>7.66761971848012+3.20779316558792i</v>
      </c>
      <c r="I1101" t="str">
        <f t="shared" si="533"/>
        <v>379.740012002666i</v>
      </c>
      <c r="J1101" t="str">
        <f t="shared" si="527"/>
        <v>-194.192472482487+83.0749629457994i</v>
      </c>
      <c r="K1101" t="str">
        <f t="shared" si="534"/>
        <v>0.707136424203316-1.65297179473988i</v>
      </c>
      <c r="L1101" t="str">
        <f t="shared" si="535"/>
        <v>0.0503289876873805-0.100245897273697i</v>
      </c>
      <c r="M1101" t="str">
        <f t="shared" si="536"/>
        <v>0.757465411890696-1.75321769201358i</v>
      </c>
      <c r="N1101" t="str">
        <f t="shared" si="537"/>
        <v>-0.990764406628395i</v>
      </c>
      <c r="O1101" t="str">
        <f t="shared" si="538"/>
        <v>0.548050636539737-0.836445156473746i</v>
      </c>
      <c r="P1101" t="str">
        <f t="shared" si="539"/>
        <v>0.451949363460263+0.836445156473746i</v>
      </c>
      <c r="Q1101" t="str">
        <f t="shared" si="540"/>
        <v>-0.451949363460263+0.154319250154649i</v>
      </c>
      <c r="R1101" t="str">
        <f t="shared" si="541"/>
        <v>-0.3296258236992-1.96330128584556i</v>
      </c>
      <c r="S1101" t="str">
        <f t="shared" si="542"/>
        <v>0.102380539905236i</v>
      </c>
      <c r="T1101" t="str">
        <f t="shared" si="543"/>
        <v>0.201003845641513-0.0337472697970322i</v>
      </c>
      <c r="U1101" t="str">
        <f t="shared" si="544"/>
        <v>0.0000333333333333333-0.00116727865733676i</v>
      </c>
      <c r="V1101" t="str">
        <f t="shared" si="545"/>
        <v>6.66666666666667E-06-0.0116727865733676i</v>
      </c>
      <c r="W1101" t="str">
        <f t="shared" si="546"/>
        <v>0.0000276030918187197-0.00106123109932535i</v>
      </c>
      <c r="X1101" t="str">
        <f t="shared" si="547"/>
        <v>0.0000463288509538256-0.00105992405268576i</v>
      </c>
      <c r="Y1101" t="str">
        <f t="shared" si="548"/>
        <v>0.009+0.607584019204266i</v>
      </c>
      <c r="Z1101" t="str">
        <f t="shared" si="549"/>
        <v>-0.0209521266880039-0.0012291119933267i</v>
      </c>
      <c r="AA1101" t="str">
        <f t="shared" si="550"/>
        <v>0.2950264124873-19.7804690530136i</v>
      </c>
      <c r="AB1101" t="str">
        <f t="shared" si="551"/>
        <v>0.948021072140779-0.159166720381389i</v>
      </c>
      <c r="AC1101" t="str">
        <f t="shared" si="552"/>
        <v>1.43903926173774-1.78265060149188i</v>
      </c>
      <c r="AD1101" t="str">
        <f t="shared" si="553"/>
        <v>0.313979721395288+0.278345024677424i</v>
      </c>
      <c r="AE1101" t="str">
        <f t="shared" si="554"/>
        <v>-0.00623642569202439-0.00621783646124528i</v>
      </c>
      <c r="AF1101" t="str">
        <f t="shared" si="555"/>
        <v>-13.6246883363424-3.0136273173412i</v>
      </c>
      <c r="AG1101" t="str">
        <f t="shared" si="556"/>
        <v>1.02026630739611-0.022185340242334i</v>
      </c>
      <c r="AH1101" t="str">
        <f t="shared" si="557"/>
        <v>0.0626797921957981+0.102817194387976i</v>
      </c>
      <c r="AI1101">
        <f t="shared" si="558"/>
        <v>-18.386280498507478</v>
      </c>
      <c r="AJ1101">
        <f t="shared" si="559"/>
        <v>58.63252755331127</v>
      </c>
      <c r="AK1101"/>
      <c r="AL1101"/>
      <c r="AM1101"/>
      <c r="AN1101"/>
    </row>
    <row r="1102" spans="1:40" x14ac:dyDescent="0.25">
      <c r="A1102"/>
      <c r="B1102">
        <f t="shared" si="525"/>
        <v>96800</v>
      </c>
      <c r="C1102" s="237" t="str">
        <f t="shared" si="528"/>
        <v>-8.15627721657314E-06+0.0252998170088434i</v>
      </c>
      <c r="D1102" s="208" t="str">
        <f t="shared" si="529"/>
        <v>-5.95706848846462+0.193965263734466i</v>
      </c>
      <c r="E1102" t="str">
        <f t="shared" si="530"/>
        <v>2870</v>
      </c>
      <c r="F1102" t="str">
        <f t="shared" si="531"/>
        <v>0.777000777000777</v>
      </c>
      <c r="G1102" t="str">
        <f t="shared" si="526"/>
        <v>0.777000777000777</v>
      </c>
      <c r="H1102" t="str">
        <f t="shared" si="532"/>
        <v>7.67012537689902+3.20562369348384i</v>
      </c>
      <c r="I1102" t="str">
        <f t="shared" si="533"/>
        <v>380.132711084365i</v>
      </c>
      <c r="J1102" t="str">
        <f t="shared" si="527"/>
        <v>-194.596388510002+83.1608729385044i</v>
      </c>
      <c r="K1102" t="str">
        <f t="shared" si="534"/>
        <v>0.705888966405904-1.65177972161529i</v>
      </c>
      <c r="L1102" t="str">
        <f t="shared" si="535"/>
        <v>0.0502459444930155-0.100183986670818i</v>
      </c>
      <c r="M1102" t="str">
        <f t="shared" si="536"/>
        <v>0.756134910898919-1.75196370828611i</v>
      </c>
      <c r="N1102" t="str">
        <f t="shared" si="537"/>
        <v>-0.991788982023047i</v>
      </c>
      <c r="O1102" t="str">
        <f t="shared" si="538"/>
        <v>0.547193347904027-0.83700623654163i</v>
      </c>
      <c r="P1102" t="str">
        <f t="shared" si="539"/>
        <v>0.452806652095973+0.83700623654163i</v>
      </c>
      <c r="Q1102" t="str">
        <f t="shared" si="540"/>
        <v>-0.452806652095973+0.154782745481417i</v>
      </c>
      <c r="R1102" t="str">
        <f t="shared" si="541"/>
        <v>-0.329618000277203-1.96115806045272i</v>
      </c>
      <c r="S1102" t="str">
        <f t="shared" si="542"/>
        <v>0.102486414300174i</v>
      </c>
      <c r="T1102" t="str">
        <f t="shared" si="543"/>
        <v>0.200992057491683-0.0337813669372043i</v>
      </c>
      <c r="U1102" t="str">
        <f t="shared" si="544"/>
        <v>0.0000333333333333333-0.00116607279095522i</v>
      </c>
      <c r="V1102" t="str">
        <f t="shared" si="545"/>
        <v>6.66666666666667E-06-0.0116607279095522i</v>
      </c>
      <c r="W1102" t="str">
        <f t="shared" si="546"/>
        <v>0.0000276030913759588-0.0010601349281864i</v>
      </c>
      <c r="X1102" t="str">
        <f t="shared" si="547"/>
        <v>0.0000462901717723371-0.00105882991473947i</v>
      </c>
      <c r="Y1102" t="str">
        <f t="shared" si="548"/>
        <v>0.009+0.608212337734984i</v>
      </c>
      <c r="Z1102" t="str">
        <f t="shared" si="549"/>
        <v>-0.0209088215759827-0.00122642679125335i</v>
      </c>
      <c r="AA1102" t="str">
        <f t="shared" si="550"/>
        <v>0.294413921919867-19.7599725468171i</v>
      </c>
      <c r="AB1102" t="str">
        <f t="shared" si="551"/>
        <v>0.947965474127692-0.159327537241782i</v>
      </c>
      <c r="AC1102" t="str">
        <f t="shared" si="552"/>
        <v>1.43765372633659-1.78127422055601i</v>
      </c>
      <c r="AD1102" t="str">
        <f t="shared" si="553"/>
        <v>0.314259419012521+0.278547369979393i</v>
      </c>
      <c r="AE1102" t="str">
        <f t="shared" si="554"/>
        <v>-0.00622917616352892-0.00620951343023906i</v>
      </c>
      <c r="AF1102" t="str">
        <f t="shared" si="555"/>
        <v>-13.6271938653636-3.01165842974937i</v>
      </c>
      <c r="AG1102" t="str">
        <f t="shared" si="556"/>
        <v>1.02025973084923-0.0221824523524406i</v>
      </c>
      <c r="AH1102" t="str">
        <f t="shared" si="557"/>
        <v>0.0626383619873119+0.102687446675706i</v>
      </c>
      <c r="AI1102">
        <f t="shared" si="558"/>
        <v>-18.39583212216256</v>
      </c>
      <c r="AJ1102">
        <f t="shared" si="559"/>
        <v>58.617207658345073</v>
      </c>
      <c r="AK1102"/>
      <c r="AL1102"/>
      <c r="AM1102"/>
      <c r="AN1102"/>
    </row>
    <row r="1103" spans="1:40" x14ac:dyDescent="0.25">
      <c r="A1103"/>
      <c r="B1103">
        <f t="shared" si="525"/>
        <v>96900</v>
      </c>
      <c r="C1103" s="237" t="str">
        <f t="shared" si="528"/>
        <v>-8.13945148331064E-06+0.0252737078119826i</v>
      </c>
      <c r="D1103" s="208" t="str">
        <f t="shared" si="529"/>
        <v>-5.95706835946733+0.1937650932252i</v>
      </c>
      <c r="E1103" t="str">
        <f t="shared" si="530"/>
        <v>2870</v>
      </c>
      <c r="F1103" t="str">
        <f t="shared" si="531"/>
        <v>0.777000777000777</v>
      </c>
      <c r="G1103" t="str">
        <f t="shared" si="526"/>
        <v>0.777000777000777</v>
      </c>
      <c r="H1103" t="str">
        <f t="shared" si="532"/>
        <v>7.67262506392861+3.20345597474477i</v>
      </c>
      <c r="I1103" t="str">
        <f t="shared" si="533"/>
        <v>380.525410166064i</v>
      </c>
      <c r="J1103" t="str">
        <f t="shared" si="527"/>
        <v>-195.000722021784+83.2467829312094i</v>
      </c>
      <c r="K1103" t="str">
        <f t="shared" si="534"/>
        <v>0.704644619442718-1.65058882423889i</v>
      </c>
      <c r="L1103" t="str">
        <f t="shared" si="535"/>
        <v>0.0501630894820604-0.100122109566918i</v>
      </c>
      <c r="M1103" t="str">
        <f t="shared" si="536"/>
        <v>0.754807708924778-1.75071093380581i</v>
      </c>
      <c r="N1103" t="str">
        <f t="shared" si="537"/>
        <v>-0.992813557417699i</v>
      </c>
      <c r="O1103" t="str">
        <f t="shared" si="538"/>
        <v>0.546335484849557-0.837566437958327i</v>
      </c>
      <c r="P1103" t="str">
        <f t="shared" si="539"/>
        <v>0.453664515150443+0.837566437958327i</v>
      </c>
      <c r="Q1103" t="str">
        <f t="shared" si="540"/>
        <v>-0.453664515150443+0.155247119459372i</v>
      </c>
      <c r="R1103" t="str">
        <f t="shared" si="541"/>
        <v>-0.329610168133128-1.95901913732617i</v>
      </c>
      <c r="S1103" t="str">
        <f t="shared" si="542"/>
        <v>0.102592288695112i</v>
      </c>
      <c r="T1103" t="str">
        <f t="shared" si="543"/>
        <v>0.200980256895816-0.0338154615259583i</v>
      </c>
      <c r="U1103" t="str">
        <f t="shared" si="544"/>
        <v>0.0000333333333333333-0.00116486941346197i</v>
      </c>
      <c r="V1103" t="str">
        <f t="shared" si="545"/>
        <v>6.66666666666667E-06-0.0116486941346197i</v>
      </c>
      <c r="W1103" t="str">
        <f t="shared" si="546"/>
        <v>0.00002760309093274-0.00105904101967317i</v>
      </c>
      <c r="X1103" t="str">
        <f t="shared" si="547"/>
        <v>0.0000462516122273343-0.00105773803311174i</v>
      </c>
      <c r="Y1103" t="str">
        <f t="shared" si="548"/>
        <v>0.009+0.608840656265702i</v>
      </c>
      <c r="Z1103" t="str">
        <f t="shared" si="549"/>
        <v>-0.0208656506339839-0.00122375152394663i</v>
      </c>
      <c r="AA1103" t="str">
        <f t="shared" si="550"/>
        <v>0.293803340033384-19.739518537226i</v>
      </c>
      <c r="AB1103" t="str">
        <f t="shared" si="551"/>
        <v>0.947909817413712-0.159488342068583i</v>
      </c>
      <c r="AC1103" t="str">
        <f t="shared" si="552"/>
        <v>1.43627165327532-1.77989911168505i</v>
      </c>
      <c r="AD1103" t="str">
        <f t="shared" si="553"/>
        <v>0.314539329233237+0.27874944806623i</v>
      </c>
      <c r="AE1103" t="str">
        <f t="shared" si="554"/>
        <v>-0.00622194769255801-0.0062012065812561i</v>
      </c>
      <c r="AF1103" t="str">
        <f t="shared" si="555"/>
        <v>-13.6296934233959-3.00969088151957i</v>
      </c>
      <c r="AG1103" t="str">
        <f t="shared" si="556"/>
        <v>1.0202531492223-0.0221795857923867i</v>
      </c>
      <c r="AH1103" t="str">
        <f t="shared" si="557"/>
        <v>0.062597044747428+0.102557939073586i</v>
      </c>
      <c r="AI1103">
        <f t="shared" si="558"/>
        <v>-18.40537456730442</v>
      </c>
      <c r="AJ1103">
        <f t="shared" si="559"/>
        <v>58.601867685143638</v>
      </c>
      <c r="AK1103"/>
      <c r="AL1103"/>
      <c r="AM1103"/>
      <c r="AN1103"/>
    </row>
    <row r="1104" spans="1:40" x14ac:dyDescent="0.25">
      <c r="A1104"/>
      <c r="B1104">
        <f t="shared" si="525"/>
        <v>97000</v>
      </c>
      <c r="C1104" s="237" t="str">
        <f t="shared" si="528"/>
        <v>-8.12267776156275E-06+0.0252476524485007i</v>
      </c>
      <c r="D1104" s="208" t="str">
        <f t="shared" si="529"/>
        <v>-5.95706823086879+0.193565335438505i</v>
      </c>
      <c r="E1104" t="str">
        <f t="shared" si="530"/>
        <v>2870</v>
      </c>
      <c r="F1104" t="str">
        <f t="shared" si="531"/>
        <v>0.777000777000777</v>
      </c>
      <c r="G1104" t="str">
        <f t="shared" si="526"/>
        <v>0.777000777000777</v>
      </c>
      <c r="H1104" t="str">
        <f t="shared" si="532"/>
        <v>7.6751187969065+3.20129001184993i</v>
      </c>
      <c r="I1104" t="str">
        <f t="shared" si="533"/>
        <v>380.918109247762i</v>
      </c>
      <c r="J1104" t="str">
        <f t="shared" si="527"/>
        <v>-195.405473017832+83.3326929239145i</v>
      </c>
      <c r="K1104" t="str">
        <f t="shared" si="534"/>
        <v>0.703403373675148-1.64939910295262i</v>
      </c>
      <c r="L1104" t="str">
        <f t="shared" si="535"/>
        <v>0.0500804221476277-0.10006026611209i</v>
      </c>
      <c r="M1104" t="str">
        <f t="shared" si="536"/>
        <v>0.753483795822776-1.74945936906471i</v>
      </c>
      <c r="N1104" t="str">
        <f t="shared" si="537"/>
        <v>-0.99383813281235i</v>
      </c>
      <c r="O1104" t="str">
        <f t="shared" si="538"/>
        <v>0.545477048276873-0.838125760135763i</v>
      </c>
      <c r="P1104" t="str">
        <f t="shared" si="539"/>
        <v>0.454522951723127+0.838125760135763i</v>
      </c>
      <c r="Q1104" t="str">
        <f t="shared" si="540"/>
        <v>-0.454522951723127+0.155712372676587i</v>
      </c>
      <c r="R1104" t="str">
        <f t="shared" si="541"/>
        <v>-0.329602327264951-1.95688450315205i</v>
      </c>
      <c r="S1104" t="str">
        <f t="shared" si="542"/>
        <v>0.10269816309005i</v>
      </c>
      <c r="T1104" t="str">
        <f t="shared" si="543"/>
        <v>0.200968443853101-0.033849553560316i</v>
      </c>
      <c r="U1104" t="str">
        <f t="shared" si="544"/>
        <v>0.0000333333333333333-0.00116366851715943i</v>
      </c>
      <c r="V1104" t="str">
        <f t="shared" si="545"/>
        <v>6.66666666666667E-06-0.0116366851715943i</v>
      </c>
      <c r="W1104" t="str">
        <f t="shared" si="546"/>
        <v>0.0000276030904890639-0.00105794936678786i</v>
      </c>
      <c r="X1104" t="str">
        <f t="shared" si="547"/>
        <v>0.0000462131718259794-0.00105664840083296i</v>
      </c>
      <c r="Y1104" t="str">
        <f t="shared" si="548"/>
        <v>0.009+0.60946897479642i</v>
      </c>
      <c r="Z1104" t="str">
        <f t="shared" si="549"/>
        <v>-0.0208226133081533-0.00122108614250652i</v>
      </c>
      <c r="AA1104" t="str">
        <f t="shared" si="550"/>
        <v>0.293194658891933-19.7191068920162i</v>
      </c>
      <c r="AB1104" t="str">
        <f t="shared" si="551"/>
        <v>0.947854101995014-0.159649134847746i</v>
      </c>
      <c r="AC1104" t="str">
        <f t="shared" si="552"/>
        <v>1.43489303193493-1.7785252753665i</v>
      </c>
      <c r="AD1104" t="str">
        <f t="shared" si="553"/>
        <v>0.314819451827341+0.278951258732127i</v>
      </c>
      <c r="AE1104" t="str">
        <f t="shared" si="554"/>
        <v>-0.00621474019081296-0.00619291586241956i</v>
      </c>
      <c r="AF1104" t="str">
        <f t="shared" si="555"/>
        <v>-13.6321870277753-3.00772467641143i</v>
      </c>
      <c r="AG1104" t="str">
        <f t="shared" si="556"/>
        <v>1.02024656251482-0.0221767404792866i</v>
      </c>
      <c r="AH1104" t="str">
        <f t="shared" si="557"/>
        <v>0.0625558399759471+0.102428670854028i</v>
      </c>
      <c r="AI1104">
        <f t="shared" si="558"/>
        <v>-18.414907855510208</v>
      </c>
      <c r="AJ1104">
        <f t="shared" si="559"/>
        <v>58.586507693530272</v>
      </c>
      <c r="AK1104"/>
      <c r="AL1104"/>
      <c r="AM1104"/>
      <c r="AN1104"/>
    </row>
    <row r="1105" spans="1:40" x14ac:dyDescent="0.25">
      <c r="A1105"/>
      <c r="B1105">
        <f t="shared" si="525"/>
        <v>97100</v>
      </c>
      <c r="C1105" s="237" t="str">
        <f t="shared" si="528"/>
        <v>-8.10595583718025E-06+0.0252216507520742i</v>
      </c>
      <c r="D1105" s="208" t="str">
        <f t="shared" si="529"/>
        <v>-5.95706810266738+0.193365989099236i</v>
      </c>
      <c r="E1105" t="str">
        <f t="shared" si="530"/>
        <v>2870</v>
      </c>
      <c r="F1105" t="str">
        <f t="shared" si="531"/>
        <v>0.777000777000777</v>
      </c>
      <c r="G1105" t="str">
        <f t="shared" si="526"/>
        <v>0.777000777000777</v>
      </c>
      <c r="H1105" t="str">
        <f t="shared" si="532"/>
        <v>7.67760659311505+3.19912580724312i</v>
      </c>
      <c r="I1105" t="str">
        <f t="shared" si="533"/>
        <v>381.310808329461i</v>
      </c>
      <c r="J1105" t="str">
        <f t="shared" si="527"/>
        <v>-195.810641498146+83.4186029166195i</v>
      </c>
      <c r="K1105" t="str">
        <f t="shared" si="534"/>
        <v>0.702165219498587-1.64821055808299i</v>
      </c>
      <c r="L1105" t="str">
        <f t="shared" si="535"/>
        <v>0.0499979419842515-0.0999984564550988i</v>
      </c>
      <c r="M1105" t="str">
        <f t="shared" si="536"/>
        <v>0.752163161482838-1.74820901453809i</v>
      </c>
      <c r="N1105" t="str">
        <f t="shared" si="537"/>
        <v>-0.994862708207002i</v>
      </c>
      <c r="O1105" t="str">
        <f t="shared" si="538"/>
        <v>0.544618039087122-0.838684202486787i</v>
      </c>
      <c r="P1105" t="str">
        <f t="shared" si="539"/>
        <v>0.455381960912878+0.838684202486787i</v>
      </c>
      <c r="Q1105" t="str">
        <f t="shared" si="540"/>
        <v>-0.455381960912878+0.156178505720215i</v>
      </c>
      <c r="R1105" t="str">
        <f t="shared" si="541"/>
        <v>-0.329594477670631-1.95475414467136i</v>
      </c>
      <c r="S1105" t="str">
        <f t="shared" si="542"/>
        <v>0.102804037484988i</v>
      </c>
      <c r="T1105" t="str">
        <f t="shared" si="543"/>
        <v>0.20095661836273-0.0338836430372966i</v>
      </c>
      <c r="U1105" t="str">
        <f t="shared" si="544"/>
        <v>0.0000333333333333334-0.00116247009438172i</v>
      </c>
      <c r="V1105" t="str">
        <f t="shared" si="545"/>
        <v>6.66666666666667E-06-0.0116247009438172i</v>
      </c>
      <c r="W1105" t="str">
        <f t="shared" si="546"/>
        <v>0.0000276030900449301-0.00105685996256147i</v>
      </c>
      <c r="X1105" t="str">
        <f t="shared" si="547"/>
        <v>0.0000461748500779687-0.00105556101096217i</v>
      </c>
      <c r="Y1105" t="str">
        <f t="shared" si="548"/>
        <v>0.009+0.610097293327138i</v>
      </c>
      <c r="Z1105" t="str">
        <f t="shared" si="549"/>
        <v>-0.0207797090474924-0.00121843059832844i</v>
      </c>
      <c r="AA1105" t="str">
        <f t="shared" si="550"/>
        <v>0.29258787060086-19.6987374795119i</v>
      </c>
      <c r="AB1105" t="str">
        <f t="shared" si="551"/>
        <v>0.947798327867786-0.159809915565213i</v>
      </c>
      <c r="AC1105" t="str">
        <f t="shared" si="552"/>
        <v>1.4335178517335-1.77715271207043i</v>
      </c>
      <c r="AD1105" t="str">
        <f t="shared" si="553"/>
        <v>0.315099786564523+0.279152801771413i</v>
      </c>
      <c r="AE1105" t="str">
        <f t="shared" si="554"/>
        <v>-0.00620755357045032-0.00618464122207924i</v>
      </c>
      <c r="AF1105" t="str">
        <f t="shared" si="555"/>
        <v>-13.6346746957824-3.00575981814388i</v>
      </c>
      <c r="AG1105" t="str">
        <f t="shared" si="556"/>
        <v>1.02023997072632-0.0221739163305828i</v>
      </c>
      <c r="AH1105" t="str">
        <f t="shared" si="557"/>
        <v>0.062514747175312+0.102299641292433i</v>
      </c>
      <c r="AI1105">
        <f t="shared" si="558"/>
        <v>-18.424432008284416</v>
      </c>
      <c r="AJ1105">
        <f t="shared" si="559"/>
        <v>58.571127743078542</v>
      </c>
      <c r="AK1105"/>
      <c r="AL1105"/>
      <c r="AM1105"/>
      <c r="AN1105"/>
    </row>
    <row r="1106" spans="1:40" x14ac:dyDescent="0.25">
      <c r="A1106"/>
      <c r="B1106">
        <f t="shared" si="525"/>
        <v>97200</v>
      </c>
      <c r="C1106" s="237" t="str">
        <f t="shared" si="528"/>
        <v>-8.08928549711505E-06+0.0251957025570642i</v>
      </c>
      <c r="D1106" s="208" t="str">
        <f t="shared" si="529"/>
        <v>-5.95706797486144+0.193167052937492i</v>
      </c>
      <c r="E1106" t="str">
        <f t="shared" si="530"/>
        <v>2870</v>
      </c>
      <c r="F1106" t="str">
        <f t="shared" si="531"/>
        <v>0.777000777000777</v>
      </c>
      <c r="G1106" t="str">
        <f t="shared" si="526"/>
        <v>0.777000777000777</v>
      </c>
      <c r="H1106" t="str">
        <f t="shared" si="532"/>
        <v>7.6800884697814+3.19696336333301i</v>
      </c>
      <c r="I1106" t="str">
        <f t="shared" si="533"/>
        <v>381.70350741116i</v>
      </c>
      <c r="J1106" t="str">
        <f t="shared" si="527"/>
        <v>-196.216227462727+83.5045129093247i</v>
      </c>
      <c r="K1106" t="str">
        <f t="shared" si="534"/>
        <v>0.700930147342295-1.64702318994116i</v>
      </c>
      <c r="L1106" t="str">
        <f t="shared" si="535"/>
        <v>0.0499156484878874-0.0999366807433863i</v>
      </c>
      <c r="M1106" t="str">
        <f t="shared" si="536"/>
        <v>0.750845795830182-1.74695987068455i</v>
      </c>
      <c r="N1106" t="str">
        <f t="shared" si="537"/>
        <v>-0.995887283601654i</v>
      </c>
      <c r="O1106" t="str">
        <f t="shared" si="538"/>
        <v>0.543758458182053-0.839241764425172i</v>
      </c>
      <c r="P1106" t="str">
        <f t="shared" si="539"/>
        <v>0.456241541817947+0.839241764425172i</v>
      </c>
      <c r="Q1106" t="str">
        <f t="shared" si="540"/>
        <v>-0.456241541817947+0.156645519176482i</v>
      </c>
      <c r="R1106" t="str">
        <f t="shared" si="541"/>
        <v>-0.329586619348137-1.95262804867967i</v>
      </c>
      <c r="S1106" t="str">
        <f t="shared" si="542"/>
        <v>0.102909911879927i</v>
      </c>
      <c r="T1106" t="str">
        <f t="shared" si="543"/>
        <v>0.200944780423899-0.0339177299539198i</v>
      </c>
      <c r="U1106" t="str">
        <f t="shared" si="544"/>
        <v>0.0000333333333333333-0.00116127413749449i</v>
      </c>
      <c r="V1106" t="str">
        <f t="shared" si="545"/>
        <v>6.66666666666667E-06-0.0116127413749449i</v>
      </c>
      <c r="W1106" t="str">
        <f t="shared" si="546"/>
        <v>0.0000276030896003385-0.0010557728000537i</v>
      </c>
      <c r="X1106" t="str">
        <f t="shared" si="547"/>
        <v>0.0000461366464955173-0.00105447585658693i</v>
      </c>
      <c r="Y1106" t="str">
        <f t="shared" si="548"/>
        <v>0.009+0.610725611857856i</v>
      </c>
      <c r="Z1106" t="str">
        <f t="shared" si="549"/>
        <v>-0.0207369373038408-0.00121578484310108i</v>
      </c>
      <c r="AA1106" t="str">
        <f t="shared" si="550"/>
        <v>0.291982967306531-19.6784101685836i</v>
      </c>
      <c r="AB1106" t="str">
        <f t="shared" si="551"/>
        <v>0.947742495028237-0.159970684206927i</v>
      </c>
      <c r="AC1106" t="str">
        <f t="shared" si="552"/>
        <v>1.43214610212611-1.77578142224963i</v>
      </c>
      <c r="AD1106" t="str">
        <f t="shared" si="553"/>
        <v>0.315380333214264+0.279354076978546i</v>
      </c>
      <c r="AE1106" t="str">
        <f t="shared" si="554"/>
        <v>-0.00620038774407961-0.0061763826088105i</v>
      </c>
      <c r="AF1106" t="str">
        <f t="shared" si="555"/>
        <v>-13.6371564446428-3.00379631039552i</v>
      </c>
      <c r="AG1106" t="str">
        <f t="shared" si="556"/>
        <v>1.02023337385635-0.0221711132640455i</v>
      </c>
      <c r="AH1106" t="str">
        <f t="shared" si="557"/>
        <v>0.0624737658505995+0.102170849667176i</v>
      </c>
      <c r="AI1106">
        <f t="shared" si="558"/>
        <v>-18.433947047058844</v>
      </c>
      <c r="AJ1106">
        <f t="shared" si="559"/>
        <v>58.555727893110095</v>
      </c>
      <c r="AK1106"/>
      <c r="AL1106"/>
      <c r="AM1106"/>
      <c r="AN1106"/>
    </row>
    <row r="1107" spans="1:40" x14ac:dyDescent="0.25">
      <c r="A1107"/>
      <c r="B1107">
        <f t="shared" si="525"/>
        <v>97300</v>
      </c>
      <c r="C1107" s="237" t="str">
        <f t="shared" si="528"/>
        <v>-8.07266652941319E-06+0.0251698076985125i</v>
      </c>
      <c r="D1107" s="208" t="str">
        <f t="shared" si="529"/>
        <v>-5.95706784744935+0.192968525688596i</v>
      </c>
      <c r="E1107" t="str">
        <f t="shared" si="530"/>
        <v>2870</v>
      </c>
      <c r="F1107" t="str">
        <f t="shared" si="531"/>
        <v>0.777000777000777</v>
      </c>
      <c r="G1107" t="str">
        <f t="shared" si="526"/>
        <v>0.777000777000777</v>
      </c>
      <c r="H1107" t="str">
        <f t="shared" si="532"/>
        <v>7.68256444407783+3.19480268249338i</v>
      </c>
      <c r="I1107" t="str">
        <f t="shared" si="533"/>
        <v>382.096206492859i</v>
      </c>
      <c r="J1107" t="str">
        <f t="shared" si="527"/>
        <v>-196.622230911573+83.5904229020297i</v>
      </c>
      <c r="K1107" t="str">
        <f t="shared" si="534"/>
        <v>0.699698147669306-1.64583699882315i</v>
      </c>
      <c r="L1107" t="str">
        <f t="shared" si="535"/>
        <v>0.0498335411559077-0.0998749391230822i</v>
      </c>
      <c r="M1107" t="str">
        <f t="shared" si="536"/>
        <v>0.749531688825214-1.74571193794623i</v>
      </c>
      <c r="N1107" t="str">
        <f t="shared" si="537"/>
        <v>-0.996911858996306i</v>
      </c>
      <c r="O1107" t="str">
        <f t="shared" si="538"/>
        <v>0.542898306464016-0.839798445365615i</v>
      </c>
      <c r="P1107" t="str">
        <f t="shared" si="539"/>
        <v>0.457101693535984+0.839798445365615i</v>
      </c>
      <c r="Q1107" t="str">
        <f t="shared" si="540"/>
        <v>-0.457101693535984+0.157113413630691i</v>
      </c>
      <c r="R1107" t="str">
        <f t="shared" si="541"/>
        <v>-0.329578752295431-1.95050620202681i</v>
      </c>
      <c r="S1107" t="str">
        <f t="shared" si="542"/>
        <v>0.103015786274865i</v>
      </c>
      <c r="T1107" t="str">
        <f t="shared" si="543"/>
        <v>0.200932930035793-0.0339518143072028i</v>
      </c>
      <c r="U1107" t="str">
        <f t="shared" si="544"/>
        <v>0.0000333333333333334-0.00116008063889481i</v>
      </c>
      <c r="V1107" t="str">
        <f t="shared" si="545"/>
        <v>6.66666666666667E-06-0.0116008063889481i</v>
      </c>
      <c r="W1107" t="str">
        <f t="shared" si="546"/>
        <v>0.0000276030891552895-0.00105468787235279i</v>
      </c>
      <c r="X1107" t="str">
        <f t="shared" si="547"/>
        <v>0.0000460985605933461-0.00105339293082319i</v>
      </c>
      <c r="Y1107" t="str">
        <f t="shared" si="548"/>
        <v>0.009+0.611353930388574i</v>
      </c>
      <c r="Z1107" t="str">
        <f t="shared" si="549"/>
        <v>-0.0206942975318592-0.00121314882880445i</v>
      </c>
      <c r="AA1107" t="str">
        <f t="shared" si="550"/>
        <v>0.291379941196065-19.6581248286446i</v>
      </c>
      <c r="AB1107" t="str">
        <f t="shared" si="551"/>
        <v>0.947686603472522-0.16013144075882i</v>
      </c>
      <c r="AC1107" t="str">
        <f t="shared" si="552"/>
        <v>1.43077777260459-1.77441140633967i</v>
      </c>
      <c r="AD1107" t="str">
        <f t="shared" si="553"/>
        <v>0.315661091545825+0.27955508414811i</v>
      </c>
      <c r="AE1107" t="str">
        <f t="shared" si="554"/>
        <v>-0.00619324262476012-0.00616813997141286i</v>
      </c>
      <c r="AF1107" t="str">
        <f t="shared" si="555"/>
        <v>-13.6396322915272-3.00183415680478i</v>
      </c>
      <c r="AG1107" t="str">
        <f t="shared" si="556"/>
        <v>1.02022677190447-0.0221683311977695i</v>
      </c>
      <c r="AH1107" t="str">
        <f t="shared" si="557"/>
        <v>0.0624328955094993+0.102042295259593i</v>
      </c>
      <c r="AI1107">
        <f t="shared" si="558"/>
        <v>-18.443452993192988</v>
      </c>
      <c r="AJ1107">
        <f t="shared" si="559"/>
        <v>58.540308202698377</v>
      </c>
      <c r="AK1107"/>
      <c r="AL1107"/>
      <c r="AM1107"/>
      <c r="AN1107"/>
    </row>
    <row r="1108" spans="1:40" x14ac:dyDescent="0.25">
      <c r="A1108"/>
      <c r="B1108">
        <f t="shared" si="525"/>
        <v>97400</v>
      </c>
      <c r="C1108" s="237" t="str">
        <f t="shared" si="528"/>
        <v>-8.05609872320823E-06+0.0251439660121385i</v>
      </c>
      <c r="D1108" s="208" t="str">
        <f t="shared" si="529"/>
        <v>-5.9570677204295+0.192770406093062i</v>
      </c>
      <c r="E1108" t="str">
        <f t="shared" si="530"/>
        <v>2870</v>
      </c>
      <c r="F1108" t="str">
        <f t="shared" si="531"/>
        <v>0.777000777000777</v>
      </c>
      <c r="G1108" t="str">
        <f t="shared" si="526"/>
        <v>0.777000777000777</v>
      </c>
      <c r="H1108" t="str">
        <f t="shared" si="532"/>
        <v>7.68503453312172+3.19264376706341i</v>
      </c>
      <c r="I1108" t="str">
        <f t="shared" si="533"/>
        <v>382.488905574557i</v>
      </c>
      <c r="J1108" t="str">
        <f t="shared" si="527"/>
        <v>-197.028651844686+83.6763328947348i</v>
      </c>
      <c r="K1108" t="str">
        <f t="shared" si="534"/>
        <v>0.698469210976258-1.64465198500989i</v>
      </c>
      <c r="L1108" t="str">
        <f t="shared" si="535"/>
        <v>0.0497516194870972-0.0998132317390104i</v>
      </c>
      <c r="M1108" t="str">
        <f t="shared" si="536"/>
        <v>0.748220830463355-1.7444652167489i</v>
      </c>
      <c r="N1108" t="str">
        <f t="shared" si="537"/>
        <v>-0.997936434390958i</v>
      </c>
      <c r="O1108" t="str">
        <f t="shared" si="538"/>
        <v>0.542037584835959-0.840354244723736i</v>
      </c>
      <c r="P1108" t="str">
        <f t="shared" si="539"/>
        <v>0.457962415164041+0.840354244723736i</v>
      </c>
      <c r="Q1108" t="str">
        <f t="shared" si="540"/>
        <v>-0.457962415164041+0.157582189667222i</v>
      </c>
      <c r="R1108" t="str">
        <f t="shared" si="541"/>
        <v>-0.329570876510466-1.9483885916166i</v>
      </c>
      <c r="S1108" t="str">
        <f t="shared" si="542"/>
        <v>0.103121660669803i</v>
      </c>
      <c r="T1108" t="str">
        <f t="shared" si="543"/>
        <v>0.200921067197602-0.0339858960941618i</v>
      </c>
      <c r="U1108" t="str">
        <f t="shared" si="544"/>
        <v>0.0000333333333333333-0.00115888959101093i</v>
      </c>
      <c r="V1108" t="str">
        <f t="shared" si="545"/>
        <v>6.66666666666667E-06-0.0115888959101093i</v>
      </c>
      <c r="W1108" t="str">
        <f t="shared" si="546"/>
        <v>0.0000276030887097827-0.00105360517257533i</v>
      </c>
      <c r="X1108" t="str">
        <f t="shared" si="547"/>
        <v>0.0000460605918886617-0.00105231222681511i</v>
      </c>
      <c r="Y1108" t="str">
        <f t="shared" si="548"/>
        <v>0.009+0.611982248919292i</v>
      </c>
      <c r="Z1108" t="str">
        <f t="shared" si="549"/>
        <v>-0.0206517891890108-0.00121052250770764i</v>
      </c>
      <c r="AA1108" t="str">
        <f t="shared" si="550"/>
        <v>0.290778784497086-19.6378813296486i</v>
      </c>
      <c r="AB1108" t="str">
        <f t="shared" si="551"/>
        <v>0.947630653196822-0.16029218520682i</v>
      </c>
      <c r="AC1108" t="str">
        <f t="shared" si="552"/>
        <v>1.42941285269749-1.77304266475913i</v>
      </c>
      <c r="AD1108" t="str">
        <f t="shared" si="553"/>
        <v>0.315942061328256+0.279755823074827i</v>
      </c>
      <c r="AE1108" t="str">
        <f t="shared" si="554"/>
        <v>-0.00618611812599831-0.00615991325890893i</v>
      </c>
      <c r="AF1108" t="str">
        <f t="shared" si="555"/>
        <v>-13.6421022535512-2.99987336097035i</v>
      </c>
      <c r="AG1108" t="str">
        <f t="shared" si="556"/>
        <v>1.02022016487026-0.0221655700501734i</v>
      </c>
      <c r="AH1108" t="str">
        <f t="shared" si="557"/>
        <v>0.0623921356622962+0.101913977353961i</v>
      </c>
      <c r="AI1108">
        <f t="shared" si="558"/>
        <v>-18.452949867974706</v>
      </c>
      <c r="AJ1108">
        <f t="shared" si="559"/>
        <v>58.524868730669183</v>
      </c>
      <c r="AK1108"/>
      <c r="AL1108"/>
      <c r="AM1108"/>
      <c r="AN1108"/>
    </row>
    <row r="1109" spans="1:40" x14ac:dyDescent="0.25">
      <c r="A1109"/>
      <c r="B1109">
        <f t="shared" si="525"/>
        <v>97500</v>
      </c>
      <c r="C1109" s="237" t="str">
        <f t="shared" si="528"/>
        <v>-0.0000080395818687146+0.0251181773343357i</v>
      </c>
      <c r="D1109" s="208" t="str">
        <f t="shared" si="529"/>
        <v>-5.95706759380029+0.192572692896574i</v>
      </c>
      <c r="E1109" t="str">
        <f t="shared" si="530"/>
        <v>2870</v>
      </c>
      <c r="F1109" t="str">
        <f t="shared" si="531"/>
        <v>0.777000777000777</v>
      </c>
      <c r="G1109" t="str">
        <f t="shared" si="526"/>
        <v>0.777000777000777</v>
      </c>
      <c r="H1109" t="str">
        <f t="shared" si="532"/>
        <v>7.68749875397589+3.19048661934791i</v>
      </c>
      <c r="I1109" t="str">
        <f t="shared" si="533"/>
        <v>382.881604656256i</v>
      </c>
      <c r="J1109" t="str">
        <f t="shared" si="527"/>
        <v>-197.435490262065+83.7622428874398i</v>
      </c>
      <c r="K1109" t="str">
        <f t="shared" si="534"/>
        <v>0.697243327793321-1.64346814876743i</v>
      </c>
      <c r="L1109" t="str">
        <f t="shared" si="535"/>
        <v>0.0496698829816533-0.0997515587346994i</v>
      </c>
      <c r="M1109" t="str">
        <f t="shared" si="536"/>
        <v>0.746913210774974-1.74321970750213i</v>
      </c>
      <c r="N1109" t="str">
        <f t="shared" si="537"/>
        <v>-0.99896100978561i</v>
      </c>
      <c r="O1109" t="str">
        <f t="shared" si="538"/>
        <v>0.541176294201427-0.840909161916084i</v>
      </c>
      <c r="P1109" t="str">
        <f t="shared" si="539"/>
        <v>0.458823705798573+0.840909161916084i</v>
      </c>
      <c r="Q1109" t="str">
        <f t="shared" si="540"/>
        <v>-0.458823705798573+0.158051847869526i</v>
      </c>
      <c r="R1109" t="str">
        <f t="shared" si="541"/>
        <v>-0.329562991991211-1.94627520440659i</v>
      </c>
      <c r="S1109" t="str">
        <f t="shared" si="542"/>
        <v>0.103227535064741i</v>
      </c>
      <c r="T1109" t="str">
        <f t="shared" si="543"/>
        <v>0.200909191908517-0.0340199753118137i</v>
      </c>
      <c r="U1109" t="str">
        <f t="shared" si="544"/>
        <v>0.0000333333333333333-0.0011577009863022i</v>
      </c>
      <c r="V1109" t="str">
        <f t="shared" si="545"/>
        <v>6.66666666666667E-06-0.011577009863022i</v>
      </c>
      <c r="W1109" t="str">
        <f t="shared" si="546"/>
        <v>0.0000276030882638184-0.00105252469386617i</v>
      </c>
      <c r="X1109" t="str">
        <f t="shared" si="547"/>
        <v>0.0000460227399011454-0.00105123373773494i</v>
      </c>
      <c r="Y1109" t="str">
        <f t="shared" si="548"/>
        <v>0.009+0.61261056745001i</v>
      </c>
      <c r="Z1109" t="str">
        <f t="shared" si="549"/>
        <v>-0.0206094117355453-0.0012079058323669i</v>
      </c>
      <c r="AA1109" t="str">
        <f t="shared" si="550"/>
        <v>0.290179489477472-19.6176795420868i</v>
      </c>
      <c r="AB1109" t="str">
        <f t="shared" si="551"/>
        <v>0.94757464419732-0.160452917536855i</v>
      </c>
      <c r="AC1109" t="str">
        <f t="shared" si="552"/>
        <v>1.42805133196991-1.77167519790975i</v>
      </c>
      <c r="AD1109" t="str">
        <f t="shared" si="553"/>
        <v>0.316223242330391+0.279956293553548i</v>
      </c>
      <c r="AE1109" t="str">
        <f t="shared" si="554"/>
        <v>-0.006179014161745-0.00615170242054311i</v>
      </c>
      <c r="AF1109" t="str">
        <f t="shared" si="555"/>
        <v>-13.6445663477762-2.99791392645134i</v>
      </c>
      <c r="AG1109" t="str">
        <f t="shared" si="556"/>
        <v>1.02021355275331-0.0221628297399976i</v>
      </c>
      <c r="AH1109" t="str">
        <f t="shared" si="557"/>
        <v>0.0623514858218586+0.101785895237491i</v>
      </c>
      <c r="AI1109">
        <f t="shared" si="558"/>
        <v>-18.462437692619858</v>
      </c>
      <c r="AJ1109">
        <f t="shared" si="559"/>
        <v>58.509409535601982</v>
      </c>
      <c r="AK1109"/>
      <c r="AL1109"/>
      <c r="AM1109"/>
      <c r="AN1109"/>
    </row>
    <row r="1110" spans="1:40" x14ac:dyDescent="0.25">
      <c r="A1110"/>
      <c r="B1110">
        <f t="shared" si="525"/>
        <v>97600</v>
      </c>
      <c r="C1110" s="237" t="str">
        <f t="shared" si="528"/>
        <v>-8.02311575722085E-06+0.0250924415021679i</v>
      </c>
      <c r="D1110" s="208" t="str">
        <f t="shared" si="529"/>
        <v>-5.9570674675601+0.192375384849954i</v>
      </c>
      <c r="E1110" t="str">
        <f t="shared" si="530"/>
        <v>2870</v>
      </c>
      <c r="F1110" t="str">
        <f t="shared" si="531"/>
        <v>0.777000777000777</v>
      </c>
      <c r="G1110" t="str">
        <f t="shared" si="526"/>
        <v>0.777000777000777</v>
      </c>
      <c r="H1110" t="str">
        <f t="shared" si="532"/>
        <v>7.68995712364864+3.18833124161752i</v>
      </c>
      <c r="I1110" t="str">
        <f t="shared" si="533"/>
        <v>383.274303737955i</v>
      </c>
      <c r="J1110" t="str">
        <f t="shared" si="527"/>
        <v>-197.84274616371+83.8481528801449i</v>
      </c>
      <c r="K1110" t="str">
        <f t="shared" si="534"/>
        <v>0.696020488684039-1.64228549034699i</v>
      </c>
      <c r="L1110" t="str">
        <f t="shared" si="535"/>
        <v>0.049588331141179-0.0996899202523883i</v>
      </c>
      <c r="M1110" t="str">
        <f t="shared" si="536"/>
        <v>0.745608819825218-1.74197541059938i</v>
      </c>
      <c r="N1110" t="str">
        <f t="shared" si="537"/>
        <v>-0.999985585180262i</v>
      </c>
      <c r="O1110" t="str">
        <f t="shared" si="538"/>
        <v>0.540314435464566-0.84146319636013i</v>
      </c>
      <c r="P1110" t="str">
        <f t="shared" si="539"/>
        <v>0.459685564535434+0.84146319636013i</v>
      </c>
      <c r="Q1110" t="str">
        <f t="shared" si="540"/>
        <v>-0.459685564535434+0.158522388820132i</v>
      </c>
      <c r="R1110" t="str">
        <f t="shared" si="541"/>
        <v>-0.329555098735607-1.94416602740777i</v>
      </c>
      <c r="S1110" t="str">
        <f t="shared" si="542"/>
        <v>0.103333409459679i</v>
      </c>
      <c r="T1110" t="str">
        <f t="shared" si="543"/>
        <v>0.200897304167725-0.0340540519571714i</v>
      </c>
      <c r="U1110" t="str">
        <f t="shared" si="544"/>
        <v>0.0000333333333333333-0.00115651481725886i</v>
      </c>
      <c r="V1110" t="str">
        <f t="shared" si="545"/>
        <v>6.66666666666667E-06-0.0115651481725886i</v>
      </c>
      <c r="W1110" t="str">
        <f t="shared" si="546"/>
        <v>0.0000276030878173963-0.00105144642939828i</v>
      </c>
      <c r="X1110" t="str">
        <f t="shared" si="547"/>
        <v>0.0000459850041529366-0.00105015745678288i</v>
      </c>
      <c r="Y1110" t="str">
        <f t="shared" si="548"/>
        <v>0.009+0.613238885980728i</v>
      </c>
      <c r="Z1110" t="str">
        <f t="shared" si="549"/>
        <v>-0.0205671646344811-0.0012052987556236i</v>
      </c>
      <c r="AA1110" t="str">
        <f t="shared" si="550"/>
        <v>0.289582048445098-19.597519336985i</v>
      </c>
      <c r="AB1110" t="str">
        <f t="shared" si="551"/>
        <v>0.947518576470183-0.160613637734839i</v>
      </c>
      <c r="AC1110" t="str">
        <f t="shared" si="552"/>
        <v>1.4266932000234-1.7703090061765i</v>
      </c>
      <c r="AD1110" t="str">
        <f t="shared" si="553"/>
        <v>0.316504634320851+0.28015649537925i</v>
      </c>
      <c r="AE1110" t="str">
        <f t="shared" si="554"/>
        <v>-0.00617193064639271-0.0061435074057803i</v>
      </c>
      <c r="AF1110" t="str">
        <f t="shared" si="555"/>
        <v>-13.6470245912087-2.99595585676757i</v>
      </c>
      <c r="AG1110" t="str">
        <f t="shared" si="556"/>
        <v>1.02020693555325-0.0221601101863027i</v>
      </c>
      <c r="AH1110" t="str">
        <f t="shared" si="557"/>
        <v>0.0623109455036167+0.1016580482003i</v>
      </c>
      <c r="AI1110">
        <f t="shared" si="558"/>
        <v>-18.471916488273678</v>
      </c>
      <c r="AJ1110">
        <f t="shared" si="559"/>
        <v>58.493930675830207</v>
      </c>
      <c r="AK1110"/>
      <c r="AL1110"/>
      <c r="AM1110"/>
      <c r="AN1110"/>
    </row>
    <row r="1111" spans="1:40" x14ac:dyDescent="0.25">
      <c r="A1111"/>
      <c r="B1111">
        <f t="shared" si="525"/>
        <v>97700</v>
      </c>
      <c r="C1111" s="237" t="str">
        <f t="shared" si="528"/>
        <v>-8.00670018108308E-06+0.0250667583533661i</v>
      </c>
      <c r="D1111" s="208" t="str">
        <f t="shared" si="529"/>
        <v>-5.95706734170735+0.19217848070914i</v>
      </c>
      <c r="E1111" t="str">
        <f t="shared" si="530"/>
        <v>2870</v>
      </c>
      <c r="F1111" t="str">
        <f t="shared" si="531"/>
        <v>0.777000777000777</v>
      </c>
      <c r="G1111" t="str">
        <f t="shared" si="526"/>
        <v>0.777000777000777</v>
      </c>
      <c r="H1111" t="str">
        <f t="shared" si="532"/>
        <v>7.69240965909395+3.18617763610908i</v>
      </c>
      <c r="I1111" t="str">
        <f t="shared" si="533"/>
        <v>383.667002819654i</v>
      </c>
      <c r="J1111" t="str">
        <f t="shared" si="527"/>
        <v>-198.250419549621+83.9340628728499i</v>
      </c>
      <c r="K1111" t="str">
        <f t="shared" si="534"/>
        <v>0.694800684245216-1.64110400998513i</v>
      </c>
      <c r="L1111" t="str">
        <f t="shared" si="535"/>
        <v>0.049506963468683-0.0996283164330365i</v>
      </c>
      <c r="M1111" t="str">
        <f t="shared" si="536"/>
        <v>0.744307647713899-1.74073232641817i</v>
      </c>
      <c r="N1111" t="str">
        <f t="shared" si="537"/>
        <v>-1.00101016057491i</v>
      </c>
      <c r="O1111" t="str">
        <f t="shared" si="538"/>
        <v>0.539452009530119-0.842016347474274i</v>
      </c>
      <c r="P1111" t="str">
        <f t="shared" si="539"/>
        <v>0.460547990469881+0.842016347474274i</v>
      </c>
      <c r="Q1111" t="str">
        <f t="shared" si="540"/>
        <v>-0.460547990469881+0.158993813100636i</v>
      </c>
      <c r="R1111" t="str">
        <f t="shared" si="541"/>
        <v>-0.329547196741616-1.94206104768433i</v>
      </c>
      <c r="S1111" t="str">
        <f t="shared" si="542"/>
        <v>0.103439283854618i</v>
      </c>
      <c r="T1111" t="str">
        <f t="shared" si="543"/>
        <v>0.200885403974416-0.0340881260272497i</v>
      </c>
      <c r="U1111" t="str">
        <f t="shared" si="544"/>
        <v>0.0000333333333333333-0.00115533107640189i</v>
      </c>
      <c r="V1111" t="str">
        <f t="shared" si="545"/>
        <v>6.66666666666667E-06-0.0115533107640189i</v>
      </c>
      <c r="W1111" t="str">
        <f t="shared" si="546"/>
        <v>0.0000276030873705167-0.00105037037237255i</v>
      </c>
      <c r="X1111" t="str">
        <f t="shared" si="547"/>
        <v>0.000045947384168617-0.00104908337718691i</v>
      </c>
      <c r="Y1111" t="str">
        <f t="shared" si="548"/>
        <v>0.009+0.613867204511446i</v>
      </c>
      <c r="Z1111" t="str">
        <f t="shared" si="549"/>
        <v>-0.0205250473515883-0.0012027012306021i</v>
      </c>
      <c r="AA1111" t="str">
        <f t="shared" si="550"/>
        <v>0.288986453747595-19.5774005859011i</v>
      </c>
      <c r="AB1111" t="str">
        <f t="shared" si="551"/>
        <v>0.94746245001159-0.160774345786691i</v>
      </c>
      <c r="AC1111" t="str">
        <f t="shared" si="552"/>
        <v>1.42533844649575-1.76894408992777i</v>
      </c>
      <c r="AD1111" t="str">
        <f t="shared" si="553"/>
        <v>0.316786237068048+0.280356428347056i</v>
      </c>
      <c r="AE1111" t="str">
        <f t="shared" si="554"/>
        <v>-0.00616486749477293-0.00613532816430503i</v>
      </c>
      <c r="AF1111" t="str">
        <f t="shared" si="555"/>
        <v>-13.6494770008013-2.99399915539994i</v>
      </c>
      <c r="AG1111" t="str">
        <f t="shared" si="556"/>
        <v>1.0202003132697-0.0221574113084683i</v>
      </c>
      <c r="AH1111" t="str">
        <f t="shared" si="557"/>
        <v>0.0622705142255524+0.101530435535414i</v>
      </c>
      <c r="AI1111">
        <f t="shared" si="558"/>
        <v>-18.481386276009726</v>
      </c>
      <c r="AJ1111">
        <f t="shared" si="559"/>
        <v>58.478432209444456</v>
      </c>
      <c r="AK1111"/>
      <c r="AL1111"/>
      <c r="AM1111"/>
      <c r="AN1111"/>
    </row>
    <row r="1112" spans="1:40" x14ac:dyDescent="0.25">
      <c r="A1112"/>
      <c r="B1112">
        <f t="shared" si="525"/>
        <v>97800</v>
      </c>
      <c r="C1112" s="237" t="str">
        <f t="shared" si="528"/>
        <v>-7.99033493371851E-06+0.0250411277263249i</v>
      </c>
      <c r="D1112" s="208" t="str">
        <f t="shared" si="529"/>
        <v>-5.95706721624045+0.191981979235158i</v>
      </c>
      <c r="E1112" t="str">
        <f t="shared" si="530"/>
        <v>2870</v>
      </c>
      <c r="F1112" t="str">
        <f t="shared" si="531"/>
        <v>0.777000777000777</v>
      </c>
      <c r="G1112" t="str">
        <f t="shared" si="526"/>
        <v>0.777000777000777</v>
      </c>
      <c r="H1112" t="str">
        <f t="shared" si="532"/>
        <v>7.69485637721171+3.18402580502574i</v>
      </c>
      <c r="I1112" t="str">
        <f t="shared" si="533"/>
        <v>384.059701901352i</v>
      </c>
      <c r="J1112" t="str">
        <f t="shared" si="527"/>
        <v>-198.658510419798+84.019972865555i</v>
      </c>
      <c r="K1112" t="str">
        <f t="shared" si="534"/>
        <v>0.693583905106797-1.63992370790386i</v>
      </c>
      <c r="L1112" t="str">
        <f t="shared" si="535"/>
        <v>0.0494257794685752-0.0995667474163316i</v>
      </c>
      <c r="M1112" t="str">
        <f t="shared" si="536"/>
        <v>0.743009684575372-1.73949045532019i</v>
      </c>
      <c r="N1112" t="str">
        <f t="shared" si="537"/>
        <v>-1.00203473596957i</v>
      </c>
      <c r="O1112" t="str">
        <f t="shared" si="538"/>
        <v>0.538589017303407-0.84256861467785i</v>
      </c>
      <c r="P1112" t="str">
        <f t="shared" si="539"/>
        <v>0.461410982696593+0.84256861467785i</v>
      </c>
      <c r="Q1112" t="str">
        <f t="shared" si="540"/>
        <v>-0.461410982696593+0.15946612129172i</v>
      </c>
      <c r="R1112" t="str">
        <f t="shared" si="541"/>
        <v>-0.329539286007185-1.93996025235328i</v>
      </c>
      <c r="S1112" t="str">
        <f t="shared" si="542"/>
        <v>0.103545158249556i</v>
      </c>
      <c r="T1112" t="str">
        <f t="shared" si="543"/>
        <v>0.200873491327769-0.0341221975190597i</v>
      </c>
      <c r="U1112" t="str">
        <f t="shared" si="544"/>
        <v>0.0000333333333333333-0.00115414975628287i</v>
      </c>
      <c r="V1112" t="str">
        <f t="shared" si="545"/>
        <v>6.66666666666667E-06-0.0115414975628287i</v>
      </c>
      <c r="W1112" t="str">
        <f t="shared" si="546"/>
        <v>0.0000276030869231795-0.00104929651601767i</v>
      </c>
      <c r="X1112" t="str">
        <f t="shared" si="547"/>
        <v>0.0000459098794751954-0.00104801149220267i</v>
      </c>
      <c r="Y1112" t="str">
        <f t="shared" si="548"/>
        <v>0.009+0.614495523042164i</v>
      </c>
      <c r="Z1112" t="str">
        <f t="shared" si="549"/>
        <v>-0.0204830593553716-0.00120011321070787i</v>
      </c>
      <c r="AA1112" t="str">
        <f t="shared" si="550"/>
        <v>0.288392697772099-19.5573231609221i</v>
      </c>
      <c r="AB1112" t="str">
        <f t="shared" si="551"/>
        <v>0.947406264817668-0.160935041678315i</v>
      </c>
      <c r="AC1112" t="str">
        <f t="shared" si="552"/>
        <v>1.42398706106092-1.76758044951541i</v>
      </c>
      <c r="AD1112" t="str">
        <f t="shared" si="553"/>
        <v>0.31706805034018+0.280556092252205i</v>
      </c>
      <c r="AE1112" t="str">
        <f t="shared" si="554"/>
        <v>-0.0061578246221534-0.00612716464601965i</v>
      </c>
      <c r="AF1112" t="str">
        <f t="shared" si="555"/>
        <v>-13.6519235934522-2.99204382579058i</v>
      </c>
      <c r="AG1112" t="str">
        <f t="shared" si="556"/>
        <v>1.02019368590231-0.0221547330261912i</v>
      </c>
      <c r="AH1112" t="str">
        <f t="shared" si="557"/>
        <v>0.0622301915081794+0.101403056538732i</v>
      </c>
      <c r="AI1112">
        <f t="shared" si="558"/>
        <v>-18.490847076831713</v>
      </c>
      <c r="AJ1112">
        <f t="shared" si="559"/>
        <v>58.462914194290093</v>
      </c>
      <c r="AK1112"/>
      <c r="AL1112"/>
      <c r="AM1112"/>
      <c r="AN1112"/>
    </row>
    <row r="1113" spans="1:40" x14ac:dyDescent="0.25">
      <c r="A1113"/>
      <c r="B1113">
        <f t="shared" si="525"/>
        <v>97900</v>
      </c>
      <c r="C1113" s="237" t="str">
        <f t="shared" si="528"/>
        <v>-7.97401980959882E-06+0.0250155494600993i</v>
      </c>
      <c r="D1113" s="208" t="str">
        <f t="shared" si="529"/>
        <v>-5.95706709115784+0.191785879194095i</v>
      </c>
      <c r="E1113" t="str">
        <f t="shared" si="530"/>
        <v>2870</v>
      </c>
      <c r="F1113" t="str">
        <f t="shared" si="531"/>
        <v>0.777000777000777</v>
      </c>
      <c r="G1113" t="str">
        <f t="shared" si="526"/>
        <v>0.777000777000777</v>
      </c>
      <c r="H1113" t="str">
        <f t="shared" si="532"/>
        <v>7.69729729484782+3.18187575053735i</v>
      </c>
      <c r="I1113" t="str">
        <f t="shared" si="533"/>
        <v>384.452400983051i</v>
      </c>
      <c r="J1113" t="str">
        <f t="shared" si="527"/>
        <v>-199.067018774242+84.1058828582601i</v>
      </c>
      <c r="K1113" t="str">
        <f t="shared" si="534"/>
        <v>0.692370141931745-1.63874458431079i</v>
      </c>
      <c r="L1113" t="str">
        <f t="shared" si="535"/>
        <v>0.0493447786466624-0.0995052133406963i</v>
      </c>
      <c r="M1113" t="str">
        <f t="shared" si="536"/>
        <v>0.741714920578407-1.73824979765149i</v>
      </c>
      <c r="N1113" t="str">
        <f t="shared" si="537"/>
        <v>-1.00305931136422i</v>
      </c>
      <c r="O1113" t="str">
        <f t="shared" si="538"/>
        <v>0.537725459690379-0.843119997391101i</v>
      </c>
      <c r="P1113" t="str">
        <f t="shared" si="539"/>
        <v>0.462274540309621+0.843119997391101i</v>
      </c>
      <c r="Q1113" t="str">
        <f t="shared" si="540"/>
        <v>-0.462274540309621+0.159939313973119i</v>
      </c>
      <c r="R1113" t="str">
        <f t="shared" si="541"/>
        <v>-0.32953136653026-1.93786362858437i</v>
      </c>
      <c r="S1113" t="str">
        <f t="shared" si="542"/>
        <v>0.103651032644494i</v>
      </c>
      <c r="T1113" t="str">
        <f t="shared" si="543"/>
        <v>0.200861566226976-0.0341562664296127i</v>
      </c>
      <c r="U1113" t="str">
        <f t="shared" si="544"/>
        <v>0.0000333333333333333-0.00115297084948381i</v>
      </c>
      <c r="V1113" t="str">
        <f t="shared" si="545"/>
        <v>6.66666666666667E-06-0.0115297084948381i</v>
      </c>
      <c r="W1113" t="str">
        <f t="shared" si="546"/>
        <v>0.0000276030864753848-0.00104822485359002i</v>
      </c>
      <c r="X1113" t="str">
        <f t="shared" si="547"/>
        <v>0.0000458724896020948-0.00104694179511332i</v>
      </c>
      <c r="Y1113" t="str">
        <f t="shared" si="548"/>
        <v>0.009+0.615123841572881i</v>
      </c>
      <c r="Z1113" t="str">
        <f t="shared" si="549"/>
        <v>-0.020441200117054-0.00119753464962544i</v>
      </c>
      <c r="AA1113" t="str">
        <f t="shared" si="550"/>
        <v>0.287800772945007-19.5372869346613i</v>
      </c>
      <c r="AB1113" t="str">
        <f t="shared" si="551"/>
        <v>0.947350020884608-0.161095725395614i</v>
      </c>
      <c r="AC1113" t="str">
        <f t="shared" si="552"/>
        <v>1.42263903342893-1.76621808527513i</v>
      </c>
      <c r="AD1113" t="str">
        <f t="shared" si="553"/>
        <v>0.317350073905216+0.280755486890084i</v>
      </c>
      <c r="AE1113" t="str">
        <f t="shared" si="554"/>
        <v>-0.00615080194423504-0.00611901680104381i</v>
      </c>
      <c r="AF1113" t="str">
        <f t="shared" si="555"/>
        <v>-13.6543643860057-2.99008987134325i</v>
      </c>
      <c r="AG1113" t="str">
        <f t="shared" si="556"/>
        <v>1.02018705345075-0.0221520752594817i</v>
      </c>
      <c r="AH1113" t="str">
        <f t="shared" si="557"/>
        <v>0.0621899768745219+0.10127591050903i</v>
      </c>
      <c r="AI1113">
        <f t="shared" si="558"/>
        <v>-18.500298911672846</v>
      </c>
      <c r="AJ1113">
        <f t="shared" si="559"/>
        <v>58.447376687975336</v>
      </c>
      <c r="AK1113"/>
      <c r="AL1113"/>
      <c r="AM1113"/>
      <c r="AN1113"/>
    </row>
    <row r="1114" spans="1:40" x14ac:dyDescent="0.25">
      <c r="A1114"/>
      <c r="B1114">
        <f t="shared" si="525"/>
        <v>98000</v>
      </c>
      <c r="C1114" s="237" t="str">
        <f t="shared" si="528"/>
        <v>-7.95775460424378E-06+0.0249900233944011i</v>
      </c>
      <c r="D1114" s="208" t="str">
        <f t="shared" si="529"/>
        <v>-5.95706696645792+0.191590179357075i</v>
      </c>
      <c r="E1114" t="str">
        <f t="shared" si="530"/>
        <v>2870</v>
      </c>
      <c r="F1114" t="str">
        <f t="shared" si="531"/>
        <v>0.777000777000777</v>
      </c>
      <c r="G1114" t="str">
        <f t="shared" si="526"/>
        <v>0.777000777000777</v>
      </c>
      <c r="H1114" t="str">
        <f t="shared" si="532"/>
        <v>7.69973242879432+3.17972747478055i</v>
      </c>
      <c r="I1114" t="str">
        <f t="shared" si="533"/>
        <v>384.84510006475i</v>
      </c>
      <c r="J1114" t="str">
        <f t="shared" si="527"/>
        <v>-199.475944612952+84.1917928509651i</v>
      </c>
      <c r="K1114" t="str">
        <f t="shared" si="534"/>
        <v>0.691159385415922-1.6375666393992i</v>
      </c>
      <c r="L1114" t="str">
        <f t="shared" si="535"/>
        <v>0.0492639605101477-0.0994437143432984i</v>
      </c>
      <c r="M1114" t="str">
        <f t="shared" si="536"/>
        <v>0.74042334592607-1.7370103537425i</v>
      </c>
      <c r="N1114" t="str">
        <f t="shared" si="537"/>
        <v>-1.00408388675887i</v>
      </c>
      <c r="O1114" t="str">
        <f t="shared" si="538"/>
        <v>0.536861337597552-0.843670495035217i</v>
      </c>
      <c r="P1114" t="str">
        <f t="shared" si="539"/>
        <v>0.463138662402448+0.843670495035217i</v>
      </c>
      <c r="Q1114" t="str">
        <f t="shared" si="540"/>
        <v>-0.463138662402448+0.160413391723653i</v>
      </c>
      <c r="R1114" t="str">
        <f t="shared" si="541"/>
        <v>-0.329523438308786-1.93577116359964i</v>
      </c>
      <c r="S1114" t="str">
        <f t="shared" si="542"/>
        <v>0.103756907039432i</v>
      </c>
      <c r="T1114" t="str">
        <f t="shared" si="543"/>
        <v>0.200849628671221-0.0341903327559187i</v>
      </c>
      <c r="U1114" t="str">
        <f t="shared" si="544"/>
        <v>0.0000333333333333334-0.00115179434861699i</v>
      </c>
      <c r="V1114" t="str">
        <f t="shared" si="545"/>
        <v>6.66666666666667E-06-0.0115179434861699i</v>
      </c>
      <c r="W1114" t="str">
        <f t="shared" si="546"/>
        <v>0.0000276030860271324-0.00104715537837349i</v>
      </c>
      <c r="X1114" t="str">
        <f t="shared" si="547"/>
        <v>0.0000458352140811354-0.00104587427922937i</v>
      </c>
      <c r="Y1114" t="str">
        <f t="shared" si="548"/>
        <v>0.009+0.615752160103599i</v>
      </c>
      <c r="Z1114" t="str">
        <f t="shared" si="549"/>
        <v>-0.0203994691105596-0.00119496550131644i</v>
      </c>
      <c r="AA1114" t="str">
        <f t="shared" si="550"/>
        <v>0.287210671731736-19.5172917802562i</v>
      </c>
      <c r="AB1114" t="str">
        <f t="shared" si="551"/>
        <v>0.94729371820856-0.161256396924486i</v>
      </c>
      <c r="AC1114" t="str">
        <f t="shared" si="552"/>
        <v>1.42129435334569-1.76485699752631i</v>
      </c>
      <c r="AD1114" t="str">
        <f t="shared" si="553"/>
        <v>0.317632307530934+0.280954612056204i</v>
      </c>
      <c r="AE1114" t="str">
        <f t="shared" si="554"/>
        <v>-0.00614379937715013-0.00611088457971277i</v>
      </c>
      <c r="AF1114" t="str">
        <f t="shared" si="555"/>
        <v>-13.6567993952522-2.98813729542348i</v>
      </c>
      <c r="AG1114" t="str">
        <f t="shared" si="556"/>
        <v>1.02018041591469-0.0221494379286663i</v>
      </c>
      <c r="AH1114" t="str">
        <f t="shared" si="557"/>
        <v>0.0621498698501125+0.101148996747932i</v>
      </c>
      <c r="AI1114">
        <f t="shared" si="558"/>
        <v>-18.509741801396515</v>
      </c>
      <c r="AJ1114">
        <f t="shared" si="559"/>
        <v>58.431819747863258</v>
      </c>
      <c r="AK1114"/>
      <c r="AL1114"/>
      <c r="AM1114"/>
      <c r="AN1114"/>
    </row>
    <row r="1115" spans="1:40" x14ac:dyDescent="0.25">
      <c r="A1115"/>
      <c r="B1115">
        <f t="shared" si="525"/>
        <v>98100</v>
      </c>
      <c r="C1115" s="237" t="str">
        <f t="shared" si="528"/>
        <v>-7.94153911421481E-06+0.0249645493695957i</v>
      </c>
      <c r="D1115" s="208" t="str">
        <f t="shared" si="529"/>
        <v>-5.95706684213917+0.191394878500234i</v>
      </c>
      <c r="E1115" t="str">
        <f t="shared" si="530"/>
        <v>2870</v>
      </c>
      <c r="F1115" t="str">
        <f t="shared" si="531"/>
        <v>0.777000777000777</v>
      </c>
      <c r="G1115" t="str">
        <f t="shared" si="526"/>
        <v>0.777000777000777</v>
      </c>
      <c r="H1115" t="str">
        <f t="shared" si="532"/>
        <v>7.70216179578969+3.17758097985916i</v>
      </c>
      <c r="I1115" t="str">
        <f t="shared" si="533"/>
        <v>385.237799146448i</v>
      </c>
      <c r="J1115" t="str">
        <f t="shared" si="527"/>
        <v>-199.885287935927+84.2777028436702i</v>
      </c>
      <c r="K1115" t="str">
        <f t="shared" si="534"/>
        <v>0.689951626287971-1.63638987334822i</v>
      </c>
      <c r="L1115" t="str">
        <f t="shared" si="535"/>
        <v>0.0491833245676246-0.0993822505600565i</v>
      </c>
      <c r="M1115" t="str">
        <f t="shared" si="536"/>
        <v>0.739134950855596-1.73577212390828i</v>
      </c>
      <c r="N1115" t="str">
        <f t="shared" si="537"/>
        <v>-1.00510846215352i</v>
      </c>
      <c r="O1115" t="str">
        <f t="shared" si="538"/>
        <v>0.535996651932039-0.84422010703231i</v>
      </c>
      <c r="P1115" t="str">
        <f t="shared" si="539"/>
        <v>0.464003348067961+0.84422010703231i</v>
      </c>
      <c r="Q1115" t="str">
        <f t="shared" si="540"/>
        <v>-0.464003348067961+0.16088835512121i</v>
      </c>
      <c r="R1115" t="str">
        <f t="shared" si="541"/>
        <v>-0.329515501340711-1.93368284467323i</v>
      </c>
      <c r="S1115" t="str">
        <f t="shared" si="542"/>
        <v>0.10386278143437i</v>
      </c>
      <c r="T1115" t="str">
        <f t="shared" si="543"/>
        <v>0.200837678659687-0.0342243964949871i</v>
      </c>
      <c r="U1115" t="str">
        <f t="shared" si="544"/>
        <v>0.0000333333333333333-0.00115062024632482i</v>
      </c>
      <c r="V1115" t="str">
        <f t="shared" si="545"/>
        <v>6.66666666666667E-06-0.0115062024632482i</v>
      </c>
      <c r="W1115" t="str">
        <f t="shared" si="546"/>
        <v>0.0000276030855784223-0.00104608808367938i</v>
      </c>
      <c r="X1115" t="str">
        <f t="shared" si="547"/>
        <v>0.0000457980524465221-0.00104480893788862i</v>
      </c>
      <c r="Y1115" t="str">
        <f t="shared" si="548"/>
        <v>0.009+0.616380478634317i</v>
      </c>
      <c r="Z1115" t="str">
        <f t="shared" si="549"/>
        <v>-0.0203578658124982-0.00119240572001768i</v>
      </c>
      <c r="AA1115" t="str">
        <f t="shared" si="550"/>
        <v>0.286622386636478-19.4973375713649i</v>
      </c>
      <c r="AB1115" t="str">
        <f t="shared" si="551"/>
        <v>0.94723735678567-0.161417056250828i</v>
      </c>
      <c r="AC1115" t="str">
        <f t="shared" si="552"/>
        <v>1.41995301059284-1.76349718657234i</v>
      </c>
      <c r="AD1115" t="str">
        <f t="shared" si="553"/>
        <v>0.317914750984886+0.281153467546215i</v>
      </c>
      <c r="AE1115" t="str">
        <f t="shared" si="554"/>
        <v>-0.00613681683745915-0.00610276793257676i</v>
      </c>
      <c r="AF1115" t="str">
        <f t="shared" si="555"/>
        <v>-13.6592286379289-2.98618610135893i</v>
      </c>
      <c r="AG1115" t="str">
        <f t="shared" si="556"/>
        <v>1.02017377329383-0.0221468209543821i</v>
      </c>
      <c r="AH1115" t="str">
        <f t="shared" si="557"/>
        <v>0.0621098699629687+0.101022314559913i</v>
      </c>
      <c r="AI1115">
        <f t="shared" si="558"/>
        <v>-18.519175766795854</v>
      </c>
      <c r="AJ1115">
        <f t="shared" si="559"/>
        <v>58.416243431080659</v>
      </c>
      <c r="AK1115"/>
      <c r="AL1115"/>
      <c r="AM1115"/>
      <c r="AN1115"/>
    </row>
    <row r="1116" spans="1:40" x14ac:dyDescent="0.25">
      <c r="A1116"/>
      <c r="B1116">
        <f t="shared" si="525"/>
        <v>98200</v>
      </c>
      <c r="C1116" s="237" t="str">
        <f t="shared" si="528"/>
        <v>-7.92537313710873E-06+0.0249391272266989i</v>
      </c>
      <c r="D1116" s="208" t="str">
        <f t="shared" si="529"/>
        <v>-5.95706671820001+0.191199975404692i</v>
      </c>
      <c r="E1116" t="str">
        <f t="shared" si="530"/>
        <v>2870</v>
      </c>
      <c r="F1116" t="str">
        <f t="shared" si="531"/>
        <v>0.777000777000777</v>
      </c>
      <c r="G1116" t="str">
        <f t="shared" si="526"/>
        <v>0.777000777000777</v>
      </c>
      <c r="H1116" t="str">
        <f t="shared" si="532"/>
        <v>7.70458541251885+3.17543626784429i</v>
      </c>
      <c r="I1116" t="str">
        <f t="shared" si="533"/>
        <v>385.630498228147i</v>
      </c>
      <c r="J1116" t="str">
        <f t="shared" si="527"/>
        <v>-200.295048743169+84.3636128363753i</v>
      </c>
      <c r="K1116" t="str">
        <f t="shared" si="534"/>
        <v>0.688746855309174-1.63521428632291i</v>
      </c>
      <c r="L1116" t="str">
        <f t="shared" si="535"/>
        <v>0.049102870329076-0.0993208221256497i</v>
      </c>
      <c r="M1116" t="str">
        <f t="shared" si="536"/>
        <v>0.73784972563825-1.73453510844856i</v>
      </c>
      <c r="N1116" t="str">
        <f t="shared" si="537"/>
        <v>-1.00613303754817i</v>
      </c>
      <c r="O1116" t="str">
        <f t="shared" si="538"/>
        <v>0.535131403601551-0.844768832805421i</v>
      </c>
      <c r="P1116" t="str">
        <f t="shared" si="539"/>
        <v>0.464868596398449+0.844768832805421i</v>
      </c>
      <c r="Q1116" t="str">
        <f t="shared" si="540"/>
        <v>-0.464868596398449+0.161364204742749i</v>
      </c>
      <c r="R1116" t="str">
        <f t="shared" si="541"/>
        <v>-0.329507555623964-1.93159865913112i</v>
      </c>
      <c r="S1116" t="str">
        <f t="shared" si="542"/>
        <v>0.103968655829309i</v>
      </c>
      <c r="T1116" t="str">
        <f t="shared" si="543"/>
        <v>0.200825716191558-0.0342584576438248i</v>
      </c>
      <c r="U1116" t="str">
        <f t="shared" si="544"/>
        <v>0.0000333333333333334-0.00114944853527968i</v>
      </c>
      <c r="V1116" t="str">
        <f t="shared" si="545"/>
        <v>6.66666666666667E-06-0.0114944853527968i</v>
      </c>
      <c r="W1116" t="str">
        <f t="shared" si="546"/>
        <v>0.0000276030851292547-0.00104502296284618i</v>
      </c>
      <c r="X1116" t="str">
        <f t="shared" si="547"/>
        <v>0.0000457610042348271-0.00104374576445588i</v>
      </c>
      <c r="Y1116" t="str">
        <f t="shared" si="548"/>
        <v>0.009+0.617008797165035i</v>
      </c>
      <c r="Z1116" t="str">
        <f t="shared" si="549"/>
        <v>-0.0203163897021464-0.00118985526023912i</v>
      </c>
      <c r="AA1116" t="str">
        <f t="shared" si="550"/>
        <v>0.28603591020196-19.4774241821643i</v>
      </c>
      <c r="AB1116" t="str">
        <f t="shared" si="551"/>
        <v>0.947180936612092-0.161577703360521i</v>
      </c>
      <c r="AC1116" t="str">
        <f t="shared" si="552"/>
        <v>1.4186149949877-1.76213865270068i</v>
      </c>
      <c r="AD1116" t="str">
        <f t="shared" si="553"/>
        <v>0.318197404034416+0.281352053155901i</v>
      </c>
      <c r="AE1116" t="str">
        <f t="shared" si="554"/>
        <v>-0.00612985424214792-0.00609466681039909i</v>
      </c>
      <c r="AF1116" t="str">
        <f t="shared" si="555"/>
        <v>-13.6616521307189-2.9842362924396i</v>
      </c>
      <c r="AG1116" t="str">
        <f t="shared" si="556"/>
        <v>1.0201671255879-0.0221442242575773i</v>
      </c>
      <c r="AH1116" t="str">
        <f t="shared" si="557"/>
        <v>0.0620699767435709+0.100895863252257i</v>
      </c>
      <c r="AI1116">
        <f t="shared" si="558"/>
        <v>-18.528600828595984</v>
      </c>
      <c r="AJ1116">
        <f t="shared" si="559"/>
        <v>58.400647794514988</v>
      </c>
      <c r="AK1116"/>
      <c r="AL1116"/>
      <c r="AM1116"/>
      <c r="AN1116"/>
    </row>
    <row r="1117" spans="1:40" x14ac:dyDescent="0.25">
      <c r="A1117"/>
      <c r="B1117">
        <f t="shared" si="525"/>
        <v>98300</v>
      </c>
      <c r="C1117" s="237" t="str">
        <f t="shared" si="528"/>
        <v>-7.90925647155124E-06+0.0249137568073731i</v>
      </c>
      <c r="D1117" s="208" t="str">
        <f t="shared" si="529"/>
        <v>-5.95706659463891+0.191005468856527i</v>
      </c>
      <c r="E1117" t="str">
        <f t="shared" si="530"/>
        <v>2870</v>
      </c>
      <c r="F1117" t="str">
        <f t="shared" si="531"/>
        <v>0.777000777000777</v>
      </c>
      <c r="G1117" t="str">
        <f t="shared" si="526"/>
        <v>0.777000777000777</v>
      </c>
      <c r="H1117" t="str">
        <f t="shared" si="532"/>
        <v>7.70700329561345+3.17329334077472i</v>
      </c>
      <c r="I1117" t="str">
        <f t="shared" si="533"/>
        <v>386.023197309846i</v>
      </c>
      <c r="J1117" t="str">
        <f t="shared" si="527"/>
        <v>-200.705227034678+84.4495228290804i</v>
      </c>
      <c r="K1117" t="str">
        <f t="shared" si="534"/>
        <v>0.687545063273357-1.6340398784744i</v>
      </c>
      <c r="L1117" t="str">
        <f t="shared" si="535"/>
        <v>0.0490225973058706-0.0992594291735253i</v>
      </c>
      <c r="M1117" t="str">
        <f t="shared" si="536"/>
        <v>0.736567660579228-1.73329930764793i</v>
      </c>
      <c r="N1117" t="str">
        <f t="shared" si="537"/>
        <v>-1.00715761294283i</v>
      </c>
      <c r="O1117" t="str">
        <f t="shared" si="538"/>
        <v>0.534265593514376-0.84531667177853i</v>
      </c>
      <c r="P1117" t="str">
        <f t="shared" si="539"/>
        <v>0.465734406485624+0.84531667177853i</v>
      </c>
      <c r="Q1117" t="str">
        <f t="shared" si="540"/>
        <v>-0.465734406485624+0.1618409411643i</v>
      </c>
      <c r="R1117" t="str">
        <f t="shared" si="541"/>
        <v>-0.329499601156493-1.92951859435083i</v>
      </c>
      <c r="S1117" t="str">
        <f t="shared" si="542"/>
        <v>0.104074530224247i</v>
      </c>
      <c r="T1117" t="str">
        <f t="shared" si="543"/>
        <v>0.200813741266012-0.0342925161994388i</v>
      </c>
      <c r="U1117" t="str">
        <f t="shared" si="544"/>
        <v>0.0000333333333333333-0.00114827920818377i</v>
      </c>
      <c r="V1117" t="str">
        <f t="shared" si="545"/>
        <v>6.66666666666667E-06-0.0114827920818377i</v>
      </c>
      <c r="W1117" t="str">
        <f t="shared" si="546"/>
        <v>0.0000276030846796293-0.00104396000923956i</v>
      </c>
      <c r="X1117" t="str">
        <f t="shared" si="547"/>
        <v>0.0000457240689849793-0.00104268475232302i</v>
      </c>
      <c r="Y1117" t="str">
        <f t="shared" si="548"/>
        <v>0.009+0.617637115695753i</v>
      </c>
      <c r="Z1117" t="str">
        <f t="shared" si="549"/>
        <v>-0.0202750402614349-0.0011873140767621i</v>
      </c>
      <c r="AA1117" t="str">
        <f t="shared" si="550"/>
        <v>0.285451235009214-19.4575514873466i</v>
      </c>
      <c r="AB1117" t="str">
        <f t="shared" si="551"/>
        <v>0.947124457683946-0.161738338239449i</v>
      </c>
      <c r="AC1117" t="str">
        <f t="shared" si="552"/>
        <v>1.41728029638307-1.76078139618301i</v>
      </c>
      <c r="AD1117" t="str">
        <f t="shared" si="553"/>
        <v>0.318480266446649+0.281550368681175i</v>
      </c>
      <c r="AE1117" t="str">
        <f t="shared" si="554"/>
        <v>-0.00612291150862563-0.00608658116415574i</v>
      </c>
      <c r="AF1117" t="str">
        <f t="shared" si="555"/>
        <v>-13.6640698902524-2.98228787191819i</v>
      </c>
      <c r="AG1117" t="str">
        <f t="shared" si="556"/>
        <v>1.02016047279661-0.0221416477595085i</v>
      </c>
      <c r="AH1117" t="str">
        <f t="shared" si="557"/>
        <v>0.0620301897248608+0.100769642135075i</v>
      </c>
      <c r="AI1117">
        <f t="shared" si="558"/>
        <v>-18.538017007451803</v>
      </c>
      <c r="AJ1117">
        <f t="shared" si="559"/>
        <v>58.385032894817996</v>
      </c>
      <c r="AK1117"/>
      <c r="AL1117"/>
      <c r="AM1117"/>
      <c r="AN1117"/>
    </row>
    <row r="1118" spans="1:40" x14ac:dyDescent="0.25">
      <c r="A1118"/>
      <c r="B1118">
        <f t="shared" si="525"/>
        <v>98400</v>
      </c>
      <c r="C1118" s="237" t="str">
        <f t="shared" si="528"/>
        <v>-7.89318891719086E-06+0.0248884379539247i</v>
      </c>
      <c r="D1118" s="208" t="str">
        <f t="shared" si="529"/>
        <v>-5.95706647145432+0.190811357646756i</v>
      </c>
      <c r="E1118" t="str">
        <f t="shared" si="530"/>
        <v>2870</v>
      </c>
      <c r="F1118" t="str">
        <f t="shared" si="531"/>
        <v>0.777000777000777</v>
      </c>
      <c r="G1118" t="str">
        <f t="shared" si="526"/>
        <v>0.777000777000777</v>
      </c>
      <c r="H1118" t="str">
        <f t="shared" si="532"/>
        <v>7.70941546165198+3.17115220065696i</v>
      </c>
      <c r="I1118" t="str">
        <f t="shared" si="533"/>
        <v>386.415896391544i</v>
      </c>
      <c r="J1118" t="str">
        <f t="shared" si="527"/>
        <v>-201.115822810452+84.5354328217854i</v>
      </c>
      <c r="K1118" t="str">
        <f t="shared" si="534"/>
        <v>0.68634624100677-1.63286664994001i</v>
      </c>
      <c r="L1118" t="str">
        <f t="shared" si="535"/>
        <v>0.0489425050107577-0.0991980718359051i</v>
      </c>
      <c r="M1118" t="str">
        <f t="shared" si="536"/>
        <v>0.735288746017528-1.73206472177592i</v>
      </c>
      <c r="N1118" t="str">
        <f t="shared" si="537"/>
        <v>-1.00818218833748i</v>
      </c>
      <c r="O1118" t="str">
        <f t="shared" si="538"/>
        <v>0.53339922257942-0.845863623376529i</v>
      </c>
      <c r="P1118" t="str">
        <f t="shared" si="539"/>
        <v>0.46660077742058+0.845863623376529i</v>
      </c>
      <c r="Q1118" t="str">
        <f t="shared" si="540"/>
        <v>-0.46660077742058+0.162318564960951i</v>
      </c>
      <c r="R1118" t="str">
        <f t="shared" si="541"/>
        <v>-0.329491637936228-1.92744263776125i</v>
      </c>
      <c r="S1118" t="str">
        <f t="shared" si="542"/>
        <v>0.104180404619185i</v>
      </c>
      <c r="T1118" t="str">
        <f t="shared" si="543"/>
        <v>0.200801753882236-0.0343265721588342i</v>
      </c>
      <c r="U1118" t="str">
        <f t="shared" si="544"/>
        <v>0.0000333333333333334-0.00114711225776895i</v>
      </c>
      <c r="V1118" t="str">
        <f t="shared" si="545"/>
        <v>6.66666666666667E-06-0.0114711225776895i</v>
      </c>
      <c r="W1118" t="str">
        <f t="shared" si="546"/>
        <v>0.0000276030842295465-0.00104289921625211i</v>
      </c>
      <c r="X1118" t="str">
        <f t="shared" si="547"/>
        <v>0.0000456872462382467-0.00104162589490865i</v>
      </c>
      <c r="Y1118" t="str">
        <f t="shared" si="548"/>
        <v>0.009+0.618265434226471i</v>
      </c>
      <c r="Z1118" t="str">
        <f t="shared" si="549"/>
        <v>-0.0202338169749289-0.0011847821246373i</v>
      </c>
      <c r="AA1118" t="str">
        <f t="shared" si="550"/>
        <v>0.284868353677331-19.4377193621175i</v>
      </c>
      <c r="AB1118" t="str">
        <f t="shared" si="551"/>
        <v>0.9470679199974-0.161898960873487i</v>
      </c>
      <c r="AC1118" t="str">
        <f t="shared" si="552"/>
        <v>1.41594890466717-1.7594254172754i</v>
      </c>
      <c r="AD1118" t="str">
        <f t="shared" si="553"/>
        <v>0.318763337988505+0.281748413918094i</v>
      </c>
      <c r="AE1118" t="str">
        <f t="shared" si="554"/>
        <v>-0.00611598855472174-0.00607851094503372i</v>
      </c>
      <c r="AF1118" t="str">
        <f t="shared" si="555"/>
        <v>-13.6664819331063-2.9803408430102i</v>
      </c>
      <c r="AG1118" t="str">
        <f t="shared" si="556"/>
        <v>1.02015381491972-0.0221390913817405i</v>
      </c>
      <c r="AH1118" t="str">
        <f t="shared" si="557"/>
        <v>0.0619905084422151+0.100643650521264i</v>
      </c>
      <c r="AI1118">
        <f t="shared" si="558"/>
        <v>-18.547424323950391</v>
      </c>
      <c r="AJ1118">
        <f t="shared" si="559"/>
        <v>58.369398788404716</v>
      </c>
      <c r="AK1118"/>
      <c r="AL1118"/>
      <c r="AM1118"/>
      <c r="AN1118"/>
    </row>
    <row r="1119" spans="1:40" x14ac:dyDescent="0.25">
      <c r="A1119"/>
      <c r="B1119">
        <f t="shared" si="525"/>
        <v>98500</v>
      </c>
      <c r="C1119" s="237" t="str">
        <f t="shared" si="528"/>
        <v>-7.87717027469253E-06+0.0248631705093004i</v>
      </c>
      <c r="D1119" s="208" t="str">
        <f t="shared" si="529"/>
        <v>-5.95706634864473+0.190617640571303i</v>
      </c>
      <c r="E1119" t="str">
        <f t="shared" si="530"/>
        <v>2870</v>
      </c>
      <c r="F1119" t="str">
        <f t="shared" si="531"/>
        <v>0.777000777000777</v>
      </c>
      <c r="G1119" t="str">
        <f t="shared" si="526"/>
        <v>0.777000777000777</v>
      </c>
      <c r="H1119" t="str">
        <f t="shared" si="532"/>
        <v>7.71182192715991+3.1690128494657i</v>
      </c>
      <c r="I1119" t="str">
        <f t="shared" si="533"/>
        <v>386.808595473243i</v>
      </c>
      <c r="J1119" t="str">
        <f t="shared" si="527"/>
        <v>-201.526836070492+84.6213428144904i</v>
      </c>
      <c r="K1119" t="str">
        <f t="shared" si="534"/>
        <v>0.68515037936795-1.63169460084337i</v>
      </c>
      <c r="L1119" t="str">
        <f t="shared" si="535"/>
        <v>0.0488625929578671-0.0991367502437949i</v>
      </c>
      <c r="M1119" t="str">
        <f t="shared" si="536"/>
        <v>0.734012972325817-1.73083135108716i</v>
      </c>
      <c r="N1119" t="str">
        <f t="shared" si="537"/>
        <v>-1.00920676373213i</v>
      </c>
      <c r="O1119" t="str">
        <f t="shared" si="538"/>
        <v>0.532532291706151-0.846409687025258i</v>
      </c>
      <c r="P1119" t="str">
        <f t="shared" si="539"/>
        <v>0.467467708293849+0.846409687025258i</v>
      </c>
      <c r="Q1119" t="str">
        <f t="shared" si="540"/>
        <v>-0.467467708293849+0.162797076706872i</v>
      </c>
      <c r="R1119" t="str">
        <f t="shared" si="541"/>
        <v>-0.329483665961104-1.92537077684224i</v>
      </c>
      <c r="S1119" t="str">
        <f t="shared" si="542"/>
        <v>0.104286279014123i</v>
      </c>
      <c r="T1119" t="str">
        <f t="shared" si="543"/>
        <v>0.200789754039409-0.0343606255190158i</v>
      </c>
      <c r="U1119" t="str">
        <f t="shared" si="544"/>
        <v>0.0000333333333333333-0.0011459476767966i</v>
      </c>
      <c r="V1119" t="str">
        <f t="shared" si="545"/>
        <v>6.66666666666667E-06-0.011459476767966i</v>
      </c>
      <c r="W1119" t="str">
        <f t="shared" si="546"/>
        <v>0.0000276030837790061-0.00104184057730327i</v>
      </c>
      <c r="X1119" t="str">
        <f t="shared" si="547"/>
        <v>0.0000456505355382234-0.00104056918565812i</v>
      </c>
      <c r="Y1119" t="str">
        <f t="shared" si="548"/>
        <v>0.009+0.618893752757189i</v>
      </c>
      <c r="Z1119" t="str">
        <f t="shared" si="549"/>
        <v>-0.0201927193298138-0.00118225935918289i</v>
      </c>
      <c r="AA1119" t="str">
        <f t="shared" si="550"/>
        <v>0.284287258863229-19.4179276821929i</v>
      </c>
      <c r="AB1119" t="str">
        <f t="shared" si="551"/>
        <v>0.94701132354858-0.162059571248509i</v>
      </c>
      <c r="AC1119" t="str">
        <f t="shared" si="552"/>
        <v>1.41462080976344-1.75807071621839i</v>
      </c>
      <c r="AD1119" t="str">
        <f t="shared" si="553"/>
        <v>0.319046618426686+0.281946188662846i</v>
      </c>
      <c r="AE1119" t="str">
        <f t="shared" si="554"/>
        <v>-0.00610908529868372-0.00607045610443022i</v>
      </c>
      <c r="AF1119" t="str">
        <f t="shared" si="555"/>
        <v>-13.6688882758046-2.9783952088944i</v>
      </c>
      <c r="AG1119" t="str">
        <f t="shared" si="556"/>
        <v>1.02014715195698-0.0221365550461432i</v>
      </c>
      <c r="AH1119" t="str">
        <f t="shared" si="557"/>
        <v>0.0619509324334364+0.100517887726511i</v>
      </c>
      <c r="AI1119">
        <f t="shared" si="558"/>
        <v>-18.556822798609943</v>
      </c>
      <c r="AJ1119">
        <f t="shared" si="559"/>
        <v>58.353745531456717</v>
      </c>
      <c r="AK1119"/>
      <c r="AL1119"/>
      <c r="AM1119"/>
      <c r="AN1119"/>
    </row>
    <row r="1120" spans="1:40" x14ac:dyDescent="0.25">
      <c r="A1120"/>
      <c r="B1120">
        <f t="shared" si="525"/>
        <v>98600</v>
      </c>
      <c r="C1120" s="237" t="str">
        <f t="shared" si="528"/>
        <v>-7.86120034573155E-06+0.0248379543170838i</v>
      </c>
      <c r="D1120" s="208" t="str">
        <f t="shared" si="529"/>
        <v>-5.95706622620861+0.190424316430976i</v>
      </c>
      <c r="E1120" t="str">
        <f t="shared" si="530"/>
        <v>2870</v>
      </c>
      <c r="F1120" t="str">
        <f t="shared" si="531"/>
        <v>0.777000777000777</v>
      </c>
      <c r="G1120" t="str">
        <f t="shared" si="526"/>
        <v>0.777000777000777</v>
      </c>
      <c r="H1120" t="str">
        <f t="shared" si="532"/>
        <v>7.71422270860995+3.16687528914385i</v>
      </c>
      <c r="I1120" t="str">
        <f t="shared" si="533"/>
        <v>387.201294554942i</v>
      </c>
      <c r="J1120" t="str">
        <f t="shared" si="527"/>
        <v>-201.938266814799+84.7072528071956i</v>
      </c>
      <c r="K1120" t="str">
        <f t="shared" si="534"/>
        <v>0.683957469247604-1.63052373129453i</v>
      </c>
      <c r="L1120" t="str">
        <f t="shared" si="535"/>
        <v>0.0487828606627043-0.099075464526992i</v>
      </c>
      <c r="M1120" t="str">
        <f t="shared" si="536"/>
        <v>0.732740329910308-1.72959919582152i</v>
      </c>
      <c r="N1120" t="str">
        <f t="shared" si="537"/>
        <v>-1.01023133912678i</v>
      </c>
      <c r="O1120" t="str">
        <f t="shared" si="538"/>
        <v>0.531664801804634-0.846954862151484i</v>
      </c>
      <c r="P1120" t="str">
        <f t="shared" si="539"/>
        <v>0.468335198195366+0.846954862151484i</v>
      </c>
      <c r="Q1120" t="str">
        <f t="shared" si="540"/>
        <v>-0.468335198195366+0.163276476975296i</v>
      </c>
      <c r="R1120" t="str">
        <f t="shared" si="541"/>
        <v>-0.329475685229048-1.92330299912448i</v>
      </c>
      <c r="S1120" t="str">
        <f t="shared" si="542"/>
        <v>0.104392153409062i</v>
      </c>
      <c r="T1120" t="str">
        <f t="shared" si="543"/>
        <v>0.200777741736712-0.0343946762769866i</v>
      </c>
      <c r="U1120" t="str">
        <f t="shared" si="544"/>
        <v>0.0000333333333333333-0.00114478545805745i</v>
      </c>
      <c r="V1120" t="str">
        <f t="shared" si="545"/>
        <v>6.66666666666667E-06-0.0114478545805745i</v>
      </c>
      <c r="W1120" t="str">
        <f t="shared" si="546"/>
        <v>0.0000276030833280079-0.00104078408583914i</v>
      </c>
      <c r="X1120" t="str">
        <f t="shared" si="547"/>
        <v>0.000045613936430814-0.00103951461804327i</v>
      </c>
      <c r="Y1120" t="str">
        <f t="shared" si="548"/>
        <v>0.009+0.619522071287907i</v>
      </c>
      <c r="Z1120" t="str">
        <f t="shared" si="549"/>
        <v>-0.0201517468158786-0.00117974573598263i</v>
      </c>
      <c r="AA1120" t="str">
        <f t="shared" si="550"/>
        <v>0.283707943261428-19.3981763237966i</v>
      </c>
      <c r="AB1120" t="str">
        <f t="shared" si="551"/>
        <v>0.946954668333625-0.16222016935038i</v>
      </c>
      <c r="AC1120" t="str">
        <f t="shared" si="552"/>
        <v>1.41329600163044-1.75671729323718i</v>
      </c>
      <c r="AD1120" t="str">
        <f t="shared" si="553"/>
        <v>0.319330107527675+0.282143692711758i</v>
      </c>
      <c r="AE1120" t="str">
        <f t="shared" si="554"/>
        <v>-0.0061022016591739-0.00606241659395104i</v>
      </c>
      <c r="AF1120" t="str">
        <f t="shared" si="555"/>
        <v>-13.6712889348186-2.97645097271287i</v>
      </c>
      <c r="AG1120" t="str">
        <f t="shared" si="556"/>
        <v>1.02014048390819-0.0221340386748903i</v>
      </c>
      <c r="AH1120" t="str">
        <f t="shared" si="557"/>
        <v>0.0619114612387301+0.100392353069262i</v>
      </c>
      <c r="AI1120">
        <f t="shared" si="558"/>
        <v>-18.566212451881437</v>
      </c>
      <c r="AJ1120">
        <f t="shared" si="559"/>
        <v>58.338073179922326</v>
      </c>
      <c r="AK1120"/>
      <c r="AL1120"/>
      <c r="AM1120"/>
      <c r="AN1120"/>
    </row>
    <row r="1121" spans="1:40" x14ac:dyDescent="0.25">
      <c r="A1121"/>
      <c r="B1121">
        <f t="shared" si="525"/>
        <v>98700</v>
      </c>
      <c r="C1121" s="237" t="str">
        <f t="shared" si="528"/>
        <v>-7.84527893298734E-06+0.0248127892214926i</v>
      </c>
      <c r="D1121" s="208" t="str">
        <f t="shared" si="529"/>
        <v>-5.95706610414445+0.190231384031443i</v>
      </c>
      <c r="E1121" t="str">
        <f t="shared" si="530"/>
        <v>2870</v>
      </c>
      <c r="F1121" t="str">
        <f t="shared" si="531"/>
        <v>0.777000777000777</v>
      </c>
      <c r="G1121" t="str">
        <f t="shared" si="526"/>
        <v>0.777000777000777</v>
      </c>
      <c r="H1121" t="str">
        <f t="shared" si="532"/>
        <v>7.71661782242206+3.1647395216029i</v>
      </c>
      <c r="I1121" t="str">
        <f t="shared" si="533"/>
        <v>387.593993636641i</v>
      </c>
      <c r="J1121" t="str">
        <f t="shared" si="527"/>
        <v>-202.350115043372+84.7931627999006i</v>
      </c>
      <c r="K1121" t="str">
        <f t="shared" si="534"/>
        <v>0.682767501568507-1.62935404139006i</v>
      </c>
      <c r="L1121" t="str">
        <f t="shared" si="535"/>
        <v>0.0487033076421463-0.0990142148140914i</v>
      </c>
      <c r="M1121" t="str">
        <f t="shared" si="536"/>
        <v>0.731470809210653-1.72836825620415i</v>
      </c>
      <c r="N1121" t="str">
        <f t="shared" si="537"/>
        <v>-1.01125591452143i</v>
      </c>
      <c r="O1121" t="str">
        <f t="shared" si="538"/>
        <v>0.53079675378552-0.847499148182908i</v>
      </c>
      <c r="P1121" t="str">
        <f t="shared" si="539"/>
        <v>0.46920324621448+0.847499148182908i</v>
      </c>
      <c r="Q1121" t="str">
        <f t="shared" si="540"/>
        <v>-0.46920324621448+0.163756766338522i</v>
      </c>
      <c r="R1121" t="str">
        <f t="shared" si="541"/>
        <v>-0.329467695737994-1.92123929218916i</v>
      </c>
      <c r="S1121" t="str">
        <f t="shared" si="542"/>
        <v>0.104498027804i</v>
      </c>
      <c r="T1121" t="str">
        <f t="shared" si="543"/>
        <v>0.20076571697332-0.0344287244297487i</v>
      </c>
      <c r="U1121" t="str">
        <f t="shared" si="544"/>
        <v>0.0000333333333333334-0.00114362559437148i</v>
      </c>
      <c r="V1121" t="str">
        <f t="shared" si="545"/>
        <v>6.66666666666667E-06-0.0114362559437148i</v>
      </c>
      <c r="W1121" t="str">
        <f t="shared" si="546"/>
        <v>0.0000276030828765523-0.00103972973533245i</v>
      </c>
      <c r="X1121" t="str">
        <f t="shared" si="547"/>
        <v>0.0000455774484642244-0.00103846218556243i</v>
      </c>
      <c r="Y1121" t="str">
        <f t="shared" si="548"/>
        <v>0.009+0.620150389818625i</v>
      </c>
      <c r="Z1121" t="str">
        <f t="shared" si="549"/>
        <v>-0.020110898925501-0.00117724121088412i</v>
      </c>
      <c r="AA1121" t="str">
        <f t="shared" si="550"/>
        <v>0.283130399603808-19.3784651636578i</v>
      </c>
      <c r="AB1121" t="str">
        <f t="shared" si="551"/>
        <v>0.946897954348643-0.162380755164959i</v>
      </c>
      <c r="AC1121" t="str">
        <f t="shared" si="552"/>
        <v>1.41197447026174-1.75536514854159i</v>
      </c>
      <c r="AD1121" t="str">
        <f t="shared" si="553"/>
        <v>0.319613805057762+0.282340925861288i</v>
      </c>
      <c r="AE1121" t="str">
        <f t="shared" si="554"/>
        <v>-0.00609533755526831-0.00605439236541018i</v>
      </c>
      <c r="AF1121" t="str">
        <f t="shared" si="555"/>
        <v>-13.6736839265665-2.97450813757146i</v>
      </c>
      <c r="AG1121" t="str">
        <f t="shared" si="556"/>
        <v>1.02013381077313-0.0221315421904599i</v>
      </c>
      <c r="AH1121" t="str">
        <f t="shared" si="557"/>
        <v>0.0618720944007045+0.100267045870726i</v>
      </c>
      <c r="AI1121">
        <f t="shared" si="558"/>
        <v>-18.575593304147265</v>
      </c>
      <c r="AJ1121">
        <f t="shared" si="559"/>
        <v>58.322381789516093</v>
      </c>
      <c r="AK1121"/>
      <c r="AL1121"/>
      <c r="AM1121"/>
      <c r="AN1121"/>
    </row>
    <row r="1122" spans="1:40" x14ac:dyDescent="0.25">
      <c r="A1122"/>
      <c r="B1122">
        <f t="shared" si="525"/>
        <v>98800</v>
      </c>
      <c r="C1122" s="237" t="str">
        <f t="shared" si="528"/>
        <v>-0.0000078294058401375+0.0247876750673752i</v>
      </c>
      <c r="D1122" s="208" t="str">
        <f t="shared" si="529"/>
        <v>-5.95706598245073+0.19003884218321i</v>
      </c>
      <c r="E1122" t="str">
        <f t="shared" si="530"/>
        <v>2870</v>
      </c>
      <c r="F1122" t="str">
        <f t="shared" si="531"/>
        <v>0.777000777000777</v>
      </c>
      <c r="G1122" t="str">
        <f t="shared" si="526"/>
        <v>0.777000777000777</v>
      </c>
      <c r="H1122" t="str">
        <f t="shared" si="532"/>
        <v>7.71900728496377+3.16260554872307i</v>
      </c>
      <c r="I1122" t="str">
        <f t="shared" si="533"/>
        <v>387.986692718339i</v>
      </c>
      <c r="J1122" t="str">
        <f t="shared" si="527"/>
        <v>-202.762380756211+84.8790727926057i</v>
      </c>
      <c r="K1122" t="str">
        <f t="shared" si="534"/>
        <v>0.681580467285373-1.62818553121321i</v>
      </c>
      <c r="L1122" t="str">
        <f t="shared" si="535"/>
        <v>0.0486239334144413-0.0989530012324957i</v>
      </c>
      <c r="M1122" t="str">
        <f t="shared" si="536"/>
        <v>0.730204400699814-1.72713853244571i</v>
      </c>
      <c r="N1122" t="str">
        <f t="shared" si="537"/>
        <v>-1.01228048991608i</v>
      </c>
      <c r="O1122" t="str">
        <f t="shared" si="538"/>
        <v>0.529928148560047-0.848042544548162i</v>
      </c>
      <c r="P1122" t="str">
        <f t="shared" si="539"/>
        <v>0.470071851439953+0.848042544548162i</v>
      </c>
      <c r="Q1122" t="str">
        <f t="shared" si="540"/>
        <v>-0.470071851439953+0.164237945367918i</v>
      </c>
      <c r="R1122" t="str">
        <f t="shared" si="541"/>
        <v>-0.329459697485862-1.91917964366777i</v>
      </c>
      <c r="S1122" t="str">
        <f t="shared" si="542"/>
        <v>0.104603902198938i</v>
      </c>
      <c r="T1122" t="str">
        <f t="shared" si="543"/>
        <v>0.200753679748416-0.0344627699743028i</v>
      </c>
      <c r="U1122" t="str">
        <f t="shared" si="544"/>
        <v>0.0000333333333333333-0.0011424680785877i</v>
      </c>
      <c r="V1122" t="str">
        <f t="shared" si="545"/>
        <v>6.66666666666667E-06-0.011424680785877i</v>
      </c>
      <c r="W1122" t="str">
        <f t="shared" si="546"/>
        <v>0.0000276030824246389-0.00103867751928229i</v>
      </c>
      <c r="X1122" t="str">
        <f t="shared" si="547"/>
        <v>0.0000455410711889406-0.00103741188174016i</v>
      </c>
      <c r="Y1122" t="str">
        <f t="shared" si="548"/>
        <v>0.009+0.620778708349343i</v>
      </c>
      <c r="Z1122" t="str">
        <f t="shared" si="549"/>
        <v>-0.0200701751536301-0.00117474573999679i</v>
      </c>
      <c r="AA1122" t="str">
        <f t="shared" si="550"/>
        <v>0.282554620659385-19.3587940790083i</v>
      </c>
      <c r="AB1122" t="str">
        <f t="shared" si="551"/>
        <v>0.94684118158978-0.162541328678102i</v>
      </c>
      <c r="AC1122" t="str">
        <f t="shared" si="552"/>
        <v>1.4106562056858-1.75401428232648i</v>
      </c>
      <c r="AD1122" t="str">
        <f t="shared" si="553"/>
        <v>0.319897710783003+0.282537887908037i</v>
      </c>
      <c r="AE1122" t="str">
        <f t="shared" si="554"/>
        <v>-0.00608849290645251-0.00604638337082806i</v>
      </c>
      <c r="AF1122" t="str">
        <f t="shared" si="555"/>
        <v>-13.6760732674145-2.97256670653986i</v>
      </c>
      <c r="AG1122" t="str">
        <f t="shared" si="556"/>
        <v>1.02012713255162-0.0221290655156295i</v>
      </c>
      <c r="AH1122" t="str">
        <f t="shared" si="557"/>
        <v>0.0618328314643392+0.100141965454848i</v>
      </c>
      <c r="AI1122">
        <f t="shared" si="558"/>
        <v>-18.58496537572297</v>
      </c>
      <c r="AJ1122">
        <f t="shared" si="559"/>
        <v>58.306671415723628</v>
      </c>
      <c r="AK1122"/>
      <c r="AL1122"/>
      <c r="AM1122"/>
      <c r="AN1122"/>
    </row>
    <row r="1123" spans="1:40" x14ac:dyDescent="0.25">
      <c r="A1123"/>
      <c r="B1123">
        <f t="shared" si="525"/>
        <v>98900</v>
      </c>
      <c r="C1123" s="237" t="str">
        <f t="shared" si="528"/>
        <v>-7.81358087185157E-06+0.0247626117002074i</v>
      </c>
      <c r="D1123" s="208" t="str">
        <f t="shared" si="529"/>
        <v>-5.95706586112598+0.18984668970159i</v>
      </c>
      <c r="E1123" t="str">
        <f t="shared" si="530"/>
        <v>2870</v>
      </c>
      <c r="F1123" t="str">
        <f t="shared" si="531"/>
        <v>0.777000777000777</v>
      </c>
      <c r="G1123" t="str">
        <f t="shared" si="526"/>
        <v>0.777000777000777</v>
      </c>
      <c r="H1123" t="str">
        <f t="shared" si="532"/>
        <v>7.72139111255023+3.16047337235364i</v>
      </c>
      <c r="I1123" t="str">
        <f t="shared" si="533"/>
        <v>388.379391800038i</v>
      </c>
      <c r="J1123" t="str">
        <f t="shared" si="527"/>
        <v>-203.175063953316+84.9649827853107i</v>
      </c>
      <c r="K1123" t="str">
        <f t="shared" si="534"/>
        <v>0.680396357384738-1.62701820083399i</v>
      </c>
      <c r="L1123" t="str">
        <f t="shared" si="535"/>
        <v>0.0485447374992018-0.0988918239084205i</v>
      </c>
      <c r="M1123" t="str">
        <f t="shared" si="536"/>
        <v>0.72894109488394-1.72591002474241i</v>
      </c>
      <c r="N1123" t="str">
        <f t="shared" si="537"/>
        <v>-1.01330506531074i</v>
      </c>
      <c r="O1123" t="str">
        <f t="shared" si="538"/>
        <v>0.529058987040029-0.848585050676818i</v>
      </c>
      <c r="P1123" t="str">
        <f t="shared" si="539"/>
        <v>0.470941012959971+0.848585050676818i</v>
      </c>
      <c r="Q1123" t="str">
        <f t="shared" si="540"/>
        <v>-0.470941012959971+0.164720014633922i</v>
      </c>
      <c r="R1123" t="str">
        <f t="shared" si="541"/>
        <v>-0.329451690470574-1.91712404124175i</v>
      </c>
      <c r="S1123" t="str">
        <f t="shared" si="542"/>
        <v>0.104709776593876i</v>
      </c>
      <c r="T1123" t="str">
        <f t="shared" si="543"/>
        <v>0.200741630061172-0.0344968129076486i</v>
      </c>
      <c r="U1123" t="str">
        <f t="shared" si="544"/>
        <v>0.0000333333333333334-0.00114131290358407i</v>
      </c>
      <c r="V1123" t="str">
        <f t="shared" si="545"/>
        <v>6.66666666666667E-06-0.0114131290358407i</v>
      </c>
      <c r="W1123" t="str">
        <f t="shared" si="546"/>
        <v>0.000027603081972268-0.00103762743121408i</v>
      </c>
      <c r="X1123" t="str">
        <f t="shared" si="547"/>
        <v>0.0000455048041577211-0.00103636370012718i</v>
      </c>
      <c r="Y1123" t="str">
        <f t="shared" si="548"/>
        <v>0.009+0.621407026880061i</v>
      </c>
      <c r="Z1123" t="str">
        <f t="shared" si="549"/>
        <v>-0.020029574997772-0.00117225927969019i</v>
      </c>
      <c r="AA1123" t="str">
        <f t="shared" si="550"/>
        <v>0.281980599234083-19.3391629475799i</v>
      </c>
      <c r="AB1123" t="str">
        <f t="shared" si="551"/>
        <v>0.946784350053132-0.162701889875656i</v>
      </c>
      <c r="AC1123" t="str">
        <f t="shared" si="552"/>
        <v>1.40934119796578-1.75266469477157i</v>
      </c>
      <c r="AD1123" t="str">
        <f t="shared" si="553"/>
        <v>0.320181824469259+0.282734578648737i</v>
      </c>
      <c r="AE1123" t="str">
        <f t="shared" si="554"/>
        <v>-0.0060816676326202-0.00603838956243055i</v>
      </c>
      <c r="AF1123" t="str">
        <f t="shared" si="555"/>
        <v>-13.6784569736762-2.97062668265205i</v>
      </c>
      <c r="AG1123" t="str">
        <f t="shared" si="556"/>
        <v>1.02012044924347-0.0221266085734774i</v>
      </c>
      <c r="AH1123" t="str">
        <f t="shared" si="557"/>
        <v>0.0617936719769819+0.1000171111483i</v>
      </c>
      <c r="AI1123">
        <f t="shared" si="558"/>
        <v>-18.594328686856823</v>
      </c>
      <c r="AJ1123">
        <f t="shared" si="559"/>
        <v>58.290942113799105</v>
      </c>
      <c r="AK1123"/>
      <c r="AL1123"/>
      <c r="AM1123"/>
      <c r="AN1123"/>
    </row>
    <row r="1124" spans="1:40" x14ac:dyDescent="0.25">
      <c r="A1124"/>
      <c r="B1124">
        <f t="shared" si="525"/>
        <v>99000</v>
      </c>
      <c r="C1124" s="237" t="str">
        <f t="shared" si="528"/>
        <v>-7.79780383378512E-06+0.0247375989660895i</v>
      </c>
      <c r="D1124" s="208" t="str">
        <f t="shared" si="529"/>
        <v>-5.95706574016869+0.189654925406686i</v>
      </c>
      <c r="E1124" t="str">
        <f t="shared" si="530"/>
        <v>2870</v>
      </c>
      <c r="F1124" t="str">
        <f t="shared" si="531"/>
        <v>0.777000777000777</v>
      </c>
      <c r="G1124" t="str">
        <f t="shared" si="526"/>
        <v>0.777000777000777</v>
      </c>
      <c r="H1124" t="str">
        <f t="shared" si="532"/>
        <v>7.72376932144444+3.15834299431305i</v>
      </c>
      <c r="I1124" t="str">
        <f t="shared" si="533"/>
        <v>388.772090881737i</v>
      </c>
      <c r="J1124" t="str">
        <f t="shared" si="527"/>
        <v>-203.588164634687+85.0508927780159i</v>
      </c>
      <c r="K1124" t="str">
        <f t="shared" si="534"/>
        <v>0.679215162884841-1.62585205030931i</v>
      </c>
      <c r="L1124" t="str">
        <f t="shared" si="535"/>
        <v>0.0484657194174049-0.0988306829669036i</v>
      </c>
      <c r="M1124" t="str">
        <f t="shared" si="536"/>
        <v>0.727680882302246-1.72468273327621i</v>
      </c>
      <c r="N1124" t="str">
        <f t="shared" si="537"/>
        <v>-1.01432964070539i</v>
      </c>
      <c r="O1124" t="str">
        <f t="shared" si="538"/>
        <v>0.528189270137889-0.849126665999369i</v>
      </c>
      <c r="P1124" t="str">
        <f t="shared" si="539"/>
        <v>0.471810729862111+0.849126665999369i</v>
      </c>
      <c r="Q1124" t="str">
        <f t="shared" si="540"/>
        <v>-0.471810729862111+0.165202974706021i</v>
      </c>
      <c r="R1124" t="str">
        <f t="shared" si="541"/>
        <v>-0.329443674690056-1.9150724726424i</v>
      </c>
      <c r="S1124" t="str">
        <f t="shared" si="542"/>
        <v>0.104815650988814i</v>
      </c>
      <c r="T1124" t="str">
        <f t="shared" si="543"/>
        <v>0.200729567910771-0.0345308532267853i</v>
      </c>
      <c r="U1124" t="str">
        <f t="shared" si="544"/>
        <v>0.0000333333333333333-0.00114016006226732i</v>
      </c>
      <c r="V1124" t="str">
        <f t="shared" si="545"/>
        <v>6.66666666666667E-06-0.0114016006226732i</v>
      </c>
      <c r="W1124" t="str">
        <f t="shared" si="546"/>
        <v>0.0000276030815194393-0.0010365794646794i</v>
      </c>
      <c r="X1124" t="str">
        <f t="shared" si="547"/>
        <v>0.0000454686469255802-0.00103531763430027i</v>
      </c>
      <c r="Y1124" t="str">
        <f t="shared" si="548"/>
        <v>0.009+0.622035345410779i</v>
      </c>
      <c r="Z1124" t="str">
        <f t="shared" si="549"/>
        <v>-0.0199890979579745-0.00116978178659215i</v>
      </c>
      <c r="AA1124" t="str">
        <f t="shared" si="550"/>
        <v>0.281408328170506-19.3195716476021i</v>
      </c>
      <c r="AB1124" t="str">
        <f t="shared" si="551"/>
        <v>0.946727459734845-0.16286243874347i</v>
      </c>
      <c r="AC1124" t="str">
        <f t="shared" si="552"/>
        <v>1.4080294371995-1.75131638604188i</v>
      </c>
      <c r="AD1124" t="str">
        <f t="shared" si="553"/>
        <v>0.320466145882161+0.282930997880268i</v>
      </c>
      <c r="AE1124" t="str">
        <f t="shared" si="554"/>
        <v>-0.00607486165407038-0.00603041089264848i</v>
      </c>
      <c r="AF1124" t="str">
        <f t="shared" si="555"/>
        <v>-13.6808350616131-2.96868806890636i</v>
      </c>
      <c r="AG1124" t="str">
        <f t="shared" si="556"/>
        <v>1.02011376084855-0.0221241712873788i</v>
      </c>
      <c r="AH1124" t="str">
        <f t="shared" si="557"/>
        <v>0.0617546154883257+0.0998924822804666i</v>
      </c>
      <c r="AI1124">
        <f t="shared" si="558"/>
        <v>-18.603683257730463</v>
      </c>
      <c r="AJ1124">
        <f t="shared" si="559"/>
        <v>58.275193938769632</v>
      </c>
      <c r="AK1124"/>
      <c r="AL1124"/>
      <c r="AM1124"/>
      <c r="AN1124"/>
    </row>
    <row r="1125" spans="1:40" x14ac:dyDescent="0.25">
      <c r="A1125"/>
      <c r="B1125">
        <f t="shared" si="525"/>
        <v>99100</v>
      </c>
      <c r="C1125" s="237" t="str">
        <f t="shared" si="528"/>
        <v>-7.78207453257382E-06+0.024712636711743i</v>
      </c>
      <c r="D1125" s="208" t="str">
        <f t="shared" si="529"/>
        <v>-5.95706561957738+0.189463548123363i</v>
      </c>
      <c r="E1125" t="str">
        <f t="shared" si="530"/>
        <v>2870</v>
      </c>
      <c r="F1125" t="str">
        <f t="shared" si="531"/>
        <v>0.777000777000777</v>
      </c>
      <c r="G1125" t="str">
        <f t="shared" si="526"/>
        <v>0.777000777000777</v>
      </c>
      <c r="H1125" t="str">
        <f t="shared" si="532"/>
        <v>7.72614192785737+3.15621441638924i</v>
      </c>
      <c r="I1125" t="str">
        <f t="shared" si="533"/>
        <v>389.164789963436i</v>
      </c>
      <c r="J1125" t="str">
        <f t="shared" si="527"/>
        <v>-204.001682800325+85.1368027707208i</v>
      </c>
      <c r="K1125" t="str">
        <f t="shared" si="534"/>
        <v>0.678036874835499-1.62468707968306i</v>
      </c>
      <c r="L1125" t="str">
        <f t="shared" si="535"/>
        <v>0.0483868786913876-0.0987695785318123i</v>
      </c>
      <c r="M1125" t="str">
        <f t="shared" si="536"/>
        <v>0.726423753526887-1.72345665821487i</v>
      </c>
      <c r="N1125" t="str">
        <f t="shared" si="537"/>
        <v>-1.01535421610004i</v>
      </c>
      <c r="O1125" t="str">
        <f t="shared" si="538"/>
        <v>0.527318998766608-0.849667389947256i</v>
      </c>
      <c r="P1125" t="str">
        <f t="shared" si="539"/>
        <v>0.472681001233392+0.849667389947256i</v>
      </c>
      <c r="Q1125" t="str">
        <f t="shared" si="540"/>
        <v>-0.472681001233392+0.165686826152784i</v>
      </c>
      <c r="R1125" t="str">
        <f t="shared" si="541"/>
        <v>-0.329435650142224-1.91302492565047i</v>
      </c>
      <c r="S1125" t="str">
        <f t="shared" si="542"/>
        <v>0.104921525383752i</v>
      </c>
      <c r="T1125" t="str">
        <f t="shared" si="543"/>
        <v>0.200717493296386-0.0345648909287102i</v>
      </c>
      <c r="U1125" t="str">
        <f t="shared" si="544"/>
        <v>0.0000333333333333334-0.0011390095475728i</v>
      </c>
      <c r="V1125" t="str">
        <f t="shared" si="545"/>
        <v>6.66666666666667E-06-0.011390095475728i</v>
      </c>
      <c r="W1125" t="str">
        <f t="shared" si="546"/>
        <v>0.0000276030810661533-0.00103553361325582i</v>
      </c>
      <c r="X1125" t="str">
        <f t="shared" si="547"/>
        <v>0.0000454325990497737-0.00103427367786202i</v>
      </c>
      <c r="Y1125" t="str">
        <f t="shared" si="548"/>
        <v>0.009+0.622663663941497i</v>
      </c>
      <c r="Z1125" t="str">
        <f t="shared" si="549"/>
        <v>-0.0199487435368096-0.0011673132175869i</v>
      </c>
      <c r="AA1125" t="str">
        <f t="shared" si="550"/>
        <v>0.280837800347717-19.3000200577993i</v>
      </c>
      <c r="AB1125" t="str">
        <f t="shared" si="551"/>
        <v>0.946670510631018-0.163022975267381i</v>
      </c>
      <c r="AC1125" t="str">
        <f t="shared" si="552"/>
        <v>1.40672091351923-1.74996935628755i</v>
      </c>
      <c r="AD1125" t="str">
        <f t="shared" si="553"/>
        <v>0.320750674787143+0.28312714539964i</v>
      </c>
      <c r="AE1125" t="str">
        <f t="shared" si="554"/>
        <v>-0.0060680748915047-0.00602244731411538i</v>
      </c>
      <c r="AF1125" t="str">
        <f t="shared" si="555"/>
        <v>-13.6832075474347-2.96675086826588i</v>
      </c>
      <c r="AG1125" t="str">
        <f t="shared" si="556"/>
        <v>1.0201070673667-0.0221217535810066i</v>
      </c>
      <c r="AH1125" t="str">
        <f t="shared" si="557"/>
        <v>0.0617156615504+0.0997680781834313i</v>
      </c>
      <c r="AI1125">
        <f t="shared" si="558"/>
        <v>-18.613029108459006</v>
      </c>
      <c r="AJ1125">
        <f t="shared" si="559"/>
        <v>58.259426945434136</v>
      </c>
      <c r="AK1125"/>
      <c r="AL1125"/>
      <c r="AM1125"/>
      <c r="AN1125"/>
    </row>
    <row r="1126" spans="1:40" x14ac:dyDescent="0.25">
      <c r="A1126"/>
      <c r="B1126">
        <f t="shared" si="525"/>
        <v>99200</v>
      </c>
      <c r="C1126" s="237" t="str">
        <f t="shared" si="528"/>
        <v>-7.76639277582741E-06+0.0246877247845071i</v>
      </c>
      <c r="D1126" s="208" t="str">
        <f t="shared" si="529"/>
        <v>-5.95706549935058+0.189272556681221i</v>
      </c>
      <c r="E1126" t="str">
        <f t="shared" si="530"/>
        <v>2870</v>
      </c>
      <c r="F1126" t="str">
        <f t="shared" si="531"/>
        <v>0.777000777000777</v>
      </c>
      <c r="G1126" t="str">
        <f t="shared" si="526"/>
        <v>0.777000777000777</v>
      </c>
      <c r="H1126" t="str">
        <f t="shared" si="532"/>
        <v>7.72850894794815+3.15408764033984i</v>
      </c>
      <c r="I1126" t="str">
        <f t="shared" si="533"/>
        <v>389.557489045134i</v>
      </c>
      <c r="J1126" t="str">
        <f t="shared" si="527"/>
        <v>-204.415618450229+85.222712763426i</v>
      </c>
      <c r="K1126" t="str">
        <f t="shared" si="534"/>
        <v>0.676861484318018-1.62352328898625i</v>
      </c>
      <c r="L1126" t="str">
        <f t="shared" si="535"/>
        <v>0.0483082148448421-0.0987085107258493i</v>
      </c>
      <c r="M1126" t="str">
        <f t="shared" si="536"/>
        <v>0.72516969916286-1.7222317997121i</v>
      </c>
      <c r="N1126" t="str">
        <f t="shared" si="537"/>
        <v>-1.01637879149469i</v>
      </c>
      <c r="O1126" t="str">
        <f t="shared" si="538"/>
        <v>0.526448173839757-0.850207221952852i</v>
      </c>
      <c r="P1126" t="str">
        <f t="shared" si="539"/>
        <v>0.473551826160243+0.850207221952852i</v>
      </c>
      <c r="Q1126" t="str">
        <f t="shared" si="540"/>
        <v>-0.473551826160243+0.166171569541838i</v>
      </c>
      <c r="R1126" t="str">
        <f t="shared" si="541"/>
        <v>-0.329427616824995-1.91098138809598i</v>
      </c>
      <c r="S1126" t="str">
        <f t="shared" si="542"/>
        <v>0.105027399778691i</v>
      </c>
      <c r="T1126" t="str">
        <f t="shared" si="543"/>
        <v>0.200705406217194-0.0345989260104202i</v>
      </c>
      <c r="U1126" t="str">
        <f t="shared" si="544"/>
        <v>0.0000333333333333333-0.00113786135246436i</v>
      </c>
      <c r="V1126" t="str">
        <f t="shared" si="545"/>
        <v>6.66666666666667E-06-0.0113786135246436i</v>
      </c>
      <c r="W1126" t="str">
        <f t="shared" si="546"/>
        <v>0.0000276030806124093-0.00103448987054686i</v>
      </c>
      <c r="X1126" t="str">
        <f t="shared" si="547"/>
        <v>0.0000453966600897879-0.00103323182444085i</v>
      </c>
      <c r="Y1126" t="str">
        <f t="shared" si="548"/>
        <v>0.009+0.623291982472215i</v>
      </c>
      <c r="Z1126" t="str">
        <f t="shared" si="549"/>
        <v>-0.0199085112393613-0.0011648535298134i</v>
      </c>
      <c r="AA1126" t="str">
        <f t="shared" si="550"/>
        <v>0.280269008681012-19.2805080573886i</v>
      </c>
      <c r="AB1126" t="str">
        <f t="shared" si="551"/>
        <v>0.946613502737771-0.163183499433226i</v>
      </c>
      <c r="AC1126" t="str">
        <f t="shared" si="552"/>
        <v>1.40541561709165-1.74862360564418i</v>
      </c>
      <c r="AD1126" t="str">
        <f t="shared" si="553"/>
        <v>0.32103541094942+0.283323021004002i</v>
      </c>
      <c r="AE1126" t="str">
        <f t="shared" si="554"/>
        <v>-0.00606130726602561-0.00601449877966751i</v>
      </c>
      <c r="AF1126" t="str">
        <f t="shared" si="555"/>
        <v>-13.6855744472987-2.96481508365862i</v>
      </c>
      <c r="AG1126" t="str">
        <f t="shared" si="556"/>
        <v>1.0201003687978-0.0221193553783283i</v>
      </c>
      <c r="AH1126" t="str">
        <f t="shared" si="557"/>
        <v>0.0616768097175567+0.0996438981919642i</v>
      </c>
      <c r="AI1126">
        <f t="shared" si="558"/>
        <v>-18.622366259091223</v>
      </c>
      <c r="AJ1126">
        <f t="shared" si="559"/>
        <v>58.243641188364542</v>
      </c>
      <c r="AK1126"/>
      <c r="AL1126"/>
      <c r="AM1126"/>
      <c r="AN1126"/>
    </row>
    <row r="1127" spans="1:40" x14ac:dyDescent="0.25">
      <c r="A1127"/>
      <c r="B1127">
        <f t="shared" si="525"/>
        <v>99300</v>
      </c>
      <c r="C1127" s="237" t="str">
        <f t="shared" si="528"/>
        <v>-0.0000077507583721239+0.0246628630323364i</v>
      </c>
      <c r="D1127" s="208" t="str">
        <f t="shared" si="529"/>
        <v>-5.95706537948681+0.189081949914579i</v>
      </c>
      <c r="E1127" t="str">
        <f t="shared" si="530"/>
        <v>2870</v>
      </c>
      <c r="F1127" t="str">
        <f t="shared" si="531"/>
        <v>0.777000777000777</v>
      </c>
      <c r="G1127" t="str">
        <f t="shared" si="526"/>
        <v>0.777000777000777</v>
      </c>
      <c r="H1127" t="str">
        <f t="shared" si="532"/>
        <v>7.7308703978242+3.15196266789233i</v>
      </c>
      <c r="I1127" t="str">
        <f t="shared" si="533"/>
        <v>389.950188126833i</v>
      </c>
      <c r="J1127" t="str">
        <f t="shared" si="527"/>
        <v>-204.829971584398+85.308622756131i</v>
      </c>
      <c r="K1127" t="str">
        <f t="shared" si="534"/>
        <v>0.675688982445054-1.62236067823712i</v>
      </c>
      <c r="L1127" t="str">
        <f t="shared" si="535"/>
        <v>0.0482297274028155-0.0986474796705622i</v>
      </c>
      <c r="M1127" t="str">
        <f t="shared" si="536"/>
        <v>0.72391870984787-1.72100815790768i</v>
      </c>
      <c r="N1127" t="str">
        <f t="shared" si="537"/>
        <v>-1.01740336688934i</v>
      </c>
      <c r="O1127" t="str">
        <f t="shared" si="538"/>
        <v>0.525576796271488-0.850746161449464i</v>
      </c>
      <c r="P1127" t="str">
        <f t="shared" si="539"/>
        <v>0.474423203728512+0.850746161449464i</v>
      </c>
      <c r="Q1127" t="str">
        <f t="shared" si="540"/>
        <v>-0.474423203728512+0.166657205439876i</v>
      </c>
      <c r="R1127" t="str">
        <f t="shared" si="541"/>
        <v>-0.329419574736279-1.90894184785797i</v>
      </c>
      <c r="S1127" t="str">
        <f t="shared" si="542"/>
        <v>0.105133274173629i</v>
      </c>
      <c r="T1127" t="str">
        <f t="shared" si="543"/>
        <v>0.200693306672366-0.0346329584689095i</v>
      </c>
      <c r="U1127" t="str">
        <f t="shared" si="544"/>
        <v>0.0000333333333333333-0.00113671546993419i</v>
      </c>
      <c r="V1127" t="str">
        <f t="shared" si="545"/>
        <v>6.66666666666667E-06-0.0113671546993419i</v>
      </c>
      <c r="W1127" t="str">
        <f t="shared" si="546"/>
        <v>0.0000276030801582079-0.00103344823018178i</v>
      </c>
      <c r="X1127" t="str">
        <f t="shared" si="547"/>
        <v>0.0000453608296073246-0.00103219206769077i</v>
      </c>
      <c r="Y1127" t="str">
        <f t="shared" si="548"/>
        <v>0.009+0.623920301002933i</v>
      </c>
      <c r="Z1127" t="str">
        <f t="shared" si="549"/>
        <v>-0.0198684005732078-0.00116240268066349i</v>
      </c>
      <c r="AA1127" t="str">
        <f t="shared" si="550"/>
        <v>0.279701946121698-19.2610355260769i</v>
      </c>
      <c r="AB1127" t="str">
        <f t="shared" si="551"/>
        <v>0.946556436051192-0.163344011226827i</v>
      </c>
      <c r="AC1127" t="str">
        <f t="shared" si="552"/>
        <v>1.40411353811764-1.74727913423282i</v>
      </c>
      <c r="AD1127" t="str">
        <f t="shared" si="553"/>
        <v>0.321320354133996+0.283518624490644i</v>
      </c>
      <c r="AE1127" t="str">
        <f t="shared" si="554"/>
        <v>-0.00605455869913328-0.0060065652423421i</v>
      </c>
      <c r="AF1127" t="str">
        <f t="shared" si="555"/>
        <v>-13.687935777311-2.96288071797775i</v>
      </c>
      <c r="AG1127" t="str">
        <f t="shared" si="556"/>
        <v>1.02009366514173-0.0221169766036049i</v>
      </c>
      <c r="AH1127" t="str">
        <f t="shared" si="557"/>
        <v>0.0616380595464512+0.0995199416435053i</v>
      </c>
      <c r="AI1127">
        <f t="shared" si="558"/>
        <v>-18.631694729610224</v>
      </c>
      <c r="AJ1127">
        <f t="shared" si="559"/>
        <v>58.227836721907998</v>
      </c>
      <c r="AK1127"/>
      <c r="AL1127"/>
      <c r="AM1127"/>
      <c r="AN1127"/>
    </row>
    <row r="1128" spans="1:40" x14ac:dyDescent="0.25">
      <c r="A1128"/>
      <c r="B1128">
        <f t="shared" si="525"/>
        <v>99400</v>
      </c>
      <c r="C1128" s="237" t="str">
        <f t="shared" si="528"/>
        <v>-7.73517113100372E-06+0.0246380513037971i</v>
      </c>
      <c r="D1128" s="208" t="str">
        <f t="shared" si="529"/>
        <v>-5.95706525998463+0.188891726662444i</v>
      </c>
      <c r="E1128" t="str">
        <f t="shared" si="530"/>
        <v>2870</v>
      </c>
      <c r="F1128" t="str">
        <f t="shared" si="531"/>
        <v>0.777000777000777</v>
      </c>
      <c r="G1128" t="str">
        <f t="shared" si="526"/>
        <v>0.777000777000777</v>
      </c>
      <c r="H1128" t="str">
        <f t="shared" si="532"/>
        <v>7.73322629354142+3.14983950074439i</v>
      </c>
      <c r="I1128" t="str">
        <f t="shared" si="533"/>
        <v>390.342887208532i</v>
      </c>
      <c r="J1128" t="str">
        <f t="shared" si="527"/>
        <v>-205.244742202834+85.3945327488361i</v>
      </c>
      <c r="K1128" t="str">
        <f t="shared" si="534"/>
        <v>0.674519360360488-1.62119924744123i</v>
      </c>
      <c r="L1128" t="str">
        <f t="shared" si="535"/>
        <v>0.0481514158917051-0.0985864854863501i</v>
      </c>
      <c r="M1128" t="str">
        <f t="shared" si="536"/>
        <v>0.722670776252193-1.71978573292758i</v>
      </c>
      <c r="N1128" t="str">
        <f t="shared" si="537"/>
        <v>-1.018427942284i</v>
      </c>
      <c r="O1128" t="str">
        <f t="shared" si="538"/>
        <v>0.524704866976528-0.851284207871346i</v>
      </c>
      <c r="P1128" t="str">
        <f t="shared" si="539"/>
        <v>0.475295133023472+0.851284207871346i</v>
      </c>
      <c r="Q1128" t="str">
        <f t="shared" si="540"/>
        <v>-0.475295133023472+0.167143734412654i</v>
      </c>
      <c r="R1128" t="str">
        <f t="shared" si="541"/>
        <v>-0.329411523873988-1.90690629286425i</v>
      </c>
      <c r="S1128" t="str">
        <f t="shared" si="542"/>
        <v>0.105239148568567i</v>
      </c>
      <c r="T1128" t="str">
        <f t="shared" si="543"/>
        <v>0.200681194661076-0.0346669883011727i</v>
      </c>
      <c r="U1128" t="str">
        <f t="shared" si="544"/>
        <v>0.0000333333333333333-0.00113557189300266i</v>
      </c>
      <c r="V1128" t="str">
        <f t="shared" si="545"/>
        <v>6.66666666666667E-06-0.0113557189300266i</v>
      </c>
      <c r="W1128" t="str">
        <f t="shared" si="546"/>
        <v>0.0000276030797035488-0.00103240868581546i</v>
      </c>
      <c r="X1128" t="str">
        <f t="shared" si="547"/>
        <v>0.0000453251071662872-0.0010311544012913i</v>
      </c>
      <c r="Y1128" t="str">
        <f t="shared" si="548"/>
        <v>0.009+0.624548619533651i</v>
      </c>
      <c r="Z1128" t="str">
        <f t="shared" si="549"/>
        <v>-0.019828411048408-0.00115996062778016i</v>
      </c>
      <c r="AA1128" t="str">
        <f t="shared" si="550"/>
        <v>0.279136605656876-19.241602344059i</v>
      </c>
      <c r="AB1128" t="str">
        <f t="shared" si="551"/>
        <v>0.946499310567387-0.16350451063401i</v>
      </c>
      <c r="AC1128" t="str">
        <f t="shared" si="552"/>
        <v>1.40281466683222-1.7459359421602i</v>
      </c>
      <c r="AD1128" t="str">
        <f t="shared" si="553"/>
        <v>0.321605504105664+0.283713955656995i</v>
      </c>
      <c r="AE1128" t="str">
        <f t="shared" si="554"/>
        <v>-0.00604782911272369-0.00599864665537666i</v>
      </c>
      <c r="AF1128" t="str">
        <f t="shared" si="555"/>
        <v>-13.6902915535261-2.96094777408195i</v>
      </c>
      <c r="AG1128" t="str">
        <f t="shared" si="556"/>
        <v>1.02008695639842-0.0221146171813901i</v>
      </c>
      <c r="AH1128" t="str">
        <f t="shared" si="557"/>
        <v>0.0615994105960307+0.0993962078781517i</v>
      </c>
      <c r="AI1128">
        <f t="shared" si="558"/>
        <v>-18.641014539933632</v>
      </c>
      <c r="AJ1128">
        <f t="shared" si="559"/>
        <v>58.212013600187106</v>
      </c>
      <c r="AK1128"/>
      <c r="AL1128"/>
      <c r="AM1128"/>
      <c r="AN1128"/>
    </row>
    <row r="1129" spans="1:40" x14ac:dyDescent="0.25">
      <c r="A1129"/>
      <c r="B1129">
        <f t="shared" si="525"/>
        <v>99500</v>
      </c>
      <c r="C1129" s="237" t="str">
        <f t="shared" si="528"/>
        <v>-7.71963086296388E-06+0.0246132894480643i</v>
      </c>
      <c r="D1129" s="208" t="str">
        <f t="shared" si="529"/>
        <v>-5.95706514084257+0.188701885768493i</v>
      </c>
      <c r="E1129" t="str">
        <f t="shared" si="530"/>
        <v>2870</v>
      </c>
      <c r="F1129" t="str">
        <f t="shared" si="531"/>
        <v>0.777000777000777</v>
      </c>
      <c r="G1129" t="str">
        <f t="shared" si="526"/>
        <v>0.777000777000777</v>
      </c>
      <c r="H1129" t="str">
        <f t="shared" si="532"/>
        <v>7.73557665110435+3.14771814056398i</v>
      </c>
      <c r="I1129" t="str">
        <f t="shared" si="533"/>
        <v>390.735586290231i</v>
      </c>
      <c r="J1129" t="str">
        <f t="shared" si="527"/>
        <v>-205.659930305537+85.4804427415412i</v>
      </c>
      <c r="K1129" t="str">
        <f t="shared" si="534"/>
        <v>0.673352609239331-1.6200389965916i</v>
      </c>
      <c r="L1129" t="str">
        <f t="shared" si="535"/>
        <v>0.0480732798392541-0.0985255282924699i</v>
      </c>
      <c r="M1129" t="str">
        <f t="shared" si="536"/>
        <v>0.721425889078585-1.71856452488407i</v>
      </c>
      <c r="N1129" t="str">
        <f t="shared" si="537"/>
        <v>-1.01945251767865i</v>
      </c>
      <c r="O1129" t="str">
        <f t="shared" si="538"/>
        <v>0.523832386870202-0.851821360653668i</v>
      </c>
      <c r="P1129" t="str">
        <f t="shared" si="539"/>
        <v>0.476167613129798+0.851821360653668i</v>
      </c>
      <c r="Q1129" t="str">
        <f t="shared" si="540"/>
        <v>-0.476167613129798+0.167631157024982i</v>
      </c>
      <c r="R1129" t="str">
        <f t="shared" si="541"/>
        <v>-0.329403464236033-1.90487471109116i</v>
      </c>
      <c r="S1129" t="str">
        <f t="shared" si="542"/>
        <v>0.105345022963505i</v>
      </c>
      <c r="T1129" t="str">
        <f t="shared" si="543"/>
        <v>0.200669070182498-0.034701015504203i</v>
      </c>
      <c r="U1129" t="str">
        <f t="shared" si="544"/>
        <v>0.0000333333333333333-0.00113443061471824i</v>
      </c>
      <c r="V1129" t="str">
        <f t="shared" si="545"/>
        <v>6.66666666666667E-06-0.0113443061471824i</v>
      </c>
      <c r="W1129" t="str">
        <f t="shared" si="546"/>
        <v>0.0000276030792484323-0.00103137123112833i</v>
      </c>
      <c r="X1129" t="str">
        <f t="shared" si="547"/>
        <v>0.0000452894923327691-0.00103011881894735i</v>
      </c>
      <c r="Y1129" t="str">
        <f t="shared" si="548"/>
        <v>0.009+0.625176938064369i</v>
      </c>
      <c r="Z1129" t="str">
        <f t="shared" si="549"/>
        <v>-0.0197885421774858-0.0011575273290558i</v>
      </c>
      <c r="AA1129" t="str">
        <f t="shared" si="550"/>
        <v>0.27857298030922-19.2222083920143i</v>
      </c>
      <c r="AB1129" t="str">
        <f t="shared" si="551"/>
        <v>0.94644212628246-0.163664997640593i</v>
      </c>
      <c r="AC1129" t="str">
        <f t="shared" si="552"/>
        <v>1.40151899350439-1.74459402951879i</v>
      </c>
      <c r="AD1129" t="str">
        <f t="shared" si="553"/>
        <v>0.321890860629005+0.283909014300625i</v>
      </c>
      <c r="AE1129" t="str">
        <f t="shared" si="554"/>
        <v>-0.00604111842908599-0.0059907429722077i</v>
      </c>
      <c r="AF1129" t="str">
        <f t="shared" si="555"/>
        <v>-13.6926417919469-2.95901625479549i</v>
      </c>
      <c r="AG1129" t="str">
        <f t="shared" si="556"/>
        <v>1.02008024256777-0.0221122770365276i</v>
      </c>
      <c r="AH1129" t="str">
        <f t="shared" si="557"/>
        <v>0.0615608624275212+0.0992726962386497i</v>
      </c>
      <c r="AI1129">
        <f t="shared" si="558"/>
        <v>-18.650325709913467</v>
      </c>
      <c r="AJ1129">
        <f t="shared" si="559"/>
        <v>58.196171877102017</v>
      </c>
      <c r="AK1129"/>
      <c r="AL1129"/>
      <c r="AM1129"/>
      <c r="AN1129"/>
    </row>
    <row r="1130" spans="1:40" x14ac:dyDescent="0.25">
      <c r="A1130"/>
      <c r="B1130">
        <f t="shared" si="525"/>
        <v>99600</v>
      </c>
      <c r="C1130" s="237" t="str">
        <f t="shared" si="528"/>
        <v>-7.70413737945221E-06+0.0245885773149187i</v>
      </c>
      <c r="D1130" s="208" t="str">
        <f t="shared" si="529"/>
        <v>-5.9570650220592+0.188512426081043i</v>
      </c>
      <c r="E1130" t="str">
        <f t="shared" si="530"/>
        <v>2870</v>
      </c>
      <c r="F1130" t="str">
        <f t="shared" si="531"/>
        <v>0.777000777000777</v>
      </c>
      <c r="G1130" t="str">
        <f t="shared" si="526"/>
        <v>0.777000777000777</v>
      </c>
      <c r="H1130" t="str">
        <f t="shared" si="532"/>
        <v>7.73792148646631+3.14559858898972i</v>
      </c>
      <c r="I1130" t="str">
        <f t="shared" si="533"/>
        <v>391.128285371929i</v>
      </c>
      <c r="J1130" t="str">
        <f t="shared" si="527"/>
        <v>-206.075535892505+85.5663527342463i</v>
      </c>
      <c r="K1130" t="str">
        <f t="shared" si="534"/>
        <v>0.672188720287614-1.6188799256688i</v>
      </c>
      <c r="L1130" t="str">
        <f t="shared" si="535"/>
        <v>0.0479953187745511-0.0984646082070456i</v>
      </c>
      <c r="M1130" t="str">
        <f t="shared" si="536"/>
        <v>0.720184039062165-1.71734453387585i</v>
      </c>
      <c r="N1130" t="str">
        <f t="shared" si="537"/>
        <v>-1.0204770930733i</v>
      </c>
      <c r="O1130" t="str">
        <f t="shared" si="538"/>
        <v>0.522959356868394-0.852357619232559i</v>
      </c>
      <c r="P1130" t="str">
        <f t="shared" si="539"/>
        <v>0.477040643131606+0.852357619232559i</v>
      </c>
      <c r="Q1130" t="str">
        <f t="shared" si="540"/>
        <v>-0.477040643131606+0.168119473840741i</v>
      </c>
      <c r="R1130" t="str">
        <f t="shared" si="541"/>
        <v>-0.329395395820319-1.90284709056332i</v>
      </c>
      <c r="S1130" t="str">
        <f t="shared" si="542"/>
        <v>0.105450897358443i</v>
      </c>
      <c r="T1130" t="str">
        <f t="shared" si="543"/>
        <v>0.200656933235805-0.0347350400749922i</v>
      </c>
      <c r="U1130" t="str">
        <f t="shared" si="544"/>
        <v>0.0000333333333333334-0.00113329162815728i</v>
      </c>
      <c r="V1130" t="str">
        <f t="shared" si="545"/>
        <v>6.66666666666667E-06-0.0113329162815728i</v>
      </c>
      <c r="W1130" t="str">
        <f t="shared" si="546"/>
        <v>0.000027603078792858-0.00103033585982615i</v>
      </c>
      <c r="X1130" t="str">
        <f t="shared" si="547"/>
        <v>0.0000452539846750378-0.00102908531438901i</v>
      </c>
      <c r="Y1130" t="str">
        <f t="shared" si="548"/>
        <v>0.009+0.625805256595087i</v>
      </c>
      <c r="Z1130" t="str">
        <f t="shared" si="549"/>
        <v>-0.0197487934754144-0.00115510274263042i</v>
      </c>
      <c r="AA1130" t="str">
        <f t="shared" si="550"/>
        <v>0.278011063136765-19.2028535511051i</v>
      </c>
      <c r="AB1130" t="str">
        <f t="shared" si="551"/>
        <v>0.94638488319251-0.163825472232389i</v>
      </c>
      <c r="AC1130" t="str">
        <f t="shared" si="552"/>
        <v>1.40022650843703-1.74325339638698i</v>
      </c>
      <c r="AD1130" t="str">
        <f t="shared" si="553"/>
        <v>0.322176423468385+0.284103800219243i</v>
      </c>
      <c r="AE1130" t="str">
        <f t="shared" si="554"/>
        <v>-0.00603442657089982-0.00598285414646942i</v>
      </c>
      <c r="AF1130" t="str">
        <f t="shared" si="555"/>
        <v>-13.6949865085255-2.95708616290868i</v>
      </c>
      <c r="AG1130" t="str">
        <f t="shared" si="556"/>
        <v>1.02007352364972-0.0221099560941503i</v>
      </c>
      <c r="AH1130" t="str">
        <f t="shared" si="557"/>
        <v>0.0615224146044088+0.0991494060703712i</v>
      </c>
      <c r="AI1130">
        <f t="shared" si="558"/>
        <v>-18.659628259337286</v>
      </c>
      <c r="AJ1130">
        <f t="shared" si="559"/>
        <v>58.180311606330719</v>
      </c>
      <c r="AK1130"/>
      <c r="AL1130"/>
      <c r="AM1130"/>
      <c r="AN1130"/>
    </row>
    <row r="1131" spans="1:40" x14ac:dyDescent="0.25">
      <c r="A1131"/>
      <c r="B1131">
        <f t="shared" si="525"/>
        <v>99700</v>
      </c>
      <c r="C1131" s="237" t="str">
        <f t="shared" si="528"/>
        <v>-7.68869049286173E-06+0.0245639147547437i</v>
      </c>
      <c r="D1131" s="208" t="str">
        <f t="shared" si="529"/>
        <v>-5.95706490363307+0.188323346453035i</v>
      </c>
      <c r="E1131" t="str">
        <f t="shared" si="530"/>
        <v>2870</v>
      </c>
      <c r="F1131" t="str">
        <f t="shared" si="531"/>
        <v>0.777000777000777</v>
      </c>
      <c r="G1131" t="str">
        <f t="shared" si="526"/>
        <v>0.777000777000777</v>
      </c>
      <c r="H1131" t="str">
        <f t="shared" si="532"/>
        <v>7.74026081552957+3.14348084763091i</v>
      </c>
      <c r="I1131" t="str">
        <f t="shared" si="533"/>
        <v>391.520984453628i</v>
      </c>
      <c r="J1131" t="str">
        <f t="shared" si="527"/>
        <v>-206.491558963739+85.6522627269513i</v>
      </c>
      <c r="K1131" t="str">
        <f t="shared" si="534"/>
        <v>0.671027684742249-1.61772203464107i</v>
      </c>
      <c r="L1131" t="str">
        <f t="shared" si="535"/>
        <v>0.0479175322280238-0.0984037253470734i</v>
      </c>
      <c r="M1131" t="str">
        <f t="shared" si="536"/>
        <v>0.718945216970273-1.71612575998814i</v>
      </c>
      <c r="N1131" t="str">
        <f t="shared" si="537"/>
        <v>-1.02150166846795i</v>
      </c>
      <c r="O1131" t="str">
        <f t="shared" si="538"/>
        <v>0.522085777887571-0.852892983045077i</v>
      </c>
      <c r="P1131" t="str">
        <f t="shared" si="539"/>
        <v>0.477914222112429+0.852892983045077i</v>
      </c>
      <c r="Q1131" t="str">
        <f t="shared" si="540"/>
        <v>-0.477914222112429+0.168608685422873i</v>
      </c>
      <c r="R1131" t="str">
        <f t="shared" si="541"/>
        <v>-0.329387318624746-1.90082341935339i</v>
      </c>
      <c r="S1131" t="str">
        <f t="shared" si="542"/>
        <v>0.105556771753382i</v>
      </c>
      <c r="T1131" t="str">
        <f t="shared" si="543"/>
        <v>0.200644783820169-0.0347690620105308i</v>
      </c>
      <c r="U1131" t="str">
        <f t="shared" si="544"/>
        <v>0.0000333333333333333-0.00113215492642392i</v>
      </c>
      <c r="V1131" t="str">
        <f t="shared" si="545"/>
        <v>6.66666666666667E-06-0.0113215492642392i</v>
      </c>
      <c r="W1131" t="str">
        <f t="shared" si="546"/>
        <v>0.0000276030783368261-0.00102930256563997i</v>
      </c>
      <c r="X1131" t="str">
        <f t="shared" si="547"/>
        <v>0.0000452185837635258-0.00102805388137156i</v>
      </c>
      <c r="Y1131" t="str">
        <f t="shared" si="548"/>
        <v>0.009+0.626433575125805i</v>
      </c>
      <c r="Z1131" t="str">
        <f t="shared" si="549"/>
        <v>-0.0197091644596039-0.00115268682689006i</v>
      </c>
      <c r="AA1131" t="str">
        <f t="shared" si="550"/>
        <v>0.277450847232684-19.1835377029737i</v>
      </c>
      <c r="AB1131" t="str">
        <f t="shared" si="551"/>
        <v>0.946327581293631-0.163985934395203i</v>
      </c>
      <c r="AC1131" t="str">
        <f t="shared" si="552"/>
        <v>1.39893720196677-1.7419140428291i</v>
      </c>
      <c r="AD1131" t="str">
        <f t="shared" si="553"/>
        <v>0.322462192387963+0.2842983132107i</v>
      </c>
      <c r="AE1131" t="str">
        <f t="shared" si="554"/>
        <v>-0.00602775346123376-0.00597498013199337i</v>
      </c>
      <c r="AF1131" t="str">
        <f t="shared" si="555"/>
        <v>-13.6973257191626-2.95515750117788i</v>
      </c>
      <c r="AG1131" t="str">
        <f t="shared" si="556"/>
        <v>1.02006679964423-0.0221076542796791i</v>
      </c>
      <c r="AH1131" t="str">
        <f t="shared" si="557"/>
        <v>0.0614840666924323+0.0990263367213106i</v>
      </c>
      <c r="AI1131">
        <f t="shared" si="558"/>
        <v>-18.668922207927583</v>
      </c>
      <c r="AJ1131">
        <f t="shared" si="559"/>
        <v>58.164432841330118</v>
      </c>
      <c r="AK1131"/>
      <c r="AL1131"/>
      <c r="AM1131"/>
      <c r="AN1131"/>
    </row>
    <row r="1132" spans="1:40" x14ac:dyDescent="0.25">
      <c r="A1132"/>
      <c r="B1132">
        <f t="shared" si="525"/>
        <v>99800</v>
      </c>
      <c r="C1132" s="237" t="str">
        <f t="shared" si="528"/>
        <v>-7.67329001652484E-06+0.0245393016185225i</v>
      </c>
      <c r="D1132" s="208" t="str">
        <f t="shared" si="529"/>
        <v>-5.95706478556275+0.188134645742006i</v>
      </c>
      <c r="E1132" t="str">
        <f t="shared" si="530"/>
        <v>2870</v>
      </c>
      <c r="F1132" t="str">
        <f t="shared" si="531"/>
        <v>0.777000777000777</v>
      </c>
      <c r="G1132" t="str">
        <f t="shared" si="526"/>
        <v>0.777000777000777</v>
      </c>
      <c r="H1132" t="str">
        <f t="shared" si="532"/>
        <v>7.74259465414549+3.14136491806794i</v>
      </c>
      <c r="I1132" t="str">
        <f t="shared" si="533"/>
        <v>391.913683535327i</v>
      </c>
      <c r="J1132" t="str">
        <f t="shared" si="527"/>
        <v>-206.90799951924+85.7381727196563i</v>
      </c>
      <c r="K1132" t="str">
        <f t="shared" si="534"/>
        <v>0.669869493870922-1.6165653234644i</v>
      </c>
      <c r="L1132" t="str">
        <f t="shared" si="535"/>
        <v>0.0478399197314387-0.0983428798284308i</v>
      </c>
      <c r="M1132" t="str">
        <f t="shared" si="536"/>
        <v>0.717709413602361-1.71490820329283i</v>
      </c>
      <c r="N1132" t="str">
        <f t="shared" si="537"/>
        <v>-1.0225262438626i</v>
      </c>
      <c r="O1132" t="str">
        <f t="shared" si="538"/>
        <v>0.521211650844776-0.853427451529222i</v>
      </c>
      <c r="P1132" t="str">
        <f t="shared" si="539"/>
        <v>0.478788349155224+0.853427451529222i</v>
      </c>
      <c r="Q1132" t="str">
        <f t="shared" si="540"/>
        <v>-0.478788349155224+0.169098792333378i</v>
      </c>
      <c r="R1132" t="str">
        <f t="shared" si="541"/>
        <v>-0.329379232647218-1.89880368558179i</v>
      </c>
      <c r="S1132" t="str">
        <f t="shared" si="542"/>
        <v>0.10566264614832i</v>
      </c>
      <c r="T1132" t="str">
        <f t="shared" si="543"/>
        <v>0.200632621934755-0.0348030813078082i</v>
      </c>
      <c r="U1132" t="str">
        <f t="shared" si="544"/>
        <v>0.0000333333333333334-0.00113102050264995i</v>
      </c>
      <c r="V1132" t="str">
        <f t="shared" si="545"/>
        <v>6.66666666666667E-06-0.0113102050264995i</v>
      </c>
      <c r="W1132" t="str">
        <f t="shared" si="546"/>
        <v>0.0000276030778803366-0.00102827134232595i</v>
      </c>
      <c r="X1132" t="str">
        <f t="shared" si="547"/>
        <v>0.0000451832891708138-0.00102702451367524i</v>
      </c>
      <c r="Y1132" t="str">
        <f t="shared" si="548"/>
        <v>0.009+0.627061893656523i</v>
      </c>
      <c r="Z1132" t="str">
        <f t="shared" si="549"/>
        <v>-0.0196696546498847-0.00115027954046494i</v>
      </c>
      <c r="AA1132" t="str">
        <f t="shared" si="550"/>
        <v>0.276892325725082-19.1642607297404i</v>
      </c>
      <c r="AB1132" t="str">
        <f t="shared" si="551"/>
        <v>0.946270220581887-0.164146384114836i</v>
      </c>
      <c r="AC1132" t="str">
        <f t="shared" si="552"/>
        <v>1.39765106446381-1.7405759688956i</v>
      </c>
      <c r="AD1132" t="str">
        <f t="shared" si="553"/>
        <v>0.322748167151683+0.284492553072985i</v>
      </c>
      <c r="AE1132" t="str">
        <f t="shared" si="554"/>
        <v>-0.00602109902354238-0.00596712088280675i</v>
      </c>
      <c r="AF1132" t="str">
        <f t="shared" si="555"/>
        <v>-13.6996594397082-2.95323027232593i</v>
      </c>
      <c r="AG1132" t="str">
        <f t="shared" si="556"/>
        <v>1.02006007055126-0.0221053715188212i</v>
      </c>
      <c r="AH1132" t="str">
        <f t="shared" si="557"/>
        <v>0.0614458182595658+0.098903487542067i</v>
      </c>
      <c r="AI1132">
        <f t="shared" si="558"/>
        <v>-18.678207575342512</v>
      </c>
      <c r="AJ1132">
        <f t="shared" si="559"/>
        <v>58.148535635337353</v>
      </c>
      <c r="AK1132"/>
      <c r="AL1132"/>
      <c r="AM1132"/>
      <c r="AN1132"/>
    </row>
    <row r="1133" spans="1:40" x14ac:dyDescent="0.25">
      <c r="A1133"/>
      <c r="B1133">
        <f t="shared" si="525"/>
        <v>99900</v>
      </c>
      <c r="C1133" s="237" t="str">
        <f t="shared" si="528"/>
        <v>-7.65793576470774E-06+0.0245147377578349i</v>
      </c>
      <c r="D1133" s="208" t="str">
        <f t="shared" si="529"/>
        <v>-5.95706466784682+0.187946322810068i</v>
      </c>
      <c r="E1133" t="str">
        <f t="shared" si="530"/>
        <v>2870</v>
      </c>
      <c r="F1133" t="str">
        <f t="shared" si="531"/>
        <v>0.777000777000777</v>
      </c>
      <c r="G1133" t="str">
        <f t="shared" si="526"/>
        <v>0.777000777000777</v>
      </c>
      <c r="H1133" t="str">
        <f t="shared" si="532"/>
        <v>7.74492301811474+3.13925080185239i</v>
      </c>
      <c r="I1133" t="str">
        <f t="shared" si="533"/>
        <v>392.306382617026i</v>
      </c>
      <c r="J1133" t="str">
        <f t="shared" si="527"/>
        <v>-207.324857559007+85.8240827123614i</v>
      </c>
      <c r="K1133" t="str">
        <f t="shared" si="534"/>
        <v>0.668714138971995-1.61540979208269i</v>
      </c>
      <c r="L1133" t="str">
        <f t="shared" si="535"/>
        <v>0.0477624808178961-0.0982820717658828i</v>
      </c>
      <c r="M1133" t="str">
        <f t="shared" si="536"/>
        <v>0.716476619789891-1.71369186384857i</v>
      </c>
      <c r="N1133" t="str">
        <f t="shared" si="537"/>
        <v>-1.02355081925726i</v>
      </c>
      <c r="O1133" t="str">
        <f t="shared" si="538"/>
        <v>0.52033697665762-0.853961024123939i</v>
      </c>
      <c r="P1133" t="str">
        <f t="shared" si="539"/>
        <v>0.47966302334238+0.853961024123939i</v>
      </c>
      <c r="Q1133" t="str">
        <f t="shared" si="540"/>
        <v>-0.47966302334238+0.169589795133321i</v>
      </c>
      <c r="R1133" t="str">
        <f t="shared" si="541"/>
        <v>-0.329371137885633-1.89678787741654i</v>
      </c>
      <c r="S1133" t="str">
        <f t="shared" si="542"/>
        <v>0.105768520543258i</v>
      </c>
      <c r="T1133" t="str">
        <f t="shared" si="543"/>
        <v>0.200620447578734-0.0348370979638128i</v>
      </c>
      <c r="U1133" t="str">
        <f t="shared" si="544"/>
        <v>0.0000333333333333333-0.00112988834999464i</v>
      </c>
      <c r="V1133" t="str">
        <f t="shared" si="545"/>
        <v>6.66666666666667E-06-0.0112988834999464i</v>
      </c>
      <c r="W1133" t="str">
        <f t="shared" si="546"/>
        <v>0.0000276030774233896-0.00102724218366527i</v>
      </c>
      <c r="X1133" t="str">
        <f t="shared" si="547"/>
        <v>0.0000451481004716208-0.00102599720510518i</v>
      </c>
      <c r="Y1133" t="str">
        <f t="shared" si="548"/>
        <v>0.009+0.627690212187241i</v>
      </c>
      <c r="Z1133" t="str">
        <f t="shared" si="549"/>
        <v>-0.0196302635684936-0.00114788084222788i</v>
      </c>
      <c r="AA1133" t="str">
        <f t="shared" si="550"/>
        <v>0.27633549177678-19.1450225140005i</v>
      </c>
      <c r="AB1133" t="str">
        <f t="shared" si="551"/>
        <v>0.946212801053365-0.164306821377085i</v>
      </c>
      <c r="AC1133" t="str">
        <f t="shared" si="552"/>
        <v>1.39636808633191-1.73923917462319i</v>
      </c>
      <c r="AD1133" t="str">
        <f t="shared" si="553"/>
        <v>0.323034347523281+0.284686519604227i</v>
      </c>
      <c r="AE1133" t="str">
        <f t="shared" si="554"/>
        <v>-0.00601446318166416-0.00595927635313167i</v>
      </c>
      <c r="AF1133" t="str">
        <f t="shared" si="555"/>
        <v>-13.7019876859616-2.95130447904232i</v>
      </c>
      <c r="AG1133" t="str">
        <f t="shared" si="556"/>
        <v>1.02005333637079-0.0221031077375685i</v>
      </c>
      <c r="AH1133" t="str">
        <f t="shared" si="557"/>
        <v>0.0614076688760066+0.0987808578858323i</v>
      </c>
      <c r="AI1133">
        <f t="shared" si="558"/>
        <v>-18.687484381176038</v>
      </c>
      <c r="AJ1133">
        <f t="shared" si="559"/>
        <v>58.132620041370494</v>
      </c>
      <c r="AK1133"/>
      <c r="AL1133"/>
      <c r="AM1133"/>
      <c r="AN1133"/>
    </row>
    <row r="1134" spans="1:40" x14ac:dyDescent="0.25">
      <c r="A1134"/>
      <c r="B1134">
        <f t="shared" si="525"/>
        <v>100000</v>
      </c>
      <c r="C1134" s="237" t="str">
        <f t="shared" si="528"/>
        <v>-7.64262755260491E-06+0.0244902230248543i</v>
      </c>
      <c r="D1134" s="208" t="str">
        <f t="shared" si="529"/>
        <v>-5.95706455048387+0.187758376523883i</v>
      </c>
      <c r="E1134" t="str">
        <f t="shared" si="530"/>
        <v>2870</v>
      </c>
      <c r="F1134" t="str">
        <f t="shared" si="531"/>
        <v>0.777000777000777</v>
      </c>
      <c r="G1134" t="str">
        <f t="shared" si="526"/>
        <v>0.777000777000777</v>
      </c>
      <c r="H1134" t="str">
        <f t="shared" si="532"/>
        <v>7.74724592318738+3.13713850050729i</v>
      </c>
      <c r="I1134" t="str">
        <f t="shared" si="533"/>
        <v>392.699081698724i</v>
      </c>
      <c r="J1134" t="str">
        <f t="shared" si="527"/>
        <v>-207.74213308304+85.9099927050665i</v>
      </c>
      <c r="K1134" t="str">
        <f t="shared" si="534"/>
        <v>0.667561611374377-1.61425544042778i</v>
      </c>
      <c r="L1134" t="str">
        <f t="shared" si="535"/>
        <v>0.0476852150218265-0.0982213012730884i</v>
      </c>
      <c r="M1134" t="str">
        <f t="shared" si="536"/>
        <v>0.715246826396204-1.71247674170087i</v>
      </c>
      <c r="N1134" t="str">
        <f t="shared" si="537"/>
        <v>-1.02457539465191i</v>
      </c>
      <c r="O1134" t="str">
        <f t="shared" si="538"/>
        <v>0.519461756244313-0.854493700269098i</v>
      </c>
      <c r="P1134" t="str">
        <f t="shared" si="539"/>
        <v>0.480538243755687+0.854493700269098i</v>
      </c>
      <c r="Q1134" t="str">
        <f t="shared" si="540"/>
        <v>-0.480538243755687+0.170081694382812i</v>
      </c>
      <c r="R1134" t="str">
        <f t="shared" si="541"/>
        <v>-0.329363034337891-1.89477598307299i</v>
      </c>
      <c r="S1134" t="str">
        <f t="shared" si="542"/>
        <v>0.105874394938196i</v>
      </c>
      <c r="T1134" t="str">
        <f t="shared" si="543"/>
        <v>0.200608260751278-0.0348711119755325i</v>
      </c>
      <c r="U1134" t="str">
        <f t="shared" si="544"/>
        <v>0.0000333333333333334-0.00112875846164465i</v>
      </c>
      <c r="V1134" t="str">
        <f t="shared" si="545"/>
        <v>6.66666666666667E-06-0.0112875846164465i</v>
      </c>
      <c r="W1134" t="str">
        <f t="shared" si="546"/>
        <v>0.000027603076965985-0.00102621508346395i</v>
      </c>
      <c r="X1134" t="str">
        <f t="shared" si="547"/>
        <v>0.0000451130172427883-0.0010249719494912i</v>
      </c>
      <c r="Y1134" t="str">
        <f t="shared" si="548"/>
        <v>0.009+0.628318530717959i</v>
      </c>
      <c r="Z1134" t="str">
        <f t="shared" si="549"/>
        <v>-0.0195909907400586-0.00114549069129253i</v>
      </c>
      <c r="AA1134" t="str">
        <f t="shared" si="550"/>
        <v>0.275780338585106-19.1258229388225i</v>
      </c>
      <c r="AB1134" t="str">
        <f t="shared" si="551"/>
        <v>0.946155322704163-0.164467246167742i</v>
      </c>
      <c r="AC1134" t="str">
        <f t="shared" si="552"/>
        <v>1.39508825800818-1.73790366003496i</v>
      </c>
      <c r="AD1134" t="str">
        <f t="shared" si="553"/>
        <v>0.323320733266279+0.284880212602707i</v>
      </c>
      <c r="AE1134" t="str">
        <f t="shared" si="554"/>
        <v>-0.00600784585981879-0.00595144649738396i</v>
      </c>
      <c r="AF1134" t="str">
        <f t="shared" si="555"/>
        <v>-13.7043104736712-2.94938012398341i</v>
      </c>
      <c r="AG1134" t="str">
        <f t="shared" si="556"/>
        <v>1.02004659710282-0.0221008628621963i</v>
      </c>
      <c r="AH1134" t="str">
        <f t="shared" si="557"/>
        <v>0.0613696181141541+0.0986584471083731i</v>
      </c>
      <c r="AI1134">
        <f t="shared" si="558"/>
        <v>-18.696752644958853</v>
      </c>
      <c r="AJ1134">
        <f t="shared" si="559"/>
        <v>58.116686112231392</v>
      </c>
      <c r="AK1134"/>
      <c r="AL1134"/>
      <c r="AM1134"/>
      <c r="AN1134"/>
    </row>
    <row r="1135" spans="1:40" x14ac:dyDescent="0.25">
      <c r="A1135"/>
      <c r="B1135">
        <f t="shared" si="525"/>
        <v>100100</v>
      </c>
      <c r="C1135" s="237" t="str">
        <f t="shared" si="528"/>
        <v>-7.62736519633341E-06+0.0244657572723448i</v>
      </c>
      <c r="D1135" s="208" t="str">
        <f t="shared" si="529"/>
        <v>-5.95706443347246+0.187570805754644i</v>
      </c>
      <c r="E1135" t="str">
        <f t="shared" si="530"/>
        <v>2870</v>
      </c>
      <c r="F1135" t="str">
        <f t="shared" si="531"/>
        <v>0.777000777000777</v>
      </c>
      <c r="G1135" t="str">
        <f t="shared" si="526"/>
        <v>0.777000777000777</v>
      </c>
      <c r="H1135" t="str">
        <f t="shared" si="532"/>
        <v>7.74956338506307+3.13502801552727i</v>
      </c>
      <c r="I1135" t="str">
        <f t="shared" si="533"/>
        <v>393.091780780423i</v>
      </c>
      <c r="J1135" t="str">
        <f t="shared" si="527"/>
        <v>-208.159826091339+85.9959026977716i</v>
      </c>
      <c r="K1135" t="str">
        <f t="shared" si="534"/>
        <v>0.666411902437415-1.61310226841965i</v>
      </c>
      <c r="L1135" t="str">
        <f t="shared" si="535"/>
        <v>0.0476081218789897-0.0981605684626097i</v>
      </c>
      <c r="M1135" t="str">
        <f t="shared" si="536"/>
        <v>0.714020024316405-1.71126283688226i</v>
      </c>
      <c r="N1135" t="str">
        <f t="shared" si="537"/>
        <v>-1.02559997004656i</v>
      </c>
      <c r="O1135" t="str">
        <f t="shared" si="538"/>
        <v>0.518585990523613-0.855025479405522i</v>
      </c>
      <c r="P1135" t="str">
        <f t="shared" si="539"/>
        <v>0.481414009476387+0.855025479405522i</v>
      </c>
      <c r="Q1135" t="str">
        <f t="shared" si="540"/>
        <v>-0.481414009476387+0.170574490641038i</v>
      </c>
      <c r="R1135" t="str">
        <f t="shared" si="541"/>
        <v>-0.329354922001878-1.89276799081354i</v>
      </c>
      <c r="S1135" t="str">
        <f t="shared" si="542"/>
        <v>0.105980269333134i</v>
      </c>
      <c r="T1135" t="str">
        <f t="shared" si="543"/>
        <v>0.200596061451554-0.0349051233399524i</v>
      </c>
      <c r="U1135" t="str">
        <f t="shared" si="544"/>
        <v>0.0000333333333333333-0.00112763083081383i</v>
      </c>
      <c r="V1135" t="str">
        <f t="shared" si="545"/>
        <v>6.66666666666667E-06-0.0112763083081383i</v>
      </c>
      <c r="W1135" t="str">
        <f t="shared" si="546"/>
        <v>0.0000276030765081225-0.0010251900355528i</v>
      </c>
      <c r="X1135" t="str">
        <f t="shared" si="547"/>
        <v>0.0000450780390632705-0.00102394874068781i</v>
      </c>
      <c r="Y1135" t="str">
        <f t="shared" si="548"/>
        <v>0.009+0.628946849248676i</v>
      </c>
      <c r="Z1135" t="str">
        <f t="shared" si="549"/>
        <v>-0.0195518356915861-0.00114310904701182i</v>
      </c>
      <c r="AA1135" t="str">
        <f t="shared" si="550"/>
        <v>0.275226859381685-19.1066618877453i</v>
      </c>
      <c r="AB1135" t="str">
        <f t="shared" si="551"/>
        <v>0.94609778553035-0.164627658472588i</v>
      </c>
      <c r="AC1135" t="str">
        <f t="shared" si="552"/>
        <v>1.39381156996299-1.73656942514044i</v>
      </c>
      <c r="AD1135" t="str">
        <f t="shared" si="553"/>
        <v>0.323607324143987+0.28507363186684i</v>
      </c>
      <c r="AE1135" t="str">
        <f t="shared" si="554"/>
        <v>-0.00600124698260558-0.00594363127017244i</v>
      </c>
      <c r="AF1135" t="str">
        <f t="shared" si="555"/>
        <v>-13.7066278185355-2.94745720977263i</v>
      </c>
      <c r="AG1135" t="str">
        <f t="shared" si="556"/>
        <v>1.02003985274737-0.0220986368192618i</v>
      </c>
      <c r="AH1135" t="str">
        <f t="shared" si="557"/>
        <v>0.0613316655486098+0.0985362545680286i</v>
      </c>
      <c r="AI1135">
        <f t="shared" si="558"/>
        <v>-18.70601238615744</v>
      </c>
      <c r="AJ1135">
        <f t="shared" si="559"/>
        <v>58.100733900503947</v>
      </c>
      <c r="AK1135"/>
      <c r="AL1135"/>
      <c r="AM1135"/>
      <c r="AN1135"/>
    </row>
    <row r="1136" spans="1:40" x14ac:dyDescent="0.25">
      <c r="A1136"/>
      <c r="B1136">
        <f t="shared" si="525"/>
        <v>100200</v>
      </c>
      <c r="C1136" s="237" t="str">
        <f t="shared" si="528"/>
        <v>-7.61214851292742E-06+0.0244413403536585i</v>
      </c>
      <c r="D1136" s="208" t="str">
        <f t="shared" si="529"/>
        <v>-5.95706431681123+0.187383609378049i</v>
      </c>
      <c r="E1136" t="str">
        <f t="shared" si="530"/>
        <v>2870</v>
      </c>
      <c r="F1136" t="str">
        <f t="shared" si="531"/>
        <v>0.777000777000777</v>
      </c>
      <c r="G1136" t="str">
        <f t="shared" si="526"/>
        <v>0.777000777000777</v>
      </c>
      <c r="H1136" t="str">
        <f t="shared" si="532"/>
        <v>7.75187541939124+3.13291934837891i</v>
      </c>
      <c r="I1136" t="str">
        <f t="shared" si="533"/>
        <v>393.484479862122i</v>
      </c>
      <c r="J1136" t="str">
        <f t="shared" si="527"/>
        <v>-208.577936583904+86.0818126904766i</v>
      </c>
      <c r="K1136" t="str">
        <f t="shared" si="534"/>
        <v>0.665265003550779-1.61195027596644i</v>
      </c>
      <c r="L1136" t="str">
        <f t="shared" si="535"/>
        <v>0.0475312009264684-0.0980998734459163i</v>
      </c>
      <c r="M1136" t="str">
        <f t="shared" si="536"/>
        <v>0.712796204477247-1.71005014941236i</v>
      </c>
      <c r="N1136" t="str">
        <f t="shared" si="537"/>
        <v>-1.02662454544121i</v>
      </c>
      <c r="O1136" t="str">
        <f t="shared" si="538"/>
        <v>0.517709680414859-0.855556360974977i</v>
      </c>
      <c r="P1136" t="str">
        <f t="shared" si="539"/>
        <v>0.482290319585141+0.855556360974977i</v>
      </c>
      <c r="Q1136" t="str">
        <f t="shared" si="540"/>
        <v>-0.482290319585141+0.171068184466233i</v>
      </c>
      <c r="R1136" t="str">
        <f t="shared" si="541"/>
        <v>-0.329346800875495-1.89076388894745i</v>
      </c>
      <c r="S1136" t="str">
        <f t="shared" si="542"/>
        <v>0.106086143728073i</v>
      </c>
      <c r="T1136" t="str">
        <f t="shared" si="543"/>
        <v>0.200583849678729-0.0349391320540588i</v>
      </c>
      <c r="U1136" t="str">
        <f t="shared" si="544"/>
        <v>0.0000333333333333333-0.00112650545074316i</v>
      </c>
      <c r="V1136" t="str">
        <f t="shared" si="545"/>
        <v>6.66666666666667E-06-0.0112650545074316i</v>
      </c>
      <c r="W1136" t="str">
        <f t="shared" si="546"/>
        <v>0.0000276030760498024-0.00102416703378721i</v>
      </c>
      <c r="X1136" t="str">
        <f t="shared" si="547"/>
        <v>0.0000450431655141189-0.00102292757257394i</v>
      </c>
      <c r="Y1136" t="str">
        <f t="shared" si="548"/>
        <v>0.009+0.629575167779394i</v>
      </c>
      <c r="Z1136" t="str">
        <f t="shared" si="549"/>
        <v>-0.0195127979524444-0.00114073586897616i</v>
      </c>
      <c r="AA1136" t="str">
        <f t="shared" si="550"/>
        <v>0.27467504743223-19.0875392447759i</v>
      </c>
      <c r="AB1136" t="str">
        <f t="shared" si="551"/>
        <v>0.946040189527998-0.16478805827741i</v>
      </c>
      <c r="AC1136" t="str">
        <f t="shared" si="552"/>
        <v>1.39253801269984-1.73523646993576i</v>
      </c>
      <c r="AD1136" t="str">
        <f t="shared" si="553"/>
        <v>0.323894119919509+0.285266777195183i</v>
      </c>
      <c r="AE1136" t="str">
        <f t="shared" si="554"/>
        <v>-0.00599466647500038-0.00593583062629721i</v>
      </c>
      <c r="AF1136" t="str">
        <f t="shared" si="555"/>
        <v>-13.7089397362025-2.94553573900086i</v>
      </c>
      <c r="AG1136" t="str">
        <f t="shared" si="556"/>
        <v>1.02003310330446-0.022096429535603i</v>
      </c>
      <c r="AH1136" t="str">
        <f t="shared" si="557"/>
        <v>0.0612938107561513+0.098414279625684i</v>
      </c>
      <c r="AI1136">
        <f t="shared" si="558"/>
        <v>-18.715263624175709</v>
      </c>
      <c r="AJ1136">
        <f t="shared" si="559"/>
        <v>58.084763458556758</v>
      </c>
      <c r="AK1136"/>
      <c r="AL1136"/>
      <c r="AM1136"/>
      <c r="AN1136"/>
    </row>
    <row r="1137" spans="1:40" x14ac:dyDescent="0.25">
      <c r="A1137"/>
      <c r="B1137">
        <f t="shared" si="525"/>
        <v>100300</v>
      </c>
      <c r="C1137" s="237" t="str">
        <f t="shared" si="528"/>
        <v>-7.59697732033276E-06+0.0244169721227321i</v>
      </c>
      <c r="D1137" s="208" t="str">
        <f t="shared" si="529"/>
        <v>-5.95706420049875+0.18719678627428i</v>
      </c>
      <c r="E1137" t="str">
        <f t="shared" si="530"/>
        <v>2870</v>
      </c>
      <c r="F1137" t="str">
        <f t="shared" si="531"/>
        <v>0.777000777000777</v>
      </c>
      <c r="G1137" t="str">
        <f t="shared" si="526"/>
        <v>0.777000777000777</v>
      </c>
      <c r="H1137" t="str">
        <f t="shared" si="532"/>
        <v>7.75418204177118+3.13081250050076i</v>
      </c>
      <c r="I1137" t="str">
        <f t="shared" si="533"/>
        <v>393.87717894382i</v>
      </c>
      <c r="J1137" t="str">
        <f t="shared" si="527"/>
        <v>-208.996464560736+86.1677226831817i</v>
      </c>
      <c r="K1137" t="str">
        <f t="shared" si="534"/>
        <v>0.664120906134348-1.61079946296459i</v>
      </c>
      <c r="L1137" t="str">
        <f t="shared" si="535"/>
        <v>0.047454451702668-0.0980392163333946i</v>
      </c>
      <c r="M1137" t="str">
        <f t="shared" si="536"/>
        <v>0.711575357837016-1.70883867929798i</v>
      </c>
      <c r="N1137" t="str">
        <f t="shared" si="537"/>
        <v>-1.02764912083586i</v>
      </c>
      <c r="O1137" t="str">
        <f t="shared" si="538"/>
        <v>0.516832826837962-0.856086344420165i</v>
      </c>
      <c r="P1137" t="str">
        <f t="shared" si="539"/>
        <v>0.483167173162038+0.856086344420165i</v>
      </c>
      <c r="Q1137" t="str">
        <f t="shared" si="540"/>
        <v>-0.483167173162038+0.171562776415695i</v>
      </c>
      <c r="R1137" t="str">
        <f t="shared" si="541"/>
        <v>-0.329338670956624-1.8887636658306i</v>
      </c>
      <c r="S1137" t="str">
        <f t="shared" si="542"/>
        <v>0.106192018123011i</v>
      </c>
      <c r="T1137" t="str">
        <f t="shared" si="543"/>
        <v>0.200571625431968-0.0349731381148342i</v>
      </c>
      <c r="U1137" t="str">
        <f t="shared" si="544"/>
        <v>0.0000333333333333333-0.00112538231470055i</v>
      </c>
      <c r="V1137" t="str">
        <f t="shared" si="545"/>
        <v>6.66666666666667E-06-0.0112538231470055i</v>
      </c>
      <c r="W1137" t="str">
        <f t="shared" si="546"/>
        <v>0.0000276030755910251-0.00102314607204715i</v>
      </c>
      <c r="X1137" t="str">
        <f t="shared" si="547"/>
        <v>0.0000450083961784745-0.00102190843905299i</v>
      </c>
      <c r="Y1137" t="str">
        <f t="shared" si="548"/>
        <v>0.009+0.630203486310112i</v>
      </c>
      <c r="Z1137" t="str">
        <f t="shared" si="549"/>
        <v>-0.0194738770543525-0.00113837111701202i</v>
      </c>
      <c r="AA1137" t="str">
        <f t="shared" si="550"/>
        <v>0.274124896036339-19.0684548943874i</v>
      </c>
      <c r="AB1137" t="str">
        <f t="shared" si="551"/>
        <v>0.945982534693169-0.164948445567974i</v>
      </c>
      <c r="AC1137" t="str">
        <f t="shared" si="552"/>
        <v>1.39126757675523-1.73390479440372i</v>
      </c>
      <c r="AD1137" t="str">
        <f t="shared" si="553"/>
        <v>0.324181120355735+0.285459648386441i</v>
      </c>
      <c r="AE1137" t="str">
        <f t="shared" si="554"/>
        <v>-0.00598810426235433-0.00592804452074984i</v>
      </c>
      <c r="AF1137" t="str">
        <f t="shared" si="555"/>
        <v>-13.7112462422699-2.94361571422648i</v>
      </c>
      <c r="AG1137" t="str">
        <f t="shared" si="556"/>
        <v>1.02002634877413-0.0220942409383373i</v>
      </c>
      <c r="AH1137" t="str">
        <f t="shared" si="557"/>
        <v>0.0612560533157289+0.0982925216447751i</v>
      </c>
      <c r="AI1137">
        <f t="shared" si="558"/>
        <v>-18.724506378353833</v>
      </c>
      <c r="AJ1137">
        <f t="shared" si="559"/>
        <v>58.068774838544606</v>
      </c>
      <c r="AK1137"/>
      <c r="AL1137"/>
      <c r="AM1137"/>
      <c r="AN1137"/>
    </row>
    <row r="1138" spans="1:40" x14ac:dyDescent="0.25">
      <c r="A1138"/>
      <c r="B1138">
        <f t="shared" ref="B1138:B1201" si="560">B1137+100</f>
        <v>100400</v>
      </c>
      <c r="C1138" s="237" t="str">
        <f t="shared" si="528"/>
        <v>-0.0000075818514374015+0.0243926524340843i</v>
      </c>
      <c r="D1138" s="208" t="str">
        <f t="shared" si="529"/>
        <v>-5.95706408453364+0.18701033532798i</v>
      </c>
      <c r="E1138" t="str">
        <f t="shared" si="530"/>
        <v>2870</v>
      </c>
      <c r="F1138" t="str">
        <f t="shared" si="531"/>
        <v>0.777000777000777</v>
      </c>
      <c r="G1138" t="str">
        <f t="shared" si="526"/>
        <v>0.777000777000777</v>
      </c>
      <c r="H1138" t="str">
        <f t="shared" si="532"/>
        <v>7.75648326775224+3.12870747330372i</v>
      </c>
      <c r="I1138" t="str">
        <f t="shared" si="533"/>
        <v>394.269878025519i</v>
      </c>
      <c r="J1138" t="str">
        <f t="shared" si="527"/>
        <v>-209.415410021834+86.2536326758867i</v>
      </c>
      <c r="K1138" t="str">
        <f t="shared" si="534"/>
        <v>0.662979601638112-1.60964982929897i</v>
      </c>
      <c r="L1138" t="str">
        <f t="shared" si="535"/>
        <v>0.0473778737473118-0.0979785972343539i</v>
      </c>
      <c r="M1138" t="str">
        <f t="shared" si="536"/>
        <v>0.710357475385424-1.70762842653332i</v>
      </c>
      <c r="N1138" t="str">
        <f t="shared" si="537"/>
        <v>-1.02867369623052i</v>
      </c>
      <c r="O1138" t="str">
        <f t="shared" si="538"/>
        <v>0.515955430713395-0.856615429184739i</v>
      </c>
      <c r="P1138" t="str">
        <f t="shared" si="539"/>
        <v>0.484044569286605+0.856615429184739i</v>
      </c>
      <c r="Q1138" t="str">
        <f t="shared" si="540"/>
        <v>-0.484044569286605+0.172058267045781i</v>
      </c>
      <c r="R1138" t="str">
        <f t="shared" si="541"/>
        <v>-0.32933053224315-1.88676730986523i</v>
      </c>
      <c r="S1138" t="str">
        <f t="shared" si="542"/>
        <v>0.106297892517949i</v>
      </c>
      <c r="T1138" t="str">
        <f t="shared" si="543"/>
        <v>0.200559388710434-0.0350071415192613i</v>
      </c>
      <c r="U1138" t="str">
        <f t="shared" si="544"/>
        <v>0.0000333333333333333-0.00112426141598072i</v>
      </c>
      <c r="V1138" t="str">
        <f t="shared" si="545"/>
        <v>6.66666666666667E-06-0.0112426141598072i</v>
      </c>
      <c r="W1138" t="str">
        <f t="shared" si="546"/>
        <v>0.0000276030751317898-0.00102212714423687i</v>
      </c>
      <c r="X1138" t="str">
        <f t="shared" si="547"/>
        <v>0.0000449737306415466-0.00102089133405251i</v>
      </c>
      <c r="Y1138" t="str">
        <f t="shared" si="548"/>
        <v>0.009+0.63083180484083i</v>
      </c>
      <c r="Z1138" t="str">
        <f t="shared" si="549"/>
        <v>-0.0194350725313627-0.00113601475118i</v>
      </c>
      <c r="AA1138" t="str">
        <f t="shared" si="550"/>
        <v>0.27357639852729-19.049408721516i</v>
      </c>
      <c r="AB1138" t="str">
        <f t="shared" si="551"/>
        <v>0.945924821021915-0.165108820330052i</v>
      </c>
      <c r="AC1138" t="str">
        <f t="shared" si="552"/>
        <v>1.39000025269856-1.73257439851399i</v>
      </c>
      <c r="AD1138" t="str">
        <f t="shared" si="553"/>
        <v>0.324468325215337+0.285652245239454i</v>
      </c>
      <c r="AE1138" t="str">
        <f t="shared" si="554"/>
        <v>-0.00598156027039016-0.00592027290871069i</v>
      </c>
      <c r="AF1138" t="str">
        <f t="shared" si="555"/>
        <v>-13.7135473522859-2.94169713797574i</v>
      </c>
      <c r="AG1138" t="str">
        <f t="shared" si="556"/>
        <v>1.02001958915643-0.0220920709548586i</v>
      </c>
      <c r="AH1138" t="str">
        <f t="shared" si="557"/>
        <v>0.0612183928084413+0.098170979991253i</v>
      </c>
      <c r="AI1138">
        <f t="shared" si="558"/>
        <v>-18.733740667970359</v>
      </c>
      <c r="AJ1138">
        <f t="shared" si="559"/>
        <v>58.052768092408172</v>
      </c>
      <c r="AK1138"/>
      <c r="AL1138"/>
      <c r="AM1138"/>
      <c r="AN1138"/>
    </row>
    <row r="1139" spans="1:40" x14ac:dyDescent="0.25">
      <c r="A1139"/>
      <c r="B1139">
        <f t="shared" si="560"/>
        <v>100500</v>
      </c>
      <c r="C1139" s="237" t="str">
        <f t="shared" si="528"/>
        <v>-7.56677068388642E-06+0.0243683811428128i</v>
      </c>
      <c r="D1139" s="208" t="str">
        <f t="shared" si="529"/>
        <v>-5.95706396891454+0.186824255428232i</v>
      </c>
      <c r="E1139" t="str">
        <f t="shared" si="530"/>
        <v>2870</v>
      </c>
      <c r="F1139" t="str">
        <f t="shared" si="531"/>
        <v>0.777000777000777</v>
      </c>
      <c r="G1139" t="str">
        <f t="shared" si="526"/>
        <v>0.777000777000777</v>
      </c>
      <c r="H1139" t="str">
        <f t="shared" si="532"/>
        <v>7.75877911283406+3.12660426817117i</v>
      </c>
      <c r="I1139" t="str">
        <f t="shared" si="533"/>
        <v>394.662577107218i</v>
      </c>
      <c r="J1139" t="str">
        <f t="shared" si="527"/>
        <v>-209.834772967197+86.3395426685919i</v>
      </c>
      <c r="K1139" t="str">
        <f t="shared" si="534"/>
        <v>0.66184108154205-1.60850137484293i</v>
      </c>
      <c r="L1139" t="str">
        <f t="shared" si="535"/>
        <v>0.0473014666014372-0.0979180162570322i</v>
      </c>
      <c r="M1139" t="str">
        <f t="shared" si="536"/>
        <v>0.709142548143487-1.70641939109996i</v>
      </c>
      <c r="N1139" t="str">
        <f t="shared" si="537"/>
        <v>-1.02969827162517i</v>
      </c>
      <c r="O1139" t="str">
        <f t="shared" si="538"/>
        <v>0.515077492962225-0.857143614713281i</v>
      </c>
      <c r="P1139" t="str">
        <f t="shared" si="539"/>
        <v>0.484922507037775+0.857143614713281i</v>
      </c>
      <c r="Q1139" t="str">
        <f t="shared" si="540"/>
        <v>-0.484922507037775+0.172554656911889i</v>
      </c>
      <c r="R1139" t="str">
        <f t="shared" si="541"/>
        <v>-0.329322384732964-1.88477480949979i</v>
      </c>
      <c r="S1139" t="str">
        <f t="shared" si="542"/>
        <v>0.106403766912887i</v>
      </c>
      <c r="T1139" t="str">
        <f t="shared" si="543"/>
        <v>0.200547139513297-0.0350411422643224i</v>
      </c>
      <c r="U1139" t="str">
        <f t="shared" si="544"/>
        <v>0.0000333333333333334-0.00112314274790512i</v>
      </c>
      <c r="V1139" t="str">
        <f t="shared" si="545"/>
        <v>6.66666666666667E-06-0.0112314274790512i</v>
      </c>
      <c r="W1139" t="str">
        <f t="shared" si="546"/>
        <v>0.0000276030746720971-0.00102111024428498i</v>
      </c>
      <c r="X1139" t="str">
        <f t="shared" si="547"/>
        <v>0.0000449391684906113-0.00101987625152427i</v>
      </c>
      <c r="Y1139" t="str">
        <f t="shared" si="548"/>
        <v>0.009+0.631460123371548i</v>
      </c>
      <c r="Z1139" t="str">
        <f t="shared" si="549"/>
        <v>-0.0193963839198499-0.00113366673177355i</v>
      </c>
      <c r="AA1139" t="str">
        <f t="shared" si="550"/>
        <v>0.273029548271833-19.0304006115596i</v>
      </c>
      <c r="AB1139" t="str">
        <f t="shared" si="551"/>
        <v>0.945867048510322-0.165269182549409i</v>
      </c>
      <c r="AC1139" t="str">
        <f t="shared" si="552"/>
        <v>1.38873603113202-1.73124528222318i</v>
      </c>
      <c r="AD1139" t="str">
        <f t="shared" si="553"/>
        <v>0.324755734260787+0.285844567553217i</v>
      </c>
      <c r="AE1139" t="str">
        <f t="shared" si="554"/>
        <v>-0.00597503442520169-0.00591251574554981i</v>
      </c>
      <c r="AF1139" t="str">
        <f t="shared" si="555"/>
        <v>-13.7158430817486-2.93978001274294i</v>
      </c>
      <c r="AG1139" t="str">
        <f t="shared" si="556"/>
        <v>1.02001282445145-0.0220899195128388i</v>
      </c>
      <c r="AH1139" t="str">
        <f t="shared" si="557"/>
        <v>0.0611808288175338+0.0980496540335963i</v>
      </c>
      <c r="AI1139">
        <f t="shared" si="558"/>
        <v>-18.742966512240482</v>
      </c>
      <c r="AJ1139">
        <f t="shared" si="559"/>
        <v>58.036743271876837</v>
      </c>
      <c r="AK1139"/>
      <c r="AL1139"/>
      <c r="AM1139"/>
      <c r="AN1139"/>
    </row>
    <row r="1140" spans="1:40" x14ac:dyDescent="0.25">
      <c r="A1140"/>
      <c r="B1140">
        <f t="shared" si="560"/>
        <v>100600</v>
      </c>
      <c r="C1140" s="237" t="str">
        <f t="shared" si="528"/>
        <v>-7.55173488043573E-06+0.0243441581045915i</v>
      </c>
      <c r="D1140" s="208" t="str">
        <f t="shared" si="529"/>
        <v>-5.95706385364004+0.186638545468535i</v>
      </c>
      <c r="E1140" t="str">
        <f t="shared" si="530"/>
        <v>2870</v>
      </c>
      <c r="F1140" t="str">
        <f t="shared" si="531"/>
        <v>0.777000777000777</v>
      </c>
      <c r="G1140" t="str">
        <f t="shared" si="526"/>
        <v>0.777000777000777</v>
      </c>
      <c r="H1140" t="str">
        <f t="shared" si="532"/>
        <v>7.76106959246656+3.12450288645911i</v>
      </c>
      <c r="I1140" t="str">
        <f t="shared" si="533"/>
        <v>395.055276188917i</v>
      </c>
      <c r="J1140" t="str">
        <f t="shared" si="527"/>
        <v>-210.254553396827+86.4254526612969i</v>
      </c>
      <c r="K1140" t="str">
        <f t="shared" si="534"/>
        <v>0.660705337355999-1.60735409945842i</v>
      </c>
      <c r="L1140" t="str">
        <f t="shared" si="535"/>
        <v>0.0472252298073946-0.0978574735086055i</v>
      </c>
      <c r="M1140" t="str">
        <f t="shared" si="536"/>
        <v>0.707930567163394-1.70521157296703i</v>
      </c>
      <c r="N1140" t="str">
        <f t="shared" si="537"/>
        <v>-1.03072284701982i</v>
      </c>
      <c r="O1140" t="str">
        <f t="shared" si="538"/>
        <v>0.514199014506063-0.857670900451329i</v>
      </c>
      <c r="P1140" t="str">
        <f t="shared" si="539"/>
        <v>0.485800985493937+0.857670900451329i</v>
      </c>
      <c r="Q1140" t="str">
        <f t="shared" si="540"/>
        <v>-0.485800985493937+0.173051946568491i</v>
      </c>
      <c r="R1140" t="str">
        <f t="shared" si="541"/>
        <v>-0.329314228423942-1.8827861532286i</v>
      </c>
      <c r="S1140" t="str">
        <f t="shared" si="542"/>
        <v>0.106509641307825i</v>
      </c>
      <c r="T1140" t="str">
        <f t="shared" si="543"/>
        <v>0.200534877839718-0.0350751403469972i</v>
      </c>
      <c r="U1140" t="str">
        <f t="shared" si="544"/>
        <v>0.0000333333333333333-0.00112202630382172i</v>
      </c>
      <c r="V1140" t="str">
        <f t="shared" si="545"/>
        <v>6.66666666666667E-06-0.0112202630382172i</v>
      </c>
      <c r="W1140" t="str">
        <f t="shared" si="546"/>
        <v>0.0000276030742119466-0.00102009536614418i</v>
      </c>
      <c r="X1140" t="str">
        <f t="shared" si="547"/>
        <v>0.0000449047093149909-0.00101886318544402i</v>
      </c>
      <c r="Y1140" t="str">
        <f t="shared" si="548"/>
        <v>0.009+0.632088441902266i</v>
      </c>
      <c r="Z1140" t="str">
        <f t="shared" si="549"/>
        <v>-0.0193578107584951-0.00113132701931715i</v>
      </c>
      <c r="AA1140" t="str">
        <f t="shared" si="550"/>
        <v>0.272484338669996-19.0114304503744i</v>
      </c>
      <c r="AB1140" t="str">
        <f t="shared" si="551"/>
        <v>0.945809217154431-0.165429532211801i</v>
      </c>
      <c r="AC1140" t="str">
        <f t="shared" si="552"/>
        <v>1.38747490269042-1.7299174454749i</v>
      </c>
      <c r="AD1140" t="str">
        <f t="shared" si="553"/>
        <v>0.325043347254341+0.286036615126861i</v>
      </c>
      <c r="AE1140" t="str">
        <f t="shared" si="554"/>
        <v>-0.00596852665325028-0.00590477298682438i</v>
      </c>
      <c r="AF1140" t="str">
        <f t="shared" si="555"/>
        <v>-13.7181334461066-2.93786434099057i</v>
      </c>
      <c r="AG1140" t="str">
        <f t="shared" si="556"/>
        <v>1.02000605465926-0.0220877865402239i</v>
      </c>
      <c r="AH1140" t="str">
        <f t="shared" si="557"/>
        <v>0.0611433609283788+0.0979285431427799i</v>
      </c>
      <c r="AI1140">
        <f t="shared" si="558"/>
        <v>-18.752183930317774</v>
      </c>
      <c r="AJ1140">
        <f t="shared" si="559"/>
        <v>58.020700428467492</v>
      </c>
      <c r="AK1140"/>
      <c r="AL1140"/>
      <c r="AM1140"/>
      <c r="AN1140"/>
    </row>
    <row r="1141" spans="1:40" x14ac:dyDescent="0.25">
      <c r="A1141"/>
      <c r="B1141">
        <f t="shared" si="560"/>
        <v>100700</v>
      </c>
      <c r="C1141" s="237" t="str">
        <f t="shared" si="528"/>
        <v>-7.53674384858778E-06+0.0243199831756676i</v>
      </c>
      <c r="D1141" s="208" t="str">
        <f t="shared" si="529"/>
        <v>-5.9570637387088+0.186453204346785i</v>
      </c>
      <c r="E1141" t="str">
        <f t="shared" si="530"/>
        <v>2870</v>
      </c>
      <c r="F1141" t="str">
        <f t="shared" si="531"/>
        <v>0.777000777000777</v>
      </c>
      <c r="G1141" t="str">
        <f t="shared" si="526"/>
        <v>0.777000777000777</v>
      </c>
      <c r="H1141" t="str">
        <f t="shared" si="532"/>
        <v>7.76335472205025+3.12240332949654i</v>
      </c>
      <c r="I1141" t="str">
        <f t="shared" si="533"/>
        <v>395.447975270615i</v>
      </c>
      <c r="J1141" t="str">
        <f t="shared" si="527"/>
        <v>-210.674751310724+86.5113626540019i</v>
      </c>
      <c r="K1141" t="str">
        <f t="shared" si="534"/>
        <v>0.659572360619575-1.6062080029961i</v>
      </c>
      <c r="L1141" t="str">
        <f t="shared" si="535"/>
        <v>0.0471491629088415-0.0977969690951918i</v>
      </c>
      <c r="M1141" t="str">
        <f t="shared" si="536"/>
        <v>0.706721523528417-1.70400497209129i</v>
      </c>
      <c r="N1141" t="str">
        <f t="shared" si="537"/>
        <v>-1.03174742241447i</v>
      </c>
      <c r="O1141" t="str">
        <f t="shared" si="538"/>
        <v>0.513319996267096-0.858197285845364i</v>
      </c>
      <c r="P1141" t="str">
        <f t="shared" si="539"/>
        <v>0.486680003732904+0.858197285845364i</v>
      </c>
      <c r="Q1141" t="str">
        <f t="shared" si="540"/>
        <v>-0.486680003732904+0.173550136569106i</v>
      </c>
      <c r="R1141" t="str">
        <f t="shared" si="541"/>
        <v>-0.329306063313966-1.8808013295917i</v>
      </c>
      <c r="S1141" t="str">
        <f t="shared" si="542"/>
        <v>0.106615515702764i</v>
      </c>
      <c r="T1141" t="str">
        <f t="shared" si="543"/>
        <v>0.200522603688863-0.0351091357642655i</v>
      </c>
      <c r="U1141" t="str">
        <f t="shared" si="544"/>
        <v>0.0000333333333333334-0.00112091207710491i</v>
      </c>
      <c r="V1141" t="str">
        <f t="shared" si="545"/>
        <v>6.66666666666667E-06-0.0112091207710491i</v>
      </c>
      <c r="W1141" t="str">
        <f t="shared" si="546"/>
        <v>0.0000276030737513386-0.00101908250379118i</v>
      </c>
      <c r="X1141" t="str">
        <f t="shared" si="547"/>
        <v>0.0000448703527060447-0.00101785212981137i</v>
      </c>
      <c r="Y1141" t="str">
        <f t="shared" si="548"/>
        <v>0.009+0.632716760432984i</v>
      </c>
      <c r="Z1141" t="str">
        <f t="shared" si="549"/>
        <v>-0.0193193525882724-0.00112899557456477i</v>
      </c>
      <c r="AA1141" t="str">
        <f t="shared" si="550"/>
        <v>0.271940763154876-18.9924981242735i</v>
      </c>
      <c r="AB1141" t="str">
        <f t="shared" si="551"/>
        <v>0.945751326950311-0.165589869302983i</v>
      </c>
      <c r="AC1141" t="str">
        <f t="shared" si="552"/>
        <v>1.38621685804112-1.72859088819994i</v>
      </c>
      <c r="AD1141" t="str">
        <f t="shared" si="553"/>
        <v>0.32533116395805+0.286228387759669i</v>
      </c>
      <c r="AE1141" t="str">
        <f t="shared" si="554"/>
        <v>-0.00596203688136313-0.00589704458827842i</v>
      </c>
      <c r="AF1141" t="str">
        <f t="shared" si="555"/>
        <v>-13.720418460759-2.93595012514976i</v>
      </c>
      <c r="AG1141" t="str">
        <f t="shared" si="556"/>
        <v>1.01999927977997-0.022085671965234i</v>
      </c>
      <c r="AH1141" t="str">
        <f t="shared" si="557"/>
        <v>0.0611059887284618+0.0978076466922688i</v>
      </c>
      <c r="AI1141">
        <f t="shared" si="558"/>
        <v>-18.761392941294091</v>
      </c>
      <c r="AJ1141">
        <f t="shared" si="559"/>
        <v>58.00463961348764</v>
      </c>
      <c r="AK1141"/>
      <c r="AL1141"/>
      <c r="AM1141"/>
      <c r="AN1141"/>
    </row>
    <row r="1142" spans="1:40" x14ac:dyDescent="0.25">
      <c r="A1142"/>
      <c r="B1142">
        <f t="shared" si="560"/>
        <v>100800</v>
      </c>
      <c r="C1142" s="237" t="str">
        <f t="shared" si="528"/>
        <v>-7.52179741076564E-06+0.0242958562128587i</v>
      </c>
      <c r="D1142" s="208" t="str">
        <f t="shared" si="529"/>
        <v>-5.95706362411944+0.18626823096525i</v>
      </c>
      <c r="E1142" t="str">
        <f t="shared" si="530"/>
        <v>2870</v>
      </c>
      <c r="F1142" t="str">
        <f t="shared" si="531"/>
        <v>0.777000777000777</v>
      </c>
      <c r="G1142" t="str">
        <f t="shared" si="526"/>
        <v>0.777000777000777</v>
      </c>
      <c r="H1142" t="str">
        <f t="shared" si="532"/>
        <v>7.76563451693629+3.12030559858546i</v>
      </c>
      <c r="I1142" t="str">
        <f t="shared" si="533"/>
        <v>395.840674352314i</v>
      </c>
      <c r="J1142" t="str">
        <f t="shared" si="527"/>
        <v>-211.095366708886+86.597272646707i</v>
      </c>
      <c r="K1142" t="str">
        <f t="shared" si="534"/>
        <v>0.658442142902064-1.60506308529546i</v>
      </c>
      <c r="L1142" t="str">
        <f t="shared" si="535"/>
        <v>0.0470732654507418-0.0977365031218605i</v>
      </c>
      <c r="M1142" t="str">
        <f t="shared" si="536"/>
        <v>0.705515408352806-1.70279958841732i</v>
      </c>
      <c r="N1142" t="str">
        <f t="shared" si="537"/>
        <v>-1.03277199780912i</v>
      </c>
      <c r="O1142" t="str">
        <f t="shared" si="538"/>
        <v>0.512440439168076-0.858722770342809i</v>
      </c>
      <c r="P1142" t="str">
        <f t="shared" si="539"/>
        <v>0.487559560831924+0.858722770342809i</v>
      </c>
      <c r="Q1142" t="str">
        <f t="shared" si="540"/>
        <v>-0.487559560831924+0.174049227466311i</v>
      </c>
      <c r="R1142" t="str">
        <f t="shared" si="541"/>
        <v>-0.329297889400913-1.87882032717457i</v>
      </c>
      <c r="S1142" t="str">
        <f t="shared" si="542"/>
        <v>0.106721390097702i</v>
      </c>
      <c r="T1142" t="str">
        <f t="shared" si="543"/>
        <v>0.200510317059889-0.0351431285131048i</v>
      </c>
      <c r="U1142" t="str">
        <f t="shared" si="544"/>
        <v>0.0000333333333333333-0.0011198000611554i</v>
      </c>
      <c r="V1142" t="str">
        <f t="shared" si="545"/>
        <v>6.66666666666667E-06-0.011198000611554i</v>
      </c>
      <c r="W1142" t="str">
        <f t="shared" si="546"/>
        <v>0.0000276030732902729-0.00101807165122663i</v>
      </c>
      <c r="X1142" t="str">
        <f t="shared" si="547"/>
        <v>0.0000448360982571577-0.00101684307864976i</v>
      </c>
      <c r="Y1142" t="str">
        <f t="shared" si="548"/>
        <v>0.009+0.633345078963702i</v>
      </c>
      <c r="Z1142" t="str">
        <f t="shared" si="549"/>
        <v>-0.0192810089524364-0.00112667235849834i</v>
      </c>
      <c r="AA1142" t="str">
        <f t="shared" si="550"/>
        <v>0.271398815192448-18.9736035200242i</v>
      </c>
      <c r="AB1142" t="str">
        <f t="shared" si="551"/>
        <v>0.945693377893984-0.1657501938087i</v>
      </c>
      <c r="AC1142" t="str">
        <f t="shared" si="552"/>
        <v>1.38496188788387-1.72726561031636i</v>
      </c>
      <c r="AD1142" t="str">
        <f t="shared" si="553"/>
        <v>0.325619184133744+0.286419885251057i</v>
      </c>
      <c r="AE1142" t="str">
        <f t="shared" si="554"/>
        <v>-0.00595556503673115-0.00588933050584173i</v>
      </c>
      <c r="AF1142" t="str">
        <f t="shared" si="555"/>
        <v>-13.7226981410557-2.93403736762021i</v>
      </c>
      <c r="AG1142" t="str">
        <f t="shared" si="556"/>
        <v>1.01999249981369-0.022083575716361i</v>
      </c>
      <c r="AH1142" t="str">
        <f t="shared" si="557"/>
        <v>0.0610687118073739+0.0976869640580077i</v>
      </c>
      <c r="AI1142">
        <f t="shared" si="558"/>
        <v>-18.770593564199519</v>
      </c>
      <c r="AJ1142">
        <f t="shared" si="559"/>
        <v>57.988560878034711</v>
      </c>
      <c r="AK1142"/>
      <c r="AL1142"/>
      <c r="AM1142"/>
      <c r="AN1142"/>
    </row>
    <row r="1143" spans="1:40" x14ac:dyDescent="0.25">
      <c r="A1143"/>
      <c r="B1143">
        <f t="shared" si="560"/>
        <v>100900</v>
      </c>
      <c r="C1143" s="237" t="str">
        <f t="shared" si="528"/>
        <v>-7.50689539027192E-06+0.02427177707355i</v>
      </c>
      <c r="D1143" s="208" t="str">
        <f t="shared" si="529"/>
        <v>-5.95706350987062+0.18608362423055i</v>
      </c>
      <c r="E1143" t="str">
        <f t="shared" si="530"/>
        <v>2870</v>
      </c>
      <c r="F1143" t="str">
        <f t="shared" si="531"/>
        <v>0.777000777000777</v>
      </c>
      <c r="G1143" t="str">
        <f t="shared" si="526"/>
        <v>0.777000777000777</v>
      </c>
      <c r="H1143" t="str">
        <f t="shared" si="532"/>
        <v>7.76790899242674+3.11820969500127i</v>
      </c>
      <c r="I1143" t="str">
        <f t="shared" si="533"/>
        <v>396.233373434013i</v>
      </c>
      <c r="J1143" t="str">
        <f t="shared" si="527"/>
        <v>-211.516399591314+86.6831826394121i</v>
      </c>
      <c r="K1143" t="str">
        <f t="shared" si="534"/>
        <v>0.657314675802278-1.60391934618487i</v>
      </c>
      <c r="L1143" t="str">
        <f t="shared" si="535"/>
        <v>0.0469975369793612-0.0976760756926377i</v>
      </c>
      <c r="M1143" t="str">
        <f t="shared" si="536"/>
        <v>0.704312212781639-1.70159542187751i</v>
      </c>
      <c r="N1143" t="str">
        <f t="shared" si="537"/>
        <v>-1.03379657320378i</v>
      </c>
      <c r="O1143" t="str">
        <f t="shared" si="538"/>
        <v>0.511560344132316-0.85924735339204i</v>
      </c>
      <c r="P1143" t="str">
        <f t="shared" si="539"/>
        <v>0.488439655867684+0.85924735339204i</v>
      </c>
      <c r="Q1143" t="str">
        <f t="shared" si="540"/>
        <v>-0.488439655867684+0.17454921981174i</v>
      </c>
      <c r="R1143" t="str">
        <f t="shared" si="541"/>
        <v>-0.329289706682652-1.87684313460795i</v>
      </c>
      <c r="S1143" t="str">
        <f t="shared" si="542"/>
        <v>0.10682726449264i</v>
      </c>
      <c r="T1143" t="str">
        <f t="shared" si="543"/>
        <v>0.200498017951959-0.0351771185904915i</v>
      </c>
      <c r="U1143" t="str">
        <f t="shared" si="544"/>
        <v>0.0000333333333333333-0.00111869024940005i</v>
      </c>
      <c r="V1143" t="str">
        <f t="shared" si="545"/>
        <v>6.66666666666667E-06-0.0111869024940005i</v>
      </c>
      <c r="W1143" t="str">
        <f t="shared" si="546"/>
        <v>0.0000276030728287496-0.00101706280247494i</v>
      </c>
      <c r="X1143" t="str">
        <f t="shared" si="547"/>
        <v>0.0000448019455637279-0.00101583602600629i</v>
      </c>
      <c r="Y1143" t="str">
        <f t="shared" si="548"/>
        <v>0.009+0.63397339749442i</v>
      </c>
      <c r="Z1143" t="str">
        <f t="shared" si="549"/>
        <v>-0.0192427793965084-0.00112435733232621i</v>
      </c>
      <c r="AA1143" t="str">
        <f t="shared" si="550"/>
        <v>0.270858488281362-18.9547465248457i</v>
      </c>
      <c r="AB1143" t="str">
        <f t="shared" si="551"/>
        <v>0.945635369981504-0.165910505714691i</v>
      </c>
      <c r="AC1143" t="str">
        <f t="shared" si="552"/>
        <v>1.38370998295076-1.72594161172961i</v>
      </c>
      <c r="AD1143" t="str">
        <f t="shared" si="553"/>
        <v>0.325907407543047+0.286611107400593i</v>
      </c>
      <c r="AE1143" t="str">
        <f t="shared" si="554"/>
        <v>-0.0059491110469068-0.00588163069562902i</v>
      </c>
      <c r="AF1143" t="str">
        <f t="shared" si="555"/>
        <v>-13.7249725022974-2.93212607077072i</v>
      </c>
      <c r="AG1143" t="str">
        <f t="shared" si="556"/>
        <v>1.01998571476055-0.0220814977223678i</v>
      </c>
      <c r="AH1143" t="str">
        <f t="shared" si="557"/>
        <v>0.0610315297567952+0.0975664946184092i</v>
      </c>
      <c r="AI1143">
        <f t="shared" si="558"/>
        <v>-18.779785818002765</v>
      </c>
      <c r="AJ1143">
        <f t="shared" si="559"/>
        <v>57.972464272998799</v>
      </c>
      <c r="AK1143"/>
      <c r="AL1143"/>
      <c r="AM1143"/>
      <c r="AN1143"/>
    </row>
    <row r="1144" spans="1:40" x14ac:dyDescent="0.25">
      <c r="A1144"/>
      <c r="B1144">
        <f t="shared" si="560"/>
        <v>101000</v>
      </c>
      <c r="C1144" s="237" t="str">
        <f t="shared" si="528"/>
        <v>-7.49203761128358E-06+0.0242477456156917i</v>
      </c>
      <c r="D1144" s="208" t="str">
        <f t="shared" si="529"/>
        <v>-5.95706339596098+0.185899383053636i</v>
      </c>
      <c r="E1144" t="str">
        <f t="shared" si="530"/>
        <v>2870</v>
      </c>
      <c r="F1144" t="str">
        <f t="shared" si="531"/>
        <v>0.777000777000777</v>
      </c>
      <c r="G1144" t="str">
        <f t="shared" si="526"/>
        <v>0.777000777000777</v>
      </c>
      <c r="H1144" t="str">
        <f t="shared" si="532"/>
        <v>7.7701781637746+3.11611561999277i</v>
      </c>
      <c r="I1144" t="str">
        <f t="shared" si="533"/>
        <v>396.626072515711i</v>
      </c>
      <c r="J1144" t="str">
        <f t="shared" si="527"/>
        <v>-211.937849958009+86.7690926321172i</v>
      </c>
      <c r="K1144" t="str">
        <f t="shared" si="534"/>
        <v>0.656189950948461-1.6027767854817i</v>
      </c>
      <c r="L1144" t="str">
        <f t="shared" si="535"/>
        <v>0.0469219770422636-0.0976156869105125i</v>
      </c>
      <c r="M1144" t="str">
        <f t="shared" si="536"/>
        <v>0.703111927990725-1.70039247239221i</v>
      </c>
      <c r="N1144" t="str">
        <f t="shared" si="537"/>
        <v>-1.03482114859843i</v>
      </c>
      <c r="O1144" t="str">
        <f t="shared" si="538"/>
        <v>0.510679712083716-0.859771034442364i</v>
      </c>
      <c r="P1144" t="str">
        <f t="shared" si="539"/>
        <v>0.489320287916284+0.859771034442364i</v>
      </c>
      <c r="Q1144" t="str">
        <f t="shared" si="540"/>
        <v>-0.489320287916284+0.175050114156066i</v>
      </c>
      <c r="R1144" t="str">
        <f t="shared" si="541"/>
        <v>-0.329281515157061-1.87486974056765i</v>
      </c>
      <c r="S1144" t="str">
        <f t="shared" si="542"/>
        <v>0.106933138887578i</v>
      </c>
      <c r="T1144" t="str">
        <f t="shared" si="543"/>
        <v>0.200485706364238-0.0352111059934021i</v>
      </c>
      <c r="U1144" t="str">
        <f t="shared" si="544"/>
        <v>0.0000333333333333333-0.00111758263529173i</v>
      </c>
      <c r="V1144" t="str">
        <f t="shared" si="545"/>
        <v>6.66666666666667E-06-0.0111758263529173i</v>
      </c>
      <c r="W1144" t="str">
        <f t="shared" si="546"/>
        <v>0.0000276030723667688-0.00101605595158421i</v>
      </c>
      <c r="X1144" t="str">
        <f t="shared" si="547"/>
        <v>0.0000447678942231537-0.00101483096595157i</v>
      </c>
      <c r="Y1144" t="str">
        <f t="shared" si="548"/>
        <v>0.009+0.634601716025138i</v>
      </c>
      <c r="Z1144" t="str">
        <f t="shared" si="549"/>
        <v>-0.0192046634682608-0.00112205045748149i</v>
      </c>
      <c r="AA1144" t="str">
        <f t="shared" si="550"/>
        <v>0.270319775952748-18.935927026407i</v>
      </c>
      <c r="AB1144" t="str">
        <f t="shared" si="551"/>
        <v>0.945577303208932-0.166070805006696i</v>
      </c>
      <c r="AC1144" t="str">
        <f t="shared" si="552"/>
        <v>1.382461134006-1.72461889233262i</v>
      </c>
      <c r="AD1144" t="str">
        <f t="shared" si="553"/>
        <v>0.326195833947382+0.286802054008002i</v>
      </c>
      <c r="AE1144" t="str">
        <f t="shared" si="554"/>
        <v>-0.00594267483980184-0.00587394511393885i</v>
      </c>
      <c r="AF1144" t="str">
        <f t="shared" si="555"/>
        <v>-13.7272415597356-2.93021623693913i</v>
      </c>
      <c r="AG1144" t="str">
        <f t="shared" si="556"/>
        <v>1.0199789246207-0.0220794379122874i</v>
      </c>
      <c r="AH1144" t="str">
        <f t="shared" si="557"/>
        <v>0.0609944421704814+0.0974462377543372i</v>
      </c>
      <c r="AI1144">
        <f t="shared" si="558"/>
        <v>-18.788969721611743</v>
      </c>
      <c r="AJ1144">
        <f t="shared" si="559"/>
        <v>57.956349849062725</v>
      </c>
      <c r="AK1144"/>
      <c r="AL1144"/>
      <c r="AM1144"/>
      <c r="AN1144"/>
    </row>
    <row r="1145" spans="1:40" x14ac:dyDescent="0.25">
      <c r="A1145"/>
      <c r="B1145">
        <f t="shared" si="560"/>
        <v>101100</v>
      </c>
      <c r="C1145" s="237" t="str">
        <f t="shared" si="528"/>
        <v>-7.47722389884666E-06+0.0242237616977958i</v>
      </c>
      <c r="D1145" s="208" t="str">
        <f t="shared" si="529"/>
        <v>-5.95706328238918+0.185715506349768i</v>
      </c>
      <c r="E1145" t="str">
        <f t="shared" si="530"/>
        <v>2870</v>
      </c>
      <c r="F1145" t="str">
        <f t="shared" si="531"/>
        <v>0.777000777000777</v>
      </c>
      <c r="G1145" t="str">
        <f t="shared" si="526"/>
        <v>0.777000777000777</v>
      </c>
      <c r="H1145" t="str">
        <f t="shared" si="532"/>
        <v>7.77244204618403+3.11402337478253i</v>
      </c>
      <c r="I1145" t="str">
        <f t="shared" si="533"/>
        <v>397.01877159741i</v>
      </c>
      <c r="J1145" t="str">
        <f t="shared" si="527"/>
        <v>-212.35971780897+86.8550026248222i</v>
      </c>
      <c r="K1145" t="str">
        <f t="shared" si="534"/>
        <v>0.655067959998203-1.60163540299243i</v>
      </c>
      <c r="L1145" t="str">
        <f t="shared" si="535"/>
        <v>0.0468465851883093-0.0975553368774451i</v>
      </c>
      <c r="M1145" t="str">
        <f t="shared" si="536"/>
        <v>0.701914545186512-1.69919073986988i</v>
      </c>
      <c r="N1145" t="str">
        <f t="shared" si="537"/>
        <v>-1.03584572399308i</v>
      </c>
      <c r="O1145" t="str">
        <f t="shared" si="538"/>
        <v>0.509798543946715-0.860293812944049i</v>
      </c>
      <c r="P1145" t="str">
        <f t="shared" si="539"/>
        <v>0.490201456053285+0.860293812944049i</v>
      </c>
      <c r="Q1145" t="str">
        <f t="shared" si="540"/>
        <v>-0.490201456053285+0.175551911049031i</v>
      </c>
      <c r="R1145" t="str">
        <f t="shared" si="541"/>
        <v>-0.329273314822007-1.87290013377419i</v>
      </c>
      <c r="S1145" t="str">
        <f t="shared" si="542"/>
        <v>0.107039013282516i</v>
      </c>
      <c r="T1145" t="str">
        <f t="shared" si="543"/>
        <v>0.200473382295882-0.0352450907188109i</v>
      </c>
      <c r="U1145" t="str">
        <f t="shared" si="544"/>
        <v>0.0000333333333333333-0.00111647721230925i</v>
      </c>
      <c r="V1145" t="str">
        <f t="shared" si="545"/>
        <v>6.66666666666667E-06-0.0111647721230925i</v>
      </c>
      <c r="W1145" t="str">
        <f t="shared" si="546"/>
        <v>0.0000276030719043304-0.00101505109262604i</v>
      </c>
      <c r="X1145" t="str">
        <f t="shared" si="547"/>
        <v>0.0000447339438348216-0.00101382789257963i</v>
      </c>
      <c r="Y1145" t="str">
        <f t="shared" si="548"/>
        <v>0.009+0.635230034555856i</v>
      </c>
      <c r="Z1145" t="str">
        <f t="shared" si="549"/>
        <v>-0.019166660717706-0.00111975169562059i</v>
      </c>
      <c r="AA1145" t="str">
        <f t="shared" si="550"/>
        <v>0.269782671770023-18.9171449128247i</v>
      </c>
      <c r="AB1145" t="str">
        <f t="shared" si="551"/>
        <v>0.945519177572287-0.166231091670444i</v>
      </c>
      <c r="AC1145" t="str">
        <f t="shared" si="552"/>
        <v>1.3812153318459-1.72329745200593i</v>
      </c>
      <c r="AD1145" t="str">
        <f t="shared" si="553"/>
        <v>0.326484463107948+0.286992724873135i</v>
      </c>
      <c r="AE1145" t="str">
        <f t="shared" si="554"/>
        <v>-0.00593625634368496-0.00586627371725221i</v>
      </c>
      <c r="AF1145" t="str">
        <f t="shared" si="555"/>
        <v>-13.7295053285732-2.92830786843276i</v>
      </c>
      <c r="AG1145" t="str">
        <f t="shared" si="556"/>
        <v>1.01997212939428-0.0220773962154204i</v>
      </c>
      <c r="AH1145" t="str">
        <f t="shared" si="557"/>
        <v>0.0609574486442531+0.0973261928490952i</v>
      </c>
      <c r="AI1145">
        <f t="shared" si="558"/>
        <v>-18.798145293873738</v>
      </c>
      <c r="AJ1145">
        <f t="shared" si="559"/>
        <v>57.940217656702544</v>
      </c>
      <c r="AK1145"/>
      <c r="AL1145"/>
      <c r="AM1145"/>
      <c r="AN1145"/>
    </row>
    <row r="1146" spans="1:40" x14ac:dyDescent="0.25">
      <c r="A1146"/>
      <c r="B1146">
        <f t="shared" si="560"/>
        <v>101200</v>
      </c>
      <c r="C1146" s="237" t="str">
        <f t="shared" si="528"/>
        <v>-7.46245407887115E-06+0.0241998251789335i</v>
      </c>
      <c r="D1146" s="208" t="str">
        <f t="shared" si="529"/>
        <v>-5.9570631691539+0.18553199303849i</v>
      </c>
      <c r="E1146" t="str">
        <f t="shared" si="530"/>
        <v>2870</v>
      </c>
      <c r="F1146" t="str">
        <f t="shared" si="531"/>
        <v>0.777000777000777</v>
      </c>
      <c r="G1146" t="str">
        <f t="shared" si="526"/>
        <v>0.777000777000777</v>
      </c>
      <c r="H1146" t="str">
        <f t="shared" si="532"/>
        <v>7.77470065481057+3.11193296056699i</v>
      </c>
      <c r="I1146" t="str">
        <f t="shared" si="533"/>
        <v>397.411470679109i</v>
      </c>
      <c r="J1146" t="str">
        <f t="shared" si="527"/>
        <v>-212.782003144197+86.9409126175273i</v>
      </c>
      <c r="K1146" t="str">
        <f t="shared" si="534"/>
        <v>0.653948694638299-1.60049519851276i</v>
      </c>
      <c r="L1146" t="str">
        <f t="shared" si="535"/>
        <v>0.0467713609676509-0.0974950256943729i</v>
      </c>
      <c r="M1146" t="str">
        <f t="shared" si="536"/>
        <v>0.70072005560595-1.69799022420713i</v>
      </c>
      <c r="N1146" t="str">
        <f t="shared" si="537"/>
        <v>-1.03687029938773i</v>
      </c>
      <c r="O1146" t="str">
        <f t="shared" si="538"/>
        <v>0.508916840646322-0.860815688348305i</v>
      </c>
      <c r="P1146" t="str">
        <f t="shared" si="539"/>
        <v>0.491083159353678+0.860815688348305i</v>
      </c>
      <c r="Q1146" t="str">
        <f t="shared" si="540"/>
        <v>-0.491083159353678+0.176054611039425i</v>
      </c>
      <c r="R1146" t="str">
        <f t="shared" si="541"/>
        <v>-0.329265105675358-1.87093430299272i</v>
      </c>
      <c r="S1146" t="str">
        <f t="shared" si="542"/>
        <v>0.107144887677455i</v>
      </c>
      <c r="T1146" t="str">
        <f t="shared" si="543"/>
        <v>0.200461045746053-0.0352790727636916i</v>
      </c>
      <c r="U1146" t="str">
        <f t="shared" si="544"/>
        <v>0.0000333333333333334-0.00111537397395716i</v>
      </c>
      <c r="V1146" t="str">
        <f t="shared" si="545"/>
        <v>6.66666666666667E-06-0.0111537397395716i</v>
      </c>
      <c r="W1146" t="str">
        <f t="shared" si="546"/>
        <v>0.0000276030714414342-0.00101404821969549i</v>
      </c>
      <c r="X1146" t="str">
        <f t="shared" si="547"/>
        <v>0.0000447000940000959-0.00101282680000783i</v>
      </c>
      <c r="Y1146" t="str">
        <f t="shared" si="548"/>
        <v>0.009+0.635858353086574i</v>
      </c>
      <c r="Z1146" t="str">
        <f t="shared" si="549"/>
        <v>-0.0191287706970823-0.0011174610086217i</v>
      </c>
      <c r="AA1146" t="str">
        <f t="shared" si="550"/>
        <v>0.269247169328696-18.8984000726606i</v>
      </c>
      <c r="AB1146" t="str">
        <f t="shared" si="551"/>
        <v>0.945460993067617-0.166391365691662i</v>
      </c>
      <c r="AC1146" t="str">
        <f t="shared" si="552"/>
        <v>1.37997256729868-1.72197729061779i</v>
      </c>
      <c r="AD1146" t="str">
        <f t="shared" si="553"/>
        <v>0.326773294785741+0.287183119796005i</v>
      </c>
      <c r="AE1146" t="str">
        <f t="shared" si="554"/>
        <v>-0.00592985548718016-0.00585861646223241i</v>
      </c>
      <c r="AF1146" t="str">
        <f t="shared" si="555"/>
        <v>-13.7317638239645-2.9264009675285i</v>
      </c>
      <c r="AG1146" t="str">
        <f t="shared" si="556"/>
        <v>1.01996532908148-0.0220753725613348i</v>
      </c>
      <c r="AH1146" t="str">
        <f t="shared" si="557"/>
        <v>0.0609205487759829+0.097206359288419i</v>
      </c>
      <c r="AI1146">
        <f t="shared" si="558"/>
        <v>-18.807312553575375</v>
      </c>
      <c r="AJ1146">
        <f t="shared" si="559"/>
        <v>57.924067746189792</v>
      </c>
      <c r="AK1146"/>
      <c r="AL1146"/>
      <c r="AM1146"/>
      <c r="AN1146"/>
    </row>
    <row r="1147" spans="1:40" x14ac:dyDescent="0.25">
      <c r="A1147"/>
      <c r="B1147">
        <f t="shared" si="560"/>
        <v>101300</v>
      </c>
      <c r="C1147" s="237" t="str">
        <f t="shared" si="528"/>
        <v>-7.44772797812597E-06+0.0241759359187328i</v>
      </c>
      <c r="D1147" s="208" t="str">
        <f t="shared" si="529"/>
        <v>-5.95706305625379+0.185348842043618i</v>
      </c>
      <c r="E1147" t="str">
        <f t="shared" si="530"/>
        <v>2870</v>
      </c>
      <c r="F1147" t="str">
        <f t="shared" si="531"/>
        <v>0.777000777000777</v>
      </c>
      <c r="G1147" t="str">
        <f t="shared" si="526"/>
        <v>0.777000777000777</v>
      </c>
      <c r="H1147" t="str">
        <f t="shared" si="532"/>
        <v>7.77695400476112+3.10984437851668i</v>
      </c>
      <c r="I1147" t="str">
        <f t="shared" si="533"/>
        <v>397.804169760807i</v>
      </c>
      <c r="J1147" t="str">
        <f t="shared" si="527"/>
        <v>-213.20470596369+87.0268226102323i</v>
      </c>
      <c r="K1147" t="str">
        <f t="shared" si="534"/>
        <v>0.652832146584652-1.59935617182765i</v>
      </c>
      <c r="L1147" t="str">
        <f t="shared" si="535"/>
        <v>0.0466963039317294-0.0974347534612158i</v>
      </c>
      <c r="M1147" t="str">
        <f t="shared" si="536"/>
        <v>0.699528450516381-1.69679092528887i</v>
      </c>
      <c r="N1147" t="str">
        <f t="shared" si="537"/>
        <v>-1.03789487478238i</v>
      </c>
      <c r="O1147" t="str">
        <f t="shared" si="538"/>
        <v>0.508034603108111-0.861336660107291i</v>
      </c>
      <c r="P1147" t="str">
        <f t="shared" si="539"/>
        <v>0.491965396891889+0.861336660107291i</v>
      </c>
      <c r="Q1147" t="str">
        <f t="shared" si="540"/>
        <v>-0.491965396891889+0.176558214675089i</v>
      </c>
      <c r="R1147" t="str">
        <f t="shared" si="541"/>
        <v>-0.329256887714973-1.86897223703272i</v>
      </c>
      <c r="S1147" t="str">
        <f t="shared" si="542"/>
        <v>0.107250762072393i</v>
      </c>
      <c r="T1147" t="str">
        <f t="shared" si="543"/>
        <v>0.200448696713904-0.0353130521250152i</v>
      </c>
      <c r="U1147" t="str">
        <f t="shared" si="544"/>
        <v>0.0000333333333333333-0.00111427291376569i</v>
      </c>
      <c r="V1147" t="str">
        <f t="shared" si="545"/>
        <v>6.66666666666667E-06-0.0111427291376569i</v>
      </c>
      <c r="W1147" t="str">
        <f t="shared" si="546"/>
        <v>0.0000276030709780805-0.00101304732691095i</v>
      </c>
      <c r="X1147" t="str">
        <f t="shared" si="547"/>
        <v>0.0000446663443223071-0.00101182768237674i</v>
      </c>
      <c r="Y1147" t="str">
        <f t="shared" si="548"/>
        <v>0.009+0.636486671617292i</v>
      </c>
      <c r="Z1147" t="str">
        <f t="shared" si="549"/>
        <v>-0.0190909929608412-0.00111517835858327i</v>
      </c>
      <c r="AA1147" t="str">
        <f t="shared" si="550"/>
        <v>0.268713262256176-18.8796923949194i</v>
      </c>
      <c r="AB1147" t="str">
        <f t="shared" si="551"/>
        <v>0.945402749690927-0.166551627056065i</v>
      </c>
      <c r="AC1147" t="str">
        <f t="shared" si="552"/>
        <v>1.37873283122439-1.72065840802422i</v>
      </c>
      <c r="AD1147" t="str">
        <f t="shared" si="553"/>
        <v>0.327062328741547+0.28737323857676i</v>
      </c>
      <c r="AE1147" t="str">
        <f t="shared" si="554"/>
        <v>-0.0059234721992644-0.00585097330572347i</v>
      </c>
      <c r="AF1147" t="str">
        <f t="shared" si="555"/>
        <v>-13.7340170610149-2.92449553647306i</v>
      </c>
      <c r="AG1147" t="str">
        <f t="shared" si="556"/>
        <v>1.01995852368249-0.0220733668798637i</v>
      </c>
      <c r="AH1147" t="str">
        <f t="shared" si="557"/>
        <v>0.0608837421655827+0.0970867364604581i</v>
      </c>
      <c r="AI1147">
        <f t="shared" si="558"/>
        <v>-18.816471519443343</v>
      </c>
      <c r="AJ1147">
        <f t="shared" si="559"/>
        <v>57.907900167590952</v>
      </c>
      <c r="AK1147"/>
      <c r="AL1147"/>
      <c r="AM1147"/>
      <c r="AN1147"/>
    </row>
    <row r="1148" spans="1:40" x14ac:dyDescent="0.25">
      <c r="A1148"/>
      <c r="B1148">
        <f t="shared" si="560"/>
        <v>101400</v>
      </c>
      <c r="C1148" s="237" t="str">
        <f t="shared" si="528"/>
        <v>-7.43304542423375E-06+0.024152093777375i</v>
      </c>
      <c r="D1148" s="208" t="str">
        <f t="shared" si="529"/>
        <v>-5.95706294368754+0.185166052293208i</v>
      </c>
      <c r="E1148" t="str">
        <f t="shared" si="530"/>
        <v>2870</v>
      </c>
      <c r="F1148" t="str">
        <f t="shared" si="531"/>
        <v>0.777000777000777</v>
      </c>
      <c r="G1148" t="str">
        <f t="shared" si="526"/>
        <v>0.777000777000777</v>
      </c>
      <c r="H1148" t="str">
        <f t="shared" si="532"/>
        <v>7.77920211109429+3.10775762977644i</v>
      </c>
      <c r="I1148" t="str">
        <f t="shared" si="533"/>
        <v>398.196868842506i</v>
      </c>
      <c r="J1148" t="str">
        <f t="shared" si="527"/>
        <v>-213.627826267449+87.1127326029375i</v>
      </c>
      <c r="K1148" t="str">
        <f t="shared" si="534"/>
        <v>0.651718307582172-1.59821832271148i</v>
      </c>
      <c r="L1148" t="str">
        <f t="shared" si="535"/>
        <v>0.0466214136332729-0.0973745202768851i</v>
      </c>
      <c r="M1148" t="str">
        <f t="shared" si="536"/>
        <v>0.698339721215445-1.69559284298837i</v>
      </c>
      <c r="N1148" t="str">
        <f t="shared" si="537"/>
        <v>-1.03891945017703i</v>
      </c>
      <c r="O1148" t="str">
        <f t="shared" si="538"/>
        <v>0.507151832258215-0.861856727674116i</v>
      </c>
      <c r="P1148" t="str">
        <f t="shared" si="539"/>
        <v>0.492848167741785+0.861856727674116i</v>
      </c>
      <c r="Q1148" t="str">
        <f t="shared" si="540"/>
        <v>-0.492848167741785+0.177062722502914i</v>
      </c>
      <c r="R1148" t="str">
        <f t="shared" si="541"/>
        <v>-0.32924866093872-1.86701392474783i</v>
      </c>
      <c r="S1148" t="str">
        <f t="shared" si="542"/>
        <v>0.107356636467331i</v>
      </c>
      <c r="T1148" t="str">
        <f t="shared" si="543"/>
        <v>0.200436335198598-0.0353470287997537i</v>
      </c>
      <c r="U1148" t="str">
        <f t="shared" si="544"/>
        <v>0.0000333333333333334-0.00111317402529058i</v>
      </c>
      <c r="V1148" t="str">
        <f t="shared" si="545"/>
        <v>6.66666666666667E-06-0.0111317402529058i</v>
      </c>
      <c r="W1148" t="str">
        <f t="shared" si="546"/>
        <v>0.0000276030705142692-0.00101204840841401i</v>
      </c>
      <c r="X1148" t="str">
        <f t="shared" si="547"/>
        <v>0.0000446326944067393-0.00101083053384999i</v>
      </c>
      <c r="Y1148" t="str">
        <f t="shared" si="548"/>
        <v>0.009+0.63711499014801i</v>
      </c>
      <c r="Z1148" t="str">
        <f t="shared" si="549"/>
        <v>-0.0190533270656333-0.00111290370782251i</v>
      </c>
      <c r="AA1148" t="str">
        <f t="shared" si="550"/>
        <v>0.26818094421158-18.8610217690469i</v>
      </c>
      <c r="AB1148" t="str">
        <f t="shared" si="551"/>
        <v>0.94534444743827-0.16671187574937i</v>
      </c>
      <c r="AC1148" t="str">
        <f t="shared" si="552"/>
        <v>1.37749611451481-1.71934080406924i</v>
      </c>
      <c r="AD1148" t="str">
        <f t="shared" si="553"/>
        <v>0.327351564735938+0.287563081015706i</v>
      </c>
      <c r="AE1148" t="str">
        <f t="shared" si="554"/>
        <v>-0.0059171064092654-0.00584334420474957i</v>
      </c>
      <c r="AF1148" t="str">
        <f t="shared" si="555"/>
        <v>-13.7362650547818-2.92259157748323i</v>
      </c>
      <c r="AG1148" t="str">
        <f t="shared" si="556"/>
        <v>1.01995171319749-0.0220713791011047i</v>
      </c>
      <c r="AH1148" t="str">
        <f t="shared" si="557"/>
        <v>0.0608470284149925+0.096967323755774i</v>
      </c>
      <c r="AI1148">
        <f t="shared" si="558"/>
        <v>-18.825622210143937</v>
      </c>
      <c r="AJ1148">
        <f t="shared" si="559"/>
        <v>57.891714970770607</v>
      </c>
      <c r="AK1148"/>
      <c r="AL1148"/>
      <c r="AM1148"/>
      <c r="AN1148"/>
    </row>
    <row r="1149" spans="1:40" x14ac:dyDescent="0.25">
      <c r="A1149"/>
      <c r="B1149">
        <f t="shared" si="560"/>
        <v>101500</v>
      </c>
      <c r="C1149" s="237" t="str">
        <f t="shared" si="528"/>
        <v>-7.41840624566584E-06+0.0241282986155928i</v>
      </c>
      <c r="D1149" s="208" t="str">
        <f t="shared" si="529"/>
        <v>-5.95706283145385+0.184983622719545i</v>
      </c>
      <c r="E1149" t="str">
        <f t="shared" si="530"/>
        <v>2870</v>
      </c>
      <c r="F1149" t="str">
        <f t="shared" si="531"/>
        <v>0.777000777000777</v>
      </c>
      <c r="G1149" t="str">
        <f t="shared" si="526"/>
        <v>0.777000777000777</v>
      </c>
      <c r="H1149" t="str">
        <f t="shared" si="532"/>
        <v>7.78144498882042+3.10567271546557i</v>
      </c>
      <c r="I1149" t="str">
        <f t="shared" si="533"/>
        <v>398.589567924205i</v>
      </c>
      <c r="J1149" t="str">
        <f t="shared" si="527"/>
        <v>-214.051364055475+87.1986425956425i</v>
      </c>
      <c r="K1149" t="str">
        <f t="shared" si="534"/>
        <v>0.650607169404649-1.59708165092808i</v>
      </c>
      <c r="L1149" t="str">
        <f t="shared" si="535"/>
        <v>0.0465466896262911-0.0973143262392876i</v>
      </c>
      <c r="M1149" t="str">
        <f t="shared" si="536"/>
        <v>0.69715385903094-1.69439597716737i</v>
      </c>
      <c r="N1149" t="str">
        <f t="shared" si="537"/>
        <v>-1.03994402557169i</v>
      </c>
      <c r="O1149" t="str">
        <f t="shared" si="538"/>
        <v>0.506268529023317-0.862375890502841i</v>
      </c>
      <c r="P1149" t="str">
        <f t="shared" si="539"/>
        <v>0.493731470976683+0.862375890502841i</v>
      </c>
      <c r="Q1149" t="str">
        <f t="shared" si="540"/>
        <v>-0.493731470976683+0.177568135068849i</v>
      </c>
      <c r="R1149" t="str">
        <f t="shared" si="541"/>
        <v>-0.329240425344458-1.86505935503556i</v>
      </c>
      <c r="S1149" t="str">
        <f t="shared" si="542"/>
        <v>0.107462510862269i</v>
      </c>
      <c r="T1149" t="str">
        <f t="shared" si="543"/>
        <v>0.200423961199285-0.0353810027848769i</v>
      </c>
      <c r="U1149" t="str">
        <f t="shared" si="544"/>
        <v>0.0000333333333333333-0.00111207730211295i</v>
      </c>
      <c r="V1149" t="str">
        <f t="shared" si="545"/>
        <v>6.66666666666667E-06-0.0111207730211295i</v>
      </c>
      <c r="W1149" t="str">
        <f t="shared" si="546"/>
        <v>0.0000276030700500002-0.00101105145836932i</v>
      </c>
      <c r="X1149" t="str">
        <f t="shared" si="547"/>
        <v>0.0000445991438606184-0.00100983534861417i</v>
      </c>
      <c r="Y1149" t="str">
        <f t="shared" si="548"/>
        <v>0.009+0.637743308678728i</v>
      </c>
      <c r="Z1149" t="str">
        <f t="shared" si="549"/>
        <v>-0.0190157725702958-0.00111063701887388i</v>
      </c>
      <c r="AA1149" t="str">
        <f t="shared" si="550"/>
        <v>0.267650208885547-18.8423880849275i</v>
      </c>
      <c r="AB1149" t="str">
        <f t="shared" si="551"/>
        <v>0.945286086305636-0.166872111757286i</v>
      </c>
      <c r="AC1149" t="str">
        <f t="shared" si="552"/>
        <v>1.37626240809326-1.71802447858479i</v>
      </c>
      <c r="AD1149" t="str">
        <f t="shared" si="553"/>
        <v>0.327641002529286+0.287752646913286i</v>
      </c>
      <c r="AE1149" t="str">
        <f t="shared" si="554"/>
        <v>-0.00591075804685979-0.00583572911651366i</v>
      </c>
      <c r="AF1149" t="str">
        <f t="shared" si="555"/>
        <v>-13.7385078202743-2.92068909274602i</v>
      </c>
      <c r="AG1149" t="str">
        <f t="shared" si="556"/>
        <v>1.01994489762671-0.0220694091554189i</v>
      </c>
      <c r="AH1149" t="str">
        <f t="shared" si="557"/>
        <v>0.0608104071281674+0.0968481205673143i</v>
      </c>
      <c r="AI1149">
        <f t="shared" si="558"/>
        <v>-18.834764644284274</v>
      </c>
      <c r="AJ1149">
        <f t="shared" si="559"/>
        <v>57.875512205389043</v>
      </c>
      <c r="AK1149"/>
      <c r="AL1149"/>
      <c r="AM1149"/>
      <c r="AN1149"/>
    </row>
    <row r="1150" spans="1:40" x14ac:dyDescent="0.25">
      <c r="A1150"/>
      <c r="B1150">
        <f t="shared" si="560"/>
        <v>101600</v>
      </c>
      <c r="C1150" s="237" t="str">
        <f t="shared" si="528"/>
        <v>-7.40381027173739E-06+0.024104550294667i</v>
      </c>
      <c r="D1150" s="208" t="str">
        <f t="shared" si="529"/>
        <v>-5.95706271955138+0.184801552259114i</v>
      </c>
      <c r="E1150" t="str">
        <f t="shared" si="530"/>
        <v>2870</v>
      </c>
      <c r="F1150" t="str">
        <f t="shared" si="531"/>
        <v>0.777000777000777</v>
      </c>
      <c r="G1150" t="str">
        <f t="shared" si="526"/>
        <v>0.777000777000777</v>
      </c>
      <c r="H1150" t="str">
        <f t="shared" si="532"/>
        <v>7.78368265290175+3.10358963667805i</v>
      </c>
      <c r="I1150" t="str">
        <f t="shared" si="533"/>
        <v>398.982267005904i</v>
      </c>
      <c r="J1150" t="str">
        <f t="shared" si="527"/>
        <v>-214.475319327766+87.2845525883475i</v>
      </c>
      <c r="K1150" t="str">
        <f t="shared" si="534"/>
        <v>0.649498723854677-1.59594615623091i</v>
      </c>
      <c r="L1150" t="str">
        <f t="shared" si="535"/>
        <v>0.046472131466074-0.097254171445334i</v>
      </c>
      <c r="M1150" t="str">
        <f t="shared" si="536"/>
        <v>0.695970855320751-1.69320032767624i</v>
      </c>
      <c r="N1150" t="str">
        <f t="shared" si="537"/>
        <v>-1.04096860096634i</v>
      </c>
      <c r="O1150" t="str">
        <f t="shared" si="538"/>
        <v>0.505384694330686-0.862894148048461i</v>
      </c>
      <c r="P1150" t="str">
        <f t="shared" si="539"/>
        <v>0.494615305669314+0.862894148048461i</v>
      </c>
      <c r="Q1150" t="str">
        <f t="shared" si="540"/>
        <v>-0.494615305669314+0.178074452917879i</v>
      </c>
      <c r="R1150" t="str">
        <f t="shared" si="541"/>
        <v>-0.329232180930041-1.86310851683721i</v>
      </c>
      <c r="S1150" t="str">
        <f t="shared" si="542"/>
        <v>0.107568385257207i</v>
      </c>
      <c r="T1150" t="str">
        <f t="shared" si="543"/>
        <v>0.200411574715129-0.0354149740773531i</v>
      </c>
      <c r="U1150" t="str">
        <f t="shared" si="544"/>
        <v>0.0000333333333333334-0.00111098273783922i</v>
      </c>
      <c r="V1150" t="str">
        <f t="shared" si="545"/>
        <v>6.66666666666667E-06-0.0111098273783922i</v>
      </c>
      <c r="W1150" t="str">
        <f t="shared" si="546"/>
        <v>0.0000276030695852739-0.00101005647096455i</v>
      </c>
      <c r="X1150" t="str">
        <f t="shared" si="547"/>
        <v>0.0000445656922931025-0.00100884212087877i</v>
      </c>
      <c r="Y1150" t="str">
        <f t="shared" si="548"/>
        <v>0.009+0.638371627209446i</v>
      </c>
      <c r="Z1150" t="str">
        <f t="shared" si="549"/>
        <v>-0.0189783290358407-0.00110837825448764i</v>
      </c>
      <c r="AA1150" t="str">
        <f t="shared" si="550"/>
        <v>0.267121050000048-18.8237912328821i</v>
      </c>
      <c r="AB1150" t="str">
        <f t="shared" si="551"/>
        <v>0.945227666289083-0.167032335065515i</v>
      </c>
      <c r="AC1150" t="str">
        <f t="shared" si="552"/>
        <v>1.37503170291459-1.71670943139109i</v>
      </c>
      <c r="AD1150" t="str">
        <f t="shared" si="553"/>
        <v>0.327930641881739+0.287941936070105i</v>
      </c>
      <c r="AE1150" t="str">
        <f t="shared" si="554"/>
        <v>-0.0059044270420709-0.00582812799839734i</v>
      </c>
      <c r="AF1150" t="str">
        <f t="shared" si="555"/>
        <v>-13.7407453724531-2.91878808441894i</v>
      </c>
      <c r="AG1150" t="str">
        <f t="shared" si="556"/>
        <v>1.01993807697037-0.0220674569734281i</v>
      </c>
      <c r="AH1150" t="str">
        <f t="shared" si="557"/>
        <v>0.0607738779110624+0.0967291262904159i</v>
      </c>
      <c r="AI1150">
        <f t="shared" si="558"/>
        <v>-18.8438988404117</v>
      </c>
      <c r="AJ1150">
        <f t="shared" si="559"/>
        <v>57.859291920908497</v>
      </c>
      <c r="AK1150"/>
      <c r="AL1150"/>
      <c r="AM1150"/>
      <c r="AN1150"/>
    </row>
    <row r="1151" spans="1:40" x14ac:dyDescent="0.25">
      <c r="A1151"/>
      <c r="B1151">
        <f t="shared" si="560"/>
        <v>101700</v>
      </c>
      <c r="C1151" s="237" t="str">
        <f t="shared" si="528"/>
        <v>-7.38925733260223E-06+0.0240808486764239i</v>
      </c>
      <c r="D1151" s="208" t="str">
        <f t="shared" si="529"/>
        <v>-5.95706260797885+0.184619839852583i</v>
      </c>
      <c r="E1151" t="str">
        <f t="shared" si="530"/>
        <v>2870</v>
      </c>
      <c r="F1151" t="str">
        <f t="shared" si="531"/>
        <v>0.777000777000777</v>
      </c>
      <c r="G1151" t="str">
        <f t="shared" si="526"/>
        <v>0.777000777000777</v>
      </c>
      <c r="H1151" t="str">
        <f t="shared" si="532"/>
        <v>7.78591511825264+3.10150839448275i</v>
      </c>
      <c r="I1151" t="str">
        <f t="shared" si="533"/>
        <v>399.374966087603i</v>
      </c>
      <c r="J1151" t="str">
        <f t="shared" si="527"/>
        <v>-214.899692084324+87.3704625810526i</v>
      </c>
      <c r="K1151" t="str">
        <f t="shared" si="534"/>
        <v>0.648392962763504-1.59481183836306i</v>
      </c>
      <c r="L1151" t="str">
        <f t="shared" si="535"/>
        <v>0.046397738709188-0.0971940559909448i</v>
      </c>
      <c r="M1151" t="str">
        <f t="shared" si="536"/>
        <v>0.694790701472692-1.692005894354i</v>
      </c>
      <c r="N1151" t="str">
        <f t="shared" si="537"/>
        <v>-1.04199317636099i</v>
      </c>
      <c r="O1151" t="str">
        <f t="shared" si="538"/>
        <v>0.504500329108124-0.863411499766939i</v>
      </c>
      <c r="P1151" t="str">
        <f t="shared" si="539"/>
        <v>0.495499670891876+0.863411499766939i</v>
      </c>
      <c r="Q1151" t="str">
        <f t="shared" si="540"/>
        <v>-0.495499670891876+0.178581676594051i</v>
      </c>
      <c r="R1151" t="str">
        <f t="shared" si="541"/>
        <v>-0.329223927693324-1.86116139913749i</v>
      </c>
      <c r="S1151" t="str">
        <f t="shared" si="542"/>
        <v>0.107674259652146i</v>
      </c>
      <c r="T1151" t="str">
        <f t="shared" si="543"/>
        <v>0.200399175745281-0.0354489426741503i</v>
      </c>
      <c r="U1151" t="str">
        <f t="shared" si="544"/>
        <v>0.0000333333333333333-0.00110989032610093i</v>
      </c>
      <c r="V1151" t="str">
        <f t="shared" si="545"/>
        <v>6.66666666666667E-06-0.0110989032610093i</v>
      </c>
      <c r="W1151" t="str">
        <f t="shared" si="546"/>
        <v>0.0000276030691200896-0.00100906344041016i</v>
      </c>
      <c r="X1151" t="str">
        <f t="shared" si="547"/>
        <v>0.0000445323393152665-0.00100785084487595i</v>
      </c>
      <c r="Y1151" t="str">
        <f t="shared" si="548"/>
        <v>0.009+0.638999945740164i</v>
      </c>
      <c r="Z1151" t="str">
        <f t="shared" si="549"/>
        <v>-0.0189409960254389-0.00110612737762832i</v>
      </c>
      <c r="AA1151" t="str">
        <f t="shared" si="550"/>
        <v>0.266593461308197-18.8052311036658i</v>
      </c>
      <c r="AB1151" t="str">
        <f t="shared" si="551"/>
        <v>0.945169187384606-0.167192545659755i</v>
      </c>
      <c r="AC1151" t="str">
        <f t="shared" si="552"/>
        <v>1.37380398996497-1.71539566229648i</v>
      </c>
      <c r="AD1151" t="str">
        <f t="shared" si="553"/>
        <v>0.328220482553246+0.288130948286905i</v>
      </c>
      <c r="AE1151" t="str">
        <f t="shared" si="554"/>
        <v>-0.0058981133252665-0.00582054080795872i</v>
      </c>
      <c r="AF1151" t="str">
        <f t="shared" si="555"/>
        <v>-13.7429777262315-2.91688855463017i</v>
      </c>
      <c r="AG1151" t="str">
        <f t="shared" si="556"/>
        <v>1.01993125122871-0.0220655224860152i</v>
      </c>
      <c r="AH1151" t="str">
        <f t="shared" si="557"/>
        <v>0.0607374403716246+0.0966103403227783i</v>
      </c>
      <c r="AI1151">
        <f t="shared" si="558"/>
        <v>-18.853024817014855</v>
      </c>
      <c r="AJ1151">
        <f t="shared" si="559"/>
        <v>57.843054166588352</v>
      </c>
      <c r="AK1151"/>
      <c r="AL1151"/>
      <c r="AM1151"/>
      <c r="AN1151"/>
    </row>
    <row r="1152" spans="1:40" x14ac:dyDescent="0.25">
      <c r="A1152"/>
      <c r="B1152">
        <f t="shared" si="560"/>
        <v>101800</v>
      </c>
      <c r="C1152" s="237" t="str">
        <f t="shared" si="528"/>
        <v>-0.000007374747259248+0.0240571936232331i</v>
      </c>
      <c r="D1152" s="208" t="str">
        <f t="shared" si="529"/>
        <v>-5.95706249673494+0.184438484444787i</v>
      </c>
      <c r="E1152" t="str">
        <f t="shared" si="530"/>
        <v>2870</v>
      </c>
      <c r="F1152" t="str">
        <f t="shared" si="531"/>
        <v>0.777000777000777</v>
      </c>
      <c r="G1152" t="str">
        <f t="shared" si="526"/>
        <v>0.777000777000777</v>
      </c>
      <c r="H1152" t="str">
        <f t="shared" si="532"/>
        <v>7.78814239973965+3.09942898992354i</v>
      </c>
      <c r="I1152" t="str">
        <f t="shared" si="533"/>
        <v>399.767665169301i</v>
      </c>
      <c r="J1152" t="str">
        <f t="shared" si="527"/>
        <v>-215.324482325148+87.4563725737576i</v>
      </c>
      <c r="K1152" t="str">
        <f t="shared" si="534"/>
        <v>0.647289877990964-1.5936786970574i</v>
      </c>
      <c r="L1152" t="str">
        <f t="shared" si="535"/>
        <v>0.0463235109134717-0.0971339799710554i</v>
      </c>
      <c r="M1152" t="str">
        <f t="shared" si="536"/>
        <v>0.693613388904436-1.69081267702846i</v>
      </c>
      <c r="N1152" t="str">
        <f t="shared" si="537"/>
        <v>-1.04301775175564i</v>
      </c>
      <c r="O1152" t="str">
        <f t="shared" si="538"/>
        <v>0.503615434283996-0.863927945115183i</v>
      </c>
      <c r="P1152" t="str">
        <f t="shared" si="539"/>
        <v>0.496384565716004+0.863927945115183i</v>
      </c>
      <c r="Q1152" t="str">
        <f t="shared" si="540"/>
        <v>-0.496384565716004+0.179089806640457i</v>
      </c>
      <c r="R1152" t="str">
        <f t="shared" si="541"/>
        <v>-0.329215665632163-1.85921799096442i</v>
      </c>
      <c r="S1152" t="str">
        <f t="shared" si="542"/>
        <v>0.107780134047084i</v>
      </c>
      <c r="T1152" t="str">
        <f t="shared" si="543"/>
        <v>0.200386764288895-0.0354829085722345i</v>
      </c>
      <c r="U1152" t="str">
        <f t="shared" si="544"/>
        <v>0.0000333333333333333-0.00110880006055466i</v>
      </c>
      <c r="V1152" t="str">
        <f t="shared" si="545"/>
        <v>6.66666666666667E-06-0.0110880006055466i</v>
      </c>
      <c r="W1152" t="str">
        <f t="shared" si="546"/>
        <v>0.0000276030686544477-0.00100807236093942i</v>
      </c>
      <c r="X1152" t="str">
        <f t="shared" si="547"/>
        <v>0.000044499084540096-0.00100686151486055i</v>
      </c>
      <c r="Y1152" t="str">
        <f t="shared" si="548"/>
        <v>0.009+0.639628264270882i</v>
      </c>
      <c r="Z1152" t="str">
        <f t="shared" si="549"/>
        <v>-0.0189037731044106-0.00110388435147337i</v>
      </c>
      <c r="AA1152" t="str">
        <f t="shared" si="550"/>
        <v>0.266067436594067-18.7867075884659i</v>
      </c>
      <c r="AB1152" t="str">
        <f t="shared" si="551"/>
        <v>0.945110649588216-0.167352743525697i</v>
      </c>
      <c r="AC1152" t="str">
        <f t="shared" si="552"/>
        <v>1.37257926026181-1.71408317109767i</v>
      </c>
      <c r="AD1152" t="str">
        <f t="shared" si="553"/>
        <v>0.328510524303543+0.288319683364582i</v>
      </c>
      <c r="AE1152" t="str">
        <f t="shared" si="554"/>
        <v>-0.00589181682715722-0.00581296750293256i</v>
      </c>
      <c r="AF1152" t="str">
        <f t="shared" si="555"/>
        <v>-13.7452048964746-2.91499050547875i</v>
      </c>
      <c r="AG1152" t="str">
        <f t="shared" si="556"/>
        <v>1.019924420402-0.0220636056243217i</v>
      </c>
      <c r="AH1152" t="str">
        <f t="shared" si="557"/>
        <v>0.0607010941197779+0.0964917620644611i</v>
      </c>
      <c r="AI1152">
        <f t="shared" si="558"/>
        <v>-18.862142592523469</v>
      </c>
      <c r="AJ1152">
        <f t="shared" si="559"/>
        <v>57.826798991489831</v>
      </c>
      <c r="AK1152"/>
      <c r="AL1152"/>
      <c r="AM1152"/>
      <c r="AN1152"/>
    </row>
    <row r="1153" spans="1:40" x14ac:dyDescent="0.25">
      <c r="A1153"/>
      <c r="B1153">
        <f t="shared" si="560"/>
        <v>101900</v>
      </c>
      <c r="C1153" s="237" t="str">
        <f t="shared" si="528"/>
        <v>-7.36027988349123E-06+0.024033584998004i</v>
      </c>
      <c r="D1153" s="208" t="str">
        <f t="shared" si="529"/>
        <v>-5.9570623858184+0.184257484984697i</v>
      </c>
      <c r="E1153" t="str">
        <f t="shared" si="530"/>
        <v>2870</v>
      </c>
      <c r="F1153" t="str">
        <f t="shared" si="531"/>
        <v>0.777000777000777</v>
      </c>
      <c r="G1153" t="str">
        <f t="shared" si="526"/>
        <v>0.777000777000777</v>
      </c>
      <c r="H1153" t="str">
        <f t="shared" si="532"/>
        <v>7.79036451218181+3.09735142401959i</v>
      </c>
      <c r="I1153" t="str">
        <f t="shared" si="533"/>
        <v>400.160364251i</v>
      </c>
      <c r="J1153" t="str">
        <f t="shared" si="527"/>
        <v>-215.749690050238+87.5422825664628i</v>
      </c>
      <c r="K1153" t="str">
        <f t="shared" si="534"/>
        <v>0.646189461425357-1.59254673203667i</v>
      </c>
      <c r="L1153" t="str">
        <f t="shared" si="535"/>
        <v>0.0462494476380347-0.0970739434796247i</v>
      </c>
      <c r="M1153" t="str">
        <f t="shared" si="536"/>
        <v>0.692438909063392-1.68962067551629i</v>
      </c>
      <c r="N1153" t="str">
        <f t="shared" si="537"/>
        <v>-1.04404232715029i</v>
      </c>
      <c r="O1153" t="str">
        <f t="shared" si="538"/>
        <v>0.502730010787226-0.864443483551051i</v>
      </c>
      <c r="P1153" t="str">
        <f t="shared" si="539"/>
        <v>0.497269989212774+0.864443483551051i</v>
      </c>
      <c r="Q1153" t="str">
        <f t="shared" si="540"/>
        <v>-0.497269989212774+0.179598843599239i</v>
      </c>
      <c r="R1153" t="str">
        <f t="shared" si="541"/>
        <v>-0.329207394744402-1.85727828138907i</v>
      </c>
      <c r="S1153" t="str">
        <f t="shared" si="542"/>
        <v>0.107886008442022i</v>
      </c>
      <c r="T1153" t="str">
        <f t="shared" si="543"/>
        <v>0.200374340345125-0.0355168717685706i</v>
      </c>
      <c r="U1153" t="str">
        <f t="shared" si="544"/>
        <v>0.0000333333333333333-0.00110771193488189i</v>
      </c>
      <c r="V1153" t="str">
        <f t="shared" si="545"/>
        <v>6.66666666666667E-06-0.0110771193488189i</v>
      </c>
      <c r="W1153" t="str">
        <f t="shared" si="546"/>
        <v>0.0000276030681883483-0.00100708322680822i</v>
      </c>
      <c r="X1153" t="str">
        <f t="shared" si="547"/>
        <v>0.0000444659275824732-0.00100587412510994i</v>
      </c>
      <c r="Y1153" t="str">
        <f t="shared" si="548"/>
        <v>0.009+0.6402565828016i</v>
      </c>
      <c r="Z1153" t="str">
        <f t="shared" si="549"/>
        <v>-0.0188666598402119-0.00110164913941168i</v>
      </c>
      <c r="AA1153" t="str">
        <f t="shared" si="550"/>
        <v>0.265542969672512-18.7682205789i</v>
      </c>
      <c r="AB1153" t="str">
        <f t="shared" si="551"/>
        <v>0.945052052895921-0.167512928649027i</v>
      </c>
      <c r="AC1153" t="str">
        <f t="shared" si="552"/>
        <v>1.37135750485369-1.71277195757981i</v>
      </c>
      <c r="AD1153" t="str">
        <f t="shared" si="553"/>
        <v>0.328800766892159+0.288508141104175i</v>
      </c>
      <c r="AE1153" t="str">
        <f t="shared" si="554"/>
        <v>-0.0058855374787945-0.00580540804122898i</v>
      </c>
      <c r="AF1153" t="str">
        <f t="shared" si="555"/>
        <v>-13.7474268980002-2.91309393903489i</v>
      </c>
      <c r="AG1153" t="str">
        <f t="shared" si="556"/>
        <v>1.0199175844905-0.0220617063197477i</v>
      </c>
      <c r="AH1153" t="str">
        <f t="shared" si="557"/>
        <v>0.0606648387674182+0.0963733909178758i</v>
      </c>
      <c r="AI1153">
        <f t="shared" si="558"/>
        <v>-18.871252185308126</v>
      </c>
      <c r="AJ1153">
        <f t="shared" si="559"/>
        <v>57.810526444475009</v>
      </c>
      <c r="AK1153"/>
      <c r="AL1153"/>
      <c r="AM1153"/>
      <c r="AN1153"/>
    </row>
    <row r="1154" spans="1:40" x14ac:dyDescent="0.25">
      <c r="A1154"/>
      <c r="B1154">
        <f t="shared" si="560"/>
        <v>102000</v>
      </c>
      <c r="C1154" s="237" t="str">
        <f t="shared" si="528"/>
        <v>-7.34585503797254E-06+0.024010022664184i</v>
      </c>
      <c r="D1154" s="208" t="str">
        <f t="shared" si="529"/>
        <v>-5.95706227522792+0.184076840425411i</v>
      </c>
      <c r="E1154" t="str">
        <f t="shared" si="530"/>
        <v>2870</v>
      </c>
      <c r="F1154" t="str">
        <f t="shared" si="531"/>
        <v>0.777000777000777</v>
      </c>
      <c r="G1154" t="str">
        <f t="shared" si="526"/>
        <v>0.777000777000777</v>
      </c>
      <c r="H1154" t="str">
        <f t="shared" si="532"/>
        <v>7.79258147035057+3.09527569776547i</v>
      </c>
      <c r="I1154" t="str">
        <f t="shared" si="533"/>
        <v>400.553063332699i</v>
      </c>
      <c r="J1154" t="str">
        <f t="shared" si="527"/>
        <v>-216.175315259595+87.6281925591678i</v>
      </c>
      <c r="K1154" t="str">
        <f t="shared" si="534"/>
        <v>0.645091704983327-1.59141594301354i</v>
      </c>
      <c r="L1154" t="str">
        <f t="shared" si="535"/>
        <v>0.046175548443252-0.097013946609639i</v>
      </c>
      <c r="M1154" t="str">
        <f t="shared" si="536"/>
        <v>0.691267253426579-1.68842988962318i</v>
      </c>
      <c r="N1154" t="str">
        <f t="shared" si="537"/>
        <v>-1.04506690254495i</v>
      </c>
      <c r="O1154" t="str">
        <f t="shared" si="538"/>
        <v>0.501844059547282-0.86495811453336i</v>
      </c>
      <c r="P1154" t="str">
        <f t="shared" si="539"/>
        <v>0.498155940452718+0.86495811453336i</v>
      </c>
      <c r="Q1154" t="str">
        <f t="shared" si="540"/>
        <v>-0.498155940452718+0.18010878801159i</v>
      </c>
      <c r="R1154" t="str">
        <f t="shared" si="541"/>
        <v>-0.329199115027893-1.85534225952535i</v>
      </c>
      <c r="S1154" t="str">
        <f t="shared" si="542"/>
        <v>0.10799188283696i</v>
      </c>
      <c r="T1154" t="str">
        <f t="shared" si="543"/>
        <v>0.200361903913122-0.0355508322601231i</v>
      </c>
      <c r="U1154" t="str">
        <f t="shared" si="544"/>
        <v>0.0000333333333333333-0.00110662594278887i</v>
      </c>
      <c r="V1154" t="str">
        <f t="shared" si="545"/>
        <v>6.66666666666667E-06-0.0110662594278887i</v>
      </c>
      <c r="W1154" t="str">
        <f t="shared" si="546"/>
        <v>0.0000276030677217913-0.00100609603229497i</v>
      </c>
      <c r="X1154" t="str">
        <f t="shared" si="547"/>
        <v>0.0000444328680591656-0.00100488866992386i</v>
      </c>
      <c r="Y1154" t="str">
        <f t="shared" si="548"/>
        <v>0.009+0.640884901332318i</v>
      </c>
      <c r="Z1154" t="str">
        <f t="shared" si="549"/>
        <v>-0.0188296558024206-0.00109942170504209i</v>
      </c>
      <c r="AA1154" t="str">
        <f t="shared" si="550"/>
        <v>0.265020054388971-18.7497699670132i</v>
      </c>
      <c r="AB1154" t="str">
        <f t="shared" si="551"/>
        <v>0.944993397303719-0.167673101015428i</v>
      </c>
      <c r="AC1154" t="str">
        <f t="shared" si="552"/>
        <v>1.37013871482014-1.7114620215166i</v>
      </c>
      <c r="AD1154" t="str">
        <f t="shared" si="553"/>
        <v>0.32909121007841+0.288696321306881i</v>
      </c>
      <c r="AE1154" t="str">
        <f t="shared" si="554"/>
        <v>-0.00587927521156794-0.00579786238093234i</v>
      </c>
      <c r="AF1154" t="str">
        <f t="shared" si="555"/>
        <v>-13.7496437455785-2.91119885734006i</v>
      </c>
      <c r="AG1154" t="str">
        <f t="shared" si="556"/>
        <v>1.0199107434945-0.0220598245039488i</v>
      </c>
      <c r="AH1154" t="str">
        <f t="shared" si="557"/>
        <v>0.060628673928389+0.0962552262877622i</v>
      </c>
      <c r="AI1154">
        <f t="shared" si="558"/>
        <v>-18.880353613681805</v>
      </c>
      <c r="AJ1154">
        <f t="shared" si="559"/>
        <v>57.794236574209684</v>
      </c>
      <c r="AK1154"/>
      <c r="AL1154"/>
      <c r="AM1154"/>
      <c r="AN1154"/>
    </row>
    <row r="1155" spans="1:40" x14ac:dyDescent="0.25">
      <c r="A1155"/>
      <c r="B1155">
        <f t="shared" si="560"/>
        <v>102100</v>
      </c>
      <c r="C1155" s="237" t="str">
        <f t="shared" si="528"/>
        <v>-7.33147255615167E-06+0.0239865064857551i</v>
      </c>
      <c r="D1155" s="208" t="str">
        <f t="shared" si="529"/>
        <v>-5.95706216496222+0.183896549724123i</v>
      </c>
      <c r="E1155" t="str">
        <f t="shared" si="530"/>
        <v>2870</v>
      </c>
      <c r="F1155" t="str">
        <f t="shared" si="531"/>
        <v>0.777000777000777</v>
      </c>
      <c r="G1155" t="str">
        <f t="shared" si="526"/>
        <v>0.777000777000777</v>
      </c>
      <c r="H1155" t="str">
        <f t="shared" si="532"/>
        <v>7.79479328897013+3.09320181213138i</v>
      </c>
      <c r="I1155" t="str">
        <f t="shared" si="533"/>
        <v>400.945762414397i</v>
      </c>
      <c r="J1155" t="str">
        <f t="shared" si="527"/>
        <v>-216.601357953217+87.7141025518729i</v>
      </c>
      <c r="K1155" t="str">
        <f t="shared" si="534"/>
        <v>0.643996600609788-1.59028632969074i</v>
      </c>
      <c r="L1155" t="str">
        <f t="shared" si="535"/>
        <v>0.0461018128907631-0.0969539894531208i</v>
      </c>
      <c r="M1155" t="str">
        <f t="shared" si="536"/>
        <v>0.690098413500551-1.68724031914386i</v>
      </c>
      <c r="N1155" t="str">
        <f t="shared" si="537"/>
        <v>-1.0460914779396i</v>
      </c>
      <c r="O1155" t="str">
        <f t="shared" si="538"/>
        <v>0.500957581494212-0.865471837521863i</v>
      </c>
      <c r="P1155" t="str">
        <f t="shared" si="539"/>
        <v>0.499042418505788+0.865471837521863i</v>
      </c>
      <c r="Q1155" t="str">
        <f t="shared" si="540"/>
        <v>-0.499042418505788+0.180619640417737i</v>
      </c>
      <c r="R1155" t="str">
        <f t="shared" si="541"/>
        <v>-0.329190826480478-1.85340991452986i</v>
      </c>
      <c r="S1155" t="str">
        <f t="shared" si="542"/>
        <v>0.108097757231898i</v>
      </c>
      <c r="T1155" t="str">
        <f t="shared" si="543"/>
        <v>0.200349454992042-0.0355847900438546i</v>
      </c>
      <c r="U1155" t="str">
        <f t="shared" si="544"/>
        <v>0.0000333333333333334-0.00110554207800651i</v>
      </c>
      <c r="V1155" t="str">
        <f t="shared" si="545"/>
        <v>6.66666666666667E-06-0.0110554207800651i</v>
      </c>
      <c r="W1155" t="str">
        <f t="shared" si="546"/>
        <v>0.0000276030672547769-0.0010051107717005i</v>
      </c>
      <c r="X1155" t="str">
        <f t="shared" si="547"/>
        <v>0.0000443999055888158-0.00100390514362439i</v>
      </c>
      <c r="Y1155" t="str">
        <f t="shared" si="548"/>
        <v>0.009+0.641513219863036i</v>
      </c>
      <c r="Z1155" t="str">
        <f t="shared" si="549"/>
        <v>-0.0187927605627257-0.00109720201217202i</v>
      </c>
      <c r="AA1155" t="str">
        <f t="shared" si="550"/>
        <v>0.264498684619297-18.7313556452768i</v>
      </c>
      <c r="AB1155" t="str">
        <f t="shared" si="551"/>
        <v>0.944934682807627-0.167833260610574i</v>
      </c>
      <c r="AC1155" t="str">
        <f t="shared" si="552"/>
        <v>1.36892288127165-1.71015336267042i</v>
      </c>
      <c r="AD1155" t="str">
        <f t="shared" si="553"/>
        <v>0.329381853621406+0.288884223774044i</v>
      </c>
      <c r="AE1155" t="str">
        <f t="shared" si="554"/>
        <v>-0.0058730299572042-0.00579033048030083i</v>
      </c>
      <c r="AF1155" t="str">
        <f t="shared" si="555"/>
        <v>-13.7518554539324-2.90930526240726i</v>
      </c>
      <c r="AG1155" t="str">
        <f t="shared" si="556"/>
        <v>1.01990389741429-0.022057960108837i</v>
      </c>
      <c r="AH1155" t="str">
        <f t="shared" si="557"/>
        <v>0.0605925992184822+0.0961372675811916i</v>
      </c>
      <c r="AI1155">
        <f t="shared" si="558"/>
        <v>-18.889446895898679</v>
      </c>
      <c r="AJ1155">
        <f t="shared" si="559"/>
        <v>57.77792942916308</v>
      </c>
      <c r="AK1155"/>
      <c r="AL1155"/>
      <c r="AM1155"/>
      <c r="AN1155"/>
    </row>
    <row r="1156" spans="1:40" x14ac:dyDescent="0.25">
      <c r="A1156"/>
      <c r="B1156">
        <f t="shared" si="560"/>
        <v>102200</v>
      </c>
      <c r="C1156" s="237" t="str">
        <f t="shared" si="528"/>
        <v>-7.31713227230273E-06+0.023963036327232i</v>
      </c>
      <c r="D1156" s="208" t="str">
        <f t="shared" si="529"/>
        <v>-5.95706205502005+0.183716611842112i</v>
      </c>
      <c r="E1156" t="str">
        <f t="shared" si="530"/>
        <v>2870</v>
      </c>
      <c r="F1156" t="str">
        <f t="shared" si="531"/>
        <v>0.777000777000777</v>
      </c>
      <c r="G1156" t="str">
        <f t="shared" si="526"/>
        <v>0.777000777000777</v>
      </c>
      <c r="H1156" t="str">
        <f t="shared" si="532"/>
        <v>7.79699998271754+3.09112976806334i</v>
      </c>
      <c r="I1156" t="str">
        <f t="shared" si="533"/>
        <v>401.338461496096i</v>
      </c>
      <c r="J1156" t="str">
        <f t="shared" si="527"/>
        <v>-217.027818131106+87.8000125445779i</v>
      </c>
      <c r="K1156" t="str">
        <f t="shared" si="534"/>
        <v>0.642904140277784-1.58915789176113i</v>
      </c>
      <c r="L1156" t="str">
        <f t="shared" si="535"/>
        <v>0.0460282405434678-0.0968940721011333i</v>
      </c>
      <c r="M1156" t="str">
        <f t="shared" si="536"/>
        <v>0.688932380821252-1.68605196386226i</v>
      </c>
      <c r="N1156" t="str">
        <f t="shared" si="537"/>
        <v>-1.04711605333425i</v>
      </c>
      <c r="O1156" t="str">
        <f t="shared" si="538"/>
        <v>0.500070577558594-0.865984651977282i</v>
      </c>
      <c r="P1156" t="str">
        <f t="shared" si="539"/>
        <v>0.499929422441406+0.865984651977282i</v>
      </c>
      <c r="Q1156" t="str">
        <f t="shared" si="540"/>
        <v>-0.499929422441406+0.181131401356968i</v>
      </c>
      <c r="R1156" t="str">
        <f t="shared" si="541"/>
        <v>-0.329182529099996-1.85148123560157i</v>
      </c>
      <c r="S1156" t="str">
        <f t="shared" si="542"/>
        <v>0.108203631626836i</v>
      </c>
      <c r="T1156" t="str">
        <f t="shared" si="543"/>
        <v>0.200336993581031-0.0356187451167262i</v>
      </c>
      <c r="U1156" t="str">
        <f t="shared" si="544"/>
        <v>0.0000333333333333333-0.00110446033429026i</v>
      </c>
      <c r="V1156" t="str">
        <f t="shared" si="545"/>
        <v>6.66666666666667E-06-0.0110446033429026i</v>
      </c>
      <c r="W1156" t="str">
        <f t="shared" si="546"/>
        <v>0.0000276030667873045-0.00100412743934794i</v>
      </c>
      <c r="X1156" t="str">
        <f t="shared" si="547"/>
        <v>0.0000443670397919296-0.00100292354055577i</v>
      </c>
      <c r="Y1156" t="str">
        <f t="shared" si="548"/>
        <v>0.009+0.642141538393754i</v>
      </c>
      <c r="Z1156" t="str">
        <f t="shared" si="549"/>
        <v>-0.0187559736949135-0.00109499002481606i</v>
      </c>
      <c r="AA1156" t="str">
        <f t="shared" si="550"/>
        <v>0.263978854269574-18.7129775065854i</v>
      </c>
      <c r="AB1156" t="str">
        <f t="shared" si="551"/>
        <v>0.944875909403619-0.167993407420131i</v>
      </c>
      <c r="AC1156" t="str">
        <f t="shared" si="552"/>
        <v>1.36770999534946-1.70884598079234i</v>
      </c>
      <c r="AD1156" t="str">
        <f t="shared" si="553"/>
        <v>0.32967269728004+0.289071848307153i</v>
      </c>
      <c r="AE1156" t="str">
        <f t="shared" si="554"/>
        <v>-0.00586680164776414-0.00578281229776484i</v>
      </c>
      <c r="AF1156" t="str">
        <f t="shared" si="555"/>
        <v>-13.7540620377376-2.90741315622123i</v>
      </c>
      <c r="AG1156" t="str">
        <f t="shared" si="556"/>
        <v>1.01989704625018-0.0220561130665768i</v>
      </c>
      <c r="AH1156" t="str">
        <f t="shared" si="557"/>
        <v>0.0605566142554161+0.0960195142075387i</v>
      </c>
      <c r="AI1156">
        <f t="shared" si="558"/>
        <v>-18.898532050155882</v>
      </c>
      <c r="AJ1156">
        <f t="shared" si="559"/>
        <v>57.761605057608641</v>
      </c>
      <c r="AK1156"/>
      <c r="AL1156"/>
      <c r="AM1156"/>
      <c r="AN1156"/>
    </row>
    <row r="1157" spans="1:40" x14ac:dyDescent="0.25">
      <c r="A1157"/>
      <c r="B1157">
        <f t="shared" si="560"/>
        <v>102300</v>
      </c>
      <c r="C1157" s="237" t="str">
        <f t="shared" si="528"/>
        <v>-7.30283402150949E-06+0.023939612053659i</v>
      </c>
      <c r="D1157" s="208" t="str">
        <f t="shared" si="529"/>
        <v>-5.95706194540012+0.183537025744719i</v>
      </c>
      <c r="E1157" t="str">
        <f t="shared" si="530"/>
        <v>2870</v>
      </c>
      <c r="F1157" t="str">
        <f t="shared" si="531"/>
        <v>0.777000777000777</v>
      </c>
      <c r="G1157" t="str">
        <f t="shared" ref="G1157:G1220" si="561">IF($C$11=$C$7,$C$24,F1157)</f>
        <v>0.777000777000777</v>
      </c>
      <c r="H1157" t="str">
        <f t="shared" si="532"/>
        <v>7.7992015662228+3.0890595664833i</v>
      </c>
      <c r="I1157" t="str">
        <f t="shared" si="533"/>
        <v>401.731160577795i</v>
      </c>
      <c r="J1157" t="str">
        <f t="shared" ref="J1157:J1220" si="562">IMSUM(COMPLEX(0,2*PI()*B1157*$C$113*$C$112),COMPLEX(0,2*PI()*B1157*$C$113*$C$111),COMPLEX(0,2*PI()*B1157*$C$28*10^-12*$C$111),COMPLEX(-1*2*PI()*B1157*2*PI()*B1157*$C$113*$C$112*$C$28*10^-12*$C$111,0),COMPLEX(1,0))</f>
        <v>-217.454695793261+87.8859225372831i</v>
      </c>
      <c r="K1157" t="str">
        <f t="shared" si="534"/>
        <v>0.641814315988413-1.58803062890776i</v>
      </c>
      <c r="L1157" t="str">
        <f t="shared" si="535"/>
        <v>0.0459548309655215-0.0968341946437865i</v>
      </c>
      <c r="M1157" t="str">
        <f t="shared" si="536"/>
        <v>0.687769146953934-1.68486482355155i</v>
      </c>
      <c r="N1157" t="str">
        <f t="shared" si="537"/>
        <v>-1.0481406287289i</v>
      </c>
      <c r="O1157" t="str">
        <f t="shared" si="538"/>
        <v>0.499183048671562-0.866496557361288i</v>
      </c>
      <c r="P1157" t="str">
        <f t="shared" si="539"/>
        <v>0.500816951328438+0.866496557361288i</v>
      </c>
      <c r="Q1157" t="str">
        <f t="shared" si="540"/>
        <v>-0.500816951328438+0.181644071367612i</v>
      </c>
      <c r="R1157" t="str">
        <f t="shared" si="541"/>
        <v>-0.329174222884294-1.84955621198172i</v>
      </c>
      <c r="S1157" t="str">
        <f t="shared" si="542"/>
        <v>0.108309506021775i</v>
      </c>
      <c r="T1157" t="str">
        <f t="shared" si="543"/>
        <v>0.200324519679245-0.0356526974756995i</v>
      </c>
      <c r="U1157" t="str">
        <f t="shared" si="544"/>
        <v>0.0000333333333333334-0.00110338070541999i</v>
      </c>
      <c r="V1157" t="str">
        <f t="shared" si="545"/>
        <v>6.66666666666667E-06-0.0110338070541999i</v>
      </c>
      <c r="W1157" t="str">
        <f t="shared" si="546"/>
        <v>0.0000276030663193747-0.00100314602958264i</v>
      </c>
      <c r="X1157" t="str">
        <f t="shared" si="547"/>
        <v>0.0000443342702908669-0.00100194385508436i</v>
      </c>
      <c r="Y1157" t="str">
        <f t="shared" si="548"/>
        <v>0.009+0.642769856924472i</v>
      </c>
      <c r="Z1157" t="str">
        <f t="shared" si="549"/>
        <v>-0.018719294774857-0.00109278570719458i</v>
      </c>
      <c r="AA1157" t="str">
        <f t="shared" si="550"/>
        <v>0.263460557275937-18.6946354442556i</v>
      </c>
      <c r="AB1157" t="str">
        <f t="shared" si="551"/>
        <v>0.944817077087714-0.168153541429771i</v>
      </c>
      <c r="AC1157" t="str">
        <f t="shared" si="552"/>
        <v>1.36650004822549-1.70753987562232i</v>
      </c>
      <c r="AD1157" t="str">
        <f t="shared" si="553"/>
        <v>0.329963740813012+0.289259194707859i</v>
      </c>
      <c r="AE1157" t="str">
        <f t="shared" si="554"/>
        <v>-0.0058605902156419-0.00577530779192706i</v>
      </c>
      <c r="AF1157" t="str">
        <f t="shared" si="555"/>
        <v>-13.7562635116229-2.90552254073858i</v>
      </c>
      <c r="AG1157" t="str">
        <f t="shared" si="556"/>
        <v>1.01989019000249-0.0220542833095876i</v>
      </c>
      <c r="AH1157" t="str">
        <f t="shared" si="557"/>
        <v>0.0605207186588358+0.0959019655784905i</v>
      </c>
      <c r="AI1157">
        <f t="shared" si="558"/>
        <v>-18.907609094591951</v>
      </c>
      <c r="AJ1157">
        <f t="shared" si="559"/>
        <v>57.745263507625261</v>
      </c>
      <c r="AK1157"/>
      <c r="AL1157"/>
      <c r="AM1157"/>
      <c r="AN1157"/>
    </row>
    <row r="1158" spans="1:40" x14ac:dyDescent="0.25">
      <c r="A1158"/>
      <c r="B1158">
        <f t="shared" si="560"/>
        <v>102400</v>
      </c>
      <c r="C1158" s="237" t="str">
        <f t="shared" ref="C1158:C1221" si="563">IMPRODUCT(COMPLEX(-1,0),IMDIV(IMPRODUCT(G1158,COMPLEX($C$100+$C$101,0)),COMPLEX($C$100,2*PI()*B1158*$C$103*$C$102*(2*$C$100+$C$101))))</f>
        <v>-7.28857763966053E-06+0.0239162335306075i</v>
      </c>
      <c r="D1158" s="208" t="str">
        <f t="shared" ref="D1158:D1221" si="564">IMPRODUCT(COMPLEX($C$106,0),IMSUB(C1158,G1158))</f>
        <v>-5.9570618361012+0.183357790401324i</v>
      </c>
      <c r="E1158" t="str">
        <f t="shared" ref="E1158:E1221" si="565">IMDIV(COMPLEX($C$20*10^3,0),COMPLEX(1,2*PI()*B1158*$C$20*1000*$C$29*10^-12))</f>
        <v>2870</v>
      </c>
      <c r="F1158" t="str">
        <f t="shared" ref="F1158:F1221" si="566">IMDIV(COMPLEX($C$22*1000,0),IMSUM(COMPLEX($C$22*1000,0),E1158))</f>
        <v>0.777000777000777</v>
      </c>
      <c r="G1158" t="str">
        <f t="shared" si="561"/>
        <v>0.777000777000777</v>
      </c>
      <c r="H1158" t="str">
        <f t="shared" ref="H1158:H1221" si="567">IMPRODUCT(COMPLEX($C$108,0),IMPRODUCT(COMPLEX(-1,0),D1158),IMDIV(COMPLEX(0,2*PI()*B1158*$C$109*$C$110),COMPLEX(1,2*PI()*B1158*$C$109*$C$110)))</f>
        <v>7.8013980540691+3.08699120828945i</v>
      </c>
      <c r="I1158" t="str">
        <f t="shared" ref="I1158:I1221" si="568">COMPLEX(0,2*PI()*B1158*$C$113*$C$112*$C$114)</f>
        <v>402.123859659494i</v>
      </c>
      <c r="J1158" t="str">
        <f t="shared" si="562"/>
        <v>-217.881990939682+87.9718325299881i</v>
      </c>
      <c r="K1158" t="str">
        <f t="shared" ref="K1158:K1221" si="569">IMDIV(I1158,J1158)</f>
        <v>0.640727119770707-1.58690454080403i</v>
      </c>
      <c r="L1158" t="str">
        <f t="shared" ref="L1158:L1221" si="570">IMDIV(COMPLEX($C$117,0),COMPLEX(1,2*PI()*B1158*$C$115*$C$116))</f>
        <v>0.0458815837223349-0.0967743571702447i</v>
      </c>
      <c r="M1158" t="str">
        <f t="shared" ref="M1158:M1221" si="571">IMSUM(K1158,L1158)</f>
        <v>0.686608703493042-1.68367889797427i</v>
      </c>
      <c r="N1158" t="str">
        <f t="shared" ref="N1158:N1221" si="572">COMPLEX(0,-2*PI()*B1158*$C$43)</f>
        <v>-1.04916520412355i</v>
      </c>
      <c r="O1158" t="str">
        <f t="shared" ref="O1158:O1221" si="573">IMEXP(N1158)</f>
        <v>0.498294995764805-0.867007553136507i</v>
      </c>
      <c r="P1158" t="str">
        <f t="shared" ref="P1158:P1221" si="574">IMSUB(COMPLEX(1,0),O1158)</f>
        <v>0.501705004235195+0.867007553136507i</v>
      </c>
      <c r="Q1158" t="str">
        <f t="shared" ref="Q1158:Q1221" si="575">IMSUM(COMPLEX(0,2*PI()*B1158*$C$43),O1158,COMPLEX(-1,0))</f>
        <v>-0.501705004235195+0.182157650987043i</v>
      </c>
      <c r="R1158" t="str">
        <f t="shared" ref="R1158:R1221" si="576">IMDIV(P1158,Q1158)</f>
        <v>-0.329165907831208-1.84763483295356i</v>
      </c>
      <c r="S1158" t="str">
        <f t="shared" ref="S1158:S1221" si="577">IMDIV(COMPLEX(0,2*PI()*B1158*$C$123),COMPLEX($C$124,0))</f>
        <v>0.108415380416713i</v>
      </c>
      <c r="T1158" t="str">
        <f t="shared" ref="T1158:T1221" si="578">IMPRODUCT(R1158,S1158)</f>
        <v>0.20031203328583-0.0356866471177331i</v>
      </c>
      <c r="U1158" t="str">
        <f t="shared" ref="U1158:U1221" si="579">IMDIV(COMPLEX(1,2*PI()*B1158*$C$16*10^-3*$C$15*10^-6),COMPLEX(0,2*PI()*B1158*$C$15*10^-6))</f>
        <v>0.0000333333333333333-0.00110230318519985i</v>
      </c>
      <c r="V1158" t="str">
        <f t="shared" ref="V1158:V1221" si="580">IMSUM(COMPLEX($C$18*10^-3,0),IMDIV(COMPLEX(1,0),COMPLEX(0,2*PI()*B1158*($C$17*1*10^-6))))</f>
        <v>6.66666666666667E-06-0.0110230318519985i</v>
      </c>
      <c r="W1158" t="str">
        <f t="shared" ref="W1158:W1221" si="581">IMDIV(IMPRODUCT(U1158,V1158),IMSUM(U1158,V1158))</f>
        <v>0.0000276030658509874-0.00100216653677199i</v>
      </c>
      <c r="X1158" t="str">
        <f t="shared" ref="X1158:X1221" si="582">IMDIV(IMPRODUCT(COMPLEX($C$19,0),W1158),IMSUM(COMPLEX($C$19,0),W1158))</f>
        <v>0.0000443015967098282-0.00100096608159844i</v>
      </c>
      <c r="Y1158" t="str">
        <f t="shared" ref="Y1158:Y1221" si="583">COMPLEX($C$13*10^-3,2*PI()*B1158*$C$12*0.000001)</f>
        <v>0.009+0.64339817545519i</v>
      </c>
      <c r="Z1158" t="str">
        <f t="shared" ref="Z1158:Z1221" si="584">IMPRODUCT(COMPLEX($C$6,0),IMDIV(X1158,IMSUM(X1158,Y1158)))</f>
        <v>-0.018682723380501-0.00109058902373229i</v>
      </c>
      <c r="AA1158" t="str">
        <f t="shared" ref="AA1158:AA1221" si="585">IMDIV(COMPLEX($C$6,0),IMSUM(X1158,Y1158))</f>
        <v>0.262943787604392-18.6763293520234i</v>
      </c>
      <c r="AB1158" t="str">
        <f t="shared" ref="AB1158:AB1221" si="586">IMPRODUCT(COMPLEX($C$119,0),T1158)</f>
        <v>0.944758185855884-0.168313662625148i</v>
      </c>
      <c r="AC1158" t="str">
        <f t="shared" ref="AC1158:AC1221" si="587">IMSUM(COMPLEX(1,0),IMPRODUCT(AB1158,M1158))</f>
        <v>1.36529303110223-1.70623504688922i</v>
      </c>
      <c r="AD1158" t="str">
        <f t="shared" ref="AD1158:AD1221" si="588">IMDIV(AB1158,AC1158)</f>
        <v>0.330254983978802+0.289446262777951i</v>
      </c>
      <c r="AE1158" t="str">
        <f t="shared" ref="AE1158:AE1221" si="589">IMPRODUCT(AD1158,AA1158,X1158)</f>
        <v>-0.00585439559356178-0.00576781692156042i</v>
      </c>
      <c r="AF1158" t="str">
        <f t="shared" ref="AF1158:AF1221" si="590">IMSUB(D1158,H1158)</f>
        <v>-13.7584598901703-2.90363341788813i</v>
      </c>
      <c r="AG1158" t="str">
        <f t="shared" ref="AG1158:AG1221" si="591">IMSUM(COMPLEX(1,0),IMPRODUCT(AD1158,AA1158,COMPLEX($C$127,0)))</f>
        <v>1.01988332867157-0.022052470770539i</v>
      </c>
      <c r="AH1158" t="str">
        <f t="shared" ref="AH1158:AH1221" si="592">IMDIV(IMPRODUCT(AE1158,AF1158),AG1158)</f>
        <v>0.0604849120502875+0.0957846211080128i</v>
      </c>
      <c r="AI1158">
        <f t="shared" ref="AI1158:AI1221" si="593">20*LOG10(IMABS(AH1158))</f>
        <v>-18.916678047289114</v>
      </c>
      <c r="AJ1158">
        <f t="shared" ref="AJ1158:AJ1221" si="594">IMARGUMENT(AH1158)*180/PI()</f>
        <v>57.728904827098276</v>
      </c>
      <c r="AK1158"/>
      <c r="AL1158"/>
      <c r="AM1158"/>
      <c r="AN1158"/>
    </row>
    <row r="1159" spans="1:40" x14ac:dyDescent="0.25">
      <c r="A1159"/>
      <c r="B1159">
        <f t="shared" si="560"/>
        <v>102500</v>
      </c>
      <c r="C1159" s="237" t="str">
        <f t="shared" si="563"/>
        <v>-7.27436296344462E-06+0.0238929006241737i</v>
      </c>
      <c r="D1159" s="208" t="str">
        <f t="shared" si="564"/>
        <v>-5.95706172712201+0.183178904785332i</v>
      </c>
      <c r="E1159" t="str">
        <f t="shared" si="565"/>
        <v>2870</v>
      </c>
      <c r="F1159" t="str">
        <f t="shared" si="566"/>
        <v>0.777000777000777</v>
      </c>
      <c r="G1159" t="str">
        <f t="shared" si="561"/>
        <v>0.777000777000777</v>
      </c>
      <c r="H1159" t="str">
        <f t="shared" si="567"/>
        <v>7.80358946079288+3.08492469435626i</v>
      </c>
      <c r="I1159" t="str">
        <f t="shared" si="568"/>
        <v>402.516558741192i</v>
      </c>
      <c r="J1159" t="str">
        <f t="shared" si="562"/>
        <v>-218.309703570369+88.0577425226932i</v>
      </c>
      <c r="K1159" t="str">
        <f t="shared" si="569"/>
        <v>0.639642543681528-1.58577962711371i</v>
      </c>
      <c r="L1159" t="str">
        <f t="shared" si="570"/>
        <v>0.045808498380569-0.0967145597687321i</v>
      </c>
      <c r="M1159" t="str">
        <f t="shared" si="571"/>
        <v>0.685451042062097-1.68249418688244i</v>
      </c>
      <c r="N1159" t="str">
        <f t="shared" si="572"/>
        <v>-1.05018977951821i</v>
      </c>
      <c r="O1159" t="str">
        <f t="shared" si="573"/>
        <v>0.497406419770552-0.867517638766522i</v>
      </c>
      <c r="P1159" t="str">
        <f t="shared" si="574"/>
        <v>0.502593580229448+0.867517638766522i</v>
      </c>
      <c r="Q1159" t="str">
        <f t="shared" si="575"/>
        <v>-0.502593580229448+0.182672140751688i</v>
      </c>
      <c r="R1159" t="str">
        <f t="shared" si="576"/>
        <v>-0.329157583938567-1.8457170878421i</v>
      </c>
      <c r="S1159" t="str">
        <f t="shared" si="577"/>
        <v>0.108521254811651i</v>
      </c>
      <c r="T1159" t="str">
        <f t="shared" si="578"/>
        <v>0.200299534399931-0.0357205940397846i</v>
      </c>
      <c r="U1159" t="str">
        <f t="shared" si="579"/>
        <v>0.0000333333333333334-0.00110122776745819i</v>
      </c>
      <c r="V1159" t="str">
        <f t="shared" si="580"/>
        <v>6.66666666666667E-06-0.0110122776745819i</v>
      </c>
      <c r="W1159" t="str">
        <f t="shared" si="581"/>
        <v>0.0000276030653821422-0.00100118895530541i</v>
      </c>
      <c r="X1159" t="str">
        <f t="shared" si="582"/>
        <v>0.0000442690186748459-0.00099999021450821i</v>
      </c>
      <c r="Y1159" t="str">
        <f t="shared" si="583"/>
        <v>0.009+0.644026493985908i</v>
      </c>
      <c r="Z1159" t="str">
        <f t="shared" si="584"/>
        <v>-0.0186462590918528-0.00108839993905692i</v>
      </c>
      <c r="AA1159" t="str">
        <f t="shared" si="585"/>
        <v>0.262428539250644-18.6580591240421i</v>
      </c>
      <c r="AB1159" t="str">
        <f t="shared" si="586"/>
        <v>0.944699235704096-0.168473770991913i</v>
      </c>
      <c r="AC1159" t="str">
        <f t="shared" si="587"/>
        <v>1.36408893521258-1.70493149431096i</v>
      </c>
      <c r="AD1159" t="str">
        <f t="shared" si="588"/>
        <v>0.330546426535678+0.289633052319377i</v>
      </c>
      <c r="AE1159" t="str">
        <f t="shared" si="589"/>
        <v>-0.00584821771457707-0.00576033964560819i</v>
      </c>
      <c r="AF1159" t="str">
        <f t="shared" si="590"/>
        <v>-13.7606511879149-2.90174578957093i</v>
      </c>
      <c r="AG1159" t="str">
        <f t="shared" si="591"/>
        <v>1.01987646225777-0.0220506753823508i</v>
      </c>
      <c r="AH1159" t="str">
        <f t="shared" si="592"/>
        <v>0.0604491940532164+0.0956674802123552i</v>
      </c>
      <c r="AI1159">
        <f t="shared" si="593"/>
        <v>-18.925738926272107</v>
      </c>
      <c r="AJ1159">
        <f t="shared" si="594"/>
        <v>57.712529063720858</v>
      </c>
      <c r="AK1159"/>
      <c r="AL1159"/>
      <c r="AM1159"/>
      <c r="AN1159"/>
    </row>
    <row r="1160" spans="1:40" x14ac:dyDescent="0.25">
      <c r="A1160"/>
      <c r="B1160">
        <f t="shared" si="560"/>
        <v>102600</v>
      </c>
      <c r="C1160" s="237" t="str">
        <f t="shared" si="563"/>
        <v>-7.26018983034598E-06+0.0238696132009757i</v>
      </c>
      <c r="D1160" s="208" t="str">
        <f t="shared" si="564"/>
        <v>-5.95706161846132+0.183000367874147i</v>
      </c>
      <c r="E1160" t="str">
        <f t="shared" si="565"/>
        <v>2870</v>
      </c>
      <c r="F1160" t="str">
        <f t="shared" si="566"/>
        <v>0.777000777000777</v>
      </c>
      <c r="G1160" t="str">
        <f t="shared" si="561"/>
        <v>0.777000777000777</v>
      </c>
      <c r="H1160" t="str">
        <f t="shared" si="567"/>
        <v>7.80577580088404+3.0828600255348i</v>
      </c>
      <c r="I1160" t="str">
        <f t="shared" si="568"/>
        <v>402.909257822891i</v>
      </c>
      <c r="J1160" t="str">
        <f t="shared" si="562"/>
        <v>-218.737833685322+88.1436525153982i</v>
      </c>
      <c r="K1160" t="str">
        <f t="shared" si="569"/>
        <v>0.638560579805472-1.58465588749106i</v>
      </c>
      <c r="L1160" t="str">
        <f t="shared" si="570"/>
        <v>0.0457355745081313-0.0966548025265377i</v>
      </c>
      <c r="M1160" t="str">
        <f t="shared" si="571"/>
        <v>0.684296154313603-1.6813106900176i</v>
      </c>
      <c r="N1160" t="str">
        <f t="shared" si="572"/>
        <v>-1.05121435491286i</v>
      </c>
      <c r="O1160" t="str">
        <f t="shared" si="573"/>
        <v>0.496517321621607-0.868026813715859i</v>
      </c>
      <c r="P1160" t="str">
        <f t="shared" si="574"/>
        <v>0.503482678378393+0.868026813715859i</v>
      </c>
      <c r="Q1160" t="str">
        <f t="shared" si="575"/>
        <v>-0.503482678378393+0.183187541197001i</v>
      </c>
      <c r="R1160" t="str">
        <f t="shared" si="576"/>
        <v>-0.329149251204208-1.84380296601408i</v>
      </c>
      <c r="S1160" t="str">
        <f t="shared" si="577"/>
        <v>0.108627129206589i</v>
      </c>
      <c r="T1160" t="str">
        <f t="shared" si="578"/>
        <v>0.200287023020704-0.0357545382388115i</v>
      </c>
      <c r="U1160" t="str">
        <f t="shared" si="579"/>
        <v>0.0000333333333333333-0.00110015444604742i</v>
      </c>
      <c r="V1160" t="str">
        <f t="shared" si="580"/>
        <v>6.66666666666667E-06-0.0110015444604742i</v>
      </c>
      <c r="W1160" t="str">
        <f t="shared" si="581"/>
        <v>0.0000276030649128396-0.00100021327959418i</v>
      </c>
      <c r="X1160" t="str">
        <f t="shared" si="582"/>
        <v>0.0000442365358137737-0.000999016248245623i</v>
      </c>
      <c r="Y1160" t="str">
        <f t="shared" si="583"/>
        <v>0.009+0.644654812516625i</v>
      </c>
      <c r="Z1160" t="str">
        <f t="shared" si="584"/>
        <v>-0.0186099014909687-0.00108621841799787i</v>
      </c>
      <c r="AA1160" t="str">
        <f t="shared" si="585"/>
        <v>0.261914806239919-18.6398246548806i</v>
      </c>
      <c r="AB1160" t="str">
        <f t="shared" si="586"/>
        <v>0.94464022662837-0.168633866515716i</v>
      </c>
      <c r="AC1160" t="str">
        <f t="shared" si="587"/>
        <v>1.36288775181985-1.70362921759466i</v>
      </c>
      <c r="AD1160" t="str">
        <f t="shared" si="588"/>
        <v>0.330838068241707+0.289819563134238i</v>
      </c>
      <c r="AE1160" t="str">
        <f t="shared" si="589"/>
        <v>-0.00584205651206804-0.00575287592318273i</v>
      </c>
      <c r="AF1160" t="str">
        <f t="shared" si="590"/>
        <v>-13.7628374193454-2.89985965766065i</v>
      </c>
      <c r="AG1160" t="str">
        <f t="shared" si="591"/>
        <v>1.01986959076144-0.0220488970781924i</v>
      </c>
      <c r="AH1160" t="str">
        <f t="shared" si="592"/>
        <v>0.0604135642929551+0.0955505423100383i</v>
      </c>
      <c r="AI1160">
        <f t="shared" si="593"/>
        <v>-18.934791749508545</v>
      </c>
      <c r="AJ1160">
        <f t="shared" si="594"/>
        <v>57.696136264994529</v>
      </c>
      <c r="AK1160"/>
      <c r="AL1160"/>
      <c r="AM1160"/>
      <c r="AN1160"/>
    </row>
    <row r="1161" spans="1:40" x14ac:dyDescent="0.25">
      <c r="A1161"/>
      <c r="B1161">
        <f t="shared" si="560"/>
        <v>102700</v>
      </c>
      <c r="C1161" s="237" t="str">
        <f t="shared" si="563"/>
        <v>-7.24605807863967E-06+0.0238463711281511i</v>
      </c>
      <c r="D1161" s="208" t="str">
        <f t="shared" si="564"/>
        <v>-5.9570615101179+0.182822178649159i</v>
      </c>
      <c r="E1161" t="str">
        <f t="shared" si="565"/>
        <v>2870</v>
      </c>
      <c r="F1161" t="str">
        <f t="shared" si="566"/>
        <v>0.777000777000777</v>
      </c>
      <c r="G1161" t="str">
        <f t="shared" si="561"/>
        <v>0.777000777000777</v>
      </c>
      <c r="H1161" t="str">
        <f t="shared" si="567"/>
        <v>7.8079570887861+3.08079720265279i</v>
      </c>
      <c r="I1161" t="str">
        <f t="shared" si="568"/>
        <v>403.30195690459i</v>
      </c>
      <c r="J1161" t="str">
        <f t="shared" si="562"/>
        <v>-219.166381284542+88.2295625081032i</v>
      </c>
      <c r="K1161" t="str">
        <f t="shared" si="569"/>
        <v>0.637481220254752-1.58353332158092i</v>
      </c>
      <c r="L1161" t="str">
        <f t="shared" si="570"/>
        <v>0.0456628116741747-0.0965950855300234i</v>
      </c>
      <c r="M1161" t="str">
        <f t="shared" si="571"/>
        <v>0.683144031928927-1.68012840711094i</v>
      </c>
      <c r="N1161" t="str">
        <f t="shared" si="572"/>
        <v>-1.05223893030751i</v>
      </c>
      <c r="O1161" t="str">
        <f t="shared" si="573"/>
        <v>0.495627702251296-0.868535077450013i</v>
      </c>
      <c r="P1161" t="str">
        <f t="shared" si="574"/>
        <v>0.504372297748704+0.868535077450013i</v>
      </c>
      <c r="Q1161" t="str">
        <f t="shared" si="575"/>
        <v>-0.504372297748704+0.183703852857497i</v>
      </c>
      <c r="R1161" t="str">
        <f t="shared" si="576"/>
        <v>-0.329140909625956-1.84189245687752i</v>
      </c>
      <c r="S1161" t="str">
        <f t="shared" si="577"/>
        <v>0.108733003601527i</v>
      </c>
      <c r="T1161" t="str">
        <f t="shared" si="578"/>
        <v>0.200274499147289-0.0357884797117689i</v>
      </c>
      <c r="U1161" t="str">
        <f t="shared" si="579"/>
        <v>0.0000333333333333333-0.00109908321484386i</v>
      </c>
      <c r="V1161" t="str">
        <f t="shared" si="580"/>
        <v>6.66666666666667E-06-0.0109908321484386i</v>
      </c>
      <c r="W1161" t="str">
        <f t="shared" si="581"/>
        <v>0.0000276030644430791-0.000999239504071319i</v>
      </c>
      <c r="X1161" t="str">
        <f t="shared" si="582"/>
        <v>0.000044204147756273-0.000998044177264252i</v>
      </c>
      <c r="Y1161" t="str">
        <f t="shared" si="583"/>
        <v>0.009+0.645283131047343i</v>
      </c>
      <c r="Z1161" t="str">
        <f t="shared" si="584"/>
        <v>-0.0185736501619412-0.00108404442558472i</v>
      </c>
      <c r="AA1161" t="str">
        <f t="shared" si="585"/>
        <v>0.261402582626787-18.6216258395211i</v>
      </c>
      <c r="AB1161" t="str">
        <f t="shared" si="586"/>
        <v>0.944581158624649-0.168793949182197i</v>
      </c>
      <c r="AC1161" t="str">
        <f t="shared" si="587"/>
        <v>1.36168947221749-1.70232821643657i</v>
      </c>
      <c r="AD1161" t="str">
        <f t="shared" si="588"/>
        <v>0.331129908854746+0.290005795024781i</v>
      </c>
      <c r="AE1161" t="str">
        <f t="shared" si="589"/>
        <v>-0.00583591191973967-0.0057454257135643i</v>
      </c>
      <c r="AF1161" t="str">
        <f t="shared" si="590"/>
        <v>-13.765018598904-2.89797502400363i</v>
      </c>
      <c r="AG1161" t="str">
        <f t="shared" si="591"/>
        <v>1.01986271418297-0.0220471357914812i</v>
      </c>
      <c r="AH1161" t="str">
        <f t="shared" si="592"/>
        <v>0.0603780223967069+0.095433806821831i</v>
      </c>
      <c r="AI1161">
        <f t="shared" si="593"/>
        <v>-18.94383653491014</v>
      </c>
      <c r="AJ1161">
        <f t="shared" si="594"/>
        <v>57.679726478229234</v>
      </c>
      <c r="AK1161"/>
      <c r="AL1161"/>
      <c r="AM1161"/>
      <c r="AN1161"/>
    </row>
    <row r="1162" spans="1:40" x14ac:dyDescent="0.25">
      <c r="A1162"/>
      <c r="B1162">
        <f t="shared" si="560"/>
        <v>102800</v>
      </c>
      <c r="C1162" s="237" t="str">
        <f t="shared" si="563"/>
        <v>-7.23196754738694E-06+0.0238231742733544i</v>
      </c>
      <c r="D1162" s="208" t="str">
        <f t="shared" si="564"/>
        <v>-5.95706140209049+0.182644336095717i</v>
      </c>
      <c r="E1162" t="str">
        <f t="shared" si="565"/>
        <v>2870</v>
      </c>
      <c r="F1162" t="str">
        <f t="shared" si="566"/>
        <v>0.777000777000777</v>
      </c>
      <c r="G1162" t="str">
        <f t="shared" si="561"/>
        <v>0.777000777000777</v>
      </c>
      <c r="H1162" t="str">
        <f t="shared" si="567"/>
        <v>7.81013333889625+3.07873622651486i</v>
      </c>
      <c r="I1162" t="str">
        <f t="shared" si="568"/>
        <v>403.694655986288i</v>
      </c>
      <c r="J1162" t="str">
        <f t="shared" si="562"/>
        <v>-219.595346368027+88.3154725008084i</v>
      </c>
      <c r="K1162" t="str">
        <f t="shared" si="569"/>
        <v>0.63640445716912-1.58241192901878i</v>
      </c>
      <c r="L1162" t="str">
        <f t="shared" si="570"/>
        <v>0.045590209449092-0.0965354088646281i</v>
      </c>
      <c r="M1162" t="str">
        <f t="shared" si="571"/>
        <v>0.681994666618212-1.67894733788341i</v>
      </c>
      <c r="N1162" t="str">
        <f t="shared" si="572"/>
        <v>-1.05326350570216i</v>
      </c>
      <c r="O1162" t="str">
        <f t="shared" si="573"/>
        <v>0.494737562593501-0.869042429435434i</v>
      </c>
      <c r="P1162" t="str">
        <f t="shared" si="574"/>
        <v>0.505262437406499+0.869042429435434i</v>
      </c>
      <c r="Q1162" t="str">
        <f t="shared" si="575"/>
        <v>-0.505262437406499+0.184221076266726i</v>
      </c>
      <c r="R1162" t="str">
        <f t="shared" si="576"/>
        <v>-0.329132559201645-1.83998554988174i</v>
      </c>
      <c r="S1162" t="str">
        <f t="shared" si="577"/>
        <v>0.108838877996466i</v>
      </c>
      <c r="T1162" t="str">
        <f t="shared" si="578"/>
        <v>0.200261962778839-0.0358224184556125i</v>
      </c>
      <c r="U1162" t="str">
        <f t="shared" si="579"/>
        <v>0.0000333333333333333-0.00109801406774771i</v>
      </c>
      <c r="V1162" t="str">
        <f t="shared" si="580"/>
        <v>6.66666666666667E-06-0.0109801406774771i</v>
      </c>
      <c r="W1162" t="str">
        <f t="shared" si="581"/>
        <v>0.0000276030639728613-0.000998267623191559i</v>
      </c>
      <c r="X1162" t="str">
        <f t="shared" si="582"/>
        <v>0.0000441718541338078-0.000997073996039283i</v>
      </c>
      <c r="Y1162" t="str">
        <f t="shared" si="583"/>
        <v>0.009+0.645911449578061i</v>
      </c>
      <c r="Z1162" t="str">
        <f t="shared" si="584"/>
        <v>-0.0185375046908898-0.00108187792704611i</v>
      </c>
      <c r="AA1162" t="str">
        <f t="shared" si="585"/>
        <v>0.260891862494994-18.6034625733573i</v>
      </c>
      <c r="AB1162" t="str">
        <f t="shared" si="586"/>
        <v>0.944522031688939-0.168954018976996i</v>
      </c>
      <c r="AC1162" t="str">
        <f t="shared" si="587"/>
        <v>1.36049408772912-1.7010284905224i</v>
      </c>
      <c r="AD1162" t="str">
        <f t="shared" si="588"/>
        <v>0.331421948132439+0.290191747793414i</v>
      </c>
      <c r="AE1162" t="str">
        <f t="shared" si="589"/>
        <v>-0.00582978387162029-0.00573798897620102i</v>
      </c>
      <c r="AF1162" t="str">
        <f t="shared" si="590"/>
        <v>-13.7671947409867-2.89609189041914i</v>
      </c>
      <c r="AG1162" t="str">
        <f t="shared" si="591"/>
        <v>1.01985583252274-0.0220453914558807i</v>
      </c>
      <c r="AH1162" t="str">
        <f t="shared" si="592"/>
        <v>0.0603425679935414+0.0953172731707581i</v>
      </c>
      <c r="AI1162">
        <f t="shared" si="593"/>
        <v>-18.952873300331479</v>
      </c>
      <c r="AJ1162">
        <f t="shared" si="594"/>
        <v>57.663299750546393</v>
      </c>
      <c r="AK1162"/>
      <c r="AL1162"/>
      <c r="AM1162"/>
      <c r="AN1162"/>
    </row>
    <row r="1163" spans="1:40" x14ac:dyDescent="0.25">
      <c r="A1163"/>
      <c r="B1163">
        <f t="shared" si="560"/>
        <v>102900</v>
      </c>
      <c r="C1163" s="237" t="str">
        <f t="shared" si="563"/>
        <v>-7.21791807643073E-06+0.0238000225047548i</v>
      </c>
      <c r="D1163" s="208" t="str">
        <f t="shared" si="564"/>
        <v>-5.95706129437788+0.18246683920312i</v>
      </c>
      <c r="E1163" t="str">
        <f t="shared" si="565"/>
        <v>2870</v>
      </c>
      <c r="F1163" t="str">
        <f t="shared" si="566"/>
        <v>0.777000777000777</v>
      </c>
      <c r="G1163" t="str">
        <f t="shared" si="561"/>
        <v>0.777000777000777</v>
      </c>
      <c r="H1163" t="str">
        <f t="shared" si="567"/>
        <v>7.81230456556566+3.07667709790268i</v>
      </c>
      <c r="I1163" t="str">
        <f t="shared" si="568"/>
        <v>404.087355067987i</v>
      </c>
      <c r="J1163" t="str">
        <f t="shared" si="562"/>
        <v>-220.024728935779+88.4013824935134i</v>
      </c>
      <c r="K1163" t="str">
        <f t="shared" si="569"/>
        <v>0.635330282715729-1.58129170943087i</v>
      </c>
      <c r="L1163" t="str">
        <f t="shared" si="570"/>
        <v>0.0455177674045144-0.0964757726148753i</v>
      </c>
      <c r="M1163" t="str">
        <f t="shared" si="571"/>
        <v>0.680848050120243-1.67776748204575i</v>
      </c>
      <c r="N1163" t="str">
        <f t="shared" si="572"/>
        <v>-1.05428808109681i</v>
      </c>
      <c r="O1163" t="str">
        <f t="shared" si="573"/>
        <v>0.49384690358265-0.869548869139526i</v>
      </c>
      <c r="P1163" t="str">
        <f t="shared" si="574"/>
        <v>0.50615309641735+0.869548869139526i</v>
      </c>
      <c r="Q1163" t="str">
        <f t="shared" si="575"/>
        <v>-0.50615309641735+0.184739211957284i</v>
      </c>
      <c r="R1163" t="str">
        <f t="shared" si="576"/>
        <v>-0.329124199929099-1.838082234517i</v>
      </c>
      <c r="S1163" t="str">
        <f t="shared" si="577"/>
        <v>0.108944752391404i</v>
      </c>
      <c r="T1163" t="str">
        <f t="shared" si="578"/>
        <v>0.200249413914493-0.0358563544672946i</v>
      </c>
      <c r="U1163" t="str">
        <f t="shared" si="579"/>
        <v>0.0000333333333333333-0.00109694699868285i</v>
      </c>
      <c r="V1163" t="str">
        <f t="shared" si="580"/>
        <v>6.66666666666667E-06-0.0109694699868285i</v>
      </c>
      <c r="W1163" t="str">
        <f t="shared" si="581"/>
        <v>0.0000276030635021859-0.000997297631431148i</v>
      </c>
      <c r="X1163" t="str">
        <f t="shared" si="582"/>
        <v>0.0000441396545796285-0.000996105699067303i</v>
      </c>
      <c r="Y1163" t="str">
        <f t="shared" si="583"/>
        <v>0.009+0.646539768108779i</v>
      </c>
      <c r="Z1163" t="str">
        <f t="shared" si="584"/>
        <v>-0.0185014646659459-0.00107971888780817i</v>
      </c>
      <c r="AA1163" t="str">
        <f t="shared" si="585"/>
        <v>0.260382639957289-18.5853347521921i</v>
      </c>
      <c r="AB1163" t="str">
        <f t="shared" si="586"/>
        <v>0.944462845817179-0.16911407588574i</v>
      </c>
      <c r="AC1163" t="str">
        <f t="shared" si="587"/>
        <v>1.35930158970833-1.69973003952714i</v>
      </c>
      <c r="AD1163" t="str">
        <f t="shared" si="588"/>
        <v>0.331714185832231+0.290377421242688i</v>
      </c>
      <c r="AE1163" t="str">
        <f t="shared" si="589"/>
        <v>-0.00582367230205928-0.00573056567070705i</v>
      </c>
      <c r="AF1163" t="str">
        <f t="shared" si="590"/>
        <v>-13.7693658599435-2.89421025869956i</v>
      </c>
      <c r="AG1163" t="str">
        <f t="shared" si="591"/>
        <v>1.01984894578116-0.0220436640053009i</v>
      </c>
      <c r="AH1163" t="str">
        <f t="shared" si="592"/>
        <v>0.06030720071438+0.0952009407820716i</v>
      </c>
      <c r="AI1163">
        <f t="shared" si="593"/>
        <v>-18.961902063571547</v>
      </c>
      <c r="AJ1163">
        <f t="shared" si="594"/>
        <v>57.6468561288765</v>
      </c>
      <c r="AK1163"/>
      <c r="AL1163"/>
      <c r="AM1163"/>
      <c r="AN1163"/>
    </row>
    <row r="1164" spans="1:40" x14ac:dyDescent="0.25">
      <c r="A1164"/>
      <c r="B1164">
        <f t="shared" si="560"/>
        <v>103000</v>
      </c>
      <c r="C1164" s="237" t="str">
        <f t="shared" si="563"/>
        <v>-7.20390950639104E-06+0.0237769156910334i</v>
      </c>
      <c r="D1164" s="208" t="str">
        <f t="shared" si="564"/>
        <v>-5.95706118697884+0.182289686964589i</v>
      </c>
      <c r="E1164" t="str">
        <f t="shared" si="565"/>
        <v>2870</v>
      </c>
      <c r="F1164" t="str">
        <f t="shared" si="566"/>
        <v>0.777000777000777</v>
      </c>
      <c r="G1164" t="str">
        <f t="shared" si="561"/>
        <v>0.777000777000777</v>
      </c>
      <c r="H1164" t="str">
        <f t="shared" si="567"/>
        <v>7.81447078309947+3.07461981757521i</v>
      </c>
      <c r="I1164" t="str">
        <f t="shared" si="568"/>
        <v>404.480054149686i</v>
      </c>
      <c r="J1164" t="str">
        <f t="shared" si="562"/>
        <v>-220.454528987797+88.4872924862185i</v>
      </c>
      <c r="K1164" t="str">
        <f t="shared" si="569"/>
        <v>0.634258689089061-1.58017266243425i</v>
      </c>
      <c r="L1164" t="str">
        <f t="shared" si="570"/>
        <v>0.0454454851133079-0.0964161768643783i</v>
      </c>
      <c r="M1164" t="str">
        <f t="shared" si="571"/>
        <v>0.679704174202369-1.67658883929863i</v>
      </c>
      <c r="N1164" t="str">
        <f t="shared" si="572"/>
        <v>-1.05531265649146i</v>
      </c>
      <c r="O1164" t="str">
        <f t="shared" si="573"/>
        <v>0.492955726153717-0.870054396030651i</v>
      </c>
      <c r="P1164" t="str">
        <f t="shared" si="574"/>
        <v>0.507044273846283+0.870054396030651i</v>
      </c>
      <c r="Q1164" t="str">
        <f t="shared" si="575"/>
        <v>-0.507044273846283+0.185258260460809i</v>
      </c>
      <c r="R1164" t="str">
        <f t="shared" si="576"/>
        <v>-0.329115831806137-1.8361825003144i</v>
      </c>
      <c r="S1164" t="str">
        <f t="shared" si="577"/>
        <v>0.109050626786342i</v>
      </c>
      <c r="T1164" t="str">
        <f t="shared" si="578"/>
        <v>0.200236852553398-0.0358902877437676i</v>
      </c>
      <c r="U1164" t="str">
        <f t="shared" si="579"/>
        <v>0.0000333333333333334-0.00109588200159675i</v>
      </c>
      <c r="V1164" t="str">
        <f t="shared" si="580"/>
        <v>6.66666666666667E-06-0.0109588200159675i</v>
      </c>
      <c r="W1164" t="str">
        <f t="shared" si="581"/>
        <v>0.0000276030630310528-0.000996329523287785i</v>
      </c>
      <c r="X1164" t="str">
        <f t="shared" si="582"/>
        <v>0.0000441075487287645-0.000995139280866238i</v>
      </c>
      <c r="Y1164" t="str">
        <f t="shared" si="583"/>
        <v>0.009+0.647168086639497i</v>
      </c>
      <c r="Z1164" t="str">
        <f t="shared" si="584"/>
        <v>-0.018465529677243-0.00107756727349335i</v>
      </c>
      <c r="AA1164" t="str">
        <f t="shared" si="585"/>
        <v>0.259874909155249-18.5672422722358i</v>
      </c>
      <c r="AB1164" t="str">
        <f t="shared" si="586"/>
        <v>0.944403601005345-0.169274119894055i</v>
      </c>
      <c r="AC1164" t="str">
        <f t="shared" si="587"/>
        <v>1.35811196953861-1.69843286311542i</v>
      </c>
      <c r="AD1164" t="str">
        <f t="shared" si="588"/>
        <v>0.332006621711348+0.290562815175314i</v>
      </c>
      <c r="AE1164" t="str">
        <f t="shared" si="589"/>
        <v>-0.00581757714572507-0.00572315575686227i</v>
      </c>
      <c r="AF1164" t="str">
        <f t="shared" si="590"/>
        <v>-13.7715319700783-2.89233013061062i</v>
      </c>
      <c r="AG1164" t="str">
        <f t="shared" si="591"/>
        <v>1.01984205395866-0.0220419533738949i</v>
      </c>
      <c r="AH1164" t="str">
        <f t="shared" si="592"/>
        <v>0.0602719201919794+0.0950848090832469i</v>
      </c>
      <c r="AI1164">
        <f t="shared" si="593"/>
        <v>-18.97092284237376</v>
      </c>
      <c r="AJ1164">
        <f t="shared" si="594"/>
        <v>57.630395659964186</v>
      </c>
      <c r="AK1164"/>
      <c r="AL1164"/>
      <c r="AM1164"/>
      <c r="AN1164"/>
    </row>
    <row r="1165" spans="1:40" x14ac:dyDescent="0.25">
      <c r="A1165"/>
      <c r="B1165">
        <f t="shared" si="560"/>
        <v>103100</v>
      </c>
      <c r="C1165" s="237" t="str">
        <f t="shared" si="563"/>
        <v>-7.18994167866038E-06+0.0237538537013805i</v>
      </c>
      <c r="D1165" s="208" t="str">
        <f t="shared" si="564"/>
        <v>-5.95706107989217+0.182112878377251i</v>
      </c>
      <c r="E1165" t="str">
        <f t="shared" si="565"/>
        <v>2870</v>
      </c>
      <c r="F1165" t="str">
        <f t="shared" si="566"/>
        <v>0.777000777000777</v>
      </c>
      <c r="G1165" t="str">
        <f t="shared" si="561"/>
        <v>0.777000777000777</v>
      </c>
      <c r="H1165" t="str">
        <f t="shared" si="567"/>
        <v>7.81663200575706+3.07256438626878i</v>
      </c>
      <c r="I1165" t="str">
        <f t="shared" si="568"/>
        <v>404.872753231385i</v>
      </c>
      <c r="J1165" t="str">
        <f t="shared" si="562"/>
        <v>-220.884746524081+88.5732024789235i</v>
      </c>
      <c r="K1165" t="str">
        <f t="shared" si="569"/>
        <v>0.63318966851081-1.57905478763691i</v>
      </c>
      <c r="L1165" t="str">
        <f t="shared" si="570"/>
        <v>0.0453733621495689-0.0963566216958455i</v>
      </c>
      <c r="M1165" t="str">
        <f t="shared" si="571"/>
        <v>0.678563030660379-1.67541140933276i</v>
      </c>
      <c r="N1165" t="str">
        <f t="shared" si="572"/>
        <v>-1.05633723188612i</v>
      </c>
      <c r="O1165" t="str">
        <f t="shared" si="573"/>
        <v>0.492064031242211-0.870559009578136i</v>
      </c>
      <c r="P1165" t="str">
        <f t="shared" si="574"/>
        <v>0.507935968757789+0.870559009578136i</v>
      </c>
      <c r="Q1165" t="str">
        <f t="shared" si="575"/>
        <v>-0.507935968757789+0.185778222307984i</v>
      </c>
      <c r="R1165" t="str">
        <f t="shared" si="576"/>
        <v>-0.329107454830582-1.83428633684564i</v>
      </c>
      <c r="S1165" t="str">
        <f t="shared" si="577"/>
        <v>0.10915650118128i</v>
      </c>
      <c r="T1165" t="str">
        <f t="shared" si="578"/>
        <v>0.200224278694697-0.0359242182819825i</v>
      </c>
      <c r="U1165" t="str">
        <f t="shared" si="579"/>
        <v>0.0000333333333333333-0.00109481907046038i</v>
      </c>
      <c r="V1165" t="str">
        <f t="shared" si="580"/>
        <v>6.66666666666667E-06-0.0109481907046038i</v>
      </c>
      <c r="W1165" t="str">
        <f t="shared" si="581"/>
        <v>0.0000276030625594619-0.000995363293280527i</v>
      </c>
      <c r="X1165" t="str">
        <f t="shared" si="582"/>
        <v>0.0000440755362180131-0.000994174735975272i</v>
      </c>
      <c r="Y1165" t="str">
        <f t="shared" si="583"/>
        <v>0.009+0.647796405170215i</v>
      </c>
      <c r="Z1165" t="str">
        <f t="shared" si="584"/>
        <v>-0.0184296993169048-0.00107542304991904i</v>
      </c>
      <c r="AA1165" t="str">
        <f t="shared" si="585"/>
        <v>0.259368664259115-18.549185030104i</v>
      </c>
      <c r="AB1165" t="str">
        <f t="shared" si="586"/>
        <v>0.944344297249396-0.16943415098756i</v>
      </c>
      <c r="AC1165" t="str">
        <f t="shared" si="587"/>
        <v>1.35692521863323-1.69713696094145i</v>
      </c>
      <c r="AD1165" t="str">
        <f t="shared" si="588"/>
        <v>0.332299255526813+0.290747929394155i</v>
      </c>
      <c r="AE1165" t="str">
        <f t="shared" si="589"/>
        <v>-0.00581149833760375-0.0057157591946114i</v>
      </c>
      <c r="AF1165" t="str">
        <f t="shared" si="590"/>
        <v>-13.7736930856492-2.89045150789153i</v>
      </c>
      <c r="AG1165" t="str">
        <f t="shared" si="591"/>
        <v>1.01983515705564-0.0220402594960595i</v>
      </c>
      <c r="AH1165" t="str">
        <f t="shared" si="592"/>
        <v>0.0602367260609319+0.0949688775039775i</v>
      </c>
      <c r="AI1165">
        <f t="shared" si="593"/>
        <v>-18.979935654425361</v>
      </c>
      <c r="AJ1165">
        <f t="shared" si="594"/>
        <v>57.613918390365839</v>
      </c>
      <c r="AK1165"/>
      <c r="AL1165"/>
      <c r="AM1165"/>
      <c r="AN1165"/>
    </row>
    <row r="1166" spans="1:40" x14ac:dyDescent="0.25">
      <c r="A1166"/>
      <c r="B1166">
        <f t="shared" si="560"/>
        <v>103200</v>
      </c>
      <c r="C1166" s="237" t="str">
        <f t="shared" si="563"/>
        <v>-7.17601443539944E-06+0.0237308364054937i</v>
      </c>
      <c r="D1166" s="208" t="str">
        <f t="shared" si="564"/>
        <v>-5.95706097311663+0.181936412442118i</v>
      </c>
      <c r="E1166" t="str">
        <f t="shared" si="565"/>
        <v>2870</v>
      </c>
      <c r="F1166" t="str">
        <f t="shared" si="566"/>
        <v>0.777000777000777</v>
      </c>
      <c r="G1166" t="str">
        <f t="shared" si="561"/>
        <v>0.777000777000777</v>
      </c>
      <c r="H1166" t="str">
        <f t="shared" si="567"/>
        <v>7.81878824775209+3.07051080469729i</v>
      </c>
      <c r="I1166" t="str">
        <f t="shared" si="568"/>
        <v>405.265452313083i</v>
      </c>
      <c r="J1166" t="str">
        <f t="shared" si="562"/>
        <v>-221.315381544632+88.6591124716286i</v>
      </c>
      <c r="K1166" t="str">
        <f t="shared" si="569"/>
        <v>0.632123213229779-1.57793808463778i</v>
      </c>
      <c r="L1166" t="str">
        <f t="shared" si="570"/>
        <v>0.0453013980886232-0.0962971071910879i</v>
      </c>
      <c r="M1166" t="str">
        <f t="shared" si="571"/>
        <v>0.677424611318402-1.67423519182887i</v>
      </c>
      <c r="N1166" t="str">
        <f t="shared" si="572"/>
        <v>-1.05736180728077i</v>
      </c>
      <c r="O1166" t="str">
        <f t="shared" si="573"/>
        <v>0.49117181978421-0.871062709252249i</v>
      </c>
      <c r="P1166" t="str">
        <f t="shared" si="574"/>
        <v>0.50882818021579+0.871062709252249i</v>
      </c>
      <c r="Q1166" t="str">
        <f t="shared" si="575"/>
        <v>-0.50882818021579+0.186299098028521i</v>
      </c>
      <c r="R1166" t="str">
        <f t="shared" si="576"/>
        <v>-0.329099069000248-1.83239373372286i</v>
      </c>
      <c r="S1166" t="str">
        <f t="shared" si="577"/>
        <v>0.109262375576218i</v>
      </c>
      <c r="T1166" t="str">
        <f t="shared" si="578"/>
        <v>0.200211692337536-0.0359581460788888i</v>
      </c>
      <c r="U1166" t="str">
        <f t="shared" si="579"/>
        <v>0.0000333333333333334-0.00109375819926807i</v>
      </c>
      <c r="V1166" t="str">
        <f t="shared" si="580"/>
        <v>6.66666666666667E-06-0.0109375819926807i</v>
      </c>
      <c r="W1166" t="str">
        <f t="shared" si="581"/>
        <v>0.0000276030620874136-0.000994398935949688i</v>
      </c>
      <c r="X1166" t="str">
        <f t="shared" si="582"/>
        <v>0.0000440436166859312-0.000993212058954736i</v>
      </c>
      <c r="Y1166" t="str">
        <f t="shared" si="583"/>
        <v>0.009+0.648424723700933i</v>
      </c>
      <c r="Z1166" t="str">
        <f t="shared" si="584"/>
        <v>-0.0183939731790336-0.00107328618309633i</v>
      </c>
      <c r="AA1166" t="str">
        <f t="shared" si="585"/>
        <v>0.258863899467622-18.5311629228158i</v>
      </c>
      <c r="AB1166" t="str">
        <f t="shared" si="586"/>
        <v>0.944284934545305-0.169594169151869i</v>
      </c>
      <c r="AC1166" t="str">
        <f t="shared" si="587"/>
        <v>1.35574132843514-1.69584233264914i</v>
      </c>
      <c r="AD1166" t="str">
        <f t="shared" si="588"/>
        <v>0.332592087035447+0.290932763702231i</v>
      </c>
      <c r="AE1166" t="str">
        <f t="shared" si="589"/>
        <v>-0.00580543581299718-0.00570837594406326i</v>
      </c>
      <c r="AF1166" t="str">
        <f t="shared" si="590"/>
        <v>-13.7758492208687-2.88857439225517i</v>
      </c>
      <c r="AG1166" t="str">
        <f t="shared" si="591"/>
        <v>1.01982825507257-0.022038582306434i</v>
      </c>
      <c r="AH1166" t="str">
        <f t="shared" si="592"/>
        <v>0.0602016179576478+0.0948531454761575i</v>
      </c>
      <c r="AI1166">
        <f t="shared" si="593"/>
        <v>-18.988940517358401</v>
      </c>
      <c r="AJ1166">
        <f t="shared" si="594"/>
        <v>57.59742436645152</v>
      </c>
      <c r="AK1166"/>
      <c r="AL1166"/>
      <c r="AM1166"/>
      <c r="AN1166"/>
    </row>
    <row r="1167" spans="1:40" x14ac:dyDescent="0.25">
      <c r="A1167"/>
      <c r="B1167">
        <f t="shared" si="560"/>
        <v>103300</v>
      </c>
      <c r="C1167" s="237" t="str">
        <f t="shared" si="563"/>
        <v>-7.16212761953244E-06+0.0237078636735752i</v>
      </c>
      <c r="D1167" s="208" t="str">
        <f t="shared" si="564"/>
        <v>-5.95706086665104+0.181760288164077i</v>
      </c>
      <c r="E1167" t="str">
        <f t="shared" si="565"/>
        <v>2870</v>
      </c>
      <c r="F1167" t="str">
        <f t="shared" si="566"/>
        <v>0.777000777000777</v>
      </c>
      <c r="G1167" t="str">
        <f t="shared" si="561"/>
        <v>0.777000777000777</v>
      </c>
      <c r="H1167" t="str">
        <f t="shared" si="567"/>
        <v>7.82093952325275+3.06845907355244i</v>
      </c>
      <c r="I1167" t="str">
        <f t="shared" si="568"/>
        <v>405.658151394782i</v>
      </c>
      <c r="J1167" t="str">
        <f t="shared" si="562"/>
        <v>-221.746434049447+88.7450224643337i</v>
      </c>
      <c r="K1167" t="str">
        <f t="shared" si="569"/>
        <v>0.631059315521805-1.57682255302696i</v>
      </c>
      <c r="L1167" t="str">
        <f t="shared" si="570"/>
        <v>0.0452295925070202-0.096237633431023i</v>
      </c>
      <c r="M1167" t="str">
        <f t="shared" si="571"/>
        <v>0.676288908028825-1.67306018645798i</v>
      </c>
      <c r="N1167" t="str">
        <f t="shared" si="572"/>
        <v>-1.05838638267542i</v>
      </c>
      <c r="O1167" t="str">
        <f t="shared" si="573"/>
        <v>0.490279092716308-0.871565494524235i</v>
      </c>
      <c r="P1167" t="str">
        <f t="shared" si="574"/>
        <v>0.509720907283692+0.871565494524235i</v>
      </c>
      <c r="Q1167" t="str">
        <f t="shared" si="575"/>
        <v>-0.509720907283692+0.186820888151185i</v>
      </c>
      <c r="R1167" t="str">
        <f t="shared" si="576"/>
        <v>-0.329090674312953-1.83050468059838i</v>
      </c>
      <c r="S1167" t="str">
        <f t="shared" si="577"/>
        <v>0.109368249971157i</v>
      </c>
      <c r="T1167" t="str">
        <f t="shared" si="578"/>
        <v>0.200199093481057-0.0359920711314357i</v>
      </c>
      <c r="U1167" t="str">
        <f t="shared" si="579"/>
        <v>0.0000333333333333333-0.00109269938203741i</v>
      </c>
      <c r="V1167" t="str">
        <f t="shared" si="580"/>
        <v>6.66666666666667E-06-0.0109269938203741i</v>
      </c>
      <c r="W1167" t="str">
        <f t="shared" si="581"/>
        <v>0.0000276030616149076-0.000993436445856715i</v>
      </c>
      <c r="X1167" t="str">
        <f t="shared" si="582"/>
        <v>0.0000440117897728215-0.000992251244385983i</v>
      </c>
      <c r="Y1167" t="str">
        <f t="shared" si="583"/>
        <v>0.009+0.649053042231651i</v>
      </c>
      <c r="Z1167" t="str">
        <f t="shared" si="584"/>
        <v>-0.0183583508596985-0.00107115663922862i</v>
      </c>
      <c r="AA1167" t="str">
        <f t="shared" si="585"/>
        <v>0.258360609007827-18.5131758477915i</v>
      </c>
      <c r="AB1167" t="str">
        <f t="shared" si="586"/>
        <v>0.944225512889023-0.169754174372591i</v>
      </c>
      <c r="AC1167" t="str">
        <f t="shared" si="587"/>
        <v>1.35456029041685-1.69454897787226i</v>
      </c>
      <c r="AD1167" t="str">
        <f t="shared" si="588"/>
        <v>0.332885115993846+0.29111731790271i</v>
      </c>
      <c r="AE1167" t="str">
        <f t="shared" si="589"/>
        <v>-0.00579938950752051-0.00570100596548951i</v>
      </c>
      <c r="AF1167" t="str">
        <f t="shared" si="590"/>
        <v>-13.7780003899038-2.88669878538836i</v>
      </c>
      <c r="AG1167" t="str">
        <f t="shared" si="591"/>
        <v>1.01982134800988-0.0220369217398969i</v>
      </c>
      <c r="AH1167" t="str">
        <f t="shared" si="592"/>
        <v>0.0601665955203429+0.0947376124338727i</v>
      </c>
      <c r="AI1167">
        <f t="shared" si="593"/>
        <v>-18.997937448749919</v>
      </c>
      <c r="AJ1167">
        <f t="shared" si="594"/>
        <v>57.580913634407068</v>
      </c>
      <c r="AK1167"/>
      <c r="AL1167"/>
      <c r="AM1167"/>
      <c r="AN1167"/>
    </row>
    <row r="1168" spans="1:40" x14ac:dyDescent="0.25">
      <c r="A1168"/>
      <c r="B1168">
        <f t="shared" si="560"/>
        <v>103400</v>
      </c>
      <c r="C1168" s="237" t="str">
        <f t="shared" si="563"/>
        <v>-0.0000071482810747428+0.023684935376329i</v>
      </c>
      <c r="D1168" s="208" t="str">
        <f t="shared" si="564"/>
        <v>-5.9570607604942+0.181584504551856i</v>
      </c>
      <c r="E1168" t="str">
        <f t="shared" si="565"/>
        <v>2870</v>
      </c>
      <c r="F1168" t="str">
        <f t="shared" si="566"/>
        <v>0.777000777000777</v>
      </c>
      <c r="G1168" t="str">
        <f t="shared" si="561"/>
        <v>0.777000777000777</v>
      </c>
      <c r="H1168" t="str">
        <f t="shared" si="567"/>
        <v>7.82308584638186+3.06640919350382i</v>
      </c>
      <c r="I1168" t="str">
        <f t="shared" si="568"/>
        <v>406.050850476481i</v>
      </c>
      <c r="J1168" t="str">
        <f t="shared" si="562"/>
        <v>-222.177904038531+88.8309324570388i</v>
      </c>
      <c r="K1168" t="str">
        <f t="shared" si="569"/>
        <v>0.629997967689593-1.5757081923856i</v>
      </c>
      <c r="L1168" t="str">
        <f t="shared" si="570"/>
        <v>0.0451579449825322-0.0961782004956823i</v>
      </c>
      <c r="M1168" t="str">
        <f t="shared" si="571"/>
        <v>0.675155912672125-1.67188639288128i</v>
      </c>
      <c r="N1168" t="str">
        <f t="shared" si="572"/>
        <v>-1.05941095807007i</v>
      </c>
      <c r="O1168" t="str">
        <f t="shared" si="573"/>
        <v>0.489385850975651-0.872067364866292i</v>
      </c>
      <c r="P1168" t="str">
        <f t="shared" si="574"/>
        <v>0.510614149024349+0.872067364866292i</v>
      </c>
      <c r="Q1168" t="str">
        <f t="shared" si="575"/>
        <v>-0.510614149024349+0.187343593203778i</v>
      </c>
      <c r="R1168" t="str">
        <f t="shared" si="576"/>
        <v>-0.329082270766505-1.82861916716456i</v>
      </c>
      <c r="S1168" t="str">
        <f t="shared" si="577"/>
        <v>0.109474124366095i</v>
      </c>
      <c r="T1168" t="str">
        <f t="shared" si="578"/>
        <v>0.200186482124398-0.0360259934365693i</v>
      </c>
      <c r="U1168" t="str">
        <f t="shared" si="579"/>
        <v>0.0000333333333333333-0.00109164261280914i</v>
      </c>
      <c r="V1168" t="str">
        <f t="shared" si="580"/>
        <v>6.66666666666667E-06-0.0109164261280914i</v>
      </c>
      <c r="W1168" t="str">
        <f t="shared" si="581"/>
        <v>0.0000276030611419441-0.000992475817584082i</v>
      </c>
      <c r="X1168" t="str">
        <f t="shared" si="582"/>
        <v>0.0000439800551207252-0.000991292286871293i</v>
      </c>
      <c r="Y1168" t="str">
        <f t="shared" si="583"/>
        <v>0.009+0.649681360762369i</v>
      </c>
      <c r="Z1168" t="str">
        <f t="shared" si="584"/>
        <v>-0.0183228319569238-0.0010690343847104i</v>
      </c>
      <c r="AA1168" t="str">
        <f t="shared" si="585"/>
        <v>0.257858787134952-18.4952237028511i</v>
      </c>
      <c r="AB1168" t="str">
        <f t="shared" si="586"/>
        <v>0.944166032276486-0.169914166635325i</v>
      </c>
      <c r="AC1168" t="str">
        <f t="shared" si="587"/>
        <v>1.35338209608029-1.69325689623436i</v>
      </c>
      <c r="AD1168" t="str">
        <f t="shared" si="588"/>
        <v>0.333178342158419+0.291301591798921i</v>
      </c>
      <c r="AE1168" t="str">
        <f t="shared" si="589"/>
        <v>-0.00579335935710127-0.00569364921932421i</v>
      </c>
      <c r="AF1168" t="str">
        <f t="shared" si="590"/>
        <v>-13.7801466068761-2.88482468895196i</v>
      </c>
      <c r="AG1168" t="str">
        <f t="shared" si="591"/>
        <v>1.01981443586807-0.0220352777315681i</v>
      </c>
      <c r="AH1168" t="str">
        <f t="shared" si="592"/>
        <v>0.0601316583890326+0.0946222778133879i</v>
      </c>
      <c r="AI1168">
        <f t="shared" si="593"/>
        <v>-19.006926466122142</v>
      </c>
      <c r="AJ1168">
        <f t="shared" si="594"/>
        <v>57.564386240232324</v>
      </c>
      <c r="AK1168"/>
      <c r="AL1168"/>
      <c r="AM1168"/>
      <c r="AN1168"/>
    </row>
    <row r="1169" spans="1:40" x14ac:dyDescent="0.25">
      <c r="A1169"/>
      <c r="B1169">
        <f t="shared" si="560"/>
        <v>103500</v>
      </c>
      <c r="C1169" s="237" t="str">
        <f t="shared" si="563"/>
        <v>-7.13447464546877E-06+0.0236620513849592i</v>
      </c>
      <c r="D1169" s="208" t="str">
        <f t="shared" si="564"/>
        <v>-5.9570606546449+0.181409060618021i</v>
      </c>
      <c r="E1169" t="str">
        <f t="shared" si="565"/>
        <v>2870</v>
      </c>
      <c r="F1169" t="str">
        <f t="shared" si="566"/>
        <v>0.777000777000777</v>
      </c>
      <c r="G1169" t="str">
        <f t="shared" si="561"/>
        <v>0.777000777000777</v>
      </c>
      <c r="H1169" t="str">
        <f t="shared" si="567"/>
        <v>7.82522723121695+3.06436116519913i</v>
      </c>
      <c r="I1169" t="str">
        <f t="shared" si="568"/>
        <v>406.443549558179i</v>
      </c>
      <c r="J1169" t="str">
        <f t="shared" si="562"/>
        <v>-222.609791511879+88.9168424497438i</v>
      </c>
      <c r="K1169" t="str">
        <f t="shared" si="569"/>
        <v>0.628939162062707-1.57459500228619i</v>
      </c>
      <c r="L1169" t="str">
        <f t="shared" si="570"/>
        <v>0.0450864550941502-0.0961188084642164i</v>
      </c>
      <c r="M1169" t="str">
        <f t="shared" si="571"/>
        <v>0.674025617156857-1.67071381075041i</v>
      </c>
      <c r="N1169" t="str">
        <f t="shared" si="572"/>
        <v>-1.06043553346472i</v>
      </c>
      <c r="O1169" t="str">
        <f t="shared" si="573"/>
        <v>0.488492095499921-0.87256831975158i</v>
      </c>
      <c r="P1169" t="str">
        <f t="shared" si="574"/>
        <v>0.511507904500079+0.87256831975158i</v>
      </c>
      <c r="Q1169" t="str">
        <f t="shared" si="575"/>
        <v>-0.511507904500079+0.18786721371314i</v>
      </c>
      <c r="R1169" t="str">
        <f t="shared" si="576"/>
        <v>-0.329073858358722-1.82673718315358i</v>
      </c>
      <c r="S1169" t="str">
        <f t="shared" si="577"/>
        <v>0.109579998761033i</v>
      </c>
      <c r="T1169" t="str">
        <f t="shared" si="578"/>
        <v>0.200173858266702-0.0360599129912371i</v>
      </c>
      <c r="U1169" t="str">
        <f t="shared" si="579"/>
        <v>0.0000333333333333333-0.001090587885647i</v>
      </c>
      <c r="V1169" t="str">
        <f t="shared" si="580"/>
        <v>6.66666666666667E-06-0.01090587885647i</v>
      </c>
      <c r="W1169" t="str">
        <f t="shared" si="581"/>
        <v>0.0000276030606685228-0.000991517045735201i</v>
      </c>
      <c r="X1169" t="str">
        <f t="shared" si="582"/>
        <v>0.0000439484123734098-0.000990335181033777i</v>
      </c>
      <c r="Y1169" t="str">
        <f t="shared" si="583"/>
        <v>0.009+0.650309679293087i</v>
      </c>
      <c r="Z1169" t="str">
        <f t="shared" si="584"/>
        <v>-0.0182874160706783-0.00106691938612596i</v>
      </c>
      <c r="AA1169" t="str">
        <f t="shared" si="585"/>
        <v>0.257358428132212-18.4773063862118i</v>
      </c>
      <c r="AB1169" t="str">
        <f t="shared" si="586"/>
        <v>0.944106492703652-0.170074145925671i</v>
      </c>
      <c r="AC1169" t="str">
        <f t="shared" si="587"/>
        <v>1.35220673695678-1.6919660873491i</v>
      </c>
      <c r="AD1169" t="str">
        <f t="shared" si="588"/>
        <v>0.333471765285349+0.291485585194342i</v>
      </c>
      <c r="AE1169" t="str">
        <f t="shared" si="589"/>
        <v>-0.00578734529797664-0.00568630566616266i</v>
      </c>
      <c r="AF1169" t="str">
        <f t="shared" si="590"/>
        <v>-13.7822878858619-2.88295210458111i</v>
      </c>
      <c r="AG1169" t="str">
        <f t="shared" si="591"/>
        <v>1.01980751864759-0.0220336502168041i</v>
      </c>
      <c r="AH1169" t="str">
        <f t="shared" si="592"/>
        <v>0.0600968062055167+0.0945071410531397i</v>
      </c>
      <c r="AI1169">
        <f t="shared" si="593"/>
        <v>-19.01590758694266</v>
      </c>
      <c r="AJ1169">
        <f t="shared" si="594"/>
        <v>57.547842229744866</v>
      </c>
      <c r="AK1169"/>
      <c r="AL1169"/>
      <c r="AM1169"/>
      <c r="AN1169"/>
    </row>
    <row r="1170" spans="1:40" x14ac:dyDescent="0.25">
      <c r="A1170"/>
      <c r="B1170">
        <f t="shared" si="560"/>
        <v>103600</v>
      </c>
      <c r="C1170" s="237" t="str">
        <f t="shared" si="563"/>
        <v>-7.12070817689897E-06+0.0236392115711669i</v>
      </c>
      <c r="D1170" s="208" t="str">
        <f t="shared" si="564"/>
        <v>-5.95706054910198+0.181233955378946i</v>
      </c>
      <c r="E1170" t="str">
        <f t="shared" si="565"/>
        <v>2870</v>
      </c>
      <c r="F1170" t="str">
        <f t="shared" si="566"/>
        <v>0.777000777000777</v>
      </c>
      <c r="G1170" t="str">
        <f t="shared" si="561"/>
        <v>0.777000777000777</v>
      </c>
      <c r="H1170" t="str">
        <f t="shared" si="567"/>
        <v>7.82736369179058+3.06231498926434i</v>
      </c>
      <c r="I1170" t="str">
        <f t="shared" si="568"/>
        <v>406.836248639878i</v>
      </c>
      <c r="J1170" t="str">
        <f t="shared" si="562"/>
        <v>-223.042096469494+89.0027524424488i</v>
      </c>
      <c r="K1170" t="str">
        <f t="shared" si="569"/>
        <v>0.627882890997389-1.57348298229249i</v>
      </c>
      <c r="L1170" t="str">
        <f t="shared" si="570"/>
        <v>0.0450151224220793-0.0960594574149002i</v>
      </c>
      <c r="M1170" t="str">
        <f t="shared" si="571"/>
        <v>0.672898013419468-1.66954243970739i</v>
      </c>
      <c r="N1170" t="str">
        <f t="shared" si="572"/>
        <v>-1.06146010885938i</v>
      </c>
      <c r="O1170" t="str">
        <f t="shared" si="573"/>
        <v>0.487597827227336-0.873068358654224i</v>
      </c>
      <c r="P1170" t="str">
        <f t="shared" si="574"/>
        <v>0.512402172772664+0.873068358654224i</v>
      </c>
      <c r="Q1170" t="str">
        <f t="shared" si="575"/>
        <v>-0.512402172772664+0.188391750205156i</v>
      </c>
      <c r="R1170" t="str">
        <f t="shared" si="576"/>
        <v>-0.329065437087404-1.82485871833725i</v>
      </c>
      <c r="S1170" t="str">
        <f t="shared" si="577"/>
        <v>0.109685873155971i</v>
      </c>
      <c r="T1170" t="str">
        <f t="shared" si="578"/>
        <v>0.200161221907107-0.0360938297923832i</v>
      </c>
      <c r="U1170" t="str">
        <f t="shared" si="579"/>
        <v>0.0000333333333333333-0.00108953519463769i</v>
      </c>
      <c r="V1170" t="str">
        <f t="shared" si="580"/>
        <v>6.66666666666667E-06-0.0108953519463769i</v>
      </c>
      <c r="W1170" t="str">
        <f t="shared" si="581"/>
        <v>0.0000276030601946439-0.000990560124934348i</v>
      </c>
      <c r="X1170" t="str">
        <f t="shared" si="582"/>
        <v>0.0000439168611763623-0.000989379921517306i</v>
      </c>
      <c r="Y1170" t="str">
        <f t="shared" si="583"/>
        <v>0.009+0.650937997823805i</v>
      </c>
      <c r="Z1170" t="str">
        <f t="shared" si="584"/>
        <v>-0.0182521028028637-0.00106481161024815i</v>
      </c>
      <c r="AA1170" t="str">
        <f t="shared" si="585"/>
        <v>0.256859526310652-18.4594237964866i</v>
      </c>
      <c r="AB1170" t="str">
        <f t="shared" si="586"/>
        <v>0.944046894166455-0.170234112229219i</v>
      </c>
      <c r="AC1170" t="str">
        <f t="shared" si="587"/>
        <v>1.35103420460683-1.69067655082012i</v>
      </c>
      <c r="AD1170" t="str">
        <f t="shared" si="588"/>
        <v>0.333765385130626+0.291669297892612i</v>
      </c>
      <c r="AE1170" t="str">
        <f t="shared" si="589"/>
        <v>-0.00578134726669263-0.00567897526676109i</v>
      </c>
      <c r="AF1170" t="str">
        <f t="shared" si="590"/>
        <v>-13.7844242408926-2.88108103388539i</v>
      </c>
      <c r="AG1170" t="str">
        <f t="shared" si="591"/>
        <v>1.01980059634895-0.0220320391312004i</v>
      </c>
      <c r="AH1170" t="str">
        <f t="shared" si="592"/>
        <v>0.0600620386133748+0.0943922015937278i</v>
      </c>
      <c r="AI1170">
        <f t="shared" si="593"/>
        <v>-19.024880828624323</v>
      </c>
      <c r="AJ1170">
        <f t="shared" si="594"/>
        <v>57.531281648578798</v>
      </c>
      <c r="AK1170"/>
      <c r="AL1170"/>
      <c r="AM1170"/>
      <c r="AN1170"/>
    </row>
    <row r="1171" spans="1:40" x14ac:dyDescent="0.25">
      <c r="A1171"/>
      <c r="B1171">
        <f t="shared" si="560"/>
        <v>103700</v>
      </c>
      <c r="C1171" s="237" t="str">
        <f t="shared" si="563"/>
        <v>-7.10698151496811E-06+0.023616415807148i</v>
      </c>
      <c r="D1171" s="208" t="str">
        <f t="shared" si="564"/>
        <v>-5.95706044386424+0.181059187854801i</v>
      </c>
      <c r="E1171" t="str">
        <f t="shared" si="565"/>
        <v>2870</v>
      </c>
      <c r="F1171" t="str">
        <f t="shared" si="566"/>
        <v>0.777000777000777</v>
      </c>
      <c r="G1171" t="str">
        <f t="shared" si="561"/>
        <v>0.777000777000777</v>
      </c>
      <c r="H1171" t="str">
        <f t="shared" si="567"/>
        <v>7.8294952420903+3.06027066630385i</v>
      </c>
      <c r="I1171" t="str">
        <f t="shared" si="568"/>
        <v>407.228947721577i</v>
      </c>
      <c r="J1171" t="str">
        <f t="shared" si="562"/>
        <v>-223.474818911376+89.0886624351539i</v>
      </c>
      <c r="K1171" t="str">
        <f t="shared" si="569"/>
        <v>0.6268291468765-1.57237213195967i</v>
      </c>
      <c r="L1171" t="str">
        <f t="shared" si="570"/>
        <v>0.0449439465477379-0.0960001474251397i</v>
      </c>
      <c r="M1171" t="str">
        <f t="shared" si="571"/>
        <v>0.671773093424238-1.66837227938481i</v>
      </c>
      <c r="N1171" t="str">
        <f t="shared" si="572"/>
        <v>-1.06248468425403i</v>
      </c>
      <c r="O1171" t="str">
        <f t="shared" si="573"/>
        <v>0.486703047096674-0.873567481049297i</v>
      </c>
      <c r="P1171" t="str">
        <f t="shared" si="574"/>
        <v>0.513296952903326+0.873567481049297i</v>
      </c>
      <c r="Q1171" t="str">
        <f t="shared" si="575"/>
        <v>-0.513296952903326+0.188917203204733i</v>
      </c>
      <c r="R1171" t="str">
        <f t="shared" si="576"/>
        <v>-0.329057006950363-1.82298376252686i</v>
      </c>
      <c r="S1171" t="str">
        <f t="shared" si="577"/>
        <v>0.10979174755091i</v>
      </c>
      <c r="T1171" t="str">
        <f t="shared" si="578"/>
        <v>0.200148573044757-0.0361277438369523i</v>
      </c>
      <c r="U1171" t="str">
        <f t="shared" si="579"/>
        <v>0.0000333333333333334-0.00108848453389069i</v>
      </c>
      <c r="V1171" t="str">
        <f t="shared" si="580"/>
        <v>6.66666666666667E-06-0.0108848453389069i</v>
      </c>
      <c r="W1171" t="str">
        <f t="shared" si="581"/>
        <v>0.0000276030597203076-0.000989605049826494i</v>
      </c>
      <c r="X1171" t="str">
        <f t="shared" si="582"/>
        <v>0.0000438854011767759-0.000988426502986339i</v>
      </c>
      <c r="Y1171" t="str">
        <f t="shared" si="583"/>
        <v>0.009+0.651566316354523i</v>
      </c>
      <c r="Z1171" t="str">
        <f t="shared" si="584"/>
        <v>-0.0182168917573031-0.00106271102403707i</v>
      </c>
      <c r="AA1171" t="str">
        <f t="shared" si="585"/>
        <v>0.256362076008989-18.441575832682i</v>
      </c>
      <c r="AB1171" t="str">
        <f t="shared" si="586"/>
        <v>0.943987236660858-0.170394065531557i</v>
      </c>
      <c r="AC1171" t="str">
        <f t="shared" si="587"/>
        <v>1.34986449062013-1.68938828624131i</v>
      </c>
      <c r="AD1171" t="str">
        <f t="shared" si="588"/>
        <v>0.334059201450027+0.291852729697525i</v>
      </c>
      <c r="AE1171" t="str">
        <f t="shared" si="589"/>
        <v>-0.00577536520010138-0.00567165798203521i</v>
      </c>
      <c r="AF1171" t="str">
        <f t="shared" si="590"/>
        <v>-13.7865556859545-2.87921147844905i</v>
      </c>
      <c r="AG1171" t="str">
        <f t="shared" si="591"/>
        <v>1.01979366897265-0.0220304444105876i</v>
      </c>
      <c r="AH1171" t="str">
        <f t="shared" si="592"/>
        <v>0.0600273552579481+0.0942774588778969i</v>
      </c>
      <c r="AI1171">
        <f t="shared" si="593"/>
        <v>-19.033846208526288</v>
      </c>
      <c r="AJ1171">
        <f t="shared" si="594"/>
        <v>57.514704542186855</v>
      </c>
      <c r="AK1171"/>
      <c r="AL1171"/>
      <c r="AM1171"/>
      <c r="AN1171"/>
    </row>
    <row r="1172" spans="1:40" x14ac:dyDescent="0.25">
      <c r="A1172"/>
      <c r="B1172">
        <f t="shared" si="560"/>
        <v>103800</v>
      </c>
      <c r="C1172" s="237" t="str">
        <f t="shared" si="563"/>
        <v>-0.0000070932945063527+0.0235936639655913i</v>
      </c>
      <c r="D1172" s="208" t="str">
        <f t="shared" si="564"/>
        <v>-5.95706033893051+0.180884757069533i</v>
      </c>
      <c r="E1172" t="str">
        <f t="shared" si="565"/>
        <v>2870</v>
      </c>
      <c r="F1172" t="str">
        <f t="shared" si="566"/>
        <v>0.777000777000777</v>
      </c>
      <c r="G1172" t="str">
        <f t="shared" si="561"/>
        <v>0.777000777000777</v>
      </c>
      <c r="H1172" t="str">
        <f t="shared" si="567"/>
        <v>7.8316218960589+3.05822819690062i</v>
      </c>
      <c r="I1172" t="str">
        <f t="shared" si="568"/>
        <v>407.621646803276i</v>
      </c>
      <c r="J1172" t="str">
        <f t="shared" si="562"/>
        <v>-223.907958837523+89.174572427859i</v>
      </c>
      <c r="K1172" t="str">
        <f t="shared" si="569"/>
        <v>0.625777922109423-1.5712624508344i</v>
      </c>
      <c r="L1172" t="str">
        <f t="shared" si="570"/>
        <v>0.0448729270537538-0.0959408785714772i</v>
      </c>
      <c r="M1172" t="str">
        <f t="shared" si="571"/>
        <v>0.670650849163177-1.66720332940588i</v>
      </c>
      <c r="N1172" t="str">
        <f t="shared" si="572"/>
        <v>-1.06350925964868i</v>
      </c>
      <c r="O1172" t="str">
        <f t="shared" si="573"/>
        <v>0.485807756047226-0.874065686412846i</v>
      </c>
      <c r="P1172" t="str">
        <f t="shared" si="574"/>
        <v>0.514192243952774+0.874065686412846i</v>
      </c>
      <c r="Q1172" t="str">
        <f t="shared" si="575"/>
        <v>-0.514192243952774+0.189443573235834i</v>
      </c>
      <c r="R1172" t="str">
        <f t="shared" si="576"/>
        <v>-0.329048567945395-1.82111230557293i</v>
      </c>
      <c r="S1172" t="str">
        <f t="shared" si="577"/>
        <v>0.109897621945848i</v>
      </c>
      <c r="T1172" t="str">
        <f t="shared" si="578"/>
        <v>0.200135911678785-0.0361616551218857i</v>
      </c>
      <c r="U1172" t="str">
        <f t="shared" si="579"/>
        <v>0.0000333333333333333-0.0010874358975382i</v>
      </c>
      <c r="V1172" t="str">
        <f t="shared" si="580"/>
        <v>6.66666666666667E-06-0.010874358975382i</v>
      </c>
      <c r="W1172" t="str">
        <f t="shared" si="581"/>
        <v>0.0000276030592455136-0.000988651815077285i</v>
      </c>
      <c r="X1172" t="str">
        <f t="shared" si="582"/>
        <v>0.0000438540320235417-0.000987474920125915i</v>
      </c>
      <c r="Y1172" t="str">
        <f t="shared" si="583"/>
        <v>0.009+0.652194634885241i</v>
      </c>
      <c r="Z1172" t="str">
        <f t="shared" si="584"/>
        <v>-0.0181817825397306-0.00106061759463888i</v>
      </c>
      <c r="AA1172" t="str">
        <f t="shared" si="585"/>
        <v>0.255866071593444-18.4237623941965i</v>
      </c>
      <c r="AB1172" t="str">
        <f t="shared" si="586"/>
        <v>0.943927520182772-0.17055400581826i</v>
      </c>
      <c r="AC1172" t="str">
        <f t="shared" si="587"/>
        <v>1.34869758661535-1.68810129319675i</v>
      </c>
      <c r="AD1172" t="str">
        <f t="shared" si="588"/>
        <v>0.334353213999115+0.292035880413025i</v>
      </c>
      <c r="AE1172" t="str">
        <f t="shared" si="589"/>
        <v>-0.00576939903536002-0.00566435377305992i</v>
      </c>
      <c r="AF1172" t="str">
        <f t="shared" si="590"/>
        <v>-13.7886822349894-2.87734343983109i</v>
      </c>
      <c r="AG1172" t="str">
        <f t="shared" si="591"/>
        <v>1.01978673651921-0.0220288659910315i</v>
      </c>
      <c r="AH1172" t="str">
        <f t="shared" si="592"/>
        <v>0.0599927557863366+0.0941629123505359i</v>
      </c>
      <c r="AI1172">
        <f t="shared" si="593"/>
        <v>-19.042803743953314</v>
      </c>
      <c r="AJ1172">
        <f t="shared" si="594"/>
        <v>57.498110955840517</v>
      </c>
      <c r="AK1172"/>
      <c r="AL1172"/>
      <c r="AM1172"/>
      <c r="AN1172"/>
    </row>
    <row r="1173" spans="1:40" x14ac:dyDescent="0.25">
      <c r="A1173"/>
      <c r="B1173">
        <f t="shared" si="560"/>
        <v>103900</v>
      </c>
      <c r="C1173" s="237" t="str">
        <f t="shared" si="563"/>
        <v>-0.0000070796469984667+0.0235709559196754i</v>
      </c>
      <c r="D1173" s="208" t="str">
        <f t="shared" si="564"/>
        <v>-5.95706023429961+0.180710662050845i</v>
      </c>
      <c r="E1173" t="str">
        <f t="shared" si="565"/>
        <v>2870</v>
      </c>
      <c r="F1173" t="str">
        <f t="shared" si="566"/>
        <v>0.777000777000777</v>
      </c>
      <c r="G1173" t="str">
        <f t="shared" si="561"/>
        <v>0.777000777000777</v>
      </c>
      <c r="H1173" t="str">
        <f t="shared" si="567"/>
        <v>7.83374366759453+3.05618758161643i</v>
      </c>
      <c r="I1173" t="str">
        <f t="shared" si="568"/>
        <v>408.014345884974i</v>
      </c>
      <c r="J1173" t="str">
        <f t="shared" si="562"/>
        <v>-224.341516247936+89.2604824205641i</v>
      </c>
      <c r="K1173" t="str">
        <f t="shared" si="569"/>
        <v>0.624729209131937-1.5701539384549i</v>
      </c>
      <c r="L1173" t="str">
        <f t="shared" si="570"/>
        <v>0.0448020635239591-0.095881650929596i</v>
      </c>
      <c r="M1173" t="str">
        <f t="shared" si="571"/>
        <v>0.669531272655896-1.6660355893845i</v>
      </c>
      <c r="N1173" t="str">
        <f t="shared" si="572"/>
        <v>-1.06453383504333i</v>
      </c>
      <c r="O1173" t="str">
        <f t="shared" si="573"/>
        <v>0.484911955018829-0.874562974221878i</v>
      </c>
      <c r="P1173" t="str">
        <f t="shared" si="574"/>
        <v>0.515088044981171+0.874562974221878i</v>
      </c>
      <c r="Q1173" t="str">
        <f t="shared" si="575"/>
        <v>-0.515088044981171+0.189970860821452i</v>
      </c>
      <c r="R1173" t="str">
        <f t="shared" si="576"/>
        <v>-0.329040120070301-1.81924433736505i</v>
      </c>
      <c r="S1173" t="str">
        <f t="shared" si="577"/>
        <v>0.110003496340786i</v>
      </c>
      <c r="T1173" t="str">
        <f t="shared" si="578"/>
        <v>0.200123237808332-0.0361955636441251i</v>
      </c>
      <c r="U1173" t="str">
        <f t="shared" si="579"/>
        <v>0.0000333333333333334-0.00108638927973498i</v>
      </c>
      <c r="V1173" t="str">
        <f t="shared" si="580"/>
        <v>6.66666666666667E-06-0.0108638927973498i</v>
      </c>
      <c r="W1173" t="str">
        <f t="shared" si="581"/>
        <v>0.0000276030587702619-0.000987700415372861i</v>
      </c>
      <c r="X1173" t="str">
        <f t="shared" si="582"/>
        <v>0.0000438227533672381-0.000986525167641455i</v>
      </c>
      <c r="Y1173" t="str">
        <f t="shared" si="583"/>
        <v>0.009+0.652822953415959i</v>
      </c>
      <c r="Z1173" t="str">
        <f t="shared" si="584"/>
        <v>-0.0181467747577789-0.00105853128938451i</v>
      </c>
      <c r="AA1173" t="str">
        <f t="shared" si="585"/>
        <v>0.255371507457585-18.405983380818i</v>
      </c>
      <c r="AB1173" t="str">
        <f t="shared" si="586"/>
        <v>0.943867744728144-0.170713933074902i</v>
      </c>
      <c r="AC1173" t="str">
        <f t="shared" si="587"/>
        <v>1.34753348424009-1.6868155712609i</v>
      </c>
      <c r="AD1173" t="str">
        <f t="shared" si="588"/>
        <v>0.334647422533256+0.292218749843222i</v>
      </c>
      <c r="AE1173" t="str">
        <f t="shared" si="589"/>
        <v>-0.00576344870992841-0.00565706260106804i</v>
      </c>
      <c r="AF1173" t="str">
        <f t="shared" si="590"/>
        <v>-13.7908039018941-2.87547691956558i</v>
      </c>
      <c r="AG1173" t="str">
        <f t="shared" si="591"/>
        <v>1.01977979898917-0.0220273038088316i</v>
      </c>
      <c r="AH1173" t="str">
        <f t="shared" si="592"/>
        <v>0.0599582398473794+0.0940485614586557i</v>
      </c>
      <c r="AI1173">
        <f t="shared" si="593"/>
        <v>-19.051753452157161</v>
      </c>
      <c r="AJ1173">
        <f t="shared" si="594"/>
        <v>57.481500934631718</v>
      </c>
      <c r="AK1173"/>
      <c r="AL1173"/>
      <c r="AM1173"/>
      <c r="AN1173"/>
    </row>
    <row r="1174" spans="1:40" x14ac:dyDescent="0.25">
      <c r="A1174"/>
      <c r="B1174">
        <f t="shared" si="560"/>
        <v>104000</v>
      </c>
      <c r="C1174" s="237" t="str">
        <f t="shared" si="563"/>
        <v>-0.0000070660388394573+0.0235482915430668i</v>
      </c>
      <c r="D1174" s="208" t="str">
        <f t="shared" si="564"/>
        <v>-5.95706012997039+0.180536901830179i</v>
      </c>
      <c r="E1174" t="str">
        <f t="shared" si="565"/>
        <v>2870</v>
      </c>
      <c r="F1174" t="str">
        <f t="shared" si="566"/>
        <v>0.777000777000777</v>
      </c>
      <c r="G1174" t="str">
        <f t="shared" si="561"/>
        <v>0.777000777000777</v>
      </c>
      <c r="H1174" t="str">
        <f t="shared" si="567"/>
        <v>7.83586057055086+3.05414882099193i</v>
      </c>
      <c r="I1174" t="str">
        <f t="shared" si="568"/>
        <v>408.407044966673i</v>
      </c>
      <c r="J1174" t="str">
        <f t="shared" si="562"/>
        <v>-224.775491142616+89.3463924132691i</v>
      </c>
      <c r="K1174" t="str">
        <f t="shared" si="569"/>
        <v>0.623683000406139-1.56904659435103i</v>
      </c>
      <c r="L1174" t="str">
        <f t="shared" si="570"/>
        <v>0.0447313555433902-0.0958224645743281i</v>
      </c>
      <c r="M1174" t="str">
        <f t="shared" si="571"/>
        <v>0.668414355949529-1.66486905892536i</v>
      </c>
      <c r="N1174" t="str">
        <f t="shared" si="572"/>
        <v>-1.06555841043798i</v>
      </c>
      <c r="O1174" t="str">
        <f t="shared" si="573"/>
        <v>0.484015644951853-0.875059343954364i</v>
      </c>
      <c r="P1174" t="str">
        <f t="shared" si="574"/>
        <v>0.515984355048147+0.875059343954364i</v>
      </c>
      <c r="Q1174" t="str">
        <f t="shared" si="575"/>
        <v>-0.515984355048147+0.190499066483616i</v>
      </c>
      <c r="R1174" t="str">
        <f t="shared" si="576"/>
        <v>-0.329031663322884-1.81737984783167i</v>
      </c>
      <c r="S1174" t="str">
        <f t="shared" si="577"/>
        <v>0.110109370735724i</v>
      </c>
      <c r="T1174" t="str">
        <f t="shared" si="578"/>
        <v>0.200110551432531-0.0362294694006114i</v>
      </c>
      <c r="U1174" t="str">
        <f t="shared" si="579"/>
        <v>0.0000333333333333333-0.00108534467465831i</v>
      </c>
      <c r="V1174" t="str">
        <f t="shared" si="580"/>
        <v>6.66666666666667E-06-0.0108534467465832i</v>
      </c>
      <c r="W1174" t="str">
        <f t="shared" si="581"/>
        <v>0.0000276030582945527-0.00098675084541984i</v>
      </c>
      <c r="X1174" t="str">
        <f t="shared" si="582"/>
        <v>0.0000437915648601234-0.000985577240258764i</v>
      </c>
      <c r="Y1174" t="str">
        <f t="shared" si="583"/>
        <v>0.009+0.653451271946677i</v>
      </c>
      <c r="Z1174" t="str">
        <f t="shared" si="584"/>
        <v>-0.0181118680209704-0.00105645207578852i</v>
      </c>
      <c r="AA1174" t="str">
        <f t="shared" si="585"/>
        <v>0.25487837802217-18.3882386927227i</v>
      </c>
      <c r="AB1174" t="str">
        <f t="shared" si="586"/>
        <v>0.943807910292887-0.170873847287057i</v>
      </c>
      <c r="AC1174" t="str">
        <f t="shared" si="587"/>
        <v>1.34637217517073-1.68553111999863i</v>
      </c>
      <c r="AD1174" t="str">
        <f t="shared" si="588"/>
        <v>0.334941826807603+0.292401337792373i</v>
      </c>
      <c r="AE1174" t="str">
        <f t="shared" si="589"/>
        <v>-0.00575751416156796-0.00564978442744995i</v>
      </c>
      <c r="AF1174" t="str">
        <f t="shared" si="590"/>
        <v>-13.7929207005213-2.87361191916175i</v>
      </c>
      <c r="AG1174" t="str">
        <f t="shared" si="591"/>
        <v>1.01977285638306-0.0220257578005205i</v>
      </c>
      <c r="AH1174" t="str">
        <f t="shared" si="592"/>
        <v>0.0599238070916576+0.0939344056513945i</v>
      </c>
      <c r="AI1174">
        <f t="shared" si="593"/>
        <v>-19.060695350335251</v>
      </c>
      <c r="AJ1174">
        <f t="shared" si="594"/>
        <v>57.464874523472197</v>
      </c>
      <c r="AK1174"/>
      <c r="AL1174"/>
      <c r="AM1174"/>
      <c r="AN1174"/>
    </row>
    <row r="1175" spans="1:40" x14ac:dyDescent="0.25">
      <c r="A1175"/>
      <c r="B1175">
        <f t="shared" si="560"/>
        <v>104100</v>
      </c>
      <c r="C1175" s="237" t="str">
        <f t="shared" si="563"/>
        <v>-7.05246987820074E-06+0.0235256707099173i</v>
      </c>
      <c r="D1175" s="208" t="str">
        <f t="shared" si="564"/>
        <v>-5.95706002594169+0.180363475442699i</v>
      </c>
      <c r="E1175" t="str">
        <f t="shared" si="565"/>
        <v>2870</v>
      </c>
      <c r="F1175" t="str">
        <f t="shared" si="566"/>
        <v>0.777000777000777</v>
      </c>
      <c r="G1175" t="str">
        <f t="shared" si="561"/>
        <v>0.777000777000777</v>
      </c>
      <c r="H1175" t="str">
        <f t="shared" si="567"/>
        <v>7.8379726187372+3.05211191554692i</v>
      </c>
      <c r="I1175" t="str">
        <f t="shared" si="568"/>
        <v>408.799744048372i</v>
      </c>
      <c r="J1175" t="str">
        <f t="shared" si="562"/>
        <v>-225.209883521562+89.4323024059742i</v>
      </c>
      <c r="K1175" t="str">
        <f t="shared" si="569"/>
        <v>0.622639288420345-1.56794041804438i</v>
      </c>
      <c r="L1175" t="str">
        <f t="shared" si="570"/>
        <v>0.0446608026982818-0.0957633195796574i</v>
      </c>
      <c r="M1175" t="str">
        <f t="shared" si="571"/>
        <v>0.667300091118627-1.66370373762404i</v>
      </c>
      <c r="N1175" t="str">
        <f t="shared" si="572"/>
        <v>-1.06658298583264i</v>
      </c>
      <c r="O1175" t="str">
        <f t="shared" si="573"/>
        <v>0.483118826787196-0.875554795089241i</v>
      </c>
      <c r="P1175" t="str">
        <f t="shared" si="574"/>
        <v>0.516881173212804+0.875554795089241i</v>
      </c>
      <c r="Q1175" t="str">
        <f t="shared" si="575"/>
        <v>-0.516881173212804+0.191028190743399i</v>
      </c>
      <c r="R1175" t="str">
        <f t="shared" si="576"/>
        <v>-0.329023197700932-1.81551882693996i</v>
      </c>
      <c r="S1175" t="str">
        <f t="shared" si="577"/>
        <v>0.110215245130662i</v>
      </c>
      <c r="T1175" t="str">
        <f t="shared" si="578"/>
        <v>0.20009785255052-0.0362633723882825i</v>
      </c>
      <c r="U1175" t="str">
        <f t="shared" si="579"/>
        <v>0.0000333333333333334-0.00108430207650783i</v>
      </c>
      <c r="V1175" t="str">
        <f t="shared" si="580"/>
        <v>6.66666666666667E-06-0.0108430207650783i</v>
      </c>
      <c r="W1175" t="str">
        <f t="shared" si="581"/>
        <v>0.0000276030578183859-0.000985803099945172i</v>
      </c>
      <c r="X1175" t="str">
        <f t="shared" si="582"/>
        <v>0.0000437604661561233-0.00098463113272387i</v>
      </c>
      <c r="Y1175" t="str">
        <f t="shared" si="583"/>
        <v>0.009+0.654079590477395i</v>
      </c>
      <c r="Z1175" t="str">
        <f t="shared" si="584"/>
        <v>-0.0180770619407047-0.00105437992154777i</v>
      </c>
      <c r="AA1175" t="str">
        <f t="shared" si="585"/>
        <v>0.254386677734984-18.3705282304728i</v>
      </c>
      <c r="AB1175" t="str">
        <f t="shared" si="586"/>
        <v>0.943748016872935-0.171033748440282i</v>
      </c>
      <c r="AC1175" t="str">
        <f t="shared" si="587"/>
        <v>1.34521365111239-1.68424793896534i</v>
      </c>
      <c r="AD1175" t="str">
        <f t="shared" si="588"/>
        <v>0.335236426577105+0.2925836440649i</v>
      </c>
      <c r="AE1175" t="str">
        <f t="shared" si="589"/>
        <v>-0.00575159532833951-0.00564251921375261i</v>
      </c>
      <c r="AF1175" t="str">
        <f t="shared" si="590"/>
        <v>-13.7950326446789-2.87174844010422i</v>
      </c>
      <c r="AG1175" t="str">
        <f t="shared" si="591"/>
        <v>1.01976590870145-0.0220242279028622i</v>
      </c>
      <c r="AH1175" t="str">
        <f t="shared" si="592"/>
        <v>0.0598894571714705+0.0938204443799937i</v>
      </c>
      <c r="AI1175">
        <f t="shared" si="593"/>
        <v>-19.069629455632388</v>
      </c>
      <c r="AJ1175">
        <f t="shared" si="594"/>
        <v>57.448231767096452</v>
      </c>
      <c r="AK1175"/>
      <c r="AL1175"/>
      <c r="AM1175"/>
      <c r="AN1175"/>
    </row>
    <row r="1176" spans="1:40" x14ac:dyDescent="0.25">
      <c r="A1176"/>
      <c r="B1176">
        <f t="shared" si="560"/>
        <v>104200</v>
      </c>
      <c r="C1176" s="237" t="str">
        <f t="shared" si="563"/>
        <v>-7.03893996429804E-06+0.023503093294862i</v>
      </c>
      <c r="D1176" s="208" t="str">
        <f t="shared" si="564"/>
        <v>-5.95705992221235+0.180190381927275i</v>
      </c>
      <c r="E1176" t="str">
        <f t="shared" si="565"/>
        <v>2870</v>
      </c>
      <c r="F1176" t="str">
        <f t="shared" si="566"/>
        <v>0.777000777000777</v>
      </c>
      <c r="G1176" t="str">
        <f t="shared" si="561"/>
        <v>0.777000777000777</v>
      </c>
      <c r="H1176" t="str">
        <f t="shared" si="567"/>
        <v>7.84007982591864+3.05007686578038i</v>
      </c>
      <c r="I1176" t="str">
        <f t="shared" si="568"/>
        <v>409.192443130071i</v>
      </c>
      <c r="J1176" t="str">
        <f t="shared" si="562"/>
        <v>-225.644693384774+89.5182123986793i</v>
      </c>
      <c r="K1176" t="str">
        <f t="shared" si="569"/>
        <v>0.621598065688985-1.56683540904833i</v>
      </c>
      <c r="L1176" t="str">
        <f t="shared" si="570"/>
        <v>0.0445904045760656-0.0957042160187271i</v>
      </c>
      <c r="M1176" t="str">
        <f t="shared" si="571"/>
        <v>0.666188470265051-1.66253962506706i</v>
      </c>
      <c r="N1176" t="str">
        <f t="shared" si="572"/>
        <v>-1.06760756122729i</v>
      </c>
      <c r="O1176" t="str">
        <f t="shared" si="573"/>
        <v>0.482221501466314-0.876049327106399i</v>
      </c>
      <c r="P1176" t="str">
        <f t="shared" si="574"/>
        <v>0.517778498533686+0.876049327106399i</v>
      </c>
      <c r="Q1176" t="str">
        <f t="shared" si="575"/>
        <v>-0.517778498533686+0.191558234120891i</v>
      </c>
      <c r="R1176" t="str">
        <f t="shared" si="576"/>
        <v>-0.329014723202245-1.8136612646956i</v>
      </c>
      <c r="S1176" t="str">
        <f t="shared" si="577"/>
        <v>0.1103211195256i</v>
      </c>
      <c r="T1176" t="str">
        <f t="shared" si="578"/>
        <v>0.200085141161434-0.0362972726040771i</v>
      </c>
      <c r="U1176" t="str">
        <f t="shared" si="579"/>
        <v>0.0000333333333333333-0.00108326147950542i</v>
      </c>
      <c r="V1176" t="str">
        <f t="shared" si="580"/>
        <v>6.66666666666667E-06-0.0108326147950542i</v>
      </c>
      <c r="W1176" t="str">
        <f t="shared" si="581"/>
        <v>0.0000276030573417613-0.000984857173696015i</v>
      </c>
      <c r="X1176" t="str">
        <f t="shared" si="582"/>
        <v>0.0000437294569108218-0.000983686839802917i</v>
      </c>
      <c r="Y1176" t="str">
        <f t="shared" si="583"/>
        <v>0.009+0.654707909008113i</v>
      </c>
      <c r="Z1176" t="str">
        <f t="shared" si="584"/>
        <v>-0.0180423561302474-0.00105231479454029i</v>
      </c>
      <c r="AA1176" t="str">
        <f t="shared" si="585"/>
        <v>0.253896401070683-18.3528518950146i</v>
      </c>
      <c r="AB1176" t="str">
        <f t="shared" si="586"/>
        <v>0.943688064464207-0.171193636520139i</v>
      </c>
      <c r="AC1176" t="str">
        <f t="shared" si="587"/>
        <v>1.34405790379874-1.68296602770705i</v>
      </c>
      <c r="AD1176" t="str">
        <f t="shared" si="588"/>
        <v>0.335531221596501+0.292765668465382i</v>
      </c>
      <c r="AE1176" t="str">
        <f t="shared" si="589"/>
        <v>-0.00574569214860145-0.00563526692167855i</v>
      </c>
      <c r="AF1176" t="str">
        <f t="shared" si="590"/>
        <v>-13.797139748131-2.86988648385311i</v>
      </c>
      <c r="AG1176" t="str">
        <f t="shared" si="591"/>
        <v>1.0197589559449-0.0220227140528512i</v>
      </c>
      <c r="AH1176" t="str">
        <f t="shared" si="592"/>
        <v>0.0598551897408331+0.0937066770977944i</v>
      </c>
      <c r="AI1176">
        <f t="shared" si="593"/>
        <v>-19.078555785140207</v>
      </c>
      <c r="AJ1176">
        <f t="shared" si="594"/>
        <v>57.431572710060969</v>
      </c>
      <c r="AK1176"/>
      <c r="AL1176"/>
      <c r="AM1176"/>
      <c r="AN1176"/>
    </row>
    <row r="1177" spans="1:40" x14ac:dyDescent="0.25">
      <c r="A1177"/>
      <c r="B1177">
        <f t="shared" si="560"/>
        <v>104300</v>
      </c>
      <c r="C1177" s="237" t="str">
        <f t="shared" si="563"/>
        <v>-7.02544894807087E-06+0.0234805591730166i</v>
      </c>
      <c r="D1177" s="208" t="str">
        <f t="shared" si="564"/>
        <v>-5.95705981878123+0.180017620326461i</v>
      </c>
      <c r="E1177" t="str">
        <f t="shared" si="565"/>
        <v>2870</v>
      </c>
      <c r="F1177" t="str">
        <f t="shared" si="566"/>
        <v>0.777000777000777</v>
      </c>
      <c r="G1177" t="str">
        <f t="shared" si="561"/>
        <v>0.777000777000777</v>
      </c>
      <c r="H1177" t="str">
        <f t="shared" si="567"/>
        <v>7.84218220581621+3.04804367217077i</v>
      </c>
      <c r="I1177" t="str">
        <f t="shared" si="568"/>
        <v>409.585142211769i</v>
      </c>
      <c r="J1177" t="str">
        <f t="shared" si="562"/>
        <v>-226.079920732252+89.6041223913844i</v>
      </c>
      <c r="K1177" t="str">
        <f t="shared" si="569"/>
        <v>0.620559324752503-1.56573156686813i</v>
      </c>
      <c r="L1177" t="str">
        <f t="shared" si="570"/>
        <v>0.0445201607653667-0.0956451539638448i</v>
      </c>
      <c r="M1177" t="str">
        <f t="shared" si="571"/>
        <v>0.66507948551787-1.66137672083197i</v>
      </c>
      <c r="N1177" t="str">
        <f t="shared" si="572"/>
        <v>-1.06863213662194i</v>
      </c>
      <c r="O1177" t="str">
        <f t="shared" si="573"/>
        <v>0.481323669931169-0.876542939486704i</v>
      </c>
      <c r="P1177" t="str">
        <f t="shared" si="574"/>
        <v>0.518676330068831+0.876542939486704i</v>
      </c>
      <c r="Q1177" t="str">
        <f t="shared" si="575"/>
        <v>-0.518676330068831+0.192089197135236i</v>
      </c>
      <c r="R1177" t="str">
        <f t="shared" si="576"/>
        <v>-0.329006239824609-1.81180715114258i</v>
      </c>
      <c r="S1177" t="str">
        <f t="shared" si="577"/>
        <v>0.110426993920539i</v>
      </c>
      <c r="T1177" t="str">
        <f t="shared" si="578"/>
        <v>0.200072417264411-0.0363311700449315i</v>
      </c>
      <c r="U1177" t="str">
        <f t="shared" si="579"/>
        <v>0.0000333333333333334-0.00108222287789516i</v>
      </c>
      <c r="V1177" t="str">
        <f t="shared" si="580"/>
        <v>6.66666666666667E-06-0.0108222287789516i</v>
      </c>
      <c r="W1177" t="str">
        <f t="shared" si="581"/>
        <v>0.0000276030568646792-0.000983913061439712i</v>
      </c>
      <c r="X1177" t="str">
        <f t="shared" si="582"/>
        <v>0.0000436985367814536-0.000982744356282128i</v>
      </c>
      <c r="Y1177" t="str">
        <f t="shared" si="583"/>
        <v>0.009+0.655336227538831i</v>
      </c>
      <c r="Z1177" t="str">
        <f t="shared" si="584"/>
        <v>-0.0180077502047214-0.00105025666282407i</v>
      </c>
      <c r="AA1177" t="str">
        <f t="shared" si="585"/>
        <v>0.25340754253064-18.3352095876768i</v>
      </c>
      <c r="AB1177" t="str">
        <f t="shared" si="586"/>
        <v>0.943628053062639-0.171353511512177i</v>
      </c>
      <c r="AC1177" t="str">
        <f t="shared" si="587"/>
        <v>1.34290492499199-1.68168538576046i</v>
      </c>
      <c r="AD1177" t="str">
        <f t="shared" si="588"/>
        <v>0.33582621162033+0.292947410798555i</v>
      </c>
      <c r="AE1177" t="str">
        <f t="shared" si="589"/>
        <v>-0.00573980456100856-0.00562802751308549i</v>
      </c>
      <c r="AF1177" t="str">
        <f t="shared" si="590"/>
        <v>-13.7992420245974-2.86802605184431i</v>
      </c>
      <c r="AG1177" t="str">
        <f t="shared" si="591"/>
        <v>1.01975199811399-0.0220212161877117i</v>
      </c>
      <c r="AH1177" t="str">
        <f t="shared" si="592"/>
        <v>0.0598210044554657+0.0935931032602284i</v>
      </c>
      <c r="AI1177">
        <f t="shared" si="593"/>
        <v>-19.087474355897388</v>
      </c>
      <c r="AJ1177">
        <f t="shared" si="594"/>
        <v>57.414897396745666</v>
      </c>
      <c r="AK1177"/>
      <c r="AL1177"/>
      <c r="AM1177"/>
      <c r="AN1177"/>
    </row>
    <row r="1178" spans="1:40" x14ac:dyDescent="0.25">
      <c r="A1178"/>
      <c r="B1178">
        <f t="shared" si="560"/>
        <v>104400</v>
      </c>
      <c r="C1178" s="237" t="str">
        <f t="shared" si="563"/>
        <v>-0.0000070119966805574+0.0234580682199754i</v>
      </c>
      <c r="D1178" s="208" t="str">
        <f t="shared" si="564"/>
        <v>-5.95705971564717+0.179845189686478i</v>
      </c>
      <c r="E1178" t="str">
        <f t="shared" si="565"/>
        <v>2870</v>
      </c>
      <c r="F1178" t="str">
        <f t="shared" si="566"/>
        <v>0.777000777000777</v>
      </c>
      <c r="G1178" t="str">
        <f t="shared" si="561"/>
        <v>0.777000777000777</v>
      </c>
      <c r="H1178" t="str">
        <f t="shared" si="567"/>
        <v>7.84427977210706+3.04601233517604i</v>
      </c>
      <c r="I1178" t="str">
        <f t="shared" si="568"/>
        <v>409.977841293468i</v>
      </c>
      <c r="J1178" t="str">
        <f t="shared" si="562"/>
        <v>-226.515565563996+89.6900323840894i</v>
      </c>
      <c r="K1178" t="str">
        <f t="shared" si="569"/>
        <v>0.619523058177272-1.564628891001i</v>
      </c>
      <c r="L1178" t="str">
        <f t="shared" si="570"/>
        <v>0.044450070855999-0.0955861334864865i</v>
      </c>
      <c r="M1178" t="str">
        <f t="shared" si="571"/>
        <v>0.663973129033271-1.66021502448749i</v>
      </c>
      <c r="N1178" t="str">
        <f t="shared" si="572"/>
        <v>-1.06965671201659i</v>
      </c>
      <c r="O1178" t="str">
        <f t="shared" si="573"/>
        <v>0.480425333124265-0.877035631711984i</v>
      </c>
      <c r="P1178" t="str">
        <f t="shared" si="574"/>
        <v>0.519574666875735+0.877035631711984i</v>
      </c>
      <c r="Q1178" t="str">
        <f t="shared" si="575"/>
        <v>-0.519574666875735+0.192621080304606i</v>
      </c>
      <c r="R1178" t="str">
        <f t="shared" si="576"/>
        <v>-0.32899774756581-1.80995647636301i</v>
      </c>
      <c r="S1178" t="str">
        <f t="shared" si="577"/>
        <v>0.110532868315477i</v>
      </c>
      <c r="T1178" t="str">
        <f t="shared" si="578"/>
        <v>0.200059680858577-0.0363650647077802i</v>
      </c>
      <c r="U1178" t="str">
        <f t="shared" si="579"/>
        <v>0.0000333333333333333-0.00108118626594315i</v>
      </c>
      <c r="V1178" t="str">
        <f t="shared" si="580"/>
        <v>6.66666666666667E-06-0.0108118626594315i</v>
      </c>
      <c r="W1178" t="str">
        <f t="shared" si="581"/>
        <v>0.0000276030563871396-0.000982970757963645i</v>
      </c>
      <c r="X1178" t="str">
        <f t="shared" si="582"/>
        <v>0.0000436677054268932-0.000981803676967671i</v>
      </c>
      <c r="Y1178" t="str">
        <f t="shared" si="583"/>
        <v>0.009+0.655964546069549i</v>
      </c>
      <c r="Z1178" t="str">
        <f t="shared" si="584"/>
        <v>-0.0179732437810943-0.00104820549463586i</v>
      </c>
      <c r="AA1178" t="str">
        <f t="shared" si="585"/>
        <v>0.25292009664279-18.3176012101687i</v>
      </c>
      <c r="AB1178" t="str">
        <f t="shared" si="586"/>
        <v>0.943567982664108-0.171513373401939i</v>
      </c>
      <c r="AC1178" t="str">
        <f t="shared" si="587"/>
        <v>1.34175470648267-1.68040601265304i</v>
      </c>
      <c r="AD1178" t="str">
        <f t="shared" si="588"/>
        <v>0.336121396402908+0.293128870869307i</v>
      </c>
      <c r="AE1178" t="str">
        <f t="shared" si="589"/>
        <v>-0.0057339325045097-0.00562080094998519i</v>
      </c>
      <c r="AF1178" t="str">
        <f t="shared" si="590"/>
        <v>-13.8013394877542-2.86616714548956i</v>
      </c>
      <c r="AG1178" t="str">
        <f t="shared" si="591"/>
        <v>1.01974503520932-0.0220197342448953i</v>
      </c>
      <c r="AH1178" t="str">
        <f t="shared" si="592"/>
        <v>0.0597869009727805+0.0934797223248031i</v>
      </c>
      <c r="AI1178">
        <f t="shared" si="593"/>
        <v>-19.09638518489032</v>
      </c>
      <c r="AJ1178">
        <f t="shared" si="594"/>
        <v>57.398205871354641</v>
      </c>
      <c r="AK1178"/>
      <c r="AL1178"/>
      <c r="AM1178"/>
      <c r="AN1178"/>
    </row>
    <row r="1179" spans="1:40" x14ac:dyDescent="0.25">
      <c r="A1179"/>
      <c r="B1179">
        <f t="shared" si="560"/>
        <v>104500</v>
      </c>
      <c r="C1179" s="237" t="str">
        <f t="shared" si="563"/>
        <v>-6.99858301350823E-06+0.0234356203118089i</v>
      </c>
      <c r="D1179" s="208" t="str">
        <f t="shared" si="564"/>
        <v>-5.95705961280907+0.179673089057202i</v>
      </c>
      <c r="E1179" t="str">
        <f t="shared" si="565"/>
        <v>2870</v>
      </c>
      <c r="F1179" t="str">
        <f t="shared" si="566"/>
        <v>0.777000777000777</v>
      </c>
      <c r="G1179" t="str">
        <f t="shared" si="561"/>
        <v>0.777000777000777</v>
      </c>
      <c r="H1179" t="str">
        <f t="shared" si="567"/>
        <v>7.84637253842454+3.04398285523395i</v>
      </c>
      <c r="I1179" t="str">
        <f t="shared" si="568"/>
        <v>410.370540375167i</v>
      </c>
      <c r="J1179" t="str">
        <f t="shared" si="562"/>
        <v>-226.951627880007+89.7759423767945i</v>
      </c>
      <c r="K1179" t="str">
        <f t="shared" si="569"/>
        <v>0.618489258555479-1.56352738093615i</v>
      </c>
      <c r="L1179" t="str">
        <f t="shared" si="570"/>
        <v>0.0443801344389648-0.0955271546573047i</v>
      </c>
      <c r="M1179" t="str">
        <f t="shared" si="571"/>
        <v>0.662869392994444-1.65905453559345i</v>
      </c>
      <c r="N1179" t="str">
        <f t="shared" si="572"/>
        <v>-1.07068128741124i</v>
      </c>
      <c r="O1179" t="str">
        <f t="shared" si="573"/>
        <v>0.479526491988635-0.877527403265034i</v>
      </c>
      <c r="P1179" t="str">
        <f t="shared" si="574"/>
        <v>0.520473508011365+0.877527403265034i</v>
      </c>
      <c r="Q1179" t="str">
        <f t="shared" si="575"/>
        <v>-0.520473508011365+0.193153884146206i</v>
      </c>
      <c r="R1179" t="str">
        <f t="shared" si="576"/>
        <v>-0.328989246423636-1.808109230477i</v>
      </c>
      <c r="S1179" t="str">
        <f t="shared" si="577"/>
        <v>0.110638742710415i</v>
      </c>
      <c r="T1179" t="str">
        <f t="shared" si="578"/>
        <v>0.200046931943071-0.036398956589558i</v>
      </c>
      <c r="U1179" t="str">
        <f t="shared" si="579"/>
        <v>0.0000333333333333333-0.00108015163793746i</v>
      </c>
      <c r="V1179" t="str">
        <f t="shared" si="580"/>
        <v>6.66666666666667E-06-0.0108015163793746i</v>
      </c>
      <c r="W1179" t="str">
        <f t="shared" si="581"/>
        <v>0.0000276030559091421-0.000982030258075125i</v>
      </c>
      <c r="X1179" t="str">
        <f t="shared" si="582"/>
        <v>0.0000436369625076439-0.000980864796685539i</v>
      </c>
      <c r="Y1179" t="str">
        <f t="shared" si="583"/>
        <v>0.009+0.656592864600267i</v>
      </c>
      <c r="Z1179" t="str">
        <f t="shared" si="584"/>
        <v>-0.0179388364781683-0.00104616125838996i</v>
      </c>
      <c r="AA1179" t="str">
        <f t="shared" si="585"/>
        <v>0.252434057961471-18.300026664578i</v>
      </c>
      <c r="AB1179" t="str">
        <f t="shared" si="586"/>
        <v>0.943507853264553-0.171673222174968i</v>
      </c>
      <c r="AC1179" t="str">
        <f t="shared" si="587"/>
        <v>1.34060724008964-1.67912790790312i</v>
      </c>
      <c r="AD1179" t="str">
        <f t="shared" si="588"/>
        <v>0.336416775698367+0.293310048482695i</v>
      </c>
      <c r="AE1179" t="str">
        <f t="shared" si="589"/>
        <v>-0.00572807591834656-0.00561358719454278i</v>
      </c>
      <c r="AF1179" t="str">
        <f t="shared" si="590"/>
        <v>-13.8034321512336-2.86430976617675i</v>
      </c>
      <c r="AG1179" t="str">
        <f t="shared" si="591"/>
        <v>1.01973806723148-0.0220182681620818i</v>
      </c>
      <c r="AH1179" t="str">
        <f t="shared" si="592"/>
        <v>0.0597528789518759+0.0933665337510964i</v>
      </c>
      <c r="AI1179">
        <f t="shared" si="593"/>
        <v>-19.105288289052847</v>
      </c>
      <c r="AJ1179">
        <f t="shared" si="594"/>
        <v>57.381498177916569</v>
      </c>
      <c r="AK1179"/>
      <c r="AL1179"/>
      <c r="AM1179"/>
      <c r="AN1179"/>
    </row>
    <row r="1180" spans="1:40" x14ac:dyDescent="0.25">
      <c r="A1180"/>
      <c r="B1180">
        <f t="shared" si="560"/>
        <v>104600</v>
      </c>
      <c r="C1180" s="237" t="str">
        <f t="shared" si="563"/>
        <v>-6.98520779938222E-06+0.0234132153250614i</v>
      </c>
      <c r="D1180" s="208" t="str">
        <f t="shared" si="564"/>
        <v>-5.95705951026575+0.179501317492137i</v>
      </c>
      <c r="E1180" t="str">
        <f t="shared" si="565"/>
        <v>2870</v>
      </c>
      <c r="F1180" t="str">
        <f t="shared" si="566"/>
        <v>0.777000777000777</v>
      </c>
      <c r="G1180" t="str">
        <f t="shared" si="561"/>
        <v>0.777000777000777</v>
      </c>
      <c r="H1180" t="str">
        <f t="shared" si="567"/>
        <v>7.84846051835834+3.04195523276207i</v>
      </c>
      <c r="I1180" t="str">
        <f t="shared" si="568"/>
        <v>410.763239456866i</v>
      </c>
      <c r="J1180" t="str">
        <f t="shared" si="562"/>
        <v>-227.388107680283+89.8618523694996i</v>
      </c>
      <c r="K1180" t="str">
        <f t="shared" si="569"/>
        <v>0.617457918505054-1.56242703615495i</v>
      </c>
      <c r="L1180" t="str">
        <f t="shared" si="570"/>
        <v>0.0443103511064485-0.0954682175461309i</v>
      </c>
      <c r="M1180" t="str">
        <f t="shared" si="571"/>
        <v>0.661768269611503-1.65789525370108i</v>
      </c>
      <c r="N1180" t="str">
        <f t="shared" si="572"/>
        <v>-1.0717058628059i</v>
      </c>
      <c r="O1180" t="str">
        <f t="shared" si="573"/>
        <v>0.478627147467832-0.878018253629619i</v>
      </c>
      <c r="P1180" t="str">
        <f t="shared" si="574"/>
        <v>0.521372852532168+0.878018253629619i</v>
      </c>
      <c r="Q1180" t="str">
        <f t="shared" si="575"/>
        <v>-0.521372852532168+0.193687609176281i</v>
      </c>
      <c r="R1180" t="str">
        <f t="shared" si="576"/>
        <v>-0.328980736395871-1.80626540364236i</v>
      </c>
      <c r="S1180" t="str">
        <f t="shared" si="577"/>
        <v>0.110744617105353i</v>
      </c>
      <c r="T1180" t="str">
        <f t="shared" si="578"/>
        <v>0.200034170517019-0.0364328456871978i</v>
      </c>
      <c r="U1180" t="str">
        <f t="shared" si="579"/>
        <v>0.0000333333333333333-0.001079118988188i</v>
      </c>
      <c r="V1180" t="str">
        <f t="shared" si="580"/>
        <v>6.66666666666667E-06-0.01079118988188i</v>
      </c>
      <c r="W1180" t="str">
        <f t="shared" si="581"/>
        <v>0.0000276030554306873-0.000981091556601358i</v>
      </c>
      <c r="X1180" t="str">
        <f t="shared" si="582"/>
        <v>0.0000436063076858327-0.000979927710281523i</v>
      </c>
      <c r="Y1180" t="str">
        <f t="shared" si="583"/>
        <v>0.009+0.657221183130985i</v>
      </c>
      <c r="Z1180" t="str">
        <f t="shared" si="584"/>
        <v>-0.0179045279165704-0.00104412392267712i</v>
      </c>
      <c r="AA1180" t="str">
        <f t="shared" si="585"/>
        <v>0.251949421067277-18.2824858533695i</v>
      </c>
      <c r="AB1180" t="str">
        <f t="shared" si="586"/>
        <v>0.943447664859853-0.171833057816798i</v>
      </c>
      <c r="AC1180" t="str">
        <f t="shared" si="587"/>
        <v>1.3394625176599-1.67785107101999i</v>
      </c>
      <c r="AD1180" t="str">
        <f t="shared" si="588"/>
        <v>0.336712349260612+0.293490943443923i</v>
      </c>
      <c r="AE1180" t="str">
        <f t="shared" si="589"/>
        <v>-0.00572223474205175-0.00560638620907612i</v>
      </c>
      <c r="AF1180" t="str">
        <f t="shared" si="590"/>
        <v>-13.8055200286241-2.86245391526993i</v>
      </c>
      <c r="AG1180" t="str">
        <f t="shared" si="591"/>
        <v>1.01973109418111-0.0220168178771764i</v>
      </c>
      <c r="AH1180" t="str">
        <f t="shared" si="592"/>
        <v>0.059718938053521+0.0932535370007415i</v>
      </c>
      <c r="AI1180">
        <f t="shared" si="593"/>
        <v>-19.114183685267072</v>
      </c>
      <c r="AJ1180">
        <f t="shared" si="594"/>
        <v>57.36477436028644</v>
      </c>
      <c r="AK1180"/>
      <c r="AL1180"/>
      <c r="AM1180"/>
      <c r="AN1180"/>
    </row>
    <row r="1181" spans="1:40" x14ac:dyDescent="0.25">
      <c r="A1181"/>
      <c r="B1181">
        <f t="shared" si="560"/>
        <v>104700</v>
      </c>
      <c r="C1181" s="237" t="str">
        <f t="shared" si="563"/>
        <v>-6.97187089134255E-06+0.0233908531367491i</v>
      </c>
      <c r="D1181" s="208" t="str">
        <f t="shared" si="564"/>
        <v>-5.95705940801612+0.17932987404841i</v>
      </c>
      <c r="E1181" t="str">
        <f t="shared" si="565"/>
        <v>2870</v>
      </c>
      <c r="F1181" t="str">
        <f t="shared" si="566"/>
        <v>0.777000777000777</v>
      </c>
      <c r="G1181" t="str">
        <f t="shared" si="561"/>
        <v>0.777000777000777</v>
      </c>
      <c r="H1181" t="str">
        <f t="shared" si="567"/>
        <v>7.8505437254547+3.03992946815808i</v>
      </c>
      <c r="I1181" t="str">
        <f t="shared" si="568"/>
        <v>411.155938538564i</v>
      </c>
      <c r="J1181" t="str">
        <f t="shared" si="562"/>
        <v>-227.825004964826+89.9477623622046i</v>
      </c>
      <c r="K1181" t="str">
        <f t="shared" si="569"/>
        <v>0.616429030669536-1.56132785613087i</v>
      </c>
      <c r="L1181" t="str">
        <f t="shared" si="570"/>
        <v>0.044240720451816-0.0954093222219835i</v>
      </c>
      <c r="M1181" t="str">
        <f t="shared" si="571"/>
        <v>0.660669751121352-1.65673717835285i</v>
      </c>
      <c r="N1181" t="str">
        <f t="shared" si="572"/>
        <v>-1.07273043820055i</v>
      </c>
      <c r="O1181" t="str">
        <f t="shared" si="573"/>
        <v>0.477727300505966-0.878508182290457i</v>
      </c>
      <c r="P1181" t="str">
        <f t="shared" si="574"/>
        <v>0.522272699494034+0.878508182290457i</v>
      </c>
      <c r="Q1181" t="str">
        <f t="shared" si="575"/>
        <v>-0.522272699494034+0.194222255910093i</v>
      </c>
      <c r="R1181" t="str">
        <f t="shared" si="576"/>
        <v>-0.328972217480291-1.80442498605461i</v>
      </c>
      <c r="S1181" t="str">
        <f t="shared" si="577"/>
        <v>0.110850491500291i</v>
      </c>
      <c r="T1181" t="str">
        <f t="shared" si="578"/>
        <v>0.200021396579559-0.0364667319976309i</v>
      </c>
      <c r="U1181" t="str">
        <f t="shared" si="579"/>
        <v>0.0000333333333333333-0.00107808831102641i</v>
      </c>
      <c r="V1181" t="str">
        <f t="shared" si="580"/>
        <v>6.66666666666667E-06-0.0107808831102641i</v>
      </c>
      <c r="W1181" t="str">
        <f t="shared" si="581"/>
        <v>0.0000276030549517747-0.000980154648389294i</v>
      </c>
      <c r="X1181" t="str">
        <f t="shared" si="582"/>
        <v>0.000043575740625197-0.000978992412621064i</v>
      </c>
      <c r="Y1181" t="str">
        <f t="shared" si="583"/>
        <v>0.009+0.657849501661703i</v>
      </c>
      <c r="Z1181" t="str">
        <f t="shared" si="584"/>
        <v>-0.0178703177187409-0.00104209345626334i</v>
      </c>
      <c r="AA1181" t="str">
        <f t="shared" si="585"/>
        <v>0.251466180566903-18.2649786793828i</v>
      </c>
      <c r="AB1181" t="str">
        <f t="shared" si="586"/>
        <v>0.943387417445941-0.171992880312955i</v>
      </c>
      <c r="AC1181" t="str">
        <f t="shared" si="587"/>
        <v>1.33832053106856-1.67657550150397i</v>
      </c>
      <c r="AD1181" t="str">
        <f t="shared" si="588"/>
        <v>0.337008116843358+0.293671555558369i</v>
      </c>
      <c r="AE1181" t="str">
        <f t="shared" si="589"/>
        <v>-0.0057164089154473-0.00559919795605501i</v>
      </c>
      <c r="AF1181" t="str">
        <f t="shared" si="590"/>
        <v>-13.8076031334708-2.86059959410967i</v>
      </c>
      <c r="AG1181" t="str">
        <f t="shared" si="591"/>
        <v>1.01972411605882-0.0220153833283098i</v>
      </c>
      <c r="AH1181" t="str">
        <f t="shared" si="592"/>
        <v>0.059685077940153+0.0931407315374268i</v>
      </c>
      <c r="AI1181">
        <f t="shared" si="593"/>
        <v>-19.123071390362647</v>
      </c>
      <c r="AJ1181">
        <f t="shared" si="594"/>
        <v>57.348034462146039</v>
      </c>
      <c r="AK1181"/>
      <c r="AL1181"/>
      <c r="AM1181"/>
      <c r="AN1181"/>
    </row>
    <row r="1182" spans="1:40" x14ac:dyDescent="0.25">
      <c r="A1182"/>
      <c r="B1182">
        <f t="shared" si="560"/>
        <v>104800</v>
      </c>
      <c r="C1182" s="237" t="str">
        <f t="shared" si="563"/>
        <v>-6.95857214325256E-06+0.0233685336243573i</v>
      </c>
      <c r="D1182" s="208" t="str">
        <f t="shared" si="564"/>
        <v>-5.95705930605906+0.179158757786739i</v>
      </c>
      <c r="E1182" t="str">
        <f t="shared" si="565"/>
        <v>2870</v>
      </c>
      <c r="F1182" t="str">
        <f t="shared" si="566"/>
        <v>0.777000777000777</v>
      </c>
      <c r="G1182" t="str">
        <f t="shared" si="561"/>
        <v>0.777000777000777</v>
      </c>
      <c r="H1182" t="str">
        <f t="shared" si="567"/>
        <v>7.85262217321652+3.03790556179983i</v>
      </c>
      <c r="I1182" t="str">
        <f t="shared" si="568"/>
        <v>411.548637620263i</v>
      </c>
      <c r="J1182" t="str">
        <f t="shared" si="562"/>
        <v>-228.262319733635+90.0336723549097i</v>
      </c>
      <c r="K1182" t="str">
        <f t="shared" si="569"/>
        <v>0.615402587718019-1.5602298403297i</v>
      </c>
      <c r="L1182" t="str">
        <f t="shared" si="570"/>
        <v>0.0441712420696108-0.0953504687530719i</v>
      </c>
      <c r="M1182" t="str">
        <f t="shared" si="571"/>
        <v>0.65957382978763-1.65558030908277i</v>
      </c>
      <c r="N1182" t="str">
        <f t="shared" si="572"/>
        <v>-1.0737550135952i</v>
      </c>
      <c r="O1182" t="str">
        <f t="shared" si="573"/>
        <v>0.476826952047646-0.878997188733247i</v>
      </c>
      <c r="P1182" t="str">
        <f t="shared" si="574"/>
        <v>0.523173047952354+0.878997188733247i</v>
      </c>
      <c r="Q1182" t="str">
        <f t="shared" si="575"/>
        <v>-0.523173047952354+0.194757824861953i</v>
      </c>
      <c r="R1182" t="str">
        <f t="shared" si="576"/>
        <v>-0.328963689674674-1.80258796794657i</v>
      </c>
      <c r="S1182" t="str">
        <f t="shared" si="577"/>
        <v>0.11095636589523i</v>
      </c>
      <c r="T1182" t="str">
        <f t="shared" si="578"/>
        <v>0.200008610129819-0.036500615517788i</v>
      </c>
      <c r="U1182" t="str">
        <f t="shared" si="579"/>
        <v>0.0000333333333333334-0.00107705960080596i</v>
      </c>
      <c r="V1182" t="str">
        <f t="shared" si="580"/>
        <v>6.66666666666667E-06-0.0107705960080596i</v>
      </c>
      <c r="W1182" t="str">
        <f t="shared" si="581"/>
        <v>0.0000276030544724045-0.000979219528305518i</v>
      </c>
      <c r="X1182" t="str">
        <f t="shared" si="582"/>
        <v>0.0000435452609910765-0.000978058898589142i</v>
      </c>
      <c r="Y1182" t="str">
        <f t="shared" si="583"/>
        <v>0.009+0.658477820192421i</v>
      </c>
      <c r="Z1182" t="str">
        <f t="shared" si="584"/>
        <v>-0.0178362055089233-0.00104006982808865i</v>
      </c>
      <c r="AA1182" t="str">
        <f t="shared" si="585"/>
        <v>0.250984331092996-18.2475050458311i</v>
      </c>
      <c r="AB1182" t="str">
        <f t="shared" si="586"/>
        <v>0.943327111018704-0.172152689648964i</v>
      </c>
      <c r="AC1182" t="str">
        <f t="shared" si="587"/>
        <v>1.33718127221865-1.67530119884651i</v>
      </c>
      <c r="AD1182" t="str">
        <f t="shared" si="588"/>
        <v>0.337304078200098+0.29385188463156i</v>
      </c>
      <c r="AE1182" t="str">
        <f t="shared" si="589"/>
        <v>-0.0057105983786426-0.00559202239810009i</v>
      </c>
      <c r="AF1182" t="str">
        <f t="shared" si="590"/>
        <v>-13.8096814792756-2.85874680401309i</v>
      </c>
      <c r="AG1182" t="str">
        <f t="shared" si="591"/>
        <v>1.01971713286526-0.0220139644538363i</v>
      </c>
      <c r="AH1182" t="str">
        <f t="shared" si="592"/>
        <v>0.0596512982758592+0.0930281168268736i</v>
      </c>
      <c r="AI1182">
        <f t="shared" si="593"/>
        <v>-19.131951421118153</v>
      </c>
      <c r="AJ1182">
        <f t="shared" si="594"/>
        <v>57.331278527004756</v>
      </c>
      <c r="AK1182"/>
      <c r="AL1182"/>
      <c r="AM1182"/>
      <c r="AN1182"/>
    </row>
    <row r="1183" spans="1:40" x14ac:dyDescent="0.25">
      <c r="A1183"/>
      <c r="B1183">
        <f t="shared" si="560"/>
        <v>104900</v>
      </c>
      <c r="C1183" s="237" t="str">
        <f t="shared" si="563"/>
        <v>-6.94531140967182E-06+0.0233462566658386i</v>
      </c>
      <c r="D1183" s="208" t="str">
        <f t="shared" si="564"/>
        <v>-5.95705920439344+0.178987967771429i</v>
      </c>
      <c r="E1183" t="str">
        <f t="shared" si="565"/>
        <v>2870</v>
      </c>
      <c r="F1183" t="str">
        <f t="shared" si="566"/>
        <v>0.777000777000777</v>
      </c>
      <c r="G1183" t="str">
        <f t="shared" si="561"/>
        <v>0.777000777000777</v>
      </c>
      <c r="H1183" t="str">
        <f t="shared" si="567"/>
        <v>7.85469587510348+3.03588351404546i</v>
      </c>
      <c r="I1183" t="str">
        <f t="shared" si="568"/>
        <v>411.941336701962i</v>
      </c>
      <c r="J1183" t="str">
        <f t="shared" si="562"/>
        <v>-228.70005198671+90.1195823476147i</v>
      </c>
      <c r="K1183" t="str">
        <f t="shared" si="569"/>
        <v>0.614378582345028-1.55913298820951i</v>
      </c>
      <c r="L1183" t="str">
        <f t="shared" si="570"/>
        <v>0.0441019155555493-0.0952916572068013i</v>
      </c>
      <c r="M1183" t="str">
        <f t="shared" si="571"/>
        <v>0.658480497900577-1.65442464541631i</v>
      </c>
      <c r="N1183" t="str">
        <f t="shared" si="572"/>
        <v>-1.07477958898985i</v>
      </c>
      <c r="O1183" t="str">
        <f t="shared" si="573"/>
        <v>0.475926103038017-0.879485272444654i</v>
      </c>
      <c r="P1183" t="str">
        <f t="shared" si="574"/>
        <v>0.524073896961983+0.879485272444654i</v>
      </c>
      <c r="Q1183" t="str">
        <f t="shared" si="575"/>
        <v>-0.524073896961983+0.195294316545196i</v>
      </c>
      <c r="R1183" t="str">
        <f t="shared" si="576"/>
        <v>-0.3289551529768-1.80075433958837i</v>
      </c>
      <c r="S1183" t="str">
        <f t="shared" si="577"/>
        <v>0.111062240290168i</v>
      </c>
      <c r="T1183" t="str">
        <f t="shared" si="578"/>
        <v>0.199995811166926-0.0365344962445983i</v>
      </c>
      <c r="U1183" t="str">
        <f t="shared" si="579"/>
        <v>0.0000333333333333333-0.00107603285190148i</v>
      </c>
      <c r="V1183" t="str">
        <f t="shared" si="580"/>
        <v>6.66666666666667E-06-0.0107603285190148i</v>
      </c>
      <c r="W1183" t="str">
        <f t="shared" si="581"/>
        <v>0.0000276030539925767-0.000978286191236268i</v>
      </c>
      <c r="X1183" t="str">
        <f t="shared" si="582"/>
        <v>0.0000435148684504063-0.000977127163090286i</v>
      </c>
      <c r="Y1183" t="str">
        <f t="shared" si="583"/>
        <v>0.009+0.659106138723139i</v>
      </c>
      <c r="Z1183" t="str">
        <f t="shared" si="584"/>
        <v>-0.017802190913155-0.00103805300726612i</v>
      </c>
      <c r="AA1183" t="str">
        <f t="shared" si="585"/>
        <v>0.250503867304002-18.2300648562987i</v>
      </c>
      <c r="AB1183" t="str">
        <f t="shared" si="586"/>
        <v>0.943266745574026-0.172312485810342i</v>
      </c>
      <c r="AC1183" t="str">
        <f t="shared" si="587"/>
        <v>1.33604473304106-1.67402816253018i</v>
      </c>
      <c r="AD1183" t="str">
        <f t="shared" si="588"/>
        <v>0.337600233084134+0.294031930469187i</v>
      </c>
      <c r="AE1183" t="str">
        <f t="shared" si="589"/>
        <v>-0.00570480307203358-0.00558485949798272i</v>
      </c>
      <c r="AF1183" t="str">
        <f t="shared" si="590"/>
        <v>-13.8117550794969-2.85689554627403i</v>
      </c>
      <c r="AG1183" t="str">
        <f t="shared" si="591"/>
        <v>1.01971014460108-0.0220125611923336i</v>
      </c>
      <c r="AH1183" t="str">
        <f t="shared" si="592"/>
        <v>0.0596175987263775+0.0929156923368384i</v>
      </c>
      <c r="AI1183">
        <f t="shared" si="593"/>
        <v>-19.140823794260108</v>
      </c>
      <c r="AJ1183">
        <f t="shared" si="594"/>
        <v>57.31450659819938</v>
      </c>
      <c r="AK1183"/>
      <c r="AL1183"/>
      <c r="AM1183"/>
      <c r="AN1183"/>
    </row>
    <row r="1184" spans="1:40" x14ac:dyDescent="0.25">
      <c r="A1184"/>
      <c r="B1184">
        <f t="shared" si="560"/>
        <v>105000</v>
      </c>
      <c r="C1184" s="237" t="str">
        <f t="shared" si="563"/>
        <v>-6.93208854585215E-06+0.0233240221396106i</v>
      </c>
      <c r="D1184" s="208" t="str">
        <f t="shared" si="564"/>
        <v>-5.95705910301815+0.178817503070348i</v>
      </c>
      <c r="E1184" t="str">
        <f t="shared" si="565"/>
        <v>2870</v>
      </c>
      <c r="F1184" t="str">
        <f t="shared" si="566"/>
        <v>0.777000777000777</v>
      </c>
      <c r="G1184" t="str">
        <f t="shared" si="561"/>
        <v>0.777000777000777</v>
      </c>
      <c r="H1184" t="str">
        <f t="shared" si="567"/>
        <v>7.85676484453215+3.03386332523372i</v>
      </c>
      <c r="I1184" t="str">
        <f t="shared" si="568"/>
        <v>412.33403578366i</v>
      </c>
      <c r="J1184" t="str">
        <f t="shared" si="562"/>
        <v>-229.138201724052+90.2054923403198i</v>
      </c>
      <c r="K1184" t="str">
        <f t="shared" si="569"/>
        <v>0.613357007270426-1.55803729922077i</v>
      </c>
      <c r="L1184" t="str">
        <f t="shared" si="570"/>
        <v>0.0440327405065201-0.0952328876497793i</v>
      </c>
      <c r="M1184" t="str">
        <f t="shared" si="571"/>
        <v>0.657389747776946-1.65327018687055i</v>
      </c>
      <c r="N1184" t="str">
        <f t="shared" si="572"/>
        <v>-1.0758041643845i</v>
      </c>
      <c r="O1184" t="str">
        <f t="shared" si="573"/>
        <v>0.475024754422749-0.879972432912308i</v>
      </c>
      <c r="P1184" t="str">
        <f t="shared" si="574"/>
        <v>0.524975245577251+0.879972432912308i</v>
      </c>
      <c r="Q1184" t="str">
        <f t="shared" si="575"/>
        <v>-0.524975245577251+0.195831731472192i</v>
      </c>
      <c r="R1184" t="str">
        <f t="shared" si="576"/>
        <v>-0.328946607384437-1.79892409128715i</v>
      </c>
      <c r="S1184" t="str">
        <f t="shared" si="577"/>
        <v>0.111168114685106i</v>
      </c>
      <c r="T1184" t="str">
        <f t="shared" si="578"/>
        <v>0.19998299969001-0.0365683741749896i</v>
      </c>
      <c r="U1184" t="str">
        <f t="shared" si="579"/>
        <v>0.0000333333333333334-0.00107500805870919i</v>
      </c>
      <c r="V1184" t="str">
        <f t="shared" si="580"/>
        <v>6.66666666666667E-06-0.0107500805870919i</v>
      </c>
      <c r="W1184" t="str">
        <f t="shared" si="581"/>
        <v>0.0000276030535122914-0.000977354632087186i</v>
      </c>
      <c r="X1184" t="str">
        <f t="shared" si="582"/>
        <v>0.000043484562671704-0.000976197201048344i</v>
      </c>
      <c r="Y1184" t="str">
        <f t="shared" si="583"/>
        <v>0.009+0.659734457253857i</v>
      </c>
      <c r="Z1184" t="str">
        <f t="shared" si="584"/>
        <v>-0.0177682735592551-0.00103604296308055i</v>
      </c>
      <c r="AA1184" t="str">
        <f t="shared" si="585"/>
        <v>0.250024783884019-18.2126580147395i</v>
      </c>
      <c r="AB1184" t="str">
        <f t="shared" si="586"/>
        <v>0.943206321107804-0.172472268782598i</v>
      </c>
      <c r="AC1184" t="str">
        <f t="shared" si="587"/>
        <v>1.33491090549449-1.67275639202889i</v>
      </c>
      <c r="AD1184" t="str">
        <f t="shared" si="588"/>
        <v>0.337896581248555+0.294211692877096i</v>
      </c>
      <c r="AE1184" t="str">
        <f t="shared" si="589"/>
        <v>-0.00569902293630006-0.00557770921862333i</v>
      </c>
      <c r="AF1184" t="str">
        <f t="shared" si="590"/>
        <v>-13.8138239475503-2.85504582216337i</v>
      </c>
      <c r="AG1184" t="str">
        <f t="shared" si="591"/>
        <v>1.01970315126696-0.0220111734826006i</v>
      </c>
      <c r="AH1184" t="str">
        <f t="shared" si="592"/>
        <v>0.0595839789590754+0.0928034575370894i</v>
      </c>
      <c r="AI1184">
        <f t="shared" si="593"/>
        <v>-19.149688526464587</v>
      </c>
      <c r="AJ1184">
        <f t="shared" si="594"/>
        <v>57.297718718895993</v>
      </c>
      <c r="AK1184"/>
      <c r="AL1184"/>
      <c r="AM1184"/>
      <c r="AN1184"/>
    </row>
    <row r="1185" spans="1:40" x14ac:dyDescent="0.25">
      <c r="A1185"/>
      <c r="B1185">
        <f t="shared" si="560"/>
        <v>105100</v>
      </c>
      <c r="C1185" s="237" t="str">
        <f t="shared" si="563"/>
        <v>-6.91890340773371E-06+0.0233018299245536i</v>
      </c>
      <c r="D1185" s="208" t="str">
        <f t="shared" si="564"/>
        <v>-5.95705900193209+0.178647362754911i</v>
      </c>
      <c r="E1185" t="str">
        <f t="shared" si="565"/>
        <v>2870</v>
      </c>
      <c r="F1185" t="str">
        <f t="shared" si="566"/>
        <v>0.777000777000777</v>
      </c>
      <c r="G1185" t="str">
        <f t="shared" si="561"/>
        <v>0.777000777000777</v>
      </c>
      <c r="H1185" t="str">
        <f t="shared" si="567"/>
        <v>7.85882909487625+3.03184499568393i</v>
      </c>
      <c r="I1185" t="str">
        <f t="shared" si="568"/>
        <v>412.726734865359i</v>
      </c>
      <c r="J1185" t="str">
        <f t="shared" si="562"/>
        <v>-229.576768945659+90.2914023330249i</v>
      </c>
      <c r="K1185" t="str">
        <f t="shared" si="569"/>
        <v>0.612337855239344-1.55694277280646i</v>
      </c>
      <c r="L1185" t="str">
        <f t="shared" si="570"/>
        <v>0.0439637165205797-0.0951741601478208i</v>
      </c>
      <c r="M1185" t="str">
        <f t="shared" si="571"/>
        <v>0.656301571759924-1.65211693295428i</v>
      </c>
      <c r="N1185" t="str">
        <f t="shared" si="572"/>
        <v>-1.07682873977916i</v>
      </c>
      <c r="O1185" t="str">
        <f t="shared" si="573"/>
        <v>0.474122907148029-0.880458669624816i</v>
      </c>
      <c r="P1185" t="str">
        <f t="shared" si="574"/>
        <v>0.525877092851971+0.880458669624816i</v>
      </c>
      <c r="Q1185" t="str">
        <f t="shared" si="575"/>
        <v>-0.525877092851971+0.196370070154344i</v>
      </c>
      <c r="R1185" t="str">
        <f t="shared" si="576"/>
        <v>-0.328938052895357-1.79709721338696i</v>
      </c>
      <c r="S1185" t="str">
        <f t="shared" si="577"/>
        <v>0.111273989080044i</v>
      </c>
      <c r="T1185" t="str">
        <f t="shared" si="578"/>
        <v>0.199970175698198-0.0366022493058889i</v>
      </c>
      <c r="U1185" t="str">
        <f t="shared" si="579"/>
        <v>0.0000333333333333333-0.00107398521564667i</v>
      </c>
      <c r="V1185" t="str">
        <f t="shared" si="580"/>
        <v>6.66666666666667E-06-0.0107398521564667i</v>
      </c>
      <c r="W1185" t="str">
        <f t="shared" si="581"/>
        <v>0.0000276030530315483-0.000976424845783338i</v>
      </c>
      <c r="X1185" t="str">
        <f t="shared" si="582"/>
        <v>0.0000434543433250633-0.000975269007406485i</v>
      </c>
      <c r="Y1185" t="str">
        <f t="shared" si="583"/>
        <v>0.009+0.660362775784575i</v>
      </c>
      <c r="Z1185" t="str">
        <f t="shared" si="584"/>
        <v>-0.0177344530768159-0.00103403966498747i</v>
      </c>
      <c r="AA1185" t="str">
        <f t="shared" si="585"/>
        <v>0.249547075542651-18.1952844254756i</v>
      </c>
      <c r="AB1185" t="str">
        <f t="shared" si="586"/>
        <v>0.943145837615919-0.172632038551239i</v>
      </c>
      <c r="AC1185" t="str">
        <f t="shared" si="587"/>
        <v>1.33377978156524-1.67148588680791i</v>
      </c>
      <c r="AD1185" t="str">
        <f t="shared" si="588"/>
        <v>0.338193122446237+0.294391171661302i</v>
      </c>
      <c r="AE1185" t="str">
        <f t="shared" si="589"/>
        <v>-0.00569325791240471-0.00557057152309158i</v>
      </c>
      <c r="AF1185" t="str">
        <f t="shared" si="590"/>
        <v>-13.8158880968083-2.85319763292902i</v>
      </c>
      <c r="AG1185" t="str">
        <f t="shared" si="591"/>
        <v>1.01969615286355-0.0220098012636571i</v>
      </c>
      <c r="AH1185" t="str">
        <f t="shared" si="592"/>
        <v>0.0595504386429484+0.0926914118994136i</v>
      </c>
      <c r="AI1185">
        <f t="shared" si="593"/>
        <v>-19.158545634355974</v>
      </c>
      <c r="AJ1185">
        <f t="shared" si="594"/>
        <v>57.28091493209196</v>
      </c>
      <c r="AK1185"/>
      <c r="AL1185"/>
      <c r="AM1185"/>
      <c r="AN1185"/>
    </row>
    <row r="1186" spans="1:40" x14ac:dyDescent="0.25">
      <c r="A1186"/>
      <c r="B1186">
        <f t="shared" si="560"/>
        <v>105200</v>
      </c>
      <c r="C1186" s="237" t="str">
        <f t="shared" si="563"/>
        <v>-6.90575585194096E-06+0.0232796799000083i</v>
      </c>
      <c r="D1186" s="208" t="str">
        <f t="shared" si="564"/>
        <v>-5.95705890113416+0.178477545900064i</v>
      </c>
      <c r="E1186" t="str">
        <f t="shared" si="565"/>
        <v>2870</v>
      </c>
      <c r="F1186" t="str">
        <f t="shared" si="566"/>
        <v>0.777000777000777</v>
      </c>
      <c r="G1186" t="str">
        <f t="shared" si="561"/>
        <v>0.777000777000777</v>
      </c>
      <c r="H1186" t="str">
        <f t="shared" si="567"/>
        <v>7.86088863946666+3.02982852569628i</v>
      </c>
      <c r="I1186" t="str">
        <f t="shared" si="568"/>
        <v>413.119433947058i</v>
      </c>
      <c r="J1186" t="str">
        <f t="shared" si="562"/>
        <v>-230.015753651533+90.37731232573i</v>
      </c>
      <c r="K1186" t="str">
        <f t="shared" si="569"/>
        <v>0.611321119022043-1.55584940840204i</v>
      </c>
      <c r="L1186" t="str">
        <f t="shared" si="570"/>
        <v>0.0438948431969483-0.0951154747659517i</v>
      </c>
      <c r="M1186" t="str">
        <f t="shared" si="571"/>
        <v>0.655215962218991-1.65096488316799i</v>
      </c>
      <c r="N1186" t="str">
        <f t="shared" si="572"/>
        <v>-1.07785331517381i</v>
      </c>
      <c r="O1186" t="str">
        <f t="shared" si="573"/>
        <v>0.473220562160593-0.880943982071739i</v>
      </c>
      <c r="P1186" t="str">
        <f t="shared" si="574"/>
        <v>0.526779437839407+0.880943982071739i</v>
      </c>
      <c r="Q1186" t="str">
        <f t="shared" si="575"/>
        <v>-0.526779437839407+0.196909333102071i</v>
      </c>
      <c r="R1186" t="str">
        <f t="shared" si="576"/>
        <v>-0.328929489507327-1.79527369626857i</v>
      </c>
      <c r="S1186" t="str">
        <f t="shared" si="577"/>
        <v>0.111379863474982i</v>
      </c>
      <c r="T1186" t="str">
        <f t="shared" si="578"/>
        <v>0.19995733919062-0.0366361216342216i</v>
      </c>
      <c r="U1186" t="str">
        <f t="shared" si="579"/>
        <v>0.0000333333333333333-0.00107296431715271i</v>
      </c>
      <c r="V1186" t="str">
        <f t="shared" si="580"/>
        <v>6.66666666666667E-06-0.0107296431715271i</v>
      </c>
      <c r="W1186" t="str">
        <f t="shared" si="581"/>
        <v>0.0000276030525503478-0.000975496827269096i</v>
      </c>
      <c r="X1186" t="str">
        <f t="shared" si="582"/>
        <v>0.0000434242100821448-0.000974342577127093i</v>
      </c>
      <c r="Y1186" t="str">
        <f t="shared" si="583"/>
        <v>0.009+0.660991094315292i</v>
      </c>
      <c r="Z1186" t="str">
        <f t="shared" si="584"/>
        <v>-0.0177007290971921-0.00103204308261196i</v>
      </c>
      <c r="AA1186" t="str">
        <f t="shared" si="585"/>
        <v>0.249070737014857-18.177943993195i</v>
      </c>
      <c r="AB1186" t="str">
        <f t="shared" si="586"/>
        <v>0.943085295094268-0.172791795101763i</v>
      </c>
      <c r="AC1186" t="str">
        <f t="shared" si="587"/>
        <v>1.3326513532672-1.67021664632391i</v>
      </c>
      <c r="AD1186" t="str">
        <f t="shared" si="588"/>
        <v>0.338489856429866+0.294570366627978i</v>
      </c>
      <c r="AE1186" t="str">
        <f t="shared" si="589"/>
        <v>-0.00568750794159164-0.00556344637460516i</v>
      </c>
      <c r="AF1186" t="str">
        <f t="shared" si="590"/>
        <v>-13.8179475406008-2.85135097979622i</v>
      </c>
      <c r="AG1186" t="str">
        <f t="shared" si="591"/>
        <v>1.01968914939157-0.0220084444747432i</v>
      </c>
      <c r="AH1186" t="str">
        <f t="shared" si="592"/>
        <v>0.0595169774486091+0.0925795548975944i</v>
      </c>
      <c r="AI1186">
        <f t="shared" si="593"/>
        <v>-19.167395134508123</v>
      </c>
      <c r="AJ1186">
        <f t="shared" si="594"/>
        <v>57.264095280613766</v>
      </c>
      <c r="AK1186"/>
      <c r="AL1186"/>
      <c r="AM1186"/>
      <c r="AN1186"/>
    </row>
    <row r="1187" spans="1:40" x14ac:dyDescent="0.25">
      <c r="A1187"/>
      <c r="B1187">
        <f t="shared" si="560"/>
        <v>105300</v>
      </c>
      <c r="C1187" s="237" t="str">
        <f t="shared" si="563"/>
        <v>-6.89264573577885E-06+0.023257571945774i</v>
      </c>
      <c r="D1187" s="208" t="str">
        <f t="shared" si="564"/>
        <v>-5.95705880062327+0.178308051584267i</v>
      </c>
      <c r="E1187" t="str">
        <f t="shared" si="565"/>
        <v>2870</v>
      </c>
      <c r="F1187" t="str">
        <f t="shared" si="566"/>
        <v>0.777000777000777</v>
      </c>
      <c r="G1187" t="str">
        <f t="shared" si="561"/>
        <v>0.777000777000777</v>
      </c>
      <c r="H1187" t="str">
        <f t="shared" si="567"/>
        <v>7.86294349159166+3.02781391555185i</v>
      </c>
      <c r="I1187" t="str">
        <f t="shared" si="568"/>
        <v>413.512133028756i</v>
      </c>
      <c r="J1187" t="str">
        <f t="shared" si="562"/>
        <v>-230.455155841672+90.463222318435i</v>
      </c>
      <c r="K1187" t="str">
        <f t="shared" si="569"/>
        <v>0.610306791413865-1.55475720543564i</v>
      </c>
      <c r="L1187" t="str">
        <f t="shared" si="570"/>
        <v>0.043826120136009-0.0950568315684168i</v>
      </c>
      <c r="M1187" t="str">
        <f t="shared" si="571"/>
        <v>0.654132911549874-1.64981403700406i</v>
      </c>
      <c r="N1187" t="str">
        <f t="shared" si="572"/>
        <v>-1.07887789056846i</v>
      </c>
      <c r="O1187" t="str">
        <f t="shared" si="573"/>
        <v>0.472317720407672-0.881428369743623i</v>
      </c>
      <c r="P1187" t="str">
        <f t="shared" si="574"/>
        <v>0.527682279592328+0.881428369743623i</v>
      </c>
      <c r="Q1187" t="str">
        <f t="shared" si="575"/>
        <v>-0.527682279592328+0.197449520824837i</v>
      </c>
      <c r="R1187" t="str">
        <f t="shared" si="576"/>
        <v>-0.328920917218115-1.79345353034926i</v>
      </c>
      <c r="S1187" t="str">
        <f t="shared" si="577"/>
        <v>0.111485737869921i</v>
      </c>
      <c r="T1187" t="str">
        <f t="shared" si="578"/>
        <v>0.199944490166402-0.0366699911569128i</v>
      </c>
      <c r="U1187" t="str">
        <f t="shared" si="579"/>
        <v>0.0000333333333333333-0.00107194535768722i</v>
      </c>
      <c r="V1187" t="str">
        <f t="shared" si="580"/>
        <v>6.66666666666667E-06-0.0107194535768722i</v>
      </c>
      <c r="W1187" t="str">
        <f t="shared" si="581"/>
        <v>0.0000276030520686896-0.000974570571507998i</v>
      </c>
      <c r="X1187" t="str">
        <f t="shared" si="582"/>
        <v>0.0000433941626161654-0.000973417905191622i</v>
      </c>
      <c r="Y1187" t="str">
        <f t="shared" si="583"/>
        <v>0.009+0.66161941284601i</v>
      </c>
      <c r="Z1187" t="str">
        <f t="shared" si="584"/>
        <v>-0.0176671012534903-0.00103005318574755i</v>
      </c>
      <c r="AA1187" t="str">
        <f t="shared" si="585"/>
        <v>0.248595763060809-18.16063662295i</v>
      </c>
      <c r="AB1187" t="str">
        <f t="shared" si="586"/>
        <v>0.943024693538729-0.172951538419669i</v>
      </c>
      <c r="AC1187" t="str">
        <f t="shared" si="587"/>
        <v>1.3315256126417-1.66894867002513i</v>
      </c>
      <c r="AD1187" t="str">
        <f t="shared" si="588"/>
        <v>0.338786782951909+0.294749277583457i</v>
      </c>
      <c r="AE1187" t="str">
        <f t="shared" si="589"/>
        <v>-0.00568177296538399-0.00555633373652883i</v>
      </c>
      <c r="AF1187" t="str">
        <f t="shared" si="590"/>
        <v>-13.8200022922149-2.84950586396758i</v>
      </c>
      <c r="AG1187" t="str">
        <f t="shared" si="591"/>
        <v>1.01968214085169-0.0220071030553168i</v>
      </c>
      <c r="AH1187" t="str">
        <f t="shared" si="592"/>
        <v>0.0594835950482743+0.0924678860074059i</v>
      </c>
      <c r="AI1187">
        <f t="shared" si="593"/>
        <v>-19.176237043444445</v>
      </c>
      <c r="AJ1187">
        <f t="shared" si="594"/>
        <v>57.247259807120422</v>
      </c>
      <c r="AK1187"/>
      <c r="AL1187"/>
      <c r="AM1187"/>
      <c r="AN1187"/>
    </row>
    <row r="1188" spans="1:40" x14ac:dyDescent="0.25">
      <c r="A1188"/>
      <c r="B1188">
        <f t="shared" si="560"/>
        <v>105400</v>
      </c>
      <c r="C1188" s="237" t="str">
        <f t="shared" si="563"/>
        <v>-6.87957291722896E-06+0.0232355059421059i</v>
      </c>
      <c r="D1188" s="208" t="str">
        <f t="shared" si="564"/>
        <v>-5.95705870039832+0.178138878889479i</v>
      </c>
      <c r="E1188" t="str">
        <f t="shared" si="565"/>
        <v>2870</v>
      </c>
      <c r="F1188" t="str">
        <f t="shared" si="566"/>
        <v>0.777000777000777</v>
      </c>
      <c r="G1188" t="str">
        <f t="shared" si="561"/>
        <v>0.777000777000777</v>
      </c>
      <c r="H1188" t="str">
        <f t="shared" si="567"/>
        <v>7.86499366449701+3.02580116551288i</v>
      </c>
      <c r="I1188" t="str">
        <f t="shared" si="568"/>
        <v>413.904832110455i</v>
      </c>
      <c r="J1188" t="str">
        <f t="shared" si="562"/>
        <v>-230.894975516078+90.5491323111401i</v>
      </c>
      <c r="K1188" t="str">
        <f t="shared" si="569"/>
        <v>0.609294865235102-1.55366616332803i</v>
      </c>
      <c r="L1188" t="str">
        <f t="shared" si="570"/>
        <v>0.0437575469393023-0.0949982306186822i</v>
      </c>
      <c r="M1188" t="str">
        <f t="shared" si="571"/>
        <v>0.653052412174404-1.64866439394671i</v>
      </c>
      <c r="N1188" t="str">
        <f t="shared" si="572"/>
        <v>-1.07990246596311i</v>
      </c>
      <c r="O1188" t="str">
        <f t="shared" si="573"/>
        <v>0.471414382837029-0.881911832131979i</v>
      </c>
      <c r="P1188" t="str">
        <f t="shared" si="574"/>
        <v>0.528585617162971+0.881911832131979i</v>
      </c>
      <c r="Q1188" t="str">
        <f t="shared" si="575"/>
        <v>-0.528585617162971+0.197990633831131i</v>
      </c>
      <c r="R1188" t="str">
        <f t="shared" si="576"/>
        <v>-0.32891233602548-1.79163670608267i</v>
      </c>
      <c r="S1188" t="str">
        <f t="shared" si="577"/>
        <v>0.111591612264859i</v>
      </c>
      <c r="T1188" t="str">
        <f t="shared" si="578"/>
        <v>0.199931628624666-0.0367038578708844i</v>
      </c>
      <c r="U1188" t="str">
        <f t="shared" si="579"/>
        <v>0.0000333333333333333-0.00107092833173116i</v>
      </c>
      <c r="V1188" t="str">
        <f t="shared" si="580"/>
        <v>6.66666666666667E-06-0.0107092833173116i</v>
      </c>
      <c r="W1188" t="str">
        <f t="shared" si="581"/>
        <v>0.0000276030515865737-0.000973646073482732i</v>
      </c>
      <c r="X1188" t="str">
        <f t="shared" si="582"/>
        <v>0.0000433642006018917-0.000972494986600588i</v>
      </c>
      <c r="Y1188" t="str">
        <f t="shared" si="583"/>
        <v>0.009+0.662247731376728i</v>
      </c>
      <c r="Z1188" t="str">
        <f t="shared" si="584"/>
        <v>-0.0176335691805601-0.00102806994435512i</v>
      </c>
      <c r="AA1188" t="str">
        <f t="shared" si="585"/>
        <v>0.248122148465741-18.1433622201557i</v>
      </c>
      <c r="AB1188" t="str">
        <f t="shared" si="586"/>
        <v>0.942964032945162-0.173111268490438i</v>
      </c>
      <c r="AC1188" t="str">
        <f t="shared" si="587"/>
        <v>1.33040255175741-1.66768195735133i</v>
      </c>
      <c r="AD1188" t="str">
        <f t="shared" si="588"/>
        <v>0.339083901764631+0.294927904334232i</v>
      </c>
      <c r="AE1188" t="str">
        <f t="shared" si="589"/>
        <v>-0.0056760529255832-0.00554923357237417i</v>
      </c>
      <c r="AF1188" t="str">
        <f t="shared" si="590"/>
        <v>-13.8220523648953-2.8476622866234i</v>
      </c>
      <c r="AG1188" t="str">
        <f t="shared" si="591"/>
        <v>1.01967512724465-0.022005776945054i</v>
      </c>
      <c r="AH1188" t="str">
        <f t="shared" si="592"/>
        <v>0.0594502911157591+0.0923564047066036i</v>
      </c>
      <c r="AI1188">
        <f t="shared" si="593"/>
        <v>-19.185071377637982</v>
      </c>
      <c r="AJ1188">
        <f t="shared" si="594"/>
        <v>57.230408554102674</v>
      </c>
      <c r="AK1188"/>
      <c r="AL1188"/>
      <c r="AM1188"/>
      <c r="AN1188"/>
    </row>
    <row r="1189" spans="1:40" x14ac:dyDescent="0.25">
      <c r="A1189"/>
      <c r="B1189">
        <f t="shared" si="560"/>
        <v>105500</v>
      </c>
      <c r="C1189" s="237" t="str">
        <f t="shared" si="563"/>
        <v>-6.86653725494561E-06+0.0232134817697134i</v>
      </c>
      <c r="D1189" s="208" t="str">
        <f t="shared" si="564"/>
        <v>-5.95705860045825+0.177970026901136i</v>
      </c>
      <c r="E1189" t="str">
        <f t="shared" si="565"/>
        <v>2870</v>
      </c>
      <c r="F1189" t="str">
        <f t="shared" si="566"/>
        <v>0.777000777000777</v>
      </c>
      <c r="G1189" t="str">
        <f t="shared" si="561"/>
        <v>0.777000777000777</v>
      </c>
      <c r="H1189" t="str">
        <f t="shared" si="567"/>
        <v>7.86703917138611+3.02379027582285i</v>
      </c>
      <c r="I1189" t="str">
        <f t="shared" si="568"/>
        <v>414.297531192154i</v>
      </c>
      <c r="J1189" t="str">
        <f t="shared" si="562"/>
        <v>-231.33521267475+90.6350423038452i</v>
      </c>
      <c r="K1189" t="str">
        <f t="shared" si="569"/>
        <v>0.608285333330929-1.55257628149274i</v>
      </c>
      <c r="L1189" t="str">
        <f t="shared" si="570"/>
        <v>0.0436891232095247-0.0949396719794425i</v>
      </c>
      <c r="M1189" t="str">
        <f t="shared" si="571"/>
        <v>0.651974456540454-1.64751595347218i</v>
      </c>
      <c r="N1189" t="str">
        <f t="shared" si="572"/>
        <v>-1.08092704135776i</v>
      </c>
      <c r="O1189" t="str">
        <f t="shared" si="573"/>
        <v>0.470510550396946-0.88239436872929i</v>
      </c>
      <c r="P1189" t="str">
        <f t="shared" si="574"/>
        <v>0.529489449603054+0.88239436872929i</v>
      </c>
      <c r="Q1189" t="str">
        <f t="shared" si="575"/>
        <v>-0.529489449603054+0.19853267262847i</v>
      </c>
      <c r="R1189" t="str">
        <f t="shared" si="576"/>
        <v>-0.328903745927184-1.78982321395864i</v>
      </c>
      <c r="S1189" t="str">
        <f t="shared" si="577"/>
        <v>0.111697486659797i</v>
      </c>
      <c r="T1189" t="str">
        <f t="shared" si="578"/>
        <v>0.19991875456454-0.0367377217730589i</v>
      </c>
      <c r="U1189" t="str">
        <f t="shared" si="579"/>
        <v>0.0000333333333333334-0.0010699132337864i</v>
      </c>
      <c r="V1189" t="str">
        <f t="shared" si="580"/>
        <v>6.66666666666667E-06-0.010699132337864i</v>
      </c>
      <c r="W1189" t="str">
        <f t="shared" si="581"/>
        <v>0.0000276030511040004-0.000972723328195022i</v>
      </c>
      <c r="X1189" t="str">
        <f t="shared" si="582"/>
        <v>0.000043334323715631-0.000971573816373448i</v>
      </c>
      <c r="Y1189" t="str">
        <f t="shared" si="583"/>
        <v>0.009+0.662876049907446i</v>
      </c>
      <c r="Z1189" t="str">
        <f t="shared" si="584"/>
        <v>-0.0176001325149839-0.00102609332856184i</v>
      </c>
      <c r="AA1189" t="str">
        <f t="shared" si="585"/>
        <v>0.247649888039815-18.126120690588i</v>
      </c>
      <c r="AB1189" t="str">
        <f t="shared" si="586"/>
        <v>0.942903313309453-0.173270985299557i</v>
      </c>
      <c r="AC1189" t="str">
        <f t="shared" si="587"/>
        <v>1.32928216271026-1.66641650773401i</v>
      </c>
      <c r="AD1189" t="str">
        <f t="shared" si="588"/>
        <v>0.339381212620095+0.295106246686964i</v>
      </c>
      <c r="AE1189" t="str">
        <f t="shared" si="589"/>
        <v>-0.00567034776426716-0.00554214584579878i</v>
      </c>
      <c r="AF1189" t="str">
        <f t="shared" si="590"/>
        <v>-13.8240977718444-2.84582024892171i</v>
      </c>
      <c r="AG1189" t="str">
        <f t="shared" si="591"/>
        <v>1.01966810857116-0.0220044660838474i</v>
      </c>
      <c r="AH1189" t="str">
        <f t="shared" si="592"/>
        <v>0.0594170653264701+0.0922451104749216i</v>
      </c>
      <c r="AI1189">
        <f t="shared" si="593"/>
        <v>-19.193898153511061</v>
      </c>
      <c r="AJ1189">
        <f t="shared" si="594"/>
        <v>57.213541563884661</v>
      </c>
      <c r="AK1189"/>
      <c r="AL1189"/>
      <c r="AM1189"/>
      <c r="AN1189"/>
    </row>
    <row r="1190" spans="1:40" x14ac:dyDescent="0.25">
      <c r="A1190"/>
      <c r="B1190">
        <f t="shared" si="560"/>
        <v>105600</v>
      </c>
      <c r="C1190" s="237" t="str">
        <f t="shared" si="563"/>
        <v>-6.85353860825202E-06+0.0231914993097577i</v>
      </c>
      <c r="D1190" s="208" t="str">
        <f t="shared" si="564"/>
        <v>-5.95705850080195+0.177801494708142i</v>
      </c>
      <c r="E1190" t="str">
        <f t="shared" si="565"/>
        <v>2870</v>
      </c>
      <c r="F1190" t="str">
        <f t="shared" si="566"/>
        <v>0.777000777000777</v>
      </c>
      <c r="G1190" t="str">
        <f t="shared" si="561"/>
        <v>0.777000777000777</v>
      </c>
      <c r="H1190" t="str">
        <f t="shared" si="567"/>
        <v>7.8690800254201+3.02178124670664i</v>
      </c>
      <c r="I1190" t="str">
        <f t="shared" si="568"/>
        <v>414.690230273853i</v>
      </c>
      <c r="J1190" t="str">
        <f t="shared" si="562"/>
        <v>-231.775867317689+90.7209522965503i</v>
      </c>
      <c r="K1190" t="str">
        <f t="shared" si="569"/>
        <v>0.607278188571292-1.55148755933615i</v>
      </c>
      <c r="L1190" t="str">
        <f t="shared" si="570"/>
        <v>0.0436208485505251-0.0948811557126252i</v>
      </c>
      <c r="M1190" t="str">
        <f t="shared" si="571"/>
        <v>0.650899037121817-1.64636871504878i</v>
      </c>
      <c r="N1190" t="str">
        <f t="shared" si="572"/>
        <v>-1.08195161675241i</v>
      </c>
      <c r="O1190" t="str">
        <f t="shared" si="573"/>
        <v>0.469606224036227-0.882875979029012i</v>
      </c>
      <c r="P1190" t="str">
        <f t="shared" si="574"/>
        <v>0.530393775963773+0.882875979029012i</v>
      </c>
      <c r="Q1190" t="str">
        <f t="shared" si="575"/>
        <v>-0.530393775963773+0.199075637723398i</v>
      </c>
      <c r="R1190" t="str">
        <f t="shared" si="576"/>
        <v>-0.328895146920983-1.78801304450302i</v>
      </c>
      <c r="S1190" t="str">
        <f t="shared" si="577"/>
        <v>0.111803361054735i</v>
      </c>
      <c r="T1190" t="str">
        <f t="shared" si="578"/>
        <v>0.199905867985147-0.0367715828603568i</v>
      </c>
      <c r="U1190" t="str">
        <f t="shared" si="579"/>
        <v>0.0000333333333333333-0.00106890005837561i</v>
      </c>
      <c r="V1190" t="str">
        <f t="shared" si="580"/>
        <v>6.66666666666667E-06-0.0106890005837561i</v>
      </c>
      <c r="W1190" t="str">
        <f t="shared" si="581"/>
        <v>0.0000276030506209693-0.000971802330665455i</v>
      </c>
      <c r="X1190" t="str">
        <f t="shared" si="582"/>
        <v>0.0000433045316352188-0.000970654389548427i</v>
      </c>
      <c r="Y1190" t="str">
        <f t="shared" si="583"/>
        <v>0.009+0.663504368438164i</v>
      </c>
      <c r="Z1190" t="str">
        <f t="shared" si="584"/>
        <v>-0.0175667908950653-0.00102412330865999i</v>
      </c>
      <c r="AA1190" t="str">
        <f t="shared" si="585"/>
        <v>0.247178976617971-18.108911940382i</v>
      </c>
      <c r="AB1190" t="str">
        <f t="shared" si="586"/>
        <v>0.942842534627466-0.173430688832499i</v>
      </c>
      <c r="AC1190" t="str">
        <f t="shared" si="587"/>
        <v>1.32816443762333-1.6651523205964i</v>
      </c>
      <c r="AD1190" t="str">
        <f t="shared" si="588"/>
        <v>0.339678715270154+0.295284304448472i</v>
      </c>
      <c r="AE1190" t="str">
        <f t="shared" si="589"/>
        <v>-0.00566465742378805-0.00553507052060492i</v>
      </c>
      <c r="AF1190" t="str">
        <f t="shared" si="590"/>
        <v>-13.826138526222-2.8439797519985i</v>
      </c>
      <c r="AG1190" t="str">
        <f t="shared" si="591"/>
        <v>1.01966108483195-0.0220031704118051i</v>
      </c>
      <c r="AH1190" t="str">
        <f t="shared" si="592"/>
        <v>0.059383917357385+0.0921340027940467i</v>
      </c>
      <c r="AI1190">
        <f t="shared" si="593"/>
        <v>-19.202717387437112</v>
      </c>
      <c r="AJ1190">
        <f t="shared" si="594"/>
        <v>57.196658878624902</v>
      </c>
      <c r="AK1190"/>
      <c r="AL1190"/>
      <c r="AM1190"/>
      <c r="AN1190"/>
    </row>
    <row r="1191" spans="1:40" x14ac:dyDescent="0.25">
      <c r="A1191"/>
      <c r="B1191">
        <f t="shared" si="560"/>
        <v>105700</v>
      </c>
      <c r="C1191" s="237" t="str">
        <f t="shared" si="563"/>
        <v>-0.0000068405768371366+0.0231695584438496i</v>
      </c>
      <c r="D1191" s="208" t="str">
        <f t="shared" si="564"/>
        <v>-5.95705840142838+0.177633281402847i</v>
      </c>
      <c r="E1191" t="str">
        <f t="shared" si="565"/>
        <v>2870</v>
      </c>
      <c r="F1191" t="str">
        <f t="shared" si="566"/>
        <v>0.777000777000777</v>
      </c>
      <c r="G1191" t="str">
        <f t="shared" si="561"/>
        <v>0.777000777000777</v>
      </c>
      <c r="H1191" t="str">
        <f t="shared" si="567"/>
        <v>7.87111623971813+3.01977407837064i</v>
      </c>
      <c r="I1191" t="str">
        <f t="shared" si="568"/>
        <v>415.082929355551i</v>
      </c>
      <c r="J1191" t="str">
        <f t="shared" si="562"/>
        <v>-232.216939444893+90.8068622892553i</v>
      </c>
      <c r="K1191" t="str">
        <f t="shared" si="569"/>
        <v>0.606273423850837-1.55039999625751i</v>
      </c>
      <c r="L1191" t="str">
        <f t="shared" si="570"/>
        <v>0.0435527225673006-0.0948226818793947i</v>
      </c>
      <c r="M1191" t="str">
        <f t="shared" si="571"/>
        <v>0.649826146418138-1.6452226781369i</v>
      </c>
      <c r="N1191" t="str">
        <f t="shared" si="572"/>
        <v>-1.08297619214707i</v>
      </c>
      <c r="O1191" t="str">
        <f t="shared" si="573"/>
        <v>0.468701404704183-0.883356662525577i</v>
      </c>
      <c r="P1191" t="str">
        <f t="shared" si="574"/>
        <v>0.531298595295817+0.883356662525577i</v>
      </c>
      <c r="Q1191" t="str">
        <f t="shared" si="575"/>
        <v>-0.531298595295817+0.199619529621493i</v>
      </c>
      <c r="R1191" t="str">
        <f t="shared" si="576"/>
        <v>-0.328886539004635-1.78620618827748i</v>
      </c>
      <c r="S1191" t="str">
        <f t="shared" si="577"/>
        <v>0.111909235449673i</v>
      </c>
      <c r="T1191" t="str">
        <f t="shared" si="578"/>
        <v>0.199892968885607-0.0368054411296978i</v>
      </c>
      <c r="U1191" t="str">
        <f t="shared" si="579"/>
        <v>0.0000333333333333334-0.00106788880004224i</v>
      </c>
      <c r="V1191" t="str">
        <f t="shared" si="580"/>
        <v>6.66666666666667E-06-0.0106788880004224i</v>
      </c>
      <c r="W1191" t="str">
        <f t="shared" si="581"/>
        <v>0.0000276030501374808-0.000970883075933539i</v>
      </c>
      <c r="X1191" t="str">
        <f t="shared" si="582"/>
        <v>0.0000432748240400162-0.000969736701182582i</v>
      </c>
      <c r="Y1191" t="str">
        <f t="shared" si="583"/>
        <v>0.009+0.664132686968882i</v>
      </c>
      <c r="Z1191" t="str">
        <f t="shared" si="584"/>
        <v>-0.0175335439608221-0.001022159855106i</v>
      </c>
      <c r="AA1191" t="str">
        <f t="shared" si="585"/>
        <v>0.246709409059783-18.0917358760302i</v>
      </c>
      <c r="AB1191" t="str">
        <f t="shared" si="586"/>
        <v>0.942781696895051-0.173590379074738i</v>
      </c>
      <c r="AC1191" t="str">
        <f t="shared" si="587"/>
        <v>1.32704936864672-1.66388939535353i</v>
      </c>
      <c r="AD1191" t="str">
        <f t="shared" si="588"/>
        <v>0.339976409466459+0.295462077425737i</v>
      </c>
      <c r="AE1191" t="str">
        <f t="shared" si="589"/>
        <v>-0.00565898184677178-0.00552800756073965i</v>
      </c>
      <c r="AF1191" t="str">
        <f t="shared" si="590"/>
        <v>-13.8281746411465-2.84214079696779i</v>
      </c>
      <c r="AG1191" t="str">
        <f t="shared" si="591"/>
        <v>1.01965405602778-0.0220018898692497i</v>
      </c>
      <c r="AH1191" t="str">
        <f t="shared" si="592"/>
        <v>0.0593508468870598+0.0920230811476278i</v>
      </c>
      <c r="AI1191">
        <f t="shared" si="593"/>
        <v>-19.211529095738893</v>
      </c>
      <c r="AJ1191">
        <f t="shared" si="594"/>
        <v>57.179760540315094</v>
      </c>
      <c r="AK1191"/>
      <c r="AL1191"/>
      <c r="AM1191"/>
      <c r="AN1191"/>
    </row>
    <row r="1192" spans="1:40" x14ac:dyDescent="0.25">
      <c r="A1192"/>
      <c r="B1192">
        <f t="shared" si="560"/>
        <v>105800</v>
      </c>
      <c r="C1192" s="237" t="str">
        <f t="shared" si="563"/>
        <v>-0.0000068276518022491+0.0231476590540478i</v>
      </c>
      <c r="D1192" s="208" t="str">
        <f t="shared" si="564"/>
        <v>-5.95705830233644+0.177465386081033i</v>
      </c>
      <c r="E1192" t="str">
        <f t="shared" si="565"/>
        <v>2870</v>
      </c>
      <c r="F1192" t="str">
        <f t="shared" si="566"/>
        <v>0.777000777000777</v>
      </c>
      <c r="G1192" t="str">
        <f t="shared" si="561"/>
        <v>0.777000777000777</v>
      </c>
      <c r="H1192" t="str">
        <f t="shared" si="567"/>
        <v>7.87314782735725+3.017768771003i</v>
      </c>
      <c r="I1192" t="str">
        <f t="shared" si="568"/>
        <v>415.47562843725i</v>
      </c>
      <c r="J1192" t="str">
        <f t="shared" si="562"/>
        <v>-232.658429056364+90.8927722819603i</v>
      </c>
      <c r="K1192" t="str">
        <f t="shared" si="569"/>
        <v>0.605271032088788-1.54931359164903i</v>
      </c>
      <c r="L1192" t="str">
        <f t="shared" si="570"/>
        <v>0.0434847448659954-0.0947642505401596i</v>
      </c>
      <c r="M1192" t="str">
        <f t="shared" si="571"/>
        <v>0.648755776954783-1.64407784218919i</v>
      </c>
      <c r="N1192" t="str">
        <f t="shared" si="572"/>
        <v>-1.08400076754172i</v>
      </c>
      <c r="O1192" t="str">
        <f t="shared" si="573"/>
        <v>0.46779609335067-0.883836418714375i</v>
      </c>
      <c r="P1192" t="str">
        <f t="shared" si="574"/>
        <v>0.53220390664933+0.883836418714375i</v>
      </c>
      <c r="Q1192" t="str">
        <f t="shared" si="575"/>
        <v>-0.53220390664933+0.200164348827345i</v>
      </c>
      <c r="R1192" t="str">
        <f t="shared" si="576"/>
        <v>-0.32887792217589-1.78440263587944i</v>
      </c>
      <c r="S1192" t="str">
        <f t="shared" si="577"/>
        <v>0.112015109844612i</v>
      </c>
      <c r="T1192" t="str">
        <f t="shared" si="578"/>
        <v>0.199880057265051-0.0368392965780001i</v>
      </c>
      <c r="U1192" t="str">
        <f t="shared" si="579"/>
        <v>0.0000333333333333333-0.00106687945335033i</v>
      </c>
      <c r="V1192" t="str">
        <f t="shared" si="580"/>
        <v>6.66666666666667E-06-0.0106687945335033i</v>
      </c>
      <c r="W1192" t="str">
        <f t="shared" si="581"/>
        <v>0.0000276030496535344-0.000969965559057494i</v>
      </c>
      <c r="X1192" t="str">
        <f t="shared" si="582"/>
        <v>0.0000432452006108957-0.000968820746351594i</v>
      </c>
      <c r="Y1192" t="str">
        <f t="shared" si="583"/>
        <v>0.009+0.6647610054996i</v>
      </c>
      <c r="Z1192" t="str">
        <f t="shared" si="584"/>
        <v>-0.0175003913539747-0.00102020293851927i</v>
      </c>
      <c r="AA1192" t="str">
        <f t="shared" si="585"/>
        <v>0.246241180249323-18.074592404381i</v>
      </c>
      <c r="AB1192" t="str">
        <f t="shared" si="586"/>
        <v>0.942720800108109-0.173750056011739i</v>
      </c>
      <c r="AC1192" t="str">
        <f t="shared" si="587"/>
        <v>1.32593694795754-1.66262773141244i</v>
      </c>
      <c r="AD1192" t="str">
        <f t="shared" si="588"/>
        <v>0.340274294960453+0.295639565425911i</v>
      </c>
      <c r="AE1192" t="str">
        <f t="shared" si="589"/>
        <v>-0.00565332097611568-0.00552095693029368i</v>
      </c>
      <c r="AF1192" t="str">
        <f t="shared" si="590"/>
        <v>-13.8302061296937-2.84030338492197i</v>
      </c>
      <c r="AG1192" t="str">
        <f t="shared" si="591"/>
        <v>1.01964702215941-0.0220006243967175i</v>
      </c>
      <c r="AH1192" t="str">
        <f t="shared" si="592"/>
        <v>0.0593178535956039+0.0919123450212547i</v>
      </c>
      <c r="AI1192">
        <f t="shared" si="593"/>
        <v>-19.220333294690221</v>
      </c>
      <c r="AJ1192">
        <f t="shared" si="594"/>
        <v>57.162846590784518</v>
      </c>
      <c r="AK1192"/>
      <c r="AL1192"/>
      <c r="AM1192"/>
      <c r="AN1192"/>
    </row>
    <row r="1193" spans="1:40" x14ac:dyDescent="0.25">
      <c r="A1193"/>
      <c r="B1193">
        <f t="shared" si="560"/>
        <v>105900</v>
      </c>
      <c r="C1193" s="237" t="str">
        <f t="shared" si="563"/>
        <v>-6.81476336489688E-06+0.0231258010228561i</v>
      </c>
      <c r="D1193" s="208" t="str">
        <f t="shared" si="564"/>
        <v>-5.95705820352509+0.177297807841897i</v>
      </c>
      <c r="E1193" t="str">
        <f t="shared" si="565"/>
        <v>2870</v>
      </c>
      <c r="F1193" t="str">
        <f t="shared" si="566"/>
        <v>0.777000777000777</v>
      </c>
      <c r="G1193" t="str">
        <f t="shared" si="561"/>
        <v>0.777000777000777</v>
      </c>
      <c r="H1193" t="str">
        <f t="shared" si="567"/>
        <v>7.87517480137286+3.01576532477363i</v>
      </c>
      <c r="I1193" t="str">
        <f t="shared" si="568"/>
        <v>415.868327518949i</v>
      </c>
      <c r="J1193" t="str">
        <f t="shared" si="562"/>
        <v>-233.100336152101+90.9786822746654i</v>
      </c>
      <c r="K1193" t="str">
        <f t="shared" si="569"/>
        <v>0.604271006228882-1.54822834489596i</v>
      </c>
      <c r="L1193" t="str">
        <f t="shared" si="570"/>
        <v>0.0434169150538954-0.094705861754575i</v>
      </c>
      <c r="M1193" t="str">
        <f t="shared" si="571"/>
        <v>0.647687921282777-1.64293420665054i</v>
      </c>
      <c r="N1193" t="str">
        <f t="shared" si="572"/>
        <v>-1.08502534293637i</v>
      </c>
      <c r="O1193" t="str">
        <f t="shared" si="573"/>
        <v>0.466890290926033-0.884315247091785i</v>
      </c>
      <c r="P1193" t="str">
        <f t="shared" si="574"/>
        <v>0.533109709073967+0.884315247091785i</v>
      </c>
      <c r="Q1193" t="str">
        <f t="shared" si="575"/>
        <v>-0.533109709073967+0.200710095844585i</v>
      </c>
      <c r="R1193" t="str">
        <f t="shared" si="576"/>
        <v>-0.328869296432502-1.78260237794176i</v>
      </c>
      <c r="S1193" t="str">
        <f t="shared" si="577"/>
        <v>0.11212098423955i</v>
      </c>
      <c r="T1193" t="str">
        <f t="shared" si="578"/>
        <v>0.199867133122592-0.0368731492021805i</v>
      </c>
      <c r="U1193" t="str">
        <f t="shared" si="579"/>
        <v>0.0000333333333333334-0.00106587201288446i</v>
      </c>
      <c r="V1193" t="str">
        <f t="shared" si="580"/>
        <v>6.66666666666667E-06-0.0106587201288446i</v>
      </c>
      <c r="W1193" t="str">
        <f t="shared" si="581"/>
        <v>0.0000276030491691305-0.000969049775114197i</v>
      </c>
      <c r="X1193" t="str">
        <f t="shared" si="582"/>
        <v>0.0000432156610302362-0.000967906520149704i</v>
      </c>
      <c r="Y1193" t="str">
        <f t="shared" si="583"/>
        <v>0.009+0.665389324030318i</v>
      </c>
      <c r="Z1193" t="str">
        <f t="shared" si="584"/>
        <v>-0.0174673327179366-0.00101825252968121i</v>
      </c>
      <c r="AA1193" t="str">
        <f t="shared" si="585"/>
        <v>0.245774285095021-18.0574814326366i</v>
      </c>
      <c r="AB1193" t="str">
        <f t="shared" si="586"/>
        <v>0.942659844262456-0.173909719628959i</v>
      </c>
      <c r="AC1193" t="str">
        <f t="shared" si="587"/>
        <v>1.32482716775968-1.66136732817201i</v>
      </c>
      <c r="AD1193" t="str">
        <f t="shared" si="588"/>
        <v>0.340572371503376+0.295816768256296i</v>
      </c>
      <c r="AE1193" t="str">
        <f t="shared" si="589"/>
        <v>-0.00564767475498707-0.0055139185935003i</v>
      </c>
      <c r="AF1193" t="str">
        <f t="shared" si="590"/>
        <v>-13.832233004898-2.83846751693173i</v>
      </c>
      <c r="AG1193" t="str">
        <f t="shared" si="591"/>
        <v>1.0196399832276-0.0219993739349572i</v>
      </c>
      <c r="AH1193" t="str">
        <f t="shared" si="592"/>
        <v>0.0592849371646814+0.0918017939024503i</v>
      </c>
      <c r="AI1193">
        <f t="shared" si="593"/>
        <v>-19.229130000515614</v>
      </c>
      <c r="AJ1193">
        <f t="shared" si="594"/>
        <v>57.14591707169663</v>
      </c>
      <c r="AK1193"/>
      <c r="AL1193"/>
      <c r="AM1193"/>
      <c r="AN1193"/>
    </row>
    <row r="1194" spans="1:40" x14ac:dyDescent="0.25">
      <c r="A1194"/>
      <c r="B1194">
        <f t="shared" si="560"/>
        <v>106000</v>
      </c>
      <c r="C1194" s="237" t="str">
        <f t="shared" si="563"/>
        <v>-6.80191138704124E-06+0.023103984233222i</v>
      </c>
      <c r="D1194" s="208" t="str">
        <f t="shared" si="564"/>
        <v>-5.95705810499326+0.177130545788035i</v>
      </c>
      <c r="E1194" t="str">
        <f t="shared" si="565"/>
        <v>2870</v>
      </c>
      <c r="F1194" t="str">
        <f t="shared" si="566"/>
        <v>0.777000777000777</v>
      </c>
      <c r="G1194" t="str">
        <f t="shared" si="561"/>
        <v>0.777000777000777</v>
      </c>
      <c r="H1194" t="str">
        <f t="shared" si="567"/>
        <v>7.87719717475857+3.0137637398345i</v>
      </c>
      <c r="I1194" t="str">
        <f t="shared" si="568"/>
        <v>416.261026600648i</v>
      </c>
      <c r="J1194" t="str">
        <f t="shared" si="562"/>
        <v>-233.542660732104+91.0645922673705i</v>
      </c>
      <c r="K1194" t="str">
        <f t="shared" si="569"/>
        <v>0.60327333923926-1.54714425537664i</v>
      </c>
      <c r="L1194" t="str">
        <f t="shared" si="570"/>
        <v>0.0433492327394271-0.09464751558155i</v>
      </c>
      <c r="M1194" t="str">
        <f t="shared" si="571"/>
        <v>0.646622571978687-1.64179177095819i</v>
      </c>
      <c r="N1194" t="str">
        <f t="shared" si="572"/>
        <v>-1.08604991833102i</v>
      </c>
      <c r="O1194" t="str">
        <f t="shared" si="573"/>
        <v>0.465983998381144-0.884793147155154i</v>
      </c>
      <c r="P1194" t="str">
        <f t="shared" si="574"/>
        <v>0.534016001618856+0.884793147155154i</v>
      </c>
      <c r="Q1194" t="str">
        <f t="shared" si="575"/>
        <v>-0.534016001618856+0.201256771175866i</v>
      </c>
      <c r="R1194" t="str">
        <f t="shared" si="576"/>
        <v>-0.328860661772212-1.78080540513266i</v>
      </c>
      <c r="S1194" t="str">
        <f t="shared" si="577"/>
        <v>0.112226858634488i</v>
      </c>
      <c r="T1194" t="str">
        <f t="shared" si="578"/>
        <v>0.199854196457355-0.0369069989991542i</v>
      </c>
      <c r="U1194" t="str">
        <f t="shared" si="579"/>
        <v>0.0000333333333333333-0.00106486647324967i</v>
      </c>
      <c r="V1194" t="str">
        <f t="shared" si="580"/>
        <v>6.66666666666667E-06-0.0106486647324967i</v>
      </c>
      <c r="W1194" t="str">
        <f t="shared" si="581"/>
        <v>0.0000276030486842689-0.000968135719199158i</v>
      </c>
      <c r="X1194" t="str">
        <f t="shared" si="582"/>
        <v>0.0000431862049819138-0.000966994017689702i</v>
      </c>
      <c r="Y1194" t="str">
        <f t="shared" si="583"/>
        <v>0.009+0.666017642561036i</v>
      </c>
      <c r="Z1194" t="str">
        <f t="shared" si="584"/>
        <v>-0.0174343676978062-0.00101630859953412i</v>
      </c>
      <c r="AA1194" t="str">
        <f t="shared" si="585"/>
        <v>0.245308718529522-18.0404028683518i</v>
      </c>
      <c r="AB1194" t="str">
        <f t="shared" si="586"/>
        <v>0.942598829353966-0.174069369911849i</v>
      </c>
      <c r="AC1194" t="str">
        <f t="shared" si="587"/>
        <v>1.32372002028381-1.66010818502327i</v>
      </c>
      <c r="AD1194" t="str">
        <f t="shared" si="588"/>
        <v>0.340870638846264+0.295993685724371i</v>
      </c>
      <c r="AE1194" t="str">
        <f t="shared" si="589"/>
        <v>-0.00564204312682234-0.00550689251473568i</v>
      </c>
      <c r="AF1194" t="str">
        <f t="shared" si="590"/>
        <v>-13.8342552797518-2.83663319404647i</v>
      </c>
      <c r="AG1194" t="str">
        <f t="shared" si="591"/>
        <v>1.01963293923313-0.0219981384249291i</v>
      </c>
      <c r="AH1194" t="str">
        <f t="shared" si="592"/>
        <v>0.0592520972774998+0.0916914272806711i</v>
      </c>
      <c r="AI1194">
        <f t="shared" si="593"/>
        <v>-19.237919229389973</v>
      </c>
      <c r="AJ1194">
        <f t="shared" si="594"/>
        <v>57.128972024553512</v>
      </c>
      <c r="AK1194"/>
      <c r="AL1194"/>
      <c r="AM1194"/>
      <c r="AN1194"/>
    </row>
    <row r="1195" spans="1:40" x14ac:dyDescent="0.25">
      <c r="A1195"/>
      <c r="B1195">
        <f t="shared" si="560"/>
        <v>106100</v>
      </c>
      <c r="C1195" s="237" t="str">
        <f t="shared" si="563"/>
        <v>-6.78909573129365E-06+0.0230822085685341i</v>
      </c>
      <c r="D1195" s="208" t="str">
        <f t="shared" si="564"/>
        <v>-5.9570580067399+0.176963599025428i</v>
      </c>
      <c r="E1195" t="str">
        <f t="shared" si="565"/>
        <v>2870</v>
      </c>
      <c r="F1195" t="str">
        <f t="shared" si="566"/>
        <v>0.777000777000777</v>
      </c>
      <c r="G1195" t="str">
        <f t="shared" si="561"/>
        <v>0.777000777000777</v>
      </c>
      <c r="H1195" t="str">
        <f t="shared" si="567"/>
        <v>7.87921496046654+3.01176401631961i</v>
      </c>
      <c r="I1195" t="str">
        <f t="shared" si="568"/>
        <v>416.653725682346i</v>
      </c>
      <c r="J1195" t="str">
        <f t="shared" si="562"/>
        <v>-233.985402796373+91.1505022600756i</v>
      </c>
      <c r="K1195" t="str">
        <f t="shared" si="569"/>
        <v>0.602278024112383-1.54606132246257i</v>
      </c>
      <c r="L1195" t="str">
        <f t="shared" si="570"/>
        <v>0.0432816975321538-0.0945892120792514i</v>
      </c>
      <c r="M1195" t="str">
        <f t="shared" si="571"/>
        <v>0.645559721644537-1.64065053454182i</v>
      </c>
      <c r="N1195" t="str">
        <f t="shared" si="572"/>
        <v>-1.08707449372567i</v>
      </c>
      <c r="O1195" t="str">
        <f t="shared" si="573"/>
        <v>0.465077216667387-0.885270118402805i</v>
      </c>
      <c r="P1195" t="str">
        <f t="shared" si="574"/>
        <v>0.534922783332613+0.885270118402805i</v>
      </c>
      <c r="Q1195" t="str">
        <f t="shared" si="575"/>
        <v>-0.534922783332613+0.201804375322865i</v>
      </c>
      <c r="R1195" t="str">
        <f t="shared" si="576"/>
        <v>-0.328852018192771-1.77901170815553i</v>
      </c>
      <c r="S1195" t="str">
        <f t="shared" si="577"/>
        <v>0.112332733029426i</v>
      </c>
      <c r="T1195" t="str">
        <f t="shared" si="578"/>
        <v>0.199841247268458-0.0369408459658365i</v>
      </c>
      <c r="U1195" t="str">
        <f t="shared" si="579"/>
        <v>0.0000333333333333333-0.0010638628290713i</v>
      </c>
      <c r="V1195" t="str">
        <f t="shared" si="580"/>
        <v>6.66666666666667E-06-0.010638628290713i</v>
      </c>
      <c r="W1195" t="str">
        <f t="shared" si="581"/>
        <v>0.0000276030481989499-0.000967223386426316i</v>
      </c>
      <c r="X1195" t="str">
        <f t="shared" si="582"/>
        <v>0.000043156832151292-0.000966083234102717i</v>
      </c>
      <c r="Y1195" t="str">
        <f t="shared" si="583"/>
        <v>0.009+0.666645961091754i</v>
      </c>
      <c r="Z1195" t="str">
        <f t="shared" si="584"/>
        <v>-0.0174014959403549-0.00101437111918016i</v>
      </c>
      <c r="AA1195" t="str">
        <f t="shared" si="585"/>
        <v>0.244844475509549-18.0233566194322i</v>
      </c>
      <c r="AB1195" t="str">
        <f t="shared" si="586"/>
        <v>0.94253775537848-0.174229006845862i</v>
      </c>
      <c r="AC1195" t="str">
        <f t="shared" si="587"/>
        <v>1.32261549778724-1.65885030134937i</v>
      </c>
      <c r="AD1195" t="str">
        <f t="shared" si="588"/>
        <v>0.341169096739944+0.296170317637772i</v>
      </c>
      <c r="AE1195" t="str">
        <f t="shared" si="589"/>
        <v>-0.00563642603532452-0.0054998786585171i</v>
      </c>
      <c r="AF1195" t="str">
        <f t="shared" si="590"/>
        <v>-13.8362729672064-2.83480041729418i</v>
      </c>
      <c r="AG1195" t="str">
        <f t="shared" si="591"/>
        <v>1.01962589017681-0.021996917807804i</v>
      </c>
      <c r="AH1195" t="str">
        <f t="shared" si="592"/>
        <v>0.0592193336187983+0.0915812446472838i</v>
      </c>
      <c r="AI1195">
        <f t="shared" si="593"/>
        <v>-19.246700997439852</v>
      </c>
      <c r="AJ1195">
        <f t="shared" si="594"/>
        <v>57.112011490693867</v>
      </c>
      <c r="AK1195"/>
      <c r="AL1195"/>
      <c r="AM1195"/>
      <c r="AN1195"/>
    </row>
    <row r="1196" spans="1:40" x14ac:dyDescent="0.25">
      <c r="A1196"/>
      <c r="B1196">
        <f t="shared" si="560"/>
        <v>106200</v>
      </c>
      <c r="C1196" s="237" t="str">
        <f t="shared" si="563"/>
        <v>-6.77631626091213E-06+0.0230604739126203i</v>
      </c>
      <c r="D1196" s="208" t="str">
        <f t="shared" si="564"/>
        <v>-5.95705790876396+0.176796966663422i</v>
      </c>
      <c r="E1196" t="str">
        <f t="shared" si="565"/>
        <v>2870</v>
      </c>
      <c r="F1196" t="str">
        <f t="shared" si="566"/>
        <v>0.777000777000777</v>
      </c>
      <c r="G1196" t="str">
        <f t="shared" si="561"/>
        <v>0.777000777000777</v>
      </c>
      <c r="H1196" t="str">
        <f t="shared" si="567"/>
        <v>7.88122817140745+3.00976615434531i</v>
      </c>
      <c r="I1196" t="str">
        <f t="shared" si="568"/>
        <v>417.046424764045i</v>
      </c>
      <c r="J1196" t="str">
        <f t="shared" si="562"/>
        <v>-234.428562344908+91.2364122527806i</v>
      </c>
      <c r="K1196" t="str">
        <f t="shared" si="569"/>
        <v>0.601285053864939-1.54497954551849i</v>
      </c>
      <c r="L1196" t="str">
        <f t="shared" si="570"/>
        <v>0.0432143090427712-0.0945309513051078i</v>
      </c>
      <c r="M1196" t="str">
        <f t="shared" si="571"/>
        <v>0.64449936290771-1.6395104968236i</v>
      </c>
      <c r="N1196" t="str">
        <f t="shared" si="572"/>
        <v>-1.08809906912033i</v>
      </c>
      <c r="O1196" t="str">
        <f t="shared" si="573"/>
        <v>0.464169946736651-0.88574616033404i</v>
      </c>
      <c r="P1196" t="str">
        <f t="shared" si="574"/>
        <v>0.535830053263349+0.88574616033404i</v>
      </c>
      <c r="Q1196" t="str">
        <f t="shared" si="575"/>
        <v>-0.535830053263349+0.20235290878629i</v>
      </c>
      <c r="R1196" t="str">
        <f t="shared" si="576"/>
        <v>-0.328843365691921-1.77722127774876i</v>
      </c>
      <c r="S1196" t="str">
        <f t="shared" si="577"/>
        <v>0.112438607424364i</v>
      </c>
      <c r="T1196" t="str">
        <f t="shared" si="578"/>
        <v>0.199828285555019-0.0369746900991405i</v>
      </c>
      <c r="U1196" t="str">
        <f t="shared" si="579"/>
        <v>0.0000333333333333333-0.00106286107499496i</v>
      </c>
      <c r="V1196" t="str">
        <f t="shared" si="580"/>
        <v>6.66666666666667E-06-0.0106286107499496i</v>
      </c>
      <c r="W1196" t="str">
        <f t="shared" si="581"/>
        <v>0.0000276030477131731-0.000966312771928034i</v>
      </c>
      <c r="X1196" t="str">
        <f t="shared" si="582"/>
        <v>0.0000431275422252139-0.00096517416453821i</v>
      </c>
      <c r="Y1196" t="str">
        <f t="shared" si="583"/>
        <v>0.009+0.667274279622472i</v>
      </c>
      <c r="Z1196" t="str">
        <f t="shared" si="584"/>
        <v>-0.0173687170940196-0.00101244005988029i</v>
      </c>
      <c r="AA1196" t="str">
        <f t="shared" si="585"/>
        <v>0.244381551015767-18.006342594132i</v>
      </c>
      <c r="AB1196" t="str">
        <f t="shared" si="586"/>
        <v>0.942476622331835-0.174388630416436i</v>
      </c>
      <c r="AC1196" t="str">
        <f t="shared" si="587"/>
        <v>1.32151359255384-1.65759367652564i</v>
      </c>
      <c r="AD1196" t="str">
        <f t="shared" si="588"/>
        <v>0.341467744935042+0.296346663804295i</v>
      </c>
      <c r="AE1196" t="str">
        <f t="shared" si="589"/>
        <v>-0.00563082342446226-0.00549287698950257i</v>
      </c>
      <c r="AF1196" t="str">
        <f t="shared" si="590"/>
        <v>-13.8382860801714-2.83296918768189i</v>
      </c>
      <c r="AG1196" t="str">
        <f t="shared" si="591"/>
        <v>1.01961883605943-0.0219957120249621i</v>
      </c>
      <c r="AH1196" t="str">
        <f t="shared" si="592"/>
        <v>0.0591866458748404+0.0914712454955633i</v>
      </c>
      <c r="AI1196">
        <f t="shared" si="593"/>
        <v>-19.255475320743145</v>
      </c>
      <c r="AJ1196">
        <f t="shared" si="594"/>
        <v>57.09503551129508</v>
      </c>
      <c r="AK1196"/>
      <c r="AL1196"/>
      <c r="AM1196"/>
      <c r="AN1196"/>
    </row>
    <row r="1197" spans="1:40" x14ac:dyDescent="0.25">
      <c r="A1197"/>
      <c r="B1197">
        <f t="shared" si="560"/>
        <v>106300</v>
      </c>
      <c r="C1197" s="237" t="str">
        <f t="shared" si="563"/>
        <v>-6.76357283979755E-06+0.0230387801497456i</v>
      </c>
      <c r="D1197" s="208" t="str">
        <f t="shared" si="564"/>
        <v>-5.9570578110644+0.176630647814716i</v>
      </c>
      <c r="E1197" t="str">
        <f t="shared" si="565"/>
        <v>2870</v>
      </c>
      <c r="F1197" t="str">
        <f t="shared" si="566"/>
        <v>0.777000777000777</v>
      </c>
      <c r="G1197" t="str">
        <f t="shared" si="561"/>
        <v>0.777000777000777</v>
      </c>
      <c r="H1197" t="str">
        <f t="shared" si="567"/>
        <v>7.88323682045079+3.00777015401028i</v>
      </c>
      <c r="I1197" t="str">
        <f t="shared" si="568"/>
        <v>417.439123845744i</v>
      </c>
      <c r="J1197" t="str">
        <f t="shared" si="562"/>
        <v>-234.87213937771+91.3223222454857i</v>
      </c>
      <c r="K1197" t="str">
        <f t="shared" si="569"/>
        <v>0.600294421537748-1.54389892390242i</v>
      </c>
      <c r="L1197" t="str">
        <f t="shared" si="570"/>
        <v>0.0431470668831069-0.0944727333158167i</v>
      </c>
      <c r="M1197" t="str">
        <f t="shared" si="571"/>
        <v>0.643441488420855-1.63837165721824i</v>
      </c>
      <c r="N1197" t="str">
        <f t="shared" si="572"/>
        <v>-1.08912364451498i</v>
      </c>
      <c r="O1197" t="str">
        <f t="shared" si="573"/>
        <v>0.463262189541366-0.886221272449121i</v>
      </c>
      <c r="P1197" t="str">
        <f t="shared" si="574"/>
        <v>0.536737810458634+0.886221272449121i</v>
      </c>
      <c r="Q1197" t="str">
        <f t="shared" si="575"/>
        <v>-0.536737810458634+0.202902372065859i</v>
      </c>
      <c r="R1197" t="str">
        <f t="shared" si="576"/>
        <v>-0.328834704267396-1.77543410468563i</v>
      </c>
      <c r="S1197" t="str">
        <f t="shared" si="577"/>
        <v>0.112544481819303i</v>
      </c>
      <c r="T1197" t="str">
        <f t="shared" si="578"/>
        <v>0.199815311316162-0.0370085313959778i</v>
      </c>
      <c r="U1197" t="str">
        <f t="shared" si="579"/>
        <v>0.0000333333333333333-0.0010618612056864i</v>
      </c>
      <c r="V1197" t="str">
        <f t="shared" si="580"/>
        <v>6.66666666666667E-06-0.010618612056864i</v>
      </c>
      <c r="W1197" t="str">
        <f t="shared" si="581"/>
        <v>0.0000276030472269389-0.000965403870855008i</v>
      </c>
      <c r="X1197" t="str">
        <f t="shared" si="582"/>
        <v>0.0000430983348919953-0.000964266804163895i</v>
      </c>
      <c r="Y1197" t="str">
        <f t="shared" si="583"/>
        <v>0.009+0.66790259815319i</v>
      </c>
      <c r="Z1197" t="str">
        <f t="shared" si="584"/>
        <v>-0.017336030808893-0.00101051539305331i</v>
      </c>
      <c r="AA1197" t="str">
        <f t="shared" si="585"/>
        <v>0.243919940052647-17.9893607010533i</v>
      </c>
      <c r="AB1197" t="str">
        <f t="shared" si="586"/>
        <v>0.942415430209903-0.174548240609007i</v>
      </c>
      <c r="AC1197" t="str">
        <f t="shared" si="587"/>
        <v>1.32041429689393-1.65633830991974i</v>
      </c>
      <c r="AD1197" t="str">
        <f t="shared" si="588"/>
        <v>0.341766583181981+0.296522724031919i</v>
      </c>
      <c r="AE1197" t="str">
        <f t="shared" si="589"/>
        <v>-0.00562523523846856-0.00548588747249085i</v>
      </c>
      <c r="AF1197" t="str">
        <f t="shared" si="590"/>
        <v>-13.8402946315152-2.83113950619556i</v>
      </c>
      <c r="AG1197" t="str">
        <f t="shared" si="591"/>
        <v>1.01961177688181-0.0219945210179926i</v>
      </c>
      <c r="AH1197" t="str">
        <f t="shared" si="592"/>
        <v>0.0591540337334079+0.0913614293206911i</v>
      </c>
      <c r="AI1197">
        <f t="shared" si="593"/>
        <v>-19.264242215328668</v>
      </c>
      <c r="AJ1197">
        <f t="shared" si="594"/>
        <v>57.07804412737481</v>
      </c>
      <c r="AK1197"/>
      <c r="AL1197"/>
      <c r="AM1197"/>
      <c r="AN1197"/>
    </row>
    <row r="1198" spans="1:40" x14ac:dyDescent="0.25">
      <c r="A1198"/>
      <c r="B1198">
        <f t="shared" si="560"/>
        <v>106400</v>
      </c>
      <c r="C1198" s="237" t="str">
        <f t="shared" si="563"/>
        <v>-6.75086533249013E-06+0.0230171271646101i</v>
      </c>
      <c r="D1198" s="208" t="str">
        <f t="shared" si="564"/>
        <v>-5.95705771364017+0.176464641595344i</v>
      </c>
      <c r="E1198" t="str">
        <f t="shared" si="565"/>
        <v>2870</v>
      </c>
      <c r="F1198" t="str">
        <f t="shared" si="566"/>
        <v>0.777000777000777</v>
      </c>
      <c r="G1198" t="str">
        <f t="shared" si="561"/>
        <v>0.777000777000777</v>
      </c>
      <c r="H1198" t="str">
        <f t="shared" si="567"/>
        <v>7.88524092042489+3.00577601539577i</v>
      </c>
      <c r="I1198" t="str">
        <f t="shared" si="568"/>
        <v>417.831822927442i</v>
      </c>
      <c r="J1198" t="str">
        <f t="shared" si="562"/>
        <v>-235.316133894777+91.4082322381907i</v>
      </c>
      <c r="K1198" t="str">
        <f t="shared" si="569"/>
        <v>0.599306120195684-1.54281945696578i</v>
      </c>
      <c r="L1198" t="str">
        <f t="shared" si="570"/>
        <v>0.0430799706661143-0.0944145581673468i</v>
      </c>
      <c r="M1198" t="str">
        <f t="shared" si="571"/>
        <v>0.642386090861798-1.63723401513313i</v>
      </c>
      <c r="N1198" t="str">
        <f t="shared" si="572"/>
        <v>-1.09014821990963i</v>
      </c>
      <c r="O1198" t="str">
        <f t="shared" si="573"/>
        <v>0.462353946034444-0.886695454249304i</v>
      </c>
      <c r="P1198" t="str">
        <f t="shared" si="574"/>
        <v>0.537646053965556+0.886695454249304i</v>
      </c>
      <c r="Q1198" t="str">
        <f t="shared" si="575"/>
        <v>-0.537646053965556+0.203452765660326i</v>
      </c>
      <c r="R1198" t="str">
        <f t="shared" si="576"/>
        <v>-0.328826033916944-1.77365017977406i</v>
      </c>
      <c r="S1198" t="str">
        <f t="shared" si="577"/>
        <v>0.112650356214241i</v>
      </c>
      <c r="T1198" t="str">
        <f t="shared" si="578"/>
        <v>0.199802324551-0.0370423698532598i</v>
      </c>
      <c r="U1198" t="str">
        <f t="shared" si="579"/>
        <v>0.0000333333333333334-0.00106086321583144i</v>
      </c>
      <c r="V1198" t="str">
        <f t="shared" si="580"/>
        <v>6.66666666666667E-06-0.0106086321583144i</v>
      </c>
      <c r="W1198" t="str">
        <f t="shared" si="581"/>
        <v>0.0000276030467402471-0.000964496678376162i</v>
      </c>
      <c r="X1198" t="str">
        <f t="shared" si="582"/>
        <v>0.0000430692098414149-0.000963361148165614i</v>
      </c>
      <c r="Y1198" t="str">
        <f t="shared" si="583"/>
        <v>0.009+0.668530916683908i</v>
      </c>
      <c r="Z1198" t="str">
        <f t="shared" si="584"/>
        <v>-0.0173034367367135-0.00100859709027477i</v>
      </c>
      <c r="AA1198" t="str">
        <f t="shared" si="585"/>
        <v>0.243459637648328-17.9724108491438i</v>
      </c>
      <c r="AB1198" t="str">
        <f t="shared" si="586"/>
        <v>0.942354179008498-0.174707837409007i</v>
      </c>
      <c r="AC1198" t="str">
        <f t="shared" si="587"/>
        <v>1.31931760314417-1.65508420089166i</v>
      </c>
      <c r="AD1198" t="str">
        <f t="shared" si="588"/>
        <v>0.342065611230971+0.296698498128768i</v>
      </c>
      <c r="AE1198" t="str">
        <f t="shared" si="589"/>
        <v>-0.00561966142183878-0.00547891007241967i</v>
      </c>
      <c r="AF1198" t="str">
        <f t="shared" si="590"/>
        <v>-13.8422986340651-2.82931137380043i</v>
      </c>
      <c r="AG1198" t="str">
        <f t="shared" si="591"/>
        <v>1.01960471264477-0.0219933447286918i</v>
      </c>
      <c r="AH1198" t="str">
        <f t="shared" si="592"/>
        <v>0.0591214968837883+0.0912517956197336i</v>
      </c>
      <c r="AI1198">
        <f t="shared" si="593"/>
        <v>-19.273001697177389</v>
      </c>
      <c r="AJ1198">
        <f t="shared" si="594"/>
        <v>57.061037379789866</v>
      </c>
      <c r="AK1198"/>
      <c r="AL1198"/>
      <c r="AM1198"/>
      <c r="AN1198"/>
    </row>
    <row r="1199" spans="1:40" x14ac:dyDescent="0.25">
      <c r="A1199"/>
      <c r="B1199">
        <f t="shared" si="560"/>
        <v>106500</v>
      </c>
      <c r="C1199" s="237" t="str">
        <f t="shared" si="563"/>
        <v>-6.73819360416566E-06+0.0229955148423471i</v>
      </c>
      <c r="D1199" s="208" t="str">
        <f t="shared" si="564"/>
        <v>-5.95705761649026+0.176298947124661i</v>
      </c>
      <c r="E1199" t="str">
        <f t="shared" si="565"/>
        <v>2870</v>
      </c>
      <c r="F1199" t="str">
        <f t="shared" si="566"/>
        <v>0.777000777000777</v>
      </c>
      <c r="G1199" t="str">
        <f t="shared" si="561"/>
        <v>0.777000777000777</v>
      </c>
      <c r="H1199" t="str">
        <f t="shared" si="567"/>
        <v>7.8872404841171+3.00378373856574i</v>
      </c>
      <c r="I1199" t="str">
        <f t="shared" si="568"/>
        <v>418.224522009141i</v>
      </c>
      <c r="J1199" t="str">
        <f t="shared" si="562"/>
        <v>-235.760545896111+91.4941422308957i</v>
      </c>
      <c r="K1199" t="str">
        <f t="shared" si="569"/>
        <v>0.598320142927568-1.54174114405337i</v>
      </c>
      <c r="L1199" t="str">
        <f t="shared" si="570"/>
        <v>0.0430130200058722-0.0943564259149449i</v>
      </c>
      <c r="M1199" t="str">
        <f t="shared" si="571"/>
        <v>0.64133316293344-1.63609756996831i</v>
      </c>
      <c r="N1199" t="str">
        <f t="shared" si="572"/>
        <v>-1.09117279530428i</v>
      </c>
      <c r="O1199" t="str">
        <f t="shared" si="573"/>
        <v>0.461445217169318-0.887168705236812i</v>
      </c>
      <c r="P1199" t="str">
        <f t="shared" si="574"/>
        <v>0.538554782830682+0.887168705236812i</v>
      </c>
      <c r="Q1199" t="str">
        <f t="shared" si="575"/>
        <v>-0.538554782830682+0.204004090067468i</v>
      </c>
      <c r="R1199" t="str">
        <f t="shared" si="576"/>
        <v>-0.328817354638293-1.77186949385648i</v>
      </c>
      <c r="S1199" t="str">
        <f t="shared" si="577"/>
        <v>0.112756230609179i</v>
      </c>
      <c r="T1199" t="str">
        <f t="shared" si="578"/>
        <v>0.199789325258651-0.0370762054678956i</v>
      </c>
      <c r="U1199" t="str">
        <f t="shared" si="579"/>
        <v>0.0000333333333333333-0.00105986710013582i</v>
      </c>
      <c r="V1199" t="str">
        <f t="shared" si="580"/>
        <v>6.66666666666667E-06-0.0105986710013582i</v>
      </c>
      <c r="W1199" t="str">
        <f t="shared" si="581"/>
        <v>0.0000276030462530975-0.000963591189678526i</v>
      </c>
      <c r="X1199" t="str">
        <f t="shared" si="582"/>
        <v>0.0000430401667647047-0.00096245719174724i</v>
      </c>
      <c r="Y1199" t="str">
        <f t="shared" si="583"/>
        <v>0.009+0.669159235214626i</v>
      </c>
      <c r="Z1199" t="str">
        <f t="shared" si="584"/>
        <v>-0.0172709345308556-0.00100668512327594i</v>
      </c>
      <c r="AA1199" t="str">
        <f t="shared" si="585"/>
        <v>0.243000638854481-17.9554929476949i</v>
      </c>
      <c r="AB1199" t="str">
        <f t="shared" si="586"/>
        <v>0.942292868723461-0.174867420801858i</v>
      </c>
      <c r="AC1199" t="str">
        <f t="shared" si="587"/>
        <v>1.3182235036675-1.65383134879379i</v>
      </c>
      <c r="AD1199" t="str">
        <f t="shared" si="588"/>
        <v>0.34236482883203+0.29687398590314i</v>
      </c>
      <c r="AE1199" t="str">
        <f t="shared" si="589"/>
        <v>-0.00561410191932925-0.00547194475436539i</v>
      </c>
      <c r="AF1199" t="str">
        <f t="shared" si="590"/>
        <v>-13.8442981006074-2.82748479144108i</v>
      </c>
      <c r="AG1199" t="str">
        <f t="shared" si="591"/>
        <v>1.01959764334916-0.0219921830990627i</v>
      </c>
      <c r="AH1199" t="str">
        <f t="shared" si="592"/>
        <v>0.0590890350167653+0.0911423438916339i</v>
      </c>
      <c r="AI1199">
        <f t="shared" si="593"/>
        <v>-19.281753782222619</v>
      </c>
      <c r="AJ1199">
        <f t="shared" si="594"/>
        <v>57.044015309237423</v>
      </c>
      <c r="AK1199"/>
      <c r="AL1199"/>
      <c r="AM1199"/>
      <c r="AN1199"/>
    </row>
    <row r="1200" spans="1:40" x14ac:dyDescent="0.25">
      <c r="A1200"/>
      <c r="B1200">
        <f t="shared" si="560"/>
        <v>106600</v>
      </c>
      <c r="C1200" s="237" t="str">
        <f t="shared" si="563"/>
        <v>-6.72555752063208E-06+0.0229739430685206i</v>
      </c>
      <c r="D1200" s="208" t="str">
        <f t="shared" si="564"/>
        <v>-5.95705751961362+0.176133563525325i</v>
      </c>
      <c r="E1200" t="str">
        <f t="shared" si="565"/>
        <v>2870</v>
      </c>
      <c r="F1200" t="str">
        <f t="shared" si="566"/>
        <v>0.777000777000777</v>
      </c>
      <c r="G1200" t="str">
        <f t="shared" si="561"/>
        <v>0.777000777000777</v>
      </c>
      <c r="H1200" t="str">
        <f t="shared" si="567"/>
        <v>7.8892355242739+3.00179332356691i</v>
      </c>
      <c r="I1200" t="str">
        <f t="shared" si="568"/>
        <v>418.61722109084i</v>
      </c>
      <c r="J1200" t="str">
        <f t="shared" si="562"/>
        <v>-236.205375381711+91.5800522236009i</v>
      </c>
      <c r="K1200" t="str">
        <f t="shared" si="569"/>
        <v>0.597336482846091-1.5406639845035i</v>
      </c>
      <c r="L1200" t="str">
        <f t="shared" si="570"/>
        <v>0.0429462145175805-0.0942983366131401i</v>
      </c>
      <c r="M1200" t="str">
        <f t="shared" si="571"/>
        <v>0.640282697363671-1.63496232111664i</v>
      </c>
      <c r="N1200" t="str">
        <f t="shared" si="572"/>
        <v>-1.09219737069893i</v>
      </c>
      <c r="O1200" t="str">
        <f t="shared" si="573"/>
        <v>0.460536003899931-0.887641024914849i</v>
      </c>
      <c r="P1200" t="str">
        <f t="shared" si="574"/>
        <v>0.539463996100069+0.887641024914849i</v>
      </c>
      <c r="Q1200" t="str">
        <f t="shared" si="575"/>
        <v>-0.539463996100069+0.204556345784081i</v>
      </c>
      <c r="R1200" t="str">
        <f t="shared" si="576"/>
        <v>-0.328808666429177-1.77009203780971i</v>
      </c>
      <c r="S1200" t="str">
        <f t="shared" si="577"/>
        <v>0.112862105004117i</v>
      </c>
      <c r="T1200" t="str">
        <f t="shared" si="578"/>
        <v>0.199776313438231-0.0371100382367935i</v>
      </c>
      <c r="U1200" t="str">
        <f t="shared" si="579"/>
        <v>0.0000333333333333334-0.00105887285332519i</v>
      </c>
      <c r="V1200" t="str">
        <f t="shared" si="580"/>
        <v>6.66666666666667E-06-0.0105887285332519i</v>
      </c>
      <c r="W1200" t="str">
        <f t="shared" si="581"/>
        <v>0.0000276030457654902-0.000962687399967239i</v>
      </c>
      <c r="X1200" t="str">
        <f t="shared" si="582"/>
        <v>0.0000430112053545457-0.000961554930130661i</v>
      </c>
      <c r="Y1200" t="str">
        <f t="shared" si="583"/>
        <v>0.009+0.669787553745344i</v>
      </c>
      <c r="Z1200" t="str">
        <f t="shared" si="584"/>
        <v>-0.0172385238463226-0.00100477946394289i</v>
      </c>
      <c r="AA1200" t="str">
        <f t="shared" si="585"/>
        <v>0.242542938746185-17.9386069063412i</v>
      </c>
      <c r="AB1200" t="str">
        <f t="shared" si="586"/>
        <v>0.942231499350623-0.175026990772978i</v>
      </c>
      <c r="AC1200" t="str">
        <f t="shared" si="587"/>
        <v>1.31713199085298-1.65257975297108i</v>
      </c>
      <c r="AD1200" t="str">
        <f t="shared" si="588"/>
        <v>0.342664235734959+0.297049187163503i</v>
      </c>
      <c r="AE1200" t="str">
        <f t="shared" si="589"/>
        <v>-0.00560855667595618-0.00546499148354296i</v>
      </c>
      <c r="AF1200" t="str">
        <f t="shared" si="590"/>
        <v>-13.8462930438875-2.82565976004158i</v>
      </c>
      <c r="AG1200" t="str">
        <f t="shared" si="591"/>
        <v>1.01959056899583-0.0219910360713142i</v>
      </c>
      <c r="AH1200" t="str">
        <f t="shared" si="592"/>
        <v>0.0590566478246144+0.0910330736372168i</v>
      </c>
      <c r="AI1200">
        <f t="shared" si="593"/>
        <v>-19.290498486349104</v>
      </c>
      <c r="AJ1200">
        <f t="shared" si="594"/>
        <v>57.026977956257895</v>
      </c>
      <c r="AK1200"/>
      <c r="AL1200"/>
      <c r="AM1200"/>
      <c r="AN1200"/>
    </row>
    <row r="1201" spans="1:40" x14ac:dyDescent="0.25">
      <c r="A1201"/>
      <c r="B1201">
        <f t="shared" si="560"/>
        <v>106700</v>
      </c>
      <c r="C1201" s="237" t="str">
        <f t="shared" si="563"/>
        <v>-6.71295694832583E-06+0.0229524117291239i</v>
      </c>
      <c r="D1201" s="208" t="str">
        <f t="shared" si="564"/>
        <v>-5.95705742300923+0.175968489923283i</v>
      </c>
      <c r="E1201" t="str">
        <f t="shared" si="565"/>
        <v>2870</v>
      </c>
      <c r="F1201" t="str">
        <f t="shared" si="566"/>
        <v>0.777000777000777</v>
      </c>
      <c r="G1201" t="str">
        <f t="shared" si="561"/>
        <v>0.777000777000777</v>
      </c>
      <c r="H1201" t="str">
        <f t="shared" si="567"/>
        <v>7.89122605360106+2.999804770429i</v>
      </c>
      <c r="I1201" t="str">
        <f t="shared" si="568"/>
        <v>419.009920172539i</v>
      </c>
      <c r="J1201" t="str">
        <f t="shared" si="562"/>
        <v>-236.650622351577+91.6659622163059i</v>
      </c>
      <c r="K1201" t="str">
        <f t="shared" si="569"/>
        <v>0.596355133087719-1.53958797764806i</v>
      </c>
      <c r="L1201" t="str">
        <f t="shared" si="570"/>
        <v>0.0428795538175562-0.0942402903157474i</v>
      </c>
      <c r="M1201" t="str">
        <f t="shared" si="571"/>
        <v>0.639234686905275-1.63382826796381i</v>
      </c>
      <c r="N1201" t="str">
        <f t="shared" si="572"/>
        <v>-1.09322194609359i</v>
      </c>
      <c r="O1201" t="str">
        <f t="shared" si="573"/>
        <v>0.459626307180725-0.888112412787599i</v>
      </c>
      <c r="P1201" t="str">
        <f t="shared" si="574"/>
        <v>0.540373692819275+0.888112412787599i</v>
      </c>
      <c r="Q1201" t="str">
        <f t="shared" si="575"/>
        <v>-0.540373692819275+0.205109533305991i</v>
      </c>
      <c r="R1201" t="str">
        <f t="shared" si="576"/>
        <v>-0.328799969287324-1.7683178025447i</v>
      </c>
      <c r="S1201" t="str">
        <f t="shared" si="577"/>
        <v>0.112967979399055i</v>
      </c>
      <c r="T1201" t="str">
        <f t="shared" si="578"/>
        <v>0.199763289088852-0.0371438681568603i</v>
      </c>
      <c r="U1201" t="str">
        <f t="shared" si="579"/>
        <v>0.0000333333333333333-0.00105788047014494i</v>
      </c>
      <c r="V1201" t="str">
        <f t="shared" si="580"/>
        <v>6.66666666666667E-06-0.0105788047014494i</v>
      </c>
      <c r="W1201" t="str">
        <f t="shared" si="581"/>
        <v>0.0000276030452774255-0.000961785304465389i</v>
      </c>
      <c r="X1201" t="str">
        <f t="shared" si="582"/>
        <v>0.0000429823253050573-0.000960654358555633i</v>
      </c>
      <c r="Y1201" t="str">
        <f t="shared" si="583"/>
        <v>0.009+0.670415872276062i</v>
      </c>
      <c r="Z1201" t="str">
        <f t="shared" si="584"/>
        <v>-0.0172062043397354-0.00100288008431541i</v>
      </c>
      <c r="AA1201" t="str">
        <f t="shared" si="585"/>
        <v>0.242086532421779-17.9217526350576i</v>
      </c>
      <c r="AB1201" t="str">
        <f t="shared" si="586"/>
        <v>0.942170070885796-0.175186547307779i</v>
      </c>
      <c r="AC1201" t="str">
        <f t="shared" si="587"/>
        <v>1.31604305711577-1.65132941276098i</v>
      </c>
      <c r="AD1201" t="str">
        <f t="shared" si="588"/>
        <v>0.342963831689365+0.297224101718479i</v>
      </c>
      <c r="AE1201" t="str">
        <f t="shared" si="589"/>
        <v>-0.00560302563699385-0.00545805022530424i</v>
      </c>
      <c r="AF1201" t="str">
        <f t="shared" si="590"/>
        <v>-13.8482834766103-2.82383628050572i</v>
      </c>
      <c r="AG1201" t="str">
        <f t="shared" si="591"/>
        <v>1.01958348958563-0.0219899035878595i</v>
      </c>
      <c r="AH1201" t="str">
        <f t="shared" si="592"/>
        <v>0.0590243350010945+0.0909239843591666i</v>
      </c>
      <c r="AI1201">
        <f t="shared" si="593"/>
        <v>-19.299235825394121</v>
      </c>
      <c r="AJ1201">
        <f t="shared" si="594"/>
        <v>57.009925361231716</v>
      </c>
      <c r="AK1201"/>
      <c r="AL1201"/>
      <c r="AM1201"/>
      <c r="AN1201"/>
    </row>
    <row r="1202" spans="1:40" x14ac:dyDescent="0.25">
      <c r="A1202"/>
      <c r="B1202">
        <f t="shared" ref="B1202:B1265" si="595">B1201+100</f>
        <v>106800</v>
      </c>
      <c r="C1202" s="237" t="str">
        <f t="shared" si="563"/>
        <v>-6.70039175430836E-06+0.0229309207105772i</v>
      </c>
      <c r="D1202" s="208" t="str">
        <f t="shared" si="564"/>
        <v>-5.95705732667607+0.175803725447759i</v>
      </c>
      <c r="E1202" t="str">
        <f t="shared" si="565"/>
        <v>2870</v>
      </c>
      <c r="F1202" t="str">
        <f t="shared" si="566"/>
        <v>0.777000777000777</v>
      </c>
      <c r="G1202" t="str">
        <f t="shared" si="561"/>
        <v>0.777000777000777</v>
      </c>
      <c r="H1202" t="str">
        <f t="shared" si="567"/>
        <v>7.89321208476377+2.99781807916477i</v>
      </c>
      <c r="I1202" t="str">
        <f t="shared" si="568"/>
        <v>419.402619254237i</v>
      </c>
      <c r="J1202" t="str">
        <f t="shared" si="562"/>
        <v>-237.096286805709+91.751872209011i</v>
      </c>
      <c r="K1202" t="str">
        <f t="shared" si="569"/>
        <v>0.595376086812602-1.53851312281253i</v>
      </c>
      <c r="L1202" t="str">
        <f t="shared" si="570"/>
        <v>0.0428130375232323-0.0941822870758742i</v>
      </c>
      <c r="M1202" t="str">
        <f t="shared" si="571"/>
        <v>0.638189124335834-1.6326954098884i</v>
      </c>
      <c r="N1202" t="str">
        <f t="shared" si="572"/>
        <v>-1.09424652148824i</v>
      </c>
      <c r="O1202" t="str">
        <f t="shared" si="573"/>
        <v>0.458716127966675-0.888582868360211i</v>
      </c>
      <c r="P1202" t="str">
        <f t="shared" si="574"/>
        <v>0.541283872033325+0.888582868360211i</v>
      </c>
      <c r="Q1202" t="str">
        <f t="shared" si="575"/>
        <v>-0.541283872033325+0.205663653128029i</v>
      </c>
      <c r="R1202" t="str">
        <f t="shared" si="576"/>
        <v>-0.328791263210465-1.76654677900653i</v>
      </c>
      <c r="S1202" t="str">
        <f t="shared" si="577"/>
        <v>0.113073853793994i</v>
      </c>
      <c r="T1202" t="str">
        <f t="shared" si="578"/>
        <v>0.199750252209635-0.0371776952250027i</v>
      </c>
      <c r="U1202" t="str">
        <f t="shared" si="579"/>
        <v>0.0000333333333333333-0.00105688994536016i</v>
      </c>
      <c r="V1202" t="str">
        <f t="shared" si="580"/>
        <v>6.66666666666667E-06-0.0105688994536016i</v>
      </c>
      <c r="W1202" t="str">
        <f t="shared" si="581"/>
        <v>0.000027603044788903-0.000960884898413947i</v>
      </c>
      <c r="X1202" t="str">
        <f t="shared" si="582"/>
        <v>0.0000429535263117878-0.000959755472279707i</v>
      </c>
      <c r="Y1202" t="str">
        <f t="shared" si="583"/>
        <v>0.009+0.67104419080678i</v>
      </c>
      <c r="Z1202" t="str">
        <f t="shared" si="584"/>
        <v>-0.0171739756693243-0.00100098695658605i</v>
      </c>
      <c r="AA1202" t="str">
        <f t="shared" si="585"/>
        <v>0.241631415002742-17.9049300441584i</v>
      </c>
      <c r="AB1202" t="str">
        <f t="shared" si="586"/>
        <v>0.942108583324833-0.175346090391671i</v>
      </c>
      <c r="AC1202" t="str">
        <f t="shared" si="587"/>
        <v>1.31495669489699-1.65008032749369i</v>
      </c>
      <c r="AD1202" t="str">
        <f t="shared" si="588"/>
        <v>0.343263616444644+0.297398729376872i</v>
      </c>
      <c r="AE1202" t="str">
        <f t="shared" si="589"/>
        <v>-0.00559750874797307-0.005451120945138i</v>
      </c>
      <c r="AF1202" t="str">
        <f t="shared" si="590"/>
        <v>-13.8502694114398-2.82201435371701i</v>
      </c>
      <c r="AG1202" t="str">
        <f t="shared" si="591"/>
        <v>1.01957640511943-0.0219887855913155i</v>
      </c>
      <c r="AH1202" t="str">
        <f t="shared" si="592"/>
        <v>0.0589920962414321+0.0908150755620215i</v>
      </c>
      <c r="AI1202">
        <f t="shared" si="593"/>
        <v>-19.307965815147789</v>
      </c>
      <c r="AJ1202">
        <f t="shared" si="594"/>
        <v>56.992857564384181</v>
      </c>
      <c r="AK1202"/>
      <c r="AL1202"/>
      <c r="AM1202"/>
      <c r="AN1202"/>
    </row>
    <row r="1203" spans="1:40" x14ac:dyDescent="0.25">
      <c r="A1203"/>
      <c r="B1203">
        <f t="shared" si="595"/>
        <v>106900</v>
      </c>
      <c r="C1203" s="237" t="str">
        <f t="shared" si="563"/>
        <v>-0.0000066878618062626+0.0229094698997255i</v>
      </c>
      <c r="D1203" s="208" t="str">
        <f t="shared" si="564"/>
        <v>-5.95705723061314+0.175639269231229i</v>
      </c>
      <c r="E1203" t="str">
        <f t="shared" si="565"/>
        <v>2870</v>
      </c>
      <c r="F1203" t="str">
        <f t="shared" si="566"/>
        <v>0.777000777000777</v>
      </c>
      <c r="G1203" t="str">
        <f t="shared" si="561"/>
        <v>0.777000777000777</v>
      </c>
      <c r="H1203" t="str">
        <f t="shared" si="567"/>
        <v>7.89519363038677+2.99583324977025i</v>
      </c>
      <c r="I1203" t="str">
        <f t="shared" si="568"/>
        <v>419.795318335936i</v>
      </c>
      <c r="J1203" t="str">
        <f t="shared" si="562"/>
        <v>-237.542368744108+91.837782201716i</v>
      </c>
      <c r="K1203" t="str">
        <f t="shared" si="569"/>
        <v>0.594399337204489-1.53743941931607i</v>
      </c>
      <c r="L1203" t="str">
        <f t="shared" si="570"/>
        <v>0.0427466652531536-0.0941243269459242i</v>
      </c>
      <c r="M1203" t="str">
        <f t="shared" si="571"/>
        <v>0.637146002457643-1.63156374626199i</v>
      </c>
      <c r="N1203" t="str">
        <f t="shared" si="572"/>
        <v>-1.09527109688289i</v>
      </c>
      <c r="O1203" t="str">
        <f t="shared" si="573"/>
        <v>0.457805467213238-0.889052391138829i</v>
      </c>
      <c r="P1203" t="str">
        <f t="shared" si="574"/>
        <v>0.542194532786762+0.889052391138829i</v>
      </c>
      <c r="Q1203" t="str">
        <f t="shared" si="575"/>
        <v>-0.542194532786762+0.206218705744061i</v>
      </c>
      <c r="R1203" t="str">
        <f t="shared" si="576"/>
        <v>-0.328782548196327-1.76477895817409i</v>
      </c>
      <c r="S1203" t="str">
        <f t="shared" si="577"/>
        <v>0.113179728188932i</v>
      </c>
      <c r="T1203" t="str">
        <f t="shared" si="578"/>
        <v>0.19973720279969-0.0372115194381247i</v>
      </c>
      <c r="U1203" t="str">
        <f t="shared" si="579"/>
        <v>0.0000333333333333333-0.00105590127375552i</v>
      </c>
      <c r="V1203" t="str">
        <f t="shared" si="580"/>
        <v>6.66666666666667E-06-0.0105590127375552i</v>
      </c>
      <c r="W1203" t="str">
        <f t="shared" si="581"/>
        <v>0.0000276030442999231-0.000959986177071736i</v>
      </c>
      <c r="X1203" t="str">
        <f t="shared" si="582"/>
        <v>0.000042924808071711-0.000958858266578204i</v>
      </c>
      <c r="Y1203" t="str">
        <f t="shared" si="583"/>
        <v>0.009+0.671672509337498i</v>
      </c>
      <c r="Z1203" t="str">
        <f t="shared" si="584"/>
        <v>-0.0171418374949205-0.000999100053099152i</v>
      </c>
      <c r="AA1203" t="str">
        <f t="shared" si="585"/>
        <v>0.241177581633558-17.8881390442958i</v>
      </c>
      <c r="AB1203" t="str">
        <f t="shared" si="586"/>
        <v>0.942047036663537-0.175505620010051i</v>
      </c>
      <c r="AC1203" t="str">
        <f t="shared" si="587"/>
        <v>1.31387289666361-1.64883249649202i</v>
      </c>
      <c r="AD1203" t="str">
        <f t="shared" si="588"/>
        <v>0.343563589749994+0.297573069947642i</v>
      </c>
      <c r="AE1203" t="str">
        <f t="shared" si="589"/>
        <v>-0.00559200595468038-0.00544420360866926i</v>
      </c>
      <c r="AF1203" t="str">
        <f t="shared" si="590"/>
        <v>-13.8522508609999-2.82019398053902i</v>
      </c>
      <c r="AG1203" t="str">
        <f t="shared" si="591"/>
        <v>1.01956931559812-0.0219876820245025i</v>
      </c>
      <c r="AH1203" t="str">
        <f t="shared" si="592"/>
        <v>0.0589599312423245+0.0907063467521725i</v>
      </c>
      <c r="AI1203">
        <f t="shared" si="593"/>
        <v>-19.316688471352236</v>
      </c>
      <c r="AJ1203">
        <f t="shared" si="594"/>
        <v>56.975774605783251</v>
      </c>
      <c r="AK1203"/>
      <c r="AL1203"/>
      <c r="AM1203"/>
      <c r="AN1203"/>
    </row>
    <row r="1204" spans="1:40" x14ac:dyDescent="0.25">
      <c r="A1204"/>
      <c r="B1204">
        <f t="shared" si="595"/>
        <v>107000</v>
      </c>
      <c r="C1204" s="237" t="str">
        <f t="shared" si="563"/>
        <v>-6.67536697248955E-06+0.0228880591838372i</v>
      </c>
      <c r="D1204" s="208" t="str">
        <f t="shared" si="564"/>
        <v>-5.95705713481941+0.175475120409419i</v>
      </c>
      <c r="E1204" t="str">
        <f t="shared" si="565"/>
        <v>2870</v>
      </c>
      <c r="F1204" t="str">
        <f t="shared" si="566"/>
        <v>0.777000777000777</v>
      </c>
      <c r="G1204" t="str">
        <f t="shared" si="561"/>
        <v>0.777000777000777</v>
      </c>
      <c r="H1204" t="str">
        <f t="shared" si="567"/>
        <v>7.89717070305448+2.99385028222482i</v>
      </c>
      <c r="I1204" t="str">
        <f t="shared" si="568"/>
        <v>420.188017417635i</v>
      </c>
      <c r="J1204" t="str">
        <f t="shared" si="562"/>
        <v>-237.988868166772+91.9236921944212i</v>
      </c>
      <c r="K1204" t="str">
        <f t="shared" si="569"/>
        <v>0.593424877470647-1.53636686647162i</v>
      </c>
      <c r="L1204" t="str">
        <f t="shared" si="570"/>
        <v>0.042680436626973-0.0940664099776014i</v>
      </c>
      <c r="M1204" t="str">
        <f t="shared" si="571"/>
        <v>0.63610531409762-1.63043327644922i</v>
      </c>
      <c r="N1204" t="str">
        <f t="shared" si="572"/>
        <v>-1.09629567227754i</v>
      </c>
      <c r="O1204" t="str">
        <f t="shared" si="573"/>
        <v>0.456894325876385-0.889520980630566i</v>
      </c>
      <c r="P1204" t="str">
        <f t="shared" si="574"/>
        <v>0.543105674123615+0.889520980630566i</v>
      </c>
      <c r="Q1204" t="str">
        <f t="shared" si="575"/>
        <v>-0.543105674123615+0.206774691646974i</v>
      </c>
      <c r="R1204" t="str">
        <f t="shared" si="576"/>
        <v>-0.328773824242624-1.76301433105999i</v>
      </c>
      <c r="S1204" t="str">
        <f t="shared" si="577"/>
        <v>0.11328560258387i</v>
      </c>
      <c r="T1204" t="str">
        <f t="shared" si="578"/>
        <v>0.199724140858129-0.037245340793129i</v>
      </c>
      <c r="U1204" t="str">
        <f t="shared" si="579"/>
        <v>0.0000333333333333333-0.00105491445013519i</v>
      </c>
      <c r="V1204" t="str">
        <f t="shared" si="580"/>
        <v>6.66666666666667E-06-0.0105491445013519i</v>
      </c>
      <c r="W1204" t="str">
        <f t="shared" si="581"/>
        <v>0.0000276030438104854-0.000959089135715245i</v>
      </c>
      <c r="X1204" t="str">
        <f t="shared" si="582"/>
        <v>0.000042896170283212-0.000957962736744018i</v>
      </c>
      <c r="Y1204" t="str">
        <f t="shared" si="583"/>
        <v>0.009+0.672300827868216i</v>
      </c>
      <c r="Z1204" t="str">
        <f t="shared" si="584"/>
        <v>-0.0171097894779454-0.0009972193463498i</v>
      </c>
      <c r="AA1204" t="str">
        <f t="shared" si="585"/>
        <v>0.240725027481586-17.8713795464577i</v>
      </c>
      <c r="AB1204" t="str">
        <f t="shared" si="586"/>
        <v>0.94198543089772-0.175665136148313i</v>
      </c>
      <c r="AC1204" t="str">
        <f t="shared" si="587"/>
        <v>1.31279165490838-1.64758591907162i</v>
      </c>
      <c r="AD1204" t="str">
        <f t="shared" si="588"/>
        <v>0.343863751354401+0.297747123239919i</v>
      </c>
      <c r="AE1204" t="str">
        <f t="shared" si="589"/>
        <v>-0.00558651720315552-0.0054372981816579i</v>
      </c>
      <c r="AF1204" t="str">
        <f t="shared" si="590"/>
        <v>-13.8542278378739-2.8183751618154i</v>
      </c>
      <c r="AG1204" t="str">
        <f t="shared" si="591"/>
        <v>1.0195622210226-0.0219865928304415i</v>
      </c>
      <c r="AH1204" t="str">
        <f t="shared" si="592"/>
        <v>0.0589278397019162+0.0905977974378378i</v>
      </c>
      <c r="AI1204">
        <f t="shared" si="593"/>
        <v>-19.325403809703626</v>
      </c>
      <c r="AJ1204">
        <f t="shared" si="594"/>
        <v>56.958676525342035</v>
      </c>
      <c r="AK1204"/>
      <c r="AL1204"/>
      <c r="AM1204"/>
      <c r="AN1204"/>
    </row>
    <row r="1205" spans="1:40" x14ac:dyDescent="0.25">
      <c r="A1205"/>
      <c r="B1205">
        <f t="shared" si="595"/>
        <v>107100</v>
      </c>
      <c r="C1205" s="237" t="str">
        <f t="shared" si="563"/>
        <v>-6.66290712190473E-06+0.0228666884506015i</v>
      </c>
      <c r="D1205" s="208" t="str">
        <f t="shared" si="564"/>
        <v>-5.9570570392939+0.175311278121278i</v>
      </c>
      <c r="E1205" t="str">
        <f t="shared" si="565"/>
        <v>2870</v>
      </c>
      <c r="F1205" t="str">
        <f t="shared" si="566"/>
        <v>0.777000777000777</v>
      </c>
      <c r="G1205" t="str">
        <f t="shared" si="561"/>
        <v>0.777000777000777</v>
      </c>
      <c r="H1205" t="str">
        <f t="shared" si="567"/>
        <v>7.89914331531113+2.99186917649132i</v>
      </c>
      <c r="I1205" t="str">
        <f t="shared" si="568"/>
        <v>420.580716499334i</v>
      </c>
      <c r="J1205" t="str">
        <f t="shared" si="562"/>
        <v>-238.435785073703+92.0096021871262i</v>
      </c>
      <c r="K1205" t="str">
        <f t="shared" si="569"/>
        <v>0.592452700841746-1.53529546358589i</v>
      </c>
      <c r="L1205" t="str">
        <f t="shared" si="570"/>
        <v>0.0426143512654501-0.0940085362219163i</v>
      </c>
      <c r="M1205" t="str">
        <f t="shared" si="571"/>
        <v>0.635067052107196-1.62930399980781i</v>
      </c>
      <c r="N1205" t="str">
        <f t="shared" si="572"/>
        <v>-1.09732024767219i</v>
      </c>
      <c r="O1205" t="str">
        <f t="shared" si="573"/>
        <v>0.455982704912589-0.88998863634352i</v>
      </c>
      <c r="P1205" t="str">
        <f t="shared" si="574"/>
        <v>0.544017295087411+0.88998863634352i</v>
      </c>
      <c r="Q1205" t="str">
        <f t="shared" si="575"/>
        <v>-0.544017295087411+0.20733161132867i</v>
      </c>
      <c r="R1205" t="str">
        <f t="shared" si="576"/>
        <v>-0.328765091347084-1.76125288871041i</v>
      </c>
      <c r="S1205" t="str">
        <f t="shared" si="577"/>
        <v>0.113391476978808i</v>
      </c>
      <c r="T1205" t="str">
        <f t="shared" si="578"/>
        <v>0.199711066384066-0.0372791592869186i</v>
      </c>
      <c r="U1205" t="str">
        <f t="shared" si="579"/>
        <v>0.0000333333333333334-0.00105392946932273i</v>
      </c>
      <c r="V1205" t="str">
        <f t="shared" si="580"/>
        <v>6.66666666666667E-06-0.0105392946932273i</v>
      </c>
      <c r="W1205" t="str">
        <f t="shared" si="581"/>
        <v>0.0000276030433205904-0.000958193769638638i</v>
      </c>
      <c r="X1205" t="str">
        <f t="shared" si="582"/>
        <v>0.0000428676126460854-0.000957068878087648i</v>
      </c>
      <c r="Y1205" t="str">
        <f t="shared" si="583"/>
        <v>0.009+0.672929146398934i</v>
      </c>
      <c r="Z1205" t="str">
        <f t="shared" si="584"/>
        <v>-0.0170778312814036-0.000995344808982951i</v>
      </c>
      <c r="AA1205" t="str">
        <f t="shared" si="585"/>
        <v>0.240273747736928-17.8546514619668i</v>
      </c>
      <c r="AB1205" t="str">
        <f t="shared" si="586"/>
        <v>0.941923766023203-0.175824638791848i</v>
      </c>
      <c r="AC1205" t="str">
        <f t="shared" si="587"/>
        <v>1.31171296214974-1.64634059454099i</v>
      </c>
      <c r="AD1205" t="str">
        <f t="shared" si="588"/>
        <v>0.344164101006655+0.297920889063001i</v>
      </c>
      <c r="AE1205" t="str">
        <f t="shared" si="589"/>
        <v>-0.00558104243969114-0.00543040462999893i</v>
      </c>
      <c r="AF1205" t="str">
        <f t="shared" si="590"/>
        <v>-13.856200354605-2.81655789837004i</v>
      </c>
      <c r="AG1205" t="str">
        <f t="shared" si="591"/>
        <v>1.01955512139376-0.0219855179523555i</v>
      </c>
      <c r="AH1205" t="str">
        <f t="shared" si="592"/>
        <v>0.0588958213198066+0.0904894271290748i</v>
      </c>
      <c r="AI1205">
        <f t="shared" si="593"/>
        <v>-19.334111845850238</v>
      </c>
      <c r="AJ1205">
        <f t="shared" si="594"/>
        <v>56.9415633628184</v>
      </c>
      <c r="AK1205"/>
      <c r="AL1205"/>
      <c r="AM1205"/>
      <c r="AN1205"/>
    </row>
    <row r="1206" spans="1:40" x14ac:dyDescent="0.25">
      <c r="A1206"/>
      <c r="B1206">
        <f t="shared" si="595"/>
        <v>107200</v>
      </c>
      <c r="C1206" s="237" t="str">
        <f t="shared" si="563"/>
        <v>-6.65048212403474E-06+0.0228453575881265i</v>
      </c>
      <c r="D1206" s="208" t="str">
        <f t="shared" si="564"/>
        <v>-5.95705694403558+0.17514774150897i</v>
      </c>
      <c r="E1206" t="str">
        <f t="shared" si="565"/>
        <v>2870</v>
      </c>
      <c r="F1206" t="str">
        <f t="shared" si="566"/>
        <v>0.777000777000777</v>
      </c>
      <c r="G1206" t="str">
        <f t="shared" si="561"/>
        <v>0.777000777000777</v>
      </c>
      <c r="H1206" t="str">
        <f t="shared" si="567"/>
        <v>7.9011114796609+2.98988993251623i</v>
      </c>
      <c r="I1206" t="str">
        <f t="shared" si="568"/>
        <v>420.973415581032i</v>
      </c>
      <c r="J1206" t="str">
        <f t="shared" si="562"/>
        <v>-238.8831194649+92.0955121798313i</v>
      </c>
      <c r="K1206" t="str">
        <f t="shared" si="569"/>
        <v>0.591482800571801-1.53422520995948i</v>
      </c>
      <c r="L1206" t="str">
        <f t="shared" si="570"/>
        <v>0.0425484087904462-0.0939507057291888i</v>
      </c>
      <c r="M1206" t="str">
        <f t="shared" si="571"/>
        <v>0.634031209362247-1.62817591568867i</v>
      </c>
      <c r="N1206" t="str">
        <f t="shared" si="572"/>
        <v>-1.09834482306685i</v>
      </c>
      <c r="O1206" t="str">
        <f t="shared" si="573"/>
        <v>0.455070605278821-0.890455357786772i</v>
      </c>
      <c r="P1206" t="str">
        <f t="shared" si="574"/>
        <v>0.544929394721179+0.890455357786772i</v>
      </c>
      <c r="Q1206" t="str">
        <f t="shared" si="575"/>
        <v>-0.544929394721179+0.207889465280078i</v>
      </c>
      <c r="R1206" t="str">
        <f t="shared" si="576"/>
        <v>-0.328756349507422-1.75949462220493i</v>
      </c>
      <c r="S1206" t="str">
        <f t="shared" si="577"/>
        <v>0.113497351373746i</v>
      </c>
      <c r="T1206" t="str">
        <f t="shared" si="578"/>
        <v>0.199697979376609-0.0373129749163939i</v>
      </c>
      <c r="U1206" t="str">
        <f t="shared" si="579"/>
        <v>0.0000333333333333333-0.00105294632616105i</v>
      </c>
      <c r="V1206" t="str">
        <f t="shared" si="580"/>
        <v>6.66666666666667E-06-0.0105294632616105i</v>
      </c>
      <c r="W1206" t="str">
        <f t="shared" si="581"/>
        <v>0.0000276030428302374-0.000957300074153633i</v>
      </c>
      <c r="X1206" t="str">
        <f t="shared" si="582"/>
        <v>0.0000428391348615228-0.000956176685937054i</v>
      </c>
      <c r="Y1206" t="str">
        <f t="shared" si="583"/>
        <v>0.009+0.673557464929652i</v>
      </c>
      <c r="Z1206" t="str">
        <f t="shared" si="584"/>
        <v>-0.0170459625698725-0.000993476413792381i</v>
      </c>
      <c r="AA1206" t="str">
        <f t="shared" si="585"/>
        <v>0.239823737612305-17.8379547024785i</v>
      </c>
      <c r="AB1206" t="str">
        <f t="shared" si="586"/>
        <v>0.941862042035779-0.175984127926039i</v>
      </c>
      <c r="AC1206" t="str">
        <f t="shared" si="587"/>
        <v>1.31063681093169-1.64509652220151i</v>
      </c>
      <c r="AD1206" t="str">
        <f t="shared" si="588"/>
        <v>0.344464638455343+0.298094367226352i</v>
      </c>
      <c r="AE1206" t="str">
        <f t="shared" si="589"/>
        <v>-0.00557558161083073-0.00542352291972116i</v>
      </c>
      <c r="AF1206" t="str">
        <f t="shared" si="590"/>
        <v>-13.8581684236965-2.81474219100726i</v>
      </c>
      <c r="AG1206" t="str">
        <f t="shared" si="591"/>
        <v>1.01954801671252-0.0219844573336668i</v>
      </c>
      <c r="AH1206" t="str">
        <f t="shared" si="592"/>
        <v>0.0588638757970322+0.090381235337757i</v>
      </c>
      <c r="AI1206">
        <f t="shared" si="593"/>
        <v>-19.342812595394097</v>
      </c>
      <c r="AJ1206">
        <f t="shared" si="594"/>
        <v>56.924435157815623</v>
      </c>
      <c r="AK1206"/>
      <c r="AL1206"/>
      <c r="AM1206"/>
      <c r="AN1206"/>
    </row>
    <row r="1207" spans="1:40" x14ac:dyDescent="0.25">
      <c r="A1207"/>
      <c r="B1207">
        <f t="shared" si="595"/>
        <v>107300</v>
      </c>
      <c r="C1207" s="237" t="str">
        <f t="shared" si="563"/>
        <v>-6.63809184901396E-06+0.0228240664849378i</v>
      </c>
      <c r="D1207" s="208" t="str">
        <f t="shared" si="564"/>
        <v>-5.95705684904347+0.174984509717857i</v>
      </c>
      <c r="E1207" t="str">
        <f t="shared" si="565"/>
        <v>2870</v>
      </c>
      <c r="F1207" t="str">
        <f t="shared" si="566"/>
        <v>0.777000777000777</v>
      </c>
      <c r="G1207" t="str">
        <f t="shared" si="561"/>
        <v>0.777000777000777</v>
      </c>
      <c r="H1207" t="str">
        <f t="shared" si="567"/>
        <v>7.90307520856803+2.9879125502298i</v>
      </c>
      <c r="I1207" t="str">
        <f t="shared" si="568"/>
        <v>421.366114662731i</v>
      </c>
      <c r="J1207" t="str">
        <f t="shared" si="562"/>
        <v>-239.330871340363+92.1814221725363i</v>
      </c>
      <c r="K1207" t="str">
        <f t="shared" si="569"/>
        <v>0.590515169938075-1.53315610488691i</v>
      </c>
      <c r="L1207" t="str">
        <f t="shared" si="570"/>
        <v>0.0424826088249233-0.0938929185490544i</v>
      </c>
      <c r="M1207" t="str">
        <f t="shared" si="571"/>
        <v>0.632997778762998-1.62704902343596i</v>
      </c>
      <c r="N1207" t="str">
        <f t="shared" si="572"/>
        <v>-1.0993693984615i</v>
      </c>
      <c r="O1207" t="str">
        <f t="shared" si="573"/>
        <v>0.454158027932579-0.890921144470368i</v>
      </c>
      <c r="P1207" t="str">
        <f t="shared" si="574"/>
        <v>0.545841972067421+0.890921144470368i</v>
      </c>
      <c r="Q1207" t="str">
        <f t="shared" si="575"/>
        <v>-0.545841972067421+0.208448253991132i</v>
      </c>
      <c r="R1207" t="str">
        <f t="shared" si="576"/>
        <v>-0.32874759872135-1.75773952265639i</v>
      </c>
      <c r="S1207" t="str">
        <f t="shared" si="577"/>
        <v>0.113603225768684i</v>
      </c>
      <c r="T1207" t="str">
        <f t="shared" si="578"/>
        <v>0.199684879834873-0.0373467876784543i</v>
      </c>
      <c r="U1207" t="str">
        <f t="shared" si="579"/>
        <v>0.0000333333333333334-0.00105196501551225i</v>
      </c>
      <c r="V1207" t="str">
        <f t="shared" si="580"/>
        <v>6.66666666666667E-06-0.0105196501551225i</v>
      </c>
      <c r="W1207" t="str">
        <f t="shared" si="581"/>
        <v>0.0000276030423394272-0.000956408044589444i</v>
      </c>
      <c r="X1207" t="str">
        <f t="shared" si="582"/>
        <v>0.0000428107366321088-0.000955286155637609i</v>
      </c>
      <c r="Y1207" t="str">
        <f t="shared" si="583"/>
        <v>0.009+0.67418578346037i</v>
      </c>
      <c r="Z1207" t="str">
        <f t="shared" si="584"/>
        <v>-0.0170141830094954-0.000991614133719818i</v>
      </c>
      <c r="AA1207" t="str">
        <f t="shared" si="585"/>
        <v>0.239374992342928-17.8212891799797i</v>
      </c>
      <c r="AB1207" t="str">
        <f t="shared" si="586"/>
        <v>0.941800258931275-0.17614360353626i</v>
      </c>
      <c r="AC1207" t="str">
        <f t="shared" si="587"/>
        <v>1.30956319382375-1.64385370134763i</v>
      </c>
      <c r="AD1207" t="str">
        <f t="shared" si="588"/>
        <v>0.344765363448842+0.298267557539609i</v>
      </c>
      <c r="AE1207" t="str">
        <f t="shared" si="589"/>
        <v>-0.00557013466336743-0.00541665301698703i</v>
      </c>
      <c r="AF1207" t="str">
        <f t="shared" si="590"/>
        <v>-13.8601320576115-2.81292804051194i</v>
      </c>
      <c r="AG1207" t="str">
        <f t="shared" si="591"/>
        <v>1.0195409069798-0.0219834109179968i</v>
      </c>
      <c r="AH1207" t="str">
        <f t="shared" si="592"/>
        <v>0.0588320028360596+0.0902732215775734i</v>
      </c>
      <c r="AI1207">
        <f t="shared" si="593"/>
        <v>-19.351506073890548</v>
      </c>
      <c r="AJ1207">
        <f t="shared" si="594"/>
        <v>56.907291949784913</v>
      </c>
      <c r="AK1207"/>
      <c r="AL1207"/>
      <c r="AM1207"/>
      <c r="AN1207"/>
    </row>
    <row r="1208" spans="1:40" x14ac:dyDescent="0.25">
      <c r="A1208"/>
      <c r="B1208">
        <f t="shared" si="595"/>
        <v>107400</v>
      </c>
      <c r="C1208" s="237" t="str">
        <f t="shared" si="563"/>
        <v>-6.62573616758101E-06+0.0228028150299759i</v>
      </c>
      <c r="D1208" s="208" t="str">
        <f t="shared" si="564"/>
        <v>-5.95705675431658+0.174821581896482i</v>
      </c>
      <c r="E1208" t="str">
        <f t="shared" si="565"/>
        <v>2870</v>
      </c>
      <c r="F1208" t="str">
        <f t="shared" si="566"/>
        <v>0.777000777000777</v>
      </c>
      <c r="G1208" t="str">
        <f t="shared" si="561"/>
        <v>0.777000777000777</v>
      </c>
      <c r="H1208" t="str">
        <f t="shared" si="567"/>
        <v>7.90503451445705+2.98593702954612i</v>
      </c>
      <c r="I1208" t="str">
        <f t="shared" si="568"/>
        <v>421.75881374443i</v>
      </c>
      <c r="J1208" t="str">
        <f t="shared" si="562"/>
        <v>-239.779040700093+92.2673321652414i</v>
      </c>
      <c r="K1208" t="str">
        <f t="shared" si="569"/>
        <v>0.589549802240979-1.53208814765671i</v>
      </c>
      <c r="L1208" t="str">
        <f t="shared" si="570"/>
        <v>0.0424169509929397-0.0938351747304681i</v>
      </c>
      <c r="M1208" t="str">
        <f t="shared" si="571"/>
        <v>0.631966753233919-1.62592332238718i</v>
      </c>
      <c r="N1208" t="str">
        <f t="shared" si="572"/>
        <v>-1.10039397385615i</v>
      </c>
      <c r="O1208" t="str">
        <f t="shared" si="573"/>
        <v>0.453244973831837-0.891385995905353i</v>
      </c>
      <c r="P1208" t="str">
        <f t="shared" si="574"/>
        <v>0.546755026168163+0.891385995905353i</v>
      </c>
      <c r="Q1208" t="str">
        <f t="shared" si="575"/>
        <v>-0.546755026168163+0.209007977950797i</v>
      </c>
      <c r="R1208" t="str">
        <f t="shared" si="576"/>
        <v>-0.328738838986584-1.75598758121071i</v>
      </c>
      <c r="S1208" t="str">
        <f t="shared" si="577"/>
        <v>0.113709100163623i</v>
      </c>
      <c r="T1208" t="str">
        <f t="shared" si="578"/>
        <v>0.199671767757967-0.0373805975699986i</v>
      </c>
      <c r="U1208" t="str">
        <f t="shared" si="579"/>
        <v>0.0000333333333333333-0.00105098553225759i</v>
      </c>
      <c r="V1208" t="str">
        <f t="shared" si="580"/>
        <v>6.66666666666667E-06-0.0105098553225759i</v>
      </c>
      <c r="W1208" t="str">
        <f t="shared" si="581"/>
        <v>0.0000276030418481589-0.000955517676292632i</v>
      </c>
      <c r="X1208" t="str">
        <f t="shared" si="582"/>
        <v>0.0000427824176618082-0.000954397282551957i</v>
      </c>
      <c r="Y1208" t="str">
        <f t="shared" si="583"/>
        <v>0.009+0.674814101991087i</v>
      </c>
      <c r="Z1208" t="str">
        <f t="shared" si="584"/>
        <v>-0.0169824922679699-0.000989757941853867i</v>
      </c>
      <c r="AA1208" t="str">
        <f t="shared" si="585"/>
        <v>0.238927507186367-17.8046548067871i</v>
      </c>
      <c r="AB1208" t="str">
        <f t="shared" si="586"/>
        <v>0.941738416705487-0.176303065607886i</v>
      </c>
      <c r="AC1208" t="str">
        <f t="shared" si="587"/>
        <v>1.3084921034208-1.64261213126683i</v>
      </c>
      <c r="AD1208" t="str">
        <f t="shared" si="588"/>
        <v>0.345066275735327+0.298440459812575i</v>
      </c>
      <c r="AE1208" t="str">
        <f t="shared" si="589"/>
        <v>-0.00556470154434235-0.00540979488809141i</v>
      </c>
      <c r="AF1208" t="str">
        <f t="shared" si="590"/>
        <v>-13.8620912687736-2.81111544764964i</v>
      </c>
      <c r="AG1208" t="str">
        <f t="shared" si="591"/>
        <v>1.01953379219655-0.0219823786491648i</v>
      </c>
      <c r="AH1208" t="str">
        <f t="shared" si="592"/>
        <v>0.0588002021407766+0.0901653853640121i</v>
      </c>
      <c r="AI1208">
        <f t="shared" si="593"/>
        <v>-19.360192296849039</v>
      </c>
      <c r="AJ1208">
        <f t="shared" si="594"/>
        <v>56.890133778024079</v>
      </c>
      <c r="AK1208"/>
      <c r="AL1208"/>
      <c r="AM1208"/>
      <c r="AN1208"/>
    </row>
    <row r="1209" spans="1:40" x14ac:dyDescent="0.25">
      <c r="A1209"/>
      <c r="B1209">
        <f t="shared" si="595"/>
        <v>107500</v>
      </c>
      <c r="C1209" s="237" t="str">
        <f t="shared" si="563"/>
        <v>-6.61341495107547E-06+0.0227816031125945i</v>
      </c>
      <c r="D1209" s="208" t="str">
        <f t="shared" si="564"/>
        <v>-5.95705665985392+0.174658957196558i</v>
      </c>
      <c r="E1209" t="str">
        <f t="shared" si="565"/>
        <v>2870</v>
      </c>
      <c r="F1209" t="str">
        <f t="shared" si="566"/>
        <v>0.777000777000777</v>
      </c>
      <c r="G1209" t="str">
        <f t="shared" si="561"/>
        <v>0.777000777000777</v>
      </c>
      <c r="H1209" t="str">
        <f t="shared" si="567"/>
        <v>7.90698940971274+2.98396337036334i</v>
      </c>
      <c r="I1209" t="str">
        <f t="shared" si="568"/>
        <v>422.151512826129i</v>
      </c>
      <c r="J1209" t="str">
        <f t="shared" si="562"/>
        <v>-240.227627544088+92.3532421579465i</v>
      </c>
      <c r="K1209" t="str">
        <f t="shared" si="569"/>
        <v>0.588586690804008-1.53102133755145i</v>
      </c>
      <c r="L1209" t="str">
        <f t="shared" si="570"/>
        <v>0.0423514349196464-0.0937774743217078i</v>
      </c>
      <c r="M1209" t="str">
        <f t="shared" si="571"/>
        <v>0.630938125723654-1.62479881187316i</v>
      </c>
      <c r="N1209" t="str">
        <f t="shared" si="572"/>
        <v>-1.1014185492508i</v>
      </c>
      <c r="O1209" t="str">
        <f t="shared" si="573"/>
        <v>0.452331443935076-0.891849911603746i</v>
      </c>
      <c r="P1209" t="str">
        <f t="shared" si="574"/>
        <v>0.547668556064924+0.891849911603746i</v>
      </c>
      <c r="Q1209" t="str">
        <f t="shared" si="575"/>
        <v>-0.547668556064924+0.209568637647054i</v>
      </c>
      <c r="R1209" t="str">
        <f t="shared" si="576"/>
        <v>-0.328730070300836-1.75423878904675i</v>
      </c>
      <c r="S1209" t="str">
        <f t="shared" si="577"/>
        <v>0.113814974558561i</v>
      </c>
      <c r="T1209" t="str">
        <f t="shared" si="578"/>
        <v>0.199658643144997-0.0374144045879236i</v>
      </c>
      <c r="U1209" t="str">
        <f t="shared" si="579"/>
        <v>0.0000333333333333334-0.00105000787129735i</v>
      </c>
      <c r="V1209" t="str">
        <f t="shared" si="580"/>
        <v>6.66666666666667E-06-0.0105000787129735i</v>
      </c>
      <c r="W1209" t="str">
        <f t="shared" si="581"/>
        <v>0.0000276030413564336-0.000954628964627114i</v>
      </c>
      <c r="X1209" t="str">
        <f t="shared" si="582"/>
        <v>0.0000427541776559652-0.000953510062060013i</v>
      </c>
      <c r="Y1209" t="str">
        <f t="shared" si="583"/>
        <v>0.009+0.675442420521805i</v>
      </c>
      <c r="Z1209" t="str">
        <f t="shared" si="584"/>
        <v>-0.0169508900145418-0.000987907811429221i</v>
      </c>
      <c r="AA1209" t="str">
        <f t="shared" si="585"/>
        <v>0.23848127742243-17.7880514955455i</v>
      </c>
      <c r="AB1209" t="str">
        <f t="shared" si="586"/>
        <v>0.941676515354199-0.176462514126281i</v>
      </c>
      <c r="AC1209" t="str">
        <f t="shared" si="587"/>
        <v>1.30742353234303-1.64137181123968i</v>
      </c>
      <c r="AD1209" t="str">
        <f t="shared" si="588"/>
        <v>0.345367375062774+0.298613073855218i</v>
      </c>
      <c r="AE1209" t="str">
        <f t="shared" si="589"/>
        <v>-0.00555928220104361-0.00540294849946136i</v>
      </c>
      <c r="AF1209" t="str">
        <f t="shared" si="590"/>
        <v>-13.8640460695667-2.80930441316678i</v>
      </c>
      <c r="AG1209" t="str">
        <f t="shared" si="591"/>
        <v>1.01952667236371-0.0219813604711877i</v>
      </c>
      <c r="AH1209" t="str">
        <f t="shared" si="592"/>
        <v>0.0587684734164885+0.0900577262143606i</v>
      </c>
      <c r="AI1209">
        <f t="shared" si="593"/>
        <v>-19.368871279732534</v>
      </c>
      <c r="AJ1209">
        <f t="shared" si="594"/>
        <v>56.872960681678784</v>
      </c>
      <c r="AK1209"/>
      <c r="AL1209"/>
      <c r="AM1209"/>
      <c r="AN1209"/>
    </row>
    <row r="1210" spans="1:40" x14ac:dyDescent="0.25">
      <c r="A1210"/>
      <c r="B1210">
        <f t="shared" si="595"/>
        <v>107600</v>
      </c>
      <c r="C1210" s="237" t="str">
        <f t="shared" si="563"/>
        <v>-6.60112807143452E-06+0.022760430622559i</v>
      </c>
      <c r="D1210" s="208" t="str">
        <f t="shared" si="564"/>
        <v>-5.9570565656545+0.174496634772952i</v>
      </c>
      <c r="E1210" t="str">
        <f t="shared" si="565"/>
        <v>2870</v>
      </c>
      <c r="F1210" t="str">
        <f t="shared" si="566"/>
        <v>0.777000777000777</v>
      </c>
      <c r="G1210" t="str">
        <f t="shared" si="561"/>
        <v>0.777000777000777</v>
      </c>
      <c r="H1210" t="str">
        <f t="shared" si="567"/>
        <v>7.90893990668041+2.98199157256371i</v>
      </c>
      <c r="I1210" t="str">
        <f t="shared" si="568"/>
        <v>422.544211907827i</v>
      </c>
      <c r="J1210" t="str">
        <f t="shared" si="562"/>
        <v>-240.67663187235+92.4391521506515i</v>
      </c>
      <c r="K1210" t="str">
        <f t="shared" si="569"/>
        <v>0.587625828973626-1.52995567384781i</v>
      </c>
      <c r="L1210" t="str">
        <f t="shared" si="570"/>
        <v>0.042286060231286-0.093719817370381i</v>
      </c>
      <c r="M1210" t="str">
        <f t="shared" si="571"/>
        <v>0.629911889204912-1.62367549121819i</v>
      </c>
      <c r="N1210" t="str">
        <f t="shared" si="572"/>
        <v>-1.10244312464545i</v>
      </c>
      <c r="O1210" t="str">
        <f t="shared" si="573"/>
        <v>0.451417439201281-0.892312891078549i</v>
      </c>
      <c r="P1210" t="str">
        <f t="shared" si="574"/>
        <v>0.548582560798719+0.892312891078549i</v>
      </c>
      <c r="Q1210" t="str">
        <f t="shared" si="575"/>
        <v>-0.548582560798719+0.210130233566901i</v>
      </c>
      <c r="R1210" t="str">
        <f t="shared" si="576"/>
        <v>-0.328721292661805-1.75249313737615i</v>
      </c>
      <c r="S1210" t="str">
        <f t="shared" si="577"/>
        <v>0.113920848953499i</v>
      </c>
      <c r="T1210" t="str">
        <f t="shared" si="578"/>
        <v>0.199645505995072-0.0374482087291244i</v>
      </c>
      <c r="U1210" t="str">
        <f t="shared" si="579"/>
        <v>0.0000333333333333333-0.00104903202755079i</v>
      </c>
      <c r="V1210" t="str">
        <f t="shared" si="580"/>
        <v>6.66666666666667E-06-0.0104903202755079i</v>
      </c>
      <c r="W1210" t="str">
        <f t="shared" si="581"/>
        <v>0.00002760304086425-0.000953741904974022i</v>
      </c>
      <c r="X1210" t="str">
        <f t="shared" si="582"/>
        <v>0.0000427260163212876-0.000952624489558826i</v>
      </c>
      <c r="Y1210" t="str">
        <f t="shared" si="583"/>
        <v>0.009+0.676070739052523i</v>
      </c>
      <c r="Z1210" t="str">
        <f t="shared" si="584"/>
        <v>-0.016919375919995-0.000986063715825572i</v>
      </c>
      <c r="AA1210" t="str">
        <f t="shared" si="585"/>
        <v>0.238036298353037-17.7714791592266i</v>
      </c>
      <c r="AB1210" t="str">
        <f t="shared" si="586"/>
        <v>0.941614554873209-0.1766219490768i</v>
      </c>
      <c r="AC1210" t="str">
        <f t="shared" si="587"/>
        <v>1.30635747323584-1.64013274053998i</v>
      </c>
      <c r="AD1210" t="str">
        <f t="shared" si="588"/>
        <v>0.345668661178952+0.298785399477678i</v>
      </c>
      <c r="AE1210" t="str">
        <f t="shared" si="589"/>
        <v>-0.00555387658100471-0.0053961138176553i</v>
      </c>
      <c r="AF1210" t="str">
        <f t="shared" si="590"/>
        <v>-13.8659964723349-2.80749493779076i</v>
      </c>
      <c r="AG1210" t="str">
        <f t="shared" si="591"/>
        <v>1.01951954748223-0.0219803563282782i</v>
      </c>
      <c r="AH1210" t="str">
        <f t="shared" si="592"/>
        <v>0.0587368163699056+0.0899502436476913i</v>
      </c>
      <c r="AI1210">
        <f t="shared" si="593"/>
        <v>-19.377543037958301</v>
      </c>
      <c r="AJ1210">
        <f t="shared" si="594"/>
        <v>56.855772699743426</v>
      </c>
      <c r="AK1210"/>
      <c r="AL1210"/>
      <c r="AM1210"/>
      <c r="AN1210"/>
    </row>
    <row r="1211" spans="1:40" x14ac:dyDescent="0.25">
      <c r="A1211"/>
      <c r="B1211">
        <f t="shared" si="595"/>
        <v>107700</v>
      </c>
      <c r="C1211" s="237" t="str">
        <f t="shared" si="563"/>
        <v>-6.58887540118958E-06+0.0227392974500438i</v>
      </c>
      <c r="D1211" s="208" t="str">
        <f t="shared" si="564"/>
        <v>-5.95705647171737+0.174334613783669i</v>
      </c>
      <c r="E1211" t="str">
        <f t="shared" si="565"/>
        <v>2870</v>
      </c>
      <c r="F1211" t="str">
        <f t="shared" si="566"/>
        <v>0.777000777000777</v>
      </c>
      <c r="G1211" t="str">
        <f t="shared" si="561"/>
        <v>0.777000777000777</v>
      </c>
      <c r="H1211" t="str">
        <f t="shared" si="567"/>
        <v>7.91088601766601+2.98002163601377i</v>
      </c>
      <c r="I1211" t="str">
        <f t="shared" si="568"/>
        <v>422.936910989526i</v>
      </c>
      <c r="J1211" t="str">
        <f t="shared" si="562"/>
        <v>-241.126053684877+92.5250621433566i</v>
      </c>
      <c r="K1211" t="str">
        <f t="shared" si="569"/>
        <v>0.586667210119214-1.52889115581664i</v>
      </c>
      <c r="L1211" t="str">
        <f t="shared" si="570"/>
        <v>0.0422208265551886-0.0936622039234281i</v>
      </c>
      <c r="M1211" t="str">
        <f t="shared" si="571"/>
        <v>0.628888036674403-1.62255335974007i</v>
      </c>
      <c r="N1211" t="str">
        <f t="shared" si="572"/>
        <v>-1.1034677000401i</v>
      </c>
      <c r="O1211" t="str">
        <f t="shared" si="573"/>
        <v>0.45050296058993-0.892774933843748i</v>
      </c>
      <c r="P1211" t="str">
        <f t="shared" si="574"/>
        <v>0.54949703941007+0.892774933843748i</v>
      </c>
      <c r="Q1211" t="str">
        <f t="shared" si="575"/>
        <v>-0.54949703941007+0.210692766196352i</v>
      </c>
      <c r="R1211" t="str">
        <f t="shared" si="576"/>
        <v>-0.328712506067205-1.75075061744319i</v>
      </c>
      <c r="S1211" t="str">
        <f t="shared" si="577"/>
        <v>0.114026723348437i</v>
      </c>
      <c r="T1211" t="str">
        <f t="shared" si="578"/>
        <v>0.1996323563073-0.0374820099904966i</v>
      </c>
      <c r="U1211" t="str">
        <f t="shared" si="579"/>
        <v>0.0000333333333333333-0.00104805799595603i</v>
      </c>
      <c r="V1211" t="str">
        <f t="shared" si="580"/>
        <v>6.66666666666667E-06-0.0104805799595603i</v>
      </c>
      <c r="W1211" t="str">
        <f t="shared" si="581"/>
        <v>0.0000276030403716093-0.000952856492731661i</v>
      </c>
      <c r="X1211" t="str">
        <f t="shared" si="582"/>
        <v>0.0000426979333658479-0.000951740560462535i</v>
      </c>
      <c r="Y1211" t="str">
        <f t="shared" si="583"/>
        <v>0.009+0.676699057583241i</v>
      </c>
      <c r="Z1211" t="str">
        <f t="shared" si="584"/>
        <v>-0.0168879496566442-0.000984225628566836i</v>
      </c>
      <c r="AA1211" t="str">
        <f t="shared" si="585"/>
        <v>0.237592565302094-17.7549377111272i</v>
      </c>
      <c r="AB1211" t="str">
        <f t="shared" si="586"/>
        <v>0.94155253525831-0.176781370444801i</v>
      </c>
      <c r="AC1211" t="str">
        <f t="shared" si="587"/>
        <v>1.30529391876974-1.63889491843479i</v>
      </c>
      <c r="AD1211" t="str">
        <f t="shared" si="588"/>
        <v>0.345970133831431+0.298957436490267i</v>
      </c>
      <c r="AE1211" t="str">
        <f t="shared" si="589"/>
        <v>-0.00554848463200327-0.0053892908093626i</v>
      </c>
      <c r="AF1211" t="str">
        <f t="shared" si="590"/>
        <v>-13.8679424893834-2.8056870222301i</v>
      </c>
      <c r="AG1211" t="str">
        <f t="shared" si="591"/>
        <v>1.0195124175531-0.0219793661648446i</v>
      </c>
      <c r="AH1211" t="str">
        <f t="shared" si="592"/>
        <v>0.0587052307091375+0.0898429371848577i</v>
      </c>
      <c r="AI1211">
        <f t="shared" si="593"/>
        <v>-19.386207586897712</v>
      </c>
      <c r="AJ1211">
        <f t="shared" si="594"/>
        <v>56.838569871062155</v>
      </c>
      <c r="AK1211"/>
      <c r="AL1211"/>
      <c r="AM1211"/>
      <c r="AN1211"/>
    </row>
    <row r="1212" spans="1:40" x14ac:dyDescent="0.25">
      <c r="A1212"/>
      <c r="B1212">
        <f t="shared" si="595"/>
        <v>107800</v>
      </c>
      <c r="C1212" s="237" t="str">
        <f t="shared" si="563"/>
        <v>-0.000006576656813463+0.022718203485631i</v>
      </c>
      <c r="D1212" s="208" t="str">
        <f t="shared" si="564"/>
        <v>-5.95705637804153+0.174172893389838i</v>
      </c>
      <c r="E1212" t="str">
        <f t="shared" si="565"/>
        <v>2870</v>
      </c>
      <c r="F1212" t="str">
        <f t="shared" si="566"/>
        <v>0.777000777000777</v>
      </c>
      <c r="G1212" t="str">
        <f t="shared" si="561"/>
        <v>0.777000777000777</v>
      </c>
      <c r="H1212" t="str">
        <f t="shared" si="567"/>
        <v>7.91282775493615+2.97805356056445i</v>
      </c>
      <c r="I1212" t="str">
        <f t="shared" si="568"/>
        <v>423.329610071225i</v>
      </c>
      <c r="J1212" t="str">
        <f t="shared" si="562"/>
        <v>-241.575892981671+92.6109721360616i</v>
      </c>
      <c r="K1212" t="str">
        <f t="shared" si="569"/>
        <v>0.585710827632946-1.52782778272302i</v>
      </c>
      <c r="L1212" t="str">
        <f t="shared" si="570"/>
        <v>0.0421557335197674-0.093604634027126i</v>
      </c>
      <c r="M1212" t="str">
        <f t="shared" si="571"/>
        <v>0.627866561152713-1.62143241675015i</v>
      </c>
      <c r="N1212" t="str">
        <f t="shared" si="572"/>
        <v>-1.10449227543476i</v>
      </c>
      <c r="O1212" t="str">
        <f t="shared" si="573"/>
        <v>0.449588009060994-0.893236039414315i</v>
      </c>
      <c r="P1212" t="str">
        <f t="shared" si="574"/>
        <v>0.550411990939006+0.893236039414315i</v>
      </c>
      <c r="Q1212" t="str">
        <f t="shared" si="575"/>
        <v>-0.550411990939006+0.211256236020445i</v>
      </c>
      <c r="R1212" t="str">
        <f t="shared" si="576"/>
        <v>-0.328703710514732-1.74901122052461i</v>
      </c>
      <c r="S1212" t="str">
        <f t="shared" si="577"/>
        <v>0.114132597743375i</v>
      </c>
      <c r="T1212" t="str">
        <f t="shared" si="578"/>
        <v>0.199619194080785-0.0375158083689327i</v>
      </c>
      <c r="U1212" t="str">
        <f t="shared" si="579"/>
        <v>0.0000333333333333333-0.00104708577146999i</v>
      </c>
      <c r="V1212" t="str">
        <f t="shared" si="580"/>
        <v>6.66666666666667E-06-0.0104708577146999i</v>
      </c>
      <c r="W1212" t="str">
        <f t="shared" si="581"/>
        <v>0.0000276030398785107-0.000951972723315392i</v>
      </c>
      <c r="X1212" t="str">
        <f t="shared" si="582"/>
        <v>0.0000426699284990679-0.000950858270202256i</v>
      </c>
      <c r="Y1212" t="str">
        <f t="shared" si="583"/>
        <v>0.009+0.677327376113959i</v>
      </c>
      <c r="Z1212" t="str">
        <f t="shared" si="584"/>
        <v>-0.0168566108983244-0.000982393523320091i</v>
      </c>
      <c r="AA1212" t="str">
        <f t="shared" si="585"/>
        <v>0.23715007361537-17.7384270648679i</v>
      </c>
      <c r="AB1212" t="str">
        <f t="shared" si="586"/>
        <v>0.941490456505275-0.17694077821563i</v>
      </c>
      <c r="AC1212" t="str">
        <f t="shared" si="587"/>
        <v>1.30423286164024-1.63765834418448i</v>
      </c>
      <c r="AD1212" t="str">
        <f t="shared" si="588"/>
        <v>0.346271792767575+0.299129184703462i</v>
      </c>
      <c r="AE1212" t="str">
        <f t="shared" si="589"/>
        <v>-0.00554310630205955-0.00538247944140259i</v>
      </c>
      <c r="AF1212" t="str">
        <f t="shared" si="590"/>
        <v>-13.8698841329777-2.80388066717461i</v>
      </c>
      <c r="AG1212" t="str">
        <f t="shared" si="591"/>
        <v>1.01950528257727-0.0219783899254898i</v>
      </c>
      <c r="AH1212" t="str">
        <f t="shared" si="592"/>
        <v>0.0586737161436846+0.0897358063484841i</v>
      </c>
      <c r="AI1212">
        <f t="shared" si="593"/>
        <v>-19.394864941876591</v>
      </c>
      <c r="AJ1212">
        <f t="shared" si="594"/>
        <v>56.821352234329112</v>
      </c>
      <c r="AK1212"/>
      <c r="AL1212"/>
      <c r="AM1212"/>
      <c r="AN1212"/>
    </row>
    <row r="1213" spans="1:40" x14ac:dyDescent="0.25">
      <c r="A1213"/>
      <c r="B1213">
        <f t="shared" si="595"/>
        <v>107900</v>
      </c>
      <c r="C1213" s="237" t="str">
        <f t="shared" si="563"/>
        <v>-6.56447218196488E-06+0.0226971486203083i</v>
      </c>
      <c r="D1213" s="208" t="str">
        <f t="shared" si="564"/>
        <v>-5.95705628462602+0.174011472755697i</v>
      </c>
      <c r="E1213" t="str">
        <f t="shared" si="565"/>
        <v>2870</v>
      </c>
      <c r="F1213" t="str">
        <f t="shared" si="566"/>
        <v>0.777000777000777</v>
      </c>
      <c r="G1213" t="str">
        <f t="shared" si="561"/>
        <v>0.777000777000777</v>
      </c>
      <c r="H1213" t="str">
        <f t="shared" si="567"/>
        <v>7.91476513071836+2.97608734605119i</v>
      </c>
      <c r="I1213" t="str">
        <f t="shared" si="568"/>
        <v>423.722309152923i</v>
      </c>
      <c r="J1213" t="str">
        <f t="shared" si="562"/>
        <v>-242.026149762731+92.6968821287668i</v>
      </c>
      <c r="K1213" t="str">
        <f t="shared" si="569"/>
        <v>0.584756674929737-1.52676555382634i</v>
      </c>
      <c r="L1213" t="str">
        <f t="shared" si="570"/>
        <v>0.0420907807545186-0.0935471077270949i</v>
      </c>
      <c r="M1213" t="str">
        <f t="shared" si="571"/>
        <v>0.626847455684256-1.62031266155343i</v>
      </c>
      <c r="N1213" t="str">
        <f t="shared" si="572"/>
        <v>-1.10551685082941i</v>
      </c>
      <c r="O1213" t="str">
        <f t="shared" si="573"/>
        <v>0.448672585574965-0.893696207306194i</v>
      </c>
      <c r="P1213" t="str">
        <f t="shared" si="574"/>
        <v>0.551327414425035+0.893696207306194i</v>
      </c>
      <c r="Q1213" t="str">
        <f t="shared" si="575"/>
        <v>-0.551327414425035+0.211820643523216i</v>
      </c>
      <c r="R1213" t="str">
        <f t="shared" si="576"/>
        <v>-0.328694906002089-1.74727493792954i</v>
      </c>
      <c r="S1213" t="str">
        <f t="shared" si="577"/>
        <v>0.114238472138314i</v>
      </c>
      <c r="T1213" t="str">
        <f t="shared" si="578"/>
        <v>0.199606019314638-0.0375496038613254i</v>
      </c>
      <c r="U1213" t="str">
        <f t="shared" si="579"/>
        <v>0.0000333333333333333-0.00104611534906826i</v>
      </c>
      <c r="V1213" t="str">
        <f t="shared" si="580"/>
        <v>6.66666666666667E-06-0.0104611534906826i</v>
      </c>
      <c r="W1213" t="str">
        <f t="shared" si="581"/>
        <v>0.0000276030393849545-0.000951090592157593i</v>
      </c>
      <c r="X1213" t="str">
        <f t="shared" si="582"/>
        <v>0.0000426420014317167-0.000949977614226046i</v>
      </c>
      <c r="Y1213" t="str">
        <f t="shared" si="583"/>
        <v>0.009+0.677955694644677i</v>
      </c>
      <c r="Z1213" t="str">
        <f t="shared" si="584"/>
        <v>-0.0168253593203849-0.000980567373894767i</v>
      </c>
      <c r="AA1213" t="str">
        <f t="shared" si="585"/>
        <v>0.236708818660376-17.7219471343912i</v>
      </c>
      <c r="AB1213" t="str">
        <f t="shared" si="586"/>
        <v>0.941428318609913-0.177100172374629i</v>
      </c>
      <c r="AC1213" t="str">
        <f t="shared" si="587"/>
        <v>1.30317429456783-1.63642301704288i</v>
      </c>
      <c r="AD1213" t="str">
        <f t="shared" si="588"/>
        <v>0.346573637734542+0.299300643927914i</v>
      </c>
      <c r="AE1213" t="str">
        <f t="shared" si="589"/>
        <v>-0.00553774153943515-0.00537567968072423i</v>
      </c>
      <c r="AF1213" t="str">
        <f t="shared" si="590"/>
        <v>-13.8718214153444-2.80207587329549i</v>
      </c>
      <c r="AG1213" t="str">
        <f t="shared" si="591"/>
        <v>1.01949814255575-0.0219774275550094i</v>
      </c>
      <c r="AH1213" t="str">
        <f t="shared" si="592"/>
        <v>0.058642272384428+0.0896288506629552i</v>
      </c>
      <c r="AI1213">
        <f t="shared" si="593"/>
        <v>-19.403515118175637</v>
      </c>
      <c r="AJ1213">
        <f t="shared" si="594"/>
        <v>56.80411982808954</v>
      </c>
      <c r="AK1213"/>
      <c r="AL1213"/>
      <c r="AM1213"/>
      <c r="AN1213"/>
    </row>
    <row r="1214" spans="1:40" x14ac:dyDescent="0.25">
      <c r="A1214"/>
      <c r="B1214">
        <f t="shared" si="595"/>
        <v>108000</v>
      </c>
      <c r="C1214" s="237" t="str">
        <f t="shared" si="563"/>
        <v>-6.55232138098963E-06+0.0226761327454671i</v>
      </c>
      <c r="D1214" s="208" t="str">
        <f t="shared" si="564"/>
        <v>-5.95705619146988+0.173850351048581i</v>
      </c>
      <c r="E1214" t="str">
        <f t="shared" si="565"/>
        <v>2870</v>
      </c>
      <c r="F1214" t="str">
        <f t="shared" si="566"/>
        <v>0.777000777000777</v>
      </c>
      <c r="G1214" t="str">
        <f t="shared" si="561"/>
        <v>0.777000777000777</v>
      </c>
      <c r="H1214" t="str">
        <f t="shared" si="567"/>
        <v>7.91669815720116+2.97412299229409i</v>
      </c>
      <c r="I1214" t="str">
        <f t="shared" si="568"/>
        <v>424.115008234622i</v>
      </c>
      <c r="J1214" t="str">
        <f t="shared" si="562"/>
        <v>-242.476824028058+92.7827921214718i</v>
      </c>
      <c r="K1214" t="str">
        <f t="shared" si="569"/>
        <v>0.583804745447135-1.5257044683803i</v>
      </c>
      <c r="L1214" t="str">
        <f t="shared" si="570"/>
        <v>0.0420259678900155-0.0934896250682997i</v>
      </c>
      <c r="M1214" t="str">
        <f t="shared" si="571"/>
        <v>0.625830713337151-1.6191940934486i</v>
      </c>
      <c r="N1214" t="str">
        <f t="shared" si="572"/>
        <v>-1.10654142622406i</v>
      </c>
      <c r="O1214" t="str">
        <f t="shared" si="573"/>
        <v>0.447756691092804-0.894155437036326i</v>
      </c>
      <c r="P1214" t="str">
        <f t="shared" si="574"/>
        <v>0.552243308907196+0.894155437036326i</v>
      </c>
      <c r="Q1214" t="str">
        <f t="shared" si="575"/>
        <v>-0.552243308907196+0.212385989187734i</v>
      </c>
      <c r="R1214" t="str">
        <f t="shared" si="576"/>
        <v>-0.328686092526972-1.74554176099925i</v>
      </c>
      <c r="S1214" t="str">
        <f t="shared" si="577"/>
        <v>0.114344346533252i</v>
      </c>
      <c r="T1214" t="str">
        <f t="shared" si="578"/>
        <v>0.199592832007961-0.0375833964645646i</v>
      </c>
      <c r="U1214" t="str">
        <f t="shared" si="579"/>
        <v>0.0000333333333333334-0.00104514672374504i</v>
      </c>
      <c r="V1214" t="str">
        <f t="shared" si="580"/>
        <v>6.66666666666667E-06-0.0104514672374504i</v>
      </c>
      <c r="W1214" t="str">
        <f t="shared" si="581"/>
        <v>0.0000276030388909411-0.000950210094707525i</v>
      </c>
      <c r="X1214" t="str">
        <f t="shared" si="582"/>
        <v>0.0000426141518759003-0.000949098587998763i</v>
      </c>
      <c r="Y1214" t="str">
        <f t="shared" si="583"/>
        <v>0.009+0.678584013175395i</v>
      </c>
      <c r="Z1214" t="str">
        <f t="shared" si="584"/>
        <v>-0.0167941945996783-0.000978747154241672i</v>
      </c>
      <c r="AA1214" t="str">
        <f t="shared" si="585"/>
        <v>0.236268795826239-17.7054978339606i</v>
      </c>
      <c r="AB1214" t="str">
        <f t="shared" si="586"/>
        <v>0.941366121567988-0.177259552907131i</v>
      </c>
      <c r="AC1214" t="str">
        <f t="shared" si="587"/>
        <v>1.30211821029775-1.6351889362572i</v>
      </c>
      <c r="AD1214" t="str">
        <f t="shared" si="588"/>
        <v>0.346875668479294+0.299471813974449i</v>
      </c>
      <c r="AE1214" t="str">
        <f t="shared" si="589"/>
        <v>-0.00553239029263167-0.00536889149440534i</v>
      </c>
      <c r="AF1214" t="str">
        <f t="shared" si="590"/>
        <v>-13.873754348671-2.80027264124551i</v>
      </c>
      <c r="AG1214" t="str">
        <f t="shared" si="591"/>
        <v>1.01949099748954-0.0219764789983925i</v>
      </c>
      <c r="AH1214" t="str">
        <f t="shared" si="592"/>
        <v>0.058610899143624+0.0895220696544117i</v>
      </c>
      <c r="AI1214">
        <f t="shared" si="593"/>
        <v>-19.412158131030278</v>
      </c>
      <c r="AJ1214">
        <f t="shared" si="594"/>
        <v>56.786872690740474</v>
      </c>
      <c r="AK1214"/>
      <c r="AL1214"/>
      <c r="AM1214"/>
      <c r="AN1214"/>
    </row>
    <row r="1215" spans="1:40" x14ac:dyDescent="0.25">
      <c r="A1215"/>
      <c r="B1215">
        <f t="shared" si="595"/>
        <v>108100</v>
      </c>
      <c r="C1215" s="237" t="str">
        <f t="shared" si="563"/>
        <v>-6.54020428541286E-06+0.0226551557529009i</v>
      </c>
      <c r="D1215" s="208" t="str">
        <f t="shared" si="564"/>
        <v>-5.95705609857214+0.173689527438907i</v>
      </c>
      <c r="E1215" t="str">
        <f t="shared" si="565"/>
        <v>2870</v>
      </c>
      <c r="F1215" t="str">
        <f t="shared" si="566"/>
        <v>0.777000777000777</v>
      </c>
      <c r="G1215" t="str">
        <f t="shared" si="561"/>
        <v>0.777000777000777</v>
      </c>
      <c r="H1215" t="str">
        <f t="shared" si="567"/>
        <v>7.9186268465342+2.97216049909801i</v>
      </c>
      <c r="I1215" t="str">
        <f t="shared" si="568"/>
        <v>424.507707316321i</v>
      </c>
      <c r="J1215" t="str">
        <f t="shared" si="562"/>
        <v>-242.92791577765+92.8687021141769i</v>
      </c>
      <c r="K1215" t="str">
        <f t="shared" si="569"/>
        <v>0.582855032645255-1.52464452563305i</v>
      </c>
      <c r="L1215" t="str">
        <f t="shared" si="570"/>
        <v>0.0419612945579076-0.0934321860950573i</v>
      </c>
      <c r="M1215" t="str">
        <f t="shared" si="571"/>
        <v>0.624816327203163-1.61807671172811i</v>
      </c>
      <c r="N1215" t="str">
        <f t="shared" si="572"/>
        <v>-1.10756600161871i</v>
      </c>
      <c r="O1215" t="str">
        <f t="shared" si="573"/>
        <v>0.446840326575975-0.894613728122633i</v>
      </c>
      <c r="P1215" t="str">
        <f t="shared" si="574"/>
        <v>0.553159673424025+0.894613728122633i</v>
      </c>
      <c r="Q1215" t="str">
        <f t="shared" si="575"/>
        <v>-0.553159673424025+0.212952273496077i</v>
      </c>
      <c r="R1215" t="str">
        <f t="shared" si="576"/>
        <v>-0.328677270087079-1.74381168110702i</v>
      </c>
      <c r="S1215" t="str">
        <f t="shared" si="577"/>
        <v>0.11445022092819i</v>
      </c>
      <c r="T1215" t="str">
        <f t="shared" si="578"/>
        <v>0.199579632159857-0.0376171861755406i</v>
      </c>
      <c r="U1215" t="str">
        <f t="shared" si="579"/>
        <v>0.0000333333333333333-0.00104417989051309i</v>
      </c>
      <c r="V1215" t="str">
        <f t="shared" si="580"/>
        <v>6.66666666666667E-06-0.0104417989051309i</v>
      </c>
      <c r="W1215" t="str">
        <f t="shared" si="581"/>
        <v>0.0000276030383964696-0.000949331226431329i</v>
      </c>
      <c r="X1215" t="str">
        <f t="shared" si="582"/>
        <v>0.0000425863795450545-0.000948221187002062i</v>
      </c>
      <c r="Y1215" t="str">
        <f t="shared" si="583"/>
        <v>0.009+0.679212331706113i</v>
      </c>
      <c r="Z1215" t="str">
        <f t="shared" si="584"/>
        <v>-0.0167631164145544-0.00097693283845211i</v>
      </c>
      <c r="AA1215" t="str">
        <f t="shared" si="585"/>
        <v>0.235830000523585-17.6890790781585i</v>
      </c>
      <c r="AB1215" t="str">
        <f t="shared" si="586"/>
        <v>0.941303865375268-0.177418919798468i</v>
      </c>
      <c r="AC1215" t="str">
        <f t="shared" si="587"/>
        <v>1.30106460160006-1.6339561010682i</v>
      </c>
      <c r="AD1215" t="str">
        <f t="shared" si="588"/>
        <v>0.347177884748586+0.299642694654048i</v>
      </c>
      <c r="AE1215" t="str">
        <f t="shared" si="589"/>
        <v>-0.00552705251038947-0.00536211484965182i</v>
      </c>
      <c r="AF1215" t="str">
        <f t="shared" si="590"/>
        <v>-13.8756829451063-2.7984709716591i</v>
      </c>
      <c r="AG1215" t="str">
        <f t="shared" si="591"/>
        <v>1.01948384737965-0.0219755442008195i</v>
      </c>
      <c r="AH1215" t="str">
        <f t="shared" si="592"/>
        <v>0.0585795961348983+0.0894154628507395i</v>
      </c>
      <c r="AI1215">
        <f t="shared" si="593"/>
        <v>-19.42079399563092</v>
      </c>
      <c r="AJ1215">
        <f t="shared" si="594"/>
        <v>56.769610860529703</v>
      </c>
      <c r="AK1215"/>
      <c r="AL1215"/>
      <c r="AM1215"/>
      <c r="AN1215"/>
    </row>
    <row r="1216" spans="1:40" x14ac:dyDescent="0.25">
      <c r="A1216"/>
      <c r="B1216">
        <f t="shared" si="595"/>
        <v>108200</v>
      </c>
      <c r="C1216" s="237" t="str">
        <f t="shared" si="563"/>
        <v>-6.52812077068815E-06+0.0226342175348029i</v>
      </c>
      <c r="D1216" s="208" t="str">
        <f t="shared" si="564"/>
        <v>-5.95705600593187+0.173529001100156i</v>
      </c>
      <c r="E1216" t="str">
        <f t="shared" si="565"/>
        <v>2870</v>
      </c>
      <c r="F1216" t="str">
        <f t="shared" si="566"/>
        <v>0.777000777000777</v>
      </c>
      <c r="G1216" t="str">
        <f t="shared" si="561"/>
        <v>0.777000777000777</v>
      </c>
      <c r="H1216" t="str">
        <f t="shared" si="567"/>
        <v>7.92055121082841+2.9701998662527i</v>
      </c>
      <c r="I1216" t="str">
        <f t="shared" si="568"/>
        <v>424.90040639802i</v>
      </c>
      <c r="J1216" t="str">
        <f t="shared" si="562"/>
        <v>-243.379425011509+92.9546121068819i</v>
      </c>
      <c r="K1216" t="str">
        <f t="shared" si="569"/>
        <v>0.58190753000667-1.52358572482716i</v>
      </c>
      <c r="L1216" t="str">
        <f t="shared" si="570"/>
        <v>0.0418967603909168-0.0933747908510391i</v>
      </c>
      <c r="M1216" t="str">
        <f t="shared" si="571"/>
        <v>0.623804290397587-1.6169605156782i</v>
      </c>
      <c r="N1216" t="str">
        <f t="shared" si="572"/>
        <v>-1.10859057701336i</v>
      </c>
      <c r="O1216" t="str">
        <f t="shared" si="573"/>
        <v>0.445923492986438-0.89507108008402i</v>
      </c>
      <c r="P1216" t="str">
        <f t="shared" si="574"/>
        <v>0.554076507013562+0.89507108008402i</v>
      </c>
      <c r="Q1216" t="str">
        <f t="shared" si="575"/>
        <v>-0.554076507013562+0.21351949692934i</v>
      </c>
      <c r="R1216" t="str">
        <f t="shared" si="576"/>
        <v>-0.328668438680093-1.74208468965806i</v>
      </c>
      <c r="S1216" t="str">
        <f t="shared" si="577"/>
        <v>0.114556095323128i</v>
      </c>
      <c r="T1216" t="str">
        <f t="shared" si="578"/>
        <v>0.199566419769431-0.0376509729911404i</v>
      </c>
      <c r="U1216" t="str">
        <f t="shared" si="579"/>
        <v>0.0000333333333333334-0.00104321484440356i</v>
      </c>
      <c r="V1216" t="str">
        <f t="shared" si="580"/>
        <v>6.66666666666667E-06-0.0104321484440356i</v>
      </c>
      <c r="W1216" t="str">
        <f t="shared" si="581"/>
        <v>0.0000276030379015407-0.000948453982811869i</v>
      </c>
      <c r="X1216" t="str">
        <f t="shared" si="582"/>
        <v>0.0000425586841539389-0.000947345406734253i</v>
      </c>
      <c r="Y1216" t="str">
        <f t="shared" si="583"/>
        <v>0.009+0.679840650236831i</v>
      </c>
      <c r="Z1216" t="str">
        <f t="shared" si="584"/>
        <v>-0.0167321244448502-0.000975124400757006i</v>
      </c>
      <c r="AA1216" t="str">
        <f t="shared" si="585"/>
        <v>0.23539242818442-17.6726907818851i</v>
      </c>
      <c r="AB1216" t="str">
        <f t="shared" si="586"/>
        <v>0.941241550027533-0.177578273033959i</v>
      </c>
      <c r="AC1216" t="str">
        <f t="shared" si="587"/>
        <v>1.30001346126942-1.63272451071025i</v>
      </c>
      <c r="AD1216" t="str">
        <f t="shared" si="588"/>
        <v>0.34748028628897+0.299813285777879i</v>
      </c>
      <c r="AE1216" t="str">
        <f t="shared" si="589"/>
        <v>-0.00552172814168611-0.00535534971379734i</v>
      </c>
      <c r="AF1216" t="str">
        <f t="shared" si="590"/>
        <v>-13.8776072167603-2.79667086515254i</v>
      </c>
      <c r="AG1216" t="str">
        <f t="shared" si="591"/>
        <v>1.01947669222708-0.0219746231076617i</v>
      </c>
      <c r="AH1216" t="str">
        <f t="shared" si="592"/>
        <v>0.058548363073234+0.0893090297815658i</v>
      </c>
      <c r="AI1216">
        <f t="shared" si="593"/>
        <v>-19.429422727123068</v>
      </c>
      <c r="AJ1216">
        <f t="shared" si="594"/>
        <v>56.752334375559613</v>
      </c>
      <c r="AK1216"/>
      <c r="AL1216"/>
      <c r="AM1216"/>
      <c r="AN1216"/>
    </row>
    <row r="1217" spans="1:40" x14ac:dyDescent="0.25">
      <c r="A1217"/>
      <c r="B1217">
        <f t="shared" si="595"/>
        <v>108300</v>
      </c>
      <c r="C1217" s="237" t="str">
        <f t="shared" si="563"/>
        <v>-6.51607071284379E-06+0.0226133179837647i</v>
      </c>
      <c r="D1217" s="208" t="str">
        <f t="shared" si="564"/>
        <v>-5.95705591354809+0.173368771208863i</v>
      </c>
      <c r="E1217" t="str">
        <f t="shared" si="565"/>
        <v>2870</v>
      </c>
      <c r="F1217" t="str">
        <f t="shared" si="566"/>
        <v>0.777000777000777</v>
      </c>
      <c r="G1217" t="str">
        <f t="shared" si="561"/>
        <v>0.777000777000777</v>
      </c>
      <c r="H1217" t="str">
        <f t="shared" si="567"/>
        <v>7.92247126215604+2.96824109353294i</v>
      </c>
      <c r="I1217" t="str">
        <f t="shared" si="568"/>
        <v>425.293105479718i</v>
      </c>
      <c r="J1217" t="str">
        <f t="shared" si="562"/>
        <v>-243.831351729634+93.040522099587i</v>
      </c>
      <c r="K1217" t="str">
        <f t="shared" si="569"/>
        <v>0.58096223103635-1.52252806519973i</v>
      </c>
      <c r="L1217" t="str">
        <f t="shared" si="570"/>
        <v>0.0418323650228333-0.0933174393792755i</v>
      </c>
      <c r="M1217" t="str">
        <f t="shared" si="571"/>
        <v>0.622794596059183-1.61584550457901i</v>
      </c>
      <c r="N1217" t="str">
        <f t="shared" si="572"/>
        <v>-1.10961515240802i</v>
      </c>
      <c r="O1217" t="str">
        <f t="shared" si="573"/>
        <v>0.445006191286632-0.895527492440386i</v>
      </c>
      <c r="P1217" t="str">
        <f t="shared" si="574"/>
        <v>0.554993808713368+0.895527492440386i</v>
      </c>
      <c r="Q1217" t="str">
        <f t="shared" si="575"/>
        <v>-0.554993808713368+0.214087659967634i</v>
      </c>
      <c r="R1217" t="str">
        <f t="shared" si="576"/>
        <v>-0.328659598303713-1.74036077808928i</v>
      </c>
      <c r="S1217" t="str">
        <f t="shared" si="577"/>
        <v>0.114661969718067i</v>
      </c>
      <c r="T1217" t="str">
        <f t="shared" si="578"/>
        <v>0.199553194835785-0.0376847569082524i</v>
      </c>
      <c r="U1217" t="str">
        <f t="shared" si="579"/>
        <v>0.0000333333333333333-0.00104225158046597i</v>
      </c>
      <c r="V1217" t="str">
        <f t="shared" si="580"/>
        <v>6.66666666666667E-06-0.0104225158046597i</v>
      </c>
      <c r="W1217" t="str">
        <f t="shared" si="581"/>
        <v>0.0000276030374061541-0.000947578359348722i</v>
      </c>
      <c r="X1217" t="str">
        <f t="shared" si="582"/>
        <v>0.0000425310654186286-0.000946471242710269i</v>
      </c>
      <c r="Y1217" t="str">
        <f t="shared" si="583"/>
        <v>0.009+0.680468968767549i</v>
      </c>
      <c r="Z1217" t="str">
        <f t="shared" si="584"/>
        <v>-0.016701218371883-0.000973321815525997i</v>
      </c>
      <c r="AA1217" t="str">
        <f t="shared" si="585"/>
        <v>0.234956074262002-17.6563328603567i</v>
      </c>
      <c r="AB1217" t="str">
        <f t="shared" si="586"/>
        <v>0.941179175520548-0.177737612598928i</v>
      </c>
      <c r="AC1217" t="str">
        <f t="shared" si="587"/>
        <v>1.29896478212505-1.63149416441133i</v>
      </c>
      <c r="AD1217" t="str">
        <f t="shared" si="588"/>
        <v>0.347782872846805+0.299983587157276i</v>
      </c>
      <c r="AE1217" t="str">
        <f t="shared" si="589"/>
        <v>-0.0055164171357354-0.00534859605430257i</v>
      </c>
      <c r="AF1217" t="str">
        <f t="shared" si="590"/>
        <v>-13.8795271757041-2.79487232232408i</v>
      </c>
      <c r="AG1217" t="str">
        <f t="shared" si="591"/>
        <v>1.01946953203289-0.0219737156644807i</v>
      </c>
      <c r="AH1217" t="str">
        <f t="shared" si="592"/>
        <v>0.0585171996749645+0.0892027699782428i</v>
      </c>
      <c r="AI1217">
        <f t="shared" si="593"/>
        <v>-19.43804434060802</v>
      </c>
      <c r="AJ1217">
        <f t="shared" si="594"/>
        <v>56.735043273785138</v>
      </c>
      <c r="AK1217"/>
      <c r="AL1217"/>
      <c r="AM1217"/>
      <c r="AN1217"/>
    </row>
    <row r="1218" spans="1:40" x14ac:dyDescent="0.25">
      <c r="A1218"/>
      <c r="B1218">
        <f t="shared" si="595"/>
        <v>108400</v>
      </c>
      <c r="C1218" s="237" t="str">
        <f t="shared" si="563"/>
        <v>-6.50405398847961E-06+0.0225924569927742i</v>
      </c>
      <c r="D1218" s="208" t="str">
        <f t="shared" si="564"/>
        <v>-5.95705582141987+0.173208836944602i</v>
      </c>
      <c r="E1218" t="str">
        <f t="shared" si="565"/>
        <v>2870</v>
      </c>
      <c r="F1218" t="str">
        <f t="shared" si="566"/>
        <v>0.777000777000777</v>
      </c>
      <c r="G1218" t="str">
        <f t="shared" si="561"/>
        <v>0.777000777000777</v>
      </c>
      <c r="H1218" t="str">
        <f t="shared" si="567"/>
        <v>7.92438701255094+2.96628418069863i</v>
      </c>
      <c r="I1218" t="str">
        <f t="shared" si="568"/>
        <v>425.685804561417i</v>
      </c>
      <c r="J1218" t="str">
        <f t="shared" si="562"/>
        <v>-244.283695932025+93.1264320922921i</v>
      </c>
      <c r="K1218" t="str">
        <f t="shared" si="569"/>
        <v>0.580019129261569-1.52147154598247i</v>
      </c>
      <c r="L1218" t="str">
        <f t="shared" si="570"/>
        <v>0.0417681080885149-0.0932601317221612i</v>
      </c>
      <c r="M1218" t="str">
        <f t="shared" si="571"/>
        <v>0.621787237350084-1.61473167770463i</v>
      </c>
      <c r="N1218" t="str">
        <f t="shared" si="572"/>
        <v>-1.11063972780267i</v>
      </c>
      <c r="O1218" t="str">
        <f t="shared" si="573"/>
        <v>0.444088422439517-0.895982964712601i</v>
      </c>
      <c r="P1218" t="str">
        <f t="shared" si="574"/>
        <v>0.555911577560483+0.895982964712601i</v>
      </c>
      <c r="Q1218" t="str">
        <f t="shared" si="575"/>
        <v>-0.555911577560483+0.214656763090069i</v>
      </c>
      <c r="R1218" t="str">
        <f t="shared" si="576"/>
        <v>-0.328650748955625-1.73863993786923i</v>
      </c>
      <c r="S1218" t="str">
        <f t="shared" si="577"/>
        <v>0.114767844113005i</v>
      </c>
      <c r="T1218" t="str">
        <f t="shared" si="578"/>
        <v>0.19953995735802-0.0377185379237615i</v>
      </c>
      <c r="U1218" t="str">
        <f t="shared" si="579"/>
        <v>0.0000333333333333334-0.00104129009376812i</v>
      </c>
      <c r="V1218" t="str">
        <f t="shared" si="580"/>
        <v>6.66666666666667E-06-0.0104129009376812i</v>
      </c>
      <c r="W1218" t="str">
        <f t="shared" si="581"/>
        <v>0.0000276030369103102-0.000946704351558065i</v>
      </c>
      <c r="X1218" t="str">
        <f t="shared" si="582"/>
        <v>0.0000425035230565074-0.000945598690461577i</v>
      </c>
      <c r="Y1218" t="str">
        <f t="shared" si="583"/>
        <v>0.009+0.681097287298267i</v>
      </c>
      <c r="Z1218" t="str">
        <f t="shared" si="584"/>
        <v>-0.0166703978784414-0.000971525057266565i</v>
      </c>
      <c r="AA1218" t="str">
        <f t="shared" si="585"/>
        <v>0.234520934230734-17.6400052291046i</v>
      </c>
      <c r="AB1218" t="str">
        <f t="shared" si="586"/>
        <v>0.941116741850071-0.177896938478683i</v>
      </c>
      <c r="AC1218" t="str">
        <f t="shared" si="587"/>
        <v>1.29791855701067-1.63026506139318i</v>
      </c>
      <c r="AD1218" t="str">
        <f t="shared" si="588"/>
        <v>0.348085644168233+0.300153598603739i</v>
      </c>
      <c r="AE1218" t="str">
        <f t="shared" si="589"/>
        <v>-0.00551111944198575-0.00534185383875453i</v>
      </c>
      <c r="AF1218" t="str">
        <f t="shared" si="590"/>
        <v>-13.8814428339708-2.79307534375403i</v>
      </c>
      <c r="AG1218" t="str">
        <f t="shared" si="591"/>
        <v>1.01946236679811-0.0219728218170267i</v>
      </c>
      <c r="AH1218" t="str">
        <f t="shared" si="592"/>
        <v>0.05848610565777+0.0890966829738503i</v>
      </c>
      <c r="AI1218">
        <f t="shared" si="593"/>
        <v>-19.446658851142175</v>
      </c>
      <c r="AJ1218">
        <f t="shared" si="594"/>
        <v>56.717737593015698</v>
      </c>
      <c r="AK1218"/>
      <c r="AL1218"/>
      <c r="AM1218"/>
      <c r="AN1218"/>
    </row>
    <row r="1219" spans="1:40" x14ac:dyDescent="0.25">
      <c r="A1219"/>
      <c r="B1219">
        <f t="shared" si="595"/>
        <v>108500</v>
      </c>
      <c r="C1219" s="237" t="str">
        <f t="shared" si="563"/>
        <v>-0.0000064920704747639+0.0225716344552137i</v>
      </c>
      <c r="D1219" s="208" t="str">
        <f t="shared" si="564"/>
        <v>-5.95705572954627+0.173049197489972i</v>
      </c>
      <c r="E1219" t="str">
        <f t="shared" si="565"/>
        <v>2870</v>
      </c>
      <c r="F1219" t="str">
        <f t="shared" si="566"/>
        <v>0.777000777000777</v>
      </c>
      <c r="G1219" t="str">
        <f t="shared" si="561"/>
        <v>0.777000777000777</v>
      </c>
      <c r="H1219" t="str">
        <f t="shared" si="567"/>
        <v>7.92629847400856+2.96432912749492i</v>
      </c>
      <c r="I1219" t="str">
        <f t="shared" si="568"/>
        <v>426.078503643116i</v>
      </c>
      <c r="J1219" t="str">
        <f t="shared" si="562"/>
        <v>-244.736457618682+93.2123420849971i</v>
      </c>
      <c r="K1219" t="str">
        <f t="shared" si="569"/>
        <v>0.579078218231815-1.52041616640167i</v>
      </c>
      <c r="L1219" t="str">
        <f t="shared" si="570"/>
        <v>0.0417039892238816-0.0932028679214582i</v>
      </c>
      <c r="M1219" t="str">
        <f t="shared" si="571"/>
        <v>0.620782207455697-1.61361903432313i</v>
      </c>
      <c r="N1219" t="str">
        <f t="shared" si="572"/>
        <v>-1.11166430319732i</v>
      </c>
      <c r="O1219" t="str">
        <f t="shared" si="573"/>
        <v>0.443170187408517-0.896437496422534i</v>
      </c>
      <c r="P1219" t="str">
        <f t="shared" si="574"/>
        <v>0.556829812591483+0.896437496422534i</v>
      </c>
      <c r="Q1219" t="str">
        <f t="shared" si="575"/>
        <v>-0.556829812591483+0.215226806774786i</v>
      </c>
      <c r="R1219" t="str">
        <f t="shared" si="576"/>
        <v>-0.32864189063351-1.73692216049785i</v>
      </c>
      <c r="S1219" t="str">
        <f t="shared" si="577"/>
        <v>0.114873718507943i</v>
      </c>
      <c r="T1219" t="str">
        <f t="shared" si="578"/>
        <v>0.199526707335238-0.037752316034552i</v>
      </c>
      <c r="U1219" t="str">
        <f t="shared" si="579"/>
        <v>0.0000333333333333333-0.00104033037939599i</v>
      </c>
      <c r="V1219" t="str">
        <f t="shared" si="580"/>
        <v>6.66666666666667E-06-0.0104033037939599i</v>
      </c>
      <c r="W1219" t="str">
        <f t="shared" si="581"/>
        <v>0.0000276030364140083-0.000945831954972591i</v>
      </c>
      <c r="X1219" t="str">
        <f t="shared" si="582"/>
        <v>0.000042476056786259-0.000944727745536075i</v>
      </c>
      <c r="Y1219" t="str">
        <f t="shared" si="583"/>
        <v>0.009+0.681725605828985i</v>
      </c>
      <c r="Z1219" t="str">
        <f t="shared" si="584"/>
        <v>-0.0166396626487766-0.00096973410062312i</v>
      </c>
      <c r="AA1219" t="str">
        <f t="shared" si="585"/>
        <v>0.234087003586033-17.623707803973i</v>
      </c>
      <c r="AB1219" t="str">
        <f t="shared" si="586"/>
        <v>0.941054249011869-0.178056250658529i</v>
      </c>
      <c r="AC1219" t="str">
        <f t="shared" si="587"/>
        <v>1.29687477879434-1.6290372008713i</v>
      </c>
      <c r="AD1219" t="str">
        <f t="shared" si="588"/>
        <v>0.348388599999201+0.300323319928952i</v>
      </c>
      <c r="AE1219" t="str">
        <f t="shared" si="589"/>
        <v>-0.00550583501011886-0.00533512303486597i</v>
      </c>
      <c r="AF1219" t="str">
        <f t="shared" si="590"/>
        <v>-13.8833542035548-2.79127993000495i</v>
      </c>
      <c r="AG1219" t="str">
        <f t="shared" si="591"/>
        <v>1.01945519652379-0.0219719415112381i</v>
      </c>
      <c r="AH1219" t="str">
        <f t="shared" si="592"/>
        <v>0.0584550807406632+0.088990768303179i</v>
      </c>
      <c r="AI1219">
        <f t="shared" si="593"/>
        <v>-19.455266273738086</v>
      </c>
      <c r="AJ1219">
        <f t="shared" si="594"/>
        <v>56.700417370916227</v>
      </c>
      <c r="AK1219"/>
      <c r="AL1219"/>
      <c r="AM1219"/>
      <c r="AN1219"/>
    </row>
    <row r="1220" spans="1:40" x14ac:dyDescent="0.25">
      <c r="A1220"/>
      <c r="B1220">
        <f t="shared" si="595"/>
        <v>108600</v>
      </c>
      <c r="C1220" s="237" t="str">
        <f t="shared" si="563"/>
        <v>-6.48012004943018E-06+0.0225508502648584i</v>
      </c>
      <c r="D1220" s="208" t="str">
        <f t="shared" si="564"/>
        <v>-5.95705563792633+0.172889852030581i</v>
      </c>
      <c r="E1220" t="str">
        <f t="shared" si="565"/>
        <v>2870</v>
      </c>
      <c r="F1220" t="str">
        <f t="shared" si="566"/>
        <v>0.777000777000777</v>
      </c>
      <c r="G1220" t="str">
        <f t="shared" si="561"/>
        <v>0.777000777000777</v>
      </c>
      <c r="H1220" t="str">
        <f t="shared" si="567"/>
        <v>7.9282056584861+2.96237593365234i</v>
      </c>
      <c r="I1220" t="str">
        <f t="shared" si="568"/>
        <v>426.471202724814i</v>
      </c>
      <c r="J1220" t="str">
        <f t="shared" si="562"/>
        <v>-245.189636789605+93.2982520777022i</v>
      </c>
      <c r="K1220" t="str">
        <f t="shared" si="569"/>
        <v>0.578139491518715-1.51936192567834i</v>
      </c>
      <c r="L1220" t="str">
        <f t="shared" si="570"/>
        <v>0.0416400080659146-0.093145648018301i</v>
      </c>
      <c r="M1220" t="str">
        <f t="shared" si="571"/>
        <v>0.61977949958463-1.61250757369664i</v>
      </c>
      <c r="N1220" t="str">
        <f t="shared" si="572"/>
        <v>-1.11268887859197i</v>
      </c>
      <c r="O1220" t="str">
        <f t="shared" si="573"/>
        <v>0.442251487157553-0.896891087093039i</v>
      </c>
      <c r="P1220" t="str">
        <f t="shared" si="574"/>
        <v>0.557748512842447+0.896891087093039i</v>
      </c>
      <c r="Q1220" t="str">
        <f t="shared" si="575"/>
        <v>-0.557748512842447+0.215797791498931i</v>
      </c>
      <c r="R1220" t="str">
        <f t="shared" si="576"/>
        <v>-0.328633023335051-1.73520743750642i</v>
      </c>
      <c r="S1220" t="str">
        <f t="shared" si="577"/>
        <v>0.114979592902881i</v>
      </c>
      <c r="T1220" t="str">
        <f t="shared" si="578"/>
        <v>0.199513444766539-0.0377860912375072i</v>
      </c>
      <c r="U1220" t="str">
        <f t="shared" si="579"/>
        <v>0.0000333333333333334-0.00103937243245364i</v>
      </c>
      <c r="V1220" t="str">
        <f t="shared" si="580"/>
        <v>6.66666666666667E-06-0.0103937243245364i</v>
      </c>
      <c r="W1220" t="str">
        <f t="shared" si="581"/>
        <v>0.0000276030359172491-0.000944961165141466i</v>
      </c>
      <c r="X1220" t="str">
        <f t="shared" si="582"/>
        <v>0.0000424486663278626-0.00094385840349806i</v>
      </c>
      <c r="Y1220" t="str">
        <f t="shared" si="583"/>
        <v>0.009+0.682353924359703i</v>
      </c>
      <c r="Z1220" t="str">
        <f t="shared" si="584"/>
        <v>-0.0166090123685963-0.000967948920376205i</v>
      </c>
      <c r="AA1220" t="str">
        <f t="shared" si="585"/>
        <v>0.233654277844226-17.6074405011182i</v>
      </c>
      <c r="AB1220" t="str">
        <f t="shared" si="586"/>
        <v>0.940991697001696-0.178215549123766i</v>
      </c>
      <c r="AC1220" t="str">
        <f t="shared" si="587"/>
        <v>1.29583344036843-1.62781058205502i</v>
      </c>
      <c r="AD1220" t="str">
        <f t="shared" si="588"/>
        <v>0.348691740085458+0.300492750944759i</v>
      </c>
      <c r="AE1220" t="str">
        <f t="shared" si="589"/>
        <v>-0.00550056379004886-0.00532840361047482i</v>
      </c>
      <c r="AF1220" t="str">
        <f t="shared" si="590"/>
        <v>-13.8852612964124-2.78948608162176i</v>
      </c>
      <c r="AG1220" t="str">
        <f t="shared" si="591"/>
        <v>1.01944802121099-0.0219710746932413i</v>
      </c>
      <c r="AH1220" t="str">
        <f t="shared" si="592"/>
        <v>0.0584241246439894+0.088885025502728i</v>
      </c>
      <c r="AI1220">
        <f t="shared" si="593"/>
        <v>-19.463866623363952</v>
      </c>
      <c r="AJ1220">
        <f t="shared" si="594"/>
        <v>56.683082645006039</v>
      </c>
      <c r="AK1220"/>
      <c r="AL1220"/>
      <c r="AM1220"/>
      <c r="AN1220"/>
    </row>
    <row r="1221" spans="1:40" x14ac:dyDescent="0.25">
      <c r="A1221"/>
      <c r="B1221">
        <f t="shared" si="595"/>
        <v>108700</v>
      </c>
      <c r="C1221" s="237" t="str">
        <f t="shared" si="563"/>
        <v>-6.46820259077408E-06+0.0225301043158742i</v>
      </c>
      <c r="D1221" s="208" t="str">
        <f t="shared" si="564"/>
        <v>-5.95705554655916+0.172730799755036i</v>
      </c>
      <c r="E1221" t="str">
        <f t="shared" si="565"/>
        <v>2870</v>
      </c>
      <c r="F1221" t="str">
        <f t="shared" si="566"/>
        <v>0.777000777000777</v>
      </c>
      <c r="G1221" t="str">
        <f t="shared" ref="G1221:G1284" si="596">IF($C$11=$C$7,$C$24,F1221)</f>
        <v>0.777000777000777</v>
      </c>
      <c r="H1221" t="str">
        <f t="shared" si="567"/>
        <v>7.93010857790275+2.96042459888696i</v>
      </c>
      <c r="I1221" t="str">
        <f t="shared" si="568"/>
        <v>426.863901806513i</v>
      </c>
      <c r="J1221" t="str">
        <f t="shared" ref="J1221:J1284" si="597">IMSUM(COMPLEX(0,2*PI()*B1221*$C$113*$C$112),COMPLEX(0,2*PI()*B1221*$C$113*$C$111),COMPLEX(0,2*PI()*B1221*$C$28*10^-12*$C$111),COMPLEX(-1*2*PI()*B1221*2*PI()*B1221*$C$113*$C$112*$C$28*10^-12*$C$111,0),COMPLEX(1,0))</f>
        <v>-245.643233444794+93.3841620704072i</v>
      </c>
      <c r="K1221" t="str">
        <f t="shared" si="569"/>
        <v>0.57720294271595-1.51830882302822i</v>
      </c>
      <c r="L1221" t="str">
        <f t="shared" si="570"/>
        <v>0.0415761642526523-0.0930884720532009i</v>
      </c>
      <c r="M1221" t="str">
        <f t="shared" si="571"/>
        <v>0.618779106968602-1.61139729508142i</v>
      </c>
      <c r="N1221" t="str">
        <f t="shared" si="572"/>
        <v>-1.11371345398662i</v>
      </c>
      <c r="O1221" t="str">
        <f t="shared" si="573"/>
        <v>0.441332322651035-0.897343736247957i</v>
      </c>
      <c r="P1221" t="str">
        <f t="shared" si="574"/>
        <v>0.558667677348965+0.897343736247957i</v>
      </c>
      <c r="Q1221" t="str">
        <f t="shared" si="575"/>
        <v>-0.558667677348965+0.216369717738663i</v>
      </c>
      <c r="R1221" t="str">
        <f t="shared" si="576"/>
        <v>-0.328624147057928-1.73349576045736i</v>
      </c>
      <c r="S1221" t="str">
        <f t="shared" si="577"/>
        <v>0.115085467297819i</v>
      </c>
      <c r="T1221" t="str">
        <f t="shared" si="578"/>
        <v>0.199500169651023-0.0378198635295088i</v>
      </c>
      <c r="U1221" t="str">
        <f t="shared" si="579"/>
        <v>0.0000333333333333333-0.00103841624806315i</v>
      </c>
      <c r="V1221" t="str">
        <f t="shared" si="580"/>
        <v>6.66666666666667E-06-0.0103841624806315i</v>
      </c>
      <c r="W1221" t="str">
        <f t="shared" si="581"/>
        <v>0.0000276030354200319-0.000944091977630206i</v>
      </c>
      <c r="X1221" t="str">
        <f t="shared" si="582"/>
        <v>0.000042421351402582-0.000942990659928105i</v>
      </c>
      <c r="Y1221" t="str">
        <f t="shared" si="583"/>
        <v>0.009+0.682982242890421i</v>
      </c>
      <c r="Z1221" t="str">
        <f t="shared" si="584"/>
        <v>-0.0165784467250538-0.000966169491441536i</v>
      </c>
      <c r="AA1221" t="str">
        <f t="shared" si="585"/>
        <v>0.233222752542425-17.5912032370068i</v>
      </c>
      <c r="AB1221" t="str">
        <f t="shared" si="586"/>
        <v>0.940929085815308-0.178374833859686i</v>
      </c>
      <c r="AC1221" t="str">
        <f t="shared" si="587"/>
        <v>1.29479453464948-1.62658520414759i</v>
      </c>
      <c r="AD1221" t="str">
        <f t="shared" si="588"/>
        <v>0.348995064172544+0.30066189146319i</v>
      </c>
      <c r="AE1221" t="str">
        <f t="shared" si="589"/>
        <v>-0.00549530573192041-0.00532169553354359i</v>
      </c>
      <c r="AF1221" t="str">
        <f t="shared" si="590"/>
        <v>-13.8871641244619-2.78769379913192i</v>
      </c>
      <c r="AG1221" t="str">
        <f t="shared" si="591"/>
        <v>1.01944084086079-0.0219702213093485i</v>
      </c>
      <c r="AH1221" t="str">
        <f t="shared" si="592"/>
        <v>0.0583932370894108+0.0887794541106941i</v>
      </c>
      <c r="AI1221">
        <f t="shared" si="593"/>
        <v>-19.472459914944345</v>
      </c>
      <c r="AJ1221">
        <f t="shared" si="594"/>
        <v>56.66573345266233</v>
      </c>
      <c r="AK1221"/>
      <c r="AL1221"/>
      <c r="AM1221"/>
      <c r="AN1221"/>
    </row>
    <row r="1222" spans="1:40" x14ac:dyDescent="0.25">
      <c r="A1222"/>
      <c r="B1222">
        <f t="shared" si="595"/>
        <v>108800</v>
      </c>
      <c r="C1222" s="237" t="str">
        <f t="shared" ref="C1222:C1285" si="598">IMPRODUCT(COMPLEX(-1,0),IMDIV(IMPRODUCT(G1222,COMPLEX($C$100+$C$101,0)),COMPLEX($C$100,2*PI()*B1222*$C$103*$C$102*(2*$C$100+$C$101))))</f>
        <v>-6.45631797765037E-06+0.0225093965028163i</v>
      </c>
      <c r="D1222" s="208" t="str">
        <f t="shared" ref="D1222:D1285" si="599">IMPRODUCT(COMPLEX($C$106,0),IMSUB(C1222,G1222))</f>
        <v>-5.95705545544379+0.172572039854925i</v>
      </c>
      <c r="E1222" t="str">
        <f t="shared" ref="E1222:E1285" si="600">IMDIV(COMPLEX($C$20*10^3,0),COMPLEX(1,2*PI()*B1222*$C$20*1000*$C$29*10^-12))</f>
        <v>2870</v>
      </c>
      <c r="F1222" t="str">
        <f t="shared" ref="F1222:F1285" si="601">IMDIV(COMPLEX($C$22*1000,0),IMSUM(COMPLEX($C$22*1000,0),E1222))</f>
        <v>0.777000777000777</v>
      </c>
      <c r="G1222" t="str">
        <f t="shared" si="596"/>
        <v>0.777000777000777</v>
      </c>
      <c r="H1222" t="str">
        <f t="shared" ref="H1222:H1285" si="602">IMPRODUCT(COMPLEX($C$108,0),IMPRODUCT(COMPLEX(-1,0),D1222),IMDIV(COMPLEX(0,2*PI()*B1222*$C$109*$C$110),COMPLEX(1,2*PI()*B1222*$C$109*$C$110)))</f>
        <v>7.93200724413961+2.9584751229004i</v>
      </c>
      <c r="I1222" t="str">
        <f t="shared" ref="I1222:I1285" si="603">COMPLEX(0,2*PI()*B1222*$C$113*$C$112*$C$114)</f>
        <v>427.256600888212i</v>
      </c>
      <c r="J1222" t="str">
        <f t="shared" si="597"/>
        <v>-246.09724758425+93.4700720631124i</v>
      </c>
      <c r="K1222" t="str">
        <f t="shared" ref="K1222:K1285" si="604">IMDIV(I1222,J1222)</f>
        <v>0.576268565439168-1.51725685766184i</v>
      </c>
      <c r="L1222" t="str">
        <f t="shared" ref="L1222:L1285" si="605">IMDIV(COMPLEX($C$117,0),COMPLEX(1,2*PI()*B1222*$C$115*$C$116))</f>
        <v>0.0415124574231867-0.0930313400660486i</v>
      </c>
      <c r="M1222" t="str">
        <f t="shared" ref="M1222:M1285" si="606">IMSUM(K1222,L1222)</f>
        <v>0.617781022862355-1.61028819772789i</v>
      </c>
      <c r="N1222" t="str">
        <f t="shared" ref="N1222:N1285" si="607">COMPLEX(0,-2*PI()*B1222*$C$43)</f>
        <v>-1.11473802938128i</v>
      </c>
      <c r="O1222" t="str">
        <f t="shared" ref="O1222:O1285" si="608">IMEXP(N1222)</f>
        <v>0.440412694853852-0.897795443412122i</v>
      </c>
      <c r="P1222" t="str">
        <f t="shared" ref="P1222:P1285" si="609">IMSUB(COMPLEX(1,0),O1222)</f>
        <v>0.559587305146148+0.897795443412122i</v>
      </c>
      <c r="Q1222" t="str">
        <f t="shared" ref="Q1222:Q1285" si="610">IMSUM(COMPLEX(0,2*PI()*B1222*$C$43),O1222,COMPLEX(-1,0))</f>
        <v>-0.559587305146148+0.216942585969158i</v>
      </c>
      <c r="R1222" t="str">
        <f t="shared" ref="R1222:R1285" si="611">IMDIV(P1222,Q1222)</f>
        <v>-0.328615261799817-1.73178712094408i</v>
      </c>
      <c r="S1222" t="str">
        <f t="shared" ref="S1222:S1285" si="612">IMDIV(COMPLEX(0,2*PI()*B1222*$C$123),COMPLEX($C$124,0))</f>
        <v>0.115191341692758i</v>
      </c>
      <c r="T1222" t="str">
        <f t="shared" ref="T1222:T1285" si="613">IMPRODUCT(R1222,S1222)</f>
        <v>0.199486881987787-0.0378536329074378i</v>
      </c>
      <c r="U1222" t="str">
        <f t="shared" ref="U1222:U1285" si="614">IMDIV(COMPLEX(1,2*PI()*B1222*$C$16*10^-3*$C$15*10^-6),COMPLEX(0,2*PI()*B1222*$C$15*10^-6))</f>
        <v>0.0000333333333333333-0.00103746182136457i</v>
      </c>
      <c r="V1222" t="str">
        <f t="shared" ref="V1222:V1285" si="615">IMSUM(COMPLEX($C$18*10^-3,0),IMDIV(COMPLEX(1,0),COMPLEX(0,2*PI()*B1222*($C$17*1*10^-6))))</f>
        <v>6.66666666666667E-06-0.0103746182136457i</v>
      </c>
      <c r="W1222" t="str">
        <f t="shared" ref="W1222:W1285" si="616">IMDIV(IMPRODUCT(U1222,V1222),IMSUM(U1222,V1222))</f>
        <v>0.0000276030349223573-0.000943224388020679i</v>
      </c>
      <c r="X1222" t="str">
        <f t="shared" ref="X1222:X1285" si="617">IMDIV(IMPRODUCT(COMPLEX($C$19,0),W1222),IMSUM(COMPLEX($C$19,0),W1222))</f>
        <v>0.000042394111732964-0.000942124510423054i</v>
      </c>
      <c r="Y1222" t="str">
        <f t="shared" ref="Y1222:Y1285" si="618">COMPLEX($C$13*10^-3,2*PI()*B1222*$C$12*0.000001)</f>
        <v>0.009+0.683610561421139i</v>
      </c>
      <c r="Z1222" t="str">
        <f t="shared" ref="Z1222:Z1285" si="619">IMPRODUCT(COMPLEX($C$6,0),IMDIV(X1222,IMSUM(X1222,Y1222)))</f>
        <v>-0.0165479654067432-0.000964395788869273i</v>
      </c>
      <c r="AA1222" t="str">
        <f t="shared" ref="AA1222:AA1285" si="620">IMDIV(COMPLEX($C$6,0),IMSUM(X1222,Y1222))</f>
        <v>0.232792423238413-17.5749959284144i</v>
      </c>
      <c r="AB1222" t="str">
        <f t="shared" ref="AB1222:AB1285" si="621">IMPRODUCT(COMPLEX($C$119,0),T1222)</f>
        <v>0.940866415448445-0.17853410485158i</v>
      </c>
      <c r="AC1222" t="str">
        <f t="shared" ref="AC1222:AC1285" si="622">IMSUM(COMPLEX(1,0),IMPRODUCT(AB1222,M1222))</f>
        <v>1.29375805457817-1.6253610663462i</v>
      </c>
      <c r="AD1222" t="str">
        <f t="shared" ref="AD1222:AD1285" si="623">IMDIV(AB1222,AC1222)</f>
        <v>0.349298572005804+0.30083074129643i</v>
      </c>
      <c r="AE1222" t="str">
        <f t="shared" ref="AE1222:AE1285" si="624">IMPRODUCT(AD1222,AA1222,X1222)</f>
        <v>-0.00549006078610815-0.00531499877215869i</v>
      </c>
      <c r="AF1222" t="str">
        <f t="shared" ref="AF1222:AF1285" si="625">IMSUB(D1222,H1222)</f>
        <v>-13.8890626995834-2.78590308304548i</v>
      </c>
      <c r="AG1222" t="str">
        <f t="shared" ref="AG1222:AG1285" si="626">IMSUM(COMPLEX(1,0),IMPRODUCT(AD1222,AA1222,COMPLEX($C$127,0)))</f>
        <v>1.01943365547426-0.0219693813060581i</v>
      </c>
      <c r="AH1222" t="str">
        <f t="shared" ref="AH1222:AH1285" si="627">IMDIV(IMPRODUCT(AE1222,AF1222),AG1222)</f>
        <v>0.0583624177999087+0.0886740536669664i</v>
      </c>
      <c r="AI1222">
        <f t="shared" ref="AI1222:AI1285" si="628">20*LOG10(IMABS(AH1222))</f>
        <v>-19.481046163359807</v>
      </c>
      <c r="AJ1222">
        <f t="shared" ref="AJ1222:AJ1285" si="629">IMARGUMENT(AH1222)*180/PI()</f>
        <v>56.648369831117151</v>
      </c>
      <c r="AK1222"/>
      <c r="AL1222"/>
      <c r="AM1222"/>
      <c r="AN1222"/>
    </row>
    <row r="1223" spans="1:40" x14ac:dyDescent="0.25">
      <c r="A1223"/>
      <c r="B1223">
        <f t="shared" si="595"/>
        <v>108900</v>
      </c>
      <c r="C1223" s="237" t="str">
        <f t="shared" si="598"/>
        <v>-6.44446608946969E-06+0.022488726720627i</v>
      </c>
      <c r="D1223" s="208" t="str">
        <f t="shared" si="599"/>
        <v>-5.95705536457931+0.172413571524807i</v>
      </c>
      <c r="E1223" t="str">
        <f t="shared" si="600"/>
        <v>2870</v>
      </c>
      <c r="F1223" t="str">
        <f t="shared" si="601"/>
        <v>0.777000777000777</v>
      </c>
      <c r="G1223" t="str">
        <f t="shared" si="596"/>
        <v>0.777000777000777</v>
      </c>
      <c r="H1223" t="str">
        <f t="shared" si="602"/>
        <v>7.93390166904+2.95652750538004i</v>
      </c>
      <c r="I1223" t="str">
        <f t="shared" si="603"/>
        <v>427.649299969911i</v>
      </c>
      <c r="J1223" t="str">
        <f t="shared" si="597"/>
        <v>-246.551679207972+93.5559820558174i</v>
      </c>
      <c r="K1223" t="str">
        <f t="shared" si="604"/>
        <v>0.575336353325908-1.5162060287846i</v>
      </c>
      <c r="L1223" t="str">
        <f t="shared" si="605"/>
        <v>0.0414488872176623-0.0929742520961211i</v>
      </c>
      <c r="M1223" t="str">
        <f t="shared" si="606"/>
        <v>0.61678524054357-1.60918028088072i</v>
      </c>
      <c r="N1223" t="str">
        <f t="shared" si="607"/>
        <v>-1.11576260477593i</v>
      </c>
      <c r="O1223" t="str">
        <f t="shared" si="608"/>
        <v>0.439492604731404-0.898246208111343i</v>
      </c>
      <c r="P1223" t="str">
        <f t="shared" si="609"/>
        <v>0.560507395268596+0.898246208111343i</v>
      </c>
      <c r="Q1223" t="str">
        <f t="shared" si="610"/>
        <v>-0.560507395268596+0.217516396664587i</v>
      </c>
      <c r="R1223" t="str">
        <f t="shared" si="611"/>
        <v>-0.328606367558394-1.73008151059094i</v>
      </c>
      <c r="S1223" t="str">
        <f t="shared" si="612"/>
        <v>0.115297216087696i</v>
      </c>
      <c r="T1223" t="str">
        <f t="shared" si="613"/>
        <v>0.199473581775931-0.037887399368173i</v>
      </c>
      <c r="U1223" t="str">
        <f t="shared" si="614"/>
        <v>0.0000333333333333334-0.00103650914751575i</v>
      </c>
      <c r="V1223" t="str">
        <f t="shared" si="615"/>
        <v>6.66666666666667E-06-0.0103650914751575i</v>
      </c>
      <c r="W1223" t="str">
        <f t="shared" si="616"/>
        <v>0.0000276030344242255-0.000942358391910929i</v>
      </c>
      <c r="X1223" t="str">
        <f t="shared" si="617"/>
        <v>0.0000423669470428256-0.000941259950595864i</v>
      </c>
      <c r="Y1223" t="str">
        <f t="shared" si="618"/>
        <v>0.009+0.684238879951857i</v>
      </c>
      <c r="Z1223" t="str">
        <f t="shared" si="619"/>
        <v>-0.0165175681036888-0.000962627787843044i</v>
      </c>
      <c r="AA1223" t="str">
        <f t="shared" si="620"/>
        <v>0.23236328551053-17.5588184924239i</v>
      </c>
      <c r="AB1223" t="str">
        <f t="shared" si="621"/>
        <v>0.940803685896862-0.178693362084726i</v>
      </c>
      <c r="AC1223" t="str">
        <f t="shared" si="622"/>
        <v>1.29272399311915-1.6241381678421i</v>
      </c>
      <c r="AD1223" t="str">
        <f t="shared" si="623"/>
        <v>0.349602263330373+0.300999300256859i</v>
      </c>
      <c r="AE1223" t="str">
        <f t="shared" si="624"/>
        <v>-0.0054848289032146-0.00530831329452996i</v>
      </c>
      <c r="AF1223" t="str">
        <f t="shared" si="625"/>
        <v>-13.8909570336193-2.78411393385523i</v>
      </c>
      <c r="AG1223" t="str">
        <f t="shared" si="626"/>
        <v>1.01942646505251-0.0219685546300527i</v>
      </c>
      <c r="AH1223" t="str">
        <f t="shared" si="627"/>
        <v>0.0583316664997641+0.0885688237131148i</v>
      </c>
      <c r="AI1223">
        <f t="shared" si="628"/>
        <v>-19.489625383447812</v>
      </c>
      <c r="AJ1223">
        <f t="shared" si="629"/>
        <v>56.63099181746238</v>
      </c>
      <c r="AK1223"/>
      <c r="AL1223"/>
      <c r="AM1223"/>
      <c r="AN1223"/>
    </row>
    <row r="1224" spans="1:40" x14ac:dyDescent="0.25">
      <c r="A1224"/>
      <c r="B1224">
        <f t="shared" si="595"/>
        <v>109000</v>
      </c>
      <c r="C1224" s="237" t="str">
        <f t="shared" si="598"/>
        <v>-6.43264680619563E-06+0.0224680948646341i</v>
      </c>
      <c r="D1224" s="208" t="str">
        <f t="shared" si="599"/>
        <v>-5.95705527396481+0.172255393962195i</v>
      </c>
      <c r="E1224" t="str">
        <f t="shared" si="600"/>
        <v>2870</v>
      </c>
      <c r="F1224" t="str">
        <f t="shared" si="601"/>
        <v>0.777000777000777</v>
      </c>
      <c r="G1224" t="str">
        <f t="shared" si="596"/>
        <v>0.777000777000777</v>
      </c>
      <c r="H1224" t="str">
        <f t="shared" si="602"/>
        <v>7.93579186440953+2.95458174599911i</v>
      </c>
      <c r="I1224" t="str">
        <f t="shared" si="603"/>
        <v>428.041999051609i</v>
      </c>
      <c r="J1224" t="str">
        <f t="shared" si="597"/>
        <v>-247.00652831596+93.6418920485225i</v>
      </c>
      <c r="K1224" t="str">
        <f t="shared" si="604"/>
        <v>0.574406300035516-1.51515633559678i</v>
      </c>
      <c r="L1224" t="str">
        <f t="shared" si="605"/>
        <v>0.0413854532772708-0.0929172081820829i</v>
      </c>
      <c r="M1224" t="str">
        <f t="shared" si="606"/>
        <v>0.615791753312787-1.60807354377886i</v>
      </c>
      <c r="N1224" t="str">
        <f t="shared" si="607"/>
        <v>-1.11678718017058i</v>
      </c>
      <c r="O1224" t="str">
        <f t="shared" si="608"/>
        <v>0.438572053249552-0.898696029872433i</v>
      </c>
      <c r="P1224" t="str">
        <f t="shared" si="609"/>
        <v>0.561427946750448+0.898696029872433i</v>
      </c>
      <c r="Q1224" t="str">
        <f t="shared" si="610"/>
        <v>-0.561427946750448+0.218091150298147i</v>
      </c>
      <c r="R1224" t="str">
        <f t="shared" si="611"/>
        <v>-0.32859746433133-1.72837892105294i</v>
      </c>
      <c r="S1224" t="str">
        <f t="shared" si="612"/>
        <v>0.115403090482634i</v>
      </c>
      <c r="T1224" t="str">
        <f t="shared" si="613"/>
        <v>0.19946026901455-0.0379211629085926i</v>
      </c>
      <c r="U1224" t="str">
        <f t="shared" si="614"/>
        <v>0.0000333333333333333-0.00103555822169234i</v>
      </c>
      <c r="V1224" t="str">
        <f t="shared" si="615"/>
        <v>6.66666666666667E-06-0.0103555822169234i</v>
      </c>
      <c r="W1224" t="str">
        <f t="shared" si="616"/>
        <v>0.0000276030339256355-0.000941493984915187i</v>
      </c>
      <c r="X1224" t="str">
        <f t="shared" si="617"/>
        <v>0.0000423398570572496-0.000940396976075592i</v>
      </c>
      <c r="Y1224" t="str">
        <f t="shared" si="618"/>
        <v>0.009+0.684867198482575i</v>
      </c>
      <c r="Z1224" t="str">
        <f t="shared" si="619"/>
        <v>-0.0164872545073385-0.000960865463679162i</v>
      </c>
      <c r="AA1224" t="str">
        <f t="shared" si="620"/>
        <v>0.231935334957558-17.5426708464246i</v>
      </c>
      <c r="AB1224" t="str">
        <f t="shared" si="621"/>
        <v>0.940740897156292-0.1788526055444i</v>
      </c>
      <c r="AC1224" t="str">
        <f t="shared" si="622"/>
        <v>1.29169234326105-1.62291650782057i</v>
      </c>
      <c r="AD1224" t="str">
        <f t="shared" si="623"/>
        <v>0.349906137891195+0.301167568157011i</v>
      </c>
      <c r="AE1224" t="str">
        <f t="shared" si="624"/>
        <v>-0.0054796100340697-0.00530163906898987i</v>
      </c>
      <c r="AF1224" t="str">
        <f t="shared" si="625"/>
        <v>-13.8928471383743-2.78232635203692i</v>
      </c>
      <c r="AG1224" t="str">
        <f t="shared" si="626"/>
        <v>1.01941926959663-0.0219677412281996i</v>
      </c>
      <c r="AH1224" t="str">
        <f t="shared" si="627"/>
        <v>0.0583009829145631+0.0884637637923872i</v>
      </c>
      <c r="AI1224">
        <f t="shared" si="628"/>
        <v>-19.49819759000205</v>
      </c>
      <c r="AJ1224">
        <f t="shared" si="629"/>
        <v>56.613599448646092</v>
      </c>
      <c r="AK1224"/>
      <c r="AL1224"/>
      <c r="AM1224"/>
      <c r="AN1224"/>
    </row>
    <row r="1225" spans="1:40" x14ac:dyDescent="0.25">
      <c r="A1225"/>
      <c r="B1225">
        <f t="shared" si="595"/>
        <v>109100</v>
      </c>
      <c r="C1225" s="237" t="str">
        <f t="shared" si="598"/>
        <v>-6.42086000834164E-06+0.0224475008305495i</v>
      </c>
      <c r="D1225" s="208" t="str">
        <f t="shared" si="599"/>
        <v>-5.95705518359935+0.172097506367546i</v>
      </c>
      <c r="E1225" t="str">
        <f t="shared" si="600"/>
        <v>2870</v>
      </c>
      <c r="F1225" t="str">
        <f t="shared" si="601"/>
        <v>0.777000777000777</v>
      </c>
      <c r="G1225" t="str">
        <f t="shared" si="596"/>
        <v>0.777000777000777</v>
      </c>
      <c r="H1225" t="str">
        <f t="shared" si="602"/>
        <v>7.93767784201615+2.9526378444168i</v>
      </c>
      <c r="I1225" t="str">
        <f t="shared" si="603"/>
        <v>428.434698133308i</v>
      </c>
      <c r="J1225" t="str">
        <f t="shared" si="597"/>
        <v>-247.461794908214+93.7278020412275i</v>
      </c>
      <c r="K1225" t="str">
        <f t="shared" si="604"/>
        <v>0.573478399249061-1.51410777729365i</v>
      </c>
      <c r="L1225" t="str">
        <f t="shared" si="605"/>
        <v>0.0413221552442501-0.0928602083619923i</v>
      </c>
      <c r="M1225" t="str">
        <f t="shared" si="606"/>
        <v>0.614800554493311-1.60696798565564i</v>
      </c>
      <c r="N1225" t="str">
        <f t="shared" si="607"/>
        <v>-1.11781175556523i</v>
      </c>
      <c r="O1225" t="str">
        <f t="shared" si="608"/>
        <v>0.437651041374648-0.899144908223188i</v>
      </c>
      <c r="P1225" t="str">
        <f t="shared" si="609"/>
        <v>0.562348958625352+0.899144908223188i</v>
      </c>
      <c r="Q1225" t="str">
        <f t="shared" si="610"/>
        <v>-0.562348958625352+0.218666847342042i</v>
      </c>
      <c r="R1225" t="str">
        <f t="shared" si="611"/>
        <v>-0.328588552116294-1.72667934401572i</v>
      </c>
      <c r="S1225" t="str">
        <f t="shared" si="612"/>
        <v>0.115508964877572i</v>
      </c>
      <c r="T1225" t="str">
        <f t="shared" si="613"/>
        <v>0.199446943702741-0.0379549235255732i</v>
      </c>
      <c r="U1225" t="str">
        <f t="shared" si="614"/>
        <v>0.0000333333333333334-0.00103460903908767i</v>
      </c>
      <c r="V1225" t="str">
        <f t="shared" si="615"/>
        <v>6.66666666666667E-06-0.0103460903908767i</v>
      </c>
      <c r="W1225" t="str">
        <f t="shared" si="616"/>
        <v>0.0000276030334265881-0.000940631162663739i</v>
      </c>
      <c r="X1225" t="str">
        <f t="shared" si="617"/>
        <v>0.0000423128415025782-0.000939535582507278i</v>
      </c>
      <c r="Y1225" t="str">
        <f t="shared" si="618"/>
        <v>0.009+0.685495517013293i</v>
      </c>
      <c r="Z1225" t="str">
        <f t="shared" si="619"/>
        <v>-0.0164570243105555-0.000959108791825783i</v>
      </c>
      <c r="AA1225" t="str">
        <f t="shared" si="620"/>
        <v>0.231508567198608-17.5265529081101i</v>
      </c>
      <c r="AB1225" t="str">
        <f t="shared" si="621"/>
        <v>0.940678049222476-0.179011835215872i</v>
      </c>
      <c r="AC1225" t="str">
        <f t="shared" si="622"/>
        <v>1.29066309801629-1.6216960854611i</v>
      </c>
      <c r="AD1225" t="str">
        <f t="shared" si="623"/>
        <v>0.350210195433002+0.301335544809607i</v>
      </c>
      <c r="AE1225" t="str">
        <f t="shared" si="624"/>
        <v>-0.0054744041297288-0.005294976063993i</v>
      </c>
      <c r="AF1225" t="str">
        <f t="shared" si="625"/>
        <v>-13.8947330256155-2.78054033804925i</v>
      </c>
      <c r="AG1225" t="str">
        <f t="shared" si="626"/>
        <v>1.01941206910774-0.0219669410475482i</v>
      </c>
      <c r="AH1225" t="str">
        <f t="shared" si="627"/>
        <v>0.0582703667711782+0.0883588734496954i</v>
      </c>
      <c r="AI1225">
        <f t="shared" si="628"/>
        <v>-19.50676279777354</v>
      </c>
      <c r="AJ1225">
        <f t="shared" si="629"/>
        <v>56.596192761476402</v>
      </c>
      <c r="AK1225"/>
      <c r="AL1225"/>
      <c r="AM1225"/>
      <c r="AN1225"/>
    </row>
    <row r="1226" spans="1:40" x14ac:dyDescent="0.25">
      <c r="A1226"/>
      <c r="B1226">
        <f t="shared" si="595"/>
        <v>109200</v>
      </c>
      <c r="C1226" s="237" t="str">
        <f t="shared" si="598"/>
        <v>-6.40910557696805E-06+0.0224269445144667i</v>
      </c>
      <c r="D1226" s="208" t="str">
        <f t="shared" si="599"/>
        <v>-5.95705509348205+0.171939907944245i</v>
      </c>
      <c r="E1226" t="str">
        <f t="shared" si="600"/>
        <v>2870</v>
      </c>
      <c r="F1226" t="str">
        <f t="shared" si="601"/>
        <v>0.777000777000777</v>
      </c>
      <c r="G1226" t="str">
        <f t="shared" si="596"/>
        <v>0.777000777000777</v>
      </c>
      <c r="H1226" t="str">
        <f t="shared" si="602"/>
        <v>7.93955961359045+2.95069580027838i</v>
      </c>
      <c r="I1226" t="str">
        <f t="shared" si="603"/>
        <v>428.827397215007i</v>
      </c>
      <c r="J1226" t="str">
        <f t="shared" si="597"/>
        <v>-247.917478984734+93.8137120339326i</v>
      </c>
      <c r="K1226" t="str">
        <f t="shared" si="604"/>
        <v>0.572552644669251-1.51306035306546i</v>
      </c>
      <c r="L1226" t="str">
        <f t="shared" si="605"/>
        <v>0.0412589927618809-0.092803252673305i</v>
      </c>
      <c r="M1226" t="str">
        <f t="shared" si="606"/>
        <v>0.613811637431132-1.60586360573876i</v>
      </c>
      <c r="N1226" t="str">
        <f t="shared" si="607"/>
        <v>-1.11883633095988i</v>
      </c>
      <c r="O1226" t="str">
        <f t="shared" si="608"/>
        <v>0.43672957007353-0.899592842692398i</v>
      </c>
      <c r="P1226" t="str">
        <f t="shared" si="609"/>
        <v>0.56327042992647+0.899592842692398i</v>
      </c>
      <c r="Q1226" t="str">
        <f t="shared" si="610"/>
        <v>-0.56327042992647+0.219243488267482i</v>
      </c>
      <c r="R1226" t="str">
        <f t="shared" si="611"/>
        <v>-0.328579630910954-1.72498277119535i</v>
      </c>
      <c r="S1226" t="str">
        <f t="shared" si="612"/>
        <v>0.11561483927251i</v>
      </c>
      <c r="T1226" t="str">
        <f t="shared" si="613"/>
        <v>0.199433605839599-0.0379886812159906i</v>
      </c>
      <c r="U1226" t="str">
        <f t="shared" si="614"/>
        <v>0.0000333333333333333-0.00103366159491268i</v>
      </c>
      <c r="V1226" t="str">
        <f t="shared" si="615"/>
        <v>6.66666666666667E-06-0.0103366159491268i</v>
      </c>
      <c r="W1226" t="str">
        <f t="shared" si="616"/>
        <v>0.000027603032927083-0.000939769920802908i</v>
      </c>
      <c r="X1226" t="str">
        <f t="shared" si="617"/>
        <v>0.0000422859001064057-0.000938675765551934i</v>
      </c>
      <c r="Y1226" t="str">
        <f t="shared" si="618"/>
        <v>0.009+0.686123835544011i</v>
      </c>
      <c r="Z1226" t="str">
        <f t="shared" si="619"/>
        <v>-0.0164268772076114-0.000957357747862091i</v>
      </c>
      <c r="AA1226" t="str">
        <f t="shared" si="620"/>
        <v>0.23108297787301-17.5104645954777i</v>
      </c>
      <c r="AB1226" t="str">
        <f t="shared" si="621"/>
        <v>0.940615142091144-0.179171051084406i</v>
      </c>
      <c r="AC1226" t="str">
        <f t="shared" si="622"/>
        <v>1.28963625042107-1.62047689993734i</v>
      </c>
      <c r="AD1226" t="str">
        <f t="shared" si="623"/>
        <v>0.35051443570033+0.301503230027534i</v>
      </c>
      <c r="AE1226" t="str">
        <f t="shared" si="624"/>
        <v>-0.00546921114147223-0.00528832424811575i</v>
      </c>
      <c r="AF1226" t="str">
        <f t="shared" si="625"/>
        <v>-13.8966147070725-2.77875589233413i</v>
      </c>
      <c r="AG1226" t="str">
        <f t="shared" si="626"/>
        <v>1.01940486358696-0.021966154035331i</v>
      </c>
      <c r="AH1226" t="str">
        <f t="shared" si="627"/>
        <v>0.0582398177977703+0.088254152231617i</v>
      </c>
      <c r="AI1226">
        <f t="shared" si="628"/>
        <v>-19.515321021469752</v>
      </c>
      <c r="AJ1226">
        <f t="shared" si="629"/>
        <v>56.578771792620756</v>
      </c>
      <c r="AK1226"/>
      <c r="AL1226"/>
      <c r="AM1226"/>
      <c r="AN1226"/>
    </row>
    <row r="1227" spans="1:40" x14ac:dyDescent="0.25">
      <c r="A1227"/>
      <c r="B1227">
        <f t="shared" si="595"/>
        <v>109300</v>
      </c>
      <c r="C1227" s="237" t="str">
        <f t="shared" si="598"/>
        <v>-6.39738339367899E-06+0.0224064258128598i</v>
      </c>
      <c r="D1227" s="208" t="str">
        <f t="shared" si="599"/>
        <v>-5.95705500361198+0.171782597898592i</v>
      </c>
      <c r="E1227" t="str">
        <f t="shared" si="600"/>
        <v>2870</v>
      </c>
      <c r="F1227" t="str">
        <f t="shared" si="601"/>
        <v>0.777000777000777</v>
      </c>
      <c r="G1227" t="str">
        <f t="shared" si="596"/>
        <v>0.777000777000777</v>
      </c>
      <c r="H1227" t="str">
        <f t="shared" si="602"/>
        <v>7.94143719082555+2.9487556132153i</v>
      </c>
      <c r="I1227" t="str">
        <f t="shared" si="603"/>
        <v>429.220096296705i</v>
      </c>
      <c r="J1227" t="str">
        <f t="shared" si="597"/>
        <v>-248.373580545521+93.8996220266377i</v>
      </c>
      <c r="K1227" t="str">
        <f t="shared" si="604"/>
        <v>0.571629030020355-1.51201406209753i</v>
      </c>
      <c r="L1227" t="str">
        <f t="shared" si="605"/>
        <v>0.0411959654744822-0.0927463411528768i</v>
      </c>
      <c r="M1227" t="str">
        <f t="shared" si="606"/>
        <v>0.612824995494837-1.60476040325041i</v>
      </c>
      <c r="N1227" t="str">
        <f t="shared" si="607"/>
        <v>-1.11986090635454i</v>
      </c>
      <c r="O1227" t="str">
        <f t="shared" si="608"/>
        <v>0.435807640313508-0.900039832809844i</v>
      </c>
      <c r="P1227" t="str">
        <f t="shared" si="609"/>
        <v>0.564192359686492+0.900039832809844i</v>
      </c>
      <c r="Q1227" t="str">
        <f t="shared" si="610"/>
        <v>-0.564192359686492+0.219821073544696i</v>
      </c>
      <c r="R1227" t="str">
        <f t="shared" si="611"/>
        <v>-0.32857070071297-1.7232891943382i</v>
      </c>
      <c r="S1227" t="str">
        <f t="shared" si="612"/>
        <v>0.115720713667448i</v>
      </c>
      <c r="T1227" t="str">
        <f t="shared" si="613"/>
        <v>0.199420255424218-0.0380224359767184i</v>
      </c>
      <c r="U1227" t="str">
        <f t="shared" si="614"/>
        <v>0.0000333333333333334-0.00103271588439583i</v>
      </c>
      <c r="V1227" t="str">
        <f t="shared" si="615"/>
        <v>6.66666666666667E-06-0.0103271588439584i</v>
      </c>
      <c r="W1227" t="str">
        <f t="shared" si="616"/>
        <v>0.0000276030324271206-0.000938910254994937i</v>
      </c>
      <c r="X1227" t="str">
        <f t="shared" si="617"/>
        <v>0.0000422590325975715-0.000937817520886408i</v>
      </c>
      <c r="Y1227" t="str">
        <f t="shared" si="618"/>
        <v>0.009+0.686752154074729i</v>
      </c>
      <c r="Z1227" t="str">
        <f t="shared" si="619"/>
        <v>-0.0163968128941774-0.000955612307497442i</v>
      </c>
      <c r="AA1227" t="str">
        <f t="shared" si="620"/>
        <v>0.230658562640193-17.4944058268262i</v>
      </c>
      <c r="AB1227" t="str">
        <f t="shared" si="621"/>
        <v>0.940552175758024-0.179330253135257i</v>
      </c>
      <c r="AC1227" t="str">
        <f t="shared" si="622"/>
        <v>1.28861179353524-1.6192589504172i</v>
      </c>
      <c r="AD1227" t="str">
        <f t="shared" si="623"/>
        <v>0.350818858437516+0.301670623623859i</v>
      </c>
      <c r="AE1227" t="str">
        <f t="shared" si="624"/>
        <v>-0.00546403102080345-0.00528168359005531i</v>
      </c>
      <c r="AF1227" t="str">
        <f t="shared" si="625"/>
        <v>-13.8984921944375-2.77697301531671i</v>
      </c>
      <c r="AG1227" t="str">
        <f t="shared" si="626"/>
        <v>1.01939765303542-0.0219653801389617i</v>
      </c>
      <c r="AH1227" t="str">
        <f t="shared" si="627"/>
        <v>0.0582093357237757+0.0881495996863786i</v>
      </c>
      <c r="AI1227">
        <f t="shared" si="628"/>
        <v>-19.523872275755661</v>
      </c>
      <c r="AJ1227">
        <f t="shared" si="629"/>
        <v>56.561336578606451</v>
      </c>
      <c r="AK1227"/>
      <c r="AL1227"/>
      <c r="AM1227"/>
      <c r="AN1227"/>
    </row>
    <row r="1228" spans="1:40" x14ac:dyDescent="0.25">
      <c r="A1228"/>
      <c r="B1228">
        <f t="shared" si="595"/>
        <v>109400</v>
      </c>
      <c r="C1228" s="237" t="str">
        <f t="shared" si="598"/>
        <v>-6.38569334061948E-06+0.0223859446225812i</v>
      </c>
      <c r="D1228" s="208" t="str">
        <f t="shared" si="599"/>
        <v>-5.95705491398824+0.171625575439789i</v>
      </c>
      <c r="E1228" t="str">
        <f t="shared" si="600"/>
        <v>2870</v>
      </c>
      <c r="F1228" t="str">
        <f t="shared" si="601"/>
        <v>0.777000777000777</v>
      </c>
      <c r="G1228" t="str">
        <f t="shared" si="596"/>
        <v>0.777000777000777</v>
      </c>
      <c r="H1228" t="str">
        <f t="shared" si="602"/>
        <v>7.94331058537746+2.94681728284535i</v>
      </c>
      <c r="I1228" t="str">
        <f t="shared" si="603"/>
        <v>429.612795378404i</v>
      </c>
      <c r="J1228" t="str">
        <f t="shared" si="597"/>
        <v>-248.830099590573+93.9855320193427i</v>
      </c>
      <c r="K1228" t="str">
        <f t="shared" si="604"/>
        <v>0.570707549048133-1.51096890357031i</v>
      </c>
      <c r="L1228" t="str">
        <f t="shared" si="605"/>
        <v>0.0411330730274104-0.0926894738369699i</v>
      </c>
      <c r="M1228" t="str">
        <f t="shared" si="606"/>
        <v>0.611840622075543-1.60365837740728i</v>
      </c>
      <c r="N1228" t="str">
        <f t="shared" si="607"/>
        <v>-1.12088548174919i</v>
      </c>
      <c r="O1228" t="str">
        <f t="shared" si="608"/>
        <v>0.434885253062398-0.900485878106289i</v>
      </c>
      <c r="P1228" t="str">
        <f t="shared" si="609"/>
        <v>0.565114746937602+0.900485878106289i</v>
      </c>
      <c r="Q1228" t="str">
        <f t="shared" si="610"/>
        <v>-0.565114746937602+0.220399603642901i</v>
      </c>
      <c r="R1228" t="str">
        <f t="shared" si="611"/>
        <v>-0.328561761520011-1.72159860522086i</v>
      </c>
      <c r="S1228" t="str">
        <f t="shared" si="612"/>
        <v>0.115826588062387i</v>
      </c>
      <c r="T1228" t="str">
        <f t="shared" si="613"/>
        <v>0.199406892455697-0.0380561878046305i</v>
      </c>
      <c r="U1228" t="str">
        <f t="shared" si="614"/>
        <v>0.0000333333333333333-0.00103177190278304i</v>
      </c>
      <c r="V1228" t="str">
        <f t="shared" si="615"/>
        <v>6.66666666666667E-06-0.0103177190278304i</v>
      </c>
      <c r="W1228" t="str">
        <f t="shared" si="616"/>
        <v>0.0000276030319267002-0.000938052160917914i</v>
      </c>
      <c r="X1228" t="str">
        <f t="shared" si="617"/>
        <v>0.0000422322387061512-0.000936960844203325i</v>
      </c>
      <c r="Y1228" t="str">
        <f t="shared" si="618"/>
        <v>0.009+0.687380472605447i</v>
      </c>
      <c r="Z1228" t="str">
        <f t="shared" si="619"/>
        <v>-0.0163668310673167-0.000953872446570528i</v>
      </c>
      <c r="AA1228" t="str">
        <f t="shared" si="620"/>
        <v>0.230235317179584-17.4783765207553i</v>
      </c>
      <c r="AB1228" t="str">
        <f t="shared" si="621"/>
        <v>0.940489150218867-0.179489441353681i</v>
      </c>
      <c r="AC1228" t="str">
        <f t="shared" si="622"/>
        <v>1.28758972044223-1.61804223606297i</v>
      </c>
      <c r="AD1228" t="str">
        <f t="shared" si="623"/>
        <v>0.351123463388692+0.301837725411827i</v>
      </c>
      <c r="AE1228" t="str">
        <f t="shared" si="624"/>
        <v>-0.00545886371944803-0.0052750540586294i</v>
      </c>
      <c r="AF1228" t="str">
        <f t="shared" si="625"/>
        <v>-13.9003654993657-2.77519170740556i</v>
      </c>
      <c r="AG1228" t="str">
        <f t="shared" si="626"/>
        <v>1.01939043745426-0.0219646193060347i</v>
      </c>
      <c r="AH1228" t="str">
        <f t="shared" si="627"/>
        <v>0.0581789202799015+0.0880452153638549i</v>
      </c>
      <c r="AI1228">
        <f t="shared" si="628"/>
        <v>-19.532416575253357</v>
      </c>
      <c r="AJ1228">
        <f t="shared" si="629"/>
        <v>56.543887155822119</v>
      </c>
      <c r="AK1228"/>
      <c r="AL1228"/>
      <c r="AM1228"/>
      <c r="AN1228"/>
    </row>
    <row r="1229" spans="1:40" x14ac:dyDescent="0.25">
      <c r="A1229"/>
      <c r="B1229">
        <f t="shared" si="595"/>
        <v>109500</v>
      </c>
      <c r="C1229" s="237" t="str">
        <f t="shared" si="598"/>
        <v>-6.37403530047247E-06+0.0223655008408603i</v>
      </c>
      <c r="D1229" s="208" t="str">
        <f t="shared" si="599"/>
        <v>-5.95705482460993+0.171468839779929i</v>
      </c>
      <c r="E1229" t="str">
        <f t="shared" si="600"/>
        <v>2870</v>
      </c>
      <c r="F1229" t="str">
        <f t="shared" si="601"/>
        <v>0.777000777000777</v>
      </c>
      <c r="G1229" t="str">
        <f t="shared" si="596"/>
        <v>0.777000777000777</v>
      </c>
      <c r="H1229" t="str">
        <f t="shared" si="602"/>
        <v>7.94517980886499+2.94488080877272i</v>
      </c>
      <c r="I1229" t="str">
        <f t="shared" si="603"/>
        <v>430.005494460103i</v>
      </c>
      <c r="J1229" t="str">
        <f t="shared" si="597"/>
        <v>-249.287036119892+94.0714420120478i</v>
      </c>
      <c r="K1229" t="str">
        <f t="shared" si="604"/>
        <v>0.569788195519729-1.50992487665942i</v>
      </c>
      <c r="L1229" t="str">
        <f t="shared" si="605"/>
        <v>0.0410703150670558-0.0926326507612554i</v>
      </c>
      <c r="M1229" t="str">
        <f t="shared" si="606"/>
        <v>0.610858510586785-1.60255752742068i</v>
      </c>
      <c r="N1229" t="str">
        <f t="shared" si="607"/>
        <v>-1.12191005714384i</v>
      </c>
      <c r="O1229" t="str">
        <f t="shared" si="608"/>
        <v>0.433962409288473-0.900930978113498i</v>
      </c>
      <c r="P1229" t="str">
        <f t="shared" si="609"/>
        <v>0.566037590711527+0.900930978113498i</v>
      </c>
      <c r="Q1229" t="str">
        <f t="shared" si="610"/>
        <v>-0.566037590711527+0.220979079030342i</v>
      </c>
      <c r="R1229" t="str">
        <f t="shared" si="611"/>
        <v>-0.328552813329731-1.71991099564989i</v>
      </c>
      <c r="S1229" t="str">
        <f t="shared" si="612"/>
        <v>0.115932462457325i</v>
      </c>
      <c r="T1229" t="str">
        <f t="shared" si="613"/>
        <v>0.199393516933121-0.0380899366965975i</v>
      </c>
      <c r="U1229" t="str">
        <f t="shared" si="614"/>
        <v>0.0000333333333333333-0.00103082964533758i</v>
      </c>
      <c r="V1229" t="str">
        <f t="shared" si="615"/>
        <v>6.66666666666667E-06-0.0103082964533758i</v>
      </c>
      <c r="W1229" t="str">
        <f t="shared" si="616"/>
        <v>0.0000276030314258223-0.000937195634265733i</v>
      </c>
      <c r="X1229" t="str">
        <f t="shared" si="617"/>
        <v>0.0000422055181634543-0.000936105731211047i</v>
      </c>
      <c r="Y1229" t="str">
        <f t="shared" si="618"/>
        <v>0.009+0.688008791136165i</v>
      </c>
      <c r="Z1229" t="str">
        <f t="shared" si="619"/>
        <v>-0.0163369314254777-0.000952138141048631i</v>
      </c>
      <c r="AA1229" t="str">
        <f t="shared" si="620"/>
        <v>0.22981323719049-17.4623765961633i</v>
      </c>
      <c r="AB1229" t="str">
        <f t="shared" si="621"/>
        <v>0.940426065469356-0.179648615724917i</v>
      </c>
      <c r="AC1229" t="str">
        <f t="shared" si="622"/>
        <v>1.28657002424893-1.61682675603123i</v>
      </c>
      <c r="AD1229" t="str">
        <f t="shared" si="623"/>
        <v>0.351428250297788+0.302004535204847i</v>
      </c>
      <c r="AE1229" t="str">
        <f t="shared" si="624"/>
        <v>-0.00545370918935237-0.00526843562277535i</v>
      </c>
      <c r="AF1229" t="str">
        <f t="shared" si="625"/>
        <v>-13.9022346334749-2.77341196899279i</v>
      </c>
      <c r="AG1229" t="str">
        <f t="shared" si="626"/>
        <v>1.01938321684464-0.0219638714843237i</v>
      </c>
      <c r="AH1229" t="str">
        <f t="shared" si="627"/>
        <v>0.0581485711981148+0.0879409988155526i</v>
      </c>
      <c r="AI1229">
        <f t="shared" si="628"/>
        <v>-19.540953934542983</v>
      </c>
      <c r="AJ1229">
        <f t="shared" si="629"/>
        <v>56.526423560517387</v>
      </c>
      <c r="AK1229"/>
      <c r="AL1229"/>
      <c r="AM1229"/>
      <c r="AN1229"/>
    </row>
    <row r="1230" spans="1:40" x14ac:dyDescent="0.25">
      <c r="A1230"/>
      <c r="B1230">
        <f t="shared" si="595"/>
        <v>109600</v>
      </c>
      <c r="C1230" s="237" t="str">
        <f t="shared" si="598"/>
        <v>-6.36240915645583E-06+0.0223450943653012i</v>
      </c>
      <c r="D1230" s="208" t="str">
        <f t="shared" si="599"/>
        <v>-5.95705473547616+0.171312390133976i</v>
      </c>
      <c r="E1230" t="str">
        <f t="shared" si="600"/>
        <v>2870</v>
      </c>
      <c r="F1230" t="str">
        <f t="shared" si="601"/>
        <v>0.777000777000777</v>
      </c>
      <c r="G1230" t="str">
        <f t="shared" si="596"/>
        <v>0.777000777000777</v>
      </c>
      <c r="H1230" t="str">
        <f t="shared" si="602"/>
        <v>7.9470448728701+2.9429461905881i</v>
      </c>
      <c r="I1230" t="str">
        <f t="shared" si="603"/>
        <v>430.398193541802i</v>
      </c>
      <c r="J1230" t="str">
        <f t="shared" si="597"/>
        <v>-249.744390133477+94.1573520047528i</v>
      </c>
      <c r="K1230" t="str">
        <f t="shared" si="604"/>
        <v>0.568870963223615-1.50888198053567i</v>
      </c>
      <c r="L1230" t="str">
        <f t="shared" si="605"/>
        <v>0.0410076912408382-0.0925758719608173i</v>
      </c>
      <c r="M1230" t="str">
        <f t="shared" si="606"/>
        <v>0.609878654464453-1.60145785249649i</v>
      </c>
      <c r="N1230" t="str">
        <f t="shared" si="607"/>
        <v>-1.12293463253849i</v>
      </c>
      <c r="O1230" t="str">
        <f t="shared" si="608"/>
        <v>0.433039109960491-0.901375132364226i</v>
      </c>
      <c r="P1230" t="str">
        <f t="shared" si="609"/>
        <v>0.566960890039509+0.901375132364226i</v>
      </c>
      <c r="Q1230" t="str">
        <f t="shared" si="610"/>
        <v>-0.566960890039509+0.221559500174264i</v>
      </c>
      <c r="R1230" t="str">
        <f t="shared" si="611"/>
        <v>-0.328543856139789-1.7182263574618i</v>
      </c>
      <c r="S1230" t="str">
        <f t="shared" si="612"/>
        <v>0.116038336852263i</v>
      </c>
      <c r="T1230" t="str">
        <f t="shared" si="613"/>
        <v>0.199380128855589-0.0381236826494903i</v>
      </c>
      <c r="U1230" t="str">
        <f t="shared" si="614"/>
        <v>0.0000333333333333333-0.00102988910734001i</v>
      </c>
      <c r="V1230" t="str">
        <f t="shared" si="615"/>
        <v>6.66666666666667E-06-0.0102988910734001i</v>
      </c>
      <c r="W1230" t="str">
        <f t="shared" si="616"/>
        <v>0.0000276030309244869-0.000936340670747995i</v>
      </c>
      <c r="X1230" t="str">
        <f t="shared" si="617"/>
        <v>0.0000421788707020133-0.000935252177633563i</v>
      </c>
      <c r="Y1230" t="str">
        <f t="shared" si="618"/>
        <v>0.009+0.688637109666883i</v>
      </c>
      <c r="Z1230" t="str">
        <f t="shared" si="619"/>
        <v>-0.0163071136684854-0.000950409367026745i</v>
      </c>
      <c r="AA1230" t="str">
        <f t="shared" si="620"/>
        <v>0.229392318391992-17.4464059722466i</v>
      </c>
      <c r="AB1230" t="str">
        <f t="shared" si="621"/>
        <v>0.940362921505243-0.179807776234209i</v>
      </c>
      <c r="AC1230" t="str">
        <f t="shared" si="622"/>
        <v>1.28555269808567-1.61561250947308i</v>
      </c>
      <c r="AD1230" t="str">
        <f t="shared" si="623"/>
        <v>0.351733218908539+0.302171052816516i</v>
      </c>
      <c r="AE1230" t="str">
        <f t="shared" si="624"/>
        <v>-0.00544856738268263-0.00526182825154996i</v>
      </c>
      <c r="AF1230" t="str">
        <f t="shared" si="625"/>
        <v>-13.9040996083463-2.77163380045412i</v>
      </c>
      <c r="AG1230" t="str">
        <f t="shared" si="626"/>
        <v>1.01937599120772-0.0219631366217819i</v>
      </c>
      <c r="AH1230" t="str">
        <f t="shared" si="627"/>
        <v>0.0581182882116421+0.0878369495946145i</v>
      </c>
      <c r="AI1230">
        <f t="shared" si="628"/>
        <v>-19.549484368161806</v>
      </c>
      <c r="AJ1230">
        <f t="shared" si="629"/>
        <v>56.508945828804102</v>
      </c>
      <c r="AK1230"/>
      <c r="AL1230"/>
      <c r="AM1230"/>
      <c r="AN1230"/>
    </row>
    <row r="1231" spans="1:40" x14ac:dyDescent="0.25">
      <c r="A1231"/>
      <c r="B1231">
        <f t="shared" si="595"/>
        <v>109700</v>
      </c>
      <c r="C1231" s="237" t="str">
        <f t="shared" si="598"/>
        <v>-6.35081479231946E-06+0.0223247250938818i</v>
      </c>
      <c r="D1231" s="208" t="str">
        <f t="shared" si="599"/>
        <v>-5.95705464658603+0.171156225719761i</v>
      </c>
      <c r="E1231" t="str">
        <f t="shared" si="600"/>
        <v>2870</v>
      </c>
      <c r="F1231" t="str">
        <f t="shared" si="601"/>
        <v>0.777000777000777</v>
      </c>
      <c r="G1231" t="str">
        <f t="shared" si="596"/>
        <v>0.777000777000777</v>
      </c>
      <c r="H1231" t="str">
        <f t="shared" si="602"/>
        <v>7.94890578893778+2.94101342786889i</v>
      </c>
      <c r="I1231" t="str">
        <f t="shared" si="603"/>
        <v>430.7908926235i</v>
      </c>
      <c r="J1231" t="str">
        <f t="shared" si="597"/>
        <v>-250.202161631328+94.243261997458i</v>
      </c>
      <c r="K1231" t="str">
        <f t="shared" si="604"/>
        <v>0.567955845969503-1.50784021436516i</v>
      </c>
      <c r="L1231" t="str">
        <f t="shared" si="605"/>
        <v>0.0409452011972063-0.0925191374701574i</v>
      </c>
      <c r="M1231" t="str">
        <f t="shared" si="606"/>
        <v>0.608901047166709-1.60035935183532i</v>
      </c>
      <c r="N1231" t="str">
        <f t="shared" si="607"/>
        <v>-1.12395920793314i</v>
      </c>
      <c r="O1231" t="str">
        <f t="shared" si="608"/>
        <v>0.432115356047692-0.901818340392219i</v>
      </c>
      <c r="P1231" t="str">
        <f t="shared" si="609"/>
        <v>0.567884643952308+0.901818340392219i</v>
      </c>
      <c r="Q1231" t="str">
        <f t="shared" si="610"/>
        <v>-0.567884643952308+0.222140867540921i</v>
      </c>
      <c r="R1231" t="str">
        <f t="shared" si="611"/>
        <v>-0.328534889947835-1.71654468252281i</v>
      </c>
      <c r="S1231" t="str">
        <f t="shared" si="612"/>
        <v>0.116144211247201i</v>
      </c>
      <c r="T1231" t="str">
        <f t="shared" si="613"/>
        <v>0.199366728222189-0.0381574256601773i</v>
      </c>
      <c r="U1231" t="str">
        <f t="shared" si="614"/>
        <v>0.0000333333333333333-0.0010289502840881i</v>
      </c>
      <c r="V1231" t="str">
        <f t="shared" si="615"/>
        <v>6.66666666666667E-06-0.010289502840881i</v>
      </c>
      <c r="W1231" t="str">
        <f t="shared" si="616"/>
        <v>0.0000276030304226938-0.000935487266089942i</v>
      </c>
      <c r="X1231" t="str">
        <f t="shared" si="617"/>
        <v>0.0000421522960555791-0.000934400179210439i</v>
      </c>
      <c r="Y1231" t="str">
        <f t="shared" si="618"/>
        <v>0.009+0.689265428197601i</v>
      </c>
      <c r="Z1231" t="str">
        <f t="shared" si="619"/>
        <v>-0.0162773774975345-0.00094868610072681i</v>
      </c>
      <c r="AA1231" t="str">
        <f t="shared" si="620"/>
        <v>0.22897255652283-17.4304645684979i</v>
      </c>
      <c r="AB1231" t="str">
        <f t="shared" si="621"/>
        <v>0.940299718322226-0.179966922866785i</v>
      </c>
      <c r="AC1231" t="str">
        <f t="shared" si="622"/>
        <v>1.28453773510608-1.61439949553405i</v>
      </c>
      <c r="AD1231" t="str">
        <f t="shared" si="623"/>
        <v>0.352038368964475+0.302337278060594i</v>
      </c>
      <c r="AE1231" t="str">
        <f t="shared" si="624"/>
        <v>-0.00544343825182343-0.00525523191412848i</v>
      </c>
      <c r="AF1231" t="str">
        <f t="shared" si="625"/>
        <v>-13.9059604355238-2.76985720214913i</v>
      </c>
      <c r="AG1231" t="str">
        <f t="shared" si="626"/>
        <v>1.01936876054467-0.0219624146665405i</v>
      </c>
      <c r="AH1231" t="str">
        <f t="shared" si="627"/>
        <v>0.0580880710549561+0.0877330672558012i</v>
      </c>
      <c r="AI1231">
        <f t="shared" si="628"/>
        <v>-19.558007890605428</v>
      </c>
      <c r="AJ1231">
        <f t="shared" si="629"/>
        <v>56.491453996656411</v>
      </c>
      <c r="AK1231"/>
      <c r="AL1231"/>
      <c r="AM1231"/>
      <c r="AN1231"/>
    </row>
    <row r="1232" spans="1:40" x14ac:dyDescent="0.25">
      <c r="A1232"/>
      <c r="B1232">
        <f t="shared" si="595"/>
        <v>109800</v>
      </c>
      <c r="C1232" s="237" t="str">
        <f t="shared" si="598"/>
        <v>-6.33925209234245E-06+0.0223043929249515i</v>
      </c>
      <c r="D1232" s="208" t="str">
        <f t="shared" si="599"/>
        <v>-5.95705455793866+0.171000345757962i</v>
      </c>
      <c r="E1232" t="str">
        <f t="shared" si="600"/>
        <v>2870</v>
      </c>
      <c r="F1232" t="str">
        <f t="shared" si="601"/>
        <v>0.777000777000777</v>
      </c>
      <c r="G1232" t="str">
        <f t="shared" si="596"/>
        <v>0.777000777000777</v>
      </c>
      <c r="H1232" t="str">
        <f t="shared" si="602"/>
        <v>7.9507625685764+2.93908252017919i</v>
      </c>
      <c r="I1232" t="str">
        <f t="shared" si="603"/>
        <v>431.183591705199i</v>
      </c>
      <c r="J1232" t="str">
        <f t="shared" si="597"/>
        <v>-250.660350613445+94.329171990163i</v>
      </c>
      <c r="K1232" t="str">
        <f t="shared" si="604"/>
        <v>0.567042837588261-1.50679957730932i</v>
      </c>
      <c r="L1232" t="str">
        <f t="shared" si="605"/>
        <v>0.0408828445856326-0.092462447323198i</v>
      </c>
      <c r="M1232" t="str">
        <f t="shared" si="606"/>
        <v>0.607925682173894-1.59926202463252i</v>
      </c>
      <c r="N1232" t="str">
        <f t="shared" si="607"/>
        <v>-1.12498378332779i</v>
      </c>
      <c r="O1232" t="str">
        <f t="shared" si="608"/>
        <v>0.431191148519789-0.902260601732219i</v>
      </c>
      <c r="P1232" t="str">
        <f t="shared" si="609"/>
        <v>0.568808851480211+0.902260601732219i</v>
      </c>
      <c r="Q1232" t="str">
        <f t="shared" si="610"/>
        <v>-0.568808851480211+0.222723181595571i</v>
      </c>
      <c r="R1232" t="str">
        <f t="shared" si="611"/>
        <v>-0.328525914751526-1.7148659627288i</v>
      </c>
      <c r="S1232" t="str">
        <f t="shared" si="612"/>
        <v>0.116250085642139i</v>
      </c>
      <c r="T1232" t="str">
        <f t="shared" si="613"/>
        <v>0.199353315032012-0.038191165725527i</v>
      </c>
      <c r="U1232" t="str">
        <f t="shared" si="614"/>
        <v>0.0000333333333333334-0.00102801317089676i</v>
      </c>
      <c r="V1232" t="str">
        <f t="shared" si="615"/>
        <v>6.66666666666667E-06-0.0102801317089676i</v>
      </c>
      <c r="W1232" t="str">
        <f t="shared" si="616"/>
        <v>0.0000276030299204431-0.0009346354160324i</v>
      </c>
      <c r="X1232" t="str">
        <f t="shared" si="617"/>
        <v>0.0000421257939591141-0.000933549731696752i</v>
      </c>
      <c r="Y1232" t="str">
        <f t="shared" si="618"/>
        <v>0.009+0.689893746728318i</v>
      </c>
      <c r="Z1232" t="str">
        <f t="shared" si="619"/>
        <v>-0.016247722615182-0.000946968318496924i</v>
      </c>
      <c r="AA1232" t="str">
        <f t="shared" si="620"/>
        <v>0.228553947341307-17.4145523047049i</v>
      </c>
      <c r="AB1232" t="str">
        <f t="shared" si="621"/>
        <v>0.940236455916018-0.180126055607877i</v>
      </c>
      <c r="AC1232" t="str">
        <f t="shared" si="622"/>
        <v>1.28352512848699-1.61318771335427i</v>
      </c>
      <c r="AD1232" t="str">
        <f t="shared" si="623"/>
        <v>0.352343700208925+0.302503210751028i</v>
      </c>
      <c r="AE1232" t="str">
        <f t="shared" si="624"/>
        <v>-0.00543832174937666-0.0052486465798045i</v>
      </c>
      <c r="AF1232" t="str">
        <f t="shared" si="625"/>
        <v>-13.9078171265151-2.76808217442123i</v>
      </c>
      <c r="AG1232" t="str">
        <f t="shared" si="626"/>
        <v>1.01936152485668-0.0219617055669081i</v>
      </c>
      <c r="AH1232" t="str">
        <f t="shared" si="627"/>
        <v>0.058057919463773+0.0876293513554932i</v>
      </c>
      <c r="AI1232">
        <f t="shared" si="628"/>
        <v>-19.566524516327103</v>
      </c>
      <c r="AJ1232">
        <f t="shared" si="629"/>
        <v>56.473948099912363</v>
      </c>
      <c r="AK1232"/>
      <c r="AL1232"/>
      <c r="AM1232"/>
      <c r="AN1232"/>
    </row>
    <row r="1233" spans="1:40" x14ac:dyDescent="0.25">
      <c r="A1233"/>
      <c r="B1233">
        <f t="shared" si="595"/>
        <v>109900</v>
      </c>
      <c r="C1233" s="237" t="str">
        <f t="shared" si="598"/>
        <v>-6.32772094133008E-06+0.0222840977572295i</v>
      </c>
      <c r="D1233" s="208" t="str">
        <f t="shared" si="599"/>
        <v>-5.95705446953317+0.170844749472093i</v>
      </c>
      <c r="E1233" t="str">
        <f t="shared" si="600"/>
        <v>2870</v>
      </c>
      <c r="F1233" t="str">
        <f t="shared" si="601"/>
        <v>0.777000777000777</v>
      </c>
      <c r="G1233" t="str">
        <f t="shared" si="596"/>
        <v>0.777000777000777</v>
      </c>
      <c r="H1233" t="str">
        <f t="shared" si="602"/>
        <v>7.95261522325767+2.93715346706999i</v>
      </c>
      <c r="I1233" t="str">
        <f t="shared" si="603"/>
        <v>431.576290786898i</v>
      </c>
      <c r="J1233" t="str">
        <f t="shared" si="597"/>
        <v>-251.118957079829+94.4150819828681i</v>
      </c>
      <c r="K1233" t="str">
        <f t="shared" si="604"/>
        <v>0.566131931931835-1.50576006852494i</v>
      </c>
      <c r="L1233" t="str">
        <f t="shared" si="605"/>
        <v>0.0408206210566122-0.0924058015532873i</v>
      </c>
      <c r="M1233" t="str">
        <f t="shared" si="606"/>
        <v>0.606952552988447-1.59816587007823i</v>
      </c>
      <c r="N1233" t="str">
        <f t="shared" si="607"/>
        <v>-1.12600835872245i</v>
      </c>
      <c r="O1233" t="str">
        <f t="shared" si="608"/>
        <v>0.430266488346965-0.902701915919962i</v>
      </c>
      <c r="P1233" t="str">
        <f t="shared" si="609"/>
        <v>0.569733511653035+0.902701915919962i</v>
      </c>
      <c r="Q1233" t="str">
        <f t="shared" si="610"/>
        <v>-0.569733511653035+0.223306442802488i</v>
      </c>
      <c r="R1233" t="str">
        <f t="shared" si="611"/>
        <v>-0.328516930548505-1.71319019000511i</v>
      </c>
      <c r="S1233" t="str">
        <f t="shared" si="612"/>
        <v>0.116355960037078i</v>
      </c>
      <c r="T1233" t="str">
        <f t="shared" si="613"/>
        <v>0.199339889284149-0.0382249028424054i</v>
      </c>
      <c r="U1233" t="str">
        <f t="shared" si="614"/>
        <v>0.0000333333333333333-0.00102707776309795i</v>
      </c>
      <c r="V1233" t="str">
        <f t="shared" si="615"/>
        <v>6.66666666666667E-06-0.0102707776309795i</v>
      </c>
      <c r="W1233" t="str">
        <f t="shared" si="616"/>
        <v>0.0000276030294177348-0.000933785116331702i</v>
      </c>
      <c r="X1233" t="str">
        <f t="shared" si="617"/>
        <v>0.0000420993641487853-0.000932700830863012i</v>
      </c>
      <c r="Y1233" t="str">
        <f t="shared" si="618"/>
        <v>0.009+0.690522065259036i</v>
      </c>
      <c r="Z1233" t="str">
        <f t="shared" si="619"/>
        <v>-0.0162181487253395-0.000945255996810521i</v>
      </c>
      <c r="AA1233" t="str">
        <f t="shared" si="620"/>
        <v>0.228136486625165-17.3986691009488i</v>
      </c>
      <c r="AB1233" t="str">
        <f t="shared" si="621"/>
        <v>0.940173134282331-0.180285174442703i</v>
      </c>
      <c r="AC1233" t="str">
        <f t="shared" si="622"/>
        <v>1.28251487142838-1.61197716206846i</v>
      </c>
      <c r="AD1233" t="str">
        <f t="shared" si="623"/>
        <v>0.352649212385019+0.302668850701942i</v>
      </c>
      <c r="AE1233" t="str">
        <f t="shared" si="624"/>
        <v>-0.00543321782816032-0.00524207221798912i</v>
      </c>
      <c r="AF1233" t="str">
        <f t="shared" si="625"/>
        <v>-13.9096696927908-2.7663087175979i</v>
      </c>
      <c r="AG1233" t="str">
        <f t="shared" si="626"/>
        <v>1.01935428414493-0.0219610092713695i</v>
      </c>
      <c r="AH1233" t="str">
        <f t="shared" si="627"/>
        <v>0.0580278331750425+0.0875258014516782i</v>
      </c>
      <c r="AI1233">
        <f t="shared" si="628"/>
        <v>-19.575034259738416</v>
      </c>
      <c r="AJ1233">
        <f t="shared" si="629"/>
        <v>56.456428174274272</v>
      </c>
      <c r="AK1233"/>
      <c r="AL1233"/>
      <c r="AM1233"/>
      <c r="AN1233"/>
    </row>
    <row r="1234" spans="1:40" x14ac:dyDescent="0.25">
      <c r="A1234"/>
      <c r="B1234">
        <f t="shared" si="595"/>
        <v>110000</v>
      </c>
      <c r="C1234" s="237" t="str">
        <f t="shared" si="598"/>
        <v>-6.31622122461103E-06+0.0222638394898036i</v>
      </c>
      <c r="D1234" s="208" t="str">
        <f t="shared" si="599"/>
        <v>-5.95705438136868+0.170689436088494i</v>
      </c>
      <c r="E1234" t="str">
        <f t="shared" si="600"/>
        <v>2870</v>
      </c>
      <c r="F1234" t="str">
        <f t="shared" si="601"/>
        <v>0.777000777000777</v>
      </c>
      <c r="G1234" t="str">
        <f t="shared" si="596"/>
        <v>0.777000777000777</v>
      </c>
      <c r="H1234" t="str">
        <f t="shared" si="602"/>
        <v>7.95446376441685+2.93522626807922i</v>
      </c>
      <c r="I1234" t="str">
        <f t="shared" si="603"/>
        <v>431.968989868597i</v>
      </c>
      <c r="J1234" t="str">
        <f t="shared" si="597"/>
        <v>-251.577981030478+94.5009919755731i</v>
      </c>
      <c r="K1234" t="str">
        <f t="shared" si="604"/>
        <v>0.565223122873183-1.50472168716422i</v>
      </c>
      <c r="L1234" t="str">
        <f t="shared" si="605"/>
        <v>0.040758530261659-0.0923492001932024i</v>
      </c>
      <c r="M1234" t="str">
        <f t="shared" si="606"/>
        <v>0.605981653134842-1.59707088735742i</v>
      </c>
      <c r="N1234" t="str">
        <f t="shared" si="607"/>
        <v>-1.1270329341171i</v>
      </c>
      <c r="O1234" t="str">
        <f t="shared" si="608"/>
        <v>0.429341376499905-0.90314228249217i</v>
      </c>
      <c r="P1234" t="str">
        <f t="shared" si="609"/>
        <v>0.570658623500095+0.90314228249217i</v>
      </c>
      <c r="Q1234" t="str">
        <f t="shared" si="610"/>
        <v>-0.570658623500095+0.22389065162493i</v>
      </c>
      <c r="R1234" t="str">
        <f t="shared" si="611"/>
        <v>-0.328507937336421-1.71151735630649i</v>
      </c>
      <c r="S1234" t="str">
        <f t="shared" si="612"/>
        <v>0.116461834432016i</v>
      </c>
      <c r="T1234" t="str">
        <f t="shared" si="613"/>
        <v>0.199326450977688-0.0382586370076773i</v>
      </c>
      <c r="U1234" t="str">
        <f t="shared" si="614"/>
        <v>0.0000333333333333334-0.00102614405604059i</v>
      </c>
      <c r="V1234" t="str">
        <f t="shared" si="615"/>
        <v>6.66666666666667E-06-0.0102614405604059i</v>
      </c>
      <c r="W1234" t="str">
        <f t="shared" si="616"/>
        <v>0.000027603028914569-0.000932936362759589i</v>
      </c>
      <c r="X1234" t="str">
        <f t="shared" si="617"/>
        <v>0.0000420730063619575-0.000931853472495069i</v>
      </c>
      <c r="Y1234" t="str">
        <f t="shared" si="618"/>
        <v>0.009+0.691150383789754i</v>
      </c>
      <c r="Z1234" t="str">
        <f t="shared" si="619"/>
        <v>-0.0161886555332652-0.000943549112265604i</v>
      </c>
      <c r="AA1234" t="str">
        <f t="shared" si="620"/>
        <v>0.227720170171492-17.3828148776032i</v>
      </c>
      <c r="AB1234" t="str">
        <f t="shared" si="621"/>
        <v>0.940109753416864-0.180444279356476i</v>
      </c>
      <c r="AC1234" t="str">
        <f t="shared" si="622"/>
        <v>1.28150695715332-1.610767840806i</v>
      </c>
      <c r="AD1234" t="str">
        <f t="shared" si="623"/>
        <v>0.352954905235685+0.302834197727624i</v>
      </c>
      <c r="AE1234" t="str">
        <f t="shared" si="624"/>
        <v>-0.00542812644120717-0.00523550879821012i</v>
      </c>
      <c r="AF1234" t="str">
        <f t="shared" si="625"/>
        <v>-13.9115181457855-2.76453683199073i</v>
      </c>
      <c r="AG1234" t="str">
        <f t="shared" si="626"/>
        <v>1.01934703841062-0.0219603257285853i</v>
      </c>
      <c r="AH1234" t="str">
        <f t="shared" si="627"/>
        <v>0.0579978119269429+0.0874224171039414i</v>
      </c>
      <c r="AI1234">
        <f t="shared" si="628"/>
        <v>-19.583537135209546</v>
      </c>
      <c r="AJ1234">
        <f t="shared" si="629"/>
        <v>56.438894255307694</v>
      </c>
      <c r="AK1234"/>
      <c r="AL1234"/>
      <c r="AM1234"/>
      <c r="AN1234"/>
    </row>
    <row r="1235" spans="1:40" x14ac:dyDescent="0.25">
      <c r="A1235"/>
      <c r="B1235">
        <f t="shared" si="595"/>
        <v>110100</v>
      </c>
      <c r="C1235" s="237" t="str">
        <f t="shared" si="598"/>
        <v>-6.30475282803446E-06+0.0222436180221279i</v>
      </c>
      <c r="D1235" s="208" t="str">
        <f t="shared" si="599"/>
        <v>-5.95705429344431+0.170534404836314i</v>
      </c>
      <c r="E1235" t="str">
        <f t="shared" si="600"/>
        <v>2870</v>
      </c>
      <c r="F1235" t="str">
        <f t="shared" si="601"/>
        <v>0.777000777000777</v>
      </c>
      <c r="G1235" t="str">
        <f t="shared" si="596"/>
        <v>0.777000777000777</v>
      </c>
      <c r="H1235" t="str">
        <f t="shared" si="602"/>
        <v>7.9563082034528+2.93330092273194i</v>
      </c>
      <c r="I1235" t="str">
        <f t="shared" si="603"/>
        <v>432.361688950295i</v>
      </c>
      <c r="J1235" t="str">
        <f t="shared" si="597"/>
        <v>-252.037422465394+94.5869019682782i</v>
      </c>
      <c r="K1235" t="str">
        <f t="shared" si="604"/>
        <v>0.564316404306169-1.50368443237485i</v>
      </c>
      <c r="L1235" t="str">
        <f t="shared" si="605"/>
        <v>0.0406965718533022-0.0922926432751526i</v>
      </c>
      <c r="M1235" t="str">
        <f t="shared" si="606"/>
        <v>0.605012976159471-1.59597707565i</v>
      </c>
      <c r="N1235" t="str">
        <f t="shared" si="607"/>
        <v>-1.12805750951175i</v>
      </c>
      <c r="O1235" t="str">
        <f t="shared" si="608"/>
        <v>0.428415813949739-0.90358170098657i</v>
      </c>
      <c r="P1235" t="str">
        <f t="shared" si="609"/>
        <v>0.571584186050261+0.90358170098657i</v>
      </c>
      <c r="Q1235" t="str">
        <f t="shared" si="610"/>
        <v>-0.571584186050261+0.22447580852518i</v>
      </c>
      <c r="R1235" t="str">
        <f t="shared" si="611"/>
        <v>-0.328498935112921-1.70984745361686i</v>
      </c>
      <c r="S1235" t="str">
        <f t="shared" si="612"/>
        <v>0.116567708826954i</v>
      </c>
      <c r="T1235" t="str">
        <f t="shared" si="613"/>
        <v>0.199313000111719-0.0382923682182074i</v>
      </c>
      <c r="U1235" t="str">
        <f t="shared" si="614"/>
        <v>0.0000333333333333333-0.00102521204509051i</v>
      </c>
      <c r="V1235" t="str">
        <f t="shared" si="615"/>
        <v>6.66666666666667E-06-0.0102521204509051i</v>
      </c>
      <c r="W1235" t="str">
        <f t="shared" si="616"/>
        <v>0.0000276030284109455-0.000932089151103179i</v>
      </c>
      <c r="X1235" t="str">
        <f t="shared" si="617"/>
        <v>0.0000420467203371874-0.000931007652394086i</v>
      </c>
      <c r="Y1235" t="str">
        <f t="shared" si="618"/>
        <v>0.009+0.691778702320472i</v>
      </c>
      <c r="Z1235" t="str">
        <f t="shared" si="619"/>
        <v>-0.0161592427455577-0.00094184764158397i</v>
      </c>
      <c r="AA1235" t="str">
        <f t="shared" si="620"/>
        <v>0.227304993796608-17.3669895553329i</v>
      </c>
      <c r="AB1235" t="str">
        <f t="shared" si="621"/>
        <v>0.940046313315325-0.180603370334409i</v>
      </c>
      <c r="AC1235" t="str">
        <f t="shared" si="622"/>
        <v>1.2805013789078-1.60955974869101i</v>
      </c>
      <c r="AD1235" t="str">
        <f t="shared" si="623"/>
        <v>0.353260778503654+0.302999251642554i</v>
      </c>
      <c r="AE1235" t="str">
        <f t="shared" si="624"/>
        <v>-0.00542304754176398-0.00522895629011213i</v>
      </c>
      <c r="AF1235" t="str">
        <f t="shared" si="625"/>
        <v>-13.9133624968971-2.76276651789563i</v>
      </c>
      <c r="AG1235" t="str">
        <f t="shared" si="626"/>
        <v>1.01933978765497-0.0219596548873916i</v>
      </c>
      <c r="AH1235" t="str">
        <f t="shared" si="627"/>
        <v>0.0579678554588736+0.0873191978734659i</v>
      </c>
      <c r="AI1235">
        <f t="shared" si="628"/>
        <v>-19.592033157068904</v>
      </c>
      <c r="AJ1235">
        <f t="shared" si="629"/>
        <v>56.421346378444646</v>
      </c>
      <c r="AK1235"/>
      <c r="AL1235"/>
      <c r="AM1235"/>
      <c r="AN1235"/>
    </row>
    <row r="1236" spans="1:40" x14ac:dyDescent="0.25">
      <c r="A1236"/>
      <c r="B1236">
        <f t="shared" si="595"/>
        <v>110200</v>
      </c>
      <c r="C1236" s="237" t="str">
        <f t="shared" si="598"/>
        <v>-0.0000062933156379673+0.0222234332540218i</v>
      </c>
      <c r="D1236" s="208" t="str">
        <f t="shared" si="599"/>
        <v>-5.95705420575918+0.170379654947501i</v>
      </c>
      <c r="E1236" t="str">
        <f t="shared" si="600"/>
        <v>2870</v>
      </c>
      <c r="F1236" t="str">
        <f t="shared" si="601"/>
        <v>0.777000777000777</v>
      </c>
      <c r="G1236" t="str">
        <f t="shared" si="596"/>
        <v>0.777000777000777</v>
      </c>
      <c r="H1236" t="str">
        <f t="shared" si="602"/>
        <v>7.9581485517282+2.93137743054034i</v>
      </c>
      <c r="I1236" t="str">
        <f t="shared" si="603"/>
        <v>432.754388031994i</v>
      </c>
      <c r="J1236" t="str">
        <f t="shared" si="597"/>
        <v>-252.497281384576+94.6728119609833i</v>
      </c>
      <c r="K1236" t="str">
        <f t="shared" si="604"/>
        <v>0.563411770145515-1.50264830330003i</v>
      </c>
      <c r="L1236" t="str">
        <f t="shared" si="605"/>
        <v>0.0406347454850854-0.092236130830785i</v>
      </c>
      <c r="M1236" t="str">
        <f t="shared" si="606"/>
        <v>0.6040465156306-1.59488443413082i</v>
      </c>
      <c r="N1236" t="str">
        <f t="shared" si="607"/>
        <v>-1.1290820849064i</v>
      </c>
      <c r="O1236" t="str">
        <f t="shared" si="608"/>
        <v>0.427489801668081-0.904020170941879i</v>
      </c>
      <c r="P1236" t="str">
        <f t="shared" si="609"/>
        <v>0.572510198331919+0.904020170941879i</v>
      </c>
      <c r="Q1236" t="str">
        <f t="shared" si="610"/>
        <v>-0.572510198331919+0.225061913964521i</v>
      </c>
      <c r="R1236" t="str">
        <f t="shared" si="611"/>
        <v>-0.328489923875641-1.70818047394924i</v>
      </c>
      <c r="S1236" t="str">
        <f t="shared" si="612"/>
        <v>0.116673583221892i</v>
      </c>
      <c r="T1236" t="str">
        <f t="shared" si="613"/>
        <v>0.199299536685328-0.0383260964708576i</v>
      </c>
      <c r="U1236" t="str">
        <f t="shared" si="614"/>
        <v>0.0000333333333333333-0.00102428172563035i</v>
      </c>
      <c r="V1236" t="str">
        <f t="shared" si="615"/>
        <v>6.66666666666667E-06-0.0102428172563035i</v>
      </c>
      <c r="W1236" t="str">
        <f t="shared" si="616"/>
        <v>0.0000276030279068645-0.000931243477164886i</v>
      </c>
      <c r="X1236" t="str">
        <f t="shared" si="617"/>
        <v>0.0000420205058142169-0.000930163366376441i</v>
      </c>
      <c r="Y1236" t="str">
        <f t="shared" si="618"/>
        <v>0.009+0.69240702085119i</v>
      </c>
      <c r="Z1236" t="str">
        <f t="shared" si="619"/>
        <v>-0.0161299100701481-0.000940151561610431i</v>
      </c>
      <c r="AA1236" t="str">
        <f t="shared" si="620"/>
        <v>0.22689095333596-17.351193055092i</v>
      </c>
      <c r="AB1236" t="str">
        <f t="shared" si="621"/>
        <v>0.939982813973404-0.1807624473617i</v>
      </c>
      <c r="AC1236" t="str">
        <f t="shared" si="622"/>
        <v>1.27949812996071-1.60835288484236i</v>
      </c>
      <c r="AD1236" t="str">
        <f t="shared" si="623"/>
        <v>0.353566831931452+0.303164012261382i</v>
      </c>
      <c r="AE1236" t="str">
        <f t="shared" si="624"/>
        <v>-0.00541798108328985-0.00522241466345536i</v>
      </c>
      <c r="AF1236" t="str">
        <f t="shared" si="625"/>
        <v>-13.9152027574874-2.76099777559284i</v>
      </c>
      <c r="AG1236" t="str">
        <f t="shared" si="626"/>
        <v>1.0193325318792-0.0219589966967979i</v>
      </c>
      <c r="AH1236" t="str">
        <f t="shared" si="627"/>
        <v>0.0579379635114472+0.0872161433230179i</v>
      </c>
      <c r="AI1236">
        <f t="shared" si="628"/>
        <v>-19.600522339603891</v>
      </c>
      <c r="AJ1236">
        <f t="shared" si="629"/>
        <v>56.403784578982432</v>
      </c>
      <c r="AK1236"/>
      <c r="AL1236"/>
      <c r="AM1236"/>
      <c r="AN1236"/>
    </row>
    <row r="1237" spans="1:40" x14ac:dyDescent="0.25">
      <c r="A1237"/>
      <c r="B1237">
        <f t="shared" si="595"/>
        <v>110300</v>
      </c>
      <c r="C1237" s="237" t="str">
        <f t="shared" si="598"/>
        <v>-6.28190954129126E-06+0.0222032850856677i</v>
      </c>
      <c r="D1237" s="208" t="str">
        <f t="shared" si="599"/>
        <v>-5.95705411831244+0.170225185656786i</v>
      </c>
      <c r="E1237" t="str">
        <f t="shared" si="600"/>
        <v>2870</v>
      </c>
      <c r="F1237" t="str">
        <f t="shared" si="601"/>
        <v>0.777000777000777</v>
      </c>
      <c r="G1237" t="str">
        <f t="shared" si="596"/>
        <v>0.777000777000777</v>
      </c>
      <c r="H1237" t="str">
        <f t="shared" si="602"/>
        <v>7.95998482056959+2.92945579100397i</v>
      </c>
      <c r="I1237" t="str">
        <f t="shared" si="603"/>
        <v>433.147087113693i</v>
      </c>
      <c r="J1237" t="str">
        <f t="shared" si="597"/>
        <v>-252.957557788024+94.7587219536884i</v>
      </c>
      <c r="K1237" t="str">
        <f t="shared" si="604"/>
        <v>0.562509214326702-1.50161329907852i</v>
      </c>
      <c r="L1237" t="str">
        <f t="shared" si="605"/>
        <v>0.0405730508115609-0.0921796628911861i</v>
      </c>
      <c r="M1237" t="str">
        <f t="shared" si="606"/>
        <v>0.603082265138263-1.59379296196971i</v>
      </c>
      <c r="N1237" t="str">
        <f t="shared" si="607"/>
        <v>-1.13010666030105i</v>
      </c>
      <c r="O1237" t="str">
        <f t="shared" si="608"/>
        <v>0.426563340627017-0.904457691897813i</v>
      </c>
      <c r="P1237" t="str">
        <f t="shared" si="609"/>
        <v>0.573436659372983+0.904457691897813i</v>
      </c>
      <c r="Q1237" t="str">
        <f t="shared" si="610"/>
        <v>-0.573436659372983+0.225648968403237i</v>
      </c>
      <c r="R1237" t="str">
        <f t="shared" si="611"/>
        <v>-0.328480903622225-1.70651640934562i</v>
      </c>
      <c r="S1237" t="str">
        <f t="shared" si="612"/>
        <v>0.11677945761683i</v>
      </c>
      <c r="T1237" t="str">
        <f t="shared" si="613"/>
        <v>0.199286060697602-0.0383598217624896i</v>
      </c>
      <c r="U1237" t="str">
        <f t="shared" si="614"/>
        <v>0.0000333333333333333-0.00102335309305952i</v>
      </c>
      <c r="V1237" t="str">
        <f t="shared" si="615"/>
        <v>6.66666666666667E-06-0.0102335309305952i</v>
      </c>
      <c r="W1237" t="str">
        <f t="shared" si="616"/>
        <v>0.0000276030274023257-0.00093039933676232i</v>
      </c>
      <c r="X1237" t="str">
        <f t="shared" si="617"/>
        <v>0.0000419943625339655-0.000929320610273649i</v>
      </c>
      <c r="Y1237" t="str">
        <f t="shared" si="618"/>
        <v>0.009+0.693035339381908i</v>
      </c>
      <c r="Z1237" t="str">
        <f t="shared" si="619"/>
        <v>-0.0161006572162924-0.000938460849312026i</v>
      </c>
      <c r="AA1237" t="str">
        <f t="shared" si="620"/>
        <v>0.226478044644022-17.3354252981232i</v>
      </c>
      <c r="AB1237" t="str">
        <f t="shared" si="621"/>
        <v>0.939919255386794-0.18092151042355i</v>
      </c>
      <c r="AC1237" t="str">
        <f t="shared" si="622"/>
        <v>1.27849720360375-1.60714724837375i</v>
      </c>
      <c r="AD1237" t="str">
        <f t="shared" si="623"/>
        <v>0.353873065261413+0.303328479398934i</v>
      </c>
      <c r="AE1237" t="str">
        <f t="shared" si="624"/>
        <v>-0.00541292701945541-0.00521588388811531i</v>
      </c>
      <c r="AF1237" t="str">
        <f t="shared" si="625"/>
        <v>-13.917038938882-2.75923060534718i</v>
      </c>
      <c r="AG1237" t="str">
        <f t="shared" si="626"/>
        <v>1.01932527108454-0.0219583511059879i</v>
      </c>
      <c r="AH1237" t="str">
        <f t="shared" si="627"/>
        <v>0.0579081358264844+0.0871132530169427i</v>
      </c>
      <c r="AI1237">
        <f t="shared" si="628"/>
        <v>-19.609004697060783</v>
      </c>
      <c r="AJ1237">
        <f t="shared" si="629"/>
        <v>56.38620889208444</v>
      </c>
      <c r="AK1237"/>
      <c r="AL1237"/>
      <c r="AM1237"/>
      <c r="AN1237"/>
    </row>
    <row r="1238" spans="1:40" x14ac:dyDescent="0.25">
      <c r="A1238"/>
      <c r="B1238">
        <f t="shared" si="595"/>
        <v>110400</v>
      </c>
      <c r="C1238" s="237" t="str">
        <f t="shared" si="598"/>
        <v>-6.27053442540024E-06+0.0221831734176099i</v>
      </c>
      <c r="D1238" s="208" t="str">
        <f t="shared" si="599"/>
        <v>-5.95705403110322+0.170070996201676i</v>
      </c>
      <c r="E1238" t="str">
        <f t="shared" si="600"/>
        <v>2870</v>
      </c>
      <c r="F1238" t="str">
        <f t="shared" si="601"/>
        <v>0.777000777000777</v>
      </c>
      <c r="G1238" t="str">
        <f t="shared" si="596"/>
        <v>0.777000777000777</v>
      </c>
      <c r="H1238" t="str">
        <f t="shared" si="602"/>
        <v>7.96181702126752+2.92753600360972i</v>
      </c>
      <c r="I1238" t="str">
        <f t="shared" si="603"/>
        <v>433.539786195391i</v>
      </c>
      <c r="J1238" t="str">
        <f t="shared" si="597"/>
        <v>-253.418251675738+94.8446319463934i</v>
      </c>
      <c r="K1238" t="str">
        <f t="shared" si="604"/>
        <v>0.561608730805897-1.50057941884472i</v>
      </c>
      <c r="L1238" t="str">
        <f t="shared" si="605"/>
        <v>0.0405114874882893-0.0921232394868879i</v>
      </c>
      <c r="M1238" t="str">
        <f t="shared" si="606"/>
        <v>0.602120218294186-1.59270265833161i</v>
      </c>
      <c r="N1238" t="str">
        <f t="shared" si="607"/>
        <v>-1.13113123569571i</v>
      </c>
      <c r="O1238" t="str">
        <f t="shared" si="608"/>
        <v>0.425636431799095-0.904894263395085i</v>
      </c>
      <c r="P1238" t="str">
        <f t="shared" si="609"/>
        <v>0.574363568200905+0.904894263395085i</v>
      </c>
      <c r="Q1238" t="str">
        <f t="shared" si="610"/>
        <v>-0.574363568200905+0.226236972300625i</v>
      </c>
      <c r="R1238" t="str">
        <f t="shared" si="611"/>
        <v>-0.328471874350303-1.7048552518768i</v>
      </c>
      <c r="S1238" t="str">
        <f t="shared" si="612"/>
        <v>0.116885332011769i</v>
      </c>
      <c r="T1238" t="str">
        <f t="shared" si="613"/>
        <v>0.199272572147628-0.0383935440899632i</v>
      </c>
      <c r="U1238" t="str">
        <f t="shared" si="614"/>
        <v>0.0000333333333333333-0.00102242614279407i</v>
      </c>
      <c r="V1238" t="str">
        <f t="shared" si="615"/>
        <v>6.66666666666667E-06-0.0102242614279407i</v>
      </c>
      <c r="W1238" t="str">
        <f t="shared" si="616"/>
        <v>0.0000276030268973294-0.00092955672572829i</v>
      </c>
      <c r="X1238" t="str">
        <f t="shared" si="617"/>
        <v>0.000041968290238527-0.00092847937993235i</v>
      </c>
      <c r="Y1238" t="str">
        <f t="shared" si="618"/>
        <v>0.009+0.693663657912626i</v>
      </c>
      <c r="Z1238" t="str">
        <f t="shared" si="619"/>
        <v>-0.0160714838945651-0.000936775481777318i</v>
      </c>
      <c r="AA1238" t="str">
        <f t="shared" si="620"/>
        <v>0.226066263594182-17.3196862059559i</v>
      </c>
      <c r="AB1238" t="str">
        <f t="shared" si="621"/>
        <v>0.939855637551189-0.181080559505146i</v>
      </c>
      <c r="AC1238" t="str">
        <f t="shared" si="622"/>
        <v>1.27749859315132-1.6059428383938i</v>
      </c>
      <c r="AD1238" t="str">
        <f t="shared" si="623"/>
        <v>0.354179478235661+0.303492652870219i</v>
      </c>
      <c r="AE1238" t="str">
        <f t="shared" si="624"/>
        <v>-0.00540788530414154-0.00520936393408243i</v>
      </c>
      <c r="AF1238" t="str">
        <f t="shared" si="625"/>
        <v>-13.9188710523707-2.75746500740804i</v>
      </c>
      <c r="AG1238" t="str">
        <f t="shared" si="626"/>
        <v>1.01931800527222-0.0219577180643168i</v>
      </c>
      <c r="AH1238" t="str">
        <f t="shared" si="627"/>
        <v>0.057878372147008+0.0870105265211616i</v>
      </c>
      <c r="AI1238">
        <f t="shared" si="628"/>
        <v>-19.617480243644557</v>
      </c>
      <c r="AJ1238">
        <f t="shared" si="629"/>
        <v>56.368619352781678</v>
      </c>
      <c r="AK1238"/>
      <c r="AL1238"/>
      <c r="AM1238"/>
      <c r="AN1238"/>
    </row>
    <row r="1239" spans="1:40" x14ac:dyDescent="0.25">
      <c r="A1239"/>
      <c r="B1239">
        <f t="shared" si="595"/>
        <v>110500</v>
      </c>
      <c r="C1239" s="237" t="str">
        <f t="shared" si="598"/>
        <v>-6.25919017819734E-06+0.0221630981507525i</v>
      </c>
      <c r="D1239" s="208" t="str">
        <f t="shared" si="599"/>
        <v>-5.95705394413066+0.169917085822436i</v>
      </c>
      <c r="E1239" t="str">
        <f t="shared" si="600"/>
        <v>2870</v>
      </c>
      <c r="F1239" t="str">
        <f t="shared" si="601"/>
        <v>0.777000777000777</v>
      </c>
      <c r="G1239" t="str">
        <f t="shared" si="596"/>
        <v>0.777000777000777</v>
      </c>
      <c r="H1239" t="str">
        <f t="shared" si="602"/>
        <v>7.96364516507669+2.92561806783202i</v>
      </c>
      <c r="I1239" t="str">
        <f t="shared" si="603"/>
        <v>433.93248527709i</v>
      </c>
      <c r="J1239" t="str">
        <f t="shared" si="597"/>
        <v>-253.879363047719+94.9305419390984i</v>
      </c>
      <c r="K1239" t="str">
        <f t="shared" si="604"/>
        <v>0.560710313559879-1.49954666172867i</v>
      </c>
      <c r="L1239" t="str">
        <f t="shared" si="605"/>
        <v>0.0404500551718357-0.0920668606478703i</v>
      </c>
      <c r="M1239" t="str">
        <f t="shared" si="606"/>
        <v>0.601160368731715-1.59161352237654i</v>
      </c>
      <c r="N1239" t="str">
        <f t="shared" si="607"/>
        <v>-1.13215581109036i</v>
      </c>
      <c r="O1239" t="str">
        <f t="shared" si="608"/>
        <v>0.42470907615736-0.905329884975395i</v>
      </c>
      <c r="P1239" t="str">
        <f t="shared" si="609"/>
        <v>0.57529092384264+0.905329884975395i</v>
      </c>
      <c r="Q1239" t="str">
        <f t="shared" si="610"/>
        <v>-0.57529092384264+0.226825926114965i</v>
      </c>
      <c r="R1239" t="str">
        <f t="shared" si="611"/>
        <v>-0.328462836057513-1.7031969936423i</v>
      </c>
      <c r="S1239" t="str">
        <f t="shared" si="612"/>
        <v>0.116991206406707i</v>
      </c>
      <c r="T1239" t="str">
        <f t="shared" si="613"/>
        <v>0.199259071034489-0.0384272634501369i</v>
      </c>
      <c r="U1239" t="str">
        <f t="shared" si="614"/>
        <v>0.0000333333333333334-0.00102150087026665i</v>
      </c>
      <c r="V1239" t="str">
        <f t="shared" si="615"/>
        <v>6.66666666666667E-06-0.0102150087026665i</v>
      </c>
      <c r="W1239" t="str">
        <f t="shared" si="616"/>
        <v>0.0000276030263918755-0.000928715639910639i</v>
      </c>
      <c r="X1239" t="str">
        <f t="shared" si="617"/>
        <v>0.0000419422886711591-0.000927639671214151i</v>
      </c>
      <c r="Y1239" t="str">
        <f t="shared" si="618"/>
        <v>0.009+0.694291976443344i</v>
      </c>
      <c r="Z1239" t="str">
        <f t="shared" si="619"/>
        <v>-0.0160423898168514-0.000935095436215558i</v>
      </c>
      <c r="AA1239" t="str">
        <f t="shared" si="620"/>
        <v>0.225655606078648-17.3039757004055i</v>
      </c>
      <c r="AB1239" t="str">
        <f t="shared" si="621"/>
        <v>0.939791960462264-0.181239594591673i</v>
      </c>
      <c r="AC1239" t="str">
        <f t="shared" si="622"/>
        <v>1.27650229194045-1.60473965400601i</v>
      </c>
      <c r="AD1239" t="str">
        <f t="shared" si="623"/>
        <v>0.35448607059613+0.303656532490419i</v>
      </c>
      <c r="AE1239" t="str">
        <f t="shared" si="624"/>
        <v>-0.00540285589143819-0.00520285477146113i</v>
      </c>
      <c r="AF1239" t="str">
        <f t="shared" si="625"/>
        <v>-13.9206991092073-2.75570098200958i</v>
      </c>
      <c r="AG1239" t="str">
        <f t="shared" si="626"/>
        <v>1.0193107344435-0.0219570975213126i</v>
      </c>
      <c r="AH1239" t="str">
        <f t="shared" si="627"/>
        <v>0.0578486722172326+0.0869079634031549i</v>
      </c>
      <c r="AI1239">
        <f t="shared" si="628"/>
        <v>-19.625948993519934</v>
      </c>
      <c r="AJ1239">
        <f t="shared" si="629"/>
        <v>56.351015995971963</v>
      </c>
      <c r="AK1239"/>
      <c r="AL1239"/>
      <c r="AM1239"/>
      <c r="AN1239"/>
    </row>
    <row r="1240" spans="1:40" x14ac:dyDescent="0.25">
      <c r="A1240"/>
      <c r="B1240">
        <f t="shared" si="595"/>
        <v>110600</v>
      </c>
      <c r="C1240" s="237" t="str">
        <f t="shared" si="598"/>
        <v>-6.24787668809222E-06+0.0221430591863581i</v>
      </c>
      <c r="D1240" s="208" t="str">
        <f t="shared" si="599"/>
        <v>-5.9570538573939+0.169763453762079i</v>
      </c>
      <c r="E1240" t="str">
        <f t="shared" si="600"/>
        <v>2870</v>
      </c>
      <c r="F1240" t="str">
        <f t="shared" si="601"/>
        <v>0.777000777000777</v>
      </c>
      <c r="G1240" t="str">
        <f t="shared" si="596"/>
        <v>0.777000777000777</v>
      </c>
      <c r="H1240" t="str">
        <f t="shared" si="602"/>
        <v>7.96546926321599+2.92370198313289i</v>
      </c>
      <c r="I1240" t="str">
        <f t="shared" si="603"/>
        <v>434.325184358789i</v>
      </c>
      <c r="J1240" t="str">
        <f t="shared" si="597"/>
        <v>-254.340891903965+95.0164519318035i</v>
      </c>
      <c r="K1240" t="str">
        <f t="shared" si="604"/>
        <v>0.559813956585966-1.49851502685614i</v>
      </c>
      <c r="L1240" t="str">
        <f t="shared" si="605"/>
        <v>0.0403887535197658-0.0920105264035646i</v>
      </c>
      <c r="M1240" t="str">
        <f t="shared" si="606"/>
        <v>0.600202710105732-1.5905255532597i</v>
      </c>
      <c r="N1240" t="str">
        <f t="shared" si="607"/>
        <v>-1.13318038648501i</v>
      </c>
      <c r="O1240" t="str">
        <f t="shared" si="608"/>
        <v>0.423781274675298-0.90576455618145i</v>
      </c>
      <c r="P1240" t="str">
        <f t="shared" si="609"/>
        <v>0.576218725324702+0.90576455618145i</v>
      </c>
      <c r="Q1240" t="str">
        <f t="shared" si="610"/>
        <v>-0.576218725324702+0.22741583030356i</v>
      </c>
      <c r="R1240" t="str">
        <f t="shared" si="611"/>
        <v>-0.328453788741484-1.7015416267702i</v>
      </c>
      <c r="S1240" t="str">
        <f t="shared" si="612"/>
        <v>0.117097080801645i</v>
      </c>
      <c r="T1240" t="str">
        <f t="shared" si="613"/>
        <v>0.199245557357273-0.038460979839868i</v>
      </c>
      <c r="U1240" t="str">
        <f t="shared" si="614"/>
        <v>0.0000333333333333333-0.00102057727092644i</v>
      </c>
      <c r="V1240" t="str">
        <f t="shared" si="615"/>
        <v>6.66666666666667E-06-0.0102057727092644i</v>
      </c>
      <c r="W1240" t="str">
        <f t="shared" si="616"/>
        <v>0.000027603025885964-0.00092787607517228i</v>
      </c>
      <c r="X1240" t="str">
        <f t="shared" si="617"/>
        <v>0.0000419163575762809-0.000926801479995665i</v>
      </c>
      <c r="Y1240" t="str">
        <f t="shared" si="618"/>
        <v>0.009+0.694920294974062i</v>
      </c>
      <c r="Z1240" t="str">
        <f t="shared" si="619"/>
        <v>-0.0160133746963408-0.000933420689956008i</v>
      </c>
      <c r="AA1240" t="str">
        <f t="shared" si="620"/>
        <v>0.225246068008337-17.2882937035717i</v>
      </c>
      <c r="AB1240" t="str">
        <f t="shared" si="621"/>
        <v>0.939728224115718-0.181398615668307i</v>
      </c>
      <c r="AC1240" t="str">
        <f t="shared" si="622"/>
        <v>1.27550829333072-1.60353769430895i</v>
      </c>
      <c r="AD1240" t="str">
        <f t="shared" si="623"/>
        <v>0.354792842084543+0.303820118074905i</v>
      </c>
      <c r="AE1240" t="str">
        <f t="shared" si="624"/>
        <v>-0.00539783873564343-0.00519635637046993i</v>
      </c>
      <c r="AF1240" t="str">
        <f t="shared" si="625"/>
        <v>-13.9225231206099-2.75393852937081i</v>
      </c>
      <c r="AG1240" t="str">
        <f t="shared" si="626"/>
        <v>1.01930345859963-0.0219564894266736i</v>
      </c>
      <c r="AH1240" t="str">
        <f t="shared" si="627"/>
        <v>0.0578190357825624+0.0868055632319692i</v>
      </c>
      <c r="AI1240">
        <f t="shared" si="628"/>
        <v>-19.634410960810321</v>
      </c>
      <c r="AJ1240">
        <f t="shared" si="629"/>
        <v>56.333398856422896</v>
      </c>
      <c r="AK1240"/>
      <c r="AL1240"/>
      <c r="AM1240"/>
      <c r="AN1240"/>
    </row>
    <row r="1241" spans="1:40" x14ac:dyDescent="0.25">
      <c r="A1241"/>
      <c r="B1241">
        <f t="shared" si="595"/>
        <v>110700</v>
      </c>
      <c r="C1241" s="237" t="str">
        <f t="shared" si="598"/>
        <v>-6.23659384399839E-06+0.0221230564260462i</v>
      </c>
      <c r="D1241" s="208" t="str">
        <f t="shared" si="599"/>
        <v>-5.9570537708921+0.169610099266354i</v>
      </c>
      <c r="E1241" t="str">
        <f t="shared" si="600"/>
        <v>2870</v>
      </c>
      <c r="F1241" t="str">
        <f t="shared" si="601"/>
        <v>0.777000777000777</v>
      </c>
      <c r="G1241" t="str">
        <f t="shared" si="596"/>
        <v>0.777000777000777</v>
      </c>
      <c r="H1241" t="str">
        <f t="shared" si="602"/>
        <v>7.96728932686878+2.92178774896208i</v>
      </c>
      <c r="I1241" t="str">
        <f t="shared" si="603"/>
        <v>434.717883440488i</v>
      </c>
      <c r="J1241" t="str">
        <f t="shared" si="597"/>
        <v>-254.802838244478+95.1023619245086i</v>
      </c>
      <c r="K1241" t="str">
        <f t="shared" si="604"/>
        <v>0.558919653901917-1.49748451334865i</v>
      </c>
      <c r="L1241" t="str">
        <f t="shared" si="605"/>
        <v>0.0403275821906447-0.0919542367828583i</v>
      </c>
      <c r="M1241" t="str">
        <f t="shared" si="606"/>
        <v>0.599247236092562-1.58943875013151i</v>
      </c>
      <c r="N1241" t="str">
        <f t="shared" si="607"/>
        <v>-1.13420496187966i</v>
      </c>
      <c r="O1241" t="str">
        <f t="shared" si="608"/>
        <v>0.422853028326873-0.906198276556953i</v>
      </c>
      <c r="P1241" t="str">
        <f t="shared" si="609"/>
        <v>0.577146971673127+0.906198276556953i</v>
      </c>
      <c r="Q1241" t="str">
        <f t="shared" si="610"/>
        <v>-0.577146971673127+0.228006685322707i</v>
      </c>
      <c r="R1241" t="str">
        <f t="shared" si="611"/>
        <v>-0.328444732399846-1.699889143417i</v>
      </c>
      <c r="S1241" t="str">
        <f t="shared" si="612"/>
        <v>0.117202955196583i</v>
      </c>
      <c r="T1241" t="str">
        <f t="shared" si="613"/>
        <v>0.19923203111506-0.0384946932560128i</v>
      </c>
      <c r="U1241" t="str">
        <f t="shared" si="614"/>
        <v>0.0000333333333333334-0.00101965534023907i</v>
      </c>
      <c r="V1241" t="str">
        <f t="shared" si="615"/>
        <v>6.66666666666667E-06-0.0101965534023907i</v>
      </c>
      <c r="W1241" t="str">
        <f t="shared" si="616"/>
        <v>0.0000276030253795948-0.000927038027391024i</v>
      </c>
      <c r="X1241" t="str">
        <f t="shared" si="617"/>
        <v>0.000041890496699463-0.00092596480216833i</v>
      </c>
      <c r="Y1241" t="str">
        <f t="shared" si="618"/>
        <v>0.009+0.69554861350478i</v>
      </c>
      <c r="Z1241" t="str">
        <f t="shared" si="619"/>
        <v>-0.0159844382475184-0.000931751220447122i</v>
      </c>
      <c r="AA1241" t="str">
        <f t="shared" si="620"/>
        <v>0.224837645312778-17.2726401378372i</v>
      </c>
      <c r="AB1241" t="str">
        <f t="shared" si="621"/>
        <v>0.939664428507212-0.181557622720223i</v>
      </c>
      <c r="AC1241" t="str">
        <f t="shared" si="622"/>
        <v>1.27451659070416-1.60233695839617i</v>
      </c>
      <c r="AD1241" t="str">
        <f t="shared" si="623"/>
        <v>0.355099792442432+0.303983409439215i</v>
      </c>
      <c r="AE1241" t="str">
        <f t="shared" si="624"/>
        <v>-0.00539283379126195-0.00518986870143996i</v>
      </c>
      <c r="AF1241" t="str">
        <f t="shared" si="625"/>
        <v>-13.9243430977609-2.75217764969573i</v>
      </c>
      <c r="AG1241" t="str">
        <f t="shared" si="626"/>
        <v>1.01929617774189-0.0219558937302686i</v>
      </c>
      <c r="AH1241" t="str">
        <f t="shared" si="627"/>
        <v>0.0577894625895791+0.0867033255781923i</v>
      </c>
      <c r="AI1241">
        <f t="shared" si="628"/>
        <v>-19.642866159599496</v>
      </c>
      <c r="AJ1241">
        <f t="shared" si="629"/>
        <v>56.315767968769499</v>
      </c>
      <c r="AK1241"/>
      <c r="AL1241"/>
      <c r="AM1241"/>
      <c r="AN1241"/>
    </row>
    <row r="1242" spans="1:40" x14ac:dyDescent="0.25">
      <c r="A1242"/>
      <c r="B1242">
        <f t="shared" si="595"/>
        <v>110800</v>
      </c>
      <c r="C1242" s="237" t="str">
        <f t="shared" si="598"/>
        <v>-6.22534153533036E-06+0.0221030897717912i</v>
      </c>
      <c r="D1242" s="208" t="str">
        <f t="shared" si="599"/>
        <v>-5.95705368462439+0.169457021583733i</v>
      </c>
      <c r="E1242" t="str">
        <f t="shared" si="600"/>
        <v>2870</v>
      </c>
      <c r="F1242" t="str">
        <f t="shared" si="601"/>
        <v>0.777000777000777</v>
      </c>
      <c r="G1242" t="str">
        <f t="shared" si="596"/>
        <v>0.777000777000777</v>
      </c>
      <c r="H1242" t="str">
        <f t="shared" si="602"/>
        <v>7.96910536718279+2.91987536475717i</v>
      </c>
      <c r="I1242" t="str">
        <f t="shared" si="603"/>
        <v>435.110582522186i</v>
      </c>
      <c r="J1242" t="str">
        <f t="shared" si="597"/>
        <v>-255.265202069257+95.1882719172137i</v>
      </c>
      <c r="K1242" t="str">
        <f t="shared" si="604"/>
        <v>0.558027399545883-1.49645512032352i</v>
      </c>
      <c r="L1242" t="str">
        <f t="shared" si="605"/>
        <v>0.0402665408440334-0.0918979918140987i</v>
      </c>
      <c r="M1242" t="str">
        <f t="shared" si="606"/>
        <v>0.598293940389916-1.58835311213762i</v>
      </c>
      <c r="N1242" t="str">
        <f t="shared" si="607"/>
        <v>-1.13522953727431i</v>
      </c>
      <c r="O1242" t="str">
        <f t="shared" si="608"/>
        <v>0.421924338086517-0.906631045646604i</v>
      </c>
      <c r="P1242" t="str">
        <f t="shared" si="609"/>
        <v>0.578075661913483+0.906631045646604i</v>
      </c>
      <c r="Q1242" t="str">
        <f t="shared" si="610"/>
        <v>-0.578075661913483+0.228598491627706i</v>
      </c>
      <c r="R1242" t="str">
        <f t="shared" si="611"/>
        <v>-0.328435667030224-1.69823953576752i</v>
      </c>
      <c r="S1242" t="str">
        <f t="shared" si="612"/>
        <v>0.117308829591521i</v>
      </c>
      <c r="T1242" t="str">
        <f t="shared" si="613"/>
        <v>0.199218492306936-0.0385284036954261i</v>
      </c>
      <c r="U1242" t="str">
        <f t="shared" si="614"/>
        <v>0.0000333333333333333-0.00101873507368651i</v>
      </c>
      <c r="V1242" t="str">
        <f t="shared" si="615"/>
        <v>6.66666666666667E-06-0.0101873507368651i</v>
      </c>
      <c r="W1242" t="str">
        <f t="shared" si="616"/>
        <v>0.000027603024872768-0.000926201492459606i</v>
      </c>
      <c r="X1242" t="str">
        <f t="shared" si="617"/>
        <v>0.0000418647057874246-0.000925129633638447i</v>
      </c>
      <c r="Y1242" t="str">
        <f t="shared" si="618"/>
        <v>0.009+0.696176932035498i</v>
      </c>
      <c r="Z1242" t="str">
        <f t="shared" si="619"/>
        <v>-0.0159555801861601-0.000930087005255878i</v>
      </c>
      <c r="AA1242" t="str">
        <f t="shared" si="620"/>
        <v>0.224430333940007-17.2570149258667i</v>
      </c>
      <c r="AB1242" t="str">
        <f t="shared" si="621"/>
        <v>0.939600573632435-0.181716615732585i</v>
      </c>
      <c r="AC1242" t="str">
        <f t="shared" si="622"/>
        <v>1.27352717746521-1.60113744535634i</v>
      </c>
      <c r="AD1242" t="str">
        <f t="shared" si="623"/>
        <v>0.355406921411131+0.30414640639907i</v>
      </c>
      <c r="AE1242" t="str">
        <f t="shared" si="624"/>
        <v>-0.00538784101300455-0.00518339173481529i</v>
      </c>
      <c r="AF1242" t="str">
        <f t="shared" si="625"/>
        <v>-13.9261590518072-2.75041834317344i</v>
      </c>
      <c r="AG1242" t="str">
        <f t="shared" si="626"/>
        <v>1.01928889187154-0.0219553103821362i</v>
      </c>
      <c r="AH1242" t="str">
        <f t="shared" si="627"/>
        <v>0.0577599523860445+0.086601250013964i</v>
      </c>
      <c r="AI1242">
        <f t="shared" si="628"/>
        <v>-19.651314603930118</v>
      </c>
      <c r="AJ1242">
        <f t="shared" si="629"/>
        <v>56.298123367515977</v>
      </c>
      <c r="AK1242"/>
      <c r="AL1242"/>
      <c r="AM1242"/>
      <c r="AN1242"/>
    </row>
    <row r="1243" spans="1:40" x14ac:dyDescent="0.25">
      <c r="A1243"/>
      <c r="B1243">
        <f t="shared" si="595"/>
        <v>110900</v>
      </c>
      <c r="C1243" s="237" t="str">
        <f t="shared" si="598"/>
        <v>-6.21411965200103E-06+0.0220831591259212i</v>
      </c>
      <c r="D1243" s="208" t="str">
        <f t="shared" si="599"/>
        <v>-5.95705359858996+0.169304219965396i</v>
      </c>
      <c r="E1243" t="str">
        <f t="shared" si="600"/>
        <v>2870</v>
      </c>
      <c r="F1243" t="str">
        <f t="shared" si="601"/>
        <v>0.777000777000777</v>
      </c>
      <c r="G1243" t="str">
        <f t="shared" si="596"/>
        <v>0.777000777000777</v>
      </c>
      <c r="H1243" t="str">
        <f t="shared" si="602"/>
        <v>7.97091739527046+2.91796482994362i</v>
      </c>
      <c r="I1243" t="str">
        <f t="shared" si="603"/>
        <v>435.503281603885i</v>
      </c>
      <c r="J1243" t="str">
        <f t="shared" si="597"/>
        <v>-255.727983378302+95.2741819099187i</v>
      </c>
      <c r="K1243" t="str">
        <f t="shared" si="604"/>
        <v>0.557137187576312-1.49542684689394i</v>
      </c>
      <c r="L1243" t="str">
        <f t="shared" si="605"/>
        <v>0.0402056291404848-0.0918417915250949i</v>
      </c>
      <c r="M1243" t="str">
        <f t="shared" si="606"/>
        <v>0.597342816716797-1.58726863841903i</v>
      </c>
      <c r="N1243" t="str">
        <f t="shared" si="607"/>
        <v>-1.13625411266897i</v>
      </c>
      <c r="O1243" t="str">
        <f t="shared" si="608"/>
        <v>0.420995204929116-0.907062862996105i</v>
      </c>
      <c r="P1243" t="str">
        <f t="shared" si="609"/>
        <v>0.579004795070884+0.907062862996105i</v>
      </c>
      <c r="Q1243" t="str">
        <f t="shared" si="610"/>
        <v>-0.579004795070884+0.229191249672865i</v>
      </c>
      <c r="R1243" t="str">
        <f t="shared" si="611"/>
        <v>-0.328426592630243-1.69659279603474i</v>
      </c>
      <c r="S1243" t="str">
        <f t="shared" si="612"/>
        <v>0.11741470398646i</v>
      </c>
      <c r="T1243" t="str">
        <f t="shared" si="613"/>
        <v>0.19920494093198-0.0385621111549617i</v>
      </c>
      <c r="U1243" t="str">
        <f t="shared" si="614"/>
        <v>0.0000333333333333334-0.00101781646676704i</v>
      </c>
      <c r="V1243" t="str">
        <f t="shared" si="615"/>
        <v>6.66666666666667E-06-0.0101781646676704i</v>
      </c>
      <c r="W1243" t="str">
        <f t="shared" si="616"/>
        <v>0.0000276030243654838-0.000925366466285532i</v>
      </c>
      <c r="X1243" t="str">
        <f t="shared" si="617"/>
        <v>0.0000418389845880247-0.000924295970327014i</v>
      </c>
      <c r="Y1243" t="str">
        <f t="shared" si="618"/>
        <v>0.009+0.696805250566216i</v>
      </c>
      <c r="Z1243" t="str">
        <f t="shared" si="619"/>
        <v>-0.0159268002293238-0.000928428022066978i</v>
      </c>
      <c r="AA1243" t="str">
        <f t="shared" si="620"/>
        <v>0.224024129856468-17.2414179906053i</v>
      </c>
      <c r="AB1243" t="str">
        <f t="shared" si="621"/>
        <v>0.939536659487042-0.181875594690555i</v>
      </c>
      <c r="AC1243" t="str">
        <f t="shared" si="622"/>
        <v>1.27254004704055-1.59993915427326i</v>
      </c>
      <c r="AD1243" t="str">
        <f t="shared" si="623"/>
        <v>0.355714228731771+0.304309108770374i</v>
      </c>
      <c r="AE1243" t="str">
        <f t="shared" si="624"/>
        <v>-0.00538286035578625-0.00517692544115182i</v>
      </c>
      <c r="AF1243" t="str">
        <f t="shared" si="625"/>
        <v>-13.9279709938604-2.74866060997822i</v>
      </c>
      <c r="AG1243" t="str">
        <f t="shared" si="626"/>
        <v>1.01928160098988-0.0219547393324834i</v>
      </c>
      <c r="AH1243" t="str">
        <f t="shared" si="627"/>
        <v>0.0577305049208823+0.0864993361129546i</v>
      </c>
      <c r="AI1243">
        <f t="shared" si="628"/>
        <v>-19.659756307805424</v>
      </c>
      <c r="AJ1243">
        <f t="shared" si="629"/>
        <v>56.28046508703725</v>
      </c>
      <c r="AK1243"/>
      <c r="AL1243"/>
      <c r="AM1243"/>
      <c r="AN1243"/>
    </row>
    <row r="1244" spans="1:40" x14ac:dyDescent="0.25">
      <c r="A1244"/>
      <c r="B1244">
        <f t="shared" si="595"/>
        <v>111000</v>
      </c>
      <c r="C1244" s="237" t="str">
        <f t="shared" si="598"/>
        <v>-6.20292808441894E-06+0.0220632643911163i</v>
      </c>
      <c r="D1244" s="208" t="str">
        <f t="shared" si="599"/>
        <v>-5.95705351278794+0.169151693665225i</v>
      </c>
      <c r="E1244" t="str">
        <f t="shared" si="600"/>
        <v>2870</v>
      </c>
      <c r="F1244" t="str">
        <f t="shared" si="601"/>
        <v>0.777000777000777</v>
      </c>
      <c r="G1244" t="str">
        <f t="shared" si="596"/>
        <v>0.777000777000777</v>
      </c>
      <c r="H1244" t="str">
        <f t="shared" si="602"/>
        <v>7.9727254222089+2.91605614393496i</v>
      </c>
      <c r="I1244" t="str">
        <f t="shared" si="603"/>
        <v>435.895980685584i</v>
      </c>
      <c r="J1244" t="str">
        <f t="shared" si="597"/>
        <v>-256.191182171613+95.3600919026239i</v>
      </c>
      <c r="K1244" t="str">
        <f t="shared" si="604"/>
        <v>0.55624901207188-1.49439969216898i</v>
      </c>
      <c r="L1244" t="str">
        <f t="shared" si="605"/>
        <v>0.0401448467415429-0.0917856359431244i</v>
      </c>
      <c r="M1244" t="str">
        <f t="shared" si="606"/>
        <v>0.596393858813423-1.5861853281121i</v>
      </c>
      <c r="N1244" t="str">
        <f t="shared" si="607"/>
        <v>-1.13727868806362i</v>
      </c>
      <c r="O1244" t="str">
        <f t="shared" si="608"/>
        <v>0.420065629830052-0.907493728152146i</v>
      </c>
      <c r="P1244" t="str">
        <f t="shared" si="609"/>
        <v>0.579934370169948+0.907493728152146i</v>
      </c>
      <c r="Q1244" t="str">
        <f t="shared" si="610"/>
        <v>-0.579934370169948+0.229784959911474i</v>
      </c>
      <c r="R1244" t="str">
        <f t="shared" si="611"/>
        <v>-0.32841750919752-1.69494891645976i</v>
      </c>
      <c r="S1244" t="str">
        <f t="shared" si="612"/>
        <v>0.117520578381398i</v>
      </c>
      <c r="T1244" t="str">
        <f t="shared" si="613"/>
        <v>0.199191376989275-0.0385958156314706i</v>
      </c>
      <c r="U1244" t="str">
        <f t="shared" si="614"/>
        <v>0.0000333333333333333-0.00101689951499518i</v>
      </c>
      <c r="V1244" t="str">
        <f t="shared" si="615"/>
        <v>6.66666666666667E-06-0.0101689951499518i</v>
      </c>
      <c r="W1244" t="str">
        <f t="shared" si="616"/>
        <v>0.0000276030238577417-0.000924532944791091i</v>
      </c>
      <c r="X1244" t="str">
        <f t="shared" si="617"/>
        <v>0.0000418133328502574-0.000923463808169755i</v>
      </c>
      <c r="Y1244" t="str">
        <f t="shared" si="618"/>
        <v>0.009+0.697433569096934i</v>
      </c>
      <c r="Z1244" t="str">
        <f t="shared" si="619"/>
        <v>-0.0158980980953435-0.00092677424868216i</v>
      </c>
      <c r="AA1244" t="str">
        <f t="shared" si="620"/>
        <v>0.223619029046913-17.2258492552775i</v>
      </c>
      <c r="AB1244" t="str">
        <f t="shared" si="621"/>
        <v>0.93947268606671-0.182034559579281i</v>
      </c>
      <c r="AC1244" t="str">
        <f t="shared" si="622"/>
        <v>1.27155519287913-1.59874208422597i</v>
      </c>
      <c r="AD1244" t="str">
        <f t="shared" si="623"/>
        <v>0.356021714145281+0.304471516369207i</v>
      </c>
      <c r="AE1244" t="str">
        <f t="shared" si="624"/>
        <v>-0.00537789177472583-0.00517046979111717i</v>
      </c>
      <c r="AF1244" t="str">
        <f t="shared" si="625"/>
        <v>-13.9297789349968-2.74690445026974i</v>
      </c>
      <c r="AG1244" t="str">
        <f t="shared" si="626"/>
        <v>1.01927430509821-0.0219541805316852i</v>
      </c>
      <c r="AH1244" t="str">
        <f t="shared" si="627"/>
        <v>0.0577011199441801+0.0863975834503692i</v>
      </c>
      <c r="AI1244">
        <f t="shared" si="628"/>
        <v>-19.668191285188247</v>
      </c>
      <c r="AJ1244">
        <f t="shared" si="629"/>
        <v>56.262793161579104</v>
      </c>
      <c r="AK1244"/>
      <c r="AL1244"/>
      <c r="AM1244"/>
      <c r="AN1244"/>
    </row>
    <row r="1245" spans="1:40" x14ac:dyDescent="0.25">
      <c r="A1245"/>
      <c r="B1245">
        <f t="shared" si="595"/>
        <v>111100</v>
      </c>
      <c r="C1245" s="237" t="str">
        <f t="shared" si="598"/>
        <v>-6.19176672348567E-06+0.0220434054704071i</v>
      </c>
      <c r="D1245" s="208" t="str">
        <f t="shared" si="599"/>
        <v>-5.9570534272175+0.168999441939788i</v>
      </c>
      <c r="E1245" t="str">
        <f t="shared" si="600"/>
        <v>2870</v>
      </c>
      <c r="F1245" t="str">
        <f t="shared" si="601"/>
        <v>0.777000777000777</v>
      </c>
      <c r="G1245" t="str">
        <f t="shared" si="596"/>
        <v>0.777000777000777</v>
      </c>
      <c r="H1245" t="str">
        <f t="shared" si="602"/>
        <v>7.97452945904009+2.91414930613279i</v>
      </c>
      <c r="I1245" t="str">
        <f t="shared" si="603"/>
        <v>436.288679767283i</v>
      </c>
      <c r="J1245" t="str">
        <f t="shared" si="597"/>
        <v>-256.654798449191+95.4460018953289i</v>
      </c>
      <c r="K1245" t="str">
        <f t="shared" si="604"/>
        <v>0.555362867131408-1.49337365525367i</v>
      </c>
      <c r="L1245" t="str">
        <f t="shared" si="605"/>
        <v>0.0400841933097379-0.0917295250949336i</v>
      </c>
      <c r="M1245" t="str">
        <f t="shared" si="606"/>
        <v>0.595447060441146-1.5851031803486i</v>
      </c>
      <c r="N1245" t="str">
        <f t="shared" si="607"/>
        <v>-1.13830326345827i</v>
      </c>
      <c r="O1245" t="str">
        <f t="shared" si="608"/>
        <v>0.419135613765141-0.907923640662428i</v>
      </c>
      <c r="P1245" t="str">
        <f t="shared" si="609"/>
        <v>0.580864386234859+0.907923640662428i</v>
      </c>
      <c r="Q1245" t="str">
        <f t="shared" si="610"/>
        <v>-0.580864386234859+0.230379622795842i</v>
      </c>
      <c r="R1245" t="str">
        <f t="shared" si="611"/>
        <v>-0.328408416729674-1.69330788931154i</v>
      </c>
      <c r="S1245" t="str">
        <f t="shared" si="612"/>
        <v>0.117626452776336i</v>
      </c>
      <c r="T1245" t="str">
        <f t="shared" si="613"/>
        <v>0.199177800477901-0.0386295171218043i</v>
      </c>
      <c r="U1245" t="str">
        <f t="shared" si="614"/>
        <v>0.0000333333333333333-0.00101598421390157i</v>
      </c>
      <c r="V1245" t="str">
        <f t="shared" si="615"/>
        <v>6.66666666666667E-06-0.0101598421390157i</v>
      </c>
      <c r="W1245" t="str">
        <f t="shared" si="616"/>
        <v>0.000027603023349542-0.000923700923913243i</v>
      </c>
      <c r="X1245" t="str">
        <f t="shared" si="617"/>
        <v>0.0000417877503242457-0.000922633143116989i</v>
      </c>
      <c r="Y1245" t="str">
        <f t="shared" si="618"/>
        <v>0.009+0.698061887627652i</v>
      </c>
      <c r="Z1245" t="str">
        <f t="shared" si="619"/>
        <v>-0.0158694735038219-0.000925125663019464i</v>
      </c>
      <c r="AA1245" t="str">
        <f t="shared" si="620"/>
        <v>0.223215027514298-17.2103086433855i</v>
      </c>
      <c r="AB1245" t="str">
        <f t="shared" si="621"/>
        <v>0.939408653367098-0.182193510383913i</v>
      </c>
      <c r="AC1245" t="str">
        <f t="shared" si="622"/>
        <v>1.270572608452-1.59754623428874i</v>
      </c>
      <c r="AD1245" t="str">
        <f t="shared" si="623"/>
        <v>0.356329377392396+0.304633629011831i</v>
      </c>
      <c r="AE1245" t="str">
        <f t="shared" si="624"/>
        <v>-0.00537293522514437-0.0051640247554898i</v>
      </c>
      <c r="AF1245" t="str">
        <f t="shared" si="625"/>
        <v>-13.9315828862576-2.745149864193i</v>
      </c>
      <c r="AG1245" t="str">
        <f t="shared" si="626"/>
        <v>1.01926700419782-0.0219536339302837i</v>
      </c>
      <c r="AH1245" t="str">
        <f t="shared" si="627"/>
        <v>0.0576717972071815+0.0862959916029343i</v>
      </c>
      <c r="AI1245">
        <f t="shared" si="628"/>
        <v>-19.676619550001661</v>
      </c>
      <c r="AJ1245">
        <f t="shared" si="629"/>
        <v>56.245107625257418</v>
      </c>
      <c r="AK1245"/>
      <c r="AL1245"/>
      <c r="AM1245"/>
      <c r="AN1245"/>
    </row>
    <row r="1246" spans="1:40" x14ac:dyDescent="0.25">
      <c r="A1246"/>
      <c r="B1246">
        <f t="shared" si="595"/>
        <v>111200</v>
      </c>
      <c r="C1246" s="237" t="str">
        <f t="shared" si="598"/>
        <v>-6.18063546059307E-06+0.0220235822671727i</v>
      </c>
      <c r="D1246" s="208" t="str">
        <f t="shared" si="599"/>
        <v>-5.95705334187783+0.168847464048324i</v>
      </c>
      <c r="E1246" t="str">
        <f t="shared" si="600"/>
        <v>2870</v>
      </c>
      <c r="F1246" t="str">
        <f t="shared" si="601"/>
        <v>0.777000777000777</v>
      </c>
      <c r="G1246" t="str">
        <f t="shared" si="596"/>
        <v>0.777000777000777</v>
      </c>
      <c r="H1246" t="str">
        <f t="shared" si="602"/>
        <v>7.97632951677097+2.91224431592699i</v>
      </c>
      <c r="I1246" t="str">
        <f t="shared" si="603"/>
        <v>436.681378848981i</v>
      </c>
      <c r="J1246" t="str">
        <f t="shared" si="597"/>
        <v>-257.118832211035+95.531911888034i</v>
      </c>
      <c r="K1246" t="str">
        <f t="shared" si="604"/>
        <v>0.554478746873799-1.49234873524903i</v>
      </c>
      <c r="L1246" t="str">
        <f t="shared" si="605"/>
        <v>0.0400236685085851-0.0916734590067439i</v>
      </c>
      <c r="M1246" t="str">
        <f t="shared" si="606"/>
        <v>0.594502415382384-1.58402219425577i</v>
      </c>
      <c r="N1246" t="str">
        <f t="shared" si="607"/>
        <v>-1.13932783885292i</v>
      </c>
      <c r="O1246" t="str">
        <f t="shared" si="608"/>
        <v>0.418205157710672-0.908352600075649i</v>
      </c>
      <c r="P1246" t="str">
        <f t="shared" si="609"/>
        <v>0.581794842289328+0.908352600075649i</v>
      </c>
      <c r="Q1246" t="str">
        <f t="shared" si="610"/>
        <v>-0.581794842289328+0.230975238777271i</v>
      </c>
      <c r="R1246" t="str">
        <f t="shared" si="611"/>
        <v>-0.328399315224322-1.69166970688687i</v>
      </c>
      <c r="S1246" t="str">
        <f t="shared" si="612"/>
        <v>0.117732327171274i</v>
      </c>
      <c r="T1246" t="str">
        <f t="shared" si="613"/>
        <v>0.199164211396938-0.0386632156228122i</v>
      </c>
      <c r="U1246" t="str">
        <f t="shared" si="614"/>
        <v>0.0000333333333333333-0.00101507055903296i</v>
      </c>
      <c r="V1246" t="str">
        <f t="shared" si="615"/>
        <v>6.66666666666667E-06-0.0101507055903296i</v>
      </c>
      <c r="W1246" t="str">
        <f t="shared" si="616"/>
        <v>0.0000276030228408849-0.000922870399603566i</v>
      </c>
      <c r="X1246" t="str">
        <f t="shared" si="617"/>
        <v>0.000041762236761235-0.000921803971133596i</v>
      </c>
      <c r="Y1246" t="str">
        <f t="shared" si="618"/>
        <v>0.009+0.69869020615837i</v>
      </c>
      <c r="Z1246" t="str">
        <f t="shared" si="619"/>
        <v>-0.0158409261756239-0.000923482243112507i</v>
      </c>
      <c r="AA1246" t="str">
        <f t="shared" si="620"/>
        <v>0.222812121279691-17.1947960787087i</v>
      </c>
      <c r="AB1246" t="str">
        <f t="shared" si="621"/>
        <v>0.939344561383869-0.182352447089592i</v>
      </c>
      <c r="AC1246" t="str">
        <f t="shared" si="622"/>
        <v>1.26959228725225-1.59635160353115i</v>
      </c>
      <c r="AD1246" t="str">
        <f t="shared" si="623"/>
        <v>0.356637218213651+0.304795446514691i</v>
      </c>
      <c r="AE1246" t="str">
        <f t="shared" si="624"/>
        <v>-0.00536799066256446-0.00515759030515889i</v>
      </c>
      <c r="AF1246" t="str">
        <f t="shared" si="625"/>
        <v>-13.9333828586488-2.74339685187867i</v>
      </c>
      <c r="AG1246" t="str">
        <f t="shared" si="626"/>
        <v>1.01925969829004-0.0219530994789878i</v>
      </c>
      <c r="AH1246" t="str">
        <f t="shared" si="627"/>
        <v>0.0576425364622772+0.0861945601488947i</v>
      </c>
      <c r="AI1246">
        <f t="shared" si="628"/>
        <v>-19.685041116129028</v>
      </c>
      <c r="AJ1246">
        <f t="shared" si="629"/>
        <v>56.227408512061039</v>
      </c>
      <c r="AK1246"/>
      <c r="AL1246"/>
      <c r="AM1246"/>
      <c r="AN1246"/>
    </row>
    <row r="1247" spans="1:40" x14ac:dyDescent="0.25">
      <c r="A1247"/>
      <c r="B1247">
        <f t="shared" si="595"/>
        <v>111300</v>
      </c>
      <c r="C1247" s="237" t="str">
        <f t="shared" si="598"/>
        <v>-6.16953418762069E-06+0.0220037946851396i</v>
      </c>
      <c r="D1247" s="208" t="str">
        <f t="shared" si="599"/>
        <v>-5.95705325676807+0.168695759252737i</v>
      </c>
      <c r="E1247" t="str">
        <f t="shared" si="600"/>
        <v>2870</v>
      </c>
      <c r="F1247" t="str">
        <f t="shared" si="601"/>
        <v>0.777000777000777</v>
      </c>
      <c r="G1247" t="str">
        <f t="shared" si="596"/>
        <v>0.777000777000777</v>
      </c>
      <c r="H1247" t="str">
        <f t="shared" si="602"/>
        <v>7.97812560637354+2.9103411726957i</v>
      </c>
      <c r="I1247" t="str">
        <f t="shared" si="603"/>
        <v>437.07407793068i</v>
      </c>
      <c r="J1247" t="str">
        <f t="shared" si="597"/>
        <v>-257.583283457144+95.617821880739i</v>
      </c>
      <c r="K1247" t="str">
        <f t="shared" si="604"/>
        <v>0.553596645437959-1.49132493125211i</v>
      </c>
      <c r="L1247" t="str">
        <f t="shared" si="605"/>
        <v>0.039963272002581-0.0916174377042546i</v>
      </c>
      <c r="M1247" t="str">
        <f t="shared" si="606"/>
        <v>0.59355991744054-1.58294236895636i</v>
      </c>
      <c r="N1247" t="str">
        <f t="shared" si="607"/>
        <v>-1.14035241424757i</v>
      </c>
      <c r="O1247" t="str">
        <f t="shared" si="608"/>
        <v>0.417274262643394-0.908780605941507i</v>
      </c>
      <c r="P1247" t="str">
        <f t="shared" si="609"/>
        <v>0.582725737356606+0.908780605941507i</v>
      </c>
      <c r="Q1247" t="str">
        <f t="shared" si="610"/>
        <v>-0.582725737356606+0.231571808306063i</v>
      </c>
      <c r="R1247" t="str">
        <f t="shared" si="611"/>
        <v>-0.32839020467908-1.69003436151021i</v>
      </c>
      <c r="S1247" t="str">
        <f t="shared" si="612"/>
        <v>0.117838201566212i</v>
      </c>
      <c r="T1247" t="str">
        <f t="shared" si="613"/>
        <v>0.199150609745465-0.038696911131343i</v>
      </c>
      <c r="U1247" t="str">
        <f t="shared" si="614"/>
        <v>0.0000333333333333333-0.00101415854595206i</v>
      </c>
      <c r="V1247" t="str">
        <f t="shared" si="615"/>
        <v>6.66666666666667E-06-0.0101415854595206i</v>
      </c>
      <c r="W1247" t="str">
        <f t="shared" si="616"/>
        <v>0.0000276030223317701-0.000922041367828171i</v>
      </c>
      <c r="X1247" t="str">
        <f t="shared" si="617"/>
        <v>0.0000417367919135868-0.000920976288198922i</v>
      </c>
      <c r="Y1247" t="str">
        <f t="shared" si="618"/>
        <v>0.009+0.699318524689088i</v>
      </c>
      <c r="Z1247" t="str">
        <f t="shared" si="619"/>
        <v>-0.0158124558328693-0.000921843967109758i</v>
      </c>
      <c r="AA1247" t="str">
        <f t="shared" si="620"/>
        <v>0.222410306382166-17.1793114853016i</v>
      </c>
      <c r="AB1247" t="str">
        <f t="shared" si="621"/>
        <v>0.939280410112677-0.182511369681455i</v>
      </c>
      <c r="AC1247" t="str">
        <f t="shared" si="622"/>
        <v>1.26861422279497-1.59515819101815i</v>
      </c>
      <c r="AD1247" t="str">
        <f t="shared" si="623"/>
        <v>0.356945236349377+0.304956968694405i</v>
      </c>
      <c r="AE1247" t="str">
        <f t="shared" si="624"/>
        <v>-0.00536305804270859-0.00515116641112321i</v>
      </c>
      <c r="AF1247" t="str">
        <f t="shared" si="625"/>
        <v>-13.9351788631416-2.74164541344296i</v>
      </c>
      <c r="AG1247" t="str">
        <f t="shared" si="626"/>
        <v>1.01925238737618-0.0219525771286714i</v>
      </c>
      <c r="AH1247" t="str">
        <f t="shared" si="627"/>
        <v>0.0576133374629994+0.0860932886680005i</v>
      </c>
      <c r="AI1247">
        <f t="shared" si="628"/>
        <v>-19.693455997414546</v>
      </c>
      <c r="AJ1247">
        <f t="shared" si="629"/>
        <v>56.209695855850171</v>
      </c>
      <c r="AK1247"/>
      <c r="AL1247"/>
      <c r="AM1247"/>
      <c r="AN1247"/>
    </row>
    <row r="1248" spans="1:40" x14ac:dyDescent="0.25">
      <c r="A1248"/>
      <c r="B1248">
        <f t="shared" si="595"/>
        <v>111400</v>
      </c>
      <c r="C1248" s="237" t="str">
        <f t="shared" si="598"/>
        <v>-0.0000061584627969332+0.02198404262838i</v>
      </c>
      <c r="D1248" s="208" t="str">
        <f t="shared" si="599"/>
        <v>-5.9570531718874+0.16854432681758i</v>
      </c>
      <c r="E1248" t="str">
        <f t="shared" si="600"/>
        <v>2870</v>
      </c>
      <c r="F1248" t="str">
        <f t="shared" si="601"/>
        <v>0.777000777000777</v>
      </c>
      <c r="G1248" t="str">
        <f t="shared" si="596"/>
        <v>0.777000777000777</v>
      </c>
      <c r="H1248" t="str">
        <f t="shared" si="602"/>
        <v>7.979917738785+2.90843987580554i</v>
      </c>
      <c r="I1248" t="str">
        <f t="shared" si="603"/>
        <v>437.466777012379i</v>
      </c>
      <c r="J1248" t="str">
        <f t="shared" si="597"/>
        <v>-258.04815218752+95.703731873444i</v>
      </c>
      <c r="K1248" t="str">
        <f t="shared" si="604"/>
        <v>0.552716556982703-1.49030224235604i</v>
      </c>
      <c r="L1248" t="str">
        <f t="shared" si="605"/>
        <v>0.0399030034572002-0.0915614612126451i</v>
      </c>
      <c r="M1248" t="str">
        <f t="shared" si="606"/>
        <v>0.592619560439903-1.58186370356869i</v>
      </c>
      <c r="N1248" t="str">
        <f t="shared" si="607"/>
        <v>-1.14137698964223i</v>
      </c>
      <c r="O1248" t="str">
        <f t="shared" si="608"/>
        <v>0.416342929540511-0.909207657810704i</v>
      </c>
      <c r="P1248" t="str">
        <f t="shared" si="609"/>
        <v>0.583657070459489+0.909207657810704i</v>
      </c>
      <c r="Q1248" t="str">
        <f t="shared" si="610"/>
        <v>-0.583657070459489+0.232169331831526i</v>
      </c>
      <c r="R1248" t="str">
        <f t="shared" si="611"/>
        <v>-0.328381085091552-1.68840184553358i</v>
      </c>
      <c r="S1248" t="str">
        <f t="shared" si="612"/>
        <v>0.117944075961151i</v>
      </c>
      <c r="T1248" t="str">
        <f t="shared" si="613"/>
        <v>0.19913699552256-0.0387306036442432i</v>
      </c>
      <c r="U1248" t="str">
        <f t="shared" si="614"/>
        <v>0.0000333333333333334-0.00101324817023757i</v>
      </c>
      <c r="V1248" t="str">
        <f t="shared" si="615"/>
        <v>6.66666666666667E-06-0.0101324817023757i</v>
      </c>
      <c r="W1248" t="str">
        <f t="shared" si="616"/>
        <v>0.0000276030218221977-0.000921213824567693i</v>
      </c>
      <c r="X1248" t="str">
        <f t="shared" si="617"/>
        <v>0.0000417114155347738-0.000920150090306771i</v>
      </c>
      <c r="Y1248" t="str">
        <f t="shared" si="618"/>
        <v>0.009+0.699946843219806i</v>
      </c>
      <c r="Z1248" t="str">
        <f t="shared" si="619"/>
        <v>-0.0157840621989269-0.000920210813273861i</v>
      </c>
      <c r="AA1248" t="str">
        <f t="shared" si="620"/>
        <v>0.222009578878712-17.1638547874932i</v>
      </c>
      <c r="AB1248" t="str">
        <f t="shared" si="621"/>
        <v>0.939216199549175-0.182670278144628i</v>
      </c>
      <c r="AC1248" t="str">
        <f t="shared" si="622"/>
        <v>1.26763840861708-1.59396599581007i</v>
      </c>
      <c r="AD1248" t="str">
        <f t="shared" si="623"/>
        <v>0.357253431539712+0.305118195367785i</v>
      </c>
      <c r="AE1248" t="str">
        <f t="shared" si="624"/>
        <v>-0.00535813732149883-0.00514475304449147i</v>
      </c>
      <c r="AF1248" t="str">
        <f t="shared" si="625"/>
        <v>-13.9369709106724-2.73989554898796i</v>
      </c>
      <c r="AG1248" t="str">
        <f t="shared" si="626"/>
        <v>1.01924507145758-0.0219520668303743i</v>
      </c>
      <c r="AH1248" t="str">
        <f t="shared" si="627"/>
        <v>0.0575841999640187+0.0859921767415123i</v>
      </c>
      <c r="AI1248">
        <f t="shared" si="628"/>
        <v>-19.701864207662425</v>
      </c>
      <c r="AJ1248">
        <f t="shared" si="629"/>
        <v>56.191969690359102</v>
      </c>
      <c r="AK1248"/>
      <c r="AL1248"/>
      <c r="AM1248"/>
      <c r="AN1248"/>
    </row>
    <row r="1249" spans="1:40" x14ac:dyDescent="0.25">
      <c r="A1249"/>
      <c r="B1249">
        <f t="shared" si="595"/>
        <v>111500</v>
      </c>
      <c r="C1249" s="237" t="str">
        <f t="shared" si="598"/>
        <v>-6.14742118137765E-06+0.0219643260013104i</v>
      </c>
      <c r="D1249" s="208" t="str">
        <f t="shared" si="599"/>
        <v>-5.95705308723501+0.168393166010046i</v>
      </c>
      <c r="E1249" t="str">
        <f t="shared" si="600"/>
        <v>2870</v>
      </c>
      <c r="F1249" t="str">
        <f t="shared" si="601"/>
        <v>0.777000777000777</v>
      </c>
      <c r="G1249" t="str">
        <f t="shared" si="596"/>
        <v>0.777000777000777</v>
      </c>
      <c r="H1249" t="str">
        <f t="shared" si="602"/>
        <v>7.98170592490793+2.90654042461161i</v>
      </c>
      <c r="I1249" t="str">
        <f t="shared" si="603"/>
        <v>437.859476094077i</v>
      </c>
      <c r="J1249" t="str">
        <f t="shared" si="597"/>
        <v>-258.513438402162+95.7896418661491i</v>
      </c>
      <c r="K1249" t="str">
        <f t="shared" si="604"/>
        <v>0.551838475686709-1.48928066765006i</v>
      </c>
      <c r="L1249" t="str">
        <f t="shared" si="605"/>
        <v>0.039842862538894-0.0915055295565809i</v>
      </c>
      <c r="M1249" t="str">
        <f t="shared" si="606"/>
        <v>0.591681338225603-1.58078619720664i</v>
      </c>
      <c r="N1249" t="str">
        <f t="shared" si="607"/>
        <v>-1.14240156503688i</v>
      </c>
      <c r="O1249" t="str">
        <f t="shared" si="608"/>
        <v>0.415411159379711-0.909633755234932i</v>
      </c>
      <c r="P1249" t="str">
        <f t="shared" si="609"/>
        <v>0.584588840620289+0.909633755234932i</v>
      </c>
      <c r="Q1249" t="str">
        <f t="shared" si="610"/>
        <v>-0.584588840620289+0.232767809801948i</v>
      </c>
      <c r="R1249" t="str">
        <f t="shared" si="611"/>
        <v>-0.32837195645935-1.68677215133643i</v>
      </c>
      <c r="S1249" t="str">
        <f t="shared" si="612"/>
        <v>0.118049950356089i</v>
      </c>
      <c r="T1249" t="str">
        <f t="shared" si="613"/>
        <v>0.199123368727299-0.0387642931583581i</v>
      </c>
      <c r="U1249" t="str">
        <f t="shared" si="614"/>
        <v>0.0000333333333333333-0.00101233942748399i</v>
      </c>
      <c r="V1249" t="str">
        <f t="shared" si="615"/>
        <v>6.66666666666667E-06-0.0101233942748399i</v>
      </c>
      <c r="W1249" t="str">
        <f t="shared" si="616"/>
        <v>0.0000276030213121677-0.000920387765817128i</v>
      </c>
      <c r="X1249" t="str">
        <f t="shared" si="617"/>
        <v>0.0000416861073793719-0.000919325373465243i</v>
      </c>
      <c r="Y1249" t="str">
        <f t="shared" si="618"/>
        <v>0.009+0.700575161750524i</v>
      </c>
      <c r="Z1249" t="str">
        <f t="shared" si="619"/>
        <v>-0.0157557449984062-0.000918582759980872i</v>
      </c>
      <c r="AA1249" t="str">
        <f t="shared" si="620"/>
        <v>0.221609934844129-17.1484259098854i</v>
      </c>
      <c r="AB1249" t="str">
        <f t="shared" si="621"/>
        <v>0.939151929689004-0.182829172464232i</v>
      </c>
      <c r="AC1249" t="str">
        <f t="shared" si="622"/>
        <v>1.26666483827738-1.59277501696267i</v>
      </c>
      <c r="AD1249" t="str">
        <f t="shared" si="623"/>
        <v>0.357561803524602+0.305279126351805i</v>
      </c>
      <c r="AE1249" t="str">
        <f t="shared" si="624"/>
        <v>-0.00535322845505506-0.00513835017648063i</v>
      </c>
      <c r="AF1249" t="str">
        <f t="shared" si="625"/>
        <v>-13.9387590121429-2.73814725860156i</v>
      </c>
      <c r="AG1249" t="str">
        <f t="shared" si="626"/>
        <v>1.01923775053558-0.0219515685353005i</v>
      </c>
      <c r="AH1249" t="str">
        <f t="shared" si="627"/>
        <v>0.0575551237211345+0.0858912239521769i</v>
      </c>
      <c r="AI1249">
        <f t="shared" si="628"/>
        <v>-19.710265760638407</v>
      </c>
      <c r="AJ1249">
        <f t="shared" si="629"/>
        <v>56.1742300491929</v>
      </c>
      <c r="AK1249"/>
      <c r="AL1249"/>
      <c r="AM1249"/>
      <c r="AN1249"/>
    </row>
    <row r="1250" spans="1:40" x14ac:dyDescent="0.25">
      <c r="A1250"/>
      <c r="B1250">
        <f t="shared" si="595"/>
        <v>111600</v>
      </c>
      <c r="C1250" s="237" t="str">
        <f t="shared" si="598"/>
        <v>-6.13640923428096E-06+0.0219446447086896i</v>
      </c>
      <c r="D1250" s="208" t="str">
        <f t="shared" si="599"/>
        <v>-5.95705300281009+0.168242276099954i</v>
      </c>
      <c r="E1250" t="str">
        <f t="shared" si="600"/>
        <v>2870</v>
      </c>
      <c r="F1250" t="str">
        <f t="shared" si="601"/>
        <v>0.777000777000777</v>
      </c>
      <c r="G1250" t="str">
        <f t="shared" si="596"/>
        <v>0.777000777000777</v>
      </c>
      <c r="H1250" t="str">
        <f t="shared" si="602"/>
        <v>7.98349017561027+2.90464281845767i</v>
      </c>
      <c r="I1250" t="str">
        <f t="shared" si="603"/>
        <v>438.252175175776i</v>
      </c>
      <c r="J1250" t="str">
        <f t="shared" si="597"/>
        <v>-258.979142101071+95.8755518588542i</v>
      </c>
      <c r="K1250" t="str">
        <f t="shared" si="604"/>
        <v>0.550962395748425-1.48826020621962i</v>
      </c>
      <c r="L1250" t="str">
        <f t="shared" si="605"/>
        <v>0.0397828489150855-0.0914496427602145i</v>
      </c>
      <c r="M1250" t="str">
        <f t="shared" si="606"/>
        <v>0.590745244663511-1.57970984897983i</v>
      </c>
      <c r="N1250" t="str">
        <f t="shared" si="607"/>
        <v>-1.14342614043153i</v>
      </c>
      <c r="O1250" t="str">
        <f t="shared" si="608"/>
        <v>0.414478953139117-0.910058897766898i</v>
      </c>
      <c r="P1250" t="str">
        <f t="shared" si="609"/>
        <v>0.585521046860883+0.910058897766898i</v>
      </c>
      <c r="Q1250" t="str">
        <f t="shared" si="610"/>
        <v>-0.585521046860883+0.233367242664632i</v>
      </c>
      <c r="R1250" t="str">
        <f t="shared" si="611"/>
        <v>-0.328362818780077-1.68514527132553i</v>
      </c>
      <c r="S1250" t="str">
        <f t="shared" si="612"/>
        <v>0.118155824751027i</v>
      </c>
      <c r="T1250" t="str">
        <f t="shared" si="613"/>
        <v>0.199109729358761-0.038797979670532i</v>
      </c>
      <c r="U1250" t="str">
        <f t="shared" si="614"/>
        <v>0.0000333333333333334-0.00101143231330166i</v>
      </c>
      <c r="V1250" t="str">
        <f t="shared" si="615"/>
        <v>6.66666666666667E-06-0.0101143231330166i</v>
      </c>
      <c r="W1250" t="str">
        <f t="shared" si="616"/>
        <v>0.0000276030208016801-0.000919563187585875i</v>
      </c>
      <c r="X1250" t="str">
        <f t="shared" si="617"/>
        <v>0.0000416608672030571-0.000918502133696781i</v>
      </c>
      <c r="Y1250" t="str">
        <f t="shared" si="618"/>
        <v>0.009+0.701203480281242i</v>
      </c>
      <c r="Z1250" t="str">
        <f t="shared" si="619"/>
        <v>-0.0157275039571526-0.000916959785719637i</v>
      </c>
      <c r="AA1250" t="str">
        <f t="shared" si="620"/>
        <v>0.22121137037094-17.1330247773518i</v>
      </c>
      <c r="AB1250" t="str">
        <f t="shared" si="621"/>
        <v>0.939087600527821-0.182988052625385i</v>
      </c>
      <c r="AC1250" t="str">
        <f t="shared" si="622"/>
        <v>1.26569350535632-1.59158525352732i</v>
      </c>
      <c r="AD1250" t="str">
        <f t="shared" si="623"/>
        <v>0.357870352043774+0.305439761463643i</v>
      </c>
      <c r="AE1250" t="str">
        <f t="shared" si="624"/>
        <v>-0.0053483313996941-0.00513195777841667i</v>
      </c>
      <c r="AF1250" t="str">
        <f t="shared" si="625"/>
        <v>-13.9405431784204-2.73640054235772i</v>
      </c>
      <c r="AG1250" t="str">
        <f t="shared" si="626"/>
        <v>1.01923042461153-0.0219510821948161i</v>
      </c>
      <c r="AH1250" t="str">
        <f t="shared" si="627"/>
        <v>0.0575261084912673+0.0857904298842399i</v>
      </c>
      <c r="AI1250">
        <f t="shared" si="628"/>
        <v>-19.718660670068683</v>
      </c>
      <c r="AJ1250">
        <f t="shared" si="629"/>
        <v>56.156476965834628</v>
      </c>
      <c r="AK1250"/>
      <c r="AL1250"/>
      <c r="AM1250"/>
      <c r="AN1250"/>
    </row>
    <row r="1251" spans="1:40" x14ac:dyDescent="0.25">
      <c r="A1251"/>
      <c r="B1251">
        <f t="shared" si="595"/>
        <v>111700</v>
      </c>
      <c r="C1251" s="237" t="str">
        <f t="shared" si="598"/>
        <v>-0.0000061254268494474+0.0219249986556176i</v>
      </c>
      <c r="D1251" s="208" t="str">
        <f t="shared" si="599"/>
        <v>-5.9570529186118+0.168091656359735i</v>
      </c>
      <c r="E1251" t="str">
        <f t="shared" si="600"/>
        <v>2870</v>
      </c>
      <c r="F1251" t="str">
        <f t="shared" si="601"/>
        <v>0.777000777000777</v>
      </c>
      <c r="G1251" t="str">
        <f t="shared" si="596"/>
        <v>0.777000777000777</v>
      </c>
      <c r="H1251" t="str">
        <f t="shared" si="602"/>
        <v>7.98527050172554+2.90274705667613i</v>
      </c>
      <c r="I1251" t="str">
        <f t="shared" si="603"/>
        <v>438.644874257475i</v>
      </c>
      <c r="J1251" t="str">
        <f t="shared" si="597"/>
        <v>-259.445263284245+95.9614618515593i</v>
      </c>
      <c r="K1251" t="str">
        <f t="shared" si="604"/>
        <v>0.550088311386008-1.48724085714634i</v>
      </c>
      <c r="L1251" t="str">
        <f t="shared" si="605"/>
        <v>0.0397229622541689-0.0913938008471915i</v>
      </c>
      <c r="M1251" t="str">
        <f t="shared" si="606"/>
        <v>0.589811273640177-1.57863465799353i</v>
      </c>
      <c r="N1251" t="str">
        <f t="shared" si="607"/>
        <v>-1.14445071582618i</v>
      </c>
      <c r="O1251" t="str">
        <f t="shared" si="608"/>
        <v>0.413546311797315-0.910483084960307i</v>
      </c>
      <c r="P1251" t="str">
        <f t="shared" si="609"/>
        <v>0.586453688202685+0.910483084960307i</v>
      </c>
      <c r="Q1251" t="str">
        <f t="shared" si="610"/>
        <v>-0.586453688202685+0.233967630865873i</v>
      </c>
      <c r="R1251" t="str">
        <f t="shared" si="611"/>
        <v>-0.328353672051338-1.6835211979348i</v>
      </c>
      <c r="S1251" t="str">
        <f t="shared" si="612"/>
        <v>0.118261699145965i</v>
      </c>
      <c r="T1251" t="str">
        <f t="shared" si="613"/>
        <v>0.19909607741602-0.0388316631776082i</v>
      </c>
      <c r="U1251" t="str">
        <f t="shared" si="614"/>
        <v>0.0000333333333333333-0.00101052682331661i</v>
      </c>
      <c r="V1251" t="str">
        <f t="shared" si="615"/>
        <v>6.66666666666667E-06-0.0101052682331661i</v>
      </c>
      <c r="W1251" t="str">
        <f t="shared" si="616"/>
        <v>0.0000276030202907349-0.0009187400858976i</v>
      </c>
      <c r="X1251" t="str">
        <f t="shared" si="617"/>
        <v>0.0000416356947625967-0.000917680367038028i</v>
      </c>
      <c r="Y1251" t="str">
        <f t="shared" si="618"/>
        <v>0.009+0.70183179881196i</v>
      </c>
      <c r="Z1251" t="str">
        <f t="shared" si="619"/>
        <v>-0.0156993388022395-0.000915341869091022i</v>
      </c>
      <c r="AA1251" t="str">
        <f t="shared" si="620"/>
        <v>0.220813881569283-17.1176513150367i</v>
      </c>
      <c r="AB1251" t="str">
        <f t="shared" si="621"/>
        <v>0.939023212061258-0.183146918613197i</v>
      </c>
      <c r="AC1251" t="str">
        <f t="shared" si="622"/>
        <v>1.26472440345603-1.59039670455083i</v>
      </c>
      <c r="AD1251" t="str">
        <f t="shared" si="623"/>
        <v>0.358179076836778+0.305600100520643i</v>
      </c>
      <c r="AE1251" t="str">
        <f t="shared" si="624"/>
        <v>-0.00534344611192898-0.0051255758217331i</v>
      </c>
      <c r="AF1251" t="str">
        <f t="shared" si="625"/>
        <v>-13.9423234203373-2.7346554003164i</v>
      </c>
      <c r="AG1251" t="str">
        <f t="shared" si="626"/>
        <v>1.0192230936868-0.0219506077604518i</v>
      </c>
      <c r="AH1251" t="str">
        <f t="shared" si="627"/>
        <v>0.0574971540324567+0.0856897941234219i</v>
      </c>
      <c r="AI1251">
        <f t="shared" si="628"/>
        <v>-19.72704894964102</v>
      </c>
      <c r="AJ1251">
        <f t="shared" si="629"/>
        <v>56.138710473638682</v>
      </c>
      <c r="AK1251"/>
      <c r="AL1251"/>
      <c r="AM1251"/>
      <c r="AN1251"/>
    </row>
    <row r="1252" spans="1:40" x14ac:dyDescent="0.25">
      <c r="A1252"/>
      <c r="B1252">
        <f t="shared" si="595"/>
        <v>111800</v>
      </c>
      <c r="C1252" s="237" t="str">
        <f t="shared" si="598"/>
        <v>-6.11447392115589E-06+0.0219053877475339i</v>
      </c>
      <c r="D1252" s="208" t="str">
        <f t="shared" si="599"/>
        <v>-5.95705283463935+0.167941306064427i</v>
      </c>
      <c r="E1252" t="str">
        <f t="shared" si="600"/>
        <v>2870</v>
      </c>
      <c r="F1252" t="str">
        <f t="shared" si="601"/>
        <v>0.777000777000777</v>
      </c>
      <c r="G1252" t="str">
        <f t="shared" si="596"/>
        <v>0.777000777000777</v>
      </c>
      <c r="H1252" t="str">
        <f t="shared" si="602"/>
        <v>7.98704691405291+2.90085313858828i</v>
      </c>
      <c r="I1252" t="str">
        <f t="shared" si="603"/>
        <v>439.037573339174i</v>
      </c>
      <c r="J1252" t="str">
        <f t="shared" si="597"/>
        <v>-259.911801951686+96.0473718442643i</v>
      </c>
      <c r="K1252" t="str">
        <f t="shared" si="604"/>
        <v>0.549216216837229-1.48622261950811i</v>
      </c>
      <c r="L1252" t="str">
        <f t="shared" si="605"/>
        <v>0.0396632022255056-0.0913380038406525i</v>
      </c>
      <c r="M1252" t="str">
        <f t="shared" si="606"/>
        <v>0.588879419062735-1.57756062334876i</v>
      </c>
      <c r="N1252" t="str">
        <f t="shared" si="607"/>
        <v>-1.14547529122083i</v>
      </c>
      <c r="O1252" t="str">
        <f t="shared" si="608"/>
        <v>0.41261323633335-0.910906316369866i</v>
      </c>
      <c r="P1252" t="str">
        <f t="shared" si="609"/>
        <v>0.58738676366665+0.910906316369866i</v>
      </c>
      <c r="Q1252" t="str">
        <f t="shared" si="610"/>
        <v>-0.58738676366665+0.234568974850964i</v>
      </c>
      <c r="R1252" t="str">
        <f t="shared" si="611"/>
        <v>-0.328344516270734-1.68189992362526i</v>
      </c>
      <c r="S1252" t="str">
        <f t="shared" si="612"/>
        <v>0.118367573540903i</v>
      </c>
      <c r="T1252" t="str">
        <f t="shared" si="613"/>
        <v>0.199082412898152-0.0388653436764283i</v>
      </c>
      <c r="U1252" t="str">
        <f t="shared" si="614"/>
        <v>0.0000333333333333334-0.00100962295317053i</v>
      </c>
      <c r="V1252" t="str">
        <f t="shared" si="615"/>
        <v>6.66666666666667E-06-0.0100962295317053i</v>
      </c>
      <c r="W1252" t="str">
        <f t="shared" si="616"/>
        <v>0.0000276030197793323-0.000917918456790197i</v>
      </c>
      <c r="X1252" t="str">
        <f t="shared" si="617"/>
        <v>0.0000416105898158457-0.000916860069539792i</v>
      </c>
      <c r="Y1252" t="str">
        <f t="shared" si="618"/>
        <v>0.009+0.702460117342678i</v>
      </c>
      <c r="Z1252" t="str">
        <f t="shared" si="619"/>
        <v>-0.015671249261962-0.000913728988807277i</v>
      </c>
      <c r="AA1252" t="str">
        <f t="shared" si="620"/>
        <v>0.22041746456683-17.1023054483537i</v>
      </c>
      <c r="AB1252" t="str">
        <f t="shared" si="621"/>
        <v>0.938958764284957-0.183305770412772i</v>
      </c>
      <c r="AC1252" t="str">
        <f t="shared" si="622"/>
        <v>1.26375752620019-1.58920936907568i</v>
      </c>
      <c r="AD1252" t="str">
        <f t="shared" si="623"/>
        <v>0.358487977642953+0.305760143340339i</v>
      </c>
      <c r="AE1252" t="str">
        <f t="shared" si="624"/>
        <v>-0.00533857254846744-0.00511920427797094i</v>
      </c>
      <c r="AF1252" t="str">
        <f t="shared" si="625"/>
        <v>-13.9440997486923-2.73291183252385i</v>
      </c>
      <c r="AG1252" t="str">
        <f t="shared" si="626"/>
        <v>1.01921575776274-0.0219501451838992i</v>
      </c>
      <c r="AH1252" t="str">
        <f t="shared" si="627"/>
        <v>0.0574682601038549+0.0855893162569268i</v>
      </c>
      <c r="AI1252">
        <f t="shared" si="628"/>
        <v>-19.735430613003896</v>
      </c>
      <c r="AJ1252">
        <f t="shared" si="629"/>
        <v>56.120930605836094</v>
      </c>
      <c r="AK1252"/>
      <c r="AL1252"/>
      <c r="AM1252"/>
      <c r="AN1252"/>
    </row>
    <row r="1253" spans="1:40" x14ac:dyDescent="0.25">
      <c r="A1253"/>
      <c r="B1253">
        <f t="shared" si="595"/>
        <v>111900</v>
      </c>
      <c r="C1253" s="237" t="str">
        <f t="shared" si="598"/>
        <v>-6.10355034415754E-06+0.0218858118902161i</v>
      </c>
      <c r="D1253" s="208" t="str">
        <f t="shared" si="599"/>
        <v>-5.95705275089193+0.167791224491657i</v>
      </c>
      <c r="E1253" t="str">
        <f t="shared" si="600"/>
        <v>2870</v>
      </c>
      <c r="F1253" t="str">
        <f t="shared" si="601"/>
        <v>0.777000777000777</v>
      </c>
      <c r="G1253" t="str">
        <f t="shared" si="596"/>
        <v>0.777000777000777</v>
      </c>
      <c r="H1253" t="str">
        <f t="shared" si="602"/>
        <v>7.98881942335736+2.8989610635043i</v>
      </c>
      <c r="I1253" t="str">
        <f t="shared" si="603"/>
        <v>439.430272420872i</v>
      </c>
      <c r="J1253" t="str">
        <f t="shared" si="597"/>
        <v>-260.378758103392+96.1332818369694i</v>
      </c>
      <c r="K1253" t="str">
        <f t="shared" si="604"/>
        <v>0.548346106359428-1.48520549237914i</v>
      </c>
      <c r="L1253" t="str">
        <f t="shared" si="605"/>
        <v>0.0396035684994205-0.0912822517632362i</v>
      </c>
      <c r="M1253" t="str">
        <f t="shared" si="606"/>
        <v>0.587949674858849-1.57648774414238i</v>
      </c>
      <c r="N1253" t="str">
        <f t="shared" si="607"/>
        <v>-1.14649986661548i</v>
      </c>
      <c r="O1253" t="str">
        <f t="shared" si="608"/>
        <v>0.411679727726723-0.911328591551286i</v>
      </c>
      <c r="P1253" t="str">
        <f t="shared" si="609"/>
        <v>0.588320272273277+0.911328591551286i</v>
      </c>
      <c r="Q1253" t="str">
        <f t="shared" si="610"/>
        <v>-0.588320272273277+0.235171275064194i</v>
      </c>
      <c r="R1253" t="str">
        <f t="shared" si="611"/>
        <v>-0.328335351435859-1.68028144088485i</v>
      </c>
      <c r="S1253" t="str">
        <f t="shared" si="612"/>
        <v>0.118473447935842i</v>
      </c>
      <c r="T1253" t="str">
        <f t="shared" si="613"/>
        <v>0.199068735804233-0.0388990211638326i</v>
      </c>
      <c r="U1253" t="str">
        <f t="shared" si="614"/>
        <v>0.0000333333333333333-0.00100872069852069i</v>
      </c>
      <c r="V1253" t="str">
        <f t="shared" si="615"/>
        <v>6.66666666666667E-06-0.0100872069852069i</v>
      </c>
      <c r="W1253" t="str">
        <f t="shared" si="616"/>
        <v>0.0000276030192674716-0.000917098296315736i</v>
      </c>
      <c r="X1253" t="str">
        <f t="shared" si="617"/>
        <v>0.0000415855521217393-0.000916041237266998i</v>
      </c>
      <c r="Y1253" t="str">
        <f t="shared" si="618"/>
        <v>0.009+0.703088435873396i</v>
      </c>
      <c r="Z1253" t="str">
        <f t="shared" si="619"/>
        <v>-0.0156432350658307-0.00091212112369132i</v>
      </c>
      <c r="AA1253" t="str">
        <f t="shared" si="620"/>
        <v>0.220022115508677-17.0869871029845i</v>
      </c>
      <c r="AB1253" t="str">
        <f t="shared" si="621"/>
        <v>0.93889425719456-0.183464608009207i</v>
      </c>
      <c r="AC1253" t="str">
        <f t="shared" si="622"/>
        <v>1.26279286723398-1.58802324614001i</v>
      </c>
      <c r="AD1253" t="str">
        <f t="shared" si="623"/>
        <v>0.358797054201442+0.305919889740445i</v>
      </c>
      <c r="AE1253" t="str">
        <f t="shared" si="624"/>
        <v>-0.00533371066621119-0.00511284311877816i</v>
      </c>
      <c r="AF1253" t="str">
        <f t="shared" si="625"/>
        <v>-13.9458721742493-2.73116983901264i</v>
      </c>
      <c r="AG1253" t="str">
        <f t="shared" si="626"/>
        <v>1.01920841684075-0.0219496944170114i</v>
      </c>
      <c r="AH1253" t="str">
        <f t="shared" si="627"/>
        <v>0.0574394264657152+0.0854889958734234i</v>
      </c>
      <c r="AI1253">
        <f t="shared" si="628"/>
        <v>-19.743805673767753</v>
      </c>
      <c r="AJ1253">
        <f t="shared" si="629"/>
        <v>56.103137395534006</v>
      </c>
      <c r="AK1253"/>
      <c r="AL1253"/>
      <c r="AM1253"/>
      <c r="AN1253"/>
    </row>
    <row r="1254" spans="1:40" x14ac:dyDescent="0.25">
      <c r="A1254"/>
      <c r="B1254">
        <f t="shared" si="595"/>
        <v>112000</v>
      </c>
      <c r="C1254" s="237" t="str">
        <f t="shared" si="598"/>
        <v>-6.09265601367317E-06+0.0218662709897782i</v>
      </c>
      <c r="D1254" s="208" t="str">
        <f t="shared" si="599"/>
        <v>-5.95705266736873+0.167641410921633i</v>
      </c>
      <c r="E1254" t="str">
        <f t="shared" si="600"/>
        <v>2870</v>
      </c>
      <c r="F1254" t="str">
        <f t="shared" si="601"/>
        <v>0.777000777000777</v>
      </c>
      <c r="G1254" t="str">
        <f t="shared" si="596"/>
        <v>0.777000777000777</v>
      </c>
      <c r="H1254" t="str">
        <f t="shared" si="602"/>
        <v>7.99058804036974+2.8970708307233i</v>
      </c>
      <c r="I1254" t="str">
        <f t="shared" si="603"/>
        <v>439.822971502571i</v>
      </c>
      <c r="J1254" t="str">
        <f t="shared" si="597"/>
        <v>-260.846131739365+96.2191918296744i</v>
      </c>
      <c r="K1254" t="str">
        <f t="shared" si="604"/>
        <v>0.547477974229412-1.48418947482994i</v>
      </c>
      <c r="L1254" t="str">
        <f t="shared" si="605"/>
        <v>0.0395440607472013-0.0912265446370845i</v>
      </c>
      <c r="M1254" t="str">
        <f t="shared" si="606"/>
        <v>0.587022034976613-1.57541601946702i</v>
      </c>
      <c r="N1254" t="str">
        <f t="shared" si="607"/>
        <v>-1.14752444201014i</v>
      </c>
      <c r="O1254" t="str">
        <f t="shared" si="608"/>
        <v>0.41074578695738-0.911749910061286i</v>
      </c>
      <c r="P1254" t="str">
        <f t="shared" si="609"/>
        <v>0.58925421304262+0.911749910061286i</v>
      </c>
      <c r="Q1254" t="str">
        <f t="shared" si="610"/>
        <v>-0.58925421304262+0.235774531948854i</v>
      </c>
      <c r="R1254" t="str">
        <f t="shared" si="611"/>
        <v>-0.328326177544309-1.67866574222832i</v>
      </c>
      <c r="S1254" t="str">
        <f t="shared" si="612"/>
        <v>0.11857932233078i</v>
      </c>
      <c r="T1254" t="str">
        <f t="shared" si="613"/>
        <v>0.19905504613333-0.0389326956366595i</v>
      </c>
      <c r="U1254" t="str">
        <f t="shared" si="614"/>
        <v>0.0000333333333333333-0.00100782005503986i</v>
      </c>
      <c r="V1254" t="str">
        <f t="shared" si="615"/>
        <v>6.66666666666667E-06-0.0100782005503986i</v>
      </c>
      <c r="W1254" t="str">
        <f t="shared" si="616"/>
        <v>0.0000276030187551535-0.000916279600540362i</v>
      </c>
      <c r="X1254" t="str">
        <f t="shared" si="617"/>
        <v>0.0000415605814402885-0.00091522386629858i</v>
      </c>
      <c r="Y1254" t="str">
        <f t="shared" si="618"/>
        <v>0.009+0.703716754404114i</v>
      </c>
      <c r="Z1254" t="str">
        <f t="shared" si="619"/>
        <v>-0.0156152959445645-0.000910518252676073i</v>
      </c>
      <c r="AA1254" t="str">
        <f t="shared" si="620"/>
        <v>0.219627830557265-17.0716962048777i</v>
      </c>
      <c r="AB1254" t="str">
        <f t="shared" si="621"/>
        <v>0.938829690785668-0.183623431387592i</v>
      </c>
      <c r="AC1254" t="str">
        <f t="shared" si="622"/>
        <v>1.26183042022395-1.58683833477754i</v>
      </c>
      <c r="AD1254" t="str">
        <f t="shared" si="623"/>
        <v>0.359106306251203+0.306079339538853i</v>
      </c>
      <c r="AE1254" t="str">
        <f t="shared" si="624"/>
        <v>-0.0053288604222548-0.00510649231590885i</v>
      </c>
      <c r="AF1254" t="str">
        <f t="shared" si="625"/>
        <v>-13.9476407077385-2.72942941980167i</v>
      </c>
      <c r="AG1254" t="str">
        <f t="shared" si="626"/>
        <v>1.01920107092221-0.0219492554118031i</v>
      </c>
      <c r="AH1254" t="str">
        <f t="shared" si="627"/>
        <v>0.0574106528793952+0.0853888325630436i</v>
      </c>
      <c r="AI1254">
        <f t="shared" si="628"/>
        <v>-19.752174145504348</v>
      </c>
      <c r="AJ1254">
        <f t="shared" si="629"/>
        <v>56.085330875713311</v>
      </c>
      <c r="AK1254"/>
      <c r="AL1254"/>
      <c r="AM1254"/>
      <c r="AN1254"/>
    </row>
    <row r="1255" spans="1:40" x14ac:dyDescent="0.25">
      <c r="A1255"/>
      <c r="B1255">
        <f t="shared" si="595"/>
        <v>112100</v>
      </c>
      <c r="C1255" s="237" t="str">
        <f t="shared" si="598"/>
        <v>-6.08179082539067E-06+0.0218467649526693i</v>
      </c>
      <c r="D1255" s="208" t="str">
        <f t="shared" si="599"/>
        <v>-5.95705258406895+0.167491864637131i</v>
      </c>
      <c r="E1255" t="str">
        <f t="shared" si="600"/>
        <v>2870</v>
      </c>
      <c r="F1255" t="str">
        <f t="shared" si="601"/>
        <v>0.777000777000777</v>
      </c>
      <c r="G1255" t="str">
        <f t="shared" si="596"/>
        <v>0.777000777000777</v>
      </c>
      <c r="H1255" t="str">
        <f t="shared" si="602"/>
        <v>7.9923527757869+2.8951824395336i</v>
      </c>
      <c r="I1255" t="str">
        <f t="shared" si="603"/>
        <v>440.21567058427i</v>
      </c>
      <c r="J1255" t="str">
        <f t="shared" si="597"/>
        <v>-261.313922859604+96.3051018223795i</v>
      </c>
      <c r="K1255" t="str">
        <f t="shared" si="604"/>
        <v>0.546611814743404-1.48317456592744i</v>
      </c>
      <c r="L1255" t="str">
        <f t="shared" si="605"/>
        <v>0.0394846786410942-0.091170882483845i</v>
      </c>
      <c r="M1255" t="str">
        <f t="shared" si="606"/>
        <v>0.586096493384498-1.57434544841129i</v>
      </c>
      <c r="N1255" t="str">
        <f t="shared" si="607"/>
        <v>-1.14854901740479i</v>
      </c>
      <c r="O1255" t="str">
        <f t="shared" si="608"/>
        <v>0.409811415005746-0.912170271457576i</v>
      </c>
      <c r="P1255" t="str">
        <f t="shared" si="609"/>
        <v>0.590188584994254+0.912170271457576i</v>
      </c>
      <c r="Q1255" t="str">
        <f t="shared" si="610"/>
        <v>-0.590188584994254+0.236378745947214i</v>
      </c>
      <c r="R1255" t="str">
        <f t="shared" si="611"/>
        <v>-0.328316994593679-1.67705282019717i</v>
      </c>
      <c r="S1255" t="str">
        <f t="shared" si="612"/>
        <v>0.118685196725718i</v>
      </c>
      <c r="T1255" t="str">
        <f t="shared" si="613"/>
        <v>0.199041343884521-0.0389663670917473i</v>
      </c>
      <c r="U1255" t="str">
        <f t="shared" si="614"/>
        <v>0.0000333333333333333-0.00100692101841628i</v>
      </c>
      <c r="V1255" t="str">
        <f t="shared" si="615"/>
        <v>6.66666666666667E-06-0.0100692101841628i</v>
      </c>
      <c r="W1255" t="str">
        <f t="shared" si="616"/>
        <v>0.0000276030182423779-0.000915462365544318i</v>
      </c>
      <c r="X1255" t="str">
        <f t="shared" si="617"/>
        <v>0.0000415356775325748-0.000914407952727509i</v>
      </c>
      <c r="Y1255" t="str">
        <f t="shared" si="618"/>
        <v>0.009+0.704345072934832i</v>
      </c>
      <c r="Z1255" t="str">
        <f t="shared" si="619"/>
        <v>-0.0155874316300855-0.000908920354803811i</v>
      </c>
      <c r="AA1255" t="str">
        <f t="shared" si="620"/>
        <v>0.219234605892273-17.0564326802476i</v>
      </c>
      <c r="AB1255" t="str">
        <f t="shared" si="621"/>
        <v>0.93876506505393-0.183782240533014i</v>
      </c>
      <c r="AC1255" t="str">
        <f t="shared" si="622"/>
        <v>1.260870178858-1.58565463401793i</v>
      </c>
      <c r="AD1255" t="str">
        <f t="shared" si="623"/>
        <v>0.35941573353097+0.306238492553648i</v>
      </c>
      <c r="AE1255" t="str">
        <f t="shared" si="624"/>
        <v>-0.00532402177388456-0.00510015184122347i</v>
      </c>
      <c r="AF1255" t="str">
        <f t="shared" si="625"/>
        <v>-13.9494053598558-2.72769057489647i</v>
      </c>
      <c r="AG1255" t="str">
        <f t="shared" si="626"/>
        <v>1.0191937200085-0.0219488281204469i</v>
      </c>
      <c r="AH1255" t="str">
        <f t="shared" si="627"/>
        <v>0.0573819391073416+0.0852888259173827i</v>
      </c>
      <c r="AI1255">
        <f t="shared" si="628"/>
        <v>-19.760536041746896</v>
      </c>
      <c r="AJ1255">
        <f t="shared" si="629"/>
        <v>56.067511079235658</v>
      </c>
      <c r="AK1255"/>
      <c r="AL1255"/>
      <c r="AM1255"/>
      <c r="AN1255"/>
    </row>
    <row r="1256" spans="1:40" x14ac:dyDescent="0.25">
      <c r="A1256"/>
      <c r="B1256">
        <f t="shared" si="595"/>
        <v>112200</v>
      </c>
      <c r="C1256" s="237" t="str">
        <f t="shared" si="598"/>
        <v>-6.07095467546258E-06+0.0218272936856719i</v>
      </c>
      <c r="D1256" s="208" t="str">
        <f t="shared" si="599"/>
        <v>-5.9570525009918+0.167342584923485i</v>
      </c>
      <c r="E1256" t="str">
        <f t="shared" si="600"/>
        <v>2870</v>
      </c>
      <c r="F1256" t="str">
        <f t="shared" si="601"/>
        <v>0.777000777000777</v>
      </c>
      <c r="G1256" t="str">
        <f t="shared" si="596"/>
        <v>0.777000777000777</v>
      </c>
      <c r="H1256" t="str">
        <f t="shared" si="602"/>
        <v>7.99411364027186+2.89329588921262i</v>
      </c>
      <c r="I1256" t="str">
        <f t="shared" si="603"/>
        <v>440.608369665968i</v>
      </c>
      <c r="J1256" t="str">
        <f t="shared" si="597"/>
        <v>-261.78213146411+96.3910118150846i</v>
      </c>
      <c r="K1256" t="str">
        <f t="shared" si="604"/>
        <v>0.545747622216956-1.48216076473498i</v>
      </c>
      <c r="L1256" t="str">
        <f t="shared" si="605"/>
        <v>0.039425421854301-0.0911152653246735i</v>
      </c>
      <c r="M1256" t="str">
        <f t="shared" si="606"/>
        <v>0.585173044071257-1.57327603005965i</v>
      </c>
      <c r="N1256" t="str">
        <f t="shared" si="607"/>
        <v>-1.14957359279944i</v>
      </c>
      <c r="O1256" t="str">
        <f t="shared" si="608"/>
        <v>0.408876612852675-0.912589675298884i</v>
      </c>
      <c r="P1256" t="str">
        <f t="shared" si="609"/>
        <v>0.591123387147325+0.912589675298884i</v>
      </c>
      <c r="Q1256" t="str">
        <f t="shared" si="610"/>
        <v>-0.591123387147325+0.236983917500556i</v>
      </c>
      <c r="R1256" t="str">
        <f t="shared" si="611"/>
        <v>-0.328307802581556-1.67544266735944i</v>
      </c>
      <c r="S1256" t="str">
        <f t="shared" si="612"/>
        <v>0.118791071120656i</v>
      </c>
      <c r="T1256" t="str">
        <f t="shared" si="613"/>
        <v>0.199027629056877-0.0390000355259319i</v>
      </c>
      <c r="U1256" t="str">
        <f t="shared" si="614"/>
        <v>0.0000333333333333333-0.00100602358435352i</v>
      </c>
      <c r="V1256" t="str">
        <f t="shared" si="615"/>
        <v>6.66666666666667E-06-0.0100602358435352i</v>
      </c>
      <c r="W1256" t="str">
        <f t="shared" si="616"/>
        <v>0.0000276030177291447-0.000914646587421732i</v>
      </c>
      <c r="X1256" t="str">
        <f t="shared" si="617"/>
        <v>0.0000415108401607412-0.000913593492660579i</v>
      </c>
      <c r="Y1256" t="str">
        <f t="shared" si="618"/>
        <v>0.009+0.70497339146555i</v>
      </c>
      <c r="Z1256" t="str">
        <f t="shared" si="619"/>
        <v>-0.01555964185551-0.00090732740922541i</v>
      </c>
      <c r="AA1256" t="str">
        <f t="shared" si="620"/>
        <v>0.218842437710535-17.0411964555732i</v>
      </c>
      <c r="AB1256" t="str">
        <f t="shared" si="621"/>
        <v>0.938700379994966-0.18394103543055i</v>
      </c>
      <c r="AC1256" t="str">
        <f t="shared" si="622"/>
        <v>1.25991213684526-1.58447214288648i</v>
      </c>
      <c r="AD1256" t="str">
        <f t="shared" si="623"/>
        <v>0.359725335779307+0.306397348603095i</v>
      </c>
      <c r="AE1256" t="str">
        <f t="shared" si="624"/>
        <v>-0.00531919467857752-0.00509382166668739i</v>
      </c>
      <c r="AF1256" t="str">
        <f t="shared" si="625"/>
        <v>-13.9511661412637-2.72595330428914i</v>
      </c>
      <c r="AG1256" t="str">
        <f t="shared" si="626"/>
        <v>1.01918636410105-0.0219484124952768i</v>
      </c>
      <c r="AH1256" t="str">
        <f t="shared" si="627"/>
        <v>0.0573532849130898+0.0851889755294778i</v>
      </c>
      <c r="AI1256">
        <f t="shared" si="628"/>
        <v>-19.768891375990997</v>
      </c>
      <c r="AJ1256">
        <f t="shared" si="629"/>
        <v>56.049678038836646</v>
      </c>
      <c r="AK1256"/>
      <c r="AL1256"/>
      <c r="AM1256"/>
      <c r="AN1256"/>
    </row>
    <row r="1257" spans="1:40" x14ac:dyDescent="0.25">
      <c r="A1257"/>
      <c r="B1257">
        <f t="shared" si="595"/>
        <v>112300</v>
      </c>
      <c r="C1257" s="237" t="str">
        <f t="shared" si="598"/>
        <v>-6.06014746050366E-06+0.0218078570959007i</v>
      </c>
      <c r="D1257" s="208" t="str">
        <f t="shared" si="599"/>
        <v>-5.95705241813649+0.167193571068572i</v>
      </c>
      <c r="E1257" t="str">
        <f t="shared" si="600"/>
        <v>2870</v>
      </c>
      <c r="F1257" t="str">
        <f t="shared" si="601"/>
        <v>0.777000777000777</v>
      </c>
      <c r="G1257" t="str">
        <f t="shared" si="596"/>
        <v>0.777000777000777</v>
      </c>
      <c r="H1257" t="str">
        <f t="shared" si="602"/>
        <v>7.99587064445384+2.89141117902712i</v>
      </c>
      <c r="I1257" t="str">
        <f t="shared" si="603"/>
        <v>441.001068747667i</v>
      </c>
      <c r="J1257" t="str">
        <f t="shared" si="597"/>
        <v>-262.250757552881+96.4769218077896i</v>
      </c>
      <c r="K1257" t="str">
        <f t="shared" si="604"/>
        <v>0.544885390984894-1.48114807031238i</v>
      </c>
      <c r="L1257" t="str">
        <f t="shared" si="605"/>
        <v>0.0393662900609777-0.0910596931802397i</v>
      </c>
      <c r="M1257" t="str">
        <f t="shared" si="606"/>
        <v>0.584251681045872-1.57220776349262i</v>
      </c>
      <c r="N1257" t="str">
        <f t="shared" si="607"/>
        <v>-1.15059816819409i</v>
      </c>
      <c r="O1257" t="str">
        <f t="shared" si="608"/>
        <v>0.40794138147948-0.91300812114494i</v>
      </c>
      <c r="P1257" t="str">
        <f t="shared" si="609"/>
        <v>0.59205861852052+0.91300812114494i</v>
      </c>
      <c r="Q1257" t="str">
        <f t="shared" si="610"/>
        <v>-0.59205861852052+0.23759004704915i</v>
      </c>
      <c r="R1257" t="str">
        <f t="shared" si="611"/>
        <v>-0.328298601505528-1.67383527630966i</v>
      </c>
      <c r="S1257" t="str">
        <f t="shared" si="612"/>
        <v>0.118896945515594i</v>
      </c>
      <c r="T1257" t="str">
        <f t="shared" si="613"/>
        <v>0.199013901649469-0.0390337009360485i</v>
      </c>
      <c r="U1257" t="str">
        <f t="shared" si="614"/>
        <v>0.0000333333333333334-0.00100512774857048i</v>
      </c>
      <c r="V1257" t="str">
        <f t="shared" si="615"/>
        <v>6.66666666666667E-06-0.0100512774857048i</v>
      </c>
      <c r="W1257" t="str">
        <f t="shared" si="616"/>
        <v>0.0000276030172154539-0.000913832262280704i</v>
      </c>
      <c r="X1257" t="str">
        <f t="shared" si="617"/>
        <v>0.0000414860690879898-0.000912780482218496i</v>
      </c>
      <c r="Y1257" t="str">
        <f t="shared" si="618"/>
        <v>0.009+0.705601709996268i</v>
      </c>
      <c r="Z1257" t="str">
        <f t="shared" si="619"/>
        <v>-0.0155319263551448-0.000905739395199758i</v>
      </c>
      <c r="AA1257" t="str">
        <f t="shared" si="620"/>
        <v>0.218451322225939-17.0259874575965i</v>
      </c>
      <c r="AB1257" t="str">
        <f t="shared" si="621"/>
        <v>0.938635635604394-0.184099816065274i</v>
      </c>
      <c r="AC1257" t="str">
        <f t="shared" si="622"/>
        <v>1.25895628791604-1.58329086040443i</v>
      </c>
      <c r="AD1257" t="str">
        <f t="shared" si="623"/>
        <v>0.360035112734558+0.306555907505638i</v>
      </c>
      <c r="AE1257" t="str">
        <f t="shared" si="624"/>
        <v>-0.00531437909400033-0.00508750176437102i</v>
      </c>
      <c r="AF1257" t="str">
        <f t="shared" si="625"/>
        <v>-13.9529230625903-2.72421760795855i</v>
      </c>
      <c r="AG1257" t="str">
        <f t="shared" si="626"/>
        <v>1.01917900320126-0.0219480084887834i</v>
      </c>
      <c r="AH1257" t="str">
        <f t="shared" si="627"/>
        <v>0.0573246900612525+0.0850892809938118i</v>
      </c>
      <c r="AI1257">
        <f t="shared" si="628"/>
        <v>-19.777240161694319</v>
      </c>
      <c r="AJ1257">
        <f t="shared" si="629"/>
        <v>56.031831787132191</v>
      </c>
      <c r="AK1257"/>
      <c r="AL1257"/>
      <c r="AM1257"/>
      <c r="AN1257"/>
    </row>
    <row r="1258" spans="1:40" x14ac:dyDescent="0.25">
      <c r="A1258"/>
      <c r="B1258">
        <f t="shared" si="595"/>
        <v>112400</v>
      </c>
      <c r="C1258" s="237" t="str">
        <f t="shared" si="598"/>
        <v>-0.0000060493690775883+0.0217884550908008i</v>
      </c>
      <c r="D1258" s="208" t="str">
        <f t="shared" si="599"/>
        <v>-5.95705233550222+0.167044822362806i</v>
      </c>
      <c r="E1258" t="str">
        <f t="shared" si="600"/>
        <v>2870</v>
      </c>
      <c r="F1258" t="str">
        <f t="shared" si="601"/>
        <v>0.777000777000777</v>
      </c>
      <c r="G1258" t="str">
        <f t="shared" si="596"/>
        <v>0.777000777000777</v>
      </c>
      <c r="H1258" t="str">
        <f t="shared" si="602"/>
        <v>7.99762379892843+2.8895283082332i</v>
      </c>
      <c r="I1258" t="str">
        <f t="shared" si="603"/>
        <v>441.393767829366i</v>
      </c>
      <c r="J1258" t="str">
        <f t="shared" si="597"/>
        <v>-262.719801125919+96.5628318004947i</v>
      </c>
      <c r="K1258" t="str">
        <f t="shared" si="604"/>
        <v>0.544025115401221-1.48013648171596i</v>
      </c>
      <c r="L1258" t="str">
        <f t="shared" si="605"/>
        <v>0.0393072829362295-0.0910041660707277i</v>
      </c>
      <c r="M1258" t="str">
        <f t="shared" si="606"/>
        <v>0.583332398337451-1.57114064778669i</v>
      </c>
      <c r="N1258" t="str">
        <f t="shared" si="607"/>
        <v>-1.15162274358874i</v>
      </c>
      <c r="O1258" t="str">
        <f t="shared" si="608"/>
        <v>0.407005721867923-0.913425608556477i</v>
      </c>
      <c r="P1258" t="str">
        <f t="shared" si="609"/>
        <v>0.592994278132077+0.913425608556477i</v>
      </c>
      <c r="Q1258" t="str">
        <f t="shared" si="610"/>
        <v>-0.592994278132077+0.238197135032263i</v>
      </c>
      <c r="R1258" t="str">
        <f t="shared" si="611"/>
        <v>-0.328289391363181-1.67223063966868i</v>
      </c>
      <c r="S1258" t="str">
        <f t="shared" si="612"/>
        <v>0.119002819910532i</v>
      </c>
      <c r="T1258" t="str">
        <f t="shared" si="613"/>
        <v>0.199000161661366-0.0390673633189308i</v>
      </c>
      <c r="U1258" t="str">
        <f t="shared" si="614"/>
        <v>0.0000333333333333333-0.00100423350680129i</v>
      </c>
      <c r="V1258" t="str">
        <f t="shared" si="615"/>
        <v>6.66666666666667E-06-0.0100423350680129i</v>
      </c>
      <c r="W1258" t="str">
        <f t="shared" si="616"/>
        <v>0.0000276030167013054-0.00091301938624317i</v>
      </c>
      <c r="X1258" t="str">
        <f t="shared" si="617"/>
        <v>0.0000414613640785755-0.000911968917535743i</v>
      </c>
      <c r="Y1258" t="str">
        <f t="shared" si="618"/>
        <v>0.009+0.706230028526985i</v>
      </c>
      <c r="Z1258" t="str">
        <f t="shared" si="619"/>
        <v>-0.0155042848644796-0.000904156292093081i</v>
      </c>
      <c r="AA1258" t="str">
        <f t="shared" si="620"/>
        <v>0.218061255669346-17.0108056133221i</v>
      </c>
      <c r="AB1258" t="str">
        <f t="shared" si="621"/>
        <v>0.938570831877824-0.184258582422251i</v>
      </c>
      <c r="AC1258" t="str">
        <f t="shared" si="622"/>
        <v>1.25800262582171-1.58211078558885i</v>
      </c>
      <c r="AD1258" t="str">
        <f t="shared" si="623"/>
        <v>0.360345064134882+0.306714169079911i</v>
      </c>
      <c r="AE1258" t="str">
        <f t="shared" si="624"/>
        <v>-0.00530957497800866-0.00508119210644933i</v>
      </c>
      <c r="AF1258" t="str">
        <f t="shared" si="625"/>
        <v>-13.9546761344306-2.72248348587039i</v>
      </c>
      <c r="AG1258" t="str">
        <f t="shared" si="626"/>
        <v>1.01917163731055-0.0219476160536162i</v>
      </c>
      <c r="AH1258" t="str">
        <f t="shared" si="627"/>
        <v>0.0572961543175235+0.0849897419063095i</v>
      </c>
      <c r="AI1258">
        <f t="shared" si="628"/>
        <v>-19.785582412276113</v>
      </c>
      <c r="AJ1258">
        <f t="shared" si="629"/>
        <v>56.013972356615298</v>
      </c>
      <c r="AK1258"/>
      <c r="AL1258"/>
      <c r="AM1258"/>
      <c r="AN1258"/>
    </row>
    <row r="1259" spans="1:40" x14ac:dyDescent="0.25">
      <c r="A1259"/>
      <c r="B1259">
        <f t="shared" si="595"/>
        <v>112500</v>
      </c>
      <c r="C1259" s="237" t="str">
        <f t="shared" si="598"/>
        <v>-6.03861942424814E-06+0.0217690875781464i</v>
      </c>
      <c r="D1259" s="208" t="str">
        <f t="shared" si="599"/>
        <v>-5.95705225308821+0.166896338099122i</v>
      </c>
      <c r="E1259" t="str">
        <f t="shared" si="600"/>
        <v>2870</v>
      </c>
      <c r="F1259" t="str">
        <f t="shared" si="601"/>
        <v>0.777000777000777</v>
      </c>
      <c r="G1259" t="str">
        <f t="shared" si="596"/>
        <v>0.777000777000777</v>
      </c>
      <c r="H1259" t="str">
        <f t="shared" si="602"/>
        <v>7.99937311425767+2.88764727607645i</v>
      </c>
      <c r="I1259" t="str">
        <f t="shared" si="603"/>
        <v>441.786466911065i</v>
      </c>
      <c r="J1259" t="str">
        <f t="shared" si="597"/>
        <v>-263.189262183222+96.6487417931998i</v>
      </c>
      <c r="K1259" t="str">
        <f t="shared" si="604"/>
        <v>0.543166789839068-1.47912599799858i</v>
      </c>
      <c r="L1259" t="str">
        <f t="shared" si="605"/>
        <v>0.0392484001561106-0.090948684015842i</v>
      </c>
      <c r="M1259" t="str">
        <f t="shared" si="606"/>
        <v>0.582415189995179-1.57007468201442i</v>
      </c>
      <c r="N1259" t="str">
        <f t="shared" si="607"/>
        <v>-1.1526473189834i</v>
      </c>
      <c r="O1259" t="str">
        <f t="shared" si="608"/>
        <v>0.40606963500021-0.913842137095241i</v>
      </c>
      <c r="P1259" t="str">
        <f t="shared" si="609"/>
        <v>0.59393036499979+0.913842137095241i</v>
      </c>
      <c r="Q1259" t="str">
        <f t="shared" si="610"/>
        <v>-0.59393036499979+0.238805181888159i</v>
      </c>
      <c r="R1259" t="str">
        <f t="shared" si="611"/>
        <v>-0.328280172152094-1.6706287500836i</v>
      </c>
      <c r="S1259" t="str">
        <f t="shared" si="612"/>
        <v>0.119108694305471i</v>
      </c>
      <c r="T1259" t="str">
        <f t="shared" si="613"/>
        <v>0.198986409091639-0.0391010226714112i</v>
      </c>
      <c r="U1259" t="str">
        <f t="shared" si="614"/>
        <v>0.0000333333333333334-0.00100334085479524i</v>
      </c>
      <c r="V1259" t="str">
        <f t="shared" si="615"/>
        <v>6.66666666666667E-06-0.0100334085479524i</v>
      </c>
      <c r="W1259" t="str">
        <f t="shared" si="616"/>
        <v>0.0000276030161866995-0.00091220795544486i</v>
      </c>
      <c r="X1259" t="str">
        <f t="shared" si="617"/>
        <v>0.0000414367248978-0.00091115879476053i</v>
      </c>
      <c r="Y1259" t="str">
        <f t="shared" si="618"/>
        <v>0.009+0.706858347057703i</v>
      </c>
      <c r="Z1259" t="str">
        <f t="shared" si="619"/>
        <v>-0.0154767171201805-0.000902578079378268i</v>
      </c>
      <c r="AA1259" t="str">
        <f t="shared" si="620"/>
        <v>0.217672234288484-16.9956508500152i</v>
      </c>
      <c r="AB1259" t="str">
        <f t="shared" si="621"/>
        <v>0.938505968810872-0.184417334486542i</v>
      </c>
      <c r="AC1259" t="str">
        <f t="shared" si="622"/>
        <v>1.25705114433469-1.58093191745275i</v>
      </c>
      <c r="AD1259" t="str">
        <f t="shared" si="623"/>
        <v>0.360655189718244+0.306872133144727i</v>
      </c>
      <c r="AE1259" t="str">
        <f t="shared" si="624"/>
        <v>-0.00530478228864582-0.00507489266520101i</v>
      </c>
      <c r="AF1259" t="str">
        <f t="shared" si="625"/>
        <v>-13.9564253673459-2.72075093797733i</v>
      </c>
      <c r="AG1259" t="str">
        <f t="shared" si="626"/>
        <v>1.01916426643036-0.0219472351425819i</v>
      </c>
      <c r="AH1259" t="str">
        <f t="shared" si="627"/>
        <v>0.0572676774486635+0.0848903578643226i</v>
      </c>
      <c r="AI1259">
        <f t="shared" si="628"/>
        <v>-19.793918141118368</v>
      </c>
      <c r="AJ1259">
        <f t="shared" si="629"/>
        <v>55.996099779657825</v>
      </c>
      <c r="AK1259"/>
      <c r="AL1259"/>
      <c r="AM1259"/>
      <c r="AN1259"/>
    </row>
    <row r="1260" spans="1:40" x14ac:dyDescent="0.25">
      <c r="A1260"/>
      <c r="B1260">
        <f t="shared" si="595"/>
        <v>112600</v>
      </c>
      <c r="C1260" s="237" t="str">
        <f t="shared" si="598"/>
        <v>-6.02789839846969E-06+0.0217497544660394i</v>
      </c>
      <c r="D1260" s="208" t="str">
        <f t="shared" si="599"/>
        <v>-5.95705217089368+0.166748117572969i</v>
      </c>
      <c r="E1260" t="str">
        <f t="shared" si="600"/>
        <v>2870</v>
      </c>
      <c r="F1260" t="str">
        <f t="shared" si="601"/>
        <v>0.777000777000777</v>
      </c>
      <c r="G1260" t="str">
        <f t="shared" si="596"/>
        <v>0.777000777000777</v>
      </c>
      <c r="H1260" t="str">
        <f t="shared" si="602"/>
        <v>8.00111860097022+2.885768081792i</v>
      </c>
      <c r="I1260" t="str">
        <f t="shared" si="603"/>
        <v>442.179165992763i</v>
      </c>
      <c r="J1260" t="str">
        <f t="shared" si="597"/>
        <v>-263.659140724792+96.7346517859049i</v>
      </c>
      <c r="K1260" t="str">
        <f t="shared" si="604"/>
        <v>0.542310408690602-1.4781166182097i</v>
      </c>
      <c r="L1260" t="str">
        <f t="shared" si="605"/>
        <v>0.0391896413976198-0.0908932470348095i</v>
      </c>
      <c r="M1260" t="str">
        <f t="shared" si="606"/>
        <v>0.581500050088222-1.56900986524451i</v>
      </c>
      <c r="N1260" t="str">
        <f t="shared" si="607"/>
        <v>-1.15367189437805i</v>
      </c>
      <c r="O1260" t="str">
        <f t="shared" si="608"/>
        <v>0.405133121859019-0.91425770632397i</v>
      </c>
      <c r="P1260" t="str">
        <f t="shared" si="609"/>
        <v>0.594866878140981+0.91425770632397i</v>
      </c>
      <c r="Q1260" t="str">
        <f t="shared" si="610"/>
        <v>-0.594866878140981+0.23941418805408i</v>
      </c>
      <c r="R1260" t="str">
        <f t="shared" si="611"/>
        <v>-0.32827094386985-1.66902960022766i</v>
      </c>
      <c r="S1260" t="str">
        <f t="shared" si="612"/>
        <v>0.119214568700409i</v>
      </c>
      <c r="T1260" t="str">
        <f t="shared" si="613"/>
        <v>0.198972643939357-0.0391346789903203i</v>
      </c>
      <c r="U1260" t="str">
        <f t="shared" si="614"/>
        <v>0.0000333333333333333-0.00100244978831674i</v>
      </c>
      <c r="V1260" t="str">
        <f t="shared" si="615"/>
        <v>6.66666666666667E-06-0.0100244978831674i</v>
      </c>
      <c r="W1260" t="str">
        <f t="shared" si="616"/>
        <v>0.0000276030156716357-0.000911397966035216i</v>
      </c>
      <c r="X1260" t="str">
        <f t="shared" si="617"/>
        <v>0.0000414121513120049-0.000910350110054727i</v>
      </c>
      <c r="Y1260" t="str">
        <f t="shared" si="618"/>
        <v>0.009+0.707486665588421i</v>
      </c>
      <c r="Z1260" t="str">
        <f t="shared" si="619"/>
        <v>-0.0154492228600843-0.000901004736634206i</v>
      </c>
      <c r="AA1260" t="str">
        <f t="shared" si="620"/>
        <v>0.217284254347874-16.980523095201i</v>
      </c>
      <c r="AB1260" t="str">
        <f t="shared" si="621"/>
        <v>0.93844104639915-0.184576072243199i</v>
      </c>
      <c r="AC1260" t="str">
        <f t="shared" si="622"/>
        <v>1.25610183724829-1.57975425500515i</v>
      </c>
      <c r="AD1260" t="str">
        <f t="shared" si="623"/>
        <v>0.360965489222402+0.307029799519092i</v>
      </c>
      <c r="AE1260" t="str">
        <f t="shared" si="624"/>
        <v>-0.00530000098414169-0.00506860341300832i</v>
      </c>
      <c r="AF1260" t="str">
        <f t="shared" si="625"/>
        <v>-13.9581707718639-2.71901996421903i</v>
      </c>
      <c r="AG1260" t="str">
        <f t="shared" si="626"/>
        <v>1.01915689056213-0.0219468657086428i</v>
      </c>
      <c r="AH1260" t="str">
        <f t="shared" si="627"/>
        <v>0.057239259222494+0.0847911284666277i</v>
      </c>
      <c r="AI1260">
        <f t="shared" si="628"/>
        <v>-19.802247361565652</v>
      </c>
      <c r="AJ1260">
        <f t="shared" si="629"/>
        <v>55.978214088512473</v>
      </c>
      <c r="AK1260"/>
      <c r="AL1260"/>
      <c r="AM1260"/>
      <c r="AN1260"/>
    </row>
    <row r="1261" spans="1:40" x14ac:dyDescent="0.25">
      <c r="A1261"/>
      <c r="B1261">
        <f t="shared" si="595"/>
        <v>112700</v>
      </c>
      <c r="C1261" s="237" t="str">
        <f t="shared" si="598"/>
        <v>-6.01720589869176E-06+0.0217304556629079i</v>
      </c>
      <c r="D1261" s="208" t="str">
        <f t="shared" si="599"/>
        <v>-5.95705208891785+0.166600160082294i</v>
      </c>
      <c r="E1261" t="str">
        <f t="shared" si="600"/>
        <v>2870</v>
      </c>
      <c r="F1261" t="str">
        <f t="shared" si="601"/>
        <v>0.777000777000777</v>
      </c>
      <c r="G1261" t="str">
        <f t="shared" si="596"/>
        <v>0.777000777000777</v>
      </c>
      <c r="H1261" t="str">
        <f t="shared" si="602"/>
        <v>8.00286026956139+2.88389072460465i</v>
      </c>
      <c r="I1261" t="str">
        <f t="shared" si="603"/>
        <v>442.571865074462i</v>
      </c>
      <c r="J1261" t="str">
        <f t="shared" si="597"/>
        <v>-264.129436750628+96.8205617786099i</v>
      </c>
      <c r="K1261" t="str">
        <f t="shared" si="604"/>
        <v>0.541455966366978-1.47710834139544i</v>
      </c>
      <c r="L1261" t="str">
        <f t="shared" si="605"/>
        <v>0.0391310063386972-0.0908378551463823i</v>
      </c>
      <c r="M1261" t="str">
        <f t="shared" si="606"/>
        <v>0.580586972705675-1.56794619654182i</v>
      </c>
      <c r="N1261" t="str">
        <f t="shared" si="607"/>
        <v>-1.1546964697727i</v>
      </c>
      <c r="O1261" t="str">
        <f t="shared" si="608"/>
        <v>0.40419618342745-0.914672315806422i</v>
      </c>
      <c r="P1261" t="str">
        <f t="shared" si="609"/>
        <v>0.59580381657255+0.914672315806422i</v>
      </c>
      <c r="Q1261" t="str">
        <f t="shared" si="610"/>
        <v>-0.59580381657255+0.240024153966278i</v>
      </c>
      <c r="R1261" t="str">
        <f t="shared" si="611"/>
        <v>-0.328261706514022-1.66743318280004i</v>
      </c>
      <c r="S1261" t="str">
        <f t="shared" si="612"/>
        <v>0.119320443095347i</v>
      </c>
      <c r="T1261" t="str">
        <f t="shared" si="613"/>
        <v>0.198958866203586-0.0391683322724879i</v>
      </c>
      <c r="U1261" t="str">
        <f t="shared" si="614"/>
        <v>0.0000333333333333333-0.00100156030314521i</v>
      </c>
      <c r="V1261" t="str">
        <f t="shared" si="615"/>
        <v>6.66666666666667E-06-0.0100156030314521i</v>
      </c>
      <c r="W1261" t="str">
        <f t="shared" si="616"/>
        <v>0.0000276030151561144-0.00091058941417736i</v>
      </c>
      <c r="X1261" t="str">
        <f t="shared" si="617"/>
        <v>0.0000413876430885691-0.000909542859593815i</v>
      </c>
      <c r="Y1261" t="str">
        <f t="shared" si="618"/>
        <v>0.009+0.708114984119139i</v>
      </c>
      <c r="Z1261" t="str">
        <f t="shared" si="619"/>
        <v>-0.0154218018231918-0.00089943624354518i</v>
      </c>
      <c r="AA1261" t="str">
        <f t="shared" si="620"/>
        <v>0.216897312128726-16.9654222766635i</v>
      </c>
      <c r="AB1261" t="str">
        <f t="shared" si="621"/>
        <v>0.938376064638251-0.184734795677269i</v>
      </c>
      <c r="AC1261" t="str">
        <f t="shared" si="622"/>
        <v>1.25515469837668-1.57857779725109i</v>
      </c>
      <c r="AD1261" t="str">
        <f t="shared" si="623"/>
        <v>0.361275962384915+0.307187168022189i</v>
      </c>
      <c r="AE1261" t="str">
        <f t="shared" si="624"/>
        <v>-0.00529523102291192-0.0050623243223564i</v>
      </c>
      <c r="AF1261" t="str">
        <f t="shared" si="625"/>
        <v>-13.9599123584792-2.71729056452236i</v>
      </c>
      <c r="AG1261" t="str">
        <f t="shared" si="626"/>
        <v>1.0191495097073-0.0219465077049172i</v>
      </c>
      <c r="AH1261" t="str">
        <f t="shared" si="627"/>
        <v>0.0572108994078964+0.0846920533134217i</v>
      </c>
      <c r="AI1261">
        <f t="shared" si="628"/>
        <v>-19.810570086924923</v>
      </c>
      <c r="AJ1261">
        <f t="shared" si="629"/>
        <v>55.960315315311604</v>
      </c>
      <c r="AK1261"/>
      <c r="AL1261"/>
      <c r="AM1261"/>
      <c r="AN1261"/>
    </row>
    <row r="1262" spans="1:40" x14ac:dyDescent="0.25">
      <c r="A1262"/>
      <c r="B1262">
        <f t="shared" si="595"/>
        <v>112800</v>
      </c>
      <c r="C1262" s="237" t="str">
        <f t="shared" si="598"/>
        <v>-6.00654182380318E-06+0.0217111910775045i</v>
      </c>
      <c r="D1262" s="208" t="str">
        <f t="shared" si="599"/>
        <v>-5.95705200715994+0.166452464927535i</v>
      </c>
      <c r="E1262" t="str">
        <f t="shared" si="600"/>
        <v>2870</v>
      </c>
      <c r="F1262" t="str">
        <f t="shared" si="601"/>
        <v>0.777000777000777</v>
      </c>
      <c r="G1262" t="str">
        <f t="shared" si="596"/>
        <v>0.777000777000777</v>
      </c>
      <c r="H1262" t="str">
        <f t="shared" si="602"/>
        <v>8.00459813049331+2.88201520372891i</v>
      </c>
      <c r="I1262" t="str">
        <f t="shared" si="603"/>
        <v>442.964564156161i</v>
      </c>
      <c r="J1262" t="str">
        <f t="shared" si="597"/>
        <v>-264.600150260731+96.906471771315i</v>
      </c>
      <c r="K1262" t="str">
        <f t="shared" si="604"/>
        <v>0.540603457298245-1.47610116659854i</v>
      </c>
      <c r="L1262" t="str">
        <f t="shared" si="605"/>
        <v>0.0390724946582237-0.0907825083688428i</v>
      </c>
      <c r="M1262" t="str">
        <f t="shared" si="606"/>
        <v>0.579675951956469-1.56688367496738i</v>
      </c>
      <c r="N1262" t="str">
        <f t="shared" si="607"/>
        <v>-1.15572104516735i</v>
      </c>
      <c r="O1262" t="str">
        <f t="shared" si="608"/>
        <v>0.403258820689059-0.915085965107361i</v>
      </c>
      <c r="P1262" t="str">
        <f t="shared" si="609"/>
        <v>0.596741179310941+0.915085965107361i</v>
      </c>
      <c r="Q1262" t="str">
        <f t="shared" si="610"/>
        <v>-0.596741179310941+0.240635080059989i</v>
      </c>
      <c r="R1262" t="str">
        <f t="shared" si="611"/>
        <v>-0.328252460082191-1.66583949052584i</v>
      </c>
      <c r="S1262" t="str">
        <f t="shared" si="612"/>
        <v>0.119426317490285i</v>
      </c>
      <c r="T1262" t="str">
        <f t="shared" si="613"/>
        <v>0.198945075883394-0.0392019825147428i</v>
      </c>
      <c r="U1262" t="str">
        <f t="shared" si="614"/>
        <v>0.0000333333333333333-0.00100067239507504i</v>
      </c>
      <c r="V1262" t="str">
        <f t="shared" si="615"/>
        <v>6.66666666666667E-06-0.0100067239507504i</v>
      </c>
      <c r="W1262" t="str">
        <f t="shared" si="616"/>
        <v>0.0000276030146401355-0.00090978229604801i</v>
      </c>
      <c r="X1262" t="str">
        <f t="shared" si="617"/>
        <v>0.0000413631999959009-0.000908737039566821i</v>
      </c>
      <c r="Y1262" t="str">
        <f t="shared" si="618"/>
        <v>0.009+0.708743302649857i</v>
      </c>
      <c r="Z1262" t="str">
        <f t="shared" si="619"/>
        <v>-0.0153944537496619-0.000897872579900192i</v>
      </c>
      <c r="AA1262" t="str">
        <f t="shared" si="620"/>
        <v>0.216511403928856-16.9503483224438i</v>
      </c>
      <c r="AB1262" t="str">
        <f t="shared" si="621"/>
        <v>0.938311023523779-0.184893504773796i</v>
      </c>
      <c r="AC1262" t="str">
        <f t="shared" si="622"/>
        <v>1.25420972155483-1.57740254319166i</v>
      </c>
      <c r="AD1262" t="str">
        <f t="shared" si="623"/>
        <v>0.361586608943158+0.307344238473388i</v>
      </c>
      <c r="AE1262" t="str">
        <f t="shared" si="624"/>
        <v>-0.00529047236355697-0.00505605536583279i</v>
      </c>
      <c r="AF1262" t="str">
        <f t="shared" si="625"/>
        <v>-13.9616501376533-2.71556273880137i</v>
      </c>
      <c r="AG1262" t="str">
        <f t="shared" si="626"/>
        <v>1.01914212386734-0.0219461610846785i</v>
      </c>
      <c r="AH1262" t="str">
        <f t="shared" si="627"/>
        <v>0.0571825977748043+0.084593132006311i</v>
      </c>
      <c r="AI1262">
        <f t="shared" si="628"/>
        <v>-19.818886330466089</v>
      </c>
      <c r="AJ1262">
        <f t="shared" si="629"/>
        <v>55.942403492067193</v>
      </c>
      <c r="AK1262"/>
      <c r="AL1262"/>
      <c r="AM1262"/>
      <c r="AN1262"/>
    </row>
    <row r="1263" spans="1:40" x14ac:dyDescent="0.25">
      <c r="A1263"/>
      <c r="B1263">
        <f t="shared" si="595"/>
        <v>112900</v>
      </c>
      <c r="C1263" s="237" t="str">
        <f t="shared" si="598"/>
        <v>-5.99590607314042E-06+0.0216919606189054i</v>
      </c>
      <c r="D1263" s="208" t="str">
        <f t="shared" si="599"/>
        <v>-5.95705192561919+0.166305031411608i</v>
      </c>
      <c r="E1263" t="str">
        <f t="shared" si="600"/>
        <v>2870</v>
      </c>
      <c r="F1263" t="str">
        <f t="shared" si="601"/>
        <v>0.777000777000777</v>
      </c>
      <c r="G1263" t="str">
        <f t="shared" si="596"/>
        <v>0.777000777000777</v>
      </c>
      <c r="H1263" t="str">
        <f t="shared" si="602"/>
        <v>8.00633219419504+2.88014151836914i</v>
      </c>
      <c r="I1263" t="str">
        <f t="shared" si="603"/>
        <v>443.35726323786i</v>
      </c>
      <c r="J1263" t="str">
        <f t="shared" si="597"/>
        <v>-265.071281255099+96.99238176402i</v>
      </c>
      <c r="K1263" t="str">
        <f t="shared" si="604"/>
        <v>0.539752875933297-1.47509509285849i</v>
      </c>
      <c r="L1263" t="str">
        <f t="shared" si="605"/>
        <v>0.0390141060360156-0.0907272067200045i</v>
      </c>
      <c r="M1263" t="str">
        <f t="shared" si="606"/>
        <v>0.578766981969313-1.56582229957849i</v>
      </c>
      <c r="N1263" t="str">
        <f t="shared" si="607"/>
        <v>-1.156745620562i</v>
      </c>
      <c r="O1263" t="str">
        <f t="shared" si="608"/>
        <v>0.402321034627847-0.915498653792554i</v>
      </c>
      <c r="P1263" t="str">
        <f t="shared" si="609"/>
        <v>0.597678965372153+0.915498653792554i</v>
      </c>
      <c r="Q1263" t="str">
        <f t="shared" si="610"/>
        <v>-0.597678965372153+0.241246966769446i</v>
      </c>
      <c r="R1263" t="str">
        <f t="shared" si="611"/>
        <v>-0.328243204571921-1.66424851615592i</v>
      </c>
      <c r="S1263" t="str">
        <f t="shared" si="612"/>
        <v>0.119532191885223i</v>
      </c>
      <c r="T1263" t="str">
        <f t="shared" si="613"/>
        <v>0.198931272977847-0.0392356297139114i</v>
      </c>
      <c r="U1263" t="str">
        <f t="shared" si="614"/>
        <v>0.0000333333333333333-0.000999786059915544i</v>
      </c>
      <c r="V1263" t="str">
        <f t="shared" si="615"/>
        <v>6.66666666666667E-06-0.00999786059915544i</v>
      </c>
      <c r="W1263" t="str">
        <f t="shared" si="616"/>
        <v>0.0000276030141236989-0.000908976607837449i</v>
      </c>
      <c r="X1263" t="str">
        <f t="shared" si="617"/>
        <v>0.0000413388218034336-0.000907932646176271i</v>
      </c>
      <c r="Y1263" t="str">
        <f t="shared" si="618"/>
        <v>0.009+0.709371621180575i</v>
      </c>
      <c r="Z1263" t="str">
        <f t="shared" si="619"/>
        <v>-0.0153671783808055-0.00089631372559234i</v>
      </c>
      <c r="AA1263" t="str">
        <f t="shared" si="620"/>
        <v>0.216126526062598-16.9353011608398i</v>
      </c>
      <c r="AB1263" t="str">
        <f t="shared" si="621"/>
        <v>0.93824592305133-0.185052199517813i</v>
      </c>
      <c r="AC1263" t="str">
        <f t="shared" si="622"/>
        <v>1.25326690063839-1.57622849182408i</v>
      </c>
      <c r="AD1263" t="str">
        <f t="shared" si="623"/>
        <v>0.3618974286343+0.307501010692245i</v>
      </c>
      <c r="AE1263" t="str">
        <f t="shared" si="624"/>
        <v>-0.00528572496486113-0.00504979651612719i</v>
      </c>
      <c r="AF1263" t="str">
        <f t="shared" si="625"/>
        <v>-13.9633841198142-2.71383648695753i</v>
      </c>
      <c r="AG1263" t="str">
        <f t="shared" si="626"/>
        <v>1.01913473304371-0.0219458258013546i</v>
      </c>
      <c r="AH1263" t="str">
        <f t="shared" si="627"/>
        <v>0.0571543540941972+0.0844943641483102i</v>
      </c>
      <c r="AI1263">
        <f t="shared" si="628"/>
        <v>-19.82719610542182</v>
      </c>
      <c r="AJ1263">
        <f t="shared" si="629"/>
        <v>55.924478650673244</v>
      </c>
      <c r="AK1263"/>
      <c r="AL1263"/>
      <c r="AM1263"/>
      <c r="AN1263"/>
    </row>
    <row r="1264" spans="1:40" x14ac:dyDescent="0.25">
      <c r="A1264"/>
      <c r="B1264">
        <f t="shared" si="595"/>
        <v>113000</v>
      </c>
      <c r="C1264" s="237" t="str">
        <f t="shared" si="598"/>
        <v>-0.0000059852985464851+0.0216727641965084i</v>
      </c>
      <c r="D1264" s="208" t="str">
        <f t="shared" si="599"/>
        <v>-5.95705184429481+0.166157858839898i</v>
      </c>
      <c r="E1264" t="str">
        <f t="shared" si="600"/>
        <v>2870</v>
      </c>
      <c r="F1264" t="str">
        <f t="shared" si="601"/>
        <v>0.777000777000777</v>
      </c>
      <c r="G1264" t="str">
        <f t="shared" si="596"/>
        <v>0.777000777000777</v>
      </c>
      <c r="H1264" t="str">
        <f t="shared" si="602"/>
        <v>8.00806247106263+2.87826966771961i</v>
      </c>
      <c r="I1264" t="str">
        <f t="shared" si="603"/>
        <v>443.749962319558i</v>
      </c>
      <c r="J1264" t="str">
        <f t="shared" si="597"/>
        <v>-265.542829733734+97.0782917567252i</v>
      </c>
      <c r="K1264" t="str">
        <f t="shared" si="604"/>
        <v>0.538904216739777-1.47409011921152i</v>
      </c>
      <c r="L1264" t="str">
        <f t="shared" si="605"/>
        <v>0.0389558401528239-0.0906719502172177i</v>
      </c>
      <c r="M1264" t="str">
        <f t="shared" si="606"/>
        <v>0.577860056892601-1.56476206942874i</v>
      </c>
      <c r="N1264" t="str">
        <f t="shared" si="607"/>
        <v>-1.15777019595666i</v>
      </c>
      <c r="O1264" t="str">
        <f t="shared" si="608"/>
        <v>0.40138282622825-0.915910381428785i</v>
      </c>
      <c r="P1264" t="str">
        <f t="shared" si="609"/>
        <v>0.59861717377175+0.915910381428785i</v>
      </c>
      <c r="Q1264" t="str">
        <f t="shared" si="610"/>
        <v>-0.59861717377175+0.241859814527875i</v>
      </c>
      <c r="R1264" t="str">
        <f t="shared" si="611"/>
        <v>-0.328233939980785-1.66266025246679i</v>
      </c>
      <c r="S1264" t="str">
        <f t="shared" si="612"/>
        <v>0.119638066280162i</v>
      </c>
      <c r="T1264" t="str">
        <f t="shared" si="613"/>
        <v>0.198917457486013-0.0392692738668199i</v>
      </c>
      <c r="U1264" t="str">
        <f t="shared" si="614"/>
        <v>0.0000333333333333335-0.000998901293490842i</v>
      </c>
      <c r="V1264" t="str">
        <f t="shared" si="615"/>
        <v>6.66666666666667E-06-0.00998901293490842i</v>
      </c>
      <c r="W1264" t="str">
        <f t="shared" si="616"/>
        <v>0.0000276030136068049-0.00090817234574942i</v>
      </c>
      <c r="X1264" t="str">
        <f t="shared" si="617"/>
        <v>0.0000413145082816199-0.000907129675638097i</v>
      </c>
      <c r="Y1264" t="str">
        <f t="shared" si="618"/>
        <v>0.009+0.709999939711293i</v>
      </c>
      <c r="Z1264" t="str">
        <f t="shared" si="619"/>
        <v>-0.0153399754590788-0.000894759660618178i</v>
      </c>
      <c r="AA1264" t="str">
        <f t="shared" si="620"/>
        <v>0.215742674860712-16.9202807204045i</v>
      </c>
      <c r="AB1264" t="str">
        <f t="shared" si="621"/>
        <v>0.938180763216508-0.185210879894349i</v>
      </c>
      <c r="AC1264" t="str">
        <f t="shared" si="622"/>
        <v>1.25232622950364-1.57505564214178i</v>
      </c>
      <c r="AD1264" t="str">
        <f t="shared" si="623"/>
        <v>0.362208421195309+0.307657484498507i</v>
      </c>
      <c r="AE1264" t="str">
        <f t="shared" si="624"/>
        <v>-0.00528098878579121-0.00504354774603079i</v>
      </c>
      <c r="AF1264" t="str">
        <f t="shared" si="625"/>
        <v>-13.9651143153574-2.71211180887971i</v>
      </c>
      <c r="AG1264" t="str">
        <f t="shared" si="626"/>
        <v>1.01912733723788-0.0219455018085265i</v>
      </c>
      <c r="AH1264" t="str">
        <f t="shared" si="627"/>
        <v>0.0571261681380938+0.0843957493438344i</v>
      </c>
      <c r="AI1264">
        <f t="shared" si="628"/>
        <v>-19.835499424987855</v>
      </c>
      <c r="AJ1264">
        <f t="shared" si="629"/>
        <v>55.906540822906273</v>
      </c>
      <c r="AK1264"/>
      <c r="AL1264"/>
      <c r="AM1264"/>
      <c r="AN1264"/>
    </row>
    <row r="1265" spans="1:40" x14ac:dyDescent="0.25">
      <c r="A1265"/>
      <c r="B1265">
        <f t="shared" si="595"/>
        <v>113100</v>
      </c>
      <c r="C1265" s="237" t="str">
        <f t="shared" si="598"/>
        <v>-5.97471914406171E-06+0.0216536017200318i</v>
      </c>
      <c r="D1265" s="208" t="str">
        <f t="shared" si="599"/>
        <v>-5.95705176318606+0.166010946520244i</v>
      </c>
      <c r="E1265" t="str">
        <f t="shared" si="600"/>
        <v>2870</v>
      </c>
      <c r="F1265" t="str">
        <f t="shared" si="601"/>
        <v>0.777000777000777</v>
      </c>
      <c r="G1265" t="str">
        <f t="shared" si="596"/>
        <v>0.777000777000777</v>
      </c>
      <c r="H1265" t="str">
        <f t="shared" si="602"/>
        <v>8.00978897145934+2.87639965096462i</v>
      </c>
      <c r="I1265" t="str">
        <f t="shared" si="603"/>
        <v>444.142661401257i</v>
      </c>
      <c r="J1265" t="str">
        <f t="shared" si="597"/>
        <v>-266.014795696634+97.1642017494302i</v>
      </c>
      <c r="K1265" t="str">
        <f t="shared" si="604"/>
        <v>0.538057474204036-1.47308624469066i</v>
      </c>
      <c r="L1265" t="str">
        <f t="shared" si="605"/>
        <v>0.0388976966903309-0.0906167388773716i</v>
      </c>
      <c r="M1265" t="str">
        <f t="shared" si="606"/>
        <v>0.576955170894367-1.56370298356803i</v>
      </c>
      <c r="N1265" t="str">
        <f t="shared" si="607"/>
        <v>-1.15879477135131i</v>
      </c>
      <c r="O1265" t="str">
        <f t="shared" si="608"/>
        <v>0.400444196475175-0.916321147583832i</v>
      </c>
      <c r="P1265" t="str">
        <f t="shared" si="609"/>
        <v>0.599555803524825+0.916321147583832i</v>
      </c>
      <c r="Q1265" t="str">
        <f t="shared" si="610"/>
        <v>-0.599555803524825+0.242473623767478i</v>
      </c>
      <c r="R1265" t="str">
        <f t="shared" si="611"/>
        <v>-0.328224666306348-1.66107469226051i</v>
      </c>
      <c r="S1265" t="str">
        <f t="shared" si="612"/>
        <v>0.1197439406751i</v>
      </c>
      <c r="T1265" t="str">
        <f t="shared" si="613"/>
        <v>0.198903629406952-0.0393029149702918i</v>
      </c>
      <c r="U1265" t="str">
        <f t="shared" si="614"/>
        <v>0.0000333333333333332-0.000998018091639826i</v>
      </c>
      <c r="V1265" t="str">
        <f t="shared" si="615"/>
        <v>6.66666666666667E-06-0.00998018091639826i</v>
      </c>
      <c r="W1265" t="str">
        <f t="shared" si="616"/>
        <v>0.0000276030130894529-0.000907369506001105i</v>
      </c>
      <c r="X1265" t="str">
        <f t="shared" si="617"/>
        <v>0.0000412902592019254-0.000906328124181607i</v>
      </c>
      <c r="Y1265" t="str">
        <f t="shared" si="618"/>
        <v>0.009+0.710628258242011i</v>
      </c>
      <c r="Z1265" t="str">
        <f t="shared" si="619"/>
        <v>-0.0153128447280779-0.000893210365077068i</v>
      </c>
      <c r="AA1265" t="str">
        <f t="shared" si="620"/>
        <v>0.215359846670297-16.9052869299447i</v>
      </c>
      <c r="AB1265" t="str">
        <f t="shared" si="621"/>
        <v>0.938115544014879-0.185369545888423i</v>
      </c>
      <c r="AC1265" t="str">
        <f t="shared" si="622"/>
        <v>1.25138770204739-1.57388399313428i</v>
      </c>
      <c r="AD1265" t="str">
        <f t="shared" si="623"/>
        <v>0.362519586362971+0.307813659712096i</v>
      </c>
      <c r="AE1265" t="str">
        <f t="shared" si="624"/>
        <v>-0.00527626378549606-0.0050373090284356i</v>
      </c>
      <c r="AF1265" t="str">
        <f t="shared" si="625"/>
        <v>-13.9668407346454-2.71038870444438i</v>
      </c>
      <c r="AG1265" t="str">
        <f t="shared" si="626"/>
        <v>1.01911993645134-0.0219451890599288i</v>
      </c>
      <c r="AH1265" t="str">
        <f t="shared" si="627"/>
        <v>0.0570980396795498+0.0842972871986886i</v>
      </c>
      <c r="AI1265">
        <f t="shared" si="628"/>
        <v>-19.843796302323295</v>
      </c>
      <c r="AJ1265">
        <f t="shared" si="629"/>
        <v>55.888590040422869</v>
      </c>
      <c r="AK1265"/>
      <c r="AL1265"/>
      <c r="AM1265"/>
      <c r="AN1265"/>
    </row>
    <row r="1266" spans="1:40" x14ac:dyDescent="0.25">
      <c r="A1266"/>
      <c r="B1266">
        <f t="shared" ref="B1266:B1329" si="630">B1265+100</f>
        <v>113200</v>
      </c>
      <c r="C1266" s="237" t="str">
        <f t="shared" si="598"/>
        <v>-5.96416776653525E-06+0.021634473099513i</v>
      </c>
      <c r="D1266" s="208" t="str">
        <f t="shared" si="599"/>
        <v>-5.95705168229217+0.165864293762933i</v>
      </c>
      <c r="E1266" t="str">
        <f t="shared" si="600"/>
        <v>2870</v>
      </c>
      <c r="F1266" t="str">
        <f t="shared" si="601"/>
        <v>0.777000777000777</v>
      </c>
      <c r="G1266" t="str">
        <f t="shared" si="596"/>
        <v>0.777000777000777</v>
      </c>
      <c r="H1266" t="str">
        <f t="shared" si="602"/>
        <v>8.01151170571563+2.87453146727852i</v>
      </c>
      <c r="I1266" t="str">
        <f t="shared" si="603"/>
        <v>444.535360482956i</v>
      </c>
      <c r="J1266" t="str">
        <f t="shared" si="597"/>
        <v>-266.487179143801+97.2501117421353i</v>
      </c>
      <c r="K1266" t="str">
        <f t="shared" si="604"/>
        <v>0.537212642831034-1.47208346832574i</v>
      </c>
      <c r="L1266" t="str">
        <f t="shared" si="605"/>
        <v>0.0388396753311463-0.0905615727168964i</v>
      </c>
      <c r="M1266" t="str">
        <f t="shared" si="606"/>
        <v>0.57605231816218-1.56264504104264i</v>
      </c>
      <c r="N1266" t="str">
        <f t="shared" si="607"/>
        <v>-1.15981934674596i</v>
      </c>
      <c r="O1266" t="str">
        <f t="shared" si="608"/>
        <v>0.399505146353944-0.916730951826496i</v>
      </c>
      <c r="P1266" t="str">
        <f t="shared" si="609"/>
        <v>0.600494853646056+0.916730951826496i</v>
      </c>
      <c r="Q1266" t="str">
        <f t="shared" si="610"/>
        <v>-0.600494853646056+0.243088394919464i</v>
      </c>
      <c r="R1266" t="str">
        <f t="shared" si="611"/>
        <v>-0.328215383546175-1.65949182836458i</v>
      </c>
      <c r="S1266" t="str">
        <f t="shared" si="612"/>
        <v>0.119849815070038i</v>
      </c>
      <c r="T1266" t="str">
        <f t="shared" si="613"/>
        <v>0.198889788739734-0.0393365530211507i</v>
      </c>
      <c r="U1266" t="str">
        <f t="shared" si="614"/>
        <v>0.0000333333333333333-0.000997136450216118i</v>
      </c>
      <c r="V1266" t="str">
        <f t="shared" si="615"/>
        <v>6.66666666666667E-06-0.00997136450216118i</v>
      </c>
      <c r="W1266" t="str">
        <f t="shared" si="616"/>
        <v>0.0000276030125716438-0.000906568084823065i</v>
      </c>
      <c r="X1266" t="str">
        <f t="shared" si="617"/>
        <v>0.0000412660743368265-0.000905527988049435i</v>
      </c>
      <c r="Y1266" t="str">
        <f t="shared" si="618"/>
        <v>0.009+0.711256576772729i</v>
      </c>
      <c r="Z1266" t="str">
        <f t="shared" si="619"/>
        <v>-0.0152857859325326-0.00089166581917062i</v>
      </c>
      <c r="AA1266" t="str">
        <f t="shared" si="620"/>
        <v>0.214978037854705-16.8903197185205i</v>
      </c>
      <c r="AB1266" t="str">
        <f t="shared" si="621"/>
        <v>0.938050265442058-0.185528197485054i</v>
      </c>
      <c r="AC1266" t="str">
        <f t="shared" si="622"/>
        <v>1.25045131218695-1.57271354378748i</v>
      </c>
      <c r="AD1266" t="str">
        <f t="shared" si="623"/>
        <v>0.362830923873863+0.307969536153135i</v>
      </c>
      <c r="AE1266" t="str">
        <f t="shared" si="624"/>
        <v>-0.00527154992330535-0.00503108033633462i</v>
      </c>
      <c r="AF1266" t="str">
        <f t="shared" si="625"/>
        <v>-13.9685633880078-2.70866717351559i</v>
      </c>
      <c r="AG1266" t="str">
        <f t="shared" si="626"/>
        <v>1.01911253068559-0.0219448875094481i</v>
      </c>
      <c r="AH1266" t="str">
        <f t="shared" si="627"/>
        <v>0.0570699684926482+0.0841989773200694i</v>
      </c>
      <c r="AI1266">
        <f t="shared" si="628"/>
        <v>-19.852086750550402</v>
      </c>
      <c r="AJ1266">
        <f t="shared" si="629"/>
        <v>55.870626334764538</v>
      </c>
      <c r="AK1266"/>
      <c r="AL1266"/>
      <c r="AM1266"/>
      <c r="AN1266"/>
    </row>
    <row r="1267" spans="1:40" x14ac:dyDescent="0.25">
      <c r="A1267"/>
      <c r="B1267">
        <f t="shared" si="630"/>
        <v>113300</v>
      </c>
      <c r="C1267" s="237" t="str">
        <f t="shared" si="598"/>
        <v>-5.95364431500895E-06+0.0216153782453069i</v>
      </c>
      <c r="D1267" s="208" t="str">
        <f t="shared" si="599"/>
        <v>-5.95705160161237+0.165717899880686i</v>
      </c>
      <c r="E1267" t="str">
        <f t="shared" si="600"/>
        <v>2870</v>
      </c>
      <c r="F1267" t="str">
        <f t="shared" si="601"/>
        <v>0.777000777000777</v>
      </c>
      <c r="G1267" t="str">
        <f t="shared" si="596"/>
        <v>0.777000777000777</v>
      </c>
      <c r="H1267" t="str">
        <f t="shared" si="602"/>
        <v>8.0132306841293+2.87266511582585i</v>
      </c>
      <c r="I1267" t="str">
        <f t="shared" si="603"/>
        <v>444.928059564655i</v>
      </c>
      <c r="J1267" t="str">
        <f t="shared" si="597"/>
        <v>-266.959980075234+97.3360217348403i</v>
      </c>
      <c r="K1267" t="str">
        <f t="shared" si="604"/>
        <v>0.536369717144293-1.4710817891435i</v>
      </c>
      <c r="L1267" t="str">
        <f t="shared" si="605"/>
        <v>0.0387817757588065-0.0905064517517689i</v>
      </c>
      <c r="M1267" t="str">
        <f t="shared" si="606"/>
        <v>0.5751514929031-1.56158824089527i</v>
      </c>
      <c r="N1267" t="str">
        <f t="shared" si="607"/>
        <v>-1.16084392214061i</v>
      </c>
      <c r="O1267" t="str">
        <f t="shared" si="608"/>
        <v>0.398565676850328-0.917139793726583i</v>
      </c>
      <c r="P1267" t="str">
        <f t="shared" si="609"/>
        <v>0.601434323149672+0.917139793726583i</v>
      </c>
      <c r="Q1267" t="str">
        <f t="shared" si="610"/>
        <v>-0.601434323149672+0.243704128414027i</v>
      </c>
      <c r="R1267" t="str">
        <f t="shared" si="611"/>
        <v>-0.32820609169783-1.65791165363177i</v>
      </c>
      <c r="S1267" t="str">
        <f t="shared" si="612"/>
        <v>0.119955689464976i</v>
      </c>
      <c r="T1267" t="str">
        <f t="shared" si="613"/>
        <v>0.198875935483417-0.0393701880162183i</v>
      </c>
      <c r="U1267" t="str">
        <f t="shared" si="614"/>
        <v>0.0000333333333333333-0.000996256365087951i</v>
      </c>
      <c r="V1267" t="str">
        <f t="shared" si="615"/>
        <v>6.66666666666667E-06-0.00996256365087951i</v>
      </c>
      <c r="W1267" t="str">
        <f t="shared" si="616"/>
        <v>0.0000276030120533767-0.000905768078459144i</v>
      </c>
      <c r="X1267" t="str">
        <f t="shared" si="617"/>
        <v>0.0000412419534597995-0.000904729263497434i</v>
      </c>
      <c r="Y1267" t="str">
        <f t="shared" si="618"/>
        <v>0.009+0.711884895303447i</v>
      </c>
      <c r="Z1267" t="str">
        <f t="shared" si="619"/>
        <v>-0.0152587988183-0.000890126003201968i</v>
      </c>
      <c r="AA1267" t="str">
        <f t="shared" si="620"/>
        <v>0.214597244793453-16.8753790154437i</v>
      </c>
      <c r="AB1267" t="str">
        <f t="shared" si="621"/>
        <v>0.9379849274936-0.185686834669251i</v>
      </c>
      <c r="AC1267" t="str">
        <f t="shared" si="622"/>
        <v>1.24951705385998-1.57154429308348i</v>
      </c>
      <c r="AD1267" t="str">
        <f t="shared" si="623"/>
        <v>0.363142433464368+0.308125113641921i</v>
      </c>
      <c r="AE1267" t="str">
        <f t="shared" si="624"/>
        <v>-0.00526684715872847-0.00502486164282059i</v>
      </c>
      <c r="AF1267" t="str">
        <f t="shared" si="625"/>
        <v>-13.9702822857417-2.70694721594516i</v>
      </c>
      <c r="AG1267" t="str">
        <f t="shared" si="626"/>
        <v>1.01910511994211-0.0219445971111224i</v>
      </c>
      <c r="AH1267" t="str">
        <f t="shared" si="627"/>
        <v>0.0570419543524966+0.0841008193165522i</v>
      </c>
      <c r="AI1267">
        <f t="shared" si="628"/>
        <v>-19.860370782755052</v>
      </c>
      <c r="AJ1267">
        <f t="shared" si="629"/>
        <v>55.852649737354795</v>
      </c>
      <c r="AK1267"/>
      <c r="AL1267"/>
      <c r="AM1267"/>
      <c r="AN1267"/>
    </row>
    <row r="1268" spans="1:40" x14ac:dyDescent="0.25">
      <c r="A1268"/>
      <c r="B1268">
        <f t="shared" si="630"/>
        <v>113400</v>
      </c>
      <c r="C1268" s="237" t="str">
        <f t="shared" si="598"/>
        <v>-5.94314869102182E-06+0.0215963170680848i</v>
      </c>
      <c r="D1268" s="208" t="str">
        <f t="shared" si="599"/>
        <v>-5.95705152114592+0.16557176418865i</v>
      </c>
      <c r="E1268" t="str">
        <f t="shared" si="600"/>
        <v>2870</v>
      </c>
      <c r="F1268" t="str">
        <f t="shared" si="601"/>
        <v>0.777000777000777</v>
      </c>
      <c r="G1268" t="str">
        <f t="shared" si="596"/>
        <v>0.777000777000777</v>
      </c>
      <c r="H1268" t="str">
        <f t="shared" si="602"/>
        <v>8.01494591696567+2.87080059576145i</v>
      </c>
      <c r="I1268" t="str">
        <f t="shared" si="603"/>
        <v>445.320758646353i</v>
      </c>
      <c r="J1268" t="str">
        <f t="shared" si="597"/>
        <v>-267.433198490934+97.4219317275454i</v>
      </c>
      <c r="K1268" t="str">
        <f t="shared" si="604"/>
        <v>0.535528691685812-1.47008120616754i</v>
      </c>
      <c r="L1268" t="str">
        <f t="shared" si="605"/>
        <v>0.0387239976577708-0.0904513759975141i</v>
      </c>
      <c r="M1268" t="str">
        <f t="shared" si="606"/>
        <v>0.574252689343583-1.56053258216505i</v>
      </c>
      <c r="N1268" t="str">
        <f t="shared" si="607"/>
        <v>-1.16186849753526i</v>
      </c>
      <c r="O1268" t="str">
        <f t="shared" si="608"/>
        <v>0.397625788950541-0.917547672854909i</v>
      </c>
      <c r="P1268" t="str">
        <f t="shared" si="609"/>
        <v>0.602374211049459+0.917547672854909i</v>
      </c>
      <c r="Q1268" t="str">
        <f t="shared" si="610"/>
        <v>-0.602374211049459+0.244320824680351i</v>
      </c>
      <c r="R1268" t="str">
        <f t="shared" si="611"/>
        <v>-0.328196790758867-1.6563341609401i</v>
      </c>
      <c r="S1268" t="str">
        <f t="shared" si="612"/>
        <v>0.120061563859915i</v>
      </c>
      <c r="T1268" t="str">
        <f t="shared" si="613"/>
        <v>0.198862069637069-0.0394038199523149i</v>
      </c>
      <c r="U1268" t="str">
        <f t="shared" si="614"/>
        <v>0.0000333333333333335-0.00099537783213814i</v>
      </c>
      <c r="V1268" t="str">
        <f t="shared" si="615"/>
        <v>6.66666666666667E-06-0.0099537783213814i</v>
      </c>
      <c r="W1268" t="str">
        <f t="shared" si="616"/>
        <v>0.0000276030115346525-0.000904969483166459i</v>
      </c>
      <c r="X1268" t="str">
        <f t="shared" si="617"/>
        <v>0.0000412178963453222-0.00090393194679468i</v>
      </c>
      <c r="Y1268" t="str">
        <f t="shared" si="618"/>
        <v>0.009+0.712513213834165i</v>
      </c>
      <c r="Z1268" t="str">
        <f t="shared" si="619"/>
        <v>-0.0152318831323592-0.000888590897575272i</v>
      </c>
      <c r="AA1268" t="str">
        <f t="shared" si="620"/>
        <v>0.214217463882139-16.8604647502769i</v>
      </c>
      <c r="AB1268" t="str">
        <f t="shared" si="621"/>
        <v>0.937919530165111-0.185845457426018i</v>
      </c>
      <c r="AC1268" t="str">
        <f t="shared" si="622"/>
        <v>1.24858492102452-1.57037624000077i</v>
      </c>
      <c r="AD1268" t="str">
        <f t="shared" si="623"/>
        <v>0.363454114870681+0.308280391998944i</v>
      </c>
      <c r="AE1268" t="str">
        <f t="shared" si="624"/>
        <v>-0.00526215545145408-0.00501865292108617i</v>
      </c>
      <c r="AF1268" t="str">
        <f t="shared" si="625"/>
        <v>-13.9719974381116-2.7052288315728i</v>
      </c>
      <c r="AG1268" t="str">
        <f t="shared" si="626"/>
        <v>1.01909770422243-0.0219443178191414i</v>
      </c>
      <c r="AH1268" t="str">
        <f t="shared" si="627"/>
        <v>0.0570139970352217+0.0840028127980892i</v>
      </c>
      <c r="AI1268">
        <f t="shared" si="628"/>
        <v>-19.868648411986598</v>
      </c>
      <c r="AJ1268">
        <f t="shared" si="629"/>
        <v>55.834660279500945</v>
      </c>
      <c r="AK1268"/>
      <c r="AL1268"/>
      <c r="AM1268"/>
      <c r="AN1268"/>
    </row>
    <row r="1269" spans="1:40" x14ac:dyDescent="0.25">
      <c r="A1269"/>
      <c r="B1269">
        <f t="shared" si="630"/>
        <v>113500</v>
      </c>
      <c r="C1269" s="237" t="str">
        <f t="shared" si="598"/>
        <v>-5.93268079654647E-06+0.0215772894788324i</v>
      </c>
      <c r="D1269" s="208" t="str">
        <f t="shared" si="599"/>
        <v>-5.95705144089206+0.165425886004382i</v>
      </c>
      <c r="E1269" t="str">
        <f t="shared" si="600"/>
        <v>2870</v>
      </c>
      <c r="F1269" t="str">
        <f t="shared" si="601"/>
        <v>0.777000777000777</v>
      </c>
      <c r="G1269" t="str">
        <f t="shared" si="596"/>
        <v>0.777000777000777</v>
      </c>
      <c r="H1269" t="str">
        <f t="shared" si="602"/>
        <v>8.01665741445765+2.86893790623045i</v>
      </c>
      <c r="I1269" t="str">
        <f t="shared" si="603"/>
        <v>445.713457728052i</v>
      </c>
      <c r="J1269" t="str">
        <f t="shared" si="597"/>
        <v>-267.906834390899+97.5078417202505i</v>
      </c>
      <c r="K1269" t="str">
        <f t="shared" si="604"/>
        <v>0.534689561016018-1.46908171841846i</v>
      </c>
      <c r="L1269" t="str">
        <f t="shared" si="605"/>
        <v>0.0386663407134181-0.0903963454692079i</v>
      </c>
      <c r="M1269" t="str">
        <f t="shared" si="606"/>
        <v>0.573355901729436-1.55947806388767i</v>
      </c>
      <c r="N1269" t="str">
        <f t="shared" si="607"/>
        <v>-1.16289307292992i</v>
      </c>
      <c r="O1269" t="str">
        <f t="shared" si="608"/>
        <v>0.396685483641225-0.917954588783305i</v>
      </c>
      <c r="P1269" t="str">
        <f t="shared" si="609"/>
        <v>0.603314516358775+0.917954588783305i</v>
      </c>
      <c r="Q1269" t="str">
        <f t="shared" si="610"/>
        <v>-0.603314516358775+0.244938484146615i</v>
      </c>
      <c r="R1269" t="str">
        <f t="shared" si="611"/>
        <v>-0.328187480726843-1.65475934319264i</v>
      </c>
      <c r="S1269" t="str">
        <f t="shared" si="612"/>
        <v>0.120167438254853i</v>
      </c>
      <c r="T1269" t="str">
        <f t="shared" si="613"/>
        <v>0.198848191199743-0.0394374488262587i</v>
      </c>
      <c r="U1269" t="str">
        <f t="shared" si="614"/>
        <v>0.0000333333333333335-0.000994500847264012i</v>
      </c>
      <c r="V1269" t="str">
        <f t="shared" si="615"/>
        <v>6.66666666666667E-06-0.00994500847264012i</v>
      </c>
      <c r="W1269" t="str">
        <f t="shared" si="616"/>
        <v>0.0000276030110154704-0.000904172295215293i</v>
      </c>
      <c r="X1269" t="str">
        <f t="shared" si="617"/>
        <v>0.0000411939027688614-0.000903136034223351i</v>
      </c>
      <c r="Y1269" t="str">
        <f t="shared" si="618"/>
        <v>0.009+0.713141532364883i</v>
      </c>
      <c r="Z1269" t="str">
        <f t="shared" si="619"/>
        <v>-0.0152050386228042-0.000887060482794982i</v>
      </c>
      <c r="AA1269" t="str">
        <f t="shared" si="620"/>
        <v>0.213838691532352-16.845576852832i</v>
      </c>
      <c r="AB1269" t="str">
        <f t="shared" si="621"/>
        <v>0.937854073452124-0.186004065740349i</v>
      </c>
      <c r="AC1269" t="str">
        <f t="shared" si="622"/>
        <v>1.24765490765877-1.56920938351418i</v>
      </c>
      <c r="AD1269" t="str">
        <f t="shared" si="623"/>
        <v>0.363765967828784+0.308435371044878i</v>
      </c>
      <c r="AE1269" t="str">
        <f t="shared" si="624"/>
        <v>-0.00525747476134828-0.00501245414442289i</v>
      </c>
      <c r="AF1269" t="str">
        <f t="shared" si="625"/>
        <v>-13.9737088553497-2.70351202022607i</v>
      </c>
      <c r="AG1269" t="str">
        <f t="shared" si="626"/>
        <v>1.01909028352806-0.0219440495878438i</v>
      </c>
      <c r="AH1269" t="str">
        <f t="shared" si="627"/>
        <v>0.0569860963179587+0.083904957375998i</v>
      </c>
      <c r="AI1269">
        <f t="shared" si="628"/>
        <v>-19.876919651258653</v>
      </c>
      <c r="AJ1269">
        <f t="shared" si="629"/>
        <v>55.816657992395278</v>
      </c>
      <c r="AK1269"/>
      <c r="AL1269"/>
      <c r="AM1269"/>
      <c r="AN1269"/>
    </row>
    <row r="1270" spans="1:40" x14ac:dyDescent="0.25">
      <c r="A1270"/>
      <c r="B1270">
        <f t="shared" si="630"/>
        <v>113600</v>
      </c>
      <c r="C1270" s="237" t="str">
        <f t="shared" si="598"/>
        <v>-0.0000059222405339868+0.0215582953888494i</v>
      </c>
      <c r="D1270" s="208" t="str">
        <f t="shared" si="599"/>
        <v>-5.95705136085005+0.165280264647845i</v>
      </c>
      <c r="E1270" t="str">
        <f t="shared" si="600"/>
        <v>2870</v>
      </c>
      <c r="F1270" t="str">
        <f t="shared" si="601"/>
        <v>0.777000777000777</v>
      </c>
      <c r="G1270" t="str">
        <f t="shared" si="596"/>
        <v>0.777000777000777</v>
      </c>
      <c r="H1270" t="str">
        <f t="shared" si="602"/>
        <v>8.01836518680579+2.8670770463685i</v>
      </c>
      <c r="I1270" t="str">
        <f t="shared" si="603"/>
        <v>446.106156809751i</v>
      </c>
      <c r="J1270" t="str">
        <f t="shared" si="597"/>
        <v>-268.380887775131+97.5937517129555i</v>
      </c>
      <c r="K1270" t="str">
        <f t="shared" si="604"/>
        <v>0.533852319713667-1.46808332491379i</v>
      </c>
      <c r="L1270" t="str">
        <f t="shared" si="605"/>
        <v>0.0386088046120457-0.0903413601814822i</v>
      </c>
      <c r="M1270" t="str">
        <f t="shared" si="606"/>
        <v>0.572461124325713-1.55842468509527i</v>
      </c>
      <c r="N1270" t="str">
        <f t="shared" si="607"/>
        <v>-1.16391764832457i</v>
      </c>
      <c r="O1270" t="str">
        <f t="shared" si="608"/>
        <v>0.395744761909488-0.918360541084602i</v>
      </c>
      <c r="P1270" t="str">
        <f t="shared" si="609"/>
        <v>0.604255238090512+0.918360541084602i</v>
      </c>
      <c r="Q1270" t="str">
        <f t="shared" si="610"/>
        <v>-0.604255238090512+0.245557107239968i</v>
      </c>
      <c r="R1270" t="str">
        <f t="shared" si="611"/>
        <v>-0.328178161599316-1.65318719331752i</v>
      </c>
      <c r="S1270" t="str">
        <f t="shared" si="612"/>
        <v>0.120273312649791i</v>
      </c>
      <c r="T1270" t="str">
        <f t="shared" si="613"/>
        <v>0.198834300170509-0.0394710746348682i</v>
      </c>
      <c r="U1270" t="str">
        <f t="shared" si="614"/>
        <v>0.0000333333333333332-0.000993625406377328i</v>
      </c>
      <c r="V1270" t="str">
        <f t="shared" si="615"/>
        <v>6.66666666666667E-06-0.00993625406377328i</v>
      </c>
      <c r="W1270" t="str">
        <f t="shared" si="616"/>
        <v>0.0000276030104958303-0.000903376510889069i</v>
      </c>
      <c r="X1270" t="str">
        <f t="shared" si="617"/>
        <v>0.0000411699725068733-0.000902341522078712i</v>
      </c>
      <c r="Y1270" t="str">
        <f t="shared" si="618"/>
        <v>0.009+0.713769850895601i</v>
      </c>
      <c r="Z1270" t="str">
        <f t="shared" si="619"/>
        <v>-0.0151782650388391-0.000885534739465333i</v>
      </c>
      <c r="AA1270" t="str">
        <f t="shared" si="620"/>
        <v>0.21346092417159-16.8307152531698i</v>
      </c>
      <c r="AB1270" t="str">
        <f t="shared" si="621"/>
        <v>0.937788557350253-0.186162659597236i</v>
      </c>
      <c r="AC1270" t="str">
        <f t="shared" si="622"/>
        <v>1.24672700776119-1.56804372259501i</v>
      </c>
      <c r="AD1270" t="str">
        <f t="shared" si="623"/>
        <v>0.364077992074481+0.308590050600591i</v>
      </c>
      <c r="AE1270" t="str">
        <f t="shared" si="624"/>
        <v>-0.00525280504845468-0.00500626528622131i</v>
      </c>
      <c r="AF1270" t="str">
        <f t="shared" si="625"/>
        <v>-13.9754165476558-2.70179678172065i</v>
      </c>
      <c r="AG1270" t="str">
        <f t="shared" si="626"/>
        <v>1.01908285786053-0.0219437923717193i</v>
      </c>
      <c r="AH1270" t="str">
        <f t="shared" si="627"/>
        <v>0.0569582519788539+0.0838072526629641i</v>
      </c>
      <c r="AI1270">
        <f t="shared" si="628"/>
        <v>-19.885184513548225</v>
      </c>
      <c r="AJ1270">
        <f t="shared" si="629"/>
        <v>55.798642907114484</v>
      </c>
      <c r="AK1270"/>
      <c r="AL1270"/>
      <c r="AM1270"/>
      <c r="AN1270"/>
    </row>
    <row r="1271" spans="1:40" x14ac:dyDescent="0.25">
      <c r="A1271"/>
      <c r="B1271">
        <f t="shared" si="630"/>
        <v>113700</v>
      </c>
      <c r="C1271" s="237" t="str">
        <f t="shared" si="598"/>
        <v>-5.91182780617566E-06+0.021539334709747i</v>
      </c>
      <c r="D1271" s="208" t="str">
        <f t="shared" si="599"/>
        <v>-5.95705128101914+0.165134899441394i</v>
      </c>
      <c r="E1271" t="str">
        <f t="shared" si="600"/>
        <v>2870</v>
      </c>
      <c r="F1271" t="str">
        <f t="shared" si="601"/>
        <v>0.777000777000777</v>
      </c>
      <c r="G1271" t="str">
        <f t="shared" si="596"/>
        <v>0.777000777000777</v>
      </c>
      <c r="H1271" t="str">
        <f t="shared" si="602"/>
        <v>8.02006924417849+2.86521801530167i</v>
      </c>
      <c r="I1271" t="str">
        <f t="shared" si="603"/>
        <v>446.498855891449i</v>
      </c>
      <c r="J1271" t="str">
        <f t="shared" si="597"/>
        <v>-268.855358643628+97.6796617056606i</v>
      </c>
      <c r="K1271" t="str">
        <f t="shared" si="604"/>
        <v>0.533016962375805-1.46708602466812i</v>
      </c>
      <c r="L1271" t="str">
        <f t="shared" si="605"/>
        <v>0.0385513890408648-0.0902864201485256i</v>
      </c>
      <c r="M1271" t="str">
        <f t="shared" si="606"/>
        <v>0.57156835141667-1.55737244481665i</v>
      </c>
      <c r="N1271" t="str">
        <f t="shared" si="607"/>
        <v>-1.16494222371922i</v>
      </c>
      <c r="O1271" t="str">
        <f t="shared" si="608"/>
        <v>0.394803624742848-0.918765529332652i</v>
      </c>
      <c r="P1271" t="str">
        <f t="shared" si="609"/>
        <v>0.605196375257152+0.918765529332652i</v>
      </c>
      <c r="Q1271" t="str">
        <f t="shared" si="610"/>
        <v>-0.605196375257152+0.246176694386568i</v>
      </c>
      <c r="R1271" t="str">
        <f t="shared" si="611"/>
        <v>-0.328168833373831-1.65161770426765i</v>
      </c>
      <c r="S1271" t="str">
        <f t="shared" si="612"/>
        <v>0.120379187044729i</v>
      </c>
      <c r="T1271" t="str">
        <f t="shared" si="613"/>
        <v>0.198820396548421-0.0395046973749589i</v>
      </c>
      <c r="U1271" t="str">
        <f t="shared" si="614"/>
        <v>0.0000333333333333333-0.000992751505404263i</v>
      </c>
      <c r="V1271" t="str">
        <f t="shared" si="615"/>
        <v>6.66666666666667E-06-0.00992751505404263i</v>
      </c>
      <c r="W1271" t="str">
        <f t="shared" si="616"/>
        <v>0.000027603009975733-0.000902582126484312i</v>
      </c>
      <c r="X1271" t="str">
        <f t="shared" si="617"/>
        <v>0.0000411461053367971-0.000901548406669073i</v>
      </c>
      <c r="Y1271" t="str">
        <f t="shared" si="618"/>
        <v>0.009+0.714398169426319i</v>
      </c>
      <c r="Z1271" t="str">
        <f t="shared" si="619"/>
        <v>-0.0151515621307727-0.000884013648289721i</v>
      </c>
      <c r="AA1271" t="str">
        <f t="shared" si="620"/>
        <v>0.213084158243176-16.8158798815981i</v>
      </c>
      <c r="AB1271" t="str">
        <f t="shared" si="621"/>
        <v>0.937722981855036-0.186321238981663i</v>
      </c>
      <c r="AC1271" t="str">
        <f t="shared" si="622"/>
        <v>1.24580121535027-1.566879256211i</v>
      </c>
      <c r="AD1271" t="str">
        <f t="shared" si="623"/>
        <v>0.364390187343363+0.308744430487129i</v>
      </c>
      <c r="AE1271" t="str">
        <f t="shared" si="624"/>
        <v>-0.00524814627299278-0.00500008631997012i</v>
      </c>
      <c r="AF1271" t="str">
        <f t="shared" si="625"/>
        <v>-13.9771205251976-2.70008311586028i</v>
      </c>
      <c r="AG1271" t="str">
        <f t="shared" si="626"/>
        <v>1.01907542722136-0.0219435461254054i</v>
      </c>
      <c r="AH1271" t="str">
        <f t="shared" si="627"/>
        <v>0.0569304637970544+0.0837096982730292i</v>
      </c>
      <c r="AI1271">
        <f t="shared" si="628"/>
        <v>-19.893443011796489</v>
      </c>
      <c r="AJ1271">
        <f t="shared" si="629"/>
        <v>55.780615054620633</v>
      </c>
      <c r="AK1271"/>
      <c r="AL1271"/>
      <c r="AM1271"/>
      <c r="AN1271"/>
    </row>
    <row r="1272" spans="1:40" x14ac:dyDescent="0.25">
      <c r="A1272"/>
      <c r="B1272">
        <f t="shared" si="630"/>
        <v>113800</v>
      </c>
      <c r="C1272" s="237" t="str">
        <f t="shared" si="598"/>
        <v>-5.90144251637263E-06+0.0215204073534475i</v>
      </c>
      <c r="D1272" s="208" t="str">
        <f t="shared" si="599"/>
        <v>-5.95705120139858+0.164989789709764i</v>
      </c>
      <c r="E1272" t="str">
        <f t="shared" si="600"/>
        <v>2870</v>
      </c>
      <c r="F1272" t="str">
        <f t="shared" si="601"/>
        <v>0.777000777000777</v>
      </c>
      <c r="G1272" t="str">
        <f t="shared" si="596"/>
        <v>0.777000777000777</v>
      </c>
      <c r="H1272" t="str">
        <f t="shared" si="602"/>
        <v>8.02176959671199+2.86336081214674i</v>
      </c>
      <c r="I1272" t="str">
        <f t="shared" si="603"/>
        <v>446.891554973148i</v>
      </c>
      <c r="J1272" t="str">
        <f t="shared" si="597"/>
        <v>-269.330246996392+97.7655716983656i</v>
      </c>
      <c r="K1272" t="str">
        <f t="shared" si="604"/>
        <v>0.532183483617677-1.46608981669306i</v>
      </c>
      <c r="L1272" t="str">
        <f t="shared" si="605"/>
        <v>0.0384940936879995-0.0902315253840884i</v>
      </c>
      <c r="M1272" t="str">
        <f t="shared" si="606"/>
        <v>0.570677577305676-1.55632134207715i</v>
      </c>
      <c r="N1272" t="str">
        <f t="shared" si="607"/>
        <v>-1.16596679911387i</v>
      </c>
      <c r="O1272" t="str">
        <f t="shared" si="608"/>
        <v>0.393862073129268-0.919169553102318i</v>
      </c>
      <c r="P1272" t="str">
        <f t="shared" si="609"/>
        <v>0.606137926870732+0.919169553102318i</v>
      </c>
      <c r="Q1272" t="str">
        <f t="shared" si="610"/>
        <v>-0.606137926870732+0.246797246011552i</v>
      </c>
      <c r="R1272" t="str">
        <f t="shared" si="611"/>
        <v>-0.32815949604794-1.65005086902075i</v>
      </c>
      <c r="S1272" t="str">
        <f t="shared" si="612"/>
        <v>0.120485061439667i</v>
      </c>
      <c r="T1272" t="str">
        <f t="shared" si="613"/>
        <v>0.198806480332541-0.0395383170433462i</v>
      </c>
      <c r="U1272" t="str">
        <f t="shared" si="614"/>
        <v>0.0000333333333333334-0.000991879140285281i</v>
      </c>
      <c r="V1272" t="str">
        <f t="shared" si="615"/>
        <v>6.66666666666667E-06-0.00991879140285281i</v>
      </c>
      <c r="W1272" t="str">
        <f t="shared" si="616"/>
        <v>0.0000276030094551781-0.000901789138310537i</v>
      </c>
      <c r="X1272" t="str">
        <f t="shared" si="617"/>
        <v>0.0000411223010370473-0.000900756684315678i</v>
      </c>
      <c r="Y1272" t="str">
        <f t="shared" si="618"/>
        <v>0.009+0.715026487957037i</v>
      </c>
      <c r="Z1272" t="str">
        <f t="shared" si="619"/>
        <v>-0.0151249296500107-0.00088249719007005i</v>
      </c>
      <c r="AA1272" t="str">
        <f t="shared" si="620"/>
        <v>0.212708390206171-16.8010706686715i</v>
      </c>
      <c r="AB1272" t="str">
        <f t="shared" si="621"/>
        <v>0.937657346962048-0.186479803878607i</v>
      </c>
      <c r="AC1272" t="str">
        <f t="shared" si="622"/>
        <v>1.24487752446453-1.56571598332636i</v>
      </c>
      <c r="AD1272" t="str">
        <f t="shared" si="623"/>
        <v>0.364702553370847+0.308898510525739i</v>
      </c>
      <c r="AE1272" t="str">
        <f t="shared" si="624"/>
        <v>-0.00524349839535757-0.00499391721925606i</v>
      </c>
      <c r="AF1272" t="str">
        <f t="shared" si="625"/>
        <v>-13.9788207981106-2.69837102243698i</v>
      </c>
      <c r="AG1272" t="str">
        <f t="shared" si="626"/>
        <v>1.01906799161212-0.0219433108036894i</v>
      </c>
      <c r="AH1272" t="str">
        <f t="shared" si="627"/>
        <v>0.0569027315527042+0.0836122938215867i</v>
      </c>
      <c r="AI1272">
        <f t="shared" si="628"/>
        <v>-19.90169515890878</v>
      </c>
      <c r="AJ1272">
        <f t="shared" si="629"/>
        <v>55.762574465761432</v>
      </c>
      <c r="AK1272"/>
      <c r="AL1272"/>
      <c r="AM1272"/>
      <c r="AN1272"/>
    </row>
    <row r="1273" spans="1:40" x14ac:dyDescent="0.25">
      <c r="A1273"/>
      <c r="B1273">
        <f t="shared" si="630"/>
        <v>113900</v>
      </c>
      <c r="C1273" s="237" t="str">
        <f t="shared" si="598"/>
        <v>-5.89108456826183E-06+0.0215015132321823i</v>
      </c>
      <c r="D1273" s="208" t="str">
        <f t="shared" si="599"/>
        <v>-5.95705112198765+0.164844934780064i</v>
      </c>
      <c r="E1273" t="str">
        <f t="shared" si="600"/>
        <v>2870</v>
      </c>
      <c r="F1273" t="str">
        <f t="shared" si="601"/>
        <v>0.777000777000777</v>
      </c>
      <c r="G1273" t="str">
        <f t="shared" si="596"/>
        <v>0.777000777000777</v>
      </c>
      <c r="H1273" t="str">
        <f t="shared" si="602"/>
        <v>8.02346625451066+2.86150543601109i</v>
      </c>
      <c r="I1273" t="str">
        <f t="shared" si="603"/>
        <v>447.284254054847i</v>
      </c>
      <c r="J1273" t="str">
        <f t="shared" si="597"/>
        <v>-269.805552833422+97.8514816910708i</v>
      </c>
      <c r="K1273" t="str">
        <f t="shared" si="604"/>
        <v>0.531351878072678-1.46509469999735i</v>
      </c>
      <c r="L1273" t="str">
        <f t="shared" si="605"/>
        <v>0.0384369182424834-0.0901766759014852i</v>
      </c>
      <c r="M1273" t="str">
        <f t="shared" si="606"/>
        <v>0.569788796315161-1.55527137589884i</v>
      </c>
      <c r="N1273" t="str">
        <f t="shared" si="607"/>
        <v>-1.16699137450852i</v>
      </c>
      <c r="O1273" t="str">
        <f t="shared" si="608"/>
        <v>0.392920108057146-0.919572611969474i</v>
      </c>
      <c r="P1273" t="str">
        <f t="shared" si="609"/>
        <v>0.607079891942854+0.919572611969474i</v>
      </c>
      <c r="Q1273" t="str">
        <f t="shared" si="610"/>
        <v>-0.607079891942854+0.247418762539046i</v>
      </c>
      <c r="R1273" t="str">
        <f t="shared" si="611"/>
        <v>-0.328150149619188-1.6484866805792i</v>
      </c>
      <c r="S1273" t="str">
        <f t="shared" si="612"/>
        <v>0.120590935834606i</v>
      </c>
      <c r="T1273" t="str">
        <f t="shared" si="613"/>
        <v>0.198792551521929-0.0395719336368439i</v>
      </c>
      <c r="U1273" t="str">
        <f t="shared" si="614"/>
        <v>0.0000333333333333335-0.000991008306975112i</v>
      </c>
      <c r="V1273" t="str">
        <f t="shared" si="615"/>
        <v>6.66666666666667E-06-0.00991008306975112i</v>
      </c>
      <c r="W1273" t="str">
        <f t="shared" si="616"/>
        <v>0.0000276030089341658-0.000900997542690227i</v>
      </c>
      <c r="X1273" t="str">
        <f t="shared" si="617"/>
        <v>0.0000410985593870111-0.000899966351352682i</v>
      </c>
      <c r="Y1273" t="str">
        <f t="shared" si="618"/>
        <v>0.009+0.715654806487755i</v>
      </c>
      <c r="Z1273" t="str">
        <f t="shared" si="619"/>
        <v>-0.0150983673490519-0.000880985345706192i</v>
      </c>
      <c r="AA1273" t="str">
        <f t="shared" si="620"/>
        <v>0.212333616535292-16.7862875451893i</v>
      </c>
      <c r="AB1273" t="str">
        <f t="shared" si="621"/>
        <v>0.937591652666858-0.186638354273042i</v>
      </c>
      <c r="AC1273" t="str">
        <f t="shared" si="622"/>
        <v>1.24395592916246-1.56455390290193i</v>
      </c>
      <c r="AD1273" t="str">
        <f t="shared" si="623"/>
        <v>0.365015089892134+0.309052290537847i</v>
      </c>
      <c r="AE1273" t="str">
        <f t="shared" si="624"/>
        <v>-0.00523886137611788-0.00498775795776295i</v>
      </c>
      <c r="AF1273" t="str">
        <f t="shared" si="625"/>
        <v>-13.9805173764983-2.69666050123103i</v>
      </c>
      <c r="AG1273" t="str">
        <f t="shared" si="626"/>
        <v>1.01906055103433-0.0219430863615049i</v>
      </c>
      <c r="AH1273" t="str">
        <f t="shared" si="627"/>
        <v>0.0568750550269365+0.0835150389253748i</v>
      </c>
      <c r="AI1273">
        <f t="shared" si="628"/>
        <v>-19.909940967754874</v>
      </c>
      <c r="AJ1273">
        <f t="shared" si="629"/>
        <v>55.744521171271487</v>
      </c>
      <c r="AK1273"/>
      <c r="AL1273"/>
      <c r="AM1273"/>
      <c r="AN1273"/>
    </row>
    <row r="1274" spans="1:40" x14ac:dyDescent="0.25">
      <c r="A1274"/>
      <c r="B1274">
        <f t="shared" si="630"/>
        <v>114000</v>
      </c>
      <c r="C1274" s="237" t="str">
        <f t="shared" si="598"/>
        <v>-5.88075386594959E-06+0.0214826522584909i</v>
      </c>
      <c r="D1274" s="208" t="str">
        <f t="shared" si="599"/>
        <v>-5.9570510427856+0.164700333981764i</v>
      </c>
      <c r="E1274" t="str">
        <f t="shared" si="600"/>
        <v>2870</v>
      </c>
      <c r="F1274" t="str">
        <f t="shared" si="601"/>
        <v>0.777000777000777</v>
      </c>
      <c r="G1274" t="str">
        <f t="shared" si="596"/>
        <v>0.777000777000777</v>
      </c>
      <c r="H1274" t="str">
        <f t="shared" si="602"/>
        <v>8.02515922764688+2.85965188599292i</v>
      </c>
      <c r="I1274" t="str">
        <f t="shared" si="603"/>
        <v>447.676953136545i</v>
      </c>
      <c r="J1274" t="str">
        <f t="shared" si="597"/>
        <v>-270.281276154719+97.9373916837758i</v>
      </c>
      <c r="K1274" t="str">
        <f t="shared" si="604"/>
        <v>0.530522140392262-1.46410067358683i</v>
      </c>
      <c r="L1274" t="str">
        <f t="shared" si="605"/>
        <v>0.0383798623942561-0.0901218717135967i</v>
      </c>
      <c r="M1274" t="str">
        <f t="shared" si="606"/>
        <v>0.568902002786518-1.55422254530043i</v>
      </c>
      <c r="N1274" t="str">
        <f t="shared" si="607"/>
        <v>-1.16801594990317i</v>
      </c>
      <c r="O1274" t="str">
        <f t="shared" si="608"/>
        <v>0.391977730515315-0.919974705511006i</v>
      </c>
      <c r="P1274" t="str">
        <f t="shared" si="609"/>
        <v>0.608022269484685+0.919974705511006i</v>
      </c>
      <c r="Q1274" t="str">
        <f t="shared" si="610"/>
        <v>-0.608022269484685+0.248041244392164i</v>
      </c>
      <c r="R1274" t="str">
        <f t="shared" si="611"/>
        <v>-0.328140794085116-1.64692513196991i</v>
      </c>
      <c r="S1274" t="str">
        <f t="shared" si="612"/>
        <v>0.120696810229544i</v>
      </c>
      <c r="T1274" t="str">
        <f t="shared" si="613"/>
        <v>0.198778610115639-0.0396055471522631i</v>
      </c>
      <c r="U1274" t="str">
        <f t="shared" si="614"/>
        <v>0.0000333333333333332-0.00099013900144267i</v>
      </c>
      <c r="V1274" t="str">
        <f t="shared" si="615"/>
        <v>6.66666666666667E-06-0.0099013900144267i</v>
      </c>
      <c r="W1274" t="str">
        <f t="shared" si="616"/>
        <v>0.0000276030084126952-0.000900207335958745i</v>
      </c>
      <c r="X1274" t="str">
        <f t="shared" si="617"/>
        <v>0.0000410748801670406-0.000899177404127068i</v>
      </c>
      <c r="Y1274" t="str">
        <f t="shared" si="618"/>
        <v>0.009+0.716283125018473i</v>
      </c>
      <c r="Z1274" t="str">
        <f t="shared" si="619"/>
        <v>-0.0150718749814808-0.000879478096195339i</v>
      </c>
      <c r="AA1274" t="str">
        <f t="shared" si="620"/>
        <v>0.211959833720829-16.7715304421951i</v>
      </c>
      <c r="AB1274" t="str">
        <f t="shared" si="621"/>
        <v>0.937525898965002-0.186796890149927i</v>
      </c>
      <c r="AC1274" t="str">
        <f t="shared" si="622"/>
        <v>1.2430364235224-1.56339301389505i</v>
      </c>
      <c r="AD1274" t="str">
        <f t="shared" si="623"/>
        <v>0.365327796642239+0.309205770345067i</v>
      </c>
      <c r="AE1274" t="str">
        <f t="shared" si="624"/>
        <v>-0.00523423517601597-0.00498160850927146i</v>
      </c>
      <c r="AF1274" t="str">
        <f t="shared" si="625"/>
        <v>-13.9822102704325-2.69495155201116i</v>
      </c>
      <c r="AG1274" t="str">
        <f t="shared" si="626"/>
        <v>1.01905310548957-0.021942872753933i</v>
      </c>
      <c r="AH1274" t="str">
        <f t="shared" si="627"/>
        <v>0.0568474340018696+0.0834179332024671i</v>
      </c>
      <c r="AI1274">
        <f t="shared" si="628"/>
        <v>-19.918180451169363</v>
      </c>
      <c r="AJ1274">
        <f t="shared" si="629"/>
        <v>55.726455201771124</v>
      </c>
      <c r="AK1274"/>
      <c r="AL1274"/>
      <c r="AM1274"/>
      <c r="AN1274"/>
    </row>
    <row r="1275" spans="1:40" x14ac:dyDescent="0.25">
      <c r="A1275"/>
      <c r="B1275">
        <f t="shared" si="630"/>
        <v>114100</v>
      </c>
      <c r="C1275" s="237" t="str">
        <f t="shared" si="598"/>
        <v>-5.87045031396226E-06+0.0214638243452191i</v>
      </c>
      <c r="D1275" s="208" t="str">
        <f t="shared" si="599"/>
        <v>-5.9570509637917+0.16455598664668i</v>
      </c>
      <c r="E1275" t="str">
        <f t="shared" si="600"/>
        <v>2870</v>
      </c>
      <c r="F1275" t="str">
        <f t="shared" si="601"/>
        <v>0.777000777000777</v>
      </c>
      <c r="G1275" t="str">
        <f t="shared" si="596"/>
        <v>0.777000777000777</v>
      </c>
      <c r="H1275" t="str">
        <f t="shared" si="602"/>
        <v>8.02684852616134+2.85780016118128i</v>
      </c>
      <c r="I1275" t="str">
        <f t="shared" si="603"/>
        <v>448.069652218244i</v>
      </c>
      <c r="J1275" t="str">
        <f t="shared" si="597"/>
        <v>-270.757416960281+98.0233016764809i</v>
      </c>
      <c r="K1275" t="str">
        <f t="shared" si="604"/>
        <v>0.529694265245911-1.46310773646454i</v>
      </c>
      <c r="L1275" t="str">
        <f t="shared" si="605"/>
        <v>0.0383229258341621-0.090067112832875i</v>
      </c>
      <c r="M1275" t="str">
        <f t="shared" si="606"/>
        <v>0.568017191080073-1.55317484929741i</v>
      </c>
      <c r="N1275" t="str">
        <f t="shared" si="607"/>
        <v>-1.16904052529783i</v>
      </c>
      <c r="O1275" t="str">
        <f t="shared" si="608"/>
        <v>0.39103494149303-0.92037583330482i</v>
      </c>
      <c r="P1275" t="str">
        <f t="shared" si="609"/>
        <v>0.60896505850697+0.92037583330482i</v>
      </c>
      <c r="Q1275" t="str">
        <f t="shared" si="610"/>
        <v>-0.60896505850697+0.24866469199301i</v>
      </c>
      <c r="R1275" t="str">
        <f t="shared" si="611"/>
        <v>-0.328131429443268-1.64536621624422i</v>
      </c>
      <c r="S1275" t="str">
        <f t="shared" si="612"/>
        <v>0.120802684624482i</v>
      </c>
      <c r="T1275" t="str">
        <f t="shared" si="613"/>
        <v>0.198764656112728-0.0396391575864156i</v>
      </c>
      <c r="U1275" t="str">
        <f t="shared" si="614"/>
        <v>0.0000333333333333333-0.000989271219671031i</v>
      </c>
      <c r="V1275" t="str">
        <f t="shared" si="615"/>
        <v>6.66666666666667E-06-0.00989271219671031i</v>
      </c>
      <c r="W1275" t="str">
        <f t="shared" si="616"/>
        <v>0.0000276030078907676-0.000899418514464363i</v>
      </c>
      <c r="X1275" t="str">
        <f t="shared" si="617"/>
        <v>0.0000410512631584538-0.000898389838998667i</v>
      </c>
      <c r="Y1275" t="str">
        <f t="shared" si="618"/>
        <v>0.009+0.716911443549191i</v>
      </c>
      <c r="Z1275" t="str">
        <f t="shared" si="619"/>
        <v>-0.0150454523019638-0.000877975422631541i</v>
      </c>
      <c r="AA1275" t="str">
        <f t="shared" si="620"/>
        <v>0.211587038268564-16.7567992909758i</v>
      </c>
      <c r="AB1275" t="str">
        <f t="shared" si="621"/>
        <v>0.937460085852033-0.186955411494226i</v>
      </c>
      <c r="AC1275" t="str">
        <f t="shared" si="622"/>
        <v>1.24211900164248-1.56223331525974i</v>
      </c>
      <c r="AD1275" t="str">
        <f t="shared" si="623"/>
        <v>0.365640673355981+0.309358949769206i</v>
      </c>
      <c r="AE1275" t="str">
        <f t="shared" si="624"/>
        <v>-0.00522961975596689-0.00497546884765922i</v>
      </c>
      <c r="AF1275" t="str">
        <f t="shared" si="625"/>
        <v>-13.983899489953-2.6932441745346i</v>
      </c>
      <c r="AG1275" t="str">
        <f t="shared" si="626"/>
        <v>1.01904565497941-0.0219426699362016i</v>
      </c>
      <c r="AH1275" t="str">
        <f t="shared" si="627"/>
        <v>0.0568198682606052+0.0833209762722792i</v>
      </c>
      <c r="AI1275">
        <f t="shared" si="628"/>
        <v>-19.926413621950697</v>
      </c>
      <c r="AJ1275">
        <f t="shared" si="629"/>
        <v>55.708376587769145</v>
      </c>
      <c r="AK1275"/>
      <c r="AL1275"/>
      <c r="AM1275"/>
      <c r="AN1275"/>
    </row>
    <row r="1276" spans="1:40" x14ac:dyDescent="0.25">
      <c r="A1276"/>
      <c r="B1276">
        <f t="shared" si="630"/>
        <v>114200</v>
      </c>
      <c r="C1276" s="237" t="str">
        <f t="shared" si="598"/>
        <v>-5.86017381724408E-06+0.0214450294055184i</v>
      </c>
      <c r="D1276" s="208" t="str">
        <f t="shared" si="599"/>
        <v>-5.95705088500522+0.164411892108974i</v>
      </c>
      <c r="E1276" t="str">
        <f t="shared" si="600"/>
        <v>2870</v>
      </c>
      <c r="F1276" t="str">
        <f t="shared" si="601"/>
        <v>0.777000777000777</v>
      </c>
      <c r="G1276" t="str">
        <f t="shared" si="596"/>
        <v>0.777000777000777</v>
      </c>
      <c r="H1276" t="str">
        <f t="shared" si="602"/>
        <v>8.02853416006302+2.85595026065612i</v>
      </c>
      <c r="I1276" t="str">
        <f t="shared" si="603"/>
        <v>448.462351299943i</v>
      </c>
      <c r="J1276" t="str">
        <f t="shared" si="597"/>
        <v>-271.23397525011+98.1092116691859i</v>
      </c>
      <c r="K1276" t="str">
        <f t="shared" si="604"/>
        <v>0.52886824732102-1.46211588763068i</v>
      </c>
      <c r="L1276" t="str">
        <f t="shared" si="605"/>
        <v>0.0382661082539466-0.0900123992713442i</v>
      </c>
      <c r="M1276" t="str">
        <f t="shared" si="606"/>
        <v>0.567134355574967-1.55212828690202i</v>
      </c>
      <c r="N1276" t="str">
        <f t="shared" si="607"/>
        <v>-1.17006510069248i</v>
      </c>
      <c r="O1276" t="str">
        <f t="shared" si="608"/>
        <v>0.390091741980008-0.920775994929822i</v>
      </c>
      <c r="P1276" t="str">
        <f t="shared" si="609"/>
        <v>0.609908258019992+0.920775994929822i</v>
      </c>
      <c r="Q1276" t="str">
        <f t="shared" si="610"/>
        <v>-0.609908258019992+0.249289105762658i</v>
      </c>
      <c r="R1276" t="str">
        <f t="shared" si="611"/>
        <v>-0.32812205569118-1.64380992647786i</v>
      </c>
      <c r="S1276" t="str">
        <f t="shared" si="612"/>
        <v>0.12090855901942i</v>
      </c>
      <c r="T1276" t="str">
        <f t="shared" si="613"/>
        <v>0.198750689512257-0.0396727649361105i</v>
      </c>
      <c r="U1276" t="str">
        <f t="shared" si="614"/>
        <v>0.0000333333333333334-0.000988404957657311i</v>
      </c>
      <c r="V1276" t="str">
        <f t="shared" si="615"/>
        <v>6.66666666666667E-06-0.00988404957657311i</v>
      </c>
      <c r="W1276" t="str">
        <f t="shared" si="616"/>
        <v>0.0000276030073683823-0.000898631074568076i</v>
      </c>
      <c r="X1276" t="str">
        <f t="shared" si="617"/>
        <v>0.0000410277081435209-0.000897603652339985i</v>
      </c>
      <c r="Y1276" t="str">
        <f t="shared" si="618"/>
        <v>0.009+0.717539762079909i</v>
      </c>
      <c r="Z1276" t="str">
        <f t="shared" si="619"/>
        <v>-0.0150190990662416-0.000876477306204946i</v>
      </c>
      <c r="AA1276" t="str">
        <f t="shared" si="620"/>
        <v>0.211215226699684-16.74209402306i</v>
      </c>
      <c r="AB1276" t="str">
        <f t="shared" si="621"/>
        <v>0.937394213323523-0.187113918290889i</v>
      </c>
      <c r="AC1276" t="str">
        <f t="shared" si="622"/>
        <v>1.24120365764058-1.56107480594672i</v>
      </c>
      <c r="AD1276" t="str">
        <f t="shared" si="623"/>
        <v>0.365953719767981+0.309511828632266i</v>
      </c>
      <c r="AE1276" t="str">
        <f t="shared" si="624"/>
        <v>-0.00522501507705674-0.00496933894689951i</v>
      </c>
      <c r="AF1276" t="str">
        <f t="shared" si="625"/>
        <v>-13.9855850450682-2.69153836854715i</v>
      </c>
      <c r="AG1276" t="str">
        <f t="shared" si="626"/>
        <v>1.01903819950542-0.0219424778636837i</v>
      </c>
      <c r="AH1276" t="str">
        <f t="shared" si="627"/>
        <v>0.0567923575872167+0.0832241677555495i</v>
      </c>
      <c r="AI1276">
        <f t="shared" si="628"/>
        <v>-19.934640492862613</v>
      </c>
      <c r="AJ1276">
        <f t="shared" si="629"/>
        <v>55.690285359662084</v>
      </c>
      <c r="AK1276"/>
      <c r="AL1276"/>
      <c r="AM1276"/>
      <c r="AN1276"/>
    </row>
    <row r="1277" spans="1:40" x14ac:dyDescent="0.25">
      <c r="A1277"/>
      <c r="B1277">
        <f t="shared" si="630"/>
        <v>114300</v>
      </c>
      <c r="C1277" s="237" t="str">
        <f t="shared" si="598"/>
        <v>-5.84992428115486E-06+0.0214262673528439i</v>
      </c>
      <c r="D1277" s="208" t="str">
        <f t="shared" si="599"/>
        <v>-5.95705080642545+0.164268049705137i</v>
      </c>
      <c r="E1277" t="str">
        <f t="shared" si="600"/>
        <v>2870</v>
      </c>
      <c r="F1277" t="str">
        <f t="shared" si="601"/>
        <v>0.777000777000777</v>
      </c>
      <c r="G1277" t="str">
        <f t="shared" si="596"/>
        <v>0.777000777000777</v>
      </c>
      <c r="H1277" t="str">
        <f t="shared" si="602"/>
        <v>8.03021613932944+2.85410218348846i</v>
      </c>
      <c r="I1277" t="str">
        <f t="shared" si="603"/>
        <v>448.855050381642i</v>
      </c>
      <c r="J1277" t="str">
        <f t="shared" si="597"/>
        <v>-271.710951024204+98.195121661891i</v>
      </c>
      <c r="K1277" t="str">
        <f t="shared" si="604"/>
        <v>0.528044081322874-1.46112512608274i</v>
      </c>
      <c r="L1277" t="str">
        <f t="shared" si="605"/>
        <v>0.0382094093462542-0.0899577310406055i</v>
      </c>
      <c r="M1277" t="str">
        <f t="shared" si="606"/>
        <v>0.566253490669128-1.55108285712335i</v>
      </c>
      <c r="N1277" t="str">
        <f t="shared" si="607"/>
        <v>-1.17108967608713i</v>
      </c>
      <c r="O1277" t="str">
        <f t="shared" si="608"/>
        <v>0.389148132966366-0.921175189965943i</v>
      </c>
      <c r="P1277" t="str">
        <f t="shared" si="609"/>
        <v>0.610851867033634+0.921175189965943i</v>
      </c>
      <c r="Q1277" t="str">
        <f t="shared" si="610"/>
        <v>-0.610851867033634+0.249914486121187i</v>
      </c>
      <c r="R1277" t="str">
        <f t="shared" si="611"/>
        <v>-0.328112672826387-1.6422562557707i</v>
      </c>
      <c r="S1277" t="str">
        <f t="shared" si="612"/>
        <v>0.121014433414358i</v>
      </c>
      <c r="T1277" t="str">
        <f t="shared" si="613"/>
        <v>0.198736710313276-0.0397063691981558i</v>
      </c>
      <c r="U1277" t="str">
        <f t="shared" si="614"/>
        <v>0.0000333333333333334-0.000987540211412644i</v>
      </c>
      <c r="V1277" t="str">
        <f t="shared" si="615"/>
        <v>6.66666666666667E-06-0.00987540211412644i</v>
      </c>
      <c r="W1277" t="str">
        <f t="shared" si="616"/>
        <v>0.0000276030068455393-0.00089784501264365i</v>
      </c>
      <c r="X1277" t="str">
        <f t="shared" si="617"/>
        <v>0.0000410042149054659-0.000896818840536238i</v>
      </c>
      <c r="Y1277" t="str">
        <f t="shared" si="618"/>
        <v>0.009+0.718168080610627i</v>
      </c>
      <c r="Z1277" t="str">
        <f t="shared" si="619"/>
        <v>-0.0149928150311244-0.000874983728201356i</v>
      </c>
      <c r="AA1277" t="str">
        <f t="shared" si="620"/>
        <v>0.210844395550704-16.7274145702173i</v>
      </c>
      <c r="AB1277" t="str">
        <f t="shared" si="621"/>
        <v>0.937328281374991-0.187272410524861i</v>
      </c>
      <c r="AC1277" t="str">
        <f t="shared" si="622"/>
        <v>1.2402903856542-1.55991748490336i</v>
      </c>
      <c r="AD1277" t="str">
        <f t="shared" si="623"/>
        <v>0.366266935612665+0.309664406756427i</v>
      </c>
      <c r="AE1277" t="str">
        <f t="shared" si="624"/>
        <v>-0.00522042110054246-0.00496321878106126i</v>
      </c>
      <c r="AF1277" t="str">
        <f t="shared" si="625"/>
        <v>-13.9872669457549-2.68983413378332i</v>
      </c>
      <c r="AG1277" t="str">
        <f t="shared" si="626"/>
        <v>1.01903073906918-0.0219422964918978i</v>
      </c>
      <c r="AH1277" t="str">
        <f t="shared" si="627"/>
        <v>0.0567649017667493+0.0831275072743401i</v>
      </c>
      <c r="AI1277">
        <f t="shared" si="628"/>
        <v>-19.942861076633505</v>
      </c>
      <c r="AJ1277">
        <f t="shared" si="629"/>
        <v>55.672181547734326</v>
      </c>
      <c r="AK1277"/>
      <c r="AL1277"/>
      <c r="AM1277"/>
      <c r="AN1277"/>
    </row>
    <row r="1278" spans="1:40" x14ac:dyDescent="0.25">
      <c r="A1278"/>
      <c r="B1278">
        <f t="shared" si="630"/>
        <v>114400</v>
      </c>
      <c r="C1278" s="237" t="str">
        <f t="shared" si="598"/>
        <v>-5.83970161146787E-06+0.0214075381009534i</v>
      </c>
      <c r="D1278" s="208" t="str">
        <f t="shared" si="599"/>
        <v>-5.95705072805164+0.164124458773976i</v>
      </c>
      <c r="E1278" t="str">
        <f t="shared" si="600"/>
        <v>2870</v>
      </c>
      <c r="F1278" t="str">
        <f t="shared" si="601"/>
        <v>0.777000777000777</v>
      </c>
      <c r="G1278" t="str">
        <f t="shared" si="596"/>
        <v>0.777000777000777</v>
      </c>
      <c r="H1278" t="str">
        <f t="shared" si="602"/>
        <v>8.03189447390654+2.85225592874039i</v>
      </c>
      <c r="I1278" t="str">
        <f t="shared" si="603"/>
        <v>449.24774946334i</v>
      </c>
      <c r="J1278" t="str">
        <f t="shared" si="597"/>
        <v>-272.188344282565+98.2810316545961i</v>
      </c>
      <c r="K1278" t="str">
        <f t="shared" si="604"/>
        <v>0.527221761974548-1.46013545081543i</v>
      </c>
      <c r="L1278" t="str">
        <f t="shared" si="605"/>
        <v>0.0381528288046253-0.0899031081518391i</v>
      </c>
      <c r="M1278" t="str">
        <f t="shared" si="606"/>
        <v>0.565374590779173-1.55003855896727i</v>
      </c>
      <c r="N1278" t="str">
        <f t="shared" si="607"/>
        <v>-1.17211425148178i</v>
      </c>
      <c r="O1278" t="str">
        <f t="shared" si="608"/>
        <v>0.388204115442663-0.921573417994128i</v>
      </c>
      <c r="P1278" t="str">
        <f t="shared" si="609"/>
        <v>0.611795884557337+0.921573417994128i</v>
      </c>
      <c r="Q1278" t="str">
        <f t="shared" si="610"/>
        <v>-0.611795884557337+0.250540833487652i</v>
      </c>
      <c r="R1278" t="str">
        <f t="shared" si="611"/>
        <v>-0.328103280846424-1.6407051972468i</v>
      </c>
      <c r="S1278" t="str">
        <f t="shared" si="612"/>
        <v>0.121120307809296i</v>
      </c>
      <c r="T1278" t="str">
        <f t="shared" si="613"/>
        <v>0.198722718514844-0.0397399703693588i</v>
      </c>
      <c r="U1278" t="str">
        <f t="shared" si="614"/>
        <v>0.0000333333333333332-0.000986676976962101i</v>
      </c>
      <c r="V1278" t="str">
        <f t="shared" si="615"/>
        <v>6.66666666666667E-06-0.00986676976962101i</v>
      </c>
      <c r="W1278" t="str">
        <f t="shared" si="616"/>
        <v>0.0000276030063222385-0.000897060325077518i</v>
      </c>
      <c r="X1278" t="str">
        <f t="shared" si="617"/>
        <v>0.0000409807832284584-0.000896035399985259i</v>
      </c>
      <c r="Y1278" t="str">
        <f t="shared" si="618"/>
        <v>0.009+0.718796399141345i</v>
      </c>
      <c r="Z1278" t="str">
        <f t="shared" si="619"/>
        <v>-0.0149665999544867-0.000873494670001592i</v>
      </c>
      <c r="AA1278" t="str">
        <f t="shared" si="620"/>
        <v>0.210474541373385-16.7127608644571i</v>
      </c>
      <c r="AB1278" t="str">
        <f t="shared" si="621"/>
        <v>0.937262290001998-0.187430888181084i</v>
      </c>
      <c r="AC1278" t="str">
        <f t="shared" si="622"/>
        <v>1.23937917984047-1.55876135107382i</v>
      </c>
      <c r="AD1278" t="str">
        <f t="shared" si="623"/>
        <v>0.366580320624269+0.309816683964064i</v>
      </c>
      <c r="AE1278" t="str">
        <f t="shared" si="624"/>
        <v>-0.00521583778785071-0.00495710832430855i</v>
      </c>
      <c r="AF1278" t="str">
        <f t="shared" si="625"/>
        <v>-13.9889452019582-2.68813146996641i</v>
      </c>
      <c r="AG1278" t="str">
        <f t="shared" si="626"/>
        <v>1.01902327367229-0.021942125776507i</v>
      </c>
      <c r="AH1278" t="str">
        <f t="shared" si="627"/>
        <v>0.0567375005852112+0.0830309944520266i</v>
      </c>
      <c r="AI1278">
        <f t="shared" si="628"/>
        <v>-19.951075385957083</v>
      </c>
      <c r="AJ1278">
        <f t="shared" si="629"/>
        <v>55.654065182158845</v>
      </c>
      <c r="AK1278"/>
      <c r="AL1278"/>
      <c r="AM1278"/>
      <c r="AN1278"/>
    </row>
    <row r="1279" spans="1:40" x14ac:dyDescent="0.25">
      <c r="A1279"/>
      <c r="B1279">
        <f t="shared" si="630"/>
        <v>114500</v>
      </c>
      <c r="C1279" s="237" t="str">
        <f t="shared" si="598"/>
        <v>-5.82950571436775E-06+0.0213888415639061i</v>
      </c>
      <c r="D1279" s="208" t="str">
        <f t="shared" si="599"/>
        <v>-5.9570506498831+0.163981118656613i</v>
      </c>
      <c r="E1279" t="str">
        <f t="shared" si="600"/>
        <v>2870</v>
      </c>
      <c r="F1279" t="str">
        <f t="shared" si="601"/>
        <v>0.777000777000777</v>
      </c>
      <c r="G1279" t="str">
        <f t="shared" si="596"/>
        <v>0.777000777000777</v>
      </c>
      <c r="H1279" t="str">
        <f t="shared" si="602"/>
        <v>8.03356917370904+2.85041149546516i</v>
      </c>
      <c r="I1279" t="str">
        <f t="shared" si="603"/>
        <v>449.640448545039i</v>
      </c>
      <c r="J1279" t="str">
        <f t="shared" si="597"/>
        <v>-272.666155025192+98.3669416473011i</v>
      </c>
      <c r="K1279" t="str">
        <f t="shared" si="604"/>
        <v>0.526401284016865-1.4591468608208i</v>
      </c>
      <c r="L1279" t="str">
        <f t="shared" si="605"/>
        <v>0.0380963663234934-0.0898485306158067i</v>
      </c>
      <c r="M1279" t="str">
        <f t="shared" si="606"/>
        <v>0.564497650340358-1.54899539143661i</v>
      </c>
      <c r="N1279" t="str">
        <f t="shared" si="607"/>
        <v>-1.17313882687643i</v>
      </c>
      <c r="O1279" t="str">
        <f t="shared" si="608"/>
        <v>0.387259690399886-0.921970678596334i</v>
      </c>
      <c r="P1279" t="str">
        <f t="shared" si="609"/>
        <v>0.612740309600114+0.921970678596334i</v>
      </c>
      <c r="Q1279" t="str">
        <f t="shared" si="610"/>
        <v>-0.612740309600114+0.251168148280096i</v>
      </c>
      <c r="R1279" t="str">
        <f t="shared" si="611"/>
        <v>-0.328093879748817-1.63915674405419i</v>
      </c>
      <c r="S1279" t="str">
        <f t="shared" si="612"/>
        <v>0.121226182204235i</v>
      </c>
      <c r="T1279" t="str">
        <f t="shared" si="613"/>
        <v>0.198708714116014-0.0397735684465245i</v>
      </c>
      <c r="U1279" t="str">
        <f t="shared" si="614"/>
        <v>0.0000333333333333332-0.000985815250344669i</v>
      </c>
      <c r="V1279" t="str">
        <f t="shared" si="615"/>
        <v>6.66666666666667E-06-0.00985815250344669i</v>
      </c>
      <c r="W1279" t="str">
        <f t="shared" si="616"/>
        <v>0.0000276030057984802-0.000896277008268749i</v>
      </c>
      <c r="X1279" t="str">
        <f t="shared" si="617"/>
        <v>0.000040957412897611-0.00089525332709746i</v>
      </c>
      <c r="Y1279" t="str">
        <f t="shared" si="618"/>
        <v>0.009+0.719424717672063i</v>
      </c>
      <c r="Z1279" t="str">
        <f t="shared" si="619"/>
        <v>-0.0149404535952608-0.000872010113080964i</v>
      </c>
      <c r="AA1279" t="str">
        <f t="shared" si="620"/>
        <v>0.210105660734653-16.6981328380277i</v>
      </c>
      <c r="AB1279" t="str">
        <f t="shared" si="621"/>
        <v>0.937196239200079-0.187589351244489i</v>
      </c>
      <c r="AC1279" t="str">
        <f t="shared" si="622"/>
        <v>1.23847003437597-1.55760640339903i</v>
      </c>
      <c r="AD1279" t="str">
        <f t="shared" si="623"/>
        <v>0.366893874536832+0.309968660077747i</v>
      </c>
      <c r="AE1279" t="str">
        <f t="shared" si="624"/>
        <v>-0.00521126510057703-0.00495100755090033i</v>
      </c>
      <c r="AF1279" t="str">
        <f t="shared" si="625"/>
        <v>-13.9906198235921-2.68643037680855i</v>
      </c>
      <c r="AG1279" t="str">
        <f t="shared" si="626"/>
        <v>1.01901580331635-0.0219419656733181i</v>
      </c>
      <c r="AH1279" t="str">
        <f t="shared" si="627"/>
        <v>0.0567101538295714+0.0829346289133i</v>
      </c>
      <c r="AI1279">
        <f t="shared" si="628"/>
        <v>-19.959283433491795</v>
      </c>
      <c r="AJ1279">
        <f t="shared" si="629"/>
        <v>55.635936292998778</v>
      </c>
      <c r="AK1279"/>
      <c r="AL1279"/>
      <c r="AM1279"/>
      <c r="AN1279"/>
    </row>
    <row r="1280" spans="1:40" x14ac:dyDescent="0.25">
      <c r="A1280"/>
      <c r="B1280">
        <f t="shared" si="630"/>
        <v>114600</v>
      </c>
      <c r="C1280" s="237" t="str">
        <f t="shared" si="598"/>
        <v>-5.81933649644817E-06+0.0213701776560611i</v>
      </c>
      <c r="D1280" s="208" t="str">
        <f t="shared" si="599"/>
        <v>-5.95705057191909+0.163838028696468i</v>
      </c>
      <c r="E1280" t="str">
        <f t="shared" si="600"/>
        <v>2870</v>
      </c>
      <c r="F1280" t="str">
        <f t="shared" si="601"/>
        <v>0.777000777000777</v>
      </c>
      <c r="G1280" t="str">
        <f t="shared" si="596"/>
        <v>0.777000777000777</v>
      </c>
      <c r="H1280" t="str">
        <f t="shared" si="602"/>
        <v>8.03524024862034+2.84856888270729i</v>
      </c>
      <c r="I1280" t="str">
        <f t="shared" si="603"/>
        <v>450.033147626738i</v>
      </c>
      <c r="J1280" t="str">
        <f t="shared" si="597"/>
        <v>-273.144383252086+98.4528516400062i</v>
      </c>
      <c r="K1280" t="str">
        <f t="shared" si="604"/>
        <v>0.525582642208311-1.45815935508825i</v>
      </c>
      <c r="L1280" t="str">
        <f t="shared" si="605"/>
        <v>0.0380400215981833-0.0897939984428557i</v>
      </c>
      <c r="M1280" t="str">
        <f t="shared" si="606"/>
        <v>0.563622663806494-1.54795335353111i</v>
      </c>
      <c r="N1280" t="str">
        <f t="shared" si="607"/>
        <v>-1.17416340227109i</v>
      </c>
      <c r="O1280" t="str">
        <f t="shared" si="608"/>
        <v>0.386314858829439-0.922366971355539i</v>
      </c>
      <c r="P1280" t="str">
        <f t="shared" si="609"/>
        <v>0.613685141170561+0.922366971355539i</v>
      </c>
      <c r="Q1280" t="str">
        <f t="shared" si="610"/>
        <v>-0.613685141170561+0.251796430915551i</v>
      </c>
      <c r="R1280" t="str">
        <f t="shared" si="611"/>
        <v>-0.328084469531098-1.63761088936481i</v>
      </c>
      <c r="S1280" t="str">
        <f t="shared" si="612"/>
        <v>0.121332056599173i</v>
      </c>
      <c r="T1280" t="str">
        <f t="shared" si="613"/>
        <v>0.198694697115833-0.0398071634264568i</v>
      </c>
      <c r="U1280" t="str">
        <f t="shared" si="614"/>
        <v>0.0000333333333333334-0.000984955027613131i</v>
      </c>
      <c r="V1280" t="str">
        <f t="shared" si="615"/>
        <v>6.66666666666667E-06-0.00984955027613131i</v>
      </c>
      <c r="W1280" t="str">
        <f t="shared" si="616"/>
        <v>0.0000276030052742647-0.00089549505862898i</v>
      </c>
      <c r="X1280" t="str">
        <f t="shared" si="617"/>
        <v>0.0000409341036989728-0.000894472618295774i</v>
      </c>
      <c r="Y1280" t="str">
        <f t="shared" si="618"/>
        <v>0.009+0.72005303620278i</v>
      </c>
      <c r="Z1280" t="str">
        <f t="shared" si="619"/>
        <v>-0.0149143757134324-0.000870530039008675i</v>
      </c>
      <c r="AA1280" t="str">
        <f t="shared" si="620"/>
        <v>0.209737750216519-16.6835304234151i</v>
      </c>
      <c r="AB1280" t="str">
        <f t="shared" si="621"/>
        <v>0.937130128964738-0.187747799700001i</v>
      </c>
      <c r="AC1280" t="str">
        <f t="shared" si="622"/>
        <v>1.23756294345673-1.55645264081673i</v>
      </c>
      <c r="AD1280" t="str">
        <f t="shared" si="623"/>
        <v>0.367207597084194+0.310120334920223i</v>
      </c>
      <c r="AE1280" t="str">
        <f t="shared" si="624"/>
        <v>-0.00520670300048487-0.00494491643518967i</v>
      </c>
      <c r="AF1280" t="str">
        <f t="shared" si="625"/>
        <v>-13.9922908205394-2.68473085401082i</v>
      </c>
      <c r="AG1280" t="str">
        <f t="shared" si="626"/>
        <v>1.01900832800297-0.0219418161382811i</v>
      </c>
      <c r="AH1280" t="str">
        <f t="shared" si="627"/>
        <v>0.0566828612877536+0.0828384102841531i</v>
      </c>
      <c r="AI1280">
        <f t="shared" si="628"/>
        <v>-19.967485231861588</v>
      </c>
      <c r="AJ1280">
        <f t="shared" si="629"/>
        <v>55.617794910205745</v>
      </c>
      <c r="AK1280"/>
      <c r="AL1280"/>
      <c r="AM1280"/>
      <c r="AN1280"/>
    </row>
    <row r="1281" spans="1:40" x14ac:dyDescent="0.25">
      <c r="A1281"/>
      <c r="B1281">
        <f t="shared" si="630"/>
        <v>114700</v>
      </c>
      <c r="C1281" s="237" t="str">
        <f t="shared" si="598"/>
        <v>-5.80919386470986E-06+0.021351546292076i</v>
      </c>
      <c r="D1281" s="208" t="str">
        <f t="shared" si="599"/>
        <v>-5.95705049415892+0.163695188239249i</v>
      </c>
      <c r="E1281" t="str">
        <f t="shared" si="600"/>
        <v>2870</v>
      </c>
      <c r="F1281" t="str">
        <f t="shared" si="601"/>
        <v>0.777000777000777</v>
      </c>
      <c r="G1281" t="str">
        <f t="shared" si="596"/>
        <v>0.777000777000777</v>
      </c>
      <c r="H1281" t="str">
        <f t="shared" si="602"/>
        <v>8.03690770849281+2.84672808950266i</v>
      </c>
      <c r="I1281" t="str">
        <f t="shared" si="603"/>
        <v>450.425846708437i</v>
      </c>
      <c r="J1281" t="str">
        <f t="shared" si="597"/>
        <v>-273.623028963245+98.5387616327112i</v>
      </c>
      <c r="K1281" t="str">
        <f t="shared" si="604"/>
        <v>0.524765831324989-1.45717293260455i</v>
      </c>
      <c r="L1281" t="str">
        <f t="shared" si="605"/>
        <v>0.0379837943249079-0.0897395116429216i</v>
      </c>
      <c r="M1281" t="str">
        <f t="shared" si="606"/>
        <v>0.562749625649897-1.54691244424747i</v>
      </c>
      <c r="N1281" t="str">
        <f t="shared" si="607"/>
        <v>-1.17518797766574i</v>
      </c>
      <c r="O1281" t="str">
        <f t="shared" si="608"/>
        <v>0.385369621723184-0.922762295855726i</v>
      </c>
      <c r="P1281" t="str">
        <f t="shared" si="609"/>
        <v>0.614630378276816+0.922762295855726i</v>
      </c>
      <c r="Q1281" t="str">
        <f t="shared" si="610"/>
        <v>-0.614630378276816+0.252425681810014i</v>
      </c>
      <c r="R1281" t="str">
        <f t="shared" si="611"/>
        <v>-0.328075050190789-1.63606762637447i</v>
      </c>
      <c r="S1281" t="str">
        <f t="shared" si="612"/>
        <v>0.121437930994111i</v>
      </c>
      <c r="T1281" t="str">
        <f t="shared" si="613"/>
        <v>0.198680667513362-0.0398407553059585i</v>
      </c>
      <c r="U1281" t="str">
        <f t="shared" si="614"/>
        <v>0.0000333333333333334-0.000984096304834046i</v>
      </c>
      <c r="V1281" t="str">
        <f t="shared" si="615"/>
        <v>6.66666666666667E-06-0.00984096304834046i</v>
      </c>
      <c r="W1281" t="str">
        <f t="shared" si="616"/>
        <v>0.0000276030047495912-0.000894714472582335i</v>
      </c>
      <c r="X1281" t="str">
        <f t="shared" si="617"/>
        <v>0.0000409108554195228-0.00089369327001556i</v>
      </c>
      <c r="Y1281" t="str">
        <f t="shared" si="618"/>
        <v>0.009+0.720681354733498i</v>
      </c>
      <c r="Z1281" t="str">
        <f t="shared" si="619"/>
        <v>-0.0148883660700334-0.000869054429447224i</v>
      </c>
      <c r="AA1281" t="str">
        <f t="shared" si="620"/>
        <v>0.209370806415997-16.668953553342i</v>
      </c>
      <c r="AB1281" t="str">
        <f t="shared" si="621"/>
        <v>0.937063959291547-0.187906233532542i</v>
      </c>
      <c r="AC1281" t="str">
        <f t="shared" si="622"/>
        <v>1.23665790129817-1.55530006226162i</v>
      </c>
      <c r="AD1281" t="str">
        <f t="shared" si="623"/>
        <v>0.367521488000003+0.31027170831445i</v>
      </c>
      <c r="AE1281" t="str">
        <f t="shared" si="624"/>
        <v>-0.00520215144950458-0.00493883495162358i</v>
      </c>
      <c r="AF1281" t="str">
        <f t="shared" si="625"/>
        <v>-13.9939582026517-2.68303290126341i</v>
      </c>
      <c r="AG1281" t="str">
        <f t="shared" si="626"/>
        <v>1.01900084773376-0.0219416771274886i</v>
      </c>
      <c r="AH1281" t="str">
        <f t="shared" si="627"/>
        <v>0.0566556227486276+0.0827423381918796i</v>
      </c>
      <c r="AI1281">
        <f t="shared" si="628"/>
        <v>-19.975680793655869</v>
      </c>
      <c r="AJ1281">
        <f t="shared" si="629"/>
        <v>55.599641063623615</v>
      </c>
      <c r="AK1281"/>
      <c r="AL1281"/>
      <c r="AM1281"/>
      <c r="AN1281"/>
    </row>
    <row r="1282" spans="1:40" x14ac:dyDescent="0.25">
      <c r="A1282"/>
      <c r="B1282">
        <f t="shared" si="630"/>
        <v>114800</v>
      </c>
      <c r="C1282" s="237" t="str">
        <f t="shared" si="598"/>
        <v>-5.79907772655842E-06+0.021332947386906i</v>
      </c>
      <c r="D1282" s="208" t="str">
        <f t="shared" si="599"/>
        <v>-5.95705041660187+0.163552596632946i</v>
      </c>
      <c r="E1282" t="str">
        <f t="shared" si="600"/>
        <v>2870</v>
      </c>
      <c r="F1282" t="str">
        <f t="shared" si="601"/>
        <v>0.777000777000777</v>
      </c>
      <c r="G1282" t="str">
        <f t="shared" si="596"/>
        <v>0.777000777000777</v>
      </c>
      <c r="H1282" t="str">
        <f t="shared" si="602"/>
        <v>8.03857156314771+2.84488911487852i</v>
      </c>
      <c r="I1282" t="str">
        <f t="shared" si="603"/>
        <v>450.818545790135i</v>
      </c>
      <c r="J1282" t="str">
        <f t="shared" si="597"/>
        <v>-274.102092158671+98.6246716254164i</v>
      </c>
      <c r="K1282" t="str">
        <f t="shared" si="604"/>
        <v>0.523950846160526-1.45618759235387i</v>
      </c>
      <c r="L1282" t="str">
        <f t="shared" si="605"/>
        <v>0.0379276842007648-0.0896850702255301i</v>
      </c>
      <c r="M1282" t="str">
        <f t="shared" si="606"/>
        <v>0.561878530361291-1.5458726625794i</v>
      </c>
      <c r="N1282" t="str">
        <f t="shared" si="607"/>
        <v>-1.17621255306039i</v>
      </c>
      <c r="O1282" t="str">
        <f t="shared" si="608"/>
        <v>0.384423980073377-0.923156651681904i</v>
      </c>
      <c r="P1282" t="str">
        <f t="shared" si="609"/>
        <v>0.615576019926623+0.923156651681904i</v>
      </c>
      <c r="Q1282" t="str">
        <f t="shared" si="610"/>
        <v>-0.615576019926623+0.253055901378486i</v>
      </c>
      <c r="R1282" t="str">
        <f t="shared" si="611"/>
        <v>-0.328065621725414-1.6345269483026i</v>
      </c>
      <c r="S1282" t="str">
        <f t="shared" si="612"/>
        <v>0.121543805389049i</v>
      </c>
      <c r="T1282" t="str">
        <f t="shared" si="613"/>
        <v>0.198666625307647-0.0398743440818311i</v>
      </c>
      <c r="U1282" t="str">
        <f t="shared" si="614"/>
        <v>0.0000333333333333332-0.000983239078087668i</v>
      </c>
      <c r="V1282" t="str">
        <f t="shared" si="615"/>
        <v>6.66666666666667E-06-0.00983239078087668i</v>
      </c>
      <c r="W1282" t="str">
        <f t="shared" si="616"/>
        <v>0.0000276030042244602-0.000893935246565425i</v>
      </c>
      <c r="X1282" t="str">
        <f t="shared" si="617"/>
        <v>0.000040887667847169-0.000892915278704614i</v>
      </c>
      <c r="Y1282" t="str">
        <f t="shared" si="618"/>
        <v>0.009+0.721309673264216i</v>
      </c>
      <c r="Z1282" t="str">
        <f t="shared" si="619"/>
        <v>-0.0148624244271383-0.000867583266151928i</v>
      </c>
      <c r="AA1282" t="str">
        <f t="shared" si="620"/>
        <v>0.209004825945031-16.6544021607669i</v>
      </c>
      <c r="AB1282" t="str">
        <f t="shared" si="621"/>
        <v>0.936997730176006-0.188064652727026i</v>
      </c>
      <c r="AC1282" t="str">
        <f t="shared" si="622"/>
        <v>1.23575490213496-1.5541486666652i</v>
      </c>
      <c r="AD1282" t="str">
        <f t="shared" si="623"/>
        <v>0.367835547017716+0.31042278008356i</v>
      </c>
      <c r="AE1282" t="str">
        <f t="shared" si="624"/>
        <v>-0.00519761040973299-0.00493276307474246i</v>
      </c>
      <c r="AF1282" t="str">
        <f t="shared" si="625"/>
        <v>-13.9956219797496-2.68133651824557i</v>
      </c>
      <c r="AG1282" t="str">
        <f t="shared" si="626"/>
        <v>1.01899336251036-0.0219415485971755i</v>
      </c>
      <c r="AH1282" t="str">
        <f t="shared" si="627"/>
        <v>0.0566284380020103+0.0826464122650654i</v>
      </c>
      <c r="AI1282">
        <f t="shared" si="628"/>
        <v>-19.983870131429555</v>
      </c>
      <c r="AJ1282">
        <f t="shared" si="629"/>
        <v>55.581474782985055</v>
      </c>
      <c r="AK1282"/>
      <c r="AL1282"/>
      <c r="AM1282"/>
      <c r="AN1282"/>
    </row>
    <row r="1283" spans="1:40" x14ac:dyDescent="0.25">
      <c r="A1283"/>
      <c r="B1283">
        <f t="shared" si="630"/>
        <v>114900</v>
      </c>
      <c r="C1283" s="237" t="str">
        <f t="shared" si="598"/>
        <v>-5.78898798980221E-06+0.0213143808558023i</v>
      </c>
      <c r="D1283" s="208" t="str">
        <f t="shared" si="599"/>
        <v>-5.95705033924722+0.163410253227818i</v>
      </c>
      <c r="E1283" t="str">
        <f t="shared" si="600"/>
        <v>2870</v>
      </c>
      <c r="F1283" t="str">
        <f t="shared" si="601"/>
        <v>0.777000777000777</v>
      </c>
      <c r="G1283" t="str">
        <f t="shared" si="596"/>
        <v>0.777000777000777</v>
      </c>
      <c r="H1283" t="str">
        <f t="shared" si="602"/>
        <v>8.04023182237542+2.84305195785362i</v>
      </c>
      <c r="I1283" t="str">
        <f t="shared" si="603"/>
        <v>451.211244871834i</v>
      </c>
      <c r="J1283" t="str">
        <f t="shared" si="597"/>
        <v>-274.581572838362+98.7105816181214i</v>
      </c>
      <c r="K1283" t="str">
        <f t="shared" si="604"/>
        <v>0.52313768152604-1.45520333331785i</v>
      </c>
      <c r="L1283" t="str">
        <f t="shared" si="605"/>
        <v>0.0378716909237358-0.0896306741998015i</v>
      </c>
      <c r="M1283" t="str">
        <f t="shared" si="606"/>
        <v>0.561009372449776-1.54483400751765i</v>
      </c>
      <c r="N1283" t="str">
        <f t="shared" si="607"/>
        <v>-1.17723712845504i</v>
      </c>
      <c r="O1283" t="str">
        <f t="shared" si="608"/>
        <v>0.38347793487271-0.923550038420096i</v>
      </c>
      <c r="P1283" t="str">
        <f t="shared" si="609"/>
        <v>0.61652206512729+0.923550038420096i</v>
      </c>
      <c r="Q1283" t="str">
        <f t="shared" si="610"/>
        <v>-0.61652206512729+0.253687090034944i</v>
      </c>
      <c r="R1283" t="str">
        <f t="shared" si="611"/>
        <v>-0.32805618413249-1.63298884839227i</v>
      </c>
      <c r="S1283" t="str">
        <f t="shared" si="612"/>
        <v>0.121649679783987i</v>
      </c>
      <c r="T1283" t="str">
        <f t="shared" si="613"/>
        <v>0.198652570497741-0.0399079297508741i</v>
      </c>
      <c r="U1283" t="str">
        <f t="shared" si="614"/>
        <v>0.0000333333333333332-0.000982383343467924i</v>
      </c>
      <c r="V1283" t="str">
        <f t="shared" si="615"/>
        <v>6.66666666666667E-06-0.00982383343467924i</v>
      </c>
      <c r="W1283" t="str">
        <f t="shared" si="616"/>
        <v>0.0000276030036988713-0.000893157377027258i</v>
      </c>
      <c r="X1283" t="str">
        <f t="shared" si="617"/>
        <v>0.0000408645407707406-0.000892138640823079i</v>
      </c>
      <c r="Y1283" t="str">
        <f t="shared" si="618"/>
        <v>0.009+0.721937991794934i</v>
      </c>
      <c r="Z1283" t="str">
        <f t="shared" si="619"/>
        <v>-0.0148365505478574-0.000866116530970307i</v>
      </c>
      <c r="AA1283" t="str">
        <f t="shared" si="620"/>
        <v>0.208639805430409-16.6398761788828i</v>
      </c>
      <c r="AB1283" t="str">
        <f t="shared" si="621"/>
        <v>0.936931441613648-0.188223057268357i</v>
      </c>
      <c r="AC1283" t="str">
        <f t="shared" si="622"/>
        <v>1.23485394022104-1.552998452956i</v>
      </c>
      <c r="AD1283" t="str">
        <f t="shared" si="623"/>
        <v>0.368149773870587+0.31057355005088i</v>
      </c>
      <c r="AE1283" t="str">
        <f t="shared" si="624"/>
        <v>-0.00519307984343204-0.0049267007791797i</v>
      </c>
      <c r="AF1283" t="str">
        <f t="shared" si="625"/>
        <v>-13.9972821616226-2.6796417046258i</v>
      </c>
      <c r="AG1283" t="str">
        <f t="shared" si="626"/>
        <v>1.01898587233439-0.0219414305037177i</v>
      </c>
      <c r="AH1283" t="str">
        <f t="shared" si="627"/>
        <v>0.0566013068386554+0.0825506321335848i</v>
      </c>
      <c r="AI1283">
        <f t="shared" si="628"/>
        <v>-19.992053257703329</v>
      </c>
      <c r="AJ1283">
        <f t="shared" si="629"/>
        <v>55.563296097915078</v>
      </c>
      <c r="AK1283"/>
      <c r="AL1283"/>
      <c r="AM1283"/>
      <c r="AN1283"/>
    </row>
    <row r="1284" spans="1:40" x14ac:dyDescent="0.25">
      <c r="A1284"/>
      <c r="B1284">
        <f t="shared" si="630"/>
        <v>115000</v>
      </c>
      <c r="C1284" s="237" t="str">
        <f t="shared" si="598"/>
        <v>-5.77892456265022E-06+0.0212958466143107i</v>
      </c>
      <c r="D1284" s="208" t="str">
        <f t="shared" si="599"/>
        <v>-5.95705026209427+0.163268157376382i</v>
      </c>
      <c r="E1284" t="str">
        <f t="shared" si="600"/>
        <v>2870</v>
      </c>
      <c r="F1284" t="str">
        <f t="shared" si="601"/>
        <v>0.777000777000777</v>
      </c>
      <c r="G1284" t="str">
        <f t="shared" si="596"/>
        <v>0.777000777000777</v>
      </c>
      <c r="H1284" t="str">
        <f t="shared" si="602"/>
        <v>8.0418884959355+2.8412166174383i</v>
      </c>
      <c r="I1284" t="str">
        <f t="shared" si="603"/>
        <v>451.603943953533i</v>
      </c>
      <c r="J1284" t="str">
        <f t="shared" si="597"/>
        <v>-275.06147100232+98.7964916108264i</v>
      </c>
      <c r="K1284" t="str">
        <f t="shared" si="604"/>
        <v>0.522326332250041-1.45422015447559i</v>
      </c>
      <c r="L1284" t="str">
        <f t="shared" si="605"/>
        <v>0.0378158141926813-0.089576323574452i</v>
      </c>
      <c r="M1284" t="str">
        <f t="shared" si="606"/>
        <v>0.560142146442722-1.54379647805004i</v>
      </c>
      <c r="N1284" t="str">
        <f t="shared" si="607"/>
        <v>-1.17826170384969i</v>
      </c>
      <c r="O1284" t="str">
        <f t="shared" si="608"/>
        <v>0.382531487114299-0.923942455657344i</v>
      </c>
      <c r="P1284" t="str">
        <f t="shared" si="609"/>
        <v>0.617468512885701+0.923942455657344i</v>
      </c>
      <c r="Q1284" t="str">
        <f t="shared" si="610"/>
        <v>-0.617468512885701+0.254319248192346i</v>
      </c>
      <c r="R1284" t="str">
        <f t="shared" si="611"/>
        <v>-0.328046737409538-1.63145331991004i</v>
      </c>
      <c r="S1284" t="str">
        <f t="shared" si="612"/>
        <v>0.121755554178926i</v>
      </c>
      <c r="T1284" t="str">
        <f t="shared" si="613"/>
        <v>0.198638503082696-0.0399415123098869i</v>
      </c>
      <c r="U1284" t="str">
        <f t="shared" si="614"/>
        <v>0.0000333333333333334-0.000981529097082302i</v>
      </c>
      <c r="V1284" t="str">
        <f t="shared" si="615"/>
        <v>6.66666666666667E-06-0.00981529097082302i</v>
      </c>
      <c r="W1284" t="str">
        <f t="shared" si="616"/>
        <v>0.0000276030031728254-0.000892380860429209i</v>
      </c>
      <c r="X1284" t="str">
        <f t="shared" si="617"/>
        <v>0.0000408414739799855-0.000891363352843407i</v>
      </c>
      <c r="Y1284" t="str">
        <f t="shared" si="618"/>
        <v>0.009+0.722566310325652i</v>
      </c>
      <c r="Z1284" t="str">
        <f t="shared" si="619"/>
        <v>-0.0148107441963324-0.000864654205841578i</v>
      </c>
      <c r="AA1284" t="str">
        <f t="shared" si="620"/>
        <v>0.208275741513692-16.6253755411162i</v>
      </c>
      <c r="AB1284" t="str">
        <f t="shared" si="621"/>
        <v>0.936865093600004-0.188381447141441i</v>
      </c>
      <c r="AC1284" t="str">
        <f t="shared" si="622"/>
        <v>1.23395500982944-1.5518494200595i</v>
      </c>
      <c r="AD1284" t="str">
        <f t="shared" si="623"/>
        <v>0.368464168291686+0.310724018039941i</v>
      </c>
      <c r="AE1284" t="str">
        <f t="shared" si="624"/>
        <v>-0.00518855971302831-0.00492064803966147i</v>
      </c>
      <c r="AF1284" t="str">
        <f t="shared" si="625"/>
        <v>-13.9989387580298-2.67794846006192i</v>
      </c>
      <c r="AG1284" t="str">
        <f t="shared" si="626"/>
        <v>1.0189783772075-0.021941322803632i</v>
      </c>
      <c r="AH1284" t="str">
        <f t="shared" si="627"/>
        <v>0.0565742290502531+0.0824549974285986i</v>
      </c>
      <c r="AI1284">
        <f t="shared" si="628"/>
        <v>-20.000230184963304</v>
      </c>
      <c r="AJ1284">
        <f t="shared" si="629"/>
        <v>55.54510503793054</v>
      </c>
      <c r="AK1284"/>
      <c r="AL1284"/>
      <c r="AM1284"/>
      <c r="AN1284"/>
    </row>
    <row r="1285" spans="1:40" x14ac:dyDescent="0.25">
      <c r="A1285"/>
      <c r="B1285">
        <f t="shared" si="630"/>
        <v>115100</v>
      </c>
      <c r="C1285" s="237" t="str">
        <f t="shared" si="598"/>
        <v>-5.76888735371003E-06+0.0212773445782707i</v>
      </c>
      <c r="D1285" s="208" t="str">
        <f t="shared" si="599"/>
        <v>-5.95705018514234+0.163126308433409i</v>
      </c>
      <c r="E1285" t="str">
        <f t="shared" si="600"/>
        <v>2870</v>
      </c>
      <c r="F1285" t="str">
        <f t="shared" si="601"/>
        <v>0.777000777000777</v>
      </c>
      <c r="G1285" t="str">
        <f t="shared" ref="G1285:G1348" si="631">IF($C$11=$C$7,$C$24,F1285)</f>
        <v>0.777000777000777</v>
      </c>
      <c r="H1285" t="str">
        <f t="shared" si="602"/>
        <v>8.04354159355682+2.83938309263454i</v>
      </c>
      <c r="I1285" t="str">
        <f t="shared" si="603"/>
        <v>451.996643035232i</v>
      </c>
      <c r="J1285" t="str">
        <f t="shared" ref="J1285:J1348" si="632">IMSUM(COMPLEX(0,2*PI()*B1285*$C$113*$C$112),COMPLEX(0,2*PI()*B1285*$C$113*$C$111),COMPLEX(0,2*PI()*B1285*$C$28*10^-12*$C$111),COMPLEX(-1*2*PI()*B1285*2*PI()*B1285*$C$113*$C$112*$C$28*10^-12*$C$111,0),COMPLEX(1,0))</f>
        <v>-275.541786650544+98.8824016035315i</v>
      </c>
      <c r="K1285" t="str">
        <f t="shared" si="604"/>
        <v>0.521516793178395-1.45323805480373i</v>
      </c>
      <c r="L1285" t="str">
        <f t="shared" si="605"/>
        <v>0.0377600537073407-0.089522018357798i</v>
      </c>
      <c r="M1285" t="str">
        <f t="shared" si="606"/>
        <v>0.559276846885736-1.54276007316153i</v>
      </c>
      <c r="N1285" t="str">
        <f t="shared" si="607"/>
        <v>-1.17928627924435i</v>
      </c>
      <c r="O1285" t="str">
        <f t="shared" si="608"/>
        <v>0.381584637791672-0.924333902981708i</v>
      </c>
      <c r="P1285" t="str">
        <f t="shared" si="609"/>
        <v>0.618415362208328+0.924333902981708i</v>
      </c>
      <c r="Q1285" t="str">
        <f t="shared" si="610"/>
        <v>-0.618415362208328+0.254952376262642i</v>
      </c>
      <c r="R1285" t="str">
        <f t="shared" si="611"/>
        <v>-0.328037281554069-1.62992035614584i</v>
      </c>
      <c r="S1285" t="str">
        <f t="shared" si="612"/>
        <v>0.121861428573864i</v>
      </c>
      <c r="T1285" t="str">
        <f t="shared" si="613"/>
        <v>0.198624423061553-0.0399750917556657i</v>
      </c>
      <c r="U1285" t="str">
        <f t="shared" si="614"/>
        <v>0.0000333333333333334-0.000980676335051825i</v>
      </c>
      <c r="V1285" t="str">
        <f t="shared" si="615"/>
        <v>6.66666666666667E-06-0.00980676335051825i</v>
      </c>
      <c r="W1285" t="str">
        <f t="shared" si="616"/>
        <v>0.0000276030026463214-0.000891605693244914i</v>
      </c>
      <c r="X1285" t="str">
        <f t="shared" si="617"/>
        <v>0.0000408184672655617-0.000890589411250263i</v>
      </c>
      <c r="Y1285" t="str">
        <f t="shared" si="618"/>
        <v>0.009+0.72319462885637i</v>
      </c>
      <c r="Z1285" t="str">
        <f t="shared" si="619"/>
        <v>-0.0147850051377299-0.000863196272796031i</v>
      </c>
      <c r="AA1285" t="str">
        <f t="shared" si="620"/>
        <v>0.207912630851131-16.6109001811266i</v>
      </c>
      <c r="AB1285" t="str">
        <f t="shared" si="621"/>
        <v>0.936798686130549-0.188539822331167i</v>
      </c>
      <c r="AC1285" t="str">
        <f t="shared" si="622"/>
        <v>1.2330581052523-1.55070156689816i</v>
      </c>
      <c r="AD1285" t="str">
        <f t="shared" si="623"/>
        <v>0.368778730013882+0.310874183874441i</v>
      </c>
      <c r="AE1285" t="str">
        <f t="shared" si="624"/>
        <v>-0.00518404998111184-0.00491460483100565i</v>
      </c>
      <c r="AF1285" t="str">
        <f t="shared" si="625"/>
        <v>-14.0005917786992-2.67625678420113i</v>
      </c>
      <c r="AG1285" t="str">
        <f t="shared" si="626"/>
        <v>1.01897087713134-0.0219412254535757i</v>
      </c>
      <c r="AH1285" t="str">
        <f t="shared" si="627"/>
        <v>0.0565472044294201+0.0823595077825366i</v>
      </c>
      <c r="AI1285">
        <f t="shared" si="628"/>
        <v>-20.008400925662215</v>
      </c>
      <c r="AJ1285">
        <f t="shared" si="629"/>
        <v>55.526901632439028</v>
      </c>
      <c r="AK1285"/>
      <c r="AL1285"/>
      <c r="AM1285"/>
      <c r="AN1285"/>
    </row>
    <row r="1286" spans="1:40" x14ac:dyDescent="0.25">
      <c r="A1286"/>
      <c r="B1286">
        <f t="shared" si="630"/>
        <v>115200</v>
      </c>
      <c r="C1286" s="237" t="str">
        <f t="shared" ref="C1286:C1349" si="633">IMPRODUCT(COMPLEX(-1,0),IMDIV(IMPRODUCT(G1286,COMPLEX($C$100+$C$101,0)),COMPLEX($C$100,2*PI()*B1286*$C$103*$C$102*(2*$C$100+$C$101))))</f>
        <v>-5.75887627198573E-06+0.021258874663814i</v>
      </c>
      <c r="D1286" s="208" t="str">
        <f t="shared" ref="D1286:D1349" si="634">IMPRODUCT(COMPLEX($C$106,0),IMSUB(C1286,G1286))</f>
        <v>-5.95705010839071+0.162984705755907i</v>
      </c>
      <c r="E1286" t="str">
        <f t="shared" ref="E1286:E1349" si="635">IMDIV(COMPLEX($C$20*10^3,0),COMPLEX(1,2*PI()*B1286*$C$20*1000*$C$29*10^-12))</f>
        <v>2870</v>
      </c>
      <c r="F1286" t="str">
        <f t="shared" ref="F1286:F1349" si="636">IMDIV(COMPLEX($C$22*1000,0),IMSUM(COMPLEX($C$22*1000,0),E1286))</f>
        <v>0.777000777000777</v>
      </c>
      <c r="G1286" t="str">
        <f t="shared" si="631"/>
        <v>0.777000777000777</v>
      </c>
      <c r="H1286" t="str">
        <f t="shared" ref="H1286:H1349" si="637">IMPRODUCT(COMPLEX($C$108,0),IMPRODUCT(COMPLEX(-1,0),D1286),IMDIV(COMPLEX(0,2*PI()*B1286*$C$109*$C$110),COMPLEX(1,2*PI()*B1286*$C$109*$C$110)))</f>
        <v>8.04519112493765+2.83755138243603i</v>
      </c>
      <c r="I1286" t="str">
        <f t="shared" ref="I1286:I1349" si="638">COMPLEX(0,2*PI()*B1286*$C$113*$C$112*$C$114)</f>
        <v>452.38934211693i</v>
      </c>
      <c r="J1286" t="str">
        <f t="shared" si="632"/>
        <v>-276.022519783035+98.9683115962365i</v>
      </c>
      <c r="K1286" t="str">
        <f t="shared" ref="K1286:K1349" si="639">IMDIV(I1286,J1286)</f>
        <v>0.520709059174236-1.45225703327642i</v>
      </c>
      <c r="L1286" t="str">
        <f t="shared" ref="L1286:L1349" si="640">IMDIV(COMPLEX($C$117,0),COMPLEX(1,2*PI()*B1286*$C$115*$C$116))</f>
        <v>0.0377044091683282-0.0894677585577583i</v>
      </c>
      <c r="M1286" t="str">
        <f t="shared" ref="M1286:M1349" si="641">IMSUM(K1286,L1286)</f>
        <v>0.558413468342564-1.54172479183418i</v>
      </c>
      <c r="N1286" t="str">
        <f t="shared" ref="N1286:N1349" si="642">COMPLEX(0,-2*PI()*B1286*$C$43)</f>
        <v>-1.180310854639i</v>
      </c>
      <c r="O1286" t="str">
        <f t="shared" ref="O1286:O1349" si="643">IMEXP(N1286)</f>
        <v>0.380637387898808-0.924724379982258i</v>
      </c>
      <c r="P1286" t="str">
        <f t="shared" ref="P1286:P1349" si="644">IMSUB(COMPLEX(1,0),O1286)</f>
        <v>0.619362612101192+0.924724379982258i</v>
      </c>
      <c r="Q1286" t="str">
        <f t="shared" ref="Q1286:Q1349" si="645">IMSUM(COMPLEX(0,2*PI()*B1286*$C$43),O1286,COMPLEX(-1,0))</f>
        <v>-0.619362612101192+0.255586474656742i</v>
      </c>
      <c r="R1286" t="str">
        <f t="shared" ref="R1286:R1349" si="646">IMDIV(P1286,Q1286)</f>
        <v>-0.328027816563595-1.62838995041295i</v>
      </c>
      <c r="S1286" t="str">
        <f t="shared" ref="S1286:S1349" si="647">IMDIV(COMPLEX(0,2*PI()*B1286*$C$123),COMPLEX($C$124,0))</f>
        <v>0.121967302968802i</v>
      </c>
      <c r="T1286" t="str">
        <f t="shared" ref="T1286:T1349" si="648">IMPRODUCT(R1286,S1286)</f>
        <v>0.198610330433369-0.0400086680850066i</v>
      </c>
      <c r="U1286" t="str">
        <f t="shared" ref="U1286:U1349" si="649">IMDIV(COMPLEX(1,2*PI()*B1286*$C$16*10^-3*$C$15*10^-6),COMPLEX(0,2*PI()*B1286*$C$15*10^-6))</f>
        <v>0.0000333333333333334-0.000979825053510983i</v>
      </c>
      <c r="V1286" t="str">
        <f t="shared" ref="V1286:V1349" si="650">IMSUM(COMPLEX($C$18*10^-3,0),IMDIV(COMPLEX(1,0),COMPLEX(0,2*PI()*B1286*($C$17*1*10^-6))))</f>
        <v>6.66666666666667E-06-0.00979825053510983i</v>
      </c>
      <c r="W1286" t="str">
        <f t="shared" ref="W1286:W1349" si="651">IMDIV(IMPRODUCT(U1286,V1286),IMSUM(U1286,V1286))</f>
        <v>0.0000276030021193601-0.000890831871960289i</v>
      </c>
      <c r="X1286" t="str">
        <f t="shared" ref="X1286:X1349" si="652">IMDIV(IMPRODUCT(COMPLEX($C$19,0),W1286),IMSUM(COMPLEX($C$19,0),W1286))</f>
        <v>0.0000407955204190375-0.00088981681254054i</v>
      </c>
      <c r="Y1286" t="str">
        <f t="shared" ref="Y1286:Y1349" si="653">COMPLEX($C$13*10^-3,2*PI()*B1286*$C$12*0.000001)</f>
        <v>0.009+0.723822947387088i</v>
      </c>
      <c r="Z1286" t="str">
        <f t="shared" ref="Z1286:Z1349" si="654">IMPRODUCT(COMPLEX($C$6,0),IMDIV(X1286,IMSUM(X1286,Y1286)))</f>
        <v>-0.0147593331382372-0.000861742713954588i</v>
      </c>
      <c r="AA1286" t="str">
        <f t="shared" ref="AA1286:AA1349" si="655">IMDIV(COMPLEX($C$6,0),IMSUM(X1286,Y1286))</f>
        <v>0.207550470113593-16.5964500328047i</v>
      </c>
      <c r="AB1286" t="str">
        <f t="shared" ref="AB1286:AB1349" si="656">IMPRODUCT(COMPLEX($C$119,0),T1286)</f>
        <v>0.936732219200836-0.188698182822424i</v>
      </c>
      <c r="AC1286" t="str">
        <f t="shared" ref="AC1286:AC1349" si="657">IMSUM(COMPLEX(1,0),IMPRODUCT(AB1286,M1286))</f>
        <v>1.23216322080078-1.54955489239159i</v>
      </c>
      <c r="AD1286" t="str">
        <f t="shared" ref="AD1286:AD1349" si="658">IMDIV(AB1286,AC1286)</f>
        <v>0.369093458769854+0.311024047378297i</v>
      </c>
      <c r="AE1286" t="str">
        <f t="shared" ref="AE1286:AE1349" si="659">IMPRODUCT(AD1286,AA1286,X1286)</f>
        <v>-0.00517955061043555-0.00490857112812235i</v>
      </c>
      <c r="AF1286" t="str">
        <f t="shared" ref="AF1286:AF1349" si="660">IMSUB(D1286,H1286)</f>
        <v>-14.0022412333284-2.67456667668012i</v>
      </c>
      <c r="AG1286" t="str">
        <f t="shared" ref="AG1286:AG1349" si="661">IMSUM(COMPLEX(1,0),IMPRODUCT(AD1286,AA1286,COMPLEX($C$127,0)))</f>
        <v>1.01896337210756-0.0219411384103454i</v>
      </c>
      <c r="AH1286" t="str">
        <f t="shared" ref="AH1286:AH1349" si="662">IMDIV(IMPRODUCT(AE1286,AF1286),AG1286)</f>
        <v>0.0565202327696994+0.0822641628291088i</v>
      </c>
      <c r="AI1286">
        <f t="shared" ref="AI1286:AI1349" si="663">20*LOG10(IMABS(AH1286))</f>
        <v>-20.016565492218167</v>
      </c>
      <c r="AJ1286">
        <f t="shared" ref="AJ1286:AJ1349" si="664">IMARGUMENT(AH1286)*180/PI()</f>
        <v>55.508685910742564</v>
      </c>
      <c r="AK1286"/>
      <c r="AL1286"/>
      <c r="AM1286"/>
      <c r="AN1286"/>
    </row>
    <row r="1287" spans="1:40" x14ac:dyDescent="0.25">
      <c r="A1287"/>
      <c r="B1287">
        <f t="shared" si="630"/>
        <v>115300</v>
      </c>
      <c r="C1287" s="237" t="str">
        <f t="shared" si="633"/>
        <v>-5.74889122687581E-06+0.0212404367873632i</v>
      </c>
      <c r="D1287" s="208" t="str">
        <f t="shared" si="634"/>
        <v>-5.9570500318387+0.162843348703118i</v>
      </c>
      <c r="E1287" t="str">
        <f t="shared" si="635"/>
        <v>2870</v>
      </c>
      <c r="F1287" t="str">
        <f t="shared" si="636"/>
        <v>0.777000777000777</v>
      </c>
      <c r="G1287" t="str">
        <f t="shared" si="631"/>
        <v>0.777000777000777</v>
      </c>
      <c r="H1287" t="str">
        <f t="shared" si="637"/>
        <v>8.04683709974574+2.83572148582827i</v>
      </c>
      <c r="I1287" t="str">
        <f t="shared" si="638"/>
        <v>452.782041198629i</v>
      </c>
      <c r="J1287" t="str">
        <f t="shared" si="632"/>
        <v>-276.503670399791+99.0542215889417i</v>
      </c>
      <c r="K1287" t="str">
        <f t="shared" si="639"/>
        <v>0.519903125117933-1.45127708886543i</v>
      </c>
      <c r="L1287" t="str">
        <f t="shared" si="640"/>
        <v>0.0376488802771293-0.089413544181856i</v>
      </c>
      <c r="M1287" t="str">
        <f t="shared" si="641"/>
        <v>0.557552005395062-1.54069063304729i</v>
      </c>
      <c r="N1287" t="str">
        <f t="shared" si="642"/>
        <v>-1.18133543003365i</v>
      </c>
      <c r="O1287" t="str">
        <f t="shared" si="643"/>
        <v>0.379689738430077-0.925113886249093i</v>
      </c>
      <c r="P1287" t="str">
        <f t="shared" si="644"/>
        <v>0.620310261569923+0.925113886249093i</v>
      </c>
      <c r="Q1287" t="str">
        <f t="shared" si="645"/>
        <v>-0.620310261569923+0.256221543784557i</v>
      </c>
      <c r="R1287" t="str">
        <f t="shared" si="646"/>
        <v>-0.328018342435627-1.6268620960478i</v>
      </c>
      <c r="S1287" t="str">
        <f t="shared" si="647"/>
        <v>0.12207317736374i</v>
      </c>
      <c r="T1287" t="str">
        <f t="shared" si="648"/>
        <v>0.198596225197189-0.0400422412947043i</v>
      </c>
      <c r="U1287" t="str">
        <f t="shared" si="649"/>
        <v>0.0000333333333333332-0.000978975248607671i</v>
      </c>
      <c r="V1287" t="str">
        <f t="shared" si="650"/>
        <v>6.66666666666667E-06-0.00978975248607671i</v>
      </c>
      <c r="W1287" t="str">
        <f t="shared" si="651"/>
        <v>0.0000276030015919408-0.000890059393073407i</v>
      </c>
      <c r="X1287" t="str">
        <f t="shared" si="652"/>
        <v>0.0000407726332328817-0.000889045553223237i</v>
      </c>
      <c r="Y1287" t="str">
        <f t="shared" si="653"/>
        <v>0.009+0.724451265917806i</v>
      </c>
      <c r="Z1287" t="str">
        <f t="shared" si="654"/>
        <v>-0.0147337279650554-0.000860293511528149i</v>
      </c>
      <c r="AA1287" t="str">
        <f t="shared" si="655"/>
        <v>0.207189255986481-16.5820250302718i</v>
      </c>
      <c r="AB1287" t="str">
        <f t="shared" si="656"/>
        <v>0.936665692806361-0.188856528600094i</v>
      </c>
      <c r="AC1287" t="str">
        <f t="shared" si="657"/>
        <v>1.23127035080495-1.54840939545644i</v>
      </c>
      <c r="AD1287" t="str">
        <f t="shared" si="658"/>
        <v>0.369408354292085+0.311173608375603i</v>
      </c>
      <c r="AE1287" t="str">
        <f t="shared" si="659"/>
        <v>-0.00517506156391406-0.0049025469060126i</v>
      </c>
      <c r="AF1287" t="str">
        <f t="shared" si="660"/>
        <v>-14.0038871315844-2.67287813712515i</v>
      </c>
      <c r="AG1287" t="str">
        <f t="shared" si="661"/>
        <v>1.01895586213783-0.0219410616308764i</v>
      </c>
      <c r="AH1287" t="str">
        <f t="shared" si="662"/>
        <v>0.0564933138655496+0.0821689622032838i</v>
      </c>
      <c r="AI1287">
        <f t="shared" si="663"/>
        <v>-20.024723897016145</v>
      </c>
      <c r="AJ1287">
        <f t="shared" si="664"/>
        <v>55.49045790203553</v>
      </c>
      <c r="AK1287"/>
      <c r="AL1287"/>
      <c r="AM1287"/>
      <c r="AN1287"/>
    </row>
    <row r="1288" spans="1:40" x14ac:dyDescent="0.25">
      <c r="A1288"/>
      <c r="B1288">
        <f t="shared" si="630"/>
        <v>115400</v>
      </c>
      <c r="C1288" s="237" t="str">
        <f t="shared" si="633"/>
        <v>-0.0000057389321281712+0.0212220308656306i</v>
      </c>
      <c r="D1288" s="208" t="str">
        <f t="shared" si="634"/>
        <v>-5.95704995548561+0.162702236636501i</v>
      </c>
      <c r="E1288" t="str">
        <f t="shared" si="635"/>
        <v>2870</v>
      </c>
      <c r="F1288" t="str">
        <f t="shared" si="636"/>
        <v>0.777000777000777</v>
      </c>
      <c r="G1288" t="str">
        <f t="shared" si="631"/>
        <v>0.777000777000777</v>
      </c>
      <c r="H1288" t="str">
        <f t="shared" si="637"/>
        <v>8.04847952761845+2.8338934017886i</v>
      </c>
      <c r="I1288" t="str">
        <f t="shared" si="638"/>
        <v>453.174740280328i</v>
      </c>
      <c r="J1288" t="str">
        <f t="shared" si="632"/>
        <v>-276.985238500814+99.1401315816467i</v>
      </c>
      <c r="K1288" t="str">
        <f t="shared" si="639"/>
        <v>0.51909898590698-1.45029822054012i</v>
      </c>
      <c r="L1288" t="str">
        <f t="shared" si="640"/>
        <v>0.0375934667361008-0.0893593752372233i</v>
      </c>
      <c r="M1288" t="str">
        <f t="shared" si="641"/>
        <v>0.556692452643081-1.53965759577734i</v>
      </c>
      <c r="N1288" t="str">
        <f t="shared" si="642"/>
        <v>-1.1823600054283i</v>
      </c>
      <c r="O1288" t="str">
        <f t="shared" si="643"/>
        <v>0.378741690380278-0.925502421373326i</v>
      </c>
      <c r="P1288" t="str">
        <f t="shared" si="644"/>
        <v>0.621258309619722+0.925502421373326i</v>
      </c>
      <c r="Q1288" t="str">
        <f t="shared" si="645"/>
        <v>-0.621258309619722+0.256857584054974i</v>
      </c>
      <c r="R1288" t="str">
        <f t="shared" si="646"/>
        <v>-0.328008859167672-1.62533678640989i</v>
      </c>
      <c r="S1288" t="str">
        <f t="shared" si="647"/>
        <v>0.122179051758678i</v>
      </c>
      <c r="T1288" t="str">
        <f t="shared" si="648"/>
        <v>0.198582107352057-0.0400758113815519i</v>
      </c>
      <c r="U1288" t="str">
        <f t="shared" si="649"/>
        <v>0.0000333333333333333-0.00097812691650316i</v>
      </c>
      <c r="V1288" t="str">
        <f t="shared" si="650"/>
        <v>6.66666666666667E-06-0.0097812691650316i</v>
      </c>
      <c r="W1288" t="str">
        <f t="shared" si="651"/>
        <v>0.0000276030010640642-0.000889288253094522i</v>
      </c>
      <c r="X1288" t="str">
        <f t="shared" si="652"/>
        <v>0.0000407498055004643-0.000888275629819479i</v>
      </c>
      <c r="Y1288" t="str">
        <f t="shared" si="653"/>
        <v>0.009+0.725079584448524i</v>
      </c>
      <c r="Z1288" t="str">
        <f t="shared" si="654"/>
        <v>-0.0147081893863968-0.000858848647817185i</v>
      </c>
      <c r="AA1288" t="str">
        <f t="shared" si="655"/>
        <v>0.206828985169662-16.567625107879i</v>
      </c>
      <c r="AB1288" t="str">
        <f t="shared" si="656"/>
        <v>0.936599106942615-0.189014859649053i</v>
      </c>
      <c r="AC1288" t="str">
        <f t="shared" si="657"/>
        <v>1.23037948961375-1.54726507500649i</v>
      </c>
      <c r="AD1288" t="str">
        <f t="shared" si="658"/>
        <v>0.369723416312865+0.311322866690647i</v>
      </c>
      <c r="AE1288" t="str">
        <f t="shared" si="659"/>
        <v>-0.00517058280462338-0.00489653213976863i</v>
      </c>
      <c r="AF1288" t="str">
        <f t="shared" si="660"/>
        <v>-14.0055294831041-2.6711911651521i</v>
      </c>
      <c r="AG1288" t="str">
        <f t="shared" si="661"/>
        <v>1.01894834722383-0.0219409950722431i</v>
      </c>
      <c r="AH1288" t="str">
        <f t="shared" si="662"/>
        <v>0.0564664475123491+0.0820739055412969i</v>
      </c>
      <c r="AI1288">
        <f t="shared" si="663"/>
        <v>-20.032876152406786</v>
      </c>
      <c r="AJ1288">
        <f t="shared" si="664"/>
        <v>55.472217635405322</v>
      </c>
      <c r="AK1288"/>
      <c r="AL1288"/>
      <c r="AM1288"/>
      <c r="AN1288"/>
    </row>
    <row r="1289" spans="1:40" x14ac:dyDescent="0.25">
      <c r="A1289"/>
      <c r="B1289">
        <f t="shared" si="630"/>
        <v>115500</v>
      </c>
      <c r="C1289" s="237" t="str">
        <f t="shared" si="633"/>
        <v>-5.72899888605312E-06+0.0212036568156169i</v>
      </c>
      <c r="D1289" s="208" t="str">
        <f t="shared" si="634"/>
        <v>-5.95704987933075+0.16256136891973i</v>
      </c>
      <c r="E1289" t="str">
        <f t="shared" si="635"/>
        <v>2870</v>
      </c>
      <c r="F1289" t="str">
        <f t="shared" si="636"/>
        <v>0.777000777000777</v>
      </c>
      <c r="G1289" t="str">
        <f t="shared" si="631"/>
        <v>0.777000777000777</v>
      </c>
      <c r="H1289" t="str">
        <f t="shared" si="637"/>
        <v>8.05011841816284+2.83206712928634i</v>
      </c>
      <c r="I1289" t="str">
        <f t="shared" si="638"/>
        <v>453.567439362026i</v>
      </c>
      <c r="J1289" t="str">
        <f t="shared" si="632"/>
        <v>-277.467224086102+99.2260415743518i</v>
      </c>
      <c r="K1289" t="str">
        <f t="shared" si="639"/>
        <v>0.518296636455975-1.44932042726751i</v>
      </c>
      <c r="L1289" t="str">
        <f t="shared" si="640"/>
        <v>0.0375381682484654-0.0893052517306024i</v>
      </c>
      <c r="M1289" t="str">
        <f t="shared" si="641"/>
        <v>0.55583480470444-1.53862567899811i</v>
      </c>
      <c r="N1289" t="str">
        <f t="shared" si="642"/>
        <v>-1.18338458082295i</v>
      </c>
      <c r="O1289" t="str">
        <f t="shared" si="643"/>
        <v>0.37779324474463-0.925889984947091i</v>
      </c>
      <c r="P1289" t="str">
        <f t="shared" si="644"/>
        <v>0.62220675525537+0.925889984947091i</v>
      </c>
      <c r="Q1289" t="str">
        <f t="shared" si="645"/>
        <v>-0.62220675525537+0.257494595875859i</v>
      </c>
      <c r="R1289" t="str">
        <f t="shared" si="646"/>
        <v>-0.32799936675723-1.62381401488177i</v>
      </c>
      <c r="S1289" t="str">
        <f t="shared" si="647"/>
        <v>0.122284926153617i</v>
      </c>
      <c r="T1289" t="str">
        <f t="shared" si="648"/>
        <v>0.198567976897026-0.040109378342341i</v>
      </c>
      <c r="U1289" t="str">
        <f t="shared" si="649"/>
        <v>0.0000333333333333334-0.000977280053371991i</v>
      </c>
      <c r="V1289" t="str">
        <f t="shared" si="650"/>
        <v>6.66666666666667E-06-0.00977280053371991i</v>
      </c>
      <c r="W1289" t="str">
        <f t="shared" si="651"/>
        <v>0.0000276030005357302-0.000888518448545949i</v>
      </c>
      <c r="X1289" t="str">
        <f t="shared" si="652"/>
        <v>0.0000407270370160479-0.000887507038862406i</v>
      </c>
      <c r="Y1289" t="str">
        <f t="shared" si="653"/>
        <v>0.009+0.725707902979242i</v>
      </c>
      <c r="Z1289" t="str">
        <f t="shared" si="654"/>
        <v>-0.0146827171714766-0.000857408105211104i</v>
      </c>
      <c r="AA1289" t="str">
        <f t="shared" si="655"/>
        <v>0.206469654377388-16.5532502002058i</v>
      </c>
      <c r="AB1289" t="str">
        <f t="shared" si="656"/>
        <v>0.936532461605131-0.189173175954167i</v>
      </c>
      <c r="AC1289" t="str">
        <f t="shared" si="657"/>
        <v>1.22949063159495-1.54612192995277i</v>
      </c>
      <c r="AD1289" t="str">
        <f t="shared" si="658"/>
        <v>0.370038644564287+0.311471822147919i</v>
      </c>
      <c r="AE1289" t="str">
        <f t="shared" si="659"/>
        <v>-0.00516611429579951-0.00489052680457313i</v>
      </c>
      <c r="AF1289" t="str">
        <f t="shared" si="660"/>
        <v>-14.0071682974936-2.66950576036661i</v>
      </c>
      <c r="AG1289" t="str">
        <f t="shared" si="661"/>
        <v>1.01894082736723-0.0219409386916568i</v>
      </c>
      <c r="AH1289" t="str">
        <f t="shared" si="662"/>
        <v>0.0564396335063806+0.0819789924806364i</v>
      </c>
      <c r="AI1289">
        <f t="shared" si="663"/>
        <v>-20.041022270707582</v>
      </c>
      <c r="AJ1289">
        <f t="shared" si="664"/>
        <v>55.453965139835049</v>
      </c>
      <c r="AK1289"/>
      <c r="AL1289"/>
      <c r="AM1289"/>
      <c r="AN1289"/>
    </row>
    <row r="1290" spans="1:40" x14ac:dyDescent="0.25">
      <c r="A1290"/>
      <c r="B1290">
        <f t="shared" si="630"/>
        <v>115600</v>
      </c>
      <c r="C1290" s="237" t="str">
        <f t="shared" si="633"/>
        <v>-5.71909141109113E-06+0.0211853145546102i</v>
      </c>
      <c r="D1290" s="208" t="str">
        <f t="shared" si="634"/>
        <v>-5.95704980337344+0.162420744918678i</v>
      </c>
      <c r="E1290" t="str">
        <f t="shared" si="635"/>
        <v>2870</v>
      </c>
      <c r="F1290" t="str">
        <f t="shared" si="636"/>
        <v>0.777000777000777</v>
      </c>
      <c r="G1290" t="str">
        <f t="shared" si="631"/>
        <v>0.777000777000777</v>
      </c>
      <c r="H1290" t="str">
        <f t="shared" si="637"/>
        <v>8.05175378095581+2.83024266728284i</v>
      </c>
      <c r="I1290" t="str">
        <f t="shared" si="638"/>
        <v>453.960138443725i</v>
      </c>
      <c r="J1290" t="str">
        <f t="shared" si="632"/>
        <v>-277.949627155657+99.3119515670568i</v>
      </c>
      <c r="K1290" t="str">
        <f t="shared" si="639"/>
        <v>0.51749607169653-1.44834370801229i</v>
      </c>
      <c r="L1290" t="str">
        <f t="shared" si="640"/>
        <v>0.0374829845183113-0.0892511736683493i</v>
      </c>
      <c r="M1290" t="str">
        <f t="shared" si="641"/>
        <v>0.554979056214841-1.53759488168064i</v>
      </c>
      <c r="N1290" t="str">
        <f t="shared" si="642"/>
        <v>-1.18440915621761i</v>
      </c>
      <c r="O1290" t="str">
        <f t="shared" si="643"/>
        <v>0.376844402518757-0.926276576563545i</v>
      </c>
      <c r="P1290" t="str">
        <f t="shared" si="644"/>
        <v>0.623155597481243+0.926276576563545i</v>
      </c>
      <c r="Q1290" t="str">
        <f t="shared" si="645"/>
        <v>-0.623155597481243+0.258132579654065i</v>
      </c>
      <c r="R1290" t="str">
        <f t="shared" si="646"/>
        <v>-0.327989865201808-1.62229377486881i</v>
      </c>
      <c r="S1290" t="str">
        <f t="shared" si="647"/>
        <v>0.122390800548555i</v>
      </c>
      <c r="T1290" t="str">
        <f t="shared" si="648"/>
        <v>0.198553833831131-0.0401429421738619i</v>
      </c>
      <c r="U1290" t="str">
        <f t="shared" si="649"/>
        <v>0.0000333333333333334-0.000976434655401948i</v>
      </c>
      <c r="V1290" t="str">
        <f t="shared" si="650"/>
        <v>6.66666666666667E-06-0.00976434655401948i</v>
      </c>
      <c r="W1290" t="str">
        <f t="shared" si="651"/>
        <v>0.0000276030000069383-0.00088774997596203i</v>
      </c>
      <c r="X1290" t="str">
        <f t="shared" si="652"/>
        <v>0.0000407043275747829-0.000886739776897132i</v>
      </c>
      <c r="Y1290" t="str">
        <f t="shared" si="653"/>
        <v>0.009+0.72633622150996i</v>
      </c>
      <c r="Z1290" t="str">
        <f t="shared" si="654"/>
        <v>-0.0146573110905098-0.000855971866187737i</v>
      </c>
      <c r="AA1290" t="str">
        <f t="shared" si="655"/>
        <v>0.206111260338223-16.5389002420592i</v>
      </c>
      <c r="AB1290" t="str">
        <f t="shared" si="656"/>
        <v>0.936465756789359-0.1893314775003i</v>
      </c>
      <c r="AC1290" t="str">
        <f t="shared" si="657"/>
        <v>1.22860377113498-1.54497995920338i</v>
      </c>
      <c r="AD1290" t="str">
        <f t="shared" si="658"/>
        <v>0.370354038778257+0.311620474572087i</v>
      </c>
      <c r="AE1290" t="str">
        <f t="shared" si="659"/>
        <v>-0.00516165600083788-0.00488453087569858i</v>
      </c>
      <c r="AF1290" t="str">
        <f t="shared" si="660"/>
        <v>-14.0088035843293-2.66782192236416i</v>
      </c>
      <c r="AG1290" t="str">
        <f t="shared" si="661"/>
        <v>1.01893330256973-0.0219408924464666i</v>
      </c>
      <c r="AH1290" t="str">
        <f t="shared" si="662"/>
        <v>0.0564128716448338+0.0818842226600372i</v>
      </c>
      <c r="AI1290">
        <f t="shared" si="663"/>
        <v>-20.049162264202721</v>
      </c>
      <c r="AJ1290">
        <f t="shared" si="664"/>
        <v>55.435700444200187</v>
      </c>
      <c r="AK1290"/>
      <c r="AL1290"/>
      <c r="AM1290"/>
      <c r="AN1290"/>
    </row>
    <row r="1291" spans="1:40" x14ac:dyDescent="0.25">
      <c r="A1291"/>
      <c r="B1291">
        <f t="shared" si="630"/>
        <v>115700</v>
      </c>
      <c r="C1291" s="237" t="str">
        <f t="shared" si="633"/>
        <v>-5.70920961424109E-06+0.0211670040001842i</v>
      </c>
      <c r="D1291" s="208" t="str">
        <f t="shared" si="634"/>
        <v>-5.957049727613+0.162280364001412i</v>
      </c>
      <c r="E1291" t="str">
        <f t="shared" si="635"/>
        <v>2870</v>
      </c>
      <c r="F1291" t="str">
        <f t="shared" si="636"/>
        <v>0.777000777000777</v>
      </c>
      <c r="G1291" t="str">
        <f t="shared" si="631"/>
        <v>0.777000777000777</v>
      </c>
      <c r="H1291" t="str">
        <f t="shared" si="637"/>
        <v>8.05338562554415+2.82842001473152i</v>
      </c>
      <c r="I1291" t="str">
        <f t="shared" si="638"/>
        <v>454.352837525424i</v>
      </c>
      <c r="J1291" t="str">
        <f t="shared" si="632"/>
        <v>-278.432447709478+99.397861559762i</v>
      </c>
      <c r="K1291" t="str">
        <f t="shared" si="639"/>
        <v>0.516697286577222-1.44736806173686i</v>
      </c>
      <c r="L1291" t="str">
        <f t="shared" si="640"/>
        <v>0.0374279152505886-0.0891971410564369i</v>
      </c>
      <c r="M1291" t="str">
        <f t="shared" si="641"/>
        <v>0.554125201827811-1.5365652027933i</v>
      </c>
      <c r="N1291" t="str">
        <f t="shared" si="642"/>
        <v>-1.18543373161226i</v>
      </c>
      <c r="O1291" t="str">
        <f t="shared" si="643"/>
        <v>0.375895164698731-0.926662195816854i</v>
      </c>
      <c r="P1291" t="str">
        <f t="shared" si="644"/>
        <v>0.624104835301269+0.926662195816854i</v>
      </c>
      <c r="Q1291" t="str">
        <f t="shared" si="645"/>
        <v>-0.624104835301269+0.258771535795406i</v>
      </c>
      <c r="R1291" t="str">
        <f t="shared" si="646"/>
        <v>-0.3279803544989-1.62077605979926i</v>
      </c>
      <c r="S1291" t="str">
        <f t="shared" si="647"/>
        <v>0.122496674943493i</v>
      </c>
      <c r="T1291" t="str">
        <f t="shared" si="648"/>
        <v>0.198539678153425-0.0401765028729034i</v>
      </c>
      <c r="U1291" t="str">
        <f t="shared" si="649"/>
        <v>0.0000333333333333332-0.000975590718793988i</v>
      </c>
      <c r="V1291" t="str">
        <f t="shared" si="650"/>
        <v>6.66666666666667E-06-0.00975590718793987i</v>
      </c>
      <c r="W1291" t="str">
        <f t="shared" si="651"/>
        <v>0.0000276029994776885-0.000886982831889081i</v>
      </c>
      <c r="X1291" t="str">
        <f t="shared" si="652"/>
        <v>0.0000406816769727048-0.000885973840480693i</v>
      </c>
      <c r="Y1291" t="str">
        <f t="shared" si="653"/>
        <v>0.009+0.726964540040678i</v>
      </c>
      <c r="Z1291" t="str">
        <f t="shared" si="654"/>
        <v>-0.0146319709147048-0.000854539913312838i</v>
      </c>
      <c r="AA1291" t="str">
        <f t="shared" si="655"/>
        <v>0.205753799794966-16.524575168473i</v>
      </c>
      <c r="AB1291" t="str">
        <f t="shared" si="656"/>
        <v>0.93639899249083-0.189489764272304i</v>
      </c>
      <c r="AC1291" t="str">
        <f t="shared" si="657"/>
        <v>1.22771890263901-1.54383916166381i</v>
      </c>
      <c r="AD1291" t="str">
        <f t="shared" si="658"/>
        <v>0.370669598686481+0.311768823788028i</v>
      </c>
      <c r="AE1291" t="str">
        <f t="shared" si="659"/>
        <v>-0.00515720788329241-0.00487854432850739i</v>
      </c>
      <c r="AF1291" t="str">
        <f t="shared" si="660"/>
        <v>-14.0104353531571-2.66613965073011i</v>
      </c>
      <c r="AG1291" t="str">
        <f t="shared" si="661"/>
        <v>1.01892577283302-0.0219408562941579i</v>
      </c>
      <c r="AH1291" t="str">
        <f t="shared" si="662"/>
        <v>0.0563861617257956+0.0817895957194812i</v>
      </c>
      <c r="AI1291">
        <f t="shared" si="663"/>
        <v>-20.057296145143056</v>
      </c>
      <c r="AJ1291">
        <f t="shared" si="664"/>
        <v>55.417423577273254</v>
      </c>
      <c r="AK1291"/>
      <c r="AL1291"/>
      <c r="AM1291"/>
      <c r="AN1291"/>
    </row>
    <row r="1292" spans="1:40" x14ac:dyDescent="0.25">
      <c r="A1292"/>
      <c r="B1292">
        <f t="shared" si="630"/>
        <v>115800</v>
      </c>
      <c r="C1292" s="237" t="str">
        <f t="shared" si="633"/>
        <v>-0.0000056993534068432+0.0211487250701977i</v>
      </c>
      <c r="D1292" s="208" t="str">
        <f t="shared" si="634"/>
        <v>-5.95704965204875+0.162140225538182i</v>
      </c>
      <c r="E1292" t="str">
        <f t="shared" si="635"/>
        <v>2870</v>
      </c>
      <c r="F1292" t="str">
        <f t="shared" si="636"/>
        <v>0.777000777000777</v>
      </c>
      <c r="G1292" t="str">
        <f t="shared" si="631"/>
        <v>0.777000777000777</v>
      </c>
      <c r="H1292" t="str">
        <f t="shared" si="637"/>
        <v>8.05501396144467+2.82659917057795i</v>
      </c>
      <c r="I1292" t="str">
        <f t="shared" si="638"/>
        <v>454.745536607123i</v>
      </c>
      <c r="J1292" t="str">
        <f t="shared" si="632"/>
        <v>-278.915685747566+99.483771552467i</v>
      </c>
      <c r="K1292" t="str">
        <f t="shared" si="639"/>
        <v>0.515900276063514-1.44639348740137i</v>
      </c>
      <c r="L1292" t="str">
        <f t="shared" si="640"/>
        <v>0.0373729601511062-0.0891431539004559i</v>
      </c>
      <c r="M1292" t="str">
        <f t="shared" si="641"/>
        <v>0.55327323621462-1.53553664130183i</v>
      </c>
      <c r="N1292" t="str">
        <f t="shared" si="642"/>
        <v>-1.18645830700691i</v>
      </c>
      <c r="O1292" t="str">
        <f t="shared" si="643"/>
        <v>0.37494553228101-0.927046842302216i</v>
      </c>
      <c r="P1292" t="str">
        <f t="shared" si="644"/>
        <v>0.62505446771899+0.927046842302216i</v>
      </c>
      <c r="Q1292" t="str">
        <f t="shared" si="645"/>
        <v>-0.62505446771899+0.259411464704694i</v>
      </c>
      <c r="R1292" t="str">
        <f t="shared" si="646"/>
        <v>-0.327970834646001-1.61926086312399i</v>
      </c>
      <c r="S1292" t="str">
        <f t="shared" si="647"/>
        <v>0.122602549338431i</v>
      </c>
      <c r="T1292" t="str">
        <f t="shared" si="648"/>
        <v>0.198525509862949-0.0402100604362527i</v>
      </c>
      <c r="U1292" t="str">
        <f t="shared" si="649"/>
        <v>0.0000333333333333333-0.000974748239762216i</v>
      </c>
      <c r="V1292" t="str">
        <f t="shared" si="650"/>
        <v>6.66666666666667E-06-0.00974748239762216i</v>
      </c>
      <c r="W1292" t="str">
        <f t="shared" si="651"/>
        <v>0.0000276029989479816-0.000886217012885396i</v>
      </c>
      <c r="X1292" t="str">
        <f t="shared" si="652"/>
        <v>0.0000406590850067315-0.000885209226182057i</v>
      </c>
      <c r="Y1292" t="str">
        <f t="shared" si="653"/>
        <v>0.009+0.727592858571396i</v>
      </c>
      <c r="Z1292" t="str">
        <f t="shared" si="654"/>
        <v>-0.0146066964162592-0.000853112229239603i</v>
      </c>
      <c r="AA1292" t="str">
        <f t="shared" si="655"/>
        <v>0.205397269504578-16.5102749147062i</v>
      </c>
      <c r="AB1292" t="str">
        <f t="shared" si="656"/>
        <v>0.936332168705024-0.189648036255028i</v>
      </c>
      <c r="AC1292" t="str">
        <f t="shared" si="657"/>
        <v>1.22683602053075-1.54269953623674i</v>
      </c>
      <c r="AD1292" t="str">
        <f t="shared" si="658"/>
        <v>0.370985324020476+0.311916869620805i</v>
      </c>
      <c r="AE1292" t="str">
        <f t="shared" si="659"/>
        <v>-0.00515276990687499-0.00487256713845127i</v>
      </c>
      <c r="AF1292" t="str">
        <f t="shared" si="660"/>
        <v>-14.0120636134934-2.66445894503977i</v>
      </c>
      <c r="AG1292" t="str">
        <f t="shared" si="661"/>
        <v>1.01891823815881-0.0219408301923521i</v>
      </c>
      <c r="AH1292" t="str">
        <f t="shared" si="662"/>
        <v>0.0563595035482526+0.0816951113001915i</v>
      </c>
      <c r="AI1292">
        <f t="shared" si="663"/>
        <v>-20.065423925745883</v>
      </c>
      <c r="AJ1292">
        <f t="shared" si="664"/>
        <v>55.399134567720672</v>
      </c>
      <c r="AK1292"/>
      <c r="AL1292"/>
      <c r="AM1292"/>
      <c r="AN1292"/>
    </row>
    <row r="1293" spans="1:40" x14ac:dyDescent="0.25">
      <c r="A1293"/>
      <c r="B1293">
        <f t="shared" si="630"/>
        <v>115900</v>
      </c>
      <c r="C1293" s="237" t="str">
        <f t="shared" si="633"/>
        <v>-5.68952270061995E-06+0.0211304776827928i</v>
      </c>
      <c r="D1293" s="208" t="str">
        <f t="shared" si="634"/>
        <v>-5.95704957668+0.162000328901412i</v>
      </c>
      <c r="E1293" t="str">
        <f t="shared" si="635"/>
        <v>2870</v>
      </c>
      <c r="F1293" t="str">
        <f t="shared" si="636"/>
        <v>0.777000777000777</v>
      </c>
      <c r="G1293" t="str">
        <f t="shared" si="631"/>
        <v>0.777000777000777</v>
      </c>
      <c r="H1293" t="str">
        <f t="shared" si="637"/>
        <v>8.05663879814428+2.82478013375997i</v>
      </c>
      <c r="I1293" t="str">
        <f t="shared" si="638"/>
        <v>455.138235688821i</v>
      </c>
      <c r="J1293" t="str">
        <f t="shared" si="632"/>
        <v>-279.399341269919+99.5696815451721i</v>
      </c>
      <c r="K1293" t="str">
        <f t="shared" si="639"/>
        <v>0.515105035137717-1.44541998396373i</v>
      </c>
      <c r="L1293" t="str">
        <f t="shared" si="640"/>
        <v>0.0373181189265306-0.0890892122056199i</v>
      </c>
      <c r="M1293" t="str">
        <f t="shared" si="641"/>
        <v>0.552423154064248-1.53450919616935i</v>
      </c>
      <c r="N1293" t="str">
        <f t="shared" si="642"/>
        <v>-1.18748288240156i</v>
      </c>
      <c r="O1293" t="str">
        <f t="shared" si="643"/>
        <v>0.373995506262472-0.927430515615848i</v>
      </c>
      <c r="P1293" t="str">
        <f t="shared" si="644"/>
        <v>0.626004493737528+0.927430515615848i</v>
      </c>
      <c r="Q1293" t="str">
        <f t="shared" si="645"/>
        <v>-0.626004493737528+0.260052366785712i</v>
      </c>
      <c r="R1293" t="str">
        <f t="shared" si="646"/>
        <v>-0.327961305640614-1.61774817831649i</v>
      </c>
      <c r="S1293" t="str">
        <f t="shared" si="647"/>
        <v>0.122708423733369i</v>
      </c>
      <c r="T1293" t="str">
        <f t="shared" si="648"/>
        <v>0.198511328958746-0.0402436148606974i</v>
      </c>
      <c r="U1293" t="str">
        <f t="shared" si="649"/>
        <v>0.0000333333333333334-0.000973907214533778i</v>
      </c>
      <c r="V1293" t="str">
        <f t="shared" si="650"/>
        <v>6.66666666666667E-06-0.00973907214533778i</v>
      </c>
      <c r="W1293" t="str">
        <f t="shared" si="651"/>
        <v>0.0000276029984178169-0.000885452515521098i</v>
      </c>
      <c r="X1293" t="str">
        <f t="shared" si="652"/>
        <v>0.0000406365514746525-0.000884445930581968i</v>
      </c>
      <c r="Y1293" t="str">
        <f t="shared" si="653"/>
        <v>0.009+0.728221177102114i</v>
      </c>
      <c r="Z1293" t="str">
        <f t="shared" si="654"/>
        <v>-0.0145814873683541-0.000851688796708034i</v>
      </c>
      <c r="AA1293" t="str">
        <f t="shared" si="655"/>
        <v>0.205041666238109-16.4959994162429i</v>
      </c>
      <c r="AB1293" t="str">
        <f t="shared" si="656"/>
        <v>0.936265285427425-0.189806293433321i</v>
      </c>
      <c r="AC1293" t="str">
        <f t="shared" si="657"/>
        <v>1.22595511925243-1.54156108182218i</v>
      </c>
      <c r="AD1293" t="str">
        <f t="shared" si="658"/>
        <v>0.371301214511572+0.312064611895677i</v>
      </c>
      <c r="AE1293" t="str">
        <f t="shared" si="659"/>
        <v>-0.0051483420354544-0.00486659928107071i</v>
      </c>
      <c r="AF1293" t="str">
        <f t="shared" si="660"/>
        <v>-14.0136883748243-2.66277980485856i</v>
      </c>
      <c r="AG1293" t="str">
        <f t="shared" si="661"/>
        <v>1.01891069854881-0.0219408140988068i</v>
      </c>
      <c r="AH1293" t="str">
        <f t="shared" si="662"/>
        <v>0.0563328969120791+0.0816007690446226i</v>
      </c>
      <c r="AI1293">
        <f t="shared" si="663"/>
        <v>-20.073545618195773</v>
      </c>
      <c r="AJ1293">
        <f t="shared" si="664"/>
        <v>55.380833444105221</v>
      </c>
      <c r="AK1293"/>
      <c r="AL1293"/>
      <c r="AM1293"/>
      <c r="AN1293"/>
    </row>
    <row r="1294" spans="1:40" x14ac:dyDescent="0.25">
      <c r="A1294"/>
      <c r="B1294">
        <f t="shared" si="630"/>
        <v>116000</v>
      </c>
      <c r="C1294" s="237" t="str">
        <f t="shared" si="633"/>
        <v>-5.67971740767417E-06+0.0211122617563937i</v>
      </c>
      <c r="D1294" s="208" t="str">
        <f t="shared" si="634"/>
        <v>-5.95704950150609+0.161860673465685i</v>
      </c>
      <c r="E1294" t="str">
        <f t="shared" si="635"/>
        <v>2870</v>
      </c>
      <c r="F1294" t="str">
        <f t="shared" si="636"/>
        <v>0.777000777000777</v>
      </c>
      <c r="G1294" t="str">
        <f t="shared" si="631"/>
        <v>0.777000777000777</v>
      </c>
      <c r="H1294" t="str">
        <f t="shared" si="637"/>
        <v>8.05826014510012+2.82296290320773i</v>
      </c>
      <c r="I1294" t="str">
        <f t="shared" si="638"/>
        <v>455.53093477052i</v>
      </c>
      <c r="J1294" t="str">
        <f t="shared" si="632"/>
        <v>-279.883414276539+99.6555915378771i</v>
      </c>
      <c r="K1294" t="str">
        <f t="shared" si="639"/>
        <v>0.514311558798898-1.44444755037968i</v>
      </c>
      <c r="L1294" t="str">
        <f t="shared" si="640"/>
        <v>0.0372633912843828-0.0890353159767666i</v>
      </c>
      <c r="M1294" t="str">
        <f t="shared" si="641"/>
        <v>0.551574950083281-1.53348286635645i</v>
      </c>
      <c r="N1294" t="str">
        <f t="shared" si="642"/>
        <v>-1.18850745779621i</v>
      </c>
      <c r="O1294" t="str">
        <f t="shared" si="643"/>
        <v>0.373045087640414-0.927813215354985i</v>
      </c>
      <c r="P1294" t="str">
        <f t="shared" si="644"/>
        <v>0.626954912359586+0.927813215354985i</v>
      </c>
      <c r="Q1294" t="str">
        <f t="shared" si="645"/>
        <v>-0.626954912359586+0.260694242441225i</v>
      </c>
      <c r="R1294" t="str">
        <f t="shared" si="646"/>
        <v>-0.327951767480218-1.61623799887276i</v>
      </c>
      <c r="S1294" t="str">
        <f t="shared" si="647"/>
        <v>0.122814298128308i</v>
      </c>
      <c r="T1294" t="str">
        <f t="shared" si="648"/>
        <v>0.198497135439859-0.040277166143021i</v>
      </c>
      <c r="U1294" t="str">
        <f t="shared" si="649"/>
        <v>0.0000333333333333334-0.000973067639348837i</v>
      </c>
      <c r="V1294" t="str">
        <f t="shared" si="650"/>
        <v>6.66666666666667E-06-0.00973067639348837i</v>
      </c>
      <c r="W1294" t="str">
        <f t="shared" si="651"/>
        <v>0.0000276029978871947-0.000884689336378161i</v>
      </c>
      <c r="X1294" t="str">
        <f t="shared" si="652"/>
        <v>0.0000406140761751309-0.000883683950272973i</v>
      </c>
      <c r="Y1294" t="str">
        <f t="shared" si="653"/>
        <v>0.009+0.728849495632832i</v>
      </c>
      <c r="Z1294" t="str">
        <f t="shared" si="654"/>
        <v>-0.0145563435451489-0.000850269598544548i</v>
      </c>
      <c r="AA1294" t="str">
        <f t="shared" si="655"/>
        <v>0.204686986780621-16.4817486087906i</v>
      </c>
      <c r="AB1294" t="str">
        <f t="shared" si="656"/>
        <v>0.93619834265352-0.189964535792011i</v>
      </c>
      <c r="AC1294" t="str">
        <f t="shared" si="657"/>
        <v>1.22507619326476-1.54042379731755i</v>
      </c>
      <c r="AD1294" t="str">
        <f t="shared" si="658"/>
        <v>0.371617269890886+0.312212050438096i</v>
      </c>
      <c r="AE1294" t="str">
        <f t="shared" si="659"/>
        <v>-0.00514392423305532-0.00486064073199465i</v>
      </c>
      <c r="AF1294" t="str">
        <f t="shared" si="660"/>
        <v>-14.0153096466062-2.66110222974205i</v>
      </c>
      <c r="AG1294" t="str">
        <f t="shared" si="661"/>
        <v>1.01890315400474-0.0219408079714129i</v>
      </c>
      <c r="AH1294" t="str">
        <f t="shared" si="662"/>
        <v>0.0563063416180328+0.0815065685964566i</v>
      </c>
      <c r="AI1294">
        <f t="shared" si="663"/>
        <v>-20.081661234644557</v>
      </c>
      <c r="AJ1294">
        <f t="shared" si="664"/>
        <v>55.362520234886745</v>
      </c>
      <c r="AK1294"/>
      <c r="AL1294"/>
      <c r="AM1294"/>
      <c r="AN1294"/>
    </row>
    <row r="1295" spans="1:40" x14ac:dyDescent="0.25">
      <c r="A1295"/>
      <c r="B1295">
        <f t="shared" si="630"/>
        <v>116100</v>
      </c>
      <c r="C1295" s="237" t="str">
        <f t="shared" si="633"/>
        <v>-0.0000056699374404871+0.0210940772097061i</v>
      </c>
      <c r="D1295" s="208" t="str">
        <f t="shared" si="634"/>
        <v>-5.95704942652633+0.161721258607747i</v>
      </c>
      <c r="E1295" t="str">
        <f t="shared" si="635"/>
        <v>2870</v>
      </c>
      <c r="F1295" t="str">
        <f t="shared" si="636"/>
        <v>0.777000777000777</v>
      </c>
      <c r="G1295" t="str">
        <f t="shared" si="631"/>
        <v>0.777000777000777</v>
      </c>
      <c r="H1295" t="str">
        <f t="shared" si="637"/>
        <v>8.05987801173966+2.82114747784376i</v>
      </c>
      <c r="I1295" t="str">
        <f t="shared" si="638"/>
        <v>455.923633852219i</v>
      </c>
      <c r="J1295" t="str">
        <f t="shared" si="632"/>
        <v>-280.367904767424+99.7415015305821i</v>
      </c>
      <c r="K1295" t="str">
        <f t="shared" si="639"/>
        <v>0.513519842062844-1.44347618560278i</v>
      </c>
      <c r="L1295" t="str">
        <f t="shared" si="640"/>
        <v>0.0372087769330344-0.0889814652183605i</v>
      </c>
      <c r="M1295" t="str">
        <f t="shared" si="641"/>
        <v>0.550728618995878-1.53245765082114i</v>
      </c>
      <c r="N1295" t="str">
        <f t="shared" si="642"/>
        <v>-1.18953203319086i</v>
      </c>
      <c r="O1295" t="str">
        <f t="shared" si="643"/>
        <v>0.372094277412542-0.928194941117887i</v>
      </c>
      <c r="P1295" t="str">
        <f t="shared" si="644"/>
        <v>0.627905722587458+0.928194941117887i</v>
      </c>
      <c r="Q1295" t="str">
        <f t="shared" si="645"/>
        <v>-0.627905722587458+0.261337092072973i</v>
      </c>
      <c r="R1295" t="str">
        <f t="shared" si="646"/>
        <v>-0.327942220162306-1.61473031831118i</v>
      </c>
      <c r="S1295" t="str">
        <f t="shared" si="647"/>
        <v>0.122920172523246i</v>
      </c>
      <c r="T1295" t="str">
        <f t="shared" si="648"/>
        <v>0.198482929305326-0.040310714280007i</v>
      </c>
      <c r="U1295" t="str">
        <f t="shared" si="649"/>
        <v>0.0000333333333333331-0.000972229510460502i</v>
      </c>
      <c r="V1295" t="str">
        <f t="shared" si="650"/>
        <v>6.66666666666667E-06-0.00972229510460502i</v>
      </c>
      <c r="W1295" t="str">
        <f t="shared" si="651"/>
        <v>0.0000276029973561146-0.000883927472050313i</v>
      </c>
      <c r="X1295" t="str">
        <f t="shared" si="652"/>
        <v>0.0000405916589076941-0.000882923281859323i</v>
      </c>
      <c r="Y1295" t="str">
        <f t="shared" si="653"/>
        <v>0.009+0.72947781416355i</v>
      </c>
      <c r="Z1295" t="str">
        <f t="shared" si="654"/>
        <v>-0.0145312647217766-0.000848854617661366i</v>
      </c>
      <c r="AA1295" t="str">
        <f t="shared" si="655"/>
        <v>0.204333227931118-16.4675224282793i</v>
      </c>
      <c r="AB1295" t="str">
        <f t="shared" si="656"/>
        <v>0.936131340378773-0.190122763315929i</v>
      </c>
      <c r="AC1295" t="str">
        <f t="shared" si="657"/>
        <v>1.22419923704681-1.53928768161756i</v>
      </c>
      <c r="AD1295" t="str">
        <f t="shared" si="658"/>
        <v>0.371933489889363+0.312359185073708i</v>
      </c>
      <c r="AE1295" t="str">
        <f t="shared" si="659"/>
        <v>-0.00513951646385782-0.00485469146693998i</v>
      </c>
      <c r="AF1295" t="str">
        <f t="shared" si="660"/>
        <v>-14.016927438266-2.65942621923601i</v>
      </c>
      <c r="AG1295" t="str">
        <f t="shared" si="661"/>
        <v>1.01889560452833-0.0219408117681969i</v>
      </c>
      <c r="AH1295" t="str">
        <f t="shared" si="662"/>
        <v>0.0562798374677544+0.0814125096005984i</v>
      </c>
      <c r="AI1295">
        <f t="shared" si="663"/>
        <v>-20.089770787211197</v>
      </c>
      <c r="AJ1295">
        <f t="shared" si="664"/>
        <v>55.34419496842078</v>
      </c>
      <c r="AK1295"/>
      <c r="AL1295"/>
      <c r="AM1295"/>
      <c r="AN1295"/>
    </row>
    <row r="1296" spans="1:40" x14ac:dyDescent="0.25">
      <c r="A1296"/>
      <c r="B1296">
        <f t="shared" si="630"/>
        <v>116200</v>
      </c>
      <c r="C1296" s="237" t="str">
        <f t="shared" si="633"/>
        <v>-5.66018271191637E-06+0.0210759239617151i</v>
      </c>
      <c r="D1296" s="208" t="str">
        <f t="shared" si="634"/>
        <v>-5.95704935174008+0.161582083706482i</v>
      </c>
      <c r="E1296" t="str">
        <f t="shared" si="635"/>
        <v>2870</v>
      </c>
      <c r="F1296" t="str">
        <f t="shared" si="636"/>
        <v>0.777000777000777</v>
      </c>
      <c r="G1296" t="str">
        <f t="shared" si="631"/>
        <v>0.777000777000777</v>
      </c>
      <c r="H1296" t="str">
        <f t="shared" si="637"/>
        <v>8.06149240746078+2.81933385658305i</v>
      </c>
      <c r="I1296" t="str">
        <f t="shared" si="638"/>
        <v>456.316332933918i</v>
      </c>
      <c r="J1296" t="str">
        <f t="shared" si="632"/>
        <v>-280.852812742576+99.8274115232873i</v>
      </c>
      <c r="K1296" t="str">
        <f t="shared" si="639"/>
        <v>0.512729879961974-1.44250588858444i</v>
      </c>
      <c r="L1296" t="str">
        <f t="shared" si="640"/>
        <v>0.0371542755817078-0.0889276599344965i</v>
      </c>
      <c r="M1296" t="str">
        <f t="shared" si="641"/>
        <v>0.549884155543682-1.53143354851894i</v>
      </c>
      <c r="N1296" t="str">
        <f t="shared" si="642"/>
        <v>-1.19055660858552i</v>
      </c>
      <c r="O1296" t="str">
        <f t="shared" si="643"/>
        <v>0.371143076576963-0.92857569250384i</v>
      </c>
      <c r="P1296" t="str">
        <f t="shared" si="644"/>
        <v>0.628856923423037+0.92857569250384i</v>
      </c>
      <c r="Q1296" t="str">
        <f t="shared" si="645"/>
        <v>-0.628856923423037+0.26198091608168i</v>
      </c>
      <c r="R1296" t="str">
        <f t="shared" si="646"/>
        <v>-0.327932663684365-1.61322513017245i</v>
      </c>
      <c r="S1296" t="str">
        <f t="shared" si="647"/>
        <v>0.123026046918184i</v>
      </c>
      <c r="T1296" t="str">
        <f t="shared" si="648"/>
        <v>0.198468710554189-0.0403442592684377i</v>
      </c>
      <c r="U1296" t="str">
        <f t="shared" si="649"/>
        <v>0.0000333333333333333-0.000971392824134807i</v>
      </c>
      <c r="V1296" t="str">
        <f t="shared" si="650"/>
        <v>6.66666666666667E-06-0.00971392824134807i</v>
      </c>
      <c r="W1296" t="str">
        <f t="shared" si="651"/>
        <v>0.0000276029968245772-0.000883166919143037i</v>
      </c>
      <c r="X1296" t="str">
        <f t="shared" si="652"/>
        <v>0.0000405692994727331-0.000882163921956975i</v>
      </c>
      <c r="Y1296" t="str">
        <f t="shared" si="653"/>
        <v>0.009+0.730106132694268i</v>
      </c>
      <c r="Z1296" t="str">
        <f t="shared" si="654"/>
        <v>-0.0145062506743388-0.000847443837056094i</v>
      </c>
      <c r="AA1296" t="str">
        <f t="shared" si="655"/>
        <v>0.203980386502476-16.453320810861i</v>
      </c>
      <c r="AB1296" t="str">
        <f t="shared" si="656"/>
        <v>0.936064278598664-0.190280975989898i</v>
      </c>
      <c r="AC1296" t="str">
        <f t="shared" si="657"/>
        <v>1.22332424509598-1.53815273361441i</v>
      </c>
      <c r="AD1296" t="str">
        <f t="shared" si="658"/>
        <v>0.372249874237745+0.312506015628355i</v>
      </c>
      <c r="AE1296" t="str">
        <f t="shared" si="659"/>
        <v>-0.00513511869219664-0.00484875146171146i</v>
      </c>
      <c r="AF1296" t="str">
        <f t="shared" si="660"/>
        <v>-14.0185417592009-2.65775177287657i</v>
      </c>
      <c r="AG1296" t="str">
        <f t="shared" si="661"/>
        <v>1.01888805012132-0.0219408254473183i</v>
      </c>
      <c r="AH1296" t="str">
        <f t="shared" si="662"/>
        <v>0.0562533842637613+0.0813185917031731i</v>
      </c>
      <c r="AI1296">
        <f t="shared" si="663"/>
        <v>-20.097874287981821</v>
      </c>
      <c r="AJ1296">
        <f t="shared" si="664"/>
        <v>55.325857672960559</v>
      </c>
      <c r="AK1296"/>
      <c r="AL1296"/>
      <c r="AM1296"/>
      <c r="AN1296"/>
    </row>
    <row r="1297" spans="1:40" x14ac:dyDescent="0.25">
      <c r="A1297"/>
      <c r="B1297">
        <f t="shared" si="630"/>
        <v>116300</v>
      </c>
      <c r="C1297" s="237" t="str">
        <f t="shared" si="633"/>
        <v>-5.65045313519409E-06+0.0210578019316846i</v>
      </c>
      <c r="D1297" s="208" t="str">
        <f t="shared" si="634"/>
        <v>-5.95704927714666+0.161443148142915i</v>
      </c>
      <c r="E1297" t="str">
        <f t="shared" si="635"/>
        <v>2870</v>
      </c>
      <c r="F1297" t="str">
        <f t="shared" si="636"/>
        <v>0.777000777000777</v>
      </c>
      <c r="G1297" t="str">
        <f t="shared" si="631"/>
        <v>0.777000777000777</v>
      </c>
      <c r="H1297" t="str">
        <f t="shared" si="637"/>
        <v>8.06310334163187+2.81752203833308i</v>
      </c>
      <c r="I1297" t="str">
        <f t="shared" si="638"/>
        <v>456.709032015616i</v>
      </c>
      <c r="J1297" t="str">
        <f t="shared" si="632"/>
        <v>-281.338138201994+99.9133215159923i</v>
      </c>
      <c r="K1297" t="str">
        <f t="shared" si="639"/>
        <v>0.511941667545299-1.44153665827399i</v>
      </c>
      <c r="L1297" t="str">
        <f t="shared" si="640"/>
        <v>0.0370998869404705-0.0888739001289014i</v>
      </c>
      <c r="M1297" t="str">
        <f t="shared" si="641"/>
        <v>0.54904155448577-1.53041055840289i</v>
      </c>
      <c r="N1297" t="str">
        <f t="shared" si="642"/>
        <v>-1.19158118398017i</v>
      </c>
      <c r="O1297" t="str">
        <f t="shared" si="643"/>
        <v>0.370191486132225-0.928955469113141i</v>
      </c>
      <c r="P1297" t="str">
        <f t="shared" si="644"/>
        <v>0.629808513867775+0.928955469113141i</v>
      </c>
      <c r="Q1297" t="str">
        <f t="shared" si="645"/>
        <v>-0.629808513867775+0.262625714867029i</v>
      </c>
      <c r="R1297" t="str">
        <f t="shared" si="646"/>
        <v>-0.327923098043875-1.6117224280195i</v>
      </c>
      <c r="S1297" t="str">
        <f t="shared" si="647"/>
        <v>0.123131921313122i</v>
      </c>
      <c r="T1297" t="str">
        <f t="shared" si="648"/>
        <v>0.198454479185491-0.0403778011050936i</v>
      </c>
      <c r="U1297" t="str">
        <f t="shared" si="649"/>
        <v>0.0000333333333333333-0.0009705575766506i</v>
      </c>
      <c r="V1297" t="str">
        <f t="shared" si="650"/>
        <v>6.66666666666667E-06-0.009705575766506i</v>
      </c>
      <c r="W1297" t="str">
        <f t="shared" si="651"/>
        <v>0.0000276029962925822-0.000882407674273477i</v>
      </c>
      <c r="X1297" t="str">
        <f t="shared" si="652"/>
        <v>0.0000405469976714957-0.000881405867193502i</v>
      </c>
      <c r="Y1297" t="str">
        <f t="shared" si="653"/>
        <v>0.009+0.730734451224986i</v>
      </c>
      <c r="Z1297" t="str">
        <f t="shared" si="654"/>
        <v>-0.0144813011799005-0.000846037239811158i</v>
      </c>
      <c r="AA1297" t="str">
        <f t="shared" si="655"/>
        <v>0.203628459321363-16.4391436929083i</v>
      </c>
      <c r="AB1297" t="str">
        <f t="shared" si="656"/>
        <v>0.935997157308681-0.190439173798734i</v>
      </c>
      <c r="AC1297" t="str">
        <f t="shared" si="657"/>
        <v>1.22245121192791-1.53701895219774i</v>
      </c>
      <c r="AD1297" t="str">
        <f t="shared" si="658"/>
        <v>0.372566422666589+0.312652541928084i</v>
      </c>
      <c r="AE1297" t="str">
        <f t="shared" si="659"/>
        <v>-0.0051307308825602-0.0048428206922012i</v>
      </c>
      <c r="AF1297" t="str">
        <f t="shared" si="660"/>
        <v>-14.0201526187785-2.65607889019017i</v>
      </c>
      <c r="AG1297" t="str">
        <f t="shared" si="661"/>
        <v>1.01888049078545-0.0219408489670704i</v>
      </c>
      <c r="AH1297" t="str">
        <f t="shared" si="662"/>
        <v>0.0562269818094424+0.0812248145515196i</v>
      </c>
      <c r="AI1297">
        <f t="shared" si="663"/>
        <v>-20.105971749009957</v>
      </c>
      <c r="AJ1297">
        <f t="shared" si="664"/>
        <v>55.307508376657417</v>
      </c>
      <c r="AK1297"/>
      <c r="AL1297"/>
      <c r="AM1297"/>
      <c r="AN1297"/>
    </row>
    <row r="1298" spans="1:40" x14ac:dyDescent="0.25">
      <c r="A1298"/>
      <c r="B1298">
        <f t="shared" si="630"/>
        <v>116400</v>
      </c>
      <c r="C1298" s="237" t="str">
        <f t="shared" si="633"/>
        <v>-5.64074862392495E-06+0.0210397110391561i</v>
      </c>
      <c r="D1298" s="208" t="str">
        <f t="shared" si="634"/>
        <v>-5.95704920274541+0.161304451300197i</v>
      </c>
      <c r="E1298" t="str">
        <f t="shared" si="635"/>
        <v>2870</v>
      </c>
      <c r="F1298" t="str">
        <f t="shared" si="636"/>
        <v>0.777000777000777</v>
      </c>
      <c r="G1298" t="str">
        <f t="shared" si="631"/>
        <v>0.777000777000777</v>
      </c>
      <c r="H1298" t="str">
        <f t="shared" si="637"/>
        <v>8.06471082359196+2.81571202199399i</v>
      </c>
      <c r="I1298" t="str">
        <f t="shared" si="638"/>
        <v>457.101731097315i</v>
      </c>
      <c r="J1298" t="str">
        <f t="shared" si="632"/>
        <v>-281.823881145678+99.9992315086974i</v>
      </c>
      <c r="K1298" t="str">
        <f t="shared" si="639"/>
        <v>0.511155199878352-1.4405684936187i</v>
      </c>
      <c r="L1298" t="str">
        <f t="shared" si="640"/>
        <v>0.0370456107202353-0.0888201858049375i</v>
      </c>
      <c r="M1298" t="str">
        <f t="shared" si="641"/>
        <v>0.548200810598587-1.52938867942364i</v>
      </c>
      <c r="N1298" t="str">
        <f t="shared" si="642"/>
        <v>-1.19260575937482i</v>
      </c>
      <c r="O1298" t="str">
        <f t="shared" si="643"/>
        <v>0.369239507077253-0.92933427054712i</v>
      </c>
      <c r="P1298" t="str">
        <f t="shared" si="644"/>
        <v>0.630760492922747+0.92933427054712i</v>
      </c>
      <c r="Q1298" t="str">
        <f t="shared" si="645"/>
        <v>-0.630760492922747+0.2632714888277i</v>
      </c>
      <c r="R1298" t="str">
        <f t="shared" si="646"/>
        <v>-0.327913523238318-1.61022220543734i</v>
      </c>
      <c r="S1298" t="str">
        <f t="shared" si="647"/>
        <v>0.12323779570806i</v>
      </c>
      <c r="T1298" t="str">
        <f t="shared" si="648"/>
        <v>0.198440235198269-0.040411339786754i</v>
      </c>
      <c r="U1298" t="str">
        <f t="shared" si="649"/>
        <v>0.0000333333333333334-0.000969723764299528i</v>
      </c>
      <c r="V1298" t="str">
        <f t="shared" si="650"/>
        <v>6.66666666666667E-06-0.00969723764299528i</v>
      </c>
      <c r="W1298" t="str">
        <f t="shared" si="651"/>
        <v>0.0000276029957601296-0.000881649734070397i</v>
      </c>
      <c r="X1298" t="str">
        <f t="shared" si="652"/>
        <v>0.0000405247533060824-0.000880649114208043i</v>
      </c>
      <c r="Y1298" t="str">
        <f t="shared" si="653"/>
        <v>0.009+0.731362769755704i</v>
      </c>
      <c r="Z1298" t="str">
        <f t="shared" si="654"/>
        <v>-0.0144564160164847-0.000844634809093314i</v>
      </c>
      <c r="AA1298" t="str">
        <f t="shared" si="655"/>
        <v>0.203277443228174-16.4249910110136i</v>
      </c>
      <c r="AB1298" t="str">
        <f t="shared" si="656"/>
        <v>0.935929976504281-0.190597356727246i</v>
      </c>
      <c r="AC1298" t="str">
        <f t="shared" si="657"/>
        <v>1.22158013207644-1.53588633625471i</v>
      </c>
      <c r="AD1298" t="str">
        <f t="shared" si="658"/>
        <v>0.372883134906245+0.312798763799121i</v>
      </c>
      <c r="AE1298" t="str">
        <f t="shared" si="659"/>
        <v>-0.00512635299958956-0.00483689913438788i</v>
      </c>
      <c r="AF1298" t="str">
        <f t="shared" si="660"/>
        <v>-14.0217600263374-2.65440757069379i</v>
      </c>
      <c r="AG1298" t="str">
        <f t="shared" si="661"/>
        <v>1.01887292652247-0.0219408822858779i</v>
      </c>
      <c r="AH1298" t="str">
        <f t="shared" si="662"/>
        <v>0.0562006299090515+0.081131177794181i</v>
      </c>
      <c r="AI1298">
        <f t="shared" si="663"/>
        <v>-20.114063182317054</v>
      </c>
      <c r="AJ1298">
        <f t="shared" si="664"/>
        <v>55.28914710756073</v>
      </c>
      <c r="AK1298"/>
      <c r="AL1298"/>
      <c r="AM1298"/>
      <c r="AN1298"/>
    </row>
    <row r="1299" spans="1:40" x14ac:dyDescent="0.25">
      <c r="A1299"/>
      <c r="B1299">
        <f t="shared" si="630"/>
        <v>116500</v>
      </c>
      <c r="C1299" s="237" t="str">
        <f t="shared" si="633"/>
        <v>-5.63106909208427E-06+0.0210216512039471i</v>
      </c>
      <c r="D1299" s="208" t="str">
        <f t="shared" si="634"/>
        <v>-5.95704912853566+0.161165992563595i</v>
      </c>
      <c r="E1299" t="str">
        <f t="shared" si="635"/>
        <v>2870</v>
      </c>
      <c r="F1299" t="str">
        <f t="shared" si="636"/>
        <v>0.777000777000777</v>
      </c>
      <c r="G1299" t="str">
        <f t="shared" si="631"/>
        <v>0.777000777000777</v>
      </c>
      <c r="H1299" t="str">
        <f t="shared" si="637"/>
        <v>8.06631486265077+2.8139038064585i</v>
      </c>
      <c r="I1299" t="str">
        <f t="shared" si="638"/>
        <v>457.494430179014i</v>
      </c>
      <c r="J1299" t="str">
        <f t="shared" si="632"/>
        <v>-282.310041573629+100.085141501402i</v>
      </c>
      <c r="K1299" t="str">
        <f t="shared" si="639"/>
        <v>0.510370472043117-1.43960139356377i</v>
      </c>
      <c r="L1299" t="str">
        <f t="shared" si="640"/>
        <v>0.0369914466327565-0.088766516965605i</v>
      </c>
      <c r="M1299" t="str">
        <f t="shared" si="641"/>
        <v>0.547361918675874-1.52836791052937i</v>
      </c>
      <c r="N1299" t="str">
        <f t="shared" si="642"/>
        <v>-1.19363033476947i</v>
      </c>
      <c r="O1299" t="str">
        <f t="shared" si="643"/>
        <v>0.368287140411392-0.92971209640813i</v>
      </c>
      <c r="P1299" t="str">
        <f t="shared" si="644"/>
        <v>0.631712859588608+0.92971209640813i</v>
      </c>
      <c r="Q1299" t="str">
        <f t="shared" si="645"/>
        <v>-0.631712859588608+0.26391823836134i</v>
      </c>
      <c r="R1299" t="str">
        <f t="shared" si="646"/>
        <v>-0.327903939265173-1.60872445603301i</v>
      </c>
      <c r="S1299" t="str">
        <f t="shared" si="647"/>
        <v>0.123343670102999i</v>
      </c>
      <c r="T1299" t="str">
        <f t="shared" si="648"/>
        <v>0.198425978591562-0.0404448753101973i</v>
      </c>
      <c r="U1299" t="str">
        <f t="shared" si="649"/>
        <v>0.0000333333333333335-0.000968891383385968i</v>
      </c>
      <c r="V1299" t="str">
        <f t="shared" si="650"/>
        <v>6.66666666666667E-06-0.00968891383385968i</v>
      </c>
      <c r="W1299" t="str">
        <f t="shared" si="651"/>
        <v>0.0000276029952272195-0.000880893095174144i</v>
      </c>
      <c r="X1299" t="str">
        <f t="shared" si="652"/>
        <v>0.0000405025661794424-0.000879893659651275i</v>
      </c>
      <c r="Y1299" t="str">
        <f t="shared" si="653"/>
        <v>0.009+0.731991088286422i</v>
      </c>
      <c r="Z1299" t="str">
        <f t="shared" si="654"/>
        <v>-0.0144315949630684-0.000843236528153165i</v>
      </c>
      <c r="AA1299" t="str">
        <f t="shared" si="655"/>
        <v>0.202927335076959-16.4108627019882i</v>
      </c>
      <c r="AB1299" t="str">
        <f t="shared" si="656"/>
        <v>0.935862736180931-0.190755524760241i</v>
      </c>
      <c r="AC1299" t="str">
        <f t="shared" si="657"/>
        <v>1.22071100009351-1.53475488466994i</v>
      </c>
      <c r="AD1299" t="str">
        <f t="shared" si="658"/>
        <v>0.373200010686889+0.312944681067896i</v>
      </c>
      <c r="AE1299" t="str">
        <f t="shared" si="659"/>
        <v>-0.0051219850080783-0.00483098676433684i</v>
      </c>
      <c r="AF1299" t="str">
        <f t="shared" si="660"/>
        <v>-14.0233639911864-2.6527378138949i</v>
      </c>
      <c r="AG1299" t="str">
        <f t="shared" si="661"/>
        <v>1.01886535733415-0.021940925362299i</v>
      </c>
      <c r="AH1299" t="str">
        <f t="shared" si="662"/>
        <v>0.0561743283677072+0.0810376810809024i</v>
      </c>
      <c r="AI1299">
        <f t="shared" si="663"/>
        <v>-20.122148599892199</v>
      </c>
      <c r="AJ1299">
        <f t="shared" si="664"/>
        <v>55.270773893617125</v>
      </c>
      <c r="AK1299"/>
      <c r="AL1299"/>
      <c r="AM1299"/>
      <c r="AN1299"/>
    </row>
    <row r="1300" spans="1:40" x14ac:dyDescent="0.25">
      <c r="A1300"/>
      <c r="B1300">
        <f t="shared" si="630"/>
        <v>116600</v>
      </c>
      <c r="C1300" s="237" t="str">
        <f t="shared" si="633"/>
        <v>-5.62141445401609E-06+0.0210036223461503i</v>
      </c>
      <c r="D1300" s="208" t="str">
        <f t="shared" si="634"/>
        <v>-5.95704905451677+0.161027771320486i</v>
      </c>
      <c r="E1300" t="str">
        <f t="shared" si="635"/>
        <v>2870</v>
      </c>
      <c r="F1300" t="str">
        <f t="shared" si="636"/>
        <v>0.777000777000777</v>
      </c>
      <c r="G1300" t="str">
        <f t="shared" si="631"/>
        <v>0.777000777000777</v>
      </c>
      <c r="H1300" t="str">
        <f t="shared" si="637"/>
        <v>8.06791546808887+2.81209739061216i</v>
      </c>
      <c r="I1300" t="str">
        <f t="shared" si="638"/>
        <v>457.887129260712i</v>
      </c>
      <c r="J1300" t="str">
        <f t="shared" si="632"/>
        <v>-282.796619485845+100.171051494108i</v>
      </c>
      <c r="K1300" t="str">
        <f t="shared" si="639"/>
        <v>0.509587479137997-1.43863535705239i</v>
      </c>
      <c r="L1300" t="str">
        <f t="shared" si="640"/>
        <v>0.0369373943906265-0.0887128936135438i</v>
      </c>
      <c r="M1300" t="str">
        <f t="shared" si="641"/>
        <v>0.546524873528623-1.52734825066593i</v>
      </c>
      <c r="N1300" t="str">
        <f t="shared" si="642"/>
        <v>-1.19465491016412i</v>
      </c>
      <c r="O1300" t="str">
        <f t="shared" si="643"/>
        <v>0.367334387134394-0.930088946299546i</v>
      </c>
      <c r="P1300" t="str">
        <f t="shared" si="644"/>
        <v>0.632665612865606+0.930088946299546i</v>
      </c>
      <c r="Q1300" t="str">
        <f t="shared" si="645"/>
        <v>-0.632665612865606+0.264565963864574i</v>
      </c>
      <c r="R1300" t="str">
        <f t="shared" si="646"/>
        <v>-0.327894346121914-1.60722917343547i</v>
      </c>
      <c r="S1300" t="str">
        <f t="shared" si="647"/>
        <v>0.123449544497937i</v>
      </c>
      <c r="T1300" t="str">
        <f t="shared" si="648"/>
        <v>0.198411709364405-0.0404784076721992i</v>
      </c>
      <c r="U1300" t="str">
        <f t="shared" si="649"/>
        <v>0.0000333333333333333-0.000968060430226968i</v>
      </c>
      <c r="V1300" t="str">
        <f t="shared" si="650"/>
        <v>6.66666666666667E-06-0.00968060430226968i</v>
      </c>
      <c r="W1300" t="str">
        <f t="shared" si="651"/>
        <v>0.0000276029946938514-0.000880137754236573i</v>
      </c>
      <c r="X1300" t="str">
        <f t="shared" si="652"/>
        <v>0.0000404804360953687-0.000879139500185336i</v>
      </c>
      <c r="Y1300" t="str">
        <f t="shared" si="653"/>
        <v>0.009+0.73261940681714i</v>
      </c>
      <c r="Z1300" t="str">
        <f t="shared" si="654"/>
        <v>-0.0144068377995769-0.000841842380324647i</v>
      </c>
      <c r="AA1300" t="str">
        <f t="shared" si="655"/>
        <v>0.202578131735348-16.3967587028612i</v>
      </c>
      <c r="AB1300" t="str">
        <f t="shared" si="656"/>
        <v>0.935795436334081-0.190913677882511i</v>
      </c>
      <c r="AC1300" t="str">
        <f t="shared" si="657"/>
        <v>1.21984381054909-1.53362459632564i</v>
      </c>
      <c r="AD1300" t="str">
        <f t="shared" si="658"/>
        <v>0.373517049738493+0.313090293561038i</v>
      </c>
      <c r="AE1300" t="str">
        <f t="shared" si="659"/>
        <v>-0.00511762687297101-0.00482508355819949i</v>
      </c>
      <c r="AF1300" t="str">
        <f t="shared" si="660"/>
        <v>-14.0249645226056-2.65106961929167i</v>
      </c>
      <c r="AG1300" t="str">
        <f t="shared" si="661"/>
        <v>1.01885778322224-0.021940978155022i</v>
      </c>
      <c r="AH1300" t="str">
        <f t="shared" si="662"/>
        <v>0.0561480769913846+0.0809443240626301i</v>
      </c>
      <c r="AI1300">
        <f t="shared" si="663"/>
        <v>-20.130228013692097</v>
      </c>
      <c r="AJ1300">
        <f t="shared" si="664"/>
        <v>55.252388762674251</v>
      </c>
      <c r="AK1300"/>
      <c r="AL1300"/>
      <c r="AM1300"/>
      <c r="AN1300"/>
    </row>
    <row r="1301" spans="1:40" x14ac:dyDescent="0.25">
      <c r="A1301"/>
      <c r="B1301">
        <f t="shared" si="630"/>
        <v>116700</v>
      </c>
      <c r="C1301" s="237" t="str">
        <f t="shared" si="633"/>
        <v>-0.0000056117846244313+0.0209856243861323i</v>
      </c>
      <c r="D1301" s="208" t="str">
        <f t="shared" si="634"/>
        <v>-5.95704898068808+0.160889786960348i</v>
      </c>
      <c r="E1301" t="str">
        <f t="shared" si="635"/>
        <v>2870</v>
      </c>
      <c r="F1301" t="str">
        <f t="shared" si="636"/>
        <v>0.777000777000777</v>
      </c>
      <c r="G1301" t="str">
        <f t="shared" si="631"/>
        <v>0.777000777000777</v>
      </c>
      <c r="H1301" t="str">
        <f t="shared" si="637"/>
        <v>8.06951264915773+2.81029277333324i</v>
      </c>
      <c r="I1301" t="str">
        <f t="shared" si="638"/>
        <v>458.279828342411i</v>
      </c>
      <c r="J1301" t="str">
        <f t="shared" si="632"/>
        <v>-283.283614882328+100.256961486813i</v>
      </c>
      <c r="K1301" t="str">
        <f t="shared" si="639"/>
        <v>0.508806216277706-1.43767038302579i</v>
      </c>
      <c r="L1301" t="str">
        <f t="shared" si="640"/>
        <v>0.0368834537072757-0.0886593157510375i</v>
      </c>
      <c r="M1301" t="str">
        <f t="shared" si="641"/>
        <v>0.545689669984982-1.52632969877683i</v>
      </c>
      <c r="N1301" t="str">
        <f t="shared" si="642"/>
        <v>-1.19567948555878i</v>
      </c>
      <c r="O1301" t="str">
        <f t="shared" si="643"/>
        <v>0.366381248246407-0.930464819825771i</v>
      </c>
      <c r="P1301" t="str">
        <f t="shared" si="644"/>
        <v>0.633618751753593+0.930464819825771i</v>
      </c>
      <c r="Q1301" t="str">
        <f t="shared" si="645"/>
        <v>-0.633618751753593+0.265214665733009i</v>
      </c>
      <c r="R1301" t="str">
        <f t="shared" si="646"/>
        <v>-0.32788474380601-1.60573635129552i</v>
      </c>
      <c r="S1301" t="str">
        <f t="shared" si="647"/>
        <v>0.123555418892875i</v>
      </c>
      <c r="T1301" t="str">
        <f t="shared" si="648"/>
        <v>0.198397427515835-0.0405119368695346i</v>
      </c>
      <c r="U1301" t="str">
        <f t="shared" si="649"/>
        <v>0.0000333333333333333-0.000967230901152226i</v>
      </c>
      <c r="V1301" t="str">
        <f t="shared" si="650"/>
        <v>6.66666666666667E-06-0.00967230901152225i</v>
      </c>
      <c r="W1301" t="str">
        <f t="shared" si="651"/>
        <v>0.0000276029941600257-0.000879383707921044i</v>
      </c>
      <c r="X1301" t="str">
        <f t="shared" si="652"/>
        <v>0.0000404583628584955-0.000878386632483817i</v>
      </c>
      <c r="Y1301" t="str">
        <f t="shared" si="653"/>
        <v>0.009+0.733247725347858i</v>
      </c>
      <c r="Z1301" t="str">
        <f t="shared" si="654"/>
        <v>-0.0143821443068796-0.000840452349024578i</v>
      </c>
      <c r="AA1301" t="str">
        <f t="shared" si="655"/>
        <v>0.202229830084487-16.3826789508788i</v>
      </c>
      <c r="AB1301" t="str">
        <f t="shared" si="656"/>
        <v>0.935728076959188-0.191071816078845i</v>
      </c>
      <c r="AC1301" t="str">
        <f t="shared" si="657"/>
        <v>1.21897855803118-1.53249547010164i</v>
      </c>
      <c r="AD1301" t="str">
        <f t="shared" si="658"/>
        <v>0.373834251790834+0.313235601105362i</v>
      </c>
      <c r="AE1301" t="str">
        <f t="shared" si="659"/>
        <v>-0.005113278559363-0.00481918949221294i</v>
      </c>
      <c r="AF1301" t="str">
        <f t="shared" si="660"/>
        <v>-14.0265616298458-2.64940298637289i</v>
      </c>
      <c r="AG1301" t="str">
        <f t="shared" si="661"/>
        <v>1.01885020418853-0.0219410406228666i</v>
      </c>
      <c r="AH1301" t="str">
        <f t="shared" si="662"/>
        <v>0.0561218755869123+0.0808511063914985i</v>
      </c>
      <c r="AI1301">
        <f t="shared" si="663"/>
        <v>-20.138301435641676</v>
      </c>
      <c r="AJ1301">
        <f t="shared" si="664"/>
        <v>55.233991742477741</v>
      </c>
      <c r="AK1301"/>
      <c r="AL1301"/>
      <c r="AM1301"/>
      <c r="AN1301"/>
    </row>
    <row r="1302" spans="1:40" x14ac:dyDescent="0.25">
      <c r="A1302"/>
      <c r="B1302">
        <f t="shared" si="630"/>
        <v>116800</v>
      </c>
      <c r="C1302" s="237" t="str">
        <f t="shared" si="633"/>
        <v>-5.60217951840573E-06+0.0209676572445324i</v>
      </c>
      <c r="D1302" s="208" t="str">
        <f t="shared" si="634"/>
        <v>-5.95704890704893+0.160752038874748i</v>
      </c>
      <c r="E1302" t="str">
        <f t="shared" si="635"/>
        <v>2870</v>
      </c>
      <c r="F1302" t="str">
        <f t="shared" si="636"/>
        <v>0.777000777000777</v>
      </c>
      <c r="G1302" t="str">
        <f t="shared" si="631"/>
        <v>0.777000777000777</v>
      </c>
      <c r="H1302" t="str">
        <f t="shared" si="637"/>
        <v>8.07110641507982+2.80848995349294i</v>
      </c>
      <c r="I1302" t="str">
        <f t="shared" si="638"/>
        <v>458.67252742411i</v>
      </c>
      <c r="J1302" t="str">
        <f t="shared" si="632"/>
        <v>-283.771027763077+100.342871479518i</v>
      </c>
      <c r="K1302" t="str">
        <f t="shared" si="639"/>
        <v>0.508026678593252-1.43670647042322i</v>
      </c>
      <c r="L1302" t="str">
        <f t="shared" si="640"/>
        <v>0.0368296242969671-0.0886057833800144i</v>
      </c>
      <c r="M1302" t="str">
        <f t="shared" si="641"/>
        <v>0.544856302890219-1.52531225380323i</v>
      </c>
      <c r="N1302" t="str">
        <f t="shared" si="642"/>
        <v>-1.19670406095343i</v>
      </c>
      <c r="O1302" t="str">
        <f t="shared" si="643"/>
        <v>0.365427724748011-0.930839716592224i</v>
      </c>
      <c r="P1302" t="str">
        <f t="shared" si="644"/>
        <v>0.634572275251989+0.930839716592224i</v>
      </c>
      <c r="Q1302" t="str">
        <f t="shared" si="645"/>
        <v>-0.634572275251989+0.265864344361206i</v>
      </c>
      <c r="R1302" t="str">
        <f t="shared" si="646"/>
        <v>-0.327875132314935-1.60424598328571i</v>
      </c>
      <c r="S1302" t="str">
        <f t="shared" si="647"/>
        <v>0.123661293287813i</v>
      </c>
      <c r="T1302" t="str">
        <f t="shared" si="648"/>
        <v>0.19838313304489-0.0405454628989777i</v>
      </c>
      <c r="U1302" t="str">
        <f t="shared" si="649"/>
        <v>0.0000333333333333334-0.000966402792503981i</v>
      </c>
      <c r="V1302" t="str">
        <f t="shared" si="650"/>
        <v>6.66666666666667E-06-0.00966402792503981i</v>
      </c>
      <c r="W1302" t="str">
        <f t="shared" si="651"/>
        <v>0.0000276029936257427-0.000878630952902332i</v>
      </c>
      <c r="X1302" t="str">
        <f t="shared" si="652"/>
        <v>0.0000404363462742924-0.000877635053231683i</v>
      </c>
      <c r="Y1302" t="str">
        <f t="shared" si="653"/>
        <v>0.009+0.733876043878576i</v>
      </c>
      <c r="Z1302" t="str">
        <f t="shared" si="654"/>
        <v>-0.0143575142667845-0.000839066417752139i</v>
      </c>
      <c r="AA1302" t="str">
        <f t="shared" si="655"/>
        <v>0.201882427018961-16.3686233835031i</v>
      </c>
      <c r="AB1302" t="str">
        <f t="shared" si="656"/>
        <v>0.935660658051715-0.191229939334029i</v>
      </c>
      <c r="AC1302" t="str">
        <f t="shared" si="657"/>
        <v>1.21811523714564-1.53136750487533i</v>
      </c>
      <c r="AD1302" t="str">
        <f t="shared" si="658"/>
        <v>0.374151616573517+0.313380603527897i</v>
      </c>
      <c r="AE1302" t="str">
        <f t="shared" si="659"/>
        <v>-0.00510894003249959-0.00481330454269982i</v>
      </c>
      <c r="AF1302" t="str">
        <f t="shared" si="660"/>
        <v>-14.0281553221288-2.64773791461819i</v>
      </c>
      <c r="AG1302" t="str">
        <f t="shared" si="661"/>
        <v>1.0188426202348-0.0219411127247836i</v>
      </c>
      <c r="AH1302" t="str">
        <f t="shared" si="662"/>
        <v>0.0560957239619701+0.0807580277208339i</v>
      </c>
      <c r="AI1302">
        <f t="shared" si="663"/>
        <v>-20.146368877633513</v>
      </c>
      <c r="AJ1302">
        <f t="shared" si="664"/>
        <v>55.215582860673621</v>
      </c>
      <c r="AK1302"/>
      <c r="AL1302"/>
      <c r="AM1302"/>
      <c r="AN1302"/>
    </row>
    <row r="1303" spans="1:40" x14ac:dyDescent="0.25">
      <c r="A1303"/>
      <c r="B1303">
        <f t="shared" si="630"/>
        <v>116900</v>
      </c>
      <c r="C1303" s="237" t="str">
        <f t="shared" si="633"/>
        <v>-5.59259905137827E-06+0.0209497208422614i</v>
      </c>
      <c r="D1303" s="208" t="str">
        <f t="shared" si="634"/>
        <v>-5.95704883359868+0.160614526457337i</v>
      </c>
      <c r="E1303" t="str">
        <f t="shared" si="635"/>
        <v>2870</v>
      </c>
      <c r="F1303" t="str">
        <f t="shared" si="636"/>
        <v>0.777000777000777</v>
      </c>
      <c r="G1303" t="str">
        <f t="shared" si="631"/>
        <v>0.777000777000777</v>
      </c>
      <c r="H1303" t="str">
        <f t="shared" si="637"/>
        <v>8.07269677504877+2.80668892995535i</v>
      </c>
      <c r="I1303" t="str">
        <f t="shared" si="638"/>
        <v>459.065226505809i</v>
      </c>
      <c r="J1303" t="str">
        <f t="shared" si="632"/>
        <v>-284.258858128092+100.428781472223i</v>
      </c>
      <c r="K1303" t="str">
        <f t="shared" si="639"/>
        <v>0.507248861231856-1.43574361818204i</v>
      </c>
      <c r="L1303" t="str">
        <f t="shared" si="640"/>
        <v>0.0367759058747964-0.0885522965020514i</v>
      </c>
      <c r="M1303" t="str">
        <f t="shared" si="641"/>
        <v>0.544024767106652-1.52429591468409i</v>
      </c>
      <c r="N1303" t="str">
        <f t="shared" si="642"/>
        <v>-1.19772863634808i</v>
      </c>
      <c r="O1303" t="str">
        <f t="shared" si="643"/>
        <v>0.364473817640163-0.931213636205358i</v>
      </c>
      <c r="P1303" t="str">
        <f t="shared" si="644"/>
        <v>0.635526182359837+0.931213636205358i</v>
      </c>
      <c r="Q1303" t="str">
        <f t="shared" si="645"/>
        <v>-0.635526182359837+0.266515000142722i</v>
      </c>
      <c r="R1303" t="str">
        <f t="shared" si="646"/>
        <v>-0.327865511646153-1.60275806310021i</v>
      </c>
      <c r="S1303" t="str">
        <f t="shared" si="647"/>
        <v>0.123767167682751i</v>
      </c>
      <c r="T1303" t="str">
        <f t="shared" si="648"/>
        <v>0.198368825950605-0.0405789857573004i</v>
      </c>
      <c r="U1303" t="str">
        <f t="shared" si="649"/>
        <v>0.0000333333333333335-0.000965576100636999i</v>
      </c>
      <c r="V1303" t="str">
        <f t="shared" si="650"/>
        <v>6.66666666666667E-06-0.00965576100636999i</v>
      </c>
      <c r="W1303" t="str">
        <f t="shared" si="651"/>
        <v>0.000027602993091002-0.000877879485866581i</v>
      </c>
      <c r="X1303" t="str">
        <f t="shared" si="652"/>
        <v>0.0000404143861490593-0.000876884759125217i</v>
      </c>
      <c r="Y1303" t="str">
        <f t="shared" si="653"/>
        <v>0.009+0.734504362409294i</v>
      </c>
      <c r="Z1303" t="str">
        <f t="shared" si="654"/>
        <v>-0.0143329474620336-0.000837684570088373i</v>
      </c>
      <c r="AA1303" t="str">
        <f t="shared" si="655"/>
        <v>0.201535919446729-16.3545919384113i</v>
      </c>
      <c r="AB1303" t="str">
        <f t="shared" si="656"/>
        <v>0.935593179607111-0.191388047632837i</v>
      </c>
      <c r="AC1303" t="str">
        <f t="shared" si="657"/>
        <v>1.21725384251623-1.53024069952187i</v>
      </c>
      <c r="AD1303" t="str">
        <f t="shared" si="658"/>
        <v>0.374469143815921+0.313525300655854i</v>
      </c>
      <c r="AE1303" t="str">
        <f t="shared" si="659"/>
        <v>-0.00510461125777457-0.00480742868606744i</v>
      </c>
      <c r="AF1303" t="str">
        <f t="shared" si="660"/>
        <v>-14.0297456086475-2.64607440349801i</v>
      </c>
      <c r="AG1303" t="str">
        <f t="shared" si="661"/>
        <v>1.01883503136283-0.0219411944198513i</v>
      </c>
      <c r="AH1303" t="str">
        <f t="shared" si="662"/>
        <v>0.0560696219250765+0.0806650877051397i</v>
      </c>
      <c r="AI1303">
        <f t="shared" si="663"/>
        <v>-20.154430351528994</v>
      </c>
      <c r="AJ1303">
        <f t="shared" si="664"/>
        <v>55.197162144809305</v>
      </c>
      <c r="AK1303"/>
      <c r="AL1303"/>
      <c r="AM1303"/>
      <c r="AN1303"/>
    </row>
    <row r="1304" spans="1:40" x14ac:dyDescent="0.25">
      <c r="A1304"/>
      <c r="B1304">
        <f t="shared" si="630"/>
        <v>117000</v>
      </c>
      <c r="C1304" s="237" t="str">
        <f t="shared" si="633"/>
        <v>-5.58304313914907E-06+0.0209318151005006i</v>
      </c>
      <c r="D1304" s="208" t="str">
        <f t="shared" si="634"/>
        <v>-5.95704876033669+0.160477249103838i</v>
      </c>
      <c r="E1304" t="str">
        <f t="shared" si="635"/>
        <v>2870</v>
      </c>
      <c r="F1304" t="str">
        <f t="shared" si="636"/>
        <v>0.777000777000777</v>
      </c>
      <c r="G1304" t="str">
        <f t="shared" si="631"/>
        <v>0.777000777000777</v>
      </c>
      <c r="H1304" t="str">
        <f t="shared" si="637"/>
        <v>8.07428373822937+2.80488970157761i</v>
      </c>
      <c r="I1304" t="str">
        <f t="shared" si="638"/>
        <v>459.457925587507i</v>
      </c>
      <c r="J1304" t="str">
        <f t="shared" si="632"/>
        <v>-284.747105977373+100.514691464928i</v>
      </c>
      <c r="K1304" t="str">
        <f t="shared" si="639"/>
        <v>0.506472759356894-1.43478182523766i</v>
      </c>
      <c r="L1304" t="str">
        <f t="shared" si="640"/>
        <v>0.0367222981566882-0.0884988551183762i</v>
      </c>
      <c r="M1304" t="str">
        <f t="shared" si="641"/>
        <v>0.543195057513582-1.52328068035604i</v>
      </c>
      <c r="N1304" t="str">
        <f t="shared" si="642"/>
        <v>-1.19875321174273i</v>
      </c>
      <c r="O1304" t="str">
        <f t="shared" si="643"/>
        <v>0.36351952792423-0.93158657827265i</v>
      </c>
      <c r="P1304" t="str">
        <f t="shared" si="644"/>
        <v>0.63648047207577+0.93158657827265i</v>
      </c>
      <c r="Q1304" t="str">
        <f t="shared" si="645"/>
        <v>-0.63648047207577+0.26716663347008i</v>
      </c>
      <c r="R1304" t="str">
        <f t="shared" si="646"/>
        <v>-0.327855881797133-1.60127258445476i</v>
      </c>
      <c r="S1304" t="str">
        <f t="shared" si="647"/>
        <v>0.12387304207769i</v>
      </c>
      <c r="T1304" t="str">
        <f t="shared" si="648"/>
        <v>0.198354506232016-0.0406125054412744i</v>
      </c>
      <c r="U1304" t="str">
        <f t="shared" si="649"/>
        <v>0.0000333333333333333-0.000964750821918499i</v>
      </c>
      <c r="V1304" t="str">
        <f t="shared" si="650"/>
        <v>6.66666666666667E-06-0.00964750821918499i</v>
      </c>
      <c r="W1304" t="str">
        <f t="shared" si="651"/>
        <v>0.0000276029925558035-0.000877129303511262i</v>
      </c>
      <c r="X1304" t="str">
        <f t="shared" si="652"/>
        <v>0.0000403924822899232-0.000876135746871981i</v>
      </c>
      <c r="Y1304" t="str">
        <f t="shared" si="653"/>
        <v>0.009+0.735132680940012i</v>
      </c>
      <c r="Z1304" t="str">
        <f t="shared" si="654"/>
        <v>-0.0143084436762982-0.00083630678969573i</v>
      </c>
      <c r="AA1304" t="str">
        <f t="shared" si="655"/>
        <v>0.201190304289056-16.340584553495i</v>
      </c>
      <c r="AB1304" t="str">
        <f t="shared" si="656"/>
        <v>0.935525641620829-0.191546140960044i</v>
      </c>
      <c r="AC1304" t="str">
        <f t="shared" si="657"/>
        <v>1.21639436878447-1.52911505291399i</v>
      </c>
      <c r="AD1304" t="str">
        <f t="shared" si="658"/>
        <v>0.374786833247272+0.313669692316646i</v>
      </c>
      <c r="AE1304" t="str">
        <f t="shared" si="659"/>
        <v>-0.00510029220073057-0.00480156189880777i</v>
      </c>
      <c r="AF1304" t="str">
        <f t="shared" si="660"/>
        <v>-14.0313324985661-2.64441245247377i</v>
      </c>
      <c r="AG1304" t="str">
        <f t="shared" si="661"/>
        <v>1.01882743757442-0.0219412856672803i</v>
      </c>
      <c r="AH1304" t="str">
        <f t="shared" si="662"/>
        <v>0.056043569285597+0.0805722860000991i</v>
      </c>
      <c r="AI1304">
        <f t="shared" si="663"/>
        <v>-20.16248586915729</v>
      </c>
      <c r="AJ1304">
        <f t="shared" si="664"/>
        <v>55.178729622330529</v>
      </c>
      <c r="AK1304"/>
      <c r="AL1304"/>
      <c r="AM1304"/>
      <c r="AN1304"/>
    </row>
    <row r="1305" spans="1:40" x14ac:dyDescent="0.25">
      <c r="A1305"/>
      <c r="B1305">
        <f t="shared" si="630"/>
        <v>117100</v>
      </c>
      <c r="C1305" s="237" t="str">
        <f t="shared" si="633"/>
        <v>-5.57351169787762E-06+0.0209139399407004i</v>
      </c>
      <c r="D1305" s="208" t="str">
        <f t="shared" si="634"/>
        <v>-5.95704868726231+0.160340206212036i</v>
      </c>
      <c r="E1305" t="str">
        <f t="shared" si="635"/>
        <v>2870</v>
      </c>
      <c r="F1305" t="str">
        <f t="shared" si="636"/>
        <v>0.777000777000777</v>
      </c>
      <c r="G1305" t="str">
        <f t="shared" si="631"/>
        <v>0.777000777000777</v>
      </c>
      <c r="H1305" t="str">
        <f t="shared" si="637"/>
        <v>8.07586731375777+2.8030922672099i</v>
      </c>
      <c r="I1305" t="str">
        <f t="shared" si="638"/>
        <v>459.850624669206i</v>
      </c>
      <c r="J1305" t="str">
        <f t="shared" si="632"/>
        <v>-285.235771310921+100.600601457633i</v>
      </c>
      <c r="K1305" t="str">
        <f t="shared" si="639"/>
        <v>0.505698368147837-1.43382109052369i</v>
      </c>
      <c r="L1305" t="str">
        <f t="shared" si="640"/>
        <v>0.0366688008593927-0.0884454592298687i</v>
      </c>
      <c r="M1305" t="str">
        <f t="shared" si="641"/>
        <v>0.54236716900723-1.52226654975356i</v>
      </c>
      <c r="N1305" t="str">
        <f t="shared" si="642"/>
        <v>-1.19977778713738i</v>
      </c>
      <c r="O1305" t="str">
        <f t="shared" si="643"/>
        <v>0.362564856601984-0.931958542402602i</v>
      </c>
      <c r="P1305" t="str">
        <f t="shared" si="644"/>
        <v>0.637435143398016+0.931958542402602i</v>
      </c>
      <c r="Q1305" t="str">
        <f t="shared" si="645"/>
        <v>-0.637435143398016+0.267819244734778i</v>
      </c>
      <c r="R1305" t="str">
        <f t="shared" si="646"/>
        <v>-0.327846242765333-1.59978954108655i</v>
      </c>
      <c r="S1305" t="str">
        <f t="shared" si="647"/>
        <v>0.123978916472628i</v>
      </c>
      <c r="T1305" t="str">
        <f t="shared" si="648"/>
        <v>0.198340173888153-0.0406460219476681i</v>
      </c>
      <c r="U1305" t="str">
        <f t="shared" si="649"/>
        <v>0.0000333333333333333-0.000963926952728135i</v>
      </c>
      <c r="V1305" t="str">
        <f t="shared" si="650"/>
        <v>6.66666666666667E-06-0.00963926952728135i</v>
      </c>
      <c r="W1305" t="str">
        <f t="shared" si="651"/>
        <v>0.0000276029920201477-0.000876380402545152i</v>
      </c>
      <c r="X1305" t="str">
        <f t="shared" si="652"/>
        <v>0.0000403706345048355-0.000875388013190803i</v>
      </c>
      <c r="Y1305" t="str">
        <f t="shared" si="653"/>
        <v>0.009+0.735760999470729i</v>
      </c>
      <c r="Z1305" t="str">
        <f t="shared" si="654"/>
        <v>-0.0142840026941742-0.000834933060317618i</v>
      </c>
      <c r="AA1305" t="str">
        <f t="shared" si="655"/>
        <v>0.20084557848044-16.3266011668586i</v>
      </c>
      <c r="AB1305" t="str">
        <f t="shared" si="656"/>
        <v>0.935458044088295-0.191704219300408i</v>
      </c>
      <c r="AC1305" t="str">
        <f t="shared" si="657"/>
        <v>1.21553681060958-1.52799056392221i</v>
      </c>
      <c r="AD1305" t="str">
        <f t="shared" si="658"/>
        <v>0.375104684596574+0.313813778337884i</v>
      </c>
      <c r="AE1305" t="str">
        <f t="shared" si="659"/>
        <v>-0.00509598282705736-0.00479570415749703i</v>
      </c>
      <c r="AF1305" t="str">
        <f t="shared" si="660"/>
        <v>-14.0329160010201-2.64275206099786i</v>
      </c>
      <c r="AG1305" t="str">
        <f t="shared" si="661"/>
        <v>1.01881983887138-0.021941386426407i</v>
      </c>
      <c r="AH1305" t="str">
        <f t="shared" si="662"/>
        <v>0.0560175658537273+0.0804796222625665i</v>
      </c>
      <c r="AI1305">
        <f t="shared" si="663"/>
        <v>-20.170535442316325</v>
      </c>
      <c r="AJ1305">
        <f t="shared" si="664"/>
        <v>55.160285320586482</v>
      </c>
      <c r="AK1305"/>
      <c r="AL1305"/>
      <c r="AM1305"/>
      <c r="AN1305"/>
    </row>
    <row r="1306" spans="1:40" x14ac:dyDescent="0.25">
      <c r="A1306"/>
      <c r="B1306">
        <f t="shared" si="630"/>
        <v>117200</v>
      </c>
      <c r="C1306" s="237" t="str">
        <f t="shared" si="633"/>
        <v>-5.56400464408094E-06+0.0208960952845794i</v>
      </c>
      <c r="D1306" s="208" t="str">
        <f t="shared" si="634"/>
        <v>-5.9570486143749+0.160203397181775i</v>
      </c>
      <c r="E1306" t="str">
        <f t="shared" si="635"/>
        <v>2870</v>
      </c>
      <c r="F1306" t="str">
        <f t="shared" si="636"/>
        <v>0.777000777000777</v>
      </c>
      <c r="G1306" t="str">
        <f t="shared" si="631"/>
        <v>0.777000777000777</v>
      </c>
      <c r="H1306" t="str">
        <f t="shared" si="637"/>
        <v>8.0774475107415+2.80129662569555i</v>
      </c>
      <c r="I1306" t="str">
        <f t="shared" si="638"/>
        <v>460.243323750905i</v>
      </c>
      <c r="J1306" t="str">
        <f t="shared" si="632"/>
        <v>-285.724854128734+100.686511450338i</v>
      </c>
      <c r="K1306" t="str">
        <f t="shared" si="639"/>
        <v>0.504925682800196-1.43286141297185i</v>
      </c>
      <c r="L1306" t="str">
        <f t="shared" si="640"/>
        <v>0.0366154137004852-0.0883921088370654i</v>
      </c>
      <c r="M1306" t="str">
        <f t="shared" si="641"/>
        <v>0.541541096500681-1.52125352180892i</v>
      </c>
      <c r="N1306" t="str">
        <f t="shared" si="642"/>
        <v>-1.20080236253204i</v>
      </c>
      <c r="O1306" t="str">
        <f t="shared" si="643"/>
        <v>0.361609804675585-0.932329528204746i</v>
      </c>
      <c r="P1306" t="str">
        <f t="shared" si="644"/>
        <v>0.638390195324415+0.932329528204746i</v>
      </c>
      <c r="Q1306" t="str">
        <f t="shared" si="645"/>
        <v>-0.638390195324415+0.268472834327294i</v>
      </c>
      <c r="R1306" t="str">
        <f t="shared" si="646"/>
        <v>-0.327836594548211-1.59830892675411i</v>
      </c>
      <c r="S1306" t="str">
        <f t="shared" si="647"/>
        <v>0.124084790867566i</v>
      </c>
      <c r="T1306" t="str">
        <f t="shared" si="648"/>
        <v>0.198325828918048-0.0406795352732498i</v>
      </c>
      <c r="U1306" t="str">
        <f t="shared" si="649"/>
        <v>0.0000333333333333333-0.000963104489457892i</v>
      </c>
      <c r="V1306" t="str">
        <f t="shared" si="650"/>
        <v>6.66666666666667E-06-0.00963104489457891i</v>
      </c>
      <c r="W1306" t="str">
        <f t="shared" si="651"/>
        <v>0.0000276029914840342-0.00087563277968824i</v>
      </c>
      <c r="X1306" t="str">
        <f t="shared" si="652"/>
        <v>0.0000403488426025648-0.000874641554811668i</v>
      </c>
      <c r="Y1306" t="str">
        <f t="shared" si="653"/>
        <v>0.009+0.736389318001447i</v>
      </c>
      <c r="Z1306" t="str">
        <f t="shared" si="654"/>
        <v>-0.0142596243011773-0.000833563365777863i</v>
      </c>
      <c r="AA1306" t="str">
        <f t="shared" si="655"/>
        <v>0.200501738968545-16.3126417168192i</v>
      </c>
      <c r="AB1306" t="str">
        <f t="shared" si="656"/>
        <v>0.935390387004942-0.191862282638687i</v>
      </c>
      <c r="AC1306" t="str">
        <f t="shared" si="657"/>
        <v>1.21468116266845-1.52686723141475i</v>
      </c>
      <c r="AD1306" t="str">
        <f t="shared" si="658"/>
        <v>0.375422697592659+0.313957558547375i</v>
      </c>
      <c r="AE1306" t="str">
        <f t="shared" si="659"/>
        <v>-0.00509168310259164-0.00478985543879517i</v>
      </c>
      <c r="AF1306" t="str">
        <f t="shared" si="660"/>
        <v>-14.0344961251164-2.64109322851377i</v>
      </c>
      <c r="AG1306" t="str">
        <f t="shared" si="661"/>
        <v>1.01881223525552-0.0219414966566979i</v>
      </c>
      <c r="AH1306" t="str">
        <f t="shared" si="662"/>
        <v>0.0559916114404976+0.0803870961505636i</v>
      </c>
      <c r="AI1306">
        <f t="shared" si="663"/>
        <v>-20.178579082772401</v>
      </c>
      <c r="AJ1306">
        <f t="shared" si="664"/>
        <v>55.141829266826491</v>
      </c>
      <c r="AK1306"/>
      <c r="AL1306"/>
      <c r="AM1306"/>
      <c r="AN1306"/>
    </row>
    <row r="1307" spans="1:40" x14ac:dyDescent="0.25">
      <c r="A1307"/>
      <c r="B1307">
        <f t="shared" si="630"/>
        <v>117300</v>
      </c>
      <c r="C1307" s="237" t="str">
        <f t="shared" si="633"/>
        <v>-5.55452189463174E-06+0.020878281054123i</v>
      </c>
      <c r="D1307" s="208" t="str">
        <f t="shared" si="634"/>
        <v>-5.95704854167382+0.160066821414943i</v>
      </c>
      <c r="E1307" t="str">
        <f t="shared" si="635"/>
        <v>2870</v>
      </c>
      <c r="F1307" t="str">
        <f t="shared" si="636"/>
        <v>0.777000777000777</v>
      </c>
      <c r="G1307" t="str">
        <f t="shared" si="631"/>
        <v>0.777000777000777</v>
      </c>
      <c r="H1307" t="str">
        <f t="shared" si="637"/>
        <v>8.07902433825958+2.7995027758711i</v>
      </c>
      <c r="I1307" t="str">
        <f t="shared" si="638"/>
        <v>460.636022832603i</v>
      </c>
      <c r="J1307" t="str">
        <f t="shared" si="632"/>
        <v>-286.214354430814+100.772421443043i</v>
      </c>
      <c r="K1307" t="str">
        <f t="shared" si="639"/>
        <v>0.50415469852545-1.43190279151206i</v>
      </c>
      <c r="L1307" t="str">
        <f t="shared" si="640"/>
        <v>0.0365621363983624-0.0883388039401607i</v>
      </c>
      <c r="M1307" t="str">
        <f t="shared" si="641"/>
        <v>0.540716834923812-1.52024159545222i</v>
      </c>
      <c r="N1307" t="str">
        <f t="shared" si="642"/>
        <v>-1.20182693792669i</v>
      </c>
      <c r="O1307" t="str">
        <f t="shared" si="643"/>
        <v>0.360654373147623-0.932699535289632i</v>
      </c>
      <c r="P1307" t="str">
        <f t="shared" si="644"/>
        <v>0.639345626852377+0.932699535289632i</v>
      </c>
      <c r="Q1307" t="str">
        <f t="shared" si="645"/>
        <v>-0.639345626852377+0.269127402637058i</v>
      </c>
      <c r="R1307" t="str">
        <f t="shared" si="646"/>
        <v>-0.327826937143227-1.59683073523733i</v>
      </c>
      <c r="S1307" t="str">
        <f t="shared" si="647"/>
        <v>0.124190665262504i</v>
      </c>
      <c r="T1307" t="str">
        <f t="shared" si="648"/>
        <v>0.198311471320737-0.0407130454147864i</v>
      </c>
      <c r="U1307" t="str">
        <f t="shared" si="649"/>
        <v>0.0000333333333333335-0.000962283428512064i</v>
      </c>
      <c r="V1307" t="str">
        <f t="shared" si="650"/>
        <v>6.66666666666667E-06-0.00962283428512064i</v>
      </c>
      <c r="W1307" t="str">
        <f t="shared" si="651"/>
        <v>0.0000276029909474631-0.000874886431671698i</v>
      </c>
      <c r="X1307" t="str">
        <f t="shared" si="652"/>
        <v>0.0000403271063926943-0.000873896368475704i</v>
      </c>
      <c r="Y1307" t="str">
        <f t="shared" si="653"/>
        <v>0.009+0.737017636532165i</v>
      </c>
      <c r="Z1307" t="str">
        <f t="shared" si="654"/>
        <v>-0.0142353082837378-0.000832197689980276i</v>
      </c>
      <c r="AA1307" t="str">
        <f t="shared" si="655"/>
        <v>0.200158782714136-16.2987061419053i</v>
      </c>
      <c r="AB1307" t="str">
        <f t="shared" si="656"/>
        <v>0.935322670366225-0.192020330959632i</v>
      </c>
      <c r="AC1307" t="str">
        <f t="shared" si="657"/>
        <v>1.21382741965558-1.5257450542577i</v>
      </c>
      <c r="AD1307" t="str">
        <f t="shared" si="658"/>
        <v>0.375740871964158+0.314101032773127i</v>
      </c>
      <c r="AE1307" t="str">
        <f t="shared" si="659"/>
        <v>-0.00508739299331601-0.00478401571944562i</v>
      </c>
      <c r="AF1307" t="str">
        <f t="shared" si="660"/>
        <v>-14.0360728799334-2.63943595445616i</v>
      </c>
      <c r="AG1307" t="str">
        <f t="shared" si="661"/>
        <v>1.01880462672866-0.0219416163177462i</v>
      </c>
      <c r="AH1307" t="str">
        <f t="shared" si="662"/>
        <v>0.0559657058577636+0.0802947073232741i</v>
      </c>
      <c r="AI1307">
        <f t="shared" si="663"/>
        <v>-20.186616802260573</v>
      </c>
      <c r="AJ1307">
        <f t="shared" si="664"/>
        <v>55.12336148820247</v>
      </c>
      <c r="AK1307"/>
      <c r="AL1307"/>
      <c r="AM1307"/>
      <c r="AN1307"/>
    </row>
    <row r="1308" spans="1:40" x14ac:dyDescent="0.25">
      <c r="A1308"/>
      <c r="B1308">
        <f t="shared" si="630"/>
        <v>117400</v>
      </c>
      <c r="C1308" s="237" t="str">
        <f t="shared" si="633"/>
        <v>-5.54506336675666E-06+0.0208604971715826i</v>
      </c>
      <c r="D1308" s="208" t="str">
        <f t="shared" si="634"/>
        <v>-5.95704846915844+0.159930478315467i</v>
      </c>
      <c r="E1308" t="str">
        <f t="shared" si="635"/>
        <v>2870</v>
      </c>
      <c r="F1308" t="str">
        <f t="shared" si="636"/>
        <v>0.777000777000777</v>
      </c>
      <c r="G1308" t="str">
        <f t="shared" si="631"/>
        <v>0.777000777000777</v>
      </c>
      <c r="H1308" t="str">
        <f t="shared" si="637"/>
        <v>8.08059780536266+2.79771071656637i</v>
      </c>
      <c r="I1308" t="str">
        <f t="shared" si="638"/>
        <v>461.028721914302i</v>
      </c>
      <c r="J1308" t="str">
        <f t="shared" si="632"/>
        <v>-286.70427221716+100.858331435748i</v>
      </c>
      <c r="K1308" t="str">
        <f t="shared" si="639"/>
        <v>0.503385410551005-1.43094522507249i</v>
      </c>
      <c r="L1308" t="str">
        <f t="shared" si="640"/>
        <v>0.0365089686722396-0.0882855445390089i</v>
      </c>
      <c r="M1308" t="str">
        <f t="shared" si="641"/>
        <v>0.539894379223245-1.5192307696115i</v>
      </c>
      <c r="N1308" t="str">
        <f t="shared" si="642"/>
        <v>-1.20285151332134i</v>
      </c>
      <c r="O1308" t="str">
        <f t="shared" si="643"/>
        <v>0.359698563021056-0.933068563268845i</v>
      </c>
      <c r="P1308" t="str">
        <f t="shared" si="644"/>
        <v>0.640301436978944+0.933068563268845i</v>
      </c>
      <c r="Q1308" t="str">
        <f t="shared" si="645"/>
        <v>-0.640301436978944+0.269782950052495i</v>
      </c>
      <c r="R1308" t="str">
        <f t="shared" si="646"/>
        <v>-0.327817270547833-1.5953549603372i</v>
      </c>
      <c r="S1308" t="str">
        <f t="shared" si="647"/>
        <v>0.124296539657442i</v>
      </c>
      <c r="T1308" t="str">
        <f t="shared" si="648"/>
        <v>0.19829710109525-0.0407465523690431i</v>
      </c>
      <c r="U1308" t="str">
        <f t="shared" si="649"/>
        <v>0.0000333333333333332-0.000961463766307192i</v>
      </c>
      <c r="V1308" t="str">
        <f t="shared" si="650"/>
        <v>6.66666666666667E-06-0.00961463766307192i</v>
      </c>
      <c r="W1308" t="str">
        <f t="shared" si="651"/>
        <v>0.0000276029904104342-0.00087414135523784i</v>
      </c>
      <c r="X1308" t="str">
        <f t="shared" si="652"/>
        <v>0.0000403054256856174-0.000873152450935136i</v>
      </c>
      <c r="Y1308" t="str">
        <f t="shared" si="653"/>
        <v>0.009+0.737645955062883i</v>
      </c>
      <c r="Z1308" t="str">
        <f t="shared" si="654"/>
        <v>-0.0142110544291966-0.000830836016908181i</v>
      </c>
      <c r="AA1308" t="str">
        <f t="shared" si="655"/>
        <v>0.199816706691009-16.2847943808557i</v>
      </c>
      <c r="AB1308" t="str">
        <f t="shared" si="656"/>
        <v>0.935254894167567-0.192178364247986i</v>
      </c>
      <c r="AC1308" t="str">
        <f t="shared" si="657"/>
        <v>1.21297557628295-1.52462403131492i</v>
      </c>
      <c r="AD1308" t="str">
        <f t="shared" si="658"/>
        <v>0.37605920743951+0.314244200843346i</v>
      </c>
      <c r="AE1308" t="str">
        <f t="shared" si="659"/>
        <v>-0.00508311246535823-0.00477818497627487i</v>
      </c>
      <c r="AF1308" t="str">
        <f t="shared" si="660"/>
        <v>-14.0376462745211-2.6377802382509i</v>
      </c>
      <c r="AG1308" t="str">
        <f t="shared" si="661"/>
        <v>1.01879701329263-0.021941745369272i</v>
      </c>
      <c r="AH1308" t="str">
        <f t="shared" si="662"/>
        <v>0.0559398489182017+0.0802024554410384i</v>
      </c>
      <c r="AI1308">
        <f t="shared" si="663"/>
        <v>-20.194648612484805</v>
      </c>
      <c r="AJ1308">
        <f t="shared" si="664"/>
        <v>55.104882011769526</v>
      </c>
      <c r="AK1308"/>
      <c r="AL1308"/>
      <c r="AM1308"/>
      <c r="AN1308"/>
    </row>
    <row r="1309" spans="1:40" x14ac:dyDescent="0.25">
      <c r="A1309"/>
      <c r="B1309">
        <f t="shared" si="630"/>
        <v>117500</v>
      </c>
      <c r="C1309" s="237" t="str">
        <f t="shared" si="633"/>
        <v>-5.53562897803436E-06+0.0208427435594742i</v>
      </c>
      <c r="D1309" s="208" t="str">
        <f t="shared" si="634"/>
        <v>-5.95704839682812+0.159794367289302i</v>
      </c>
      <c r="E1309" t="str">
        <f t="shared" si="635"/>
        <v>2870</v>
      </c>
      <c r="F1309" t="str">
        <f t="shared" si="636"/>
        <v>0.777000777000777</v>
      </c>
      <c r="G1309" t="str">
        <f t="shared" si="631"/>
        <v>0.777000777000777</v>
      </c>
      <c r="H1309" t="str">
        <f t="shared" si="637"/>
        <v>8.08216792107308+2.79592044660446i</v>
      </c>
      <c r="I1309" t="str">
        <f t="shared" si="638"/>
        <v>461.421420996001i</v>
      </c>
      <c r="J1309" t="str">
        <f t="shared" si="632"/>
        <v>-287.194607487772+100.944241428453i</v>
      </c>
      <c r="K1309" t="str">
        <f t="shared" si="639"/>
        <v>0.502617814120118-1.42998871257952i</v>
      </c>
      <c r="L1309" t="str">
        <f t="shared" si="640"/>
        <v>0.0364559102421496-0.0882323306331286i</v>
      </c>
      <c r="M1309" t="str">
        <f t="shared" si="641"/>
        <v>0.539073724362268-1.51822104321265i</v>
      </c>
      <c r="N1309" t="str">
        <f t="shared" si="642"/>
        <v>-1.20387608871599i</v>
      </c>
      <c r="O1309" t="str">
        <f t="shared" si="643"/>
        <v>0.358742375299251-0.933436611754998i</v>
      </c>
      <c r="P1309" t="str">
        <f t="shared" si="644"/>
        <v>0.641257624700749+0.933436611754998i</v>
      </c>
      <c r="Q1309" t="str">
        <f t="shared" si="645"/>
        <v>-0.641257624700749+0.270439476960992i</v>
      </c>
      <c r="R1309" t="str">
        <f t="shared" si="646"/>
        <v>-0.327807594759481-1.59388159587586i</v>
      </c>
      <c r="S1309" t="str">
        <f t="shared" si="647"/>
        <v>0.12440241405238i</v>
      </c>
      <c r="T1309" t="str">
        <f t="shared" si="648"/>
        <v>0.198282718240617-0.0407800561327838i</v>
      </c>
      <c r="U1309" t="str">
        <f t="shared" si="649"/>
        <v>0.0000333333333333333-0.000960645499272039i</v>
      </c>
      <c r="V1309" t="str">
        <f t="shared" si="650"/>
        <v>6.66666666666667E-06-0.00960645499272039i</v>
      </c>
      <c r="W1309" t="str">
        <f t="shared" si="651"/>
        <v>0.000027602989872948-0.000873397547140085i</v>
      </c>
      <c r="X1309" t="str">
        <f t="shared" si="652"/>
        <v>0.000040283800292535-0.000872409798953243i</v>
      </c>
      <c r="Y1309" t="str">
        <f t="shared" si="653"/>
        <v>0.009+0.738274273593601i</v>
      </c>
      <c r="Z1309" t="str">
        <f t="shared" si="654"/>
        <v>-0.0141868625258006-0.000829478330623976i</v>
      </c>
      <c r="AA1309" t="str">
        <f t="shared" si="655"/>
        <v>0.199475507885924-16.2709063726191i</v>
      </c>
      <c r="AB1309" t="str">
        <f t="shared" si="656"/>
        <v>0.935187058404395-0.192336382488487i</v>
      </c>
      <c r="AC1309" t="str">
        <f t="shared" si="657"/>
        <v>1.21212562728003-1.52350416144812i</v>
      </c>
      <c r="AD1309" t="str">
        <f t="shared" si="658"/>
        <v>0.376377703746969+0.314387062586434i</v>
      </c>
      <c r="AE1309" t="str">
        <f t="shared" si="659"/>
        <v>-0.00507884148499084-0.00477236318619217i</v>
      </c>
      <c r="AF1309" t="str">
        <f t="shared" si="660"/>
        <v>-14.0392163179012-2.63612607931516i</v>
      </c>
      <c r="AG1309" t="str">
        <f t="shared" si="661"/>
        <v>1.01878939494926-0.0219418837711225i</v>
      </c>
      <c r="AH1309" t="str">
        <f t="shared" si="662"/>
        <v>0.055914040435311+0.0801103401653513i</v>
      </c>
      <c r="AI1309">
        <f t="shared" si="663"/>
        <v>-20.202674525117587</v>
      </c>
      <c r="AJ1309">
        <f t="shared" si="664"/>
        <v>55.086390864484159</v>
      </c>
      <c r="AK1309"/>
      <c r="AL1309"/>
      <c r="AM1309"/>
      <c r="AN1309"/>
    </row>
    <row r="1310" spans="1:40" x14ac:dyDescent="0.25">
      <c r="A1310"/>
      <c r="B1310">
        <f t="shared" si="630"/>
        <v>117600</v>
      </c>
      <c r="C1310" s="237" t="str">
        <f t="shared" si="633"/>
        <v>-0.0000055262186463938+0.0208250201405773i</v>
      </c>
      <c r="D1310" s="208" t="str">
        <f t="shared" si="634"/>
        <v>-5.95704832468224+0.159658487744426i</v>
      </c>
      <c r="E1310" t="str">
        <f t="shared" si="635"/>
        <v>2870</v>
      </c>
      <c r="F1310" t="str">
        <f t="shared" si="636"/>
        <v>0.777000777000777</v>
      </c>
      <c r="G1310" t="str">
        <f t="shared" si="631"/>
        <v>0.777000777000777</v>
      </c>
      <c r="H1310" t="str">
        <f t="shared" si="637"/>
        <v>8.08373469438497+2.79413196480194i</v>
      </c>
      <c r="I1310" t="str">
        <f t="shared" si="638"/>
        <v>461.8141200777i</v>
      </c>
      <c r="J1310" t="str">
        <f t="shared" si="632"/>
        <v>-287.68536024265+101.030151421158i</v>
      </c>
      <c r="K1310" t="str">
        <f t="shared" si="639"/>
        <v>0.501851904491847-1.42903325295781i</v>
      </c>
      <c r="L1310" t="str">
        <f t="shared" si="640"/>
        <v>0.0364029608289382-0.0881791622217026i</v>
      </c>
      <c r="M1310" t="str">
        <f t="shared" si="641"/>
        <v>0.538254865320785-1.51721241517951i</v>
      </c>
      <c r="N1310" t="str">
        <f t="shared" si="642"/>
        <v>-1.20490066411064i</v>
      </c>
      <c r="O1310" t="str">
        <f t="shared" si="643"/>
        <v>0.357785810985971-0.93380368036173i</v>
      </c>
      <c r="P1310" t="str">
        <f t="shared" si="644"/>
        <v>0.642214189014029+0.93380368036173i</v>
      </c>
      <c r="Q1310" t="str">
        <f t="shared" si="645"/>
        <v>-0.642214189014029+0.27109698374891i</v>
      </c>
      <c r="R1310" t="str">
        <f t="shared" si="646"/>
        <v>-0.327797909775618-1.59241063569643i</v>
      </c>
      <c r="S1310" t="str">
        <f t="shared" si="647"/>
        <v>0.124508288447319i</v>
      </c>
      <c r="T1310" t="str">
        <f t="shared" si="648"/>
        <v>0.19826832275587-0.0408135567027709i</v>
      </c>
      <c r="U1310" t="str">
        <f t="shared" si="649"/>
        <v>0.0000333333333333333-0.00095982862384749i</v>
      </c>
      <c r="V1310" t="str">
        <f t="shared" si="650"/>
        <v>6.66666666666667E-06-0.0095982862384749i</v>
      </c>
      <c r="W1310" t="str">
        <f t="shared" si="651"/>
        <v>0.0000276029893350039-0.000872655004142869i</v>
      </c>
      <c r="X1310" t="str">
        <f t="shared" si="652"/>
        <v>0.0000402622300254478-0.000871668409304279i</v>
      </c>
      <c r="Y1310" t="str">
        <f t="shared" si="653"/>
        <v>0.009+0.738902592124319i</v>
      </c>
      <c r="Z1310" t="str">
        <f t="shared" si="654"/>
        <v>-0.0141627323626975-0.0008281246152686i</v>
      </c>
      <c r="AA1310" t="str">
        <f t="shared" si="655"/>
        <v>0.199135183298539-16.2570420563526i</v>
      </c>
      <c r="AB1310" t="str">
        <f t="shared" si="656"/>
        <v>0.935119163072143-0.192494385665865i</v>
      </c>
      <c r="AC1310" t="str">
        <f t="shared" si="657"/>
        <v>1.21127756739368-1.52238544351692i</v>
      </c>
      <c r="AD1310" t="str">
        <f t="shared" si="658"/>
        <v>0.376696360614593+0.314529617830995i</v>
      </c>
      <c r="AE1310" t="str">
        <f t="shared" si="659"/>
        <v>-0.0050745800186298-0.00476655032618895i</v>
      </c>
      <c r="AF1310" t="str">
        <f t="shared" si="660"/>
        <v>-14.0407830190672-2.63447347705751i</v>
      </c>
      <c r="AG1310" t="str">
        <f t="shared" si="661"/>
        <v>1.01878177170039-0.0219420314832702i</v>
      </c>
      <c r="AH1310" t="str">
        <f t="shared" si="662"/>
        <v>0.0558882802233999+0.080018361158852i</v>
      </c>
      <c r="AI1310">
        <f t="shared" si="663"/>
        <v>-20.210694551800898</v>
      </c>
      <c r="AJ1310">
        <f t="shared" si="664"/>
        <v>55.067888073207392</v>
      </c>
      <c r="AK1310"/>
      <c r="AL1310"/>
      <c r="AM1310"/>
      <c r="AN1310"/>
    </row>
    <row r="1311" spans="1:40" x14ac:dyDescent="0.25">
      <c r="A1311"/>
      <c r="B1311">
        <f t="shared" si="630"/>
        <v>117700</v>
      </c>
      <c r="C1311" s="237" t="str">
        <f t="shared" si="633"/>
        <v>-5.51683229011248E-06+0.0208073268379338i</v>
      </c>
      <c r="D1311" s="208" t="str">
        <f t="shared" si="634"/>
        <v>-5.95704825272018+0.159522839090826i</v>
      </c>
      <c r="E1311" t="str">
        <f t="shared" si="635"/>
        <v>2870</v>
      </c>
      <c r="F1311" t="str">
        <f t="shared" si="636"/>
        <v>0.777000777000777</v>
      </c>
      <c r="G1311" t="str">
        <f t="shared" si="631"/>
        <v>0.777000777000777</v>
      </c>
      <c r="H1311" t="str">
        <f t="shared" si="637"/>
        <v>8.08529813426435+2.79234526996881i</v>
      </c>
      <c r="I1311" t="str">
        <f t="shared" si="638"/>
        <v>462.206819159398i</v>
      </c>
      <c r="J1311" t="str">
        <f t="shared" si="632"/>
        <v>-288.176530481795+101.116061413863i</v>
      </c>
      <c r="K1311" t="str">
        <f t="shared" si="639"/>
        <v>0.501087676940985-1.42807884513032i</v>
      </c>
      <c r="L1311" t="str">
        <f t="shared" si="640"/>
        <v>0.0363501201542641-0.0881260393035826i</v>
      </c>
      <c r="M1311" t="str">
        <f t="shared" si="641"/>
        <v>0.537437797095249-1.5162048844339i</v>
      </c>
      <c r="N1311" t="str">
        <f t="shared" si="642"/>
        <v>-1.2059252395053i</v>
      </c>
      <c r="O1311" t="str">
        <f t="shared" si="643"/>
        <v>0.356828871085362-0.934169768703711i</v>
      </c>
      <c r="P1311" t="str">
        <f t="shared" si="644"/>
        <v>0.643171128914638+0.934169768703711i</v>
      </c>
      <c r="Q1311" t="str">
        <f t="shared" si="645"/>
        <v>-0.643171128914638+0.271755470801589i</v>
      </c>
      <c r="R1311" t="str">
        <f t="shared" si="646"/>
        <v>-0.327788215593692-1.59094207366294i</v>
      </c>
      <c r="S1311" t="str">
        <f t="shared" si="647"/>
        <v>0.124614162842257i</v>
      </c>
      <c r="T1311" t="str">
        <f t="shared" si="648"/>
        <v>0.198253914640032-0.0408470540757652i</v>
      </c>
      <c r="U1311" t="str">
        <f t="shared" si="649"/>
        <v>0.0000333333333333335-0.000959013136486534i</v>
      </c>
      <c r="V1311" t="str">
        <f t="shared" si="650"/>
        <v>6.66666666666667E-06-0.00959013136486534i</v>
      </c>
      <c r="W1311" t="str">
        <f t="shared" si="651"/>
        <v>0.0000276029887966025-0.000871913723021643i</v>
      </c>
      <c r="X1311" t="str">
        <f t="shared" si="652"/>
        <v>0.0000402407146971568-0.000870928278773472i</v>
      </c>
      <c r="Y1311" t="str">
        <f t="shared" si="653"/>
        <v>0.009+0.739530910655037i</v>
      </c>
      <c r="Z1311" t="str">
        <f t="shared" si="654"/>
        <v>-0.0141386637299314-0.000826774855061166i</v>
      </c>
      <c r="AA1311" t="str">
        <f t="shared" si="655"/>
        <v>0.198795729941343-16.2432013714215i</v>
      </c>
      <c r="AB1311" t="str">
        <f t="shared" si="656"/>
        <v>0.935051208166202-0.192652373764842i</v>
      </c>
      <c r="AC1311" t="str">
        <f t="shared" si="657"/>
        <v>1.21043139138806-1.52126787637876i</v>
      </c>
      <c r="AD1311" t="str">
        <f t="shared" si="658"/>
        <v>0.377015177770259+0.314671866405825i</v>
      </c>
      <c r="AE1311" t="str">
        <f t="shared" si="659"/>
        <v>-0.00507032803283451-0.00476074637333874i</v>
      </c>
      <c r="AF1311" t="str">
        <f t="shared" si="660"/>
        <v>-14.0423463869845-2.63282243087798i</v>
      </c>
      <c r="AG1311" t="str">
        <f t="shared" si="661"/>
        <v>1.01877414354788-0.0219421884658142i</v>
      </c>
      <c r="AH1311" t="str">
        <f t="shared" si="662"/>
        <v>0.0558625680975908+0.0799265180853245i</v>
      </c>
      <c r="AI1311">
        <f t="shared" si="663"/>
        <v>-20.21870870414546</v>
      </c>
      <c r="AJ1311">
        <f t="shared" si="664"/>
        <v>55.049373664702642</v>
      </c>
      <c r="AK1311"/>
      <c r="AL1311"/>
      <c r="AM1311"/>
      <c r="AN1311"/>
    </row>
    <row r="1312" spans="1:40" x14ac:dyDescent="0.25">
      <c r="A1312"/>
      <c r="B1312">
        <f t="shared" si="630"/>
        <v>117800</v>
      </c>
      <c r="C1312" s="237" t="str">
        <f t="shared" si="633"/>
        <v>-5.50746982781456E-06+0.020789663574847i</v>
      </c>
      <c r="D1312" s="208" t="str">
        <f t="shared" si="634"/>
        <v>-5.95704818094131+0.159387420740494i</v>
      </c>
      <c r="E1312" t="str">
        <f t="shared" si="635"/>
        <v>2870</v>
      </c>
      <c r="F1312" t="str">
        <f t="shared" si="636"/>
        <v>0.777000777000777</v>
      </c>
      <c r="G1312" t="str">
        <f t="shared" si="631"/>
        <v>0.777000777000777</v>
      </c>
      <c r="H1312" t="str">
        <f t="shared" si="637"/>
        <v>8.08685824964925+2.7905603609086i</v>
      </c>
      <c r="I1312" t="str">
        <f t="shared" si="638"/>
        <v>462.599518241097i</v>
      </c>
      <c r="J1312" t="str">
        <f t="shared" si="632"/>
        <v>-288.668118205205+101.201971406568i</v>
      </c>
      <c r="K1312" t="str">
        <f t="shared" si="639"/>
        <v>0.50032512675802-1.42712548801836i</v>
      </c>
      <c r="L1312" t="str">
        <f t="shared" si="640"/>
        <v>0.0362973879405949-0.0880729618772906i</v>
      </c>
      <c r="M1312" t="str">
        <f t="shared" si="641"/>
        <v>0.536622514698615-1.51519844989565i</v>
      </c>
      <c r="N1312" t="str">
        <f t="shared" si="642"/>
        <v>-1.20694981489995i</v>
      </c>
      <c r="O1312" t="str">
        <f t="shared" si="643"/>
        <v>0.355871556601998-0.934534876396633i</v>
      </c>
      <c r="P1312" t="str">
        <f t="shared" si="644"/>
        <v>0.644128443398002+0.934534876396633i</v>
      </c>
      <c r="Q1312" t="str">
        <f t="shared" si="645"/>
        <v>-0.644128443398002+0.272414938503317i</v>
      </c>
      <c r="R1312" t="str">
        <f t="shared" si="646"/>
        <v>-0.327778512211145-1.5894759036603i</v>
      </c>
      <c r="S1312" t="str">
        <f t="shared" si="647"/>
        <v>0.124720037237195i</v>
      </c>
      <c r="T1312" t="str">
        <f t="shared" si="648"/>
        <v>0.198239493892137-0.0408805482485264i</v>
      </c>
      <c r="U1312" t="str">
        <f t="shared" si="649"/>
        <v>0.0000333333333333335-0.000958199033654205i</v>
      </c>
      <c r="V1312" t="str">
        <f t="shared" si="650"/>
        <v>6.66666666666667E-06-0.00958199033654205i</v>
      </c>
      <c r="W1312" t="str">
        <f t="shared" si="651"/>
        <v>0.0000276029882577433-0.000871173700562801i</v>
      </c>
      <c r="X1312" t="str">
        <f t="shared" si="652"/>
        <v>0.000040219254121255-0.000870189404156942i</v>
      </c>
      <c r="Y1312" t="str">
        <f t="shared" si="653"/>
        <v>0.009+0.740159229185755i</v>
      </c>
      <c r="Z1312" t="str">
        <f t="shared" si="654"/>
        <v>-0.0141146564184384-0.000825429034298424i</v>
      </c>
      <c r="AA1312" t="str">
        <f t="shared" si="655"/>
        <v>0.198457144839591-16.2293842573977i</v>
      </c>
      <c r="AB1312" t="str">
        <f t="shared" si="656"/>
        <v>0.934983193682017-0.192810346770135i</v>
      </c>
      <c r="AC1312" t="str">
        <f t="shared" si="657"/>
        <v>1.20958709404463-1.52015145888918i</v>
      </c>
      <c r="AD1312" t="str">
        <f t="shared" si="658"/>
        <v>0.377334154941634+0.314813808139934i</v>
      </c>
      <c r="AE1312" t="str">
        <f t="shared" si="659"/>
        <v>-0.00506608549430624-0.00475495130479666i</v>
      </c>
      <c r="AF1312" t="str">
        <f t="shared" si="660"/>
        <v>-14.0439064305906-2.63117294016811i</v>
      </c>
      <c r="AG1312" t="str">
        <f t="shared" si="661"/>
        <v>1.01876651049358-0.0219423546789767i</v>
      </c>
      <c r="AH1312" t="str">
        <f t="shared" si="662"/>
        <v>0.0558369038738075+0.079834810609691i</v>
      </c>
      <c r="AI1312">
        <f t="shared" si="663"/>
        <v>-20.226716993731447</v>
      </c>
      <c r="AJ1312">
        <f t="shared" si="664"/>
        <v>55.030847665639506</v>
      </c>
      <c r="AK1312"/>
      <c r="AL1312"/>
      <c r="AM1312"/>
      <c r="AN1312"/>
    </row>
    <row r="1313" spans="1:40" x14ac:dyDescent="0.25">
      <c r="A1313"/>
      <c r="B1313">
        <f t="shared" si="630"/>
        <v>117900</v>
      </c>
      <c r="C1313" s="237" t="str">
        <f t="shared" si="633"/>
        <v>-5.49813117846917E-06+0.0207720302748805i</v>
      </c>
      <c r="D1313" s="208" t="str">
        <f t="shared" si="634"/>
        <v>-5.95704810934499+0.159252232107417i</v>
      </c>
      <c r="E1313" t="str">
        <f t="shared" si="635"/>
        <v>2870</v>
      </c>
      <c r="F1313" t="str">
        <f t="shared" si="636"/>
        <v>0.777000777000777</v>
      </c>
      <c r="G1313" t="str">
        <f t="shared" si="631"/>
        <v>0.777000777000777</v>
      </c>
      <c r="H1313" t="str">
        <f t="shared" si="637"/>
        <v>8.08841504944972+2.78877723641843i</v>
      </c>
      <c r="I1313" t="str">
        <f t="shared" si="638"/>
        <v>462.992217322796i</v>
      </c>
      <c r="J1313" t="str">
        <f t="shared" si="632"/>
        <v>-289.160123412882+101.287881399273i</v>
      </c>
      <c r="K1313" t="str">
        <f t="shared" si="639"/>
        <v>0.499564249249047-1.42617318054157i</v>
      </c>
      <c r="L1313" t="str">
        <f t="shared" si="640"/>
        <v>0.0362447639112045-0.0880199299410206i</v>
      </c>
      <c r="M1313" t="str">
        <f t="shared" si="641"/>
        <v>0.535809013160252-1.51419311048259i</v>
      </c>
      <c r="N1313" t="str">
        <f t="shared" si="642"/>
        <v>-1.2079743902946i</v>
      </c>
      <c r="O1313" t="str">
        <f t="shared" si="643"/>
        <v>0.354913868540813-0.934899003057226i</v>
      </c>
      <c r="P1313" t="str">
        <f t="shared" si="644"/>
        <v>0.645086131459187+0.934899003057226i</v>
      </c>
      <c r="Q1313" t="str">
        <f t="shared" si="645"/>
        <v>-0.645086131459187+0.273075387237374i</v>
      </c>
      <c r="R1313" t="str">
        <f t="shared" si="646"/>
        <v>-0.327768799625419-1.58801211959411i</v>
      </c>
      <c r="S1313" t="str">
        <f t="shared" si="647"/>
        <v>0.124825911632133i</v>
      </c>
      <c r="T1313" t="str">
        <f t="shared" si="648"/>
        <v>0.198225060511211-0.0409140392178129i</v>
      </c>
      <c r="U1313" t="str">
        <f t="shared" si="649"/>
        <v>0.0000333333333333332-0.000957386311827519i</v>
      </c>
      <c r="V1313" t="str">
        <f t="shared" si="650"/>
        <v>6.66666666666667E-06-0.00957386311827519i</v>
      </c>
      <c r="W1313" t="str">
        <f t="shared" si="651"/>
        <v>0.0000276029877184264-0.000870434933563635i</v>
      </c>
      <c r="X1313" t="str">
        <f t="shared" si="652"/>
        <v>0.0000401978481121258-0.000869451782261662i</v>
      </c>
      <c r="Y1313" t="str">
        <f t="shared" si="653"/>
        <v>0.009+0.740787547716473i</v>
      </c>
      <c r="Z1313" t="str">
        <f t="shared" si="654"/>
        <v>-0.0140907102200419-0.000824087137354349i</v>
      </c>
      <c r="AA1313" t="str">
        <f t="shared" si="655"/>
        <v>0.198119425031238-16.2155906540593i</v>
      </c>
      <c r="AB1313" t="str">
        <f t="shared" si="656"/>
        <v>0.934915119614994-0.192968304666456i</v>
      </c>
      <c r="AC1313" t="str">
        <f t="shared" si="657"/>
        <v>1.20874467016206-1.51903618990157i</v>
      </c>
      <c r="AD1313" t="str">
        <f t="shared" si="658"/>
        <v>0.377653291856216+0.314955442862515i</v>
      </c>
      <c r="AE1313" t="str">
        <f t="shared" si="659"/>
        <v>-0.00506185236988812-0.00474916509779891i</v>
      </c>
      <c r="AF1313" t="str">
        <f t="shared" si="660"/>
        <v>-14.0454631587947-2.62952500431101i</v>
      </c>
      <c r="AG1313" t="str">
        <f t="shared" si="661"/>
        <v>1.01875887253935-0.0219425300831058i</v>
      </c>
      <c r="AH1313" t="str">
        <f t="shared" si="662"/>
        <v>0.0558112873687774+0.0797432383980031i</v>
      </c>
      <c r="AI1313">
        <f t="shared" si="663"/>
        <v>-20.23471943210852</v>
      </c>
      <c r="AJ1313">
        <f t="shared" si="664"/>
        <v>55.012310102589844</v>
      </c>
      <c r="AK1313"/>
      <c r="AL1313"/>
      <c r="AM1313"/>
      <c r="AN1313"/>
    </row>
    <row r="1314" spans="1:40" x14ac:dyDescent="0.25">
      <c r="A1314"/>
      <c r="B1314">
        <f t="shared" si="630"/>
        <v>118000</v>
      </c>
      <c r="C1314" s="237" t="str">
        <f t="shared" si="633"/>
        <v>-5.48881626138869E-06+0.0207544268618568i</v>
      </c>
      <c r="D1314" s="208" t="str">
        <f t="shared" si="634"/>
        <v>-5.95704803793063+0.159117272607569i</v>
      </c>
      <c r="E1314" t="str">
        <f t="shared" si="635"/>
        <v>2870</v>
      </c>
      <c r="F1314" t="str">
        <f t="shared" si="636"/>
        <v>0.777000777000777</v>
      </c>
      <c r="G1314" t="str">
        <f t="shared" si="631"/>
        <v>0.777000777000777</v>
      </c>
      <c r="H1314" t="str">
        <f t="shared" si="637"/>
        <v>8.08996854254804+2.78699589528906i</v>
      </c>
      <c r="I1314" t="str">
        <f t="shared" si="638"/>
        <v>463.384916404494i</v>
      </c>
      <c r="J1314" t="str">
        <f t="shared" si="632"/>
        <v>-289.652546104825+101.373791391978i</v>
      </c>
      <c r="K1314" t="str">
        <f t="shared" si="639"/>
        <v>0.498805039735735-1.42522192161797i</v>
      </c>
      <c r="L1314" t="str">
        <f t="shared" si="640"/>
        <v>0.0361922477901722-0.0879669434926429i</v>
      </c>
      <c r="M1314" t="str">
        <f t="shared" si="641"/>
        <v>0.534997287525907-1.51318886511061i</v>
      </c>
      <c r="N1314" t="str">
        <f t="shared" si="642"/>
        <v>-1.20899896568925i</v>
      </c>
      <c r="O1314" t="str">
        <f t="shared" si="643"/>
        <v>0.353955807907145-0.935262148303245i</v>
      </c>
      <c r="P1314" t="str">
        <f t="shared" si="644"/>
        <v>0.646044192092855+0.935262148303245i</v>
      </c>
      <c r="Q1314" t="str">
        <f t="shared" si="645"/>
        <v>-0.646044192092855+0.273736817386005i</v>
      </c>
      <c r="R1314" t="str">
        <f t="shared" si="646"/>
        <v>-0.327759077833951-1.58655071539063i</v>
      </c>
      <c r="S1314" t="str">
        <f t="shared" si="647"/>
        <v>0.124931786027071i</v>
      </c>
      <c r="T1314" t="str">
        <f t="shared" si="648"/>
        <v>0.198210614496279-0.0409475269803813i</v>
      </c>
      <c r="U1314" t="str">
        <f t="shared" si="649"/>
        <v>0.0000333333333333333-0.000956574967495464i</v>
      </c>
      <c r="V1314" t="str">
        <f t="shared" si="650"/>
        <v>6.66666666666667E-06-0.00956574967495464i</v>
      </c>
      <c r="W1314" t="str">
        <f t="shared" si="651"/>
        <v>0.0000276029871786521-0.000869697418832305i</v>
      </c>
      <c r="X1314" t="str">
        <f t="shared" si="652"/>
        <v>0.0000401764964849396-0.000868715409905435i</v>
      </c>
      <c r="Y1314" t="str">
        <f t="shared" si="653"/>
        <v>0.009+0.741415866247191i</v>
      </c>
      <c r="Z1314" t="str">
        <f t="shared" si="654"/>
        <v>-0.0140668249274484-0.000822749148679711i</v>
      </c>
      <c r="AA1314" t="str">
        <f t="shared" si="655"/>
        <v>0.197782567566873-16.2018205013897i</v>
      </c>
      <c r="AB1314" t="str">
        <f t="shared" si="656"/>
        <v>0.934846985960535-0.193126247438508i</v>
      </c>
      <c r="AC1314" t="str">
        <f t="shared" si="657"/>
        <v>1.20790411455611-1.51792206826736i</v>
      </c>
      <c r="AD1314" t="str">
        <f t="shared" si="658"/>
        <v>0.3779725882413+0.315096770402973i</v>
      </c>
      <c r="AE1314" t="str">
        <f t="shared" si="659"/>
        <v>-0.00505762862656414-0.00474338772966282i</v>
      </c>
      <c r="AF1314" t="str">
        <f t="shared" si="660"/>
        <v>-14.0470165804787-2.62787862268149i</v>
      </c>
      <c r="AG1314" t="str">
        <f t="shared" si="661"/>
        <v>1.01875122968706-0.021942714638673i</v>
      </c>
      <c r="AH1314" t="str">
        <f t="shared" si="662"/>
        <v>0.0557857184000266+0.0796518011174466i</v>
      </c>
      <c r="AI1314">
        <f t="shared" si="663"/>
        <v>-20.242716030795314</v>
      </c>
      <c r="AJ1314">
        <f t="shared" si="664"/>
        <v>54.993761002031704</v>
      </c>
      <c r="AK1314"/>
      <c r="AL1314"/>
      <c r="AM1314"/>
      <c r="AN1314"/>
    </row>
    <row r="1315" spans="1:40" x14ac:dyDescent="0.25">
      <c r="A1315"/>
      <c r="B1315">
        <f t="shared" si="630"/>
        <v>118100</v>
      </c>
      <c r="C1315" s="237" t="str">
        <f t="shared" si="633"/>
        <v>-5.47952499622693E-06+0.0207368532598565i</v>
      </c>
      <c r="D1315" s="208" t="str">
        <f t="shared" si="634"/>
        <v>-5.9570479666976+0.1589825416589i</v>
      </c>
      <c r="E1315" t="str">
        <f t="shared" si="635"/>
        <v>2870</v>
      </c>
      <c r="F1315" t="str">
        <f t="shared" si="636"/>
        <v>0.777000777000777</v>
      </c>
      <c r="G1315" t="str">
        <f t="shared" si="631"/>
        <v>0.777000777000777</v>
      </c>
      <c r="H1315" t="str">
        <f t="shared" si="637"/>
        <v>8.09151873779876+2.78521633630499i</v>
      </c>
      <c r="I1315" t="str">
        <f t="shared" si="638"/>
        <v>463.777615486193i</v>
      </c>
      <c r="J1315" t="str">
        <f t="shared" si="632"/>
        <v>-290.145386281034+101.459701384684i</v>
      </c>
      <c r="K1315" t="str">
        <f t="shared" si="639"/>
        <v>0.498047493555266-1.42427171016401i</v>
      </c>
      <c r="L1315" t="str">
        <f t="shared" si="640"/>
        <v>0.0361398393023782-0.0879140025297041i</v>
      </c>
      <c r="M1315" t="str">
        <f t="shared" si="641"/>
        <v>0.534187332857644-1.51218571269371i</v>
      </c>
      <c r="N1315" t="str">
        <f t="shared" si="642"/>
        <v>-1.2100235410839i</v>
      </c>
      <c r="O1315" t="str">
        <f t="shared" si="643"/>
        <v>0.352997375706723-0.935624311753476i</v>
      </c>
      <c r="P1315" t="str">
        <f t="shared" si="644"/>
        <v>0.647002624293277+0.935624311753476i</v>
      </c>
      <c r="Q1315" t="str">
        <f t="shared" si="645"/>
        <v>-0.647002624293277+0.274399229330424i</v>
      </c>
      <c r="R1315" t="str">
        <f t="shared" si="646"/>
        <v>-0.327749346834172-1.58509168499671i</v>
      </c>
      <c r="S1315" t="str">
        <f t="shared" si="647"/>
        <v>0.12503766042201i</v>
      </c>
      <c r="T1315" t="str">
        <f t="shared" si="648"/>
        <v>0.19819615584637-0.0409810115329868i</v>
      </c>
      <c r="U1315" t="str">
        <f t="shared" si="649"/>
        <v>0.0000333333333333334-0.000955764997158891i</v>
      </c>
      <c r="V1315" t="str">
        <f t="shared" si="650"/>
        <v>6.66666666666667E-06-0.00955764997158891i</v>
      </c>
      <c r="W1315" t="str">
        <f t="shared" si="651"/>
        <v>0.0000276029866384203-0.000868961153187772i</v>
      </c>
      <c r="X1315" t="str">
        <f t="shared" si="652"/>
        <v>0.0000401551990556472-0.000867980283916818i</v>
      </c>
      <c r="Y1315" t="str">
        <f t="shared" si="653"/>
        <v>0.009+0.742044184777909i</v>
      </c>
      <c r="Z1315" t="str">
        <f t="shared" si="654"/>
        <v>-0.0140430003342424-0.000821415052801582i</v>
      </c>
      <c r="AA1315" t="str">
        <f t="shared" si="655"/>
        <v>0.197446569509659-16.1880737395764i</v>
      </c>
      <c r="AB1315" t="str">
        <f t="shared" si="656"/>
        <v>0.934778792714059-0.193284175070987i</v>
      </c>
      <c r="AC1315" t="str">
        <f t="shared" si="657"/>
        <v>1.20706542205968-1.51680909283604i</v>
      </c>
      <c r="AD1315" t="str">
        <f t="shared" si="658"/>
        <v>0.378292043823993+0.315237790590908i</v>
      </c>
      <c r="AE1315" t="str">
        <f t="shared" si="659"/>
        <v>-0.00505341423145829-0.00473761917778606i</v>
      </c>
      <c r="AF1315" t="str">
        <f t="shared" si="660"/>
        <v>-14.0485667044964-2.62623379464609i</v>
      </c>
      <c r="AG1315" t="str">
        <f t="shared" si="661"/>
        <v>1.0187435819386-0.0219429083062729i</v>
      </c>
      <c r="AH1315" t="str">
        <f t="shared" si="662"/>
        <v>0.0557601967858699+0.0795604984363251i</v>
      </c>
      <c r="AI1315">
        <f t="shared" si="663"/>
        <v>-20.2507068012807</v>
      </c>
      <c r="AJ1315">
        <f t="shared" si="664"/>
        <v>54.97520039034859</v>
      </c>
      <c r="AK1315"/>
      <c r="AL1315"/>
      <c r="AM1315"/>
      <c r="AN1315"/>
    </row>
    <row r="1316" spans="1:40" x14ac:dyDescent="0.25">
      <c r="A1316"/>
      <c r="B1316">
        <f t="shared" si="630"/>
        <v>118200</v>
      </c>
      <c r="C1316" s="237" t="str">
        <f t="shared" si="633"/>
        <v>-5.47025730297741E-06+0.0207193093932171i</v>
      </c>
      <c r="D1316" s="208" t="str">
        <f t="shared" si="634"/>
        <v>-5.95704789564528+0.158848038681331i</v>
      </c>
      <c r="E1316" t="str">
        <f t="shared" si="635"/>
        <v>2870</v>
      </c>
      <c r="F1316" t="str">
        <f t="shared" si="636"/>
        <v>0.777000777000777</v>
      </c>
      <c r="G1316" t="str">
        <f t="shared" si="631"/>
        <v>0.777000777000777</v>
      </c>
      <c r="H1316" t="str">
        <f t="shared" si="637"/>
        <v>8.09306564402873+2.78343855824448i</v>
      </c>
      <c r="I1316" t="str">
        <f t="shared" si="638"/>
        <v>464.170314567892i</v>
      </c>
      <c r="J1316" t="str">
        <f t="shared" si="632"/>
        <v>-290.638643941509+101.545611377389i</v>
      </c>
      <c r="K1316" t="str">
        <f t="shared" si="639"/>
        <v>0.497291606060257-1.42332254509456i</v>
      </c>
      <c r="L1316" t="str">
        <f t="shared" si="640"/>
        <v>0.036087538173503-0.0878611070494318i</v>
      </c>
      <c r="M1316" t="str">
        <f t="shared" si="641"/>
        <v>0.53337914423376-1.51118365214399i</v>
      </c>
      <c r="N1316" t="str">
        <f t="shared" si="642"/>
        <v>-1.21104811647855i</v>
      </c>
      <c r="O1316" t="str">
        <f t="shared" si="643"/>
        <v>0.352038572945665-0.935985493027739i</v>
      </c>
      <c r="P1316" t="str">
        <f t="shared" si="644"/>
        <v>0.647961427054335+0.935985493027739i</v>
      </c>
      <c r="Q1316" t="str">
        <f t="shared" si="645"/>
        <v>-0.647961427054335+0.275062623450811i</v>
      </c>
      <c r="R1316" t="str">
        <f t="shared" si="646"/>
        <v>-0.327739606623523-1.58363502237965i</v>
      </c>
      <c r="S1316" t="str">
        <f t="shared" si="647"/>
        <v>0.125143534816948i</v>
      </c>
      <c r="T1316" t="str">
        <f t="shared" si="648"/>
        <v>0.198181684560506-0.0410144928723837i</v>
      </c>
      <c r="U1316" t="str">
        <f t="shared" si="649"/>
        <v>0.0000333333333333335-0.000954956397330501i</v>
      </c>
      <c r="V1316" t="str">
        <f t="shared" si="650"/>
        <v>6.66666666666667E-06-0.00954956397330501i</v>
      </c>
      <c r="W1316" t="str">
        <f t="shared" si="651"/>
        <v>0.0000276029860977308-0.000868226133459764i</v>
      </c>
      <c r="X1316" t="str">
        <f t="shared" si="652"/>
        <v>0.0000401339556409777-0.00086724640113509i</v>
      </c>
      <c r="Y1316" t="str">
        <f t="shared" si="653"/>
        <v>0.009+0.742672503308627i</v>
      </c>
      <c r="Z1316" t="str">
        <f t="shared" si="654"/>
        <v>-0.0140192362348825-0.000820084834322912i</v>
      </c>
      <c r="AA1316" t="str">
        <f t="shared" si="655"/>
        <v>0.197111427935259-16.1743503090105i</v>
      </c>
      <c r="AB1316" t="str">
        <f t="shared" si="656"/>
        <v>0.934710539870954-0.193442087548584i</v>
      </c>
      <c r="AC1316" t="str">
        <f t="shared" si="657"/>
        <v>1.20622858752262-1.51569726245512i</v>
      </c>
      <c r="AD1316" t="str">
        <f t="shared" si="658"/>
        <v>0.378611658331214+0.315378503256122i</v>
      </c>
      <c r="AE1316" t="str">
        <f t="shared" si="659"/>
        <v>-0.0050492091518341-0.00473185941964651i</v>
      </c>
      <c r="AF1316" t="str">
        <f t="shared" si="660"/>
        <v>-14.050113539674-2.62459051956315i</v>
      </c>
      <c r="AG1316" t="str">
        <f t="shared" si="661"/>
        <v>1.01873592929585-0.0219431110466233i</v>
      </c>
      <c r="AH1316" t="str">
        <f t="shared" si="662"/>
        <v>0.055734722345414+0.0794693300240634i</v>
      </c>
      <c r="AI1316">
        <f t="shared" si="663"/>
        <v>-20.258691755022902</v>
      </c>
      <c r="AJ1316">
        <f t="shared" si="664"/>
        <v>54.956628293829169</v>
      </c>
      <c r="AK1316"/>
      <c r="AL1316"/>
      <c r="AM1316"/>
      <c r="AN1316"/>
    </row>
    <row r="1317" spans="1:40" x14ac:dyDescent="0.25">
      <c r="A1317"/>
      <c r="B1317">
        <f t="shared" si="630"/>
        <v>118300</v>
      </c>
      <c r="C1317" s="237" t="str">
        <f t="shared" si="633"/>
        <v>-0.0000054610131019717+0.0207017951865321i</v>
      </c>
      <c r="D1317" s="208" t="str">
        <f t="shared" si="634"/>
        <v>-5.95704782477307+0.158713763096746i</v>
      </c>
      <c r="E1317" t="str">
        <f t="shared" si="635"/>
        <v>2870</v>
      </c>
      <c r="F1317" t="str">
        <f t="shared" si="636"/>
        <v>0.777000777000777</v>
      </c>
      <c r="G1317" t="str">
        <f t="shared" si="631"/>
        <v>0.777000777000777</v>
      </c>
      <c r="H1317" t="str">
        <f t="shared" si="637"/>
        <v>8.09460927003734+2.78166255987963i</v>
      </c>
      <c r="I1317" t="str">
        <f t="shared" si="638"/>
        <v>464.563013649591i</v>
      </c>
      <c r="J1317" t="str">
        <f t="shared" si="632"/>
        <v>-291.132319086251+101.631521370094i</v>
      </c>
      <c r="K1317" t="str">
        <f t="shared" si="639"/>
        <v>0.496537372618725-1.42237442532294i</v>
      </c>
      <c r="L1317" t="str">
        <f t="shared" si="640"/>
        <v>0.0360353441300243-0.0878082570487354i</v>
      </c>
      <c r="M1317" t="str">
        <f t="shared" si="641"/>
        <v>0.532572716748749-1.51018268237168i</v>
      </c>
      <c r="N1317" t="str">
        <f t="shared" si="642"/>
        <v>-1.21207269187321i</v>
      </c>
      <c r="O1317" t="str">
        <f t="shared" si="643"/>
        <v>0.35107940063047-0.936345691746884i</v>
      </c>
      <c r="P1317" t="str">
        <f t="shared" si="644"/>
        <v>0.64892059936953+0.936345691746884i</v>
      </c>
      <c r="Q1317" t="str">
        <f t="shared" si="645"/>
        <v>-0.64892059936953+0.275727000126326i</v>
      </c>
      <c r="R1317" t="str">
        <f t="shared" si="646"/>
        <v>-0.327729857199429-1.58218072152715i</v>
      </c>
      <c r="S1317" t="str">
        <f t="shared" si="647"/>
        <v>0.125249409211886i</v>
      </c>
      <c r="T1317" t="str">
        <f t="shared" si="648"/>
        <v>0.198167200637711-0.0410479709953242i</v>
      </c>
      <c r="U1317" t="str">
        <f t="shared" si="649"/>
        <v>0.0000333333333333332-0.00095414916453478i</v>
      </c>
      <c r="V1317" t="str">
        <f t="shared" si="650"/>
        <v>6.66666666666667E-06-0.00954149164534779i</v>
      </c>
      <c r="W1317" t="str">
        <f t="shared" si="651"/>
        <v>0.0000276029855565833-0.000867492356488718i</v>
      </c>
      <c r="X1317" t="str">
        <f t="shared" si="652"/>
        <v>0.0000401127660584335-0.000866513758410197i</v>
      </c>
      <c r="Y1317" t="str">
        <f t="shared" si="653"/>
        <v>0.009+0.743300821839345i</v>
      </c>
      <c r="Z1317" t="str">
        <f t="shared" si="654"/>
        <v>-0.0139955324246964-0.000818758477922088i</v>
      </c>
      <c r="AA1317" t="str">
        <f t="shared" si="655"/>
        <v>0.196777139931784-16.1606501502854i</v>
      </c>
      <c r="AB1317" t="str">
        <f t="shared" si="656"/>
        <v>0.934642227426617-0.193599984855981i</v>
      </c>
      <c r="AC1317" t="str">
        <f t="shared" si="657"/>
        <v>1.20539360581177-1.51458657597024i</v>
      </c>
      <c r="AD1317" t="str">
        <f t="shared" si="658"/>
        <v>0.378931431489686+0.315518908228616i</v>
      </c>
      <c r="AE1317" t="str">
        <f t="shared" si="659"/>
        <v>-0.00504501335509362-0.00472610843280173i</v>
      </c>
      <c r="AF1317" t="str">
        <f t="shared" si="660"/>
        <v>-14.0516570948104-2.62294879678288i</v>
      </c>
      <c r="AG1317" t="str">
        <f t="shared" si="661"/>
        <v>1.01872827176071-0.0219433228205636i</v>
      </c>
      <c r="AH1317" t="str">
        <f t="shared" si="662"/>
        <v>0.0557092948985482+0.0793782955511981i</v>
      </c>
      <c r="AI1317">
        <f t="shared" si="663"/>
        <v>-20.266670903450258</v>
      </c>
      <c r="AJ1317">
        <f t="shared" si="664"/>
        <v>54.938044738668552</v>
      </c>
      <c r="AK1317"/>
      <c r="AL1317"/>
      <c r="AM1317"/>
      <c r="AN1317"/>
    </row>
    <row r="1318" spans="1:40" x14ac:dyDescent="0.25">
      <c r="A1318"/>
      <c r="B1318">
        <f t="shared" si="630"/>
        <v>118400</v>
      </c>
      <c r="C1318" s="237" t="str">
        <f t="shared" si="633"/>
        <v>-5.45179231387765E-06+0.0206843105646495i</v>
      </c>
      <c r="D1318" s="208" t="str">
        <f t="shared" si="634"/>
        <v>-5.95704775408037+0.15857971432898i</v>
      </c>
      <c r="E1318" t="str">
        <f t="shared" si="635"/>
        <v>2870</v>
      </c>
      <c r="F1318" t="str">
        <f t="shared" si="636"/>
        <v>0.777000777000777</v>
      </c>
      <c r="G1318" t="str">
        <f t="shared" si="631"/>
        <v>0.777000777000777</v>
      </c>
      <c r="H1318" t="str">
        <f t="shared" si="637"/>
        <v>8.09614962459651+2.77988833997645i</v>
      </c>
      <c r="I1318" t="str">
        <f t="shared" si="638"/>
        <v>464.955712731289i</v>
      </c>
      <c r="J1318" t="str">
        <f t="shared" si="632"/>
        <v>-291.626411715258+101.717431362799i</v>
      </c>
      <c r="K1318" t="str">
        <f t="shared" si="639"/>
        <v>0.49578478861403-1.42142734976097i</v>
      </c>
      <c r="L1318" t="str">
        <f t="shared" si="640"/>
        <v>0.0359832568992137-0.0877554525242085i</v>
      </c>
      <c r="M1318" t="str">
        <f t="shared" si="641"/>
        <v>0.531768045513244-1.50918280228518i</v>
      </c>
      <c r="N1318" t="str">
        <f t="shared" si="642"/>
        <v>-1.21309726726786i</v>
      </c>
      <c r="O1318" t="str">
        <f t="shared" si="643"/>
        <v>0.350119859768051-0.936704907532783i</v>
      </c>
      <c r="P1318" t="str">
        <f t="shared" si="644"/>
        <v>0.649880140231949+0.936704907532783i</v>
      </c>
      <c r="Q1318" t="str">
        <f t="shared" si="645"/>
        <v>-0.649880140231949+0.276392359735077i</v>
      </c>
      <c r="R1318" t="str">
        <f t="shared" si="646"/>
        <v>-0.327720098559317-1.58072877644723i</v>
      </c>
      <c r="S1318" t="str">
        <f t="shared" si="647"/>
        <v>0.125355283606824i</v>
      </c>
      <c r="T1318" t="str">
        <f t="shared" si="648"/>
        <v>0.19815270407701-0.0410814458985595i</v>
      </c>
      <c r="U1318" t="str">
        <f t="shared" si="649"/>
        <v>0.0000333333333333333-0.000953343295307978i</v>
      </c>
      <c r="V1318" t="str">
        <f t="shared" si="650"/>
        <v>6.66666666666667E-06-0.00953343295307979i</v>
      </c>
      <c r="W1318" t="str">
        <f t="shared" si="651"/>
        <v>0.0000276029850149786-0.000866759819125779i</v>
      </c>
      <c r="X1318" t="str">
        <f t="shared" si="652"/>
        <v>0.0000400916301262894-0.000865782352602747i</v>
      </c>
      <c r="Y1318" t="str">
        <f t="shared" si="653"/>
        <v>0.009+0.743929140370063i</v>
      </c>
      <c r="Z1318" t="str">
        <f t="shared" si="654"/>
        <v>-0.0139718886998777-0.000817435968352541i</v>
      </c>
      <c r="AA1318" t="str">
        <f t="shared" si="655"/>
        <v>0.196443702599721-16.1469732041967i</v>
      </c>
      <c r="AB1318" t="str">
        <f t="shared" si="656"/>
        <v>0.934573855376449-0.193757866977856i</v>
      </c>
      <c r="AC1318" t="str">
        <f t="shared" si="657"/>
        <v>1.20456047181087-1.51347703222512i</v>
      </c>
      <c r="AD1318" t="str">
        <f t="shared" si="658"/>
        <v>0.379251363025959+0.315659005338591i</v>
      </c>
      <c r="AE1318" t="str">
        <f t="shared" si="659"/>
        <v>-0.00504082680877745-0.00472036619488903i</v>
      </c>
      <c r="AF1318" t="str">
        <f t="shared" si="660"/>
        <v>-14.0531973786769-2.62130862564747i</v>
      </c>
      <c r="AG1318" t="str">
        <f t="shared" si="661"/>
        <v>1.01872060933506-0.0219435435890566i</v>
      </c>
      <c r="AH1318" t="str">
        <f t="shared" si="662"/>
        <v>0.0556839142659492+0.0792873946893824i</v>
      </c>
      <c r="AI1318">
        <f t="shared" si="663"/>
        <v>-20.274644257960151</v>
      </c>
      <c r="AJ1318">
        <f t="shared" si="664"/>
        <v>54.919449750967573</v>
      </c>
      <c r="AK1318"/>
      <c r="AL1318"/>
      <c r="AM1318"/>
      <c r="AN1318"/>
    </row>
    <row r="1319" spans="1:40" x14ac:dyDescent="0.25">
      <c r="A1319"/>
      <c r="B1319">
        <f t="shared" si="630"/>
        <v>118500</v>
      </c>
      <c r="C1319" s="237" t="str">
        <f t="shared" si="633"/>
        <v>-5.44259485969767E-06+0.0206668554526711i</v>
      </c>
      <c r="D1319" s="208" t="str">
        <f t="shared" si="634"/>
        <v>-5.95704768356655+0.158445891803812i</v>
      </c>
      <c r="E1319" t="str">
        <f t="shared" si="635"/>
        <v>2870</v>
      </c>
      <c r="F1319" t="str">
        <f t="shared" si="636"/>
        <v>0.777000777000777</v>
      </c>
      <c r="G1319" t="str">
        <f t="shared" si="631"/>
        <v>0.777000777000777</v>
      </c>
      <c r="H1319" t="str">
        <f t="shared" si="637"/>
        <v>8.09768671645074+2.7781158972949i</v>
      </c>
      <c r="I1319" t="str">
        <f t="shared" si="638"/>
        <v>465.348411812988i</v>
      </c>
      <c r="J1319" t="str">
        <f t="shared" si="632"/>
        <v>-292.120921828532+101.803341355504i</v>
      </c>
      <c r="K1319" t="str">
        <f t="shared" si="639"/>
        <v>0.495033849444797-1.42048131731899i</v>
      </c>
      <c r="L1319" t="str">
        <f t="shared" si="640"/>
        <v>0.035931276209136-0.0877026934721322i</v>
      </c>
      <c r="M1319" t="str">
        <f t="shared" si="641"/>
        <v>0.530965125653933-1.50818401079112i</v>
      </c>
      <c r="N1319" t="str">
        <f t="shared" si="642"/>
        <v>-1.21412184266251i</v>
      </c>
      <c r="O1319" t="str">
        <f t="shared" si="643"/>
        <v>0.349159951365683-0.937063140008353i</v>
      </c>
      <c r="P1319" t="str">
        <f t="shared" si="644"/>
        <v>0.650840048634317+0.937063140008353i</v>
      </c>
      <c r="Q1319" t="str">
        <f t="shared" si="645"/>
        <v>-0.650840048634317+0.277058702654157i</v>
      </c>
      <c r="R1319" t="str">
        <f t="shared" si="646"/>
        <v>-0.327710330700614-1.57927918116813i</v>
      </c>
      <c r="S1319" t="str">
        <f t="shared" si="647"/>
        <v>0.125461158001763i</v>
      </c>
      <c r="T1319" t="str">
        <f t="shared" si="648"/>
        <v>0.19813819487743-0.0411149175788397i</v>
      </c>
      <c r="U1319" t="str">
        <f t="shared" si="649"/>
        <v>0.0000333333333333334-0.000952538786198016i</v>
      </c>
      <c r="V1319" t="str">
        <f t="shared" si="650"/>
        <v>6.66666666666667E-06-0.00952538786198016i</v>
      </c>
      <c r="W1319" t="str">
        <f t="shared" si="651"/>
        <v>0.0000276029844729162-0.000866028518232691i</v>
      </c>
      <c r="X1319" t="str">
        <f t="shared" si="652"/>
        <v>0.0000400705476635839-0.000865052180583912i</v>
      </c>
      <c r="Y1319" t="str">
        <f t="shared" si="653"/>
        <v>0.009+0.744557458900781i</v>
      </c>
      <c r="Z1319" t="str">
        <f t="shared" si="654"/>
        <v>-0.0139483048574798-0.000816117290442223i</v>
      </c>
      <c r="AA1319" t="str">
        <f t="shared" si="655"/>
        <v>0.196111113051871-16.1333194117403i</v>
      </c>
      <c r="AB1319" t="str">
        <f t="shared" si="656"/>
        <v>0.934505423715862-0.193915733898881i</v>
      </c>
      <c r="AC1319" t="str">
        <f t="shared" si="657"/>
        <v>1.20372918042046-1.51236863006174i</v>
      </c>
      <c r="AD1319" t="str">
        <f t="shared" si="658"/>
        <v>0.379571452666367+0.315798794416462i</v>
      </c>
      <c r="AE1319" t="str">
        <f t="shared" si="659"/>
        <v>-0.00503664948056287-0.00471463268362469i</v>
      </c>
      <c r="AF1319" t="str">
        <f t="shared" si="660"/>
        <v>-14.0547344000173-2.61967000549109i</v>
      </c>
      <c r="AG1319" t="str">
        <f t="shared" si="661"/>
        <v>1.01871294202083-0.0219437733131841i</v>
      </c>
      <c r="AH1319" t="str">
        <f t="shared" si="662"/>
        <v>0.0556585802690595+0.0791966271113662i</v>
      </c>
      <c r="AI1319">
        <f t="shared" si="663"/>
        <v>-20.282611829921152</v>
      </c>
      <c r="AJ1319">
        <f t="shared" si="664"/>
        <v>54.900843356736594</v>
      </c>
      <c r="AK1319"/>
      <c r="AL1319"/>
      <c r="AM1319"/>
      <c r="AN1319"/>
    </row>
    <row r="1320" spans="1:40" x14ac:dyDescent="0.25">
      <c r="A1320"/>
      <c r="B1320">
        <f t="shared" si="630"/>
        <v>118600</v>
      </c>
      <c r="C1320" s="237" t="str">
        <f t="shared" si="633"/>
        <v>-5.43342066076714E-06+0.0206494297759513i</v>
      </c>
      <c r="D1320" s="208" t="str">
        <f t="shared" si="634"/>
        <v>-5.95704761323103+0.15831229494896i</v>
      </c>
      <c r="E1320" t="str">
        <f t="shared" si="635"/>
        <v>2870</v>
      </c>
      <c r="F1320" t="str">
        <f t="shared" si="636"/>
        <v>0.777000777000777</v>
      </c>
      <c r="G1320" t="str">
        <f t="shared" si="631"/>
        <v>0.777000777000777</v>
      </c>
      <c r="H1320" t="str">
        <f t="shared" si="637"/>
        <v>8.09922055431735+2.77634523058895i</v>
      </c>
      <c r="I1320" t="str">
        <f t="shared" si="638"/>
        <v>465.741110894687i</v>
      </c>
      <c r="J1320" t="str">
        <f t="shared" si="632"/>
        <v>-292.615849426072+101.889251348209i</v>
      </c>
      <c r="K1320" t="str">
        <f t="shared" si="639"/>
        <v>0.494284550524884-1.41953632690585i</v>
      </c>
      <c r="L1320" t="str">
        <f t="shared" si="640"/>
        <v>0.0358794017886458-0.0876499798884767i</v>
      </c>
      <c r="M1320" t="str">
        <f t="shared" si="641"/>
        <v>0.53016395231353-1.50718630679433i</v>
      </c>
      <c r="N1320" t="str">
        <f t="shared" si="642"/>
        <v>-1.21514641805716i</v>
      </c>
      <c r="O1320" t="str">
        <f t="shared" si="643"/>
        <v>0.348199676431033-0.937420388797536i</v>
      </c>
      <c r="P1320" t="str">
        <f t="shared" si="644"/>
        <v>0.651800323568967+0.937420388797536i</v>
      </c>
      <c r="Q1320" t="str">
        <f t="shared" si="645"/>
        <v>-0.651800323568967+0.277726029259624i</v>
      </c>
      <c r="R1320" t="str">
        <f t="shared" si="646"/>
        <v>-0.327700553620739-1.5778319297382i</v>
      </c>
      <c r="S1320" t="str">
        <f t="shared" si="647"/>
        <v>0.125567032396701i</v>
      </c>
      <c r="T1320" t="str">
        <f t="shared" si="648"/>
        <v>0.198123673037986-0.0411483860329122i</v>
      </c>
      <c r="U1320" t="str">
        <f t="shared" si="649"/>
        <v>0.0000333333333333334-0.000951735633764462i</v>
      </c>
      <c r="V1320" t="str">
        <f t="shared" si="650"/>
        <v>6.66666666666667E-06-0.00951735633764462i</v>
      </c>
      <c r="W1320" t="str">
        <f t="shared" si="651"/>
        <v>0.0000276029839303963-0.000865298450681786i</v>
      </c>
      <c r="X1320" t="str">
        <f t="shared" si="652"/>
        <v>0.0000400495184901188-0.000864323239235398i</v>
      </c>
      <c r="Y1320" t="str">
        <f t="shared" si="653"/>
        <v>0.009+0.745185777431499i</v>
      </c>
      <c r="Z1320" t="str">
        <f t="shared" si="654"/>
        <v>-0.0139247806954128-0.000814802429093244i</v>
      </c>
      <c r="AA1320" t="str">
        <f t="shared" si="655"/>
        <v>0.19577936841329-16.1196887141125i</v>
      </c>
      <c r="AB1320" t="str">
        <f t="shared" si="656"/>
        <v>0.934436932440209-0.194073585603715i</v>
      </c>
      <c r="AC1320" t="str">
        <f t="shared" si="657"/>
        <v>1.20289972655784-1.51126136832011i</v>
      </c>
      <c r="AD1320" t="str">
        <f t="shared" si="658"/>
        <v>0.379891700137075+0.315938275292824i</v>
      </c>
      <c r="AE1320" t="str">
        <f t="shared" si="659"/>
        <v>-0.00503248133826415-0.00470890787680357i</v>
      </c>
      <c r="AF1320" t="str">
        <f t="shared" si="660"/>
        <v>-14.0562681675484-2.61803293563999i</v>
      </c>
      <c r="AG1320" t="str">
        <f t="shared" si="661"/>
        <v>1.01870526981992-0.0219440119541505i</v>
      </c>
      <c r="AH1320" t="str">
        <f t="shared" si="662"/>
        <v>0.0556332927301027+0.0791059924910025i</v>
      </c>
      <c r="AI1320">
        <f t="shared" si="663"/>
        <v>-20.290573630671339</v>
      </c>
      <c r="AJ1320">
        <f t="shared" si="664"/>
        <v>54.882225581890246</v>
      </c>
      <c r="AK1320"/>
      <c r="AL1320"/>
      <c r="AM1320"/>
      <c r="AN1320"/>
    </row>
    <row r="1321" spans="1:40" x14ac:dyDescent="0.25">
      <c r="A1321"/>
      <c r="B1321">
        <f t="shared" si="630"/>
        <v>118700</v>
      </c>
      <c r="C1321" s="237" t="str">
        <f t="shared" si="633"/>
        <v>-0.0000054242696387526+0.020632033460096i</v>
      </c>
      <c r="D1321" s="208" t="str">
        <f t="shared" si="634"/>
        <v>-5.95704754307319+0.158178923194069i</v>
      </c>
      <c r="E1321" t="str">
        <f t="shared" si="635"/>
        <v>2870</v>
      </c>
      <c r="F1321" t="str">
        <f t="shared" si="636"/>
        <v>0.777000777000777</v>
      </c>
      <c r="G1321" t="str">
        <f t="shared" si="631"/>
        <v>0.777000777000777</v>
      </c>
      <c r="H1321" t="str">
        <f t="shared" si="637"/>
        <v>8.10075114688644+2.77457633860669i</v>
      </c>
      <c r="I1321" t="str">
        <f t="shared" si="638"/>
        <v>466.133809976386i</v>
      </c>
      <c r="J1321" t="str">
        <f t="shared" si="632"/>
        <v>-293.111194507878+101.975161340914i</v>
      </c>
      <c r="K1321" t="str">
        <f t="shared" si="639"/>
        <v>0.493536887283309-1.41859237742898i</v>
      </c>
      <c r="L1321" t="str">
        <f t="shared" si="640"/>
        <v>0.0358276333673845-0.087597311768903i</v>
      </c>
      <c r="M1321" t="str">
        <f t="shared" si="641"/>
        <v>0.529364520650694-1.50618968919788i</v>
      </c>
      <c r="N1321" t="str">
        <f t="shared" si="642"/>
        <v>-1.21617099345181i</v>
      </c>
      <c r="O1321" t="str">
        <f t="shared" si="643"/>
        <v>0.347239035972154-0.93777665352531i</v>
      </c>
      <c r="P1321" t="str">
        <f t="shared" si="644"/>
        <v>0.652760964027846+0.93777665352531i</v>
      </c>
      <c r="Q1321" t="str">
        <f t="shared" si="645"/>
        <v>-0.652760964027846+0.2783943399265i</v>
      </c>
      <c r="R1321" t="str">
        <f t="shared" si="646"/>
        <v>-0.327690767317116-1.57638701622585i</v>
      </c>
      <c r="S1321" t="str">
        <f t="shared" si="647"/>
        <v>0.125672906791639i</v>
      </c>
      <c r="T1321" t="str">
        <f t="shared" si="648"/>
        <v>0.198109138557701-0.0411818512575246i</v>
      </c>
      <c r="U1321" t="str">
        <f t="shared" si="649"/>
        <v>0.0000333333333333332-0.00095093383457847i</v>
      </c>
      <c r="V1321" t="str">
        <f t="shared" si="650"/>
        <v>6.66666666666667E-06-0.0095093383457847i</v>
      </c>
      <c r="W1321" t="str">
        <f t="shared" si="651"/>
        <v>0.0000276029833874186-0.000864569613355931i</v>
      </c>
      <c r="X1321" t="str">
        <f t="shared" si="652"/>
        <v>0.0000400285424264535-0.000863595525449411i</v>
      </c>
      <c r="Y1321" t="str">
        <f t="shared" si="653"/>
        <v>0.009+0.745814095962217i</v>
      </c>
      <c r="Z1321" t="str">
        <f t="shared" si="654"/>
        <v>-0.0139013160124384-0.000813491369281405i</v>
      </c>
      <c r="AA1321" t="str">
        <f t="shared" si="655"/>
        <v>0.195448465821224-16.1060810527086i</v>
      </c>
      <c r="AB1321" t="str">
        <f t="shared" si="656"/>
        <v>0.934368381544882-0.194231422077018i</v>
      </c>
      <c r="AC1321" t="str">
        <f t="shared" si="657"/>
        <v>1.20207210515703-1.51015524583852i</v>
      </c>
      <c r="AD1321" t="str">
        <f t="shared" si="658"/>
        <v>0.380212105164057+0.316077447798488i</v>
      </c>
      <c r="AE1321" t="str">
        <f t="shared" si="659"/>
        <v>-0.00502832234983145-0.00470319175229905i</v>
      </c>
      <c r="AF1321" t="str">
        <f t="shared" si="660"/>
        <v>-14.0577986899596-2.61639741541262i</v>
      </c>
      <c r="AG1321" t="str">
        <f t="shared" si="661"/>
        <v>1.01869759273426-0.0219442594732801i</v>
      </c>
      <c r="AH1321" t="str">
        <f t="shared" si="662"/>
        <v>0.055608051472068+0.0790154905032381i</v>
      </c>
      <c r="AI1321">
        <f t="shared" si="663"/>
        <v>-20.298529671519336</v>
      </c>
      <c r="AJ1321">
        <f t="shared" si="664"/>
        <v>54.863596452251777</v>
      </c>
      <c r="AK1321"/>
      <c r="AL1321"/>
      <c r="AM1321"/>
      <c r="AN1321"/>
    </row>
    <row r="1322" spans="1:40" x14ac:dyDescent="0.25">
      <c r="A1322"/>
      <c r="B1322">
        <f t="shared" si="630"/>
        <v>118800</v>
      </c>
      <c r="C1322" s="237" t="str">
        <f t="shared" si="633"/>
        <v>-5.41514171565014E-06+0.0206146664309617i</v>
      </c>
      <c r="D1322" s="208" t="str">
        <f t="shared" si="634"/>
        <v>-5.95704747309245+0.158045775970706i</v>
      </c>
      <c r="E1322" t="str">
        <f t="shared" si="635"/>
        <v>2870</v>
      </c>
      <c r="F1322" t="str">
        <f t="shared" si="636"/>
        <v>0.777000777000777</v>
      </c>
      <c r="G1322" t="str">
        <f t="shared" si="631"/>
        <v>0.777000777000777</v>
      </c>
      <c r="H1322" t="str">
        <f t="shared" si="637"/>
        <v>8.10227850282107+2.77280922009027i</v>
      </c>
      <c r="I1322" t="str">
        <f t="shared" si="638"/>
        <v>466.526509058084i</v>
      </c>
      <c r="J1322" t="str">
        <f t="shared" si="632"/>
        <v>-293.60695707395+102.061071333619i</v>
      </c>
      <c r="K1322" t="str">
        <f t="shared" si="639"/>
        <v>0.492790855164199-1.41764946779439i</v>
      </c>
      <c r="L1322" t="str">
        <f t="shared" si="640"/>
        <v>0.0357759706757796-0.087544689108767i</v>
      </c>
      <c r="M1322" t="str">
        <f t="shared" si="641"/>
        <v>0.528566825839979-1.50519415690316i</v>
      </c>
      <c r="N1322" t="str">
        <f t="shared" si="642"/>
        <v>-1.21719556884647i</v>
      </c>
      <c r="O1322" t="str">
        <f t="shared" si="643"/>
        <v>0.346278030997475-0.938131933817686i</v>
      </c>
      <c r="P1322" t="str">
        <f t="shared" si="644"/>
        <v>0.653721969002525+0.938131933817686i</v>
      </c>
      <c r="Q1322" t="str">
        <f t="shared" si="645"/>
        <v>-0.653721969002525+0.279063635028784i</v>
      </c>
      <c r="R1322" t="str">
        <f t="shared" si="646"/>
        <v>-0.327680971787154-1.57494443471946i</v>
      </c>
      <c r="S1322" t="str">
        <f t="shared" si="647"/>
        <v>0.125778781186577i</v>
      </c>
      <c r="T1322" t="str">
        <f t="shared" si="648"/>
        <v>0.198094591435596-0.0412153132494214i</v>
      </c>
      <c r="U1322" t="str">
        <f t="shared" si="649"/>
        <v>0.0000333333333333332-0.000950133385222766i</v>
      </c>
      <c r="V1322" t="str">
        <f t="shared" si="650"/>
        <v>6.66666666666667E-06-0.00950133385222766i</v>
      </c>
      <c r="W1322" t="str">
        <f t="shared" si="651"/>
        <v>0.0000276029828439834-0.000863842003148519i</v>
      </c>
      <c r="X1322" t="str">
        <f t="shared" si="652"/>
        <v>0.0000400076192939032-0.000862869036128636i</v>
      </c>
      <c r="Y1322" t="str">
        <f t="shared" si="653"/>
        <v>0.009+0.746442414492935i</v>
      </c>
      <c r="Z1322" t="str">
        <f t="shared" si="654"/>
        <v>-0.0138779106081666-0.000812184096055818i</v>
      </c>
      <c r="AA1322" t="str">
        <f t="shared" si="655"/>
        <v>0.195118402425046-16.0924963691222i</v>
      </c>
      <c r="AB1322" t="str">
        <f t="shared" si="656"/>
        <v>0.934299771025265-0.194389243303437i</v>
      </c>
      <c r="AC1322" t="str">
        <f t="shared" si="657"/>
        <v>1.20124631116868-1.50905026145352i</v>
      </c>
      <c r="AD1322" t="str">
        <f t="shared" si="658"/>
        <v>0.380532667473089+0.316216311764469i</v>
      </c>
      <c r="AE1322" t="str">
        <f t="shared" si="659"/>
        <v>-0.00502417248335018-0.00469748428806278i</v>
      </c>
      <c r="AF1322" t="str">
        <f t="shared" si="660"/>
        <v>-14.0593259759135-2.61476344411956i</v>
      </c>
      <c r="AG1322" t="str">
        <f t="shared" si="661"/>
        <v>1.01868991076577-0.0219445158320165i</v>
      </c>
      <c r="AH1322" t="str">
        <f t="shared" si="662"/>
        <v>0.0555828563187105+0.0789251208241163i</v>
      </c>
      <c r="AI1322">
        <f t="shared" si="663"/>
        <v>-20.306479963743644</v>
      </c>
      <c r="AJ1322">
        <f t="shared" si="664"/>
        <v>54.844955993553931</v>
      </c>
      <c r="AK1322"/>
      <c r="AL1322"/>
      <c r="AM1322"/>
      <c r="AN1322"/>
    </row>
    <row r="1323" spans="1:40" x14ac:dyDescent="0.25">
      <c r="A1323"/>
      <c r="B1323">
        <f t="shared" si="630"/>
        <v>118900</v>
      </c>
      <c r="C1323" s="237" t="str">
        <f t="shared" si="633"/>
        <v>-5.40603681378379E-06+0.0205973286146542i</v>
      </c>
      <c r="D1323" s="208" t="str">
        <f t="shared" si="634"/>
        <v>-5.9570474032882+0.157912852712349i</v>
      </c>
      <c r="E1323" t="str">
        <f t="shared" si="635"/>
        <v>2870</v>
      </c>
      <c r="F1323" t="str">
        <f t="shared" si="636"/>
        <v>0.777000777000777</v>
      </c>
      <c r="G1323" t="str">
        <f t="shared" si="631"/>
        <v>0.777000777000777</v>
      </c>
      <c r="H1323" t="str">
        <f t="shared" si="637"/>
        <v>8.10380263075728+2.77104387377614i</v>
      </c>
      <c r="I1323" t="str">
        <f t="shared" si="638"/>
        <v>466.919208139783i</v>
      </c>
      <c r="J1323" t="str">
        <f t="shared" si="632"/>
        <v>-294.103137124288+102.146981326324i</v>
      </c>
      <c r="K1323" t="str">
        <f t="shared" si="639"/>
        <v>0.492046449626738-1.41670759690672i</v>
      </c>
      <c r="L1323" t="str">
        <f t="shared" si="640"/>
        <v>0.0357244134450406-0.0874921119031193i</v>
      </c>
      <c r="M1323" t="str">
        <f t="shared" si="641"/>
        <v>0.527770863071779-1.50419970880984i</v>
      </c>
      <c r="N1323" t="str">
        <f t="shared" si="642"/>
        <v>-1.21822014424112i</v>
      </c>
      <c r="O1323" t="str">
        <f t="shared" si="643"/>
        <v>0.345316662515832-0.938486229301702i</v>
      </c>
      <c r="P1323" t="str">
        <f t="shared" si="644"/>
        <v>0.654683337484168+0.938486229301702i</v>
      </c>
      <c r="Q1323" t="str">
        <f t="shared" si="645"/>
        <v>-0.654683337484168+0.279733914939418i</v>
      </c>
      <c r="R1323" t="str">
        <f t="shared" si="646"/>
        <v>-0.327671167028276-1.57350417932731i</v>
      </c>
      <c r="S1323" t="str">
        <f t="shared" si="647"/>
        <v>0.125884655581515i</v>
      </c>
      <c r="T1323" t="str">
        <f t="shared" si="648"/>
        <v>0.198080031670693-0.0412487720053476i</v>
      </c>
      <c r="U1323" t="str">
        <f t="shared" si="649"/>
        <v>0.0000333333333333334-0.000949334282291546i</v>
      </c>
      <c r="V1323" t="str">
        <f t="shared" si="650"/>
        <v>6.66666666666667E-06-0.00949334282291546i</v>
      </c>
      <c r="W1323" t="str">
        <f t="shared" si="651"/>
        <v>0.0000276029823000907-0.000863115616963354i</v>
      </c>
      <c r="X1323" t="str">
        <f t="shared" si="652"/>
        <v>0.0000399867489145333-0.000862143768186135i</v>
      </c>
      <c r="Y1323" t="str">
        <f t="shared" si="653"/>
        <v>0.009+0.747070733023653i</v>
      </c>
      <c r="Z1323" t="str">
        <f t="shared" si="654"/>
        <v>-0.0138545642830501-0.000810880594538433i</v>
      </c>
      <c r="AA1323" t="str">
        <f t="shared" si="655"/>
        <v>0.194789175386195-16.0789346051444i</v>
      </c>
      <c r="AB1323" t="str">
        <f t="shared" si="656"/>
        <v>0.934231100876744-0.194547049267618i</v>
      </c>
      <c r="AC1323" t="str">
        <f t="shared" si="657"/>
        <v>1.20042233956005-1.50794641399993i</v>
      </c>
      <c r="AD1323" t="str">
        <f t="shared" si="658"/>
        <v>0.380853386789759+0.316354867021975i</v>
      </c>
      <c r="AE1323" t="str">
        <f t="shared" si="659"/>
        <v>-0.00502003170704019-0.00469178546212381i</v>
      </c>
      <c r="AF1323" t="str">
        <f t="shared" si="660"/>
        <v>-14.0608500340455-2.61313102106379i</v>
      </c>
      <c r="AG1323" t="str">
        <f t="shared" si="661"/>
        <v>1.0186822239164-0.0219447809919225i</v>
      </c>
      <c r="AH1323" t="str">
        <f t="shared" si="662"/>
        <v>0.0555577070945434+0.0788348831307594i</v>
      </c>
      <c r="AI1323">
        <f t="shared" si="663"/>
        <v>-20.314424518593949</v>
      </c>
      <c r="AJ1323">
        <f t="shared" si="664"/>
        <v>54.826304231436708</v>
      </c>
      <c r="AK1323"/>
      <c r="AL1323"/>
      <c r="AM1323"/>
      <c r="AN1323"/>
    </row>
    <row r="1324" spans="1:40" x14ac:dyDescent="0.25">
      <c r="A1324"/>
      <c r="B1324">
        <f t="shared" si="630"/>
        <v>119000</v>
      </c>
      <c r="C1324" s="237" t="str">
        <f t="shared" si="633"/>
        <v>-5.39695485580376E-06+0.0205800199375278i</v>
      </c>
      <c r="D1324" s="208" t="str">
        <f t="shared" si="634"/>
        <v>-5.95704733365986+0.15778015285438i</v>
      </c>
      <c r="E1324" t="str">
        <f t="shared" si="635"/>
        <v>2870</v>
      </c>
      <c r="F1324" t="str">
        <f t="shared" si="636"/>
        <v>0.777000777000777</v>
      </c>
      <c r="G1324" t="str">
        <f t="shared" si="631"/>
        <v>0.777000777000777</v>
      </c>
      <c r="H1324" t="str">
        <f t="shared" si="637"/>
        <v>8.10532353930423+2.76928029839491i</v>
      </c>
      <c r="I1324" t="str">
        <f t="shared" si="638"/>
        <v>467.311907221482i</v>
      </c>
      <c r="J1324" t="str">
        <f t="shared" si="632"/>
        <v>-294.599734658893+102.232891319029i</v>
      </c>
      <c r="K1324" t="str">
        <f t="shared" si="639"/>
        <v>0.4913036661451-1.41576676366921i</v>
      </c>
      <c r="L1324" t="str">
        <f t="shared" si="640"/>
        <v>0.0356729614071578-0.0874395801467098i</v>
      </c>
      <c r="M1324" t="str">
        <f t="shared" si="641"/>
        <v>0.526976627552258-1.50320634381592i</v>
      </c>
      <c r="N1324" t="str">
        <f t="shared" si="642"/>
        <v>-1.21924471963577i</v>
      </c>
      <c r="O1324" t="str">
        <f t="shared" si="643"/>
        <v>0.344354931536417-0.938839539605437i</v>
      </c>
      <c r="P1324" t="str">
        <f t="shared" si="644"/>
        <v>0.655645068463583+0.938839539605437i</v>
      </c>
      <c r="Q1324" t="str">
        <f t="shared" si="645"/>
        <v>-0.655645068463583+0.280405180030333i</v>
      </c>
      <c r="R1324" t="str">
        <f t="shared" si="646"/>
        <v>-0.327661353037889-1.57206624417745i</v>
      </c>
      <c r="S1324" t="str">
        <f t="shared" si="647"/>
        <v>0.125990529976454i</v>
      </c>
      <c r="T1324" t="str">
        <f t="shared" si="648"/>
        <v>0.19806545926201-0.0412822275220456i</v>
      </c>
      <c r="U1324" t="str">
        <f t="shared" si="649"/>
        <v>0.0000333333333333334-0.000948536522390463i</v>
      </c>
      <c r="V1324" t="str">
        <f t="shared" si="650"/>
        <v>6.66666666666667E-06-0.00948536522390463i</v>
      </c>
      <c r="W1324" t="str">
        <f t="shared" si="651"/>
        <v>0.0000276029817557404-0.000862390451714672i</v>
      </c>
      <c r="X1324" t="str">
        <f t="shared" si="652"/>
        <v>0.000039965931111156-0.000861419718545353i</v>
      </c>
      <c r="Y1324" t="str">
        <f t="shared" si="653"/>
        <v>0.009+0.747699051554371i</v>
      </c>
      <c r="Z1324" t="str">
        <f t="shared" si="654"/>
        <v>-0.0138312768383814-0.00080958084992364i</v>
      </c>
      <c r="AA1324" t="str">
        <f t="shared" si="655"/>
        <v>0.194460781878117-16.0653957027629i</v>
      </c>
      <c r="AB1324" t="str">
        <f t="shared" si="656"/>
        <v>0.934162371094688-0.194704839954199i</v>
      </c>
      <c r="AC1324" t="str">
        <f t="shared" si="657"/>
        <v>1.19960018531488-1.50684370231082i</v>
      </c>
      <c r="AD1324" t="str">
        <f t="shared" si="658"/>
        <v>0.381174262839476+0.316493113402426i</v>
      </c>
      <c r="AE1324" t="str">
        <f t="shared" si="659"/>
        <v>-0.00501589998925542-0.00468609525258879i</v>
      </c>
      <c r="AF1324" t="str">
        <f t="shared" si="660"/>
        <v>-14.0623708729641-2.61150014554053i</v>
      </c>
      <c r="AG1324" t="str">
        <f t="shared" si="661"/>
        <v>1.01867453218808-0.0219450549146806i</v>
      </c>
      <c r="AH1324" t="str">
        <f t="shared" si="662"/>
        <v>0.05553260362484+0.0787447771013767i</v>
      </c>
      <c r="AI1324">
        <f t="shared" si="663"/>
        <v>-20.322363347289965</v>
      </c>
      <c r="AJ1324">
        <f t="shared" si="664"/>
        <v>54.807641191449221</v>
      </c>
      <c r="AK1324"/>
      <c r="AL1324"/>
      <c r="AM1324"/>
      <c r="AN1324"/>
    </row>
    <row r="1325" spans="1:40" x14ac:dyDescent="0.25">
      <c r="A1325"/>
      <c r="B1325">
        <f t="shared" si="630"/>
        <v>119100</v>
      </c>
      <c r="C1325" s="237" t="str">
        <f t="shared" si="633"/>
        <v>-5.38789576468486E-06+0.020562740326184i</v>
      </c>
      <c r="D1325" s="208" t="str">
        <f t="shared" si="634"/>
        <v>-5.95704726420682+0.157647675834077i</v>
      </c>
      <c r="E1325" t="str">
        <f t="shared" si="635"/>
        <v>2870</v>
      </c>
      <c r="F1325" t="str">
        <f t="shared" si="636"/>
        <v>0.777000777000777</v>
      </c>
      <c r="G1325" t="str">
        <f t="shared" si="631"/>
        <v>0.777000777000777</v>
      </c>
      <c r="H1325" t="str">
        <f t="shared" si="637"/>
        <v>8.10684123704426+2.76751849267156i</v>
      </c>
      <c r="I1325" t="str">
        <f t="shared" si="638"/>
        <v>467.70460630318i</v>
      </c>
      <c r="J1325" t="str">
        <f t="shared" si="632"/>
        <v>-295.096749677764+102.318801311734i</v>
      </c>
      <c r="K1325" t="str">
        <f t="shared" si="639"/>
        <v>0.490562500208408-1.4148269669838i</v>
      </c>
      <c r="L1325" t="str">
        <f t="shared" si="640"/>
        <v>0.0356216142948998-0.0873870938339886i</v>
      </c>
      <c r="M1325" t="str">
        <f t="shared" si="641"/>
        <v>0.526184114503308-1.50221406081779i</v>
      </c>
      <c r="N1325" t="str">
        <f t="shared" si="642"/>
        <v>-1.22026929503042i</v>
      </c>
      <c r="O1325" t="str">
        <f t="shared" si="643"/>
        <v>0.343392839068814-0.939191864358002i</v>
      </c>
      <c r="P1325" t="str">
        <f t="shared" si="644"/>
        <v>0.656607160931186+0.939191864358002i</v>
      </c>
      <c r="Q1325" t="str">
        <f t="shared" si="645"/>
        <v>-0.656607160931186+0.281077430672418i</v>
      </c>
      <c r="R1325" t="str">
        <f t="shared" si="646"/>
        <v>-0.327651529813399-1.57063062341765i</v>
      </c>
      <c r="S1325" t="str">
        <f t="shared" si="647"/>
        <v>0.126096404371392i</v>
      </c>
      <c r="T1325" t="str">
        <f t="shared" si="648"/>
        <v>0.198050874208563-0.0413156797962556i</v>
      </c>
      <c r="U1325" t="str">
        <f t="shared" si="649"/>
        <v>0.0000333333333333332-0.00094774010213656i</v>
      </c>
      <c r="V1325" t="str">
        <f t="shared" si="650"/>
        <v>6.66666666666667E-06-0.00947740102136569i</v>
      </c>
      <c r="W1325" t="str">
        <f t="shared" si="651"/>
        <v>0.0000276029812109321-0.000861666504327057i</v>
      </c>
      <c r="X1325" t="str">
        <f t="shared" si="652"/>
        <v>0.0000399451657073264-0.00086069688414004i</v>
      </c>
      <c r="Y1325" t="str">
        <f t="shared" si="653"/>
        <v>0.009+0.748327370085089i</v>
      </c>
      <c r="Z1325" t="str">
        <f t="shared" si="654"/>
        <v>-0.013808048076287-0.000808284847477846i</v>
      </c>
      <c r="AA1325" t="str">
        <f t="shared" si="655"/>
        <v>0.194133219086202-16.0518796041613i</v>
      </c>
      <c r="AB1325" t="str">
        <f t="shared" si="656"/>
        <v>0.934093581674456-0.194862615347803i</v>
      </c>
      <c r="AC1325" t="str">
        <f t="shared" si="657"/>
        <v>1.1987798434334-1.5057421252176i</v>
      </c>
      <c r="AD1325" t="str">
        <f t="shared" si="658"/>
        <v>0.381495295347445+0.316631050737435i</v>
      </c>
      <c r="AE1325" t="str">
        <f t="shared" si="659"/>
        <v>-0.00501177729848277-0.00468041363764119i</v>
      </c>
      <c r="AF1325" t="str">
        <f t="shared" si="660"/>
        <v>-14.0638885012511-2.60987081683748i</v>
      </c>
      <c r="AG1325" t="str">
        <f t="shared" si="661"/>
        <v>1.01866683558276-0.0219453375620904i</v>
      </c>
      <c r="AH1325" t="str">
        <f t="shared" si="662"/>
        <v>0.0555075457356236+0.078654802415251i</v>
      </c>
      <c r="AI1325">
        <f t="shared" si="663"/>
        <v>-20.330296461022531</v>
      </c>
      <c r="AJ1325">
        <f t="shared" si="664"/>
        <v>54.788966899049996</v>
      </c>
      <c r="AK1325"/>
      <c r="AL1325"/>
      <c r="AM1325"/>
      <c r="AN1325"/>
    </row>
    <row r="1326" spans="1:40" x14ac:dyDescent="0.25">
      <c r="A1326"/>
      <c r="B1326">
        <f t="shared" si="630"/>
        <v>119200</v>
      </c>
      <c r="C1326" s="237" t="str">
        <f t="shared" si="633"/>
        <v>-5.37885946372485E-06+0.0205454897074707i</v>
      </c>
      <c r="D1326" s="208" t="str">
        <f t="shared" si="634"/>
        <v>-5.95704719492852+0.157515421090609i</v>
      </c>
      <c r="E1326" t="str">
        <f t="shared" si="635"/>
        <v>2870</v>
      </c>
      <c r="F1326" t="str">
        <f t="shared" si="636"/>
        <v>0.777000777000777</v>
      </c>
      <c r="G1326" t="str">
        <f t="shared" si="631"/>
        <v>0.777000777000777</v>
      </c>
      <c r="H1326" t="str">
        <f t="shared" si="637"/>
        <v>8.10835573253306+2.76575845532546i</v>
      </c>
      <c r="I1326" t="str">
        <f t="shared" si="638"/>
        <v>468.097305384879i</v>
      </c>
      <c r="J1326" t="str">
        <f t="shared" si="632"/>
        <v>-295.5941821809+102.404711304439i</v>
      </c>
      <c r="K1326" t="str">
        <f t="shared" si="639"/>
        <v>0.489822947320673-1.4138882057511i</v>
      </c>
      <c r="L1326" t="str">
        <f t="shared" si="640"/>
        <v>0.0355703718418099-0.0873346529591082i</v>
      </c>
      <c r="M1326" t="str">
        <f t="shared" si="641"/>
        <v>0.525393319162483-1.50122285871021i</v>
      </c>
      <c r="N1326" t="str">
        <f t="shared" si="642"/>
        <v>-1.22129387042507i</v>
      </c>
      <c r="O1326" t="str">
        <f t="shared" si="643"/>
        <v>0.342430386122981-0.939543203189543i</v>
      </c>
      <c r="P1326" t="str">
        <f t="shared" si="644"/>
        <v>0.657569613877019+0.939543203189543i</v>
      </c>
      <c r="Q1326" t="str">
        <f t="shared" si="645"/>
        <v>-0.657569613877019+0.281750667235527i</v>
      </c>
      <c r="R1326" t="str">
        <f t="shared" si="646"/>
        <v>-0.327641697352218-1.56919731121531i</v>
      </c>
      <c r="S1326" t="str">
        <f t="shared" si="647"/>
        <v>0.12620227876633i</v>
      </c>
      <c r="T1326" t="str">
        <f t="shared" si="648"/>
        <v>0.19803627650937-0.0413491288247181i</v>
      </c>
      <c r="U1326" t="str">
        <f t="shared" si="649"/>
        <v>0.0000333333333333332-0.000946945018158259i</v>
      </c>
      <c r="V1326" t="str">
        <f t="shared" si="650"/>
        <v>6.66666666666667E-06-0.00946945018158259i</v>
      </c>
      <c r="W1326" t="str">
        <f t="shared" si="651"/>
        <v>0.0000276029806656667-0.000860943771735448i</v>
      </c>
      <c r="X1326" t="str">
        <f t="shared" si="652"/>
        <v>0.0000399244525273408-0.000859975261914266i</v>
      </c>
      <c r="Y1326" t="str">
        <f t="shared" si="653"/>
        <v>0.009+0.748955688615807i</v>
      </c>
      <c r="Z1326" t="str">
        <f t="shared" si="654"/>
        <v>-0.0137848777997252-0.000806992572539094i</v>
      </c>
      <c r="AA1326" t="str">
        <f t="shared" si="655"/>
        <v>0.193806484207721-16.0383862517181i</v>
      </c>
      <c r="AB1326" t="str">
        <f t="shared" si="656"/>
        <v>0.934024732611417-0.195020375433059i</v>
      </c>
      <c r="AC1326" t="str">
        <f t="shared" si="657"/>
        <v>1.19796130893221-1.50464168155004i</v>
      </c>
      <c r="AD1326" t="str">
        <f t="shared" si="658"/>
        <v>0.381816484038694+0.316768678858826i</v>
      </c>
      <c r="AE1326" t="str">
        <f t="shared" si="659"/>
        <v>-0.00500766360334203-0.00467474059554153i</v>
      </c>
      <c r="AF1326" t="str">
        <f t="shared" si="660"/>
        <v>-14.0654029274616-2.60824303423485i</v>
      </c>
      <c r="AG1326" t="str">
        <f t="shared" si="661"/>
        <v>1.01865913410241-0.0219456288960702i</v>
      </c>
      <c r="AH1326" t="str">
        <f t="shared" si="662"/>
        <v>0.0554825332536694+0.0785649587527429i</v>
      </c>
      <c r="AI1326">
        <f t="shared" si="663"/>
        <v>-20.338223870952792</v>
      </c>
      <c r="AJ1326">
        <f t="shared" si="664"/>
        <v>54.770281379607546</v>
      </c>
      <c r="AK1326"/>
      <c r="AL1326"/>
      <c r="AM1326"/>
      <c r="AN1326"/>
    </row>
    <row r="1327" spans="1:40" x14ac:dyDescent="0.25">
      <c r="A1327"/>
      <c r="B1327">
        <f t="shared" si="630"/>
        <v>119300</v>
      </c>
      <c r="C1327" s="237" t="str">
        <f t="shared" si="633"/>
        <v>-5.36984587654287E-06+0.020528268008481i</v>
      </c>
      <c r="D1327" s="208" t="str">
        <f t="shared" si="634"/>
        <v>-5.95704712582434+0.157383388065021i</v>
      </c>
      <c r="E1327" t="str">
        <f t="shared" si="635"/>
        <v>2870</v>
      </c>
      <c r="F1327" t="str">
        <f t="shared" si="636"/>
        <v>0.777000777000777</v>
      </c>
      <c r="G1327" t="str">
        <f t="shared" si="631"/>
        <v>0.777000777000777</v>
      </c>
      <c r="H1327" t="str">
        <f t="shared" si="637"/>
        <v>8.10986703429961+2.76400018507033i</v>
      </c>
      <c r="I1327" t="str">
        <f t="shared" si="638"/>
        <v>468.490004466578i</v>
      </c>
      <c r="J1327" t="str">
        <f t="shared" si="632"/>
        <v>-296.092032168303+102.490621297144i</v>
      </c>
      <c r="K1327" t="str">
        <f t="shared" si="639"/>
        <v>0.489085003000727-1.41295047887041i</v>
      </c>
      <c r="L1327" t="str">
        <f t="shared" si="640"/>
        <v>0.035519233782206-0.0872822575159264i</v>
      </c>
      <c r="M1327" t="str">
        <f t="shared" si="641"/>
        <v>0.524604236782933-1.50023273638634i</v>
      </c>
      <c r="N1327" t="str">
        <f t="shared" si="642"/>
        <v>-1.22231844581973i</v>
      </c>
      <c r="O1327" t="str">
        <f t="shared" si="643"/>
        <v>0.34146757370925-0.939893555731242i</v>
      </c>
      <c r="P1327" t="str">
        <f t="shared" si="644"/>
        <v>0.65853242629075+0.939893555731242i</v>
      </c>
      <c r="Q1327" t="str">
        <f t="shared" si="645"/>
        <v>-0.65853242629075+0.282424890088488i</v>
      </c>
      <c r="R1327" t="str">
        <f t="shared" si="646"/>
        <v>-0.327631855651743-1.56776630175739i</v>
      </c>
      <c r="S1327" t="str">
        <f t="shared" si="647"/>
        <v>0.126308153161268i</v>
      </c>
      <c r="T1327" t="str">
        <f t="shared" si="648"/>
        <v>0.198021666163447-0.0413825746041708i</v>
      </c>
      <c r="U1327" t="str">
        <f t="shared" si="649"/>
        <v>0.0000333333333333334-0.000946151267095262i</v>
      </c>
      <c r="V1327" t="str">
        <f t="shared" si="650"/>
        <v>6.66666666666667E-06-0.00946151267095262i</v>
      </c>
      <c r="W1327" t="str">
        <f t="shared" si="651"/>
        <v>0.0000276029801199436-0.000860222250885007i</v>
      </c>
      <c r="X1327" t="str">
        <f t="shared" si="652"/>
        <v>0.0000399037913962293-0.000859254848822279i</v>
      </c>
      <c r="Y1327" t="str">
        <f t="shared" si="653"/>
        <v>0.009+0.749584007146525i</v>
      </c>
      <c r="Z1327" t="str">
        <f t="shared" si="654"/>
        <v>-0.0137617658124798-0.000805704010516583i</v>
      </c>
      <c r="AA1327" t="str">
        <f t="shared" si="655"/>
        <v>0.193480574451773-16.0249155880061i</v>
      </c>
      <c r="AB1327" t="str">
        <f t="shared" si="656"/>
        <v>0.933955823900929-0.195178120194579i</v>
      </c>
      <c r="AC1327" t="str">
        <f t="shared" si="657"/>
        <v>1.19714457684427-1.50354237013625i</v>
      </c>
      <c r="AD1327" t="str">
        <f t="shared" si="658"/>
        <v>0.382137828638063+0.316905997598623i</v>
      </c>
      <c r="AE1327" t="str">
        <f t="shared" si="659"/>
        <v>-0.0050035588725846-0.00466907610462633i</v>
      </c>
      <c r="AF1327" t="str">
        <f t="shared" si="660"/>
        <v>-14.066914160124-2.60661679700531i</v>
      </c>
      <c r="AG1327" t="str">
        <f t="shared" si="661"/>
        <v>1.01865142774899-0.0219459288786556i</v>
      </c>
      <c r="AH1327" t="str">
        <f t="shared" si="662"/>
        <v>0.0554575660064962+0.0784752457952758i</v>
      </c>
      <c r="AI1327">
        <f t="shared" si="663"/>
        <v>-20.346145588213279</v>
      </c>
      <c r="AJ1327">
        <f t="shared" si="664"/>
        <v>54.751584658399338</v>
      </c>
      <c r="AK1327"/>
      <c r="AL1327"/>
      <c r="AM1327"/>
      <c r="AN1327"/>
    </row>
    <row r="1328" spans="1:40" x14ac:dyDescent="0.25">
      <c r="A1328"/>
      <c r="B1328">
        <f t="shared" si="630"/>
        <v>119400</v>
      </c>
      <c r="C1328" s="237" t="str">
        <f t="shared" si="633"/>
        <v>-5.36085492707772E-06+0.0205110751565525i</v>
      </c>
      <c r="D1328" s="208" t="str">
        <f t="shared" si="634"/>
        <v>-5.95704705689373+0.157251576200236i</v>
      </c>
      <c r="E1328" t="str">
        <f t="shared" si="635"/>
        <v>2870</v>
      </c>
      <c r="F1328" t="str">
        <f t="shared" si="636"/>
        <v>0.777000777000777</v>
      </c>
      <c r="G1328" t="str">
        <f t="shared" si="631"/>
        <v>0.777000777000777</v>
      </c>
      <c r="H1328" t="str">
        <f t="shared" si="637"/>
        <v>8.11137515084642+2.76224368061445i</v>
      </c>
      <c r="I1328" t="str">
        <f t="shared" si="638"/>
        <v>468.882703548277i</v>
      </c>
      <c r="J1328" t="str">
        <f t="shared" si="632"/>
        <v>-296.590299639973+102.576531289849i</v>
      </c>
      <c r="K1328" t="str">
        <f t="shared" si="639"/>
        <v>0.488348662782185-1.4120137852398i</v>
      </c>
      <c r="L1328" t="str">
        <f t="shared" si="640"/>
        <v>0.0354681998511756-0.0872299074980076i</v>
      </c>
      <c r="M1328" t="str">
        <f t="shared" si="641"/>
        <v>0.523816862633361-1.49924369273781i</v>
      </c>
      <c r="N1328" t="str">
        <f t="shared" si="642"/>
        <v>-1.22334302121438i</v>
      </c>
      <c r="O1328" t="str">
        <f t="shared" si="643"/>
        <v>0.340504402838355-0.940242921615311i</v>
      </c>
      <c r="P1328" t="str">
        <f t="shared" si="644"/>
        <v>0.659495597161645+0.940242921615311i</v>
      </c>
      <c r="Q1328" t="str">
        <f t="shared" si="645"/>
        <v>-0.659495597161645+0.283100099599069i</v>
      </c>
      <c r="R1328" t="str">
        <f t="shared" si="646"/>
        <v>-0.327622004709381-1.56633758925034i</v>
      </c>
      <c r="S1328" t="str">
        <f t="shared" si="647"/>
        <v>0.126414027556206i</v>
      </c>
      <c r="T1328" t="str">
        <f t="shared" si="648"/>
        <v>0.198007043169814-0.0414160171313511i</v>
      </c>
      <c r="U1328" t="str">
        <f t="shared" si="649"/>
        <v>0.0000333333333333334-0.000945358845598534i</v>
      </c>
      <c r="V1328" t="str">
        <f t="shared" si="650"/>
        <v>6.66666666666667E-06-0.00945358845598534i</v>
      </c>
      <c r="W1328" t="str">
        <f t="shared" si="651"/>
        <v>0.0000276029795737627-0.000859501938731173i</v>
      </c>
      <c r="X1328" t="str">
        <f t="shared" si="652"/>
        <v>0.0000398831821397547-0.000858535641828562i</v>
      </c>
      <c r="Y1328" t="str">
        <f t="shared" si="653"/>
        <v>0.009+0.750212325677243i</v>
      </c>
      <c r="Z1328" t="str">
        <f t="shared" si="654"/>
        <v>-0.0137387119191575-0.000804419146890313i</v>
      </c>
      <c r="AA1328" t="str">
        <f t="shared" si="655"/>
        <v>0.193155487039216-16.0114675557912i</v>
      </c>
      <c r="AB1328" t="str">
        <f t="shared" si="656"/>
        <v>0.93388685553837-0.195335849616975i</v>
      </c>
      <c r="AC1328" t="str">
        <f t="shared" si="657"/>
        <v>1.19632964221881-1.50244418980283i</v>
      </c>
      <c r="AD1328" t="str">
        <f t="shared" si="658"/>
        <v>0.382459328870192+0.317043006789063i</v>
      </c>
      <c r="AE1328" t="str">
        <f t="shared" si="659"/>
        <v>-0.00499946307509309-0.00466342014330844i</v>
      </c>
      <c r="AF1328" t="str">
        <f t="shared" si="660"/>
        <v>-14.0684222077402-2.60499210441421i</v>
      </c>
      <c r="AG1328" t="str">
        <f t="shared" si="661"/>
        <v>1.01864371652446-0.0219462374719983i</v>
      </c>
      <c r="AH1328" t="str">
        <f t="shared" si="662"/>
        <v>0.0554326438223631+0.0783856632253425i</v>
      </c>
      <c r="AI1328">
        <f t="shared" si="663"/>
        <v>-20.354061623907207</v>
      </c>
      <c r="AJ1328">
        <f t="shared" si="664"/>
        <v>54.732876760615675</v>
      </c>
      <c r="AK1328"/>
      <c r="AL1328"/>
      <c r="AM1328"/>
      <c r="AN1328"/>
    </row>
    <row r="1329" spans="1:40" x14ac:dyDescent="0.25">
      <c r="A1329"/>
      <c r="B1329">
        <f t="shared" si="630"/>
        <v>119500</v>
      </c>
      <c r="C1329" s="237" t="str">
        <f t="shared" si="633"/>
        <v>-5.35188653958632E-06+0.0204939110792656i</v>
      </c>
      <c r="D1329" s="208" t="str">
        <f t="shared" si="634"/>
        <v>-5.9570469881361+0.157119984941036i</v>
      </c>
      <c r="E1329" t="str">
        <f t="shared" si="635"/>
        <v>2870</v>
      </c>
      <c r="F1329" t="str">
        <f t="shared" si="636"/>
        <v>0.777000777000777</v>
      </c>
      <c r="G1329" t="str">
        <f t="shared" si="631"/>
        <v>0.777000777000777</v>
      </c>
      <c r="H1329" t="str">
        <f t="shared" si="637"/>
        <v>8.11288009064956+2.76048894066061i</v>
      </c>
      <c r="I1329" t="str">
        <f t="shared" si="638"/>
        <v>469.275402629975i</v>
      </c>
      <c r="J1329" t="str">
        <f t="shared" si="632"/>
        <v>-297.088984595908+102.662441282554i</v>
      </c>
      <c r="K1329" t="str">
        <f t="shared" si="639"/>
        <v>0.487613922213387-1.41107812375606i</v>
      </c>
      <c r="L1329" t="str">
        <f t="shared" si="640"/>
        <v>0.0354172697845759-0.0871776028986261i</v>
      </c>
      <c r="M1329" t="str">
        <f t="shared" si="641"/>
        <v>0.523031191997963-1.49825572665469i</v>
      </c>
      <c r="N1329" t="str">
        <f t="shared" si="642"/>
        <v>-1.22436759660903i</v>
      </c>
      <c r="O1329" t="str">
        <f t="shared" si="643"/>
        <v>0.339540874521382-0.940591300475002i</v>
      </c>
      <c r="P1329" t="str">
        <f t="shared" si="644"/>
        <v>0.660459125478618+0.940591300475002i</v>
      </c>
      <c r="Q1329" t="str">
        <f t="shared" si="645"/>
        <v>-0.660459125478618+0.283776296134028i</v>
      </c>
      <c r="R1329" t="str">
        <f t="shared" si="646"/>
        <v>-0.327612144522523-1.56491116791994i</v>
      </c>
      <c r="S1329" t="str">
        <f t="shared" si="647"/>
        <v>0.126519901951144i</v>
      </c>
      <c r="T1329" t="str">
        <f t="shared" si="648"/>
        <v>0.197992407527481-0.0414494564029936i</v>
      </c>
      <c r="U1329" t="str">
        <f t="shared" si="649"/>
        <v>0.0000333333333333334-0.000944567750330253i</v>
      </c>
      <c r="V1329" t="str">
        <f t="shared" si="650"/>
        <v>6.66666666666667E-06-0.00944567750330253i</v>
      </c>
      <c r="W1329" t="str">
        <f t="shared" si="651"/>
        <v>0.0000276029790271244-0.000858782832239559i</v>
      </c>
      <c r="X1329" t="str">
        <f t="shared" si="652"/>
        <v>0.0000398626245844091-0.000857817637907736i</v>
      </c>
      <c r="Y1329" t="str">
        <f t="shared" si="653"/>
        <v>0.009+0.750840644207961i</v>
      </c>
      <c r="Z1329" t="str">
        <f t="shared" si="654"/>
        <v>-0.0137157159251831-0.000803137967210675i</v>
      </c>
      <c r="AA1329" t="str">
        <f t="shared" si="655"/>
        <v>0.192831219202615-15.9980420980319i</v>
      </c>
      <c r="AB1329" t="str">
        <f t="shared" si="656"/>
        <v>0.933817827519072-0.195493563684848i</v>
      </c>
      <c r="AC1329" t="str">
        <f t="shared" si="657"/>
        <v>1.19551650012129-1.50134713937471i</v>
      </c>
      <c r="AD1329" t="str">
        <f t="shared" si="658"/>
        <v>0.382780984459544+0.317179706262567i</v>
      </c>
      <c r="AE1329" t="str">
        <f t="shared" si="659"/>
        <v>-0.00499537617988081-0.0046577726900761i</v>
      </c>
      <c r="AF1329" t="str">
        <f t="shared" si="660"/>
        <v>-14.0699270787857-2.60336895571957i</v>
      </c>
      <c r="AG1329" t="str">
        <f t="shared" si="661"/>
        <v>1.01863600043081-0.0219465546383667i</v>
      </c>
      <c r="AH1329" t="str">
        <f t="shared" si="662"/>
        <v>0.0554077665302692+0.0782962107264897i</v>
      </c>
      <c r="AI1329">
        <f t="shared" si="663"/>
        <v>-20.361971989109197</v>
      </c>
      <c r="AJ1329">
        <f t="shared" si="664"/>
        <v>54.714157711354574</v>
      </c>
      <c r="AK1329"/>
      <c r="AL1329"/>
      <c r="AM1329"/>
      <c r="AN1329"/>
    </row>
    <row r="1330" spans="1:40" x14ac:dyDescent="0.25">
      <c r="A1330"/>
      <c r="B1330">
        <f t="shared" ref="B1330:B1393" si="665">B1329+100</f>
        <v>119600</v>
      </c>
      <c r="C1330" s="237" t="str">
        <f t="shared" si="633"/>
        <v>-5.34294063864217E-06+0.0204767757044433i</v>
      </c>
      <c r="D1330" s="208" t="str">
        <f t="shared" si="634"/>
        <v>-5.95704691955086+0.156988613734065i</v>
      </c>
      <c r="E1330" t="str">
        <f t="shared" si="635"/>
        <v>2870</v>
      </c>
      <c r="F1330" t="str">
        <f t="shared" si="636"/>
        <v>0.777000777000777</v>
      </c>
      <c r="G1330" t="str">
        <f t="shared" si="631"/>
        <v>0.777000777000777</v>
      </c>
      <c r="H1330" t="str">
        <f t="shared" si="637"/>
        <v>8.11438186215871+2.75873596390621i</v>
      </c>
      <c r="I1330" t="str">
        <f t="shared" si="638"/>
        <v>469.668101711674i</v>
      </c>
      <c r="J1330" t="str">
        <f t="shared" si="632"/>
        <v>-297.58808703611+102.74835127526i</v>
      </c>
      <c r="K1330" t="str">
        <f t="shared" si="639"/>
        <v>0.486880776857337-1.41014349331479i</v>
      </c>
      <c r="L1330" t="str">
        <f t="shared" si="640"/>
        <v>0.0353664433190302-0.0871253437107675i</v>
      </c>
      <c r="M1330" t="str">
        <f t="shared" si="641"/>
        <v>0.522247220176367-1.49726883702556i</v>
      </c>
      <c r="N1330" t="str">
        <f t="shared" si="642"/>
        <v>-1.22539217200368i</v>
      </c>
      <c r="O1330" t="str">
        <f t="shared" si="643"/>
        <v>0.338576989769797-0.940938691944604i</v>
      </c>
      <c r="P1330" t="str">
        <f t="shared" si="644"/>
        <v>0.661423010230203+0.940938691944604i</v>
      </c>
      <c r="Q1330" t="str">
        <f t="shared" si="645"/>
        <v>-0.661423010230203+0.284453480059076i</v>
      </c>
      <c r="R1330" t="str">
        <f t="shared" si="646"/>
        <v>-0.32760227508857-1.56348703201133i</v>
      </c>
      <c r="S1330" t="str">
        <f t="shared" si="647"/>
        <v>0.126625776346083i</v>
      </c>
      <c r="T1330" t="str">
        <f t="shared" si="648"/>
        <v>0.197977759235468-0.0414828924158332i</v>
      </c>
      <c r="U1330" t="str">
        <f t="shared" si="649"/>
        <v>0.0000333333333333332-0.000943777977963749i</v>
      </c>
      <c r="V1330" t="str">
        <f t="shared" si="650"/>
        <v>6.66666666666667E-06-0.00943777977963749i</v>
      </c>
      <c r="W1330" t="str">
        <f t="shared" si="651"/>
        <v>0.0000276029784800282-0.000858064928385924i</v>
      </c>
      <c r="X1330" t="str">
        <f t="shared" si="652"/>
        <v>0.000039842118557408-0.000857100834044523i</v>
      </c>
      <c r="Y1330" t="str">
        <f t="shared" si="653"/>
        <v>0.009+0.751468962738678i</v>
      </c>
      <c r="Z1330" t="str">
        <f t="shared" si="654"/>
        <v>-0.0136927776367952-0.000801860457098011i</v>
      </c>
      <c r="AA1330" t="str">
        <f t="shared" si="655"/>
        <v>0.192507768186179-15.9846391578787i</v>
      </c>
      <c r="AB1330" t="str">
        <f t="shared" si="656"/>
        <v>0.933748739838412-0.195651262382796i</v>
      </c>
      <c r="AC1330" t="str">
        <f t="shared" si="657"/>
        <v>1.19470514563333-1.50025121767535i</v>
      </c>
      <c r="AD1330" t="str">
        <f t="shared" si="658"/>
        <v>0.38310279513039+0.317316095851781i</v>
      </c>
      <c r="AE1330" t="str">
        <f t="shared" si="659"/>
        <v>-0.0049912981560909-0.00465213372349324i</v>
      </c>
      <c r="AF1330" t="str">
        <f t="shared" si="660"/>
        <v>-14.0714287817096-2.60174735017215i</v>
      </c>
      <c r="AG1330" t="str">
        <f t="shared" si="661"/>
        <v>1.01862827947002-0.0219468803401456i</v>
      </c>
      <c r="AH1330" t="str">
        <f t="shared" si="662"/>
        <v>0.0553829339599458+0.0782068879833245i</v>
      </c>
      <c r="AI1330">
        <f t="shared" si="663"/>
        <v>-20.3698766948648</v>
      </c>
      <c r="AJ1330">
        <f t="shared" si="664"/>
        <v>54.695427535627879</v>
      </c>
      <c r="AK1330"/>
      <c r="AL1330"/>
      <c r="AM1330"/>
      <c r="AN1330"/>
    </row>
    <row r="1331" spans="1:40" x14ac:dyDescent="0.25">
      <c r="A1331"/>
      <c r="B1331">
        <f t="shared" si="665"/>
        <v>119700</v>
      </c>
      <c r="C1331" s="237" t="str">
        <f t="shared" si="633"/>
        <v>-5.33401714913363E-06+0.0204596689601495i</v>
      </c>
      <c r="D1331" s="208" t="str">
        <f t="shared" si="634"/>
        <v>-5.95704685113744+0.156857462027813i</v>
      </c>
      <c r="E1331" t="str">
        <f t="shared" si="635"/>
        <v>2870</v>
      </c>
      <c r="F1331" t="str">
        <f t="shared" si="636"/>
        <v>0.777000777000777</v>
      </c>
      <c r="G1331" t="str">
        <f t="shared" si="631"/>
        <v>0.777000777000777</v>
      </c>
      <c r="H1331" t="str">
        <f t="shared" si="637"/>
        <v>8.11588047379732+2.75698474904328i</v>
      </c>
      <c r="I1331" t="str">
        <f t="shared" si="638"/>
        <v>470.060800793373i</v>
      </c>
      <c r="J1331" t="str">
        <f t="shared" si="632"/>
        <v>-298.087606960577+102.834261267965i</v>
      </c>
      <c r="K1331" t="str">
        <f t="shared" si="639"/>
        <v>0.486149222291648-1.40920989281037i</v>
      </c>
      <c r="L1331" t="str">
        <f t="shared" si="640"/>
        <v>0.035315720191925-0.0870731299271303i</v>
      </c>
      <c r="M1331" t="str">
        <f t="shared" si="641"/>
        <v>0.521464942483573-1.4962830227375i</v>
      </c>
      <c r="N1331" t="str">
        <f t="shared" si="642"/>
        <v>-1.22641674739833i</v>
      </c>
      <c r="O1331" t="str">
        <f t="shared" si="643"/>
        <v>0.337612749595444-0.941285095659442i</v>
      </c>
      <c r="P1331" t="str">
        <f t="shared" si="644"/>
        <v>0.662387250404556+0.941285095659442i</v>
      </c>
      <c r="Q1331" t="str">
        <f t="shared" si="645"/>
        <v>-0.662387250404556+0.285131651738888i</v>
      </c>
      <c r="R1331" t="str">
        <f t="shared" si="646"/>
        <v>-0.327592396404913-1.56206517578883i</v>
      </c>
      <c r="S1331" t="str">
        <f t="shared" si="647"/>
        <v>0.126731650741021i</v>
      </c>
      <c r="T1331" t="str">
        <f t="shared" si="648"/>
        <v>0.197963098292782-0.0415163251666015i</v>
      </c>
      <c r="U1331" t="str">
        <f t="shared" si="649"/>
        <v>0.0000333333333333333-0.000942989525183498i</v>
      </c>
      <c r="V1331" t="str">
        <f t="shared" si="650"/>
        <v>6.66666666666667E-06-0.00942989525183498i</v>
      </c>
      <c r="W1331" t="str">
        <f t="shared" si="651"/>
        <v>0.0000276029779324746-0.00085734822415614i</v>
      </c>
      <c r="X1331" t="str">
        <f t="shared" si="652"/>
        <v>0.0000398216638866894-0.000856385227233719i</v>
      </c>
      <c r="Y1331" t="str">
        <f t="shared" si="653"/>
        <v>0.009+0.752097281269396i</v>
      </c>
      <c r="Z1331" t="str">
        <f t="shared" si="654"/>
        <v>-0.013669896861043-0.00080058660224226i</v>
      </c>
      <c r="AA1331" t="str">
        <f t="shared" si="655"/>
        <v>0.192185131245702-15.9712586786725i</v>
      </c>
      <c r="AB1331" t="str">
        <f t="shared" si="656"/>
        <v>0.933679592491706-0.195808945695406i</v>
      </c>
      <c r="AC1331" t="str">
        <f t="shared" si="657"/>
        <v>1.19389557385261-1.49915642352663i</v>
      </c>
      <c r="AD1331" t="str">
        <f t="shared" si="658"/>
        <v>0.383424760606813+0.317452175389543i</v>
      </c>
      <c r="AE1331" t="str">
        <f t="shared" si="659"/>
        <v>-0.0049872289729957-0.00464650322219854i</v>
      </c>
      <c r="AF1331" t="str">
        <f t="shared" si="660"/>
        <v>-14.0729273249348-2.60012728701547i</v>
      </c>
      <c r="AG1331" t="str">
        <f t="shared" si="661"/>
        <v>1.01862055364408-0.0219472145398342i</v>
      </c>
      <c r="AH1331" t="str">
        <f t="shared" si="662"/>
        <v>0.0553581459418547+0.0781176946815003i</v>
      </c>
      <c r="AI1331">
        <f t="shared" si="663"/>
        <v>-20.377775752191184</v>
      </c>
      <c r="AJ1331">
        <f t="shared" si="664"/>
        <v>54.676686258357236</v>
      </c>
      <c r="AK1331"/>
      <c r="AL1331"/>
      <c r="AM1331"/>
      <c r="AN1331"/>
    </row>
    <row r="1332" spans="1:40" x14ac:dyDescent="0.25">
      <c r="A1332"/>
      <c r="B1332">
        <f t="shared" si="665"/>
        <v>119800</v>
      </c>
      <c r="C1332" s="237" t="str">
        <f t="shared" si="633"/>
        <v>-5.32511599626245E-06+0.0204425907746884i</v>
      </c>
      <c r="D1332" s="208" t="str">
        <f t="shared" si="634"/>
        <v>-5.95704678289526+0.156726529272611i</v>
      </c>
      <c r="E1332" t="str">
        <f t="shared" si="635"/>
        <v>2870</v>
      </c>
      <c r="F1332" t="str">
        <f t="shared" si="636"/>
        <v>0.777000777000777</v>
      </c>
      <c r="G1332" t="str">
        <f t="shared" si="631"/>
        <v>0.777000777000777</v>
      </c>
      <c r="H1332" t="str">
        <f t="shared" si="637"/>
        <v>8.11737593396265+2.75523529475859i</v>
      </c>
      <c r="I1332" t="str">
        <f t="shared" si="638"/>
        <v>470.453499875072i</v>
      </c>
      <c r="J1332" t="str">
        <f t="shared" si="632"/>
        <v>-298.587544369311+102.92017126067i</v>
      </c>
      <c r="K1332" t="str">
        <f t="shared" si="639"/>
        <v>0.485419254108494-1.40827732113603i</v>
      </c>
      <c r="L1332" t="str">
        <f t="shared" si="640"/>
        <v>0.0352651001414093-0.0870209615401295i</v>
      </c>
      <c r="M1332" t="str">
        <f t="shared" si="641"/>
        <v>0.520684354249903-1.49529828267616i</v>
      </c>
      <c r="N1332" t="str">
        <f t="shared" si="642"/>
        <v>-1.22744132279299i</v>
      </c>
      <c r="O1332" t="str">
        <f t="shared" si="643"/>
        <v>0.336648155010528-0.941630511255879i</v>
      </c>
      <c r="P1332" t="str">
        <f t="shared" si="644"/>
        <v>0.663351844989472+0.941630511255879i</v>
      </c>
      <c r="Q1332" t="str">
        <f t="shared" si="645"/>
        <v>-0.663351844989472+0.285810811537111i</v>
      </c>
      <c r="R1332" t="str">
        <f t="shared" si="646"/>
        <v>-0.327582508468941-1.56064559353593i</v>
      </c>
      <c r="S1332" t="str">
        <f t="shared" si="647"/>
        <v>0.126837525135959i</v>
      </c>
      <c r="T1332" t="str">
        <f t="shared" si="648"/>
        <v>0.197948424698437-0.0415497546520298i</v>
      </c>
      <c r="U1332" t="str">
        <f t="shared" si="649"/>
        <v>0.0000333333333333334-0.000942202388685016i</v>
      </c>
      <c r="V1332" t="str">
        <f t="shared" si="650"/>
        <v>6.66666666666667E-06-0.00942202388685016i</v>
      </c>
      <c r="W1332" t="str">
        <f t="shared" si="651"/>
        <v>0.0000276029773844635-0.000856632716546146i</v>
      </c>
      <c r="X1332" t="str">
        <f t="shared" si="652"/>
        <v>0.0000398012604009079-0.000855670814480149i</v>
      </c>
      <c r="Y1332" t="str">
        <f t="shared" si="653"/>
        <v>0.009+0.752725599800114i</v>
      </c>
      <c r="Z1332" t="str">
        <f t="shared" si="654"/>
        <v>-0.0136470734057812-0.000799316388402524i</v>
      </c>
      <c r="AA1332" t="str">
        <f t="shared" si="655"/>
        <v>0.191863305648508-15.9579006039448i</v>
      </c>
      <c r="AB1332" t="str">
        <f t="shared" si="656"/>
        <v>0.933610385474304-0.195966613607259i</v>
      </c>
      <c r="AC1332" t="str">
        <f t="shared" si="657"/>
        <v>1.19308777989289-1.49806275574899i</v>
      </c>
      <c r="AD1332" t="str">
        <f t="shared" si="658"/>
        <v>0.383746880612704+0.317587944708899i</v>
      </c>
      <c r="AE1332" t="str">
        <f t="shared" si="659"/>
        <v>-0.00498316859999623-0.00464088116490561i</v>
      </c>
      <c r="AF1332" t="str">
        <f t="shared" si="660"/>
        <v>-14.0744227168579-2.59850876548598i</v>
      </c>
      <c r="AG1332" t="str">
        <f t="shared" si="661"/>
        <v>1.01861282295499-0.0219475572000473i</v>
      </c>
      <c r="AH1332" t="str">
        <f t="shared" si="662"/>
        <v>0.0553334023071835+0.0780286305077198i</v>
      </c>
      <c r="AI1332">
        <f t="shared" si="663"/>
        <v>-20.385669172076796</v>
      </c>
      <c r="AJ1332">
        <f t="shared" si="664"/>
        <v>54.657933904377472</v>
      </c>
      <c r="AK1332"/>
      <c r="AL1332"/>
      <c r="AM1332"/>
      <c r="AN1332"/>
    </row>
    <row r="1333" spans="1:40" x14ac:dyDescent="0.25">
      <c r="A1333"/>
      <c r="B1333">
        <f t="shared" si="665"/>
        <v>119900</v>
      </c>
      <c r="C1333" s="237" t="str">
        <f t="shared" si="633"/>
        <v>-5.31623710554218E-06+0.0204255410766034i</v>
      </c>
      <c r="D1333" s="208" t="str">
        <f t="shared" si="634"/>
        <v>-5.95704671482377+0.156595814920626i</v>
      </c>
      <c r="E1333" t="str">
        <f t="shared" si="635"/>
        <v>2870</v>
      </c>
      <c r="F1333" t="str">
        <f t="shared" si="636"/>
        <v>0.777000777000777</v>
      </c>
      <c r="G1333" t="str">
        <f t="shared" si="631"/>
        <v>0.777000777000777</v>
      </c>
      <c r="H1333" t="str">
        <f t="shared" si="637"/>
        <v>8.11886825102591+2.75348759973366i</v>
      </c>
      <c r="I1333" t="str">
        <f t="shared" si="638"/>
        <v>470.84619895677i</v>
      </c>
      <c r="J1333" t="str">
        <f t="shared" si="632"/>
        <v>-299.087899262311+103.006081253375i</v>
      </c>
      <c r="K1333" t="str">
        <f t="shared" si="639"/>
        <v>0.484690867914557-1.40734577718382i</v>
      </c>
      <c r="L1333" t="str">
        <f t="shared" si="640"/>
        <v>0.0352145829063914-0.0869688385418981i</v>
      </c>
      <c r="M1333" t="str">
        <f t="shared" si="641"/>
        <v>0.519905450820948-1.49431461572572i</v>
      </c>
      <c r="N1333" t="str">
        <f t="shared" si="642"/>
        <v>-1.22846589818764i</v>
      </c>
      <c r="O1333" t="str">
        <f t="shared" si="643"/>
        <v>0.335683207027656-0.941974938371307i</v>
      </c>
      <c r="P1333" t="str">
        <f t="shared" si="644"/>
        <v>0.664316792972344+0.941974938371307i</v>
      </c>
      <c r="Q1333" t="str">
        <f t="shared" si="645"/>
        <v>-0.664316792972344+0.286490959816333i</v>
      </c>
      <c r="R1333" t="str">
        <f t="shared" si="646"/>
        <v>-0.327572611278042-1.5592282795552i</v>
      </c>
      <c r="S1333" t="str">
        <f t="shared" si="647"/>
        <v>0.126943399530897i</v>
      </c>
      <c r="T1333" t="str">
        <f t="shared" si="648"/>
        <v>0.197933738451449-0.0415831808688477i</v>
      </c>
      <c r="U1333" t="str">
        <f t="shared" si="649"/>
        <v>0.0000333333333333334-0.000941416565174855i</v>
      </c>
      <c r="V1333" t="str">
        <f t="shared" si="650"/>
        <v>6.66666666666667E-06-0.00941416565174855i</v>
      </c>
      <c r="W1333" t="str">
        <f t="shared" si="651"/>
        <v>0.0000276029768359947-0.000855918402561895i</v>
      </c>
      <c r="X1333" t="str">
        <f t="shared" si="652"/>
        <v>0.0000397809079294323-0.000854957592798608i</v>
      </c>
      <c r="Y1333" t="str">
        <f t="shared" si="653"/>
        <v>0.009+0.753353918330832i</v>
      </c>
      <c r="Z1333" t="str">
        <f t="shared" si="654"/>
        <v>-0.0136243070796666-0.000798049801406687i</v>
      </c>
      <c r="AA1333" t="str">
        <f t="shared" si="655"/>
        <v>0.191542288673388-15.9445648774161i</v>
      </c>
      <c r="AB1333" t="str">
        <f t="shared" si="656"/>
        <v>0.933541118781566-0.196124266102933i</v>
      </c>
      <c r="AC1333" t="str">
        <f t="shared" si="657"/>
        <v>1.19228175888393-1.49697021316141i</v>
      </c>
      <c r="AD1333" t="str">
        <f t="shared" si="658"/>
        <v>0.384069154871773+0.317723403643103i</v>
      </c>
      <c r="AE1333" t="str">
        <f t="shared" si="659"/>
        <v>-0.00497911700662143-0.00463526753040235i</v>
      </c>
      <c r="AF1333" t="str">
        <f t="shared" si="660"/>
        <v>-14.0759149658497-2.59689178481303i</v>
      </c>
      <c r="AG1333" t="str">
        <f t="shared" si="661"/>
        <v>1.01860508740477-0.0219479082835138i</v>
      </c>
      <c r="AH1333" t="str">
        <f t="shared" si="662"/>
        <v>0.0553087028878429+0.0779396951497264i</v>
      </c>
      <c r="AI1333">
        <f t="shared" si="663"/>
        <v>-20.393556965481668</v>
      </c>
      <c r="AJ1333">
        <f t="shared" si="664"/>
        <v>54.63917049843505</v>
      </c>
      <c r="AK1333"/>
      <c r="AL1333"/>
      <c r="AM1333"/>
      <c r="AN1333"/>
    </row>
    <row r="1334" spans="1:40" x14ac:dyDescent="0.25">
      <c r="A1334"/>
      <c r="B1334">
        <f t="shared" si="665"/>
        <v>120000</v>
      </c>
      <c r="C1334" s="237" t="str">
        <f t="shared" si="633"/>
        <v>-5.30738040279658E-06+0.0204085197946762i</v>
      </c>
      <c r="D1334" s="208" t="str">
        <f t="shared" si="634"/>
        <v>-5.95704664692238+0.156465318425851i</v>
      </c>
      <c r="E1334" t="str">
        <f t="shared" si="635"/>
        <v>2870</v>
      </c>
      <c r="F1334" t="str">
        <f t="shared" si="636"/>
        <v>0.777000777000777</v>
      </c>
      <c r="G1334" t="str">
        <f t="shared" si="631"/>
        <v>0.777000777000777</v>
      </c>
      <c r="H1334" t="str">
        <f t="shared" si="637"/>
        <v>8.12035743333227+2.75174166264483i</v>
      </c>
      <c r="I1334" t="str">
        <f t="shared" si="638"/>
        <v>471.238898038469i</v>
      </c>
      <c r="J1334" t="str">
        <f t="shared" si="632"/>
        <v>-299.588671639577+103.09199124608i</v>
      </c>
      <c r="K1334" t="str">
        <f t="shared" si="639"/>
        <v>0.48396405933097-1.4064152598447i</v>
      </c>
      <c r="L1334" t="str">
        <f t="shared" si="640"/>
        <v>0.0351641682265358-0.086916760924288i</v>
      </c>
      <c r="M1334" t="str">
        <f t="shared" si="641"/>
        <v>0.519128227557506-1.49333202076899i</v>
      </c>
      <c r="N1334" t="str">
        <f t="shared" si="642"/>
        <v>-1.22949047358229i</v>
      </c>
      <c r="O1334" t="str">
        <f t="shared" si="643"/>
        <v>0.334717906659778-0.942318376644166i</v>
      </c>
      <c r="P1334" t="str">
        <f t="shared" si="644"/>
        <v>0.665282093340222+0.942318376644166i</v>
      </c>
      <c r="Q1334" t="str">
        <f t="shared" si="645"/>
        <v>-0.665282093340222+0.287172096938124i</v>
      </c>
      <c r="R1334" t="str">
        <f t="shared" si="646"/>
        <v>-0.3275627048296-1.55781322816817i</v>
      </c>
      <c r="S1334" t="str">
        <f t="shared" si="647"/>
        <v>0.127049273925835i</v>
      </c>
      <c r="T1334" t="str">
        <f t="shared" si="648"/>
        <v>0.197919039550827-0.0416166038137833i</v>
      </c>
      <c r="U1334" t="str">
        <f t="shared" si="649"/>
        <v>0.0000333333333333332-0.000940632051370536i</v>
      </c>
      <c r="V1334" t="str">
        <f t="shared" si="650"/>
        <v>6.66666666666667E-06-0.00940632051370536i</v>
      </c>
      <c r="W1334" t="str">
        <f t="shared" si="651"/>
        <v>0.0000276029762870681-0.00085520527921931i</v>
      </c>
      <c r="X1334" t="str">
        <f t="shared" si="652"/>
        <v>0.0000397606063023413-0.000854245559213826i</v>
      </c>
      <c r="Y1334" t="str">
        <f t="shared" si="653"/>
        <v>0.009+0.75398223686155i</v>
      </c>
      <c r="Z1334" t="str">
        <f t="shared" si="654"/>
        <v>-0.0136015976921537-0.000796786827151007i</v>
      </c>
      <c r="AA1334" t="str">
        <f t="shared" si="655"/>
        <v>0.191222077610545-15.9312514429957i</v>
      </c>
      <c r="AB1334" t="str">
        <f t="shared" si="656"/>
        <v>0.933471792408816-0.196281903166994i</v>
      </c>
      <c r="AC1334" t="str">
        <f t="shared" si="657"/>
        <v>1.19147750597137-1.4958787945814i</v>
      </c>
      <c r="AD1334" t="str">
        <f t="shared" si="658"/>
        <v>0.384391583107538+0.317858552025611i</v>
      </c>
      <c r="AE1334" t="str">
        <f t="shared" si="659"/>
        <v>-0.00497507416252751-0.00462966229755069i</v>
      </c>
      <c r="AF1334" t="str">
        <f t="shared" si="660"/>
        <v>-14.0774040802546-2.59527634421898i</v>
      </c>
      <c r="AG1334" t="str">
        <f t="shared" si="661"/>
        <v>1.01859734699541-0.021948267753077i</v>
      </c>
      <c r="AH1334" t="str">
        <f t="shared" si="662"/>
        <v>0.0552840475164617+0.0778508882963016i</v>
      </c>
      <c r="AI1334">
        <f t="shared" si="663"/>
        <v>-20.401439143337512</v>
      </c>
      <c r="AJ1334">
        <f t="shared" si="664"/>
        <v>54.62039606518961</v>
      </c>
      <c r="AK1334"/>
      <c r="AL1334"/>
      <c r="AM1334"/>
      <c r="AN1334"/>
    </row>
    <row r="1335" spans="1:40" x14ac:dyDescent="0.25">
      <c r="A1335"/>
      <c r="B1335">
        <f t="shared" si="665"/>
        <v>120100</v>
      </c>
      <c r="C1335" s="237" t="str">
        <f t="shared" si="633"/>
        <v>-5.29854581415808E-06+0.0203915268579254i</v>
      </c>
      <c r="D1335" s="208" t="str">
        <f t="shared" si="634"/>
        <v>-5.95704657919053+0.156335039244095i</v>
      </c>
      <c r="E1335" t="str">
        <f t="shared" si="635"/>
        <v>2870</v>
      </c>
      <c r="F1335" t="str">
        <f t="shared" si="636"/>
        <v>0.777000777000777</v>
      </c>
      <c r="G1335" t="str">
        <f t="shared" si="631"/>
        <v>0.777000777000777</v>
      </c>
      <c r="H1335" t="str">
        <f t="shared" si="637"/>
        <v>8.12184348920104+2.74999748216329i</v>
      </c>
      <c r="I1335" t="str">
        <f t="shared" si="638"/>
        <v>471.631597120168i</v>
      </c>
      <c r="J1335" t="str">
        <f t="shared" si="632"/>
        <v>-300.08986150111+103.177901238785i</v>
      </c>
      <c r="K1335" t="str">
        <f t="shared" si="639"/>
        <v>0.483238823993259-1.40548576800848i</v>
      </c>
      <c r="L1335" t="str">
        <f t="shared" si="640"/>
        <v>0.0351138558422627-0.0868647286788744i</v>
      </c>
      <c r="M1335" t="str">
        <f t="shared" si="641"/>
        <v>0.518352679835522-1.49235049668735i</v>
      </c>
      <c r="N1335" t="str">
        <f t="shared" si="642"/>
        <v>-1.23051504897694i</v>
      </c>
      <c r="O1335" t="str">
        <f t="shared" si="643"/>
        <v>0.333752254920222-0.94266082571393i</v>
      </c>
      <c r="P1335" t="str">
        <f t="shared" si="644"/>
        <v>0.666247745079778+0.94266082571393i</v>
      </c>
      <c r="Q1335" t="str">
        <f t="shared" si="645"/>
        <v>-0.666247745079778+0.28785422326301i</v>
      </c>
      <c r="R1335" t="str">
        <f t="shared" si="646"/>
        <v>-0.327552789120998-1.55640043371527i</v>
      </c>
      <c r="S1335" t="str">
        <f t="shared" si="647"/>
        <v>0.127155148320774i</v>
      </c>
      <c r="T1335" t="str">
        <f t="shared" si="648"/>
        <v>0.197904327995582-0.0416500234835637i</v>
      </c>
      <c r="U1335" t="str">
        <f t="shared" si="649"/>
        <v>0.0000333333333333333-0.000939848844000538i</v>
      </c>
      <c r="V1335" t="str">
        <f t="shared" si="650"/>
        <v>6.66666666666667E-06-0.00939848844000538i</v>
      </c>
      <c r="W1335" t="str">
        <f t="shared" si="651"/>
        <v>0.0000276029757376843-0.000854493343544286i</v>
      </c>
      <c r="X1335" t="str">
        <f t="shared" si="652"/>
        <v>0.0000397403553504221-0.000853534710760463i</v>
      </c>
      <c r="Y1335" t="str">
        <f t="shared" si="653"/>
        <v>0.009+0.754610555392268i</v>
      </c>
      <c r="Z1335" t="str">
        <f t="shared" si="654"/>
        <v>-0.0135789450534913-0.000795527451599772i</v>
      </c>
      <c r="AA1335" t="str">
        <f t="shared" si="655"/>
        <v>0.190902669761539-15.9179602447802i</v>
      </c>
      <c r="AB1335" t="str">
        <f t="shared" si="656"/>
        <v>0.933402406351392-0.196439524784007i</v>
      </c>
      <c r="AC1335" t="str">
        <f t="shared" si="657"/>
        <v>1.19067501631673-1.49478849882507i</v>
      </c>
      <c r="AD1335" t="str">
        <f t="shared" si="658"/>
        <v>0.384714165043334+0.317993389690089i</v>
      </c>
      <c r="AE1335" t="str">
        <f t="shared" si="659"/>
        <v>-0.00497104003749751-0.00462406544528644i</v>
      </c>
      <c r="AF1335" t="str">
        <f t="shared" si="660"/>
        <v>-14.0788900683916-2.5936624429192i</v>
      </c>
      <c r="AG1335" t="str">
        <f t="shared" si="661"/>
        <v>1.01858960172894-0.021948635571693i</v>
      </c>
      <c r="AH1335" t="str">
        <f t="shared" si="662"/>
        <v>0.0552594360263866+0.0777622096372624i</v>
      </c>
      <c r="AI1335">
        <f t="shared" si="663"/>
        <v>-20.409315716547493</v>
      </c>
      <c r="AJ1335">
        <f t="shared" si="664"/>
        <v>54.601610629213276</v>
      </c>
      <c r="AK1335"/>
      <c r="AL1335"/>
      <c r="AM1335"/>
      <c r="AN1335"/>
    </row>
    <row r="1336" spans="1:40" x14ac:dyDescent="0.25">
      <c r="A1336"/>
      <c r="B1336">
        <f t="shared" si="665"/>
        <v>120200</v>
      </c>
      <c r="C1336" s="237" t="str">
        <f t="shared" si="633"/>
        <v>-5.28973326606631E-06+0.0203745621956061i</v>
      </c>
      <c r="D1336" s="208" t="str">
        <f t="shared" si="634"/>
        <v>-5.95704651162767+0.15620497683298i</v>
      </c>
      <c r="E1336" t="str">
        <f t="shared" si="635"/>
        <v>2870</v>
      </c>
      <c r="F1336" t="str">
        <f t="shared" si="636"/>
        <v>0.777000777000777</v>
      </c>
      <c r="G1336" t="str">
        <f t="shared" si="631"/>
        <v>0.777000777000777</v>
      </c>
      <c r="H1336" t="str">
        <f t="shared" si="637"/>
        <v>8.12332642692568+2.7482550569552i</v>
      </c>
      <c r="I1336" t="str">
        <f t="shared" si="638"/>
        <v>472.024296201866i</v>
      </c>
      <c r="J1336" t="str">
        <f t="shared" si="632"/>
        <v>-300.591468846908+103.26381123149i</v>
      </c>
      <c r="K1336" t="str">
        <f t="shared" si="639"/>
        <v>0.482515157551303-1.40455730056392i</v>
      </c>
      <c r="L1336" t="str">
        <f t="shared" si="640"/>
        <v>0.0350636454947437-0.0868127417969555i</v>
      </c>
      <c r="M1336" t="str">
        <f t="shared" si="641"/>
        <v>0.517578803046047-1.49137004236088i</v>
      </c>
      <c r="N1336" t="str">
        <f t="shared" si="642"/>
        <v>-1.23153962437159i</v>
      </c>
      <c r="O1336" t="str">
        <f t="shared" si="643"/>
        <v>0.332786252822685-0.94300228522111i</v>
      </c>
      <c r="P1336" t="str">
        <f t="shared" si="644"/>
        <v>0.667213747177315+0.94300228522111i</v>
      </c>
      <c r="Q1336" t="str">
        <f t="shared" si="645"/>
        <v>-0.667213747177315+0.28853733915048i</v>
      </c>
      <c r="R1336" t="str">
        <f t="shared" si="646"/>
        <v>-0.327542864149613-1.55498989055578i</v>
      </c>
      <c r="S1336" t="str">
        <f t="shared" si="647"/>
        <v>0.127261022715712i</v>
      </c>
      <c r="T1336" t="str">
        <f t="shared" si="648"/>
        <v>0.197889603784722-0.0416834398749133i</v>
      </c>
      <c r="U1336" t="str">
        <f t="shared" si="649"/>
        <v>0.0000333333333333334-0.0009390669398042i</v>
      </c>
      <c r="V1336" t="str">
        <f t="shared" si="650"/>
        <v>6.66666666666667E-06-0.009390669398042i</v>
      </c>
      <c r="W1336" t="str">
        <f t="shared" si="651"/>
        <v>0.0000276029751878427-0.000853782592572583i</v>
      </c>
      <c r="X1336" t="str">
        <f t="shared" si="652"/>
        <v>0.0000397201549051631-0.000852825044483005i</v>
      </c>
      <c r="Y1336" t="str">
        <f t="shared" si="653"/>
        <v>0.009+0.755238873922986i</v>
      </c>
      <c r="Z1336" t="str">
        <f t="shared" si="654"/>
        <v>-0.0135563489747179-0.000794271660784841i</v>
      </c>
      <c r="AA1336" t="str">
        <f t="shared" si="655"/>
        <v>0.190584062439224-15.9046912270536i</v>
      </c>
      <c r="AB1336" t="str">
        <f t="shared" si="656"/>
        <v>0.933332960604614-0.196597130938522i</v>
      </c>
      <c r="AC1336" t="str">
        <f t="shared" si="657"/>
        <v>1.18987428509735-1.49369932470716i</v>
      </c>
      <c r="AD1336" t="str">
        <f t="shared" si="658"/>
        <v>0.385036900402296+0.3181279164704i</v>
      </c>
      <c r="AE1336" t="str">
        <f t="shared" si="659"/>
        <v>-0.00496701460144026-0.00461847695261863i</v>
      </c>
      <c r="AF1336" t="str">
        <f t="shared" si="660"/>
        <v>-14.0803729385533-2.59205008012222i</v>
      </c>
      <c r="AG1336" t="str">
        <f t="shared" si="661"/>
        <v>1.01858185160738-0.0219490117024311i</v>
      </c>
      <c r="AH1336" t="str">
        <f t="shared" si="662"/>
        <v>0.0552348682516706+0.0776736588634502i</v>
      </c>
      <c r="AI1336">
        <f t="shared" si="663"/>
        <v>-20.417186695987255</v>
      </c>
      <c r="AJ1336">
        <f t="shared" si="664"/>
        <v>54.582814214992503</v>
      </c>
      <c r="AK1336"/>
      <c r="AL1336"/>
      <c r="AM1336"/>
      <c r="AN1336"/>
    </row>
    <row r="1337" spans="1:40" x14ac:dyDescent="0.25">
      <c r="A1337"/>
      <c r="B1337">
        <f t="shared" si="665"/>
        <v>120300</v>
      </c>
      <c r="C1337" s="237" t="str">
        <f t="shared" si="633"/>
        <v>-5.28094268526644E-06+0.0203576257372085i</v>
      </c>
      <c r="D1337" s="208" t="str">
        <f t="shared" si="634"/>
        <v>-5.95704644423321+0.156075130651932i</v>
      </c>
      <c r="E1337" t="str">
        <f t="shared" si="635"/>
        <v>2870</v>
      </c>
      <c r="F1337" t="str">
        <f t="shared" si="636"/>
        <v>0.777000777000777</v>
      </c>
      <c r="G1337" t="str">
        <f t="shared" si="631"/>
        <v>0.777000777000777</v>
      </c>
      <c r="H1337" t="str">
        <f t="shared" si="637"/>
        <v>8.12480625477391+2.74651438568166i</v>
      </c>
      <c r="I1337" t="str">
        <f t="shared" si="638"/>
        <v>472.416995283565i</v>
      </c>
      <c r="J1337" t="str">
        <f t="shared" si="632"/>
        <v>-301.093493676973+103.349721224195i</v>
      </c>
      <c r="K1337" t="str">
        <f t="shared" si="639"/>
        <v>0.481793055669263-1.4036298563987i</v>
      </c>
      <c r="L1337" t="str">
        <f t="shared" si="640"/>
        <v>0.0350135369259014-0.0867608002695566i</v>
      </c>
      <c r="M1337" t="str">
        <f t="shared" si="641"/>
        <v>0.516806592595164-1.49039065666826i</v>
      </c>
      <c r="N1337" t="str">
        <f t="shared" si="642"/>
        <v>-1.23256419976624i</v>
      </c>
      <c r="O1337" t="str">
        <f t="shared" si="643"/>
        <v>0.331819901381232-0.943342754807259i</v>
      </c>
      <c r="P1337" t="str">
        <f t="shared" si="644"/>
        <v>0.668180098618768+0.943342754807259i</v>
      </c>
      <c r="Q1337" t="str">
        <f t="shared" si="645"/>
        <v>-0.668180098618768+0.289221444958981i</v>
      </c>
      <c r="R1337" t="str">
        <f t="shared" si="646"/>
        <v>-0.327532929912825-1.55358159306772i</v>
      </c>
      <c r="S1337" t="str">
        <f t="shared" si="647"/>
        <v>0.12736689711065i</v>
      </c>
      <c r="T1337" t="str">
        <f t="shared" si="648"/>
        <v>0.197874866917256-0.0417168529845565i</v>
      </c>
      <c r="U1337" t="str">
        <f t="shared" si="649"/>
        <v>0.0000333333333333334-0.000938286335531713i</v>
      </c>
      <c r="V1337" t="str">
        <f t="shared" si="650"/>
        <v>6.66666666666667E-06-0.00938286335531713i</v>
      </c>
      <c r="W1337" t="str">
        <f t="shared" si="651"/>
        <v>0.0000276029746375435-0.000853073023349833i</v>
      </c>
      <c r="X1337" t="str">
        <f t="shared" si="652"/>
        <v>0.0000397000047987538-0.00085211655743577i</v>
      </c>
      <c r="Y1337" t="str">
        <f t="shared" si="653"/>
        <v>0.009+0.755867192453704i</v>
      </c>
      <c r="Z1337" t="str">
        <f t="shared" si="654"/>
        <v>-0.013533809267658-0.000793019440805311i</v>
      </c>
      <c r="AA1337" t="str">
        <f t="shared" si="655"/>
        <v>0.190266252967695-15.8914443342858i</v>
      </c>
      <c r="AB1337" t="str">
        <f t="shared" si="656"/>
        <v>0.933263455163807-0.19675472161509i</v>
      </c>
      <c r="AC1337" t="str">
        <f t="shared" si="657"/>
        <v>1.1890753075063-1.49261127104098i</v>
      </c>
      <c r="AD1337" t="str">
        <f t="shared" si="658"/>
        <v>0.385359788907397+0.318262132200621i</v>
      </c>
      <c r="AE1337" t="str">
        <f t="shared" si="659"/>
        <v>-0.00496299782439039-0.00461289679862953i</v>
      </c>
      <c r="AF1337" t="str">
        <f t="shared" si="660"/>
        <v>-14.0818526990071-2.59043925502973i</v>
      </c>
      <c r="AG1337" t="str">
        <f t="shared" si="661"/>
        <v>1.01857409663278-0.0219493961084741i</v>
      </c>
      <c r="AH1337" t="str">
        <f t="shared" si="662"/>
        <v>0.0552103440270808+0.0775852356667351i</v>
      </c>
      <c r="AI1337">
        <f t="shared" si="663"/>
        <v>-20.425052092503794</v>
      </c>
      <c r="AJ1337">
        <f t="shared" si="664"/>
        <v>54.564006846925814</v>
      </c>
      <c r="AK1337"/>
      <c r="AL1337"/>
      <c r="AM1337"/>
      <c r="AN1337"/>
    </row>
    <row r="1338" spans="1:40" x14ac:dyDescent="0.25">
      <c r="A1338"/>
      <c r="B1338">
        <f t="shared" si="665"/>
        <v>120400</v>
      </c>
      <c r="C1338" s="237" t="str">
        <f t="shared" si="633"/>
        <v>-5.27217399880775E-06+0.020340717412457i</v>
      </c>
      <c r="D1338" s="208" t="str">
        <f t="shared" si="634"/>
        <v>-5.95704637700662+0.15594550016217i</v>
      </c>
      <c r="E1338" t="str">
        <f t="shared" si="635"/>
        <v>2870</v>
      </c>
      <c r="F1338" t="str">
        <f t="shared" si="636"/>
        <v>0.777000777000777</v>
      </c>
      <c r="G1338" t="str">
        <f t="shared" si="631"/>
        <v>0.777000777000777</v>
      </c>
      <c r="H1338" t="str">
        <f t="shared" si="637"/>
        <v>8.12628298098785+2.74477546699885i</v>
      </c>
      <c r="I1338" t="str">
        <f t="shared" si="638"/>
        <v>472.809694365264i</v>
      </c>
      <c r="J1338" t="str">
        <f t="shared" si="632"/>
        <v>-301.595935991304+103.4356312169i</v>
      </c>
      <c r="K1338" t="str">
        <f t="shared" si="639"/>
        <v>0.481072514025547-1.40270343439949i</v>
      </c>
      <c r="L1338" t="str">
        <f t="shared" si="640"/>
        <v>0.0349635298784061-0.0867089040874311i</v>
      </c>
      <c r="M1338" t="str">
        <f t="shared" si="641"/>
        <v>0.516036043903953-1.48941233848692i</v>
      </c>
      <c r="N1338" t="str">
        <f t="shared" si="642"/>
        <v>-1.2335887751609i</v>
      </c>
      <c r="O1338" t="str">
        <f t="shared" si="643"/>
        <v>0.330853201610286-0.943682234114971i</v>
      </c>
      <c r="P1338" t="str">
        <f t="shared" si="644"/>
        <v>0.669146798389714+0.943682234114971i</v>
      </c>
      <c r="Q1338" t="str">
        <f t="shared" si="645"/>
        <v>-0.669146798389714+0.289906541045929i</v>
      </c>
      <c r="R1338" t="str">
        <f t="shared" si="646"/>
        <v>-0.327522986408006-1.55217553564778i</v>
      </c>
      <c r="S1338" t="str">
        <f t="shared" si="647"/>
        <v>0.127472771505588i</v>
      </c>
      <c r="T1338" t="str">
        <f t="shared" si="648"/>
        <v>0.197860117392193-0.0417502628092156i</v>
      </c>
      <c r="U1338" t="str">
        <f t="shared" si="649"/>
        <v>0.0000333333333333332-0.000937507027944056i</v>
      </c>
      <c r="V1338" t="str">
        <f t="shared" si="650"/>
        <v>6.66666666666667E-06-0.00937507027944056i</v>
      </c>
      <c r="W1338" t="str">
        <f t="shared" si="651"/>
        <v>0.0000276029740867865-0.000852364632931464i</v>
      </c>
      <c r="X1338" t="str">
        <f t="shared" si="652"/>
        <v>0.0000396799048640788-0.000851409246682836i</v>
      </c>
      <c r="Y1338" t="str">
        <f t="shared" si="653"/>
        <v>0.009+0.756495510984422i</v>
      </c>
      <c r="Z1338" t="str">
        <f t="shared" si="654"/>
        <v>-0.0135113257449179-0.000791770777827103i</v>
      </c>
      <c r="AA1338" t="str">
        <f t="shared" si="655"/>
        <v>0.189949238682232-15.8782195111322i</v>
      </c>
      <c r="AB1338" t="str">
        <f t="shared" si="656"/>
        <v>0.933193890024299-0.196912296798253i</v>
      </c>
      <c r="AC1338" t="str">
        <f t="shared" si="657"/>
        <v>1.18827807875236-1.49152433663861i</v>
      </c>
      <c r="AD1338" t="str">
        <f t="shared" si="658"/>
        <v>0.385682830281394+0.318396036715033i</v>
      </c>
      <c r="AE1338" t="str">
        <f t="shared" si="659"/>
        <v>-0.00495898967650686-0.0046073249624741i</v>
      </c>
      <c r="AF1338" t="str">
        <f t="shared" si="660"/>
        <v>-14.0833293579945-2.58882996683668i</v>
      </c>
      <c r="AG1338" t="str">
        <f t="shared" si="661"/>
        <v>1.01856633680716-0.0219497887531155i</v>
      </c>
      <c r="AH1338" t="str">
        <f t="shared" si="662"/>
        <v>0.0551858631880832+0.0774969397400067i</v>
      </c>
      <c r="AI1338">
        <f t="shared" si="663"/>
        <v>-20.432911916916545</v>
      </c>
      <c r="AJ1338">
        <f t="shared" si="664"/>
        <v>54.545188549328131</v>
      </c>
      <c r="AK1338"/>
      <c r="AL1338"/>
      <c r="AM1338"/>
      <c r="AN1338"/>
    </row>
    <row r="1339" spans="1:40" x14ac:dyDescent="0.25">
      <c r="A1339"/>
      <c r="B1339">
        <f t="shared" si="665"/>
        <v>120500</v>
      </c>
      <c r="C1339" s="237" t="str">
        <f t="shared" si="633"/>
        <v>-5.26342713404214E-06+0.0203238371513094i</v>
      </c>
      <c r="D1339" s="208" t="str">
        <f t="shared" si="634"/>
        <v>-5.95704630994732+0.155816084826705i</v>
      </c>
      <c r="E1339" t="str">
        <f t="shared" si="635"/>
        <v>2870</v>
      </c>
      <c r="F1339" t="str">
        <f t="shared" si="636"/>
        <v>0.777000777000777</v>
      </c>
      <c r="G1339" t="str">
        <f t="shared" si="631"/>
        <v>0.777000777000777</v>
      </c>
      <c r="H1339" t="str">
        <f t="shared" si="637"/>
        <v>8.12775661378403+2.74303829955797i</v>
      </c>
      <c r="I1339" t="str">
        <f t="shared" si="638"/>
        <v>473.202393446963i</v>
      </c>
      <c r="J1339" t="str">
        <f t="shared" si="632"/>
        <v>-302.098795789901+103.521541209605i</v>
      </c>
      <c r="K1339" t="str">
        <f t="shared" si="639"/>
        <v>0.480353528312745-1.4017780334519i</v>
      </c>
      <c r="L1339" t="str">
        <f t="shared" si="640"/>
        <v>0.0349136240956729-0.0866570532410621i</v>
      </c>
      <c r="M1339" t="str">
        <f t="shared" si="641"/>
        <v>0.515267152408418-1.48843508669296i</v>
      </c>
      <c r="N1339" t="str">
        <f t="shared" si="642"/>
        <v>-1.23461335055555i</v>
      </c>
      <c r="O1339" t="str">
        <f t="shared" si="643"/>
        <v>0.329886154524664-0.944020722787868i</v>
      </c>
      <c r="P1339" t="str">
        <f t="shared" si="644"/>
        <v>0.670113845475336+0.944020722787868i</v>
      </c>
      <c r="Q1339" t="str">
        <f t="shared" si="645"/>
        <v>-0.670113845475336+0.290592627767682i</v>
      </c>
      <c r="R1339" t="str">
        <f t="shared" si="646"/>
        <v>-0.327513033632526-1.55077171271125i</v>
      </c>
      <c r="S1339" t="str">
        <f t="shared" si="647"/>
        <v>0.127578645900526i</v>
      </c>
      <c r="T1339" t="str">
        <f t="shared" si="648"/>
        <v>0.197845355208541-0.0417836693456111i</v>
      </c>
      <c r="U1339" t="str">
        <f t="shared" si="649"/>
        <v>0.0000333333333333333-0.000936729013812984i</v>
      </c>
      <c r="V1339" t="str">
        <f t="shared" si="650"/>
        <v>6.66666666666667E-06-0.00936729013812984i</v>
      </c>
      <c r="W1339" t="str">
        <f t="shared" si="651"/>
        <v>0.0000276029735355721-0.000851657418382715i</v>
      </c>
      <c r="X1339" t="str">
        <f t="shared" si="652"/>
        <v>0.0000396598549347178-0.000850703109298053i</v>
      </c>
      <c r="Y1339" t="str">
        <f t="shared" si="653"/>
        <v>0.009+0.75712382951514i</v>
      </c>
      <c r="Z1339" t="str">
        <f t="shared" si="654"/>
        <v>-0.0134888982198828-0.000790525658082634i</v>
      </c>
      <c r="AA1339" t="str">
        <f t="shared" si="655"/>
        <v>0.189633016929242-15.8650167024327i</v>
      </c>
      <c r="AB1339" t="str">
        <f t="shared" si="656"/>
        <v>0.933124265181409-0.197069856472542i</v>
      </c>
      <c r="AC1339" t="str">
        <f t="shared" si="657"/>
        <v>1.18748259405994-1.49043852031074i</v>
      </c>
      <c r="AD1339" t="str">
        <f t="shared" si="658"/>
        <v>0.386006024246875+0.318529629848124i</v>
      </c>
      <c r="AE1339" t="str">
        <f t="shared" si="659"/>
        <v>-0.0049549901280732-0.00460176142337991i</v>
      </c>
      <c r="AF1339" t="str">
        <f t="shared" si="660"/>
        <v>-14.0848029237313-2.58722221473126i</v>
      </c>
      <c r="AG1339" t="str">
        <f t="shared" si="661"/>
        <v>1.01855857213258-0.0219501895997612i</v>
      </c>
      <c r="AH1339" t="str">
        <f t="shared" si="662"/>
        <v>0.0551614255708474+0.077408770777171i</v>
      </c>
      <c r="AI1339">
        <f t="shared" si="663"/>
        <v>-20.440766180016947</v>
      </c>
      <c r="AJ1339">
        <f t="shared" si="664"/>
        <v>54.52635934642749</v>
      </c>
      <c r="AK1339"/>
      <c r="AL1339"/>
      <c r="AM1339"/>
      <c r="AN1339"/>
    </row>
    <row r="1340" spans="1:40" x14ac:dyDescent="0.25">
      <c r="A1340"/>
      <c r="B1340">
        <f t="shared" si="665"/>
        <v>120600</v>
      </c>
      <c r="C1340" s="237" t="str">
        <f t="shared" si="633"/>
        <v>-5.25470201862251E-06+0.0203069848839558i</v>
      </c>
      <c r="D1340" s="208" t="str">
        <f t="shared" si="634"/>
        <v>-5.95704624305477+0.155686884110328i</v>
      </c>
      <c r="E1340" t="str">
        <f t="shared" si="635"/>
        <v>2870</v>
      </c>
      <c r="F1340" t="str">
        <f t="shared" si="636"/>
        <v>0.777000777000777</v>
      </c>
      <c r="G1340" t="str">
        <f t="shared" si="631"/>
        <v>0.777000777000777</v>
      </c>
      <c r="H1340" t="str">
        <f t="shared" si="637"/>
        <v>8.12922716135354+2.74130288200539i</v>
      </c>
      <c r="I1340" t="str">
        <f t="shared" si="638"/>
        <v>473.595092528661i</v>
      </c>
      <c r="J1340" t="str">
        <f t="shared" si="632"/>
        <v>-302.602073072764+103.60745120231i</v>
      </c>
      <c r="K1340" t="str">
        <f t="shared" si="639"/>
        <v>0.479636094237581-1.40085365244059i</v>
      </c>
      <c r="L1340" t="str">
        <f t="shared" si="640"/>
        <v>0.0348638193218612-0.086605247720666i</v>
      </c>
      <c r="M1340" t="str">
        <f t="shared" si="641"/>
        <v>0.514499913559442-1.48745890016126i</v>
      </c>
      <c r="N1340" t="str">
        <f t="shared" si="642"/>
        <v>-1.2356379259502i</v>
      </c>
      <c r="O1340" t="str">
        <f t="shared" si="643"/>
        <v>0.328918761139518-0.944358220470624i</v>
      </c>
      <c r="P1340" t="str">
        <f t="shared" si="644"/>
        <v>0.671081238860482+0.944358220470624i</v>
      </c>
      <c r="Q1340" t="str">
        <f t="shared" si="645"/>
        <v>-0.671081238860482+0.291279705479576i</v>
      </c>
      <c r="R1340" t="str">
        <f t="shared" si="646"/>
        <v>-0.327503071583755-1.54937011869194i</v>
      </c>
      <c r="S1340" t="str">
        <f t="shared" si="647"/>
        <v>0.127684520295465i</v>
      </c>
      <c r="T1340" t="str">
        <f t="shared" si="648"/>
        <v>0.197830580365308-0.0418170725904631i</v>
      </c>
      <c r="U1340" t="str">
        <f t="shared" si="649"/>
        <v>0.0000333333333333333-0.000935952289920935i</v>
      </c>
      <c r="V1340" t="str">
        <f t="shared" si="650"/>
        <v>6.66666666666667E-06-0.00935952289920935i</v>
      </c>
      <c r="W1340" t="str">
        <f t="shared" si="651"/>
        <v>0.0000276029729839001-0.000850951376778523i</v>
      </c>
      <c r="X1340" t="str">
        <f t="shared" si="652"/>
        <v>0.0000396398548449377-0.000849998142364929i</v>
      </c>
      <c r="Y1340" t="str">
        <f t="shared" si="653"/>
        <v>0.009+0.757752148045858i</v>
      </c>
      <c r="Z1340" t="str">
        <f t="shared" si="654"/>
        <v>-0.0134665265067116-0.000789284067870359i</v>
      </c>
      <c r="AA1340" t="str">
        <f t="shared" si="655"/>
        <v>0.189317585066205-15.8518358532112i</v>
      </c>
      <c r="AB1340" t="str">
        <f t="shared" si="656"/>
        <v>0.933054580630461-0.197227400622489i</v>
      </c>
      <c r="AC1340" t="str">
        <f t="shared" si="657"/>
        <v>1.18668884866902-1.48935382086684i</v>
      </c>
      <c r="AD1340" t="str">
        <f t="shared" si="658"/>
        <v>0.386329370526231+0.318662911434592i</v>
      </c>
      <c r="AE1340" t="str">
        <f t="shared" si="659"/>
        <v>-0.00495099914949622-0.00459620616064659i</v>
      </c>
      <c r="AF1340" t="str">
        <f t="shared" si="660"/>
        <v>-14.0862734044083-2.58561599789506i</v>
      </c>
      <c r="AG1340" t="str">
        <f t="shared" si="661"/>
        <v>1.01855080261109-0.021950598611928i</v>
      </c>
      <c r="AH1340" t="str">
        <f t="shared" si="662"/>
        <v>0.0551370310122395+0.0773207284731479i</v>
      </c>
      <c r="AI1340">
        <f t="shared" si="663"/>
        <v>-20.448614892568628</v>
      </c>
      <c r="AJ1340">
        <f t="shared" si="664"/>
        <v>54.507519262367651</v>
      </c>
      <c r="AK1340"/>
      <c r="AL1340"/>
      <c r="AM1340"/>
      <c r="AN1340"/>
    </row>
    <row r="1341" spans="1:40" x14ac:dyDescent="0.25">
      <c r="A1341"/>
      <c r="B1341">
        <f t="shared" si="665"/>
        <v>120700</v>
      </c>
      <c r="C1341" s="237" t="str">
        <f t="shared" si="633"/>
        <v>-5.24599858050137E-06+0.0202901605408175i</v>
      </c>
      <c r="D1341" s="208" t="str">
        <f t="shared" si="634"/>
        <v>-5.95704617632841+0.155557897479601i</v>
      </c>
      <c r="E1341" t="str">
        <f t="shared" si="635"/>
        <v>2870</v>
      </c>
      <c r="F1341" t="str">
        <f t="shared" si="636"/>
        <v>0.777000777000777</v>
      </c>
      <c r="G1341" t="str">
        <f t="shared" si="631"/>
        <v>0.777000777000777</v>
      </c>
      <c r="H1341" t="str">
        <f t="shared" si="637"/>
        <v>8.13069463186204+2.73956921298269i</v>
      </c>
      <c r="I1341" t="str">
        <f t="shared" si="638"/>
        <v>473.98779161036i</v>
      </c>
      <c r="J1341" t="str">
        <f t="shared" si="632"/>
        <v>-303.105767839894+103.693361195015i</v>
      </c>
      <c r="K1341" t="str">
        <f t="shared" si="639"/>
        <v>0.478920207520861-1.39993029024919i</v>
      </c>
      <c r="L1341" t="str">
        <f t="shared" si="640"/>
        <v>0.0348141153018705-0.0865534875161925i</v>
      </c>
      <c r="M1341" t="str">
        <f t="shared" si="641"/>
        <v>0.513734322822731-1.48648377776538i</v>
      </c>
      <c r="N1341" t="str">
        <f t="shared" si="642"/>
        <v>-1.23666250134485i</v>
      </c>
      <c r="O1341" t="str">
        <f t="shared" si="643"/>
        <v>0.327951022470374-0.94469472680895i</v>
      </c>
      <c r="P1341" t="str">
        <f t="shared" si="644"/>
        <v>0.672048977529626+0.94469472680895i</v>
      </c>
      <c r="Q1341" t="str">
        <f t="shared" si="645"/>
        <v>-0.672048977529626+0.2919677745359i</v>
      </c>
      <c r="R1341" t="str">
        <f t="shared" si="646"/>
        <v>-0.327493100259059-1.54797074804208i</v>
      </c>
      <c r="S1341" t="str">
        <f t="shared" si="647"/>
        <v>0.127790394690403i</v>
      </c>
      <c r="T1341" t="str">
        <f t="shared" si="648"/>
        <v>0.197815792861496-0.0418504725404889i</v>
      </c>
      <c r="U1341" t="str">
        <f t="shared" si="649"/>
        <v>0.0000333333333333334-0.000935176853061019i</v>
      </c>
      <c r="V1341" t="str">
        <f t="shared" si="650"/>
        <v>6.66666666666667E-06-0.00935176853061019i</v>
      </c>
      <c r="W1341" t="str">
        <f t="shared" si="651"/>
        <v>0.0000276029724317705-0.000850246505203543i</v>
      </c>
      <c r="X1341" t="str">
        <f t="shared" si="652"/>
        <v>0.0000396199044296924-0.000849294342976651i</v>
      </c>
      <c r="Y1341" t="str">
        <f t="shared" si="653"/>
        <v>0.009+0.758380466576576i</v>
      </c>
      <c r="Z1341" t="str">
        <f t="shared" si="654"/>
        <v>-0.0134442104203342-0.000788045993554462i</v>
      </c>
      <c r="AA1341" t="str">
        <f t="shared" si="655"/>
        <v>0.189002940461615-15.8386769086745i</v>
      </c>
      <c r="AB1341" t="str">
        <f t="shared" si="656"/>
        <v>0.932984836366746-0.19738492923261i</v>
      </c>
      <c r="AC1341" t="str">
        <f t="shared" si="657"/>
        <v>1.1858968378351-1.48827023711498i</v>
      </c>
      <c r="AD1341" t="str">
        <f t="shared" si="658"/>
        <v>0.386652868841686+0.318795881309334i</v>
      </c>
      <c r="AE1341" t="str">
        <f t="shared" si="659"/>
        <v>-0.004947016711306-0.00459065915364558i</v>
      </c>
      <c r="AF1341" t="str">
        <f t="shared" si="660"/>
        <v>-14.0877408081904-2.58401131550309i</v>
      </c>
      <c r="AG1341" t="str">
        <f t="shared" si="661"/>
        <v>1.01854302824475-0.0219510157532442i</v>
      </c>
      <c r="AH1341" t="str">
        <f t="shared" si="662"/>
        <v>0.0551126793498211+0.0772328125238632i</v>
      </c>
      <c r="AI1341">
        <f t="shared" si="663"/>
        <v>-20.456458065307636</v>
      </c>
      <c r="AJ1341">
        <f t="shared" si="664"/>
        <v>54.4886683212059</v>
      </c>
      <c r="AK1341"/>
      <c r="AL1341"/>
      <c r="AM1341"/>
      <c r="AN1341"/>
    </row>
    <row r="1342" spans="1:40" x14ac:dyDescent="0.25">
      <c r="A1342"/>
      <c r="B1342">
        <f t="shared" si="665"/>
        <v>120800</v>
      </c>
      <c r="C1342" s="237" t="str">
        <f t="shared" si="633"/>
        <v>-5.23731674792932E-06+0.0202733640525464i</v>
      </c>
      <c r="D1342" s="208" t="str">
        <f t="shared" si="634"/>
        <v>-5.95704610976769+0.155429124402856i</v>
      </c>
      <c r="E1342" t="str">
        <f t="shared" si="635"/>
        <v>2870</v>
      </c>
      <c r="F1342" t="str">
        <f t="shared" si="636"/>
        <v>0.777000777000777</v>
      </c>
      <c r="G1342" t="str">
        <f t="shared" si="631"/>
        <v>0.777000777000777</v>
      </c>
      <c r="H1342" t="str">
        <f t="shared" si="637"/>
        <v>8.13215903344995+2.73783729112665i</v>
      </c>
      <c r="I1342" t="str">
        <f t="shared" si="638"/>
        <v>474.380490692059i</v>
      </c>
      <c r="J1342" t="str">
        <f t="shared" si="632"/>
        <v>-303.609880091289+103.77927118772i</v>
      </c>
      <c r="K1342" t="str">
        <f t="shared" si="639"/>
        <v>0.478205863897425-1.39900794576045i</v>
      </c>
      <c r="L1342" t="str">
        <f t="shared" si="640"/>
        <v>0.0347645117813398-0.0865017726173287i</v>
      </c>
      <c r="M1342" t="str">
        <f t="shared" si="641"/>
        <v>0.512970375678765-1.48550971837778i</v>
      </c>
      <c r="N1342" t="str">
        <f t="shared" si="642"/>
        <v>-1.2376870767395i</v>
      </c>
      <c r="O1342" t="str">
        <f t="shared" si="643"/>
        <v>0.32698293953312-0.945030241449595i</v>
      </c>
      <c r="P1342" t="str">
        <f t="shared" si="644"/>
        <v>0.67301706046688+0.945030241449595i</v>
      </c>
      <c r="Q1342" t="str">
        <f t="shared" si="645"/>
        <v>-0.67301706046688+0.292656835289905i</v>
      </c>
      <c r="R1342" t="str">
        <f t="shared" si="646"/>
        <v>-0.327483119655799-1.54657359523228i</v>
      </c>
      <c r="S1342" t="str">
        <f t="shared" si="647"/>
        <v>0.127896269085341i</v>
      </c>
      <c r="T1342" t="str">
        <f t="shared" si="648"/>
        <v>0.197800992696111-0.041883869192405i</v>
      </c>
      <c r="U1342" t="str">
        <f t="shared" si="649"/>
        <v>0.0000333333333333335-0.000934402700036964i</v>
      </c>
      <c r="V1342" t="str">
        <f t="shared" si="650"/>
        <v>6.66666666666667E-06-0.00934402700036964i</v>
      </c>
      <c r="W1342" t="str">
        <f t="shared" si="651"/>
        <v>0.0000276029718791833-0.000849542800752065i</v>
      </c>
      <c r="X1342" t="str">
        <f t="shared" si="652"/>
        <v>0.0000396000035246182-0.000848591708236007i</v>
      </c>
      <c r="Y1342" t="str">
        <f t="shared" si="653"/>
        <v>0.009+0.759008785107294i</v>
      </c>
      <c r="Z1342" t="str">
        <f t="shared" si="654"/>
        <v>-0.0134219497764462-0.000786811421564448i</v>
      </c>
      <c r="AA1342" t="str">
        <f t="shared" si="655"/>
        <v>0.188689080494932-15.8255398142118i</v>
      </c>
      <c r="AB1342" t="str">
        <f t="shared" si="656"/>
        <v>0.932915032385576-0.197542442287419i</v>
      </c>
      <c r="AC1342" t="str">
        <f t="shared" si="657"/>
        <v>1.18510655682915-1.48718776786217i</v>
      </c>
      <c r="AD1342" t="str">
        <f t="shared" si="658"/>
        <v>0.386976518915242+0.318928539307459i</v>
      </c>
      <c r="AE1342" t="str">
        <f t="shared" si="659"/>
        <v>-0.00494304278415442-0.00458512038181985i</v>
      </c>
      <c r="AF1342" t="str">
        <f t="shared" si="660"/>
        <v>-14.0892051432176-2.58240816672379i</v>
      </c>
      <c r="AG1342" t="str">
        <f t="shared" si="661"/>
        <v>1.01853524903562-0.0219514409874465i</v>
      </c>
      <c r="AH1342" t="str">
        <f t="shared" si="662"/>
        <v>0.0550883704218392+0.0771450226262471i</v>
      </c>
      <c r="AI1342">
        <f t="shared" si="663"/>
        <v>-20.4642957089427</v>
      </c>
      <c r="AJ1342">
        <f t="shared" si="664"/>
        <v>54.469806546917582</v>
      </c>
      <c r="AK1342"/>
      <c r="AL1342"/>
      <c r="AM1342"/>
      <c r="AN1342"/>
    </row>
    <row r="1343" spans="1:40" x14ac:dyDescent="0.25">
      <c r="A1343"/>
      <c r="B1343">
        <f t="shared" si="665"/>
        <v>120900</v>
      </c>
      <c r="C1343" s="237" t="str">
        <f t="shared" si="633"/>
        <v>-5.22865644945357E-06+0.0202565953500237i</v>
      </c>
      <c r="D1343" s="208" t="str">
        <f t="shared" si="634"/>
        <v>-5.95704604337207+0.155300564350182i</v>
      </c>
      <c r="E1343" t="str">
        <f t="shared" si="635"/>
        <v>2870</v>
      </c>
      <c r="F1343" t="str">
        <f t="shared" si="636"/>
        <v>0.777000777000777</v>
      </c>
      <c r="G1343" t="str">
        <f t="shared" si="631"/>
        <v>0.777000777000777</v>
      </c>
      <c r="H1343" t="str">
        <f t="shared" si="637"/>
        <v>8.13362037423244+2.73610711506937i</v>
      </c>
      <c r="I1343" t="str">
        <f t="shared" si="638"/>
        <v>474.773189773757i</v>
      </c>
      <c r="J1343" t="str">
        <f t="shared" si="632"/>
        <v>-304.114409826951+103.865181180425i</v>
      </c>
      <c r="K1343" t="str">
        <f t="shared" si="639"/>
        <v>0.477493059116082-1.39808661785611i</v>
      </c>
      <c r="L1343" t="str">
        <f t="shared" si="640"/>
        <v>0.0347150085066444-0.0864501030134996i</v>
      </c>
      <c r="M1343" t="str">
        <f t="shared" si="641"/>
        <v>0.512208067622726-1.48453672086961i</v>
      </c>
      <c r="N1343" t="str">
        <f t="shared" si="642"/>
        <v>-1.23871165213416i</v>
      </c>
      <c r="O1343" t="str">
        <f t="shared" si="643"/>
        <v>0.326014513343996-0.945364764040356i</v>
      </c>
      <c r="P1343" t="str">
        <f t="shared" si="644"/>
        <v>0.673985486656004+0.945364764040356i</v>
      </c>
      <c r="Q1343" t="str">
        <f t="shared" si="645"/>
        <v>-0.673985486656004+0.293346888093804i</v>
      </c>
      <c r="R1343" t="str">
        <f t="shared" si="646"/>
        <v>-0.327473129771338-1.54517865475144i</v>
      </c>
      <c r="S1343" t="str">
        <f t="shared" si="647"/>
        <v>0.128002143480279i</v>
      </c>
      <c r="T1343" t="str">
        <f t="shared" si="648"/>
        <v>0.197786179868158-0.0419172625429268i</v>
      </c>
      <c r="U1343" t="str">
        <f t="shared" si="649"/>
        <v>0.0000333333333333333-0.000933629827663064i</v>
      </c>
      <c r="V1343" t="str">
        <f t="shared" si="650"/>
        <v>6.66666666666667E-06-0.00933629827663064i</v>
      </c>
      <c r="W1343" t="str">
        <f t="shared" si="651"/>
        <v>0.0000276029713261383-0.000848840260527995i</v>
      </c>
      <c r="X1343" t="str">
        <f t="shared" si="652"/>
        <v>0.00003958015196603-0.000847890235255361i</v>
      </c>
      <c r="Y1343" t="str">
        <f t="shared" si="653"/>
        <v>0.009+0.759637103638012i</v>
      </c>
      <c r="Z1343" t="str">
        <f t="shared" si="654"/>
        <v>-0.013399744391507-0.000785580338394778i</v>
      </c>
      <c r="AA1343" t="str">
        <f t="shared" si="655"/>
        <v>0.188376002556517-15.8124245153939i</v>
      </c>
      <c r="AB1343" t="str">
        <f t="shared" si="656"/>
        <v>0.93284516868226-0.197699939771425i</v>
      </c>
      <c r="AC1343" t="str">
        <f t="shared" si="657"/>
        <v>1.18431800093755-1.48610641191407i</v>
      </c>
      <c r="AD1343" t="str">
        <f t="shared" si="658"/>
        <v>0.387300320468753+0.319060885264285i</v>
      </c>
      <c r="AE1343" t="str">
        <f t="shared" si="659"/>
        <v>-0.00493907733881559-0.00457958982468362i</v>
      </c>
      <c r="AF1343" t="str">
        <f t="shared" si="660"/>
        <v>-14.0906664176045-2.58080655071919i</v>
      </c>
      <c r="AG1343" t="str">
        <f t="shared" si="661"/>
        <v>1.01852746498578-0.0219518742783837i</v>
      </c>
      <c r="AH1343" t="str">
        <f t="shared" si="662"/>
        <v>0.0550641040672324+0.0770573584782303i</v>
      </c>
      <c r="AI1343">
        <f t="shared" si="663"/>
        <v>-20.472127834154797</v>
      </c>
      <c r="AJ1343">
        <f t="shared" si="664"/>
        <v>54.450933963391741</v>
      </c>
      <c r="AK1343"/>
      <c r="AL1343"/>
      <c r="AM1343"/>
      <c r="AN1343"/>
    </row>
    <row r="1344" spans="1:40" x14ac:dyDescent="0.25">
      <c r="A1344"/>
      <c r="B1344">
        <f t="shared" si="665"/>
        <v>121000</v>
      </c>
      <c r="C1344" s="237" t="str">
        <f t="shared" si="633"/>
        <v>-5.22001761391642E-06+0.0202398543643591i</v>
      </c>
      <c r="D1344" s="208" t="str">
        <f t="shared" si="634"/>
        <v>-5.957045977141+0.15517221679342i</v>
      </c>
      <c r="E1344" t="str">
        <f t="shared" si="635"/>
        <v>2870</v>
      </c>
      <c r="F1344" t="str">
        <f t="shared" si="636"/>
        <v>0.777000777000777</v>
      </c>
      <c r="G1344" t="str">
        <f t="shared" si="631"/>
        <v>0.777000777000777</v>
      </c>
      <c r="H1344" t="str">
        <f t="shared" si="637"/>
        <v>8.13507866229958+2.73437868343829i</v>
      </c>
      <c r="I1344" t="str">
        <f t="shared" si="638"/>
        <v>475.165888855456i</v>
      </c>
      <c r="J1344" t="str">
        <f t="shared" si="632"/>
        <v>-304.619357046879+103.95109117313i</v>
      </c>
      <c r="K1344" t="str">
        <f t="shared" si="639"/>
        <v>0.476781788939577-1.39716630541707i</v>
      </c>
      <c r="L1344" t="str">
        <f t="shared" si="640"/>
        <v>0.0346656052248932-0.0863984786938703i</v>
      </c>
      <c r="M1344" t="str">
        <f t="shared" si="641"/>
        <v>0.51144739416447-1.48356478411094i</v>
      </c>
      <c r="N1344" t="str">
        <f t="shared" si="642"/>
        <v>-1.23973622752881i</v>
      </c>
      <c r="O1344" t="str">
        <f t="shared" si="643"/>
        <v>0.325045744919631-0.945698294230059i</v>
      </c>
      <c r="P1344" t="str">
        <f t="shared" si="644"/>
        <v>0.674954255080369+0.945698294230059i</v>
      </c>
      <c r="Q1344" t="str">
        <f t="shared" si="645"/>
        <v>-0.674954255080369+0.294037933298751i</v>
      </c>
      <c r="R1344" t="str">
        <f t="shared" si="646"/>
        <v>-0.327463130603032-1.54378592110667i</v>
      </c>
      <c r="S1344" t="str">
        <f t="shared" si="647"/>
        <v>0.128108017875217i</v>
      </c>
      <c r="T1344" t="str">
        <f t="shared" si="648"/>
        <v>0.197771354376642-0.0419506525887677i</v>
      </c>
      <c r="U1344" t="str">
        <f t="shared" si="649"/>
        <v>0.0000333333333333333-0.000932858232764171i</v>
      </c>
      <c r="V1344" t="str">
        <f t="shared" si="650"/>
        <v>6.66666666666667E-06-0.00932858232764171i</v>
      </c>
      <c r="W1344" t="str">
        <f t="shared" si="651"/>
        <v>0.0000276029707726359-0.000848138881644835i</v>
      </c>
      <c r="X1344" t="str">
        <f t="shared" si="652"/>
        <v>0.00003956034959092-0.000847189921156634i</v>
      </c>
      <c r="Y1344" t="str">
        <f t="shared" si="653"/>
        <v>0.009+0.76026542216873i</v>
      </c>
      <c r="Z1344" t="str">
        <f t="shared" si="654"/>
        <v>-0.0133775940827346-0.000784352730604531i</v>
      </c>
      <c r="AA1344" t="str">
        <f t="shared" si="655"/>
        <v>0.188063704047589-15.7993309579723i</v>
      </c>
      <c r="AB1344" t="str">
        <f t="shared" si="656"/>
        <v>0.932775245252103-0.197857421669127i</v>
      </c>
      <c r="AC1344" t="str">
        <f t="shared" si="657"/>
        <v>1.18353116546201-1.48502616807524i</v>
      </c>
      <c r="AD1344" t="str">
        <f t="shared" si="658"/>
        <v>0.387624273223859+0.319192919015343i</v>
      </c>
      <c r="AE1344" t="str">
        <f t="shared" si="659"/>
        <v>-0.00493512034618449-0.00457406746182218i</v>
      </c>
      <c r="AF1344" t="str">
        <f t="shared" si="660"/>
        <v>-14.0921246394406-2.57920646664487i</v>
      </c>
      <c r="AG1344" t="str">
        <f t="shared" si="661"/>
        <v>1.01851967609731-0.0219523155900122i</v>
      </c>
      <c r="AH1344" t="str">
        <f t="shared" si="662"/>
        <v>0.0550398801256189+0.076969819778741i</v>
      </c>
      <c r="AI1344">
        <f t="shared" si="663"/>
        <v>-20.479954451597628</v>
      </c>
      <c r="AJ1344">
        <f t="shared" si="664"/>
        <v>54.432050594436049</v>
      </c>
      <c r="AK1344"/>
      <c r="AL1344"/>
      <c r="AM1344"/>
      <c r="AN1344"/>
    </row>
    <row r="1345" spans="1:40" x14ac:dyDescent="0.25">
      <c r="A1345"/>
      <c r="B1345">
        <f t="shared" si="665"/>
        <v>121100</v>
      </c>
      <c r="C1345" s="237" t="str">
        <f t="shared" si="633"/>
        <v>-5.21140017045393E-06+0.02022314102689i</v>
      </c>
      <c r="D1345" s="208" t="str">
        <f t="shared" si="634"/>
        <v>-5.95704591107393+0.155044081206157i</v>
      </c>
      <c r="E1345" t="str">
        <f t="shared" si="635"/>
        <v>2870</v>
      </c>
      <c r="F1345" t="str">
        <f t="shared" si="636"/>
        <v>0.777000777000777</v>
      </c>
      <c r="G1345" t="str">
        <f t="shared" si="631"/>
        <v>0.777000777000777</v>
      </c>
      <c r="H1345" t="str">
        <f t="shared" si="637"/>
        <v>8.13653390571636+2.73265199485623i</v>
      </c>
      <c r="I1345" t="str">
        <f t="shared" si="638"/>
        <v>475.558587937155i</v>
      </c>
      <c r="J1345" t="str">
        <f t="shared" si="632"/>
        <v>-305.124721751073+104.037001165836i</v>
      </c>
      <c r="K1345" t="str">
        <f t="shared" si="639"/>
        <v>0.476072049144527-1.39624700732328i</v>
      </c>
      <c r="L1345" t="str">
        <f t="shared" si="640"/>
        <v>0.0346163016839281-0.0863468996473487i</v>
      </c>
      <c r="M1345" t="str">
        <f t="shared" si="641"/>
        <v>0.510688350828455-1.48259390697063i</v>
      </c>
      <c r="N1345" t="str">
        <f t="shared" si="642"/>
        <v>-1.24076080292346i</v>
      </c>
      <c r="O1345" t="str">
        <f t="shared" si="643"/>
        <v>0.324076635276984-0.946030831668582i</v>
      </c>
      <c r="P1345" t="str">
        <f t="shared" si="644"/>
        <v>0.675923364723016+0.946030831668582i</v>
      </c>
      <c r="Q1345" t="str">
        <f t="shared" si="645"/>
        <v>-0.675923364723016+0.294729971254878i</v>
      </c>
      <c r="R1345" t="str">
        <f t="shared" si="646"/>
        <v>-0.327453122148237-1.54239538882322i</v>
      </c>
      <c r="S1345" t="str">
        <f t="shared" si="647"/>
        <v>0.128213892270156i</v>
      </c>
      <c r="T1345" t="str">
        <f t="shared" si="648"/>
        <v>0.197756516220566-0.0419840393266403i</v>
      </c>
      <c r="U1345" t="str">
        <f t="shared" si="649"/>
        <v>0.0000333333333333333-0.000932087912175598i</v>
      </c>
      <c r="V1345" t="str">
        <f t="shared" si="650"/>
        <v>6.66666666666667E-06-0.00932087912175598i</v>
      </c>
      <c r="W1345" t="str">
        <f t="shared" si="651"/>
        <v>0.0000276029702186758-0.000847438661225597i</v>
      </c>
      <c r="X1345" t="str">
        <f t="shared" si="652"/>
        <v>0.0000395405962369517-0.000846490763071221i</v>
      </c>
      <c r="Y1345" t="str">
        <f t="shared" si="653"/>
        <v>0.009+0.760893740699448i</v>
      </c>
      <c r="Z1345" t="str">
        <f t="shared" si="654"/>
        <v>-0.0133554986681023-0.00078312858481699i</v>
      </c>
      <c r="AA1345" t="str">
        <f t="shared" si="655"/>
        <v>0.18775218238016-15.7862590878787i</v>
      </c>
      <c r="AB1345" t="str">
        <f t="shared" si="656"/>
        <v>0.932705262090403-0.198014887965019i</v>
      </c>
      <c r="AC1345" t="str">
        <f t="shared" si="657"/>
        <v>1.18274604571956-1.48394703514901i</v>
      </c>
      <c r="AD1345" t="str">
        <f t="shared" si="658"/>
        <v>0.387948376902029+0.319324640396363i</v>
      </c>
      <c r="AE1345" t="str">
        <f t="shared" si="659"/>
        <v>-0.00493117177727671-0.00456855327289122i</v>
      </c>
      <c r="AF1345" t="str">
        <f t="shared" si="660"/>
        <v>-14.0935798167903-2.57760791365007i</v>
      </c>
      <c r="AG1345" t="str">
        <f t="shared" si="661"/>
        <v>1.01851188237229-0.0219527648863985i</v>
      </c>
      <c r="AH1345" t="str">
        <f t="shared" si="662"/>
        <v>0.0550156984372988+0.0768824062276966i</v>
      </c>
      <c r="AI1345">
        <f t="shared" si="663"/>
        <v>-20.487775571897714</v>
      </c>
      <c r="AJ1345">
        <f t="shared" si="664"/>
        <v>54.413156463772843</v>
      </c>
      <c r="AK1345"/>
      <c r="AL1345"/>
      <c r="AM1345"/>
      <c r="AN1345"/>
    </row>
    <row r="1346" spans="1:40" x14ac:dyDescent="0.25">
      <c r="A1346"/>
      <c r="B1346">
        <f t="shared" si="665"/>
        <v>121200</v>
      </c>
      <c r="C1346" s="237" t="str">
        <f t="shared" si="633"/>
        <v>-5.20280404849431E-06+0.0202064552691802i</v>
      </c>
      <c r="D1346" s="208" t="str">
        <f t="shared" si="634"/>
        <v>-5.95704584517033+0.154916157063715i</v>
      </c>
      <c r="E1346" t="str">
        <f t="shared" si="635"/>
        <v>2870</v>
      </c>
      <c r="F1346" t="str">
        <f t="shared" si="636"/>
        <v>0.777000777000777</v>
      </c>
      <c r="G1346" t="str">
        <f t="shared" si="631"/>
        <v>0.777000777000777</v>
      </c>
      <c r="H1346" t="str">
        <f t="shared" si="637"/>
        <v>8.13798611252288+2.73092704794146i</v>
      </c>
      <c r="I1346" t="str">
        <f t="shared" si="638"/>
        <v>475.951287018854i</v>
      </c>
      <c r="J1346" t="str">
        <f t="shared" si="632"/>
        <v>-305.630503939533+104.122911158541i</v>
      </c>
      <c r="K1346" t="str">
        <f t="shared" si="639"/>
        <v>0.475363835521366-1.39532872245386i</v>
      </c>
      <c r="L1346" t="str">
        <f t="shared" si="640"/>
        <v>0.0345670976323204-0.0862953658625869i</v>
      </c>
      <c r="M1346" t="str">
        <f t="shared" si="641"/>
        <v>0.509930933153686-1.48162408831645i</v>
      </c>
      <c r="N1346" t="str">
        <f t="shared" si="642"/>
        <v>-1.24178537831811i</v>
      </c>
      <c r="O1346" t="str">
        <f t="shared" si="643"/>
        <v>0.323107185433383-0.946362376006843i</v>
      </c>
      <c r="P1346" t="str">
        <f t="shared" si="644"/>
        <v>0.676892814566617+0.946362376006843i</v>
      </c>
      <c r="Q1346" t="str">
        <f t="shared" si="645"/>
        <v>-0.676892814566617+0.295423002311267i</v>
      </c>
      <c r="R1346" t="str">
        <f t="shared" si="646"/>
        <v>-0.327443104404306-1.54100705244438i</v>
      </c>
      <c r="S1346" t="str">
        <f t="shared" si="647"/>
        <v>0.128319766665094i</v>
      </c>
      <c r="T1346" t="str">
        <f t="shared" si="648"/>
        <v>0.197741665398927-0.0420174227532546i</v>
      </c>
      <c r="U1346" t="str">
        <f t="shared" si="649"/>
        <v>0.0000333333333333335-0.000931318862743112i</v>
      </c>
      <c r="V1346" t="str">
        <f t="shared" si="650"/>
        <v>6.66666666666667E-06-0.00931318862743112i</v>
      </c>
      <c r="W1346" t="str">
        <f t="shared" si="651"/>
        <v>0.0000276029696642585-0.000846739596402802i</v>
      </c>
      <c r="X1346" t="str">
        <f t="shared" si="652"/>
        <v>0.0000395208917424584-0.00084579275813999i</v>
      </c>
      <c r="Y1346" t="str">
        <f t="shared" si="653"/>
        <v>0.009+0.761522059230166i</v>
      </c>
      <c r="Z1346" t="str">
        <f t="shared" si="654"/>
        <v>-0.0133334579663351-0.000781907887719314i</v>
      </c>
      <c r="AA1346" t="str">
        <f t="shared" si="655"/>
        <v>0.18744143497699-15.7732088512239i</v>
      </c>
      <c r="AB1346" t="str">
        <f t="shared" si="656"/>
        <v>0.93263521919243-0.198172338643585i</v>
      </c>
      <c r="AC1346" t="str">
        <f t="shared" si="657"/>
        <v>1.18196263704245-1.48286901193757i</v>
      </c>
      <c r="AD1346" t="str">
        <f t="shared" si="658"/>
        <v>0.38827263122454+0.31945604924328i</v>
      </c>
      <c r="AE1346" t="str">
        <f t="shared" si="659"/>
        <v>-0.00492723160322772-0.00456304723761671i</v>
      </c>
      <c r="AF1346" t="str">
        <f t="shared" si="660"/>
        <v>-14.0950319576932-2.57601089087775i</v>
      </c>
      <c r="AG1346" t="str">
        <f t="shared" si="661"/>
        <v>1.01850408381283-0.0219532221317167i</v>
      </c>
      <c r="AH1346" t="str">
        <f t="shared" si="662"/>
        <v>0.0549915588432471+0.0767951175260008i</v>
      </c>
      <c r="AI1346">
        <f t="shared" si="663"/>
        <v>-20.495591205654602</v>
      </c>
      <c r="AJ1346">
        <f t="shared" si="664"/>
        <v>54.394251595041624</v>
      </c>
      <c r="AK1346"/>
      <c r="AL1346"/>
      <c r="AM1346"/>
      <c r="AN1346"/>
    </row>
    <row r="1347" spans="1:40" x14ac:dyDescent="0.25">
      <c r="A1347"/>
      <c r="B1347">
        <f t="shared" si="665"/>
        <v>121300</v>
      </c>
      <c r="C1347" s="237" t="str">
        <f t="shared" si="633"/>
        <v>-5.19422917775657E-06+0.0201897970230192i</v>
      </c>
      <c r="D1347" s="208" t="str">
        <f t="shared" si="634"/>
        <v>-5.95704577942966+0.154788443843147i</v>
      </c>
      <c r="E1347" t="str">
        <f t="shared" si="635"/>
        <v>2870</v>
      </c>
      <c r="F1347" t="str">
        <f t="shared" si="636"/>
        <v>0.777000777000777</v>
      </c>
      <c r="G1347" t="str">
        <f t="shared" si="631"/>
        <v>0.777000777000777</v>
      </c>
      <c r="H1347" t="str">
        <f t="shared" si="637"/>
        <v>8.13943529073433+2.72920384130776i</v>
      </c>
      <c r="I1347" t="str">
        <f t="shared" si="638"/>
        <v>476.343986100552i</v>
      </c>
      <c r="J1347" t="str">
        <f t="shared" si="632"/>
        <v>-306.136703612259+104.208821151246i</v>
      </c>
      <c r="K1347" t="str">
        <f t="shared" si="639"/>
        <v>0.474657143874308-1.39441144968708i</v>
      </c>
      <c r="L1347" t="str">
        <f t="shared" si="640"/>
        <v>0.0345179928193685-0.0862438773279828i</v>
      </c>
      <c r="M1347" t="str">
        <f t="shared" si="641"/>
        <v>0.509175136693677-1.48065532701506i</v>
      </c>
      <c r="N1347" t="str">
        <f t="shared" si="642"/>
        <v>-1.24280995371276i</v>
      </c>
      <c r="O1347" t="str">
        <f t="shared" si="643"/>
        <v>0.322137396406513-0.946692926896802i</v>
      </c>
      <c r="P1347" t="str">
        <f t="shared" si="644"/>
        <v>0.677862603593487+0.946692926896802i</v>
      </c>
      <c r="Q1347" t="str">
        <f t="shared" si="645"/>
        <v>-0.677862603593487+0.296117026815958i</v>
      </c>
      <c r="R1347" t="str">
        <f t="shared" si="646"/>
        <v>-0.327433077368587-1.53962090653147i</v>
      </c>
      <c r="S1347" t="str">
        <f t="shared" si="647"/>
        <v>0.128425641060032i</v>
      </c>
      <c r="T1347" t="str">
        <f t="shared" si="648"/>
        <v>0.197726801910732-0.0420508028653198i</v>
      </c>
      <c r="U1347" t="str">
        <f t="shared" si="649"/>
        <v>0.0000333333333333332-0.000930551081322872i</v>
      </c>
      <c r="V1347" t="str">
        <f t="shared" si="650"/>
        <v>6.66666666666667E-06-0.00930551081322872i</v>
      </c>
      <c r="W1347" t="str">
        <f t="shared" si="651"/>
        <v>0.0000276029691093829-0.000846041684318399i</v>
      </c>
      <c r="X1347" t="str">
        <f t="shared" si="652"/>
        <v>0.0000395012359464374-0.000845095903513199i</v>
      </c>
      <c r="Y1347" t="str">
        <f t="shared" si="653"/>
        <v>0.009+0.762150377760884i</v>
      </c>
      <c r="Z1347" t="str">
        <f t="shared" si="654"/>
        <v>-0.013311471796905-0.00078069062606213i</v>
      </c>
      <c r="AA1347" t="str">
        <f t="shared" si="655"/>
        <v>0.187131459271527-15.7601801942975i</v>
      </c>
      <c r="AB1347" t="str">
        <f t="shared" si="656"/>
        <v>0.932565116553501-0.198329773689304i</v>
      </c>
      <c r="AC1347" t="str">
        <f t="shared" si="657"/>
        <v>1.18118093477812-1.48179209724204i</v>
      </c>
      <c r="AD1347" t="str">
        <f t="shared" si="658"/>
        <v>0.388597035912484+0.319587145392256i</v>
      </c>
      <c r="AE1347" t="str">
        <f t="shared" si="659"/>
        <v>-0.00492329979529222-0.00455754933579479i</v>
      </c>
      <c r="AF1347" t="str">
        <f t="shared" si="660"/>
        <v>-14.096481070164-2.57441539746461i</v>
      </c>
      <c r="AG1347" t="str">
        <f t="shared" si="661"/>
        <v>1.01849628042101-0.0219536872902497i</v>
      </c>
      <c r="AH1347" t="str">
        <f t="shared" si="662"/>
        <v>0.0549674611851118+0.0767079533755454i</v>
      </c>
      <c r="AI1347">
        <f t="shared" si="663"/>
        <v>-20.503401363440453</v>
      </c>
      <c r="AJ1347">
        <f t="shared" si="664"/>
        <v>54.375336011800748</v>
      </c>
      <c r="AK1347"/>
      <c r="AL1347"/>
      <c r="AM1347"/>
      <c r="AN1347"/>
    </row>
    <row r="1348" spans="1:40" x14ac:dyDescent="0.25">
      <c r="A1348"/>
      <c r="B1348">
        <f t="shared" si="665"/>
        <v>121400</v>
      </c>
      <c r="C1348" s="237" t="str">
        <f t="shared" si="633"/>
        <v>-5.18567548824906E-06+0.0201731662204215i</v>
      </c>
      <c r="D1348" s="208" t="str">
        <f t="shared" si="634"/>
        <v>-5.95704571385137+0.154660941023232i</v>
      </c>
      <c r="E1348" t="str">
        <f t="shared" si="635"/>
        <v>2870</v>
      </c>
      <c r="F1348" t="str">
        <f t="shared" si="636"/>
        <v>0.777000777000777</v>
      </c>
      <c r="G1348" t="str">
        <f t="shared" si="631"/>
        <v>0.777000777000777</v>
      </c>
      <c r="H1348" t="str">
        <f t="shared" si="637"/>
        <v>8.1408814483411+2.72748237356438i</v>
      </c>
      <c r="I1348" t="str">
        <f t="shared" si="638"/>
        <v>476.736685182251i</v>
      </c>
      <c r="J1348" t="str">
        <f t="shared" si="632"/>
        <v>-306.643320769252+104.294731143951i</v>
      </c>
      <c r="K1348" t="str">
        <f t="shared" si="639"/>
        <v>0.473951970021286-1.39349518790035i</v>
      </c>
      <c r="L1348" t="str">
        <f t="shared" si="640"/>
        <v>0.0344689869950969-0.0861924340316832i</v>
      </c>
      <c r="M1348" t="str">
        <f t="shared" si="641"/>
        <v>0.508420957016383-1.47968762193203i</v>
      </c>
      <c r="N1348" t="str">
        <f t="shared" si="642"/>
        <v>-1.24383452910742i</v>
      </c>
      <c r="O1348" t="str">
        <f t="shared" si="643"/>
        <v>0.321167269214405-0.947022483991464i</v>
      </c>
      <c r="P1348" t="str">
        <f t="shared" si="644"/>
        <v>0.678832730785595+0.947022483991464i</v>
      </c>
      <c r="Q1348" t="str">
        <f t="shared" si="645"/>
        <v>-0.678832730785595+0.296812045115956i</v>
      </c>
      <c r="R1348" t="str">
        <f t="shared" si="646"/>
        <v>-0.327423041038426-1.53823694566367i</v>
      </c>
      <c r="S1348" t="str">
        <f t="shared" si="647"/>
        <v>0.12853151545497i</v>
      </c>
      <c r="T1348" t="str">
        <f t="shared" si="648"/>
        <v>0.197711925754976-0.0420841796595437i</v>
      </c>
      <c r="U1348" t="str">
        <f t="shared" si="649"/>
        <v>0.0000333333333333333-0.000929784564781422i</v>
      </c>
      <c r="V1348" t="str">
        <f t="shared" si="650"/>
        <v>6.66666666666667E-06-0.00929784564781422i</v>
      </c>
      <c r="W1348" t="str">
        <f t="shared" si="651"/>
        <v>0.0000276029685540503-0.000845344922123807i</v>
      </c>
      <c r="X1348" t="str">
        <f t="shared" si="652"/>
        <v>0.0000394816286885524-0.000844400196350542i</v>
      </c>
      <c r="Y1348" t="str">
        <f t="shared" si="653"/>
        <v>0.009+0.762778696291602i</v>
      </c>
      <c r="Z1348" t="str">
        <f t="shared" si="654"/>
        <v>-0.0132895399800295-0.000779476786659282i</v>
      </c>
      <c r="AA1348" t="str">
        <f t="shared" si="655"/>
        <v>0.186822252707858-15.7471730635667i</v>
      </c>
      <c r="AB1348" t="str">
        <f t="shared" si="656"/>
        <v>0.932494954168876-0.198487193086648i</v>
      </c>
      <c r="AC1348" t="str">
        <f t="shared" si="657"/>
        <v>1.18040093428914-1.48071628986237i</v>
      </c>
      <c r="AD1348" t="str">
        <f t="shared" si="658"/>
        <v>0.388921590686768+0.319717928679639i</v>
      </c>
      <c r="AE1348" t="str">
        <f t="shared" si="659"/>
        <v>-0.00491937632484391-0.00455205954729123i</v>
      </c>
      <c r="AF1348" t="str">
        <f t="shared" si="660"/>
        <v>-14.0979271621925-2.57282143254115i</v>
      </c>
      <c r="AG1348" t="str">
        <f t="shared" si="661"/>
        <v>1.01848847219895-0.0219541603263873i</v>
      </c>
      <c r="AH1348" t="str">
        <f t="shared" si="662"/>
        <v>0.0549434053052116+0.0766209134791987i</v>
      </c>
      <c r="AI1348">
        <f t="shared" si="663"/>
        <v>-20.511206055800621</v>
      </c>
      <c r="AJ1348">
        <f t="shared" si="664"/>
        <v>54.356409737524515</v>
      </c>
      <c r="AK1348"/>
      <c r="AL1348"/>
      <c r="AM1348"/>
      <c r="AN1348"/>
    </row>
    <row r="1349" spans="1:40" x14ac:dyDescent="0.25">
      <c r="A1349"/>
      <c r="B1349">
        <f t="shared" si="665"/>
        <v>121500</v>
      </c>
      <c r="C1349" s="237" t="str">
        <f t="shared" si="633"/>
        <v>-5.17714291026807E-06+0.020156562793625i</v>
      </c>
      <c r="D1349" s="208" t="str">
        <f t="shared" si="634"/>
        <v>-5.95704564843494+0.154533648084458i</v>
      </c>
      <c r="E1349" t="str">
        <f t="shared" si="635"/>
        <v>2870</v>
      </c>
      <c r="F1349" t="str">
        <f t="shared" si="636"/>
        <v>0.777000777000777</v>
      </c>
      <c r="G1349" t="str">
        <f t="shared" ref="G1349:G1412" si="666">IF($C$11=$C$7,$C$24,F1349)</f>
        <v>0.777000777000777</v>
      </c>
      <c r="H1349" t="str">
        <f t="shared" si="637"/>
        <v>8.14232459330892+2.72576264331627i</v>
      </c>
      <c r="I1349" t="str">
        <f t="shared" si="638"/>
        <v>477.12938426395i</v>
      </c>
      <c r="J1349" t="str">
        <f t="shared" ref="J1349:J1412" si="667">IMSUM(COMPLEX(0,2*PI()*B1349*$C$113*$C$112),COMPLEX(0,2*PI()*B1349*$C$113*$C$111),COMPLEX(0,2*PI()*B1349*$C$28*10^-12*$C$111),COMPLEX(-1*2*PI()*B1349*2*PI()*B1349*$C$113*$C$112*$C$28*10^-12*$C$111,0),COMPLEX(1,0))</f>
        <v>-307.150355410511+104.380641136656i</v>
      </c>
      <c r="K1349" t="str">
        <f t="shared" si="639"/>
        <v>0.473248309793909-1.3925799359703i</v>
      </c>
      <c r="L1349" t="str">
        <f t="shared" si="640"/>
        <v>0.0344200799102523-0.086141035961584i</v>
      </c>
      <c r="M1349" t="str">
        <f t="shared" si="641"/>
        <v>0.507668389704161-1.47872097193188i</v>
      </c>
      <c r="N1349" t="str">
        <f t="shared" si="642"/>
        <v>-1.24485910450207i</v>
      </c>
      <c r="O1349" t="str">
        <f t="shared" si="643"/>
        <v>0.320196804875472-0.947351046944869i</v>
      </c>
      <c r="P1349" t="str">
        <f t="shared" si="644"/>
        <v>0.679803195124528+0.947351046944869i</v>
      </c>
      <c r="Q1349" t="str">
        <f t="shared" si="645"/>
        <v>-0.679803195124528+0.297508057557201i</v>
      </c>
      <c r="R1349" t="str">
        <f t="shared" si="646"/>
        <v>-0.32741299541117-1.53685516443807i</v>
      </c>
      <c r="S1349" t="str">
        <f t="shared" si="647"/>
        <v>0.128637389849908i</v>
      </c>
      <c r="T1349" t="str">
        <f t="shared" si="648"/>
        <v>0.197697036930664-0.0421175531326328i</v>
      </c>
      <c r="U1349" t="str">
        <f t="shared" si="649"/>
        <v>0.0000333333333333333-0.000929019309995596i</v>
      </c>
      <c r="V1349" t="str">
        <f t="shared" si="650"/>
        <v>6.66666666666667E-06-0.00929019309995596i</v>
      </c>
      <c r="W1349" t="str">
        <f t="shared" si="651"/>
        <v>0.0000276029679982596-0.000844649306979766i</v>
      </c>
      <c r="X1349" t="str">
        <f t="shared" si="652"/>
        <v>0.0000394620698091219-0.00084370563382099i</v>
      </c>
      <c r="Y1349" t="str">
        <f t="shared" si="653"/>
        <v>0.009+0.76340701482232i</v>
      </c>
      <c r="Z1349" t="str">
        <f t="shared" si="654"/>
        <v>-0.0132676623366653-0.000778266356387311i</v>
      </c>
      <c r="AA1349" t="str">
        <f t="shared" si="655"/>
        <v>0.186513812740652-15.7341874056759i</v>
      </c>
      <c r="AB1349" t="str">
        <f t="shared" si="656"/>
        <v>0.932424732033861-0.198644596820084i</v>
      </c>
      <c r="AC1349" t="str">
        <f t="shared" si="657"/>
        <v>1.17962263095315-1.47964158859752i</v>
      </c>
      <c r="AD1349" t="str">
        <f t="shared" si="658"/>
        <v>0.389246295268111+0.319848398942007i</v>
      </c>
      <c r="AE1349" t="str">
        <f t="shared" si="659"/>
        <v>-0.0049154611633743-0.00454657785204113i</v>
      </c>
      <c r="AF1349" t="str">
        <f t="shared" si="660"/>
        <v>-14.0993702417439-2.57122899523181i</v>
      </c>
      <c r="AG1349" t="str">
        <f t="shared" si="661"/>
        <v>1.01848065914876-0.0219546412046268i</v>
      </c>
      <c r="AH1349" t="str">
        <f t="shared" si="662"/>
        <v>0.054919391046528+0.076533997540804i</v>
      </c>
      <c r="AI1349">
        <f t="shared" si="663"/>
        <v>-20.519005293253848</v>
      </c>
      <c r="AJ1349">
        <f t="shared" si="664"/>
        <v>54.337472795606658</v>
      </c>
      <c r="AK1349"/>
      <c r="AL1349"/>
      <c r="AM1349"/>
      <c r="AN1349"/>
    </row>
    <row r="1350" spans="1:40" x14ac:dyDescent="0.25">
      <c r="A1350"/>
      <c r="B1350">
        <f t="shared" si="665"/>
        <v>121600</v>
      </c>
      <c r="C1350" s="237" t="str">
        <f t="shared" ref="C1350:C1413" si="668">IMPRODUCT(COMPLEX(-1,0),IMDIV(IMPRODUCT(G1350,COMPLEX($C$100+$C$101,0)),COMPLEX($C$100,2*PI()*B1350*$C$103*$C$102*(2*$C$100+$C$101))))</f>
        <v>-5.16863137439633E-06+0.0201399866750909i</v>
      </c>
      <c r="D1350" s="208" t="str">
        <f t="shared" ref="D1350:D1413" si="669">IMPRODUCT(COMPLEX($C$106,0),IMSUB(C1350,G1350))</f>
        <v>-5.95704558317983+0.15440656450903i</v>
      </c>
      <c r="E1350" t="str">
        <f t="shared" ref="E1350:E1413" si="670">IMDIV(COMPLEX($C$20*10^3,0),COMPLEX(1,2*PI()*B1350*$C$20*1000*$C$29*10^-12))</f>
        <v>2870</v>
      </c>
      <c r="F1350" t="str">
        <f t="shared" ref="F1350:F1413" si="671">IMDIV(COMPLEX($C$22*1000,0),IMSUM(COMPLEX($C$22*1000,0),E1350))</f>
        <v>0.777000777000777</v>
      </c>
      <c r="G1350" t="str">
        <f t="shared" si="666"/>
        <v>0.777000777000777</v>
      </c>
      <c r="H1350" t="str">
        <f t="shared" ref="H1350:H1413" si="672">IMPRODUCT(COMPLEX($C$108,0),IMPRODUCT(COMPLEX(-1,0),D1350),IMDIV(COMPLEX(0,2*PI()*B1350*$C$109*$C$110),COMPLEX(1,2*PI()*B1350*$C$109*$C$110)))</f>
        <v>8.14376473357887+2.72404464916393i</v>
      </c>
      <c r="I1350" t="str">
        <f t="shared" ref="I1350:I1413" si="673">COMPLEX(0,2*PI()*B1350*$C$113*$C$112*$C$114)</f>
        <v>477.522083345649i</v>
      </c>
      <c r="J1350" t="str">
        <f t="shared" si="667"/>
        <v>-307.657807536035+104.466551129361i</v>
      </c>
      <c r="K1350" t="str">
        <f t="shared" ref="K1350:K1413" si="674">IMDIV(I1350,J1350)</f>
        <v>0.472546159037407-1.39166569277276i</v>
      </c>
      <c r="L1350" t="str">
        <f t="shared" ref="L1350:L1413" si="675">IMDIV(COMPLEX($C$117,0),COMPLEX(1,2*PI()*B1350*$C$115*$C$116))</f>
        <v>0.034371271316303-0.0860896831053341i</v>
      </c>
      <c r="M1350" t="str">
        <f t="shared" ref="M1350:M1413" si="676">IMSUM(K1350,L1350)</f>
        <v>0.50691743035371-1.47775537587809i</v>
      </c>
      <c r="N1350" t="str">
        <f t="shared" ref="N1350:N1413" si="677">COMPLEX(0,-2*PI()*B1350*$C$43)</f>
        <v>-1.24588367989672i</v>
      </c>
      <c r="O1350" t="str">
        <f t="shared" ref="O1350:O1413" si="678">IMEXP(N1350)</f>
        <v>0.319226004408455-0.947678615412109i</v>
      </c>
      <c r="P1350" t="str">
        <f t="shared" ref="P1350:P1413" si="679">IMSUB(COMPLEX(1,0),O1350)</f>
        <v>0.680773995591545+0.947678615412109i</v>
      </c>
      <c r="Q1350" t="str">
        <f t="shared" ref="Q1350:Q1413" si="680">IMSUM(COMPLEX(0,2*PI()*B1350*$C$43),O1350,COMPLEX(-1,0))</f>
        <v>-0.680773995591545+0.298205064484611i</v>
      </c>
      <c r="R1350" t="str">
        <f t="shared" ref="R1350:R1413" si="681">IMDIV(P1350,Q1350)</f>
        <v>-0.327402940484158-1.53547555746946i</v>
      </c>
      <c r="S1350" t="str">
        <f t="shared" ref="S1350:S1413" si="682">IMDIV(COMPLEX(0,2*PI()*B1350*$C$123),COMPLEX($C$124,0))</f>
        <v>0.128743264244847i</v>
      </c>
      <c r="T1350" t="str">
        <f t="shared" ref="T1350:T1413" si="683">IMPRODUCT(R1350,S1350)</f>
        <v>0.197682135436794-0.0421509232812919i</v>
      </c>
      <c r="U1350" t="str">
        <f t="shared" ref="U1350:U1413" si="684">IMDIV(COMPLEX(1,2*PI()*B1350*$C$16*10^-3*$C$15*10^-6),COMPLEX(0,2*PI()*B1350*$C$15*10^-6))</f>
        <v>0.0000333333333333335-0.000928255313852509i</v>
      </c>
      <c r="V1350" t="str">
        <f t="shared" ref="V1350:V1413" si="685">IMSUM(COMPLEX($C$18*10^-3,0),IMDIV(COMPLEX(1,0),COMPLEX(0,2*PI()*B1350*($C$17*1*10^-6))))</f>
        <v>6.66666666666667E-06-0.00928255313852509i</v>
      </c>
      <c r="W1350" t="str">
        <f t="shared" ref="W1350:W1413" si="686">IMDIV(IMPRODUCT(U1350,V1350),IMSUM(U1350,V1350))</f>
        <v>0.0000276029674420119-0.000843954836056402i</v>
      </c>
      <c r="X1350" t="str">
        <f t="shared" ref="X1350:X1413" si="687">IMDIV(IMPRODUCT(COMPLEX($C$19,0),W1350),IMSUM(COMPLEX($C$19,0),W1350))</f>
        <v>0.0000394425591491244-0.000843012213102871i</v>
      </c>
      <c r="Y1350" t="str">
        <f t="shared" ref="Y1350:Y1413" si="688">COMPLEX($C$13*10^-3,2*PI()*B1350*$C$12*0.000001)</f>
        <v>0.009+0.764035333353038i</v>
      </c>
      <c r="Z1350" t="str">
        <f t="shared" ref="Z1350:Z1413" si="689">IMPRODUCT(COMPLEX($C$6,0),IMDIV(X1350,IMSUM(X1350,Y1350)))</f>
        <v>-0.0132458386885066-0.000777059322185274i</v>
      </c>
      <c r="AA1350" t="str">
        <f t="shared" ref="AA1350:AA1413" si="690">IMDIV(COMPLEX($C$6,0),IMSUM(X1350,Y1350))</f>
        <v>0.186206136835114-15.7212231674458i</v>
      </c>
      <c r="AB1350" t="str">
        <f t="shared" ref="AB1350:AB1413" si="691">IMPRODUCT(COMPLEX($C$119,0),T1350)</f>
        <v>0.93235445014373-0.19880198487407i</v>
      </c>
      <c r="AC1350" t="str">
        <f t="shared" ref="AC1350:AC1413" si="692">IMSUM(COMPLEX(1,0),IMPRODUCT(AB1350,M1350))</f>
        <v>1.17884602016281-1.47856799224534i</v>
      </c>
      <c r="AD1350" t="str">
        <f t="shared" ref="AD1350:AD1413" si="693">IMDIV(AB1350,AC1350)</f>
        <v>0.389571149377051+0.319978556016137i</v>
      </c>
      <c r="AE1350" t="str">
        <f t="shared" ref="AE1350:AE1413" si="694">IMPRODUCT(AD1350,AA1350,X1350)</f>
        <v>-0.00491155428249279-0.00454110423004888i</v>
      </c>
      <c r="AF1350" t="str">
        <f t="shared" ref="AF1350:AF1413" si="695">IMSUB(D1350,H1350)</f>
        <v>-14.1008103167587-2.5696380846549i</v>
      </c>
      <c r="AG1350" t="str">
        <f t="shared" ref="AG1350:AG1413" si="696">IMSUM(COMPLEX(1,0),IMPRODUCT(AD1350,AA1350,COMPLEX($C$127,0)))</f>
        <v>1.01847284127256-0.0219551298895723i</v>
      </c>
      <c r="AH1350" t="str">
        <f t="shared" ref="AH1350:AH1413" si="697">IMDIV(IMPRODUCT(AE1350,AF1350),AG1350)</f>
        <v>0.0548954182527087+0.0764472052651794i</v>
      </c>
      <c r="AI1350">
        <f t="shared" ref="AI1350:AI1413" si="698">20*LOG10(IMABS(AH1350))</f>
        <v>-20.526799086291675</v>
      </c>
      <c r="AJ1350">
        <f t="shared" ref="AJ1350:AJ1413" si="699">IMARGUMENT(AH1350)*180/PI()</f>
        <v>54.318525209358647</v>
      </c>
      <c r="AK1350"/>
      <c r="AL1350"/>
      <c r="AM1350"/>
      <c r="AN1350"/>
    </row>
    <row r="1351" spans="1:40" x14ac:dyDescent="0.25">
      <c r="A1351"/>
      <c r="B1351">
        <f t="shared" si="665"/>
        <v>121700</v>
      </c>
      <c r="C1351" s="237" t="str">
        <f t="shared" si="668"/>
        <v>-5.16014081150171E-06+0.0201234377975022i</v>
      </c>
      <c r="D1351" s="208" t="str">
        <f t="shared" si="669"/>
        <v>-5.95704551808551+0.15427968978085i</v>
      </c>
      <c r="E1351" t="str">
        <f t="shared" si="670"/>
        <v>2870</v>
      </c>
      <c r="F1351" t="str">
        <f t="shared" si="671"/>
        <v>0.777000777000777</v>
      </c>
      <c r="G1351" t="str">
        <f t="shared" si="666"/>
        <v>0.777000777000777</v>
      </c>
      <c r="H1351" t="str">
        <f t="shared" si="672"/>
        <v>8.14520187706752+2.7223283897036i</v>
      </c>
      <c r="I1351" t="str">
        <f t="shared" si="673"/>
        <v>477.914782427347i</v>
      </c>
      <c r="J1351" t="str">
        <f t="shared" si="667"/>
        <v>-308.165677145826+104.552461122066i</v>
      </c>
      <c r="K1351" t="str">
        <f t="shared" si="674"/>
        <v>0.471845513610571-1.39075245718279i</v>
      </c>
      <c r="L1351" t="str">
        <f t="shared" si="675"/>
        <v>0.0343225609654362-0.0860383754503359i</v>
      </c>
      <c r="M1351" t="str">
        <f t="shared" si="676"/>
        <v>0.506168074576007-1.47679083263313i</v>
      </c>
      <c r="N1351" t="str">
        <f t="shared" si="677"/>
        <v>-1.24690825529137i</v>
      </c>
      <c r="O1351" t="str">
        <f t="shared" si="678"/>
        <v>0.318254868832457-0.948005189049319i</v>
      </c>
      <c r="P1351" t="str">
        <f t="shared" si="679"/>
        <v>0.681745131167543+0.948005189049319i</v>
      </c>
      <c r="Q1351" t="str">
        <f t="shared" si="680"/>
        <v>-0.681745131167543+0.298903066242051i</v>
      </c>
      <c r="R1351" t="str">
        <f t="shared" si="681"/>
        <v>-0.32739287625473-1.53409811939036i</v>
      </c>
      <c r="S1351" t="str">
        <f t="shared" si="682"/>
        <v>0.128849138639785i</v>
      </c>
      <c r="T1351" t="str">
        <f t="shared" si="683"/>
        <v>0.197667221272362-0.0421842901022237i</v>
      </c>
      <c r="U1351" t="str">
        <f t="shared" si="684"/>
        <v>0.0000333333333333332-0.000927492573249501i</v>
      </c>
      <c r="V1351" t="str">
        <f t="shared" si="685"/>
        <v>6.66666666666667E-06-0.00927492573249501i</v>
      </c>
      <c r="W1351" t="str">
        <f t="shared" si="686"/>
        <v>0.000027602966885306-0.000843261506533102i</v>
      </c>
      <c r="X1351" t="str">
        <f t="shared" si="687"/>
        <v>0.000039423096550188-0.000842319931383736i</v>
      </c>
      <c r="Y1351" t="str">
        <f t="shared" si="688"/>
        <v>0.009+0.764663651883756i</v>
      </c>
      <c r="Z1351" t="str">
        <f t="shared" si="689"/>
        <v>-0.0132240688579802-0.000775855671054241i</v>
      </c>
      <c r="AA1351" t="str">
        <f t="shared" si="690"/>
        <v>0.185899222466925-15.7082802958729i</v>
      </c>
      <c r="AB1351" t="str">
        <f t="shared" si="691"/>
        <v>0.93228410849375-0.198959357233056i</v>
      </c>
      <c r="AC1351" t="str">
        <f t="shared" si="692"/>
        <v>1.17807109732573-1.47749549960266i</v>
      </c>
      <c r="AD1351" t="str">
        <f t="shared" si="693"/>
        <v>0.389896152733935+0.320108399739014i</v>
      </c>
      <c r="AE1351" t="str">
        <f t="shared" si="694"/>
        <v>-0.00490765565392552-0.00453563866138744i</v>
      </c>
      <c r="AF1351" t="str">
        <f t="shared" si="695"/>
        <v>-14.102247395153-2.56804869992275i</v>
      </c>
      <c r="AG1351" t="str">
        <f t="shared" si="696"/>
        <v>1.01846501857248-0.021955626345934i</v>
      </c>
      <c r="AH1351" t="str">
        <f t="shared" si="697"/>
        <v>0.0548714867680582+0.0763605363581066i</v>
      </c>
      <c r="AI1351">
        <f t="shared" si="698"/>
        <v>-20.534587445379419</v>
      </c>
      <c r="AJ1351">
        <f t="shared" si="699"/>
        <v>54.299567002010519</v>
      </c>
      <c r="AK1351"/>
      <c r="AL1351"/>
      <c r="AM1351"/>
      <c r="AN1351"/>
    </row>
    <row r="1352" spans="1:40" x14ac:dyDescent="0.25">
      <c r="A1352"/>
      <c r="B1352">
        <f t="shared" si="665"/>
        <v>121800</v>
      </c>
      <c r="C1352" s="237" t="str">
        <f t="shared" si="668"/>
        <v>-5.15167115273571E-06+0.020106916093763i</v>
      </c>
      <c r="D1352" s="208" t="str">
        <f t="shared" si="669"/>
        <v>-5.95704545315147+0.154153023385516i</v>
      </c>
      <c r="E1352" t="str">
        <f t="shared" si="670"/>
        <v>2870</v>
      </c>
      <c r="F1352" t="str">
        <f t="shared" si="671"/>
        <v>0.777000777000777</v>
      </c>
      <c r="G1352" t="str">
        <f t="shared" si="666"/>
        <v>0.777000777000777</v>
      </c>
      <c r="H1352" t="str">
        <f t="shared" si="672"/>
        <v>8.14663603166699+2.72061386352722i</v>
      </c>
      <c r="I1352" t="str">
        <f t="shared" si="673"/>
        <v>478.307481509046i</v>
      </c>
      <c r="J1352" t="str">
        <f t="shared" si="667"/>
        <v>-308.673964239884+104.638371114771i</v>
      </c>
      <c r="K1352" t="str">
        <f t="shared" si="674"/>
        <v>0.471146369385722-1.38984022807471i</v>
      </c>
      <c r="L1352" t="str">
        <f t="shared" si="675"/>
        <v>0.0342739486105546-0.0859871129837472i</v>
      </c>
      <c r="M1352" t="str">
        <f t="shared" si="676"/>
        <v>0.505420317996277-1.47582734105846i</v>
      </c>
      <c r="N1352" t="str">
        <f t="shared" si="677"/>
        <v>-1.24793283068602i</v>
      </c>
      <c r="O1352" t="str">
        <f t="shared" si="678"/>
        <v>0.317283399166931-0.948330767513676i</v>
      </c>
      <c r="P1352" t="str">
        <f t="shared" si="679"/>
        <v>0.682716600833069+0.948330767513676i</v>
      </c>
      <c r="Q1352" t="str">
        <f t="shared" si="680"/>
        <v>-0.682716600833069+0.299602063172344i</v>
      </c>
      <c r="R1352" t="str">
        <f t="shared" si="681"/>
        <v>-0.327382802720223-1.5327228448509i</v>
      </c>
      <c r="S1352" t="str">
        <f t="shared" si="682"/>
        <v>0.128955013034723i</v>
      </c>
      <c r="T1352" t="str">
        <f t="shared" si="683"/>
        <v>0.197652294436366-0.0422176535921305i</v>
      </c>
      <c r="U1352" t="str">
        <f t="shared" si="684"/>
        <v>0.0000333333333333333-0.000926731085094126i</v>
      </c>
      <c r="V1352" t="str">
        <f t="shared" si="685"/>
        <v>6.66666666666667E-06-0.00926731085094126i</v>
      </c>
      <c r="W1352" t="str">
        <f t="shared" si="686"/>
        <v>0.0000276029663281428-0.00084256931559855i</v>
      </c>
      <c r="X1352" t="str">
        <f t="shared" si="687"/>
        <v>0.0000394036818545928-0.000841628785860397i</v>
      </c>
      <c r="Y1352" t="str">
        <f t="shared" si="688"/>
        <v>0.009+0.765291970414473i</v>
      </c>
      <c r="Z1352" t="str">
        <f t="shared" si="689"/>
        <v>-0.0132023526682429-0.000774655390057067i</v>
      </c>
      <c r="AA1352" t="str">
        <f t="shared" si="690"/>
        <v>0.185593067122196-15.6953587381282i</v>
      </c>
      <c r="AB1352" t="str">
        <f t="shared" si="691"/>
        <v>0.932213707079192-0.199116713881486i</v>
      </c>
      <c r="AC1352" t="str">
        <f t="shared" si="692"/>
        <v>1.17729785786444-1.47642410946529i</v>
      </c>
      <c r="AD1352" t="str">
        <f t="shared" si="693"/>
        <v>0.390221305058933+0.320237929947838i</v>
      </c>
      <c r="AE1352" t="str">
        <f t="shared" si="694"/>
        <v>-0.00490376524951522-0.00453018112619843i</v>
      </c>
      <c r="AF1352" t="str">
        <f t="shared" si="695"/>
        <v>-14.1036814848185-2.5664608401417i</v>
      </c>
      <c r="AG1352" t="str">
        <f t="shared" si="696"/>
        <v>1.01845719105064-0.0219561305385281i</v>
      </c>
      <c r="AH1352" t="str">
        <f t="shared" si="697"/>
        <v>0.0548475964375401+0.0762739905263354i</v>
      </c>
      <c r="AI1352">
        <f t="shared" si="698"/>
        <v>-20.542370380955344</v>
      </c>
      <c r="AJ1352">
        <f t="shared" si="699"/>
        <v>54.280598196711352</v>
      </c>
      <c r="AK1352"/>
      <c r="AL1352"/>
      <c r="AM1352"/>
      <c r="AN1352"/>
    </row>
    <row r="1353" spans="1:40" x14ac:dyDescent="0.25">
      <c r="A1353"/>
      <c r="B1353">
        <f t="shared" si="665"/>
        <v>121900</v>
      </c>
      <c r="C1353" s="237" t="str">
        <f t="shared" si="668"/>
        <v>-5.14322232953213E-06+0.0200904214969975i</v>
      </c>
      <c r="D1353" s="208" t="str">
        <f t="shared" si="669"/>
        <v>-5.95704538837716+0.154026564810314i</v>
      </c>
      <c r="E1353" t="str">
        <f t="shared" si="670"/>
        <v>2870</v>
      </c>
      <c r="F1353" t="str">
        <f t="shared" si="671"/>
        <v>0.777000777000777</v>
      </c>
      <c r="G1353" t="str">
        <f t="shared" si="666"/>
        <v>0.777000777000777</v>
      </c>
      <c r="H1353" t="str">
        <f t="shared" si="672"/>
        <v>8.14806720524499+2.71890106922255i</v>
      </c>
      <c r="I1353" t="str">
        <f t="shared" si="673"/>
        <v>478.700180590745i</v>
      </c>
      <c r="J1353" t="str">
        <f t="shared" si="667"/>
        <v>-309.182668818207+104.724281107476i</v>
      </c>
      <c r="K1353" t="str">
        <f t="shared" si="674"/>
        <v>0.470448722248657-1.38892900432211i</v>
      </c>
      <c r="L1353" t="str">
        <f t="shared" si="675"/>
        <v>0.0342254340052762-0.0859358956924842i</v>
      </c>
      <c r="M1353" t="str">
        <f t="shared" si="676"/>
        <v>0.504674156253933-1.47486490001459i</v>
      </c>
      <c r="N1353" t="str">
        <f t="shared" si="677"/>
        <v>-1.24895740608068i</v>
      </c>
      <c r="O1353" t="str">
        <f t="shared" si="678"/>
        <v>0.316311596431673-0.948655350463405i</v>
      </c>
      <c r="P1353" t="str">
        <f t="shared" si="679"/>
        <v>0.683688403568327+0.948655350463405i</v>
      </c>
      <c r="Q1353" t="str">
        <f t="shared" si="680"/>
        <v>-0.683688403568327+0.300302055617275i</v>
      </c>
      <c r="R1353" t="str">
        <f t="shared" si="681"/>
        <v>-0.327372719877969-1.53134972851875i</v>
      </c>
      <c r="S1353" t="str">
        <f t="shared" si="682"/>
        <v>0.129060887429661i</v>
      </c>
      <c r="T1353" t="str">
        <f t="shared" si="683"/>
        <v>0.1976373549278-0.0422510137477125i</v>
      </c>
      <c r="U1353" t="str">
        <f t="shared" si="684"/>
        <v>0.0000333333333333333-0.000925970846304059i</v>
      </c>
      <c r="V1353" t="str">
        <f t="shared" si="685"/>
        <v>6.66666666666667E-06-0.00925970846304059i</v>
      </c>
      <c r="W1353" t="str">
        <f t="shared" si="686"/>
        <v>0.0000276029657705219-0.000841878260450636i</v>
      </c>
      <c r="X1353" t="str">
        <f t="shared" si="687"/>
        <v>0.0000393843149052638-0.000840938773738835i</v>
      </c>
      <c r="Y1353" t="str">
        <f t="shared" si="688"/>
        <v>0.009+0.765920288945191i</v>
      </c>
      <c r="Z1353" t="str">
        <f t="shared" si="689"/>
        <v>-0.0131806899431771-0.000773458466317957i</v>
      </c>
      <c r="AA1353" t="str">
        <f t="shared" si="690"/>
        <v>0.185287668297411-15.6824584415573i</v>
      </c>
      <c r="AB1353" t="str">
        <f t="shared" si="691"/>
        <v>0.932143245895314-0.199274054803799i</v>
      </c>
      <c r="AC1353" t="str">
        <f t="shared" si="692"/>
        <v>1.17652629721631-1.47535382062807i</v>
      </c>
      <c r="AD1353" t="str">
        <f t="shared" si="693"/>
        <v>0.390546606072023+0.320367146480013i</v>
      </c>
      <c r="AE1353" t="str">
        <f t="shared" si="694"/>
        <v>-0.00489988304122039-0.00452473160469162i</v>
      </c>
      <c r="AF1353" t="str">
        <f t="shared" si="695"/>
        <v>-14.1051125936221-2.56487450441224i</v>
      </c>
      <c r="AG1353" t="str">
        <f t="shared" si="696"/>
        <v>1.01844935870918-0.0219566424322763i</v>
      </c>
      <c r="AH1353" t="str">
        <f t="shared" si="697"/>
        <v>0.0548237471067672+0.0761875674775711i</v>
      </c>
      <c r="AI1353">
        <f t="shared" si="698"/>
        <v>-20.55014790343175</v>
      </c>
      <c r="AJ1353">
        <f t="shared" si="699"/>
        <v>54.261618816529882</v>
      </c>
      <c r="AK1353"/>
      <c r="AL1353"/>
      <c r="AM1353"/>
      <c r="AN1353"/>
    </row>
    <row r="1354" spans="1:40" x14ac:dyDescent="0.25">
      <c r="A1354"/>
      <c r="B1354">
        <f t="shared" si="665"/>
        <v>122000</v>
      </c>
      <c r="C1354" s="237" t="str">
        <f t="shared" si="668"/>
        <v>-5.13479427360566E-06+0.0200739539405492i</v>
      </c>
      <c r="D1354" s="208" t="str">
        <f t="shared" si="669"/>
        <v>-5.95704532376206+0.153900313544211i</v>
      </c>
      <c r="E1354" t="str">
        <f t="shared" si="670"/>
        <v>2870</v>
      </c>
      <c r="F1354" t="str">
        <f t="shared" si="671"/>
        <v>0.777000777000777</v>
      </c>
      <c r="G1354" t="str">
        <f t="shared" si="666"/>
        <v>0.777000777000777</v>
      </c>
      <c r="H1354" t="str">
        <f t="shared" si="672"/>
        <v>8.149495405645+2.71719000537313i</v>
      </c>
      <c r="I1354" t="str">
        <f t="shared" si="673"/>
        <v>479.092879672444i</v>
      </c>
      <c r="J1354" t="str">
        <f t="shared" si="667"/>
        <v>-309.691790880797+104.810191100181i</v>
      </c>
      <c r="K1354" t="str">
        <f t="shared" si="674"/>
        <v>0.46975256809858-1.38801878479784i</v>
      </c>
      <c r="L1354" t="str">
        <f t="shared" si="675"/>
        <v>0.0341770169039302-0.0858847235632218i</v>
      </c>
      <c r="M1354" t="str">
        <f t="shared" si="676"/>
        <v>0.50392958500251-1.47390350836106i</v>
      </c>
      <c r="N1354" t="str">
        <f t="shared" si="677"/>
        <v>-1.24998198147533i</v>
      </c>
      <c r="O1354" t="str">
        <f t="shared" si="678"/>
        <v>0.315339461646856-0.948978937557769i</v>
      </c>
      <c r="P1354" t="str">
        <f t="shared" si="679"/>
        <v>0.684660538353144+0.948978937557769i</v>
      </c>
      <c r="Q1354" t="str">
        <f t="shared" si="680"/>
        <v>-0.684660538353144+0.301003043917561i</v>
      </c>
      <c r="R1354" t="str">
        <f t="shared" si="681"/>
        <v>-0.3273626277253-1.5299787650791i</v>
      </c>
      <c r="S1354" t="str">
        <f t="shared" si="682"/>
        <v>0.129166761824599i</v>
      </c>
      <c r="T1354" t="str">
        <f t="shared" si="683"/>
        <v>0.197622402745666-0.0422843705656687i</v>
      </c>
      <c r="U1354" t="str">
        <f t="shared" si="684"/>
        <v>0.0000333333333333335-0.00092521185380709i</v>
      </c>
      <c r="V1354" t="str">
        <f t="shared" si="685"/>
        <v>6.66666666666667E-06-0.0092521185380709i</v>
      </c>
      <c r="W1354" t="str">
        <f t="shared" si="686"/>
        <v>0.0000276029652124436-0.000841188338296448i</v>
      </c>
      <c r="X1354" t="str">
        <f t="shared" si="687"/>
        <v>0.0000393649955457706-0.000840249892234194i</v>
      </c>
      <c r="Y1354" t="str">
        <f t="shared" si="688"/>
        <v>0.009+0.766548607475909i</v>
      </c>
      <c r="Z1354" t="str">
        <f t="shared" si="689"/>
        <v>-0.0131590805073878-0.000772264887022182i</v>
      </c>
      <c r="AA1354" t="str">
        <f t="shared" si="690"/>
        <v>0.18498302349938-15.669579353679i</v>
      </c>
      <c r="AB1354" t="str">
        <f t="shared" si="691"/>
        <v>0.932072724937408-0.199431379984425i</v>
      </c>
      <c r="AC1354" t="str">
        <f t="shared" si="692"/>
        <v>1.17575641083353-1.47428463188493i</v>
      </c>
      <c r="AD1354" t="str">
        <f t="shared" si="693"/>
        <v>0.390872055492995+0.320496049173169i</v>
      </c>
      <c r="AE1354" t="str">
        <f t="shared" si="694"/>
        <v>-0.00489600900111471-0.00451929007714489i</v>
      </c>
      <c r="AF1354" t="str">
        <f t="shared" si="695"/>
        <v>-14.1065407294071-2.56328969182892i</v>
      </c>
      <c r="AG1354" t="str">
        <f t="shared" si="696"/>
        <v>1.01844152155026-0.0219571619922046i</v>
      </c>
      <c r="AH1354" t="str">
        <f t="shared" si="697"/>
        <v>0.0547999386220027+0.0761012669204788i</v>
      </c>
      <c r="AI1354">
        <f t="shared" si="698"/>
        <v>-20.557920023194207</v>
      </c>
      <c r="AJ1354">
        <f t="shared" si="699"/>
        <v>54.242628884455442</v>
      </c>
      <c r="AK1354"/>
      <c r="AL1354"/>
      <c r="AM1354"/>
      <c r="AN1354"/>
    </row>
    <row r="1355" spans="1:40" x14ac:dyDescent="0.25">
      <c r="A1355"/>
      <c r="B1355">
        <f t="shared" si="665"/>
        <v>122100</v>
      </c>
      <c r="C1355" s="237" t="str">
        <f t="shared" si="668"/>
        <v>-5.12638691695052E-06+0.0200575133579801i</v>
      </c>
      <c r="D1355" s="208" t="str">
        <f t="shared" si="669"/>
        <v>-5.95704525930566+0.153774269077847i</v>
      </c>
      <c r="E1355" t="str">
        <f t="shared" si="670"/>
        <v>2870</v>
      </c>
      <c r="F1355" t="str">
        <f t="shared" si="671"/>
        <v>0.777000777000777</v>
      </c>
      <c r="G1355" t="str">
        <f t="shared" si="666"/>
        <v>0.777000777000777</v>
      </c>
      <c r="H1355" t="str">
        <f t="shared" si="672"/>
        <v>8.15092064068629+2.71548067055843i</v>
      </c>
      <c r="I1355" t="str">
        <f t="shared" si="673"/>
        <v>479.485578754142i</v>
      </c>
      <c r="J1355" t="str">
        <f t="shared" si="667"/>
        <v>-310.201330427652+104.896101092886i</v>
      </c>
      <c r="K1355" t="str">
        <f t="shared" si="674"/>
        <v>0.469057902848082-1.3871095683741i</v>
      </c>
      <c r="L1355" t="str">
        <f t="shared" si="675"/>
        <v>0.0341286970615566-0.0858335965823969i</v>
      </c>
      <c r="M1355" t="str">
        <f t="shared" si="676"/>
        <v>0.503186599909639-1.4729431649565i</v>
      </c>
      <c r="N1355" t="str">
        <f t="shared" si="677"/>
        <v>-1.25100655686998i</v>
      </c>
      <c r="O1355" t="str">
        <f t="shared" si="678"/>
        <v>0.314366995832973-0.949301528457082i</v>
      </c>
      <c r="P1355" t="str">
        <f t="shared" si="679"/>
        <v>0.685633004167027+0.949301528457082i</v>
      </c>
      <c r="Q1355" t="str">
        <f t="shared" si="680"/>
        <v>-0.685633004167027+0.301705028412898i</v>
      </c>
      <c r="R1355" t="str">
        <f t="shared" si="681"/>
        <v>-0.327352526259543-1.52860994923449i</v>
      </c>
      <c r="S1355" t="str">
        <f t="shared" si="682"/>
        <v>0.129272636219538i</v>
      </c>
      <c r="T1355" t="str">
        <f t="shared" si="683"/>
        <v>0.197607437888957-0.0423177240426967i</v>
      </c>
      <c r="U1355" t="str">
        <f t="shared" si="684"/>
        <v>0.0000333333333333335-0.000924454104541075i</v>
      </c>
      <c r="V1355" t="str">
        <f t="shared" si="685"/>
        <v>6.66666666666667E-06-0.00924454104541075i</v>
      </c>
      <c r="W1355" t="str">
        <f t="shared" si="686"/>
        <v>0.0000276029646539077-0.000840499546352213i</v>
      </c>
      <c r="X1355" t="str">
        <f t="shared" si="687"/>
        <v>0.0000393457236203212-0.000839562138570722i</v>
      </c>
      <c r="Y1355" t="str">
        <f t="shared" si="688"/>
        <v>0.009+0.767176926006627i</v>
      </c>
      <c r="Z1355" t="str">
        <f t="shared" si="689"/>
        <v>-0.0131375241861986-0.000771074639415684i</v>
      </c>
      <c r="AA1355" t="str">
        <f t="shared" si="690"/>
        <v>0.184679130245188-15.656721422185i</v>
      </c>
      <c r="AB1355" t="str">
        <f t="shared" si="691"/>
        <v>0.932002144200723-0.199588689407788i</v>
      </c>
      <c r="AC1355" t="str">
        <f t="shared" si="692"/>
        <v>1.17498819418303-1.47321654202878i</v>
      </c>
      <c r="AD1355" t="str">
        <f t="shared" si="693"/>
        <v>0.391197653041465+0.320624637865127i</v>
      </c>
      <c r="AE1355" t="str">
        <f t="shared" si="694"/>
        <v>-0.00489214310138674-0.00451385652390349i</v>
      </c>
      <c r="AF1355" t="str">
        <f t="shared" si="695"/>
        <v>-14.107965899992-2.56170640148058i</v>
      </c>
      <c r="AG1355" t="str">
        <f t="shared" si="696"/>
        <v>1.01843367957603-0.0219576891834446i</v>
      </c>
      <c r="AH1355" t="str">
        <f t="shared" si="697"/>
        <v>0.0547761708301567+0.0760150885646714i</v>
      </c>
      <c r="AI1355">
        <f t="shared" si="698"/>
        <v>-20.5656867506023</v>
      </c>
      <c r="AJ1355">
        <f t="shared" si="699"/>
        <v>54.223628423395589</v>
      </c>
      <c r="AK1355"/>
      <c r="AL1355"/>
      <c r="AM1355"/>
      <c r="AN1355"/>
    </row>
    <row r="1356" spans="1:40" x14ac:dyDescent="0.25">
      <c r="A1356"/>
      <c r="B1356">
        <f t="shared" si="665"/>
        <v>122200</v>
      </c>
      <c r="C1356" s="237" t="str">
        <f t="shared" si="668"/>
        <v>-5.11800019183906E-06+0.0200410996830696i</v>
      </c>
      <c r="D1356" s="208" t="str">
        <f t="shared" si="669"/>
        <v>-5.95704519500743+0.153648430903534i</v>
      </c>
      <c r="E1356" t="str">
        <f t="shared" si="670"/>
        <v>2870</v>
      </c>
      <c r="F1356" t="str">
        <f t="shared" si="671"/>
        <v>0.777000777000777</v>
      </c>
      <c r="G1356" t="str">
        <f t="shared" si="666"/>
        <v>0.777000777000777</v>
      </c>
      <c r="H1356" t="str">
        <f t="shared" si="672"/>
        <v>8.15234291816396+2.71377306335381i</v>
      </c>
      <c r="I1356" t="str">
        <f t="shared" si="673"/>
        <v>479.878277835841i</v>
      </c>
      <c r="J1356" t="str">
        <f t="shared" si="667"/>
        <v>-310.711287458774+104.982011085591i</v>
      </c>
      <c r="K1356" t="str">
        <f t="shared" si="674"/>
        <v>0.468364722423066-1.38620135392239i</v>
      </c>
      <c r="L1356" t="str">
        <f t="shared" si="675"/>
        <v>0.034080474233903-0.0857825147362096i</v>
      </c>
      <c r="M1356" t="str">
        <f t="shared" si="676"/>
        <v>0.502445196656969-1.4719838686586i</v>
      </c>
      <c r="N1356" t="str">
        <f t="shared" si="677"/>
        <v>-1.25203113226463i</v>
      </c>
      <c r="O1356" t="str">
        <f t="shared" si="678"/>
        <v>0.313394200010875-0.949623122822704i</v>
      </c>
      <c r="P1356" t="str">
        <f t="shared" si="679"/>
        <v>0.686605799989125+0.949623122822704i</v>
      </c>
      <c r="Q1356" t="str">
        <f t="shared" si="680"/>
        <v>-0.686605799989125+0.302408009441926i</v>
      </c>
      <c r="R1356" t="str">
        <f t="shared" si="681"/>
        <v>-0.327342415478024-1.52724327570483i</v>
      </c>
      <c r="S1356" t="str">
        <f t="shared" si="682"/>
        <v>0.129378510614476i</v>
      </c>
      <c r="T1356" t="str">
        <f t="shared" si="683"/>
        <v>0.197592460356664-0.0423510741754917i</v>
      </c>
      <c r="U1356" t="str">
        <f t="shared" si="684"/>
        <v>0.0000333333333333332-0.000923697595453883i</v>
      </c>
      <c r="V1356" t="str">
        <f t="shared" si="685"/>
        <v>6.66666666666667E-06-0.00923697595453883i</v>
      </c>
      <c r="W1356" t="str">
        <f t="shared" si="686"/>
        <v>0.0000276029640949138-0.000839811881843262i</v>
      </c>
      <c r="X1356" t="str">
        <f t="shared" si="687"/>
        <v>0.0000393264989737611-0.000838875509981735i</v>
      </c>
      <c r="Y1356" t="str">
        <f t="shared" si="688"/>
        <v>0.009+0.767805244537345i</v>
      </c>
      <c r="Z1356" t="str">
        <f t="shared" si="689"/>
        <v>-0.0131160208056481-0.000769887710804766i</v>
      </c>
      <c r="AA1356" t="str">
        <f t="shared" si="690"/>
        <v>0.18437598606214-15.6438845949389i</v>
      </c>
      <c r="AB1356" t="str">
        <f t="shared" si="691"/>
        <v>0.931931503680503-0.199745983058302i</v>
      </c>
      <c r="AC1356" t="str">
        <f t="shared" si="692"/>
        <v>1.1742216427464-1.47214954985162i</v>
      </c>
      <c r="AD1356" t="str">
        <f t="shared" si="693"/>
        <v>0.391523398436858+0.320752912393932i</v>
      </c>
      <c r="AE1356" t="str">
        <f t="shared" si="694"/>
        <v>-0.00488828531433896-0.00450843092538009i</v>
      </c>
      <c r="AF1356" t="str">
        <f t="shared" si="695"/>
        <v>-14.1093881131714-2.56012463245028i</v>
      </c>
      <c r="AG1356" t="str">
        <f t="shared" si="696"/>
        <v>1.01842583278864-0.0219582239712316i</v>
      </c>
      <c r="AH1356" t="str">
        <f t="shared" si="697"/>
        <v>0.0547524435787808+0.0759290321207119i</v>
      </c>
      <c r="AI1356">
        <f t="shared" si="698"/>
        <v>-20.573448095989324</v>
      </c>
      <c r="AJ1356">
        <f t="shared" si="699"/>
        <v>54.20461745617969</v>
      </c>
      <c r="AK1356"/>
      <c r="AL1356"/>
      <c r="AM1356"/>
      <c r="AN1356"/>
    </row>
    <row r="1357" spans="1:40" x14ac:dyDescent="0.25">
      <c r="A1357"/>
      <c r="B1357">
        <f t="shared" si="665"/>
        <v>122300</v>
      </c>
      <c r="C1357" s="237" t="str">
        <f t="shared" si="668"/>
        <v>-5.10963403082038E-06+0.0200247128498134i</v>
      </c>
      <c r="D1357" s="208" t="str">
        <f t="shared" si="669"/>
        <v>-5.95704513086686+0.153522798515236i</v>
      </c>
      <c r="E1357" t="str">
        <f t="shared" si="670"/>
        <v>2870</v>
      </c>
      <c r="F1357" t="str">
        <f t="shared" si="671"/>
        <v>0.777000777000777</v>
      </c>
      <c r="G1357" t="str">
        <f t="shared" si="666"/>
        <v>0.777000777000777</v>
      </c>
      <c r="H1357" t="str">
        <f t="shared" si="672"/>
        <v>8.15376224584914+2.71206718233061i</v>
      </c>
      <c r="I1357" t="str">
        <f t="shared" si="673"/>
        <v>480.27097691754i</v>
      </c>
      <c r="J1357" t="str">
        <f t="shared" si="667"/>
        <v>-311.221661974162+105.067921078296i</v>
      </c>
      <c r="K1357" t="str">
        <f t="shared" si="674"/>
        <v>0.467673022762716-1.38529414031358i</v>
      </c>
      <c r="L1357" t="str">
        <f t="shared" si="675"/>
        <v>0.0340323481774217-0.0857314780106244i</v>
      </c>
      <c r="M1357" t="str">
        <f t="shared" si="676"/>
        <v>0.501705370940138-1.4710256183242i</v>
      </c>
      <c r="N1357" t="str">
        <f t="shared" si="677"/>
        <v>-1.25305570765928i</v>
      </c>
      <c r="O1357" t="str">
        <f t="shared" si="678"/>
        <v>0.31242107520176-0.949943720317039i</v>
      </c>
      <c r="P1357" t="str">
        <f t="shared" si="679"/>
        <v>0.68757892479824+0.949943720317039i</v>
      </c>
      <c r="Q1357" t="str">
        <f t="shared" si="680"/>
        <v>-0.68757892479824+0.303111987342241i</v>
      </c>
      <c r="R1357" t="str">
        <f t="shared" si="681"/>
        <v>-0.327332295378063-1.52587873922727i</v>
      </c>
      <c r="S1357" t="str">
        <f t="shared" si="682"/>
        <v>0.129484385009414i</v>
      </c>
      <c r="T1357" t="str">
        <f t="shared" si="683"/>
        <v>0.197577470147783-0.0423844209607483i</v>
      </c>
      <c r="U1357" t="str">
        <f t="shared" si="684"/>
        <v>0.0000333333333333333-0.000922942323503391i</v>
      </c>
      <c r="V1357" t="str">
        <f t="shared" si="685"/>
        <v>6.66666666666667E-06-0.00922942323503391i</v>
      </c>
      <c r="W1357" t="str">
        <f t="shared" si="686"/>
        <v>0.0000276029635354626-0.000839125342004033i</v>
      </c>
      <c r="X1357" t="str">
        <f t="shared" si="687"/>
        <v>0.0000393073214515709-0.000838190003709624i</v>
      </c>
      <c r="Y1357" t="str">
        <f t="shared" si="688"/>
        <v>0.009+0.768433563068063i</v>
      </c>
      <c r="Z1357" t="str">
        <f t="shared" si="689"/>
        <v>-0.0130945701924875-0.000768704088555776i</v>
      </c>
      <c r="AA1357" t="str">
        <f t="shared" si="690"/>
        <v>0.184073588487713-15.6310688199758i</v>
      </c>
      <c r="AB1357" t="str">
        <f t="shared" si="691"/>
        <v>0.931860803372011-0.199903260920378i</v>
      </c>
      <c r="AC1357" t="str">
        <f t="shared" si="692"/>
        <v>1.17345675201991-1.4710836541446i</v>
      </c>
      <c r="AD1357" t="str">
        <f t="shared" si="693"/>
        <v>0.391849291398411+0.320880872597834i</v>
      </c>
      <c r="AE1357" t="str">
        <f t="shared" si="694"/>
        <v>-0.00488443561238767-0.00450301326205461i</v>
      </c>
      <c r="AF1357" t="str">
        <f t="shared" si="695"/>
        <v>-14.110807376716-2.55854438381537i</v>
      </c>
      <c r="AG1357" t="str">
        <f t="shared" si="696"/>
        <v>1.01841798119025-0.0219587663209044i</v>
      </c>
      <c r="AH1357" t="str">
        <f t="shared" si="697"/>
        <v>0.0547287567160692+0.0758430973001104i</v>
      </c>
      <c r="AI1357">
        <f t="shared" si="698"/>
        <v>-20.581204069662139</v>
      </c>
      <c r="AJ1357">
        <f t="shared" si="699"/>
        <v>54.185596005557365</v>
      </c>
      <c r="AK1357"/>
      <c r="AL1357"/>
      <c r="AM1357"/>
      <c r="AN1357"/>
    </row>
    <row r="1358" spans="1:40" x14ac:dyDescent="0.25">
      <c r="A1358"/>
      <c r="B1358">
        <f t="shared" si="665"/>
        <v>122400</v>
      </c>
      <c r="C1358" s="237" t="str">
        <f t="shared" si="668"/>
        <v>-5.10128836671907E-06+0.0200083527924234i</v>
      </c>
      <c r="D1358" s="208" t="str">
        <f t="shared" si="669"/>
        <v>-5.95704506688344+0.153397371408579i</v>
      </c>
      <c r="E1358" t="str">
        <f t="shared" si="670"/>
        <v>2870</v>
      </c>
      <c r="F1358" t="str">
        <f t="shared" si="671"/>
        <v>0.777000777000777</v>
      </c>
      <c r="G1358" t="str">
        <f t="shared" si="666"/>
        <v>0.777000777000777</v>
      </c>
      <c r="H1358" t="str">
        <f t="shared" si="672"/>
        <v>8.15517863148897+2.71036302605621i</v>
      </c>
      <c r="I1358" t="str">
        <f t="shared" si="673"/>
        <v>480.663675999238i</v>
      </c>
      <c r="J1358" t="str">
        <f t="shared" si="667"/>
        <v>-311.732453973816+105.153831071001i</v>
      </c>
      <c r="K1358" t="str">
        <f t="shared" si="674"/>
        <v>0.466982799819439-1.38438792641786i</v>
      </c>
      <c r="L1358" t="str">
        <f t="shared" si="675"/>
        <v>0.0339843186492699-0.0856804863913736i</v>
      </c>
      <c r="M1358" t="str">
        <f t="shared" si="676"/>
        <v>0.500967118468709-1.47006841280923i</v>
      </c>
      <c r="N1358" t="str">
        <f t="shared" si="677"/>
        <v>-1.25408028305394i</v>
      </c>
      <c r="O1358" t="str">
        <f t="shared" si="678"/>
        <v>0.311447622427159-0.950263320603542i</v>
      </c>
      <c r="P1358" t="str">
        <f t="shared" si="679"/>
        <v>0.688552377572841+0.950263320603542i</v>
      </c>
      <c r="Q1358" t="str">
        <f t="shared" si="680"/>
        <v>-0.688552377572841+0.303816962450398i</v>
      </c>
      <c r="R1358" t="str">
        <f t="shared" si="681"/>
        <v>-0.327322165956984-1.52451633455616i</v>
      </c>
      <c r="S1358" t="str">
        <f t="shared" si="682"/>
        <v>0.129590259404352i</v>
      </c>
      <c r="T1358" t="str">
        <f t="shared" si="683"/>
        <v>0.197562467261305-0.0424177643951599i</v>
      </c>
      <c r="U1358" t="str">
        <f t="shared" si="684"/>
        <v>0.0000333333333333334-0.000922188285657394i</v>
      </c>
      <c r="V1358" t="str">
        <f t="shared" si="685"/>
        <v>6.66666666666667E-06-0.00922188285657393i</v>
      </c>
      <c r="W1358" t="str">
        <f t="shared" si="686"/>
        <v>0.0000276029629755538-0.000838439924077978i</v>
      </c>
      <c r="X1358" t="str">
        <f t="shared" si="687"/>
        <v>0.0000392881908998605-0.000837505617005756i</v>
      </c>
      <c r="Y1358" t="str">
        <f t="shared" si="688"/>
        <v>0.009+0.769061881598781i</v>
      </c>
      <c r="Z1358" t="str">
        <f t="shared" si="689"/>
        <v>-0.0130731721741754-0.000767523760094718i</v>
      </c>
      <c r="AA1358" t="str">
        <f t="shared" si="690"/>
        <v>0.183771935069509-15.6182740455012i</v>
      </c>
      <c r="AB1358" t="str">
        <f t="shared" si="691"/>
        <v>0.931790043270488-0.200060522978419i</v>
      </c>
      <c r="AC1358" t="str">
        <f t="shared" si="692"/>
        <v>1.17269351751438-1.47001885369793i</v>
      </c>
      <c r="AD1358" t="str">
        <f t="shared" si="693"/>
        <v>0.392175331645188+0.321008518315297i</v>
      </c>
      <c r="AE1358" t="str">
        <f t="shared" si="694"/>
        <v>-0.0048805939680621-0.00449760351447353i</v>
      </c>
      <c r="AF1358" t="str">
        <f t="shared" si="695"/>
        <v>-14.1122236983724-2.55696565464763i</v>
      </c>
      <c r="AG1358" t="str">
        <f t="shared" si="696"/>
        <v>1.01841012478305-0.0219593161979057i</v>
      </c>
      <c r="AH1358" t="str">
        <f t="shared" si="697"/>
        <v>0.0547051100908501+0.0757572838153129i</v>
      </c>
      <c r="AI1358">
        <f t="shared" si="698"/>
        <v>-20.588954681902059</v>
      </c>
      <c r="AJ1358">
        <f t="shared" si="699"/>
        <v>54.166564094198947</v>
      </c>
      <c r="AK1358"/>
      <c r="AL1358"/>
      <c r="AM1358"/>
      <c r="AN1358"/>
    </row>
    <row r="1359" spans="1:40" x14ac:dyDescent="0.25">
      <c r="A1359"/>
      <c r="B1359">
        <f t="shared" si="665"/>
        <v>122500</v>
      </c>
      <c r="C1359" s="237" t="str">
        <f t="shared" si="668"/>
        <v>-5.09296313263372E-06+0.0199920194453259i</v>
      </c>
      <c r="D1359" s="208" t="str">
        <f t="shared" si="669"/>
        <v>-5.95704500305665+0.153272149080832i</v>
      </c>
      <c r="E1359" t="str">
        <f t="shared" si="670"/>
        <v>2870</v>
      </c>
      <c r="F1359" t="str">
        <f t="shared" si="671"/>
        <v>0.777000777000777</v>
      </c>
      <c r="G1359" t="str">
        <f t="shared" si="666"/>
        <v>0.777000777000777</v>
      </c>
      <c r="H1359" t="str">
        <f t="shared" si="672"/>
        <v>8.15659208280673+2.70866059309399i</v>
      </c>
      <c r="I1359" t="str">
        <f t="shared" si="673"/>
        <v>481.056375080937i</v>
      </c>
      <c r="J1359" t="str">
        <f t="shared" si="667"/>
        <v>-312.243663457737+105.239741063706i</v>
      </c>
      <c r="K1359" t="str">
        <f t="shared" si="674"/>
        <v>0.466294049558816-1.38348271110485i</v>
      </c>
      <c r="L1359" t="str">
        <f t="shared" si="675"/>
        <v>0.0339363854073046-0.0856295398639572i</v>
      </c>
      <c r="M1359" t="str">
        <f t="shared" si="676"/>
        <v>0.500230434966121-1.46911225096881i</v>
      </c>
      <c r="N1359" t="str">
        <f t="shared" si="677"/>
        <v>-1.25510485844859i</v>
      </c>
      <c r="O1359" t="str">
        <f t="shared" si="678"/>
        <v>0.310473842708979-0.950581923346705i</v>
      </c>
      <c r="P1359" t="str">
        <f t="shared" si="679"/>
        <v>0.689526157291021+0.950581923346705i</v>
      </c>
      <c r="Q1359" t="str">
        <f t="shared" si="680"/>
        <v>-0.689526157291021+0.304522935101885i</v>
      </c>
      <c r="R1359" t="str">
        <f t="shared" si="681"/>
        <v>-0.327312027212101-1.52315605646301i</v>
      </c>
      <c r="S1359" t="str">
        <f t="shared" si="682"/>
        <v>0.12969613379929i</v>
      </c>
      <c r="T1359" t="str">
        <f t="shared" si="683"/>
        <v>0.197547451696225-0.0424511044754175i</v>
      </c>
      <c r="U1359" t="str">
        <f t="shared" si="684"/>
        <v>0.0000333333333333335-0.000921435478893593i</v>
      </c>
      <c r="V1359" t="str">
        <f t="shared" si="685"/>
        <v>6.66666666666667E-06-0.00921435478893593i</v>
      </c>
      <c r="W1359" t="str">
        <f t="shared" si="686"/>
        <v>0.0000276029624151875-0.00083775562531755i</v>
      </c>
      <c r="X1359" t="str">
        <f t="shared" si="687"/>
        <v>0.0000392691071653678-0.000836822347130466i</v>
      </c>
      <c r="Y1359" t="str">
        <f t="shared" si="688"/>
        <v>0.009+0.769690200129499i</v>
      </c>
      <c r="Z1359" t="str">
        <f t="shared" si="689"/>
        <v>-0.0130518265788756-0.00076634671290695i</v>
      </c>
      <c r="AA1359" t="str">
        <f t="shared" si="690"/>
        <v>0.183471023365197-15.6055002198907i</v>
      </c>
      <c r="AB1359" t="str">
        <f t="shared" si="691"/>
        <v>0.931719223371195-0.200217769216819i</v>
      </c>
      <c r="AC1359" t="str">
        <f t="shared" si="692"/>
        <v>1.1719319347552-1.46895514730104i</v>
      </c>
      <c r="AD1359" t="str">
        <f t="shared" si="693"/>
        <v>0.392501518896055+0.321135849385i</v>
      </c>
      <c r="AE1359" t="str">
        <f t="shared" si="694"/>
        <v>-0.00487676035400383-0.00449220166324994i</v>
      </c>
      <c r="AF1359" t="str">
        <f t="shared" si="695"/>
        <v>-14.1136370858634-2.55538844401316i</v>
      </c>
      <c r="AG1359" t="str">
        <f t="shared" si="696"/>
        <v>1.0184022635692-0.0219598735677803i</v>
      </c>
      <c r="AH1359" t="str">
        <f t="shared" si="697"/>
        <v>0.0546815035525853+0.0756715913797053i</v>
      </c>
      <c r="AI1359">
        <f t="shared" si="698"/>
        <v>-20.596699942964243</v>
      </c>
      <c r="AJ1359">
        <f t="shared" si="699"/>
        <v>54.147521744697123</v>
      </c>
      <c r="AK1359"/>
      <c r="AL1359"/>
      <c r="AM1359"/>
      <c r="AN1359"/>
    </row>
    <row r="1360" spans="1:40" x14ac:dyDescent="0.25">
      <c r="A1360"/>
      <c r="B1360">
        <f t="shared" si="665"/>
        <v>122600</v>
      </c>
      <c r="C1360" s="237" t="str">
        <f t="shared" si="668"/>
        <v>-5.08465826193569E-06+0.0199757127431615i</v>
      </c>
      <c r="D1360" s="208" t="str">
        <f t="shared" si="669"/>
        <v>-5.95704493938597+0.153147131030905i</v>
      </c>
      <c r="E1360" t="str">
        <f t="shared" si="670"/>
        <v>2870</v>
      </c>
      <c r="F1360" t="str">
        <f t="shared" si="671"/>
        <v>0.777000777000777</v>
      </c>
      <c r="G1360" t="str">
        <f t="shared" si="666"/>
        <v>0.777000777000777</v>
      </c>
      <c r="H1360" t="str">
        <f t="shared" si="672"/>
        <v>8.15800260750184+2.7069598820035i</v>
      </c>
      <c r="I1360" t="str">
        <f t="shared" si="673"/>
        <v>481.449074162636i</v>
      </c>
      <c r="J1360" t="str">
        <f t="shared" si="667"/>
        <v>-312.755290425923+105.325651056412i</v>
      </c>
      <c r="K1360" t="str">
        <f t="shared" si="674"/>
        <v>0.465606767959569-1.38257849324355i</v>
      </c>
      <c r="L1360" t="str">
        <f t="shared" si="675"/>
        <v>0.0338885482100829-0.0855786384136463i</v>
      </c>
      <c r="M1360" t="str">
        <f t="shared" si="676"/>
        <v>0.499495316169652-1.4681571316572i</v>
      </c>
      <c r="N1360" t="str">
        <f t="shared" si="677"/>
        <v>-1.25612943384324i</v>
      </c>
      <c r="O1360" t="str">
        <f t="shared" si="678"/>
        <v>0.309499737069439-0.950899528212076i</v>
      </c>
      <c r="P1360" t="str">
        <f t="shared" si="679"/>
        <v>0.690500262930561+0.950899528212076i</v>
      </c>
      <c r="Q1360" t="str">
        <f t="shared" si="680"/>
        <v>-0.690500262930561+0.305229905631164i</v>
      </c>
      <c r="R1360" t="str">
        <f t="shared" si="681"/>
        <v>-0.32730187914073-1.52179789973632i</v>
      </c>
      <c r="S1360" t="str">
        <f t="shared" si="682"/>
        <v>0.129802008194228i</v>
      </c>
      <c r="T1360" t="str">
        <f t="shared" si="683"/>
        <v>0.197532423451533-0.0424844411982113i</v>
      </c>
      <c r="U1360" t="str">
        <f t="shared" si="684"/>
        <v>0.0000333333333333332-0.000920683900199546i</v>
      </c>
      <c r="V1360" t="str">
        <f t="shared" si="685"/>
        <v>6.66666666666667E-06-0.00920683900199546i</v>
      </c>
      <c r="W1360" t="str">
        <f t="shared" si="686"/>
        <v>0.0000276029618543631-0.000837072442984162i</v>
      </c>
      <c r="X1360" t="str">
        <f t="shared" si="687"/>
        <v>0.0000392500700954546-0.000836140191353012i</v>
      </c>
      <c r="Y1360" t="str">
        <f t="shared" si="688"/>
        <v>0.009+0.770318518660217i</v>
      </c>
      <c r="Z1360" t="str">
        <f t="shared" si="689"/>
        <v>-0.0130305332354531-0.000765172934536836i</v>
      </c>
      <c r="AA1360" t="str">
        <f t="shared" si="690"/>
        <v>0.183170850942474-15.592747291689i</v>
      </c>
      <c r="AB1360" t="str">
        <f t="shared" si="691"/>
        <v>0.931648343669367-0.200374999619967i</v>
      </c>
      <c r="AC1360" t="str">
        <f t="shared" si="692"/>
        <v>1.1711719992822-1.46789253374247i</v>
      </c>
      <c r="AD1360" t="str">
        <f t="shared" si="693"/>
        <v>0.392827852869703+0.32126286564583i</v>
      </c>
      <c r="AE1360" t="str">
        <f t="shared" si="694"/>
        <v>-0.0048729347429664-0.00448680768906299i</v>
      </c>
      <c r="AF1360" t="str">
        <f t="shared" si="695"/>
        <v>-14.1150475468878-2.55381275097259i</v>
      </c>
      <c r="AG1360" t="str">
        <f t="shared" si="696"/>
        <v>1.0183943975509-0.0219604383961762i</v>
      </c>
      <c r="AH1360" t="str">
        <f t="shared" si="697"/>
        <v>0.0546579369513649+0.0755860197076016i</v>
      </c>
      <c r="AI1360">
        <f t="shared" si="698"/>
        <v>-20.604439863078486</v>
      </c>
      <c r="AJ1360">
        <f t="shared" si="699"/>
        <v>54.12846897956554</v>
      </c>
      <c r="AK1360"/>
      <c r="AL1360"/>
      <c r="AM1360"/>
      <c r="AN1360"/>
    </row>
    <row r="1361" spans="1:40" x14ac:dyDescent="0.25">
      <c r="A1361"/>
      <c r="B1361">
        <f t="shared" si="665"/>
        <v>122700</v>
      </c>
      <c r="C1361" s="237" t="str">
        <f t="shared" si="668"/>
        <v>-5.07637368826775E-06+0.0199594326207835i</v>
      </c>
      <c r="D1361" s="208" t="str">
        <f t="shared" si="669"/>
        <v>-5.9570448758709+0.15302231675934i</v>
      </c>
      <c r="E1361" t="str">
        <f t="shared" si="670"/>
        <v>2870</v>
      </c>
      <c r="F1361" t="str">
        <f t="shared" si="671"/>
        <v>0.777000777000777</v>
      </c>
      <c r="G1361" t="str">
        <f t="shared" si="666"/>
        <v>0.777000777000777</v>
      </c>
      <c r="H1361" t="str">
        <f t="shared" si="672"/>
        <v>8.15941021325012+2.7052608913404i</v>
      </c>
      <c r="I1361" t="str">
        <f t="shared" si="673"/>
        <v>481.841773244335i</v>
      </c>
      <c r="J1361" t="str">
        <f t="shared" si="667"/>
        <v>-313.267334878376+105.411561049117i</v>
      </c>
      <c r="K1361" t="str">
        <f t="shared" si="674"/>
        <v>0.464920951013477-1.38167527170239i</v>
      </c>
      <c r="L1361" t="str">
        <f t="shared" si="675"/>
        <v>0.0338408068168589-0.0855277820254843i</v>
      </c>
      <c r="M1361" t="str">
        <f t="shared" si="676"/>
        <v>0.498761757830336-1.46720305372787i</v>
      </c>
      <c r="N1361" t="str">
        <f t="shared" si="677"/>
        <v>-1.25715400923789i</v>
      </c>
      <c r="O1361" t="str">
        <f t="shared" si="678"/>
        <v>0.308525306531112-0.951216134866247i</v>
      </c>
      <c r="P1361" t="str">
        <f t="shared" si="679"/>
        <v>0.691474693468888+0.951216134866247i</v>
      </c>
      <c r="Q1361" t="str">
        <f t="shared" si="680"/>
        <v>-0.691474693468888+0.305937874371643i</v>
      </c>
      <c r="R1361" t="str">
        <f t="shared" si="681"/>
        <v>-0.327291721740181-1.52044185918161i</v>
      </c>
      <c r="S1361" t="str">
        <f t="shared" si="682"/>
        <v>0.129907882589167i</v>
      </c>
      <c r="T1361" t="str">
        <f t="shared" si="683"/>
        <v>0.197517382526219-0.0425177745602298i</v>
      </c>
      <c r="U1361" t="str">
        <f t="shared" si="684"/>
        <v>0.0000333333333333333-0.000919933546572654i</v>
      </c>
      <c r="V1361" t="str">
        <f t="shared" si="685"/>
        <v>6.66666666666667E-06-0.00919933546572654i</v>
      </c>
      <c r="W1361" t="str">
        <f t="shared" si="686"/>
        <v>0.0000276029612930816-0.000836390374348185i</v>
      </c>
      <c r="X1361" t="str">
        <f t="shared" si="687"/>
        <v>0.0000392310795381062-0.000835459146951581i</v>
      </c>
      <c r="Y1361" t="str">
        <f t="shared" si="688"/>
        <v>0.009+0.770946837190935i</v>
      </c>
      <c r="Z1361" t="str">
        <f t="shared" si="689"/>
        <v>-0.013009291973471-0.000764002412587463i</v>
      </c>
      <c r="AA1361" t="str">
        <f t="shared" si="690"/>
        <v>0.182871415379004-15.5800152096094i</v>
      </c>
      <c r="AB1361" t="str">
        <f t="shared" si="691"/>
        <v>0.931577404160241-0.200532214172246i</v>
      </c>
      <c r="AC1361" t="str">
        <f t="shared" si="692"/>
        <v>1.17041370664965-1.46683101180995i</v>
      </c>
      <c r="AD1361" t="str">
        <f t="shared" si="693"/>
        <v>0.393154333284639+0.321389566936887i</v>
      </c>
      <c r="AE1361" t="str">
        <f t="shared" si="694"/>
        <v>-0.00486911710781495-0.00448142157265803i</v>
      </c>
      <c r="AF1361" t="str">
        <f t="shared" si="695"/>
        <v>-14.116455089121-2.55223857458106i</v>
      </c>
      <c r="AG1361" t="str">
        <f t="shared" si="696"/>
        <v>1.01838652673033-0.0219610106488431i</v>
      </c>
      <c r="AH1361" t="str">
        <f t="shared" si="697"/>
        <v>0.0546344101379112+0.0755005685142525i</v>
      </c>
      <c r="AI1361">
        <f t="shared" si="698"/>
        <v>-20.612174452448002</v>
      </c>
      <c r="AJ1361">
        <f t="shared" si="699"/>
        <v>54.109405821239953</v>
      </c>
      <c r="AK1361"/>
      <c r="AL1361"/>
      <c r="AM1361"/>
      <c r="AN1361"/>
    </row>
    <row r="1362" spans="1:40" x14ac:dyDescent="0.25">
      <c r="A1362"/>
      <c r="B1362">
        <f t="shared" si="665"/>
        <v>122800</v>
      </c>
      <c r="C1362" s="237" t="str">
        <f t="shared" si="668"/>
        <v>-5.06810934554273E-06+0.0199431790132576i</v>
      </c>
      <c r="D1362" s="208" t="str">
        <f t="shared" si="669"/>
        <v>-5.95704481251094+0.152897705768308i</v>
      </c>
      <c r="E1362" t="str">
        <f t="shared" si="670"/>
        <v>2870</v>
      </c>
      <c r="F1362" t="str">
        <f t="shared" si="671"/>
        <v>0.777000777000777</v>
      </c>
      <c r="G1362" t="str">
        <f t="shared" si="666"/>
        <v>0.777000777000777</v>
      </c>
      <c r="H1362" t="str">
        <f t="shared" si="672"/>
        <v>8.16081490770368+2.7035636196566i</v>
      </c>
      <c r="I1362" t="str">
        <f t="shared" si="673"/>
        <v>482.234472326033i</v>
      </c>
      <c r="J1362" t="str">
        <f t="shared" si="667"/>
        <v>-313.779796815095+105.497471041822i</v>
      </c>
      <c r="K1362" t="str">
        <f t="shared" si="674"/>
        <v>0.46423659472537-1.38077304534922i</v>
      </c>
      <c r="L1362" t="str">
        <f t="shared" si="675"/>
        <v>0.0337931609875806-0.0854769706842879i</v>
      </c>
      <c r="M1362" t="str">
        <f t="shared" si="676"/>
        <v>0.498029755712951-1.46625001603351i</v>
      </c>
      <c r="N1362" t="str">
        <f t="shared" si="677"/>
        <v>-1.25817858463254i</v>
      </c>
      <c r="O1362" t="str">
        <f t="shared" si="678"/>
        <v>0.307550552116911-0.951531742976861i</v>
      </c>
      <c r="P1362" t="str">
        <f t="shared" si="679"/>
        <v>0.692449447883089+0.951531742976861i</v>
      </c>
      <c r="Q1362" t="str">
        <f t="shared" si="680"/>
        <v>-0.692449447883089+0.306646841655679i</v>
      </c>
      <c r="R1362" t="str">
        <f t="shared" si="681"/>
        <v>-0.327281555007764-1.51908792962133i</v>
      </c>
      <c r="S1362" t="str">
        <f t="shared" si="682"/>
        <v>0.130013756984105i</v>
      </c>
      <c r="T1362" t="str">
        <f t="shared" si="683"/>
        <v>0.197502328919275-0.0425511045581594i</v>
      </c>
      <c r="U1362" t="str">
        <f t="shared" si="684"/>
        <v>0.0000333333333333334-0.000919184415020072i</v>
      </c>
      <c r="V1362" t="str">
        <f t="shared" si="685"/>
        <v>6.66666666666667E-06-0.00919184415020072i</v>
      </c>
      <c r="W1362" t="str">
        <f t="shared" si="686"/>
        <v>0.0000276029607313424-0.000835709416688848i</v>
      </c>
      <c r="X1362" t="str">
        <f t="shared" si="687"/>
        <v>0.0000392121353419242-0.000834779211213179i</v>
      </c>
      <c r="Y1362" t="str">
        <f t="shared" si="688"/>
        <v>0.009+0.771575155721653i</v>
      </c>
      <c r="Z1362" t="str">
        <f t="shared" si="689"/>
        <v>-0.0129881026231866-0.000762835134720234i</v>
      </c>
      <c r="AA1362" t="str">
        <f t="shared" si="690"/>
        <v>0.182572714262377-15.5673039225332i</v>
      </c>
      <c r="AB1362" t="str">
        <f t="shared" si="691"/>
        <v>0.931506404839063-0.200689412858027i</v>
      </c>
      <c r="AC1362" t="str">
        <f t="shared" si="692"/>
        <v>1.16965705242621-1.46577058029045i</v>
      </c>
      <c r="AD1362" t="str">
        <f t="shared" si="693"/>
        <v>0.393480959859181+0.321515953097485i</v>
      </c>
      <c r="AE1362" t="str">
        <f t="shared" si="694"/>
        <v>-0.00486530742152522-0.00447604329484584i</v>
      </c>
      <c r="AF1362" t="str">
        <f t="shared" si="695"/>
        <v>-14.1178597202146-2.55066591388829i</v>
      </c>
      <c r="AG1362" t="str">
        <f t="shared" si="696"/>
        <v>1.01837865110968-0.0219615902916327i</v>
      </c>
      <c r="AH1362" t="str">
        <f t="shared" si="697"/>
        <v>0.0546109229635667+0.0754152375158295i</v>
      </c>
      <c r="AI1362">
        <f t="shared" si="698"/>
        <v>-20.619903721250914</v>
      </c>
      <c r="AJ1362">
        <f t="shared" si="699"/>
        <v>54.090332292078728</v>
      </c>
      <c r="AK1362"/>
      <c r="AL1362"/>
      <c r="AM1362"/>
      <c r="AN1362"/>
    </row>
    <row r="1363" spans="1:40" x14ac:dyDescent="0.25">
      <c r="A1363"/>
      <c r="B1363">
        <f t="shared" si="665"/>
        <v>122900</v>
      </c>
      <c r="C1363" s="237" t="str">
        <f t="shared" si="668"/>
        <v>-5.05986516794219E-06+0.0199269518558609i</v>
      </c>
      <c r="D1363" s="208" t="str">
        <f t="shared" si="669"/>
        <v>-5.95704474930558+0.1527732975616i</v>
      </c>
      <c r="E1363" t="str">
        <f t="shared" si="670"/>
        <v>2870</v>
      </c>
      <c r="F1363" t="str">
        <f t="shared" si="671"/>
        <v>0.777000777000777</v>
      </c>
      <c r="G1363" t="str">
        <f t="shared" si="666"/>
        <v>0.777000777000777</v>
      </c>
      <c r="H1363" t="str">
        <f t="shared" si="672"/>
        <v>8.1622166984911+2.70186806550018i</v>
      </c>
      <c r="I1363" t="str">
        <f t="shared" si="673"/>
        <v>482.627171407732i</v>
      </c>
      <c r="J1363" t="str">
        <f t="shared" si="667"/>
        <v>-314.29267623608+105.583381034527i</v>
      </c>
      <c r="K1363" t="str">
        <f t="shared" si="674"/>
        <v>0.463553695113057-1.37987181305137i</v>
      </c>
      <c r="L1363" t="str">
        <f t="shared" si="675"/>
        <v>0.0337456104828898-0.0854262043746504i</v>
      </c>
      <c r="M1363" t="str">
        <f t="shared" si="676"/>
        <v>0.497299305595947-1.46529801742602i</v>
      </c>
      <c r="N1363" t="str">
        <f t="shared" si="677"/>
        <v>-1.25920316002719i</v>
      </c>
      <c r="O1363" t="str">
        <f t="shared" si="678"/>
        <v>0.306575474850088-0.951846352212605i</v>
      </c>
      <c r="P1363" t="str">
        <f t="shared" si="679"/>
        <v>0.693424525149912+0.951846352212605i</v>
      </c>
      <c r="Q1363" t="str">
        <f t="shared" si="680"/>
        <v>-0.693424525149912+0.307356807814585i</v>
      </c>
      <c r="R1363" t="str">
        <f t="shared" si="681"/>
        <v>-0.327271378940787-1.51773610589472i</v>
      </c>
      <c r="S1363" t="str">
        <f t="shared" si="682"/>
        <v>0.130119631379043i</v>
      </c>
      <c r="T1363" t="str">
        <f t="shared" si="683"/>
        <v>0.197487262629685-0.0425844311886863i</v>
      </c>
      <c r="U1363" t="str">
        <f t="shared" si="684"/>
        <v>0.0000333333333333334-0.000918436502558707i</v>
      </c>
      <c r="V1363" t="str">
        <f t="shared" si="685"/>
        <v>6.66666666666667E-06-0.00918436502558707i</v>
      </c>
      <c r="W1363" t="str">
        <f t="shared" si="686"/>
        <v>0.0000276029601691455-0.000835029567294247i</v>
      </c>
      <c r="X1363" t="str">
        <f t="shared" si="687"/>
        <v>0.0000391932373561266-0.000834100381433645i</v>
      </c>
      <c r="Y1363" t="str">
        <f t="shared" si="688"/>
        <v>0.009+0.772203474252371i</v>
      </c>
      <c r="Z1363" t="str">
        <f t="shared" si="689"/>
        <v>-0.0129669650155487-0.000761671088654608i</v>
      </c>
      <c r="AA1363" t="str">
        <f t="shared" si="690"/>
        <v>0.182274745190061-15.5546133795085i</v>
      </c>
      <c r="AB1363" t="str">
        <f t="shared" si="691"/>
        <v>0.931435345701042-0.20084659566168i</v>
      </c>
      <c r="AC1363" t="str">
        <f t="shared" si="692"/>
        <v>1.16890203219482-1.46471123797012i</v>
      </c>
      <c r="AD1363" t="str">
        <f t="shared" si="693"/>
        <v>0.393807732311466+0.321642023967147i</v>
      </c>
      <c r="AE1363" t="str">
        <f t="shared" si="694"/>
        <v>-0.0048615056571832-0.00447067283650253i</v>
      </c>
      <c r="AF1363" t="str">
        <f t="shared" si="695"/>
        <v>-14.1192614477967-2.54909476793858i</v>
      </c>
      <c r="AG1363" t="str">
        <f t="shared" si="696"/>
        <v>1.01837077069117-0.0219621772904974i</v>
      </c>
      <c r="AH1363" t="str">
        <f t="shared" si="697"/>
        <v>0.0545874752802936+0.0753300264294234i</v>
      </c>
      <c r="AI1363">
        <f t="shared" si="698"/>
        <v>-20.627627679640021</v>
      </c>
      <c r="AJ1363">
        <f t="shared" si="699"/>
        <v>54.07124841436255</v>
      </c>
      <c r="AK1363"/>
      <c r="AL1363"/>
      <c r="AM1363"/>
      <c r="AN1363"/>
    </row>
    <row r="1364" spans="1:40" x14ac:dyDescent="0.25">
      <c r="A1364"/>
      <c r="B1364">
        <f t="shared" si="665"/>
        <v>123000</v>
      </c>
      <c r="C1364" s="237" t="str">
        <f t="shared" si="668"/>
        <v>-5.05164108991519E-06+0.019910751084081i</v>
      </c>
      <c r="D1364" s="208" t="str">
        <f t="shared" si="669"/>
        <v>-5.95704468625432+0.152649091644621i</v>
      </c>
      <c r="E1364" t="str">
        <f t="shared" si="670"/>
        <v>2870</v>
      </c>
      <c r="F1364" t="str">
        <f t="shared" si="671"/>
        <v>0.777000777000777</v>
      </c>
      <c r="G1364" t="str">
        <f t="shared" si="666"/>
        <v>0.777000777000777</v>
      </c>
      <c r="H1364" t="str">
        <f t="shared" si="672"/>
        <v>8.16361559321748+2.70017422741555i</v>
      </c>
      <c r="I1364" t="str">
        <f t="shared" si="673"/>
        <v>483.019870489431i</v>
      </c>
      <c r="J1364" t="str">
        <f t="shared" si="667"/>
        <v>-314.805973141331+105.669291027232i</v>
      </c>
      <c r="K1364" t="str">
        <f t="shared" si="674"/>
        <v>0.462872248207283-1.37897157367562i</v>
      </c>
      <c r="L1364" t="str">
        <f t="shared" si="675"/>
        <v>0.0336981550641186-0.0853754830809423i</v>
      </c>
      <c r="M1364" t="str">
        <f t="shared" si="676"/>
        <v>0.496570403271402-1.46434705675656i</v>
      </c>
      <c r="N1364" t="str">
        <f t="shared" si="677"/>
        <v>-1.26022773542185i</v>
      </c>
      <c r="O1364" t="str">
        <f t="shared" si="678"/>
        <v>0.305600075754226-0.952159962243221i</v>
      </c>
      <c r="P1364" t="str">
        <f t="shared" si="679"/>
        <v>0.694399924245774+0.952159962243221i</v>
      </c>
      <c r="Q1364" t="str">
        <f t="shared" si="680"/>
        <v>-0.694399924245774+0.308067773178629i</v>
      </c>
      <c r="R1364" t="str">
        <f t="shared" si="681"/>
        <v>-0.327261193536552-1.51638638285784i</v>
      </c>
      <c r="S1364" t="str">
        <f t="shared" si="682"/>
        <v>0.130225505773981i</v>
      </c>
      <c r="T1364" t="str">
        <f t="shared" si="683"/>
        <v>0.19747218365644-0.0426177544484942i</v>
      </c>
      <c r="U1364" t="str">
        <f t="shared" si="684"/>
        <v>0.0000333333333333332-0.000917689806215157i</v>
      </c>
      <c r="V1364" t="str">
        <f t="shared" si="685"/>
        <v>6.66666666666667E-06-0.00917689806215157i</v>
      </c>
      <c r="W1364" t="str">
        <f t="shared" si="686"/>
        <v>0.000027602959606491-0.000834350823461295i</v>
      </c>
      <c r="X1364" t="str">
        <f t="shared" si="687"/>
        <v>0.0000391743854305436-0.000833422654917605i</v>
      </c>
      <c r="Y1364" t="str">
        <f t="shared" si="688"/>
        <v>0.009+0.772831792783089i</v>
      </c>
      <c r="Z1364" t="str">
        <f t="shared" si="689"/>
        <v>-0.0129458789821931-0.000760510262167745i</v>
      </c>
      <c r="AA1364" t="str">
        <f t="shared" si="690"/>
        <v>0.181977505769346-15.5419435297501i</v>
      </c>
      <c r="AB1364" t="str">
        <f t="shared" si="691"/>
        <v>0.931364226741418-0.201003762567564i</v>
      </c>
      <c r="AC1364" t="str">
        <f t="shared" si="692"/>
        <v>1.16814864155274-1.46365298363439i</v>
      </c>
      <c r="AD1364" t="str">
        <f t="shared" si="693"/>
        <v>0.394134650359451+0.321767779385611i</v>
      </c>
      <c r="AE1364" t="str">
        <f t="shared" si="694"/>
        <v>-0.00485771178798477-0.00446531017856939i</v>
      </c>
      <c r="AF1364" t="str">
        <f t="shared" si="695"/>
        <v>-14.1206602794718-2.54752513577093i</v>
      </c>
      <c r="AG1364" t="str">
        <f t="shared" si="696"/>
        <v>1.018362885477-0.021962771611491i</v>
      </c>
      <c r="AH1364" t="str">
        <f t="shared" si="697"/>
        <v>0.0545640669406738+0.0752449349730457i</v>
      </c>
      <c r="AI1364">
        <f t="shared" si="698"/>
        <v>-20.635346337742355</v>
      </c>
      <c r="AJ1364">
        <f t="shared" si="699"/>
        <v>54.052154210295136</v>
      </c>
      <c r="AK1364"/>
      <c r="AL1364"/>
      <c r="AM1364"/>
      <c r="AN1364"/>
    </row>
    <row r="1365" spans="1:40" x14ac:dyDescent="0.25">
      <c r="A1365"/>
      <c r="B1365">
        <f t="shared" si="665"/>
        <v>123100</v>
      </c>
      <c r="C1365" s="237" t="str">
        <f t="shared" si="668"/>
        <v>-5.04343704617689E-06+0.0198945766336148i</v>
      </c>
      <c r="D1365" s="208" t="str">
        <f t="shared" si="669"/>
        <v>-5.95704462335665+0.15252508752438i</v>
      </c>
      <c r="E1365" t="str">
        <f t="shared" si="670"/>
        <v>2870</v>
      </c>
      <c r="F1365" t="str">
        <f t="shared" si="671"/>
        <v>0.777000777000777</v>
      </c>
      <c r="G1365" t="str">
        <f t="shared" si="666"/>
        <v>0.777000777000777</v>
      </c>
      <c r="H1365" t="str">
        <f t="shared" si="672"/>
        <v>8.16501159946453+2.69848210394344i</v>
      </c>
      <c r="I1365" t="str">
        <f t="shared" si="673"/>
        <v>483.412569571129i</v>
      </c>
      <c r="J1365" t="str">
        <f t="shared" si="667"/>
        <v>-315.319687530848+105.755201019937i</v>
      </c>
      <c r="K1365" t="str">
        <f t="shared" si="674"/>
        <v>0.46219225005168-1.37807232608825i</v>
      </c>
      <c r="L1365" t="str">
        <f t="shared" si="675"/>
        <v>0.0336507944932869-0.0853248067873131i</v>
      </c>
      <c r="M1365" t="str">
        <f t="shared" si="676"/>
        <v>0.495843044544967-1.46339713287556i</v>
      </c>
      <c r="N1365" t="str">
        <f t="shared" si="677"/>
        <v>-1.2612523108165i</v>
      </c>
      <c r="O1365" t="str">
        <f t="shared" si="678"/>
        <v>0.304624355853274-0.952472572739487i</v>
      </c>
      <c r="P1365" t="str">
        <f t="shared" si="679"/>
        <v>0.695375644146726+0.952472572739487i</v>
      </c>
      <c r="Q1365" t="str">
        <f t="shared" si="680"/>
        <v>-0.695375644146726+0.308779738077013i</v>
      </c>
      <c r="R1365" t="str">
        <f t="shared" si="681"/>
        <v>-0.327250998792358-1.51503875538347i</v>
      </c>
      <c r="S1365" t="str">
        <f t="shared" si="682"/>
        <v>0.130331380168919i</v>
      </c>
      <c r="T1365" t="str">
        <f t="shared" si="683"/>
        <v>0.197457091998529-0.0426510743342653i</v>
      </c>
      <c r="U1365" t="str">
        <f t="shared" si="684"/>
        <v>0.0000333333333333332-0.000916944323025707i</v>
      </c>
      <c r="V1365" t="str">
        <f t="shared" si="685"/>
        <v>6.66666666666667E-06-0.00916944323025707i</v>
      </c>
      <c r="W1365" t="str">
        <f t="shared" si="686"/>
        <v>0.0000276029590433788-0.000833673182495695i</v>
      </c>
      <c r="X1365" t="str">
        <f t="shared" si="687"/>
        <v>0.0000391555794156151-0.00083274602897844i</v>
      </c>
      <c r="Y1365" t="str">
        <f t="shared" si="688"/>
        <v>0.009+0.773460111313807i</v>
      </c>
      <c r="Z1365" t="str">
        <f t="shared" si="689"/>
        <v>-0.0129248443554408-0.000759352643094199i</v>
      </c>
      <c r="AA1365" t="str">
        <f t="shared" si="690"/>
        <v>0.181680993617301-15.5292943226385i</v>
      </c>
      <c r="AB1365" t="str">
        <f t="shared" si="691"/>
        <v>0.931293047955422-0.201160913560031i</v>
      </c>
      <c r="AC1365" t="str">
        <f t="shared" si="692"/>
        <v>1.1673968761114-1.46259581606796i</v>
      </c>
      <c r="AD1365" t="str">
        <f t="shared" si="693"/>
        <v>0.394461713720903+0.321893219192837i</v>
      </c>
      <c r="AE1365" t="str">
        <f t="shared" si="694"/>
        <v>-0.00485392578723492-0.00445995530205262i</v>
      </c>
      <c r="AF1365" t="str">
        <f t="shared" si="695"/>
        <v>-14.1220562228212-2.54595701641906i</v>
      </c>
      <c r="AG1365" t="str">
        <f t="shared" si="696"/>
        <v>1.01835499546939-0.0219633732207672i</v>
      </c>
      <c r="AH1365" t="str">
        <f t="shared" si="697"/>
        <v>0.0545406977979023+0.0751599628656232i</v>
      </c>
      <c r="AI1365">
        <f t="shared" si="698"/>
        <v>-20.643059705659578</v>
      </c>
      <c r="AJ1365">
        <f t="shared" si="699"/>
        <v>54.033049702004611</v>
      </c>
      <c r="AK1365"/>
      <c r="AL1365"/>
      <c r="AM1365"/>
      <c r="AN1365"/>
    </row>
    <row r="1366" spans="1:40" x14ac:dyDescent="0.25">
      <c r="A1366"/>
      <c r="B1366">
        <f t="shared" si="665"/>
        <v>123200</v>
      </c>
      <c r="C1366" s="237" t="str">
        <f t="shared" si="668"/>
        <v>-0.0000050352529717073+0.0198784284403683i</v>
      </c>
      <c r="D1366" s="208" t="str">
        <f t="shared" si="669"/>
        <v>-5.95704456061208+0.15240128470949i</v>
      </c>
      <c r="E1366" t="str">
        <f t="shared" si="670"/>
        <v>2870</v>
      </c>
      <c r="F1366" t="str">
        <f t="shared" si="671"/>
        <v>0.777000777000777</v>
      </c>
      <c r="G1366" t="str">
        <f t="shared" si="666"/>
        <v>0.777000777000777</v>
      </c>
      <c r="H1366" t="str">
        <f t="shared" si="672"/>
        <v>8.16640472479065+2.69679169362095i</v>
      </c>
      <c r="I1366" t="str">
        <f t="shared" si="673"/>
        <v>483.805268652828i</v>
      </c>
      <c r="J1366" t="str">
        <f t="shared" si="667"/>
        <v>-315.833819404632+105.841111012642i</v>
      </c>
      <c r="K1366" t="str">
        <f t="shared" si="674"/>
        <v>0.461513696702724-1.37717406915506i</v>
      </c>
      <c r="L1366" t="str">
        <f t="shared" si="675"/>
        <v>0.0336035285331021-0.0852741754776938i</v>
      </c>
      <c r="M1366" t="str">
        <f t="shared" si="676"/>
        <v>0.495117225235826-1.46244824463275i</v>
      </c>
      <c r="N1366" t="str">
        <f t="shared" si="677"/>
        <v>-1.26227688621115i</v>
      </c>
      <c r="O1366" t="str">
        <f t="shared" si="678"/>
        <v>0.303648316171489-0.952784183373244i</v>
      </c>
      <c r="P1366" t="str">
        <f t="shared" si="679"/>
        <v>0.696351683828511+0.952784183373244i</v>
      </c>
      <c r="Q1366" t="str">
        <f t="shared" si="680"/>
        <v>-0.696351683828511+0.309492702837906i</v>
      </c>
      <c r="R1366" t="str">
        <f t="shared" si="681"/>
        <v>-0.327240794705505-1.51369321836099i</v>
      </c>
      <c r="S1366" t="str">
        <f t="shared" si="682"/>
        <v>0.130437254563858i</v>
      </c>
      <c r="T1366" t="str">
        <f t="shared" si="683"/>
        <v>0.197441987654938-0.0426843908426811i</v>
      </c>
      <c r="U1366" t="str">
        <f t="shared" si="684"/>
        <v>0.0000333333333333334-0.00091620005003624i</v>
      </c>
      <c r="V1366" t="str">
        <f t="shared" si="685"/>
        <v>6.66666666666667E-06-0.0091620005003624i</v>
      </c>
      <c r="W1366" t="str">
        <f t="shared" si="686"/>
        <v>0.0000276029584798095-0.000832996641711901i</v>
      </c>
      <c r="X1366" t="str">
        <f t="shared" si="687"/>
        <v>0.0000391368191623883-0.000832070500938248i</v>
      </c>
      <c r="Y1366" t="str">
        <f t="shared" si="688"/>
        <v>0.009+0.774088429844525i</v>
      </c>
      <c r="Z1366" t="str">
        <f t="shared" si="689"/>
        <v>-0.0129038609682935-0.000758198219325613i</v>
      </c>
      <c r="AA1366" t="str">
        <f t="shared" si="690"/>
        <v>0.181385206360729-15.5166657077196i</v>
      </c>
      <c r="AB1366" t="str">
        <f t="shared" si="691"/>
        <v>0.931221809338273-0.20131804862343i</v>
      </c>
      <c r="AC1366" t="str">
        <f t="shared" si="692"/>
        <v>1.16664673149643-1.46153973405481i</v>
      </c>
      <c r="AD1366" t="str">
        <f t="shared" si="693"/>
        <v>0.394788922113412+0.322018343228986i</v>
      </c>
      <c r="AE1366" t="str">
        <f t="shared" si="694"/>
        <v>-0.00485014762834752-0.00445460818802292i</v>
      </c>
      <c r="AF1366" t="str">
        <f t="shared" si="695"/>
        <v>-14.1234492854027-2.54439040891146i</v>
      </c>
      <c r="AG1366" t="str">
        <f t="shared" si="696"/>
        <v>1.01834710067055-0.0219639820845806i</v>
      </c>
      <c r="AH1366" t="str">
        <f t="shared" si="697"/>
        <v>0.0545173677057889+0.0750751098269934i</v>
      </c>
      <c r="AI1366">
        <f t="shared" si="698"/>
        <v>-20.650767793467892</v>
      </c>
      <c r="AJ1366">
        <f t="shared" si="699"/>
        <v>54.013934911541192</v>
      </c>
      <c r="AK1366"/>
      <c r="AL1366"/>
      <c r="AM1366"/>
      <c r="AN1366"/>
    </row>
    <row r="1367" spans="1:40" x14ac:dyDescent="0.25">
      <c r="A1367"/>
      <c r="B1367">
        <f t="shared" si="665"/>
        <v>123300</v>
      </c>
      <c r="C1367" s="237" t="str">
        <f t="shared" si="668"/>
        <v>-5.02708880175003E-06+0.0198623064404554i</v>
      </c>
      <c r="D1367" s="208" t="str">
        <f t="shared" si="669"/>
        <v>-5.95704449802011+0.152277682710158i</v>
      </c>
      <c r="E1367" t="str">
        <f t="shared" si="670"/>
        <v>2870</v>
      </c>
      <c r="F1367" t="str">
        <f t="shared" si="671"/>
        <v>0.777000777000777</v>
      </c>
      <c r="G1367" t="str">
        <f t="shared" si="666"/>
        <v>0.777000777000777</v>
      </c>
      <c r="H1367" t="str">
        <f t="shared" si="672"/>
        <v>8.16779497673099+2.6951029949816i</v>
      </c>
      <c r="I1367" t="str">
        <f t="shared" si="673"/>
        <v>484.197967734527i</v>
      </c>
      <c r="J1367" t="str">
        <f t="shared" si="667"/>
        <v>-316.348368762682+105.927021005347i</v>
      </c>
      <c r="K1367" t="str">
        <f t="shared" si="674"/>
        <v>0.460836584229686-1.37627680174135i</v>
      </c>
      <c r="L1367" t="str">
        <f t="shared" si="675"/>
        <v>0.0335563569469545-0.0852235891357974i</v>
      </c>
      <c r="M1367" t="str">
        <f t="shared" si="676"/>
        <v>0.494392941176641-1.46150039087715i</v>
      </c>
      <c r="N1367" t="str">
        <f t="shared" si="677"/>
        <v>-1.2633014616058i</v>
      </c>
      <c r="O1367" t="str">
        <f t="shared" si="678"/>
        <v>0.302671957733472-0.953094793817376i</v>
      </c>
      <c r="P1367" t="str">
        <f t="shared" si="679"/>
        <v>0.697328042266528+0.953094793817376i</v>
      </c>
      <c r="Q1367" t="str">
        <f t="shared" si="680"/>
        <v>-0.697328042266528+0.310206667788424i</v>
      </c>
      <c r="R1367" t="str">
        <f t="shared" si="681"/>
        <v>-0.32723058127329-1.51234976669639i</v>
      </c>
      <c r="S1367" t="str">
        <f t="shared" si="682"/>
        <v>0.130543128958796i</v>
      </c>
      <c r="T1367" t="str">
        <f t="shared" si="683"/>
        <v>0.197426870624652-0.0427177039704209i</v>
      </c>
      <c r="U1367" t="str">
        <f t="shared" si="684"/>
        <v>0.0000333333333333334-0.000915456984302231i</v>
      </c>
      <c r="V1367" t="str">
        <f t="shared" si="685"/>
        <v>6.66666666666667E-06-0.00915456984302231i</v>
      </c>
      <c r="W1367" t="str">
        <f t="shared" si="686"/>
        <v>0.0000276029579157823-0.000832321198433057i</v>
      </c>
      <c r="X1367" t="str">
        <f t="shared" si="687"/>
        <v>0.0000391181045225118-0.000831396068127782i</v>
      </c>
      <c r="Y1367" t="str">
        <f t="shared" si="688"/>
        <v>0.009+0.774716748375243i</v>
      </c>
      <c r="Z1367" t="str">
        <f t="shared" si="689"/>
        <v>-0.0128829286544303-0.000757046978810336i</v>
      </c>
      <c r="AA1367" t="str">
        <f t="shared" si="690"/>
        <v>0.181090141636111-15.5040576347033i</v>
      </c>
      <c r="AB1367" t="str">
        <f t="shared" si="691"/>
        <v>0.931150510885184-0.201475167742099i</v>
      </c>
      <c r="AC1367" t="str">
        <f t="shared" si="692"/>
        <v>1.16589820334754-1.46048473637823i</v>
      </c>
      <c r="AD1367" t="str">
        <f t="shared" si="693"/>
        <v>0.395116275254378+0.322143151334441i</v>
      </c>
      <c r="AE1367" t="str">
        <f t="shared" si="694"/>
        <v>-0.00484637728484423-0.00444926881761508i</v>
      </c>
      <c r="AF1367" t="str">
        <f t="shared" si="695"/>
        <v>-14.1248394747511-2.54282531227144i</v>
      </c>
      <c r="AG1367" t="str">
        <f t="shared" si="696"/>
        <v>1.01833920108273-0.0219645981692843i</v>
      </c>
      <c r="AH1367" t="str">
        <f t="shared" si="697"/>
        <v>0.054494076518746+0.0749903755778959i</v>
      </c>
      <c r="AI1367">
        <f t="shared" si="698"/>
        <v>-20.658470611218995</v>
      </c>
      <c r="AJ1367">
        <f t="shared" si="699"/>
        <v>53.994809860880217</v>
      </c>
      <c r="AK1367"/>
      <c r="AL1367"/>
      <c r="AM1367"/>
      <c r="AN1367"/>
    </row>
    <row r="1368" spans="1:40" x14ac:dyDescent="0.25">
      <c r="A1368"/>
      <c r="B1368">
        <f t="shared" si="665"/>
        <v>123400</v>
      </c>
      <c r="C1368" s="237" t="str">
        <f t="shared" si="668"/>
        <v>-5.01894447181092E-06+0.0198462105701971i</v>
      </c>
      <c r="D1368" s="208" t="str">
        <f t="shared" si="669"/>
        <v>-5.95704443558024+0.152154281038178i</v>
      </c>
      <c r="E1368" t="str">
        <f t="shared" si="670"/>
        <v>2870</v>
      </c>
      <c r="F1368" t="str">
        <f t="shared" si="671"/>
        <v>0.777000777000777</v>
      </c>
      <c r="G1368" t="str">
        <f t="shared" si="666"/>
        <v>0.777000777000777</v>
      </c>
      <c r="H1368" t="str">
        <f t="shared" si="672"/>
        <v>8.16918236279758+2.69341600655536i</v>
      </c>
      <c r="I1368" t="str">
        <f t="shared" si="673"/>
        <v>484.590666816226i</v>
      </c>
      <c r="J1368" t="str">
        <f t="shared" si="667"/>
        <v>-316.863335604998+106.012930998052i</v>
      </c>
      <c r="K1368" t="str">
        <f t="shared" si="674"/>
        <v>0.460160908714585-1.37538052271199i</v>
      </c>
      <c r="L1368" t="str">
        <f t="shared" si="675"/>
        <v>0.0335092794989178-0.0851730477451221i</v>
      </c>
      <c r="M1368" t="str">
        <f t="shared" si="676"/>
        <v>0.493670188213503-1.46055357045711i</v>
      </c>
      <c r="N1368" t="str">
        <f t="shared" si="677"/>
        <v>-1.26432603700045i</v>
      </c>
      <c r="O1368" t="str">
        <f t="shared" si="678"/>
        <v>0.301695281564161-0.953404403745819i</v>
      </c>
      <c r="P1368" t="str">
        <f t="shared" si="679"/>
        <v>0.698304718435839+0.953404403745819i</v>
      </c>
      <c r="Q1368" t="str">
        <f t="shared" si="680"/>
        <v>-0.698304718435839+0.310921633254631i</v>
      </c>
      <c r="R1368" t="str">
        <f t="shared" si="681"/>
        <v>-0.327220358493003-1.51100839531214i</v>
      </c>
      <c r="S1368" t="str">
        <f t="shared" si="682"/>
        <v>0.130649003353734i</v>
      </c>
      <c r="T1368" t="str">
        <f t="shared" si="683"/>
        <v>0.197411740906656-0.0427510137141624i</v>
      </c>
      <c r="U1368" t="str">
        <f t="shared" si="684"/>
        <v>0.0000333333333333335-0.000914715122888698i</v>
      </c>
      <c r="V1368" t="str">
        <f t="shared" si="685"/>
        <v>6.66666666666667E-06-0.00914715122888698i</v>
      </c>
      <c r="W1368" t="str">
        <f t="shared" si="686"/>
        <v>0.0000276029573512974-0.000831646849991i</v>
      </c>
      <c r="X1368" t="str">
        <f t="shared" si="687"/>
        <v>0.0000390994353482361-0.00083072272788646i</v>
      </c>
      <c r="Y1368" t="str">
        <f t="shared" si="688"/>
        <v>0.009+0.775345066905961i</v>
      </c>
      <c r="Z1368" t="str">
        <f t="shared" si="689"/>
        <v>-0.0128620472482051-0.000755898909553184i</v>
      </c>
      <c r="AA1368" t="str">
        <f t="shared" si="690"/>
        <v>0.180795797089565-15.4914700534636i</v>
      </c>
      <c r="AB1368" t="str">
        <f t="shared" si="691"/>
        <v>0.931079152591366-0.201632270900368i</v>
      </c>
      <c r="AC1368" t="str">
        <f t="shared" si="692"/>
        <v>1.16515128731854-1.4594308218208i</v>
      </c>
      <c r="AD1368" t="str">
        <f t="shared" si="693"/>
        <v>0.395443772861029+0.322267643349791i</v>
      </c>
      <c r="AE1368" t="str">
        <f t="shared" si="694"/>
        <v>-0.00484261473035468-0.00444393717202799i</v>
      </c>
      <c r="AF1368" t="str">
        <f t="shared" si="695"/>
        <v>-14.1262267983778-2.54126172551718i</v>
      </c>
      <c r="AG1368" t="str">
        <f t="shared" si="696"/>
        <v>1.01833129670815-0.0219652214413319i</v>
      </c>
      <c r="AH1368" t="str">
        <f t="shared" si="697"/>
        <v>0.0544708240917971+0.0749057598399772i</v>
      </c>
      <c r="AI1368">
        <f t="shared" si="698"/>
        <v>-20.666168168938874</v>
      </c>
      <c r="AJ1368">
        <f t="shared" si="699"/>
        <v>53.975674571919853</v>
      </c>
      <c r="AK1368"/>
      <c r="AL1368"/>
      <c r="AM1368"/>
      <c r="AN1368"/>
    </row>
    <row r="1369" spans="1:40" x14ac:dyDescent="0.25">
      <c r="A1369"/>
      <c r="B1369">
        <f t="shared" si="665"/>
        <v>123500</v>
      </c>
      <c r="C1369" s="237" t="str">
        <f t="shared" si="668"/>
        <v>-5.01081991765683E-06+0.0198301407661203i</v>
      </c>
      <c r="D1369" s="208" t="str">
        <f t="shared" si="669"/>
        <v>-5.957044373292+0.152031079206922i</v>
      </c>
      <c r="E1369" t="str">
        <f t="shared" si="670"/>
        <v>2870</v>
      </c>
      <c r="F1369" t="str">
        <f t="shared" si="671"/>
        <v>0.777000777000777</v>
      </c>
      <c r="G1369" t="str">
        <f t="shared" si="666"/>
        <v>0.777000777000777</v>
      </c>
      <c r="H1369" t="str">
        <f t="shared" si="672"/>
        <v>8.17056689047935+2.6917307268687i</v>
      </c>
      <c r="I1369" t="str">
        <f t="shared" si="673"/>
        <v>484.983365897924i</v>
      </c>
      <c r="J1369" t="str">
        <f t="shared" si="667"/>
        <v>-317.37871993158+106.098840990757i</v>
      </c>
      <c r="K1369" t="str">
        <f t="shared" si="674"/>
        <v>0.459486666252139-1.37448523093139i</v>
      </c>
      <c r="L1369" t="str">
        <f t="shared" si="675"/>
        <v>0.0334622959537453-0.0851225512889521i</v>
      </c>
      <c r="M1369" t="str">
        <f t="shared" si="676"/>
        <v>0.492948962205884-1.45960778222034i</v>
      </c>
      <c r="N1369" t="str">
        <f t="shared" si="677"/>
        <v>-1.26535061239511i</v>
      </c>
      <c r="O1369" t="str">
        <f t="shared" si="678"/>
        <v>0.300718288688817-0.953713012833562i</v>
      </c>
      <c r="P1369" t="str">
        <f t="shared" si="679"/>
        <v>0.699281711311183+0.953713012833562i</v>
      </c>
      <c r="Q1369" t="str">
        <f t="shared" si="680"/>
        <v>-0.699281711311183+0.311637599561548i</v>
      </c>
      <c r="R1369" t="str">
        <f t="shared" si="681"/>
        <v>-0.327210126361935-1.50966909914714i</v>
      </c>
      <c r="S1369" t="str">
        <f t="shared" si="682"/>
        <v>0.130754877748672i</v>
      </c>
      <c r="T1369" t="str">
        <f t="shared" si="683"/>
        <v>0.197396598499932-0.0427843200705823i</v>
      </c>
      <c r="U1369" t="str">
        <f t="shared" si="684"/>
        <v>0.0000333333333333332-0.000913974462870158i</v>
      </c>
      <c r="V1369" t="str">
        <f t="shared" si="685"/>
        <v>6.66666666666667E-06-0.00913974462870158i</v>
      </c>
      <c r="W1369" t="str">
        <f t="shared" si="686"/>
        <v>0.0000276029567863549-0.000830973593726213i</v>
      </c>
      <c r="X1369" t="str">
        <f t="shared" si="687"/>
        <v>0.00003908081149241-0.000830050477562309i</v>
      </c>
      <c r="Y1369" t="str">
        <f t="shared" si="688"/>
        <v>0.009+0.775973385436679i</v>
      </c>
      <c r="Z1369" t="str">
        <f t="shared" si="689"/>
        <v>-0.0128412165846428-0.000754753999615104i</v>
      </c>
      <c r="AA1369" t="str">
        <f t="shared" si="690"/>
        <v>0.180502170376797-15.4789029140374i</v>
      </c>
      <c r="AB1369" t="str">
        <f t="shared" si="691"/>
        <v>0.931007734452019-0.201789358082564i</v>
      </c>
      <c r="AC1369" t="str">
        <f t="shared" si="692"/>
        <v>1.16440597907722-1.45837798916449i</v>
      </c>
      <c r="AD1369" t="str">
        <f t="shared" si="693"/>
        <v>0.395771414650398+0.322391819115843i</v>
      </c>
      <c r="AE1369" t="str">
        <f t="shared" si="694"/>
        <v>-0.0048388599386154-0.00443861323252427i</v>
      </c>
      <c r="AF1369" t="str">
        <f t="shared" si="695"/>
        <v>-14.1276112637713-2.53969964766178i</v>
      </c>
      <c r="AG1369" t="str">
        <f t="shared" si="696"/>
        <v>1.01832338754904-0.0219658518672747i</v>
      </c>
      <c r="AH1369" t="str">
        <f t="shared" si="697"/>
        <v>0.0544476102805656+0.0748212623357835i</v>
      </c>
      <c r="AI1369">
        <f t="shared" si="698"/>
        <v>-20.673860476628683</v>
      </c>
      <c r="AJ1369">
        <f t="shared" si="699"/>
        <v>53.956529066484116</v>
      </c>
      <c r="AK1369"/>
      <c r="AL1369"/>
      <c r="AM1369"/>
      <c r="AN1369"/>
    </row>
    <row r="1370" spans="1:40" x14ac:dyDescent="0.25">
      <c r="A1370"/>
      <c r="B1370">
        <f t="shared" si="665"/>
        <v>123600</v>
      </c>
      <c r="C1370" s="237" t="str">
        <f t="shared" si="668"/>
        <v>-5.00271507531435E-06+0.0198140969649578i</v>
      </c>
      <c r="D1370" s="208" t="str">
        <f t="shared" si="669"/>
        <v>-5.95704431115487+0.151908076731343i</v>
      </c>
      <c r="E1370" t="str">
        <f t="shared" si="670"/>
        <v>2870</v>
      </c>
      <c r="F1370" t="str">
        <f t="shared" si="671"/>
        <v>0.777000777000777</v>
      </c>
      <c r="G1370" t="str">
        <f t="shared" si="666"/>
        <v>0.777000777000777</v>
      </c>
      <c r="H1370" t="str">
        <f t="shared" si="672"/>
        <v>8.17194856724222+2.69004715444463i</v>
      </c>
      <c r="I1370" t="str">
        <f t="shared" si="673"/>
        <v>485.376064979623i</v>
      </c>
      <c r="J1370" t="str">
        <f t="shared" si="667"/>
        <v>-317.894521742428+106.184750983462i</v>
      </c>
      <c r="K1370" t="str">
        <f t="shared" si="674"/>
        <v>0.458813852949722-1.37359092526355i</v>
      </c>
      <c r="L1370" t="str">
        <f t="shared" si="675"/>
        <v>0.0334154060768677-0.0850720997503586i</v>
      </c>
      <c r="M1370" t="str">
        <f t="shared" si="676"/>
        <v>0.49222925902659-1.45866302501391i</v>
      </c>
      <c r="N1370" t="str">
        <f t="shared" si="677"/>
        <v>-1.26637518778976i</v>
      </c>
      <c r="O1370" t="str">
        <f t="shared" si="678"/>
        <v>0.299740980133061-0.954020620756633i</v>
      </c>
      <c r="P1370" t="str">
        <f t="shared" si="679"/>
        <v>0.700259019866939+0.954020620756633i</v>
      </c>
      <c r="Q1370" t="str">
        <f t="shared" si="680"/>
        <v>-0.700259019866939+0.312354567033127i</v>
      </c>
      <c r="R1370" t="str">
        <f t="shared" si="681"/>
        <v>-0.327199884877373-1.50833187315673i</v>
      </c>
      <c r="S1370" t="str">
        <f t="shared" si="682"/>
        <v>0.130860752143611i</v>
      </c>
      <c r="T1370" t="str">
        <f t="shared" si="683"/>
        <v>0.197381443403471-0.042817623036356i</v>
      </c>
      <c r="U1370" t="str">
        <f t="shared" si="684"/>
        <v>0.0000333333333333334-0.000913235001330621i</v>
      </c>
      <c r="V1370" t="str">
        <f t="shared" si="685"/>
        <v>6.66666666666667E-06-0.00913235001330621i</v>
      </c>
      <c r="W1370" t="str">
        <f t="shared" si="686"/>
        <v>0.0000276029562209549-0.000830301426987781i</v>
      </c>
      <c r="X1370" t="str">
        <f t="shared" si="687"/>
        <v>0.0000390622328084764-0.000829379314511927i</v>
      </c>
      <c r="Y1370" t="str">
        <f t="shared" si="688"/>
        <v>0.009+0.776601703967397i</v>
      </c>
      <c r="Z1370" t="str">
        <f t="shared" si="689"/>
        <v>-0.0128204364994363-0.000753612237112843i</v>
      </c>
      <c r="AA1370" t="str">
        <f t="shared" si="690"/>
        <v>0.180209259163054-15.4663561666241i</v>
      </c>
      <c r="AB1370" t="str">
        <f t="shared" si="691"/>
        <v>0.930936256462384-0.201946429273006i</v>
      </c>
      <c r="AC1370" t="str">
        <f t="shared" si="692"/>
        <v>1.16366227430535-1.45732623719066i</v>
      </c>
      <c r="AD1370" t="str">
        <f t="shared" si="693"/>
        <v>0.396099200339345+0.322515678473633i</v>
      </c>
      <c r="AE1370" t="str">
        <f t="shared" si="694"/>
        <v>-0.00483511288346961-0.00443329698043018i</v>
      </c>
      <c r="AF1370" t="str">
        <f t="shared" si="695"/>
        <v>-14.1289928783971-2.53813907771329i</v>
      </c>
      <c r="AG1370" t="str">
        <f t="shared" si="696"/>
        <v>1.01831547360767-0.0219664894137631i</v>
      </c>
      <c r="AH1370" t="str">
        <f t="shared" si="697"/>
        <v>0.0544244349412739+0.0747368827887571i</v>
      </c>
      <c r="AI1370">
        <f t="shared" si="698"/>
        <v>-20.681547544264632</v>
      </c>
      <c r="AJ1370">
        <f t="shared" si="699"/>
        <v>53.937373366322198</v>
      </c>
      <c r="AK1370"/>
      <c r="AL1370"/>
      <c r="AM1370"/>
      <c r="AN1370"/>
    </row>
    <row r="1371" spans="1:40" x14ac:dyDescent="0.25">
      <c r="A1371"/>
      <c r="B1371">
        <f t="shared" si="665"/>
        <v>123700</v>
      </c>
      <c r="C1371" s="237" t="str">
        <f t="shared" si="668"/>
        <v>-4.99462988106858E-06+0.0197980791036467i</v>
      </c>
      <c r="D1371" s="208" t="str">
        <f t="shared" si="669"/>
        <v>-5.95704424916838+0.151785273127958i</v>
      </c>
      <c r="E1371" t="str">
        <f t="shared" si="670"/>
        <v>2870</v>
      </c>
      <c r="F1371" t="str">
        <f t="shared" si="671"/>
        <v>0.777000777000777</v>
      </c>
      <c r="G1371" t="str">
        <f t="shared" si="666"/>
        <v>0.777000777000777</v>
      </c>
      <c r="H1371" t="str">
        <f t="shared" si="672"/>
        <v>8.1733274005292+2.68836528780277i</v>
      </c>
      <c r="I1371" t="str">
        <f t="shared" si="673"/>
        <v>485.768764061322i</v>
      </c>
      <c r="J1371" t="str">
        <f t="shared" si="667"/>
        <v>-318.410741037542+106.270660976167i</v>
      </c>
      <c r="K1371" t="str">
        <f t="shared" si="674"/>
        <v>0.458142464927317-1.37269760457205i</v>
      </c>
      <c r="L1371" t="str">
        <f t="shared" si="675"/>
        <v>0.0333686096343924-0.0850216931122031i</v>
      </c>
      <c r="M1371" t="str">
        <f t="shared" si="676"/>
        <v>0.491511074561709-1.45771929768425i</v>
      </c>
      <c r="N1371" t="str">
        <f t="shared" si="677"/>
        <v>-1.26739976318441i</v>
      </c>
      <c r="O1371" t="str">
        <f t="shared" si="678"/>
        <v>0.298763356922818-0.954327227192124i</v>
      </c>
      <c r="P1371" t="str">
        <f t="shared" si="679"/>
        <v>0.701236643077182+0.954327227192124i</v>
      </c>
      <c r="Q1371" t="str">
        <f t="shared" si="680"/>
        <v>-0.701236643077182+0.313072535992286i</v>
      </c>
      <c r="R1371" t="str">
        <f t="shared" si="681"/>
        <v>-0.327189634036601-1.50699671231248i</v>
      </c>
      <c r="S1371" t="str">
        <f t="shared" si="682"/>
        <v>0.130966626538549i</v>
      </c>
      <c r="T1371" t="str">
        <f t="shared" si="683"/>
        <v>0.19736627561625-0.042850922608156i</v>
      </c>
      <c r="U1371" t="str">
        <f t="shared" si="684"/>
        <v>0.0000333333333333334-0.0009124967353635i</v>
      </c>
      <c r="V1371" t="str">
        <f t="shared" si="685"/>
        <v>6.66666666666667E-06-0.009124967353635i</v>
      </c>
      <c r="W1371" t="str">
        <f t="shared" si="686"/>
        <v>0.0000276029556550972-0.000829630347133357i</v>
      </c>
      <c r="X1371" t="str">
        <f t="shared" si="687"/>
        <v>0.00003904369915047-0.000828709236100446i</v>
      </c>
      <c r="Y1371" t="str">
        <f t="shared" si="688"/>
        <v>0.009+0.777230022498115i</v>
      </c>
      <c r="Z1371" t="str">
        <f t="shared" si="689"/>
        <v>-0.012799706828943-0.000752473610218651i</v>
      </c>
      <c r="AA1371" t="str">
        <f t="shared" si="690"/>
        <v>0.179917061123078-15.4538297615851i</v>
      </c>
      <c r="AB1371" t="str">
        <f t="shared" si="691"/>
        <v>0.930864718617636-0.202103484455999i</v>
      </c>
      <c r="AC1371" t="str">
        <f t="shared" si="692"/>
        <v>1.1629201686986-1.45627556467998i</v>
      </c>
      <c r="AD1371" t="str">
        <f t="shared" si="693"/>
        <v>0.39642712964454+0.322639221264388i</v>
      </c>
      <c r="AE1371" t="str">
        <f t="shared" si="694"/>
        <v>-0.00483137353886654-0.00442798839713488i</v>
      </c>
      <c r="AF1371" t="str">
        <f t="shared" si="695"/>
        <v>-14.1303716496976-2.53658001467481i</v>
      </c>
      <c r="AG1371" t="str">
        <f t="shared" si="696"/>
        <v>1.01830755488628-0.0219671340475456i</v>
      </c>
      <c r="AH1371" t="str">
        <f t="shared" si="697"/>
        <v>0.0544012979307415+0.0746526209232306i</v>
      </c>
      <c r="AI1371">
        <f t="shared" si="698"/>
        <v>-20.68922938179826</v>
      </c>
      <c r="AJ1371">
        <f t="shared" si="699"/>
        <v>53.91820749310741</v>
      </c>
      <c r="AK1371"/>
      <c r="AL1371"/>
      <c r="AM1371"/>
      <c r="AN1371"/>
    </row>
    <row r="1372" spans="1:40" x14ac:dyDescent="0.25">
      <c r="A1372"/>
      <c r="B1372">
        <f t="shared" si="665"/>
        <v>123800</v>
      </c>
      <c r="C1372" s="237" t="str">
        <f t="shared" si="668"/>
        <v>-4.98656427146181E-06+0.019782087119328i</v>
      </c>
      <c r="D1372" s="208" t="str">
        <f t="shared" si="669"/>
        <v>-5.95704418733204+0.151662667914848i</v>
      </c>
      <c r="E1372" t="str">
        <f t="shared" si="670"/>
        <v>2870</v>
      </c>
      <c r="F1372" t="str">
        <f t="shared" si="671"/>
        <v>0.777000777000777</v>
      </c>
      <c r="G1372" t="str">
        <f t="shared" si="666"/>
        <v>0.777000777000777</v>
      </c>
      <c r="H1372" t="str">
        <f t="shared" si="672"/>
        <v>8.17470339776048+2.68668512545933i</v>
      </c>
      <c r="I1372" t="str">
        <f t="shared" si="673"/>
        <v>486.161463143021i</v>
      </c>
      <c r="J1372" t="str">
        <f t="shared" si="667"/>
        <v>-318.927377816923+106.356570968872i</v>
      </c>
      <c r="K1372" t="str">
        <f t="shared" si="674"/>
        <v>0.457472498317462-1.3718052677201i</v>
      </c>
      <c r="L1372" t="str">
        <f t="shared" si="675"/>
        <v>0.0333219063931006-0.0849713313571382i</v>
      </c>
      <c r="M1372" t="str">
        <f t="shared" si="676"/>
        <v>0.490794404710563-1.45677659907724i</v>
      </c>
      <c r="N1372" t="str">
        <f t="shared" si="677"/>
        <v>-1.26842433857906i</v>
      </c>
      <c r="O1372" t="str">
        <f t="shared" si="678"/>
        <v>0.297785420084353-0.954632831818174i</v>
      </c>
      <c r="P1372" t="str">
        <f t="shared" si="679"/>
        <v>0.702214579915647+0.954632831818174i</v>
      </c>
      <c r="Q1372" t="str">
        <f t="shared" si="680"/>
        <v>-0.702214579915647+0.313791506760886i</v>
      </c>
      <c r="R1372" t="str">
        <f t="shared" si="681"/>
        <v>-0.327179373836902-1.50566361160223i</v>
      </c>
      <c r="S1372" t="str">
        <f t="shared" si="682"/>
        <v>0.131072500933487i</v>
      </c>
      <c r="T1372" t="str">
        <f t="shared" si="683"/>
        <v>0.197351095137251-0.042884218782655i</v>
      </c>
      <c r="U1372" t="str">
        <f t="shared" si="684"/>
        <v>0.0000333333333333334-0.000911759662071609i</v>
      </c>
      <c r="V1372" t="str">
        <f t="shared" si="685"/>
        <v>6.66666666666667E-06-0.00911759662071609i</v>
      </c>
      <c r="W1372" t="str">
        <f t="shared" si="686"/>
        <v>0.000027602955088782-0.00082896035152914i</v>
      </c>
      <c r="X1372" t="str">
        <f t="shared" si="687"/>
        <v>0.0000390252103730151-0.000828040239701515i</v>
      </c>
      <c r="Y1372" t="str">
        <f t="shared" si="688"/>
        <v>0.009+0.777858341028833i</v>
      </c>
      <c r="Z1372" t="str">
        <f t="shared" si="689"/>
        <v>-0.0127790274101818-0.000751338107159988i</v>
      </c>
      <c r="AA1372" t="str">
        <f t="shared" si="690"/>
        <v>0.179625573941058-15.4413236494426i</v>
      </c>
      <c r="AB1372" t="str">
        <f t="shared" si="691"/>
        <v>0.930793120912974-0.202260523615852i</v>
      </c>
      <c r="AC1372" t="str">
        <f t="shared" si="692"/>
        <v>1.16217965796649-1.45522597041258i</v>
      </c>
      <c r="AD1372" t="str">
        <f t="shared" si="693"/>
        <v>0.396755202282473+0.322762447329564i</v>
      </c>
      <c r="AE1372" t="str">
        <f t="shared" si="694"/>
        <v>-0.00482764187886099-0.00442268746409062i</v>
      </c>
      <c r="AF1372" t="str">
        <f t="shared" si="695"/>
        <v>-14.1317475850925-2.53502245754448i</v>
      </c>
      <c r="AG1372" t="str">
        <f t="shared" si="696"/>
        <v>1.01829963138713-0.0219677857354678i</v>
      </c>
      <c r="AH1372" t="str">
        <f t="shared" si="697"/>
        <v>0.0543781991063815+0.074568476464427i</v>
      </c>
      <c r="AI1372">
        <f t="shared" si="698"/>
        <v>-20.696905999156204</v>
      </c>
      <c r="AJ1372">
        <f t="shared" si="699"/>
        <v>53.899031468439119</v>
      </c>
      <c r="AK1372"/>
      <c r="AL1372"/>
      <c r="AM1372"/>
      <c r="AN1372"/>
    </row>
    <row r="1373" spans="1:40" x14ac:dyDescent="0.25">
      <c r="A1373"/>
      <c r="B1373">
        <f t="shared" si="665"/>
        <v>123900</v>
      </c>
      <c r="C1373" s="237" t="str">
        <f t="shared" si="668"/>
        <v>-4.97851818329232E-06+0.0197661209493454i</v>
      </c>
      <c r="D1373" s="208" t="str">
        <f t="shared" si="669"/>
        <v>-5.95704412564536+0.151540260611648i</v>
      </c>
      <c r="E1373" t="str">
        <f t="shared" si="670"/>
        <v>2870</v>
      </c>
      <c r="F1373" t="str">
        <f t="shared" si="671"/>
        <v>0.777000777000777</v>
      </c>
      <c r="G1373" t="str">
        <f t="shared" si="666"/>
        <v>0.777000777000777</v>
      </c>
      <c r="H1373" t="str">
        <f t="shared" si="672"/>
        <v>8.17607656633344+2.68500666592721i</v>
      </c>
      <c r="I1373" t="str">
        <f t="shared" si="673"/>
        <v>486.554162224719i</v>
      </c>
      <c r="J1373" t="str">
        <f t="shared" si="667"/>
        <v>-319.444432080569+106.442480961577i</v>
      </c>
      <c r="K1373" t="str">
        <f t="shared" si="674"/>
        <v>0.456803949265223-1.37091391357051i</v>
      </c>
      <c r="L1373" t="str">
        <f t="shared" si="675"/>
        <v>0.0332752961204443-0.0849210144676088i</v>
      </c>
      <c r="M1373" t="str">
        <f t="shared" si="676"/>
        <v>0.490079245385667-1.45583492803812i</v>
      </c>
      <c r="N1373" t="str">
        <f t="shared" si="677"/>
        <v>-1.26944891397371i</v>
      </c>
      <c r="O1373" t="str">
        <f t="shared" si="678"/>
        <v>0.296807170644259-0.954937434313971i</v>
      </c>
      <c r="P1373" t="str">
        <f t="shared" si="679"/>
        <v>0.703192829355741+0.954937434313971i</v>
      </c>
      <c r="Q1373" t="str">
        <f t="shared" si="680"/>
        <v>-0.703192829355741+0.314511479659739i</v>
      </c>
      <c r="R1373" t="str">
        <f t="shared" si="681"/>
        <v>-0.327169104275553-1.50433256603001i</v>
      </c>
      <c r="S1373" t="str">
        <f t="shared" si="682"/>
        <v>0.131178375328425i</v>
      </c>
      <c r="T1373" t="str">
        <f t="shared" si="683"/>
        <v>0.197335901965457-0.0429175115565231i</v>
      </c>
      <c r="U1373" t="str">
        <f t="shared" si="684"/>
        <v>0.0000333333333333332-0.000911023778567106i</v>
      </c>
      <c r="V1373" t="str">
        <f t="shared" si="685"/>
        <v>6.66666666666667E-06-0.00911023778567106i</v>
      </c>
      <c r="W1373" t="str">
        <f t="shared" si="686"/>
        <v>0.0000276029545220089-0.000828291437549811i</v>
      </c>
      <c r="X1373" t="str">
        <f t="shared" si="687"/>
        <v>0.0000390067663313208-0.00082737232269723i</v>
      </c>
      <c r="Y1373" t="str">
        <f t="shared" si="688"/>
        <v>0.009+0.778486659559551i</v>
      </c>
      <c r="Z1373" t="str">
        <f t="shared" si="689"/>
        <v>-0.0127583980808292-0.00075020571621917i</v>
      </c>
      <c r="AA1373" t="str">
        <f t="shared" si="690"/>
        <v>0.179334795310586-15.4288377808794i</v>
      </c>
      <c r="AB1373" t="str">
        <f t="shared" si="691"/>
        <v>0.930721463343601-0.202417546736859i</v>
      </c>
      <c r="AC1373" t="str">
        <f t="shared" si="692"/>
        <v>1.16144073783237-1.45417745316798i</v>
      </c>
      <c r="AD1373" t="str">
        <f t="shared" si="693"/>
        <v>0.397083417969459+0.322885356510829i</v>
      </c>
      <c r="AE1373" t="str">
        <f t="shared" si="694"/>
        <v>-0.00482391787761276-0.00441739416281215i</v>
      </c>
      <c r="AF1373" t="str">
        <f t="shared" si="695"/>
        <v>-14.1331206919788-2.53346640531556i</v>
      </c>
      <c r="AG1373" t="str">
        <f t="shared" si="696"/>
        <v>1.01829170311249-0.0219684444444735i</v>
      </c>
      <c r="AH1373" t="str">
        <f t="shared" si="697"/>
        <v>0.0543551383261973+0.0744844491384526i</v>
      </c>
      <c r="AI1373">
        <f t="shared" si="698"/>
        <v>-20.704577406240627</v>
      </c>
      <c r="AJ1373">
        <f t="shared" si="699"/>
        <v>53.879845313841919</v>
      </c>
      <c r="AK1373"/>
      <c r="AL1373"/>
      <c r="AM1373"/>
      <c r="AN1373"/>
    </row>
    <row r="1374" spans="1:40" x14ac:dyDescent="0.25">
      <c r="A1374"/>
      <c r="B1374">
        <f t="shared" si="665"/>
        <v>124000</v>
      </c>
      <c r="C1374" s="237" t="str">
        <f t="shared" si="668"/>
        <v>-4.97049155361315E-06+0.019750180531245i</v>
      </c>
      <c r="D1374" s="208" t="str">
        <f t="shared" si="669"/>
        <v>-5.95704406410787+0.151418050739545i</v>
      </c>
      <c r="E1374" t="str">
        <f t="shared" si="670"/>
        <v>2870</v>
      </c>
      <c r="F1374" t="str">
        <f t="shared" si="671"/>
        <v>0.777000777000777</v>
      </c>
      <c r="G1374" t="str">
        <f t="shared" si="666"/>
        <v>0.777000777000777</v>
      </c>
      <c r="H1374" t="str">
        <f t="shared" si="672"/>
        <v>8.17744691362281+2.68332990771601i</v>
      </c>
      <c r="I1374" t="str">
        <f t="shared" si="673"/>
        <v>486.946861306418i</v>
      </c>
      <c r="J1374" t="str">
        <f t="shared" si="667"/>
        <v>-319.961903828482+106.528390954282i</v>
      </c>
      <c r="K1374" t="str">
        <f t="shared" si="674"/>
        <v>0.456136813928125-1.37002354098576i</v>
      </c>
      <c r="L1374" t="str">
        <f t="shared" si="675"/>
        <v>0.0332287785845463-0.0848707424258547i</v>
      </c>
      <c r="M1374" t="str">
        <f t="shared" si="676"/>
        <v>0.489365592512671-1.45489428341161i</v>
      </c>
      <c r="N1374" t="str">
        <f t="shared" si="677"/>
        <v>-1.27047348936837i</v>
      </c>
      <c r="O1374" t="str">
        <f t="shared" si="678"/>
        <v>0.295828609629449-0.955241034359761i</v>
      </c>
      <c r="P1374" t="str">
        <f t="shared" si="679"/>
        <v>0.704171390370551+0.955241034359761i</v>
      </c>
      <c r="Q1374" t="str">
        <f t="shared" si="680"/>
        <v>-0.704171390370551+0.315232455008609i</v>
      </c>
      <c r="R1374" t="str">
        <f t="shared" si="681"/>
        <v>-0.327158825349831-1.50300357061593i</v>
      </c>
      <c r="S1374" t="str">
        <f t="shared" si="682"/>
        <v>0.131284249723363i</v>
      </c>
      <c r="T1374" t="str">
        <f t="shared" si="683"/>
        <v>0.197320696099848-0.0429508009264293i</v>
      </c>
      <c r="U1374" t="str">
        <f t="shared" si="684"/>
        <v>0.0000333333333333333-0.000910289081971489i</v>
      </c>
      <c r="V1374" t="str">
        <f t="shared" si="685"/>
        <v>6.66666666666667E-06-0.00910289081971489i</v>
      </c>
      <c r="W1374" t="str">
        <f t="shared" si="686"/>
        <v>0.0000276029539547785-0.00082762360257856i</v>
      </c>
      <c r="X1374" t="str">
        <f t="shared" si="687"/>
        <v>0.0000389883668811823-0.000826705482478162i</v>
      </c>
      <c r="Y1374" t="str">
        <f t="shared" si="688"/>
        <v>0.009+0.779114978090269i</v>
      </c>
      <c r="Z1374" t="str">
        <f t="shared" si="689"/>
        <v>-0.012737818679218-0.000749076425733162i</v>
      </c>
      <c r="AA1374" t="str">
        <f t="shared" si="690"/>
        <v>0.17904472293461-15.4163721067382i</v>
      </c>
      <c r="AB1374" t="str">
        <f t="shared" si="691"/>
        <v>0.930649745904705-0.202574553803309i</v>
      </c>
      <c r="AC1374" t="str">
        <f t="shared" si="692"/>
        <v>1.16070340403333-1.45313001172517i</v>
      </c>
      <c r="AD1374" t="str">
        <f t="shared" si="693"/>
        <v>0.397411776421619+0.32300794865007i</v>
      </c>
      <c r="AE1374" t="str">
        <f t="shared" si="694"/>
        <v>-0.0048202015093863-0.00441210847487691i</v>
      </c>
      <c r="AF1374" t="str">
        <f t="shared" si="695"/>
        <v>-14.1344909777307-2.53191185697646i</v>
      </c>
      <c r="AG1374" t="str">
        <f t="shared" si="696"/>
        <v>1.01828377006463-0.0219691101416025i</v>
      </c>
      <c r="AH1374" t="str">
        <f t="shared" si="697"/>
        <v>0.0543321154487807+0.0744005386722994i</v>
      </c>
      <c r="AI1374">
        <f t="shared" si="698"/>
        <v>-20.712243612928777</v>
      </c>
      <c r="AJ1374">
        <f t="shared" si="699"/>
        <v>53.860649050767627</v>
      </c>
      <c r="AK1374"/>
      <c r="AL1374"/>
      <c r="AM1374"/>
      <c r="AN1374"/>
    </row>
    <row r="1375" spans="1:40" x14ac:dyDescent="0.25">
      <c r="A1375"/>
      <c r="B1375">
        <f t="shared" si="665"/>
        <v>124100</v>
      </c>
      <c r="C1375" s="237" t="str">
        <f t="shared" si="668"/>
        <v>-4.96248431973084E-06+0.0197342658027741i</v>
      </c>
      <c r="D1375" s="208" t="str">
        <f t="shared" si="669"/>
        <v>-5.95704400271908+0.151296037821268i</v>
      </c>
      <c r="E1375" t="str">
        <f t="shared" si="670"/>
        <v>2870</v>
      </c>
      <c r="F1375" t="str">
        <f t="shared" si="671"/>
        <v>0.777000777000777</v>
      </c>
      <c r="G1375" t="str">
        <f t="shared" si="666"/>
        <v>0.777000777000777</v>
      </c>
      <c r="H1375" t="str">
        <f t="shared" si="672"/>
        <v>8.1788144469807+2.68165484933209i</v>
      </c>
      <c r="I1375" t="str">
        <f t="shared" si="673"/>
        <v>487.339560388117i</v>
      </c>
      <c r="J1375" t="str">
        <f t="shared" si="667"/>
        <v>-320.479793060661+106.614300946987i</v>
      </c>
      <c r="K1375" t="str">
        <f t="shared" si="674"/>
        <v>0.455471088476123-1.36913414882797i</v>
      </c>
      <c r="L1375" t="str">
        <f t="shared" si="675"/>
        <v>0.0331823535541961-0.0848205152139113i</v>
      </c>
      <c r="M1375" t="str">
        <f t="shared" si="676"/>
        <v>0.488653442030319-1.45395466404188i</v>
      </c>
      <c r="N1375" t="str">
        <f t="shared" si="677"/>
        <v>-1.27149806476302i</v>
      </c>
      <c r="O1375" t="str">
        <f t="shared" si="678"/>
        <v>0.29484973806719-0.955543631636834i</v>
      </c>
      <c r="P1375" t="str">
        <f t="shared" si="679"/>
        <v>0.70515026193281+0.955543631636834i</v>
      </c>
      <c r="Q1375" t="str">
        <f t="shared" si="680"/>
        <v>-0.70515026193281+0.315954433126186i</v>
      </c>
      <c r="R1375" t="str">
        <f t="shared" si="681"/>
        <v>-0.327148537057013-1.50167662039618i</v>
      </c>
      <c r="S1375" t="str">
        <f t="shared" si="682"/>
        <v>0.131390124118302i</v>
      </c>
      <c r="T1375" t="str">
        <f t="shared" si="683"/>
        <v>0.197305477539406-0.0429840868890419i</v>
      </c>
      <c r="U1375" t="str">
        <f t="shared" si="684"/>
        <v>0.0000333333333333334-0.000909555569415511i</v>
      </c>
      <c r="V1375" t="str">
        <f t="shared" si="685"/>
        <v>6.66666666666667E-06-0.00909555569415511i</v>
      </c>
      <c r="W1375" t="str">
        <f t="shared" si="686"/>
        <v>0.0000276029533870906-0.000826956844006977i</v>
      </c>
      <c r="X1375" t="str">
        <f t="shared" si="687"/>
        <v>0.0000389700118789731-0.000826039716443256i</v>
      </c>
      <c r="Y1375" t="str">
        <f t="shared" si="688"/>
        <v>0.009+0.779743296620987i</v>
      </c>
      <c r="Z1375" t="str">
        <f t="shared" si="689"/>
        <v>-0.0127172890443318-0.000747950224093168i</v>
      </c>
      <c r="AA1375" t="str">
        <f t="shared" si="690"/>
        <v>0.17875535452539-15.4039265780208i</v>
      </c>
      <c r="AB1375" t="str">
        <f t="shared" si="691"/>
        <v>0.930577968591487-0.202731544799489i</v>
      </c>
      <c r="AC1375" t="str">
        <f t="shared" si="692"/>
        <v>1.15996765232018-1.4520836448626i</v>
      </c>
      <c r="AD1375" t="str">
        <f t="shared" si="693"/>
        <v>0.397740277354901+0.323130223589388i</v>
      </c>
      <c r="AE1375" t="str">
        <f t="shared" si="694"/>
        <v>-0.00481649274855-0.00440683038192427i</v>
      </c>
      <c r="AF1375" t="str">
        <f t="shared" si="695"/>
        <v>-14.1358584496998-2.53035881151082i</v>
      </c>
      <c r="AG1375" t="str">
        <f t="shared" si="696"/>
        <v>1.01827583224582-0.0219697827939918i</v>
      </c>
      <c r="AH1375" t="str">
        <f t="shared" si="697"/>
        <v>0.0543091303333077+0.0743167447938352i</v>
      </c>
      <c r="AI1375">
        <f t="shared" si="698"/>
        <v>-20.719904629073625</v>
      </c>
      <c r="AJ1375">
        <f t="shared" si="699"/>
        <v>53.841442700593873</v>
      </c>
      <c r="AK1375"/>
      <c r="AL1375"/>
      <c r="AM1375"/>
      <c r="AN1375"/>
    </row>
    <row r="1376" spans="1:40" x14ac:dyDescent="0.25">
      <c r="A1376"/>
      <c r="B1376">
        <f t="shared" si="665"/>
        <v>124200</v>
      </c>
      <c r="C1376" s="237" t="str">
        <f t="shared" si="668"/>
        <v>-4.95449641920419E-06+0.0197183767018803i</v>
      </c>
      <c r="D1376" s="208" t="str">
        <f t="shared" si="669"/>
        <v>-5.9570439414785+0.151174221381082i</v>
      </c>
      <c r="E1376" t="str">
        <f t="shared" si="670"/>
        <v>2870</v>
      </c>
      <c r="F1376" t="str">
        <f t="shared" si="671"/>
        <v>0.777000777000777</v>
      </c>
      <c r="G1376" t="str">
        <f t="shared" si="666"/>
        <v>0.777000777000777</v>
      </c>
      <c r="H1376" t="str">
        <f t="shared" si="672"/>
        <v>8.18017917373664+2.67998148927857i</v>
      </c>
      <c r="I1376" t="str">
        <f t="shared" si="673"/>
        <v>487.732259469815i</v>
      </c>
      <c r="J1376" t="str">
        <f t="shared" si="667"/>
        <v>-320.998099777106+106.700210939693i</v>
      </c>
      <c r="K1376" t="str">
        <f t="shared" si="674"/>
        <v>0.454806769091554-1.36824573595893i</v>
      </c>
      <c r="L1376" t="str">
        <f t="shared" si="675"/>
        <v>0.0331360207988494-0.0847703328136122i</v>
      </c>
      <c r="M1376" t="str">
        <f t="shared" si="676"/>
        <v>0.487942789890403-1.45301606877254i</v>
      </c>
      <c r="N1376" t="str">
        <f t="shared" si="677"/>
        <v>-1.27252264015767i</v>
      </c>
      <c r="O1376" t="str">
        <f t="shared" si="678"/>
        <v>0.293870556985049-0.955845225827538i</v>
      </c>
      <c r="P1376" t="str">
        <f t="shared" si="679"/>
        <v>0.706129443014951+0.955845225827538i</v>
      </c>
      <c r="Q1376" t="str">
        <f t="shared" si="680"/>
        <v>-0.706129443014951+0.316677414330132i</v>
      </c>
      <c r="R1376" t="str">
        <f t="shared" si="681"/>
        <v>-0.327138239394363-1.50035171042291i</v>
      </c>
      <c r="S1376" t="str">
        <f t="shared" si="682"/>
        <v>0.13149599851324i</v>
      </c>
      <c r="T1376" t="str">
        <f t="shared" si="683"/>
        <v>0.197290246283108-0.0430173694410251i</v>
      </c>
      <c r="U1376" t="str">
        <f t="shared" si="684"/>
        <v>0.0000333333333333334-0.000908823238039172i</v>
      </c>
      <c r="V1376" t="str">
        <f t="shared" si="685"/>
        <v>6.66666666666667E-06-0.00908823238039172i</v>
      </c>
      <c r="W1376" t="str">
        <f t="shared" si="686"/>
        <v>0.000027602952818945-0.000826291159235056i</v>
      </c>
      <c r="X1376" t="str">
        <f t="shared" si="687"/>
        <v>0.0000389517011816444-0.000825375021999828i</v>
      </c>
      <c r="Y1376" t="str">
        <f t="shared" si="688"/>
        <v>0.009+0.780371615151705i</v>
      </c>
      <c r="Z1376" t="str">
        <f t="shared" si="689"/>
        <v>-0.0126968090158031-0.000746827099744381i</v>
      </c>
      <c r="AA1376" t="str">
        <f t="shared" si="690"/>
        <v>0.178466687804448-15.3915011458875i</v>
      </c>
      <c r="AB1376" t="str">
        <f t="shared" si="691"/>
        <v>0.930506131399121-0.202888519709665i</v>
      </c>
      <c r="AC1376" t="str">
        <f t="shared" si="692"/>
        <v>1.1592334784574-1.45103835135816i</v>
      </c>
      <c r="AD1376" t="str">
        <f t="shared" si="693"/>
        <v>0.398068920485067+0.323252181171094i</v>
      </c>
      <c r="AE1376" t="str">
        <f t="shared" si="694"/>
        <v>-0.00481279156957573-0.00440155986565538i</v>
      </c>
      <c r="AF1376" t="str">
        <f t="shared" si="695"/>
        <v>-14.1372231152151-2.52880726789749i</v>
      </c>
      <c r="AG1376" t="str">
        <f t="shared" si="696"/>
        <v>1.01826788965836-0.021970462368874i</v>
      </c>
      <c r="AH1376" t="str">
        <f t="shared" si="697"/>
        <v>0.0542861828395346+0.0742330672317989i</v>
      </c>
      <c r="AI1376">
        <f t="shared" si="698"/>
        <v>-20.727560464504108</v>
      </c>
      <c r="AJ1376">
        <f t="shared" si="699"/>
        <v>53.822226284624492</v>
      </c>
      <c r="AK1376"/>
      <c r="AL1376"/>
      <c r="AM1376"/>
      <c r="AN1376"/>
    </row>
    <row r="1377" spans="1:40" x14ac:dyDescent="0.25">
      <c r="A1377"/>
      <c r="B1377">
        <f t="shared" si="665"/>
        <v>124300</v>
      </c>
      <c r="C1377" s="237" t="str">
        <f t="shared" si="668"/>
        <v>-4.94652778984313E-06+0.0197025131667113i</v>
      </c>
      <c r="D1377" s="208" t="str">
        <f t="shared" si="669"/>
        <v>-5.95704388038568+0.151052600944787i</v>
      </c>
      <c r="E1377" t="str">
        <f t="shared" si="670"/>
        <v>2870</v>
      </c>
      <c r="F1377" t="str">
        <f t="shared" si="671"/>
        <v>0.777000777000777</v>
      </c>
      <c r="G1377" t="str">
        <f t="shared" si="666"/>
        <v>0.777000777000777</v>
      </c>
      <c r="H1377" t="str">
        <f t="shared" si="672"/>
        <v>8.18154110119778+2.67830982605543i</v>
      </c>
      <c r="I1377" t="str">
        <f t="shared" si="673"/>
        <v>488.124958551514i</v>
      </c>
      <c r="J1377" t="str">
        <f t="shared" si="667"/>
        <v>-321.516823977818+106.786120932398i</v>
      </c>
      <c r="K1377" t="str">
        <f t="shared" si="674"/>
        <v>0.454143851969076-1.36735830124016i</v>
      </c>
      <c r="L1377" t="str">
        <f t="shared" si="675"/>
        <v>0.0330897800886254-0.0847201952065902i</v>
      </c>
      <c r="M1377" t="str">
        <f t="shared" si="676"/>
        <v>0.487233632057701-1.45207849644675i</v>
      </c>
      <c r="N1377" t="str">
        <f t="shared" si="677"/>
        <v>-1.27354721555232i</v>
      </c>
      <c r="O1377" t="str">
        <f t="shared" si="678"/>
        <v>0.292891067410925-0.956145816615274i</v>
      </c>
      <c r="P1377" t="str">
        <f t="shared" si="679"/>
        <v>0.707108932589075+0.956145816615274i</v>
      </c>
      <c r="Q1377" t="str">
        <f t="shared" si="680"/>
        <v>-0.707108932589075+0.317401398937046i</v>
      </c>
      <c r="R1377" t="str">
        <f t="shared" si="681"/>
        <v>-0.327127932359155-1.49902883576418i</v>
      </c>
      <c r="S1377" t="str">
        <f t="shared" si="682"/>
        <v>0.131601872908178i</v>
      </c>
      <c r="T1377" t="str">
        <f t="shared" si="683"/>
        <v>0.197275002329932-0.0430506485790446i</v>
      </c>
      <c r="U1377" t="str">
        <f t="shared" si="684"/>
        <v>0.0000333333333333332-0.000908092084991668i</v>
      </c>
      <c r="V1377" t="str">
        <f t="shared" si="685"/>
        <v>6.66666666666667E-06-0.00908092084991668i</v>
      </c>
      <c r="W1377" t="str">
        <f t="shared" si="686"/>
        <v>0.0000276029522503416-0.000825626545671163i</v>
      </c>
      <c r="X1377" t="str">
        <f t="shared" si="687"/>
        <v>0.0000389334346467232-0.000824711396563528i</v>
      </c>
      <c r="Y1377" t="str">
        <f t="shared" si="688"/>
        <v>0.009+0.780999933682423i</v>
      </c>
      <c r="Z1377" t="str">
        <f t="shared" si="689"/>
        <v>-0.0126763784339099-0.000745707041185696i</v>
      </c>
      <c r="AA1377" t="str">
        <f t="shared" si="690"/>
        <v>0.178178720502529-15.3790957616565i</v>
      </c>
      <c r="AB1377" t="str">
        <f t="shared" si="691"/>
        <v>0.930434234322787-0.203045478518112i</v>
      </c>
      <c r="AC1377" t="str">
        <f t="shared" si="692"/>
        <v>1.15850087822303-1.44999412998929i</v>
      </c>
      <c r="AD1377" t="str">
        <f t="shared" si="693"/>
        <v>0.398397705527694+0.323373821237729i</v>
      </c>
      <c r="AE1377" t="str">
        <f t="shared" si="694"/>
        <v>-0.00480909794703833-0.00439629690783319i</v>
      </c>
      <c r="AF1377" t="str">
        <f t="shared" si="695"/>
        <v>-14.1385849815835-2.52725722511064i</v>
      </c>
      <c r="AG1377" t="str">
        <f t="shared" si="696"/>
        <v>1.01825994230452-0.0219711488335774i</v>
      </c>
      <c r="AH1377" t="str">
        <f t="shared" si="697"/>
        <v>0.054263272827799+0.074149505715807i</v>
      </c>
      <c r="AI1377">
        <f t="shared" si="698"/>
        <v>-20.735211129024226</v>
      </c>
      <c r="AJ1377">
        <f t="shared" si="699"/>
        <v>53.802999824091536</v>
      </c>
      <c r="AK1377"/>
      <c r="AL1377"/>
      <c r="AM1377"/>
      <c r="AN1377"/>
    </row>
    <row r="1378" spans="1:40" x14ac:dyDescent="0.25">
      <c r="A1378"/>
      <c r="B1378">
        <f t="shared" si="665"/>
        <v>124400</v>
      </c>
      <c r="C1378" s="237" t="str">
        <f t="shared" si="668"/>
        <v>-0.0000049385783697074+0.0196866751356133i</v>
      </c>
      <c r="D1378" s="208" t="str">
        <f t="shared" si="669"/>
        <v>-5.95704381944013+0.150931176039702i</v>
      </c>
      <c r="E1378" t="str">
        <f t="shared" si="670"/>
        <v>2870</v>
      </c>
      <c r="F1378" t="str">
        <f t="shared" si="671"/>
        <v>0.777000777000777</v>
      </c>
      <c r="G1378" t="str">
        <f t="shared" si="666"/>
        <v>0.777000777000777</v>
      </c>
      <c r="H1378" t="str">
        <f t="shared" si="672"/>
        <v>8.18290023664885+2.6766398581595i</v>
      </c>
      <c r="I1378" t="str">
        <f t="shared" si="673"/>
        <v>488.517657633213i</v>
      </c>
      <c r="J1378" t="str">
        <f t="shared" si="667"/>
        <v>-322.035965662795+106.872030925103i</v>
      </c>
      <c r="K1378" t="str">
        <f t="shared" si="674"/>
        <v>0.453482333315651-1.36647184353283i</v>
      </c>
      <c r="L1378" t="str">
        <f t="shared" si="675"/>
        <v>0.033043631194304-0.0846701023742786i</v>
      </c>
      <c r="M1378" t="str">
        <f t="shared" si="676"/>
        <v>0.486525964509955-1.45114194590711i</v>
      </c>
      <c r="N1378" t="str">
        <f t="shared" si="677"/>
        <v>-1.27457179094697i</v>
      </c>
      <c r="O1378" t="str">
        <f t="shared" si="678"/>
        <v>0.291911270373041-0.956445403684495i</v>
      </c>
      <c r="P1378" t="str">
        <f t="shared" si="679"/>
        <v>0.708088729626959+0.956445403684495i</v>
      </c>
      <c r="Q1378" t="str">
        <f t="shared" si="680"/>
        <v>-0.708088729626959+0.318126387262475i</v>
      </c>
      <c r="R1378" t="str">
        <f t="shared" si="681"/>
        <v>-0.327117615948652-1.49770799150392i</v>
      </c>
      <c r="S1378" t="str">
        <f t="shared" si="682"/>
        <v>0.131707747303116i</v>
      </c>
      <c r="T1378" t="str">
        <f t="shared" si="683"/>
        <v>0.197259745678856-0.0430839242997628i</v>
      </c>
      <c r="U1378" t="str">
        <f t="shared" si="684"/>
        <v>0.0000333333333333333-0.000907362107431387i</v>
      </c>
      <c r="V1378" t="str">
        <f t="shared" si="685"/>
        <v>6.66666666666667E-06-0.00907362107431387i</v>
      </c>
      <c r="W1378" t="str">
        <f t="shared" si="686"/>
        <v>0.0000276029516812808-0.000824963000732012i</v>
      </c>
      <c r="X1378" t="str">
        <f t="shared" si="687"/>
        <v>0.000038915212132309-0.000824048837558329i</v>
      </c>
      <c r="Y1378" t="str">
        <f t="shared" si="688"/>
        <v>0.009+0.78162825221314i</v>
      </c>
      <c r="Z1378" t="str">
        <f t="shared" si="689"/>
        <v>-0.012655997139573-0.000744590036969413i</v>
      </c>
      <c r="AA1378" t="str">
        <f t="shared" si="690"/>
        <v>0.177891450359555-15.3667103768034i</v>
      </c>
      <c r="AB1378" t="str">
        <f t="shared" si="691"/>
        <v>0.930362277357664-0.203202421209088i</v>
      </c>
      <c r="AC1378" t="str">
        <f t="shared" si="692"/>
        <v>1.15776984740872-1.44895097953288i</v>
      </c>
      <c r="AD1378" t="str">
        <f t="shared" si="693"/>
        <v>0.398726632198191+0.323495143632038i</v>
      </c>
      <c r="AE1378" t="str">
        <f t="shared" si="694"/>
        <v>-0.00480541185561551-0.004391041490282i</v>
      </c>
      <c r="AF1378" t="str">
        <f t="shared" si="695"/>
        <v>-14.139944056089-2.5257086821198i</v>
      </c>
      <c r="AG1378" t="str">
        <f t="shared" si="696"/>
        <v>1.01825199018661-0.0219718421555267i</v>
      </c>
      <c r="AH1378" t="str">
        <f t="shared" si="697"/>
        <v>0.0542404001590146+0.0740660599763402i</v>
      </c>
      <c r="AI1378">
        <f t="shared" si="698"/>
        <v>-20.742856632414032</v>
      </c>
      <c r="AJ1378">
        <f t="shared" si="699"/>
        <v>53.783763340153101</v>
      </c>
      <c r="AK1378"/>
      <c r="AL1378"/>
      <c r="AM1378"/>
      <c r="AN1378"/>
    </row>
    <row r="1379" spans="1:40" x14ac:dyDescent="0.25">
      <c r="A1379"/>
      <c r="B1379">
        <f t="shared" si="665"/>
        <v>124500</v>
      </c>
      <c r="C1379" s="237" t="str">
        <f t="shared" si="668"/>
        <v>-0.0000049306480971054+0.0196708625471307i</v>
      </c>
      <c r="D1379" s="208" t="str">
        <f t="shared" si="669"/>
        <v>-5.95704375864137+0.150809946194669i</v>
      </c>
      <c r="E1379" t="str">
        <f t="shared" si="670"/>
        <v>2870</v>
      </c>
      <c r="F1379" t="str">
        <f t="shared" si="671"/>
        <v>0.777000777000777</v>
      </c>
      <c r="G1379" t="str">
        <f t="shared" si="666"/>
        <v>0.777000777000777</v>
      </c>
      <c r="H1379" t="str">
        <f t="shared" si="672"/>
        <v>8.18425658735224+2.67497158408454i</v>
      </c>
      <c r="I1379" t="str">
        <f t="shared" si="673"/>
        <v>488.910356714912i</v>
      </c>
      <c r="J1379" t="str">
        <f t="shared" si="667"/>
        <v>-322.555524832039+106.957940917808i</v>
      </c>
      <c r="K1379" t="str">
        <f t="shared" si="674"/>
        <v>0.452822209350474-1.36558636169787i</v>
      </c>
      <c r="L1379" t="str">
        <f t="shared" si="675"/>
        <v>0.0329975738873257-0.0846200542979139i</v>
      </c>
      <c r="M1379" t="str">
        <f t="shared" si="676"/>
        <v>0.4858197832378-1.45020641599578i</v>
      </c>
      <c r="N1379" t="str">
        <f t="shared" si="677"/>
        <v>-1.27559636634162i</v>
      </c>
      <c r="O1379" t="str">
        <f t="shared" si="678"/>
        <v>0.290931166899945-0.956743986720709i</v>
      </c>
      <c r="P1379" t="str">
        <f t="shared" si="679"/>
        <v>0.709068833100055+0.956743986720709i</v>
      </c>
      <c r="Q1379" t="str">
        <f t="shared" si="680"/>
        <v>-0.709068833100055+0.318852379620911i</v>
      </c>
      <c r="R1379" t="str">
        <f t="shared" si="681"/>
        <v>-0.327107290160116-1.49638917274184i</v>
      </c>
      <c r="S1379" t="str">
        <f t="shared" si="682"/>
        <v>0.131813621698054i</v>
      </c>
      <c r="T1379" t="str">
        <f t="shared" si="683"/>
        <v>0.197244476328857-0.0431171965998411i</v>
      </c>
      <c r="U1379" t="str">
        <f t="shared" si="684"/>
        <v>0.0000333333333333333-0.000906633302525822i</v>
      </c>
      <c r="V1379" t="str">
        <f t="shared" si="685"/>
        <v>6.66666666666667E-06-0.00906633302525822i</v>
      </c>
      <c r="W1379" t="str">
        <f t="shared" si="686"/>
        <v>0.0000276029511117624-0.000824300521842598i</v>
      </c>
      <c r="X1379" t="str">
        <f t="shared" si="687"/>
        <v>0.00003889703349707-0.000823387342416456i</v>
      </c>
      <c r="Y1379" t="str">
        <f t="shared" si="688"/>
        <v>0.009+0.782256570743858i</v>
      </c>
      <c r="Z1379" t="str">
        <f t="shared" si="689"/>
        <v>-0.0126356649743525-0.000743476075700915i</v>
      </c>
      <c r="AA1379" t="str">
        <f t="shared" si="690"/>
        <v>0.177604875124575-15.35434494296i</v>
      </c>
      <c r="AB1379" t="str">
        <f t="shared" si="691"/>
        <v>0.930290260498928-0.203359347766847i</v>
      </c>
      <c r="AC1379" t="str">
        <f t="shared" si="692"/>
        <v>1.15704038181963-1.4479088987654i</v>
      </c>
      <c r="AD1379" t="str">
        <f t="shared" si="693"/>
        <v>0.399055700211774+0.323616148196985i</v>
      </c>
      <c r="AE1379" t="str">
        <f t="shared" si="694"/>
        <v>-0.00480173327008665-0.00438579359488702i</v>
      </c>
      <c r="AF1379" t="str">
        <f t="shared" si="695"/>
        <v>-14.1413003459936-2.52416163788987i</v>
      </c>
      <c r="AG1379" t="str">
        <f t="shared" si="696"/>
        <v>1.01824403330692-0.0219725423022402i</v>
      </c>
      <c r="AH1379" t="str">
        <f t="shared" si="697"/>
        <v>0.0542175646946672+0.0739827297447426i</v>
      </c>
      <c r="AI1379">
        <f t="shared" si="698"/>
        <v>-20.750496984429567</v>
      </c>
      <c r="AJ1379">
        <f t="shared" si="699"/>
        <v>53.764516853895209</v>
      </c>
      <c r="AK1379"/>
      <c r="AL1379"/>
      <c r="AM1379"/>
      <c r="AN1379"/>
    </row>
    <row r="1380" spans="1:40" x14ac:dyDescent="0.25">
      <c r="A1380"/>
      <c r="B1380">
        <f t="shared" si="665"/>
        <v>124600</v>
      </c>
      <c r="C1380" s="237" t="str">
        <f t="shared" si="668"/>
        <v>-4.92273691059303E-06+0.0196550753400052i</v>
      </c>
      <c r="D1380" s="208" t="str">
        <f t="shared" si="669"/>
        <v>-5.95704369798894+0.15068891094004i</v>
      </c>
      <c r="E1380" t="str">
        <f t="shared" si="670"/>
        <v>2870</v>
      </c>
      <c r="F1380" t="str">
        <f t="shared" si="671"/>
        <v>0.777000777000777</v>
      </c>
      <c r="G1380" t="str">
        <f t="shared" si="666"/>
        <v>0.777000777000777</v>
      </c>
      <c r="H1380" t="str">
        <f t="shared" si="672"/>
        <v>8.18561016054817+2.67330500232123i</v>
      </c>
      <c r="I1380" t="str">
        <f t="shared" si="673"/>
        <v>489.30305579661i</v>
      </c>
      <c r="J1380" t="str">
        <f t="shared" si="667"/>
        <v>-323.075501485549+107.043850910513i</v>
      </c>
      <c r="K1380" t="str">
        <f t="shared" si="674"/>
        <v>0.452163476304945-1.36470185459595i</v>
      </c>
      <c r="L1380" t="str">
        <f t="shared" si="675"/>
        <v>0.0329516079397871-0.0845700509585358i</v>
      </c>
      <c r="M1380" t="str">
        <f t="shared" si="676"/>
        <v>0.485115084244732-1.44927190555449i</v>
      </c>
      <c r="N1380" t="str">
        <f t="shared" si="677"/>
        <v>-1.27662094173628i</v>
      </c>
      <c r="O1380" t="str">
        <f t="shared" si="678"/>
        <v>0.289950758020494-0.957041565410479i</v>
      </c>
      <c r="P1380" t="str">
        <f t="shared" si="679"/>
        <v>0.710049241979506+0.957041565410479i</v>
      </c>
      <c r="Q1380" t="str">
        <f t="shared" si="680"/>
        <v>-0.710049241979506+0.319579376325801i</v>
      </c>
      <c r="R1380" t="str">
        <f t="shared" si="681"/>
        <v>-0.327096954990808-1.49507237459335i</v>
      </c>
      <c r="S1380" t="str">
        <f t="shared" si="682"/>
        <v>0.131919496092992i</v>
      </c>
      <c r="T1380" t="str">
        <f t="shared" si="683"/>
        <v>0.197229194278908-0.0431504654759395i</v>
      </c>
      <c r="U1380" t="str">
        <f t="shared" si="684"/>
        <v>0.0000333333333333334-0.000905905667451566i</v>
      </c>
      <c r="V1380" t="str">
        <f t="shared" si="685"/>
        <v>6.66666666666667E-06-0.00905905667451565i</v>
      </c>
      <c r="W1380" t="str">
        <f t="shared" si="686"/>
        <v>0.0000276029505417864-0.000823639106436185i</v>
      </c>
      <c r="X1380" t="str">
        <f t="shared" si="687"/>
        <v>0.0000388788986002415-0.000822726908578365i</v>
      </c>
      <c r="Y1380" t="str">
        <f t="shared" si="688"/>
        <v>0.009+0.782884889274576i</v>
      </c>
      <c r="Z1380" t="str">
        <f t="shared" si="689"/>
        <v>-0.0126153817804442-0.0007423651460384i</v>
      </c>
      <c r="AA1380" t="str">
        <f t="shared" si="690"/>
        <v>0.177318992555728-15.3419994119147i</v>
      </c>
      <c r="AB1380" t="str">
        <f t="shared" si="691"/>
        <v>0.930218183741735-0.203516258175636i</v>
      </c>
      <c r="AC1380" t="str">
        <f t="shared" si="692"/>
        <v>1.15631247727433-1.44686788646287i</v>
      </c>
      <c r="AD1380" t="str">
        <f t="shared" si="693"/>
        <v>0.399384909283472+0.323736834775757i</v>
      </c>
      <c r="AE1380" t="str">
        <f t="shared" si="694"/>
        <v>-0.00479806216533276-0.00438055320359452i</v>
      </c>
      <c r="AF1380" t="str">
        <f t="shared" si="695"/>
        <v>-14.1426538585371-2.52261609138119i</v>
      </c>
      <c r="AG1380" t="str">
        <f t="shared" si="696"/>
        <v>1.01823607166777-0.0219732492413316i</v>
      </c>
      <c r="AH1380" t="str">
        <f t="shared" si="697"/>
        <v>0.0541947662968126+0.0738995147532212i</v>
      </c>
      <c r="AI1380">
        <f t="shared" si="698"/>
        <v>-20.758132194802684</v>
      </c>
      <c r="AJ1380">
        <f t="shared" si="699"/>
        <v>53.745260386332802</v>
      </c>
      <c r="AK1380"/>
      <c r="AL1380"/>
      <c r="AM1380"/>
      <c r="AN1380"/>
    </row>
    <row r="1381" spans="1:40" x14ac:dyDescent="0.25">
      <c r="A1381"/>
      <c r="B1381">
        <f t="shared" si="665"/>
        <v>124700</v>
      </c>
      <c r="C1381" s="237" t="str">
        <f t="shared" si="668"/>
        <v>-4.91484474897242E-06+0.0196393134531752i</v>
      </c>
      <c r="D1381" s="208" t="str">
        <f t="shared" si="669"/>
        <v>-5.95704363748237+0.150568069807677i</v>
      </c>
      <c r="E1381" t="str">
        <f t="shared" si="670"/>
        <v>2870</v>
      </c>
      <c r="F1381" t="str">
        <f t="shared" si="671"/>
        <v>0.777000777000777</v>
      </c>
      <c r="G1381" t="str">
        <f t="shared" si="666"/>
        <v>0.777000777000777</v>
      </c>
      <c r="H1381" t="str">
        <f t="shared" si="672"/>
        <v>8.18696096345466+2.67164011135726i</v>
      </c>
      <c r="I1381" t="str">
        <f t="shared" si="673"/>
        <v>489.695754878309i</v>
      </c>
      <c r="J1381" t="str">
        <f t="shared" si="667"/>
        <v>-323.595895623325+107.129760903218i</v>
      </c>
      <c r="K1381" t="str">
        <f t="shared" si="674"/>
        <v>0.451506130422616-1.36381832108746i</v>
      </c>
      <c r="L1381" t="str">
        <f t="shared" si="675"/>
        <v>0.0329057331244414-0.0845200923369904i</v>
      </c>
      <c r="M1381" t="str">
        <f t="shared" si="676"/>
        <v>0.484411863547057-1.44833841342445i</v>
      </c>
      <c r="N1381" t="str">
        <f t="shared" si="677"/>
        <v>-1.27764551713093i</v>
      </c>
      <c r="O1381" t="str">
        <f t="shared" si="678"/>
        <v>0.288970044763898-0.957338139441415i</v>
      </c>
      <c r="P1381" t="str">
        <f t="shared" si="679"/>
        <v>0.711029955236102+0.957338139441415i</v>
      </c>
      <c r="Q1381" t="str">
        <f t="shared" si="680"/>
        <v>-0.711029955236102+0.320307377689515i</v>
      </c>
      <c r="R1381" t="str">
        <f t="shared" si="681"/>
        <v>-0.327086610437984-1.4937575921896i</v>
      </c>
      <c r="S1381" t="str">
        <f t="shared" si="682"/>
        <v>0.132025370487931i</v>
      </c>
      <c r="T1381" t="str">
        <f t="shared" si="683"/>
        <v>0.197213899527992-0.0431837309247164i</v>
      </c>
      <c r="U1381" t="str">
        <f t="shared" si="684"/>
        <v>0.0000333333333333335-0.000905179199394269i</v>
      </c>
      <c r="V1381" t="str">
        <f t="shared" si="685"/>
        <v>6.66666666666667E-06-0.0090517919939426i</v>
      </c>
      <c r="W1381" t="str">
        <f t="shared" si="686"/>
        <v>0.0000276029499713528-0.000822978751954275i</v>
      </c>
      <c r="X1381" t="str">
        <f t="shared" si="687"/>
        <v>0.0000388608073016224-0.000822067533492723i</v>
      </c>
      <c r="Y1381" t="str">
        <f t="shared" si="688"/>
        <v>0.009+0.783513207805294i</v>
      </c>
      <c r="Z1381" t="str">
        <f t="shared" si="689"/>
        <v>-0.0125951474006777-0.000741257236692582i</v>
      </c>
      <c r="AA1381" t="str">
        <f t="shared" si="690"/>
        <v>0.177033800420195-15.3296737356107i</v>
      </c>
      <c r="AB1381" t="str">
        <f t="shared" si="691"/>
        <v>0.930146047081289-0.203673152419694i</v>
      </c>
      <c r="AC1381" t="str">
        <f t="shared" si="692"/>
        <v>1.15558612960488-1.44582794140087i</v>
      </c>
      <c r="AD1381" t="str">
        <f t="shared" si="693"/>
        <v>0.399714259128154+0.323857203211761i</v>
      </c>
      <c r="AE1381" t="str">
        <f t="shared" si="694"/>
        <v>-0.00479439851633603-0.00437532029841131i</v>
      </c>
      <c r="AF1381" t="str">
        <f t="shared" si="695"/>
        <v>-14.144004600937-2.52107204154958i</v>
      </c>
      <c r="AG1381" t="str">
        <f t="shared" si="696"/>
        <v>1.01822810527147-0.0219739629405091i</v>
      </c>
      <c r="AH1381" t="str">
        <f t="shared" si="697"/>
        <v>0.0541720048280758+0.0738164147348403i</v>
      </c>
      <c r="AI1381">
        <f t="shared" si="698"/>
        <v>-20.765762273241183</v>
      </c>
      <c r="AJ1381">
        <f t="shared" si="699"/>
        <v>53.725993958408218</v>
      </c>
      <c r="AK1381"/>
      <c r="AL1381"/>
      <c r="AM1381"/>
      <c r="AN1381"/>
    </row>
    <row r="1382" spans="1:40" x14ac:dyDescent="0.25">
      <c r="A1382"/>
      <c r="B1382">
        <f t="shared" si="665"/>
        <v>124800</v>
      </c>
      <c r="C1382" s="237" t="str">
        <f t="shared" si="668"/>
        <v>-4.90697155129077E-06+0.0196235768257743i</v>
      </c>
      <c r="D1382" s="208" t="str">
        <f t="shared" si="669"/>
        <v>-5.95704357712118+0.150447422330936i</v>
      </c>
      <c r="E1382" t="str">
        <f t="shared" si="670"/>
        <v>2870</v>
      </c>
      <c r="F1382" t="str">
        <f t="shared" si="671"/>
        <v>0.777000777000777</v>
      </c>
      <c r="G1382" t="str">
        <f t="shared" si="666"/>
        <v>0.777000777000777</v>
      </c>
      <c r="H1382" t="str">
        <f t="shared" si="672"/>
        <v>8.18830900326766+2.66997690967733i</v>
      </c>
      <c r="I1382" t="str">
        <f t="shared" si="673"/>
        <v>490.088453960008i</v>
      </c>
      <c r="J1382" t="str">
        <f t="shared" si="667"/>
        <v>-324.116707245367+107.215670895923i</v>
      </c>
      <c r="K1382" t="str">
        <f t="shared" si="674"/>
        <v>0.450850167959149-1.3629357600326i</v>
      </c>
      <c r="L1382" t="str">
        <f t="shared" si="675"/>
        <v>0.0328599492146946-0.084470178413931i</v>
      </c>
      <c r="M1382" t="str">
        <f t="shared" si="676"/>
        <v>0.483710117173844-1.44740593844653i</v>
      </c>
      <c r="N1382" t="str">
        <f t="shared" si="677"/>
        <v>-1.27867009252558i</v>
      </c>
      <c r="O1382" t="str">
        <f t="shared" si="678"/>
        <v>0.287989028159653-0.957633708502191i</v>
      </c>
      <c r="P1382" t="str">
        <f t="shared" si="679"/>
        <v>0.712010971840347+0.957633708502191i</v>
      </c>
      <c r="Q1382" t="str">
        <f t="shared" si="680"/>
        <v>-0.712010971840347+0.321036384023389i</v>
      </c>
      <c r="R1382" t="str">
        <f t="shared" si="681"/>
        <v>-0.327076256498902-1.49244482067726i</v>
      </c>
      <c r="S1382" t="str">
        <f t="shared" si="682"/>
        <v>0.132131244882869i</v>
      </c>
      <c r="T1382" t="str">
        <f t="shared" si="683"/>
        <v>0.197198592075077-0.0432169929428285i</v>
      </c>
      <c r="U1382" t="str">
        <f t="shared" si="684"/>
        <v>0.0000333333333333333-0.000904453895548594i</v>
      </c>
      <c r="V1382" t="str">
        <f t="shared" si="685"/>
        <v>6.66666666666667E-06-0.00904453895548594i</v>
      </c>
      <c r="W1382" t="str">
        <f t="shared" si="686"/>
        <v>0.0000276029494004615-0.000822319455846564i</v>
      </c>
      <c r="X1382" t="str">
        <f t="shared" si="687"/>
        <v>0.0000388427594615729-0.00082140921461636i</v>
      </c>
      <c r="Y1382" t="str">
        <f t="shared" si="688"/>
        <v>0.009+0.784141526336012i</v>
      </c>
      <c r="Z1382" t="str">
        <f t="shared" si="689"/>
        <v>-0.0125749616785123-0.000740152336426399i</v>
      </c>
      <c r="AA1382" t="str">
        <f t="shared" si="690"/>
        <v>0.176749296494154-15.3173678661462i</v>
      </c>
      <c r="AB1382" t="str">
        <f t="shared" si="691"/>
        <v>0.930073850512721-0.203830030483253i</v>
      </c>
      <c r="AC1382" t="str">
        <f t="shared" si="692"/>
        <v>1.15486133465664-1.44478906235454i</v>
      </c>
      <c r="AD1382" t="str">
        <f t="shared" si="693"/>
        <v>0.400043749460491+0.323977253348606i</v>
      </c>
      <c r="AE1382" t="str">
        <f t="shared" si="694"/>
        <v>-0.00479074229817907-0.00437009486140435i</v>
      </c>
      <c r="AF1382" t="str">
        <f t="shared" si="695"/>
        <v>-14.1453525803888-2.51952948734639i</v>
      </c>
      <c r="AG1382" t="str">
        <f t="shared" si="696"/>
        <v>1.01822013412034-0.021974683367574i</v>
      </c>
      <c r="AH1382" t="str">
        <f t="shared" si="697"/>
        <v>0.0541492801516459+0.073733429423515i</v>
      </c>
      <c r="AI1382">
        <f t="shared" si="698"/>
        <v>-20.773387229429254</v>
      </c>
      <c r="AJ1382">
        <f t="shared" si="699"/>
        <v>53.706717590991531</v>
      </c>
      <c r="AK1382"/>
      <c r="AL1382"/>
      <c r="AM1382"/>
      <c r="AN1382"/>
    </row>
    <row r="1383" spans="1:40" x14ac:dyDescent="0.25">
      <c r="A1383"/>
      <c r="B1383">
        <f t="shared" si="665"/>
        <v>124900</v>
      </c>
      <c r="C1383" s="237" t="str">
        <f t="shared" si="668"/>
        <v>-4.89911725683925E-06+0.0196078653971317i</v>
      </c>
      <c r="D1383" s="208" t="str">
        <f t="shared" si="669"/>
        <v>-5.95704351690493+0.150326968044676i</v>
      </c>
      <c r="E1383" t="str">
        <f t="shared" si="670"/>
        <v>2870</v>
      </c>
      <c r="F1383" t="str">
        <f t="shared" si="671"/>
        <v>0.777000777000777</v>
      </c>
      <c r="G1383" t="str">
        <f t="shared" si="666"/>
        <v>0.777000777000777</v>
      </c>
      <c r="H1383" t="str">
        <f t="shared" si="672"/>
        <v>8.18965428716115+2.6683153957632i</v>
      </c>
      <c r="I1383" t="str">
        <f t="shared" si="673"/>
        <v>490.481153041707i</v>
      </c>
      <c r="J1383" t="str">
        <f t="shared" si="667"/>
        <v>-324.637936351675+107.301580888628i</v>
      </c>
      <c r="K1383" t="str">
        <f t="shared" si="674"/>
        <v>0.450195585182272-1.36205417029132i</v>
      </c>
      <c r="L1383" t="str">
        <f t="shared" si="675"/>
        <v>0.0328142559846038-0.084420309169819i</v>
      </c>
      <c r="M1383" t="str">
        <f t="shared" si="676"/>
        <v>0.483009841166876-1.44647447946114i</v>
      </c>
      <c r="N1383" t="str">
        <f t="shared" si="677"/>
        <v>-1.27969466792023i</v>
      </c>
      <c r="O1383" t="str">
        <f t="shared" si="678"/>
        <v>0.287007709237589-0.957928272282529i</v>
      </c>
      <c r="P1383" t="str">
        <f t="shared" si="679"/>
        <v>0.712992290762411+0.957928272282529i</v>
      </c>
      <c r="Q1383" t="str">
        <f t="shared" si="680"/>
        <v>-0.712992290762411+0.321766395637701i</v>
      </c>
      <c r="R1383" t="str">
        <f t="shared" si="681"/>
        <v>-0.327065893170805-1.49113405521856i</v>
      </c>
      <c r="S1383" t="str">
        <f t="shared" si="682"/>
        <v>0.132237119277807i</v>
      </c>
      <c r="T1383" t="str">
        <f t="shared" si="683"/>
        <v>0.197183271919137-0.0432502515269302i</v>
      </c>
      <c r="U1383" t="str">
        <f t="shared" si="684"/>
        <v>0.0000333333333333333-0.000903729753118213i</v>
      </c>
      <c r="V1383" t="str">
        <f t="shared" si="685"/>
        <v>6.66666666666667E-06-0.00903729753118213i</v>
      </c>
      <c r="W1383" t="str">
        <f t="shared" si="686"/>
        <v>0.0000276029488291126-0.000821661215570931i</v>
      </c>
      <c r="X1383" t="str">
        <f t="shared" si="687"/>
        <v>0.0000388247549410126-0.000820751949414263i</v>
      </c>
      <c r="Y1383" t="str">
        <f t="shared" si="688"/>
        <v>0.009+0.78476984486673i</v>
      </c>
      <c r="Z1383" t="str">
        <f t="shared" si="689"/>
        <v>-0.012554824458035-0.000739050434054759i</v>
      </c>
      <c r="AA1383" t="str">
        <f t="shared" si="690"/>
        <v>0.176465478562742-15.3050817557735i</v>
      </c>
      <c r="AB1383" t="str">
        <f t="shared" si="691"/>
        <v>0.930001594031193-0.203986892350534i</v>
      </c>
      <c r="AC1383" t="str">
        <f t="shared" si="692"/>
        <v>1.15413808828831-1.44375124809866i</v>
      </c>
      <c r="AD1383" t="str">
        <f t="shared" si="693"/>
        <v>0.400373379994971+0.324096985030134i</v>
      </c>
      <c r="AE1383" t="str">
        <f t="shared" si="694"/>
        <v>-0.00478709348604465-0.00436487687470099i</v>
      </c>
      <c r="AF1383" t="str">
        <f t="shared" si="695"/>
        <v>-14.1466978040661-2.51798842771852i</v>
      </c>
      <c r="AG1383" t="str">
        <f t="shared" si="696"/>
        <v>1.0182121582167-0.0219754104904214i</v>
      </c>
      <c r="AH1383" t="str">
        <f t="shared" si="697"/>
        <v>0.0541265921312748+0.0736505585540168i</v>
      </c>
      <c r="AI1383">
        <f t="shared" si="698"/>
        <v>-20.7810070730268</v>
      </c>
      <c r="AJ1383">
        <f t="shared" si="699"/>
        <v>53.687431304883376</v>
      </c>
      <c r="AK1383"/>
      <c r="AL1383"/>
      <c r="AM1383"/>
      <c r="AN1383"/>
    </row>
    <row r="1384" spans="1:40" x14ac:dyDescent="0.25">
      <c r="A1384"/>
      <c r="B1384">
        <f t="shared" si="665"/>
        <v>125000</v>
      </c>
      <c r="C1384" s="237" t="str">
        <f t="shared" si="668"/>
        <v>-4.89128180515172E-06+0.0195921791067701i</v>
      </c>
      <c r="D1384" s="208" t="str">
        <f t="shared" si="669"/>
        <v>-5.95704345683313+0.150206706485238i</v>
      </c>
      <c r="E1384" t="str">
        <f t="shared" si="670"/>
        <v>2870</v>
      </c>
      <c r="F1384" t="str">
        <f t="shared" si="671"/>
        <v>0.777000777000777</v>
      </c>
      <c r="G1384" t="str">
        <f t="shared" si="666"/>
        <v>0.777000777000777</v>
      </c>
      <c r="H1384" t="str">
        <f t="shared" si="672"/>
        <v>8.19099682228712+2.66665556809376i</v>
      </c>
      <c r="I1384" t="str">
        <f t="shared" si="673"/>
        <v>490.873852123405i</v>
      </c>
      <c r="J1384" t="str">
        <f t="shared" si="667"/>
        <v>-325.15958294225+107.387490881333i</v>
      </c>
      <c r="K1384" t="str">
        <f t="shared" si="674"/>
        <v>0.449542378371731-1.36117355072339i</v>
      </c>
      <c r="L1384" t="str">
        <f t="shared" si="675"/>
        <v>0.032768653208876-0.0843704845849271i</v>
      </c>
      <c r="M1384" t="str">
        <f t="shared" si="676"/>
        <v>0.482311031580607-1.44554403530832i</v>
      </c>
      <c r="N1384" t="str">
        <f t="shared" si="677"/>
        <v>-1.28071924331488i</v>
      </c>
      <c r="O1384" t="str">
        <f t="shared" si="678"/>
        <v>0.286026089027847-0.958221830473213i</v>
      </c>
      <c r="P1384" t="str">
        <f t="shared" si="679"/>
        <v>0.713973910972153+0.958221830473213i</v>
      </c>
      <c r="Q1384" t="str">
        <f t="shared" si="680"/>
        <v>-0.713973910972153+0.322497412841667i</v>
      </c>
      <c r="R1384" t="str">
        <f t="shared" si="681"/>
        <v>-0.327055520450953-1.48982529099122i</v>
      </c>
      <c r="S1384" t="str">
        <f t="shared" si="682"/>
        <v>0.132342993672745i</v>
      </c>
      <c r="T1384" t="str">
        <f t="shared" si="683"/>
        <v>0.197167939059146-0.0432835066736768i</v>
      </c>
      <c r="U1384" t="str">
        <f t="shared" si="684"/>
        <v>0.0000333333333333334-0.00090300676931572i</v>
      </c>
      <c r="V1384" t="str">
        <f t="shared" si="685"/>
        <v>6.66666666666667E-06-0.0090300676931572i</v>
      </c>
      <c r="W1384" t="str">
        <f t="shared" si="686"/>
        <v>0.0000276029482573062-0.000821004028593372i</v>
      </c>
      <c r="X1384" t="str">
        <f t="shared" si="687"/>
        <v>0.0000388067936014158-0.000820095735359493i</v>
      </c>
      <c r="Y1384" t="str">
        <f t="shared" si="688"/>
        <v>0.009+0.785398163397448i</v>
      </c>
      <c r="Z1384" t="str">
        <f t="shared" si="689"/>
        <v>-0.0125347355839564-0.000737951518444196i</v>
      </c>
      <c r="AA1384" t="str">
        <f t="shared" si="690"/>
        <v>0.176182344420005-15.2928153568983i</v>
      </c>
      <c r="AB1384" t="str">
        <f t="shared" si="691"/>
        <v>0.929929277631866-0.204143738005762i</v>
      </c>
      <c r="AC1384" t="str">
        <f t="shared" si="692"/>
        <v>1.15341638637186-1.4427144974076i</v>
      </c>
      <c r="AD1384" t="str">
        <f t="shared" si="693"/>
        <v>0.400703150445917+0.324216398100397i</v>
      </c>
      <c r="AE1384" t="str">
        <f t="shared" si="694"/>
        <v>-0.00478345205521515-0.00435966632048814i</v>
      </c>
      <c r="AF1384" t="str">
        <f t="shared" si="695"/>
        <v>-14.1480402791203-2.51644886160852i</v>
      </c>
      <c r="AG1384" t="str">
        <f t="shared" si="696"/>
        <v>1.01820417756289-0.02197614427704i</v>
      </c>
      <c r="AH1384" t="str">
        <f t="shared" si="697"/>
        <v>0.0541039406312725+0.0735678018619582i</v>
      </c>
      <c r="AI1384">
        <f t="shared" si="698"/>
        <v>-20.788621813670566</v>
      </c>
      <c r="AJ1384">
        <f t="shared" si="699"/>
        <v>53.668135120811861</v>
      </c>
      <c r="AK1384"/>
      <c r="AL1384"/>
      <c r="AM1384"/>
      <c r="AN1384"/>
    </row>
    <row r="1385" spans="1:40" x14ac:dyDescent="0.25">
      <c r="A1385"/>
      <c r="B1385">
        <f t="shared" si="665"/>
        <v>125100</v>
      </c>
      <c r="C1385" s="237" t="str">
        <f t="shared" si="668"/>
        <v>-4.88346513600361E-06+0.0195765178944061i</v>
      </c>
      <c r="D1385" s="208" t="str">
        <f t="shared" si="669"/>
        <v>-5.95704339690534+0.150086637190447i</v>
      </c>
      <c r="E1385" t="str">
        <f t="shared" si="670"/>
        <v>2870</v>
      </c>
      <c r="F1385" t="str">
        <f t="shared" si="671"/>
        <v>0.777000777000777</v>
      </c>
      <c r="G1385" t="str">
        <f t="shared" si="666"/>
        <v>0.777000777000777</v>
      </c>
      <c r="H1385" t="str">
        <f t="shared" si="672"/>
        <v>8.19233661577575+2.664997425145i</v>
      </c>
      <c r="I1385" t="str">
        <f t="shared" si="673"/>
        <v>491.266551205104i</v>
      </c>
      <c r="J1385" t="str">
        <f t="shared" si="667"/>
        <v>-325.68164701709+107.473400874038i</v>
      </c>
      <c r="K1385" t="str">
        <f t="shared" si="674"/>
        <v>0.448890543819261-1.36029390018838i</v>
      </c>
      <c r="L1385" t="str">
        <f t="shared" si="675"/>
        <v>0.0327231406628651-0.0843207046393388i</v>
      </c>
      <c r="M1385" t="str">
        <f t="shared" si="676"/>
        <v>0.481613684482126-1.44461460482772i</v>
      </c>
      <c r="N1385" t="str">
        <f t="shared" si="677"/>
        <v>-1.28174381870954i</v>
      </c>
      <c r="O1385" t="str">
        <f t="shared" si="678"/>
        <v>0.28504416856088-0.958514382766079i</v>
      </c>
      <c r="P1385" t="str">
        <f t="shared" si="679"/>
        <v>0.71495583143912+0.958514382766079i</v>
      </c>
      <c r="Q1385" t="str">
        <f t="shared" si="680"/>
        <v>-0.71495583143912+0.323229435943461i</v>
      </c>
      <c r="R1385" t="str">
        <f t="shared" si="681"/>
        <v>-0.327045138336583-1.48851852318836i</v>
      </c>
      <c r="S1385" t="str">
        <f t="shared" si="682"/>
        <v>0.132448868067683i</v>
      </c>
      <c r="T1385" t="str">
        <f t="shared" si="683"/>
        <v>0.197152593494077-0.0433167583797192i</v>
      </c>
      <c r="U1385" t="str">
        <f t="shared" si="684"/>
        <v>0.0000333333333333335-0.000902284941362632i</v>
      </c>
      <c r="V1385" t="str">
        <f t="shared" si="685"/>
        <v>6.66666666666667E-06-0.00902284941362632i</v>
      </c>
      <c r="W1385" t="str">
        <f t="shared" si="686"/>
        <v>0.0000276029476850423-0.000820347892387994i</v>
      </c>
      <c r="X1385" t="str">
        <f t="shared" si="687"/>
        <v>0.0000387888753048111-0.000819440569933206i</v>
      </c>
      <c r="Y1385" t="str">
        <f t="shared" si="688"/>
        <v>0.009+0.786026481928166i</v>
      </c>
      <c r="Z1385" t="str">
        <f t="shared" si="689"/>
        <v>-0.0125146949016082-0.000736855578512645i</v>
      </c>
      <c r="AA1385" t="str">
        <f t="shared" si="690"/>
        <v>0.17589989186886-15.2805686220791i</v>
      </c>
      <c r="AB1385" t="str">
        <f t="shared" si="691"/>
        <v>0.929856901309896-0.20430056743314i</v>
      </c>
      <c r="AC1385" t="str">
        <f t="shared" si="692"/>
        <v>1.15269622479249-1.44167880905539i</v>
      </c>
      <c r="AD1385" t="str">
        <f t="shared" si="693"/>
        <v>0.401033060527458+0.32433549240367i</v>
      </c>
      <c r="AE1385" t="str">
        <f t="shared" si="694"/>
        <v>-0.00477981798107199-0.00435446318101243i</v>
      </c>
      <c r="AF1385" t="str">
        <f t="shared" si="695"/>
        <v>-14.1493800126811-2.51491078795455i</v>
      </c>
      <c r="AG1385" t="str">
        <f t="shared" si="696"/>
        <v>1.01819619216124-0.0219768846955104i</v>
      </c>
      <c r="AH1385" t="str">
        <f t="shared" si="697"/>
        <v>0.0540813255165059+0.0734851590837986i</v>
      </c>
      <c r="AI1385">
        <f t="shared" si="698"/>
        <v>-20.796231460973381</v>
      </c>
      <c r="AJ1385">
        <f t="shared" si="699"/>
        <v>53.648829059435421</v>
      </c>
      <c r="AK1385"/>
      <c r="AL1385"/>
      <c r="AM1385"/>
      <c r="AN1385"/>
    </row>
    <row r="1386" spans="1:40" x14ac:dyDescent="0.25">
      <c r="A1386"/>
      <c r="B1386">
        <f t="shared" si="665"/>
        <v>125200</v>
      </c>
      <c r="C1386" s="237" t="str">
        <f t="shared" si="668"/>
        <v>-4.87566718941082E-06+0.0195608816999485i</v>
      </c>
      <c r="D1386" s="208" t="str">
        <f t="shared" si="669"/>
        <v>-5.95704333712107+0.149966759699605i</v>
      </c>
      <c r="E1386" t="str">
        <f t="shared" si="670"/>
        <v>2870</v>
      </c>
      <c r="F1386" t="str">
        <f t="shared" si="671"/>
        <v>0.777000777000777</v>
      </c>
      <c r="G1386" t="str">
        <f t="shared" si="666"/>
        <v>0.777000777000777</v>
      </c>
      <c r="H1386" t="str">
        <f t="shared" si="672"/>
        <v>8.19367367473538+2.66334096539012i</v>
      </c>
      <c r="I1386" t="str">
        <f t="shared" si="673"/>
        <v>491.659250286803i</v>
      </c>
      <c r="J1386" t="str">
        <f t="shared" si="667"/>
        <v>-326.204128576197+107.559310866743i</v>
      </c>
      <c r="K1386" t="str">
        <f t="shared" si="674"/>
        <v>0.448240077828516-1.35941521754569i</v>
      </c>
      <c r="L1386" t="str">
        <f t="shared" si="675"/>
        <v>0.0326777181225706-0.0842709693129518i</v>
      </c>
      <c r="M1386" t="str">
        <f t="shared" si="676"/>
        <v>0.480917795951087-1.44368618685864i</v>
      </c>
      <c r="N1386" t="str">
        <f t="shared" si="677"/>
        <v>-1.28276839410419i</v>
      </c>
      <c r="O1386" t="str">
        <f t="shared" si="678"/>
        <v>0.284061948867481-0.958805928854014i</v>
      </c>
      <c r="P1386" t="str">
        <f t="shared" si="679"/>
        <v>0.715938051132519+0.958805928854014i</v>
      </c>
      <c r="Q1386" t="str">
        <f t="shared" si="680"/>
        <v>-0.715938051132519+0.323962465250176i</v>
      </c>
      <c r="R1386" t="str">
        <f t="shared" si="681"/>
        <v>-0.327034746824942-1.48721374701846i</v>
      </c>
      <c r="S1386" t="str">
        <f t="shared" si="682"/>
        <v>0.132554742462622i</v>
      </c>
      <c r="T1386" t="str">
        <f t="shared" si="683"/>
        <v>0.197137235222903-0.043350006641709i</v>
      </c>
      <c r="U1386" t="str">
        <f t="shared" si="684"/>
        <v>0.0000333333333333333-0.000901564266489333i</v>
      </c>
      <c r="V1386" t="str">
        <f t="shared" si="685"/>
        <v>6.66666666666667E-06-0.00901564266489333i</v>
      </c>
      <c r="W1386" t="str">
        <f t="shared" si="686"/>
        <v>0.0000276029471123206-0.000819692804436965i</v>
      </c>
      <c r="X1386" t="str">
        <f t="shared" si="687"/>
        <v>0.0000387709999137763-0.000818786450624582i</v>
      </c>
      <c r="Y1386" t="str">
        <f t="shared" si="688"/>
        <v>0.009+0.786654800458884i</v>
      </c>
      <c r="Z1386" t="str">
        <f t="shared" si="689"/>
        <v>-0.0124947022569404-0.000735762603229112i</v>
      </c>
      <c r="AA1386" t="str">
        <f t="shared" si="690"/>
        <v>0.17561811872105-15.268341504027i</v>
      </c>
      <c r="AB1386" t="str">
        <f t="shared" si="691"/>
        <v>0.92978446506044-0.204457380616877i</v>
      </c>
      <c r="AC1386" t="str">
        <f t="shared" si="692"/>
        <v>1.15197759944854-1.44064418181571i</v>
      </c>
      <c r="AD1386" t="str">
        <f t="shared" si="693"/>
        <v>0.401363109953552+0.324454267784452i</v>
      </c>
      <c r="AE1386" t="str">
        <f t="shared" si="694"/>
        <v>-0.00477619123909541-0.00434926743857992i</v>
      </c>
      <c r="AF1386" t="str">
        <f t="shared" si="695"/>
        <v>-14.1507170118565-2.51337420569052i</v>
      </c>
      <c r="AG1386" t="str">
        <f t="shared" si="696"/>
        <v>1.0181882020141-0.0219776317140069i</v>
      </c>
      <c r="AH1386" t="str">
        <f t="shared" si="697"/>
        <v>0.0540587466523971+0.0734026299568399i</v>
      </c>
      <c r="AI1386">
        <f t="shared" si="698"/>
        <v>-20.803836024524305</v>
      </c>
      <c r="AJ1386">
        <f t="shared" si="699"/>
        <v>53.629513141342194</v>
      </c>
      <c r="AK1386"/>
      <c r="AL1386"/>
      <c r="AM1386"/>
      <c r="AN1386"/>
    </row>
    <row r="1387" spans="1:40" x14ac:dyDescent="0.25">
      <c r="A1387"/>
      <c r="B1387">
        <f t="shared" si="665"/>
        <v>125300</v>
      </c>
      <c r="C1387" s="237" t="str">
        <f t="shared" si="668"/>
        <v>-4.86788790562845E-06+0.0195452704634981i</v>
      </c>
      <c r="D1387" s="208" t="str">
        <f t="shared" si="669"/>
        <v>-5.95704327747991+0.149847073553486i</v>
      </c>
      <c r="E1387" t="str">
        <f t="shared" si="670"/>
        <v>2870</v>
      </c>
      <c r="F1387" t="str">
        <f t="shared" si="671"/>
        <v>0.777000777000777</v>
      </c>
      <c r="G1387" t="str">
        <f t="shared" si="666"/>
        <v>0.777000777000777</v>
      </c>
      <c r="H1387" t="str">
        <f t="shared" si="672"/>
        <v>8.19500800625276+2.66168618729953i</v>
      </c>
      <c r="I1387" t="str">
        <f t="shared" si="673"/>
        <v>492.051949368501i</v>
      </c>
      <c r="J1387" t="str">
        <f t="shared" si="667"/>
        <v>-326.72702761957+107.645220859448i</v>
      </c>
      <c r="K1387" t="str">
        <f t="shared" si="674"/>
        <v>0.44759097671505-1.35853750165457i</v>
      </c>
      <c r="L1387" t="str">
        <f t="shared" si="675"/>
        <v>0.0326323853646355-0.0842212785854786i</v>
      </c>
      <c r="M1387" t="str">
        <f t="shared" si="676"/>
        <v>0.480223362079686-1.44275878024005i</v>
      </c>
      <c r="N1387" t="str">
        <f t="shared" si="677"/>
        <v>-1.28379296949884i</v>
      </c>
      <c r="O1387" t="str">
        <f t="shared" si="678"/>
        <v>0.283079430978732-0.959096468430969i</v>
      </c>
      <c r="P1387" t="str">
        <f t="shared" si="679"/>
        <v>0.716920569021268+0.959096468430969i</v>
      </c>
      <c r="Q1387" t="str">
        <f t="shared" si="680"/>
        <v>-0.716920569021268+0.324696501067871i</v>
      </c>
      <c r="R1387" t="str">
        <f t="shared" si="681"/>
        <v>-0.32702434591327-1.48591095770529i</v>
      </c>
      <c r="S1387" t="str">
        <f t="shared" si="682"/>
        <v>0.13266061685756i</v>
      </c>
      <c r="T1387" t="str">
        <f t="shared" si="683"/>
        <v>0.197121864244592-0.0433832514562945i</v>
      </c>
      <c r="U1387" t="str">
        <f t="shared" si="684"/>
        <v>0.0000333333333333333-0.000900844741935073i</v>
      </c>
      <c r="V1387" t="str">
        <f t="shared" si="685"/>
        <v>6.66666666666667E-06-0.00900844741935073i</v>
      </c>
      <c r="W1387" t="str">
        <f t="shared" si="686"/>
        <v>0.0000276029465391414-0.000819038762230511i</v>
      </c>
      <c r="X1387" t="str">
        <f t="shared" si="687"/>
        <v>0.0000387531672914388-0.000818133374930829i</v>
      </c>
      <c r="Y1387" t="str">
        <f t="shared" si="688"/>
        <v>0.009+0.787283118989602i</v>
      </c>
      <c r="Z1387" t="str">
        <f t="shared" si="689"/>
        <v>-0.0124747574965186-0.00073467258161345i</v>
      </c>
      <c r="AA1387" t="str">
        <f t="shared" si="690"/>
        <v>0.175337022797101-15.2561339556043i</v>
      </c>
      <c r="AB1387" t="str">
        <f t="shared" si="691"/>
        <v>0.929711968878629-0.204614177541164i</v>
      </c>
      <c r="AC1387" t="str">
        <f t="shared" si="692"/>
        <v>1.15126050625151-1.43961061446189i</v>
      </c>
      <c r="AD1387" t="str">
        <f t="shared" si="693"/>
        <v>0.401693298437968+0.324572724087444i</v>
      </c>
      <c r="AE1387" t="str">
        <f t="shared" si="694"/>
        <v>-0.00477257180486366-0.00434407907555552i</v>
      </c>
      <c r="AF1387" t="str">
        <f t="shared" si="695"/>
        <v>-14.1520512837327-2.51183911374604i</v>
      </c>
      <c r="AG1387" t="str">
        <f t="shared" si="696"/>
        <v>1.01818020712382-0.0219783853007942i</v>
      </c>
      <c r="AH1387" t="str">
        <f t="shared" si="697"/>
        <v>0.0540362039049181+0.0733202142192163i</v>
      </c>
      <c r="AI1387">
        <f t="shared" si="698"/>
        <v>-20.811435513889357</v>
      </c>
      <c r="AJ1387">
        <f t="shared" si="699"/>
        <v>53.610187387049152</v>
      </c>
      <c r="AK1387"/>
      <c r="AL1387"/>
      <c r="AM1387"/>
      <c r="AN1387"/>
    </row>
    <row r="1388" spans="1:40" x14ac:dyDescent="0.25">
      <c r="A1388"/>
      <c r="B1388">
        <f t="shared" si="665"/>
        <v>125400</v>
      </c>
      <c r="C1388" s="237" t="str">
        <f t="shared" si="668"/>
        <v>-4.86012722514977E-06+0.0195296841253469i</v>
      </c>
      <c r="D1388" s="208" t="str">
        <f t="shared" si="669"/>
        <v>-5.95704321798135+0.149727578294326i</v>
      </c>
      <c r="E1388" t="str">
        <f t="shared" si="670"/>
        <v>2870</v>
      </c>
      <c r="F1388" t="str">
        <f t="shared" si="671"/>
        <v>0.777000777000777</v>
      </c>
      <c r="G1388" t="str">
        <f t="shared" si="666"/>
        <v>0.777000777000777</v>
      </c>
      <c r="H1388" t="str">
        <f t="shared" si="672"/>
        <v>8.19633961739283+2.66003308934088i</v>
      </c>
      <c r="I1388" t="str">
        <f t="shared" si="673"/>
        <v>492.4446484502i</v>
      </c>
      <c r="J1388" t="str">
        <f t="shared" si="667"/>
        <v>-327.25034414721+107.731130852153i</v>
      </c>
      <c r="K1388" t="str">
        <f t="shared" si="674"/>
        <v>0.446943236806263-1.35766075137412i</v>
      </c>
      <c r="L1388" t="str">
        <f t="shared" si="675"/>
        <v>0.0325871421663436-0.0841716324364475i</v>
      </c>
      <c r="M1388" t="str">
        <f t="shared" si="676"/>
        <v>0.479530378972607-1.44183238381057i</v>
      </c>
      <c r="N1388" t="str">
        <f t="shared" si="677"/>
        <v>-1.28481754489349i</v>
      </c>
      <c r="O1388" t="str">
        <f t="shared" si="678"/>
        <v>0.282096615926034-0.95938600119195i</v>
      </c>
      <c r="P1388" t="str">
        <f t="shared" si="679"/>
        <v>0.717903384073966+0.95938600119195i</v>
      </c>
      <c r="Q1388" t="str">
        <f t="shared" si="680"/>
        <v>-0.717903384073966+0.32543154370154i</v>
      </c>
      <c r="R1388" t="str">
        <f t="shared" si="681"/>
        <v>-0.327013935598808-1.48461015048785i</v>
      </c>
      <c r="S1388" t="str">
        <f t="shared" si="682"/>
        <v>0.132766491252498i</v>
      </c>
      <c r="T1388" t="str">
        <f t="shared" si="683"/>
        <v>0.197106480558115-0.0434164928201241i</v>
      </c>
      <c r="U1388" t="str">
        <f t="shared" si="684"/>
        <v>0.0000333333333333333-0.000900126364947886i</v>
      </c>
      <c r="V1388" t="str">
        <f t="shared" si="685"/>
        <v>6.66666666666667E-06-0.00900126364947886i</v>
      </c>
      <c r="W1388" t="str">
        <f t="shared" si="686"/>
        <v>0.0000276029459655045-0.000818385763266845i</v>
      </c>
      <c r="X1388" t="str">
        <f t="shared" si="687"/>
        <v>0.0000387353773014704-0.000817481340357112i</v>
      </c>
      <c r="Y1388" t="str">
        <f t="shared" si="688"/>
        <v>0.009+0.78791143752032i</v>
      </c>
      <c r="Z1388" t="str">
        <f t="shared" si="689"/>
        <v>-0.0124548604675196-0.00073358550273603i</v>
      </c>
      <c r="AA1388" t="str">
        <f t="shared" si="690"/>
        <v>0.17505660192628-15.2439459298247i</v>
      </c>
      <c r="AB1388" t="str">
        <f t="shared" si="691"/>
        <v>0.929639412759612-0.204770958190194i</v>
      </c>
      <c r="AC1388" t="str">
        <f t="shared" si="692"/>
        <v>1.15054494112595-1.43857810576698i</v>
      </c>
      <c r="AD1388" t="str">
        <f t="shared" si="693"/>
        <v>0.402023625694299+0.324690861157582i</v>
      </c>
      <c r="AE1388" t="str">
        <f t="shared" si="694"/>
        <v>-0.00476895965405279-0.00433889807436321i</v>
      </c>
      <c r="AF1388" t="str">
        <f t="shared" si="695"/>
        <v>-14.1533828353742-2.51030551104655i</v>
      </c>
      <c r="AG1388" t="str">
        <f t="shared" si="696"/>
        <v>1.01817220749275-0.0219791454242301i</v>
      </c>
      <c r="AH1388" t="str">
        <f t="shared" si="697"/>
        <v>0.0540136971405893+0.0732379116099003i</v>
      </c>
      <c r="AI1388">
        <f t="shared" si="698"/>
        <v>-20.819029938610853</v>
      </c>
      <c r="AJ1388">
        <f t="shared" si="699"/>
        <v>53.590851817005117</v>
      </c>
      <c r="AK1388"/>
      <c r="AL1388"/>
      <c r="AM1388"/>
      <c r="AN1388"/>
    </row>
    <row r="1389" spans="1:40" x14ac:dyDescent="0.25">
      <c r="A1389"/>
      <c r="B1389">
        <f t="shared" si="665"/>
        <v>125500</v>
      </c>
      <c r="C1389" s="237" t="str">
        <f t="shared" si="668"/>
        <v>-4.85238508870499E-06+0.019514122625977i</v>
      </c>
      <c r="D1389" s="208" t="str">
        <f t="shared" si="669"/>
        <v>-5.95704315862498+0.149608273465824i</v>
      </c>
      <c r="E1389" t="str">
        <f t="shared" si="670"/>
        <v>2870</v>
      </c>
      <c r="F1389" t="str">
        <f t="shared" si="671"/>
        <v>0.777000777000777</v>
      </c>
      <c r="G1389" t="str">
        <f t="shared" si="666"/>
        <v>0.777000777000777</v>
      </c>
      <c r="H1389" t="str">
        <f t="shared" si="672"/>
        <v>8.19766851519914+2.6583816699791i</v>
      </c>
      <c r="I1389" t="str">
        <f t="shared" si="673"/>
        <v>492.837347531899i</v>
      </c>
      <c r="J1389" t="str">
        <f t="shared" si="667"/>
        <v>-327.774078159115+107.817040844858i</v>
      </c>
      <c r="K1389" t="str">
        <f t="shared" si="674"/>
        <v>0.44629685444136-1.35678496556332i</v>
      </c>
      <c r="L1389" t="str">
        <f t="shared" si="675"/>
        <v>0.0325419883056187-0.0841220308452052i</v>
      </c>
      <c r="M1389" t="str">
        <f t="shared" si="676"/>
        <v>0.478838842746979-1.44090699640853i</v>
      </c>
      <c r="N1389" t="str">
        <f t="shared" si="677"/>
        <v>-1.28584212028814i</v>
      </c>
      <c r="O1389" t="str">
        <f t="shared" si="678"/>
        <v>0.281113504741103-0.959674526833016i</v>
      </c>
      <c r="P1389" t="str">
        <f t="shared" si="679"/>
        <v>0.718886495258897+0.959674526833016i</v>
      </c>
      <c r="Q1389" t="str">
        <f t="shared" si="680"/>
        <v>-0.718886495258897+0.326167593455124i</v>
      </c>
      <c r="R1389" t="str">
        <f t="shared" si="681"/>
        <v>-0.327003515878784-1.48331132062029i</v>
      </c>
      <c r="S1389" t="str">
        <f t="shared" si="682"/>
        <v>0.132872365647436i</v>
      </c>
      <c r="T1389" t="str">
        <f t="shared" si="683"/>
        <v>0.19709108416244-0.0434497307298429i</v>
      </c>
      <c r="U1389" t="str">
        <f t="shared" si="684"/>
        <v>0.0000333333333333335-0.000899409132784583i</v>
      </c>
      <c r="V1389" t="str">
        <f t="shared" si="685"/>
        <v>6.66666666666667E-06-0.00899409132784583i</v>
      </c>
      <c r="W1389" t="str">
        <f t="shared" si="686"/>
        <v>0.0000276029453914103-0.000817733805052158i</v>
      </c>
      <c r="X1389" t="str">
        <f t="shared" si="687"/>
        <v>0.0000387176298080859-0.000816830344416549i</v>
      </c>
      <c r="Y1389" t="str">
        <f t="shared" si="688"/>
        <v>0.009+0.788539756051038i</v>
      </c>
      <c r="Z1389" t="str">
        <f t="shared" si="689"/>
        <v>-0.0124350110177306-0.000732501355717493i</v>
      </c>
      <c r="AA1389" t="str">
        <f t="shared" si="690"/>
        <v>0.174776853946557-15.231777379852i</v>
      </c>
      <c r="AB1389" t="str">
        <f t="shared" si="691"/>
        <v>0.929566796698519-0.204927722548143i</v>
      </c>
      <c r="AC1389" t="str">
        <f t="shared" si="692"/>
        <v>1.14983090000945-1.43754665450369i</v>
      </c>
      <c r="AD1389" t="str">
        <f t="shared" si="693"/>
        <v>0.40235409143596+0.324808678840013i</v>
      </c>
      <c r="AE1389" t="str">
        <f t="shared" si="694"/>
        <v>-0.00476535476243602-0.0043337244174854i</v>
      </c>
      <c r="AF1389" t="str">
        <f t="shared" si="695"/>
        <v>-14.1547116738241-2.50877339651328i</v>
      </c>
      <c r="AG1389" t="str">
        <f t="shared" si="696"/>
        <v>1.01816420312326-0.0219799120527627i</v>
      </c>
      <c r="AH1389" t="str">
        <f t="shared" si="697"/>
        <v>0.0539912262264772+0.0731557218686917i</v>
      </c>
      <c r="AI1389">
        <f t="shared" si="698"/>
        <v>-20.826619308207995</v>
      </c>
      <c r="AJ1389">
        <f t="shared" si="699"/>
        <v>53.571506451588107</v>
      </c>
      <c r="AK1389"/>
      <c r="AL1389"/>
      <c r="AM1389"/>
      <c r="AN1389"/>
    </row>
    <row r="1390" spans="1:40" x14ac:dyDescent="0.25">
      <c r="A1390"/>
      <c r="B1390">
        <f t="shared" si="665"/>
        <v>125600</v>
      </c>
      <c r="C1390" s="237" t="str">
        <f t="shared" si="668"/>
        <v>-4.84466143726024E-06+0.01949858590606i</v>
      </c>
      <c r="D1390" s="208" t="str">
        <f t="shared" si="669"/>
        <v>-5.95704309941031+0.149489158613127i</v>
      </c>
      <c r="E1390" t="str">
        <f t="shared" si="670"/>
        <v>2870</v>
      </c>
      <c r="F1390" t="str">
        <f t="shared" si="671"/>
        <v>0.777000777000777</v>
      </c>
      <c r="G1390" t="str">
        <f t="shared" si="666"/>
        <v>0.777000777000777</v>
      </c>
      <c r="H1390" t="str">
        <f t="shared" si="672"/>
        <v>8.19899470669361+2.65673192767646i</v>
      </c>
      <c r="I1390" t="str">
        <f t="shared" si="673"/>
        <v>493.230046613598i</v>
      </c>
      <c r="J1390" t="str">
        <f t="shared" si="667"/>
        <v>-328.298229655286+107.902950837563i</v>
      </c>
      <c r="K1390" t="str">
        <f t="shared" si="674"/>
        <v>0.445651825971305-1.35591014308103i</v>
      </c>
      <c r="L1390" t="str">
        <f t="shared" si="675"/>
        <v>0.0324969235610221-0.0840724737909181i</v>
      </c>
      <c r="M1390" t="str">
        <f t="shared" si="676"/>
        <v>0.478148749532327-1.43998261687195i</v>
      </c>
      <c r="N1390" t="str">
        <f t="shared" si="677"/>
        <v>-1.2868666956828i</v>
      </c>
      <c r="O1390" t="str">
        <f t="shared" si="678"/>
        <v>0.280130098455954-0.959962045051291i</v>
      </c>
      <c r="P1390" t="str">
        <f t="shared" si="679"/>
        <v>0.719869901544046+0.959962045051291i</v>
      </c>
      <c r="Q1390" t="str">
        <f t="shared" si="680"/>
        <v>-0.719869901544046+0.326904650631509i</v>
      </c>
      <c r="R1390" t="str">
        <f t="shared" si="681"/>
        <v>-0.326993086750437-1.48201446337187i</v>
      </c>
      <c r="S1390" t="str">
        <f t="shared" si="682"/>
        <v>0.132978240042374i</v>
      </c>
      <c r="T1390" t="str">
        <f t="shared" si="683"/>
        <v>0.197075675056535-0.0434829651820964i</v>
      </c>
      <c r="U1390" t="str">
        <f t="shared" si="684"/>
        <v>0.0000333333333333332-0.000898693042710704i</v>
      </c>
      <c r="V1390" t="str">
        <f t="shared" si="685"/>
        <v>6.66666666666667E-06-0.00898693042710704i</v>
      </c>
      <c r="W1390" t="str">
        <f t="shared" si="686"/>
        <v>0.000027602944816858-0.00081708288510058i</v>
      </c>
      <c r="X1390" t="str">
        <f t="shared" si="687"/>
        <v>0.0000386999246760391-0.000816180384630163i</v>
      </c>
      <c r="Y1390" t="str">
        <f t="shared" si="688"/>
        <v>0.009+0.789168074581756i</v>
      </c>
      <c r="Z1390" t="str">
        <f t="shared" si="689"/>
        <v>-0.0124152089955442-0.000731420129728451i</v>
      </c>
      <c r="AA1390" t="str">
        <f t="shared" si="690"/>
        <v>0.174497776704553-15.2196282590001i</v>
      </c>
      <c r="AB1390" t="str">
        <f t="shared" si="691"/>
        <v>0.929494120690485-0.205084470599191i</v>
      </c>
      <c r="AC1390" t="str">
        <f t="shared" si="692"/>
        <v>1.14911837885258-1.43651625944448i</v>
      </c>
      <c r="AD1390" t="str">
        <f t="shared" si="693"/>
        <v>0.402684695376185+0.324926176980107i</v>
      </c>
      <c r="AE1390" t="str">
        <f t="shared" si="694"/>
        <v>-0.00476175710588343-0.00432855808746292i</v>
      </c>
      <c r="AF1390" t="str">
        <f t="shared" si="695"/>
        <v>-14.1560378061039-2.50724276906333i</v>
      </c>
      <c r="AG1390" t="str">
        <f t="shared" si="696"/>
        <v>1.01815619401771-0.0219806851549319i</v>
      </c>
      <c r="AH1390" t="str">
        <f t="shared" si="697"/>
        <v>0.0539687910301921+0.0730736447362191i</v>
      </c>
      <c r="AI1390">
        <f t="shared" si="698"/>
        <v>-20.83420363217661</v>
      </c>
      <c r="AJ1390">
        <f t="shared" si="699"/>
        <v>53.552151311107139</v>
      </c>
      <c r="AK1390"/>
      <c r="AL1390"/>
      <c r="AM1390"/>
      <c r="AN1390"/>
    </row>
    <row r="1391" spans="1:40" x14ac:dyDescent="0.25">
      <c r="A1391"/>
      <c r="B1391">
        <f t="shared" si="665"/>
        <v>125700</v>
      </c>
      <c r="C1391" s="237" t="str">
        <f t="shared" si="668"/>
        <v>-0.0000048369562120163+0.0194830739064566i</v>
      </c>
      <c r="D1391" s="208" t="str">
        <f t="shared" si="669"/>
        <v>-5.95704304033692+0.149370233282834i</v>
      </c>
      <c r="E1391" t="str">
        <f t="shared" si="670"/>
        <v>2870</v>
      </c>
      <c r="F1391" t="str">
        <f t="shared" si="671"/>
        <v>0.777000777000777</v>
      </c>
      <c r="G1391" t="str">
        <f t="shared" si="666"/>
        <v>0.777000777000777</v>
      </c>
      <c r="H1391" t="str">
        <f t="shared" si="672"/>
        <v>8.20031819887686+2.6550838608926i</v>
      </c>
      <c r="I1391" t="str">
        <f t="shared" si="673"/>
        <v>493.622745695296i</v>
      </c>
      <c r="J1391" t="str">
        <f t="shared" si="667"/>
        <v>-328.822798635724+107.988860830269i</v>
      </c>
      <c r="K1391" t="str">
        <f t="shared" si="674"/>
        <v>0.445008147758778-1.35503628278599i</v>
      </c>
      <c r="L1391" t="str">
        <f t="shared" si="675"/>
        <v>0.0324519477117498-0.0840229612525725i</v>
      </c>
      <c r="M1391" t="str">
        <f t="shared" si="676"/>
        <v>0.477460095470528-1.43905924403856i</v>
      </c>
      <c r="N1391" t="str">
        <f t="shared" si="677"/>
        <v>-1.28789127107745i</v>
      </c>
      <c r="O1391" t="str">
        <f t="shared" si="678"/>
        <v>0.279146398102942-0.960248555544945i</v>
      </c>
      <c r="P1391" t="str">
        <f t="shared" si="679"/>
        <v>0.720853601897058+0.960248555544945i</v>
      </c>
      <c r="Q1391" t="str">
        <f t="shared" si="680"/>
        <v>-0.720853601897058+0.327642715532505i</v>
      </c>
      <c r="R1391" t="str">
        <f t="shared" si="681"/>
        <v>-0.326982648210994-1.48071957402695i</v>
      </c>
      <c r="S1391" t="str">
        <f t="shared" si="682"/>
        <v>0.133084114437313i</v>
      </c>
      <c r="T1391" t="str">
        <f t="shared" si="683"/>
        <v>0.197060253239372-0.0435161961735276i</v>
      </c>
      <c r="U1391" t="str">
        <f t="shared" si="684"/>
        <v>0.0000333333333333333-0.000897978092000514i</v>
      </c>
      <c r="V1391" t="str">
        <f t="shared" si="685"/>
        <v>6.66666666666667E-06-0.00897978092000514i</v>
      </c>
      <c r="W1391" t="str">
        <f t="shared" si="686"/>
        <v>0.0000276029442418484-0.000816433000934167i</v>
      </c>
      <c r="X1391" t="str">
        <f t="shared" si="687"/>
        <v>0.0000386822617706236-0.000815531458526876i</v>
      </c>
      <c r="Y1391" t="str">
        <f t="shared" si="688"/>
        <v>0.009+0.789796393112474i</v>
      </c>
      <c r="Z1391" t="str">
        <f t="shared" si="689"/>
        <v>-0.0123954542499572-0.00073034181398927i</v>
      </c>
      <c r="AA1391" t="str">
        <f t="shared" si="690"/>
        <v>0.174219368055512-15.2074985207321i</v>
      </c>
      <c r="AB1391" t="str">
        <f t="shared" si="691"/>
        <v>0.92942138473066-0.205241202327504i</v>
      </c>
      <c r="AC1391" t="str">
        <f t="shared" si="692"/>
        <v>1.14840737361887-1.43548691936155i</v>
      </c>
      <c r="AD1391" t="str">
        <f t="shared" si="693"/>
        <v>0.403015437228033+0.325043355423453i</v>
      </c>
      <c r="AE1391" t="str">
        <f t="shared" si="694"/>
        <v>-0.00475816666036151-0.00432339906689483i</v>
      </c>
      <c r="AF1391" t="str">
        <f t="shared" si="695"/>
        <v>-14.1573612392138-2.50571362760977i</v>
      </c>
      <c r="AG1391" t="str">
        <f t="shared" si="696"/>
        <v>1.01814818017847-0.0219814646993681i</v>
      </c>
      <c r="AH1391" t="str">
        <f t="shared" si="697"/>
        <v>0.0539463914198863+0.0729916799539376i</v>
      </c>
      <c r="AI1391">
        <f t="shared" si="698"/>
        <v>-20.841782919989118</v>
      </c>
      <c r="AJ1391">
        <f t="shared" si="699"/>
        <v>53.532786415802434</v>
      </c>
      <c r="AK1391"/>
      <c r="AL1391"/>
      <c r="AM1391"/>
      <c r="AN1391"/>
    </row>
    <row r="1392" spans="1:40" x14ac:dyDescent="0.25">
      <c r="A1392"/>
      <c r="B1392">
        <f t="shared" si="665"/>
        <v>125800</v>
      </c>
      <c r="C1392" s="237" t="str">
        <f t="shared" si="668"/>
        <v>-4.82926935440762E-06+0.0194675865682153i</v>
      </c>
      <c r="D1392" s="208" t="str">
        <f t="shared" si="669"/>
        <v>-5.95704298140434+0.149251497022984i</v>
      </c>
      <c r="E1392" t="str">
        <f t="shared" si="670"/>
        <v>2870</v>
      </c>
      <c r="F1392" t="str">
        <f t="shared" si="671"/>
        <v>0.777000777000777</v>
      </c>
      <c r="G1392" t="str">
        <f t="shared" si="666"/>
        <v>0.777000777000777</v>
      </c>
      <c r="H1392" t="str">
        <f t="shared" si="672"/>
        <v>8.20163899872808+2.65343746808454i</v>
      </c>
      <c r="I1392" t="str">
        <f t="shared" si="673"/>
        <v>494.015444776995i</v>
      </c>
      <c r="J1392" t="str">
        <f t="shared" si="667"/>
        <v>-329.347785100428+108.074770822974i</v>
      </c>
      <c r="K1392" t="str">
        <f t="shared" si="674"/>
        <v>0.444365816178137-1.3541633835369i</v>
      </c>
      <c r="L1392" t="str">
        <f t="shared" si="675"/>
        <v>0.0324070605376322-0.0839734932089781i</v>
      </c>
      <c r="M1392" t="str">
        <f t="shared" si="676"/>
        <v>0.476772876715769-1.43813687674588i</v>
      </c>
      <c r="N1392" t="str">
        <f t="shared" si="677"/>
        <v>-1.2889158464721i</v>
      </c>
      <c r="O1392" t="str">
        <f t="shared" si="678"/>
        <v>0.278162404714701-0.960534058013215i</v>
      </c>
      <c r="P1392" t="str">
        <f t="shared" si="679"/>
        <v>0.721837595285299+0.960534058013215i</v>
      </c>
      <c r="Q1392" t="str">
        <f t="shared" si="680"/>
        <v>-0.721837595285299+0.328381788458885i</v>
      </c>
      <c r="R1392" t="str">
        <f t="shared" si="681"/>
        <v>-0.326972200257682-1.47942664788482i</v>
      </c>
      <c r="S1392" t="str">
        <f t="shared" si="682"/>
        <v>0.133189988832251i</v>
      </c>
      <c r="T1392" t="str">
        <f t="shared" si="683"/>
        <v>0.197044818709914-0.0435494237007772i</v>
      </c>
      <c r="U1392" t="str">
        <f t="shared" si="684"/>
        <v>0.0000333333333333333-0.000897264277936923i</v>
      </c>
      <c r="V1392" t="str">
        <f t="shared" si="685"/>
        <v>6.66666666666667E-06-0.00897264277936922i</v>
      </c>
      <c r="W1392" t="str">
        <f t="shared" si="686"/>
        <v>0.0000276029436663812-0.000815784150082839i</v>
      </c>
      <c r="X1392" t="str">
        <f t="shared" si="687"/>
        <v>0.0000386646409576662-0.000814883563643441i</v>
      </c>
      <c r="Y1392" t="str">
        <f t="shared" si="688"/>
        <v>0.009+0.790424711643192i</v>
      </c>
      <c r="Z1392" t="str">
        <f t="shared" si="689"/>
        <v>-0.0123757466305668-0.000729266397769733i</v>
      </c>
      <c r="AA1392" t="str">
        <f t="shared" si="690"/>
        <v>0.173941625863247-15.1953881186595i</v>
      </c>
      <c r="AB1392" t="str">
        <f t="shared" si="691"/>
        <v>0.929348588814154-0.205397917717238i</v>
      </c>
      <c r="AC1392" t="str">
        <f t="shared" si="692"/>
        <v>1.14769788028469-1.43445863302685i</v>
      </c>
      <c r="AD1392" t="str">
        <f t="shared" si="693"/>
        <v>0.403346316704367+0.325160214015864i</v>
      </c>
      <c r="AE1392" t="str">
        <f t="shared" si="694"/>
        <v>-0.00475458340193224-0.00431824733843791i</v>
      </c>
      <c r="AF1392" t="str">
        <f t="shared" si="695"/>
        <v>-14.1586819801324-2.50418597106156i</v>
      </c>
      <c r="AG1392" t="str">
        <f t="shared" si="696"/>
        <v>1.01814016160793-0.0219822506547908i</v>
      </c>
      <c r="AH1392" t="str">
        <f t="shared" si="697"/>
        <v>0.0539240272642434+0.0729098272641174i</v>
      </c>
      <c r="AI1392">
        <f t="shared" si="698"/>
        <v>-20.849357181095655</v>
      </c>
      <c r="AJ1392">
        <f t="shared" si="699"/>
        <v>53.51341178584682</v>
      </c>
      <c r="AK1392"/>
      <c r="AL1392"/>
      <c r="AM1392"/>
      <c r="AN1392"/>
    </row>
    <row r="1393" spans="1:40" x14ac:dyDescent="0.25">
      <c r="A1393"/>
      <c r="B1393">
        <f t="shared" si="665"/>
        <v>125900</v>
      </c>
      <c r="C1393" s="237" t="str">
        <f t="shared" si="668"/>
        <v>-4.82160080610112E-06+0.0194521238325718i</v>
      </c>
      <c r="D1393" s="208" t="str">
        <f t="shared" si="669"/>
        <v>-5.95704292261214+0.149132949383051i</v>
      </c>
      <c r="E1393" t="str">
        <f t="shared" si="670"/>
        <v>2870</v>
      </c>
      <c r="F1393" t="str">
        <f t="shared" si="671"/>
        <v>0.777000777000777</v>
      </c>
      <c r="G1393" t="str">
        <f t="shared" si="666"/>
        <v>0.777000777000777</v>
      </c>
      <c r="H1393" t="str">
        <f t="shared" si="672"/>
        <v>8.20295711320524+2.65179274770673i</v>
      </c>
      <c r="I1393" t="str">
        <f t="shared" si="673"/>
        <v>494.408143858694i</v>
      </c>
      <c r="J1393" t="str">
        <f t="shared" si="667"/>
        <v>-329.873189049398+108.160680815679i</v>
      </c>
      <c r="K1393" t="str">
        <f t="shared" si="674"/>
        <v>0.443724827615374-1.35329144419235i</v>
      </c>
      <c r="L1393" t="str">
        <f t="shared" si="675"/>
        <v>0.0323622618191305-0.0839240696387674i</v>
      </c>
      <c r="M1393" t="str">
        <f t="shared" si="676"/>
        <v>0.476087089434505-1.43721551383112i</v>
      </c>
      <c r="N1393" t="str">
        <f t="shared" si="677"/>
        <v>-1.28994042186675i</v>
      </c>
      <c r="O1393" t="str">
        <f t="shared" si="678"/>
        <v>0.277178119324183-0.960818552156394i</v>
      </c>
      <c r="P1393" t="str">
        <f t="shared" si="679"/>
        <v>0.722821880675817+0.960818552156394i</v>
      </c>
      <c r="Q1393" t="str">
        <f t="shared" si="680"/>
        <v>-0.722821880675817+0.329121869710356i</v>
      </c>
      <c r="R1393" t="str">
        <f t="shared" si="681"/>
        <v>-0.326961742887726-1.47813568025972i</v>
      </c>
      <c r="S1393" t="str">
        <f t="shared" si="682"/>
        <v>0.133295863227189i</v>
      </c>
      <c r="T1393" t="str">
        <f t="shared" si="683"/>
        <v>0.197029371467128-0.0435826477604857i</v>
      </c>
      <c r="U1393" t="str">
        <f t="shared" si="684"/>
        <v>0.0000333333333333335-0.000896551597811478i</v>
      </c>
      <c r="V1393" t="str">
        <f t="shared" si="685"/>
        <v>6.66666666666667E-06-0.00896551597811478i</v>
      </c>
      <c r="W1393" t="str">
        <f t="shared" si="686"/>
        <v>0.0000276029430904565-0.000815136330084365i</v>
      </c>
      <c r="X1393" t="str">
        <f t="shared" si="687"/>
        <v>0.0000386470621035269-0.000814236697524439i</v>
      </c>
      <c r="Y1393" t="str">
        <f t="shared" si="688"/>
        <v>0.009+0.79105303017391i</v>
      </c>
      <c r="Z1393" t="str">
        <f t="shared" si="689"/>
        <v>-0.0123560859875677-0.000728193870388807i</v>
      </c>
      <c r="AA1393" t="str">
        <f t="shared" si="690"/>
        <v>0.173664548000107-15.1832970065421i</v>
      </c>
      <c r="AB1393" t="str">
        <f t="shared" si="691"/>
        <v>0.929275732936094-0.205554616752548i</v>
      </c>
      <c r="AC1393" t="str">
        <f t="shared" si="692"/>
        <v>1.14698989483929-1.43343139921208i</v>
      </c>
      <c r="AD1393" t="str">
        <f t="shared" si="693"/>
        <v>0.403677333517889+0.325276752603367i</v>
      </c>
      <c r="AE1393" t="str">
        <f t="shared" si="694"/>
        <v>-0.00475100730675337-0.00431310288480665i</v>
      </c>
      <c r="AF1393" t="str">
        <f t="shared" si="695"/>
        <v>-14.1600000358174-2.50265979832368i</v>
      </c>
      <c r="AG1393" t="str">
        <f t="shared" si="696"/>
        <v>1.01813213830846-0.0219830429900108i</v>
      </c>
      <c r="AH1393" t="str">
        <f t="shared" si="697"/>
        <v>0.0539016984324902+0.0728280864098521i</v>
      </c>
      <c r="AI1393">
        <f t="shared" si="698"/>
        <v>-20.85692642492247</v>
      </c>
      <c r="AJ1393">
        <f t="shared" si="699"/>
        <v>53.494027441342816</v>
      </c>
      <c r="AK1393"/>
      <c r="AL1393"/>
      <c r="AM1393"/>
      <c r="AN1393"/>
    </row>
    <row r="1394" spans="1:40" x14ac:dyDescent="0.25">
      <c r="A1394"/>
      <c r="B1394">
        <f t="shared" ref="B1394:B1457" si="700">B1393+100</f>
        <v>126000</v>
      </c>
      <c r="C1394" s="237" t="str">
        <f t="shared" si="668"/>
        <v>-4.81395050899508E-06+0.0194366856409487i</v>
      </c>
      <c r="D1394" s="208" t="str">
        <f t="shared" si="669"/>
        <v>-5.95704286395986+0.14901458991394i</v>
      </c>
      <c r="E1394" t="str">
        <f t="shared" si="670"/>
        <v>2870</v>
      </c>
      <c r="F1394" t="str">
        <f t="shared" si="671"/>
        <v>0.777000777000777</v>
      </c>
      <c r="G1394" t="str">
        <f t="shared" si="666"/>
        <v>0.777000777000777</v>
      </c>
      <c r="H1394" t="str">
        <f t="shared" si="672"/>
        <v>8.20427254924507+2.65014969821109i</v>
      </c>
      <c r="I1394" t="str">
        <f t="shared" si="673"/>
        <v>494.800842940392i</v>
      </c>
      <c r="J1394" t="str">
        <f t="shared" si="667"/>
        <v>-330.399010482634+108.246590808384i</v>
      </c>
      <c r="K1394" t="str">
        <f t="shared" si="674"/>
        <v>0.44308517846807-1.35242046361088i</v>
      </c>
      <c r="L1394" t="str">
        <f t="shared" si="675"/>
        <v>0.0323175513373361-0.0838746905203988i</v>
      </c>
      <c r="M1394" t="str">
        <f t="shared" si="676"/>
        <v>0.475402729805406-1.43629515413128i</v>
      </c>
      <c r="N1394" t="str">
        <f t="shared" si="677"/>
        <v>-1.2909649972614i</v>
      </c>
      <c r="O1394" t="str">
        <f t="shared" si="678"/>
        <v>0.276193542964646-0.961102037675832i</v>
      </c>
      <c r="P1394" t="str">
        <f t="shared" si="679"/>
        <v>0.723806457035354+0.961102037675832i</v>
      </c>
      <c r="Q1394" t="str">
        <f t="shared" si="680"/>
        <v>-0.723806457035354+0.329862959585568i</v>
      </c>
      <c r="R1394" t="str">
        <f t="shared" si="681"/>
        <v>-0.326951276098345-1.47684666648076i</v>
      </c>
      <c r="S1394" t="str">
        <f t="shared" si="682"/>
        <v>0.133401737622127i</v>
      </c>
      <c r="T1394" t="str">
        <f t="shared" si="683"/>
        <v>0.197013911509979-0.043615868349291i</v>
      </c>
      <c r="U1394" t="str">
        <f t="shared" si="684"/>
        <v>0.0000333333333333332-0.00089584004892432i</v>
      </c>
      <c r="V1394" t="str">
        <f t="shared" si="685"/>
        <v>6.66666666666667E-06-0.0089584004892432i</v>
      </c>
      <c r="W1394" t="str">
        <f t="shared" si="686"/>
        <v>0.0000276029425140739-0.000814489538484328i</v>
      </c>
      <c r="X1394" t="str">
        <f t="shared" si="687"/>
        <v>0.0000386295250750947-0.000813590857722229i</v>
      </c>
      <c r="Y1394" t="str">
        <f t="shared" si="688"/>
        <v>0.009+0.791681348704628i</v>
      </c>
      <c r="Z1394" t="str">
        <f t="shared" si="689"/>
        <v>-0.0123364721717497-0.000727124221214363i</v>
      </c>
      <c r="AA1394" t="str">
        <f t="shared" si="690"/>
        <v>0.173388132346934-15.171225138287i</v>
      </c>
      <c r="AB1394" t="str">
        <f t="shared" si="691"/>
        <v>0.929202817091599-0.205711299417578i</v>
      </c>
      <c r="AC1394" t="str">
        <f t="shared" si="692"/>
        <v>1.1462834132847-1.43240521668873i</v>
      </c>
      <c r="AD1394" t="str">
        <f t="shared" si="693"/>
        <v>0.404008487381115+0.325392971032212i</v>
      </c>
      <c r="AE1394" t="str">
        <f t="shared" si="694"/>
        <v>-0.00474743835107741-0.00430796568877284i</v>
      </c>
      <c r="AF1394" t="str">
        <f t="shared" si="695"/>
        <v>-14.1613154132049-2.50113510829715i</v>
      </c>
      <c r="AG1394" t="str">
        <f t="shared" si="696"/>
        <v>1.01812411028247-0.0219838416739279i</v>
      </c>
      <c r="AH1394" t="str">
        <f t="shared" si="697"/>
        <v>0.0538794047943801+0.0727464571350433i</v>
      </c>
      <c r="AI1394">
        <f t="shared" si="698"/>
        <v>-20.86449066087372</v>
      </c>
      <c r="AJ1394">
        <f t="shared" si="699"/>
        <v>53.474633402325651</v>
      </c>
      <c r="AK1394"/>
      <c r="AL1394"/>
      <c r="AM1394"/>
      <c r="AN1394"/>
    </row>
    <row r="1395" spans="1:40" x14ac:dyDescent="0.25">
      <c r="A1395"/>
      <c r="B1395">
        <f t="shared" si="700"/>
        <v>126100</v>
      </c>
      <c r="C1395" s="237" t="str">
        <f t="shared" si="668"/>
        <v>-4.80631840521814E-06+0.019421271934954i</v>
      </c>
      <c r="D1395" s="208" t="str">
        <f t="shared" si="669"/>
        <v>-5.95704280544706+0.148896418167981i</v>
      </c>
      <c r="E1395" t="str">
        <f t="shared" si="670"/>
        <v>2870</v>
      </c>
      <c r="F1395" t="str">
        <f t="shared" si="671"/>
        <v>0.777000777000777</v>
      </c>
      <c r="G1395" t="str">
        <f t="shared" si="666"/>
        <v>0.777000777000777</v>
      </c>
      <c r="H1395" t="str">
        <f t="shared" si="672"/>
        <v>8.2055853137632+2.64850831804708i</v>
      </c>
      <c r="I1395" t="str">
        <f t="shared" si="673"/>
        <v>495.193542022091i</v>
      </c>
      <c r="J1395" t="str">
        <f t="shared" si="667"/>
        <v>-330.925249400136+108.332500801089i</v>
      </c>
      <c r="K1395" t="str">
        <f t="shared" si="674"/>
        <v>0.442446865145357-1.35155044065099i</v>
      </c>
      <c r="L1395" t="str">
        <f t="shared" si="675"/>
        <v>0.032272928873968-0.0838253558321574i</v>
      </c>
      <c r="M1395" t="str">
        <f t="shared" si="676"/>
        <v>0.474719794019325-1.43537579648315i</v>
      </c>
      <c r="N1395" t="str">
        <f t="shared" si="677"/>
        <v>-1.29198957265606i</v>
      </c>
      <c r="O1395" t="str">
        <f t="shared" si="678"/>
        <v>0.275208676669644-0.961384514273942i</v>
      </c>
      <c r="P1395" t="str">
        <f t="shared" si="679"/>
        <v>0.724791323330356+0.961384514273942i</v>
      </c>
      <c r="Q1395" t="str">
        <f t="shared" si="680"/>
        <v>-0.724791323330356+0.330605058382118i</v>
      </c>
      <c r="R1395" t="str">
        <f t="shared" si="681"/>
        <v>-0.326940799886759-1.47555960189184i</v>
      </c>
      <c r="S1395" t="str">
        <f t="shared" si="682"/>
        <v>0.133507612017065i</v>
      </c>
      <c r="T1395" t="str">
        <f t="shared" si="683"/>
        <v>0.196998438837431-0.0436490854638303i</v>
      </c>
      <c r="U1395" t="str">
        <f t="shared" si="684"/>
        <v>0.0000333333333333333-0.000895129628584176i</v>
      </c>
      <c r="V1395" t="str">
        <f t="shared" si="685"/>
        <v>6.66666666666667E-06-0.00895129628584176i</v>
      </c>
      <c r="W1395" t="str">
        <f t="shared" si="686"/>
        <v>0.000027602941937234-0.000813843772836118i</v>
      </c>
      <c r="X1395" t="str">
        <f t="shared" si="687"/>
        <v>0.0000386120297397879-0.00081294604179695i</v>
      </c>
      <c r="Y1395" t="str">
        <f t="shared" si="688"/>
        <v>0.009+0.792309667235346i</v>
      </c>
      <c r="Z1395" t="str">
        <f t="shared" si="689"/>
        <v>-0.0123169050344948-0.000726057439662943i</v>
      </c>
      <c r="AA1395" t="str">
        <f t="shared" si="690"/>
        <v>0.173112376793021-15.1591724679483i</v>
      </c>
      <c r="AB1395" t="str">
        <f t="shared" si="691"/>
        <v>0.929129841275783-0.205867965696467i</v>
      </c>
      <c r="AC1395" t="str">
        <f t="shared" si="692"/>
        <v>1.14557843163572-1.43138008422809i</v>
      </c>
      <c r="AD1395" t="str">
        <f t="shared" si="693"/>
        <v>0.404339778006383+0.325508869148867i</v>
      </c>
      <c r="AE1395" t="str">
        <f t="shared" si="694"/>
        <v>-0.00474387651125153-0.00430283573316559i</v>
      </c>
      <c r="AF1395" t="str">
        <f t="shared" si="695"/>
        <v>-14.1626281192103-2.4996118998791i</v>
      </c>
      <c r="AG1395" t="str">
        <f t="shared" si="696"/>
        <v>1.01811607753234-0.0219846466755313i</v>
      </c>
      <c r="AH1395" t="str">
        <f t="shared" si="697"/>
        <v>0.0538571462202025+0.0726649391844111i</v>
      </c>
      <c r="AI1395">
        <f t="shared" si="698"/>
        <v>-20.872049898329838</v>
      </c>
      <c r="AJ1395">
        <f t="shared" si="699"/>
        <v>53.455229688762358</v>
      </c>
      <c r="AK1395"/>
      <c r="AL1395"/>
      <c r="AM1395"/>
      <c r="AN1395"/>
    </row>
    <row r="1396" spans="1:40" x14ac:dyDescent="0.25">
      <c r="A1396"/>
      <c r="B1396">
        <f t="shared" si="700"/>
        <v>126200</v>
      </c>
      <c r="C1396" s="237" t="str">
        <f t="shared" si="668"/>
        <v>-4.79870443712805E-06+0.0194058826563813i</v>
      </c>
      <c r="D1396" s="208" t="str">
        <f t="shared" si="669"/>
        <v>-5.95704274707331+0.148778433698923i</v>
      </c>
      <c r="E1396" t="str">
        <f t="shared" si="670"/>
        <v>2870</v>
      </c>
      <c r="F1396" t="str">
        <f t="shared" si="671"/>
        <v>0.777000777000777</v>
      </c>
      <c r="G1396" t="str">
        <f t="shared" si="666"/>
        <v>0.777000777000777</v>
      </c>
      <c r="H1396" t="str">
        <f t="shared" si="672"/>
        <v>8.20689541365422+2.64686860566164i</v>
      </c>
      <c r="I1396" t="str">
        <f t="shared" si="673"/>
        <v>495.58624110379i</v>
      </c>
      <c r="J1396" t="str">
        <f t="shared" si="667"/>
        <v>-331.451905801905+108.418410793794i</v>
      </c>
      <c r="K1396" t="str">
        <f t="shared" si="674"/>
        <v>0.441809884067867-1.35068137417114i</v>
      </c>
      <c r="L1396" t="str">
        <f t="shared" si="675"/>
        <v>0.0322283942113704-0.0837760655521558i</v>
      </c>
      <c r="M1396" t="str">
        <f t="shared" si="676"/>
        <v>0.474038278279237-1.4344574397233i</v>
      </c>
      <c r="N1396" t="str">
        <f t="shared" si="677"/>
        <v>-1.29301414805071i</v>
      </c>
      <c r="O1396" t="str">
        <f t="shared" si="678"/>
        <v>0.274223521473064-0.961665981654187i</v>
      </c>
      <c r="P1396" t="str">
        <f t="shared" si="679"/>
        <v>0.725776478526936+0.961665981654187i</v>
      </c>
      <c r="Q1396" t="str">
        <f t="shared" si="680"/>
        <v>-0.725776478526936+0.331348166396523i</v>
      </c>
      <c r="R1396" t="str">
        <f t="shared" si="681"/>
        <v>-0.326930314250184-1.47427448185166i</v>
      </c>
      <c r="S1396" t="str">
        <f t="shared" si="682"/>
        <v>0.133613486412004i</v>
      </c>
      <c r="T1396" t="str">
        <f t="shared" si="683"/>
        <v>0.196982953448451-0.0436822991007392i</v>
      </c>
      <c r="U1396" t="str">
        <f t="shared" si="684"/>
        <v>0.0000333333333333333-0.000894420334108279i</v>
      </c>
      <c r="V1396" t="str">
        <f t="shared" si="685"/>
        <v>6.66666666666667E-06-0.00894420334108279i</v>
      </c>
      <c r="W1396" t="str">
        <f t="shared" si="686"/>
        <v>0.0000276029413599364-0.000813199030700851i</v>
      </c>
      <c r="X1396" t="str">
        <f t="shared" si="687"/>
        <v>0.0000385945759655474-0.00081230224731644i</v>
      </c>
      <c r="Y1396" t="str">
        <f t="shared" si="688"/>
        <v>0.009+0.792937985766064i</v>
      </c>
      <c r="Z1396" t="str">
        <f t="shared" si="689"/>
        <v>-0.0122973844277738-0.00072499351519943i</v>
      </c>
      <c r="AA1396" t="str">
        <f t="shared" si="690"/>
        <v>0.17283727923607-15.1471389497263i</v>
      </c>
      <c r="AB1396" t="str">
        <f t="shared" si="691"/>
        <v>0.929056805483774-0.206024615573346i</v>
      </c>
      <c r="AC1396" t="str">
        <f t="shared" si="692"/>
        <v>1.14487494591982-1.43035600060129i</v>
      </c>
      <c r="AD1396" t="str">
        <f t="shared" si="693"/>
        <v>0.40467120510585+0.325624446800035i</v>
      </c>
      <c r="AE1396" t="str">
        <f t="shared" si="694"/>
        <v>-0.00474032176371675-0.00429771300087092i</v>
      </c>
      <c r="AF1396" t="str">
        <f t="shared" si="695"/>
        <v>-14.1639381607275-2.49809017196272i</v>
      </c>
      <c r="AG1396" t="str">
        <f t="shared" si="696"/>
        <v>1.01810804006048-0.0219854579638989i</v>
      </c>
      <c r="AH1396" t="str">
        <f t="shared" si="697"/>
        <v>0.0538349225807679+0.0725835323034788i</v>
      </c>
      <c r="AI1396">
        <f t="shared" si="698"/>
        <v>-20.879604146649218</v>
      </c>
      <c r="AJ1396">
        <f t="shared" si="699"/>
        <v>53.435816320553961</v>
      </c>
      <c r="AK1396"/>
      <c r="AL1396"/>
      <c r="AM1396"/>
      <c r="AN1396"/>
    </row>
    <row r="1397" spans="1:40" x14ac:dyDescent="0.25">
      <c r="A1397"/>
      <c r="B1397">
        <f t="shared" si="700"/>
        <v>126300</v>
      </c>
      <c r="C1397" s="237" t="str">
        <f t="shared" si="668"/>
        <v>-4.79110854731073E-06+0.0193905177472079i</v>
      </c>
      <c r="D1397" s="208" t="str">
        <f t="shared" si="669"/>
        <v>-5.95704268883815+0.148660636061927i</v>
      </c>
      <c r="E1397" t="str">
        <f t="shared" si="670"/>
        <v>2870</v>
      </c>
      <c r="F1397" t="str">
        <f t="shared" si="671"/>
        <v>0.777000777000777</v>
      </c>
      <c r="G1397" t="str">
        <f t="shared" si="666"/>
        <v>0.777000777000777</v>
      </c>
      <c r="H1397" t="str">
        <f t="shared" si="672"/>
        <v>8.20820285579167+2.64523055949932i</v>
      </c>
      <c r="I1397" t="str">
        <f t="shared" si="673"/>
        <v>495.978940185489i</v>
      </c>
      <c r="J1397" t="str">
        <f t="shared" si="667"/>
        <v>-331.97897968794+108.504320786499i</v>
      </c>
      <c r="K1397" t="str">
        <f t="shared" si="674"/>
        <v>0.441174231667705-1.34981326302979i</v>
      </c>
      <c r="L1397" t="str">
        <f t="shared" si="675"/>
        <v>0.0321839471325121-0.0837268196583371i</v>
      </c>
      <c r="M1397" t="str">
        <f t="shared" si="676"/>
        <v>0.473358178800217-1.43354008268813i</v>
      </c>
      <c r="N1397" t="str">
        <f t="shared" si="677"/>
        <v>-1.29403872344536i</v>
      </c>
      <c r="O1397" t="str">
        <f t="shared" si="678"/>
        <v>0.273238078409068-0.961946439521099i</v>
      </c>
      <c r="P1397" t="str">
        <f t="shared" si="679"/>
        <v>0.726761921590932+0.961946439521099i</v>
      </c>
      <c r="Q1397" t="str">
        <f t="shared" si="680"/>
        <v>-0.726761921590932+0.332092283924261i</v>
      </c>
      <c r="R1397" t="str">
        <f t="shared" si="681"/>
        <v>-0.326919819185832-1.47299130173358i</v>
      </c>
      <c r="S1397" t="str">
        <f t="shared" si="682"/>
        <v>0.133719360806942i</v>
      </c>
      <c r="T1397" t="str">
        <f t="shared" si="683"/>
        <v>0.196967455342-0.0437155092566505i</v>
      </c>
      <c r="U1397" t="str">
        <f t="shared" si="684"/>
        <v>0.0000333333333333334-0.000893712162822368i</v>
      </c>
      <c r="V1397" t="str">
        <f t="shared" si="685"/>
        <v>6.66666666666667E-06-0.00893712162822368i</v>
      </c>
      <c r="W1397" t="str">
        <f t="shared" si="686"/>
        <v>0.0000276029407821812-0.000812555309647387i</v>
      </c>
      <c r="X1397" t="str">
        <f t="shared" si="687"/>
        <v>0.0000385771636208381-0.00081165947185625i</v>
      </c>
      <c r="Y1397" t="str">
        <f t="shared" si="688"/>
        <v>0.009+0.793566304296782i</v>
      </c>
      <c r="Z1397" t="str">
        <f t="shared" si="689"/>
        <v>-0.0122779102041445-0.000723932437336859i</v>
      </c>
      <c r="AA1397" t="str">
        <f t="shared" si="690"/>
        <v>0.172562837582158-15.1351245379669i</v>
      </c>
      <c r="AB1397" t="str">
        <f t="shared" si="691"/>
        <v>0.928983709710671-0.206181249032336i</v>
      </c>
      <c r="AC1397" t="str">
        <f t="shared" si="692"/>
        <v>1.14417295217716-1.42933296457926i</v>
      </c>
      <c r="AD1397" t="str">
        <f t="shared" si="693"/>
        <v>0.405002768391494+0.325739703832623i</v>
      </c>
      <c r="AE1397" t="str">
        <f t="shared" si="694"/>
        <v>-0.00473677408500776-0.0042925974748314i</v>
      </c>
      <c r="AF1397" t="str">
        <f t="shared" si="695"/>
        <v>-14.1652455446298-2.49656992343739i</v>
      </c>
      <c r="AG1397" t="str">
        <f t="shared" si="696"/>
        <v>1.0180999978693-0.0219862755081968i</v>
      </c>
      <c r="AH1397" t="str">
        <f t="shared" si="697"/>
        <v>0.0538127337474156+0.0725022362385749i</v>
      </c>
      <c r="AI1397">
        <f t="shared" si="698"/>
        <v>-20.887153415167333</v>
      </c>
      <c r="AJ1397">
        <f t="shared" si="699"/>
        <v>53.416393317532354</v>
      </c>
      <c r="AK1397"/>
      <c r="AL1397"/>
      <c r="AM1397"/>
      <c r="AN1397"/>
    </row>
    <row r="1398" spans="1:40" x14ac:dyDescent="0.25">
      <c r="A1398"/>
      <c r="B1398">
        <f t="shared" si="700"/>
        <v>126400</v>
      </c>
      <c r="C1398" s="237" t="str">
        <f t="shared" si="668"/>
        <v>-4.78353067857908E-06+0.0193751771495952i</v>
      </c>
      <c r="D1398" s="208" t="str">
        <f t="shared" si="669"/>
        <v>-5.95704263074116+0.148543024813563i</v>
      </c>
      <c r="E1398" t="str">
        <f t="shared" si="670"/>
        <v>2870</v>
      </c>
      <c r="F1398" t="str">
        <f t="shared" si="671"/>
        <v>0.777000777000777</v>
      </c>
      <c r="G1398" t="str">
        <f t="shared" si="666"/>
        <v>0.777000777000777</v>
      </c>
      <c r="H1398" t="str">
        <f t="shared" si="672"/>
        <v>8.20950764702827+2.64359417800226i</v>
      </c>
      <c r="I1398" t="str">
        <f t="shared" si="673"/>
        <v>496.371639267187i</v>
      </c>
      <c r="J1398" t="str">
        <f t="shared" si="667"/>
        <v>-332.506471058241+108.590230779204i</v>
      </c>
      <c r="K1398" t="str">
        <f t="shared" si="674"/>
        <v>0.440539904388392-1.34894610608537i</v>
      </c>
      <c r="L1398" t="str">
        <f t="shared" si="675"/>
        <v>0.032139587420983-0.0836776181284741i</v>
      </c>
      <c r="M1398" t="str">
        <f t="shared" si="676"/>
        <v>0.472679491809375-1.43262372421384i</v>
      </c>
      <c r="N1398" t="str">
        <f t="shared" si="677"/>
        <v>-1.29506329884001i</v>
      </c>
      <c r="O1398" t="str">
        <f t="shared" si="678"/>
        <v>0.27225234851213-0.962225887580266i</v>
      </c>
      <c r="P1398" t="str">
        <f t="shared" si="679"/>
        <v>0.72774765148787+0.962225887580266i</v>
      </c>
      <c r="Q1398" t="str">
        <f t="shared" si="680"/>
        <v>-0.72774765148787+0.332837411259744i</v>
      </c>
      <c r="R1398" t="str">
        <f t="shared" si="681"/>
        <v>-0.326909314690914-1.4717100569256i</v>
      </c>
      <c r="S1398" t="str">
        <f t="shared" si="682"/>
        <v>0.13382523520188i</v>
      </c>
      <c r="T1398" t="str">
        <f t="shared" si="683"/>
        <v>0.196951944517041-0.043748715928197i</v>
      </c>
      <c r="U1398" t="str">
        <f t="shared" si="684"/>
        <v>0.0000333333333333335-0.000893005112060643i</v>
      </c>
      <c r="V1398" t="str">
        <f t="shared" si="685"/>
        <v>6.66666666666667E-06-0.00893005112060643i</v>
      </c>
      <c r="W1398" t="str">
        <f t="shared" si="686"/>
        <v>0.0000276029402039685-0.000811912607252267i</v>
      </c>
      <c r="X1398" t="str">
        <f t="shared" si="687"/>
        <v>0.0000385597925746443-0.000811017712999588i</v>
      </c>
      <c r="Y1398" t="str">
        <f t="shared" si="688"/>
        <v>0.009+0.7941946228275i</v>
      </c>
      <c r="Z1398" t="str">
        <f t="shared" si="689"/>
        <v>-0.0122584822167478-0.000722874195636107i</v>
      </c>
      <c r="AA1398" t="str">
        <f t="shared" si="690"/>
        <v>0.17228904974569-15.1231291871612i</v>
      </c>
      <c r="AB1398" t="str">
        <f t="shared" si="691"/>
        <v>0.928910553951583-0.206337866057554i</v>
      </c>
      <c r="AC1398" t="str">
        <f t="shared" si="692"/>
        <v>1.14347244646049-1.42831097493277i</v>
      </c>
      <c r="AD1398" t="str">
        <f t="shared" si="693"/>
        <v>0.405334467575122+0.325854640093769i</v>
      </c>
      <c r="AE1398" t="str">
        <f t="shared" si="694"/>
        <v>-0.00473323345175246-0.00428748913804615i</v>
      </c>
      <c r="AF1398" t="str">
        <f t="shared" si="695"/>
        <v>-14.1665502777694-2.4950511531887i</v>
      </c>
      <c r="AG1398" t="str">
        <f t="shared" si="696"/>
        <v>1.01809195096121-0.0219870992776799i</v>
      </c>
      <c r="AH1398" t="str">
        <f t="shared" si="697"/>
        <v>0.0537905795920069+0.0724210507368306i</v>
      </c>
      <c r="AI1398">
        <f t="shared" si="698"/>
        <v>-20.894697713196987</v>
      </c>
      <c r="AJ1398">
        <f t="shared" si="699"/>
        <v>53.396960699463023</v>
      </c>
      <c r="AK1398"/>
      <c r="AL1398"/>
      <c r="AM1398"/>
      <c r="AN1398"/>
    </row>
    <row r="1399" spans="1:40" x14ac:dyDescent="0.25">
      <c r="A1399"/>
      <c r="B1399">
        <f t="shared" si="700"/>
        <v>126500</v>
      </c>
      <c r="C1399" s="237" t="str">
        <f t="shared" si="668"/>
        <v>-4.77597077397199E-06+0.0193598608058874i</v>
      </c>
      <c r="D1399" s="208" t="str">
        <f t="shared" si="669"/>
        <v>-5.95704257278189+0.148425599511803i</v>
      </c>
      <c r="E1399" t="str">
        <f t="shared" si="670"/>
        <v>2870</v>
      </c>
      <c r="F1399" t="str">
        <f t="shared" si="671"/>
        <v>0.777000777000777</v>
      </c>
      <c r="G1399" t="str">
        <f t="shared" si="666"/>
        <v>0.777000777000777</v>
      </c>
      <c r="H1399" t="str">
        <f t="shared" si="672"/>
        <v>8.2108097941958+2.64195945961025i</v>
      </c>
      <c r="I1399" t="str">
        <f t="shared" si="673"/>
        <v>496.764338348886i</v>
      </c>
      <c r="J1399" t="str">
        <f t="shared" si="667"/>
        <v>-333.034379912808+108.676140771909i</v>
      </c>
      <c r="K1399" t="str">
        <f t="shared" si="674"/>
        <v>0.439906898684838-1.34807990219635i</v>
      </c>
      <c r="L1399" t="str">
        <f t="shared" si="675"/>
        <v>0.0320953148609933-0.083628460940173i</v>
      </c>
      <c r="M1399" t="str">
        <f t="shared" si="676"/>
        <v>0.472002213545831-1.43170836313652i</v>
      </c>
      <c r="N1399" t="str">
        <f t="shared" si="677"/>
        <v>-1.29608787423466i</v>
      </c>
      <c r="O1399" t="str">
        <f t="shared" si="678"/>
        <v>0.271266332817023-0.962504325538334i</v>
      </c>
      <c r="P1399" t="str">
        <f t="shared" si="679"/>
        <v>0.728733667182977+0.962504325538334i</v>
      </c>
      <c r="Q1399" t="str">
        <f t="shared" si="680"/>
        <v>-0.728733667182977+0.333583548696326i</v>
      </c>
      <c r="R1399" t="str">
        <f t="shared" si="681"/>
        <v>-0.326898800762637-1.47043074283029i</v>
      </c>
      <c r="S1399" t="str">
        <f t="shared" si="682"/>
        <v>0.133931109596818i</v>
      </c>
      <c r="T1399" t="str">
        <f t="shared" si="683"/>
        <v>0.196936420972534-0.0437819191120091i</v>
      </c>
      <c r="U1399" t="str">
        <f t="shared" si="684"/>
        <v>0.0000333333333333332-0.000892299179165727i</v>
      </c>
      <c r="V1399" t="str">
        <f t="shared" si="685"/>
        <v>6.66666666666667E-06-0.00892299179165727i</v>
      </c>
      <c r="W1399" t="str">
        <f t="shared" si="686"/>
        <v>0.0000276029396252978-0.000811270921099695i</v>
      </c>
      <c r="X1399" t="str">
        <f t="shared" si="687"/>
        <v>0.0000385424626964671-0.000810376968337296i</v>
      </c>
      <c r="Y1399" t="str">
        <f t="shared" si="688"/>
        <v>0.009+0.794822941358218i</v>
      </c>
      <c r="Z1399" t="str">
        <f t="shared" si="689"/>
        <v>-0.0122391003193056-0.000721818779705641i</v>
      </c>
      <c r="AA1399" t="str">
        <f t="shared" si="690"/>
        <v>0.172015913649365-15.1111528519449i</v>
      </c>
      <c r="AB1399" t="str">
        <f t="shared" si="691"/>
        <v>0.928837338201606-0.206494466633108i</v>
      </c>
      <c r="AC1399" t="str">
        <f t="shared" si="692"/>
        <v>1.14277342483514-1.4272900304325i</v>
      </c>
      <c r="AD1399" t="str">
        <f t="shared" si="693"/>
        <v>0.405666302368345+0.325969255430827i</v>
      </c>
      <c r="AE1399" t="str">
        <f t="shared" si="694"/>
        <v>-0.00472969984067128-0.00428238797357045i</v>
      </c>
      <c r="AF1399" t="str">
        <f t="shared" si="695"/>
        <v>-14.1678523669777-2.49353386009845i</v>
      </c>
      <c r="AG1399" t="str">
        <f t="shared" si="696"/>
        <v>1.01808389933863-0.0219879292416901i</v>
      </c>
      <c r="AH1399" t="str">
        <f t="shared" si="697"/>
        <v>0.0537684599869208+0.0723399755461741i</v>
      </c>
      <c r="AI1399">
        <f t="shared" si="698"/>
        <v>-20.902237050028688</v>
      </c>
      <c r="AJ1399">
        <f t="shared" si="699"/>
        <v>53.377518486045297</v>
      </c>
      <c r="AK1399"/>
      <c r="AL1399"/>
      <c r="AM1399"/>
      <c r="AN1399"/>
    </row>
    <row r="1400" spans="1:40" x14ac:dyDescent="0.25">
      <c r="A1400"/>
      <c r="B1400">
        <f t="shared" si="700"/>
        <v>126600</v>
      </c>
      <c r="C1400" s="237" t="str">
        <f t="shared" si="668"/>
        <v>-4.76842877675318E-06+0.0193445686586108i</v>
      </c>
      <c r="D1400" s="208" t="str">
        <f t="shared" si="669"/>
        <v>-5.95704251495992+0.148308359716016i</v>
      </c>
      <c r="E1400" t="str">
        <f t="shared" si="670"/>
        <v>2870</v>
      </c>
      <c r="F1400" t="str">
        <f t="shared" si="671"/>
        <v>0.777000777000777</v>
      </c>
      <c r="G1400" t="str">
        <f t="shared" si="666"/>
        <v>0.777000777000777</v>
      </c>
      <c r="H1400" t="str">
        <f t="shared" si="672"/>
        <v>8.21210930410533+2.64032640276076i</v>
      </c>
      <c r="I1400" t="str">
        <f t="shared" si="673"/>
        <v>497.157037430585i</v>
      </c>
      <c r="J1400" t="str">
        <f t="shared" si="667"/>
        <v>-333.562706251641+108.762050764614i</v>
      </c>
      <c r="K1400" t="str">
        <f t="shared" si="674"/>
        <v>0.439275211023284-1.34721465022118i</v>
      </c>
      <c r="L1400" t="str">
        <f t="shared" si="675"/>
        <v>0.0320511292373718-0.0835793480708735i</v>
      </c>
      <c r="M1400" t="str">
        <f t="shared" si="676"/>
        <v>0.471326340260656-1.43079399829205i</v>
      </c>
      <c r="N1400" t="str">
        <f t="shared" si="677"/>
        <v>-1.29711244962932i</v>
      </c>
      <c r="O1400" t="str">
        <f t="shared" si="678"/>
        <v>0.270280032358813-0.962781753103017i</v>
      </c>
      <c r="P1400" t="str">
        <f t="shared" si="679"/>
        <v>0.729719967641187+0.962781753103017i</v>
      </c>
      <c r="Q1400" t="str">
        <f t="shared" si="680"/>
        <v>-0.729719967641187+0.334330696526303i</v>
      </c>
      <c r="R1400" t="str">
        <f t="shared" si="681"/>
        <v>-0.326888277398206-1.46915335486474i</v>
      </c>
      <c r="S1400" t="str">
        <f t="shared" si="682"/>
        <v>0.134036983991756i</v>
      </c>
      <c r="T1400" t="str">
        <f t="shared" si="683"/>
        <v>0.19692088470744-0.043815118804716i</v>
      </c>
      <c r="U1400" t="str">
        <f t="shared" si="684"/>
        <v>0.0000333333333333333-0.000891594361488663i</v>
      </c>
      <c r="V1400" t="str">
        <f t="shared" si="685"/>
        <v>6.66666666666667E-06-0.00891594361488663i</v>
      </c>
      <c r="W1400" t="str">
        <f t="shared" si="686"/>
        <v>0.0000276029390461699-0.000810630248781528i</v>
      </c>
      <c r="X1400" t="str">
        <f t="shared" si="687"/>
        <v>0.0000385251738563241-0.000809737235467836i</v>
      </c>
      <c r="Y1400" t="str">
        <f t="shared" si="688"/>
        <v>0.009+0.795451259888936i</v>
      </c>
      <c r="Z1400" t="str">
        <f t="shared" si="689"/>
        <v>-0.0122197643661184-0.000720766179201299i</v>
      </c>
      <c r="AA1400" t="str">
        <f t="shared" si="690"/>
        <v>0.171743427224132-15.0991954870976i</v>
      </c>
      <c r="AB1400" t="str">
        <f t="shared" si="691"/>
        <v>0.928764062455839-0.2066510507431i</v>
      </c>
      <c r="AC1400" t="str">
        <f t="shared" si="692"/>
        <v>1.14207588337896-1.42627012984892i</v>
      </c>
      <c r="AD1400" t="str">
        <f t="shared" si="693"/>
        <v>0.405998272482622+0.326083549691377i</v>
      </c>
      <c r="AE1400" t="str">
        <f t="shared" si="694"/>
        <v>-0.0047261732285773-0.0042772939645157i</v>
      </c>
      <c r="AF1400" t="str">
        <f t="shared" si="695"/>
        <v>-14.1691518190652-2.49201804304474i</v>
      </c>
      <c r="AG1400" t="str">
        <f t="shared" si="696"/>
        <v>1.01807584300398-0.0219887653696581i</v>
      </c>
      <c r="AH1400" t="str">
        <f t="shared" si="697"/>
        <v>0.0537463748050581+0.0722590104153315i</v>
      </c>
      <c r="AI1400">
        <f t="shared" si="698"/>
        <v>-20.909771434930079</v>
      </c>
      <c r="AJ1400">
        <f t="shared" si="699"/>
        <v>53.35806669691064</v>
      </c>
      <c r="AK1400"/>
      <c r="AL1400"/>
      <c r="AM1400"/>
      <c r="AN1400"/>
    </row>
    <row r="1401" spans="1:40" x14ac:dyDescent="0.25">
      <c r="A1401"/>
      <c r="B1401">
        <f t="shared" si="700"/>
        <v>126700</v>
      </c>
      <c r="C1401" s="237" t="str">
        <f t="shared" si="668"/>
        <v>-0.0000047609046304102+0.019329300650473i</v>
      </c>
      <c r="D1401" s="208" t="str">
        <f t="shared" si="669"/>
        <v>-5.95704245727479+0.14819130498696i</v>
      </c>
      <c r="E1401" t="str">
        <f t="shared" si="670"/>
        <v>2870</v>
      </c>
      <c r="F1401" t="str">
        <f t="shared" si="671"/>
        <v>0.777000777000777</v>
      </c>
      <c r="G1401" t="str">
        <f t="shared" si="666"/>
        <v>0.777000777000777</v>
      </c>
      <c r="H1401" t="str">
        <f t="shared" si="672"/>
        <v>8.21340618354717+2.63869500588896i</v>
      </c>
      <c r="I1401" t="str">
        <f t="shared" si="673"/>
        <v>497.549736512283i</v>
      </c>
      <c r="J1401" t="str">
        <f t="shared" si="667"/>
        <v>-334.09145007474+108.847960757319i</v>
      </c>
      <c r="K1401" t="str">
        <f t="shared" si="674"/>
        <v>0.438644837881276-1.34635034901838i</v>
      </c>
      <c r="L1401" t="str">
        <f t="shared" si="675"/>
        <v>0.0320070303355622-0.08353027949785i</v>
      </c>
      <c r="M1401" t="str">
        <f t="shared" si="676"/>
        <v>0.470651868216838-1.42988062851623i</v>
      </c>
      <c r="N1401" t="str">
        <f t="shared" si="677"/>
        <v>-1.29813702502397i</v>
      </c>
      <c r="O1401" t="str">
        <f t="shared" si="678"/>
        <v>0.269293448172893-0.963058169983077i</v>
      </c>
      <c r="P1401" t="str">
        <f t="shared" si="679"/>
        <v>0.730706551827107+0.963058169983077i</v>
      </c>
      <c r="Q1401" t="str">
        <f t="shared" si="680"/>
        <v>-0.730706551827107+0.335078855040893i</v>
      </c>
      <c r="R1401" t="str">
        <f t="shared" si="681"/>
        <v>-0.326877744594822-1.46787788846054i</v>
      </c>
      <c r="S1401" t="str">
        <f t="shared" si="682"/>
        <v>0.134142858386695i</v>
      </c>
      <c r="T1401" t="str">
        <f t="shared" si="683"/>
        <v>0.196905335720723-0.0438483150029455i</v>
      </c>
      <c r="U1401" t="str">
        <f t="shared" si="684"/>
        <v>0.0000333333333333334-0.000890890656388831i</v>
      </c>
      <c r="V1401" t="str">
        <f t="shared" si="685"/>
        <v>6.66666666666667E-06-0.00890890656388831i</v>
      </c>
      <c r="W1401" t="str">
        <f t="shared" si="686"/>
        <v>0.0000276029384665844-0.000809990587897204i</v>
      </c>
      <c r="X1401" t="str">
        <f t="shared" si="687"/>
        <v>0.0000385079259247445-0.000809098511997227i</v>
      </c>
      <c r="Y1401" t="str">
        <f t="shared" si="688"/>
        <v>0.009+0.796079578419654i</v>
      </c>
      <c r="Z1401" t="str">
        <f t="shared" si="689"/>
        <v>-0.0122004742120614-0.000719716383825982i</v>
      </c>
      <c r="AA1401" t="str">
        <f t="shared" si="690"/>
        <v>0.171471588409152-15.0872570475422i</v>
      </c>
      <c r="AB1401" t="str">
        <f t="shared" si="691"/>
        <v>0.928690726709395-0.206807618371625i</v>
      </c>
      <c r="AC1401" t="str">
        <f t="shared" si="692"/>
        <v>1.14137981818227-1.4252512719525i</v>
      </c>
      <c r="AD1401" t="str">
        <f t="shared" si="693"/>
        <v>0.406330377629209+0.326197522723228i</v>
      </c>
      <c r="AE1401" t="str">
        <f t="shared" si="694"/>
        <v>-0.00472265359237499-0.004272207094049i</v>
      </c>
      <c r="AF1401" t="str">
        <f t="shared" si="695"/>
        <v>-14.170448640822-2.490503700902i</v>
      </c>
      <c r="AG1401" t="str">
        <f t="shared" si="696"/>
        <v>1.0180677819597-0.0219896076311002i</v>
      </c>
      <c r="AH1401" t="str">
        <f t="shared" si="697"/>
        <v>0.053724323919829+0.0721781550938194i</v>
      </c>
      <c r="AI1401">
        <f t="shared" si="698"/>
        <v>-20.91730087714684</v>
      </c>
      <c r="AJ1401">
        <f t="shared" si="699"/>
        <v>53.338605351626505</v>
      </c>
      <c r="AK1401"/>
      <c r="AL1401"/>
      <c r="AM1401"/>
      <c r="AN1401"/>
    </row>
    <row r="1402" spans="1:40" x14ac:dyDescent="0.25">
      <c r="A1402"/>
      <c r="B1402">
        <f t="shared" si="700"/>
        <v>126800</v>
      </c>
      <c r="C1402" s="237" t="str">
        <f t="shared" si="668"/>
        <v>-4.75339827865338E-06+0.0193140567243626i</v>
      </c>
      <c r="D1402" s="208" t="str">
        <f t="shared" si="669"/>
        <v>-5.9570423997261+0.14807443488678i</v>
      </c>
      <c r="E1402" t="str">
        <f t="shared" si="670"/>
        <v>2870</v>
      </c>
      <c r="F1402" t="str">
        <f t="shared" si="671"/>
        <v>0.777000777000777</v>
      </c>
      <c r="G1402" t="str">
        <f t="shared" si="666"/>
        <v>0.777000777000777</v>
      </c>
      <c r="H1402" t="str">
        <f t="shared" si="672"/>
        <v>8.21470043929109+2.63706526742777i</v>
      </c>
      <c r="I1402" t="str">
        <f t="shared" si="673"/>
        <v>497.942435593982i</v>
      </c>
      <c r="J1402" t="str">
        <f t="shared" si="667"/>
        <v>-334.620611382106+108.933870750024i</v>
      </c>
      <c r="K1402" t="str">
        <f t="shared" si="674"/>
        <v>0.438015775747615-1.34548699744649i</v>
      </c>
      <c r="L1402" t="str">
        <f t="shared" si="675"/>
        <v>0.0319630179416234-0.0834812551982139i</v>
      </c>
      <c r="M1402" t="str">
        <f t="shared" si="676"/>
        <v>0.469978793689238-1.4289682526447i</v>
      </c>
      <c r="N1402" t="str">
        <f t="shared" si="677"/>
        <v>-1.29916160041862i</v>
      </c>
      <c r="O1402" t="str">
        <f t="shared" si="678"/>
        <v>0.268306581294924-0.963333575888347i</v>
      </c>
      <c r="P1402" t="str">
        <f t="shared" si="679"/>
        <v>0.731693418705076+0.963333575888347i</v>
      </c>
      <c r="Q1402" t="str">
        <f t="shared" si="680"/>
        <v>-0.731693418705076+0.335828024530273i</v>
      </c>
      <c r="R1402" t="str">
        <f t="shared" si="681"/>
        <v>-0.326867202349685-1.46660433906365i</v>
      </c>
      <c r="S1402" t="str">
        <f t="shared" si="682"/>
        <v>0.134248732781633i</v>
      </c>
      <c r="T1402" t="str">
        <f t="shared" si="683"/>
        <v>0.196889774011339-0.0438815077033228i</v>
      </c>
      <c r="U1402" t="str">
        <f t="shared" si="684"/>
        <v>0.0000333333333333335-0.000890188061233952i</v>
      </c>
      <c r="V1402" t="str">
        <f t="shared" si="685"/>
        <v>6.66666666666667E-06-0.00890188061233953i</v>
      </c>
      <c r="W1402" t="str">
        <f t="shared" si="686"/>
        <v>0.0000276029378865413-0.00080935193605374i</v>
      </c>
      <c r="X1402" t="str">
        <f t="shared" si="687"/>
        <v>0.0000384907187727677-0.000808460795539044i</v>
      </c>
      <c r="Y1402" t="str">
        <f t="shared" si="688"/>
        <v>0.009+0.796707896950371i</v>
      </c>
      <c r="Z1402" t="str">
        <f t="shared" si="689"/>
        <v>-0.0121812297125832-0.00071866938332943i</v>
      </c>
      <c r="AA1402" t="str">
        <f t="shared" si="690"/>
        <v>0.171200395151761-15.0753374883447i</v>
      </c>
      <c r="AB1402" t="str">
        <f t="shared" si="691"/>
        <v>0.928617330957351-0.206964169502766i</v>
      </c>
      <c r="AC1402" t="str">
        <f t="shared" si="692"/>
        <v>1.14068522534783-1.42423345551352i</v>
      </c>
      <c r="AD1402" t="str">
        <f t="shared" si="693"/>
        <v>0.406662617519199+0.326311174374399i</v>
      </c>
      <c r="AE1402" t="str">
        <f t="shared" si="694"/>
        <v>-0.00471914090906056-0.00426712734539299i</v>
      </c>
      <c r="AF1402" t="str">
        <f t="shared" si="695"/>
        <v>-14.1717428390172-2.48899083254099i</v>
      </c>
      <c r="AG1402" t="str">
        <f t="shared" si="696"/>
        <v>1.01805971620822-0.0219904559956208i</v>
      </c>
      <c r="AH1402" t="str">
        <f t="shared" si="697"/>
        <v>0.0537023072051598+0.0720974093319441i</v>
      </c>
      <c r="AI1402">
        <f t="shared" si="698"/>
        <v>-20.924825385902139</v>
      </c>
      <c r="AJ1402">
        <f t="shared" si="699"/>
        <v>53.319134469692642</v>
      </c>
      <c r="AK1402"/>
      <c r="AL1402"/>
      <c r="AM1402"/>
      <c r="AN1402"/>
    </row>
    <row r="1403" spans="1:40" x14ac:dyDescent="0.25">
      <c r="A1403"/>
      <c r="B1403">
        <f t="shared" si="700"/>
        <v>126900</v>
      </c>
      <c r="C1403" s="237" t="str">
        <f t="shared" si="668"/>
        <v>-0.0000047459096654147+0.0192988368233481i</v>
      </c>
      <c r="D1403" s="208" t="str">
        <f t="shared" si="669"/>
        <v>-5.95704234231339+0.147957748979002i</v>
      </c>
      <c r="E1403" t="str">
        <f t="shared" si="670"/>
        <v>2870</v>
      </c>
      <c r="F1403" t="str">
        <f t="shared" si="671"/>
        <v>0.777000777000777</v>
      </c>
      <c r="G1403" t="str">
        <f t="shared" si="666"/>
        <v>0.777000777000777</v>
      </c>
      <c r="H1403" t="str">
        <f t="shared" si="672"/>
        <v>8.21599207808619+2.63543718580787i</v>
      </c>
      <c r="I1403" t="str">
        <f t="shared" si="673"/>
        <v>498.335134675681i</v>
      </c>
      <c r="J1403" t="str">
        <f t="shared" si="667"/>
        <v>-335.150190173737+109.019780742729i</v>
      </c>
      <c r="K1403" t="str">
        <f t="shared" si="674"/>
        <v>0.437388021122322-1.34462459436415i</v>
      </c>
      <c r="L1403" t="str">
        <f t="shared" si="675"/>
        <v>0.0319190918422267-0.0834322751489145i</v>
      </c>
      <c r="M1403" t="str">
        <f t="shared" si="676"/>
        <v>0.469307112964549-1.42805686951306i</v>
      </c>
      <c r="N1403" t="str">
        <f t="shared" si="677"/>
        <v>-1.30018617581327i</v>
      </c>
      <c r="O1403" t="str">
        <f t="shared" si="678"/>
        <v>0.267319432760874-0.963607970529719i</v>
      </c>
      <c r="P1403" t="str">
        <f t="shared" si="679"/>
        <v>0.732680567239126+0.963607970529719i</v>
      </c>
      <c r="Q1403" t="str">
        <f t="shared" si="680"/>
        <v>-0.732680567239126+0.336578205283551i</v>
      </c>
      <c r="R1403" t="str">
        <f t="shared" si="681"/>
        <v>-0.326856650659992-1.46533270213437i</v>
      </c>
      <c r="S1403" t="str">
        <f t="shared" si="682"/>
        <v>0.134354607176571i</v>
      </c>
      <c r="T1403" t="str">
        <f t="shared" si="683"/>
        <v>0.196874199578247-0.0439146969024729i</v>
      </c>
      <c r="U1403" t="str">
        <f t="shared" si="684"/>
        <v>0.0000333333333333332-0.000889486573400035i</v>
      </c>
      <c r="V1403" t="str">
        <f t="shared" si="685"/>
        <v>6.66666666666667E-06-0.00889486573400035i</v>
      </c>
      <c r="W1403" t="str">
        <f t="shared" si="686"/>
        <v>0.0000276029373060403-0.00080871429086569i</v>
      </c>
      <c r="X1403" t="str">
        <f t="shared" si="687"/>
        <v>0.0000384735522719401-0.000807824083714361i</v>
      </c>
      <c r="Y1403" t="str">
        <f t="shared" si="688"/>
        <v>0.009+0.797336215481089i</v>
      </c>
      <c r="Z1403" t="str">
        <f t="shared" si="689"/>
        <v>-0.0121620307237014-0.000717625167507946i</v>
      </c>
      <c r="AA1403" t="str">
        <f t="shared" si="690"/>
        <v>0.170929845407427-15.0634367647131i</v>
      </c>
      <c r="AB1403" t="str">
        <f t="shared" si="691"/>
        <v>0.928543875194798-0.207120704120606i</v>
      </c>
      <c r="AC1403" t="str">
        <f t="shared" si="692"/>
        <v>1.13999210099077-1.42321667930223i</v>
      </c>
      <c r="AD1403" t="str">
        <f t="shared" si="693"/>
        <v>0.406994991863502+0.32642450449314i</v>
      </c>
      <c r="AE1403" t="str">
        <f t="shared" si="694"/>
        <v>-0.00471563515572095-0.00426205470182553i</v>
      </c>
      <c r="AF1403" t="str">
        <f t="shared" si="695"/>
        <v>-14.1730344203996-2.48747943682887i</v>
      </c>
      <c r="AG1403" t="str">
        <f t="shared" si="696"/>
        <v>1.01805164575199-0.0219913104329101i</v>
      </c>
      <c r="AH1403" t="str">
        <f t="shared" si="697"/>
        <v>0.0536803245354843+0.072016772880796i</v>
      </c>
      <c r="AI1403">
        <f t="shared" si="698"/>
        <v>-20.932344970397185</v>
      </c>
      <c r="AJ1403">
        <f t="shared" si="699"/>
        <v>53.299654070543639</v>
      </c>
      <c r="AK1403"/>
      <c r="AL1403"/>
      <c r="AM1403"/>
      <c r="AN1403"/>
    </row>
    <row r="1404" spans="1:40" x14ac:dyDescent="0.25">
      <c r="A1404"/>
      <c r="B1404">
        <f t="shared" si="700"/>
        <v>127000</v>
      </c>
      <c r="C1404" s="237" t="str">
        <f t="shared" si="668"/>
        <v>-4.73843873484682E-06+0.0192836408906773i</v>
      </c>
      <c r="D1404" s="208" t="str">
        <f t="shared" si="669"/>
        <v>-5.95704228503626+0.147841246828526i</v>
      </c>
      <c r="E1404" t="str">
        <f t="shared" si="670"/>
        <v>2870</v>
      </c>
      <c r="F1404" t="str">
        <f t="shared" si="671"/>
        <v>0.777000777000777</v>
      </c>
      <c r="G1404" t="str">
        <f t="shared" si="666"/>
        <v>0.777000777000777</v>
      </c>
      <c r="H1404" t="str">
        <f t="shared" si="672"/>
        <v>8.21728110666118+2.63381075945777i</v>
      </c>
      <c r="I1404" t="str">
        <f t="shared" si="673"/>
        <v>498.72783375738i</v>
      </c>
      <c r="J1404" t="str">
        <f t="shared" si="667"/>
        <v>-335.680186449635+109.105690735434i</v>
      </c>
      <c r="K1404" t="str">
        <f t="shared" si="674"/>
        <v>0.436761570516589-1.34376313863003i</v>
      </c>
      <c r="L1404" t="str">
        <f t="shared" si="675"/>
        <v>0.031875251824653-0.0833833393267397i</v>
      </c>
      <c r="M1404" t="str">
        <f t="shared" si="676"/>
        <v>0.468636822341242-1.42714647795677i</v>
      </c>
      <c r="N1404" t="str">
        <f t="shared" si="677"/>
        <v>-1.30121075120792i</v>
      </c>
      <c r="O1404" t="str">
        <f t="shared" si="678"/>
        <v>0.266332003607008-0.963881353619146i</v>
      </c>
      <c r="P1404" t="str">
        <f t="shared" si="679"/>
        <v>0.733667996392992+0.963881353619146i</v>
      </c>
      <c r="Q1404" t="str">
        <f t="shared" si="680"/>
        <v>-0.733667996392992+0.337329397588774i</v>
      </c>
      <c r="R1404" t="str">
        <f t="shared" si="681"/>
        <v>-0.326846089522934-1.46406297314732i</v>
      </c>
      <c r="S1404" t="str">
        <f t="shared" si="682"/>
        <v>0.134460481571509i</v>
      </c>
      <c r="T1404" t="str">
        <f t="shared" si="683"/>
        <v>0.196858612420404-0.0439478825970182i</v>
      </c>
      <c r="U1404" t="str">
        <f t="shared" si="684"/>
        <v>0.0000333333333333332-0.000888786190271375i</v>
      </c>
      <c r="V1404" t="str">
        <f t="shared" si="685"/>
        <v>6.66666666666667E-06-0.00888786190271375i</v>
      </c>
      <c r="W1404" t="str">
        <f t="shared" si="686"/>
        <v>0.0000276029367250818-0.000808077649955141i</v>
      </c>
      <c r="X1404" t="str">
        <f t="shared" si="687"/>
        <v>0.0000384564262943151-0.000807188374151766i</v>
      </c>
      <c r="Y1404" t="str">
        <f t="shared" si="688"/>
        <v>0.009+0.797964534011807i</v>
      </c>
      <c r="Z1404" t="str">
        <f t="shared" si="689"/>
        <v>-0.012142877102002-0.00071658372620419i</v>
      </c>
      <c r="AA1404" t="str">
        <f t="shared" si="690"/>
        <v>0.170659937139717-15.0515548319971i</v>
      </c>
      <c r="AB1404" t="str">
        <f t="shared" si="691"/>
        <v>0.928470359416814-0.207277222209213i</v>
      </c>
      <c r="AC1404" t="str">
        <f t="shared" si="692"/>
        <v>1.13930044123858-1.42220094208881i</v>
      </c>
      <c r="AD1404" t="str">
        <f t="shared" si="693"/>
        <v>0.407327500372845+0.326537512927919i</v>
      </c>
      <c r="AE1404" t="str">
        <f t="shared" si="694"/>
        <v>-0.00471213630953375-0.00425698914667968i</v>
      </c>
      <c r="AF1404" t="str">
        <f t="shared" si="695"/>
        <v>-14.1743233916974-2.48596951262924i</v>
      </c>
      <c r="AG1404" t="str">
        <f t="shared" si="696"/>
        <v>1.01804357059345-0.021992170912744i</v>
      </c>
      <c r="AH1404" t="str">
        <f t="shared" si="697"/>
        <v>0.0536583757857449+0.0719362454922511i</v>
      </c>
      <c r="AI1404">
        <f t="shared" si="698"/>
        <v>-20.939859639810802</v>
      </c>
      <c r="AJ1404">
        <f t="shared" si="699"/>
        <v>53.280164173549025</v>
      </c>
      <c r="AK1404"/>
      <c r="AL1404"/>
      <c r="AM1404"/>
      <c r="AN1404"/>
    </row>
    <row r="1405" spans="1:40" x14ac:dyDescent="0.25">
      <c r="A1405"/>
      <c r="B1405">
        <f t="shared" si="700"/>
        <v>127100</v>
      </c>
      <c r="C1405" s="237" t="str">
        <f t="shared" si="668"/>
        <v>-4.73098543132204E-06+0.0192684688697766i</v>
      </c>
      <c r="D1405" s="208" t="str">
        <f t="shared" si="669"/>
        <v>-5.95704222789426+0.147724928001621i</v>
      </c>
      <c r="E1405" t="str">
        <f t="shared" si="670"/>
        <v>2870</v>
      </c>
      <c r="F1405" t="str">
        <f t="shared" si="671"/>
        <v>0.777000777000777</v>
      </c>
      <c r="G1405" t="str">
        <f t="shared" si="666"/>
        <v>0.777000777000777</v>
      </c>
      <c r="H1405" t="str">
        <f t="shared" si="672"/>
        <v>8.21856753172423+2.63218598680382i</v>
      </c>
      <c r="I1405" t="str">
        <f t="shared" si="673"/>
        <v>499.120532839078i</v>
      </c>
      <c r="J1405" t="str">
        <f t="shared" si="667"/>
        <v>-336.210600209799+109.19160072814i</v>
      </c>
      <c r="K1405" t="str">
        <f t="shared" si="674"/>
        <v>0.436136420452751-1.34290262910289i</v>
      </c>
      <c r="L1405" t="str">
        <f t="shared" si="675"/>
        <v>0.0318314976767928-0.0833344477083189i</v>
      </c>
      <c r="M1405" t="str">
        <f t="shared" si="676"/>
        <v>0.467967918129544-1.42623707681121i</v>
      </c>
      <c r="N1405" t="str">
        <f t="shared" si="677"/>
        <v>-1.30223532660257i</v>
      </c>
      <c r="O1405" t="str">
        <f t="shared" si="678"/>
        <v>0.265344294869883-0.964153724869642i</v>
      </c>
      <c r="P1405" t="str">
        <f t="shared" si="679"/>
        <v>0.734655705130117+0.964153724869642i</v>
      </c>
      <c r="Q1405" t="str">
        <f t="shared" si="680"/>
        <v>-0.734655705130117+0.338081601732928i</v>
      </c>
      <c r="R1405" t="str">
        <f t="shared" si="681"/>
        <v>-0.326835518935705-1.46279514759135i</v>
      </c>
      <c r="S1405" t="str">
        <f t="shared" si="682"/>
        <v>0.134566355966447i</v>
      </c>
      <c r="T1405" t="str">
        <f t="shared" si="683"/>
        <v>0.196843012536769-0.0439810647835805i</v>
      </c>
      <c r="U1405" t="str">
        <f t="shared" si="684"/>
        <v>0.0000333333333333334-0.000888086909240479i</v>
      </c>
      <c r="V1405" t="str">
        <f t="shared" si="685"/>
        <v>6.66666666666667E-06-0.00888086909240479i</v>
      </c>
      <c r="W1405" t="str">
        <f t="shared" si="686"/>
        <v>0.000027602936143666-0.000807442010951645i</v>
      </c>
      <c r="X1405" t="str">
        <f t="shared" si="687"/>
        <v>0.0000384393407124483-0.000806553664487281i</v>
      </c>
      <c r="Y1405" t="str">
        <f t="shared" si="688"/>
        <v>0.009+0.798592852542525i</v>
      </c>
      <c r="Z1405" t="str">
        <f t="shared" si="689"/>
        <v>-0.0121237687046344-0.000715545049306889i</v>
      </c>
      <c r="AA1405" t="str">
        <f t="shared" si="690"/>
        <v>0.170390668320251-15.0396916456877i</v>
      </c>
      <c r="AB1405" t="str">
        <f t="shared" si="691"/>
        <v>0.928396783618492-0.207433723752656i</v>
      </c>
      <c r="AC1405" t="str">
        <f t="shared" si="692"/>
        <v>1.13861024223106-1.42118624264336i</v>
      </c>
      <c r="AD1405" t="str">
        <f t="shared" si="693"/>
        <v>0.407660142757795+0.326650199527429i</v>
      </c>
      <c r="AE1405" t="str">
        <f t="shared" si="694"/>
        <v>-0.00470864434776678-0.0042519306633433i</v>
      </c>
      <c r="AF1405" t="str">
        <f t="shared" si="695"/>
        <v>-14.1756097596185-2.4844610588022i</v>
      </c>
      <c r="AG1405" t="str">
        <f t="shared" si="696"/>
        <v>1.01803549073506-0.0219930374049856i</v>
      </c>
      <c r="AH1405" t="str">
        <f t="shared" si="697"/>
        <v>0.0536364608313909+0.0718558269189648i</v>
      </c>
      <c r="AI1405">
        <f t="shared" si="698"/>
        <v>-20.947369403299668</v>
      </c>
      <c r="AJ1405">
        <f t="shared" si="699"/>
        <v>53.260664798012002</v>
      </c>
      <c r="AK1405"/>
      <c r="AL1405"/>
      <c r="AM1405"/>
      <c r="AN1405"/>
    </row>
    <row r="1406" spans="1:40" x14ac:dyDescent="0.25">
      <c r="A1406"/>
      <c r="B1406">
        <f t="shared" si="700"/>
        <v>127200</v>
      </c>
      <c r="C1406" s="237" t="str">
        <f t="shared" si="668"/>
        <v>-4.72354969943118E-06+0.0192533207042505i</v>
      </c>
      <c r="D1406" s="208" t="str">
        <f t="shared" si="669"/>
        <v>-5.95704217088698+0.147608792065921i</v>
      </c>
      <c r="E1406" t="str">
        <f t="shared" si="670"/>
        <v>2870</v>
      </c>
      <c r="F1406" t="str">
        <f t="shared" si="671"/>
        <v>0.777000777000777</v>
      </c>
      <c r="G1406" t="str">
        <f t="shared" si="666"/>
        <v>0.777000777000777</v>
      </c>
      <c r="H1406" t="str">
        <f t="shared" si="672"/>
        <v>8.21985135996325+2.63056286627021i</v>
      </c>
      <c r="I1406" t="str">
        <f t="shared" si="673"/>
        <v>499.513231920777i</v>
      </c>
      <c r="J1406" t="str">
        <f t="shared" si="667"/>
        <v>-336.741431454229+109.277510720845i</v>
      </c>
      <c r="K1406" t="str">
        <f t="shared" si="674"/>
        <v>0.43551256746423-1.34204306464163i</v>
      </c>
      <c r="L1406" t="str">
        <f t="shared" si="675"/>
        <v>0.0317878291871423-0.0832856002701225i</v>
      </c>
      <c r="M1406" t="str">
        <f t="shared" si="676"/>
        <v>0.467300396651372-1.42532866491175i</v>
      </c>
      <c r="N1406" t="str">
        <f t="shared" si="677"/>
        <v>-1.30325990199723i</v>
      </c>
      <c r="O1406" t="str">
        <f t="shared" si="678"/>
        <v>0.264356307586341-0.964425083995287i</v>
      </c>
      <c r="P1406" t="str">
        <f t="shared" si="679"/>
        <v>0.735643692413659+0.964425083995287i</v>
      </c>
      <c r="Q1406" t="str">
        <f t="shared" si="680"/>
        <v>-0.735643692413659+0.338834818001943i</v>
      </c>
      <c r="R1406" t="str">
        <f t="shared" si="681"/>
        <v>-0.326824938895492-1.46152922096947i</v>
      </c>
      <c r="S1406" t="str">
        <f t="shared" si="682"/>
        <v>0.134672230361386i</v>
      </c>
      <c r="T1406" t="str">
        <f t="shared" si="683"/>
        <v>0.196827399926297-0.0440142434587796i</v>
      </c>
      <c r="U1406" t="str">
        <f t="shared" si="684"/>
        <v>0.0000333333333333334-0.000887388727708059i</v>
      </c>
      <c r="V1406" t="str">
        <f t="shared" si="685"/>
        <v>6.66666666666667E-06-0.00887388727708059i</v>
      </c>
      <c r="W1406" t="str">
        <f t="shared" si="686"/>
        <v>0.0000276029355617925-0.000806807371492212i</v>
      </c>
      <c r="X1406" t="str">
        <f t="shared" si="687"/>
        <v>0.0000384222953993954-0.000805919952364362i</v>
      </c>
      <c r="Y1406" t="str">
        <f t="shared" si="688"/>
        <v>0.009+0.799221171073243i</v>
      </c>
      <c r="Z1406" t="str">
        <f t="shared" si="689"/>
        <v>-0.0121047053893108-0.000714509126750591i</v>
      </c>
      <c r="AA1406" t="str">
        <f t="shared" si="690"/>
        <v>0.170122036928671-15.0278471614164i</v>
      </c>
      <c r="AB1406" t="str">
        <f t="shared" si="691"/>
        <v>0.928323147794902-0.207590208734991i</v>
      </c>
      <c r="AC1406" t="str">
        <f t="shared" si="692"/>
        <v>1.13792150012021-1.42017257973598i</v>
      </c>
      <c r="AD1406" t="str">
        <f t="shared" si="693"/>
        <v>0.407992918728723+0.326762564140594i</v>
      </c>
      <c r="AE1406" t="str">
        <f t="shared" si="694"/>
        <v>-0.00470515924777733-0.00424687923525895i</v>
      </c>
      <c r="AF1406" t="str">
        <f t="shared" si="695"/>
        <v>-14.1768935308502-2.48295407420429i</v>
      </c>
      <c r="AG1406" t="str">
        <f t="shared" si="696"/>
        <v>1.01802740617928-0.0219939098795823i</v>
      </c>
      <c r="AH1406" t="str">
        <f t="shared" si="697"/>
        <v>0.0536145795483698+0.0717755169143688i</v>
      </c>
      <c r="AI1406">
        <f t="shared" si="698"/>
        <v>-20.954874269998772</v>
      </c>
      <c r="AJ1406">
        <f t="shared" si="699"/>
        <v>53.241155963172872</v>
      </c>
      <c r="AK1406"/>
      <c r="AL1406"/>
      <c r="AM1406"/>
      <c r="AN1406"/>
    </row>
    <row r="1407" spans="1:40" x14ac:dyDescent="0.25">
      <c r="A1407"/>
      <c r="B1407">
        <f t="shared" si="700"/>
        <v>127300</v>
      </c>
      <c r="C1407" s="237" t="str">
        <f t="shared" si="668"/>
        <v>-4.71613148398262E-06+0.0192381963378802i</v>
      </c>
      <c r="D1407" s="208" t="str">
        <f t="shared" si="669"/>
        <v>-5.957042114014+0.147492838590415i</v>
      </c>
      <c r="E1407" t="str">
        <f t="shared" si="670"/>
        <v>2870</v>
      </c>
      <c r="F1407" t="str">
        <f t="shared" si="671"/>
        <v>0.777000777000777</v>
      </c>
      <c r="G1407" t="str">
        <f t="shared" si="666"/>
        <v>0.777000777000777</v>
      </c>
      <c r="H1407" t="str">
        <f t="shared" si="672"/>
        <v>8.22113259804583+2.62894139627909i</v>
      </c>
      <c r="I1407" t="str">
        <f t="shared" si="673"/>
        <v>499.905931002476i</v>
      </c>
      <c r="J1407" t="str">
        <f t="shared" si="667"/>
        <v>-337.272680182926+109.36342071355i</v>
      </c>
      <c r="K1407" t="str">
        <f t="shared" si="674"/>
        <v>0.434890008095505-1.3411844441052i</v>
      </c>
      <c r="L1407" t="str">
        <f t="shared" si="675"/>
        <v>0.0317442461448031-0.083236796988465i</v>
      </c>
      <c r="M1407" t="str">
        <f t="shared" si="676"/>
        <v>0.466634254240308-1.42442124109367i</v>
      </c>
      <c r="N1407" t="str">
        <f t="shared" si="677"/>
        <v>-1.30428447739188i</v>
      </c>
      <c r="O1407" t="str">
        <f t="shared" si="678"/>
        <v>0.263368042793547-0.964695430711215i</v>
      </c>
      <c r="P1407" t="str">
        <f t="shared" si="679"/>
        <v>0.736631957206453+0.964695430711215i</v>
      </c>
      <c r="Q1407" t="str">
        <f t="shared" si="680"/>
        <v>-0.736631957206453+0.339589046680665i</v>
      </c>
      <c r="R1407" t="str">
        <f t="shared" si="681"/>
        <v>-0.326814349399478-1.46026518879885i</v>
      </c>
      <c r="S1407" t="str">
        <f t="shared" si="682"/>
        <v>0.134778104756324i</v>
      </c>
      <c r="T1407" t="str">
        <f t="shared" si="683"/>
        <v>0.196811774587945-0.0440474186192327i</v>
      </c>
      <c r="U1407" t="str">
        <f t="shared" si="684"/>
        <v>0.0000333333333333332-0.000886691643082988i</v>
      </c>
      <c r="V1407" t="str">
        <f t="shared" si="685"/>
        <v>6.66666666666667E-06-0.00886691643082988i</v>
      </c>
      <c r="W1407" t="str">
        <f t="shared" si="686"/>
        <v>0.0000276029349794611-0.000806173729221272i</v>
      </c>
      <c r="X1407" t="str">
        <f t="shared" si="687"/>
        <v>0.0000384052902287103-0.000805287235433855i</v>
      </c>
      <c r="Y1407" t="str">
        <f t="shared" si="688"/>
        <v>0.009+0.799849489603961i</v>
      </c>
      <c r="Z1407" t="str">
        <f t="shared" si="689"/>
        <v>-0.0120856870143022-0.000713475948515431i</v>
      </c>
      <c r="AA1407" t="str">
        <f t="shared" si="690"/>
        <v>0.169854040952601-15.0160213349547i</v>
      </c>
      <c r="AB1407" t="str">
        <f t="shared" si="691"/>
        <v>0.928249451941125-0.207746677140263i</v>
      </c>
      <c r="AC1407" t="str">
        <f t="shared" si="692"/>
        <v>1.1372342110703-1.41915995213674i</v>
      </c>
      <c r="AD1407" t="str">
        <f t="shared" si="693"/>
        <v>0.408325827995828+0.326874606616553i</v>
      </c>
      <c r="AE1407" t="str">
        <f t="shared" si="694"/>
        <v>-0.004701680987012-0.00424183484592347i</v>
      </c>
      <c r="AF1407" t="str">
        <f t="shared" si="695"/>
        <v>-14.1781747120598-2.48144855768868i</v>
      </c>
      <c r="AG1407" t="str">
        <f t="shared" si="696"/>
        <v>1.01801931692856-0.0219947883065668i</v>
      </c>
      <c r="AH1407" t="str">
        <f t="shared" si="697"/>
        <v>0.0535927318131322+0.0716953152326694i</v>
      </c>
      <c r="AI1407">
        <f t="shared" si="698"/>
        <v>-20.962374249020957</v>
      </c>
      <c r="AJ1407">
        <f t="shared" si="699"/>
        <v>53.221637688206066</v>
      </c>
      <c r="AK1407"/>
      <c r="AL1407"/>
      <c r="AM1407"/>
      <c r="AN1407"/>
    </row>
    <row r="1408" spans="1:40" x14ac:dyDescent="0.25">
      <c r="A1408"/>
      <c r="B1408">
        <f t="shared" si="700"/>
        <v>127400</v>
      </c>
      <c r="C1408" s="237" t="str">
        <f t="shared" si="668"/>
        <v>-4.70873073000132E-06+0.0192230957146241i</v>
      </c>
      <c r="D1408" s="208" t="str">
        <f t="shared" si="669"/>
        <v>-5.95704205727489+0.147377067145451i</v>
      </c>
      <c r="E1408" t="str">
        <f t="shared" si="670"/>
        <v>2870</v>
      </c>
      <c r="F1408" t="str">
        <f t="shared" si="671"/>
        <v>0.777000777000777</v>
      </c>
      <c r="G1408" t="str">
        <f t="shared" si="666"/>
        <v>0.777000777000777</v>
      </c>
      <c r="H1408" t="str">
        <f t="shared" si="672"/>
        <v>8.22241125261935+2.62732157525049i</v>
      </c>
      <c r="I1408" t="str">
        <f t="shared" si="673"/>
        <v>500.298630084175i</v>
      </c>
      <c r="J1408" t="str">
        <f t="shared" si="667"/>
        <v>-337.804346395888+109.449330706255i</v>
      </c>
      <c r="K1408" t="str">
        <f t="shared" si="674"/>
        <v>0.43426873890208-1.34032676635271i</v>
      </c>
      <c r="L1408" t="str">
        <f t="shared" si="675"/>
        <v>0.03170074833948-0.0831880378395053i</v>
      </c>
      <c r="M1408" t="str">
        <f t="shared" si="676"/>
        <v>0.46596948724156-1.42351480419222i</v>
      </c>
      <c r="N1408" t="str">
        <f t="shared" si="677"/>
        <v>-1.30530905278653i</v>
      </c>
      <c r="O1408" t="str">
        <f t="shared" si="678"/>
        <v>0.262379501528925-0.964964764733631i</v>
      </c>
      <c r="P1408" t="str">
        <f t="shared" si="679"/>
        <v>0.737620498471075+0.964964764733631i</v>
      </c>
      <c r="Q1408" t="str">
        <f t="shared" si="680"/>
        <v>-0.737620498471075+0.340344288052899i</v>
      </c>
      <c r="R1408" t="str">
        <f t="shared" si="681"/>
        <v>-0.326803750444849-1.4590030466107i</v>
      </c>
      <c r="S1408" t="str">
        <f t="shared" si="682"/>
        <v>0.134883979151262i</v>
      </c>
      <c r="T1408" t="str">
        <f t="shared" si="683"/>
        <v>0.196796136520665-0.0440805902615572i</v>
      </c>
      <c r="U1408" t="str">
        <f t="shared" si="684"/>
        <v>0.0000333333333333332-0.000885995652782297i</v>
      </c>
      <c r="V1408" t="str">
        <f t="shared" si="685"/>
        <v>6.66666666666667E-06-0.00885995652782296i</v>
      </c>
      <c r="W1408" t="str">
        <f t="shared" si="686"/>
        <v>0.0000276029343966723-0.000805541081790672i</v>
      </c>
      <c r="X1408" t="str">
        <f t="shared" si="687"/>
        <v>0.000038388325074444-0.000804655511353998i</v>
      </c>
      <c r="Y1408" t="str">
        <f t="shared" si="688"/>
        <v>0.009+0.800477808134679i</v>
      </c>
      <c r="Z1408" t="str">
        <f t="shared" si="689"/>
        <v>-0.0120667134384365-0.000712445504626902i</v>
      </c>
      <c r="AA1408" t="str">
        <f t="shared" si="690"/>
        <v>0.169586678387603-15.0042141222136i</v>
      </c>
      <c r="AB1408" t="str">
        <f t="shared" si="691"/>
        <v>0.928175696052218-0.20790312895252i</v>
      </c>
      <c r="AC1408" t="str">
        <f t="shared" si="692"/>
        <v>1.13654837125773-1.41814835861567i</v>
      </c>
      <c r="AD1408" t="str">
        <f t="shared" si="693"/>
        <v>0.408658870269138+0.326986326804667i</v>
      </c>
      <c r="AE1408" t="str">
        <f t="shared" si="694"/>
        <v>-0.00469820954300641-0.004236797478888i</v>
      </c>
      <c r="AF1408" t="str">
        <f t="shared" si="695"/>
        <v>-14.1794533098942-2.47994450810504i</v>
      </c>
      <c r="AG1408" t="str">
        <f t="shared" si="696"/>
        <v>1.01801122298539-0.0219956726560571i</v>
      </c>
      <c r="AH1408" t="str">
        <f t="shared" si="697"/>
        <v>0.0535709175026265+0.0716152216288425i</v>
      </c>
      <c r="AI1408">
        <f t="shared" si="698"/>
        <v>-20.96986934945733</v>
      </c>
      <c r="AJ1408">
        <f t="shared" si="699"/>
        <v>53.202109992221089</v>
      </c>
      <c r="AK1408"/>
      <c r="AL1408"/>
      <c r="AM1408"/>
      <c r="AN1408"/>
    </row>
    <row r="1409" spans="1:40" x14ac:dyDescent="0.25">
      <c r="A1409"/>
      <c r="B1409">
        <f t="shared" si="700"/>
        <v>127500</v>
      </c>
      <c r="C1409" s="237" t="str">
        <f t="shared" si="668"/>
        <v>-4.70134738272767E-06+0.0192080187786159i</v>
      </c>
      <c r="D1409" s="208" t="str">
        <f t="shared" si="669"/>
        <v>-5.95704200066923+0.147261477302722i</v>
      </c>
      <c r="E1409" t="str">
        <f t="shared" si="670"/>
        <v>2870</v>
      </c>
      <c r="F1409" t="str">
        <f t="shared" si="671"/>
        <v>0.777000777000777</v>
      </c>
      <c r="G1409" t="str">
        <f t="shared" si="666"/>
        <v>0.777000777000777</v>
      </c>
      <c r="H1409" t="str">
        <f t="shared" si="672"/>
        <v>8.22368733031102+2.62570340160248i</v>
      </c>
      <c r="I1409" t="str">
        <f t="shared" si="673"/>
        <v>500.691329165873i</v>
      </c>
      <c r="J1409" t="str">
        <f t="shared" si="667"/>
        <v>-338.336430093117+109.53524069896i</v>
      </c>
      <c r="K1409" t="str">
        <f t="shared" si="674"/>
        <v>0.433648756450419-1.3394700302434i</v>
      </c>
      <c r="L1409" t="str">
        <f t="shared" si="675"/>
        <v>0.031657335561478-0.0831393227992475i</v>
      </c>
      <c r="M1409" t="str">
        <f t="shared" si="676"/>
        <v>0.465306092011897-1.42260935304265i</v>
      </c>
      <c r="N1409" t="str">
        <f t="shared" si="677"/>
        <v>-1.30633362818118i</v>
      </c>
      <c r="O1409" t="str">
        <f t="shared" si="678"/>
        <v>0.261390684830203-0.965233085779801i</v>
      </c>
      <c r="P1409" t="str">
        <f t="shared" si="679"/>
        <v>0.738609315169797+0.965233085779801i</v>
      </c>
      <c r="Q1409" t="str">
        <f t="shared" si="680"/>
        <v>-0.738609315169797+0.341100542401379i</v>
      </c>
      <c r="R1409" t="str">
        <f t="shared" si="681"/>
        <v>-0.326793142028782-1.45774278995026i</v>
      </c>
      <c r="S1409" t="str">
        <f t="shared" si="682"/>
        <v>0.1349898535462i</v>
      </c>
      <c r="T1409" t="str">
        <f t="shared" si="683"/>
        <v>0.196780485723415-0.0441137583823678i</v>
      </c>
      <c r="U1409" t="str">
        <f t="shared" si="684"/>
        <v>0.0000333333333333334-0.000885300754231096i</v>
      </c>
      <c r="V1409" t="str">
        <f t="shared" si="685"/>
        <v>6.66666666666667E-06-0.00885300754231096i</v>
      </c>
      <c r="W1409" t="str">
        <f t="shared" si="686"/>
        <v>0.0000276029338134261-0.000804909426859603i</v>
      </c>
      <c r="X1409" t="str">
        <f t="shared" si="687"/>
        <v>0.00003837139981114-0.000804024777790346i</v>
      </c>
      <c r="Y1409" t="str">
        <f t="shared" si="688"/>
        <v>0.009+0.801106126665397i</v>
      </c>
      <c r="Z1409" t="str">
        <f t="shared" si="689"/>
        <v>-0.0120477845210952-0.000711417785155577i</v>
      </c>
      <c r="AA1409" t="str">
        <f t="shared" si="690"/>
        <v>0.16931994723715-14.992425479243i</v>
      </c>
      <c r="AB1409" t="str">
        <f t="shared" si="691"/>
        <v>0.928101880123267-0.208059564155794i</v>
      </c>
      <c r="AC1409" t="str">
        <f t="shared" si="692"/>
        <v>1.13586397687104-1.41713779794286i</v>
      </c>
      <c r="AD1409" t="str">
        <f t="shared" si="693"/>
        <v>0.408992045258497+0.327097724554532i</v>
      </c>
      <c r="AE1409" t="str">
        <f t="shared" si="694"/>
        <v>-0.00469474489338439-0.00423176711775761i</v>
      </c>
      <c r="AF1409" t="str">
        <f t="shared" si="695"/>
        <v>-14.1807293309802-2.47844192429976i</v>
      </c>
      <c r="AG1409" t="str">
        <f t="shared" si="696"/>
        <v>1.01800312435224-0.0219965628982552i</v>
      </c>
      <c r="AH1409" t="str">
        <f t="shared" si="697"/>
        <v>0.0535491364942941+0.0715352358586332i</v>
      </c>
      <c r="AI1409">
        <f t="shared" si="698"/>
        <v>-20.977359580377254</v>
      </c>
      <c r="AJ1409">
        <f t="shared" si="699"/>
        <v>53.182572894265071</v>
      </c>
      <c r="AK1409"/>
      <c r="AL1409"/>
      <c r="AM1409"/>
      <c r="AN1409"/>
    </row>
    <row r="1410" spans="1:40" x14ac:dyDescent="0.25">
      <c r="A1410"/>
      <c r="B1410">
        <f t="shared" si="700"/>
        <v>127600</v>
      </c>
      <c r="C1410" s="237" t="str">
        <f t="shared" si="668"/>
        <v>-4.69398138761657E-06+0.0191929654741645i</v>
      </c>
      <c r="D1410" s="208" t="str">
        <f t="shared" si="669"/>
        <v>-5.9570419441966+0.147146068635261i</v>
      </c>
      <c r="E1410" t="str">
        <f t="shared" si="670"/>
        <v>2870</v>
      </c>
      <c r="F1410" t="str">
        <f t="shared" si="671"/>
        <v>0.777000777000777</v>
      </c>
      <c r="G1410" t="str">
        <f t="shared" si="666"/>
        <v>0.777000777000777</v>
      </c>
      <c r="H1410" t="str">
        <f t="shared" si="672"/>
        <v>8.22496083772796+2.62408687375105i</v>
      </c>
      <c r="I1410" t="str">
        <f t="shared" si="673"/>
        <v>501.084028247572i</v>
      </c>
      <c r="J1410" t="str">
        <f t="shared" si="667"/>
        <v>-338.868931274612+109.621150691664i</v>
      </c>
      <c r="K1410" t="str">
        <f t="shared" si="674"/>
        <v>0.433030057317928-1.33861423463665i</v>
      </c>
      <c r="L1410" t="str">
        <f t="shared" si="675"/>
        <v>0.0316140076017023-0.0830906518435442i</v>
      </c>
      <c r="M1410" t="str">
        <f t="shared" si="676"/>
        <v>0.46464406491963-1.42170488648019i</v>
      </c>
      <c r="N1410" t="str">
        <f t="shared" si="677"/>
        <v>-1.30735820357583i</v>
      </c>
      <c r="O1410" t="str">
        <f t="shared" si="678"/>
        <v>0.260401593735394-0.965500393568054i</v>
      </c>
      <c r="P1410" t="str">
        <f t="shared" si="679"/>
        <v>0.739598406264606+0.965500393568054i</v>
      </c>
      <c r="Q1410" t="str">
        <f t="shared" si="680"/>
        <v>-0.739598406264606+0.341857810007776i</v>
      </c>
      <c r="R1410" t="str">
        <f t="shared" si="681"/>
        <v>-0.326782524148456-1.45648441437672i</v>
      </c>
      <c r="S1410" t="str">
        <f t="shared" si="682"/>
        <v>0.135095727941138i</v>
      </c>
      <c r="T1410" t="str">
        <f t="shared" si="683"/>
        <v>0.196764822195145-0.0441469229782782i</v>
      </c>
      <c r="U1410" t="str">
        <f t="shared" si="684"/>
        <v>0.0000333333333333334-0.000884606944862578i</v>
      </c>
      <c r="V1410" t="str">
        <f t="shared" si="685"/>
        <v>6.66666666666667E-06-0.00884606944862579i</v>
      </c>
      <c r="W1410" t="str">
        <f t="shared" si="686"/>
        <v>0.0000276029332297222-0.000804278762094605i</v>
      </c>
      <c r="X1410" t="str">
        <f t="shared" si="687"/>
        <v>0.000038354514313833-0.000803395032415773i</v>
      </c>
      <c r="Y1410" t="str">
        <f t="shared" si="688"/>
        <v>0.009+0.801734445196115i</v>
      </c>
      <c r="Z1410" t="str">
        <f t="shared" si="689"/>
        <v>-0.0120289001222117-0.000710392780216884i</v>
      </c>
      <c r="AA1410" t="str">
        <f t="shared" si="690"/>
        <v>0.169053845512579-14.9806553622312i</v>
      </c>
      <c r="AB1410" t="str">
        <f t="shared" si="691"/>
        <v>0.928028004149319-0.208215982734113i</v>
      </c>
      <c r="AC1410" t="str">
        <f t="shared" si="692"/>
        <v>1.13518102411083-1.41612826888836i</v>
      </c>
      <c r="AD1410" t="str">
        <f t="shared" si="693"/>
        <v>0.409325352673578+0.32720879971596i</v>
      </c>
      <c r="AE1410" t="str">
        <f t="shared" si="694"/>
        <v>-0.00469128701585791-0.00422674374619111i</v>
      </c>
      <c r="AF1410" t="str">
        <f t="shared" si="695"/>
        <v>-14.1820027819246-2.47694080511579i</v>
      </c>
      <c r="AG1410" t="str">
        <f t="shared" si="696"/>
        <v>1.01799502103159-0.0219974590034477i</v>
      </c>
      <c r="AH1410" t="str">
        <f t="shared" si="697"/>
        <v>0.0535273886660722+0.0714553576785513i</v>
      </c>
      <c r="AI1410">
        <f t="shared" si="698"/>
        <v>-20.984844950828258</v>
      </c>
      <c r="AJ1410">
        <f t="shared" si="699"/>
        <v>53.163026413319741</v>
      </c>
      <c r="AK1410"/>
      <c r="AL1410"/>
      <c r="AM1410"/>
      <c r="AN1410"/>
    </row>
    <row r="1411" spans="1:40" x14ac:dyDescent="0.25">
      <c r="A1411"/>
      <c r="B1411">
        <f t="shared" si="700"/>
        <v>127700</v>
      </c>
      <c r="C1411" s="237" t="str">
        <f t="shared" si="668"/>
        <v>-4.68663269033645E-06+0.0191779357457535i</v>
      </c>
      <c r="D1411" s="208" t="str">
        <f t="shared" si="669"/>
        <v>-5.95704188785658+0.147030840717444i</v>
      </c>
      <c r="E1411" t="str">
        <f t="shared" si="670"/>
        <v>2870</v>
      </c>
      <c r="F1411" t="str">
        <f t="shared" si="671"/>
        <v>0.777000777000777</v>
      </c>
      <c r="G1411" t="str">
        <f t="shared" si="666"/>
        <v>0.777000777000777</v>
      </c>
      <c r="H1411" t="str">
        <f t="shared" si="672"/>
        <v>8.22623178145731+2.62247199011026i</v>
      </c>
      <c r="I1411" t="str">
        <f t="shared" si="673"/>
        <v>501.476727329271i</v>
      </c>
      <c r="J1411" t="str">
        <f t="shared" si="667"/>
        <v>-339.401849940373+109.70706068437i</v>
      </c>
      <c r="K1411" t="str">
        <f t="shared" si="674"/>
        <v>0.432412638092921-1.33775937839198i</v>
      </c>
      <c r="L1411" t="str">
        <f t="shared" si="675"/>
        <v>0.0315707642516545-0.0830420249480953i</v>
      </c>
      <c r="M1411" t="str">
        <f t="shared" si="676"/>
        <v>0.463983402344576-1.42080140334008i</v>
      </c>
      <c r="N1411" t="str">
        <f t="shared" si="677"/>
        <v>-1.30838277897049i</v>
      </c>
      <c r="O1411" t="str">
        <f t="shared" si="678"/>
        <v>0.259412229282793-0.965766687817783i</v>
      </c>
      <c r="P1411" t="str">
        <f t="shared" si="679"/>
        <v>0.740587770717207+0.965766687817783i</v>
      </c>
      <c r="Q1411" t="str">
        <f t="shared" si="680"/>
        <v>-0.740587770717207+0.342616091152707i</v>
      </c>
      <c r="R1411" t="str">
        <f t="shared" si="681"/>
        <v>-0.326771896801041-1.45522791546316i</v>
      </c>
      <c r="S1411" t="str">
        <f t="shared" si="682"/>
        <v>0.135201602336076i</v>
      </c>
      <c r="T1411" t="str">
        <f t="shared" si="683"/>
        <v>0.196749145934807-0.0441800840458996i</v>
      </c>
      <c r="U1411" t="str">
        <f t="shared" si="684"/>
        <v>0.0000333333333333335-0.000883914222117974i</v>
      </c>
      <c r="V1411" t="str">
        <f t="shared" si="685"/>
        <v>6.66666666666667E-06-0.00883914222117974i</v>
      </c>
      <c r="W1411" t="str">
        <f t="shared" si="686"/>
        <v>0.0000276029326455607-0.000803649085169521i</v>
      </c>
      <c r="X1411" t="str">
        <f t="shared" si="687"/>
        <v>0.000038337668458047-0.000802766272910436i</v>
      </c>
      <c r="Y1411" t="str">
        <f t="shared" si="688"/>
        <v>0.009+0.802362763726833i</v>
      </c>
      <c r="Z1411" t="str">
        <f t="shared" si="689"/>
        <v>-0.0120100601022678-0.000709370479970867i</v>
      </c>
      <c r="AA1411" t="str">
        <f t="shared" si="690"/>
        <v>0.16878837123306-14.9689037275042i</v>
      </c>
      <c r="AB1411" t="str">
        <f t="shared" si="691"/>
        <v>0.927954068125432-0.208372384671497i</v>
      </c>
      <c r="AC1411" t="str">
        <f t="shared" si="692"/>
        <v>1.13449950918975-1.41511977022228i</v>
      </c>
      <c r="AD1411" t="str">
        <f t="shared" si="693"/>
        <v>0.409658792223874+0.327319552138986i</v>
      </c>
      <c r="AE1411" t="str">
        <f t="shared" si="694"/>
        <v>-0.00468783588822647-0.00422172734790073i</v>
      </c>
      <c r="AF1411" t="str">
        <f t="shared" si="695"/>
        <v>-14.1832736693139-2.47544114939282i</v>
      </c>
      <c r="AG1411" t="str">
        <f t="shared" si="696"/>
        <v>1.01798691302592-0.0219983609420045i</v>
      </c>
      <c r="AH1411" t="str">
        <f t="shared" si="697"/>
        <v>0.0535056738963865+0.0713755868458664i</v>
      </c>
      <c r="AI1411">
        <f t="shared" si="698"/>
        <v>-20.992325469836537</v>
      </c>
      <c r="AJ1411">
        <f t="shared" si="699"/>
        <v>53.143470568303449</v>
      </c>
      <c r="AK1411"/>
      <c r="AL1411"/>
      <c r="AM1411"/>
      <c r="AN1411"/>
    </row>
    <row r="1412" spans="1:40" x14ac:dyDescent="0.25">
      <c r="A1412"/>
      <c r="B1412">
        <f t="shared" si="700"/>
        <v>127800</v>
      </c>
      <c r="C1412" s="237" t="str">
        <f t="shared" si="668"/>
        <v>-4.67930123676817E-06+0.01916292953804i</v>
      </c>
      <c r="D1412" s="208" t="str">
        <f t="shared" si="669"/>
        <v>-5.95704183164878+0.146915793124973i</v>
      </c>
      <c r="E1412" t="str">
        <f t="shared" si="670"/>
        <v>2870</v>
      </c>
      <c r="F1412" t="str">
        <f t="shared" si="671"/>
        <v>0.777000777000777</v>
      </c>
      <c r="G1412" t="str">
        <f t="shared" si="666"/>
        <v>0.777000777000777</v>
      </c>
      <c r="H1412" t="str">
        <f t="shared" si="672"/>
        <v>8.22750016806628+2.62085874909228i</v>
      </c>
      <c r="I1412" t="str">
        <f t="shared" si="673"/>
        <v>501.869426410969i</v>
      </c>
      <c r="J1412" t="str">
        <f t="shared" si="667"/>
        <v>-339.9351860904+109.792970677075i</v>
      </c>
      <c r="K1412" t="str">
        <f t="shared" si="674"/>
        <v>0.431796495374544-1.33690546036912i</v>
      </c>
      <c r="L1412" t="str">
        <f t="shared" si="675"/>
        <v>0.0315276053034325-0.0829934420884512i</v>
      </c>
      <c r="M1412" t="str">
        <f t="shared" si="676"/>
        <v>0.463324100677977-1.41989890245757i</v>
      </c>
      <c r="N1412" t="str">
        <f t="shared" si="677"/>
        <v>-1.30940735436514i</v>
      </c>
      <c r="O1412" t="str">
        <f t="shared" si="678"/>
        <v>0.258422592511007-0.966031968249441i</v>
      </c>
      <c r="P1412" t="str">
        <f t="shared" si="679"/>
        <v>0.741577407488993+0.966031968249441i</v>
      </c>
      <c r="Q1412" t="str">
        <f t="shared" si="680"/>
        <v>-0.741577407488993+0.343375386115699i</v>
      </c>
      <c r="R1412" t="str">
        <f t="shared" si="681"/>
        <v>-0.326761259983715-1.45397328879656i</v>
      </c>
      <c r="S1412" t="str">
        <f t="shared" si="682"/>
        <v>0.135307476731015i</v>
      </c>
      <c r="T1412" t="str">
        <f t="shared" si="683"/>
        <v>0.196733456941358-0.0442132415818437i</v>
      </c>
      <c r="U1412" t="str">
        <f t="shared" si="684"/>
        <v>0.0000333333333333332-0.000883222583446514i</v>
      </c>
      <c r="V1412" t="str">
        <f t="shared" si="685"/>
        <v>6.66666666666667E-06-0.00883222583446514i</v>
      </c>
      <c r="W1412" t="str">
        <f t="shared" si="686"/>
        <v>0.0000276029320609413-0.000803020393765473i</v>
      </c>
      <c r="X1412" t="str">
        <f t="shared" si="687"/>
        <v>0.0000383208621197922-0.000802138496961741i</v>
      </c>
      <c r="Y1412" t="str">
        <f t="shared" si="688"/>
        <v>0.009+0.802991082257551i</v>
      </c>
      <c r="Z1412" t="str">
        <f t="shared" si="689"/>
        <v>-0.0119912643222915-0.000708350874621944i</v>
      </c>
      <c r="AA1412" t="str">
        <f t="shared" si="690"/>
        <v>0.168523522425556-14.9571705315256i</v>
      </c>
      <c r="AB1412" t="str">
        <f t="shared" si="691"/>
        <v>0.927880072046686-0.208528769951962i</v>
      </c>
      <c r="AC1412" t="str">
        <f t="shared" si="692"/>
        <v>1.13381942833243-1.41411230071482i</v>
      </c>
      <c r="AD1412" t="str">
        <f t="shared" si="693"/>
        <v>0.409992363618699+0.327429981673886i</v>
      </c>
      <c r="AE1412" t="str">
        <f t="shared" si="694"/>
        <v>-0.00468439148837676-0.00421671790665228i</v>
      </c>
      <c r="AF1412" t="str">
        <f t="shared" si="695"/>
        <v>-14.1845419997151-2.47394295596731i</v>
      </c>
      <c r="AG1412" t="str">
        <f t="shared" si="696"/>
        <v>1.01797880033774-0.0219992686843795i</v>
      </c>
      <c r="AH1412" t="str">
        <f t="shared" si="697"/>
        <v>0.0534839920641506+0.071295923118611i</v>
      </c>
      <c r="AI1412">
        <f t="shared" si="698"/>
        <v>-20.999801146406458</v>
      </c>
      <c r="AJ1412">
        <f t="shared" si="699"/>
        <v>53.123905378072912</v>
      </c>
      <c r="AK1412"/>
      <c r="AL1412"/>
      <c r="AM1412"/>
      <c r="AN1412"/>
    </row>
    <row r="1413" spans="1:40" x14ac:dyDescent="0.25">
      <c r="A1413"/>
      <c r="B1413">
        <f t="shared" si="700"/>
        <v>127900</v>
      </c>
      <c r="C1413" s="237" t="str">
        <f t="shared" si="668"/>
        <v>-4.67198697300408E-06+0.0191479467958543i</v>
      </c>
      <c r="D1413" s="208" t="str">
        <f t="shared" si="669"/>
        <v>-5.95704177557275+0.146800925434883i</v>
      </c>
      <c r="E1413" t="str">
        <f t="shared" si="670"/>
        <v>2870</v>
      </c>
      <c r="F1413" t="str">
        <f t="shared" si="671"/>
        <v>0.777000777000777</v>
      </c>
      <c r="G1413" t="str">
        <f t="shared" ref="G1413:G1476" si="701">IF($C$11=$C$7,$C$24,F1413)</f>
        <v>0.777000777000777</v>
      </c>
      <c r="H1413" t="str">
        <f t="shared" si="672"/>
        <v>8.22876600410211+2.6192471491073i</v>
      </c>
      <c r="I1413" t="str">
        <f t="shared" si="673"/>
        <v>502.262125492668i</v>
      </c>
      <c r="J1413" t="str">
        <f t="shared" ref="J1413:J1476" si="702">IMSUM(COMPLEX(0,2*PI()*B1413*$C$113*$C$112),COMPLEX(0,2*PI()*B1413*$C$113*$C$111),COMPLEX(0,2*PI()*B1413*$C$28*10^-12*$C$111),COMPLEX(-1*2*PI()*B1413*2*PI()*B1413*$C$113*$C$112*$C$28*10^-12*$C$111,0),COMPLEX(1,0))</f>
        <v>-340.468939724693+109.87888066978i</v>
      </c>
      <c r="K1413" t="str">
        <f t="shared" si="674"/>
        <v>0.431181625772777-1.33605247942794i</v>
      </c>
      <c r="L1413" t="str">
        <f t="shared" si="675"/>
        <v>0.0314845305497279-0.0829449032400136i</v>
      </c>
      <c r="M1413" t="str">
        <f t="shared" si="676"/>
        <v>0.462666156322505-1.41899738266795i</v>
      </c>
      <c r="N1413" t="str">
        <f t="shared" si="677"/>
        <v>-1.31043192975979i</v>
      </c>
      <c r="O1413" t="str">
        <f t="shared" si="678"/>
        <v>0.257432684458905-0.966296234584551i</v>
      </c>
      <c r="P1413" t="str">
        <f t="shared" si="679"/>
        <v>0.742567315541095+0.966296234584551i</v>
      </c>
      <c r="Q1413" t="str">
        <f t="shared" si="680"/>
        <v>-0.742567315541095+0.344135695175239i</v>
      </c>
      <c r="R1413" t="str">
        <f t="shared" si="681"/>
        <v>-0.32675061369364-1.45272052997766i</v>
      </c>
      <c r="S1413" t="str">
        <f t="shared" si="682"/>
        <v>0.135413351125953i</v>
      </c>
      <c r="T1413" t="str">
        <f t="shared" si="683"/>
        <v>0.196717755213745-0.0442463955827175i</v>
      </c>
      <c r="U1413" t="str">
        <f t="shared" si="684"/>
        <v>0.0000333333333333333-0.000882532026305432i</v>
      </c>
      <c r="V1413" t="str">
        <f t="shared" si="685"/>
        <v>6.66666666666667E-06-0.00882532026305432i</v>
      </c>
      <c r="W1413" t="str">
        <f t="shared" si="686"/>
        <v>0.0000276029314758646-0.000802392685570854i</v>
      </c>
      <c r="X1413" t="str">
        <f t="shared" si="687"/>
        <v>0.0000383040951755642-0.000801511702264336i</v>
      </c>
      <c r="Y1413" t="str">
        <f t="shared" si="688"/>
        <v>0.009+0.803619400788269i</v>
      </c>
      <c r="Z1413" t="str">
        <f t="shared" si="689"/>
        <v>-0.011972512643855-0.000707333954418686i</v>
      </c>
      <c r="AA1413" t="str">
        <f t="shared" si="690"/>
        <v>0.168259297124787-14.9454557308954i</v>
      </c>
      <c r="AB1413" t="str">
        <f t="shared" si="691"/>
        <v>0.927806015908115-0.208685138559507i</v>
      </c>
      <c r="AC1413" t="str">
        <f t="shared" si="692"/>
        <v>1.13314077777547-1.41310585913615i</v>
      </c>
      <c r="AD1413" t="str">
        <f t="shared" si="693"/>
        <v>0.410326066567199+0.32754008817114i</v>
      </c>
      <c r="AE1413" t="str">
        <f t="shared" si="694"/>
        <v>-0.00468095379428234-0.0042117154062644i</v>
      </c>
      <c r="AF1413" t="str">
        <f t="shared" si="695"/>
        <v>-14.1858077796749-2.47244622367242i</v>
      </c>
      <c r="AG1413" t="str">
        <f t="shared" si="696"/>
        <v>1.01797068296954-0.0220001822011099i</v>
      </c>
      <c r="AH1413" t="str">
        <f t="shared" si="697"/>
        <v>0.0534623430487661+0.0712163662555702i</v>
      </c>
      <c r="AI1413">
        <f t="shared" si="698"/>
        <v>-21.007271989521051</v>
      </c>
      <c r="AJ1413">
        <f t="shared" si="699"/>
        <v>53.104330861419342</v>
      </c>
      <c r="AK1413"/>
      <c r="AL1413"/>
      <c r="AM1413"/>
      <c r="AN1413"/>
    </row>
    <row r="1414" spans="1:40" x14ac:dyDescent="0.25">
      <c r="A1414"/>
      <c r="B1414">
        <f t="shared" si="700"/>
        <v>128000</v>
      </c>
      <c r="C1414" s="237" t="str">
        <f t="shared" ref="C1414:C1477" si="703">IMPRODUCT(COMPLEX(-1,0),IMDIV(IMPRODUCT(G1414,COMPLEX($C$100+$C$101,0)),COMPLEX($C$100,2*PI()*B1414*$C$103*$C$102*(2*$C$100+$C$101))))</f>
        <v>-4.66468984534705E-06+0.0191329874641991i</v>
      </c>
      <c r="D1414" s="208" t="str">
        <f t="shared" ref="D1414:D1477" si="704">IMPRODUCT(COMPLEX($C$106,0),IMSUB(C1414,G1414))</f>
        <v>-5.9570417196281+0.146686237225526i</v>
      </c>
      <c r="E1414" t="str">
        <f t="shared" ref="E1414:E1477" si="705">IMDIV(COMPLEX($C$20*10^3,0),COMPLEX(1,2*PI()*B1414*$C$20*1000*$C$29*10^-12))</f>
        <v>2870</v>
      </c>
      <c r="F1414" t="str">
        <f t="shared" ref="F1414:F1477" si="706">IMDIV(COMPLEX($C$22*1000,0),IMSUM(COMPLEX($C$22*1000,0),E1414))</f>
        <v>0.777000777000777</v>
      </c>
      <c r="G1414" t="str">
        <f t="shared" si="701"/>
        <v>0.777000777000777</v>
      </c>
      <c r="H1414" t="str">
        <f t="shared" ref="H1414:H1477" si="707">IMPRODUCT(COMPLEX($C$108,0),IMPRODUCT(COMPLEX(-1,0),D1414),IMDIV(COMPLEX(0,2*PI()*B1414*$C$109*$C$110),COMPLEX(1,2*PI()*B1414*$C$109*$C$110)))</f>
        <v>8.23002929609232+2.61763718856367i</v>
      </c>
      <c r="I1414" t="str">
        <f t="shared" ref="I1414:I1477" si="708">COMPLEX(0,2*PI()*B1414*$C$113*$C$112*$C$114)</f>
        <v>502.654824574367i</v>
      </c>
      <c r="J1414" t="str">
        <f t="shared" si="702"/>
        <v>-341.003110843253+109.964790662485i</v>
      </c>
      <c r="K1414" t="str">
        <f t="shared" ref="K1414:K1477" si="709">IMDIV(I1414,J1414)</f>
        <v>0.430568025908371-1.33520043442854i</v>
      </c>
      <c r="L1414" t="str">
        <f t="shared" ref="L1414:L1477" si="710">IMDIV(COMPLEX($C$117,0),COMPLEX(1,2*PI()*B1414*$C$115*$C$116))</f>
        <v>0.0314415397838233-0.0828964083780358i</v>
      </c>
      <c r="M1414" t="str">
        <f t="shared" ref="M1414:M1477" si="711">IMSUM(K1414,L1414)</f>
        <v>0.462009565692194-1.41809684280658i</v>
      </c>
      <c r="N1414" t="str">
        <f t="shared" ref="N1414:N1477" si="712">COMPLEX(0,-2*PI()*B1414*$C$43)</f>
        <v>-1.31145650515444i</v>
      </c>
      <c r="O1414" t="str">
        <f t="shared" ref="O1414:O1477" si="713">IMEXP(N1414)</f>
        <v>0.256442506165645-0.966559486545698i</v>
      </c>
      <c r="P1414" t="str">
        <f t="shared" ref="P1414:P1477" si="714">IMSUB(COMPLEX(1,0),O1414)</f>
        <v>0.743557493834355+0.966559486545698i</v>
      </c>
      <c r="Q1414" t="str">
        <f t="shared" ref="Q1414:Q1477" si="715">IMSUM(COMPLEX(0,2*PI()*B1414*$C$43),O1414,COMPLEX(-1,0))</f>
        <v>-0.743557493834355+0.344897018608742i</v>
      </c>
      <c r="R1414" t="str">
        <f t="shared" ref="R1414:R1477" si="716">IMDIV(P1414,Q1414)</f>
        <v>-0.326739957927986-1.45146963462093i</v>
      </c>
      <c r="S1414" t="str">
        <f t="shared" ref="S1414:S1477" si="717">IMDIV(COMPLEX(0,2*PI()*B1414*$C$123),COMPLEX($C$124,0))</f>
        <v>0.135519225520891i</v>
      </c>
      <c r="T1414" t="str">
        <f t="shared" ref="T1414:T1477" si="718">IMPRODUCT(R1414,S1414)</f>
        <v>0.196702040750919-0.0442795460451292i</v>
      </c>
      <c r="U1414" t="str">
        <f t="shared" ref="U1414:U1477" si="719">IMDIV(COMPLEX(1,2*PI()*B1414*$C$16*10^-3*$C$15*10^-6),COMPLEX(0,2*PI()*B1414*$C$15*10^-6))</f>
        <v>0.0000333333333333334-0.000881842548159882i</v>
      </c>
      <c r="V1414" t="str">
        <f t="shared" ref="V1414:V1477" si="720">IMSUM(COMPLEX($C$18*10^-3,0),IMDIV(COMPLEX(1,0),COMPLEX(0,2*PI()*B1414*($C$17*1*10^-6))))</f>
        <v>6.66666666666667E-06-0.00881842548159882i</v>
      </c>
      <c r="W1414" t="str">
        <f t="shared" ref="W1414:W1477" si="721">IMDIV(IMPRODUCT(U1414,V1414),IMSUM(U1414,V1414))</f>
        <v>0.0000276029308903303-0.000801765958281258i</v>
      </c>
      <c r="X1414" t="str">
        <f t="shared" ref="X1414:X1477" si="722">IMDIV(IMPRODUCT(COMPLEX($C$19,0),W1414),IMSUM(COMPLEX($C$19,0),W1414))</f>
        <v>0.0000382873675023395-0.000800885886520055i</v>
      </c>
      <c r="Y1414" t="str">
        <f t="shared" ref="Y1414:Y1477" si="723">COMPLEX($C$13*10^-3,2*PI()*B1414*$C$12*0.000001)</f>
        <v>0.009+0.804247719318987i</v>
      </c>
      <c r="Z1414" t="str">
        <f t="shared" ref="Z1414:Z1477" si="724">IMPRODUCT(COMPLEX($C$6,0),IMDIV(X1414,IMSUM(X1414,Y1414)))</f>
        <v>-0.011953804929071-0.000706319709653549i</v>
      </c>
      <c r="AA1414" t="str">
        <f t="shared" ref="AA1414:AA1477" si="725">IMDIV(COMPLEX($C$6,0),IMSUM(X1414,Y1414))</f>
        <v>0.167995693373194-14.93375928235i</v>
      </c>
      <c r="AB1414" t="str">
        <f t="shared" ref="AB1414:AB1477" si="726">IMPRODUCT(COMPLEX($C$119,0),T1414)</f>
        <v>0.927731899704771-0.208841490478134i</v>
      </c>
      <c r="AC1414" t="str">
        <f t="shared" ref="AC1414:AC1477" si="727">IMSUM(COMPLEX(1,0),IMPRODUCT(AB1414,M1414))</f>
        <v>1.13246355376733-1.4121004442566i</v>
      </c>
      <c r="AD1414" t="str">
        <f t="shared" ref="AD1414:AD1477" si="728">IMDIV(AB1414,AC1414)</f>
        <v>0.41065990077833+0.327649871481472i</v>
      </c>
      <c r="AE1414" t="str">
        <f t="shared" ref="AE1414:AE1477" si="729">IMPRODUCT(AD1414,AA1414,X1414)</f>
        <v>-0.00467752278400299-0.0042067198306088i</v>
      </c>
      <c r="AF1414" t="str">
        <f t="shared" ref="AF1414:AF1477" si="730">IMSUB(D1414,H1414)</f>
        <v>-14.1870710157204-2.47095095133814i</v>
      </c>
      <c r="AG1414" t="str">
        <f t="shared" ref="AG1414:AG1477" si="731">IMSUM(COMPLEX(1,0),IMPRODUCT(AD1414,AA1414,COMPLEX($C$127,0)))</f>
        <v>1.01796256092382-0.0220011014628148i</v>
      </c>
      <c r="AH1414" t="str">
        <f t="shared" ref="AH1414:AH1477" si="732">IMDIV(IMPRODUCT(AE1414,AF1414),AG1414)</f>
        <v>0.0534407267301159+0.071136916016285i</v>
      </c>
      <c r="AI1414">
        <f t="shared" ref="AI1414:AI1477" si="733">20*LOG10(IMABS(AH1414))</f>
        <v>-21.014738008141883</v>
      </c>
      <c r="AJ1414">
        <f t="shared" ref="AJ1414:AJ1477" si="734">IMARGUMENT(AH1414)*180/PI()</f>
        <v>53.084747037073335</v>
      </c>
      <c r="AK1414"/>
      <c r="AL1414"/>
      <c r="AM1414"/>
      <c r="AN1414"/>
    </row>
    <row r="1415" spans="1:40" x14ac:dyDescent="0.25">
      <c r="A1415"/>
      <c r="B1415">
        <f t="shared" si="700"/>
        <v>128100</v>
      </c>
      <c r="C1415" s="237" t="str">
        <f t="shared" si="703"/>
        <v>-4.65740980030945E-06+0.0191180514882488i</v>
      </c>
      <c r="D1415" s="208" t="str">
        <f t="shared" si="704"/>
        <v>-5.95704166381443+0.146571728076574i</v>
      </c>
      <c r="E1415" t="str">
        <f t="shared" si="705"/>
        <v>2870</v>
      </c>
      <c r="F1415" t="str">
        <f t="shared" si="706"/>
        <v>0.777000777000777</v>
      </c>
      <c r="G1415" t="str">
        <f t="shared" si="701"/>
        <v>0.777000777000777</v>
      </c>
      <c r="H1415" t="str">
        <f t="shared" si="707"/>
        <v>8.23129005054467+2.6160288658679i</v>
      </c>
      <c r="I1415" t="str">
        <f t="shared" si="708"/>
        <v>503.047523656066i</v>
      </c>
      <c r="J1415" t="str">
        <f t="shared" si="702"/>
        <v>-341.537699446078+110.05070065519i</v>
      </c>
      <c r="K1415" t="str">
        <f t="shared" si="709"/>
        <v>0.429955692412823-1.33434932423118i</v>
      </c>
      <c r="L1415" t="str">
        <f t="shared" si="710"/>
        <v>0.0313986327995922-0.0828479574776254i</v>
      </c>
      <c r="M1415" t="str">
        <f t="shared" si="711"/>
        <v>0.461354325212415-1.41719728170881i</v>
      </c>
      <c r="N1415" t="str">
        <f t="shared" si="712"/>
        <v>-1.31248108054909i</v>
      </c>
      <c r="O1415" t="str">
        <f t="shared" si="713"/>
        <v>0.255452058670673-0.966821723856531i</v>
      </c>
      <c r="P1415" t="str">
        <f t="shared" si="714"/>
        <v>0.744547941329327+0.966821723856531i</v>
      </c>
      <c r="Q1415" t="str">
        <f t="shared" si="715"/>
        <v>-0.744547941329327+0.345659356692559i</v>
      </c>
      <c r="R1415" t="str">
        <f t="shared" si="716"/>
        <v>-0.326729292683913-1.45022059835455i</v>
      </c>
      <c r="S1415" t="str">
        <f t="shared" si="717"/>
        <v>0.135625099915829i</v>
      </c>
      <c r="T1415" t="str">
        <f t="shared" si="718"/>
        <v>0.196686313551829-0.0443126929656838i</v>
      </c>
      <c r="U1415" t="str">
        <f t="shared" si="719"/>
        <v>0.0000333333333333334-0.000881154146482944i</v>
      </c>
      <c r="V1415" t="str">
        <f t="shared" si="720"/>
        <v>6.66666666666667E-06-0.00881154146482944i</v>
      </c>
      <c r="W1415" t="str">
        <f t="shared" si="721"/>
        <v>0.0000276029303043384-0.000801140209599484i</v>
      </c>
      <c r="X1415" t="str">
        <f t="shared" si="722"/>
        <v>0.0000382706789775747-0.000800261047437895i</v>
      </c>
      <c r="Y1415" t="str">
        <f t="shared" si="723"/>
        <v>0.009+0.804876037849705i</v>
      </c>
      <c r="Z1415" t="str">
        <f t="shared" si="724"/>
        <v>-0.0119351410405909-0.000705308130662657i</v>
      </c>
      <c r="AA1415" t="str">
        <f t="shared" si="725"/>
        <v>0.167732709220901-14.9220811427614i</v>
      </c>
      <c r="AB1415" t="str">
        <f t="shared" si="726"/>
        <v>0.927657723431698-0.208997825691831i</v>
      </c>
      <c r="AC1415" t="str">
        <f t="shared" si="727"/>
        <v>1.1317877525684-1.4110960548465i</v>
      </c>
      <c r="AD1415" t="str">
        <f t="shared" si="728"/>
        <v>0.410993865960892+0.327759331455812i</v>
      </c>
      <c r="AE1415" t="str">
        <f t="shared" si="729"/>
        <v>-0.0046740984356846-0.00420173116360958i</v>
      </c>
      <c r="AF1415" t="str">
        <f t="shared" si="730"/>
        <v>-14.1883317143591-2.46945713779133i</v>
      </c>
      <c r="AG1415" t="str">
        <f t="shared" si="731"/>
        <v>1.01795443420309-0.0220020264401974i</v>
      </c>
      <c r="AH1415" t="str">
        <f t="shared" si="732"/>
        <v>0.0534191429885669+0.0710575721610438i</v>
      </c>
      <c r="AI1415">
        <f t="shared" si="733"/>
        <v>-21.022199211209227</v>
      </c>
      <c r="AJ1415">
        <f t="shared" si="734"/>
        <v>53.065153923700436</v>
      </c>
      <c r="AK1415"/>
      <c r="AL1415"/>
      <c r="AM1415"/>
      <c r="AN1415"/>
    </row>
    <row r="1416" spans="1:40" x14ac:dyDescent="0.25">
      <c r="A1416"/>
      <c r="B1416">
        <f t="shared" si="700"/>
        <v>128200</v>
      </c>
      <c r="C1416" s="237" t="str">
        <f t="shared" si="703"/>
        <v>-4.65014678461217E-06+0.0191031388133489i</v>
      </c>
      <c r="D1416" s="208" t="str">
        <f t="shared" si="704"/>
        <v>-5.95704160813131+0.146457397569008i</v>
      </c>
      <c r="E1416" t="str">
        <f t="shared" si="705"/>
        <v>2870</v>
      </c>
      <c r="F1416" t="str">
        <f t="shared" si="706"/>
        <v>0.777000777000777</v>
      </c>
      <c r="G1416" t="str">
        <f t="shared" si="701"/>
        <v>0.777000777000777</v>
      </c>
      <c r="H1416" t="str">
        <f t="shared" si="707"/>
        <v>8.23254827394718+2.61442217942466i</v>
      </c>
      <c r="I1416" t="str">
        <f t="shared" si="708"/>
        <v>503.440222737764i</v>
      </c>
      <c r="J1416" t="str">
        <f t="shared" si="702"/>
        <v>-342.07270553317+110.136610647895i</v>
      </c>
      <c r="K1416" t="str">
        <f t="shared" si="709"/>
        <v>0.429344621928319-1.33349914769638i</v>
      </c>
      <c r="L1416" t="str">
        <f t="shared" si="710"/>
        <v>0.0313558093914962-0.082799550513745i</v>
      </c>
      <c r="M1416" t="str">
        <f t="shared" si="711"/>
        <v>0.460700431319815-1.41629869821013i</v>
      </c>
      <c r="N1416" t="str">
        <f t="shared" si="712"/>
        <v>-1.31350565594375i</v>
      </c>
      <c r="O1416" t="str">
        <f t="shared" si="713"/>
        <v>0.254461343013705-0.96708294624177i</v>
      </c>
      <c r="P1416" t="str">
        <f t="shared" si="714"/>
        <v>0.745538656986295+0.96708294624177i</v>
      </c>
      <c r="Q1416" t="str">
        <f t="shared" si="715"/>
        <v>-0.745538656986295+0.34642270970198i</v>
      </c>
      <c r="R1416" t="str">
        <f t="shared" si="716"/>
        <v>-0.326718617958584-1.44897341682033i</v>
      </c>
      <c r="S1416" t="str">
        <f t="shared" si="717"/>
        <v>0.135730974310767i</v>
      </c>
      <c r="T1416" t="str">
        <f t="shared" si="718"/>
        <v>0.196670573615425-0.0443458363409859i</v>
      </c>
      <c r="U1416" t="str">
        <f t="shared" si="719"/>
        <v>0.0000333333333333332-0.000880466818755573i</v>
      </c>
      <c r="V1416" t="str">
        <f t="shared" si="720"/>
        <v>6.66666666666667E-06-0.00880466818755573i</v>
      </c>
      <c r="W1416" t="str">
        <f t="shared" si="721"/>
        <v>0.0000276029297178887-0.000800515437235495i</v>
      </c>
      <c r="X1416" t="str">
        <f t="shared" si="722"/>
        <v>0.0000382540294792042-0.000799637182734005i</v>
      </c>
      <c r="Y1416" t="str">
        <f t="shared" si="723"/>
        <v>0.009+0.805504356380423i</v>
      </c>
      <c r="Z1416" t="str">
        <f t="shared" si="724"/>
        <v>-0.0119165208416023-0.000704299207825576i</v>
      </c>
      <c r="AA1416" t="str">
        <f t="shared" si="725"/>
        <v>0.16747034272568-14.9104212691369i</v>
      </c>
      <c r="AB1416" t="str">
        <f t="shared" si="726"/>
        <v>0.927583487083943-0.209154144184584i</v>
      </c>
      <c r="AC1416" t="str">
        <f t="shared" si="727"/>
        <v>1.13111337045083-1.41009268967637i</v>
      </c>
      <c r="AD1416" t="str">
        <f t="shared" si="728"/>
        <v>0.411327961823488+0.327868467945334i</v>
      </c>
      <c r="AE1416" t="str">
        <f t="shared" si="729"/>
        <v>-0.00467068072755851-0.00419674938924358i</v>
      </c>
      <c r="AF1416" t="str">
        <f t="shared" si="730"/>
        <v>-14.1895898820785-2.46796478185565i</v>
      </c>
      <c r="AG1416" t="str">
        <f t="shared" si="731"/>
        <v>1.01794630280987-0.0220029571040419i</v>
      </c>
      <c r="AH1416" t="str">
        <f t="shared" si="732"/>
        <v>0.0533975917049617+0.0709783344508837i</v>
      </c>
      <c r="AI1416">
        <f t="shared" si="733"/>
        <v>-21.029655607642201</v>
      </c>
      <c r="AJ1416">
        <f t="shared" si="734"/>
        <v>53.045551539906036</v>
      </c>
      <c r="AK1416"/>
      <c r="AL1416"/>
      <c r="AM1416"/>
      <c r="AN1416"/>
    </row>
    <row r="1417" spans="1:40" x14ac:dyDescent="0.25">
      <c r="A1417"/>
      <c r="B1417">
        <f t="shared" si="700"/>
        <v>128300</v>
      </c>
      <c r="C1417" s="237" t="str">
        <f t="shared" si="703"/>
        <v>-4.64290074518363E-06+0.0190882493850152i</v>
      </c>
      <c r="D1417" s="208" t="str">
        <f t="shared" si="704"/>
        <v>-5.95704155257834+0.146343245285117i</v>
      </c>
      <c r="E1417" t="str">
        <f t="shared" si="705"/>
        <v>2870</v>
      </c>
      <c r="F1417" t="str">
        <f t="shared" si="706"/>
        <v>0.777000777000777</v>
      </c>
      <c r="G1417" t="str">
        <f t="shared" si="701"/>
        <v>0.777000777000777</v>
      </c>
      <c r="H1417" t="str">
        <f t="shared" si="707"/>
        <v>8.23380397276833+2.61281712763687i</v>
      </c>
      <c r="I1417" t="str">
        <f t="shared" si="708"/>
        <v>503.832921819463i</v>
      </c>
      <c r="J1417" t="str">
        <f t="shared" si="702"/>
        <v>-342.608129104528+110.222520640601i</v>
      </c>
      <c r="K1417" t="str">
        <f t="shared" si="709"/>
        <v>0.42873481110772-1.33264990368486i</v>
      </c>
      <c r="L1417" t="str">
        <f t="shared" si="710"/>
        <v>0.0313130693545827-0.0827511874612127i</v>
      </c>
      <c r="M1417" t="str">
        <f t="shared" si="711"/>
        <v>0.460047880462303-1.41540109114607i</v>
      </c>
      <c r="N1417" t="str">
        <f t="shared" si="712"/>
        <v>-1.3145302313384i</v>
      </c>
      <c r="O1417" t="str">
        <f t="shared" si="713"/>
        <v>0.25347036023477-0.967343153427188i</v>
      </c>
      <c r="P1417" t="str">
        <f t="shared" si="714"/>
        <v>0.74652963976523+0.967343153427188i</v>
      </c>
      <c r="Q1417" t="str">
        <f t="shared" si="715"/>
        <v>-0.74652963976523+0.347187077911212i</v>
      </c>
      <c r="R1417" t="str">
        <f t="shared" si="716"/>
        <v>-0.326707933749153-1.44772808567366i</v>
      </c>
      <c r="S1417" t="str">
        <f t="shared" si="717"/>
        <v>0.135836848705706i</v>
      </c>
      <c r="T1417" t="str">
        <f t="shared" si="718"/>
        <v>0.196654820940654-0.0443789761676375i</v>
      </c>
      <c r="U1417" t="str">
        <f t="shared" si="719"/>
        <v>0.0000333333333333333-0.000879780562466599i</v>
      </c>
      <c r="V1417" t="str">
        <f t="shared" si="720"/>
        <v>6.66666666666667E-06-0.00879780562466599i</v>
      </c>
      <c r="W1417" t="str">
        <f t="shared" si="721"/>
        <v>0.0000276029291309815-0.000799891638906404i</v>
      </c>
      <c r="X1417" t="str">
        <f t="shared" si="722"/>
        <v>0.000038237418885638-0.000799014290131651i</v>
      </c>
      <c r="Y1417" t="str">
        <f t="shared" si="723"/>
        <v>0.009+0.806132674911141i</v>
      </c>
      <c r="Z1417" t="str">
        <f t="shared" si="724"/>
        <v>-0.0118979441958263-0.00070329293156508i</v>
      </c>
      <c r="AA1417" t="str">
        <f t="shared" si="725"/>
        <v>0.167208591952915-14.8987796186182i</v>
      </c>
      <c r="AB1417" t="str">
        <f t="shared" si="726"/>
        <v>0.927509190656539-0.209310445940367i</v>
      </c>
      <c r="AC1417" t="str">
        <f t="shared" si="727"/>
        <v>1.13044040369858-1.40909034751676i</v>
      </c>
      <c r="AD1417" t="str">
        <f t="shared" si="728"/>
        <v>0.411662188074564+0.327977280801429i</v>
      </c>
      <c r="AE1417" t="str">
        <f t="shared" si="729"/>
        <v>-0.00466726963794135-0.00419177449153973i</v>
      </c>
      <c r="AF1417" t="str">
        <f t="shared" si="730"/>
        <v>-14.1908455253467-2.46647388235175i</v>
      </c>
      <c r="AG1417" t="str">
        <f t="shared" si="731"/>
        <v>1.01793816674668-0.0220038934252152i</v>
      </c>
      <c r="AH1417" t="str">
        <f t="shared" si="732"/>
        <v>0.0533760727606223+0.0708992026475869i</v>
      </c>
      <c r="AI1417">
        <f t="shared" si="733"/>
        <v>-21.037107206338522</v>
      </c>
      <c r="AJ1417">
        <f t="shared" si="734"/>
        <v>53.025939904232324</v>
      </c>
      <c r="AK1417"/>
      <c r="AL1417"/>
      <c r="AM1417"/>
      <c r="AN1417"/>
    </row>
    <row r="1418" spans="1:40" x14ac:dyDescent="0.25">
      <c r="A1418"/>
      <c r="B1418">
        <f t="shared" si="700"/>
        <v>128400</v>
      </c>
      <c r="C1418" s="237" t="str">
        <f t="shared" si="703"/>
        <v>-4.63567162915891E-06+0.0190733831489335i</v>
      </c>
      <c r="D1418" s="208" t="str">
        <f t="shared" si="704"/>
        <v>-5.95704149715511+0.14622927080849i</v>
      </c>
      <c r="E1418" t="str">
        <f t="shared" si="705"/>
        <v>2870</v>
      </c>
      <c r="F1418" t="str">
        <f t="shared" si="706"/>
        <v>0.777000777000777</v>
      </c>
      <c r="G1418" t="str">
        <f t="shared" si="701"/>
        <v>0.777000777000777</v>
      </c>
      <c r="H1418" t="str">
        <f t="shared" si="707"/>
        <v>8.235057153457+2.61121370890568i</v>
      </c>
      <c r="I1418" t="str">
        <f t="shared" si="708"/>
        <v>504.225620901162i</v>
      </c>
      <c r="J1418" t="str">
        <f t="shared" si="702"/>
        <v>-343.143970160152+110.308430633305i</v>
      </c>
      <c r="K1418" t="str">
        <f t="shared" si="709"/>
        <v>0.428126256614491-1.33180159105758i</v>
      </c>
      <c r="L1418" t="str">
        <f t="shared" si="710"/>
        <v>0.0312704124844843-0.0827028682947048i</v>
      </c>
      <c r="M1418" t="str">
        <f t="shared" si="711"/>
        <v>0.459396669098975-1.41450445935228i</v>
      </c>
      <c r="N1418" t="str">
        <f t="shared" si="712"/>
        <v>-1.31555480673305i</v>
      </c>
      <c r="O1418" t="str">
        <f t="shared" si="713"/>
        <v>0.252479111374145-0.967602345139635i</v>
      </c>
      <c r="P1418" t="str">
        <f t="shared" si="714"/>
        <v>0.747520888625855+0.967602345139635i</v>
      </c>
      <c r="Q1418" t="str">
        <f t="shared" si="715"/>
        <v>-0.747520888625855+0.347952461593415i</v>
      </c>
      <c r="R1418" t="str">
        <f t="shared" si="716"/>
        <v>-0.326697240052779-1.44648460058347i</v>
      </c>
      <c r="S1418" t="str">
        <f t="shared" si="717"/>
        <v>0.135942723100644i</v>
      </c>
      <c r="T1418" t="str">
        <f t="shared" si="718"/>
        <v>0.196639055526464-0.0444121124422396i</v>
      </c>
      <c r="U1418" t="str">
        <f t="shared" si="719"/>
        <v>0.0000333333333333334-0.000879095375112655i</v>
      </c>
      <c r="V1418" t="str">
        <f t="shared" si="720"/>
        <v>6.66666666666667E-06-0.00879095375112655i</v>
      </c>
      <c r="W1418" t="str">
        <f t="shared" si="721"/>
        <v>0.0000276029285436169-0.000799268812336429i</v>
      </c>
      <c r="X1418" t="str">
        <f t="shared" si="722"/>
        <v>0.0000382208470757591-0.000798392367361182i</v>
      </c>
      <c r="Y1418" t="str">
        <f t="shared" si="723"/>
        <v>0.009+0.806760993441859i</v>
      </c>
      <c r="Z1418" t="str">
        <f t="shared" si="724"/>
        <v>-0.0118794109675151-0.000702289292346911i</v>
      </c>
      <c r="AA1418" t="str">
        <f t="shared" si="725"/>
        <v>0.166947454975566-14.8871561484812i</v>
      </c>
      <c r="AB1418" t="str">
        <f t="shared" si="726"/>
        <v>0.927434834144526-0.209466730943148i</v>
      </c>
      <c r="AC1418" t="str">
        <f t="shared" si="727"/>
        <v>1.12976884860733-1.40808902713841i</v>
      </c>
      <c r="AD1418" t="str">
        <f t="shared" si="728"/>
        <v>0.411996544422376+0.32808576987572i</v>
      </c>
      <c r="AE1418" t="str">
        <f t="shared" si="729"/>
        <v>-0.00466386514523441-0.00418680645457905i</v>
      </c>
      <c r="AF1418" t="str">
        <f t="shared" si="730"/>
        <v>-14.1920986506121-2.46498443809719i</v>
      </c>
      <c r="AG1418" t="str">
        <f t="shared" si="731"/>
        <v>1.01793002601604-0.0220048353746652i</v>
      </c>
      <c r="AH1418" t="str">
        <f t="shared" si="732"/>
        <v>0.0533545860373431+0.0708201765136765i</v>
      </c>
      <c r="AI1418">
        <f t="shared" si="733"/>
        <v>-21.044554016174956</v>
      </c>
      <c r="AJ1418">
        <f t="shared" si="734"/>
        <v>53.006319035160381</v>
      </c>
      <c r="AK1418"/>
      <c r="AL1418"/>
      <c r="AM1418"/>
      <c r="AN1418"/>
    </row>
    <row r="1419" spans="1:40" x14ac:dyDescent="0.25">
      <c r="A1419"/>
      <c r="B1419">
        <f t="shared" si="700"/>
        <v>128500</v>
      </c>
      <c r="C1419" s="237" t="str">
        <f t="shared" si="703"/>
        <v>-4.62845938387863E-06+0.0190585400509582i</v>
      </c>
      <c r="D1419" s="208" t="str">
        <f t="shared" si="704"/>
        <v>-5.95704144186124+0.146115473724013i</v>
      </c>
      <c r="E1419" t="str">
        <f t="shared" si="705"/>
        <v>2870</v>
      </c>
      <c r="F1419" t="str">
        <f t="shared" si="706"/>
        <v>0.777000777000777</v>
      </c>
      <c r="G1419" t="str">
        <f t="shared" si="701"/>
        <v>0.777000777000777</v>
      </c>
      <c r="H1419" t="str">
        <f t="shared" si="707"/>
        <v>8.23630782244265+2.60961192163052i</v>
      </c>
      <c r="I1419" t="str">
        <f t="shared" si="708"/>
        <v>504.61831998286i</v>
      </c>
      <c r="J1419" t="str">
        <f t="shared" si="702"/>
        <v>-343.680228700043+110.39434062601i</v>
      </c>
      <c r="K1419" t="str">
        <f t="shared" si="709"/>
        <v>0.4275189551227-1.33095420867576i</v>
      </c>
      <c r="L1419" t="str">
        <f t="shared" si="710"/>
        <v>0.0312278385774159-0.0826545929887555i</v>
      </c>
      <c r="M1419" t="str">
        <f t="shared" si="711"/>
        <v>0.458746793700116-1.41360880166452i</v>
      </c>
      <c r="N1419" t="str">
        <f t="shared" si="712"/>
        <v>-1.3165793821277i</v>
      </c>
      <c r="O1419" t="str">
        <f t="shared" si="713"/>
        <v>0.2514875974724-0.967860521107024i</v>
      </c>
      <c r="P1419" t="str">
        <f t="shared" si="714"/>
        <v>0.7485124025276+0.967860521107024i</v>
      </c>
      <c r="Q1419" t="str">
        <f t="shared" si="715"/>
        <v>-0.7485124025276+0.348718861020676i</v>
      </c>
      <c r="R1419" t="str">
        <f t="shared" si="716"/>
        <v>-0.32668653686661-1.44524295723216i</v>
      </c>
      <c r="S1419" t="str">
        <f t="shared" si="717"/>
        <v>0.136048597495582i</v>
      </c>
      <c r="T1419" t="str">
        <f t="shared" si="718"/>
        <v>0.196623277371803-0.044445245161391i</v>
      </c>
      <c r="U1419" t="str">
        <f t="shared" si="719"/>
        <v>0.0000333333333333334-0.000878411254198172i</v>
      </c>
      <c r="V1419" t="str">
        <f t="shared" si="720"/>
        <v>6.66666666666667E-06-0.00878411254198172i</v>
      </c>
      <c r="W1419" t="str">
        <f t="shared" si="721"/>
        <v>0.0000276029279557946-0.000798646955256864i</v>
      </c>
      <c r="X1419" t="str">
        <f t="shared" si="722"/>
        <v>0.0000382043139289208-0.000797771412159996i</v>
      </c>
      <c r="Y1419" t="str">
        <f t="shared" si="723"/>
        <v>0.009+0.807389311972577i</v>
      </c>
      <c r="Z1419" t="str">
        <f t="shared" si="724"/>
        <v>-0.0118609210214493-0.000701288280679548i</v>
      </c>
      <c r="AA1419" t="str">
        <f t="shared" si="725"/>
        <v>0.166686929874133-14.8755508161353i</v>
      </c>
      <c r="AB1419" t="str">
        <f t="shared" si="726"/>
        <v>0.927360417542941-0.209622999176885i</v>
      </c>
      <c r="AC1419" t="str">
        <f t="shared" si="727"/>
        <v>1.12909870148447-1.40708872731218i</v>
      </c>
      <c r="AD1419" t="str">
        <f t="shared" si="728"/>
        <v>0.412331030575008+0.328193935020055i</v>
      </c>
      <c r="AE1419" t="str">
        <f t="shared" si="729"/>
        <v>-0.00466046722792329-0.0041818452624943i</v>
      </c>
      <c r="AF1419" t="str">
        <f t="shared" si="730"/>
        <v>-14.1933492643039-2.46349644790651i</v>
      </c>
      <c r="AG1419" t="str">
        <f t="shared" si="731"/>
        <v>1.01792188062049-0.0220057829234213i</v>
      </c>
      <c r="AH1419" t="str">
        <f t="shared" si="732"/>
        <v>0.0533331314173905+0.0707412558124137i</v>
      </c>
      <c r="AI1419">
        <f t="shared" si="733"/>
        <v>-21.051996046007297</v>
      </c>
      <c r="AJ1419">
        <f t="shared" si="734"/>
        <v>52.986688951109578</v>
      </c>
      <c r="AK1419"/>
      <c r="AL1419"/>
      <c r="AM1419"/>
      <c r="AN1419"/>
    </row>
    <row r="1420" spans="1:40" x14ac:dyDescent="0.25">
      <c r="A1420"/>
      <c r="B1420">
        <f t="shared" si="700"/>
        <v>128600</v>
      </c>
      <c r="C1420" s="237" t="str">
        <f t="shared" si="703"/>
        <v>-0.0000046212639568881+0.0190437200371125i</v>
      </c>
      <c r="D1420" s="208" t="str">
        <f t="shared" si="704"/>
        <v>-5.9570413866963+0.146001853617863i</v>
      </c>
      <c r="E1420" t="str">
        <f t="shared" si="705"/>
        <v>2870</v>
      </c>
      <c r="F1420" t="str">
        <f t="shared" si="706"/>
        <v>0.777000777000777</v>
      </c>
      <c r="G1420" t="str">
        <f t="shared" si="701"/>
        <v>0.777000777000777</v>
      </c>
      <c r="H1420" t="str">
        <f t="shared" si="707"/>
        <v>8.23755598613525+2.60801176420909i</v>
      </c>
      <c r="I1420" t="str">
        <f t="shared" si="708"/>
        <v>505.011019064559i</v>
      </c>
      <c r="J1420" t="str">
        <f t="shared" si="702"/>
        <v>-344.216904724199+110.480250618716i</v>
      </c>
      <c r="K1420" t="str">
        <f t="shared" si="709"/>
        <v>0.42691290331696-1.33010775540086i</v>
      </c>
      <c r="L1420" t="str">
        <f t="shared" si="710"/>
        <v>0.0311853474301736-0.0826063615177595i</v>
      </c>
      <c r="M1420" t="str">
        <f t="shared" si="711"/>
        <v>0.458098250747134-1.41271411691862i</v>
      </c>
      <c r="N1420" t="str">
        <f t="shared" si="712"/>
        <v>-1.31760395752235i</v>
      </c>
      <c r="O1420" t="str">
        <f t="shared" si="713"/>
        <v>0.250495819570382-0.968117681058332i</v>
      </c>
      <c r="P1420" t="str">
        <f t="shared" si="714"/>
        <v>0.749504180429618+0.968117681058332i</v>
      </c>
      <c r="Q1420" t="str">
        <f t="shared" si="715"/>
        <v>-0.749504180429618+0.349486276464018i</v>
      </c>
      <c r="R1420" t="str">
        <f t="shared" si="716"/>
        <v>-0.326675824187794-1.44400315131554i</v>
      </c>
      <c r="S1420" t="str">
        <f t="shared" si="717"/>
        <v>0.13615447189052i</v>
      </c>
      <c r="T1420" t="str">
        <f t="shared" si="718"/>
        <v>0.196607486475614-0.0444783743216894i</v>
      </c>
      <c r="U1420" t="str">
        <f t="shared" si="719"/>
        <v>0.0000333333333333332-0.000877728197235337i</v>
      </c>
      <c r="V1420" t="str">
        <f t="shared" si="720"/>
        <v>6.66666666666667E-06-0.00877728197235337i</v>
      </c>
      <c r="W1420" t="str">
        <f t="shared" si="721"/>
        <v>0.0000276029273675144-0.000798026065406065i</v>
      </c>
      <c r="X1420" t="str">
        <f t="shared" si="722"/>
        <v>0.0000381878193249451-0.000797151422272528i</v>
      </c>
      <c r="Y1420" t="str">
        <f t="shared" si="723"/>
        <v>0.009+0.808017630503295i</v>
      </c>
      <c r="Z1420" t="str">
        <f t="shared" si="724"/>
        <v>-0.0118424742229355-0.000700289887113985i</v>
      </c>
      <c r="AA1420" t="str">
        <f t="shared" si="725"/>
        <v>0.166427014736621-14.8639635791231i</v>
      </c>
      <c r="AB1420" t="str">
        <f t="shared" si="726"/>
        <v>0.927285940846799-0.209779250625533i</v>
      </c>
      <c r="AC1420" t="str">
        <f t="shared" si="727"/>
        <v>1.12842995864903-1.40608944680904i</v>
      </c>
      <c r="AD1420" t="str">
        <f t="shared" si="728"/>
        <v>0.412665646240377+0.328301776086502i</v>
      </c>
      <c r="AE1420" t="str">
        <f t="shared" si="729"/>
        <v>-0.00465707586457774-0.00417689089946983i</v>
      </c>
      <c r="AF1420" t="str">
        <f t="shared" si="730"/>
        <v>-14.1945973728316-2.46200991059123i</v>
      </c>
      <c r="AG1420" t="str">
        <f t="shared" si="731"/>
        <v>1.01791373056256-0.0220067360425945i</v>
      </c>
      <c r="AH1420" t="str">
        <f t="shared" si="732"/>
        <v>0.053311708783503+0.0706624403077957i</v>
      </c>
      <c r="AI1420">
        <f t="shared" si="733"/>
        <v>-21.059433304670211</v>
      </c>
      <c r="AJ1420">
        <f t="shared" si="734"/>
        <v>52.967049670436836</v>
      </c>
      <c r="AK1420"/>
      <c r="AL1420"/>
      <c r="AM1420"/>
      <c r="AN1420"/>
    </row>
    <row r="1421" spans="1:40" x14ac:dyDescent="0.25">
      <c r="A1421"/>
      <c r="B1421">
        <f t="shared" si="700"/>
        <v>128700</v>
      </c>
      <c r="C1421" s="237" t="str">
        <f t="shared" si="703"/>
        <v>-4.61408529593637E-06+0.0190289230535874i</v>
      </c>
      <c r="D1421" s="208" t="str">
        <f t="shared" si="704"/>
        <v>-5.9570413316599+0.145888410077503i</v>
      </c>
      <c r="E1421" t="str">
        <f t="shared" si="705"/>
        <v>2870</v>
      </c>
      <c r="F1421" t="str">
        <f t="shared" si="706"/>
        <v>0.777000777000777</v>
      </c>
      <c r="G1421" t="str">
        <f t="shared" si="701"/>
        <v>0.777000777000777</v>
      </c>
      <c r="H1421" t="str">
        <f t="shared" si="707"/>
        <v>8.23880165092549+2.60641323503746i</v>
      </c>
      <c r="I1421" t="str">
        <f t="shared" si="708"/>
        <v>505.403718146258i</v>
      </c>
      <c r="J1421" t="str">
        <f t="shared" si="702"/>
        <v>-344.753998232622+110.566160611421i</v>
      </c>
      <c r="K1421" t="str">
        <f t="shared" si="709"/>
        <v>0.426308097892375-1.32926223009464i</v>
      </c>
      <c r="L1421" t="str">
        <f t="shared" si="710"/>
        <v>0.031142938840133-0.0825581738559726i</v>
      </c>
      <c r="M1421" t="str">
        <f t="shared" si="711"/>
        <v>0.457451036732508-1.41182040395061i</v>
      </c>
      <c r="N1421" t="str">
        <f t="shared" si="712"/>
        <v>-1.31862853291701i</v>
      </c>
      <c r="O1421" t="str">
        <f t="shared" si="713"/>
        <v>0.249503778709202-0.968373824723608i</v>
      </c>
      <c r="P1421" t="str">
        <f t="shared" si="714"/>
        <v>0.750496221290798+0.968373824723608i</v>
      </c>
      <c r="Q1421" t="str">
        <f t="shared" si="715"/>
        <v>-0.750496221290798+0.350254708193402i</v>
      </c>
      <c r="R1421" t="str">
        <f t="shared" si="716"/>
        <v>-0.326665102013482-1.44276517854279i</v>
      </c>
      <c r="S1421" t="str">
        <f t="shared" si="717"/>
        <v>0.136260346285459i</v>
      </c>
      <c r="T1421" t="str">
        <f t="shared" si="718"/>
        <v>0.196591682836843-0.0445114999197318i</v>
      </c>
      <c r="U1421" t="str">
        <f t="shared" si="719"/>
        <v>0.0000333333333333333-0.000877046201744092i</v>
      </c>
      <c r="V1421" t="str">
        <f t="shared" si="720"/>
        <v>6.66666666666667E-06-0.00877046201744091i</v>
      </c>
      <c r="W1421" t="str">
        <f t="shared" si="721"/>
        <v>0.0000276029267787771-0.000797406140529434i</v>
      </c>
      <c r="X1421" t="str">
        <f t="shared" si="722"/>
        <v>0.0000381713631441225-0.000796532395450232i</v>
      </c>
      <c r="Y1421" t="str">
        <f t="shared" si="723"/>
        <v>0.009+0.808645949034013i</v>
      </c>
      <c r="Z1421" t="str">
        <f t="shared" si="724"/>
        <v>-0.0118240704378043-0.00069929410224354i</v>
      </c>
      <c r="AA1421" t="str">
        <f t="shared" si="725"/>
        <v>0.166167707658506-14.8523943951195i</v>
      </c>
      <c r="AB1421" t="str">
        <f t="shared" si="726"/>
        <v>0.92721140405113-0.20993548527304i</v>
      </c>
      <c r="AC1421" t="str">
        <f t="shared" si="727"/>
        <v>1.12776261643164-1.40509118440017i</v>
      </c>
      <c r="AD1421" t="str">
        <f t="shared" si="728"/>
        <v>0.413000391126218+0.328409292927366i</v>
      </c>
      <c r="AE1421" t="str">
        <f t="shared" si="729"/>
        <v>-0.00465369103385104-0.00417194334974151i</v>
      </c>
      <c r="AF1421" t="str">
        <f t="shared" si="730"/>
        <v>-14.1958429825854-2.46052482495996i</v>
      </c>
      <c r="AG1421" t="str">
        <f t="shared" si="731"/>
        <v>1.0179055758448-0.0220076947033759i</v>
      </c>
      <c r="AH1421" t="str">
        <f t="shared" si="732"/>
        <v>0.0532903180188848+0.0705837297645533i</v>
      </c>
      <c r="AI1421">
        <f t="shared" si="733"/>
        <v>-21.066865800977549</v>
      </c>
      <c r="AJ1421">
        <f t="shared" si="734"/>
        <v>52.947401211439185</v>
      </c>
      <c r="AK1421"/>
      <c r="AL1421"/>
      <c r="AM1421"/>
      <c r="AN1421"/>
    </row>
    <row r="1422" spans="1:40" x14ac:dyDescent="0.25">
      <c r="A1422"/>
      <c r="B1422">
        <f t="shared" si="700"/>
        <v>128800</v>
      </c>
      <c r="C1422" s="237" t="str">
        <f t="shared" si="703"/>
        <v>-0.0000046069233489752+0.0190141490467407i</v>
      </c>
      <c r="D1422" s="208" t="str">
        <f t="shared" si="704"/>
        <v>-5.95704127675164+0.145775142691679i</v>
      </c>
      <c r="E1422" t="str">
        <f t="shared" si="705"/>
        <v>2870</v>
      </c>
      <c r="F1422" t="str">
        <f t="shared" si="706"/>
        <v>0.777000777000777</v>
      </c>
      <c r="G1422" t="str">
        <f t="shared" si="701"/>
        <v>0.777000777000777</v>
      </c>
      <c r="H1422" t="str">
        <f t="shared" si="707"/>
        <v>8.2400448231847+2.60481633251007i</v>
      </c>
      <c r="I1422" t="str">
        <f t="shared" si="708"/>
        <v>505.796417227957i</v>
      </c>
      <c r="J1422" t="str">
        <f t="shared" si="702"/>
        <v>-345.291509225311+110.652070604125i</v>
      </c>
      <c r="K1422" t="str">
        <f t="shared" si="709"/>
        <v>0.425704535554531-1.32841763161912i</v>
      </c>
      <c r="L1422" t="str">
        <f t="shared" si="710"/>
        <v>0.0311006126052462-0.0825100299775122i</v>
      </c>
      <c r="M1422" t="str">
        <f t="shared" si="711"/>
        <v>0.456805148159777-1.41092766159663i</v>
      </c>
      <c r="N1422" t="str">
        <f t="shared" si="712"/>
        <v>-1.31965310831166i</v>
      </c>
      <c r="O1422" t="str">
        <f t="shared" si="713"/>
        <v>0.248511475930281-0.968628951833959i</v>
      </c>
      <c r="P1422" t="str">
        <f t="shared" si="714"/>
        <v>0.751488524069719+0.968628951833959i</v>
      </c>
      <c r="Q1422" t="str">
        <f t="shared" si="715"/>
        <v>-0.751488524069719+0.351024156477701i</v>
      </c>
      <c r="R1422" t="str">
        <f t="shared" si="716"/>
        <v>-0.326654370340814-1.44152903463646i</v>
      </c>
      <c r="S1422" t="str">
        <f t="shared" si="717"/>
        <v>0.136366220680397i</v>
      </c>
      <c r="T1422" t="str">
        <f t="shared" si="718"/>
        <v>0.196575866454435-0.0445446219521116i</v>
      </c>
      <c r="U1422" t="str">
        <f t="shared" si="719"/>
        <v>0.0000333333333333333-0.000876365265252056i</v>
      </c>
      <c r="V1422" t="str">
        <f t="shared" si="720"/>
        <v>6.66666666666667E-06-0.00876365265252056i</v>
      </c>
      <c r="W1422" t="str">
        <f t="shared" si="721"/>
        <v>0.0000276029261895819-0.00079678717837935i</v>
      </c>
      <c r="X1422" t="str">
        <f t="shared" si="722"/>
        <v>0.000038154945267205-0.00079591432945152i</v>
      </c>
      <c r="Y1422" t="str">
        <f t="shared" si="723"/>
        <v>0.009+0.809274267564731i</v>
      </c>
      <c r="Z1422" t="str">
        <f t="shared" si="724"/>
        <v>-0.0118057095324072-0.000698300916703553i</v>
      </c>
      <c r="AA1422" t="str">
        <f t="shared" si="725"/>
        <v>0.165909006742697-14.8408432219316i</v>
      </c>
      <c r="AB1422" t="str">
        <f t="shared" si="726"/>
        <v>0.927136807150956-0.210091703103341i</v>
      </c>
      <c r="AC1422" t="str">
        <f t="shared" si="727"/>
        <v>1.12709667117452-1.40409393885693i</v>
      </c>
      <c r="AD1422" t="str">
        <f t="shared" si="728"/>
        <v>0.413335264940085+0.328516485395176i</v>
      </c>
      <c r="AE1422" t="str">
        <f t="shared" si="729"/>
        <v>-0.00465031271447955-0.00416700259759631i</v>
      </c>
      <c r="AF1422" t="str">
        <f t="shared" si="730"/>
        <v>-14.1970860999363-2.45904118981839i</v>
      </c>
      <c r="AG1422" t="str">
        <f t="shared" si="731"/>
        <v>1.01789741646976-0.0220086588770367i</v>
      </c>
      <c r="AH1422" t="str">
        <f t="shared" si="732"/>
        <v>0.0532689590072046+0.0705051239481468i</v>
      </c>
      <c r="AI1422">
        <f t="shared" si="733"/>
        <v>-21.07429354372243</v>
      </c>
      <c r="AJ1422">
        <f t="shared" si="734"/>
        <v>52.927743592353025</v>
      </c>
      <c r="AK1422"/>
      <c r="AL1422"/>
      <c r="AM1422"/>
      <c r="AN1422"/>
    </row>
    <row r="1423" spans="1:40" x14ac:dyDescent="0.25">
      <c r="A1423"/>
      <c r="B1423">
        <f t="shared" si="700"/>
        <v>128900</v>
      </c>
      <c r="C1423" s="237" t="str">
        <f t="shared" si="703"/>
        <v>-4.59977806415818E-06+0.0189993979630968i</v>
      </c>
      <c r="D1423" s="208" t="str">
        <f t="shared" si="704"/>
        <v>-5.95704122197112+0.145662051050409i</v>
      </c>
      <c r="E1423" t="str">
        <f t="shared" si="705"/>
        <v>2870</v>
      </c>
      <c r="F1423" t="str">
        <f t="shared" si="706"/>
        <v>0.777000777000777</v>
      </c>
      <c r="G1423" t="str">
        <f t="shared" si="701"/>
        <v>0.777000777000777</v>
      </c>
      <c r="H1423" t="str">
        <f t="shared" si="707"/>
        <v>8.24128550926509+2.60322105501972i</v>
      </c>
      <c r="I1423" t="str">
        <f t="shared" si="708"/>
        <v>506.189116309655i</v>
      </c>
      <c r="J1423" t="str">
        <f t="shared" si="702"/>
        <v>-345.829437702266+110.737980596831i</v>
      </c>
      <c r="K1423" t="str">
        <f t="shared" si="709"/>
        <v>0.425102213019455-1.32757395883661i</v>
      </c>
      <c r="L1423" t="str">
        <f t="shared" si="710"/>
        <v>0.0310583685240419-0.0824619298563602i</v>
      </c>
      <c r="M1423" t="str">
        <f t="shared" si="711"/>
        <v>0.456160581543497-1.41003588869297i</v>
      </c>
      <c r="N1423" t="str">
        <f t="shared" si="712"/>
        <v>-1.32067768370631i</v>
      </c>
      <c r="O1423" t="str">
        <f t="shared" si="713"/>
        <v>0.247518912275283-0.968883062121565i</v>
      </c>
      <c r="P1423" t="str">
        <f t="shared" si="714"/>
        <v>0.752481087724717+0.968883062121565i</v>
      </c>
      <c r="Q1423" t="str">
        <f t="shared" si="715"/>
        <v>-0.752481087724717+0.351794621584745i</v>
      </c>
      <c r="R1423" t="str">
        <f t="shared" si="716"/>
        <v>-0.326643629166931-1.4402947153323i</v>
      </c>
      <c r="S1423" t="str">
        <f t="shared" si="717"/>
        <v>0.136472095075335i</v>
      </c>
      <c r="T1423" t="str">
        <f t="shared" si="718"/>
        <v>0.196560037327332-0.0445777404154219i</v>
      </c>
      <c r="U1423" t="str">
        <f t="shared" si="719"/>
        <v>0.0000333333333333334-0.000875685385294531i</v>
      </c>
      <c r="V1423" t="str">
        <f t="shared" si="720"/>
        <v>6.66666666666667E-06-0.00875685385294531i</v>
      </c>
      <c r="W1423" t="str">
        <f t="shared" si="721"/>
        <v>0.0000276029255999293-0.000796169176715181i</v>
      </c>
      <c r="X1423" t="str">
        <f t="shared" si="722"/>
        <v>0.0000381385655754093-0.000795297222041763i</v>
      </c>
      <c r="Y1423" t="str">
        <f t="shared" si="723"/>
        <v>0.009+0.809902586095449i</v>
      </c>
      <c r="Z1423" t="str">
        <f t="shared" si="724"/>
        <v>-0.0117873913736147-0.000697310321171244i</v>
      </c>
      <c r="AA1423" t="str">
        <f t="shared" si="725"/>
        <v>0.165650910099504-14.8293100174979i</v>
      </c>
      <c r="AB1423" t="str">
        <f t="shared" si="726"/>
        <v>0.927062150141289-0.210247904100366i</v>
      </c>
      <c r="AC1423" t="str">
        <f t="shared" si="727"/>
        <v>1.12643211923142-1.40309770895081i</v>
      </c>
      <c r="AD1423" t="str">
        <f t="shared" si="728"/>
        <v>0.413670267389373+0.328623353342682i</v>
      </c>
      <c r="AE1423" t="str">
        <f t="shared" si="729"/>
        <v>-0.00464694088528263-0.00416206862737215i</v>
      </c>
      <c r="AF1423" t="str">
        <f t="shared" si="730"/>
        <v>-14.1983267312362-2.45755900396931i</v>
      </c>
      <c r="AG1423" t="str">
        <f t="shared" si="731"/>
        <v>1.01788925243998-0.0220096285349291i</v>
      </c>
      <c r="AH1423" t="str">
        <f t="shared" si="732"/>
        <v>0.0532476316325989+0.0704266226247656i</v>
      </c>
      <c r="AI1423">
        <f t="shared" si="733"/>
        <v>-21.081716541676819</v>
      </c>
      <c r="AJ1423">
        <f t="shared" si="734"/>
        <v>52.908076831352403</v>
      </c>
      <c r="AK1423"/>
      <c r="AL1423"/>
      <c r="AM1423"/>
      <c r="AN1423"/>
    </row>
    <row r="1424" spans="1:40" x14ac:dyDescent="0.25">
      <c r="A1424"/>
      <c r="B1424">
        <f t="shared" si="700"/>
        <v>129000</v>
      </c>
      <c r="C1424" s="237" t="str">
        <f t="shared" si="703"/>
        <v>-4.59264938983979E-06+0.0189846697493461i</v>
      </c>
      <c r="D1424" s="208" t="str">
        <f t="shared" si="704"/>
        <v>-5.95704116731795+0.145549134744987i</v>
      </c>
      <c r="E1424" t="str">
        <f t="shared" si="705"/>
        <v>2870</v>
      </c>
      <c r="F1424" t="str">
        <f t="shared" si="706"/>
        <v>0.777000777000777</v>
      </c>
      <c r="G1424" t="str">
        <f t="shared" si="701"/>
        <v>0.777000777000777</v>
      </c>
      <c r="H1424" t="str">
        <f t="shared" si="707"/>
        <v>8.24252371549963+2.60162740095765i</v>
      </c>
      <c r="I1424" t="str">
        <f t="shared" si="708"/>
        <v>506.581815391354i</v>
      </c>
      <c r="J1424" t="str">
        <f t="shared" si="702"/>
        <v>-346.367783663487+110.823890589536i</v>
      </c>
      <c r="K1424" t="str">
        <f t="shared" si="709"/>
        <v>0.424501127013551-1.32673121060974i</v>
      </c>
      <c r="L1424" t="str">
        <f t="shared" si="710"/>
        <v>0.0310162063956215-0.0824138734663624i</v>
      </c>
      <c r="M1424" t="str">
        <f t="shared" si="711"/>
        <v>0.455517333409173-1.4091450840761i</v>
      </c>
      <c r="N1424" t="str">
        <f t="shared" si="712"/>
        <v>-1.32170225910096i</v>
      </c>
      <c r="O1424" t="str">
        <f t="shared" si="713"/>
        <v>0.246526088786157-0.969136155319674i</v>
      </c>
      <c r="P1424" t="str">
        <f t="shared" si="714"/>
        <v>0.753473911213843+0.969136155319674i</v>
      </c>
      <c r="Q1424" t="str">
        <f t="shared" si="715"/>
        <v>-0.753473911213843+0.352566103781286i</v>
      </c>
      <c r="R1424" t="str">
        <f t="shared" si="716"/>
        <v>-0.32663287848897-1.43906221637933i</v>
      </c>
      <c r="S1424" t="str">
        <f t="shared" si="717"/>
        <v>0.136577969470273i</v>
      </c>
      <c r="T1424" t="str">
        <f t="shared" si="718"/>
        <v>0.19654419545448-0.0446108553062539i</v>
      </c>
      <c r="U1424" t="str">
        <f t="shared" si="719"/>
        <v>0.0000333333333333332-0.000875006559414452i</v>
      </c>
      <c r="V1424" t="str">
        <f t="shared" si="720"/>
        <v>6.66666666666667E-06-0.00875006559414459i</v>
      </c>
      <c r="W1424" t="str">
        <f t="shared" si="721"/>
        <v>0.0000276029250098189-0.000795552133303229i</v>
      </c>
      <c r="X1424" t="str">
        <f t="shared" si="722"/>
        <v>0.0000381222239504098-0.000794681070993239i</v>
      </c>
      <c r="Y1424" t="str">
        <f t="shared" si="723"/>
        <v>0.009+0.810530904626167i</v>
      </c>
      <c r="Z1424" t="str">
        <f t="shared" si="724"/>
        <v>-0.0117691158288133-0.000696322306365416i</v>
      </c>
      <c r="AA1424" t="str">
        <f t="shared" si="725"/>
        <v>0.1653934158466-14.8177947398879i</v>
      </c>
      <c r="AB1424" t="str">
        <f t="shared" si="726"/>
        <v>0.926987433017157-0.210404088248038i</v>
      </c>
      <c r="AC1424" t="str">
        <f t="shared" si="727"/>
        <v>1.12576895696755-1.40210249345358i</v>
      </c>
      <c r="AD1424" t="str">
        <f t="shared" si="728"/>
        <v>0.414005398181287+0.328729896622877i</v>
      </c>
      <c r="AE1424" t="str">
        <f t="shared" si="729"/>
        <v>-0.00464357552516182-0.00415714142345778i</v>
      </c>
      <c r="AF1424" t="str">
        <f t="shared" si="730"/>
        <v>-14.1995648828176-2.45607826621266i</v>
      </c>
      <c r="AG1424" t="str">
        <f t="shared" si="731"/>
        <v>1.01788108375802-0.0220106036484843i</v>
      </c>
      <c r="AH1424" t="str">
        <f t="shared" si="732"/>
        <v>0.0532263357796591+0.0703482255613216i</v>
      </c>
      <c r="AI1424">
        <f t="shared" si="733"/>
        <v>-21.089134803592504</v>
      </c>
      <c r="AJ1424">
        <f t="shared" si="734"/>
        <v>52.888400946553347</v>
      </c>
      <c r="AK1424"/>
      <c r="AL1424"/>
      <c r="AM1424"/>
      <c r="AN1424"/>
    </row>
    <row r="1425" spans="1:40" x14ac:dyDescent="0.25">
      <c r="A1425"/>
      <c r="B1425">
        <f t="shared" si="700"/>
        <v>129100</v>
      </c>
      <c r="C1425" s="237" t="str">
        <f t="shared" si="703"/>
        <v>-4.58553727457446E-06+0.0189699643523439i</v>
      </c>
      <c r="D1425" s="208" t="str">
        <f t="shared" si="704"/>
        <v>-5.95704111279173+0.14543639336797i</v>
      </c>
      <c r="E1425" t="str">
        <f t="shared" si="705"/>
        <v>2870</v>
      </c>
      <c r="F1425" t="str">
        <f t="shared" si="706"/>
        <v>0.777000777000777</v>
      </c>
      <c r="G1425" t="str">
        <f t="shared" si="701"/>
        <v>0.777000777000777</v>
      </c>
      <c r="H1425" t="str">
        <f t="shared" si="707"/>
        <v>8.24375944820224+2.60003536871353i</v>
      </c>
      <c r="I1425" t="str">
        <f t="shared" si="708"/>
        <v>506.974514473053i</v>
      </c>
      <c r="J1425" t="str">
        <f t="shared" si="702"/>
        <v>-346.906547108974+110.909800582241i</v>
      </c>
      <c r="K1425" t="str">
        <f t="shared" si="709"/>
        <v>0.423901274273593-1.32588938580143i</v>
      </c>
      <c r="L1425" t="str">
        <f t="shared" si="710"/>
        <v>0.0309741260196595-0.082365860781231i</v>
      </c>
      <c r="M1425" t="str">
        <f t="shared" si="711"/>
        <v>0.454875400293252-1.40825524658266i</v>
      </c>
      <c r="N1425" t="str">
        <f t="shared" si="712"/>
        <v>-1.32272683449561i</v>
      </c>
      <c r="O1425" t="str">
        <f t="shared" si="713"/>
        <v>0.245533006505123-0.9693882311626i</v>
      </c>
      <c r="P1425" t="str">
        <f t="shared" si="714"/>
        <v>0.754466993494877+0.9693882311626i</v>
      </c>
      <c r="Q1425" t="str">
        <f t="shared" si="715"/>
        <v>-0.754466993494877+0.35333860333301i</v>
      </c>
      <c r="R1425" t="str">
        <f t="shared" si="716"/>
        <v>-0.326622118304068-1.4378315335397i</v>
      </c>
      <c r="S1425" t="str">
        <f t="shared" si="717"/>
        <v>0.136683843865211i</v>
      </c>
      <c r="T1425" t="str">
        <f t="shared" si="718"/>
        <v>0.196528340834817-0.0446439666211977i</v>
      </c>
      <c r="U1425" t="str">
        <f t="shared" si="719"/>
        <v>0.0000333333333333333-0.00087432878516239i</v>
      </c>
      <c r="V1425" t="str">
        <f t="shared" si="720"/>
        <v>6.66666666666667E-06-0.0087432878516239i</v>
      </c>
      <c r="W1425" t="str">
        <f t="shared" si="721"/>
        <v>0.0000276029244192509-0.000794936045916741i</v>
      </c>
      <c r="X1425" t="str">
        <f t="shared" si="722"/>
        <v>0.0000381059202743411-0.000794065874085156i</v>
      </c>
      <c r="Y1425" t="str">
        <f t="shared" si="723"/>
        <v>0.009+0.811159223156884i</v>
      </c>
      <c r="Z1425" t="str">
        <f t="shared" si="724"/>
        <v>-0.0117508827659038-0.000695336863046318i</v>
      </c>
      <c r="AA1425" t="str">
        <f t="shared" si="725"/>
        <v>0.165136522108992-14.8062973473015i</v>
      </c>
      <c r="AB1425" t="str">
        <f t="shared" si="726"/>
        <v>0.92691265577355-0.210560255530275i</v>
      </c>
      <c r="AC1425" t="str">
        <f t="shared" si="727"/>
        <v>1.12510718075958-1.40110829113715i</v>
      </c>
      <c r="AD1425" t="str">
        <f t="shared" si="728"/>
        <v>0.414340657022867+0.328836115088965i</v>
      </c>
      <c r="AE1425" t="str">
        <f t="shared" si="729"/>
        <v>-0.00464021661310098-0.00415222097029252i</v>
      </c>
      <c r="AF1425" t="str">
        <f t="shared" si="730"/>
        <v>-14.200800560994-2.45459897534556i</v>
      </c>
      <c r="AG1425" t="str">
        <f t="shared" si="731"/>
        <v>1.01787291042646-0.0220115841892133i</v>
      </c>
      <c r="AH1425" t="str">
        <f t="shared" si="732"/>
        <v>0.0532050713334395+0.0702699325254486i</v>
      </c>
      <c r="AI1425">
        <f t="shared" si="733"/>
        <v>-21.096548338200428</v>
      </c>
      <c r="AJ1425">
        <f t="shared" si="734"/>
        <v>52.868715956009659</v>
      </c>
      <c r="AK1425"/>
      <c r="AL1425"/>
      <c r="AM1425"/>
      <c r="AN1425"/>
    </row>
    <row r="1426" spans="1:40" x14ac:dyDescent="0.25">
      <c r="A1426"/>
      <c r="B1426">
        <f t="shared" si="700"/>
        <v>129200</v>
      </c>
      <c r="C1426" s="237" t="str">
        <f t="shared" si="703"/>
        <v>-4.57844166711559E-06+0.0189552817191101i</v>
      </c>
      <c r="D1426" s="208" t="str">
        <f t="shared" si="704"/>
        <v>-5.95704105839207+0.145323826513177i</v>
      </c>
      <c r="E1426" t="str">
        <f t="shared" si="705"/>
        <v>2870</v>
      </c>
      <c r="F1426" t="str">
        <f t="shared" si="706"/>
        <v>0.777000777000777</v>
      </c>
      <c r="G1426" t="str">
        <f t="shared" si="701"/>
        <v>0.777000777000777</v>
      </c>
      <c r="H1426" t="str">
        <f t="shared" si="707"/>
        <v>8.2449927136678+2.59844495667551i</v>
      </c>
      <c r="I1426" t="str">
        <f t="shared" si="708"/>
        <v>507.367213554752i</v>
      </c>
      <c r="J1426" t="str">
        <f t="shared" si="702"/>
        <v>-347.445728038728+110.995710574946i</v>
      </c>
      <c r="K1426" t="str">
        <f t="shared" si="709"/>
        <v>0.423302651546666-1.32504848327493i</v>
      </c>
      <c r="L1426" t="str">
        <f t="shared" si="710"/>
        <v>0.0309321271964002-0.0823178917745454i</v>
      </c>
      <c r="M1426" t="str">
        <f t="shared" si="711"/>
        <v>0.454234778743066-1.40736637504948i</v>
      </c>
      <c r="N1426" t="str">
        <f t="shared" si="712"/>
        <v>-1.32375140989026i</v>
      </c>
      <c r="O1426" t="str">
        <f t="shared" si="713"/>
        <v>0.244539666474675-0.969639289385726i</v>
      </c>
      <c r="P1426" t="str">
        <f t="shared" si="714"/>
        <v>0.755460333525325+0.969639289385726i</v>
      </c>
      <c r="Q1426" t="str">
        <f t="shared" si="715"/>
        <v>-0.755460333525325+0.354112120504534i</v>
      </c>
      <c r="R1426" t="str">
        <f t="shared" si="716"/>
        <v>-0.326611348609356-1.4366026625887i</v>
      </c>
      <c r="S1426" t="str">
        <f t="shared" si="717"/>
        <v>0.13678971826015i</v>
      </c>
      <c r="T1426" t="str">
        <f t="shared" si="718"/>
        <v>0.19651247346729-0.0446770743568414i</v>
      </c>
      <c r="U1426" t="str">
        <f t="shared" si="719"/>
        <v>0.0000333333333333333-0.000873652060096476i</v>
      </c>
      <c r="V1426" t="str">
        <f t="shared" si="720"/>
        <v>6.66666666666667E-06-0.00873652060096476i</v>
      </c>
      <c r="W1426" t="str">
        <f t="shared" si="721"/>
        <v>0.0000276029238282255-0.000794320912335836i</v>
      </c>
      <c r="X1426" t="str">
        <f t="shared" si="722"/>
        <v>0.0000380896544297926-0.000793451629103558i</v>
      </c>
      <c r="Y1426" t="str">
        <f t="shared" si="723"/>
        <v>0.009+0.811787541687602i</v>
      </c>
      <c r="Z1426" t="str">
        <f t="shared" si="724"/>
        <v>-0.0117326920532984-0.000694353982015356i</v>
      </c>
      <c r="AA1426" t="str">
        <f t="shared" si="725"/>
        <v>0.164880227018982-14.7948177980687i</v>
      </c>
      <c r="AB1426" t="str">
        <f t="shared" si="726"/>
        <v>0.926837818405504-0.210716405930985i</v>
      </c>
      <c r="AC1426" t="str">
        <f t="shared" si="727"/>
        <v>1.12444678699558-1.40011510077372i</v>
      </c>
      <c r="AD1426" t="str">
        <f t="shared" si="728"/>
        <v>0.414676043620976+0.3289420085944i</v>
      </c>
      <c r="AE1426" t="str">
        <f t="shared" si="729"/>
        <v>-0.00463686412816542-0.00414730725236615i</v>
      </c>
      <c r="AF1426" t="str">
        <f t="shared" si="730"/>
        <v>-14.2020337720599-2.45312113016233i</v>
      </c>
      <c r="AG1426" t="str">
        <f t="shared" si="731"/>
        <v>1.01786473244786-0.0220125701287064i</v>
      </c>
      <c r="AH1426" t="str">
        <f t="shared" si="732"/>
        <v>0.0531838381794491+0.0701917432855018i</v>
      </c>
      <c r="AI1426">
        <f t="shared" si="733"/>
        <v>-21.103957154210896</v>
      </c>
      <c r="AJ1426">
        <f t="shared" si="734"/>
        <v>52.849021877717171</v>
      </c>
      <c r="AK1426"/>
      <c r="AL1426"/>
      <c r="AM1426"/>
      <c r="AN1426"/>
    </row>
    <row r="1427" spans="1:40" x14ac:dyDescent="0.25">
      <c r="A1427"/>
      <c r="B1427">
        <f t="shared" si="700"/>
        <v>129300</v>
      </c>
      <c r="C1427" s="237" t="str">
        <f t="shared" si="703"/>
        <v>-4.57136251641474E-06+0.0189406217968286i</v>
      </c>
      <c r="D1427" s="208" t="str">
        <f t="shared" si="704"/>
        <v>-5.95704100411858+0.145211433775686i</v>
      </c>
      <c r="E1427" t="str">
        <f t="shared" si="705"/>
        <v>2870</v>
      </c>
      <c r="F1427" t="str">
        <f t="shared" si="706"/>
        <v>0.777000777000777</v>
      </c>
      <c r="G1427" t="str">
        <f t="shared" si="701"/>
        <v>0.777000777000777</v>
      </c>
      <c r="H1427" t="str">
        <f t="shared" si="707"/>
        <v>8.24622351817224+2.59685616323029i</v>
      </c>
      <c r="I1427" t="str">
        <f t="shared" si="708"/>
        <v>507.75991263645i</v>
      </c>
      <c r="J1427" t="str">
        <f t="shared" si="702"/>
        <v>-347.985326452747+111.081620567651i</v>
      </c>
      <c r="K1427" t="str">
        <f t="shared" si="709"/>
        <v>0.422705255590149-1.32420850189385i</v>
      </c>
      <c r="L1427" t="str">
        <f t="shared" si="710"/>
        <v>0.0308902097266561-0.0822699664197527i</v>
      </c>
      <c r="M1427" t="str">
        <f t="shared" si="711"/>
        <v>0.453595465316805-1.4064784683136i</v>
      </c>
      <c r="N1427" t="str">
        <f t="shared" si="712"/>
        <v>-1.32477598528492i</v>
      </c>
      <c r="O1427" t="str">
        <f t="shared" si="713"/>
        <v>0.243546069737565-0.969889329725503i</v>
      </c>
      <c r="P1427" t="str">
        <f t="shared" si="714"/>
        <v>0.756453930262435+0.969889329725503i</v>
      </c>
      <c r="Q1427" t="str">
        <f t="shared" si="715"/>
        <v>-0.756453930262435+0.354886655559417i</v>
      </c>
      <c r="R1427" t="str">
        <f t="shared" si="716"/>
        <v>-0.326600569401963-1.43537559931465i</v>
      </c>
      <c r="S1427" t="str">
        <f t="shared" si="717"/>
        <v>0.136895592655088i</v>
      </c>
      <c r="T1427" t="str">
        <f t="shared" si="718"/>
        <v>0.196496593350831-0.0447101785097709i</v>
      </c>
      <c r="U1427" t="str">
        <f t="shared" si="719"/>
        <v>0.0000333333333333334-0.000872976381782405i</v>
      </c>
      <c r="V1427" t="str">
        <f t="shared" si="720"/>
        <v>6.66666666666667E-06-0.00872976381782405i</v>
      </c>
      <c r="W1427" t="str">
        <f t="shared" si="721"/>
        <v>0.0000276029232367424-0.000793706730347511i</v>
      </c>
      <c r="X1427" t="str">
        <f t="shared" si="722"/>
        <v>0.0000380734262998069-0.00079283833384135i</v>
      </c>
      <c r="Y1427" t="str">
        <f t="shared" si="723"/>
        <v>0.009+0.81241586021832i</v>
      </c>
      <c r="Z1427" t="str">
        <f t="shared" si="724"/>
        <v>-0.0117145435599185-0.000693373654114895i</v>
      </c>
      <c r="AA1427" t="str">
        <f t="shared" si="725"/>
        <v>0.164624528716134-14.7833560506487i</v>
      </c>
      <c r="AB1427" t="str">
        <f t="shared" si="726"/>
        <v>0.926762920907981-0.210872539434065i</v>
      </c>
      <c r="AC1427" t="str">
        <f t="shared" si="727"/>
        <v>1.12378777207499-1.39912292113563i</v>
      </c>
      <c r="AD1427" t="str">
        <f t="shared" si="728"/>
        <v>0.415011557682304+0.329047576992832i</v>
      </c>
      <c r="AE1427" t="str">
        <f t="shared" si="729"/>
        <v>-0.00463351804950183-0.00414240025421827i</v>
      </c>
      <c r="AF1427" t="str">
        <f t="shared" si="730"/>
        <v>-14.2032645222908-2.4516447294546i</v>
      </c>
      <c r="AG1427" t="str">
        <f t="shared" si="731"/>
        <v>1.01785654982479-0.0220135614386324i</v>
      </c>
      <c r="AH1427" t="str">
        <f t="shared" si="732"/>
        <v>0.053162636203653+0.0701136576105484i</v>
      </c>
      <c r="AI1427">
        <f t="shared" si="733"/>
        <v>-21.111361260313974</v>
      </c>
      <c r="AJ1427">
        <f t="shared" si="734"/>
        <v>52.829318729609504</v>
      </c>
      <c r="AK1427"/>
      <c r="AL1427"/>
      <c r="AM1427"/>
      <c r="AN1427"/>
    </row>
    <row r="1428" spans="1:40" x14ac:dyDescent="0.25">
      <c r="A1428"/>
      <c r="B1428">
        <f t="shared" si="700"/>
        <v>129400</v>
      </c>
      <c r="C1428" s="237" t="str">
        <f t="shared" si="703"/>
        <v>-4.56429977162058E-06+0.0189259845328466i</v>
      </c>
      <c r="D1428" s="208" t="str">
        <f t="shared" si="704"/>
        <v>-5.95704094997088+0.145099214751824i</v>
      </c>
      <c r="E1428" t="str">
        <f t="shared" si="705"/>
        <v>2870</v>
      </c>
      <c r="F1428" t="str">
        <f t="shared" si="706"/>
        <v>0.777000777000777</v>
      </c>
      <c r="G1428" t="str">
        <f t="shared" si="701"/>
        <v>0.777000777000777</v>
      </c>
      <c r="H1428" t="str">
        <f t="shared" si="707"/>
        <v>8.24745186797262+2.595268986763i</v>
      </c>
      <c r="I1428" t="str">
        <f t="shared" si="708"/>
        <v>508.152611718149i</v>
      </c>
      <c r="J1428" t="str">
        <f t="shared" si="702"/>
        <v>-348.525342351033+111.167530560356i</v>
      </c>
      <c r="K1428" t="str">
        <f t="shared" si="709"/>
        <v>0.422109083171655-1.3233694405221i</v>
      </c>
      <c r="L1428" t="str">
        <f t="shared" si="710"/>
        <v>0.030848373411807-0.0822220846901699i</v>
      </c>
      <c r="M1428" t="str">
        <f t="shared" si="711"/>
        <v>0.452957456583462-1.40559152521227i</v>
      </c>
      <c r="N1428" t="str">
        <f t="shared" si="712"/>
        <v>-1.32580056067957i</v>
      </c>
      <c r="O1428" t="str">
        <f t="shared" si="713"/>
        <v>0.242552217336847-0.970138351919446i</v>
      </c>
      <c r="P1428" t="str">
        <f t="shared" si="714"/>
        <v>0.757447782663153+0.970138351919446i</v>
      </c>
      <c r="Q1428" t="str">
        <f t="shared" si="715"/>
        <v>-0.757447782663153+0.355662208760124i</v>
      </c>
      <c r="R1428" t="str">
        <f t="shared" si="716"/>
        <v>-0.326589780679015-1.43415033951894i</v>
      </c>
      <c r="S1428" t="str">
        <f t="shared" si="717"/>
        <v>0.137001467050026i</v>
      </c>
      <c r="T1428" t="str">
        <f t="shared" si="718"/>
        <v>0.196480700484388-0.0447432790765713i</v>
      </c>
      <c r="U1428" t="str">
        <f t="shared" si="719"/>
        <v>0.0000333333333333335-0.000872301747793394i</v>
      </c>
      <c r="V1428" t="str">
        <f t="shared" si="720"/>
        <v>6.66666666666667E-06-0.00872301747793394i</v>
      </c>
      <c r="W1428" t="str">
        <f t="shared" si="721"/>
        <v>0.0000276029226448018-0.000793093497745598i</v>
      </c>
      <c r="X1428" t="str">
        <f t="shared" si="722"/>
        <v>0.0000380572357678791-0.000792225986098246i</v>
      </c>
      <c r="Y1428" t="str">
        <f t="shared" si="723"/>
        <v>0.009+0.813044178749038i</v>
      </c>
      <c r="Z1428" t="str">
        <f t="shared" si="724"/>
        <v>-0.0116964371551924-0.000692395870228063i</v>
      </c>
      <c r="AA1428" t="str">
        <f t="shared" si="725"/>
        <v>0.16436942534724-14.77191206363i</v>
      </c>
      <c r="AB1428" t="str">
        <f t="shared" si="726"/>
        <v>0.926687963276018-0.211028656023409i</v>
      </c>
      <c r="AC1428" t="str">
        <f t="shared" si="727"/>
        <v>1.12313013240857-1.39813175099558i</v>
      </c>
      <c r="AD1428" t="str">
        <f t="shared" si="728"/>
        <v>0.415347198913365+0.329152820138176i</v>
      </c>
      <c r="AE1428" t="str">
        <f t="shared" si="729"/>
        <v>-0.00463017835633777-0.00413749996043893i</v>
      </c>
      <c r="AF1428" t="str">
        <f t="shared" si="730"/>
        <v>-14.2044928179435-2.45016977201118i</v>
      </c>
      <c r="AG1428" t="str">
        <f t="shared" si="731"/>
        <v>1.01784836255983-0.0220145580907391i</v>
      </c>
      <c r="AH1428" t="str">
        <f t="shared" si="732"/>
        <v>0.053141465292468+0.0700356752703754i</v>
      </c>
      <c r="AI1428">
        <f t="shared" si="733"/>
        <v>-21.118760665178872</v>
      </c>
      <c r="AJ1428">
        <f t="shared" si="734"/>
        <v>52.809606529563659</v>
      </c>
      <c r="AK1428"/>
      <c r="AL1428"/>
      <c r="AM1428"/>
      <c r="AN1428"/>
    </row>
    <row r="1429" spans="1:40" x14ac:dyDescent="0.25">
      <c r="A1429"/>
      <c r="B1429">
        <f t="shared" si="700"/>
        <v>129500</v>
      </c>
      <c r="C1429" s="237" t="str">
        <f t="shared" si="703"/>
        <v>-4.55725338207808E-06+0.0189113698746737i</v>
      </c>
      <c r="D1429" s="208" t="str">
        <f t="shared" si="704"/>
        <v>-5.95704089594855+0.144987169039165i</v>
      </c>
      <c r="E1429" t="str">
        <f t="shared" si="705"/>
        <v>2870</v>
      </c>
      <c r="F1429" t="str">
        <f t="shared" si="706"/>
        <v>0.777000777000777</v>
      </c>
      <c r="G1429" t="str">
        <f t="shared" si="701"/>
        <v>0.777000777000777</v>
      </c>
      <c r="H1429" t="str">
        <f t="shared" si="707"/>
        <v>8.24867776930706+2.59368342565743i</v>
      </c>
      <c r="I1429" t="str">
        <f t="shared" si="708"/>
        <v>508.545310799848i</v>
      </c>
      <c r="J1429" t="str">
        <f t="shared" si="702"/>
        <v>-349.065775733585+111.253440553062i</v>
      </c>
      <c r="K1429" t="str">
        <f t="shared" si="709"/>
        <v>0.421514131069018-1.32253129802398i</v>
      </c>
      <c r="L1429" t="str">
        <f t="shared" si="710"/>
        <v>0.0308066180537976-0.0821742465589848i</v>
      </c>
      <c r="M1429" t="str">
        <f t="shared" si="711"/>
        <v>0.452320749122816-1.40470554458296i</v>
      </c>
      <c r="N1429" t="str">
        <f t="shared" si="712"/>
        <v>-1.32682513607422i</v>
      </c>
      <c r="O1429" t="str">
        <f t="shared" si="713"/>
        <v>0.241558110315811-0.970386355706146i</v>
      </c>
      <c r="P1429" t="str">
        <f t="shared" si="714"/>
        <v>0.758441889684189+0.970386355706146i</v>
      </c>
      <c r="Q1429" t="str">
        <f t="shared" si="715"/>
        <v>-0.758441889684189+0.356438780368074i</v>
      </c>
      <c r="R1429" t="str">
        <f t="shared" si="716"/>
        <v>-0.326578982437637-1.43292687901587i</v>
      </c>
      <c r="S1429" t="str">
        <f t="shared" si="717"/>
        <v>0.137107341444964i</v>
      </c>
      <c r="T1429" t="str">
        <f t="shared" si="718"/>
        <v>0.196464794866896-0.044776376053826i</v>
      </c>
      <c r="U1429" t="str">
        <f t="shared" si="719"/>
        <v>0.0000333333333333333-0.00087162815571015i</v>
      </c>
      <c r="V1429" t="str">
        <f t="shared" si="720"/>
        <v>6.66666666666667E-06-0.0087162815571015i</v>
      </c>
      <c r="W1429" t="str">
        <f t="shared" si="721"/>
        <v>0.0000276029220524034-0.000792481212330739i</v>
      </c>
      <c r="X1429" t="str">
        <f t="shared" si="722"/>
        <v>0.0000380410827179526-0.000791614583680745i</v>
      </c>
      <c r="Y1429" t="str">
        <f t="shared" si="723"/>
        <v>0.009+0.813672497279756i</v>
      </c>
      <c r="Z1429" t="str">
        <f t="shared" si="724"/>
        <v>-0.0116783727090525-0.000691420621278505i</v>
      </c>
      <c r="AA1429" t="str">
        <f t="shared" si="725"/>
        <v>0.164114915066289-14.7604857957293i</v>
      </c>
      <c r="AB1429" t="str">
        <f t="shared" si="726"/>
        <v>0.926612945504593-0.211184755682903i</v>
      </c>
      <c r="AC1429" t="str">
        <f t="shared" si="727"/>
        <v>1.12247386441836-1.39714158912646i</v>
      </c>
      <c r="AD1429" t="str">
        <f t="shared" si="728"/>
        <v>0.415682967020499+0.32925773788455i</v>
      </c>
      <c r="AE1429" t="str">
        <f t="shared" si="729"/>
        <v>-0.00462684502798128-0.0041326063556675i</v>
      </c>
      <c r="AF1429" t="str">
        <f t="shared" si="730"/>
        <v>-14.2057186652556-2.44869625661827i</v>
      </c>
      <c r="AG1429" t="str">
        <f t="shared" si="731"/>
        <v>1.01784017065558-0.0220155600568523i</v>
      </c>
      <c r="AH1429" t="str">
        <f t="shared" si="732"/>
        <v>0.0531203253327585+0.0699577960354721i</v>
      </c>
      <c r="AI1429">
        <f t="shared" si="733"/>
        <v>-21.126155377455277</v>
      </c>
      <c r="AJ1429">
        <f t="shared" si="734"/>
        <v>52.789885295395436</v>
      </c>
      <c r="AK1429"/>
      <c r="AL1429"/>
      <c r="AM1429"/>
      <c r="AN1429"/>
    </row>
    <row r="1430" spans="1:40" x14ac:dyDescent="0.25">
      <c r="A1430"/>
      <c r="B1430">
        <f t="shared" si="700"/>
        <v>129600</v>
      </c>
      <c r="C1430" s="237" t="str">
        <f t="shared" si="703"/>
        <v>-4.55022329732757E-06+0.0188967777699817i</v>
      </c>
      <c r="D1430" s="208" t="str">
        <f t="shared" si="704"/>
        <v>-5.95704084205124+0.144875296236526i</v>
      </c>
      <c r="E1430" t="str">
        <f t="shared" si="705"/>
        <v>2870</v>
      </c>
      <c r="F1430" t="str">
        <f t="shared" si="706"/>
        <v>0.777000777000777</v>
      </c>
      <c r="G1430" t="str">
        <f t="shared" si="701"/>
        <v>0.777000777000777</v>
      </c>
      <c r="H1430" t="str">
        <f t="shared" si="707"/>
        <v>8.24990122839506+2.59209947829589i</v>
      </c>
      <c r="I1430" t="str">
        <f t="shared" si="708"/>
        <v>508.938009881546i</v>
      </c>
      <c r="J1430" t="str">
        <f t="shared" si="702"/>
        <v>-349.606626600403+111.339350545766i</v>
      </c>
      <c r="K1430" t="str">
        <f t="shared" si="709"/>
        <v>0.420920396070225-1.32169407326414i</v>
      </c>
      <c r="L1430" t="str">
        <f t="shared" si="710"/>
        <v>0.0307649434551352-0.0821264519992562i</v>
      </c>
      <c r="M1430" t="str">
        <f t="shared" si="711"/>
        <v>0.45168533952536-1.4038205252634i</v>
      </c>
      <c r="N1430" t="str">
        <f t="shared" si="712"/>
        <v>-1.32784971146887i</v>
      </c>
      <c r="O1430" t="str">
        <f t="shared" si="713"/>
        <v>0.240563749718026-0.970633340825259i</v>
      </c>
      <c r="P1430" t="str">
        <f t="shared" si="714"/>
        <v>0.759436250281974+0.970633340825259i</v>
      </c>
      <c r="Q1430" t="str">
        <f t="shared" si="715"/>
        <v>-0.759436250281974+0.357216370643611i</v>
      </c>
      <c r="R1430" t="str">
        <f t="shared" si="716"/>
        <v>-0.32656817467495-1.43170521363268i</v>
      </c>
      <c r="S1430" t="str">
        <f t="shared" si="717"/>
        <v>0.137213215839902i</v>
      </c>
      <c r="T1430" t="str">
        <f t="shared" si="718"/>
        <v>0.196448876497294-0.0448094694381167i</v>
      </c>
      <c r="U1430" t="str">
        <f t="shared" si="719"/>
        <v>0.0000333333333333333-0.000870955603120869i</v>
      </c>
      <c r="V1430" t="str">
        <f t="shared" si="720"/>
        <v>6.66666666666667E-06-0.00870955603120869i</v>
      </c>
      <c r="W1430" t="str">
        <f t="shared" si="721"/>
        <v>0.0000276029214595475-0.000791869871910387i</v>
      </c>
      <c r="X1430" t="str">
        <f t="shared" si="722"/>
        <v>0.0000380249670344201-0.000791004124402137i</v>
      </c>
      <c r="Y1430" t="str">
        <f t="shared" si="723"/>
        <v>0.009+0.814300815810474i</v>
      </c>
      <c r="Z1430" t="str">
        <f t="shared" si="724"/>
        <v>-0.0116603500919341-0.000690447898230212i</v>
      </c>
      <c r="AA1430" t="str">
        <f t="shared" si="725"/>
        <v>0.16386099603443-14.7490772057914i</v>
      </c>
      <c r="AB1430" t="str">
        <f t="shared" si="726"/>
        <v>0.926537867588702-0.211340838396425i</v>
      </c>
      <c r="AC1430" t="str">
        <f t="shared" si="727"/>
        <v>1.12181896453763-1.39615243430147i</v>
      </c>
      <c r="AD1430" t="str">
        <f t="shared" si="728"/>
        <v>0.416018861709867+0.329362330086317i</v>
      </c>
      <c r="AE1430" t="str">
        <f t="shared" si="729"/>
        <v>-0.00462351804382067-0.00412771942459332i</v>
      </c>
      <c r="AF1430" t="str">
        <f t="shared" si="730"/>
        <v>-14.2069420704463-2.44722418205936i</v>
      </c>
      <c r="AG1430" t="str">
        <f t="shared" si="731"/>
        <v>1.01783197411462-0.0220165673088756i</v>
      </c>
      <c r="AH1430" t="str">
        <f t="shared" si="732"/>
        <v>0.0530992162118411+0.0698800196770453i</v>
      </c>
      <c r="AI1430">
        <f t="shared" si="733"/>
        <v>-21.133545405771606</v>
      </c>
      <c r="AJ1430">
        <f t="shared" si="734"/>
        <v>52.770155044863202</v>
      </c>
      <c r="AK1430"/>
      <c r="AL1430"/>
      <c r="AM1430"/>
      <c r="AN1430"/>
    </row>
    <row r="1431" spans="1:40" x14ac:dyDescent="0.25">
      <c r="A1431"/>
      <c r="B1431">
        <f t="shared" si="700"/>
        <v>129700</v>
      </c>
      <c r="C1431" s="237" t="str">
        <f t="shared" si="703"/>
        <v>-4.54320946710379E-06+0.0188822081666038i</v>
      </c>
      <c r="D1431" s="208" t="str">
        <f t="shared" si="704"/>
        <v>-5.95704078827854+0.144763595943963i</v>
      </c>
      <c r="E1431" t="str">
        <f t="shared" si="705"/>
        <v>2870</v>
      </c>
      <c r="F1431" t="str">
        <f t="shared" si="706"/>
        <v>0.777000777000777</v>
      </c>
      <c r="G1431" t="str">
        <f t="shared" si="701"/>
        <v>0.777000777000777</v>
      </c>
      <c r="H1431" t="str">
        <f t="shared" si="707"/>
        <v>8.25112225143727+2.59051714305934i</v>
      </c>
      <c r="I1431" t="str">
        <f t="shared" si="708"/>
        <v>509.330708963245i</v>
      </c>
      <c r="J1431" t="str">
        <f t="shared" si="702"/>
        <v>-350.147894951488+111.425260538471i</v>
      </c>
      <c r="K1431" t="str">
        <f t="shared" si="709"/>
        <v>0.420327874973421-1.32085776510759i</v>
      </c>
      <c r="L1431" t="str">
        <f t="shared" si="710"/>
        <v>0.0307233494188896-0.0820787009839167i</v>
      </c>
      <c r="M1431" t="str">
        <f t="shared" si="711"/>
        <v>0.451051224392311-1.40293646609151i</v>
      </c>
      <c r="N1431" t="str">
        <f t="shared" si="712"/>
        <v>-1.32887428686352i</v>
      </c>
      <c r="O1431" t="str">
        <f t="shared" si="713"/>
        <v>0.239569136587327-0.970879307017511i</v>
      </c>
      <c r="P1431" t="str">
        <f t="shared" si="714"/>
        <v>0.760430863412673+0.970879307017511i</v>
      </c>
      <c r="Q1431" t="str">
        <f t="shared" si="715"/>
        <v>-0.760430863412673+0.357994979846009i</v>
      </c>
      <c r="R1431" t="str">
        <f t="shared" si="716"/>
        <v>-0.326557357388071-1.43048533920946i</v>
      </c>
      <c r="S1431" t="str">
        <f t="shared" si="717"/>
        <v>0.13731909023484i</v>
      </c>
      <c r="T1431" t="str">
        <f t="shared" si="718"/>
        <v>0.19643294537452-0.0448425592260234i</v>
      </c>
      <c r="U1431" t="str">
        <f t="shared" si="719"/>
        <v>0.0000333333333333333-0.000870284087621163i</v>
      </c>
      <c r="V1431" t="str">
        <f t="shared" si="720"/>
        <v>6.66666666666667E-06-0.00870284087621163i</v>
      </c>
      <c r="W1431" t="str">
        <f t="shared" si="721"/>
        <v>0.000027602920866234-0.000791259474298735i</v>
      </c>
      <c r="X1431" t="str">
        <f t="shared" si="722"/>
        <v>0.0000380088886021179-0.000790394606082422i</v>
      </c>
      <c r="Y1431" t="str">
        <f t="shared" si="723"/>
        <v>0.009+0.814929134341192i</v>
      </c>
      <c r="Z1431" t="str">
        <f t="shared" si="724"/>
        <v>-0.0116423691747717-0.000689477692087253i</v>
      </c>
      <c r="AA1431" t="str">
        <f t="shared" si="725"/>
        <v>0.163607666419939-14.7376862527885i</v>
      </c>
      <c r="AB1431" t="str">
        <f t="shared" si="726"/>
        <v>0.926462729523336-0.211496904147844i</v>
      </c>
      <c r="AC1431" t="str">
        <f t="shared" si="727"/>
        <v>1.12116542921087-1.39516428529403i</v>
      </c>
      <c r="AD1431" t="str">
        <f t="shared" si="728"/>
        <v>0.416354882687477+0.329466596598061i</v>
      </c>
      <c r="AE1431" t="str">
        <f t="shared" si="729"/>
        <v>-0.00462019738332409-0.00412283915195482i</v>
      </c>
      <c r="AF1431" t="str">
        <f t="shared" si="730"/>
        <v>-14.2081630397158-2.44575354711538i</v>
      </c>
      <c r="AG1431" t="str">
        <f t="shared" si="731"/>
        <v>1.01782377293955-0.0220175798187914i</v>
      </c>
      <c r="AH1431" t="str">
        <f t="shared" si="732"/>
        <v>0.0530781378174771+0.0698023459670012i</v>
      </c>
      <c r="AI1431">
        <f t="shared" si="733"/>
        <v>-21.140930758736619</v>
      </c>
      <c r="AJ1431">
        <f t="shared" si="734"/>
        <v>52.750415795664892</v>
      </c>
      <c r="AK1431"/>
      <c r="AL1431"/>
      <c r="AM1431"/>
      <c r="AN1431"/>
    </row>
    <row r="1432" spans="1:40" x14ac:dyDescent="0.25">
      <c r="A1432"/>
      <c r="B1432">
        <f t="shared" si="700"/>
        <v>129800</v>
      </c>
      <c r="C1432" s="237" t="str">
        <f t="shared" si="703"/>
        <v>-4.53621184133505E-06+0.0188676610125337i</v>
      </c>
      <c r="D1432" s="208" t="str">
        <f t="shared" si="704"/>
        <v>-5.95704073463007+0.144652067762758i</v>
      </c>
      <c r="E1432" t="str">
        <f t="shared" si="705"/>
        <v>2870</v>
      </c>
      <c r="F1432" t="str">
        <f t="shared" si="706"/>
        <v>0.777000777000777</v>
      </c>
      <c r="G1432" t="str">
        <f t="shared" si="701"/>
        <v>0.777000777000777</v>
      </c>
      <c r="H1432" t="str">
        <f t="shared" si="707"/>
        <v>8.2523408446158+2.58893641832736i</v>
      </c>
      <c r="I1432" t="str">
        <f t="shared" si="708"/>
        <v>509.723408044944i</v>
      </c>
      <c r="J1432" t="str">
        <f t="shared" si="702"/>
        <v>-350.689580786838+111.511170531177i</v>
      </c>
      <c r="K1432" t="str">
        <f t="shared" si="709"/>
        <v>0.419736564586844-1.32002237241975i</v>
      </c>
      <c r="L1432" t="str">
        <f t="shared" si="710"/>
        <v>0.0306818357486894-0.0820309934857722i</v>
      </c>
      <c r="M1432" t="str">
        <f t="shared" si="711"/>
        <v>0.450418400335533-1.40205336590552i</v>
      </c>
      <c r="N1432" t="str">
        <f t="shared" si="712"/>
        <v>-1.32989886225818i</v>
      </c>
      <c r="O1432" t="str">
        <f t="shared" si="713"/>
        <v>0.238574271967804-0.971124254024701i</v>
      </c>
      <c r="P1432" t="str">
        <f t="shared" si="714"/>
        <v>0.761425728032196+0.971124254024701i</v>
      </c>
      <c r="Q1432" t="str">
        <f t="shared" si="715"/>
        <v>-0.761425728032196+0.358774608233479i</v>
      </c>
      <c r="R1432" t="str">
        <f t="shared" si="716"/>
        <v>-0.326546530574114-1.42926725159911i</v>
      </c>
      <c r="S1432" t="str">
        <f t="shared" si="717"/>
        <v>0.137424964629779i</v>
      </c>
      <c r="T1432" t="str">
        <f t="shared" si="718"/>
        <v>0.196417001497509-0.0448756454141247i</v>
      </c>
      <c r="U1432" t="str">
        <f t="shared" si="719"/>
        <v>0.0000333333333333335-0.000869613606814061i</v>
      </c>
      <c r="V1432" t="str">
        <f t="shared" si="720"/>
        <v>6.66666666666667E-06-0.00869613606814061i</v>
      </c>
      <c r="W1432" t="str">
        <f t="shared" si="721"/>
        <v>0.0000276029202724631-0.000790650017316716i</v>
      </c>
      <c r="X1432" t="str">
        <f t="shared" si="722"/>
        <v>0.0000379928473063266-0.00078978602654832i</v>
      </c>
      <c r="Y1432" t="str">
        <f t="shared" si="723"/>
        <v>0.009+0.81555745287191i</v>
      </c>
      <c r="Z1432" t="str">
        <f t="shared" si="724"/>
        <v>-0.0116244298289973-0.00068850999389361i</v>
      </c>
      <c r="AA1432" t="str">
        <f t="shared" si="725"/>
        <v>0.163354924398189-14.7263128958196i</v>
      </c>
      <c r="AB1432" t="str">
        <f t="shared" si="726"/>
        <v>0.926387531303472-0.211652952921024i</v>
      </c>
      <c r="AC1432" t="str">
        <f t="shared" si="727"/>
        <v>1.12051325489373-1.39417714087792i</v>
      </c>
      <c r="AD1432" t="str">
        <f t="shared" si="728"/>
        <v>0.416691029659138+0.329570537274593i</v>
      </c>
      <c r="AE1432" t="str">
        <f t="shared" si="729"/>
        <v>-0.00461688302603882-0.00411796552253956i</v>
      </c>
      <c r="AF1432" t="str">
        <f t="shared" si="730"/>
        <v>-14.2093815792459-2.4442843505646i</v>
      </c>
      <c r="AG1432" t="str">
        <f t="shared" si="731"/>
        <v>1.01781556713296-0.0220185975586577i</v>
      </c>
      <c r="AH1432" t="str">
        <f t="shared" si="732"/>
        <v>0.0530570900378701+0.0697247746779492i</v>
      </c>
      <c r="AI1432">
        <f t="shared" si="733"/>
        <v>-21.148311444939001</v>
      </c>
      <c r="AJ1432">
        <f t="shared" si="734"/>
        <v>52.730667565440932</v>
      </c>
      <c r="AK1432"/>
      <c r="AL1432"/>
      <c r="AM1432"/>
      <c r="AN1432"/>
    </row>
    <row r="1433" spans="1:40" x14ac:dyDescent="0.25">
      <c r="A1433"/>
      <c r="B1433">
        <f t="shared" si="700"/>
        <v>129900</v>
      </c>
      <c r="C1433" s="237" t="str">
        <f t="shared" si="703"/>
        <v>-4.52923037014235E-06+0.0188531362559257i</v>
      </c>
      <c r="D1433" s="208" t="str">
        <f t="shared" si="704"/>
        <v>-5.95704068110546+0.14454071129543i</v>
      </c>
      <c r="E1433" t="str">
        <f t="shared" si="705"/>
        <v>2870</v>
      </c>
      <c r="F1433" t="str">
        <f t="shared" si="706"/>
        <v>0.777000777000777</v>
      </c>
      <c r="G1433" t="str">
        <f t="shared" si="701"/>
        <v>0.777000777000777</v>
      </c>
      <c r="H1433" t="str">
        <f t="shared" si="707"/>
        <v>8.25355701409413+2.58735730247819i</v>
      </c>
      <c r="I1433" t="str">
        <f t="shared" si="708"/>
        <v>510.116107126643i</v>
      </c>
      <c r="J1433" t="str">
        <f t="shared" si="702"/>
        <v>-351.231684106455+111.597080523882i</v>
      </c>
      <c r="K1433" t="str">
        <f t="shared" si="709"/>
        <v>0.419146461728778-1.31918789406642i</v>
      </c>
      <c r="L1433" t="str">
        <f t="shared" si="710"/>
        <v>0.0306404022487219-0.0819833294775041i</v>
      </c>
      <c r="M1433" t="str">
        <f t="shared" si="711"/>
        <v>0.4497868639775-1.40117122354392i</v>
      </c>
      <c r="N1433" t="str">
        <f t="shared" si="712"/>
        <v>-1.33092343765283i</v>
      </c>
      <c r="O1433" t="str">
        <f t="shared" si="713"/>
        <v>0.237579156903839-0.97136818158969i</v>
      </c>
      <c r="P1433" t="str">
        <f t="shared" si="714"/>
        <v>0.762420843096161+0.97136818158969i</v>
      </c>
      <c r="Q1433" t="str">
        <f t="shared" si="715"/>
        <v>-0.762420843096161+0.35955525606314i</v>
      </c>
      <c r="R1433" t="str">
        <f t="shared" si="716"/>
        <v>-0.326535694230196-1.42805094666734i</v>
      </c>
      <c r="S1433" t="str">
        <f t="shared" si="717"/>
        <v>0.137530839024717i</v>
      </c>
      <c r="T1433" t="str">
        <f t="shared" si="718"/>
        <v>0.196401044865201-0.0449087279989973i</v>
      </c>
      <c r="U1433" t="str">
        <f t="shared" si="719"/>
        <v>0.0000333333333333332-0.000868944158309964i</v>
      </c>
      <c r="V1433" t="str">
        <f t="shared" si="720"/>
        <v>6.66666666666667E-06-0.00868944158309964i</v>
      </c>
      <c r="W1433" t="str">
        <f t="shared" si="721"/>
        <v>0.0000276029196782342-0.000790041498791969i</v>
      </c>
      <c r="X1433" t="str">
        <f t="shared" si="722"/>
        <v>0.0000379768430327668-0.000789178383633232i</v>
      </c>
      <c r="Y1433" t="str">
        <f t="shared" si="723"/>
        <v>0.009+0.816185771402628i</v>
      </c>
      <c r="Z1433" t="str">
        <f t="shared" si="724"/>
        <v>-0.0116065319265382-0.000687544794732929i</v>
      </c>
      <c r="AA1433" t="str">
        <f t="shared" si="725"/>
        <v>0.163102768151612-14.7149570941105i</v>
      </c>
      <c r="AB1433" t="str">
        <f t="shared" si="726"/>
        <v>0.926312272924111-0.211808984699819i</v>
      </c>
      <c r="AC1433" t="str">
        <f t="shared" si="727"/>
        <v>1.11986243805296-1.39319099982722i</v>
      </c>
      <c r="AD1433" t="str">
        <f t="shared" si="728"/>
        <v>0.417027302330498+0.329674151970973i</v>
      </c>
      <c r="AE1433" t="str">
        <f t="shared" si="729"/>
        <v>-0.00461357495159138-0.00411309852118435i</v>
      </c>
      <c r="AF1433" t="str">
        <f t="shared" si="730"/>
        <v>-14.2105976951996-2.44281659118276i</v>
      </c>
      <c r="AG1433" t="str">
        <f t="shared" si="731"/>
        <v>1.01780735669748-0.022019620500611i</v>
      </c>
      <c r="AH1433" t="str">
        <f t="shared" si="732"/>
        <v>0.0530360727616641+0.0696473055832i</v>
      </c>
      <c r="AI1433">
        <f t="shared" si="733"/>
        <v>-21.155687472947321</v>
      </c>
      <c r="AJ1433">
        <f t="shared" si="734"/>
        <v>52.710910371774688</v>
      </c>
      <c r="AK1433"/>
      <c r="AL1433"/>
      <c r="AM1433"/>
      <c r="AN1433"/>
    </row>
    <row r="1434" spans="1:40" x14ac:dyDescent="0.25">
      <c r="A1434"/>
      <c r="B1434">
        <f t="shared" si="700"/>
        <v>130000</v>
      </c>
      <c r="C1434" s="237" t="str">
        <f t="shared" si="703"/>
        <v>-4.52226500383841E-06+0.0188386338450932i</v>
      </c>
      <c r="D1434" s="208" t="str">
        <f t="shared" si="704"/>
        <v>-5.95704062770432+0.144429526145715i</v>
      </c>
      <c r="E1434" t="str">
        <f t="shared" si="705"/>
        <v>2870</v>
      </c>
      <c r="F1434" t="str">
        <f t="shared" si="706"/>
        <v>0.777000777000777</v>
      </c>
      <c r="G1434" t="str">
        <f t="shared" si="701"/>
        <v>0.777000777000777</v>
      </c>
      <c r="H1434" t="str">
        <f t="shared" si="707"/>
        <v>8.25477076601724+2.58577979388878i</v>
      </c>
      <c r="I1434" t="str">
        <f t="shared" si="708"/>
        <v>510.508806208342i</v>
      </c>
      <c r="J1434" t="str">
        <f t="shared" si="702"/>
        <v>-351.774204910337+111.682990516586i</v>
      </c>
      <c r="K1434" t="str">
        <f t="shared" si="709"/>
        <v>0.418557563227552-1.3183543289138i</v>
      </c>
      <c r="L1434" t="str">
        <f t="shared" si="710"/>
        <v>0.0305990487237307-0.0819357089316705i</v>
      </c>
      <c r="M1434" t="str">
        <f t="shared" si="711"/>
        <v>0.449156611951283-1.40029003784547i</v>
      </c>
      <c r="N1434" t="str">
        <f t="shared" si="712"/>
        <v>-1.33194801304748i</v>
      </c>
      <c r="O1434" t="str">
        <f t="shared" si="713"/>
        <v>0.236583792440051-0.971611089456416i</v>
      </c>
      <c r="P1434" t="str">
        <f t="shared" si="714"/>
        <v>0.763416207559949+0.971611089456416i</v>
      </c>
      <c r="Q1434" t="str">
        <f t="shared" si="715"/>
        <v>-0.763416207559949+0.360336923591064i</v>
      </c>
      <c r="R1434" t="str">
        <f t="shared" si="716"/>
        <v>-0.326524848353422-1.42683642029252i</v>
      </c>
      <c r="S1434" t="str">
        <f t="shared" si="717"/>
        <v>0.137636713419655i</v>
      </c>
      <c r="T1434" t="str">
        <f t="shared" si="718"/>
        <v>0.196385075476528-0.0449418069772163i</v>
      </c>
      <c r="U1434" t="str">
        <f t="shared" si="719"/>
        <v>0.0000333333333333333-0.000868275739726651i</v>
      </c>
      <c r="V1434" t="str">
        <f t="shared" si="720"/>
        <v>6.66666666666667E-06-0.00868275739726651i</v>
      </c>
      <c r="W1434" t="str">
        <f t="shared" si="721"/>
        <v>0.000027602919083548-0.000789433916558838i</v>
      </c>
      <c r="X1434" t="str">
        <f t="shared" si="722"/>
        <v>0.0000379608756676004-0.000788571675177243i</v>
      </c>
      <c r="Y1434" t="str">
        <f t="shared" si="723"/>
        <v>0.009+0.816814089933346i</v>
      </c>
      <c r="Z1434" t="str">
        <f t="shared" si="724"/>
        <v>-0.011588675339815-0.000686582085728368i</v>
      </c>
      <c r="AA1434" t="str">
        <f t="shared" si="725"/>
        <v>0.162851195869672-14.7036188070128i</v>
      </c>
      <c r="AB1434" t="str">
        <f t="shared" si="726"/>
        <v>0.926236954380215-0.211964999468076i</v>
      </c>
      <c r="AC1434" t="str">
        <f t="shared" si="727"/>
        <v>1.11921297516643-1.39220586091628i</v>
      </c>
      <c r="AD1434" t="str">
        <f t="shared" si="728"/>
        <v>0.417363700407033+0.329777440542464i</v>
      </c>
      <c r="AE1434" t="str">
        <f t="shared" si="729"/>
        <v>-0.0046102731396871-0.00410823813277452i</v>
      </c>
      <c r="AF1434" t="str">
        <f t="shared" si="730"/>
        <v>-14.2118113937216-2.44135026774306i</v>
      </c>
      <c r="AG1434" t="str">
        <f t="shared" si="731"/>
        <v>1.0177991416357-0.0220206486168642i</v>
      </c>
      <c r="AH1434" t="str">
        <f t="shared" si="732"/>
        <v>0.0530150858779488+0.0695699384567625i</v>
      </c>
      <c r="AI1434">
        <f t="shared" si="733"/>
        <v>-21.163058851309732</v>
      </c>
      <c r="AJ1434">
        <f t="shared" si="734"/>
        <v>52.691144232188726</v>
      </c>
      <c r="AK1434"/>
      <c r="AL1434"/>
      <c r="AM1434"/>
      <c r="AN1434"/>
    </row>
    <row r="1435" spans="1:40" x14ac:dyDescent="0.25">
      <c r="A1435"/>
      <c r="B1435">
        <f t="shared" si="700"/>
        <v>130100</v>
      </c>
      <c r="C1435" s="237" t="str">
        <f t="shared" si="703"/>
        <v>-4.51531569292686E-06+0.0188241537285087i</v>
      </c>
      <c r="D1435" s="208" t="str">
        <f t="shared" si="704"/>
        <v>-5.95704057442627+0.144318511918567i</v>
      </c>
      <c r="E1435" t="str">
        <f t="shared" si="705"/>
        <v>2870</v>
      </c>
      <c r="F1435" t="str">
        <f t="shared" si="706"/>
        <v>0.777000777000777</v>
      </c>
      <c r="G1435" t="str">
        <f t="shared" si="701"/>
        <v>0.777000777000777</v>
      </c>
      <c r="H1435" t="str">
        <f t="shared" si="707"/>
        <v>8.25598210651162+2.5842038909348i</v>
      </c>
      <c r="I1435" t="str">
        <f t="shared" si="708"/>
        <v>510.90150529004i</v>
      </c>
      <c r="J1435" t="str">
        <f t="shared" si="702"/>
        <v>-352.317143198486+111.768900509291i</v>
      </c>
      <c r="K1435" t="str">
        <f t="shared" si="709"/>
        <v>0.417969865921481-1.3175216758285i</v>
      </c>
      <c r="L1435" t="str">
        <f t="shared" si="710"/>
        <v>0.0305577749790134-0.0818881318207061i</v>
      </c>
      <c r="M1435" t="str">
        <f t="shared" si="711"/>
        <v>0.448527640900494-1.39940980764921i</v>
      </c>
      <c r="N1435" t="str">
        <f t="shared" si="712"/>
        <v>-1.33297258844213i</v>
      </c>
      <c r="O1435" t="str">
        <f t="shared" si="713"/>
        <v>0.235588179621327-0.971852977369885i</v>
      </c>
      <c r="P1435" t="str">
        <f t="shared" si="714"/>
        <v>0.764411820378673+0.971852977369885i</v>
      </c>
      <c r="Q1435" t="str">
        <f t="shared" si="715"/>
        <v>-0.764411820378673+0.361119611072245i</v>
      </c>
      <c r="R1435" t="str">
        <f t="shared" si="716"/>
        <v>-0.326513992940901-1.4256236683657i</v>
      </c>
      <c r="S1435" t="str">
        <f t="shared" si="717"/>
        <v>0.137742587814593i</v>
      </c>
      <c r="T1435" t="str">
        <f t="shared" si="718"/>
        <v>0.196369093330425-0.0449748823453555i</v>
      </c>
      <c r="U1435" t="str">
        <f t="shared" si="719"/>
        <v>0.0000333333333333333-0.000867608348689199i</v>
      </c>
      <c r="V1435" t="str">
        <f t="shared" si="720"/>
        <v>6.66666666666667E-06-0.00867608348689199i</v>
      </c>
      <c r="W1435" t="str">
        <f t="shared" si="721"/>
        <v>0.0000276029184884041-0.000788827268458301i</v>
      </c>
      <c r="X1435" t="str">
        <f t="shared" si="722"/>
        <v>0.0000379449450974245-0.000787965899027044i</v>
      </c>
      <c r="Y1435" t="str">
        <f t="shared" si="723"/>
        <v>0.009+0.817442408464064i</v>
      </c>
      <c r="Z1435" t="str">
        <f t="shared" si="724"/>
        <v>-0.0115708599417383-0.000685621858042322i</v>
      </c>
      <c r="AA1435" t="str">
        <f t="shared" si="725"/>
        <v>0.162600205748828-14.6922979940035i</v>
      </c>
      <c r="AB1435" t="str">
        <f t="shared" si="726"/>
        <v>0.926161575666761-0.212120997209635i</v>
      </c>
      <c r="AC1435" t="str">
        <f t="shared" si="727"/>
        <v>1.118564862723-1.39122172291981i</v>
      </c>
      <c r="AD1435" t="str">
        <f t="shared" si="728"/>
        <v>0.417700223594044+0.329880402844584i</v>
      </c>
      <c r="AE1435" t="str">
        <f t="shared" si="729"/>
        <v>-0.00460697757010937-0.00410338434224411i</v>
      </c>
      <c r="AF1435" t="str">
        <f t="shared" si="730"/>
        <v>-14.2130226809379-2.43988537901623i</v>
      </c>
      <c r="AG1435" t="str">
        <f t="shared" si="731"/>
        <v>1.01779092195025-0.0220216818797066i</v>
      </c>
      <c r="AH1435" t="str">
        <f t="shared" si="732"/>
        <v>0.0529941292762445+0.0694926730733381i</v>
      </c>
      <c r="AI1435">
        <f t="shared" si="733"/>
        <v>-21.170425588555034</v>
      </c>
      <c r="AJ1435">
        <f t="shared" si="734"/>
        <v>52.671369164150477</v>
      </c>
      <c r="AK1435"/>
      <c r="AL1435"/>
      <c r="AM1435"/>
      <c r="AN1435"/>
    </row>
    <row r="1436" spans="1:40" x14ac:dyDescent="0.25">
      <c r="A1436"/>
      <c r="B1436">
        <f t="shared" si="700"/>
        <v>130200</v>
      </c>
      <c r="C1436" s="237" t="str">
        <f t="shared" si="703"/>
        <v>-4.50838238810131E-06+0.018809695854803i</v>
      </c>
      <c r="D1436" s="208" t="str">
        <f t="shared" si="704"/>
        <v>-5.95704052127093+0.144207668220156i</v>
      </c>
      <c r="E1436" t="str">
        <f t="shared" si="705"/>
        <v>2870</v>
      </c>
      <c r="F1436" t="str">
        <f t="shared" si="706"/>
        <v>0.777000777000777</v>
      </c>
      <c r="G1436" t="str">
        <f t="shared" si="701"/>
        <v>0.777000777000777</v>
      </c>
      <c r="H1436" t="str">
        <f t="shared" si="707"/>
        <v>8.2571910416854+2.58262959199063i</v>
      </c>
      <c r="I1436" t="str">
        <f t="shared" si="708"/>
        <v>511.294204371739i</v>
      </c>
      <c r="J1436" t="str">
        <f t="shared" si="702"/>
        <v>-352.860498970902+111.854810501997i</v>
      </c>
      <c r="K1436" t="str">
        <f t="shared" si="709"/>
        <v>0.417383366658834-1.31668993367757i</v>
      </c>
      <c r="L1436" t="str">
        <f t="shared" si="710"/>
        <v>0.0305165808204212-0.0818405981169249i</v>
      </c>
      <c r="M1436" t="str">
        <f t="shared" si="711"/>
        <v>0.447899947479255-1.39853053179449i</v>
      </c>
      <c r="N1436" t="str">
        <f t="shared" si="712"/>
        <v>-1.33399716383678i</v>
      </c>
      <c r="O1436" t="str">
        <f t="shared" si="713"/>
        <v>0.234592319492816-0.972093845076174i</v>
      </c>
      <c r="P1436" t="str">
        <f t="shared" si="714"/>
        <v>0.765407680507184+0.972093845076174i</v>
      </c>
      <c r="Q1436" t="str">
        <f t="shared" si="715"/>
        <v>-0.765407680507184+0.361903318760606i</v>
      </c>
      <c r="R1436" t="str">
        <f t="shared" si="716"/>
        <v>-0.326503127989736-1.42441268679057i</v>
      </c>
      <c r="S1436" t="str">
        <f t="shared" si="717"/>
        <v>0.137848462209531i</v>
      </c>
      <c r="T1436" t="str">
        <f t="shared" si="718"/>
        <v>0.196353098425826-0.0450079540999868i</v>
      </c>
      <c r="U1436" t="str">
        <f t="shared" si="719"/>
        <v>0.0000333333333333335-0.000866941982829993i</v>
      </c>
      <c r="V1436" t="str">
        <f t="shared" si="720"/>
        <v>6.66666666666667E-06-0.00866941982829993i</v>
      </c>
      <c r="W1436" t="str">
        <f t="shared" si="721"/>
        <v>0.0000276029178928028-0.000788221552337984i</v>
      </c>
      <c r="X1436" t="str">
        <f t="shared" si="722"/>
        <v>0.0000379290512092726-0.000787361053035953i</v>
      </c>
      <c r="Y1436" t="str">
        <f t="shared" si="723"/>
        <v>0.009+0.818070726994782i</v>
      </c>
      <c r="Z1436" t="str">
        <f t="shared" si="724"/>
        <v>-0.0115530856057075-0.000684664102876268i</v>
      </c>
      <c r="AA1436" t="str">
        <f t="shared" si="725"/>
        <v>0.162349795992502-14.6809946146849i</v>
      </c>
      <c r="AB1436" t="str">
        <f t="shared" si="726"/>
        <v>0.926086136778722-0.212276977908328i</v>
      </c>
      <c r="AC1436" t="str">
        <f t="shared" si="727"/>
        <v>1.1179180972226-1.39023858461285i</v>
      </c>
      <c r="AD1436" t="str">
        <f t="shared" si="728"/>
        <v>0.418036871596659+0.32998303873306i</v>
      </c>
      <c r="AE1436" t="str">
        <f t="shared" si="729"/>
        <v>-0.00460368822271978-0.00409853713457544i</v>
      </c>
      <c r="AF1436" t="str">
        <f t="shared" si="730"/>
        <v>-14.2142315629563-2.43842192377047i</v>
      </c>
      <c r="AG1436" t="str">
        <f t="shared" si="731"/>
        <v>1.01778269764374-0.0220227202615041i</v>
      </c>
      <c r="AH1436" t="str">
        <f t="shared" si="732"/>
        <v>0.0529732028465127+0.0694155092083213i</v>
      </c>
      <c r="AI1436">
        <f t="shared" si="733"/>
        <v>-21.177787693191728</v>
      </c>
      <c r="AJ1436">
        <f t="shared" si="734"/>
        <v>52.65158518506734</v>
      </c>
      <c r="AK1436"/>
      <c r="AL1436"/>
      <c r="AM1436"/>
      <c r="AN1436"/>
    </row>
    <row r="1437" spans="1:40" x14ac:dyDescent="0.25">
      <c r="A1437"/>
      <c r="B1437">
        <f t="shared" si="700"/>
        <v>130300</v>
      </c>
      <c r="C1437" s="237" t="str">
        <f t="shared" si="703"/>
        <v>-4.50146504024455E-06+0.0187952601727645i</v>
      </c>
      <c r="D1437" s="208" t="str">
        <f t="shared" si="704"/>
        <v>-5.95704046823793+0.144096994657861i</v>
      </c>
      <c r="E1437" t="str">
        <f t="shared" si="705"/>
        <v>2870</v>
      </c>
      <c r="F1437" t="str">
        <f t="shared" si="706"/>
        <v>0.777000777000777</v>
      </c>
      <c r="G1437" t="str">
        <f t="shared" si="701"/>
        <v>0.777000777000777</v>
      </c>
      <c r="H1437" t="str">
        <f t="shared" si="707"/>
        <v>8.25839757762836+2.58105689542946i</v>
      </c>
      <c r="I1437" t="str">
        <f t="shared" si="708"/>
        <v>511.686903453438i</v>
      </c>
      <c r="J1437" t="str">
        <f t="shared" si="702"/>
        <v>-353.404272227583+111.940720494702i</v>
      </c>
      <c r="K1437" t="str">
        <f t="shared" si="709"/>
        <v>0.416798062297796-1.31585910132846i</v>
      </c>
      <c r="L1437" t="str">
        <f t="shared" si="710"/>
        <v>0.0304754660543558-0.0817931077925197i</v>
      </c>
      <c r="M1437" t="str">
        <f t="shared" si="711"/>
        <v>0.447273528352152-1.39765220912098i</v>
      </c>
      <c r="N1437" t="str">
        <f t="shared" si="712"/>
        <v>-1.33502173923144i</v>
      </c>
      <c r="O1437" t="str">
        <f t="shared" si="713"/>
        <v>0.233596213099918-0.972333692322434i</v>
      </c>
      <c r="P1437" t="str">
        <f t="shared" si="714"/>
        <v>0.766403786900082+0.972333692322434i</v>
      </c>
      <c r="Q1437" t="str">
        <f t="shared" si="715"/>
        <v>-0.766403786900082+0.362688046909006i</v>
      </c>
      <c r="R1437" t="str">
        <f t="shared" si="716"/>
        <v>-0.326492253497029-1.42320347148336i</v>
      </c>
      <c r="S1437" t="str">
        <f t="shared" si="717"/>
        <v>0.13795433660447i</v>
      </c>
      <c r="T1437" t="str">
        <f t="shared" si="718"/>
        <v>0.196337090761666-0.0450410222376811i</v>
      </c>
      <c r="U1437" t="str">
        <f t="shared" si="719"/>
        <v>0.0000333333333333332-0.000866276639788675i</v>
      </c>
      <c r="V1437" t="str">
        <f t="shared" si="720"/>
        <v>6.66666666666667E-06-0.00866276639788675i</v>
      </c>
      <c r="W1437" t="str">
        <f t="shared" si="721"/>
        <v>0.0000276029172967435-0.000787616766052103i</v>
      </c>
      <c r="X1437" t="str">
        <f t="shared" si="722"/>
        <v>0.0000379131938906101-0.00078675713506386i</v>
      </c>
      <c r="Y1437" t="str">
        <f t="shared" si="723"/>
        <v>0.009+0.8186990455255i</v>
      </c>
      <c r="Z1437" t="str">
        <f t="shared" si="724"/>
        <v>-0.0115353522056078-0.000683708811470521i</v>
      </c>
      <c r="AA1437" t="str">
        <f t="shared" si="725"/>
        <v>0.162099964811049-14.6697086287836i</v>
      </c>
      <c r="AB1437" t="str">
        <f t="shared" si="726"/>
        <v>0.926010637711075-0.212432941547982i</v>
      </c>
      <c r="AC1437" t="str">
        <f t="shared" si="727"/>
        <v>1.11727267517605-1.3892564447708i</v>
      </c>
      <c r="AD1437" t="str">
        <f t="shared" si="728"/>
        <v>0.418373644119836+0.330085348063877i</v>
      </c>
      <c r="AE1437" t="str">
        <f t="shared" si="729"/>
        <v>-0.00460040507745735-0.00409369649479924i</v>
      </c>
      <c r="AF1437" t="str">
        <f t="shared" si="730"/>
        <v>-14.2154380458663-2.4369599007716i</v>
      </c>
      <c r="AG1437" t="str">
        <f t="shared" si="731"/>
        <v>1.01777446871882-0.0220237637346984i</v>
      </c>
      <c r="AH1437" t="str">
        <f t="shared" si="732"/>
        <v>0.052952306479144+0.0693384466377972i</v>
      </c>
      <c r="AI1437">
        <f t="shared" si="733"/>
        <v>-21.18514517370869</v>
      </c>
      <c r="AJ1437">
        <f t="shared" si="734"/>
        <v>52.63179231229207</v>
      </c>
      <c r="AK1437"/>
      <c r="AL1437"/>
      <c r="AM1437"/>
      <c r="AN1437"/>
    </row>
    <row r="1438" spans="1:40" x14ac:dyDescent="0.25">
      <c r="A1438"/>
      <c r="B1438">
        <f t="shared" si="700"/>
        <v>130400</v>
      </c>
      <c r="C1438" s="237" t="str">
        <f t="shared" si="703"/>
        <v>-4.49456360042758E-06+0.0187808466313389i</v>
      </c>
      <c r="D1438" s="208" t="str">
        <f t="shared" si="704"/>
        <v>-5.95704041532689+0.143986490840265i</v>
      </c>
      <c r="E1438" t="str">
        <f t="shared" si="705"/>
        <v>2870</v>
      </c>
      <c r="F1438" t="str">
        <f t="shared" si="706"/>
        <v>0.777000777000777</v>
      </c>
      <c r="G1438" t="str">
        <f t="shared" si="701"/>
        <v>0.777000777000777</v>
      </c>
      <c r="H1438" t="str">
        <f t="shared" si="707"/>
        <v>8.25960172041202+2.57948579962326i</v>
      </c>
      <c r="I1438" t="str">
        <f t="shared" si="708"/>
        <v>512.079602535136i</v>
      </c>
      <c r="J1438" t="str">
        <f t="shared" si="702"/>
        <v>-353.94846296853+112.026630487406i</v>
      </c>
      <c r="K1438" t="str">
        <f t="shared" si="709"/>
        <v>0.416213949706434-1.3150291776491i</v>
      </c>
      <c r="L1438" t="str">
        <f t="shared" si="710"/>
        <v>0.0304344304877687-0.0817456608195649i</v>
      </c>
      <c r="M1438" t="str">
        <f t="shared" si="711"/>
        <v>0.446648380194203-1.39677483846866i</v>
      </c>
      <c r="N1438" t="str">
        <f t="shared" si="712"/>
        <v>-1.33604631462609i</v>
      </c>
      <c r="O1438" t="str">
        <f t="shared" si="713"/>
        <v>0.23259986148832-0.972572518856879i</v>
      </c>
      <c r="P1438" t="str">
        <f t="shared" si="714"/>
        <v>0.76740013851168+0.972572518856879i</v>
      </c>
      <c r="Q1438" t="str">
        <f t="shared" si="715"/>
        <v>-0.76740013851168+0.363473795769211i</v>
      </c>
      <c r="R1438" t="str">
        <f t="shared" si="716"/>
        <v>-0.326481369459876-1.42199601837286i</v>
      </c>
      <c r="S1438" t="str">
        <f t="shared" si="717"/>
        <v>0.138060210999408i</v>
      </c>
      <c r="T1438" t="str">
        <f t="shared" si="718"/>
        <v>0.196321070336875-0.0450740867550062i</v>
      </c>
      <c r="U1438" t="str">
        <f t="shared" si="719"/>
        <v>0.0000333333333333332-0.000865612317212151i</v>
      </c>
      <c r="V1438" t="str">
        <f t="shared" si="720"/>
        <v>6.66666666666667E-06-0.00865612317212151i</v>
      </c>
      <c r="W1438" t="str">
        <f t="shared" si="721"/>
        <v>0.0000276029167002268-0.000787012907461484i</v>
      </c>
      <c r="X1438" t="str">
        <f t="shared" si="722"/>
        <v>0.0000378973730293354-0.000786154142977232i</v>
      </c>
      <c r="Y1438" t="str">
        <f t="shared" si="723"/>
        <v>0.009+0.819327364056218i</v>
      </c>
      <c r="Z1438" t="str">
        <f t="shared" si="724"/>
        <v>-0.0115176596158088-0.000682755975104081i</v>
      </c>
      <c r="AA1438" t="str">
        <f t="shared" si="725"/>
        <v>0.161850710421722-14.6584399961502i</v>
      </c>
      <c r="AB1438" t="str">
        <f t="shared" si="726"/>
        <v>0.925935078458773-0.212588888112409i</v>
      </c>
      <c r="AC1438" t="str">
        <f t="shared" si="727"/>
        <v>1.11662859310516-1.38827530216941i</v>
      </c>
      <c r="AD1438" t="str">
        <f t="shared" si="728"/>
        <v>0.418710540868353+0.330187330693222i</v>
      </c>
      <c r="AE1438" t="str">
        <f t="shared" si="729"/>
        <v>-0.0045971281143384-0.00408886240799393i</v>
      </c>
      <c r="AF1438" t="str">
        <f t="shared" si="730"/>
        <v>-14.2166421357389-2.435499308783i</v>
      </c>
      <c r="AG1438" t="str">
        <f t="shared" si="731"/>
        <v>1.0177662351781-0.0220248122718064i</v>
      </c>
      <c r="AH1438" t="str">
        <f t="shared" si="732"/>
        <v>0.0529314400649628+0.0692614851385349i</v>
      </c>
      <c r="AI1438">
        <f t="shared" si="733"/>
        <v>-21.192498038575124</v>
      </c>
      <c r="AJ1438">
        <f t="shared" si="734"/>
        <v>52.611990563117963</v>
      </c>
      <c r="AK1438"/>
      <c r="AL1438"/>
      <c r="AM1438"/>
      <c r="AN1438"/>
    </row>
    <row r="1439" spans="1:40" x14ac:dyDescent="0.25">
      <c r="A1439"/>
      <c r="B1439">
        <f t="shared" si="700"/>
        <v>130500</v>
      </c>
      <c r="C1439" s="237" t="str">
        <f t="shared" si="703"/>
        <v>-4.48767801990882E-06+0.0187664551796281i</v>
      </c>
      <c r="D1439" s="208" t="str">
        <f t="shared" si="704"/>
        <v>-5.95704036253745+0.143876156377149i</v>
      </c>
      <c r="E1439" t="str">
        <f t="shared" si="705"/>
        <v>2870</v>
      </c>
      <c r="F1439" t="str">
        <f t="shared" si="706"/>
        <v>0.777000777000777</v>
      </c>
      <c r="G1439" t="str">
        <f t="shared" si="701"/>
        <v>0.777000777000777</v>
      </c>
      <c r="H1439" t="str">
        <f t="shared" si="707"/>
        <v>8.26080347608968+2.57791630294283i</v>
      </c>
      <c r="I1439" t="str">
        <f t="shared" si="708"/>
        <v>512.472301616835i</v>
      </c>
      <c r="J1439" t="str">
        <f t="shared" si="702"/>
        <v>-354.493071193744+112.112540480112i</v>
      </c>
      <c r="K1439" t="str">
        <f t="shared" si="709"/>
        <v>0.415631025762675-1.31420016150783i</v>
      </c>
      <c r="L1439" t="str">
        <f t="shared" si="710"/>
        <v>0.0303934739281594-0.0816982571700165i</v>
      </c>
      <c r="M1439" t="str">
        <f t="shared" si="711"/>
        <v>0.446024499690834-1.39589841867785i</v>
      </c>
      <c r="N1439" t="str">
        <f t="shared" si="712"/>
        <v>-1.33707089002074i</v>
      </c>
      <c r="O1439" t="str">
        <f t="shared" si="713"/>
        <v>0.231603265703936-0.972810324428803i</v>
      </c>
      <c r="P1439" t="str">
        <f t="shared" si="714"/>
        <v>0.768396734296064+0.972810324428803i</v>
      </c>
      <c r="Q1439" t="str">
        <f t="shared" si="715"/>
        <v>-0.768396734296064+0.364260565591937i</v>
      </c>
      <c r="R1439" t="str">
        <f t="shared" si="716"/>
        <v>-0.326470475875376-1.4207903234003i</v>
      </c>
      <c r="S1439" t="str">
        <f t="shared" si="717"/>
        <v>0.138166085394346i</v>
      </c>
      <c r="T1439" t="str">
        <f t="shared" si="718"/>
        <v>0.196305037150386-0.04510714764853i</v>
      </c>
      <c r="U1439" t="str">
        <f t="shared" si="719"/>
        <v>0.0000333333333333333-0.000864949012754519i</v>
      </c>
      <c r="V1439" t="str">
        <f t="shared" si="720"/>
        <v>6.66666666666667E-06-0.00864949012754519i</v>
      </c>
      <c r="W1439" t="str">
        <f t="shared" si="721"/>
        <v>0.0000276029161032527-0.000786409974433489i</v>
      </c>
      <c r="X1439" t="str">
        <f t="shared" si="722"/>
        <v>0.000037881588513775-0.000785552074649057i</v>
      </c>
      <c r="Y1439" t="str">
        <f t="shared" si="723"/>
        <v>0.009+0.819955682586936i</v>
      </c>
      <c r="Z1439" t="str">
        <f t="shared" si="724"/>
        <v>-0.0115000077111612-0.000681805585094381i</v>
      </c>
      <c r="AA1439" t="str">
        <f t="shared" si="725"/>
        <v>0.161602031048645-14.6471886767592i</v>
      </c>
      <c r="AB1439" t="str">
        <f t="shared" si="726"/>
        <v>0.925859459016784-0.212744817585421i</v>
      </c>
      <c r="AC1439" t="str">
        <f t="shared" si="727"/>
        <v>1.11598584754259-1.38729515558481i</v>
      </c>
      <c r="AD1439" t="str">
        <f t="shared" si="728"/>
        <v>0.419047561546822+0.330288986477533i</v>
      </c>
      <c r="AE1439" t="str">
        <f t="shared" si="729"/>
        <v>-0.0045938573134562-0.00408403485928605i</v>
      </c>
      <c r="AF1439" t="str">
        <f t="shared" si="730"/>
        <v>-14.2178438386271-2.43404014656568i</v>
      </c>
      <c r="AG1439" t="str">
        <f t="shared" si="731"/>
        <v>1.01775799702424-0.0220258658454211i</v>
      </c>
      <c r="AH1439" t="str">
        <f t="shared" si="732"/>
        <v>0.0529106034952221+0.0691846244879903i</v>
      </c>
      <c r="AI1439">
        <f t="shared" si="733"/>
        <v>-21.199846296240406</v>
      </c>
      <c r="AJ1439">
        <f t="shared" si="734"/>
        <v>52.592179954782878</v>
      </c>
      <c r="AK1439"/>
      <c r="AL1439"/>
      <c r="AM1439"/>
      <c r="AN1439"/>
    </row>
    <row r="1440" spans="1:40" x14ac:dyDescent="0.25">
      <c r="A1440"/>
      <c r="B1440">
        <f t="shared" si="700"/>
        <v>130600</v>
      </c>
      <c r="C1440" s="237" t="str">
        <f t="shared" si="703"/>
        <v>-4.48080825013324E-06+0.0187520857668902i</v>
      </c>
      <c r="D1440" s="208" t="str">
        <f t="shared" si="704"/>
        <v>-5.95704030986921+0.143765990879492i</v>
      </c>
      <c r="E1440" t="str">
        <f t="shared" si="705"/>
        <v>2870</v>
      </c>
      <c r="F1440" t="str">
        <f t="shared" si="706"/>
        <v>0.777000777000777</v>
      </c>
      <c r="G1440" t="str">
        <f t="shared" si="701"/>
        <v>0.777000777000777</v>
      </c>
      <c r="H1440" t="str">
        <f t="shared" si="707"/>
        <v>8.26200285069648+2.57634840375779i</v>
      </c>
      <c r="I1440" t="str">
        <f t="shared" si="708"/>
        <v>512.865000698534i</v>
      </c>
      <c r="J1440" t="str">
        <f t="shared" si="702"/>
        <v>-355.038096903224+112.198450472817i</v>
      </c>
      <c r="K1440" t="str">
        <f t="shared" si="709"/>
        <v>0.415049287354242-1.31337205177349i</v>
      </c>
      <c r="L1440" t="str">
        <f t="shared" si="710"/>
        <v>0.0303525961835729-0.0816508968157128i</v>
      </c>
      <c r="M1440" t="str">
        <f t="shared" si="711"/>
        <v>0.445401883537815-1.3950229485892i</v>
      </c>
      <c r="N1440" t="str">
        <f t="shared" si="712"/>
        <v>-1.33809546541539i</v>
      </c>
      <c r="O1440" t="str">
        <f t="shared" si="713"/>
        <v>0.230606426792947-0.973047108788567i</v>
      </c>
      <c r="P1440" t="str">
        <f t="shared" si="714"/>
        <v>0.769393573207053+0.973047108788567i</v>
      </c>
      <c r="Q1440" t="str">
        <f t="shared" si="715"/>
        <v>-0.769393573207053+0.365048356626823i</v>
      </c>
      <c r="R1440" t="str">
        <f t="shared" si="716"/>
        <v>-0.32645957274062-1.41958638251933i</v>
      </c>
      <c r="S1440" t="str">
        <f t="shared" si="717"/>
        <v>0.138271959789284i</v>
      </c>
      <c r="T1440" t="str">
        <f t="shared" si="718"/>
        <v>0.196288991201128-0.0451402049148178i</v>
      </c>
      <c r="U1440" t="str">
        <f t="shared" si="719"/>
        <v>0.0000333333333333334-0.000864286724077067i</v>
      </c>
      <c r="V1440" t="str">
        <f t="shared" si="720"/>
        <v>6.66666666666667E-06-0.00864286724077067i</v>
      </c>
      <c r="W1440" t="str">
        <f t="shared" si="721"/>
        <v>0.0000276029155058209-0.000785807964842015i</v>
      </c>
      <c r="X1440" t="str">
        <f t="shared" si="722"/>
        <v>0.0000378658402326822-0.000784950927958833i</v>
      </c>
      <c r="Y1440" t="str">
        <f t="shared" si="723"/>
        <v>0.009+0.820584001117654i</v>
      </c>
      <c r="Z1440" t="str">
        <f t="shared" si="724"/>
        <v>-0.0114823963669955-0.0006808576327971i</v>
      </c>
      <c r="AA1440" t="str">
        <f t="shared" si="725"/>
        <v>0.161353924922774-14.6359546307078i</v>
      </c>
      <c r="AB1440" t="str">
        <f t="shared" si="726"/>
        <v>0.925783779380056-0.21290072995082i</v>
      </c>
      <c r="AC1440" t="str">
        <f t="shared" si="727"/>
        <v>1.11534443503185-1.38631600379349i</v>
      </c>
      <c r="AD1440" t="str">
        <f t="shared" si="728"/>
        <v>0.419384705859683+0.330390315273471i</v>
      </c>
      <c r="AE1440" t="str">
        <f t="shared" si="729"/>
        <v>-0.00459059265498049-0.00407921383384951i</v>
      </c>
      <c r="AF1440" t="str">
        <f t="shared" si="730"/>
        <v>-14.2190431605657-2.4325824128783i</v>
      </c>
      <c r="AG1440" t="str">
        <f t="shared" si="731"/>
        <v>1.01774975425986-0.0220269244282101i</v>
      </c>
      <c r="AH1440" t="str">
        <f t="shared" si="732"/>
        <v>0.0528897966616037+0.0691078644643002i</v>
      </c>
      <c r="AI1440">
        <f t="shared" si="733"/>
        <v>-21.207189955134282</v>
      </c>
      <c r="AJ1440">
        <f t="shared" si="734"/>
        <v>52.572360504466971</v>
      </c>
      <c r="AK1440"/>
      <c r="AL1440"/>
      <c r="AM1440"/>
      <c r="AN1440"/>
    </row>
    <row r="1441" spans="1:40" x14ac:dyDescent="0.25">
      <c r="A1441"/>
      <c r="B1441">
        <f t="shared" si="700"/>
        <v>130700</v>
      </c>
      <c r="C1441" s="237" t="str">
        <f t="shared" si="703"/>
        <v>-4.47395424273144E-06+0.0187377383425382i</v>
      </c>
      <c r="D1441" s="208" t="str">
        <f t="shared" si="704"/>
        <v>-5.95704025732182+0.14365599395946i</v>
      </c>
      <c r="E1441" t="str">
        <f t="shared" si="705"/>
        <v>2870</v>
      </c>
      <c r="F1441" t="str">
        <f t="shared" si="706"/>
        <v>0.777000777000777</v>
      </c>
      <c r="G1441" t="str">
        <f t="shared" si="701"/>
        <v>0.777000777000777</v>
      </c>
      <c r="H1441" t="str">
        <f t="shared" si="707"/>
        <v>8.2631998502495+2.57478210043664i</v>
      </c>
      <c r="I1441" t="str">
        <f t="shared" si="708"/>
        <v>513.257699780232i</v>
      </c>
      <c r="J1441" t="str">
        <f t="shared" si="702"/>
        <v>-355.58354009697+112.284360465521i</v>
      </c>
      <c r="K1441" t="str">
        <f t="shared" si="709"/>
        <v>0.414468731378642-1.31254484731534i</v>
      </c>
      <c r="L1441" t="str">
        <f t="shared" si="710"/>
        <v>0.030311797062599-0.0816035797283769i</v>
      </c>
      <c r="M1441" t="str">
        <f t="shared" si="711"/>
        <v>0.444780528441241-1.39414842704372i</v>
      </c>
      <c r="N1441" t="str">
        <f t="shared" si="712"/>
        <v>-1.33912004081004i</v>
      </c>
      <c r="O1441" t="str">
        <f t="shared" si="713"/>
        <v>0.22960934580179-0.973282871687607i</v>
      </c>
      <c r="P1441" t="str">
        <f t="shared" si="714"/>
        <v>0.77039065419821+0.973282871687607i</v>
      </c>
      <c r="Q1441" t="str">
        <f t="shared" si="715"/>
        <v>-0.77039065419821+0.365837169122433i</v>
      </c>
      <c r="R1441" t="str">
        <f t="shared" si="716"/>
        <v>-0.326448660052698-1.41838419169602i</v>
      </c>
      <c r="S1441" t="str">
        <f t="shared" si="717"/>
        <v>0.138377834184222i</v>
      </c>
      <c r="T1441" t="str">
        <f t="shared" si="718"/>
        <v>0.196272932488034-0.0451732585504337i</v>
      </c>
      <c r="U1441" t="str">
        <f t="shared" si="719"/>
        <v>0.0000333333333333335-0.000863625448848242i</v>
      </c>
      <c r="V1441" t="str">
        <f t="shared" si="720"/>
        <v>6.66666666666667E-06-0.00863625448848242i</v>
      </c>
      <c r="W1441" t="str">
        <f t="shared" si="721"/>
        <v>0.0000276029149079316-0.000785206876567469i</v>
      </c>
      <c r="X1441" t="str">
        <f t="shared" si="722"/>
        <v>0.0000378501280752367-0.000784350700792542i</v>
      </c>
      <c r="Y1441" t="str">
        <f t="shared" si="723"/>
        <v>0.009+0.821212319648372i</v>
      </c>
      <c r="Z1441" t="str">
        <f t="shared" si="724"/>
        <v>-0.0114648254591191-0.000679912109605982i</v>
      </c>
      <c r="AA1441" t="str">
        <f t="shared" si="725"/>
        <v>0.161106390281871-14.6247378182162i</v>
      </c>
      <c r="AB1441" t="str">
        <f t="shared" si="726"/>
        <v>0.925708039543557-0.2130566251924i</v>
      </c>
      <c r="AC1441" t="str">
        <f t="shared" si="727"/>
        <v>1.11470435212726-1.38533784557236i</v>
      </c>
      <c r="AD1441" t="str">
        <f t="shared" si="728"/>
        <v>0.419721973511203+0.330491316937939i</v>
      </c>
      <c r="AE1441" t="str">
        <f t="shared" si="729"/>
        <v>-0.00458733411915724-0.00407439931690589i</v>
      </c>
      <c r="AF1441" t="str">
        <f t="shared" si="730"/>
        <v>-14.2202401075713-2.43112610647718i</v>
      </c>
      <c r="AG1441" t="str">
        <f t="shared" si="731"/>
        <v>1.01774150688763-0.0220279879929164i</v>
      </c>
      <c r="AH1441" t="str">
        <f t="shared" si="732"/>
        <v>0.0528690194562122+0.0690312048462799i</v>
      </c>
      <c r="AI1441">
        <f t="shared" si="733"/>
        <v>-21.21452902366714</v>
      </c>
      <c r="AJ1441">
        <f t="shared" si="734"/>
        <v>52.552532229295124</v>
      </c>
      <c r="AK1441"/>
      <c r="AL1441"/>
      <c r="AM1441"/>
      <c r="AN1441"/>
    </row>
    <row r="1442" spans="1:40" x14ac:dyDescent="0.25">
      <c r="A1442"/>
      <c r="B1442">
        <f t="shared" si="700"/>
        <v>130800</v>
      </c>
      <c r="C1442" s="237" t="str">
        <f t="shared" si="703"/>
        <v>-4.46711594951889E-06+0.0187234128561403i</v>
      </c>
      <c r="D1442" s="208" t="str">
        <f t="shared" si="704"/>
        <v>-5.9570402048949+0.143546165230409i</v>
      </c>
      <c r="E1442" t="str">
        <f t="shared" si="705"/>
        <v>2870</v>
      </c>
      <c r="F1442" t="str">
        <f t="shared" si="706"/>
        <v>0.777000777000777</v>
      </c>
      <c r="G1442" t="str">
        <f t="shared" si="701"/>
        <v>0.777000777000777</v>
      </c>
      <c r="H1442" t="str">
        <f t="shared" si="707"/>
        <v>8.26439448074777+2.57321739134682i</v>
      </c>
      <c r="I1442" t="str">
        <f t="shared" si="708"/>
        <v>513.650398861931i</v>
      </c>
      <c r="J1442" t="str">
        <f t="shared" si="702"/>
        <v>-356.129400774982+112.370270458227i</v>
      </c>
      <c r="K1442" t="str">
        <f t="shared" si="709"/>
        <v>0.413889354743136-1.31171854700316i</v>
      </c>
      <c r="L1442" t="str">
        <f t="shared" si="710"/>
        <v>0.0302710763743698-0.0815563058796162i</v>
      </c>
      <c r="M1442" t="str">
        <f t="shared" si="711"/>
        <v>0.444160431117506-1.39327485288278i</v>
      </c>
      <c r="N1442" t="str">
        <f t="shared" si="712"/>
        <v>-1.3401446162047i</v>
      </c>
      <c r="O1442" t="str">
        <f t="shared" si="713"/>
        <v>0.228612023777146-0.973517612878431i</v>
      </c>
      <c r="P1442" t="str">
        <f t="shared" si="714"/>
        <v>0.771387976222854+0.973517612878431i</v>
      </c>
      <c r="Q1442" t="str">
        <f t="shared" si="715"/>
        <v>-0.771387976222854+0.366627003326269i</v>
      </c>
      <c r="R1442" t="str">
        <f t="shared" si="716"/>
        <v>-0.326437737808695-1.41718374690872i</v>
      </c>
      <c r="S1442" t="str">
        <f t="shared" si="717"/>
        <v>0.138483708579161i</v>
      </c>
      <c r="T1442" t="str">
        <f t="shared" si="718"/>
        <v>0.196256861010031-0.0452063085519399i</v>
      </c>
      <c r="U1442" t="str">
        <f t="shared" si="719"/>
        <v>0.0000333333333333332-0.000862965184743612i</v>
      </c>
      <c r="V1442" t="str">
        <f t="shared" si="720"/>
        <v>6.66666666666667E-06-0.00862965184743612i</v>
      </c>
      <c r="W1442" t="str">
        <f t="shared" si="721"/>
        <v>0.0000276029143095843-0.000784606707496731i</v>
      </c>
      <c r="X1442" t="str">
        <f t="shared" si="722"/>
        <v>0.0000378344519310399-0.000783751391042623i</v>
      </c>
      <c r="Y1442" t="str">
        <f t="shared" si="723"/>
        <v>0.009+0.82184063817909i</v>
      </c>
      <c r="Z1442" t="str">
        <f t="shared" si="724"/>
        <v>-0.0114472948638149-0.000678969006952606i</v>
      </c>
      <c r="AA1442" t="str">
        <f t="shared" si="725"/>
        <v>0.160859425370472-14.6135381996264i</v>
      </c>
      <c r="AB1442" t="str">
        <f t="shared" si="726"/>
        <v>0.925632239502226-0.213212503293946i</v>
      </c>
      <c r="AC1442" t="str">
        <f t="shared" si="727"/>
        <v>1.11406559539393-1.3843606796987i</v>
      </c>
      <c r="AD1442" t="str">
        <f t="shared" si="728"/>
        <v>0.420059364205479+0.330591991328055i</v>
      </c>
      <c r="AE1442" t="str">
        <f t="shared" si="729"/>
        <v>-0.00458408168630822-0.00406959129372371i</v>
      </c>
      <c r="AF1442" t="str">
        <f t="shared" si="730"/>
        <v>-14.2214346856427-2.42967122611641i</v>
      </c>
      <c r="AG1442" t="str">
        <f t="shared" si="731"/>
        <v>1.01773325491019-0.022029056512357i</v>
      </c>
      <c r="AH1442" t="str">
        <f t="shared" si="732"/>
        <v>0.0528482717715786+0.0689546454134208i</v>
      </c>
      <c r="AI1442">
        <f t="shared" si="733"/>
        <v>-21.221863510229738</v>
      </c>
      <c r="AJ1442">
        <f t="shared" si="734"/>
        <v>52.532695146334234</v>
      </c>
      <c r="AK1442"/>
      <c r="AL1442"/>
      <c r="AM1442"/>
      <c r="AN1442"/>
    </row>
    <row r="1443" spans="1:40" x14ac:dyDescent="0.25">
      <c r="A1443"/>
      <c r="B1443">
        <f t="shared" si="700"/>
        <v>130900</v>
      </c>
      <c r="C1443" s="237" t="str">
        <f t="shared" si="703"/>
        <v>-4.46029332249505E-06+0.0187091092574183i</v>
      </c>
      <c r="D1443" s="208" t="str">
        <f t="shared" si="704"/>
        <v>-5.95704015258809+0.143436504306874i</v>
      </c>
      <c r="E1443" t="str">
        <f t="shared" si="705"/>
        <v>2870</v>
      </c>
      <c r="F1443" t="str">
        <f t="shared" si="706"/>
        <v>0.777000777000777</v>
      </c>
      <c r="G1443" t="str">
        <f t="shared" si="701"/>
        <v>0.777000777000777</v>
      </c>
      <c r="H1443" t="str">
        <f t="shared" si="707"/>
        <v>8.26558674817237+2.57165427485461i</v>
      </c>
      <c r="I1443" t="str">
        <f t="shared" si="708"/>
        <v>514.04309794363i</v>
      </c>
      <c r="J1443" t="str">
        <f t="shared" si="702"/>
        <v>-356.67567893726+112.456180450932i</v>
      </c>
      <c r="K1443" t="str">
        <f t="shared" si="709"/>
        <v>0.413311154364671-1.31089314970719i</v>
      </c>
      <c r="L1443" t="str">
        <f t="shared" si="710"/>
        <v>0.0302304339285588-0.0815090752409248i</v>
      </c>
      <c r="M1443" t="str">
        <f t="shared" si="711"/>
        <v>0.44354158829323-1.39240222494811i</v>
      </c>
      <c r="N1443" t="str">
        <f t="shared" si="712"/>
        <v>-1.34116919159935i</v>
      </c>
      <c r="O1443" t="str">
        <f t="shared" si="713"/>
        <v>0.227614461765976-0.973751332114614i</v>
      </c>
      <c r="P1443" t="str">
        <f t="shared" si="714"/>
        <v>0.772385538234024+0.973751332114614i</v>
      </c>
      <c r="Q1443" t="str">
        <f t="shared" si="715"/>
        <v>-0.772385538234024+0.367417859484736i</v>
      </c>
      <c r="R1443" t="str">
        <f t="shared" si="716"/>
        <v>-0.3264268060057-1.41598504414811i</v>
      </c>
      <c r="S1443" t="str">
        <f t="shared" si="717"/>
        <v>0.138589582974099i</v>
      </c>
      <c r="T1443" t="str">
        <f t="shared" si="718"/>
        <v>0.196240776766048-0.0452393549158971i</v>
      </c>
      <c r="U1443" t="str">
        <f t="shared" si="719"/>
        <v>0.0000333333333333333-0.000862305929445872i</v>
      </c>
      <c r="V1443" t="str">
        <f t="shared" si="720"/>
        <v>6.66666666666667E-06-0.00862305929445872i</v>
      </c>
      <c r="W1443" t="str">
        <f t="shared" si="721"/>
        <v>0.0000276029137107798-0.000784007455523159i</v>
      </c>
      <c r="X1443" t="str">
        <f t="shared" si="722"/>
        <v>0.0000378188116901168-0.000783152996607962i</v>
      </c>
      <c r="Y1443" t="str">
        <f t="shared" si="723"/>
        <v>0.009+0.822468956709808i</v>
      </c>
      <c r="Z1443" t="str">
        <f t="shared" si="724"/>
        <v>-0.0114298044578383-0.00067802831630623i</v>
      </c>
      <c r="AA1443" t="str">
        <f t="shared" si="725"/>
        <v>0.160613028439852-14.6023557354024i</v>
      </c>
      <c r="AB1443" t="str">
        <f t="shared" si="726"/>
        <v>0.925556379251012-0.213368364239238i</v>
      </c>
      <c r="AC1443" t="str">
        <f t="shared" si="727"/>
        <v>1.11342816140767-1.38338450495023i</v>
      </c>
      <c r="AD1443" t="str">
        <f t="shared" si="728"/>
        <v>0.420396877646431+0.330692338301186i</v>
      </c>
      <c r="AE1443" t="str">
        <f t="shared" si="729"/>
        <v>-0.00458083533683076-0.00406478974961887i</v>
      </c>
      <c r="AF1443" t="str">
        <f t="shared" si="730"/>
        <v>-14.2226269007605-2.42821777054774i</v>
      </c>
      <c r="AG1443" t="str">
        <f t="shared" si="731"/>
        <v>1.01772499833021-0.0220301299594234i</v>
      </c>
      <c r="AH1443" t="str">
        <f t="shared" si="732"/>
        <v>0.0528275535006532+0.0688781859458894i</v>
      </c>
      <c r="AI1443">
        <f t="shared" si="733"/>
        <v>-21.229193423193465</v>
      </c>
      <c r="AJ1443">
        <f t="shared" si="734"/>
        <v>52.512849272596824</v>
      </c>
      <c r="AK1443"/>
      <c r="AL1443"/>
      <c r="AM1443"/>
      <c r="AN1443"/>
    </row>
    <row r="1444" spans="1:40" x14ac:dyDescent="0.25">
      <c r="A1444"/>
      <c r="B1444">
        <f t="shared" si="700"/>
        <v>131000</v>
      </c>
      <c r="C1444" s="237" t="str">
        <f t="shared" si="703"/>
        <v>-4.45348631384246E-06+0.018694827496248i</v>
      </c>
      <c r="D1444" s="208" t="str">
        <f t="shared" si="704"/>
        <v>-5.95704010040103+0.143327010804568i</v>
      </c>
      <c r="E1444" t="str">
        <f t="shared" si="705"/>
        <v>2870</v>
      </c>
      <c r="F1444" t="str">
        <f t="shared" si="706"/>
        <v>0.777000777000777</v>
      </c>
      <c r="G1444" t="str">
        <f t="shared" si="701"/>
        <v>0.777000777000777</v>
      </c>
      <c r="H1444" t="str">
        <f t="shared" si="707"/>
        <v>8.26677665848647+2.57009274932533i</v>
      </c>
      <c r="I1444" t="str">
        <f t="shared" si="708"/>
        <v>514.435797025329i</v>
      </c>
      <c r="J1444" t="str">
        <f t="shared" si="702"/>
        <v>-357.222374583805+112.542090443637i</v>
      </c>
      <c r="K1444" t="str">
        <f t="shared" si="709"/>
        <v>0.412734127169878-1.31006865429817i</v>
      </c>
      <c r="L1444" t="str">
        <f t="shared" si="710"/>
        <v>0.0301898695353789-0.081461887783684i</v>
      </c>
      <c r="M1444" t="str">
        <f t="shared" si="711"/>
        <v>0.442923996705257-1.39153054208185i</v>
      </c>
      <c r="N1444" t="str">
        <f t="shared" si="712"/>
        <v>-1.342193766994i</v>
      </c>
      <c r="O1444" t="str">
        <f t="shared" si="713"/>
        <v>0.226616660815468-0.973984029150811i</v>
      </c>
      <c r="P1444" t="str">
        <f t="shared" si="714"/>
        <v>0.773383339184532+0.973984029150811i</v>
      </c>
      <c r="Q1444" t="str">
        <f t="shared" si="715"/>
        <v>-0.773383339184532+0.368209737843189i</v>
      </c>
      <c r="R1444" t="str">
        <f t="shared" si="716"/>
        <v>-0.326415864640789-1.41478807941708i</v>
      </c>
      <c r="S1444" t="str">
        <f t="shared" si="717"/>
        <v>0.138695457369037i</v>
      </c>
      <c r="T1444" t="str">
        <f t="shared" si="718"/>
        <v>0.196224679755013-0.0452723976388639i</v>
      </c>
      <c r="U1444" t="str">
        <f t="shared" si="719"/>
        <v>0.0000333333333333334-0.00086164768064477i</v>
      </c>
      <c r="V1444" t="str">
        <f t="shared" si="720"/>
        <v>6.66666666666667E-06-0.0086164768064477i</v>
      </c>
      <c r="W1444" t="str">
        <f t="shared" si="721"/>
        <v>0.0000276029131115176-0.000783409118546526i</v>
      </c>
      <c r="X1444" t="str">
        <f t="shared" si="722"/>
        <v>0.0000378032072429102-0.000782555515393848i</v>
      </c>
      <c r="Y1444" t="str">
        <f t="shared" si="723"/>
        <v>0.009+0.823097275240526i</v>
      </c>
      <c r="Z1444" t="str">
        <f t="shared" si="724"/>
        <v>-0.0114123541184157-0.000677090029173552i</v>
      </c>
      <c r="AA1444" t="str">
        <f t="shared" si="725"/>
        <v>0.160367197747999-14.5911903861292i</v>
      </c>
      <c r="AB1444" t="str">
        <f t="shared" si="726"/>
        <v>0.925480458784859-0.213524208012045i</v>
      </c>
      <c r="AC1444" t="str">
        <f t="shared" si="727"/>
        <v>1.11279204675501-1.38240932010507i</v>
      </c>
      <c r="AD1444" t="str">
        <f t="shared" si="728"/>
        <v>0.420734513537816+0.330792357714923i</v>
      </c>
      <c r="AE1444" t="str">
        <f t="shared" si="729"/>
        <v>-0.00457759505119732-0.00405999466995397i</v>
      </c>
      <c r="AF1444" t="str">
        <f t="shared" si="730"/>
        <v>-14.2238167588875-2.42676573852076i</v>
      </c>
      <c r="AG1444" t="str">
        <f t="shared" si="731"/>
        <v>1.01771673715035-0.0220312083070812i</v>
      </c>
      <c r="AH1444" t="str">
        <f t="shared" si="732"/>
        <v>0.0528068645368069+0.0688018262245233i</v>
      </c>
      <c r="AI1444">
        <f t="shared" si="733"/>
        <v>-21.236518770910294</v>
      </c>
      <c r="AJ1444">
        <f t="shared" si="734"/>
        <v>52.492994625038897</v>
      </c>
      <c r="AK1444"/>
      <c r="AL1444"/>
      <c r="AM1444"/>
      <c r="AN1444"/>
    </row>
    <row r="1445" spans="1:40" x14ac:dyDescent="0.25">
      <c r="A1445"/>
      <c r="B1445">
        <f t="shared" si="700"/>
        <v>131100</v>
      </c>
      <c r="C1445" s="237" t="str">
        <f t="shared" si="703"/>
        <v>-4.44669487592601E-06+0.0186805675226577i</v>
      </c>
      <c r="D1445" s="208" t="str">
        <f t="shared" si="704"/>
        <v>-5.95704004833334+0.143217684340376i</v>
      </c>
      <c r="E1445" t="str">
        <f t="shared" si="705"/>
        <v>2870</v>
      </c>
      <c r="F1445" t="str">
        <f t="shared" si="706"/>
        <v>0.777000777000777</v>
      </c>
      <c r="G1445" t="str">
        <f t="shared" si="701"/>
        <v>0.777000777000777</v>
      </c>
      <c r="H1445" t="str">
        <f t="shared" si="707"/>
        <v>8.26796421763537+2.56853281312318i</v>
      </c>
      <c r="I1445" t="str">
        <f t="shared" si="708"/>
        <v>514.828496107027i</v>
      </c>
      <c r="J1445" t="str">
        <f t="shared" si="702"/>
        <v>-357.769487714615+112.628000436342i</v>
      </c>
      <c r="K1445" t="str">
        <f t="shared" si="709"/>
        <v>0.412158270095028-1.30924505964735i</v>
      </c>
      <c r="L1445" t="str">
        <f t="shared" si="710"/>
        <v>0.0301493830055799-0.0814147434791625i</v>
      </c>
      <c r="M1445" t="str">
        <f t="shared" si="711"/>
        <v>0.442307653100608-1.39065980312651i</v>
      </c>
      <c r="N1445" t="str">
        <f t="shared" si="712"/>
        <v>-1.34321834238865i</v>
      </c>
      <c r="O1445" t="str">
        <f t="shared" si="713"/>
        <v>0.225618621973067-0.974215703742746i</v>
      </c>
      <c r="P1445" t="str">
        <f t="shared" si="714"/>
        <v>0.774381378026933+0.974215703742746i</v>
      </c>
      <c r="Q1445" t="str">
        <f t="shared" si="715"/>
        <v>-0.774381378026933+0.369002638645904i</v>
      </c>
      <c r="R1445" t="str">
        <f t="shared" si="716"/>
        <v>-0.326404913711042-1.41359284873072i</v>
      </c>
      <c r="S1445" t="str">
        <f t="shared" si="717"/>
        <v>0.138801331763975i</v>
      </c>
      <c r="T1445" t="str">
        <f t="shared" si="718"/>
        <v>0.196208569975855-0.045305436717398i</v>
      </c>
      <c r="U1445" t="str">
        <f t="shared" si="719"/>
        <v>0.0000333333333333335-0.00086099043603711i</v>
      </c>
      <c r="V1445" t="str">
        <f t="shared" si="720"/>
        <v>6.66666666666667E-06-0.0086099043603711i</v>
      </c>
      <c r="W1445" t="str">
        <f t="shared" si="721"/>
        <v>0.0000276029125117979-0.000782811694473016i</v>
      </c>
      <c r="X1445" t="str">
        <f t="shared" si="722"/>
        <v>0.0000377876384802808-0.000781958945311947i</v>
      </c>
      <c r="Y1445" t="str">
        <f t="shared" si="723"/>
        <v>0.009+0.823725593771244i</v>
      </c>
      <c r="Z1445" t="str">
        <f t="shared" si="724"/>
        <v>-0.0113949437232416-0.000676154137098536i</v>
      </c>
      <c r="AA1445" t="str">
        <f t="shared" si="725"/>
        <v>0.160121931559578-14.5800421125126i</v>
      </c>
      <c r="AB1445" t="str">
        <f t="shared" si="726"/>
        <v>0.925404478098715-0.213680034596131i</v>
      </c>
      <c r="AC1445" t="str">
        <f t="shared" si="727"/>
        <v>1.11215724803311-1.38143512394182i</v>
      </c>
      <c r="AD1445" t="str">
        <f t="shared" si="728"/>
        <v>0.421072271583205+0.330892049427099i</v>
      </c>
      <c r="AE1445" t="str">
        <f t="shared" si="729"/>
        <v>-0.00457436080995497-0.00405520604013833i</v>
      </c>
      <c r="AF1445" t="str">
        <f t="shared" si="730"/>
        <v>-14.2250042659687-2.4253151287828i</v>
      </c>
      <c r="AG1445" t="str">
        <f t="shared" si="731"/>
        <v>1.01770847137328-0.022032291528369i</v>
      </c>
      <c r="AH1445" t="str">
        <f t="shared" si="732"/>
        <v>0.0527862047738258+0.0687255660308284i</v>
      </c>
      <c r="AI1445">
        <f t="shared" si="733"/>
        <v>-21.243839561713088</v>
      </c>
      <c r="AJ1445">
        <f t="shared" si="734"/>
        <v>52.473131220561896</v>
      </c>
      <c r="AK1445"/>
      <c r="AL1445"/>
      <c r="AM1445"/>
      <c r="AN1445"/>
    </row>
    <row r="1446" spans="1:40" x14ac:dyDescent="0.25">
      <c r="A1446"/>
      <c r="B1446">
        <f t="shared" si="700"/>
        <v>131200</v>
      </c>
      <c r="C1446" s="237" t="str">
        <f t="shared" si="703"/>
        <v>-4.43991896129206E-06+0.0186663292868283i</v>
      </c>
      <c r="D1446" s="208" t="str">
        <f t="shared" si="704"/>
        <v>-5.95703999638466+0.14310852453235i</v>
      </c>
      <c r="E1446" t="str">
        <f t="shared" si="705"/>
        <v>2870</v>
      </c>
      <c r="F1446" t="str">
        <f t="shared" si="706"/>
        <v>0.777000777000777</v>
      </c>
      <c r="G1446" t="str">
        <f t="shared" si="701"/>
        <v>0.777000777000777</v>
      </c>
      <c r="H1446" t="str">
        <f t="shared" si="707"/>
        <v>8.26914943154662+2.56697446461142i</v>
      </c>
      <c r="I1446" t="str">
        <f t="shared" si="708"/>
        <v>515.221195188726i</v>
      </c>
      <c r="J1446" t="str">
        <f t="shared" si="702"/>
        <v>-358.317018329692+112.713910429047i</v>
      </c>
      <c r="K1446" t="str">
        <f t="shared" si="709"/>
        <v>0.411583580085989-1.30842236462649i</v>
      </c>
      <c r="L1446" t="str">
        <f t="shared" si="710"/>
        <v>0.0301089741504486-0.0813676422985191i</v>
      </c>
      <c r="M1446" t="str">
        <f t="shared" si="711"/>
        <v>0.441692554236438-1.38979000692501i</v>
      </c>
      <c r="N1446" t="str">
        <f t="shared" si="712"/>
        <v>-1.3442429177833i</v>
      </c>
      <c r="O1446" t="str">
        <f t="shared" si="713"/>
        <v>0.224620346286469-0.974446355647219i</v>
      </c>
      <c r="P1446" t="str">
        <f t="shared" si="714"/>
        <v>0.775379653713531+0.974446355647219i</v>
      </c>
      <c r="Q1446" t="str">
        <f t="shared" si="715"/>
        <v>-0.775379653713531+0.369796562136081i</v>
      </c>
      <c r="R1446" t="str">
        <f t="shared" si="716"/>
        <v>-0.326393953213536-1.41239934811624i</v>
      </c>
      <c r="S1446" t="str">
        <f t="shared" si="717"/>
        <v>0.138907206158913i</v>
      </c>
      <c r="T1446" t="str">
        <f t="shared" si="718"/>
        <v>0.196192447427497-0.0453384721480552i</v>
      </c>
      <c r="U1446" t="str">
        <f t="shared" si="719"/>
        <v>0.0000333333333333332-0.00086033419332671i</v>
      </c>
      <c r="V1446" t="str">
        <f t="shared" si="720"/>
        <v>6.66666666666667E-06-0.0086033419332671i</v>
      </c>
      <c r="W1446" t="str">
        <f t="shared" si="721"/>
        <v>0.0000276029119116202-0.000782215181215191i</v>
      </c>
      <c r="X1446" t="str">
        <f t="shared" si="722"/>
        <v>0.0000377721052935047-0.000781363284280292i</v>
      </c>
      <c r="Y1446" t="str">
        <f t="shared" si="723"/>
        <v>0.009+0.824353912301962i</v>
      </c>
      <c r="Z1446" t="str">
        <f t="shared" si="724"/>
        <v>-0.0113775731504773-0.000675220631662211i</v>
      </c>
      <c r="AA1446" t="str">
        <f t="shared" si="725"/>
        <v>0.159877228145907-14.5689108753789i</v>
      </c>
      <c r="AB1446" t="str">
        <f t="shared" si="726"/>
        <v>0.925328437187502-0.213835843975252i</v>
      </c>
      <c r="AC1446" t="str">
        <f t="shared" si="727"/>
        <v>1.11152376184978-1.38046191523946i</v>
      </c>
      <c r="AD1446" t="str">
        <f t="shared" si="728"/>
        <v>0.421410151486013+0.330991413295762i</v>
      </c>
      <c r="AE1446" t="str">
        <f t="shared" si="729"/>
        <v>-0.00457113259372553-0.00405042384562767i</v>
      </c>
      <c r="AF1446" t="str">
        <f t="shared" si="730"/>
        <v>-14.2261894279313-2.42386594007907i</v>
      </c>
      <c r="AG1446" t="str">
        <f t="shared" si="731"/>
        <v>1.01770020100167-0.0220333795964002i</v>
      </c>
      <c r="AH1446" t="str">
        <f t="shared" si="732"/>
        <v>0.0527655741059157+0.0686494051469769i</v>
      </c>
      <c r="AI1446">
        <f t="shared" si="733"/>
        <v>-21.251155803915246</v>
      </c>
      <c r="AJ1446">
        <f t="shared" si="734"/>
        <v>52.453259076009729</v>
      </c>
      <c r="AK1446"/>
      <c r="AL1446"/>
      <c r="AM1446"/>
      <c r="AN1446"/>
    </row>
    <row r="1447" spans="1:40" x14ac:dyDescent="0.25">
      <c r="A1447"/>
      <c r="B1447">
        <f t="shared" si="700"/>
        <v>131300</v>
      </c>
      <c r="C1447" s="237" t="str">
        <f t="shared" si="703"/>
        <v>-4.43315852266758E-06+0.0186521127390926i</v>
      </c>
      <c r="D1447" s="208" t="str">
        <f t="shared" si="704"/>
        <v>-5.95703994455464+0.14299953099971i</v>
      </c>
      <c r="E1447" t="str">
        <f t="shared" si="705"/>
        <v>2870</v>
      </c>
      <c r="F1447" t="str">
        <f t="shared" si="706"/>
        <v>0.777000777000777</v>
      </c>
      <c r="G1447" t="str">
        <f t="shared" si="701"/>
        <v>0.777000777000777</v>
      </c>
      <c r="H1447" t="str">
        <f t="shared" si="707"/>
        <v>8.27033230613002+2.56541770215228i</v>
      </c>
      <c r="I1447" t="str">
        <f t="shared" si="708"/>
        <v>515.613894270425i</v>
      </c>
      <c r="J1447" t="str">
        <f t="shared" si="702"/>
        <v>-358.864966429035+112.799820421752i</v>
      </c>
      <c r="K1447" t="str">
        <f t="shared" si="709"/>
        <v>0.411010054098202-1.30760056810786i</v>
      </c>
      <c r="L1447" t="str">
        <f t="shared" si="710"/>
        <v>0.0300686427818056-0.0813205842128029i</v>
      </c>
      <c r="M1447" t="str">
        <f t="shared" si="711"/>
        <v>0.441078696880008-1.38892115232066i</v>
      </c>
      <c r="N1447" t="str">
        <f t="shared" si="712"/>
        <v>-1.34526749317795i</v>
      </c>
      <c r="O1447" t="str">
        <f t="shared" si="713"/>
        <v>0.223621834803618-0.974675984622102i</v>
      </c>
      <c r="P1447" t="str">
        <f t="shared" si="714"/>
        <v>0.776378165196382+0.974675984622102i</v>
      </c>
      <c r="Q1447" t="str">
        <f t="shared" si="715"/>
        <v>-0.776378165196382+0.370591508555848i</v>
      </c>
      <c r="R1447" t="str">
        <f t="shared" si="716"/>
        <v>-0.326382983145346-1.41120757361299i</v>
      </c>
      <c r="S1447" t="str">
        <f t="shared" si="717"/>
        <v>0.139013080553852i</v>
      </c>
      <c r="T1447" t="str">
        <f t="shared" si="718"/>
        <v>0.196176312108869-0.0453715039273905i</v>
      </c>
      <c r="U1447" t="str">
        <f t="shared" si="719"/>
        <v>0.0000333333333333332-0.000859678950224407i</v>
      </c>
      <c r="V1447" t="str">
        <f t="shared" si="720"/>
        <v>6.66666666666667E-06-0.00859678950224407i</v>
      </c>
      <c r="W1447" t="str">
        <f t="shared" si="721"/>
        <v>0.0000276029113109852-0.000781619576691993i</v>
      </c>
      <c r="X1447" t="str">
        <f t="shared" si="722"/>
        <v>0.0000377566075742729-0.000780768530223265i</v>
      </c>
      <c r="Y1447" t="str">
        <f t="shared" si="723"/>
        <v>0.009+0.82498223083268i</v>
      </c>
      <c r="Z1447" t="str">
        <f t="shared" si="724"/>
        <v>-0.0113602422787484-0.000674289504482502i</v>
      </c>
      <c r="AA1447" t="str">
        <f t="shared" si="725"/>
        <v>0.159633085784919-14.5577966356738i</v>
      </c>
      <c r="AB1447" t="str">
        <f t="shared" si="726"/>
        <v>0.925252336046172-0.213991636133159i</v>
      </c>
      <c r="AC1447" t="str">
        <f t="shared" si="727"/>
        <v>1.11089158482338-1.37948969277747i</v>
      </c>
      <c r="AD1447" t="str">
        <f t="shared" si="728"/>
        <v>0.42174815294948+0.331090449179216i</v>
      </c>
      <c r="AE1447" t="str">
        <f t="shared" si="729"/>
        <v>-0.00456791038320478-0.00404564807192423i</v>
      </c>
      <c r="AF1447" t="str">
        <f t="shared" si="730"/>
        <v>-14.2273722506847-2.42241817115257i</v>
      </c>
      <c r="AG1447" t="str">
        <f t="shared" si="731"/>
        <v>1.0176919260382-0.0220344724843601i</v>
      </c>
      <c r="AH1447" t="str">
        <f t="shared" si="732"/>
        <v>0.0527449724276929+0.0685733433558059i</v>
      </c>
      <c r="AI1447">
        <f t="shared" si="733"/>
        <v>-21.258467505811097</v>
      </c>
      <c r="AJ1447">
        <f t="shared" si="734"/>
        <v>52.433378208173224</v>
      </c>
      <c r="AK1447"/>
      <c r="AL1447"/>
      <c r="AM1447"/>
      <c r="AN1447"/>
    </row>
    <row r="1448" spans="1:40" x14ac:dyDescent="0.25">
      <c r="A1448"/>
      <c r="B1448">
        <f t="shared" si="700"/>
        <v>131400</v>
      </c>
      <c r="C1448" s="237" t="str">
        <f t="shared" si="703"/>
        <v>-4.42641351295935E-06+0.0186379178299341i</v>
      </c>
      <c r="D1448" s="208" t="str">
        <f t="shared" si="704"/>
        <v>-5.95703989284289+0.142890703362828i</v>
      </c>
      <c r="E1448" t="str">
        <f t="shared" si="705"/>
        <v>2870</v>
      </c>
      <c r="F1448" t="str">
        <f t="shared" si="706"/>
        <v>0.777000777000777</v>
      </c>
      <c r="G1448" t="str">
        <f t="shared" si="701"/>
        <v>0.777000777000777</v>
      </c>
      <c r="H1448" t="str">
        <f t="shared" si="707"/>
        <v>8.27151284727769+2.56386252410707i</v>
      </c>
      <c r="I1448" t="str">
        <f t="shared" si="708"/>
        <v>516.006593352123i</v>
      </c>
      <c r="J1448" t="str">
        <f t="shared" si="702"/>
        <v>-359.413332012644+112.885730414458i</v>
      </c>
      <c r="K1448" t="str">
        <f t="shared" si="709"/>
        <v>0.410437689096644-1.30677966896426i</v>
      </c>
      <c r="L1448" t="str">
        <f t="shared" si="710"/>
        <v>0.030028388712004-0.0812735691929535i</v>
      </c>
      <c r="M1448" t="str">
        <f t="shared" si="711"/>
        <v>0.440466077808648-1.38805323815721i</v>
      </c>
      <c r="N1448" t="str">
        <f t="shared" si="712"/>
        <v>-1.34629206857261i</v>
      </c>
      <c r="O1448" t="str">
        <f t="shared" si="713"/>
        <v>0.222623088572697-0.974904590426342i</v>
      </c>
      <c r="P1448" t="str">
        <f t="shared" si="714"/>
        <v>0.777376911427303+0.974904590426342i</v>
      </c>
      <c r="Q1448" t="str">
        <f t="shared" si="715"/>
        <v>-0.777376911427303+0.371387478146268i</v>
      </c>
      <c r="R1448" t="str">
        <f t="shared" si="716"/>
        <v>-0.326372003503537-1.41001752127233i</v>
      </c>
      <c r="S1448" t="str">
        <f t="shared" si="717"/>
        <v>0.13911895494879i</v>
      </c>
      <c r="T1448" t="str">
        <f t="shared" si="718"/>
        <v>0.19616016401889-0.0454045320519549i</v>
      </c>
      <c r="U1448" t="str">
        <f t="shared" si="719"/>
        <v>0.0000333333333333334-0.000859024704447982i</v>
      </c>
      <c r="V1448" t="str">
        <f t="shared" si="720"/>
        <v>6.66666666666667E-06-0.00859024704447982i</v>
      </c>
      <c r="W1448" t="str">
        <f t="shared" si="721"/>
        <v>0.0000276029107098928-0.00078102487882868i</v>
      </c>
      <c r="X1448" t="str">
        <f t="shared" si="722"/>
        <v>0.0000377411452146872-0.000780174681071548i</v>
      </c>
      <c r="Y1448" t="str">
        <f t="shared" si="723"/>
        <v>0.009+0.825610549363398i</v>
      </c>
      <c r="Z1448" t="str">
        <f t="shared" si="724"/>
        <v>-0.0113429509871424-0.000673360747214003i</v>
      </c>
      <c r="AA1448" t="str">
        <f t="shared" si="725"/>
        <v>0.159389502761136-14.5466993544629i</v>
      </c>
      <c r="AB1448" t="str">
        <f t="shared" si="726"/>
        <v>0.925176174669627-0.214147411053586i</v>
      </c>
      <c r="AC1448" t="str">
        <f t="shared" si="727"/>
        <v>1.11026071358283-1.37851845533573i</v>
      </c>
      <c r="AD1448" t="str">
        <f t="shared" si="728"/>
        <v>0.422086275676673+0.331189156935976i</v>
      </c>
      <c r="AE1448" t="str">
        <f t="shared" si="729"/>
        <v>-0.00456469415916238-0.0040408787045762i</v>
      </c>
      <c r="AF1448" t="str">
        <f t="shared" si="730"/>
        <v>-14.2285527401206-2.42097182074424i</v>
      </c>
      <c r="AG1448" t="str">
        <f t="shared" si="731"/>
        <v>1.01768364648557-0.022035570165508i</v>
      </c>
      <c r="AH1448" t="str">
        <f t="shared" si="732"/>
        <v>0.052724399634186+0.0684973804408111i</v>
      </c>
      <c r="AI1448">
        <f t="shared" si="733"/>
        <v>-21.265774675676063</v>
      </c>
      <c r="AJ1448">
        <f t="shared" si="734"/>
        <v>52.413488633786933</v>
      </c>
      <c r="AK1448"/>
      <c r="AL1448"/>
      <c r="AM1448"/>
      <c r="AN1448"/>
    </row>
    <row r="1449" spans="1:40" x14ac:dyDescent="0.25">
      <c r="A1449"/>
      <c r="B1449">
        <f t="shared" si="700"/>
        <v>131500</v>
      </c>
      <c r="C1449" s="237" t="str">
        <f t="shared" si="703"/>
        <v>-4.41968388525319E-06+0.0186237445099875i</v>
      </c>
      <c r="D1449" s="208" t="str">
        <f t="shared" si="704"/>
        <v>-5.95703984124908+0.142782041243238i</v>
      </c>
      <c r="E1449" t="str">
        <f t="shared" si="705"/>
        <v>2870</v>
      </c>
      <c r="F1449" t="str">
        <f t="shared" si="706"/>
        <v>0.777000777000777</v>
      </c>
      <c r="G1449" t="str">
        <f t="shared" si="701"/>
        <v>0.777000777000777</v>
      </c>
      <c r="H1449" t="str">
        <f t="shared" si="707"/>
        <v>8.27269106086418+2.56230892883614i</v>
      </c>
      <c r="I1449" t="str">
        <f t="shared" si="708"/>
        <v>516.399292433822i</v>
      </c>
      <c r="J1449" t="str">
        <f t="shared" si="702"/>
        <v>-359.96211508052+112.971640407162i</v>
      </c>
      <c r="K1449" t="str">
        <f t="shared" si="709"/>
        <v>0.409866482055781-1.30595966606906i</v>
      </c>
      <c r="L1449" t="str">
        <f t="shared" si="710"/>
        <v>0.0299882117539287-0.0812265972098038i</v>
      </c>
      <c r="M1449" t="str">
        <f t="shared" si="711"/>
        <v>0.43985469380971-1.38718626327886i</v>
      </c>
      <c r="N1449" t="str">
        <f t="shared" si="712"/>
        <v>-1.34731664396726i</v>
      </c>
      <c r="O1449" t="str">
        <f t="shared" si="713"/>
        <v>0.221624108642164-0.975132172819955i</v>
      </c>
      <c r="P1449" t="str">
        <f t="shared" si="714"/>
        <v>0.778375891357836+0.975132172819955i</v>
      </c>
      <c r="Q1449" t="str">
        <f t="shared" si="715"/>
        <v>-0.778375891357836+0.372184471147305i</v>
      </c>
      <c r="R1449" t="str">
        <f t="shared" si="716"/>
        <v>-0.326361014285178-1.40882918715766i</v>
      </c>
      <c r="S1449" t="str">
        <f t="shared" si="717"/>
        <v>0.139224829343728i</v>
      </c>
      <c r="T1449" t="str">
        <f t="shared" si="718"/>
        <v>0.196144003156488-0.0454375565182999i</v>
      </c>
      <c r="U1449" t="str">
        <f t="shared" si="719"/>
        <v>0.0000333333333333334-0.000858371453722168i</v>
      </c>
      <c r="V1449" t="str">
        <f t="shared" si="720"/>
        <v>6.66666666666667E-06-0.00858371453722168i</v>
      </c>
      <c r="W1449" t="str">
        <f t="shared" si="721"/>
        <v>0.0000276029101083427-0.000780431085556825i</v>
      </c>
      <c r="X1449" t="str">
        <f t="shared" si="722"/>
        <v>0.0000377257181072591-0.000779581734762116i</v>
      </c>
      <c r="Y1449" t="str">
        <f t="shared" si="723"/>
        <v>0.009+0.826238867894116i</v>
      </c>
      <c r="Z1449" t="str">
        <f t="shared" si="724"/>
        <v>-0.0113256991552069-0.000672434351547792i</v>
      </c>
      <c r="AA1449" t="str">
        <f t="shared" si="725"/>
        <v>0.159146477365637-14.5356189929303i</v>
      </c>
      <c r="AB1449" t="str">
        <f t="shared" si="726"/>
        <v>0.925099953052811-0.214303168720268i</v>
      </c>
      <c r="AC1449" t="str">
        <f t="shared" si="727"/>
        <v>1.10963114476753-1.37754820169468i</v>
      </c>
      <c r="AD1449" t="str">
        <f t="shared" si="728"/>
        <v>0.422424519370485+0.331287536424816i</v>
      </c>
      <c r="AE1449" t="str">
        <f t="shared" si="729"/>
        <v>-0.0045614839024413-0.00403611572917789i</v>
      </c>
      <c r="AF1449" t="str">
        <f t="shared" si="730"/>
        <v>-14.2297309021133-2.4195268875929i</v>
      </c>
      <c r="AG1449" t="str">
        <f t="shared" si="731"/>
        <v>1.01767536234645-0.0220366726131746i</v>
      </c>
      <c r="AH1449" t="str">
        <f t="shared" si="732"/>
        <v>0.0527038556208343+0.0684215161861517i</v>
      </c>
      <c r="AI1449">
        <f t="shared" si="733"/>
        <v>-21.27307732176607</v>
      </c>
      <c r="AJ1449">
        <f t="shared" si="734"/>
        <v>52.393590369532077</v>
      </c>
      <c r="AK1449"/>
      <c r="AL1449"/>
      <c r="AM1449"/>
      <c r="AN1449"/>
    </row>
    <row r="1450" spans="1:40" x14ac:dyDescent="0.25">
      <c r="A1450"/>
      <c r="B1450">
        <f t="shared" si="700"/>
        <v>131600</v>
      </c>
      <c r="C1450" s="237" t="str">
        <f t="shared" si="703"/>
        <v>-4.41296959281305E-06+0.0186095927300371i</v>
      </c>
      <c r="D1450" s="208" t="str">
        <f t="shared" si="704"/>
        <v>-5.95703978977284+0.142673544263618i</v>
      </c>
      <c r="E1450" t="str">
        <f t="shared" si="705"/>
        <v>2870</v>
      </c>
      <c r="F1450" t="str">
        <f t="shared" si="706"/>
        <v>0.777000777000777</v>
      </c>
      <c r="G1450" t="str">
        <f t="shared" si="701"/>
        <v>0.777000777000777</v>
      </c>
      <c r="H1450" t="str">
        <f t="shared" si="707"/>
        <v>8.27386695274647+2.56075691469894i</v>
      </c>
      <c r="I1450" t="str">
        <f t="shared" si="708"/>
        <v>516.791991515521i</v>
      </c>
      <c r="J1450" t="str">
        <f t="shared" si="702"/>
        <v>-360.511315632661+113.057550399867i</v>
      </c>
      <c r="K1450" t="str">
        <f t="shared" si="709"/>
        <v>0.409296429959567-1.30514055829612i</v>
      </c>
      <c r="L1450" t="str">
        <f t="shared" si="710"/>
        <v>0.0299481117209929-0.0811796682340792i</v>
      </c>
      <c r="M1450" t="str">
        <f t="shared" si="711"/>
        <v>0.43924454168056-1.3863202265302i</v>
      </c>
      <c r="N1450" t="str">
        <f t="shared" si="712"/>
        <v>-1.34834121936191i</v>
      </c>
      <c r="O1450" t="str">
        <f t="shared" si="713"/>
        <v>0.220624896060693-0.975358731564038i</v>
      </c>
      <c r="P1450" t="str">
        <f t="shared" si="714"/>
        <v>0.779375103939307+0.975358731564038i</v>
      </c>
      <c r="Q1450" t="str">
        <f t="shared" si="715"/>
        <v>-0.779375103939307+0.372982487797872i</v>
      </c>
      <c r="R1450" t="str">
        <f t="shared" si="716"/>
        <v>-0.326350015487335-1.40764256734433i</v>
      </c>
      <c r="S1450" t="str">
        <f t="shared" si="717"/>
        <v>0.139330703738666i</v>
      </c>
      <c r="T1450" t="str">
        <f t="shared" si="718"/>
        <v>0.196127829520588-0.0454705773229749i</v>
      </c>
      <c r="U1450" t="str">
        <f t="shared" si="719"/>
        <v>0.0000333333333333332-0.000857719195778604i</v>
      </c>
      <c r="V1450" t="str">
        <f t="shared" si="720"/>
        <v>6.66666666666667E-06-0.00857719195778604i</v>
      </c>
      <c r="W1450" t="str">
        <f t="shared" si="721"/>
        <v>0.0000276029095063347-0.000779838194814282i</v>
      </c>
      <c r="X1450" t="str">
        <f t="shared" si="722"/>
        <v>0.0000377103261449084-0.000778989689238197i</v>
      </c>
      <c r="Y1450" t="str">
        <f t="shared" si="723"/>
        <v>0.009+0.826867186424834i</v>
      </c>
      <c r="Z1450" t="str">
        <f t="shared" si="724"/>
        <v>-0.0113084866629473-0.000671510309211259i</v>
      </c>
      <c r="AA1450" t="str">
        <f t="shared" si="725"/>
        <v>0.158904007896029-14.5245555123787i</v>
      </c>
      <c r="AB1450" t="str">
        <f t="shared" si="726"/>
        <v>0.925023671190653-0.214458909116931i</v>
      </c>
      <c r="AC1450" t="str">
        <f t="shared" si="727"/>
        <v>1.1090028750274-1.3765789306352i</v>
      </c>
      <c r="AD1450" t="str">
        <f t="shared" si="728"/>
        <v>0.422762883733643+0.331385587504722i</v>
      </c>
      <c r="AE1450" t="str">
        <f t="shared" si="729"/>
        <v>-0.00455827959395761-0.00403135913136914i</v>
      </c>
      <c r="AF1450" t="str">
        <f t="shared" si="730"/>
        <v>-14.2309067425193-2.41808337043532i</v>
      </c>
      <c r="AG1450" t="str">
        <f t="shared" si="731"/>
        <v>1.01766707362355-0.0220377798007638i</v>
      </c>
      <c r="AH1450" t="str">
        <f t="shared" si="732"/>
        <v>0.0526833402834821+0.0683457503766367i</v>
      </c>
      <c r="AI1450">
        <f t="shared" si="733"/>
        <v>-21.280375452318793</v>
      </c>
      <c r="AJ1450">
        <f t="shared" si="734"/>
        <v>52.373683432034241</v>
      </c>
      <c r="AK1450"/>
      <c r="AL1450"/>
      <c r="AM1450"/>
      <c r="AN1450"/>
    </row>
    <row r="1451" spans="1:40" x14ac:dyDescent="0.25">
      <c r="A1451"/>
      <c r="B1451">
        <f t="shared" si="700"/>
        <v>131700</v>
      </c>
      <c r="C1451" s="237" t="str">
        <f t="shared" si="703"/>
        <v>-4.40627058908026E-06+0.018595462441017i</v>
      </c>
      <c r="D1451" s="208" t="str">
        <f t="shared" si="704"/>
        <v>-5.95703973841381+0.142565212047797i</v>
      </c>
      <c r="E1451" t="str">
        <f t="shared" si="705"/>
        <v>2870</v>
      </c>
      <c r="F1451" t="str">
        <f t="shared" si="706"/>
        <v>0.777000777000777</v>
      </c>
      <c r="G1451" t="str">
        <f t="shared" si="701"/>
        <v>0.777000777000777</v>
      </c>
      <c r="H1451" t="str">
        <f t="shared" si="707"/>
        <v>8.27504052876404+2.55920648005402i</v>
      </c>
      <c r="I1451" t="str">
        <f t="shared" si="708"/>
        <v>517.18469059722i</v>
      </c>
      <c r="J1451" t="str">
        <f t="shared" si="702"/>
        <v>-361.060933669069+113.143460392573i</v>
      </c>
      <c r="K1451" t="str">
        <f t="shared" si="709"/>
        <v>0.408727529801371-1.3043223445199i</v>
      </c>
      <c r="L1451" t="str">
        <f t="shared" si="710"/>
        <v>0.0299080884271386-0.0811327822364i</v>
      </c>
      <c r="M1451" t="str">
        <f t="shared" si="711"/>
        <v>0.43863561822851-1.3854551267563i</v>
      </c>
      <c r="N1451" t="str">
        <f t="shared" si="712"/>
        <v>-1.34936579475656i</v>
      </c>
      <c r="O1451" t="str">
        <f t="shared" si="713"/>
        <v>0.219625451877212-0.975584266420759i</v>
      </c>
      <c r="P1451" t="str">
        <f t="shared" si="714"/>
        <v>0.780374548122788+0.975584266420759i</v>
      </c>
      <c r="Q1451" t="str">
        <f t="shared" si="715"/>
        <v>-0.780374548122788+0.373781528335801i</v>
      </c>
      <c r="R1451" t="str">
        <f t="shared" si="716"/>
        <v>-0.326339007107067-1.40645765791958i</v>
      </c>
      <c r="S1451" t="str">
        <f t="shared" si="717"/>
        <v>0.139436578133604i</v>
      </c>
      <c r="T1451" t="str">
        <f t="shared" si="718"/>
        <v>0.196111643110109-0.0455035944625273i</v>
      </c>
      <c r="U1451" t="str">
        <f t="shared" si="719"/>
        <v>0.0000333333333333332-0.000857067928355843i</v>
      </c>
      <c r="V1451" t="str">
        <f t="shared" si="720"/>
        <v>6.66666666666667E-06-0.00857067928355843i</v>
      </c>
      <c r="W1451" t="str">
        <f t="shared" si="721"/>
        <v>0.0000276029089038693-0.00077924620454519i</v>
      </c>
      <c r="X1451" t="str">
        <f t="shared" si="722"/>
        <v>0.0000376949692209622-0.000778398542449289i</v>
      </c>
      <c r="Y1451" t="str">
        <f t="shared" si="723"/>
        <v>0.009+0.827495504955551i</v>
      </c>
      <c r="Z1451" t="str">
        <f t="shared" si="724"/>
        <v>-0.0112913133908254-0.000670588611967931i</v>
      </c>
      <c r="AA1451" t="str">
        <f t="shared" si="725"/>
        <v>0.158662092656419-14.5135088742289i</v>
      </c>
      <c r="AB1451" t="str">
        <f t="shared" si="726"/>
        <v>0.924947329078056-0.21461463222729i</v>
      </c>
      <c r="AC1451" t="str">
        <f t="shared" si="727"/>
        <v>1.10837590102274-1.37561064093864i</v>
      </c>
      <c r="AD1451" t="str">
        <f t="shared" si="728"/>
        <v>0.423101368468703+0.331483310034923i</v>
      </c>
      <c r="AE1451" t="str">
        <f t="shared" si="729"/>
        <v>-0.00455508121470035-0.00402660889683561i</v>
      </c>
      <c r="AF1451" t="str">
        <f t="shared" si="730"/>
        <v>-14.2320802671778-2.41664126800622i</v>
      </c>
      <c r="AG1451" t="str">
        <f t="shared" si="731"/>
        <v>1.01765878031957-0.0220388917017515i</v>
      </c>
      <c r="AH1451" t="str">
        <f t="shared" si="732"/>
        <v>0.0526628535183835+0.0682700827977342i</v>
      </c>
      <c r="AI1451">
        <f t="shared" si="733"/>
        <v>-21.28766907555233</v>
      </c>
      <c r="AJ1451">
        <f t="shared" si="734"/>
        <v>52.353767837864844</v>
      </c>
      <c r="AK1451"/>
      <c r="AL1451"/>
      <c r="AM1451"/>
      <c r="AN1451"/>
    </row>
    <row r="1452" spans="1:40" x14ac:dyDescent="0.25">
      <c r="A1452"/>
      <c r="B1452">
        <f t="shared" si="700"/>
        <v>131800</v>
      </c>
      <c r="C1452" s="237" t="str">
        <f t="shared" si="703"/>
        <v>-4.39958682767272E-06+0.01858135359401i</v>
      </c>
      <c r="D1452" s="208" t="str">
        <f t="shared" si="704"/>
        <v>-5.95703968717164+0.142457044220743i</v>
      </c>
      <c r="E1452" t="str">
        <f t="shared" si="705"/>
        <v>2870</v>
      </c>
      <c r="F1452" t="str">
        <f t="shared" si="706"/>
        <v>0.777000777000777</v>
      </c>
      <c r="G1452" t="str">
        <f t="shared" si="701"/>
        <v>0.777000777000777</v>
      </c>
      <c r="H1452" t="str">
        <f t="shared" si="707"/>
        <v>8.27621179473897+2.55765762325908i</v>
      </c>
      <c r="I1452" t="str">
        <f t="shared" si="708"/>
        <v>517.577389678919i</v>
      </c>
      <c r="J1452" t="str">
        <f t="shared" si="702"/>
        <v>-361.610969189743+113.229370385278i</v>
      </c>
      <c r="K1452" t="str">
        <f t="shared" si="709"/>
        <v>0.408159778583964-1.3035050236154i</v>
      </c>
      <c r="L1452" t="str">
        <f t="shared" si="710"/>
        <v>0.0298681416868334-0.081085939187282i</v>
      </c>
      <c r="M1452" t="str">
        <f t="shared" si="711"/>
        <v>0.438027920270797-1.38459096280268i</v>
      </c>
      <c r="N1452" t="str">
        <f t="shared" si="712"/>
        <v>-1.35039037015121i</v>
      </c>
      <c r="O1452" t="str">
        <f t="shared" si="713"/>
        <v>0.218625777140893-0.975808777153363i</v>
      </c>
      <c r="P1452" t="str">
        <f t="shared" si="714"/>
        <v>0.781374222859107+0.975808777153363i</v>
      </c>
      <c r="Q1452" t="str">
        <f t="shared" si="715"/>
        <v>-0.781374222859107+0.374581592997847i</v>
      </c>
      <c r="R1452" t="str">
        <f t="shared" si="716"/>
        <v>-0.326327989141433-1.40527445498255i</v>
      </c>
      <c r="S1452" t="str">
        <f t="shared" si="717"/>
        <v>0.139542452528543i</v>
      </c>
      <c r="T1452" t="str">
        <f t="shared" si="718"/>
        <v>0.196095443923977-0.0455366079335033i</v>
      </c>
      <c r="U1452" t="str">
        <f t="shared" si="719"/>
        <v>0.0000333333333333334-0.000856417649199278i</v>
      </c>
      <c r="V1452" t="str">
        <f t="shared" si="720"/>
        <v>6.66666666666667E-06-0.00856417649199277i</v>
      </c>
      <c r="W1452" t="str">
        <f t="shared" si="721"/>
        <v>0.0000276029083009466-0.000778655112699907i</v>
      </c>
      <c r="X1452" t="str">
        <f t="shared" si="722"/>
        <v>0.0000376796472291514-0.000777808292351087i</v>
      </c>
      <c r="Y1452" t="str">
        <f t="shared" si="723"/>
        <v>0.009+0.828123823486269i</v>
      </c>
      <c r="Z1452" t="str">
        <f t="shared" si="724"/>
        <v>-0.0112741792197561-0.000669669251617244i</v>
      </c>
      <c r="AA1452" t="str">
        <f t="shared" si="725"/>
        <v>0.158420729957378-14.5024790400192i</v>
      </c>
      <c r="AB1452" t="str">
        <f t="shared" si="726"/>
        <v>0.924870926709954-0.214770338035057i</v>
      </c>
      <c r="AC1452" t="str">
        <f t="shared" si="727"/>
        <v>1.10775021942427-1.37464333138689i</v>
      </c>
      <c r="AD1452" t="str">
        <f t="shared" si="728"/>
        <v>0.423439973278052+0.331580703874887i</v>
      </c>
      <c r="AE1452" t="str">
        <f t="shared" si="729"/>
        <v>-0.00455188874573091-0.00402186501130832i</v>
      </c>
      <c r="AF1452" t="str">
        <f t="shared" si="730"/>
        <v>-14.2332514819106-2.41520057903834i</v>
      </c>
      <c r="AG1452" t="str">
        <f t="shared" si="731"/>
        <v>1.0176504824372-0.0220400082896854i</v>
      </c>
      <c r="AH1452" t="str">
        <f t="shared" si="732"/>
        <v>0.0526423952221964+0.0681945132355643i</v>
      </c>
      <c r="AI1452">
        <f t="shared" si="733"/>
        <v>-21.294958199665899</v>
      </c>
      <c r="AJ1452">
        <f t="shared" si="734"/>
        <v>52.333843603541645</v>
      </c>
      <c r="AK1452"/>
      <c r="AL1452"/>
      <c r="AM1452"/>
      <c r="AN1452"/>
    </row>
    <row r="1453" spans="1:40" x14ac:dyDescent="0.25">
      <c r="A1453"/>
      <c r="B1453">
        <f t="shared" si="700"/>
        <v>131900</v>
      </c>
      <c r="C1453" s="237" t="str">
        <f t="shared" si="703"/>
        <v>-4.39291826238407E-06+0.0185672661402473i</v>
      </c>
      <c r="D1453" s="208" t="str">
        <f t="shared" si="704"/>
        <v>-5.95703963604597+0.142349040408563i</v>
      </c>
      <c r="E1453" t="str">
        <f t="shared" si="705"/>
        <v>2870</v>
      </c>
      <c r="F1453" t="str">
        <f t="shared" si="706"/>
        <v>0.777000777000777</v>
      </c>
      <c r="G1453" t="str">
        <f t="shared" si="701"/>
        <v>0.777000777000777</v>
      </c>
      <c r="H1453" t="str">
        <f t="shared" si="707"/>
        <v>8.27738075647591+2.55611034267097i</v>
      </c>
      <c r="I1453" t="str">
        <f t="shared" si="708"/>
        <v>517.970088760617i</v>
      </c>
      <c r="J1453" t="str">
        <f t="shared" si="702"/>
        <v>-362.161422194683+113.315280377982i</v>
      </c>
      <c r="K1453" t="str">
        <f t="shared" si="709"/>
        <v>0.407593173319484-1.30268859445818i</v>
      </c>
      <c r="L1453" t="str">
        <f t="shared" si="710"/>
        <v>0.0298282713150694-0.0810391390571368i</v>
      </c>
      <c r="M1453" t="str">
        <f t="shared" si="711"/>
        <v>0.437421444634553-1.38372773351532i</v>
      </c>
      <c r="N1453" t="str">
        <f t="shared" si="712"/>
        <v>-1.35141494554587i</v>
      </c>
      <c r="O1453" t="str">
        <f t="shared" si="713"/>
        <v>0.217625872901138-0.976032263526169i</v>
      </c>
      <c r="P1453" t="str">
        <f t="shared" si="714"/>
        <v>0.782374127098862+0.976032263526169i</v>
      </c>
      <c r="Q1453" t="str">
        <f t="shared" si="715"/>
        <v>-0.782374127098862+0.375382682019701i</v>
      </c>
      <c r="R1453" t="str">
        <f t="shared" si="716"/>
        <v>-0.326316961587489-1.40409295464418i</v>
      </c>
      <c r="S1453" t="str">
        <f t="shared" si="717"/>
        <v>0.139648326923481i</v>
      </c>
      <c r="T1453" t="str">
        <f t="shared" si="718"/>
        <v>0.196079231961107-0.0455696177324467i</v>
      </c>
      <c r="U1453" t="str">
        <f t="shared" si="719"/>
        <v>0.0000333333333333334-0.000855768356061145i</v>
      </c>
      <c r="V1453" t="str">
        <f t="shared" si="720"/>
        <v>6.66666666666667E-06-0.00855768356061145i</v>
      </c>
      <c r="W1453" t="str">
        <f t="shared" si="721"/>
        <v>0.000027602907697566-0.000778064917235011i</v>
      </c>
      <c r="X1453" t="str">
        <f t="shared" si="722"/>
        <v>0.000037664360063608-0.000777218936905481i</v>
      </c>
      <c r="Y1453" t="str">
        <f t="shared" si="723"/>
        <v>0.009+0.828752142016987i</v>
      </c>
      <c r="Z1453" t="str">
        <f t="shared" si="724"/>
        <v>-0.0112570840311065-0.000668752219994366i</v>
      </c>
      <c r="AA1453" t="str">
        <f t="shared" si="725"/>
        <v>0.158179918115918-14.4914659714049i</v>
      </c>
      <c r="AB1453" t="str">
        <f t="shared" si="726"/>
        <v>0.924794464081229-0.214926026523929i</v>
      </c>
      <c r="AC1453" t="str">
        <f t="shared" si="727"/>
        <v>1.10712582691304-1.3736770007623i</v>
      </c>
      <c r="AD1453" t="str">
        <f t="shared" si="728"/>
        <v>0.423778697863902+0.331677768884306i</v>
      </c>
      <c r="AE1453" t="str">
        <f t="shared" si="729"/>
        <v>-0.00454870216818269-0.00401712746056337i</v>
      </c>
      <c r="AF1453" t="str">
        <f t="shared" si="730"/>
        <v>-14.2344203925219-2.41376130226241i</v>
      </c>
      <c r="AG1453" t="str">
        <f t="shared" si="731"/>
        <v>1.01764217997917-0.0220411295381844i</v>
      </c>
      <c r="AH1453" t="str">
        <f t="shared" si="732"/>
        <v>0.0526219652919769+0.0681190414768899i</v>
      </c>
      <c r="AI1453">
        <f t="shared" si="733"/>
        <v>-21.302242832840683</v>
      </c>
      <c r="AJ1453">
        <f t="shared" si="734"/>
        <v>52.313910745528119</v>
      </c>
      <c r="AK1453"/>
      <c r="AL1453"/>
      <c r="AM1453"/>
      <c r="AN1453"/>
    </row>
    <row r="1454" spans="1:40" x14ac:dyDescent="0.25">
      <c r="A1454"/>
      <c r="B1454">
        <f t="shared" si="700"/>
        <v>132000</v>
      </c>
      <c r="C1454" s="237" t="str">
        <f t="shared" si="703"/>
        <v>-4.38626484718292E-06+0.018553200031108i</v>
      </c>
      <c r="D1454" s="208" t="str">
        <f t="shared" si="704"/>
        <v>-5.95703958503645+0.142241200238495i</v>
      </c>
      <c r="E1454" t="str">
        <f t="shared" si="705"/>
        <v>2870</v>
      </c>
      <c r="F1454" t="str">
        <f t="shared" si="706"/>
        <v>0.777000777000777</v>
      </c>
      <c r="G1454" t="str">
        <f t="shared" si="701"/>
        <v>0.777000777000777</v>
      </c>
      <c r="H1454" t="str">
        <f t="shared" si="707"/>
        <v>8.27854741976227+2.55456463664572i</v>
      </c>
      <c r="I1454" t="str">
        <f t="shared" si="708"/>
        <v>518.362787842316i</v>
      </c>
      <c r="J1454" t="str">
        <f t="shared" si="702"/>
        <v>-362.712292683889+113.401190370688i</v>
      </c>
      <c r="K1454" t="str">
        <f t="shared" si="709"/>
        <v>0.407027711029412-1.30187305592441i</v>
      </c>
      <c r="L1454" t="str">
        <f t="shared" si="710"/>
        <v>0.0297884771273616-0.0809923818162737i</v>
      </c>
      <c r="M1454" t="str">
        <f t="shared" si="711"/>
        <v>0.436816188156774-1.38286543774068i</v>
      </c>
      <c r="N1454" t="str">
        <f t="shared" si="712"/>
        <v>-1.35243952094052i</v>
      </c>
      <c r="O1454" t="str">
        <f t="shared" si="713"/>
        <v>0.216625740207621-0.976254725304569i</v>
      </c>
      <c r="P1454" t="str">
        <f t="shared" si="714"/>
        <v>0.783374259792379+0.976254725304569i</v>
      </c>
      <c r="Q1454" t="str">
        <f t="shared" si="715"/>
        <v>-0.783374259792379+0.376184795635951i</v>
      </c>
      <c r="R1454" t="str">
        <f t="shared" si="716"/>
        <v>-0.326305924442289-1.40291315302722i</v>
      </c>
      <c r="S1454" t="str">
        <f t="shared" si="717"/>
        <v>0.139754201318419i</v>
      </c>
      <c r="T1454" t="str">
        <f t="shared" si="718"/>
        <v>0.196063007220424-0.0456026238559005i</v>
      </c>
      <c r="U1454" t="str">
        <f t="shared" si="719"/>
        <v>0.0000333333333333335-0.000855120046700494i</v>
      </c>
      <c r="V1454" t="str">
        <f t="shared" si="720"/>
        <v>6.66666666666667E-06-0.00855120046700494i</v>
      </c>
      <c r="W1454" t="str">
        <f t="shared" si="721"/>
        <v>0.0000276029070937279-0.000777475616113276i</v>
      </c>
      <c r="X1454" t="str">
        <f t="shared" si="722"/>
        <v>0.000037649107618867-0.000776630474080539i</v>
      </c>
      <c r="Y1454" t="str">
        <f t="shared" si="723"/>
        <v>0.009+0.829380460547705i</v>
      </c>
      <c r="Z1454" t="str">
        <f t="shared" si="724"/>
        <v>-0.011240027706693-0.000667837508970048i</v>
      </c>
      <c r="AA1454" t="str">
        <f t="shared" si="725"/>
        <v>0.157939655455458-14.4804696301581i</v>
      </c>
      <c r="AB1454" t="str">
        <f t="shared" si="726"/>
        <v>0.924717941186812-0.215081697677603i</v>
      </c>
      <c r="AC1454" t="str">
        <f t="shared" si="727"/>
        <v>1.10650272018046-1.37271164784778i</v>
      </c>
      <c r="AD1454" t="str">
        <f t="shared" si="728"/>
        <v>0.424117541928306+0.331774504923115i</v>
      </c>
      <c r="AE1454" t="str">
        <f t="shared" si="729"/>
        <v>-0.00454552146326107-0.00401239623042207i</v>
      </c>
      <c r="AF1454" t="str">
        <f t="shared" si="730"/>
        <v>-14.2355870047987-2.41232343640723i</v>
      </c>
      <c r="AG1454" t="str">
        <f t="shared" si="731"/>
        <v>1.01763387294818-0.0220422554209395i</v>
      </c>
      <c r="AH1454" t="str">
        <f t="shared" si="732"/>
        <v>0.0526015636251864+0.0680436673091263i</v>
      </c>
      <c r="AI1454">
        <f t="shared" si="733"/>
        <v>-21.309522983238338</v>
      </c>
      <c r="AJ1454">
        <f t="shared" si="734"/>
        <v>52.293969280233924</v>
      </c>
      <c r="AK1454"/>
      <c r="AL1454"/>
      <c r="AM1454"/>
      <c r="AN1454"/>
    </row>
    <row r="1455" spans="1:40" x14ac:dyDescent="0.25">
      <c r="A1455"/>
      <c r="B1455">
        <f t="shared" si="700"/>
        <v>132100</v>
      </c>
      <c r="C1455" s="237" t="str">
        <f t="shared" si="703"/>
        <v>-4.37962653621205E-06+0.0185391552181182i</v>
      </c>
      <c r="D1455" s="208" t="str">
        <f t="shared" si="704"/>
        <v>-5.95703953414274+0.142133523338906i</v>
      </c>
      <c r="E1455" t="str">
        <f t="shared" si="705"/>
        <v>2870</v>
      </c>
      <c r="F1455" t="str">
        <f t="shared" si="706"/>
        <v>0.777000777000777</v>
      </c>
      <c r="G1455" t="str">
        <f t="shared" si="701"/>
        <v>0.777000777000777</v>
      </c>
      <c r="H1455" t="str">
        <f t="shared" si="707"/>
        <v>8.27971179036816+2.55302050353856i</v>
      </c>
      <c r="I1455" t="str">
        <f t="shared" si="708"/>
        <v>518.755486924015i</v>
      </c>
      <c r="J1455" t="str">
        <f t="shared" si="702"/>
        <v>-363.263580657361+113.487100363393i</v>
      </c>
      <c r="K1455" t="str">
        <f t="shared" si="709"/>
        <v>0.406463388744509-1.30105840689082i</v>
      </c>
      <c r="L1455" t="str">
        <f t="shared" si="710"/>
        <v>0.0297487589397468-0.0809456674349006i</v>
      </c>
      <c r="M1455" t="str">
        <f t="shared" si="711"/>
        <v>0.436212147684256-1.38200407432572i</v>
      </c>
      <c r="N1455" t="str">
        <f t="shared" si="712"/>
        <v>-1.35346409633517i</v>
      </c>
      <c r="O1455" t="str">
        <f t="shared" si="713"/>
        <v>0.215625380110226-0.976476162255034i</v>
      </c>
      <c r="P1455" t="str">
        <f t="shared" si="714"/>
        <v>0.784374619889774+0.976476162255034i</v>
      </c>
      <c r="Q1455" t="str">
        <f t="shared" si="715"/>
        <v>-0.784374619889774+0.376987934080136i</v>
      </c>
      <c r="R1455" t="str">
        <f t="shared" si="716"/>
        <v>-0.326294877702884-1.40173504626614i</v>
      </c>
      <c r="S1455" t="str">
        <f t="shared" si="717"/>
        <v>0.139860075713357i</v>
      </c>
      <c r="T1455" t="str">
        <f t="shared" si="718"/>
        <v>0.196046769700848-0.0456356263004059i</v>
      </c>
      <c r="U1455" t="str">
        <f t="shared" si="719"/>
        <v>0.0000333333333333332-0.000854472718883153i</v>
      </c>
      <c r="V1455" t="str">
        <f t="shared" si="720"/>
        <v>6.66666666666667E-06-0.00854472718883153i</v>
      </c>
      <c r="W1455" t="str">
        <f t="shared" si="721"/>
        <v>0.0000276029064894319-0.000776887207303635i</v>
      </c>
      <c r="X1455" t="str">
        <f t="shared" si="722"/>
        <v>0.0000376338897898604-0.000776042901850462i</v>
      </c>
      <c r="Y1455" t="str">
        <f t="shared" si="723"/>
        <v>0.009+0.830008779078423i</v>
      </c>
      <c r="Z1455" t="str">
        <f t="shared" si="724"/>
        <v>-0.0112230101287797-0.00066692511045039i</v>
      </c>
      <c r="AA1455" t="str">
        <f t="shared" si="725"/>
        <v>0.157699940305798-14.4694899781672i</v>
      </c>
      <c r="AB1455" t="str">
        <f t="shared" si="726"/>
        <v>0.924641358021608-0.215237351479765i</v>
      </c>
      <c r="AC1455" t="str">
        <f t="shared" si="727"/>
        <v>1.10588089592818-1.37174727142679i</v>
      </c>
      <c r="AD1455" t="str">
        <f t="shared" si="728"/>
        <v>0.42445650517313+0.33187091185149i</v>
      </c>
      <c r="AE1455" t="str">
        <f t="shared" si="729"/>
        <v>-0.00454234661224265-0.00400767130675061i</v>
      </c>
      <c r="AF1455" t="str">
        <f t="shared" si="730"/>
        <v>-14.2367513245109-2.41088698019965i</v>
      </c>
      <c r="AG1455" t="str">
        <f t="shared" si="731"/>
        <v>1.01762556134696-0.0220433859117118i</v>
      </c>
      <c r="AH1455" t="str">
        <f t="shared" si="732"/>
        <v>0.0525811901196802+0.0679683905203309i</v>
      </c>
      <c r="AI1455">
        <f t="shared" si="733"/>
        <v>-21.316798659002316</v>
      </c>
      <c r="AJ1455">
        <f t="shared" si="734"/>
        <v>52.274019224016811</v>
      </c>
      <c r="AK1455"/>
      <c r="AL1455"/>
      <c r="AM1455"/>
      <c r="AN1455"/>
    </row>
    <row r="1456" spans="1:40" x14ac:dyDescent="0.25">
      <c r="A1456"/>
      <c r="B1456">
        <f t="shared" si="700"/>
        <v>132200</v>
      </c>
      <c r="C1456" s="237" t="str">
        <f t="shared" si="703"/>
        <v>-4.37300328378759E-06+0.0185251316529509i</v>
      </c>
      <c r="D1456" s="208" t="str">
        <f t="shared" si="704"/>
        <v>-5.95703948336447+0.14202600933929i</v>
      </c>
      <c r="E1456" t="str">
        <f t="shared" si="705"/>
        <v>2870</v>
      </c>
      <c r="F1456" t="str">
        <f t="shared" si="706"/>
        <v>0.777000777000777</v>
      </c>
      <c r="G1456" t="str">
        <f t="shared" si="701"/>
        <v>0.777000777000777</v>
      </c>
      <c r="H1456" t="str">
        <f t="shared" si="707"/>
        <v>8.28087387404647+2.55147794170394i</v>
      </c>
      <c r="I1456" t="str">
        <f t="shared" si="708"/>
        <v>519.148186005713i</v>
      </c>
      <c r="J1456" t="str">
        <f t="shared" si="702"/>
        <v>-363.8152861151+113.573010356098i</v>
      </c>
      <c r="K1456" t="str">
        <f t="shared" si="709"/>
        <v>0.405900203504808-1.30024464623474i</v>
      </c>
      <c r="L1456" t="str">
        <f t="shared" si="710"/>
        <v>0.0297091165687803-0.0808989958831239i</v>
      </c>
      <c r="M1456" t="str">
        <f t="shared" si="711"/>
        <v>0.435609320073588-1.38114364211786i</v>
      </c>
      <c r="N1456" t="str">
        <f t="shared" si="712"/>
        <v>-1.35448867172982i</v>
      </c>
      <c r="O1456" t="str">
        <f t="shared" si="713"/>
        <v>0.214624793659087-0.97669657414511i</v>
      </c>
      <c r="P1456" t="str">
        <f t="shared" si="714"/>
        <v>0.785375206340913+0.97669657414511i</v>
      </c>
      <c r="Q1456" t="str">
        <f t="shared" si="715"/>
        <v>-0.785375206340913+0.37779209758471i</v>
      </c>
      <c r="R1456" t="str">
        <f t="shared" si="716"/>
        <v>-0.326283821366318-1.40055863050708i</v>
      </c>
      <c r="S1456" t="str">
        <f t="shared" si="717"/>
        <v>0.139965950108295i</v>
      </c>
      <c r="T1456" t="str">
        <f t="shared" si="718"/>
        <v>0.196030519401296-0.0456686250625019i</v>
      </c>
      <c r="U1456" t="str">
        <f t="shared" si="719"/>
        <v>0.0000333333333333333-0.00085382637038173i</v>
      </c>
      <c r="V1456" t="str">
        <f t="shared" si="720"/>
        <v>6.66666666666667E-06-0.0085382637038173i</v>
      </c>
      <c r="W1456" t="str">
        <f t="shared" si="721"/>
        <v>0.0000276029058846787-0.000776299688781184i</v>
      </c>
      <c r="X1456" t="str">
        <f t="shared" si="722"/>
        <v>0.0000376187064719192-0.000775456218195599i</v>
      </c>
      <c r="Y1456" t="str">
        <f t="shared" si="723"/>
        <v>0.009+0.830637097609141i</v>
      </c>
      <c r="Z1456" t="str">
        <f t="shared" si="724"/>
        <v>-0.0112060311800765-0.000666015016376714i</v>
      </c>
      <c r="AA1456" t="str">
        <f t="shared" si="725"/>
        <v>0.157460771003088-14.4585269774362i</v>
      </c>
      <c r="AB1456" t="str">
        <f t="shared" si="726"/>
        <v>0.92456471458051-0.215392987914091i</v>
      </c>
      <c r="AC1456" t="str">
        <f t="shared" si="727"/>
        <v>1.10526035086813-1.37078387028326i</v>
      </c>
      <c r="AD1456" t="str">
        <f t="shared" si="728"/>
        <v>0.424795587300089+0.331966989529828i</v>
      </c>
      <c r="AE1456" t="str">
        <f t="shared" si="729"/>
        <v>-0.00453917759647547-0.00400295267545981i</v>
      </c>
      <c r="AF1456" t="str">
        <f t="shared" si="730"/>
        <v>-14.2379133574109-2.40945193236465i</v>
      </c>
      <c r="AG1456" t="str">
        <f t="shared" si="731"/>
        <v>1.01761724517824-0.022044520984334i</v>
      </c>
      <c r="AH1456" t="str">
        <f t="shared" si="732"/>
        <v>0.052560844673714+0.0678932108992019i</v>
      </c>
      <c r="AI1456">
        <f t="shared" si="733"/>
        <v>-21.324069868257304</v>
      </c>
      <c r="AJ1456">
        <f t="shared" si="734"/>
        <v>52.254060593179013</v>
      </c>
      <c r="AK1456"/>
      <c r="AL1456"/>
      <c r="AM1456"/>
      <c r="AN1456"/>
    </row>
    <row r="1457" spans="1:40" x14ac:dyDescent="0.25">
      <c r="A1457"/>
      <c r="B1457">
        <f t="shared" si="700"/>
        <v>132300</v>
      </c>
      <c r="C1457" s="237" t="str">
        <f t="shared" si="703"/>
        <v>-4.36639504439828E-06+0.018511129287425i</v>
      </c>
      <c r="D1457" s="208" t="str">
        <f t="shared" si="704"/>
        <v>-5.9570394327013+0.141918657870258i</v>
      </c>
      <c r="E1457" t="str">
        <f t="shared" si="705"/>
        <v>2870</v>
      </c>
      <c r="F1457" t="str">
        <f t="shared" si="706"/>
        <v>0.777000777000777</v>
      </c>
      <c r="G1457" t="str">
        <f t="shared" si="701"/>
        <v>0.777000777000777</v>
      </c>
      <c r="H1457" t="str">
        <f t="shared" si="707"/>
        <v>8.28203367653299+2.54993694949558i</v>
      </c>
      <c r="I1457" t="str">
        <f t="shared" si="708"/>
        <v>519.540885087412i</v>
      </c>
      <c r="J1457" t="str">
        <f t="shared" si="702"/>
        <v>-364.367409057104+113.658920348803i</v>
      </c>
      <c r="K1457" t="str">
        <f t="shared" si="709"/>
        <v>0.405338152359585-1.29943177283411i</v>
      </c>
      <c r="L1457" t="str">
        <f t="shared" si="710"/>
        <v>0.0296695498315366-0.0808523671309512i</v>
      </c>
      <c r="M1457" t="str">
        <f t="shared" si="711"/>
        <v>0.435007702191122-1.38028413996506i</v>
      </c>
      <c r="N1457" t="str">
        <f t="shared" si="712"/>
        <v>-1.35551324712447i</v>
      </c>
      <c r="O1457" t="str">
        <f t="shared" si="713"/>
        <v>0.213623981904573-0.976915960743418i</v>
      </c>
      <c r="P1457" t="str">
        <f t="shared" si="714"/>
        <v>0.786376018095427+0.976915960743418i</v>
      </c>
      <c r="Q1457" t="str">
        <f t="shared" si="715"/>
        <v>-0.786376018095427+0.378597286381052i</v>
      </c>
      <c r="R1457" t="str">
        <f t="shared" si="716"/>
        <v>-0.326272755429638-1.39938390190786i</v>
      </c>
      <c r="S1457" t="str">
        <f t="shared" si="717"/>
        <v>0.140071824503234i</v>
      </c>
      <c r="T1457" t="str">
        <f t="shared" si="718"/>
        <v>0.196014256320689-0.0457016201387268i</v>
      </c>
      <c r="U1457" t="str">
        <f t="shared" si="719"/>
        <v>0.0000333333333333334-0.000853180998975548i</v>
      </c>
      <c r="V1457" t="str">
        <f t="shared" si="720"/>
        <v>6.66666666666667E-06-0.00853180998975548i</v>
      </c>
      <c r="W1457" t="str">
        <f t="shared" si="721"/>
        <v>0.0000276029052794678-0.00077571305852713i</v>
      </c>
      <c r="X1457" t="str">
        <f t="shared" si="722"/>
        <v>0.0000376035575607681-0.000774870421102388i</v>
      </c>
      <c r="Y1457" t="str">
        <f t="shared" si="723"/>
        <v>0.009+0.831265416139859i</v>
      </c>
      <c r="Z1457" t="str">
        <f t="shared" si="724"/>
        <v>-0.0111890907437367-0.000665107218725328i</v>
      </c>
      <c r="AA1457" t="str">
        <f t="shared" si="725"/>
        <v>0.157222145889799-14.4475805900845i</v>
      </c>
      <c r="AB1457" t="str">
        <f t="shared" si="726"/>
        <v>0.924488010858429-0.215548606964256i</v>
      </c>
      <c r="AC1457" t="str">
        <f t="shared" si="727"/>
        <v>1.10464108172244-1.36982144320175i</v>
      </c>
      <c r="AD1457" t="str">
        <f t="shared" si="728"/>
        <v>0.425134788010711+0.332062737818774i</v>
      </c>
      <c r="AE1457" t="str">
        <f t="shared" si="729"/>
        <v>-0.00453601439737814-0.00399824032250509i</v>
      </c>
      <c r="AF1457" t="str">
        <f t="shared" si="730"/>
        <v>-14.2390731092343-2.40801829162532i</v>
      </c>
      <c r="AG1457" t="str">
        <f t="shared" si="731"/>
        <v>1.01760892444474-0.0220456606127084i</v>
      </c>
      <c r="AH1457" t="str">
        <f t="shared" si="732"/>
        <v>0.0525405271859368+0.0678181282350796i</v>
      </c>
      <c r="AI1457">
        <f t="shared" si="733"/>
        <v>-21.331336619109315</v>
      </c>
      <c r="AJ1457">
        <f t="shared" si="734"/>
        <v>52.23409340397162</v>
      </c>
      <c r="AK1457"/>
      <c r="AL1457"/>
      <c r="AM1457"/>
      <c r="AN1457"/>
    </row>
    <row r="1458" spans="1:40" x14ac:dyDescent="0.25">
      <c r="A1458"/>
      <c r="B1458">
        <f t="shared" ref="B1458:B1521" si="735">B1457+100</f>
        <v>132400</v>
      </c>
      <c r="C1458" s="237" t="str">
        <f t="shared" si="703"/>
        <v>-4.35980177270463E-06+0.0184971480735052i</v>
      </c>
      <c r="D1458" s="208" t="str">
        <f t="shared" si="704"/>
        <v>-5.95703938215289+0.14181146856354i</v>
      </c>
      <c r="E1458" t="str">
        <f t="shared" si="705"/>
        <v>2870</v>
      </c>
      <c r="F1458" t="str">
        <f t="shared" si="706"/>
        <v>0.777000777000777</v>
      </c>
      <c r="G1458" t="str">
        <f t="shared" si="701"/>
        <v>0.777000777000777</v>
      </c>
      <c r="H1458" t="str">
        <f t="shared" si="707"/>
        <v>8.28319120354641+2.54839752526643i</v>
      </c>
      <c r="I1458" t="str">
        <f t="shared" si="708"/>
        <v>519.933584169111i</v>
      </c>
      <c r="J1458" t="str">
        <f t="shared" si="702"/>
        <v>-364.919949483375+113.744830341508i</v>
      </c>
      <c r="K1458" t="str">
        <f t="shared" si="709"/>
        <v>0.404777232367301-1.29861978556746i</v>
      </c>
      <c r="L1458" t="str">
        <f t="shared" si="710"/>
        <v>0.0296300585456059-0.0808057811482906i</v>
      </c>
      <c r="M1458" t="str">
        <f t="shared" si="711"/>
        <v>0.434407290912907-1.37942556671575i</v>
      </c>
      <c r="N1458" t="str">
        <f t="shared" si="712"/>
        <v>-1.35653782251913i</v>
      </c>
      <c r="O1458" t="str">
        <f t="shared" si="713"/>
        <v>0.212622945897282-0.977134321819657i</v>
      </c>
      <c r="P1458" t="str">
        <f t="shared" si="714"/>
        <v>0.787377054102718+0.977134321819657i</v>
      </c>
      <c r="Q1458" t="str">
        <f t="shared" si="715"/>
        <v>-0.787377054102718+0.379403500699473i</v>
      </c>
      <c r="R1458" t="str">
        <f t="shared" si="716"/>
        <v>-0.326261679889881-1.39821085663788i</v>
      </c>
      <c r="S1458" t="str">
        <f t="shared" si="717"/>
        <v>0.140177698898172i</v>
      </c>
      <c r="T1458" t="str">
        <f t="shared" si="718"/>
        <v>0.19599798045794-0.0457346115256155i</v>
      </c>
      <c r="U1458" t="str">
        <f t="shared" si="719"/>
        <v>0.0000333333333333334-0.000852536602450643i</v>
      </c>
      <c r="V1458" t="str">
        <f t="shared" si="720"/>
        <v>6.66666666666667E-06-0.00852536602450643i</v>
      </c>
      <c r="W1458" t="str">
        <f t="shared" si="721"/>
        <v>0.0000276029046737993-0.000775127314528775i</v>
      </c>
      <c r="X1458" t="str">
        <f t="shared" si="722"/>
        <v>0.0000375884429525258-0.000774285508563337i</v>
      </c>
      <c r="Y1458" t="str">
        <f t="shared" si="723"/>
        <v>0.009+0.831893734670577i</v>
      </c>
      <c r="Z1458" t="str">
        <f t="shared" si="724"/>
        <v>-0.0111721887033549-0.000664201709507371i</v>
      </c>
      <c r="AA1458" t="str">
        <f t="shared" si="725"/>
        <v>0.156984063314697-14.4366507783464i</v>
      </c>
      <c r="AB1458" t="str">
        <f t="shared" si="726"/>
        <v>0.924411246850237-0.215704208613915i</v>
      </c>
      <c r="AC1458" t="str">
        <f t="shared" si="727"/>
        <v>1.10402308522341-1.36885998896728i</v>
      </c>
      <c r="AD1458" t="str">
        <f t="shared" si="728"/>
        <v>0.425474107006368+0.332158156579197i</v>
      </c>
      <c r="AE1458" t="str">
        <f t="shared" si="729"/>
        <v>-0.00453285699643983-0.00399353423388604i</v>
      </c>
      <c r="AF1458" t="str">
        <f t="shared" si="730"/>
        <v>-14.2402305856993-2.40658605670289i</v>
      </c>
      <c r="AG1458" t="str">
        <f t="shared" si="731"/>
        <v>1.0176005991492-0.0220468047708084i</v>
      </c>
      <c r="AH1458" t="str">
        <f t="shared" si="732"/>
        <v>0.0525202375553899+0.0677431423179364i</v>
      </c>
      <c r="AI1458">
        <f t="shared" si="733"/>
        <v>-21.338598919646291</v>
      </c>
      <c r="AJ1458">
        <f t="shared" si="734"/>
        <v>52.214117672591364</v>
      </c>
      <c r="AK1458"/>
      <c r="AL1458"/>
      <c r="AM1458"/>
      <c r="AN1458"/>
    </row>
    <row r="1459" spans="1:40" x14ac:dyDescent="0.25">
      <c r="A1459"/>
      <c r="B1459">
        <f t="shared" si="735"/>
        <v>132500</v>
      </c>
      <c r="C1459" s="237" t="str">
        <f t="shared" si="703"/>
        <v>-4.35322342353824E-06+0.0184831879633009i</v>
      </c>
      <c r="D1459" s="208" t="str">
        <f t="shared" si="704"/>
        <v>-5.95703933171887+0.141704441051974i</v>
      </c>
      <c r="E1459" t="str">
        <f t="shared" si="705"/>
        <v>2870</v>
      </c>
      <c r="F1459" t="str">
        <f t="shared" si="706"/>
        <v>0.777000777000777</v>
      </c>
      <c r="G1459" t="str">
        <f t="shared" si="701"/>
        <v>0.777000777000777</v>
      </c>
      <c r="H1459" t="str">
        <f t="shared" si="707"/>
        <v>8.28434646078837+2.54685966736877i</v>
      </c>
      <c r="I1459" t="str">
        <f t="shared" si="708"/>
        <v>520.32628325081i</v>
      </c>
      <c r="J1459" t="str">
        <f t="shared" si="702"/>
        <v>-365.472907393912+113.830740334213i</v>
      </c>
      <c r="K1459" t="str">
        <f t="shared" si="709"/>
        <v>0.404217440595592-1.29780868331395i</v>
      </c>
      <c r="L1459" t="str">
        <f t="shared" si="710"/>
        <v>0.0295906425290935-0.0807592379049528i</v>
      </c>
      <c r="M1459" t="str">
        <f t="shared" si="711"/>
        <v>0.433808083124685-1.3785679212189i</v>
      </c>
      <c r="N1459" t="str">
        <f t="shared" si="712"/>
        <v>-1.35756239791378i</v>
      </c>
      <c r="O1459" t="str">
        <f t="shared" si="713"/>
        <v>0.211621686688074-0.977351657144599i</v>
      </c>
      <c r="P1459" t="str">
        <f t="shared" si="714"/>
        <v>0.788378313311926+0.977351657144599i</v>
      </c>
      <c r="Q1459" t="str">
        <f t="shared" si="715"/>
        <v>-0.788378313311926+0.380210740769181i</v>
      </c>
      <c r="R1459" t="str">
        <f t="shared" si="716"/>
        <v>-0.326250594744092-1.39703949087811i</v>
      </c>
      <c r="S1459" t="str">
        <f t="shared" si="717"/>
        <v>0.14028357329311i</v>
      </c>
      <c r="T1459" t="str">
        <f t="shared" si="718"/>
        <v>0.195981691811968-0.0457675992197036i</v>
      </c>
      <c r="U1459" t="str">
        <f t="shared" si="719"/>
        <v>0.0000333333333333332-0.000851893178599731i</v>
      </c>
      <c r="V1459" t="str">
        <f t="shared" si="720"/>
        <v>6.66666666666667E-06-0.00851893178599731i</v>
      </c>
      <c r="W1459" t="str">
        <f t="shared" si="721"/>
        <v>0.000027602904067673-0.0007745424547795i</v>
      </c>
      <c r="X1459" t="str">
        <f t="shared" si="722"/>
        <v>0.0000375733625437026-0.000773701478577015i</v>
      </c>
      <c r="Y1459" t="str">
        <f t="shared" si="723"/>
        <v>0.009+0.832522053201295i</v>
      </c>
      <c r="Z1459" t="str">
        <f t="shared" si="724"/>
        <v>-0.0111553249429656-0.000663298480768637i</v>
      </c>
      <c r="AA1459" t="str">
        <f t="shared" si="725"/>
        <v>0.156746521632808-14.4257375045709i</v>
      </c>
      <c r="AB1459" t="str">
        <f t="shared" si="726"/>
        <v>0.924334422550838-0.215859792846729i</v>
      </c>
      <c r="AC1459" t="str">
        <f t="shared" si="727"/>
        <v>1.10340635811348-1.36789950636551i</v>
      </c>
      <c r="AD1459" t="str">
        <f t="shared" si="728"/>
        <v>0.42581354398826+0.332253245672213i</v>
      </c>
      <c r="AE1459" t="str">
        <f t="shared" si="729"/>
        <v>-0.00452970537522-0.00398883439564665i</v>
      </c>
      <c r="AF1459" t="str">
        <f t="shared" si="730"/>
        <v>-14.2413857925072-2.4051552263168i</v>
      </c>
      <c r="AG1459" t="str">
        <f t="shared" si="731"/>
        <v>1.01759226929436-0.0220479534326774i</v>
      </c>
      <c r="AH1459" t="str">
        <f t="shared" si="732"/>
        <v>0.0524999756815074+0.0676682529383836i</v>
      </c>
      <c r="AI1459">
        <f t="shared" si="733"/>
        <v>-21.345856777937318</v>
      </c>
      <c r="AJ1459">
        <f t="shared" si="734"/>
        <v>52.194133415183238</v>
      </c>
      <c r="AK1459"/>
      <c r="AL1459"/>
      <c r="AM1459"/>
      <c r="AN1459"/>
    </row>
    <row r="1460" spans="1:40" x14ac:dyDescent="0.25">
      <c r="A1460"/>
      <c r="B1460">
        <f t="shared" si="735"/>
        <v>132600</v>
      </c>
      <c r="C1460" s="237" t="str">
        <f t="shared" si="703"/>
        <v>-4.34665995190091E-06+0.0184692489090664i</v>
      </c>
      <c r="D1460" s="208" t="str">
        <f t="shared" si="704"/>
        <v>-5.95703928139892+0.141597574969509i</v>
      </c>
      <c r="E1460" t="str">
        <f t="shared" si="705"/>
        <v>2870</v>
      </c>
      <c r="F1460" t="str">
        <f t="shared" si="706"/>
        <v>0.777000777000777</v>
      </c>
      <c r="G1460" t="str">
        <f t="shared" si="701"/>
        <v>0.777000777000777</v>
      </c>
      <c r="H1460" t="str">
        <f t="shared" si="707"/>
        <v>8.2854994539436+2.54532337415418i</v>
      </c>
      <c r="I1460" t="str">
        <f t="shared" si="708"/>
        <v>520.718982332508i</v>
      </c>
      <c r="J1460" t="str">
        <f t="shared" si="702"/>
        <v>-366.026282788715+113.916650326919i</v>
      </c>
      <c r="K1460" t="str">
        <f t="shared" si="709"/>
        <v>0.403658774121228-1.29699846495336i</v>
      </c>
      <c r="L1460" t="str">
        <f t="shared" si="710"/>
        <v>0.0295513016006181-0.0807127373706519i</v>
      </c>
      <c r="M1460" t="str">
        <f t="shared" si="711"/>
        <v>0.433210075721846-1.37771120232401i</v>
      </c>
      <c r="N1460" t="str">
        <f t="shared" si="712"/>
        <v>-1.35858697330843i</v>
      </c>
      <c r="O1460" t="str">
        <f t="shared" si="713"/>
        <v>0.210620205328018-0.977567966490097i</v>
      </c>
      <c r="P1460" t="str">
        <f t="shared" si="714"/>
        <v>0.789379794671982+0.977567966490097i</v>
      </c>
      <c r="Q1460" t="str">
        <f t="shared" si="715"/>
        <v>-0.789379794671982+0.381019006818333i</v>
      </c>
      <c r="R1460" t="str">
        <f t="shared" si="716"/>
        <v>-0.326239499989303-1.39586980082104i</v>
      </c>
      <c r="S1460" t="str">
        <f t="shared" si="717"/>
        <v>0.140389447688048i</v>
      </c>
      <c r="T1460" t="str">
        <f t="shared" si="718"/>
        <v>0.195965390381691-0.0458005832175232i</v>
      </c>
      <c r="U1460" t="str">
        <f t="shared" si="719"/>
        <v>0.0000333333333333333-0.000851250725222207i</v>
      </c>
      <c r="V1460" t="str">
        <f t="shared" si="720"/>
        <v>6.66666666666667E-06-0.00851250725222207i</v>
      </c>
      <c r="W1460" t="str">
        <f t="shared" si="721"/>
        <v>0.0000276029034610894-0.000773958477278753i</v>
      </c>
      <c r="X1460" t="str">
        <f t="shared" si="722"/>
        <v>0.0000375583162311996-0.000773118329148038i</v>
      </c>
      <c r="Y1460" t="str">
        <f t="shared" si="723"/>
        <v>0.009+0.833150371732013i</v>
      </c>
      <c r="Z1460" t="str">
        <f t="shared" si="724"/>
        <v>-0.0111384993470408-0.000662397524589398i</v>
      </c>
      <c r="AA1460" t="str">
        <f t="shared" si="725"/>
        <v>0.156509519205396-14.4148407312206i</v>
      </c>
      <c r="AB1460" t="str">
        <f t="shared" si="726"/>
        <v>0.924257537955126-0.216015359646342i</v>
      </c>
      <c r="AC1460" t="str">
        <f t="shared" si="727"/>
        <v>1.10279089714521-1.36693999418266i</v>
      </c>
      <c r="AD1460" t="str">
        <f t="shared" si="728"/>
        <v>0.426153098657412+0.33234800495917i</v>
      </c>
      <c r="AE1460" t="str">
        <f t="shared" si="729"/>
        <v>-0.00452655951534784-0.00398414079387481i</v>
      </c>
      <c r="AF1460" t="str">
        <f t="shared" si="730"/>
        <v>-14.2425387353425-2.40372579918467i</v>
      </c>
      <c r="AG1460" t="str">
        <f t="shared" si="731"/>
        <v>1.01758393488296-0.0220491065724277i</v>
      </c>
      <c r="AH1460" t="str">
        <f t="shared" si="732"/>
        <v>0.0524797414641121+0.0675934598876637i</v>
      </c>
      <c r="AI1460">
        <f t="shared" si="733"/>
        <v>-21.353110202033228</v>
      </c>
      <c r="AJ1460">
        <f t="shared" si="734"/>
        <v>52.174140647839806</v>
      </c>
      <c r="AK1460"/>
      <c r="AL1460"/>
      <c r="AM1460"/>
      <c r="AN1460"/>
    </row>
    <row r="1461" spans="1:40" x14ac:dyDescent="0.25">
      <c r="A1461"/>
      <c r="B1461">
        <f t="shared" si="735"/>
        <v>132700</v>
      </c>
      <c r="C1461" s="237" t="str">
        <f t="shared" si="703"/>
        <v>-4.34011131296393E-06+0.0184553308631994i</v>
      </c>
      <c r="D1461" s="208" t="str">
        <f t="shared" si="704"/>
        <v>-5.95703923119269+0.141490869951195i</v>
      </c>
      <c r="E1461" t="str">
        <f t="shared" si="705"/>
        <v>2870</v>
      </c>
      <c r="F1461" t="str">
        <f t="shared" si="706"/>
        <v>0.777000777000777</v>
      </c>
      <c r="G1461" t="str">
        <f t="shared" si="701"/>
        <v>0.777000777000777</v>
      </c>
      <c r="H1461" t="str">
        <f t="shared" si="707"/>
        <v>8.28665018867985+2.54378864397357i</v>
      </c>
      <c r="I1461" t="str">
        <f t="shared" si="708"/>
        <v>521.111681414207i</v>
      </c>
      <c r="J1461" t="str">
        <f t="shared" si="702"/>
        <v>-366.580075667784+114.002560319623i</v>
      </c>
      <c r="K1461" t="str">
        <f t="shared" si="709"/>
        <v>0.403101230030071-1.29618912936612i</v>
      </c>
      <c r="L1461" t="str">
        <f t="shared" si="710"/>
        <v>0.0295120355793096-0.0806662795150054i</v>
      </c>
      <c r="M1461" t="str">
        <f t="shared" si="711"/>
        <v>0.432613265609381-1.37685540888113i</v>
      </c>
      <c r="N1461" t="str">
        <f t="shared" si="712"/>
        <v>-1.35961154870308i</v>
      </c>
      <c r="O1461" t="str">
        <f t="shared" si="713"/>
        <v>0.209618502868422-0.977783249629079i</v>
      </c>
      <c r="P1461" t="str">
        <f t="shared" si="714"/>
        <v>0.790381497131578+0.977783249629079i</v>
      </c>
      <c r="Q1461" t="str">
        <f t="shared" si="715"/>
        <v>-0.790381497131578+0.381828299074001i</v>
      </c>
      <c r="R1461" t="str">
        <f t="shared" si="716"/>
        <v>-0.326228395622548-1.39470178267061i</v>
      </c>
      <c r="S1461" t="str">
        <f t="shared" si="717"/>
        <v>0.140495322082986i</v>
      </c>
      <c r="T1461" t="str">
        <f t="shared" si="718"/>
        <v>0.195949076166022-0.0458335635156057i</v>
      </c>
      <c r="U1461" t="str">
        <f t="shared" si="719"/>
        <v>0.0000333333333333334-0.000850609240124076i</v>
      </c>
      <c r="V1461" t="str">
        <f t="shared" si="720"/>
        <v>6.66666666666667E-06-0.00850609240124076i</v>
      </c>
      <c r="W1461" t="str">
        <f t="shared" si="721"/>
        <v>0.0000276029028540481-0.000773375380031996i</v>
      </c>
      <c r="X1461" t="str">
        <f t="shared" si="722"/>
        <v>0.0000375433039123053-0.000772536058287014i</v>
      </c>
      <c r="Y1461" t="str">
        <f t="shared" si="723"/>
        <v>0.009+0.833778690262731i</v>
      </c>
      <c r="Z1461" t="str">
        <f t="shared" si="724"/>
        <v>-0.011121711800488-0.000661498833084211i</v>
      </c>
      <c r="AA1461" t="str">
        <f t="shared" si="725"/>
        <v>0.156273054399933-14.403960420872i</v>
      </c>
      <c r="AB1461" t="str">
        <f t="shared" si="726"/>
        <v>0.924180593057976-0.216170908996395i</v>
      </c>
      <c r="AC1461" t="str">
        <f t="shared" si="727"/>
        <v>1.10217669908119-1.36598145120552i</v>
      </c>
      <c r="AD1461" t="str">
        <f t="shared" si="728"/>
        <v>0.426492770714686+0.332442434301656i</v>
      </c>
      <c r="AE1461" t="str">
        <f t="shared" si="729"/>
        <v>-0.00452341939852211-0.00397945341470229i</v>
      </c>
      <c r="AF1461" t="str">
        <f t="shared" si="730"/>
        <v>-14.2436894198725-2.40229777402237i</v>
      </c>
      <c r="AG1461" t="str">
        <f t="shared" si="731"/>
        <v>1.01757559591777-0.0220502641642417i</v>
      </c>
      <c r="AH1461" t="str">
        <f t="shared" si="732"/>
        <v>0.0524595348034125+0.067518762957647i</v>
      </c>
      <c r="AI1461">
        <f t="shared" si="733"/>
        <v>-21.36035919996683</v>
      </c>
      <c r="AJ1461">
        <f t="shared" si="734"/>
        <v>52.154139386601571</v>
      </c>
      <c r="AK1461"/>
      <c r="AL1461"/>
      <c r="AM1461"/>
      <c r="AN1461"/>
    </row>
    <row r="1462" spans="1:40" x14ac:dyDescent="0.25">
      <c r="A1462"/>
      <c r="B1462">
        <f t="shared" si="735"/>
        <v>132800</v>
      </c>
      <c r="C1462" s="237" t="str">
        <f t="shared" si="703"/>
        <v>-4.33357746206735E-06+0.0184414337782414i</v>
      </c>
      <c r="D1462" s="208" t="str">
        <f t="shared" si="704"/>
        <v>-5.95703918109983+0.141384325633184i</v>
      </c>
      <c r="E1462" t="str">
        <f t="shared" si="705"/>
        <v>2870</v>
      </c>
      <c r="F1462" t="str">
        <f t="shared" si="706"/>
        <v>0.777000777000777</v>
      </c>
      <c r="G1462" t="str">
        <f t="shared" si="701"/>
        <v>0.777000777000777</v>
      </c>
      <c r="H1462" t="str">
        <f t="shared" si="707"/>
        <v>8.28779867064806+2.5422554751772i</v>
      </c>
      <c r="I1462" t="str">
        <f t="shared" si="708"/>
        <v>521.504380495906i</v>
      </c>
      <c r="J1462" t="str">
        <f t="shared" si="702"/>
        <v>-367.13428603112+114.088470312328i</v>
      </c>
      <c r="K1462" t="str">
        <f t="shared" si="709"/>
        <v>0.402544805417066-1.29538067543326i</v>
      </c>
      <c r="L1462" t="str">
        <f t="shared" si="710"/>
        <v>0.0294728442848087-0.0806198643075364i</v>
      </c>
      <c r="M1462" t="str">
        <f t="shared" si="711"/>
        <v>0.432017649701875-1.3760005397408i</v>
      </c>
      <c r="N1462" t="str">
        <f t="shared" si="712"/>
        <v>-1.36063612409773i</v>
      </c>
      <c r="O1462" t="str">
        <f t="shared" si="713"/>
        <v>0.208616580360829-0.97799750633555i</v>
      </c>
      <c r="P1462" t="str">
        <f t="shared" si="714"/>
        <v>0.791383419639171+0.97799750633555i</v>
      </c>
      <c r="Q1462" t="str">
        <f t="shared" si="715"/>
        <v>-0.791383419639171+0.38263861776218i</v>
      </c>
      <c r="R1462" t="str">
        <f t="shared" si="716"/>
        <v>-0.326217281640856-1.39353543264221i</v>
      </c>
      <c r="S1462" t="str">
        <f t="shared" si="717"/>
        <v>0.140601196477924i</v>
      </c>
      <c r="T1462" t="str">
        <f t="shared" si="718"/>
        <v>0.195932749163876-0.0458665401104803i</v>
      </c>
      <c r="U1462" t="str">
        <f t="shared" si="719"/>
        <v>0.0000333333333333334-0.00084996872111796i</v>
      </c>
      <c r="V1462" t="str">
        <f t="shared" si="720"/>
        <v>6.66666666666667E-06-0.0084996872111796i</v>
      </c>
      <c r="W1462" t="str">
        <f t="shared" si="721"/>
        <v>0.0000276029022465493-0.000772793161050698i</v>
      </c>
      <c r="X1462" t="str">
        <f t="shared" si="722"/>
        <v>0.0000375283254846944-0.000771954664010537i</v>
      </c>
      <c r="Y1462" t="str">
        <f t="shared" si="723"/>
        <v>0.009+0.834407008793449i</v>
      </c>
      <c r="Z1462" t="str">
        <f t="shared" si="724"/>
        <v>-0.0111049621886481-0.000660602398401746i</v>
      </c>
      <c r="AA1462" t="str">
        <f t="shared" si="725"/>
        <v>0.156037125590066-14.3930965362148i</v>
      </c>
      <c r="AB1462" t="str">
        <f t="shared" si="726"/>
        <v>0.92410358785427-0.216326440880518i</v>
      </c>
      <c r="AC1462" t="str">
        <f t="shared" si="727"/>
        <v>1.10156376069407-1.36502387622146i</v>
      </c>
      <c r="AD1462" t="str">
        <f t="shared" si="728"/>
        <v>0.426832559860777+0.332536533561493i</v>
      </c>
      <c r="AE1462" t="str">
        <f t="shared" si="729"/>
        <v>-0.00452028500651087-0.00397477224430447i</v>
      </c>
      <c r="AF1462" t="str">
        <f t="shared" si="730"/>
        <v>-14.2448378517479-2.40087114954402i</v>
      </c>
      <c r="AG1462" t="str">
        <f t="shared" si="731"/>
        <v>1.01756725240153-0.0220514261823713i</v>
      </c>
      <c r="AH1462" t="str">
        <f t="shared" si="732"/>
        <v>0.0524393556000065+0.067444161940834i</v>
      </c>
      <c r="AI1462">
        <f t="shared" si="733"/>
        <v>-21.367603779752237</v>
      </c>
      <c r="AJ1462">
        <f t="shared" si="734"/>
        <v>52.13412964745627</v>
      </c>
      <c r="AK1462"/>
      <c r="AL1462"/>
      <c r="AM1462"/>
      <c r="AN1462"/>
    </row>
    <row r="1463" spans="1:40" x14ac:dyDescent="0.25">
      <c r="A1463"/>
      <c r="B1463">
        <f t="shared" si="735"/>
        <v>132900</v>
      </c>
      <c r="C1463" s="237" t="str">
        <f t="shared" si="703"/>
        <v>-4.32705835471912E-06+0.0184275576068766i</v>
      </c>
      <c r="D1463" s="208" t="str">
        <f t="shared" si="704"/>
        <v>-5.95703913112001+0.141277941652721i</v>
      </c>
      <c r="E1463" t="str">
        <f t="shared" si="705"/>
        <v>2870</v>
      </c>
      <c r="F1463" t="str">
        <f t="shared" si="706"/>
        <v>0.777000777000777</v>
      </c>
      <c r="G1463" t="str">
        <f t="shared" si="701"/>
        <v>0.777000777000777</v>
      </c>
      <c r="H1463" t="str">
        <f t="shared" si="707"/>
        <v>8.28894490548234+2.54072386611473i</v>
      </c>
      <c r="I1463" t="str">
        <f t="shared" si="708"/>
        <v>521.897079577604i</v>
      </c>
      <c r="J1463" t="str">
        <f t="shared" si="702"/>
        <v>-367.688913878722+114.174380305033i</v>
      </c>
      <c r="K1463" t="str">
        <f t="shared" si="709"/>
        <v>0.401989497386187-1.29457310203649i</v>
      </c>
      <c r="L1463" t="str">
        <f t="shared" si="710"/>
        <v>0.0294337275372635-0.0805734917176736i</v>
      </c>
      <c r="M1463" t="str">
        <f t="shared" si="711"/>
        <v>0.43142322492345-1.37514659375416i</v>
      </c>
      <c r="N1463" t="str">
        <f t="shared" si="712"/>
        <v>-1.36166069949239i</v>
      </c>
      <c r="O1463" t="str">
        <f t="shared" si="713"/>
        <v>0.207614438857001-0.978210736384596i</v>
      </c>
      <c r="P1463" t="str">
        <f t="shared" si="714"/>
        <v>0.792385561142999+0.978210736384596i</v>
      </c>
      <c r="Q1463" t="str">
        <f t="shared" si="715"/>
        <v>-0.792385561142999+0.383449963107794i</v>
      </c>
      <c r="R1463" t="str">
        <f t="shared" si="716"/>
        <v>-0.326206158041255-1.39237074696259i</v>
      </c>
      <c r="S1463" t="str">
        <f t="shared" si="717"/>
        <v>0.140707070872863i</v>
      </c>
      <c r="T1463" t="str">
        <f t="shared" si="718"/>
        <v>0.195916409374166-0.0458995129986752i</v>
      </c>
      <c r="U1463" t="str">
        <f t="shared" si="719"/>
        <v>0.0000333333333333332-0.000849329166023058i</v>
      </c>
      <c r="V1463" t="str">
        <f t="shared" si="720"/>
        <v>6.66666666666667E-06-0.00849329166023058i</v>
      </c>
      <c r="W1463" t="str">
        <f t="shared" si="721"/>
        <v>0.0000276029016385926-0.000772211818352318i</v>
      </c>
      <c r="X1463" t="str">
        <f t="shared" si="722"/>
        <v>0.0000375133808464264-0.000771374144341172i</v>
      </c>
      <c r="Y1463" t="str">
        <f t="shared" si="723"/>
        <v>0.009+0.835035327324167i</v>
      </c>
      <c r="Z1463" t="str">
        <f t="shared" si="724"/>
        <v>-0.0110882503972938-0.000659708212724616i</v>
      </c>
      <c r="AA1463" t="str">
        <f t="shared" si="725"/>
        <v>0.155801731155597-14.3822490400513i</v>
      </c>
      <c r="AB1463" t="str">
        <f t="shared" si="726"/>
        <v>0.924026522338881-0.216481955282336i</v>
      </c>
      <c r="AC1463" t="str">
        <f t="shared" si="727"/>
        <v>1.1009520787665-1.36406726801845i</v>
      </c>
      <c r="AD1463" t="str">
        <f t="shared" si="728"/>
        <v>0.427172465796211+0.332630302600732i</v>
      </c>
      <c r="AE1463" t="str">
        <f t="shared" si="729"/>
        <v>-0.00451715632115105-0.00397009726890012i</v>
      </c>
      <c r="AF1463" t="str">
        <f t="shared" si="730"/>
        <v>-14.2459840366024-2.39944592446201i</v>
      </c>
      <c r="AG1463" t="str">
        <f t="shared" si="731"/>
        <v>1.017558904337-0.0220525926011371i</v>
      </c>
      <c r="AH1463" t="str">
        <f t="shared" si="732"/>
        <v>0.0524192037548742+0.0673696566303471i</v>
      </c>
      <c r="AI1463">
        <f t="shared" si="733"/>
        <v>-21.374843949385756</v>
      </c>
      <c r="AJ1463">
        <f t="shared" si="734"/>
        <v>52.114111446339464</v>
      </c>
      <c r="AK1463"/>
      <c r="AL1463"/>
      <c r="AM1463"/>
      <c r="AN1463"/>
    </row>
    <row r="1464" spans="1:40" x14ac:dyDescent="0.25">
      <c r="A1464"/>
      <c r="B1464">
        <f t="shared" si="735"/>
        <v>133000</v>
      </c>
      <c r="C1464" s="237" t="str">
        <f t="shared" si="703"/>
        <v>-4.32055394659443E-06+0.0184137023019315i</v>
      </c>
      <c r="D1464" s="208" t="str">
        <f t="shared" si="704"/>
        <v>-5.95703908125289+0.141171717648142i</v>
      </c>
      <c r="E1464" t="str">
        <f t="shared" si="705"/>
        <v>2870</v>
      </c>
      <c r="F1464" t="str">
        <f t="shared" si="706"/>
        <v>0.777000777000777</v>
      </c>
      <c r="G1464" t="str">
        <f t="shared" si="701"/>
        <v>0.777000777000777</v>
      </c>
      <c r="H1464" t="str">
        <f t="shared" si="707"/>
        <v>8.29008889880009+2.53919381513517i</v>
      </c>
      <c r="I1464" t="str">
        <f t="shared" si="708"/>
        <v>522.289778659303i</v>
      </c>
      <c r="J1464" t="str">
        <f t="shared" si="702"/>
        <v>-368.243959210589+114.260290297739i</v>
      </c>
      <c r="K1464" t="str">
        <f t="shared" si="709"/>
        <v>0.401435303050419-1.29376640805817i</v>
      </c>
      <c r="L1464" t="str">
        <f t="shared" si="710"/>
        <v>0.0293946851573302-0.080527161714753i</v>
      </c>
      <c r="M1464" t="str">
        <f t="shared" si="711"/>
        <v>0.430829988207749-1.37429356977292i</v>
      </c>
      <c r="N1464" t="str">
        <f t="shared" si="712"/>
        <v>-1.36268527488704i</v>
      </c>
      <c r="O1464" t="str">
        <f t="shared" si="713"/>
        <v>0.206612079408961-0.978422939552372i</v>
      </c>
      <c r="P1464" t="str">
        <f t="shared" si="714"/>
        <v>0.793387920591039+0.978422939552372i</v>
      </c>
      <c r="Q1464" t="str">
        <f t="shared" si="715"/>
        <v>-0.793387920591039+0.384262335334668i</v>
      </c>
      <c r="R1464" t="str">
        <f t="shared" si="716"/>
        <v>-0.326195024820767-1.39120772186989i</v>
      </c>
      <c r="S1464" t="str">
        <f t="shared" si="717"/>
        <v>0.140812945267801i</v>
      </c>
      <c r="T1464" t="str">
        <f t="shared" si="718"/>
        <v>0.195900056795807-0.0459324821767157i</v>
      </c>
      <c r="U1464" t="str">
        <f t="shared" si="719"/>
        <v>0.0000333333333333333-0.000848690572665147i</v>
      </c>
      <c r="V1464" t="str">
        <f t="shared" si="720"/>
        <v>6.66666666666667E-06-0.00848690572665147i</v>
      </c>
      <c r="W1464" t="str">
        <f t="shared" si="721"/>
        <v>0.0000276029010301786-0.000771631349960286i</v>
      </c>
      <c r="X1464" t="str">
        <f t="shared" si="722"/>
        <v>0.0000374984698959449-0.000770794497307436i</v>
      </c>
      <c r="Y1464" t="str">
        <f t="shared" si="723"/>
        <v>0.009+0.835663645854885i</v>
      </c>
      <c r="Z1464" t="str">
        <f t="shared" si="724"/>
        <v>-0.0110715763126278-0.00065881626826922i</v>
      </c>
      <c r="AA1464" t="str">
        <f t="shared" si="725"/>
        <v>0.155566869482449-14.3714178952961i</v>
      </c>
      <c r="AB1464" t="str">
        <f t="shared" si="726"/>
        <v>0.923949396506693-0.216637452185462i</v>
      </c>
      <c r="AC1464" t="str">
        <f t="shared" si="727"/>
        <v>1.10034165009107-1.36311162538514i</v>
      </c>
      <c r="AD1464" t="str">
        <f t="shared" si="728"/>
        <v>0.427512488221329+0.332723741281681i</v>
      </c>
      <c r="AE1464" t="str">
        <f t="shared" si="729"/>
        <v>-0.00451403332434805-0.00396542847475161i</v>
      </c>
      <c r="AF1464" t="str">
        <f t="shared" si="730"/>
        <v>-14.247127980053-2.39802209748703i</v>
      </c>
      <c r="AG1464" t="str">
        <f t="shared" si="731"/>
        <v>1.01755055172695-0.0220537633949275i</v>
      </c>
      <c r="AH1464" t="str">
        <f t="shared" si="732"/>
        <v>0.0523990791693753+0.0672952468199343i</v>
      </c>
      <c r="AI1464">
        <f t="shared" si="733"/>
        <v>-21.38207971684551</v>
      </c>
      <c r="AJ1464">
        <f t="shared" si="734"/>
        <v>52.094084799137626</v>
      </c>
      <c r="AK1464"/>
      <c r="AL1464"/>
      <c r="AM1464"/>
      <c r="AN1464"/>
    </row>
    <row r="1465" spans="1:40" x14ac:dyDescent="0.25">
      <c r="A1465"/>
      <c r="B1465">
        <f t="shared" si="735"/>
        <v>133100</v>
      </c>
      <c r="C1465" s="237" t="str">
        <f t="shared" si="703"/>
        <v>-4.31406419353492E-06+0.0183998678163742i</v>
      </c>
      <c r="D1465" s="208" t="str">
        <f t="shared" si="704"/>
        <v>-5.95703903149811+0.141065653258869i</v>
      </c>
      <c r="E1465" t="str">
        <f t="shared" si="705"/>
        <v>2870</v>
      </c>
      <c r="F1465" t="str">
        <f t="shared" si="706"/>
        <v>0.777000777000777</v>
      </c>
      <c r="G1465" t="str">
        <f t="shared" si="701"/>
        <v>0.777000777000777</v>
      </c>
      <c r="H1465" t="str">
        <f t="shared" si="707"/>
        <v>8.29123065620195+2.53766532058701i</v>
      </c>
      <c r="I1465" t="str">
        <f t="shared" si="708"/>
        <v>522.682477741002i</v>
      </c>
      <c r="J1465" t="str">
        <f t="shared" si="702"/>
        <v>-368.799422026723+114.346200290443i</v>
      </c>
      <c r="K1465" t="str">
        <f t="shared" si="709"/>
        <v>0.400882219531703-1.2929605923813i</v>
      </c>
      <c r="L1465" t="str">
        <f t="shared" si="710"/>
        <v>0.0293557169661697-0.0804808742680183i</v>
      </c>
      <c r="M1465" t="str">
        <f t="shared" si="711"/>
        <v>0.430237936497873-1.37344146664932i</v>
      </c>
      <c r="N1465" t="str">
        <f t="shared" si="712"/>
        <v>-1.36370985028169i</v>
      </c>
      <c r="O1465" t="str">
        <f t="shared" si="713"/>
        <v>0.20560950306893-0.978634115616121i</v>
      </c>
      <c r="P1465" t="str">
        <f t="shared" si="714"/>
        <v>0.79439049693107+0.978634115616121i</v>
      </c>
      <c r="Q1465" t="str">
        <f t="shared" si="715"/>
        <v>-0.79439049693107+0.385075734665569i</v>
      </c>
      <c r="R1465" t="str">
        <f t="shared" si="716"/>
        <v>-0.326183881976418-1.39004635361351i</v>
      </c>
      <c r="S1465" t="str">
        <f t="shared" si="717"/>
        <v>0.140918819662739i</v>
      </c>
      <c r="T1465" t="str">
        <f t="shared" si="718"/>
        <v>0.19588369142771-0.045965447641127i</v>
      </c>
      <c r="U1465" t="str">
        <f t="shared" si="719"/>
        <v>0.0000333333333333333-0.00084805293887652i</v>
      </c>
      <c r="V1465" t="str">
        <f t="shared" si="720"/>
        <v>6.66666666666667E-06-0.0084805293887652i</v>
      </c>
      <c r="W1465" t="str">
        <f t="shared" si="721"/>
        <v>0.000027602900421307-0.000771051753903962i</v>
      </c>
      <c r="X1465" t="str">
        <f t="shared" si="722"/>
        <v>0.0000374835925320735-0.000770215720943752i</v>
      </c>
      <c r="Y1465" t="str">
        <f t="shared" si="723"/>
        <v>0.009+0.836291964385603i</v>
      </c>
      <c r="Z1465" t="str">
        <f t="shared" si="724"/>
        <v>-0.01105493982128-0.000657926557285536i</v>
      </c>
      <c r="AA1465" t="str">
        <f t="shared" si="725"/>
        <v>0.155332538962639-14.3606030649759i</v>
      </c>
      <c r="AB1465" t="str">
        <f t="shared" si="726"/>
        <v>0.923872210352569-0.216792931573506i</v>
      </c>
      <c r="AC1465" t="str">
        <f t="shared" si="727"/>
        <v>1.0997324714703-1.36215694711069i</v>
      </c>
      <c r="AD1465" t="str">
        <f t="shared" si="728"/>
        <v>0.427852626836331+0.332816849466871i</v>
      </c>
      <c r="AE1465" t="str">
        <f t="shared" si="729"/>
        <v>-0.00451091599807586-0.00396076584816427i</v>
      </c>
      <c r="AF1465" t="str">
        <f t="shared" si="730"/>
        <v>-14.2482696877001-2.39659966732814i</v>
      </c>
      <c r="AG1465" t="str">
        <f t="shared" si="731"/>
        <v>1.01754219457416-0.022054938538201i</v>
      </c>
      <c r="AH1465" t="str">
        <f t="shared" si="732"/>
        <v>0.0523789817452545+0.0672209323039631i</v>
      </c>
      <c r="AI1465">
        <f t="shared" si="733"/>
        <v>-21.38931109009134</v>
      </c>
      <c r="AJ1465">
        <f t="shared" si="734"/>
        <v>52.074049721683053</v>
      </c>
      <c r="AK1465"/>
      <c r="AL1465"/>
      <c r="AM1465"/>
      <c r="AN1465"/>
    </row>
    <row r="1466" spans="1:40" x14ac:dyDescent="0.25">
      <c r="A1466"/>
      <c r="B1466">
        <f t="shared" si="735"/>
        <v>133200</v>
      </c>
      <c r="C1466" s="237" t="str">
        <f t="shared" si="703"/>
        <v>-4.30758905154789E-06+0.0183860541033144i</v>
      </c>
      <c r="D1466" s="208" t="str">
        <f t="shared" si="704"/>
        <v>-5.95703898185536+0.14095974812541i</v>
      </c>
      <c r="E1466" t="str">
        <f t="shared" si="705"/>
        <v>2870</v>
      </c>
      <c r="F1466" t="str">
        <f t="shared" si="706"/>
        <v>0.777000777000777</v>
      </c>
      <c r="G1466" t="str">
        <f t="shared" si="701"/>
        <v>0.777000777000777</v>
      </c>
      <c r="H1466" t="str">
        <f t="shared" si="707"/>
        <v>8.29237018327205+2.53613838081813i</v>
      </c>
      <c r="I1466" t="str">
        <f t="shared" si="708"/>
        <v>523.075176822701i</v>
      </c>
      <c r="J1466" t="str">
        <f t="shared" si="702"/>
        <v>-369.355302327123+114.432110283148i</v>
      </c>
      <c r="K1466" t="str">
        <f t="shared" si="709"/>
        <v>0.400330243960941-1.29215565388957i</v>
      </c>
      <c r="L1466" t="str">
        <f t="shared" si="710"/>
        <v>0.0293168227854467-0.0804346293466215i</v>
      </c>
      <c r="M1466" t="str">
        <f t="shared" si="711"/>
        <v>0.429647066746388-1.37259028323619i</v>
      </c>
      <c r="N1466" t="str">
        <f t="shared" si="712"/>
        <v>-1.36473442567634i</v>
      </c>
      <c r="O1466" t="str">
        <f t="shared" si="713"/>
        <v>0.204606710889367-0.978844264354159i</v>
      </c>
      <c r="P1466" t="str">
        <f t="shared" si="714"/>
        <v>0.795393289110633+0.978844264354159i</v>
      </c>
      <c r="Q1466" t="str">
        <f t="shared" si="715"/>
        <v>-0.795393289110633+0.385890161322181i</v>
      </c>
      <c r="R1466" t="str">
        <f t="shared" si="716"/>
        <v>-0.326172729505226-1.38888663845411i</v>
      </c>
      <c r="S1466" t="str">
        <f t="shared" si="717"/>
        <v>0.141024694057677i</v>
      </c>
      <c r="T1466" t="str">
        <f t="shared" si="718"/>
        <v>0.195867313268786-0.0459984093884319i</v>
      </c>
      <c r="U1466" t="str">
        <f t="shared" si="719"/>
        <v>0.0000333333333333334-0.000847416262495984i</v>
      </c>
      <c r="V1466" t="str">
        <f t="shared" si="720"/>
        <v>6.66666666666667E-06-0.00847416262495984i</v>
      </c>
      <c r="W1466" t="str">
        <f t="shared" si="721"/>
        <v>0.0000276028998119777-0.000770473028218624i</v>
      </c>
      <c r="X1466" t="str">
        <f t="shared" si="722"/>
        <v>0.0000374687486540155-0.000769637813290443i</v>
      </c>
      <c r="Y1466" t="str">
        <f t="shared" si="723"/>
        <v>0.009+0.836920282916321i</v>
      </c>
      <c r="Z1466" t="str">
        <f t="shared" si="724"/>
        <v>-0.0110383408103066-0.00065703907205696i</v>
      </c>
      <c r="AA1466" t="str">
        <f t="shared" si="725"/>
        <v>0.155098737994254-14.3498045122287i</v>
      </c>
      <c r="AB1466" t="str">
        <f t="shared" si="726"/>
        <v>0.923794963871372-0.216948393430068i</v>
      </c>
      <c r="AC1466" t="str">
        <f t="shared" si="727"/>
        <v>1.09912453971661-1.36120323198494i</v>
      </c>
      <c r="AD1466" t="str">
        <f t="shared" si="728"/>
        <v>0.428192881341234+0.33290962701907i</v>
      </c>
      <c r="AE1466" t="str">
        <f t="shared" si="729"/>
        <v>-0.00450780432437626-0.00395610937548638i</v>
      </c>
      <c r="AF1466" t="str">
        <f t="shared" si="730"/>
        <v>-14.2494091651274-2.39517863269272i</v>
      </c>
      <c r="AG1466" t="str">
        <f t="shared" si="731"/>
        <v>1.01753383288139-0.0220561180054834i</v>
      </c>
      <c r="AH1466" t="str">
        <f t="shared" si="732"/>
        <v>0.0523589113846334+0.0671467128774187i</v>
      </c>
      <c r="AI1466">
        <f t="shared" si="733"/>
        <v>-21.396538077065244</v>
      </c>
      <c r="AJ1466">
        <f t="shared" si="734"/>
        <v>52.054006229757626</v>
      </c>
      <c r="AK1466"/>
      <c r="AL1466"/>
      <c r="AM1466"/>
      <c r="AN1466"/>
    </row>
    <row r="1467" spans="1:40" x14ac:dyDescent="0.25">
      <c r="A1467"/>
      <c r="B1467">
        <f t="shared" si="735"/>
        <v>133300</v>
      </c>
      <c r="C1467" s="237" t="str">
        <f t="shared" si="703"/>
        <v>-4.30112847680563E-06+0.0183722611160022i</v>
      </c>
      <c r="D1467" s="208" t="str">
        <f t="shared" si="704"/>
        <v>-5.95703893232428+0.14085400188935i</v>
      </c>
      <c r="E1467" t="str">
        <f t="shared" si="705"/>
        <v>2870</v>
      </c>
      <c r="F1467" t="str">
        <f t="shared" si="706"/>
        <v>0.777000777000777</v>
      </c>
      <c r="G1467" t="str">
        <f t="shared" si="701"/>
        <v>0.777000777000777</v>
      </c>
      <c r="H1467" t="str">
        <f t="shared" si="707"/>
        <v>8.29350748557779+2.5346129941759i</v>
      </c>
      <c r="I1467" t="str">
        <f t="shared" si="708"/>
        <v>523.467875904399i</v>
      </c>
      <c r="J1467" t="str">
        <f t="shared" si="702"/>
        <v>-369.91160011179+114.518020275854i</v>
      </c>
      <c r="K1467" t="str">
        <f t="shared" si="709"/>
        <v>0.399779373477934-1.29135159146733i</v>
      </c>
      <c r="L1467" t="str">
        <f t="shared" si="710"/>
        <v>0.0292780024373285-0.0803884269196251i</v>
      </c>
      <c r="M1467" t="str">
        <f t="shared" si="711"/>
        <v>0.429057375915262-1.37174001838696i</v>
      </c>
      <c r="N1467" t="str">
        <f t="shared" si="712"/>
        <v>-1.36575900107099i</v>
      </c>
      <c r="O1467" t="str">
        <f t="shared" si="713"/>
        <v>0.20360370392296-0.979053385545881i</v>
      </c>
      <c r="P1467" t="str">
        <f t="shared" si="714"/>
        <v>0.79639629607704+0.979053385545881i</v>
      </c>
      <c r="Q1467" t="str">
        <f t="shared" si="715"/>
        <v>-0.79639629607704+0.386705615525109i</v>
      </c>
      <c r="R1467" t="str">
        <f t="shared" si="716"/>
        <v>-0.326161567404201-1.38772857266359i</v>
      </c>
      <c r="S1467" t="str">
        <f t="shared" si="717"/>
        <v>0.141130568452616i</v>
      </c>
      <c r="T1467" t="str">
        <f t="shared" si="718"/>
        <v>0.19585092231795-0.0460313674151511i</v>
      </c>
      <c r="U1467" t="str">
        <f t="shared" si="719"/>
        <v>0.0000333333333333335-0.000846780541368831i</v>
      </c>
      <c r="V1467" t="str">
        <f t="shared" si="720"/>
        <v>6.66666666666667E-06-0.00846780541368831i</v>
      </c>
      <c r="W1467" t="str">
        <f t="shared" si="721"/>
        <v>0.000027602899202191-0.000769895170945446i</v>
      </c>
      <c r="X1467" t="str">
        <f t="shared" si="722"/>
        <v>0.0000374539381613527-0.000769060772393712i</v>
      </c>
      <c r="Y1467" t="str">
        <f t="shared" si="723"/>
        <v>0.009+0.837548601447039i</v>
      </c>
      <c r="Z1467" t="str">
        <f t="shared" si="724"/>
        <v>-0.0110217791671874-0.000656153804900158i</v>
      </c>
      <c r="AA1467" t="str">
        <f t="shared" si="725"/>
        <v>0.154865464981419-14.3390222003036i</v>
      </c>
      <c r="AB1467" t="str">
        <f t="shared" si="726"/>
        <v>0.923717657057985-0.217103837738739i</v>
      </c>
      <c r="AC1467" t="str">
        <f t="shared" si="727"/>
        <v>1.09851785165228-1.3602504787984i</v>
      </c>
      <c r="AD1467" t="str">
        <f t="shared" si="728"/>
        <v>0.428533251435882+0.333002073801297i</v>
      </c>
      <c r="AE1467" t="str">
        <f t="shared" si="729"/>
        <v>-0.00450469828535869-0.0039514590431092i</v>
      </c>
      <c r="AF1467" t="str">
        <f t="shared" si="730"/>
        <v>-14.2505464179021-2.39375899228655i</v>
      </c>
      <c r="AG1467" t="str">
        <f t="shared" si="731"/>
        <v>1.01752546665142-0.0220573017713683i</v>
      </c>
      <c r="AH1467" t="str">
        <f t="shared" si="732"/>
        <v>0.0523388679900096+0.0670725883359039i</v>
      </c>
      <c r="AI1467">
        <f t="shared" si="733"/>
        <v>-21.403760685691182</v>
      </c>
      <c r="AJ1467">
        <f t="shared" si="734"/>
        <v>52.033954339093434</v>
      </c>
      <c r="AK1467"/>
      <c r="AL1467"/>
      <c r="AM1467"/>
      <c r="AN1467"/>
    </row>
    <row r="1468" spans="1:40" x14ac:dyDescent="0.25">
      <c r="A1468"/>
      <c r="B1468">
        <f t="shared" si="735"/>
        <v>133400</v>
      </c>
      <c r="C1468" s="237" t="str">
        <f t="shared" si="703"/>
        <v>-4.29468242564462E-06+0.018358488807828i</v>
      </c>
      <c r="D1468" s="208" t="str">
        <f t="shared" si="704"/>
        <v>-5.95703888290456+0.140748414193348i</v>
      </c>
      <c r="E1468" t="str">
        <f t="shared" si="705"/>
        <v>2870</v>
      </c>
      <c r="F1468" t="str">
        <f t="shared" si="706"/>
        <v>0.777000777000777</v>
      </c>
      <c r="G1468" t="str">
        <f t="shared" si="701"/>
        <v>0.777000777000777</v>
      </c>
      <c r="H1468" t="str">
        <f t="shared" si="707"/>
        <v>8.2946425686702+2.53308915900715i</v>
      </c>
      <c r="I1468" t="str">
        <f t="shared" si="708"/>
        <v>523.860574986098i</v>
      </c>
      <c r="J1468" t="str">
        <f t="shared" si="702"/>
        <v>-370.468315380722+114.603930268559i</v>
      </c>
      <c r="K1468" t="str">
        <f t="shared" si="709"/>
        <v>0.39922960523136-1.29054840399962i</v>
      </c>
      <c r="L1468" t="str">
        <f t="shared" si="710"/>
        <v>0.0292392557444825-0.0803422669560012i</v>
      </c>
      <c r="M1468" t="str">
        <f t="shared" si="711"/>
        <v>0.428468860975842-1.37089067095562i</v>
      </c>
      <c r="N1468" t="str">
        <f t="shared" si="712"/>
        <v>-1.36678357646564i</v>
      </c>
      <c r="O1468" t="str">
        <f t="shared" si="713"/>
        <v>0.202600483222617-0.979261478971762i</v>
      </c>
      <c r="P1468" t="str">
        <f t="shared" si="714"/>
        <v>0.797399516777383+0.979261478971762i</v>
      </c>
      <c r="Q1468" t="str">
        <f t="shared" si="715"/>
        <v>-0.797399516777383+0.387522097493878i</v>
      </c>
      <c r="R1468" t="str">
        <f t="shared" si="716"/>
        <v>-0.326150395670362-1.38657215252499i</v>
      </c>
      <c r="S1468" t="str">
        <f t="shared" si="717"/>
        <v>0.141236442847554i</v>
      </c>
      <c r="T1468" t="str">
        <f t="shared" si="718"/>
        <v>0.195834518574106-0.0460643217178042i</v>
      </c>
      <c r="U1468" t="str">
        <f t="shared" si="719"/>
        <v>0.0000333333333333333-0.00084614577334681i</v>
      </c>
      <c r="V1468" t="str">
        <f t="shared" si="720"/>
        <v>6.66666666666667E-06-0.0084614577334681i</v>
      </c>
      <c r="W1468" t="str">
        <f t="shared" si="721"/>
        <v>0.0000276028985919463-0.000769318180131474i</v>
      </c>
      <c r="X1468" t="str">
        <f t="shared" si="722"/>
        <v>0.0000374391609540416-0.000768484596305605i</v>
      </c>
      <c r="Y1468" t="str">
        <f t="shared" si="723"/>
        <v>0.009+0.838176919977757i</v>
      </c>
      <c r="Z1468" t="str">
        <f t="shared" si="724"/>
        <v>-0.0110052547798241-0.000655270748164848i</v>
      </c>
      <c r="AA1468" t="str">
        <f t="shared" si="725"/>
        <v>0.154632718334273-14.3282560925604i</v>
      </c>
      <c r="AB1468" t="str">
        <f t="shared" si="726"/>
        <v>0.92364028990724-0.217259264483104i</v>
      </c>
      <c r="AC1468" t="str">
        <f t="shared" si="727"/>
        <v>1.09791240410938-1.3592986863421i</v>
      </c>
      <c r="AD1468" t="str">
        <f t="shared" si="728"/>
        <v>0.428873736819973+0.333094189676792i</v>
      </c>
      <c r="AE1468" t="str">
        <f t="shared" si="729"/>
        <v>-0.00450159786320017-0.00394681483746644i</v>
      </c>
      <c r="AF1468" t="str">
        <f t="shared" si="730"/>
        <v>-14.2516814515748-2.3923407448138i</v>
      </c>
      <c r="AG1468" t="str">
        <f t="shared" si="731"/>
        <v>1.01751709588705-0.0220584898105182i</v>
      </c>
      <c r="AH1468" t="str">
        <f t="shared" si="732"/>
        <v>0.0523188514642581+0.0669985584756318i</v>
      </c>
      <c r="AI1468">
        <f t="shared" si="733"/>
        <v>-21.410978923875369</v>
      </c>
      <c r="AJ1468">
        <f t="shared" si="734"/>
        <v>52.013894065369264</v>
      </c>
      <c r="AK1468"/>
      <c r="AL1468"/>
      <c r="AM1468"/>
      <c r="AN1468"/>
    </row>
    <row r="1469" spans="1:40" x14ac:dyDescent="0.25">
      <c r="A1469"/>
      <c r="B1469">
        <f t="shared" si="735"/>
        <v>133500</v>
      </c>
      <c r="C1469" s="237" t="str">
        <f t="shared" si="703"/>
        <v>-4.28825085456482E-06+0.0183447371323218i</v>
      </c>
      <c r="D1469" s="208" t="str">
        <f t="shared" si="704"/>
        <v>-5.95703883359584+0.140642984681134i</v>
      </c>
      <c r="E1469" t="str">
        <f t="shared" si="705"/>
        <v>2870</v>
      </c>
      <c r="F1469" t="str">
        <f t="shared" si="706"/>
        <v>0.777000777000777</v>
      </c>
      <c r="G1469" t="str">
        <f t="shared" si="701"/>
        <v>0.777000777000777</v>
      </c>
      <c r="H1469" t="str">
        <f t="shared" si="707"/>
        <v>8.29577543808373+2.53156687365821i</v>
      </c>
      <c r="I1469" t="str">
        <f t="shared" si="708"/>
        <v>524.253274067797i</v>
      </c>
      <c r="J1469" t="str">
        <f t="shared" si="702"/>
        <v>-371.025448133921+114.689840261263i</v>
      </c>
      <c r="K1469" t="str">
        <f t="shared" si="709"/>
        <v>0.39868093637874-1.28974609037217i</v>
      </c>
      <c r="L1469" t="str">
        <f t="shared" si="710"/>
        <v>0.0292005825300757-0.080296149424634i</v>
      </c>
      <c r="M1469" t="str">
        <f t="shared" si="711"/>
        <v>0.427881518908816-1.3700422397968i</v>
      </c>
      <c r="N1469" t="str">
        <f t="shared" si="712"/>
        <v>-1.3678081518603i</v>
      </c>
      <c r="O1469" t="str">
        <f t="shared" si="713"/>
        <v>0.201597049841466-0.979468544413356i</v>
      </c>
      <c r="P1469" t="str">
        <f t="shared" si="714"/>
        <v>0.798402950158534+0.979468544413356i</v>
      </c>
      <c r="Q1469" t="str">
        <f t="shared" si="715"/>
        <v>-0.798402950158534+0.388339607446944i</v>
      </c>
      <c r="R1469" t="str">
        <f t="shared" si="716"/>
        <v>-0.326139214300717-1.38541737433249i</v>
      </c>
      <c r="S1469" t="str">
        <f t="shared" si="717"/>
        <v>0.141342317242492i</v>
      </c>
      <c r="T1469" t="str">
        <f t="shared" si="718"/>
        <v>0.195818102036163-0.046097272292909i</v>
      </c>
      <c r="U1469" t="str">
        <f t="shared" si="719"/>
        <v>0.0000333333333333333-0.000845511956288125i</v>
      </c>
      <c r="V1469" t="str">
        <f t="shared" si="720"/>
        <v>6.66666666666667E-06-0.00845511956288125i</v>
      </c>
      <c r="W1469" t="str">
        <f t="shared" si="721"/>
        <v>0.0000276028979812443-0.000768742053829618i</v>
      </c>
      <c r="X1469" t="str">
        <f t="shared" si="722"/>
        <v>0.0000374244169324151-0.000767909283084022i</v>
      </c>
      <c r="Y1469" t="str">
        <f t="shared" si="723"/>
        <v>0.009+0.838805238508475i</v>
      </c>
      <c r="Z1469" t="str">
        <f t="shared" si="724"/>
        <v>-0.0109887675365391-0.000654389894233698i</v>
      </c>
      <c r="AA1469" t="str">
        <f t="shared" si="725"/>
        <v>0.154400496468938-14.317506152469i</v>
      </c>
      <c r="AB1469" t="str">
        <f t="shared" si="726"/>
        <v>0.923562862413991-0.217414673646739i</v>
      </c>
      <c r="AC1469" t="str">
        <f t="shared" si="727"/>
        <v>1.0973081939298-1.35834785340784i</v>
      </c>
      <c r="AD1469" t="str">
        <f t="shared" si="728"/>
        <v>0.42921433719301+0.33318597450904i</v>
      </c>
      <c r="AE1469" t="str">
        <f t="shared" si="729"/>
        <v>-0.00449850304014458-0.00394217674503441i</v>
      </c>
      <c r="AF1469" t="str">
        <f t="shared" si="730"/>
        <v>-14.2528142716796-2.39092388897708i</v>
      </c>
      <c r="AG1469" t="str">
        <f t="shared" si="731"/>
        <v>1.01750872059107-0.0220596820976615i</v>
      </c>
      <c r="AH1469" t="str">
        <f t="shared" si="732"/>
        <v>0.0522988617106249+0.066924623093428i</v>
      </c>
      <c r="AI1469">
        <f t="shared" si="733"/>
        <v>-21.41819279950623</v>
      </c>
      <c r="AJ1469">
        <f t="shared" si="734"/>
        <v>51.99382542421511</v>
      </c>
      <c r="AK1469"/>
      <c r="AL1469"/>
      <c r="AM1469"/>
      <c r="AN1469"/>
    </row>
    <row r="1470" spans="1:40" x14ac:dyDescent="0.25">
      <c r="A1470"/>
      <c r="B1470">
        <f t="shared" si="735"/>
        <v>133600</v>
      </c>
      <c r="C1470" s="237" t="str">
        <f t="shared" si="703"/>
        <v>-4.28183372022892E-06+0.0183310060431528i</v>
      </c>
      <c r="D1470" s="208" t="str">
        <f t="shared" si="704"/>
        <v>-5.95703878439781+0.140537712997505i</v>
      </c>
      <c r="E1470" t="str">
        <f t="shared" si="705"/>
        <v>2870</v>
      </c>
      <c r="F1470" t="str">
        <f t="shared" si="706"/>
        <v>0.777000777000777</v>
      </c>
      <c r="G1470" t="str">
        <f t="shared" si="701"/>
        <v>0.777000777000777</v>
      </c>
      <c r="H1470" t="str">
        <f t="shared" si="707"/>
        <v>8.29690609933647+2.53004613647497i</v>
      </c>
      <c r="I1470" t="str">
        <f t="shared" si="708"/>
        <v>524.645973149495i</v>
      </c>
      <c r="J1470" t="str">
        <f t="shared" si="702"/>
        <v>-371.582998371386+114.775750253969i</v>
      </c>
      <c r="K1470" t="str">
        <f t="shared" si="709"/>
        <v>0.398133364086422-1.2889446494714i</v>
      </c>
      <c r="L1470" t="str">
        <f t="shared" si="710"/>
        <v>0.0291619826177727-0.0802500742943201i</v>
      </c>
      <c r="M1470" t="str">
        <f t="shared" si="711"/>
        <v>0.427295346704195-1.36919472376572i</v>
      </c>
      <c r="N1470" t="str">
        <f t="shared" si="712"/>
        <v>-1.36883272725495i</v>
      </c>
      <c r="O1470" t="str">
        <f t="shared" si="713"/>
        <v>0.200593404832885-0.979674581653291i</v>
      </c>
      <c r="P1470" t="str">
        <f t="shared" si="714"/>
        <v>0.799406595167115+0.979674581653291i</v>
      </c>
      <c r="Q1470" t="str">
        <f t="shared" si="715"/>
        <v>-0.799406595167115+0.389158145601659i</v>
      </c>
      <c r="R1470" t="str">
        <f t="shared" si="716"/>
        <v>-0.326128023292271-1.3842642343914i</v>
      </c>
      <c r="S1470" t="str">
        <f t="shared" si="717"/>
        <v>0.14144819163743i</v>
      </c>
      <c r="T1470" t="str">
        <f t="shared" si="718"/>
        <v>0.195801672703035-0.0461302191369814i</v>
      </c>
      <c r="U1470" t="str">
        <f t="shared" si="719"/>
        <v>0.0000333333333333334-0.000844879088057372i</v>
      </c>
      <c r="V1470" t="str">
        <f t="shared" si="720"/>
        <v>6.66666666666667E-06-0.00844879088057372i</v>
      </c>
      <c r="W1470" t="str">
        <f t="shared" si="721"/>
        <v>0.0000276028973700848-0.000768166790098605i</v>
      </c>
      <c r="X1470" t="str">
        <f t="shared" si="722"/>
        <v>0.0000374097059971775-0.000767334830792651i</v>
      </c>
      <c r="Y1470" t="str">
        <f t="shared" si="723"/>
        <v>0.009+0.839433557039193i</v>
      </c>
      <c r="Z1470" t="str">
        <f t="shared" si="724"/>
        <v>-0.0109723173260724-0.000653511235522093i</v>
      </c>
      <c r="AA1470" t="str">
        <f t="shared" si="725"/>
        <v>0.154168797807499-14.3067723436092i</v>
      </c>
      <c r="AB1470" t="str">
        <f t="shared" si="726"/>
        <v>0.923485374573114-0.217570065213211i</v>
      </c>
      <c r="AC1470" t="str">
        <f t="shared" si="727"/>
        <v>1.09670521796518-1.35739797878805i</v>
      </c>
      <c r="AD1470" t="str">
        <f t="shared" si="728"/>
        <v>0.429555052254344+0.333277428161772i</v>
      </c>
      <c r="AE1470" t="str">
        <f t="shared" si="729"/>
        <v>-0.00449541379850266-0.00393754475233176i</v>
      </c>
      <c r="AF1470" t="str">
        <f t="shared" si="730"/>
        <v>-14.2539448837343-2.38950842347746i</v>
      </c>
      <c r="AG1470" t="str">
        <f t="shared" si="731"/>
        <v>1.01750034076626-0.0220608786075946i</v>
      </c>
      <c r="AH1470" t="str">
        <f t="shared" si="732"/>
        <v>0.0522788986327299+0.0668507819867297i</v>
      </c>
      <c r="AI1470">
        <f t="shared" si="733"/>
        <v>-21.425402320454104</v>
      </c>
      <c r="AJ1470">
        <f t="shared" si="734"/>
        <v>51.973748431210531</v>
      </c>
      <c r="AK1470"/>
      <c r="AL1470"/>
      <c r="AM1470"/>
      <c r="AN1470"/>
    </row>
    <row r="1471" spans="1:40" x14ac:dyDescent="0.25">
      <c r="A1471"/>
      <c r="B1471">
        <f t="shared" si="735"/>
        <v>133700</v>
      </c>
      <c r="C1471" s="237" t="str">
        <f t="shared" si="703"/>
        <v>-4.27543097946165E-06+0.0183172954941289i</v>
      </c>
      <c r="D1471" s="208" t="str">
        <f t="shared" si="704"/>
        <v>-5.95703873531013+0.140432598788322i</v>
      </c>
      <c r="E1471" t="str">
        <f t="shared" si="705"/>
        <v>2870</v>
      </c>
      <c r="F1471" t="str">
        <f t="shared" si="706"/>
        <v>0.777000777000777</v>
      </c>
      <c r="G1471" t="str">
        <f t="shared" si="701"/>
        <v>0.777000777000777</v>
      </c>
      <c r="H1471" t="str">
        <f t="shared" si="707"/>
        <v>8.29803455793016+2.5285269458028i</v>
      </c>
      <c r="I1471" t="str">
        <f t="shared" si="708"/>
        <v>525.038672231194i</v>
      </c>
      <c r="J1471" t="str">
        <f t="shared" si="702"/>
        <v>-372.140966093117+114.861660246674i</v>
      </c>
      <c r="K1471" t="str">
        <f t="shared" si="709"/>
        <v>0.397586885529522-1.28814408018444i</v>
      </c>
      <c r="L1471" t="str">
        <f t="shared" si="710"/>
        <v>0.0291234558317338-0.0802040415337687i</v>
      </c>
      <c r="M1471" t="str">
        <f t="shared" si="711"/>
        <v>0.426710341361256-1.36834812171821i</v>
      </c>
      <c r="N1471" t="str">
        <f t="shared" si="712"/>
        <v>-1.3698573026496i</v>
      </c>
      <c r="O1471" t="str">
        <f t="shared" si="713"/>
        <v>0.199589549250445-0.979879590475281i</v>
      </c>
      <c r="P1471" t="str">
        <f t="shared" si="714"/>
        <v>0.800410450749555+0.979879590475281i</v>
      </c>
      <c r="Q1471" t="str">
        <f t="shared" si="715"/>
        <v>-0.800410450749555+0.389977712174319i</v>
      </c>
      <c r="R1471" t="str">
        <f t="shared" si="716"/>
        <v>-0.32611682264203-1.38311272901804i</v>
      </c>
      <c r="S1471" t="str">
        <f t="shared" si="717"/>
        <v>0.141554066032368i</v>
      </c>
      <c r="T1471" t="str">
        <f t="shared" si="718"/>
        <v>0.195785230573628-0.046163162246536i</v>
      </c>
      <c r="U1471" t="str">
        <f t="shared" si="719"/>
        <v>0.0000333333333333335-0.000844247166525543i</v>
      </c>
      <c r="V1471" t="str">
        <f t="shared" si="720"/>
        <v>6.66666666666667E-06-0.00844247166525544i</v>
      </c>
      <c r="W1471" t="str">
        <f t="shared" si="721"/>
        <v>0.0000276028967584676-0.00076759238700297i</v>
      </c>
      <c r="X1471" t="str">
        <f t="shared" si="722"/>
        <v>0.0000373950280494043-0.000766761237500976i</v>
      </c>
      <c r="Y1471" t="str">
        <f t="shared" si="723"/>
        <v>0.009+0.840061875569911i</v>
      </c>
      <c r="Z1471" t="str">
        <f t="shared" si="724"/>
        <v>-0.0109559040375806-0.000652634764478i</v>
      </c>
      <c r="AA1471" t="str">
        <f t="shared" si="725"/>
        <v>0.153937620777967-14.2960546296701i</v>
      </c>
      <c r="AB1471" t="str">
        <f t="shared" si="726"/>
        <v>0.923407826379452-0.217725439166082i</v>
      </c>
      <c r="AC1471" t="str">
        <f t="shared" si="727"/>
        <v>1.09610347307685-1.35644906127581i</v>
      </c>
      <c r="AD1471" t="str">
        <f t="shared" si="728"/>
        <v>0.429895881703157+0.333368550498957i</v>
      </c>
      <c r="AE1471" t="str">
        <f t="shared" si="729"/>
        <v>-0.00449233012065161-0.0039329188459193i</v>
      </c>
      <c r="AF1471" t="str">
        <f t="shared" si="730"/>
        <v>-14.2550732932403-2.38809434701448i</v>
      </c>
      <c r="AG1471" t="str">
        <f t="shared" si="731"/>
        <v>1.01749195641543-0.0220620793151809i</v>
      </c>
      <c r="AH1471" t="str">
        <f t="shared" si="732"/>
        <v>0.0522589621345614+0.0667770349535788i</v>
      </c>
      <c r="AI1471">
        <f t="shared" si="733"/>
        <v>-21.432607494571862</v>
      </c>
      <c r="AJ1471">
        <f t="shared" si="734"/>
        <v>51.953663101884885</v>
      </c>
      <c r="AK1471"/>
      <c r="AL1471"/>
      <c r="AM1471"/>
      <c r="AN1471"/>
    </row>
    <row r="1472" spans="1:40" x14ac:dyDescent="0.25">
      <c r="A1472"/>
      <c r="B1472">
        <f t="shared" si="735"/>
        <v>133800</v>
      </c>
      <c r="C1472" s="237" t="str">
        <f t="shared" si="703"/>
        <v>-4.26904258924897E-06+0.0183036054391958i</v>
      </c>
      <c r="D1472" s="208" t="str">
        <f t="shared" si="704"/>
        <v>-5.95703868633247+0.140327641700501i</v>
      </c>
      <c r="E1472" t="str">
        <f t="shared" si="705"/>
        <v>2870</v>
      </c>
      <c r="F1472" t="str">
        <f t="shared" si="706"/>
        <v>0.777000777000777</v>
      </c>
      <c r="G1472" t="str">
        <f t="shared" si="701"/>
        <v>0.777000777000777</v>
      </c>
      <c r="H1472" t="str">
        <f t="shared" si="707"/>
        <v>8.29916081935021+2.52700929998668i</v>
      </c>
      <c r="I1472" t="str">
        <f t="shared" si="708"/>
        <v>525.431371312893i</v>
      </c>
      <c r="J1472" t="str">
        <f t="shared" si="702"/>
        <v>-372.699351299114+114.947570239379i</v>
      </c>
      <c r="K1472" t="str">
        <f t="shared" si="709"/>
        <v>0.397041497891917-1.28734438139913i</v>
      </c>
      <c r="L1472" t="str">
        <f t="shared" si="710"/>
        <v>0.029085001996614-0.0801580511116036i</v>
      </c>
      <c r="M1472" t="str">
        <f t="shared" si="711"/>
        <v>0.426126499888531-1.36750243251073i</v>
      </c>
      <c r="N1472" t="str">
        <f t="shared" si="712"/>
        <v>-1.37088187804425i</v>
      </c>
      <c r="O1472" t="str">
        <f t="shared" si="713"/>
        <v>0.198585484147948-0.980083570664117i</v>
      </c>
      <c r="P1472" t="str">
        <f t="shared" si="714"/>
        <v>0.801414515852052+0.980083570664117i</v>
      </c>
      <c r="Q1472" t="str">
        <f t="shared" si="715"/>
        <v>-0.801414515852052+0.390798307380133i</v>
      </c>
      <c r="R1472" t="str">
        <f t="shared" si="716"/>
        <v>-0.326105612346996-1.38196285453974i</v>
      </c>
      <c r="S1472" t="str">
        <f t="shared" si="717"/>
        <v>0.141659940427307i</v>
      </c>
      <c r="T1472" t="str">
        <f t="shared" si="718"/>
        <v>0.195768775646851-0.0461961016180859i</v>
      </c>
      <c r="U1472" t="str">
        <f t="shared" si="719"/>
        <v>0.0000333333333333332-0.000843616189569988i</v>
      </c>
      <c r="V1472" t="str">
        <f t="shared" si="720"/>
        <v>6.66666666666667E-06-0.00843616189569988i</v>
      </c>
      <c r="W1472" t="str">
        <f t="shared" si="721"/>
        <v>0.0000276028961463925-0.000767018842613034i</v>
      </c>
      <c r="X1472" t="str">
        <f t="shared" si="722"/>
        <v>0.0000373803829905401-0.000766188501284244i</v>
      </c>
      <c r="Y1472" t="str">
        <f t="shared" si="723"/>
        <v>0.009+0.840690194100629i</v>
      </c>
      <c r="Z1472" t="str">
        <f t="shared" si="724"/>
        <v>-0.0109395275606345-0.000651760473581791i</v>
      </c>
      <c r="AA1472" t="str">
        <f t="shared" si="725"/>
        <v>0.153706963814263-14.2853529744499i</v>
      </c>
      <c r="AB1472" t="str">
        <f t="shared" si="726"/>
        <v>0.923330217827858-0.217880795488906i</v>
      </c>
      <c r="AC1472" t="str">
        <f t="shared" si="727"/>
        <v>1.09550295613585-1.35550109966487i</v>
      </c>
      <c r="AD1472" t="str">
        <f t="shared" si="728"/>
        <v>0.430236825238467+0.333459341384796i</v>
      </c>
      <c r="AE1472" t="str">
        <f t="shared" si="729"/>
        <v>-0.00448925198903487-0.00392829901239975i</v>
      </c>
      <c r="AF1472" t="str">
        <f t="shared" si="730"/>
        <v>-14.2561995056827-2.38668165828618i</v>
      </c>
      <c r="AG1472" t="str">
        <f t="shared" si="731"/>
        <v>1.01748356754139-0.0220632841953508i</v>
      </c>
      <c r="AH1472" t="str">
        <f t="shared" si="732"/>
        <v>0.0522390521204776+0.0667033817926208i</v>
      </c>
      <c r="AI1472">
        <f t="shared" si="733"/>
        <v>-21.439808329694728</v>
      </c>
      <c r="AJ1472">
        <f t="shared" si="734"/>
        <v>51.933569451716345</v>
      </c>
      <c r="AK1472"/>
      <c r="AL1472"/>
      <c r="AM1472"/>
      <c r="AN1472"/>
    </row>
    <row r="1473" spans="1:40" x14ac:dyDescent="0.25">
      <c r="A1473"/>
      <c r="B1473">
        <f t="shared" si="735"/>
        <v>133900</v>
      </c>
      <c r="C1473" s="237" t="str">
        <f t="shared" si="703"/>
        <v>-4.26266850673742E-06+0.0182899358324369i</v>
      </c>
      <c r="D1473" s="208" t="str">
        <f t="shared" si="704"/>
        <v>-5.95703863746451+0.140222841382016i</v>
      </c>
      <c r="E1473" t="str">
        <f t="shared" si="705"/>
        <v>2870</v>
      </c>
      <c r="F1473" t="str">
        <f t="shared" si="706"/>
        <v>0.777000777000777</v>
      </c>
      <c r="G1473" t="str">
        <f t="shared" si="701"/>
        <v>0.777000777000777</v>
      </c>
      <c r="H1473" t="str">
        <f t="shared" si="707"/>
        <v>8.30028488906582+2.52549319737113i</v>
      </c>
      <c r="I1473" t="str">
        <f t="shared" si="708"/>
        <v>525.824070394592i</v>
      </c>
      <c r="J1473" t="str">
        <f t="shared" si="702"/>
        <v>-373.258153989377+115.033480232084i</v>
      </c>
      <c r="K1473" t="str">
        <f t="shared" si="709"/>
        <v>0.3964971983662-1.286545552004i</v>
      </c>
      <c r="L1473" t="str">
        <f t="shared" si="710"/>
        <v>0.0290466209375616-0.0801121029963638i</v>
      </c>
      <c r="M1473" t="str">
        <f t="shared" si="711"/>
        <v>0.425543819303762-1.36665765500036i</v>
      </c>
      <c r="N1473" t="str">
        <f t="shared" si="712"/>
        <v>-1.3719064534389i</v>
      </c>
      <c r="O1473" t="str">
        <f t="shared" si="713"/>
        <v>0.197581210579416-0.98028652200567i</v>
      </c>
      <c r="P1473" t="str">
        <f t="shared" si="714"/>
        <v>0.802418789420584+0.98028652200567i</v>
      </c>
      <c r="Q1473" t="str">
        <f t="shared" si="715"/>
        <v>-0.802418789420584+0.39161993143323i</v>
      </c>
      <c r="R1473" t="str">
        <f t="shared" si="716"/>
        <v>-0.326094392404167-1.3808146072948i</v>
      </c>
      <c r="S1473" t="str">
        <f t="shared" si="717"/>
        <v>0.141765814822245i</v>
      </c>
      <c r="T1473" t="str">
        <f t="shared" si="718"/>
        <v>0.195752307921606-0.0462290372481416i</v>
      </c>
      <c r="U1473" t="str">
        <f t="shared" si="719"/>
        <v>0.0000333333333333333-0.000842986155074419i</v>
      </c>
      <c r="V1473" t="str">
        <f t="shared" si="720"/>
        <v>6.66666666666667E-06-0.00842986155074419i</v>
      </c>
      <c r="W1473" t="str">
        <f t="shared" si="721"/>
        <v>0.0000276028955338602-0.000766446155004897i</v>
      </c>
      <c r="X1473" t="str">
        <f t="shared" si="722"/>
        <v>0.0000373657707223989-0.000765616620223463i</v>
      </c>
      <c r="Y1473" t="str">
        <f t="shared" si="723"/>
        <v>0.009+0.841318512631347i</v>
      </c>
      <c r="Z1473" t="str">
        <f t="shared" si="724"/>
        <v>-0.0109231877852181-0.000650888355346109i</v>
      </c>
      <c r="AA1473" t="str">
        <f t="shared" si="725"/>
        <v>0.153476825356182-14.2746673418553i</v>
      </c>
      <c r="AB1473" t="str">
        <f t="shared" si="726"/>
        <v>0.923252548913153-0.218036134165225i</v>
      </c>
      <c r="AC1473" t="str">
        <f t="shared" si="727"/>
        <v>1.09490366402285-1.35455409274965i</v>
      </c>
      <c r="AD1473" t="str">
        <f t="shared" si="728"/>
        <v>0.430577882559118+0.333549800683729i</v>
      </c>
      <c r="AE1473" t="str">
        <f t="shared" si="729"/>
        <v>-0.00448617938616175-0.00392368523841773i</v>
      </c>
      <c r="AF1473" t="str">
        <f t="shared" si="730"/>
        <v>-14.2573235265303-2.38527035598911i</v>
      </c>
      <c r="AG1473" t="str">
        <f t="shared" si="731"/>
        <v>1.01747517414693-0.0220644932231007i</v>
      </c>
      <c r="AH1473" t="str">
        <f t="shared" si="732"/>
        <v>0.0522191684952044+0.0666298223031064i</v>
      </c>
      <c r="AI1473">
        <f t="shared" si="733"/>
        <v>-21.447004833640008</v>
      </c>
      <c r="AJ1473">
        <f t="shared" si="734"/>
        <v>51.913467496133904</v>
      </c>
      <c r="AK1473"/>
      <c r="AL1473"/>
      <c r="AM1473"/>
      <c r="AN1473"/>
    </row>
    <row r="1474" spans="1:40" x14ac:dyDescent="0.25">
      <c r="A1474"/>
      <c r="B1474">
        <f t="shared" si="735"/>
        <v>134000</v>
      </c>
      <c r="C1474" s="237" t="str">
        <f t="shared" si="703"/>
        <v>-4.25630868923342E-06+0.018276286628073i</v>
      </c>
      <c r="D1474" s="208" t="str">
        <f t="shared" si="704"/>
        <v>-5.95703858870591+0.140118197481893i</v>
      </c>
      <c r="E1474" t="str">
        <f t="shared" si="705"/>
        <v>2870</v>
      </c>
      <c r="F1474" t="str">
        <f t="shared" si="706"/>
        <v>0.777000777000777</v>
      </c>
      <c r="G1474" t="str">
        <f t="shared" si="701"/>
        <v>0.777000777000777</v>
      </c>
      <c r="H1474" t="str">
        <f t="shared" si="707"/>
        <v>8.30140677252994+2.52397863630032i</v>
      </c>
      <c r="I1474" t="str">
        <f t="shared" si="708"/>
        <v>526.21676947629i</v>
      </c>
      <c r="J1474" t="str">
        <f t="shared" si="702"/>
        <v>-373.817374163907+115.119390224789i</v>
      </c>
      <c r="K1474" t="str">
        <f t="shared" si="709"/>
        <v>0.395953984153654-1.28574759088833i</v>
      </c>
      <c r="L1474" t="str">
        <f t="shared" si="710"/>
        <v>0.0290083124802156-0.0800661971565034i</v>
      </c>
      <c r="M1474" t="str">
        <f t="shared" si="711"/>
        <v>0.42496229663387-1.36581378804483i</v>
      </c>
      <c r="N1474" t="str">
        <f t="shared" si="712"/>
        <v>-1.37293102883356i</v>
      </c>
      <c r="O1474" t="str">
        <f t="shared" si="713"/>
        <v>0.19657672959908-0.980488444286892i</v>
      </c>
      <c r="P1474" t="str">
        <f t="shared" si="714"/>
        <v>0.80342327040092+0.980488444286892i</v>
      </c>
      <c r="Q1474" t="str">
        <f t="shared" si="715"/>
        <v>-0.80342327040092+0.392442584546668i</v>
      </c>
      <c r="R1474" t="str">
        <f t="shared" si="716"/>
        <v>-0.326083162810538-1.37966798363243i</v>
      </c>
      <c r="S1474" t="str">
        <f t="shared" si="717"/>
        <v>0.141871689217183i</v>
      </c>
      <c r="T1474" t="str">
        <f t="shared" si="718"/>
        <v>0.195735827396798-0.0462619691332127i</v>
      </c>
      <c r="U1474" t="str">
        <f t="shared" si="719"/>
        <v>0.0000333333333333333-0.000842357060928842i</v>
      </c>
      <c r="V1474" t="str">
        <f t="shared" si="720"/>
        <v>6.66666666666667E-06-0.00842357060928842i</v>
      </c>
      <c r="W1474" t="str">
        <f t="shared" si="721"/>
        <v>0.0000276028949208702-0.000765874322260384i</v>
      </c>
      <c r="X1474" t="str">
        <f t="shared" si="722"/>
        <v>0.000037351191147159-0.000765045592405345i</v>
      </c>
      <c r="Y1474" t="str">
        <f t="shared" si="723"/>
        <v>0.009+0.841946831162064i</v>
      </c>
      <c r="Z1474" t="str">
        <f t="shared" si="724"/>
        <v>-0.0109068846017255-0.000650018402315652i</v>
      </c>
      <c r="AA1474" t="str">
        <f t="shared" si="725"/>
        <v>0.153247203849374-14.2639976959013i</v>
      </c>
      <c r="AB1474" t="str">
        <f t="shared" si="726"/>
        <v>0.923174819630173-0.218191455178578i</v>
      </c>
      <c r="AC1474" t="str">
        <f t="shared" si="727"/>
        <v>1.09430559362813-1.35360803932526i</v>
      </c>
      <c r="AD1474" t="str">
        <f t="shared" si="728"/>
        <v>0.430919053363795+0.333639928260439i</v>
      </c>
      <c r="AE1474" t="str">
        <f t="shared" si="729"/>
        <v>-0.00448311229460716-0.0039190775106595i</v>
      </c>
      <c r="AF1474" t="str">
        <f t="shared" si="730"/>
        <v>-14.2584453612359-2.38386043881843i</v>
      </c>
      <c r="AG1474" t="str">
        <f t="shared" si="731"/>
        <v>1.01746677623489-0.0220657063734939i</v>
      </c>
      <c r="AH1474" t="str">
        <f t="shared" si="732"/>
        <v>0.052199311163831+0.0665563562848835i</v>
      </c>
      <c r="AI1474">
        <f t="shared" si="733"/>
        <v>-21.454197014207811</v>
      </c>
      <c r="AJ1474">
        <f t="shared" si="734"/>
        <v>51.893357250516651</v>
      </c>
      <c r="AK1474"/>
      <c r="AL1474"/>
      <c r="AM1474"/>
      <c r="AN1474"/>
    </row>
    <row r="1475" spans="1:40" x14ac:dyDescent="0.25">
      <c r="A1475"/>
      <c r="B1475">
        <f t="shared" si="735"/>
        <v>134100</v>
      </c>
      <c r="C1475" s="237" t="str">
        <f t="shared" si="703"/>
        <v>-4.24996309420247E-06+0.0182626577804609i</v>
      </c>
      <c r="D1475" s="208" t="str">
        <f t="shared" si="704"/>
        <v>-5.95703854005635+0.1400137096502i</v>
      </c>
      <c r="E1475" t="str">
        <f t="shared" si="705"/>
        <v>2870</v>
      </c>
      <c r="F1475" t="str">
        <f t="shared" si="706"/>
        <v>0.777000777000777</v>
      </c>
      <c r="G1475" t="str">
        <f t="shared" si="701"/>
        <v>0.777000777000777</v>
      </c>
      <c r="H1475" t="str">
        <f t="shared" si="707"/>
        <v>8.30252647517943+2.52246561511796i</v>
      </c>
      <c r="I1475" t="str">
        <f t="shared" si="708"/>
        <v>526.609468557989i</v>
      </c>
      <c r="J1475" t="str">
        <f t="shared" si="702"/>
        <v>-374.377011822702+115.205300217494i</v>
      </c>
      <c r="K1475" t="str">
        <f t="shared" si="709"/>
        <v>0.395411852464228-1.28495049694213i</v>
      </c>
      <c r="L1475" t="str">
        <f t="shared" si="710"/>
        <v>0.0289700764507059-0.0800203335603941i</v>
      </c>
      <c r="M1475" t="str">
        <f t="shared" si="711"/>
        <v>0.424381928914934-1.36497083050252i</v>
      </c>
      <c r="N1475" t="str">
        <f t="shared" si="712"/>
        <v>-1.37395560422821i</v>
      </c>
      <c r="O1475" t="str">
        <f t="shared" si="713"/>
        <v>0.195572042261418-0.980689337295812i</v>
      </c>
      <c r="P1475" t="str">
        <f t="shared" si="714"/>
        <v>0.804427957738582+0.980689337295812i</v>
      </c>
      <c r="Q1475" t="str">
        <f t="shared" si="715"/>
        <v>-0.804427957738582+0.393266266932398i</v>
      </c>
      <c r="R1475" t="str">
        <f t="shared" si="716"/>
        <v>-0.326071923563104-1.37852297991278i</v>
      </c>
      <c r="S1475" t="str">
        <f t="shared" si="717"/>
        <v>0.141977563612121i</v>
      </c>
      <c r="T1475" t="str">
        <f t="shared" si="718"/>
        <v>0.195719334071337-0.0462948972698073i</v>
      </c>
      <c r="U1475" t="str">
        <f t="shared" si="719"/>
        <v>0.0000333333333333334-0.000841728905029568i</v>
      </c>
      <c r="V1475" t="str">
        <f t="shared" si="720"/>
        <v>6.66666666666667E-06-0.00841728905029568i</v>
      </c>
      <c r="W1475" t="str">
        <f t="shared" si="721"/>
        <v>0.0000276028943074227-0.000765303342467048i</v>
      </c>
      <c r="X1475" t="str">
        <f t="shared" si="722"/>
        <v>0.0000373366441673641-0.000764475415922313i</v>
      </c>
      <c r="Y1475" t="str">
        <f t="shared" si="723"/>
        <v>0.009+0.842575149692782i</v>
      </c>
      <c r="Z1475" t="str">
        <f t="shared" si="724"/>
        <v>-0.0108906179009602-0.000649150607067044i</v>
      </c>
      <c r="AA1475" t="str">
        <f t="shared" si="725"/>
        <v>0.153018097745311-14.2533440007104i</v>
      </c>
      <c r="AB1475" t="str">
        <f t="shared" si="726"/>
        <v>0.923097029973777-0.218346758512493i</v>
      </c>
      <c r="AC1475" t="str">
        <f t="shared" si="727"/>
        <v>1.09370874185159-1.35266293818757i</v>
      </c>
      <c r="AD1475" t="str">
        <f t="shared" si="728"/>
        <v>0.431260337351007+0.333729723979853i</v>
      </c>
      <c r="AE1475" t="str">
        <f t="shared" si="729"/>
        <v>-0.00448005069701117-0.00391447581585284i</v>
      </c>
      <c r="AF1475" t="str">
        <f t="shared" si="730"/>
        <v>-14.2595650152358-2.38245190546776i</v>
      </c>
      <c r="AG1475" t="str">
        <f t="shared" si="731"/>
        <v>1.01745837380808-0.0220669236216587i</v>
      </c>
      <c r="AH1475" t="str">
        <f t="shared" si="732"/>
        <v>0.0521794800318088+0.0664829835383982i</v>
      </c>
      <c r="AI1475">
        <f t="shared" si="733"/>
        <v>-21.461384879180816</v>
      </c>
      <c r="AJ1475">
        <f t="shared" si="734"/>
        <v>51.87323873019502</v>
      </c>
      <c r="AK1475"/>
      <c r="AL1475"/>
      <c r="AM1475"/>
      <c r="AN1475"/>
    </row>
    <row r="1476" spans="1:40" x14ac:dyDescent="0.25">
      <c r="A1476"/>
      <c r="B1476">
        <f t="shared" si="735"/>
        <v>134200</v>
      </c>
      <c r="C1476" s="237" t="str">
        <f t="shared" si="703"/>
        <v>-0.0000042436316792685+0.0182490492440938i</v>
      </c>
      <c r="D1476" s="208" t="str">
        <f t="shared" si="704"/>
        <v>-5.9570384915155+0.139909377538053i</v>
      </c>
      <c r="E1476" t="str">
        <f t="shared" si="705"/>
        <v>2870</v>
      </c>
      <c r="F1476" t="str">
        <f t="shared" si="706"/>
        <v>0.777000777000777</v>
      </c>
      <c r="G1476" t="str">
        <f t="shared" si="701"/>
        <v>0.777000777000777</v>
      </c>
      <c r="H1476" t="str">
        <f t="shared" si="707"/>
        <v>8.30364400243503+2.52095413216749i</v>
      </c>
      <c r="I1476" t="str">
        <f t="shared" si="708"/>
        <v>527.002167639688i</v>
      </c>
      <c r="J1476" t="str">
        <f t="shared" si="702"/>
        <v>-374.937066965764+115.2912102102i</v>
      </c>
      <c r="K1476" t="str">
        <f t="shared" si="709"/>
        <v>0.394870800516491-1.28415426905613i</v>
      </c>
      <c r="L1476" t="str">
        <f t="shared" si="710"/>
        <v>0.0289319126756499-0.0799745121763243i</v>
      </c>
      <c r="M1476" t="str">
        <f t="shared" si="711"/>
        <v>0.423802713192141-1.36412878123245i</v>
      </c>
      <c r="N1476" t="str">
        <f t="shared" si="712"/>
        <v>-1.37498017962286i</v>
      </c>
      <c r="O1476" t="str">
        <f t="shared" si="713"/>
        <v>0.194567149621096-0.980889200821541i</v>
      </c>
      <c r="P1476" t="str">
        <f t="shared" si="714"/>
        <v>0.805432850378904+0.980889200821541i</v>
      </c>
      <c r="Q1476" t="str">
        <f t="shared" si="715"/>
        <v>-0.805432850378904+0.394090978801319i</v>
      </c>
      <c r="R1476" t="str">
        <f t="shared" si="716"/>
        <v>-0.326060674658851-1.37737959250678i</v>
      </c>
      <c r="S1476" t="str">
        <f t="shared" si="717"/>
        <v>0.142083438007059i</v>
      </c>
      <c r="T1476" t="str">
        <f t="shared" si="718"/>
        <v>0.195702827944125-0.0463278216544307i</v>
      </c>
      <c r="U1476" t="str">
        <f t="shared" si="719"/>
        <v>0.0000333333333333332-0.000841101685279168i</v>
      </c>
      <c r="V1476" t="str">
        <f t="shared" si="720"/>
        <v>6.66666666666667E-06-0.00841101685279168i</v>
      </c>
      <c r="W1476" t="str">
        <f t="shared" si="721"/>
        <v>0.0000276028936935173-0.000764733213718138i</v>
      </c>
      <c r="X1476" t="str">
        <f t="shared" si="722"/>
        <v>0.00003732212968592-0.000763906088872464i</v>
      </c>
      <c r="Y1476" t="str">
        <f t="shared" si="723"/>
        <v>0.009+0.8432034682235i</v>
      </c>
      <c r="Z1476" t="str">
        <f t="shared" si="724"/>
        <v>-0.0108743875741323-0.00064828496220866i</v>
      </c>
      <c r="AA1476" t="str">
        <f t="shared" si="725"/>
        <v>0.152789505501267-14.2427062205126i</v>
      </c>
      <c r="AB1476" t="str">
        <f t="shared" si="726"/>
        <v>0.923019179938786-0.21850204415049i</v>
      </c>
      <c r="AC1476" t="str">
        <f t="shared" si="727"/>
        <v>1.09311310560264-1.35171878813308i</v>
      </c>
      <c r="AD1476" t="str">
        <f t="shared" si="728"/>
        <v>0.431601734219105+0.333819187707133i</v>
      </c>
      <c r="AE1476" t="str">
        <f t="shared" si="729"/>
        <v>-0.00447699457607896-0.00390988014076682i</v>
      </c>
      <c r="AF1476" t="str">
        <f t="shared" si="730"/>
        <v>-14.2606824939505-2.38104475462944i</v>
      </c>
      <c r="AG1476" t="str">
        <f t="shared" si="731"/>
        <v>1.01744996686932-0.0220681449427901i</v>
      </c>
      <c r="AH1476" t="str">
        <f t="shared" si="732"/>
        <v>0.0521596750049532+0.0664097038646933i</v>
      </c>
      <c r="AI1476">
        <f t="shared" si="733"/>
        <v>-21.468568436324023</v>
      </c>
      <c r="AJ1476">
        <f t="shared" si="734"/>
        <v>51.853111950449382</v>
      </c>
      <c r="AK1476"/>
      <c r="AL1476"/>
      <c r="AM1476"/>
      <c r="AN1476"/>
    </row>
    <row r="1477" spans="1:40" x14ac:dyDescent="0.25">
      <c r="A1477"/>
      <c r="B1477">
        <f t="shared" si="735"/>
        <v>134300</v>
      </c>
      <c r="C1477" s="237" t="str">
        <f t="shared" si="703"/>
        <v>-4.23731440221314E-06+0.0182354609736004i</v>
      </c>
      <c r="D1477" s="208" t="str">
        <f t="shared" si="704"/>
        <v>-5.95703844308304+0.139805200797603i</v>
      </c>
      <c r="E1477" t="str">
        <f t="shared" si="705"/>
        <v>2870</v>
      </c>
      <c r="F1477" t="str">
        <f t="shared" si="706"/>
        <v>0.777000777000777</v>
      </c>
      <c r="G1477" t="str">
        <f t="shared" ref="G1477:G1540" si="736">IF($C$11=$C$7,$C$24,F1477)</f>
        <v>0.777000777000777</v>
      </c>
      <c r="H1477" t="str">
        <f t="shared" si="707"/>
        <v>8.30475935970149+2.51944418579193i</v>
      </c>
      <c r="I1477" t="str">
        <f t="shared" si="708"/>
        <v>527.394866721387i</v>
      </c>
      <c r="J1477" t="str">
        <f t="shared" ref="J1477:J1540" si="737">IMSUM(COMPLEX(0,2*PI()*B1477*$C$113*$C$112),COMPLEX(0,2*PI()*B1477*$C$113*$C$111),COMPLEX(0,2*PI()*B1477*$C$28*10^-12*$C$111),COMPLEX(-1*2*PI()*B1477*2*PI()*B1477*$C$113*$C$112*$C$28*10^-12*$C$111,0),COMPLEX(1,0))</f>
        <v>-375.497539593092+115.377120202904i</v>
      </c>
      <c r="K1477" t="str">
        <f t="shared" si="709"/>
        <v>0.394330825537607-1.28335890612182i</v>
      </c>
      <c r="L1477" t="str">
        <f t="shared" si="710"/>
        <v>0.0288938209821524-0.0799287329725014i</v>
      </c>
      <c r="M1477" t="str">
        <f t="shared" si="711"/>
        <v>0.423224646519759-1.36328763909432i</v>
      </c>
      <c r="N1477" t="str">
        <f t="shared" si="712"/>
        <v>-1.37600475501751i</v>
      </c>
      <c r="O1477" t="str">
        <f t="shared" si="713"/>
        <v>0.193562052733005-0.981088034654274i</v>
      </c>
      <c r="P1477" t="str">
        <f t="shared" si="714"/>
        <v>0.806437947266995+0.981088034654274i</v>
      </c>
      <c r="Q1477" t="str">
        <f t="shared" si="715"/>
        <v>-0.806437947266995+0.394916720363236i</v>
      </c>
      <c r="R1477" t="str">
        <f t="shared" si="716"/>
        <v>-0.326049416094768-1.37623781779619i</v>
      </c>
      <c r="S1477" t="str">
        <f t="shared" si="717"/>
        <v>0.142189312401998i</v>
      </c>
      <c r="T1477" t="str">
        <f t="shared" si="718"/>
        <v>0.195686309014066-0.046360742283588i</v>
      </c>
      <c r="U1477" t="str">
        <f t="shared" si="719"/>
        <v>0.0000333333333333333-0.000840475399586482i</v>
      </c>
      <c r="V1477" t="str">
        <f t="shared" si="720"/>
        <v>6.66666666666667E-06-0.00840475399586483i</v>
      </c>
      <c r="W1477" t="str">
        <f t="shared" si="721"/>
        <v>0.0000276028930791547-0.000764163934112599i</v>
      </c>
      <c r="X1477" t="str">
        <f t="shared" si="722"/>
        <v>0.0000373076476060948-0.000763337609359571i</v>
      </c>
      <c r="Y1477" t="str">
        <f t="shared" si="723"/>
        <v>0.009+0.843831786754218i</v>
      </c>
      <c r="Z1477" t="str">
        <f t="shared" si="724"/>
        <v>-0.0108581935128577-0.000647421460380484i</v>
      </c>
      <c r="AA1477" t="str">
        <f t="shared" si="725"/>
        <v>0.152561425580287-14.2320843196449i</v>
      </c>
      <c r="AB1477" t="str">
        <f t="shared" si="726"/>
        <v>0.922941269520032-0.218657312076085i</v>
      </c>
      <c r="AC1477" t="str">
        <f t="shared" si="727"/>
        <v>1.0925186818002-1.35077558795904i</v>
      </c>
      <c r="AD1477" t="str">
        <f t="shared" si="728"/>
        <v>0.43194324366627+0.333908319307688i</v>
      </c>
      <c r="AE1477" t="str">
        <f t="shared" si="729"/>
        <v>-0.00447394391458045-0.00390529047221187i</v>
      </c>
      <c r="AF1477" t="str">
        <f t="shared" si="730"/>
        <v>-14.2617978027845-2.37963898499433i</v>
      </c>
      <c r="AG1477" t="str">
        <f t="shared" si="731"/>
        <v>1.01744155542144-0.0220693703121483i</v>
      </c>
      <c r="AH1477" t="str">
        <f t="shared" si="732"/>
        <v>0.0521398959894398+0.0663365170654066i</v>
      </c>
      <c r="AI1477">
        <f t="shared" si="733"/>
        <v>-21.475747693384946</v>
      </c>
      <c r="AJ1477">
        <f t="shared" si="734"/>
        <v>51.832976926511606</v>
      </c>
      <c r="AK1477"/>
      <c r="AL1477"/>
      <c r="AM1477"/>
      <c r="AN1477"/>
    </row>
    <row r="1478" spans="1:40" x14ac:dyDescent="0.25">
      <c r="A1478"/>
      <c r="B1478">
        <f t="shared" si="735"/>
        <v>134400</v>
      </c>
      <c r="C1478" s="237" t="str">
        <f t="shared" ref="C1478:C1541" si="738">IMPRODUCT(COMPLEX(-1,0),IMDIV(IMPRODUCT(G1478,COMPLEX($C$100+$C$101,0)),COMPLEX($C$100,2*PI()*B1478*$C$103*$C$102*(2*$C$100+$C$101))))</f>
        <v>-4.23101122097504E-06+0.0182218929237443i</v>
      </c>
      <c r="D1478" s="208" t="str">
        <f t="shared" ref="D1478:D1541" si="739">IMPRODUCT(COMPLEX($C$106,0),IMSUB(C1478,G1478))</f>
        <v>-5.95703839475865+0.13970117908204i</v>
      </c>
      <c r="E1478" t="str">
        <f t="shared" ref="E1478:E1541" si="740">IMDIV(COMPLEX($C$20*10^3,0),COMPLEX(1,2*PI()*B1478*$C$20*1000*$C$29*10^-12))</f>
        <v>2870</v>
      </c>
      <c r="F1478" t="str">
        <f t="shared" ref="F1478:F1541" si="741">IMDIV(COMPLEX($C$22*1000,0),IMSUM(COMPLEX($C$22*1000,0),E1478))</f>
        <v>0.777000777000777</v>
      </c>
      <c r="G1478" t="str">
        <f t="shared" si="736"/>
        <v>0.777000777000777</v>
      </c>
      <c r="H1478" t="str">
        <f t="shared" ref="H1478:H1541" si="742">IMPRODUCT(COMPLEX($C$108,0),IMPRODUCT(COMPLEX(-1,0),D1478),IMDIV(COMPLEX(0,2*PI()*B1478*$C$109*$C$110),COMPLEX(1,2*PI()*B1478*$C$109*$C$110)))</f>
        <v>8.30587255236755+2.51793577433403i</v>
      </c>
      <c r="I1478" t="str">
        <f t="shared" ref="I1478:I1541" si="743">COMPLEX(0,2*PI()*B1478*$C$113*$C$112*$C$114)</f>
        <v>527.787565803085i</v>
      </c>
      <c r="J1478" t="str">
        <f t="shared" si="737"/>
        <v>-376.058429704686+115.463030195609i</v>
      </c>
      <c r="K1478" t="str">
        <f t="shared" ref="K1478:K1541" si="744">IMDIV(I1478,J1478)</f>
        <v>0.39379192476332-1.2825644070314i</v>
      </c>
      <c r="L1478" t="str">
        <f t="shared" ref="L1478:L1541" si="745">IMDIV(COMPLEX($C$117,0),COMPLEX(1,2*PI()*B1478*$C$115*$C$116))</f>
        <v>0.028855801197804-0.0798829959170524i</v>
      </c>
      <c r="M1478" t="str">
        <f t="shared" ref="M1478:M1541" si="746">IMSUM(K1478,L1478)</f>
        <v>0.422647725961124-1.36244740294845i</v>
      </c>
      <c r="N1478" t="str">
        <f t="shared" ref="N1478:N1541" si="747">COMPLEX(0,-2*PI()*B1478*$C$43)</f>
        <v>-1.37702933041216i</v>
      </c>
      <c r="O1478" t="str">
        <f t="shared" ref="O1478:O1541" si="748">IMEXP(N1478)</f>
        <v>0.192556752652249-0.981285838585282i</v>
      </c>
      <c r="P1478" t="str">
        <f t="shared" ref="P1478:P1541" si="749">IMSUB(COMPLEX(1,0),O1478)</f>
        <v>0.807443247347751+0.981285838585282i</v>
      </c>
      <c r="Q1478" t="str">
        <f t="shared" ref="Q1478:Q1541" si="750">IMSUM(COMPLEX(0,2*PI()*B1478*$C$43),O1478,COMPLEX(-1,0))</f>
        <v>-0.807443247347751+0.395743491826878i</v>
      </c>
      <c r="R1478" t="str">
        <f t="shared" ref="R1478:R1541" si="751">IMDIV(P1478,Q1478)</f>
        <v>-0.326038147867839-1.37509765217354i</v>
      </c>
      <c r="S1478" t="str">
        <f t="shared" ref="S1478:S1541" si="752">IMDIV(COMPLEX(0,2*PI()*B1478*$C$123),COMPLEX($C$124,0))</f>
        <v>0.142295186796936i</v>
      </c>
      <c r="T1478" t="str">
        <f t="shared" ref="T1478:T1541" si="753">IMPRODUCT(R1478,S1478)</f>
        <v>0.195669777280062-0.0463936591537812i</v>
      </c>
      <c r="U1478" t="str">
        <f t="shared" ref="U1478:U1541" si="754">IMDIV(COMPLEX(1,2*PI()*B1478*$C$16*10^-3*$C$15*10^-6),COMPLEX(0,2*PI()*B1478*$C$15*10^-6))</f>
        <v>0.0000333333333333333-0.000839850045866554i</v>
      </c>
      <c r="V1478" t="str">
        <f t="shared" ref="V1478:V1541" si="755">IMSUM(COMPLEX($C$18*10^-3,0),IMDIV(COMPLEX(1,0),COMPLEX(0,2*PI()*B1478*($C$17*1*10^-6))))</f>
        <v>6.66666666666667E-06-0.00839850045866554i</v>
      </c>
      <c r="W1478" t="str">
        <f t="shared" ref="W1478:W1541" si="756">IMDIV(IMPRODUCT(U1478,V1478),IMSUM(U1478,V1478))</f>
        <v>0.0000276028924643343-0.000763595501755016i</v>
      </c>
      <c r="X1478" t="str">
        <f t="shared" ref="X1478:X1541" si="757">IMDIV(IMPRODUCT(COMPLEX($C$19,0),W1478),IMSUM(COMPLEX($C$19,0),W1478))</f>
        <v>0.0000372931978315156-0.000762769975493038i</v>
      </c>
      <c r="Y1478" t="str">
        <f t="shared" ref="Y1478:Y1541" si="758">COMPLEX($C$13*10^-3,2*PI()*B1478*$C$12*0.000001)</f>
        <v>0.009+0.844460105284936i</v>
      </c>
      <c r="Z1478" t="str">
        <f t="shared" ref="Z1478:Z1541" si="759">IMPRODUCT(COMPLEX($C$6,0),IMDIV(X1478,IMSUM(X1478,Y1478)))</f>
        <v>-0.0108420356091556-0.000646560094253922i</v>
      </c>
      <c r="AA1478" t="str">
        <f t="shared" ref="AA1478:AA1541" si="760">IMDIV(COMPLEX($C$6,0),IMSUM(X1478,Y1478))</f>
        <v>0.152333856451165-14.2214782625508i</v>
      </c>
      <c r="AB1478" t="str">
        <f t="shared" ref="AB1478:AB1541" si="761">IMPRODUCT(COMPLEX($C$119,0),T1478)</f>
        <v>0.922863298712335-0.218812562272778i</v>
      </c>
      <c r="AC1478" t="str">
        <f t="shared" ref="AC1478:AC1541" si="762">IMSUM(COMPLEX(1,0),IMPRODUCT(AB1478,M1478))</f>
        <v>1.09192546737271-1.34983333646338i</v>
      </c>
      <c r="AD1478" t="str">
        <f t="shared" ref="AD1478:AD1541" si="763">IMDIV(AB1478,AC1478)</f>
        <v>0.43228486539052+0.333997118647153i</v>
      </c>
      <c r="AE1478" t="str">
        <f t="shared" ref="AE1478:AE1541" si="764">IMPRODUCT(AD1478,AA1478,X1478)</f>
        <v>-0.00447089869535-0.00390070679703923i</v>
      </c>
      <c r="AF1478" t="str">
        <f t="shared" ref="AF1478:AF1541" si="765">IMSUB(D1478,H1478)</f>
        <v>-14.2629109471262-2.37823459525199i</v>
      </c>
      <c r="AG1478" t="str">
        <f t="shared" ref="AG1478:AG1541" si="766">IMSUM(COMPLEX(1,0),IMPRODUCT(AD1478,AA1478,COMPLEX($C$127,0)))</f>
        <v>1.01743313946728-0.022070599705059i</v>
      </c>
      <c r="AH1478" t="str">
        <f t="shared" ref="AH1478:AH1541" si="767">IMDIV(IMPRODUCT(AE1478,AF1478),AG1478)</f>
        <v>0.0521201428918024+0.0662634229427637i</v>
      </c>
      <c r="AI1478">
        <f t="shared" ref="AI1478:AI1541" si="768">20*LOG10(IMABS(AH1478))</f>
        <v>-21.482922658094065</v>
      </c>
      <c r="AJ1478">
        <f t="shared" ref="AJ1478:AJ1541" si="769">IMARGUMENT(AH1478)*180/PI()</f>
        <v>51.812833673563382</v>
      </c>
      <c r="AK1478"/>
      <c r="AL1478"/>
      <c r="AM1478"/>
      <c r="AN1478"/>
    </row>
    <row r="1479" spans="1:40" x14ac:dyDescent="0.25">
      <c r="A1479"/>
      <c r="B1479">
        <f t="shared" si="735"/>
        <v>134500</v>
      </c>
      <c r="C1479" s="237" t="str">
        <f t="shared" si="738"/>
        <v>-4.22472209364915E-06+0.0182083450494238i</v>
      </c>
      <c r="D1479" s="208" t="str">
        <f t="shared" si="739"/>
        <v>-5.95703834654201+0.139597312045583i</v>
      </c>
      <c r="E1479" t="str">
        <f t="shared" si="740"/>
        <v>2870</v>
      </c>
      <c r="F1479" t="str">
        <f t="shared" si="741"/>
        <v>0.777000777000777</v>
      </c>
      <c r="G1479" t="str">
        <f t="shared" si="736"/>
        <v>0.777000777000777</v>
      </c>
      <c r="H1479" t="str">
        <f t="shared" si="742"/>
        <v>8.30698358580604+2.51642889613619i</v>
      </c>
      <c r="I1479" t="str">
        <f t="shared" si="743"/>
        <v>528.180264884784i</v>
      </c>
      <c r="J1479" t="str">
        <f t="shared" si="737"/>
        <v>-376.619737300546+115.548940188315i</v>
      </c>
      <c r="K1479" t="str">
        <f t="shared" si="744"/>
        <v>0.393254095437906-1.28177077067787i</v>
      </c>
      <c r="L1479" t="str">
        <f t="shared" si="745"/>
        <v>0.0288178531506781-0.0798373009780233i</v>
      </c>
      <c r="M1479" t="str">
        <f t="shared" si="746"/>
        <v>0.422071948588584-1.36160807165589i</v>
      </c>
      <c r="N1479" t="str">
        <f t="shared" si="747"/>
        <v>-1.37805390580682i</v>
      </c>
      <c r="O1479" t="str">
        <f t="shared" si="748"/>
        <v>0.191551250434137-0.981482612406923i</v>
      </c>
      <c r="P1479" t="str">
        <f t="shared" si="749"/>
        <v>0.808448749565863+0.981482612406923i</v>
      </c>
      <c r="Q1479" t="str">
        <f t="shared" si="750"/>
        <v>-0.808448749565863+0.396571293399897i</v>
      </c>
      <c r="R1479" t="str">
        <f t="shared" si="751"/>
        <v>-0.326026869975045-1.37395909204205i</v>
      </c>
      <c r="S1479" t="str">
        <f t="shared" si="752"/>
        <v>0.142401061191874i</v>
      </c>
      <c r="T1479" t="str">
        <f t="shared" si="753"/>
        <v>0.195653232741012-0.0464265722615115i</v>
      </c>
      <c r="U1479" t="str">
        <f t="shared" si="754"/>
        <v>0.0000333333333333334-0.000839225622040632i</v>
      </c>
      <c r="V1479" t="str">
        <f t="shared" si="755"/>
        <v>6.66666666666667E-06-0.00839225622040632i</v>
      </c>
      <c r="W1479" t="str">
        <f t="shared" si="756"/>
        <v>0.0000276028918490563-0.000763027914755613i</v>
      </c>
      <c r="X1479" t="str">
        <f t="shared" si="757"/>
        <v>0.000037278780266167-0.000762203185387873i</v>
      </c>
      <c r="Y1479" t="str">
        <f t="shared" si="758"/>
        <v>0.009+0.845088423815654i</v>
      </c>
      <c r="Z1479" t="str">
        <f t="shared" si="759"/>
        <v>-0.0108259137554465-0.000645700856531648i</v>
      </c>
      <c r="AA1479" t="str">
        <f t="shared" si="760"/>
        <v>0.152106796588415-14.2108880137801i</v>
      </c>
      <c r="AB1479" t="str">
        <f t="shared" si="761"/>
        <v>0.922785267510504-0.21896779472407i</v>
      </c>
      <c r="AC1479" t="str">
        <f t="shared" si="762"/>
        <v>1.09133345925801-1.34889203244478i</v>
      </c>
      <c r="AD1479" t="str">
        <f t="shared" si="763"/>
        <v>0.432626599089706+0.334085585591414i</v>
      </c>
      <c r="AE1479" t="str">
        <f t="shared" si="764"/>
        <v>-0.00446785890128604-0.00389612910214109i</v>
      </c>
      <c r="AF1479" t="str">
        <f t="shared" si="765"/>
        <v>-14.2640219323481-2.37683158409061i</v>
      </c>
      <c r="AG1479" t="str">
        <f t="shared" si="766"/>
        <v>1.01742471900967-0.0220718330969132i</v>
      </c>
      <c r="AH1479" t="str">
        <f t="shared" si="767"/>
        <v>0.0521004156189316+0.0661904212995813i</v>
      </c>
      <c r="AI1479">
        <f t="shared" si="768"/>
        <v>-21.490093338164439</v>
      </c>
      <c r="AJ1479">
        <f t="shared" si="769"/>
        <v>51.79268220673849</v>
      </c>
      <c r="AK1479"/>
      <c r="AL1479"/>
      <c r="AM1479"/>
      <c r="AN1479"/>
    </row>
    <row r="1480" spans="1:40" x14ac:dyDescent="0.25">
      <c r="A1480"/>
      <c r="B1480">
        <f t="shared" si="735"/>
        <v>134600</v>
      </c>
      <c r="C1480" s="237" t="str">
        <f t="shared" si="738"/>
        <v>-4.21844697848601E-06+0.018194817305671i</v>
      </c>
      <c r="D1480" s="208" t="str">
        <f t="shared" si="739"/>
        <v>-5.95703829843279+0.139493599343478i</v>
      </c>
      <c r="E1480" t="str">
        <f t="shared" si="740"/>
        <v>2870</v>
      </c>
      <c r="F1480" t="str">
        <f t="shared" si="741"/>
        <v>0.777000777000777</v>
      </c>
      <c r="G1480" t="str">
        <f t="shared" si="736"/>
        <v>0.777000777000777</v>
      </c>
      <c r="H1480" t="str">
        <f t="shared" si="742"/>
        <v>8.30809246537389+2.51492354954056i</v>
      </c>
      <c r="I1480" t="str">
        <f t="shared" si="743"/>
        <v>528.572963966483i</v>
      </c>
      <c r="J1480" t="str">
        <f t="shared" si="737"/>
        <v>-377.181462380673+115.63485018102i</v>
      </c>
      <c r="K1480" t="str">
        <f t="shared" si="744"/>
        <v>0.392717334814137-1.28097799595497i</v>
      </c>
      <c r="L1480" t="str">
        <f t="shared" si="745"/>
        <v>0.0287799766693317-0.0797916481233823i</v>
      </c>
      <c r="M1480" t="str">
        <f t="shared" si="746"/>
        <v>0.421497311483469-1.36076964407835i</v>
      </c>
      <c r="N1480" t="str">
        <f t="shared" si="747"/>
        <v>-1.37907848120147i</v>
      </c>
      <c r="O1480" t="str">
        <f t="shared" si="748"/>
        <v>0.19054554713422-0.981678355912628i</v>
      </c>
      <c r="P1480" t="str">
        <f t="shared" si="749"/>
        <v>0.80945445286578+0.981678355912628i</v>
      </c>
      <c r="Q1480" t="str">
        <f t="shared" si="750"/>
        <v>-0.80945445286578+0.397400125288842i</v>
      </c>
      <c r="R1480" t="str">
        <f t="shared" si="751"/>
        <v>-0.326015582413364-1.37282213381569i</v>
      </c>
      <c r="S1480" t="str">
        <f t="shared" si="752"/>
        <v>0.142506935586812i</v>
      </c>
      <c r="T1480" t="str">
        <f t="shared" si="753"/>
        <v>0.195636675395822-0.0464594816032783i</v>
      </c>
      <c r="U1480" t="str">
        <f t="shared" si="754"/>
        <v>0.0000333333333333335-0.000838602126036146i</v>
      </c>
      <c r="V1480" t="str">
        <f t="shared" si="755"/>
        <v>6.66666666666667E-06-0.00838602126036146i</v>
      </c>
      <c r="W1480" t="str">
        <f t="shared" si="756"/>
        <v>0.0000276028912333209-0.000762461171230237i</v>
      </c>
      <c r="X1480" t="str">
        <f t="shared" si="757"/>
        <v>0.0000372643948143912-0.000761637237164702i</v>
      </c>
      <c r="Y1480" t="str">
        <f t="shared" si="758"/>
        <v>0.009+0.845716742346372i</v>
      </c>
      <c r="Z1480" t="str">
        <f t="shared" si="759"/>
        <v>-0.0108098278445512-0.000644843739947472i</v>
      </c>
      <c r="AA1480" t="str">
        <f t="shared" si="760"/>
        <v>0.151880244472247-14.200313537988i</v>
      </c>
      <c r="AB1480" t="str">
        <f t="shared" si="761"/>
        <v>0.922707175909376-0.219123009413449i</v>
      </c>
      <c r="AC1480" t="str">
        <f t="shared" si="762"/>
        <v>1.09074265440339-1.34795167470268i</v>
      </c>
      <c r="AD1480" t="str">
        <f t="shared" si="763"/>
        <v>0.432968444461509+0.334173720006602i</v>
      </c>
      <c r="AE1480" t="str">
        <f t="shared" si="764"/>
        <v>-0.00446482451535081-0.00389155737445041i</v>
      </c>
      <c r="AF1480" t="str">
        <f t="shared" si="765"/>
        <v>-14.2651307638067-2.37542995019708i</v>
      </c>
      <c r="AG1480" t="str">
        <f t="shared" si="766"/>
        <v>1.01741629405146-0.0220730704631656i</v>
      </c>
      <c r="AH1480" t="str">
        <f t="shared" si="767"/>
        <v>0.0520807140780712+0.0661175119392619i</v>
      </c>
      <c r="AI1480">
        <f t="shared" si="768"/>
        <v>-21.49725974129213</v>
      </c>
      <c r="AJ1480">
        <f t="shared" si="769"/>
        <v>51.772522541122811</v>
      </c>
      <c r="AK1480"/>
      <c r="AL1480"/>
      <c r="AM1480"/>
      <c r="AN1480"/>
    </row>
    <row r="1481" spans="1:40" x14ac:dyDescent="0.25">
      <c r="A1481"/>
      <c r="B1481">
        <f t="shared" si="735"/>
        <v>134700</v>
      </c>
      <c r="C1481" s="237" t="str">
        <f t="shared" si="738"/>
        <v>-0.0000042121858338911+0.0181813096476519i</v>
      </c>
      <c r="D1481" s="208" t="str">
        <f t="shared" si="739"/>
        <v>-5.95703825043069+0.139390040631998i</v>
      </c>
      <c r="E1481" t="str">
        <f t="shared" si="740"/>
        <v>2870</v>
      </c>
      <c r="F1481" t="str">
        <f t="shared" si="741"/>
        <v>0.777000777000777</v>
      </c>
      <c r="G1481" t="str">
        <f t="shared" si="736"/>
        <v>0.777000777000777</v>
      </c>
      <c r="H1481" t="str">
        <f t="shared" si="742"/>
        <v>8.30919919641226+2.513419732889i</v>
      </c>
      <c r="I1481" t="str">
        <f t="shared" si="743"/>
        <v>528.965663048181i</v>
      </c>
      <c r="J1481" t="str">
        <f t="shared" si="737"/>
        <v>-377.743604945065+115.720760173724i</v>
      </c>
      <c r="K1481" t="str">
        <f t="shared" si="744"/>
        <v>0.392181640153273-1.28018608175721i</v>
      </c>
      <c r="L1481" t="str">
        <f t="shared" si="745"/>
        <v>0.0287421715828019-0.0797460373210183i</v>
      </c>
      <c r="M1481" t="str">
        <f t="shared" si="746"/>
        <v>0.420923811736075-1.35993211907823i</v>
      </c>
      <c r="N1481" t="str">
        <f t="shared" si="747"/>
        <v>-1.38010305659612i</v>
      </c>
      <c r="O1481" t="str">
        <f t="shared" si="748"/>
        <v>0.189539643808229-0.981873068896917i</v>
      </c>
      <c r="P1481" t="str">
        <f t="shared" si="749"/>
        <v>0.810460356191771+0.981873068896917i</v>
      </c>
      <c r="Q1481" t="str">
        <f t="shared" si="750"/>
        <v>-0.810460356191771+0.398229987699203i</v>
      </c>
      <c r="R1481" t="str">
        <f t="shared" si="751"/>
        <v>-0.326004285179773-1.37168677391901i</v>
      </c>
      <c r="S1481" t="str">
        <f t="shared" si="752"/>
        <v>0.14261280998175i</v>
      </c>
      <c r="T1481" t="str">
        <f t="shared" si="753"/>
        <v>0.195620105243391-0.0464923871755792i</v>
      </c>
      <c r="U1481" t="str">
        <f t="shared" si="754"/>
        <v>0.0000333333333333332-0.000837979555786671i</v>
      </c>
      <c r="V1481" t="str">
        <f t="shared" si="755"/>
        <v>6.66666666666667E-06-0.0083797955578667i</v>
      </c>
      <c r="W1481" t="str">
        <f t="shared" si="756"/>
        <v>0.0000276028906171275-0.000761895269300319i</v>
      </c>
      <c r="X1481" t="str">
        <f t="shared" si="757"/>
        <v>0.000037250041380884-0.000761072128949711i</v>
      </c>
      <c r="Y1481" t="str">
        <f t="shared" si="758"/>
        <v>0.009+0.84634506087709i</v>
      </c>
      <c r="Z1481" t="str">
        <f t="shared" si="759"/>
        <v>-0.0107937777696883-0.000643988737266139i</v>
      </c>
      <c r="AA1481" t="str">
        <f t="shared" si="760"/>
        <v>0.151654198588542-14.1897547999355i</v>
      </c>
      <c r="AB1481" t="str">
        <f t="shared" si="761"/>
        <v>0.922629023903762-0.219278206324396i</v>
      </c>
      <c r="AC1481" t="str">
        <f t="shared" si="762"/>
        <v>1.0901530497655-1.34701226203724i</v>
      </c>
      <c r="AD1481" t="str">
        <f t="shared" si="763"/>
        <v>0.433310401203446+0.334261521759083i</v>
      </c>
      <c r="AE1481" t="str">
        <f t="shared" si="764"/>
        <v>-0.00446179552057018-0.00388699160094066i</v>
      </c>
      <c r="AF1481" t="str">
        <f t="shared" si="765"/>
        <v>-14.266237446843-2.374029692257i</v>
      </c>
      <c r="AG1481" t="str">
        <f t="shared" si="766"/>
        <v>1.01740786459551-0.0220743117793367i</v>
      </c>
      <c r="AH1481" t="str">
        <f t="shared" si="767"/>
        <v>0.0520610381768204+0.0660446946657939i</v>
      </c>
      <c r="AI1481">
        <f t="shared" si="768"/>
        <v>-21.504421875155849</v>
      </c>
      <c r="AJ1481">
        <f t="shared" si="769"/>
        <v>51.752354691753389</v>
      </c>
      <c r="AK1481"/>
      <c r="AL1481"/>
      <c r="AM1481"/>
      <c r="AN1481"/>
    </row>
    <row r="1482" spans="1:40" x14ac:dyDescent="0.25">
      <c r="A1482"/>
      <c r="B1482">
        <f t="shared" si="735"/>
        <v>134800</v>
      </c>
      <c r="C1482" s="237" t="str">
        <f t="shared" si="738"/>
        <v>-4.20593861842411E-06+0.0181678220306652i</v>
      </c>
      <c r="D1482" s="208" t="str">
        <f t="shared" si="739"/>
        <v>-5.95703820253536+0.139286635568433i</v>
      </c>
      <c r="E1482" t="str">
        <f t="shared" si="740"/>
        <v>2870</v>
      </c>
      <c r="F1482" t="str">
        <f t="shared" si="741"/>
        <v>0.777000777000777</v>
      </c>
      <c r="G1482" t="str">
        <f t="shared" si="736"/>
        <v>0.777000777000777</v>
      </c>
      <c r="H1482" t="str">
        <f t="shared" si="742"/>
        <v>8.31030378424647+2.51191744452312i</v>
      </c>
      <c r="I1482" t="str">
        <f t="shared" si="743"/>
        <v>529.35836212988i</v>
      </c>
      <c r="J1482" t="str">
        <f t="shared" si="737"/>
        <v>-378.306164993724+115.80667016643i</v>
      </c>
      <c r="K1482" t="str">
        <f t="shared" si="744"/>
        <v>0.391647008725024-1.27939502697986i</v>
      </c>
      <c r="L1482" t="str">
        <f t="shared" si="745"/>
        <v>0.0287044377206055-0.0797004685387436i</v>
      </c>
      <c r="M1482" t="str">
        <f t="shared" si="746"/>
        <v>0.420351446445629-1.3590954955186i</v>
      </c>
      <c r="N1482" t="str">
        <f t="shared" si="747"/>
        <v>-1.38112763199077i</v>
      </c>
      <c r="O1482" t="str">
        <f t="shared" si="748"/>
        <v>0.188533541512117-0.982066751155388i</v>
      </c>
      <c r="P1482" t="str">
        <f t="shared" si="749"/>
        <v>0.811466458487883+0.982066751155388i</v>
      </c>
      <c r="Q1482" t="str">
        <f t="shared" si="750"/>
        <v>-0.811466458487883+0.399060880835382i</v>
      </c>
      <c r="R1482" t="str">
        <f t="shared" si="751"/>
        <v>-0.325992978271241-1.3705530087872i</v>
      </c>
      <c r="S1482" t="str">
        <f t="shared" si="752"/>
        <v>0.142718684376688i</v>
      </c>
      <c r="T1482" t="str">
        <f t="shared" si="753"/>
        <v>0.19560352228262-0.0465252889749098i</v>
      </c>
      <c r="U1482" t="str">
        <f t="shared" si="754"/>
        <v>0.0000333333333333333-0.000837357909231934i</v>
      </c>
      <c r="V1482" t="str">
        <f t="shared" si="755"/>
        <v>6.66666666666667E-06-0.00837357909231934i</v>
      </c>
      <c r="W1482" t="str">
        <f t="shared" si="756"/>
        <v>0.0000276028900004768-0.000761330207092886i</v>
      </c>
      <c r="X1482" t="str">
        <f t="shared" si="757"/>
        <v>0.0000372357198706957-0.000760507858874663i</v>
      </c>
      <c r="Y1482" t="str">
        <f t="shared" si="758"/>
        <v>0.009+0.846973379407808i</v>
      </c>
      <c r="Z1482" t="str">
        <f t="shared" si="759"/>
        <v>-0.010777763424473-0.00064313584128322i</v>
      </c>
      <c r="AA1482" t="str">
        <f t="shared" si="760"/>
        <v>0.151428657428824-14.1792117644883i</v>
      </c>
      <c r="AB1482" t="str">
        <f t="shared" si="761"/>
        <v>0.922550811488476-0.219433385440384i</v>
      </c>
      <c r="AC1482" t="str">
        <f t="shared" si="762"/>
        <v>1.08956464231035-1.34607379324934i</v>
      </c>
      <c r="AD1482" t="str">
        <f t="shared" si="763"/>
        <v>0.43365246901288+0.334348990715467i</v>
      </c>
      <c r="AE1482" t="str">
        <f t="shared" si="764"/>
        <v>-0.00445877190003345-0.00388243176862577i</v>
      </c>
      <c r="AF1482" t="str">
        <f t="shared" si="765"/>
        <v>-14.2673419867818-2.37263080895469i</v>
      </c>
      <c r="AG1482" t="str">
        <f t="shared" si="766"/>
        <v>1.01739943064465-0.0220755570210114i</v>
      </c>
      <c r="AH1482" t="str">
        <f t="shared" si="767"/>
        <v>0.0520413878231324+0.0659719692837493i</v>
      </c>
      <c r="AI1482">
        <f t="shared" si="768"/>
        <v>-21.511579747416988</v>
      </c>
      <c r="AJ1482">
        <f t="shared" si="769"/>
        <v>51.732178673618471</v>
      </c>
      <c r="AK1482"/>
      <c r="AL1482"/>
      <c r="AM1482"/>
      <c r="AN1482"/>
    </row>
    <row r="1483" spans="1:40" x14ac:dyDescent="0.25">
      <c r="A1483"/>
      <c r="B1483">
        <f t="shared" si="735"/>
        <v>134900</v>
      </c>
      <c r="C1483" s="237" t="str">
        <f t="shared" si="738"/>
        <v>-4.19970529079825E-06+0.0181543544101423i</v>
      </c>
      <c r="D1483" s="208" t="str">
        <f t="shared" si="739"/>
        <v>-5.95703815474652+0.139183383811091i</v>
      </c>
      <c r="E1483" t="str">
        <f t="shared" si="740"/>
        <v>2870</v>
      </c>
      <c r="F1483" t="str">
        <f t="shared" si="741"/>
        <v>0.777000777000777</v>
      </c>
      <c r="G1483" t="str">
        <f t="shared" si="736"/>
        <v>0.777000777000777</v>
      </c>
      <c r="H1483" t="str">
        <f t="shared" si="742"/>
        <v>8.31140623418622+2.51041668278431i</v>
      </c>
      <c r="I1483" t="str">
        <f t="shared" si="743"/>
        <v>529.751061211579i</v>
      </c>
      <c r="J1483" t="str">
        <f t="shared" si="737"/>
        <v>-378.869142526649+115.892580159135i</v>
      </c>
      <c r="K1483" t="str">
        <f t="shared" si="744"/>
        <v>0.391113437807503-1.27860483051898i</v>
      </c>
      <c r="L1483" t="str">
        <f t="shared" si="745"/>
        <v>0.0286667749127377-0.0796549417442939i</v>
      </c>
      <c r="M1483" t="str">
        <f t="shared" si="746"/>
        <v>0.419780212720241-1.35825977226327i</v>
      </c>
      <c r="N1483" t="str">
        <f t="shared" si="747"/>
        <v>-1.38215220738542i</v>
      </c>
      <c r="O1483" t="str">
        <f t="shared" si="748"/>
        <v>0.187527241302042-0.982259402484723i</v>
      </c>
      <c r="P1483" t="str">
        <f t="shared" si="749"/>
        <v>0.812472758697958+0.982259402484723i</v>
      </c>
      <c r="Q1483" t="str">
        <f t="shared" si="750"/>
        <v>-0.812472758697958+0.399892804900697i</v>
      </c>
      <c r="R1483" t="str">
        <f t="shared" si="751"/>
        <v>-0.325981661684742-1.36942083486598i</v>
      </c>
      <c r="S1483" t="str">
        <f t="shared" si="752"/>
        <v>0.142824558771627i</v>
      </c>
      <c r="T1483" t="str">
        <f t="shared" si="753"/>
        <v>0.195586926512407-0.0465581869977651i</v>
      </c>
      <c r="U1483" t="str">
        <f t="shared" si="754"/>
        <v>0.0000333333333333334-0.000836737184317754i</v>
      </c>
      <c r="V1483" t="str">
        <f t="shared" si="755"/>
        <v>6.66666666666667E-06-0.00836737184317754i</v>
      </c>
      <c r="W1483" t="str">
        <f t="shared" si="756"/>
        <v>0.0000276028893833686-0.000760765982740498i</v>
      </c>
      <c r="X1483" t="str">
        <f t="shared" si="757"/>
        <v>0.0000372214301892276-0.000759944425076834i</v>
      </c>
      <c r="Y1483" t="str">
        <f t="shared" si="758"/>
        <v>0.009+0.847601697938526i</v>
      </c>
      <c r="Z1483" t="str">
        <f t="shared" si="759"/>
        <v>-0.0107617847029149-0.000642285044824915i</v>
      </c>
      <c r="AA1483" t="str">
        <f t="shared" si="760"/>
        <v>0.151203619490238-14.1686843966168i</v>
      </c>
      <c r="AB1483" t="str">
        <f t="shared" si="761"/>
        <v>0.922472538658321-0.219588546744881i</v>
      </c>
      <c r="AC1483" t="str">
        <f t="shared" si="762"/>
        <v>1.08897742901325-1.34513626714067i</v>
      </c>
      <c r="AD1483" t="str">
        <f t="shared" si="763"/>
        <v>0.433994647586988+0.334436126742605i</v>
      </c>
      <c r="AE1483" t="str">
        <f t="shared" si="764"/>
        <v>-0.00445575363689262-0.00387787786455984i</v>
      </c>
      <c r="AF1483" t="str">
        <f t="shared" si="765"/>
        <v>-14.2684443889327-2.37123329897322i</v>
      </c>
      <c r="AG1483" t="str">
        <f t="shared" si="766"/>
        <v>1.01739099220175-0.0220768061638377i</v>
      </c>
      <c r="AH1483" t="str">
        <f t="shared" si="767"/>
        <v>0.0520217629253073+0.0658993355982789i</v>
      </c>
      <c r="AI1483">
        <f t="shared" si="768"/>
        <v>-21.518733365720273</v>
      </c>
      <c r="AJ1483">
        <f t="shared" si="769"/>
        <v>51.711994501659433</v>
      </c>
      <c r="AK1483"/>
      <c r="AL1483"/>
      <c r="AM1483"/>
      <c r="AN1483"/>
    </row>
    <row r="1484" spans="1:40" x14ac:dyDescent="0.25">
      <c r="A1484"/>
      <c r="B1484">
        <f t="shared" si="735"/>
        <v>135000</v>
      </c>
      <c r="C1484" s="237" t="str">
        <f t="shared" si="738"/>
        <v>-4.19348580987964E-06+0.0181409067416465i</v>
      </c>
      <c r="D1484" s="208" t="str">
        <f t="shared" si="739"/>
        <v>-5.95703810706384+0.13908028501929i</v>
      </c>
      <c r="E1484" t="str">
        <f t="shared" si="740"/>
        <v>2870</v>
      </c>
      <c r="F1484" t="str">
        <f t="shared" si="741"/>
        <v>0.777000777000777</v>
      </c>
      <c r="G1484" t="str">
        <f t="shared" si="736"/>
        <v>0.777000777000777</v>
      </c>
      <c r="H1484" t="str">
        <f t="shared" si="742"/>
        <v>8.31250655152549+2.50891744601372i</v>
      </c>
      <c r="I1484" t="str">
        <f t="shared" si="743"/>
        <v>530.143760293278i</v>
      </c>
      <c r="J1484" t="str">
        <f t="shared" si="737"/>
        <v>-379.43253754384+115.97849015184i</v>
      </c>
      <c r="K1484" t="str">
        <f t="shared" si="744"/>
        <v>0.39058092468722-1.27781549127142i</v>
      </c>
      <c r="L1484" t="str">
        <f t="shared" si="745"/>
        <v>0.0286291829896693-0.0796094569053285i</v>
      </c>
      <c r="M1484" t="str">
        <f t="shared" si="746"/>
        <v>0.419210107676889-1.35742494817675i</v>
      </c>
      <c r="N1484" t="str">
        <f t="shared" si="747"/>
        <v>-1.38317678278008i</v>
      </c>
      <c r="O1484" t="str">
        <f t="shared" si="748"/>
        <v>0.186520744234365-0.982451022682688i</v>
      </c>
      <c r="P1484" t="str">
        <f t="shared" si="749"/>
        <v>0.813479255765635+0.982451022682688i</v>
      </c>
      <c r="Q1484" t="str">
        <f t="shared" si="750"/>
        <v>-0.813479255765635+0.400725760097392i</v>
      </c>
      <c r="R1484" t="str">
        <f t="shared" si="751"/>
        <v>-0.32597033541724-1.36829024861163i</v>
      </c>
      <c r="S1484" t="str">
        <f t="shared" si="752"/>
        <v>0.142930433166565i</v>
      </c>
      <c r="T1484" t="str">
        <f t="shared" si="753"/>
        <v>0.195570317931647-0.0465910812406366i</v>
      </c>
      <c r="U1484" t="str">
        <f t="shared" si="754"/>
        <v>0.0000333333333333335-0.000836117378996038i</v>
      </c>
      <c r="V1484" t="str">
        <f t="shared" si="755"/>
        <v>6.66666666666667E-06-0.00836117378996038i</v>
      </c>
      <c r="W1484" t="str">
        <f t="shared" si="756"/>
        <v>0.0000276028887658027-0.000760202594381252i</v>
      </c>
      <c r="X1484" t="str">
        <f t="shared" si="757"/>
        <v>0.0000372071722422306-0.000759381825699024i</v>
      </c>
      <c r="Y1484" t="str">
        <f t="shared" si="758"/>
        <v>0.009+0.848230016469244i</v>
      </c>
      <c r="Z1484" t="str">
        <f t="shared" si="759"/>
        <v>-0.0107458414994161-0.000641436340747915i</v>
      </c>
      <c r="AA1484" t="str">
        <f t="shared" si="760"/>
        <v>0.150979083275522-14.1581726613955i</v>
      </c>
      <c r="AB1484" t="str">
        <f t="shared" si="761"/>
        <v>0.922394205408086-0.219743690221339i</v>
      </c>
      <c r="AC1484" t="str">
        <f t="shared" si="762"/>
        <v>1.08839140685879-1.34419968251361i</v>
      </c>
      <c r="AD1484" t="str">
        <f t="shared" si="763"/>
        <v>0.4343369366228+0.334522929707586i</v>
      </c>
      <c r="AE1484" t="str">
        <f t="shared" si="764"/>
        <v>-0.00445274071436265-0.00387332987583703i</v>
      </c>
      <c r="AF1484" t="str">
        <f t="shared" si="765"/>
        <v>-14.2695446585893-2.36983716099443i</v>
      </c>
      <c r="AG1484" t="str">
        <f t="shared" si="766"/>
        <v>1.01738254926968-0.0220780591835284i</v>
      </c>
      <c r="AH1484" t="str">
        <f t="shared" si="767"/>
        <v>0.0520021633919961+0.0658267934151109i</v>
      </c>
      <c r="AI1484">
        <f t="shared" si="768"/>
        <v>-21.525882737693365</v>
      </c>
      <c r="AJ1484">
        <f t="shared" si="769"/>
        <v>51.691802190768364</v>
      </c>
      <c r="AK1484"/>
      <c r="AL1484"/>
      <c r="AM1484"/>
      <c r="AN1484"/>
    </row>
    <row r="1485" spans="1:40" x14ac:dyDescent="0.25">
      <c r="A1485"/>
      <c r="B1485">
        <f t="shared" si="735"/>
        <v>135100</v>
      </c>
      <c r="C1485" s="237" t="str">
        <f t="shared" si="738"/>
        <v>-4.18728013468654E-06+0.018127478980873i</v>
      </c>
      <c r="D1485" s="208" t="str">
        <f t="shared" si="739"/>
        <v>-5.95703805948699+0.13897733885336i</v>
      </c>
      <c r="E1485" t="str">
        <f t="shared" si="740"/>
        <v>2870</v>
      </c>
      <c r="F1485" t="str">
        <f t="shared" si="741"/>
        <v>0.777000777000777</v>
      </c>
      <c r="G1485" t="str">
        <f t="shared" si="736"/>
        <v>0.777000777000777</v>
      </c>
      <c r="H1485" t="str">
        <f t="shared" si="742"/>
        <v>8.31360474154262+2.50741973255234i</v>
      </c>
      <c r="I1485" t="str">
        <f t="shared" si="743"/>
        <v>530.536459374976i</v>
      </c>
      <c r="J1485" t="str">
        <f t="shared" si="737"/>
        <v>-379.996350045298+116.064400144545i</v>
      </c>
      <c r="K1485" t="str">
        <f t="shared" si="744"/>
        <v>0.390049466659038-1.27702700813481i</v>
      </c>
      <c r="L1485" t="str">
        <f t="shared" si="745"/>
        <v>0.0285916617823467-0.0795640139894322i</v>
      </c>
      <c r="M1485" t="str">
        <f t="shared" si="746"/>
        <v>0.418641128441385-1.35659102212424i</v>
      </c>
      <c r="N1485" t="str">
        <f t="shared" si="747"/>
        <v>-1.38420135817473i</v>
      </c>
      <c r="O1485" t="str">
        <f t="shared" si="748"/>
        <v>0.18551405136568-0.982641611548123i</v>
      </c>
      <c r="P1485" t="str">
        <f t="shared" si="749"/>
        <v>0.81448594863432+0.982641611548123i</v>
      </c>
      <c r="Q1485" t="str">
        <f t="shared" si="750"/>
        <v>-0.81448594863432+0.401559746626607i</v>
      </c>
      <c r="R1485" t="str">
        <f t="shared" si="751"/>
        <v>-0.325958999465698-1.36716124649091i</v>
      </c>
      <c r="S1485" t="str">
        <f t="shared" si="752"/>
        <v>0.143036307561503i</v>
      </c>
      <c r="T1485" t="str">
        <f t="shared" si="753"/>
        <v>0.195553696539242-0.0466239717000154i</v>
      </c>
      <c r="U1485" t="str">
        <f t="shared" si="754"/>
        <v>0.0000333333333333332-0.000835498491224755i</v>
      </c>
      <c r="V1485" t="str">
        <f t="shared" si="755"/>
        <v>6.66666666666667E-06-0.00835498491224755i</v>
      </c>
      <c r="W1485" t="str">
        <f t="shared" si="756"/>
        <v>0.000027602888147779-0.000759640040158759i</v>
      </c>
      <c r="X1485" t="str">
        <f t="shared" si="757"/>
        <v>0.0000371929459358049-0.000758820058889523i</v>
      </c>
      <c r="Y1485" t="str">
        <f t="shared" si="758"/>
        <v>0.009+0.848858334999962i</v>
      </c>
      <c r="Z1485" t="str">
        <f t="shared" si="759"/>
        <v>-0.0107299337087703-0.000640589721939252i</v>
      </c>
      <c r="AA1485" t="str">
        <f t="shared" si="760"/>
        <v>0.150755047292987-14.1476765240029i</v>
      </c>
      <c r="AB1485" t="str">
        <f t="shared" si="761"/>
        <v>0.922315811732592-0.219898815853209i</v>
      </c>
      <c r="AC1485" t="str">
        <f t="shared" si="762"/>
        <v>1.08780657284085-1.34326403817138i</v>
      </c>
      <c r="AD1485" t="str">
        <f t="shared" si="763"/>
        <v>0.434679335817173+0.334609399477745i</v>
      </c>
      <c r="AE1485" t="str">
        <f t="shared" si="764"/>
        <v>-0.00444973311572086-0.0038687877895915i</v>
      </c>
      <c r="AF1485" t="str">
        <f t="shared" si="765"/>
        <v>-14.2706428010296-2.36844239369898i</v>
      </c>
      <c r="AG1485" t="str">
        <f t="shared" si="766"/>
        <v>1.0173741018513-0.02207931605586i</v>
      </c>
      <c r="AH1485" t="str">
        <f t="shared" si="767"/>
        <v>0.0519825891321962+0.0657543425405516i</v>
      </c>
      <c r="AI1485">
        <f t="shared" si="768"/>
        <v>-21.533027870946917</v>
      </c>
      <c r="AJ1485">
        <f t="shared" si="769"/>
        <v>51.671601755790974</v>
      </c>
      <c r="AK1485"/>
      <c r="AL1485"/>
      <c r="AM1485"/>
      <c r="AN1485"/>
    </row>
    <row r="1486" spans="1:40" x14ac:dyDescent="0.25">
      <c r="A1486"/>
      <c r="B1486">
        <f t="shared" si="735"/>
        <v>135200</v>
      </c>
      <c r="C1486" s="237" t="str">
        <f t="shared" si="738"/>
        <v>-0.0000041810882243887+0.0181140710836477i</v>
      </c>
      <c r="D1486" s="208" t="str">
        <f t="shared" si="739"/>
        <v>-5.95703801201568+0.138874544974632i</v>
      </c>
      <c r="E1486" t="str">
        <f t="shared" si="740"/>
        <v>2870</v>
      </c>
      <c r="F1486" t="str">
        <f t="shared" si="741"/>
        <v>0.777000777000777</v>
      </c>
      <c r="G1486" t="str">
        <f t="shared" si="736"/>
        <v>0.777000777000777</v>
      </c>
      <c r="H1486" t="str">
        <f t="shared" si="742"/>
        <v>8.31470080950048+2.50592354074096i</v>
      </c>
      <c r="I1486" t="str">
        <f t="shared" si="743"/>
        <v>530.929158456675i</v>
      </c>
      <c r="J1486" t="str">
        <f t="shared" si="737"/>
        <v>-380.560580031021+116.15031013725i</v>
      </c>
      <c r="K1486" t="str">
        <f t="shared" si="744"/>
        <v>0.389519061026156-1.27623938000758i</v>
      </c>
      <c r="L1486" t="str">
        <f t="shared" si="745"/>
        <v>0.0285542111221899-0.0795186129641161i</v>
      </c>
      <c r="M1486" t="str">
        <f t="shared" si="746"/>
        <v>0.418073272148346-1.3557579929717i</v>
      </c>
      <c r="N1486" t="str">
        <f t="shared" si="747"/>
        <v>-1.38522593356938i</v>
      </c>
      <c r="O1486" t="str">
        <f t="shared" si="748"/>
        <v>0.184507163752756-0.98283116888096i</v>
      </c>
      <c r="P1486" t="str">
        <f t="shared" si="749"/>
        <v>0.815492836247244+0.98283116888096i</v>
      </c>
      <c r="Q1486" t="str">
        <f t="shared" si="750"/>
        <v>-0.815492836247244+0.40239476468842i</v>
      </c>
      <c r="R1486" t="str">
        <f t="shared" si="751"/>
        <v>-0.32594765382708-1.36603382498103i</v>
      </c>
      <c r="S1486" t="str">
        <f t="shared" si="752"/>
        <v>0.143142181956441i</v>
      </c>
      <c r="T1486" t="str">
        <f t="shared" si="753"/>
        <v>0.195537062334088-0.0466568583723909i</v>
      </c>
      <c r="U1486" t="str">
        <f t="shared" si="754"/>
        <v>0.0000333333333333333-0.000834880518967934i</v>
      </c>
      <c r="V1486" t="str">
        <f t="shared" si="755"/>
        <v>6.66666666666667E-06-0.00834880518967934i</v>
      </c>
      <c r="W1486" t="str">
        <f t="shared" si="756"/>
        <v>0.0000276028875292979-0.000759078318222134i</v>
      </c>
      <c r="X1486" t="str">
        <f t="shared" si="757"/>
        <v>0.0000371787511763981-0.000758259122802111i</v>
      </c>
      <c r="Y1486" t="str">
        <f t="shared" si="758"/>
        <v>0.009+0.84948665353068i</v>
      </c>
      <c r="Z1486" t="str">
        <f t="shared" si="759"/>
        <v>-0.0107140612261601-0.000639745181316152i</v>
      </c>
      <c r="AA1486" t="str">
        <f t="shared" si="760"/>
        <v>0.150531510056483-14.1371959497206i</v>
      </c>
      <c r="AB1486" t="str">
        <f t="shared" si="761"/>
        <v>0.922237357626632-0.220053923623934i</v>
      </c>
      <c r="AC1486" t="str">
        <f t="shared" si="762"/>
        <v>1.08722292396248-1.34232933291795i</v>
      </c>
      <c r="AD1486" t="str">
        <f t="shared" si="763"/>
        <v>0.435021844866799+0.334695535920662i</v>
      </c>
      <c r="AE1486" t="str">
        <f t="shared" si="764"/>
        <v>-0.00444673082430674-0.00386425159299724i</v>
      </c>
      <c r="AF1486" t="str">
        <f t="shared" si="765"/>
        <v>-14.2717388215162-2.36704899576633i</v>
      </c>
      <c r="AG1486" t="str">
        <f t="shared" si="766"/>
        <v>1.01736564994948-0.0220805767566717i</v>
      </c>
      <c r="AH1486" t="str">
        <f t="shared" si="767"/>
        <v>0.0519630400552515+0.065681982781482i</v>
      </c>
      <c r="AI1486">
        <f t="shared" si="768"/>
        <v>-21.540168773074573</v>
      </c>
      <c r="AJ1486">
        <f t="shared" si="769"/>
        <v>51.651393211525317</v>
      </c>
      <c r="AK1486"/>
      <c r="AL1486"/>
      <c r="AM1486"/>
      <c r="AN1486"/>
    </row>
    <row r="1487" spans="1:40" x14ac:dyDescent="0.25">
      <c r="A1487"/>
      <c r="B1487">
        <f t="shared" si="735"/>
        <v>135300</v>
      </c>
      <c r="C1487" s="237" t="str">
        <f t="shared" si="738"/>
        <v>-4.17491003830675E-06+0.0181006830059274i</v>
      </c>
      <c r="D1487" s="208" t="str">
        <f t="shared" si="739"/>
        <v>-5.95703796464958+0.138771903045443i</v>
      </c>
      <c r="E1487" t="str">
        <f t="shared" si="740"/>
        <v>2870</v>
      </c>
      <c r="F1487" t="str">
        <f t="shared" si="741"/>
        <v>0.777000777000777</v>
      </c>
      <c r="G1487" t="str">
        <f t="shared" si="736"/>
        <v>0.777000777000777</v>
      </c>
      <c r="H1487" t="str">
        <f t="shared" si="742"/>
        <v>8.31579476064635+2.50442886892019i</v>
      </c>
      <c r="I1487" t="str">
        <f t="shared" si="743"/>
        <v>531.321857538374i</v>
      </c>
      <c r="J1487" t="str">
        <f t="shared" si="737"/>
        <v>-381.125227501011+116.236220129955i</v>
      </c>
      <c r="K1487" t="str">
        <f t="shared" si="744"/>
        <v>0.388989705100059-1.27545260578897i</v>
      </c>
      <c r="L1487" t="str">
        <f t="shared" si="745"/>
        <v>0.0285168308410906-0.0794732537968169i</v>
      </c>
      <c r="M1487" t="str">
        <f t="shared" si="746"/>
        <v>0.41750653594115-1.35492585958579i</v>
      </c>
      <c r="N1487" t="str">
        <f t="shared" si="747"/>
        <v>-1.38625050896403i</v>
      </c>
      <c r="O1487" t="str">
        <f t="shared" si="748"/>
        <v>0.183500082452581-0.983019694482209i</v>
      </c>
      <c r="P1487" t="str">
        <f t="shared" si="749"/>
        <v>0.816499917547419+0.983019694482209i</v>
      </c>
      <c r="Q1487" t="str">
        <f t="shared" si="750"/>
        <v>-0.816499917547419+0.403230814481821i</v>
      </c>
      <c r="R1487" t="str">
        <f t="shared" si="751"/>
        <v>-0.32593629849834-1.36490798056959i</v>
      </c>
      <c r="S1487" t="str">
        <f t="shared" si="752"/>
        <v>0.143248056351379i</v>
      </c>
      <c r="T1487" t="str">
        <f t="shared" si="753"/>
        <v>0.19552041531508-0.0466897412542501i</v>
      </c>
      <c r="U1487" t="str">
        <f t="shared" si="754"/>
        <v>0.0000333333333333334-0.000834263460195602i</v>
      </c>
      <c r="V1487" t="str">
        <f t="shared" si="755"/>
        <v>6.66666666666667E-06-0.00834263460195602i</v>
      </c>
      <c r="W1487" t="str">
        <f t="shared" si="756"/>
        <v>0.0000276028869103594-0.000758517426725948i</v>
      </c>
      <c r="X1487" t="str">
        <f t="shared" si="757"/>
        <v>0.0000371645878708026-0.000757699015596003i</v>
      </c>
      <c r="Y1487" t="str">
        <f t="shared" si="758"/>
        <v>0.009+0.850114972061398i</v>
      </c>
      <c r="Z1487" t="str">
        <f t="shared" si="759"/>
        <v>-0.0106982239471559-0.00063890271182586i</v>
      </c>
      <c r="AA1487" t="str">
        <f t="shared" si="760"/>
        <v>0.150308470085384-14.1267309039336i</v>
      </c>
      <c r="AB1487" t="str">
        <f t="shared" si="761"/>
        <v>0.922158843084995-0.220209013516944i</v>
      </c>
      <c r="AC1487" t="str">
        <f t="shared" si="762"/>
        <v>1.08664045723593-1.34139556555805i</v>
      </c>
      <c r="AD1487" t="str">
        <f t="shared" si="763"/>
        <v>0.435364463468209+0.334781338904158i</v>
      </c>
      <c r="AE1487" t="str">
        <f t="shared" si="764"/>
        <v>-0.00444373382352172-0.00385972127326783i</v>
      </c>
      <c r="AF1487" t="str">
        <f t="shared" si="765"/>
        <v>-14.2728327252959-2.36565696587475i</v>
      </c>
      <c r="AG1487" t="str">
        <f t="shared" si="766"/>
        <v>1.0173571935671-0.0220818412618669i</v>
      </c>
      <c r="AH1487" t="str">
        <f t="shared" si="767"/>
        <v>0.0519435160708488+0.0656097139453534i</v>
      </c>
      <c r="AI1487">
        <f t="shared" si="768"/>
        <v>-21.547305451653386</v>
      </c>
      <c r="AJ1487">
        <f t="shared" si="769"/>
        <v>51.631176572722126</v>
      </c>
      <c r="AK1487"/>
      <c r="AL1487"/>
      <c r="AM1487"/>
      <c r="AN1487"/>
    </row>
    <row r="1488" spans="1:40" x14ac:dyDescent="0.25">
      <c r="A1488"/>
      <c r="B1488">
        <f t="shared" si="735"/>
        <v>135400</v>
      </c>
      <c r="C1488" s="237" t="str">
        <f t="shared" si="738"/>
        <v>-4.16874553591145E-06+0.0180873147037987i</v>
      </c>
      <c r="D1488" s="208" t="str">
        <f t="shared" si="739"/>
        <v>-5.9570379173884+0.138669412729123i</v>
      </c>
      <c r="E1488" t="str">
        <f t="shared" si="740"/>
        <v>2870</v>
      </c>
      <c r="F1488" t="str">
        <f t="shared" si="741"/>
        <v>0.777000777000777</v>
      </c>
      <c r="G1488" t="str">
        <f t="shared" si="736"/>
        <v>0.777000777000777</v>
      </c>
      <c r="H1488" t="str">
        <f t="shared" si="742"/>
        <v>8.31688660021213+2.50293571543053i</v>
      </c>
      <c r="I1488" t="str">
        <f t="shared" si="743"/>
        <v>531.714556620072i</v>
      </c>
      <c r="J1488" t="str">
        <f t="shared" si="737"/>
        <v>-381.690292455266+116.32213012266i</v>
      </c>
      <c r="K1488" t="str">
        <f t="shared" si="744"/>
        <v>0.388461396200511-1.274666684379i</v>
      </c>
      <c r="L1488" t="str">
        <f t="shared" si="745"/>
        <v>0.0284795207714114-0.0794279364548998i</v>
      </c>
      <c r="M1488" t="str">
        <f t="shared" si="746"/>
        <v>0.416940916971922-1.3540946208339i</v>
      </c>
      <c r="N1488" t="str">
        <f t="shared" si="747"/>
        <v>-1.38727508435868i</v>
      </c>
      <c r="O1488" t="str">
        <f t="shared" si="748"/>
        <v>0.182492808522341-0.983207188153966i</v>
      </c>
      <c r="P1488" t="str">
        <f t="shared" si="749"/>
        <v>0.817507191477659+0.983207188153966i</v>
      </c>
      <c r="Q1488" t="str">
        <f t="shared" si="750"/>
        <v>-0.817507191477659+0.404067896204714i</v>
      </c>
      <c r="R1488" t="str">
        <f t="shared" si="751"/>
        <v>-0.325924933476437-1.36378370975458i</v>
      </c>
      <c r="S1488" t="str">
        <f t="shared" si="752"/>
        <v>0.143353930746318i</v>
      </c>
      <c r="T1488" t="str">
        <f t="shared" si="753"/>
        <v>0.195503755481115-0.0467226203420794i</v>
      </c>
      <c r="U1488" t="str">
        <f t="shared" si="754"/>
        <v>0.0000333333333333335-0.00083364731288379i</v>
      </c>
      <c r="V1488" t="str">
        <f t="shared" si="755"/>
        <v>6.66666666666667E-06-0.0083364731288379i</v>
      </c>
      <c r="W1488" t="str">
        <f t="shared" si="756"/>
        <v>0.0000276028862909632-0.000757957363830227i</v>
      </c>
      <c r="X1488" t="str">
        <f t="shared" si="757"/>
        <v>0.0000371504559261546-0.000757139735435851i</v>
      </c>
      <c r="Y1488" t="str">
        <f t="shared" si="758"/>
        <v>0.009+0.850743290592116i</v>
      </c>
      <c r="Z1488" t="str">
        <f t="shared" si="759"/>
        <v>-0.0106824217677137-0.000638062306445498i</v>
      </c>
      <c r="AA1488" t="str">
        <f t="shared" si="760"/>
        <v>0.150085925904559-14.1162813521293i</v>
      </c>
      <c r="AB1488" t="str">
        <f t="shared" si="761"/>
        <v>0.922080268102478-0.220364085515669i</v>
      </c>
      <c r="AC1488" t="str">
        <f t="shared" si="762"/>
        <v>1.08605916968261-1.34046273489723i</v>
      </c>
      <c r="AD1488" t="str">
        <f t="shared" si="763"/>
        <v>0.43570719131777+0.334866808296295i</v>
      </c>
      <c r="AE1488" t="str">
        <f t="shared" si="764"/>
        <v>-0.00444074209682879-0.00385519681765628i</v>
      </c>
      <c r="AF1488" t="str">
        <f t="shared" si="765"/>
        <v>-14.2739245176005-2.36426630270141i</v>
      </c>
      <c r="AG1488" t="str">
        <f t="shared" si="766"/>
        <v>1.01734873270705-0.0220831095474115i</v>
      </c>
      <c r="AH1488" t="str">
        <f t="shared" si="767"/>
        <v>0.0519240170890187+0.0655375358401876i</v>
      </c>
      <c r="AI1488">
        <f t="shared" si="768"/>
        <v>-21.554437914243493</v>
      </c>
      <c r="AJ1488">
        <f t="shared" si="769"/>
        <v>51.610951854084597</v>
      </c>
      <c r="AK1488"/>
      <c r="AL1488"/>
      <c r="AM1488"/>
      <c r="AN1488"/>
    </row>
    <row r="1489" spans="1:40" x14ac:dyDescent="0.25">
      <c r="A1489"/>
      <c r="B1489">
        <f t="shared" si="735"/>
        <v>135500</v>
      </c>
      <c r="C1489" s="237" t="str">
        <f t="shared" si="738"/>
        <v>-4.16259467682305E-06+0.0180739661334782i</v>
      </c>
      <c r="D1489" s="208" t="str">
        <f t="shared" si="739"/>
        <v>-5.95703787023182+0.13856707369i</v>
      </c>
      <c r="E1489" t="str">
        <f t="shared" si="740"/>
        <v>2870</v>
      </c>
      <c r="F1489" t="str">
        <f t="shared" si="741"/>
        <v>0.777000777000777</v>
      </c>
      <c r="G1489" t="str">
        <f t="shared" si="736"/>
        <v>0.777000777000777</v>
      </c>
      <c r="H1489" t="str">
        <f t="shared" si="742"/>
        <v>8.31797633341425+2.50144407861236i</v>
      </c>
      <c r="I1489" t="str">
        <f t="shared" si="743"/>
        <v>532.107255701771i</v>
      </c>
      <c r="J1489" t="str">
        <f t="shared" si="737"/>
        <v>-382.255774893788+116.408040115365i</v>
      </c>
      <c r="K1489" t="str">
        <f t="shared" si="744"/>
        <v>0.387934131655511-1.27388161467854i</v>
      </c>
      <c r="L1489" t="str">
        <f t="shared" si="745"/>
        <v>0.0284422807459837-0.0793826609056573i</v>
      </c>
      <c r="M1489" t="str">
        <f t="shared" si="746"/>
        <v>0.416376412401495-1.3532642755842i</v>
      </c>
      <c r="N1489" t="str">
        <f t="shared" si="747"/>
        <v>-1.38829965975334i</v>
      </c>
      <c r="O1489" t="str">
        <f t="shared" si="748"/>
        <v>0.181485343019417-0.983393649699409i</v>
      </c>
      <c r="P1489" t="str">
        <f t="shared" si="749"/>
        <v>0.818514656980583+0.983393649699409i</v>
      </c>
      <c r="Q1489" t="str">
        <f t="shared" si="750"/>
        <v>-0.818514656980583+0.404906010053931i</v>
      </c>
      <c r="R1489" t="str">
        <f t="shared" si="751"/>
        <v>-0.325913558758321-1.36266100904431i</v>
      </c>
      <c r="S1489" t="str">
        <f t="shared" si="752"/>
        <v>0.143459805141256i</v>
      </c>
      <c r="T1489" t="str">
        <f t="shared" si="753"/>
        <v>0.195487082831084-0.046755495632362i</v>
      </c>
      <c r="U1489" t="str">
        <f t="shared" si="754"/>
        <v>0.0000333333333333332-0.000833032075014497i</v>
      </c>
      <c r="V1489" t="str">
        <f t="shared" si="755"/>
        <v>6.66666666666667E-06-0.00833032075014497i</v>
      </c>
      <c r="W1489" t="str">
        <f t="shared" si="756"/>
        <v>0.0000276028856711091-0.000757398127700427i</v>
      </c>
      <c r="X1489" t="str">
        <f t="shared" si="757"/>
        <v>0.0000371363552499328-0.000756581280491723i</v>
      </c>
      <c r="Y1489" t="str">
        <f t="shared" si="758"/>
        <v>0.009+0.851371609122834i</v>
      </c>
      <c r="Z1489" t="str">
        <f t="shared" si="759"/>
        <v>-0.0106666545841739-0.000637223958181925i</v>
      </c>
      <c r="AA1489" t="str">
        <f t="shared" si="760"/>
        <v>0.149863876044345-14.1058472598974i</v>
      </c>
      <c r="AB1489" t="str">
        <f t="shared" si="761"/>
        <v>0.92200163267385-0.220519139603521i</v>
      </c>
      <c r="AC1489" t="str">
        <f t="shared" si="762"/>
        <v>1.08547905833305-1.33953083974181i</v>
      </c>
      <c r="AD1489" t="str">
        <f t="shared" si="763"/>
        <v>0.436050028111678+0.334951943965371i</v>
      </c>
      <c r="AE1489" t="str">
        <f t="shared" si="764"/>
        <v>-0.00443775562775225-0.00385067821345485i</v>
      </c>
      <c r="AF1489" t="str">
        <f t="shared" si="765"/>
        <v>-14.2750142036461-2.36287700492236i</v>
      </c>
      <c r="AG1489" t="str">
        <f t="shared" si="766"/>
        <v>1.0173402673722-0.0220843815893339i</v>
      </c>
      <c r="AH1489" t="str">
        <f t="shared" si="767"/>
        <v>0.0519045430201324+0.0654654482745737i</v>
      </c>
      <c r="AI1489">
        <f t="shared" si="768"/>
        <v>-21.561566168388389</v>
      </c>
      <c r="AJ1489">
        <f t="shared" si="769"/>
        <v>51.590719070269046</v>
      </c>
      <c r="AK1489"/>
      <c r="AL1489"/>
      <c r="AM1489"/>
      <c r="AN1489"/>
    </row>
    <row r="1490" spans="1:40" x14ac:dyDescent="0.25">
      <c r="A1490"/>
      <c r="B1490">
        <f t="shared" si="735"/>
        <v>135600</v>
      </c>
      <c r="C1490" s="237" t="str">
        <f t="shared" si="738"/>
        <v>-4.15645742081067E-06+0.0180606372513114i</v>
      </c>
      <c r="D1490" s="208" t="str">
        <f t="shared" si="739"/>
        <v>-5.95703782317952+0.138464885593387i</v>
      </c>
      <c r="E1490" t="str">
        <f t="shared" si="740"/>
        <v>2870</v>
      </c>
      <c r="F1490" t="str">
        <f t="shared" si="741"/>
        <v>0.777000777000777</v>
      </c>
      <c r="G1490" t="str">
        <f t="shared" si="736"/>
        <v>0.777000777000777</v>
      </c>
      <c r="H1490" t="str">
        <f t="shared" si="742"/>
        <v>8.31906396545383+2.49995395680588i</v>
      </c>
      <c r="I1490" t="str">
        <f t="shared" si="743"/>
        <v>532.49995478347i</v>
      </c>
      <c r="J1490" t="str">
        <f t="shared" si="737"/>
        <v>-382.821674816576+116.49395010807i</v>
      </c>
      <c r="K1490" t="str">
        <f t="shared" si="744"/>
        <v>0.38740790880127-1.27309739558926i</v>
      </c>
      <c r="L1490" t="str">
        <f t="shared" si="745"/>
        <v>0.0284051105981071-0.0793374271163118i</v>
      </c>
      <c r="M1490" t="str">
        <f t="shared" si="746"/>
        <v>0.415813019399377-1.35243482270557i</v>
      </c>
      <c r="N1490" t="str">
        <f t="shared" si="747"/>
        <v>-1.38932423514799i</v>
      </c>
      <c r="O1490" t="str">
        <f t="shared" si="748"/>
        <v>0.180477687001421-0.983579078922797i</v>
      </c>
      <c r="P1490" t="str">
        <f t="shared" si="749"/>
        <v>0.819522312998579+0.983579078922797i</v>
      </c>
      <c r="Q1490" t="str">
        <f t="shared" si="750"/>
        <v>-0.819522312998579+0.405745156225193i</v>
      </c>
      <c r="R1490" t="str">
        <f t="shared" si="751"/>
        <v>-0.325902174340942-1.36153987495741i</v>
      </c>
      <c r="S1490" t="str">
        <f t="shared" si="752"/>
        <v>0.143565679536194i</v>
      </c>
      <c r="T1490" t="str">
        <f t="shared" si="753"/>
        <v>0.195470397363885-0.0467883671215805i</v>
      </c>
      <c r="U1490" t="str">
        <f t="shared" si="754"/>
        <v>0.0000333333333333332-0.000832417744575698i</v>
      </c>
      <c r="V1490" t="str">
        <f t="shared" si="755"/>
        <v>6.66666666666667E-06-0.00832417744575698i</v>
      </c>
      <c r="W1490" t="str">
        <f t="shared" si="756"/>
        <v>0.0000276028850507976-0.000756839716507435i</v>
      </c>
      <c r="X1490" t="str">
        <f t="shared" si="757"/>
        <v>0.0000371222857499577-0.000756023648939094i</v>
      </c>
      <c r="Y1490" t="str">
        <f t="shared" si="758"/>
        <v>0.009+0.851999927653552i</v>
      </c>
      <c r="Z1490" t="str">
        <f t="shared" si="759"/>
        <v>-0.0106509222932594-0.000636387660071587i</v>
      </c>
      <c r="AA1490" t="str">
        <f t="shared" si="760"/>
        <v>0.149642319040527-14.0954285929297i</v>
      </c>
      <c r="AB1490" t="str">
        <f t="shared" si="761"/>
        <v>0.921922936793914-0.22067417576391i</v>
      </c>
      <c r="AC1490" t="str">
        <f t="shared" si="762"/>
        <v>1.08490012022686-1.33859987889894i</v>
      </c>
      <c r="AD1490" t="str">
        <f t="shared" si="763"/>
        <v>0.436392973545974+0.335036745779946i</v>
      </c>
      <c r="AE1490" t="str">
        <f t="shared" si="764"/>
        <v>-0.00443477439987769-0.00384616544799533i</v>
      </c>
      <c r="AF1490" t="str">
        <f t="shared" si="765"/>
        <v>-14.2761017886334-2.36148907121249i</v>
      </c>
      <c r="AG1490" t="str">
        <f t="shared" si="766"/>
        <v>1.01733179756546-0.0220856573637259i</v>
      </c>
      <c r="AH1490" t="str">
        <f t="shared" si="767"/>
        <v>0.0518850937749007+0.0653934510576691i</v>
      </c>
      <c r="AI1490">
        <f t="shared" si="768"/>
        <v>-21.568690221614702</v>
      </c>
      <c r="AJ1490">
        <f t="shared" si="769"/>
        <v>51.570478235886014</v>
      </c>
      <c r="AK1490"/>
      <c r="AL1490"/>
      <c r="AM1490"/>
      <c r="AN1490"/>
    </row>
    <row r="1491" spans="1:40" x14ac:dyDescent="0.25">
      <c r="A1491"/>
      <c r="B1491">
        <f t="shared" si="735"/>
        <v>135700</v>
      </c>
      <c r="C1491" s="237" t="str">
        <f t="shared" si="738"/>
        <v>-4.15033372779159E-06+0.0180473280137725i</v>
      </c>
      <c r="D1491" s="208" t="str">
        <f t="shared" si="739"/>
        <v>-5.95703777623121+0.138362848105589i</v>
      </c>
      <c r="E1491" t="str">
        <f t="shared" si="740"/>
        <v>2870</v>
      </c>
      <c r="F1491" t="str">
        <f t="shared" si="741"/>
        <v>0.777000777000777</v>
      </c>
      <c r="G1491" t="str">
        <f t="shared" si="736"/>
        <v>0.777000777000777</v>
      </c>
      <c r="H1491" t="str">
        <f t="shared" si="742"/>
        <v>8.32014950151667+2.49846534835131i</v>
      </c>
      <c r="I1491" t="str">
        <f t="shared" si="743"/>
        <v>532.892653865169i</v>
      </c>
      <c r="J1491" t="str">
        <f t="shared" si="737"/>
        <v>-383.387992223631+116.579860100775i</v>
      </c>
      <c r="K1491" t="str">
        <f t="shared" si="744"/>
        <v>0.386882724982181-1.27231402601365i</v>
      </c>
      <c r="L1491" t="str">
        <f t="shared" si="745"/>
        <v>0.0283680101615474-0.0792922350540152i</v>
      </c>
      <c r="M1491" t="str">
        <f t="shared" si="746"/>
        <v>0.415250735143728-1.35160626106767i</v>
      </c>
      <c r="N1491" t="str">
        <f t="shared" si="747"/>
        <v>-1.39034881054264i</v>
      </c>
      <c r="O1491" t="str">
        <f t="shared" si="748"/>
        <v>0.179469841526134-0.983763475629475i</v>
      </c>
      <c r="P1491" t="str">
        <f t="shared" si="749"/>
        <v>0.820530158473866+0.983763475629475i</v>
      </c>
      <c r="Q1491" t="str">
        <f t="shared" si="750"/>
        <v>-0.820530158473866+0.406585334913165i</v>
      </c>
      <c r="R1491" t="str">
        <f t="shared" si="751"/>
        <v>-0.325890780221246-1.36042030402274i</v>
      </c>
      <c r="S1491" t="str">
        <f t="shared" si="752"/>
        <v>0.143671553931132i</v>
      </c>
      <c r="T1491" t="str">
        <f t="shared" si="753"/>
        <v>0.19545369907841-0.0468212348062154i</v>
      </c>
      <c r="U1491" t="str">
        <f t="shared" si="754"/>
        <v>0.0000333333333333334-0.000831804319561274i</v>
      </c>
      <c r="V1491" t="str">
        <f t="shared" si="755"/>
        <v>6.66666666666667E-06-0.00831804319561274i</v>
      </c>
      <c r="W1491" t="str">
        <f t="shared" si="756"/>
        <v>0.0000276028844300287-0.000756282128427505i</v>
      </c>
      <c r="X1491" t="str">
        <f t="shared" si="757"/>
        <v>0.0000371082473343884-0.000755466838958793i</v>
      </c>
      <c r="Y1491" t="str">
        <f t="shared" si="758"/>
        <v>0.009+0.85262824618427i</v>
      </c>
      <c r="Z1491" t="str">
        <f t="shared" si="759"/>
        <v>-0.0106352247920736-0.000635553405180354i</v>
      </c>
      <c r="AA1491" t="str">
        <f t="shared" si="760"/>
        <v>0.149421253434313-14.0850253170193i</v>
      </c>
      <c r="AB1491" t="str">
        <f t="shared" si="761"/>
        <v>0.921844180457445-0.220829193980238i</v>
      </c>
      <c r="AC1491" t="str">
        <f t="shared" si="762"/>
        <v>1.0843223524127-1.33766985117657i</v>
      </c>
      <c r="AD1491" t="str">
        <f t="shared" si="763"/>
        <v>0.436736027316527+0.335121213608812i</v>
      </c>
      <c r="AE1491" t="str">
        <f t="shared" si="764"/>
        <v>-0.00443179839685124-0.00384165850864822i</v>
      </c>
      <c r="AF1491" t="str">
        <f t="shared" si="765"/>
        <v>-14.2771872777479-2.36010250024572i</v>
      </c>
      <c r="AG1491" t="str">
        <f t="shared" si="766"/>
        <v>1.01732332328971-0.0220869368467406i</v>
      </c>
      <c r="AH1491" t="str">
        <f t="shared" si="767"/>
        <v>0.0518656692643715+0.065321543999193i</v>
      </c>
      <c r="AI1491">
        <f t="shared" si="768"/>
        <v>-21.575810081432639</v>
      </c>
      <c r="AJ1491">
        <f t="shared" si="769"/>
        <v>51.55022936549917</v>
      </c>
      <c r="AK1491"/>
      <c r="AL1491"/>
      <c r="AM1491"/>
      <c r="AN1491"/>
    </row>
    <row r="1492" spans="1:40" x14ac:dyDescent="0.25">
      <c r="A1492"/>
      <c r="B1492">
        <f t="shared" si="735"/>
        <v>135800</v>
      </c>
      <c r="C1492" s="237" t="str">
        <f t="shared" si="738"/>
        <v>-4.14422355783061E-06+0.0180340383774639i</v>
      </c>
      <c r="D1492" s="208" t="str">
        <f t="shared" si="739"/>
        <v>-5.95703772938657+0.13826096089389i</v>
      </c>
      <c r="E1492" t="str">
        <f t="shared" si="740"/>
        <v>2870</v>
      </c>
      <c r="F1492" t="str">
        <f t="shared" si="741"/>
        <v>0.777000777000777</v>
      </c>
      <c r="G1492" t="str">
        <f t="shared" si="736"/>
        <v>0.777000777000777</v>
      </c>
      <c r="H1492" t="str">
        <f t="shared" si="742"/>
        <v>8.32123294677332+2.49697825158868i</v>
      </c>
      <c r="I1492" t="str">
        <f t="shared" si="743"/>
        <v>533.285352946867i</v>
      </c>
      <c r="J1492" t="str">
        <f t="shared" si="737"/>
        <v>-383.954727114951+116.66577009348i</v>
      </c>
      <c r="K1492" t="str">
        <f t="shared" si="744"/>
        <v>0.386358577550793-1.27153150485505i</v>
      </c>
      <c r="L1492" t="str">
        <f t="shared" si="745"/>
        <v>0.0283309792705346-0.0792470846858495i</v>
      </c>
      <c r="M1492" t="str">
        <f t="shared" si="746"/>
        <v>0.414689556821328-1.3507785895409i</v>
      </c>
      <c r="N1492" t="str">
        <f t="shared" si="747"/>
        <v>-1.39137338593729i</v>
      </c>
      <c r="O1492" t="str">
        <f t="shared" si="748"/>
        <v>0.178461807651546-0.983946839625872i</v>
      </c>
      <c r="P1492" t="str">
        <f t="shared" si="749"/>
        <v>0.821538192348454+0.983946839625872i</v>
      </c>
      <c r="Q1492" t="str">
        <f t="shared" si="750"/>
        <v>-0.821538192348454+0.407426546311418i</v>
      </c>
      <c r="R1492" t="str">
        <f t="shared" si="751"/>
        <v>-0.325879376396178-1.35930229277939i</v>
      </c>
      <c r="S1492" t="str">
        <f t="shared" si="752"/>
        <v>0.14377742832607i</v>
      </c>
      <c r="T1492" t="str">
        <f t="shared" si="753"/>
        <v>0.195436987973551-0.0468540986827459i</v>
      </c>
      <c r="U1492" t="str">
        <f t="shared" si="754"/>
        <v>0.0000333333333333334-0.000831191797971024i</v>
      </c>
      <c r="V1492" t="str">
        <f t="shared" si="755"/>
        <v>6.66666666666667E-06-0.00831191797971024i</v>
      </c>
      <c r="W1492" t="str">
        <f t="shared" si="756"/>
        <v>0.0000276028838088021-0.000755725361642272i</v>
      </c>
      <c r="X1492" t="str">
        <f t="shared" si="757"/>
        <v>0.000037094239911722-0.000754910848737008i</v>
      </c>
      <c r="Y1492" t="str">
        <f t="shared" si="758"/>
        <v>0.009+0.853256564714988i</v>
      </c>
      <c r="Z1492" t="str">
        <f t="shared" si="759"/>
        <v>-0.0106195619780992-0.000634721186603378i</v>
      </c>
      <c r="AA1492" t="str">
        <f t="shared" si="760"/>
        <v>0.149200677772308-14.0746373980604i</v>
      </c>
      <c r="AB1492" t="str">
        <f t="shared" si="761"/>
        <v>0.921765363659217-0.220984194235898i</v>
      </c>
      <c r="AC1492" t="str">
        <f t="shared" si="762"/>
        <v>1.08374575194829-1.33674075538345i</v>
      </c>
      <c r="AD1492" t="str">
        <f t="shared" si="763"/>
        <v>0.437079189119048+0.335205347321i</v>
      </c>
      <c r="AE1492" t="str">
        <f t="shared" si="764"/>
        <v>-0.00442882760237966-0.00383715738282289i</v>
      </c>
      <c r="AF1492" t="str">
        <f t="shared" si="765"/>
        <v>-14.2782706761599-2.35871729069479i</v>
      </c>
      <c r="AG1492" t="str">
        <f t="shared" si="766"/>
        <v>1.01731484454786-0.0220882200145939i</v>
      </c>
      <c r="AH1492" t="str">
        <f t="shared" si="767"/>
        <v>0.0518462693999297+0.0652497269094244i</v>
      </c>
      <c r="AI1492">
        <f t="shared" si="768"/>
        <v>-21.582925755335957</v>
      </c>
      <c r="AJ1492">
        <f t="shared" si="769"/>
        <v>51.52997247362471</v>
      </c>
      <c r="AK1492"/>
      <c r="AL1492"/>
      <c r="AM1492"/>
      <c r="AN1492"/>
    </row>
    <row r="1493" spans="1:40" x14ac:dyDescent="0.25">
      <c r="A1493"/>
      <c r="B1493">
        <f t="shared" si="735"/>
        <v>135900</v>
      </c>
      <c r="C1493" s="237" t="str">
        <f t="shared" si="738"/>
        <v>-4.13812687113944E-06+0.018020768299116i</v>
      </c>
      <c r="D1493" s="208" t="str">
        <f t="shared" si="739"/>
        <v>-5.9570376826453+0.138159223626556i</v>
      </c>
      <c r="E1493" t="str">
        <f t="shared" si="740"/>
        <v>2870</v>
      </c>
      <c r="F1493" t="str">
        <f t="shared" si="741"/>
        <v>0.777000777000777</v>
      </c>
      <c r="G1493" t="str">
        <f t="shared" si="736"/>
        <v>0.777000777000777</v>
      </c>
      <c r="H1493" t="str">
        <f t="shared" si="742"/>
        <v>8.32231430637913+2.49549266485805i</v>
      </c>
      <c r="I1493" t="str">
        <f t="shared" si="743"/>
        <v>533.678052028566i</v>
      </c>
      <c r="J1493" t="str">
        <f t="shared" si="737"/>
        <v>-384.521879490538+116.751680086185i</v>
      </c>
      <c r="K1493" t="str">
        <f t="shared" si="744"/>
        <v>0.385835463867775-1.2707498310176i</v>
      </c>
      <c r="L1493" t="str">
        <f t="shared" si="745"/>
        <v>0.028294017759763-0.0792019759788288i</v>
      </c>
      <c r="M1493" t="str">
        <f t="shared" si="746"/>
        <v>0.414129481627538-1.34995180699643i</v>
      </c>
      <c r="N1493" t="str">
        <f t="shared" si="747"/>
        <v>-1.39239796133194i</v>
      </c>
      <c r="O1493" t="str">
        <f t="shared" si="748"/>
        <v>0.177453586435847-0.984129170719502i</v>
      </c>
      <c r="P1493" t="str">
        <f t="shared" si="749"/>
        <v>0.822546413564153+0.984129170719502i</v>
      </c>
      <c r="Q1493" t="str">
        <f t="shared" si="750"/>
        <v>-0.822546413564153+0.408268790612438i</v>
      </c>
      <c r="R1493" t="str">
        <f t="shared" si="751"/>
        <v>-0.325867962862676-1.35818583777662i</v>
      </c>
      <c r="S1493" t="str">
        <f t="shared" si="752"/>
        <v>0.143883302721009i</v>
      </c>
      <c r="T1493" t="str">
        <f t="shared" si="753"/>
        <v>0.195420264048201-0.0468869587476489i</v>
      </c>
      <c r="U1493" t="str">
        <f t="shared" si="754"/>
        <v>0.0000333333333333335-0.000830580177810635i</v>
      </c>
      <c r="V1493" t="str">
        <f t="shared" si="755"/>
        <v>6.66666666666667E-06-0.00830580177810635i</v>
      </c>
      <c r="W1493" t="str">
        <f t="shared" si="756"/>
        <v>0.0000276028831871178-0.000755169414338725i</v>
      </c>
      <c r="X1493" t="str">
        <f t="shared" si="757"/>
        <v>0.0000370802633907919-0.000754355676465269i</v>
      </c>
      <c r="Y1493" t="str">
        <f t="shared" si="758"/>
        <v>0.009+0.853884883245706i</v>
      </c>
      <c r="Z1493" t="str">
        <f t="shared" si="759"/>
        <v>-0.010603933749196-0.000633890997464951i</v>
      </c>
      <c r="AA1493" t="str">
        <f t="shared" si="760"/>
        <v>0.148980590606491-14.0642648020483i</v>
      </c>
      <c r="AB1493" t="str">
        <f t="shared" si="761"/>
        <v>0.921686486394008-0.221139176514275i</v>
      </c>
      <c r="AC1493" t="str">
        <f t="shared" si="762"/>
        <v>1.08317031590031-1.33581259032918i</v>
      </c>
      <c r="AD1493" t="str">
        <f t="shared" si="763"/>
        <v>0.437422458649082+0.335289146785794i</v>
      </c>
      <c r="AE1493" t="str">
        <f t="shared" si="764"/>
        <v>-0.00442586200023008-0.00383266205796765i</v>
      </c>
      <c r="AF1493" t="str">
        <f t="shared" si="765"/>
        <v>-14.2793519890244-2.35733344123149i</v>
      </c>
      <c r="AG1493" t="str">
        <f t="shared" si="766"/>
        <v>1.01730636134281-0.0220895068435637i</v>
      </c>
      <c r="AH1493" t="str">
        <f t="shared" si="767"/>
        <v>0.0518268940932961+0.0651779995992059i</v>
      </c>
      <c r="AI1493">
        <f t="shared" si="768"/>
        <v>-21.590037250801529</v>
      </c>
      <c r="AJ1493">
        <f t="shared" si="769"/>
        <v>51.509707574733767</v>
      </c>
      <c r="AK1493"/>
      <c r="AL1493"/>
      <c r="AM1493"/>
      <c r="AN1493"/>
    </row>
    <row r="1494" spans="1:40" x14ac:dyDescent="0.25">
      <c r="A1494"/>
      <c r="B1494">
        <f t="shared" si="735"/>
        <v>136000</v>
      </c>
      <c r="C1494" s="237" t="str">
        <f t="shared" si="738"/>
        <v>-4.13204362807597E-06+0.018007517735586i</v>
      </c>
      <c r="D1494" s="208" t="str">
        <f t="shared" si="739"/>
        <v>-5.95703763600711+0.138057635972826i</v>
      </c>
      <c r="E1494" t="str">
        <f t="shared" si="740"/>
        <v>2870</v>
      </c>
      <c r="F1494" t="str">
        <f t="shared" si="741"/>
        <v>0.777000777000777</v>
      </c>
      <c r="G1494" t="str">
        <f t="shared" si="736"/>
        <v>0.777000777000777</v>
      </c>
      <c r="H1494" t="str">
        <f t="shared" si="742"/>
        <v>8.32339358547435+2.49400858649938i</v>
      </c>
      <c r="I1494" t="str">
        <f t="shared" si="743"/>
        <v>534.070751110265i</v>
      </c>
      <c r="J1494" t="str">
        <f t="shared" si="737"/>
        <v>-385.089449350391+116.83759007889i</v>
      </c>
      <c r="K1494" t="str">
        <f t="shared" si="744"/>
        <v>0.385313381301894-1.26996900340632i</v>
      </c>
      <c r="L1494" t="str">
        <f t="shared" si="745"/>
        <v>0.0282571254643881-0.0791569088998987i</v>
      </c>
      <c r="M1494" t="str">
        <f t="shared" si="746"/>
        <v>0.413570506766282-1.34912591230622i</v>
      </c>
      <c r="N1494" t="str">
        <f t="shared" si="747"/>
        <v>-1.39342253672659i</v>
      </c>
      <c r="O1494" t="str">
        <f t="shared" si="748"/>
        <v>0.176445178937421-0.984310468718961i</v>
      </c>
      <c r="P1494" t="str">
        <f t="shared" si="749"/>
        <v>0.823554821062579+0.984310468718961i</v>
      </c>
      <c r="Q1494" t="str">
        <f t="shared" si="750"/>
        <v>-0.823554821062579+0.409112068007629i</v>
      </c>
      <c r="R1494" t="str">
        <f t="shared" si="751"/>
        <v>-0.325856539617678-1.35707093557386i</v>
      </c>
      <c r="S1494" t="str">
        <f t="shared" si="752"/>
        <v>0.143989177115947i</v>
      </c>
      <c r="T1494" t="str">
        <f t="shared" si="753"/>
        <v>0.195403527301248-0.0469198149973994i</v>
      </c>
      <c r="U1494" t="str">
        <f t="shared" si="754"/>
        <v>0.0000333333333333332-0.000829969457091651i</v>
      </c>
      <c r="V1494" t="str">
        <f t="shared" si="755"/>
        <v>6.66666666666667E-06-0.00829969457091651i</v>
      </c>
      <c r="W1494" t="str">
        <f t="shared" si="756"/>
        <v>0.0000276028825649758-0.000754614284709177i</v>
      </c>
      <c r="X1494" t="str">
        <f t="shared" si="757"/>
        <v>0.0000370663176807667-0.000753801320340407i</v>
      </c>
      <c r="Y1494" t="str">
        <f t="shared" si="758"/>
        <v>0.009+0.854513201776424i</v>
      </c>
      <c r="Z1494" t="str">
        <f t="shared" si="759"/>
        <v>-0.0105883400035999-0.000633062830918354i</v>
      </c>
      <c r="AA1494" t="str">
        <f t="shared" si="760"/>
        <v>0.148760990494192-14.0539074950784i</v>
      </c>
      <c r="AB1494" t="str">
        <f t="shared" si="761"/>
        <v>0.921607548656573-0.221294140798742i</v>
      </c>
      <c r="AC1494" t="str">
        <f t="shared" si="762"/>
        <v>1.08259604134441-1.33488535482414i</v>
      </c>
      <c r="AD1494" t="str">
        <f t="shared" si="763"/>
        <v>0.437765835602012+0.335372611872714i</v>
      </c>
      <c r="AE1494" t="str">
        <f t="shared" si="764"/>
        <v>-0.00442290157422949-0.00382817252156918i</v>
      </c>
      <c r="AF1494" t="str">
        <f t="shared" si="765"/>
        <v>-14.2804312214815-2.35595095052655i</v>
      </c>
      <c r="AG1494" t="str">
        <f t="shared" si="766"/>
        <v>1.01729787367748-0.022090797309989i</v>
      </c>
      <c r="AH1494" t="str">
        <f t="shared" si="767"/>
        <v>0.0518075432565236+0.0651063618799343i</v>
      </c>
      <c r="AI1494">
        <f t="shared" si="768"/>
        <v>-21.59714457529013</v>
      </c>
      <c r="AJ1494">
        <f t="shared" si="769"/>
        <v>51.489434683250735</v>
      </c>
      <c r="AK1494"/>
      <c r="AL1494"/>
      <c r="AM1494"/>
      <c r="AN1494"/>
    </row>
    <row r="1495" spans="1:40" x14ac:dyDescent="0.25">
      <c r="A1495"/>
      <c r="B1495">
        <f t="shared" si="735"/>
        <v>136100</v>
      </c>
      <c r="C1495" s="237" t="str">
        <f t="shared" si="738"/>
        <v>-4.12597378914368E-06+0.0179942866438583i</v>
      </c>
      <c r="D1495" s="208" t="str">
        <f t="shared" si="739"/>
        <v>-5.95703758947168+0.137956197602914i</v>
      </c>
      <c r="E1495" t="str">
        <f t="shared" si="740"/>
        <v>2870</v>
      </c>
      <c r="F1495" t="str">
        <f t="shared" si="741"/>
        <v>0.777000777000777</v>
      </c>
      <c r="G1495" t="str">
        <f t="shared" si="736"/>
        <v>0.777000777000777</v>
      </c>
      <c r="H1495" t="str">
        <f t="shared" si="742"/>
        <v>8.32447078918406+2.49252601485263i</v>
      </c>
      <c r="I1495" t="str">
        <f t="shared" si="743"/>
        <v>534.463450191964i</v>
      </c>
      <c r="J1495" t="str">
        <f t="shared" si="737"/>
        <v>-385.657436694509+116.923500071596i</v>
      </c>
      <c r="K1495" t="str">
        <f t="shared" si="744"/>
        <v>0.38479232722999-1.26918902092705i</v>
      </c>
      <c r="L1495" t="str">
        <f t="shared" si="745"/>
        <v>0.0282203022200263-0.0791118834159379i</v>
      </c>
      <c r="M1495" t="str">
        <f t="shared" si="746"/>
        <v>0.413012629450016-1.34830090434299i</v>
      </c>
      <c r="N1495" t="str">
        <f t="shared" si="747"/>
        <v>-1.39444711212125i</v>
      </c>
      <c r="O1495" t="str">
        <f t="shared" si="748"/>
        <v>0.175436586214838-0.984490733433933i</v>
      </c>
      <c r="P1495" t="str">
        <f t="shared" si="749"/>
        <v>0.824563413785162+0.984490733433933i</v>
      </c>
      <c r="Q1495" t="str">
        <f t="shared" si="750"/>
        <v>-0.824563413785162+0.409956378687317i</v>
      </c>
      <c r="R1495" t="str">
        <f t="shared" si="751"/>
        <v>-0.325845106658121-1.35595758274062i</v>
      </c>
      <c r="S1495" t="str">
        <f t="shared" si="752"/>
        <v>0.144095051510885i</v>
      </c>
      <c r="T1495" t="str">
        <f t="shared" si="753"/>
        <v>0.195386777731585-0.0469526674284718i</v>
      </c>
      <c r="U1495" t="str">
        <f t="shared" si="754"/>
        <v>0.0000333333333333334-0.000829359633831482i</v>
      </c>
      <c r="V1495" t="str">
        <f t="shared" si="755"/>
        <v>6.66666666666667E-06-0.00829359633831482i</v>
      </c>
      <c r="W1495" t="str">
        <f t="shared" si="756"/>
        <v>0.0000276028819423765-0.000754059970951272i</v>
      </c>
      <c r="X1495" t="str">
        <f t="shared" si="757"/>
        <v>0.0000370524026911489-0.000753247778564571i</v>
      </c>
      <c r="Y1495" t="str">
        <f t="shared" si="758"/>
        <v>0.009+0.855141520307142i</v>
      </c>
      <c r="Z1495" t="str">
        <f t="shared" si="759"/>
        <v>-0.0105727806399207-0.000632236680145726i</v>
      </c>
      <c r="AA1495" t="str">
        <f t="shared" si="760"/>
        <v>0.148541875998067-14.0435654433462i</v>
      </c>
      <c r="AB1495" t="str">
        <f t="shared" si="761"/>
        <v>0.921528550441693-0.221449087072672i</v>
      </c>
      <c r="AC1495" t="str">
        <f t="shared" si="762"/>
        <v>1.08202292536517-1.33395904767961i</v>
      </c>
      <c r="AD1495" t="str">
        <f t="shared" si="763"/>
        <v>0.438109319673055+0.335455742451538i</v>
      </c>
      <c r="AE1495" t="str">
        <f t="shared" si="764"/>
        <v>-0.00441994630826473-0.00382368876115285i</v>
      </c>
      <c r="AF1495" t="str">
        <f t="shared" si="765"/>
        <v>-14.2815083786557-2.35456981724972i</v>
      </c>
      <c r="AG1495" t="str">
        <f t="shared" si="766"/>
        <v>1.01728938155478-0.0220920913902707i</v>
      </c>
      <c r="AH1495" t="str">
        <f t="shared" si="767"/>
        <v>0.0517882168019967+0.0650348135635649i</v>
      </c>
      <c r="AI1495">
        <f t="shared" si="768"/>
        <v>-21.604247736245895</v>
      </c>
      <c r="AJ1495">
        <f t="shared" si="769"/>
        <v>51.469153813555565</v>
      </c>
      <c r="AK1495"/>
      <c r="AL1495"/>
      <c r="AM1495"/>
      <c r="AN1495"/>
    </row>
    <row r="1496" spans="1:40" x14ac:dyDescent="0.25">
      <c r="A1496"/>
      <c r="B1496">
        <f t="shared" si="735"/>
        <v>136200</v>
      </c>
      <c r="C1496" s="237" t="str">
        <f t="shared" si="738"/>
        <v>-4.11991731499104E-06+0.0179810749810435i</v>
      </c>
      <c r="D1496" s="208" t="str">
        <f t="shared" si="739"/>
        <v>-5.95703754303871+0.137854908188i</v>
      </c>
      <c r="E1496" t="str">
        <f t="shared" si="740"/>
        <v>2870</v>
      </c>
      <c r="F1496" t="str">
        <f t="shared" si="741"/>
        <v>0.777000777000777</v>
      </c>
      <c r="G1496" t="str">
        <f t="shared" si="736"/>
        <v>0.777000777000777</v>
      </c>
      <c r="H1496" t="str">
        <f t="shared" si="742"/>
        <v>8.32554592261831+2.49104494825776i</v>
      </c>
      <c r="I1496" t="str">
        <f t="shared" si="743"/>
        <v>534.856149273662i</v>
      </c>
      <c r="J1496" t="str">
        <f t="shared" si="737"/>
        <v>-386.225841522895+117.0094100643i</v>
      </c>
      <c r="K1496" t="str">
        <f t="shared" si="744"/>
        <v>0.38427229903692-1.26840988248649i</v>
      </c>
      <c r="L1496" t="str">
        <f t="shared" si="745"/>
        <v>0.0281835478627533-0.0790668994937592i</v>
      </c>
      <c r="M1496" t="str">
        <f t="shared" si="746"/>
        <v>0.412455846899673-1.34747678198025i</v>
      </c>
      <c r="N1496" t="str">
        <f t="shared" si="747"/>
        <v>-1.3954716875159i</v>
      </c>
      <c r="O1496" t="str">
        <f t="shared" si="748"/>
        <v>0.174427809326894-0.98466996467518i</v>
      </c>
      <c r="P1496" t="str">
        <f t="shared" si="749"/>
        <v>0.825572190673106+0.98466996467518i</v>
      </c>
      <c r="Q1496" t="str">
        <f t="shared" si="750"/>
        <v>-0.825572190673106+0.41080172284072i</v>
      </c>
      <c r="R1496" t="str">
        <f t="shared" si="751"/>
        <v>-0.325833663980935-1.3548457758565i</v>
      </c>
      <c r="S1496" t="str">
        <f t="shared" si="752"/>
        <v>0.144200925905823i</v>
      </c>
      <c r="T1496" t="str">
        <f t="shared" si="753"/>
        <v>0.1953700153381-0.0469855160373376i</v>
      </c>
      <c r="U1496" t="str">
        <f t="shared" si="754"/>
        <v>0.0000333333333333334-0.000828750706053341i</v>
      </c>
      <c r="V1496" t="str">
        <f t="shared" si="755"/>
        <v>6.66666666666667E-06-0.0082875070605334i</v>
      </c>
      <c r="W1496" t="str">
        <f t="shared" si="756"/>
        <v>0.0000276028813193195-0.000753506471267932i</v>
      </c>
      <c r="X1496" t="str">
        <f t="shared" si="757"/>
        <v>0.0000370385183317722-0.000752695049345167i</v>
      </c>
      <c r="Y1496" t="str">
        <f t="shared" si="758"/>
        <v>0.009+0.85576983883786i</v>
      </c>
      <c r="Z1496" t="str">
        <f t="shared" si="759"/>
        <v>-0.0105572555571407-0.00063141253835789i</v>
      </c>
      <c r="AA1496" t="str">
        <f t="shared" si="760"/>
        <v>0.148323245686074-14.0332386131469i</v>
      </c>
      <c r="AB1496" t="str">
        <f t="shared" si="761"/>
        <v>0.921449491744121-0.221604015319422i</v>
      </c>
      <c r="AC1496" t="str">
        <f t="shared" si="762"/>
        <v>1.08145096505608-1.33303366770765i</v>
      </c>
      <c r="AD1496" t="str">
        <f t="shared" si="763"/>
        <v>0.43845291055727+0.335538538392272i</v>
      </c>
      <c r="AE1496" t="str">
        <f t="shared" si="764"/>
        <v>-0.00441699618628211-0.00381921076428207i</v>
      </c>
      <c r="AF1496" t="str">
        <f t="shared" si="765"/>
        <v>-14.282583465657-2.35319004006976i</v>
      </c>
      <c r="AG1496" t="str">
        <f t="shared" si="766"/>
        <v>1.01728088497762-0.0220933890608708i</v>
      </c>
      <c r="AH1496" t="str">
        <f t="shared" si="767"/>
        <v>0.0517689146424334+0.0649633544626051i</v>
      </c>
      <c r="AI1496">
        <f t="shared" si="768"/>
        <v>-21.61134674109654</v>
      </c>
      <c r="AJ1496">
        <f t="shared" si="769"/>
        <v>51.448864979980257</v>
      </c>
      <c r="AK1496"/>
      <c r="AL1496"/>
      <c r="AM1496"/>
      <c r="AN1496"/>
    </row>
    <row r="1497" spans="1:40" x14ac:dyDescent="0.25">
      <c r="A1497"/>
      <c r="B1497">
        <f t="shared" si="735"/>
        <v>136300</v>
      </c>
      <c r="C1497" s="237" t="str">
        <f t="shared" si="738"/>
        <v>-4.11387416641077E-06+0.0179678827043779i</v>
      </c>
      <c r="D1497" s="208" t="str">
        <f t="shared" si="739"/>
        <v>-5.9570374967079+0.137753767400231i</v>
      </c>
      <c r="E1497" t="str">
        <f t="shared" si="740"/>
        <v>2870</v>
      </c>
      <c r="F1497" t="str">
        <f t="shared" si="741"/>
        <v>0.777000777000777</v>
      </c>
      <c r="G1497" t="str">
        <f t="shared" si="736"/>
        <v>0.777000777000777</v>
      </c>
      <c r="H1497" t="str">
        <f t="shared" si="742"/>
        <v>8.32661899087218+2.4895653850547i</v>
      </c>
      <c r="I1497" t="str">
        <f t="shared" si="743"/>
        <v>535.248848355361i</v>
      </c>
      <c r="J1497" t="str">
        <f t="shared" si="737"/>
        <v>-386.794663835546+117.095320057005i</v>
      </c>
      <c r="K1497" t="str">
        <f t="shared" si="744"/>
        <v>0.383753294115584-1.2676315869922i</v>
      </c>
      <c r="L1497" t="str">
        <f t="shared" si="745"/>
        <v>0.0281468622291019-0.0790219571001087i</v>
      </c>
      <c r="M1497" t="str">
        <f t="shared" si="746"/>
        <v>0.411900156344686-1.34665354409231i</v>
      </c>
      <c r="N1497" t="str">
        <f t="shared" si="747"/>
        <v>-1.39649626291055i</v>
      </c>
      <c r="O1497" t="str">
        <f t="shared" si="748"/>
        <v>0.173418849332546-0.984848162254556i</v>
      </c>
      <c r="P1497" t="str">
        <f t="shared" si="749"/>
        <v>0.826581150667454+0.984848162254556i</v>
      </c>
      <c r="Q1497" t="str">
        <f t="shared" si="750"/>
        <v>-0.826581150667454+0.411648100655994i</v>
      </c>
      <c r="R1497" t="str">
        <f t="shared" si="751"/>
        <v>-0.32582221158305-1.35373551151112i</v>
      </c>
      <c r="S1497" t="str">
        <f t="shared" si="752"/>
        <v>0.144306800300761i</v>
      </c>
      <c r="T1497" t="str">
        <f t="shared" si="753"/>
        <v>0.195353240119684-0.0470183608204675i</v>
      </c>
      <c r="U1497" t="str">
        <f t="shared" si="754"/>
        <v>0.0000333333333333334-0.000828142671786245i</v>
      </c>
      <c r="V1497" t="str">
        <f t="shared" si="755"/>
        <v>6.66666666666667E-06-0.00828142671786245i</v>
      </c>
      <c r="W1497" t="str">
        <f t="shared" si="756"/>
        <v>0.000027602880695805-0.000752953783867355i</v>
      </c>
      <c r="X1497" t="str">
        <f t="shared" si="757"/>
        <v>0.0000370246645128013-0.000752143130894862i</v>
      </c>
      <c r="Y1497" t="str">
        <f t="shared" si="758"/>
        <v>0.009+0.856398157368577i</v>
      </c>
      <c r="Z1497" t="str">
        <f t="shared" si="759"/>
        <v>-0.0105417646546129-0.00063059039879424i</v>
      </c>
      <c r="AA1497" t="str">
        <f t="shared" si="760"/>
        <v>0.148105098131453-14.022926970875i</v>
      </c>
      <c r="AB1497" t="str">
        <f t="shared" si="761"/>
        <v>0.921370372558628-0.221758925522347i</v>
      </c>
      <c r="AC1497" t="str">
        <f t="shared" si="762"/>
        <v>1.08088015751949-1.33210921372121i</v>
      </c>
      <c r="AD1497" t="str">
        <f t="shared" si="763"/>
        <v>0.43879660794955+0.335620999565181i</v>
      </c>
      <c r="AE1497" t="str">
        <f t="shared" si="764"/>
        <v>-0.0044140511922871-0.00381473851855857i</v>
      </c>
      <c r="AF1497" t="str">
        <f t="shared" si="765"/>
        <v>-14.2836564875801-2.35181161765447i</v>
      </c>
      <c r="AG1497" t="str">
        <f t="shared" si="766"/>
        <v>1.01727238394894-0.0220946902983124i</v>
      </c>
      <c r="AH1497" t="str">
        <f t="shared" si="767"/>
        <v>0.0517496366908768+0.0648919843901136i</v>
      </c>
      <c r="AI1497">
        <f t="shared" si="768"/>
        <v>-21.618441597253732</v>
      </c>
      <c r="AJ1497">
        <f t="shared" si="769"/>
        <v>51.428568196813302</v>
      </c>
      <c r="AK1497"/>
      <c r="AL1497"/>
      <c r="AM1497"/>
      <c r="AN1497"/>
    </row>
    <row r="1498" spans="1:40" x14ac:dyDescent="0.25">
      <c r="A1498"/>
      <c r="B1498">
        <f t="shared" si="735"/>
        <v>136400</v>
      </c>
      <c r="C1498" s="237" t="str">
        <f t="shared" si="738"/>
        <v>-4.10784430433928E-06+0.0179547097712235i</v>
      </c>
      <c r="D1498" s="208" t="str">
        <f t="shared" si="739"/>
        <v>-5.95703745047896+0.137652774912714i</v>
      </c>
      <c r="E1498" t="str">
        <f t="shared" si="740"/>
        <v>2870</v>
      </c>
      <c r="F1498" t="str">
        <f t="shared" si="741"/>
        <v>0.777000777000777</v>
      </c>
      <c r="G1498" t="str">
        <f t="shared" si="736"/>
        <v>0.777000777000777</v>
      </c>
      <c r="H1498" t="str">
        <f t="shared" si="742"/>
        <v>8.32768999902579+2.48808732358345i</v>
      </c>
      <c r="I1498" t="str">
        <f t="shared" si="743"/>
        <v>535.64154743706i</v>
      </c>
      <c r="J1498" t="str">
        <f t="shared" si="737"/>
        <v>-387.363903632463+117.181230049711i</v>
      </c>
      <c r="K1498" t="str">
        <f t="shared" si="744"/>
        <v>0.383235309866844-1.26685413335259i</v>
      </c>
      <c r="L1498" t="str">
        <f t="shared" si="745"/>
        <v>0.0281102451560616-0.0789770562016686i</v>
      </c>
      <c r="M1498" t="str">
        <f t="shared" si="746"/>
        <v>0.411345555022906-1.34583118955426i</v>
      </c>
      <c r="N1498" t="str">
        <f t="shared" si="747"/>
        <v>-1.3975208383052i</v>
      </c>
      <c r="O1498" t="str">
        <f t="shared" si="748"/>
        <v>0.172409707290955-0.985025325984996i</v>
      </c>
      <c r="P1498" t="str">
        <f t="shared" si="749"/>
        <v>0.827590292709045+0.985025325984996i</v>
      </c>
      <c r="Q1498" t="str">
        <f t="shared" si="750"/>
        <v>-0.827590292709045+0.412495512320204i</v>
      </c>
      <c r="R1498" t="str">
        <f t="shared" si="751"/>
        <v>-0.325810749461391-1.3526267863041i</v>
      </c>
      <c r="S1498" t="str">
        <f t="shared" si="752"/>
        <v>0.1444126746957i</v>
      </c>
      <c r="T1498" t="str">
        <f t="shared" si="753"/>
        <v>0.195336452075224-0.0470512017743301i</v>
      </c>
      <c r="U1498" t="str">
        <f t="shared" si="754"/>
        <v>0.0000333333333333333-0.000827535529064989i</v>
      </c>
      <c r="V1498" t="str">
        <f t="shared" si="755"/>
        <v>6.66666666666667E-06-0.00827535529064989i</v>
      </c>
      <c r="W1498" t="str">
        <f t="shared" si="756"/>
        <v>0.0000276028800718327-0.000752401906962989i</v>
      </c>
      <c r="X1498" t="str">
        <f t="shared" si="757"/>
        <v>0.0000370108411447292-0.000751592021431554i</v>
      </c>
      <c r="Y1498" t="str">
        <f t="shared" si="758"/>
        <v>0.009+0.857026475899295i</v>
      </c>
      <c r="Z1498" t="str">
        <f t="shared" si="759"/>
        <v>-0.0105263078320594-0.000629770254722567i</v>
      </c>
      <c r="AA1498" t="str">
        <f t="shared" si="760"/>
        <v>0.147887431912698-14.0126304830237i</v>
      </c>
      <c r="AB1498" t="str">
        <f t="shared" si="761"/>
        <v>0.921291192879964-0.221913817664791i</v>
      </c>
      <c r="AC1498" t="str">
        <f t="shared" si="762"/>
        <v>1.08031049986659-1.33118568453408i</v>
      </c>
      <c r="AD1498" t="str">
        <f t="shared" si="763"/>
        <v>0.439140411544623+0.335703125840767i</v>
      </c>
      <c r="AE1498" t="str">
        <f t="shared" si="764"/>
        <v>-0.00441111131034404-0.00381027201162191i</v>
      </c>
      <c r="AF1498" t="str">
        <f t="shared" si="765"/>
        <v>-14.2847274495048-2.35043454867074i</v>
      </c>
      <c r="AG1498" t="str">
        <f t="shared" si="766"/>
        <v>1.01726387847166-0.022095995079179i</v>
      </c>
      <c r="AH1498" t="str">
        <f t="shared" si="767"/>
        <v>0.0517303828606982+0.0648207031596977i</v>
      </c>
      <c r="AI1498">
        <f t="shared" si="768"/>
        <v>-21.625532312112938</v>
      </c>
      <c r="AJ1498">
        <f t="shared" si="769"/>
        <v>51.408263478297037</v>
      </c>
      <c r="AK1498"/>
      <c r="AL1498"/>
      <c r="AM1498"/>
      <c r="AN1498"/>
    </row>
    <row r="1499" spans="1:40" x14ac:dyDescent="0.25">
      <c r="A1499"/>
      <c r="B1499">
        <f t="shared" si="735"/>
        <v>136500</v>
      </c>
      <c r="C1499" s="237" t="str">
        <f t="shared" si="738"/>
        <v>-4.10182768985599E-06+0.017941556139067i</v>
      </c>
      <c r="D1499" s="208" t="str">
        <f t="shared" si="739"/>
        <v>-5.95703740435158+0.137551930399514i</v>
      </c>
      <c r="E1499" t="str">
        <f t="shared" si="740"/>
        <v>2870</v>
      </c>
      <c r="F1499" t="str">
        <f t="shared" si="741"/>
        <v>0.777000777000777</v>
      </c>
      <c r="G1499" t="str">
        <f t="shared" si="736"/>
        <v>0.777000777000777</v>
      </c>
      <c r="H1499" t="str">
        <f t="shared" si="742"/>
        <v>8.32875895214434+2.486610762184i</v>
      </c>
      <c r="I1499" t="str">
        <f t="shared" si="743"/>
        <v>536.034246518758i</v>
      </c>
      <c r="J1499" t="str">
        <f t="shared" si="737"/>
        <v>-387.933560913647+117.267140042416i</v>
      </c>
      <c r="K1499" t="str">
        <f t="shared" si="744"/>
        <v>0.382718343699515-1.26607752047695i</v>
      </c>
      <c r="L1499" t="str">
        <f t="shared" si="745"/>
        <v>0.028073696481077-0.0789321967650566i</v>
      </c>
      <c r="M1499" t="str">
        <f t="shared" si="746"/>
        <v>0.410792040180592-1.34500971724201i</v>
      </c>
      <c r="N1499" t="str">
        <f t="shared" si="747"/>
        <v>-1.39854541369985i</v>
      </c>
      <c r="O1499" t="str">
        <f t="shared" si="748"/>
        <v>0.171400384261472-0.985201455680522i</v>
      </c>
      <c r="P1499" t="str">
        <f t="shared" si="749"/>
        <v>0.828599615738528+0.985201455680522i</v>
      </c>
      <c r="Q1499" t="str">
        <f t="shared" si="750"/>
        <v>-0.828599615738528+0.413343958019328i</v>
      </c>
      <c r="R1499" t="str">
        <f t="shared" si="751"/>
        <v>-0.325799277612882-1.35151959684501i</v>
      </c>
      <c r="S1499" t="str">
        <f t="shared" si="752"/>
        <v>0.144518549090638i</v>
      </c>
      <c r="T1499" t="str">
        <f t="shared" si="753"/>
        <v>0.195319651203605-0.0470840388953917i</v>
      </c>
      <c r="U1499" t="str">
        <f t="shared" si="754"/>
        <v>0.0000333333333333333-0.000826929275930144i</v>
      </c>
      <c r="V1499" t="str">
        <f t="shared" si="755"/>
        <v>6.66666666666667E-06-0.00826929275930144i</v>
      </c>
      <c r="W1499" t="str">
        <f t="shared" si="756"/>
        <v>0.0000276028794474029-0.000751850838773537i</v>
      </c>
      <c r="X1499" t="str">
        <f t="shared" si="757"/>
        <v>0.000036997048138378-0.000751041719178379i</v>
      </c>
      <c r="Y1499" t="str">
        <f t="shared" si="758"/>
        <v>0.009+0.857654794430013i</v>
      </c>
      <c r="Z1499" t="str">
        <f t="shared" si="759"/>
        <v>-0.01051088498957-0.000628952099438959i</v>
      </c>
      <c r="AA1499" t="str">
        <f t="shared" si="760"/>
        <v>0.147670245613534-14.0023491161851i</v>
      </c>
      <c r="AB1499" t="str">
        <f t="shared" si="761"/>
        <v>0.921211952702871-0.222068691730088i</v>
      </c>
      <c r="AC1499" t="str">
        <f t="shared" si="762"/>
        <v>1.07974198921737-1.33026307896089i</v>
      </c>
      <c r="AD1499" t="str">
        <f t="shared" si="763"/>
        <v>0.439484321037058+0.335784917089776i</v>
      </c>
      <c r="AE1499" t="str">
        <f t="shared" si="764"/>
        <v>-0.0044081765245762-0.00380581123114968i</v>
      </c>
      <c r="AF1499" t="str">
        <f t="shared" si="765"/>
        <v>-14.2857963564959-2.34905883178449i</v>
      </c>
      <c r="AG1499" t="str">
        <f t="shared" si="766"/>
        <v>1.01725536854871-0.0220973033801152i</v>
      </c>
      <c r="AH1499" t="str">
        <f t="shared" si="767"/>
        <v>0.051711153065597+0.0647495105855145i</v>
      </c>
      <c r="AI1499">
        <f t="shared" si="768"/>
        <v>-21.632618893053085</v>
      </c>
      <c r="AJ1499">
        <f t="shared" si="769"/>
        <v>51.38795083862847</v>
      </c>
      <c r="AK1499"/>
      <c r="AL1499"/>
      <c r="AM1499"/>
      <c r="AN1499"/>
    </row>
    <row r="1500" spans="1:40" x14ac:dyDescent="0.25">
      <c r="A1500"/>
      <c r="B1500">
        <f t="shared" si="735"/>
        <v>136600</v>
      </c>
      <c r="C1500" s="237" t="str">
        <f t="shared" si="738"/>
        <v>-4.09582428418279E-06+0.0179284217655197i</v>
      </c>
      <c r="D1500" s="208" t="str">
        <f t="shared" si="739"/>
        <v>-5.95703735832547+0.137451233535651i</v>
      </c>
      <c r="E1500" t="str">
        <f t="shared" si="740"/>
        <v>2870</v>
      </c>
      <c r="F1500" t="str">
        <f t="shared" si="741"/>
        <v>0.777000777000777</v>
      </c>
      <c r="G1500" t="str">
        <f t="shared" si="736"/>
        <v>0.777000777000777</v>
      </c>
      <c r="H1500" t="str">
        <f t="shared" si="742"/>
        <v>8.32982585527821+2.48513569919646i</v>
      </c>
      <c r="I1500" t="str">
        <f t="shared" si="743"/>
        <v>536.426945600457i</v>
      </c>
      <c r="J1500" t="str">
        <f t="shared" si="737"/>
        <v>-388.503635679097+117.35305003512i</v>
      </c>
      <c r="K1500" t="str">
        <f t="shared" si="744"/>
        <v>0.382202393030345-1.26530174727545i</v>
      </c>
      <c r="L1500" t="str">
        <f t="shared" si="745"/>
        <v>0.0280372160420455-0.0788873787568267i</v>
      </c>
      <c r="M1500" t="str">
        <f t="shared" si="746"/>
        <v>0.41023960907239-1.34418912603228i</v>
      </c>
      <c r="N1500" t="str">
        <f t="shared" si="747"/>
        <v>-1.39956998909451i</v>
      </c>
      <c r="O1500" t="str">
        <f t="shared" si="748"/>
        <v>0.17039088130363-0.985376551156243i</v>
      </c>
      <c r="P1500" t="str">
        <f t="shared" si="749"/>
        <v>0.82960911869637+0.985376551156243i</v>
      </c>
      <c r="Q1500" t="str">
        <f t="shared" si="750"/>
        <v>-0.82960911869637+0.414193437938267i</v>
      </c>
      <c r="R1500" t="str">
        <f t="shared" si="751"/>
        <v>-0.325787796034441-1.35041393975336i</v>
      </c>
      <c r="S1500" t="str">
        <f t="shared" si="752"/>
        <v>0.144624423485576i</v>
      </c>
      <c r="T1500" t="str">
        <f t="shared" si="753"/>
        <v>0.195302837503715-0.0471168721801175i</v>
      </c>
      <c r="U1500" t="str">
        <f t="shared" si="754"/>
        <v>0.0000333333333333334-0.000826323910428001i</v>
      </c>
      <c r="V1500" t="str">
        <f t="shared" si="755"/>
        <v>6.66666666666667E-06-0.00826323910428001i</v>
      </c>
      <c r="W1500" t="str">
        <f t="shared" si="756"/>
        <v>0.0000276028788225156-0.000751300577522899i</v>
      </c>
      <c r="X1500" t="str">
        <f t="shared" si="757"/>
        <v>0.0000369832854048952-0.000750492222363656i</v>
      </c>
      <c r="Y1500" t="str">
        <f t="shared" si="758"/>
        <v>0.009+0.858283112960731i</v>
      </c>
      <c r="Z1500" t="str">
        <f t="shared" si="759"/>
        <v>-0.0104954960276003-0.000628135926267628i</v>
      </c>
      <c r="AA1500" t="str">
        <f t="shared" si="760"/>
        <v>0.147453537822901-13.9920828370494i</v>
      </c>
      <c r="AB1500" t="str">
        <f t="shared" si="761"/>
        <v>0.921132652022102-0.222223547701566i</v>
      </c>
      <c r="AC1500" t="str">
        <f t="shared" si="762"/>
        <v>1.0791746227006-1.32934139581716i</v>
      </c>
      <c r="AD1500" t="str">
        <f t="shared" si="763"/>
        <v>0.439828336121258+0.335866373183207i</v>
      </c>
      <c r="AE1500" t="str">
        <f t="shared" si="764"/>
        <v>-0.00440524681916513-0.00380135616485715i</v>
      </c>
      <c r="AF1500" t="str">
        <f t="shared" si="765"/>
        <v>-14.2868632136037-2.34768446566081i</v>
      </c>
      <c r="AG1500" t="str">
        <f t="shared" si="766"/>
        <v>1.01724685418304-0.0220986151778257i</v>
      </c>
      <c r="AH1500" t="str">
        <f t="shared" si="767"/>
        <v>0.0516919472195955+0.0646784064822662i</v>
      </c>
      <c r="AI1500">
        <f t="shared" si="768"/>
        <v>-21.639701347437104</v>
      </c>
      <c r="AJ1500">
        <f t="shared" si="769"/>
        <v>51.367630291960346</v>
      </c>
      <c r="AK1500"/>
      <c r="AL1500"/>
      <c r="AM1500"/>
      <c r="AN1500"/>
    </row>
    <row r="1501" spans="1:40" x14ac:dyDescent="0.25">
      <c r="A1501"/>
      <c r="B1501">
        <f t="shared" si="735"/>
        <v>136700</v>
      </c>
      <c r="C1501" s="237" t="str">
        <f t="shared" si="738"/>
        <v>-4.08983404868331E-06+0.017915306608317i</v>
      </c>
      <c r="D1501" s="208" t="str">
        <f t="shared" si="739"/>
        <v>-5.95703731240033+0.137350683997097i</v>
      </c>
      <c r="E1501" t="str">
        <f t="shared" si="740"/>
        <v>2870</v>
      </c>
      <c r="F1501" t="str">
        <f t="shared" si="741"/>
        <v>0.777000777000777</v>
      </c>
      <c r="G1501" t="str">
        <f t="shared" si="736"/>
        <v>0.777000777000777</v>
      </c>
      <c r="H1501" t="str">
        <f t="shared" si="742"/>
        <v>8.33089071346295+2.48366213296092i</v>
      </c>
      <c r="I1501" t="str">
        <f t="shared" si="743"/>
        <v>536.819644682156i</v>
      </c>
      <c r="J1501" t="str">
        <f t="shared" si="737"/>
        <v>-389.074127928813+117.438960027826i</v>
      </c>
      <c r="K1501" t="str">
        <f t="shared" si="744"/>
        <v>0.381687455283987-1.26452681265909i</v>
      </c>
      <c r="L1501" t="str">
        <f t="shared" si="745"/>
        <v>0.0280008036773172-0.0788426021434709i</v>
      </c>
      <c r="M1501" t="str">
        <f t="shared" si="746"/>
        <v>0.409688258961304-1.34336941480256i</v>
      </c>
      <c r="N1501" t="str">
        <f t="shared" si="747"/>
        <v>-1.40059456448916i</v>
      </c>
      <c r="O1501" t="str">
        <f t="shared" si="748"/>
        <v>0.169381199477178-0.985550612228348i</v>
      </c>
      <c r="P1501" t="str">
        <f t="shared" si="749"/>
        <v>0.830618800522822+0.985550612228348i</v>
      </c>
      <c r="Q1501" t="str">
        <f t="shared" si="750"/>
        <v>-0.830618800522822+0.415043952260812i</v>
      </c>
      <c r="R1501" t="str">
        <f t="shared" si="751"/>
        <v>-0.325776304722988-1.34930981165855i</v>
      </c>
      <c r="S1501" t="str">
        <f t="shared" si="752"/>
        <v>0.144730297880514i</v>
      </c>
      <c r="T1501" t="str">
        <f t="shared" si="753"/>
        <v>0.195286010974442-0.0471497016249712i</v>
      </c>
      <c r="U1501" t="str">
        <f t="shared" si="754"/>
        <v>0.0000333333333333334-0.000825719430610572i</v>
      </c>
      <c r="V1501" t="str">
        <f t="shared" si="755"/>
        <v>6.66666666666667E-06-0.00825719430610571i</v>
      </c>
      <c r="W1501" t="str">
        <f t="shared" si="756"/>
        <v>0.0000276028781971707-0.000750751121440176i</v>
      </c>
      <c r="X1501" t="str">
        <f t="shared" si="757"/>
        <v>0.0000369695528557523-0.000749943529220886i</v>
      </c>
      <c r="Y1501" t="str">
        <f t="shared" si="758"/>
        <v>0.009+0.858911431491449i</v>
      </c>
      <c r="Z1501" t="str">
        <f t="shared" si="759"/>
        <v>-0.0104801408469703-0.000627321728560759i</v>
      </c>
      <c r="AA1501" t="str">
        <f t="shared" si="760"/>
        <v>0.147237307134921-13.9818316124045i</v>
      </c>
      <c r="AB1501" t="str">
        <f t="shared" si="761"/>
        <v>0.921053290832415-0.222378385562547i</v>
      </c>
      <c r="AC1501" t="str">
        <f t="shared" si="762"/>
        <v>1.07860839745381-1.32842063391926i</v>
      </c>
      <c r="AD1501" t="str">
        <f t="shared" si="763"/>
        <v>0.440172456491476+0.335947493992299i</v>
      </c>
      <c r="AE1501" t="str">
        <f t="shared" si="764"/>
        <v>-0.00440232217835068-0.00379690680049708i</v>
      </c>
      <c r="AF1501" t="str">
        <f t="shared" si="765"/>
        <v>-14.2879280258633-2.34631144896382i</v>
      </c>
      <c r="AG1501" t="str">
        <f t="shared" si="766"/>
        <v>1.01723833537758-0.0220999304490758i</v>
      </c>
      <c r="AH1501" t="str">
        <f t="shared" si="767"/>
        <v>0.0516727652370412+0.0646073906651977i</v>
      </c>
      <c r="AI1501">
        <f t="shared" si="768"/>
        <v>-21.646779682611765</v>
      </c>
      <c r="AJ1501">
        <f t="shared" si="769"/>
        <v>51.347301852398999</v>
      </c>
      <c r="AK1501"/>
      <c r="AL1501"/>
      <c r="AM1501"/>
      <c r="AN1501"/>
    </row>
    <row r="1502" spans="1:40" x14ac:dyDescent="0.25">
      <c r="A1502"/>
      <c r="B1502">
        <f t="shared" si="735"/>
        <v>136800</v>
      </c>
      <c r="C1502" s="237" t="str">
        <f t="shared" si="738"/>
        <v>-4.08385694486233E-06+0.0179022106253176i</v>
      </c>
      <c r="D1502" s="208" t="str">
        <f t="shared" si="739"/>
        <v>-5.95703726657587+0.137250281460768i</v>
      </c>
      <c r="E1502" t="str">
        <f t="shared" si="740"/>
        <v>2870</v>
      </c>
      <c r="F1502" t="str">
        <f t="shared" si="741"/>
        <v>0.777000777000777</v>
      </c>
      <c r="G1502" t="str">
        <f t="shared" si="736"/>
        <v>0.777000777000777</v>
      </c>
      <c r="H1502" t="str">
        <f t="shared" si="742"/>
        <v>8.3319535317194+2.48219006181766i</v>
      </c>
      <c r="I1502" t="str">
        <f t="shared" si="743"/>
        <v>537.212343763855i</v>
      </c>
      <c r="J1502" t="str">
        <f t="shared" si="737"/>
        <v>-389.645037662795+117.524870020531i</v>
      </c>
      <c r="K1502" t="str">
        <f t="shared" si="744"/>
        <v>0.381173527892951-1.26375271553981i</v>
      </c>
      <c r="L1502" t="str">
        <f t="shared" si="745"/>
        <v>0.0279644592256923-0.0787978668914183i</v>
      </c>
      <c r="M1502" t="str">
        <f t="shared" si="746"/>
        <v>0.409137987118643-1.34255058243123i</v>
      </c>
      <c r="N1502" t="str">
        <f t="shared" si="747"/>
        <v>-1.40161913988381i</v>
      </c>
      <c r="O1502" t="str">
        <f t="shared" si="748"/>
        <v>0.168371339842024-0.985723638714118i</v>
      </c>
      <c r="P1502" t="str">
        <f t="shared" si="749"/>
        <v>0.831628660157976+0.985723638714118i</v>
      </c>
      <c r="Q1502" t="str">
        <f t="shared" si="750"/>
        <v>-0.831628660157976+0.415895501169692i</v>
      </c>
      <c r="R1502" t="str">
        <f t="shared" si="751"/>
        <v>-0.325764803675437-1.34820720919981i</v>
      </c>
      <c r="S1502" t="str">
        <f t="shared" si="752"/>
        <v>0.144836172275452i</v>
      </c>
      <c r="T1502" t="str">
        <f t="shared" si="753"/>
        <v>0.19526917161467-0.0471825272264144i</v>
      </c>
      <c r="U1502" t="str">
        <f t="shared" si="754"/>
        <v>0.0000333333333333333-0.000825115834535559i</v>
      </c>
      <c r="V1502" t="str">
        <f t="shared" si="755"/>
        <v>6.66666666666667E-06-0.00825115834535559i</v>
      </c>
      <c r="W1502" t="str">
        <f t="shared" si="756"/>
        <v>0.000027602877571368-0.000750202468759644i</v>
      </c>
      <c r="X1502" t="str">
        <f t="shared" si="757"/>
        <v>0.0000369558504027453-0.000749395637988723i</v>
      </c>
      <c r="Y1502" t="str">
        <f t="shared" si="758"/>
        <v>0.009+0.859539750022167i</v>
      </c>
      <c r="Z1502" t="str">
        <f t="shared" si="759"/>
        <v>-0.0104648193488625-0.000626509499698414i</v>
      </c>
      <c r="AA1502" t="str">
        <f t="shared" si="760"/>
        <v>0.147021552148883-13.9715954091359i</v>
      </c>
      <c r="AB1502" t="str">
        <f t="shared" si="761"/>
        <v>0.920973869128546-0.222533205296341i</v>
      </c>
      <c r="AC1502" t="str">
        <f t="shared" si="762"/>
        <v>1.07804331062323-1.32750079208448i</v>
      </c>
      <c r="AD1502" t="str">
        <f t="shared" si="763"/>
        <v>0.440516681841781+0.336028279388541i</v>
      </c>
      <c r="AE1502" t="str">
        <f t="shared" si="764"/>
        <v>-0.00439940258643035-0.00379246312585968i</v>
      </c>
      <c r="AF1502" t="str">
        <f t="shared" si="765"/>
        <v>-14.2889907982953-2.34493978035689i</v>
      </c>
      <c r="AG1502" t="str">
        <f t="shared" si="766"/>
        <v>1.01722981213528-0.0221012491706898i</v>
      </c>
      <c r="AH1502" t="str">
        <f t="shared" si="767"/>
        <v>0.0516536070325985+0.0645364629500954i</v>
      </c>
      <c r="AI1502">
        <f t="shared" si="768"/>
        <v>-21.653853905908107</v>
      </c>
      <c r="AJ1502">
        <f t="shared" si="769"/>
        <v>51.326965534008679</v>
      </c>
      <c r="AK1502"/>
      <c r="AL1502"/>
      <c r="AM1502"/>
      <c r="AN1502"/>
    </row>
    <row r="1503" spans="1:40" x14ac:dyDescent="0.25">
      <c r="A1503"/>
      <c r="B1503">
        <f t="shared" si="735"/>
        <v>136900</v>
      </c>
      <c r="C1503" s="237" t="str">
        <f t="shared" si="738"/>
        <v>-4.07789293436523E-06+0.0178891337745038i</v>
      </c>
      <c r="D1503" s="208" t="str">
        <f t="shared" si="739"/>
        <v>-5.95703722085179+0.137150025604529i</v>
      </c>
      <c r="E1503" t="str">
        <f t="shared" si="740"/>
        <v>2870</v>
      </c>
      <c r="F1503" t="str">
        <f t="shared" si="741"/>
        <v>0.777000777000777</v>
      </c>
      <c r="G1503" t="str">
        <f t="shared" si="736"/>
        <v>0.777000777000777</v>
      </c>
      <c r="H1503" t="str">
        <f t="shared" si="742"/>
        <v>8.33301431505364+2.48071948410696i</v>
      </c>
      <c r="I1503" t="str">
        <f t="shared" si="743"/>
        <v>537.605042845553i</v>
      </c>
      <c r="J1503" t="str">
        <f t="shared" si="737"/>
        <v>-390.216364881043+117.610780013236i</v>
      </c>
      <c r="K1503" t="str">
        <f t="shared" si="744"/>
        <v>0.380660608297597-1.2629794548304i</v>
      </c>
      <c r="L1503" t="str">
        <f t="shared" si="745"/>
        <v>0.0279281825264208-0.0787531729670375i</v>
      </c>
      <c r="M1503" t="str">
        <f t="shared" si="746"/>
        <v>0.408588790824018-1.34173262779744i</v>
      </c>
      <c r="N1503" t="str">
        <f t="shared" si="747"/>
        <v>-1.40264371527846i</v>
      </c>
      <c r="O1503" t="str">
        <f t="shared" si="748"/>
        <v>0.167361303458274-0.985895630431917i</v>
      </c>
      <c r="P1503" t="str">
        <f t="shared" si="749"/>
        <v>0.832638696541726+0.985895630431917i</v>
      </c>
      <c r="Q1503" t="str">
        <f t="shared" si="750"/>
        <v>-0.832638696541726+0.416748084846543i</v>
      </c>
      <c r="R1503" t="str">
        <f t="shared" si="751"/>
        <v>-0.325753292888699-1.34710612902619i</v>
      </c>
      <c r="S1503" t="str">
        <f t="shared" si="752"/>
        <v>0.144942046670391i</v>
      </c>
      <c r="T1503" t="str">
        <f t="shared" si="753"/>
        <v>0.195252319423284-0.0472153489809074i</v>
      </c>
      <c r="U1503" t="str">
        <f t="shared" si="754"/>
        <v>0.0000333333333333333-0.00082451312026636i</v>
      </c>
      <c r="V1503" t="str">
        <f t="shared" si="755"/>
        <v>6.66666666666667E-06-0.0082451312026636i</v>
      </c>
      <c r="W1503" t="str">
        <f t="shared" si="756"/>
        <v>0.0000276028769451079-0.000749654617720755i</v>
      </c>
      <c r="X1503" t="str">
        <f t="shared" si="757"/>
        <v>0.0000369421779579919-0.000748848546910992i</v>
      </c>
      <c r="Y1503" t="str">
        <f t="shared" si="758"/>
        <v>0.009+0.860168068552885i</v>
      </c>
      <c r="Z1503" t="str">
        <f t="shared" si="759"/>
        <v>-0.0104495314348209-0.00062569923308836i</v>
      </c>
      <c r="AA1503" t="str">
        <f t="shared" si="760"/>
        <v>0.146806271469213-13.9613741942261i</v>
      </c>
      <c r="AB1503" t="str">
        <f t="shared" si="761"/>
        <v>0.920894386905235-0.222688006886254i</v>
      </c>
      <c r="AC1503" t="str">
        <f t="shared" si="762"/>
        <v>1.07747935936377-1.32658186913094i</v>
      </c>
      <c r="AD1503" t="str">
        <f t="shared" si="763"/>
        <v>0.4408610118661+0.336108729243665i</v>
      </c>
      <c r="AE1503" t="str">
        <f t="shared" si="764"/>
        <v>-0.00439648802775969-0.00378802512877255i</v>
      </c>
      <c r="AF1503" t="str">
        <f t="shared" si="765"/>
        <v>-14.2900515359054-2.34356945850243i</v>
      </c>
      <c r="AG1503" t="str">
        <f t="shared" si="766"/>
        <v>1.0172212844591-0.0221025713195525i</v>
      </c>
      <c r="AH1503" t="str">
        <f t="shared" si="767"/>
        <v>0.051634472521257+0.0644656231532863i</v>
      </c>
      <c r="AI1503">
        <f t="shared" si="768"/>
        <v>-21.660924024640774</v>
      </c>
      <c r="AJ1503">
        <f t="shared" si="769"/>
        <v>51.306621350806857</v>
      </c>
      <c r="AK1503"/>
      <c r="AL1503"/>
      <c r="AM1503"/>
      <c r="AN1503"/>
    </row>
    <row r="1504" spans="1:40" x14ac:dyDescent="0.25">
      <c r="A1504"/>
      <c r="B1504">
        <f t="shared" si="735"/>
        <v>137000</v>
      </c>
      <c r="C1504" s="237" t="str">
        <f t="shared" si="738"/>
        <v>-4.07194197897726E-06+0.0178760760139802i</v>
      </c>
      <c r="D1504" s="208" t="str">
        <f t="shared" si="739"/>
        <v>-5.9570371752278+0.137049916107182i</v>
      </c>
      <c r="E1504" t="str">
        <f t="shared" si="740"/>
        <v>2870</v>
      </c>
      <c r="F1504" t="str">
        <f t="shared" si="741"/>
        <v>0.777000777000777</v>
      </c>
      <c r="G1504" t="str">
        <f t="shared" si="736"/>
        <v>0.777000777000777</v>
      </c>
      <c r="H1504" t="str">
        <f t="shared" si="742"/>
        <v>8.33407306845715+2.4792503981693i</v>
      </c>
      <c r="I1504" t="str">
        <f t="shared" si="743"/>
        <v>537.997741927252i</v>
      </c>
      <c r="J1504" t="str">
        <f t="shared" si="737"/>
        <v>-390.788109583558+117.696690005941i</v>
      </c>
      <c r="K1504" t="str">
        <f t="shared" si="744"/>
        <v>0.3801486939461-1.26220702944455i</v>
      </c>
      <c r="L1504" t="str">
        <f t="shared" si="745"/>
        <v>0.0278919734192006-0.0787085203366367i</v>
      </c>
      <c r="M1504" t="str">
        <f t="shared" si="746"/>
        <v>0.408040667365301-1.34091554978119i</v>
      </c>
      <c r="N1504" t="str">
        <f t="shared" si="747"/>
        <v>-1.40366829067311i</v>
      </c>
      <c r="O1504" t="str">
        <f t="shared" si="748"/>
        <v>0.166351091386218-0.986066587201196i</v>
      </c>
      <c r="P1504" t="str">
        <f t="shared" si="749"/>
        <v>0.833648908613782+0.986066587201196i</v>
      </c>
      <c r="Q1504" t="str">
        <f t="shared" si="750"/>
        <v>-0.833648908613782+0.417601703471914i</v>
      </c>
      <c r="R1504" t="str">
        <f t="shared" si="751"/>
        <v>-0.325741772359681-1.34600656779653i</v>
      </c>
      <c r="S1504" t="str">
        <f t="shared" si="752"/>
        <v>0.145047921065329i</v>
      </c>
      <c r="T1504" t="str">
        <f t="shared" si="753"/>
        <v>0.195235454399165-0.0472481668849074i</v>
      </c>
      <c r="U1504" t="str">
        <f t="shared" si="754"/>
        <v>0.0000333333333333334-0.000823911285872006i</v>
      </c>
      <c r="V1504" t="str">
        <f t="shared" si="755"/>
        <v>6.66666666666667E-06-0.00823911285872006i</v>
      </c>
      <c r="W1504" t="str">
        <f t="shared" si="756"/>
        <v>0.0000276028763183903-0.000749107566568082i</v>
      </c>
      <c r="X1504" t="str">
        <f t="shared" si="757"/>
        <v>0.0000369285354339302-0.00074830225423661i</v>
      </c>
      <c r="Y1504" t="str">
        <f t="shared" si="758"/>
        <v>0.009+0.860796387083603i</v>
      </c>
      <c r="Z1504" t="str">
        <f t="shared" si="759"/>
        <v>-0.0104342770067487-0.000624890922165938i</v>
      </c>
      <c r="AA1504" t="str">
        <f t="shared" si="760"/>
        <v>0.146591463705461-13.9511679347546i</v>
      </c>
      <c r="AB1504" t="str">
        <f t="shared" si="761"/>
        <v>0.920814844157204-0.222842790315577i</v>
      </c>
      <c r="AC1504" t="str">
        <f t="shared" si="762"/>
        <v>1.07691654083899-1.32566386387765i</v>
      </c>
      <c r="AD1504" t="str">
        <f t="shared" si="763"/>
        <v>0.441205446258192+0.336188843429651i</v>
      </c>
      <c r="AE1504" t="str">
        <f t="shared" si="764"/>
        <v>-0.00439357848675146-0.00378359279710033i</v>
      </c>
      <c r="AF1504" t="str">
        <f t="shared" si="765"/>
        <v>-14.2911102436849-2.34220048206212i</v>
      </c>
      <c r="AG1504" t="str">
        <f t="shared" si="766"/>
        <v>1.017212752352-0.0221038968726084i</v>
      </c>
      <c r="AH1504" t="str">
        <f t="shared" si="767"/>
        <v>0.0516153616183227+0.0643948710916345i</v>
      </c>
      <c r="AI1504">
        <f t="shared" si="768"/>
        <v>-21.667990046108677</v>
      </c>
      <c r="AJ1504">
        <f t="shared" si="769"/>
        <v>51.286269316767672</v>
      </c>
      <c r="AK1504"/>
      <c r="AL1504"/>
      <c r="AM1504"/>
      <c r="AN1504"/>
    </row>
    <row r="1505" spans="1:40" x14ac:dyDescent="0.25">
      <c r="A1505"/>
      <c r="B1505">
        <f t="shared" si="735"/>
        <v>137100</v>
      </c>
      <c r="C1505" s="237" t="str">
        <f t="shared" si="738"/>
        <v>-4.06600404062301E-06+0.0178630373019736i</v>
      </c>
      <c r="D1505" s="208" t="str">
        <f t="shared" si="739"/>
        <v>-5.95703712970361+0.136949952648464i</v>
      </c>
      <c r="E1505" t="str">
        <f t="shared" si="740"/>
        <v>2870</v>
      </c>
      <c r="F1505" t="str">
        <f t="shared" si="741"/>
        <v>0.777000777000777</v>
      </c>
      <c r="G1505" t="str">
        <f t="shared" si="736"/>
        <v>0.777000777000777</v>
      </c>
      <c r="H1505" t="str">
        <f t="shared" si="742"/>
        <v>8.33512979690678+2.47778280234525i</v>
      </c>
      <c r="I1505" t="str">
        <f t="shared" si="743"/>
        <v>538.390441008951i</v>
      </c>
      <c r="J1505" t="str">
        <f t="shared" si="737"/>
        <v>-391.360271770338+117.782599998646i</v>
      </c>
      <c r="K1505" t="str">
        <f t="shared" si="744"/>
        <v>0.379637782294427-1.26143543829686i</v>
      </c>
      <c r="L1505" t="str">
        <f t="shared" si="745"/>
        <v>0.0278558317441753-0.0786639089664633i</v>
      </c>
      <c r="M1505" t="str">
        <f t="shared" si="746"/>
        <v>0.407493614038602-1.34009934726332i</v>
      </c>
      <c r="N1505" t="str">
        <f t="shared" si="747"/>
        <v>-1.40469286606777i</v>
      </c>
      <c r="O1505" t="str">
        <f t="shared" si="748"/>
        <v>0.165340704686321-0.986236508842494i</v>
      </c>
      <c r="P1505" t="str">
        <f t="shared" si="749"/>
        <v>0.834659295313679+0.986236508842494i</v>
      </c>
      <c r="Q1505" t="str">
        <f t="shared" si="750"/>
        <v>-0.834659295313679+0.418456357225276i</v>
      </c>
      <c r="R1505" t="str">
        <f t="shared" si="751"/>
        <v>-0.32573024208529-1.34490852217939i</v>
      </c>
      <c r="S1505" t="str">
        <f t="shared" si="752"/>
        <v>0.145153795460267i</v>
      </c>
      <c r="T1505" t="str">
        <f t="shared" si="753"/>
        <v>0.195218576541197-0.0472809809348714i</v>
      </c>
      <c r="U1505" t="str">
        <f t="shared" si="754"/>
        <v>0.0000333333333333334-0.00082331032942717i</v>
      </c>
      <c r="V1505" t="str">
        <f t="shared" si="755"/>
        <v>6.66666666666667E-06-0.0082331032942717i</v>
      </c>
      <c r="W1505" t="str">
        <f t="shared" si="756"/>
        <v>0.0000276028756912149-0.000748561313551329i</v>
      </c>
      <c r="X1505" t="str">
        <f t="shared" si="757"/>
        <v>0.0000369149227433169-0.000747756758219615i</v>
      </c>
      <c r="Y1505" t="str">
        <f t="shared" si="758"/>
        <v>0.009+0.861424705614321i</v>
      </c>
      <c r="Z1505" t="str">
        <f t="shared" si="759"/>
        <v>-0.010419055966907-0.000624084560393923i</v>
      </c>
      <c r="AA1505" t="str">
        <f t="shared" si="760"/>
        <v>0.146377127472268-13.9409765978971i</v>
      </c>
      <c r="AB1505" t="str">
        <f t="shared" si="761"/>
        <v>0.920735240879191-0.2229975555676i</v>
      </c>
      <c r="AC1505" t="str">
        <f t="shared" si="762"/>
        <v>1.07635485222111-1.32474677514455i</v>
      </c>
      <c r="AD1505" t="str">
        <f t="shared" si="763"/>
        <v>0.44154998471165+0.336268621818719i</v>
      </c>
      <c r="AE1505" t="str">
        <f t="shared" si="764"/>
        <v>-0.00439067394787562-0.00377916611874464i</v>
      </c>
      <c r="AF1505" t="str">
        <f t="shared" si="765"/>
        <v>-14.2921669266104-2.34083284969679i</v>
      </c>
      <c r="AG1505" t="str">
        <f t="shared" si="766"/>
        <v>1.01720421581692-0.0221052258068607i</v>
      </c>
      <c r="AH1505" t="str">
        <f t="shared" si="767"/>
        <v>0.0515962742394211+0.0643242065825408i</v>
      </c>
      <c r="AI1505">
        <f t="shared" si="768"/>
        <v>-21.675051977594606</v>
      </c>
      <c r="AJ1505">
        <f t="shared" si="769"/>
        <v>51.265909445820377</v>
      </c>
      <c r="AK1505"/>
      <c r="AL1505"/>
      <c r="AM1505"/>
      <c r="AN1505"/>
    </row>
    <row r="1506" spans="1:40" x14ac:dyDescent="0.25">
      <c r="A1506"/>
      <c r="B1506">
        <f t="shared" si="735"/>
        <v>137200</v>
      </c>
      <c r="C1506" s="237" t="str">
        <f t="shared" si="738"/>
        <v>-4.06007908136581E-06+0.017850017596833i</v>
      </c>
      <c r="D1506" s="208" t="str">
        <f t="shared" si="739"/>
        <v>-5.95703708427891+0.136850134909053i</v>
      </c>
      <c r="E1506" t="str">
        <f t="shared" si="740"/>
        <v>2870</v>
      </c>
      <c r="F1506" t="str">
        <f t="shared" si="741"/>
        <v>0.777000777000777</v>
      </c>
      <c r="G1506" t="str">
        <f t="shared" si="736"/>
        <v>0.777000777000777</v>
      </c>
      <c r="H1506" t="str">
        <f t="shared" si="742"/>
        <v>8.33618450536479+2.47631669497552i</v>
      </c>
      <c r="I1506" t="str">
        <f t="shared" si="743"/>
        <v>538.78314009065i</v>
      </c>
      <c r="J1506" t="str">
        <f t="shared" si="737"/>
        <v>-391.932851441385+117.868509991351i</v>
      </c>
      <c r="K1506" t="str">
        <f t="shared" si="744"/>
        <v>0.379127870806299-1.2606646803028i</v>
      </c>
      <c r="L1506" t="str">
        <f t="shared" si="745"/>
        <v>0.0278197573419349-0.0786193388227068i</v>
      </c>
      <c r="M1506" t="str">
        <f t="shared" si="746"/>
        <v>0.406947628148234-1.33928401912551i</v>
      </c>
      <c r="N1506" t="str">
        <f t="shared" si="747"/>
        <v>-1.40571744146242i</v>
      </c>
      <c r="O1506" t="str">
        <f t="shared" si="748"/>
        <v>0.16433014441926-0.986405395177432i</v>
      </c>
      <c r="P1506" t="str">
        <f t="shared" si="749"/>
        <v>0.83566985558074+0.986405395177432i</v>
      </c>
      <c r="Q1506" t="str">
        <f t="shared" si="750"/>
        <v>-0.83566985558074+0.419312046284988i</v>
      </c>
      <c r="R1506" t="str">
        <f t="shared" si="751"/>
        <v>-0.325718702062429-1.34381198885308i</v>
      </c>
      <c r="S1506" t="str">
        <f t="shared" si="752"/>
        <v>0.145259669855205i</v>
      </c>
      <c r="T1506" t="str">
        <f t="shared" si="753"/>
        <v>0.195201685848265-0.0473137911272543i</v>
      </c>
      <c r="U1506" t="str">
        <f t="shared" si="754"/>
        <v>0.0000333333333333332-0.000822710249012131i</v>
      </c>
      <c r="V1506" t="str">
        <f t="shared" si="755"/>
        <v>6.66666666666667E-06-0.00822710249012131i</v>
      </c>
      <c r="W1506" t="str">
        <f t="shared" si="756"/>
        <v>0.0000276028750635818-0.000748015856925294i</v>
      </c>
      <c r="X1506" t="str">
        <f t="shared" si="757"/>
        <v>0.0000369013397992271-0.000747212057119122i</v>
      </c>
      <c r="Y1506" t="str">
        <f t="shared" si="758"/>
        <v>0.009+0.862053024145039i</v>
      </c>
      <c r="Z1506" t="str">
        <f t="shared" si="759"/>
        <v>-0.0104038682179137-0.000623280141262398i</v>
      </c>
      <c r="AA1506" t="str">
        <f t="shared" si="760"/>
        <v>0.14616326138935-13.9308001509254i</v>
      </c>
      <c r="AB1506" t="str">
        <f t="shared" si="761"/>
        <v>0.920655577065937-0.223152302625601i</v>
      </c>
      <c r="AC1506" t="str">
        <f t="shared" si="762"/>
        <v>1.0757942906909-1.32383060175249i</v>
      </c>
      <c r="AD1506" t="str">
        <f t="shared" si="763"/>
        <v>0.441894626919905+0.336348064283354i</v>
      </c>
      <c r="AE1506" t="str">
        <f t="shared" si="764"/>
        <v>-0.00438777439565895-0.0037747450816441i</v>
      </c>
      <c r="AF1506" t="str">
        <f t="shared" si="765"/>
        <v>-14.2932215896437-2.33946656006647i</v>
      </c>
      <c r="AG1506" t="str">
        <f t="shared" si="766"/>
        <v>1.01719567485685-0.0221065580993717i</v>
      </c>
      <c r="AH1506" t="str">
        <f t="shared" si="767"/>
        <v>0.0515772103004881+0.0642536294439376i</v>
      </c>
      <c r="AI1506">
        <f t="shared" si="768"/>
        <v>-21.682109826366052</v>
      </c>
      <c r="AJ1506">
        <f t="shared" si="769"/>
        <v>51.245541751852279</v>
      </c>
      <c r="AK1506"/>
      <c r="AL1506"/>
      <c r="AM1506"/>
      <c r="AN1506"/>
    </row>
    <row r="1507" spans="1:40" x14ac:dyDescent="0.25">
      <c r="A1507"/>
      <c r="B1507">
        <f t="shared" si="735"/>
        <v>137300</v>
      </c>
      <c r="C1507" s="237" t="str">
        <f t="shared" si="738"/>
        <v>-4.05416706340704E-06+0.0178370168570283i</v>
      </c>
      <c r="D1507" s="208" t="str">
        <f t="shared" si="739"/>
        <v>-5.95703703895344+0.13675046257055i</v>
      </c>
      <c r="E1507" t="str">
        <f t="shared" si="740"/>
        <v>2870</v>
      </c>
      <c r="F1507" t="str">
        <f t="shared" si="741"/>
        <v>0.777000777000777</v>
      </c>
      <c r="G1507" t="str">
        <f t="shared" si="736"/>
        <v>0.777000777000777</v>
      </c>
      <c r="H1507" t="str">
        <f t="shared" si="742"/>
        <v>8.33723719877902+2.47485207440102i</v>
      </c>
      <c r="I1507" t="str">
        <f t="shared" si="743"/>
        <v>539.175839172348i</v>
      </c>
      <c r="J1507" t="str">
        <f t="shared" si="737"/>
        <v>-392.505848596698+117.954419984057i</v>
      </c>
      <c r="K1507" t="str">
        <f t="shared" si="744"/>
        <v>0.378618956953178-1.25989475437877i</v>
      </c>
      <c r="L1507" t="str">
        <f t="shared" si="745"/>
        <v>0.0277837500535119-0.0785748098714973i</v>
      </c>
      <c r="M1507" t="str">
        <f t="shared" si="746"/>
        <v>0.40640270700669-1.33846956425027i</v>
      </c>
      <c r="N1507" t="str">
        <f t="shared" si="747"/>
        <v>-1.40674201685707i</v>
      </c>
      <c r="O1507" t="str">
        <f t="shared" si="748"/>
        <v>0.163319411645867-0.986573246028721i</v>
      </c>
      <c r="P1507" t="str">
        <f t="shared" si="749"/>
        <v>0.836680588354133+0.986573246028721i</v>
      </c>
      <c r="Q1507" t="str">
        <f t="shared" si="750"/>
        <v>-0.836680588354133+0.420168770828349i</v>
      </c>
      <c r="R1507" t="str">
        <f t="shared" si="751"/>
        <v>-0.325707152287995-1.34271696450554i</v>
      </c>
      <c r="S1507" t="str">
        <f t="shared" si="752"/>
        <v>0.145365544250143i</v>
      </c>
      <c r="T1507" t="str">
        <f t="shared" si="753"/>
        <v>0.195184782319248-0.0473465974585086i</v>
      </c>
      <c r="U1507" t="str">
        <f t="shared" si="754"/>
        <v>0.0000333333333333333-0.000822111042712779i</v>
      </c>
      <c r="V1507" t="str">
        <f t="shared" si="755"/>
        <v>6.66666666666667E-06-0.00822111042712779i</v>
      </c>
      <c r="W1507" t="str">
        <f t="shared" si="756"/>
        <v>0.0000276028744354915-0.000747471194949878i</v>
      </c>
      <c r="X1507" t="str">
        <f t="shared" si="757"/>
        <v>0.0000368877865150525-0.000746668149199332i</v>
      </c>
      <c r="Y1507" t="str">
        <f t="shared" si="758"/>
        <v>0.009+0.862681342675757i</v>
      </c>
      <c r="Z1507" t="str">
        <f t="shared" si="759"/>
        <v>-0.0103887136627412-0.000622477658288622i</v>
      </c>
      <c r="AA1507" t="str">
        <f t="shared" si="760"/>
        <v>0.145949864081476-13.920638561207i</v>
      </c>
      <c r="AB1507" t="str">
        <f t="shared" si="761"/>
        <v>0.920575852712154-0.22330703147285i</v>
      </c>
      <c r="AC1507" t="str">
        <f t="shared" si="762"/>
        <v>1.07523485343772-1.32291534252315i</v>
      </c>
      <c r="AD1507" t="str">
        <f t="shared" si="763"/>
        <v>0.442239372576241+0.33642717069627i</v>
      </c>
      <c r="AE1507" t="str">
        <f t="shared" si="764"/>
        <v>-0.00438487981468519-0.00377032967377397i</v>
      </c>
      <c r="AF1507" t="str">
        <f t="shared" si="765"/>
        <v>-14.2942742377325-2.33810161183047i</v>
      </c>
      <c r="AG1507" t="str">
        <f t="shared" si="766"/>
        <v>1.01718712947474-0.0221078937272632i</v>
      </c>
      <c r="AH1507" t="str">
        <f t="shared" si="767"/>
        <v>0.0515581697177825+0.0641831394942932i</v>
      </c>
      <c r="AI1507">
        <f t="shared" si="768"/>
        <v>-21.68916359967384</v>
      </c>
      <c r="AJ1507">
        <f t="shared" si="769"/>
        <v>51.225166248704063</v>
      </c>
      <c r="AK1507"/>
      <c r="AL1507"/>
      <c r="AM1507"/>
      <c r="AN1507"/>
    </row>
    <row r="1508" spans="1:40" x14ac:dyDescent="0.25">
      <c r="A1508"/>
      <c r="B1508">
        <f t="shared" si="735"/>
        <v>137400</v>
      </c>
      <c r="C1508" s="237" t="str">
        <f t="shared" si="738"/>
        <v>-4.04826794908562E-06+0.0178240350411505i</v>
      </c>
      <c r="D1508" s="208" t="str">
        <f t="shared" si="739"/>
        <v>-5.9570369937269+0.136650935315487i</v>
      </c>
      <c r="E1508" t="str">
        <f t="shared" si="740"/>
        <v>2870</v>
      </c>
      <c r="F1508" t="str">
        <f t="shared" si="741"/>
        <v>0.777000777000777</v>
      </c>
      <c r="G1508" t="str">
        <f t="shared" si="736"/>
        <v>0.777000777000777</v>
      </c>
      <c r="H1508" t="str">
        <f t="shared" si="742"/>
        <v>8.33828788208277+2.47338893896281i</v>
      </c>
      <c r="I1508" t="str">
        <f t="shared" si="743"/>
        <v>539.568538254047i</v>
      </c>
      <c r="J1508" t="str">
        <f t="shared" si="737"/>
        <v>-393.079263236277+118.040329976761i</v>
      </c>
      <c r="K1508" t="str">
        <f t="shared" si="744"/>
        <v>0.378111038214222-1.25912565944208i</v>
      </c>
      <c r="L1508" t="str">
        <f t="shared" si="745"/>
        <v>0.0277478097203821-0.0785303220789078i</v>
      </c>
      <c r="M1508" t="str">
        <f t="shared" si="746"/>
        <v>0.405858847934604-1.33765598152099i</v>
      </c>
      <c r="N1508" t="str">
        <f t="shared" si="747"/>
        <v>-1.40776659225172i</v>
      </c>
      <c r="O1508" t="str">
        <f t="shared" si="748"/>
        <v>0.162308507427162-0.986740061220161i</v>
      </c>
      <c r="P1508" t="str">
        <f t="shared" si="749"/>
        <v>0.837691492572838+0.986740061220161i</v>
      </c>
      <c r="Q1508" t="str">
        <f t="shared" si="750"/>
        <v>-0.837691492572838+0.421026531031559i</v>
      </c>
      <c r="R1508" t="str">
        <f t="shared" si="751"/>
        <v>-0.325695592758889-1.34162344583436i</v>
      </c>
      <c r="S1508" t="str">
        <f t="shared" si="752"/>
        <v>0.145471418645082i</v>
      </c>
      <c r="T1508" t="str">
        <f t="shared" si="753"/>
        <v>0.195167865953028-0.0473793999250865i</v>
      </c>
      <c r="U1508" t="str">
        <f t="shared" si="754"/>
        <v>0.0000333333333333333-0.000821512708620559i</v>
      </c>
      <c r="V1508" t="str">
        <f t="shared" si="755"/>
        <v>6.66666666666667E-06-0.00821512708620559i</v>
      </c>
      <c r="W1508" t="str">
        <f t="shared" si="756"/>
        <v>0.0000276028738069434-0.00074692732589003i</v>
      </c>
      <c r="X1508" t="str">
        <f t="shared" si="757"/>
        <v>0.0000368742628044987-0.000746125032729474i</v>
      </c>
      <c r="Y1508" t="str">
        <f t="shared" si="758"/>
        <v>0.009+0.863309661206475i</v>
      </c>
      <c r="Z1508" t="str">
        <f t="shared" si="759"/>
        <v>-0.0103735922047153-0.000621677105016866i</v>
      </c>
      <c r="AA1508" t="str">
        <f t="shared" si="760"/>
        <v>0.145736934178442-13.9104917962049i</v>
      </c>
      <c r="AB1508" t="str">
        <f t="shared" si="761"/>
        <v>0.92049606781257-0.223461742092613i</v>
      </c>
      <c r="AC1508" t="str">
        <f t="shared" si="762"/>
        <v>1.07467653765946-1.3220009962792i</v>
      </c>
      <c r="AD1508" t="str">
        <f t="shared" si="763"/>
        <v>0.442584221373765+0.336505940930435i</v>
      </c>
      <c r="AE1508" t="str">
        <f t="shared" si="764"/>
        <v>-0.00438199018959424-0.00376591988314611i</v>
      </c>
      <c r="AF1508" t="str">
        <f t="shared" si="765"/>
        <v>-14.2953248758097-2.33673800364732i</v>
      </c>
      <c r="AG1508" t="str">
        <f t="shared" si="766"/>
        <v>1.01717857967358-0.0221092326677154i</v>
      </c>
      <c r="AH1508" t="str">
        <f t="shared" si="767"/>
        <v>0.0515391524078692+0.0641127365526018i</v>
      </c>
      <c r="AI1508">
        <f t="shared" si="768"/>
        <v>-21.696213304753854</v>
      </c>
      <c r="AJ1508">
        <f t="shared" si="769"/>
        <v>51.20478295017476</v>
      </c>
      <c r="AK1508"/>
      <c r="AL1508"/>
      <c r="AM1508"/>
      <c r="AN1508"/>
    </row>
    <row r="1509" spans="1:40" x14ac:dyDescent="0.25">
      <c r="A1509"/>
      <c r="B1509">
        <f t="shared" si="735"/>
        <v>137500</v>
      </c>
      <c r="C1509" s="237" t="str">
        <f t="shared" si="738"/>
        <v>-4.04238170087732E-06+0.017811072107911i</v>
      </c>
      <c r="D1509" s="208" t="str">
        <f t="shared" si="739"/>
        <v>-5.957036948599+0.136551552827318i</v>
      </c>
      <c r="E1509" t="str">
        <f t="shared" si="740"/>
        <v>2870</v>
      </c>
      <c r="F1509" t="str">
        <f t="shared" si="741"/>
        <v>0.777000777000777</v>
      </c>
      <c r="G1509" t="str">
        <f t="shared" si="736"/>
        <v>0.777000777000777</v>
      </c>
      <c r="H1509" t="str">
        <f t="shared" si="742"/>
        <v>8.33933656019496+2.47192728700213i</v>
      </c>
      <c r="I1509" t="str">
        <f t="shared" si="743"/>
        <v>539.961237335746i</v>
      </c>
      <c r="J1509" t="str">
        <f t="shared" si="737"/>
        <v>-393.653095360122+118.126239969466i</v>
      </c>
      <c r="K1509" t="str">
        <f t="shared" si="744"/>
        <v>0.377604112076283-1.25835739441094i</v>
      </c>
      <c r="L1509" t="str">
        <f t="shared" si="745"/>
        <v>0.0277119361844621-0.0784858754109542i</v>
      </c>
      <c r="M1509" t="str">
        <f t="shared" si="746"/>
        <v>0.405316048260745-1.33684326982189i</v>
      </c>
      <c r="N1509" t="str">
        <f t="shared" si="747"/>
        <v>-1.40879116764637i</v>
      </c>
      <c r="O1509" t="str">
        <f t="shared" si="748"/>
        <v>0.161297432824347-0.986905840576635i</v>
      </c>
      <c r="P1509" t="str">
        <f t="shared" si="749"/>
        <v>0.838702567175653+0.986905840576635i</v>
      </c>
      <c r="Q1509" t="str">
        <f t="shared" si="750"/>
        <v>-0.838702567175653+0.421885327069735i</v>
      </c>
      <c r="R1509" t="str">
        <f t="shared" si="751"/>
        <v>-0.325684023472001-1.34053142954675i</v>
      </c>
      <c r="S1509" t="str">
        <f t="shared" si="752"/>
        <v>0.14557729304002i</v>
      </c>
      <c r="T1509" t="str">
        <f t="shared" si="753"/>
        <v>0.195150936748484-0.0474121985234362i</v>
      </c>
      <c r="U1509" t="str">
        <f t="shared" si="754"/>
        <v>0.0000333333333333334-0.000820915244832473i</v>
      </c>
      <c r="V1509" t="str">
        <f t="shared" si="755"/>
        <v>6.66666666666667E-06-0.00820915244832473i</v>
      </c>
      <c r="W1509" t="str">
        <f t="shared" si="756"/>
        <v>0.0000276028731779377-0.000746384248015754i</v>
      </c>
      <c r="X1509" t="str">
        <f t="shared" si="757"/>
        <v>0.0000368607685815858-0.000745582705983821i</v>
      </c>
      <c r="Y1509" t="str">
        <f t="shared" si="758"/>
        <v>0.009+0.863937979737193i</v>
      </c>
      <c r="Z1509" t="str">
        <f t="shared" si="759"/>
        <v>-0.0103585037475135-0.000620878475018312i</v>
      </c>
      <c r="AA1509" t="str">
        <f t="shared" si="760"/>
        <v>0.145524470315051-13.9003598234769i</v>
      </c>
      <c r="AB1509" t="str">
        <f t="shared" si="761"/>
        <v>0.920416222361896-0.22361643446814i</v>
      </c>
      <c r="AC1509" t="str">
        <f t="shared" si="762"/>
        <v>1.07411934056251-1.32108756184417i</v>
      </c>
      <c r="AD1509" t="str">
        <f t="shared" si="763"/>
        <v>0.442929173005432+0.336584374859063i</v>
      </c>
      <c r="AE1509" t="str">
        <f t="shared" si="764"/>
        <v>-0.00437910550508232-0.00376151569780881i</v>
      </c>
      <c r="AF1509" t="str">
        <f t="shared" si="765"/>
        <v>-14.296373508794-2.33537573417481i</v>
      </c>
      <c r="AG1509" t="str">
        <f t="shared" si="766"/>
        <v>1.01717002545634-0.0221105748979668i</v>
      </c>
      <c r="AH1509" t="str">
        <f t="shared" si="767"/>
        <v>0.0515201582876292+0.0640424204383882i</v>
      </c>
      <c r="AI1509">
        <f t="shared" si="768"/>
        <v>-21.703258948825777</v>
      </c>
      <c r="AJ1509">
        <f t="shared" si="769"/>
        <v>51.184391870018679</v>
      </c>
      <c r="AK1509"/>
      <c r="AL1509"/>
      <c r="AM1509"/>
      <c r="AN1509"/>
    </row>
    <row r="1510" spans="1:40" x14ac:dyDescent="0.25">
      <c r="A1510"/>
      <c r="B1510">
        <f t="shared" si="735"/>
        <v>137600</v>
      </c>
      <c r="C1510" s="237" t="str">
        <f t="shared" si="738"/>
        <v>-4.03650828139429E-06+0.0177981280161414i</v>
      </c>
      <c r="D1510" s="208" t="str">
        <f t="shared" si="739"/>
        <v>-5.95703690356945+0.136452314790417i</v>
      </c>
      <c r="E1510" t="str">
        <f t="shared" si="740"/>
        <v>2870</v>
      </c>
      <c r="F1510" t="str">
        <f t="shared" si="741"/>
        <v>0.777000777000777</v>
      </c>
      <c r="G1510" t="str">
        <f t="shared" si="736"/>
        <v>0.777000777000777</v>
      </c>
      <c r="H1510" t="str">
        <f t="shared" si="742"/>
        <v>8.34038323802012+2.47046711686046i</v>
      </c>
      <c r="I1510" t="str">
        <f t="shared" si="743"/>
        <v>540.353936417444i</v>
      </c>
      <c r="J1510" t="str">
        <f t="shared" si="737"/>
        <v>-394.227344968234+118.212149962172i</v>
      </c>
      <c r="K1510" t="str">
        <f t="shared" si="744"/>
        <v>0.377098176033856-1.25758995820449i</v>
      </c>
      <c r="L1510" t="str">
        <f t="shared" si="745"/>
        <v>0.0276761292881078-0.0784414698335956i</v>
      </c>
      <c r="M1510" t="str">
        <f t="shared" si="746"/>
        <v>0.404774305321964-1.33603142803809i</v>
      </c>
      <c r="N1510" t="str">
        <f t="shared" si="747"/>
        <v>-1.40981574304102i</v>
      </c>
      <c r="O1510" t="str">
        <f t="shared" si="748"/>
        <v>0.160286188898803-0.987070583924117i</v>
      </c>
      <c r="P1510" t="str">
        <f t="shared" si="749"/>
        <v>0.839713811101197+0.987070583924117i</v>
      </c>
      <c r="Q1510" t="str">
        <f t="shared" si="750"/>
        <v>-0.839713811101197+0.422745159116903i</v>
      </c>
      <c r="R1510" t="str">
        <f t="shared" si="751"/>
        <v>-0.325672444424224-1.33944091235946i</v>
      </c>
      <c r="S1510" t="str">
        <f t="shared" si="752"/>
        <v>0.145683167434958i</v>
      </c>
      <c r="T1510" t="str">
        <f t="shared" si="753"/>
        <v>0.195133994704496-0.0474449932500063i</v>
      </c>
      <c r="U1510" t="str">
        <f t="shared" si="754"/>
        <v>0.0000333333333333334-0.000820318649451055i</v>
      </c>
      <c r="V1510" t="str">
        <f t="shared" si="755"/>
        <v>6.66666666666667E-06-0.00820318649451055i</v>
      </c>
      <c r="W1510" t="str">
        <f t="shared" si="756"/>
        <v>0.0000276028725484745-0.000745841959602078i</v>
      </c>
      <c r="X1510" t="str">
        <f t="shared" si="757"/>
        <v>0.0000368473037606457-0.000745041167241651i</v>
      </c>
      <c r="Y1510" t="str">
        <f t="shared" si="758"/>
        <v>0.009+0.864566298267911i</v>
      </c>
      <c r="Z1510" t="str">
        <f t="shared" si="759"/>
        <v>-0.0103434481951635-0.000620081761890905i</v>
      </c>
      <c r="AA1510" t="str">
        <f t="shared" si="760"/>
        <v>0.145312471131092-13.8902426106756i</v>
      </c>
      <c r="AB1510" t="str">
        <f t="shared" si="761"/>
        <v>0.920336316354852-0.223771108582679i</v>
      </c>
      <c r="AC1510" t="str">
        <f t="shared" si="762"/>
        <v>1.07356325936173-1.32017503804257i</v>
      </c>
      <c r="AD1510" t="str">
        <f t="shared" si="763"/>
        <v>0.443274227164026+0.336662472355622i</v>
      </c>
      <c r="AE1510" t="str">
        <f t="shared" si="764"/>
        <v>-0.00437622574590141-0.00375711710584674i</v>
      </c>
      <c r="AF1510" t="str">
        <f t="shared" si="765"/>
        <v>-14.2974201415896-2.33401480207004i</v>
      </c>
      <c r="AG1510" t="str">
        <f t="shared" si="766"/>
        <v>1.01716146682601-0.0221119203953141i</v>
      </c>
      <c r="AH1510" t="str">
        <f t="shared" si="767"/>
        <v>0.0515011872742496+0.0639721909717022i</v>
      </c>
      <c r="AI1510">
        <f t="shared" si="768"/>
        <v>-21.710300539094035</v>
      </c>
      <c r="AJ1510">
        <f t="shared" si="769"/>
        <v>51.163993021948549</v>
      </c>
      <c r="AK1510"/>
      <c r="AL1510"/>
      <c r="AM1510"/>
      <c r="AN1510"/>
    </row>
    <row r="1511" spans="1:40" x14ac:dyDescent="0.25">
      <c r="A1511"/>
      <c r="B1511">
        <f t="shared" si="735"/>
        <v>137700</v>
      </c>
      <c r="C1511" s="237" t="str">
        <f t="shared" si="738"/>
        <v>-0.0000040306476533843+0.0177852027247926i</v>
      </c>
      <c r="D1511" s="208" t="str">
        <f t="shared" si="739"/>
        <v>-5.95703685863797+0.136353220890077i</v>
      </c>
      <c r="E1511" t="str">
        <f t="shared" si="740"/>
        <v>2870</v>
      </c>
      <c r="F1511" t="str">
        <f t="shared" si="741"/>
        <v>0.777000777000777</v>
      </c>
      <c r="G1511" t="str">
        <f t="shared" si="736"/>
        <v>0.777000777000777</v>
      </c>
      <c r="H1511" t="str">
        <f t="shared" si="742"/>
        <v>8.3414279204485+2.46900842687949i</v>
      </c>
      <c r="I1511" t="str">
        <f t="shared" si="743"/>
        <v>540.746635499143i</v>
      </c>
      <c r="J1511" t="str">
        <f t="shared" si="737"/>
        <v>-394.802012060612+118.298059954877i</v>
      </c>
      <c r="K1511" t="str">
        <f t="shared" si="744"/>
        <v>0.376593227589062-1.25682334974279i</v>
      </c>
      <c r="L1511" t="str">
        <f t="shared" si="745"/>
        <v>0.0276403888741138-0.078397105312736i</v>
      </c>
      <c r="M1511" t="str">
        <f t="shared" si="746"/>
        <v>0.404233616463176-1.33522045505553i</v>
      </c>
      <c r="N1511" t="str">
        <f t="shared" si="747"/>
        <v>-1.41084031843568i</v>
      </c>
      <c r="O1511" t="str">
        <f t="shared" si="748"/>
        <v>0.159274776712077-0.987234291089667i</v>
      </c>
      <c r="P1511" t="str">
        <f t="shared" si="749"/>
        <v>0.840725223287923+0.987234291089667i</v>
      </c>
      <c r="Q1511" t="str">
        <f t="shared" si="750"/>
        <v>-0.840725223287923+0.423606027346013i</v>
      </c>
      <c r="R1511" t="str">
        <f t="shared" si="751"/>
        <v>-0.325660855612444-1.33835189099877i</v>
      </c>
      <c r="S1511" t="str">
        <f t="shared" si="752"/>
        <v>0.145789041829896i</v>
      </c>
      <c r="T1511" t="str">
        <f t="shared" si="753"/>
        <v>0.19511703981994-0.0474777841012423i</v>
      </c>
      <c r="U1511" t="str">
        <f t="shared" si="754"/>
        <v>0.0000333333333333333-0.000819722920584346i</v>
      </c>
      <c r="V1511" t="str">
        <f t="shared" si="755"/>
        <v>6.66666666666667E-06-0.00819722920584346i</v>
      </c>
      <c r="W1511" t="str">
        <f t="shared" si="756"/>
        <v>0.0000276028719185535-0.000745300458929039i</v>
      </c>
      <c r="X1511" t="str">
        <f t="shared" si="757"/>
        <v>0.0000368338682563208-0.000744500414787234i</v>
      </c>
      <c r="Y1511" t="str">
        <f t="shared" si="758"/>
        <v>0.009+0.865194616798629i</v>
      </c>
      <c r="Z1511" t="str">
        <f t="shared" si="759"/>
        <v>-0.0103284254520416-0.00061928695925921i</v>
      </c>
      <c r="AA1511" t="str">
        <f t="shared" si="760"/>
        <v>0.145100935271316-13.8801401255478i</v>
      </c>
      <c r="AB1511" t="str">
        <f t="shared" si="761"/>
        <v>0.920256349786135-0.223925764419466i</v>
      </c>
      <c r="AC1511" t="str">
        <f t="shared" si="762"/>
        <v>1.07300829128043-1.31926342369975i</v>
      </c>
      <c r="AD1511" t="str">
        <f t="shared" si="763"/>
        <v>0.443619383542187+0.336740233293818i</v>
      </c>
      <c r="AE1511" t="str">
        <f t="shared" si="764"/>
        <v>-0.00437335089685937-0.00375272409538059i</v>
      </c>
      <c r="AF1511" t="str">
        <f t="shared" si="765"/>
        <v>-14.2984647790865-2.33265520598941i</v>
      </c>
      <c r="AG1511" t="str">
        <f t="shared" si="766"/>
        <v>1.01715290378557-0.0221132691371126i</v>
      </c>
      <c r="AH1511" t="str">
        <f t="shared" si="767"/>
        <v>0.0514822392852311+0.0639020479731179i</v>
      </c>
      <c r="AI1511">
        <f t="shared" si="768"/>
        <v>-21.717338082747148</v>
      </c>
      <c r="AJ1511">
        <f t="shared" si="769"/>
        <v>51.143586419631468</v>
      </c>
      <c r="AK1511"/>
      <c r="AL1511"/>
      <c r="AM1511"/>
      <c r="AN1511"/>
    </row>
    <row r="1512" spans="1:40" x14ac:dyDescent="0.25">
      <c r="A1512"/>
      <c r="B1512">
        <f t="shared" si="735"/>
        <v>137800</v>
      </c>
      <c r="C1512" s="237" t="str">
        <f t="shared" si="738"/>
        <v>-4.02479977973032E-06+0.017772296192935i</v>
      </c>
      <c r="D1512" s="208" t="str">
        <f t="shared" si="739"/>
        <v>-5.95703681380427+0.136254270812502i</v>
      </c>
      <c r="E1512" t="str">
        <f t="shared" si="740"/>
        <v>2870</v>
      </c>
      <c r="F1512" t="str">
        <f t="shared" si="741"/>
        <v>0.777000777000777</v>
      </c>
      <c r="G1512" t="str">
        <f t="shared" si="736"/>
        <v>0.777000777000777</v>
      </c>
      <c r="H1512" t="str">
        <f t="shared" si="742"/>
        <v>8.34247061235605+2.46755121540111i</v>
      </c>
      <c r="I1512" t="str">
        <f t="shared" si="743"/>
        <v>541.139334580842i</v>
      </c>
      <c r="J1512" t="str">
        <f t="shared" si="737"/>
        <v>-395.377096637255+118.383969947581i</v>
      </c>
      <c r="K1512" t="str">
        <f t="shared" si="744"/>
        <v>0.376089264251626-1.25605756794683i</v>
      </c>
      <c r="L1512" t="str">
        <f t="shared" si="745"/>
        <v>0.0276047147857118-0.0783527818142244i</v>
      </c>
      <c r="M1512" t="str">
        <f t="shared" si="746"/>
        <v>0.403693979037338-1.33441034976105i</v>
      </c>
      <c r="N1512" t="str">
        <f t="shared" si="747"/>
        <v>-1.41186489383033i</v>
      </c>
      <c r="O1512" t="str">
        <f t="shared" si="748"/>
        <v>0.158263197325923-0.987396961901431i</v>
      </c>
      <c r="P1512" t="str">
        <f t="shared" si="749"/>
        <v>0.841736802674077+0.987396961901431i</v>
      </c>
      <c r="Q1512" t="str">
        <f t="shared" si="750"/>
        <v>-0.841736802674077+0.424467931928899i</v>
      </c>
      <c r="R1512" t="str">
        <f t="shared" si="751"/>
        <v>-0.32564925703355-1.33726436220051i</v>
      </c>
      <c r="S1512" t="str">
        <f t="shared" si="752"/>
        <v>0.145894916224834i</v>
      </c>
      <c r="T1512" t="str">
        <f t="shared" si="753"/>
        <v>0.195100072093699-0.0475105710735892i</v>
      </c>
      <c r="U1512" t="str">
        <f t="shared" si="754"/>
        <v>0.0000333333333333333-0.000819128056345898i</v>
      </c>
      <c r="V1512" t="str">
        <f t="shared" si="755"/>
        <v>6.66666666666667E-06-0.00819128056345898i</v>
      </c>
      <c r="W1512" t="str">
        <f t="shared" si="756"/>
        <v>0.0000276028712881751-0.000744759744281687i</v>
      </c>
      <c r="X1512" t="str">
        <f t="shared" si="757"/>
        <v>0.0000368204619835645-0.00074396044690984i</v>
      </c>
      <c r="Y1512" t="str">
        <f t="shared" si="758"/>
        <v>0.009+0.865822935329347i</v>
      </c>
      <c r="Z1512" t="str">
        <f t="shared" si="759"/>
        <v>-0.0103134354228717-0.000618494060774323i</v>
      </c>
      <c r="AA1512" t="str">
        <f t="shared" si="760"/>
        <v>0.144889861385417-13.8700523359344i</v>
      </c>
      <c r="AB1512" t="str">
        <f t="shared" si="761"/>
        <v>0.920176322650478-0.224080401961735i</v>
      </c>
      <c r="AC1512" t="str">
        <f t="shared" si="762"/>
        <v>1.07245443355036-1.31835271764208i</v>
      </c>
      <c r="AD1512" t="str">
        <f t="shared" si="763"/>
        <v>0.443964641832387+0.336817657547614i</v>
      </c>
      <c r="AE1512" t="str">
        <f t="shared" si="764"/>
        <v>-0.00437048094281956-0.00374833665456736i</v>
      </c>
      <c r="AF1512" t="str">
        <f t="shared" si="765"/>
        <v>-14.2995074261603-2.33129694458861i</v>
      </c>
      <c r="AG1512" t="str">
        <f t="shared" si="766"/>
        <v>1.01714433633803-0.0221146211007753i</v>
      </c>
      <c r="AH1512" t="str">
        <f t="shared" si="767"/>
        <v>0.05146331423838+0.0638319912637331i</v>
      </c>
      <c r="AI1512">
        <f t="shared" si="768"/>
        <v>-21.72437158695811</v>
      </c>
      <c r="AJ1512">
        <f t="shared" si="769"/>
        <v>51.123172076693152</v>
      </c>
      <c r="AK1512"/>
      <c r="AL1512"/>
      <c r="AM1512"/>
      <c r="AN1512"/>
    </row>
    <row r="1513" spans="1:40" x14ac:dyDescent="0.25">
      <c r="A1513"/>
      <c r="B1513">
        <f t="shared" si="735"/>
        <v>137900</v>
      </c>
      <c r="C1513" s="237" t="str">
        <f t="shared" si="738"/>
        <v>-0.0000040189646234498+0.0177594083797574i</v>
      </c>
      <c r="D1513" s="208" t="str">
        <f t="shared" si="739"/>
        <v>-5.95703676906807+0.136155464244807i</v>
      </c>
      <c r="E1513" t="str">
        <f t="shared" si="740"/>
        <v>2870</v>
      </c>
      <c r="F1513" t="str">
        <f t="shared" si="741"/>
        <v>0.777000777000777</v>
      </c>
      <c r="G1513" t="str">
        <f t="shared" si="736"/>
        <v>0.777000777000777</v>
      </c>
      <c r="H1513" t="str">
        <f t="shared" si="742"/>
        <v>8.34351131860451+2.46609548076752i</v>
      </c>
      <c r="I1513" t="str">
        <f t="shared" si="743"/>
        <v>541.532033662541i</v>
      </c>
      <c r="J1513" t="str">
        <f t="shared" si="737"/>
        <v>-395.952598698165+118.469879940287i</v>
      </c>
      <c r="K1513" t="str">
        <f t="shared" si="744"/>
        <v>0.375586283538847-1.25529261173852i</v>
      </c>
      <c r="L1513" t="str">
        <f t="shared" si="745"/>
        <v>0.0275691068665685-0.0783084993038549i</v>
      </c>
      <c r="M1513" t="str">
        <f t="shared" si="746"/>
        <v>0.403155390405415-1.33360111104237i</v>
      </c>
      <c r="N1513" t="str">
        <f t="shared" si="747"/>
        <v>-1.41288946922498i</v>
      </c>
      <c r="O1513" t="str">
        <f t="shared" si="748"/>
        <v>0.157251451802243-0.987558596188645i</v>
      </c>
      <c r="P1513" t="str">
        <f t="shared" si="749"/>
        <v>0.842748548197757+0.987558596188645i</v>
      </c>
      <c r="Q1513" t="str">
        <f t="shared" si="750"/>
        <v>-0.842748548197757+0.425330873036335i</v>
      </c>
      <c r="R1513" t="str">
        <f t="shared" si="751"/>
        <v>-0.32563764868442-1.33617832270991i</v>
      </c>
      <c r="S1513" t="str">
        <f t="shared" si="752"/>
        <v>0.146000790619773i</v>
      </c>
      <c r="T1513" t="str">
        <f t="shared" si="753"/>
        <v>0.195083091524649-0.0475433541634892i</v>
      </c>
      <c r="U1513" t="str">
        <f t="shared" si="754"/>
        <v>0.0000333333333333333-0.000818534054854713i</v>
      </c>
      <c r="V1513" t="str">
        <f t="shared" si="755"/>
        <v>6.66666666666667E-06-0.00818534054854713i</v>
      </c>
      <c r="W1513" t="str">
        <f t="shared" si="756"/>
        <v>0.0000276028706573391-0.000744219813950023i</v>
      </c>
      <c r="X1513" t="str">
        <f t="shared" si="757"/>
        <v>0.0000368070848576366-0.000743421261903673i</v>
      </c>
      <c r="Y1513" t="str">
        <f t="shared" si="758"/>
        <v>0.009+0.866451253860065i</v>
      </c>
      <c r="Z1513" t="str">
        <f t="shared" si="759"/>
        <v>-0.0102984780127228-0.000617703060113678i</v>
      </c>
      <c r="AA1513" t="str">
        <f t="shared" si="760"/>
        <v>0.144679248128007-13.8599792097699i</v>
      </c>
      <c r="AB1513" t="str">
        <f t="shared" si="761"/>
        <v>0.920096234942579-0.224235021192705i</v>
      </c>
      <c r="AC1513" t="str">
        <f t="shared" si="762"/>
        <v>1.07190168341163-1.31744291869684i</v>
      </c>
      <c r="AD1513" t="str">
        <f t="shared" si="763"/>
        <v>0.44431000172693+0.336894744991219i</v>
      </c>
      <c r="AE1513" t="str">
        <f t="shared" si="764"/>
        <v>-0.00436761586870034-0.00374395477159977i</v>
      </c>
      <c r="AF1513" t="str">
        <f t="shared" si="765"/>
        <v>-14.3005480876726-2.32994001652271i</v>
      </c>
      <c r="AG1513" t="str">
        <f t="shared" si="766"/>
        <v>1.01713576448637-0.0221159762637726i</v>
      </c>
      <c r="AH1513" t="str">
        <f t="shared" si="767"/>
        <v>0.0514444120518091+0.0637620206651665i</v>
      </c>
      <c r="AI1513">
        <f t="shared" si="768"/>
        <v>-21.731401058884387</v>
      </c>
      <c r="AJ1513">
        <f t="shared" si="769"/>
        <v>51.102750006716491</v>
      </c>
      <c r="AK1513"/>
      <c r="AL1513"/>
      <c r="AM1513"/>
      <c r="AN1513"/>
    </row>
    <row r="1514" spans="1:40" x14ac:dyDescent="0.25">
      <c r="A1514"/>
      <c r="B1514">
        <f t="shared" si="735"/>
        <v>138000</v>
      </c>
      <c r="C1514" s="237" t="str">
        <f t="shared" si="738"/>
        <v>-4.01314214769414E-06+0.0177465392445669i</v>
      </c>
      <c r="D1514" s="208" t="str">
        <f t="shared" si="739"/>
        <v>-5.95703672442909+0.136056800875013i</v>
      </c>
      <c r="E1514" t="str">
        <f t="shared" si="740"/>
        <v>2870</v>
      </c>
      <c r="F1514" t="str">
        <f t="shared" si="741"/>
        <v>0.777000777000777</v>
      </c>
      <c r="G1514" t="str">
        <f t="shared" si="736"/>
        <v>0.777000777000777</v>
      </c>
      <c r="H1514" t="str">
        <f t="shared" si="742"/>
        <v>8.34455004404145+2.46464122132114i</v>
      </c>
      <c r="I1514" t="str">
        <f t="shared" si="743"/>
        <v>541.924732744239i</v>
      </c>
      <c r="J1514" t="str">
        <f t="shared" si="737"/>
        <v>-396.528518243341+118.555789932992i</v>
      </c>
      <c r="K1514" t="str">
        <f t="shared" si="744"/>
        <v>0.375084282975559-1.25452848004073i</v>
      </c>
      <c r="L1514" t="str">
        <f t="shared" si="745"/>
        <v>0.0275335649607856-0.0782642577473689i</v>
      </c>
      <c r="M1514" t="str">
        <f t="shared" si="746"/>
        <v>0.402617847936345-1.3327927377881i</v>
      </c>
      <c r="N1514" t="str">
        <f t="shared" si="747"/>
        <v>-1.41391404461963i</v>
      </c>
      <c r="O1514" t="str">
        <f t="shared" si="748"/>
        <v>0.156239541203121-0.987719193781633i</v>
      </c>
      <c r="P1514" t="str">
        <f t="shared" si="749"/>
        <v>0.843760458796879+0.987719193781633i</v>
      </c>
      <c r="Q1514" t="str">
        <f t="shared" si="750"/>
        <v>-0.843760458796879+0.426194850837997i</v>
      </c>
      <c r="R1514" t="str">
        <f t="shared" si="751"/>
        <v>-0.325626030561934-1.33509376928166i</v>
      </c>
      <c r="S1514" t="str">
        <f t="shared" si="752"/>
        <v>0.146106665014711i</v>
      </c>
      <c r="T1514" t="str">
        <f t="shared" si="753"/>
        <v>0.195066098111663-0.0475761333673825i</v>
      </c>
      <c r="U1514" t="str">
        <f t="shared" si="754"/>
        <v>0.0000333333333333334-0.000817940914235255i</v>
      </c>
      <c r="V1514" t="str">
        <f t="shared" si="755"/>
        <v>6.66666666666667E-06-0.00817940914235255i</v>
      </c>
      <c r="W1514" t="str">
        <f t="shared" si="756"/>
        <v>0.0000276028700260455-0.000743680666229013i</v>
      </c>
      <c r="X1514" t="str">
        <f t="shared" si="757"/>
        <v>0.0000367937367941044-0.000742882858067882i</v>
      </c>
      <c r="Y1514" t="str">
        <f t="shared" si="758"/>
        <v>0.009+0.867079572390783i</v>
      </c>
      <c r="Z1514" t="str">
        <f t="shared" si="759"/>
        <v>-0.0102835531270084-0.000616913950980959i</v>
      </c>
      <c r="AA1514" t="str">
        <f t="shared" si="760"/>
        <v>0.144469094158596-13.849920715082i</v>
      </c>
      <c r="AB1514" t="str">
        <f t="shared" si="761"/>
        <v>0.920016086657123-0.224389622095586i</v>
      </c>
      <c r="AC1514" t="str">
        <f t="shared" si="762"/>
        <v>1.0713500381127-1.31653402569222i</v>
      </c>
      <c r="AD1514" t="str">
        <f t="shared" si="763"/>
        <v>0.444655462917965+0.336971495499087i</v>
      </c>
      <c r="AE1514" t="str">
        <f t="shared" si="764"/>
        <v>-0.00436475565947507-0.0037395784347063i</v>
      </c>
      <c r="AF1514" t="str">
        <f t="shared" si="765"/>
        <v>-14.3015867684705-2.32858442044613i</v>
      </c>
      <c r="AG1514" t="str">
        <f t="shared" si="766"/>
        <v>1.0171271882336-0.0221173346036322i</v>
      </c>
      <c r="AH1514" t="str">
        <f t="shared" si="767"/>
        <v>0.0514255326439341+0.0636921359995525i</v>
      </c>
      <c r="AI1514">
        <f t="shared" si="768"/>
        <v>-21.738426505668343</v>
      </c>
      <c r="AJ1514">
        <f t="shared" si="769"/>
        <v>51.082320223241481</v>
      </c>
      <c r="AK1514"/>
      <c r="AL1514"/>
      <c r="AM1514"/>
      <c r="AN1514"/>
    </row>
    <row r="1515" spans="1:40" x14ac:dyDescent="0.25">
      <c r="A1515"/>
      <c r="B1515">
        <f t="shared" si="735"/>
        <v>138100</v>
      </c>
      <c r="C1515" s="237" t="str">
        <f t="shared" si="738"/>
        <v>-4.00733231574814E-06+0.0177336887467889i</v>
      </c>
      <c r="D1515" s="208" t="str">
        <f t="shared" si="739"/>
        <v>-5.95703667988705+0.135958280392048i</v>
      </c>
      <c r="E1515" t="str">
        <f t="shared" si="740"/>
        <v>2870</v>
      </c>
      <c r="F1515" t="str">
        <f t="shared" si="741"/>
        <v>0.777000777000777</v>
      </c>
      <c r="G1515" t="str">
        <f t="shared" si="736"/>
        <v>0.777000777000777</v>
      </c>
      <c r="H1515" t="str">
        <f t="shared" si="742"/>
        <v>8.34558679350028+2.46318843540468i</v>
      </c>
      <c r="I1515" t="str">
        <f t="shared" si="743"/>
        <v>542.317431825938i</v>
      </c>
      <c r="J1515" t="str">
        <f t="shared" si="737"/>
        <v>-397.104855272784+118.641699925697i</v>
      </c>
      <c r="K1515" t="str">
        <f t="shared" si="744"/>
        <v>0.374583260094128-1.25376517177725i</v>
      </c>
      <c r="L1515" t="str">
        <f t="shared" si="745"/>
        <v>0.0274980889128969-0.0782200571104538i</v>
      </c>
      <c r="M1515" t="str">
        <f t="shared" si="746"/>
        <v>0.402081349007025-1.3319852288877i</v>
      </c>
      <c r="N1515" t="str">
        <f t="shared" si="747"/>
        <v>-1.41493862001428i</v>
      </c>
      <c r="O1515" t="str">
        <f t="shared" si="748"/>
        <v>0.155227466590814-0.987878754511806i</v>
      </c>
      <c r="P1515" t="str">
        <f t="shared" si="749"/>
        <v>0.844772533409186+0.987878754511806i</v>
      </c>
      <c r="Q1515" t="str">
        <f t="shared" si="750"/>
        <v>-0.844772533409186+0.427059865502474i</v>
      </c>
      <c r="R1515" t="str">
        <f t="shared" si="751"/>
        <v>-0.325614402662969-1.33401069867983i</v>
      </c>
      <c r="S1515" t="str">
        <f t="shared" si="752"/>
        <v>0.146212539409649i</v>
      </c>
      <c r="T1515" t="str">
        <f t="shared" si="753"/>
        <v>0.195049091853618-0.0476089086817087i</v>
      </c>
      <c r="U1515" t="str">
        <f t="shared" si="754"/>
        <v>0.0000333333333333332-0.000817348632617411i</v>
      </c>
      <c r="V1515" t="str">
        <f t="shared" si="755"/>
        <v>6.66666666666667E-06-0.00817348632617411i</v>
      </c>
      <c r="W1515" t="str">
        <f t="shared" si="756"/>
        <v>0.0000276028693942942-0.000743142299418555i</v>
      </c>
      <c r="X1515" t="str">
        <f t="shared" si="757"/>
        <v>0.0000367804177088407-0.000742345233706535i</v>
      </c>
      <c r="Y1515" t="str">
        <f t="shared" si="758"/>
        <v>0.009+0.867707890921501i</v>
      </c>
      <c r="Z1515" t="str">
        <f t="shared" si="759"/>
        <v>-0.0102686606714842-0.00061612672710596i</v>
      </c>
      <c r="AA1515" t="str">
        <f t="shared" si="760"/>
        <v>0.144259398141573-13.8398768199915i</v>
      </c>
      <c r="AB1515" t="str">
        <f t="shared" si="761"/>
        <v>0.919935877788812-0.224544204653587i</v>
      </c>
      <c r="AC1515" t="str">
        <f t="shared" si="762"/>
        <v>1.07079949491037-1.31562603745736i</v>
      </c>
      <c r="AD1515" t="str">
        <f t="shared" si="763"/>
        <v>0.445001025097495+0.337047908945926i</v>
      </c>
      <c r="AE1515" t="str">
        <f t="shared" si="764"/>
        <v>-0.00436190030017203-0.00373520763215113i</v>
      </c>
      <c r="AF1515" t="str">
        <f t="shared" si="765"/>
        <v>-14.3026234733873-2.32723015501263i</v>
      </c>
      <c r="AG1515" t="str">
        <f t="shared" si="766"/>
        <v>1.01711860758273-0.0221186960979401i</v>
      </c>
      <c r="AH1515" t="str">
        <f t="shared" si="767"/>
        <v>0.0514066759334781+0.0636223370895449i</v>
      </c>
      <c r="AI1515">
        <f t="shared" si="768"/>
        <v>-21.745447934436491</v>
      </c>
      <c r="AJ1515">
        <f t="shared" si="769"/>
        <v>51.061882739764606</v>
      </c>
      <c r="AK1515"/>
      <c r="AL1515"/>
      <c r="AM1515"/>
      <c r="AN1515"/>
    </row>
    <row r="1516" spans="1:40" x14ac:dyDescent="0.25">
      <c r="A1516"/>
      <c r="B1516">
        <f t="shared" si="735"/>
        <v>138200</v>
      </c>
      <c r="C1516" s="237" t="str">
        <f t="shared" si="738"/>
        <v>-4.00153509102933E-06+0.0177208568459657i</v>
      </c>
      <c r="D1516" s="208" t="str">
        <f t="shared" si="739"/>
        <v>-5.95703663544166+0.135859902485737i</v>
      </c>
      <c r="E1516" t="str">
        <f t="shared" si="740"/>
        <v>2870</v>
      </c>
      <c r="F1516" t="str">
        <f t="shared" si="741"/>
        <v>0.777000777000777</v>
      </c>
      <c r="G1516" t="str">
        <f t="shared" si="736"/>
        <v>0.777000777000777</v>
      </c>
      <c r="H1516" t="str">
        <f t="shared" si="742"/>
        <v>8.34662157180036+2.46173712136114i</v>
      </c>
      <c r="I1516" t="str">
        <f t="shared" si="743"/>
        <v>542.710130907637i</v>
      </c>
      <c r="J1516" t="str">
        <f t="shared" si="737"/>
        <v>-397.681609786492+118.727609918402i</v>
      </c>
      <c r="K1516" t="str">
        <f t="shared" si="744"/>
        <v>0.37408321243441-1.25300268587282i</v>
      </c>
      <c r="L1516" t="str">
        <f t="shared" si="745"/>
        <v>0.0274626785678687-0.0781758973587454i</v>
      </c>
      <c r="M1516" t="str">
        <f t="shared" si="746"/>
        <v>0.401545891002279-1.33117858323157i</v>
      </c>
      <c r="N1516" t="str">
        <f t="shared" si="747"/>
        <v>-1.41596319540894i</v>
      </c>
      <c r="O1516" t="str">
        <f t="shared" si="748"/>
        <v>0.154215229027742-0.988037278211668i</v>
      </c>
      <c r="P1516" t="str">
        <f t="shared" si="749"/>
        <v>0.845784770972258+0.988037278211668i</v>
      </c>
      <c r="Q1516" t="str">
        <f t="shared" si="750"/>
        <v>-0.845784770972258+0.427925917197272i</v>
      </c>
      <c r="R1516" t="str">
        <f t="shared" si="751"/>
        <v>-0.325602764984399-1.33292910767787i</v>
      </c>
      <c r="S1516" t="str">
        <f t="shared" si="752"/>
        <v>0.146318413804587i</v>
      </c>
      <c r="T1516" t="str">
        <f t="shared" si="753"/>
        <v>0.195032072749389-0.047641680102905i</v>
      </c>
      <c r="U1516" t="str">
        <f t="shared" si="754"/>
        <v>0.0000333333333333333-0.000816757208136502i</v>
      </c>
      <c r="V1516" t="str">
        <f t="shared" si="755"/>
        <v>6.66666666666667E-06-0.00816757208136503i</v>
      </c>
      <c r="W1516" t="str">
        <f t="shared" si="756"/>
        <v>0.0000276028687620855-0.000742604711823488i</v>
      </c>
      <c r="X1516" t="str">
        <f t="shared" si="757"/>
        <v>0.0000367671275180232-0.000741808387128628i</v>
      </c>
      <c r="Y1516" t="str">
        <f t="shared" si="758"/>
        <v>0.009+0.868336209452219i</v>
      </c>
      <c r="Z1516" t="str">
        <f t="shared" si="759"/>
        <v>-0.0102538005522477-0.000615341382244471i</v>
      </c>
      <c r="AA1516" t="str">
        <f t="shared" si="760"/>
        <v>0.144050158746181-13.8298474927117i</v>
      </c>
      <c r="AB1516" t="str">
        <f t="shared" si="761"/>
        <v>0.919855608332342-0.224698768849904i</v>
      </c>
      <c r="AC1516" t="str">
        <f t="shared" si="762"/>
        <v>1.07025005106976-1.31471895282241i</v>
      </c>
      <c r="AD1516" t="str">
        <f t="shared" si="763"/>
        <v>0.445346687957339+0.337123985206686i</v>
      </c>
      <c r="AE1516" t="str">
        <f t="shared" si="764"/>
        <v>-0.00435904977587382-0.00373084235223395i</v>
      </c>
      <c r="AF1516" t="str">
        <f t="shared" si="765"/>
        <v>-14.303658207242-2.3258772188754i</v>
      </c>
      <c r="AG1516" t="str">
        <f t="shared" si="766"/>
        <v>1.01711002253676-0.0221200607243381i</v>
      </c>
      <c r="AH1516" t="str">
        <f t="shared" si="767"/>
        <v>0.0513878418394639+0.0635526237583127i</v>
      </c>
      <c r="AI1516">
        <f t="shared" si="768"/>
        <v>-21.752465352300128</v>
      </c>
      <c r="AJ1516">
        <f t="shared" si="769"/>
        <v>51.041437569741468</v>
      </c>
      <c r="AK1516"/>
      <c r="AL1516"/>
      <c r="AM1516"/>
      <c r="AN1516"/>
    </row>
    <row r="1517" spans="1:40" x14ac:dyDescent="0.25">
      <c r="A1517"/>
      <c r="B1517">
        <f t="shared" si="735"/>
        <v>138300</v>
      </c>
      <c r="C1517" s="237" t="str">
        <f t="shared" si="738"/>
        <v>-3.99575043708751E-06+0.0177080435017569i</v>
      </c>
      <c r="D1517" s="208" t="str">
        <f t="shared" si="739"/>
        <v>-5.95703659109264+0.135761666846803i</v>
      </c>
      <c r="E1517" t="str">
        <f t="shared" si="740"/>
        <v>2870</v>
      </c>
      <c r="F1517" t="str">
        <f t="shared" si="741"/>
        <v>0.777000777000777</v>
      </c>
      <c r="G1517" t="str">
        <f t="shared" si="736"/>
        <v>0.777000777000777</v>
      </c>
      <c r="H1517" t="str">
        <f t="shared" si="742"/>
        <v>8.347654383747+2.46028727753384i</v>
      </c>
      <c r="I1517" t="str">
        <f t="shared" si="743"/>
        <v>543.102829989336i</v>
      </c>
      <c r="J1517" t="str">
        <f t="shared" si="737"/>
        <v>-398.258781784467+118.813519911107i</v>
      </c>
      <c r="K1517" t="str">
        <f t="shared" si="744"/>
        <v>0.373584137543724-1.25224102125314i</v>
      </c>
      <c r="L1517" t="str">
        <f t="shared" si="745"/>
        <v>0.0274273337710971-0.078131778457828i</v>
      </c>
      <c r="M1517" t="str">
        <f t="shared" si="746"/>
        <v>0.401011471314821-1.33037279971097i</v>
      </c>
      <c r="N1517" t="str">
        <f t="shared" si="747"/>
        <v>-1.41698777080359i</v>
      </c>
      <c r="O1517" t="str">
        <f t="shared" si="748"/>
        <v>0.153202829576527-0.988194764714803i</v>
      </c>
      <c r="P1517" t="str">
        <f t="shared" si="749"/>
        <v>0.846797170423473+0.988194764714803i</v>
      </c>
      <c r="Q1517" t="str">
        <f t="shared" si="750"/>
        <v>-0.846797170423473+0.428793006088787i</v>
      </c>
      <c r="R1517" t="str">
        <f t="shared" si="751"/>
        <v>-0.325591117523092-1.33184899305856i</v>
      </c>
      <c r="S1517" t="str">
        <f t="shared" si="752"/>
        <v>0.146424288199525i</v>
      </c>
      <c r="T1517" t="str">
        <f t="shared" si="753"/>
        <v>0.195015040797854-0.0476744476274066i</v>
      </c>
      <c r="U1517" t="str">
        <f t="shared" si="754"/>
        <v>0.0000333333333333333-0.000816166638933224i</v>
      </c>
      <c r="V1517" t="str">
        <f t="shared" si="755"/>
        <v>6.66666666666667E-06-0.00816166638933224i</v>
      </c>
      <c r="W1517" t="str">
        <f t="shared" si="756"/>
        <v>0.0000276028681294191-0.000742067901753532i</v>
      </c>
      <c r="X1517" t="str">
        <f t="shared" si="757"/>
        <v>0.0000367538661381311-0.000741272316648017i</v>
      </c>
      <c r="Y1517" t="str">
        <f t="shared" si="758"/>
        <v>0.009+0.868964527982937i</v>
      </c>
      <c r="Z1517" t="str">
        <f t="shared" si="759"/>
        <v>-0.0102389726757357-0.000614557910178112i</v>
      </c>
      <c r="AA1517" t="str">
        <f t="shared" si="760"/>
        <v>0.143841374646498-13.8198327015481i</v>
      </c>
      <c r="AB1517" t="str">
        <f t="shared" si="761"/>
        <v>0.91977527828242-0.224853314667722i</v>
      </c>
      <c r="AC1517" t="str">
        <f t="shared" si="762"/>
        <v>1.06970170386424-1.31381277061844i</v>
      </c>
      <c r="AD1517" t="str">
        <f t="shared" si="763"/>
        <v>0.445692451189172+0.337199724156582i</v>
      </c>
      <c r="AE1517" t="str">
        <f t="shared" si="764"/>
        <v>-0.0043562040717173-0.00372648258328984i</v>
      </c>
      <c r="AF1517" t="str">
        <f t="shared" si="765"/>
        <v>-14.3046909748396-2.32452561068704i</v>
      </c>
      <c r="AG1517" t="str">
        <f t="shared" si="766"/>
        <v>1.01710143309872-0.0221214284605254i</v>
      </c>
      <c r="AH1517" t="str">
        <f t="shared" si="767"/>
        <v>0.0513690302812143+0.0634829958295365i</v>
      </c>
      <c r="AI1517">
        <f t="shared" si="768"/>
        <v>-21.759478766355439</v>
      </c>
      <c r="AJ1517">
        <f t="shared" si="769"/>
        <v>51.020984726585219</v>
      </c>
      <c r="AK1517"/>
      <c r="AL1517"/>
      <c r="AM1517"/>
      <c r="AN1517"/>
    </row>
    <row r="1518" spans="1:40" x14ac:dyDescent="0.25">
      <c r="A1518"/>
      <c r="B1518">
        <f t="shared" si="735"/>
        <v>138400</v>
      </c>
      <c r="C1518" s="237" t="str">
        <f t="shared" si="738"/>
        <v>-3.98997831760405E-06+0.0176952486739387i</v>
      </c>
      <c r="D1518" s="208" t="str">
        <f t="shared" si="739"/>
        <v>-5.95703654683973+0.135663573166863i</v>
      </c>
      <c r="E1518" t="str">
        <f t="shared" si="740"/>
        <v>2870</v>
      </c>
      <c r="F1518" t="str">
        <f t="shared" si="741"/>
        <v>0.777000777000777</v>
      </c>
      <c r="G1518" t="str">
        <f t="shared" si="736"/>
        <v>0.777000777000777</v>
      </c>
      <c r="H1518" t="str">
        <f t="shared" si="742"/>
        <v>8.34868523413154+2.45883890226639i</v>
      </c>
      <c r="I1518" t="str">
        <f t="shared" si="743"/>
        <v>543.495529071034i</v>
      </c>
      <c r="J1518" t="str">
        <f t="shared" si="737"/>
        <v>-398.836371266707+118.899429903812i</v>
      </c>
      <c r="K1518" t="str">
        <f t="shared" si="744"/>
        <v>0.373086032976839-1.25148017684484i</v>
      </c>
      <c r="L1518" t="str">
        <f t="shared" si="745"/>
        <v>0.0273920543684069-0.078087700373234i</v>
      </c>
      <c r="M1518" t="str">
        <f t="shared" si="746"/>
        <v>0.400478087345246-1.32956787721807i</v>
      </c>
      <c r="N1518" t="str">
        <f t="shared" si="747"/>
        <v>-1.41801234619824i</v>
      </c>
      <c r="O1518" t="str">
        <f t="shared" si="748"/>
        <v>0.15219026929993-0.988351213855892i</v>
      </c>
      <c r="P1518" t="str">
        <f t="shared" si="749"/>
        <v>0.84780973070007+0.988351213855892i</v>
      </c>
      <c r="Q1518" t="str">
        <f t="shared" si="750"/>
        <v>-0.84780973070007+0.429661132342348i</v>
      </c>
      <c r="R1518" t="str">
        <f t="shared" si="751"/>
        <v>-0.325579460275917-1.33077035161394i</v>
      </c>
      <c r="S1518" t="str">
        <f t="shared" si="752"/>
        <v>0.146530162594463i</v>
      </c>
      <c r="T1518" t="str">
        <f t="shared" si="753"/>
        <v>0.194997995997881-0.0477072112516476i</v>
      </c>
      <c r="U1518" t="str">
        <f t="shared" si="754"/>
        <v>0.0000333333333333334-0.000815576923153649i</v>
      </c>
      <c r="V1518" t="str">
        <f t="shared" si="755"/>
        <v>6.66666666666667E-06-0.0081557692315365i</v>
      </c>
      <c r="W1518" t="str">
        <f t="shared" si="756"/>
        <v>0.0000276028674962952-0.000741531867523301i</v>
      </c>
      <c r="X1518" t="str">
        <f t="shared" si="757"/>
        <v>0.0000367406334859459-0.000740737020583442i</v>
      </c>
      <c r="Y1518" t="str">
        <f t="shared" si="758"/>
        <v>0.009+0.869592846513655i</v>
      </c>
      <c r="Z1518" t="str">
        <f t="shared" si="759"/>
        <v>-0.0102241769487232-0.000613776304714238i</v>
      </c>
      <c r="AA1518" t="str">
        <f t="shared" si="760"/>
        <v>0.143633044521415-13.8098324148984i</v>
      </c>
      <c r="AB1518" t="str">
        <f t="shared" si="761"/>
        <v>0.919694887633708-0.225007842090225i</v>
      </c>
      <c r="AC1518" t="str">
        <f t="shared" si="762"/>
        <v>1.06915445057543-1.31290748967743i</v>
      </c>
      <c r="AD1518" t="str">
        <f t="shared" si="763"/>
        <v>0.446038314484517+0.337275125671054i</v>
      </c>
      <c r="AE1518" t="str">
        <f t="shared" si="764"/>
        <v>-0.00435336317289356-0.003722128313689i</v>
      </c>
      <c r="AF1518" t="str">
        <f t="shared" si="765"/>
        <v>-14.3057217809713-2.32317532909953i</v>
      </c>
      <c r="AG1518" t="str">
        <f t="shared" si="766"/>
        <v>1.01709283927162-0.0221227992842587i</v>
      </c>
      <c r="AH1518" t="str">
        <f t="shared" si="767"/>
        <v>0.0513502411783566+0.0634134531274093i</v>
      </c>
      <c r="AI1518">
        <f t="shared" si="768"/>
        <v>-21.766488183682906</v>
      </c>
      <c r="AJ1518">
        <f t="shared" si="769"/>
        <v>51.000524223664797</v>
      </c>
      <c r="AK1518"/>
      <c r="AL1518"/>
      <c r="AM1518"/>
      <c r="AN1518"/>
    </row>
    <row r="1519" spans="1:40" x14ac:dyDescent="0.25">
      <c r="A1519"/>
      <c r="B1519">
        <f t="shared" si="735"/>
        <v>138500</v>
      </c>
      <c r="C1519" s="237" t="str">
        <f t="shared" si="738"/>
        <v>-3.98421869639146E-06+0.0176824723224033i</v>
      </c>
      <c r="D1519" s="208" t="str">
        <f t="shared" si="739"/>
        <v>-5.95703650268263+0.135565621138425i</v>
      </c>
      <c r="E1519" t="str">
        <f t="shared" si="740"/>
        <v>2870</v>
      </c>
      <c r="F1519" t="str">
        <f t="shared" si="741"/>
        <v>0.777000777000777</v>
      </c>
      <c r="G1519" t="str">
        <f t="shared" si="736"/>
        <v>0.777000777000777</v>
      </c>
      <c r="H1519" t="str">
        <f t="shared" si="742"/>
        <v>8.34971412773132+2.45739199390278i</v>
      </c>
      <c r="I1519" t="str">
        <f t="shared" si="743"/>
        <v>543.888228152733i</v>
      </c>
      <c r="J1519" t="str">
        <f t="shared" si="737"/>
        <v>-399.414378233214+118.985339896518i</v>
      </c>
      <c r="K1519" t="str">
        <f t="shared" si="744"/>
        <v>0.372588896295933-1.25072015157553i</v>
      </c>
      <c r="L1519" t="str">
        <f t="shared" si="745"/>
        <v>0.0273568402060512-0.0780436630704465i</v>
      </c>
      <c r="M1519" t="str">
        <f t="shared" si="746"/>
        <v>0.399945736501984-1.32876381464598i</v>
      </c>
      <c r="N1519" t="str">
        <f t="shared" si="747"/>
        <v>-1.41903692159289i</v>
      </c>
      <c r="O1519" t="str">
        <f t="shared" si="748"/>
        <v>0.15117754926089-0.9885066254707i</v>
      </c>
      <c r="P1519" t="str">
        <f t="shared" si="749"/>
        <v>0.84882245073911+0.9885066254707i</v>
      </c>
      <c r="Q1519" t="str">
        <f t="shared" si="750"/>
        <v>-0.84882245073911+0.43053029612219i</v>
      </c>
      <c r="R1519" t="str">
        <f t="shared" si="751"/>
        <v>-0.325567793239738-1.32969318014534i</v>
      </c>
      <c r="S1519" t="str">
        <f t="shared" si="752"/>
        <v>0.146636036989402i</v>
      </c>
      <c r="T1519" t="str">
        <f t="shared" si="753"/>
        <v>0.194980938348348-0.0477399709720602i</v>
      </c>
      <c r="U1519" t="str">
        <f t="shared" si="754"/>
        <v>0.0000333333333333332-0.000814988058949201i</v>
      </c>
      <c r="V1519" t="str">
        <f t="shared" si="755"/>
        <v>6.66666666666667E-06-0.00814988058949201i</v>
      </c>
      <c r="W1519" t="str">
        <f t="shared" si="756"/>
        <v>0.0000276028668627134-0.00074099660745227i</v>
      </c>
      <c r="X1519" t="str">
        <f t="shared" si="757"/>
        <v>0.0000367274294785488-0.000740202497258481i</v>
      </c>
      <c r="Y1519" t="str">
        <f t="shared" si="758"/>
        <v>0.009+0.870221165044373i</v>
      </c>
      <c r="Z1519" t="str">
        <f t="shared" si="759"/>
        <v>-0.010209413278322-0.000612996559685802i</v>
      </c>
      <c r="AA1519" t="str">
        <f t="shared" si="760"/>
        <v>0.143425167054615-13.7998466012516i</v>
      </c>
      <c r="AB1519" t="str">
        <f t="shared" si="761"/>
        <v>0.919614436380913-0.225162351100585i</v>
      </c>
      <c r="AC1519" t="str">
        <f t="shared" si="762"/>
        <v>1.06860828849315-1.31200310883246i</v>
      </c>
      <c r="AD1519" t="str">
        <f t="shared" si="763"/>
        <v>0.44638427753471+0.337350189625819i</v>
      </c>
      <c r="AE1519" t="str">
        <f t="shared" si="764"/>
        <v>-0.00435052706464704-0.00371777953183687i</v>
      </c>
      <c r="AF1519" t="str">
        <f t="shared" si="765"/>
        <v>-14.3067506304139-2.32182637276436i</v>
      </c>
      <c r="AG1519" t="str">
        <f t="shared" si="766"/>
        <v>1.01708424105848-0.0221241731733492i</v>
      </c>
      <c r="AH1519" t="str">
        <f t="shared" si="767"/>
        <v>0.0513314744508077+0.0633439954766327i</v>
      </c>
      <c r="AI1519">
        <f t="shared" si="768"/>
        <v>-21.773493611348471</v>
      </c>
      <c r="AJ1519">
        <f t="shared" si="769"/>
        <v>50.980056074311499</v>
      </c>
      <c r="AK1519"/>
      <c r="AL1519"/>
      <c r="AM1519"/>
      <c r="AN1519"/>
    </row>
    <row r="1520" spans="1:40" x14ac:dyDescent="0.25">
      <c r="A1520"/>
      <c r="B1520">
        <f t="shared" si="735"/>
        <v>138600</v>
      </c>
      <c r="C1520" s="237" t="str">
        <f t="shared" si="738"/>
        <v>-3.97847153739269E-06+0.0176697144071587i</v>
      </c>
      <c r="D1520" s="208" t="str">
        <f t="shared" si="739"/>
        <v>-5.95703645862108+0.135467810454883i</v>
      </c>
      <c r="E1520" t="str">
        <f t="shared" si="740"/>
        <v>2870</v>
      </c>
      <c r="F1520" t="str">
        <f t="shared" si="741"/>
        <v>0.777000777000777</v>
      </c>
      <c r="G1520" t="str">
        <f t="shared" si="736"/>
        <v>0.777000777000777</v>
      </c>
      <c r="H1520" t="str">
        <f t="shared" si="742"/>
        <v>8.35074106930987+2.45594655078729i</v>
      </c>
      <c r="I1520" t="str">
        <f t="shared" si="743"/>
        <v>544.280927234432i</v>
      </c>
      <c r="J1520" t="str">
        <f t="shared" si="737"/>
        <v>-399.992802683987+119.071249889222i</v>
      </c>
      <c r="K1520" t="str">
        <f t="shared" si="744"/>
        <v>0.372092725070568-1.24996094437378i</v>
      </c>
      <c r="L1520" t="str">
        <f t="shared" si="745"/>
        <v>0.0273216911307086-0.077999666514898i</v>
      </c>
      <c r="M1520" t="str">
        <f t="shared" si="746"/>
        <v>0.399414416201277-1.32796061088868i</v>
      </c>
      <c r="N1520" t="str">
        <f t="shared" si="747"/>
        <v>-1.42006149698754i</v>
      </c>
      <c r="O1520" t="str">
        <f t="shared" si="748"/>
        <v>0.150164670522515-0.988660999396084i</v>
      </c>
      <c r="P1520" t="str">
        <f t="shared" si="749"/>
        <v>0.849835329477485+0.988660999396084i</v>
      </c>
      <c r="Q1520" t="str">
        <f t="shared" si="750"/>
        <v>-0.849835329477485+0.431400497591456i</v>
      </c>
      <c r="R1520" t="str">
        <f t="shared" si="751"/>
        <v>-0.325556116411417-1.32861747546332i</v>
      </c>
      <c r="S1520" t="str">
        <f t="shared" si="752"/>
        <v>0.14674191138434i</v>
      </c>
      <c r="T1520" t="str">
        <f t="shared" si="753"/>
        <v>0.194963867848124-0.047772726785074i</v>
      </c>
      <c r="U1520" t="str">
        <f t="shared" si="754"/>
        <v>0.0000333333333333333-0.000814400044476656i</v>
      </c>
      <c r="V1520" t="str">
        <f t="shared" si="755"/>
        <v>6.66666666666667E-06-0.00814400044476656i</v>
      </c>
      <c r="W1520" t="str">
        <f t="shared" si="756"/>
        <v>0.0000276028662286744-0.00074046211986478i</v>
      </c>
      <c r="X1520" t="str">
        <f t="shared" si="757"/>
        <v>0.0000367142540333213-0.00073966874500157i</v>
      </c>
      <c r="Y1520" t="str">
        <f t="shared" si="758"/>
        <v>0.009+0.870849483575091i</v>
      </c>
      <c r="Z1520" t="str">
        <f t="shared" si="759"/>
        <v>-0.0101946815719792-0.000612218668951244i</v>
      </c>
      <c r="AA1520" t="str">
        <f t="shared" si="760"/>
        <v>0.143217740934552-13.7898752291883i</v>
      </c>
      <c r="AB1520" t="str">
        <f t="shared" si="761"/>
        <v>0.919533924518701-0.225316841681962i</v>
      </c>
      <c r="AC1520" t="str">
        <f t="shared" si="762"/>
        <v>1.06806321491542-1.31109962691744i</v>
      </c>
      <c r="AD1520" t="str">
        <f t="shared" si="763"/>
        <v>0.446730340030959+0.337424915896826i</v>
      </c>
      <c r="AE1520" t="str">
        <f t="shared" si="764"/>
        <v>-0.00434769573227628-0.00371343622617389i</v>
      </c>
      <c r="AF1520" t="str">
        <f t="shared" si="765"/>
        <v>-14.3077775279309-2.32047874033241i</v>
      </c>
      <c r="AG1520" t="str">
        <f t="shared" si="766"/>
        <v>1.01707563846234-0.0221255501056666i</v>
      </c>
      <c r="AH1520" t="str">
        <f t="shared" si="767"/>
        <v>0.0513127300187909+0.0632746227024182i</v>
      </c>
      <c r="AI1520">
        <f t="shared" si="768"/>
        <v>-21.780495056402064</v>
      </c>
      <c r="AJ1520">
        <f t="shared" si="769"/>
        <v>50.959580291810724</v>
      </c>
      <c r="AK1520"/>
      <c r="AL1520"/>
      <c r="AM1520"/>
      <c r="AN1520"/>
    </row>
    <row r="1521" spans="1:40" x14ac:dyDescent="0.25">
      <c r="A1521"/>
      <c r="B1521">
        <f t="shared" si="735"/>
        <v>138700</v>
      </c>
      <c r="C1521" s="237" t="str">
        <f t="shared" si="738"/>
        <v>-3.97273680468064E-06+0.0176569748883285i</v>
      </c>
      <c r="D1521" s="208" t="str">
        <f t="shared" si="739"/>
        <v>-5.9570364146548+0.135370140810519i</v>
      </c>
      <c r="E1521" t="str">
        <f t="shared" si="740"/>
        <v>2870</v>
      </c>
      <c r="F1521" t="str">
        <f t="shared" si="741"/>
        <v>0.777000777000777</v>
      </c>
      <c r="G1521" t="str">
        <f t="shared" si="736"/>
        <v>0.777000777000777</v>
      </c>
      <c r="H1521" t="str">
        <f t="shared" si="742"/>
        <v>8.35176606361678+2.45450257126459i</v>
      </c>
      <c r="I1521" t="str">
        <f t="shared" si="743"/>
        <v>544.67362631613i</v>
      </c>
      <c r="J1521" t="str">
        <f t="shared" si="737"/>
        <v>-400.571644619027+119.157159881927i</v>
      </c>
      <c r="K1521" t="str">
        <f t="shared" si="744"/>
        <v>0.371597516877683-1.24920255416911i</v>
      </c>
      <c r="L1521" t="str">
        <f t="shared" si="745"/>
        <v>0.0272866069894833-0.0779557106719726i</v>
      </c>
      <c r="M1521" t="str">
        <f t="shared" si="746"/>
        <v>0.398884123867166-1.32715826484108i</v>
      </c>
      <c r="N1521" t="str">
        <f t="shared" si="747"/>
        <v>-1.4210860723822i</v>
      </c>
      <c r="O1521" t="str">
        <f t="shared" si="748"/>
        <v>0.14915163414807-0.988814335469991i</v>
      </c>
      <c r="P1521" t="str">
        <f t="shared" si="749"/>
        <v>0.85084836585193+0.988814335469991i</v>
      </c>
      <c r="Q1521" t="str">
        <f t="shared" si="750"/>
        <v>-0.85084836585193+0.432271736912209i</v>
      </c>
      <c r="R1521" t="str">
        <f t="shared" si="751"/>
        <v>-0.32554442978781-1.32754323438758i</v>
      </c>
      <c r="S1521" t="str">
        <f t="shared" si="752"/>
        <v>0.146847785779278i</v>
      </c>
      <c r="T1521" t="str">
        <f t="shared" si="753"/>
        <v>0.194946784496077-0.0478054786871175i</v>
      </c>
      <c r="U1521" t="str">
        <f t="shared" si="754"/>
        <v>0.0000333333333333333-0.000813812877898088i</v>
      </c>
      <c r="V1521" t="str">
        <f t="shared" si="755"/>
        <v>6.66666666666667E-06-0.00813812877898088i</v>
      </c>
      <c r="W1521" t="str">
        <f t="shared" si="756"/>
        <v>0.0000276028655941777-0.000739928403089991i</v>
      </c>
      <c r="X1521" t="str">
        <f t="shared" si="757"/>
        <v>0.000036701107067941-0.000739135762145945i</v>
      </c>
      <c r="Y1521" t="str">
        <f t="shared" si="758"/>
        <v>0.009+0.871477802105809i</v>
      </c>
      <c r="Z1521" t="str">
        <f t="shared" si="759"/>
        <v>-0.0101799817374758-0.000611442626394336i</v>
      </c>
      <c r="AA1521" t="str">
        <f t="shared" si="760"/>
        <v>0.143010764854433-13.7799182673797i</v>
      </c>
      <c r="AB1521" t="str">
        <f t="shared" si="761"/>
        <v>0.919453352041733-0.225471313817512i</v>
      </c>
      <c r="AC1521" t="str">
        <f t="shared" si="762"/>
        <v>1.06751922714841-1.3101970427673i</v>
      </c>
      <c r="AD1521" t="str">
        <f t="shared" si="763"/>
        <v>0.447076501664298+0.33749930436027i</v>
      </c>
      <c r="AE1521" t="str">
        <f t="shared" si="764"/>
        <v>-0.00434486916113279-0.00370909838517512i</v>
      </c>
      <c r="AF1521" t="str">
        <f t="shared" si="765"/>
        <v>-14.3088024782716-2.31913243045407i</v>
      </c>
      <c r="AG1521" t="str">
        <f t="shared" si="766"/>
        <v>1.01706703148624-0.0221269300591353i</v>
      </c>
      <c r="AH1521" t="str">
        <f t="shared" si="767"/>
        <v>0.0512940078028193+0.0632053346304788i</v>
      </c>
      <c r="AI1521">
        <f t="shared" si="768"/>
        <v>-21.787492525879269</v>
      </c>
      <c r="AJ1521">
        <f t="shared" si="769"/>
        <v>50.939096889407544</v>
      </c>
      <c r="AK1521"/>
      <c r="AL1521"/>
      <c r="AM1521"/>
      <c r="AN1521"/>
    </row>
    <row r="1522" spans="1:40" x14ac:dyDescent="0.25">
      <c r="A1522"/>
      <c r="B1522">
        <f t="shared" ref="B1522:B1585" si="770">B1521+100</f>
        <v>138800</v>
      </c>
      <c r="C1522" s="237" t="str">
        <f t="shared" si="738"/>
        <v>-3.96701446245763E-06+0.0176442537261509i</v>
      </c>
      <c r="D1522" s="208" t="str">
        <f t="shared" si="739"/>
        <v>-5.9570363707835+0.13527261190049i</v>
      </c>
      <c r="E1522" t="str">
        <f t="shared" si="740"/>
        <v>2870</v>
      </c>
      <c r="F1522" t="str">
        <f t="shared" si="741"/>
        <v>0.777000777000777</v>
      </c>
      <c r="G1522" t="str">
        <f t="shared" si="736"/>
        <v>0.777000777000777</v>
      </c>
      <c r="H1522" t="str">
        <f t="shared" si="742"/>
        <v>8.35278911538787+2.45306005367973i</v>
      </c>
      <c r="I1522" t="str">
        <f t="shared" si="743"/>
        <v>545.066325397829i</v>
      </c>
      <c r="J1522" t="str">
        <f t="shared" si="737"/>
        <v>-401.150904038332+119.243069874632i</v>
      </c>
      <c r="K1522" t="str">
        <f t="shared" si="744"/>
        <v>0.37110326930155-1.24844497989202i</v>
      </c>
      <c r="L1522" t="str">
        <f t="shared" si="745"/>
        <v>0.0272515876299031-0.0779117955070058i</v>
      </c>
      <c r="M1522" t="str">
        <f t="shared" si="746"/>
        <v>0.398354856931453-1.32635677539903i</v>
      </c>
      <c r="N1522" t="str">
        <f t="shared" si="747"/>
        <v>-1.42211064777685i</v>
      </c>
      <c r="O1522" t="str">
        <f t="shared" si="748"/>
        <v>0.148138441201013-0.988966633531452i</v>
      </c>
      <c r="P1522" t="str">
        <f t="shared" si="749"/>
        <v>0.851861558798987+0.988966633531452i</v>
      </c>
      <c r="Q1522" t="str">
        <f t="shared" si="750"/>
        <v>-0.851861558798987+0.433144014245398i</v>
      </c>
      <c r="R1522" t="str">
        <f t="shared" si="751"/>
        <v>-0.325532733365776-1.32647045374707i</v>
      </c>
      <c r="S1522" t="str">
        <f t="shared" si="752"/>
        <v>0.146953660174216i</v>
      </c>
      <c r="T1522" t="str">
        <f t="shared" si="753"/>
        <v>0.194929688291085-0.0478382266746179i</v>
      </c>
      <c r="U1522" t="str">
        <f t="shared" si="754"/>
        <v>0.0000333333333333334-0.000813226557380872i</v>
      </c>
      <c r="V1522" t="str">
        <f t="shared" si="755"/>
        <v>6.66666666666667E-06-0.00813226557380872i</v>
      </c>
      <c r="W1522" t="str">
        <f t="shared" si="756"/>
        <v>0.0000276028649592234-0.000739395455461881i</v>
      </c>
      <c r="X1522" t="str">
        <f t="shared" si="757"/>
        <v>0.0000366879885003824-0.000738603547029644i</v>
      </c>
      <c r="Y1522" t="str">
        <f t="shared" si="758"/>
        <v>0.009+0.872106120636527i</v>
      </c>
      <c r="Z1522" t="str">
        <f t="shared" si="759"/>
        <v>-0.010165313682925-0.000610668425924078i</v>
      </c>
      <c r="AA1522" t="str">
        <f t="shared" si="760"/>
        <v>0.142804237512193-13.769975684588i</v>
      </c>
      <c r="AB1522" t="str">
        <f t="shared" si="761"/>
        <v>0.919372718944718-0.225625767490383i</v>
      </c>
      <c r="AC1522" t="str">
        <f t="shared" si="762"/>
        <v>1.06697632250643-1.30929535521804i</v>
      </c>
      <c r="AD1522" t="str">
        <f t="shared" si="763"/>
        <v>0.447422762125597+0.337573354892621i</v>
      </c>
      <c r="AE1522" t="str">
        <f t="shared" si="764"/>
        <v>-0.00434204733662124-0.0037047659973507i</v>
      </c>
      <c r="AF1522" t="str">
        <f t="shared" si="765"/>
        <v>-14.3098254861714-2.31778744177924i</v>
      </c>
      <c r="AG1522" t="str">
        <f t="shared" si="766"/>
        <v>1.0170584201332-0.0221283130117359i</v>
      </c>
      <c r="AH1522" t="str">
        <f t="shared" si="767"/>
        <v>0.0512753077237011+0.0631361310870377i</v>
      </c>
      <c r="AI1522">
        <f t="shared" si="768"/>
        <v>-21.794486026800016</v>
      </c>
      <c r="AJ1522">
        <f t="shared" si="769"/>
        <v>50.918605880307851</v>
      </c>
      <c r="AK1522"/>
      <c r="AL1522"/>
      <c r="AM1522"/>
      <c r="AN1522"/>
    </row>
    <row r="1523" spans="1:40" x14ac:dyDescent="0.25">
      <c r="A1523"/>
      <c r="B1523">
        <f t="shared" si="770"/>
        <v>138900</v>
      </c>
      <c r="C1523" s="237" t="str">
        <f t="shared" si="738"/>
        <v>-3.96130447505471E-06+0.0176315508809786i</v>
      </c>
      <c r="D1523" s="208" t="str">
        <f t="shared" si="739"/>
        <v>-5.95703632700693+0.135175223420836i</v>
      </c>
      <c r="E1523" t="str">
        <f t="shared" si="740"/>
        <v>2870</v>
      </c>
      <c r="F1523" t="str">
        <f t="shared" si="741"/>
        <v>0.777000777000777</v>
      </c>
      <c r="G1523" t="str">
        <f t="shared" si="736"/>
        <v>0.777000777000777</v>
      </c>
      <c r="H1523" t="str">
        <f t="shared" si="742"/>
        <v>8.35381022934523+2.45161899637814i</v>
      </c>
      <c r="I1523" t="str">
        <f t="shared" si="743"/>
        <v>545.459024479528i</v>
      </c>
      <c r="J1523" t="str">
        <f t="shared" si="737"/>
        <v>-401.730580941904+119.328979867338i</v>
      </c>
      <c r="K1523" t="str">
        <f t="shared" si="744"/>
        <v>0.370609979933751-1.24768822047397i</v>
      </c>
      <c r="L1523" t="str">
        <f t="shared" si="745"/>
        <v>0.0272166328999178-0.0778679209852849i</v>
      </c>
      <c r="M1523" t="str">
        <f t="shared" si="746"/>
        <v>0.397826612833669-1.32555614145925i</v>
      </c>
      <c r="N1523" t="str">
        <f t="shared" si="747"/>
        <v>-1.4231352231715i</v>
      </c>
      <c r="O1523" t="str">
        <f t="shared" si="748"/>
        <v>0.14712509274494-0.989117893420594i</v>
      </c>
      <c r="P1523" t="str">
        <f t="shared" si="749"/>
        <v>0.85287490725506+0.989117893420594i</v>
      </c>
      <c r="Q1523" t="str">
        <f t="shared" si="750"/>
        <v>-0.85287490725506+0.434017329750906i</v>
      </c>
      <c r="R1523" t="str">
        <f t="shared" si="751"/>
        <v>-0.325521027142166-1.3253991303798i</v>
      </c>
      <c r="S1523" t="str">
        <f t="shared" si="752"/>
        <v>0.147059534569155i</v>
      </c>
      <c r="T1523" t="str">
        <f t="shared" si="753"/>
        <v>0.194912579232016-0.0478709707440002i</v>
      </c>
      <c r="U1523" t="str">
        <f t="shared" si="754"/>
        <v>0.0000333333333333335-0.000812641081097662i</v>
      </c>
      <c r="V1523" t="str">
        <f t="shared" si="755"/>
        <v>6.66666666666667E-06-0.00812641081097662i</v>
      </c>
      <c r="W1523" t="str">
        <f t="shared" si="756"/>
        <v>0.0000276028643238115-0.000738863275319223i</v>
      </c>
      <c r="X1523" t="str">
        <f t="shared" si="757"/>
        <v>0.0000366748982489152-0.000738072097995484i</v>
      </c>
      <c r="Y1523" t="str">
        <f t="shared" si="758"/>
        <v>0.009+0.872734439167244i</v>
      </c>
      <c r="Z1523" t="str">
        <f t="shared" si="759"/>
        <v>-0.010150677316771-0.000609896061474574i</v>
      </c>
      <c r="AA1523" t="str">
        <f t="shared" si="760"/>
        <v>0.142598157610477-13.7600474496653i</v>
      </c>
      <c r="AB1523" t="str">
        <f t="shared" si="761"/>
        <v>0.919292025222316-0.225780202683715i</v>
      </c>
      <c r="AC1523" t="str">
        <f t="shared" si="762"/>
        <v>1.06643449831189-1.30839456310651i</v>
      </c>
      <c r="AD1523" t="str">
        <f t="shared" si="763"/>
        <v>0.447769121105591+0.337647067370576i</v>
      </c>
      <c r="AE1523" t="str">
        <f t="shared" si="764"/>
        <v>-0.00433923024419927-0.003700439051245i</v>
      </c>
      <c r="AF1523" t="str">
        <f t="shared" si="765"/>
        <v>-14.3108465563522-2.3164437729573i</v>
      </c>
      <c r="AG1523" t="str">
        <f t="shared" si="766"/>
        <v>1.01704980440627-0.0221296989415052i</v>
      </c>
      <c r="AH1523" t="str">
        <f t="shared" si="767"/>
        <v>0.0512566297025399+0.0630670118988148i</v>
      </c>
      <c r="AI1523">
        <f t="shared" si="768"/>
        <v>-21.801475566169522</v>
      </c>
      <c r="AJ1523">
        <f t="shared" si="769"/>
        <v>50.89810727767253</v>
      </c>
      <c r="AK1523"/>
      <c r="AL1523"/>
      <c r="AM1523"/>
      <c r="AN1523"/>
    </row>
    <row r="1524" spans="1:40" x14ac:dyDescent="0.25">
      <c r="A1524"/>
      <c r="B1524">
        <f t="shared" si="770"/>
        <v>139000</v>
      </c>
      <c r="C1524" s="237" t="str">
        <f t="shared" si="738"/>
        <v>-3.95560680693127E-06+0.0176188663132787i</v>
      </c>
      <c r="D1524" s="208" t="str">
        <f t="shared" si="739"/>
        <v>-5.95703628332481+0.13507797506847i</v>
      </c>
      <c r="E1524" t="str">
        <f t="shared" si="740"/>
        <v>2870</v>
      </c>
      <c r="F1524" t="str">
        <f t="shared" si="741"/>
        <v>0.777000777000777</v>
      </c>
      <c r="G1524" t="str">
        <f t="shared" si="736"/>
        <v>0.777000777000777</v>
      </c>
      <c r="H1524" t="str">
        <f t="shared" si="742"/>
        <v>8.3548294101972+2.45017939770562i</v>
      </c>
      <c r="I1524" t="str">
        <f t="shared" si="743"/>
        <v>545.851723561227i</v>
      </c>
      <c r="J1524" t="str">
        <f t="shared" si="737"/>
        <v>-402.310675329741+119.414889860042i</v>
      </c>
      <c r="K1524" t="str">
        <f t="shared" si="744"/>
        <v>0.370117646373152-1.24693227484743i</v>
      </c>
      <c r="L1524" t="str">
        <f t="shared" si="745"/>
        <v>0.0271817426478987-0.0778240870720504i</v>
      </c>
      <c r="M1524" t="str">
        <f t="shared" si="746"/>
        <v>0.397299389021051-1.32475636191948i</v>
      </c>
      <c r="N1524" t="str">
        <f t="shared" si="747"/>
        <v>-1.42415979856615i</v>
      </c>
      <c r="O1524" t="str">
        <f t="shared" si="748"/>
        <v>0.146111589843616-0.98926811497863i</v>
      </c>
      <c r="P1524" t="str">
        <f t="shared" si="749"/>
        <v>0.853888410156384+0.98926811497863i</v>
      </c>
      <c r="Q1524" t="str">
        <f t="shared" si="750"/>
        <v>-0.853888410156384+0.43489168358752i</v>
      </c>
      <c r="R1524" t="str">
        <f t="shared" si="751"/>
        <v>-0.32550931111383-1.32432926113288i</v>
      </c>
      <c r="S1524" t="str">
        <f t="shared" si="752"/>
        <v>0.147165408964093i</v>
      </c>
      <c r="T1524" t="str">
        <f t="shared" si="753"/>
        <v>0.194895457317735-0.047903710891687i</v>
      </c>
      <c r="U1524" t="str">
        <f t="shared" si="754"/>
        <v>0.0000333333333333332-0.000812056447226363i</v>
      </c>
      <c r="V1524" t="str">
        <f t="shared" si="755"/>
        <v>6.66666666666667E-06-0.00812056447226363i</v>
      </c>
      <c r="W1524" t="str">
        <f t="shared" si="756"/>
        <v>0.0000276028636879418-0.00073833186100557i</v>
      </c>
      <c r="X1524" t="str">
        <f t="shared" si="757"/>
        <v>0.0000366618362321023-0.000737541413391051i</v>
      </c>
      <c r="Y1524" t="str">
        <f t="shared" si="758"/>
        <v>0.009+0.873362757697962i</v>
      </c>
      <c r="Z1524" t="str">
        <f t="shared" si="759"/>
        <v>-0.0101360725477876-0.000609125527004894i</v>
      </c>
      <c r="AA1524" t="str">
        <f t="shared" si="760"/>
        <v>0.142392523856619-13.7501335315538i</v>
      </c>
      <c r="AB1524" t="str">
        <f t="shared" si="761"/>
        <v>0.919211270869174-0.225934619380634i</v>
      </c>
      <c r="AC1524" t="str">
        <f t="shared" si="762"/>
        <v>1.06589375189524-1.30749466527066i</v>
      </c>
      <c r="AD1524" t="str">
        <f t="shared" si="763"/>
        <v>0.448115578294819+0.337720441671092i</v>
      </c>
      <c r="AE1524" t="str">
        <f t="shared" si="764"/>
        <v>-0.00433641786937684-0.00369611753543698i</v>
      </c>
      <c r="AF1524" t="str">
        <f t="shared" si="765"/>
        <v>-14.311865693522-2.31510142263715i</v>
      </c>
      <c r="AG1524" t="str">
        <f t="shared" si="766"/>
        <v>1.0170411843085-0.022131087826534i</v>
      </c>
      <c r="AH1524" t="str">
        <f t="shared" si="767"/>
        <v>0.0512379736607258+0.0629979768930315i</v>
      </c>
      <c r="AI1524">
        <f t="shared" si="768"/>
        <v>-21.808461150978285</v>
      </c>
      <c r="AJ1524">
        <f t="shared" si="769"/>
        <v>50.877601094624602</v>
      </c>
      <c r="AK1524"/>
      <c r="AL1524"/>
      <c r="AM1524"/>
      <c r="AN1524"/>
    </row>
    <row r="1525" spans="1:40" x14ac:dyDescent="0.25">
      <c r="A1525"/>
      <c r="B1525">
        <f t="shared" si="770"/>
        <v>139100</v>
      </c>
      <c r="C1525" s="237" t="str">
        <f t="shared" si="738"/>
        <v>-3.94992142267436E-06+0.0176061999836316i</v>
      </c>
      <c r="D1525" s="208" t="str">
        <f t="shared" si="739"/>
        <v>-5.95703623973687+0.134980866541176i</v>
      </c>
      <c r="E1525" t="str">
        <f t="shared" si="740"/>
        <v>2870</v>
      </c>
      <c r="F1525" t="str">
        <f t="shared" si="741"/>
        <v>0.777000777000777</v>
      </c>
      <c r="G1525" t="str">
        <f t="shared" si="736"/>
        <v>0.777000777000777</v>
      </c>
      <c r="H1525" t="str">
        <f t="shared" si="742"/>
        <v>8.35584666263845+2.44874125600843i</v>
      </c>
      <c r="I1525" t="str">
        <f t="shared" si="743"/>
        <v>546.244422642925i</v>
      </c>
      <c r="J1525" t="str">
        <f t="shared" si="737"/>
        <v>-402.891187201845+119.500799852747i</v>
      </c>
      <c r="K1525" t="str">
        <f t="shared" si="744"/>
        <v>0.369626266225889-1.2461771419458i</v>
      </c>
      <c r="L1525" t="str">
        <f t="shared" si="745"/>
        <v>0.0271469167226368-0.0777802937324964i</v>
      </c>
      <c r="M1525" t="str">
        <f t="shared" si="746"/>
        <v>0.396773182948526-1.3239574356783i</v>
      </c>
      <c r="N1525" t="str">
        <f t="shared" si="747"/>
        <v>-1.4251843739608i</v>
      </c>
      <c r="O1525" t="str">
        <f t="shared" si="748"/>
        <v>0.145097933560972-0.989417298047864i</v>
      </c>
      <c r="P1525" t="str">
        <f t="shared" si="749"/>
        <v>0.854902066439028+0.989417298047864i</v>
      </c>
      <c r="Q1525" t="str">
        <f t="shared" si="750"/>
        <v>-0.854902066439028+0.435767075912936i</v>
      </c>
      <c r="R1525" t="str">
        <f t="shared" si="751"/>
        <v>-0.325497585277612-1.32326084286251i</v>
      </c>
      <c r="S1525" t="str">
        <f t="shared" si="752"/>
        <v>0.147271283359031i</v>
      </c>
      <c r="T1525" t="str">
        <f t="shared" si="753"/>
        <v>0.194878322547115-0.0479364471140996i</v>
      </c>
      <c r="U1525" t="str">
        <f t="shared" si="754"/>
        <v>0.0000333333333333333-0.000811472653950142i</v>
      </c>
      <c r="V1525" t="str">
        <f t="shared" si="755"/>
        <v>6.66666666666667E-06-0.00811472653950142i</v>
      </c>
      <c r="W1525" t="str">
        <f t="shared" si="756"/>
        <v>0.0000276028630516148-0.000737801210869254i</v>
      </c>
      <c r="X1525" t="str">
        <f t="shared" si="757"/>
        <v>0.0000366488023688005-0.000737011491568689i</v>
      </c>
      <c r="Y1525" t="str">
        <f t="shared" si="758"/>
        <v>0.009+0.87399107622868i</v>
      </c>
      <c r="Z1525" t="str">
        <f t="shared" si="759"/>
        <v>-0.0101214992850768-0.00060835681649899i</v>
      </c>
      <c r="AA1525" t="str">
        <f t="shared" si="760"/>
        <v>0.142187334962622-13.7402338992856i</v>
      </c>
      <c r="AB1525" t="str">
        <f t="shared" si="761"/>
        <v>0.919130455879978-0.226089017564263i</v>
      </c>
      <c r="AC1525" t="str">
        <f t="shared" si="762"/>
        <v>1.06535408059502-1.30659566054936i</v>
      </c>
      <c r="AD1525" t="str">
        <f t="shared" si="763"/>
        <v>0.448462133383701+0.337793477671381i</v>
      </c>
      <c r="AE1525" t="str">
        <f t="shared" si="764"/>
        <v>-0.00433361019771684-0.00369180143854013i</v>
      </c>
      <c r="AF1525" t="str">
        <f t="shared" si="765"/>
        <v>-14.3128829023753-2.31376038946725i</v>
      </c>
      <c r="AG1525" t="str">
        <f t="shared" si="766"/>
        <v>1.01703255984294-0.0221324796449707i</v>
      </c>
      <c r="AH1525" t="str">
        <f t="shared" si="767"/>
        <v>0.0512193395199465+0.0629290258974125i</v>
      </c>
      <c r="AI1525">
        <f t="shared" si="768"/>
        <v>-21.815442788201011</v>
      </c>
      <c r="AJ1525">
        <f t="shared" si="769"/>
        <v>50.857087344244306</v>
      </c>
      <c r="AK1525"/>
      <c r="AL1525"/>
      <c r="AM1525"/>
      <c r="AN1525"/>
    </row>
    <row r="1526" spans="1:40" x14ac:dyDescent="0.25">
      <c r="A1526"/>
      <c r="B1526">
        <f t="shared" si="770"/>
        <v>139200</v>
      </c>
      <c r="C1526" s="237" t="str">
        <f t="shared" si="738"/>
        <v>-0.0000039442482869982+0.0175935518527313i</v>
      </c>
      <c r="D1526" s="208" t="str">
        <f t="shared" si="739"/>
        <v>-5.95703619624283+0.134883897537607i</v>
      </c>
      <c r="E1526" t="str">
        <f t="shared" si="740"/>
        <v>2870</v>
      </c>
      <c r="F1526" t="str">
        <f t="shared" si="741"/>
        <v>0.777000777000777</v>
      </c>
      <c r="G1526" t="str">
        <f t="shared" si="736"/>
        <v>0.777000777000777</v>
      </c>
      <c r="H1526" t="str">
        <f t="shared" si="742"/>
        <v>8.35686199135003+2.44730456963322i</v>
      </c>
      <c r="I1526" t="str">
        <f t="shared" si="743"/>
        <v>546.637121724624i</v>
      </c>
      <c r="J1526" t="str">
        <f t="shared" si="737"/>
        <v>-403.472116558215+119.586709845453i</v>
      </c>
      <c r="K1526" t="str">
        <f t="shared" si="744"/>
        <v>0.369135837105333-1.24542282070352i</v>
      </c>
      <c r="L1526" t="str">
        <f t="shared" si="745"/>
        <v>0.0271121549733412-0.0777365409317704i</v>
      </c>
      <c r="M1526" t="str">
        <f t="shared" si="746"/>
        <v>0.396247992078674-1.32315936163529i</v>
      </c>
      <c r="N1526" t="str">
        <f t="shared" si="747"/>
        <v>-1.42620894935546i</v>
      </c>
      <c r="O1526" t="str">
        <f t="shared" si="748"/>
        <v>0.144084124961088-0.989565442471693i</v>
      </c>
      <c r="P1526" t="str">
        <f t="shared" si="749"/>
        <v>0.855915875038912+0.989565442471693i</v>
      </c>
      <c r="Q1526" t="str">
        <f t="shared" si="750"/>
        <v>-0.855915875038912+0.436643506883767i</v>
      </c>
      <c r="R1526" t="str">
        <f t="shared" si="751"/>
        <v>-0.325485849630359-1.32219387243388i</v>
      </c>
      <c r="S1526" t="str">
        <f t="shared" si="752"/>
        <v>0.147377157753969i</v>
      </c>
      <c r="T1526" t="str">
        <f t="shared" si="753"/>
        <v>0.194861174919019-0.047969179407658i</v>
      </c>
      <c r="U1526" t="str">
        <f t="shared" si="754"/>
        <v>0.0000333333333333334-0.000810889699457363i</v>
      </c>
      <c r="V1526" t="str">
        <f t="shared" si="755"/>
        <v>6.66666666666667E-06-0.00810889699457363i</v>
      </c>
      <c r="W1526" t="str">
        <f t="shared" si="756"/>
        <v>0.0000276028624148302-0.000737271323263332i</v>
      </c>
      <c r="X1526" t="str">
        <f t="shared" si="757"/>
        <v>0.0000366357965781565-0.000736482330885459i</v>
      </c>
      <c r="Y1526" t="str">
        <f t="shared" si="758"/>
        <v>0.009+0.874619394759398i</v>
      </c>
      <c r="Z1526" t="str">
        <f t="shared" si="759"/>
        <v>-0.0101069574380669-0.000607589923965518i</v>
      </c>
      <c r="AA1526" t="str">
        <f t="shared" si="760"/>
        <v>0.141982589645136-13.7303485219817i</v>
      </c>
      <c r="AB1526" t="str">
        <f t="shared" si="761"/>
        <v>0.919049580249363-0.226243397217716i</v>
      </c>
      <c r="AC1526" t="str">
        <f t="shared" si="762"/>
        <v>1.06481548175777-1.30569754778251i</v>
      </c>
      <c r="AD1526" t="str">
        <f t="shared" si="763"/>
        <v>0.448808786062474+0.337866175248889i</v>
      </c>
      <c r="AE1526" t="str">
        <f t="shared" si="764"/>
        <v>-0.00433080721483391-0.00368749074920174i</v>
      </c>
      <c r="AF1526" t="str">
        <f t="shared" si="765"/>
        <v>-14.3138981875929-2.31242067209561i</v>
      </c>
      <c r="AG1526" t="str">
        <f t="shared" si="766"/>
        <v>1.01702393101264-0.0221338743750168i</v>
      </c>
      <c r="AH1526" t="str">
        <f t="shared" si="767"/>
        <v>0.0512007272021745+0.0628601587401732i</v>
      </c>
      <c r="AI1526">
        <f t="shared" si="768"/>
        <v>-21.822420484798315</v>
      </c>
      <c r="AJ1526">
        <f t="shared" si="769"/>
        <v>50.836566039570641</v>
      </c>
      <c r="AK1526"/>
      <c r="AL1526"/>
      <c r="AM1526"/>
      <c r="AN1526"/>
    </row>
    <row r="1527" spans="1:40" x14ac:dyDescent="0.25">
      <c r="A1527"/>
      <c r="B1527">
        <f t="shared" si="770"/>
        <v>139300</v>
      </c>
      <c r="C1527" s="237" t="str">
        <f t="shared" si="738"/>
        <v>-3.93858736474361E-06+0.0175809218813845i</v>
      </c>
      <c r="D1527" s="208" t="str">
        <f t="shared" si="739"/>
        <v>-5.95703615284242+0.134787067757281i</v>
      </c>
      <c r="E1527" t="str">
        <f t="shared" si="740"/>
        <v>2870</v>
      </c>
      <c r="F1527" t="str">
        <f t="shared" si="741"/>
        <v>0.777000777000777</v>
      </c>
      <c r="G1527" t="str">
        <f t="shared" si="736"/>
        <v>0.777000777000777</v>
      </c>
      <c r="H1527" t="str">
        <f t="shared" si="742"/>
        <v>8.35787540099941+2.44586933692709i</v>
      </c>
      <c r="I1527" t="str">
        <f t="shared" si="743"/>
        <v>547.029820806323i</v>
      </c>
      <c r="J1527" t="str">
        <f t="shared" si="737"/>
        <v>-404.053463398852+119.672619838158i</v>
      </c>
      <c r="K1527" t="str">
        <f t="shared" si="744"/>
        <v>0.368646356632055-1.24466931005597i</v>
      </c>
      <c r="L1527" t="str">
        <f t="shared" si="745"/>
        <v>0.0270774572496388-0.0776928286349756i</v>
      </c>
      <c r="M1527" t="str">
        <f t="shared" si="746"/>
        <v>0.395723813881694-1.32236213869095i</v>
      </c>
      <c r="N1527" t="str">
        <f t="shared" si="747"/>
        <v>-1.42723352475011i</v>
      </c>
      <c r="O1527" t="str">
        <f t="shared" si="748"/>
        <v>0.143070165108234-0.989712548094598i</v>
      </c>
      <c r="P1527" t="str">
        <f t="shared" si="749"/>
        <v>0.856929834891766+0.989712548094598i</v>
      </c>
      <c r="Q1527" t="str">
        <f t="shared" si="750"/>
        <v>-0.856929834891766+0.437520976655512i</v>
      </c>
      <c r="R1527" t="str">
        <f t="shared" si="751"/>
        <v>-0.325474104168911-1.32112834672123i</v>
      </c>
      <c r="S1527" t="str">
        <f t="shared" si="752"/>
        <v>0.147483032148907i</v>
      </c>
      <c r="T1527" t="str">
        <f t="shared" si="753"/>
        <v>0.19484401443232-0.0480019077687802i</v>
      </c>
      <c r="U1527" t="str">
        <f t="shared" si="754"/>
        <v>0.0000333333333333335-0.000810307581941602i</v>
      </c>
      <c r="V1527" t="str">
        <f t="shared" si="755"/>
        <v>6.66666666666667E-06-0.00810307581941602i</v>
      </c>
      <c r="W1527" t="str">
        <f t="shared" si="756"/>
        <v>0.000027602861777588-0.000736742196545605i</v>
      </c>
      <c r="X1527" t="str">
        <f t="shared" si="757"/>
        <v>0.0000366228187796077-0.000735953929703144i</v>
      </c>
      <c r="Y1527" t="str">
        <f t="shared" si="758"/>
        <v>0.009+0.875247713290116i</v>
      </c>
      <c r="Z1527" t="str">
        <f t="shared" si="759"/>
        <v>-0.010092446916512-0.000606824843437765i</v>
      </c>
      <c r="AA1527" t="str">
        <f t="shared" si="760"/>
        <v>0.141778286625443-13.7204773688524i</v>
      </c>
      <c r="AB1527" t="str">
        <f t="shared" si="761"/>
        <v>0.918968643972015-0.226397758324099i</v>
      </c>
      <c r="AC1527" t="str">
        <f t="shared" si="762"/>
        <v>1.064277952738-1.30480032581103i</v>
      </c>
      <c r="AD1527" t="str">
        <f t="shared" si="763"/>
        <v>0.449155536021231+0.337938534281345i</v>
      </c>
      <c r="AE1527" t="str">
        <f t="shared" si="764"/>
        <v>-0.00432800890639491-0.00368318545610364i</v>
      </c>
      <c r="AF1527" t="str">
        <f t="shared" si="765"/>
        <v>-14.3149115538418-2.31108226916981i</v>
      </c>
      <c r="AG1527" t="str">
        <f t="shared" si="766"/>
        <v>1.01701529782066-0.0221352719949302i</v>
      </c>
      <c r="AH1527" t="str">
        <f t="shared" si="767"/>
        <v>0.0511821366296708+0.0627913752500298i</v>
      </c>
      <c r="AI1527">
        <f t="shared" si="768"/>
        <v>-21.829394247715474</v>
      </c>
      <c r="AJ1527">
        <f t="shared" si="769"/>
        <v>50.816037193604146</v>
      </c>
      <c r="AK1527"/>
      <c r="AL1527"/>
      <c r="AM1527"/>
      <c r="AN1527"/>
    </row>
    <row r="1528" spans="1:40" x14ac:dyDescent="0.25">
      <c r="A1528"/>
      <c r="B1528">
        <f t="shared" si="770"/>
        <v>139400</v>
      </c>
      <c r="C1528" s="237" t="str">
        <f t="shared" si="738"/>
        <v>-3.93293862087749E-06+0.0175683100305103i</v>
      </c>
      <c r="D1528" s="208" t="str">
        <f t="shared" si="739"/>
        <v>-5.95703610953539+0.134690376900579i</v>
      </c>
      <c r="E1528" t="str">
        <f t="shared" si="740"/>
        <v>2870</v>
      </c>
      <c r="F1528" t="str">
        <f t="shared" si="741"/>
        <v>0.777000777000777</v>
      </c>
      <c r="G1528" t="str">
        <f t="shared" si="736"/>
        <v>0.777000777000777</v>
      </c>
      <c r="H1528" t="str">
        <f t="shared" si="742"/>
        <v>8.35888689624054+2.44443555623761i</v>
      </c>
      <c r="I1528" t="str">
        <f t="shared" si="743"/>
        <v>547.422519888021i</v>
      </c>
      <c r="J1528" t="str">
        <f t="shared" si="737"/>
        <v>-404.635227723754+119.758529830862i</v>
      </c>
      <c r="K1528" t="str">
        <f t="shared" si="744"/>
        <v>0.368157822433824-1.24391660893955i</v>
      </c>
      <c r="L1528" t="str">
        <f t="shared" si="745"/>
        <v>0.0270428234015718-0.0776491568071692i</v>
      </c>
      <c r="M1528" t="str">
        <f t="shared" si="746"/>
        <v>0.395200645835396-1.32156576574672i</v>
      </c>
      <c r="N1528" t="str">
        <f t="shared" si="747"/>
        <v>-1.42825810014476i</v>
      </c>
      <c r="O1528" t="str">
        <f t="shared" si="748"/>
        <v>0.142056055066809-0.989858614762157i</v>
      </c>
      <c r="P1528" t="str">
        <f t="shared" si="749"/>
        <v>0.857943944933191+0.989858614762157i</v>
      </c>
      <c r="Q1528" t="str">
        <f t="shared" si="750"/>
        <v>-0.857943944933191+0.438399485382603i</v>
      </c>
      <c r="R1528" t="str">
        <f t="shared" si="751"/>
        <v>-0.325462348890106-1.32006426260772i</v>
      </c>
      <c r="S1528" t="str">
        <f t="shared" si="752"/>
        <v>0.147588906543846i</v>
      </c>
      <c r="T1528" t="str">
        <f t="shared" si="753"/>
        <v>0.194826841085882-0.0480346321938825i</v>
      </c>
      <c r="U1528" t="str">
        <f t="shared" si="754"/>
        <v>0.0000333333333333332-0.00080972629960161i</v>
      </c>
      <c r="V1528" t="str">
        <f t="shared" si="755"/>
        <v>6.66666666666667E-06-0.0080972629960161i</v>
      </c>
      <c r="W1528" t="str">
        <f t="shared" si="756"/>
        <v>0.0000276028611398879-0.000736213829078569i</v>
      </c>
      <c r="X1528" t="str">
        <f t="shared" si="757"/>
        <v>0.0000366098688928794-0.00073542628638821i</v>
      </c>
      <c r="Y1528" t="str">
        <f t="shared" si="758"/>
        <v>0.009+0.875876031820834i</v>
      </c>
      <c r="Z1528" t="str">
        <f t="shared" si="759"/>
        <v>-0.0100779676304896-0.000606061568973492i</v>
      </c>
      <c r="AA1528" t="str">
        <f t="shared" si="760"/>
        <v>0.14157442462943-13.7106204091966i</v>
      </c>
      <c r="AB1528" t="str">
        <f t="shared" si="761"/>
        <v>0.918887647042576-0.22655210086651i</v>
      </c>
      <c r="AC1528" t="str">
        <f t="shared" si="762"/>
        <v>1.06374149089822-1.30390399347683i</v>
      </c>
      <c r="AD1528" t="str">
        <f t="shared" si="763"/>
        <v>0.449502382949898+0.338010554646699i</v>
      </c>
      <c r="AE1528" t="str">
        <f t="shared" si="764"/>
        <v>-0.00432521525811823-0.0036788855479612i</v>
      </c>
      <c r="AF1528" t="str">
        <f t="shared" si="765"/>
        <v>-14.3159230057759-2.30974517933703i</v>
      </c>
      <c r="AG1528" t="str">
        <f t="shared" si="766"/>
        <v>1.01700666027008-0.0221366724830226i</v>
      </c>
      <c r="AH1528" t="str">
        <f t="shared" si="767"/>
        <v>0.0511635677249825+0.0627226752561862i</v>
      </c>
      <c r="AI1528">
        <f t="shared" si="768"/>
        <v>-21.836364083883488</v>
      </c>
      <c r="AJ1528">
        <f t="shared" si="769"/>
        <v>50.795500819302582</v>
      </c>
      <c r="AK1528"/>
      <c r="AL1528"/>
      <c r="AM1528"/>
      <c r="AN1528"/>
    </row>
    <row r="1529" spans="1:40" x14ac:dyDescent="0.25">
      <c r="A1529"/>
      <c r="B1529">
        <f t="shared" si="770"/>
        <v>139500</v>
      </c>
      <c r="C1529" s="237" t="str">
        <f t="shared" si="738"/>
        <v>-3.92730202049225E-06+0.0175557162611401i</v>
      </c>
      <c r="D1529" s="208" t="str">
        <f t="shared" si="739"/>
        <v>-5.95703606632145+0.134593824668741i</v>
      </c>
      <c r="E1529" t="str">
        <f t="shared" si="740"/>
        <v>2870</v>
      </c>
      <c r="F1529" t="str">
        <f t="shared" si="741"/>
        <v>0.777000777000777</v>
      </c>
      <c r="G1529" t="str">
        <f t="shared" si="736"/>
        <v>0.777000777000777</v>
      </c>
      <c r="H1529" t="str">
        <f t="shared" si="742"/>
        <v>8.35989648171386+2.44300322591275i</v>
      </c>
      <c r="I1529" t="str">
        <f t="shared" si="743"/>
        <v>547.81521896972i</v>
      </c>
      <c r="J1529" t="str">
        <f t="shared" si="737"/>
        <v>-405.217409532923+119.844439823568i</v>
      </c>
      <c r="K1529" t="str">
        <f t="shared" si="744"/>
        <v>0.367670232145573-1.24316471629165i</v>
      </c>
      <c r="L1529" t="str">
        <f t="shared" si="745"/>
        <v>0.0270082532795976-0.0776055254133654i</v>
      </c>
      <c r="M1529" t="str">
        <f t="shared" si="746"/>
        <v>0.394678485425171-1.32077024170502i</v>
      </c>
      <c r="N1529" t="str">
        <f t="shared" si="747"/>
        <v>-1.42928267553941i</v>
      </c>
      <c r="O1529" t="str">
        <f t="shared" si="748"/>
        <v>0.14104179590138-0.990003642321034i</v>
      </c>
      <c r="P1529" t="str">
        <f t="shared" si="749"/>
        <v>0.85895820409862+0.990003642321034i</v>
      </c>
      <c r="Q1529" t="str">
        <f t="shared" si="750"/>
        <v>-0.85895820409862+0.439279033218376i</v>
      </c>
      <c r="R1529" t="str">
        <f t="shared" si="751"/>
        <v>-0.325450583790778-1.31900161698546i</v>
      </c>
      <c r="S1529" t="str">
        <f t="shared" si="752"/>
        <v>0.147694780938784i</v>
      </c>
      <c r="T1529" t="str">
        <f t="shared" si="753"/>
        <v>0.194809654878569-0.0480673526793783i</v>
      </c>
      <c r="U1529" t="str">
        <f t="shared" si="754"/>
        <v>0.0000333333333333333-0.000809145850641324i</v>
      </c>
      <c r="V1529" t="str">
        <f t="shared" si="755"/>
        <v>6.66666666666667E-06-0.00809145850641324i</v>
      </c>
      <c r="W1529" t="str">
        <f t="shared" si="756"/>
        <v>0.0000276028605017306-0.000735686219229442i</v>
      </c>
      <c r="X1529" t="str">
        <f t="shared" si="757"/>
        <v>0.0000365969468379865-0.000734899399311832i</v>
      </c>
      <c r="Y1529" t="str">
        <f t="shared" si="758"/>
        <v>0.009+0.876504350351552i</v>
      </c>
      <c r="Z1529" t="str">
        <f t="shared" si="759"/>
        <v>-0.0100635194903999-0.000605300094654865i</v>
      </c>
      <c r="AA1529" t="str">
        <f t="shared" si="760"/>
        <v>0.141371002387572-13.7007776124013i</v>
      </c>
      <c r="AB1529" t="str">
        <f t="shared" si="761"/>
        <v>0.918806589455688-0.226706424828033i</v>
      </c>
      <c r="AC1529" t="str">
        <f t="shared" si="762"/>
        <v>1.06320609360884-1.30300854962284i</v>
      </c>
      <c r="AD1529" t="str">
        <f t="shared" si="763"/>
        <v>0.449849326538243+0.338082236223167i</v>
      </c>
      <c r="AE1529" t="str">
        <f t="shared" si="764"/>
        <v>-0.00432242625577387-0.00367459101352385i</v>
      </c>
      <c r="AF1529" t="str">
        <f t="shared" si="765"/>
        <v>-14.3169325480353-2.30840940124401i</v>
      </c>
      <c r="AG1529" t="str">
        <f t="shared" si="766"/>
        <v>1.01699801836396-0.0221380758176601i</v>
      </c>
      <c r="AH1529" t="str">
        <f t="shared" si="767"/>
        <v>0.0511450204109429+0.062654058588342i</v>
      </c>
      <c r="AI1529">
        <f t="shared" si="768"/>
        <v>-21.843330000218199</v>
      </c>
      <c r="AJ1529">
        <f t="shared" si="769"/>
        <v>50.774956929584739</v>
      </c>
      <c r="AK1529"/>
      <c r="AL1529"/>
      <c r="AM1529"/>
      <c r="AN1529"/>
    </row>
    <row r="1530" spans="1:40" x14ac:dyDescent="0.25">
      <c r="A1530"/>
      <c r="B1530">
        <f t="shared" si="770"/>
        <v>139600</v>
      </c>
      <c r="C1530" s="237" t="str">
        <f t="shared" si="738"/>
        <v>-3.92167752880527E-06+0.0175431405344166i</v>
      </c>
      <c r="D1530" s="208" t="str">
        <f t="shared" si="739"/>
        <v>-5.95703602320035+0.134497410763861i</v>
      </c>
      <c r="E1530" t="str">
        <f t="shared" si="740"/>
        <v>2870</v>
      </c>
      <c r="F1530" t="str">
        <f t="shared" si="741"/>
        <v>0.777000777000777</v>
      </c>
      <c r="G1530" t="str">
        <f t="shared" si="736"/>
        <v>0.777000777000777</v>
      </c>
      <c r="H1530" t="str">
        <f t="shared" si="742"/>
        <v>8.36090416204635+2.44157234430105i</v>
      </c>
      <c r="I1530" t="str">
        <f t="shared" si="743"/>
        <v>548.207918051419i</v>
      </c>
      <c r="J1530" t="str">
        <f t="shared" si="737"/>
        <v>-405.800008826358+119.930349816273i</v>
      </c>
      <c r="K1530" t="str">
        <f t="shared" si="744"/>
        <v>0.367183583409357-1.24241363105065i</v>
      </c>
      <c r="L1530" t="str">
        <f t="shared" si="745"/>
        <v>0.0269737467345868-0.0775619344185346i</v>
      </c>
      <c r="M1530" t="str">
        <f t="shared" si="746"/>
        <v>0.394157330143944-1.31997556546918i</v>
      </c>
      <c r="N1530" t="str">
        <f t="shared" si="747"/>
        <v>-1.43030725093406i</v>
      </c>
      <c r="O1530" t="str">
        <f t="shared" si="748"/>
        <v>0.140027388676671-0.990147630618986i</v>
      </c>
      <c r="P1530" t="str">
        <f t="shared" si="749"/>
        <v>0.859972611323329+0.990147630618986i</v>
      </c>
      <c r="Q1530" t="str">
        <f t="shared" si="750"/>
        <v>-0.859972611323329+0.440159620315074i</v>
      </c>
      <c r="R1530" t="str">
        <f t="shared" si="751"/>
        <v>-0.325438808867758-1.31794040675544i</v>
      </c>
      <c r="S1530" t="str">
        <f t="shared" si="752"/>
        <v>0.147800655333722i</v>
      </c>
      <c r="T1530" t="str">
        <f t="shared" si="753"/>
        <v>0.194792455809246-0.0481000692216805i</v>
      </c>
      <c r="U1530" t="str">
        <f t="shared" si="754"/>
        <v>0.0000333333333333334-0.000808566233269806i</v>
      </c>
      <c r="V1530" t="str">
        <f t="shared" si="755"/>
        <v>6.66666666666667E-06-0.00808566233269806i</v>
      </c>
      <c r="W1530" t="str">
        <f t="shared" si="756"/>
        <v>0.0000276028598631156-0.000735159365370097i</v>
      </c>
      <c r="X1530" t="str">
        <f t="shared" si="757"/>
        <v>0.0000365840525352278-0.000734373266849821i</v>
      </c>
      <c r="Y1530" t="str">
        <f t="shared" si="758"/>
        <v>0.009+0.87713266888227i</v>
      </c>
      <c r="Z1530" t="str">
        <f t="shared" si="759"/>
        <v>-0.0100491024069642-0.000604540414588271i</v>
      </c>
      <c r="AA1530" t="str">
        <f t="shared" si="760"/>
        <v>0.141168018634916-13.690948947942i</v>
      </c>
      <c r="AB1530" t="str">
        <f t="shared" si="761"/>
        <v>0.918725471205998-0.226860730191749i</v>
      </c>
      <c r="AC1530" t="str">
        <f t="shared" si="762"/>
        <v>1.06267175824819-1.30211399309296i</v>
      </c>
      <c r="AD1530" t="str">
        <f t="shared" si="763"/>
        <v>0.450196366475895+0.338153578889216i</v>
      </c>
      <c r="AE1530" t="str">
        <f t="shared" si="764"/>
        <v>-0.00431964188518328-0.00367030184157467i</v>
      </c>
      <c r="AF1530" t="str">
        <f t="shared" si="765"/>
        <v>-14.3179401852467-2.30707493353719i</v>
      </c>
      <c r="AG1530" t="str">
        <f t="shared" si="766"/>
        <v>1.01698937210536-0.0221394819772646i</v>
      </c>
      <c r="AH1530" t="str">
        <f t="shared" si="767"/>
        <v>0.0511264946106718+0.0625855250766871i</v>
      </c>
      <c r="AI1530">
        <f t="shared" si="768"/>
        <v>-21.850292003620563</v>
      </c>
      <c r="AJ1530">
        <f t="shared" si="769"/>
        <v>50.754405537327997</v>
      </c>
      <c r="AK1530"/>
      <c r="AL1530"/>
      <c r="AM1530"/>
      <c r="AN1530"/>
    </row>
    <row r="1531" spans="1:40" x14ac:dyDescent="0.25">
      <c r="A1531"/>
      <c r="B1531">
        <f t="shared" si="770"/>
        <v>139700</v>
      </c>
      <c r="C1531" s="237" t="str">
        <f t="shared" si="738"/>
        <v>-3.91606511115841E-06+0.0175305828115942i</v>
      </c>
      <c r="D1531" s="208" t="str">
        <f t="shared" si="739"/>
        <v>-5.95703598017181+0.134401134888889i</v>
      </c>
      <c r="E1531" t="str">
        <f t="shared" si="740"/>
        <v>2870</v>
      </c>
      <c r="F1531" t="str">
        <f t="shared" si="741"/>
        <v>0.777000777000777</v>
      </c>
      <c r="G1531" t="str">
        <f t="shared" si="736"/>
        <v>0.777000777000777</v>
      </c>
      <c r="H1531" t="str">
        <f t="shared" si="742"/>
        <v>8.36190994185163+2.44014290975143i</v>
      </c>
      <c r="I1531" t="str">
        <f t="shared" si="743"/>
        <v>548.600617133118i</v>
      </c>
      <c r="J1531" t="str">
        <f t="shared" si="737"/>
        <v>-406.383025604058+120.016259808978i</v>
      </c>
      <c r="K1531" t="str">
        <f t="shared" si="744"/>
        <v>0.366697873874355-1.24166335215595i</v>
      </c>
      <c r="L1531" t="str">
        <f t="shared" si="745"/>
        <v>0.0269393036178216-0.0775183837876037i</v>
      </c>
      <c r="M1531" t="str">
        <f t="shared" si="746"/>
        <v>0.393637177492177-1.31918173594355i</v>
      </c>
      <c r="N1531" t="str">
        <f t="shared" si="747"/>
        <v>-1.43133182632872i</v>
      </c>
      <c r="O1531" t="str">
        <f t="shared" si="748"/>
        <v>0.139012834457549-0.990290579504863i</v>
      </c>
      <c r="P1531" t="str">
        <f t="shared" si="749"/>
        <v>0.860987165542451+0.990290579504863i</v>
      </c>
      <c r="Q1531" t="str">
        <f t="shared" si="750"/>
        <v>-0.860987165542451+0.441041246823857i</v>
      </c>
      <c r="R1531" t="str">
        <f t="shared" si="751"/>
        <v>-0.325427024117877-1.31688062882755i</v>
      </c>
      <c r="S1531" t="str">
        <f t="shared" si="752"/>
        <v>0.14790652972866i</v>
      </c>
      <c r="T1531" t="str">
        <f t="shared" si="753"/>
        <v>0.194775243876779-0.0481327818172001i</v>
      </c>
      <c r="U1531" t="str">
        <f t="shared" si="754"/>
        <v>0.0000333333333333334-0.000807987445701253i</v>
      </c>
      <c r="V1531" t="str">
        <f t="shared" si="755"/>
        <v>6.66666666666667E-06-0.00807987445701253i</v>
      </c>
      <c r="W1531" t="str">
        <f t="shared" si="756"/>
        <v>0.000027602859224043-0.000734633265877079i</v>
      </c>
      <c r="X1531" t="str">
        <f t="shared" si="757"/>
        <v>0.0000365711859051882-0.000733847887382649i</v>
      </c>
      <c r="Y1531" t="str">
        <f t="shared" si="758"/>
        <v>0.009+0.877760987412988i</v>
      </c>
      <c r="Z1531" t="str">
        <f t="shared" si="759"/>
        <v>-0.0100347162912235-0.000603782522904244i</v>
      </c>
      <c r="AA1531" t="str">
        <f t="shared" si="760"/>
        <v>0.140965472111055-13.6811343853815i</v>
      </c>
      <c r="AB1531" t="str">
        <f t="shared" si="761"/>
        <v>0.918644292288157-0.227015016940731i</v>
      </c>
      <c r="AC1531" t="str">
        <f t="shared" si="762"/>
        <v>1.06213848220248-1.30122032273221i</v>
      </c>
      <c r="AD1531" t="str">
        <f t="shared" si="763"/>
        <v>0.450543502452299+0.338224582523567i</v>
      </c>
      <c r="AE1531" t="str">
        <f t="shared" si="764"/>
        <v>-0.00431686213221868-0.00366601802093028i</v>
      </c>
      <c r="AF1531" t="str">
        <f t="shared" si="765"/>
        <v>-14.3189459220234-2.30574177486254i</v>
      </c>
      <c r="AG1531" t="str">
        <f t="shared" si="766"/>
        <v>1.01698072149738-0.0221408909403104i</v>
      </c>
      <c r="AH1531" t="str">
        <f t="shared" si="767"/>
        <v>0.0511079902475666+0.0625170745518958i</v>
      </c>
      <c r="AI1531">
        <f t="shared" si="768"/>
        <v>-21.857250100977549</v>
      </c>
      <c r="AJ1531">
        <f t="shared" si="769"/>
        <v>50.733846655370961</v>
      </c>
      <c r="AK1531"/>
      <c r="AL1531"/>
      <c r="AM1531"/>
      <c r="AN1531"/>
    </row>
    <row r="1532" spans="1:40" x14ac:dyDescent="0.25">
      <c r="A1532"/>
      <c r="B1532">
        <f t="shared" si="770"/>
        <v>139800</v>
      </c>
      <c r="C1532" s="237" t="str">
        <f t="shared" si="738"/>
        <v>-3.91046473301741E-06+0.0175180430540378i</v>
      </c>
      <c r="D1532" s="208" t="str">
        <f t="shared" si="739"/>
        <v>-5.95703593723558+0.134304996747623i</v>
      </c>
      <c r="E1532" t="str">
        <f t="shared" si="740"/>
        <v>2870</v>
      </c>
      <c r="F1532" t="str">
        <f t="shared" si="741"/>
        <v>0.777000777000777</v>
      </c>
      <c r="G1532" t="str">
        <f t="shared" si="736"/>
        <v>0.777000777000777</v>
      </c>
      <c r="H1532" t="str">
        <f t="shared" si="742"/>
        <v>8.36291382572992+2.43871492061341i</v>
      </c>
      <c r="I1532" t="str">
        <f t="shared" si="743"/>
        <v>548.993316214816i</v>
      </c>
      <c r="J1532" t="str">
        <f t="shared" si="737"/>
        <v>-406.966459866026+120.102169801683i</v>
      </c>
      <c r="K1532" t="str">
        <f t="shared" si="744"/>
        <v>0.366213101196822-1.24091387854794i</v>
      </c>
      <c r="L1532" t="str">
        <f t="shared" si="745"/>
        <v>0.0269049237809958-0.0774748734854582i</v>
      </c>
      <c r="M1532" t="str">
        <f t="shared" si="746"/>
        <v>0.393118024977818-1.3183887520334i</v>
      </c>
      <c r="N1532" t="str">
        <f t="shared" si="747"/>
        <v>-1.43235640172337i</v>
      </c>
      <c r="O1532" t="str">
        <f t="shared" si="748"/>
        <v>0.137998134309068-0.990432488828601i</v>
      </c>
      <c r="P1532" t="str">
        <f t="shared" si="749"/>
        <v>0.862001865690932+0.990432488828601i</v>
      </c>
      <c r="Q1532" t="str">
        <f t="shared" si="750"/>
        <v>-0.862001865690932+0.441923912894769i</v>
      </c>
      <c r="R1532" t="str">
        <f t="shared" si="751"/>
        <v>-0.32541522953796-1.3158222801205i</v>
      </c>
      <c r="S1532" t="str">
        <f t="shared" si="752"/>
        <v>0.148012404123598i</v>
      </c>
      <c r="T1532" t="str">
        <f t="shared" si="753"/>
        <v>0.19475801908003-0.0481654904623459i</v>
      </c>
      <c r="U1532" t="str">
        <f t="shared" si="754"/>
        <v>0.0000333333333333332-0.000807409486154967i</v>
      </c>
      <c r="V1532" t="str">
        <f t="shared" si="755"/>
        <v>6.66666666666667E-06-0.00807409486154967i</v>
      </c>
      <c r="W1532" t="str">
        <f t="shared" si="756"/>
        <v>0.0000276028585845126-0.00073410791913157i</v>
      </c>
      <c r="X1532" t="str">
        <f t="shared" si="757"/>
        <v>0.0000365583468687365-0.000733323259295407i</v>
      </c>
      <c r="Y1532" t="str">
        <f t="shared" si="758"/>
        <v>0.009+0.878389305943706i</v>
      </c>
      <c r="Z1532" t="str">
        <f t="shared" si="759"/>
        <v>-0.010020361054537-0.000603026413757338i</v>
      </c>
      <c r="AA1532" t="str">
        <f t="shared" si="760"/>
        <v>0.140763361560111-13.6713338943702i</v>
      </c>
      <c r="AB1532" t="str">
        <f t="shared" si="761"/>
        <v>0.918563052696799-0.227169285058042i</v>
      </c>
      <c r="AC1532" t="str">
        <f t="shared" si="762"/>
        <v>1.06160626286577-1.30032753738656i</v>
      </c>
      <c r="AD1532" t="str">
        <f t="shared" si="763"/>
        <v>0.450890734156759+0.338295247005192i</v>
      </c>
      <c r="AE1532" t="str">
        <f t="shared" si="764"/>
        <v>-0.00431408698280329-0.00366173954044076i</v>
      </c>
      <c r="AF1532" t="str">
        <f t="shared" si="765"/>
        <v>-14.3199497629655-2.30440992386579i</v>
      </c>
      <c r="AG1532" t="str">
        <f t="shared" si="766"/>
        <v>1.01697206654308-0.0221423026853267i</v>
      </c>
      <c r="AH1532" t="str">
        <f t="shared" si="767"/>
        <v>0.0510895072453103+0.0624487068451332i</v>
      </c>
      <c r="AI1532">
        <f t="shared" si="768"/>
        <v>-21.864204299160875</v>
      </c>
      <c r="AJ1532">
        <f t="shared" si="769"/>
        <v>50.713280296512032</v>
      </c>
      <c r="AK1532"/>
      <c r="AL1532"/>
      <c r="AM1532"/>
      <c r="AN1532"/>
    </row>
    <row r="1533" spans="1:40" x14ac:dyDescent="0.25">
      <c r="A1533"/>
      <c r="B1533">
        <f t="shared" si="770"/>
        <v>139900</v>
      </c>
      <c r="C1533" s="237" t="str">
        <f t="shared" si="738"/>
        <v>-0.0000039048763599714+0.0175055212232228i</v>
      </c>
      <c r="D1533" s="208" t="str">
        <f t="shared" si="739"/>
        <v>-5.95703589439139+0.134208996044708i</v>
      </c>
      <c r="E1533" t="str">
        <f t="shared" si="740"/>
        <v>2870</v>
      </c>
      <c r="F1533" t="str">
        <f t="shared" si="741"/>
        <v>0.777000777000777</v>
      </c>
      <c r="G1533" t="str">
        <f t="shared" si="736"/>
        <v>0.777000777000777</v>
      </c>
      <c r="H1533" t="str">
        <f t="shared" si="742"/>
        <v>8.36391581826816+2.43728837523695i</v>
      </c>
      <c r="I1533" t="str">
        <f t="shared" si="743"/>
        <v>549.386015296515i</v>
      </c>
      <c r="J1533" t="str">
        <f t="shared" si="737"/>
        <v>-407.550311612259+120.188079794388i</v>
      </c>
      <c r="K1533" t="str">
        <f t="shared" si="744"/>
        <v>0.365729263040089-1.24016520916802i</v>
      </c>
      <c r="L1533" t="str">
        <f t="shared" si="745"/>
        <v>0.026870607076212-0.077431403476941i</v>
      </c>
      <c r="M1533" t="str">
        <f t="shared" si="746"/>
        <v>0.392599870116301-1.31759661264496i</v>
      </c>
      <c r="N1533" t="str">
        <f t="shared" si="747"/>
        <v>-1.43338097711802i</v>
      </c>
      <c r="O1533" t="str">
        <f t="shared" si="748"/>
        <v>0.136983289296405-0.99057335844123i</v>
      </c>
      <c r="P1533" t="str">
        <f t="shared" si="749"/>
        <v>0.863016710703595+0.99057335844123i</v>
      </c>
      <c r="Q1533" t="str">
        <f t="shared" si="750"/>
        <v>-0.863016710703595+0.44280761867679i</v>
      </c>
      <c r="R1533" t="str">
        <f t="shared" si="751"/>
        <v>-0.325403425124828-1.31476535756181i</v>
      </c>
      <c r="S1533" t="str">
        <f t="shared" si="752"/>
        <v>0.148118278518536i</v>
      </c>
      <c r="T1533" t="str">
        <f t="shared" si="753"/>
        <v>0.194740781417863-0.0481981951535249i</v>
      </c>
      <c r="U1533" t="str">
        <f t="shared" si="754"/>
        <v>0.0000333333333333333-0.000806832352855358i</v>
      </c>
      <c r="V1533" t="str">
        <f t="shared" si="755"/>
        <v>6.66666666666667E-06-0.00806832352855358i</v>
      </c>
      <c r="W1533" t="str">
        <f t="shared" si="756"/>
        <v>0.0000276028579445248-0.000733583323519397i</v>
      </c>
      <c r="X1533" t="str">
        <f t="shared" si="757"/>
        <v>0.0000365455353470244-0.00073279938097782i</v>
      </c>
      <c r="Y1533" t="str">
        <f t="shared" si="758"/>
        <v>0.009+0.879017624474424i</v>
      </c>
      <c r="Z1533" t="str">
        <f t="shared" si="759"/>
        <v>-0.0100060366085811-0.000602272081326016i</v>
      </c>
      <c r="AA1533" t="str">
        <f t="shared" si="760"/>
        <v>0.140561685730718-13.6615474446456i</v>
      </c>
      <c r="AB1533" t="str">
        <f t="shared" si="761"/>
        <v>0.918481752426564-0.227323534526736i</v>
      </c>
      <c r="AC1533" t="str">
        <f t="shared" si="762"/>
        <v>1.06107509763995-1.29943563590302i</v>
      </c>
      <c r="AD1533" t="str">
        <f t="shared" si="763"/>
        <v>0.451238061278425+0.338365572213314i</v>
      </c>
      <c r="AE1533" t="str">
        <f t="shared" si="764"/>
        <v>-0.0043113164229111-0.00365746638898959i</v>
      </c>
      <c r="AF1533" t="str">
        <f t="shared" si="765"/>
        <v>-14.3209517126596-2.30307937919224i</v>
      </c>
      <c r="AG1533" t="str">
        <f t="shared" si="766"/>
        <v>1.01696340724557-0.0221437171908968i</v>
      </c>
      <c r="AH1533" t="str">
        <f t="shared" si="767"/>
        <v>0.0510710455278659+0.0623804217880462i</v>
      </c>
      <c r="AI1533">
        <f t="shared" si="768"/>
        <v>-21.871154605027975</v>
      </c>
      <c r="AJ1533">
        <f t="shared" si="769"/>
        <v>50.6927064735088</v>
      </c>
      <c r="AK1533"/>
      <c r="AL1533"/>
      <c r="AM1533"/>
      <c r="AN1533"/>
    </row>
    <row r="1534" spans="1:40" x14ac:dyDescent="0.25">
      <c r="A1534"/>
      <c r="B1534">
        <f t="shared" si="770"/>
        <v>140000</v>
      </c>
      <c r="C1534" s="237" t="str">
        <f t="shared" si="738"/>
        <v>-3.89929995773238E-06+0.017493017280735i</v>
      </c>
      <c r="D1534" s="208" t="str">
        <f t="shared" si="739"/>
        <v>-5.95703585163897+0.134113132485635i</v>
      </c>
      <c r="E1534" t="str">
        <f t="shared" si="740"/>
        <v>2870</v>
      </c>
      <c r="F1534" t="str">
        <f t="shared" si="741"/>
        <v>0.777000777000777</v>
      </c>
      <c r="G1534" t="str">
        <f t="shared" si="736"/>
        <v>0.777000777000777</v>
      </c>
      <c r="H1534" t="str">
        <f t="shared" si="742"/>
        <v>8.36491592403999+2.43586327197257i</v>
      </c>
      <c r="I1534" t="str">
        <f t="shared" si="743"/>
        <v>549.778714378214i</v>
      </c>
      <c r="J1534" t="str">
        <f t="shared" si="737"/>
        <v>-408.134580842758+120.273989787093i</v>
      </c>
      <c r="K1534" t="str">
        <f t="shared" si="744"/>
        <v>0.365246357074514-1.23941734295862i</v>
      </c>
      <c r="L1534" t="str">
        <f t="shared" si="745"/>
        <v>0.0268363533559818-0.0773879737268545i</v>
      </c>
      <c r="M1534" t="str">
        <f t="shared" si="746"/>
        <v>0.392082710430496-1.31680531668547i</v>
      </c>
      <c r="N1534" t="str">
        <f t="shared" si="747"/>
        <v>-1.43440555251267i</v>
      </c>
      <c r="O1534" t="str">
        <f t="shared" si="748"/>
        <v>0.135968300484897-0.990713188194872i</v>
      </c>
      <c r="P1534" t="str">
        <f t="shared" si="749"/>
        <v>0.864031699515103+0.990713188194872i</v>
      </c>
      <c r="Q1534" t="str">
        <f t="shared" si="750"/>
        <v>-0.864031699515103+0.443692364317798i</v>
      </c>
      <c r="R1534" t="str">
        <f t="shared" si="751"/>
        <v>-0.325391610875304-1.31370985808776i</v>
      </c>
      <c r="S1534" t="str">
        <f t="shared" si="752"/>
        <v>0.148224152913475i</v>
      </c>
      <c r="T1534" t="str">
        <f t="shared" si="753"/>
        <v>0.19472353088914-0.048230895887143i</v>
      </c>
      <c r="U1534" t="str">
        <f t="shared" si="754"/>
        <v>0.0000333333333333334-0.000806256044031892i</v>
      </c>
      <c r="V1534" t="str">
        <f t="shared" si="755"/>
        <v>6.66666666666667E-06-0.00806256044031891i</v>
      </c>
      <c r="W1534" t="str">
        <f t="shared" si="756"/>
        <v>0.0000276028573040797-0.000733059477430984i</v>
      </c>
      <c r="X1534" t="str">
        <f t="shared" si="757"/>
        <v>0.0000365327512614847-0.000732276250824191i</v>
      </c>
      <c r="Y1534" t="str">
        <f t="shared" si="758"/>
        <v>0.009+0.879645943005142i</v>
      </c>
      <c r="Z1534" t="str">
        <f t="shared" si="759"/>
        <v>-0.00999174286534763-0.000601519519812514i</v>
      </c>
      <c r="AA1534" t="str">
        <f t="shared" si="760"/>
        <v>0.140360443375998-13.6517750060319i</v>
      </c>
      <c r="AB1534" t="str">
        <f t="shared" si="761"/>
        <v>0.918400391472087-0.22747776532986i</v>
      </c>
      <c r="AC1534" t="str">
        <f t="shared" si="762"/>
        <v>1.06054498393471-1.29854461712966i</v>
      </c>
      <c r="AD1534" t="str">
        <f t="shared" si="763"/>
        <v>0.451585483506282+0.338435558027412i</v>
      </c>
      <c r="AE1534" t="str">
        <f t="shared" si="764"/>
        <v>-0.00430855043856632-0.00365319855549334i</v>
      </c>
      <c r="AF1534" t="str">
        <f t="shared" si="765"/>
        <v>-14.321951775679-2.30175013948694i</v>
      </c>
      <c r="AG1534" t="str">
        <f t="shared" si="766"/>
        <v>1.01695474360792-0.022145134435657i</v>
      </c>
      <c r="AH1534" t="str">
        <f t="shared" si="767"/>
        <v>0.0510526050194748+0.0623122192127661i</v>
      </c>
      <c r="AI1534">
        <f t="shared" si="768"/>
        <v>-21.878101025421699</v>
      </c>
      <c r="AJ1534">
        <f t="shared" si="769"/>
        <v>50.672125199080277</v>
      </c>
      <c r="AK1534"/>
      <c r="AL1534"/>
      <c r="AM1534"/>
      <c r="AN1534"/>
    </row>
    <row r="1535" spans="1:40" x14ac:dyDescent="0.25">
      <c r="A1535"/>
      <c r="B1535">
        <f t="shared" si="770"/>
        <v>140100</v>
      </c>
      <c r="C1535" s="237" t="str">
        <f t="shared" si="738"/>
        <v>-3.89373549213464E-06+0.0174805311882694i</v>
      </c>
      <c r="D1535" s="208" t="str">
        <f t="shared" si="739"/>
        <v>-5.95703580897806+0.134017405776732i</v>
      </c>
      <c r="E1535" t="str">
        <f t="shared" si="740"/>
        <v>2870</v>
      </c>
      <c r="F1535" t="str">
        <f t="shared" si="741"/>
        <v>0.777000777000777</v>
      </c>
      <c r="G1535" t="str">
        <f t="shared" si="736"/>
        <v>0.777000777000777</v>
      </c>
      <c r="H1535" t="str">
        <f t="shared" si="742"/>
        <v>8.36591414760583+2.43443960917131i</v>
      </c>
      <c r="I1535" t="str">
        <f t="shared" si="743"/>
        <v>550.171413459913i</v>
      </c>
      <c r="J1535" t="str">
        <f t="shared" si="737"/>
        <v>-408.719267557524+120.359899779798i</v>
      </c>
      <c r="K1535" t="str">
        <f t="shared" si="744"/>
        <v>0.364764380977468-1.23867027886316i</v>
      </c>
      <c r="L1535" t="str">
        <f t="shared" si="745"/>
        <v>0.0268021624732234-0.0773445841999606i</v>
      </c>
      <c r="M1535" t="str">
        <f t="shared" si="746"/>
        <v>0.391566543450691-1.31601486306312i</v>
      </c>
      <c r="N1535" t="str">
        <f t="shared" si="747"/>
        <v>-1.43543012790732i</v>
      </c>
      <c r="O1535" t="str">
        <f t="shared" si="748"/>
        <v>0.134953168940034-0.990851977942741i</v>
      </c>
      <c r="P1535" t="str">
        <f t="shared" si="749"/>
        <v>0.865046831059966+0.990851977942741i</v>
      </c>
      <c r="Q1535" t="str">
        <f t="shared" si="750"/>
        <v>-0.865046831059966+0.444578149964579i</v>
      </c>
      <c r="R1535" t="str">
        <f t="shared" si="751"/>
        <v>-0.325379786786203-1.31265577864339i</v>
      </c>
      <c r="S1535" t="str">
        <f t="shared" si="752"/>
        <v>0.148330027308413i</v>
      </c>
      <c r="T1535" t="str">
        <f t="shared" si="753"/>
        <v>0.19470626749272-0.0482635926596031i</v>
      </c>
      <c r="U1535" t="str">
        <f t="shared" si="754"/>
        <v>0.0000333333333333334-0.000805680557919094i</v>
      </c>
      <c r="V1535" t="str">
        <f t="shared" si="755"/>
        <v>6.66666666666667E-06-0.00805680557919094i</v>
      </c>
      <c r="W1535" t="str">
        <f t="shared" si="756"/>
        <v>0.0000276028566631767-0.000732536379261354i</v>
      </c>
      <c r="X1535" t="str">
        <f t="shared" si="757"/>
        <v>0.00003651999453383-0.000731753867233413i</v>
      </c>
      <c r="Y1535" t="str">
        <f t="shared" si="758"/>
        <v>0.009+0.88027426153586i</v>
      </c>
      <c r="Z1535" t="str">
        <f t="shared" si="759"/>
        <v>-0.00997747973714279-0.00060076872344274i</v>
      </c>
      <c r="AA1535" t="str">
        <f t="shared" si="760"/>
        <v>0.140159633253545-13.6420165484398i</v>
      </c>
      <c r="AB1535" t="str">
        <f t="shared" si="761"/>
        <v>0.918318969827986-0.227631977450451i</v>
      </c>
      <c r="AC1535" t="str">
        <f t="shared" si="762"/>
        <v>1.0600159191675-1.29765447991556i</v>
      </c>
      <c r="AD1535" t="str">
        <f t="shared" si="763"/>
        <v>0.45193300052916+0.338505204327215i</v>
      </c>
      <c r="AE1535" t="str">
        <f t="shared" si="764"/>
        <v>-0.00430578901584344-0.00364893602890171i</v>
      </c>
      <c r="AF1535" t="str">
        <f t="shared" si="765"/>
        <v>-14.3229499565839-2.30042220339458i</v>
      </c>
      <c r="AG1535" t="str">
        <f t="shared" si="766"/>
        <v>1.01694607563324-0.0221465543982972i</v>
      </c>
      <c r="AH1535" t="str">
        <f t="shared" si="767"/>
        <v>0.0510341856446558+0.0622440989519042i</v>
      </c>
      <c r="AI1535">
        <f t="shared" si="768"/>
        <v>-21.885043567170559</v>
      </c>
      <c r="AJ1535">
        <f t="shared" si="769"/>
        <v>50.65153648590573</v>
      </c>
      <c r="AK1535"/>
      <c r="AL1535"/>
      <c r="AM1535"/>
      <c r="AN1535"/>
    </row>
    <row r="1536" spans="1:40" x14ac:dyDescent="0.25">
      <c r="A1536"/>
      <c r="B1536">
        <f t="shared" si="770"/>
        <v>140200</v>
      </c>
      <c r="C1536" s="237" t="str">
        <f t="shared" si="738"/>
        <v>-0.0000038881829291343+0.0174680629076307i</v>
      </c>
      <c r="D1536" s="208" t="str">
        <f t="shared" si="739"/>
        <v>-5.95703576640842+0.133921815625169i</v>
      </c>
      <c r="E1536" t="str">
        <f t="shared" si="740"/>
        <v>2870</v>
      </c>
      <c r="F1536" t="str">
        <f t="shared" si="741"/>
        <v>0.777000777000777</v>
      </c>
      <c r="G1536" t="str">
        <f t="shared" si="736"/>
        <v>0.777000777000777</v>
      </c>
      <c r="H1536" t="str">
        <f t="shared" si="742"/>
        <v>8.36691049351295+2.43301738518477i</v>
      </c>
      <c r="I1536" t="str">
        <f t="shared" si="743"/>
        <v>550.564112541611i</v>
      </c>
      <c r="J1536" t="str">
        <f t="shared" si="737"/>
        <v>-409.304371756556+120.445809772503i</v>
      </c>
      <c r="K1536" t="str">
        <f t="shared" si="744"/>
        <v>0.364283332433317-1.2379240158261i</v>
      </c>
      <c r="L1536" t="str">
        <f t="shared" si="745"/>
        <v>0.0267680342812608-0.0773012348609804i</v>
      </c>
      <c r="M1536" t="str">
        <f t="shared" si="746"/>
        <v>0.391051366714578-1.31522525068708i</v>
      </c>
      <c r="N1536" t="str">
        <f t="shared" si="747"/>
        <v>-1.43645470330197i</v>
      </c>
      <c r="O1536" t="str">
        <f t="shared" si="748"/>
        <v>0.133937895727454-0.990989727539141i</v>
      </c>
      <c r="P1536" t="str">
        <f t="shared" si="749"/>
        <v>0.866062104272546+0.990989727539141i</v>
      </c>
      <c r="Q1536" t="str">
        <f t="shared" si="750"/>
        <v>-0.866062104272546+0.445464975762829i</v>
      </c>
      <c r="R1536" t="str">
        <f t="shared" si="751"/>
        <v>-0.32536795285434-1.31160311618245i</v>
      </c>
      <c r="S1536" t="str">
        <f t="shared" si="752"/>
        <v>0.148435901703351i</v>
      </c>
      <c r="T1536" t="str">
        <f t="shared" si="753"/>
        <v>0.194688991227467-0.0482962854673074i</v>
      </c>
      <c r="U1536" t="str">
        <f t="shared" si="754"/>
        <v>0.0000333333333333335-0.000805105892756528i</v>
      </c>
      <c r="V1536" t="str">
        <f t="shared" si="755"/>
        <v>6.66666666666667E-06-0.00805105892756528i</v>
      </c>
      <c r="W1536" t="str">
        <f t="shared" si="756"/>
        <v>0.0000276028560218162-0.000732014027410111i</v>
      </c>
      <c r="X1536" t="str">
        <f t="shared" si="757"/>
        <v>0.0000365072650860525-0.000731232228608942i</v>
      </c>
      <c r="Y1536" t="str">
        <f t="shared" si="758"/>
        <v>0.009+0.880902580066578i</v>
      </c>
      <c r="Z1536" t="str">
        <f t="shared" si="759"/>
        <v>-0.00996324713658563-0.000600019686466158i</v>
      </c>
      <c r="AA1536" t="str">
        <f t="shared" si="760"/>
        <v>0.139959254125404-13.6322720418663i</v>
      </c>
      <c r="AB1536" t="str">
        <f t="shared" si="761"/>
        <v>0.918237487488902-0.227786170871538i</v>
      </c>
      <c r="AC1536" t="str">
        <f t="shared" si="762"/>
        <v>1.05948790076353-1.29676522311086i</v>
      </c>
      <c r="AD1536" t="str">
        <f t="shared" si="763"/>
        <v>0.45228061203574+0.33857451099271i</v>
      </c>
      <c r="AE1536" t="str">
        <f t="shared" si="764"/>
        <v>-0.00430303214086702-0.00364467879819742i</v>
      </c>
      <c r="AF1536" t="str">
        <f t="shared" si="765"/>
        <v>-14.3239462599214-2.2990955695596i</v>
      </c>
      <c r="AG1536" t="str">
        <f t="shared" si="766"/>
        <v>1.01693740332463-0.0221479770575611i</v>
      </c>
      <c r="AH1536" t="str">
        <f t="shared" si="767"/>
        <v>0.051015787328207+0.0621760608385539i</v>
      </c>
      <c r="AI1536">
        <f t="shared" si="768"/>
        <v>-21.891982237088257</v>
      </c>
      <c r="AJ1536">
        <f t="shared" si="769"/>
        <v>50.630940346624804</v>
      </c>
      <c r="AK1536"/>
      <c r="AL1536"/>
      <c r="AM1536"/>
      <c r="AN1536"/>
    </row>
    <row r="1537" spans="1:40" x14ac:dyDescent="0.25">
      <c r="A1537"/>
      <c r="B1537">
        <f t="shared" si="770"/>
        <v>140300</v>
      </c>
      <c r="C1537" s="237" t="str">
        <f t="shared" si="738"/>
        <v>-3.88264223480877E-06+0.0174556124007322i</v>
      </c>
      <c r="D1537" s="208" t="str">
        <f t="shared" si="739"/>
        <v>-5.95703572392976+0.133826361738947i</v>
      </c>
      <c r="E1537" t="str">
        <f t="shared" si="740"/>
        <v>2870</v>
      </c>
      <c r="F1537" t="str">
        <f t="shared" si="741"/>
        <v>0.777000777000777</v>
      </c>
      <c r="G1537" t="str">
        <f t="shared" si="736"/>
        <v>0.777000777000777</v>
      </c>
      <c r="H1537" t="str">
        <f t="shared" si="742"/>
        <v>8.36790496629543+2.43159659836508i</v>
      </c>
      <c r="I1537" t="str">
        <f t="shared" si="743"/>
        <v>550.95681162331i</v>
      </c>
      <c r="J1537" t="str">
        <f t="shared" si="737"/>
        <v>-409.889893439854+120.531719765208i</v>
      </c>
      <c r="K1537" t="str">
        <f t="shared" si="744"/>
        <v>0.363803209133388-1.23717855279292i</v>
      </c>
      <c r="L1537" t="str">
        <f t="shared" si="745"/>
        <v>0.0267339686338227-0.0772579256745964i</v>
      </c>
      <c r="M1537" t="str">
        <f t="shared" si="746"/>
        <v>0.390537177767211-1.31443647846752i</v>
      </c>
      <c r="N1537" t="str">
        <f t="shared" si="747"/>
        <v>-1.43747927869663i</v>
      </c>
      <c r="O1537" t="str">
        <f t="shared" si="748"/>
        <v>0.132922481912936-0.991126436839471i</v>
      </c>
      <c r="P1537" t="str">
        <f t="shared" si="749"/>
        <v>0.867077518087064+0.991126436839471i</v>
      </c>
      <c r="Q1537" t="str">
        <f t="shared" si="750"/>
        <v>-0.867077518087064+0.446352841857159i</v>
      </c>
      <c r="R1537" t="str">
        <f t="shared" si="751"/>
        <v>-0.325356109076526-1.31055186766734i</v>
      </c>
      <c r="S1537" t="str">
        <f t="shared" si="752"/>
        <v>0.148541776098289i</v>
      </c>
      <c r="T1537" t="str">
        <f t="shared" si="753"/>
        <v>0.194671702092236-0.0483289743066558i</v>
      </c>
      <c r="U1537" t="str">
        <f t="shared" si="754"/>
        <v>0.0000333333333333333-0.000804532046788771i</v>
      </c>
      <c r="V1537" t="str">
        <f t="shared" si="755"/>
        <v>6.66666666666667E-06-0.00804532046788771i</v>
      </c>
      <c r="W1537" t="str">
        <f t="shared" si="756"/>
        <v>0.0000276028553799979-0.000731492420281416i</v>
      </c>
      <c r="X1537" t="str">
        <f t="shared" si="757"/>
        <v>0.0000364945628404217-0.000730711333358775i</v>
      </c>
      <c r="Y1537" t="str">
        <f t="shared" si="758"/>
        <v>0.009+0.881530898597296i</v>
      </c>
      <c r="Z1537" t="str">
        <f t="shared" si="759"/>
        <v>-0.00994904497660672-0.000599272403155668i</v>
      </c>
      <c r="AA1537" t="str">
        <f t="shared" si="760"/>
        <v>0.139759304758054-13.6225414563938i</v>
      </c>
      <c r="AB1537" t="str">
        <f t="shared" si="761"/>
        <v>0.918155944449435-0.227940345576142i</v>
      </c>
      <c r="AC1537" t="str">
        <f t="shared" si="762"/>
        <v>1.0589609261557-1.29587684556672i</v>
      </c>
      <c r="AD1537" t="str">
        <f t="shared" si="763"/>
        <v>0.45262831771454+0.338643477904132i</v>
      </c>
      <c r="AE1537" t="str">
        <f t="shared" si="764"/>
        <v>-0.00430027979981117-0.00364042685239582i</v>
      </c>
      <c r="AF1537" t="str">
        <f t="shared" si="765"/>
        <v>-14.3249406902252-2.29777023662613i</v>
      </c>
      <c r="AG1537" t="str">
        <f t="shared" si="766"/>
        <v>1.01692872668518-0.0221494023922444i</v>
      </c>
      <c r="AH1537" t="str">
        <f t="shared" si="767"/>
        <v>0.0509974099951989+0.0621081047062827i</v>
      </c>
      <c r="AI1537">
        <f t="shared" si="768"/>
        <v>-21.898917041974649</v>
      </c>
      <c r="AJ1537">
        <f t="shared" si="769"/>
        <v>50.610336793838002</v>
      </c>
      <c r="AK1537"/>
      <c r="AL1537"/>
      <c r="AM1537"/>
      <c r="AN1537"/>
    </row>
    <row r="1538" spans="1:40" x14ac:dyDescent="0.25">
      <c r="A1538"/>
      <c r="B1538">
        <f t="shared" si="770"/>
        <v>140400</v>
      </c>
      <c r="C1538" s="237" t="str">
        <f t="shared" si="738"/>
        <v>-0.0000038771133753562+0.0174431796295959i</v>
      </c>
      <c r="D1538" s="208" t="str">
        <f t="shared" si="739"/>
        <v>-5.95703568154183+0.133731043826902i</v>
      </c>
      <c r="E1538" t="str">
        <f t="shared" si="740"/>
        <v>2870</v>
      </c>
      <c r="F1538" t="str">
        <f t="shared" si="741"/>
        <v>0.777000777000777</v>
      </c>
      <c r="G1538" t="str">
        <f t="shared" si="736"/>
        <v>0.777000777000777</v>
      </c>
      <c r="H1538" t="str">
        <f t="shared" si="742"/>
        <v>8.36889757047426+2.430177247065i</v>
      </c>
      <c r="I1538" t="str">
        <f t="shared" si="743"/>
        <v>551.349510705009i</v>
      </c>
      <c r="J1538" t="str">
        <f t="shared" si="737"/>
        <v>-410.475832607418+120.617629757914i</v>
      </c>
      <c r="K1538" t="str">
        <f t="shared" si="744"/>
        <v>0.363324008775952-1.23643388871011i</v>
      </c>
      <c r="L1538" t="str">
        <f t="shared" si="745"/>
        <v>0.0266999653850412-0.0772146566054522i</v>
      </c>
      <c r="M1538" t="str">
        <f t="shared" si="746"/>
        <v>0.390023974160993-1.31364854531556i</v>
      </c>
      <c r="N1538" t="str">
        <f t="shared" si="747"/>
        <v>-1.43850385409128i</v>
      </c>
      <c r="O1538" t="str">
        <f t="shared" si="748"/>
        <v>0.131906928562435-0.991262105700215i</v>
      </c>
      <c r="P1538" t="str">
        <f t="shared" si="749"/>
        <v>0.868093071437565+0.991262105700215i</v>
      </c>
      <c r="Q1538" t="str">
        <f t="shared" si="750"/>
        <v>-0.868093071437565+0.447241748391065i</v>
      </c>
      <c r="R1538" t="str">
        <f t="shared" si="751"/>
        <v>-0.325344255449567-1.30950203006917i</v>
      </c>
      <c r="S1538" t="str">
        <f t="shared" si="752"/>
        <v>0.148647650493227i</v>
      </c>
      <c r="T1538" t="str">
        <f t="shared" si="753"/>
        <v>0.194654400085893-0.0483616591740464i</v>
      </c>
      <c r="U1538" t="str">
        <f t="shared" si="754"/>
        <v>0.0000333333333333333-0.000803959018265419i</v>
      </c>
      <c r="V1538" t="str">
        <f t="shared" si="755"/>
        <v>6.66666666666667E-06-0.00803959018265418i</v>
      </c>
      <c r="W1538" t="str">
        <f t="shared" si="756"/>
        <v>0.0000276028547377221-0.00073097155628399i</v>
      </c>
      <c r="X1538" t="str">
        <f t="shared" si="757"/>
        <v>0.0000364818877194846-0.000730191179895458i</v>
      </c>
      <c r="Y1538" t="str">
        <f t="shared" si="758"/>
        <v>0.009+0.882159217128014i</v>
      </c>
      <c r="Z1538" t="str">
        <f t="shared" si="759"/>
        <v>-0.00993487317044705-0.000598526867807508i</v>
      </c>
      <c r="AA1538" t="str">
        <f t="shared" si="760"/>
        <v>0.139559783922384-13.6128247621909i</v>
      </c>
      <c r="AB1538" t="str">
        <f t="shared" si="761"/>
        <v>0.918074340704238-0.228094501547275i</v>
      </c>
      <c r="AC1538" t="str">
        <f t="shared" si="762"/>
        <v>1.05843499278464-1.2949893461354i</v>
      </c>
      <c r="AD1538" t="str">
        <f t="shared" si="763"/>
        <v>0.452976117253926+0.338712104941984i</v>
      </c>
      <c r="AE1538" t="str">
        <f t="shared" si="764"/>
        <v>-0.0042975319788999-0.00363618018054537i</v>
      </c>
      <c r="AF1538" t="str">
        <f t="shared" si="765"/>
        <v>-14.3259332520161-2.2964462032381i</v>
      </c>
      <c r="AG1538" t="str">
        <f t="shared" si="766"/>
        <v>1.016920045718-0.022150830381197i</v>
      </c>
      <c r="AH1538" t="str">
        <f t="shared" si="767"/>
        <v>0.05097905357098+0.062040230389141i</v>
      </c>
      <c r="AI1538">
        <f t="shared" si="768"/>
        <v>-21.905847988614426</v>
      </c>
      <c r="AJ1538">
        <f t="shared" si="769"/>
        <v>50.589725840107782</v>
      </c>
      <c r="AK1538"/>
      <c r="AL1538"/>
      <c r="AM1538"/>
      <c r="AN1538"/>
    </row>
    <row r="1539" spans="1:40" x14ac:dyDescent="0.25">
      <c r="A1539"/>
      <c r="B1539">
        <f t="shared" si="770"/>
        <v>140500</v>
      </c>
      <c r="C1539" s="237" t="str">
        <f t="shared" si="738"/>
        <v>-3.87159631709498E-06+0.0174307645563519i</v>
      </c>
      <c r="D1539" s="208" t="str">
        <f t="shared" si="739"/>
        <v>-5.95703563924439+0.133635861598698i</v>
      </c>
      <c r="E1539" t="str">
        <f t="shared" si="740"/>
        <v>2870</v>
      </c>
      <c r="F1539" t="str">
        <f t="shared" si="741"/>
        <v>0.777000777000777</v>
      </c>
      <c r="G1539" t="str">
        <f t="shared" si="736"/>
        <v>0.777000777000777</v>
      </c>
      <c r="H1539" t="str">
        <f t="shared" si="742"/>
        <v>8.36988831055744+2.42875932963781i</v>
      </c>
      <c r="I1539" t="str">
        <f t="shared" si="743"/>
        <v>551.742209786707i</v>
      </c>
      <c r="J1539" t="str">
        <f t="shared" si="737"/>
        <v>-411.062189259248+120.703539750618i</v>
      </c>
      <c r="K1539" t="str">
        <f t="shared" si="744"/>
        <v>0.362845729066186-1.23569002252522i</v>
      </c>
      <c r="L1539" t="str">
        <f t="shared" si="745"/>
        <v>0.02666602438945-0.0771714276181525i</v>
      </c>
      <c r="M1539" t="str">
        <f t="shared" si="746"/>
        <v>0.389511753455636-1.31286145014337i</v>
      </c>
      <c r="N1539" t="str">
        <f t="shared" si="747"/>
        <v>-1.43952842948593i</v>
      </c>
      <c r="O1539" t="str">
        <f t="shared" si="748"/>
        <v>0.130891236742022-0.991396733978958i</v>
      </c>
      <c r="P1539" t="str">
        <f t="shared" si="749"/>
        <v>0.869108763257978+0.991396733978958i</v>
      </c>
      <c r="Q1539" t="str">
        <f t="shared" si="750"/>
        <v>-0.869108763257978+0.448131695506972i</v>
      </c>
      <c r="R1539" t="str">
        <f t="shared" si="751"/>
        <v>-0.325332391970272-1.3084536003676i</v>
      </c>
      <c r="S1539" t="str">
        <f t="shared" si="752"/>
        <v>0.148753524888166i</v>
      </c>
      <c r="T1539" t="str">
        <f t="shared" si="753"/>
        <v>0.194637085207292-0.0483943400658764i</v>
      </c>
      <c r="U1539" t="str">
        <f t="shared" si="754"/>
        <v>0.0000333333333333334-0.000803386805441032i</v>
      </c>
      <c r="V1539" t="str">
        <f t="shared" si="755"/>
        <v>6.66666666666667E-06-0.00803386805441032i</v>
      </c>
      <c r="W1539" t="str">
        <f t="shared" si="756"/>
        <v>0.0000276028540949889-0.000730451433831073i</v>
      </c>
      <c r="X1539" t="str">
        <f t="shared" si="757"/>
        <v>0.0000364692396460629-0.000729671766636042i</v>
      </c>
      <c r="Y1539" t="str">
        <f t="shared" si="758"/>
        <v>0.009+0.882787535658732i</v>
      </c>
      <c r="Z1539" t="str">
        <f t="shared" si="759"/>
        <v>-0.00992073163165644-0.00059778307474112i</v>
      </c>
      <c r="AA1539" t="str">
        <f t="shared" si="760"/>
        <v>0.139360690393682-13.6031219295108i</v>
      </c>
      <c r="AB1539" t="str">
        <f t="shared" si="761"/>
        <v>0.917992676247904-0.228248638767946i</v>
      </c>
      <c r="AC1539" t="str">
        <f t="shared" si="762"/>
        <v>1.05791009809862-1.29410272367018i</v>
      </c>
      <c r="AD1539" t="str">
        <f t="shared" si="763"/>
        <v>0.453324010342103+0.338780391987002i</v>
      </c>
      <c r="AE1539" t="str">
        <f t="shared" si="764"/>
        <v>-0.00429478866440625-0.00363193877172669i</v>
      </c>
      <c r="AF1539" t="str">
        <f t="shared" si="765"/>
        <v>-14.3269239498018-2.29512346803911i</v>
      </c>
      <c r="AG1539" t="str">
        <f t="shared" si="766"/>
        <v>1.01691136042622-0.0221522610033202i</v>
      </c>
      <c r="AH1539" t="str">
        <f t="shared" si="767"/>
        <v>0.0509607179811677+0.0619724377216452i</v>
      </c>
      <c r="AI1539">
        <f t="shared" si="768"/>
        <v>-21.912775083778996</v>
      </c>
      <c r="AJ1539">
        <f t="shared" si="769"/>
        <v>50.569107497956161</v>
      </c>
      <c r="AK1539"/>
      <c r="AL1539"/>
      <c r="AM1539"/>
      <c r="AN1539"/>
    </row>
    <row r="1540" spans="1:40" x14ac:dyDescent="0.25">
      <c r="A1540"/>
      <c r="B1540">
        <f t="shared" si="770"/>
        <v>140600</v>
      </c>
      <c r="C1540" s="237" t="str">
        <f t="shared" si="738"/>
        <v>-3.86609102646328E-06+0.0174183671432379i</v>
      </c>
      <c r="D1540" s="208" t="str">
        <f t="shared" si="739"/>
        <v>-5.95703559703716+0.133540814764824i</v>
      </c>
      <c r="E1540" t="str">
        <f t="shared" si="740"/>
        <v>2870</v>
      </c>
      <c r="F1540" t="str">
        <f t="shared" si="741"/>
        <v>0.777000777000777</v>
      </c>
      <c r="G1540" t="str">
        <f t="shared" si="736"/>
        <v>0.777000777000777</v>
      </c>
      <c r="H1540" t="str">
        <f t="shared" si="742"/>
        <v>8.37087719103987+2.4273428444374i</v>
      </c>
      <c r="I1540" t="str">
        <f t="shared" si="743"/>
        <v>552.134908868406i</v>
      </c>
      <c r="J1540" t="str">
        <f t="shared" si="737"/>
        <v>-411.648963395344+120.789449743323i</v>
      </c>
      <c r="K1540" t="str">
        <f t="shared" si="744"/>
        <v>0.362368367716175-1.2349469531868i</v>
      </c>
      <c r="L1540" t="str">
        <f t="shared" si="745"/>
        <v>0.0266321455019842-0.0771282386772652i</v>
      </c>
      <c r="M1540" t="str">
        <f t="shared" si="746"/>
        <v>0.389000513218159-1.31207519186407i</v>
      </c>
      <c r="N1540" t="str">
        <f t="shared" si="747"/>
        <v>-1.44055300488058i</v>
      </c>
      <c r="O1540" t="str">
        <f t="shared" si="748"/>
        <v>0.129875407517926-0.991530321534371i</v>
      </c>
      <c r="P1540" t="str">
        <f t="shared" si="749"/>
        <v>0.870124592482074+0.991530321534371i</v>
      </c>
      <c r="Q1540" t="str">
        <f t="shared" si="750"/>
        <v>-0.870124592482074+0.449022683346209i</v>
      </c>
      <c r="R1540" t="str">
        <f t="shared" si="751"/>
        <v>-0.325320518635438-1.30740657555093i</v>
      </c>
      <c r="S1540" t="str">
        <f t="shared" si="752"/>
        <v>0.148859399283104i</v>
      </c>
      <c r="T1540" t="str">
        <f t="shared" si="753"/>
        <v>0.194619757455292-0.0484270169785391i</v>
      </c>
      <c r="U1540" t="str">
        <f t="shared" si="754"/>
        <v>0.0000333333333333334-0.000802815406575143i</v>
      </c>
      <c r="V1540" t="str">
        <f t="shared" si="755"/>
        <v>6.66666666666667E-06-0.00802815406575143i</v>
      </c>
      <c r="W1540" t="str">
        <f t="shared" si="756"/>
        <v>0.000027602853451798-0.000729932051340421i</v>
      </c>
      <c r="X1540" t="str">
        <f t="shared" si="757"/>
        <v>0.0000364566185432528-0.000729153092002077i</v>
      </c>
      <c r="Y1540" t="str">
        <f t="shared" si="758"/>
        <v>0.009+0.88341585418945i</v>
      </c>
      <c r="Z1540" t="str">
        <f t="shared" si="759"/>
        <v>-0.00990662027409224-0.00059704101829905i</v>
      </c>
      <c r="AA1540" t="str">
        <f t="shared" si="760"/>
        <v>0.139162022951609-13.5934329286921i</v>
      </c>
      <c r="AB1540" t="str">
        <f t="shared" si="761"/>
        <v>0.917910951075053-0.228402757221142i</v>
      </c>
      <c r="AC1540" t="str">
        <f t="shared" si="762"/>
        <v>1.05738623955355-1.2932169770254i</v>
      </c>
      <c r="AD1540" t="str">
        <f t="shared" si="763"/>
        <v>0.453671996667123+0.338848338920195i</v>
      </c>
      <c r="AE1540" t="str">
        <f t="shared" si="764"/>
        <v>-0.00429204984265257-0.00362770261505319i</v>
      </c>
      <c r="AF1540" t="str">
        <f t="shared" si="765"/>
        <v>-14.327912788077-2.29380202967258i</v>
      </c>
      <c r="AG1540" t="str">
        <f t="shared" si="766"/>
        <v>1.01690267081294-0.0221536942375688i</v>
      </c>
      <c r="AH1540" t="str">
        <f t="shared" si="767"/>
        <v>0.0509424031516549+0.0619047265387918i</v>
      </c>
      <c r="AI1540">
        <f t="shared" si="768"/>
        <v>-21.91969833422467</v>
      </c>
      <c r="AJ1540">
        <f t="shared" si="769"/>
        <v>50.548481779867764</v>
      </c>
      <c r="AK1540"/>
      <c r="AL1540"/>
      <c r="AM1540"/>
      <c r="AN1540"/>
    </row>
    <row r="1541" spans="1:40" x14ac:dyDescent="0.25">
      <c r="A1541"/>
      <c r="B1541">
        <f t="shared" si="770"/>
        <v>140700</v>
      </c>
      <c r="C1541" s="237" t="str">
        <f t="shared" si="738"/>
        <v>-3.86059747001846E-06+0.017405987352599i</v>
      </c>
      <c r="D1541" s="208" t="str">
        <f t="shared" si="739"/>
        <v>-5.9570355549199+0.133445903036592i</v>
      </c>
      <c r="E1541" t="str">
        <f t="shared" si="740"/>
        <v>2870</v>
      </c>
      <c r="F1541" t="str">
        <f t="shared" si="741"/>
        <v>0.777000777000777</v>
      </c>
      <c r="G1541" t="str">
        <f t="shared" ref="G1541:G1604" si="771">IF($C$11=$C$7,$C$24,F1541)</f>
        <v>0.777000777000777</v>
      </c>
      <c r="H1541" t="str">
        <f t="shared" si="742"/>
        <v>8.37186421640354+2.42592778981831i</v>
      </c>
      <c r="I1541" t="str">
        <f t="shared" si="743"/>
        <v>552.527607950105i</v>
      </c>
      <c r="J1541" t="str">
        <f t="shared" ref="J1541:J1604" si="772">IMSUM(COMPLEX(0,2*PI()*B1541*$C$113*$C$112),COMPLEX(0,2*PI()*B1541*$C$113*$C$111),COMPLEX(0,2*PI()*B1541*$C$28*10^-12*$C$111),COMPLEX(-1*2*PI()*B1541*2*PI()*B1541*$C$113*$C$112*$C$28*10^-12*$C$111,0),COMPLEX(1,0))</f>
        <v>-412.236155015707+120.875359736029i</v>
      </c>
      <c r="K1541" t="str">
        <f t="shared" si="744"/>
        <v>0.361891922444863-1.23420467964445i</v>
      </c>
      <c r="L1541" t="str">
        <f t="shared" si="745"/>
        <v>0.0265983285779779-0.0770850897473202i</v>
      </c>
      <c r="M1541" t="str">
        <f t="shared" si="746"/>
        <v>0.388490251022841-1.31128976939177i</v>
      </c>
      <c r="N1541" t="str">
        <f t="shared" si="747"/>
        <v>-1.44157758027523i</v>
      </c>
      <c r="O1541" t="str">
        <f t="shared" si="748"/>
        <v>0.128859441956516-0.991662868226221i</v>
      </c>
      <c r="P1541" t="str">
        <f t="shared" si="749"/>
        <v>0.871140558043484+0.991662868226221i</v>
      </c>
      <c r="Q1541" t="str">
        <f t="shared" si="750"/>
        <v>-0.871140558043484+0.449914712049009i</v>
      </c>
      <c r="R1541" t="str">
        <f t="shared" si="751"/>
        <v>-0.325308635441869-1.30636095261598i</v>
      </c>
      <c r="S1541" t="str">
        <f t="shared" si="752"/>
        <v>0.148965273678042i</v>
      </c>
      <c r="T1541" t="str">
        <f t="shared" si="753"/>
        <v>0.194602416828747-0.0484596899084284i</v>
      </c>
      <c r="U1541" t="str">
        <f t="shared" si="754"/>
        <v>0.0000333333333333333-0.000802244819932228i</v>
      </c>
      <c r="V1541" t="str">
        <f t="shared" si="755"/>
        <v>6.66666666666667E-06-0.00802244819932228i</v>
      </c>
      <c r="W1541" t="str">
        <f t="shared" si="756"/>
        <v>0.0000276028528081494-0.000729413407234284i</v>
      </c>
      <c r="X1541" t="str">
        <f t="shared" si="757"/>
        <v>0.0000364440243344233-0.000728635154419594i</v>
      </c>
      <c r="Y1541" t="str">
        <f t="shared" si="758"/>
        <v>0.009+0.884044172720168i</v>
      </c>
      <c r="Z1541" t="str">
        <f t="shared" si="759"/>
        <v>-0.00989253901191808-0.000596300692846825i</v>
      </c>
      <c r="AA1541" t="str">
        <f t="shared" si="760"/>
        <v>0.138963780380184-13.5837577301578i</v>
      </c>
      <c r="AB1541" t="str">
        <f t="shared" si="761"/>
        <v>0.917829165180279-0.228556856889856i</v>
      </c>
      <c r="AC1541" t="str">
        <f t="shared" si="762"/>
        <v>1.05686341461296-1.29233210505642i</v>
      </c>
      <c r="AD1541" t="str">
        <f t="shared" si="763"/>
        <v>0.454020075916897+0.338915945622809i</v>
      </c>
      <c r="AE1541" t="str">
        <f t="shared" si="764"/>
        <v>-0.0042893155000102-0.00362347169967037i</v>
      </c>
      <c r="AF1541" t="str">
        <f t="shared" si="765"/>
        <v>-14.3288997713234-2.29248188678172i</v>
      </c>
      <c r="AG1541" t="str">
        <f t="shared" si="766"/>
        <v>1.01689397688129-0.0221551300629502i</v>
      </c>
      <c r="AH1541" t="str">
        <f t="shared" si="767"/>
        <v>0.050924109008605+0.0618370966760433i</v>
      </c>
      <c r="AI1541">
        <f t="shared" si="768"/>
        <v>-21.926617746693985</v>
      </c>
      <c r="AJ1541">
        <f t="shared" si="769"/>
        <v>50.527848698286363</v>
      </c>
      <c r="AK1541"/>
      <c r="AL1541"/>
      <c r="AM1541"/>
      <c r="AN1541"/>
    </row>
    <row r="1542" spans="1:40" x14ac:dyDescent="0.25">
      <c r="A1542"/>
      <c r="B1542">
        <f t="shared" si="770"/>
        <v>140800</v>
      </c>
      <c r="C1542" s="237" t="str">
        <f t="shared" ref="C1542:C1605" si="773">IMPRODUCT(COMPLEX(-1,0),IMDIV(IMPRODUCT(G1542,COMPLEX($C$100+$C$101,0)),COMPLEX($C$100,2*PI()*B1542*$C$103*$C$102*(2*$C$100+$C$101))))</f>
        <v>-3.85511561443659E-06+0.0173936251468874i</v>
      </c>
      <c r="D1542" s="208" t="str">
        <f t="shared" ref="D1542:D1605" si="774">IMPRODUCT(COMPLEX($C$106,0),IMSUB(C1542,G1542))</f>
        <v>-5.95703551289233+0.133351126126137i</v>
      </c>
      <c r="E1542" t="str">
        <f t="shared" ref="E1542:E1605" si="775">IMDIV(COMPLEX($C$20*10^3,0),COMPLEX(1,2*PI()*B1542*$C$20*1000*$C$29*10^-12))</f>
        <v>2870</v>
      </c>
      <c r="F1542" t="str">
        <f t="shared" ref="F1542:F1605" si="776">IMDIV(COMPLEX($C$22*1000,0),IMSUM(COMPLEX($C$22*1000,0),E1542))</f>
        <v>0.777000777000777</v>
      </c>
      <c r="G1542" t="str">
        <f t="shared" si="771"/>
        <v>0.777000777000777</v>
      </c>
      <c r="H1542" t="str">
        <f t="shared" ref="H1542:H1605" si="777">IMPRODUCT(COMPLEX($C$108,0),IMPRODUCT(COMPLEX(-1,0),D1542),IMDIV(COMPLEX(0,2*PI()*B1542*$C$109*$C$110),COMPLEX(1,2*PI()*B1542*$C$109*$C$110)))</f>
        <v>8.37284939111746+2.42451416413561i</v>
      </c>
      <c r="I1542" t="str">
        <f t="shared" ref="I1542:I1605" si="778">COMPLEX(0,2*PI()*B1542*$C$113*$C$112*$C$114)</f>
        <v>552.920307031804i</v>
      </c>
      <c r="J1542" t="str">
        <f t="shared" si="772"/>
        <v>-412.823764120336+120.961269728734i</v>
      </c>
      <c r="K1542" t="str">
        <f t="shared" ref="K1542:K1605" si="779">IMDIV(I1542,J1542)</f>
        <v>0.361416390978038-1.23346320084881i</v>
      </c>
      <c r="L1542" t="str">
        <f t="shared" ref="L1542:L1605" si="780">IMDIV(COMPLEX($C$117,0),COMPLEX(1,2*PI()*B1542*$C$115*$C$116))</f>
        <v>0.0265645734731641-0.0770419807928112i</v>
      </c>
      <c r="M1542" t="str">
        <f t="shared" ref="M1542:M1605" si="781">IMSUM(K1542,L1542)</f>
        <v>0.387980964451202-1.31050518164162i</v>
      </c>
      <c r="N1542" t="str">
        <f t="shared" ref="N1542:N1605" si="782">COMPLEX(0,-2*PI()*B1542*$C$43)</f>
        <v>-1.44260215566989i</v>
      </c>
      <c r="O1542" t="str">
        <f t="shared" ref="O1542:O1605" si="783">IMEXP(N1542)</f>
        <v>0.127843341124299-0.991794373915368i</v>
      </c>
      <c r="P1542" t="str">
        <f t="shared" ref="P1542:P1605" si="784">IMSUB(COMPLEX(1,0),O1542)</f>
        <v>0.872156658875701+0.991794373915368i</v>
      </c>
      <c r="Q1542" t="str">
        <f t="shared" ref="Q1542:Q1605" si="785">IMSUM(COMPLEX(0,2*PI()*B1542*$C$43),O1542,COMPLEX(-1,0))</f>
        <v>-0.872156658875701+0.450807781754522i</v>
      </c>
      <c r="R1542" t="str">
        <f t="shared" ref="R1542:R1605" si="786">IMDIV(P1542,Q1542)</f>
        <v>-0.325296742386358-1.30531672856812i</v>
      </c>
      <c r="S1542" t="str">
        <f t="shared" ref="S1542:S1605" si="787">IMDIV(COMPLEX(0,2*PI()*B1542*$C$123),COMPLEX($C$124,0))</f>
        <v>0.14907114807298i</v>
      </c>
      <c r="T1542" t="str">
        <f t="shared" ref="T1542:T1605" si="788">IMPRODUCT(R1542,S1542)</f>
        <v>0.194585063326516-0.0484923588519348i</v>
      </c>
      <c r="U1542" t="str">
        <f t="shared" ref="U1542:U1605" si="789">IMDIV(COMPLEX(1,2*PI()*B1542*$C$16*10^-3*$C$15*10^-6),COMPLEX(0,2*PI()*B1542*$C$15*10^-6))</f>
        <v>0.0000333333333333333-0.000801675043781709i</v>
      </c>
      <c r="V1542" t="str">
        <f t="shared" ref="V1542:V1605" si="790">IMSUM(COMPLEX($C$18*10^-3,0),IMDIV(COMPLEX(1,0),COMPLEX(0,2*PI()*B1542*($C$17*1*10^-6))))</f>
        <v>6.66666666666667E-06-0.00801675043781709i</v>
      </c>
      <c r="W1542" t="str">
        <f t="shared" ref="W1542:W1605" si="791">IMDIV(IMPRODUCT(U1542,V1542),IMSUM(U1542,V1542))</f>
        <v>0.0000276028521640434-0.00072889549993941i</v>
      </c>
      <c r="X1542" t="str">
        <f t="shared" ref="X1542:X1605" si="792">IMDIV(IMPRODUCT(COMPLEX($C$19,0),W1542),IMSUM(COMPLEX($C$19,0),W1542))</f>
        <v>0.0000364314569432162-0.000728117952319111i</v>
      </c>
      <c r="Y1542" t="str">
        <f t="shared" ref="Y1542:Y1605" si="793">COMPLEX($C$13*10^-3,2*PI()*B1542*$C$12*0.000001)</f>
        <v>0.009+0.884672491250886i</v>
      </c>
      <c r="Z1542" t="str">
        <f t="shared" ref="Z1542:Z1605" si="794">IMPRODUCT(COMPLEX($C$6,0),IMDIV(X1542,IMSUM(X1542,Y1542)))</f>
        <v>-0.00987848775960277-0.000595562092772869i</v>
      </c>
      <c r="AA1542" t="str">
        <f t="shared" ref="AA1542:AA1605" si="795">IMDIV(COMPLEX($C$6,0),IMSUM(X1542,Y1542))</f>
        <v>0.138765961467762-13.5740963044151i</v>
      </c>
      <c r="AB1542" t="str">
        <f t="shared" ref="AB1542:AB1605" si="796">IMPRODUCT(COMPLEX($C$119,0),T1542)</f>
        <v>0.917747318558201-0.228710937757064i</v>
      </c>
      <c r="AC1542" t="str">
        <f t="shared" ref="AC1542:AC1605" si="797">IMSUM(COMPLEX(1,0),IMPRODUCT(AB1542,M1542))</f>
        <v>1.05634162074797-1.29144810661975i</v>
      </c>
      <c r="AD1542" t="str">
        <f t="shared" ref="AD1542:AD1605" si="798">IMDIV(AB1542,AC1542)</f>
        <v>0.454368247779156+0.33898321197636i</v>
      </c>
      <c r="AE1542" t="str">
        <f t="shared" ref="AE1542:AE1605" si="799">IMPRODUCT(AD1542,AA1542,X1542)</f>
        <v>-0.00428658562289903-0.00361924601475619i</v>
      </c>
      <c r="AF1542" t="str">
        <f t="shared" ref="AF1542:AF1605" si="800">IMSUB(D1542,H1542)</f>
        <v>-14.3298849040098-2.29116303800947i</v>
      </c>
      <c r="AG1542" t="str">
        <f t="shared" ref="AG1542:AG1605" si="801">IMSUM(COMPLEX(1,0),IMPRODUCT(AD1542,AA1542,COMPLEX($C$127,0)))</f>
        <v>1.01688527863439-0.0221565684585224i</v>
      </c>
      <c r="AH1542" t="str">
        <f t="shared" ref="AH1542:AH1605" si="802">IMDIV(IMPRODUCT(AE1542,AF1542),AG1542)</f>
        <v>0.0509058354784492+0.0617695479693354i</v>
      </c>
      <c r="AI1542">
        <f t="shared" ref="AI1542:AI1605" si="803">20*LOG10(IMABS(AH1542))</f>
        <v>-21.933533327915164</v>
      </c>
      <c r="AJ1542">
        <f t="shared" ref="AJ1542:AJ1605" si="804">IMARGUMENT(AH1542)*180/PI()</f>
        <v>50.507208265619951</v>
      </c>
      <c r="AK1542"/>
      <c r="AL1542"/>
      <c r="AM1542"/>
      <c r="AN1542"/>
    </row>
    <row r="1543" spans="1:40" x14ac:dyDescent="0.25">
      <c r="A1543"/>
      <c r="B1543">
        <f t="shared" si="770"/>
        <v>140900</v>
      </c>
      <c r="C1543" s="237" t="str">
        <f t="shared" si="773"/>
        <v>-3.84964542651199E-06+0.0173812804886619i</v>
      </c>
      <c r="D1543" s="208" t="str">
        <f t="shared" si="774"/>
        <v>-5.95703547095423+0.133256483746408i</v>
      </c>
      <c r="E1543" t="str">
        <f t="shared" si="775"/>
        <v>2870</v>
      </c>
      <c r="F1543" t="str">
        <f t="shared" si="776"/>
        <v>0.777000777000777</v>
      </c>
      <c r="G1543" t="str">
        <f t="shared" si="771"/>
        <v>0.777000777000777</v>
      </c>
      <c r="H1543" t="str">
        <f t="shared" si="777"/>
        <v>8.37383271963785+2.42310196574508i</v>
      </c>
      <c r="I1543" t="str">
        <f t="shared" si="778"/>
        <v>553.313006113502i</v>
      </c>
      <c r="J1543" t="str">
        <f t="shared" si="772"/>
        <v>-413.411790709231+121.047179721438i</v>
      </c>
      <c r="K1543" t="str">
        <f t="shared" si="779"/>
        <v>0.36094177104831-1.23272251575157i</v>
      </c>
      <c r="L1543" t="str">
        <f t="shared" si="780"/>
        <v>0.0265308800436728-0.0769989117781962i</v>
      </c>
      <c r="M1543" t="str">
        <f t="shared" si="781"/>
        <v>0.387472651091983-1.30972142752977i</v>
      </c>
      <c r="N1543" t="str">
        <f t="shared" si="782"/>
        <v>-1.44362673106454i</v>
      </c>
      <c r="O1543" t="str">
        <f t="shared" si="783"/>
        <v>0.12682710608795-0.99192483846376i</v>
      </c>
      <c r="P1543" t="str">
        <f t="shared" si="784"/>
        <v>0.87317289391205+0.99192483846376i</v>
      </c>
      <c r="Q1543" t="str">
        <f t="shared" si="785"/>
        <v>-0.87317289391205+0.45170189260078i</v>
      </c>
      <c r="R1543" t="str">
        <f t="shared" si="786"/>
        <v>-0.3252848394657-1.30427390042122i</v>
      </c>
      <c r="S1543" t="str">
        <f t="shared" si="787"/>
        <v>0.149177022467918i</v>
      </c>
      <c r="T1543" t="str">
        <f t="shared" si="788"/>
        <v>0.194567696947455-0.0485250238054478i</v>
      </c>
      <c r="U1543" t="str">
        <f t="shared" si="789"/>
        <v>0.0000333333333333334-0.000801106076397906i</v>
      </c>
      <c r="V1543" t="str">
        <f t="shared" si="790"/>
        <v>6.66666666666667E-06-0.00801106076397906i</v>
      </c>
      <c r="W1543" t="str">
        <f t="shared" si="791"/>
        <v>0.0000276028515194798-0.000728378327886998i</v>
      </c>
      <c r="X1543" t="str">
        <f t="shared" si="792"/>
        <v>0.0000364189162935435-0.000727601484135576i</v>
      </c>
      <c r="Y1543" t="str">
        <f t="shared" si="793"/>
        <v>0.009+0.885300809781604i</v>
      </c>
      <c r="Z1543" t="str">
        <f t="shared" si="794"/>
        <v>-0.00986446643191858-0.000594825212488362i</v>
      </c>
      <c r="AA1543" t="str">
        <f t="shared" si="795"/>
        <v>0.13856856500702-13.5644486220557i</v>
      </c>
      <c r="AB1543" t="str">
        <f t="shared" si="796"/>
        <v>0.917665411203423-0.228864999805738i</v>
      </c>
      <c r="AC1543" t="str">
        <f t="shared" si="797"/>
        <v>1.05582085543723-1.29056498057294i</v>
      </c>
      <c r="AD1543" t="str">
        <f t="shared" si="798"/>
        <v>0.454716511941489+0.339050137862622i</v>
      </c>
      <c r="AE1543" t="str">
        <f t="shared" si="799"/>
        <v>-0.00428386019778758-0.00361502554952077i</v>
      </c>
      <c r="AF1543" t="str">
        <f t="shared" si="800"/>
        <v>-14.3308681905921-2.28984548199867i</v>
      </c>
      <c r="AG1543" t="str">
        <f t="shared" si="801"/>
        <v>1.01687657607538-0.0221580094033972i</v>
      </c>
      <c r="AH1543" t="str">
        <f t="shared" si="802"/>
        <v>0.0508875824878876+0.0617020802550716i</v>
      </c>
      <c r="AI1543">
        <f t="shared" si="803"/>
        <v>-21.940445084602249</v>
      </c>
      <c r="AJ1543">
        <f t="shared" si="804"/>
        <v>50.486560494237857</v>
      </c>
      <c r="AK1543"/>
      <c r="AL1543"/>
      <c r="AM1543"/>
      <c r="AN1543"/>
    </row>
    <row r="1544" spans="1:40" x14ac:dyDescent="0.25">
      <c r="A1544"/>
      <c r="B1544">
        <f t="shared" si="770"/>
        <v>141000</v>
      </c>
      <c r="C1544" s="237" t="str">
        <f t="shared" si="773"/>
        <v>-3.84418687315665E-06+0.0173689533405872i</v>
      </c>
      <c r="D1544" s="208" t="str">
        <f t="shared" si="774"/>
        <v>-5.95703542910532+0.133161975611169i</v>
      </c>
      <c r="E1544" t="str">
        <f t="shared" si="775"/>
        <v>2870</v>
      </c>
      <c r="F1544" t="str">
        <f t="shared" si="776"/>
        <v>0.777000777000777</v>
      </c>
      <c r="G1544" t="str">
        <f t="shared" si="771"/>
        <v>0.777000777000777</v>
      </c>
      <c r="H1544" t="str">
        <f t="shared" si="777"/>
        <v>8.37481420640798+2.4216911930031i</v>
      </c>
      <c r="I1544" t="str">
        <f t="shared" si="778"/>
        <v>553.705705195201i</v>
      </c>
      <c r="J1544" t="str">
        <f t="shared" si="772"/>
        <v>-414.000234782392+121.133089714144i</v>
      </c>
      <c r="K1544" t="str">
        <f t="shared" si="779"/>
        <v>0.360468060395098-1.23198262330544i</v>
      </c>
      <c r="L1544" t="str">
        <f t="shared" si="780"/>
        <v>0.0264972481460295-0.0769558826678969i</v>
      </c>
      <c r="M1544" t="str">
        <f t="shared" si="781"/>
        <v>0.386965308541127-1.30893850597334i</v>
      </c>
      <c r="N1544" t="str">
        <f t="shared" si="782"/>
        <v>-1.44465130645919i</v>
      </c>
      <c r="O1544" t="str">
        <f t="shared" si="783"/>
        <v>0.125810737914257-0.992054261734443i</v>
      </c>
      <c r="P1544" t="str">
        <f t="shared" si="784"/>
        <v>0.874189262085743+0.992054261734443i</v>
      </c>
      <c r="Q1544" t="str">
        <f t="shared" si="785"/>
        <v>-0.874189262085743+0.452597044724747i</v>
      </c>
      <c r="R1544" t="str">
        <f t="shared" si="786"/>
        <v>-0.325272926676683-1.30323246519761i</v>
      </c>
      <c r="S1544" t="str">
        <f t="shared" si="787"/>
        <v>0.149282896862857i</v>
      </c>
      <c r="T1544" t="str">
        <f t="shared" si="788"/>
        <v>0.194550317690422-0.0485576847653549i</v>
      </c>
      <c r="U1544" t="str">
        <f t="shared" si="789"/>
        <v>0.0000333333333333334-0.000800537916060036i</v>
      </c>
      <c r="V1544" t="str">
        <f t="shared" si="790"/>
        <v>6.66666666666667E-06-0.00800537916060036i</v>
      </c>
      <c r="W1544" t="str">
        <f t="shared" si="791"/>
        <v>0.0000276028508744586-0.000727861889512703i</v>
      </c>
      <c r="X1544" t="str">
        <f t="shared" si="792"/>
        <v>0.0000364064023095865-0.000727085748308388i</v>
      </c>
      <c r="Y1544" t="str">
        <f t="shared" si="793"/>
        <v>0.009+0.885929128312322i</v>
      </c>
      <c r="Z1544" t="str">
        <f t="shared" si="794"/>
        <v>-0.00985047494394027-0.000594090046427135i</v>
      </c>
      <c r="AA1544" t="str">
        <f t="shared" si="795"/>
        <v>0.138371589794935-13.5548146537545i</v>
      </c>
      <c r="AB1544" t="str">
        <f t="shared" si="796"/>
        <v>0.91758344311056-0.229019043018839i</v>
      </c>
      <c r="AC1544" t="str">
        <f t="shared" si="797"/>
        <v>1.05530111616698-1.28968272577459i</v>
      </c>
      <c r="AD1544" t="str">
        <f t="shared" si="798"/>
        <v>0.455064868091335+0.339116723163612i</v>
      </c>
      <c r="AE1544" t="str">
        <f t="shared" si="799"/>
        <v>-0.00428113921119271-0.00361081029320604i</v>
      </c>
      <c r="AF1544" t="str">
        <f t="shared" si="800"/>
        <v>-14.3318496355133-2.28852921739193i</v>
      </c>
      <c r="AG1544" t="str">
        <f t="shared" si="801"/>
        <v>1.01686786920738-0.0221594528767372i</v>
      </c>
      <c r="AH1544" t="str">
        <f t="shared" si="802"/>
        <v>0.0508693499638897+0.0616346933701203i</v>
      </c>
      <c r="AI1544">
        <f t="shared" si="803"/>
        <v>-21.947353023455193</v>
      </c>
      <c r="AJ1544">
        <f t="shared" si="804"/>
        <v>50.465905396469431</v>
      </c>
      <c r="AK1544"/>
      <c r="AL1544"/>
      <c r="AM1544"/>
      <c r="AN1544"/>
    </row>
    <row r="1545" spans="1:40" x14ac:dyDescent="0.25">
      <c r="A1545"/>
      <c r="B1545">
        <f t="shared" si="770"/>
        <v>141100</v>
      </c>
      <c r="C1545" s="237" t="str">
        <f t="shared" si="773"/>
        <v>-0.0000038387399213998+0.0173566436654343i</v>
      </c>
      <c r="D1545" s="208" t="str">
        <f t="shared" si="774"/>
        <v>-5.95703538734535+0.133067601434996i</v>
      </c>
      <c r="E1545" t="str">
        <f t="shared" si="775"/>
        <v>2870</v>
      </c>
      <c r="F1545" t="str">
        <f t="shared" si="776"/>
        <v>0.777000777000777</v>
      </c>
      <c r="G1545" t="str">
        <f t="shared" si="771"/>
        <v>0.777000777000777</v>
      </c>
      <c r="H1545" t="str">
        <f t="shared" si="777"/>
        <v>8.37579385585838+2.4202818442667i</v>
      </c>
      <c r="I1545" t="str">
        <f t="shared" si="778"/>
        <v>554.0984042769i</v>
      </c>
      <c r="J1545" t="str">
        <f t="shared" si="772"/>
        <v>-414.589096339819+121.218999706849i</v>
      </c>
      <c r="K1545" t="str">
        <f t="shared" si="779"/>
        <v>0.359995256764578-1.2312435224642i</v>
      </c>
      <c r="L1545" t="str">
        <f t="shared" si="780"/>
        <v>0.0264636776371552-0.0769128934263009i</v>
      </c>
      <c r="M1545" t="str">
        <f t="shared" si="781"/>
        <v>0.386458934401733-1.3081564158905i</v>
      </c>
      <c r="N1545" t="str">
        <f t="shared" si="782"/>
        <v>-1.44567588185384i</v>
      </c>
      <c r="O1545" t="str">
        <f t="shared" si="783"/>
        <v>0.124794237670158-0.992182643591554i</v>
      </c>
      <c r="P1545" t="str">
        <f t="shared" si="784"/>
        <v>0.875205762329842+0.992182643591554i</v>
      </c>
      <c r="Q1545" t="str">
        <f t="shared" si="785"/>
        <v>-0.875205762329842+0.453493238262286i</v>
      </c>
      <c r="R1545" t="str">
        <f t="shared" si="786"/>
        <v>-0.325261004016095-1.30219241992803i</v>
      </c>
      <c r="S1545" t="str">
        <f t="shared" si="787"/>
        <v>0.149388771257795i</v>
      </c>
      <c r="T1545" t="str">
        <f t="shared" si="788"/>
        <v>0.194532925554263-0.0485903417280412i</v>
      </c>
      <c r="U1545" t="str">
        <f t="shared" si="789"/>
        <v>0.0000333333333333333-0.000799970561052193i</v>
      </c>
      <c r="V1545" t="str">
        <f t="shared" si="790"/>
        <v>6.66666666666667E-06-0.00799970561052193i</v>
      </c>
      <c r="W1545" t="str">
        <f t="shared" si="791"/>
        <v>0.0000276028502289796-0.000727346183256606i</v>
      </c>
      <c r="X1545" t="str">
        <f t="shared" si="792"/>
        <v>0.0000363939149157953-0.000726570743281351i</v>
      </c>
      <c r="Y1545" t="str">
        <f t="shared" si="793"/>
        <v>0.009+0.886557446843039i</v>
      </c>
      <c r="Z1545" t="str">
        <f t="shared" si="794"/>
        <v>-0.00983651321104358-0.000593356589045576i</v>
      </c>
      <c r="AA1545" t="str">
        <f t="shared" si="795"/>
        <v>0.138175034632769-13.5451943702701i</v>
      </c>
      <c r="AB1545" t="str">
        <f t="shared" si="796"/>
        <v>0.917501414274168-0.229173067379318i</v>
      </c>
      <c r="AC1545" t="str">
        <f t="shared" si="797"/>
        <v>1.05478240043092-1.28880134108435i</v>
      </c>
      <c r="AD1545" t="str">
        <f t="shared" si="798"/>
        <v>0.455413315915973+0.339182967761595i</v>
      </c>
      <c r="AE1545" t="str">
        <f t="shared" si="799"/>
        <v>-0.00427842264967927-0.00360660023508574i</v>
      </c>
      <c r="AF1545" t="str">
        <f t="shared" si="800"/>
        <v>-14.3328292432037-2.2872142428317i</v>
      </c>
      <c r="AG1545" t="str">
        <f t="shared" si="801"/>
        <v>1.01685915803354-0.0221608988577571i</v>
      </c>
      <c r="AH1545" t="str">
        <f t="shared" si="802"/>
        <v>0.0508511378336886+0.0615673871518121i</v>
      </c>
      <c r="AI1545">
        <f t="shared" si="803"/>
        <v>-21.954257151160277</v>
      </c>
      <c r="AJ1545">
        <f t="shared" si="804"/>
        <v>50.445242984606288</v>
      </c>
      <c r="AK1545"/>
      <c r="AL1545"/>
      <c r="AM1545"/>
      <c r="AN1545"/>
    </row>
    <row r="1546" spans="1:40" x14ac:dyDescent="0.25">
      <c r="A1546"/>
      <c r="B1546">
        <f t="shared" si="770"/>
        <v>141200</v>
      </c>
      <c r="C1546" s="237" t="str">
        <f t="shared" si="773"/>
        <v>-3.83330453838734E-06+0.0173443514260794i</v>
      </c>
      <c r="D1546" s="208" t="str">
        <f t="shared" si="774"/>
        <v>-5.95703534567408+0.132973360933275i</v>
      </c>
      <c r="E1546" t="str">
        <f t="shared" si="775"/>
        <v>2870</v>
      </c>
      <c r="F1546" t="str">
        <f t="shared" si="776"/>
        <v>0.777000777000777</v>
      </c>
      <c r="G1546" t="str">
        <f t="shared" si="771"/>
        <v>0.777000777000777</v>
      </c>
      <c r="H1546" t="str">
        <f t="shared" si="777"/>
        <v>8.37677167240684+2.41887391789356i</v>
      </c>
      <c r="I1546" t="str">
        <f t="shared" si="778"/>
        <v>554.491103358598i</v>
      </c>
      <c r="J1546" t="str">
        <f t="shared" si="772"/>
        <v>-415.178375381512+121.304909699554i</v>
      </c>
      <c r="K1546" t="str">
        <f t="shared" si="779"/>
        <v>0.359523357909686-1.23050521218267i</v>
      </c>
      <c r="L1546" t="str">
        <f t="shared" si="780"/>
        <v>0.0264301683743634-0.0768699440177607i</v>
      </c>
      <c r="M1546" t="str">
        <f t="shared" si="781"/>
        <v>0.385953526284049-1.30737515620043i</v>
      </c>
      <c r="N1546" t="str">
        <f t="shared" si="782"/>
        <v>-1.44670045724849i</v>
      </c>
      <c r="O1546" t="str">
        <f t="shared" si="783"/>
        <v>0.123777606422727-0.992309983900324i</v>
      </c>
      <c r="P1546" t="str">
        <f t="shared" si="784"/>
        <v>0.876222393577273+0.992309983900324i</v>
      </c>
      <c r="Q1546" t="str">
        <f t="shared" si="785"/>
        <v>-0.876222393577273+0.454390473348166i</v>
      </c>
      <c r="R1546" t="str">
        <f t="shared" si="786"/>
        <v>-0.325249071480721-1.30115376165167i</v>
      </c>
      <c r="S1546" t="str">
        <f t="shared" si="787"/>
        <v>0.149494645652733i</v>
      </c>
      <c r="T1546" t="str">
        <f t="shared" si="788"/>
        <v>0.194515520537837-0.0486229946898908i</v>
      </c>
      <c r="U1546" t="str">
        <f t="shared" si="789"/>
        <v>0.0000333333333333333-0.000799404009663347i</v>
      </c>
      <c r="V1546" t="str">
        <f t="shared" si="790"/>
        <v>6.66666666666667E-06-0.00799404009663347i</v>
      </c>
      <c r="W1546" t="str">
        <f t="shared" si="791"/>
        <v>0.0000276028495830432-0.000726831207563227i</v>
      </c>
      <c r="X1546" t="str">
        <f t="shared" si="792"/>
        <v>0.0000363814540368879-0.000726056467502697i</v>
      </c>
      <c r="Y1546" t="str">
        <f t="shared" si="793"/>
        <v>0.009+0.887185765373757i</v>
      </c>
      <c r="Z1546" t="str">
        <f t="shared" si="794"/>
        <v>-0.00982258114890431-0.000592624834822518i</v>
      </c>
      <c r="AA1546" t="str">
        <f t="shared" si="795"/>
        <v>0.137978898326045-13.5355877424442i</v>
      </c>
      <c r="AB1546" t="str">
        <f t="shared" si="796"/>
        <v>0.917419324688866-0.22932707287012i</v>
      </c>
      <c r="AC1546" t="str">
        <f t="shared" si="797"/>
        <v>1.05426470573024-1.28792082536302i</v>
      </c>
      <c r="AD1546" t="str">
        <f t="shared" si="798"/>
        <v>0.455761855102525+0.339248871539118i</v>
      </c>
      <c r="AE1546" t="str">
        <f t="shared" si="799"/>
        <v>-0.00427571049986013-0.00360239536446575i</v>
      </c>
      <c r="AF1546" t="str">
        <f t="shared" si="800"/>
        <v>-14.3338070180809-2.28590055696028i</v>
      </c>
      <c r="AG1546" t="str">
        <f t="shared" si="801"/>
        <v>1.01685044255699-0.0221623473257227i</v>
      </c>
      <c r="AH1546" t="str">
        <f t="shared" si="802"/>
        <v>0.0508329460247849+0.0615001614379477i</v>
      </c>
      <c r="AI1546">
        <f t="shared" si="803"/>
        <v>-21.961157474389033</v>
      </c>
      <c r="AJ1546">
        <f t="shared" si="804"/>
        <v>50.424573270903949</v>
      </c>
      <c r="AK1546"/>
      <c r="AL1546"/>
      <c r="AM1546"/>
      <c r="AN1546"/>
    </row>
    <row r="1547" spans="1:40" x14ac:dyDescent="0.25">
      <c r="A1547"/>
      <c r="B1547">
        <f t="shared" si="770"/>
        <v>141300</v>
      </c>
      <c r="C1547" s="237" t="str">
        <f t="shared" si="773"/>
        <v>-3.82788069138144E-06+0.0173320765855037i</v>
      </c>
      <c r="D1547" s="208" t="str">
        <f t="shared" si="774"/>
        <v>-5.95703530409126+0.132879253822195i</v>
      </c>
      <c r="E1547" t="str">
        <f t="shared" si="775"/>
        <v>2870</v>
      </c>
      <c r="F1547" t="str">
        <f t="shared" si="776"/>
        <v>0.777000777000777</v>
      </c>
      <c r="G1547" t="str">
        <f t="shared" si="771"/>
        <v>0.777000777000777</v>
      </c>
      <c r="H1547" t="str">
        <f t="shared" si="777"/>
        <v>8.37774766045839+2.41746741224207i</v>
      </c>
      <c r="I1547" t="str">
        <f t="shared" si="778"/>
        <v>554.883802440297i</v>
      </c>
      <c r="J1547" t="str">
        <f t="shared" si="772"/>
        <v>-415.768071907472+121.390819692259i</v>
      </c>
      <c r="K1547" t="str">
        <f t="shared" si="779"/>
        <v>0.359052361590083-1.22976769141673i</v>
      </c>
      <c r="L1547" t="str">
        <f t="shared" si="780"/>
        <v>0.0263967202153608-0.0768270344065952i</v>
      </c>
      <c r="M1547" t="str">
        <f t="shared" si="781"/>
        <v>0.385449081805444-1.30659472582333i</v>
      </c>
      <c r="N1547" t="str">
        <f t="shared" si="782"/>
        <v>-1.44772503264315i</v>
      </c>
      <c r="O1547" t="str">
        <f t="shared" si="783"/>
        <v>0.122760845239169-0.992436282527077i</v>
      </c>
      <c r="P1547" t="str">
        <f t="shared" si="784"/>
        <v>0.877239154760831+0.992436282527077i</v>
      </c>
      <c r="Q1547" t="str">
        <f t="shared" si="785"/>
        <v>-0.877239154760831+0.455288750116073i</v>
      </c>
      <c r="R1547" t="str">
        <f t="shared" si="786"/>
        <v>-0.325237129067341-1.30011648741606i</v>
      </c>
      <c r="S1547" t="str">
        <f t="shared" si="787"/>
        <v>0.149600520047671i</v>
      </c>
      <c r="T1547" t="str">
        <f t="shared" si="788"/>
        <v>0.194498102639994-0.0486556436472857i</v>
      </c>
      <c r="U1547" t="str">
        <f t="shared" si="789"/>
        <v>0.0000333333333333334-0.000798838260187295i</v>
      </c>
      <c r="V1547" t="str">
        <f t="shared" si="790"/>
        <v>6.66666666666667E-06-0.00798838260187295i</v>
      </c>
      <c r="W1547" t="str">
        <f t="shared" si="791"/>
        <v>0.0000276028489366493-0.000726316960881475i</v>
      </c>
      <c r="X1547" t="str">
        <f t="shared" si="792"/>
        <v>0.0000363690195978482-0.000725542919425034i</v>
      </c>
      <c r="Y1547" t="str">
        <f t="shared" si="793"/>
        <v>0.009+0.887814083904475i</v>
      </c>
      <c r="Z1547" t="str">
        <f t="shared" si="794"/>
        <v>-0.00980867867349661-0.000591894778259122i</v>
      </c>
      <c r="AA1547" t="str">
        <f t="shared" si="795"/>
        <v>0.137783179684534-13.5259947412013i</v>
      </c>
      <c r="AB1547" t="str">
        <f t="shared" si="796"/>
        <v>0.91733717434923-0.229481059474183i</v>
      </c>
      <c r="AC1547" t="str">
        <f t="shared" si="797"/>
        <v>1.05374802957359-1.28704117747244i</v>
      </c>
      <c r="AD1547" t="str">
        <f t="shared" si="798"/>
        <v>0.456110485337961+0.339314434378966i</v>
      </c>
      <c r="AE1547" t="str">
        <f t="shared" si="799"/>
        <v>-0.00427300274839581-0.00359819567068332i</v>
      </c>
      <c r="AF1547" t="str">
        <f t="shared" si="800"/>
        <v>-14.3347829645496-2.28458815841987i</v>
      </c>
      <c r="AG1547" t="str">
        <f t="shared" si="801"/>
        <v>1.01684172278089-0.0221637982599513i</v>
      </c>
      <c r="AH1547" t="str">
        <f t="shared" si="802"/>
        <v>0.0508147744649406+0.0614330160667831i</v>
      </c>
      <c r="AI1547">
        <f t="shared" si="803"/>
        <v>-21.968053999799704</v>
      </c>
      <c r="AJ1547">
        <f t="shared" si="804"/>
        <v>50.40389626757873</v>
      </c>
      <c r="AK1547"/>
      <c r="AL1547"/>
      <c r="AM1547"/>
      <c r="AN1547"/>
    </row>
    <row r="1548" spans="1:40" x14ac:dyDescent="0.25">
      <c r="A1548"/>
      <c r="B1548">
        <f t="shared" si="770"/>
        <v>141400</v>
      </c>
      <c r="C1548" s="237" t="str">
        <f t="shared" si="773"/>
        <v>-3.82246834775995E-06+0.0173198191067933i</v>
      </c>
      <c r="D1548" s="208" t="str">
        <f t="shared" si="774"/>
        <v>-5.95703526259663+0.132785279818749i</v>
      </c>
      <c r="E1548" t="str">
        <f t="shared" si="775"/>
        <v>2870</v>
      </c>
      <c r="F1548" t="str">
        <f t="shared" si="776"/>
        <v>0.777000777000777</v>
      </c>
      <c r="G1548" t="str">
        <f t="shared" si="771"/>
        <v>0.777000777000777</v>
      </c>
      <c r="H1548" t="str">
        <f t="shared" si="777"/>
        <v>8.37872182440541+2.41606232567126i</v>
      </c>
      <c r="I1548" t="str">
        <f t="shared" si="778"/>
        <v>555.276501521996i</v>
      </c>
      <c r="J1548" t="str">
        <f t="shared" si="772"/>
        <v>-416.358185917698+121.476729684964i</v>
      </c>
      <c r="K1548" t="str">
        <f t="shared" si="779"/>
        <v>0.358582265572138-1.2290309591233i</v>
      </c>
      <c r="L1548" t="str">
        <f t="shared" si="780"/>
        <v>0.0263633330182449-0.0767841645570904i</v>
      </c>
      <c r="M1548" t="str">
        <f t="shared" si="781"/>
        <v>0.384945598590383-1.30581512368039i</v>
      </c>
      <c r="N1548" t="str">
        <f t="shared" si="782"/>
        <v>-1.4487496080378i</v>
      </c>
      <c r="O1548" t="str">
        <f t="shared" si="783"/>
        <v>0.121743955186853-0.99256153933923i</v>
      </c>
      <c r="P1548" t="str">
        <f t="shared" si="784"/>
        <v>0.878256044813147+0.99256153933923i</v>
      </c>
      <c r="Q1548" t="str">
        <f t="shared" si="785"/>
        <v>-0.878256044813147+0.45618806869857i</v>
      </c>
      <c r="R1548" t="str">
        <f t="shared" si="786"/>
        <v>-0.325225176772734-1.29908059427712i</v>
      </c>
      <c r="S1548" t="str">
        <f t="shared" si="787"/>
        <v>0.149706394442609i</v>
      </c>
      <c r="T1548" t="str">
        <f t="shared" si="788"/>
        <v>0.194480671859589-0.0486882885966061i</v>
      </c>
      <c r="U1548" t="str">
        <f t="shared" si="789"/>
        <v>0.0000333333333333334-0.000798273310922666i</v>
      </c>
      <c r="V1548" t="str">
        <f t="shared" si="790"/>
        <v>6.66666666666667E-06-0.00798273310922666i</v>
      </c>
      <c r="W1548" t="str">
        <f t="shared" si="791"/>
        <v>0.0000276028482897977-0.000725803441664645i</v>
      </c>
      <c r="X1548" t="str">
        <f t="shared" si="792"/>
        <v>0.0000363566115239244-0.00072503009750534i</v>
      </c>
      <c r="Y1548" t="str">
        <f t="shared" si="793"/>
        <v>0.009+0.888442402435193i</v>
      </c>
      <c r="Z1548" t="str">
        <f t="shared" si="794"/>
        <v>-0.00979480570109191-0.00059116641387876i</v>
      </c>
      <c r="AA1548" t="str">
        <f t="shared" si="795"/>
        <v>0.137587877522236-13.5164153375484i</v>
      </c>
      <c r="AB1548" t="str">
        <f t="shared" si="796"/>
        <v>0.91725496324986-0.229635027174432i</v>
      </c>
      <c r="AC1548" t="str">
        <f t="shared" si="797"/>
        <v>1.05323236947709-1.28616239627555i</v>
      </c>
      <c r="AD1548" t="str">
        <f t="shared" si="798"/>
        <v>0.456459206309102+0.339379656164179i</v>
      </c>
      <c r="AE1548" t="str">
        <f t="shared" si="799"/>
        <v>-0.0042702993819943-0.00359400114310721i</v>
      </c>
      <c r="AF1548" t="str">
        <f t="shared" si="800"/>
        <v>-14.335757087002-2.28327704585251i</v>
      </c>
      <c r="AG1548" t="str">
        <f t="shared" si="801"/>
        <v>1.01683299870839-0.0221652516398115i</v>
      </c>
      <c r="AH1548" t="str">
        <f t="shared" si="802"/>
        <v>0.050796623082182+0.0613659508770352i</v>
      </c>
      <c r="AI1548">
        <f t="shared" si="803"/>
        <v>-21.974946734036426</v>
      </c>
      <c r="AJ1548">
        <f t="shared" si="804"/>
        <v>50.383211986808938</v>
      </c>
      <c r="AK1548"/>
      <c r="AL1548"/>
      <c r="AM1548"/>
      <c r="AN1548"/>
    </row>
    <row r="1549" spans="1:40" x14ac:dyDescent="0.25">
      <c r="A1549"/>
      <c r="B1549">
        <f t="shared" si="770"/>
        <v>141500</v>
      </c>
      <c r="C1549" s="237" t="str">
        <f t="shared" si="773"/>
        <v>-3.81706747501595E-06+0.0173075789531386i</v>
      </c>
      <c r="D1549" s="208" t="str">
        <f t="shared" si="774"/>
        <v>-5.95703522118993+0.132691438640729i</v>
      </c>
      <c r="E1549" t="str">
        <f t="shared" si="775"/>
        <v>2870</v>
      </c>
      <c r="F1549" t="str">
        <f t="shared" si="776"/>
        <v>0.777000777000777</v>
      </c>
      <c r="G1549" t="str">
        <f t="shared" si="771"/>
        <v>0.777000777000777</v>
      </c>
      <c r="H1549" t="str">
        <f t="shared" si="777"/>
        <v>8.37969416862762+2.41465865654087i</v>
      </c>
      <c r="I1549" t="str">
        <f t="shared" si="778"/>
        <v>555.669200603695i</v>
      </c>
      <c r="J1549" t="str">
        <f t="shared" si="772"/>
        <v>-416.94871741219+121.562639677669i</v>
      </c>
      <c r="K1549" t="str">
        <f t="shared" si="779"/>
        <v>0.358113067628897-1.22829501426039i</v>
      </c>
      <c r="L1549" t="str">
        <f t="shared" si="780"/>
        <v>0.0263300066415026-0.0767413344334986i</v>
      </c>
      <c r="M1549" t="str">
        <f t="shared" si="781"/>
        <v>0.3844430742704-1.30503634869389i</v>
      </c>
      <c r="N1549" t="str">
        <f t="shared" si="782"/>
        <v>-1.44977418343245i</v>
      </c>
      <c r="O1549" t="str">
        <f t="shared" si="783"/>
        <v>0.120726937333254-0.992685754205294i</v>
      </c>
      <c r="P1549" t="str">
        <f t="shared" si="784"/>
        <v>0.879273062666746+0.992685754205294i</v>
      </c>
      <c r="Q1549" t="str">
        <f t="shared" si="785"/>
        <v>-0.879273062666746+0.457088429227156i</v>
      </c>
      <c r="R1549" t="str">
        <f t="shared" si="786"/>
        <v>-0.325213214593675-1.29804607929904i</v>
      </c>
      <c r="S1549" t="str">
        <f t="shared" si="787"/>
        <v>0.149812268837548i</v>
      </c>
      <c r="T1549" t="str">
        <f t="shared" si="788"/>
        <v>0.194463228195473-0.0487209295342308i</v>
      </c>
      <c r="U1549" t="str">
        <f t="shared" si="789"/>
        <v>0.0000333333333333332-0.000797709160172893i</v>
      </c>
      <c r="V1549" t="str">
        <f t="shared" si="790"/>
        <v>6.66666666666667E-06-0.00797709160172899i</v>
      </c>
      <c r="W1549" t="str">
        <f t="shared" si="791"/>
        <v>0.0000276028476424884-0.000725290648370406i</v>
      </c>
      <c r="X1549" t="str">
        <f t="shared" si="792"/>
        <v>0.0000363442297406295-0.000724518000204957i</v>
      </c>
      <c r="Y1549" t="str">
        <f t="shared" si="793"/>
        <v>0.009+0.889070720965911i</v>
      </c>
      <c r="Z1549" t="str">
        <f t="shared" si="794"/>
        <v>-0.0097809621482577-0.000590439736226939i</v>
      </c>
      <c r="AA1549" t="str">
        <f t="shared" si="795"/>
        <v>0.137392990657359-13.5068495025749i</v>
      </c>
      <c r="AB1549" t="str">
        <f t="shared" si="796"/>
        <v>0.917172691385337-0.229788975953789i</v>
      </c>
      <c r="AC1549" t="str">
        <f t="shared" si="797"/>
        <v>1.05271772296419-1.28528448063639i</v>
      </c>
      <c r="AD1549" t="str">
        <f t="shared" si="798"/>
        <v>0.456808017702607+0.339444536778071i</v>
      </c>
      <c r="AE1549" t="str">
        <f t="shared" si="799"/>
        <v>-0.0042676003874109-0.00358981177113785i</v>
      </c>
      <c r="AF1549" t="str">
        <f t="shared" si="800"/>
        <v>-14.3367293898175-2.28196721790014i</v>
      </c>
      <c r="AG1549" t="str">
        <f t="shared" si="801"/>
        <v>1.01682427034264-0.0221667074447226i</v>
      </c>
      <c r="AH1549" t="str">
        <f t="shared" si="802"/>
        <v>0.0507784918047957+0.0612989657078819i</v>
      </c>
      <c r="AI1549">
        <f t="shared" si="803"/>
        <v>-21.981835683729315</v>
      </c>
      <c r="AJ1549">
        <f t="shared" si="804"/>
        <v>50.36252044073742</v>
      </c>
      <c r="AK1549"/>
      <c r="AL1549"/>
      <c r="AM1549"/>
      <c r="AN1549"/>
    </row>
    <row r="1550" spans="1:40" x14ac:dyDescent="0.25">
      <c r="A1550"/>
      <c r="B1550">
        <f t="shared" si="770"/>
        <v>141600</v>
      </c>
      <c r="C1550" s="237" t="str">
        <f t="shared" si="773"/>
        <v>-0.0000038116780407573+0.017295356087834i</v>
      </c>
      <c r="D1550" s="208" t="str">
        <f t="shared" si="774"/>
        <v>-5.95703517987094+0.132597730006727i</v>
      </c>
      <c r="E1550" t="str">
        <f t="shared" si="775"/>
        <v>2870</v>
      </c>
      <c r="F1550" t="str">
        <f t="shared" si="776"/>
        <v>0.777000777000777</v>
      </c>
      <c r="G1550" t="str">
        <f t="shared" si="771"/>
        <v>0.777000777000777</v>
      </c>
      <c r="H1550" t="str">
        <f t="shared" si="777"/>
        <v>8.3806646974922+2.41325640321133i</v>
      </c>
      <c r="I1550" t="str">
        <f t="shared" si="778"/>
        <v>556.061899685393i</v>
      </c>
      <c r="J1550" t="str">
        <f t="shared" si="772"/>
        <v>-417.539666390948+121.648549670374i</v>
      </c>
      <c r="K1550" t="str">
        <f t="shared" si="779"/>
        <v>0.357644765540065-1.22755985578705i</v>
      </c>
      <c r="L1550" t="str">
        <f t="shared" si="780"/>
        <v>0.02629674094401-0.0766985440000404i</v>
      </c>
      <c r="M1550" t="str">
        <f t="shared" si="781"/>
        <v>0.383941506484075-1.30425839978709i</v>
      </c>
      <c r="N1550" t="str">
        <f t="shared" si="782"/>
        <v>-1.4507987588271i</v>
      </c>
      <c r="O1550" t="str">
        <f t="shared" si="783"/>
        <v>0.119709792745991-0.992808926994873i</v>
      </c>
      <c r="P1550" t="str">
        <f t="shared" si="784"/>
        <v>0.880290207254009+0.992808926994873i</v>
      </c>
      <c r="Q1550" t="str">
        <f t="shared" si="785"/>
        <v>-0.880290207254009+0.457989831832227i</v>
      </c>
      <c r="R1550" t="str">
        <f t="shared" si="786"/>
        <v>-0.325201242526936-1.29701293955433i</v>
      </c>
      <c r="S1550" t="str">
        <f t="shared" si="787"/>
        <v>0.149918143232486i</v>
      </c>
      <c r="T1550" t="str">
        <f t="shared" si="788"/>
        <v>0.194445771646494-0.0487535664565356i</v>
      </c>
      <c r="U1550" t="str">
        <f t="shared" si="789"/>
        <v>0.0000333333333333333-0.000797145806246219i</v>
      </c>
      <c r="V1550" t="str">
        <f t="shared" si="790"/>
        <v>6.66666666666667E-06-0.00797145806246219i</v>
      </c>
      <c r="W1550" t="str">
        <f t="shared" si="791"/>
        <v>0.0000276028469947216-0.000724778579460795i</v>
      </c>
      <c r="X1550" t="str">
        <f t="shared" si="792"/>
        <v>0.0000363318741737397-0.000724006625989576i</v>
      </c>
      <c r="Y1550" t="str">
        <f t="shared" si="793"/>
        <v>0.009+0.889699039496629i</v>
      </c>
      <c r="Z1550" t="str">
        <f t="shared" si="794"/>
        <v>-0.0097671479318563-0.000589714739871176i</v>
      </c>
      <c r="AA1550" t="str">
        <f t="shared" si="795"/>
        <v>0.137198517912306-13.4972972074521i</v>
      </c>
      <c r="AB1550" t="str">
        <f t="shared" si="796"/>
        <v>0.917090358750226-0.229942905795161i</v>
      </c>
      <c r="AC1550" t="str">
        <f t="shared" si="797"/>
        <v>1.05220408756579-1.28440742942006i</v>
      </c>
      <c r="AD1550" t="str">
        <f t="shared" si="798"/>
        <v>0.457156919204986+0.339509076104185i</v>
      </c>
      <c r="AE1550" t="str">
        <f t="shared" si="799"/>
        <v>-0.0042649057514481-0.00358562754420671i</v>
      </c>
      <c r="AF1550" t="str">
        <f t="shared" si="800"/>
        <v>-14.3376998773631-2.2806586732046i</v>
      </c>
      <c r="AG1550" t="str">
        <f t="shared" si="801"/>
        <v>1.0168155376868-0.0221681656541548i</v>
      </c>
      <c r="AH1550" t="str">
        <f t="shared" si="802"/>
        <v>0.0507603805613317+0.0612320603989551i</v>
      </c>
      <c r="AI1550">
        <f t="shared" si="803"/>
        <v>-21.988720855494673</v>
      </c>
      <c r="AJ1550">
        <f t="shared" si="804"/>
        <v>50.341821641466758</v>
      </c>
      <c r="AK1550"/>
      <c r="AL1550"/>
      <c r="AM1550"/>
      <c r="AN1550"/>
    </row>
    <row r="1551" spans="1:40" x14ac:dyDescent="0.25">
      <c r="A1551"/>
      <c r="B1551">
        <f t="shared" si="770"/>
        <v>141700</v>
      </c>
      <c r="C1551" s="237" t="str">
        <f t="shared" si="773"/>
        <v>-3.80630001270609E-06+0.0172831504742776i</v>
      </c>
      <c r="D1551" s="208" t="str">
        <f t="shared" si="774"/>
        <v>-5.95703513863939+0.132504153636128i</v>
      </c>
      <c r="E1551" t="str">
        <f t="shared" si="775"/>
        <v>2870</v>
      </c>
      <c r="F1551" t="str">
        <f t="shared" si="776"/>
        <v>0.777000777000777</v>
      </c>
      <c r="G1551" t="str">
        <f t="shared" si="771"/>
        <v>0.777000777000777</v>
      </c>
      <c r="H1551" t="str">
        <f t="shared" si="777"/>
        <v>8.38163341535372+2.41185556404381i</v>
      </c>
      <c r="I1551" t="str">
        <f t="shared" si="778"/>
        <v>556.454598767092i</v>
      </c>
      <c r="J1551" t="str">
        <f t="shared" si="772"/>
        <v>-418.131032853972+121.734459663079i</v>
      </c>
      <c r="K1551" t="str">
        <f t="shared" si="779"/>
        <v>0.357177357091983-1.22682548266338i</v>
      </c>
      <c r="L1551" t="str">
        <f t="shared" si="780"/>
        <v>0.0262635357850309-0.0766557932209048i</v>
      </c>
      <c r="M1551" t="str">
        <f t="shared" si="781"/>
        <v>0.383440892877014-1.30348127588428i</v>
      </c>
      <c r="N1551" t="str">
        <f t="shared" si="782"/>
        <v>-1.45182333422175i</v>
      </c>
      <c r="O1551" t="str">
        <f t="shared" si="783"/>
        <v>0.118692522492818-0.992931057578668i</v>
      </c>
      <c r="P1551" t="str">
        <f t="shared" si="784"/>
        <v>0.881307477507182+0.992931057578668i</v>
      </c>
      <c r="Q1551" t="str">
        <f t="shared" si="785"/>
        <v>-0.881307477507182+0.458892276643082i</v>
      </c>
      <c r="R1551" t="str">
        <f t="shared" si="786"/>
        <v>-0.325189260569285-1.29598117212375i</v>
      </c>
      <c r="S1551" t="str">
        <f t="shared" si="787"/>
        <v>0.150024017627424i</v>
      </c>
      <c r="T1551" t="str">
        <f t="shared" si="788"/>
        <v>0.194428302211503-0.0487861993598954i</v>
      </c>
      <c r="U1551" t="str">
        <f t="shared" si="789"/>
        <v>0.0000333333333333333-0.000796583247455644i</v>
      </c>
      <c r="V1551" t="str">
        <f t="shared" si="790"/>
        <v>6.66666666666667E-06-0.00796583247455644i</v>
      </c>
      <c r="W1551" t="str">
        <f t="shared" si="791"/>
        <v>0.0000276028463464973-0.000724267233402178i</v>
      </c>
      <c r="X1551" t="str">
        <f t="shared" si="792"/>
        <v>0.0000363195447492919-0.00072349597332921i</v>
      </c>
      <c r="Y1551" t="str">
        <f t="shared" si="793"/>
        <v>0.009+0.890327358027347i</v>
      </c>
      <c r="Z1551" t="str">
        <f t="shared" si="794"/>
        <v>-0.00975336296904345-0.000588991419400884i</v>
      </c>
      <c r="AA1551" t="str">
        <f t="shared" si="795"/>
        <v>0.137004458113652-13.4877584234328i</v>
      </c>
      <c r="AB1551" t="str">
        <f t="shared" si="796"/>
        <v>0.91700796533911-0.230096816681451i</v>
      </c>
      <c r="AC1551" t="str">
        <f t="shared" si="797"/>
        <v>1.05169146082011-1.28353124149276i</v>
      </c>
      <c r="AD1551" t="str">
        <f t="shared" si="798"/>
        <v>0.457505910502604+0.339573274026342i</v>
      </c>
      <c r="AE1551" t="str">
        <f t="shared" si="799"/>
        <v>-0.00426221546095523-0.00358144845177659i</v>
      </c>
      <c r="AF1551" t="str">
        <f t="shared" si="800"/>
        <v>-14.3386685539931-2.27935141040768i</v>
      </c>
      <c r="AG1551" t="str">
        <f t="shared" si="801"/>
        <v>1.01680680074403-0.0221696262476292i</v>
      </c>
      <c r="AH1551" t="str">
        <f t="shared" si="802"/>
        <v>0.0507422892805973+0.0611652347903428i</v>
      </c>
      <c r="AI1551">
        <f t="shared" si="803"/>
        <v>-21.995602255935054</v>
      </c>
      <c r="AJ1551">
        <f t="shared" si="804"/>
        <v>50.321115601064022</v>
      </c>
      <c r="AK1551"/>
      <c r="AL1551"/>
      <c r="AM1551"/>
      <c r="AN1551"/>
    </row>
    <row r="1552" spans="1:40" x14ac:dyDescent="0.25">
      <c r="A1552"/>
      <c r="B1552">
        <f t="shared" si="770"/>
        <v>141800</v>
      </c>
      <c r="C1552" s="237" t="str">
        <f t="shared" si="773"/>
        <v>-3.80093335869819E-06+0.0172709620759704i</v>
      </c>
      <c r="D1552" s="208" t="str">
        <f t="shared" si="774"/>
        <v>-5.95703509749505+0.132410709249106i</v>
      </c>
      <c r="E1552" t="str">
        <f t="shared" si="775"/>
        <v>2870</v>
      </c>
      <c r="F1552" t="str">
        <f t="shared" si="776"/>
        <v>0.777000777000777</v>
      </c>
      <c r="G1552" t="str">
        <f t="shared" si="771"/>
        <v>0.777000777000777</v>
      </c>
      <c r="H1552" t="str">
        <f t="shared" si="777"/>
        <v>8.3826003265543+2.41045613740018i</v>
      </c>
      <c r="I1552" t="str">
        <f t="shared" si="778"/>
        <v>556.847297848791i</v>
      </c>
      <c r="J1552" t="str">
        <f t="shared" si="772"/>
        <v>-418.722816801262+121.820369655784i</v>
      </c>
      <c r="K1552" t="str">
        <f t="shared" si="779"/>
        <v>0.356710840077604-1.22609189385059i</v>
      </c>
      <c r="L1552" t="str">
        <f t="shared" si="780"/>
        <v>0.0262303910242145-0.076613082060249i</v>
      </c>
      <c r="M1552" t="str">
        <f t="shared" si="781"/>
        <v>0.382941231101818-1.30270497591084i</v>
      </c>
      <c r="N1552" t="str">
        <f t="shared" si="782"/>
        <v>-1.45284790961641i</v>
      </c>
      <c r="O1552" t="str">
        <f t="shared" si="783"/>
        <v>0.117675127641607-0.993052145828471i</v>
      </c>
      <c r="P1552" t="str">
        <f t="shared" si="784"/>
        <v>0.882324872358393+0.993052145828471i</v>
      </c>
      <c r="Q1552" t="str">
        <f t="shared" si="785"/>
        <v>-0.882324872358393+0.459795763787939i</v>
      </c>
      <c r="R1552" t="str">
        <f t="shared" si="786"/>
        <v>-0.325177268717489-1.29495077409628i</v>
      </c>
      <c r="S1552" t="str">
        <f t="shared" si="787"/>
        <v>0.150129892022362i</v>
      </c>
      <c r="T1552" t="str">
        <f t="shared" si="788"/>
        <v>0.194410819889349-0.0488188282406832i</v>
      </c>
      <c r="U1552" t="str">
        <f t="shared" si="789"/>
        <v>0.0000333333333333334-0.000796021482118935i</v>
      </c>
      <c r="V1552" t="str">
        <f t="shared" si="790"/>
        <v>6.66666666666667E-06-0.00796021482118935i</v>
      </c>
      <c r="W1552" t="str">
        <f t="shared" si="791"/>
        <v>0.0000276028456978154-0.000723756608665251i</v>
      </c>
      <c r="X1552" t="str">
        <f t="shared" si="792"/>
        <v>0.0000363072413935842-0.000722986040698184i</v>
      </c>
      <c r="Y1552" t="str">
        <f t="shared" si="793"/>
        <v>0.009+0.890955676558065i</v>
      </c>
      <c r="Z1552" t="str">
        <f t="shared" si="794"/>
        <v>-0.0097396071772672-0.00058826976942728i</v>
      </c>
      <c r="AA1552" t="str">
        <f t="shared" si="795"/>
        <v>0.136810810092129-13.4782331218514i</v>
      </c>
      <c r="AB1552" t="str">
        <f t="shared" si="796"/>
        <v>0.91692551114656-0.23025070859555i</v>
      </c>
      <c r="AC1552" t="str">
        <f t="shared" si="797"/>
        <v>1.05117984027271-1.28265591572186i</v>
      </c>
      <c r="AD1552" t="str">
        <f t="shared" si="798"/>
        <v>0.457854991281644+0.339637130428614i</v>
      </c>
      <c r="AE1552" t="str">
        <f t="shared" si="799"/>
        <v>-0.00425952950282813-0.00357727448334135i</v>
      </c>
      <c r="AF1552" t="str">
        <f t="shared" si="800"/>
        <v>-14.3396354240493-2.27804542815107i</v>
      </c>
      <c r="AG1552" t="str">
        <f t="shared" si="801"/>
        <v>1.01679805951752-0.0221710892047163i</v>
      </c>
      <c r="AH1552" t="str">
        <f t="shared" si="802"/>
        <v>0.0507242178916547+0.0610984887225844i</v>
      </c>
      <c r="AI1552">
        <f t="shared" si="803"/>
        <v>-22.002479891639691</v>
      </c>
      <c r="AJ1552">
        <f t="shared" si="804"/>
        <v>50.300402331560065</v>
      </c>
      <c r="AK1552"/>
      <c r="AL1552"/>
      <c r="AM1552"/>
      <c r="AN1552"/>
    </row>
    <row r="1553" spans="1:40" x14ac:dyDescent="0.25">
      <c r="A1553"/>
      <c r="B1553">
        <f t="shared" si="770"/>
        <v>141900</v>
      </c>
      <c r="C1553" s="237" t="str">
        <f t="shared" si="773"/>
        <v>-3.79557804668277E-06+0.0172587908565168i</v>
      </c>
      <c r="D1553" s="208" t="str">
        <f t="shared" si="774"/>
        <v>-5.95703505643765+0.132317396566629i</v>
      </c>
      <c r="E1553" t="str">
        <f t="shared" si="775"/>
        <v>2870</v>
      </c>
      <c r="F1553" t="str">
        <f t="shared" si="776"/>
        <v>0.777000777000777</v>
      </c>
      <c r="G1553" t="str">
        <f t="shared" si="771"/>
        <v>0.777000777000777</v>
      </c>
      <c r="H1553" t="str">
        <f t="shared" si="777"/>
        <v>8.38356543542353+2.40905812164304i</v>
      </c>
      <c r="I1553" t="str">
        <f t="shared" si="778"/>
        <v>557.23999693049i</v>
      </c>
      <c r="J1553" t="str">
        <f t="shared" si="772"/>
        <v>-419.315018232819+121.906279648489i</v>
      </c>
      <c r="K1553" t="str">
        <f t="shared" si="779"/>
        <v>0.356245212296468-1.22535908831091i</v>
      </c>
      <c r="L1553" t="str">
        <f t="shared" si="780"/>
        <v>0.0261973065215963-0.0765704104821999i</v>
      </c>
      <c r="M1553" t="str">
        <f t="shared" si="781"/>
        <v>0.382442518818064-1.30192949879311i</v>
      </c>
      <c r="N1553" t="str">
        <f t="shared" si="782"/>
        <v>-1.45387248501106i</v>
      </c>
      <c r="O1553" t="str">
        <f t="shared" si="783"/>
        <v>0.116657609260394-0.993172191617168i</v>
      </c>
      <c r="P1553" t="str">
        <f t="shared" si="784"/>
        <v>0.883342390739606+0.993172191617168i</v>
      </c>
      <c r="Q1553" t="str">
        <f t="shared" si="785"/>
        <v>-0.883342390739606+0.460700293393892i</v>
      </c>
      <c r="R1553" t="str">
        <f t="shared" si="786"/>
        <v>-0.325165266968313-1.29392174256913i</v>
      </c>
      <c r="S1553" t="str">
        <f t="shared" si="787"/>
        <v>0.1502357664173i</v>
      </c>
      <c r="T1553" t="str">
        <f t="shared" si="788"/>
        <v>0.194393324678882-0.0488514530952705i</v>
      </c>
      <c r="U1553" t="str">
        <f t="shared" si="789"/>
        <v>0.0000333333333333334-0.000795460508558599i</v>
      </c>
      <c r="V1553" t="str">
        <f t="shared" si="790"/>
        <v>6.66666666666667E-06-0.00795460508558599i</v>
      </c>
      <c r="W1553" t="str">
        <f t="shared" si="791"/>
        <v>0.0000276028450486759-0.000723246703725019i</v>
      </c>
      <c r="X1553" t="str">
        <f t="shared" si="792"/>
        <v>0.0000362949640331743-0.000722476826575118i</v>
      </c>
      <c r="Y1553" t="str">
        <f t="shared" si="793"/>
        <v>0.009+0.891583995088783i</v>
      </c>
      <c r="Z1553" t="str">
        <f t="shared" si="794"/>
        <v>-0.00972588047426656-0.000587549784583282i</v>
      </c>
      <c r="AA1553" t="str">
        <f t="shared" si="795"/>
        <v>0.136617572682609-13.4687212741233i</v>
      </c>
      <c r="AB1553" t="str">
        <f t="shared" si="796"/>
        <v>0.916842996167151-0.230404581520347i</v>
      </c>
      <c r="AC1553" t="str">
        <f t="shared" si="797"/>
        <v>1.05066922347644-1.28178145097574i</v>
      </c>
      <c r="AD1553" t="str">
        <f t="shared" si="798"/>
        <v>0.458204161228176+0.339700645195333i</v>
      </c>
      <c r="AE1553" t="str">
        <f t="shared" si="799"/>
        <v>-0.00425684786400949-0.00357310562842582i</v>
      </c>
      <c r="AF1553" t="str">
        <f t="shared" si="800"/>
        <v>-14.3406004918612-2.27674072507641i</v>
      </c>
      <c r="AG1553" t="str">
        <f t="shared" si="801"/>
        <v>1.01678931401041-0.0221725545050384i</v>
      </c>
      <c r="AH1553" t="str">
        <f t="shared" si="802"/>
        <v>0.0507061663238311+0.0610318220366758i</v>
      </c>
      <c r="AI1553">
        <f t="shared" si="803"/>
        <v>-22.009353769183146</v>
      </c>
      <c r="AJ1553">
        <f t="shared" si="804"/>
        <v>50.279681844946573</v>
      </c>
      <c r="AK1553"/>
      <c r="AL1553"/>
      <c r="AM1553"/>
      <c r="AN1553"/>
    </row>
    <row r="1554" spans="1:40" x14ac:dyDescent="0.25">
      <c r="A1554"/>
      <c r="B1554">
        <f t="shared" si="770"/>
        <v>142000</v>
      </c>
      <c r="C1554" s="237" t="str">
        <f t="shared" si="773"/>
        <v>-0.0000037902340447218+0.0172466367796232i</v>
      </c>
      <c r="D1554" s="208" t="str">
        <f t="shared" si="774"/>
        <v>-5.95703501546697+0.132224215310445i</v>
      </c>
      <c r="E1554" t="str">
        <f t="shared" si="775"/>
        <v>2870</v>
      </c>
      <c r="F1554" t="str">
        <f t="shared" si="776"/>
        <v>0.777000777000777</v>
      </c>
      <c r="G1554" t="str">
        <f t="shared" si="771"/>
        <v>0.777000777000777</v>
      </c>
      <c r="H1554" t="str">
        <f t="shared" si="777"/>
        <v>8.38452874627864+2.40766151513576i</v>
      </c>
      <c r="I1554" t="str">
        <f t="shared" si="778"/>
        <v>557.632696012188i</v>
      </c>
      <c r="J1554" t="str">
        <f t="shared" si="772"/>
        <v>-419.907637148642+121.992189641195i</v>
      </c>
      <c r="K1554" t="str">
        <f t="shared" si="779"/>
        <v>0.355780471554686-1.22462706500769i</v>
      </c>
      <c r="L1554" t="str">
        <f t="shared" si="780"/>
        <v>0.0261642821375945-0.0765277784508539i</v>
      </c>
      <c r="M1554" t="str">
        <f t="shared" si="781"/>
        <v>0.38194475369228-1.30115484345854i</v>
      </c>
      <c r="N1554" t="str">
        <f t="shared" si="782"/>
        <v>-1.45489706040571i</v>
      </c>
      <c r="O1554" t="str">
        <f t="shared" si="783"/>
        <v>0.115639968417313-0.993291194818741i</v>
      </c>
      <c r="P1554" t="str">
        <f t="shared" si="784"/>
        <v>0.884360031582687+0.993291194818741i</v>
      </c>
      <c r="Q1554" t="str">
        <f t="shared" si="785"/>
        <v>-0.884360031582687+0.461605865586969i</v>
      </c>
      <c r="R1554" t="str">
        <f t="shared" si="786"/>
        <v>-0.325153255318515-1.29289407464765i</v>
      </c>
      <c r="S1554" t="str">
        <f t="shared" si="787"/>
        <v>0.150341640812239i</v>
      </c>
      <c r="T1554" t="str">
        <f t="shared" si="788"/>
        <v>0.194375816578949-0.0488840739200264i</v>
      </c>
      <c r="U1554" t="str">
        <f t="shared" si="789"/>
        <v>0.0000333333333333332-0.000794900325101863i</v>
      </c>
      <c r="V1554" t="str">
        <f t="shared" si="790"/>
        <v>6.66666666666667E-06-0.00794900325101863i</v>
      </c>
      <c r="W1554" t="str">
        <f t="shared" si="791"/>
        <v>0.0000276028443990786-0.000722737517060782i</v>
      </c>
      <c r="X1554" t="str">
        <f t="shared" si="792"/>
        <v>0.000036282712594878-0.000721968329442919i</v>
      </c>
      <c r="Y1554" t="str">
        <f t="shared" si="793"/>
        <v>0.009+0.892212313619501i</v>
      </c>
      <c r="Z1554" t="str">
        <f t="shared" si="794"/>
        <v>-0.00971218277807039-0.000586831459523389i</v>
      </c>
      <c r="AA1554" t="str">
        <f t="shared" si="795"/>
        <v>0.136424744724085-13.4592228517447i</v>
      </c>
      <c r="AB1554" t="str">
        <f t="shared" si="796"/>
        <v>0.916760420395445-0.230558435438717i</v>
      </c>
      <c r="AC1554" t="str">
        <f t="shared" si="797"/>
        <v>1.05015960799146-1.28090784612394i</v>
      </c>
      <c r="AD1554" t="str">
        <f t="shared" si="798"/>
        <v>0.458553420028091+0.339763818211081i</v>
      </c>
      <c r="AE1554" t="str">
        <f t="shared" si="799"/>
        <v>-0.00425417053148807-0.00356894187658564i</v>
      </c>
      <c r="AF1554" t="str">
        <f t="shared" si="800"/>
        <v>-14.3415637617456-2.27543729982531i</v>
      </c>
      <c r="AG1554" t="str">
        <f t="shared" si="801"/>
        <v>1.01678056422591-0.0221740221282671i</v>
      </c>
      <c r="AH1554" t="str">
        <f t="shared" si="802"/>
        <v>0.0506881345067024+0.0609652345740572i</v>
      </c>
      <c r="AI1554">
        <f t="shared" si="803"/>
        <v>-22.01622389512735</v>
      </c>
      <c r="AJ1554">
        <f t="shared" si="804"/>
        <v>50.258954153179715</v>
      </c>
      <c r="AK1554"/>
      <c r="AL1554"/>
      <c r="AM1554"/>
      <c r="AN1554"/>
    </row>
    <row r="1555" spans="1:40" x14ac:dyDescent="0.25">
      <c r="A1555"/>
      <c r="B1555">
        <f t="shared" si="770"/>
        <v>142100</v>
      </c>
      <c r="C1555" s="237" t="str">
        <f t="shared" si="773"/>
        <v>-0.0000037849013209896+0.0172344998090986i</v>
      </c>
      <c r="D1555" s="208" t="str">
        <f t="shared" si="774"/>
        <v>-5.95703497458275+0.132131165203089i</v>
      </c>
      <c r="E1555" t="str">
        <f t="shared" si="775"/>
        <v>2870</v>
      </c>
      <c r="F1555" t="str">
        <f t="shared" si="776"/>
        <v>0.777000777000777</v>
      </c>
      <c r="G1555" t="str">
        <f t="shared" si="771"/>
        <v>0.777000777000777</v>
      </c>
      <c r="H1555" t="str">
        <f t="shared" si="777"/>
        <v>8.38549026342442+2.40626631624242i</v>
      </c>
      <c r="I1555" t="str">
        <f t="shared" si="778"/>
        <v>558.025395093887i</v>
      </c>
      <c r="J1555" t="str">
        <f t="shared" si="772"/>
        <v>-420.500673548731+122.078099633899i</v>
      </c>
      <c r="K1555" t="str">
        <f t="shared" si="779"/>
        <v>0.355316615664907-1.22389582290532i</v>
      </c>
      <c r="L1555" t="str">
        <f t="shared" si="780"/>
        <v>0.0261313177330111-0.0764851859302779i</v>
      </c>
      <c r="M1555" t="str">
        <f t="shared" si="781"/>
        <v>0.381447933397918-1.3003810088356i</v>
      </c>
      <c r="N1555" t="str">
        <f t="shared" si="782"/>
        <v>-1.45592163580036i</v>
      </c>
      <c r="O1555" t="str">
        <f t="shared" si="783"/>
        <v>0.114622206180639-0.993409155308266i</v>
      </c>
      <c r="P1555" t="str">
        <f t="shared" si="784"/>
        <v>0.885377793819361+0.993409155308266i</v>
      </c>
      <c r="Q1555" t="str">
        <f t="shared" si="785"/>
        <v>-0.885377793819361+0.462512480492094i</v>
      </c>
      <c r="R1555" t="str">
        <f t="shared" si="786"/>
        <v>-0.325141233764851-1.29186776744535i</v>
      </c>
      <c r="S1555" t="str">
        <f t="shared" si="787"/>
        <v>0.150447515207177i</v>
      </c>
      <c r="T1555" t="str">
        <f t="shared" si="788"/>
        <v>0.194358295588396-0.0489166907113177i</v>
      </c>
      <c r="U1555" t="str">
        <f t="shared" si="789"/>
        <v>0.0000333333333333333-0.00079434093008068i</v>
      </c>
      <c r="V1555" t="str">
        <f t="shared" si="790"/>
        <v>6.66666666666667E-06-0.00794340930080681i</v>
      </c>
      <c r="W1555" t="str">
        <f t="shared" si="791"/>
        <v>0.000027602843749024-0.000722229047156132i</v>
      </c>
      <c r="X1555" t="str">
        <f t="shared" si="792"/>
        <v>0.0000362704870057691-0.000721460547788769i</v>
      </c>
      <c r="Y1555" t="str">
        <f t="shared" si="793"/>
        <v>0.009+0.892840632150219i</v>
      </c>
      <c r="Z1555" t="str">
        <f t="shared" si="794"/>
        <v>-0.00969851400699628-0.000586114788923608i</v>
      </c>
      <c r="AA1555" t="str">
        <f t="shared" si="795"/>
        <v>0.136232325059652-13.4497378262922i</v>
      </c>
      <c r="AB1555" t="str">
        <f t="shared" si="796"/>
        <v>0.916677783826-0.230712270333522i</v>
      </c>
      <c r="AC1555" t="str">
        <f t="shared" si="797"/>
        <v>1.04965099138515-1.2800351000371i</v>
      </c>
      <c r="AD1555" t="str">
        <f t="shared" si="798"/>
        <v>0.458902767367127+0.339826649360708i</v>
      </c>
      <c r="AE1555" t="str">
        <f t="shared" si="799"/>
        <v>-0.00425149749229876-0.00356478321740727i</v>
      </c>
      <c r="AF1555" t="str">
        <f t="shared" si="800"/>
        <v>-14.3425252380072-2.27413515103933i</v>
      </c>
      <c r="AG1555" t="str">
        <f t="shared" si="801"/>
        <v>1.01677181016717-0.0221754920541232i</v>
      </c>
      <c r="AH1555" t="str">
        <f t="shared" si="802"/>
        <v>0.0506701223701037+0.0608987261766234i</v>
      </c>
      <c r="AI1555">
        <f t="shared" si="803"/>
        <v>-22.023090276019794</v>
      </c>
      <c r="AJ1555">
        <f t="shared" si="804"/>
        <v>50.238219268179314</v>
      </c>
      <c r="AK1555"/>
      <c r="AL1555"/>
      <c r="AM1555"/>
      <c r="AN1555"/>
    </row>
    <row r="1556" spans="1:40" x14ac:dyDescent="0.25">
      <c r="A1556"/>
      <c r="B1556">
        <f t="shared" si="770"/>
        <v>142200</v>
      </c>
      <c r="C1556" s="237" t="str">
        <f t="shared" si="773"/>
        <v>-3.77957984377237E-06+0.0172223799088536i</v>
      </c>
      <c r="D1556" s="208" t="str">
        <f t="shared" si="774"/>
        <v>-5.95703493378476+0.132038245967878i</v>
      </c>
      <c r="E1556" t="str">
        <f t="shared" si="775"/>
        <v>2870</v>
      </c>
      <c r="F1556" t="str">
        <f t="shared" si="776"/>
        <v>0.777000777000777</v>
      </c>
      <c r="G1556" t="str">
        <f t="shared" si="771"/>
        <v>0.777000777000777</v>
      </c>
      <c r="H1556" t="str">
        <f t="shared" si="777"/>
        <v>8.38644999115334+2.40487252332792i</v>
      </c>
      <c r="I1556" t="str">
        <f t="shared" si="778"/>
        <v>558.418094175586i</v>
      </c>
      <c r="J1556" t="str">
        <f t="shared" si="772"/>
        <v>-421.094127433086+122.164009626604i</v>
      </c>
      <c r="K1556" t="str">
        <f t="shared" si="779"/>
        <v>0.35485364244631-1.22316536096929i</v>
      </c>
      <c r="L1556" t="str">
        <f t="shared" si="780"/>
        <v>0.0260984131690292-0.0764426328845099i</v>
      </c>
      <c r="M1556" t="str">
        <f t="shared" si="781"/>
        <v>0.380952055615339-1.2996079938538i</v>
      </c>
      <c r="N1556" t="str">
        <f t="shared" si="782"/>
        <v>-1.45694621119501i</v>
      </c>
      <c r="O1556" t="str">
        <f t="shared" si="783"/>
        <v>0.11360432361877-0.993526072961914i</v>
      </c>
      <c r="P1556" t="str">
        <f t="shared" si="784"/>
        <v>0.88639567638123+0.993526072961914i</v>
      </c>
      <c r="Q1556" t="str">
        <f t="shared" si="785"/>
        <v>-0.88639567638123+0.463420138233096i</v>
      </c>
      <c r="R1556" t="str">
        <f t="shared" si="786"/>
        <v>-0.325129202304079-1.29084281808385i</v>
      </c>
      <c r="S1556" t="str">
        <f t="shared" si="787"/>
        <v>0.150553389602115i</v>
      </c>
      <c r="T1556" t="str">
        <f t="shared" si="788"/>
        <v>0.19434076170607-0.0489493034655109i</v>
      </c>
      <c r="U1556" t="str">
        <f t="shared" si="789"/>
        <v>0.0000333333333333334-0.00079378232183168i</v>
      </c>
      <c r="V1556" t="str">
        <f t="shared" si="790"/>
        <v>6.66666666666667E-06-0.0079378232183168i</v>
      </c>
      <c r="W1556" t="str">
        <f t="shared" si="791"/>
        <v>0.0000276028430985118-0.000721721292498915i</v>
      </c>
      <c r="X1556" t="str">
        <f t="shared" si="792"/>
        <v>0.0000362582871931769-0.00072095348010409i</v>
      </c>
      <c r="Y1556" t="str">
        <f t="shared" si="793"/>
        <v>0.009+0.893468950680937i</v>
      </c>
      <c r="Z1556" t="str">
        <f t="shared" si="794"/>
        <v>-0.00968487407964894-0.000585399767481311i</v>
      </c>
      <c r="AA1556" t="str">
        <f t="shared" si="795"/>
        <v>0.136040312536494-13.4402661694229i</v>
      </c>
      <c r="AB1556" t="str">
        <f t="shared" si="796"/>
        <v>0.916595086453378-0.230866086187627i</v>
      </c>
      <c r="AC1556" t="str">
        <f t="shared" si="797"/>
        <v>1.04914337123215-1.27916321158697i</v>
      </c>
      <c r="AD1556" t="str">
        <f t="shared" si="798"/>
        <v>0.459252202930882+0.33988913852931i</v>
      </c>
      <c r="AE1556" t="str">
        <f t="shared" si="799"/>
        <v>-0.00424882873352248-0.00356062964050773i</v>
      </c>
      <c r="AF1556" t="str">
        <f t="shared" si="800"/>
        <v>-14.3434849249381-2.27283427736004i</v>
      </c>
      <c r="AG1556" t="str">
        <f t="shared" si="801"/>
        <v>1.0167630518374-0.0221769642623787i</v>
      </c>
      <c r="AH1556" t="str">
        <f t="shared" si="802"/>
        <v>0.0506521298441221+0.0608322966867115i</v>
      </c>
      <c r="AI1556">
        <f t="shared" si="803"/>
        <v>-22.029952918394944</v>
      </c>
      <c r="AJ1556">
        <f t="shared" si="804"/>
        <v>50.217477201827407</v>
      </c>
      <c r="AK1556"/>
      <c r="AL1556"/>
      <c r="AM1556"/>
      <c r="AN1556"/>
    </row>
    <row r="1557" spans="1:40" x14ac:dyDescent="0.25">
      <c r="A1557"/>
      <c r="B1557">
        <f t="shared" si="770"/>
        <v>142300</v>
      </c>
      <c r="C1557" s="237" t="str">
        <f t="shared" si="773"/>
        <v>-3.77426958146768E-06+0.0172102770429002i</v>
      </c>
      <c r="D1557" s="208" t="str">
        <f t="shared" si="774"/>
        <v>-5.95703489307275+0.131945457328902i</v>
      </c>
      <c r="E1557" t="str">
        <f t="shared" si="775"/>
        <v>2870</v>
      </c>
      <c r="F1557" t="str">
        <f t="shared" si="776"/>
        <v>0.777000777000777</v>
      </c>
      <c r="G1557" t="str">
        <f t="shared" si="771"/>
        <v>0.777000777000777</v>
      </c>
      <c r="H1557" t="str">
        <f t="shared" si="777"/>
        <v>8.38740793374556+2.40348013475787i</v>
      </c>
      <c r="I1557" t="str">
        <f t="shared" si="778"/>
        <v>558.810793257284i</v>
      </c>
      <c r="J1557" t="str">
        <f t="shared" si="772"/>
        <v>-421.687998801707+122.24991961931i</v>
      </c>
      <c r="K1557" t="str">
        <f t="shared" si="779"/>
        <v>0.354391549724569-1.22243567816615i</v>
      </c>
      <c r="L1557" t="str">
        <f t="shared" si="780"/>
        <v>0.0260655683072123-0.0764001192775582i</v>
      </c>
      <c r="M1557" t="str">
        <f t="shared" si="781"/>
        <v>0.380457118031781-1.29883579744371i</v>
      </c>
      <c r="N1557" t="str">
        <f t="shared" si="782"/>
        <v>-1.45797078658966i</v>
      </c>
      <c r="O1557" t="str">
        <f t="shared" si="783"/>
        <v>0.112586321800235-0.993641947656948i</v>
      </c>
      <c r="P1557" t="str">
        <f t="shared" si="784"/>
        <v>0.887413678199765+0.993641947656948i</v>
      </c>
      <c r="Q1557" t="str">
        <f t="shared" si="785"/>
        <v>-0.887413678199765+0.464328838932712i</v>
      </c>
      <c r="R1557" t="str">
        <f t="shared" si="786"/>
        <v>-0.325117160932945-1.28981922369286i</v>
      </c>
      <c r="S1557" t="str">
        <f t="shared" si="787"/>
        <v>0.150659263997053i</v>
      </c>
      <c r="T1557" t="str">
        <f t="shared" si="788"/>
        <v>0.194323214930817-0.0489819121789689i</v>
      </c>
      <c r="U1557" t="str">
        <f t="shared" si="789"/>
        <v>0.0000333333333333334-0.000793224498696171i</v>
      </c>
      <c r="V1557" t="str">
        <f t="shared" si="790"/>
        <v>6.66666666666667E-06-0.00793224498696171i</v>
      </c>
      <c r="W1557" t="str">
        <f t="shared" si="791"/>
        <v>0.000027602842447542-0.000721214251581228i</v>
      </c>
      <c r="X1557" t="str">
        <f t="shared" si="792"/>
        <v>0.0000362461130846861-0.000720447124884544i</v>
      </c>
      <c r="Y1557" t="str">
        <f t="shared" si="793"/>
        <v>0.009+0.894097269211655i</v>
      </c>
      <c r="Z1557" t="str">
        <f t="shared" si="794"/>
        <v>-0.00967126291491935-0.000584686389915162i</v>
      </c>
      <c r="AA1557" t="str">
        <f t="shared" si="795"/>
        <v>0.135848706005863-13.4308078528738i</v>
      </c>
      <c r="AB1557" t="str">
        <f t="shared" si="796"/>
        <v>0.916512328272136-0.231019882983877i</v>
      </c>
      <c r="AC1557" t="str">
        <f t="shared" si="797"/>
        <v>1.0486367451143-1.27829217964642i</v>
      </c>
      <c r="AD1557" t="str">
        <f t="shared" si="798"/>
        <v>0.459601726404793+0.339951285602248i</v>
      </c>
      <c r="AE1557" t="str">
        <f t="shared" si="799"/>
        <v>-0.0042461642422858-0.00355648113553459i</v>
      </c>
      <c r="AF1557" t="str">
        <f t="shared" si="800"/>
        <v>-14.3444428268183-2.27153467742897i</v>
      </c>
      <c r="AG1557" t="str">
        <f t="shared" si="801"/>
        <v>1.01675428923978-0.0221784387328547i</v>
      </c>
      <c r="AH1557" t="str">
        <f t="shared" si="802"/>
        <v>0.0506341568590985+0.0607659459471075i</v>
      </c>
      <c r="AI1557">
        <f t="shared" si="803"/>
        <v>-22.036811828773374</v>
      </c>
      <c r="AJ1557">
        <f t="shared" si="804"/>
        <v>50.196727965970567</v>
      </c>
      <c r="AK1557"/>
      <c r="AL1557"/>
      <c r="AM1557"/>
      <c r="AN1557"/>
    </row>
    <row r="1558" spans="1:40" x14ac:dyDescent="0.25">
      <c r="A1558"/>
      <c r="B1558">
        <f t="shared" si="770"/>
        <v>142400</v>
      </c>
      <c r="C1558" s="237" t="str">
        <f t="shared" si="773"/>
        <v>-3.76897050258402E-06+0.0171981911753516i</v>
      </c>
      <c r="D1558" s="208" t="str">
        <f t="shared" si="774"/>
        <v>-5.95703485244648+0.131852799011029i</v>
      </c>
      <c r="E1558" t="str">
        <f t="shared" si="775"/>
        <v>2870</v>
      </c>
      <c r="F1558" t="str">
        <f t="shared" si="776"/>
        <v>0.777000777000777</v>
      </c>
      <c r="G1558" t="str">
        <f t="shared" si="771"/>
        <v>0.777000777000777</v>
      </c>
      <c r="H1558" t="str">
        <f t="shared" si="777"/>
        <v>8.38836409546896+2.40208914889872i</v>
      </c>
      <c r="I1558" t="str">
        <f t="shared" si="778"/>
        <v>559.203492338983i</v>
      </c>
      <c r="J1558" t="str">
        <f t="shared" si="772"/>
        <v>-422.282287654594+122.335829612015i</v>
      </c>
      <c r="K1558" t="str">
        <f t="shared" si="779"/>
        <v>0.35393033533183-1.22170677346356i</v>
      </c>
      <c r="L1558" t="str">
        <f t="shared" si="780"/>
        <v>0.0260327830095034-0.0763576450734041i</v>
      </c>
      <c r="M1558" t="str">
        <f t="shared" si="781"/>
        <v>0.379963118341333-1.29806441853696i</v>
      </c>
      <c r="N1558" t="str">
        <f t="shared" si="782"/>
        <v>-1.45899536198432i</v>
      </c>
      <c r="O1558" t="str">
        <f t="shared" si="783"/>
        <v>0.111568201793676-0.993756779271732i</v>
      </c>
      <c r="P1558" t="str">
        <f t="shared" si="784"/>
        <v>0.888431798206324+0.993756779271732i</v>
      </c>
      <c r="Q1558" t="str">
        <f t="shared" si="785"/>
        <v>-0.888431798206324+0.465238582712588i</v>
      </c>
      <c r="R1558" t="str">
        <f t="shared" si="786"/>
        <v>-0.325105109648201-1.28879698141013i</v>
      </c>
      <c r="S1558" t="str">
        <f t="shared" si="787"/>
        <v>0.150765138391991i</v>
      </c>
      <c r="T1558" t="str">
        <f t="shared" si="788"/>
        <v>0.194305655261478-0.0490145168480544i</v>
      </c>
      <c r="U1558" t="str">
        <f t="shared" si="789"/>
        <v>0.0000333333333333332-0.000792667459020115i</v>
      </c>
      <c r="V1558" t="str">
        <f t="shared" si="790"/>
        <v>6.66666666666667E-06-0.00792667459020115i</v>
      </c>
      <c r="W1558" t="str">
        <f t="shared" si="791"/>
        <v>0.0000276028417961143-0.000720707922899402i</v>
      </c>
      <c r="X1558" t="str">
        <f t="shared" si="792"/>
        <v>0.0000362339646081352-0.000719941480630011i</v>
      </c>
      <c r="Y1558" t="str">
        <f t="shared" si="793"/>
        <v>0.009+0.894725587742373i</v>
      </c>
      <c r="Z1558" t="str">
        <f t="shared" si="794"/>
        <v>-0.00965768043198329-0.000583974650965001i</v>
      </c>
      <c r="AA1558" t="str">
        <f t="shared" si="795"/>
        <v>0.135657504323062-13.4213628484612i</v>
      </c>
      <c r="AB1558" t="str">
        <f t="shared" si="796"/>
        <v>0.916429509276808-0.231173660705117i</v>
      </c>
      <c r="AC1558" t="str">
        <f t="shared" si="797"/>
        <v>1.04813111062059-1.27742200308941i</v>
      </c>
      <c r="AD1558" t="str">
        <f t="shared" si="798"/>
        <v>0.459951337474151+0.34001309046514i</v>
      </c>
      <c r="AE1558" t="str">
        <f t="shared" si="799"/>
        <v>-0.00424350400576075-0.00355233769216571i</v>
      </c>
      <c r="AF1558" t="str">
        <f t="shared" si="800"/>
        <v>-14.3453989479154-2.27023634988769i</v>
      </c>
      <c r="AG1558" t="str">
        <f t="shared" si="801"/>
        <v>1.0167455223775-0.0221799154454211i</v>
      </c>
      <c r="AH1558" t="str">
        <f t="shared" si="802"/>
        <v>0.0506162033456244+0.0606996738010383i</v>
      </c>
      <c r="AI1558">
        <f t="shared" si="803"/>
        <v>-22.043667013662475</v>
      </c>
      <c r="AJ1558">
        <f t="shared" si="804"/>
        <v>50.175971572418192</v>
      </c>
      <c r="AK1558"/>
      <c r="AL1558"/>
      <c r="AM1558"/>
      <c r="AN1558"/>
    </row>
    <row r="1559" spans="1:40" x14ac:dyDescent="0.25">
      <c r="A1559"/>
      <c r="B1559">
        <f t="shared" si="770"/>
        <v>142500</v>
      </c>
      <c r="C1559" s="237" t="str">
        <f t="shared" si="773"/>
        <v>-3.76368257574037E-06+0.0171861222704217i</v>
      </c>
      <c r="D1559" s="208" t="str">
        <f t="shared" si="774"/>
        <v>-5.95703481190571+0.1317602707399i</v>
      </c>
      <c r="E1559" t="str">
        <f t="shared" si="775"/>
        <v>2870</v>
      </c>
      <c r="F1559" t="str">
        <f t="shared" si="776"/>
        <v>0.777000777000777</v>
      </c>
      <c r="G1559" t="str">
        <f t="shared" si="771"/>
        <v>0.777000777000777</v>
      </c>
      <c r="H1559" t="str">
        <f t="shared" si="777"/>
        <v>8.38931848057921+2.40069956411767i</v>
      </c>
      <c r="I1559" t="str">
        <f t="shared" si="778"/>
        <v>559.596191420682i</v>
      </c>
      <c r="J1559" t="str">
        <f t="shared" si="772"/>
        <v>-422.876993991748+122.421739604719i</v>
      </c>
      <c r="K1559" t="str">
        <f t="shared" si="779"/>
        <v>0.353469997106696-1.22097864583024i</v>
      </c>
      <c r="L1559" t="str">
        <f t="shared" si="780"/>
        <v>0.0260000571382231-0.0763152102360002i</v>
      </c>
      <c r="M1559" t="str">
        <f t="shared" si="781"/>
        <v>0.379470054244919-1.29729385606624i</v>
      </c>
      <c r="N1559" t="str">
        <f t="shared" si="782"/>
        <v>-1.46001993737897i</v>
      </c>
      <c r="O1559" t="str">
        <f t="shared" si="783"/>
        <v>0.110549964667888-0.993870567685717i</v>
      </c>
      <c r="P1559" t="str">
        <f t="shared" si="784"/>
        <v>0.889450035332112+0.993870567685717i</v>
      </c>
      <c r="Q1559" t="str">
        <f t="shared" si="785"/>
        <v>-0.889450035332112+0.466149369693253i</v>
      </c>
      <c r="R1559" t="str">
        <f t="shared" si="786"/>
        <v>-0.32509304844659-1.28777608838148i</v>
      </c>
      <c r="S1559" t="str">
        <f t="shared" si="787"/>
        <v>0.15087101278693i</v>
      </c>
      <c r="T1559" t="str">
        <f t="shared" si="788"/>
        <v>0.194288082696905-0.0490471174691275i</v>
      </c>
      <c r="U1559" t="str">
        <f t="shared" si="789"/>
        <v>0.0000333333333333333-0.000792111201154138i</v>
      </c>
      <c r="V1559" t="str">
        <f t="shared" si="790"/>
        <v>6.66666666666667E-06-0.00792111201154138i</v>
      </c>
      <c r="W1559" t="str">
        <f t="shared" si="791"/>
        <v>0.0000276028411442294-0.000720202304954006i</v>
      </c>
      <c r="X1559" t="str">
        <f t="shared" si="792"/>
        <v>0.0000362218416916171-0.000719436545844602i</v>
      </c>
      <c r="Y1559" t="str">
        <f t="shared" si="793"/>
        <v>0.009+0.895353906273091i</v>
      </c>
      <c r="Z1559" t="str">
        <f t="shared" si="794"/>
        <v>-0.00964412655030065-0.000583264545391771i</v>
      </c>
      <c r="AA1559" t="str">
        <f t="shared" si="795"/>
        <v>0.135466706347432-13.4119311280812i</v>
      </c>
      <c r="AB1559" t="str">
        <f t="shared" si="796"/>
        <v>0.916346629461978-0.23132741933418i</v>
      </c>
      <c r="AC1559" t="str">
        <f t="shared" si="797"/>
        <v>1.0476264653472-1.27655268079111i</v>
      </c>
      <c r="AD1559" t="str">
        <f t="shared" si="798"/>
        <v>0.460301035824085+0.340074553003877i</v>
      </c>
      <c r="AE1559" t="str">
        <f t="shared" si="799"/>
        <v>-0.00424084801116483-0.00354819930010961i</v>
      </c>
      <c r="AF1559" t="str">
        <f t="shared" si="800"/>
        <v>-14.3463532924849-2.26893929337777i</v>
      </c>
      <c r="AG1559" t="str">
        <f t="shared" si="801"/>
        <v>1.01673675125376-0.0221813943799976i</v>
      </c>
      <c r="AH1559" t="str">
        <f t="shared" si="802"/>
        <v>0.0505982692345427+0.0606334800921791i</v>
      </c>
      <c r="AI1559">
        <f t="shared" si="803"/>
        <v>-22.050518479555659</v>
      </c>
      <c r="AJ1559">
        <f t="shared" si="804"/>
        <v>50.155208032945758</v>
      </c>
      <c r="AK1559"/>
      <c r="AL1559"/>
      <c r="AM1559"/>
      <c r="AN1559"/>
    </row>
    <row r="1560" spans="1:40" x14ac:dyDescent="0.25">
      <c r="A1560"/>
      <c r="B1560">
        <f t="shared" si="770"/>
        <v>142600</v>
      </c>
      <c r="C1560" s="237" t="str">
        <f t="shared" si="773"/>
        <v>-3.75840576966568E-06+0.0171740702924247i</v>
      </c>
      <c r="D1560" s="208" t="str">
        <f t="shared" si="774"/>
        <v>-5.9570347714502+0.131667872241923i</v>
      </c>
      <c r="E1560" t="str">
        <f t="shared" si="775"/>
        <v>2870</v>
      </c>
      <c r="F1560" t="str">
        <f t="shared" si="776"/>
        <v>0.777000777000777</v>
      </c>
      <c r="G1560" t="str">
        <f t="shared" si="771"/>
        <v>0.777000777000777</v>
      </c>
      <c r="H1560" t="str">
        <f t="shared" si="777"/>
        <v>8.3902710933198+2.39931137878275i</v>
      </c>
      <c r="I1560" t="str">
        <f t="shared" si="778"/>
        <v>559.988890502381i</v>
      </c>
      <c r="J1560" t="str">
        <f t="shared" si="772"/>
        <v>-423.472117813168+122.507649597425i</v>
      </c>
      <c r="K1560" t="str">
        <f t="shared" si="779"/>
        <v>0.353010532894214-1.220251294236i</v>
      </c>
      <c r="L1560" t="str">
        <f t="shared" si="780"/>
        <v>0.0259673905560696-0.0762728147292726i</v>
      </c>
      <c r="M1560" t="str">
        <f t="shared" si="781"/>
        <v>0.378977923450284-1.29652410896527i</v>
      </c>
      <c r="N1560" t="str">
        <f t="shared" si="782"/>
        <v>-1.46104451277362i</v>
      </c>
      <c r="O1560" t="str">
        <f t="shared" si="783"/>
        <v>0.10953161149176-0.993983312779454i</v>
      </c>
      <c r="P1560" t="str">
        <f t="shared" si="784"/>
        <v>0.89046838850824+0.993983312779454i</v>
      </c>
      <c r="Q1560" t="str">
        <f t="shared" si="785"/>
        <v>-0.89046838850824+0.467061199994166i</v>
      </c>
      <c r="R1560" t="str">
        <f t="shared" si="786"/>
        <v>-0.325080977324857-1.28675654176069i</v>
      </c>
      <c r="S1560" t="str">
        <f t="shared" si="787"/>
        <v>0.150976887181868i</v>
      </c>
      <c r="T1560" t="str">
        <f t="shared" si="788"/>
        <v>0.194270497235934-0.0490797140385463i</v>
      </c>
      <c r="U1560" t="str">
        <f t="shared" si="789"/>
        <v>0.0000333333333333333-0.00079155572345347i</v>
      </c>
      <c r="V1560" t="str">
        <f t="shared" si="790"/>
        <v>6.66666666666667E-06-0.0079155572345347i</v>
      </c>
      <c r="W1560" t="str">
        <f t="shared" si="791"/>
        <v>0.0000276028404918868-0.000719697396249793i</v>
      </c>
      <c r="X1560" t="str">
        <f t="shared" si="792"/>
        <v>0.0000362097442634752-0.000718932319036591i</v>
      </c>
      <c r="Y1560" t="str">
        <f t="shared" si="793"/>
        <v>0.009+0.895982224803809i</v>
      </c>
      <c r="Z1560" t="str">
        <f t="shared" si="794"/>
        <v>-0.0096306011896134-0.000582556067977369i</v>
      </c>
      <c r="AA1560" t="str">
        <f t="shared" si="795"/>
        <v>0.135276310942327-13.4025126637089i</v>
      </c>
      <c r="AB1560" t="str">
        <f t="shared" si="796"/>
        <v>0.916263688822158-0.231481158853888i</v>
      </c>
      <c r="AC1560" t="str">
        <f t="shared" si="797"/>
        <v>1.04712280689743-1.27568421162769i</v>
      </c>
      <c r="AD1560" t="str">
        <f t="shared" si="798"/>
        <v>0.460650821139586+0.340135673104579i</v>
      </c>
      <c r="AE1560" t="str">
        <f t="shared" si="799"/>
        <v>-0.00423819624576064-0.00354406594910453i</v>
      </c>
      <c r="AF1560" t="str">
        <f t="shared" si="800"/>
        <v>-14.34730586477-2.26764350654083i</v>
      </c>
      <c r="AG1560" t="str">
        <f t="shared" si="801"/>
        <v>1.01672797587176-0.0221828755165533i</v>
      </c>
      <c r="AH1560" t="str">
        <f t="shared" si="802"/>
        <v>0.0505803544569463+0.0605673646646393i</v>
      </c>
      <c r="AI1560">
        <f t="shared" si="803"/>
        <v>-22.05736623293344</v>
      </c>
      <c r="AJ1560">
        <f t="shared" si="804"/>
        <v>50.134437359289301</v>
      </c>
      <c r="AK1560"/>
      <c r="AL1560"/>
      <c r="AM1560"/>
      <c r="AN1560"/>
    </row>
    <row r="1561" spans="1:40" x14ac:dyDescent="0.25">
      <c r="A1561"/>
      <c r="B1561">
        <f t="shared" si="770"/>
        <v>142700</v>
      </c>
      <c r="C1561" s="237" t="str">
        <f t="shared" si="773"/>
        <v>-3.75314005319842E-06+0.0171620352057749i</v>
      </c>
      <c r="D1561" s="208" t="str">
        <f t="shared" si="774"/>
        <v>-5.9570347310797+0.131575603244274i</v>
      </c>
      <c r="E1561" t="str">
        <f t="shared" si="775"/>
        <v>2870</v>
      </c>
      <c r="F1561" t="str">
        <f t="shared" si="776"/>
        <v>0.777000777000777</v>
      </c>
      <c r="G1561" t="str">
        <f t="shared" si="771"/>
        <v>0.777000777000777</v>
      </c>
      <c r="H1561" t="str">
        <f t="shared" si="777"/>
        <v>8.39122193792204+2.39792459126278i</v>
      </c>
      <c r="I1561" t="str">
        <f t="shared" si="778"/>
        <v>560.381589584079i</v>
      </c>
      <c r="J1561" t="str">
        <f t="shared" si="772"/>
        <v>-424.067659118854+122.59355959013i</v>
      </c>
      <c r="K1561" t="str">
        <f t="shared" si="779"/>
        <v>0.352551940545822-1.21952471765175i</v>
      </c>
      <c r="L1561" t="str">
        <f t="shared" si="780"/>
        <v>0.0259347831261165-0.0762304585171205i</v>
      </c>
      <c r="M1561" t="str">
        <f t="shared" si="781"/>
        <v>0.378486723671939-1.29575517616887i</v>
      </c>
      <c r="N1561" t="str">
        <f t="shared" si="782"/>
        <v>-1.46206908816827i</v>
      </c>
      <c r="O1561" t="str">
        <f t="shared" si="783"/>
        <v>0.108513143334315-0.994095014434589i</v>
      </c>
      <c r="P1561" t="str">
        <f t="shared" si="784"/>
        <v>0.891486856665685+0.994095014434589i</v>
      </c>
      <c r="Q1561" t="str">
        <f t="shared" si="785"/>
        <v>-0.891486856665685+0.467974073733681i</v>
      </c>
      <c r="R1561" t="str">
        <f t="shared" si="786"/>
        <v>-0.325068896279736-1.28573833870954i</v>
      </c>
      <c r="S1561" t="str">
        <f t="shared" si="787"/>
        <v>0.151082761576806i</v>
      </c>
      <c r="T1561" t="str">
        <f t="shared" si="788"/>
        <v>0.194252898877412-0.0491123065526668i</v>
      </c>
      <c r="U1561" t="str">
        <f t="shared" si="789"/>
        <v>0.0000333333333333334-0.000791001024277961i</v>
      </c>
      <c r="V1561" t="str">
        <f t="shared" si="790"/>
        <v>6.66666666666667E-06-0.00791001024277961i</v>
      </c>
      <c r="W1561" t="str">
        <f t="shared" si="791"/>
        <v>0.0000276028398390866-0.000719193195295718i</v>
      </c>
      <c r="X1561" t="str">
        <f t="shared" si="792"/>
        <v>0.0000361976722523043-0.000718428798718448i</v>
      </c>
      <c r="Y1561" t="str">
        <f t="shared" si="793"/>
        <v>0.009+0.896610543334527i</v>
      </c>
      <c r="Z1561" t="str">
        <f t="shared" si="794"/>
        <v>-0.00961710426994516-0.000581849213524585i</v>
      </c>
      <c r="AA1561" t="str">
        <f t="shared" si="795"/>
        <v>0.135086316975104-13.3931074273982i</v>
      </c>
      <c r="AB1561" t="str">
        <f t="shared" si="796"/>
        <v>0.916180687351909-0.231634879247056i</v>
      </c>
      <c r="AC1561" t="str">
        <f t="shared" si="797"/>
        <v>1.04662013288171-1.27481659447655i</v>
      </c>
      <c r="AD1561" t="str">
        <f t="shared" si="798"/>
        <v>0.461000693105482+0.340196450653645i</v>
      </c>
      <c r="AE1561" t="str">
        <f t="shared" si="799"/>
        <v>-0.00423554869685574-0.00353993762891908i</v>
      </c>
      <c r="AF1561" t="str">
        <f t="shared" si="800"/>
        <v>-14.3482566690017-2.26634898801851i</v>
      </c>
      <c r="AG1561" t="str">
        <f t="shared" si="801"/>
        <v>1.01671919623472-0.0221843588351058i</v>
      </c>
      <c r="AH1561" t="str">
        <f t="shared" si="802"/>
        <v>0.0505624589441744+0.0605013273629707i</v>
      </c>
      <c r="AI1561">
        <f t="shared" si="803"/>
        <v>-22.064210280262859</v>
      </c>
      <c r="AJ1561">
        <f t="shared" si="804"/>
        <v>50.113659563151508</v>
      </c>
      <c r="AK1561"/>
      <c r="AL1561"/>
      <c r="AM1561"/>
      <c r="AN1561"/>
    </row>
    <row r="1562" spans="1:40" x14ac:dyDescent="0.25">
      <c r="A1562"/>
      <c r="B1562">
        <f t="shared" si="770"/>
        <v>142800</v>
      </c>
      <c r="C1562" s="237" t="str">
        <f t="shared" si="773"/>
        <v>-3.74788539528617E-06+0.0171500169749865i</v>
      </c>
      <c r="D1562" s="208" t="str">
        <f t="shared" si="774"/>
        <v>-5.95703469079399+0.131483463474897i</v>
      </c>
      <c r="E1562" t="str">
        <f t="shared" si="775"/>
        <v>2870</v>
      </c>
      <c r="F1562" t="str">
        <f t="shared" si="776"/>
        <v>0.777000777000777</v>
      </c>
      <c r="G1562" t="str">
        <f t="shared" si="771"/>
        <v>0.777000777000777</v>
      </c>
      <c r="H1562" t="str">
        <f t="shared" si="777"/>
        <v>8.39217101860518+2.39653919992743i</v>
      </c>
      <c r="I1562" t="str">
        <f t="shared" si="778"/>
        <v>560.774288665778i</v>
      </c>
      <c r="J1562" t="str">
        <f t="shared" si="772"/>
        <v>-424.663617908806+122.679469582835i</v>
      </c>
      <c r="K1562" t="str">
        <f t="shared" si="779"/>
        <v>0.352094217919361-1.2187989150495i</v>
      </c>
      <c r="L1562" t="str">
        <f t="shared" si="780"/>
        <v>0.0259022347118118-0.0761881415634163i</v>
      </c>
      <c r="M1562" t="str">
        <f t="shared" si="781"/>
        <v>0.377996452631173-1.29498705661292i</v>
      </c>
      <c r="N1562" t="str">
        <f t="shared" si="782"/>
        <v>-1.46309366356292i</v>
      </c>
      <c r="O1562" t="str">
        <f t="shared" si="783"/>
        <v>0.107494561264693-0.994205672533863i</v>
      </c>
      <c r="P1562" t="str">
        <f t="shared" si="784"/>
        <v>0.892505438735307+0.994205672533863i</v>
      </c>
      <c r="Q1562" t="str">
        <f t="shared" si="785"/>
        <v>-0.892505438735307+0.468887991029057i</v>
      </c>
      <c r="R1562" t="str">
        <f t="shared" si="786"/>
        <v>-0.325056805307968-1.28472147639774i</v>
      </c>
      <c r="S1562" t="str">
        <f t="shared" si="787"/>
        <v>0.151188635971744i</v>
      </c>
      <c r="T1562" t="str">
        <f t="shared" si="788"/>
        <v>0.194235287620179-0.0491448950078444i</v>
      </c>
      <c r="U1562" t="str">
        <f t="shared" si="789"/>
        <v>0.0000333333333333332-0.000790447101992047i</v>
      </c>
      <c r="V1562" t="str">
        <f t="shared" si="790"/>
        <v>6.66666666666667E-06-0.00790447101992047i</v>
      </c>
      <c r="W1562" t="str">
        <f t="shared" si="791"/>
        <v>0.0000276028391858287-0.000718689700604904i</v>
      </c>
      <c r="X1562" t="str">
        <f t="shared" si="792"/>
        <v>0.0000361856255869486-0.000717925983406794i</v>
      </c>
      <c r="Y1562" t="str">
        <f t="shared" si="793"/>
        <v>0.009+0.897238861865245i</v>
      </c>
      <c r="Z1562" t="str">
        <f t="shared" si="794"/>
        <v>-0.00960363571159954-0.000581143976856979i</v>
      </c>
      <c r="AA1562" t="str">
        <f t="shared" si="795"/>
        <v>0.134896723317105-13.3837153912815i</v>
      </c>
      <c r="AB1562" t="str">
        <f t="shared" si="796"/>
        <v>0.91609762504576-0.231788580496494i</v>
      </c>
      <c r="AC1562" t="str">
        <f t="shared" si="797"/>
        <v>1.0461184409175-1.27394982821618i</v>
      </c>
      <c r="AD1562" t="str">
        <f t="shared" si="798"/>
        <v>0.461350651406452+0.340256885537734i</v>
      </c>
      <c r="AE1562" t="str">
        <f t="shared" si="799"/>
        <v>-0.00423290535180235-0.00353581432935173i</v>
      </c>
      <c r="AF1562" t="str">
        <f t="shared" si="800"/>
        <v>-14.3492057093992-2.26505573645253i</v>
      </c>
      <c r="AG1562" t="str">
        <f t="shared" si="801"/>
        <v>1.01671041234583-0.0221858443157214i</v>
      </c>
      <c r="AH1562" t="str">
        <f t="shared" si="802"/>
        <v>0.0505445826278159+0.0604353680321643i</v>
      </c>
      <c r="AI1562">
        <f t="shared" si="803"/>
        <v>-22.071050627997359</v>
      </c>
      <c r="AJ1562">
        <f t="shared" si="804"/>
        <v>50.092874656198624</v>
      </c>
      <c r="AK1562"/>
      <c r="AL1562"/>
      <c r="AM1562"/>
      <c r="AN1562"/>
    </row>
    <row r="1563" spans="1:40" x14ac:dyDescent="0.25">
      <c r="A1563"/>
      <c r="B1563">
        <f t="shared" si="770"/>
        <v>142900</v>
      </c>
      <c r="C1563" s="237" t="str">
        <f t="shared" si="773"/>
        <v>-3.74264176498508E-06+0.0171380155646725i</v>
      </c>
      <c r="D1563" s="208" t="str">
        <f t="shared" si="774"/>
        <v>-5.95703465059282+0.131391452662489i</v>
      </c>
      <c r="E1563" t="str">
        <f t="shared" si="775"/>
        <v>2870</v>
      </c>
      <c r="F1563" t="str">
        <f t="shared" si="776"/>
        <v>0.777000777000777</v>
      </c>
      <c r="G1563" t="str">
        <f t="shared" si="771"/>
        <v>0.777000777000777</v>
      </c>
      <c r="H1563" t="str">
        <f t="shared" si="777"/>
        <v>8.39311833957637+2.39515520314716i</v>
      </c>
      <c r="I1563" t="str">
        <f t="shared" si="778"/>
        <v>561.166987747477i</v>
      </c>
      <c r="J1563" t="str">
        <f t="shared" si="772"/>
        <v>-425.259994183024+122.76537957554i</v>
      </c>
      <c r="K1563" t="str">
        <f t="shared" si="779"/>
        <v>0.351637362879031-1.21807388540234i</v>
      </c>
      <c r="L1563" t="str">
        <f t="shared" si="780"/>
        <v>0.0258697451769775-0.0761458638320075i</v>
      </c>
      <c r="M1563" t="str">
        <f t="shared" si="781"/>
        <v>0.377507108056009-1.29421974923435i</v>
      </c>
      <c r="N1563" t="str">
        <f t="shared" si="782"/>
        <v>-1.46411823895758i</v>
      </c>
      <c r="O1563" t="str">
        <f t="shared" si="783"/>
        <v>0.106475866352146-0.994315286961113i</v>
      </c>
      <c r="P1563" t="str">
        <f t="shared" si="784"/>
        <v>0.893524133647854+0.994315286961113i</v>
      </c>
      <c r="Q1563" t="str">
        <f t="shared" si="785"/>
        <v>-0.893524133647854+0.469802951996467i</v>
      </c>
      <c r="R1563" t="str">
        <f t="shared" si="786"/>
        <v>-0.325044704406283-1.28370595200292i</v>
      </c>
      <c r="S1563" t="str">
        <f t="shared" si="787"/>
        <v>0.151294510366682i</v>
      </c>
      <c r="T1563" t="str">
        <f t="shared" si="788"/>
        <v>0.194217663463077-0.0491774794004315i</v>
      </c>
      <c r="U1563" t="str">
        <f t="shared" si="789"/>
        <v>0.0000333333333333333-0.000789893954964763i</v>
      </c>
      <c r="V1563" t="str">
        <f t="shared" si="790"/>
        <v>6.66666666666667E-06-0.00789893954964763i</v>
      </c>
      <c r="W1563" t="str">
        <f t="shared" si="791"/>
        <v>0.0000276028385321134-0.000718186910694659i</v>
      </c>
      <c r="X1563" t="str">
        <f t="shared" si="792"/>
        <v>0.0000361736041965025-0.000717423871622424i</v>
      </c>
      <c r="Y1563" t="str">
        <f t="shared" si="793"/>
        <v>0.009+0.897867180395963i</v>
      </c>
      <c r="Z1563" t="str">
        <f t="shared" si="794"/>
        <v>-0.00959019543515944-0.000580440352818816i</v>
      </c>
      <c r="AA1563" t="str">
        <f t="shared" si="795"/>
        <v>0.134707528843637-13.3743365275695i</v>
      </c>
      <c r="AB1563" t="str">
        <f t="shared" si="796"/>
        <v>0.91601450189825-0.231942262584998i</v>
      </c>
      <c r="AC1563" t="str">
        <f t="shared" si="797"/>
        <v>1.04561772862937-1.27308391172621i</v>
      </c>
      <c r="AD1563" t="str">
        <f t="shared" si="798"/>
        <v>0.461700695727027+0.340316977643758i</v>
      </c>
      <c r="AE1563" t="str">
        <f t="shared" si="799"/>
        <v>-0.00423026619799749-0.00353169604023091i</v>
      </c>
      <c r="AF1563" t="str">
        <f t="shared" si="800"/>
        <v>-14.3501529901692-2.26376375048467i</v>
      </c>
      <c r="AG1563" t="str">
        <f t="shared" si="801"/>
        <v>1.01670162420832-0.0221873319385152i</v>
      </c>
      <c r="AH1563" t="str">
        <f t="shared" si="802"/>
        <v>0.0505267254397048+0.0603694865176456i</v>
      </c>
      <c r="AI1563">
        <f t="shared" si="803"/>
        <v>-22.077887282577322</v>
      </c>
      <c r="AJ1563">
        <f t="shared" si="804"/>
        <v>50.072082650061034</v>
      </c>
      <c r="AK1563"/>
      <c r="AL1563"/>
      <c r="AM1563"/>
      <c r="AN1563"/>
    </row>
    <row r="1564" spans="1:40" x14ac:dyDescent="0.25">
      <c r="A1564"/>
      <c r="B1564">
        <f t="shared" si="770"/>
        <v>143000</v>
      </c>
      <c r="C1564" s="237" t="str">
        <f t="shared" si="773"/>
        <v>-3.73740913145947E-06+0.0171260309395454i</v>
      </c>
      <c r="D1564" s="208" t="str">
        <f t="shared" si="774"/>
        <v>-5.95703461047596+0.131299570536515i</v>
      </c>
      <c r="E1564" t="str">
        <f t="shared" si="775"/>
        <v>2870</v>
      </c>
      <c r="F1564" t="str">
        <f t="shared" si="776"/>
        <v>0.777000777000777</v>
      </c>
      <c r="G1564" t="str">
        <f t="shared" si="771"/>
        <v>0.777000777000777</v>
      </c>
      <c r="H1564" t="str">
        <f t="shared" si="777"/>
        <v>8.39406390503075+2.39377259929331i</v>
      </c>
      <c r="I1564" t="str">
        <f t="shared" si="778"/>
        <v>561.559686829176i</v>
      </c>
      <c r="J1564" t="str">
        <f t="shared" si="772"/>
        <v>-425.856787941508+122.851289568245i</v>
      </c>
      <c r="K1564" t="str">
        <f t="shared" si="779"/>
        <v>0.351181373295379-1.21734962768445i</v>
      </c>
      <c r="L1564" t="str">
        <f t="shared" si="780"/>
        <v>0.0258373143858077-0.0761036252867159i</v>
      </c>
      <c r="M1564" t="str">
        <f t="shared" si="781"/>
        <v>0.377018687681187-1.29345325297117i</v>
      </c>
      <c r="N1564" t="str">
        <f t="shared" si="782"/>
        <v>-1.46514281435223i</v>
      </c>
      <c r="O1564" t="str">
        <f t="shared" si="783"/>
        <v>0.105457059666073-0.994423857601268i</v>
      </c>
      <c r="P1564" t="str">
        <f t="shared" si="784"/>
        <v>0.894542940333927+0.994423857601268i</v>
      </c>
      <c r="Q1564" t="str">
        <f t="shared" si="785"/>
        <v>-0.894542940333927+0.470718956750962i</v>
      </c>
      <c r="R1564" t="str">
        <f t="shared" si="786"/>
        <v>-0.325032593571412-1.28269176271062i</v>
      </c>
      <c r="S1564" t="str">
        <f t="shared" si="787"/>
        <v>0.15140038476162i</v>
      </c>
      <c r="T1564" t="str">
        <f t="shared" si="788"/>
        <v>0.194200026404948-0.049210059726779i</v>
      </c>
      <c r="U1564" t="str">
        <f t="shared" si="789"/>
        <v>0.0000333333333333333-0.000789341581569684i</v>
      </c>
      <c r="V1564" t="str">
        <f t="shared" si="790"/>
        <v>6.66666666666667E-06-0.00789341581569684i</v>
      </c>
      <c r="W1564" t="str">
        <f t="shared" si="791"/>
        <v>0.0000276028378779404-0.00071768482408641i</v>
      </c>
      <c r="X1564" t="str">
        <f t="shared" si="792"/>
        <v>0.0000361616080103067-0.000716922461890241i</v>
      </c>
      <c r="Y1564" t="str">
        <f t="shared" si="793"/>
        <v>0.009+0.898495498926681i</v>
      </c>
      <c r="Z1564" t="str">
        <f t="shared" si="794"/>
        <v>-0.00957678336148529-0.000579738336274922i</v>
      </c>
      <c r="AA1564" t="str">
        <f t="shared" si="795"/>
        <v>0.134518732433958-13.364970808551i</v>
      </c>
      <c r="AB1564" t="str">
        <f t="shared" si="796"/>
        <v>0.915931317903916-0.232095925495357i</v>
      </c>
      <c r="AC1564" t="str">
        <f t="shared" si="797"/>
        <v>1.04511799364891-1.2722188438874i</v>
      </c>
      <c r="AD1564" t="str">
        <f t="shared" si="798"/>
        <v>0.462050825751588+0.34037672685889i</v>
      </c>
      <c r="AE1564" t="str">
        <f t="shared" si="799"/>
        <v>-0.00422763122288246-0.00352758275141471i</v>
      </c>
      <c r="AF1564" t="str">
        <f t="shared" si="800"/>
        <v>-14.3510985155067-2.26247302875679i</v>
      </c>
      <c r="AG1564" t="str">
        <f t="shared" si="801"/>
        <v>1.0166928318254-0.022188821683651i</v>
      </c>
      <c r="AH1564" t="str">
        <f t="shared" si="802"/>
        <v>0.0505088873119215+0.0603036826652764i</v>
      </c>
      <c r="AI1564">
        <f t="shared" si="803"/>
        <v>-22.084720250429676</v>
      </c>
      <c r="AJ1564">
        <f t="shared" si="804"/>
        <v>50.051283556333651</v>
      </c>
      <c r="AK1564"/>
      <c r="AL1564"/>
      <c r="AM1564"/>
      <c r="AN1564"/>
    </row>
    <row r="1565" spans="1:40" x14ac:dyDescent="0.25">
      <c r="A1565"/>
      <c r="B1565">
        <f t="shared" si="770"/>
        <v>143100</v>
      </c>
      <c r="C1565" s="237" t="str">
        <f t="shared" si="773"/>
        <v>-3.73218746398139E-06+0.0171140630644161i</v>
      </c>
      <c r="D1565" s="208" t="str">
        <f t="shared" si="774"/>
        <v>-5.95703457044318+0.13120781682719i</v>
      </c>
      <c r="E1565" t="str">
        <f t="shared" si="775"/>
        <v>2870</v>
      </c>
      <c r="F1565" t="str">
        <f t="shared" si="776"/>
        <v>0.777000777000777</v>
      </c>
      <c r="G1565" t="str">
        <f t="shared" si="771"/>
        <v>0.777000777000777</v>
      </c>
      <c r="H1565" t="str">
        <f t="shared" si="777"/>
        <v>8.39500771915146+2.39239138673805i</v>
      </c>
      <c r="I1565" t="str">
        <f t="shared" si="778"/>
        <v>561.952385910874i</v>
      </c>
      <c r="J1565" t="str">
        <f t="shared" si="772"/>
        <v>-426.453999184259+122.93719956095i</v>
      </c>
      <c r="K1565" t="str">
        <f t="shared" si="779"/>
        <v>0.350726247045273-1.21662614087113i</v>
      </c>
      <c r="L1565" t="str">
        <f t="shared" si="780"/>
        <v>0.0258049422028674-0.0760614258913382i</v>
      </c>
      <c r="M1565" t="str">
        <f t="shared" si="781"/>
        <v>0.37653118924814-1.29268756676247i</v>
      </c>
      <c r="N1565" t="str">
        <f t="shared" si="782"/>
        <v>-1.46616738974688i</v>
      </c>
      <c r="O1565" t="str">
        <f t="shared" si="783"/>
        <v>0.104438142275962-0.994531384340356i</v>
      </c>
      <c r="P1565" t="str">
        <f t="shared" si="784"/>
        <v>0.895561857724038+0.994531384340356i</v>
      </c>
      <c r="Q1565" t="str">
        <f t="shared" si="785"/>
        <v>-0.895561857724038+0.471636005406524i</v>
      </c>
      <c r="R1565" t="str">
        <f t="shared" si="786"/>
        <v>-0.325020472800081-1.28167890571421i</v>
      </c>
      <c r="S1565" t="str">
        <f t="shared" si="787"/>
        <v>0.151506259156559i</v>
      </c>
      <c r="T1565" t="str">
        <f t="shared" si="788"/>
        <v>0.194182376444632-0.0492426359832364i</v>
      </c>
      <c r="U1565" t="str">
        <f t="shared" si="789"/>
        <v>0.0000333333333333334-0.00078878998018494i</v>
      </c>
      <c r="V1565" t="str">
        <f t="shared" si="790"/>
        <v>6.66666666666667E-06-0.0078878998018494i</v>
      </c>
      <c r="W1565" t="str">
        <f t="shared" si="791"/>
        <v>0.00002760283722331-0.000717183439305732i</v>
      </c>
      <c r="X1565" t="str">
        <f t="shared" si="792"/>
        <v>0.0000361496369579494-0.000716421752739278i</v>
      </c>
      <c r="Y1565" t="str">
        <f t="shared" si="793"/>
        <v>0.009+0.899123817457399i</v>
      </c>
      <c r="Z1565" t="str">
        <f t="shared" si="794"/>
        <v>-0.00956339941171424-0.000579037922110619i</v>
      </c>
      <c r="AA1565" t="str">
        <f t="shared" si="795"/>
        <v>0.13433033297126-13.3556182065925i</v>
      </c>
      <c r="AB1565" t="str">
        <f t="shared" si="796"/>
        <v>0.915848073057288-0.232249569210354i</v>
      </c>
      <c r="AC1565" t="str">
        <f t="shared" si="797"/>
        <v>1.04461923361471-1.27135462358167i</v>
      </c>
      <c r="AD1565" t="str">
        <f t="shared" si="798"/>
        <v>0.462401041164359+0.340436133070568i</v>
      </c>
      <c r="AE1565" t="str">
        <f t="shared" si="799"/>
        <v>-0.00422500041394274-0.00352347445279094i</v>
      </c>
      <c r="AF1565" t="str">
        <f t="shared" si="800"/>
        <v>-14.3520422895946-2.26118356991086i</v>
      </c>
      <c r="AG1565" t="str">
        <f t="shared" si="801"/>
        <v>1.0166840352003-0.0221903135313406i</v>
      </c>
      <c r="AH1565" t="str">
        <f t="shared" si="802"/>
        <v>0.0504910681767891+0.0602379563213514i</v>
      </c>
      <c r="AI1565">
        <f t="shared" si="803"/>
        <v>-22.091549537968291</v>
      </c>
      <c r="AJ1565">
        <f t="shared" si="804"/>
        <v>50.030477386576621</v>
      </c>
      <c r="AK1565"/>
      <c r="AL1565"/>
      <c r="AM1565"/>
      <c r="AN1565"/>
    </row>
    <row r="1566" spans="1:40" x14ac:dyDescent="0.25">
      <c r="A1566"/>
      <c r="B1566">
        <f t="shared" si="770"/>
        <v>143200</v>
      </c>
      <c r="C1566" s="237" t="str">
        <f t="shared" si="773"/>
        <v>-3.72697673193011E-06+0.0171021119041939i</v>
      </c>
      <c r="D1566" s="208" t="str">
        <f t="shared" si="774"/>
        <v>-5.95703453049424+0.131116191265487i</v>
      </c>
      <c r="E1566" t="str">
        <f t="shared" si="775"/>
        <v>2870</v>
      </c>
      <c r="F1566" t="str">
        <f t="shared" si="776"/>
        <v>0.777000777000777</v>
      </c>
      <c r="G1566" t="str">
        <f t="shared" si="771"/>
        <v>0.777000777000777</v>
      </c>
      <c r="H1566" t="str">
        <f t="shared" si="777"/>
        <v>8.39594978610971+2.3910115638544i</v>
      </c>
      <c r="I1566" t="str">
        <f t="shared" si="778"/>
        <v>562.345084992573i</v>
      </c>
      <c r="J1566" t="str">
        <f t="shared" si="772"/>
        <v>-427.051627911276+123.023109553656i</v>
      </c>
      <c r="K1566" t="str">
        <f t="shared" si="779"/>
        <v>0.350271982011887-1.21590342393878i</v>
      </c>
      <c r="L1566" t="str">
        <f t="shared" si="780"/>
        <v>0.0257726284930924-0.0760192656096475i</v>
      </c>
      <c r="M1566" t="str">
        <f t="shared" si="781"/>
        <v>0.376044610504979-1.29192268954843i</v>
      </c>
      <c r="N1566" t="str">
        <f t="shared" si="782"/>
        <v>-1.46719196514153i</v>
      </c>
      <c r="O1566" t="str">
        <f t="shared" si="783"/>
        <v>0.103419115251426-0.994637867065503i</v>
      </c>
      <c r="P1566" t="str">
        <f t="shared" si="784"/>
        <v>0.896580884748574+0.994637867065503i</v>
      </c>
      <c r="Q1566" t="str">
        <f t="shared" si="785"/>
        <v>-0.896580884748574+0.472554098076027i</v>
      </c>
      <c r="R1566" t="str">
        <f t="shared" si="786"/>
        <v>-0.325008342089015-1.28066737821491i</v>
      </c>
      <c r="S1566" t="str">
        <f t="shared" si="787"/>
        <v>0.151612133551497i</v>
      </c>
      <c r="T1566" t="str">
        <f t="shared" si="788"/>
        <v>0.194164713580964-0.0492752081661504i</v>
      </c>
      <c r="U1566" t="str">
        <f t="shared" si="789"/>
        <v>0.0000333333333333335-0.000788239149193193i</v>
      </c>
      <c r="V1566" t="str">
        <f t="shared" si="790"/>
        <v>6.66666666666667E-06-0.00788239149193193i</v>
      </c>
      <c r="W1566" t="str">
        <f t="shared" si="791"/>
        <v>0.0000276028365682219-0.000716682754882318i</v>
      </c>
      <c r="X1566" t="str">
        <f t="shared" si="792"/>
        <v>0.000036137690969264-0.000715921742702679i</v>
      </c>
      <c r="Y1566" t="str">
        <f t="shared" si="793"/>
        <v>0.009+0.899752135988117i</v>
      </c>
      <c r="Z1566" t="str">
        <f t="shared" si="794"/>
        <v>-0.00955004350725908-0.000578339105231611i</v>
      </c>
      <c r="AA1566" t="str">
        <f t="shared" si="795"/>
        <v>0.134142329342651-13.3462786941378i</v>
      </c>
      <c r="AB1566" t="str">
        <f t="shared" si="796"/>
        <v>0.915764767352872-0.232403193712759i</v>
      </c>
      <c r="AC1566" t="str">
        <f t="shared" si="797"/>
        <v>1.04412144617236-1.27049124969204i</v>
      </c>
      <c r="AD1566" t="str">
        <f t="shared" si="798"/>
        <v>0.46275134164942+0.340495196166474i</v>
      </c>
      <c r="AE1566" t="str">
        <f t="shared" si="799"/>
        <v>-0.00422237375870789-0.0035193711342768i</v>
      </c>
      <c r="AF1566" t="str">
        <f t="shared" si="800"/>
        <v>-14.352984316604-2.25989537258891i</v>
      </c>
      <c r="AG1566" t="str">
        <f t="shared" si="801"/>
        <v>1.01667523433624-0.022191807461844i</v>
      </c>
      <c r="AH1566" t="str">
        <f t="shared" si="802"/>
        <v>0.0504732679668761+0.0601723073325962i</v>
      </c>
      <c r="AI1566">
        <f t="shared" si="803"/>
        <v>-22.098375151593778</v>
      </c>
      <c r="AJ1566">
        <f t="shared" si="804"/>
        <v>50.009664152313142</v>
      </c>
      <c r="AK1566"/>
      <c r="AL1566"/>
      <c r="AM1566"/>
      <c r="AN1566"/>
    </row>
    <row r="1567" spans="1:40" x14ac:dyDescent="0.25">
      <c r="A1567"/>
      <c r="B1567">
        <f t="shared" si="770"/>
        <v>143300</v>
      </c>
      <c r="C1567" s="237" t="str">
        <f t="shared" si="773"/>
        <v>-3.72177690479173E-06+0.0170901774238858i</v>
      </c>
      <c r="D1567" s="208" t="str">
        <f t="shared" si="774"/>
        <v>-5.9570344906289+0.131024693583125i</v>
      </c>
      <c r="E1567" t="str">
        <f t="shared" si="775"/>
        <v>2870</v>
      </c>
      <c r="F1567" t="str">
        <f t="shared" si="776"/>
        <v>0.777000777000777</v>
      </c>
      <c r="G1567" t="str">
        <f t="shared" si="771"/>
        <v>0.777000777000777</v>
      </c>
      <c r="H1567" t="str">
        <f t="shared" si="777"/>
        <v>8.39689011006477+2.38963312901625i</v>
      </c>
      <c r="I1567" t="str">
        <f t="shared" si="778"/>
        <v>562.737784074272i</v>
      </c>
      <c r="J1567" t="str">
        <f t="shared" si="772"/>
        <v>-427.649674122559+123.10901954636i</v>
      </c>
      <c r="K1567" t="str">
        <f t="shared" si="779"/>
        <v>0.349818576084663-1.21518147586488i</v>
      </c>
      <c r="L1567" t="str">
        <f t="shared" si="780"/>
        <v>0.0257403731217864-0.0759771444053921i</v>
      </c>
      <c r="M1567" t="str">
        <f t="shared" si="781"/>
        <v>0.375558949206449-1.29115862027027i</v>
      </c>
      <c r="N1567" t="str">
        <f t="shared" si="782"/>
        <v>-1.46821654053618i</v>
      </c>
      <c r="O1567" t="str">
        <f t="shared" si="783"/>
        <v>0.102399979662192-0.994743305664925i</v>
      </c>
      <c r="P1567" t="str">
        <f t="shared" si="784"/>
        <v>0.897600020337808+0.994743305664925i</v>
      </c>
      <c r="Q1567" t="str">
        <f t="shared" si="785"/>
        <v>-0.897600020337808+0.473473234871255i</v>
      </c>
      <c r="R1567" t="str">
        <f t="shared" si="786"/>
        <v>-0.324996201434935-1.27965717742176i</v>
      </c>
      <c r="S1567" t="str">
        <f t="shared" si="787"/>
        <v>0.151718007946435i</v>
      </c>
      <c r="T1567" t="str">
        <f t="shared" si="788"/>
        <v>0.194147037812787-0.0493077762718667i</v>
      </c>
      <c r="U1567" t="str">
        <f t="shared" si="789"/>
        <v>0.0000333333333333332-0.000787689086981609i</v>
      </c>
      <c r="V1567" t="str">
        <f t="shared" si="790"/>
        <v>6.66666666666667E-06-0.00787689086981609i</v>
      </c>
      <c r="W1567" t="str">
        <f t="shared" si="791"/>
        <v>0.0000276028359126759-0.000716182769349956i</v>
      </c>
      <c r="X1567" t="str">
        <f t="shared" si="792"/>
        <v>0.0000361257699743285-0.000715422430317666i</v>
      </c>
      <c r="Y1567" t="str">
        <f t="shared" si="793"/>
        <v>0.009+0.900380454518835i</v>
      </c>
      <c r="Z1567" t="str">
        <f t="shared" si="794"/>
        <v>-0.0095367155698067-0.000577641880563895i</v>
      </c>
      <c r="AA1567" t="str">
        <f t="shared" si="795"/>
        <v>0.13395472043914-13.3369522437081i</v>
      </c>
      <c r="AB1567" t="str">
        <f t="shared" si="796"/>
        <v>0.91568140078521-0.232556798985335i</v>
      </c>
      <c r="AC1567" t="str">
        <f t="shared" si="797"/>
        <v>1.04362462897441-1.26962872110273i</v>
      </c>
      <c r="AD1567" t="str">
        <f t="shared" si="798"/>
        <v>0.463101726890694+0.340553916034572i</v>
      </c>
      <c r="AE1567" t="str">
        <f t="shared" si="799"/>
        <v>-0.00421975124475126-0.00351527278581909i</v>
      </c>
      <c r="AF1567" t="str">
        <f t="shared" si="800"/>
        <v>-14.3539246006937-2.25860843543312i</v>
      </c>
      <c r="AG1567" t="str">
        <f t="shared" si="801"/>
        <v>1.01666642923646-0.0221933034554691i</v>
      </c>
      <c r="AH1567" t="str">
        <f t="shared" si="802"/>
        <v>0.0504554866149899+0.0601067355461673i</v>
      </c>
      <c r="AI1567">
        <f t="shared" si="803"/>
        <v>-22.105197097693797</v>
      </c>
      <c r="AJ1567">
        <f t="shared" si="804"/>
        <v>49.988843865033338</v>
      </c>
      <c r="AK1567"/>
      <c r="AL1567"/>
      <c r="AM1567"/>
      <c r="AN1567"/>
    </row>
    <row r="1568" spans="1:40" x14ac:dyDescent="0.25">
      <c r="A1568"/>
      <c r="B1568">
        <f t="shared" si="770"/>
        <v>143400</v>
      </c>
      <c r="C1568" s="237" t="str">
        <f t="shared" si="773"/>
        <v>-3.71658795215866E-06+0.0170782595885967i</v>
      </c>
      <c r="D1568" s="208" t="str">
        <f t="shared" si="774"/>
        <v>-5.95703445084693+0.130933323512575i</v>
      </c>
      <c r="E1568" t="str">
        <f t="shared" si="775"/>
        <v>2870</v>
      </c>
      <c r="F1568" t="str">
        <f t="shared" si="776"/>
        <v>0.777000777000777</v>
      </c>
      <c r="G1568" t="str">
        <f t="shared" si="771"/>
        <v>0.777000777000777</v>
      </c>
      <c r="H1568" t="str">
        <f t="shared" si="777"/>
        <v>8.39782869516404+2.3882560805984i</v>
      </c>
      <c r="I1568" t="str">
        <f t="shared" si="778"/>
        <v>563.13048315597i</v>
      </c>
      <c r="J1568" t="str">
        <f t="shared" si="772"/>
        <v>-428.248137818108+123.194929539065i</v>
      </c>
      <c r="K1568" t="str">
        <f t="shared" si="779"/>
        <v>0.349366027159317-1.21446029562804i</v>
      </c>
      <c r="L1568" t="str">
        <f t="shared" si="780"/>
        <v>0.0257081759546217-0.0759350622422978i</v>
      </c>
      <c r="M1568" t="str">
        <f t="shared" si="781"/>
        <v>0.375074203113939-1.29039535787034i</v>
      </c>
      <c r="N1568" t="str">
        <f t="shared" si="782"/>
        <v>-1.46924111593084i</v>
      </c>
      <c r="O1568" t="str">
        <f t="shared" si="783"/>
        <v>0.101380736578094-0.99484770002794i</v>
      </c>
      <c r="P1568" t="str">
        <f t="shared" si="784"/>
        <v>0.898619263421906+0.99484770002794i</v>
      </c>
      <c r="Q1568" t="str">
        <f t="shared" si="785"/>
        <v>-0.898619263421906+0.4743934159029i</v>
      </c>
      <c r="R1568" t="str">
        <f t="shared" si="786"/>
        <v>-0.324984050834558-1.27864830055155i</v>
      </c>
      <c r="S1568" t="str">
        <f t="shared" si="787"/>
        <v>0.151823882341373i</v>
      </c>
      <c r="T1568" t="str">
        <f t="shared" si="788"/>
        <v>0.194129349138935-0.0493403402967287i</v>
      </c>
      <c r="U1568" t="str">
        <f t="shared" si="789"/>
        <v>0.0000333333333333333-0.000787139791941874i</v>
      </c>
      <c r="V1568" t="str">
        <f t="shared" si="790"/>
        <v>6.66666666666667E-06-0.00787139791941874i</v>
      </c>
      <c r="W1568" t="str">
        <f t="shared" si="791"/>
        <v>0.0000276028352566728-0.00071568348124654i</v>
      </c>
      <c r="X1568" t="str">
        <f t="shared" si="792"/>
        <v>0.0000361138739034661-0.000714923814125558i</v>
      </c>
      <c r="Y1568" t="str">
        <f t="shared" si="793"/>
        <v>0.009+0.901008773049553i</v>
      </c>
      <c r="Z1568" t="str">
        <f t="shared" si="794"/>
        <v>-0.0095234155213175-0.000576946243053683i</v>
      </c>
      <c r="AA1568" t="str">
        <f t="shared" si="795"/>
        <v>0.13376750515562-13.3276388279013i</v>
      </c>
      <c r="AB1568" t="str">
        <f t="shared" si="796"/>
        <v>0.915597973348802-0.232710385010838i</v>
      </c>
      <c r="AC1568" t="str">
        <f t="shared" si="797"/>
        <v>1.04312877968033-1.26876703669906i</v>
      </c>
      <c r="AD1568" t="str">
        <f t="shared" si="798"/>
        <v>0.463452196571961+0.340612292563074i</v>
      </c>
      <c r="AE1568" t="str">
        <f t="shared" si="799"/>
        <v>-0.00421713285968994-0.00351117939739389i</v>
      </c>
      <c r="AF1568" t="str">
        <f t="shared" si="800"/>
        <v>-14.354863146011-2.25732275708582i</v>
      </c>
      <c r="AG1568" t="str">
        <f t="shared" si="801"/>
        <v>1.01665761990418-0.0221948014925718i</v>
      </c>
      <c r="AH1568" t="str">
        <f t="shared" si="802"/>
        <v>0.0504377240541826+0.0600412408096524i</v>
      </c>
      <c r="AI1568">
        <f t="shared" si="803"/>
        <v>-22.112015382642479</v>
      </c>
      <c r="AJ1568">
        <f t="shared" si="804"/>
        <v>49.968016536191392</v>
      </c>
      <c r="AK1568"/>
      <c r="AL1568"/>
      <c r="AM1568"/>
      <c r="AN1568"/>
    </row>
    <row r="1569" spans="1:40" x14ac:dyDescent="0.25">
      <c r="A1569"/>
      <c r="B1569">
        <f t="shared" si="770"/>
        <v>143500</v>
      </c>
      <c r="C1569" s="237" t="str">
        <f t="shared" si="773"/>
        <v>-0.0000037114098437293+0.0170663583635286i</v>
      </c>
      <c r="D1569" s="208" t="str">
        <f t="shared" si="774"/>
        <v>-5.9570344111481+0.130842080787053i</v>
      </c>
      <c r="E1569" t="str">
        <f t="shared" si="775"/>
        <v>2870</v>
      </c>
      <c r="F1569" t="str">
        <f t="shared" si="776"/>
        <v>0.777000777000777</v>
      </c>
      <c r="G1569" t="str">
        <f t="shared" si="771"/>
        <v>0.777000777000777</v>
      </c>
      <c r="H1569" t="str">
        <f t="shared" si="777"/>
        <v>8.39876554554311+2.38688041697647i</v>
      </c>
      <c r="I1569" t="str">
        <f t="shared" si="778"/>
        <v>563.523182237669i</v>
      </c>
      <c r="J1569" t="str">
        <f t="shared" si="772"/>
        <v>-428.847018997923+123.280839531771i</v>
      </c>
      <c r="K1569" t="str">
        <f t="shared" si="779"/>
        <v>0.348914333137792-1.21373988220796i</v>
      </c>
      <c r="L1569" t="str">
        <f t="shared" si="780"/>
        <v>0.0256760368576373-0.0758930190840671i</v>
      </c>
      <c r="M1569" t="str">
        <f t="shared" si="781"/>
        <v>0.374590369995429-1.28963290129203i</v>
      </c>
      <c r="N1569" t="str">
        <f t="shared" si="782"/>
        <v>-1.47026569132549i</v>
      </c>
      <c r="O1569" t="str">
        <f t="shared" si="783"/>
        <v>0.100361387069107-0.994951050044958i</v>
      </c>
      <c r="P1569" t="str">
        <f t="shared" si="784"/>
        <v>0.899638612930893+0.994951050044958i</v>
      </c>
      <c r="Q1569" t="str">
        <f t="shared" si="785"/>
        <v>-0.899638612930893+0.475314641280532i</v>
      </c>
      <c r="R1569" t="str">
        <f t="shared" si="786"/>
        <v>-0.324971890284598-1.27764074482887i</v>
      </c>
      <c r="S1569" t="str">
        <f t="shared" si="787"/>
        <v>0.151929756736312i</v>
      </c>
      <c r="T1569" t="str">
        <f t="shared" si="788"/>
        <v>0.194111647558251-0.0493729002370785i</v>
      </c>
      <c r="U1569" t="str">
        <f t="shared" si="789"/>
        <v>0.0000333333333333334-0.000786591262470139i</v>
      </c>
      <c r="V1569" t="str">
        <f t="shared" si="790"/>
        <v>6.66666666666667E-06-0.00786591262470139i</v>
      </c>
      <c r="W1569" t="str">
        <f t="shared" si="791"/>
        <v>0.000027602834600212-0.000715184889114027i</v>
      </c>
      <c r="X1569" t="str">
        <f t="shared" si="792"/>
        <v>0.0000361020026872404-0.000714425892671724i</v>
      </c>
      <c r="Y1569" t="str">
        <f t="shared" si="793"/>
        <v>0.009+0.901637091580271i</v>
      </c>
      <c r="Z1569" t="str">
        <f t="shared" si="794"/>
        <v>-0.00951014328402371-0.000576252187667255i</v>
      </c>
      <c r="AA1569" t="str">
        <f t="shared" si="795"/>
        <v>0.133580682390853-13.3183384193921i</v>
      </c>
      <c r="AB1569" t="str">
        <f t="shared" si="796"/>
        <v>0.915514485038192-0.232863951772015i</v>
      </c>
      <c r="AC1569" t="str">
        <f t="shared" si="797"/>
        <v>1.04263389595656-1.26790619536756i</v>
      </c>
      <c r="AD1569" t="str">
        <f t="shared" si="798"/>
        <v>0.463802750376842+0.340670325640455i</v>
      </c>
      <c r="AE1569" t="str">
        <f t="shared" si="799"/>
        <v>-0.00421451859118441-0.00350709095900648i</v>
      </c>
      <c r="AF1569" t="str">
        <f t="shared" si="800"/>
        <v>-14.3557999566912-2.25603833618942i</v>
      </c>
      <c r="AG1569" t="str">
        <f t="shared" si="801"/>
        <v>1.01664880634266-0.0221963015535552i</v>
      </c>
      <c r="AH1569" t="str">
        <f t="shared" si="802"/>
        <v>0.0504199802177432+0.0599758229710628i</v>
      </c>
      <c r="AI1569">
        <f t="shared" si="803"/>
        <v>-22.118830012801432</v>
      </c>
      <c r="AJ1569">
        <f t="shared" si="804"/>
        <v>49.947182177206571</v>
      </c>
      <c r="AK1569"/>
      <c r="AL1569"/>
      <c r="AM1569"/>
      <c r="AN1569"/>
    </row>
    <row r="1570" spans="1:40" x14ac:dyDescent="0.25">
      <c r="A1570"/>
      <c r="B1570">
        <f t="shared" si="770"/>
        <v>143600</v>
      </c>
      <c r="C1570" s="237" t="str">
        <f t="shared" si="773"/>
        <v>-3.70624254930745E-06+0.0170544737139806i</v>
      </c>
      <c r="D1570" s="208" t="str">
        <f t="shared" si="774"/>
        <v>-5.95703437153217+0.130750965140518i</v>
      </c>
      <c r="E1570" t="str">
        <f t="shared" si="775"/>
        <v>2870</v>
      </c>
      <c r="F1570" t="str">
        <f t="shared" si="776"/>
        <v>0.777000777000777</v>
      </c>
      <c r="G1570" t="str">
        <f t="shared" si="771"/>
        <v>0.777000777000777</v>
      </c>
      <c r="H1570" t="str">
        <f t="shared" si="777"/>
        <v>8.39970066532577+2.38550613652703i</v>
      </c>
      <c r="I1570" t="str">
        <f t="shared" si="778"/>
        <v>563.915881319368i</v>
      </c>
      <c r="J1570" t="str">
        <f t="shared" si="772"/>
        <v>-429.446317662004+123.366749524476i</v>
      </c>
      <c r="K1570" t="str">
        <f t="shared" si="779"/>
        <v>0.348463491928243-1.21302023458547i</v>
      </c>
      <c r="L1570" t="str">
        <f t="shared" si="780"/>
        <v>0.025643955697237-0.0758510148943796i</v>
      </c>
      <c r="M1570" t="str">
        <f t="shared" si="781"/>
        <v>0.37410744762548-1.28887124947985i</v>
      </c>
      <c r="N1570" t="str">
        <f t="shared" si="782"/>
        <v>-1.47129026672014i</v>
      </c>
      <c r="O1570" t="str">
        <f t="shared" si="783"/>
        <v>0.0993419322052875-0.995053355607487i</v>
      </c>
      <c r="P1570" t="str">
        <f t="shared" si="784"/>
        <v>0.900658067794712+0.995053355607487i</v>
      </c>
      <c r="Q1570" t="str">
        <f t="shared" si="785"/>
        <v>-0.900658067794712+0.476236911112653i</v>
      </c>
      <c r="R1570" t="str">
        <f t="shared" si="786"/>
        <v>-0.324959719781769-1.27663450748599i</v>
      </c>
      <c r="S1570" t="str">
        <f t="shared" si="787"/>
        <v>0.15203563113125i</v>
      </c>
      <c r="T1570" t="str">
        <f t="shared" si="788"/>
        <v>0.194093933069565-0.0494054560892554i</v>
      </c>
      <c r="U1570" t="str">
        <f t="shared" si="789"/>
        <v>0.0000333333333333335-0.000786043496967027i</v>
      </c>
      <c r="V1570" t="str">
        <f t="shared" si="790"/>
        <v>6.66666666666667E-06-0.00786043496967027i</v>
      </c>
      <c r="W1570" t="str">
        <f t="shared" si="791"/>
        <v>0.0000276028339432935-0.000714686991498437i</v>
      </c>
      <c r="X1570" t="str">
        <f t="shared" si="792"/>
        <v>0.0000360901562564578-0.000713928664505581i</v>
      </c>
      <c r="Y1570" t="str">
        <f t="shared" si="793"/>
        <v>0.009+0.902265410110988i</v>
      </c>
      <c r="Z1570" t="str">
        <f t="shared" si="794"/>
        <v>-0.0094968987804285-0.000575559709390916i</v>
      </c>
      <c r="AA1570" t="str">
        <f t="shared" si="795"/>
        <v>0.13339425104745-13.3090509909317i</v>
      </c>
      <c r="AB1570" t="str">
        <f t="shared" si="796"/>
        <v>0.915430935847863-0.2330174992516i</v>
      </c>
      <c r="AC1570" t="str">
        <f t="shared" si="797"/>
        <v>1.04213997547637-1.26704619599583i</v>
      </c>
      <c r="AD1570" t="str">
        <f t="shared" si="798"/>
        <v>0.46415338798882+0.340728015155448i</v>
      </c>
      <c r="AE1570" t="str">
        <f t="shared" si="799"/>
        <v>-0.00421190842693858-0.00350300746069126i</v>
      </c>
      <c r="AF1570" t="str">
        <f t="shared" si="800"/>
        <v>-14.3567350368579-2.25475517138651i</v>
      </c>
      <c r="AG1570" t="str">
        <f t="shared" si="801"/>
        <v>1.01663998855512-0.022197803618871i</v>
      </c>
      <c r="AH1570" t="str">
        <f t="shared" si="802"/>
        <v>0.050402255039204+0.0599104818788399i</v>
      </c>
      <c r="AI1570">
        <f t="shared" si="803"/>
        <v>-22.125640994518605</v>
      </c>
      <c r="AJ1570">
        <f t="shared" si="804"/>
        <v>49.926340799463055</v>
      </c>
      <c r="AK1570"/>
      <c r="AL1570"/>
      <c r="AM1570"/>
      <c r="AN1570"/>
    </row>
    <row r="1571" spans="1:40" x14ac:dyDescent="0.25">
      <c r="A1571"/>
      <c r="B1571">
        <f t="shared" si="770"/>
        <v>143700</v>
      </c>
      <c r="C1571" s="237" t="str">
        <f t="shared" si="773"/>
        <v>-3.70108603880197E-06+0.0170426056053481i</v>
      </c>
      <c r="D1571" s="208" t="str">
        <f t="shared" si="774"/>
        <v>-5.95703433199893+0.130659976307669i</v>
      </c>
      <c r="E1571" t="str">
        <f t="shared" si="775"/>
        <v>2870</v>
      </c>
      <c r="F1571" t="str">
        <f t="shared" si="776"/>
        <v>0.777000777000777</v>
      </c>
      <c r="G1571" t="str">
        <f t="shared" si="771"/>
        <v>0.777000777000777</v>
      </c>
      <c r="H1571" t="str">
        <f t="shared" si="777"/>
        <v>8.40063405862406+2.38413323762754i</v>
      </c>
      <c r="I1571" t="str">
        <f t="shared" si="778"/>
        <v>564.308580401067i</v>
      </c>
      <c r="J1571" t="str">
        <f t="shared" si="772"/>
        <v>-430.046033810352+123.45265951718i</v>
      </c>
      <c r="K1571" t="str">
        <f t="shared" si="779"/>
        <v>0.348013501445021-1.21230135174251i</v>
      </c>
      <c r="L1571" t="str">
        <f t="shared" si="780"/>
        <v>0.0256119323401899-0.0758090496368937i</v>
      </c>
      <c r="M1571" t="str">
        <f t="shared" si="781"/>
        <v>0.373625433785211-1.2881104013794i</v>
      </c>
      <c r="N1571" t="str">
        <f t="shared" si="782"/>
        <v>-1.47231484211479i</v>
      </c>
      <c r="O1571" t="str">
        <f t="shared" si="783"/>
        <v>0.0983223730568127-0.995154616608131i</v>
      </c>
      <c r="P1571" t="str">
        <f t="shared" si="784"/>
        <v>0.901677626943187+0.995154616608131i</v>
      </c>
      <c r="Q1571" t="str">
        <f t="shared" si="785"/>
        <v>-0.901677626943187+0.477160225506659i</v>
      </c>
      <c r="R1571" t="str">
        <f t="shared" si="786"/>
        <v>-0.324947539322778-1.27562958576291i</v>
      </c>
      <c r="S1571" t="str">
        <f t="shared" si="787"/>
        <v>0.152141505526188i</v>
      </c>
      <c r="T1571" t="str">
        <f t="shared" si="788"/>
        <v>0.194076205671717-0.0494380078495976i</v>
      </c>
      <c r="U1571" t="str">
        <f t="shared" si="789"/>
        <v>0.0000333333333333332-0.000785496493837609i</v>
      </c>
      <c r="V1571" t="str">
        <f t="shared" si="790"/>
        <v>6.66666666666667E-06-0.00785496493837609i</v>
      </c>
      <c r="W1571" t="str">
        <f t="shared" si="791"/>
        <v>0.0000276028332859173-0.000714189786949837i</v>
      </c>
      <c r="X1571" t="str">
        <f t="shared" si="792"/>
        <v>0.000036078334542165-0.000713432128180584i</v>
      </c>
      <c r="Y1571" t="str">
        <f t="shared" si="793"/>
        <v>0.009+0.902893728641706i</v>
      </c>
      <c r="Z1571" t="str">
        <f t="shared" si="794"/>
        <v>-0.00948368193330485-0.000574868803230874i</v>
      </c>
      <c r="AA1571" t="str">
        <f t="shared" si="795"/>
        <v>0.13320821003186-13.299776515347i</v>
      </c>
      <c r="AB1571" t="str">
        <f t="shared" si="796"/>
        <v>0.915347325772341-0.233171027432324i</v>
      </c>
      <c r="AC1571" t="str">
        <f t="shared" si="797"/>
        <v>1.04164701591993-1.26618703747272i</v>
      </c>
      <c r="AD1571" t="str">
        <f t="shared" si="798"/>
        <v>0.464504109091211+0.340785360997058i</v>
      </c>
      <c r="AE1571" t="str">
        <f t="shared" si="799"/>
        <v>-0.00420930235469921-0.00349892889251166i</v>
      </c>
      <c r="AF1571" t="str">
        <f t="shared" si="800"/>
        <v>-14.357668390623-2.25347326131987i</v>
      </c>
      <c r="AG1571" t="str">
        <f t="shared" si="801"/>
        <v>1.01663116654483-0.0221993076690166i</v>
      </c>
      <c r="AH1571" t="str">
        <f t="shared" si="802"/>
        <v>0.0503845484523297+0.0598452173818463i</v>
      </c>
      <c r="AI1571">
        <f t="shared" si="803"/>
        <v>-22.132448334129652</v>
      </c>
      <c r="AJ1571">
        <f t="shared" si="804"/>
        <v>49.905492414311922</v>
      </c>
      <c r="AK1571"/>
      <c r="AL1571"/>
      <c r="AM1571"/>
      <c r="AN1571"/>
    </row>
    <row r="1572" spans="1:40" x14ac:dyDescent="0.25">
      <c r="A1572"/>
      <c r="B1572">
        <f t="shared" si="770"/>
        <v>143800</v>
      </c>
      <c r="C1572" s="237" t="str">
        <f t="shared" si="773"/>
        <v>-3.69594028222632E-06+0.0170307540031232i</v>
      </c>
      <c r="D1572" s="208" t="str">
        <f t="shared" si="774"/>
        <v>-5.95703429254812+0.130569114023945i</v>
      </c>
      <c r="E1572" t="str">
        <f t="shared" si="775"/>
        <v>2870</v>
      </c>
      <c r="F1572" t="str">
        <f t="shared" si="776"/>
        <v>0.777000777000777</v>
      </c>
      <c r="G1572" t="str">
        <f t="shared" si="771"/>
        <v>0.777000777000777</v>
      </c>
      <c r="H1572" t="str">
        <f t="shared" si="777"/>
        <v>8.40156572953827+2.38276171865633i</v>
      </c>
      <c r="I1572" t="str">
        <f t="shared" si="778"/>
        <v>564.701279482765i</v>
      </c>
      <c r="J1572" t="str">
        <f t="shared" si="772"/>
        <v>-430.646167442966+123.538569509886i</v>
      </c>
      <c r="K1572" t="str">
        <f t="shared" si="779"/>
        <v>0.347564359608661-1.2115832326621i</v>
      </c>
      <c r="L1572" t="str">
        <f t="shared" si="780"/>
        <v>0.0255799666536278-0.0757671232752454i</v>
      </c>
      <c r="M1572" t="str">
        <f t="shared" si="781"/>
        <v>0.373144326262289-1.28735035593735i</v>
      </c>
      <c r="N1572" t="str">
        <f t="shared" si="782"/>
        <v>-1.47333941750944i</v>
      </c>
      <c r="O1572" t="str">
        <f t="shared" si="783"/>
        <v>0.0973027106939698-0.995254832940592i</v>
      </c>
      <c r="P1572" t="str">
        <f t="shared" si="784"/>
        <v>0.90269728930603+0.995254832940592i</v>
      </c>
      <c r="Q1572" t="str">
        <f t="shared" si="785"/>
        <v>-0.90269728930603+0.478084584568848i</v>
      </c>
      <c r="R1572" t="str">
        <f t="shared" si="786"/>
        <v>-0.324935348904333-1.27462597690728i</v>
      </c>
      <c r="S1572" t="str">
        <f t="shared" si="787"/>
        <v>0.152247379921126i</v>
      </c>
      <c r="T1572" t="str">
        <f t="shared" si="788"/>
        <v>0.194058465363539-0.0494705555144416i</v>
      </c>
      <c r="U1572" t="str">
        <f t="shared" si="789"/>
        <v>0.0000333333333333333-0.000784950251491409i</v>
      </c>
      <c r="V1572" t="str">
        <f t="shared" si="790"/>
        <v>6.66666666666667E-06-0.00784950251491409i</v>
      </c>
      <c r="W1572" t="str">
        <f t="shared" si="791"/>
        <v>0.0000276028326280837-0.000713693274022337i</v>
      </c>
      <c r="X1572" t="str">
        <f t="shared" si="792"/>
        <v>0.0000360665374756488-0.000712936282254217i</v>
      </c>
      <c r="Y1572" t="str">
        <f t="shared" si="793"/>
        <v>0.009+0.903522047172424i</v>
      </c>
      <c r="Z1572" t="str">
        <f t="shared" si="794"/>
        <v>-0.0094704926656945-0.000574179464213159i</v>
      </c>
      <c r="AA1572" t="str">
        <f t="shared" si="795"/>
        <v>0.133022558254349-13.2905149655411i</v>
      </c>
      <c r="AB1572" t="str">
        <f t="shared" si="796"/>
        <v>0.91526365480612-0.233324536296906i</v>
      </c>
      <c r="AC1572" t="str">
        <f t="shared" si="797"/>
        <v>1.04115501497425-1.26532871868815i</v>
      </c>
      <c r="AD1572" t="str">
        <f t="shared" si="798"/>
        <v>0.464854913367201+0.340842363054537i</v>
      </c>
      <c r="AE1572" t="str">
        <f t="shared" si="799"/>
        <v>-0.00420670036225634-0.00349485524456002i</v>
      </c>
      <c r="AF1572" t="str">
        <f t="shared" si="800"/>
        <v>-14.3586000220864-2.25219260463239i</v>
      </c>
      <c r="AG1572" t="str">
        <f t="shared" si="801"/>
        <v>1.01662234031503-0.022200813684538i</v>
      </c>
      <c r="AH1572" t="str">
        <f t="shared" si="802"/>
        <v>0.0503668603911275+0.0597800293293697i</v>
      </c>
      <c r="AI1572">
        <f t="shared" si="803"/>
        <v>-22.139252037956716</v>
      </c>
      <c r="AJ1572">
        <f t="shared" si="804"/>
        <v>49.884637033067719</v>
      </c>
      <c r="AK1572"/>
      <c r="AL1572"/>
      <c r="AM1572"/>
      <c r="AN1572"/>
    </row>
    <row r="1573" spans="1:40" x14ac:dyDescent="0.25">
      <c r="A1573"/>
      <c r="B1573">
        <f t="shared" si="770"/>
        <v>143900</v>
      </c>
      <c r="C1573" s="237" t="str">
        <f t="shared" si="773"/>
        <v>-3.69080524969809E-06+0.0170189188728934i</v>
      </c>
      <c r="D1573" s="208" t="str">
        <f t="shared" si="774"/>
        <v>-5.95703425317954+0.130478378025516i</v>
      </c>
      <c r="E1573" t="str">
        <f t="shared" si="775"/>
        <v>2870</v>
      </c>
      <c r="F1573" t="str">
        <f t="shared" si="776"/>
        <v>0.777000777000777</v>
      </c>
      <c r="G1573" t="str">
        <f t="shared" si="771"/>
        <v>0.777000777000777</v>
      </c>
      <c r="H1573" t="str">
        <f t="shared" si="777"/>
        <v>8.40249568215705+2.38139157799273i</v>
      </c>
      <c r="I1573" t="str">
        <f t="shared" si="778"/>
        <v>565.093978564464i</v>
      </c>
      <c r="J1573" t="str">
        <f t="shared" si="772"/>
        <v>-431.246718559846+123.624479502591i</v>
      </c>
      <c r="K1573" t="str">
        <f t="shared" si="779"/>
        <v>0.347116064345834-1.21086587632842i</v>
      </c>
      <c r="L1573" t="str">
        <f t="shared" si="780"/>
        <v>0.025548058505045-0.0757252357730502i</v>
      </c>
      <c r="M1573" t="str">
        <f t="shared" si="781"/>
        <v>0.372664122850879-1.28659111210147i</v>
      </c>
      <c r="N1573" t="str">
        <f t="shared" si="782"/>
        <v>-1.4743639929041i</v>
      </c>
      <c r="O1573" t="str">
        <f t="shared" si="783"/>
        <v>0.0962829461871443-0.995354004499667i</v>
      </c>
      <c r="P1573" t="str">
        <f t="shared" si="784"/>
        <v>0.903717053812856+0.995354004499667i</v>
      </c>
      <c r="Q1573" t="str">
        <f t="shared" si="785"/>
        <v>-0.903717053812856+0.479009988404433i</v>
      </c>
      <c r="R1573" t="str">
        <f t="shared" si="786"/>
        <v>-0.324923148523134-1.2736236781744i</v>
      </c>
      <c r="S1573" t="str">
        <f t="shared" si="787"/>
        <v>0.152353254316064i</v>
      </c>
      <c r="T1573" t="str">
        <f t="shared" si="788"/>
        <v>0.194040712143865-0.0495030990801213i</v>
      </c>
      <c r="U1573" t="str">
        <f t="shared" si="789"/>
        <v>0.0000333333333333334-0.000784404768342355i</v>
      </c>
      <c r="V1573" t="str">
        <f t="shared" si="790"/>
        <v>6.66666666666667E-06-0.00784404768342355i</v>
      </c>
      <c r="W1573" t="str">
        <f t="shared" si="791"/>
        <v>0.0000276028319697925-0.000713197451274053i</v>
      </c>
      <c r="X1573" t="str">
        <f t="shared" si="792"/>
        <v>0.0000360547649884342-0.000712441125287958i</v>
      </c>
      <c r="Y1573" t="str">
        <f t="shared" si="793"/>
        <v>0.009+0.904150365703142i</v>
      </c>
      <c r="Z1573" t="str">
        <f t="shared" si="794"/>
        <v>-0.00945733090090656-0.00057349168738352i</v>
      </c>
      <c r="AA1573" t="str">
        <f t="shared" si="795"/>
        <v>0.132837294628989-13.2812663144925i</v>
      </c>
      <c r="AB1573" t="str">
        <f t="shared" si="796"/>
        <v>0.9151799229437-0.233478025828056i</v>
      </c>
      <c r="AC1573" t="str">
        <f t="shared" si="797"/>
        <v>1.04066397033317-1.26447123853324i</v>
      </c>
      <c r="AD1573" t="str">
        <f t="shared" si="798"/>
        <v>0.465205800499817+0.340899021217404i</v>
      </c>
      <c r="AE1573" t="str">
        <f t="shared" si="799"/>
        <v>-0.00420410243744252-0.00349078650695739i</v>
      </c>
      <c r="AF1573" t="str">
        <f t="shared" si="800"/>
        <v>-14.3595299353366-2.25091319996721i</v>
      </c>
      <c r="AG1573" t="str">
        <f t="shared" si="801"/>
        <v>1.01661350986898-0.0222023216460277i</v>
      </c>
      <c r="AH1573" t="str">
        <f t="shared" si="802"/>
        <v>0.0503491907898375+0.0597149175711175i</v>
      </c>
      <c r="AI1573">
        <f t="shared" si="803"/>
        <v>-22.146052112309423</v>
      </c>
      <c r="AJ1573">
        <f t="shared" si="804"/>
        <v>49.863774667011491</v>
      </c>
      <c r="AK1573"/>
      <c r="AL1573"/>
      <c r="AM1573"/>
      <c r="AN1573"/>
    </row>
    <row r="1574" spans="1:40" x14ac:dyDescent="0.25">
      <c r="A1574"/>
      <c r="B1574">
        <f t="shared" si="770"/>
        <v>144000</v>
      </c>
      <c r="C1574" s="237" t="str">
        <f t="shared" si="773"/>
        <v>-3.68568091143862E-06+0.0170071001803422i</v>
      </c>
      <c r="D1574" s="208" t="str">
        <f t="shared" si="774"/>
        <v>-5.95703421389294+0.13038776804929i</v>
      </c>
      <c r="E1574" t="str">
        <f t="shared" si="775"/>
        <v>2870</v>
      </c>
      <c r="F1574" t="str">
        <f t="shared" si="776"/>
        <v>0.777000777000777</v>
      </c>
      <c r="G1574" t="str">
        <f t="shared" si="771"/>
        <v>0.777000777000777</v>
      </c>
      <c r="H1574" t="str">
        <f t="shared" si="777"/>
        <v>8.40342392055737+2.38002281401689i</v>
      </c>
      <c r="I1574" t="str">
        <f t="shared" si="778"/>
        <v>565.486677646163i</v>
      </c>
      <c r="J1574" t="str">
        <f t="shared" si="772"/>
        <v>-431.847687160992+123.710389495296i</v>
      </c>
      <c r="K1574" t="str">
        <f t="shared" si="779"/>
        <v>0.34666861358935-1.21014928172674i</v>
      </c>
      <c r="L1574" t="str">
        <f t="shared" si="780"/>
        <v>0.025516207762297-0.0756833870939028i</v>
      </c>
      <c r="M1574" t="str">
        <f t="shared" si="781"/>
        <v>0.372184821351647-1.28583266882064i</v>
      </c>
      <c r="N1574" t="str">
        <f t="shared" si="782"/>
        <v>-1.47538856829875i</v>
      </c>
      <c r="O1574" t="str">
        <f t="shared" si="783"/>
        <v>0.0952630806068584-0.995452131181249i</v>
      </c>
      <c r="P1574" t="str">
        <f t="shared" si="784"/>
        <v>0.904736919393142+0.995452131181249i</v>
      </c>
      <c r="Q1574" t="str">
        <f t="shared" si="785"/>
        <v>-0.904736919393142+0.479936437117501i</v>
      </c>
      <c r="R1574" t="str">
        <f t="shared" si="786"/>
        <v>-0.324910938175882-1.27262268682722i</v>
      </c>
      <c r="S1574" t="str">
        <f t="shared" si="787"/>
        <v>0.152459128711003i</v>
      </c>
      <c r="T1574" t="str">
        <f t="shared" si="788"/>
        <v>0.194022946011534-0.0495356385429695i</v>
      </c>
      <c r="U1574" t="str">
        <f t="shared" si="789"/>
        <v>0.0000333333333333334-0.000783860042808785i</v>
      </c>
      <c r="V1574" t="str">
        <f t="shared" si="790"/>
        <v>6.66666666666667E-06-0.00783860042808785i</v>
      </c>
      <c r="W1574" t="str">
        <f t="shared" si="791"/>
        <v>0.0000276028313110437-0.000712702317267114i</v>
      </c>
      <c r="X1574" t="str">
        <f t="shared" si="792"/>
        <v>0.0000360430170122837-0.000711946655847284i</v>
      </c>
      <c r="Y1574" t="str">
        <f t="shared" si="793"/>
        <v>0.009+0.90477868423386i</v>
      </c>
      <c r="Z1574" t="str">
        <f t="shared" si="794"/>
        <v>-0.00944419656251666-0.000572805467807334i</v>
      </c>
      <c r="AA1574" t="str">
        <f t="shared" si="795"/>
        <v>0.132652418073636-13.2720305352552i</v>
      </c>
      <c r="AB1574" t="str">
        <f t="shared" si="796"/>
        <v>0.915096130179603-0.233631496008479i</v>
      </c>
      <c r="AC1574" t="str">
        <f t="shared" si="797"/>
        <v>1.04017387969734-1.26361459590031i</v>
      </c>
      <c r="AD1574" t="str">
        <f t="shared" si="798"/>
        <v>0.465556770171935+0.340955335375445i</v>
      </c>
      <c r="AE1574" t="str">
        <f t="shared" si="799"/>
        <v>-0.00420150856813299-0.00348672266985369i</v>
      </c>
      <c r="AF1574" t="str">
        <f t="shared" si="800"/>
        <v>-14.3604581344503-2.2496350459676i</v>
      </c>
      <c r="AG1574" t="str">
        <f t="shared" si="801"/>
        <v>1.01660467520994-0.0222038315341251i</v>
      </c>
      <c r="AH1574" t="str">
        <f t="shared" si="802"/>
        <v>0.050331539582936+0.0596498819572196i</v>
      </c>
      <c r="AI1574">
        <f t="shared" si="803"/>
        <v>-22.152848563484255</v>
      </c>
      <c r="AJ1574">
        <f t="shared" si="804"/>
        <v>49.842905327390483</v>
      </c>
      <c r="AK1574"/>
      <c r="AL1574"/>
      <c r="AM1574"/>
      <c r="AN1574"/>
    </row>
    <row r="1575" spans="1:40" x14ac:dyDescent="0.25">
      <c r="A1575"/>
      <c r="B1575">
        <f t="shared" si="770"/>
        <v>144100</v>
      </c>
      <c r="C1575" s="237" t="str">
        <f t="shared" si="773"/>
        <v>-3.68056723777252E-06+0.0169952978912481i</v>
      </c>
      <c r="D1575" s="208" t="str">
        <f t="shared" si="774"/>
        <v>-5.95703417468812+0.130297283832902i</v>
      </c>
      <c r="E1575" t="str">
        <f t="shared" si="775"/>
        <v>2870</v>
      </c>
      <c r="F1575" t="str">
        <f t="shared" si="776"/>
        <v>0.777000777000777</v>
      </c>
      <c r="G1575" t="str">
        <f t="shared" si="771"/>
        <v>0.777000777000777</v>
      </c>
      <c r="H1575" t="str">
        <f t="shared" si="777"/>
        <v>8.40435044880465+2.37865542511002i</v>
      </c>
      <c r="I1575" t="str">
        <f t="shared" si="778"/>
        <v>565.879376727861i</v>
      </c>
      <c r="J1575" t="str">
        <f t="shared" si="772"/>
        <v>-432.449073246404+123.796299488i</v>
      </c>
      <c r="K1575" t="str">
        <f t="shared" si="779"/>
        <v>0.346222005278122-1.20943344784348i</v>
      </c>
      <c r="L1575" t="str">
        <f t="shared" si="780"/>
        <v>0.0254844142935988-0.0756415772013773i</v>
      </c>
      <c r="M1575" t="str">
        <f t="shared" si="781"/>
        <v>0.371706419571721-1.28507502504486i</v>
      </c>
      <c r="N1575" t="str">
        <f t="shared" si="782"/>
        <v>-1.4764131436934i</v>
      </c>
      <c r="O1575" t="str">
        <f t="shared" si="783"/>
        <v>0.0942431150237109-0.99554921288233i</v>
      </c>
      <c r="P1575" t="str">
        <f t="shared" si="784"/>
        <v>0.905756884976289+0.99554921288233i</v>
      </c>
      <c r="Q1575" t="str">
        <f t="shared" si="785"/>
        <v>-0.905756884976289+0.48086393081107i</v>
      </c>
      <c r="R1575" t="str">
        <f t="shared" si="786"/>
        <v>-0.324898717859272-1.27162300013625i</v>
      </c>
      <c r="S1575" t="str">
        <f t="shared" si="787"/>
        <v>0.152565003105941i</v>
      </c>
      <c r="T1575" t="str">
        <f t="shared" si="788"/>
        <v>0.194005166965373-0.0495681738993161i</v>
      </c>
      <c r="U1575" t="str">
        <f t="shared" si="789"/>
        <v>0.0000333333333333332-0.000783316073313424i</v>
      </c>
      <c r="V1575" t="str">
        <f t="shared" si="790"/>
        <v>6.66666666666667E-06-0.00783316073313424i</v>
      </c>
      <c r="W1575" t="str">
        <f t="shared" si="791"/>
        <v>0.0000276028306518372-0.00071220787056763i</v>
      </c>
      <c r="X1575" t="str">
        <f t="shared" si="792"/>
        <v>0.0000360312934791963-0.000711452872501646i</v>
      </c>
      <c r="Y1575" t="str">
        <f t="shared" si="793"/>
        <v>0.009+0.905407002764578i</v>
      </c>
      <c r="Z1575" t="str">
        <f t="shared" si="794"/>
        <v>-0.00943108957436565-0.000572120800569511i</v>
      </c>
      <c r="AA1575" t="str">
        <f t="shared" si="795"/>
        <v>0.132467927509921-13.2628076009581i</v>
      </c>
      <c r="AB1575" t="str">
        <f t="shared" si="796"/>
        <v>0.9150122765083-0.233784946820864i</v>
      </c>
      <c r="AC1575" t="str">
        <f t="shared" si="797"/>
        <v>1.03968474077414-1.26275878968281i</v>
      </c>
      <c r="AD1575" t="str">
        <f t="shared" si="798"/>
        <v>0.465907822066275+0.341011305418707i</v>
      </c>
      <c r="AE1575" t="str">
        <f t="shared" si="799"/>
        <v>-0.00419891874224523-0.00348266372342733i</v>
      </c>
      <c r="AF1575" t="str">
        <f t="shared" si="800"/>
        <v>-14.3613846234928-2.24835814127712i</v>
      </c>
      <c r="AG1575" t="str">
        <f t="shared" si="801"/>
        <v>1.01659583634117-0.0222053433295158i</v>
      </c>
      <c r="AH1575" t="str">
        <f t="shared" si="802"/>
        <v>0.0503139067051319+0.0595849223382238i</v>
      </c>
      <c r="AI1575">
        <f t="shared" si="803"/>
        <v>-22.15964139776505</v>
      </c>
      <c r="AJ1575">
        <f t="shared" si="804"/>
        <v>49.822029025418253</v>
      </c>
      <c r="AK1575"/>
      <c r="AL1575"/>
      <c r="AM1575"/>
      <c r="AN1575"/>
    </row>
    <row r="1576" spans="1:40" x14ac:dyDescent="0.25">
      <c r="A1576"/>
      <c r="B1576">
        <f t="shared" si="770"/>
        <v>144200</v>
      </c>
      <c r="C1576" s="237" t="str">
        <f t="shared" si="773"/>
        <v>-3.67546419912728E-06+0.0169835119714848i</v>
      </c>
      <c r="D1576" s="208" t="str">
        <f t="shared" si="774"/>
        <v>-5.95703413556482+0.130206925114717i</v>
      </c>
      <c r="E1576" t="str">
        <f t="shared" si="775"/>
        <v>2870</v>
      </c>
      <c r="F1576" t="str">
        <f t="shared" si="776"/>
        <v>0.777000777000777</v>
      </c>
      <c r="G1576" t="str">
        <f t="shared" si="771"/>
        <v>0.777000777000777</v>
      </c>
      <c r="H1576" t="str">
        <f t="shared" si="777"/>
        <v>8.40527527095266+2.37728940965417i</v>
      </c>
      <c r="I1576" t="str">
        <f t="shared" si="778"/>
        <v>566.27207580956i</v>
      </c>
      <c r="J1576" t="str">
        <f t="shared" si="772"/>
        <v>-433.050876816082+123.882209480706i</v>
      </c>
      <c r="K1576" t="str">
        <f t="shared" si="779"/>
        <v>0.345776237357167-1.20871837366614i</v>
      </c>
      <c r="L1576" t="str">
        <f t="shared" si="780"/>
        <v>0.0254526779675249-0.0755998060590284i</v>
      </c>
      <c r="M1576" t="str">
        <f t="shared" si="781"/>
        <v>0.371228915324692-1.28431817972517i</v>
      </c>
      <c r="N1576" t="str">
        <f t="shared" si="782"/>
        <v>-1.47743771908805i</v>
      </c>
      <c r="O1576" t="str">
        <f t="shared" si="783"/>
        <v>0.0932230505084154-0.995645249500998i</v>
      </c>
      <c r="P1576" t="str">
        <f t="shared" si="784"/>
        <v>0.906776949491585+0.995645249500998i</v>
      </c>
      <c r="Q1576" t="str">
        <f t="shared" si="785"/>
        <v>-0.906776949491585+0.481792469587052i</v>
      </c>
      <c r="R1576" t="str">
        <f t="shared" si="786"/>
        <v>-0.32488648757-1.27062461537958i</v>
      </c>
      <c r="S1576" t="str">
        <f t="shared" si="787"/>
        <v>0.152670877500879i</v>
      </c>
      <c r="T1576" t="str">
        <f t="shared" si="788"/>
        <v>0.193987375004217-0.0496007051454903i</v>
      </c>
      <c r="U1576" t="str">
        <f t="shared" si="789"/>
        <v>0.0000333333333333333-0.000782772858283388i</v>
      </c>
      <c r="V1576" t="str">
        <f t="shared" si="790"/>
        <v>6.66666666666667E-06-0.00782772858283388i</v>
      </c>
      <c r="W1576" t="str">
        <f t="shared" si="791"/>
        <v>0.0000276028299921733-0.000711714109745708i</v>
      </c>
      <c r="X1576" t="str">
        <f t="shared" si="792"/>
        <v>0.0000360195943214076-0.000710959773824474i</v>
      </c>
      <c r="Y1576" t="str">
        <f t="shared" si="793"/>
        <v>0.009+0.906035321295296i</v>
      </c>
      <c r="Z1576" t="str">
        <f t="shared" si="794"/>
        <v>-0.00941800986055876-0.00057143768077442i</v>
      </c>
      <c r="AA1576" t="str">
        <f t="shared" si="795"/>
        <v>0.132283821863228-13.253597484805i</v>
      </c>
      <c r="AB1576" t="str">
        <f t="shared" si="796"/>
        <v>0.914928361924294-0.233938378247898i</v>
      </c>
      <c r="AC1576" t="str">
        <f t="shared" si="797"/>
        <v>1.03919655127775-1.26190381877533i</v>
      </c>
      <c r="AD1576" t="str">
        <f t="shared" si="798"/>
        <v>0.466258955865431+0.341066931237492i</v>
      </c>
      <c r="AE1576" t="str">
        <f t="shared" si="799"/>
        <v>-0.00419633294773927-0.00347860965788527i</v>
      </c>
      <c r="AF1576" t="str">
        <f t="shared" si="800"/>
        <v>-14.3623094065175-2.24708248453945i</v>
      </c>
      <c r="AG1576" t="str">
        <f t="shared" si="801"/>
        <v>1.01658699326595-0.0222068570129333i</v>
      </c>
      <c r="AH1576" t="str">
        <f t="shared" si="802"/>
        <v>0.0502962920913702+0.0595200385650944i</v>
      </c>
      <c r="AI1576">
        <f t="shared" si="803"/>
        <v>-22.166430621422691</v>
      </c>
      <c r="AJ1576">
        <f t="shared" si="804"/>
        <v>49.801145772272299</v>
      </c>
      <c r="AK1576"/>
      <c r="AL1576"/>
      <c r="AM1576"/>
      <c r="AN1576"/>
    </row>
    <row r="1577" spans="1:40" x14ac:dyDescent="0.25">
      <c r="A1577"/>
      <c r="B1577">
        <f t="shared" si="770"/>
        <v>144300</v>
      </c>
      <c r="C1577" s="237" t="str">
        <f t="shared" si="773"/>
        <v>-0.0000036703717660328+0.0169717423870203i</v>
      </c>
      <c r="D1577" s="208" t="str">
        <f t="shared" si="774"/>
        <v>-5.95703409652283+0.130116691633822i</v>
      </c>
      <c r="E1577" t="str">
        <f t="shared" si="775"/>
        <v>2870</v>
      </c>
      <c r="F1577" t="str">
        <f t="shared" si="776"/>
        <v>0.777000777000777</v>
      </c>
      <c r="G1577" t="str">
        <f t="shared" si="771"/>
        <v>0.777000777000777</v>
      </c>
      <c r="H1577" t="str">
        <f t="shared" si="777"/>
        <v>8.40619839104371+2.37592476603239i</v>
      </c>
      <c r="I1577" t="str">
        <f t="shared" si="778"/>
        <v>566.664774891259i</v>
      </c>
      <c r="J1577" t="str">
        <f t="shared" si="772"/>
        <v>-433.653097870027+123.968119473411i</v>
      </c>
      <c r="K1577" t="str">
        <f t="shared" si="779"/>
        <v>0.345331307777548-1.20800405818337i</v>
      </c>
      <c r="L1577" t="str">
        <f t="shared" si="780"/>
        <v>0.0254209986530075-0.0755580736303915i</v>
      </c>
      <c r="M1577" t="str">
        <f t="shared" si="781"/>
        <v>0.370752306430556-1.28356213181376i</v>
      </c>
      <c r="N1577" t="str">
        <f t="shared" si="782"/>
        <v>-1.4784622944827i</v>
      </c>
      <c r="O1577" t="str">
        <f t="shared" si="783"/>
        <v>0.0922028881317896-0.995740240936439i</v>
      </c>
      <c r="P1577" t="str">
        <f t="shared" si="784"/>
        <v>0.90779711186821+0.995740240936439i</v>
      </c>
      <c r="Q1577" t="str">
        <f t="shared" si="785"/>
        <v>-0.90779711186821+0.482722053546261i</v>
      </c>
      <c r="R1577" t="str">
        <f t="shared" si="786"/>
        <v>-0.324874247304755-1.26962752984282i</v>
      </c>
      <c r="S1577" t="str">
        <f t="shared" si="787"/>
        <v>0.152776751895817i</v>
      </c>
      <c r="T1577" t="str">
        <f t="shared" si="788"/>
        <v>0.193969570126895-0.0496332322778189i</v>
      </c>
      <c r="U1577" t="str">
        <f t="shared" si="789"/>
        <v>0.0000333333333333334-0.000782230396150137i</v>
      </c>
      <c r="V1577" t="str">
        <f t="shared" si="790"/>
        <v>6.66666666666667E-06-0.00782230396150137i</v>
      </c>
      <c r="W1577" t="str">
        <f t="shared" si="791"/>
        <v>0.0000276028293320518-0.000711221033375403i</v>
      </c>
      <c r="X1577" t="str">
        <f t="shared" si="792"/>
        <v>0.0000360079194713867-0.00071046735839314i</v>
      </c>
      <c r="Y1577" t="str">
        <f t="shared" si="793"/>
        <v>0.009+0.906663639826014i</v>
      </c>
      <c r="Z1577" t="str">
        <f t="shared" si="794"/>
        <v>-0.00940495734546421-0.000570756103545767i</v>
      </c>
      <c r="AA1577" t="str">
        <f t="shared" si="795"/>
        <v>0.132100100062681-13.244400160074i</v>
      </c>
      <c r="AB1577" t="str">
        <f t="shared" si="796"/>
        <v>0.914844386422063-0.234091790272257i</v>
      </c>
      <c r="AC1577" t="str">
        <f t="shared" si="797"/>
        <v>1.03870930892907-1.26104968207365i</v>
      </c>
      <c r="AD1577" t="str">
        <f t="shared" si="798"/>
        <v>0.466610171251834+0.341122212722362i</v>
      </c>
      <c r="AE1577" t="str">
        <f t="shared" si="799"/>
        <v>-0.00419375117261694-0.00347456046346271i</v>
      </c>
      <c r="AF1577" t="str">
        <f t="shared" si="800"/>
        <v>-14.3632324875665-2.24580807439857i</v>
      </c>
      <c r="AG1577" t="str">
        <f t="shared" si="801"/>
        <v>1.01657814598753-0.0222083725651563i</v>
      </c>
      <c r="AH1577" t="str">
        <f t="shared" si="802"/>
        <v>0.0502786956768264+0.059455230489212i</v>
      </c>
      <c r="AI1577">
        <f t="shared" si="803"/>
        <v>-22.173216240715394</v>
      </c>
      <c r="AJ1577">
        <f t="shared" si="804"/>
        <v>49.780255579097329</v>
      </c>
      <c r="AK1577"/>
      <c r="AL1577"/>
      <c r="AM1577"/>
      <c r="AN1577"/>
    </row>
    <row r="1578" spans="1:40" x14ac:dyDescent="0.25">
      <c r="A1578"/>
      <c r="B1578">
        <f t="shared" si="770"/>
        <v>144400</v>
      </c>
      <c r="C1578" s="237" t="str">
        <f t="shared" si="773"/>
        <v>-3.66528990912101E-06+0.016959989103917i</v>
      </c>
      <c r="D1578" s="208" t="str">
        <f t="shared" si="774"/>
        <v>-5.95703405756193+0.13002658313003i</v>
      </c>
      <c r="E1578" t="str">
        <f t="shared" si="775"/>
        <v>2870</v>
      </c>
      <c r="F1578" t="str">
        <f t="shared" si="776"/>
        <v>0.777000777000777</v>
      </c>
      <c r="G1578" t="str">
        <f t="shared" si="771"/>
        <v>0.777000777000777</v>
      </c>
      <c r="H1578" t="str">
        <f t="shared" si="777"/>
        <v>8.40711981310863+2.37456149262869i</v>
      </c>
      <c r="I1578" t="str">
        <f t="shared" si="778"/>
        <v>567.057473972958i</v>
      </c>
      <c r="J1578" t="str">
        <f t="shared" si="772"/>
        <v>-434.255736408238+124.054029466116i</v>
      </c>
      <c r="K1578" t="str">
        <f t="shared" si="779"/>
        <v>0.344887214496391-1.20729050038495i</v>
      </c>
      <c r="L1578" t="str">
        <f t="shared" si="780"/>
        <v>0.0253893762193349-0.0755163798789825i</v>
      </c>
      <c r="M1578" t="str">
        <f t="shared" si="781"/>
        <v>0.370276590715726-1.28280688026393i</v>
      </c>
      <c r="N1578" t="str">
        <f t="shared" si="782"/>
        <v>-1.47948686987735i</v>
      </c>
      <c r="O1578" t="str">
        <f t="shared" si="783"/>
        <v>0.0911826289647532-0.995834187088933i</v>
      </c>
      <c r="P1578" t="str">
        <f t="shared" si="784"/>
        <v>0.908817371035247+0.995834187088933i</v>
      </c>
      <c r="Q1578" t="str">
        <f t="shared" si="785"/>
        <v>-0.908817371035247+0.483652682788417i</v>
      </c>
      <c r="R1578" t="str">
        <f t="shared" si="786"/>
        <v>-0.324861997060225-1.26863174081913i</v>
      </c>
      <c r="S1578" t="str">
        <f t="shared" si="787"/>
        <v>0.152882626290755i</v>
      </c>
      <c r="T1578" t="str">
        <f t="shared" si="788"/>
        <v>0.193951752332241-0.0496657552926267i</v>
      </c>
      <c r="U1578" t="str">
        <f t="shared" si="789"/>
        <v>0.0000333333333333334-0.000781688685349481i</v>
      </c>
      <c r="V1578" t="str">
        <f t="shared" si="790"/>
        <v>6.66666666666667E-06-0.00781688685349481i</v>
      </c>
      <c r="W1578" t="str">
        <f t="shared" si="791"/>
        <v>0.0000276028286714727-0.000710728640034723i</v>
      </c>
      <c r="X1578" t="str">
        <f t="shared" si="792"/>
        <v>0.0000359962688618368-0.000709975624788949i</v>
      </c>
      <c r="Y1578" t="str">
        <f t="shared" si="793"/>
        <v>0.009+0.907291958356732i</v>
      </c>
      <c r="Z1578" t="str">
        <f t="shared" si="794"/>
        <v>-0.00939193195371217-0.000570076064026525i</v>
      </c>
      <c r="AA1578" t="str">
        <f t="shared" si="795"/>
        <v>0.131916761041132-13.2352156001177i</v>
      </c>
      <c r="AB1578" t="str">
        <f t="shared" si="796"/>
        <v>0.914760349996107-0.234245182876607i</v>
      </c>
      <c r="AC1578" t="str">
        <f t="shared" si="797"/>
        <v>1.03822301145569-1.26019637847478i</v>
      </c>
      <c r="AD1578" t="str">
        <f t="shared" si="798"/>
        <v>0.466961467907758+0.341177149764162i</v>
      </c>
      <c r="AE1578" t="str">
        <f t="shared" si="799"/>
        <v>-0.00419117340492188-0.00347051613042339i</v>
      </c>
      <c r="AF1578" t="str">
        <f t="shared" si="800"/>
        <v>-14.3641538706706-2.24453490949866i</v>
      </c>
      <c r="AG1578" t="str">
        <f t="shared" si="801"/>
        <v>1.01656929450921-0.0222098899670099i</v>
      </c>
      <c r="AH1578" t="str">
        <f t="shared" si="802"/>
        <v>0.0502611173969053+0.0593904979623724i</v>
      </c>
      <c r="AI1578">
        <f t="shared" si="803"/>
        <v>-22.179998261888731</v>
      </c>
      <c r="AJ1578">
        <f t="shared" si="804"/>
        <v>49.759358457005682</v>
      </c>
      <c r="AK1578"/>
      <c r="AL1578"/>
      <c r="AM1578"/>
      <c r="AN1578"/>
    </row>
    <row r="1579" spans="1:40" x14ac:dyDescent="0.25">
      <c r="A1579"/>
      <c r="B1579">
        <f t="shared" si="770"/>
        <v>144500</v>
      </c>
      <c r="C1579" s="237" t="str">
        <f t="shared" si="773"/>
        <v>-0.0000036602185991254+0.0169482520883313i</v>
      </c>
      <c r="D1579" s="208" t="str">
        <f t="shared" si="774"/>
        <v>-5.95703401868188+0.129936599343873i</v>
      </c>
      <c r="E1579" t="str">
        <f t="shared" si="775"/>
        <v>2870</v>
      </c>
      <c r="F1579" t="str">
        <f t="shared" si="776"/>
        <v>0.777000777000777</v>
      </c>
      <c r="G1579" t="str">
        <f t="shared" si="771"/>
        <v>0.777000777000777</v>
      </c>
      <c r="H1579" t="str">
        <f t="shared" si="777"/>
        <v>8.40803954116671+2.37319958782804i</v>
      </c>
      <c r="I1579" t="str">
        <f t="shared" si="778"/>
        <v>567.450173054656i</v>
      </c>
      <c r="J1579" t="str">
        <f t="shared" si="772"/>
        <v>-434.858792430714+124.139939458821i</v>
      </c>
      <c r="K1579" t="str">
        <f t="shared" si="779"/>
        <v>0.344443955476846-1.20657769926177i</v>
      </c>
      <c r="L1579" t="str">
        <f t="shared" si="780"/>
        <v>0.0253578105361519-0.0754747247682997i</v>
      </c>
      <c r="M1579" t="str">
        <f t="shared" si="781"/>
        <v>0.369801766012998-1.28205242403007i</v>
      </c>
      <c r="N1579" t="str">
        <f t="shared" si="782"/>
        <v>-1.48051144527201i</v>
      </c>
      <c r="O1579" t="str">
        <f t="shared" si="783"/>
        <v>0.0901622740783184-0.995927087859863i</v>
      </c>
      <c r="P1579" t="str">
        <f t="shared" si="784"/>
        <v>0.909837725921682+0.995927087859863i</v>
      </c>
      <c r="Q1579" t="str">
        <f t="shared" si="785"/>
        <v>-0.909837725921682+0.484584357412147i</v>
      </c>
      <c r="R1579" t="str">
        <f t="shared" si="786"/>
        <v>-0.324849736833094-1.26763724560913i</v>
      </c>
      <c r="S1579" t="str">
        <f t="shared" si="787"/>
        <v>0.152988500685694i</v>
      </c>
      <c r="T1579" t="str">
        <f t="shared" si="788"/>
        <v>0.193933921619084-0.0496982741862373i</v>
      </c>
      <c r="U1579" t="str">
        <f t="shared" si="789"/>
        <v>0.0000333333333333335-0.000781147724321559i</v>
      </c>
      <c r="V1579" t="str">
        <f t="shared" si="790"/>
        <v>6.66666666666667E-06-0.00781147724321558i</v>
      </c>
      <c r="W1579" t="str">
        <f t="shared" si="791"/>
        <v>0.0000276028280104361-0.000710236928305612i</v>
      </c>
      <c r="X1579" t="str">
        <f t="shared" si="792"/>
        <v>0.0000359846424256942-0.000709484571597138i</v>
      </c>
      <c r="Y1579" t="str">
        <f t="shared" si="793"/>
        <v>0.009+0.90792027688745i</v>
      </c>
      <c r="Z1579" t="str">
        <f t="shared" si="794"/>
        <v>-0.00937893361019386-0.000569397557378844i</v>
      </c>
      <c r="AA1579" t="str">
        <f t="shared" si="795"/>
        <v>0.131733803735137-13.2260437783627i</v>
      </c>
      <c r="AB1579" t="str">
        <f t="shared" si="796"/>
        <v>0.914676252640904-0.234398556043609i</v>
      </c>
      <c r="AC1579" t="str">
        <f t="shared" si="797"/>
        <v>1.0377376565919-1.25934390687684i</v>
      </c>
      <c r="AD1579" t="str">
        <f t="shared" si="798"/>
        <v>0.467312845515344+0.341231742253981i</v>
      </c>
      <c r="AE1579" t="str">
        <f t="shared" si="799"/>
        <v>-0.00418859963273965-0.00346647664905907i</v>
      </c>
      <c r="AF1579" t="str">
        <f t="shared" si="800"/>
        <v>-14.3650735598486-2.24326298848417i</v>
      </c>
      <c r="AG1579" t="str">
        <f t="shared" si="801"/>
        <v>1.01656043883426-0.0222114091993659i</v>
      </c>
      <c r="AH1579" t="str">
        <f t="shared" si="802"/>
        <v>0.0502435571872439+0.0593258408367833i</v>
      </c>
      <c r="AI1579">
        <f t="shared" si="803"/>
        <v>-22.186776691175535</v>
      </c>
      <c r="AJ1579">
        <f t="shared" si="804"/>
        <v>49.738454417074358</v>
      </c>
      <c r="AK1579"/>
      <c r="AL1579"/>
      <c r="AM1579"/>
      <c r="AN1579"/>
    </row>
    <row r="1580" spans="1:40" x14ac:dyDescent="0.25">
      <c r="A1580"/>
      <c r="B1580">
        <f t="shared" si="770"/>
        <v>144600</v>
      </c>
      <c r="C1580" s="237" t="str">
        <f t="shared" si="773"/>
        <v>-3.65515780688066E-06+0.0169365313065132i</v>
      </c>
      <c r="D1580" s="208" t="str">
        <f t="shared" si="774"/>
        <v>-5.95703397988248+0.129846740016601i</v>
      </c>
      <c r="E1580" t="str">
        <f t="shared" si="775"/>
        <v>2870</v>
      </c>
      <c r="F1580" t="str">
        <f t="shared" si="776"/>
        <v>0.777000777000777</v>
      </c>
      <c r="G1580" t="str">
        <f t="shared" si="771"/>
        <v>0.777000777000777</v>
      </c>
      <c r="H1580" t="str">
        <f t="shared" si="777"/>
        <v>8.40895757922594+2.37183905001639i</v>
      </c>
      <c r="I1580" t="str">
        <f t="shared" si="778"/>
        <v>567.842872136355i</v>
      </c>
      <c r="J1580" t="str">
        <f t="shared" si="772"/>
        <v>-435.462265937458+124.225849451526i</v>
      </c>
      <c r="K1580" t="str">
        <f t="shared" si="779"/>
        <v>0.344001528688063-1.20586565380587i</v>
      </c>
      <c r="L1580" t="str">
        <f t="shared" si="780"/>
        <v>0.025326301473457-0.0754331082618225i</v>
      </c>
      <c r="M1580" t="str">
        <f t="shared" si="781"/>
        <v>0.36932783016152-1.28129876206769i</v>
      </c>
      <c r="N1580" t="str">
        <f t="shared" si="782"/>
        <v>-1.48153602066666i</v>
      </c>
      <c r="O1580" t="str">
        <f t="shared" si="783"/>
        <v>0.0891418245436275-0.996018943151702i</v>
      </c>
      <c r="P1580" t="str">
        <f t="shared" si="784"/>
        <v>0.910858175456372+0.996018943151702i</v>
      </c>
      <c r="Q1580" t="str">
        <f t="shared" si="785"/>
        <v>-0.910858175456372+0.485517077514958i</v>
      </c>
      <c r="R1580" t="str">
        <f t="shared" si="786"/>
        <v>-0.324837466620042-1.26664404152092i</v>
      </c>
      <c r="S1580" t="str">
        <f t="shared" si="787"/>
        <v>0.153094375080632i</v>
      </c>
      <c r="T1580" t="str">
        <f t="shared" si="788"/>
        <v>0.193916077986251-0.049730788954971i</v>
      </c>
      <c r="U1580" t="str">
        <f t="shared" si="789"/>
        <v>0.0000333333333333333-0.00078060751151082i</v>
      </c>
      <c r="V1580" t="str">
        <f t="shared" si="790"/>
        <v>6.66666666666667E-06-0.0078060751151082i</v>
      </c>
      <c r="W1580" t="str">
        <f t="shared" si="791"/>
        <v>0.0000276028273489416-0.000709745896773936i</v>
      </c>
      <c r="X1580" t="str">
        <f t="shared" si="792"/>
        <v>0.0000359730400961259-0.000708994197406852i</v>
      </c>
      <c r="Y1580" t="str">
        <f t="shared" si="793"/>
        <v>0.009+0.908548595418168i</v>
      </c>
      <c r="Z1580" t="str">
        <f t="shared" si="794"/>
        <v>-0.00936596224006024-0.000568720578783941i</v>
      </c>
      <c r="AA1580" t="str">
        <f t="shared" si="795"/>
        <v>0.13155122708495-13.2168846683093i</v>
      </c>
      <c r="AB1580" t="str">
        <f t="shared" si="796"/>
        <v>0.914592094350921-0.234551909755907i</v>
      </c>
      <c r="AC1580" t="str">
        <f t="shared" si="797"/>
        <v>1.03725324207865-1.25849226617912i</v>
      </c>
      <c r="AD1580" t="str">
        <f t="shared" si="798"/>
        <v>0.467664303756579+0.341285990083171i</v>
      </c>
      <c r="AE1580" t="str">
        <f t="shared" si="799"/>
        <v>-0.00418602984419724-0.00346244200968959i</v>
      </c>
      <c r="AF1580" t="str">
        <f t="shared" si="800"/>
        <v>-14.3659915591084-2.24199230999979i</v>
      </c>
      <c r="AG1580" t="str">
        <f t="shared" si="801"/>
        <v>1.01655157896596-0.0222129302431418i</v>
      </c>
      <c r="AH1580" t="str">
        <f t="shared" si="802"/>
        <v>0.050226014983709+0.0592612589650644i</v>
      </c>
      <c r="AI1580">
        <f t="shared" si="803"/>
        <v>-22.193551534795933</v>
      </c>
      <c r="AJ1580">
        <f t="shared" si="804"/>
        <v>49.717543470346691</v>
      </c>
      <c r="AK1580"/>
      <c r="AL1580"/>
      <c r="AM1580"/>
      <c r="AN1580"/>
    </row>
    <row r="1581" spans="1:40" x14ac:dyDescent="0.25">
      <c r="A1581"/>
      <c r="B1581">
        <f t="shared" si="770"/>
        <v>144700</v>
      </c>
      <c r="C1581" s="237" t="str">
        <f t="shared" si="773"/>
        <v>-3.65010750332218E-06+0.0169248267248059i</v>
      </c>
      <c r="D1581" s="208" t="str">
        <f t="shared" si="774"/>
        <v>-5.95703394116348+0.129757004890179i</v>
      </c>
      <c r="E1581" t="str">
        <f t="shared" si="775"/>
        <v>2870</v>
      </c>
      <c r="F1581" t="str">
        <f t="shared" si="776"/>
        <v>0.777000777000777</v>
      </c>
      <c r="G1581" t="str">
        <f t="shared" si="771"/>
        <v>0.777000777000777</v>
      </c>
      <c r="H1581" t="str">
        <f t="shared" si="777"/>
        <v>8.4098739312828+2.37047987758068i</v>
      </c>
      <c r="I1581" t="str">
        <f t="shared" si="778"/>
        <v>568.235571218054i</v>
      </c>
      <c r="J1581" t="str">
        <f t="shared" si="772"/>
        <v>-436.066156928467+124.311759444231i</v>
      </c>
      <c r="K1581" t="str">
        <f t="shared" si="779"/>
        <v>0.343559932105186-1.2051543630104i</v>
      </c>
      <c r="L1581" t="str">
        <f t="shared" si="780"/>
        <v>0.0252948489016028-0.075391530323013i</v>
      </c>
      <c r="M1581" t="str">
        <f t="shared" si="781"/>
        <v>0.368854781006789-1.28054589333341i</v>
      </c>
      <c r="N1581" t="str">
        <f t="shared" si="782"/>
        <v>-1.48256059606131i</v>
      </c>
      <c r="O1581" t="str">
        <f t="shared" si="783"/>
        <v>0.0881212814318918-0.996109752868027i</v>
      </c>
      <c r="P1581" t="str">
        <f t="shared" si="784"/>
        <v>0.911878718568108+0.996109752868027i</v>
      </c>
      <c r="Q1581" t="str">
        <f t="shared" si="785"/>
        <v>-0.911878718568108+0.486450843193283i</v>
      </c>
      <c r="R1581" t="str">
        <f t="shared" si="786"/>
        <v>-0.32482518641775-1.26565212587002i</v>
      </c>
      <c r="S1581" t="str">
        <f t="shared" si="787"/>
        <v>0.15320024947557i</v>
      </c>
      <c r="T1581" t="str">
        <f t="shared" si="788"/>
        <v>0.193898221432573-0.0497632995951478i</v>
      </c>
      <c r="U1581" t="str">
        <f t="shared" si="789"/>
        <v>0.0000333333333333333-0.000780068045366031i</v>
      </c>
      <c r="V1581" t="str">
        <f t="shared" si="790"/>
        <v>6.66666666666667E-06-0.00780068045366031i</v>
      </c>
      <c r="W1581" t="str">
        <f t="shared" si="791"/>
        <v>0.0000276028266869897-0.000709255544029479i</v>
      </c>
      <c r="X1581" t="str">
        <f t="shared" si="792"/>
        <v>0.000035961461806531-0.000708504500811136i</v>
      </c>
      <c r="Y1581" t="str">
        <f t="shared" si="793"/>
        <v>0.009+0.909176913948886i</v>
      </c>
      <c r="Z1581" t="str">
        <f t="shared" si="794"/>
        <v>-0.0093530177687211-0.000568045123442042i</v>
      </c>
      <c r="AA1581" t="str">
        <f t="shared" si="795"/>
        <v>0.131369030034498-13.2077382435312i</v>
      </c>
      <c r="AB1581" t="str">
        <f t="shared" si="796"/>
        <v>0.914507875120644-0.234705243996145i</v>
      </c>
      <c r="AC1581" t="str">
        <f t="shared" si="797"/>
        <v>1.03676976566353-1.25764145528215i</v>
      </c>
      <c r="AD1581" t="str">
        <f t="shared" si="798"/>
        <v>0.468015842313299+0.341339893143358i</v>
      </c>
      <c r="AE1581" t="str">
        <f t="shared" si="799"/>
        <v>-0.00418346402746293-0.00345841220266287i</v>
      </c>
      <c r="AF1581" t="str">
        <f t="shared" si="800"/>
        <v>-14.3669078724463-2.2407228726905i</v>
      </c>
      <c r="AG1581" t="str">
        <f t="shared" si="801"/>
        <v>1.01654271490761-0.0222144530793003i</v>
      </c>
      <c r="AH1581" t="str">
        <f t="shared" si="802"/>
        <v>0.0502084907223931+0.0591967522002456i</v>
      </c>
      <c r="AI1581">
        <f t="shared" si="803"/>
        <v>-22.200322798957622</v>
      </c>
      <c r="AJ1581">
        <f t="shared" si="804"/>
        <v>49.69662562783401</v>
      </c>
      <c r="AK1581"/>
      <c r="AL1581"/>
      <c r="AM1581"/>
      <c r="AN1581"/>
    </row>
    <row r="1582" spans="1:40" x14ac:dyDescent="0.25">
      <c r="A1582"/>
      <c r="B1582">
        <f t="shared" si="770"/>
        <v>144800</v>
      </c>
      <c r="C1582" s="237" t="str">
        <f t="shared" si="773"/>
        <v>-3.64506765948571E-06+0.0169131383096456i</v>
      </c>
      <c r="D1582" s="208" t="str">
        <f t="shared" si="774"/>
        <v>-5.95703390252468+0.129667393707283i</v>
      </c>
      <c r="E1582" t="str">
        <f t="shared" si="775"/>
        <v>2870</v>
      </c>
      <c r="F1582" t="str">
        <f t="shared" si="776"/>
        <v>0.777000777000777</v>
      </c>
      <c r="G1582" t="str">
        <f t="shared" si="771"/>
        <v>0.777000777000777</v>
      </c>
      <c r="H1582" t="str">
        <f t="shared" si="777"/>
        <v>8.41078860132255+2.36912206890884i</v>
      </c>
      <c r="I1582" t="str">
        <f t="shared" si="778"/>
        <v>568.628270299753i</v>
      </c>
      <c r="J1582" t="str">
        <f t="shared" si="772"/>
        <v>-436.670465403742+124.397669436937i</v>
      </c>
      <c r="K1582" t="str">
        <f t="shared" si="779"/>
        <v>0.343119163709321-1.20444382586965i</v>
      </c>
      <c r="L1582" t="str">
        <f t="shared" si="780"/>
        <v>0.0252634526912942-0.0753499909153165i</v>
      </c>
      <c r="M1582" t="str">
        <f t="shared" si="781"/>
        <v>0.368382616400615-1.27979381678497i</v>
      </c>
      <c r="N1582" t="str">
        <f t="shared" si="782"/>
        <v>-1.48358517145596i</v>
      </c>
      <c r="O1582" t="str">
        <f t="shared" si="783"/>
        <v>0.0871006458144313-0.996199516913509i</v>
      </c>
      <c r="P1582" t="str">
        <f t="shared" si="784"/>
        <v>0.912899354185569+0.996199516913509i</v>
      </c>
      <c r="Q1582" t="str">
        <f t="shared" si="785"/>
        <v>-0.912899354185569+0.487385654542451i</v>
      </c>
      <c r="R1582" t="str">
        <f t="shared" si="786"/>
        <v>-0.324812896222893-1.26466149597938i</v>
      </c>
      <c r="S1582" t="str">
        <f t="shared" si="787"/>
        <v>0.153306123870508i</v>
      </c>
      <c r="T1582" t="str">
        <f t="shared" si="788"/>
        <v>0.193880351956877-0.0497958061030853i</v>
      </c>
      <c r="U1582" t="str">
        <f t="shared" si="789"/>
        <v>0.0000333333333333334-0.000779529324340227i</v>
      </c>
      <c r="V1582" t="str">
        <f t="shared" si="790"/>
        <v>6.66666666666667E-06-0.00779529324340227i</v>
      </c>
      <c r="W1582" t="str">
        <f t="shared" si="791"/>
        <v>0.0000276028260245803-0.000708765868665911i</v>
      </c>
      <c r="X1582" t="str">
        <f t="shared" si="792"/>
        <v>0.000035949907490538-0.000708015480406922i</v>
      </c>
      <c r="Y1582" t="str">
        <f t="shared" si="793"/>
        <v>0.009+0.909805232479604i</v>
      </c>
      <c r="Z1582" t="str">
        <f t="shared" si="794"/>
        <v>-0.009340100121844-0.000567371186572272i</v>
      </c>
      <c r="AA1582" t="str">
        <f t="shared" si="795"/>
        <v>0.131187211531375-13.1986044776757i</v>
      </c>
      <c r="AB1582" t="str">
        <f t="shared" si="796"/>
        <v>0.914423594944542-0.234858558746956i</v>
      </c>
      <c r="AC1582" t="str">
        <f t="shared" si="797"/>
        <v>1.03628722510074-1.25679147308759i</v>
      </c>
      <c r="AD1582" t="str">
        <f t="shared" si="798"/>
        <v>0.468367460867199+0.341393451326424i</v>
      </c>
      <c r="AE1582" t="str">
        <f t="shared" si="799"/>
        <v>-0.00418090217074642-0.00345438721835475i</v>
      </c>
      <c r="AF1582" t="str">
        <f t="shared" si="800"/>
        <v>-14.3678225038472-2.23945467520156i</v>
      </c>
      <c r="AG1582" t="str">
        <f t="shared" si="801"/>
        <v>1.01653384666249-0.0222159776888511i</v>
      </c>
      <c r="AH1582" t="str">
        <f t="shared" si="802"/>
        <v>0.0501909843396199+0.0591323203957675i</v>
      </c>
      <c r="AI1582">
        <f t="shared" si="803"/>
        <v>-22.2070904898553</v>
      </c>
      <c r="AJ1582">
        <f t="shared" si="804"/>
        <v>49.675700900513043</v>
      </c>
      <c r="AK1582"/>
      <c r="AL1582"/>
      <c r="AM1582"/>
      <c r="AN1582"/>
    </row>
    <row r="1583" spans="1:40" x14ac:dyDescent="0.25">
      <c r="A1583"/>
      <c r="B1583">
        <f t="shared" si="770"/>
        <v>144900</v>
      </c>
      <c r="C1583" s="237" t="str">
        <f t="shared" si="773"/>
        <v>-3.64003824650689E-06+0.0169014660275613i</v>
      </c>
      <c r="D1583" s="208" t="str">
        <f t="shared" si="774"/>
        <v>-5.95703386396585+0.129577906211303i</v>
      </c>
      <c r="E1583" t="str">
        <f t="shared" si="775"/>
        <v>2870</v>
      </c>
      <c r="F1583" t="str">
        <f t="shared" si="776"/>
        <v>0.777000777000777</v>
      </c>
      <c r="G1583" t="str">
        <f t="shared" si="771"/>
        <v>0.777000777000777</v>
      </c>
      <c r="H1583" t="str">
        <f t="shared" si="777"/>
        <v>8.41170159331906+2.36776562238977i</v>
      </c>
      <c r="I1583" t="str">
        <f t="shared" si="778"/>
        <v>569.020969381451i</v>
      </c>
      <c r="J1583" t="str">
        <f t="shared" si="772"/>
        <v>-437.275191363284+124.483579429641i</v>
      </c>
      <c r="K1583" t="str">
        <f t="shared" si="779"/>
        <v>0.342679221487509-1.20373404137905i</v>
      </c>
      <c r="L1583" t="str">
        <f t="shared" si="780"/>
        <v>0.0252321127135867-0.0753084900021607i</v>
      </c>
      <c r="M1583" t="str">
        <f t="shared" si="781"/>
        <v>0.367911334201096-1.27904253138121i</v>
      </c>
      <c r="N1583" t="str">
        <f t="shared" si="782"/>
        <v>-1.48460974685061i</v>
      </c>
      <c r="O1583" t="str">
        <f t="shared" si="783"/>
        <v>0.0860799187626631-0.996288235193919i</v>
      </c>
      <c r="P1583" t="str">
        <f t="shared" si="784"/>
        <v>0.913920081237337+0.996288235193919i</v>
      </c>
      <c r="Q1583" t="str">
        <f t="shared" si="785"/>
        <v>-0.913920081237337+0.488321511656691i</v>
      </c>
      <c r="R1583" t="str">
        <f t="shared" si="786"/>
        <v>-0.324800596032141-1.26367214917932i</v>
      </c>
      <c r="S1583" t="str">
        <f t="shared" si="787"/>
        <v>0.153411998265446i</v>
      </c>
      <c r="T1583" t="str">
        <f t="shared" si="788"/>
        <v>0.19386246955799-0.0498283084750986i</v>
      </c>
      <c r="U1583" t="str">
        <f t="shared" si="789"/>
        <v>0.0000333333333333334-0.000778991346890719i</v>
      </c>
      <c r="V1583" t="str">
        <f t="shared" si="790"/>
        <v>6.66666666666667E-06-0.00778991346890719i</v>
      </c>
      <c r="W1583" t="str">
        <f t="shared" si="791"/>
        <v>0.0000276028253617133-0.000708276869280788i</v>
      </c>
      <c r="X1583" t="str">
        <f t="shared" si="792"/>
        <v>0.0000359383770820039-0.000707527134795004i</v>
      </c>
      <c r="Y1583" t="str">
        <f t="shared" si="793"/>
        <v>0.009+0.910433551010322i</v>
      </c>
      <c r="Z1583" t="str">
        <f t="shared" si="794"/>
        <v>-0.00932720922535296-0.00056669876341256i</v>
      </c>
      <c r="AA1583" t="str">
        <f t="shared" si="795"/>
        <v>0.13100577052682-13.1894833444626i</v>
      </c>
      <c r="AB1583" t="str">
        <f t="shared" si="796"/>
        <v>0.914339253817081-0.235011853990959i</v>
      </c>
      <c r="AC1583" t="str">
        <f t="shared" si="797"/>
        <v>1.03580561815109-1.25594231849829i</v>
      </c>
      <c r="AD1583" t="str">
        <f t="shared" si="798"/>
        <v>0.468719159099825+0.341446664524516i</v>
      </c>
      <c r="AE1583" t="str">
        <f t="shared" si="799"/>
        <v>-0.00417834426229817-0.0034503670471687i</v>
      </c>
      <c r="AF1583" t="str">
        <f t="shared" si="800"/>
        <v>-14.3687354572849-2.23818771617847i</v>
      </c>
      <c r="AG1583" t="str">
        <f t="shared" si="801"/>
        <v>1.01652497423391-0.0222175040528481i</v>
      </c>
      <c r="AH1583" t="str">
        <f t="shared" si="802"/>
        <v>0.0501734957719357+0.0590679634054744i</v>
      </c>
      <c r="AI1583">
        <f t="shared" si="803"/>
        <v>-22.213854613671707</v>
      </c>
      <c r="AJ1583">
        <f t="shared" si="804"/>
        <v>49.65476929932769</v>
      </c>
      <c r="AK1583"/>
      <c r="AL1583"/>
      <c r="AM1583"/>
      <c r="AN1583"/>
    </row>
    <row r="1584" spans="1:40" x14ac:dyDescent="0.25">
      <c r="A1584"/>
      <c r="B1584">
        <f t="shared" si="770"/>
        <v>145000</v>
      </c>
      <c r="C1584" s="237" t="str">
        <f t="shared" si="773"/>
        <v>-3.63501923562088E-06+0.0168898098451742i</v>
      </c>
      <c r="D1584" s="208" t="str">
        <f t="shared" si="774"/>
        <v>-5.95703382548677+0.129488542146336i</v>
      </c>
      <c r="E1584" t="str">
        <f t="shared" si="775"/>
        <v>2870</v>
      </c>
      <c r="F1584" t="str">
        <f t="shared" si="776"/>
        <v>0.777000777000777</v>
      </c>
      <c r="G1584" t="str">
        <f t="shared" si="771"/>
        <v>0.777000777000777</v>
      </c>
      <c r="H1584" t="str">
        <f t="shared" si="777"/>
        <v>8.41261291123497+2.36641053641345i</v>
      </c>
      <c r="I1584" t="str">
        <f t="shared" si="778"/>
        <v>569.41366846315i</v>
      </c>
      <c r="J1584" t="str">
        <f t="shared" si="772"/>
        <v>-437.880334807091+124.569489422346i</v>
      </c>
      <c r="K1584" t="str">
        <f t="shared" si="779"/>
        <v>0.342240103432735-1.20302500853517i</v>
      </c>
      <c r="L1584" t="str">
        <f t="shared" si="780"/>
        <v>0.0252008288398871-0.0752670275469577i</v>
      </c>
      <c r="M1584" t="str">
        <f t="shared" si="781"/>
        <v>0.367440932272622-1.27829203608213i</v>
      </c>
      <c r="N1584" t="str">
        <f t="shared" si="782"/>
        <v>-1.48563432224527i</v>
      </c>
      <c r="O1584" t="str">
        <f t="shared" si="783"/>
        <v>0.0850591013480904-0.996375907616124i</v>
      </c>
      <c r="P1584" t="str">
        <f t="shared" si="784"/>
        <v>0.91494089865191+0.996375907616124i</v>
      </c>
      <c r="Q1584" t="str">
        <f t="shared" si="785"/>
        <v>-0.91494089865191+0.489258414629146i</v>
      </c>
      <c r="R1584" t="str">
        <f t="shared" si="786"/>
        <v>-0.324788285842164-1.26268408280752i</v>
      </c>
      <c r="S1584" t="str">
        <f t="shared" si="787"/>
        <v>0.153517872660384i</v>
      </c>
      <c r="T1584" t="str">
        <f t="shared" si="788"/>
        <v>0.193844574234739-0.0498608067075017i</v>
      </c>
      <c r="U1584" t="str">
        <f t="shared" si="789"/>
        <v>0.0000333333333333333-0.000778454111479065i</v>
      </c>
      <c r="V1584" t="str">
        <f t="shared" si="790"/>
        <v>6.66666666666667E-06-0.00778454111479065i</v>
      </c>
      <c r="W1584" t="str">
        <f t="shared" si="791"/>
        <v>0.0000276028246983885-0.000707788544475525i</v>
      </c>
      <c r="X1584" t="str">
        <f t="shared" si="792"/>
        <v>0.0000359268705150133-0.000707039462580028i</v>
      </c>
      <c r="Y1584" t="str">
        <f t="shared" si="793"/>
        <v>0.009+0.91106186954104i</v>
      </c>
      <c r="Z1584" t="str">
        <f t="shared" si="794"/>
        <v>-0.00931434500542751-0.000566027849219561i</v>
      </c>
      <c r="AA1584" t="str">
        <f t="shared" si="795"/>
        <v>0.130824705975706-13.1803748176849i</v>
      </c>
      <c r="AB1584" t="str">
        <f t="shared" si="796"/>
        <v>0.91425485173273-0.235165129710769i</v>
      </c>
      <c r="AC1584" t="str">
        <f t="shared" si="797"/>
        <v>1.03532494258195-1.25509399041833i</v>
      </c>
      <c r="AD1584" t="str">
        <f t="shared" si="798"/>
        <v>0.469070936692564+0.341499532630046i</v>
      </c>
      <c r="AE1584" t="str">
        <f t="shared" si="799"/>
        <v>-0.00417579029040952-0.003446351679536i</v>
      </c>
      <c r="AF1584" t="str">
        <f t="shared" si="800"/>
        <v>-14.3696467367217-2.23692199426711i</v>
      </c>
      <c r="AG1584" t="str">
        <f t="shared" si="801"/>
        <v>1.01651609762516-0.022219032152391i</v>
      </c>
      <c r="AH1584" t="str">
        <f t="shared" si="802"/>
        <v>0.0501560249561123+0.059003681083619i</v>
      </c>
      <c r="AI1584">
        <f t="shared" si="803"/>
        <v>-22.220615176576896</v>
      </c>
      <c r="AJ1584">
        <f t="shared" si="804"/>
        <v>49.633830835189848</v>
      </c>
      <c r="AK1584"/>
      <c r="AL1584"/>
      <c r="AM1584"/>
      <c r="AN1584"/>
    </row>
    <row r="1585" spans="1:40" x14ac:dyDescent="0.25">
      <c r="A1585"/>
      <c r="B1585">
        <f t="shared" si="770"/>
        <v>145100</v>
      </c>
      <c r="C1585" s="237" t="str">
        <f t="shared" si="773"/>
        <v>-3.63001059816191E-06+0.0168781697291976i</v>
      </c>
      <c r="D1585" s="208" t="str">
        <f t="shared" si="774"/>
        <v>-5.95703378708721+0.129399301257182i</v>
      </c>
      <c r="E1585" t="str">
        <f t="shared" si="775"/>
        <v>2870</v>
      </c>
      <c r="F1585" t="str">
        <f t="shared" si="776"/>
        <v>0.777000777000777</v>
      </c>
      <c r="G1585" t="str">
        <f t="shared" si="771"/>
        <v>0.777000777000777</v>
      </c>
      <c r="H1585" t="str">
        <f t="shared" si="777"/>
        <v>8.41352255902167+2.36505680937079i</v>
      </c>
      <c r="I1585" t="str">
        <f t="shared" si="778"/>
        <v>569.806367544849i</v>
      </c>
      <c r="J1585" t="str">
        <f t="shared" si="772"/>
        <v>-438.485895735165+124.655399415052i</v>
      </c>
      <c r="K1585" t="str">
        <f t="shared" si="779"/>
        <v>0.341801807543875-1.2023167263357i</v>
      </c>
      <c r="L1585" t="str">
        <f t="shared" si="780"/>
        <v>0.0251696009419504-0.075225603513103i</v>
      </c>
      <c r="M1585" t="str">
        <f t="shared" si="781"/>
        <v>0.366971408485825-1.2775423298488i</v>
      </c>
      <c r="N1585" t="str">
        <f t="shared" si="782"/>
        <v>-1.48665889763992i</v>
      </c>
      <c r="O1585" t="str">
        <f t="shared" si="783"/>
        <v>0.0840381946423405-0.996462534088089i</v>
      </c>
      <c r="P1585" t="str">
        <f t="shared" si="784"/>
        <v>0.915961805357659+0.996462534088089i</v>
      </c>
      <c r="Q1585" t="str">
        <f t="shared" si="785"/>
        <v>-0.915961805357659+0.490196363551831i</v>
      </c>
      <c r="R1585" t="str">
        <f t="shared" si="786"/>
        <v>-0.324775965649628-1.26169729420902i</v>
      </c>
      <c r="S1585" t="str">
        <f t="shared" si="787"/>
        <v>0.153623747055323i</v>
      </c>
      <c r="T1585" t="str">
        <f t="shared" si="788"/>
        <v>0.193826665985952-0.0498933007966067i</v>
      </c>
      <c r="U1585" t="str">
        <f t="shared" si="789"/>
        <v>0.0000333333333333333-0.000777917616571087i</v>
      </c>
      <c r="V1585" t="str">
        <f t="shared" si="790"/>
        <v>6.66666666666667E-06-0.00777917616571087i</v>
      </c>
      <c r="W1585" t="str">
        <f t="shared" si="791"/>
        <v>0.0000276028240346063-0.000707300892855417i</v>
      </c>
      <c r="X1585" t="str">
        <f t="shared" si="792"/>
        <v>0.0000359153877238793-0.00070655246237051i</v>
      </c>
      <c r="Y1585" t="str">
        <f t="shared" si="793"/>
        <v>0.009+0.911690188071758i</v>
      </c>
      <c r="Z1585" t="str">
        <f t="shared" si="794"/>
        <v>-0.00930150738850204-0.000565358439268585i</v>
      </c>
      <c r="AA1585" t="str">
        <f t="shared" si="795"/>
        <v>0.130644016836522-13.1712788712078i</v>
      </c>
      <c r="AB1585" t="str">
        <f t="shared" si="796"/>
        <v>0.914170388685961-0.235318385888995i</v>
      </c>
      <c r="AC1585" t="str">
        <f t="shared" si="797"/>
        <v>1.03484519616724-1.25424648775294i</v>
      </c>
      <c r="AD1585" t="str">
        <f t="shared" si="798"/>
        <v>0.469422793326675+0.341552055535696i</v>
      </c>
      <c r="AE1585" t="str">
        <f t="shared" si="799"/>
        <v>-0.0041732402434127-0.00344234110591561i</v>
      </c>
      <c r="AF1585" t="str">
        <f t="shared" si="800"/>
        <v>-14.3705563461089-2.23565750811361i</v>
      </c>
      <c r="AG1585" t="str">
        <f t="shared" si="801"/>
        <v>1.01650721683955-0.0222205619686252i</v>
      </c>
      <c r="AH1585" t="str">
        <f t="shared" si="802"/>
        <v>0.0501385718291496+0.0589394732848605i</v>
      </c>
      <c r="AI1585">
        <f t="shared" si="803"/>
        <v>-22.227372184728026</v>
      </c>
      <c r="AJ1585">
        <f t="shared" si="804"/>
        <v>49.612885518977258</v>
      </c>
      <c r="AK1585"/>
      <c r="AL1585"/>
      <c r="AM1585"/>
      <c r="AN1585"/>
    </row>
    <row r="1586" spans="1:40" x14ac:dyDescent="0.25">
      <c r="A1586"/>
      <c r="B1586">
        <f t="shared" ref="B1586:B1649" si="805">B1585+100</f>
        <v>145200</v>
      </c>
      <c r="C1586" s="237" t="str">
        <f t="shared" si="773"/>
        <v>-3.62501230556288E-06+0.0168665456464363i</v>
      </c>
      <c r="D1586" s="208" t="str">
        <f t="shared" si="774"/>
        <v>-5.95703374876697+0.129310183289345i</v>
      </c>
      <c r="E1586" t="str">
        <f t="shared" si="775"/>
        <v>2870</v>
      </c>
      <c r="F1586" t="str">
        <f t="shared" si="776"/>
        <v>0.777000777000777</v>
      </c>
      <c r="G1586" t="str">
        <f t="shared" si="771"/>
        <v>0.777000777000777</v>
      </c>
      <c r="H1586" t="str">
        <f t="shared" si="777"/>
        <v>8.41443054061935+2.36370443965381i</v>
      </c>
      <c r="I1586" t="str">
        <f t="shared" si="778"/>
        <v>570.199066626547i</v>
      </c>
      <c r="J1586" t="str">
        <f t="shared" si="772"/>
        <v>-439.091874147505+124.741309407756i</v>
      </c>
      <c r="K1586" t="str">
        <f t="shared" si="779"/>
        <v>0.341364331825686-1.20160919377949i</v>
      </c>
      <c r="L1586" t="str">
        <f t="shared" si="780"/>
        <v>0.0251384288918802-0.0751842178639769i</v>
      </c>
      <c r="M1586" t="str">
        <f t="shared" si="781"/>
        <v>0.366502760717566-1.27679341164347i</v>
      </c>
      <c r="N1586" t="str">
        <f t="shared" si="782"/>
        <v>-1.48768347303457i</v>
      </c>
      <c r="O1586" t="str">
        <f t="shared" si="783"/>
        <v>0.0830171997171052-0.996548114518878i</v>
      </c>
      <c r="P1586" t="str">
        <f t="shared" si="784"/>
        <v>0.916982800282895+0.996548114518878i</v>
      </c>
      <c r="Q1586" t="str">
        <f t="shared" si="785"/>
        <v>-0.916982800282895+0.491135358515692i</v>
      </c>
      <c r="R1586" t="str">
        <f t="shared" si="786"/>
        <v>-0.324763635451199-1.26071178073614i</v>
      </c>
      <c r="S1586" t="str">
        <f t="shared" si="787"/>
        <v>0.153729621450261i</v>
      </c>
      <c r="T1586" t="str">
        <f t="shared" si="788"/>
        <v>0.193808744810451-0.0499257907387234i</v>
      </c>
      <c r="U1586" t="str">
        <f t="shared" si="789"/>
        <v>0.0000333333333333334-0.00077738186063681i</v>
      </c>
      <c r="V1586" t="str">
        <f t="shared" si="790"/>
        <v>6.66666666666667E-06-0.0077738186063681i</v>
      </c>
      <c r="W1586" t="str">
        <f t="shared" si="791"/>
        <v>0.0000276028233703666-0.000706813913029576i</v>
      </c>
      <c r="X1586" t="str">
        <f t="shared" si="792"/>
        <v>0.0000359039286431397-0.000706066132778772i</v>
      </c>
      <c r="Y1586" t="str">
        <f t="shared" si="793"/>
        <v>0.009+0.912318506602476i</v>
      </c>
      <c r="Z1586" t="str">
        <f t="shared" si="794"/>
        <v>-0.00928869630126401-0.000564690528853476i</v>
      </c>
      <c r="AA1586" t="str">
        <f t="shared" si="795"/>
        <v>0.130463702071359-13.1621954789687i</v>
      </c>
      <c r="AB1586" t="str">
        <f t="shared" si="796"/>
        <v>0.914085864671218-0.235471622508229i</v>
      </c>
      <c r="AC1586" t="str">
        <f t="shared" si="797"/>
        <v>1.0343663766874-1.25339980940855i</v>
      </c>
      <c r="AD1586" t="str">
        <f t="shared" si="798"/>
        <v>0.469774728683252+0.341604233134405i</v>
      </c>
      <c r="AE1586" t="str">
        <f t="shared" si="799"/>
        <v>-0.00417069410968016-0.00343833531679381i</v>
      </c>
      <c r="AF1586" t="str">
        <f t="shared" si="800"/>
        <v>-14.3714642893863-2.23439425636447i</v>
      </c>
      <c r="AG1586" t="str">
        <f t="shared" si="801"/>
        <v>1.01649833188039-0.02222209348274i</v>
      </c>
      <c r="AH1586" t="str">
        <f t="shared" si="802"/>
        <v>0.0501211363282654+0.058875339864257i</v>
      </c>
      <c r="AI1586">
        <f t="shared" si="803"/>
        <v>-22.23412564427062</v>
      </c>
      <c r="AJ1586">
        <f t="shared" si="804"/>
        <v>49.591933361535972</v>
      </c>
      <c r="AK1586"/>
      <c r="AL1586"/>
      <c r="AM1586"/>
      <c r="AN1586"/>
    </row>
    <row r="1587" spans="1:40" x14ac:dyDescent="0.25">
      <c r="A1587"/>
      <c r="B1587">
        <f t="shared" si="805"/>
        <v>145300</v>
      </c>
      <c r="C1587" s="237" t="str">
        <f t="shared" si="773"/>
        <v>-3.62002432935498E-06+0.0168549375637867i</v>
      </c>
      <c r="D1587" s="208" t="str">
        <f t="shared" si="774"/>
        <v>-5.95703371052582+0.129221187989031i</v>
      </c>
      <c r="E1587" t="str">
        <f t="shared" si="775"/>
        <v>2870</v>
      </c>
      <c r="F1587" t="str">
        <f t="shared" si="776"/>
        <v>0.777000777000777</v>
      </c>
      <c r="G1587" t="str">
        <f t="shared" si="771"/>
        <v>0.777000777000777</v>
      </c>
      <c r="H1587" t="str">
        <f t="shared" si="777"/>
        <v>8.41533685995707+2.36235342565548i</v>
      </c>
      <c r="I1587" t="str">
        <f t="shared" si="778"/>
        <v>570.591765708246i</v>
      </c>
      <c r="J1587" t="str">
        <f t="shared" si="772"/>
        <v>-439.698270044112+124.827219400461i</v>
      </c>
      <c r="K1587" t="str">
        <f t="shared" si="779"/>
        <v>0.340927674288802-1.20090240986651i</v>
      </c>
      <c r="L1587" t="str">
        <f t="shared" si="780"/>
        <v>0.0251073125621273-0.0751428705629447i</v>
      </c>
      <c r="M1587" t="str">
        <f t="shared" si="781"/>
        <v>0.366034986850929-1.27604528042945i</v>
      </c>
      <c r="N1587" t="str">
        <f t="shared" si="782"/>
        <v>-1.48870804842922i</v>
      </c>
      <c r="O1587" t="str">
        <f t="shared" si="783"/>
        <v>0.0819961176441786-0.996632648818652i</v>
      </c>
      <c r="P1587" t="str">
        <f t="shared" si="784"/>
        <v>0.918003882355821+0.996632648818652i</v>
      </c>
      <c r="Q1587" t="str">
        <f t="shared" si="785"/>
        <v>-0.918003882355821+0.492075399610568i</v>
      </c>
      <c r="R1587" t="str">
        <f t="shared" si="786"/>
        <v>-0.324751295243532-1.25972753974849i</v>
      </c>
      <c r="S1587" t="str">
        <f t="shared" si="787"/>
        <v>0.153835495845199i</v>
      </c>
      <c r="T1587" t="str">
        <f t="shared" si="788"/>
        <v>0.193790810707062-0.0499582765301594i</v>
      </c>
      <c r="U1587" t="str">
        <f t="shared" si="789"/>
        <v>0.0000333333333333334-0.000776846842150482i</v>
      </c>
      <c r="V1587" t="str">
        <f t="shared" si="790"/>
        <v>6.66666666666667E-06-0.00776846842150482i</v>
      </c>
      <c r="W1587" t="str">
        <f t="shared" si="791"/>
        <v>0.0000276028227056692-0.000706327603610955i</v>
      </c>
      <c r="X1587" t="str">
        <f t="shared" si="792"/>
        <v>0.0000358924932075576-0.000705580472420959i</v>
      </c>
      <c r="Y1587" t="str">
        <f t="shared" si="793"/>
        <v>0.009+0.912946825133194i</v>
      </c>
      <c r="Z1587" t="str">
        <f t="shared" si="794"/>
        <v>-0.00927591167065343-0.000564024113286544i</v>
      </c>
      <c r="AA1587" t="str">
        <f t="shared" si="795"/>
        <v>0.130283760645895-13.1531246149774i</v>
      </c>
      <c r="AB1587" t="str">
        <f t="shared" si="796"/>
        <v>0.914001279682963-0.235624839551058i</v>
      </c>
      <c r="AC1587" t="str">
        <f t="shared" si="797"/>
        <v>1.03388848192941-1.25255395429275i</v>
      </c>
      <c r="AD1587" t="str">
        <f t="shared" si="798"/>
        <v>0.470126742443262+0.341656065319371i</v>
      </c>
      <c r="AE1587" t="str">
        <f t="shared" si="799"/>
        <v>-0.00416815187762502-0.00343433430268435i</v>
      </c>
      <c r="AF1587" t="str">
        <f t="shared" si="800"/>
        <v>-14.3723705704829-2.23313223766645i</v>
      </c>
      <c r="AG1587" t="str">
        <f t="shared" si="801"/>
        <v>1.01648944275099-0.0222236266759714i</v>
      </c>
      <c r="AH1587" t="str">
        <f t="shared" si="802"/>
        <v>0.0501037183909066+0.058811280677272i</v>
      </c>
      <c r="AI1587">
        <f t="shared" si="803"/>
        <v>-22.240875561337052</v>
      </c>
      <c r="AJ1587">
        <f t="shared" si="804"/>
        <v>49.570974373677252</v>
      </c>
      <c r="AK1587"/>
      <c r="AL1587"/>
      <c r="AM1587"/>
      <c r="AN1587"/>
    </row>
    <row r="1588" spans="1:40" x14ac:dyDescent="0.25">
      <c r="A1588"/>
      <c r="B1588">
        <f t="shared" si="805"/>
        <v>145400</v>
      </c>
      <c r="C1588" s="237" t="str">
        <f t="shared" si="773"/>
        <v>-3.61504664116726E-06+0.0168433454482362i</v>
      </c>
      <c r="D1588" s="208" t="str">
        <f t="shared" si="774"/>
        <v>-5.95703367236354+0.129132315103144i</v>
      </c>
      <c r="E1588" t="str">
        <f t="shared" si="775"/>
        <v>2870</v>
      </c>
      <c r="F1588" t="str">
        <f t="shared" si="776"/>
        <v>0.777000777000777</v>
      </c>
      <c r="G1588" t="str">
        <f t="shared" si="771"/>
        <v>0.777000777000777</v>
      </c>
      <c r="H1588" t="str">
        <f t="shared" si="777"/>
        <v>8.41624152095272+2.36100376576985i</v>
      </c>
      <c r="I1588" t="str">
        <f t="shared" si="778"/>
        <v>570.984464789945i</v>
      </c>
      <c r="J1588" t="str">
        <f t="shared" si="772"/>
        <v>-440.305083424984+124.913129393167i</v>
      </c>
      <c r="K1588" t="str">
        <f t="shared" si="779"/>
        <v>0.3404918329497-1.20019637359789i</v>
      </c>
      <c r="L1588" t="str">
        <f t="shared" si="780"/>
        <v>0.0250762518254878-0.0751015615733565i</v>
      </c>
      <c r="M1588" t="str">
        <f t="shared" si="781"/>
        <v>0.365568084775188-1.27529793517125i</v>
      </c>
      <c r="N1588" t="str">
        <f t="shared" si="782"/>
        <v>-1.48973262382387i</v>
      </c>
      <c r="O1588" t="str">
        <f t="shared" si="783"/>
        <v>0.0809749494954467-0.996716136898671i</v>
      </c>
      <c r="P1588" t="str">
        <f t="shared" si="784"/>
        <v>0.919025050504553+0.996716136898671i</v>
      </c>
      <c r="Q1588" t="str">
        <f t="shared" si="785"/>
        <v>-0.919025050504553+0.493016486925199i</v>
      </c>
      <c r="R1588" t="str">
        <f t="shared" si="786"/>
        <v>-0.324738945023287-1.25874456861295i</v>
      </c>
      <c r="S1588" t="str">
        <f t="shared" si="787"/>
        <v>0.153941370240137i</v>
      </c>
      <c r="T1588" t="str">
        <f t="shared" si="788"/>
        <v>0.193772863674608-0.0499907581672213i</v>
      </c>
      <c r="U1588" t="str">
        <f t="shared" si="789"/>
        <v>0.0000333333333333332-0.000776312559590539i</v>
      </c>
      <c r="V1588" t="str">
        <f t="shared" si="790"/>
        <v>6.66666666666667E-06-0.00776312559590539i</v>
      </c>
      <c r="W1588" t="str">
        <f t="shared" si="791"/>
        <v>0.000027602822040514-0.000705841963216313i</v>
      </c>
      <c r="X1588" t="str">
        <f t="shared" si="792"/>
        <v>0.0000358810813521206-0.00070509547991702i</v>
      </c>
      <c r="Y1588" t="str">
        <f t="shared" si="793"/>
        <v>0.009+0.913575143663912i</v>
      </c>
      <c r="Z1588" t="str">
        <f t="shared" si="794"/>
        <v>-0.00926315342386163-0.000563359187898479i</v>
      </c>
      <c r="AA1588" t="str">
        <f t="shared" si="795"/>
        <v>0.130104191529382-13.1440662533149i</v>
      </c>
      <c r="AB1588" t="str">
        <f t="shared" si="796"/>
        <v>0.913916633715646-0.235778037000063i</v>
      </c>
      <c r="AC1588" t="str">
        <f t="shared" si="797"/>
        <v>1.0334115096867-1.25170892131439i</v>
      </c>
      <c r="AD1588" t="str">
        <f t="shared" si="798"/>
        <v>0.470478834287505+0.341707551984067i</v>
      </c>
      <c r="AE1588" t="str">
        <f t="shared" si="799"/>
        <v>-0.00416561353570022-0.00343033805412823i</v>
      </c>
      <c r="AF1588" t="str">
        <f t="shared" si="800"/>
        <v>-14.3732751933163-2.23187145066671i</v>
      </c>
      <c r="AG1588" t="str">
        <f t="shared" si="801"/>
        <v>1.01648054945467-0.0222251615295984i</v>
      </c>
      <c r="AH1588" t="str">
        <f t="shared" si="802"/>
        <v>0.0500863179547355+0.0587472955797667i</v>
      </c>
      <c r="AI1588">
        <f t="shared" si="803"/>
        <v>-22.247621942048038</v>
      </c>
      <c r="AJ1588">
        <f t="shared" si="804"/>
        <v>49.550008566181951</v>
      </c>
      <c r="AK1588"/>
      <c r="AL1588"/>
      <c r="AM1588"/>
      <c r="AN1588"/>
    </row>
    <row r="1589" spans="1:40" x14ac:dyDescent="0.25">
      <c r="A1589"/>
      <c r="B1589">
        <f t="shared" si="805"/>
        <v>145500</v>
      </c>
      <c r="C1589" s="237" t="str">
        <f t="shared" si="773"/>
        <v>-3.61007921272622E-06+0.016831769266863i</v>
      </c>
      <c r="D1589" s="208" t="str">
        <f t="shared" si="774"/>
        <v>-5.95703363427993+0.129043564379283i</v>
      </c>
      <c r="E1589" t="str">
        <f t="shared" si="775"/>
        <v>2870</v>
      </c>
      <c r="F1589" t="str">
        <f t="shared" si="776"/>
        <v>0.777000777000777</v>
      </c>
      <c r="G1589" t="str">
        <f t="shared" si="771"/>
        <v>0.777000777000777</v>
      </c>
      <c r="H1589" t="str">
        <f t="shared" si="777"/>
        <v>8.41714452751316+2.35965545839204i</v>
      </c>
      <c r="I1589" t="str">
        <f t="shared" si="778"/>
        <v>571.377163871644i</v>
      </c>
      <c r="J1589" t="str">
        <f t="shared" si="772"/>
        <v>-440.912314290123+124.999039385872i</v>
      </c>
      <c r="K1589" t="str">
        <f t="shared" si="779"/>
        <v>0.340056805830666-1.1994910839759i</v>
      </c>
      <c r="L1589" t="str">
        <f t="shared" si="780"/>
        <v>0.0250452465551032-0.0750602908585485i</v>
      </c>
      <c r="M1589" t="str">
        <f t="shared" si="781"/>
        <v>0.365102052385769-1.27455137483445i</v>
      </c>
      <c r="N1589" t="str">
        <f t="shared" si="782"/>
        <v>-1.49075719921853i</v>
      </c>
      <c r="O1589" t="str">
        <f t="shared" si="783"/>
        <v>0.0799536963428751-0.996798578671294i</v>
      </c>
      <c r="P1589" t="str">
        <f t="shared" si="784"/>
        <v>0.920046303657125+0.996798578671294i</v>
      </c>
      <c r="Q1589" t="str">
        <f t="shared" si="785"/>
        <v>-0.920046303657125+0.493958620547236i</v>
      </c>
      <c r="R1589" t="str">
        <f t="shared" si="786"/>
        <v>-0.324726584787118-1.25776286470361i</v>
      </c>
      <c r="S1589" t="str">
        <f t="shared" si="787"/>
        <v>0.154047244635075i</v>
      </c>
      <c r="T1589" t="str">
        <f t="shared" si="788"/>
        <v>0.19375490371191-0.0500232356462136i</v>
      </c>
      <c r="U1589" t="str">
        <f t="shared" si="789"/>
        <v>0.0000333333333333333-0.000775779011439619i</v>
      </c>
      <c r="V1589" t="str">
        <f t="shared" si="790"/>
        <v>6.66666666666667E-06-0.00775779011439619i</v>
      </c>
      <c r="W1589" t="str">
        <f t="shared" si="791"/>
        <v>0.0000276028213749016-0.000705356990466232i</v>
      </c>
      <c r="X1589" t="str">
        <f t="shared" si="792"/>
        <v>0.0000358696930120401-0.000704611153890706i</v>
      </c>
      <c r="Y1589" t="str">
        <f t="shared" si="793"/>
        <v>0.009+0.91420346219463i</v>
      </c>
      <c r="Z1589" t="str">
        <f t="shared" si="794"/>
        <v>-0.0092504214883304-0.000562695748038275i</v>
      </c>
      <c r="AA1589" t="str">
        <f t="shared" si="795"/>
        <v>0.129924993694628-13.135020368134i</v>
      </c>
      <c r="AB1589" t="str">
        <f t="shared" si="796"/>
        <v>0.913831926763706-0.235931214837812i</v>
      </c>
      <c r="AC1589" t="str">
        <f t="shared" si="797"/>
        <v>1.03293545775918-1.25086470938345i</v>
      </c>
      <c r="AD1589" t="str">
        <f t="shared" si="798"/>
        <v>0.470831003896648+0.341758693022221i</v>
      </c>
      <c r="AE1589" t="str">
        <f t="shared" si="799"/>
        <v>-0.00416307907239901-0.0034263465616937i</v>
      </c>
      <c r="AF1589" t="str">
        <f t="shared" si="800"/>
        <v>-14.3741781617931-2.23061189401276i</v>
      </c>
      <c r="AG1589" t="str">
        <f t="shared" si="801"/>
        <v>1.01647165199475-0.0222266980249455i</v>
      </c>
      <c r="AH1589" t="str">
        <f t="shared" si="802"/>
        <v>0.050068934957639+0.0586833844280032i</v>
      </c>
      <c r="AI1589">
        <f t="shared" si="803"/>
        <v>-22.254364792511552</v>
      </c>
      <c r="AJ1589">
        <f t="shared" si="804"/>
        <v>49.529035949797098</v>
      </c>
      <c r="AK1589"/>
      <c r="AL1589"/>
      <c r="AM1589"/>
      <c r="AN1589"/>
    </row>
    <row r="1590" spans="1:40" x14ac:dyDescent="0.25">
      <c r="A1590"/>
      <c r="B1590">
        <f t="shared" si="805"/>
        <v>145600</v>
      </c>
      <c r="C1590" s="237" t="str">
        <f t="shared" si="773"/>
        <v>-3.60512201585543E-06+0.0168202089868356i</v>
      </c>
      <c r="D1590" s="208" t="str">
        <f t="shared" si="774"/>
        <v>-5.95703359627475+0.12895493556574i</v>
      </c>
      <c r="E1590" t="str">
        <f t="shared" si="775"/>
        <v>2870</v>
      </c>
      <c r="F1590" t="str">
        <f t="shared" si="776"/>
        <v>0.777000777000777</v>
      </c>
      <c r="G1590" t="str">
        <f t="shared" si="771"/>
        <v>0.777000777000777</v>
      </c>
      <c r="H1590" t="str">
        <f t="shared" si="777"/>
        <v>8.41804588353411+2.35830850191817i</v>
      </c>
      <c r="I1590" t="str">
        <f t="shared" si="778"/>
        <v>571.769862953342i</v>
      </c>
      <c r="J1590" t="str">
        <f t="shared" si="772"/>
        <v>-441.519962639527+125.084949378576i</v>
      </c>
      <c r="K1590" t="str">
        <f t="shared" si="779"/>
        <v>0.339622590959806-1.19878654000395i</v>
      </c>
      <c r="L1590" t="str">
        <f t="shared" si="780"/>
        <v>0.0250142966244591-0.0750190583818429i</v>
      </c>
      <c r="M1590" t="str">
        <f t="shared" si="781"/>
        <v>0.364636887584265-1.27380559838579i</v>
      </c>
      <c r="N1590" t="str">
        <f t="shared" si="782"/>
        <v>-1.49178177461318i</v>
      </c>
      <c r="O1590" t="str">
        <f t="shared" si="783"/>
        <v>0.0789323592585491-0.996879974049975i</v>
      </c>
      <c r="P1590" t="str">
        <f t="shared" si="784"/>
        <v>0.921067640741451+0.996879974049975i</v>
      </c>
      <c r="Q1590" t="str">
        <f t="shared" si="785"/>
        <v>-0.921067640741451+0.494901800563205i</v>
      </c>
      <c r="R1590" t="str">
        <f t="shared" si="786"/>
        <v>-0.324714214531673-1.25678242540181i</v>
      </c>
      <c r="S1590" t="str">
        <f t="shared" si="787"/>
        <v>0.154153119030014i</v>
      </c>
      <c r="T1590" t="str">
        <f t="shared" si="788"/>
        <v>0.193736930817795-0.0500557089634385i</v>
      </c>
      <c r="U1590" t="str">
        <f t="shared" si="789"/>
        <v>0.0000333333333333333-0.000775246196184511i</v>
      </c>
      <c r="V1590" t="str">
        <f t="shared" si="790"/>
        <v>6.66666666666667E-06-0.00775246196184511i</v>
      </c>
      <c r="W1590" t="str">
        <f t="shared" si="791"/>
        <v>0.0000276028207088315-0.000704872683985064i</v>
      </c>
      <c r="X1590" t="str">
        <f t="shared" si="792"/>
        <v>0.0000358583281227485-0.000704127492969535i</v>
      </c>
      <c r="Y1590" t="str">
        <f t="shared" si="793"/>
        <v>0.009+0.914831780725348i</v>
      </c>
      <c r="Z1590" t="str">
        <f t="shared" si="794"/>
        <v>-0.00923771579175068-0.00056203378907311i</v>
      </c>
      <c r="AA1590" t="str">
        <f t="shared" si="795"/>
        <v>0.129746166117984-13.1259869336588i</v>
      </c>
      <c r="AB1590" t="str">
        <f t="shared" si="796"/>
        <v>0.91374715882161-0.236084373046867i</v>
      </c>
      <c r="AC1590" t="str">
        <f t="shared" si="797"/>
        <v>1.03246032395318-1.25002131741117i</v>
      </c>
      <c r="AD1590" t="str">
        <f t="shared" si="798"/>
        <v>0.471183250951208+0.341809488327847i</v>
      </c>
      <c r="AE1590" t="str">
        <f t="shared" si="799"/>
        <v>-0.00416054847625437-0.00342235981597628i</v>
      </c>
      <c r="AF1590" t="str">
        <f t="shared" si="800"/>
        <v>-14.3750794798089-2.22935356635243i</v>
      </c>
      <c r="AG1590" t="str">
        <f t="shared" si="801"/>
        <v>1.01646275037455-0.0222282361433819i</v>
      </c>
      <c r="AH1590" t="str">
        <f t="shared" si="802"/>
        <v>0.0500515693377228+0.0586195470786439i</v>
      </c>
      <c r="AI1590">
        <f t="shared" si="803"/>
        <v>-22.261104118823162</v>
      </c>
      <c r="AJ1590">
        <f t="shared" si="804"/>
        <v>49.508056535239064</v>
      </c>
      <c r="AK1590"/>
      <c r="AL1590"/>
      <c r="AM1590"/>
      <c r="AN1590"/>
    </row>
    <row r="1591" spans="1:40" x14ac:dyDescent="0.25">
      <c r="A1591"/>
      <c r="B1591">
        <f t="shared" si="805"/>
        <v>145700</v>
      </c>
      <c r="C1591" s="237" t="str">
        <f t="shared" si="773"/>
        <v>-3.60017502247511E-06+0.0168086645754128i</v>
      </c>
      <c r="D1591" s="208" t="str">
        <f t="shared" si="774"/>
        <v>-5.95703355834779+0.128866428411498i</v>
      </c>
      <c r="E1591" t="str">
        <f t="shared" si="775"/>
        <v>2870</v>
      </c>
      <c r="F1591" t="str">
        <f t="shared" si="776"/>
        <v>0.777000777000777</v>
      </c>
      <c r="G1591" t="str">
        <f t="shared" si="771"/>
        <v>0.777000777000777</v>
      </c>
      <c r="H1591" t="str">
        <f t="shared" si="777"/>
        <v>8.41894559290037+2.35696289474543i</v>
      </c>
      <c r="I1591" t="str">
        <f t="shared" si="778"/>
        <v>572.162562035041i</v>
      </c>
      <c r="J1591" t="str">
        <f t="shared" si="772"/>
        <v>-442.128028473198+125.170859371282i</v>
      </c>
      <c r="K1591" t="str">
        <f t="shared" si="779"/>
        <v>0.339189186371012-1.19808274068661i</v>
      </c>
      <c r="L1591" t="str">
        <f t="shared" si="780"/>
        <v>0.0249834019073832-0.0749778641065479i</v>
      </c>
      <c r="M1591" t="str">
        <f t="shared" si="781"/>
        <v>0.364172588278395-1.27306060479316i</v>
      </c>
      <c r="N1591" t="str">
        <f t="shared" si="782"/>
        <v>-1.49280635000783i</v>
      </c>
      <c r="O1591" t="str">
        <f t="shared" si="783"/>
        <v>0.0779109393146123-0.996960322949271i</v>
      </c>
      <c r="P1591" t="str">
        <f t="shared" si="784"/>
        <v>0.922089060685388+0.996960322949271i</v>
      </c>
      <c r="Q1591" t="str">
        <f t="shared" si="785"/>
        <v>-0.922089060685388+0.495846027058559i</v>
      </c>
      <c r="R1591" t="str">
        <f t="shared" si="786"/>
        <v>-0.324701834253603-1.25580324809605i</v>
      </c>
      <c r="S1591" t="str">
        <f t="shared" si="787"/>
        <v>0.154258993424952i</v>
      </c>
      <c r="T1591" t="str">
        <f t="shared" si="788"/>
        <v>0.193718944991082-0.0500881781151964i</v>
      </c>
      <c r="U1591" t="str">
        <f t="shared" si="789"/>
        <v>0.0000333333333333334-0.000774714112316163i</v>
      </c>
      <c r="V1591" t="str">
        <f t="shared" si="790"/>
        <v>6.66666666666667E-06-0.00774714112316163i</v>
      </c>
      <c r="W1591" t="str">
        <f t="shared" si="791"/>
        <v>0.0000276028200423038-0.000704389042400944i</v>
      </c>
      <c r="X1591" t="str">
        <f t="shared" si="792"/>
        <v>0.0000358469866199008-0.000703644495784792i</v>
      </c>
      <c r="Y1591" t="str">
        <f t="shared" si="793"/>
        <v>0.009+0.915460099256066i</v>
      </c>
      <c r="Z1591" t="str">
        <f t="shared" si="794"/>
        <v>-0.00922503626206171-0.0005613733063883i</v>
      </c>
      <c r="AA1591" t="str">
        <f t="shared" si="795"/>
        <v>0.129567707779329-13.1169659241841i</v>
      </c>
      <c r="AB1591" t="str">
        <f t="shared" si="796"/>
        <v>0.913662329883788-0.236237511609777i</v>
      </c>
      <c r="AC1591" t="str">
        <f t="shared" si="797"/>
        <v>1.03198610608147-1.24917874430996i</v>
      </c>
      <c r="AD1591" t="str">
        <f t="shared" si="798"/>
        <v>0.471535575131549+0.341859937795204i</v>
      </c>
      <c r="AE1591" t="str">
        <f t="shared" si="799"/>
        <v>-0.00415802173583886-0.00341837780759821i</v>
      </c>
      <c r="AF1591" t="str">
        <f t="shared" si="800"/>
        <v>-14.3759791512482-2.22809646633393i</v>
      </c>
      <c r="AG1591" t="str">
        <f t="shared" si="801"/>
        <v>1.0164538445974-0.0222297758663201i</v>
      </c>
      <c r="AH1591" t="str">
        <f t="shared" si="802"/>
        <v>0.0500342210333098+0.0585557833887426i</v>
      </c>
      <c r="AI1591">
        <f t="shared" si="803"/>
        <v>-22.267839927066738</v>
      </c>
      <c r="AJ1591">
        <f t="shared" si="804"/>
        <v>49.487070333190509</v>
      </c>
      <c r="AK1591"/>
      <c r="AL1591"/>
      <c r="AM1591"/>
      <c r="AN1591"/>
    </row>
    <row r="1592" spans="1:40" x14ac:dyDescent="0.25">
      <c r="A1592"/>
      <c r="B1592">
        <f t="shared" si="805"/>
        <v>145800</v>
      </c>
      <c r="C1592" s="237" t="str">
        <f t="shared" si="773"/>
        <v>-3.59523820460176E-06+0.0167971359999431i</v>
      </c>
      <c r="D1592" s="208" t="str">
        <f t="shared" si="774"/>
        <v>-5.95703352049886+0.12877804266623i</v>
      </c>
      <c r="E1592" t="str">
        <f t="shared" si="775"/>
        <v>2870</v>
      </c>
      <c r="F1592" t="str">
        <f t="shared" si="776"/>
        <v>0.777000777000777</v>
      </c>
      <c r="G1592" t="str">
        <f t="shared" si="771"/>
        <v>0.777000777000777</v>
      </c>
      <c r="H1592" t="str">
        <f t="shared" si="777"/>
        <v>8.41984365948571+2.35561863527214i</v>
      </c>
      <c r="I1592" t="str">
        <f t="shared" si="778"/>
        <v>572.55526111674i</v>
      </c>
      <c r="J1592" t="str">
        <f t="shared" si="772"/>
        <v>-442.736511791135+125.256769363987i</v>
      </c>
      <c r="K1592" t="str">
        <f t="shared" si="779"/>
        <v>0.338756590103929-1.19737968502957i</v>
      </c>
      <c r="L1592" t="str">
        <f t="shared" si="780"/>
        <v>0.0249525622780458-0.0749367079959594i</v>
      </c>
      <c r="M1592" t="str">
        <f t="shared" si="781"/>
        <v>0.363709152381975-1.27231639302553i</v>
      </c>
      <c r="N1592" t="str">
        <f t="shared" si="782"/>
        <v>-1.49383092540248i</v>
      </c>
      <c r="O1592" t="str">
        <f t="shared" si="783"/>
        <v>0.0768894375833047-0.997039625284834i</v>
      </c>
      <c r="P1592" t="str">
        <f t="shared" si="784"/>
        <v>0.923110562416695+0.997039625284834i</v>
      </c>
      <c r="Q1592" t="str">
        <f t="shared" si="785"/>
        <v>-0.923110562416695+0.496791300117646i</v>
      </c>
      <c r="R1592" t="str">
        <f t="shared" si="786"/>
        <v>-0.32468944394955-1.25482533018198i</v>
      </c>
      <c r="S1592" t="str">
        <f t="shared" si="787"/>
        <v>0.15436486781989i</v>
      </c>
      <c r="T1592" t="str">
        <f t="shared" si="788"/>
        <v>0.193700946230591-0.0501206430977859i</v>
      </c>
      <c r="U1592" t="str">
        <f t="shared" si="789"/>
        <v>0.0000333333333333334-0.000774182758329665i</v>
      </c>
      <c r="V1592" t="str">
        <f t="shared" si="790"/>
        <v>6.66666666666667E-06-0.00774182758329665i</v>
      </c>
      <c r="W1592" t="str">
        <f t="shared" si="791"/>
        <v>0.0000276028193753186-0.000703906064345773i</v>
      </c>
      <c r="X1592" t="str">
        <f t="shared" si="792"/>
        <v>0.0000358356684393721-0.00070316216097152i</v>
      </c>
      <c r="Y1592" t="str">
        <f t="shared" si="793"/>
        <v>0.009+0.916088417786784i</v>
      </c>
      <c r="Z1592" t="str">
        <f t="shared" si="794"/>
        <v>-0.00921238282745002-0.000560714295387197i</v>
      </c>
      <c r="AA1592" t="str">
        <f t="shared" si="795"/>
        <v>0.129389617662057-13.1079573140759i</v>
      </c>
      <c r="AB1592" t="str">
        <f t="shared" si="796"/>
        <v>0.913577439944676-0.236390630509086i</v>
      </c>
      <c r="AC1592" t="str">
        <f t="shared" si="797"/>
        <v>1.03151280196322-1.24833698899341i</v>
      </c>
      <c r="AD1592" t="str">
        <f t="shared" si="798"/>
        <v>0.471887976117904+0.341910041318816i</v>
      </c>
      <c r="AE1592" t="str">
        <f t="shared" si="799"/>
        <v>-0.00415549883976484-0.00341440052720883i</v>
      </c>
      <c r="AF1592" t="str">
        <f t="shared" si="800"/>
        <v>-14.3768771799846-2.22684059260591i</v>
      </c>
      <c r="AG1592" t="str">
        <f t="shared" si="801"/>
        <v>1.01644493466665-0.0222313171752183i</v>
      </c>
      <c r="AH1592" t="str">
        <f t="shared" si="802"/>
        <v>0.0500168899829437+0.0584920932157513i</v>
      </c>
      <c r="AI1592">
        <f t="shared" si="803"/>
        <v>-22.274572223313506</v>
      </c>
      <c r="AJ1592">
        <f t="shared" si="804"/>
        <v>49.466077354301802</v>
      </c>
      <c r="AK1592"/>
      <c r="AL1592"/>
      <c r="AM1592"/>
      <c r="AN1592"/>
    </row>
    <row r="1593" spans="1:40" x14ac:dyDescent="0.25">
      <c r="A1593"/>
      <c r="B1593">
        <f t="shared" si="805"/>
        <v>145900</v>
      </c>
      <c r="C1593" s="237" t="str">
        <f t="shared" si="773"/>
        <v>-3.59031153434772E-06+0.0167856232278646i</v>
      </c>
      <c r="D1593" s="208" t="str">
        <f t="shared" si="774"/>
        <v>-5.95703348272772+0.128689778080295i</v>
      </c>
      <c r="E1593" t="str">
        <f t="shared" si="775"/>
        <v>2870</v>
      </c>
      <c r="F1593" t="str">
        <f t="shared" si="776"/>
        <v>0.777000777000777</v>
      </c>
      <c r="G1593" t="str">
        <f t="shared" si="771"/>
        <v>0.777000777000777</v>
      </c>
      <c r="H1593" t="str">
        <f t="shared" si="777"/>
        <v>8.42074008715293+2.3542757218976i</v>
      </c>
      <c r="I1593" t="str">
        <f t="shared" si="778"/>
        <v>572.947960198439i</v>
      </c>
      <c r="J1593" t="str">
        <f t="shared" si="772"/>
        <v>-443.345412593338+125.342679356692i</v>
      </c>
      <c r="K1593" t="str">
        <f t="shared" si="779"/>
        <v>0.338324800203958-1.19667737203971i</v>
      </c>
      <c r="L1593" t="str">
        <f t="shared" si="780"/>
        <v>0.024921777610957-0.0748955900133596i</v>
      </c>
      <c r="M1593" t="str">
        <f t="shared" si="781"/>
        <v>0.363246577814915-1.27157296205307i</v>
      </c>
      <c r="N1593" t="str">
        <f t="shared" si="782"/>
        <v>-1.49485550079713i</v>
      </c>
      <c r="O1593" t="str">
        <f t="shared" si="783"/>
        <v>0.0758678551369527-0.997117880973417i</v>
      </c>
      <c r="P1593" t="str">
        <f t="shared" si="784"/>
        <v>0.924132144863047+0.997117880973417i</v>
      </c>
      <c r="Q1593" t="str">
        <f t="shared" si="785"/>
        <v>-0.924132144863047+0.497737619823713i</v>
      </c>
      <c r="R1593" t="str">
        <f t="shared" si="786"/>
        <v>-0.324677043616157-1.25384866906241i</v>
      </c>
      <c r="S1593" t="str">
        <f t="shared" si="787"/>
        <v>0.154470742214828i</v>
      </c>
      <c r="T1593" t="str">
        <f t="shared" si="788"/>
        <v>0.193682934535145-0.0501531039075039i</v>
      </c>
      <c r="U1593" t="str">
        <f t="shared" si="789"/>
        <v>0.0000333333333333333-0.000773652132724226i</v>
      </c>
      <c r="V1593" t="str">
        <f t="shared" si="790"/>
        <v>6.66666666666667E-06-0.00773652132724226i</v>
      </c>
      <c r="W1593" t="str">
        <f t="shared" si="791"/>
        <v>0.0000276028187078756-0.000703423748455193i</v>
      </c>
      <c r="X1593" t="str">
        <f t="shared" si="792"/>
        <v>0.0000358243735172566-0.000702680487168486i</v>
      </c>
      <c r="Y1593" t="str">
        <f t="shared" si="793"/>
        <v>0.009+0.916716736317502i</v>
      </c>
      <c r="Z1593" t="str">
        <f t="shared" si="794"/>
        <v>-0.00919975541634816-0.000560056751491091i</v>
      </c>
      <c r="AA1593" t="str">
        <f t="shared" si="795"/>
        <v>0.129211894753058-13.0989610777703i</v>
      </c>
      <c r="AB1593" t="str">
        <f t="shared" si="796"/>
        <v>0.913492488998721-0.236543729727329i</v>
      </c>
      <c r="AC1593" t="str">
        <f t="shared" si="797"/>
        <v>1.03104040942395-1.24749605037636i</v>
      </c>
      <c r="AD1593" t="str">
        <f t="shared" si="798"/>
        <v>0.47224045359035+0.341959798793491i</v>
      </c>
      <c r="AE1593" t="str">
        <f t="shared" si="799"/>
        <v>-0.00415297977668371-0.00341042796548424i</v>
      </c>
      <c r="AF1593" t="str">
        <f t="shared" si="800"/>
        <v>-14.3777735698807-2.2255859438173i</v>
      </c>
      <c r="AG1593" t="str">
        <f t="shared" si="801"/>
        <v>1.01643602058561-0.0222328600515775i</v>
      </c>
      <c r="AH1593" t="str">
        <f t="shared" si="802"/>
        <v>0.0499995761253828+0.0584284764175158i</v>
      </c>
      <c r="AI1593">
        <f t="shared" si="803"/>
        <v>-22.281301013622667</v>
      </c>
      <c r="AJ1593">
        <f t="shared" si="804"/>
        <v>49.445077609192708</v>
      </c>
      <c r="AK1593"/>
      <c r="AL1593"/>
      <c r="AM1593"/>
      <c r="AN1593"/>
    </row>
    <row r="1594" spans="1:40" x14ac:dyDescent="0.25">
      <c r="A1594"/>
      <c r="B1594">
        <f t="shared" si="805"/>
        <v>146000</v>
      </c>
      <c r="C1594" s="237" t="str">
        <f t="shared" si="773"/>
        <v>-3.58539498392083E-06+0.0167741262267047i</v>
      </c>
      <c r="D1594" s="208" t="str">
        <f t="shared" si="774"/>
        <v>-5.95703344503417+0.128601634404736i</v>
      </c>
      <c r="E1594" t="str">
        <f t="shared" si="775"/>
        <v>2870</v>
      </c>
      <c r="F1594" t="str">
        <f t="shared" si="776"/>
        <v>0.777000777000777</v>
      </c>
      <c r="G1594" t="str">
        <f t="shared" si="771"/>
        <v>0.777000777000777</v>
      </c>
      <c r="H1594" t="str">
        <f t="shared" si="777"/>
        <v>8.42163487975398+2.35293415302227i</v>
      </c>
      <c r="I1594" t="str">
        <f t="shared" si="778"/>
        <v>573.340659280137i</v>
      </c>
      <c r="J1594" t="str">
        <f t="shared" si="772"/>
        <v>-443.954730879808+125.428589349397i</v>
      </c>
      <c r="K1594" t="str">
        <f t="shared" si="779"/>
        <v>0.337893814722222-1.19597580072503i</v>
      </c>
      <c r="L1594" t="str">
        <f t="shared" si="780"/>
        <v>0.0248910477809674-0.074854510122019i</v>
      </c>
      <c r="M1594" t="str">
        <f t="shared" si="781"/>
        <v>0.362784862503189-1.27083031084705i</v>
      </c>
      <c r="N1594" t="str">
        <f t="shared" si="782"/>
        <v>-1.49588007619179i</v>
      </c>
      <c r="O1594" t="str">
        <f t="shared" si="783"/>
        <v>0.0748461930479571-0.997195089932872i</v>
      </c>
      <c r="P1594" t="str">
        <f t="shared" si="784"/>
        <v>0.925153806952043+0.997195089932872i</v>
      </c>
      <c r="Q1594" t="str">
        <f t="shared" si="785"/>
        <v>-0.925153806952043+0.498684986258918i</v>
      </c>
      <c r="R1594" t="str">
        <f t="shared" si="786"/>
        <v>-0.324664633250063-1.25287326214723i</v>
      </c>
      <c r="S1594" t="str">
        <f t="shared" si="787"/>
        <v>0.154576616609766i</v>
      </c>
      <c r="T1594" t="str">
        <f t="shared" si="788"/>
        <v>0.193664909903559-0.0501855605406453i</v>
      </c>
      <c r="U1594" t="str">
        <f t="shared" si="789"/>
        <v>0.0000333333333333333-0.000773122234003183i</v>
      </c>
      <c r="V1594" t="str">
        <f t="shared" si="790"/>
        <v>6.66666666666667E-06-0.00773122234003183i</v>
      </c>
      <c r="W1594" t="str">
        <f t="shared" si="791"/>
        <v>0.0000276028180399751-0.000702942093368604i</v>
      </c>
      <c r="X1594" t="str">
        <f t="shared" si="792"/>
        <v>0.0000358131017898684-0.000702199473018208i</v>
      </c>
      <c r="Y1594" t="str">
        <f t="shared" si="793"/>
        <v>0.009+0.91734505484822i</v>
      </c>
      <c r="Z1594" t="str">
        <f t="shared" si="794"/>
        <v>-0.00918715395743423-0.000559400670139165i</v>
      </c>
      <c r="AA1594" t="str">
        <f t="shared" si="795"/>
        <v>0.129034538042709-13.0899771897739i</v>
      </c>
      <c r="AB1594" t="str">
        <f t="shared" si="796"/>
        <v>0.913407477040335-0.236696809247029i</v>
      </c>
      <c r="AC1594" t="str">
        <f t="shared" si="797"/>
        <v>1.03056892629556-1.24665592737482i</v>
      </c>
      <c r="AD1594" t="str">
        <f t="shared" si="798"/>
        <v>0.472593007228815+0.342009210114278i</v>
      </c>
      <c r="AE1594" t="str">
        <f t="shared" si="799"/>
        <v>-0.00415046453528627-0.00340646011312724i</v>
      </c>
      <c r="AF1594" t="str">
        <f t="shared" si="800"/>
        <v>-14.3786683247882-2.22433251861753i</v>
      </c>
      <c r="AG1594" t="str">
        <f t="shared" si="801"/>
        <v>1.01642710235764-0.022234404476943i</v>
      </c>
      <c r="AH1594" t="str">
        <f t="shared" si="802"/>
        <v>0.0499822793996025+0.0583649328522724i</v>
      </c>
      <c r="AI1594">
        <f t="shared" si="803"/>
        <v>-22.288026304041416</v>
      </c>
      <c r="AJ1594">
        <f t="shared" si="804"/>
        <v>49.424071108449567</v>
      </c>
      <c r="AK1594"/>
      <c r="AL1594"/>
      <c r="AM1594"/>
      <c r="AN1594"/>
    </row>
    <row r="1595" spans="1:40" x14ac:dyDescent="0.25">
      <c r="A1595"/>
      <c r="B1595">
        <f t="shared" si="805"/>
        <v>146100</v>
      </c>
      <c r="C1595" s="237" t="str">
        <f t="shared" si="773"/>
        <v>-0.000003580488525624+0.0167626449640794i</v>
      </c>
      <c r="D1595" s="208" t="str">
        <f t="shared" si="774"/>
        <v>-5.95703340741799+0.128513611391275i</v>
      </c>
      <c r="E1595" t="str">
        <f t="shared" si="775"/>
        <v>2870</v>
      </c>
      <c r="F1595" t="str">
        <f t="shared" si="776"/>
        <v>0.777000777000777</v>
      </c>
      <c r="G1595" t="str">
        <f t="shared" si="771"/>
        <v>0.777000777000777</v>
      </c>
      <c r="H1595" t="str">
        <f t="shared" si="777"/>
        <v>8.42252804112989+2.35159392704764i</v>
      </c>
      <c r="I1595" t="str">
        <f t="shared" si="778"/>
        <v>573.733358361836i</v>
      </c>
      <c r="J1595" t="str">
        <f t="shared" si="772"/>
        <v>-444.564466650543+125.514499342102i</v>
      </c>
      <c r="K1595" t="str">
        <f t="shared" si="779"/>
        <v>0.337463631715556-1.19527497009469i</v>
      </c>
      <c r="L1595" t="str">
        <f t="shared" si="780"/>
        <v>0.024860372663266-0.0748134682851961i</v>
      </c>
      <c r="M1595" t="str">
        <f t="shared" si="781"/>
        <v>0.362324004378822-1.27008843837989i</v>
      </c>
      <c r="N1595" t="str">
        <f t="shared" si="782"/>
        <v>-1.49690465158644i</v>
      </c>
      <c r="O1595" t="str">
        <f t="shared" si="783"/>
        <v>0.0738244523888328-0.997271252082145i</v>
      </c>
      <c r="P1595" t="str">
        <f t="shared" si="784"/>
        <v>0.926175547611167+0.997271252082145i</v>
      </c>
      <c r="Q1595" t="str">
        <f t="shared" si="785"/>
        <v>-0.926175547611167+0.499633399504295i</v>
      </c>
      <c r="R1595" t="str">
        <f t="shared" si="786"/>
        <v>-0.324652212847902-1.25189910685346i</v>
      </c>
      <c r="S1595" t="str">
        <f t="shared" si="787"/>
        <v>0.154682491004705i</v>
      </c>
      <c r="T1595" t="str">
        <f t="shared" si="788"/>
        <v>0.193646872334659-0.0502180129935032i</v>
      </c>
      <c r="U1595" t="str">
        <f t="shared" si="789"/>
        <v>0.0000333333333333334-0.000772593060673956i</v>
      </c>
      <c r="V1595" t="str">
        <f t="shared" si="790"/>
        <v>6.66666666666667E-06-0.00772593060673956i</v>
      </c>
      <c r="W1595" t="str">
        <f t="shared" si="791"/>
        <v>0.0000276028173716171-0.000702461097729114i</v>
      </c>
      <c r="X1595" t="str">
        <f t="shared" si="792"/>
        <v>0.0000358018531937388-0.000701719117166905i</v>
      </c>
      <c r="Y1595" t="str">
        <f t="shared" si="793"/>
        <v>0.009+0.917973373378938i</v>
      </c>
      <c r="Z1595" t="str">
        <f t="shared" si="794"/>
        <v>-0.00917457837963037-0.000558746046788378i</v>
      </c>
      <c r="AA1595" t="str">
        <f t="shared" si="795"/>
        <v>0.128857546524857-13.0810056246632i</v>
      </c>
      <c r="AB1595" t="str">
        <f t="shared" si="796"/>
        <v>0.913322404063981-0.236849869050705i</v>
      </c>
      <c r="AC1595" t="str">
        <f t="shared" si="797"/>
        <v>1.03009835041626-1.24581661890604i</v>
      </c>
      <c r="AD1595" t="str">
        <f t="shared" si="798"/>
        <v>0.472945636713098+0.342058275176526i</v>
      </c>
      <c r="AE1595" t="str">
        <f t="shared" si="799"/>
        <v>-0.00414795310430238-0.00340249696086748i</v>
      </c>
      <c r="AF1595" t="str">
        <f t="shared" si="800"/>
        <v>-14.3795614485479-2.22308031565636i</v>
      </c>
      <c r="AG1595" t="str">
        <f t="shared" si="801"/>
        <v>1.01641817998608-0.0222359504329042i</v>
      </c>
      <c r="AH1595" t="str">
        <f t="shared" si="802"/>
        <v>0.049964999744794+0.0583014623786526i</v>
      </c>
      <c r="AI1595">
        <f t="shared" si="803"/>
        <v>-22.294748100604458</v>
      </c>
      <c r="AJ1595">
        <f t="shared" si="804"/>
        <v>49.403057862628614</v>
      </c>
      <c r="AK1595"/>
      <c r="AL1595"/>
      <c r="AM1595"/>
      <c r="AN1595"/>
    </row>
    <row r="1596" spans="1:40" x14ac:dyDescent="0.25">
      <c r="A1596"/>
      <c r="B1596">
        <f t="shared" si="805"/>
        <v>146200</v>
      </c>
      <c r="C1596" s="237" t="str">
        <f t="shared" si="773"/>
        <v>-3.57559213185483E-06+0.0167511794076936i</v>
      </c>
      <c r="D1596" s="208" t="str">
        <f t="shared" si="774"/>
        <v>-5.95703336987897+0.128425708792318i</v>
      </c>
      <c r="E1596" t="str">
        <f t="shared" si="775"/>
        <v>2870</v>
      </c>
      <c r="F1596" t="str">
        <f t="shared" si="776"/>
        <v>0.777000777000777</v>
      </c>
      <c r="G1596" t="str">
        <f t="shared" si="771"/>
        <v>0.777000777000777</v>
      </c>
      <c r="H1596" t="str">
        <f t="shared" si="777"/>
        <v>8.42341957511086+2.35025504237634i</v>
      </c>
      <c r="I1596" t="str">
        <f t="shared" si="778"/>
        <v>574.126057443535i</v>
      </c>
      <c r="J1596" t="str">
        <f t="shared" si="772"/>
        <v>-445.174619905545+125.600409334807i</v>
      </c>
      <c r="K1596" t="str">
        <f t="shared" si="779"/>
        <v>0.337034249246475-1.19457487915902i</v>
      </c>
      <c r="L1596" t="str">
        <f t="shared" si="780"/>
        <v>0.0248297521333793-0.0747724644661373i</v>
      </c>
      <c r="M1596" t="str">
        <f t="shared" si="781"/>
        <v>0.361864001379854-1.26934734362516i</v>
      </c>
      <c r="N1596" t="str">
        <f t="shared" si="782"/>
        <v>-1.49792922698109i</v>
      </c>
      <c r="O1596" t="str">
        <f t="shared" si="783"/>
        <v>0.0728026342321462-0.997346367341286i</v>
      </c>
      <c r="P1596" t="str">
        <f t="shared" si="784"/>
        <v>0.927197365767854+0.997346367341286i</v>
      </c>
      <c r="Q1596" t="str">
        <f t="shared" si="785"/>
        <v>-0.927197365767854+0.500582859639804i</v>
      </c>
      <c r="R1596" t="str">
        <f t="shared" si="786"/>
        <v>-0.324639782406306-1.25092620060514i</v>
      </c>
      <c r="S1596" t="str">
        <f t="shared" si="787"/>
        <v>0.154788365399643i</v>
      </c>
      <c r="T1596" t="str">
        <f t="shared" si="788"/>
        <v>0.193628821827256-0.0502504612623679i</v>
      </c>
      <c r="U1596" t="str">
        <f t="shared" si="789"/>
        <v>0.0000333333333333334-0.000772064611248052i</v>
      </c>
      <c r="V1596" t="str">
        <f t="shared" si="790"/>
        <v>6.66666666666667E-06-0.00772064611248052i</v>
      </c>
      <c r="W1596" t="str">
        <f t="shared" si="791"/>
        <v>0.0000276028167028015-0.000701980760183547i</v>
      </c>
      <c r="X1596" t="str">
        <f t="shared" si="792"/>
        <v>0.0000357906276656156-0.000701239418264492i</v>
      </c>
      <c r="Y1596" t="str">
        <f t="shared" si="793"/>
        <v>0.009+0.918601691909655i</v>
      </c>
      <c r="Z1596" t="str">
        <f t="shared" si="794"/>
        <v>-0.00916202861210182-0.000558092876913388i</v>
      </c>
      <c r="AA1596" t="str">
        <f t="shared" si="795"/>
        <v>0.128680919196805-13.0720463570846i</v>
      </c>
      <c r="AB1596" t="str">
        <f t="shared" si="796"/>
        <v>0.91323727006405-0.237002909120859i</v>
      </c>
      <c r="AC1596" t="str">
        <f t="shared" si="797"/>
        <v>1.02962867963059-1.24497812388843i</v>
      </c>
      <c r="AD1596" t="str">
        <f t="shared" si="798"/>
        <v>0.473298341722836+0.342106993875812i</v>
      </c>
      <c r="AE1596" t="str">
        <f t="shared" si="799"/>
        <v>-0.00414544547250063-0.00339853849946077i</v>
      </c>
      <c r="AF1596" t="str">
        <f t="shared" si="800"/>
        <v>-14.3804529449898-2.22182933358402i</v>
      </c>
      <c r="AG1596" t="str">
        <f t="shared" si="801"/>
        <v>1.01640925347427-0.0222374979010936i</v>
      </c>
      <c r="AH1596" t="str">
        <f t="shared" si="802"/>
        <v>0.049947737100362+0.0582380648556728i</v>
      </c>
      <c r="AI1596">
        <f t="shared" si="803"/>
        <v>-22.301466409334921</v>
      </c>
      <c r="AJ1596">
        <f t="shared" si="804"/>
        <v>49.382037882252462</v>
      </c>
      <c r="AK1596"/>
      <c r="AL1596"/>
      <c r="AM1596"/>
      <c r="AN1596"/>
    </row>
    <row r="1597" spans="1:40" x14ac:dyDescent="0.25">
      <c r="A1597"/>
      <c r="B1597">
        <f t="shared" si="805"/>
        <v>146300</v>
      </c>
      <c r="C1597" s="237" t="str">
        <f t="shared" si="773"/>
        <v>-3.57070577510522E-06+0.0167397295253403i</v>
      </c>
      <c r="D1597" s="208" t="str">
        <f t="shared" si="774"/>
        <v>-5.9570333324169+0.128337926360942i</v>
      </c>
      <c r="E1597" t="str">
        <f t="shared" si="775"/>
        <v>2870</v>
      </c>
      <c r="F1597" t="str">
        <f t="shared" si="776"/>
        <v>0.777000777000777</v>
      </c>
      <c r="G1597" t="str">
        <f t="shared" si="771"/>
        <v>0.777000777000777</v>
      </c>
      <c r="H1597" t="str">
        <f t="shared" si="777"/>
        <v>8.42430948551629+2.34891749741208i</v>
      </c>
      <c r="I1597" t="str">
        <f t="shared" si="778"/>
        <v>574.518756525233i</v>
      </c>
      <c r="J1597" t="str">
        <f t="shared" si="772"/>
        <v>-445.785190644813+125.686319327513i</v>
      </c>
      <c r="K1597" t="str">
        <f t="shared" si="779"/>
        <v>0.336605665383171-1.19387552692948i</v>
      </c>
      <c r="L1597" t="str">
        <f t="shared" si="780"/>
        <v>0.0247991860671706-0.0747314986280785i</v>
      </c>
      <c r="M1597" t="str">
        <f t="shared" si="781"/>
        <v>0.361404851450342-1.26860702555756i</v>
      </c>
      <c r="N1597" t="str">
        <f t="shared" si="782"/>
        <v>-1.49895380237574i</v>
      </c>
      <c r="O1597" t="str">
        <f t="shared" si="783"/>
        <v>0.071780739650556-0.997420435631444i</v>
      </c>
      <c r="P1597" t="str">
        <f t="shared" si="784"/>
        <v>0.928219260349444+0.997420435631444i</v>
      </c>
      <c r="Q1597" t="str">
        <f t="shared" si="785"/>
        <v>-0.928219260349444+0.501533366744296i</v>
      </c>
      <c r="R1597" t="str">
        <f t="shared" si="786"/>
        <v>-0.324627341921906-1.24995454083338i</v>
      </c>
      <c r="S1597" t="str">
        <f t="shared" si="787"/>
        <v>0.154894239794581i</v>
      </c>
      <c r="T1597" t="str">
        <f t="shared" si="788"/>
        <v>0.193610758380171-0.0502829053435291i</v>
      </c>
      <c r="U1597" t="str">
        <f t="shared" si="789"/>
        <v>0.0000333333333333332-0.000771536884241042i</v>
      </c>
      <c r="V1597" t="str">
        <f t="shared" si="790"/>
        <v>6.66666666666667E-06-0.00771536884241042i</v>
      </c>
      <c r="W1597" t="str">
        <f t="shared" si="791"/>
        <v>0.0000276028160335281-0.000701501079382424i</v>
      </c>
      <c r="X1597" t="str">
        <f t="shared" si="792"/>
        <v>0.000035779425142463-0.000700760374964576i</v>
      </c>
      <c r="Y1597" t="str">
        <f t="shared" si="793"/>
        <v>0.009+0.919230010440373i</v>
      </c>
      <c r="Z1597" t="str">
        <f t="shared" si="794"/>
        <v>-0.00914950458425608-0.000557441156006477i</v>
      </c>
      <c r="AA1597" t="str">
        <f t="shared" si="795"/>
        <v>0.128504655059295-13.063099361754i</v>
      </c>
      <c r="AB1597" t="str">
        <f t="shared" si="796"/>
        <v>0.913152075034983-0.237155929439992i</v>
      </c>
      <c r="AC1597" t="str">
        <f t="shared" si="797"/>
        <v>1.02915991178938-1.24414044124167i</v>
      </c>
      <c r="AD1597" t="str">
        <f t="shared" si="798"/>
        <v>0.473651121937528+0.342155366108003i</v>
      </c>
      <c r="AE1597" t="str">
        <f t="shared" si="799"/>
        <v>-0.00414294162868839-0.00339458471968962i</v>
      </c>
      <c r="AF1597" t="str">
        <f t="shared" si="800"/>
        <v>-14.3813428179332-2.22057957105114i</v>
      </c>
      <c r="AG1597" t="str">
        <f t="shared" si="801"/>
        <v>1.01640032282558-0.0222390468631876i</v>
      </c>
      <c r="AH1597" t="str">
        <f t="shared" si="802"/>
        <v>0.0499304914059239+0.0581747401427401i</v>
      </c>
      <c r="AI1597">
        <f t="shared" si="803"/>
        <v>-22.308181236243772</v>
      </c>
      <c r="AJ1597">
        <f t="shared" si="804"/>
        <v>49.36101117781368</v>
      </c>
      <c r="AK1597"/>
      <c r="AL1597"/>
      <c r="AM1597"/>
      <c r="AN1597"/>
    </row>
    <row r="1598" spans="1:40" x14ac:dyDescent="0.25">
      <c r="A1598"/>
      <c r="B1598">
        <f t="shared" si="805"/>
        <v>146400</v>
      </c>
      <c r="C1598" s="237" t="str">
        <f t="shared" si="773"/>
        <v>-3.56582942796099E-06+0.0167282952849007i</v>
      </c>
      <c r="D1598" s="208" t="str">
        <f t="shared" si="774"/>
        <v>-5.95703329503157+0.128250263850905i</v>
      </c>
      <c r="E1598" t="str">
        <f t="shared" si="775"/>
        <v>2870</v>
      </c>
      <c r="F1598" t="str">
        <f t="shared" si="776"/>
        <v>0.777000777000777</v>
      </c>
      <c r="G1598" t="str">
        <f t="shared" si="771"/>
        <v>0.777000777000777</v>
      </c>
      <c r="H1598" t="str">
        <f t="shared" si="777"/>
        <v>8.42519777615482+2.34758129055969i</v>
      </c>
      <c r="I1598" t="str">
        <f t="shared" si="778"/>
        <v>574.911455606932i</v>
      </c>
      <c r="J1598" t="str">
        <f t="shared" si="772"/>
        <v>-446.396178868347+125.772229320217i</v>
      </c>
      <c r="K1598" t="str">
        <f t="shared" si="779"/>
        <v>0.336177878199475-1.19317691241871i</v>
      </c>
      <c r="L1598" t="str">
        <f t="shared" si="780"/>
        <v>0.0247686743408385-0.074690570734244i</v>
      </c>
      <c r="M1598" t="str">
        <f t="shared" si="781"/>
        <v>0.360946552540313-1.26786748315295i</v>
      </c>
      <c r="N1598" t="str">
        <f t="shared" si="782"/>
        <v>-1.49997837777039i</v>
      </c>
      <c r="O1598" t="str">
        <f t="shared" si="783"/>
        <v>0.070758769716801-0.997493456874863i</v>
      </c>
      <c r="P1598" t="str">
        <f t="shared" si="784"/>
        <v>0.929241230283199+0.997493456874863i</v>
      </c>
      <c r="Q1598" t="str">
        <f t="shared" si="785"/>
        <v>-0.929241230283199+0.502484920895527i</v>
      </c>
      <c r="R1598" t="str">
        <f t="shared" si="786"/>
        <v>-0.324614891391327-1.24898412497628i</v>
      </c>
      <c r="S1598" t="str">
        <f t="shared" si="787"/>
        <v>0.155000114189519i</v>
      </c>
      <c r="T1598" t="str">
        <f t="shared" si="788"/>
        <v>0.19359268199222-0.050315345233274i</v>
      </c>
      <c r="U1598" t="str">
        <f t="shared" si="789"/>
        <v>0.0000333333333333333-0.000771009878172573i</v>
      </c>
      <c r="V1598" t="str">
        <f t="shared" si="790"/>
        <v>6.66666666666667E-06-0.00771009878172573i</v>
      </c>
      <c r="W1598" t="str">
        <f t="shared" si="791"/>
        <v>0.0000276028153637974-0.000701022053979967i</v>
      </c>
      <c r="X1598" t="str">
        <f t="shared" si="792"/>
        <v>0.0000357682455614608-0.000700281985924453i</v>
      </c>
      <c r="Y1598" t="str">
        <f t="shared" si="793"/>
        <v>0.009+0.919858328971091i</v>
      </c>
      <c r="Z1598" t="str">
        <f t="shared" si="794"/>
        <v>-0.009137006225742-0.000556790879577476i</v>
      </c>
      <c r="AA1598" t="str">
        <f t="shared" si="795"/>
        <v>0.128328753116499-13.0541646134565i</v>
      </c>
      <c r="AB1598" t="str">
        <f t="shared" si="796"/>
        <v>0.913066818971194-0.237308929990593i</v>
      </c>
      <c r="AC1598" t="str">
        <f t="shared" si="797"/>
        <v>1.02869204474971-1.24330356988661i</v>
      </c>
      <c r="AD1598" t="str">
        <f t="shared" si="798"/>
        <v>0.474003977036531+0.342203391769231i</v>
      </c>
      <c r="AE1598" t="str">
        <f t="shared" si="799"/>
        <v>-0.00414044156171165-0.00339063561236287i</v>
      </c>
      <c r="AF1598" t="str">
        <f t="shared" si="800"/>
        <v>-14.3822310711864-2.21933102670878i</v>
      </c>
      <c r="AG1598" t="str">
        <f t="shared" si="801"/>
        <v>1.01639138804336-0.0222405973009056i</v>
      </c>
      <c r="AH1598" t="str">
        <f t="shared" si="802"/>
        <v>0.0499132626013113+0.0581114880996493i</v>
      </c>
      <c r="AI1598">
        <f t="shared" si="803"/>
        <v>-22.31489258732983</v>
      </c>
      <c r="AJ1598">
        <f t="shared" si="804"/>
        <v>49.339977759772701</v>
      </c>
      <c r="AK1598"/>
      <c r="AL1598"/>
      <c r="AM1598"/>
      <c r="AN1598"/>
    </row>
    <row r="1599" spans="1:40" x14ac:dyDescent="0.25">
      <c r="A1599"/>
      <c r="B1599">
        <f t="shared" si="805"/>
        <v>146500</v>
      </c>
      <c r="C1599" s="237" t="str">
        <f t="shared" si="773"/>
        <v>-3.56096306310148E-06+0.0167168766543435i</v>
      </c>
      <c r="D1599" s="208" t="str">
        <f t="shared" si="774"/>
        <v>-5.95703325772278+0.128162721016634i</v>
      </c>
      <c r="E1599" t="str">
        <f t="shared" si="775"/>
        <v>2870</v>
      </c>
      <c r="F1599" t="str">
        <f t="shared" si="776"/>
        <v>0.777000777000777</v>
      </c>
      <c r="G1599" t="str">
        <f t="shared" si="771"/>
        <v>0.777000777000777</v>
      </c>
      <c r="H1599" t="str">
        <f t="shared" si="777"/>
        <v>8.42608445082434+2.34624642022511i</v>
      </c>
      <c r="I1599" t="str">
        <f t="shared" si="778"/>
        <v>575.304154688631i</v>
      </c>
      <c r="J1599" t="str">
        <f t="shared" si="772"/>
        <v>-447.007584576147+125.858139312922i</v>
      </c>
      <c r="K1599" t="str">
        <f t="shared" si="779"/>
        <v>0.33575088577486-1.19247903464049i</v>
      </c>
      <c r="L1599" t="str">
        <f t="shared" si="780"/>
        <v>0.0247382168309164-0.0746496807478483i</v>
      </c>
      <c r="M1599" t="str">
        <f t="shared" si="781"/>
        <v>0.360489102605776-1.26712871538834i</v>
      </c>
      <c r="N1599" t="str">
        <f t="shared" si="782"/>
        <v>-1.50100295316504i</v>
      </c>
      <c r="O1599" t="str">
        <f t="shared" si="783"/>
        <v>0.0697367255036983-0.997565430994891i</v>
      </c>
      <c r="P1599" t="str">
        <f t="shared" si="784"/>
        <v>0.930263274496302+0.997565430994891i</v>
      </c>
      <c r="Q1599" t="str">
        <f t="shared" si="785"/>
        <v>-0.930263274496302+0.503437522170149i</v>
      </c>
      <c r="R1599" t="str">
        <f t="shared" si="786"/>
        <v>-0.324602430811193-1.24801495047895i</v>
      </c>
      <c r="S1599" t="str">
        <f t="shared" si="787"/>
        <v>0.155105988584458i</v>
      </c>
      <c r="T1599" t="str">
        <f t="shared" si="788"/>
        <v>0.193574592662221-0.0503477809278882i</v>
      </c>
      <c r="U1599" t="str">
        <f t="shared" si="789"/>
        <v>0.0000333333333333333-0.000770483591566313i</v>
      </c>
      <c r="V1599" t="str">
        <f t="shared" si="790"/>
        <v>6.66666666666667E-06-0.00770483591566313i</v>
      </c>
      <c r="W1599" t="str">
        <f t="shared" si="791"/>
        <v>0.000027602814693609-0.000700543682634057i</v>
      </c>
      <c r="X1599" t="str">
        <f t="shared" si="792"/>
        <v>0.0000357570888600027-0.000699804249805066i</v>
      </c>
      <c r="Y1599" t="str">
        <f t="shared" si="793"/>
        <v>0.009+0.920486647501809i</v>
      </c>
      <c r="Z1599" t="str">
        <f t="shared" si="794"/>
        <v>-0.00912453346644852-0.000556142043153671i</v>
      </c>
      <c r="AA1599" t="str">
        <f t="shared" si="795"/>
        <v>0.128153212376002-13.0452420870466i</v>
      </c>
      <c r="AB1599" t="str">
        <f t="shared" si="796"/>
        <v>0.91298150186711-0.237461910755144i</v>
      </c>
      <c r="AC1599" t="str">
        <f t="shared" si="797"/>
        <v>1.02822507637492-1.24246750874536i</v>
      </c>
      <c r="AD1599" t="str">
        <f t="shared" si="798"/>
        <v>0.474356906699049+0.342251070755896i</v>
      </c>
      <c r="AE1599" t="str">
        <f t="shared" si="799"/>
        <v>-0.00413794526045474-0.00338669116831567i</v>
      </c>
      <c r="AF1599" t="str">
        <f t="shared" si="800"/>
        <v>-14.3831177085471-2.21808369920848i</v>
      </c>
      <c r="AG1599" t="str">
        <f t="shared" si="801"/>
        <v>1.01638244913096-0.0222421491960105i</v>
      </c>
      <c r="AH1599" t="str">
        <f t="shared" si="802"/>
        <v>0.0498960506265664+0.0580483085865826i</v>
      </c>
      <c r="AI1599">
        <f t="shared" si="803"/>
        <v>-22.321600468579895</v>
      </c>
      <c r="AJ1599">
        <f t="shared" si="804"/>
        <v>49.318937638559952</v>
      </c>
      <c r="AK1599"/>
      <c r="AL1599"/>
      <c r="AM1599"/>
      <c r="AN1599"/>
    </row>
    <row r="1600" spans="1:40" x14ac:dyDescent="0.25">
      <c r="A1600"/>
      <c r="B1600">
        <f t="shared" si="805"/>
        <v>146600</v>
      </c>
      <c r="C1600" s="237" t="str">
        <f t="shared" si="773"/>
        <v>-3.55610665329922E-06+0.016705473601725i</v>
      </c>
      <c r="D1600" s="208" t="str">
        <f t="shared" si="774"/>
        <v>-5.9570332204903+0.128075297613225i</v>
      </c>
      <c r="E1600" t="str">
        <f t="shared" si="775"/>
        <v>2870</v>
      </c>
      <c r="F1600" t="str">
        <f t="shared" si="776"/>
        <v>0.777000777000777</v>
      </c>
      <c r="G1600" t="str">
        <f t="shared" si="771"/>
        <v>0.777000777000777</v>
      </c>
      <c r="H1600" t="str">
        <f t="shared" si="777"/>
        <v>8.42696951331203+2.34491288481538i</v>
      </c>
      <c r="I1600" t="str">
        <f t="shared" si="778"/>
        <v>575.69685377033i</v>
      </c>
      <c r="J1600" t="str">
        <f t="shared" si="772"/>
        <v>-447.619407768214+125.944049305628i</v>
      </c>
      <c r="K1600" t="str">
        <f t="shared" si="779"/>
        <v>0.335324686194401-1.19178189260977i</v>
      </c>
      <c r="L1600" t="str">
        <f t="shared" si="780"/>
        <v>0.0247078134142714-0.0746088286320956i</v>
      </c>
      <c r="M1600" t="str">
        <f t="shared" si="781"/>
        <v>0.360032499608672-1.26639072124187i</v>
      </c>
      <c r="N1600" t="str">
        <f t="shared" si="782"/>
        <v>-1.5020275285597i</v>
      </c>
      <c r="O1600" t="str">
        <f t="shared" si="783"/>
        <v>0.0687146080841341-0.997636357915971i</v>
      </c>
      <c r="P1600" t="str">
        <f t="shared" si="784"/>
        <v>0.931285391915866+0.997636357915971i</v>
      </c>
      <c r="Q1600" t="str">
        <f t="shared" si="785"/>
        <v>-0.931285391915866+0.504391170643729i</v>
      </c>
      <c r="R1600" t="str">
        <f t="shared" si="786"/>
        <v>-0.324589960178122-1.24704701479344i</v>
      </c>
      <c r="S1600" t="str">
        <f t="shared" si="787"/>
        <v>0.155211862979396i</v>
      </c>
      <c r="T1600" t="str">
        <f t="shared" si="788"/>
        <v>0.193556490388984-0.0503802124236543i</v>
      </c>
      <c r="U1600" t="str">
        <f t="shared" si="789"/>
        <v>0.0000333333333333334-0.000769958022949966i</v>
      </c>
      <c r="V1600" t="str">
        <f t="shared" si="790"/>
        <v>6.66666666666667E-06-0.00769958022949967i</v>
      </c>
      <c r="W1600" t="str">
        <f t="shared" si="791"/>
        <v>0.0000276028140229631-0.000700065964006243i</v>
      </c>
      <c r="X1600" t="str">
        <f t="shared" si="792"/>
        <v>0.0000357459549756955-0.000699327165271017i</v>
      </c>
      <c r="Y1600" t="str">
        <f t="shared" si="793"/>
        <v>0.009+0.921114966032527i</v>
      </c>
      <c r="Z1600" t="str">
        <f t="shared" si="794"/>
        <v>-0.00911208623650385-0.000555494642279719i</v>
      </c>
      <c r="AA1600" t="str">
        <f t="shared" si="795"/>
        <v>0.127978031848788-13.0363317574473i</v>
      </c>
      <c r="AB1600" t="str">
        <f t="shared" si="796"/>
        <v>0.912896123717117-0.23761487171611i</v>
      </c>
      <c r="AC1600" t="str">
        <f t="shared" si="797"/>
        <v>1.02775900453458-1.24163225674117i</v>
      </c>
      <c r="AD1600" t="str">
        <f t="shared" si="798"/>
        <v>0.474709910604152+0.342298402964648i</v>
      </c>
      <c r="AE1600" t="str">
        <f t="shared" si="799"/>
        <v>-0.00413545271384028-0.00338275137840909i</v>
      </c>
      <c r="AF1600" t="str">
        <f t="shared" si="800"/>
        <v>-14.3840027338023-2.21683758720215i</v>
      </c>
      <c r="AG1600" t="str">
        <f t="shared" si="801"/>
        <v>1.01637350609176-0.0222437025303083i</v>
      </c>
      <c r="AH1600" t="str">
        <f t="shared" si="802"/>
        <v>0.0498788554219429+0.0579852014641016i</v>
      </c>
      <c r="AI1600">
        <f t="shared" si="803"/>
        <v>-22.328304885969274</v>
      </c>
      <c r="AJ1600">
        <f t="shared" si="804"/>
        <v>49.297890824571752</v>
      </c>
      <c r="AK1600"/>
      <c r="AL1600"/>
      <c r="AM1600"/>
      <c r="AN1600"/>
    </row>
    <row r="1601" spans="1:40" x14ac:dyDescent="0.25">
      <c r="A1601"/>
      <c r="B1601">
        <f t="shared" si="805"/>
        <v>146700</v>
      </c>
      <c r="C1601" s="237" t="str">
        <f t="shared" si="773"/>
        <v>-3.55126017141946E-06+0.0166940860951883i</v>
      </c>
      <c r="D1601" s="208" t="str">
        <f t="shared" si="774"/>
        <v>-5.95703318333394+0.127987993396444i</v>
      </c>
      <c r="E1601" t="str">
        <f t="shared" si="775"/>
        <v>2870</v>
      </c>
      <c r="F1601" t="str">
        <f t="shared" si="776"/>
        <v>0.777000777000777</v>
      </c>
      <c r="G1601" t="str">
        <f t="shared" si="771"/>
        <v>0.777000777000777</v>
      </c>
      <c r="H1601" t="str">
        <f t="shared" si="777"/>
        <v>8.4278529673944+2.34358068273872i</v>
      </c>
      <c r="I1601" t="str">
        <f t="shared" si="778"/>
        <v>576.089552852028i</v>
      </c>
      <c r="J1601" t="str">
        <f t="shared" si="772"/>
        <v>-448.231648444546+126.029959298333i</v>
      </c>
      <c r="K1601" t="str">
        <f t="shared" si="779"/>
        <v>0.334899277548767-1.19108548534267i</v>
      </c>
      <c r="L1601" t="str">
        <f t="shared" si="780"/>
        <v>0.0246774639681026-0.07456801435018i</v>
      </c>
      <c r="M1601" t="str">
        <f t="shared" si="781"/>
        <v>0.35957674151687-1.26565349969285i</v>
      </c>
      <c r="N1601" t="str">
        <f t="shared" si="782"/>
        <v>-1.50305210395435i</v>
      </c>
      <c r="O1601" t="str">
        <f t="shared" si="783"/>
        <v>0.0676924185311006-0.997706237563648i</v>
      </c>
      <c r="P1601" t="str">
        <f t="shared" si="784"/>
        <v>0.932307581468899+0.997706237563648i</v>
      </c>
      <c r="Q1601" t="str">
        <f t="shared" si="785"/>
        <v>-0.932307581468899+0.505345866390702i</v>
      </c>
      <c r="R1601" t="str">
        <f t="shared" si="786"/>
        <v>-0.324577479488732-1.24608031537878i</v>
      </c>
      <c r="S1601" t="str">
        <f t="shared" si="787"/>
        <v>0.155317737374334i</v>
      </c>
      <c r="T1601" t="str">
        <f t="shared" si="788"/>
        <v>0.193538375171329-0.0504126397168542i</v>
      </c>
      <c r="U1601" t="str">
        <f t="shared" si="789"/>
        <v>0.0000333333333333332-0.000769433170855245i</v>
      </c>
      <c r="V1601" t="str">
        <f t="shared" si="790"/>
        <v>6.66666666666667E-06-0.00769433170855245i</v>
      </c>
      <c r="W1601" t="str">
        <f t="shared" si="791"/>
        <v>0.0000276028133518594-0.00069958889676172i</v>
      </c>
      <c r="X1601" t="str">
        <f t="shared" si="792"/>
        <v>0.0000357348438463584-0.00069885073099054i</v>
      </c>
      <c r="Y1601" t="str">
        <f t="shared" si="793"/>
        <v>0.009+0.921743284563245i</v>
      </c>
      <c r="Z1601" t="str">
        <f t="shared" si="794"/>
        <v>-0.00909966446627436-0.000554848672517574i</v>
      </c>
      <c r="AA1601" t="str">
        <f t="shared" si="795"/>
        <v>0.127803210549226-13.0274335996504i</v>
      </c>
      <c r="AB1601" t="str">
        <f t="shared" si="796"/>
        <v>0.91281068451565-0.237767812855957i</v>
      </c>
      <c r="AC1601" t="str">
        <f t="shared" si="797"/>
        <v>1.02729382710446-1.2407978127986i</v>
      </c>
      <c r="AD1601" t="str">
        <f t="shared" si="798"/>
        <v>0.475062988430758+0.342345388292431i</v>
      </c>
      <c r="AE1601" t="str">
        <f t="shared" si="799"/>
        <v>-0.00413296391082891-0.00337881623353057i</v>
      </c>
      <c r="AF1601" t="str">
        <f t="shared" si="800"/>
        <v>-14.3848861507283-2.21559268934228i</v>
      </c>
      <c r="AG1601" t="str">
        <f t="shared" si="801"/>
        <v>1.01636455892912-0.0222452572856475i</v>
      </c>
      <c r="AH1601" t="str">
        <f t="shared" si="802"/>
        <v>0.049861676927903+0.0579221665931569i</v>
      </c>
      <c r="AI1601">
        <f t="shared" si="803"/>
        <v>-22.335005845460966</v>
      </c>
      <c r="AJ1601">
        <f t="shared" si="804"/>
        <v>49.276837328176832</v>
      </c>
      <c r="AK1601"/>
      <c r="AL1601"/>
      <c r="AM1601"/>
      <c r="AN1601"/>
    </row>
    <row r="1602" spans="1:40" x14ac:dyDescent="0.25">
      <c r="A1602"/>
      <c r="B1602">
        <f t="shared" si="805"/>
        <v>146800</v>
      </c>
      <c r="C1602" s="237" t="str">
        <f t="shared" si="773"/>
        <v>-3.54642359041984E-06+0.0166827141029636i</v>
      </c>
      <c r="D1602" s="208" t="str">
        <f t="shared" si="774"/>
        <v>-5.95703314625348+0.127900808122721i</v>
      </c>
      <c r="E1602" t="str">
        <f t="shared" si="775"/>
        <v>2870</v>
      </c>
      <c r="F1602" t="str">
        <f t="shared" si="776"/>
        <v>0.777000777000777</v>
      </c>
      <c r="G1602" t="str">
        <f t="shared" si="771"/>
        <v>0.777000777000777</v>
      </c>
      <c r="H1602" t="str">
        <f t="shared" si="777"/>
        <v>8.42873481683738+2.34224981240443i</v>
      </c>
      <c r="I1602" t="str">
        <f t="shared" si="778"/>
        <v>576.482251933727i</v>
      </c>
      <c r="J1602" t="str">
        <f t="shared" si="772"/>
        <v>-448.844306605145+126.115869291037i</v>
      </c>
      <c r="K1602" t="str">
        <f t="shared" si="779"/>
        <v>0.3344746579342-1.19038981185644i</v>
      </c>
      <c r="L1602" t="str">
        <f t="shared" si="780"/>
        <v>0.0246471683699412-0.074527237865287i</v>
      </c>
      <c r="M1602" t="str">
        <f t="shared" si="781"/>
        <v>0.359121826304141-1.26491704972173i</v>
      </c>
      <c r="N1602" t="str">
        <f t="shared" si="782"/>
        <v>-1.504076679349i</v>
      </c>
      <c r="O1602" t="str">
        <f t="shared" si="783"/>
        <v>0.0666701579176363-0.997775069864565i</v>
      </c>
      <c r="P1602" t="str">
        <f t="shared" si="784"/>
        <v>0.933329842082364+0.997775069864565i</v>
      </c>
      <c r="Q1602" t="str">
        <f t="shared" si="785"/>
        <v>-0.933329842082364+0.506301609484435i</v>
      </c>
      <c r="R1602" t="str">
        <f t="shared" si="786"/>
        <v>-0.324564988739639-1.24511484970089i</v>
      </c>
      <c r="S1602" t="str">
        <f t="shared" si="787"/>
        <v>0.155423611769272i</v>
      </c>
      <c r="T1602" t="str">
        <f t="shared" si="788"/>
        <v>0.193520247008067-0.0504450628037678i</v>
      </c>
      <c r="U1602" t="str">
        <f t="shared" si="789"/>
        <v>0.0000333333333333333-0.000768909033817879i</v>
      </c>
      <c r="V1602" t="str">
        <f t="shared" si="790"/>
        <v>6.66666666666667E-06-0.00768909033817879i</v>
      </c>
      <c r="W1602" t="str">
        <f t="shared" si="791"/>
        <v>0.0000276028126802984-0.00069911247956933i</v>
      </c>
      <c r="X1602" t="str">
        <f t="shared" si="792"/>
        <v>0.0000357237554100236-0.00069837494563551i</v>
      </c>
      <c r="Y1602" t="str">
        <f t="shared" si="793"/>
        <v>0.009+0.922371603093963i</v>
      </c>
      <c r="Z1602" t="str">
        <f t="shared" si="794"/>
        <v>-0.00908726808636395-0.000554204129446426i</v>
      </c>
      <c r="AA1602" t="str">
        <f t="shared" si="795"/>
        <v>0.127628747495056-13.0185475887159i</v>
      </c>
      <c r="AB1602" t="str">
        <f t="shared" si="796"/>
        <v>0.912725184257102-0.237920734157138i</v>
      </c>
      <c r="AC1602" t="str">
        <f t="shared" si="797"/>
        <v>1.02682954196652-1.23996417584335i</v>
      </c>
      <c r="AD1602" t="str">
        <f t="shared" si="798"/>
        <v>0.475416139857649+0.342392026636435i</v>
      </c>
      <c r="AE1602" t="str">
        <f t="shared" si="799"/>
        <v>-0.00413047884041932-0.00337488572459335i</v>
      </c>
      <c r="AF1602" t="str">
        <f t="shared" si="800"/>
        <v>-14.3857679630909-2.21434900428171i</v>
      </c>
      <c r="AG1602" t="str">
        <f t="shared" si="801"/>
        <v>1.01635560764642-0.02224681344392i</v>
      </c>
      <c r="AH1602" t="str">
        <f t="shared" si="802"/>
        <v>0.0498445150851203+0.0578592038350776i</v>
      </c>
      <c r="AI1602">
        <f t="shared" si="803"/>
        <v>-22.341703353006285</v>
      </c>
      <c r="AJ1602">
        <f t="shared" si="804"/>
        <v>49.255777159709936</v>
      </c>
      <c r="AK1602"/>
      <c r="AL1602"/>
      <c r="AM1602"/>
      <c r="AN1602"/>
    </row>
    <row r="1603" spans="1:40" x14ac:dyDescent="0.25">
      <c r="A1603"/>
      <c r="B1603">
        <f t="shared" si="805"/>
        <v>146900</v>
      </c>
      <c r="C1603" s="237" t="str">
        <f t="shared" si="773"/>
        <v>-3.54159688335007E-06+0.0166713575933675i</v>
      </c>
      <c r="D1603" s="208" t="str">
        <f t="shared" si="774"/>
        <v>-5.95703310924873+0.127813741549151i</v>
      </c>
      <c r="E1603" t="str">
        <f t="shared" si="775"/>
        <v>2870</v>
      </c>
      <c r="F1603" t="str">
        <f t="shared" si="776"/>
        <v>0.777000777000777</v>
      </c>
      <c r="G1603" t="str">
        <f t="shared" si="771"/>
        <v>0.777000777000777</v>
      </c>
      <c r="H1603" t="str">
        <f t="shared" si="777"/>
        <v>8.42961506539625+2.34092027222301i</v>
      </c>
      <c r="I1603" t="str">
        <f t="shared" si="778"/>
        <v>576.874951015426i</v>
      </c>
      <c r="J1603" t="str">
        <f t="shared" si="772"/>
        <v>-449.45738225001+126.201779283743i</v>
      </c>
      <c r="K1603" t="str">
        <f t="shared" si="779"/>
        <v>0.334050825452503-1.18969487116952i</v>
      </c>
      <c r="L1603" t="str">
        <f t="shared" si="780"/>
        <v>0.0246169264976483-0.0744864991405922i</v>
      </c>
      <c r="M1603" t="str">
        <f t="shared" si="781"/>
        <v>0.358667751950151-1.26418137031011i</v>
      </c>
      <c r="N1603" t="str">
        <f t="shared" si="782"/>
        <v>-1.50510125474365i</v>
      </c>
      <c r="O1603" t="str">
        <f t="shared" si="783"/>
        <v>0.0656478273168637-0.997842854746465i</v>
      </c>
      <c r="P1603" t="str">
        <f t="shared" si="784"/>
        <v>0.934352172683136+0.997842854746465i</v>
      </c>
      <c r="Q1603" t="str">
        <f t="shared" si="785"/>
        <v>-0.934352172683136+0.507258399997185i</v>
      </c>
      <c r="R1603" t="str">
        <f t="shared" si="786"/>
        <v>-0.324552487927449-1.24415061523261i</v>
      </c>
      <c r="S1603" t="str">
        <f t="shared" si="787"/>
        <v>0.15552948616421i</v>
      </c>
      <c r="T1603" t="str">
        <f t="shared" si="788"/>
        <v>0.193502105898014-0.0504774816806721i</v>
      </c>
      <c r="U1603" t="str">
        <f t="shared" si="789"/>
        <v>0.0000333333333333333-0.000768385610377569i</v>
      </c>
      <c r="V1603" t="str">
        <f t="shared" si="790"/>
        <v>6.66666666666667E-06-0.00768385610377569i</v>
      </c>
      <c r="W1603" t="str">
        <f t="shared" si="791"/>
        <v>0.0000276028120082796-0.000698636711101531i</v>
      </c>
      <c r="X1603" t="str">
        <f t="shared" si="792"/>
        <v>0.0000357126896049326-0.000697899807881402i</v>
      </c>
      <c r="Y1603" t="str">
        <f t="shared" si="793"/>
        <v>0.009+0.922999921624681i</v>
      </c>
      <c r="Z1603" t="str">
        <f t="shared" si="794"/>
        <v>-0.00907489702761262-0.000553561008662585i</v>
      </c>
      <c r="AA1603" t="str">
        <f t="shared" si="795"/>
        <v>0.127454641707377-13.009673699772i</v>
      </c>
      <c r="AB1603" t="str">
        <f t="shared" si="796"/>
        <v>0.912639622935888-0.238073635602095i</v>
      </c>
      <c r="AC1603" t="str">
        <f t="shared" si="797"/>
        <v>1.02636614700888-1.2391313448024i</v>
      </c>
      <c r="AD1603" t="str">
        <f t="shared" si="798"/>
        <v>0.475769364563457+0.342438317894134i</v>
      </c>
      <c r="AE1603" t="str">
        <f t="shared" si="799"/>
        <v>-0.00412799749164786-0.00337095984253664i</v>
      </c>
      <c r="AF1603" t="str">
        <f t="shared" si="800"/>
        <v>-14.386648174645-2.21310653067386i</v>
      </c>
      <c r="AG1603" t="str">
        <f t="shared" si="801"/>
        <v>1.01634665224703-0.0222483709870598i</v>
      </c>
      <c r="AH1603" t="str">
        <f t="shared" si="802"/>
        <v>0.0498273698344737+0.0577963130515747i</v>
      </c>
      <c r="AI1603">
        <f t="shared" si="803"/>
        <v>-22.348397414544806</v>
      </c>
      <c r="AJ1603">
        <f t="shared" si="804"/>
        <v>49.234710329477089</v>
      </c>
      <c r="AK1603"/>
      <c r="AL1603"/>
      <c r="AM1603"/>
      <c r="AN1603"/>
    </row>
    <row r="1604" spans="1:40" x14ac:dyDescent="0.25">
      <c r="A1604"/>
      <c r="B1604">
        <f t="shared" si="805"/>
        <v>147000</v>
      </c>
      <c r="C1604" s="237" t="str">
        <f t="shared" si="773"/>
        <v>-3.53678002335143E-06+0.0166600165348027i</v>
      </c>
      <c r="D1604" s="208" t="str">
        <f t="shared" si="774"/>
        <v>-5.95703307231947+0.127726793433487i</v>
      </c>
      <c r="E1604" t="str">
        <f t="shared" si="775"/>
        <v>2870</v>
      </c>
      <c r="F1604" t="str">
        <f t="shared" si="776"/>
        <v>0.777000777000777</v>
      </c>
      <c r="G1604" t="str">
        <f t="shared" si="771"/>
        <v>0.777000777000777</v>
      </c>
      <c r="H1604" t="str">
        <f t="shared" si="777"/>
        <v>8.43049371681575+2.33959206060605i</v>
      </c>
      <c r="I1604" t="str">
        <f t="shared" si="778"/>
        <v>577.267650097124i</v>
      </c>
      <c r="J1604" t="str">
        <f t="shared" si="772"/>
        <v>-450.070875379141+126.287689276448i</v>
      </c>
      <c r="K1604" t="str">
        <f t="shared" si="779"/>
        <v>0.333627778211004-1.18900066230151i</v>
      </c>
      <c r="L1604" t="str">
        <f t="shared" si="780"/>
        <v>0.0245867382294149-0.0744457981392635i</v>
      </c>
      <c r="M1604" t="str">
        <f t="shared" si="781"/>
        <v>0.358214516440419-1.26344646044077i</v>
      </c>
      <c r="N1604" t="str">
        <f t="shared" si="782"/>
        <v>-1.5061258301383i</v>
      </c>
      <c r="O1604" t="str">
        <f t="shared" si="783"/>
        <v>0.0646254278019793-0.997909592138191i</v>
      </c>
      <c r="P1604" t="str">
        <f t="shared" si="784"/>
        <v>0.935374572198021+0.997909592138191i</v>
      </c>
      <c r="Q1604" t="str">
        <f t="shared" si="785"/>
        <v>-0.935374572198021+0.508216238000109i</v>
      </c>
      <c r="R1604" t="str">
        <f t="shared" si="786"/>
        <v>-0.324539977048775-1.24318760945362i</v>
      </c>
      <c r="S1604" t="str">
        <f t="shared" si="787"/>
        <v>0.155635360559148i</v>
      </c>
      <c r="T1604" t="str">
        <f t="shared" si="788"/>
        <v>0.193483951839979-0.0505098963438437i</v>
      </c>
      <c r="U1604" t="str">
        <f t="shared" si="789"/>
        <v>0.0000333333333333334-0.000767862899077993i</v>
      </c>
      <c r="V1604" t="str">
        <f t="shared" si="790"/>
        <v>6.66666666666667E-06-0.00767862899077993i</v>
      </c>
      <c r="W1604" t="str">
        <f t="shared" si="791"/>
        <v>0.0000276028113358035-0.000698161590034393i</v>
      </c>
      <c r="X1604" t="str">
        <f t="shared" si="792"/>
        <v>0.0000357016463695375-0.000697425316407297i</v>
      </c>
      <c r="Y1604" t="str">
        <f t="shared" si="793"/>
        <v>0.009+0.923628240155399i</v>
      </c>
      <c r="Z1604" t="str">
        <f t="shared" si="794"/>
        <v>-0.00906255122109577-0.000552919305779424i</v>
      </c>
      <c r="AA1604" t="str">
        <f t="shared" si="795"/>
        <v>0.127280892210631-13.0008119080149i</v>
      </c>
      <c r="AB1604" t="str">
        <f t="shared" si="796"/>
        <v>0.91255400054639-0.238226517173266i</v>
      </c>
      <c r="AC1604" t="str">
        <f t="shared" si="797"/>
        <v>1.0259036401258-1.23829931860391i</v>
      </c>
      <c r="AD1604" t="str">
        <f t="shared" si="798"/>
        <v>0.476122662226671+0.342484261963254i</v>
      </c>
      <c r="AE1604" t="str">
        <f t="shared" si="799"/>
        <v>-0.00412551985358857-0.00336703857832538i</v>
      </c>
      <c r="AF1604" t="str">
        <f t="shared" si="800"/>
        <v>-14.3875267891352-2.21186526717256i</v>
      </c>
      <c r="AG1604" t="str">
        <f t="shared" si="801"/>
        <v>1.01633769273433-0.0222499298970437i</v>
      </c>
      <c r="AH1604" t="str">
        <f t="shared" si="802"/>
        <v>0.0498102411170516+0.0577334941047383i</v>
      </c>
      <c r="AI1604">
        <f t="shared" si="803"/>
        <v>-22.355088036004226</v>
      </c>
      <c r="AJ1604">
        <f t="shared" si="804"/>
        <v>49.213636847752149</v>
      </c>
      <c r="AK1604"/>
      <c r="AL1604"/>
      <c r="AM1604"/>
      <c r="AN1604"/>
    </row>
    <row r="1605" spans="1:40" x14ac:dyDescent="0.25">
      <c r="A1605"/>
      <c r="B1605">
        <f t="shared" si="805"/>
        <v>147100</v>
      </c>
      <c r="C1605" s="237" t="str">
        <f t="shared" si="773"/>
        <v>-3.53197298365649E-06+0.0166486908957581i</v>
      </c>
      <c r="D1605" s="208" t="str">
        <f t="shared" si="774"/>
        <v>-5.9570330354655+0.127639963534145i</v>
      </c>
      <c r="E1605" t="str">
        <f t="shared" si="775"/>
        <v>2870</v>
      </c>
      <c r="F1605" t="str">
        <f t="shared" si="776"/>
        <v>0.777000777000777</v>
      </c>
      <c r="G1605" t="str">
        <f t="shared" ref="G1605:G1668" si="806">IF($C$11=$C$7,$C$24,F1605)</f>
        <v>0.777000777000777</v>
      </c>
      <c r="H1605" t="str">
        <f t="shared" si="777"/>
        <v>8.43137077483007+2.33826517596633i</v>
      </c>
      <c r="I1605" t="str">
        <f t="shared" si="778"/>
        <v>577.660349178823i</v>
      </c>
      <c r="J1605" t="str">
        <f t="shared" ref="J1605:J1668" si="807">IMSUM(COMPLEX(0,2*PI()*B1605*$C$113*$C$112),COMPLEX(0,2*PI()*B1605*$C$113*$C$111),COMPLEX(0,2*PI()*B1605*$C$28*10^-12*$C$111),COMPLEX(-1*2*PI()*B1605*2*PI()*B1605*$C$113*$C$112*$C$28*10^-12*$C$111,0),COMPLEX(1,0))</f>
        <v>-450.684785992538+126.373599269153i</v>
      </c>
      <c r="K1605" t="str">
        <f t="shared" si="779"/>
        <v>0.333205514322555-1.18830718427318i</v>
      </c>
      <c r="L1605" t="str">
        <f t="shared" si="780"/>
        <v>0.0245566034437608-0.07440513482446i</v>
      </c>
      <c r="M1605" t="str">
        <f t="shared" si="781"/>
        <v>0.357762117766316-1.26271231909764i</v>
      </c>
      <c r="N1605" t="str">
        <f t="shared" si="782"/>
        <v>-1.50715040553296i</v>
      </c>
      <c r="O1605" t="str">
        <f t="shared" si="783"/>
        <v>0.0636029604462418-0.997975281969686i</v>
      </c>
      <c r="P1605" t="str">
        <f t="shared" si="784"/>
        <v>0.936397039553758+0.997975281969686i</v>
      </c>
      <c r="Q1605" t="str">
        <f t="shared" si="785"/>
        <v>-0.936397039553758+0.509175123563274i</v>
      </c>
      <c r="R1605" t="str">
        <f t="shared" si="786"/>
        <v>-0.324527456100217-1.24222582985047i</v>
      </c>
      <c r="S1605" t="str">
        <f t="shared" si="787"/>
        <v>0.155741234954087i</v>
      </c>
      <c r="T1605" t="str">
        <f t="shared" si="788"/>
        <v>0.193465784832778-0.0505423067895561i</v>
      </c>
      <c r="U1605" t="str">
        <f t="shared" si="789"/>
        <v>0.0000333333333333332-0.000767340898466787i</v>
      </c>
      <c r="V1605" t="str">
        <f t="shared" si="790"/>
        <v>6.66666666666667E-06-0.00767340898466793i</v>
      </c>
      <c r="W1605" t="str">
        <f t="shared" si="791"/>
        <v>0.0000276028106628695-0.000697687115047584i</v>
      </c>
      <c r="X1605" t="str">
        <f t="shared" si="792"/>
        <v>0.0000356906256424989-0.000696951469895858i</v>
      </c>
      <c r="Y1605" t="str">
        <f t="shared" si="793"/>
        <v>0.009+0.924256558686117i</v>
      </c>
      <c r="Z1605" t="str">
        <f t="shared" si="794"/>
        <v>-0.00905023059812314-0.000552279016427292i</v>
      </c>
      <c r="AA1605" t="str">
        <f t="shared" si="795"/>
        <v>0.127107498032589-12.9919621887085i</v>
      </c>
      <c r="AB1605" t="str">
        <f t="shared" si="796"/>
        <v>0.912468317083025-0.238379378853075i</v>
      </c>
      <c r="AC1605" t="str">
        <f t="shared" si="797"/>
        <v>1.02544201921767-1.23746809617732i</v>
      </c>
      <c r="AD1605" t="str">
        <f t="shared" si="798"/>
        <v>0.476476032525635+0.34252985874181i</v>
      </c>
      <c r="AE1605" t="str">
        <f t="shared" si="799"/>
        <v>-0.00412304591535292-0.00336312192295037i</v>
      </c>
      <c r="AF1605" t="str">
        <f t="shared" si="800"/>
        <v>-14.3884038102956-2.21062521243219i</v>
      </c>
      <c r="AG1605" t="str">
        <f t="shared" si="801"/>
        <v>1.01632872911171-0.022251490155891i</v>
      </c>
      <c r="AH1605" t="str">
        <f t="shared" si="802"/>
        <v>0.0497931288741474+0.057670746857038i</v>
      </c>
      <c r="AI1605">
        <f t="shared" si="803"/>
        <v>-22.361775223300473</v>
      </c>
      <c r="AJ1605">
        <f t="shared" si="804"/>
        <v>49.192556724779777</v>
      </c>
      <c r="AK1605"/>
      <c r="AL1605"/>
      <c r="AM1605"/>
      <c r="AN1605"/>
    </row>
    <row r="1606" spans="1:40" x14ac:dyDescent="0.25">
      <c r="A1606"/>
      <c r="B1606">
        <f t="shared" si="805"/>
        <v>147200</v>
      </c>
      <c r="C1606" s="237" t="str">
        <f t="shared" ref="C1606:C1669" si="808">IMPRODUCT(COMPLEX(-1,0),IMDIV(IMPRODUCT(G1606,COMPLEX($C$100+$C$101,0)),COMPLEX($C$100,2*PI()*B1606*$C$103*$C$102*(2*$C$100+$C$101))))</f>
        <v>-3.52717573758871E-06+0.0166373806448079i</v>
      </c>
      <c r="D1606" s="208" t="str">
        <f t="shared" ref="D1606:D1669" si="809">IMPRODUCT(COMPLEX($C$106,0),IMSUB(C1606,G1606))</f>
        <v>-5.95703299868662+0.127553251610194i</v>
      </c>
      <c r="E1606" t="str">
        <f t="shared" ref="E1606:E1669" si="810">IMDIV(COMPLEX($C$20*10^3,0),COMPLEX(1,2*PI()*B1606*$C$20*1000*$C$29*10^-12))</f>
        <v>2870</v>
      </c>
      <c r="F1606" t="str">
        <f t="shared" ref="F1606:F1669" si="811">IMDIV(COMPLEX($C$22*1000,0),IMSUM(COMPLEX($C$22*1000,0),E1606))</f>
        <v>0.777000777000777</v>
      </c>
      <c r="G1606" t="str">
        <f t="shared" si="806"/>
        <v>0.777000777000777</v>
      </c>
      <c r="H1606" t="str">
        <f t="shared" ref="H1606:H1669" si="812">IMPRODUCT(COMPLEX($C$108,0),IMPRODUCT(COMPLEX(-1,0),D1606),IMDIV(COMPLEX(0,2*PI()*B1606*$C$109*$C$110),COMPLEX(1,2*PI()*B1606*$C$109*$C$110)))</f>
        <v>8.43224624316293+2.33693961671778i</v>
      </c>
      <c r="I1606" t="str">
        <f t="shared" ref="I1606:I1669" si="813">COMPLEX(0,2*PI()*B1606*$C$113*$C$112*$C$114)</f>
        <v>578.053048260522i</v>
      </c>
      <c r="J1606" t="str">
        <f t="shared" si="807"/>
        <v>-451.299114090201+126.459509261857i</v>
      </c>
      <c r="K1606" t="str">
        <f t="shared" ref="K1606:K1669" si="814">IMDIV(I1606,J1606)</f>
        <v>0.3327840319055-1.18761443610644i</v>
      </c>
      <c r="L1606" t="str">
        <f t="shared" ref="L1606:L1669" si="815">IMDIV(COMPLEX($C$117,0),COMPLEX(1,2*PI()*B1606*$C$115*$C$116))</f>
        <v>0.0245265220195325-0.0743645091593329i</v>
      </c>
      <c r="M1606" t="str">
        <f t="shared" ref="M1606:M1669" si="816">IMSUM(K1606,L1606)</f>
        <v>0.357310553925032-1.26197894526577i</v>
      </c>
      <c r="N1606" t="str">
        <f t="shared" ref="N1606:N1669" si="817">COMPLEX(0,-2*PI()*B1606*$C$43)</f>
        <v>-1.50817498092761i</v>
      </c>
      <c r="O1606" t="str">
        <f t="shared" ref="O1606:O1669" si="818">IMEXP(N1606)</f>
        <v>0.0625804263230111-0.998039924171989i</v>
      </c>
      <c r="P1606" t="str">
        <f t="shared" ref="P1606:P1669" si="819">IMSUB(COMPLEX(1,0),O1606)</f>
        <v>0.937419573676989+0.998039924171989i</v>
      </c>
      <c r="Q1606" t="str">
        <f t="shared" ref="Q1606:Q1669" si="820">IMSUM(COMPLEX(0,2*PI()*B1606*$C$43),O1606,COMPLEX(-1,0))</f>
        <v>-0.937419573676989+0.510135056755621i</v>
      </c>
      <c r="R1606" t="str">
        <f t="shared" ref="R1606:R1669" si="821">IMDIV(P1606,Q1606)</f>
        <v>-0.324514925078379-1.24126527391654i</v>
      </c>
      <c r="S1606" t="str">
        <f t="shared" ref="S1606:S1669" si="822">IMDIV(COMPLEX(0,2*PI()*B1606*$C$123),COMPLEX($C$124,0))</f>
        <v>0.155847109349025i</v>
      </c>
      <c r="T1606" t="str">
        <f t="shared" ref="T1606:T1669" si="823">IMPRODUCT(R1606,S1606)</f>
        <v>0.193447604875218-0.0505747130140808i</v>
      </c>
      <c r="U1606" t="str">
        <f t="shared" ref="U1606:U1669" si="824">IMDIV(COMPLEX(1,2*PI()*B1606*$C$16*10^-3*$C$15*10^-6),COMPLEX(0,2*PI()*B1606*$C$15*10^-6))</f>
        <v>0.0000333333333333332-0.000766819607095547i</v>
      </c>
      <c r="V1606" t="str">
        <f t="shared" ref="V1606:V1669" si="825">IMSUM(COMPLEX($C$18*10^-3,0),IMDIV(COMPLEX(1,0),COMPLEX(0,2*PI()*B1606*($C$17*1*10^-6))))</f>
        <v>6.66666666666667E-06-0.00766819607095547i</v>
      </c>
      <c r="W1606" t="str">
        <f t="shared" ref="W1606:W1669" si="826">IMDIV(IMPRODUCT(U1606,V1606),IMSUM(U1606,V1606))</f>
        <v>0.000027602809989478-0.000697213284824374i</v>
      </c>
      <c r="X1606" t="str">
        <f t="shared" ref="X1606:X1669" si="827">IMDIV(IMPRODUCT(COMPLEX($C$19,0),W1606),IMSUM(COMPLEX($C$19,0),W1606))</f>
        <v>0.0000356796273626867-0.000696478267033347i</v>
      </c>
      <c r="Y1606" t="str">
        <f t="shared" ref="Y1606:Y1669" si="828">COMPLEX($C$13*10^-3,2*PI()*B1606*$C$12*0.000001)</f>
        <v>0.009+0.924884877216835i</v>
      </c>
      <c r="Z1606" t="str">
        <f t="shared" ref="Z1606:Z1669" si="829">IMPRODUCT(COMPLEX($C$6,0),IMDIV(X1606,IMSUM(X1606,Y1606)))</f>
        <v>-0.0090379350902381-0.000551640136253455i</v>
      </c>
      <c r="AA1606" t="str">
        <f t="shared" ref="AA1606:AA1669" si="830">IMDIV(COMPLEX($C$6,0),IMSUM(X1606,Y1606))</f>
        <v>0.126934458204341-12.9831245171838i</v>
      </c>
      <c r="AB1606" t="str">
        <f t="shared" ref="AB1606:AB1669" si="831">IMPRODUCT(COMPLEX($C$119,0),T1606)</f>
        <v>0.912382572540165-0.238532220623937i</v>
      </c>
      <c r="AC1606" t="str">
        <f t="shared" ref="AC1606:AC1669" si="832">IMSUM(COMPLEX(1,0),IMPRODUCT(AB1606,M1606))</f>
        <v>1.02498128219097-1.23663767645321i</v>
      </c>
      <c r="AD1606" t="str">
        <f t="shared" ref="AD1606:AD1669" si="833">IMDIV(AB1606,AC1606)</f>
        <v>0.476829475138559+0.342575108128065i</v>
      </c>
      <c r="AE1606" t="str">
        <f t="shared" ref="AE1606:AE1669" si="834">IMPRODUCT(AD1606,AA1606,X1606)</f>
        <v>-0.0041205756660898-0.00335920986742785i</v>
      </c>
      <c r="AF1606" t="str">
        <f t="shared" ref="AF1606:AF1669" si="835">IMSUB(D1606,H1606)</f>
        <v>-14.3892792418496-2.20938636510759i</v>
      </c>
      <c r="AG1606" t="str">
        <f t="shared" ref="AG1606:AG1669" si="836">IMSUM(COMPLEX(1,0),IMPRODUCT(AD1606,AA1606,COMPLEX($C$127,0)))</f>
        <v>1.01631976138256-0.0222530517456629i</v>
      </c>
      <c r="AH1606" t="str">
        <f t="shared" ref="AH1606:AH1669" si="837">IMDIV(IMPRODUCT(AE1606,AF1606),AG1606)</f>
        <v>0.0497760330472617+0.0576080711713179i</v>
      </c>
      <c r="AI1606">
        <f t="shared" ref="AI1606:AI1669" si="838">20*LOG10(IMABS(AH1606))</f>
        <v>-22.368458982337849</v>
      </c>
      <c r="AJ1606">
        <f t="shared" ref="AJ1606:AJ1669" si="839">IMARGUMENT(AH1606)*180/PI()</f>
        <v>49.171469970772009</v>
      </c>
      <c r="AK1606"/>
      <c r="AL1606"/>
      <c r="AM1606"/>
      <c r="AN1606"/>
    </row>
    <row r="1607" spans="1:40" x14ac:dyDescent="0.25">
      <c r="A1607"/>
      <c r="B1607">
        <f t="shared" si="805"/>
        <v>147300</v>
      </c>
      <c r="C1607" s="237" t="str">
        <f t="shared" si="808"/>
        <v>-3.52238825856209E-06+0.0166260857506118i</v>
      </c>
      <c r="D1607" s="208" t="str">
        <f t="shared" si="809"/>
        <v>-5.9570329619826+0.127466657421357i</v>
      </c>
      <c r="E1607" t="str">
        <f t="shared" si="810"/>
        <v>2870</v>
      </c>
      <c r="F1607" t="str">
        <f t="shared" si="811"/>
        <v>0.777000777000777</v>
      </c>
      <c r="G1607" t="str">
        <f t="shared" si="806"/>
        <v>0.777000777000777</v>
      </c>
      <c r="H1607" t="str">
        <f t="shared" si="812"/>
        <v>8.43312012552752+2.33561538127551i</v>
      </c>
      <c r="I1607" t="str">
        <f t="shared" si="813"/>
        <v>578.445747342221i</v>
      </c>
      <c r="J1607" t="str">
        <f t="shared" si="807"/>
        <v>-451.913859672131+126.545419254563i</v>
      </c>
      <c r="K1607" t="str">
        <f t="shared" si="814"/>
        <v>0.332363329083674-1.18692241682439i</v>
      </c>
      <c r="L1607" t="str">
        <f t="shared" si="815"/>
        <v>0.0244964938359035-0.074323921107026i</v>
      </c>
      <c r="M1607" t="str">
        <f t="shared" si="816"/>
        <v>0.356859822919578-1.26124633793142i</v>
      </c>
      <c r="N1607" t="str">
        <f t="shared" si="817"/>
        <v>-1.50919955632226i</v>
      </c>
      <c r="O1607" t="str">
        <f t="shared" si="818"/>
        <v>0.0615578265056868-0.998103518677244i</v>
      </c>
      <c r="P1607" t="str">
        <f t="shared" si="819"/>
        <v>0.938442173494313+0.998103518677244i</v>
      </c>
      <c r="Q1607" t="str">
        <f t="shared" si="820"/>
        <v>-0.938442173494313+0.511096037645016i</v>
      </c>
      <c r="R1607" t="str">
        <f t="shared" si="821"/>
        <v>-0.324502383979858-1.240305939152i</v>
      </c>
      <c r="S1607" t="str">
        <f t="shared" si="822"/>
        <v>0.155952983743963i</v>
      </c>
      <c r="T1607" t="str">
        <f t="shared" si="823"/>
        <v>0.193429411966113-0.050607115013688i</v>
      </c>
      <c r="U1607" t="str">
        <f t="shared" si="824"/>
        <v>0.0000333333333333333-0.000766299023519788i</v>
      </c>
      <c r="V1607" t="str">
        <f t="shared" si="825"/>
        <v>6.66666666666667E-06-0.00766299023519788i</v>
      </c>
      <c r="W1607" t="str">
        <f t="shared" si="826"/>
        <v>0.0000276028093156291-0.000696740098051595i</v>
      </c>
      <c r="X1607" t="str">
        <f t="shared" si="827"/>
        <v>0.0000356686514691775-0.000696005706509572i</v>
      </c>
      <c r="Y1607" t="str">
        <f t="shared" si="828"/>
        <v>0.009+0.925513195747553i</v>
      </c>
      <c r="Z1607" t="str">
        <f t="shared" si="829"/>
        <v>-0.00902566462921634-0.000551002660921992i</v>
      </c>
      <c r="AA1607" t="str">
        <f t="shared" si="830"/>
        <v>0.126761771760277-12.9742988688394i</v>
      </c>
      <c r="AB1607" t="str">
        <f t="shared" si="831"/>
        <v>0.912296766912218-0.23868504246826i</v>
      </c>
      <c r="AC1607" t="str">
        <f t="shared" si="832"/>
        <v>1.0245214269583-1.23580805836348i</v>
      </c>
      <c r="AD1607" t="str">
        <f t="shared" si="833"/>
        <v>0.477182989743496+0.342620010020559i</v>
      </c>
      <c r="AE1607" t="str">
        <f t="shared" si="834"/>
        <v>-0.00411810909498514-0.0033553024027997i</v>
      </c>
      <c r="AF1607" t="str">
        <f t="shared" si="835"/>
        <v>-14.3901530875101-2.20814872385415i</v>
      </c>
      <c r="AG1607" t="str">
        <f t="shared" si="836"/>
        <v>1.01631078955026-0.0222546146484627i</v>
      </c>
      <c r="AH1607" t="str">
        <f t="shared" si="837"/>
        <v>0.0497589535780977+0.0575454669107996i</v>
      </c>
      <c r="AI1607">
        <f t="shared" si="838"/>
        <v>-22.375139319008991</v>
      </c>
      <c r="AJ1607">
        <f t="shared" si="839"/>
        <v>49.150376595912526</v>
      </c>
      <c r="AK1607"/>
      <c r="AL1607"/>
      <c r="AM1607"/>
      <c r="AN1607"/>
    </row>
    <row r="1608" spans="1:40" x14ac:dyDescent="0.25">
      <c r="A1608"/>
      <c r="B1608">
        <f t="shared" si="805"/>
        <v>147400</v>
      </c>
      <c r="C1608" s="237" t="str">
        <f t="shared" si="808"/>
        <v>-3.51761052008074E-06+0.0166148061819147i</v>
      </c>
      <c r="D1608" s="208" t="str">
        <f t="shared" si="809"/>
        <v>-5.95703292535328+0.127380180728013i</v>
      </c>
      <c r="E1608" t="str">
        <f t="shared" si="810"/>
        <v>2870</v>
      </c>
      <c r="F1608" t="str">
        <f t="shared" si="811"/>
        <v>0.777000777000777</v>
      </c>
      <c r="G1608" t="str">
        <f t="shared" si="806"/>
        <v>0.777000777000777</v>
      </c>
      <c r="H1608" t="str">
        <f t="shared" si="812"/>
        <v>8.43399242562676+2.33429246805577i</v>
      </c>
      <c r="I1608" t="str">
        <f t="shared" si="813"/>
        <v>578.838446423919i</v>
      </c>
      <c r="J1608" t="str">
        <f t="shared" si="807"/>
        <v>-452.529022738327+126.631329247268i</v>
      </c>
      <c r="K1608" t="str">
        <f t="shared" si="814"/>
        <v>0.33194340398636-1.1862311254513i</v>
      </c>
      <c r="L1608" t="str">
        <f t="shared" si="815"/>
        <v>0.0244665187723731-0.0742833706306761i</v>
      </c>
      <c r="M1608" t="str">
        <f t="shared" si="816"/>
        <v>0.356409922758733-1.26051449608198i</v>
      </c>
      <c r="N1608" t="str">
        <f t="shared" si="817"/>
        <v>-1.51022413171691i</v>
      </c>
      <c r="O1608" t="str">
        <f t="shared" si="818"/>
        <v>0.0605351620677481-0.998166065418691i</v>
      </c>
      <c r="P1608" t="str">
        <f t="shared" si="819"/>
        <v>0.939464837932252+0.998166065418691i</v>
      </c>
      <c r="Q1608" t="str">
        <f t="shared" si="820"/>
        <v>-0.939464837932252+0.512058066298219i</v>
      </c>
      <c r="R1608" t="str">
        <f t="shared" si="821"/>
        <v>-0.32448983280125-1.23934782306381i</v>
      </c>
      <c r="S1608" t="str">
        <f t="shared" si="822"/>
        <v>0.156058858138901i</v>
      </c>
      <c r="T1608" t="str">
        <f t="shared" si="823"/>
        <v>0.193411206104271-0.050639512784646i</v>
      </c>
      <c r="U1608" t="str">
        <f t="shared" si="824"/>
        <v>0.0000333333333333334-0.000765779146298948i</v>
      </c>
      <c r="V1608" t="str">
        <f t="shared" si="825"/>
        <v>6.66666666666667E-06-0.00765779146298948i</v>
      </c>
      <c r="W1608" t="str">
        <f t="shared" si="826"/>
        <v>0.0000276028086413225-0.000696267553419645i</v>
      </c>
      <c r="X1608" t="str">
        <f t="shared" si="827"/>
        <v>0.0000356576979012541-0.000695533787017897i</v>
      </c>
      <c r="Y1608" t="str">
        <f t="shared" si="828"/>
        <v>0.009+0.926141514278271i</v>
      </c>
      <c r="Z1608" t="str">
        <f t="shared" si="829"/>
        <v>-0.00901341914706508-0.000550366586113723i</v>
      </c>
      <c r="AA1608" t="str">
        <f t="shared" si="830"/>
        <v>0.126589437738079-12.9654852191406i</v>
      </c>
      <c r="AB1608" t="str">
        <f t="shared" si="831"/>
        <v>0.912210900193561-0.238837844368446i</v>
      </c>
      <c r="AC1608" t="str">
        <f t="shared" si="832"/>
        <v>1.02406245143826-1.2349792408412i</v>
      </c>
      <c r="AD1608" t="str">
        <f t="shared" si="833"/>
        <v>0.477536576018369+0.342664564318108i</v>
      </c>
      <c r="AE1608" t="str">
        <f t="shared" si="834"/>
        <v>-0.00411564619126196-0.00335139952013321i</v>
      </c>
      <c r="AF1608" t="str">
        <f t="shared" si="835"/>
        <v>-14.39102535098-2.20691228732776i</v>
      </c>
      <c r="AG1608" t="str">
        <f t="shared" si="836"/>
        <v>1.01630181361822-0.0222561788464361i</v>
      </c>
      <c r="AH1608" t="str">
        <f t="shared" si="837"/>
        <v>0.0497418904085645+0.0574829339390784i</v>
      </c>
      <c r="AI1608">
        <f t="shared" si="838"/>
        <v>-22.381816239194791</v>
      </c>
      <c r="AJ1608">
        <f t="shared" si="839"/>
        <v>49.129276610353237</v>
      </c>
      <c r="AK1608"/>
      <c r="AL1608"/>
      <c r="AM1608"/>
      <c r="AN1608"/>
    </row>
    <row r="1609" spans="1:40" x14ac:dyDescent="0.25">
      <c r="A1609"/>
      <c r="B1609">
        <f t="shared" si="805"/>
        <v>147500</v>
      </c>
      <c r="C1609" s="237" t="str">
        <f t="shared" si="808"/>
        <v>-0.0000035128424957386+0.0166035419075459i</v>
      </c>
      <c r="D1609" s="208" t="str">
        <f t="shared" si="809"/>
        <v>-5.95703288879843+0.127293821291185i</v>
      </c>
      <c r="E1609" t="str">
        <f t="shared" si="810"/>
        <v>2870</v>
      </c>
      <c r="F1609" t="str">
        <f t="shared" si="811"/>
        <v>0.777000777000777</v>
      </c>
      <c r="G1609" t="str">
        <f t="shared" si="806"/>
        <v>0.777000777000777</v>
      </c>
      <c r="H1609" t="str">
        <f t="shared" si="812"/>
        <v>8.43486314715298+2.33297087547604i</v>
      </c>
      <c r="I1609" t="str">
        <f t="shared" si="813"/>
        <v>579.231145505618i</v>
      </c>
      <c r="J1609" t="str">
        <f t="shared" si="807"/>
        <v>-453.144603288789+126.717239239973i</v>
      </c>
      <c r="K1609" t="str">
        <f t="shared" si="814"/>
        <v>0.331524254748292-1.1855405610126i</v>
      </c>
      <c r="L1609" t="str">
        <f t="shared" si="815"/>
        <v>0.0244365967087643-0.0742428576934124i</v>
      </c>
      <c r="M1609" t="str">
        <f t="shared" si="816"/>
        <v>0.355960851457056-1.25978341870601i</v>
      </c>
      <c r="N1609" t="str">
        <f t="shared" si="817"/>
        <v>-1.51124870711156i</v>
      </c>
      <c r="O1609" t="str">
        <f t="shared" si="818"/>
        <v>0.0595124340827419-0.998227564330673i</v>
      </c>
      <c r="P1609" t="str">
        <f t="shared" si="819"/>
        <v>0.940487565917258+0.998227564330673i</v>
      </c>
      <c r="Q1609" t="str">
        <f t="shared" si="820"/>
        <v>-0.940487565917258+0.513021142780887i</v>
      </c>
      <c r="R1609" t="str">
        <f t="shared" si="821"/>
        <v>-0.324477271539148-1.23839092316567i</v>
      </c>
      <c r="S1609" t="str">
        <f t="shared" si="822"/>
        <v>0.156164732533839i</v>
      </c>
      <c r="T1609" t="str">
        <f t="shared" si="823"/>
        <v>0.193392987288501-0.0506719063232209i</v>
      </c>
      <c r="U1609" t="str">
        <f t="shared" si="824"/>
        <v>0.0000333333333333335-0.000765259973996374i</v>
      </c>
      <c r="V1609" t="str">
        <f t="shared" si="825"/>
        <v>6.66666666666667E-06-0.00765259973996374i</v>
      </c>
      <c r="W1609" t="str">
        <f t="shared" si="826"/>
        <v>0.0000276028079665584-0.000695795649622477i</v>
      </c>
      <c r="X1609" t="str">
        <f t="shared" si="827"/>
        <v>0.0000356467665984056-0.000695062507255229i</v>
      </c>
      <c r="Y1609" t="str">
        <f t="shared" si="828"/>
        <v>0.009+0.926769832808989i</v>
      </c>
      <c r="Z1609" t="str">
        <f t="shared" si="829"/>
        <v>-0.00900119857602216-0.000549731907526148i</v>
      </c>
      <c r="AA1609" t="str">
        <f t="shared" si="830"/>
        <v>0.126417455178702-12.9566835436197i</v>
      </c>
      <c r="AB1609" t="str">
        <f t="shared" si="831"/>
        <v>0.912124972378577-0.238990626306882i</v>
      </c>
      <c r="AC1609" t="str">
        <f t="shared" si="832"/>
        <v>1.02360435355555-1.23415122282066i</v>
      </c>
      <c r="AD1609" t="str">
        <f t="shared" si="833"/>
        <v>0.477890233640959+0.34270877091978i</v>
      </c>
      <c r="AE1609" t="str">
        <f t="shared" si="834"/>
        <v>-0.00411318694418022-0.00334750121052099i</v>
      </c>
      <c r="AF1609" t="str">
        <f t="shared" si="835"/>
        <v>-14.3918960359514-2.20567705418485i</v>
      </c>
      <c r="AG1609" t="str">
        <f t="shared" si="836"/>
        <v>1.01629283358983-0.0222577443217707i</v>
      </c>
      <c r="AH1609" t="str">
        <f t="shared" si="837"/>
        <v>0.0497248434807745+0.0574204721201231i</v>
      </c>
      <c r="AI1609">
        <f t="shared" si="838"/>
        <v>-22.388489748764492</v>
      </c>
      <c r="AJ1609">
        <f t="shared" si="839"/>
        <v>49.108170024215859</v>
      </c>
      <c r="AK1609"/>
      <c r="AL1609"/>
      <c r="AM1609"/>
      <c r="AN1609"/>
    </row>
    <row r="1610" spans="1:40" x14ac:dyDescent="0.25">
      <c r="A1610"/>
      <c r="B1610">
        <f t="shared" si="805"/>
        <v>147600</v>
      </c>
      <c r="C1610" s="237" t="str">
        <f t="shared" si="808"/>
        <v>-0.000003508084159219+0.0165922928964194i</v>
      </c>
      <c r="D1610" s="208" t="str">
        <f t="shared" si="809"/>
        <v>-5.95703285231785+0.127207578872549i</v>
      </c>
      <c r="E1610" t="str">
        <f t="shared" si="810"/>
        <v>2870</v>
      </c>
      <c r="F1610" t="str">
        <f t="shared" si="811"/>
        <v>0.777000777000777</v>
      </c>
      <c r="G1610" t="str">
        <f t="shared" si="806"/>
        <v>0.777000777000777</v>
      </c>
      <c r="H1610" t="str">
        <f t="shared" si="812"/>
        <v>8.43573229378828+2.33165060195493i</v>
      </c>
      <c r="I1610" t="str">
        <f t="shared" si="813"/>
        <v>579.623844587317i</v>
      </c>
      <c r="J1610" t="str">
        <f t="shared" si="807"/>
        <v>-453.760601323517+126.803149232678i</v>
      </c>
      <c r="K1610" t="str">
        <f t="shared" si="814"/>
        <v>0.331105879509625-1.1848507225349i</v>
      </c>
      <c r="L1610" t="str">
        <f t="shared" si="815"/>
        <v>0.0244067275252246-0.0742023822583587i</v>
      </c>
      <c r="M1610" t="str">
        <f t="shared" si="816"/>
        <v>0.35551260703485-1.25905310479326i</v>
      </c>
      <c r="N1610" t="str">
        <f t="shared" si="817"/>
        <v>-1.51227328250622i</v>
      </c>
      <c r="O1610" t="str">
        <f t="shared" si="818"/>
        <v>0.0584896436242712-0.99828801534863i</v>
      </c>
      <c r="P1610" t="str">
        <f t="shared" si="819"/>
        <v>0.941510356375729+0.99828801534863i</v>
      </c>
      <c r="Q1610" t="str">
        <f t="shared" si="820"/>
        <v>-0.941510356375729+0.51398526715759i</v>
      </c>
      <c r="R1610" t="str">
        <f t="shared" si="821"/>
        <v>-0.32446470019014-1.23743523697803i</v>
      </c>
      <c r="S1610" t="str">
        <f t="shared" si="822"/>
        <v>0.156270606928778i</v>
      </c>
      <c r="T1610" t="str">
        <f t="shared" si="823"/>
        <v>0.193374755517613-0.0507042956256772i</v>
      </c>
      <c r="U1610" t="str">
        <f t="shared" si="824"/>
        <v>0.0000333333333333332-0.000764741505179299i</v>
      </c>
      <c r="V1610" t="str">
        <f t="shared" si="825"/>
        <v>6.66666666666667E-06-0.00764741505179299i</v>
      </c>
      <c r="W1610" t="str">
        <f t="shared" si="826"/>
        <v>0.0000276028072913364-0.000695324385357573i</v>
      </c>
      <c r="X1610" t="str">
        <f t="shared" si="827"/>
        <v>0.0000356358575003254-0.000694591865922002i</v>
      </c>
      <c r="Y1610" t="str">
        <f t="shared" si="828"/>
        <v>0.009+0.927398151339707i</v>
      </c>
      <c r="Z1610" t="str">
        <f t="shared" si="829"/>
        <v>-0.00898900284855505-0.000549098620873351i</v>
      </c>
      <c r="AA1610" t="str">
        <f t="shared" si="830"/>
        <v>0.126245823126366-12.9478938178753i</v>
      </c>
      <c r="AB1610" t="str">
        <f t="shared" si="831"/>
        <v>0.912038983461653-0.23914338826595i</v>
      </c>
      <c r="AC1610" t="str">
        <f t="shared" si="832"/>
        <v>1.02314713124084-1.23332400323746i</v>
      </c>
      <c r="AD1610" t="str">
        <f t="shared" si="833"/>
        <v>0.478243962288886+0.342752629724938i</v>
      </c>
      <c r="AE1610" t="str">
        <f t="shared" si="834"/>
        <v>-0.00411073134303636-0.00334360746508102i</v>
      </c>
      <c r="AF1610" t="str">
        <f t="shared" si="835"/>
        <v>-14.3927651461061-2.20444302308238i</v>
      </c>
      <c r="AG1610" t="str">
        <f t="shared" si="836"/>
        <v>1.0162838494685-0.0222593110566949i</v>
      </c>
      <c r="AH1610" t="str">
        <f t="shared" si="837"/>
        <v>0.0497078127370386+0.0573580813182737i</v>
      </c>
      <c r="AI1610">
        <f t="shared" si="838"/>
        <v>-22.395159853576097</v>
      </c>
      <c r="AJ1610">
        <f t="shared" si="839"/>
        <v>49.087056847593736</v>
      </c>
      <c r="AK1610"/>
      <c r="AL1610"/>
      <c r="AM1610"/>
      <c r="AN1610"/>
    </row>
    <row r="1611" spans="1:40" x14ac:dyDescent="0.25">
      <c r="A1611"/>
      <c r="B1611">
        <f t="shared" si="805"/>
        <v>147700</v>
      </c>
      <c r="C1611" s="237" t="str">
        <f t="shared" si="808"/>
        <v>-3.50333548429435E-06+0.0165810591175335i</v>
      </c>
      <c r="D1611" s="208" t="str">
        <f t="shared" si="809"/>
        <v>-5.95703281591134+0.127121453234424i</v>
      </c>
      <c r="E1611" t="str">
        <f t="shared" si="810"/>
        <v>2870</v>
      </c>
      <c r="F1611" t="str">
        <f t="shared" si="811"/>
        <v>0.777000777000777</v>
      </c>
      <c r="G1611" t="str">
        <f t="shared" si="806"/>
        <v>0.777000777000777</v>
      </c>
      <c r="H1611" t="str">
        <f t="shared" si="812"/>
        <v>8.43659986920439+2.33033164591228i</v>
      </c>
      <c r="I1611" t="str">
        <f t="shared" si="813"/>
        <v>580.016543669016i</v>
      </c>
      <c r="J1611" t="str">
        <f t="shared" si="807"/>
        <v>-454.377016842511+126.889059225383i</v>
      </c>
      <c r="K1611" t="str">
        <f t="shared" si="814"/>
        <v>0.330688276415924-1.18416160904597i</v>
      </c>
      <c r="L1611" t="str">
        <f t="shared" si="815"/>
        <v>0.0243769111022232-0.0741619442886316i</v>
      </c>
      <c r="M1611" t="str">
        <f t="shared" si="816"/>
        <v>0.355065187518147-1.2583235533346i</v>
      </c>
      <c r="N1611" t="str">
        <f t="shared" si="817"/>
        <v>-1.51329785790087i</v>
      </c>
      <c r="O1611" t="str">
        <f t="shared" si="818"/>
        <v>0.0574667917660352-0.998347418409102i</v>
      </c>
      <c r="P1611" t="str">
        <f t="shared" si="819"/>
        <v>0.942533208233965+0.998347418409102i</v>
      </c>
      <c r="Q1611" t="str">
        <f t="shared" si="820"/>
        <v>-0.942533208233965+0.514950439491768i</v>
      </c>
      <c r="R1611" t="str">
        <f t="shared" si="821"/>
        <v>-0.324452118750811-1.23648076202804i</v>
      </c>
      <c r="S1611" t="str">
        <f t="shared" si="822"/>
        <v>0.156376481323716i</v>
      </c>
      <c r="T1611" t="str">
        <f t="shared" si="823"/>
        <v>0.193356510790412-0.0507366806882763i</v>
      </c>
      <c r="U1611" t="str">
        <f t="shared" si="824"/>
        <v>0.0000333333333333333-0.000764223738418854i</v>
      </c>
      <c r="V1611" t="str">
        <f t="shared" si="825"/>
        <v>6.66666666666667E-06-0.00764223738418854i</v>
      </c>
      <c r="W1611" t="str">
        <f t="shared" si="826"/>
        <v>0.0000276028066156571-0.000694853759325963i</v>
      </c>
      <c r="X1611" t="str">
        <f t="shared" si="827"/>
        <v>0.0000356249705469121-0.000694121861722176i</v>
      </c>
      <c r="Y1611" t="str">
        <f t="shared" si="828"/>
        <v>0.009+0.928026469870425i</v>
      </c>
      <c r="Z1611" t="str">
        <f t="shared" si="829"/>
        <v>-0.00897683189736006-0.00054846672188595i</v>
      </c>
      <c r="AA1611" t="str">
        <f t="shared" si="830"/>
        <v>0.126074540628539-12.9391160175725i</v>
      </c>
      <c r="AB1611" t="str">
        <f t="shared" si="831"/>
        <v>0.911952933437153-0.239296130228019i</v>
      </c>
      <c r="AC1611" t="str">
        <f t="shared" si="832"/>
        <v>1.02269078243085-1.23249758102833i</v>
      </c>
      <c r="AD1611" t="str">
        <f t="shared" si="833"/>
        <v>0.478597761639652+0.342796140633182i</v>
      </c>
      <c r="AE1611" t="str">
        <f t="shared" si="834"/>
        <v>-0.00410827937716371-0.00333971827495632i</v>
      </c>
      <c r="AF1611" t="str">
        <f t="shared" si="835"/>
        <v>-14.3936326851157-2.20321019267786i</v>
      </c>
      <c r="AG1611" t="str">
        <f t="shared" si="836"/>
        <v>1.01627486125764-0.02226087903348i</v>
      </c>
      <c r="AH1611" t="str">
        <f t="shared" si="837"/>
        <v>0.0496907981198744+0.0572957613982412i</v>
      </c>
      <c r="AI1611">
        <f t="shared" si="838"/>
        <v>-22.401826559475634</v>
      </c>
      <c r="AJ1611">
        <f t="shared" si="839"/>
        <v>49.065937090547386</v>
      </c>
      <c r="AK1611"/>
      <c r="AL1611"/>
      <c r="AM1611"/>
      <c r="AN1611"/>
    </row>
    <row r="1612" spans="1:40" x14ac:dyDescent="0.25">
      <c r="A1612"/>
      <c r="B1612">
        <f t="shared" si="805"/>
        <v>147800</v>
      </c>
      <c r="C1612" s="237" t="str">
        <f t="shared" si="808"/>
        <v>-3.49859644482572E-06+0.0165698405399702i</v>
      </c>
      <c r="D1612" s="208" t="str">
        <f t="shared" si="809"/>
        <v>-5.9570327795787+0.127035444139772i</v>
      </c>
      <c r="E1612" t="str">
        <f t="shared" si="810"/>
        <v>2870</v>
      </c>
      <c r="F1612" t="str">
        <f t="shared" si="811"/>
        <v>0.777000777000777</v>
      </c>
      <c r="G1612" t="str">
        <f t="shared" si="806"/>
        <v>0.777000777000777</v>
      </c>
      <c r="H1612" t="str">
        <f t="shared" si="812"/>
        <v>8.43746587706273+2.32901400576912i</v>
      </c>
      <c r="I1612" t="str">
        <f t="shared" si="813"/>
        <v>580.409242750714i</v>
      </c>
      <c r="J1612" t="str">
        <f t="shared" si="807"/>
        <v>-454.993849845771+126.974969218088i</v>
      </c>
      <c r="K1612" t="str">
        <f t="shared" si="814"/>
        <v>0.330271443618136-1.18347321957476i</v>
      </c>
      <c r="L1612" t="str">
        <f t="shared" si="815"/>
        <v>0.0243471473205514-0.0741215437473425i</v>
      </c>
      <c r="M1612" t="str">
        <f t="shared" si="816"/>
        <v>0.354618590938687-1.2575947633221i</v>
      </c>
      <c r="N1612" t="str">
        <f t="shared" si="817"/>
        <v>-1.51432243329552i</v>
      </c>
      <c r="O1612" t="str">
        <f t="shared" si="818"/>
        <v>0.0564438795817675-0.998405773449733i</v>
      </c>
      <c r="P1612" t="str">
        <f t="shared" si="819"/>
        <v>0.943556120418233+0.998405773449733i</v>
      </c>
      <c r="Q1612" t="str">
        <f t="shared" si="820"/>
        <v>-0.943556120418233+0.515916659845787i</v>
      </c>
      <c r="R1612" t="str">
        <f t="shared" si="821"/>
        <v>-0.324439527217746-1.23552749584955i</v>
      </c>
      <c r="S1612" t="str">
        <f t="shared" si="822"/>
        <v>0.156482355718654i</v>
      </c>
      <c r="T1612" t="str">
        <f t="shared" si="823"/>
        <v>0.193338253105707-0.0507690615072793i</v>
      </c>
      <c r="U1612" t="str">
        <f t="shared" si="824"/>
        <v>0.0000333333333333334-0.00076370667229002i</v>
      </c>
      <c r="V1612" t="str">
        <f t="shared" si="825"/>
        <v>6.66666666666667E-06-0.0076370667229002i</v>
      </c>
      <c r="W1612" t="str">
        <f t="shared" si="826"/>
        <v>0.0000276028059395202-0.000694383770232174i</v>
      </c>
      <c r="X1612" t="str">
        <f t="shared" si="827"/>
        <v>0.0000356141056782659-0.000693652493363205i</v>
      </c>
      <c r="Y1612" t="str">
        <f t="shared" si="828"/>
        <v>0.009+0.928654788401143i</v>
      </c>
      <c r="Z1612" t="str">
        <f t="shared" si="829"/>
        <v>-0.00896468565536116-0.000547836206310978i</v>
      </c>
      <c r="AA1612" t="str">
        <f t="shared" si="830"/>
        <v>0.125903606735926-12.9303501184423i</v>
      </c>
      <c r="AB1612" t="str">
        <f t="shared" si="831"/>
        <v>0.91186682229946-0.239448852175452i</v>
      </c>
      <c r="AC1612" t="str">
        <f t="shared" si="832"/>
        <v>1.02223530506824-1.23167195513131i</v>
      </c>
      <c r="AD1612" t="str">
        <f t="shared" si="833"/>
        <v>0.4789516313706+0.342839303544413i</v>
      </c>
      <c r="AE1612" t="str">
        <f t="shared" si="834"/>
        <v>-0.00410583103593177-0.00333583363131513i</v>
      </c>
      <c r="AF1612" t="str">
        <f t="shared" si="835"/>
        <v>-14.3944986566414-2.20197856162935i</v>
      </c>
      <c r="AG1612" t="str">
        <f t="shared" si="836"/>
        <v>1.01626586896066-0.0222624482344375i</v>
      </c>
      <c r="AH1612" t="str">
        <f t="shared" si="837"/>
        <v>0.0496737995719957+0.0572335122251065i</v>
      </c>
      <c r="AI1612">
        <f t="shared" si="838"/>
        <v>-22.408489872297906</v>
      </c>
      <c r="AJ1612">
        <f t="shared" si="839"/>
        <v>49.044810763110156</v>
      </c>
      <c r="AK1612"/>
      <c r="AL1612"/>
      <c r="AM1612"/>
      <c r="AN1612"/>
    </row>
    <row r="1613" spans="1:40" x14ac:dyDescent="0.25">
      <c r="A1613"/>
      <c r="B1613">
        <f t="shared" si="805"/>
        <v>147900</v>
      </c>
      <c r="C1613" s="237" t="str">
        <f t="shared" si="808"/>
        <v>-3.49386701476257E-06+0.0165586371328951i</v>
      </c>
      <c r="D1613" s="208" t="str">
        <f t="shared" si="809"/>
        <v>-5.95703274331974+0.126949551352196i</v>
      </c>
      <c r="E1613" t="str">
        <f t="shared" si="810"/>
        <v>2870</v>
      </c>
      <c r="F1613" t="str">
        <f t="shared" si="811"/>
        <v>0.777000777000777</v>
      </c>
      <c r="G1613" t="str">
        <f t="shared" si="806"/>
        <v>0.777000777000777</v>
      </c>
      <c r="H1613" t="str">
        <f t="shared" si="812"/>
        <v>8.4383303210145+2.32769767994767i</v>
      </c>
      <c r="I1613" t="str">
        <f t="shared" si="813"/>
        <v>580.801941832413i</v>
      </c>
      <c r="J1613" t="str">
        <f t="shared" si="807"/>
        <v>-455.611100333298+127.060879210794i</v>
      </c>
      <c r="K1613" t="str">
        <f t="shared" si="814"/>
        <v>0.329855379272585-1.18278555315138i</v>
      </c>
      <c r="L1613" t="str">
        <f t="shared" si="815"/>
        <v>0.0243174360613211-0.0740811805975974i</v>
      </c>
      <c r="M1613" t="str">
        <f t="shared" si="816"/>
        <v>0.354172815333906-1.25686673374898i</v>
      </c>
      <c r="N1613" t="str">
        <f t="shared" si="817"/>
        <v>-1.51534700869017i</v>
      </c>
      <c r="O1613" t="str">
        <f t="shared" si="818"/>
        <v>0.0554209081452752-0.998463080409262i</v>
      </c>
      <c r="P1613" t="str">
        <f t="shared" si="819"/>
        <v>0.944579091854725+0.998463080409262i</v>
      </c>
      <c r="Q1613" t="str">
        <f t="shared" si="820"/>
        <v>-0.944579091854725+0.516883928280908i</v>
      </c>
      <c r="R1613" t="str">
        <f t="shared" si="821"/>
        <v>-0.324426925587522-1.23457543598307i</v>
      </c>
      <c r="S1613" t="str">
        <f t="shared" si="822"/>
        <v>0.156588230113592i</v>
      </c>
      <c r="T1613" t="str">
        <f t="shared" si="823"/>
        <v>0.193319982462305-0.0508014380789441i</v>
      </c>
      <c r="U1613" t="str">
        <f t="shared" si="824"/>
        <v>0.0000333333333333335-0.000763190305371637i</v>
      </c>
      <c r="V1613" t="str">
        <f t="shared" si="825"/>
        <v>6.66666666666667E-06-0.00763190305371637i</v>
      </c>
      <c r="W1613" t="str">
        <f t="shared" si="826"/>
        <v>0.0000276028052629258-0.000693914416784242i</v>
      </c>
      <c r="X1613" t="str">
        <f t="shared" si="827"/>
        <v>0.0000356032628346907-0.000693183759556042i</v>
      </c>
      <c r="Y1613" t="str">
        <f t="shared" si="828"/>
        <v>0.009+0.929283106931861i</v>
      </c>
      <c r="Z1613" t="str">
        <f t="shared" si="829"/>
        <v>-0.00895256405570922-0.000547207069911854i</v>
      </c>
      <c r="AA1613" t="str">
        <f t="shared" si="830"/>
        <v>0.125733020502452-12.9215960962816i</v>
      </c>
      <c r="AB1613" t="str">
        <f t="shared" si="831"/>
        <v>0.911780650042947-0.239601554090602i</v>
      </c>
      <c r="AC1613" t="str">
        <f t="shared" si="832"/>
        <v>1.02178069710165-1.23084712448565i</v>
      </c>
      <c r="AD1613" t="str">
        <f t="shared" si="833"/>
        <v>0.47930557115894+0.342882118358787i</v>
      </c>
      <c r="AE1613" t="str">
        <f t="shared" si="834"/>
        <v>-0.00410338630874642-0.00333195352535062i</v>
      </c>
      <c r="AF1613" t="str">
        <f t="shared" si="835"/>
        <v>-14.3953630643342-2.20074812859547i</v>
      </c>
      <c r="AG1613" t="str">
        <f t="shared" si="836"/>
        <v>1.01625687258098-0.022264018641921i</v>
      </c>
      <c r="AH1613" t="str">
        <f t="shared" si="837"/>
        <v>0.0496568170363181+0.0571713336643179i</v>
      </c>
      <c r="AI1613">
        <f t="shared" si="838"/>
        <v>-22.415149797866167</v>
      </c>
      <c r="AJ1613">
        <f t="shared" si="839"/>
        <v>49.023677875283958</v>
      </c>
      <c r="AK1613"/>
      <c r="AL1613"/>
      <c r="AM1613"/>
      <c r="AN1613"/>
    </row>
    <row r="1614" spans="1:40" x14ac:dyDescent="0.25">
      <c r="A1614"/>
      <c r="B1614">
        <f t="shared" si="805"/>
        <v>148000</v>
      </c>
      <c r="C1614" s="237" t="str">
        <f t="shared" si="808"/>
        <v>-3.48914716814231E-06+0.0165474488655573i</v>
      </c>
      <c r="D1614" s="208" t="str">
        <f t="shared" si="809"/>
        <v>-5.95703270713425+0.126863774635939i</v>
      </c>
      <c r="E1614" t="str">
        <f t="shared" si="810"/>
        <v>2870</v>
      </c>
      <c r="F1614" t="str">
        <f t="shared" si="811"/>
        <v>0.777000777000777</v>
      </c>
      <c r="G1614" t="str">
        <f t="shared" si="806"/>
        <v>0.777000777000777</v>
      </c>
      <c r="H1614" t="str">
        <f t="shared" si="812"/>
        <v>8.43919320470064+2.32638266687137i</v>
      </c>
      <c r="I1614" t="str">
        <f t="shared" si="813"/>
        <v>581.194640914112i</v>
      </c>
      <c r="J1614" t="str">
        <f t="shared" si="807"/>
        <v>-456.228768305091+127.146789203498i</v>
      </c>
      <c r="K1614" t="str">
        <f t="shared" si="814"/>
        <v>0.329440081540936-1.18209860880714i</v>
      </c>
      <c r="L1614" t="str">
        <f t="shared" si="815"/>
        <v>0.0242877772059636-0.0740408548024965i</v>
      </c>
      <c r="M1614" t="str">
        <f t="shared" si="816"/>
        <v>0.3537278587469-1.25613946360964i</v>
      </c>
      <c r="N1614" t="str">
        <f t="shared" si="817"/>
        <v>-1.51637158408482i</v>
      </c>
      <c r="O1614" t="str">
        <f t="shared" si="818"/>
        <v>0.0543978785304267-0.998519339227533i</v>
      </c>
      <c r="P1614" t="str">
        <f t="shared" si="819"/>
        <v>0.945602121469573+0.998519339227533i</v>
      </c>
      <c r="Q1614" t="str">
        <f t="shared" si="820"/>
        <v>-0.945602121469573+0.517852244857287i</v>
      </c>
      <c r="R1614" t="str">
        <f t="shared" si="821"/>
        <v>-0.324414313856718-1.23362457997574i</v>
      </c>
      <c r="S1614" t="str">
        <f t="shared" si="822"/>
        <v>0.15669410450853i</v>
      </c>
      <c r="T1614" t="str">
        <f t="shared" si="823"/>
        <v>0.19330169885901-0.0508338103995276i</v>
      </c>
      <c r="U1614" t="str">
        <f t="shared" si="824"/>
        <v>0.0000333333333333332-0.000762674636246381i</v>
      </c>
      <c r="V1614" t="str">
        <f t="shared" si="825"/>
        <v>6.66666666666667E-06-0.00762674636246381i</v>
      </c>
      <c r="W1614" t="str">
        <f t="shared" si="826"/>
        <v>0.0000276028045858735-0.000693445697693693i</v>
      </c>
      <c r="X1614" t="str">
        <f t="shared" si="827"/>
        <v>0.0000355924419566905-0.000692715659015116i</v>
      </c>
      <c r="Y1614" t="str">
        <f t="shared" si="828"/>
        <v>0.009+0.929911425462579i</v>
      </c>
      <c r="Z1614" t="str">
        <f t="shared" si="829"/>
        <v>-0.00894046703178103-0.000546579308468269i</v>
      </c>
      <c r="AA1614" t="str">
        <f t="shared" si="830"/>
        <v>0.125562780985256-12.912853926953i</v>
      </c>
      <c r="AB1614" t="str">
        <f t="shared" si="831"/>
        <v>0.911694416661974-0.239754235955814i</v>
      </c>
      <c r="AC1614" t="str">
        <f t="shared" si="832"/>
        <v>1.02132695648567-1.23002308803182i</v>
      </c>
      <c r="AD1614" t="str">
        <f t="shared" si="833"/>
        <v>0.47965958068174+0.342924584976723i</v>
      </c>
      <c r="AE1614" t="str">
        <f t="shared" si="834"/>
        <v>-0.00410094518504967-0.00332807794828079i</v>
      </c>
      <c r="AF1614" t="str">
        <f t="shared" si="835"/>
        <v>-14.3962259118349-2.19951889223543i</v>
      </c>
      <c r="AG1614" t="str">
        <f t="shared" si="836"/>
        <v>1.016247872122-0.0222655902383252i</v>
      </c>
      <c r="AH1614" t="str">
        <f t="shared" si="837"/>
        <v>0.0496398504559573+0.0571092255816912i</v>
      </c>
      <c r="AI1614">
        <f t="shared" si="838"/>
        <v>-22.421806341992081</v>
      </c>
      <c r="AJ1614">
        <f t="shared" si="839"/>
        <v>49.002538437040691</v>
      </c>
      <c r="AK1614"/>
      <c r="AL1614"/>
      <c r="AM1614"/>
      <c r="AN1614"/>
    </row>
    <row r="1615" spans="1:40" x14ac:dyDescent="0.25">
      <c r="A1615"/>
      <c r="B1615">
        <f t="shared" si="805"/>
        <v>148100</v>
      </c>
      <c r="C1615" s="237" t="str">
        <f t="shared" si="808"/>
        <v>-3.48443687908995E-06+0.0165362757072888i</v>
      </c>
      <c r="D1615" s="208" t="str">
        <f t="shared" si="809"/>
        <v>-5.95703267102203+0.126778113755881i</v>
      </c>
      <c r="E1615" t="str">
        <f t="shared" si="810"/>
        <v>2870</v>
      </c>
      <c r="F1615" t="str">
        <f t="shared" si="811"/>
        <v>0.777000777000777</v>
      </c>
      <c r="G1615" t="str">
        <f t="shared" si="806"/>
        <v>0.777000777000777</v>
      </c>
      <c r="H1615" t="str">
        <f t="shared" si="812"/>
        <v>8.44005453175189+2.32506896496486i</v>
      </c>
      <c r="I1615" t="str">
        <f t="shared" si="813"/>
        <v>581.58733999581i</v>
      </c>
      <c r="J1615" t="str">
        <f t="shared" si="807"/>
        <v>-456.84685376115+127.232699196203i</v>
      </c>
      <c r="K1615" t="str">
        <f t="shared" si="814"/>
        <v>0.329025548590201-1.18141238557451i</v>
      </c>
      <c r="L1615" t="str">
        <f t="shared" si="815"/>
        <v>0.0242581706362289-0.0740005663251359i</v>
      </c>
      <c r="M1615" t="str">
        <f t="shared" si="816"/>
        <v>0.35328371922643-1.25541295189965i</v>
      </c>
      <c r="N1615" t="str">
        <f t="shared" si="817"/>
        <v>-1.51739615947948i</v>
      </c>
      <c r="O1615" t="str">
        <f t="shared" si="818"/>
        <v>0.0533747918111424-0.998574549845487i</v>
      </c>
      <c r="P1615" t="str">
        <f t="shared" si="819"/>
        <v>0.946625208188858+0.998574549845487i</v>
      </c>
      <c r="Q1615" t="str">
        <f t="shared" si="820"/>
        <v>-0.946625208188858+0.518821609633993i</v>
      </c>
      <c r="R1615" t="str">
        <f t="shared" si="821"/>
        <v>-0.324401692021907-1.23267492538133i</v>
      </c>
      <c r="S1615" t="str">
        <f t="shared" si="822"/>
        <v>0.156799978903469i</v>
      </c>
      <c r="T1615" t="str">
        <f t="shared" si="823"/>
        <v>0.193283402294628-0.0508661784652847i</v>
      </c>
      <c r="U1615" t="str">
        <f t="shared" si="824"/>
        <v>0.0000333333333333333-0.000762159663500774i</v>
      </c>
      <c r="V1615" t="str">
        <f t="shared" si="825"/>
        <v>6.66666666666667E-06-0.00762159663500774i</v>
      </c>
      <c r="W1615" t="str">
        <f t="shared" si="826"/>
        <v>0.0000276028039083639-0.000692977611675546i</v>
      </c>
      <c r="X1615" t="str">
        <f t="shared" si="827"/>
        <v>0.0000355816429849719-0.00069224819045834i</v>
      </c>
      <c r="Y1615" t="str">
        <f t="shared" si="828"/>
        <v>0.009+0.930539743993297i</v>
      </c>
      <c r="Z1615" t="str">
        <f t="shared" si="829"/>
        <v>-0.00892839451717856-0.000545952917776153i</v>
      </c>
      <c r="AA1615" t="str">
        <f t="shared" si="830"/>
        <v>0.12539288724467-12.9041235863844i</v>
      </c>
      <c r="AB1615" t="str">
        <f t="shared" si="831"/>
        <v>0.911608122150908-0.239906897753424i</v>
      </c>
      <c r="AC1615" t="str">
        <f t="shared" si="832"/>
        <v>1.02087408118078-1.22919984471157i</v>
      </c>
      <c r="AD1615" t="str">
        <f t="shared" si="833"/>
        <v>0.480013659615919+0.342966703298929i</v>
      </c>
      <c r="AE1615" t="str">
        <f t="shared" si="834"/>
        <v>-0.00409850765431948-0.0033242068913487i</v>
      </c>
      <c r="AF1615" t="str">
        <f t="shared" si="835"/>
        <v>-14.3970872027739-2.19829085120898i</v>
      </c>
      <c r="AG1615" t="str">
        <f t="shared" si="836"/>
        <v>1.01623886758717-0.0222671630060853i</v>
      </c>
      <c r="AH1615" t="str">
        <f t="shared" si="837"/>
        <v>0.0496228997742232+0.0570471878434074i</v>
      </c>
      <c r="AI1615">
        <f t="shared" si="838"/>
        <v>-22.428459510476237</v>
      </c>
      <c r="AJ1615">
        <f t="shared" si="839"/>
        <v>48.981392458324578</v>
      </c>
      <c r="AK1615"/>
      <c r="AL1615"/>
      <c r="AM1615"/>
      <c r="AN1615"/>
    </row>
    <row r="1616" spans="1:40" x14ac:dyDescent="0.25">
      <c r="A1616"/>
      <c r="B1616">
        <f t="shared" si="805"/>
        <v>148200</v>
      </c>
      <c r="C1616" s="237" t="str">
        <f t="shared" si="808"/>
        <v>-3.47973612181783E-06+0.0165251176275045i</v>
      </c>
      <c r="D1616" s="208" t="str">
        <f t="shared" si="809"/>
        <v>-5.95703263498289+0.126692568477535i</v>
      </c>
      <c r="E1616" t="str">
        <f t="shared" si="810"/>
        <v>2870</v>
      </c>
      <c r="F1616" t="str">
        <f t="shared" si="811"/>
        <v>0.777000777000777</v>
      </c>
      <c r="G1616" t="str">
        <f t="shared" si="806"/>
        <v>0.777000777000777</v>
      </c>
      <c r="H1616" t="str">
        <f t="shared" si="812"/>
        <v>8.44091430578884+2.32375657265404i</v>
      </c>
      <c r="I1616" t="str">
        <f t="shared" si="813"/>
        <v>581.980039077509i</v>
      </c>
      <c r="J1616" t="str">
        <f t="shared" si="807"/>
        <v>-457.465356701475+127.318609188909i</v>
      </c>
      <c r="K1616" t="str">
        <f t="shared" si="814"/>
        <v>0.328611778592703-1.18072688248712i</v>
      </c>
      <c r="L1616" t="str">
        <f t="shared" si="815"/>
        <v>0.0242286162341851-0.073960315128607i</v>
      </c>
      <c r="M1616" t="str">
        <f t="shared" si="816"/>
        <v>0.352840394826888-1.25468719761573i</v>
      </c>
      <c r="N1616" t="str">
        <f t="shared" si="817"/>
        <v>-1.51842073487413i</v>
      </c>
      <c r="O1616" t="str">
        <f t="shared" si="818"/>
        <v>0.0523516490614324-0.998628712205166i</v>
      </c>
      <c r="P1616" t="str">
        <f t="shared" si="819"/>
        <v>0.947648350938568+0.998628712205166i</v>
      </c>
      <c r="Q1616" t="str">
        <f t="shared" si="820"/>
        <v>-0.947648350938568+0.519792022668964i</v>
      </c>
      <c r="R1616" t="str">
        <f t="shared" si="821"/>
        <v>-0.324389060079659-1.23172646976022i</v>
      </c>
      <c r="S1616" t="str">
        <f t="shared" si="822"/>
        <v>0.156905853298407i</v>
      </c>
      <c r="T1616" t="str">
        <f t="shared" si="823"/>
        <v>0.193265092767962-0.0508985422724671i</v>
      </c>
      <c r="U1616" t="str">
        <f t="shared" si="824"/>
        <v>0.0000333333333333334-0.000761645385725134i</v>
      </c>
      <c r="V1616" t="str">
        <f t="shared" si="825"/>
        <v>6.66666666666667E-06-0.00761645385725134i</v>
      </c>
      <c r="W1616" t="str">
        <f t="shared" si="826"/>
        <v>0.0000276028032303967-0.000692510157448271i</v>
      </c>
      <c r="X1616" t="str">
        <f t="shared" si="827"/>
        <v>0.0000355708658604403-0.000691781352607071i</v>
      </c>
      <c r="Y1616" t="str">
        <f t="shared" si="828"/>
        <v>0.009+0.931168062524015i</v>
      </c>
      <c r="Z1616" t="str">
        <f t="shared" si="829"/>
        <v>-0.00891634644572776-0.000545327893647562i</v>
      </c>
      <c r="AA1616" t="str">
        <f t="shared" si="830"/>
        <v>0.12522333834421-12.8954050505689i</v>
      </c>
      <c r="AB1616" t="str">
        <f t="shared" si="831"/>
        <v>0.911521766504105-0.240059539465754i</v>
      </c>
      <c r="AC1616" t="str">
        <f t="shared" si="832"/>
        <v>1.0204220691534-1.22837739346783i</v>
      </c>
      <c r="AD1616" t="str">
        <f t="shared" si="833"/>
        <v>0.480367807638267+0.343008473226365i</v>
      </c>
      <c r="AE1616" t="str">
        <f t="shared" si="834"/>
        <v>-0.0040960737060697-0.00332034034582188i</v>
      </c>
      <c r="AF1616" t="str">
        <f t="shared" si="835"/>
        <v>-14.3979469407717-2.19706400417651i</v>
      </c>
      <c r="AG1616" t="str">
        <f t="shared" si="836"/>
        <v>1.0162298589799-0.0222687369276783i</v>
      </c>
      <c r="AH1616" t="str">
        <f t="shared" si="837"/>
        <v>0.0496059649346275+0.0569852203160121i</v>
      </c>
      <c r="AI1616">
        <f t="shared" si="838"/>
        <v>-22.435109309107503</v>
      </c>
      <c r="AJ1616">
        <f t="shared" si="839"/>
        <v>48.960239949047839</v>
      </c>
      <c r="AK1616"/>
      <c r="AL1616"/>
      <c r="AM1616"/>
      <c r="AN1616"/>
    </row>
    <row r="1617" spans="1:40" x14ac:dyDescent="0.25">
      <c r="A1617"/>
      <c r="B1617">
        <f t="shared" si="805"/>
        <v>148300</v>
      </c>
      <c r="C1617" s="237" t="str">
        <f t="shared" si="808"/>
        <v>-3.47504487062514E-06+0.0165139745957017i</v>
      </c>
      <c r="D1617" s="208" t="str">
        <f t="shared" si="809"/>
        <v>-5.95703259901664+0.126607138567046i</v>
      </c>
      <c r="E1617" t="str">
        <f t="shared" si="810"/>
        <v>2870</v>
      </c>
      <c r="F1617" t="str">
        <f t="shared" si="811"/>
        <v>0.777000777000777</v>
      </c>
      <c r="G1617" t="str">
        <f t="shared" si="806"/>
        <v>0.777000777000777</v>
      </c>
      <c r="H1617" t="str">
        <f t="shared" si="812"/>
        <v>8.44177253042196+2.32244548836598i</v>
      </c>
      <c r="I1617" t="str">
        <f t="shared" si="813"/>
        <v>582.372738159208i</v>
      </c>
      <c r="J1617" t="str">
        <f t="shared" si="807"/>
        <v>-458.084277126066+127.404519181614i</v>
      </c>
      <c r="K1617" t="str">
        <f t="shared" si="814"/>
        <v>0.328198769726056-1.18004209857982i</v>
      </c>
      <c r="L1617" t="str">
        <f t="shared" si="815"/>
        <v>0.0241991138822163-0.0739201011759968i</v>
      </c>
      <c r="M1617" t="str">
        <f t="shared" si="816"/>
        <v>0.352397883608272-1.25396219975582i</v>
      </c>
      <c r="N1617" t="str">
        <f t="shared" si="817"/>
        <v>-1.51944531026878i</v>
      </c>
      <c r="O1617" t="str">
        <f t="shared" si="818"/>
        <v>0.0513284513553356-0.998681826249713i</v>
      </c>
      <c r="P1617" t="str">
        <f t="shared" si="819"/>
        <v>0.948671548644664+0.998681826249713i</v>
      </c>
      <c r="Q1617" t="str">
        <f t="shared" si="820"/>
        <v>-0.948671548644664+0.520763484019067i</v>
      </c>
      <c r="R1617" t="str">
        <f t="shared" si="821"/>
        <v>-0.32437641802654-1.23077921067935i</v>
      </c>
      <c r="S1617" t="str">
        <f t="shared" si="822"/>
        <v>0.157011727693345i</v>
      </c>
      <c r="T1617" t="str">
        <f t="shared" si="823"/>
        <v>0.193246770277816-0.0509309018173257i</v>
      </c>
      <c r="U1617" t="str">
        <f t="shared" si="824"/>
        <v>0.0000333333333333334-0.000761131801513588i</v>
      </c>
      <c r="V1617" t="str">
        <f t="shared" si="825"/>
        <v>6.66666666666667E-06-0.00761131801513588i</v>
      </c>
      <c r="W1617" t="str">
        <f t="shared" si="826"/>
        <v>0.0000276028025519718-0.000692043333733802i</v>
      </c>
      <c r="X1617" t="str">
        <f t="shared" si="827"/>
        <v>0.0000355601105242001-0.000691315144186114i</v>
      </c>
      <c r="Y1617" t="str">
        <f t="shared" si="828"/>
        <v>0.009+0.931796381054733i</v>
      </c>
      <c r="Z1617" t="str">
        <f t="shared" si="829"/>
        <v>-0.00890432275147776-0.000544704231910614i</v>
      </c>
      <c r="AA1617" t="str">
        <f t="shared" si="830"/>
        <v>0.125054133350565-12.8866982955646i</v>
      </c>
      <c r="AB1617" t="str">
        <f t="shared" si="831"/>
        <v>0.911435349715924-0.240212161075121i</v>
      </c>
      <c r="AC1617" t="str">
        <f t="shared" si="832"/>
        <v>1.0199709183758-1.22755573324484i</v>
      </c>
      <c r="AD1617" t="str">
        <f t="shared" si="833"/>
        <v>0.480722024425415+0.343049894660276i</v>
      </c>
      <c r="AE1617" t="str">
        <f t="shared" si="834"/>
        <v>-0.00409364332984972-0.0033164783029927i</v>
      </c>
      <c r="AF1617" t="str">
        <f t="shared" si="835"/>
        <v>-14.3988051294386-2.19583834979893i</v>
      </c>
      <c r="AG1617" t="str">
        <f t="shared" si="836"/>
        <v>1.01622084630363-0.0222703119856208i</v>
      </c>
      <c r="AH1617" t="str">
        <f t="shared" si="837"/>
        <v>0.0495890458808742+0.056923322866414i</v>
      </c>
      <c r="AI1617">
        <f t="shared" si="838"/>
        <v>-22.441755743663752</v>
      </c>
      <c r="AJ1617">
        <f t="shared" si="839"/>
        <v>48.939080919095581</v>
      </c>
      <c r="AK1617"/>
      <c r="AL1617"/>
      <c r="AM1617"/>
      <c r="AN1617"/>
    </row>
    <row r="1618" spans="1:40" x14ac:dyDescent="0.25">
      <c r="A1618"/>
      <c r="B1618">
        <f t="shared" si="805"/>
        <v>148400</v>
      </c>
      <c r="C1618" s="237" t="str">
        <f t="shared" si="808"/>
        <v>-3.47036309989766E-06+0.01650284658146i</v>
      </c>
      <c r="D1618" s="208" t="str">
        <f t="shared" si="809"/>
        <v>-5.95703256312306+0.126521823791193i</v>
      </c>
      <c r="E1618" t="str">
        <f t="shared" si="810"/>
        <v>2870</v>
      </c>
      <c r="F1618" t="str">
        <f t="shared" si="811"/>
        <v>0.777000777000777</v>
      </c>
      <c r="G1618" t="str">
        <f t="shared" si="806"/>
        <v>0.777000777000777</v>
      </c>
      <c r="H1618" t="str">
        <f t="shared" si="812"/>
        <v>8.44262920925158+2.32113571052902i</v>
      </c>
      <c r="I1618" t="str">
        <f t="shared" si="813"/>
        <v>582.765437240907i</v>
      </c>
      <c r="J1618" t="str">
        <f t="shared" si="807"/>
        <v>-458.703615034923+127.490429174318i</v>
      </c>
      <c r="K1618" t="str">
        <f t="shared" si="814"/>
        <v>0.327786520173161-1.1793580328886i</v>
      </c>
      <c r="L1618" t="str">
        <f t="shared" si="815"/>
        <v>0.0241696634630232-0.0738799244303891i</v>
      </c>
      <c r="M1618" t="str">
        <f t="shared" si="816"/>
        <v>0.351956183636184-1.25323795731899i</v>
      </c>
      <c r="N1618" t="str">
        <f t="shared" si="817"/>
        <v>-1.52046988566343i</v>
      </c>
      <c r="O1618" t="str">
        <f t="shared" si="818"/>
        <v>0.0503051997669583-0.998733891923372i</v>
      </c>
      <c r="P1618" t="str">
        <f t="shared" si="819"/>
        <v>0.949694800233042+0.998733891923372i</v>
      </c>
      <c r="Q1618" t="str">
        <f t="shared" si="820"/>
        <v>-0.949694800233042+0.521735993740058i</v>
      </c>
      <c r="R1618" t="str">
        <f t="shared" si="821"/>
        <v>-0.324363765859118-1.22983314571223i</v>
      </c>
      <c r="S1618" t="str">
        <f t="shared" si="822"/>
        <v>0.157117602088283i</v>
      </c>
      <c r="T1618" t="str">
        <f t="shared" si="823"/>
        <v>0.193228434822996-0.0509632570961099i</v>
      </c>
      <c r="U1618" t="str">
        <f t="shared" si="824"/>
        <v>0.0000333333333333332-0.000760618909464046i</v>
      </c>
      <c r="V1618" t="str">
        <f t="shared" si="825"/>
        <v>6.66666666666667E-06-0.00760618909464046i</v>
      </c>
      <c r="W1618" t="str">
        <f t="shared" si="826"/>
        <v>0.0000276028018730893-0.000691577139257512i</v>
      </c>
      <c r="X1618" t="str">
        <f t="shared" si="827"/>
        <v>0.0000355493769175542-0.000690849563923709i</v>
      </c>
      <c r="Y1618" t="str">
        <f t="shared" si="828"/>
        <v>0.009+0.93242469958545i</v>
      </c>
      <c r="Z1618" t="str">
        <f t="shared" si="829"/>
        <v>-0.00889232336870004-0.000544081928409433i</v>
      </c>
      <c r="AA1618" t="str">
        <f t="shared" si="830"/>
        <v>0.124885271333579-12.8780032974945i</v>
      </c>
      <c r="AB1618" t="str">
        <f t="shared" si="831"/>
        <v>0.911348871780732-0.240364762563836i</v>
      </c>
      <c r="AC1618" t="str">
        <f t="shared" si="832"/>
        <v>1.01952062682612-1.22673486298804i</v>
      </c>
      <c r="AD1618" t="str">
        <f t="shared" si="833"/>
        <v>0.481076309653873+0.343090967502178i</v>
      </c>
      <c r="AE1618" t="str">
        <f t="shared" si="834"/>
        <v>-0.00409121651524468-0.00331262075417811i</v>
      </c>
      <c r="AF1618" t="str">
        <f t="shared" si="835"/>
        <v>-14.3996617723746-2.19461388673783i</v>
      </c>
      <c r="AG1618" t="str">
        <f t="shared" si="836"/>
        <v>1.01621182956179-0.0222718881624716i</v>
      </c>
      <c r="AH1618" t="str">
        <f t="shared" si="837"/>
        <v>0.0495721425568657+0.0568614953618856i</v>
      </c>
      <c r="AI1618">
        <f t="shared" si="838"/>
        <v>-22.448398819911169</v>
      </c>
      <c r="AJ1618">
        <f t="shared" si="839"/>
        <v>48.917915378322938</v>
      </c>
      <c r="AK1618"/>
      <c r="AL1618"/>
      <c r="AM1618"/>
      <c r="AN1618"/>
    </row>
    <row r="1619" spans="1:40" x14ac:dyDescent="0.25">
      <c r="A1619"/>
      <c r="B1619">
        <f t="shared" si="805"/>
        <v>148500</v>
      </c>
      <c r="C1619" s="237" t="str">
        <f t="shared" si="808"/>
        <v>-0.0000034656907841074+0.0164917335544409i</v>
      </c>
      <c r="D1619" s="208" t="str">
        <f t="shared" si="809"/>
        <v>-5.95703252730197+0.12643662391738i</v>
      </c>
      <c r="E1619" t="str">
        <f t="shared" si="810"/>
        <v>2870</v>
      </c>
      <c r="F1619" t="str">
        <f t="shared" si="811"/>
        <v>0.777000777000777</v>
      </c>
      <c r="G1619" t="str">
        <f t="shared" si="806"/>
        <v>0.777000777000777</v>
      </c>
      <c r="H1619" t="str">
        <f t="shared" si="812"/>
        <v>8.44348434586803+2.31982723757272i</v>
      </c>
      <c r="I1619" t="str">
        <f t="shared" si="813"/>
        <v>583.158136322605i</v>
      </c>
      <c r="J1619" t="str">
        <f t="shared" si="807"/>
        <v>-459.323370428047+127.576339167024i</v>
      </c>
      <c r="K1619" t="str">
        <f t="shared" si="814"/>
        <v>0.327375028122183-1.17867468445062i</v>
      </c>
      <c r="L1619" t="str">
        <f t="shared" si="815"/>
        <v>0.0241402648596205-0.0738397848548633i</v>
      </c>
      <c r="M1619" t="str">
        <f t="shared" si="816"/>
        <v>0.351515292981804-1.25251446930548i</v>
      </c>
      <c r="N1619" t="str">
        <f t="shared" si="817"/>
        <v>-1.52149446105808i</v>
      </c>
      <c r="O1619" t="str">
        <f t="shared" si="818"/>
        <v>0.0492818953704637-0.998784909171487i</v>
      </c>
      <c r="P1619" t="str">
        <f t="shared" si="819"/>
        <v>0.950718104629536+0.998784909171487i</v>
      </c>
      <c r="Q1619" t="str">
        <f t="shared" si="820"/>
        <v>-0.950718104629536+0.522709551886593i</v>
      </c>
      <c r="R1619" t="str">
        <f t="shared" si="821"/>
        <v>-0.32435110357395-1.22888827243887i</v>
      </c>
      <c r="S1619" t="str">
        <f t="shared" si="822"/>
        <v>0.157223476483221i</v>
      </c>
      <c r="T1619" t="str">
        <f t="shared" si="823"/>
        <v>0.193210086402299-0.0509956081050657i</v>
      </c>
      <c r="U1619" t="str">
        <f t="shared" si="824"/>
        <v>0.0000333333333333333-0.000760106708178213i</v>
      </c>
      <c r="V1619" t="str">
        <f t="shared" si="825"/>
        <v>6.66666666666667E-06-0.00760106708178213i</v>
      </c>
      <c r="W1619" t="str">
        <f t="shared" si="826"/>
        <v>0.0000276028011937493-0.000691111572748224i</v>
      </c>
      <c r="X1619" t="str">
        <f t="shared" si="827"/>
        <v>0.0000355386649820036-0.000690384610551535i</v>
      </c>
      <c r="Y1619" t="str">
        <f t="shared" si="828"/>
        <v>0.009+0.933053018116168i</v>
      </c>
      <c r="Z1619" t="str">
        <f t="shared" si="829"/>
        <v>-0.00888034823188765-0.000543460979004062i</v>
      </c>
      <c r="AA1619" t="str">
        <f t="shared" si="830"/>
        <v>0.124716751366241-12.8693200325457i</v>
      </c>
      <c r="AB1619" t="str">
        <f t="shared" si="831"/>
        <v>0.911262332692857-0.240517343914194i</v>
      </c>
      <c r="AC1619" t="str">
        <f t="shared" si="832"/>
        <v>1.01907119248836-1.22591478164407i</v>
      </c>
      <c r="AD1619" t="str">
        <f t="shared" si="833"/>
        <v>0.481430663000011+0.343131691653837i</v>
      </c>
      <c r="AE1619" t="str">
        <f t="shared" si="834"/>
        <v>-0.00408879325187515-0.00330876769071934i</v>
      </c>
      <c r="AF1619" t="str">
        <f t="shared" si="835"/>
        <v>-14.40051687317-2.19339061365534i</v>
      </c>
      <c r="AG1619" t="str">
        <f t="shared" si="836"/>
        <v>1.01620280875783-0.0222734654408292i</v>
      </c>
      <c r="AH1619" t="str">
        <f t="shared" si="837"/>
        <v>0.0495552549067009+0.0567997376700568i</v>
      </c>
      <c r="AI1619">
        <f t="shared" si="838"/>
        <v>-22.45503854360485</v>
      </c>
      <c r="AJ1619">
        <f t="shared" si="839"/>
        <v>48.896743336553214</v>
      </c>
      <c r="AK1619"/>
      <c r="AL1619"/>
      <c r="AM1619"/>
      <c r="AN1619"/>
    </row>
    <row r="1620" spans="1:40" x14ac:dyDescent="0.25">
      <c r="A1620"/>
      <c r="B1620">
        <f t="shared" si="805"/>
        <v>148600</v>
      </c>
      <c r="C1620" s="237" t="str">
        <f t="shared" si="808"/>
        <v>-3.46102789781222E-06+0.0164806354843875i</v>
      </c>
      <c r="D1620" s="208" t="str">
        <f t="shared" si="809"/>
        <v>-5.95703249155318+0.126351538713638i</v>
      </c>
      <c r="E1620" t="str">
        <f t="shared" si="810"/>
        <v>2870</v>
      </c>
      <c r="F1620" t="str">
        <f t="shared" si="811"/>
        <v>0.777000777000777</v>
      </c>
      <c r="G1620" t="str">
        <f t="shared" si="806"/>
        <v>0.777000777000777</v>
      </c>
      <c r="H1620" t="str">
        <f t="shared" si="812"/>
        <v>8.44433794385153+2.3185200679279i</v>
      </c>
      <c r="I1620" t="str">
        <f t="shared" si="813"/>
        <v>583.550835404304i</v>
      </c>
      <c r="J1620" t="str">
        <f t="shared" si="807"/>
        <v>-459.943543305436+127.662249159729i</v>
      </c>
      <c r="K1620" t="str">
        <f t="shared" si="814"/>
        <v>0.326964291766527-1.17799205230428i</v>
      </c>
      <c r="L1620" t="str">
        <f t="shared" si="815"/>
        <v>0.0241109179553374-0.0737996824124965i</v>
      </c>
      <c r="M1620" t="str">
        <f t="shared" si="816"/>
        <v>0.351075209721864-1.25179173471678i</v>
      </c>
      <c r="N1620" t="str">
        <f t="shared" si="817"/>
        <v>-1.52251903645274i</v>
      </c>
      <c r="O1620" t="str">
        <f t="shared" si="818"/>
        <v>0.0482585392400607-0.998834877940501i</v>
      </c>
      <c r="P1620" t="str">
        <f t="shared" si="819"/>
        <v>0.951741460759939+0.998834877940501i</v>
      </c>
      <c r="Q1620" t="str">
        <f t="shared" si="820"/>
        <v>-0.951741460759939+0.523684158512239i</v>
      </c>
      <c r="R1620" t="str">
        <f t="shared" si="821"/>
        <v>-0.324338431167595-1.22794458844582i</v>
      </c>
      <c r="S1620" t="str">
        <f t="shared" si="822"/>
        <v>0.15732935087816i</v>
      </c>
      <c r="T1620" t="str">
        <f t="shared" si="823"/>
        <v>0.19319172501453-0.0510279548404385i</v>
      </c>
      <c r="U1620" t="str">
        <f t="shared" si="824"/>
        <v>0.0000333333333333334-0.00075959519626154i</v>
      </c>
      <c r="V1620" t="str">
        <f t="shared" si="825"/>
        <v>6.66666666666667E-06-0.0075959519626154i</v>
      </c>
      <c r="W1620" t="str">
        <f t="shared" si="826"/>
        <v>0.0000276028005139518-0.000690646632938165i</v>
      </c>
      <c r="X1620" t="str">
        <f t="shared" si="827"/>
        <v>0.0000355279746592452-0.000689920282804661i</v>
      </c>
      <c r="Y1620" t="str">
        <f t="shared" si="828"/>
        <v>0.009+0.933681336646886i</v>
      </c>
      <c r="Z1620" t="str">
        <f t="shared" si="829"/>
        <v>-0.00886839727575394-0.000542841379570388i</v>
      </c>
      <c r="AA1620" t="str">
        <f t="shared" si="830"/>
        <v>0.124548572524675-12.8606484769699i</v>
      </c>
      <c r="AB1620" t="str">
        <f t="shared" si="831"/>
        <v>0.911175732446661-0.240669905108486i</v>
      </c>
      <c r="AC1620" t="str">
        <f t="shared" si="832"/>
        <v>1.01862261335231-1.22509548816094i</v>
      </c>
      <c r="AD1620" t="str">
        <f t="shared" si="833"/>
        <v>0.481785084140026+0.343172067017322i</v>
      </c>
      <c r="AE1620" t="str">
        <f t="shared" si="834"/>
        <v>-0.00408637352939657-0.00330491910398226i</v>
      </c>
      <c r="AF1620" t="str">
        <f t="shared" si="835"/>
        <v>-14.4013704354047-2.19216852921426i</v>
      </c>
      <c r="AG1620" t="str">
        <f t="shared" si="836"/>
        <v>1.01619378389518-0.0222750438033315i</v>
      </c>
      <c r="AH1620" t="str">
        <f t="shared" si="837"/>
        <v>0.0495383828746661+0.0567380496589205i</v>
      </c>
      <c r="AI1620">
        <f t="shared" si="838"/>
        <v>-22.461674920488864</v>
      </c>
      <c r="AJ1620">
        <f t="shared" si="839"/>
        <v>48.875564803586066</v>
      </c>
      <c r="AK1620"/>
      <c r="AL1620"/>
      <c r="AM1620"/>
      <c r="AN1620"/>
    </row>
    <row r="1621" spans="1:40" x14ac:dyDescent="0.25">
      <c r="A1621"/>
      <c r="B1621">
        <f t="shared" si="805"/>
        <v>148700</v>
      </c>
      <c r="C1621" s="237" t="str">
        <f t="shared" si="808"/>
        <v>-3.45637441565549E-06+0.0164695523411245i</v>
      </c>
      <c r="D1621" s="208" t="str">
        <f t="shared" si="809"/>
        <v>-5.95703245587648+0.126266567948621i</v>
      </c>
      <c r="E1621" t="str">
        <f t="shared" si="810"/>
        <v>2870</v>
      </c>
      <c r="F1621" t="str">
        <f t="shared" si="811"/>
        <v>0.777000777000777</v>
      </c>
      <c r="G1621" t="str">
        <f t="shared" si="806"/>
        <v>0.777000777000777</v>
      </c>
      <c r="H1621" t="str">
        <f t="shared" si="812"/>
        <v>8.44519000677236+2.31721420002659i</v>
      </c>
      <c r="I1621" t="str">
        <f t="shared" si="813"/>
        <v>583.943534486003i</v>
      </c>
      <c r="J1621" t="str">
        <f t="shared" si="807"/>
        <v>-460.564133667092+127.748159152434i</v>
      </c>
      <c r="K1621" t="str">
        <f t="shared" si="814"/>
        <v>0.326554309304827-1.17731013548908i</v>
      </c>
      <c r="L1621" t="str">
        <f t="shared" si="815"/>
        <v>0.0240816226338159-0.0737596170663627i</v>
      </c>
      <c r="M1621" t="str">
        <f t="shared" si="816"/>
        <v>0.350635931938643-1.25106975255544i</v>
      </c>
      <c r="N1621" t="str">
        <f t="shared" si="817"/>
        <v>-1.52354361184739i</v>
      </c>
      <c r="O1621" t="str">
        <f t="shared" si="818"/>
        <v>0.0472351324500416-0.99888379817796i</v>
      </c>
      <c r="P1621" t="str">
        <f t="shared" si="819"/>
        <v>0.952764867549958+0.99888379817796i</v>
      </c>
      <c r="Q1621" t="str">
        <f t="shared" si="820"/>
        <v>-0.952764867549958+0.52465981366943i</v>
      </c>
      <c r="R1621" t="str">
        <f t="shared" si="821"/>
        <v>-0.32432574863661-1.22700209132611i</v>
      </c>
      <c r="S1621" t="str">
        <f t="shared" si="822"/>
        <v>0.157435225273098i</v>
      </c>
      <c r="T1621" t="str">
        <f t="shared" si="823"/>
        <v>0.193173350658488-0.0510602972984709i</v>
      </c>
      <c r="U1621" t="str">
        <f t="shared" si="824"/>
        <v>0.0000333333333333334-0.000759084372323235i</v>
      </c>
      <c r="V1621" t="str">
        <f t="shared" si="825"/>
        <v>6.66666666666667E-06-0.00759084372323235i</v>
      </c>
      <c r="W1621" t="str">
        <f t="shared" si="826"/>
        <v>0.0000276027998336966-0.000690182318562979i</v>
      </c>
      <c r="X1621" t="str">
        <f t="shared" si="827"/>
        <v>0.0000355173058911721-0.000689456579421564i</v>
      </c>
      <c r="Y1621" t="str">
        <f t="shared" si="828"/>
        <v>0.009+0.934309655177604i</v>
      </c>
      <c r="Z1621" t="str">
        <f t="shared" si="829"/>
        <v>-0.0088564704352319-0.000542223126000074i</v>
      </c>
      <c r="AA1621" t="str">
        <f t="shared" si="830"/>
        <v>0.124380733888121-12.851988607083i</v>
      </c>
      <c r="AB1621" t="str">
        <f t="shared" si="831"/>
        <v>0.911089071036482-0.240822446128991i</v>
      </c>
      <c r="AC1621" t="str">
        <f t="shared" si="832"/>
        <v>1.0181748874136-1.22427698148776i</v>
      </c>
      <c r="AD1621" t="str">
        <f t="shared" si="833"/>
        <v>0.482139572750021+0.343212093494947i</v>
      </c>
      <c r="AE1621" t="str">
        <f t="shared" si="834"/>
        <v>-0.00408395733750003-0.0033010749853569i</v>
      </c>
      <c r="AF1621" t="str">
        <f t="shared" si="835"/>
        <v>-14.4022224626488-2.19094763207797i</v>
      </c>
      <c r="AG1621" t="str">
        <f t="shared" si="836"/>
        <v>1.01618475497729-0.022276623232659i</v>
      </c>
      <c r="AH1621" t="str">
        <f t="shared" si="837"/>
        <v>0.049521526405249+0.0566764311968263i</v>
      </c>
      <c r="AI1621">
        <f t="shared" si="838"/>
        <v>-22.468307956295611</v>
      </c>
      <c r="AJ1621">
        <f t="shared" si="839"/>
        <v>48.85437978918668</v>
      </c>
      <c r="AK1621"/>
      <c r="AL1621"/>
      <c r="AM1621"/>
      <c r="AN1621"/>
    </row>
    <row r="1622" spans="1:40" x14ac:dyDescent="0.25">
      <c r="A1622"/>
      <c r="B1622">
        <f t="shared" si="805"/>
        <v>148800</v>
      </c>
      <c r="C1622" s="237" t="str">
        <f t="shared" si="808"/>
        <v>-3.45173031236578E-06+0.0164584840945574i</v>
      </c>
      <c r="D1622" s="208" t="str">
        <f t="shared" si="809"/>
        <v>-5.95703242027168+0.126181711391607i</v>
      </c>
      <c r="E1622" t="str">
        <f t="shared" si="810"/>
        <v>2870</v>
      </c>
      <c r="F1622" t="str">
        <f t="shared" si="811"/>
        <v>0.777000777000777</v>
      </c>
      <c r="G1622" t="str">
        <f t="shared" si="806"/>
        <v>0.777000777000777</v>
      </c>
      <c r="H1622" t="str">
        <f t="shared" si="812"/>
        <v>8.44604053819079+2.31590963230212i</v>
      </c>
      <c r="I1622" t="str">
        <f t="shared" si="813"/>
        <v>584.336233567701i</v>
      </c>
      <c r="J1622" t="str">
        <f t="shared" si="807"/>
        <v>-461.185141513014+127.834069145139i</v>
      </c>
      <c r="K1622" t="str">
        <f t="shared" si="814"/>
        <v>0.326145078940926-1.17662893304577i</v>
      </c>
      <c r="L1622" t="str">
        <f t="shared" si="815"/>
        <v>0.0240523787790096-0.0737195887795331i</v>
      </c>
      <c r="M1622" t="str">
        <f t="shared" si="816"/>
        <v>0.350197457719936-1.2503485218253i</v>
      </c>
      <c r="N1622" t="str">
        <f t="shared" si="817"/>
        <v>-1.52456818724204i</v>
      </c>
      <c r="O1622" t="str">
        <f t="shared" si="818"/>
        <v>0.0462116760747227-0.998931669832509i</v>
      </c>
      <c r="P1622" t="str">
        <f t="shared" si="819"/>
        <v>0.953788323925277+0.998931669832509i</v>
      </c>
      <c r="Q1622" t="str">
        <f t="shared" si="820"/>
        <v>-0.953788323925277+0.525636517409531i</v>
      </c>
      <c r="R1622" t="str">
        <f t="shared" si="821"/>
        <v>-0.324313055977544-1.22606077867924i</v>
      </c>
      <c r="S1622" t="str">
        <f t="shared" si="822"/>
        <v>0.157541099668036i</v>
      </c>
      <c r="T1622" t="str">
        <f t="shared" si="823"/>
        <v>0.193154963332976-0.0510926354754036i</v>
      </c>
      <c r="U1622" t="str">
        <f t="shared" si="824"/>
        <v>0.0000333333333333335-0.000758574234976244i</v>
      </c>
      <c r="V1622" t="str">
        <f t="shared" si="825"/>
        <v>6.66666666666667E-06-0.00758574234976245i</v>
      </c>
      <c r="W1622" t="str">
        <f t="shared" si="826"/>
        <v>0.0000276027991529841-0.00068971862836171i</v>
      </c>
      <c r="X1622" t="str">
        <f t="shared" si="827"/>
        <v>0.0000355066586198731-0.000688993499144117i</v>
      </c>
      <c r="Y1622" t="str">
        <f t="shared" si="828"/>
        <v>0.009+0.934937973708322i</v>
      </c>
      <c r="Z1622" t="str">
        <f t="shared" si="829"/>
        <v>-0.00884456764547344-0.000541606214200495i</v>
      </c>
      <c r="AA1622" t="str">
        <f t="shared" si="830"/>
        <v>0.124213234538927-12.8433403992645i</v>
      </c>
      <c r="AB1622" t="str">
        <f t="shared" si="831"/>
        <v>0.911002348456672-0.240974966957978i</v>
      </c>
      <c r="AC1622" t="str">
        <f t="shared" si="832"/>
        <v>1.01772801267361-1.22345926057501i</v>
      </c>
      <c r="AD1622" t="str">
        <f t="shared" si="833"/>
        <v>0.48249412850592+0.343251770989321i</v>
      </c>
      <c r="AE1622" t="str">
        <f t="shared" si="834"/>
        <v>-0.00408154466591121-0.00329723532625765i</v>
      </c>
      <c r="AF1622" t="str">
        <f t="shared" si="835"/>
        <v>-14.4030729584625-2.18972792091051i</v>
      </c>
      <c r="AG1622" t="str">
        <f t="shared" si="836"/>
        <v>1.01617572200761-0.0222782037115302i</v>
      </c>
      <c r="AH1622" t="str">
        <f t="shared" si="837"/>
        <v>0.0495046854431244+0.056614882152483i</v>
      </c>
      <c r="AI1622">
        <f t="shared" si="838"/>
        <v>-22.47493765674654</v>
      </c>
      <c r="AJ1622">
        <f t="shared" si="839"/>
        <v>48.833188303095369</v>
      </c>
      <c r="AK1622"/>
      <c r="AL1622"/>
      <c r="AM1622"/>
      <c r="AN1622"/>
    </row>
    <row r="1623" spans="1:40" x14ac:dyDescent="0.25">
      <c r="A1623"/>
      <c r="B1623">
        <f t="shared" si="805"/>
        <v>148900</v>
      </c>
      <c r="C1623" s="237" t="str">
        <f t="shared" si="808"/>
        <v>-3.44709556275647E-06+0.0164474307146727i</v>
      </c>
      <c r="D1623" s="208" t="str">
        <f t="shared" si="809"/>
        <v>-5.95703238473861+0.126096968812491i</v>
      </c>
      <c r="E1623" t="str">
        <f t="shared" si="810"/>
        <v>2870</v>
      </c>
      <c r="F1623" t="str">
        <f t="shared" si="811"/>
        <v>0.777000777000777</v>
      </c>
      <c r="G1623" t="str">
        <f t="shared" si="806"/>
        <v>0.777000777000777</v>
      </c>
      <c r="H1623" t="str">
        <f t="shared" si="812"/>
        <v>8.44688954165721+2.31460636318906i</v>
      </c>
      <c r="I1623" t="str">
        <f t="shared" si="813"/>
        <v>584.7289326494i</v>
      </c>
      <c r="J1623" t="str">
        <f t="shared" si="807"/>
        <v>-461.806566843203+127.919979137844i</v>
      </c>
      <c r="K1623" t="str">
        <f t="shared" si="814"/>
        <v>0.32573659888386-1.17594844401624i</v>
      </c>
      <c r="L1623" t="str">
        <f t="shared" si="815"/>
        <v>0.0240231862751837-0.073679597515077i</v>
      </c>
      <c r="M1623" t="str">
        <f t="shared" si="816"/>
        <v>0.349759785159044-1.24962804153132i</v>
      </c>
      <c r="N1623" t="str">
        <f t="shared" si="817"/>
        <v>-1.52559276263669i</v>
      </c>
      <c r="O1623" t="str">
        <f t="shared" si="818"/>
        <v>0.045188171188482-0.998978492853896i</v>
      </c>
      <c r="P1623" t="str">
        <f t="shared" si="819"/>
        <v>0.954811828811518+0.998978492853896i</v>
      </c>
      <c r="Q1623" t="str">
        <f t="shared" si="820"/>
        <v>-0.954811828811518+0.526614269782794i</v>
      </c>
      <c r="R1623" t="str">
        <f t="shared" si="821"/>
        <v>-0.324300353186948-1.22512064811113i</v>
      </c>
      <c r="S1623" t="str">
        <f t="shared" si="822"/>
        <v>0.157646974062974i</v>
      </c>
      <c r="T1623" t="str">
        <f t="shared" si="823"/>
        <v>0.193136563036789-0.0511249693674761i</v>
      </c>
      <c r="U1623" t="str">
        <f t="shared" si="824"/>
        <v>0.0000333333333333333-0.000758064782837237i</v>
      </c>
      <c r="V1623" t="str">
        <f t="shared" si="825"/>
        <v>6.66666666666667E-06-0.00758064782837236i</v>
      </c>
      <c r="W1623" t="str">
        <f t="shared" si="826"/>
        <v>0.0000276027984718135-0.000689255561076782i</v>
      </c>
      <c r="X1623" t="str">
        <f t="shared" si="827"/>
        <v>0.0000354960327876297-0.000688531040717556i</v>
      </c>
      <c r="Y1623" t="str">
        <f t="shared" si="828"/>
        <v>0.009+0.93556629223904i</v>
      </c>
      <c r="Z1623" t="str">
        <f t="shared" si="829"/>
        <v>-0.00883268884184807-0.000540990640094638i</v>
      </c>
      <c r="AA1623" t="str">
        <f t="shared" si="830"/>
        <v>0.124046073562538-12.8347038299578i</v>
      </c>
      <c r="AB1623" t="str">
        <f t="shared" si="831"/>
        <v>0.910915564701549-0.241127467577711i</v>
      </c>
      <c r="AC1623" t="str">
        <f t="shared" si="832"/>
        <v>1.0172819871395-1.22264232437432i</v>
      </c>
      <c r="AD1623" t="str">
        <f t="shared" si="833"/>
        <v>0.482848751083531+0.343291099403302i</v>
      </c>
      <c r="AE1623" t="str">
        <f t="shared" si="834"/>
        <v>-0.00407913550439081-0.00329340011812289i</v>
      </c>
      <c r="AF1623" t="str">
        <f t="shared" si="835"/>
        <v>-14.4039219263958-2.18850939437657i</v>
      </c>
      <c r="AG1623" t="str">
        <f t="shared" si="836"/>
        <v>1.01616668498959-0.0222797852227049i</v>
      </c>
      <c r="AH1623" t="str">
        <f t="shared" si="837"/>
        <v>0.0494878599331604+0.0565534023949525i</v>
      </c>
      <c r="AI1623">
        <f t="shared" si="838"/>
        <v>-22.481564027552103</v>
      </c>
      <c r="AJ1623">
        <f t="shared" si="839"/>
        <v>48.811990355021301</v>
      </c>
      <c r="AK1623"/>
      <c r="AL1623"/>
      <c r="AM1623"/>
      <c r="AN1623"/>
    </row>
    <row r="1624" spans="1:40" x14ac:dyDescent="0.25">
      <c r="A1624"/>
      <c r="B1624">
        <f t="shared" si="805"/>
        <v>149000</v>
      </c>
      <c r="C1624" s="237" t="str">
        <f t="shared" si="808"/>
        <v>-3.44247014172543E-06+0.0164363921715377i</v>
      </c>
      <c r="D1624" s="208" t="str">
        <f t="shared" si="809"/>
        <v>-5.95703234927705+0.126012339981789i</v>
      </c>
      <c r="E1624" t="str">
        <f t="shared" si="810"/>
        <v>2870</v>
      </c>
      <c r="F1624" t="str">
        <f t="shared" si="811"/>
        <v>0.777000777000777</v>
      </c>
      <c r="G1624" t="str">
        <f t="shared" si="806"/>
        <v>0.777000777000777</v>
      </c>
      <c r="H1624" t="str">
        <f t="shared" si="812"/>
        <v>8.44773702071202+2.31330439112322i</v>
      </c>
      <c r="I1624" t="str">
        <f t="shared" si="813"/>
        <v>585.121631731099i</v>
      </c>
      <c r="J1624" t="str">
        <f t="shared" si="807"/>
        <v>-462.428409657657+128.005889130549i</v>
      </c>
      <c r="K1624" t="str">
        <f t="shared" si="814"/>
        <v>0.325328867347843-1.17526866744357i</v>
      </c>
      <c r="L1624" t="str">
        <f t="shared" si="815"/>
        <v>0.0239940450069128-0.0736396432360617i</v>
      </c>
      <c r="M1624" t="str">
        <f t="shared" si="816"/>
        <v>0.349322912354756-1.24890831067963i</v>
      </c>
      <c r="N1624" t="str">
        <f t="shared" si="817"/>
        <v>-1.52661733803134i</v>
      </c>
      <c r="O1624" t="str">
        <f t="shared" si="818"/>
        <v>0.0441646188657489-0.999024267192966i</v>
      </c>
      <c r="P1624" t="str">
        <f t="shared" si="819"/>
        <v>0.955835381134251+0.999024267192966i</v>
      </c>
      <c r="Q1624" t="str">
        <f t="shared" si="820"/>
        <v>-0.955835381134251+0.527593070838374i</v>
      </c>
      <c r="R1624" t="str">
        <f t="shared" si="821"/>
        <v>-0.324287640261364-1.22418169723416i</v>
      </c>
      <c r="S1624" t="str">
        <f t="shared" si="822"/>
        <v>0.157752848457912i</v>
      </c>
      <c r="T1624" t="str">
        <f t="shared" si="823"/>
        <v>0.19311814976873-0.0511572989709248i</v>
      </c>
      <c r="U1624" t="str">
        <f t="shared" si="824"/>
        <v>0.0000333333333333333-0.000757556014526609i</v>
      </c>
      <c r="V1624" t="str">
        <f t="shared" si="825"/>
        <v>6.66666666666667E-06-0.00757556014526609i</v>
      </c>
      <c r="W1624" t="str">
        <f t="shared" si="826"/>
        <v>0.0000276027977901857-0.000688793115454012i</v>
      </c>
      <c r="X1624" t="str">
        <f t="shared" si="827"/>
        <v>0.0000354854283369194-0.000688069202890504i</v>
      </c>
      <c r="Y1624" t="str">
        <f t="shared" si="828"/>
        <v>0.009+0.936194610769758i</v>
      </c>
      <c r="Z1624" t="str">
        <f t="shared" si="829"/>
        <v>-0.00882083395994258-0.000540376399621081i</v>
      </c>
      <c r="AA1624" t="str">
        <f t="shared" si="830"/>
        <v>0.123879250047475-12.8260788756694i</v>
      </c>
      <c r="AB1624" t="str">
        <f t="shared" si="831"/>
        <v>0.910828719765467-0.241279947970439i</v>
      </c>
      <c r="AC1624" t="str">
        <f t="shared" si="832"/>
        <v>1.0168368088242-1.22182617183862i</v>
      </c>
      <c r="AD1624" t="str">
        <f t="shared" si="833"/>
        <v>0.483203440158517+0.343330078640034i</v>
      </c>
      <c r="AE1624" t="str">
        <f t="shared" si="834"/>
        <v>-0.00407672984273421-0.00328956935241515i</v>
      </c>
      <c r="AF1624" t="str">
        <f t="shared" si="835"/>
        <v>-14.4047693699891-2.18729205114143i</v>
      </c>
      <c r="AG1624" t="str">
        <f t="shared" si="836"/>
        <v>1.01615764392671-0.0222813677489823i</v>
      </c>
      <c r="AH1624" t="str">
        <f t="shared" si="837"/>
        <v>0.0494710498204164+0.0564919917936527i</v>
      </c>
      <c r="AI1624">
        <f t="shared" si="838"/>
        <v>-22.488187074411524</v>
      </c>
      <c r="AJ1624">
        <f t="shared" si="839"/>
        <v>48.790785954645244</v>
      </c>
      <c r="AK1624"/>
      <c r="AL1624"/>
      <c r="AM1624"/>
      <c r="AN1624"/>
    </row>
    <row r="1625" spans="1:40" x14ac:dyDescent="0.25">
      <c r="A1625"/>
      <c r="B1625">
        <f t="shared" si="805"/>
        <v>149100</v>
      </c>
      <c r="C1625" s="237" t="str">
        <f t="shared" si="808"/>
        <v>-3.43785402425471E-06+0.0164253684352996i</v>
      </c>
      <c r="D1625" s="208" t="str">
        <f t="shared" si="809"/>
        <v>-5.95703231388681+0.12592782467063i</v>
      </c>
      <c r="E1625" t="str">
        <f t="shared" si="810"/>
        <v>2870</v>
      </c>
      <c r="F1625" t="str">
        <f t="shared" si="811"/>
        <v>0.777000777000777</v>
      </c>
      <c r="G1625" t="str">
        <f t="shared" si="806"/>
        <v>0.777000777000777</v>
      </c>
      <c r="H1625" t="str">
        <f t="shared" si="812"/>
        <v>8.4485829788858+2.31200371454171i</v>
      </c>
      <c r="I1625" t="str">
        <f t="shared" si="813"/>
        <v>585.514330812798i</v>
      </c>
      <c r="J1625" t="str">
        <f t="shared" si="807"/>
        <v>-463.050669956378+128.091799123255i</v>
      </c>
      <c r="K1625" t="str">
        <f t="shared" si="814"/>
        <v>0.324921882552241-1.17458960237204i</v>
      </c>
      <c r="L1625" t="str">
        <f t="shared" si="815"/>
        <v>0.0239649548590812-0.0735997259055528i</v>
      </c>
      <c r="M1625" t="str">
        <f t="shared" si="816"/>
        <v>0.348886837411322-1.24818932827759i</v>
      </c>
      <c r="N1625" t="str">
        <f t="shared" si="817"/>
        <v>-1.52764191342599i</v>
      </c>
      <c r="O1625" t="str">
        <f t="shared" si="818"/>
        <v>0.0431410201810016-0.999068992801669i</v>
      </c>
      <c r="P1625" t="str">
        <f t="shared" si="819"/>
        <v>0.956858979818998+0.999068992801669i</v>
      </c>
      <c r="Q1625" t="str">
        <f t="shared" si="820"/>
        <v>-0.956858979818998+0.528572920624321i</v>
      </c>
      <c r="R1625" t="str">
        <f t="shared" si="821"/>
        <v>-0.324274917197336-1.22324392366708i</v>
      </c>
      <c r="S1625" t="str">
        <f t="shared" si="822"/>
        <v>0.157858722852851i</v>
      </c>
      <c r="T1625" t="str">
        <f t="shared" si="823"/>
        <v>0.193099723527596-0.0511896242819855i</v>
      </c>
      <c r="U1625" t="str">
        <f t="shared" si="824"/>
        <v>0.0000333333333333334-0.000757047928668443i</v>
      </c>
      <c r="V1625" t="str">
        <f t="shared" si="825"/>
        <v>6.66666666666667E-06-0.00757047928668443i</v>
      </c>
      <c r="W1625" t="str">
        <f t="shared" si="826"/>
        <v>0.0000276027971081003-0.000688331290242564i</v>
      </c>
      <c r="X1625" t="str">
        <f t="shared" si="827"/>
        <v>0.0000354748452104108-0.000687607984414921i</v>
      </c>
      <c r="Y1625" t="str">
        <f t="shared" si="828"/>
        <v>0.009+0.936822929300476i</v>
      </c>
      <c r="Z1625" t="str">
        <f t="shared" si="829"/>
        <v>-0.00880900293555962-0.000539763488733874i</v>
      </c>
      <c r="AA1625" t="str">
        <f t="shared" si="830"/>
        <v>0.123712763085334-12.8174655129694i</v>
      </c>
      <c r="AB1625" t="str">
        <f t="shared" si="831"/>
        <v>0.910741813642753-0.241432408118409i</v>
      </c>
      <c r="AC1625" t="str">
        <f t="shared" si="832"/>
        <v>1.01639247574631-1.22101080192209i</v>
      </c>
      <c r="AD1625" t="str">
        <f t="shared" si="833"/>
        <v>0.483558195406397+0.343368708602939i</v>
      </c>
      <c r="AE1625" t="str">
        <f t="shared" si="834"/>
        <v>-0.00407432767077131-0.00328574302062103i</v>
      </c>
      <c r="AF1625" t="str">
        <f t="shared" si="835"/>
        <v>-14.4056152927726-2.18607588987108i</v>
      </c>
      <c r="AG1625" t="str">
        <f t="shared" si="836"/>
        <v>1.01614859882241-0.0222829512732016i</v>
      </c>
      <c r="AH1625" t="str">
        <f t="shared" si="837"/>
        <v>0.0494542550501413+0.0564306502183577i</v>
      </c>
      <c r="AI1625">
        <f t="shared" si="838"/>
        <v>-22.494806803012757</v>
      </c>
      <c r="AJ1625">
        <f t="shared" si="839"/>
        <v>48.769575111620995</v>
      </c>
      <c r="AK1625"/>
      <c r="AL1625"/>
      <c r="AM1625"/>
      <c r="AN1625"/>
    </row>
    <row r="1626" spans="1:40" x14ac:dyDescent="0.25">
      <c r="A1626"/>
      <c r="B1626">
        <f t="shared" si="805"/>
        <v>149200</v>
      </c>
      <c r="C1626" s="237" t="str">
        <f t="shared" si="808"/>
        <v>-3.43324718541014E-06+0.0164143594761859i</v>
      </c>
      <c r="D1626" s="208" t="str">
        <f t="shared" si="809"/>
        <v>-5.95703227856771+0.125843422650759i</v>
      </c>
      <c r="E1626" t="str">
        <f t="shared" si="810"/>
        <v>2870</v>
      </c>
      <c r="F1626" t="str">
        <f t="shared" si="811"/>
        <v>0.777000777000777</v>
      </c>
      <c r="G1626" t="str">
        <f t="shared" si="806"/>
        <v>0.777000777000777</v>
      </c>
      <c r="H1626" t="str">
        <f t="shared" si="812"/>
        <v>8.44942741969929+2.31070433188289i</v>
      </c>
      <c r="I1626" t="str">
        <f t="shared" si="813"/>
        <v>585.907029894496i</v>
      </c>
      <c r="J1626" t="str">
        <f t="shared" si="807"/>
        <v>-463.673347739364+128.177709115959i</v>
      </c>
      <c r="K1626" t="str">
        <f t="shared" si="814"/>
        <v>0.324515642721559-1.17391124784709i</v>
      </c>
      <c r="L1626" t="str">
        <f t="shared" si="815"/>
        <v>0.0239359157168814-0.0735598454866151i</v>
      </c>
      <c r="M1626" t="str">
        <f t="shared" si="816"/>
        <v>0.34845155843844-1.2474710933337i</v>
      </c>
      <c r="N1626" t="str">
        <f t="shared" si="817"/>
        <v>-1.52866648882065i</v>
      </c>
      <c r="O1626" t="str">
        <f t="shared" si="818"/>
        <v>0.0421173762087579-0.999112669633055i</v>
      </c>
      <c r="P1626" t="str">
        <f t="shared" si="819"/>
        <v>0.957882623791242+0.999112669633055i</v>
      </c>
      <c r="Q1626" t="str">
        <f t="shared" si="820"/>
        <v>-0.957882623791242+0.529553819187595i</v>
      </c>
      <c r="R1626" t="str">
        <f t="shared" si="821"/>
        <v>-0.324262183991405-1.22230732503504i</v>
      </c>
      <c r="S1626" t="str">
        <f t="shared" si="822"/>
        <v>0.157964597247789i</v>
      </c>
      <c r="T1626" t="str">
        <f t="shared" si="823"/>
        <v>0.193081284312182-0.0512219452968907i</v>
      </c>
      <c r="U1626" t="str">
        <f t="shared" si="824"/>
        <v>0.0000333333333333334-0.000756540523890517i</v>
      </c>
      <c r="V1626" t="str">
        <f t="shared" si="825"/>
        <v>6.66666666666667E-06-0.00756540523890517i</v>
      </c>
      <c r="W1626" t="str">
        <f t="shared" si="826"/>
        <v>0.0000276027964255572-0.000687870084194962i</v>
      </c>
      <c r="X1626" t="str">
        <f t="shared" si="827"/>
        <v>0.0000354642833509644-0.000687147384046116i</v>
      </c>
      <c r="Y1626" t="str">
        <f t="shared" si="828"/>
        <v>0.009+0.937451247831194i</v>
      </c>
      <c r="Z1626" t="str">
        <f t="shared" si="829"/>
        <v>-0.00879719570471718-0.000539151903402481i</v>
      </c>
      <c r="AA1626" t="str">
        <f t="shared" si="830"/>
        <v>0.123546611770764-12.8088637184907i</v>
      </c>
      <c r="AB1626" t="str">
        <f t="shared" si="831"/>
        <v>0.910654846327723-0.241584848003852i</v>
      </c>
      <c r="AC1626" t="str">
        <f t="shared" si="832"/>
        <v>1.01594898593019-1.22019621358013i</v>
      </c>
      <c r="AD1626" t="str">
        <f t="shared" si="833"/>
        <v>0.483913016502553+0.343406989195691i</v>
      </c>
      <c r="AE1626" t="str">
        <f t="shared" si="834"/>
        <v>-0.00407192897836643-0.00328192111425079i</v>
      </c>
      <c r="AF1626" t="str">
        <f t="shared" si="835"/>
        <v>-14.406459698267-2.18486090923213i</v>
      </c>
      <c r="AG1626" t="str">
        <f t="shared" si="836"/>
        <v>1.01613954968016-0.0222845357782413i</v>
      </c>
      <c r="AH1626" t="str">
        <f t="shared" si="837"/>
        <v>0.0494374755677743+0.0563693775391904i</v>
      </c>
      <c r="AI1626">
        <f t="shared" si="838"/>
        <v>-22.501423219032979</v>
      </c>
      <c r="AJ1626">
        <f t="shared" si="839"/>
        <v>48.748357835571476</v>
      </c>
      <c r="AK1626"/>
      <c r="AL1626"/>
      <c r="AM1626"/>
      <c r="AN1626"/>
    </row>
    <row r="1627" spans="1:40" x14ac:dyDescent="0.25">
      <c r="A1627"/>
      <c r="B1627">
        <f t="shared" si="805"/>
        <v>149300</v>
      </c>
      <c r="C1627" s="237" t="str">
        <f t="shared" si="808"/>
        <v>-3.42864960034103E-06+0.0164033652645038i</v>
      </c>
      <c r="D1627" s="208" t="str">
        <f t="shared" si="809"/>
        <v>-5.95703224331956+0.125759133694529i</v>
      </c>
      <c r="E1627" t="str">
        <f t="shared" si="810"/>
        <v>2870</v>
      </c>
      <c r="F1627" t="str">
        <f t="shared" si="811"/>
        <v>0.777000777000777</v>
      </c>
      <c r="G1627" t="str">
        <f t="shared" si="806"/>
        <v>0.777000777000777</v>
      </c>
      <c r="H1627" t="str">
        <f t="shared" si="812"/>
        <v>8.4502703466634+2.30940624158643i</v>
      </c>
      <c r="I1627" t="str">
        <f t="shared" si="813"/>
        <v>586.299728976195i</v>
      </c>
      <c r="J1627" t="str">
        <f t="shared" si="807"/>
        <v>-464.296443006617+128.263619108664i</v>
      </c>
      <c r="K1627" t="str">
        <f t="shared" si="814"/>
        <v>0.324110146085433-1.17323360291536i</v>
      </c>
      <c r="L1627" t="str">
        <f t="shared" si="815"/>
        <v>0.0239069274658126-0.0735200019423117i</v>
      </c>
      <c r="M1627" t="str">
        <f t="shared" si="816"/>
        <v>0.348017073551246-1.24675360485767i</v>
      </c>
      <c r="N1627" t="str">
        <f t="shared" si="817"/>
        <v>-1.5296910642153i</v>
      </c>
      <c r="O1627" t="str">
        <f t="shared" si="818"/>
        <v>0.0410936880236128-0.999155297641272i</v>
      </c>
      <c r="P1627" t="str">
        <f t="shared" si="819"/>
        <v>0.958906311976387+0.999155297641272i</v>
      </c>
      <c r="Q1627" t="str">
        <f t="shared" si="820"/>
        <v>-0.958906311976387+0.530535766574028i</v>
      </c>
      <c r="R1627" t="str">
        <f t="shared" si="821"/>
        <v>-0.324249440640106-1.22137189896953i</v>
      </c>
      <c r="S1627" t="str">
        <f t="shared" si="822"/>
        <v>0.158070471642727i</v>
      </c>
      <c r="T1627" t="str">
        <f t="shared" si="823"/>
        <v>0.193062832121287-0.051254262011872i</v>
      </c>
      <c r="U1627" t="str">
        <f t="shared" si="824"/>
        <v>0.0000333333333333333-0.000756033798824276i</v>
      </c>
      <c r="V1627" t="str">
        <f t="shared" si="825"/>
        <v>6.66666666666667E-06-0.00756033798824276i</v>
      </c>
      <c r="W1627" t="str">
        <f t="shared" si="826"/>
        <v>0.0000276027957425565-0.000687409496067069i</v>
      </c>
      <c r="X1627" t="str">
        <f t="shared" si="827"/>
        <v>0.0000354537427016328-0.000686687400542728i</v>
      </c>
      <c r="Y1627" t="str">
        <f t="shared" si="828"/>
        <v>0.009+0.938079566361912i</v>
      </c>
      <c r="Z1627" t="str">
        <f t="shared" si="829"/>
        <v>-0.00878541220364753-0.000538541639611732i</v>
      </c>
      <c r="AA1627" t="str">
        <f t="shared" si="830"/>
        <v>0.12338079520146-12.800273468929i</v>
      </c>
      <c r="AB1627" t="str">
        <f t="shared" si="831"/>
        <v>0.910567817814712-0.241737267608994i</v>
      </c>
      <c r="AC1627" t="str">
        <f t="shared" si="832"/>
        <v>1.01550633740586-1.21938240576943i</v>
      </c>
      <c r="AD1627" t="str">
        <f t="shared" si="833"/>
        <v>0.484267903122226+0.343444920322257i</v>
      </c>
      <c r="AE1627" t="str">
        <f t="shared" si="834"/>
        <v>-0.00406953375541812-0.00327810362483868i</v>
      </c>
      <c r="AF1627" t="str">
        <f t="shared" si="835"/>
        <v>-14.407302589983-2.1836471078919i</v>
      </c>
      <c r="AG1627" t="str">
        <f t="shared" si="836"/>
        <v>1.01613049650343-0.0222861212470196i</v>
      </c>
      <c r="AH1627" t="str">
        <f t="shared" si="837"/>
        <v>0.0494207113189414+0.0563081736266272i</v>
      </c>
      <c r="AI1627">
        <f t="shared" si="838"/>
        <v>-22.508036328138306</v>
      </c>
      <c r="AJ1627">
        <f t="shared" si="839"/>
        <v>48.727134136093277</v>
      </c>
      <c r="AK1627"/>
      <c r="AL1627"/>
      <c r="AM1627"/>
      <c r="AN1627"/>
    </row>
    <row r="1628" spans="1:40" x14ac:dyDescent="0.25">
      <c r="A1628"/>
      <c r="B1628">
        <f t="shared" si="805"/>
        <v>149400</v>
      </c>
      <c r="C1628" s="237" t="str">
        <f t="shared" si="808"/>
        <v>-3.42406124427985E-06+0.0163923857706399i</v>
      </c>
      <c r="D1628" s="208" t="str">
        <f t="shared" si="809"/>
        <v>-5.95703220814216+0.125674957574906i</v>
      </c>
      <c r="E1628" t="str">
        <f t="shared" si="810"/>
        <v>2870</v>
      </c>
      <c r="F1628" t="str">
        <f t="shared" si="811"/>
        <v>0.777000777000777</v>
      </c>
      <c r="G1628" t="str">
        <f t="shared" si="806"/>
        <v>0.777000777000777</v>
      </c>
      <c r="H1628" t="str">
        <f t="shared" si="812"/>
        <v>8.45111176327926+2.30810944209323i</v>
      </c>
      <c r="I1628" t="str">
        <f t="shared" si="813"/>
        <v>586.692428057894i</v>
      </c>
      <c r="J1628" t="str">
        <f t="shared" si="807"/>
        <v>-464.919955758136+128.34952910137i</v>
      </c>
      <c r="K1628" t="str">
        <f t="shared" si="814"/>
        <v>0.3237053908786-1.17255666662467i</v>
      </c>
      <c r="L1628" t="str">
        <f t="shared" si="815"/>
        <v>0.0238779899916811-0.0734801952357059i</v>
      </c>
      <c r="M1628" t="str">
        <f t="shared" si="816"/>
        <v>0.347583380870281-1.24603686186038i</v>
      </c>
      <c r="N1628" t="str">
        <f t="shared" si="817"/>
        <v>-1.53071563960995i</v>
      </c>
      <c r="O1628" t="str">
        <f t="shared" si="818"/>
        <v>0.0400699567001779-0.999196876781571i</v>
      </c>
      <c r="P1628" t="str">
        <f t="shared" si="819"/>
        <v>0.959930043299822+0.999196876781571i</v>
      </c>
      <c r="Q1628" t="str">
        <f t="shared" si="820"/>
        <v>-0.959930043299822+0.531518762828379i</v>
      </c>
      <c r="R1628" t="str">
        <f t="shared" si="821"/>
        <v>-0.32423668713997-1.2204376431084i</v>
      </c>
      <c r="S1628" t="str">
        <f t="shared" si="822"/>
        <v>0.158176346037665i</v>
      </c>
      <c r="T1628" t="str">
        <f t="shared" si="823"/>
        <v>0.193044366953707-0.051286574423158i</v>
      </c>
      <c r="U1628" t="str">
        <f t="shared" si="824"/>
        <v>0.0000333333333333333-0.00075552775210485i</v>
      </c>
      <c r="V1628" t="str">
        <f t="shared" si="825"/>
        <v>6.66666666666667E-06-0.0075552775210485i</v>
      </c>
      <c r="W1628" t="str">
        <f t="shared" si="826"/>
        <v>0.0000276027950590983-0.000686949524618091i</v>
      </c>
      <c r="X1628" t="str">
        <f t="shared" si="827"/>
        <v>0.000035443223205659-0.000686228032666732i</v>
      </c>
      <c r="Y1628" t="str">
        <f t="shared" si="828"/>
        <v>0.009+0.93870788489263i</v>
      </c>
      <c r="Z1628" t="str">
        <f t="shared" si="829"/>
        <v>-0.00877365236879669-0.000537932693361732i</v>
      </c>
      <c r="AA1628" t="str">
        <f t="shared" si="830"/>
        <v>0.123215312478149-12.7916947410428i</v>
      </c>
      <c r="AB1628" t="str">
        <f t="shared" si="831"/>
        <v>0.910480728098042-0.241889666916047i</v>
      </c>
      <c r="AC1628" t="str">
        <f t="shared" si="832"/>
        <v>1.01506452820903-1.2185693774479i</v>
      </c>
      <c r="AD1628" t="str">
        <f t="shared" si="833"/>
        <v>0.484622854940523+0.343482501886867i</v>
      </c>
      <c r="AE1628" t="str">
        <f t="shared" si="834"/>
        <v>-0.00406714199185929-0.00327429054394272i</v>
      </c>
      <c r="AF1628" t="str">
        <f t="shared" si="835"/>
        <v>-14.4081439714214-2.18243448451832i</v>
      </c>
      <c r="AG1628" t="str">
        <f t="shared" si="836"/>
        <v>1.01612143929571-0.0222877076624945i</v>
      </c>
      <c r="AH1628" t="str">
        <f t="shared" si="837"/>
        <v>0.049403962249458+0.0562470383514943i</v>
      </c>
      <c r="AI1628">
        <f t="shared" si="838"/>
        <v>-22.514646135983764</v>
      </c>
      <c r="AJ1628">
        <f t="shared" si="839"/>
        <v>48.7059040227536</v>
      </c>
      <c r="AK1628"/>
      <c r="AL1628"/>
      <c r="AM1628"/>
      <c r="AN1628"/>
    </row>
    <row r="1629" spans="1:40" x14ac:dyDescent="0.25">
      <c r="A1629"/>
      <c r="B1629">
        <f t="shared" si="805"/>
        <v>149500</v>
      </c>
      <c r="C1629" s="237" t="str">
        <f t="shared" si="808"/>
        <v>-3.41948209254186E-06+0.0163814209650602i</v>
      </c>
      <c r="D1629" s="208" t="str">
        <f t="shared" si="809"/>
        <v>-5.95703217303534+0.125590894065462i</v>
      </c>
      <c r="E1629" t="str">
        <f t="shared" si="810"/>
        <v>2870</v>
      </c>
      <c r="F1629" t="str">
        <f t="shared" si="811"/>
        <v>0.777000777000777</v>
      </c>
      <c r="G1629" t="str">
        <f t="shared" si="806"/>
        <v>0.777000777000777</v>
      </c>
      <c r="H1629" t="str">
        <f t="shared" si="812"/>
        <v>8.45195167303828+2.30681393184556i</v>
      </c>
      <c r="I1629" t="str">
        <f t="shared" si="813"/>
        <v>587.085127139593i</v>
      </c>
      <c r="J1629" t="str">
        <f t="shared" si="807"/>
        <v>-465.543885993921+128.435439094075i</v>
      </c>
      <c r="K1629" t="str">
        <f t="shared" si="814"/>
        <v>0.323301375340883-1.17188043802404i</v>
      </c>
      <c r="L1629" t="str">
        <f t="shared" si="815"/>
        <v>0.023849103180598-0.0734404253298596i</v>
      </c>
      <c r="M1629" t="str">
        <f t="shared" si="816"/>
        <v>0.347150478521481-1.2453208633539i</v>
      </c>
      <c r="N1629" t="str">
        <f t="shared" si="817"/>
        <v>-1.5317402150046i</v>
      </c>
      <c r="O1629" t="str">
        <f t="shared" si="818"/>
        <v>0.0390461833131195-0.999237407010305i</v>
      </c>
      <c r="P1629" t="str">
        <f t="shared" si="819"/>
        <v>0.960953816686881+0.999237407010305i</v>
      </c>
      <c r="Q1629" t="str">
        <f t="shared" si="820"/>
        <v>-0.960953816686881+0.532502807994295i</v>
      </c>
      <c r="R1629" t="str">
        <f t="shared" si="821"/>
        <v>-0.324223923487529-1.2195045550958i</v>
      </c>
      <c r="S1629" t="str">
        <f t="shared" si="822"/>
        <v>0.158282220432603i</v>
      </c>
      <c r="T1629" t="str">
        <f t="shared" si="823"/>
        <v>0.193025888808237-0.0513188825269765i</v>
      </c>
      <c r="U1629" t="str">
        <f t="shared" si="824"/>
        <v>0.0000333333333333334-0.000755022382371002i</v>
      </c>
      <c r="V1629" t="str">
        <f t="shared" si="825"/>
        <v>6.66666666666667E-06-0.00755022382371002i</v>
      </c>
      <c r="W1629" t="str">
        <f t="shared" si="826"/>
        <v>0.0000276027943751825-0.000686490168610541i</v>
      </c>
      <c r="X1629" t="str">
        <f t="shared" si="827"/>
        <v>0.000035432724806475-0.000685769279183394i</v>
      </c>
      <c r="Y1629" t="str">
        <f t="shared" si="828"/>
        <v>0.009+0.939336203423348i</v>
      </c>
      <c r="Z1629" t="str">
        <f t="shared" si="829"/>
        <v>-0.00876191613682304-0.00053732506066779i</v>
      </c>
      <c r="AA1629" t="str">
        <f t="shared" si="830"/>
        <v>0.123050162704577-12.7831275116528i</v>
      </c>
      <c r="AB1629" t="str">
        <f t="shared" si="831"/>
        <v>0.91039357717203-0.24204204590722i</v>
      </c>
      <c r="AC1629" t="str">
        <f t="shared" si="832"/>
        <v>1.01462355638103-1.21775712757473i</v>
      </c>
      <c r="AD1629" t="str">
        <f t="shared" si="833"/>
        <v>0.484977871632406+0.343519733794031i</v>
      </c>
      <c r="AE1629" t="str">
        <f t="shared" si="834"/>
        <v>-0.00406475367765661-0.0032704818631445i</v>
      </c>
      <c r="AF1629" t="str">
        <f t="shared" si="835"/>
        <v>-14.4089838460736-2.1812230377801i</v>
      </c>
      <c r="AG1629" t="str">
        <f t="shared" si="836"/>
        <v>1.01611237806045-0.0222892950076626i</v>
      </c>
      <c r="AH1629" t="str">
        <f t="shared" si="837"/>
        <v>0.0493872283053269+0.0561859715849693i</v>
      </c>
      <c r="AI1629">
        <f t="shared" si="838"/>
        <v>-22.521252648213217</v>
      </c>
      <c r="AJ1629">
        <f t="shared" si="839"/>
        <v>48.684667505092449</v>
      </c>
      <c r="AK1629"/>
      <c r="AL1629"/>
      <c r="AM1629"/>
      <c r="AN1629"/>
    </row>
    <row r="1630" spans="1:40" x14ac:dyDescent="0.25">
      <c r="A1630"/>
      <c r="B1630">
        <f t="shared" si="805"/>
        <v>149600</v>
      </c>
      <c r="C1630" s="237" t="str">
        <f t="shared" si="808"/>
        <v>-0.0000034149121205248+0.0163704708183096i</v>
      </c>
      <c r="D1630" s="208" t="str">
        <f t="shared" si="809"/>
        <v>-5.95703213799888+0.125506942940374i</v>
      </c>
      <c r="E1630" t="str">
        <f t="shared" si="810"/>
        <v>2870</v>
      </c>
      <c r="F1630" t="str">
        <f t="shared" si="811"/>
        <v>0.777000777000777</v>
      </c>
      <c r="G1630" t="str">
        <f t="shared" si="806"/>
        <v>0.777000777000777</v>
      </c>
      <c r="H1630" t="str">
        <f t="shared" si="812"/>
        <v>8.45279007942209+2.30551970928688i</v>
      </c>
      <c r="I1630" t="str">
        <f t="shared" si="813"/>
        <v>587.477826221291i</v>
      </c>
      <c r="J1630" t="str">
        <f t="shared" si="807"/>
        <v>-466.168233713973+128.521349086779i</v>
      </c>
      <c r="K1630" t="str">
        <f t="shared" si="814"/>
        <v>0.322898097717178-1.17120491616364i</v>
      </c>
      <c r="L1630" t="str">
        <f t="shared" si="815"/>
        <v>0.0238202669189792-0.0734006921878356i</v>
      </c>
      <c r="M1630" t="str">
        <f t="shared" si="816"/>
        <v>0.346718364636157-1.24460560835148i</v>
      </c>
      <c r="N1630" t="str">
        <f t="shared" si="817"/>
        <v>-1.53276479039925i</v>
      </c>
      <c r="O1630" t="str">
        <f t="shared" si="818"/>
        <v>0.0380223689371487-0.999276888284927i</v>
      </c>
      <c r="P1630" t="str">
        <f t="shared" si="819"/>
        <v>0.961977631062851+0.999276888284927i</v>
      </c>
      <c r="Q1630" t="str">
        <f t="shared" si="820"/>
        <v>-0.961977631062851+0.533487902114323i</v>
      </c>
      <c r="R1630" t="str">
        <f t="shared" si="821"/>
        <v>-0.324211149679308-1.21857263258217i</v>
      </c>
      <c r="S1630" t="str">
        <f t="shared" si="822"/>
        <v>0.158388094827542i</v>
      </c>
      <c r="T1630" t="str">
        <f t="shared" si="823"/>
        <v>0.193007397683672-0.0513511863195526i</v>
      </c>
      <c r="U1630" t="str">
        <f t="shared" si="824"/>
        <v>0.0000333333333333334-0.000754517688265141i</v>
      </c>
      <c r="V1630" t="str">
        <f t="shared" si="825"/>
        <v>6.66666666666667E-06-0.00754517688265141i</v>
      </c>
      <c r="W1630" t="str">
        <f t="shared" si="826"/>
        <v>0.0000276027936908091-0.000686031426810246i</v>
      </c>
      <c r="X1630" t="str">
        <f t="shared" si="827"/>
        <v>0.0000354222474477025-0.00068531113886129i</v>
      </c>
      <c r="Y1630" t="str">
        <f t="shared" si="828"/>
        <v>0.009+0.939964521954066i</v>
      </c>
      <c r="Z1630" t="str">
        <f t="shared" si="829"/>
        <v>-0.00875020344459694-0.000536718737560367i</v>
      </c>
      <c r="AA1630" t="str">
        <f t="shared" si="830"/>
        <v>0.122885344987501-12.7745717576418i</v>
      </c>
      <c r="AB1630" t="str">
        <f t="shared" si="831"/>
        <v>0.910306365030992-0.24219440456471i</v>
      </c>
      <c r="AC1630" t="str">
        <f t="shared" si="832"/>
        <v>1.01418341996884-1.21694565511033i</v>
      </c>
      <c r="AD1630" t="str">
        <f t="shared" si="833"/>
        <v>0.48533295287271+0.343556615948529i</v>
      </c>
      <c r="AE1630" t="str">
        <f t="shared" si="834"/>
        <v>-0.00406236880281078-0.00326667757404917i</v>
      </c>
      <c r="AF1630" t="str">
        <f t="shared" si="835"/>
        <v>-14.409822217421-2.18001276634651i</v>
      </c>
      <c r="AG1630" t="str">
        <f t="shared" si="836"/>
        <v>1.01610331280115-0.0222908832655603i</v>
      </c>
      <c r="AH1630" t="str">
        <f t="shared" si="837"/>
        <v>0.0493705094327361+0.0561249731985736i</v>
      </c>
      <c r="AI1630">
        <f t="shared" si="838"/>
        <v>-22.527855870460044</v>
      </c>
      <c r="AJ1630">
        <f t="shared" si="839"/>
        <v>48.663424592620274</v>
      </c>
      <c r="AK1630"/>
      <c r="AL1630"/>
      <c r="AM1630"/>
      <c r="AN1630"/>
    </row>
    <row r="1631" spans="1:40" x14ac:dyDescent="0.25">
      <c r="A1631"/>
      <c r="B1631">
        <f t="shared" si="805"/>
        <v>149700</v>
      </c>
      <c r="C1631" s="237" t="str">
        <f t="shared" si="808"/>
        <v>-3.41035130370854E-06+0.0163595353010116i</v>
      </c>
      <c r="D1631" s="208" t="str">
        <f t="shared" si="809"/>
        <v>-5.95703210303262+0.125423103974422i</v>
      </c>
      <c r="E1631" t="str">
        <f t="shared" si="810"/>
        <v>2870</v>
      </c>
      <c r="F1631" t="str">
        <f t="shared" si="811"/>
        <v>0.777000777000777</v>
      </c>
      <c r="G1631" t="str">
        <f t="shared" si="806"/>
        <v>0.777000777000777</v>
      </c>
      <c r="H1631" t="str">
        <f t="shared" si="812"/>
        <v>8.45362698590272+2.30422677286205i</v>
      </c>
      <c r="I1631" t="str">
        <f t="shared" si="813"/>
        <v>587.87052530299i</v>
      </c>
      <c r="J1631" t="str">
        <f t="shared" si="807"/>
        <v>-466.79299891829+128.607259079485i</v>
      </c>
      <c r="K1631" t="str">
        <f t="shared" si="814"/>
        <v>0.322495556257446-1.17053010009486i</v>
      </c>
      <c r="L1631" t="str">
        <f t="shared" si="815"/>
        <v>0.0237914810935444-0.0733609957726967i</v>
      </c>
      <c r="M1631" t="str">
        <f t="shared" si="816"/>
        <v>0.34628703735099-1.24389109586756i</v>
      </c>
      <c r="N1631" t="str">
        <f t="shared" si="817"/>
        <v>-1.53378936579391i</v>
      </c>
      <c r="O1631" t="str">
        <f t="shared" si="818"/>
        <v>0.0369985146470096-0.999315320563992i</v>
      </c>
      <c r="P1631" t="str">
        <f t="shared" si="819"/>
        <v>0.96300148535299+0.999315320563992i</v>
      </c>
      <c r="Q1631" t="str">
        <f t="shared" si="820"/>
        <v>-0.96300148535299+0.534474045229918i</v>
      </c>
      <c r="R1631" t="str">
        <f t="shared" si="821"/>
        <v>-0.324198365711831-1.21764187322422i</v>
      </c>
      <c r="S1631" t="str">
        <f t="shared" si="822"/>
        <v>0.15849396922248i</v>
      </c>
      <c r="T1631" t="str">
        <f t="shared" si="823"/>
        <v>0.192988893578802-0.0513834857971093i</v>
      </c>
      <c r="U1631" t="str">
        <f t="shared" si="824"/>
        <v>0.0000333333333333332-0.000754013668433296i</v>
      </c>
      <c r="V1631" t="str">
        <f t="shared" si="825"/>
        <v>6.66666666666667E-06-0.00754013668433296i</v>
      </c>
      <c r="W1631" t="str">
        <f t="shared" si="826"/>
        <v>0.0000276027930059781-0.000685573297986322i</v>
      </c>
      <c r="X1631" t="str">
        <f t="shared" si="827"/>
        <v>0.0000354117910731507-0.000684853610472273i</v>
      </c>
      <c r="Y1631" t="str">
        <f t="shared" si="828"/>
        <v>0.009+0.940592840484784i</v>
      </c>
      <c r="Z1631" t="str">
        <f t="shared" si="829"/>
        <v>-0.00873851422919953-0.000536113720084987i</v>
      </c>
      <c r="AA1631" t="str">
        <f t="shared" si="830"/>
        <v>0.12272085843667-12.7660274559548i</v>
      </c>
      <c r="AB1631" t="str">
        <f t="shared" si="831"/>
        <v>0.910219091669222-0.242346742870702i</v>
      </c>
      <c r="AC1631" t="str">
        <f t="shared" si="832"/>
        <v>1.01374411702507-1.21613495901636i</v>
      </c>
      <c r="AD1631" t="str">
        <f t="shared" si="833"/>
        <v>0.485688098336124+0.3435931482554i</v>
      </c>
      <c r="AE1631" t="str">
        <f t="shared" si="834"/>
        <v>-0.00405998735735617-0.00326287766828526i</v>
      </c>
      <c r="AF1631" t="str">
        <f t="shared" si="835"/>
        <v>-14.4106590889353-2.17880366888763i</v>
      </c>
      <c r="AG1631" t="str">
        <f t="shared" si="836"/>
        <v>1.01609424352129-0.0222924724192629i</v>
      </c>
      <c r="AH1631" t="str">
        <f t="shared" si="837"/>
        <v>0.0493538055780595+0.0560640430641756i</v>
      </c>
      <c r="AI1631">
        <f t="shared" si="838"/>
        <v>-22.534455808346681</v>
      </c>
      <c r="AJ1631">
        <f t="shared" si="839"/>
        <v>48.642175294819452</v>
      </c>
      <c r="AK1631"/>
      <c r="AL1631"/>
      <c r="AM1631"/>
      <c r="AN1631"/>
    </row>
    <row r="1632" spans="1:40" x14ac:dyDescent="0.25">
      <c r="A1632"/>
      <c r="B1632">
        <f t="shared" si="805"/>
        <v>149800</v>
      </c>
      <c r="C1632" s="237" t="str">
        <f t="shared" si="808"/>
        <v>-3.40579961765481E-06+0.0163486143838684i</v>
      </c>
      <c r="D1632" s="208" t="str">
        <f t="shared" si="809"/>
        <v>-5.95703206813636+0.125339376942991i</v>
      </c>
      <c r="E1632" t="str">
        <f t="shared" si="810"/>
        <v>2870</v>
      </c>
      <c r="F1632" t="str">
        <f t="shared" si="811"/>
        <v>0.777000777000777</v>
      </c>
      <c r="G1632" t="str">
        <f t="shared" si="806"/>
        <v>0.777000777000777</v>
      </c>
      <c r="H1632" t="str">
        <f t="shared" si="812"/>
        <v>8.45446239594247+2.30293512101717i</v>
      </c>
      <c r="I1632" t="str">
        <f t="shared" si="813"/>
        <v>588.263224384689i</v>
      </c>
      <c r="J1632" t="str">
        <f t="shared" si="807"/>
        <v>-467.418181606874+128.69316907219i</v>
      </c>
      <c r="K1632" t="str">
        <f t="shared" si="814"/>
        <v>0.322093749216668-1.16985598887027i</v>
      </c>
      <c r="L1632" t="str">
        <f t="shared" si="815"/>
        <v>0.0237627455913154-0.0733213360475058i</v>
      </c>
      <c r="M1632" t="str">
        <f t="shared" si="816"/>
        <v>0.345856494807983-1.24317732491778i</v>
      </c>
      <c r="N1632" t="str">
        <f t="shared" si="817"/>
        <v>-1.53481394118856i</v>
      </c>
      <c r="O1632" t="str">
        <f t="shared" si="818"/>
        <v>0.0359746215175176-0.999352703807155i</v>
      </c>
      <c r="P1632" t="str">
        <f t="shared" si="819"/>
        <v>0.964025378482482+0.999352703807155i</v>
      </c>
      <c r="Q1632" t="str">
        <f t="shared" si="820"/>
        <v>-0.964025378482482+0.535461237381405i</v>
      </c>
      <c r="R1632" t="str">
        <f t="shared" si="821"/>
        <v>-0.32418557158162-1.21671227468496i</v>
      </c>
      <c r="S1632" t="str">
        <f t="shared" si="822"/>
        <v>0.158599843617418i</v>
      </c>
      <c r="T1632" t="str">
        <f t="shared" si="823"/>
        <v>0.192970376492428-0.0514157809558682i</v>
      </c>
      <c r="U1632" t="str">
        <f t="shared" si="824"/>
        <v>0.0000333333333333333-0.000753510321525131i</v>
      </c>
      <c r="V1632" t="str">
        <f t="shared" si="825"/>
        <v>6.66666666666667E-06-0.00753510321525131i</v>
      </c>
      <c r="W1632" t="str">
        <f t="shared" si="826"/>
        <v>0.0000276027923206896-0.000685115780911192i</v>
      </c>
      <c r="X1632" t="str">
        <f t="shared" si="827"/>
        <v>0.0000354013556268171-0.000684396692791497i</v>
      </c>
      <c r="Y1632" t="str">
        <f t="shared" si="828"/>
        <v>0.009+0.941221159015502i</v>
      </c>
      <c r="Z1632" t="str">
        <f t="shared" si="829"/>
        <v>-0.00872684842792237-0.000535510004302193i</v>
      </c>
      <c r="AA1632" t="str">
        <f t="shared" si="830"/>
        <v>0.122556702164818-12.7574945835984i</v>
      </c>
      <c r="AB1632" t="str">
        <f t="shared" si="831"/>
        <v>0.910131757081065-0.242499060807376i</v>
      </c>
      <c r="AC1632" t="str">
        <f t="shared" si="832"/>
        <v>1.0133056456079-1.21532503825582i</v>
      </c>
      <c r="AD1632" t="str">
        <f t="shared" si="833"/>
        <v>0.486043307697193+0.343629330619991i</v>
      </c>
      <c r="AE1632" t="str">
        <f t="shared" si="834"/>
        <v>-0.00405760933136078-0.00325908213750507i</v>
      </c>
      <c r="AF1632" t="str">
        <f t="shared" si="835"/>
        <v>-14.4114944640788-2.17759574407418i</v>
      </c>
      <c r="AG1632" t="str">
        <f t="shared" si="836"/>
        <v>1.01608517022436-0.0222940624518841i</v>
      </c>
      <c r="AH1632" t="str">
        <f t="shared" si="837"/>
        <v>0.0493371166878559+0.0560031810539951i</v>
      </c>
      <c r="AI1632">
        <f t="shared" si="838"/>
        <v>-22.541052467484199</v>
      </c>
      <c r="AJ1632">
        <f t="shared" si="839"/>
        <v>48.62091962114733</v>
      </c>
      <c r="AK1632"/>
      <c r="AL1632"/>
      <c r="AM1632"/>
      <c r="AN1632"/>
    </row>
    <row r="1633" spans="1:40" x14ac:dyDescent="0.25">
      <c r="A1633"/>
      <c r="B1633">
        <f t="shared" si="805"/>
        <v>149900</v>
      </c>
      <c r="C1633" s="237" t="str">
        <f t="shared" si="808"/>
        <v>-3.40125703800677E-06+0.0163377080376601i</v>
      </c>
      <c r="D1633" s="208" t="str">
        <f t="shared" si="809"/>
        <v>-5.95703203330992+0.125255761622061i</v>
      </c>
      <c r="E1633" t="str">
        <f t="shared" si="810"/>
        <v>2870</v>
      </c>
      <c r="F1633" t="str">
        <f t="shared" si="811"/>
        <v>0.777000777000777</v>
      </c>
      <c r="G1633" t="str">
        <f t="shared" si="806"/>
        <v>0.777000777000777</v>
      </c>
      <c r="H1633" t="str">
        <f t="shared" si="812"/>
        <v>8.45529631299407+2.30164475219968i</v>
      </c>
      <c r="I1633" t="str">
        <f t="shared" si="813"/>
        <v>588.655923466388i</v>
      </c>
      <c r="J1633" t="str">
        <f t="shared" si="807"/>
        <v>-468.043781779724+128.779079064894i</v>
      </c>
      <c r="K1633" t="str">
        <f t="shared" si="814"/>
        <v>0.321692674854858-1.16918258154362i</v>
      </c>
      <c r="L1633" t="str">
        <f t="shared" si="815"/>
        <v>0.0237340602996162-0.0732817129753271i</v>
      </c>
      <c r="M1633" t="str">
        <f t="shared" si="816"/>
        <v>0.345426735154474-1.24246429451895i</v>
      </c>
      <c r="N1633" t="str">
        <f t="shared" si="817"/>
        <v>-1.53583851658321i</v>
      </c>
      <c r="O1633" t="str">
        <f t="shared" si="818"/>
        <v>0.0349506906234995-0.999389037975172i</v>
      </c>
      <c r="P1633" t="str">
        <f t="shared" si="819"/>
        <v>0.9650493093765+0.999389037975172i</v>
      </c>
      <c r="Q1633" t="str">
        <f t="shared" si="820"/>
        <v>-0.9650493093765+0.536449478608038i</v>
      </c>
      <c r="R1633" t="str">
        <f t="shared" si="821"/>
        <v>-0.32417276728519-1.21578383463357i</v>
      </c>
      <c r="S1633" t="str">
        <f t="shared" si="822"/>
        <v>0.158705718012356i</v>
      </c>
      <c r="T1633" t="str">
        <f t="shared" si="823"/>
        <v>0.192951846423336-0.0514480717920485i</v>
      </c>
      <c r="U1633" t="str">
        <f t="shared" si="824"/>
        <v>0.0000333333333333333-0.000753007646193895i</v>
      </c>
      <c r="V1633" t="str">
        <f t="shared" si="825"/>
        <v>6.66666666666667E-06-0.00753007646193895i</v>
      </c>
      <c r="W1633" t="str">
        <f t="shared" si="826"/>
        <v>0.0000276027916349435-0.000684658874360536i</v>
      </c>
      <c r="X1633" t="str">
        <f t="shared" si="827"/>
        <v>0.0000353909410528851-0.000683940384597361i</v>
      </c>
      <c r="Y1633" t="str">
        <f t="shared" si="828"/>
        <v>0.009+0.94184947754622i</v>
      </c>
      <c r="Z1633" t="str">
        <f t="shared" si="829"/>
        <v>-0.00871520597826598-0.000534907586287451i</v>
      </c>
      <c r="AA1633" t="str">
        <f t="shared" si="830"/>
        <v>0.122392875287651-12.7489731176407i</v>
      </c>
      <c r="AB1633" t="str">
        <f t="shared" si="831"/>
        <v>0.910044361260794-0.242651358356899i</v>
      </c>
      <c r="AC1633" t="str">
        <f t="shared" si="832"/>
        <v>1.01286800378109-1.21451589179286i</v>
      </c>
      <c r="AD1633" t="str">
        <f t="shared" si="833"/>
        <v>0.486398580630333+0.343665162947889i</v>
      </c>
      <c r="AE1633" t="str">
        <f t="shared" si="834"/>
        <v>-0.00405523471492603-0.00325529097338381i</v>
      </c>
      <c r="AF1633" t="str">
        <f t="shared" si="835"/>
        <v>-14.412328346304-2.17638899057762i</v>
      </c>
      <c r="AG1633" t="str">
        <f t="shared" si="836"/>
        <v>1.01607609291386-0.0222956533465768i</v>
      </c>
      <c r="AH1633" t="str">
        <f t="shared" si="837"/>
        <v>0.0493204427088677+0.0559423870405892i</v>
      </c>
      <c r="AI1633">
        <f t="shared" si="838"/>
        <v>-22.547645853473494</v>
      </c>
      <c r="AJ1633">
        <f t="shared" si="839"/>
        <v>48.599657581030073</v>
      </c>
      <c r="AK1633"/>
      <c r="AL1633"/>
      <c r="AM1633"/>
      <c r="AN1633"/>
    </row>
    <row r="1634" spans="1:40" x14ac:dyDescent="0.25">
      <c r="A1634"/>
      <c r="B1634">
        <f t="shared" si="805"/>
        <v>150000</v>
      </c>
      <c r="C1634" s="237" t="str">
        <f t="shared" si="808"/>
        <v>-3.39672354048877E-06+0.0163268162332448i</v>
      </c>
      <c r="D1634" s="208" t="str">
        <f t="shared" si="809"/>
        <v>-5.9570319985531+0.12517225778821i</v>
      </c>
      <c r="E1634" t="str">
        <f t="shared" si="810"/>
        <v>2870</v>
      </c>
      <c r="F1634" t="str">
        <f t="shared" si="811"/>
        <v>0.777000777000777</v>
      </c>
      <c r="G1634" t="str">
        <f t="shared" si="806"/>
        <v>0.777000777000777</v>
      </c>
      <c r="H1634" t="str">
        <f t="shared" si="812"/>
        <v>8.45612874050059+2.30035566485829i</v>
      </c>
      <c r="I1634" t="str">
        <f t="shared" si="813"/>
        <v>589.048622548086i</v>
      </c>
      <c r="J1634" t="str">
        <f t="shared" si="807"/>
        <v>-468.66979943684+128.864989057599i</v>
      </c>
      <c r="K1634" t="str">
        <f t="shared" si="814"/>
        <v>0.321292331437034-1.16850987716985i</v>
      </c>
      <c r="L1634" t="str">
        <f t="shared" si="815"/>
        <v>0.0237054251060714-0.0732421265192259i</v>
      </c>
      <c r="M1634" t="str">
        <f t="shared" si="816"/>
        <v>0.344997756543105-1.24175200368908i</v>
      </c>
      <c r="N1634" t="str">
        <f t="shared" si="817"/>
        <v>-1.53686309197786i</v>
      </c>
      <c r="O1634" t="str">
        <f t="shared" si="818"/>
        <v>0.0339267230398315-0.999424323029902i</v>
      </c>
      <c r="P1634" t="str">
        <f t="shared" si="819"/>
        <v>0.966073276960169+0.999424323029902i</v>
      </c>
      <c r="Q1634" t="str">
        <f t="shared" si="820"/>
        <v>-0.966073276960169+0.537438768947958i</v>
      </c>
      <c r="R1634" t="str">
        <f t="shared" si="821"/>
        <v>-0.324159952819058-1.21485655074547i</v>
      </c>
      <c r="S1634" t="str">
        <f t="shared" si="822"/>
        <v>0.158811592407294i</v>
      </c>
      <c r="T1634" t="str">
        <f t="shared" si="823"/>
        <v>0.192933303370321-0.0514803583018679i</v>
      </c>
      <c r="U1634" t="str">
        <f t="shared" si="824"/>
        <v>0.0000333333333333334-0.000752505641096433i</v>
      </c>
      <c r="V1634" t="str">
        <f t="shared" si="825"/>
        <v>6.66666666666667E-06-0.00752505641096433i</v>
      </c>
      <c r="W1634" t="str">
        <f t="shared" si="826"/>
        <v>0.0000276027909487399-0.000684202577113304i</v>
      </c>
      <c r="X1634" t="str">
        <f t="shared" si="827"/>
        <v>0.0000353805472957244-0.000683484684671519i</v>
      </c>
      <c r="Y1634" t="str">
        <f t="shared" si="828"/>
        <v>0.009+0.942477796076938i</v>
      </c>
      <c r="Z1634" t="str">
        <f t="shared" si="829"/>
        <v>-0.00870358681793934-0.000534306462131104i</v>
      </c>
      <c r="AA1634" t="str">
        <f t="shared" si="830"/>
        <v>0.122229376923834-12.7404630352113i</v>
      </c>
      <c r="AB1634" t="str">
        <f t="shared" si="831"/>
        <v>0.909956904202726-0.242803635501433i</v>
      </c>
      <c r="AC1634" t="str">
        <f t="shared" si="832"/>
        <v>1.01243118961395-1.21370751859295i</v>
      </c>
      <c r="AD1634" t="str">
        <f t="shared" si="833"/>
        <v>0.486753916809821+0.34370064514498i</v>
      </c>
      <c r="AE1634" t="str">
        <f t="shared" si="834"/>
        <v>-0.00405286349818672-0.00325150416762021i</v>
      </c>
      <c r="AF1634" t="str">
        <f t="shared" si="835"/>
        <v>-14.4131607390537-2.17518340707008i</v>
      </c>
      <c r="AG1634" t="str">
        <f t="shared" si="836"/>
        <v>1.01606701159327-0.0222972450865327i</v>
      </c>
      <c r="AH1634" t="str">
        <f t="shared" si="837"/>
        <v>0.0493037835880213+0.0558816608968632i</v>
      </c>
      <c r="AI1634">
        <f t="shared" si="838"/>
        <v>-22.554235971904198</v>
      </c>
      <c r="AJ1634">
        <f t="shared" si="839"/>
        <v>48.57838918386819</v>
      </c>
      <c r="AK1634"/>
      <c r="AL1634"/>
      <c r="AM1634"/>
      <c r="AN1634"/>
    </row>
    <row r="1635" spans="1:40" x14ac:dyDescent="0.25">
      <c r="A1635"/>
      <c r="B1635">
        <f t="shared" si="805"/>
        <v>150100</v>
      </c>
      <c r="C1635" s="237" t="str">
        <f t="shared" si="808"/>
        <v>-3.39219910090602E-06+0.0163159389415584i</v>
      </c>
      <c r="D1635" s="208" t="str">
        <f t="shared" si="809"/>
        <v>-5.95703196386573+0.125088865218614i</v>
      </c>
      <c r="E1635" t="str">
        <f t="shared" si="810"/>
        <v>2870</v>
      </c>
      <c r="F1635" t="str">
        <f t="shared" si="811"/>
        <v>0.777000777000777</v>
      </c>
      <c r="G1635" t="str">
        <f t="shared" si="806"/>
        <v>0.777000777000777</v>
      </c>
      <c r="H1635" t="str">
        <f t="shared" si="812"/>
        <v>8.4569596818956+2.29906785744307i</v>
      </c>
      <c r="I1635" t="str">
        <f t="shared" si="813"/>
        <v>589.441321629785i</v>
      </c>
      <c r="J1635" t="str">
        <f t="shared" si="807"/>
        <v>-469.296234578222+128.950899050305i</v>
      </c>
      <c r="K1635" t="str">
        <f t="shared" si="814"/>
        <v>0.320892717233202-1.1678378748051i</v>
      </c>
      <c r="L1635" t="str">
        <f t="shared" si="815"/>
        <v>0.0236768398986057-0.0732025766422686i</v>
      </c>
      <c r="M1635" t="str">
        <f t="shared" si="816"/>
        <v>0.344569557131808-1.24104045144737i</v>
      </c>
      <c r="N1635" t="str">
        <f t="shared" si="817"/>
        <v>-1.53788766737251i</v>
      </c>
      <c r="O1635" t="str">
        <f t="shared" si="818"/>
        <v>0.0329027198414285-0.999458558934304i</v>
      </c>
      <c r="P1635" t="str">
        <f t="shared" si="819"/>
        <v>0.967097280158572+0.999458558934304i</v>
      </c>
      <c r="Q1635" t="str">
        <f t="shared" si="820"/>
        <v>-0.967097280158572+0.538429108438206i</v>
      </c>
      <c r="R1635" t="str">
        <f t="shared" si="821"/>
        <v>-0.324147128179731-1.21393042070228i</v>
      </c>
      <c r="S1635" t="str">
        <f t="shared" si="822"/>
        <v>0.158917466802232i</v>
      </c>
      <c r="T1635" t="str">
        <f t="shared" si="823"/>
        <v>0.192914747332174-0.0515126404815412i</v>
      </c>
      <c r="U1635" t="str">
        <f t="shared" si="824"/>
        <v>0.0000333333333333334-0.000752004304893172i</v>
      </c>
      <c r="V1635" t="str">
        <f t="shared" si="825"/>
        <v>6.66666666666667E-06-0.00752004304893172i</v>
      </c>
      <c r="W1635" t="str">
        <f t="shared" si="826"/>
        <v>0.0000276027902620786-0.000683746887951704i</v>
      </c>
      <c r="X1635" t="str">
        <f t="shared" si="827"/>
        <v>0.0000353701742998899-0.000683029591798885i</v>
      </c>
      <c r="Y1635" t="str">
        <f t="shared" si="828"/>
        <v>0.009+0.943106114607656i</v>
      </c>
      <c r="Z1635" t="str">
        <f t="shared" si="829"/>
        <v>-0.0086919908848592-0.000533706627938299i</v>
      </c>
      <c r="AA1635" t="str">
        <f t="shared" si="830"/>
        <v>0.122066206194981-12.7319643135008i</v>
      </c>
      <c r="AB1635" t="str">
        <f t="shared" si="831"/>
        <v>0.90986938590116-0.242955892223125i</v>
      </c>
      <c r="AC1635" t="str">
        <f t="shared" si="832"/>
        <v>1.01199520118137-1.2128999176228i</v>
      </c>
      <c r="AD1635" t="str">
        <f t="shared" si="833"/>
        <v>0.487109315909794+0.343735777117404i</v>
      </c>
      <c r="AE1635" t="str">
        <f t="shared" si="834"/>
        <v>-0.00405049567131084-0.00324772171193601i</v>
      </c>
      <c r="AF1635" t="str">
        <f t="shared" si="835"/>
        <v>-14.4139916457613-2.17397899222446i</v>
      </c>
      <c r="AG1635" t="str">
        <f t="shared" si="836"/>
        <v>1.01605792626609-0.0222988376549817i</v>
      </c>
      <c r="AH1635" t="str">
        <f t="shared" si="837"/>
        <v>0.0492871392724255+0.0558210024960624i</v>
      </c>
      <c r="AI1635">
        <f t="shared" si="838"/>
        <v>-22.56082282835537</v>
      </c>
      <c r="AJ1635">
        <f t="shared" si="839"/>
        <v>48.557114439033562</v>
      </c>
      <c r="AK1635"/>
      <c r="AL1635"/>
      <c r="AM1635"/>
      <c r="AN1635"/>
    </row>
    <row r="1636" spans="1:40" x14ac:dyDescent="0.25">
      <c r="A1636"/>
      <c r="B1636">
        <f t="shared" si="805"/>
        <v>150200</v>
      </c>
      <c r="C1636" s="237" t="str">
        <f t="shared" si="808"/>
        <v>-3.38768369514421E-06+0.016305076133614i</v>
      </c>
      <c r="D1636" s="208" t="str">
        <f t="shared" si="809"/>
        <v>-5.95703192924762+0.125005583691041i</v>
      </c>
      <c r="E1636" t="str">
        <f t="shared" si="810"/>
        <v>2870</v>
      </c>
      <c r="F1636" t="str">
        <f t="shared" si="811"/>
        <v>0.777000777000777</v>
      </c>
      <c r="G1636" t="str">
        <f t="shared" si="806"/>
        <v>0.777000777000777</v>
      </c>
      <c r="H1636" t="str">
        <f t="shared" si="812"/>
        <v>8.45778914060314+2.2977813284054i</v>
      </c>
      <c r="I1636" t="str">
        <f t="shared" si="813"/>
        <v>589.834020711484i</v>
      </c>
      <c r="J1636" t="str">
        <f t="shared" si="807"/>
        <v>-469.92308720387+129.03680904301i</v>
      </c>
      <c r="K1636" t="str">
        <f t="shared" si="814"/>
        <v>0.32049383051833-1.16716657350669i</v>
      </c>
      <c r="L1636" t="str">
        <f t="shared" si="815"/>
        <v>0.0236483045654427-0.0731630633075238i</v>
      </c>
      <c r="M1636" t="str">
        <f t="shared" si="816"/>
        <v>0.344142135083773-1.24032963681421i</v>
      </c>
      <c r="N1636" t="str">
        <f t="shared" si="817"/>
        <v>-1.53891224276717i</v>
      </c>
      <c r="O1636" t="str">
        <f t="shared" si="818"/>
        <v>0.0318786821032322-0.99949174565244i</v>
      </c>
      <c r="P1636" t="str">
        <f t="shared" si="819"/>
        <v>0.968121317896768+0.99949174565244i</v>
      </c>
      <c r="Q1636" t="str">
        <f t="shared" si="820"/>
        <v>-0.968121317896768+0.53942049711473i</v>
      </c>
      <c r="R1636" t="str">
        <f t="shared" si="821"/>
        <v>-0.324134293363719-1.21300544219175i</v>
      </c>
      <c r="S1636" t="str">
        <f t="shared" si="822"/>
        <v>0.159023341197171i</v>
      </c>
      <c r="T1636" t="str">
        <f t="shared" si="823"/>
        <v>0.192896178307684-0.0515449183272826i</v>
      </c>
      <c r="U1636" t="str">
        <f t="shared" si="824"/>
        <v>0.0000333333333333333-0.000751503636248099i</v>
      </c>
      <c r="V1636" t="str">
        <f t="shared" si="825"/>
        <v>6.66666666666667E-06-0.00751503636248099i</v>
      </c>
      <c r="W1636" t="str">
        <f t="shared" si="826"/>
        <v>0.0000276027895749596-0.000683291805661175i</v>
      </c>
      <c r="X1636" t="str">
        <f t="shared" si="827"/>
        <v>0.0000353598220101206-0.000682575104767589i</v>
      </c>
      <c r="Y1636" t="str">
        <f t="shared" si="828"/>
        <v>0.009+0.943734433138374i</v>
      </c>
      <c r="Z1636" t="str">
        <f t="shared" si="829"/>
        <v>-0.00868041811714884-0.000533108079828911i</v>
      </c>
      <c r="AA1636" t="str">
        <f t="shared" si="830"/>
        <v>0.121903362225641-12.7234769297609i</v>
      </c>
      <c r="AB1636" t="str">
        <f t="shared" si="831"/>
        <v>0.909781806350384-0.24310812850412i</v>
      </c>
      <c r="AC1636" t="str">
        <f t="shared" si="832"/>
        <v>1.0115600365637-1.21209308785038i</v>
      </c>
      <c r="AD1636" t="str">
        <f t="shared" si="833"/>
        <v>0.487464777604252+0.343770558771593i</v>
      </c>
      <c r="AE1636" t="str">
        <f t="shared" si="834"/>
        <v>-0.00404813122449943-0.00324394359807614i</v>
      </c>
      <c r="AF1636" t="str">
        <f t="shared" si="835"/>
        <v>-14.4148210698508-2.17277574471436i</v>
      </c>
      <c r="AG1636" t="str">
        <f t="shared" si="836"/>
        <v>1.01604883693584-0.0223004310351924i</v>
      </c>
      <c r="AH1636" t="str">
        <f t="shared" si="837"/>
        <v>0.0492705097093702+0.0557604117117738i</v>
      </c>
      <c r="AI1636">
        <f t="shared" si="838"/>
        <v>-22.567406428395344</v>
      </c>
      <c r="AJ1636">
        <f t="shared" si="839"/>
        <v>48.535833355871247</v>
      </c>
      <c r="AK1636"/>
      <c r="AL1636"/>
      <c r="AM1636"/>
      <c r="AN1636"/>
    </row>
    <row r="1637" spans="1:40" x14ac:dyDescent="0.25">
      <c r="A1637"/>
      <c r="B1637">
        <f t="shared" si="805"/>
        <v>150300</v>
      </c>
      <c r="C1637" s="237" t="str">
        <f t="shared" si="808"/>
        <v>-3.38317729916922E-06+0.0162942277805021i</v>
      </c>
      <c r="D1637" s="208" t="str">
        <f t="shared" si="809"/>
        <v>-5.95703189469859+0.124922412983849i</v>
      </c>
      <c r="E1637" t="str">
        <f t="shared" si="810"/>
        <v>2870</v>
      </c>
      <c r="F1637" t="str">
        <f t="shared" si="811"/>
        <v>0.777000777000777</v>
      </c>
      <c r="G1637" t="str">
        <f t="shared" si="806"/>
        <v>0.777000777000777</v>
      </c>
      <c r="H1637" t="str">
        <f t="shared" si="812"/>
        <v>8.45861712003769+2.29649607619798i</v>
      </c>
      <c r="I1637" t="str">
        <f t="shared" si="813"/>
        <v>590.226719793182i</v>
      </c>
      <c r="J1637" t="str">
        <f t="shared" si="807"/>
        <v>-470.550357313785+129.122719035714i</v>
      </c>
      <c r="K1637" t="str">
        <f t="shared" si="814"/>
        <v>0.320095669572345-1.16649597233313i</v>
      </c>
      <c r="L1637" t="str">
        <f t="shared" si="815"/>
        <v>0.023619818995104-0.0731235864780613i</v>
      </c>
      <c r="M1637" t="str">
        <f t="shared" si="816"/>
        <v>0.343715488567449-1.23961955881119i</v>
      </c>
      <c r="N1637" t="str">
        <f t="shared" si="817"/>
        <v>-1.53993681816182i</v>
      </c>
      <c r="O1637" t="str">
        <f t="shared" si="818"/>
        <v>0.0308546109002512-0.999523883149469i</v>
      </c>
      <c r="P1637" t="str">
        <f t="shared" si="819"/>
        <v>0.969145389099749+0.999523883149469i</v>
      </c>
      <c r="Q1637" t="str">
        <f t="shared" si="820"/>
        <v>-0.969145389099749+0.540412935012351i</v>
      </c>
      <c r="R1637" t="str">
        <f t="shared" si="821"/>
        <v>-0.324121448367526-1.21208161290784i</v>
      </c>
      <c r="S1637" t="str">
        <f t="shared" si="822"/>
        <v>0.159129215592109i</v>
      </c>
      <c r="T1637" t="str">
        <f t="shared" si="823"/>
        <v>0.192877596295643-0.0515771918353027i</v>
      </c>
      <c r="U1637" t="str">
        <f t="shared" si="824"/>
        <v>0.0000333333333333333-0.000751003633828774i</v>
      </c>
      <c r="V1637" t="str">
        <f t="shared" si="825"/>
        <v>6.66666666666667E-06-0.00751003633828774i</v>
      </c>
      <c r="W1637" t="str">
        <f t="shared" si="826"/>
        <v>0.0000276027888873833-0.000682837329030412i</v>
      </c>
      <c r="X1637" t="str">
        <f t="shared" si="827"/>
        <v>0.0000353494903713402-0.000682121222369005i</v>
      </c>
      <c r="Y1637" t="str">
        <f t="shared" si="828"/>
        <v>0.009+0.944362751669092i</v>
      </c>
      <c r="Z1637" t="str">
        <f t="shared" si="829"/>
        <v>-0.00866886845313774-0.0005325108139375i</v>
      </c>
      <c r="AA1637" t="str">
        <f t="shared" si="830"/>
        <v>0.121740844143287-12.7150008613039i</v>
      </c>
      <c r="AB1637" t="str">
        <f t="shared" si="831"/>
        <v>0.9096941655447-0.243260344326546i</v>
      </c>
      <c r="AC1637" t="str">
        <f t="shared" si="832"/>
        <v>1.01112569384682-1.21128702824492i</v>
      </c>
      <c r="AD1637" t="str">
        <f t="shared" si="833"/>
        <v>0.487820301567062+0.343804990014253i</v>
      </c>
      <c r="AE1637" t="str">
        <f t="shared" si="834"/>
        <v>-0.00404577014798657-0.0032401698178086i</v>
      </c>
      <c r="AF1637" t="str">
        <f t="shared" si="835"/>
        <v>-14.4156490147363-2.17157366321413i</v>
      </c>
      <c r="AG1637" t="str">
        <f t="shared" si="836"/>
        <v>1.01603974360603-0.0223020252104718i</v>
      </c>
      <c r="AH1637" t="str">
        <f t="shared" si="837"/>
        <v>0.0492538948463271+0.0556998884179251i</v>
      </c>
      <c r="AI1637">
        <f t="shared" si="838"/>
        <v>-22.573986777581627</v>
      </c>
      <c r="AJ1637">
        <f t="shared" si="839"/>
        <v>48.514545943698892</v>
      </c>
      <c r="AK1637"/>
      <c r="AL1637"/>
      <c r="AM1637"/>
      <c r="AN1637"/>
    </row>
    <row r="1638" spans="1:40" x14ac:dyDescent="0.25">
      <c r="A1638"/>
      <c r="B1638">
        <f t="shared" si="805"/>
        <v>150400</v>
      </c>
      <c r="C1638" s="237" t="str">
        <f t="shared" si="808"/>
        <v>-3.37867988902685E-06+0.0162833938533897i</v>
      </c>
      <c r="D1638" s="208" t="str">
        <f t="shared" si="809"/>
        <v>-5.95703186021844+0.124839352875988i</v>
      </c>
      <c r="E1638" t="str">
        <f t="shared" si="810"/>
        <v>2870</v>
      </c>
      <c r="F1638" t="str">
        <f t="shared" si="811"/>
        <v>0.777000777000777</v>
      </c>
      <c r="G1638" t="str">
        <f t="shared" si="806"/>
        <v>0.777000777000777</v>
      </c>
      <c r="H1638" t="str">
        <f t="shared" si="812"/>
        <v>8.45944362360429+2.29521209927484i</v>
      </c>
      <c r="I1638" t="str">
        <f t="shared" si="813"/>
        <v>590.619418874881i</v>
      </c>
      <c r="J1638" t="str">
        <f t="shared" si="807"/>
        <v>-471.178044907966+129.20862902842i</v>
      </c>
      <c r="K1638" t="str">
        <f t="shared" si="814"/>
        <v>0.319698232680123-1.16582607034411i</v>
      </c>
      <c r="L1638" t="str">
        <f t="shared" si="815"/>
        <v>0.0235913830764086-0.0730841461169541i</v>
      </c>
      <c r="M1638" t="str">
        <f t="shared" si="816"/>
        <v>0.343289615756532-1.23891021646106i</v>
      </c>
      <c r="N1638" t="str">
        <f t="shared" si="817"/>
        <v>-1.54096139355647i</v>
      </c>
      <c r="O1638" t="str">
        <f t="shared" si="818"/>
        <v>0.0298305073074991-0.999554971391657i</v>
      </c>
      <c r="P1638" t="str">
        <f t="shared" si="819"/>
        <v>0.970169492692501+0.999554971391657i</v>
      </c>
      <c r="Q1638" t="str">
        <f t="shared" si="820"/>
        <v>-0.970169492692501+0.541406422164813i</v>
      </c>
      <c r="R1638" t="str">
        <f t="shared" si="821"/>
        <v>-0.324108593187654-1.21115893055059i</v>
      </c>
      <c r="S1638" t="str">
        <f t="shared" si="822"/>
        <v>0.159235089987047i</v>
      </c>
      <c r="T1638" t="str">
        <f t="shared" si="823"/>
        <v>0.192859001294839-0.0516094610018113i</v>
      </c>
      <c r="U1638" t="str">
        <f t="shared" si="824"/>
        <v>0.0000333333333333334-0.000750504296306283i</v>
      </c>
      <c r="V1638" t="str">
        <f t="shared" si="825"/>
        <v>6.66666666666667E-06-0.00750504296306283i</v>
      </c>
      <c r="W1638" t="str">
        <f t="shared" si="826"/>
        <v>0.0000276027881993494-0.000682383456851309i</v>
      </c>
      <c r="X1638" t="str">
        <f t="shared" si="827"/>
        <v>0.0000353391793286543-0.000681667943397701i</v>
      </c>
      <c r="Y1638" t="str">
        <f t="shared" si="828"/>
        <v>0.009+0.94499107019981i</v>
      </c>
      <c r="Z1638" t="str">
        <f t="shared" si="829"/>
        <v>-0.00865734183136027-0.00053191482641321i</v>
      </c>
      <c r="AA1638" t="str">
        <f t="shared" si="830"/>
        <v>0.121578651078305-12.7065360855027i</v>
      </c>
      <c r="AB1638" t="str">
        <f t="shared" si="831"/>
        <v>0.909606463478391-0.243412539672525i</v>
      </c>
      <c r="AC1638" t="str">
        <f t="shared" si="832"/>
        <v>1.01069217112213-1.2104817377769i</v>
      </c>
      <c r="AD1638" t="str">
        <f t="shared" si="833"/>
        <v>0.488175887471951+0.343839070752344i</v>
      </c>
      <c r="AE1638" t="str">
        <f t="shared" si="834"/>
        <v>-0.00404341243203905-0.00323640036292408i</v>
      </c>
      <c r="AF1638" t="str">
        <f t="shared" si="835"/>
        <v>-14.4164754838227-2.17037274639885i</v>
      </c>
      <c r="AG1638" t="str">
        <f t="shared" si="836"/>
        <v>1.01603064628015-0.0223036201641649i</v>
      </c>
      <c r="AH1638" t="str">
        <f t="shared" si="837"/>
        <v>0.0492372946309493+0.0556394324887815i</v>
      </c>
      <c r="AI1638">
        <f t="shared" si="838"/>
        <v>-22.580563881461092</v>
      </c>
      <c r="AJ1638">
        <f t="shared" si="839"/>
        <v>48.493252211805491</v>
      </c>
      <c r="AK1638"/>
      <c r="AL1638"/>
      <c r="AM1638"/>
      <c r="AN1638"/>
    </row>
    <row r="1639" spans="1:40" x14ac:dyDescent="0.25">
      <c r="A1639"/>
      <c r="B1639">
        <f t="shared" si="805"/>
        <v>150500</v>
      </c>
      <c r="C1639" s="237" t="str">
        <f t="shared" si="808"/>
        <v>-3.37419144084241E-06+0.0162725743235208i</v>
      </c>
      <c r="D1639" s="208" t="str">
        <f t="shared" si="809"/>
        <v>-5.95703182580701+0.124756403146993i</v>
      </c>
      <c r="E1639" t="str">
        <f t="shared" si="810"/>
        <v>2870</v>
      </c>
      <c r="F1639" t="str">
        <f t="shared" si="811"/>
        <v>0.777000777000777</v>
      </c>
      <c r="G1639" t="str">
        <f t="shared" si="806"/>
        <v>0.777000777000777</v>
      </c>
      <c r="H1639" t="str">
        <f t="shared" si="812"/>
        <v>8.46026865469855+2.29392939609135i</v>
      </c>
      <c r="I1639" t="str">
        <f t="shared" si="813"/>
        <v>591.01211795658i</v>
      </c>
      <c r="J1639" t="str">
        <f t="shared" si="807"/>
        <v>-471.806149986412+129.294539021125i</v>
      </c>
      <c r="K1639" t="str">
        <f t="shared" si="814"/>
        <v>0.319301518131447-1.16515686660053i</v>
      </c>
      <c r="L1639" t="str">
        <f t="shared" si="815"/>
        <v>0.0235629966984721-0.0730447421872774i</v>
      </c>
      <c r="M1639" t="str">
        <f t="shared" si="816"/>
        <v>0.342864514829919-1.23820160878781i</v>
      </c>
      <c r="N1639" t="str">
        <f t="shared" si="817"/>
        <v>-1.54198596895112i</v>
      </c>
      <c r="O1639" t="str">
        <f t="shared" si="818"/>
        <v>0.0288063724000334-0.999585010346369i</v>
      </c>
      <c r="P1639" t="str">
        <f t="shared" si="819"/>
        <v>0.971193627599967+0.999585010346369i</v>
      </c>
      <c r="Q1639" t="str">
        <f t="shared" si="820"/>
        <v>-0.971193627599967+0.542400958604751i</v>
      </c>
      <c r="R1639" t="str">
        <f t="shared" si="821"/>
        <v>-0.324095727820601-1.21023739282616i</v>
      </c>
      <c r="S1639" t="str">
        <f t="shared" si="822"/>
        <v>0.159340964381985i</v>
      </c>
      <c r="T1639" t="str">
        <f t="shared" si="823"/>
        <v>0.19284039330406-0.0516417258230159i</v>
      </c>
      <c r="U1639" t="str">
        <f t="shared" si="824"/>
        <v>0.0000333333333333334-0.00075000562235525i</v>
      </c>
      <c r="V1639" t="str">
        <f t="shared" si="825"/>
        <v>6.66666666666667E-06-0.0075000562235525i</v>
      </c>
      <c r="W1639" t="str">
        <f t="shared" si="826"/>
        <v>0.0000276027875108578-0.00068193018791898i</v>
      </c>
      <c r="X1639" t="str">
        <f t="shared" si="827"/>
        <v>0.0000353288888273513-0.000681215266651454i</v>
      </c>
      <c r="Y1639" t="str">
        <f t="shared" si="828"/>
        <v>0.009+0.945619388730528i</v>
      </c>
      <c r="Z1639" t="str">
        <f t="shared" si="829"/>
        <v>-0.00864583819055519-0.000531320113419737i</v>
      </c>
      <c r="AA1639" t="str">
        <f t="shared" si="830"/>
        <v>0.121416782163982-12.6980825797903i</v>
      </c>
      <c r="AB1639" t="str">
        <f t="shared" si="831"/>
        <v>0.909518700145743-0.243564714524171i</v>
      </c>
      <c r="AC1639" t="str">
        <f t="shared" si="832"/>
        <v>1.01025946648644-1.20967721541807i</v>
      </c>
      <c r="AD1639" t="str">
        <f t="shared" si="833"/>
        <v>0.488531534992511+0.343872800893124i</v>
      </c>
      <c r="AE1639" t="str">
        <f t="shared" si="834"/>
        <v>-0.0040410580669563-0.00323263522523629i</v>
      </c>
      <c r="AF1639" t="str">
        <f t="shared" si="835"/>
        <v>-14.4173004805056-2.16917299294436i</v>
      </c>
      <c r="AG1639" t="str">
        <f t="shared" si="836"/>
        <v>1.01602154496173-0.0223052158796546i</v>
      </c>
      <c r="AH1639" t="str">
        <f t="shared" si="837"/>
        <v>0.0492207090110676+0.0555790437989467i</v>
      </c>
      <c r="AI1639">
        <f t="shared" si="838"/>
        <v>-22.587137745570047</v>
      </c>
      <c r="AJ1639">
        <f t="shared" si="839"/>
        <v>48.471952169454312</v>
      </c>
      <c r="AK1639"/>
      <c r="AL1639"/>
      <c r="AM1639"/>
      <c r="AN1639"/>
    </row>
    <row r="1640" spans="1:40" x14ac:dyDescent="0.25">
      <c r="A1640"/>
      <c r="B1640">
        <f t="shared" si="805"/>
        <v>150600</v>
      </c>
      <c r="C1640" s="237" t="str">
        <f t="shared" si="808"/>
        <v>-3.36971193082046E-06+0.0162617691622156i</v>
      </c>
      <c r="D1640" s="208" t="str">
        <f t="shared" si="809"/>
        <v>-5.9570317914641+0.124673563576986i</v>
      </c>
      <c r="E1640" t="str">
        <f t="shared" si="810"/>
        <v>2870</v>
      </c>
      <c r="F1640" t="str">
        <f t="shared" si="811"/>
        <v>0.777000777000777</v>
      </c>
      <c r="G1640" t="str">
        <f t="shared" si="806"/>
        <v>0.777000777000777</v>
      </c>
      <c r="H1640" t="str">
        <f t="shared" si="812"/>
        <v>8.46109221670665+2.29264796510424i</v>
      </c>
      <c r="I1640" t="str">
        <f t="shared" si="813"/>
        <v>591.404817038279i</v>
      </c>
      <c r="J1640" t="str">
        <f t="shared" si="807"/>
        <v>-472.434672549126+129.38044901383i</v>
      </c>
      <c r="K1640" t="str">
        <f t="shared" si="814"/>
        <v>0.318905524221007-1.16448836016448i</v>
      </c>
      <c r="L1640" t="str">
        <f t="shared" si="815"/>
        <v>0.0235346597507048-0.0730053746521087i</v>
      </c>
      <c r="M1640" t="str">
        <f t="shared" si="816"/>
        <v>0.342440183971712-1.23749373481659i</v>
      </c>
      <c r="N1640" t="str">
        <f t="shared" si="817"/>
        <v>-1.54301054434577i</v>
      </c>
      <c r="O1640" t="str">
        <f t="shared" si="818"/>
        <v>0.0277822072529443-0.99961399998207i</v>
      </c>
      <c r="P1640" t="str">
        <f t="shared" si="819"/>
        <v>0.972217792747056+0.99961399998207i</v>
      </c>
      <c r="Q1640" t="str">
        <f t="shared" si="820"/>
        <v>-0.972217792747056+0.5433965443637i</v>
      </c>
      <c r="R1640" t="str">
        <f t="shared" si="821"/>
        <v>-0.324082852262863-1.20931699744682i</v>
      </c>
      <c r="S1640" t="str">
        <f t="shared" si="822"/>
        <v>0.159446838776923i</v>
      </c>
      <c r="T1640" t="str">
        <f t="shared" si="823"/>
        <v>0.192821772322096-0.0516739862951221i</v>
      </c>
      <c r="U1640" t="str">
        <f t="shared" si="824"/>
        <v>0.0000333333333333332-0.000749507610653815i</v>
      </c>
      <c r="V1640" t="str">
        <f t="shared" si="825"/>
        <v>6.66666666666667E-06-0.00749507610653815i</v>
      </c>
      <c r="W1640" t="str">
        <f t="shared" si="826"/>
        <v>0.0000276027868219084-0.000681477521031731i</v>
      </c>
      <c r="X1640" t="str">
        <f t="shared" si="827"/>
        <v>0.0000353186188129004-0.000680763190931226i</v>
      </c>
      <c r="Y1640" t="str">
        <f t="shared" si="828"/>
        <v>0.009+0.946247707261246i</v>
      </c>
      <c r="Z1640" t="str">
        <f t="shared" si="829"/>
        <v>-0.00863435746966465-0.000530726671135231i</v>
      </c>
      <c r="AA1640" t="str">
        <f t="shared" si="830"/>
        <v>0.121255236536494-12.6896403216602i</v>
      </c>
      <c r="AB1640" t="str">
        <f t="shared" si="831"/>
        <v>0.909430875541047-0.243716868863588i</v>
      </c>
      <c r="AC1640" t="str">
        <f t="shared" si="832"/>
        <v>1.00982757804202-1.20887346014147i</v>
      </c>
      <c r="AD1640" t="str">
        <f t="shared" si="833"/>
        <v>0.488887243802191+0.343906180344128i</v>
      </c>
      <c r="AE1640" t="str">
        <f t="shared" si="834"/>
        <v>-0.00403870704307034-0.00322887439658177i</v>
      </c>
      <c r="AF1640" t="str">
        <f t="shared" si="835"/>
        <v>-14.4181240081708-2.16797440152725i</v>
      </c>
      <c r="AG1640" t="str">
        <f t="shared" si="836"/>
        <v>1.01601243965429-0.0223068123403621i</v>
      </c>
      <c r="AH1640" t="str">
        <f t="shared" si="837"/>
        <v>0.0492041379346911+0.0555187222233615i</v>
      </c>
      <c r="AI1640">
        <f t="shared" si="838"/>
        <v>-22.593708375434197</v>
      </c>
      <c r="AJ1640">
        <f t="shared" si="839"/>
        <v>48.450645825882084</v>
      </c>
      <c r="AK1640"/>
      <c r="AL1640"/>
      <c r="AM1640"/>
      <c r="AN1640"/>
    </row>
    <row r="1641" spans="1:40" x14ac:dyDescent="0.25">
      <c r="A1641"/>
      <c r="B1641">
        <f t="shared" si="805"/>
        <v>150700</v>
      </c>
      <c r="C1641" s="237" t="str">
        <f t="shared" si="808"/>
        <v>-0.0000033652413352445+0.0162509783408705i</v>
      </c>
      <c r="D1641" s="208" t="str">
        <f t="shared" si="809"/>
        <v>-5.95703175718953+0.124590833946674i</v>
      </c>
      <c r="E1641" t="str">
        <f t="shared" si="810"/>
        <v>2870</v>
      </c>
      <c r="F1641" t="str">
        <f t="shared" si="811"/>
        <v>0.777000777000777</v>
      </c>
      <c r="G1641" t="str">
        <f t="shared" si="806"/>
        <v>0.777000777000777</v>
      </c>
      <c r="H1641" t="str">
        <f t="shared" si="812"/>
        <v>8.46191431300539+2.29136780477153i</v>
      </c>
      <c r="I1641" t="str">
        <f t="shared" si="813"/>
        <v>591.797516119977i</v>
      </c>
      <c r="J1641" t="str">
        <f t="shared" si="807"/>
        <v>-473.063612596105+129.466359006535i</v>
      </c>
      <c r="K1641" t="str">
        <f t="shared" si="814"/>
        <v>0.318510249248389-1.16382055009922i</v>
      </c>
      <c r="L1641" t="str">
        <f t="shared" si="815"/>
        <v>0.0235063721228123-0.0729660434745296i</v>
      </c>
      <c r="M1641" t="str">
        <f t="shared" si="816"/>
        <v>0.342016621371201-1.23678659357375i</v>
      </c>
      <c r="N1641" t="str">
        <f t="shared" si="817"/>
        <v>-1.54403511974042i</v>
      </c>
      <c r="O1641" t="str">
        <f t="shared" si="818"/>
        <v>0.0267580129413539-0.999641940268329i</v>
      </c>
      <c r="P1641" t="str">
        <f t="shared" si="819"/>
        <v>0.973241987058646+0.999641940268329i</v>
      </c>
      <c r="Q1641" t="str">
        <f t="shared" si="820"/>
        <v>-0.973241987058646+0.544393179472091i</v>
      </c>
      <c r="R1641" t="str">
        <f t="shared" si="821"/>
        <v>-0.32406996651093-1.20839774213087i</v>
      </c>
      <c r="S1641" t="str">
        <f t="shared" si="822"/>
        <v>0.159552713171862i</v>
      </c>
      <c r="T1641" t="str">
        <f t="shared" si="823"/>
        <v>0.192803138347732-0.0517062424143333i</v>
      </c>
      <c r="U1641" t="str">
        <f t="shared" si="824"/>
        <v>0.0000333333333333333-0.000749010259883641i</v>
      </c>
      <c r="V1641" t="str">
        <f t="shared" si="825"/>
        <v>6.66666666666667E-06-0.00749010259883641i</v>
      </c>
      <c r="W1641" t="str">
        <f t="shared" si="826"/>
        <v>0.0000276027861325018-0.000681025454991079i</v>
      </c>
      <c r="X1641" t="str">
        <f t="shared" si="827"/>
        <v>0.0000353083692309536-0.000680311715041175i</v>
      </c>
      <c r="Y1641" t="str">
        <f t="shared" si="828"/>
        <v>0.009+0.946876025791964i</v>
      </c>
      <c r="Z1641" t="str">
        <f t="shared" si="829"/>
        <v>-0.00862289960783369-0.000530134495752283i</v>
      </c>
      <c r="AA1641" t="str">
        <f t="shared" si="830"/>
        <v>0.121094013334893-12.6812092886656i</v>
      </c>
      <c r="AB1641" t="str">
        <f t="shared" si="831"/>
        <v>0.909342989658573-0.24386900267287i</v>
      </c>
      <c r="AC1641" t="str">
        <f t="shared" si="832"/>
        <v>1.00939650389661-1.20807047092134i</v>
      </c>
      <c r="AD1641" t="str">
        <f t="shared" si="833"/>
        <v>0.489243013574316+0.34393920901314i</v>
      </c>
      <c r="AE1641" t="str">
        <f t="shared" si="834"/>
        <v>-0.00403635935074572-0.00322511786881958i</v>
      </c>
      <c r="AF1641" t="str">
        <f t="shared" si="835"/>
        <v>-14.4189460701949-2.16677697082486i</v>
      </c>
      <c r="AG1641" t="str">
        <f t="shared" si="836"/>
        <v>1.01600333036134-0.0223084095297465i</v>
      </c>
      <c r="AH1641" t="str">
        <f t="shared" si="837"/>
        <v>0.0491875813500108+0.0554584676373011i</v>
      </c>
      <c r="AI1641">
        <f t="shared" si="838"/>
        <v>-22.600275776568466</v>
      </c>
      <c r="AJ1641">
        <f t="shared" si="839"/>
        <v>48.429333190295758</v>
      </c>
      <c r="AK1641"/>
      <c r="AL1641"/>
      <c r="AM1641"/>
      <c r="AN1641"/>
    </row>
    <row r="1642" spans="1:40" x14ac:dyDescent="0.25">
      <c r="A1642"/>
      <c r="B1642">
        <f t="shared" si="805"/>
        <v>150800</v>
      </c>
      <c r="C1642" s="237" t="str">
        <f t="shared" si="808"/>
        <v>-3.36077963047663E-06+0.0162402018309577i</v>
      </c>
      <c r="D1642" s="208" t="str">
        <f t="shared" si="809"/>
        <v>-5.95703172298312+0.124508214037342i</v>
      </c>
      <c r="E1642" t="str">
        <f t="shared" si="810"/>
        <v>2870</v>
      </c>
      <c r="F1642" t="str">
        <f t="shared" si="811"/>
        <v>0.777000777000777</v>
      </c>
      <c r="G1642" t="str">
        <f t="shared" si="806"/>
        <v>0.777000777000777</v>
      </c>
      <c r="H1642" t="str">
        <f t="shared" si="812"/>
        <v>8.46273494696223+2.29008891355265i</v>
      </c>
      <c r="I1642" t="str">
        <f t="shared" si="813"/>
        <v>592.190215201676i</v>
      </c>
      <c r="J1642" t="str">
        <f t="shared" si="807"/>
        <v>-473.69297012735+129.55226899924i</v>
      </c>
      <c r="K1642" t="str">
        <f t="shared" si="814"/>
        <v>0.318115691518048-1.16315343546923i</v>
      </c>
      <c r="L1642" t="str">
        <f t="shared" si="815"/>
        <v>0.0234781337047932-0.0729267486176242i</v>
      </c>
      <c r="M1642" t="str">
        <f t="shared" si="816"/>
        <v>0.341593825222841-1.23608018408685i</v>
      </c>
      <c r="N1642" t="str">
        <f t="shared" si="817"/>
        <v>-1.54505969513508i</v>
      </c>
      <c r="O1642" t="str">
        <f t="shared" si="818"/>
        <v>0.0257337905404054-0.999668831175816i</v>
      </c>
      <c r="P1642" t="str">
        <f t="shared" si="819"/>
        <v>0.974266209459595+0.999668831175816i</v>
      </c>
      <c r="Q1642" t="str">
        <f t="shared" si="820"/>
        <v>-0.974266209459595+0.545390863959264i</v>
      </c>
      <c r="R1642" t="str">
        <f t="shared" si="821"/>
        <v>-0.324057070561293-1.20747962460268i</v>
      </c>
      <c r="S1642" t="str">
        <f t="shared" si="822"/>
        <v>0.1596585875668i</v>
      </c>
      <c r="T1642" t="str">
        <f t="shared" si="823"/>
        <v>0.192784491379754-0.0517384941768509i</v>
      </c>
      <c r="U1642" t="str">
        <f t="shared" si="824"/>
        <v>0.0000333333333333333-0.000748513568729873i</v>
      </c>
      <c r="V1642" t="str">
        <f t="shared" si="825"/>
        <v>6.66666666666667E-06-0.00748513568729873i</v>
      </c>
      <c r="W1642" t="str">
        <f t="shared" si="826"/>
        <v>0.0000276027854426375-0.000680573988601698i</v>
      </c>
      <c r="X1642" t="str">
        <f t="shared" si="827"/>
        <v>0.0000352981400273407-0.000679860837788616i</v>
      </c>
      <c r="Y1642" t="str">
        <f t="shared" si="828"/>
        <v>0.009+0.947504344322682i</v>
      </c>
      <c r="Z1642" t="str">
        <f t="shared" si="829"/>
        <v>-0.00861146454440902-0.000529543583477791i</v>
      </c>
      <c r="AA1642" t="str">
        <f t="shared" si="830"/>
        <v>0.1209331117011-12.6727894584194i</v>
      </c>
      <c r="AB1642" t="str">
        <f t="shared" si="831"/>
        <v>0.909255042492596-0.2440211159341i</v>
      </c>
      <c r="AC1642" t="str">
        <f t="shared" si="832"/>
        <v>1.0089662421633-1.20726824673322i</v>
      </c>
      <c r="AD1642" t="str">
        <f t="shared" si="833"/>
        <v>0.489598843982066+0.343971886808251i</v>
      </c>
      <c r="AE1642" t="str">
        <f t="shared" si="834"/>
        <v>-0.00403401498037913-0.00322136563383156i</v>
      </c>
      <c r="AF1642" t="str">
        <f t="shared" si="835"/>
        <v>-14.4197666699453-2.16558069951531i</v>
      </c>
      <c r="AG1642" t="str">
        <f t="shared" si="836"/>
        <v>1.01599421708642-0.0223100074313042i</v>
      </c>
      <c r="AH1642" t="str">
        <f t="shared" si="837"/>
        <v>0.0491710392053918+0.0553982799163766i</v>
      </c>
      <c r="AI1642">
        <f t="shared" si="838"/>
        <v>-22.606839954477373</v>
      </c>
      <c r="AJ1642">
        <f t="shared" si="839"/>
        <v>48.408014271878031</v>
      </c>
      <c r="AK1642"/>
      <c r="AL1642"/>
      <c r="AM1642"/>
      <c r="AN1642"/>
    </row>
    <row r="1643" spans="1:40" x14ac:dyDescent="0.25">
      <c r="A1643"/>
      <c r="B1643">
        <f t="shared" si="805"/>
        <v>150900</v>
      </c>
      <c r="C1643" s="237" t="str">
        <f t="shared" si="808"/>
        <v>-3.35632679295723E-06+0.016229439604025i</v>
      </c>
      <c r="D1643" s="208" t="str">
        <f t="shared" si="809"/>
        <v>-5.95703168884471+0.124425703630858i</v>
      </c>
      <c r="E1643" t="str">
        <f t="shared" si="810"/>
        <v>2870</v>
      </c>
      <c r="F1643" t="str">
        <f t="shared" si="811"/>
        <v>0.777000777000777</v>
      </c>
      <c r="G1643" t="str">
        <f t="shared" si="806"/>
        <v>0.777000777000777</v>
      </c>
      <c r="H1643" t="str">
        <f t="shared" si="812"/>
        <v>8.46355412193532+2.28881128990833i</v>
      </c>
      <c r="I1643" t="str">
        <f t="shared" si="813"/>
        <v>592.582914283375i</v>
      </c>
      <c r="J1643" t="str">
        <f t="shared" si="807"/>
        <v>-474.322745142862+129.638178991945i</v>
      </c>
      <c r="K1643" t="str">
        <f t="shared" si="814"/>
        <v>0.317721849339291-1.16248701534016i</v>
      </c>
      <c r="L1643" t="str">
        <f t="shared" si="815"/>
        <v>0.0234499443869393-0.0728874900444808i</v>
      </c>
      <c r="M1643" t="str">
        <f t="shared" si="816"/>
        <v>0.34117179372623-1.23537450538464i</v>
      </c>
      <c r="N1643" t="str">
        <f t="shared" si="817"/>
        <v>-1.54608427052973i</v>
      </c>
      <c r="O1643" t="str">
        <f t="shared" si="818"/>
        <v>0.0247095411253004-0.999694672676301i</v>
      </c>
      <c r="P1643" t="str">
        <f t="shared" si="819"/>
        <v>0.9752904588747+0.999694672676301i</v>
      </c>
      <c r="Q1643" t="str">
        <f t="shared" si="820"/>
        <v>-0.9752904588747+0.546389597853429i</v>
      </c>
      <c r="R1643" t="str">
        <f t="shared" si="821"/>
        <v>-0.324044164410437-1.20656264259266i</v>
      </c>
      <c r="S1643" t="str">
        <f t="shared" si="822"/>
        <v>0.159764461961738i</v>
      </c>
      <c r="T1643" t="str">
        <f t="shared" si="823"/>
        <v>0.192765831416949-0.0517707415788744i</v>
      </c>
      <c r="U1643" t="str">
        <f t="shared" si="824"/>
        <v>0.0000333333333333334-0.000748017535881147i</v>
      </c>
      <c r="V1643" t="str">
        <f t="shared" si="825"/>
        <v>6.66666666666667E-06-0.00748017535881147i</v>
      </c>
      <c r="W1643" t="str">
        <f t="shared" si="826"/>
        <v>0.0000276027847523155-0.000680123120671439i</v>
      </c>
      <c r="X1643" t="str">
        <f t="shared" si="827"/>
        <v>0.0000352879311480719-0.000679410557984023i</v>
      </c>
      <c r="Y1643" t="str">
        <f t="shared" si="828"/>
        <v>0.009+0.948132662853399i</v>
      </c>
      <c r="Z1643" t="str">
        <f t="shared" si="829"/>
        <v>-0.00860005221893842-0.000528953930532943i</v>
      </c>
      <c r="AA1643" t="str">
        <f t="shared" si="830"/>
        <v>0.12077253077989-12.6643808085942i</v>
      </c>
      <c r="AB1643" t="str">
        <f t="shared" si="831"/>
        <v>0.909167034037394-0.244173208629354i</v>
      </c>
      <c r="AC1643" t="str">
        <f t="shared" si="832"/>
        <v>1.00853679096063-1.20646678655393i</v>
      </c>
      <c r="AD1643" t="str">
        <f t="shared" si="833"/>
        <v>0.489954734698484+0.344004213637808i</v>
      </c>
      <c r="AE1643" t="str">
        <f t="shared" si="834"/>
        <v>-0.00403167392239946-0.00321761768352198i</v>
      </c>
      <c r="AF1643" t="str">
        <f t="shared" si="835"/>
        <v>-14.42058581078-2.16438558627747i</v>
      </c>
      <c r="AG1643" t="str">
        <f t="shared" si="836"/>
        <v>1.01598509983306-0.0223116060285696i</v>
      </c>
      <c r="AH1643" t="str">
        <f t="shared" si="837"/>
        <v>0.0491545114493771+0.0553381589365311i</v>
      </c>
      <c r="AI1643">
        <f t="shared" si="838"/>
        <v>-22.613400914654918</v>
      </c>
      <c r="AJ1643">
        <f t="shared" si="839"/>
        <v>48.386689079783402</v>
      </c>
      <c r="AK1643"/>
      <c r="AL1643"/>
      <c r="AM1643"/>
      <c r="AN1643"/>
    </row>
    <row r="1644" spans="1:40" x14ac:dyDescent="0.25">
      <c r="A1644"/>
      <c r="B1644">
        <f t="shared" si="805"/>
        <v>151000</v>
      </c>
      <c r="C1644" s="237" t="str">
        <f t="shared" si="808"/>
        <v>-0.0000033518827992047+0.0162186916316958i</v>
      </c>
      <c r="D1644" s="208" t="str">
        <f t="shared" si="809"/>
        <v>-5.95703165477408+0.124343302509668i</v>
      </c>
      <c r="E1644" t="str">
        <f t="shared" si="810"/>
        <v>2870</v>
      </c>
      <c r="F1644" t="str">
        <f t="shared" si="811"/>
        <v>0.777000777000777</v>
      </c>
      <c r="G1644" t="str">
        <f t="shared" si="806"/>
        <v>0.777000777000777</v>
      </c>
      <c r="H1644" t="str">
        <f t="shared" si="812"/>
        <v>8.46437184127344+2.2875349323007i</v>
      </c>
      <c r="I1644" t="str">
        <f t="shared" si="813"/>
        <v>592.975613365073i</v>
      </c>
      <c r="J1644" t="str">
        <f t="shared" si="807"/>
        <v>-474.952937642639+129.724088984651i</v>
      </c>
      <c r="K1644" t="str">
        <f t="shared" si="814"/>
        <v>0.317328721026274-1.16182128877886i</v>
      </c>
      <c r="L1644" t="str">
        <f t="shared" si="815"/>
        <v>0.0234218040598344-0.0728482677181916i</v>
      </c>
      <c r="M1644" t="str">
        <f t="shared" si="816"/>
        <v>0.340750525086108-1.23466955649705i</v>
      </c>
      <c r="N1644" t="str">
        <f t="shared" si="817"/>
        <v>-1.54710884592438i</v>
      </c>
      <c r="O1644" t="str">
        <f t="shared" si="818"/>
        <v>0.0236852657712398-0.999719464742658i</v>
      </c>
      <c r="P1644" t="str">
        <f t="shared" si="819"/>
        <v>0.97631473422876+0.999719464742658i</v>
      </c>
      <c r="Q1644" t="str">
        <f t="shared" si="820"/>
        <v>-0.97631473422876+0.547389381181722i</v>
      </c>
      <c r="R1644" t="str">
        <f t="shared" si="821"/>
        <v>-0.324031248054844-1.20564679383722i</v>
      </c>
      <c r="S1644" t="str">
        <f t="shared" si="822"/>
        <v>0.159870336356676i</v>
      </c>
      <c r="T1644" t="str">
        <f t="shared" si="823"/>
        <v>0.192747158458104-0.0518029846166014i</v>
      </c>
      <c r="U1644" t="str">
        <f t="shared" si="824"/>
        <v>0.0000333333333333332-0.000747522160029566i</v>
      </c>
      <c r="V1644" t="str">
        <f t="shared" si="825"/>
        <v>6.66666666666667E-06-0.00747522160029566i</v>
      </c>
      <c r="W1644" t="str">
        <f t="shared" si="826"/>
        <v>0.0000276027840615359-0.000679672850011305i</v>
      </c>
      <c r="X1644" t="str">
        <f t="shared" si="827"/>
        <v>0.0000352777425393359-0.00067896087444102i</v>
      </c>
      <c r="Y1644" t="str">
        <f t="shared" si="828"/>
        <v>0.009+0.948760981384117i</v>
      </c>
      <c r="Z1644" t="str">
        <f t="shared" si="829"/>
        <v>-0.00858866257116992-0.000528365533153142i</v>
      </c>
      <c r="AA1644" t="str">
        <f t="shared" si="830"/>
        <v>0.120612269718879-12.6559833169218i</v>
      </c>
      <c r="AB1644" t="str">
        <f t="shared" si="831"/>
        <v>0.909078964287247-0.244325280740699i</v>
      </c>
      <c r="AC1644" t="str">
        <f t="shared" si="832"/>
        <v>1.00810814841248-1.20566608936154i</v>
      </c>
      <c r="AD1644" t="str">
        <f t="shared" si="833"/>
        <v>0.490310685396483+0.344036189410451i</v>
      </c>
      <c r="AE1644" t="str">
        <f t="shared" si="834"/>
        <v>-0.00402933616726763-0.00321387400981767i</v>
      </c>
      <c r="AF1644" t="str">
        <f t="shared" si="835"/>
        <v>-14.4214034960475-2.16319162979103i</v>
      </c>
      <c r="AG1644" t="str">
        <f t="shared" si="836"/>
        <v>1.01597597860479-0.0223132053051145i</v>
      </c>
      <c r="AH1644" t="str">
        <f t="shared" si="837"/>
        <v>0.0491379980306849+0.0552781045740412i</v>
      </c>
      <c r="AI1644">
        <f t="shared" si="838"/>
        <v>-22.619958662584594</v>
      </c>
      <c r="AJ1644">
        <f t="shared" si="839"/>
        <v>48.365357623140724</v>
      </c>
      <c r="AK1644"/>
      <c r="AL1644"/>
      <c r="AM1644"/>
      <c r="AN1644"/>
    </row>
    <row r="1645" spans="1:40" x14ac:dyDescent="0.25">
      <c r="A1645"/>
      <c r="B1645">
        <f t="shared" si="805"/>
        <v>151100</v>
      </c>
      <c r="C1645" s="237" t="str">
        <f t="shared" si="808"/>
        <v>-3.34744762581509E-06+0.0162079578856682i</v>
      </c>
      <c r="D1645" s="208" t="str">
        <f t="shared" si="809"/>
        <v>-5.95703162077109+0.12426101045679i</v>
      </c>
      <c r="E1645" t="str">
        <f t="shared" si="810"/>
        <v>2870</v>
      </c>
      <c r="F1645" t="str">
        <f t="shared" si="811"/>
        <v>0.777000777000777</v>
      </c>
      <c r="G1645" t="str">
        <f t="shared" si="806"/>
        <v>0.777000777000777</v>
      </c>
      <c r="H1645" t="str">
        <f t="shared" si="812"/>
        <v>8.46518810831622+2.28625983919322i</v>
      </c>
      <c r="I1645" t="str">
        <f t="shared" si="813"/>
        <v>593.368312446772i</v>
      </c>
      <c r="J1645" t="str">
        <f t="shared" si="807"/>
        <v>-475.583547626683+129.809998977355i</v>
      </c>
      <c r="K1645" t="str">
        <f t="shared" si="814"/>
        <v>0.316936304897964-1.16115625485337i</v>
      </c>
      <c r="L1645" t="str">
        <f t="shared" si="815"/>
        <v>0.0233937126143526-0.0728090816018526i</v>
      </c>
      <c r="M1645" t="str">
        <f t="shared" si="816"/>
        <v>0.340330017512317-1.23396533645522i</v>
      </c>
      <c r="N1645" t="str">
        <f t="shared" si="817"/>
        <v>-1.54813342131903i</v>
      </c>
      <c r="O1645" t="str">
        <f t="shared" si="818"/>
        <v>0.0226609655534613-0.99974320734886i</v>
      </c>
      <c r="P1645" t="str">
        <f t="shared" si="819"/>
        <v>0.977339034446539+0.99974320734886i</v>
      </c>
      <c r="Q1645" t="str">
        <f t="shared" si="820"/>
        <v>-0.977339034446539+0.54839021397017i</v>
      </c>
      <c r="R1645" t="str">
        <f t="shared" si="821"/>
        <v>-0.324018321490994-1.20473207607873i</v>
      </c>
      <c r="S1645" t="str">
        <f t="shared" si="822"/>
        <v>0.159976210751614i</v>
      </c>
      <c r="T1645" t="str">
        <f t="shared" si="823"/>
        <v>0.192728472502-0.0518352232862275i</v>
      </c>
      <c r="U1645" t="str">
        <f t="shared" si="824"/>
        <v>0.0000333333333333333-0.000747027439870712i</v>
      </c>
      <c r="V1645" t="str">
        <f t="shared" si="825"/>
        <v>6.66666666666667E-06-0.00747027439870712i</v>
      </c>
      <c r="W1645" t="str">
        <f t="shared" si="826"/>
        <v>0.000027602783370299-0.000679223175435462i</v>
      </c>
      <c r="X1645" t="str">
        <f t="shared" si="827"/>
        <v>0.0000352675741475002-0.00067851178597638i</v>
      </c>
      <c r="Y1645" t="str">
        <f t="shared" si="828"/>
        <v>0.009+0.949389299914835i</v>
      </c>
      <c r="Z1645" t="str">
        <f t="shared" si="829"/>
        <v>-0.00857729554105122-0.00052777838758795i</v>
      </c>
      <c r="AA1645" t="str">
        <f t="shared" si="830"/>
        <v>0.120452327668516-12.647596961193i</v>
      </c>
      <c r="AB1645" t="str">
        <f t="shared" si="831"/>
        <v>0.908990833236405-0.24447733225019i</v>
      </c>
      <c r="AC1645" t="str">
        <f t="shared" si="832"/>
        <v>1.0076803126481-1.20486615413534i</v>
      </c>
      <c r="AD1645" t="str">
        <f t="shared" si="833"/>
        <v>0.490666695748845+0.344067814035078i</v>
      </c>
      <c r="AE1645" t="str">
        <f t="shared" si="834"/>
        <v>-0.00402700170547656-0.00321013460466775i</v>
      </c>
      <c r="AF1645" t="str">
        <f t="shared" si="835"/>
        <v>-14.4222197290873-2.16199882873643i</v>
      </c>
      <c r="AG1645" t="str">
        <f t="shared" si="836"/>
        <v>1.01596685340515-0.022314805244548i</v>
      </c>
      <c r="AH1645" t="str">
        <f t="shared" si="837"/>
        <v>0.0491214988982111+0.0552181167055135i</v>
      </c>
      <c r="AI1645">
        <f t="shared" si="838"/>
        <v>-22.626513203739322</v>
      </c>
      <c r="AJ1645">
        <f t="shared" si="839"/>
        <v>48.344019911050232</v>
      </c>
      <c r="AK1645"/>
      <c r="AL1645"/>
      <c r="AM1645"/>
      <c r="AN1645"/>
    </row>
    <row r="1646" spans="1:40" x14ac:dyDescent="0.25">
      <c r="A1646"/>
      <c r="B1646">
        <f t="shared" si="805"/>
        <v>151200</v>
      </c>
      <c r="C1646" s="237" t="str">
        <f t="shared" si="808"/>
        <v>-3.34302124946182E-06+0.0161972383377156i</v>
      </c>
      <c r="D1646" s="208" t="str">
        <f t="shared" si="809"/>
        <v>-5.95703158683554+0.12417882725582i</v>
      </c>
      <c r="E1646" t="str">
        <f t="shared" si="810"/>
        <v>2870</v>
      </c>
      <c r="F1646" t="str">
        <f t="shared" si="811"/>
        <v>0.777000777000777</v>
      </c>
      <c r="G1646" t="str">
        <f t="shared" si="806"/>
        <v>0.777000777000777</v>
      </c>
      <c r="H1646" t="str">
        <f t="shared" si="812"/>
        <v>8.46600292639398+2.28498600905073i</v>
      </c>
      <c r="I1646" t="str">
        <f t="shared" si="813"/>
        <v>593.761011528471i</v>
      </c>
      <c r="J1646" t="str">
        <f t="shared" si="807"/>
        <v>-476.214575094993+129.89590897006i</v>
      </c>
      <c r="K1646" t="str">
        <f t="shared" si="814"/>
        <v>0.316544599278151-1.16049191263294i</v>
      </c>
      <c r="L1646" t="str">
        <f t="shared" si="815"/>
        <v>0.0233656699416588-0.0727699316585647i</v>
      </c>
      <c r="M1646" t="str">
        <f t="shared" si="816"/>
        <v>0.33991026921981-1.2332618442915i</v>
      </c>
      <c r="N1646" t="str">
        <f t="shared" si="817"/>
        <v>-1.54915799671368i</v>
      </c>
      <c r="O1646" t="str">
        <f t="shared" si="818"/>
        <v>0.0216366415472292-0.999765900469983i</v>
      </c>
      <c r="P1646" t="str">
        <f t="shared" si="819"/>
        <v>0.978363358452771+0.999765900469983i</v>
      </c>
      <c r="Q1646" t="str">
        <f t="shared" si="820"/>
        <v>-0.978363358452771+0.549392096243697i</v>
      </c>
      <c r="R1646" t="str">
        <f t="shared" si="821"/>
        <v>-0.324005384715362-1.20381848706557i</v>
      </c>
      <c r="S1646" t="str">
        <f t="shared" si="822"/>
        <v>0.160082085146553i</v>
      </c>
      <c r="T1646" t="str">
        <f t="shared" si="823"/>
        <v>0.192709773547425-0.0518674575839462i</v>
      </c>
      <c r="U1646" t="str">
        <f t="shared" si="824"/>
        <v>0.0000333333333333333-0.000746533374103603i</v>
      </c>
      <c r="V1646" t="str">
        <f t="shared" si="825"/>
        <v>6.66666666666667E-06-0.00746533374103603i</v>
      </c>
      <c r="W1646" t="str">
        <f t="shared" si="826"/>
        <v>0.0000276027826786044-0.000678774095761199i</v>
      </c>
      <c r="X1646" t="str">
        <f t="shared" si="827"/>
        <v>0.0000352574259191082-0.000678063291409994i</v>
      </c>
      <c r="Y1646" t="str">
        <f t="shared" si="828"/>
        <v>0.009+0.950017618445553i</v>
      </c>
      <c r="Z1646" t="str">
        <f t="shared" si="829"/>
        <v>-0.00856595106872849-0.000527192490100999i</v>
      </c>
      <c r="AA1646" t="str">
        <f t="shared" si="830"/>
        <v>0.120292703782074-12.6392217192579i</v>
      </c>
      <c r="AB1646" t="str">
        <f t="shared" si="831"/>
        <v>0.908902640879152-0.244629363139875i</v>
      </c>
      <c r="AC1646" t="str">
        <f t="shared" si="832"/>
        <v>1.00725328180209-1.20406697985598i</v>
      </c>
      <c r="AD1646" t="str">
        <f t="shared" si="833"/>
        <v>0.491022765428199+0.344099087420882i</v>
      </c>
      <c r="AE1646" t="str">
        <f t="shared" si="834"/>
        <v>-0.0040246705275508-0.00320639946004377i</v>
      </c>
      <c r="AF1646" t="str">
        <f t="shared" si="835"/>
        <v>-14.4230345132295-2.16080718179491i</v>
      </c>
      <c r="AG1646" t="str">
        <f t="shared" si="836"/>
        <v>1.01595772423767-0.0223164058305164i</v>
      </c>
      <c r="AH1646" t="str">
        <f t="shared" si="837"/>
        <v>0.0491050140010236+0.0551581952078868i</v>
      </c>
      <c r="AI1646">
        <f t="shared" si="838"/>
        <v>-22.633064543581618</v>
      </c>
      <c r="AJ1646">
        <f t="shared" si="839"/>
        <v>48.32267595258817</v>
      </c>
      <c r="AK1646"/>
      <c r="AL1646"/>
      <c r="AM1646"/>
      <c r="AN1646"/>
    </row>
    <row r="1647" spans="1:40" x14ac:dyDescent="0.25">
      <c r="A1647"/>
      <c r="B1647">
        <f t="shared" si="805"/>
        <v>151300</v>
      </c>
      <c r="C1647" s="237" t="str">
        <f t="shared" si="808"/>
        <v>-3.33860364689538E-06+0.0161865329596858i</v>
      </c>
      <c r="D1647" s="208" t="str">
        <f t="shared" si="809"/>
        <v>-5.95703155296725+0.124096752690925i</v>
      </c>
      <c r="E1647" t="str">
        <f t="shared" si="810"/>
        <v>2870</v>
      </c>
      <c r="F1647" t="str">
        <f t="shared" si="811"/>
        <v>0.777000777000777</v>
      </c>
      <c r="G1647" t="str">
        <f t="shared" si="806"/>
        <v>0.777000777000777</v>
      </c>
      <c r="H1647" t="str">
        <f t="shared" si="812"/>
        <v>8.46681629882784+2.28371344033943i</v>
      </c>
      <c r="I1647" t="str">
        <f t="shared" si="813"/>
        <v>594.15371061017i</v>
      </c>
      <c r="J1647" t="str">
        <f t="shared" si="807"/>
        <v>-476.846020047569+129.981818962766i</v>
      </c>
      <c r="K1647" t="str">
        <f t="shared" si="814"/>
        <v>0.316153602495409-1.15982826118799i</v>
      </c>
      <c r="L1647" t="str">
        <f t="shared" si="815"/>
        <v>0.0233376759332072-0.0727308178514335i</v>
      </c>
      <c r="M1647" t="str">
        <f t="shared" si="816"/>
        <v>0.339491278428616-1.23255907903942i</v>
      </c>
      <c r="N1647" t="str">
        <f t="shared" si="817"/>
        <v>-1.55018257210834i</v>
      </c>
      <c r="O1647" t="str">
        <f t="shared" si="818"/>
        <v>0.0206122948278218-0.999787544082207i</v>
      </c>
      <c r="P1647" t="str">
        <f t="shared" si="819"/>
        <v>0.979387705172178+0.999787544082207i</v>
      </c>
      <c r="Q1647" t="str">
        <f t="shared" si="820"/>
        <v>-0.979387705172178+0.550395028026133i</v>
      </c>
      <c r="R1647" t="str">
        <f t="shared" si="821"/>
        <v>-0.323992437724422-1.20290602455203i</v>
      </c>
      <c r="S1647" t="str">
        <f t="shared" si="822"/>
        <v>0.160187959541491i</v>
      </c>
      <c r="T1647" t="str">
        <f t="shared" si="823"/>
        <v>0.192691061593156-0.0518996875059488i</v>
      </c>
      <c r="U1647" t="str">
        <f t="shared" si="824"/>
        <v>0.0000333333333333334-0.000746039961430701i</v>
      </c>
      <c r="V1647" t="str">
        <f t="shared" si="825"/>
        <v>6.66666666666667E-06-0.00746039961430701i</v>
      </c>
      <c r="W1647" t="str">
        <f t="shared" si="826"/>
        <v>0.0000276027819864522-0.000678325609808935i</v>
      </c>
      <c r="X1647" t="str">
        <f t="shared" si="827"/>
        <v>0.0000352472978008806-0.000677615389564874i</v>
      </c>
      <c r="Y1647" t="str">
        <f t="shared" si="828"/>
        <v>0.009+0.950645936976271i</v>
      </c>
      <c r="Z1647" t="str">
        <f t="shared" si="829"/>
        <v>-0.00855462909454583-0.000526607836969952i</v>
      </c>
      <c r="AA1647" t="str">
        <f t="shared" si="830"/>
        <v>0.12013339721563-12.630857569025i</v>
      </c>
      <c r="AB1647" t="str">
        <f t="shared" si="831"/>
        <v>0.908814387209719-0.24478137339179i</v>
      </c>
      <c r="AC1647" t="str">
        <f t="shared" si="832"/>
        <v>1.00682705401436-1.20326856550528i</v>
      </c>
      <c r="AD1647" t="str">
        <f t="shared" si="833"/>
        <v>0.491378894107052+0.34413000947731i</v>
      </c>
      <c r="AE1647" t="str">
        <f t="shared" si="834"/>
        <v>-0.00402234262404664-0.00320266856793933i</v>
      </c>
      <c r="AF1647" t="str">
        <f t="shared" si="835"/>
        <v>-14.4238478517951-2.15961668764851i</v>
      </c>
      <c r="AG1647" t="str">
        <f t="shared" si="836"/>
        <v>1.01594859110591-0.0223180070467032i</v>
      </c>
      <c r="AH1647" t="str">
        <f t="shared" si="837"/>
        <v>0.0490885432883652+0.0550983399584252i</v>
      </c>
      <c r="AI1647">
        <f t="shared" si="838"/>
        <v>-22.63961268756384</v>
      </c>
      <c r="AJ1647">
        <f t="shared" si="839"/>
        <v>48.301325756801852</v>
      </c>
      <c r="AK1647"/>
      <c r="AL1647"/>
      <c r="AM1647"/>
      <c r="AN1647"/>
    </row>
    <row r="1648" spans="1:40" x14ac:dyDescent="0.25">
      <c r="A1648"/>
      <c r="B1648">
        <f t="shared" si="805"/>
        <v>151400</v>
      </c>
      <c r="C1648" s="237" t="str">
        <f t="shared" si="808"/>
        <v>-3.33419479494302E-06+0.016175841723501i</v>
      </c>
      <c r="D1648" s="208" t="str">
        <f t="shared" si="809"/>
        <v>-5.95703151916605+0.124014786546841i</v>
      </c>
      <c r="E1648" t="str">
        <f t="shared" si="810"/>
        <v>2870</v>
      </c>
      <c r="F1648" t="str">
        <f t="shared" si="811"/>
        <v>0.777000777000777</v>
      </c>
      <c r="G1648" t="str">
        <f t="shared" si="806"/>
        <v>0.777000777000777</v>
      </c>
      <c r="H1648" t="str">
        <f t="shared" si="812"/>
        <v>8.46762822892978+2.28244213152691i</v>
      </c>
      <c r="I1648" t="str">
        <f t="shared" si="813"/>
        <v>594.546409691868i</v>
      </c>
      <c r="J1648" t="str">
        <f t="shared" si="807"/>
        <v>-477.477882484412+130.067728955471i</v>
      </c>
      <c r="K1648" t="str">
        <f t="shared" si="814"/>
        <v>0.315763312883084-1.15916529959014i</v>
      </c>
      <c r="L1648" t="str">
        <f t="shared" si="815"/>
        <v>0.0233097304807396-0.0726917401435692i</v>
      </c>
      <c r="M1648" t="str">
        <f t="shared" si="816"/>
        <v>0.339073043363824-1.23185703973371i</v>
      </c>
      <c r="N1648" t="str">
        <f t="shared" si="817"/>
        <v>-1.55120714750299i</v>
      </c>
      <c r="O1648" t="str">
        <f t="shared" si="818"/>
        <v>0.0195879264705721-0.999808138162809i</v>
      </c>
      <c r="P1648" t="str">
        <f t="shared" si="819"/>
        <v>0.980412073529428+0.999808138162809i</v>
      </c>
      <c r="Q1648" t="str">
        <f t="shared" si="820"/>
        <v>-0.980412073529428+0.551399009340181i</v>
      </c>
      <c r="R1648" t="str">
        <f t="shared" si="821"/>
        <v>-0.323979480514645-1.20199468629836i</v>
      </c>
      <c r="S1648" t="str">
        <f t="shared" si="822"/>
        <v>0.160293833936429i</v>
      </c>
      <c r="T1648" t="str">
        <f t="shared" si="823"/>
        <v>0.192672336637979-0.051931913048425i</v>
      </c>
      <c r="U1648" t="str">
        <f t="shared" si="824"/>
        <v>0.0000333333333333335-0.000745547200557894i</v>
      </c>
      <c r="V1648" t="str">
        <f t="shared" si="825"/>
        <v>6.66666666666667E-06-0.00745547200557894i</v>
      </c>
      <c r="W1648" t="str">
        <f t="shared" si="826"/>
        <v>0.0000276027812938425-0.000677877716402204i</v>
      </c>
      <c r="X1648" t="str">
        <f t="shared" si="827"/>
        <v>0.0000352371897397138-0.000677168079267131i</v>
      </c>
      <c r="Y1648" t="str">
        <f t="shared" si="828"/>
        <v>0.009+0.951274255506989i</v>
      </c>
      <c r="Z1648" t="str">
        <f t="shared" si="829"/>
        <v>-0.00854332955904437-0.000526024424486432i</v>
      </c>
      <c r="AA1648" t="str">
        <f t="shared" si="830"/>
        <v>0.119974407128063-12.6225044884616i</v>
      </c>
      <c r="AB1648" t="str">
        <f t="shared" si="831"/>
        <v>0.908726072222381-0.244933362987965i</v>
      </c>
      <c r="AC1648" t="str">
        <f t="shared" si="832"/>
        <v>1.00640162743012-1.20247091006637i</v>
      </c>
      <c r="AD1648" t="str">
        <f t="shared" si="833"/>
        <v>0.491735081457783+0.344160580114111i</v>
      </c>
      <c r="AE1648" t="str">
        <f t="shared" si="834"/>
        <v>-0.00402001798555194-0.00319894192037037i</v>
      </c>
      <c r="AF1648" t="str">
        <f t="shared" si="835"/>
        <v>-14.4246597480958-2.15842734498007i</v>
      </c>
      <c r="AG1648" t="str">
        <f t="shared" si="836"/>
        <v>1.01593945401342-0.0223196088768295i</v>
      </c>
      <c r="AH1648" t="str">
        <f t="shared" si="837"/>
        <v>0.0490720867096522+0.0550385508347237i</v>
      </c>
      <c r="AI1648">
        <f t="shared" si="838"/>
        <v>-22.646157641127701</v>
      </c>
      <c r="AJ1648">
        <f t="shared" si="839"/>
        <v>48.279969332713527</v>
      </c>
      <c r="AK1648"/>
      <c r="AL1648"/>
      <c r="AM1648"/>
      <c r="AN1648"/>
    </row>
    <row r="1649" spans="1:40" x14ac:dyDescent="0.25">
      <c r="A1649"/>
      <c r="B1649">
        <f t="shared" si="805"/>
        <v>151500</v>
      </c>
      <c r="C1649" s="237" t="str">
        <f t="shared" si="808"/>
        <v>-3.32979467050844E-06+0.0161651646011575i</v>
      </c>
      <c r="D1649" s="208" t="str">
        <f t="shared" si="809"/>
        <v>-5.95703148543177+0.123932928608874i</v>
      </c>
      <c r="E1649" t="str">
        <f t="shared" si="810"/>
        <v>2870</v>
      </c>
      <c r="F1649" t="str">
        <f t="shared" si="811"/>
        <v>0.777000777000777</v>
      </c>
      <c r="G1649" t="str">
        <f t="shared" si="806"/>
        <v>0.777000777000777</v>
      </c>
      <c r="H1649" t="str">
        <f t="shared" si="812"/>
        <v>8.46843872000261+2.28117208108212i</v>
      </c>
      <c r="I1649" t="str">
        <f t="shared" si="813"/>
        <v>594.939108773567i</v>
      </c>
      <c r="J1649" t="str">
        <f t="shared" si="807"/>
        <v>-478.11016240552+130.153638948175i</v>
      </c>
      <c r="K1649" t="str">
        <f t="shared" si="814"/>
        <v>0.31537372877929-1.15850302691222i</v>
      </c>
      <c r="L1649" t="str">
        <f t="shared" si="815"/>
        <v>0.0232818334762864-0.0726526984980879i</v>
      </c>
      <c r="M1649" t="str">
        <f t="shared" si="816"/>
        <v>0.338655562255576-1.23115572541031i</v>
      </c>
      <c r="N1649" t="str">
        <f t="shared" si="817"/>
        <v>-1.55223172289764i</v>
      </c>
      <c r="O1649" t="str">
        <f t="shared" si="818"/>
        <v>0.0185635375508056-0.999827682690172i</v>
      </c>
      <c r="P1649" t="str">
        <f t="shared" si="819"/>
        <v>0.981436462449194+0.999827682690172i</v>
      </c>
      <c r="Q1649" t="str">
        <f t="shared" si="820"/>
        <v>-0.981436462449194+0.552404040207468i</v>
      </c>
      <c r="R1649" t="str">
        <f t="shared" si="821"/>
        <v>-0.323966513082495-1.20108447007072i</v>
      </c>
      <c r="S1649" t="str">
        <f t="shared" si="822"/>
        <v>0.160399708331367i</v>
      </c>
      <c r="T1649" t="str">
        <f t="shared" si="823"/>
        <v>0.192653598680678-0.0519641342075622i</v>
      </c>
      <c r="U1649" t="str">
        <f t="shared" si="824"/>
        <v>0.0000333333333333332-0.000745055090194486i</v>
      </c>
      <c r="V1649" t="str">
        <f t="shared" si="825"/>
        <v>6.66666666666667E-06-0.00745055090194486i</v>
      </c>
      <c r="W1649" t="str">
        <f t="shared" si="826"/>
        <v>0.0000276027806007748-0.000677430414367648i</v>
      </c>
      <c r="X1649" t="str">
        <f t="shared" si="827"/>
        <v>0.0000352271016826788-0.000676721359345986i</v>
      </c>
      <c r="Y1649" t="str">
        <f t="shared" si="828"/>
        <v>0.009+0.951902574037707i</v>
      </c>
      <c r="Z1649" t="str">
        <f t="shared" si="829"/>
        <v>-0.0085320524029617-0.000525442248955952i</v>
      </c>
      <c r="AA1649" t="str">
        <f t="shared" si="830"/>
        <v>0.119815732681038-12.6141624555931i</v>
      </c>
      <c r="AB1649" t="str">
        <f t="shared" si="831"/>
        <v>0.908637695911403-0.245085331910417i</v>
      </c>
      <c r="AC1649" t="str">
        <f t="shared" si="832"/>
        <v>1.00597700019989-1.20167401252367i</v>
      </c>
      <c r="AD1649" t="str">
        <f t="shared" si="833"/>
        <v>0.49209132715262+0.344190799241305i</v>
      </c>
      <c r="AE1649" t="str">
        <f t="shared" si="834"/>
        <v>-0.00401769660268584-0.00319521950937489i</v>
      </c>
      <c r="AF1649" t="str">
        <f t="shared" si="835"/>
        <v>-14.4254702054344-2.15723915247325i</v>
      </c>
      <c r="AG1649" t="str">
        <f t="shared" si="836"/>
        <v>1.01593031296374-0.0223212113046522i</v>
      </c>
      <c r="AH1649" t="str">
        <f t="shared" si="837"/>
        <v>0.0490556442144733+0.0549788277147052i</v>
      </c>
      <c r="AI1649">
        <f t="shared" si="838"/>
        <v>-22.652699409704475</v>
      </c>
      <c r="AJ1649">
        <f t="shared" si="839"/>
        <v>48.258606689319791</v>
      </c>
      <c r="AK1649"/>
      <c r="AL1649"/>
      <c r="AM1649"/>
      <c r="AN1649"/>
    </row>
    <row r="1650" spans="1:40" x14ac:dyDescent="0.25">
      <c r="A1650"/>
      <c r="B1650">
        <f t="shared" ref="B1650:B1713" si="840">B1649+100</f>
        <v>151600</v>
      </c>
      <c r="C1650" s="237" t="str">
        <f t="shared" si="808"/>
        <v>-3.32540325057147E-06+0.0161545015647256i</v>
      </c>
      <c r="D1650" s="208" t="str">
        <f t="shared" si="809"/>
        <v>-5.95703145176422+0.123851178662896i</v>
      </c>
      <c r="E1650" t="str">
        <f t="shared" si="810"/>
        <v>2870</v>
      </c>
      <c r="F1650" t="str">
        <f t="shared" si="811"/>
        <v>0.777000777000777</v>
      </c>
      <c r="G1650" t="str">
        <f t="shared" si="806"/>
        <v>0.777000777000777</v>
      </c>
      <c r="H1650" t="str">
        <f t="shared" si="812"/>
        <v>8.46924777534003+2.2799032874754i</v>
      </c>
      <c r="I1650" t="str">
        <f t="shared" si="813"/>
        <v>595.331807855266i</v>
      </c>
      <c r="J1650" t="str">
        <f t="shared" si="807"/>
        <v>-478.742859810895+130.239548940881i</v>
      </c>
      <c r="K1650" t="str">
        <f t="shared" si="814"/>
        <v>0.314984848526887-1.15784144222823i</v>
      </c>
      <c r="L1650" t="str">
        <f t="shared" si="815"/>
        <v>0.0232539848121636-0.0726136928781105i</v>
      </c>
      <c r="M1650" t="str">
        <f t="shared" si="816"/>
        <v>0.338238833339051-1.23045513510634i</v>
      </c>
      <c r="N1650" t="str">
        <f t="shared" si="817"/>
        <v>-1.55325629829229i</v>
      </c>
      <c r="O1650" t="str">
        <f t="shared" si="818"/>
        <v>0.0175391291438795-0.999846177643778i</v>
      </c>
      <c r="P1650" t="str">
        <f t="shared" si="819"/>
        <v>0.982460870856121+0.999846177643778i</v>
      </c>
      <c r="Q1650" t="str">
        <f t="shared" si="820"/>
        <v>-0.982460870856121+0.553410120648512i</v>
      </c>
      <c r="R1650" t="str">
        <f t="shared" si="821"/>
        <v>-0.323953535424439-1.20017537364112i</v>
      </c>
      <c r="S1650" t="str">
        <f t="shared" si="822"/>
        <v>0.160505582726305i</v>
      </c>
      <c r="T1650" t="str">
        <f t="shared" si="823"/>
        <v>0.192634847720029-0.0519963509795463i</v>
      </c>
      <c r="U1650" t="str">
        <f t="shared" si="824"/>
        <v>0.0000333333333333333-0.000744563629053198i</v>
      </c>
      <c r="V1650" t="str">
        <f t="shared" si="825"/>
        <v>6.66666666666667E-06-0.00744563629053198i</v>
      </c>
      <c r="W1650" t="str">
        <f t="shared" si="826"/>
        <v>0.00002760277990725-0.000676983702535014i</v>
      </c>
      <c r="X1650" t="str">
        <f t="shared" si="827"/>
        <v>0.0000352170335770229-0.000676275228633748i</v>
      </c>
      <c r="Y1650" t="str">
        <f t="shared" si="828"/>
        <v>0.009+0.952530892568425i</v>
      </c>
      <c r="Z1650" t="str">
        <f t="shared" si="829"/>
        <v>-0.00852079756723094-0.000524861306697889i</v>
      </c>
      <c r="AA1650" t="str">
        <f t="shared" si="830"/>
        <v>0.119657373038995-12.6058314485032i</v>
      </c>
      <c r="AB1650" t="str">
        <f t="shared" si="831"/>
        <v>0.908549258271012-0.245237280141158i</v>
      </c>
      <c r="AC1650" t="str">
        <f t="shared" si="832"/>
        <v>1.00555317047945-1.20087787186281i</v>
      </c>
      <c r="AD1650" t="str">
        <f t="shared" si="833"/>
        <v>0.492447630863669+0.344220666769168i</v>
      </c>
      <c r="AE1650" t="str">
        <f t="shared" si="834"/>
        <v>-0.00401537846609891-0.00319150132701272i</v>
      </c>
      <c r="AF1650" t="str">
        <f t="shared" si="835"/>
        <v>-14.4262792271042-2.1560521088125i</v>
      </c>
      <c r="AG1650" t="str">
        <f t="shared" si="836"/>
        <v>1.01592116796043-0.0223228143139659i</v>
      </c>
      <c r="AH1650" t="str">
        <f t="shared" si="837"/>
        <v>0.0490392157525894+0.0549191704766139i</v>
      </c>
      <c r="AI1650">
        <f t="shared" si="838"/>
        <v>-22.65923799871549</v>
      </c>
      <c r="AJ1650">
        <f t="shared" si="839"/>
        <v>48.237237835588509</v>
      </c>
      <c r="AK1650"/>
      <c r="AL1650"/>
      <c r="AM1650"/>
      <c r="AN1650"/>
    </row>
    <row r="1651" spans="1:40" x14ac:dyDescent="0.25">
      <c r="A1651"/>
      <c r="B1651">
        <f t="shared" si="840"/>
        <v>151700</v>
      </c>
      <c r="C1651" s="237" t="str">
        <f t="shared" si="808"/>
        <v>-3.32102051218783E-06+0.0161438525863492i</v>
      </c>
      <c r="D1651" s="208" t="str">
        <f t="shared" si="809"/>
        <v>-5.95703141816322+0.123769536495344i</v>
      </c>
      <c r="E1651" t="str">
        <f t="shared" si="810"/>
        <v>2870</v>
      </c>
      <c r="F1651" t="str">
        <f t="shared" si="811"/>
        <v>0.777000777000777</v>
      </c>
      <c r="G1651" t="str">
        <f t="shared" si="806"/>
        <v>0.777000777000777</v>
      </c>
      <c r="H1651" t="str">
        <f t="shared" si="812"/>
        <v>8.47005539822663+2.27863574917846i</v>
      </c>
      <c r="I1651" t="str">
        <f t="shared" si="813"/>
        <v>595.724506936965i</v>
      </c>
      <c r="J1651" t="str">
        <f t="shared" si="807"/>
        <v>-479.375974700536+130.325458933586i</v>
      </c>
      <c r="K1651" t="str">
        <f t="shared" si="814"/>
        <v>0.314596670473454-1.15718054461338i</v>
      </c>
      <c r="L1651" t="str">
        <f t="shared" si="815"/>
        <v>0.0232261843809737-0.0725747232467643i</v>
      </c>
      <c r="M1651" t="str">
        <f t="shared" si="816"/>
        <v>0.337822854854428-1.22975526786014i</v>
      </c>
      <c r="N1651" t="str">
        <f t="shared" si="817"/>
        <v>-1.55428087368694i</v>
      </c>
      <c r="O1651" t="str">
        <f t="shared" si="818"/>
        <v>0.0165147023251708-0.999863623004213i</v>
      </c>
      <c r="P1651" t="str">
        <f t="shared" si="819"/>
        <v>0.983485297674829+0.999863623004213i</v>
      </c>
      <c r="Q1651" t="str">
        <f t="shared" si="820"/>
        <v>-0.983485297674829+0.554417250682727i</v>
      </c>
      <c r="R1651" t="str">
        <f t="shared" si="821"/>
        <v>-0.323940547536934-1.1992673947875i</v>
      </c>
      <c r="S1651" t="str">
        <f t="shared" si="822"/>
        <v>0.160611457121244i</v>
      </c>
      <c r="T1651" t="str">
        <f t="shared" si="823"/>
        <v>0.192616083754819-0.0520285633605606i</v>
      </c>
      <c r="U1651" t="str">
        <f t="shared" si="824"/>
        <v>0.0000333333333333334-0.000744072815850131i</v>
      </c>
      <c r="V1651" t="str">
        <f t="shared" si="825"/>
        <v>6.66666666666667E-06-0.00744072815850132i</v>
      </c>
      <c r="W1651" t="str">
        <f t="shared" si="826"/>
        <v>0.0000276027792132676-0.000676537579737119i</v>
      </c>
      <c r="X1651" t="str">
        <f t="shared" si="827"/>
        <v>0.0000352069853701652-0.00067582968596579i</v>
      </c>
      <c r="Y1651" t="str">
        <f t="shared" si="828"/>
        <v>0.009+0.953159211099143i</v>
      </c>
      <c r="Z1651" t="str">
        <f t="shared" si="829"/>
        <v>-0.00850956499297986-0.000524281594045361i</v>
      </c>
      <c r="AA1651" t="str">
        <f t="shared" si="830"/>
        <v>0.119499327369141-12.5975114453337i</v>
      </c>
      <c r="AB1651" t="str">
        <f t="shared" si="831"/>
        <v>0.908460759295486-0.245389207662185i</v>
      </c>
      <c r="AC1651" t="str">
        <f t="shared" si="832"/>
        <v>1.00513013642982-1.20008248707075i</v>
      </c>
      <c r="AD1651" t="str">
        <f t="shared" si="833"/>
        <v>0.492803992262896+0.344250182608294i</v>
      </c>
      <c r="AE1651" t="str">
        <f t="shared" si="834"/>
        <v>-0.00401306356647279-0.00318778736536598i</v>
      </c>
      <c r="AF1651" t="str">
        <f t="shared" si="835"/>
        <v>-14.4270868163899-2.15486621268312i</v>
      </c>
      <c r="AG1651" t="str">
        <f t="shared" si="836"/>
        <v>1.01591201900706-0.0223244178886019i</v>
      </c>
      <c r="AH1651" t="str">
        <f t="shared" si="837"/>
        <v>0.0490228012739318+0.054859578999025i</v>
      </c>
      <c r="AI1651">
        <f t="shared" si="838"/>
        <v>-22.665773413571305</v>
      </c>
      <c r="AJ1651">
        <f t="shared" si="839"/>
        <v>48.215862780465052</v>
      </c>
      <c r="AK1651"/>
      <c r="AL1651"/>
      <c r="AM1651"/>
      <c r="AN1651"/>
    </row>
    <row r="1652" spans="1:40" x14ac:dyDescent="0.25">
      <c r="A1652"/>
      <c r="B1652">
        <f t="shared" si="840"/>
        <v>151800</v>
      </c>
      <c r="C1652" s="237" t="str">
        <f t="shared" si="808"/>
        <v>-3.31664643248874E-06+0.0161332176382456i</v>
      </c>
      <c r="D1652" s="208" t="str">
        <f t="shared" si="809"/>
        <v>-5.95703138462861+0.123688001893216i</v>
      </c>
      <c r="E1652" t="str">
        <f t="shared" si="810"/>
        <v>2870</v>
      </c>
      <c r="F1652" t="str">
        <f t="shared" si="811"/>
        <v>0.777000777000777</v>
      </c>
      <c r="G1652" t="str">
        <f t="shared" si="806"/>
        <v>0.777000777000777</v>
      </c>
      <c r="H1652" t="str">
        <f t="shared" si="812"/>
        <v>8.47086159193797+2.27736946466443i</v>
      </c>
      <c r="I1652" t="str">
        <f t="shared" si="813"/>
        <v>596.117206018663i</v>
      </c>
      <c r="J1652" t="str">
        <f t="shared" si="807"/>
        <v>-480.009507074443+130.411368926291i</v>
      </c>
      <c r="K1652" t="str">
        <f t="shared" si="814"/>
        <v>0.31420919297129-1.15652033314406i</v>
      </c>
      <c r="L1652" t="str">
        <f t="shared" si="815"/>
        <v>0.023198432075604-0.0725357895671825i</v>
      </c>
      <c r="M1652" t="str">
        <f t="shared" si="816"/>
        <v>0.337407625046894-1.22905612271124i</v>
      </c>
      <c r="N1652" t="str">
        <f t="shared" si="817"/>
        <v>-1.5553054490816i</v>
      </c>
      <c r="O1652" t="str">
        <f t="shared" si="818"/>
        <v>0.0154902581700667-0.999880018753163i</v>
      </c>
      <c r="P1652" t="str">
        <f t="shared" si="819"/>
        <v>0.984509741829933+0.999880018753163i</v>
      </c>
      <c r="Q1652" t="str">
        <f t="shared" si="820"/>
        <v>-0.984509741829933+0.555425430328437i</v>
      </c>
      <c r="R1652" t="str">
        <f t="shared" si="821"/>
        <v>-0.323927549416439-1.19836053129358i</v>
      </c>
      <c r="S1652" t="str">
        <f t="shared" si="822"/>
        <v>0.160717331516182i</v>
      </c>
      <c r="T1652" t="str">
        <f t="shared" si="823"/>
        <v>0.192597306783818-0.0520607713467863i</v>
      </c>
      <c r="U1652" t="str">
        <f t="shared" si="824"/>
        <v>0.0000333333333333335-0.000743582649304777i</v>
      </c>
      <c r="V1652" t="str">
        <f t="shared" si="825"/>
        <v>6.66666666666667E-06-0.00743582649304777i</v>
      </c>
      <c r="W1652" t="str">
        <f t="shared" si="826"/>
        <v>0.0000276027785188275-0.000676092044809865i</v>
      </c>
      <c r="X1652" t="str">
        <f t="shared" si="827"/>
        <v>0.0000351969570096986-0.000675384730180566i</v>
      </c>
      <c r="Y1652" t="str">
        <f t="shared" si="828"/>
        <v>0.009+0.953787529629861i</v>
      </c>
      <c r="Z1652" t="str">
        <f t="shared" si="829"/>
        <v>-0.00849835462153038-0.000523703107345213i</v>
      </c>
      <c r="AA1652" t="str">
        <f t="shared" si="830"/>
        <v>0.119341594841435-12.5892024242839i</v>
      </c>
      <c r="AB1652" t="str">
        <f t="shared" si="831"/>
        <v>0.908372198979025-0.245541114455489i</v>
      </c>
      <c r="AC1652" t="str">
        <f t="shared" si="832"/>
        <v>1.00470789621728-1.19928785713564i</v>
      </c>
      <c r="AD1652" t="str">
        <f t="shared" si="833"/>
        <v>0.493160411022134+0.344279346669504i</v>
      </c>
      <c r="AE1652" t="str">
        <f t="shared" si="834"/>
        <v>-0.00401075189452019-0.00318407761653818i</v>
      </c>
      <c r="AF1652" t="str">
        <f t="shared" si="835"/>
        <v>-14.4278929765666-2.15368146277121i</v>
      </c>
      <c r="AG1652" t="str">
        <f t="shared" si="836"/>
        <v>1.01590286610719-0.0223260220124274i</v>
      </c>
      <c r="AH1652" t="str">
        <f t="shared" si="837"/>
        <v>0.0490064007286028+0.0548000531608298i</v>
      </c>
      <c r="AI1652">
        <f t="shared" si="838"/>
        <v>-22.672305659672833</v>
      </c>
      <c r="AJ1652">
        <f t="shared" si="839"/>
        <v>48.194481532864565</v>
      </c>
      <c r="AK1652"/>
      <c r="AL1652"/>
      <c r="AM1652"/>
      <c r="AN1652"/>
    </row>
    <row r="1653" spans="1:40" x14ac:dyDescent="0.25">
      <c r="A1653"/>
      <c r="B1653">
        <f t="shared" si="840"/>
        <v>151900</v>
      </c>
      <c r="C1653" s="237" t="str">
        <f t="shared" si="808"/>
        <v>-3.31228098868072E-06+0.0161225966927051i</v>
      </c>
      <c r="D1653" s="208" t="str">
        <f t="shared" si="809"/>
        <v>-5.95703135116021+0.123606574644072i</v>
      </c>
      <c r="E1653" t="str">
        <f t="shared" si="810"/>
        <v>2870</v>
      </c>
      <c r="F1653" t="str">
        <f t="shared" si="811"/>
        <v>0.777000777000777</v>
      </c>
      <c r="G1653" t="str">
        <f t="shared" si="806"/>
        <v>0.777000777000777</v>
      </c>
      <c r="H1653" t="str">
        <f t="shared" si="812"/>
        <v>8.47166635974058+2.2761044324078i</v>
      </c>
      <c r="I1653" t="str">
        <f t="shared" si="813"/>
        <v>596.509905100362i</v>
      </c>
      <c r="J1653" t="str">
        <f t="shared" si="807"/>
        <v>-480.643456932616+130.497278918996i</v>
      </c>
      <c r="K1653" t="str">
        <f t="shared" si="814"/>
        <v>0.313822414377391-1.15586080689789i</v>
      </c>
      <c r="L1653" t="str">
        <f t="shared" si="815"/>
        <v>0.0231707277892255-0.0724968918025041i</v>
      </c>
      <c r="M1653" t="str">
        <f t="shared" si="816"/>
        <v>0.336993142166617-1.22835769870039i</v>
      </c>
      <c r="N1653" t="str">
        <f t="shared" si="817"/>
        <v>-1.55633002447625i</v>
      </c>
      <c r="O1653" t="str">
        <f t="shared" si="818"/>
        <v>0.0144657977540022-0.999895364873415i</v>
      </c>
      <c r="P1653" t="str">
        <f t="shared" si="819"/>
        <v>0.985534202245998+0.999895364873415i</v>
      </c>
      <c r="Q1653" t="str">
        <f t="shared" si="820"/>
        <v>-0.985534202245998+0.556434659602835i</v>
      </c>
      <c r="R1653" t="str">
        <f t="shared" si="821"/>
        <v>-0.323914541059407-1.19745478094899i</v>
      </c>
      <c r="S1653" t="str">
        <f t="shared" si="822"/>
        <v>0.16082320591112i</v>
      </c>
      <c r="T1653" t="str">
        <f t="shared" si="823"/>
        <v>0.192578516805815-0.0520929749344029i</v>
      </c>
      <c r="U1653" t="str">
        <f t="shared" si="824"/>
        <v>0.0000333333333333332-0.00074309312813999i</v>
      </c>
      <c r="V1653" t="str">
        <f t="shared" si="825"/>
        <v>6.66666666666667E-06-0.0074309312813999i</v>
      </c>
      <c r="W1653" t="str">
        <f t="shared" si="826"/>
        <v>0.0000276027778239297-0.000675647096592211i</v>
      </c>
      <c r="X1653" t="str">
        <f t="shared" si="827"/>
        <v>0.0000351869484433881-0.00067494036011957i</v>
      </c>
      <c r="Y1653" t="str">
        <f t="shared" si="828"/>
        <v>0.009+0.954415848160579i</v>
      </c>
      <c r="Z1653" t="str">
        <f t="shared" si="829"/>
        <v>-0.00848716639439743-0.000523125842957938i</v>
      </c>
      <c r="AA1653" t="str">
        <f t="shared" si="830"/>
        <v>0.119184174628581-12.5809043636108i</v>
      </c>
      <c r="AB1653" t="str">
        <f t="shared" si="831"/>
        <v>0.908283577315917-0.245693000503051i</v>
      </c>
      <c r="AC1653" t="str">
        <f t="shared" si="832"/>
        <v>1.0042864480133-1.198493981047i</v>
      </c>
      <c r="AD1653" t="str">
        <f t="shared" si="833"/>
        <v>0.493516886813082+0.344308158863956i</v>
      </c>
      <c r="AE1653" t="str">
        <f t="shared" si="834"/>
        <v>-0.00400844344098462-0.00318037207265509i</v>
      </c>
      <c r="AF1653" t="str">
        <f t="shared" si="835"/>
        <v>-14.4286977109008-2.15249785776373i</v>
      </c>
      <c r="AG1653" t="str">
        <f t="shared" si="836"/>
        <v>1.01589370926438-0.0223276266693466i</v>
      </c>
      <c r="AH1653" t="str">
        <f t="shared" si="837"/>
        <v>0.0489900140668735+0.0547405928412504i</v>
      </c>
      <c r="AI1653">
        <f t="shared" si="838"/>
        <v>-22.678834742410132</v>
      </c>
      <c r="AJ1653">
        <f t="shared" si="839"/>
        <v>48.173094101681031</v>
      </c>
      <c r="AK1653"/>
      <c r="AL1653"/>
      <c r="AM1653"/>
      <c r="AN1653"/>
    </row>
    <row r="1654" spans="1:40" x14ac:dyDescent="0.25">
      <c r="A1654"/>
      <c r="B1654">
        <f t="shared" si="840"/>
        <v>152000</v>
      </c>
      <c r="C1654" s="237" t="str">
        <f t="shared" si="808"/>
        <v>-0.0000033079241580452+0.0161119897220913i</v>
      </c>
      <c r="D1654" s="208" t="str">
        <f t="shared" si="809"/>
        <v>-5.95703131775784+0.123525254536033i</v>
      </c>
      <c r="E1654" t="str">
        <f t="shared" si="810"/>
        <v>2870</v>
      </c>
      <c r="F1654" t="str">
        <f t="shared" si="811"/>
        <v>0.777000777000777</v>
      </c>
      <c r="G1654" t="str">
        <f t="shared" si="806"/>
        <v>0.777000777000777</v>
      </c>
      <c r="H1654" t="str">
        <f t="shared" si="812"/>
        <v>8.47246970489196+2.27484065088446i</v>
      </c>
      <c r="I1654" t="str">
        <f t="shared" si="813"/>
        <v>596.902604182061i</v>
      </c>
      <c r="J1654" t="str">
        <f t="shared" si="807"/>
        <v>-481.277824275055+130.583188911701i</v>
      </c>
      <c r="K1654" t="str">
        <f t="shared" si="814"/>
        <v>0.313436333053435-1.15520196495363i</v>
      </c>
      <c r="L1654" t="str">
        <f t="shared" si="815"/>
        <v>0.023143071415293-0.0724580299158755i</v>
      </c>
      <c r="M1654" t="str">
        <f t="shared" si="816"/>
        <v>0.336579404468728-1.22765999486951i</v>
      </c>
      <c r="N1654" t="str">
        <f t="shared" si="817"/>
        <v>-1.5573545998709i</v>
      </c>
      <c r="O1654" t="str">
        <f t="shared" si="818"/>
        <v>0.0134413221523991-0.999909661348862i</v>
      </c>
      <c r="P1654" t="str">
        <f t="shared" si="819"/>
        <v>0.986558677847601+0.999909661348862i</v>
      </c>
      <c r="Q1654" t="str">
        <f t="shared" si="820"/>
        <v>-0.986558677847601+0.557444938522038i</v>
      </c>
      <c r="R1654" t="str">
        <f t="shared" si="821"/>
        <v>-0.32390152246229-1.19655014154911i</v>
      </c>
      <c r="S1654" t="str">
        <f t="shared" si="822"/>
        <v>0.160929080306058i</v>
      </c>
      <c r="T1654" t="str">
        <f t="shared" si="823"/>
        <v>0.192559713819582-0.0521251741195883i</v>
      </c>
      <c r="U1654" t="str">
        <f t="shared" si="824"/>
        <v>0.0000333333333333333-0.000742604251082005i</v>
      </c>
      <c r="V1654" t="str">
        <f t="shared" si="825"/>
        <v>6.66666666666667E-06-0.00742604251082005i</v>
      </c>
      <c r="W1654" t="str">
        <f t="shared" si="826"/>
        <v>0.0000276027771285744-0.000675202733926188i</v>
      </c>
      <c r="X1654" t="str">
        <f t="shared" si="827"/>
        <v>0.0000351769596191712-0.000674496574627363i</v>
      </c>
      <c r="Y1654" t="str">
        <f t="shared" si="828"/>
        <v>0.009+0.955044166691297i</v>
      </c>
      <c r="Z1654" t="str">
        <f t="shared" si="829"/>
        <v>-0.00847600025328868-0.000522549797257627i</v>
      </c>
      <c r="AA1654" t="str">
        <f t="shared" si="830"/>
        <v>0.119027065906013-12.5726172416289i</v>
      </c>
      <c r="AB1654" t="str">
        <f t="shared" si="831"/>
        <v>0.908194894300369-0.245844865786842i</v>
      </c>
      <c r="AC1654" t="str">
        <f t="shared" si="832"/>
        <v>1.00386578999459-1.19770085779554i</v>
      </c>
      <c r="AD1654" t="str">
        <f t="shared" si="833"/>
        <v>0.493873419307302+0.34433661910303i</v>
      </c>
      <c r="AE1654" t="str">
        <f t="shared" si="834"/>
        <v>-0.00400613819664056-0.0031766707258638i</v>
      </c>
      <c r="AF1654" t="str">
        <f t="shared" si="835"/>
        <v>-14.4295010226498-2.15131539634843i</v>
      </c>
      <c r="AG1654" t="str">
        <f t="shared" si="836"/>
        <v>1.0158845484822-0.0223292318432999i</v>
      </c>
      <c r="AH1654" t="str">
        <f t="shared" si="837"/>
        <v>0.0489736412391865+0.054681197919824i</v>
      </c>
      <c r="AI1654">
        <f t="shared" si="838"/>
        <v>-22.685360667163433</v>
      </c>
      <c r="AJ1654">
        <f t="shared" si="839"/>
        <v>48.15170049577786</v>
      </c>
      <c r="AK1654"/>
      <c r="AL1654"/>
      <c r="AM1654"/>
      <c r="AN1654"/>
    </row>
    <row r="1655" spans="1:40" x14ac:dyDescent="0.25">
      <c r="A1655"/>
      <c r="B1655">
        <f t="shared" si="840"/>
        <v>152100</v>
      </c>
      <c r="C1655" s="237" t="str">
        <f t="shared" si="808"/>
        <v>-0.0000033035759179383+0.01610139669884i</v>
      </c>
      <c r="D1655" s="208" t="str">
        <f t="shared" si="809"/>
        <v>-5.95703128442133+0.123444041357773i</v>
      </c>
      <c r="E1655" t="str">
        <f t="shared" si="810"/>
        <v>2870</v>
      </c>
      <c r="F1655" t="str">
        <f t="shared" si="811"/>
        <v>0.777000777000777</v>
      </c>
      <c r="G1655" t="str">
        <f t="shared" si="806"/>
        <v>0.777000777000777</v>
      </c>
      <c r="H1655" t="str">
        <f t="shared" si="812"/>
        <v>8.47327163064066+2.27357811857172i</v>
      </c>
      <c r="I1655" t="str">
        <f t="shared" si="813"/>
        <v>597.295303263759i</v>
      </c>
      <c r="J1655" t="str">
        <f t="shared" si="807"/>
        <v>-481.912609101761+130.669098904406i</v>
      </c>
      <c r="K1655" t="str">
        <f t="shared" si="814"/>
        <v>0.313050947365762-1.15454380639129i</v>
      </c>
      <c r="L1655" t="str">
        <f t="shared" si="815"/>
        <v>0.0231154628475432-0.0724192038704489i</v>
      </c>
      <c r="M1655" t="str">
        <f t="shared" si="816"/>
        <v>0.336166410213305-1.22696301026174i</v>
      </c>
      <c r="N1655" t="str">
        <f t="shared" si="817"/>
        <v>-1.55837917526555i</v>
      </c>
      <c r="O1655" t="str">
        <f t="shared" si="818"/>
        <v>0.0124168324407056-0.999922908164494i</v>
      </c>
      <c r="P1655" t="str">
        <f t="shared" si="819"/>
        <v>0.987583167559294+0.999922908164494i</v>
      </c>
      <c r="Q1655" t="str">
        <f t="shared" si="820"/>
        <v>-0.987583167559294+0.558456267101056i</v>
      </c>
      <c r="R1655" t="str">
        <f t="shared" si="821"/>
        <v>-0.323888493621535-1.19564661089514i</v>
      </c>
      <c r="S1655" t="str">
        <f t="shared" si="822"/>
        <v>0.161034954700996i</v>
      </c>
      <c r="T1655" t="str">
        <f t="shared" si="823"/>
        <v>0.192540897823898-0.0521573688985177i</v>
      </c>
      <c r="U1655" t="str">
        <f t="shared" si="824"/>
        <v>0.0000333333333333334-0.000742116016860387i</v>
      </c>
      <c r="V1655" t="str">
        <f t="shared" si="825"/>
        <v>6.66666666666667E-06-0.00742116016860387i</v>
      </c>
      <c r="W1655" t="str">
        <f t="shared" si="826"/>
        <v>0.0000276027764327617-0.000674758955656856i</v>
      </c>
      <c r="X1655" t="str">
        <f t="shared" si="827"/>
        <v>0.0000351669904851563-0.000674053372551529i</v>
      </c>
      <c r="Y1655" t="str">
        <f t="shared" si="828"/>
        <v>0.009+0.955672485222015i</v>
      </c>
      <c r="Z1655" t="str">
        <f t="shared" si="829"/>
        <v>-0.00846485614010333-0.000521974966631903i</v>
      </c>
      <c r="AA1655" t="str">
        <f t="shared" si="830"/>
        <v>0.118870267851888-12.5643410367098i</v>
      </c>
      <c r="AB1655" t="str">
        <f t="shared" si="831"/>
        <v>0.908106149926625-0.245996710288824i</v>
      </c>
      <c r="AC1655" t="str">
        <f t="shared" si="832"/>
        <v>1.003445920343-1.19690848637325i</v>
      </c>
      <c r="AD1655" t="str">
        <f t="shared" si="833"/>
        <v>0.494230008176236+0.344364727298424i</v>
      </c>
      <c r="AE1655" t="str">
        <f t="shared" si="834"/>
        <v>-0.00400383615229312-0.00317297356833334i</v>
      </c>
      <c r="AF1655" t="str">
        <f t="shared" si="835"/>
        <v>-14.430302915062-2.15013407721395i</v>
      </c>
      <c r="AG1655" t="str">
        <f t="shared" si="836"/>
        <v>1.01587538376424-0.0223308375182644i</v>
      </c>
      <c r="AH1655" t="str">
        <f t="shared" si="837"/>
        <v>0.0489572821961507+0.0546218682764121i</v>
      </c>
      <c r="AI1655">
        <f t="shared" si="838"/>
        <v>-22.691883439302632</v>
      </c>
      <c r="AJ1655">
        <f t="shared" si="839"/>
        <v>48.130300723995866</v>
      </c>
      <c r="AK1655"/>
      <c r="AL1655"/>
      <c r="AM1655"/>
      <c r="AN1655"/>
    </row>
    <row r="1656" spans="1:40" x14ac:dyDescent="0.25">
      <c r="A1656"/>
      <c r="B1656">
        <f t="shared" si="840"/>
        <v>152200</v>
      </c>
      <c r="C1656" s="237" t="str">
        <f t="shared" si="808"/>
        <v>-3.29923624579048E-06+0.0160908175954599i</v>
      </c>
      <c r="D1656" s="208" t="str">
        <f t="shared" si="809"/>
        <v>-5.95703125115051+0.123362934898526i</v>
      </c>
      <c r="E1656" t="str">
        <f t="shared" si="810"/>
        <v>2870</v>
      </c>
      <c r="F1656" t="str">
        <f t="shared" si="811"/>
        <v>0.777000777000777</v>
      </c>
      <c r="G1656" t="str">
        <f t="shared" si="806"/>
        <v>0.777000777000777</v>
      </c>
      <c r="H1656" t="str">
        <f t="shared" si="812"/>
        <v>8.47407214022629+2.27231683394828i</v>
      </c>
      <c r="I1656" t="str">
        <f t="shared" si="813"/>
        <v>597.688002345458i</v>
      </c>
      <c r="J1656" t="str">
        <f t="shared" si="807"/>
        <v>-482.547811412733+130.755008897112i</v>
      </c>
      <c r="K1656" t="str">
        <f t="shared" si="814"/>
        <v>0.312666255685373-1.15388633029203i</v>
      </c>
      <c r="L1656" t="str">
        <f t="shared" si="815"/>
        <v>0.0230879019799944-0.0723804136293843i</v>
      </c>
      <c r="M1656" t="str">
        <f t="shared" si="816"/>
        <v>0.335754157665367-1.22626674392141i</v>
      </c>
      <c r="N1656" t="str">
        <f t="shared" si="817"/>
        <v>-1.5594037506602i</v>
      </c>
      <c r="O1656" t="str">
        <f t="shared" si="818"/>
        <v>0.0113923296943845-0.999935105306407i</v>
      </c>
      <c r="P1656" t="str">
        <f t="shared" si="819"/>
        <v>0.988607670305615+0.999935105306407i</v>
      </c>
      <c r="Q1656" t="str">
        <f t="shared" si="820"/>
        <v>-0.988607670305615+0.559468645353793i</v>
      </c>
      <c r="R1656" t="str">
        <f t="shared" si="821"/>
        <v>-0.323875454533586-1.19474418679406i</v>
      </c>
      <c r="S1656" t="str">
        <f t="shared" si="822"/>
        <v>0.161140829095935i</v>
      </c>
      <c r="T1656" t="str">
        <f t="shared" si="823"/>
        <v>0.192522068817543-0.0521895592673648i</v>
      </c>
      <c r="U1656" t="str">
        <f t="shared" si="824"/>
        <v>0.0000333333333333335-0.000741628424208049i</v>
      </c>
      <c r="V1656" t="str">
        <f t="shared" si="825"/>
        <v>6.66666666666667E-06-0.00741628424208049i</v>
      </c>
      <c r="W1656" t="str">
        <f t="shared" si="826"/>
        <v>0.0000276027757364914-0.000674315760632318i</v>
      </c>
      <c r="X1656" t="str">
        <f t="shared" si="827"/>
        <v>0.0000351570409896212-0.000673610752742682i</v>
      </c>
      <c r="Y1656" t="str">
        <f t="shared" si="828"/>
        <v>0.009+0.956300803752733i</v>
      </c>
      <c r="Z1656" t="str">
        <f t="shared" si="829"/>
        <v>-0.00845373399693157-0.000521401347481841i</v>
      </c>
      <c r="AA1656" t="str">
        <f t="shared" si="830"/>
        <v>0.118713779647074-12.5560757272822i</v>
      </c>
      <c r="AB1656" t="str">
        <f t="shared" si="831"/>
        <v>0.908017344188928-0.246148533990951i</v>
      </c>
      <c r="AC1656" t="str">
        <f t="shared" si="832"/>
        <v>1.00302683724559-1.19611686577342i</v>
      </c>
      <c r="AD1656" t="str">
        <f t="shared" si="833"/>
        <v>0.494586653091182+0.344392483362098i</v>
      </c>
      <c r="AE1656" t="str">
        <f t="shared" si="834"/>
        <v>-0.00400153729877792-0.00316928059225414i</v>
      </c>
      <c r="AF1656" t="str">
        <f t="shared" si="835"/>
        <v>-14.4311033913768-2.14895389904975i</v>
      </c>
      <c r="AG1656" t="str">
        <f t="shared" si="836"/>
        <v>1.01586621511407-0.022332443678253i</v>
      </c>
      <c r="AH1656" t="str">
        <f t="shared" si="837"/>
        <v>0.0489409368885441+0.0545626037911947i</v>
      </c>
      <c r="AI1656">
        <f t="shared" si="838"/>
        <v>-22.698403064187474</v>
      </c>
      <c r="AJ1656">
        <f t="shared" si="839"/>
        <v>48.10889479514892</v>
      </c>
      <c r="AK1656"/>
      <c r="AL1656"/>
      <c r="AM1656"/>
      <c r="AN1656"/>
    </row>
    <row r="1657" spans="1:40" x14ac:dyDescent="0.25">
      <c r="A1657"/>
      <c r="B1657">
        <f t="shared" si="840"/>
        <v>152300</v>
      </c>
      <c r="C1657" s="237" t="str">
        <f t="shared" si="808"/>
        <v>-0.0000032949051191063+0.0160802523845316i</v>
      </c>
      <c r="D1657" s="208" t="str">
        <f t="shared" si="809"/>
        <v>-5.95703121794521+0.123281934948076i</v>
      </c>
      <c r="E1657" t="str">
        <f t="shared" si="810"/>
        <v>2870</v>
      </c>
      <c r="F1657" t="str">
        <f t="shared" si="811"/>
        <v>0.777000777000777</v>
      </c>
      <c r="G1657" t="str">
        <f t="shared" si="806"/>
        <v>0.777000777000777</v>
      </c>
      <c r="H1657" t="str">
        <f t="shared" si="812"/>
        <v>8.47487123687952+2.27105679549426i</v>
      </c>
      <c r="I1657" t="str">
        <f t="shared" si="813"/>
        <v>598.080701427157i</v>
      </c>
      <c r="J1657" t="str">
        <f t="shared" si="807"/>
        <v>-483.18343120797+130.840918889816i</v>
      </c>
      <c r="K1657" t="str">
        <f t="shared" si="814"/>
        <v>0.312282256387891-1.15322953573825i</v>
      </c>
      <c r="L1657" t="str">
        <f t="shared" si="815"/>
        <v>0.0230603887069459-0.072341659155849i</v>
      </c>
      <c r="M1657" t="str">
        <f t="shared" si="816"/>
        <v>0.335342645094837-1.2255711948941i</v>
      </c>
      <c r="N1657" t="str">
        <f t="shared" si="817"/>
        <v>-1.56042832605486i</v>
      </c>
      <c r="O1657" t="str">
        <f t="shared" si="818"/>
        <v>0.0103678149889026-0.999946252761795i</v>
      </c>
      <c r="P1657" t="str">
        <f t="shared" si="819"/>
        <v>0.989632185011097+0.999946252761795i</v>
      </c>
      <c r="Q1657" t="str">
        <f t="shared" si="820"/>
        <v>-0.989632185011097+0.560482073293065i</v>
      </c>
      <c r="R1657" t="str">
        <f t="shared" si="821"/>
        <v>-0.323862405194885-1.19384286705859i</v>
      </c>
      <c r="S1657" t="str">
        <f t="shared" si="822"/>
        <v>0.161246703490873i</v>
      </c>
      <c r="T1657" t="str">
        <f t="shared" si="823"/>
        <v>0.19250322679929-0.0522217452223006i</v>
      </c>
      <c r="U1657" t="str">
        <f t="shared" si="824"/>
        <v>0.0000333333333333332-0.000741141471861224i</v>
      </c>
      <c r="V1657" t="str">
        <f t="shared" si="825"/>
        <v>6.66666666666667E-06-0.00741141471861224i</v>
      </c>
      <c r="W1657" t="str">
        <f t="shared" si="826"/>
        <v>0.0000276027750397631-0.000673873147703693i</v>
      </c>
      <c r="X1657" t="str">
        <f t="shared" si="827"/>
        <v>0.000035147111081014-0.000673168714054448i</v>
      </c>
      <c r="Y1657" t="str">
        <f t="shared" si="828"/>
        <v>0.009+0.956929122283451i</v>
      </c>
      <c r="Z1657" t="str">
        <f t="shared" si="829"/>
        <v>-0.00844263376605373-0.000520828936221937i</v>
      </c>
      <c r="AA1657" t="str">
        <f t="shared" si="830"/>
        <v>0.118557600475136-12.5478212918314i</v>
      </c>
      <c r="AB1657" t="str">
        <f t="shared" si="831"/>
        <v>0.907928477081493-0.246300336875163i</v>
      </c>
      <c r="AC1657" t="str">
        <f t="shared" si="832"/>
        <v>1.00260853889452-1.19532599499061i</v>
      </c>
      <c r="AD1657" t="str">
        <f t="shared" si="833"/>
        <v>0.494943353723296+0.344419887206301i</v>
      </c>
      <c r="AE1657" t="str">
        <f t="shared" si="834"/>
        <v>-0.00399924162696085-0.00316559178983817i</v>
      </c>
      <c r="AF1657" t="str">
        <f t="shared" si="835"/>
        <v>-14.4319024548247-2.14777486054618i</v>
      </c>
      <c r="AG1657" t="str">
        <f t="shared" si="836"/>
        <v>1.01585704253527-0.0223340503073138i</v>
      </c>
      <c r="AH1657" t="str">
        <f t="shared" si="837"/>
        <v>0.0489246052673089+0.0545034043446698i</v>
      </c>
      <c r="AI1657">
        <f t="shared" si="838"/>
        <v>-22.704919547167858</v>
      </c>
      <c r="AJ1657">
        <f t="shared" si="839"/>
        <v>48.08748271802672</v>
      </c>
      <c r="AK1657"/>
      <c r="AL1657"/>
      <c r="AM1657"/>
      <c r="AN1657"/>
    </row>
    <row r="1658" spans="1:40" x14ac:dyDescent="0.25">
      <c r="A1658"/>
      <c r="B1658">
        <f t="shared" si="840"/>
        <v>152400</v>
      </c>
      <c r="C1658" s="237" t="str">
        <f t="shared" si="808"/>
        <v>-3.29058251546407E-06+0.0160697010387077i</v>
      </c>
      <c r="D1658" s="208" t="str">
        <f t="shared" si="809"/>
        <v>-5.95703118480524+0.123201041296759i</v>
      </c>
      <c r="E1658" t="str">
        <f t="shared" si="810"/>
        <v>2870</v>
      </c>
      <c r="F1658" t="str">
        <f t="shared" si="811"/>
        <v>0.777000777000777</v>
      </c>
      <c r="G1658" t="str">
        <f t="shared" si="806"/>
        <v>0.777000777000777</v>
      </c>
      <c r="H1658" t="str">
        <f t="shared" si="812"/>
        <v>8.47566892382213+2.26979800169116i</v>
      </c>
      <c r="I1658" t="str">
        <f t="shared" si="813"/>
        <v>598.473400508856i</v>
      </c>
      <c r="J1658" t="str">
        <f t="shared" si="807"/>
        <v>-483.819468487474+130.926828882521i</v>
      </c>
      <c r="K1658" t="str">
        <f t="shared" si="814"/>
        <v>0.311898947853571-1.15257342181349i</v>
      </c>
      <c r="L1658" t="str">
        <f t="shared" si="815"/>
        <v>0.0230329229229763-0.0723029404130171i</v>
      </c>
      <c r="M1658" t="str">
        <f t="shared" si="816"/>
        <v>0.334931870776547-1.22487636222651i</v>
      </c>
      <c r="N1658" t="str">
        <f t="shared" si="817"/>
        <v>-1.56145290144951i</v>
      </c>
      <c r="O1658" t="str">
        <f t="shared" si="818"/>
        <v>0.00934328939976854-0.999956350518957i</v>
      </c>
      <c r="P1658" t="str">
        <f t="shared" si="819"/>
        <v>0.990656710600231+0.999956350518957i</v>
      </c>
      <c r="Q1658" t="str">
        <f t="shared" si="820"/>
        <v>-0.990656710600231+0.561496550930553i</v>
      </c>
      <c r="R1658" t="str">
        <f t="shared" si="821"/>
        <v>-0.323849345601869-1.1929426495072i</v>
      </c>
      <c r="S1658" t="str">
        <f t="shared" si="822"/>
        <v>0.161352577885811i</v>
      </c>
      <c r="T1658" t="str">
        <f t="shared" si="823"/>
        <v>0.192484371767916-0.0522539267594945i</v>
      </c>
      <c r="U1658" t="str">
        <f t="shared" si="824"/>
        <v>0.0000333333333333333-0.000740655158559479i</v>
      </c>
      <c r="V1658" t="str">
        <f t="shared" si="825"/>
        <v>6.66666666666667E-06-0.00740655158559479i</v>
      </c>
      <c r="W1658" t="str">
        <f t="shared" si="826"/>
        <v>0.0000276027743425777-0.000673431115725135i</v>
      </c>
      <c r="X1658" t="str">
        <f t="shared" si="827"/>
        <v>0.0000351372007079525-0.000672727255343475i</v>
      </c>
      <c r="Y1658" t="str">
        <f t="shared" si="828"/>
        <v>0.009+0.957557440814169i</v>
      </c>
      <c r="Z1658" t="str">
        <f t="shared" si="829"/>
        <v>-0.0084315553899398-0.000520257729280049i</v>
      </c>
      <c r="AA1658" t="str">
        <f t="shared" si="830"/>
        <v>0.118401729522332-12.5395777088995i</v>
      </c>
      <c r="AB1658" t="str">
        <f t="shared" si="831"/>
        <v>0.907839548598551-0.246452118923394i</v>
      </c>
      <c r="AC1658" t="str">
        <f t="shared" si="832"/>
        <v>1.00219102348715-1.19453587302061i</v>
      </c>
      <c r="AD1658" t="str">
        <f t="shared" si="833"/>
        <v>0.495300109743621+0.344446938743542i</v>
      </c>
      <c r="AE1658" t="str">
        <f t="shared" si="834"/>
        <v>-0.00399694912773842-0.00316190715331875i</v>
      </c>
      <c r="AF1658" t="str">
        <f t="shared" si="835"/>
        <v>-14.4327001086274-2.1465969603944i</v>
      </c>
      <c r="AG1658" t="str">
        <f t="shared" si="836"/>
        <v>1.01584786603143-0.0223356573895321i</v>
      </c>
      <c r="AH1658" t="str">
        <f t="shared" si="837"/>
        <v>0.0489082872835582+0.0544442698176528i</v>
      </c>
      <c r="AI1658">
        <f t="shared" si="838"/>
        <v>-22.711432893583243</v>
      </c>
      <c r="AJ1658">
        <f t="shared" si="839"/>
        <v>48.066064501390862</v>
      </c>
      <c r="AK1658"/>
      <c r="AL1658"/>
      <c r="AM1658"/>
      <c r="AN1658"/>
    </row>
    <row r="1659" spans="1:40" x14ac:dyDescent="0.25">
      <c r="A1659"/>
      <c r="B1659">
        <f t="shared" si="840"/>
        <v>152500</v>
      </c>
      <c r="C1659" s="237" t="str">
        <f t="shared" si="808"/>
        <v>-3.28626841251561E-06+0.0160591635307127i</v>
      </c>
      <c r="D1659" s="208" t="str">
        <f t="shared" si="809"/>
        <v>-5.95703115173045+0.123120253735464i</v>
      </c>
      <c r="E1659" t="str">
        <f t="shared" si="810"/>
        <v>2870</v>
      </c>
      <c r="F1659" t="str">
        <f t="shared" si="811"/>
        <v>0.777000777000777</v>
      </c>
      <c r="G1659" t="str">
        <f t="shared" si="806"/>
        <v>0.777000777000777</v>
      </c>
      <c r="H1659" t="str">
        <f t="shared" si="812"/>
        <v>8.47646520426707+2.26854045102194i</v>
      </c>
      <c r="I1659" t="str">
        <f t="shared" si="813"/>
        <v>598.866099590554i</v>
      </c>
      <c r="J1659" t="str">
        <f t="shared" si="807"/>
        <v>-484.455923251245+131.012738875227i</v>
      </c>
      <c r="K1659" t="str">
        <f t="shared" si="814"/>
        <v>0.311516328467267-1.15191798760254i</v>
      </c>
      <c r="L1659" t="str">
        <f t="shared" si="815"/>
        <v>0.0230055045229436-0.0722642573640712i</v>
      </c>
      <c r="M1659" t="str">
        <f t="shared" si="816"/>
        <v>0.334521832990211-1.22418224496661i</v>
      </c>
      <c r="N1659" t="str">
        <f t="shared" si="817"/>
        <v>-1.56247747684416i</v>
      </c>
      <c r="O1659" t="str">
        <f t="shared" si="818"/>
        <v>0.00831875400247298-0.999965398567294i</v>
      </c>
      <c r="P1659" t="str">
        <f t="shared" si="819"/>
        <v>0.991681245997527+0.999965398567294i</v>
      </c>
      <c r="Q1659" t="str">
        <f t="shared" si="820"/>
        <v>-0.991681245997527+0.562512078276866i</v>
      </c>
      <c r="R1659" t="str">
        <f t="shared" si="821"/>
        <v>-0.323836275750975-1.19204353196406i</v>
      </c>
      <c r="S1659" t="str">
        <f t="shared" si="822"/>
        <v>0.161458452280749i</v>
      </c>
      <c r="T1659" t="str">
        <f t="shared" si="823"/>
        <v>0.192465503722195-0.0522861038751143i</v>
      </c>
      <c r="U1659" t="str">
        <f t="shared" si="824"/>
        <v>0.0000333333333333334-0.000740169483045671i</v>
      </c>
      <c r="V1659" t="str">
        <f t="shared" si="825"/>
        <v>6.66666666666667E-06-0.00740169483045671i</v>
      </c>
      <c r="W1659" t="str">
        <f t="shared" si="826"/>
        <v>0.0000276027736449347-0.000672989663553785i</v>
      </c>
      <c r="X1659" t="str">
        <f t="shared" si="827"/>
        <v>0.0000351273098192221-0.000672286375469395i</v>
      </c>
      <c r="Y1659" t="str">
        <f t="shared" si="828"/>
        <v>0.009+0.958185759344887i</v>
      </c>
      <c r="Z1659" t="str">
        <f t="shared" si="829"/>
        <v>-0.00842049881124829-0.00051968772309731i</v>
      </c>
      <c r="AA1659" t="str">
        <f t="shared" si="830"/>
        <v>0.118246165977596-12.5313449570852i</v>
      </c>
      <c r="AB1659" t="str">
        <f t="shared" si="831"/>
        <v>0.90775055873432-0.246603880117569i</v>
      </c>
      <c r="AC1659" t="str">
        <f t="shared" si="832"/>
        <v>1.00177428922589-1.1937464988605i</v>
      </c>
      <c r="AD1659" t="str">
        <f t="shared" si="833"/>
        <v>0.495656920823061+0.344473637886631i</v>
      </c>
      <c r="AE1659" t="str">
        <f t="shared" si="834"/>
        <v>-0.00399465979203721-0.0031582266749507i</v>
      </c>
      <c r="AF1659" t="str">
        <f t="shared" si="835"/>
        <v>-14.4334963559975-2.14542019728648i</v>
      </c>
      <c r="AG1659" t="str">
        <f t="shared" si="836"/>
        <v>1.01583868560614-0.0223372649090288i</v>
      </c>
      <c r="AH1659" t="str">
        <f t="shared" si="837"/>
        <v>0.0488919828885685+0.0543852000912768i</v>
      </c>
      <c r="AI1659">
        <f t="shared" si="838"/>
        <v>-22.717943108763102</v>
      </c>
      <c r="AJ1659">
        <f t="shared" si="839"/>
        <v>48.044640153979593</v>
      </c>
      <c r="AK1659"/>
      <c r="AL1659"/>
      <c r="AM1659"/>
      <c r="AN1659"/>
    </row>
    <row r="1660" spans="1:40" x14ac:dyDescent="0.25">
      <c r="A1660"/>
      <c r="B1660">
        <f t="shared" si="840"/>
        <v>152600</v>
      </c>
      <c r="C1660" s="237" t="str">
        <f t="shared" si="808"/>
        <v>-3.28196278798593E-06+0.0160486398333424i</v>
      </c>
      <c r="D1660" s="208" t="str">
        <f t="shared" si="809"/>
        <v>-5.95703111872067+0.123039572055625i</v>
      </c>
      <c r="E1660" t="str">
        <f t="shared" si="810"/>
        <v>2870</v>
      </c>
      <c r="F1660" t="str">
        <f t="shared" si="811"/>
        <v>0.777000777000777</v>
      </c>
      <c r="G1660" t="str">
        <f t="shared" si="806"/>
        <v>0.777000777000777</v>
      </c>
      <c r="H1660" t="str">
        <f t="shared" si="812"/>
        <v>8.47726008141846+2.26728414197093i</v>
      </c>
      <c r="I1660" t="str">
        <f t="shared" si="813"/>
        <v>599.258798672253i</v>
      </c>
      <c r="J1660" t="str">
        <f t="shared" si="807"/>
        <v>-485.092795499281+131.098648867932i</v>
      </c>
      <c r="K1660" t="str">
        <f t="shared" si="814"/>
        <v>0.311134396618425-1.15126323219135i</v>
      </c>
      <c r="L1660" t="str">
        <f t="shared" si="815"/>
        <v>0.0229781334019839-0.0722256099722018i</v>
      </c>
      <c r="M1660" t="str">
        <f t="shared" si="816"/>
        <v>0.334112530020409-1.22348884216355i</v>
      </c>
      <c r="N1660" t="str">
        <f t="shared" si="817"/>
        <v>-1.56350205223881i</v>
      </c>
      <c r="O1660" t="str">
        <f t="shared" si="818"/>
        <v>0.00729420987252697-0.999973396897305i</v>
      </c>
      <c r="P1660" t="str">
        <f t="shared" si="819"/>
        <v>0.992705790127473+0.999973396897305i</v>
      </c>
      <c r="Q1660" t="str">
        <f t="shared" si="820"/>
        <v>-0.992705790127473+0.563528655341505i</v>
      </c>
      <c r="R1660" t="str">
        <f t="shared" si="821"/>
        <v>-0.323823195638632-1.19114551225907i</v>
      </c>
      <c r="S1660" t="str">
        <f t="shared" si="822"/>
        <v>0.161564326675687i</v>
      </c>
      <c r="T1660" t="str">
        <f t="shared" si="823"/>
        <v>0.192446622660903-0.0523182765653248i</v>
      </c>
      <c r="U1660" t="str">
        <f t="shared" si="824"/>
        <v>0.0000333333333333334-0.000739684444065957i</v>
      </c>
      <c r="V1660" t="str">
        <f t="shared" si="825"/>
        <v>6.66666666666667E-06-0.00739684444065957i</v>
      </c>
      <c r="W1660" t="str">
        <f t="shared" si="826"/>
        <v>0.0000276027729468339-0.000672548790049786i</v>
      </c>
      <c r="X1660" t="str">
        <f t="shared" si="827"/>
        <v>0.0000351174383637756-0.000671846073294827i</v>
      </c>
      <c r="Y1660" t="str">
        <f t="shared" si="828"/>
        <v>0.009+0.958814077875605i</v>
      </c>
      <c r="Z1660" t="str">
        <f t="shared" si="829"/>
        <v>-0.00840946397282567-0.000519118914128086i</v>
      </c>
      <c r="AA1660" t="str">
        <f t="shared" si="830"/>
        <v>0.118090909032531-12.5231230150433i</v>
      </c>
      <c r="AB1660" t="str">
        <f t="shared" si="831"/>
        <v>0.907661507483026-0.246755620439599i</v>
      </c>
      <c r="AC1660" t="str">
        <f t="shared" si="832"/>
        <v>1.0013583343183-1.19295787150866i</v>
      </c>
      <c r="AD1660" t="str">
        <f t="shared" si="833"/>
        <v>0.496013786632376+0.344499984548645i</v>
      </c>
      <c r="AE1660" t="str">
        <f t="shared" si="834"/>
        <v>-0.00399237361081376-0.00315455034700998i</v>
      </c>
      <c r="AF1660" t="str">
        <f t="shared" si="835"/>
        <v>-14.4342912001391-2.14424456991531i</v>
      </c>
      <c r="AG1660" t="str">
        <f t="shared" si="836"/>
        <v>1.01582950126298-0.0223388728499599i</v>
      </c>
      <c r="AH1660" t="str">
        <f t="shared" si="837"/>
        <v>0.0488756920337814+0.0543261950469897i</v>
      </c>
      <c r="AI1660">
        <f t="shared" si="838"/>
        <v>-22.72445019802695</v>
      </c>
      <c r="AJ1660">
        <f t="shared" si="839"/>
        <v>48.02320968450551</v>
      </c>
      <c r="AK1660"/>
      <c r="AL1660"/>
      <c r="AM1660"/>
      <c r="AN1660"/>
    </row>
    <row r="1661" spans="1:40" x14ac:dyDescent="0.25">
      <c r="A1661"/>
      <c r="B1661">
        <f t="shared" si="840"/>
        <v>152700</v>
      </c>
      <c r="C1661" s="237" t="str">
        <f t="shared" si="808"/>
        <v>-3.27766561967296E-06+0.016038129919464i</v>
      </c>
      <c r="D1661" s="208" t="str">
        <f t="shared" si="809"/>
        <v>-5.95703108577571+0.122958996049224i</v>
      </c>
      <c r="E1661" t="str">
        <f t="shared" si="810"/>
        <v>2870</v>
      </c>
      <c r="F1661" t="str">
        <f t="shared" si="811"/>
        <v>0.777000777000777</v>
      </c>
      <c r="G1661" t="str">
        <f t="shared" si="806"/>
        <v>0.777000777000777</v>
      </c>
      <c r="H1661" t="str">
        <f t="shared" si="812"/>
        <v>8.47805355847154+2.26602907302391i</v>
      </c>
      <c r="I1661" t="str">
        <f t="shared" si="813"/>
        <v>599.651497753952i</v>
      </c>
      <c r="J1661" t="str">
        <f t="shared" si="807"/>
        <v>-485.730085231584+131.184558860636i</v>
      </c>
      <c r="K1661" t="str">
        <f t="shared" si="814"/>
        <v>0.310753150701062-1.15060915466708i</v>
      </c>
      <c r="L1661" t="str">
        <f t="shared" si="815"/>
        <v>0.0229508094555104-0.0721869982006071i</v>
      </c>
      <c r="M1661" t="str">
        <f t="shared" si="816"/>
        <v>0.333703960156572-1.22279615286769i</v>
      </c>
      <c r="N1661" t="str">
        <f t="shared" si="817"/>
        <v>-1.56452662763346i</v>
      </c>
      <c r="O1661" t="str">
        <f t="shared" si="818"/>
        <v>0.00626965808545003-0.999980345500596i</v>
      </c>
      <c r="P1661" t="str">
        <f t="shared" si="819"/>
        <v>0.99373034191455+0.999980345500596i</v>
      </c>
      <c r="Q1661" t="str">
        <f t="shared" si="820"/>
        <v>-0.99373034191455+0.564546282132864i</v>
      </c>
      <c r="R1661" t="str">
        <f t="shared" si="821"/>
        <v>-0.323810105261271-1.19024858822778i</v>
      </c>
      <c r="S1661" t="str">
        <f t="shared" si="822"/>
        <v>0.161670201070626i</v>
      </c>
      <c r="T1661" t="str">
        <f t="shared" si="823"/>
        <v>0.192427728582814-0.0523504448262903i</v>
      </c>
      <c r="U1661" t="str">
        <f t="shared" si="824"/>
        <v>0.0000333333333333332-0.000739200040369773i</v>
      </c>
      <c r="V1661" t="str">
        <f t="shared" si="825"/>
        <v>6.66666666666667E-06-0.00739200040369773i</v>
      </c>
      <c r="W1661" t="str">
        <f t="shared" si="826"/>
        <v>0.0000276027722482755-0.000672108494076263i</v>
      </c>
      <c r="X1661" t="str">
        <f t="shared" si="827"/>
        <v>0.0000351075862907336-0.000671406347685368i</v>
      </c>
      <c r="Y1661" t="str">
        <f t="shared" si="828"/>
        <v>0.009+0.959442396406323i</v>
      </c>
      <c r="Z1661" t="str">
        <f t="shared" si="829"/>
        <v>-0.00839845081770562-0.000518551298839922i</v>
      </c>
      <c r="AA1661" t="str">
        <f t="shared" si="830"/>
        <v>0.117935957881396-12.5149118614847i</v>
      </c>
      <c r="AB1661" t="str">
        <f t="shared" si="831"/>
        <v>0.907572394838888-0.246907339871395i</v>
      </c>
      <c r="AC1661" t="str">
        <f t="shared" si="832"/>
        <v>1.00094315697698-1.19216998996472i</v>
      </c>
      <c r="AD1661" t="str">
        <f t="shared" si="833"/>
        <v>0.496370706842207+0.344525978642952i</v>
      </c>
      <c r="AE1661" t="str">
        <f t="shared" si="834"/>
        <v>-0.00399009057505466-0.00315087816179385i</v>
      </c>
      <c r="AF1661" t="str">
        <f t="shared" si="835"/>
        <v>-14.4350846442473-2.14307007697469i</v>
      </c>
      <c r="AG1661" t="str">
        <f t="shared" si="836"/>
        <v>1.01582031300557-0.0223404811965174i</v>
      </c>
      <c r="AH1661" t="str">
        <f t="shared" si="837"/>
        <v>0.0488594146708023+0.054267254566553i</v>
      </c>
      <c r="AI1661">
        <f t="shared" si="838"/>
        <v>-22.730954166684395</v>
      </c>
      <c r="AJ1661">
        <f t="shared" si="839"/>
        <v>48.001773101655992</v>
      </c>
      <c r="AK1661"/>
      <c r="AL1661"/>
      <c r="AM1661"/>
      <c r="AN1661"/>
    </row>
    <row r="1662" spans="1:40" x14ac:dyDescent="0.25">
      <c r="A1662"/>
      <c r="B1662">
        <f t="shared" si="840"/>
        <v>152800</v>
      </c>
      <c r="C1662" s="237" t="str">
        <f t="shared" si="808"/>
        <v>-3.27337688544725E-06+0.0160276337620156i</v>
      </c>
      <c r="D1662" s="208" t="str">
        <f t="shared" si="809"/>
        <v>-5.95703105289541+0.122878525508786i</v>
      </c>
      <c r="E1662" t="str">
        <f t="shared" si="810"/>
        <v>2870</v>
      </c>
      <c r="F1662" t="str">
        <f t="shared" si="811"/>
        <v>0.777000777000777</v>
      </c>
      <c r="G1662" t="str">
        <f t="shared" si="806"/>
        <v>0.777000777000777</v>
      </c>
      <c r="H1662" t="str">
        <f t="shared" si="812"/>
        <v>8.47884563861287+2.26477524266808i</v>
      </c>
      <c r="I1662" t="str">
        <f t="shared" si="813"/>
        <v>600.04419683565i</v>
      </c>
      <c r="J1662" t="str">
        <f t="shared" si="807"/>
        <v>-486.367792448152+131.270468853341i</v>
      </c>
      <c r="K1662" t="str">
        <f t="shared" si="814"/>
        <v>0.310372589113762-1.14995575411808i</v>
      </c>
      <c r="L1662" t="str">
        <f t="shared" si="815"/>
        <v>0.0229235325792131-0.0721484220124947i</v>
      </c>
      <c r="M1662" t="str">
        <f t="shared" si="816"/>
        <v>0.333296121692975-1.22210417613057i</v>
      </c>
      <c r="N1662" t="str">
        <f t="shared" si="817"/>
        <v>-1.56555120302812i</v>
      </c>
      <c r="O1662" t="str">
        <f t="shared" si="818"/>
        <v>0.00524509971676039-0.999986244369872i</v>
      </c>
      <c r="P1662" t="str">
        <f t="shared" si="819"/>
        <v>0.99475490028324+0.999986244369872i</v>
      </c>
      <c r="Q1662" t="str">
        <f t="shared" si="820"/>
        <v>-0.99475490028324+0.565564958658248i</v>
      </c>
      <c r="R1662" t="str">
        <f t="shared" si="821"/>
        <v>-0.323797004615316-1.1893527577114i</v>
      </c>
      <c r="S1662" t="str">
        <f t="shared" si="822"/>
        <v>0.161776075465564i</v>
      </c>
      <c r="T1662" t="str">
        <f t="shared" si="823"/>
        <v>0.192408821486696-0.0523826086541709i</v>
      </c>
      <c r="U1662" t="str">
        <f t="shared" si="824"/>
        <v>0.0000333333333333333-0.000738716270709847i</v>
      </c>
      <c r="V1662" t="str">
        <f t="shared" si="825"/>
        <v>6.66666666666667E-06-0.00738716270709847i</v>
      </c>
      <c r="W1662" t="str">
        <f t="shared" si="826"/>
        <v>0.0000276027715492597-0.000671668774499331i</v>
      </c>
      <c r="X1662" t="str">
        <f t="shared" si="827"/>
        <v>0.0000350977535493831-0.000670967197509596i</v>
      </c>
      <c r="Y1662" t="str">
        <f t="shared" si="828"/>
        <v>0.009+0.960070714937041i</v>
      </c>
      <c r="Z1662" t="str">
        <f t="shared" si="829"/>
        <v>-0.00838745928910852-0.000517984873713482i</v>
      </c>
      <c r="AA1662" t="str">
        <f t="shared" si="830"/>
        <v>0.1177813117211-12.5067114751761i</v>
      </c>
      <c r="AB1662" t="str">
        <f t="shared" si="831"/>
        <v>0.907483220796095-0.247059038394844i</v>
      </c>
      <c r="AC1662" t="str">
        <f t="shared" si="832"/>
        <v>1.00052875541965-1.19138285322953i</v>
      </c>
      <c r="AD1662" t="str">
        <f t="shared" si="833"/>
        <v>0.496727681123064+0.344551620083172i</v>
      </c>
      <c r="AE1662" t="str">
        <f t="shared" si="834"/>
        <v>-0.00398781067577641-0.00314721011162051i</v>
      </c>
      <c r="AF1662" t="str">
        <f t="shared" si="835"/>
        <v>-14.4358766915083-2.14189671715929i</v>
      </c>
      <c r="AG1662" t="str">
        <f t="shared" si="836"/>
        <v>1.0158111208375-0.0223420899329289i</v>
      </c>
      <c r="AH1662" t="str">
        <f t="shared" si="837"/>
        <v>0.0488431507514023+0.0542083785320404i</v>
      </c>
      <c r="AI1662">
        <f t="shared" si="838"/>
        <v>-22.737455020035039</v>
      </c>
      <c r="AJ1662">
        <f t="shared" si="839"/>
        <v>47.980330414091526</v>
      </c>
      <c r="AK1662"/>
      <c r="AL1662"/>
      <c r="AM1662"/>
      <c r="AN1662"/>
    </row>
    <row r="1663" spans="1:40" x14ac:dyDescent="0.25">
      <c r="A1663"/>
      <c r="B1663">
        <f t="shared" si="840"/>
        <v>152900</v>
      </c>
      <c r="C1663" s="237" t="str">
        <f t="shared" si="808"/>
        <v>-0.0000032690965632517+0.0160171513340063i</v>
      </c>
      <c r="D1663" s="208" t="str">
        <f t="shared" si="809"/>
        <v>-5.95703102007961+0.122798160227382i</v>
      </c>
      <c r="E1663" t="str">
        <f t="shared" si="810"/>
        <v>2870</v>
      </c>
      <c r="F1663" t="str">
        <f t="shared" si="811"/>
        <v>0.777000777000777</v>
      </c>
      <c r="G1663" t="str">
        <f t="shared" si="806"/>
        <v>0.777000777000777</v>
      </c>
      <c r="H1663" t="str">
        <f t="shared" si="812"/>
        <v>8.47963632502022+2.26352264939207i</v>
      </c>
      <c r="I1663" t="str">
        <f t="shared" si="813"/>
        <v>600.436895917349i</v>
      </c>
      <c r="J1663" t="str">
        <f t="shared" si="807"/>
        <v>-487.005917148987+131.356378846047i</v>
      </c>
      <c r="K1663" t="str">
        <f t="shared" si="814"/>
        <v>0.30999271025965-1.14930302963391i</v>
      </c>
      <c r="L1663" t="str">
        <f t="shared" si="815"/>
        <v>0.0228963026690572-0.07210988137108i</v>
      </c>
      <c r="M1663" t="str">
        <f t="shared" si="816"/>
        <v>0.332889012928707-1.22141291100499i</v>
      </c>
      <c r="N1663" t="str">
        <f t="shared" si="817"/>
        <v>-1.56657577842277i</v>
      </c>
      <c r="O1663" t="str">
        <f t="shared" si="818"/>
        <v>0.00422053584201293-0.99999109349894i</v>
      </c>
      <c r="P1663" t="str">
        <f t="shared" si="819"/>
        <v>0.995779464157987+0.99999109349894i</v>
      </c>
      <c r="Q1663" t="str">
        <f t="shared" si="820"/>
        <v>-0.995779464157987+0.56658468492383i</v>
      </c>
      <c r="R1663" t="str">
        <f t="shared" si="821"/>
        <v>-0.323783893697188-1.18845801855682i</v>
      </c>
      <c r="S1663" t="str">
        <f t="shared" si="822"/>
        <v>0.161881949860502i</v>
      </c>
      <c r="T1663" t="str">
        <f t="shared" si="823"/>
        <v>0.192389901371327-0.0524147680451263i</v>
      </c>
      <c r="U1663" t="str">
        <f t="shared" si="824"/>
        <v>0.0000333333333333334-0.00073823313384215i</v>
      </c>
      <c r="V1663" t="str">
        <f t="shared" si="825"/>
        <v>6.66666666666667E-06-0.0073823313384215i</v>
      </c>
      <c r="W1663" t="str">
        <f t="shared" si="826"/>
        <v>0.0000276027708497862-0.000671229630188054i</v>
      </c>
      <c r="X1663" t="str">
        <f t="shared" si="827"/>
        <v>0.0000350879400891761-0.000670528621639029i</v>
      </c>
      <c r="Y1663" t="str">
        <f t="shared" si="828"/>
        <v>0.009+0.960699033467759i</v>
      </c>
      <c r="Z1663" t="str">
        <f t="shared" si="829"/>
        <v>-0.00837648933044022-0.000517419635242476i</v>
      </c>
      <c r="AA1663" t="str">
        <f t="shared" si="830"/>
        <v>0.117626969751184-12.4985218349401i</v>
      </c>
      <c r="AB1663" t="str">
        <f t="shared" si="831"/>
        <v>0.907393985348883-0.247210715991836i</v>
      </c>
      <c r="AC1663" t="str">
        <f t="shared" si="832"/>
        <v>1.00011512786902-1.19059646030532i</v>
      </c>
      <c r="AD1663" t="str">
        <f t="shared" si="833"/>
        <v>0.497084709145311+0.344576908783249i</v>
      </c>
      <c r="AE1663" t="str">
        <f t="shared" si="834"/>
        <v>-0.00398553390402506-0.00314354618882953i</v>
      </c>
      <c r="AF1663" t="str">
        <f t="shared" si="835"/>
        <v>-14.4366673450998-2.14072448916469i</v>
      </c>
      <c r="AG1663" t="str">
        <f t="shared" si="836"/>
        <v>1.01580192476237-0.0223436990434568i</v>
      </c>
      <c r="AH1663" t="str">
        <f t="shared" si="837"/>
        <v>0.0488269002275139+0.0541495668258424i</v>
      </c>
      <c r="AI1663">
        <f t="shared" si="838"/>
        <v>-22.743952763368284</v>
      </c>
      <c r="AJ1663">
        <f t="shared" si="839"/>
        <v>47.958881630450904</v>
      </c>
      <c r="AK1663"/>
      <c r="AL1663"/>
      <c r="AM1663"/>
      <c r="AN1663"/>
    </row>
    <row r="1664" spans="1:40" x14ac:dyDescent="0.25">
      <c r="A1664"/>
      <c r="B1664">
        <f t="shared" si="840"/>
        <v>153000</v>
      </c>
      <c r="C1664" s="237" t="str">
        <f t="shared" si="808"/>
        <v>-3.26482463110127E-06+0.0160066826085155i</v>
      </c>
      <c r="D1664" s="208" t="str">
        <f t="shared" si="809"/>
        <v>-5.95703098732813+0.122717899998619i</v>
      </c>
      <c r="E1664" t="str">
        <f t="shared" si="810"/>
        <v>2870</v>
      </c>
      <c r="F1664" t="str">
        <f t="shared" si="811"/>
        <v>0.777000777000777</v>
      </c>
      <c r="G1664" t="str">
        <f t="shared" si="806"/>
        <v>0.777000777000777</v>
      </c>
      <c r="H1664" t="str">
        <f t="shared" si="812"/>
        <v>8.48042562086262+2.26227129168592i</v>
      </c>
      <c r="I1664" t="str">
        <f t="shared" si="813"/>
        <v>600.829594999048i</v>
      </c>
      <c r="J1664" t="str">
        <f t="shared" si="807"/>
        <v>-487.644459334088+131.442288838752i</v>
      </c>
      <c r="K1664" t="str">
        <f t="shared" si="814"/>
        <v>0.309613512546374-1.1486509803053i</v>
      </c>
      <c r="L1664" t="str">
        <f t="shared" si="815"/>
        <v>0.0228691196212833-0.072071376239588i</v>
      </c>
      <c r="M1664" t="str">
        <f t="shared" si="816"/>
        <v>0.332482632167657-1.22072235654489i</v>
      </c>
      <c r="N1664" t="str">
        <f t="shared" si="817"/>
        <v>-1.56760035381742i</v>
      </c>
      <c r="O1664" t="str">
        <f t="shared" si="818"/>
        <v>0.00319596753673857-0.999994892882711i</v>
      </c>
      <c r="P1664" t="str">
        <f t="shared" si="819"/>
        <v>0.996804032463261+0.999994892882711i</v>
      </c>
      <c r="Q1664" t="str">
        <f t="shared" si="820"/>
        <v>-0.996804032463261+0.567605460934709i</v>
      </c>
      <c r="R1664" t="str">
        <f t="shared" si="821"/>
        <v>-0.323770772503308-1.18756436861652i</v>
      </c>
      <c r="S1664" t="str">
        <f t="shared" si="822"/>
        <v>0.16198782425544i</v>
      </c>
      <c r="T1664" t="str">
        <f t="shared" si="823"/>
        <v>0.192370968235475-0.0524469229953139i</v>
      </c>
      <c r="U1664" t="str">
        <f t="shared" si="824"/>
        <v>0.0000333333333333334-0.000737750628525915i</v>
      </c>
      <c r="V1664" t="str">
        <f t="shared" si="825"/>
        <v>6.66666666666667E-06-0.00737750628525915i</v>
      </c>
      <c r="W1664" t="str">
        <f t="shared" si="826"/>
        <v>0.0000276027701498553-0.000670791060014464i</v>
      </c>
      <c r="X1664" t="str">
        <f t="shared" si="827"/>
        <v>0.0000350781458597307-0.000670090618948146i</v>
      </c>
      <c r="Y1664" t="str">
        <f t="shared" si="828"/>
        <v>0.009+0.961327351998477i</v>
      </c>
      <c r="Z1664" t="str">
        <f t="shared" si="829"/>
        <v>-0.00836554088529182-0.000516855579933625i</v>
      </c>
      <c r="AA1664" t="str">
        <f t="shared" si="830"/>
        <v>0.11747293117382-12.4903429196549i</v>
      </c>
      <c r="AB1664" t="str">
        <f t="shared" si="831"/>
        <v>0.907304688491441-0.247362372644246i</v>
      </c>
      <c r="AC1664" t="str">
        <f t="shared" si="832"/>
        <v>0.999702272552871-1.18981081019549i</v>
      </c>
      <c r="AD1664" t="str">
        <f t="shared" si="833"/>
        <v>0.497441790579198+0.344601844657371i</v>
      </c>
      <c r="AE1664" t="str">
        <f t="shared" si="834"/>
        <v>-0.00398326025087649-0.00313988638578126i</v>
      </c>
      <c r="AF1664" t="str">
        <f t="shared" si="835"/>
        <v>-14.4374566081908-2.1395533916873i</v>
      </c>
      <c r="AG1664" t="str">
        <f t="shared" si="836"/>
        <v>1.01579272478379-0.0223453085124i</v>
      </c>
      <c r="AH1664" t="str">
        <f t="shared" si="837"/>
        <v>0.048810663051235+0.0540908193306579i</v>
      </c>
      <c r="AI1664">
        <f t="shared" si="838"/>
        <v>-22.75044740196364</v>
      </c>
      <c r="AJ1664">
        <f t="shared" si="839"/>
        <v>47.937426759344739</v>
      </c>
      <c r="AK1664"/>
      <c r="AL1664"/>
      <c r="AM1664"/>
      <c r="AN1664"/>
    </row>
    <row r="1665" spans="1:40" x14ac:dyDescent="0.25">
      <c r="A1665"/>
      <c r="B1665">
        <f t="shared" si="840"/>
        <v>153100</v>
      </c>
      <c r="C1665" s="237" t="str">
        <f t="shared" si="808"/>
        <v>-3.26056106708267E-06+0.0159962275586932i</v>
      </c>
      <c r="D1665" s="208" t="str">
        <f t="shared" si="809"/>
        <v>-5.95703095464081+0.122637744616648i</v>
      </c>
      <c r="E1665" t="str">
        <f t="shared" si="810"/>
        <v>2870</v>
      </c>
      <c r="F1665" t="str">
        <f t="shared" si="811"/>
        <v>0.777000777000777</v>
      </c>
      <c r="G1665" t="str">
        <f t="shared" si="806"/>
        <v>0.777000777000777</v>
      </c>
      <c r="H1665" t="str">
        <f t="shared" si="812"/>
        <v>8.48121352930044+2.26102116804115i</v>
      </c>
      <c r="I1665" t="str">
        <f t="shared" si="813"/>
        <v>601.222294080747i</v>
      </c>
      <c r="J1665" t="str">
        <f t="shared" si="807"/>
        <v>-488.283419003455+131.528198831456i</v>
      </c>
      <c r="K1665" t="str">
        <f t="shared" si="814"/>
        <v>0.309234994386104-1.1479996052242i</v>
      </c>
      <c r="L1665" t="str">
        <f t="shared" si="815"/>
        <v>0.0228419833324056-0.0720329065812529i</v>
      </c>
      <c r="M1665" t="str">
        <f t="shared" si="816"/>
        <v>0.33207697771851-1.22003251180545i</v>
      </c>
      <c r="N1665" t="str">
        <f t="shared" si="817"/>
        <v>-1.56862492921207i</v>
      </c>
      <c r="O1665" t="str">
        <f t="shared" si="818"/>
        <v>0.00217139587648222-0.999997642517195i</v>
      </c>
      <c r="P1665" t="str">
        <f t="shared" si="819"/>
        <v>0.997828604123518+0.999997642517195i</v>
      </c>
      <c r="Q1665" t="str">
        <f t="shared" si="820"/>
        <v>-0.997828604123518+0.568627286694875i</v>
      </c>
      <c r="R1665" t="str">
        <f t="shared" si="821"/>
        <v>-0.323757641030091-1.18667180574861i</v>
      </c>
      <c r="S1665" t="str">
        <f t="shared" si="822"/>
        <v>0.162093698650378i</v>
      </c>
      <c r="T1665" t="str">
        <f t="shared" si="823"/>
        <v>0.192352022077915-0.0524790735008888i</v>
      </c>
      <c r="U1665" t="str">
        <f t="shared" si="824"/>
        <v>0.0000333333333333334-0.000737268753523613i</v>
      </c>
      <c r="V1665" t="str">
        <f t="shared" si="825"/>
        <v>6.66666666666667E-06-0.00737268753523613i</v>
      </c>
      <c r="W1665" t="str">
        <f t="shared" si="826"/>
        <v>0.0000276027694494667-0.000670353062853535i</v>
      </c>
      <c r="X1665" t="str">
        <f t="shared" si="827"/>
        <v>0.0000350683708108284-0.00066965318831436i</v>
      </c>
      <c r="Y1665" t="str">
        <f t="shared" si="828"/>
        <v>0.009+0.961955670529195i</v>
      </c>
      <c r="Z1665" t="str">
        <f t="shared" si="829"/>
        <v>-0.00835461389743864-0.00051629270430658i</v>
      </c>
      <c r="AA1665" t="str">
        <f t="shared" si="830"/>
        <v>0.117319195193792-12.4821747082536i</v>
      </c>
      <c r="AB1665" t="str">
        <f t="shared" si="831"/>
        <v>0.907215330217993-0.247514008333939i</v>
      </c>
      <c r="AC1665" t="str">
        <f t="shared" si="832"/>
        <v>0.999290187704001-1.1890259019048i</v>
      </c>
      <c r="AD1665" t="str">
        <f t="shared" si="833"/>
        <v>0.497798925094827+0.344626427620028i</v>
      </c>
      <c r="AE1665" t="str">
        <f t="shared" si="834"/>
        <v>-0.00398098970743578-0.00313623069485702i</v>
      </c>
      <c r="AF1665" t="str">
        <f t="shared" si="835"/>
        <v>-14.4382444839413-2.1383834234245i</v>
      </c>
      <c r="AG1665" t="str">
        <f t="shared" si="836"/>
        <v>1.01578352090538-0.0223469183240906i</v>
      </c>
      <c r="AH1665" t="str">
        <f t="shared" si="837"/>
        <v>0.0487944391748198+0.054032135929495i</v>
      </c>
      <c r="AI1665">
        <f t="shared" si="838"/>
        <v>-22.756938941091278</v>
      </c>
      <c r="AJ1665">
        <f t="shared" si="839"/>
        <v>47.915965809361346</v>
      </c>
      <c r="AK1665"/>
      <c r="AL1665"/>
      <c r="AM1665"/>
      <c r="AN1665"/>
    </row>
    <row r="1666" spans="1:40" x14ac:dyDescent="0.25">
      <c r="A1666"/>
      <c r="B1666">
        <f t="shared" si="840"/>
        <v>153200</v>
      </c>
      <c r="C1666" s="237" t="str">
        <f t="shared" si="808"/>
        <v>-3.25630584935415E-06+0.0159857861577593i</v>
      </c>
      <c r="D1666" s="208" t="str">
        <f t="shared" si="809"/>
        <v>-5.95703092201747+0.122557693876155i</v>
      </c>
      <c r="E1666" t="str">
        <f t="shared" si="810"/>
        <v>2870</v>
      </c>
      <c r="F1666" t="str">
        <f t="shared" si="811"/>
        <v>0.777000777000777</v>
      </c>
      <c r="G1666" t="str">
        <f t="shared" si="806"/>
        <v>0.777000777000777</v>
      </c>
      <c r="H1666" t="str">
        <f t="shared" si="812"/>
        <v>8.48200005348536+2.25977227695066i</v>
      </c>
      <c r="I1666" t="str">
        <f t="shared" si="813"/>
        <v>601.614993162445i</v>
      </c>
      <c r="J1666" t="str">
        <f t="shared" si="807"/>
        <v>-488.922796157089+131.614108824162i</v>
      </c>
      <c r="K1666" t="str">
        <f t="shared" si="814"/>
        <v>0.308857154195512-1.14734890348373i</v>
      </c>
      <c r="L1666" t="str">
        <f t="shared" si="815"/>
        <v>0.0228148936992115-0.0719944723593177i</v>
      </c>
      <c r="M1666" t="str">
        <f t="shared" si="816"/>
        <v>0.331672047894724-1.21934337584305i</v>
      </c>
      <c r="N1666" t="str">
        <f t="shared" si="817"/>
        <v>-1.56964950460672i</v>
      </c>
      <c r="O1666" t="str">
        <f t="shared" si="818"/>
        <v>0.00114682193679296-0.999999342399506i</v>
      </c>
      <c r="P1666" t="str">
        <f t="shared" si="819"/>
        <v>0.998853178063207+0.999999342399506i</v>
      </c>
      <c r="Q1666" t="str">
        <f t="shared" si="820"/>
        <v>-0.998853178063207+0.569650162207214i</v>
      </c>
      <c r="R1666" t="str">
        <f t="shared" si="821"/>
        <v>-0.323744499273949-1.18578032781676i</v>
      </c>
      <c r="S1666" t="str">
        <f t="shared" si="822"/>
        <v>0.162199573045317i</v>
      </c>
      <c r="T1666" t="str">
        <f t="shared" si="823"/>
        <v>0.192333062897415-0.0525112195580045i</v>
      </c>
      <c r="U1666" t="str">
        <f t="shared" si="824"/>
        <v>0.0000333333333333333-0.000736787507600943i</v>
      </c>
      <c r="V1666" t="str">
        <f t="shared" si="825"/>
        <v>6.66666666666667E-06-0.00736787507600943i</v>
      </c>
      <c r="W1666" t="str">
        <f t="shared" si="826"/>
        <v>0.0000276027687486204-0.000669915637583171i</v>
      </c>
      <c r="X1666" t="str">
        <f t="shared" si="827"/>
        <v>0.000035058614892415-0.000669216328618004i</v>
      </c>
      <c r="Y1666" t="str">
        <f t="shared" si="828"/>
        <v>0.009+0.962583989059913i</v>
      </c>
      <c r="Z1666" t="str">
        <f t="shared" si="829"/>
        <v>-0.00834370831083942-0.00051573100489388i</v>
      </c>
      <c r="AA1666" t="str">
        <f t="shared" si="830"/>
        <v>0.117165761018491-12.4740171797251i</v>
      </c>
      <c r="AB1666" t="str">
        <f t="shared" si="831"/>
        <v>0.907125910522727-0.247665623042776i</v>
      </c>
      <c r="AC1666" t="str">
        <f t="shared" si="832"/>
        <v>0.998878871560188-1.1882417344392i</v>
      </c>
      <c r="AD1666" t="str">
        <f t="shared" si="833"/>
        <v>0.498156112362188+0.344650657585979i</v>
      </c>
      <c r="AE1666" t="str">
        <f t="shared" si="834"/>
        <v>-0.00397872226483769-0.00313257910845898i</v>
      </c>
      <c r="AF1666" t="str">
        <f t="shared" si="835"/>
        <v>-14.4390309755028-2.13721458307451i</v>
      </c>
      <c r="AG1666" t="str">
        <f t="shared" si="836"/>
        <v>1.01577431313075-0.0223485284628981i</v>
      </c>
      <c r="AH1666" t="str">
        <f t="shared" si="837"/>
        <v>0.0487782285506894+0.0539735165056731i</v>
      </c>
      <c r="AI1666">
        <f t="shared" si="838"/>
        <v>-22.763427386010868</v>
      </c>
      <c r="AJ1666">
        <f t="shared" si="839"/>
        <v>47.894498789062041</v>
      </c>
      <c r="AK1666"/>
      <c r="AL1666"/>
      <c r="AM1666"/>
      <c r="AN1666"/>
    </row>
    <row r="1667" spans="1:40" x14ac:dyDescent="0.25">
      <c r="A1667"/>
      <c r="B1667">
        <f t="shared" si="840"/>
        <v>153300</v>
      </c>
      <c r="C1667" s="237" t="str">
        <f t="shared" si="808"/>
        <v>-3.25205895614513E-06+0.0159753583790036i</v>
      </c>
      <c r="D1667" s="208" t="str">
        <f t="shared" si="809"/>
        <v>-5.95703088945795+0.122477747572361i</v>
      </c>
      <c r="E1667" t="str">
        <f t="shared" si="810"/>
        <v>2870</v>
      </c>
      <c r="F1667" t="str">
        <f t="shared" si="811"/>
        <v>0.777000777000777</v>
      </c>
      <c r="G1667" t="str">
        <f t="shared" si="806"/>
        <v>0.777000777000777</v>
      </c>
      <c r="H1667" t="str">
        <f t="shared" si="812"/>
        <v>8.48278519656042+2.25852461690885i</v>
      </c>
      <c r="I1667" t="str">
        <f t="shared" si="813"/>
        <v>602.007692244144i</v>
      </c>
      <c r="J1667" t="str">
        <f t="shared" si="807"/>
        <v>-489.562590794988+131.700018816867i</v>
      </c>
      <c r="K1667" t="str">
        <f t="shared" si="814"/>
        <v>0.308479990395747-1.14669887417824i</v>
      </c>
      <c r="L1667" t="str">
        <f t="shared" si="815"/>
        <v>0.0227878506187611-0.0719560735370358i</v>
      </c>
      <c r="M1667" t="str">
        <f t="shared" si="816"/>
        <v>0.331267841014508-1.21865494771528i</v>
      </c>
      <c r="N1667" t="str">
        <f t="shared" si="817"/>
        <v>-1.57067408000137i</v>
      </c>
      <c r="O1667" t="str">
        <f t="shared" si="818"/>
        <v>0.000122246793222039-0.999999992527861i</v>
      </c>
      <c r="P1667" t="str">
        <f t="shared" si="819"/>
        <v>0.999877753206778+0.999999992527861i</v>
      </c>
      <c r="Q1667" t="str">
        <f t="shared" si="820"/>
        <v>-0.999877753206778+0.570674087473509i</v>
      </c>
      <c r="R1667" t="str">
        <f t="shared" si="821"/>
        <v>-0.323731347231292-1.18488993269024i</v>
      </c>
      <c r="S1667" t="str">
        <f t="shared" si="822"/>
        <v>0.162305447440255i</v>
      </c>
      <c r="T1667" t="str">
        <f t="shared" si="823"/>
        <v>0.192314090692743-0.0525433611628114i</v>
      </c>
      <c r="U1667" t="str">
        <f t="shared" si="824"/>
        <v>0.0000333333333333333-0.000736306889526841i</v>
      </c>
      <c r="V1667" t="str">
        <f t="shared" si="825"/>
        <v>6.66666666666667E-06-0.00736306889526841i</v>
      </c>
      <c r="W1667" t="str">
        <f t="shared" si="826"/>
        <v>0.0000276027680473167-0.000669478783084227i</v>
      </c>
      <c r="X1667" t="str">
        <f t="shared" si="827"/>
        <v>0.0000350488780545999-0.000668780038742351i</v>
      </c>
      <c r="Y1667" t="str">
        <f t="shared" si="828"/>
        <v>0.009+0.963212307590631i</v>
      </c>
      <c r="Z1667" t="str">
        <f t="shared" si="829"/>
        <v>-0.00833282406963605-0.0005151704782409i</v>
      </c>
      <c r="AA1667" t="str">
        <f t="shared" si="830"/>
        <v>0.117012627857905-12.4658703131128i</v>
      </c>
      <c r="AB1667" t="str">
        <f t="shared" si="831"/>
        <v>0.907036429399833-0.247817216752598i</v>
      </c>
      <c r="AC1667" t="str">
        <f t="shared" si="832"/>
        <v>0.998468322364207-1.18745830680597i</v>
      </c>
      <c r="AD1667" t="str">
        <f t="shared" si="833"/>
        <v>0.498513352051117+0.344674534470265i</v>
      </c>
      <c r="AE1667" t="str">
        <f t="shared" si="834"/>
        <v>-0.003976457914246-0.00312893161901008i</v>
      </c>
      <c r="AF1667" t="str">
        <f t="shared" si="835"/>
        <v>-14.4398160860184-2.13604686933649i</v>
      </c>
      <c r="AG1667" t="str">
        <f t="shared" si="836"/>
        <v>1.01576510146351-0.0223501389132249i</v>
      </c>
      <c r="AH1667" t="str">
        <f t="shared" si="837"/>
        <v>0.0487620311314232+0.0539149609428204i</v>
      </c>
      <c r="AI1667">
        <f t="shared" si="838"/>
        <v>-22.769912741972398</v>
      </c>
      <c r="AJ1667">
        <f t="shared" si="839"/>
        <v>47.873025706984912</v>
      </c>
      <c r="AK1667"/>
      <c r="AL1667"/>
      <c r="AM1667"/>
      <c r="AN1667"/>
    </row>
    <row r="1668" spans="1:40" x14ac:dyDescent="0.25">
      <c r="A1668"/>
      <c r="B1668">
        <f t="shared" si="840"/>
        <v>153400</v>
      </c>
      <c r="C1668" s="237" t="str">
        <f t="shared" si="808"/>
        <v>-0.000003247820365756+0.0159649441957857i</v>
      </c>
      <c r="D1668" s="208" t="str">
        <f t="shared" si="809"/>
        <v>-5.9570308569621+0.122397905501024i</v>
      </c>
      <c r="E1668" t="str">
        <f t="shared" si="810"/>
        <v>2870</v>
      </c>
      <c r="F1668" t="str">
        <f t="shared" si="811"/>
        <v>0.777000777000777</v>
      </c>
      <c r="G1668" t="str">
        <f t="shared" si="806"/>
        <v>0.777000777000777</v>
      </c>
      <c r="H1668" t="str">
        <f t="shared" si="812"/>
        <v>8.4835689616601+2.2572781864115i</v>
      </c>
      <c r="I1668" t="str">
        <f t="shared" si="813"/>
        <v>602.400391325843i</v>
      </c>
      <c r="J1668" t="str">
        <f t="shared" si="807"/>
        <v>-490.202802917154+131.785928809572i</v>
      </c>
      <c r="K1668" t="str">
        <f t="shared" si="814"/>
        <v>0.308103501412433-1.14604951640325i</v>
      </c>
      <c r="L1668" t="str">
        <f t="shared" si="815"/>
        <v>0.0227608539883855-0.0719177100776699i</v>
      </c>
      <c r="M1668" t="str">
        <f t="shared" si="816"/>
        <v>0.330864355400818-1.21796722648092i</v>
      </c>
      <c r="N1668" t="str">
        <f t="shared" si="817"/>
        <v>-1.57169865539603i</v>
      </c>
      <c r="O1668" t="str">
        <f t="shared" si="818"/>
        <v>-0.000902328478687791-0.999999592901575i</v>
      </c>
      <c r="P1668" t="str">
        <f t="shared" si="819"/>
        <v>1.00090232847869+0.999999592901575i</v>
      </c>
      <c r="Q1668" t="str">
        <f t="shared" si="820"/>
        <v>-1.00090232847869+0.571699062494455i</v>
      </c>
      <c r="R1668" t="str">
        <f t="shared" si="821"/>
        <v>-0.323718184898527-1.18400061824384i</v>
      </c>
      <c r="S1668" t="str">
        <f t="shared" si="822"/>
        <v>0.162411321835193i</v>
      </c>
      <c r="T1668" t="str">
        <f t="shared" si="823"/>
        <v>0.192295105462668-0.0525754983114592i</v>
      </c>
      <c r="U1668" t="str">
        <f t="shared" si="824"/>
        <v>0.0000333333333333334-0.000735826898073435i</v>
      </c>
      <c r="V1668" t="str">
        <f t="shared" si="825"/>
        <v>6.66666666666667E-06-0.00735826898073435i</v>
      </c>
      <c r="W1668" t="str">
        <f t="shared" si="826"/>
        <v>0.0000276027673455554-0.000669042498240456i</v>
      </c>
      <c r="X1668" t="str">
        <f t="shared" si="827"/>
        <v>0.0000350391602476542-0.000668344317573572i</v>
      </c>
      <c r="Y1668" t="str">
        <f t="shared" si="828"/>
        <v>0.009+0.963840626121349i</v>
      </c>
      <c r="Z1668" t="str">
        <f t="shared" si="829"/>
        <v>-0.00832196111815245-0.000514611120905778i</v>
      </c>
      <c r="AA1668" t="str">
        <f t="shared" si="830"/>
        <v>0.116859794924603-12.4577340875151i</v>
      </c>
      <c r="AB1668" t="str">
        <f t="shared" si="831"/>
        <v>0.906946886843505-0.247968789445247i</v>
      </c>
      <c r="AC1668" t="str">
        <f t="shared" si="832"/>
        <v>0.998058538363796-1.18667561801361i</v>
      </c>
      <c r="AD1668" t="str">
        <f t="shared" si="833"/>
        <v>0.498870643831346+0.34469805818821i</v>
      </c>
      <c r="AE1668" t="str">
        <f t="shared" si="834"/>
        <v>-0.00397419664685385-0.00312528821895396i</v>
      </c>
      <c r="AF1668" t="str">
        <f t="shared" si="835"/>
        <v>-14.4405998186222-2.13488028091048i</v>
      </c>
      <c r="AG1668" t="str">
        <f t="shared" si="836"/>
        <v>1.0157558859073-0.0223517496595098i</v>
      </c>
      <c r="AH1668" t="str">
        <f t="shared" si="837"/>
        <v>0.0487458468697611+0.0538564691248697i</v>
      </c>
      <c r="AI1668">
        <f t="shared" si="838"/>
        <v>-22.776395014216249</v>
      </c>
      <c r="AJ1668">
        <f t="shared" si="839"/>
        <v>47.851546571641698</v>
      </c>
      <c r="AK1668"/>
      <c r="AL1668"/>
      <c r="AM1668"/>
      <c r="AN1668"/>
    </row>
    <row r="1669" spans="1:40" x14ac:dyDescent="0.25">
      <c r="A1669"/>
      <c r="B1669">
        <f t="shared" si="840"/>
        <v>153500</v>
      </c>
      <c r="C1669" s="237" t="str">
        <f t="shared" si="808"/>
        <v>-3.24359005655781E-06+0.0159545435815344i</v>
      </c>
      <c r="D1669" s="208" t="str">
        <f t="shared" si="809"/>
        <v>-5.95703082452973+0.12231816745843i</v>
      </c>
      <c r="E1669" t="str">
        <f t="shared" si="810"/>
        <v>2870</v>
      </c>
      <c r="F1669" t="str">
        <f t="shared" si="811"/>
        <v>0.777000777000777</v>
      </c>
      <c r="G1669" t="str">
        <f t="shared" ref="G1669:G1732" si="841">IF($C$11=$C$7,$C$24,F1669)</f>
        <v>0.777000777000777</v>
      </c>
      <c r="H1669" t="str">
        <f t="shared" si="812"/>
        <v>8.4843513519102+2.25603298395591i</v>
      </c>
      <c r="I1669" t="str">
        <f t="shared" si="813"/>
        <v>602.793090407542i</v>
      </c>
      <c r="J1669" t="str">
        <f t="shared" ref="J1669:J1732" si="842">IMSUM(COMPLEX(0,2*PI()*B1669*$C$113*$C$112),COMPLEX(0,2*PI()*B1669*$C$113*$C$111),COMPLEX(0,2*PI()*B1669*$C$28*10^-12*$C$111),COMPLEX(-1*2*PI()*B1669*2*PI()*B1669*$C$113*$C$112*$C$28*10^-12*$C$111,0),COMPLEX(1,0))</f>
        <v>-490.843432523586+131.871838802277i</v>
      </c>
      <c r="K1669" t="str">
        <f t="shared" si="814"/>
        <v>0.307727685675648-1.14540082925549i</v>
      </c>
      <c r="L1669" t="str">
        <f t="shared" si="815"/>
        <v>0.0227339037056871-0.0718793819444931i</v>
      </c>
      <c r="M1669" t="str">
        <f t="shared" si="816"/>
        <v>0.330461589381335-1.21728021119998i</v>
      </c>
      <c r="N1669" t="str">
        <f t="shared" si="817"/>
        <v>-1.57272323079068i</v>
      </c>
      <c r="O1669" t="str">
        <f t="shared" si="818"/>
        <v>-0.00192690280336434-0.99999814352107i</v>
      </c>
      <c r="P1669" t="str">
        <f t="shared" si="819"/>
        <v>1.00192690280336+0.99999814352107i</v>
      </c>
      <c r="Q1669" t="str">
        <f t="shared" si="820"/>
        <v>-1.00192690280336+0.57272508726961i</v>
      </c>
      <c r="R1669" t="str">
        <f t="shared" si="821"/>
        <v>-0.323705012272048-1.18311238235793i</v>
      </c>
      <c r="S1669" t="str">
        <f t="shared" si="822"/>
        <v>0.162517196230131i</v>
      </c>
      <c r="T1669" t="str">
        <f t="shared" si="823"/>
        <v>0.192276107205961-0.0526076310000934i</v>
      </c>
      <c r="U1669" t="str">
        <f t="shared" si="824"/>
        <v>0.0000333333333333334-0.000735347532016059i</v>
      </c>
      <c r="V1669" t="str">
        <f t="shared" si="825"/>
        <v>6.66666666666667E-06-0.00735347532016059i</v>
      </c>
      <c r="W1669" t="str">
        <f t="shared" si="826"/>
        <v>0.0000276027666433366-0.000668606781938522i</v>
      </c>
      <c r="X1669" t="str">
        <f t="shared" si="827"/>
        <v>0.0000350294614220118-0.000667909164000734i</v>
      </c>
      <c r="Y1669" t="str">
        <f t="shared" si="828"/>
        <v>0.009+0.964468944652066i</v>
      </c>
      <c r="Z1669" t="str">
        <f t="shared" si="829"/>
        <v>-0.00831111940089383-0.000514052929459369i</v>
      </c>
      <c r="AA1669" t="str">
        <f t="shared" si="830"/>
        <v>0.116707261433733-12.4496084820851i</v>
      </c>
      <c r="AB1669" t="str">
        <f t="shared" si="831"/>
        <v>0.906857282847946-0.248120341102543i</v>
      </c>
      <c r="AC1669" t="str">
        <f t="shared" si="832"/>
        <v>0.997649517811656-1.18589366707197i</v>
      </c>
      <c r="AD1669" t="str">
        <f t="shared" si="833"/>
        <v>0.499227987372448+0.344721228655427i</v>
      </c>
      <c r="AE1669" t="str">
        <f t="shared" si="834"/>
        <v>-0.00397193845388318-0.003121648900755i</v>
      </c>
      <c r="AF1669" t="str">
        <f t="shared" si="835"/>
        <v>-14.4413821764399-2.13371481649748i</v>
      </c>
      <c r="AG1669" t="str">
        <f t="shared" si="836"/>
        <v>1.01574666646573-0.0223533606862253i</v>
      </c>
      <c r="AH1669" t="str">
        <f t="shared" si="837"/>
        <v>0.0487296757186007+0.0537980409360639i</v>
      </c>
      <c r="AI1669">
        <f t="shared" si="838"/>
        <v>-22.782874207972807</v>
      </c>
      <c r="AJ1669">
        <f t="shared" si="839"/>
        <v>47.830061391522477</v>
      </c>
      <c r="AK1669"/>
      <c r="AL1669"/>
      <c r="AM1669"/>
      <c r="AN1669"/>
    </row>
    <row r="1670" spans="1:40" x14ac:dyDescent="0.25">
      <c r="A1670"/>
      <c r="B1670">
        <f t="shared" si="840"/>
        <v>153600</v>
      </c>
      <c r="C1670" s="237" t="str">
        <f t="shared" ref="C1670:C1733" si="843">IMPRODUCT(COMPLEX(-1,0),IMDIV(IMPRODUCT(G1670,COMPLEX($C$100+$C$101,0)),COMPLEX($C$100,2*PI()*B1670*$C$103*$C$102*(2*$C$100+$C$101))))</f>
        <v>-3.23936800699196E-06+0.015944156509748i</v>
      </c>
      <c r="D1670" s="208" t="str">
        <f t="shared" ref="D1670:D1733" si="844">IMPRODUCT(COMPLEX($C$106,0),IMSUB(C1670,G1670))</f>
        <v>-5.95703079216068+0.122238533241401i</v>
      </c>
      <c r="E1670" t="str">
        <f t="shared" ref="E1670:E1733" si="845">IMDIV(COMPLEX($C$20*10^3,0),COMPLEX(1,2*PI()*B1670*$C$20*1000*$C$29*10^-12))</f>
        <v>2870</v>
      </c>
      <c r="F1670" t="str">
        <f t="shared" ref="F1670:F1733" si="846">IMDIV(COMPLEX($C$22*1000,0),IMSUM(COMPLEX($C$22*1000,0),E1670))</f>
        <v>0.777000777000777</v>
      </c>
      <c r="G1670" t="str">
        <f t="shared" si="841"/>
        <v>0.777000777000777</v>
      </c>
      <c r="H1670" t="str">
        <f t="shared" ref="H1670:H1733" si="847">IMPRODUCT(COMPLEX($C$108,0),IMPRODUCT(COMPLEX(-1,0),D1670),IMDIV(COMPLEX(0,2*PI()*B1670*$C$109*$C$110),COMPLEX(1,2*PI()*B1670*$C$109*$C$110)))</f>
        <v>8.48513237042804+2.25478900804077i</v>
      </c>
      <c r="I1670" t="str">
        <f t="shared" ref="I1670:I1733" si="848">COMPLEX(0,2*PI()*B1670*$C$113*$C$112*$C$114)</f>
        <v>603.18578948924i</v>
      </c>
      <c r="J1670" t="str">
        <f t="shared" si="842"/>
        <v>-491.484479614284+131.957748794982i</v>
      </c>
      <c r="K1670" t="str">
        <f t="shared" ref="K1670:K1733" si="849">IMDIV(I1670,J1670)</f>
        <v>0.307352541619911-1.14475281183286i</v>
      </c>
      <c r="L1670" t="str">
        <f t="shared" ref="L1670:L1733" si="850">IMDIV(COMPLEX($C$117,0),COMPLEX(1,2*PI()*B1670*$C$115*$C$116))</f>
        <v>0.022706999668538-0.071841089100789i</v>
      </c>
      <c r="M1670" t="str">
        <f t="shared" ref="M1670:M1733" si="851">IMSUM(K1670,L1670)</f>
        <v>0.330059541288449-1.21659390093365i</v>
      </c>
      <c r="N1670" t="str">
        <f t="shared" ref="N1670:N1733" si="852">COMPLEX(0,-2*PI()*B1670*$C$43)</f>
        <v>-1.57374780618533i</v>
      </c>
      <c r="O1670" t="str">
        <f t="shared" ref="O1670:O1733" si="853">IMEXP(N1670)</f>
        <v>-0.00295147510526571-0.999995644387866i</v>
      </c>
      <c r="P1670" t="str">
        <f t="shared" ref="P1670:P1733" si="854">IMSUB(COMPLEX(1,0),O1670)</f>
        <v>1.00295147510527+0.999995644387866i</v>
      </c>
      <c r="Q1670" t="str">
        <f t="shared" ref="Q1670:Q1733" si="855">IMSUM(COMPLEX(0,2*PI()*B1670*$C$43),O1670,COMPLEX(-1,0))</f>
        <v>-1.00295147510527+0.573752161797464i</v>
      </c>
      <c r="R1670" t="str">
        <f t="shared" ref="R1670:R1733" si="856">IMDIV(P1670,Q1670)</f>
        <v>-0.323691829348277-1.18222522291835i</v>
      </c>
      <c r="S1670" t="str">
        <f t="shared" ref="S1670:S1733" si="857">IMDIV(COMPLEX(0,2*PI()*B1670*$C$123),COMPLEX($C$124,0))</f>
        <v>0.162623070625069i</v>
      </c>
      <c r="T1670" t="str">
        <f t="shared" ref="T1670:T1733" si="858">IMPRODUCT(R1670,S1670)</f>
        <v>0.192257095921389-0.0526397592248626i</v>
      </c>
      <c r="U1670" t="str">
        <f t="shared" ref="U1670:U1733" si="859">IMDIV(COMPLEX(1,2*PI()*B1670*$C$16*10^-3*$C$15*10^-6),COMPLEX(0,2*PI()*B1670*$C$15*10^-6))</f>
        <v>0.0000333333333333333-0.000734868790133232i</v>
      </c>
      <c r="V1670" t="str">
        <f t="shared" ref="V1670:V1733" si="860">IMSUM(COMPLEX($C$18*10^-3,0),IMDIV(COMPLEX(1,0),COMPLEX(0,2*PI()*B1670*($C$17*1*10^-6))))</f>
        <v>6.66666666666667E-06-0.00734868790133232i</v>
      </c>
      <c r="W1670" t="str">
        <f t="shared" ref="W1670:W1733" si="861">IMDIV(IMPRODUCT(U1670,V1670),IMSUM(U1670,V1670))</f>
        <v>0.00002760276594066-0.000668171633067989i</v>
      </c>
      <c r="X1670" t="str">
        <f t="shared" ref="X1670:X1733" si="862">IMDIV(IMPRODUCT(COMPLEX($C$19,0),W1670),IMSUM(COMPLEX($C$19,0),W1670))</f>
        <v>0.0000350197815282662-0.000667474576915798i</v>
      </c>
      <c r="Y1670" t="str">
        <f t="shared" ref="Y1670:Y1733" si="863">COMPLEX($C$13*10^-3,2*PI()*B1670*$C$12*0.000001)</f>
        <v>0.009+0.965097263182784i</v>
      </c>
      <c r="Z1670" t="str">
        <f t="shared" ref="Z1670:Z1733" si="864">IMPRODUCT(COMPLEX($C$6,0),IMDIV(X1670,IMSUM(X1670,Y1670)))</f>
        <v>-0.0083002988625462-0.000513495900485173i</v>
      </c>
      <c r="AA1670" t="str">
        <f t="shared" ref="AA1670:AA1733" si="865">IMDIV(COMPLEX($C$6,0),IMSUM(X1670,Y1670))</f>
        <v>0.116555026603004-12.4414934760301i</v>
      </c>
      <c r="AB1670" t="str">
        <f t="shared" ref="AB1670:AB1733" si="866">IMPRODUCT(COMPLEX($C$119,0),T1670)</f>
        <v>0.906767617407341-0.24827187170632i</v>
      </c>
      <c r="AC1670" t="str">
        <f t="shared" ref="AC1670:AC1733" si="867">IMSUM(COMPLEX(1,0),IMPRODUCT(AB1670,M1670))</f>
        <v>0.997241258965396-1.18511245299212i</v>
      </c>
      <c r="AD1670" t="str">
        <f t="shared" ref="AD1670:AD1733" si="868">IMDIV(AB1670,AC1670)</f>
        <v>0.49958538234389+0.344744045787804i</v>
      </c>
      <c r="AE1670" t="str">
        <f t="shared" ref="AE1670:AE1733" si="869">IMPRODUCT(AD1670,AA1670,X1670)</f>
        <v>-0.00396968332658499-0.00311801365689799i</v>
      </c>
      <c r="AF1670" t="str">
        <f t="shared" ref="AF1670:AF1733" si="870">IMSUB(D1670,H1670)</f>
        <v>-14.4421631625887-2.13255047479937i</v>
      </c>
      <c r="AG1670" t="str">
        <f t="shared" ref="AG1670:AG1733" si="871">IMSUM(COMPLEX(1,0),IMPRODUCT(AD1670,AA1670,COMPLEX($C$127,0)))</f>
        <v>1.01573744314244-0.022354971977879i</v>
      </c>
      <c r="AH1670" t="str">
        <f t="shared" ref="AH1670:AH1733" si="872">IMDIV(IMPRODUCT(AE1670,AF1670),AG1670)</f>
        <v>0.0487135176309997+0.0537396762609477i</v>
      </c>
      <c r="AI1670">
        <f t="shared" ref="AI1670:AI1733" si="873">20*LOG10(IMABS(AH1670))</f>
        <v>-22.789350328462934</v>
      </c>
      <c r="AJ1670">
        <f t="shared" ref="AJ1670:AJ1733" si="874">IMARGUMENT(AH1670)*180/PI()</f>
        <v>47.808570175090153</v>
      </c>
      <c r="AK1670"/>
      <c r="AL1670"/>
      <c r="AM1670"/>
      <c r="AN1670"/>
    </row>
    <row r="1671" spans="1:40" x14ac:dyDescent="0.25">
      <c r="A1671"/>
      <c r="B1671">
        <f t="shared" si="840"/>
        <v>153700</v>
      </c>
      <c r="C1671" s="237" t="str">
        <f t="shared" si="843"/>
        <v>-3.23515419556998E-06+0.0159337829539935i</v>
      </c>
      <c r="D1671" s="208" t="str">
        <f t="shared" si="844"/>
        <v>-5.95703075985479+0.122159002647284i</v>
      </c>
      <c r="E1671" t="str">
        <f t="shared" si="845"/>
        <v>2870</v>
      </c>
      <c r="F1671" t="str">
        <f t="shared" si="846"/>
        <v>0.777000777000777</v>
      </c>
      <c r="G1671" t="str">
        <f t="shared" si="841"/>
        <v>0.777000777000777</v>
      </c>
      <c r="H1671" t="str">
        <f t="shared" si="847"/>
        <v>8.48591202032239+2.25354625716624i</v>
      </c>
      <c r="I1671" t="str">
        <f t="shared" si="848"/>
        <v>603.578488570939i</v>
      </c>
      <c r="J1671" t="str">
        <f t="shared" si="842"/>
        <v>-492.125944189248+132.043658787687i</v>
      </c>
      <c r="K1671" t="str">
        <f t="shared" si="849"/>
        <v>0.306978067684169-1.14410546323448i</v>
      </c>
      <c r="L1671" t="str">
        <f t="shared" si="850"/>
        <v>0.0226801417750791-0.0718028315098512i</v>
      </c>
      <c r="M1671" t="str">
        <f t="shared" si="851"/>
        <v>0.329658209459248-1.21590829474433i</v>
      </c>
      <c r="N1671" t="str">
        <f t="shared" si="852"/>
        <v>-1.57477238157998i</v>
      </c>
      <c r="O1671" t="str">
        <f t="shared" si="853"/>
        <v>-0.00397604430884215-0.999992095504587i</v>
      </c>
      <c r="P1671" t="str">
        <f t="shared" si="854"/>
        <v>1.00397604430884+0.999992095504587i</v>
      </c>
      <c r="Q1671" t="str">
        <f t="shared" si="855"/>
        <v>-1.00397604430884+0.574780286075393i</v>
      </c>
      <c r="R1671" t="str">
        <f t="shared" si="856"/>
        <v>-0.323678636123581-1.18133913781647i</v>
      </c>
      <c r="S1671" t="str">
        <f t="shared" si="857"/>
        <v>0.162728945020008i</v>
      </c>
      <c r="T1671" t="str">
        <f t="shared" si="858"/>
        <v>0.19223807160772-0.0526718829819054i</v>
      </c>
      <c r="U1671" t="str">
        <f t="shared" si="859"/>
        <v>0.0000333333333333333-0.000734390671206667i</v>
      </c>
      <c r="V1671" t="str">
        <f t="shared" si="860"/>
        <v>6.66666666666667E-06-0.00734390671206667i</v>
      </c>
      <c r="W1671" t="str">
        <f t="shared" si="861"/>
        <v>0.0000276027652375259-0.000667737050521324i</v>
      </c>
      <c r="X1671" t="str">
        <f t="shared" si="862"/>
        <v>0.0000350101205171738-0.000667040555213624i</v>
      </c>
      <c r="Y1671" t="str">
        <f t="shared" si="863"/>
        <v>0.009+0.965725581713502i</v>
      </c>
      <c r="Z1671" t="str">
        <f t="shared" si="864"/>
        <v>-0.00828949944797582-0.000512940030579323i</v>
      </c>
      <c r="AA1671" t="str">
        <f t="shared" si="865"/>
        <v>0.116403089652684-12.433389048612i</v>
      </c>
      <c r="AB1671" t="str">
        <f t="shared" si="866"/>
        <v>0.90667789051588-0.248423381238368i</v>
      </c>
      <c r="AC1671" t="str">
        <f t="shared" si="867"/>
        <v>0.996833760087589-1.1843319747864i</v>
      </c>
      <c r="AD1671" t="str">
        <f t="shared" si="868"/>
        <v>0.499942828414996+0.344766509501508i</v>
      </c>
      <c r="AE1671" t="str">
        <f t="shared" si="869"/>
        <v>-0.00396743125623915-0.0031143824798884i</v>
      </c>
      <c r="AF1671" t="str">
        <f t="shared" si="870"/>
        <v>-14.4429427801772-2.13138725451896i</v>
      </c>
      <c r="AG1671" t="str">
        <f t="shared" si="871"/>
        <v>1.01572821594106-0.0223565835190132i</v>
      </c>
      <c r="AH1671" t="str">
        <f t="shared" si="872"/>
        <v>0.048697372560175+0.0536813749843736i</v>
      </c>
      <c r="AI1671">
        <f t="shared" si="873"/>
        <v>-22.79582338089735</v>
      </c>
      <c r="AJ1671">
        <f t="shared" si="874"/>
        <v>47.787072930784404</v>
      </c>
      <c r="AK1671"/>
      <c r="AL1671"/>
      <c r="AM1671"/>
      <c r="AN1671"/>
    </row>
    <row r="1672" spans="1:40" x14ac:dyDescent="0.25">
      <c r="A1672"/>
      <c r="B1672">
        <f t="shared" si="840"/>
        <v>153800</v>
      </c>
      <c r="C1672" s="237" t="str">
        <f t="shared" si="843"/>
        <v>-3.23094860087325E-06+0.0159234228879066i</v>
      </c>
      <c r="D1672" s="208" t="str">
        <f t="shared" si="844"/>
        <v>-5.9570307276119+0.122079575473951i</v>
      </c>
      <c r="E1672" t="str">
        <f t="shared" si="845"/>
        <v>2870</v>
      </c>
      <c r="F1672" t="str">
        <f t="shared" si="846"/>
        <v>0.777000777000777</v>
      </c>
      <c r="G1672" t="str">
        <f t="shared" si="841"/>
        <v>0.777000777000777</v>
      </c>
      <c r="H1672" t="str">
        <f t="shared" si="847"/>
        <v>8.48669030469351+2.25230472983395i</v>
      </c>
      <c r="I1672" t="str">
        <f t="shared" si="848"/>
        <v>603.971187652638i</v>
      </c>
      <c r="J1672" t="str">
        <f t="shared" si="842"/>
        <v>-492.767826248478+132.129568780393i</v>
      </c>
      <c r="K1672" t="str">
        <f t="shared" si="849"/>
        <v>0.306604262311781-1.14345878256067i</v>
      </c>
      <c r="L1672" t="str">
        <f t="shared" si="850"/>
        <v>0.0226533299237201-0.0717646091349846i</v>
      </c>
      <c r="M1672" t="str">
        <f t="shared" si="851"/>
        <v>0.329257592235501-1.21522339169565i</v>
      </c>
      <c r="N1672" t="str">
        <f t="shared" si="852"/>
        <v>-1.57579695697463i</v>
      </c>
      <c r="O1672" t="str">
        <f t="shared" si="853"/>
        <v>-0.00500060933854782-0.999987496874958i</v>
      </c>
      <c r="P1672" t="str">
        <f t="shared" si="854"/>
        <v>1.00500060933855+0.999987496874958i</v>
      </c>
      <c r="Q1672" t="str">
        <f t="shared" si="855"/>
        <v>-1.00500060933855+0.575809460099672i</v>
      </c>
      <c r="R1672" t="str">
        <f t="shared" si="856"/>
        <v>-0.323665432594379-1.1804541249491i</v>
      </c>
      <c r="S1672" t="str">
        <f t="shared" si="857"/>
        <v>0.162834819414946i</v>
      </c>
      <c r="T1672" t="str">
        <f t="shared" si="858"/>
        <v>0.192219034263715-0.0527040022673661i</v>
      </c>
      <c r="U1672" t="str">
        <f t="shared" si="859"/>
        <v>0.0000333333333333334-0.000733913174021228i</v>
      </c>
      <c r="V1672" t="str">
        <f t="shared" si="860"/>
        <v>6.66666666666667E-06-0.00733913174021228i</v>
      </c>
      <c r="W1672" t="str">
        <f t="shared" si="861"/>
        <v>0.0000276027645339343-0.000667303033193858i</v>
      </c>
      <c r="X1672" t="str">
        <f t="shared" si="862"/>
        <v>0.0000350004783396497-0.000666607097791921i</v>
      </c>
      <c r="Y1672" t="str">
        <f t="shared" si="863"/>
        <v>0.009+0.96635390024422i</v>
      </c>
      <c r="Z1672" t="str">
        <f t="shared" si="864"/>
        <v>-0.00827872110222795-0.000512385316350475i</v>
      </c>
      <c r="AA1672" t="str">
        <f t="shared" si="865"/>
        <v>0.116251449805582-12.4252951791466i</v>
      </c>
      <c r="AB1672" t="str">
        <f t="shared" si="866"/>
        <v>0.906588102167718-0.2485748696805i</v>
      </c>
      <c r="AC1672" t="str">
        <f t="shared" si="867"/>
        <v>0.996427019445654-1.18355223146843i</v>
      </c>
      <c r="AD1672" t="str">
        <f t="shared" si="868"/>
        <v>0.500300325254962+0.344788619712986i</v>
      </c>
      <c r="AE1672" t="str">
        <f t="shared" si="869"/>
        <v>-0.0039651822341541-0.00311075536225197i</v>
      </c>
      <c r="AF1672" t="str">
        <f t="shared" si="870"/>
        <v>-14.4437210323054-2.13022515436i</v>
      </c>
      <c r="AG1672" t="str">
        <f t="shared" si="871"/>
        <v>1.01571898486523-0.0223581952942042i</v>
      </c>
      <c r="AH1672" t="str">
        <f t="shared" si="872"/>
        <v>0.0486812404594987+0.0536231369914941i</v>
      </c>
      <c r="AI1672">
        <f t="shared" si="873"/>
        <v>-22.802293370477575</v>
      </c>
      <c r="AJ1672">
        <f t="shared" si="874"/>
        <v>47.765569667020081</v>
      </c>
      <c r="AK1672"/>
      <c r="AL1672"/>
      <c r="AM1672"/>
      <c r="AN1672"/>
    </row>
    <row r="1673" spans="1:40" x14ac:dyDescent="0.25">
      <c r="A1673"/>
      <c r="B1673">
        <f t="shared" si="840"/>
        <v>153900</v>
      </c>
      <c r="C1673" s="237" t="str">
        <f t="shared" si="843"/>
        <v>-0.0000032267512015527+0.0159130762851919i</v>
      </c>
      <c r="D1673" s="208" t="str">
        <f t="shared" si="844"/>
        <v>-5.95703069543184+0.122000251519805i</v>
      </c>
      <c r="E1673" t="str">
        <f t="shared" si="845"/>
        <v>2870</v>
      </c>
      <c r="F1673" t="str">
        <f t="shared" si="846"/>
        <v>0.777000777000777</v>
      </c>
      <c r="G1673" t="str">
        <f t="shared" si="841"/>
        <v>0.777000777000777</v>
      </c>
      <c r="H1673" t="str">
        <f t="shared" si="847"/>
        <v>8.48746722663318+2.25106442454698i</v>
      </c>
      <c r="I1673" t="str">
        <f t="shared" si="848"/>
        <v>604.363886734336i</v>
      </c>
      <c r="J1673" t="str">
        <f t="shared" si="842"/>
        <v>-493.410125791975+132.215478773097i</v>
      </c>
      <c r="K1673" t="str">
        <f t="shared" si="849"/>
        <v>0.306231123950492-1.14281276891292i</v>
      </c>
      <c r="L1673" t="str">
        <f t="shared" si="850"/>
        <v>0.0226265640131381-0.0717264219395049i</v>
      </c>
      <c r="M1673" t="str">
        <f t="shared" si="851"/>
        <v>0.32885768796363-1.21453919085242i</v>
      </c>
      <c r="N1673" t="str">
        <f t="shared" si="852"/>
        <v>-1.57682153236929i</v>
      </c>
      <c r="O1673" t="str">
        <f t="shared" si="853"/>
        <v>-0.0060251691188506-0.999981848503806i</v>
      </c>
      <c r="P1673" t="str">
        <f t="shared" si="854"/>
        <v>1.00602516911885+0.999981848503806i</v>
      </c>
      <c r="Q1673" t="str">
        <f t="shared" si="855"/>
        <v>-1.00602516911885+0.576839683865484i</v>
      </c>
      <c r="R1673" t="str">
        <f t="shared" si="856"/>
        <v>-0.323652218757042-1.17957018221856i</v>
      </c>
      <c r="S1673" t="str">
        <f t="shared" si="857"/>
        <v>0.162940693809884i</v>
      </c>
      <c r="T1673" t="str">
        <f t="shared" si="858"/>
        <v>0.192199983888143-0.0527361170773808i</v>
      </c>
      <c r="U1673" t="str">
        <f t="shared" si="859"/>
        <v>0.0000333333333333334-0.000733436297364945i</v>
      </c>
      <c r="V1673" t="str">
        <f t="shared" si="860"/>
        <v>6.66666666666667E-06-0.00733436297364945i</v>
      </c>
      <c r="W1673" t="str">
        <f t="shared" si="861"/>
        <v>0.0000276027638298851-0.000666869579983799i</v>
      </c>
      <c r="X1673" t="str">
        <f t="shared" si="862"/>
        <v>0.0000349908549467681-0.000666174203551268i</v>
      </c>
      <c r="Y1673" t="str">
        <f t="shared" si="863"/>
        <v>0.009+0.966982218774938i</v>
      </c>
      <c r="Z1673" t="str">
        <f t="shared" si="864"/>
        <v>-0.00826796377052657-0.000511831754419781i</v>
      </c>
      <c r="AA1673" t="str">
        <f t="shared" si="865"/>
        <v>0.116100106287044-12.4172118470036i</v>
      </c>
      <c r="AB1673" t="str">
        <f t="shared" si="866"/>
        <v>0.90649825235705-0.248726337014493i</v>
      </c>
      <c r="AC1673" t="str">
        <f t="shared" si="867"/>
        <v>0.996021035311942-1.18277322205311i</v>
      </c>
      <c r="AD1673" t="str">
        <f t="shared" si="868"/>
        <v>0.500657872532857+0.344810376338979i</v>
      </c>
      <c r="AE1673" t="str">
        <f t="shared" si="869"/>
        <v>-0.00396293625166686-0.00310713229653489i</v>
      </c>
      <c r="AF1673" t="str">
        <f t="shared" si="870"/>
        <v>-14.444497922065-2.12906417302718i</v>
      </c>
      <c r="AG1673" t="str">
        <f t="shared" si="871"/>
        <v>1.01570974991858-0.022359807288063i</v>
      </c>
      <c r="AH1673" t="str">
        <f t="shared" si="872"/>
        <v>0.0486651212825008+0.0535649621677669i</v>
      </c>
      <c r="AI1673">
        <f t="shared" si="873"/>
        <v>-22.808760302395115</v>
      </c>
      <c r="AJ1673">
        <f t="shared" si="874"/>
        <v>47.744060392188644</v>
      </c>
      <c r="AK1673"/>
      <c r="AL1673"/>
      <c r="AM1673"/>
      <c r="AN1673"/>
    </row>
    <row r="1674" spans="1:40" x14ac:dyDescent="0.25">
      <c r="A1674"/>
      <c r="B1674">
        <f t="shared" si="840"/>
        <v>154000</v>
      </c>
      <c r="C1674" s="237" t="str">
        <f t="shared" si="843"/>
        <v>-3.22256197632855E-06+0.0159027431196218i</v>
      </c>
      <c r="D1674" s="208" t="str">
        <f t="shared" si="844"/>
        <v>-5.95703066331444+0.121921030583767i</v>
      </c>
      <c r="E1674" t="str">
        <f t="shared" si="845"/>
        <v>2870</v>
      </c>
      <c r="F1674" t="str">
        <f t="shared" si="846"/>
        <v>0.777000777000777</v>
      </c>
      <c r="G1674" t="str">
        <f t="shared" si="841"/>
        <v>0.777000777000777</v>
      </c>
      <c r="H1674" t="str">
        <f t="shared" si="847"/>
        <v>8.48824278922472+2.24982533980989i</v>
      </c>
      <c r="I1674" t="str">
        <f t="shared" si="848"/>
        <v>604.756585816035i</v>
      </c>
      <c r="J1674" t="str">
        <f t="shared" si="842"/>
        <v>-494.052842819737+132.301388765802i</v>
      </c>
      <c r="K1674" t="str">
        <f t="shared" si="849"/>
        <v>0.305858651052449-1.14216742139393i</v>
      </c>
      <c r="L1674" t="str">
        <f t="shared" si="850"/>
        <v>0.0225998439422767-0.0716882698867388i</v>
      </c>
      <c r="M1674" t="str">
        <f t="shared" si="851"/>
        <v>0.328458494994726-1.21385569128067i</v>
      </c>
      <c r="N1674" t="str">
        <f t="shared" si="852"/>
        <v>-1.57784610776394i</v>
      </c>
      <c r="O1674" t="str">
        <f t="shared" si="853"/>
        <v>-0.00704972257419409-0.999975150397062i</v>
      </c>
      <c r="P1674" t="str">
        <f t="shared" si="854"/>
        <v>1.00704972257419+0.999975150397062i</v>
      </c>
      <c r="Q1674" t="str">
        <f t="shared" si="855"/>
        <v>-1.00704972257419+0.577870957366878i</v>
      </c>
      <c r="R1674" t="str">
        <f t="shared" si="856"/>
        <v>-0.323638994607965-1.1786873075326i</v>
      </c>
      <c r="S1674" t="str">
        <f t="shared" si="857"/>
        <v>0.163046568204822i</v>
      </c>
      <c r="T1674" t="str">
        <f t="shared" si="858"/>
        <v>0.192180920479772-0.0527682274080876i</v>
      </c>
      <c r="U1674" t="str">
        <f t="shared" si="859"/>
        <v>0.0000333333333333332-0.00073296004002899i</v>
      </c>
      <c r="V1674" t="str">
        <f t="shared" si="860"/>
        <v>6.66666666666667E-06-0.0073296004002899i</v>
      </c>
      <c r="W1674" t="str">
        <f t="shared" si="861"/>
        <v>0.0000276027631253782-0.000666436689792214i</v>
      </c>
      <c r="X1674" t="str">
        <f t="shared" si="862"/>
        <v>0.0000349812502897623-0.000665741871395102i</v>
      </c>
      <c r="Y1674" t="str">
        <f t="shared" si="863"/>
        <v>0.009+0.967610537305656i</v>
      </c>
      <c r="Z1674" t="str">
        <f t="shared" si="864"/>
        <v>-0.00825722739827358-0.00051127934142083i</v>
      </c>
      <c r="AA1674" t="str">
        <f t="shared" si="865"/>
        <v>0.115949058324939-12.4091390316065i</v>
      </c>
      <c r="AB1674" t="str">
        <f t="shared" si="866"/>
        <v>0.906408341078065-0.248877783222133i</v>
      </c>
      <c r="AC1674" t="str">
        <f t="shared" si="867"/>
        <v>0.995615805963665-1.18199494555665i</v>
      </c>
      <c r="AD1674" t="str">
        <f t="shared" si="868"/>
        <v>0.501015469917613+0.344831779296506i</v>
      </c>
      <c r="AE1674" t="str">
        <f t="shared" si="869"/>
        <v>-0.00396069330014294-0.00310351327530367i</v>
      </c>
      <c r="AF1674" t="str">
        <f t="shared" si="870"/>
        <v>-14.4452734525392-2.12790430922612i</v>
      </c>
      <c r="AG1674" t="str">
        <f t="shared" si="871"/>
        <v>1.01570051110477-0.0223614194852342i</v>
      </c>
      <c r="AH1674" t="str">
        <f t="shared" si="872"/>
        <v>0.0486490149828663+0.0535068503989496i</v>
      </c>
      <c r="AI1674">
        <f t="shared" si="873"/>
        <v>-22.815224181832086</v>
      </c>
      <c r="AJ1674">
        <f t="shared" si="874"/>
        <v>47.722545114657315</v>
      </c>
      <c r="AK1674"/>
      <c r="AL1674"/>
      <c r="AM1674"/>
      <c r="AN1674"/>
    </row>
    <row r="1675" spans="1:40" x14ac:dyDescent="0.25">
      <c r="A1675"/>
      <c r="B1675">
        <f t="shared" si="840"/>
        <v>154100</v>
      </c>
      <c r="C1675" s="237" t="str">
        <f t="shared" si="843"/>
        <v>-3.21838090399003E-06+0.0158924233650372i</v>
      </c>
      <c r="D1675" s="208" t="str">
        <f t="shared" si="844"/>
        <v>-5.95703063125956+0.121841912465285i</v>
      </c>
      <c r="E1675" t="str">
        <f t="shared" si="845"/>
        <v>2870</v>
      </c>
      <c r="F1675" t="str">
        <f t="shared" si="846"/>
        <v>0.777000777000777</v>
      </c>
      <c r="G1675" t="str">
        <f t="shared" si="841"/>
        <v>0.777000777000777</v>
      </c>
      <c r="H1675" t="str">
        <f t="shared" si="847"/>
        <v>8.48901699554307+2.24858747412867i</v>
      </c>
      <c r="I1675" t="str">
        <f t="shared" si="848"/>
        <v>605.149284897734i</v>
      </c>
      <c r="J1675" t="str">
        <f t="shared" si="842"/>
        <v>-494.695977331766+132.387298758508i</v>
      </c>
      <c r="K1675" t="str">
        <f t="shared" si="849"/>
        <v>0.305486842074154-1.1415227391076i</v>
      </c>
      <c r="L1675" t="str">
        <f t="shared" si="850"/>
        <v>0.0225731696103456-0.0716501529400249i</v>
      </c>
      <c r="M1675" t="str">
        <f t="shared" si="851"/>
        <v>0.3280600116845-1.21317289204762i</v>
      </c>
      <c r="N1675" t="str">
        <f t="shared" si="852"/>
        <v>-1.57887068315859i</v>
      </c>
      <c r="O1675" t="str">
        <f t="shared" si="853"/>
        <v>-0.00807426862905833-0.999967402561756i</v>
      </c>
      <c r="P1675" t="str">
        <f t="shared" si="854"/>
        <v>1.00807426862906+0.999967402561756i</v>
      </c>
      <c r="Q1675" t="str">
        <f t="shared" si="855"/>
        <v>-1.00807426862906+0.578903280596834i</v>
      </c>
      <c r="R1675" t="str">
        <f t="shared" si="856"/>
        <v>-0.32362576014354-1.17780549880436i</v>
      </c>
      <c r="S1675" t="str">
        <f t="shared" si="857"/>
        <v>0.16315244259976i</v>
      </c>
      <c r="T1675" t="str">
        <f t="shared" si="858"/>
        <v>0.19216184403736-0.0528003332556226i</v>
      </c>
      <c r="U1675" t="str">
        <f t="shared" si="859"/>
        <v>0.0000333333333333333-0.000732484400807687i</v>
      </c>
      <c r="V1675" t="str">
        <f t="shared" si="860"/>
        <v>6.66666666666667E-06-0.00732484400807687i</v>
      </c>
      <c r="W1675" t="str">
        <f t="shared" si="861"/>
        <v>0.0000276027624204139-0.000666004361523033i</v>
      </c>
      <c r="X1675" t="str">
        <f t="shared" si="862"/>
        <v>0.0000349716643200245-0.00066531010022971i</v>
      </c>
      <c r="Y1675" t="str">
        <f t="shared" si="863"/>
        <v>0.009+0.968238855836374i</v>
      </c>
      <c r="Z1675" t="str">
        <f t="shared" si="864"/>
        <v>-0.00824651193104824-0.000510728073999607i</v>
      </c>
      <c r="AA1675" t="str">
        <f t="shared" si="865"/>
        <v>0.115798305149653-12.4010767124325i</v>
      </c>
      <c r="AB1675" t="str">
        <f t="shared" si="866"/>
        <v>0.906318368324905-0.249029208285196i</v>
      </c>
      <c r="AC1675" t="str">
        <f t="shared" si="867"/>
        <v>0.995211329682865-1.18121740099643i</v>
      </c>
      <c r="AD1675" t="str">
        <f t="shared" si="868"/>
        <v>0.501373117078056+0.344852828502855i</v>
      </c>
      <c r="AE1675" t="str">
        <f t="shared" si="869"/>
        <v>-0.00395845337097647-0.00309989829114499i</v>
      </c>
      <c r="AF1675" t="str">
        <f t="shared" si="870"/>
        <v>-14.4460476268026-2.12674556166339i</v>
      </c>
      <c r="AG1675" t="str">
        <f t="shared" si="871"/>
        <v>1.01569126842745-0.0223630318703982i</v>
      </c>
      <c r="AH1675" t="str">
        <f t="shared" si="872"/>
        <v>0.0486329215144395+0.0534488015711005i</v>
      </c>
      <c r="AI1675">
        <f t="shared" si="873"/>
        <v>-22.821685013960661</v>
      </c>
      <c r="AJ1675">
        <f t="shared" si="874"/>
        <v>47.701023842767142</v>
      </c>
      <c r="AK1675"/>
      <c r="AL1675"/>
      <c r="AM1675"/>
      <c r="AN1675"/>
    </row>
    <row r="1676" spans="1:40" x14ac:dyDescent="0.25">
      <c r="A1676"/>
      <c r="B1676">
        <f t="shared" si="840"/>
        <v>154200</v>
      </c>
      <c r="C1676" s="237" t="str">
        <f t="shared" si="843"/>
        <v>-3.21420796339517E-06+0.0158821169953467i</v>
      </c>
      <c r="D1676" s="208" t="str">
        <f t="shared" si="844"/>
        <v>-5.95703059926701+0.121762896964325i</v>
      </c>
      <c r="E1676" t="str">
        <f t="shared" si="845"/>
        <v>2870</v>
      </c>
      <c r="F1676" t="str">
        <f t="shared" si="846"/>
        <v>0.777000777000777</v>
      </c>
      <c r="G1676" t="str">
        <f t="shared" si="841"/>
        <v>0.777000777000777</v>
      </c>
      <c r="H1676" t="str">
        <f t="shared" si="847"/>
        <v>8.48978984865472+2.2473508260108i</v>
      </c>
      <c r="I1676" t="str">
        <f t="shared" si="848"/>
        <v>605.541983979433i</v>
      </c>
      <c r="J1676" t="str">
        <f t="shared" si="842"/>
        <v>-495.339529328061+132.473208751213i</v>
      </c>
      <c r="K1676" t="str">
        <f t="shared" si="849"/>
        <v>0.305115695476464-1.14087872115902i</v>
      </c>
      <c r="L1676" t="str">
        <f t="shared" si="850"/>
        <v>0.0225465409168194-0.0716120710627128i</v>
      </c>
      <c r="M1676" t="str">
        <f t="shared" si="851"/>
        <v>0.327662236393283-1.21249079222173i</v>
      </c>
      <c r="N1676" t="str">
        <f t="shared" si="852"/>
        <v>-1.57989525855324i</v>
      </c>
      <c r="O1676" t="str">
        <f t="shared" si="853"/>
        <v>-0.00909880620792177-0.999958605006023i</v>
      </c>
      <c r="P1676" t="str">
        <f t="shared" si="854"/>
        <v>1.00909880620792+0.999958605006023i</v>
      </c>
      <c r="Q1676" t="str">
        <f t="shared" si="855"/>
        <v>-1.00909880620792+0.579936653547217i</v>
      </c>
      <c r="R1676" t="str">
        <f t="shared" si="856"/>
        <v>-0.323612515360131-1.17692475395246i</v>
      </c>
      <c r="S1676" t="str">
        <f t="shared" si="857"/>
        <v>0.163258316994699i</v>
      </c>
      <c r="T1676" t="str">
        <f t="shared" si="858"/>
        <v>0.192142754559679-0.0528324346161162i</v>
      </c>
      <c r="U1676" t="str">
        <f t="shared" si="859"/>
        <v>0.0000333333333333333-0.000732009378498475i</v>
      </c>
      <c r="V1676" t="str">
        <f t="shared" si="860"/>
        <v>6.66666666666667E-06-0.00732009378498475i</v>
      </c>
      <c r="W1676" t="str">
        <f t="shared" si="861"/>
        <v>0.000027602761714992-0.000665572594083019i</v>
      </c>
      <c r="X1676" t="str">
        <f t="shared" si="862"/>
        <v>0.0000349620969891035-0.000664878888964201i</v>
      </c>
      <c r="Y1676" t="str">
        <f t="shared" si="863"/>
        <v>0.009+0.968867174367092i</v>
      </c>
      <c r="Z1676" t="str">
        <f t="shared" si="864"/>
        <v>-0.00823581731460612-0.00051017794881441i</v>
      </c>
      <c r="AA1676" t="str">
        <f t="shared" si="865"/>
        <v>0.115647845994076-12.3930248690119i</v>
      </c>
      <c r="AB1676" t="str">
        <f t="shared" si="866"/>
        <v>0.906228334091779-0.249180612185431i</v>
      </c>
      <c r="AC1676" t="str">
        <f t="shared" si="867"/>
        <v>0.994807604756463-1.18044058739125i</v>
      </c>
      <c r="AD1676" t="str">
        <f t="shared" si="868"/>
        <v>0.501730813682844+0.344873523875629i</v>
      </c>
      <c r="AE1676" t="str">
        <f t="shared" si="869"/>
        <v>-0.00395621645558932-0.00309628733666583i</v>
      </c>
      <c r="AF1676" t="str">
        <f t="shared" si="870"/>
        <v>-14.4468204479217-2.12558792904648i</v>
      </c>
      <c r="AG1676" t="str">
        <f t="shared" si="871"/>
        <v>1.01568202189025-0.0223646444282669i</v>
      </c>
      <c r="AH1676" t="str">
        <f t="shared" si="872"/>
        <v>0.0486168408312146+0.0533908155705802i</v>
      </c>
      <c r="AI1676">
        <f t="shared" si="873"/>
        <v>-22.828142803943585</v>
      </c>
      <c r="AJ1676">
        <f t="shared" si="874"/>
        <v>47.679496584839718</v>
      </c>
      <c r="AK1676"/>
      <c r="AL1676"/>
      <c r="AM1676"/>
      <c r="AN1676"/>
    </row>
    <row r="1677" spans="1:40" x14ac:dyDescent="0.25">
      <c r="A1677"/>
      <c r="B1677">
        <f t="shared" si="840"/>
        <v>154300</v>
      </c>
      <c r="C1677" s="237" t="str">
        <f t="shared" si="843"/>
        <v>-3.21004313347043E-06+0.0158718239845264i</v>
      </c>
      <c r="D1677" s="208" t="str">
        <f t="shared" si="844"/>
        <v>-5.95703056733665+0.121683983881369i</v>
      </c>
      <c r="E1677" t="str">
        <f t="shared" si="845"/>
        <v>2870</v>
      </c>
      <c r="F1677" t="str">
        <f t="shared" si="846"/>
        <v>0.777000777000777</v>
      </c>
      <c r="G1677" t="str">
        <f t="shared" si="841"/>
        <v>0.777000777000777</v>
      </c>
      <c r="H1677" t="str">
        <f t="shared" si="847"/>
        <v>8.49056135161783+2.24611539396522i</v>
      </c>
      <c r="I1677" t="str">
        <f t="shared" si="848"/>
        <v>605.934683061131i</v>
      </c>
      <c r="J1677" t="str">
        <f t="shared" si="842"/>
        <v>-495.983498808623+132.559118743917i</v>
      </c>
      <c r="K1677" t="str">
        <f t="shared" si="849"/>
        <v>0.304745209724574-1.14023536665446i</v>
      </c>
      <c r="L1677" t="str">
        <f t="shared" si="850"/>
        <v>0.0225199577614372-0.0715740242181644i</v>
      </c>
      <c r="M1677" t="str">
        <f t="shared" si="851"/>
        <v>0.327265167486011-1.21180939087262i</v>
      </c>
      <c r="N1677" t="str">
        <f t="shared" si="852"/>
        <v>-1.58091983394789i</v>
      </c>
      <c r="O1677" t="str">
        <f t="shared" si="853"/>
        <v>-0.0101233342352711-0.999948757739096i</v>
      </c>
      <c r="P1677" t="str">
        <f t="shared" si="854"/>
        <v>1.01012333423527+0.999948757739096i</v>
      </c>
      <c r="Q1677" t="str">
        <f t="shared" si="855"/>
        <v>-1.01012333423527+0.580971076208794i</v>
      </c>
      <c r="R1677" t="str">
        <f t="shared" si="856"/>
        <v>-0.323599260254126-1.17604507090083i</v>
      </c>
      <c r="S1677" t="str">
        <f t="shared" si="857"/>
        <v>0.163364191389637i</v>
      </c>
      <c r="T1677" t="str">
        <f t="shared" si="858"/>
        <v>0.192123652045482-0.0528645314857i</v>
      </c>
      <c r="U1677" t="str">
        <f t="shared" si="859"/>
        <v>0.0000333333333333334-0.000731534971901912i</v>
      </c>
      <c r="V1677" t="str">
        <f t="shared" si="860"/>
        <v>6.66666666666667E-06-0.00731534971901912i</v>
      </c>
      <c r="W1677" t="str">
        <f t="shared" si="861"/>
        <v>0.0000276027610091126-0.00066514138638177i</v>
      </c>
      <c r="X1677" t="str">
        <f t="shared" si="862"/>
        <v>0.0000349525482487053-0.000664448236510519i</v>
      </c>
      <c r="Y1677" t="str">
        <f t="shared" si="863"/>
        <v>0.009+0.96949549289781i</v>
      </c>
      <c r="Z1677" t="str">
        <f t="shared" si="864"/>
        <v>-0.00822514349487878-0.000509628962535817i</v>
      </c>
      <c r="AA1677" t="str">
        <f t="shared" si="865"/>
        <v>0.115497680093594-12.3849834809285i</v>
      </c>
      <c r="AB1677" t="str">
        <f t="shared" si="866"/>
        <v>0.906138238372805-0.249331994904593i</v>
      </c>
      <c r="AC1677" t="str">
        <f t="shared" si="867"/>
        <v>0.994404629476165-1.17966450376101i</v>
      </c>
      <c r="AD1677" t="str">
        <f t="shared" si="868"/>
        <v>0.502088559400549+0.34489386533267i</v>
      </c>
      <c r="AE1677" t="str">
        <f t="shared" si="869"/>
        <v>-0.00395398254543202-0.00309268040449301i</v>
      </c>
      <c r="AF1677" t="str">
        <f t="shared" si="870"/>
        <v>-14.4475919189545-2.12443141008385i</v>
      </c>
      <c r="AG1677" t="str">
        <f t="shared" si="871"/>
        <v>1.01567277149684-0.0223662571435887i</v>
      </c>
      <c r="AH1677" t="str">
        <f t="shared" si="872"/>
        <v>0.0486007728873456+0.0533328922840433i</v>
      </c>
      <c r="AI1677">
        <f t="shared" si="873"/>
        <v>-22.834597556934014</v>
      </c>
      <c r="AJ1677">
        <f t="shared" si="874"/>
        <v>47.657963349167026</v>
      </c>
      <c r="AK1677"/>
      <c r="AL1677"/>
      <c r="AM1677"/>
      <c r="AN1677"/>
    </row>
    <row r="1678" spans="1:40" x14ac:dyDescent="0.25">
      <c r="A1678"/>
      <c r="B1678">
        <f t="shared" si="840"/>
        <v>154400</v>
      </c>
      <c r="C1678" s="237" t="str">
        <f t="shared" si="843"/>
        <v>-3.20588639321054E-06+0.0158615443066201i</v>
      </c>
      <c r="D1678" s="208" t="str">
        <f t="shared" si="844"/>
        <v>-5.95703053546831+0.121605173017421i</v>
      </c>
      <c r="E1678" t="str">
        <f t="shared" si="845"/>
        <v>2870</v>
      </c>
      <c r="F1678" t="str">
        <f t="shared" si="846"/>
        <v>0.777000777000777</v>
      </c>
      <c r="G1678" t="str">
        <f t="shared" si="841"/>
        <v>0.777000777000777</v>
      </c>
      <c r="H1678" t="str">
        <f t="shared" si="847"/>
        <v>8.4913315074822+2.24488117650237i</v>
      </c>
      <c r="I1678" t="str">
        <f t="shared" si="848"/>
        <v>606.32738214283i</v>
      </c>
      <c r="J1678" t="str">
        <f t="shared" si="842"/>
        <v>-496.62788577345+132.645028736623i</v>
      </c>
      <c r="K1678" t="str">
        <f t="shared" si="849"/>
        <v>0.30437538328802-1.13959267470141i</v>
      </c>
      <c r="L1678" t="str">
        <f t="shared" si="850"/>
        <v>0.0224934200442018-0.0715360123697537i</v>
      </c>
      <c r="M1678" t="str">
        <f t="shared" si="851"/>
        <v>0.326868803332222-1.21112868707116i</v>
      </c>
      <c r="N1678" t="str">
        <f t="shared" si="852"/>
        <v>-1.58194440934255i</v>
      </c>
      <c r="O1678" t="str">
        <f t="shared" si="853"/>
        <v>-0.0111478516356133-0.999937860771313i</v>
      </c>
      <c r="P1678" t="str">
        <f t="shared" si="854"/>
        <v>1.01114785163561+0.999937860771313i</v>
      </c>
      <c r="Q1678" t="str">
        <f t="shared" si="855"/>
        <v>-1.01114785163561+0.582006548571237i</v>
      </c>
      <c r="R1678" t="str">
        <f t="shared" si="856"/>
        <v>-0.323585994821893-1.17516644757884i</v>
      </c>
      <c r="S1678" t="str">
        <f t="shared" si="857"/>
        <v>0.163470065784575i</v>
      </c>
      <c r="T1678" t="str">
        <f t="shared" si="858"/>
        <v>0.192104536493538-0.052896623860502i</v>
      </c>
      <c r="U1678" t="str">
        <f t="shared" si="859"/>
        <v>0.0000333333333333334-0.000731061179821666i</v>
      </c>
      <c r="V1678" t="str">
        <f t="shared" si="860"/>
        <v>6.66666666666667E-06-0.00731061179821666i</v>
      </c>
      <c r="W1678" t="str">
        <f t="shared" si="861"/>
        <v>0.0000276027603027755-0.000664710737331711i</v>
      </c>
      <c r="X1678" t="str">
        <f t="shared" si="862"/>
        <v>0.0000349430180506918-0.000664018141783421i</v>
      </c>
      <c r="Y1678" t="str">
        <f t="shared" si="863"/>
        <v>0.009+0.970123811428528i</v>
      </c>
      <c r="Z1678" t="str">
        <f t="shared" si="864"/>
        <v>-0.0082144904179729-0.00050908111184662i</v>
      </c>
      <c r="AA1678" t="str">
        <f t="shared" si="865"/>
        <v>0.115347806686077-12.3769525278191i</v>
      </c>
      <c r="AB1678" t="str">
        <f t="shared" si="866"/>
        <v>0.906048081162177-0.24948335642442i</v>
      </c>
      <c r="AC1678" t="str">
        <f t="shared" si="867"/>
        <v>0.994002402138523-1.17888914912705i</v>
      </c>
      <c r="AD1678" t="str">
        <f t="shared" si="868"/>
        <v>0.502446353899575+0.344913852792139i</v>
      </c>
      <c r="AE1678" t="str">
        <f t="shared" si="869"/>
        <v>-0.00395175163198276-0.00308907748727362i</v>
      </c>
      <c r="AF1678" t="str">
        <f t="shared" si="870"/>
        <v>-14.4483620429505-2.12327600348495i</v>
      </c>
      <c r="AG1678" t="str">
        <f t="shared" si="871"/>
        <v>1.01566351725088-0.0223678700011437i</v>
      </c>
      <c r="AH1678" t="str">
        <f t="shared" si="872"/>
        <v>0.0485847176371345+0.0532750315984449i</v>
      </c>
      <c r="AI1678">
        <f t="shared" si="873"/>
        <v>-22.841049278075776</v>
      </c>
      <c r="AJ1678">
        <f t="shared" si="874"/>
        <v>47.636424144022214</v>
      </c>
      <c r="AK1678"/>
      <c r="AL1678"/>
      <c r="AM1678"/>
      <c r="AN1678"/>
    </row>
    <row r="1679" spans="1:40" x14ac:dyDescent="0.25">
      <c r="A1679"/>
      <c r="B1679">
        <f t="shared" si="840"/>
        <v>154500</v>
      </c>
      <c r="C1679" s="237" t="str">
        <f t="shared" si="843"/>
        <v>-3.20173772167815E-06+0.0158512779357386i</v>
      </c>
      <c r="D1679" s="208" t="str">
        <f t="shared" si="844"/>
        <v>-5.95703050366183+0.121526464173996i</v>
      </c>
      <c r="E1679" t="str">
        <f t="shared" si="845"/>
        <v>2870</v>
      </c>
      <c r="F1679" t="str">
        <f t="shared" si="846"/>
        <v>0.777000777000777</v>
      </c>
      <c r="G1679" t="str">
        <f t="shared" si="841"/>
        <v>0.777000777000777</v>
      </c>
      <c r="H1679" t="str">
        <f t="shared" si="847"/>
        <v>8.49210031928929+2.24364817213412i</v>
      </c>
      <c r="I1679" t="str">
        <f t="shared" si="848"/>
        <v>606.720081224529i</v>
      </c>
      <c r="J1679" t="str">
        <f t="shared" si="842"/>
        <v>-497.272690222543+132.730938729328i</v>
      </c>
      <c r="K1679" t="str">
        <f t="shared" si="849"/>
        <v>0.304006214640629-1.13895064440853i</v>
      </c>
      <c r="L1679" t="str">
        <f t="shared" si="850"/>
        <v>0.0224669276653784-0.0714980354808665i</v>
      </c>
      <c r="M1679" t="str">
        <f t="shared" si="851"/>
        <v>0.326473142306007-1.2104486798894i</v>
      </c>
      <c r="N1679" t="str">
        <f t="shared" si="852"/>
        <v>-1.5829689847372i</v>
      </c>
      <c r="O1679" t="str">
        <f t="shared" si="853"/>
        <v>-0.0121723573334362-0.999925914114114i</v>
      </c>
      <c r="P1679" t="str">
        <f t="shared" si="854"/>
        <v>1.01217235733344+0.999925914114114i</v>
      </c>
      <c r="Q1679" t="str">
        <f t="shared" si="855"/>
        <v>-1.01217235733344+0.583043070623086i</v>
      </c>
      <c r="R1679" t="str">
        <f t="shared" si="856"/>
        <v>-0.323572719059816-1.17428888192118i</v>
      </c>
      <c r="S1679" t="str">
        <f t="shared" si="857"/>
        <v>0.163575940179513i</v>
      </c>
      <c r="T1679" t="str">
        <f t="shared" si="858"/>
        <v>0.192085407902606-0.0529287117366508i</v>
      </c>
      <c r="U1679" t="str">
        <f t="shared" si="859"/>
        <v>0.0000333333333333333-0.000730588001064495i</v>
      </c>
      <c r="V1679" t="str">
        <f t="shared" si="860"/>
        <v>6.66666666666667E-06-0.00730588001064495i</v>
      </c>
      <c r="W1679" t="str">
        <f t="shared" si="861"/>
        <v>0.0000276027595959807-0.000664280645848076i</v>
      </c>
      <c r="X1679" t="str">
        <f t="shared" si="862"/>
        <v>0.0000349335063470811-0.000663588603700467i</v>
      </c>
      <c r="Y1679" t="str">
        <f t="shared" si="863"/>
        <v>0.009+0.970752129959246i</v>
      </c>
      <c r="Z1679" t="str">
        <f t="shared" si="864"/>
        <v>-0.00820385803016956-0.000508534393441783i</v>
      </c>
      <c r="AA1679" t="str">
        <f t="shared" si="865"/>
        <v>0.115198225011873-12.3689319893732i</v>
      </c>
      <c r="AB1679" t="str">
        <f t="shared" si="866"/>
        <v>0.905957862454042-0.249634696726652i</v>
      </c>
      <c r="AC1679" t="str">
        <f t="shared" si="867"/>
        <v>0.993600921044838-1.17811452251187i</v>
      </c>
      <c r="AD1679" t="str">
        <f t="shared" si="868"/>
        <v>0.502804196848233+0.344933486172465i</v>
      </c>
      <c r="AE1679" t="str">
        <f t="shared" si="869"/>
        <v>-0.00394952370674787-0.00308547857767456i</v>
      </c>
      <c r="AF1679" t="str">
        <f t="shared" si="870"/>
        <v>-14.4491308229511-2.12212170796012i</v>
      </c>
      <c r="AG1679" t="str">
        <f t="shared" si="871"/>
        <v>1.01565425915603-0.0223694829857474i</v>
      </c>
      <c r="AH1679" t="str">
        <f t="shared" si="872"/>
        <v>0.0485686750350411+0.0532172334010355i</v>
      </c>
      <c r="AI1679">
        <f t="shared" si="873"/>
        <v>-22.847497972502936</v>
      </c>
      <c r="AJ1679">
        <f t="shared" si="874"/>
        <v>47.614878977651273</v>
      </c>
      <c r="AK1679"/>
      <c r="AL1679"/>
      <c r="AM1679"/>
      <c r="AN1679"/>
    </row>
    <row r="1680" spans="1:40" x14ac:dyDescent="0.25">
      <c r="A1680"/>
      <c r="B1680">
        <f t="shared" si="840"/>
        <v>154600</v>
      </c>
      <c r="C1680" s="237" t="str">
        <f t="shared" si="843"/>
        <v>-3.19759709800362E-06+0.0158410248460597i</v>
      </c>
      <c r="D1680" s="208" t="str">
        <f t="shared" si="844"/>
        <v>-5.95703047191704+0.121447857153124i</v>
      </c>
      <c r="E1680" t="str">
        <f t="shared" si="845"/>
        <v>2870</v>
      </c>
      <c r="F1680" t="str">
        <f t="shared" si="846"/>
        <v>0.777000777000777</v>
      </c>
      <c r="G1680" t="str">
        <f t="shared" si="841"/>
        <v>0.777000777000777</v>
      </c>
      <c r="H1680" t="str">
        <f t="shared" si="847"/>
        <v>8.49286779007229+2.24241637937389i</v>
      </c>
      <c r="I1680" t="str">
        <f t="shared" si="848"/>
        <v>607.112780306227i</v>
      </c>
      <c r="J1680" t="str">
        <f t="shared" si="842"/>
        <v>-497.917912155903+132.816848722033i</v>
      </c>
      <c r="K1680" t="str">
        <f t="shared" si="849"/>
        <v>0.303637702260533-1.13830927488569i</v>
      </c>
      <c r="L1680" t="str">
        <f t="shared" si="850"/>
        <v>0.0224404805254944-0.0714600935149017i</v>
      </c>
      <c r="M1680" t="str">
        <f t="shared" si="851"/>
        <v>0.326078182786027-1.20976936840059i</v>
      </c>
      <c r="N1680" t="str">
        <f t="shared" si="852"/>
        <v>-1.58399356013185i</v>
      </c>
      <c r="O1680" t="str">
        <f t="shared" si="853"/>
        <v>-0.0131968502532706-0.99991291778004i</v>
      </c>
      <c r="P1680" t="str">
        <f t="shared" si="854"/>
        <v>1.01319685025327+0.99991291778004i</v>
      </c>
      <c r="Q1680" t="str">
        <f t="shared" si="855"/>
        <v>-1.01319685025327+0.58408064235181i</v>
      </c>
      <c r="R1680" t="str">
        <f t="shared" si="856"/>
        <v>-0.323559432964241-1.17341237186791i</v>
      </c>
      <c r="S1680" t="str">
        <f t="shared" si="857"/>
        <v>0.163681814574451i</v>
      </c>
      <c r="T1680" t="str">
        <f t="shared" si="858"/>
        <v>0.19206626627145-0.0529607951102674i</v>
      </c>
      <c r="U1680" t="str">
        <f t="shared" si="859"/>
        <v>0.0000333333333333333-0.000730115434440263i</v>
      </c>
      <c r="V1680" t="str">
        <f t="shared" si="860"/>
        <v>6.66666666666667E-06-0.00730115434440263i</v>
      </c>
      <c r="W1680" t="str">
        <f t="shared" si="861"/>
        <v>0.0000276027588887285-0.000663851110848927i</v>
      </c>
      <c r="X1680" t="str">
        <f t="shared" si="862"/>
        <v>0.0000349240130900468-0.000663159621182038i</v>
      </c>
      <c r="Y1680" t="str">
        <f t="shared" si="863"/>
        <v>0.009+0.971380448489964i</v>
      </c>
      <c r="Z1680" t="str">
        <f t="shared" si="864"/>
        <v>-0.00819324627792394-0.000507988804028394i</v>
      </c>
      <c r="AA1680" t="str">
        <f t="shared" si="865"/>
        <v>0.115048934313795-12.3609218453331i</v>
      </c>
      <c r="AB1680" t="str">
        <f t="shared" si="866"/>
        <v>0.905867582242571-0.249786015792996i</v>
      </c>
      <c r="AC1680" t="str">
        <f t="shared" si="867"/>
        <v>0.993200184501237-1.17734062293931i</v>
      </c>
      <c r="AD1680" t="str">
        <f t="shared" si="868"/>
        <v>0.503162087914675+0.344952765392368i</v>
      </c>
      <c r="AE1680" t="str">
        <f t="shared" si="869"/>
        <v>-0.00394729876126138-0.00308188366838278i</v>
      </c>
      <c r="AF1680" t="str">
        <f t="shared" si="870"/>
        <v>-14.4498982619893-2.12096852222077i</v>
      </c>
      <c r="AG1680" t="str">
        <f t="shared" si="871"/>
        <v>1.01564499721596-0.0223710960822474i</v>
      </c>
      <c r="AH1680" t="str">
        <f t="shared" si="872"/>
        <v>0.0485526450356746+0.0531594975793634i</v>
      </c>
      <c r="AI1680">
        <f t="shared" si="873"/>
        <v>-22.853943645340131</v>
      </c>
      <c r="AJ1680">
        <f t="shared" si="874"/>
        <v>47.593327858279473</v>
      </c>
      <c r="AK1680"/>
      <c r="AL1680"/>
      <c r="AM1680"/>
      <c r="AN1680"/>
    </row>
    <row r="1681" spans="1:40" x14ac:dyDescent="0.25">
      <c r="A1681"/>
      <c r="B1681">
        <f t="shared" si="840"/>
        <v>154700</v>
      </c>
      <c r="C1681" s="237" t="str">
        <f t="shared" si="843"/>
        <v>-3.19346450138474E-06+0.015830785011828i</v>
      </c>
      <c r="D1681" s="208" t="str">
        <f t="shared" si="844"/>
        <v>-5.9570304402338+0.121369351757348i</v>
      </c>
      <c r="E1681" t="str">
        <f t="shared" si="845"/>
        <v>2870</v>
      </c>
      <c r="F1681" t="str">
        <f t="shared" si="846"/>
        <v>0.777000777000777</v>
      </c>
      <c r="G1681" t="str">
        <f t="shared" si="841"/>
        <v>0.777000777000777</v>
      </c>
      <c r="H1681" t="str">
        <f t="shared" si="847"/>
        <v>8.49363392285614+2.24118579673649i</v>
      </c>
      <c r="I1681" t="str">
        <f t="shared" si="848"/>
        <v>607.505479387926i</v>
      </c>
      <c r="J1681" t="str">
        <f t="shared" si="842"/>
        <v>-498.563551573529+132.902758714738i</v>
      </c>
      <c r="K1681" t="str">
        <f t="shared" si="849"/>
        <v>0.30326984463015-1.13766856524396i</v>
      </c>
      <c r="L1681" t="str">
        <f t="shared" si="850"/>
        <v>0.0224140785253381-0.0714221864352702i</v>
      </c>
      <c r="M1681" t="str">
        <f t="shared" si="851"/>
        <v>0.325683923155488-1.20909075167923i</v>
      </c>
      <c r="N1681" t="str">
        <f t="shared" si="852"/>
        <v>-1.5850181355265i</v>
      </c>
      <c r="O1681" t="str">
        <f t="shared" si="853"/>
        <v>-0.0142213293196501-0.999898871782733i</v>
      </c>
      <c r="P1681" t="str">
        <f t="shared" si="854"/>
        <v>1.01422132931965+0.999898871782733i</v>
      </c>
      <c r="Q1681" t="str">
        <f t="shared" si="855"/>
        <v>-1.01422132931965+0.585119263743767i</v>
      </c>
      <c r="R1681" t="str">
        <f t="shared" si="856"/>
        <v>-0.323546136531547-1.17253691536437i</v>
      </c>
      <c r="S1681" t="str">
        <f t="shared" si="857"/>
        <v>0.16378768896939i</v>
      </c>
      <c r="T1681" t="str">
        <f t="shared" si="858"/>
        <v>0.192047111598827-0.0529928739774768i</v>
      </c>
      <c r="U1681" t="str">
        <f t="shared" si="859"/>
        <v>0.0000333333333333334-0.000729643478761893i</v>
      </c>
      <c r="V1681" t="str">
        <f t="shared" si="860"/>
        <v>6.66666666666667E-06-0.00729643478761893i</v>
      </c>
      <c r="W1681" t="str">
        <f t="shared" si="861"/>
        <v>0.0000276027581810188-0.000663422131255099i</v>
      </c>
      <c r="X1681" t="str">
        <f t="shared" si="862"/>
        <v>0.0000349145382319161-0.000662731193151279i</v>
      </c>
      <c r="Y1681" t="str">
        <f t="shared" si="863"/>
        <v>0.009+0.972008767020682i</v>
      </c>
      <c r="Z1681" t="str">
        <f t="shared" si="864"/>
        <v>-0.00818265510786401-0.000507444340325582i</v>
      </c>
      <c r="AA1681" t="str">
        <f t="shared" si="865"/>
        <v>0.114899933837113-12.3529220754938i</v>
      </c>
      <c r="AB1681" t="str">
        <f t="shared" si="866"/>
        <v>0.905777240521901-0.249937313605174i</v>
      </c>
      <c r="AC1681" t="str">
        <f t="shared" si="867"/>
        <v>0.992800190818558-1.17656744943444i</v>
      </c>
      <c r="AD1681" t="str">
        <f t="shared" si="868"/>
        <v>0.503520026766947+0.344971690370843i</v>
      </c>
      <c r="AE1681" t="str">
        <f t="shared" si="869"/>
        <v>-0.00394507678708513-0.00307829275210492i</v>
      </c>
      <c r="AF1681" t="str">
        <f t="shared" si="870"/>
        <v>-14.4506643630899-2.11981644497914i</v>
      </c>
      <c r="AG1681" t="str">
        <f t="shared" si="871"/>
        <v>1.01563573143433-0.0223727092755262i</v>
      </c>
      <c r="AH1681" t="str">
        <f t="shared" si="872"/>
        <v>0.0485366275937994+0.0531018240212699i</v>
      </c>
      <c r="AI1681">
        <f t="shared" si="873"/>
        <v>-22.860386301702455</v>
      </c>
      <c r="AJ1681">
        <f t="shared" si="874"/>
        <v>47.57177079410571</v>
      </c>
      <c r="AK1681"/>
      <c r="AL1681"/>
      <c r="AM1681"/>
      <c r="AN1681"/>
    </row>
    <row r="1682" spans="1:40" x14ac:dyDescent="0.25">
      <c r="A1682"/>
      <c r="B1682">
        <f t="shared" si="840"/>
        <v>154800</v>
      </c>
      <c r="C1682" s="237" t="str">
        <f t="shared" si="843"/>
        <v>-3.18933991108648E-06+0.0158205584073547i</v>
      </c>
      <c r="D1682" s="208" t="str">
        <f t="shared" si="844"/>
        <v>-5.95703040861194+0.121290947789719i</v>
      </c>
      <c r="E1682" t="str">
        <f t="shared" si="845"/>
        <v>2870</v>
      </c>
      <c r="F1682" t="str">
        <f t="shared" si="846"/>
        <v>0.777000777000777</v>
      </c>
      <c r="G1682" t="str">
        <f t="shared" si="841"/>
        <v>0.777000777000777</v>
      </c>
      <c r="H1682" t="str">
        <f t="shared" si="847"/>
        <v>8.49439872065752+2.23995642273829i</v>
      </c>
      <c r="I1682" t="str">
        <f t="shared" si="848"/>
        <v>607.898178469625i</v>
      </c>
      <c r="J1682" t="str">
        <f t="shared" si="842"/>
        <v>-499.209608475421+132.988668707443i</v>
      </c>
      <c r="K1682" t="str">
        <f t="shared" si="849"/>
        <v>0.302902640236165-1.13702851459558i</v>
      </c>
      <c r="L1682" t="str">
        <f t="shared" si="850"/>
        <v>0.0223877215659585-0.0713843142053963i</v>
      </c>
      <c r="M1682" t="str">
        <f t="shared" si="851"/>
        <v>0.325290361802123-1.20841282880098i</v>
      </c>
      <c r="N1682" t="str">
        <f t="shared" si="852"/>
        <v>-1.58604271092115i</v>
      </c>
      <c r="O1682" t="str">
        <f t="shared" si="853"/>
        <v>-0.0152457934571229-0.999883776136938i</v>
      </c>
      <c r="P1682" t="str">
        <f t="shared" si="854"/>
        <v>1.01524579345712+0.999883776136938i</v>
      </c>
      <c r="Q1682" t="str">
        <f t="shared" si="855"/>
        <v>-1.01524579345712+0.586158934784212i</v>
      </c>
      <c r="R1682" t="str">
        <f t="shared" si="856"/>
        <v>-0.323532829758089-1.17166251036124i</v>
      </c>
      <c r="S1682" t="str">
        <f t="shared" si="857"/>
        <v>0.163893563364328i</v>
      </c>
      <c r="T1682" t="str">
        <f t="shared" si="858"/>
        <v>0.192027943883498-0.0530249483343977i</v>
      </c>
      <c r="U1682" t="str">
        <f t="shared" si="859"/>
        <v>0.0000333333333333334-0.000729172132845382i</v>
      </c>
      <c r="V1682" t="str">
        <f t="shared" si="860"/>
        <v>6.66666666666667E-06-0.00729172132845382i</v>
      </c>
      <c r="W1682" t="str">
        <f t="shared" si="861"/>
        <v>0.0000276027574728513-0.000662993705990226i</v>
      </c>
      <c r="X1682" t="str">
        <f t="shared" si="862"/>
        <v>0.0000349050817251703-0.00066230331853413i</v>
      </c>
      <c r="Y1682" t="str">
        <f t="shared" si="863"/>
        <v>0.009+0.9726370855514i</v>
      </c>
      <c r="Z1682" t="str">
        <f t="shared" si="864"/>
        <v>-0.0081720844667904-0.000506900999064496i</v>
      </c>
      <c r="AA1682" t="str">
        <f t="shared" si="865"/>
        <v>0.114751222829544-12.3449326597025i</v>
      </c>
      <c r="AB1682" t="str">
        <f t="shared" si="866"/>
        <v>0.905686837286188-0.25008859014488i</v>
      </c>
      <c r="AC1682" t="str">
        <f t="shared" si="867"/>
        <v>0.992400938312421-1.17579500102363i</v>
      </c>
      <c r="AD1682" t="str">
        <f t="shared" si="868"/>
        <v>0.503878013072953+0.344990261027177i</v>
      </c>
      <c r="AE1682" t="str">
        <f t="shared" si="869"/>
        <v>-0.00394285777580849-0.00307470582156747i</v>
      </c>
      <c r="AF1682" t="str">
        <f t="shared" si="870"/>
        <v>-14.4514291292695-2.11866547494857i</v>
      </c>
      <c r="AG1682" t="str">
        <f t="shared" si="871"/>
        <v>1.01562646181482-0.0223743225504988i</v>
      </c>
      <c r="AH1682" t="str">
        <f t="shared" si="872"/>
        <v>0.048520622664329+0.0530442126148915i</v>
      </c>
      <c r="AI1682">
        <f t="shared" si="873"/>
        <v>-22.86682594669562</v>
      </c>
      <c r="AJ1682">
        <f t="shared" si="874"/>
        <v>47.550207793307408</v>
      </c>
      <c r="AK1682"/>
      <c r="AL1682"/>
      <c r="AM1682"/>
      <c r="AN1682"/>
    </row>
    <row r="1683" spans="1:40" x14ac:dyDescent="0.25">
      <c r="A1683"/>
      <c r="B1683">
        <f t="shared" si="840"/>
        <v>154900</v>
      </c>
      <c r="C1683" s="237" t="str">
        <f t="shared" si="843"/>
        <v>-3.18522330644068E-06+0.0158103450070173i</v>
      </c>
      <c r="D1683" s="208" t="str">
        <f t="shared" si="844"/>
        <v>-5.95703037705131+0.121212645053799i</v>
      </c>
      <c r="E1683" t="str">
        <f t="shared" si="845"/>
        <v>2870</v>
      </c>
      <c r="F1683" t="str">
        <f t="shared" si="846"/>
        <v>0.777000777000777</v>
      </c>
      <c r="G1683" t="str">
        <f t="shared" si="841"/>
        <v>0.777000777000777</v>
      </c>
      <c r="H1683" t="str">
        <f t="shared" si="847"/>
        <v>8.49516218648489+2.23872825589711i</v>
      </c>
      <c r="I1683" t="str">
        <f t="shared" si="848"/>
        <v>608.290877551324i</v>
      </c>
      <c r="J1683" t="str">
        <f t="shared" si="842"/>
        <v>-499.856082861579+133.074578700148i</v>
      </c>
      <c r="K1683" t="str">
        <f t="shared" si="849"/>
        <v>0.302536087569517-1.136389122054i</v>
      </c>
      <c r="L1683" t="str">
        <f t="shared" si="850"/>
        <v>0.0223614095486642-0.0713464767887173i</v>
      </c>
      <c r="M1683" t="str">
        <f t="shared" si="851"/>
        <v>0.324897497118181-1.20773559884272i</v>
      </c>
      <c r="N1683" t="str">
        <f t="shared" si="852"/>
        <v>-1.58706728631581i</v>
      </c>
      <c r="O1683" t="str">
        <f t="shared" si="853"/>
        <v>-0.0162702415902634-0.999867630858502i</v>
      </c>
      <c r="P1683" t="str">
        <f t="shared" si="854"/>
        <v>1.01627024159026+0.999867630858502i</v>
      </c>
      <c r="Q1683" t="str">
        <f t="shared" si="855"/>
        <v>-1.01627024159026+0.587199655457308i</v>
      </c>
      <c r="R1683" t="str">
        <f t="shared" si="856"/>
        <v>-0.323519512640229-1.17078915481447i</v>
      </c>
      <c r="S1683" t="str">
        <f t="shared" si="857"/>
        <v>0.163999437759266i</v>
      </c>
      <c r="T1683" t="str">
        <f t="shared" si="858"/>
        <v>0.192008763124219-0.0530570181771493i</v>
      </c>
      <c r="U1683" t="str">
        <f t="shared" si="859"/>
        <v>0.0000333333333333332-0.000728701395509777i</v>
      </c>
      <c r="V1683" t="str">
        <f t="shared" si="860"/>
        <v>6.66666666666667E-06-0.00728701395509777i</v>
      </c>
      <c r="W1683" t="str">
        <f t="shared" si="861"/>
        <v>0.0000276027567642262-0.000662565833980715i</v>
      </c>
      <c r="X1683" t="str">
        <f t="shared" si="862"/>
        <v>0.000034895643522444-0.000661875996259289i</v>
      </c>
      <c r="Y1683" t="str">
        <f t="shared" si="863"/>
        <v>0.009+0.973265404082118i</v>
      </c>
      <c r="Z1683" t="str">
        <f t="shared" si="864"/>
        <v>-0.00816153430167534-0.00050635877698823i</v>
      </c>
      <c r="AA1683" t="str">
        <f t="shared" si="865"/>
        <v>0.114602800541243-12.3369535778585i</v>
      </c>
      <c r="AB1683" t="str">
        <f t="shared" si="866"/>
        <v>0.905596372529566-0.250239845393812i</v>
      </c>
      <c r="AC1683" t="str">
        <f t="shared" si="867"/>
        <v>0.992002425303155-1.17502327673448i</v>
      </c>
      <c r="AD1683" t="str">
        <f t="shared" si="868"/>
        <v>0.504236046500486+0.345008477280928i</v>
      </c>
      <c r="AE1683" t="str">
        <f t="shared" si="869"/>
        <v>-0.00394064171904833-0.00307112286951643i</v>
      </c>
      <c r="AF1683" t="str">
        <f t="shared" si="870"/>
        <v>-14.4521925635362-2.11751561084331i</v>
      </c>
      <c r="AG1683" t="str">
        <f t="shared" si="871"/>
        <v>1.01561718836111-0.0223759358921142i</v>
      </c>
      <c r="AH1683" t="str">
        <f t="shared" si="872"/>
        <v>0.0485046302023272+0.0529866632486536i</v>
      </c>
      <c r="AI1683">
        <f t="shared" si="873"/>
        <v>-22.873262585416345</v>
      </c>
      <c r="AJ1683">
        <f t="shared" si="874"/>
        <v>47.528638864036708</v>
      </c>
      <c r="AK1683"/>
      <c r="AL1683"/>
      <c r="AM1683"/>
      <c r="AN1683"/>
    </row>
    <row r="1684" spans="1:40" x14ac:dyDescent="0.25">
      <c r="A1684"/>
      <c r="B1684">
        <f t="shared" si="840"/>
        <v>155000</v>
      </c>
      <c r="C1684" s="237" t="str">
        <f t="shared" si="843"/>
        <v>-3.18111466684586E-06+0.0158001447852593i</v>
      </c>
      <c r="D1684" s="208" t="str">
        <f t="shared" si="844"/>
        <v>-5.95703034555174+0.121134443353655i</v>
      </c>
      <c r="E1684" t="str">
        <f t="shared" si="845"/>
        <v>2870</v>
      </c>
      <c r="F1684" t="str">
        <f t="shared" si="846"/>
        <v>0.777000777000777</v>
      </c>
      <c r="G1684" t="str">
        <f t="shared" si="841"/>
        <v>0.777000777000777</v>
      </c>
      <c r="H1684" t="str">
        <f t="shared" si="847"/>
        <v>8.49592432333853+2.23750129473227i</v>
      </c>
      <c r="I1684" t="str">
        <f t="shared" si="848"/>
        <v>608.683576633022i</v>
      </c>
      <c r="J1684" t="str">
        <f t="shared" si="842"/>
        <v>-500.502974732003+133.160488692853i</v>
      </c>
      <c r="K1684" t="str">
        <f t="shared" si="849"/>
        <v>0.302170185125387-1.13575038673385i</v>
      </c>
      <c r="L1684" t="str">
        <f t="shared" si="850"/>
        <v>0.0223351423750225-0.0713086741486833i</v>
      </c>
      <c r="M1684" t="str">
        <f t="shared" si="851"/>
        <v>0.32450532750041-1.20705906088253i</v>
      </c>
      <c r="N1684" t="str">
        <f t="shared" si="852"/>
        <v>-1.58809186171046i</v>
      </c>
      <c r="O1684" t="str">
        <f t="shared" si="853"/>
        <v>-0.0172946726436321-0.999850435964374i</v>
      </c>
      <c r="P1684" t="str">
        <f t="shared" si="854"/>
        <v>1.01729467264363+0.999850435964374i</v>
      </c>
      <c r="Q1684" t="str">
        <f t="shared" si="855"/>
        <v>-1.01729467264363+0.588241425746086i</v>
      </c>
      <c r="R1684" t="str">
        <f t="shared" si="856"/>
        <v>-0.323506185174322-1.1699168466853i</v>
      </c>
      <c r="S1684" t="str">
        <f t="shared" si="857"/>
        <v>0.164105312154204i</v>
      </c>
      <c r="T1684" t="str">
        <f t="shared" si="858"/>
        <v>0.191989569319753-0.0530890835018478i</v>
      </c>
      <c r="U1684" t="str">
        <f t="shared" si="859"/>
        <v>0.0000333333333333333-0.000728231265577191i</v>
      </c>
      <c r="V1684" t="str">
        <f t="shared" si="860"/>
        <v>6.66666666666667E-06-0.00728231265577191i</v>
      </c>
      <c r="W1684" t="str">
        <f t="shared" si="861"/>
        <v>0.0000276027560551438-0.000662138514155761i</v>
      </c>
      <c r="X1684" t="str">
        <f t="shared" si="862"/>
        <v>0.0000348862235765256-0.000661449225258243i</v>
      </c>
      <c r="Y1684" t="str">
        <f t="shared" si="863"/>
        <v>0.009+0.973893722612836i</v>
      </c>
      <c r="Z1684" t="str">
        <f t="shared" si="864"/>
        <v>-0.00815100455966255-0.000505817670851804i</v>
      </c>
      <c r="AA1684" t="str">
        <f t="shared" si="865"/>
        <v>0.114454666224792-12.3289848099134i</v>
      </c>
      <c r="AB1684" t="str">
        <f t="shared" si="866"/>
        <v>0.905505846246199-0.250391079333651i</v>
      </c>
      <c r="AC1684" t="str">
        <f t="shared" si="867"/>
        <v>0.991604650115819-1.17425227559593i</v>
      </c>
      <c r="AD1684" t="str">
        <f t="shared" si="868"/>
        <v>0.504594126717197+0.345026339051958i</v>
      </c>
      <c r="AE1684" t="str">
        <f t="shared" si="869"/>
        <v>-0.00393842860844904-0.00306754388871779i</v>
      </c>
      <c r="AF1684" t="str">
        <f t="shared" si="870"/>
        <v>-14.4529546688903-2.11636685137861i</v>
      </c>
      <c r="AG1684" t="str">
        <f t="shared" si="871"/>
        <v>1.01560791107687-0.0223775492853542i</v>
      </c>
      <c r="AH1684" t="str">
        <f t="shared" si="872"/>
        <v>0.0484886501630114+0.052929175811281i</v>
      </c>
      <c r="AI1684">
        <f t="shared" si="873"/>
        <v>-22.879696222951015</v>
      </c>
      <c r="AJ1684">
        <f t="shared" si="874"/>
        <v>47.507064014424415</v>
      </c>
      <c r="AK1684"/>
      <c r="AL1684"/>
      <c r="AM1684"/>
      <c r="AN1684"/>
    </row>
    <row r="1685" spans="1:40" x14ac:dyDescent="0.25">
      <c r="A1685"/>
      <c r="B1685">
        <f t="shared" si="840"/>
        <v>155100</v>
      </c>
      <c r="C1685" s="237" t="str">
        <f t="shared" si="843"/>
        <v>-3.17701397176695E-06+0.0157899577165904i</v>
      </c>
      <c r="D1685" s="208" t="str">
        <f t="shared" si="844"/>
        <v>-5.95703031411308+0.12105634249386i</v>
      </c>
      <c r="E1685" t="str">
        <f t="shared" si="845"/>
        <v>2870</v>
      </c>
      <c r="F1685" t="str">
        <f t="shared" si="846"/>
        <v>0.777000777000777</v>
      </c>
      <c r="G1685" t="str">
        <f t="shared" si="841"/>
        <v>0.777000777000777</v>
      </c>
      <c r="H1685" t="str">
        <f t="shared" si="847"/>
        <v>8.49668513421057+2.23627553776459i</v>
      </c>
      <c r="I1685" t="str">
        <f t="shared" si="848"/>
        <v>609.076275714721i</v>
      </c>
      <c r="J1685" t="str">
        <f t="shared" si="842"/>
        <v>-501.150284086694+133.246398685558i</v>
      </c>
      <c r="K1685" t="str">
        <f t="shared" si="849"/>
        <v>0.301804931403183-1.13511230775098i</v>
      </c>
      <c r="L1685" t="str">
        <f t="shared" si="850"/>
        <v>0.0223089199468587-0.0712709062487585i</v>
      </c>
      <c r="M1685" t="str">
        <f t="shared" si="851"/>
        <v>0.324113851350042-1.20638321399974i</v>
      </c>
      <c r="N1685" t="str">
        <f t="shared" si="852"/>
        <v>-1.58911643710511i</v>
      </c>
      <c r="O1685" t="str">
        <f t="shared" si="853"/>
        <v>-0.0183190855418378-0.999832191472604i</v>
      </c>
      <c r="P1685" t="str">
        <f t="shared" si="854"/>
        <v>1.01831908554184+0.999832191472604i</v>
      </c>
      <c r="Q1685" t="str">
        <f t="shared" si="855"/>
        <v>-1.01831908554184+0.589284245632506i</v>
      </c>
      <c r="R1685" t="str">
        <f t="shared" si="856"/>
        <v>-0.32349284735672-1.16904558394021i</v>
      </c>
      <c r="S1685" t="str">
        <f t="shared" si="857"/>
        <v>0.164211186549142i</v>
      </c>
      <c r="T1685" t="str">
        <f t="shared" si="858"/>
        <v>0.191970362468856-0.0531211443046075i</v>
      </c>
      <c r="U1685" t="str">
        <f t="shared" si="859"/>
        <v>0.0000333333333333333-0.000727761741872758i</v>
      </c>
      <c r="V1685" t="str">
        <f t="shared" si="860"/>
        <v>6.66666666666667E-06-0.00727761741872759i</v>
      </c>
      <c r="W1685" t="str">
        <f t="shared" si="861"/>
        <v>0.0000276027553456037-0.000661711745447302i</v>
      </c>
      <c r="X1685" t="str">
        <f t="shared" si="862"/>
        <v>0.0000348768218403537-0.000661023004465207i</v>
      </c>
      <c r="Y1685" t="str">
        <f t="shared" si="863"/>
        <v>0.009+0.974522041143554i</v>
      </c>
      <c r="Z1685" t="str">
        <f t="shared" si="864"/>
        <v>-0.00814049518806583-0.000505277677422062i</v>
      </c>
      <c r="AA1685" t="str">
        <f t="shared" si="865"/>
        <v>0.114306819135193-12.3210263358703i</v>
      </c>
      <c r="AB1685" t="str">
        <f t="shared" si="866"/>
        <v>0.905415258430221-0.250542291946071i</v>
      </c>
      <c r="AC1685" t="str">
        <f t="shared" si="867"/>
        <v>0.99120761108015-1.17348199663816i</v>
      </c>
      <c r="AD1685" t="str">
        <f t="shared" si="868"/>
        <v>0.504952253390613+0.345043846260407i</v>
      </c>
      <c r="AE1685" t="str">
        <f t="shared" si="869"/>
        <v>-0.00393621843568204-0.00306396887195681i</v>
      </c>
      <c r="AF1685" t="str">
        <f t="shared" si="870"/>
        <v>-14.4537154483236-2.11521919527073i</v>
      </c>
      <c r="AG1685" t="str">
        <f t="shared" si="871"/>
        <v>1.01559862996579-0.0223791627152336i</v>
      </c>
      <c r="AH1685" t="str">
        <f t="shared" si="872"/>
        <v>0.0484726825017436+0.0528717501917831i</v>
      </c>
      <c r="AI1685">
        <f t="shared" si="873"/>
        <v>-22.886126864377662</v>
      </c>
      <c r="AJ1685">
        <f t="shared" si="874"/>
        <v>47.485483252577538</v>
      </c>
      <c r="AK1685"/>
      <c r="AL1685"/>
      <c r="AM1685"/>
      <c r="AN1685"/>
    </row>
    <row r="1686" spans="1:40" x14ac:dyDescent="0.25">
      <c r="A1686"/>
      <c r="B1686">
        <f t="shared" si="840"/>
        <v>155200</v>
      </c>
      <c r="C1686" s="237" t="str">
        <f t="shared" si="843"/>
        <v>-3.17292120073497E-06+0.0157797837755856i</v>
      </c>
      <c r="D1686" s="208" t="str">
        <f t="shared" si="844"/>
        <v>-5.95703028273517+0.12097834227949i</v>
      </c>
      <c r="E1686" t="str">
        <f t="shared" si="845"/>
        <v>2870</v>
      </c>
      <c r="F1686" t="str">
        <f t="shared" si="846"/>
        <v>0.777000777000777</v>
      </c>
      <c r="G1686" t="str">
        <f t="shared" si="841"/>
        <v>0.777000777000777</v>
      </c>
      <c r="H1686" t="str">
        <f t="shared" si="847"/>
        <v>8.49744462208496+2.23505098351636i</v>
      </c>
      <c r="I1686" t="str">
        <f t="shared" si="848"/>
        <v>609.46897479642i</v>
      </c>
      <c r="J1686" t="str">
        <f t="shared" si="842"/>
        <v>-501.798010925651+133.332308678263i</v>
      </c>
      <c r="K1686" t="str">
        <f t="shared" si="849"/>
        <v>0.301440324906527-1.1344748842224i</v>
      </c>
      <c r="L1686" t="str">
        <f t="shared" si="850"/>
        <v>0.0222827421662558-0.0712331730524207i</v>
      </c>
      <c r="M1686" t="str">
        <f t="shared" si="851"/>
        <v>0.323723067072783-1.20570805727482i</v>
      </c>
      <c r="N1686" t="str">
        <f t="shared" si="852"/>
        <v>-1.59014101249976i</v>
      </c>
      <c r="O1686" t="str">
        <f t="shared" si="853"/>
        <v>-0.0193434792094982-0.999812897402345i</v>
      </c>
      <c r="P1686" t="str">
        <f t="shared" si="854"/>
        <v>1.0193434792095+0.999812897402345i</v>
      </c>
      <c r="Q1686" t="str">
        <f t="shared" si="855"/>
        <v>-1.0193434792095+0.590328115097415i</v>
      </c>
      <c r="R1686" t="str">
        <f t="shared" si="856"/>
        <v>-0.323479499183764-1.16817536455091i</v>
      </c>
      <c r="S1686" t="str">
        <f t="shared" si="857"/>
        <v>0.16431706094408i</v>
      </c>
      <c r="T1686" t="str">
        <f t="shared" si="858"/>
        <v>0.191951142570285-0.053153200581539i</v>
      </c>
      <c r="U1686" t="str">
        <f t="shared" si="859"/>
        <v>0.0000333333333333334-0.000727292823224646i</v>
      </c>
      <c r="V1686" t="str">
        <f t="shared" si="860"/>
        <v>6.66666666666667E-06-0.00727292823224646i</v>
      </c>
      <c r="W1686" t="str">
        <f t="shared" si="861"/>
        <v>0.0000276027546356061-0.000661285526790038i</v>
      </c>
      <c r="X1686" t="str">
        <f t="shared" si="862"/>
        <v>0.00003486743826702-0.000660597332817157i</v>
      </c>
      <c r="Y1686" t="str">
        <f t="shared" si="863"/>
        <v>0.009+0.975150359674272i</v>
      </c>
      <c r="Z1686" t="str">
        <f t="shared" si="864"/>
        <v>-0.00813000613436904-0.000504738793477664i</v>
      </c>
      <c r="AA1686" t="str">
        <f t="shared" si="865"/>
        <v>0.114159258529856-12.3130781357844i</v>
      </c>
      <c r="AB1686" t="str">
        <f t="shared" si="866"/>
        <v>0.90532460907577-0.250693483212728i</v>
      </c>
      <c r="AC1686" t="str">
        <f t="shared" si="867"/>
        <v>0.990811306530601-1.17271243889262i</v>
      </c>
      <c r="AD1686" t="str">
        <f t="shared" si="868"/>
        <v>0.505310426188133+0.34506099882669i</v>
      </c>
      <c r="AE1686" t="str">
        <f t="shared" si="869"/>
        <v>-0.00393401119244617-0.00306039781203838i</v>
      </c>
      <c r="AF1686" t="str">
        <f t="shared" si="870"/>
        <v>-14.4544749048201-2.11407264123687i</v>
      </c>
      <c r="AG1686" t="str">
        <f t="shared" si="871"/>
        <v>1.01558934503156-0.0223807761668007i</v>
      </c>
      <c r="AH1686" t="str">
        <f t="shared" si="872"/>
        <v>0.0484567271740391+0.0528143862794625i</v>
      </c>
      <c r="AI1686">
        <f t="shared" si="873"/>
        <v>-22.892554514764356</v>
      </c>
      <c r="AJ1686">
        <f t="shared" si="874"/>
        <v>47.463896586579054</v>
      </c>
      <c r="AK1686"/>
      <c r="AL1686"/>
      <c r="AM1686"/>
      <c r="AN1686"/>
    </row>
    <row r="1687" spans="1:40" x14ac:dyDescent="0.25">
      <c r="A1687"/>
      <c r="B1687">
        <f t="shared" si="840"/>
        <v>155300</v>
      </c>
      <c r="C1687" s="237" t="str">
        <f t="shared" si="843"/>
        <v>-3.16883633334685E-06+0.0157696229368858i</v>
      </c>
      <c r="D1687" s="208" t="str">
        <f t="shared" si="844"/>
        <v>-5.95703025141785+0.120900442516125i</v>
      </c>
      <c r="E1687" t="str">
        <f t="shared" si="845"/>
        <v>2870</v>
      </c>
      <c r="F1687" t="str">
        <f t="shared" si="846"/>
        <v>0.777000777000777</v>
      </c>
      <c r="G1687" t="str">
        <f t="shared" si="841"/>
        <v>0.777000777000777</v>
      </c>
      <c r="H1687" t="str">
        <f t="shared" si="847"/>
        <v>8.49820278993759+2.23382763051138i</v>
      </c>
      <c r="I1687" t="str">
        <f t="shared" si="848"/>
        <v>609.861673878119i</v>
      </c>
      <c r="J1687" t="str">
        <f t="shared" si="842"/>
        <v>-502.446155248873+133.418218670969i</v>
      </c>
      <c r="K1687" t="str">
        <f t="shared" si="849"/>
        <v>0.301076364143244-1.13383811526633i</v>
      </c>
      <c r="L1687" t="str">
        <f t="shared" si="850"/>
        <v>0.0222566089355528-0.071195474523161i</v>
      </c>
      <c r="M1687" t="str">
        <f t="shared" si="851"/>
        <v>0.323332973078797-1.20503358978949i</v>
      </c>
      <c r="N1687" t="str">
        <f t="shared" si="852"/>
        <v>-1.59116558789441i</v>
      </c>
      <c r="O1687" t="str">
        <f t="shared" si="853"/>
        <v>-0.0203678525712516-0.999792553773849i</v>
      </c>
      <c r="P1687" t="str">
        <f t="shared" si="854"/>
        <v>1.02036785257125+0.999792553773849i</v>
      </c>
      <c r="Q1687" t="str">
        <f t="shared" si="855"/>
        <v>-1.02036785257125+0.591373034120561i</v>
      </c>
      <c r="R1687" t="str">
        <f t="shared" si="856"/>
        <v>-0.3234661406518-1.16730618649435i</v>
      </c>
      <c r="S1687" t="str">
        <f t="shared" si="857"/>
        <v>0.164422935339019i</v>
      </c>
      <c r="T1687" t="str">
        <f t="shared" si="858"/>
        <v>0.191931909622797-0.0531852523287529i</v>
      </c>
      <c r="U1687" t="str">
        <f t="shared" si="859"/>
        <v>0.0000333333333333332-0.000726824508464034i</v>
      </c>
      <c r="V1687" t="str">
        <f t="shared" si="860"/>
        <v>6.66666666666667E-06-0.00726824508464034i</v>
      </c>
      <c r="W1687" t="str">
        <f t="shared" si="861"/>
        <v>0.0000276027539251507-0.000660859857121402i</v>
      </c>
      <c r="X1687" t="str">
        <f t="shared" si="862"/>
        <v>0.0000348580728097657-0.000660172209253787i</v>
      </c>
      <c r="Y1687" t="str">
        <f t="shared" si="863"/>
        <v>0.009+0.97577867820499i</v>
      </c>
      <c r="Z1687" t="str">
        <f t="shared" si="864"/>
        <v>-0.00811953734622493-0.000504201015809005i</v>
      </c>
      <c r="AA1687" t="str">
        <f t="shared" si="865"/>
        <v>0.114011983668593-12.3051401897621i</v>
      </c>
      <c r="AB1687" t="str">
        <f t="shared" si="866"/>
        <v>0.905233898176981-0.250844653115278i</v>
      </c>
      <c r="AC1687" t="str">
        <f t="shared" si="867"/>
        <v>0.990415734806269-1.17194360139202i</v>
      </c>
      <c r="AD1687" t="str">
        <f t="shared" si="868"/>
        <v>0.505668644777039+0.345077796671516i</v>
      </c>
      <c r="AE1687" t="str">
        <f t="shared" si="869"/>
        <v>-0.00393180687046719-0.00305683070178672i</v>
      </c>
      <c r="AF1687" t="str">
        <f t="shared" si="870"/>
        <v>-14.4552330413554-2.11292718799525i</v>
      </c>
      <c r="AG1687" t="str">
        <f t="shared" si="871"/>
        <v>1.01558005627787-0.0223823896251365i</v>
      </c>
      <c r="AH1687" t="str">
        <f t="shared" si="872"/>
        <v>0.0484407841355593+0.0527570839639089i</v>
      </c>
      <c r="AI1687">
        <f t="shared" si="873"/>
        <v>-22.898979179170244</v>
      </c>
      <c r="AJ1687">
        <f t="shared" si="874"/>
        <v>47.442304024489083</v>
      </c>
      <c r="AK1687"/>
      <c r="AL1687"/>
      <c r="AM1687"/>
      <c r="AN1687"/>
    </row>
    <row r="1688" spans="1:40" x14ac:dyDescent="0.25">
      <c r="A1688"/>
      <c r="B1688">
        <f t="shared" si="840"/>
        <v>155400</v>
      </c>
      <c r="C1688" s="237" t="str">
        <f t="shared" si="843"/>
        <v>-3.16475934926514E-06+0.0157594751751969i</v>
      </c>
      <c r="D1688" s="208" t="str">
        <f t="shared" si="844"/>
        <v>-5.95703022016097+0.120822643009843i</v>
      </c>
      <c r="E1688" t="str">
        <f t="shared" si="845"/>
        <v>2870</v>
      </c>
      <c r="F1688" t="str">
        <f t="shared" si="846"/>
        <v>0.777000777000777</v>
      </c>
      <c r="G1688" t="str">
        <f t="shared" si="841"/>
        <v>0.777000777000777</v>
      </c>
      <c r="H1688" t="str">
        <f t="shared" si="847"/>
        <v>8.49895964073624+2.23260547727496i</v>
      </c>
      <c r="I1688" t="str">
        <f t="shared" si="848"/>
        <v>610.254372959817i</v>
      </c>
      <c r="J1688" t="str">
        <f t="shared" si="842"/>
        <v>-503.094717056362+133.504128663673i</v>
      </c>
      <c r="K1688" t="str">
        <f t="shared" si="849"/>
        <v>0.300713047625331-1.13320200000218i</v>
      </c>
      <c r="L1688" t="str">
        <f t="shared" si="850"/>
        <v>0.022230520157345-0.0711578106244855i</v>
      </c>
      <c r="M1688" t="str">
        <f t="shared" si="851"/>
        <v>0.322943567782676-1.20435981062667i</v>
      </c>
      <c r="N1688" t="str">
        <f t="shared" si="852"/>
        <v>-1.59219016328906i</v>
      </c>
      <c r="O1688" t="str">
        <f t="shared" si="853"/>
        <v>-0.021392204551757-0.999771160608474i</v>
      </c>
      <c r="P1688" t="str">
        <f t="shared" si="854"/>
        <v>1.02139220455176+0.999771160608474i</v>
      </c>
      <c r="Q1688" t="str">
        <f t="shared" si="855"/>
        <v>-1.02139220455176+0.592419002680586i</v>
      </c>
      <c r="R1688" t="str">
        <f t="shared" si="856"/>
        <v>-0.32345277175718-1.16643804775265i</v>
      </c>
      <c r="S1688" t="str">
        <f t="shared" si="857"/>
        <v>0.164528809733957i</v>
      </c>
      <c r="T1688" t="str">
        <f t="shared" si="858"/>
        <v>0.191912663625144-0.0532172995423581i</v>
      </c>
      <c r="U1688" t="str">
        <f t="shared" si="859"/>
        <v>0.0000333333333333333-0.000726356796425126i</v>
      </c>
      <c r="V1688" t="str">
        <f t="shared" si="860"/>
        <v>6.66666666666667E-06-0.00726356796425126i</v>
      </c>
      <c r="W1688" t="str">
        <f t="shared" si="861"/>
        <v>0.000027602753214238-0.000660434735381583i</v>
      </c>
      <c r="X1688" t="str">
        <f t="shared" si="862"/>
        <v>0.0000348487254219845-0.00065974763271755i</v>
      </c>
      <c r="Y1688" t="str">
        <f t="shared" si="863"/>
        <v>0.009+0.976406996735708i</v>
      </c>
      <c r="Z1688" t="str">
        <f t="shared" si="864"/>
        <v>-0.00810908877145514-0.000503664341218201i</v>
      </c>
      <c r="AA1688" t="str">
        <f t="shared" si="865"/>
        <v>0.113864993813603-12.2972124779614i</v>
      </c>
      <c r="AB1688" t="str">
        <f t="shared" si="866"/>
        <v>0.905143125727971-0.250995801635368i</v>
      </c>
      <c r="AC1688" t="str">
        <f t="shared" si="867"/>
        <v>0.990020894250893-1.17117548317037i</v>
      </c>
      <c r="AD1688" t="str">
        <f t="shared" si="868"/>
        <v>0.506026908824473+0.345094239715875i</v>
      </c>
      <c r="AE1688" t="str">
        <f t="shared" si="869"/>
        <v>-0.00392960546149801-0.00305326753404562i</v>
      </c>
      <c r="AF1688" t="str">
        <f t="shared" si="870"/>
        <v>-14.4559898608972-2.11178283426512i</v>
      </c>
      <c r="AG1688" t="str">
        <f t="shared" si="871"/>
        <v>1.01557076370841-0.0223840030753549i</v>
      </c>
      <c r="AH1688" t="str">
        <f t="shared" si="872"/>
        <v>0.0484248533421158+0.0526998431350041i</v>
      </c>
      <c r="AI1688">
        <f t="shared" si="873"/>
        <v>-22.905400862644672</v>
      </c>
      <c r="AJ1688">
        <f t="shared" si="874"/>
        <v>47.420705574345398</v>
      </c>
      <c r="AK1688"/>
      <c r="AL1688"/>
      <c r="AM1688"/>
      <c r="AN1688"/>
    </row>
    <row r="1689" spans="1:40" x14ac:dyDescent="0.25">
      <c r="A1689"/>
      <c r="B1689">
        <f t="shared" si="840"/>
        <v>155500</v>
      </c>
      <c r="C1689" s="237" t="str">
        <f t="shared" si="843"/>
        <v>-3.16069022821777E-06+0.0157493404652899i</v>
      </c>
      <c r="D1689" s="208" t="str">
        <f t="shared" si="844"/>
        <v>-5.95703018896437+0.120744943567223i</v>
      </c>
      <c r="E1689" t="str">
        <f t="shared" si="845"/>
        <v>2870</v>
      </c>
      <c r="F1689" t="str">
        <f t="shared" si="846"/>
        <v>0.777000777000777</v>
      </c>
      <c r="G1689" t="str">
        <f t="shared" si="841"/>
        <v>0.777000777000777</v>
      </c>
      <c r="H1689" t="str">
        <f t="shared" si="847"/>
        <v>8.49971517744061+2.2313845223339i</v>
      </c>
      <c r="I1689" t="str">
        <f t="shared" si="848"/>
        <v>610.647072041516i</v>
      </c>
      <c r="J1689" t="str">
        <f t="shared" si="842"/>
        <v>-503.743696348118+133.590038656378i</v>
      </c>
      <c r="K1689" t="str">
        <f t="shared" si="849"/>
        <v>0.300350373868977-1.13256653755055i</v>
      </c>
      <c r="L1689" t="str">
        <f t="shared" si="850"/>
        <v>0.0222044757344823-0.0711201813199134i</v>
      </c>
      <c r="M1689" t="str">
        <f t="shared" si="851"/>
        <v>0.322554849603459-1.20368671887046i</v>
      </c>
      <c r="N1689" t="str">
        <f t="shared" si="852"/>
        <v>-1.59321473868372i</v>
      </c>
      <c r="O1689" t="str">
        <f t="shared" si="853"/>
        <v>-0.0224165340757063-0.999748717928677i</v>
      </c>
      <c r="P1689" t="str">
        <f t="shared" si="854"/>
        <v>1.02241653407571+0.999748717928677i</v>
      </c>
      <c r="Q1689" t="str">
        <f t="shared" si="855"/>
        <v>-1.02241653407571+0.593466020755043i</v>
      </c>
      <c r="R1689" t="str">
        <f t="shared" si="856"/>
        <v>-0.323439392496232-1.16557094631316i</v>
      </c>
      <c r="S1689" t="str">
        <f t="shared" si="857"/>
        <v>0.164634684128895i</v>
      </c>
      <c r="T1689" t="str">
        <f t="shared" si="858"/>
        <v>0.191893404576084-0.0532493422184588i</v>
      </c>
      <c r="U1689" t="str">
        <f t="shared" si="859"/>
        <v>0.0000333333333333333-0.000725889685945111i</v>
      </c>
      <c r="V1689" t="str">
        <f t="shared" si="860"/>
        <v>6.66666666666667E-06-0.00725889685945111i</v>
      </c>
      <c r="W1689" t="str">
        <f t="shared" si="861"/>
        <v>0.0000276027525028675-0.000660010160513478i</v>
      </c>
      <c r="X1689" t="str">
        <f t="shared" si="862"/>
        <v>0.0000348393960572174-0.000659323602153587i</v>
      </c>
      <c r="Y1689" t="str">
        <f t="shared" si="863"/>
        <v>0.009+0.977035315266426i</v>
      </c>
      <c r="Z1689" t="str">
        <f t="shared" si="864"/>
        <v>-0.00809866035804878-0.000503128766518984i</v>
      </c>
      <c r="AA1689" t="str">
        <f t="shared" si="865"/>
        <v>0.113718288229471-12.2892949805912i</v>
      </c>
      <c r="AB1689" t="str">
        <f t="shared" si="866"/>
        <v>0.90505229172288-0.251146928754624i</v>
      </c>
      <c r="AC1689" t="str">
        <f t="shared" si="867"/>
        <v>0.989626783212893-1.17040808326292i</v>
      </c>
      <c r="AD1689" t="str">
        <f t="shared" si="868"/>
        <v>0.506385217997464+0.345110327881044i</v>
      </c>
      <c r="AE1689" t="str">
        <f t="shared" si="869"/>
        <v>-0.00392740695731822-0.00304970830167795i</v>
      </c>
      <c r="AF1689" t="str">
        <f t="shared" si="870"/>
        <v>-14.456745366405-2.11063957876668i</v>
      </c>
      <c r="AG1689" t="str">
        <f t="shared" si="871"/>
        <v>1.01556146732688-0.0223856165026024i</v>
      </c>
      <c r="AH1689" t="str">
        <f t="shared" si="872"/>
        <v>0.048408934749665+0.0526426636829129i</v>
      </c>
      <c r="AI1689">
        <f t="shared" si="873"/>
        <v>-22.911819570228324</v>
      </c>
      <c r="AJ1689">
        <f t="shared" si="874"/>
        <v>47.399101244161947</v>
      </c>
      <c r="AK1689"/>
      <c r="AL1689"/>
      <c r="AM1689"/>
      <c r="AN1689"/>
    </row>
    <row r="1690" spans="1:40" x14ac:dyDescent="0.25">
      <c r="A1690"/>
      <c r="B1690">
        <f t="shared" si="840"/>
        <v>155600</v>
      </c>
      <c r="C1690" s="237" t="str">
        <f t="shared" si="843"/>
        <v>-3.15662894999776E-06+0.0157392187820008i</v>
      </c>
      <c r="D1690" s="208" t="str">
        <f t="shared" si="844"/>
        <v>-5.95703015782791+0.12066734399534i</v>
      </c>
      <c r="E1690" t="str">
        <f t="shared" si="845"/>
        <v>2870</v>
      </c>
      <c r="F1690" t="str">
        <f t="shared" si="846"/>
        <v>0.777000777000777</v>
      </c>
      <c r="G1690" t="str">
        <f t="shared" si="841"/>
        <v>0.777000777000777</v>
      </c>
      <c r="H1690" t="str">
        <f t="shared" si="847"/>
        <v>8.50046940300243+2.23016476421652i</v>
      </c>
      <c r="I1690" t="str">
        <f t="shared" si="848"/>
        <v>611.039771123215i</v>
      </c>
      <c r="J1690" t="str">
        <f t="shared" si="842"/>
        <v>-504.393093124139+133.675948649083i</v>
      </c>
      <c r="K1690" t="str">
        <f t="shared" si="849"/>
        <v>0.299988341394519-1.13193172703323i</v>
      </c>
      <c r="L1690" t="str">
        <f t="shared" si="850"/>
        <v>0.022178475570069-0.0710825865729793i</v>
      </c>
      <c r="M1690" t="str">
        <f t="shared" si="851"/>
        <v>0.322166816964588-1.20301431360621i</v>
      </c>
      <c r="N1690" t="str">
        <f t="shared" si="852"/>
        <v>-1.59423931407837i</v>
      </c>
      <c r="O1690" t="str">
        <f t="shared" si="853"/>
        <v>-0.0234408400677846-0.999725225758016i</v>
      </c>
      <c r="P1690" t="str">
        <f t="shared" si="854"/>
        <v>1.02344084006778+0.999725225758016i</v>
      </c>
      <c r="Q1690" t="str">
        <f t="shared" si="855"/>
        <v>-1.02344084006778+0.594514088320354i</v>
      </c>
      <c r="R1690" t="str">
        <f t="shared" si="856"/>
        <v>-0.323426002865284-1.16470488016838i</v>
      </c>
      <c r="S1690" t="str">
        <f t="shared" si="857"/>
        <v>0.164740558523833i</v>
      </c>
      <c r="T1690" t="str">
        <f t="shared" si="858"/>
        <v>0.191874132474373-0.0532813803531577i</v>
      </c>
      <c r="U1690" t="str">
        <f t="shared" si="859"/>
        <v>0.0000333333333333334-0.000725423175864171i</v>
      </c>
      <c r="V1690" t="str">
        <f t="shared" si="860"/>
        <v>6.66666666666667E-06-0.00725423175864171i</v>
      </c>
      <c r="W1690" t="str">
        <f t="shared" si="861"/>
        <v>0.0000276027517910397-0.000659586131462706i</v>
      </c>
      <c r="X1690" t="str">
        <f t="shared" si="862"/>
        <v>0.0000348300846691567-0.000658900116509765i</v>
      </c>
      <c r="Y1690" t="str">
        <f t="shared" si="863"/>
        <v>0.009+0.977663633797143i</v>
      </c>
      <c r="Z1690" t="str">
        <f t="shared" si="864"/>
        <v>-0.00808825205416236-0.000502594288536708i</v>
      </c>
      <c r="AA1690" t="str">
        <f t="shared" si="865"/>
        <v>0.11357186618315-12.2813876779116i</v>
      </c>
      <c r="AB1690" t="str">
        <f t="shared" si="866"/>
        <v>0.904961396155842-0.251298034454665i</v>
      </c>
      <c r="AC1690" t="str">
        <f t="shared" si="867"/>
        <v>0.989233400045289-1.16964140070625i</v>
      </c>
      <c r="AD1690" t="str">
        <f t="shared" si="868"/>
        <v>0.506743571962897+0.345126061088592i</v>
      </c>
      <c r="AE1690" t="str">
        <f t="shared" si="869"/>
        <v>-0.00392521134973417-0.00304615299756601i</v>
      </c>
      <c r="AF1690" t="str">
        <f t="shared" si="870"/>
        <v>-14.4574995608303-2.10949742022118i</v>
      </c>
      <c r="AG1690" t="str">
        <f t="shared" si="871"/>
        <v>1.01555216713699-0.0223872298920579i</v>
      </c>
      <c r="AH1690" t="str">
        <f t="shared" si="872"/>
        <v>0.0483930283143092+0.0525855454980888i</v>
      </c>
      <c r="AI1690">
        <f t="shared" si="873"/>
        <v>-22.918235306952532</v>
      </c>
      <c r="AJ1690">
        <f t="shared" si="874"/>
        <v>47.377491041931492</v>
      </c>
      <c r="AK1690"/>
      <c r="AL1690"/>
      <c r="AM1690"/>
      <c r="AN1690"/>
    </row>
    <row r="1691" spans="1:40" x14ac:dyDescent="0.25">
      <c r="A1691"/>
      <c r="B1691">
        <f t="shared" si="840"/>
        <v>155700</v>
      </c>
      <c r="C1691" s="237" t="str">
        <f t="shared" si="843"/>
        <v>-3.15257549446304E-06+0.01572911010023i</v>
      </c>
      <c r="D1691" s="208" t="str">
        <f t="shared" si="844"/>
        <v>-5.95703012675141+0.120589844101763i</v>
      </c>
      <c r="E1691" t="str">
        <f t="shared" si="845"/>
        <v>2870</v>
      </c>
      <c r="F1691" t="str">
        <f t="shared" si="846"/>
        <v>0.777000777000777</v>
      </c>
      <c r="G1691" t="str">
        <f t="shared" si="841"/>
        <v>0.777000777000777</v>
      </c>
      <c r="H1691" t="str">
        <f t="shared" si="847"/>
        <v>8.50122232036533+2.22894620145261i</v>
      </c>
      <c r="I1691" t="str">
        <f t="shared" si="848"/>
        <v>611.432470204913i</v>
      </c>
      <c r="J1691" t="str">
        <f t="shared" si="842"/>
        <v>-505.042907384426+133.761858641789i</v>
      </c>
      <c r="K1691" t="str">
        <f t="shared" si="849"/>
        <v>0.29962694872644-1.1312975675732i</v>
      </c>
      <c r="L1691" t="str">
        <f t="shared" si="850"/>
        <v>0.0221525195674631-0.0710450263472323i</v>
      </c>
      <c r="M1691" t="str">
        <f t="shared" si="851"/>
        <v>0.321779468293903-1.20234259392043i</v>
      </c>
      <c r="N1691" t="str">
        <f t="shared" si="852"/>
        <v>-1.59526388947302i</v>
      </c>
      <c r="O1691" t="str">
        <f t="shared" si="853"/>
        <v>-0.0244651214527323-0.999700684121154i</v>
      </c>
      <c r="P1691" t="str">
        <f t="shared" si="854"/>
        <v>1.02446512145273+0.999700684121154i</v>
      </c>
      <c r="Q1691" t="str">
        <f t="shared" si="855"/>
        <v>-1.02446512145273+0.595563205351866i</v>
      </c>
      <c r="R1691" t="str">
        <f t="shared" si="856"/>
        <v>-0.323412602860689-1.16383984731594i</v>
      </c>
      <c r="S1691" t="str">
        <f t="shared" si="857"/>
        <v>0.164846432918771i</v>
      </c>
      <c r="T1691" t="str">
        <f t="shared" si="858"/>
        <v>0.19185484731876-0.0533134139425597i</v>
      </c>
      <c r="U1691" t="str">
        <f t="shared" si="859"/>
        <v>0.0000333333333333335-0.000724957265025467i</v>
      </c>
      <c r="V1691" t="str">
        <f t="shared" si="860"/>
        <v>6.66666666666667E-06-0.00724957265025467i</v>
      </c>
      <c r="W1691" t="str">
        <f t="shared" si="861"/>
        <v>0.0000276027510787541-0.000659162647177595i</v>
      </c>
      <c r="X1691" t="str">
        <f t="shared" si="862"/>
        <v>0.0000348207912116416-0.000658477174736641i</v>
      </c>
      <c r="Y1691" t="str">
        <f t="shared" si="863"/>
        <v>0.009+0.978291952327861i</v>
      </c>
      <c r="Z1691" t="str">
        <f t="shared" si="864"/>
        <v>-0.00807786380811877-0.000502060904108249i</v>
      </c>
      <c r="AA1691" t="str">
        <f t="shared" si="865"/>
        <v>0.113425726943958-12.2734905502336i</v>
      </c>
      <c r="AB1691" t="str">
        <f t="shared" si="866"/>
        <v>0.904870439020956-0.251449118717121i</v>
      </c>
      <c r="AC1691" t="str">
        <f t="shared" si="867"/>
        <v>0.988840743105684-1.16887543453814i</v>
      </c>
      <c r="AD1691" t="str">
        <f t="shared" si="868"/>
        <v>0.507101970387554+0.345141439260358i</v>
      </c>
      <c r="AE1691" t="str">
        <f t="shared" si="869"/>
        <v>-0.00392301863057905-0.00304260161461111i</v>
      </c>
      <c r="AF1691" t="str">
        <f t="shared" si="870"/>
        <v>-14.4582524471167-2.10835635735085i</v>
      </c>
      <c r="AG1691" t="str">
        <f t="shared" si="871"/>
        <v>1.01554286314243-0.0223888432289338i</v>
      </c>
      <c r="AH1691" t="str">
        <f t="shared" si="872"/>
        <v>0.0483771339923012+0.0525284884712706i</v>
      </c>
      <c r="AI1691">
        <f t="shared" si="873"/>
        <v>-22.92464807783908</v>
      </c>
      <c r="AJ1691">
        <f t="shared" si="874"/>
        <v>47.355874975621312</v>
      </c>
      <c r="AK1691"/>
      <c r="AL1691"/>
      <c r="AM1691"/>
      <c r="AN1691"/>
    </row>
    <row r="1692" spans="1:40" x14ac:dyDescent="0.25">
      <c r="A1692"/>
      <c r="B1692">
        <f t="shared" si="840"/>
        <v>155800</v>
      </c>
      <c r="C1692" s="237" t="str">
        <f t="shared" si="843"/>
        <v>-3.14852984153614E-06+0.0157190143949427i</v>
      </c>
      <c r="D1692" s="208" t="str">
        <f t="shared" si="844"/>
        <v>-5.95703009573474+0.120512443694561i</v>
      </c>
      <c r="E1692" t="str">
        <f t="shared" si="845"/>
        <v>2870</v>
      </c>
      <c r="F1692" t="str">
        <f t="shared" si="846"/>
        <v>0.777000777000777</v>
      </c>
      <c r="G1692" t="str">
        <f t="shared" si="841"/>
        <v>0.777000777000777</v>
      </c>
      <c r="H1692" t="str">
        <f t="shared" si="847"/>
        <v>8.50197393246503+2.22772883257351i</v>
      </c>
      <c r="I1692" t="str">
        <f t="shared" si="848"/>
        <v>611.825169286612i</v>
      </c>
      <c r="J1692" t="str">
        <f t="shared" si="842"/>
        <v>-505.69313912898+133.847768634493i</v>
      </c>
      <c r="K1692" t="str">
        <f t="shared" si="849"/>
        <v>0.299266194393351-1.13066405829463i</v>
      </c>
      <c r="L1692" t="str">
        <f t="shared" si="850"/>
        <v>0.0221266076302748-0.0710075006062358i</v>
      </c>
      <c r="M1692" t="str">
        <f t="shared" si="851"/>
        <v>0.321392802023626-1.20167155890087i</v>
      </c>
      <c r="N1692" t="str">
        <f t="shared" si="852"/>
        <v>-1.59628846486767i</v>
      </c>
      <c r="O1692" t="str">
        <f t="shared" si="853"/>
        <v>-0.0254893771553051-0.999675093043852i</v>
      </c>
      <c r="P1692" t="str">
        <f t="shared" si="854"/>
        <v>1.02548937715531+0.999675093043852i</v>
      </c>
      <c r="Q1692" t="str">
        <f t="shared" si="855"/>
        <v>-1.02548937715531+0.596613371823818i</v>
      </c>
      <c r="R1692" t="str">
        <f t="shared" si="856"/>
        <v>-0.32339919247877-1.16297584575865i</v>
      </c>
      <c r="S1692" t="str">
        <f t="shared" si="857"/>
        <v>0.16495230731371i</v>
      </c>
      <c r="T1692" t="str">
        <f t="shared" si="858"/>
        <v>0.191835549108003-0.0533454429827637i</v>
      </c>
      <c r="U1692" t="str">
        <f t="shared" si="859"/>
        <v>0.0000333333333333332-0.000724491952275125i</v>
      </c>
      <c r="V1692" t="str">
        <f t="shared" si="860"/>
        <v>6.66666666666667E-06-0.00724491952275125i</v>
      </c>
      <c r="W1692" t="str">
        <f t="shared" si="861"/>
        <v>0.0000276027503660108-0.000658739706609171i</v>
      </c>
      <c r="X1692" t="str">
        <f t="shared" si="862"/>
        <v>0.0000348115156386603-0.000658054775787478i</v>
      </c>
      <c r="Y1692" t="str">
        <f t="shared" si="863"/>
        <v>0.009+0.978920270858579i</v>
      </c>
      <c r="Z1692" t="str">
        <f t="shared" si="864"/>
        <v>-0.00806749556840701-0.000501528610081991i</v>
      </c>
      <c r="AA1692" t="str">
        <f t="shared" si="865"/>
        <v>0.113279869783565-12.2656035779189i</v>
      </c>
      <c r="AB1692" t="str">
        <f t="shared" si="866"/>
        <v>0.904779420312364-0.25160018152359i</v>
      </c>
      <c r="AC1692" t="str">
        <f t="shared" si="867"/>
        <v>0.988448810756309-1.1681101837977i</v>
      </c>
      <c r="AD1692" t="str">
        <f t="shared" si="868"/>
        <v>0.507460412938079+0.34515646231849i</v>
      </c>
      <c r="AE1692" t="str">
        <f t="shared" si="869"/>
        <v>-0.00392082879171253-0.00303905414573392i</v>
      </c>
      <c r="AF1692" t="str">
        <f t="shared" si="870"/>
        <v>-14.4590040281998-2.10721638887895i</v>
      </c>
      <c r="AG1692" t="str">
        <f t="shared" si="871"/>
        <v>1.01553355534693-0.0223904564984744i</v>
      </c>
      <c r="AH1692" t="str">
        <f t="shared" si="872"/>
        <v>0.0483612517400362+0.0524714924934826i</v>
      </c>
      <c r="AI1692">
        <f t="shared" si="873"/>
        <v>-22.931057887900792</v>
      </c>
      <c r="AJ1692">
        <f t="shared" si="874"/>
        <v>47.33425305317828</v>
      </c>
      <c r="AK1692"/>
      <c r="AL1692"/>
      <c r="AM1692"/>
      <c r="AN1692"/>
    </row>
    <row r="1693" spans="1:40" x14ac:dyDescent="0.25">
      <c r="A1693"/>
      <c r="B1693">
        <f t="shared" si="840"/>
        <v>155900</v>
      </c>
      <c r="C1693" s="237" t="str">
        <f t="shared" si="843"/>
        <v>-3.14449197120396E-06+0.0157089316411679i</v>
      </c>
      <c r="D1693" s="208" t="str">
        <f t="shared" si="844"/>
        <v>-5.95703006477774+0.120435142582287i</v>
      </c>
      <c r="E1693" t="str">
        <f t="shared" si="845"/>
        <v>2870</v>
      </c>
      <c r="F1693" t="str">
        <f t="shared" si="846"/>
        <v>0.777000777000777</v>
      </c>
      <c r="G1693" t="str">
        <f t="shared" si="841"/>
        <v>0.777000777000777</v>
      </c>
      <c r="H1693" t="str">
        <f t="shared" si="847"/>
        <v>8.50272424222925+2.22651265611204i</v>
      </c>
      <c r="I1693" t="str">
        <f t="shared" si="848"/>
        <v>612.217868368311i</v>
      </c>
      <c r="J1693" t="str">
        <f t="shared" si="842"/>
        <v>-506.3437883578+133.933678627198i</v>
      </c>
      <c r="K1693" t="str">
        <f t="shared" si="849"/>
        <v>0.29890607692799-1.1300311983229i</v>
      </c>
      <c r="L1693" t="str">
        <f t="shared" si="850"/>
        <v>0.0221007396623671-0.0709700093135688i</v>
      </c>
      <c r="M1693" t="str">
        <f t="shared" si="851"/>
        <v>0.321006816590357-1.20100120763647i</v>
      </c>
      <c r="N1693" t="str">
        <f t="shared" si="852"/>
        <v>-1.59731304026232i</v>
      </c>
      <c r="O1693" t="str">
        <f t="shared" si="853"/>
        <v>-0.0265136061002854-0.999648452552976i</v>
      </c>
      <c r="P1693" t="str">
        <f t="shared" si="854"/>
        <v>1.02651360610029+0.999648452552976i</v>
      </c>
      <c r="Q1693" t="str">
        <f t="shared" si="855"/>
        <v>-1.02651360610029+0.597664587709344i</v>
      </c>
      <c r="R1693" t="str">
        <f t="shared" si="856"/>
        <v>-0.323385771715839-1.16211287350442i</v>
      </c>
      <c r="S1693" t="str">
        <f t="shared" si="857"/>
        <v>0.165058181708648i</v>
      </c>
      <c r="T1693" t="str">
        <f t="shared" si="858"/>
        <v>0.191816237840852-0.0533774674698643i</v>
      </c>
      <c r="U1693" t="str">
        <f t="shared" si="859"/>
        <v>0.0000333333333333333-0.00072402723646225i</v>
      </c>
      <c r="V1693" t="str">
        <f t="shared" si="860"/>
        <v>6.66666666666667E-06-0.0072402723646225i</v>
      </c>
      <c r="W1693" t="str">
        <f t="shared" si="861"/>
        <v>0.0000276027496528102-0.000658317308711166i</v>
      </c>
      <c r="X1693" t="str">
        <f t="shared" si="862"/>
        <v>0.000034802257904349-0.000657632918618221i</v>
      </c>
      <c r="Y1693" t="str">
        <f t="shared" si="863"/>
        <v>0.009+0.979548589389297i</v>
      </c>
      <c r="Z1693" t="str">
        <f t="shared" si="864"/>
        <v>-0.00805714728368134-0.000500997403317772i</v>
      </c>
      <c r="AA1693" t="str">
        <f t="shared" si="865"/>
        <v>0.11313429397599-12.2577267413796i</v>
      </c>
      <c r="AB1693" t="str">
        <f t="shared" si="866"/>
        <v>0.904688340024171-0.251751222855655i</v>
      </c>
      <c r="AC1693" t="str">
        <f t="shared" si="867"/>
        <v>0.988057601363974-1.16734564752529i</v>
      </c>
      <c r="AD1693" t="str">
        <f t="shared" si="868"/>
        <v>0.507818899280979+0.345171130185401i</v>
      </c>
      <c r="AE1693" t="str">
        <f t="shared" si="869"/>
        <v>-0.00391864182502062-0.00303551058387397i</v>
      </c>
      <c r="AF1693" t="str">
        <f t="shared" si="870"/>
        <v>-14.459754307007-2.10607751352975i</v>
      </c>
      <c r="AG1693" t="str">
        <f t="shared" si="871"/>
        <v>1.01552424375418-0.0223920696859556i</v>
      </c>
      <c r="AH1693" t="str">
        <f t="shared" si="872"/>
        <v>0.0483453815140541+0.052414557456032i</v>
      </c>
      <c r="AI1693">
        <f t="shared" si="873"/>
        <v>-22.937464742141408</v>
      </c>
      <c r="AJ1693">
        <f t="shared" si="874"/>
        <v>47.312625282526398</v>
      </c>
      <c r="AK1693"/>
      <c r="AL1693"/>
      <c r="AM1693"/>
      <c r="AN1693"/>
    </row>
    <row r="1694" spans="1:40" x14ac:dyDescent="0.25">
      <c r="A1694"/>
      <c r="B1694">
        <f t="shared" si="840"/>
        <v>156000</v>
      </c>
      <c r="C1694" s="237" t="str">
        <f t="shared" si="843"/>
        <v>-3.14046186351752E-06+0.015698861813999i</v>
      </c>
      <c r="D1694" s="208" t="str">
        <f t="shared" si="844"/>
        <v>-5.95703003388025+0.120357940573992i</v>
      </c>
      <c r="E1694" t="str">
        <f t="shared" si="845"/>
        <v>2870</v>
      </c>
      <c r="F1694" t="str">
        <f t="shared" si="846"/>
        <v>0.777000777000777</v>
      </c>
      <c r="G1694" t="str">
        <f t="shared" si="841"/>
        <v>0.777000777000777</v>
      </c>
      <c r="H1694" t="str">
        <f t="shared" si="847"/>
        <v>8.50347325257777+2.22529767060255i</v>
      </c>
      <c r="I1694" t="str">
        <f t="shared" si="848"/>
        <v>612.61056745001i</v>
      </c>
      <c r="J1694" t="str">
        <f t="shared" si="842"/>
        <v>-506.994855070886+134.019588619904i</v>
      </c>
      <c r="K1694" t="str">
        <f t="shared" si="849"/>
        <v>0.298546594867197-1.12939898678454i</v>
      </c>
      <c r="L1694" t="str">
        <f t="shared" si="850"/>
        <v>0.0220749155678533-0.070932552432825i</v>
      </c>
      <c r="M1694" t="str">
        <f t="shared" si="851"/>
        <v>0.32062151043505-1.20033153921737i</v>
      </c>
      <c r="N1694" t="str">
        <f t="shared" si="852"/>
        <v>-1.59833761565698i</v>
      </c>
      <c r="O1694" t="str">
        <f t="shared" si="853"/>
        <v>-0.0275378072124948-0.99962076267649i</v>
      </c>
      <c r="P1694" t="str">
        <f t="shared" si="854"/>
        <v>1.02753780721249+0.99962076267649i</v>
      </c>
      <c r="Q1694" t="str">
        <f t="shared" si="855"/>
        <v>-1.02753780721249+0.59871685298049i</v>
      </c>
      <c r="R1694" t="str">
        <f t="shared" si="856"/>
        <v>-0.323372340568216-1.16125092856625i</v>
      </c>
      <c r="S1694" t="str">
        <f t="shared" si="857"/>
        <v>0.165164056103586i</v>
      </c>
      <c r="T1694" t="str">
        <f t="shared" si="858"/>
        <v>0.191796913516057-0.0534094873999567i</v>
      </c>
      <c r="U1694" t="str">
        <f t="shared" si="859"/>
        <v>0.0000333333333333334-0.000723563116438878i</v>
      </c>
      <c r="V1694" t="str">
        <f t="shared" si="860"/>
        <v>6.66666666666667E-06-0.00723563116438878i</v>
      </c>
      <c r="W1694" t="str">
        <f t="shared" si="861"/>
        <v>0.000027602748939152-0.000657895452439973i</v>
      </c>
      <c r="X1694" t="str">
        <f t="shared" si="862"/>
        <v>0.0000347930179629897-0.00065721160218748i</v>
      </c>
      <c r="Y1694" t="str">
        <f t="shared" si="863"/>
        <v>0.009+0.980176907920015i</v>
      </c>
      <c r="Z1694" t="str">
        <f t="shared" si="864"/>
        <v>-0.00804681890276047-0.000500467280686806i</v>
      </c>
      <c r="AA1694" t="str">
        <f t="shared" si="865"/>
        <v>0.112988998797582-12.2498600210783i</v>
      </c>
      <c r="AB1694" t="str">
        <f t="shared" si="866"/>
        <v>0.904597198150482-0.251902242694899i</v>
      </c>
      <c r="AC1694" t="str">
        <f t="shared" si="867"/>
        <v>0.987667113300046-1.1665818247625i</v>
      </c>
      <c r="AD1694" t="str">
        <f t="shared" si="868"/>
        <v>0.508177429082662+0.345185442783795i</v>
      </c>
      <c r="AE1694" t="str">
        <f t="shared" si="869"/>
        <v>-0.00391645772241589-0.00303197092198979i</v>
      </c>
      <c r="AF1694" t="str">
        <f t="shared" si="870"/>
        <v>-14.460503286458-2.10493973002856i</v>
      </c>
      <c r="AG1694" t="str">
        <f t="shared" si="871"/>
        <v>1.01551492836791-0.022393682776687i</v>
      </c>
      <c r="AH1694" t="str">
        <f t="shared" si="872"/>
        <v>0.0483295232710416+0.0523576832505077i</v>
      </c>
      <c r="AI1694">
        <f t="shared" si="873"/>
        <v>-22.943868645555487</v>
      </c>
      <c r="AJ1694">
        <f t="shared" si="874"/>
        <v>47.290991671565081</v>
      </c>
      <c r="AK1694"/>
      <c r="AL1694"/>
      <c r="AM1694"/>
      <c r="AN1694"/>
    </row>
    <row r="1695" spans="1:40" x14ac:dyDescent="0.25">
      <c r="A1695"/>
      <c r="B1695">
        <f t="shared" si="840"/>
        <v>156100</v>
      </c>
      <c r="C1695" s="237" t="str">
        <f t="shared" si="843"/>
        <v>-3.13643949859173E-06+0.015688804888593i</v>
      </c>
      <c r="D1695" s="208" t="str">
        <f t="shared" si="844"/>
        <v>-5.95703000304212+0.120280837479213i</v>
      </c>
      <c r="E1695" t="str">
        <f t="shared" si="845"/>
        <v>2870</v>
      </c>
      <c r="F1695" t="str">
        <f t="shared" si="846"/>
        <v>0.777000777000777</v>
      </c>
      <c r="G1695" t="str">
        <f t="shared" si="841"/>
        <v>0.777000777000777</v>
      </c>
      <c r="H1695" t="str">
        <f t="shared" si="847"/>
        <v>8.50422096642247+2.2240838745809i</v>
      </c>
      <c r="I1695" t="str">
        <f t="shared" si="848"/>
        <v>613.003266531708i</v>
      </c>
      <c r="J1695" t="str">
        <f t="shared" si="842"/>
        <v>-507.646339268238+134.105498612609i</v>
      </c>
      <c r="K1695" t="str">
        <f t="shared" si="849"/>
        <v>0.298187746751895-1.12876742280731i</v>
      </c>
      <c r="L1695" t="str">
        <f t="shared" si="850"/>
        <v>0.0220491352510979-0.070895129927614i</v>
      </c>
      <c r="M1695" t="str">
        <f t="shared" si="851"/>
        <v>0.320236882002993-1.19966255273492i</v>
      </c>
      <c r="N1695" t="str">
        <f t="shared" si="852"/>
        <v>-1.59936219105163i</v>
      </c>
      <c r="O1695" t="str">
        <f t="shared" si="853"/>
        <v>-0.0285619794167531-0.999592023443463i</v>
      </c>
      <c r="P1695" t="str">
        <f t="shared" si="854"/>
        <v>1.02856197941675+0.999592023443463i</v>
      </c>
      <c r="Q1695" t="str">
        <f t="shared" si="855"/>
        <v>-1.02856197941675+0.599770167608167i</v>
      </c>
      <c r="R1695" t="str">
        <f t="shared" si="856"/>
        <v>-0.323358899032242-1.16039000896224i</v>
      </c>
      <c r="S1695" t="str">
        <f t="shared" si="857"/>
        <v>0.165269930498524i</v>
      </c>
      <c r="T1695" t="str">
        <f t="shared" si="858"/>
        <v>0.191777576132371-0.0534415027691379i</v>
      </c>
      <c r="U1695" t="str">
        <f t="shared" si="859"/>
        <v>0.0000333333333333335-0.000723099591059994i</v>
      </c>
      <c r="V1695" t="str">
        <f t="shared" si="860"/>
        <v>6.66666666666667E-06-0.00723099591059994i</v>
      </c>
      <c r="W1695" t="str">
        <f t="shared" si="861"/>
        <v>0.0000276027482250362-0.000657474136754672i</v>
      </c>
      <c r="X1695" t="str">
        <f t="shared" si="862"/>
        <v>0.0000347837957690113-0.000656790825456541i</v>
      </c>
      <c r="Y1695" t="str">
        <f t="shared" si="863"/>
        <v>0.009+0.980805226450733i</v>
      </c>
      <c r="Z1695" t="str">
        <f t="shared" si="864"/>
        <v>-0.00803651037462729-0.000499938239071666i</v>
      </c>
      <c r="AA1695" t="str">
        <f t="shared" si="865"/>
        <v>0.11284398352702-12.2420033975278i</v>
      </c>
      <c r="AB1695" t="str">
        <f t="shared" si="866"/>
        <v>0.904505994685414-0.252053241022912i</v>
      </c>
      <c r="AC1695" t="str">
        <f t="shared" si="867"/>
        <v>0.987277344940416-1.16581871455227i</v>
      </c>
      <c r="AD1695" t="str">
        <f t="shared" si="868"/>
        <v>0.508536002009393+0.345199400036671i</v>
      </c>
      <c r="AE1695" t="str">
        <f t="shared" si="869"/>
        <v>-0.00391427647583705-0.00302843515305895i</v>
      </c>
      <c r="AF1695" t="str">
        <f t="shared" si="870"/>
        <v>-14.4612509694646-2.10380303710169i</v>
      </c>
      <c r="AG1695" t="str">
        <f t="shared" si="871"/>
        <v>1.01550560919183-0.0223952957560096i</v>
      </c>
      <c r="AH1695" t="str">
        <f t="shared" si="872"/>
        <v>0.0483136769678282+0.0523008697687834i</v>
      </c>
      <c r="AI1695">
        <f t="shared" si="873"/>
        <v>-22.950269603128298</v>
      </c>
      <c r="AJ1695">
        <f t="shared" si="874"/>
        <v>47.269352228173418</v>
      </c>
      <c r="AK1695"/>
      <c r="AL1695"/>
      <c r="AM1695"/>
      <c r="AN1695"/>
    </row>
    <row r="1696" spans="1:40" x14ac:dyDescent="0.25">
      <c r="A1696"/>
      <c r="B1696">
        <f t="shared" si="840"/>
        <v>156200</v>
      </c>
      <c r="C1696" s="237" t="str">
        <f t="shared" si="843"/>
        <v>-3.13242485660515E-06+0.0156787608401706i</v>
      </c>
      <c r="D1696" s="208" t="str">
        <f t="shared" si="844"/>
        <v>-5.9570299722632+0.120203833107975i</v>
      </c>
      <c r="E1696" t="str">
        <f t="shared" si="845"/>
        <v>2870</v>
      </c>
      <c r="F1696" t="str">
        <f t="shared" si="846"/>
        <v>0.777000777000777</v>
      </c>
      <c r="G1696" t="str">
        <f t="shared" si="841"/>
        <v>0.777000777000777</v>
      </c>
      <c r="H1696" t="str">
        <f t="shared" si="847"/>
        <v>8.50496738666737+2.22287126658447i</v>
      </c>
      <c r="I1696" t="str">
        <f t="shared" si="848"/>
        <v>613.395965613407i</v>
      </c>
      <c r="J1696" t="str">
        <f t="shared" si="842"/>
        <v>-508.298240949856+134.191408605313i</v>
      </c>
      <c r="K1696" t="str">
        <f t="shared" si="849"/>
        <v>0.297829531127094-1.12813650552014i</v>
      </c>
      <c r="L1696" t="str">
        <f t="shared" si="850"/>
        <v>0.022023398616715-0.0708577417615607i</v>
      </c>
      <c r="M1696" t="str">
        <f t="shared" si="851"/>
        <v>0.319852929743809-1.1989942472817i</v>
      </c>
      <c r="N1696" t="str">
        <f t="shared" si="852"/>
        <v>-1.60038676644628i</v>
      </c>
      <c r="O1696" t="str">
        <f t="shared" si="853"/>
        <v>-0.0295861216379408-0.999562234884064i</v>
      </c>
      <c r="P1696" t="str">
        <f t="shared" si="854"/>
        <v>1.02958612163794+0.999562234884064i</v>
      </c>
      <c r="Q1696" t="str">
        <f t="shared" si="855"/>
        <v>-1.02958612163794+0.600824531562216i</v>
      </c>
      <c r="R1696" t="str">
        <f t="shared" si="856"/>
        <v>-0.323345447104221-1.15953011271558i</v>
      </c>
      <c r="S1696" t="str">
        <f t="shared" si="857"/>
        <v>0.165375804893462i</v>
      </c>
      <c r="T1696" t="str">
        <f t="shared" si="858"/>
        <v>0.191758225688546-0.0534735135734969i</v>
      </c>
      <c r="U1696" t="str">
        <f t="shared" si="859"/>
        <v>0.0000333333333333332-0.000722636659183511i</v>
      </c>
      <c r="V1696" t="str">
        <f t="shared" si="860"/>
        <v>6.66666666666667E-06-0.00722636659183511i</v>
      </c>
      <c r="W1696" t="str">
        <f t="shared" si="861"/>
        <v>0.0000276027475104626-0.000657053360617002i</v>
      </c>
      <c r="X1696" t="str">
        <f t="shared" si="862"/>
        <v>0.000034774591276988-0.000656370587389341i</v>
      </c>
      <c r="Y1696" t="str">
        <f t="shared" si="863"/>
        <v>0.009+0.981433544981451i</v>
      </c>
      <c r="Z1696" t="str">
        <f t="shared" si="864"/>
        <v>-0.00802622164842792-0.000499410275366208i</v>
      </c>
      <c r="AA1696" t="str">
        <f t="shared" si="865"/>
        <v>0.112699247445301-12.2341568512908i</v>
      </c>
      <c r="AB1696" t="str">
        <f t="shared" si="866"/>
        <v>0.904414729623083-0.25220421782125i</v>
      </c>
      <c r="AC1696" t="str">
        <f t="shared" si="867"/>
        <v>0.986888294665539-1.16505631593878i</v>
      </c>
      <c r="AD1696" t="str">
        <f t="shared" si="868"/>
        <v>0.508894617727314+0.345213001867317i</v>
      </c>
      <c r="AE1696" t="str">
        <f t="shared" si="869"/>
        <v>-0.00391209807724888-0.00302490327007783i</v>
      </c>
      <c r="AF1696" t="str">
        <f t="shared" si="870"/>
        <v>-14.4619973589306-2.10266743347649i</v>
      </c>
      <c r="AG1696" t="str">
        <f t="shared" si="871"/>
        <v>1.01549628622968-0.0223969086092962i</v>
      </c>
      <c r="AH1696" t="str">
        <f t="shared" si="872"/>
        <v>0.0482978425613843+0.0522441169030109i</v>
      </c>
      <c r="AI1696">
        <f t="shared" si="873"/>
        <v>-22.956667619836509</v>
      </c>
      <c r="AJ1696">
        <f t="shared" si="874"/>
        <v>47.247706960207971</v>
      </c>
      <c r="AK1696"/>
      <c r="AL1696"/>
      <c r="AM1696"/>
      <c r="AN1696"/>
    </row>
    <row r="1697" spans="1:40" x14ac:dyDescent="0.25">
      <c r="A1697"/>
      <c r="B1697">
        <f t="shared" si="840"/>
        <v>156300</v>
      </c>
      <c r="C1697" s="237" t="str">
        <f t="shared" si="843"/>
        <v>-3.12841791779969E-06+0.015668729644016i</v>
      </c>
      <c r="D1697" s="208" t="str">
        <f t="shared" si="844"/>
        <v>-5.95702994154333+0.120126927270789i</v>
      </c>
      <c r="E1697" t="str">
        <f t="shared" si="845"/>
        <v>2870</v>
      </c>
      <c r="F1697" t="str">
        <f t="shared" si="846"/>
        <v>0.777000777000777</v>
      </c>
      <c r="G1697" t="str">
        <f t="shared" si="841"/>
        <v>0.777000777000777</v>
      </c>
      <c r="H1697" t="str">
        <f t="shared" si="847"/>
        <v>8.50571251620857+2.22165984515216i</v>
      </c>
      <c r="I1697" t="str">
        <f t="shared" si="848"/>
        <v>613.788664695106i</v>
      </c>
      <c r="J1697" t="str">
        <f t="shared" si="842"/>
        <v>-508.950560115741+134.277318598019i</v>
      </c>
      <c r="K1697" t="str">
        <f t="shared" si="849"/>
        <v>0.297471946541871-1.12750623405313i</v>
      </c>
      <c r="L1697" t="str">
        <f t="shared" si="850"/>
        <v>0.0219977055695674-0.0708203878983056i</v>
      </c>
      <c r="M1697" t="str">
        <f t="shared" si="851"/>
        <v>0.319469652111438-1.19832662195144i</v>
      </c>
      <c r="N1697" t="str">
        <f t="shared" si="852"/>
        <v>-1.60141134184093i</v>
      </c>
      <c r="O1697" t="str">
        <f t="shared" si="853"/>
        <v>-0.0306102328009595-0.999531397029564i</v>
      </c>
      <c r="P1697" t="str">
        <f t="shared" si="854"/>
        <v>1.03061023280096+0.999531397029564i</v>
      </c>
      <c r="Q1697" t="str">
        <f t="shared" si="855"/>
        <v>-1.03061023280096+0.601879944811366i</v>
      </c>
      <c r="R1697" t="str">
        <f t="shared" si="856"/>
        <v>-0.323331984780464-1.15867123785448i</v>
      </c>
      <c r="S1697" t="str">
        <f t="shared" si="857"/>
        <v>0.165481679288401i</v>
      </c>
      <c r="T1697" t="str">
        <f t="shared" si="858"/>
        <v>0.19173886218333-0.0535055198091229i</v>
      </c>
      <c r="U1697" t="str">
        <f t="shared" si="859"/>
        <v>0.0000333333333333333-0.000722174319670279i</v>
      </c>
      <c r="V1697" t="str">
        <f t="shared" si="860"/>
        <v>6.66666666666667E-06-0.00722174319670279i</v>
      </c>
      <c r="W1697" t="str">
        <f t="shared" si="861"/>
        <v>0.0000276027467954317-0.00065663312299137i</v>
      </c>
      <c r="X1697" t="str">
        <f t="shared" si="862"/>
        <v>0.0000347654044416404-0.000655950886952481i</v>
      </c>
      <c r="Y1697" t="str">
        <f t="shared" si="863"/>
        <v>0.009+0.982061863512169i</v>
      </c>
      <c r="Z1697" t="str">
        <f t="shared" si="864"/>
        <v>-0.00801595267347145-0.000498883386475561i</v>
      </c>
      <c r="AA1697" t="str">
        <f t="shared" si="865"/>
        <v>0.112554789835728-12.22632036298i</v>
      </c>
      <c r="AB1697" t="str">
        <f t="shared" si="866"/>
        <v>0.904323402957582-0.252355173071467i</v>
      </c>
      <c r="AC1697" t="str">
        <f t="shared" si="867"/>
        <v>0.986499960860388-1.16429462796745i</v>
      </c>
      <c r="AD1697" t="str">
        <f t="shared" si="868"/>
        <v>0.509253275902448+0.345226248199291i</v>
      </c>
      <c r="AE1697" t="str">
        <f t="shared" si="869"/>
        <v>-0.0039099225186424-0.0030213752660616i</v>
      </c>
      <c r="AF1697" t="str">
        <f t="shared" si="870"/>
        <v>-14.4627424577519-2.10153291788137i</v>
      </c>
      <c r="AG1697" t="str">
        <f t="shared" si="871"/>
        <v>1.01548695948516-0.0223985213219521i</v>
      </c>
      <c r="AH1697" t="str">
        <f t="shared" si="872"/>
        <v>0.0482820200088274+0.0521874245456249i</v>
      </c>
      <c r="AI1697">
        <f t="shared" si="873"/>
        <v>-22.963062700647164</v>
      </c>
      <c r="AJ1697">
        <f t="shared" si="874"/>
        <v>47.226055875501856</v>
      </c>
      <c r="AK1697"/>
      <c r="AL1697"/>
      <c r="AM1697"/>
      <c r="AN1697"/>
    </row>
    <row r="1698" spans="1:40" x14ac:dyDescent="0.25">
      <c r="A1698"/>
      <c r="B1698">
        <f t="shared" si="840"/>
        <v>156400</v>
      </c>
      <c r="C1698" s="237" t="str">
        <f t="shared" si="843"/>
        <v>-3.12441866248036E-06+0.0156587112754763i</v>
      </c>
      <c r="D1698" s="208" t="str">
        <f t="shared" si="844"/>
        <v>-5.95702991088237+0.120050119778652i</v>
      </c>
      <c r="E1698" t="str">
        <f t="shared" si="845"/>
        <v>2870</v>
      </c>
      <c r="F1698" t="str">
        <f t="shared" si="846"/>
        <v>0.777000777000777</v>
      </c>
      <c r="G1698" t="str">
        <f t="shared" si="841"/>
        <v>0.777000777000777</v>
      </c>
      <c r="H1698" t="str">
        <f t="shared" si="847"/>
        <v>8.50645635793439+2.22044960882437i</v>
      </c>
      <c r="I1698" t="str">
        <f t="shared" si="848"/>
        <v>614.181363776805i</v>
      </c>
      <c r="J1698" t="str">
        <f t="shared" si="842"/>
        <v>-509.603296765892+134.363228590724i</v>
      </c>
      <c r="K1698" t="str">
        <f t="shared" si="849"/>
        <v>0.297114991549343-1.12687660753761i</v>
      </c>
      <c r="L1698" t="str">
        <f t="shared" si="850"/>
        <v>0.0219720560147664-0.0707830683015053i</v>
      </c>
      <c r="M1698" t="str">
        <f t="shared" si="851"/>
        <v>0.319087047564109-1.19765967583912i</v>
      </c>
      <c r="N1698" t="str">
        <f t="shared" si="852"/>
        <v>-1.60243591723558i</v>
      </c>
      <c r="O1698" t="str">
        <f t="shared" si="853"/>
        <v>-0.0316343118307443-0.999499509912334i</v>
      </c>
      <c r="P1698" t="str">
        <f t="shared" si="854"/>
        <v>1.03163431183074+0.999499509912334i</v>
      </c>
      <c r="Q1698" t="str">
        <f t="shared" si="855"/>
        <v>-1.03163431183074+0.602936407323246i</v>
      </c>
      <c r="R1698" t="str">
        <f t="shared" si="856"/>
        <v>-0.323318512057274-1.15781338241221i</v>
      </c>
      <c r="S1698" t="str">
        <f t="shared" si="857"/>
        <v>0.165587553683339i</v>
      </c>
      <c r="T1698" t="str">
        <f t="shared" si="858"/>
        <v>0.19171948561547-0.0535375214721011i</v>
      </c>
      <c r="U1698" t="str">
        <f t="shared" si="859"/>
        <v>0.0000333333333333334-0.000721712571384047i</v>
      </c>
      <c r="V1698" t="str">
        <f t="shared" si="860"/>
        <v>6.66666666666667E-06-0.00721712571384047i</v>
      </c>
      <c r="W1698" t="str">
        <f t="shared" si="861"/>
        <v>0.0000276027460799431-0.000656213422844823i</v>
      </c>
      <c r="X1698" t="str">
        <f t="shared" si="862"/>
        <v>0.0000347562352178327-0.000655531723115191i</v>
      </c>
      <c r="Y1698" t="str">
        <f t="shared" si="863"/>
        <v>0.009+0.982690182042887i</v>
      </c>
      <c r="Z1698" t="str">
        <f t="shared" si="864"/>
        <v>-0.00800570339922888-0.000498357569316031i</v>
      </c>
      <c r="AA1698" t="str">
        <f t="shared" si="865"/>
        <v>0.112410609983907-12.218493913258i</v>
      </c>
      <c r="AB1698" t="str">
        <f t="shared" si="866"/>
        <v>0.904232014683002-0.252506106755099i</v>
      </c>
      <c r="AC1698" t="str">
        <f t="shared" si="867"/>
        <v>0.986112341914435-1.16353364968499i</v>
      </c>
      <c r="AD1698" t="str">
        <f t="shared" si="868"/>
        <v>0.509611976200687+0.345239138956448i</v>
      </c>
      <c r="AE1698" t="str">
        <f t="shared" si="869"/>
        <v>-0.00390774979203451-0.00301785113404421i</v>
      </c>
      <c r="AF1698" t="str">
        <f t="shared" si="870"/>
        <v>-14.4634862688168-2.10039948904572i</v>
      </c>
      <c r="AG1698" t="str">
        <f t="shared" si="871"/>
        <v>1.01547762896203-0.0224001338794144i</v>
      </c>
      <c r="AH1698" t="str">
        <f t="shared" si="872"/>
        <v>0.0482662092674144+0.052130792589337i</v>
      </c>
      <c r="AI1698">
        <f t="shared" si="873"/>
        <v>-22.969454850518694</v>
      </c>
      <c r="AJ1698">
        <f t="shared" si="874"/>
        <v>47.204398981866305</v>
      </c>
      <c r="AK1698"/>
      <c r="AL1698"/>
      <c r="AM1698"/>
      <c r="AN1698"/>
    </row>
    <row r="1699" spans="1:40" x14ac:dyDescent="0.25">
      <c r="A1699"/>
      <c r="B1699">
        <f t="shared" si="840"/>
        <v>156500</v>
      </c>
      <c r="C1699" s="237" t="str">
        <f t="shared" si="843"/>
        <v>-3.12042707101525E-06+0.015648705709962i</v>
      </c>
      <c r="D1699" s="208" t="str">
        <f t="shared" si="844"/>
        <v>-5.95702988028017+0.119973410443042i</v>
      </c>
      <c r="E1699" t="str">
        <f t="shared" si="845"/>
        <v>2870</v>
      </c>
      <c r="F1699" t="str">
        <f t="shared" si="846"/>
        <v>0.777000777000777</v>
      </c>
      <c r="G1699" t="str">
        <f t="shared" si="841"/>
        <v>0.777000777000777</v>
      </c>
      <c r="H1699" t="str">
        <f t="shared" si="847"/>
        <v>8.50719891472532+2.21924055614307i</v>
      </c>
      <c r="I1699" t="str">
        <f t="shared" si="848"/>
        <v>614.574062858503i</v>
      </c>
      <c r="J1699" t="str">
        <f t="shared" si="842"/>
        <v>-510.256450900308+134.449138583429i</v>
      </c>
      <c r="K1699" t="str">
        <f t="shared" si="849"/>
        <v>0.296758664706677-1.12624762510607i</v>
      </c>
      <c r="L1699" t="str">
        <f t="shared" si="850"/>
        <v>0.021946449857671-0.0707457829348328i</v>
      </c>
      <c r="M1699" t="str">
        <f t="shared" si="851"/>
        <v>0.318705114564348-1.1969934080409i</v>
      </c>
      <c r="N1699" t="str">
        <f t="shared" si="852"/>
        <v>-1.60346049263024i</v>
      </c>
      <c r="O1699" t="str">
        <f t="shared" si="853"/>
        <v>-0.0326583576522733-0.999466573565848i</v>
      </c>
      <c r="P1699" t="str">
        <f t="shared" si="854"/>
        <v>1.03265835765227+0.999466573565848i</v>
      </c>
      <c r="Q1699" t="str">
        <f t="shared" si="855"/>
        <v>-1.03265835765227+0.603993919064392i</v>
      </c>
      <c r="R1699" t="str">
        <f t="shared" si="856"/>
        <v>-0.32330502893097-1.15695654442706i</v>
      </c>
      <c r="S1699" t="str">
        <f t="shared" si="857"/>
        <v>0.165693428078277i</v>
      </c>
      <c r="T1699" t="str">
        <f t="shared" si="858"/>
        <v>0.191700095983717-0.0535695185585189i</v>
      </c>
      <c r="U1699" t="str">
        <f t="shared" si="859"/>
        <v>0.0000333333333333334-0.00072125141319147i</v>
      </c>
      <c r="V1699" t="str">
        <f t="shared" si="860"/>
        <v>6.66666666666667E-06-0.0072125141319147i</v>
      </c>
      <c r="W1699" t="str">
        <f t="shared" si="861"/>
        <v>0.000027602745363997-0.000655794259147046i</v>
      </c>
      <c r="X1699" t="str">
        <f t="shared" si="862"/>
        <v>0.0000347470835605734-0.000655113094849332i</v>
      </c>
      <c r="Y1699" t="str">
        <f t="shared" si="863"/>
        <v>0.009+0.983318500573605i</v>
      </c>
      <c r="Z1699" t="str">
        <f t="shared" si="864"/>
        <v>-0.00799547377533273-0.000497832820815082i</v>
      </c>
      <c r="AA1699" t="str">
        <f t="shared" si="865"/>
        <v>0.112266707177733-12.2106774828366i</v>
      </c>
      <c r="AB1699" t="str">
        <f t="shared" si="866"/>
        <v>0.904140564793453-0.252657018853692i</v>
      </c>
      <c r="AC1699" t="str">
        <f t="shared" si="867"/>
        <v>0.985725436221637-1.16277338013939i</v>
      </c>
      <c r="AD1699" t="str">
        <f t="shared" si="868"/>
        <v>0.509970718287809+0.345251674062934i</v>
      </c>
      <c r="AE1699" t="str">
        <f t="shared" si="869"/>
        <v>-0.00390557988946791-0.00301433086707824i</v>
      </c>
      <c r="AF1699" t="str">
        <f t="shared" si="870"/>
        <v>-14.4642287950055-2.09926714570003i</v>
      </c>
      <c r="AG1699" t="str">
        <f t="shared" si="871"/>
        <v>1.015468294664-0.0224017462671521i</v>
      </c>
      <c r="AH1699" t="str">
        <f t="shared" si="872"/>
        <v>0.048250410294545+0.0520742209271389i</v>
      </c>
      <c r="AI1699">
        <f t="shared" si="873"/>
        <v>-22.975844074400307</v>
      </c>
      <c r="AJ1699">
        <f t="shared" si="874"/>
        <v>47.182736287090613</v>
      </c>
      <c r="AK1699"/>
      <c r="AL1699"/>
      <c r="AM1699"/>
      <c r="AN1699"/>
    </row>
    <row r="1700" spans="1:40" x14ac:dyDescent="0.25">
      <c r="A1700"/>
      <c r="B1700">
        <f t="shared" si="840"/>
        <v>156600</v>
      </c>
      <c r="C1700" s="237" t="str">
        <f t="shared" si="843"/>
        <v>-3.11644312383493E-06+0.0156387129229463i</v>
      </c>
      <c r="D1700" s="208" t="str">
        <f t="shared" si="844"/>
        <v>-5.95702984973658+0.119896799075922i</v>
      </c>
      <c r="E1700" t="str">
        <f t="shared" si="845"/>
        <v>2870</v>
      </c>
      <c r="F1700" t="str">
        <f t="shared" si="846"/>
        <v>0.777000777000777</v>
      </c>
      <c r="G1700" t="str">
        <f t="shared" si="841"/>
        <v>0.777000777000777</v>
      </c>
      <c r="H1700" t="str">
        <f t="shared" si="847"/>
        <v>8.50794018945406+2.21803268565172i</v>
      </c>
      <c r="I1700" t="str">
        <f t="shared" si="848"/>
        <v>614.966761940202i</v>
      </c>
      <c r="J1700" t="str">
        <f t="shared" si="842"/>
        <v>-510.910022518991+134.535048576134i</v>
      </c>
      <c r="K1700" t="str">
        <f t="shared" si="849"/>
        <v>0.296402964575057-1.12561928589218i</v>
      </c>
      <c r="L1700" t="str">
        <f t="shared" si="850"/>
        <v>0.0219208870038865-0.0707085317619766i</v>
      </c>
      <c r="M1700" t="str">
        <f t="shared" si="851"/>
        <v>0.318323851578943-1.19632781765416i</v>
      </c>
      <c r="N1700" t="str">
        <f t="shared" si="852"/>
        <v>-1.60448506802489i</v>
      </c>
      <c r="O1700" t="str">
        <f t="shared" si="853"/>
        <v>-0.0336823691905295-0.999432588024682i</v>
      </c>
      <c r="P1700" t="str">
        <f t="shared" si="854"/>
        <v>1.03368236919053+0.999432588024682i</v>
      </c>
      <c r="Q1700" t="str">
        <f t="shared" si="855"/>
        <v>-1.03368236919053+0.605052480000208i</v>
      </c>
      <c r="R1700" t="str">
        <f t="shared" si="856"/>
        <v>-0.32329153539785-1.15610072194233i</v>
      </c>
      <c r="S1700" t="str">
        <f t="shared" si="857"/>
        <v>0.165799302473215i</v>
      </c>
      <c r="T1700" t="str">
        <f t="shared" si="858"/>
        <v>0.191680693286819-0.0536015110644582i</v>
      </c>
      <c r="U1700" t="str">
        <f t="shared" si="859"/>
        <v>0.0000333333333333332-0.000720790843962097i</v>
      </c>
      <c r="V1700" t="str">
        <f t="shared" si="860"/>
        <v>6.66666666666667E-06-0.00720790843962097i</v>
      </c>
      <c r="W1700" t="str">
        <f t="shared" si="861"/>
        <v>0.0000276027446475931-0.000655375630870357i</v>
      </c>
      <c r="X1700" t="str">
        <f t="shared" si="862"/>
        <v>0.0000347379494250146-0.000654695001129393i</v>
      </c>
      <c r="Y1700" t="str">
        <f t="shared" si="863"/>
        <v>0.009+0.983946819104323i</v>
      </c>
      <c r="Z1700" t="str">
        <f t="shared" si="864"/>
        <v>-0.00798526375157644-0.00049730913791128i</v>
      </c>
      <c r="AA1700" t="str">
        <f t="shared" si="865"/>
        <v>0.112123080707383-12.2028710524772i</v>
      </c>
      <c r="AB1700" t="str">
        <f t="shared" si="866"/>
        <v>0.904049053283029-0.252807909348769i</v>
      </c>
      <c r="AC1700" t="str">
        <f t="shared" si="867"/>
        <v>0.985339242180427-1.16201381837992i</v>
      </c>
      <c r="AD1700" t="str">
        <f t="shared" si="868"/>
        <v>0.510329501829456+0.345263853443183i</v>
      </c>
      <c r="AE1700" t="str">
        <f t="shared" si="869"/>
        <v>-0.00390341280301105-0.00301081445823494i</v>
      </c>
      <c r="AF1700" t="str">
        <f t="shared" si="870"/>
        <v>-14.4649700391906-2.0981358865758i</v>
      </c>
      <c r="AG1700" t="str">
        <f t="shared" si="871"/>
        <v>1.01545895659482-0.0224033584706653i</v>
      </c>
      <c r="AH1700" t="str">
        <f t="shared" si="872"/>
        <v>0.0482346230477582+0.0520177094522985i</v>
      </c>
      <c r="AI1700">
        <f t="shared" si="873"/>
        <v>-22.982230377232508</v>
      </c>
      <c r="AJ1700">
        <f t="shared" si="874"/>
        <v>47.161067798942362</v>
      </c>
      <c r="AK1700"/>
      <c r="AL1700"/>
      <c r="AM1700"/>
      <c r="AN1700"/>
    </row>
    <row r="1701" spans="1:40" x14ac:dyDescent="0.25">
      <c r="A1701"/>
      <c r="B1701">
        <f t="shared" si="840"/>
        <v>156700</v>
      </c>
      <c r="C1701" s="237" t="str">
        <f t="shared" si="843"/>
        <v>-3.11246680143247E-06+0.0156287328899648i</v>
      </c>
      <c r="D1701" s="208" t="str">
        <f t="shared" si="844"/>
        <v>-5.95702981925143+0.11982028548973i</v>
      </c>
      <c r="E1701" t="str">
        <f t="shared" si="845"/>
        <v>2870</v>
      </c>
      <c r="F1701" t="str">
        <f t="shared" si="846"/>
        <v>0.777000777000777</v>
      </c>
      <c r="G1701" t="str">
        <f t="shared" si="841"/>
        <v>0.777000777000777</v>
      </c>
      <c r="H1701" t="str">
        <f t="shared" si="847"/>
        <v>8.5086801849855+2.21682599589529i</v>
      </c>
      <c r="I1701" t="str">
        <f t="shared" si="848"/>
        <v>615.359461021901i</v>
      </c>
      <c r="J1701" t="str">
        <f t="shared" si="842"/>
        <v>-511.56401162194+134.620958568839i</v>
      </c>
      <c r="K1701" t="str">
        <f t="shared" si="849"/>
        <v>0.296047889719686-1.12499158903084i</v>
      </c>
      <c r="L1701" t="str">
        <f t="shared" si="850"/>
        <v>0.0218953673592647-0.0706713147466426i</v>
      </c>
      <c r="M1701" t="str">
        <f t="shared" si="851"/>
        <v>0.317943257078951-1.19566290377748i</v>
      </c>
      <c r="N1701" t="str">
        <f t="shared" si="852"/>
        <v>-1.60550964341954i</v>
      </c>
      <c r="O1701" t="str">
        <f t="shared" si="853"/>
        <v>-0.0347063453705619-0.999397553324511i</v>
      </c>
      <c r="P1701" t="str">
        <f t="shared" si="854"/>
        <v>1.03470634537056+0.999397553324511i</v>
      </c>
      <c r="Q1701" t="str">
        <f t="shared" si="855"/>
        <v>-1.03470634537056+0.606112090095029i</v>
      </c>
      <c r="R1701" t="str">
        <f t="shared" si="856"/>
        <v>-0.323278031454206-1.1552459130063i</v>
      </c>
      <c r="S1701" t="str">
        <f t="shared" si="857"/>
        <v>0.165905176868154i</v>
      </c>
      <c r="T1701" t="str">
        <f t="shared" si="858"/>
        <v>0.191661277523522-0.0536334989859987i</v>
      </c>
      <c r="U1701" t="str">
        <f t="shared" si="859"/>
        <v>0.0000333333333333333-0.000720330862568377i</v>
      </c>
      <c r="V1701" t="str">
        <f t="shared" si="860"/>
        <v>6.66666666666667E-06-0.00720330862568377i</v>
      </c>
      <c r="W1701" t="str">
        <f t="shared" si="861"/>
        <v>0.0000276027439307319-0.000654957536989709i</v>
      </c>
      <c r="X1701" t="str">
        <f t="shared" si="862"/>
        <v>0.000034728832766452-0.000654277440932493i</v>
      </c>
      <c r="Y1701" t="str">
        <f t="shared" si="863"/>
        <v>0.009+0.984575137635041i</v>
      </c>
      <c r="Z1701" t="str">
        <f t="shared" si="864"/>
        <v>-0.00797507327791384-0.000496786517554254i</v>
      </c>
      <c r="AA1701" t="str">
        <f t="shared" si="865"/>
        <v>0.111979729865308-12.1950746029907i</v>
      </c>
      <c r="AB1701" t="str">
        <f t="shared" si="866"/>
        <v>0.903957480145816-0.252958778221837i</v>
      </c>
      <c r="AC1701" t="str">
        <f t="shared" si="867"/>
        <v>0.984953758193717-1.16125496345708i</v>
      </c>
      <c r="AD1701" t="str">
        <f t="shared" si="868"/>
        <v>0.510688326491155+0.345275677021907i</v>
      </c>
      <c r="AE1701" t="str">
        <f t="shared" si="869"/>
        <v>-0.00390124852475826-0.00300730190060418i</v>
      </c>
      <c r="AF1701" t="str">
        <f t="shared" si="870"/>
        <v>-14.4657100042369-2.09700571040556i</v>
      </c>
      <c r="AG1701" t="str">
        <f t="shared" si="871"/>
        <v>1.01544961475823-0.0224049704754868i</v>
      </c>
      <c r="AH1701" t="str">
        <f t="shared" si="872"/>
        <v>0.0482188474847377+0.0519612580583628i</v>
      </c>
      <c r="AI1701">
        <f t="shared" si="873"/>
        <v>-22.988613763946283</v>
      </c>
      <c r="AJ1701">
        <f t="shared" si="874"/>
        <v>47.139393525165929</v>
      </c>
      <c r="AK1701"/>
      <c r="AL1701"/>
      <c r="AM1701"/>
      <c r="AN1701"/>
    </row>
    <row r="1702" spans="1:40" x14ac:dyDescent="0.25">
      <c r="A1702"/>
      <c r="B1702">
        <f t="shared" si="840"/>
        <v>156800</v>
      </c>
      <c r="C1702" s="237" t="str">
        <f t="shared" si="843"/>
        <v>-0.0000031084980843631+0.0156187655866157i</v>
      </c>
      <c r="D1702" s="208" t="str">
        <f t="shared" si="844"/>
        <v>-5.9570297888246+0.119743869497387i</v>
      </c>
      <c r="E1702" t="str">
        <f t="shared" si="845"/>
        <v>2870</v>
      </c>
      <c r="F1702" t="str">
        <f t="shared" si="846"/>
        <v>0.777000777000777</v>
      </c>
      <c r="G1702" t="str">
        <f t="shared" si="841"/>
        <v>0.777000777000777</v>
      </c>
      <c r="H1702" t="str">
        <f t="shared" si="847"/>
        <v>8.50941890417688+2.21562048542035i</v>
      </c>
      <c r="I1702" t="str">
        <f t="shared" si="848"/>
        <v>615.752160103599i</v>
      </c>
      <c r="J1702" t="str">
        <f t="shared" si="842"/>
        <v>-512.218418209156+134.706868561544i</v>
      </c>
      <c r="K1702" t="str">
        <f t="shared" si="849"/>
        <v>0.29569343870976-1.12436453365807i</v>
      </c>
      <c r="L1702" t="str">
        <f t="shared" si="850"/>
        <v>0.0218698908299024-0.0706341318525524i</v>
      </c>
      <c r="M1702" t="str">
        <f t="shared" si="851"/>
        <v>0.317563329539662-1.19499866551062i</v>
      </c>
      <c r="N1702" t="str">
        <f t="shared" si="852"/>
        <v>-1.60653421881419i</v>
      </c>
      <c r="O1702" t="str">
        <f t="shared" si="853"/>
        <v>-0.0357302851174472-0.999361469502115i</v>
      </c>
      <c r="P1702" t="str">
        <f t="shared" si="854"/>
        <v>1.03573028511745+0.999361469502115i</v>
      </c>
      <c r="Q1702" t="str">
        <f t="shared" si="855"/>
        <v>-1.03573028511745+0.607172749312075i</v>
      </c>
      <c r="R1702" t="str">
        <f t="shared" si="856"/>
        <v>-0.323264517096347-1.15439211567224i</v>
      </c>
      <c r="S1702" t="str">
        <f t="shared" si="857"/>
        <v>0.166011051263092i</v>
      </c>
      <c r="T1702" t="str">
        <f t="shared" si="858"/>
        <v>0.191641848692574-0.0536654823192204i</v>
      </c>
      <c r="U1702" t="str">
        <f t="shared" si="859"/>
        <v>0.0000333333333333334-0.000719871467885617i</v>
      </c>
      <c r="V1702" t="str">
        <f t="shared" si="860"/>
        <v>6.66666666666667E-06-0.00719871467885617i</v>
      </c>
      <c r="W1702" t="str">
        <f t="shared" si="861"/>
        <v>0.0000276027432134131-0.000654539976482655i</v>
      </c>
      <c r="X1702" t="str">
        <f t="shared" si="862"/>
        <v>0.0000347197335403233-0.000653860413238339i</v>
      </c>
      <c r="Y1702" t="str">
        <f t="shared" si="863"/>
        <v>0.009+0.985203456165759i</v>
      </c>
      <c r="Z1702" t="str">
        <f t="shared" si="864"/>
        <v>-0.00796490230445823-0.000496264956704633i</v>
      </c>
      <c r="AA1702" t="str">
        <f t="shared" si="865"/>
        <v>0.111836653946224-12.1872881152366i</v>
      </c>
      <c r="AB1702" t="str">
        <f t="shared" si="866"/>
        <v>0.903865845375909-0.25310962545441i</v>
      </c>
      <c r="AC1702" t="str">
        <f t="shared" si="867"/>
        <v>0.984568982668842-1.16049681442268i</v>
      </c>
      <c r="AD1702" t="str">
        <f t="shared" si="868"/>
        <v>0.511047191938308+0.345287144724117i</v>
      </c>
      <c r="AE1702" t="str">
        <f t="shared" si="869"/>
        <v>-0.00389908704682916-0.00300379318729422i</v>
      </c>
      <c r="AF1702" t="str">
        <f t="shared" si="870"/>
        <v>-14.4664486930015-2.09587661592296i</v>
      </c>
      <c r="AG1702" t="str">
        <f t="shared" si="871"/>
        <v>1.01544026915797-0.0224065822671798i</v>
      </c>
      <c r="AH1702" t="str">
        <f t="shared" si="872"/>
        <v>0.0482030835633034+0.0519048666391524i</v>
      </c>
      <c r="AI1702">
        <f t="shared" si="873"/>
        <v>-22.994994239464219</v>
      </c>
      <c r="AJ1702">
        <f t="shared" si="874"/>
        <v>47.117713473484869</v>
      </c>
      <c r="AK1702"/>
      <c r="AL1702"/>
      <c r="AM1702"/>
      <c r="AN1702"/>
    </row>
    <row r="1703" spans="1:40" x14ac:dyDescent="0.25">
      <c r="A1703"/>
      <c r="B1703">
        <f t="shared" si="840"/>
        <v>156900</v>
      </c>
      <c r="C1703" s="237" t="str">
        <f t="shared" si="843"/>
        <v>-3.10453695324396E-06+0.0156088109885592i</v>
      </c>
      <c r="D1703" s="208" t="str">
        <f t="shared" si="844"/>
        <v>-5.95702975845593+0.119667550912287i</v>
      </c>
      <c r="E1703" t="str">
        <f t="shared" si="845"/>
        <v>2870</v>
      </c>
      <c r="F1703" t="str">
        <f t="shared" si="846"/>
        <v>0.777000777000777</v>
      </c>
      <c r="G1703" t="str">
        <f t="shared" si="841"/>
        <v>0.777000777000777</v>
      </c>
      <c r="H1703" t="str">
        <f t="shared" si="847"/>
        <v>8.51015634987767+2.21441615277493i</v>
      </c>
      <c r="I1703" t="str">
        <f t="shared" si="848"/>
        <v>616.144859185298i</v>
      </c>
      <c r="J1703" t="str">
        <f t="shared" si="842"/>
        <v>-512.873242280637+134.79277855425i</v>
      </c>
      <c r="K1703" t="str">
        <f t="shared" si="849"/>
        <v>0.29533961011847-1.12373811891114i</v>
      </c>
      <c r="L1703" t="str">
        <f t="shared" si="850"/>
        <v>0.0218444573221413-0.070596983043445i</v>
      </c>
      <c r="M1703" t="str">
        <f t="shared" si="851"/>
        <v>0.317184067440611-1.19433510195458i</v>
      </c>
      <c r="N1703" t="str">
        <f t="shared" si="852"/>
        <v>-1.60755879420884i</v>
      </c>
      <c r="O1703" t="str">
        <f t="shared" si="853"/>
        <v>-0.0367541873562996-0.999324336595371i</v>
      </c>
      <c r="P1703" t="str">
        <f t="shared" si="854"/>
        <v>1.0367541873563+0.999324336595371i</v>
      </c>
      <c r="Q1703" t="str">
        <f t="shared" si="855"/>
        <v>-1.0367541873563+0.608234457613469i</v>
      </c>
      <c r="R1703" t="str">
        <f t="shared" si="856"/>
        <v>-0.32325099232055-1.15353932799836i</v>
      </c>
      <c r="S1703" t="str">
        <f t="shared" si="857"/>
        <v>0.16611692565803i</v>
      </c>
      <c r="T1703" t="str">
        <f t="shared" si="858"/>
        <v>0.191622406792717-0.0536974610601972i</v>
      </c>
      <c r="U1703" t="str">
        <f t="shared" si="859"/>
        <v>0.0000333333333333334-0.000719412658792001i</v>
      </c>
      <c r="V1703" t="str">
        <f t="shared" si="860"/>
        <v>6.66666666666667E-06-0.00719412658792001i</v>
      </c>
      <c r="W1703" t="str">
        <f t="shared" si="861"/>
        <v>0.0000276027424956367-0.000654122948329361i</v>
      </c>
      <c r="X1703" t="str">
        <f t="shared" si="862"/>
        <v>0.0000347106517022078-0.000653443917029246i</v>
      </c>
      <c r="Y1703" t="str">
        <f t="shared" si="863"/>
        <v>0.009+0.985831774696477i</v>
      </c>
      <c r="Z1703" t="str">
        <f t="shared" si="864"/>
        <v>-0.00795475078148198-0.000495744452334004i</v>
      </c>
      <c r="AA1703" t="str">
        <f t="shared" si="865"/>
        <v>0.111693852247102-12.1795115701236i</v>
      </c>
      <c r="AB1703" t="str">
        <f t="shared" si="866"/>
        <v>0.903774148967375-0.253260451027969i</v>
      </c>
      <c r="AC1703" t="str">
        <f t="shared" si="867"/>
        <v>0.984184914017596-1.15973937032976i</v>
      </c>
      <c r="AD1703" t="str">
        <f t="shared" si="868"/>
        <v>0.511406097836187+0.345298256475097i</v>
      </c>
      <c r="AE1703" t="str">
        <f t="shared" si="869"/>
        <v>-0.00389692836136892-0.00300028831143171i</v>
      </c>
      <c r="AF1703" t="str">
        <f t="shared" si="870"/>
        <v>-14.4671861083336-2.09474860186264i</v>
      </c>
      <c r="AG1703" t="str">
        <f t="shared" si="871"/>
        <v>1.01543091979778-0.0224081938313394i</v>
      </c>
      <c r="AH1703" t="str">
        <f t="shared" si="872"/>
        <v>0.048187331241416+0.0518485350887624i</v>
      </c>
      <c r="AI1703">
        <f t="shared" si="873"/>
        <v>-23.001371808699922</v>
      </c>
      <c r="AJ1703">
        <f t="shared" si="874"/>
        <v>47.09602765159979</v>
      </c>
      <c r="AK1703"/>
      <c r="AL1703"/>
      <c r="AM1703"/>
      <c r="AN1703"/>
    </row>
    <row r="1704" spans="1:40" x14ac:dyDescent="0.25">
      <c r="A1704"/>
      <c r="B1704">
        <f t="shared" si="840"/>
        <v>157000</v>
      </c>
      <c r="C1704" s="237" t="str">
        <f t="shared" si="843"/>
        <v>-3.10058338875405E-06+0.015598869071518i</v>
      </c>
      <c r="D1704" s="208" t="str">
        <f t="shared" si="844"/>
        <v>-5.95702972814528+0.119591329548305i</v>
      </c>
      <c r="E1704" t="str">
        <f t="shared" si="845"/>
        <v>2870</v>
      </c>
      <c r="F1704" t="str">
        <f t="shared" si="846"/>
        <v>0.777000777000777</v>
      </c>
      <c r="G1704" t="str">
        <f t="shared" si="841"/>
        <v>0.777000777000777</v>
      </c>
      <c r="H1704" t="str">
        <f t="shared" si="847"/>
        <v>8.51089252492966+2.21321299650863i</v>
      </c>
      <c r="I1704" t="str">
        <f t="shared" si="848"/>
        <v>616.537558266997i</v>
      </c>
      <c r="J1704" t="str">
        <f t="shared" si="842"/>
        <v>-513.528483836385+134.878688546954i</v>
      </c>
      <c r="K1704" t="str">
        <f t="shared" si="849"/>
        <v>0.294986402522965-1.12311234392847i</v>
      </c>
      <c r="L1704" t="str">
        <f t="shared" si="850"/>
        <v>0.0218190667425668-0.0705598682830766i</v>
      </c>
      <c r="M1704" t="str">
        <f t="shared" si="851"/>
        <v>0.316805469265532-1.19367221221155i</v>
      </c>
      <c r="N1704" t="str">
        <f t="shared" si="852"/>
        <v>-1.6085833696035i</v>
      </c>
      <c r="O1704" t="str">
        <f t="shared" si="853"/>
        <v>-0.0377780510122828-0.99928615464326i</v>
      </c>
      <c r="P1704" t="str">
        <f t="shared" si="854"/>
        <v>1.03777805101228+0.99928615464326i</v>
      </c>
      <c r="Q1704" t="str">
        <f t="shared" si="855"/>
        <v>-1.03777805101228+0.60929721496024i</v>
      </c>
      <c r="R1704" t="str">
        <f t="shared" si="856"/>
        <v>-0.323237457123112-1.15268754804783i</v>
      </c>
      <c r="S1704" t="str">
        <f t="shared" si="857"/>
        <v>0.166222800052968i</v>
      </c>
      <c r="T1704" t="str">
        <f t="shared" si="858"/>
        <v>0.1916029518227-0.0537294352050049i</v>
      </c>
      <c r="U1704" t="str">
        <f t="shared" si="859"/>
        <v>0.0000333333333333335-0.000718954434168568i</v>
      </c>
      <c r="V1704" t="str">
        <f t="shared" si="860"/>
        <v>6.66666666666667E-06-0.00718954434168568i</v>
      </c>
      <c r="W1704" t="str">
        <f t="shared" si="861"/>
        <v>0.0000276027417774027-0.000653706451512589i</v>
      </c>
      <c r="X1704" t="str">
        <f t="shared" si="862"/>
        <v>0.0000347015872078266-0.000653027951290116i</v>
      </c>
      <c r="Y1704" t="str">
        <f t="shared" si="863"/>
        <v>0.009+0.986460093227195i</v>
      </c>
      <c r="Z1704" t="str">
        <f t="shared" si="864"/>
        <v>-0.00794461865941591-0.000495225001424868i</v>
      </c>
      <c r="AA1704" t="str">
        <f t="shared" si="865"/>
        <v>0.111551324067161-12.1717449486093i</v>
      </c>
      <c r="AB1704" t="str">
        <f t="shared" si="866"/>
        <v>0.903682390914313-0.253411254924007i</v>
      </c>
      <c r="AC1704" t="str">
        <f t="shared" si="867"/>
        <v>0.983801550656162-1.15898263023268i</v>
      </c>
      <c r="AD1704" t="str">
        <f t="shared" si="868"/>
        <v>0.511765043849944+0.345309012200444i</v>
      </c>
      <c r="AE1704" t="str">
        <f t="shared" si="869"/>
        <v>-0.00389477246054807-0.0029967872661619i</v>
      </c>
      <c r="AF1704" t="str">
        <f t="shared" si="870"/>
        <v>-14.4679222530749-2.09362166696032i</v>
      </c>
      <c r="AG1704" t="str">
        <f t="shared" si="871"/>
        <v>1.01542156668143-0.0224098051535922i</v>
      </c>
      <c r="AH1704" t="str">
        <f t="shared" si="872"/>
        <v>0.0481715904771735+0.0517922633015639i</v>
      </c>
      <c r="AI1704">
        <f t="shared" si="873"/>
        <v>-23.007746476558101</v>
      </c>
      <c r="AJ1704">
        <f t="shared" si="874"/>
        <v>47.074336067191574</v>
      </c>
      <c r="AK1704"/>
      <c r="AL1704"/>
      <c r="AM1704"/>
      <c r="AN1704"/>
    </row>
    <row r="1705" spans="1:40" x14ac:dyDescent="0.25">
      <c r="A1705"/>
      <c r="B1705">
        <f t="shared" si="840"/>
        <v>157100</v>
      </c>
      <c r="C1705" s="237" t="str">
        <f t="shared" si="843"/>
        <v>-3.09663737163369E-06+0.0155889398112761i</v>
      </c>
      <c r="D1705" s="208" t="str">
        <f t="shared" si="844"/>
        <v>-5.95702969789248+0.119515205219783i</v>
      </c>
      <c r="E1705" t="str">
        <f t="shared" si="845"/>
        <v>2870</v>
      </c>
      <c r="F1705" t="str">
        <f t="shared" si="846"/>
        <v>0.777000777000777</v>
      </c>
      <c r="G1705" t="str">
        <f t="shared" si="841"/>
        <v>0.777000777000777</v>
      </c>
      <c r="H1705" t="str">
        <f t="shared" si="847"/>
        <v>8.51162743216693+2.21201101517255i</v>
      </c>
      <c r="I1705" t="str">
        <f t="shared" si="848"/>
        <v>616.930257348696i</v>
      </c>
      <c r="J1705" t="str">
        <f t="shared" si="842"/>
        <v>-514.184142876399+134.964598539659i</v>
      </c>
      <c r="K1705" t="str">
        <f t="shared" si="849"/>
        <v>0.29463381450437-1.12248720784967i</v>
      </c>
      <c r="L1705" t="str">
        <f t="shared" si="850"/>
        <v>0.0217937189980074-0.0705227875352197i</v>
      </c>
      <c r="M1705" t="str">
        <f t="shared" si="851"/>
        <v>0.316427533502377-1.19300999538489i</v>
      </c>
      <c r="N1705" t="str">
        <f t="shared" si="852"/>
        <v>-1.60960794499815i</v>
      </c>
      <c r="O1705" t="str">
        <f t="shared" si="853"/>
        <v>-0.0388018750105716-0.999246923685865i</v>
      </c>
      <c r="P1705" t="str">
        <f t="shared" si="854"/>
        <v>1.03880187501057+0.999246923685865i</v>
      </c>
      <c r="Q1705" t="str">
        <f t="shared" si="855"/>
        <v>-1.03880187501057+0.610361021312285i</v>
      </c>
      <c r="R1705" t="str">
        <f t="shared" si="856"/>
        <v>-0.323223911500325-1.15183677388875i</v>
      </c>
      <c r="S1705" t="str">
        <f t="shared" si="857"/>
        <v>0.166328674447906i</v>
      </c>
      <c r="T1705" t="str">
        <f t="shared" si="858"/>
        <v>0.191583483781268-0.0537614047497163i</v>
      </c>
      <c r="U1705" t="str">
        <f t="shared" si="859"/>
        <v>0.0000333333333333333-0.000718496792899202i</v>
      </c>
      <c r="V1705" t="str">
        <f t="shared" si="860"/>
        <v>6.66666666666667E-06-0.00718496792899202i</v>
      </c>
      <c r="W1705" t="str">
        <f t="shared" si="861"/>
        <v>0.000027602741058711-0.00065329048501769i</v>
      </c>
      <c r="X1705" t="str">
        <f t="shared" si="862"/>
        <v>0.0000346925400130415-0.000652612515008439i</v>
      </c>
      <c r="Y1705" t="str">
        <f t="shared" si="863"/>
        <v>0.009+0.987088411757913i</v>
      </c>
      <c r="Z1705" t="str">
        <f t="shared" si="864"/>
        <v>-0.00793450588884869-0.000494706600970595i</v>
      </c>
      <c r="AA1705" t="str">
        <f t="shared" si="865"/>
        <v>0.111409068707859-12.1639882316998i</v>
      </c>
      <c r="AB1705" t="str">
        <f t="shared" si="866"/>
        <v>0.903590571210805-0.253562037124002i</v>
      </c>
      <c r="AC1705" t="str">
        <f t="shared" si="867"/>
        <v>0.98341889100515-1.15822659318702i</v>
      </c>
      <c r="AD1705" t="str">
        <f t="shared" si="868"/>
        <v>0.512124029644624+0.345319411826024i</v>
      </c>
      <c r="AE1705" t="str">
        <f t="shared" si="869"/>
        <v>-0.00389261933656258-0.00299329004464821i</v>
      </c>
      <c r="AF1705" t="str">
        <f t="shared" si="870"/>
        <v>-14.4686571300594-2.09249580995277i</v>
      </c>
      <c r="AG1705" t="str">
        <f t="shared" si="871"/>
        <v>1.01541220981266-0.0224114162195964i</v>
      </c>
      <c r="AH1705" t="str">
        <f t="shared" si="872"/>
        <v>0.0481558612288171+0.0517360511722012i</v>
      </c>
      <c r="AI1705">
        <f t="shared" si="873"/>
        <v>-23.014118247934192</v>
      </c>
      <c r="AJ1705">
        <f t="shared" si="874"/>
        <v>47.052638727916538</v>
      </c>
      <c r="AK1705"/>
      <c r="AL1705"/>
      <c r="AM1705"/>
      <c r="AN1705"/>
    </row>
    <row r="1706" spans="1:40" x14ac:dyDescent="0.25">
      <c r="A1706"/>
      <c r="B1706">
        <f t="shared" si="840"/>
        <v>157200</v>
      </c>
      <c r="C1706" s="237" t="str">
        <f t="shared" si="843"/>
        <v>-3.09269888268448E-06+0.0155790231836793i</v>
      </c>
      <c r="D1706" s="208" t="str">
        <f t="shared" si="844"/>
        <v>-5.9570296676974+0.119439177741541i</v>
      </c>
      <c r="E1706" t="str">
        <f t="shared" si="845"/>
        <v>2870</v>
      </c>
      <c r="F1706" t="str">
        <f t="shared" si="846"/>
        <v>0.777000777000777</v>
      </c>
      <c r="G1706" t="str">
        <f t="shared" si="841"/>
        <v>0.777000777000777</v>
      </c>
      <c r="H1706" t="str">
        <f t="shared" si="847"/>
        <v>8.512361074416+2.21081020731939i</v>
      </c>
      <c r="I1706" t="str">
        <f t="shared" si="848"/>
        <v>617.322956430394i</v>
      </c>
      <c r="J1706" t="str">
        <f t="shared" si="842"/>
        <v>-514.840219400679+135.050508532365i</v>
      </c>
      <c r="K1706" t="str">
        <f t="shared" si="849"/>
        <v>0.294281844647753-1.12186270981554i</v>
      </c>
      <c r="L1706" t="str">
        <f t="shared" si="850"/>
        <v>0.0217684139955342-0.070485740763665i</v>
      </c>
      <c r="M1706" t="str">
        <f t="shared" si="851"/>
        <v>0.316050258643287-1.19234845057921i</v>
      </c>
      <c r="N1706" t="str">
        <f t="shared" si="852"/>
        <v>-1.6106325203928i</v>
      </c>
      <c r="O1706" t="str">
        <f t="shared" si="853"/>
        <v>-0.0398256582764118-0.999206643764367i</v>
      </c>
      <c r="P1706" t="str">
        <f t="shared" si="854"/>
        <v>1.03982565827641+0.999206643764367i</v>
      </c>
      <c r="Q1706" t="str">
        <f t="shared" si="855"/>
        <v>-1.03982565827641+0.611425876628433i</v>
      </c>
      <c r="R1706" t="str">
        <f t="shared" si="856"/>
        <v>-0.323210355448464-1.1509870035941i</v>
      </c>
      <c r="S1706" t="str">
        <f t="shared" si="857"/>
        <v>0.166434548842844i</v>
      </c>
      <c r="T1706" t="str">
        <f t="shared" si="858"/>
        <v>0.191564002667161-0.0537933696904004i</v>
      </c>
      <c r="U1706" t="str">
        <f t="shared" si="859"/>
        <v>0.0000333333333333334-0.000718039733870641i</v>
      </c>
      <c r="V1706" t="str">
        <f t="shared" si="860"/>
        <v>6.66666666666667E-06-0.00718039733870641i</v>
      </c>
      <c r="W1706" t="str">
        <f t="shared" si="861"/>
        <v>0.0000276027403395619-0.000652875047832606i</v>
      </c>
      <c r="X1706" t="str">
        <f t="shared" si="862"/>
        <v>0.0000346835100738549-0.000652197607174283i</v>
      </c>
      <c r="Y1706" t="str">
        <f t="shared" si="863"/>
        <v>0.009+0.987716730288631i</v>
      </c>
      <c r="Z1706" t="str">
        <f t="shared" si="864"/>
        <v>-0.00792441242052623-0.000494189247975372i</v>
      </c>
      <c r="AA1706" t="str">
        <f t="shared" si="865"/>
        <v>0.111267085472882-12.1562414004495i</v>
      </c>
      <c r="AB1706" t="str">
        <f t="shared" si="866"/>
        <v>0.903498689850907-0.253712797609412i</v>
      </c>
      <c r="AC1706" t="str">
        <f t="shared" si="867"/>
        <v>0.983036933489551-1.15747125824964i</v>
      </c>
      <c r="AD1706" t="str">
        <f t="shared" si="868"/>
        <v>0.512483054885124+0.34532945527799i</v>
      </c>
      <c r="AE1706" t="str">
        <f t="shared" si="869"/>
        <v>-0.00389046898163333-0.00298979664007226i</v>
      </c>
      <c r="AF1706" t="str">
        <f t="shared" si="870"/>
        <v>-14.4693907421134-2.09137102957785i</v>
      </c>
      <c r="AG1706" t="str">
        <f t="shared" si="871"/>
        <v>1.01540284919524-0.0224130270150401i</v>
      </c>
      <c r="AH1706" t="str">
        <f t="shared" si="872"/>
        <v>0.0481401434547206+0.0516798985955879i</v>
      </c>
      <c r="AI1706">
        <f t="shared" si="873"/>
        <v>-23.020487127715541</v>
      </c>
      <c r="AJ1706">
        <f t="shared" si="874"/>
        <v>47.030935641410764</v>
      </c>
      <c r="AK1706"/>
      <c r="AL1706"/>
      <c r="AM1706"/>
      <c r="AN1706"/>
    </row>
    <row r="1707" spans="1:40" x14ac:dyDescent="0.25">
      <c r="A1707"/>
      <c r="B1707">
        <f t="shared" si="840"/>
        <v>157300</v>
      </c>
      <c r="C1707" s="237" t="str">
        <f t="shared" si="843"/>
        <v>-3.08876790276899E-06+0.0155691191646347i</v>
      </c>
      <c r="D1707" s="208" t="str">
        <f t="shared" si="844"/>
        <v>-5.95702963755988+0.119363246928866i</v>
      </c>
      <c r="E1707" t="str">
        <f t="shared" si="845"/>
        <v>2870</v>
      </c>
      <c r="F1707" t="str">
        <f t="shared" si="846"/>
        <v>0.777000777000777</v>
      </c>
      <c r="G1707" t="str">
        <f t="shared" si="841"/>
        <v>0.777000777000777</v>
      </c>
      <c r="H1707" t="str">
        <f t="shared" si="847"/>
        <v>8.51309345449569+2.20961057150332i</v>
      </c>
      <c r="I1707" t="str">
        <f t="shared" si="848"/>
        <v>617.715655512093i</v>
      </c>
      <c r="J1707" t="str">
        <f t="shared" si="842"/>
        <v>-515.496713409225+135.13641852507i</v>
      </c>
      <c r="K1707" t="str">
        <f t="shared" si="849"/>
        <v>0.29393049154211-1.12123884896806i</v>
      </c>
      <c r="L1707" t="str">
        <f t="shared" si="850"/>
        <v>0.0217431516424597-0.0704487279322199i</v>
      </c>
      <c r="M1707" t="str">
        <f t="shared" si="851"/>
        <v>0.31567364318457-1.19168757690028i</v>
      </c>
      <c r="N1707" t="str">
        <f t="shared" si="852"/>
        <v>-1.61165709578745i</v>
      </c>
      <c r="O1707" t="str">
        <f t="shared" si="853"/>
        <v>-0.0408493997350821-0.999165314921051i</v>
      </c>
      <c r="P1707" t="str">
        <f t="shared" si="854"/>
        <v>1.04084939973508+0.999165314921051i</v>
      </c>
      <c r="Q1707" t="str">
        <f t="shared" si="855"/>
        <v>-1.04084939973508+0.612491780866399i</v>
      </c>
      <c r="R1707" t="str">
        <f t="shared" si="856"/>
        <v>-0.323196788963812-1.15013823524181i</v>
      </c>
      <c r="S1707" t="str">
        <f t="shared" si="857"/>
        <v>0.166540423237783i</v>
      </c>
      <c r="T1707" t="str">
        <f t="shared" si="858"/>
        <v>0.191544508479128-0.0538253300231257i</v>
      </c>
      <c r="U1707" t="str">
        <f t="shared" si="859"/>
        <v>0.0000333333333333334-0.000717583255972441i</v>
      </c>
      <c r="V1707" t="str">
        <f t="shared" si="860"/>
        <v>6.66666666666667E-06-0.00717583255972441i</v>
      </c>
      <c r="W1707" t="str">
        <f t="shared" si="861"/>
        <v>0.0000276027396199552-0.000652460138947844i</v>
      </c>
      <c r="X1707" t="str">
        <f t="shared" si="862"/>
        <v>0.0000346744973464089-0.000651783226780275i</v>
      </c>
      <c r="Y1707" t="str">
        <f t="shared" si="863"/>
        <v>0.009+0.988345048819349i</v>
      </c>
      <c r="Z1707" t="str">
        <f t="shared" si="864"/>
        <v>-0.00791433820535102-0.000493672939454165i</v>
      </c>
      <c r="AA1707" t="str">
        <f t="shared" si="865"/>
        <v>0.11112537366814-12.1485044359614i</v>
      </c>
      <c r="AB1707" t="str">
        <f t="shared" si="866"/>
        <v>0.90340674682872-0.253863536361696i</v>
      </c>
      <c r="AC1707" t="str">
        <f t="shared" si="867"/>
        <v>0.982655676538737-1.1567166244787i</v>
      </c>
      <c r="AD1707" t="str">
        <f t="shared" si="868"/>
        <v>0.512842119236236+0.345339142482803i</v>
      </c>
      <c r="AE1707" t="str">
        <f t="shared" si="869"/>
        <v>-0.00388832138800647-0.00298630704563407i</v>
      </c>
      <c r="AF1707" t="str">
        <f t="shared" si="870"/>
        <v>-14.4701230920556-2.09024732457445i</v>
      </c>
      <c r="AG1707" t="str">
        <f t="shared" si="871"/>
        <v>1.01539348483292-0.0224146375256438i</v>
      </c>
      <c r="AH1707" t="str">
        <f t="shared" si="872"/>
        <v>0.0481244371133986+0.0516238054669139i</v>
      </c>
      <c r="AI1707">
        <f t="shared" si="873"/>
        <v>-23.026853120779954</v>
      </c>
      <c r="AJ1707">
        <f t="shared" si="874"/>
        <v>47.009226815289388</v>
      </c>
      <c r="AK1707"/>
      <c r="AL1707"/>
      <c r="AM1707"/>
      <c r="AN1707"/>
    </row>
    <row r="1708" spans="1:40" x14ac:dyDescent="0.25">
      <c r="A1708"/>
      <c r="B1708">
        <f t="shared" si="840"/>
        <v>157400</v>
      </c>
      <c r="C1708" s="237" t="str">
        <f t="shared" si="843"/>
        <v>-3.08484441281071E-06+0.0155592277301111i</v>
      </c>
      <c r="D1708" s="208" t="str">
        <f t="shared" si="844"/>
        <v>-5.95702960747979+0.119287412597518i</v>
      </c>
      <c r="E1708" t="str">
        <f t="shared" si="845"/>
        <v>2870</v>
      </c>
      <c r="F1708" t="str">
        <f t="shared" si="846"/>
        <v>0.777000777000777</v>
      </c>
      <c r="G1708" t="str">
        <f t="shared" si="841"/>
        <v>0.777000777000777</v>
      </c>
      <c r="H1708" t="str">
        <f t="shared" si="847"/>
        <v>8.51382457521729+2.20841210628011i</v>
      </c>
      <c r="I1708" t="str">
        <f t="shared" si="848"/>
        <v>618.108354593792i</v>
      </c>
      <c r="J1708" t="str">
        <f t="shared" si="842"/>
        <v>-516.153624902037+135.222328517774i</v>
      </c>
      <c r="K1708" t="str">
        <f t="shared" si="849"/>
        <v>0.293579753780365-1.1206156244504i</v>
      </c>
      <c r="L1708" t="str">
        <f t="shared" si="850"/>
        <v>0.0217179318463378-0.0704117490047099i</v>
      </c>
      <c r="M1708" t="str">
        <f t="shared" si="851"/>
        <v>0.315297685626703-1.19102737345511i</v>
      </c>
      <c r="N1708" t="str">
        <f t="shared" si="852"/>
        <v>-1.6126816711821i</v>
      </c>
      <c r="O1708" t="str">
        <f t="shared" si="853"/>
        <v>-0.041873098311905-0.999122937199303i</v>
      </c>
      <c r="P1708" t="str">
        <f t="shared" si="854"/>
        <v>1.04187309831191+0.999122937199303i</v>
      </c>
      <c r="Q1708" t="str">
        <f t="shared" si="855"/>
        <v>-1.04187309831191+0.613558733982797i</v>
      </c>
      <c r="R1708" t="str">
        <f t="shared" si="856"/>
        <v>-0.323183212042652-1.14929046691463i</v>
      </c>
      <c r="S1708" t="str">
        <f t="shared" si="857"/>
        <v>0.166646297632721i</v>
      </c>
      <c r="T1708" t="str">
        <f t="shared" si="858"/>
        <v>0.191525001215904-0.0538572857439586i</v>
      </c>
      <c r="U1708" t="str">
        <f t="shared" si="859"/>
        <v>0.0000333333333333334-0.000717127358096983i</v>
      </c>
      <c r="V1708" t="str">
        <f t="shared" si="860"/>
        <v>6.66666666666667E-06-0.00717127358096983i</v>
      </c>
      <c r="W1708" t="str">
        <f t="shared" si="861"/>
        <v>0.000027602738899891-0.000652045757356476i</v>
      </c>
      <c r="X1708" t="str">
        <f t="shared" si="862"/>
        <v>0.0000346655017869846-0.000651369372821606i</v>
      </c>
      <c r="Y1708" t="str">
        <f t="shared" si="863"/>
        <v>0.009+0.988973367350067i</v>
      </c>
      <c r="Z1708" t="str">
        <f t="shared" si="864"/>
        <v>-0.00790428319438162-0.000493157672432656i</v>
      </c>
      <c r="AA1708" t="str">
        <f t="shared" si="865"/>
        <v>0.110983932601756-12.1407773193865i</v>
      </c>
      <c r="AB1708" t="str">
        <f t="shared" si="866"/>
        <v>0.903314742138277-0.2540142533623i</v>
      </c>
      <c r="AC1708" t="str">
        <f t="shared" si="867"/>
        <v>0.98227511858642-1.15596269093356i</v>
      </c>
      <c r="AD1708" t="str">
        <f t="shared" si="868"/>
        <v>0.513201222362627+0.345348473367189i</v>
      </c>
      <c r="AE1708" t="str">
        <f t="shared" si="869"/>
        <v>-0.00388617654795309-0.00298282125455157i</v>
      </c>
      <c r="AF1708" t="str">
        <f t="shared" si="870"/>
        <v>-14.4708541826971-2.08912469368259i</v>
      </c>
      <c r="AG1708" t="str">
        <f t="shared" si="871"/>
        <v>1.01538411672947-0.0224162477371585i</v>
      </c>
      <c r="AH1708" t="str">
        <f t="shared" si="872"/>
        <v>0.0481087421635014+0.0515677716816356i</v>
      </c>
      <c r="AI1708">
        <f t="shared" si="873"/>
        <v>-23.033216231996938</v>
      </c>
      <c r="AJ1708">
        <f t="shared" si="874"/>
        <v>46.987512257144395</v>
      </c>
      <c r="AK1708"/>
      <c r="AL1708"/>
      <c r="AM1708"/>
      <c r="AN1708"/>
    </row>
    <row r="1709" spans="1:40" x14ac:dyDescent="0.25">
      <c r="A1709"/>
      <c r="B1709">
        <f t="shared" si="840"/>
        <v>157500</v>
      </c>
      <c r="C1709" s="237" t="str">
        <f t="shared" si="843"/>
        <v>-3.08092839379351E-06+0.0155493488561378i</v>
      </c>
      <c r="D1709" s="208" t="str">
        <f t="shared" si="844"/>
        <v>-5.95702957745698+0.119211674563723i</v>
      </c>
      <c r="E1709" t="str">
        <f t="shared" si="845"/>
        <v>2870</v>
      </c>
      <c r="F1709" t="str">
        <f t="shared" si="846"/>
        <v>0.777000777000777</v>
      </c>
      <c r="G1709" t="str">
        <f t="shared" si="841"/>
        <v>0.777000777000777</v>
      </c>
      <c r="H1709" t="str">
        <f t="shared" si="847"/>
        <v>8.51455443938448+2.20721481020702i</v>
      </c>
      <c r="I1709" t="str">
        <f t="shared" si="848"/>
        <v>618.501053675491i</v>
      </c>
      <c r="J1709" t="str">
        <f t="shared" si="842"/>
        <v>-516.810953879116+135.30823851048i</v>
      </c>
      <c r="K1709" t="str">
        <f t="shared" si="849"/>
        <v>0.293229629959355-1.11999303540691i</v>
      </c>
      <c r="L1709" t="str">
        <f t="shared" si="850"/>
        <v>0.0216927545149623-0.0703748039449785i</v>
      </c>
      <c r="M1709" t="str">
        <f t="shared" si="851"/>
        <v>0.314922384474317-1.19036783935189i</v>
      </c>
      <c r="N1709" t="str">
        <f t="shared" si="852"/>
        <v>-1.61370624657675i</v>
      </c>
      <c r="O1709" t="str">
        <f t="shared" si="853"/>
        <v>-0.0428967529322486-0.999079510643607i</v>
      </c>
      <c r="P1709" t="str">
        <f t="shared" si="854"/>
        <v>1.04289675293225+0.999079510643607i</v>
      </c>
      <c r="Q1709" t="str">
        <f t="shared" si="855"/>
        <v>-1.04289675293225+0.614626735933143i</v>
      </c>
      <c r="R1709" t="str">
        <f t="shared" si="856"/>
        <v>-0.323169624681238-1.14844369670023i</v>
      </c>
      <c r="S1709" t="str">
        <f t="shared" si="857"/>
        <v>0.166752172027659i</v>
      </c>
      <c r="T1709" t="str">
        <f t="shared" si="858"/>
        <v>0.191505480876237-0.0538892368489598i</v>
      </c>
      <c r="U1709" t="str">
        <f t="shared" si="859"/>
        <v>0.0000333333333333333-0.000716672039139457i</v>
      </c>
      <c r="V1709" t="str">
        <f t="shared" si="860"/>
        <v>6.66666666666667E-06-0.00716672039139457i</v>
      </c>
      <c r="W1709" t="str">
        <f t="shared" si="861"/>
        <v>0.0000276027381793689-0.000651631902054131i</v>
      </c>
      <c r="X1709" t="str">
        <f t="shared" si="862"/>
        <v>0.0000346565233520013-0.000650956044296007i</v>
      </c>
      <c r="Y1709" t="str">
        <f t="shared" si="863"/>
        <v>0.009+0.989601685880785i</v>
      </c>
      <c r="Z1709" t="str">
        <f t="shared" si="864"/>
        <v>-0.00789424733883187-0.000492643443947202i</v>
      </c>
      <c r="AA1709" t="str">
        <f t="shared" si="865"/>
        <v>0.110842761584054-12.1330600319238i</v>
      </c>
      <c r="AB1709" t="str">
        <f t="shared" si="866"/>
        <v>0.903222675773673-0.254164948592646i</v>
      </c>
      <c r="AC1709" t="str">
        <f t="shared" si="867"/>
        <v>0.981895258070706-1.15520945667493i</v>
      </c>
      <c r="AD1709" t="str">
        <f t="shared" si="868"/>
        <v>0.513560363928826+0.345357447858184i</v>
      </c>
      <c r="AE1709" t="str">
        <f t="shared" si="869"/>
        <v>-0.00388403445376899-0.00297933926006091i</v>
      </c>
      <c r="AF1709" t="str">
        <f t="shared" si="870"/>
        <v>-14.4715840168415-2.0880031356433i</v>
      </c>
      <c r="AG1709" t="str">
        <f t="shared" si="871"/>
        <v>1.01537474488865-0.0224178576353653i</v>
      </c>
      <c r="AH1709" t="str">
        <f t="shared" si="872"/>
        <v>0.0480930585638141+0.051511797135481i</v>
      </c>
      <c r="AI1709">
        <f t="shared" si="873"/>
        <v>-23.039576466227203</v>
      </c>
      <c r="AJ1709">
        <f t="shared" si="874"/>
        <v>46.965791974548232</v>
      </c>
      <c r="AK1709"/>
      <c r="AL1709"/>
      <c r="AM1709"/>
      <c r="AN1709"/>
    </row>
    <row r="1710" spans="1:40" x14ac:dyDescent="0.25">
      <c r="A1710"/>
      <c r="B1710">
        <f t="shared" si="840"/>
        <v>157600</v>
      </c>
      <c r="C1710" s="237" t="str">
        <f t="shared" si="843"/>
        <v>-3.07701982676163E-06+0.0155394825188051i</v>
      </c>
      <c r="D1710" s="208" t="str">
        <f t="shared" si="844"/>
        <v>-5.9570295474913+0.119136032644172i</v>
      </c>
      <c r="E1710" t="str">
        <f t="shared" si="845"/>
        <v>2870</v>
      </c>
      <c r="F1710" t="str">
        <f t="shared" si="846"/>
        <v>0.777000777000777</v>
      </c>
      <c r="G1710" t="str">
        <f t="shared" si="841"/>
        <v>0.777000777000777</v>
      </c>
      <c r="H1710" t="str">
        <f t="shared" si="847"/>
        <v>8.51528304979339+2.2060186818429i</v>
      </c>
      <c r="I1710" t="str">
        <f t="shared" si="848"/>
        <v>618.893752757189i</v>
      </c>
      <c r="J1710" t="str">
        <f t="shared" si="842"/>
        <v>-517.468700340461+135.394148503185i</v>
      </c>
      <c r="K1710" t="str">
        <f t="shared" si="849"/>
        <v>0.292880118679803-1.11937108098311i</v>
      </c>
      <c r="L1710" t="str">
        <f t="shared" si="850"/>
        <v>0.0216676195563668-0.0703378927168866i</v>
      </c>
      <c r="M1710" t="str">
        <f t="shared" si="851"/>
        <v>0.31454773823617-1.1897089737i</v>
      </c>
      <c r="N1710" t="str">
        <f t="shared" si="852"/>
        <v>-1.61473082197141i</v>
      </c>
      <c r="O1710" t="str">
        <f t="shared" si="853"/>
        <v>-0.0439203625215363-0.999035035299552i</v>
      </c>
      <c r="P1710" t="str">
        <f t="shared" si="854"/>
        <v>1.04392036252154+0.999035035299552i</v>
      </c>
      <c r="Q1710" t="str">
        <f t="shared" si="855"/>
        <v>-1.04392036252154+0.615695786671858i</v>
      </c>
      <c r="R1710" t="str">
        <f t="shared" si="856"/>
        <v>-0.323156026875859-1.14759792269108i</v>
      </c>
      <c r="S1710" t="str">
        <f t="shared" si="857"/>
        <v>0.166858046422597i</v>
      </c>
      <c r="T1710" t="str">
        <f t="shared" si="858"/>
        <v>0.191485947458864-0.0539211833341941i</v>
      </c>
      <c r="U1710" t="str">
        <f t="shared" si="859"/>
        <v>0.0000333333333333333-0.000716217297997872i</v>
      </c>
      <c r="V1710" t="str">
        <f t="shared" si="860"/>
        <v>6.66666666666667E-06-0.00716217297997872i</v>
      </c>
      <c r="W1710" t="str">
        <f t="shared" si="861"/>
        <v>0.0000276027374583895-0.000651218572038998i</v>
      </c>
      <c r="X1710" t="str">
        <f t="shared" si="862"/>
        <v>0.0000346475619980181-0.000650543240203771i</v>
      </c>
      <c r="Y1710" t="str">
        <f t="shared" si="863"/>
        <v>0.009+0.990230004411503i</v>
      </c>
      <c r="Z1710" t="str">
        <f t="shared" si="864"/>
        <v>-0.00788423059007072-0.000492130251044821i</v>
      </c>
      <c r="AA1710" t="str">
        <f t="shared" si="865"/>
        <v>0.110701859927558-12.1253525548203i</v>
      </c>
      <c r="AB1710" t="str">
        <f t="shared" si="866"/>
        <v>0.903130547728951-0.254315622034173i</v>
      </c>
      <c r="AC1710" t="str">
        <f t="shared" si="867"/>
        <v>0.981516093433982-1.1544569207647i</v>
      </c>
      <c r="AD1710" t="str">
        <f t="shared" si="868"/>
        <v>0.513919543599271+0.345366065883098i</v>
      </c>
      <c r="AE1710" t="str">
        <f t="shared" si="869"/>
        <v>-0.00388189509777515-0.00297586105541625i</v>
      </c>
      <c r="AF1710" t="str">
        <f t="shared" si="870"/>
        <v>-14.4723125972847-2.08688264919873i</v>
      </c>
      <c r="AG1710" t="str">
        <f t="shared" si="871"/>
        <v>1.01536536931425-0.0224194672060779i</v>
      </c>
      <c r="AH1710" t="str">
        <f t="shared" si="872"/>
        <v>0.048077386273261+0.0514558817244469i</v>
      </c>
      <c r="AI1710">
        <f t="shared" si="873"/>
        <v>-23.045933828322443</v>
      </c>
      <c r="AJ1710">
        <f t="shared" si="874"/>
        <v>46.944065975049853</v>
      </c>
      <c r="AK1710"/>
      <c r="AL1710"/>
      <c r="AM1710"/>
      <c r="AN1710"/>
    </row>
    <row r="1711" spans="1:40" x14ac:dyDescent="0.25">
      <c r="A1711"/>
      <c r="B1711">
        <f t="shared" si="840"/>
        <v>157700</v>
      </c>
      <c r="C1711" s="237" t="str">
        <f t="shared" si="843"/>
        <v>-3.07311869281934E-06+0.0155296286942638i</v>
      </c>
      <c r="D1711" s="208" t="str">
        <f t="shared" si="844"/>
        <v>-5.95702951758261+0.119060486656023i</v>
      </c>
      <c r="E1711" t="str">
        <f t="shared" si="845"/>
        <v>2870</v>
      </c>
      <c r="F1711" t="str">
        <f t="shared" si="846"/>
        <v>0.777000777000777</v>
      </c>
      <c r="G1711" t="str">
        <f t="shared" si="841"/>
        <v>0.777000777000777</v>
      </c>
      <c r="H1711" t="str">
        <f t="shared" si="847"/>
        <v>8.51601040923263+2.2048237197481i</v>
      </c>
      <c r="I1711" t="str">
        <f t="shared" si="848"/>
        <v>619.286451838888i</v>
      </c>
      <c r="J1711" t="str">
        <f t="shared" si="842"/>
        <v>-518.126864286071+135.48005849589i</v>
      </c>
      <c r="K1711" t="str">
        <f t="shared" si="849"/>
        <v>0.292531218546326-1.11874976032572i</v>
      </c>
      <c r="L1711" t="str">
        <f t="shared" si="850"/>
        <v>0.0216425268788237-0.0703010152843137i</v>
      </c>
      <c r="M1711" t="str">
        <f t="shared" si="851"/>
        <v>0.31417374542515-1.18905077561003i</v>
      </c>
      <c r="N1711" t="str">
        <f t="shared" si="852"/>
        <v>-1.61575539736606i</v>
      </c>
      <c r="O1711" t="str">
        <f t="shared" si="853"/>
        <v>-0.0449439260052094-0.998989511213826i</v>
      </c>
      <c r="P1711" t="str">
        <f t="shared" si="854"/>
        <v>1.04494392600521+0.998989511213826i</v>
      </c>
      <c r="Q1711" t="str">
        <f t="shared" si="855"/>
        <v>-1.04494392600521+0.616765886152234i</v>
      </c>
      <c r="R1711" t="str">
        <f t="shared" si="856"/>
        <v>-0.323142418622768-1.14675314298453i</v>
      </c>
      <c r="S1711" t="str">
        <f t="shared" si="857"/>
        <v>0.166963920817535i</v>
      </c>
      <c r="T1711" t="str">
        <f t="shared" si="858"/>
        <v>0.191466400962528-0.0539531251957186i</v>
      </c>
      <c r="U1711" t="str">
        <f t="shared" si="859"/>
        <v>0.0000333333333333334-0.000715763133573018i</v>
      </c>
      <c r="V1711" t="str">
        <f t="shared" si="860"/>
        <v>6.66666666666667E-06-0.00715763133573018i</v>
      </c>
      <c r="W1711" t="str">
        <f t="shared" si="861"/>
        <v>0.0000276027367369526-0.000650805766311795i</v>
      </c>
      <c r="X1711" t="str">
        <f t="shared" si="862"/>
        <v>0.0000346386176817305-0.000650130959547708i</v>
      </c>
      <c r="Y1711" t="str">
        <f t="shared" si="863"/>
        <v>0.009+0.990858322942221i</v>
      </c>
      <c r="Z1711" t="str">
        <f t="shared" si="864"/>
        <v>-0.00787423289962117-0.000491618090783096i</v>
      </c>
      <c r="AA1711" t="str">
        <f t="shared" si="865"/>
        <v>0.110561226946979-12.1176548693705i</v>
      </c>
      <c r="AB1711" t="str">
        <f t="shared" si="866"/>
        <v>0.903038357998183-0.254466273668284i</v>
      </c>
      <c r="AC1711" t="str">
        <f t="shared" si="867"/>
        <v>0.981137623122999-1.15370508226609i</v>
      </c>
      <c r="AD1711" t="str">
        <f t="shared" si="868"/>
        <v>0.514278761038252+0.345374327369541i</v>
      </c>
      <c r="AE1711" t="str">
        <f t="shared" si="869"/>
        <v>-0.0038797584723169-0.00297238663388969i</v>
      </c>
      <c r="AF1711" t="str">
        <f t="shared" si="870"/>
        <v>-14.4730399268152-2.08576323309208i</v>
      </c>
      <c r="AG1711" t="str">
        <f t="shared" si="871"/>
        <v>1.01535599001004-0.0224210764351389i</v>
      </c>
      <c r="AH1711" t="str">
        <f t="shared" si="872"/>
        <v>0.0480617252508987+0.0514000253447979i</v>
      </c>
      <c r="AI1711">
        <f t="shared" si="873"/>
        <v>-23.052288323125936</v>
      </c>
      <c r="AJ1711">
        <f t="shared" si="874"/>
        <v>46.922334266178495</v>
      </c>
      <c r="AK1711"/>
      <c r="AL1711"/>
      <c r="AM1711"/>
      <c r="AN1711"/>
    </row>
    <row r="1712" spans="1:40" x14ac:dyDescent="0.25">
      <c r="A1712"/>
      <c r="B1712">
        <f t="shared" si="840"/>
        <v>157800</v>
      </c>
      <c r="C1712" s="237" t="str">
        <f t="shared" si="843"/>
        <v>-3.06922497313092E-06+0.0155197873587257i</v>
      </c>
      <c r="D1712" s="208" t="str">
        <f t="shared" si="844"/>
        <v>-5.95702948773075+0.118985036416897i</v>
      </c>
      <c r="E1712" t="str">
        <f t="shared" si="845"/>
        <v>2870</v>
      </c>
      <c r="F1712" t="str">
        <f t="shared" si="846"/>
        <v>0.777000777000777</v>
      </c>
      <c r="G1712" t="str">
        <f t="shared" si="841"/>
        <v>0.777000777000777</v>
      </c>
      <c r="H1712" t="str">
        <f t="shared" si="847"/>
        <v>8.51673652048331+2.20362992248456i</v>
      </c>
      <c r="I1712" t="str">
        <f t="shared" si="848"/>
        <v>619.679150920587i</v>
      </c>
      <c r="J1712" t="str">
        <f t="shared" si="842"/>
        <v>-518.785445715949+135.565968488595i</v>
      </c>
      <c r="K1712" t="str">
        <f t="shared" si="849"/>
        <v>0.292182928167405-1.11812907258263i</v>
      </c>
      <c r="L1712" t="str">
        <f t="shared" si="850"/>
        <v>0.0216174763908433-0.0702641716111573i</v>
      </c>
      <c r="M1712" t="str">
        <f t="shared" si="851"/>
        <v>0.313800404558248-1.18839324419379i</v>
      </c>
      <c r="N1712" t="str">
        <f t="shared" si="852"/>
        <v>-1.61677997276071i</v>
      </c>
      <c r="O1712" t="str">
        <f t="shared" si="853"/>
        <v>-0.0459674423087871-0.998942938434217i</v>
      </c>
      <c r="P1712" t="str">
        <f t="shared" si="854"/>
        <v>1.04596744230879+0.998942938434217i</v>
      </c>
      <c r="Q1712" t="str">
        <f t="shared" si="855"/>
        <v>-1.04596744230879+0.617837034326493i</v>
      </c>
      <c r="R1712" t="str">
        <f t="shared" si="856"/>
        <v>-0.323128799918239-1.14590935568273i</v>
      </c>
      <c r="S1712" t="str">
        <f t="shared" si="857"/>
        <v>0.167069795212474i</v>
      </c>
      <c r="T1712" t="str">
        <f t="shared" si="858"/>
        <v>0.191446841385972-0.0539850624295927i</v>
      </c>
      <c r="U1712" t="str">
        <f t="shared" si="859"/>
        <v>0.0000333333333333334-0.000715309544768473i</v>
      </c>
      <c r="V1712" t="str">
        <f t="shared" si="860"/>
        <v>6.66666666666667E-06-0.00715309544768473i</v>
      </c>
      <c r="W1712" t="str">
        <f t="shared" si="861"/>
        <v>0.000027602736015058-0.000650393483875776i</v>
      </c>
      <c r="X1712" t="str">
        <f t="shared" si="862"/>
        <v>0.0000346296903599708-0.000649719201333158i</v>
      </c>
      <c r="Y1712" t="str">
        <f t="shared" si="863"/>
        <v>0.009+0.991486641472939i</v>
      </c>
      <c r="Z1712" t="str">
        <f t="shared" si="864"/>
        <v>-0.00786425421915988-0.000491106960230154i</v>
      </c>
      <c r="AA1712" t="str">
        <f t="shared" si="865"/>
        <v>0.110420861959206-12.1099669569166i</v>
      </c>
      <c r="AB1712" t="str">
        <f t="shared" si="866"/>
        <v>0.90294610657544-0.254616903476395i</v>
      </c>
      <c r="AC1712" t="str">
        <f t="shared" si="867"/>
        <v>0.980759845588778-1.1529539402436i</v>
      </c>
      <c r="AD1712" t="str">
        <f t="shared" si="868"/>
        <v>0.514638015909946+0.34538223224542i</v>
      </c>
      <c r="AE1712" t="str">
        <f t="shared" si="869"/>
        <v>-0.0038776245697643-0.00296891598877131i</v>
      </c>
      <c r="AF1712" t="str">
        <f t="shared" si="870"/>
        <v>-14.4737660082141-2.08464488606766i</v>
      </c>
      <c r="AG1712" t="str">
        <f t="shared" si="871"/>
        <v>1.01534660697979-0.0224226853084225i</v>
      </c>
      <c r="AH1712" t="str">
        <f t="shared" si="872"/>
        <v>0.0480460754559202+0.0513442278930681i</v>
      </c>
      <c r="AI1712">
        <f t="shared" si="873"/>
        <v>-23.058639955471932</v>
      </c>
      <c r="AJ1712">
        <f t="shared" si="874"/>
        <v>46.900596855442423</v>
      </c>
      <c r="AK1712"/>
      <c r="AL1712"/>
      <c r="AM1712"/>
      <c r="AN1712"/>
    </row>
    <row r="1713" spans="1:40" x14ac:dyDescent="0.25">
      <c r="A1713"/>
      <c r="B1713">
        <f t="shared" si="840"/>
        <v>157900</v>
      </c>
      <c r="C1713" s="237" t="str">
        <f t="shared" si="843"/>
        <v>-3.06533864892012E-06+0.0155099584884623i</v>
      </c>
      <c r="D1713" s="208" t="str">
        <f t="shared" si="844"/>
        <v>-5.9570294579356+0.118909681744878i</v>
      </c>
      <c r="E1713" t="str">
        <f t="shared" si="845"/>
        <v>2870</v>
      </c>
      <c r="F1713" t="str">
        <f t="shared" si="846"/>
        <v>0.777000777000777</v>
      </c>
      <c r="G1713" t="str">
        <f t="shared" si="841"/>
        <v>0.777000777000777</v>
      </c>
      <c r="H1713" t="str">
        <f t="shared" si="847"/>
        <v>8.51746138631907+2.20243728861575i</v>
      </c>
      <c r="I1713" t="str">
        <f t="shared" si="848"/>
        <v>620.071850002285i</v>
      </c>
      <c r="J1713" t="str">
        <f t="shared" si="842"/>
        <v>-519.444444630091+135.6518784813i</v>
      </c>
      <c r="K1713" t="str">
        <f t="shared" si="849"/>
        <v>0.291835246155388-1.11750901690292i</v>
      </c>
      <c r="L1713" t="str">
        <f t="shared" si="850"/>
        <v>0.0215924680011737-0.0702273616613334i</v>
      </c>
      <c r="M1713" t="str">
        <f t="shared" si="851"/>
        <v>0.313427714156562-1.18773637856425i</v>
      </c>
      <c r="N1713" t="str">
        <f t="shared" si="852"/>
        <v>-1.61780454815536i</v>
      </c>
      <c r="O1713" t="str">
        <f t="shared" si="853"/>
        <v>-0.0469909103578289-0.998895317009617i</v>
      </c>
      <c r="P1713" t="str">
        <f t="shared" si="854"/>
        <v>1.04699091035783+0.998895317009617i</v>
      </c>
      <c r="Q1713" t="str">
        <f t="shared" si="855"/>
        <v>-1.04699091035783+0.618909231145743i</v>
      </c>
      <c r="R1713" t="str">
        <f t="shared" si="856"/>
        <v>-0.323115170758523-1.14506655889263i</v>
      </c>
      <c r="S1713" t="str">
        <f t="shared" si="857"/>
        <v>0.167175669607412i</v>
      </c>
      <c r="T1713" t="str">
        <f t="shared" si="858"/>
        <v>0.191427268727931-0.0540169950318694i</v>
      </c>
      <c r="U1713" t="str">
        <f t="shared" si="859"/>
        <v>0.0000333333333333333-0.000714856530490592i</v>
      </c>
      <c r="V1713" t="str">
        <f t="shared" si="860"/>
        <v>6.66666666666667E-06-0.00714856530490592i</v>
      </c>
      <c r="W1713" t="str">
        <f t="shared" si="861"/>
        <v>0.0000276027352927058-0.000649981723736715i</v>
      </c>
      <c r="X1713" t="str">
        <f t="shared" si="862"/>
        <v>0.000034620779989709-0.000649307964567978i</v>
      </c>
      <c r="Y1713" t="str">
        <f t="shared" si="863"/>
        <v>0.009+0.992114960003657i</v>
      </c>
      <c r="Z1713" t="str">
        <f t="shared" si="864"/>
        <v>-0.0078542945005166-0.000490596856464632i</v>
      </c>
      <c r="AA1713" t="str">
        <f t="shared" si="865"/>
        <v>0.110280764283299-12.1022887988482i</v>
      </c>
      <c r="AB1713" t="str">
        <f t="shared" si="866"/>
        <v>0.902853793454755-0.25476751143989i</v>
      </c>
      <c r="AC1713" t="str">
        <f t="shared" si="867"/>
        <v>0.980382759286664-1.15220349376291i</v>
      </c>
      <c r="AD1713" t="str">
        <f t="shared" si="868"/>
        <v>0.514997307878413+0.345389780438907i</v>
      </c>
      <c r="AE1713" t="str">
        <f t="shared" si="869"/>
        <v>-0.00387549338251194-0.00296544911336885i</v>
      </c>
      <c r="AF1713" t="str">
        <f t="shared" si="870"/>
        <v>-14.4744908442547-2.08352760687087i</v>
      </c>
      <c r="AG1713" t="str">
        <f t="shared" si="871"/>
        <v>1.01533722022729-0.0224242938118335i</v>
      </c>
      <c r="AH1713" t="str">
        <f t="shared" si="872"/>
        <v>0.0480304368476516+0.0512884892660536i</v>
      </c>
      <c r="AI1713">
        <f t="shared" si="873"/>
        <v>-23.064988730186506</v>
      </c>
      <c r="AJ1713">
        <f t="shared" si="874"/>
        <v>46.878853750326968</v>
      </c>
      <c r="AK1713"/>
      <c r="AL1713"/>
      <c r="AM1713"/>
      <c r="AN1713"/>
    </row>
    <row r="1714" spans="1:40" x14ac:dyDescent="0.25">
      <c r="A1714"/>
      <c r="B1714">
        <f t="shared" ref="B1714:B1777" si="875">B1713+100</f>
        <v>158000</v>
      </c>
      <c r="C1714" s="237" t="str">
        <f t="shared" si="843"/>
        <v>-3.06145970147013E-06+0.0155001420598054i</v>
      </c>
      <c r="D1714" s="208" t="str">
        <f t="shared" si="844"/>
        <v>-5.957029428197+0.118834422458508i</v>
      </c>
      <c r="E1714" t="str">
        <f t="shared" si="845"/>
        <v>2870</v>
      </c>
      <c r="F1714" t="str">
        <f t="shared" si="846"/>
        <v>0.777000777000777</v>
      </c>
      <c r="G1714" t="str">
        <f t="shared" si="841"/>
        <v>0.777000777000777</v>
      </c>
      <c r="H1714" t="str">
        <f t="shared" si="847"/>
        <v>8.51818500950608+2.20124581670668i</v>
      </c>
      <c r="I1714" t="str">
        <f t="shared" si="848"/>
        <v>620.464549083984i</v>
      </c>
      <c r="J1714" t="str">
        <f t="shared" si="842"/>
        <v>-520.103861028501+135.737788474005i</v>
      </c>
      <c r="K1714" t="str">
        <f t="shared" si="849"/>
        <v>0.29148817112646-1.11688959243683i</v>
      </c>
      <c r="L1714" t="str">
        <f t="shared" si="850"/>
        <v>0.0215675016187998-0.070190585398777i</v>
      </c>
      <c r="M1714" t="str">
        <f t="shared" si="851"/>
        <v>0.31305567274526-1.18708017783561i</v>
      </c>
      <c r="N1714" t="str">
        <f t="shared" si="852"/>
        <v>-1.61882912355001i</v>
      </c>
      <c r="O1714" t="str">
        <f t="shared" si="853"/>
        <v>-0.048014329077944-0.998846646990015i</v>
      </c>
      <c r="P1714" t="str">
        <f t="shared" si="854"/>
        <v>1.04801432907794+0.998846646990015i</v>
      </c>
      <c r="Q1714" t="str">
        <f t="shared" si="855"/>
        <v>-1.04801432907794+0.619982476559995i</v>
      </c>
      <c r="R1714" t="str">
        <f t="shared" si="856"/>
        <v>-0.323101531139878-1.14422475072596i</v>
      </c>
      <c r="S1714" t="str">
        <f t="shared" si="857"/>
        <v>0.16728154400235i</v>
      </c>
      <c r="T1714" t="str">
        <f t="shared" si="858"/>
        <v>0.191407682987143-0.0540489229986022i</v>
      </c>
      <c r="U1714" t="str">
        <f t="shared" si="859"/>
        <v>0.0000333333333333333-0.00071440408964851i</v>
      </c>
      <c r="V1714" t="str">
        <f t="shared" si="860"/>
        <v>6.66666666666667E-06-0.0071440408964851i</v>
      </c>
      <c r="W1714" t="str">
        <f t="shared" si="861"/>
        <v>0.000027602734569896-0.000649570484902921i</v>
      </c>
      <c r="X1714" t="str">
        <f t="shared" si="862"/>
        <v>0.0000346118865280506-0.000648897248262549i</v>
      </c>
      <c r="Y1714" t="str">
        <f t="shared" si="863"/>
        <v>0.009+0.992743278534375i</v>
      </c>
      <c r="Z1714" t="str">
        <f t="shared" si="864"/>
        <v>-0.00784435369567378-0.000490087776575616i</v>
      </c>
      <c r="AA1714" t="str">
        <f t="shared" si="865"/>
        <v>0.110140933240484-12.094620376602i</v>
      </c>
      <c r="AB1714" t="str">
        <f t="shared" si="866"/>
        <v>0.902761418630178-0.254918097540154i</v>
      </c>
      <c r="AC1714" t="str">
        <f t="shared" si="867"/>
        <v>0.980006362676254-1.15145374189101i</v>
      </c>
      <c r="AD1714" t="str">
        <f t="shared" si="868"/>
        <v>0.515356636607593+0.345396971878483i</v>
      </c>
      <c r="AE1714" t="str">
        <f t="shared" si="869"/>
        <v>-0.0038733649029789-0.00296198600100801i</v>
      </c>
      <c r="AF1714" t="str">
        <f t="shared" si="870"/>
        <v>-14.4752144377031-2.08241139424817i</v>
      </c>
      <c r="AG1714" t="str">
        <f t="shared" si="871"/>
        <v>1.01532782975632-0.0224259019313067i</v>
      </c>
      <c r="AH1714" t="str">
        <f t="shared" si="872"/>
        <v>0.048014809385555+0.05123280936082i</v>
      </c>
      <c r="AI1714">
        <f t="shared" si="873"/>
        <v>-23.071334652086559</v>
      </c>
      <c r="AJ1714">
        <f t="shared" si="874"/>
        <v>46.85710495829715</v>
      </c>
      <c r="AK1714"/>
      <c r="AL1714"/>
      <c r="AM1714"/>
      <c r="AN1714"/>
    </row>
    <row r="1715" spans="1:40" x14ac:dyDescent="0.25">
      <c r="A1715"/>
      <c r="B1715">
        <f t="shared" si="875"/>
        <v>158100</v>
      </c>
      <c r="C1715" s="237" t="str">
        <f t="shared" si="843"/>
        <v>-3.05758811212333E-06+0.0154903380491466i</v>
      </c>
      <c r="D1715" s="208" t="str">
        <f t="shared" si="844"/>
        <v>-5.95702939851482+0.118759258376791i</v>
      </c>
      <c r="E1715" t="str">
        <f t="shared" si="845"/>
        <v>2870</v>
      </c>
      <c r="F1715" t="str">
        <f t="shared" si="846"/>
        <v>0.777000777000777</v>
      </c>
      <c r="G1715" t="str">
        <f t="shared" si="841"/>
        <v>0.777000777000777</v>
      </c>
      <c r="H1715" t="str">
        <f t="shared" si="847"/>
        <v>8.5189073928031+2.20005550532395i</v>
      </c>
      <c r="I1715" t="str">
        <f t="shared" si="848"/>
        <v>620.857248165683i</v>
      </c>
      <c r="J1715" t="str">
        <f t="shared" si="842"/>
        <v>-520.763694911176+135.823698466711i</v>
      </c>
      <c r="K1715" t="str">
        <f t="shared" si="849"/>
        <v>0.291141701700652-1.11627079833582i</v>
      </c>
      <c r="L1715" t="str">
        <f t="shared" si="850"/>
        <v>0.0215425771529419-0.0701538427874412i</v>
      </c>
      <c r="M1715" t="str">
        <f t="shared" si="851"/>
        <v>0.312684278853594-1.18642464112326i</v>
      </c>
      <c r="N1715" t="str">
        <f t="shared" si="852"/>
        <v>-1.61985369894467i</v>
      </c>
      <c r="O1715" t="str">
        <f t="shared" si="853"/>
        <v>-0.0490376973948039-0.998796928426502i</v>
      </c>
      <c r="P1715" t="str">
        <f t="shared" si="854"/>
        <v>1.0490376973948+0.998796928426502i</v>
      </c>
      <c r="Q1715" t="str">
        <f t="shared" si="855"/>
        <v>-1.0490376973948+0.621056770518168i</v>
      </c>
      <c r="R1715" t="str">
        <f t="shared" si="856"/>
        <v>-0.323087881058564-1.14338392929924i</v>
      </c>
      <c r="S1715" t="str">
        <f t="shared" si="857"/>
        <v>0.167387418397288i</v>
      </c>
      <c r="T1715" t="str">
        <f t="shared" si="858"/>
        <v>0.191388084162347-0.0540808463258431i</v>
      </c>
      <c r="U1715" t="str">
        <f t="shared" si="859"/>
        <v>0.0000333333333333333-0.00071395222115411i</v>
      </c>
      <c r="V1715" t="str">
        <f t="shared" si="860"/>
        <v>6.66666666666667E-06-0.0071395222115411i</v>
      </c>
      <c r="W1715" t="str">
        <f t="shared" si="861"/>
        <v>0.0000276027338466287-0.000649159766385194i</v>
      </c>
      <c r="X1715" t="str">
        <f t="shared" si="862"/>
        <v>0.000034603009932237-0.000648487051429736i</v>
      </c>
      <c r="Y1715" t="str">
        <f t="shared" si="863"/>
        <v>0.009+0.993371597065092i</v>
      </c>
      <c r="Z1715" t="str">
        <f t="shared" si="864"/>
        <v>-0.00783443175676549-0.000489579717662599i</v>
      </c>
      <c r="AA1715" t="str">
        <f t="shared" si="865"/>
        <v>0.110001368154137-12.0869616716619i</v>
      </c>
      <c r="AB1715" t="str">
        <f t="shared" si="866"/>
        <v>0.90266898209576-0.255068661758568i</v>
      </c>
      <c r="AC1715" t="str">
        <f t="shared" si="867"/>
        <v>0.979630654221421-1.15070468369619i</v>
      </c>
      <c r="AD1715" t="str">
        <f t="shared" si="868"/>
        <v>0.515716001761292+0.345403806492915i</v>
      </c>
      <c r="AE1715" t="str">
        <f t="shared" si="869"/>
        <v>-0.00387123912360839-0.00295852664503214i</v>
      </c>
      <c r="AF1715" t="str">
        <f t="shared" si="870"/>
        <v>-14.4759367913179-2.08129624694716i</v>
      </c>
      <c r="AG1715" t="str">
        <f t="shared" si="871"/>
        <v>1.01531843557068-0.0224275096528072i</v>
      </c>
      <c r="AH1715" t="str">
        <f t="shared" si="872"/>
        <v>0.0479991930292219+0.0511771880746952i</v>
      </c>
      <c r="AI1715">
        <f t="shared" si="873"/>
        <v>-23.077677725980926</v>
      </c>
      <c r="AJ1715">
        <f t="shared" si="874"/>
        <v>46.835350486797878</v>
      </c>
      <c r="AK1715"/>
      <c r="AL1715"/>
      <c r="AM1715"/>
      <c r="AN1715"/>
    </row>
    <row r="1716" spans="1:40" x14ac:dyDescent="0.25">
      <c r="A1716"/>
      <c r="B1716">
        <f t="shared" si="875"/>
        <v>158200</v>
      </c>
      <c r="C1716" s="237" t="str">
        <f t="shared" si="843"/>
        <v>-3.05372386228099E-06+0.0154805464329371i</v>
      </c>
      <c r="D1716" s="208" t="str">
        <f t="shared" si="844"/>
        <v>-5.9570293688889+0.118684189319184i</v>
      </c>
      <c r="E1716" t="str">
        <f t="shared" si="845"/>
        <v>2870</v>
      </c>
      <c r="F1716" t="str">
        <f t="shared" si="846"/>
        <v>0.777000777000777</v>
      </c>
      <c r="G1716" t="str">
        <f t="shared" si="841"/>
        <v>0.777000777000777</v>
      </c>
      <c r="H1716" t="str">
        <f t="shared" si="847"/>
        <v>8.51962853896143+2.19886635303565i</v>
      </c>
      <c r="I1716" t="str">
        <f t="shared" si="848"/>
        <v>621.249947247382i</v>
      </c>
      <c r="J1716" t="str">
        <f t="shared" si="842"/>
        <v>-521.423946278118+135.909608459415i</v>
      </c>
      <c r="K1716" t="str">
        <f t="shared" si="849"/>
        <v>0.2907958365018-1.11565263375248i</v>
      </c>
      <c r="L1716" t="str">
        <f t="shared" si="850"/>
        <v>0.0215176945130563-0.0701171337912985i</v>
      </c>
      <c r="M1716" t="str">
        <f t="shared" si="851"/>
        <v>0.312313531014856-1.18576976754378i</v>
      </c>
      <c r="N1716" t="str">
        <f t="shared" si="852"/>
        <v>-1.62087827433932i</v>
      </c>
      <c r="O1716" t="str">
        <f t="shared" si="853"/>
        <v>-0.0500610142341032-0.998746161371273i</v>
      </c>
      <c r="P1716" t="str">
        <f t="shared" si="854"/>
        <v>1.0500610142341+0.998746161371273i</v>
      </c>
      <c r="Q1716" t="str">
        <f t="shared" si="855"/>
        <v>-1.0500610142341+0.622132112968047i</v>
      </c>
      <c r="R1716" t="str">
        <f t="shared" si="856"/>
        <v>-0.323074220510829-1.14254409273375i</v>
      </c>
      <c r="S1716" t="str">
        <f t="shared" si="857"/>
        <v>0.167493292792226i</v>
      </c>
      <c r="T1716" t="str">
        <f t="shared" si="858"/>
        <v>0.191368472252282-0.0541127650096405i</v>
      </c>
      <c r="U1716" t="str">
        <f t="shared" si="859"/>
        <v>0.0000333333333333334-0.000713500923922029i</v>
      </c>
      <c r="V1716" t="str">
        <f t="shared" si="860"/>
        <v>6.66666666666667E-06-0.00713500923922029i</v>
      </c>
      <c r="W1716" t="str">
        <f t="shared" si="861"/>
        <v>0.0000276027331229039-0.000648749567196841i</v>
      </c>
      <c r="X1716" t="str">
        <f t="shared" si="862"/>
        <v>0.0000345941501596444-0.000648077373084911i</v>
      </c>
      <c r="Y1716" t="str">
        <f t="shared" si="863"/>
        <v>0.009+0.99399991559581i</v>
      </c>
      <c r="Z1716" t="str">
        <f t="shared" si="864"/>
        <v>-0.00782452863607735-0.000489072676835441i</v>
      </c>
      <c r="AA1716" t="str">
        <f t="shared" si="865"/>
        <v>0.109862068349783-12.0793126655589i</v>
      </c>
      <c r="AB1716" t="str">
        <f t="shared" si="866"/>
        <v>0.902576483845554-0.255219204076494i</v>
      </c>
      <c r="AC1716" t="str">
        <f t="shared" si="867"/>
        <v>0.979255632390285-1.14995631824796i</v>
      </c>
      <c r="AD1716" t="str">
        <f t="shared" si="868"/>
        <v>0.516075403003213+0.345410284211268i</v>
      </c>
      <c r="AE1716" t="str">
        <f t="shared" si="869"/>
        <v>-0.00386911603686811-0.0029550710388024i</v>
      </c>
      <c r="AF1716" t="str">
        <f t="shared" si="870"/>
        <v>-14.4766579078503-2.08018216371647i</v>
      </c>
      <c r="AG1716" t="str">
        <f t="shared" si="871"/>
        <v>1.01530903767415-0.0224291169623311i</v>
      </c>
      <c r="AH1716" t="str">
        <f t="shared" si="872"/>
        <v>0.0479835877383811+0.0511216253052748i</v>
      </c>
      <c r="AI1716">
        <f t="shared" si="873"/>
        <v>-23.084017956669118</v>
      </c>
      <c r="AJ1716">
        <f t="shared" si="874"/>
        <v>46.813590343252457</v>
      </c>
      <c r="AK1716"/>
      <c r="AL1716"/>
      <c r="AM1716"/>
      <c r="AN1716"/>
    </row>
    <row r="1717" spans="1:40" x14ac:dyDescent="0.25">
      <c r="A1717"/>
      <c r="B1717">
        <f t="shared" si="875"/>
        <v>158300</v>
      </c>
      <c r="C1717" s="237" t="str">
        <f t="shared" si="843"/>
        <v>-3.04986693340326E-06+0.0154707671876881i</v>
      </c>
      <c r="D1717" s="208" t="str">
        <f t="shared" si="844"/>
        <v>-5.95702933931911+0.118609215105609i</v>
      </c>
      <c r="E1717" t="str">
        <f t="shared" si="845"/>
        <v>2870</v>
      </c>
      <c r="F1717" t="str">
        <f t="shared" si="846"/>
        <v>0.777000777000777</v>
      </c>
      <c r="G1717" t="str">
        <f t="shared" si="841"/>
        <v>0.777000777000777</v>
      </c>
      <c r="H1717" t="str">
        <f t="shared" si="847"/>
        <v>8.52034845072504+2.19767835841149i</v>
      </c>
      <c r="I1717" t="str">
        <f t="shared" si="848"/>
        <v>621.64264632908i</v>
      </c>
      <c r="J1717" t="str">
        <f t="shared" si="842"/>
        <v>-522.084615129326+135.99551845212i</v>
      </c>
      <c r="K1717" t="str">
        <f t="shared" si="849"/>
        <v>0.290450574157565-1.11503509784061i</v>
      </c>
      <c r="L1717" t="str">
        <f t="shared" si="850"/>
        <v>0.0214928536088338-0.0700804583743406i</v>
      </c>
      <c r="M1717" t="str">
        <f t="shared" si="851"/>
        <v>0.311943427766399-1.18511555621495i</v>
      </c>
      <c r="N1717" t="str">
        <f t="shared" si="852"/>
        <v>-1.62190284973397i</v>
      </c>
      <c r="O1717" t="str">
        <f t="shared" si="853"/>
        <v>-0.0510842785216202-0.998694345877619i</v>
      </c>
      <c r="P1717" t="str">
        <f t="shared" si="854"/>
        <v>1.05108427852162+0.998694345877619i</v>
      </c>
      <c r="Q1717" t="str">
        <f t="shared" si="855"/>
        <v>-1.05108427852162+0.623208503856351i</v>
      </c>
      <c r="R1717" t="str">
        <f t="shared" si="856"/>
        <v>-0.32306054949292-1.1417052391555i</v>
      </c>
      <c r="S1717" t="str">
        <f t="shared" si="857"/>
        <v>0.167599167187164i</v>
      </c>
      <c r="T1717" t="str">
        <f t="shared" si="858"/>
        <v>0.191348847255684-0.054144679046041i</v>
      </c>
      <c r="U1717" t="str">
        <f t="shared" si="859"/>
        <v>0.0000333333333333332-0.000713050196869642i</v>
      </c>
      <c r="V1717" t="str">
        <f t="shared" si="860"/>
        <v>6.66666666666667E-06-0.00713050196869642i</v>
      </c>
      <c r="W1717" t="str">
        <f t="shared" si="861"/>
        <v>0.0000276027323987213-0.000648339886353657i</v>
      </c>
      <c r="X1717" t="str">
        <f t="shared" si="862"/>
        <v>0.0000345853071677832-0.000647668212245916i</v>
      </c>
      <c r="Y1717" t="str">
        <f t="shared" si="863"/>
        <v>0.009+0.994628234126528i</v>
      </c>
      <c r="Z1717" t="str">
        <f t="shared" si="864"/>
        <v>-0.00781464428604554-0.000488566651214312i</v>
      </c>
      <c r="AA1717" t="str">
        <f t="shared" si="865"/>
        <v>0.109723033155085-12.0716733398705i</v>
      </c>
      <c r="AB1717" t="str">
        <f t="shared" si="866"/>
        <v>0.902483923873598-0.255369724475286i</v>
      </c>
      <c r="AC1717" t="str">
        <f t="shared" si="867"/>
        <v>0.978881295655213-1.14920864461709i</v>
      </c>
      <c r="AD1717" t="str">
        <f t="shared" si="868"/>
        <v>0.516434839996935+0.345416404962886i</v>
      </c>
      <c r="AE1717" t="str">
        <f t="shared" si="869"/>
        <v>-0.0038669956352497-0.00295161917569732i</v>
      </c>
      <c r="AF1717" t="str">
        <f t="shared" si="870"/>
        <v>-14.4773777900441-2.07906914330588i</v>
      </c>
      <c r="AG1717" t="str">
        <f t="shared" si="871"/>
        <v>1.01529963607054-0.0224307238459044i</v>
      </c>
      <c r="AH1717" t="str">
        <f t="shared" si="872"/>
        <v>0.0479679934728898+0.0510661209504119i</v>
      </c>
      <c r="AI1717">
        <f t="shared" si="873"/>
        <v>-23.090355348942907</v>
      </c>
      <c r="AJ1717">
        <f t="shared" si="874"/>
        <v>46.791824535062432</v>
      </c>
      <c r="AK1717"/>
      <c r="AL1717"/>
      <c r="AM1717"/>
      <c r="AN1717"/>
    </row>
    <row r="1718" spans="1:40" x14ac:dyDescent="0.25">
      <c r="A1718"/>
      <c r="B1718">
        <f t="shared" si="875"/>
        <v>158400</v>
      </c>
      <c r="C1718" s="237" t="str">
        <f t="shared" si="843"/>
        <v>-3.04601730700866E-06+0.0154610002899695i</v>
      </c>
      <c r="D1718" s="208" t="str">
        <f t="shared" si="844"/>
        <v>-5.95702930980531+0.118534335556433i</v>
      </c>
      <c r="E1718" t="str">
        <f t="shared" si="845"/>
        <v>2870</v>
      </c>
      <c r="F1718" t="str">
        <f t="shared" si="846"/>
        <v>0.777000777000777</v>
      </c>
      <c r="G1718" t="str">
        <f t="shared" si="841"/>
        <v>0.777000777000777</v>
      </c>
      <c r="H1718" t="str">
        <f t="shared" si="847"/>
        <v>8.52106713083052+2.1964915200227i</v>
      </c>
      <c r="I1718" t="str">
        <f t="shared" si="848"/>
        <v>622.035345410779i</v>
      </c>
      <c r="J1718" t="str">
        <f t="shared" si="842"/>
        <v>-522.7457014648+136.081428444825i</v>
      </c>
      <c r="K1718" t="str">
        <f t="shared" si="849"/>
        <v>0.2901059132994-1.11441818975518i</v>
      </c>
      <c r="L1718" t="str">
        <f t="shared" si="850"/>
        <v>0.0214680543501988-0.0700438165005778i</v>
      </c>
      <c r="M1718" t="str">
        <f t="shared" si="851"/>
        <v>0.311573967649599-1.18446200625576i</v>
      </c>
      <c r="N1718" t="str">
        <f t="shared" si="852"/>
        <v>-1.62292742512862i</v>
      </c>
      <c r="O1718" t="str">
        <f t="shared" si="853"/>
        <v>-0.0521074891831784-0.998641481999934i</v>
      </c>
      <c r="P1718" t="str">
        <f t="shared" si="854"/>
        <v>1.05210748918318+0.998641481999934i</v>
      </c>
      <c r="Q1718" t="str">
        <f t="shared" si="855"/>
        <v>-1.05210748918318+0.624285943128686i</v>
      </c>
      <c r="R1718" t="str">
        <f t="shared" si="856"/>
        <v>-0.323046868001076-1.14086736669524i</v>
      </c>
      <c r="S1718" t="str">
        <f t="shared" si="857"/>
        <v>0.167705041582103i</v>
      </c>
      <c r="T1718" t="str">
        <f t="shared" si="858"/>
        <v>0.19132920917129-0.0541765884310886i</v>
      </c>
      <c r="U1718" t="str">
        <f t="shared" si="859"/>
        <v>0.0000333333333333333-0.000712600038917074i</v>
      </c>
      <c r="V1718" t="str">
        <f t="shared" si="860"/>
        <v>6.66666666666667E-06-0.00712600038917074i</v>
      </c>
      <c r="W1718" t="str">
        <f t="shared" si="861"/>
        <v>0.0000276027316740814-0.000647930722873938i</v>
      </c>
      <c r="X1718" t="str">
        <f t="shared" si="862"/>
        <v>0.0000345764809142989-0.000647259567933099i</v>
      </c>
      <c r="Y1718" t="str">
        <f t="shared" si="863"/>
        <v>0.009+0.995256552657246i</v>
      </c>
      <c r="Z1718" t="str">
        <f t="shared" si="864"/>
        <v>-0.00780477865925675-0.000488061637929678i</v>
      </c>
      <c r="AA1718" t="str">
        <f t="shared" si="865"/>
        <v>0.109584261899835-12.064043676221i</v>
      </c>
      <c r="AB1718" t="str">
        <f t="shared" si="866"/>
        <v>0.902391302173936-0.255520222936287i</v>
      </c>
      <c r="AC1718" t="str">
        <f t="shared" si="867"/>
        <v>0.978507642492788-1.14846166187566i</v>
      </c>
      <c r="AD1718" t="str">
        <f t="shared" si="868"/>
        <v>0.5167943124059+0.345422168677414i</v>
      </c>
      <c r="AE1718" t="str">
        <f t="shared" si="869"/>
        <v>-0.00386487791126892-0.00294817104911323i</v>
      </c>
      <c r="AF1718" t="str">
        <f t="shared" si="870"/>
        <v>-14.4780964406358-2.07795718446627i</v>
      </c>
      <c r="AG1718" t="str">
        <f t="shared" si="871"/>
        <v>1.01529023076364-0.0224323302895823i</v>
      </c>
      <c r="AH1718" t="str">
        <f t="shared" si="872"/>
        <v>0.0479524101927386+0.0510106749082272i</v>
      </c>
      <c r="AI1718">
        <f t="shared" si="873"/>
        <v>-23.096689907584896</v>
      </c>
      <c r="AJ1718">
        <f t="shared" si="874"/>
        <v>46.770053069610462</v>
      </c>
      <c r="AK1718"/>
      <c r="AL1718"/>
      <c r="AM1718"/>
      <c r="AN1718"/>
    </row>
    <row r="1719" spans="1:40" x14ac:dyDescent="0.25">
      <c r="A1719"/>
      <c r="B1719">
        <f t="shared" si="875"/>
        <v>158500</v>
      </c>
      <c r="C1719" s="237" t="str">
        <f t="shared" si="843"/>
        <v>-0.000003042174964674+0.0154512457164106i</v>
      </c>
      <c r="D1719" s="208" t="str">
        <f t="shared" si="844"/>
        <v>-5.95702928034736+0.118459550492481i</v>
      </c>
      <c r="E1719" t="str">
        <f t="shared" si="845"/>
        <v>2870</v>
      </c>
      <c r="F1719" t="str">
        <f t="shared" si="846"/>
        <v>0.777000777000777</v>
      </c>
      <c r="G1719" t="str">
        <f t="shared" si="841"/>
        <v>0.777000777000777</v>
      </c>
      <c r="H1719" t="str">
        <f t="shared" si="847"/>
        <v>8.52178458200711+2.19530583644209i</v>
      </c>
      <c r="I1719" t="str">
        <f t="shared" si="848"/>
        <v>622.428044492478i</v>
      </c>
      <c r="J1719" t="str">
        <f t="shared" si="842"/>
        <v>-523.40720528454+136.167338437531i</v>
      </c>
      <c r="K1719" t="str">
        <f t="shared" si="849"/>
        <v>0.289761852562542-1.11380190865234i</v>
      </c>
      <c r="L1719" t="str">
        <f t="shared" si="850"/>
        <v>0.0214432966473094-0.0700072081340404i</v>
      </c>
      <c r="M1719" t="str">
        <f t="shared" si="851"/>
        <v>0.311205149209851-1.18380911678638i</v>
      </c>
      <c r="N1719" t="str">
        <f t="shared" si="852"/>
        <v>-1.62395200052327i</v>
      </c>
      <c r="O1719" t="str">
        <f t="shared" si="853"/>
        <v>-0.0531306451446574-0.998587569793712i</v>
      </c>
      <c r="P1719" t="str">
        <f t="shared" si="854"/>
        <v>1.05313064514466+0.998587569793712i</v>
      </c>
      <c r="Q1719" t="str">
        <f t="shared" si="855"/>
        <v>-1.05313064514466+0.625364430729558i</v>
      </c>
      <c r="R1719" t="str">
        <f t="shared" si="856"/>
        <v>-0.323033176031539-1.14003047348842i</v>
      </c>
      <c r="S1719" t="str">
        <f t="shared" si="857"/>
        <v>0.167810915977041i</v>
      </c>
      <c r="T1719" t="str">
        <f t="shared" si="858"/>
        <v>0.191309557997832-0.0542084931608253i</v>
      </c>
      <c r="U1719" t="str">
        <f t="shared" si="859"/>
        <v>0.0000333333333333333-0.000712150448987159i</v>
      </c>
      <c r="V1719" t="str">
        <f t="shared" si="860"/>
        <v>6.66666666666667E-06-0.00712150448987159i</v>
      </c>
      <c r="W1719" t="str">
        <f t="shared" si="861"/>
        <v>0.0000276027309489838-0.000647522075778442i</v>
      </c>
      <c r="X1719" t="str">
        <f t="shared" si="862"/>
        <v>0.0000345676713569696-0.000646851439169254i</v>
      </c>
      <c r="Y1719" t="str">
        <f t="shared" si="863"/>
        <v>0.009+0.995884871187964i</v>
      </c>
      <c r="Z1719" t="str">
        <f t="shared" si="864"/>
        <v>-0.007794931708447-0.00048755763412222i</v>
      </c>
      <c r="AA1719" t="str">
        <f t="shared" si="865"/>
        <v>0.109445753915948-12.0564236562813i</v>
      </c>
      <c r="AB1719" t="str">
        <f t="shared" si="866"/>
        <v>0.902298618740586-0.255670699440827i</v>
      </c>
      <c r="AC1719" t="str">
        <f t="shared" si="867"/>
        <v>0.978134671383805-1.14771536909693i</v>
      </c>
      <c r="AD1719" t="str">
        <f t="shared" si="868"/>
        <v>0.517153819893455+0.345427575284774i</v>
      </c>
      <c r="AE1719" t="str">
        <f t="shared" si="869"/>
        <v>-0.00386276285746557-0.00294472665246378i</v>
      </c>
      <c r="AF1719" t="str">
        <f t="shared" si="870"/>
        <v>-14.4788138623545-2.07684628594961i</v>
      </c>
      <c r="AG1719" t="str">
        <f t="shared" si="871"/>
        <v>1.01528082175725-0.0224339362794514i</v>
      </c>
      <c r="AH1719" t="str">
        <f t="shared" si="872"/>
        <v>0.0479368378580504+0.0509552870771i</v>
      </c>
      <c r="AI1719">
        <f t="shared" si="873"/>
        <v>-23.103021637369348</v>
      </c>
      <c r="AJ1719">
        <f t="shared" si="874"/>
        <v>46.748275954256222</v>
      </c>
      <c r="AK1719"/>
      <c r="AL1719"/>
      <c r="AM1719"/>
      <c r="AN1719"/>
    </row>
    <row r="1720" spans="1:40" x14ac:dyDescent="0.25">
      <c r="A1720"/>
      <c r="B1720">
        <f t="shared" si="875"/>
        <v>158600</v>
      </c>
      <c r="C1720" s="237" t="str">
        <f t="shared" si="843"/>
        <v>-3.03833988803413E-06+0.0154415034436995i</v>
      </c>
      <c r="D1720" s="208" t="str">
        <f t="shared" si="844"/>
        <v>-5.9570292509451+0.11838485973503i</v>
      </c>
      <c r="E1720" t="str">
        <f t="shared" si="845"/>
        <v>2870</v>
      </c>
      <c r="F1720" t="str">
        <f t="shared" si="846"/>
        <v>0.777000777000777</v>
      </c>
      <c r="G1720" t="str">
        <f t="shared" si="841"/>
        <v>0.777000777000777</v>
      </c>
      <c r="H1720" t="str">
        <f t="shared" si="847"/>
        <v>8.52250080697671+2.19412130624398i</v>
      </c>
      <c r="I1720" t="str">
        <f t="shared" si="848"/>
        <v>622.820743574176i</v>
      </c>
      <c r="J1720" t="str">
        <f t="shared" si="842"/>
        <v>-524.069126588546+136.253248430235i</v>
      </c>
      <c r="K1720" t="str">
        <f t="shared" si="849"/>
        <v>0.289418390585996-1.11318625368941i</v>
      </c>
      <c r="L1720" t="str">
        <f t="shared" si="850"/>
        <v>0.0214185804105559-0.0699706332387777i</v>
      </c>
      <c r="M1720" t="str">
        <f t="shared" si="851"/>
        <v>0.310836970996552-1.18315688692819i</v>
      </c>
      <c r="N1720" t="str">
        <f t="shared" si="852"/>
        <v>-1.62497657591793i</v>
      </c>
      <c r="O1720" t="str">
        <f t="shared" si="853"/>
        <v>-0.054153745332005-0.998532609315548i</v>
      </c>
      <c r="P1720" t="str">
        <f t="shared" si="854"/>
        <v>1.054153745332+0.998532609315548i</v>
      </c>
      <c r="Q1720" t="str">
        <f t="shared" si="855"/>
        <v>-1.054153745332+0.626443966602382i</v>
      </c>
      <c r="R1720" t="str">
        <f t="shared" si="856"/>
        <v>-0.323019473580538-1.13919455767521i</v>
      </c>
      <c r="S1720" t="str">
        <f t="shared" si="857"/>
        <v>0.167916790371979i</v>
      </c>
      <c r="T1720" t="str">
        <f t="shared" si="858"/>
        <v>0.191289893734048-0.0542403932312902i</v>
      </c>
      <c r="U1720" t="str">
        <f t="shared" si="859"/>
        <v>0.0000333333333333334-0.000711701426005454i</v>
      </c>
      <c r="V1720" t="str">
        <f t="shared" si="860"/>
        <v>6.66666666666667E-06-0.00711701426005454i</v>
      </c>
      <c r="W1720" t="str">
        <f t="shared" si="861"/>
        <v>0.0000276027302234288-0.000647113944090402i</v>
      </c>
      <c r="X1720" t="str">
        <f t="shared" si="862"/>
        <v>0.0000345588784537069-0.000646443824979651i</v>
      </c>
      <c r="Y1720" t="str">
        <f t="shared" si="863"/>
        <v>0.009+0.996513189718682i</v>
      </c>
      <c r="Z1720" t="str">
        <f t="shared" si="864"/>
        <v>-0.00778510338650154-0.000487054636942816i</v>
      </c>
      <c r="AA1720" t="str">
        <f t="shared" si="865"/>
        <v>0.109307508537453-12.0488132617685i</v>
      </c>
      <c r="AB1720" t="str">
        <f t="shared" si="866"/>
        <v>0.902205873567598-0.255821153970227i</v>
      </c>
      <c r="AC1720" t="str">
        <f t="shared" si="867"/>
        <v>0.977762380813259-1.14696976535552i</v>
      </c>
      <c r="AD1720" t="str">
        <f t="shared" si="868"/>
        <v>0.5175133621228+0.3454326247152i</v>
      </c>
      <c r="AE1720" t="str">
        <f t="shared" si="869"/>
        <v>-0.00386065046640315-0.0029412859791802i</v>
      </c>
      <c r="AF1720" t="str">
        <f t="shared" si="870"/>
        <v>-14.4795300579218-2.07573644650895i</v>
      </c>
      <c r="AG1720" t="str">
        <f t="shared" si="871"/>
        <v>1.01527140905519-0.022435541801627i</v>
      </c>
      <c r="AH1720" t="str">
        <f t="shared" si="872"/>
        <v>0.0479212764290747+0.0508999573556702i</v>
      </c>
      <c r="AI1720">
        <f t="shared" si="873"/>
        <v>-23.109350543062366</v>
      </c>
      <c r="AJ1720">
        <f t="shared" si="874"/>
        <v>46.726493196341053</v>
      </c>
      <c r="AK1720"/>
      <c r="AL1720"/>
      <c r="AM1720"/>
      <c r="AN1720"/>
    </row>
    <row r="1721" spans="1:40" x14ac:dyDescent="0.25">
      <c r="A1721"/>
      <c r="B1721">
        <f t="shared" si="875"/>
        <v>158700</v>
      </c>
      <c r="C1721" s="237" t="str">
        <f t="shared" si="843"/>
        <v>-3.03451205878192E-06+0.0154317734485835i</v>
      </c>
      <c r="D1721" s="208" t="str">
        <f t="shared" si="844"/>
        <v>-5.95702922159841+0.118310263105807i</v>
      </c>
      <c r="E1721" t="str">
        <f t="shared" si="845"/>
        <v>2870</v>
      </c>
      <c r="F1721" t="str">
        <f t="shared" si="846"/>
        <v>0.777000777000777</v>
      </c>
      <c r="G1721" t="str">
        <f t="shared" si="841"/>
        <v>0.777000777000777</v>
      </c>
      <c r="H1721" t="str">
        <f t="shared" si="847"/>
        <v>8.52321580845398+2.19293792800434i</v>
      </c>
      <c r="I1721" t="str">
        <f t="shared" si="848"/>
        <v>623.213442655875i</v>
      </c>
      <c r="J1721" t="str">
        <f t="shared" si="842"/>
        <v>-524.731465376819+136.33915842294i</v>
      </c>
      <c r="K1721" t="str">
        <f t="shared" si="849"/>
        <v>0.289075526012536-1.11257122402488i</v>
      </c>
      <c r="L1721" t="str">
        <f t="shared" si="850"/>
        <v>0.0213939055505608-0.0699340917788591i</v>
      </c>
      <c r="M1721" t="str">
        <f t="shared" si="851"/>
        <v>0.310469431563097-1.18250531580374i</v>
      </c>
      <c r="N1721" t="str">
        <f t="shared" si="852"/>
        <v>-1.62600115131258i</v>
      </c>
      <c r="O1721" t="str">
        <f t="shared" si="853"/>
        <v>-0.0551767886711968-0.998476600623136i</v>
      </c>
      <c r="P1721" t="str">
        <f t="shared" si="854"/>
        <v>1.0551767886712+0.998476600623136i</v>
      </c>
      <c r="Q1721" t="str">
        <f t="shared" si="855"/>
        <v>-1.0551767886712+0.627524550689444i</v>
      </c>
      <c r="R1721" t="str">
        <f t="shared" si="856"/>
        <v>-0.32300576064433-1.13835961740044i</v>
      </c>
      <c r="S1721" t="str">
        <f t="shared" si="857"/>
        <v>0.168022664766917i</v>
      </c>
      <c r="T1721" t="str">
        <f t="shared" si="858"/>
        <v>0.19127021637867-0.0542722886385253i</v>
      </c>
      <c r="U1721" t="str">
        <f t="shared" si="859"/>
        <v>0.0000333333333333334-0.000711252968900221i</v>
      </c>
      <c r="V1721" t="str">
        <f t="shared" si="860"/>
        <v>6.66666666666667E-06-0.00711252968900221i</v>
      </c>
      <c r="W1721" t="str">
        <f t="shared" si="861"/>
        <v>0.000027602729497416-0.000646706326835513i</v>
      </c>
      <c r="X1721" t="str">
        <f t="shared" si="862"/>
        <v>0.0000345501021625544-0.000646036724392011i</v>
      </c>
      <c r="Y1721" t="str">
        <f t="shared" si="863"/>
        <v>0.009+0.9971415082494i</v>
      </c>
      <c r="Z1721" t="str">
        <f t="shared" si="864"/>
        <v>-0.00777529364645404-0.000486552643552481i</v>
      </c>
      <c r="AA1721" t="str">
        <f t="shared" si="865"/>
        <v>0.109169525100483-12.041212474446i</v>
      </c>
      <c r="AB1721" t="str">
        <f t="shared" si="866"/>
        <v>0.90211306664899-0.255971586505818i</v>
      </c>
      <c r="AC1721" t="str">
        <f t="shared" si="867"/>
        <v>0.977390769270308-1.14622484972721i</v>
      </c>
      <c r="AD1721" t="str">
        <f t="shared" si="868"/>
        <v>0.517872938757057+0.345437316899199i</v>
      </c>
      <c r="AE1721" t="str">
        <f t="shared" si="869"/>
        <v>-0.00385854073066925-0.00293784902271102i</v>
      </c>
      <c r="AF1721" t="str">
        <f t="shared" si="870"/>
        <v>-14.4802450300524-2.07462766489853i</v>
      </c>
      <c r="AG1721" t="str">
        <f t="shared" si="871"/>
        <v>1.01526199266126-0.0224371468422558i</v>
      </c>
      <c r="AH1721" t="str">
        <f t="shared" si="872"/>
        <v>0.0479057258661978+0.0508446856428394i</v>
      </c>
      <c r="AI1721">
        <f t="shared" si="873"/>
        <v>-23.11567662942085</v>
      </c>
      <c r="AJ1721">
        <f t="shared" si="874"/>
        <v>46.704704803182828</v>
      </c>
      <c r="AK1721"/>
      <c r="AL1721"/>
      <c r="AM1721"/>
      <c r="AN1721"/>
    </row>
    <row r="1722" spans="1:40" x14ac:dyDescent="0.25">
      <c r="A1722"/>
      <c r="B1722">
        <f t="shared" si="875"/>
        <v>158800</v>
      </c>
      <c r="C1722" s="237" t="str">
        <f t="shared" si="843"/>
        <v>-3.03069145866767E-06+0.015422055707868i</v>
      </c>
      <c r="D1722" s="208" t="str">
        <f t="shared" si="844"/>
        <v>-5.95702919230714+0.118235760426988i</v>
      </c>
      <c r="E1722" t="str">
        <f t="shared" si="845"/>
        <v>2870</v>
      </c>
      <c r="F1722" t="str">
        <f t="shared" si="846"/>
        <v>0.777000777000777</v>
      </c>
      <c r="G1722" t="str">
        <f t="shared" si="841"/>
        <v>0.777000777000777</v>
      </c>
      <c r="H1722" t="str">
        <f t="shared" si="847"/>
        <v>8.52392958914625+2.1917557003006i</v>
      </c>
      <c r="I1722" t="str">
        <f t="shared" si="848"/>
        <v>623.606141737574i</v>
      </c>
      <c r="J1722" t="str">
        <f t="shared" si="842"/>
        <v>-525.394221649357+136.425068415646i</v>
      </c>
      <c r="K1722" t="str">
        <f t="shared" si="849"/>
        <v>0.288733257488682-1.11195681881844i</v>
      </c>
      <c r="L1722" t="str">
        <f t="shared" si="850"/>
        <v>0.0213692719781777-0.0698975837183739i</v>
      </c>
      <c r="M1722" t="str">
        <f t="shared" si="851"/>
        <v>0.31010252946686-1.18185440253681i</v>
      </c>
      <c r="N1722" t="str">
        <f t="shared" si="852"/>
        <v>-1.62702572670723i</v>
      </c>
      <c r="O1722" t="str">
        <f t="shared" si="853"/>
        <v>-0.056199774088298-0.998419543775273i</v>
      </c>
      <c r="P1722" t="str">
        <f t="shared" si="854"/>
        <v>1.0561997740883+0.998419543775273i</v>
      </c>
      <c r="Q1722" t="str">
        <f t="shared" si="855"/>
        <v>-1.0561997740883+0.628606182931957i</v>
      </c>
      <c r="R1722" t="str">
        <f t="shared" si="856"/>
        <v>-0.322992037219121-1.13752565081363i</v>
      </c>
      <c r="S1722" t="str">
        <f t="shared" si="857"/>
        <v>0.168128539161856i</v>
      </c>
      <c r="T1722" t="str">
        <f t="shared" si="858"/>
        <v>0.191250525930435-0.0543041793785626i</v>
      </c>
      <c r="U1722" t="str">
        <f t="shared" si="859"/>
        <v>0.0000333333333333333-0.000710805076602421i</v>
      </c>
      <c r="V1722" t="str">
        <f t="shared" si="860"/>
        <v>6.66666666666667E-06-0.00710805076602421i</v>
      </c>
      <c r="W1722" t="str">
        <f t="shared" si="861"/>
        <v>0.0000276027287709456-0.000646299223041917i</v>
      </c>
      <c r="X1722" t="str">
        <f t="shared" si="862"/>
        <v>0.0000345413424416882-0.000645630136436496i</v>
      </c>
      <c r="Y1722" t="str">
        <f t="shared" si="863"/>
        <v>0.009+0.997769826780118i</v>
      </c>
      <c r="Z1722" t="str">
        <f t="shared" si="864"/>
        <v>-0.00776550244148605-0.000486051651122338i</v>
      </c>
      <c r="AA1722" t="str">
        <f t="shared" si="865"/>
        <v>0.109031802943271-12.0336212761232i</v>
      </c>
      <c r="AB1722" t="str">
        <f t="shared" si="866"/>
        <v>0.902020197978806-0.256121997028885i</v>
      </c>
      <c r="AC1722" t="str">
        <f t="shared" si="867"/>
        <v>0.977019835248318-1.14548062128914i</v>
      </c>
      <c r="AD1722" t="str">
        <f t="shared" si="868"/>
        <v>0.518232549459182+0.345441651767586i</v>
      </c>
      <c r="AE1722" t="str">
        <f t="shared" si="869"/>
        <v>-0.00385643364287475-0.00293441577652213i</v>
      </c>
      <c r="AF1722" t="str">
        <f t="shared" si="870"/>
        <v>-14.4809587814534-2.07351993987361i</v>
      </c>
      <c r="AG1722" t="str">
        <f t="shared" si="871"/>
        <v>1.01525257257928-0.0224387513875125i</v>
      </c>
      <c r="AH1722" t="str">
        <f t="shared" si="872"/>
        <v>0.0478901861299284+0.0507894718377661i</v>
      </c>
      <c r="AI1722">
        <f t="shared" si="873"/>
        <v>-23.12199990119408</v>
      </c>
      <c r="AJ1722">
        <f t="shared" si="874"/>
        <v>46.68291078208199</v>
      </c>
      <c r="AK1722"/>
      <c r="AL1722"/>
      <c r="AM1722"/>
      <c r="AN1722"/>
    </row>
    <row r="1723" spans="1:40" x14ac:dyDescent="0.25">
      <c r="A1723"/>
      <c r="B1723">
        <f t="shared" si="875"/>
        <v>158900</v>
      </c>
      <c r="C1723" s="237" t="str">
        <f t="shared" si="843"/>
        <v>-3.02687806949914E-06+0.0154123501984169i</v>
      </c>
      <c r="D1723" s="208" t="str">
        <f t="shared" si="844"/>
        <v>-5.95702916307116+0.118161351521196i</v>
      </c>
      <c r="E1723" t="str">
        <f t="shared" si="845"/>
        <v>2870</v>
      </c>
      <c r="F1723" t="str">
        <f t="shared" si="846"/>
        <v>0.777000777000777</v>
      </c>
      <c r="G1723" t="str">
        <f t="shared" si="841"/>
        <v>0.777000777000777</v>
      </c>
      <c r="H1723" t="str">
        <f t="shared" si="847"/>
        <v>8.52464215175367+2.19057462171184i</v>
      </c>
      <c r="I1723" t="str">
        <f t="shared" si="848"/>
        <v>623.998840819273i</v>
      </c>
      <c r="J1723" t="str">
        <f t="shared" si="842"/>
        <v>-526.057395406162+136.510978408351i</v>
      </c>
      <c r="K1723" t="str">
        <f t="shared" si="849"/>
        <v>0.288391583664684-1.11134303723092i</v>
      </c>
      <c r="L1723" t="str">
        <f t="shared" si="850"/>
        <v>0.0213446796044903-0.0698611090214308i</v>
      </c>
      <c r="M1723" t="str">
        <f t="shared" si="851"/>
        <v>0.309736263269174-1.18120414625235i</v>
      </c>
      <c r="N1723" t="str">
        <f t="shared" si="852"/>
        <v>-1.62805030210188i</v>
      </c>
      <c r="O1723" t="str">
        <f t="shared" si="853"/>
        <v>-0.0572227005094253-0.998361438831853i</v>
      </c>
      <c r="P1723" t="str">
        <f t="shared" si="854"/>
        <v>1.05722270050943+0.998361438831853i</v>
      </c>
      <c r="Q1723" t="str">
        <f t="shared" si="855"/>
        <v>-1.05722270050943+0.629688863270027i</v>
      </c>
      <c r="R1723" t="str">
        <f t="shared" si="856"/>
        <v>-0.322978303301149-1.13669265606893i</v>
      </c>
      <c r="S1723" t="str">
        <f t="shared" si="857"/>
        <v>0.168234413556794i</v>
      </c>
      <c r="T1723" t="str">
        <f t="shared" si="858"/>
        <v>0.191230822388071-0.0543360654474371i</v>
      </c>
      <c r="U1723" t="str">
        <f t="shared" si="859"/>
        <v>0.0000333333333333333-0.000710357748045719i</v>
      </c>
      <c r="V1723" t="str">
        <f t="shared" si="860"/>
        <v>6.66666666666667E-06-0.00710357748045719i</v>
      </c>
      <c r="W1723" t="str">
        <f t="shared" si="861"/>
        <v>0.0000276027280440177-0.000645892631740224i</v>
      </c>
      <c r="X1723" t="str">
        <f t="shared" si="862"/>
        <v>0.0000345325992494161-0.000645224060145729i</v>
      </c>
      <c r="Y1723" t="str">
        <f t="shared" si="863"/>
        <v>0.009+0.998398145310836i</v>
      </c>
      <c r="Z1723" t="str">
        <f t="shared" si="864"/>
        <v>-0.00775572972492674-0.000485551656833574i</v>
      </c>
      <c r="AA1723" t="str">
        <f t="shared" si="865"/>
        <v>0.108894341406138-12.0260396486555i</v>
      </c>
      <c r="AB1723" t="str">
        <f t="shared" si="866"/>
        <v>0.901927267551045-0.256272385520729i</v>
      </c>
      <c r="AC1723" t="str">
        <f t="shared" si="867"/>
        <v>0.976649577244771-1.14473707911961i</v>
      </c>
      <c r="AD1723" t="str">
        <f t="shared" si="868"/>
        <v>0.518592193892046+0.34544562925145i</v>
      </c>
      <c r="AE1723" t="str">
        <f t="shared" si="869"/>
        <v>-0.00385432919565454-0.00293098623409672i</v>
      </c>
      <c r="AF1723" t="str">
        <f t="shared" si="870"/>
        <v>-14.4816713148248-2.07241327019064i</v>
      </c>
      <c r="AG1723" t="str">
        <f t="shared" si="871"/>
        <v>1.01524314881307-0.0224403554236029i</v>
      </c>
      <c r="AH1723" t="str">
        <f t="shared" si="872"/>
        <v>0.0478746571809107+0.0507343158398689i</v>
      </c>
      <c r="AI1723">
        <f t="shared" si="873"/>
        <v>-23.128320363122185</v>
      </c>
      <c r="AJ1723">
        <f t="shared" si="874"/>
        <v>46.661111140315796</v>
      </c>
      <c r="AK1723"/>
      <c r="AL1723"/>
      <c r="AM1723"/>
      <c r="AN1723"/>
    </row>
    <row r="1724" spans="1:40" x14ac:dyDescent="0.25">
      <c r="A1724"/>
      <c r="B1724">
        <f t="shared" si="875"/>
        <v>159000</v>
      </c>
      <c r="C1724" s="237" t="str">
        <f t="shared" si="843"/>
        <v>-3.02307187314125E-06+0.0154026568971522i</v>
      </c>
      <c r="D1724" s="208" t="str">
        <f t="shared" si="844"/>
        <v>-5.95702913389032+0.1180870362115i</v>
      </c>
      <c r="E1724" t="str">
        <f t="shared" si="845"/>
        <v>2870</v>
      </c>
      <c r="F1724" t="str">
        <f t="shared" si="846"/>
        <v>0.777000777000777</v>
      </c>
      <c r="G1724" t="str">
        <f t="shared" si="841"/>
        <v>0.777000777000777</v>
      </c>
      <c r="H1724" t="str">
        <f t="shared" si="847"/>
        <v>8.52535349896908+2.18939469081867i</v>
      </c>
      <c r="I1724" t="str">
        <f t="shared" si="848"/>
        <v>624.391539900971i</v>
      </c>
      <c r="J1724" t="str">
        <f t="shared" si="842"/>
        <v>-526.720986647233+136.596888401055i</v>
      </c>
      <c r="K1724" t="str">
        <f t="shared" si="849"/>
        <v>0.288050503194521-1.11072987842436i</v>
      </c>
      <c r="L1724" t="str">
        <f t="shared" si="850"/>
        <v>0.0213201283408129-0.0698246676521593i</v>
      </c>
      <c r="M1724" t="str">
        <f t="shared" si="851"/>
        <v>0.309370631535334-1.18055454607652i</v>
      </c>
      <c r="N1724" t="str">
        <f t="shared" si="852"/>
        <v>-1.62907487749653i</v>
      </c>
      <c r="O1724" t="str">
        <f t="shared" si="853"/>
        <v>-0.0582455668607569-0.998302285853874i</v>
      </c>
      <c r="P1724" t="str">
        <f t="shared" si="854"/>
        <v>1.05824556686076+0.998302285853874i</v>
      </c>
      <c r="Q1724" t="str">
        <f t="shared" si="855"/>
        <v>-1.05824556686076+0.630772591642656i</v>
      </c>
      <c r="R1724" t="str">
        <f t="shared" si="856"/>
        <v>-0.322964558886633-1.13586063132517i</v>
      </c>
      <c r="S1724" t="str">
        <f t="shared" si="857"/>
        <v>0.168340287951732i</v>
      </c>
      <c r="T1724" t="str">
        <f t="shared" si="858"/>
        <v>0.191211105750315-0.0543679468411799i</v>
      </c>
      <c r="U1724" t="str">
        <f t="shared" si="859"/>
        <v>0.0000333333333333333-0.000709910982166446i</v>
      </c>
      <c r="V1724" t="str">
        <f t="shared" si="860"/>
        <v>6.66666666666667E-06-0.00709910982166446i</v>
      </c>
      <c r="W1724" t="str">
        <f t="shared" si="861"/>
        <v>0.0000276027273166322-0.000645486551963458i</v>
      </c>
      <c r="X1724" t="str">
        <f t="shared" si="862"/>
        <v>0.0000345238725441765-0.000644818494554744i</v>
      </c>
      <c r="Y1724" t="str">
        <f t="shared" si="863"/>
        <v>0.009+0.999026463841554i</v>
      </c>
      <c r="Z1724" t="str">
        <f t="shared" si="864"/>
        <v>-0.00774597545025184-0.000485052657877386i</v>
      </c>
      <c r="AA1724" t="str">
        <f t="shared" si="865"/>
        <v>0.10875713983149-12.0184675739441i</v>
      </c>
      <c r="AB1724" t="str">
        <f t="shared" si="866"/>
        <v>0.901834275359753-0.256422751962629i</v>
      </c>
      <c r="AC1724" t="str">
        <f t="shared" si="867"/>
        <v>0.976279993761323-1.14399422229829i</v>
      </c>
      <c r="AD1724" t="str">
        <f t="shared" si="868"/>
        <v>0.518951871718374+0.345449249282194i</v>
      </c>
      <c r="AE1724" t="str">
        <f t="shared" si="869"/>
        <v>-0.00385222738166668-0.00292756038893524i</v>
      </c>
      <c r="AF1724" t="str">
        <f t="shared" si="870"/>
        <v>-14.4823826328594-2.07130765460717i</v>
      </c>
      <c r="AG1724" t="str">
        <f t="shared" si="871"/>
        <v>1.01523372136644-0.0224419589367612i</v>
      </c>
      <c r="AH1724" t="str">
        <f t="shared" si="872"/>
        <v>0.0478591389799131+0.0506792175488244i</v>
      </c>
      <c r="AI1724">
        <f t="shared" si="873"/>
        <v>-23.134638019937235</v>
      </c>
      <c r="AJ1724">
        <f t="shared" si="874"/>
        <v>46.639305885144147</v>
      </c>
      <c r="AK1724"/>
      <c r="AL1724"/>
      <c r="AM1724"/>
      <c r="AN1724"/>
    </row>
    <row r="1725" spans="1:40" x14ac:dyDescent="0.25">
      <c r="A1725"/>
      <c r="B1725">
        <f t="shared" si="875"/>
        <v>159100</v>
      </c>
      <c r="C1725" s="237" t="str">
        <f t="shared" si="843"/>
        <v>-3.01927285151605E-06+0.0153929757810545i</v>
      </c>
      <c r="D1725" s="208" t="str">
        <f t="shared" si="844"/>
        <v>-5.95702910476448+0.118012814321418i</v>
      </c>
      <c r="E1725" t="str">
        <f t="shared" si="845"/>
        <v>2870</v>
      </c>
      <c r="F1725" t="str">
        <f t="shared" si="846"/>
        <v>0.777000777000777</v>
      </c>
      <c r="G1725" t="str">
        <f t="shared" si="841"/>
        <v>0.777000777000777</v>
      </c>
      <c r="H1725" t="str">
        <f t="shared" si="847"/>
        <v>8.52606363347816+2.18821590620324i</v>
      </c>
      <c r="I1725" t="str">
        <f t="shared" si="848"/>
        <v>624.78423898267i</v>
      </c>
      <c r="J1725" t="str">
        <f t="shared" si="842"/>
        <v>-527.38499537257+136.682798393761i</v>
      </c>
      <c r="K1725" t="str">
        <f t="shared" si="849"/>
        <v>0.287710014735891-1.11011734156195i</v>
      </c>
      <c r="L1725" t="str">
        <f t="shared" si="850"/>
        <v>0.0212956180986883-0.0697882595747085i</v>
      </c>
      <c r="M1725" t="str">
        <f t="shared" si="851"/>
        <v>0.309005632834579-1.17990560113666i</v>
      </c>
      <c r="N1725" t="str">
        <f t="shared" si="852"/>
        <v>-1.63009945289119i</v>
      </c>
      <c r="O1725" t="str">
        <f t="shared" si="853"/>
        <v>-0.0592683720685439-0.998242084903429i</v>
      </c>
      <c r="P1725" t="str">
        <f t="shared" si="854"/>
        <v>1.05926837206854+0.998242084903429i</v>
      </c>
      <c r="Q1725" t="str">
        <f t="shared" si="855"/>
        <v>-1.05926837206854+0.631857367987761i</v>
      </c>
      <c r="R1725" t="str">
        <f t="shared" si="856"/>
        <v>-0.32295080397179-1.13502957474575i</v>
      </c>
      <c r="S1725" t="str">
        <f t="shared" si="857"/>
        <v>0.16844616234667i</v>
      </c>
      <c r="T1725" t="str">
        <f t="shared" si="858"/>
        <v>0.191191376015894-0.0543998235558197i</v>
      </c>
      <c r="U1725" t="str">
        <f t="shared" si="859"/>
        <v>0.0000333333333333334-0.000709464777903615i</v>
      </c>
      <c r="V1725" t="str">
        <f t="shared" si="860"/>
        <v>6.66666666666667E-06-0.00709464777903615i</v>
      </c>
      <c r="W1725" t="str">
        <f t="shared" si="861"/>
        <v>0.0000276027265887894-0.000645080982747088i</v>
      </c>
      <c r="X1725" t="str">
        <f t="shared" si="862"/>
        <v>0.0000345151622845388-0.000644413438701008i</v>
      </c>
      <c r="Y1725" t="str">
        <f t="shared" si="863"/>
        <v>0.009+0.999654782372272i</v>
      </c>
      <c r="Z1725" t="str">
        <f t="shared" si="864"/>
        <v>-0.00773623957108345-0.000484554651454948i</v>
      </c>
      <c r="AA1725" t="str">
        <f t="shared" si="865"/>
        <v>0.108620197563802-12.0109050339357i</v>
      </c>
      <c r="AB1725" t="str">
        <f t="shared" si="866"/>
        <v>0.901741221398924-0.256573096335856i</v>
      </c>
      <c r="AC1725" t="str">
        <f t="shared" si="867"/>
        <v>0.975911083303748-1.14325204990599i</v>
      </c>
      <c r="AD1725" t="str">
        <f t="shared" si="868"/>
        <v>0.5193115826008+0.345452511791489i</v>
      </c>
      <c r="AE1725" t="str">
        <f t="shared" si="869"/>
        <v>-0.00385012819359292-0.00292413823455514i</v>
      </c>
      <c r="AF1725" t="str">
        <f t="shared" si="870"/>
        <v>-14.4830927382426-2.07020309188182i</v>
      </c>
      <c r="AG1725" t="str">
        <f t="shared" si="871"/>
        <v>1.01522429024321-0.0224435619132521i</v>
      </c>
      <c r="AH1725" t="str">
        <f t="shared" si="872"/>
        <v>0.0478436314878356+0.0506241768645629i</v>
      </c>
      <c r="AI1725">
        <f t="shared" si="873"/>
        <v>-23.140952876362888</v>
      </c>
      <c r="AJ1725">
        <f t="shared" si="874"/>
        <v>46.617495023802853</v>
      </c>
      <c r="AK1725"/>
      <c r="AL1725"/>
      <c r="AM1725"/>
      <c r="AN1725"/>
    </row>
    <row r="1726" spans="1:40" x14ac:dyDescent="0.25">
      <c r="A1726"/>
      <c r="B1726">
        <f t="shared" si="875"/>
        <v>159200</v>
      </c>
      <c r="C1726" s="237" t="str">
        <f t="shared" si="843"/>
        <v>-3.01548098660219E-06+0.0153833068271615i</v>
      </c>
      <c r="D1726" s="208" t="str">
        <f t="shared" si="844"/>
        <v>-5.95702907569353+0.117938685674905i</v>
      </c>
      <c r="E1726" t="str">
        <f t="shared" si="845"/>
        <v>2870</v>
      </c>
      <c r="F1726" t="str">
        <f t="shared" si="846"/>
        <v>0.777000777000777</v>
      </c>
      <c r="G1726" t="str">
        <f t="shared" si="841"/>
        <v>0.777000777000777</v>
      </c>
      <c r="H1726" t="str">
        <f t="shared" si="847"/>
        <v>8.52677255795944+2.18703826644933i</v>
      </c>
      <c r="I1726" t="str">
        <f t="shared" si="848"/>
        <v>625.176938064369i</v>
      </c>
      <c r="J1726" t="str">
        <f t="shared" si="842"/>
        <v>-528.049421582174+136.768708386466i</v>
      </c>
      <c r="K1726" t="str">
        <f t="shared" si="849"/>
        <v>0.287370116950178-1.10950542580805i</v>
      </c>
      <c r="L1726" t="str">
        <f t="shared" si="850"/>
        <v>0.021271148789888-0.0697518847532483i</v>
      </c>
      <c r="M1726" t="str">
        <f t="shared" si="851"/>
        <v>0.308641265740066-1.1792573105613i</v>
      </c>
      <c r="N1726" t="str">
        <f t="shared" si="852"/>
        <v>-1.63112402828584i</v>
      </c>
      <c r="O1726" t="str">
        <f t="shared" si="853"/>
        <v>-0.0602911150590718-0.998180836043717i</v>
      </c>
      <c r="P1726" t="str">
        <f t="shared" si="854"/>
        <v>1.06029111505907+0.998180836043717i</v>
      </c>
      <c r="Q1726" t="str">
        <f t="shared" si="855"/>
        <v>-1.06029111505907+0.632943192242123i</v>
      </c>
      <c r="R1726" t="str">
        <f t="shared" si="856"/>
        <v>-0.322937038552851-1.13419948449873i</v>
      </c>
      <c r="S1726" t="str">
        <f t="shared" si="857"/>
        <v>0.168552036741608i</v>
      </c>
      <c r="T1726" t="str">
        <f t="shared" si="858"/>
        <v>0.191171633183543-0.0544316955873862i</v>
      </c>
      <c r="U1726" t="str">
        <f t="shared" si="859"/>
        <v>0.0000333333333333332-0.000709019134198897i</v>
      </c>
      <c r="V1726" t="str">
        <f t="shared" si="860"/>
        <v>6.66666666666667E-06-0.00709019134198897i</v>
      </c>
      <c r="W1726" t="str">
        <f t="shared" si="861"/>
        <v>0.0000276027258604886-0.000644675923128993i</v>
      </c>
      <c r="X1726" t="str">
        <f t="shared" si="862"/>
        <v>0.0000345064684292015-0.000644008891624398i</v>
      </c>
      <c r="Y1726" t="str">
        <f t="shared" si="863"/>
        <v>0.009+1.00028310090299i</v>
      </c>
      <c r="Z1726" t="str">
        <f t="shared" si="864"/>
        <v>-0.00772652204118931-0.000484057634777354i</v>
      </c>
      <c r="AA1726" t="str">
        <f t="shared" si="865"/>
        <v>0.108483513949621-12.0033520106225i</v>
      </c>
      <c r="AB1726" t="str">
        <f t="shared" si="866"/>
        <v>0.901648105662591-0.256723418621683i</v>
      </c>
      <c r="AC1726" t="str">
        <f t="shared" si="867"/>
        <v>0.975542844381926-1.14251056102487i</v>
      </c>
      <c r="AD1726" t="str">
        <f t="shared" si="868"/>
        <v>0.519671326201828+0.345455416711321i</v>
      </c>
      <c r="AE1726" t="str">
        <f t="shared" si="869"/>
        <v>-0.00384803162413819-0.00292071976449112i</v>
      </c>
      <c r="AF1726" t="str">
        <f t="shared" si="870"/>
        <v>-14.483801633653-2.06909958077443i</v>
      </c>
      <c r="AG1726" t="str">
        <f t="shared" si="871"/>
        <v>1.01521485544723-0.0224451643393695i</v>
      </c>
      <c r="AH1726" t="str">
        <f t="shared" si="872"/>
        <v>0.0478281346657034+0.0505691936872726i</v>
      </c>
      <c r="AI1726">
        <f t="shared" si="873"/>
        <v>-23.147264937114485</v>
      </c>
      <c r="AJ1726">
        <f t="shared" si="874"/>
        <v>46.595678563510191</v>
      </c>
      <c r="AK1726"/>
      <c r="AL1726"/>
      <c r="AM1726"/>
      <c r="AN1726"/>
    </row>
    <row r="1727" spans="1:40" x14ac:dyDescent="0.25">
      <c r="A1727"/>
      <c r="B1727">
        <f t="shared" si="875"/>
        <v>159300</v>
      </c>
      <c r="C1727" s="237" t="str">
        <f t="shared" si="843"/>
        <v>-3.01169626043489E-06+0.0153736500125689i</v>
      </c>
      <c r="D1727" s="208" t="str">
        <f t="shared" si="844"/>
        <v>-5.95702904667729+0.117864650096362i</v>
      </c>
      <c r="E1727" t="str">
        <f t="shared" si="845"/>
        <v>2870</v>
      </c>
      <c r="F1727" t="str">
        <f t="shared" si="846"/>
        <v>0.777000777000777</v>
      </c>
      <c r="G1727" t="str">
        <f t="shared" si="841"/>
        <v>0.777000777000777</v>
      </c>
      <c r="H1727" t="str">
        <f t="shared" si="847"/>
        <v>8.52748027508418+2.1858617701422i</v>
      </c>
      <c r="I1727" t="str">
        <f t="shared" si="848"/>
        <v>625.569637146068i</v>
      </c>
      <c r="J1727" t="str">
        <f t="shared" si="842"/>
        <v>-528.714265276043+136.854618379171i</v>
      </c>
      <c r="K1727" t="str">
        <f t="shared" si="849"/>
        <v>0.287030808502467-1.10889413032821i</v>
      </c>
      <c r="L1727" t="str">
        <f t="shared" si="850"/>
        <v>0.0212467203264114-0.0697155431519694i</v>
      </c>
      <c r="M1727" t="str">
        <f t="shared" si="851"/>
        <v>0.308277528828878-1.17860967348018i</v>
      </c>
      <c r="N1727" t="str">
        <f t="shared" si="852"/>
        <v>-1.63214860368049i</v>
      </c>
      <c r="O1727" t="str">
        <f t="shared" si="853"/>
        <v>-0.0613137947587216-0.998118539339033i</v>
      </c>
      <c r="P1727" t="str">
        <f t="shared" si="854"/>
        <v>1.06131379475872+0.998118539339033i</v>
      </c>
      <c r="Q1727" t="str">
        <f t="shared" si="855"/>
        <v>-1.06131379475872+0.634030064341457i</v>
      </c>
      <c r="R1727" t="str">
        <f t="shared" si="856"/>
        <v>-0.32292326262602-1.13337035875673i</v>
      </c>
      <c r="S1727" t="str">
        <f t="shared" si="857"/>
        <v>0.168657911136547i</v>
      </c>
      <c r="T1727" t="str">
        <f t="shared" si="858"/>
        <v>0.191151877251989-0.0544635629319031i</v>
      </c>
      <c r="U1727" t="str">
        <f t="shared" si="859"/>
        <v>0.0000333333333333333-0.000708574049996639i</v>
      </c>
      <c r="V1727" t="str">
        <f t="shared" si="860"/>
        <v>6.66666666666667E-06-0.00708574049996639i</v>
      </c>
      <c r="W1727" t="str">
        <f t="shared" si="861"/>
        <v>0.0000276027251317305-0.000644271372149493i</v>
      </c>
      <c r="X1727" t="str">
        <f t="shared" si="862"/>
        <v>0.0000344977909369941-0.00064360485236722i</v>
      </c>
      <c r="Y1727" t="str">
        <f t="shared" si="863"/>
        <v>0.009+1.00091141943371i</v>
      </c>
      <c r="Z1727" t="str">
        <f t="shared" si="864"/>
        <v>-0.00771682281448255-0.000483561605065612i</v>
      </c>
      <c r="AA1727" t="str">
        <f t="shared" si="865"/>
        <v>0.108347088337549-11.9958084860422i</v>
      </c>
      <c r="AB1727" t="str">
        <f t="shared" si="866"/>
        <v>0.901554928144752-0.256873718801358i</v>
      </c>
      <c r="AC1727" t="str">
        <f t="shared" si="867"/>
        <v>0.975175275509853-1.1417697547383i</v>
      </c>
      <c r="AD1727" t="str">
        <f t="shared" si="868"/>
        <v>0.52003110218384+0.345457963973953i</v>
      </c>
      <c r="AE1727" t="str">
        <f t="shared" si="869"/>
        <v>-0.00384593766603081-0.00291730497229494i</v>
      </c>
      <c r="AF1727" t="str">
        <f t="shared" si="870"/>
        <v>-14.4845093217615-2.06799712004584i</v>
      </c>
      <c r="AG1727" t="str">
        <f t="shared" si="871"/>
        <v>1.01520541698231-0.0224467662014364i</v>
      </c>
      <c r="AH1727" t="str">
        <f t="shared" si="872"/>
        <v>0.0478126484746711+0.0505142679173971i</v>
      </c>
      <c r="AI1727">
        <f t="shared" si="873"/>
        <v>-23.153574206898799</v>
      </c>
      <c r="AJ1727">
        <f t="shared" si="874"/>
        <v>46.573856511463127</v>
      </c>
      <c r="AK1727"/>
      <c r="AL1727"/>
      <c r="AM1727"/>
      <c r="AN1727"/>
    </row>
    <row r="1728" spans="1:40" x14ac:dyDescent="0.25">
      <c r="A1728"/>
      <c r="B1728">
        <f t="shared" si="875"/>
        <v>159400</v>
      </c>
      <c r="C1728" s="237" t="str">
        <f t="shared" si="843"/>
        <v>-3.00791865510574E-06+0.0153640053144298i</v>
      </c>
      <c r="D1728" s="208" t="str">
        <f t="shared" si="844"/>
        <v>-5.95702901771565+0.117790707410629i</v>
      </c>
      <c r="E1728" t="str">
        <f t="shared" si="845"/>
        <v>2870</v>
      </c>
      <c r="F1728" t="str">
        <f t="shared" si="846"/>
        <v>0.777000777000777</v>
      </c>
      <c r="G1728" t="str">
        <f t="shared" si="841"/>
        <v>0.777000777000777</v>
      </c>
      <c r="H1728" t="str">
        <f t="shared" si="847"/>
        <v>8.52818678751663+2.18468641586879i</v>
      </c>
      <c r="I1728" t="str">
        <f t="shared" si="848"/>
        <v>625.962336227766i</v>
      </c>
      <c r="J1728" t="str">
        <f t="shared" si="842"/>
        <v>-529.379526454179+136.940528371876i</v>
      </c>
      <c r="K1728" t="str">
        <f t="shared" si="849"/>
        <v>0.286692088061511-1.10828345428914i</v>
      </c>
      <c r="L1728" t="str">
        <f t="shared" si="850"/>
        <v>0.0212223326204849-0.0696792347350825i</v>
      </c>
      <c r="M1728" t="str">
        <f t="shared" si="851"/>
        <v>0.307914420681996-1.17796268902422i</v>
      </c>
      <c r="N1728" t="str">
        <f t="shared" si="852"/>
        <v>-1.63317317907514i</v>
      </c>
      <c r="O1728" t="str">
        <f t="shared" si="853"/>
        <v>-0.0623364100939304-0.998055194854774i</v>
      </c>
      <c r="P1728" t="str">
        <f t="shared" si="854"/>
        <v>1.06233641009393+0.998055194854774i</v>
      </c>
      <c r="Q1728" t="str">
        <f t="shared" si="855"/>
        <v>-1.06233641009393+0.635117984220366i</v>
      </c>
      <c r="R1728" t="str">
        <f t="shared" si="856"/>
        <v>-0.322909476187509-1.13254219569699i</v>
      </c>
      <c r="S1728" t="str">
        <f t="shared" si="857"/>
        <v>0.168763785531485i</v>
      </c>
      <c r="T1728" t="str">
        <f t="shared" si="858"/>
        <v>0.191132108219964-0.0544954255853929i</v>
      </c>
      <c r="U1728" t="str">
        <f t="shared" si="859"/>
        <v>0.0000333333333333333-0.00070812952424382i</v>
      </c>
      <c r="V1728" t="str">
        <f t="shared" si="860"/>
        <v>6.66666666666667E-06-0.0070812952424382i</v>
      </c>
      <c r="W1728" t="str">
        <f t="shared" si="861"/>
        <v>0.0000276027244025148-0.000643867328851295i</v>
      </c>
      <c r="X1728" t="str">
        <f t="shared" si="862"/>
        <v>0.0000344891297668741-0.000643201319974162i</v>
      </c>
      <c r="Y1728" t="str">
        <f t="shared" si="863"/>
        <v>0.009+1.00153973796443i</v>
      </c>
      <c r="Z1728" t="str">
        <f t="shared" si="864"/>
        <v>-0.00770714184502062-0.000483066559550549i</v>
      </c>
      <c r="AA1728" t="str">
        <f t="shared" si="865"/>
        <v>0.108210920078237-11.9882744422775i</v>
      </c>
      <c r="AB1728" t="str">
        <f t="shared" si="866"/>
        <v>0.901461688839426-0.25702399685612i</v>
      </c>
      <c r="AC1728" t="str">
        <f t="shared" si="867"/>
        <v>0.974808375205618-1.14102963013093i</v>
      </c>
      <c r="AD1728" t="str">
        <f t="shared" si="868"/>
        <v>0.520390910209103+0.345460153511953i</v>
      </c>
      <c r="AE1728" t="str">
        <f t="shared" si="869"/>
        <v>-0.00384384631202213-0.00291389385153531i</v>
      </c>
      <c r="AF1728" t="str">
        <f t="shared" si="870"/>
        <v>-14.4852158052323-2.06689570845816i</v>
      </c>
      <c r="AG1728" t="str">
        <f t="shared" si="871"/>
        <v>1.01519597485229-0.0224483674858049i</v>
      </c>
      <c r="AH1728" t="str">
        <f t="shared" si="872"/>
        <v>0.0477971728760183+0.0504593994556337i</v>
      </c>
      <c r="AI1728">
        <f t="shared" si="873"/>
        <v>-23.159880690414507</v>
      </c>
      <c r="AJ1728">
        <f t="shared" si="874"/>
        <v>46.552028874839195</v>
      </c>
      <c r="AK1728"/>
      <c r="AL1728"/>
      <c r="AM1728"/>
      <c r="AN1728"/>
    </row>
    <row r="1729" spans="1:40" x14ac:dyDescent="0.25">
      <c r="A1729"/>
      <c r="B1729">
        <f t="shared" si="875"/>
        <v>159500</v>
      </c>
      <c r="C1729" s="237" t="str">
        <f t="shared" si="843"/>
        <v>-3.00414815276239E-06+0.0153543727099546i</v>
      </c>
      <c r="D1729" s="208" t="str">
        <f t="shared" si="844"/>
        <v>-5.95702898880847+0.117716857442985i</v>
      </c>
      <c r="E1729" t="str">
        <f t="shared" si="845"/>
        <v>2870</v>
      </c>
      <c r="F1729" t="str">
        <f t="shared" si="846"/>
        <v>0.777000777000777</v>
      </c>
      <c r="G1729" t="str">
        <f t="shared" si="841"/>
        <v>0.777000777000777</v>
      </c>
      <c r="H1729" t="str">
        <f t="shared" si="847"/>
        <v>8.52889209791385+2.18351220221751i</v>
      </c>
      <c r="I1729" t="str">
        <f t="shared" si="848"/>
        <v>626.355035309465i</v>
      </c>
      <c r="J1729" t="str">
        <f t="shared" si="842"/>
        <v>-530.045205116581+137.026438364581i</v>
      </c>
      <c r="K1729" t="str">
        <f t="shared" si="849"/>
        <v>0.286353954299735-1.10767339685872i</v>
      </c>
      <c r="L1729" t="str">
        <f t="shared" si="850"/>
        <v>0.0211979855845613-0.0696429594668195i</v>
      </c>
      <c r="M1729" t="str">
        <f t="shared" si="851"/>
        <v>0.307551939884296-1.17731635632554i</v>
      </c>
      <c r="N1729" t="str">
        <f t="shared" si="852"/>
        <v>-1.63419775446979i</v>
      </c>
      <c r="O1729" t="str">
        <f t="shared" si="853"/>
        <v>-0.0633589599912029-0.997990802657436i</v>
      </c>
      <c r="P1729" t="str">
        <f t="shared" si="854"/>
        <v>1.0633589599912+0.997990802657436i</v>
      </c>
      <c r="Q1729" t="str">
        <f t="shared" si="855"/>
        <v>-1.0633589599912+0.636206951812354i</v>
      </c>
      <c r="R1729" t="str">
        <f t="shared" si="856"/>
        <v>-0.322895679233521-1.13171499350129i</v>
      </c>
      <c r="S1729" t="str">
        <f t="shared" si="857"/>
        <v>0.168869659926423i</v>
      </c>
      <c r="T1729" t="str">
        <f t="shared" si="858"/>
        <v>0.191112326086197-0.0545272835438761i</v>
      </c>
      <c r="U1729" t="str">
        <f t="shared" si="859"/>
        <v>0.0000333333333333334-0.000707685555890063i</v>
      </c>
      <c r="V1729" t="str">
        <f t="shared" si="860"/>
        <v>6.66666666666667E-06-0.00707685555890063i</v>
      </c>
      <c r="W1729" t="str">
        <f t="shared" si="861"/>
        <v>0.0000276027236728416-0.000643463792279508i</v>
      </c>
      <c r="X1729" t="str">
        <f t="shared" si="862"/>
        <v>0.0000344804848779278-0.000642798293492311i</v>
      </c>
      <c r="Y1729" t="str">
        <f t="shared" si="863"/>
        <v>0.009+1.00216805649514i</v>
      </c>
      <c r="Z1729" t="str">
        <f t="shared" si="864"/>
        <v>-0.00769747908700536-0.000482572495472828i</v>
      </c>
      <c r="AA1729" t="str">
        <f t="shared" si="865"/>
        <v>0.108075008524387-11.9807498614565i</v>
      </c>
      <c r="AB1729" t="str">
        <f t="shared" si="866"/>
        <v>0.901368387740618-0.2571742527672i</v>
      </c>
      <c r="AC1729" t="str">
        <f t="shared" si="867"/>
        <v>0.974442141991384-1.14029018628866i</v>
      </c>
      <c r="AD1729" t="str">
        <f t="shared" si="868"/>
        <v>0.520750749939764+0.345461985258175i</v>
      </c>
      <c r="AE1729" t="str">
        <f t="shared" si="869"/>
        <v>-0.00384175755488666-0.00291048639579794i</v>
      </c>
      <c r="AF1729" t="str">
        <f t="shared" si="870"/>
        <v>-14.4859210867223-2.06579534477452i</v>
      </c>
      <c r="AG1729" t="str">
        <f t="shared" si="871"/>
        <v>1.01518652906101-0.0224499681788571i</v>
      </c>
      <c r="AH1729" t="str">
        <f t="shared" si="872"/>
        <v>0.0477817078311517+0.0504045882029337i</v>
      </c>
      <c r="AI1729">
        <f t="shared" si="873"/>
        <v>-23.166184392351855</v>
      </c>
      <c r="AJ1729">
        <f t="shared" si="874"/>
        <v>46.530195660795727</v>
      </c>
      <c r="AK1729"/>
      <c r="AL1729"/>
      <c r="AM1729"/>
      <c r="AN1729"/>
    </row>
    <row r="1730" spans="1:40" x14ac:dyDescent="0.25">
      <c r="A1730"/>
      <c r="B1730">
        <f t="shared" si="875"/>
        <v>159600</v>
      </c>
      <c r="C1730" s="237" t="str">
        <f t="shared" si="843"/>
        <v>-3.00038473560856E-06+0.0153447521764111i</v>
      </c>
      <c r="D1730" s="208" t="str">
        <f t="shared" si="844"/>
        <v>-5.9570289599556+0.117643100019152i</v>
      </c>
      <c r="E1730" t="str">
        <f t="shared" si="845"/>
        <v>2870</v>
      </c>
      <c r="F1730" t="str">
        <f t="shared" si="846"/>
        <v>0.777000777000777</v>
      </c>
      <c r="G1730" t="str">
        <f t="shared" si="841"/>
        <v>0.777000777000777</v>
      </c>
      <c r="H1730" t="str">
        <f t="shared" si="847"/>
        <v>8.52959620892579+2.18233912777841i</v>
      </c>
      <c r="I1730" t="str">
        <f t="shared" si="848"/>
        <v>626.747734391164i</v>
      </c>
      <c r="J1730" t="str">
        <f t="shared" si="842"/>
        <v>-530.711301263249+137.112348357286i</v>
      </c>
      <c r="K1730" t="str">
        <f t="shared" si="849"/>
        <v>0.286016405893212-1.10706395720599i</v>
      </c>
      <c r="L1730" t="str">
        <f t="shared" si="850"/>
        <v>0.0211736791313196-0.0696067173114335i</v>
      </c>
      <c r="M1730" t="str">
        <f t="shared" si="851"/>
        <v>0.307190085024532-1.17667067451742i</v>
      </c>
      <c r="N1730" t="str">
        <f t="shared" si="852"/>
        <v>-1.63522232986444i</v>
      </c>
      <c r="O1730" t="str">
        <f t="shared" si="853"/>
        <v>-0.0643814433771126-0.997925362814614i</v>
      </c>
      <c r="P1730" t="str">
        <f t="shared" si="854"/>
        <v>1.06438144337711+0.997925362814614i</v>
      </c>
      <c r="Q1730" t="str">
        <f t="shared" si="855"/>
        <v>-1.06438144337711+0.637296967049826i</v>
      </c>
      <c r="R1730" t="str">
        <f t="shared" si="856"/>
        <v>-0.322881871760266-1.13088875035595i</v>
      </c>
      <c r="S1730" t="str">
        <f t="shared" si="857"/>
        <v>0.168975534321361i</v>
      </c>
      <c r="T1730" t="str">
        <f t="shared" si="858"/>
        <v>0.191092530849413-0.0545591368033721i</v>
      </c>
      <c r="U1730" t="str">
        <f t="shared" si="859"/>
        <v>0.0000333333333333332-0.000707242143887622i</v>
      </c>
      <c r="V1730" t="str">
        <f t="shared" si="860"/>
        <v>6.66666666666667E-06-0.00707242143887622i</v>
      </c>
      <c r="W1730" t="str">
        <f t="shared" si="861"/>
        <v>0.0000276027229427106-0.000643060761481639i</v>
      </c>
      <c r="X1730" t="str">
        <f t="shared" si="862"/>
        <v>0.0000344718562293695-0.000642395771971141i</v>
      </c>
      <c r="Y1730" t="str">
        <f t="shared" si="863"/>
        <v>0.009+1.00279637502586i</v>
      </c>
      <c r="Z1730" t="str">
        <f t="shared" si="864"/>
        <v>-0.00768783449478173-0.000482079410082842i</v>
      </c>
      <c r="AA1730" t="str">
        <f t="shared" si="865"/>
        <v>0.107939353030725-11.9732347257516i</v>
      </c>
      <c r="AB1730" t="str">
        <f t="shared" si="866"/>
        <v>0.901275024842314-0.257324486515824i</v>
      </c>
      <c r="AC1730" t="str">
        <f t="shared" si="867"/>
        <v>0.974076574393374-1.1395514222986i</v>
      </c>
      <c r="AD1730" t="str">
        <f t="shared" si="868"/>
        <v>0.521110621037868+0.345463459145758i</v>
      </c>
      <c r="AE1730" t="str">
        <f t="shared" si="869"/>
        <v>-0.00383967138742187-0.00290708259868521i</v>
      </c>
      <c r="AF1730" t="str">
        <f t="shared" si="870"/>
        <v>-14.4866251688814-2.06469602775926i</v>
      </c>
      <c r="AG1730" t="str">
        <f t="shared" si="871"/>
        <v>1.01517707961231-0.0224515682670033i</v>
      </c>
      <c r="AH1730" t="str">
        <f t="shared" si="872"/>
        <v>0.0477662533016042+0.0503498340604983i</v>
      </c>
      <c r="AI1730">
        <f t="shared" si="873"/>
        <v>-23.172485317393065</v>
      </c>
      <c r="AJ1730">
        <f t="shared" si="874"/>
        <v>46.508356876468184</v>
      </c>
      <c r="AK1730"/>
      <c r="AL1730"/>
      <c r="AM1730"/>
      <c r="AN1730"/>
    </row>
    <row r="1731" spans="1:40" x14ac:dyDescent="0.25">
      <c r="A1731"/>
      <c r="B1731">
        <f t="shared" si="875"/>
        <v>159700</v>
      </c>
      <c r="C1731" s="237" t="str">
        <f t="shared" si="843"/>
        <v>-2.99662838590349E-06+0.0153351436911236i</v>
      </c>
      <c r="D1731" s="208" t="str">
        <f t="shared" si="844"/>
        <v>-5.95702893115692+0.117569434965281i</v>
      </c>
      <c r="E1731" t="str">
        <f t="shared" si="845"/>
        <v>2870</v>
      </c>
      <c r="F1731" t="str">
        <f t="shared" si="846"/>
        <v>0.777000777000777</v>
      </c>
      <c r="G1731" t="str">
        <f t="shared" si="841"/>
        <v>0.777000777000777</v>
      </c>
      <c r="H1731" t="str">
        <f t="shared" si="847"/>
        <v>8.5302991231954+2.18116719114307i</v>
      </c>
      <c r="I1731" t="str">
        <f t="shared" si="848"/>
        <v>627.140433472862i</v>
      </c>
      <c r="J1731" t="str">
        <f t="shared" si="842"/>
        <v>-531.377814894183+137.198258349991i</v>
      </c>
      <c r="K1731" t="str">
        <f t="shared" si="849"/>
        <v>0.285679441521657-1.10645513450119i</v>
      </c>
      <c r="L1731" t="str">
        <f t="shared" si="850"/>
        <v>0.0211494131736633-0.0695705082331982i</v>
      </c>
      <c r="M1731" t="str">
        <f t="shared" si="851"/>
        <v>0.30682885469532-1.17602564273439i</v>
      </c>
      <c r="N1731" t="str">
        <f t="shared" si="852"/>
        <v>-1.6362469052591i</v>
      </c>
      <c r="O1731" t="str">
        <f t="shared" si="853"/>
        <v>-0.0654038591783131-0.997858875395005i</v>
      </c>
      <c r="P1731" t="str">
        <f t="shared" si="854"/>
        <v>1.06540385917831+0.997858875395005i</v>
      </c>
      <c r="Q1731" t="str">
        <f t="shared" si="855"/>
        <v>-1.06540385917831+0.638388029864095i</v>
      </c>
      <c r="R1731" t="str">
        <f t="shared" si="856"/>
        <v>-0.322868053763942-1.13006346445186i</v>
      </c>
      <c r="S1731" t="str">
        <f t="shared" si="857"/>
        <v>0.169081408716299i</v>
      </c>
      <c r="T1731" t="str">
        <f t="shared" si="858"/>
        <v>0.191072722508342-0.0545909853598971i</v>
      </c>
      <c r="U1731" t="str">
        <f t="shared" si="859"/>
        <v>0.0000333333333333333-0.000706799287191388i</v>
      </c>
      <c r="V1731" t="str">
        <f t="shared" si="860"/>
        <v>6.66666666666667E-06-0.00706799287191388i</v>
      </c>
      <c r="W1731" t="str">
        <f t="shared" si="861"/>
        <v>0.0000276027222121222-0.000642658235507586i</v>
      </c>
      <c r="X1731" t="str">
        <f t="shared" si="862"/>
        <v>0.0000344632437805417-0.000641993754462517i</v>
      </c>
      <c r="Y1731" t="str">
        <f t="shared" si="863"/>
        <v>0.009+1.00342469355658i</v>
      </c>
      <c r="Z1731" t="str">
        <f t="shared" si="864"/>
        <v>-0.0076782080228381-0.000481587300640735i</v>
      </c>
      <c r="AA1731" t="str">
        <f t="shared" si="865"/>
        <v>0.107803952954011-11.9657290173806i</v>
      </c>
      <c r="AB1731" t="str">
        <f t="shared" si="866"/>
        <v>0.901181600138526-0.257474698083203i</v>
      </c>
      <c r="AC1731" t="str">
        <f t="shared" si="867"/>
        <v>0.973711670941858-1.13881333724921i</v>
      </c>
      <c r="AD1731" t="str">
        <f t="shared" si="868"/>
        <v>0.521470523165317+0.345464575108157i</v>
      </c>
      <c r="AE1731" t="str">
        <f t="shared" si="869"/>
        <v>-0.00383758780244818-0.0029036824538167i</v>
      </c>
      <c r="AF1731" t="str">
        <f t="shared" si="870"/>
        <v>-14.4873280543523-2.06359775617779i</v>
      </c>
      <c r="AG1731" t="str">
        <f t="shared" si="871"/>
        <v>1.01516762651003-0.0224531677366832i</v>
      </c>
      <c r="AH1731" t="str">
        <f t="shared" si="872"/>
        <v>0.0477508092490338+0.0502951369297856i</v>
      </c>
      <c r="AI1731">
        <f t="shared" si="873"/>
        <v>-23.178783470211663</v>
      </c>
      <c r="AJ1731">
        <f t="shared" si="874"/>
        <v>46.486512528975105</v>
      </c>
      <c r="AK1731"/>
      <c r="AL1731"/>
      <c r="AM1731"/>
      <c r="AN1731"/>
    </row>
    <row r="1732" spans="1:40" x14ac:dyDescent="0.25">
      <c r="A1732"/>
      <c r="B1732">
        <f t="shared" si="875"/>
        <v>159800</v>
      </c>
      <c r="C1732" s="237" t="str">
        <f t="shared" si="843"/>
        <v>-0.000002992879085962+0.0153255472314734i</v>
      </c>
      <c r="D1732" s="208" t="str">
        <f t="shared" si="844"/>
        <v>-5.95702890241228+0.117495862107963i</v>
      </c>
      <c r="E1732" t="str">
        <f t="shared" si="845"/>
        <v>2870</v>
      </c>
      <c r="F1732" t="str">
        <f t="shared" si="846"/>
        <v>0.777000777000777</v>
      </c>
      <c r="G1732" t="str">
        <f t="shared" si="841"/>
        <v>0.777000777000777</v>
      </c>
      <c r="H1732" t="str">
        <f t="shared" si="847"/>
        <v>8.53100084335851+2.17999639090469i</v>
      </c>
      <c r="I1732" t="str">
        <f t="shared" si="848"/>
        <v>627.533132554561i</v>
      </c>
      <c r="J1732" t="str">
        <f t="shared" si="842"/>
        <v>-532.044746009383+137.284168342696i</v>
      </c>
      <c r="K1732" t="str">
        <f t="shared" si="849"/>
        <v>0.285343059868417-1.1058469279157i</v>
      </c>
      <c r="L1732" t="str">
        <f t="shared" si="850"/>
        <v>0.0211251876247208-0.0695343321964089i</v>
      </c>
      <c r="M1732" t="str">
        <f t="shared" si="851"/>
        <v>0.306468247493138-1.17538126011211i</v>
      </c>
      <c r="N1732" t="str">
        <f t="shared" si="852"/>
        <v>-1.63727148065375i</v>
      </c>
      <c r="O1732" t="str">
        <f t="shared" si="853"/>
        <v>-0.0664262063214984-0.997791340468404i</v>
      </c>
      <c r="P1732" t="str">
        <f t="shared" si="854"/>
        <v>1.0664262063215+0.997791340468404i</v>
      </c>
      <c r="Q1732" t="str">
        <f t="shared" si="855"/>
        <v>-1.0664262063215+0.639480140185346i</v>
      </c>
      <c r="R1732" t="str">
        <f t="shared" si="856"/>
        <v>-0.322854225240749-1.12923913398443i</v>
      </c>
      <c r="S1732" t="str">
        <f t="shared" si="857"/>
        <v>0.169187283111238i</v>
      </c>
      <c r="T1732" t="str">
        <f t="shared" si="858"/>
        <v>0.191052901061713-0.054622829209466i</v>
      </c>
      <c r="U1732" t="str">
        <f t="shared" si="859"/>
        <v>0.0000333333333333333-0.000706356984758853i</v>
      </c>
      <c r="V1732" t="str">
        <f t="shared" si="860"/>
        <v>6.66666666666667E-06-0.00706356984758853i</v>
      </c>
      <c r="W1732" t="str">
        <f t="shared" si="861"/>
        <v>0.0000276027214810762-0.000642256213409616i</v>
      </c>
      <c r="X1732" t="str">
        <f t="shared" si="862"/>
        <v>0.0000344546474909135-0.000641592240020657i</v>
      </c>
      <c r="Y1732" t="str">
        <f t="shared" si="863"/>
        <v>0.009+1.0040530120873i</v>
      </c>
      <c r="Z1732" t="str">
        <f t="shared" si="864"/>
        <v>-0.00766859962580507-0.000481096164416323i</v>
      </c>
      <c r="AA1732" t="str">
        <f t="shared" si="865"/>
        <v>0.107668807653024-11.9582327186057i</v>
      </c>
      <c r="AB1732" t="str">
        <f t="shared" si="866"/>
        <v>0.901088113623257-0.257624887450541i</v>
      </c>
      <c r="AC1732" t="str">
        <f t="shared" si="867"/>
        <v>0.97334743017116-1.13807593023013i</v>
      </c>
      <c r="AD1732" t="str">
        <f t="shared" si="868"/>
        <v>0.521830455983919+0.345465333079105i</v>
      </c>
      <c r="AE1732" t="str">
        <f t="shared" si="869"/>
        <v>-0.00383550679280881-0.00290028595482854i</v>
      </c>
      <c r="AF1732" t="str">
        <f t="shared" si="870"/>
        <v>-14.4880297457708-2.06250052879673i</v>
      </c>
      <c r="AG1732" t="str">
        <f t="shared" si="871"/>
        <v>1.01515816975803-0.0224547665743658i</v>
      </c>
      <c r="AH1732" t="str">
        <f t="shared" si="872"/>
        <v>0.0477353756352229+0.0502404967125016i</v>
      </c>
      <c r="AI1732">
        <f t="shared" si="873"/>
        <v>-23.185078855473282</v>
      </c>
      <c r="AJ1732">
        <f t="shared" si="874"/>
        <v>46.464662625413531</v>
      </c>
      <c r="AK1732"/>
      <c r="AL1732"/>
      <c r="AM1732"/>
      <c r="AN1732"/>
    </row>
    <row r="1733" spans="1:40" x14ac:dyDescent="0.25">
      <c r="A1733"/>
      <c r="B1733">
        <f t="shared" si="875"/>
        <v>159900</v>
      </c>
      <c r="C1733" s="237" t="str">
        <f t="shared" si="843"/>
        <v>-2.98913681815411E-06+0.0153159627748981i</v>
      </c>
      <c r="D1733" s="208" t="str">
        <f t="shared" si="844"/>
        <v>-5.95702887372156+0.117422381274219i</v>
      </c>
      <c r="E1733" t="str">
        <f t="shared" si="845"/>
        <v>2870</v>
      </c>
      <c r="F1733" t="str">
        <f t="shared" si="846"/>
        <v>0.777000777000777</v>
      </c>
      <c r="G1733" t="str">
        <f t="shared" ref="G1733:G1796" si="876">IF($C$11=$C$7,$C$24,F1733)</f>
        <v>0.777000777000777</v>
      </c>
      <c r="H1733" t="str">
        <f t="shared" si="847"/>
        <v>8.53170137204395+2.178826725658i</v>
      </c>
      <c r="I1733" t="str">
        <f t="shared" si="848"/>
        <v>627.92583163626i</v>
      </c>
      <c r="J1733" t="str">
        <f t="shared" ref="J1733:J1796" si="877">IMSUM(COMPLEX(0,2*PI()*B1733*$C$113*$C$112),COMPLEX(0,2*PI()*B1733*$C$113*$C$111),COMPLEX(0,2*PI()*B1733*$C$28*10^-12*$C$111),COMPLEX(-1*2*PI()*B1733*2*PI()*B1733*$C$113*$C$112*$C$28*10^-12*$C$111,0),COMPLEX(1,0))</f>
        <v>-532.712094608849+137.370078335401i</v>
      </c>
      <c r="K1733" t="str">
        <f t="shared" si="849"/>
        <v>0.285007259620456-1.10523933662207i</v>
      </c>
      <c r="L1733" t="str">
        <f t="shared" si="850"/>
        <v>0.0211010023978442-0.069498189165382i</v>
      </c>
      <c r="M1733" t="str">
        <f t="shared" si="851"/>
        <v>0.3061082620183-1.17473752578745i</v>
      </c>
      <c r="N1733" t="str">
        <f t="shared" si="852"/>
        <v>-1.6382960560484i</v>
      </c>
      <c r="O1733" t="str">
        <f t="shared" si="853"/>
        <v>-0.0674484837334647-0.997722758105706i</v>
      </c>
      <c r="P1733" t="str">
        <f t="shared" si="854"/>
        <v>1.06744848373346+0.997722758105706i</v>
      </c>
      <c r="Q1733" t="str">
        <f t="shared" si="855"/>
        <v>-1.06744848373346+0.640573297942694i</v>
      </c>
      <c r="R1733" t="str">
        <f t="shared" si="856"/>
        <v>-0.322840386186868-1.12841575715357i</v>
      </c>
      <c r="S1733" t="str">
        <f t="shared" si="857"/>
        <v>0.169293157506176i</v>
      </c>
      <c r="T1733" t="str">
        <f t="shared" si="858"/>
        <v>0.19103306650825-0.0546546683480881i</v>
      </c>
      <c r="U1733" t="str">
        <f t="shared" si="859"/>
        <v>0.0000333333333333334-0.000705915235550125i</v>
      </c>
      <c r="V1733" t="str">
        <f t="shared" si="860"/>
        <v>6.66666666666667E-06-0.00705915235550125i</v>
      </c>
      <c r="W1733" t="str">
        <f t="shared" si="861"/>
        <v>0.0000276027207495726-0.000641854694242373i</v>
      </c>
      <c r="X1733" t="str">
        <f t="shared" si="862"/>
        <v>0.000034446067320081-0.000641191227702158i</v>
      </c>
      <c r="Y1733" t="str">
        <f t="shared" si="863"/>
        <v>0.009+1.00468133061802i</v>
      </c>
      <c r="Z1733" t="str">
        <f t="shared" si="864"/>
        <v>-0.0076590092584552-0.000480605998689062i</v>
      </c>
      <c r="AA1733" t="str">
        <f t="shared" si="865"/>
        <v>0.107533916488556-11.9507458117334i</v>
      </c>
      <c r="AB1733" t="str">
        <f t="shared" si="866"/>
        <v>0.900994565290491-0.257775054599016i</v>
      </c>
      <c r="AC1733" t="str">
        <f t="shared" si="867"/>
        <v>0.972983850619633-1.13733920033227i</v>
      </c>
      <c r="AD1733" t="str">
        <f t="shared" si="868"/>
        <v>0.52219041915535+0.345465732992629i</v>
      </c>
      <c r="AE1733" t="str">
        <f t="shared" si="869"/>
        <v>-0.00383342835136966-0.00289689309537358i</v>
      </c>
      <c r="AF1733" t="str">
        <f t="shared" si="870"/>
        <v>-14.4887302457655-2.06140434438378i</v>
      </c>
      <c r="AG1733" t="str">
        <f t="shared" si="871"/>
        <v>1.01514870936015-0.0224563647665479i</v>
      </c>
      <c r="AH1733" t="str">
        <f t="shared" si="872"/>
        <v>0.0477199524220786+0.0501859133106023i</v>
      </c>
      <c r="AI1733">
        <f t="shared" si="873"/>
        <v>-23.191371477835375</v>
      </c>
      <c r="AJ1733">
        <f t="shared" si="874"/>
        <v>46.442807172860363</v>
      </c>
      <c r="AK1733"/>
      <c r="AL1733"/>
      <c r="AM1733"/>
      <c r="AN1733"/>
    </row>
    <row r="1734" spans="1:40" x14ac:dyDescent="0.25">
      <c r="A1734"/>
      <c r="B1734">
        <f t="shared" si="875"/>
        <v>160000</v>
      </c>
      <c r="C1734" s="237" t="str">
        <f t="shared" ref="C1734:C1797" si="878">IMPRODUCT(COMPLEX(-1,0),IMDIV(IMPRODUCT(G1734,COMPLEX($C$100+$C$101,0)),COMPLEX($C$100,2*PI()*B1734*$C$103*$C$102*(2*$C$100+$C$101))))</f>
        <v>-2.98540156490509E-06+0.0153063902988924i</v>
      </c>
      <c r="D1734" s="208" t="str">
        <f t="shared" ref="D1734:D1797" si="879">IMPRODUCT(COMPLEX($C$106,0),IMSUB(C1734,G1734))</f>
        <v>-5.95702884508462+0.117348992291508i</v>
      </c>
      <c r="E1734" t="str">
        <f t="shared" ref="E1734:E1797" si="880">IMDIV(COMPLEX($C$20*10^3,0),COMPLEX(1,2*PI()*B1734*$C$20*1000*$C$29*10^-12))</f>
        <v>2870</v>
      </c>
      <c r="F1734" t="str">
        <f t="shared" ref="F1734:F1797" si="881">IMDIV(COMPLEX($C$22*1000,0),IMSUM(COMPLEX($C$22*1000,0),E1734))</f>
        <v>0.777000777000777</v>
      </c>
      <c r="G1734" t="str">
        <f t="shared" si="876"/>
        <v>0.777000777000777</v>
      </c>
      <c r="H1734" t="str">
        <f t="shared" ref="H1734:H1797" si="882">IMPRODUCT(COMPLEX($C$108,0),IMPRODUCT(COMPLEX(-1,0),D1734),IMDIV(COMPLEX(0,2*PI()*B1734*$C$109*$C$110),COMPLEX(1,2*PI()*B1734*$C$109*$C$110)))</f>
        <v>8.53240071187354+2.17765819399934i</v>
      </c>
      <c r="I1734" t="str">
        <f t="shared" ref="I1734:I1797" si="883">COMPLEX(0,2*PI()*B1734*$C$113*$C$112*$C$114)</f>
        <v>628.318530717959i</v>
      </c>
      <c r="J1734" t="str">
        <f t="shared" si="877"/>
        <v>-533.379860692582+137.455988328107i</v>
      </c>
      <c r="K1734" t="str">
        <f t="shared" ref="K1734:K1797" si="884">IMDIV(I1734,J1734)</f>
        <v>0.284672039468343-1.10463235979403i</v>
      </c>
      <c r="L1734" t="str">
        <f t="shared" ref="L1734:L1797" si="885">IMDIV(COMPLEX($C$117,0),COMPLEX(1,2*PI()*B1734*$C$115*$C$116))</f>
        <v>0.0210768574066086-0.0694620791044555i</v>
      </c>
      <c r="M1734" t="str">
        <f t="shared" ref="M1734:M1797" si="886">IMSUM(K1734,L1734)</f>
        <v>0.305748896874952-1.17409443889849i</v>
      </c>
      <c r="N1734" t="str">
        <f t="shared" ref="N1734:N1797" si="887">COMPLEX(0,-2*PI()*B1734*$C$43)</f>
        <v>-1.63932063144305i</v>
      </c>
      <c r="O1734" t="str">
        <f t="shared" ref="O1734:O1797" si="888">IMEXP(N1734)</f>
        <v>-0.068470690341072-0.997653128378906i</v>
      </c>
      <c r="P1734" t="str">
        <f t="shared" ref="P1734:P1797" si="889">IMSUB(COMPLEX(1,0),O1734)</f>
        <v>1.06847069034107+0.997653128378906i</v>
      </c>
      <c r="Q1734" t="str">
        <f t="shared" ref="Q1734:Q1797" si="890">IMSUM(COMPLEX(0,2*PI()*B1734*$C$43),O1734,COMPLEX(-1,0))</f>
        <v>-1.06847069034107+0.641667503064144i</v>
      </c>
      <c r="R1734" t="str">
        <f t="shared" ref="R1734:R1797" si="891">IMDIV(P1734,Q1734)</f>
        <v>-0.322826536598507-1.12759333216368i</v>
      </c>
      <c r="S1734" t="str">
        <f t="shared" ref="S1734:S1797" si="892">IMDIV(COMPLEX(0,2*PI()*B1734*$C$123),COMPLEX($C$124,0))</f>
        <v>0.169399031901114i</v>
      </c>
      <c r="T1734" t="str">
        <f t="shared" ref="T1734:T1797" si="893">IMPRODUCT(R1734,S1734)</f>
        <v>0.191013218846679-0.0546865027717766i</v>
      </c>
      <c r="U1734" t="str">
        <f t="shared" ref="U1734:U1797" si="894">IMDIV(COMPLEX(1,2*PI()*B1734*$C$16*10^-3*$C$15*10^-6),COMPLEX(0,2*PI()*B1734*$C$15*10^-6))</f>
        <v>0.0000333333333333335-0.000705474038527907i</v>
      </c>
      <c r="V1734" t="str">
        <f t="shared" ref="V1734:V1797" si="895">IMSUM(COMPLEX($C$18*10^-3,0),IMDIV(COMPLEX(1,0),COMPLEX(0,2*PI()*B1734*($C$17*1*10^-6))))</f>
        <v>6.66666666666667E-06-0.00705474038527907i</v>
      </c>
      <c r="W1734" t="str">
        <f t="shared" ref="W1734:W1797" si="896">IMDIV(IMPRODUCT(U1734,V1734),IMSUM(U1734,V1734))</f>
        <v>0.0000276027200176116-0.00064145367706286i</v>
      </c>
      <c r="X1734" t="str">
        <f t="shared" ref="X1734:X1797" si="897">IMDIV(IMPRODUCT(COMPLEX($C$19,0),W1734),IMSUM(COMPLEX($C$19,0),W1734))</f>
        <v>0.0000344375032277664-0.000640790716565967i</v>
      </c>
      <c r="Y1734" t="str">
        <f t="shared" ref="Y1734:Y1797" si="898">COMPLEX($C$13*10^-3,2*PI()*B1734*$C$12*0.000001)</f>
        <v>0.009+1.00530964914873i</v>
      </c>
      <c r="Z1734" t="str">
        <f t="shared" ref="Z1734:Z1797" si="899">IMPRODUCT(COMPLEX($C$6,0),IMDIV(X1734,IMSUM(X1734,Y1734)))</f>
        <v>-0.00764943687570259-0.000480116800748023i</v>
      </c>
      <c r="AA1734" t="str">
        <f t="shared" ref="AA1734:AA1797" si="900">IMDIV(COMPLEX($C$6,0),IMSUM(X1734,Y1734))</f>
        <v>0.107399278823405-11.9432682791151i</v>
      </c>
      <c r="AB1734" t="str">
        <f t="shared" ref="AB1734:AB1797" si="901">IMPRODUCT(COMPLEX($C$119,0),T1734)</f>
        <v>0.900900955134217-0.257925199509825i</v>
      </c>
      <c r="AC1734" t="str">
        <f t="shared" ref="AC1734:AC1797" si="902">IMSUM(COMPLEX(1,0),IMPRODUCT(AB1734,M1734))</f>
        <v>0.972620930829608-1.1366031466478i</v>
      </c>
      <c r="AD1734" t="str">
        <f t="shared" ref="AD1734:AD1797" si="903">IMDIV(AB1734,AC1734)</f>
        <v>0.522550412341182+0.345465774783056i</v>
      </c>
      <c r="AE1734" t="str">
        <f t="shared" ref="AE1734:AE1797" si="904">IMPRODUCT(AD1734,AA1734,X1734)</f>
        <v>-0.00383135247101946-0.00289350386912149i</v>
      </c>
      <c r="AF1734" t="str">
        <f t="shared" ref="AF1734:AF1797" si="905">IMSUB(D1734,H1734)</f>
        <v>-14.4894295569582-2.06030920170783i</v>
      </c>
      <c r="AG1734" t="str">
        <f t="shared" ref="AG1734:AG1797" si="906">IMSUM(COMPLEX(1,0),IMPRODUCT(AD1734,AA1734,COMPLEX($C$127,0)))</f>
        <v>1.01513924532025-0.0224579622997568i</v>
      </c>
      <c r="AH1734" t="str">
        <f t="shared" ref="AH1734:AH1797" si="907">IMDIV(IMPRODUCT(AE1734,AF1734),AG1734)</f>
        <v>0.0477045395716336+0.0501313866262965i</v>
      </c>
      <c r="AI1734">
        <f t="shared" ref="AI1734:AI1797" si="908">20*LOG10(IMABS(AH1734))</f>
        <v>-23.197661341946755</v>
      </c>
      <c r="AJ1734">
        <f t="shared" ref="AJ1734:AJ1797" si="909">IMARGUMENT(AH1734)*180/PI()</f>
        <v>46.420946178373555</v>
      </c>
      <c r="AK1734"/>
      <c r="AL1734"/>
      <c r="AM1734"/>
      <c r="AN1734"/>
    </row>
    <row r="1735" spans="1:40" x14ac:dyDescent="0.25">
      <c r="A1735"/>
      <c r="B1735">
        <f t="shared" si="875"/>
        <v>160100</v>
      </c>
      <c r="C1735" s="237" t="str">
        <f t="shared" si="878"/>
        <v>-2.98167330869493E-06+0.0152968297810065i</v>
      </c>
      <c r="D1735" s="208" t="str">
        <f t="shared" si="879"/>
        <v>-5.95702881650133+0.117275694987717i</v>
      </c>
      <c r="E1735" t="str">
        <f t="shared" si="880"/>
        <v>2870</v>
      </c>
      <c r="F1735" t="str">
        <f t="shared" si="881"/>
        <v>0.777000777000777</v>
      </c>
      <c r="G1735" t="str">
        <f t="shared" si="876"/>
        <v>0.777000777000777</v>
      </c>
      <c r="H1735" t="str">
        <f t="shared" si="882"/>
        <v>8.53309886546214+2.17649079452661i</v>
      </c>
      <c r="I1735" t="str">
        <f t="shared" si="883"/>
        <v>628.711229799657i</v>
      </c>
      <c r="J1735" t="str">
        <f t="shared" si="877"/>
        <v>-534.048044260581+137.541898320811i</v>
      </c>
      <c r="K1735" t="str">
        <f t="shared" si="884"/>
        <v>0.284337398106239-1.10402599660647i</v>
      </c>
      <c r="L1735" t="str">
        <f t="shared" si="885"/>
        <v>0.021052752564812-0.0694260019779895i</v>
      </c>
      <c r="M1735" t="str">
        <f t="shared" si="886"/>
        <v>0.305390150671051-1.17345199858446i</v>
      </c>
      <c r="N1735" t="str">
        <f t="shared" si="887"/>
        <v>-1.6403452068377i</v>
      </c>
      <c r="O1735" t="str">
        <f t="shared" si="888"/>
        <v>-0.0694928250712539-0.997582451361097i</v>
      </c>
      <c r="P1735" t="str">
        <f t="shared" si="889"/>
        <v>1.06949282507125+0.997582451361097i</v>
      </c>
      <c r="Q1735" t="str">
        <f t="shared" si="890"/>
        <v>-1.06949282507125+0.642762755476603i</v>
      </c>
      <c r="R1735" t="str">
        <f t="shared" si="891"/>
        <v>-0.32281267647184-1.12677185722366i</v>
      </c>
      <c r="S1735" t="str">
        <f t="shared" si="892"/>
        <v>0.169504906296052i</v>
      </c>
      <c r="T1735" t="str">
        <f t="shared" si="893"/>
        <v>0.190993358075725-0.054718332476537i</v>
      </c>
      <c r="U1735" t="str">
        <f t="shared" si="894"/>
        <v>0.0000333333333333332-0.000705033392657493i</v>
      </c>
      <c r="V1735" t="str">
        <f t="shared" si="895"/>
        <v>6.66666666666667E-06-0.00705033392657493i</v>
      </c>
      <c r="W1735" t="str">
        <f t="shared" si="896"/>
        <v>0.0000276027192851927-0.000641053160930434i</v>
      </c>
      <c r="X1735" t="str">
        <f t="shared" si="897"/>
        <v>0.0000344289551738168-0.000640390705673379i</v>
      </c>
      <c r="Y1735" t="str">
        <f t="shared" si="898"/>
        <v>0.009+1.00593796767945i</v>
      </c>
      <c r="Z1735" t="str">
        <f t="shared" si="899"/>
        <v>-0.00763988243260172-0.000479628567891792i</v>
      </c>
      <c r="AA1735" t="str">
        <f t="shared" si="900"/>
        <v>0.107264894022357-11.9358001031455i</v>
      </c>
      <c r="AB1735" t="str">
        <f t="shared" si="901"/>
        <v>0.900807283148424-0.258075322164128i</v>
      </c>
      <c r="AC1735" t="str">
        <f t="shared" si="902"/>
        <v>0.972258669347453-1.13586776827014i</v>
      </c>
      <c r="AD1735" t="str">
        <f t="shared" si="903"/>
        <v>0.522910435202859+0.345465458385003i</v>
      </c>
      <c r="AE1735" t="str">
        <f t="shared" si="904"/>
        <v>-0.00382927914466916-0.0028901182697583i</v>
      </c>
      <c r="AF1735" t="str">
        <f t="shared" si="905"/>
        <v>-14.4901276819635-2.05921509953889i</v>
      </c>
      <c r="AG1735" t="str">
        <f t="shared" si="906"/>
        <v>1.01512977764219-0.0224595591605461i</v>
      </c>
      <c r="AH1735" t="str">
        <f t="shared" si="907"/>
        <v>0.0476891370460393+0.0500769165620361i</v>
      </c>
      <c r="AI1735">
        <f t="shared" si="908"/>
        <v>-23.203948452449019</v>
      </c>
      <c r="AJ1735">
        <f t="shared" si="909"/>
        <v>46.399079648990991</v>
      </c>
      <c r="AK1735"/>
      <c r="AL1735"/>
      <c r="AM1735"/>
      <c r="AN1735"/>
    </row>
    <row r="1736" spans="1:40" x14ac:dyDescent="0.25">
      <c r="A1736"/>
      <c r="B1736">
        <f t="shared" si="875"/>
        <v>160200</v>
      </c>
      <c r="C1736" s="237" t="str">
        <f t="shared" si="878"/>
        <v>-2.97795203205832E-06+0.0152872811988469i</v>
      </c>
      <c r="D1736" s="208" t="str">
        <f t="shared" si="879"/>
        <v>-5.95702878797154+0.11720248919116i</v>
      </c>
      <c r="E1736" t="str">
        <f t="shared" si="880"/>
        <v>2870</v>
      </c>
      <c r="F1736" t="str">
        <f t="shared" si="881"/>
        <v>0.777000777000777</v>
      </c>
      <c r="G1736" t="str">
        <f t="shared" si="876"/>
        <v>0.777000777000777</v>
      </c>
      <c r="H1736" t="str">
        <f t="shared" si="882"/>
        <v>8.53379583541756+2.17532452583929i</v>
      </c>
      <c r="I1736" t="str">
        <f t="shared" si="883"/>
        <v>629.103928881356i</v>
      </c>
      <c r="J1736" t="str">
        <f t="shared" si="877"/>
        <v>-534.716645312846+137.627808313516i</v>
      </c>
      <c r="K1736" t="str">
        <f t="shared" si="884"/>
        <v>0.284003334231898-1.10342024623544i</v>
      </c>
      <c r="L1736" t="str">
        <f t="shared" si="885"/>
        <v>0.0210286877864736-0.0693899577503648i</v>
      </c>
      <c r="M1736" t="str">
        <f t="shared" si="886"/>
        <v>0.305032022018372-1.1728102039858i</v>
      </c>
      <c r="N1736" t="str">
        <f t="shared" si="887"/>
        <v>-1.64136978223236i</v>
      </c>
      <c r="O1736" t="str">
        <f t="shared" si="888"/>
        <v>-0.0705148868510297-0.997510727126474i</v>
      </c>
      <c r="P1736" t="str">
        <f t="shared" si="889"/>
        <v>1.07051488685103+0.997510727126474i</v>
      </c>
      <c r="Q1736" t="str">
        <f t="shared" si="890"/>
        <v>-1.07051488685103+0.643859055105886i</v>
      </c>
      <c r="R1736" t="str">
        <f t="shared" si="891"/>
        <v>-0.322798805803061-1.12595133054686i</v>
      </c>
      <c r="S1736" t="str">
        <f t="shared" si="892"/>
        <v>0.16961078069099i</v>
      </c>
      <c r="T1736" t="str">
        <f t="shared" si="893"/>
        <v>0.190973484194112-0.0547501574583764i</v>
      </c>
      <c r="U1736" t="str">
        <f t="shared" si="894"/>
        <v>0.0000333333333333333-0.000704593296906771i</v>
      </c>
      <c r="V1736" t="str">
        <f t="shared" si="895"/>
        <v>6.66666666666667E-06-0.00704593296906771i</v>
      </c>
      <c r="W1736" t="str">
        <f t="shared" si="896"/>
        <v>0.0000276027185523164-0.000640653144906812i</v>
      </c>
      <c r="X1736" t="str">
        <f t="shared" si="897"/>
        <v>0.0000344204231182061-0.000639991194088044i</v>
      </c>
      <c r="Y1736" t="str">
        <f t="shared" si="898"/>
        <v>0.009+1.00656628621017i</v>
      </c>
      <c r="Z1736" t="str">
        <f t="shared" si="899"/>
        <v>-0.0076303458843481-0.000479141297428535i</v>
      </c>
      <c r="AA1736" t="str">
        <f t="shared" si="900"/>
        <v>0.1071307614522-11.9283412662644i</v>
      </c>
      <c r="AB1736" t="str">
        <f t="shared" si="901"/>
        <v>0.900713549327092-0.258225422543094i</v>
      </c>
      <c r="AC1736" t="str">
        <f t="shared" si="902"/>
        <v>0.971897064723502-1.13513306429395i</v>
      </c>
      <c r="AD1736" t="str">
        <f t="shared" si="903"/>
        <v>0.523270487401724+0.345464783733382i</v>
      </c>
      <c r="AE1736" t="str">
        <f t="shared" si="904"/>
        <v>-0.00382720836525268-0.00288673629098694i</v>
      </c>
      <c r="AF1736" t="str">
        <f t="shared" si="905"/>
        <v>-14.4908246233891-2.05812203664813i</v>
      </c>
      <c r="AG1736" t="str">
        <f t="shared" si="906"/>
        <v>1.01512030632982-0.0224611553355007i</v>
      </c>
      <c r="AH1736" t="str">
        <f t="shared" si="907"/>
        <v>0.0476737448075773+0.0500225030205284i</v>
      </c>
      <c r="AI1736">
        <f t="shared" si="908"/>
        <v>-23.210232813974336</v>
      </c>
      <c r="AJ1736">
        <f t="shared" si="909"/>
        <v>46.377207591730787</v>
      </c>
      <c r="AK1736"/>
      <c r="AL1736"/>
      <c r="AM1736"/>
      <c r="AN1736"/>
    </row>
    <row r="1737" spans="1:40" x14ac:dyDescent="0.25">
      <c r="A1737"/>
      <c r="B1737">
        <f t="shared" si="875"/>
        <v>160300</v>
      </c>
      <c r="C1737" s="237" t="str">
        <f t="shared" si="878"/>
        <v>-2.97423771758435E-06+0.0152777445300759i</v>
      </c>
      <c r="D1737" s="208" t="str">
        <f t="shared" si="879"/>
        <v>-5.95702875949513+0.117129374730582i</v>
      </c>
      <c r="E1737" t="str">
        <f t="shared" si="880"/>
        <v>2870</v>
      </c>
      <c r="F1737" t="str">
        <f t="shared" si="881"/>
        <v>0.777000777000777</v>
      </c>
      <c r="G1737" t="str">
        <f t="shared" si="876"/>
        <v>0.777000777000777</v>
      </c>
      <c r="H1737" t="str">
        <f t="shared" si="882"/>
        <v>8.53449162434078+2.17415938653845i</v>
      </c>
      <c r="I1737" t="str">
        <f t="shared" si="883"/>
        <v>629.496627963055i</v>
      </c>
      <c r="J1737" t="str">
        <f t="shared" si="877"/>
        <v>-535.385663849377+137.713718306222i</v>
      </c>
      <c r="K1737" t="str">
        <f t="shared" si="884"/>
        <v>0.283669846546641-1.10281510785816i</v>
      </c>
      <c r="L1737" t="str">
        <f t="shared" si="885"/>
        <v>0.0210046629858344-0.0693539463859853i</v>
      </c>
      <c r="M1737" t="str">
        <f t="shared" si="886"/>
        <v>0.304674509532475-1.17216905424415i</v>
      </c>
      <c r="N1737" t="str">
        <f t="shared" si="887"/>
        <v>-1.64239435762701i</v>
      </c>
      <c r="O1737" t="str">
        <f t="shared" si="888"/>
        <v>-0.0715368746074651-0.997437955750329i</v>
      </c>
      <c r="P1737" t="str">
        <f t="shared" si="889"/>
        <v>1.07153687460747+0.997437955750329i</v>
      </c>
      <c r="Q1737" t="str">
        <f t="shared" si="890"/>
        <v>-1.07153687460747+0.644956401876681i</v>
      </c>
      <c r="R1737" t="str">
        <f t="shared" si="891"/>
        <v>-0.322784924588346-1.12513175035111i</v>
      </c>
      <c r="S1737" t="str">
        <f t="shared" si="892"/>
        <v>0.169716655085928i</v>
      </c>
      <c r="T1737" t="str">
        <f t="shared" si="893"/>
        <v>0.190953597200566-0.0547819777132976i</v>
      </c>
      <c r="U1737" t="str">
        <f t="shared" si="894"/>
        <v>0.0000333333333333334-0.000704153750246194i</v>
      </c>
      <c r="V1737" t="str">
        <f t="shared" si="895"/>
        <v>6.66666666666667E-06-0.00704153750246194i</v>
      </c>
      <c r="W1737" t="str">
        <f t="shared" si="896"/>
        <v>0.0000276027178189826-0.000640253628056042i</v>
      </c>
      <c r="X1737" t="str">
        <f t="shared" si="897"/>
        <v>0.0000344119070210323-0.000639592180875933i</v>
      </c>
      <c r="Y1737" t="str">
        <f t="shared" si="898"/>
        <v>0.009+1.00719460474089i</v>
      </c>
      <c r="Z1737" t="str">
        <f t="shared" si="899"/>
        <v>-0.00762082718627651-0.000478654986675862i</v>
      </c>
      <c r="AA1737" t="str">
        <f t="shared" si="900"/>
        <v>0.106996880481697-11.9208917509549i</v>
      </c>
      <c r="AB1737" t="str">
        <f t="shared" si="901"/>
        <v>0.900619753664213-0.258375500627868i</v>
      </c>
      <c r="AC1737" t="str">
        <f t="shared" si="902"/>
        <v>0.971536115512076-1.13439903381518i</v>
      </c>
      <c r="AD1737" t="str">
        <f t="shared" si="903"/>
        <v>0.523630568598984+0.345463750763407i</v>
      </c>
      <c r="AE1737" t="str">
        <f t="shared" si="904"/>
        <v>-0.0038251401257259-0.00288335792652664i</v>
      </c>
      <c r="AF1737" t="str">
        <f t="shared" si="905"/>
        <v>-14.4915203838359-2.05703001180787i</v>
      </c>
      <c r="AG1737" t="str">
        <f t="shared" si="906"/>
        <v>1.01511083138702-0.0224627508112319i</v>
      </c>
      <c r="AH1737" t="str">
        <f t="shared" si="907"/>
        <v>0.0476583628186451+0.0499681459047225i</v>
      </c>
      <c r="AI1737">
        <f t="shared" si="908"/>
        <v>-23.216514431147829</v>
      </c>
      <c r="AJ1737">
        <f t="shared" si="909"/>
        <v>46.355330013592393</v>
      </c>
      <c r="AK1737"/>
      <c r="AL1737"/>
      <c r="AM1737"/>
      <c r="AN1737"/>
    </row>
    <row r="1738" spans="1:40" x14ac:dyDescent="0.25">
      <c r="A1738"/>
      <c r="B1738">
        <f t="shared" si="875"/>
        <v>160400</v>
      </c>
      <c r="C1738" s="237" t="str">
        <f t="shared" si="878"/>
        <v>-2.97053034791656E-06+0.0152682197524119i</v>
      </c>
      <c r="D1738" s="208" t="str">
        <f t="shared" si="879"/>
        <v>-5.95702873107196+0.117056351435158i</v>
      </c>
      <c r="E1738" t="str">
        <f t="shared" si="880"/>
        <v>2870</v>
      </c>
      <c r="F1738" t="str">
        <f t="shared" si="881"/>
        <v>0.777000777000777</v>
      </c>
      <c r="G1738" t="str">
        <f t="shared" si="876"/>
        <v>0.777000777000777</v>
      </c>
      <c r="H1738" t="str">
        <f t="shared" si="882"/>
        <v>8.53518623482576+2.17299537522673i</v>
      </c>
      <c r="I1738" t="str">
        <f t="shared" si="883"/>
        <v>629.889327044753i</v>
      </c>
      <c r="J1738" t="str">
        <f t="shared" si="877"/>
        <v>-536.055099870174+137.799628298927i</v>
      </c>
      <c r="K1738" t="str">
        <f t="shared" si="884"/>
        <v>0.283336933755342-1.10221058065301i</v>
      </c>
      <c r="L1738" t="str">
        <f t="shared" si="885"/>
        <v>0.0209806780773555-0.0693179678492759i</v>
      </c>
      <c r="M1738" t="str">
        <f t="shared" si="886"/>
        <v>0.304317611832698-1.17152854850229i</v>
      </c>
      <c r="N1738" t="str">
        <f t="shared" si="887"/>
        <v>-1.64341893302166i</v>
      </c>
      <c r="O1738" t="str">
        <f t="shared" si="888"/>
        <v>-0.0725587872677341-0.997364137309055i</v>
      </c>
      <c r="P1738" t="str">
        <f t="shared" si="889"/>
        <v>1.07255878726773+0.997364137309055i</v>
      </c>
      <c r="Q1738" t="str">
        <f t="shared" si="890"/>
        <v>-1.07255878726773+0.646054795712605i</v>
      </c>
      <c r="R1738" t="str">
        <f t="shared" si="891"/>
        <v>-0.322771032823858-1.12431311485867i</v>
      </c>
      <c r="S1738" t="str">
        <f t="shared" si="892"/>
        <v>0.169822529480867i</v>
      </c>
      <c r="T1738" t="str">
        <f t="shared" si="893"/>
        <v>0.190933697093812-0.0548137932372995i</v>
      </c>
      <c r="U1738" t="str">
        <f t="shared" si="894"/>
        <v>0.0000333333333333335-0.000703714751648785i</v>
      </c>
      <c r="V1738" t="str">
        <f t="shared" si="895"/>
        <v>6.66666666666667E-06-0.00703714751648785i</v>
      </c>
      <c r="W1738" t="str">
        <f t="shared" si="896"/>
        <v>0.0000276027170851913-0.000639854609444508i</v>
      </c>
      <c r="X1738" t="str">
        <f t="shared" si="897"/>
        <v>0.0000344034068425171-0.000639193665105353i</v>
      </c>
      <c r="Y1738" t="str">
        <f t="shared" si="898"/>
        <v>0.009+1.00782292327161i</v>
      </c>
      <c r="Z1738" t="str">
        <f t="shared" si="899"/>
        <v>-0.00761132629386122-0.000478169632960825i</v>
      </c>
      <c r="AA1738" t="str">
        <f t="shared" si="900"/>
        <v>0.106863250481586-11.9134515397441i</v>
      </c>
      <c r="AB1738" t="str">
        <f t="shared" si="901"/>
        <v>0.900525896153774-0.258525556399581i</v>
      </c>
      <c r="AC1738" t="str">
        <f t="shared" si="902"/>
        <v>0.971175820271469-1.13366567593099i</v>
      </c>
      <c r="AD1738" t="str">
        <f t="shared" si="903"/>
        <v>0.523990678455745+0.345462359410582i</v>
      </c>
      <c r="AE1738" t="str">
        <f t="shared" si="904"/>
        <v>-0.00382307441906725-0.00287998317011317i</v>
      </c>
      <c r="AF1738" t="str">
        <f t="shared" si="905"/>
        <v>-14.4922149658977-2.05593902379157i</v>
      </c>
      <c r="AG1738" t="str">
        <f t="shared" si="906"/>
        <v>1.01510135281765-0.0224643455743805i</v>
      </c>
      <c r="AH1738" t="str">
        <f t="shared" si="907"/>
        <v>0.0476429910417658+0.0499138451178169i</v>
      </c>
      <c r="AI1738">
        <f t="shared" si="908"/>
        <v>-23.222793308585956</v>
      </c>
      <c r="AJ1738">
        <f t="shared" si="909"/>
        <v>46.33344692155525</v>
      </c>
      <c r="AK1738"/>
      <c r="AL1738"/>
      <c r="AM1738"/>
      <c r="AN1738"/>
    </row>
    <row r="1739" spans="1:40" x14ac:dyDescent="0.25">
      <c r="A1739"/>
      <c r="B1739">
        <f t="shared" si="875"/>
        <v>160500</v>
      </c>
      <c r="C1739" s="237" t="str">
        <f t="shared" si="878"/>
        <v>-2.96682990575235E-06+0.0152587068436284i</v>
      </c>
      <c r="D1739" s="208" t="str">
        <f t="shared" si="879"/>
        <v>-5.95702870270191+0.116983419134484i</v>
      </c>
      <c r="E1739" t="str">
        <f t="shared" si="880"/>
        <v>2870</v>
      </c>
      <c r="F1739" t="str">
        <f t="shared" si="881"/>
        <v>0.777000777000777</v>
      </c>
      <c r="G1739" t="str">
        <f t="shared" si="876"/>
        <v>0.777000777000777</v>
      </c>
      <c r="H1739" t="str">
        <f t="shared" si="882"/>
        <v>8.53587966945965+2.17183249050836i</v>
      </c>
      <c r="I1739" t="str">
        <f t="shared" si="883"/>
        <v>630.282026126452i</v>
      </c>
      <c r="J1739" t="str">
        <f t="shared" si="877"/>
        <v>-536.724953375238+137.885538291631i</v>
      </c>
      <c r="K1739" t="str">
        <f t="shared" si="884"/>
        <v>0.283004594566432-1.10160666379953i</v>
      </c>
      <c r="L1739" t="str">
        <f t="shared" si="885"/>
        <v>0.0209567329757181-0.0692820221046843i</v>
      </c>
      <c r="M1739" t="str">
        <f t="shared" si="886"/>
        <v>0.30396132754215-1.17088868590421i</v>
      </c>
      <c r="N1739" t="str">
        <f t="shared" si="887"/>
        <v>-1.64444350841631i</v>
      </c>
      <c r="O1739" t="str">
        <f t="shared" si="888"/>
        <v>-0.0735806237590789-0.997289271880142i</v>
      </c>
      <c r="P1739" t="str">
        <f t="shared" si="889"/>
        <v>1.07358062375908+0.997289271880142i</v>
      </c>
      <c r="Q1739" t="str">
        <f t="shared" si="890"/>
        <v>-1.07358062375908+0.647154236536168i</v>
      </c>
      <c r="R1739" t="str">
        <f t="shared" si="891"/>
        <v>-0.322757130505796-1.1234954222962i</v>
      </c>
      <c r="S1739" t="str">
        <f t="shared" si="892"/>
        <v>0.169928403875805i</v>
      </c>
      <c r="T1739" t="str">
        <f t="shared" si="893"/>
        <v>0.190913783872567-0.0548456040263848i</v>
      </c>
      <c r="U1739" t="str">
        <f t="shared" si="894"/>
        <v>0.0000333333333333332-0.000703276300090121i</v>
      </c>
      <c r="V1739" t="str">
        <f t="shared" si="895"/>
        <v>6.66666666666667E-06-0.00703276300090121i</v>
      </c>
      <c r="W1739" t="str">
        <f t="shared" si="896"/>
        <v>0.000027602716350942-0.000639456088140918i</v>
      </c>
      <c r="X1739" t="str">
        <f t="shared" si="897"/>
        <v>0.0000343949225430063-0.000638795645846922i</v>
      </c>
      <c r="Y1739" t="str">
        <f t="shared" si="898"/>
        <v>0.009+1.00845124180232i</v>
      </c>
      <c r="Z1739" t="str">
        <f t="shared" si="899"/>
        <v>-0.00760184316271524-0.000477685233619883i</v>
      </c>
      <c r="AA1739" t="str">
        <f t="shared" si="900"/>
        <v>0.106729870824577-11.9060206152028i</v>
      </c>
      <c r="AB1739" t="str">
        <f t="shared" si="901"/>
        <v>0.900431976789723-0.258675589839379i</v>
      </c>
      <c r="AC1739" t="str">
        <f t="shared" si="902"/>
        <v>0.97081617756388-1.13293298973978i</v>
      </c>
      <c r="AD1739" t="str">
        <f t="shared" si="903"/>
        <v>0.524350816633002+0.345460609610696i</v>
      </c>
      <c r="AE1739" t="str">
        <f t="shared" si="904"/>
        <v>-0.00382101123827737-0.00287661201549861i</v>
      </c>
      <c r="AF1739" t="str">
        <f t="shared" si="905"/>
        <v>-14.4929083721616-2.05484907137388i</v>
      </c>
      <c r="AG1739" t="str">
        <f t="shared" si="906"/>
        <v>1.01509187062558-0.0224659396116158i</v>
      </c>
      <c r="AH1739" t="str">
        <f t="shared" si="907"/>
        <v>0.0476276294395848+0.0498596005632543i</v>
      </c>
      <c r="AI1739">
        <f t="shared" si="908"/>
        <v>-23.229069450897203</v>
      </c>
      <c r="AJ1739">
        <f t="shared" si="909"/>
        <v>46.311558322578108</v>
      </c>
      <c r="AK1739"/>
      <c r="AL1739"/>
      <c r="AM1739"/>
      <c r="AN1739"/>
    </row>
    <row r="1740" spans="1:40" x14ac:dyDescent="0.25">
      <c r="A1740"/>
      <c r="B1740">
        <f t="shared" si="875"/>
        <v>160600</v>
      </c>
      <c r="C1740" s="237" t="str">
        <f t="shared" si="878"/>
        <v>-2.96313637384304E-06+0.0152492057815543i</v>
      </c>
      <c r="D1740" s="208" t="str">
        <f t="shared" si="879"/>
        <v>-5.95702867438483+0.116910577658583i</v>
      </c>
      <c r="E1740" t="str">
        <f t="shared" si="880"/>
        <v>2870</v>
      </c>
      <c r="F1740" t="str">
        <f t="shared" si="881"/>
        <v>0.777000777000777</v>
      </c>
      <c r="G1740" t="str">
        <f t="shared" si="876"/>
        <v>0.777000777000777</v>
      </c>
      <c r="H1740" t="str">
        <f t="shared" si="882"/>
        <v>8.53657193082263+2.17067073098914i</v>
      </c>
      <c r="I1740" t="str">
        <f t="shared" si="883"/>
        <v>630.674725208151i</v>
      </c>
      <c r="J1740" t="str">
        <f t="shared" si="877"/>
        <v>-537.395224364568+137.971448284337i</v>
      </c>
      <c r="K1740" t="str">
        <f t="shared" si="884"/>
        <v>0.282672827691883-1.10100335647844i</v>
      </c>
      <c r="L1740" t="str">
        <f t="shared" si="885"/>
        <v>0.0209328275958226-0.0692461091166804i</v>
      </c>
      <c r="M1740" t="str">
        <f t="shared" si="886"/>
        <v>0.303605655287706-1.17024946559512i</v>
      </c>
      <c r="N1740" t="str">
        <f t="shared" si="887"/>
        <v>-1.64546808381096i</v>
      </c>
      <c r="O1740" t="str">
        <f t="shared" si="888"/>
        <v>-0.074602383008822-0.997213359542182i</v>
      </c>
      <c r="P1740" t="str">
        <f t="shared" si="889"/>
        <v>1.07460238300882+0.997213359542182i</v>
      </c>
      <c r="Q1740" t="str">
        <f t="shared" si="890"/>
        <v>-1.07460238300882+0.648254724268778i</v>
      </c>
      <c r="R1740" t="str">
        <f t="shared" si="891"/>
        <v>-0.322743217630311-1.12267867089481i</v>
      </c>
      <c r="S1740" t="str">
        <f t="shared" si="892"/>
        <v>0.170034278270743i</v>
      </c>
      <c r="T1740" t="str">
        <f t="shared" si="893"/>
        <v>0.190893857535556-0.0548774100765473i</v>
      </c>
      <c r="U1740" t="str">
        <f t="shared" si="894"/>
        <v>0.0000333333333333333-0.000702838394548348i</v>
      </c>
      <c r="V1740" t="str">
        <f t="shared" si="895"/>
        <v>6.66666666666667E-06-0.00702838394548348i</v>
      </c>
      <c r="W1740" t="str">
        <f t="shared" si="896"/>
        <v>0.0000276027156162355-0.000639058063216311i</v>
      </c>
      <c r="X1740" t="str">
        <f t="shared" si="897"/>
        <v>0.0000343864540829702-0.000638398122173588i</v>
      </c>
      <c r="Y1740" t="str">
        <f t="shared" si="898"/>
        <v>0.009+1.00907956033304i</v>
      </c>
      <c r="Z1740" t="str">
        <f t="shared" si="899"/>
        <v>-0.00759237774858972-0.000477201785998849i</v>
      </c>
      <c r="AA1740" t="str">
        <f t="shared" si="900"/>
        <v>0.106596740885331-11.8985989599451i</v>
      </c>
      <c r="AB1740" t="str">
        <f t="shared" si="901"/>
        <v>0.900337995566047-0.258825600928368i</v>
      </c>
      <c r="AC1740" t="str">
        <f t="shared" si="902"/>
        <v>0.970457185955491-1.13220097434124i</v>
      </c>
      <c r="AD1740" t="str">
        <f t="shared" si="903"/>
        <v>0.524710982791618+0.345458501299848i</v>
      </c>
      <c r="AE1740" t="str">
        <f t="shared" si="904"/>
        <v>-0.00381895057637895-0.00287324445645149i</v>
      </c>
      <c r="AF1740" t="str">
        <f t="shared" si="905"/>
        <v>-14.4936006052075-2.05376015333056i</v>
      </c>
      <c r="AG1740" t="str">
        <f t="shared" si="906"/>
        <v>1.01508238481469-0.0224675329096344i</v>
      </c>
      <c r="AH1740" t="str">
        <f t="shared" si="907"/>
        <v>0.0476122779748651+0.0498054121447223i</v>
      </c>
      <c r="AI1740">
        <f t="shared" si="908"/>
        <v>-23.235342862682305</v>
      </c>
      <c r="AJ1740">
        <f t="shared" si="909"/>
        <v>46.289664223602379</v>
      </c>
      <c r="AK1740"/>
      <c r="AL1740"/>
      <c r="AM1740"/>
      <c r="AN1740"/>
    </row>
    <row r="1741" spans="1:40" x14ac:dyDescent="0.25">
      <c r="A1741"/>
      <c r="B1741">
        <f t="shared" si="875"/>
        <v>160700</v>
      </c>
      <c r="C1741" s="237" t="str">
        <f t="shared" si="878"/>
        <v>-0.0000029594497349936+0.0152397165440739i</v>
      </c>
      <c r="D1741" s="208" t="str">
        <f t="shared" si="879"/>
        <v>-5.95702864612059+0.1168378268379i</v>
      </c>
      <c r="E1741" t="str">
        <f t="shared" si="880"/>
        <v>2870</v>
      </c>
      <c r="F1741" t="str">
        <f t="shared" si="881"/>
        <v>0.777000777000777</v>
      </c>
      <c r="G1741" t="str">
        <f t="shared" si="876"/>
        <v>0.777000777000777</v>
      </c>
      <c r="H1741" t="str">
        <f t="shared" si="882"/>
        <v>8.53726302148808+2.16951009527648i</v>
      </c>
      <c r="I1741" t="str">
        <f t="shared" si="883"/>
        <v>631.06742428985i</v>
      </c>
      <c r="J1741" t="str">
        <f t="shared" si="877"/>
        <v>-538.065912838163+138.057358277042i</v>
      </c>
      <c r="K1741" t="str">
        <f t="shared" si="884"/>
        <v>0.282341631847186-1.1004006578716i</v>
      </c>
      <c r="L1741" t="str">
        <f t="shared" si="885"/>
        <v>0.0209089618527878-0.0692102288497561i</v>
      </c>
      <c r="M1741" t="str">
        <f t="shared" si="886"/>
        <v>0.303250593699974-1.16961088672136i</v>
      </c>
      <c r="N1741" t="str">
        <f t="shared" si="887"/>
        <v>-1.64649265920562i</v>
      </c>
      <c r="O1741" t="str">
        <f t="shared" si="888"/>
        <v>-0.0756240639443766-0.997136400374862i</v>
      </c>
      <c r="P1741" t="str">
        <f t="shared" si="889"/>
        <v>1.07562406394438+0.997136400374862i</v>
      </c>
      <c r="Q1741" t="str">
        <f t="shared" si="890"/>
        <v>-1.07562406394438+0.649356258830758i</v>
      </c>
      <c r="R1741" t="str">
        <f t="shared" si="891"/>
        <v>-0.322729294193585-1.12186285888998i</v>
      </c>
      <c r="S1741" t="str">
        <f t="shared" si="892"/>
        <v>0.170140152665681i</v>
      </c>
      <c r="T1741" t="str">
        <f t="shared" si="893"/>
        <v>0.190873918081499-0.054909211383784i</v>
      </c>
      <c r="U1741" t="str">
        <f t="shared" si="894"/>
        <v>0.0000333333333333334-0.000702401034004137i</v>
      </c>
      <c r="V1741" t="str">
        <f t="shared" si="895"/>
        <v>6.66666666666667E-06-0.00702401034004137i</v>
      </c>
      <c r="W1741" t="str">
        <f t="shared" si="896"/>
        <v>0.0000276027148810715-0.000638660533744028i</v>
      </c>
      <c r="X1741" t="str">
        <f t="shared" si="897"/>
        <v>0.0000343780014230008-0.000638001093160592i</v>
      </c>
      <c r="Y1741" t="str">
        <f t="shared" si="898"/>
        <v>0.009+1.00970787886376i</v>
      </c>
      <c r="Z1741" t="str">
        <f t="shared" si="899"/>
        <v>-0.00758293000737379-0.000476719287452873i</v>
      </c>
      <c r="AA1741" t="str">
        <f t="shared" si="900"/>
        <v>0.106463860040471-11.8911865566289i</v>
      </c>
      <c r="AB1741" t="str">
        <f t="shared" si="901"/>
        <v>0.900243952476709-0.258975589647667i</v>
      </c>
      <c r="AC1741" t="str">
        <f t="shared" si="902"/>
        <v>0.970098844016378-1.13146962883628i</v>
      </c>
      <c r="AD1741" t="str">
        <f t="shared" si="903"/>
        <v>0.525071176592357+0.345456034414426i</v>
      </c>
      <c r="AE1741" t="str">
        <f t="shared" si="904"/>
        <v>-0.00381689242641691-0.00286988048675666i</v>
      </c>
      <c r="AF1741" t="str">
        <f t="shared" si="905"/>
        <v>-14.4942916676087-2.05267226843858i</v>
      </c>
      <c r="AG1741" t="str">
        <f t="shared" si="906"/>
        <v>1.01507289538886-0.0224691254551626i</v>
      </c>
      <c r="AH1741" t="str">
        <f t="shared" si="907"/>
        <v>0.0475969366104942+0.0497512797661546i</v>
      </c>
      <c r="AI1741">
        <f t="shared" si="908"/>
        <v>-23.241613548533479</v>
      </c>
      <c r="AJ1741">
        <f t="shared" si="909"/>
        <v>46.267764631548999</v>
      </c>
      <c r="AK1741"/>
      <c r="AL1741"/>
      <c r="AM1741"/>
      <c r="AN1741"/>
    </row>
    <row r="1742" spans="1:40" x14ac:dyDescent="0.25">
      <c r="A1742"/>
      <c r="B1742">
        <f t="shared" si="875"/>
        <v>160800</v>
      </c>
      <c r="C1742" s="237" t="str">
        <f t="shared" si="878"/>
        <v>-2.95576997206239E-06+0.0152302391091262i</v>
      </c>
      <c r="D1742" s="208" t="str">
        <f t="shared" si="879"/>
        <v>-5.95702861790908+0.116765166503301i</v>
      </c>
      <c r="E1742" t="str">
        <f t="shared" si="880"/>
        <v>2870</v>
      </c>
      <c r="F1742" t="str">
        <f t="shared" si="881"/>
        <v>0.777000777000777</v>
      </c>
      <c r="G1742" t="str">
        <f t="shared" si="876"/>
        <v>0.777000777000777</v>
      </c>
      <c r="H1742" t="str">
        <f t="shared" si="882"/>
        <v>8.53795294402255+2.16835058197934i</v>
      </c>
      <c r="I1742" t="str">
        <f t="shared" si="883"/>
        <v>631.460123371548i</v>
      </c>
      <c r="J1742" t="str">
        <f t="shared" si="877"/>
        <v>-538.737018796025+138.143268269747i</v>
      </c>
      <c r="K1742" t="str">
        <f t="shared" si="884"/>
        <v>0.282011005751347-1.09979856716204i</v>
      </c>
      <c r="L1742" t="str">
        <f t="shared" si="885"/>
        <v>0.0208851356619507-0.0691743812684262i</v>
      </c>
      <c r="M1742" t="str">
        <f t="shared" si="886"/>
        <v>0.302896141413298-1.16897294843047i</v>
      </c>
      <c r="N1742" t="str">
        <f t="shared" si="887"/>
        <v>-1.64751723460027i</v>
      </c>
      <c r="O1742" t="str">
        <f t="shared" si="888"/>
        <v>-0.0766456654932089-0.997058394458972i</v>
      </c>
      <c r="P1742" t="str">
        <f t="shared" si="889"/>
        <v>1.07664566549321+0.997058394458972i</v>
      </c>
      <c r="Q1742" t="str">
        <f t="shared" si="890"/>
        <v>-1.07664566549321+0.650458840141298i</v>
      </c>
      <c r="R1742" t="str">
        <f t="shared" si="891"/>
        <v>-0.322715360191766-1.12104798452161i</v>
      </c>
      <c r="S1742" t="str">
        <f t="shared" si="892"/>
        <v>0.170246027060619i</v>
      </c>
      <c r="T1742" t="str">
        <f t="shared" si="893"/>
        <v>0.190853965509118-0.0549410079440848i</v>
      </c>
      <c r="U1742" t="str">
        <f t="shared" si="894"/>
        <v>0.0000333333333333334-0.000701964217440703i</v>
      </c>
      <c r="V1742" t="str">
        <f t="shared" si="895"/>
        <v>6.66666666666667E-06-0.00701964217440703i</v>
      </c>
      <c r="W1742" t="str">
        <f t="shared" si="896"/>
        <v>0.0000276027141454498-0.000638263498799715i</v>
      </c>
      <c r="X1742" t="str">
        <f t="shared" si="897"/>
        <v>0.0000343695645238127-0.000637604557885476i</v>
      </c>
      <c r="Y1742" t="str">
        <f t="shared" si="898"/>
        <v>0.009+1.01033619739448i</v>
      </c>
      <c r="Z1742" t="str">
        <f t="shared" si="899"/>
        <v>-0.00757349989509355-0.000476237735346366i</v>
      </c>
      <c r="AA1742" t="str">
        <f t="shared" si="900"/>
        <v>0.106331227668562-11.883783387955i</v>
      </c>
      <c r="AB1742" t="str">
        <f t="shared" si="901"/>
        <v>0.90014984751568-0.259125555978364i</v>
      </c>
      <c r="AC1742" t="str">
        <f t="shared" si="902"/>
        <v>0.969741150320555-1.13073895232706i</v>
      </c>
      <c r="AD1742" t="str">
        <f t="shared" si="903"/>
        <v>0.52543139769586+0.345453208891114i</v>
      </c>
      <c r="AE1742" t="str">
        <f t="shared" si="904"/>
        <v>-0.00381483678145802-0.00286652010021514i</v>
      </c>
      <c r="AF1742" t="str">
        <f t="shared" si="905"/>
        <v>-14.4949815619316-2.05158541547604i</v>
      </c>
      <c r="AG1742" t="str">
        <f t="shared" si="906"/>
        <v>1.01506340235197-0.0224707172349535i</v>
      </c>
      <c r="AH1742" t="str">
        <f t="shared" si="907"/>
        <v>0.0475816053094777+0.0496972033317266i</v>
      </c>
      <c r="AI1742">
        <f t="shared" si="908"/>
        <v>-23.247881513035288</v>
      </c>
      <c r="AJ1742">
        <f t="shared" si="909"/>
        <v>46.245859553319903</v>
      </c>
      <c r="AK1742"/>
      <c r="AL1742"/>
      <c r="AM1742"/>
      <c r="AN1742"/>
    </row>
    <row r="1743" spans="1:40" x14ac:dyDescent="0.25">
      <c r="A1743"/>
      <c r="B1743">
        <f t="shared" si="875"/>
        <v>160900</v>
      </c>
      <c r="C1743" s="237" t="str">
        <f t="shared" si="878"/>
        <v>-0.0000029520970679612+0.0152207734547055i</v>
      </c>
      <c r="D1743" s="208" t="str">
        <f t="shared" si="879"/>
        <v>-5.95702858975015+0.116692596486076i</v>
      </c>
      <c r="E1743" t="str">
        <f t="shared" si="880"/>
        <v>2870</v>
      </c>
      <c r="F1743" t="str">
        <f t="shared" si="881"/>
        <v>0.777000777000777</v>
      </c>
      <c r="G1743" t="str">
        <f t="shared" si="876"/>
        <v>0.777000777000777</v>
      </c>
      <c r="H1743" t="str">
        <f t="shared" si="882"/>
        <v>8.53864170098574+2.16719218970828i</v>
      </c>
      <c r="I1743" t="str">
        <f t="shared" si="883"/>
        <v>631.852822453247i</v>
      </c>
      <c r="J1743" t="str">
        <f t="shared" si="877"/>
        <v>-539.408542238153+138.229178262452i</v>
      </c>
      <c r="K1743" t="str">
        <f t="shared" si="884"/>
        <v>0.281680948126882-1.09919708353395i</v>
      </c>
      <c r="L1743" t="str">
        <f t="shared" si="885"/>
        <v>0.0208613489388657-0.0691385663372283i</v>
      </c>
      <c r="M1743" t="str">
        <f t="shared" si="886"/>
        <v>0.302542297065748-1.16833564987118i</v>
      </c>
      <c r="N1743" t="str">
        <f t="shared" si="887"/>
        <v>-1.64854180999492i</v>
      </c>
      <c r="O1743" t="str">
        <f t="shared" si="888"/>
        <v>-0.0776671865828975-0.996979341876399i</v>
      </c>
      <c r="P1743" t="str">
        <f t="shared" si="889"/>
        <v>1.0776671865829+0.996979341876399i</v>
      </c>
      <c r="Q1743" t="str">
        <f t="shared" si="890"/>
        <v>-1.0776671865829+0.651562468118521i</v>
      </c>
      <c r="R1743" t="str">
        <f t="shared" si="891"/>
        <v>-0.322701415621025-1.12023404603394i</v>
      </c>
      <c r="S1743" t="str">
        <f t="shared" si="892"/>
        <v>0.170351901455558i</v>
      </c>
      <c r="T1743" t="str">
        <f t="shared" si="893"/>
        <v>0.190833999817135-0.0549727997534419i</v>
      </c>
      <c r="U1743" t="str">
        <f t="shared" si="894"/>
        <v>0.0000333333333333332-0.000701527943843781i</v>
      </c>
      <c r="V1743" t="str">
        <f t="shared" si="895"/>
        <v>6.66666666666667E-06-0.00701527943843781i</v>
      </c>
      <c r="W1743" t="str">
        <f t="shared" si="896"/>
        <v>0.0000276027134093704-0.000637866957461317i</v>
      </c>
      <c r="X1743" t="str">
        <f t="shared" si="897"/>
        <v>0.0000343611433462427-0.000637208515428074i</v>
      </c>
      <c r="Y1743" t="str">
        <f t="shared" si="898"/>
        <v>0.009+1.0109645159252i</v>
      </c>
      <c r="Z1743" t="str">
        <f t="shared" si="899"/>
        <v>-0.00756408736791179-0.000475757127052986i</v>
      </c>
      <c r="AA1743" t="str">
        <f t="shared" si="900"/>
        <v>0.106198843150102-11.8763894366674i</v>
      </c>
      <c r="AB1743" t="str">
        <f t="shared" si="901"/>
        <v>0.900055680676935-0.259275499901555i</v>
      </c>
      <c r="AC1743" t="str">
        <f t="shared" si="902"/>
        <v>0.969384103445917-1.13000894391702i</v>
      </c>
      <c r="AD1743" t="str">
        <f t="shared" si="903"/>
        <v>0.525791645762653+0.3454500246669i</v>
      </c>
      <c r="AE1743" t="str">
        <f t="shared" si="904"/>
        <v>-0.00381278363459094-0.00286316329064422i</v>
      </c>
      <c r="AF1743" t="str">
        <f t="shared" si="905"/>
        <v>-14.4956702907359-2.0504995932222i</v>
      </c>
      <c r="AG1743" t="str">
        <f t="shared" si="906"/>
        <v>1.01505390570789-0.0224723082357886i</v>
      </c>
      <c r="AH1743" t="str">
        <f t="shared" si="907"/>
        <v>0.047566284034942+0.0496431827458586i</v>
      </c>
      <c r="AI1743">
        <f t="shared" si="908"/>
        <v>-23.254146760764019</v>
      </c>
      <c r="AJ1743">
        <f t="shared" si="909"/>
        <v>46.22394899579848</v>
      </c>
      <c r="AK1743"/>
      <c r="AL1743"/>
      <c r="AM1743"/>
      <c r="AN1743"/>
    </row>
    <row r="1744" spans="1:40" x14ac:dyDescent="0.25">
      <c r="A1744"/>
      <c r="B1744">
        <f t="shared" si="875"/>
        <v>161000</v>
      </c>
      <c r="C1744" s="237" t="str">
        <f t="shared" si="878"/>
        <v>-2.94843100565469E-06+0.0152113195588604i</v>
      </c>
      <c r="D1744" s="208" t="str">
        <f t="shared" si="879"/>
        <v>-5.95702856164367+0.11662011661793i</v>
      </c>
      <c r="E1744" t="str">
        <f t="shared" si="880"/>
        <v>2870</v>
      </c>
      <c r="F1744" t="str">
        <f t="shared" si="881"/>
        <v>0.777000777000777</v>
      </c>
      <c r="G1744" t="str">
        <f t="shared" si="876"/>
        <v>0.777000777000777</v>
      </c>
      <c r="H1744" t="str">
        <f t="shared" si="882"/>
        <v>8.53932929493056+2.16603491707546i</v>
      </c>
      <c r="I1744" t="str">
        <f t="shared" si="883"/>
        <v>632.245521534946i</v>
      </c>
      <c r="J1744" t="str">
        <f t="shared" si="877"/>
        <v>-540.080483164548+138.315088255157i</v>
      </c>
      <c r="K1744" t="str">
        <f t="shared" si="884"/>
        <v>0.281351457699795-1.09859620617268i</v>
      </c>
      <c r="L1744" t="str">
        <f t="shared" si="885"/>
        <v>0.0208376015993034-0.0691027840207221i</v>
      </c>
      <c r="M1744" t="str">
        <f t="shared" si="886"/>
        <v>0.302189059299098-1.1676989901934i</v>
      </c>
      <c r="N1744" t="str">
        <f t="shared" si="887"/>
        <v>-1.64956638538957i</v>
      </c>
      <c r="O1744" t="str">
        <f t="shared" si="888"/>
        <v>-0.0786886261410959-0.996899242710128i</v>
      </c>
      <c r="P1744" t="str">
        <f t="shared" si="889"/>
        <v>1.0786886261411+0.996899242710128i</v>
      </c>
      <c r="Q1744" t="str">
        <f t="shared" si="890"/>
        <v>-1.0786886261411+0.652667142679442i</v>
      </c>
      <c r="R1744" t="str">
        <f t="shared" si="891"/>
        <v>-0.322687460477516-1.11942104167558i</v>
      </c>
      <c r="S1744" t="str">
        <f t="shared" si="892"/>
        <v>0.170457775850496i</v>
      </c>
      <c r="T1744" t="str">
        <f t="shared" si="893"/>
        <v>0.190814021004265-0.0550045868078422i</v>
      </c>
      <c r="U1744" t="str">
        <f t="shared" si="894"/>
        <v>0.0000333333333333333-0.000701092212201644i</v>
      </c>
      <c r="V1744" t="str">
        <f t="shared" si="895"/>
        <v>6.66666666666667E-06-0.00701092212201644i</v>
      </c>
      <c r="W1744" t="str">
        <f t="shared" si="896"/>
        <v>0.0000276027126728336-0.000637470908809079i</v>
      </c>
      <c r="X1744" t="str">
        <f t="shared" si="897"/>
        <v>0.00003435273785125-0.000636812964870516i</v>
      </c>
      <c r="Y1744" t="str">
        <f t="shared" si="898"/>
        <v>0.009+1.01159283445591i</v>
      </c>
      <c r="Z1744" t="str">
        <f t="shared" si="899"/>
        <v>-0.00755469238212781-0.000475277459955619i</v>
      </c>
      <c r="AA1744" t="str">
        <f t="shared" si="900"/>
        <v>0.106066705867529-11.8690046855533i</v>
      </c>
      <c r="AB1744" t="str">
        <f t="shared" si="901"/>
        <v>0.899961451954411-0.259425421398314i</v>
      </c>
      <c r="AC1744" t="str">
        <f t="shared" si="902"/>
        <v>0.969027701974245-1.12927960271078i</v>
      </c>
      <c r="AD1744" t="str">
        <f t="shared" si="903"/>
        <v>0.526151920453155+0.34544648167905i</v>
      </c>
      <c r="AE1744" t="str">
        <f t="shared" si="904"/>
        <v>-0.00381073297892635-0.00285981005187733i</v>
      </c>
      <c r="AF1744" t="str">
        <f t="shared" si="905"/>
        <v>-14.4963578565742-2.04941480045753i</v>
      </c>
      <c r="AG1744" t="str">
        <f t="shared" si="906"/>
        <v>1.01504440546053-0.0224738984444782i</v>
      </c>
      <c r="AH1744" t="str">
        <f t="shared" si="907"/>
        <v>0.0475509727501326+0.0495892179132108i</v>
      </c>
      <c r="AI1744">
        <f t="shared" si="908"/>
        <v>-23.260409296288223</v>
      </c>
      <c r="AJ1744">
        <f t="shared" si="909"/>
        <v>46.202032965847941</v>
      </c>
      <c r="AK1744"/>
      <c r="AL1744"/>
      <c r="AM1744"/>
      <c r="AN1744"/>
    </row>
    <row r="1745" spans="1:40" x14ac:dyDescent="0.25">
      <c r="A1745"/>
      <c r="B1745">
        <f t="shared" si="875"/>
        <v>161100</v>
      </c>
      <c r="C1745" s="237" t="str">
        <f t="shared" si="878"/>
        <v>-2.94477176816044E-06+0.0152018773996941i</v>
      </c>
      <c r="D1745" s="208" t="str">
        <f t="shared" si="879"/>
        <v>-5.95702853358951+0.116547726730988i</v>
      </c>
      <c r="E1745" t="str">
        <f t="shared" si="880"/>
        <v>2870</v>
      </c>
      <c r="F1745" t="str">
        <f t="shared" si="881"/>
        <v>0.777000777000777</v>
      </c>
      <c r="G1745" t="str">
        <f t="shared" si="876"/>
        <v>0.777000777000777</v>
      </c>
      <c r="H1745" t="str">
        <f t="shared" si="882"/>
        <v>8.54001572840314+2.16487876269463i</v>
      </c>
      <c r="I1745" t="str">
        <f t="shared" si="883"/>
        <v>632.638220616645i</v>
      </c>
      <c r="J1745" t="str">
        <f t="shared" si="877"/>
        <v>-540.752841575208+138.400998247862i</v>
      </c>
      <c r="K1745" t="str">
        <f t="shared" si="884"/>
        <v>0.281022533199575-1.09799593426474i</v>
      </c>
      <c r="L1745" t="str">
        <f t="shared" si="885"/>
        <v>0.020813893559251-0.069067034283491i</v>
      </c>
      <c r="M1745" t="str">
        <f t="shared" si="886"/>
        <v>0.301836426758826-1.16706296854823i</v>
      </c>
      <c r="N1745" t="str">
        <f t="shared" si="887"/>
        <v>-1.65059096078422i</v>
      </c>
      <c r="O1745" t="str">
        <f t="shared" si="888"/>
        <v>-0.0797099830955435-0.996818097044244i</v>
      </c>
      <c r="P1745" t="str">
        <f t="shared" si="889"/>
        <v>1.07970998309554+0.996818097044244i</v>
      </c>
      <c r="Q1745" t="str">
        <f t="shared" si="890"/>
        <v>-1.07970998309554+0.653772863739976i</v>
      </c>
      <c r="R1745" t="str">
        <f t="shared" si="891"/>
        <v>-0.322673494757385-1.1186089696995i</v>
      </c>
      <c r="S1745" t="str">
        <f t="shared" si="892"/>
        <v>0.170563650245434i</v>
      </c>
      <c r="T1745" t="str">
        <f t="shared" si="893"/>
        <v>0.190794029069231-0.0550363691032705i</v>
      </c>
      <c r="U1745" t="str">
        <f t="shared" si="894"/>
        <v>0.0000333333333333334-0.000700657021505058i</v>
      </c>
      <c r="V1745" t="str">
        <f t="shared" si="895"/>
        <v>6.66666666666667E-06-0.00700657021505058i</v>
      </c>
      <c r="W1745" t="str">
        <f t="shared" si="896"/>
        <v>0.0000276027119358392-0.000637075351925516i</v>
      </c>
      <c r="X1745" t="str">
        <f t="shared" si="897"/>
        <v>0.0000343443479999132-0.000636417905297193i</v>
      </c>
      <c r="Y1745" t="str">
        <f t="shared" si="898"/>
        <v>0.009+1.01222115298663i</v>
      </c>
      <c r="Z1745" t="str">
        <f t="shared" si="899"/>
        <v>-0.00754531489417619-0.000474798731446282i</v>
      </c>
      <c r="AA1745" t="str">
        <f t="shared" si="900"/>
        <v>0.105934815205195-11.8616291174424i</v>
      </c>
      <c r="AB1745" t="str">
        <f t="shared" si="901"/>
        <v>0.899867161342087-0.259575320449702i</v>
      </c>
      <c r="AC1745" t="str">
        <f t="shared" si="902"/>
        <v>0.968671944491216-1.12855092781428i</v>
      </c>
      <c r="AD1745" t="str">
        <f t="shared" si="903"/>
        <v>0.526512221427655+0.345442579865148i</v>
      </c>
      <c r="AE1745" t="str">
        <f t="shared" si="904"/>
        <v>-0.00380868480759636-0.00285646037776396i</v>
      </c>
      <c r="AF1745" t="str">
        <f t="shared" si="905"/>
        <v>-14.4970442619927-2.04833103596364i</v>
      </c>
      <c r="AG1745" t="str">
        <f t="shared" si="906"/>
        <v>1.01503490161378-0.022475487847859i</v>
      </c>
      <c r="AH1745" t="str">
        <f t="shared" si="907"/>
        <v>0.0475356714184121+0.0495353087386853i</v>
      </c>
      <c r="AI1745">
        <f t="shared" si="908"/>
        <v>-23.266669124168594</v>
      </c>
      <c r="AJ1745">
        <f t="shared" si="909"/>
        <v>46.180111470313904</v>
      </c>
      <c r="AK1745"/>
      <c r="AL1745"/>
      <c r="AM1745"/>
      <c r="AN1745"/>
    </row>
    <row r="1746" spans="1:40" x14ac:dyDescent="0.25">
      <c r="A1746"/>
      <c r="B1746">
        <f t="shared" si="875"/>
        <v>161200</v>
      </c>
      <c r="C1746" s="237" t="str">
        <f t="shared" si="878"/>
        <v>-2.94111933854863E-06+0.0151924469553641i</v>
      </c>
      <c r="D1746" s="208" t="str">
        <f t="shared" si="879"/>
        <v>-5.95702850558755+0.116475426657791i</v>
      </c>
      <c r="E1746" t="str">
        <f t="shared" si="880"/>
        <v>2870</v>
      </c>
      <c r="F1746" t="str">
        <f t="shared" si="881"/>
        <v>0.777000777000777</v>
      </c>
      <c r="G1746" t="str">
        <f t="shared" si="876"/>
        <v>0.777000777000777</v>
      </c>
      <c r="H1746" t="str">
        <f t="shared" si="882"/>
        <v>8.54070100394291+2.16372372518107i</v>
      </c>
      <c r="I1746" t="str">
        <f t="shared" si="883"/>
        <v>633.030919698343i</v>
      </c>
      <c r="J1746" t="str">
        <f t="shared" si="877"/>
        <v>-541.425617470135+138.486908240567i</v>
      </c>
      <c r="K1746" t="str">
        <f t="shared" si="884"/>
        <v>0.280694173359176-1.09739626699777i</v>
      </c>
      <c r="L1746" t="str">
        <f t="shared" si="885"/>
        <v>0.0207902247349105-0.0690313170901406i</v>
      </c>
      <c r="M1746" t="str">
        <f t="shared" si="886"/>
        <v>0.301484398094087-1.16642758408791i</v>
      </c>
      <c r="N1746" t="str">
        <f t="shared" si="887"/>
        <v>-1.65161553617888i</v>
      </c>
      <c r="O1746" t="str">
        <f t="shared" si="888"/>
        <v>-0.0807312563740759-0.996735904963929i</v>
      </c>
      <c r="P1746" t="str">
        <f t="shared" si="889"/>
        <v>1.08073125637408+0.996735904963929i</v>
      </c>
      <c r="Q1746" t="str">
        <f t="shared" si="890"/>
        <v>-1.08073125637408+0.654879631214951i</v>
      </c>
      <c r="R1746" t="str">
        <f t="shared" si="891"/>
        <v>-0.322659518456802-1.11779782836295i</v>
      </c>
      <c r="S1746" t="str">
        <f t="shared" si="892"/>
        <v>0.170669524640372i</v>
      </c>
      <c r="T1746" t="str">
        <f t="shared" si="893"/>
        <v>0.190774024010745-0.0550681466357137i</v>
      </c>
      <c r="U1746" t="str">
        <f t="shared" si="894"/>
        <v>0.0000333333333333334-0.000700222370747301i</v>
      </c>
      <c r="V1746" t="str">
        <f t="shared" si="895"/>
        <v>6.66666666666667E-06-0.00700222370747301i</v>
      </c>
      <c r="W1746" t="str">
        <f t="shared" si="896"/>
        <v>0.0000276027111983873-0.000636680285895427i</v>
      </c>
      <c r="X1746" t="str">
        <f t="shared" si="897"/>
        <v>0.0000343359737534331-0.000636023335794773i</v>
      </c>
      <c r="Y1746" t="str">
        <f t="shared" si="898"/>
        <v>0.009+1.01284947151735i</v>
      </c>
      <c r="Z1746" t="str">
        <f t="shared" si="899"/>
        <v>-0.00753595486062679-0.000474320938926137i</v>
      </c>
      <c r="AA1746" t="str">
        <f t="shared" si="900"/>
        <v>0.105803170549373-11.8542627152074i</v>
      </c>
      <c r="AB1746" t="str">
        <f t="shared" si="901"/>
        <v>0.899772808833887-0.259725197036792i</v>
      </c>
      <c r="AC1746" t="str">
        <f t="shared" si="902"/>
        <v>0.968316829586329-1.12782291833461i</v>
      </c>
      <c r="AD1746" t="str">
        <f t="shared" si="903"/>
        <v>0.52687254834636+0.345438319163047i</v>
      </c>
      <c r="AE1746" t="str">
        <f t="shared" si="904"/>
        <v>-0.0038066391137551-0.00285311426216957i</v>
      </c>
      <c r="AF1746" t="str">
        <f t="shared" si="905"/>
        <v>-14.4977295095305-2.04724829852328i</v>
      </c>
      <c r="AG1746" t="str">
        <f t="shared" si="906"/>
        <v>1.01502539417152-0.0224770764327974i</v>
      </c>
      <c r="AH1746" t="str">
        <f t="shared" si="907"/>
        <v>0.0475203800032666+0.0494814551274245i</v>
      </c>
      <c r="AI1746">
        <f t="shared" si="908"/>
        <v>-23.272926248957504</v>
      </c>
      <c r="AJ1746">
        <f t="shared" si="909"/>
        <v>46.158184516019809</v>
      </c>
      <c r="AK1746"/>
      <c r="AL1746"/>
      <c r="AM1746"/>
      <c r="AN1746"/>
    </row>
    <row r="1747" spans="1:40" x14ac:dyDescent="0.25">
      <c r="A1747"/>
      <c r="B1747">
        <f t="shared" si="875"/>
        <v>161300</v>
      </c>
      <c r="C1747" s="237" t="str">
        <f t="shared" si="878"/>
        <v>-2.93747369994207E-06+0.0151830282040822i</v>
      </c>
      <c r="D1747" s="208" t="str">
        <f t="shared" si="879"/>
        <v>-5.95702847763766+0.116403216231297i</v>
      </c>
      <c r="E1747" t="str">
        <f t="shared" si="880"/>
        <v>2870</v>
      </c>
      <c r="F1747" t="str">
        <f t="shared" si="881"/>
        <v>0.777000777000777</v>
      </c>
      <c r="G1747" t="str">
        <f t="shared" si="876"/>
        <v>0.777000777000777</v>
      </c>
      <c r="H1747" t="str">
        <f t="shared" si="882"/>
        <v>8.54138512408251+2.16256980315174i</v>
      </c>
      <c r="I1747" t="str">
        <f t="shared" si="883"/>
        <v>633.423618780042i</v>
      </c>
      <c r="J1747" t="str">
        <f t="shared" si="877"/>
        <v>-542.098810849328+138.572818233272i</v>
      </c>
      <c r="K1747" t="str">
        <f t="shared" si="884"/>
        <v>0.280366376915018-1.09679720356061i</v>
      </c>
      <c r="L1747" t="str">
        <f t="shared" si="885"/>
        <v>0.0207665950426991-0.0689956324053003i</v>
      </c>
      <c r="M1747" t="str">
        <f t="shared" si="886"/>
        <v>0.301132971957717-1.16579283596591i</v>
      </c>
      <c r="N1747" t="str">
        <f t="shared" si="887"/>
        <v>-1.65264011157353i</v>
      </c>
      <c r="O1747" t="str">
        <f t="shared" si="888"/>
        <v>-0.0817524449045867-0.996652666555467i</v>
      </c>
      <c r="P1747" t="str">
        <f t="shared" si="889"/>
        <v>1.08175244490459+0.996652666555467i</v>
      </c>
      <c r="Q1747" t="str">
        <f t="shared" si="890"/>
        <v>-1.08175244490459+0.655987445018063i</v>
      </c>
      <c r="R1747" t="str">
        <f t="shared" si="891"/>
        <v>-0.322645531571895-1.11698761592758i</v>
      </c>
      <c r="S1747" t="str">
        <f t="shared" si="892"/>
        <v>0.17077539903531i</v>
      </c>
      <c r="T1747" t="str">
        <f t="shared" si="893"/>
        <v>0.190754005827532-0.0550999194011501i</v>
      </c>
      <c r="U1747" t="str">
        <f t="shared" si="894"/>
        <v>0.0000333333333333335-0.000699788258924149i</v>
      </c>
      <c r="V1747" t="str">
        <f t="shared" si="895"/>
        <v>6.66666666666667E-06-0.00699788258924149i</v>
      </c>
      <c r="W1747" t="str">
        <f t="shared" si="896"/>
        <v>0.0000276027104604778-0.000636285709805882i</v>
      </c>
      <c r="X1747" t="str">
        <f t="shared" si="897"/>
        <v>0.0000343276150731298-0.000635629255452195i</v>
      </c>
      <c r="Y1747" t="str">
        <f t="shared" si="898"/>
        <v>0.009+1.01347779004807i</v>
      </c>
      <c r="Z1747" t="str">
        <f t="shared" si="899"/>
        <v>-0.00752661223818445-0.000473844079805442i</v>
      </c>
      <c r="AA1747" t="str">
        <f t="shared" si="900"/>
        <v>0.105671771288247-11.8469054617636i</v>
      </c>
      <c r="AB1747" t="str">
        <f t="shared" si="901"/>
        <v>0.899678394423797-0.259875051140617i</v>
      </c>
      <c r="AC1747" t="str">
        <f t="shared" si="902"/>
        <v>0.967962355852979-1.12709557338021i</v>
      </c>
      <c r="AD1747" t="str">
        <f t="shared" si="903"/>
        <v>0.52723290086933+0.345433699510932i</v>
      </c>
      <c r="AE1747" t="str">
        <f t="shared" si="904"/>
        <v>-0.00380459589057805-0.0028497716989759i</v>
      </c>
      <c r="AF1747" t="str">
        <f t="shared" si="905"/>
        <v>-14.4984136017202-2.04616658692044i</v>
      </c>
      <c r="AG1747" t="str">
        <f t="shared" si="906"/>
        <v>1.01501588313766-0.0224786641861861i</v>
      </c>
      <c r="AH1747" t="str">
        <f t="shared" si="907"/>
        <v>0.047505098468295+0.0494276569848133i</v>
      </c>
      <c r="AI1747">
        <f t="shared" si="908"/>
        <v>-23.279180675199605</v>
      </c>
      <c r="AJ1747">
        <f t="shared" si="909"/>
        <v>46.136252109774908</v>
      </c>
      <c r="AK1747"/>
      <c r="AL1747"/>
      <c r="AM1747"/>
      <c r="AN1747"/>
    </row>
    <row r="1748" spans="1:40" x14ac:dyDescent="0.25">
      <c r="A1748"/>
      <c r="B1748">
        <f t="shared" si="875"/>
        <v>161400</v>
      </c>
      <c r="C1748" s="237" t="str">
        <f t="shared" si="878"/>
        <v>-2.93383483551567E-06+0.0151736211241142i</v>
      </c>
      <c r="D1748" s="208" t="str">
        <f t="shared" si="879"/>
        <v>-5.95702844973969+0.116331095284876i</v>
      </c>
      <c r="E1748" t="str">
        <f t="shared" si="880"/>
        <v>2870</v>
      </c>
      <c r="F1748" t="str">
        <f t="shared" si="881"/>
        <v>0.777000777000777</v>
      </c>
      <c r="G1748" t="str">
        <f t="shared" si="876"/>
        <v>0.777000777000777</v>
      </c>
      <c r="H1748" t="str">
        <f t="shared" si="882"/>
        <v>8.54206809134786+2.16141699522511i</v>
      </c>
      <c r="I1748" t="str">
        <f t="shared" si="883"/>
        <v>633.816317861741i</v>
      </c>
      <c r="J1748" t="str">
        <f t="shared" si="877"/>
        <v>-542.772421712787+138.658728225977i</v>
      </c>
      <c r="K1748" t="str">
        <f t="shared" si="884"/>
        <v>0.280039142606965-1.09619874314323i</v>
      </c>
      <c r="L1748" t="str">
        <f t="shared" si="885"/>
        <v>0.0207430043992482-0.0689599801936226i</v>
      </c>
      <c r="M1748" t="str">
        <f t="shared" si="886"/>
        <v>0.300782147006213-1.16515872333685i</v>
      </c>
      <c r="N1748" t="str">
        <f t="shared" si="887"/>
        <v>-1.65366468696818i</v>
      </c>
      <c r="O1748" t="str">
        <f t="shared" si="888"/>
        <v>-0.0827735476150884-0.996568381906236i</v>
      </c>
      <c r="P1748" t="str">
        <f t="shared" si="889"/>
        <v>1.08277354761509+0.996568381906236i</v>
      </c>
      <c r="Q1748" t="str">
        <f t="shared" si="890"/>
        <v>-1.08277354761509+0.657096305061944i</v>
      </c>
      <c r="R1748" t="str">
        <f t="shared" si="891"/>
        <v>-0.322631534098813-1.11617833065928i</v>
      </c>
      <c r="S1748" t="str">
        <f t="shared" si="892"/>
        <v>0.170881273430249i</v>
      </c>
      <c r="T1748" t="str">
        <f t="shared" si="893"/>
        <v>0.190733974518307-0.05513168739556i</v>
      </c>
      <c r="U1748" t="str">
        <f t="shared" si="894"/>
        <v>0.0000333333333333333-0.000699354685033857i</v>
      </c>
      <c r="V1748" t="str">
        <f t="shared" si="895"/>
        <v>6.66666666666667E-06-0.00699354685033857i</v>
      </c>
      <c r="W1748" t="str">
        <f t="shared" si="896"/>
        <v>0.0000276027097221104-0.000635891622746201i</v>
      </c>
      <c r="X1748" t="str">
        <f t="shared" si="897"/>
        <v>0.000034319271920443-0.000635235663360638i</v>
      </c>
      <c r="Y1748" t="str">
        <f t="shared" si="898"/>
        <v>0.009+1.01410610857879i</v>
      </c>
      <c r="Z1748" t="str">
        <f t="shared" si="899"/>
        <v>-0.00751728698368774-0.000473368151503487i</v>
      </c>
      <c r="AA1748" t="str">
        <f t="shared" si="900"/>
        <v>0.105540616811899-11.8395573400686i</v>
      </c>
      <c r="AB1748" t="str">
        <f t="shared" si="901"/>
        <v>0.899583918105759-0.260024882742217i</v>
      </c>
      <c r="AC1748" t="str">
        <f t="shared" si="902"/>
        <v>0.967608521888376-1.12636889206071i</v>
      </c>
      <c r="AD1748" t="str">
        <f t="shared" si="903"/>
        <v>0.527593278656525+0.34542872084726i</v>
      </c>
      <c r="AE1748" t="str">
        <f t="shared" si="904"/>
        <v>-0.00380255513126217-0.00284643268208033i</v>
      </c>
      <c r="AF1748" t="str">
        <f t="shared" si="905"/>
        <v>-14.4990965410875-2.04508589994023i</v>
      </c>
      <c r="AG1748" t="str">
        <f t="shared" si="906"/>
        <v>1.01500636851611-0.022480251094946i</v>
      </c>
      <c r="AH1748" t="str">
        <f t="shared" si="907"/>
        <v>0.0474898267772146+0.0493739142164711i</v>
      </c>
      <c r="AI1748">
        <f t="shared" si="908"/>
        <v>-23.285432407432051</v>
      </c>
      <c r="AJ1748">
        <f t="shared" si="909"/>
        <v>46.114314258366441</v>
      </c>
      <c r="AK1748"/>
      <c r="AL1748"/>
      <c r="AM1748"/>
      <c r="AN1748"/>
    </row>
    <row r="1749" spans="1:40" x14ac:dyDescent="0.25">
      <c r="A1749"/>
      <c r="B1749">
        <f t="shared" si="875"/>
        <v>161500</v>
      </c>
      <c r="C1749" s="237" t="str">
        <f t="shared" si="878"/>
        <v>-2.93020272849648E-06+0.0151642256937794i</v>
      </c>
      <c r="D1749" s="208" t="str">
        <f t="shared" si="879"/>
        <v>-5.95702842189354+0.116259063652309i</v>
      </c>
      <c r="E1749" t="str">
        <f t="shared" si="880"/>
        <v>2870</v>
      </c>
      <c r="F1749" t="str">
        <f t="shared" si="881"/>
        <v>0.777000777000777</v>
      </c>
      <c r="G1749" t="str">
        <f t="shared" si="876"/>
        <v>0.777000777000777</v>
      </c>
      <c r="H1749" t="str">
        <f t="shared" si="882"/>
        <v>8.54274990825827+2.16026530002129i</v>
      </c>
      <c r="I1749" t="str">
        <f t="shared" si="883"/>
        <v>634.209016943439i</v>
      </c>
      <c r="J1749" t="str">
        <f t="shared" si="877"/>
        <v>-543.446450060512+138.744638218682i</v>
      </c>
      <c r="K1749" t="str">
        <f t="shared" si="884"/>
        <v>0.279712469178321-1.09560088493676i</v>
      </c>
      <c r="L1749" t="str">
        <f t="shared" si="885"/>
        <v>0.0207194527214023-0.068924360419783i</v>
      </c>
      <c r="M1749" t="str">
        <f t="shared" si="886"/>
        <v>0.300431921899723-1.16452524535654i</v>
      </c>
      <c r="N1749" t="str">
        <f t="shared" si="887"/>
        <v>-1.65468926236283i</v>
      </c>
      <c r="O1749" t="str">
        <f t="shared" si="888"/>
        <v>-0.0837945634336739-0.996483051104714i</v>
      </c>
      <c r="P1749" t="str">
        <f t="shared" si="889"/>
        <v>1.08379456343367+0.996483051104714i</v>
      </c>
      <c r="Q1749" t="str">
        <f t="shared" si="890"/>
        <v>-1.08379456343367+0.658206211258116i</v>
      </c>
      <c r="R1749" t="str">
        <f t="shared" si="891"/>
        <v>-0.322617526033694-1.11536997082824i</v>
      </c>
      <c r="S1749" t="str">
        <f t="shared" si="892"/>
        <v>0.170987147825187i</v>
      </c>
      <c r="T1749" t="str">
        <f t="shared" si="893"/>
        <v>0.190713930081783-0.0551634506149193i</v>
      </c>
      <c r="U1749" t="str">
        <f t="shared" si="894"/>
        <v>0.0000333333333333333-0.000698921648077181i</v>
      </c>
      <c r="V1749" t="str">
        <f t="shared" si="895"/>
        <v>6.66666666666667E-06-0.00698921648077181i</v>
      </c>
      <c r="W1749" t="str">
        <f t="shared" si="896"/>
        <v>0.0000276027089832857-0.000635498023807984i</v>
      </c>
      <c r="X1749" t="str">
        <f t="shared" si="897"/>
        <v>0.0000343109442569332-0.000634842558613552i</v>
      </c>
      <c r="Y1749" t="str">
        <f t="shared" si="898"/>
        <v>0.009+1.0147344271095i</v>
      </c>
      <c r="Z1749" t="str">
        <f t="shared" si="899"/>
        <v>-0.0075079790541093-0.000472893151448603i</v>
      </c>
      <c r="AA1749" t="str">
        <f t="shared" si="900"/>
        <v>0.10540970651231-11.8322183331224i</v>
      </c>
      <c r="AB1749" t="str">
        <f t="shared" si="901"/>
        <v>0.8994893798737-0.260174691822613i</v>
      </c>
      <c r="AC1749" t="str">
        <f t="shared" si="902"/>
        <v>0.967255326293555-1.12564287348696i</v>
      </c>
      <c r="AD1749" t="str">
        <f t="shared" si="903"/>
        <v>0.527953681367792+0.345423383110786i</v>
      </c>
      <c r="AE1749" t="str">
        <f t="shared" si="904"/>
        <v>-0.00380051682902599-0.00284309720539627i</v>
      </c>
      <c r="AF1749" t="str">
        <f t="shared" si="905"/>
        <v>-14.4997783301518-2.04400623636898i</v>
      </c>
      <c r="AG1749" t="str">
        <f t="shared" si="906"/>
        <v>1.01499685031075-0.0224818371460254i</v>
      </c>
      <c r="AH1749" t="str">
        <f t="shared" si="907"/>
        <v>0.047474564893864+0.0493202267282607i</v>
      </c>
      <c r="AI1749">
        <f t="shared" si="908"/>
        <v>-23.291681450183283</v>
      </c>
      <c r="AJ1749">
        <f t="shared" si="909"/>
        <v>46.092370968563245</v>
      </c>
      <c r="AK1749"/>
      <c r="AL1749"/>
      <c r="AM1749"/>
      <c r="AN1749"/>
    </row>
    <row r="1750" spans="1:40" x14ac:dyDescent="0.25">
      <c r="A1750"/>
      <c r="B1750">
        <f t="shared" si="875"/>
        <v>161600</v>
      </c>
      <c r="C1750" s="237" t="str">
        <f t="shared" si="878"/>
        <v>-2.92657736216336E-06+0.0151548418914511i</v>
      </c>
      <c r="D1750" s="208" t="str">
        <f t="shared" si="879"/>
        <v>-5.95702839409907+0.116187121167792i</v>
      </c>
      <c r="E1750" t="str">
        <f t="shared" si="880"/>
        <v>2870</v>
      </c>
      <c r="F1750" t="str">
        <f t="shared" si="881"/>
        <v>0.777000777000777</v>
      </c>
      <c r="G1750" t="str">
        <f t="shared" si="876"/>
        <v>0.777000777000777</v>
      </c>
      <c r="H1750" t="str">
        <f t="shared" si="882"/>
        <v>8.54343057732629+2.15911471616195i</v>
      </c>
      <c r="I1750" t="str">
        <f t="shared" si="883"/>
        <v>634.601716025138i</v>
      </c>
      <c r="J1750" t="str">
        <f t="shared" si="877"/>
        <v>-544.120895892503+138.830548211388i</v>
      </c>
      <c r="K1750" t="str">
        <f t="shared" si="884"/>
        <v>0.279386355375816-1.09500362813348i</v>
      </c>
      <c r="L1750" t="str">
        <f t="shared" si="885"/>
        <v>0.0206959399262191-0.0688887730484809i</v>
      </c>
      <c r="M1750" t="str">
        <f t="shared" si="886"/>
        <v>0.300082295302035-1.16389240118196i</v>
      </c>
      <c r="N1750" t="str">
        <f t="shared" si="887"/>
        <v>-1.65571383775748i</v>
      </c>
      <c r="O1750" t="str">
        <f t="shared" si="888"/>
        <v>-0.0848154912885271-0.996396674240478i</v>
      </c>
      <c r="P1750" t="str">
        <f t="shared" si="889"/>
        <v>1.08481549128853+0.996396674240478i</v>
      </c>
      <c r="Q1750" t="str">
        <f t="shared" si="890"/>
        <v>-1.08481549128853+0.659317163517002i</v>
      </c>
      <c r="R1750" t="str">
        <f t="shared" si="891"/>
        <v>-0.322603507372689-1.11456253470895i</v>
      </c>
      <c r="S1750" t="str">
        <f t="shared" si="892"/>
        <v>0.171093022220125i</v>
      </c>
      <c r="T1750" t="str">
        <f t="shared" si="893"/>
        <v>0.190693872516677-0.0551952090552057i</v>
      </c>
      <c r="U1750" t="str">
        <f t="shared" si="894"/>
        <v>0.0000333333333333334-0.000698489147057333i</v>
      </c>
      <c r="V1750" t="str">
        <f t="shared" si="895"/>
        <v>6.66666666666667E-06-0.00698489147057333i</v>
      </c>
      <c r="W1750" t="str">
        <f t="shared" si="896"/>
        <v>0.0000276027082440037-0.000635104912085056i</v>
      </c>
      <c r="X1750" t="str">
        <f t="shared" si="897"/>
        <v>0.0000343026320442784-0.000634449940306615i</v>
      </c>
      <c r="Y1750" t="str">
        <f t="shared" si="898"/>
        <v>0.009+1.01536274564022i</v>
      </c>
      <c r="Z1750" t="str">
        <f t="shared" si="899"/>
        <v>-0.00749868840655469-0.000472419077078074i</v>
      </c>
      <c r="AA1750" t="str">
        <f t="shared" si="900"/>
        <v>0.105279039783345-11.8248884239672i</v>
      </c>
      <c r="AB1750" t="str">
        <f t="shared" si="901"/>
        <v>0.89939477972157-0.260324478362834i</v>
      </c>
      <c r="AC1750" t="str">
        <f t="shared" si="902"/>
        <v>0.966902767673357-1.12491751677108i</v>
      </c>
      <c r="AD1750" t="str">
        <f t="shared" si="903"/>
        <v>0.528314108662875+0.34541768624057i</v>
      </c>
      <c r="AE1750" t="str">
        <f t="shared" si="904"/>
        <v>-0.00379848097710937-0.00283976526285296i</v>
      </c>
      <c r="AF1750" t="str">
        <f t="shared" si="905"/>
        <v>-14.5004589714254-2.04292759499416i</v>
      </c>
      <c r="AG1750" t="str">
        <f t="shared" si="906"/>
        <v>1.01498732852552-0.0224834223264008i</v>
      </c>
      <c r="AH1750" t="str">
        <f t="shared" si="907"/>
        <v>0.0474593127821944+0.0492665944262781i</v>
      </c>
      <c r="AI1750">
        <f t="shared" si="908"/>
        <v>-23.29792780797467</v>
      </c>
      <c r="AJ1750">
        <f t="shared" si="909"/>
        <v>46.070422247115367</v>
      </c>
      <c r="AK1750"/>
      <c r="AL1750"/>
      <c r="AM1750"/>
      <c r="AN1750"/>
    </row>
    <row r="1751" spans="1:40" x14ac:dyDescent="0.25">
      <c r="A1751"/>
      <c r="B1751">
        <f t="shared" si="875"/>
        <v>161700</v>
      </c>
      <c r="C1751" s="237" t="str">
        <f t="shared" si="878"/>
        <v>-2.92295871984704E-06+0.0151454696955561i</v>
      </c>
      <c r="D1751" s="208" t="str">
        <f t="shared" si="879"/>
        <v>-5.95702836635615+0.11611526766593i</v>
      </c>
      <c r="E1751" t="str">
        <f t="shared" si="880"/>
        <v>2870</v>
      </c>
      <c r="F1751" t="str">
        <f t="shared" si="881"/>
        <v>0.777000777000777</v>
      </c>
      <c r="G1751" t="str">
        <f t="shared" si="876"/>
        <v>0.777000777000777</v>
      </c>
      <c r="H1751" t="str">
        <f t="shared" si="882"/>
        <v>8.54411010105786+2.15796524227036i</v>
      </c>
      <c r="I1751" t="str">
        <f t="shared" si="883"/>
        <v>634.994415106837i</v>
      </c>
      <c r="J1751" t="str">
        <f t="shared" si="877"/>
        <v>-544.795759208761+138.916458204092i</v>
      </c>
      <c r="K1751" t="str">
        <f t="shared" si="884"/>
        <v>0.279060799949589-1.09440697192683i</v>
      </c>
      <c r="L1751" t="str">
        <f t="shared" si="885"/>
        <v>0.0206724659309686-0.0688532180444393i</v>
      </c>
      <c r="M1751" t="str">
        <f t="shared" si="886"/>
        <v>0.299733265880558-1.16326018997127i</v>
      </c>
      <c r="N1751" t="str">
        <f t="shared" si="887"/>
        <v>-1.65673841315213i</v>
      </c>
      <c r="O1751" t="str">
        <f t="shared" si="888"/>
        <v>-0.0858363301079241-0.996309251404203i</v>
      </c>
      <c r="P1751" t="str">
        <f t="shared" si="889"/>
        <v>1.08583633010792+0.996309251404203i</v>
      </c>
      <c r="Q1751" t="str">
        <f t="shared" si="890"/>
        <v>-1.08583633010792+0.660429161747927i</v>
      </c>
      <c r="R1751" t="str">
        <f t="shared" si="891"/>
        <v>-0.322589478111908-1.11375602058015i</v>
      </c>
      <c r="S1751" t="str">
        <f t="shared" si="892"/>
        <v>0.171198896615063i</v>
      </c>
      <c r="T1751" t="str">
        <f t="shared" si="893"/>
        <v>0.190673801821705-0.0552269627123877i</v>
      </c>
      <c r="U1751" t="str">
        <f t="shared" si="894"/>
        <v>0.0000333333333333334-0.000698057180979994i</v>
      </c>
      <c r="V1751" t="str">
        <f t="shared" si="895"/>
        <v>6.66666666666667E-06-0.00698057180979994i</v>
      </c>
      <c r="W1751" t="str">
        <f t="shared" si="896"/>
        <v>0.0000276027075042637-0.000634712286673494i</v>
      </c>
      <c r="X1751" t="str">
        <f t="shared" si="897"/>
        <v>0.0000342943352442747-0.000634057807537741i</v>
      </c>
      <c r="Y1751" t="str">
        <f t="shared" si="898"/>
        <v>0.009+1.01599106417094i</v>
      </c>
      <c r="Z1751" t="str">
        <f t="shared" si="899"/>
        <v>-0.00748941499826209-0.000471945925838112i</v>
      </c>
      <c r="AA1751" t="str">
        <f t="shared" si="900"/>
        <v>0.105148616020748-11.817567595687i</v>
      </c>
      <c r="AB1751" t="str">
        <f t="shared" si="901"/>
        <v>0.899300117643314-0.260474242343867i</v>
      </c>
      <c r="AC1751" t="str">
        <f t="shared" si="902"/>
        <v>0.966550844636451-1.12419282102644i</v>
      </c>
      <c r="AD1751" t="str">
        <f t="shared" si="903"/>
        <v>0.528674560201381+0.345411630175969i</v>
      </c>
      <c r="AE1751" t="str">
        <f t="shared" si="904"/>
        <v>-0.00379644756877318-0.00283643684839535i</v>
      </c>
      <c r="AF1751" t="str">
        <f t="shared" si="905"/>
        <v>-14.501138467414-2.04184997460443i</v>
      </c>
      <c r="AG1751" t="str">
        <f t="shared" si="906"/>
        <v>1.0149778031643-0.0224850066230746i</v>
      </c>
      <c r="AH1751" t="str">
        <f t="shared" si="907"/>
        <v>0.0474440704062731+0.0492130172168582i</v>
      </c>
      <c r="AI1751">
        <f t="shared" si="908"/>
        <v>-23.304171485319607</v>
      </c>
      <c r="AJ1751">
        <f t="shared" si="909"/>
        <v>46.048468100755443</v>
      </c>
      <c r="AK1751"/>
      <c r="AL1751"/>
      <c r="AM1751"/>
      <c r="AN1751"/>
    </row>
    <row r="1752" spans="1:40" x14ac:dyDescent="0.25">
      <c r="A1752"/>
      <c r="B1752">
        <f t="shared" si="875"/>
        <v>161800</v>
      </c>
      <c r="C1752" s="237" t="str">
        <f t="shared" si="878"/>
        <v>-2.91934678492956E-06+0.0151361090845745i</v>
      </c>
      <c r="D1752" s="208" t="str">
        <f t="shared" si="879"/>
        <v>-5.95702833866464+0.116043502981738i</v>
      </c>
      <c r="E1752" t="str">
        <f t="shared" si="880"/>
        <v>2870</v>
      </c>
      <c r="F1752" t="str">
        <f t="shared" si="881"/>
        <v>0.777000777000777</v>
      </c>
      <c r="G1752" t="str">
        <f t="shared" si="876"/>
        <v>0.777000777000777</v>
      </c>
      <c r="H1752" t="str">
        <f t="shared" si="882"/>
        <v>8.54478848195226+2.15681687697139i</v>
      </c>
      <c r="I1752" t="str">
        <f t="shared" si="883"/>
        <v>635.387114188536i</v>
      </c>
      <c r="J1752" t="str">
        <f t="shared" si="877"/>
        <v>-545.471040009284+139.002368196797i</v>
      </c>
      <c r="K1752" t="str">
        <f t="shared" si="884"/>
        <v>0.278735801653197-1.0938109155114i</v>
      </c>
      <c r="L1752" t="str">
        <f t="shared" si="885"/>
        <v>0.0206490306531321-0.0688176953724043i</v>
      </c>
      <c r="M1752" t="str">
        <f t="shared" si="886"/>
        <v>0.299384832306329-1.1626286108838i</v>
      </c>
      <c r="N1752" t="str">
        <f t="shared" si="887"/>
        <v>-1.65776298854679i</v>
      </c>
      <c r="O1752" t="str">
        <f t="shared" si="888"/>
        <v>-0.0868570788202443-0.99622078268766i</v>
      </c>
      <c r="P1752" t="str">
        <f t="shared" si="889"/>
        <v>1.08685707882024+0.99622078268766i</v>
      </c>
      <c r="Q1752" t="str">
        <f t="shared" si="890"/>
        <v>-1.08685707882024+0.66154220585913i</v>
      </c>
      <c r="R1752" t="str">
        <f t="shared" si="891"/>
        <v>-0.3225754382475-1.11295042672483i</v>
      </c>
      <c r="S1752" t="str">
        <f t="shared" si="892"/>
        <v>0.171304771010001i</v>
      </c>
      <c r="T1752" t="str">
        <f t="shared" si="893"/>
        <v>0.19065371799558-0.0552587115824387i</v>
      </c>
      <c r="U1752" t="str">
        <f t="shared" si="894"/>
        <v>0.0000333333333333333-0.000697625748853303i</v>
      </c>
      <c r="V1752" t="str">
        <f t="shared" si="895"/>
        <v>6.66666666666667E-06-0.00697625748853303i</v>
      </c>
      <c r="W1752" t="str">
        <f t="shared" si="896"/>
        <v>0.0000276027067640663-0.000634320146671604i</v>
      </c>
      <c r="X1752" t="str">
        <f t="shared" si="897"/>
        <v>0.0000342860538188375-0.000633666159407077i</v>
      </c>
      <c r="Y1752" t="str">
        <f t="shared" si="898"/>
        <v>0.009+1.01661938270166i</v>
      </c>
      <c r="Z1752" t="str">
        <f t="shared" si="899"/>
        <v>-0.00748015878660214-0.000471473695183864i</v>
      </c>
      <c r="AA1752" t="str">
        <f t="shared" si="900"/>
        <v>0.105018434622145-11.8102558314084i</v>
      </c>
      <c r="AB1752" t="str">
        <f t="shared" si="901"/>
        <v>0.899205393632861-0.260623983746719i</v>
      </c>
      <c r="AC1752" t="str">
        <f t="shared" si="902"/>
        <v>0.966199555795271-1.12346878536761i</v>
      </c>
      <c r="AD1752" t="str">
        <f t="shared" si="903"/>
        <v>0.529035035642835+0.345405214856632i</v>
      </c>
      <c r="AE1752" t="str">
        <f t="shared" si="904"/>
        <v>-0.00379441659729991-0.0028331119559843i</v>
      </c>
      <c r="AF1752" t="str">
        <f t="shared" si="905"/>
        <v>-14.5018168206169-2.04077337398965i</v>
      </c>
      <c r="AG1752" t="str">
        <f t="shared" si="906"/>
        <v>1.01496827423103-0.022486590023079i</v>
      </c>
      <c r="AH1752" t="str">
        <f t="shared" si="907"/>
        <v>0.0474288377302869+0.0491594950065728i</v>
      </c>
      <c r="AI1752">
        <f t="shared" si="908"/>
        <v>-23.310412486723298</v>
      </c>
      <c r="AJ1752">
        <f t="shared" si="909"/>
        <v>46.026508536195713</v>
      </c>
      <c r="AK1752"/>
      <c r="AL1752"/>
      <c r="AM1752"/>
      <c r="AN1752"/>
    </row>
    <row r="1753" spans="1:40" x14ac:dyDescent="0.25">
      <c r="A1753"/>
      <c r="B1753">
        <f t="shared" si="875"/>
        <v>161900</v>
      </c>
      <c r="C1753" s="237" t="str">
        <f t="shared" si="878"/>
        <v>-2.91574154084433E-06+0.0151267600370393i</v>
      </c>
      <c r="D1753" s="208" t="str">
        <f t="shared" si="879"/>
        <v>-5.95702831102444+0.115971826950635i</v>
      </c>
      <c r="E1753" t="str">
        <f t="shared" si="880"/>
        <v>2870</v>
      </c>
      <c r="F1753" t="str">
        <f t="shared" si="881"/>
        <v>0.777000777000777</v>
      </c>
      <c r="G1753" t="str">
        <f t="shared" si="876"/>
        <v>0.777000777000777</v>
      </c>
      <c r="H1753" t="str">
        <f t="shared" si="882"/>
        <v>8.54546572250222+2.1556696188915i</v>
      </c>
      <c r="I1753" t="str">
        <f t="shared" si="883"/>
        <v>635.779813270234i</v>
      </c>
      <c r="J1753" t="str">
        <f t="shared" si="877"/>
        <v>-546.146738294074+139.088278189503i</v>
      </c>
      <c r="K1753" t="str">
        <f t="shared" si="884"/>
        <v>0.278411359243581-1.09321545808291i</v>
      </c>
      <c r="L1753" t="str">
        <f t="shared" si="885"/>
        <v>0.0206256340104023-0.0687822049971468i</v>
      </c>
      <c r="M1753" t="str">
        <f t="shared" si="886"/>
        <v>0.299036993253983-1.16199766308006i</v>
      </c>
      <c r="N1753" t="str">
        <f t="shared" si="887"/>
        <v>-1.65878756394144i</v>
      </c>
      <c r="O1753" t="str">
        <f t="shared" si="888"/>
        <v>-0.0878777363539327-0.996131268183721i</v>
      </c>
      <c r="P1753" t="str">
        <f t="shared" si="889"/>
        <v>1.08787773635393+0.996131268183721i</v>
      </c>
      <c r="Q1753" t="str">
        <f t="shared" si="890"/>
        <v>-1.08787773635393+0.662656295757719i</v>
      </c>
      <c r="R1753" t="str">
        <f t="shared" si="891"/>
        <v>-0.322561387775587-1.11214575143023i</v>
      </c>
      <c r="S1753" t="str">
        <f t="shared" si="892"/>
        <v>0.17141064540494i</v>
      </c>
      <c r="T1753" t="str">
        <f t="shared" si="893"/>
        <v>0.190633621037018-0.0552904556613265i</v>
      </c>
      <c r="U1753" t="str">
        <f t="shared" si="894"/>
        <v>0.0000333333333333333-0.000697194849687861i</v>
      </c>
      <c r="V1753" t="str">
        <f t="shared" si="895"/>
        <v>6.66666666666667E-06-0.00697194849687861i</v>
      </c>
      <c r="W1753" t="str">
        <f t="shared" si="896"/>
        <v>0.0000276027060234114-0.000633928491179933i</v>
      </c>
      <c r="X1753" t="str">
        <f t="shared" si="897"/>
        <v>0.000034277787729999-0.000633274995016999i</v>
      </c>
      <c r="Y1753" t="str">
        <f t="shared" si="898"/>
        <v>0.009+1.01724770123237i</v>
      </c>
      <c r="Z1753" t="str">
        <f t="shared" si="899"/>
        <v>-0.00747091972907717-0.000471002382579324i</v>
      </c>
      <c r="AA1753" t="str">
        <f t="shared" si="900"/>
        <v>0.104888494987023-11.8029531142991i</v>
      </c>
      <c r="AB1753" t="str">
        <f t="shared" si="901"/>
        <v>0.899110607684154-0.260773702552373i</v>
      </c>
      <c r="AC1753" t="str">
        <f t="shared" si="902"/>
        <v>0.965848899766039-1.12274540891045i</v>
      </c>
      <c r="AD1753" t="str">
        <f t="shared" si="903"/>
        <v>0.529395534646626+0.345398440222512i</v>
      </c>
      <c r="AE1753" t="str">
        <f t="shared" si="904"/>
        <v>-0.00379238805599284-0.00282979057959626i</v>
      </c>
      <c r="AF1753" t="str">
        <f t="shared" si="905"/>
        <v>-14.5024940335267-2.03969779194086i</v>
      </c>
      <c r="AG1753" t="str">
        <f t="shared" si="906"/>
        <v>1.01495874172962-0.0224881725134712i</v>
      </c>
      <c r="AH1753" t="str">
        <f t="shared" si="907"/>
        <v>0.0474136147185352+0.0491060277022288i</v>
      </c>
      <c r="AI1753">
        <f t="shared" si="908"/>
        <v>-23.316650816683445</v>
      </c>
      <c r="AJ1753">
        <f t="shared" si="909"/>
        <v>46.004543560131324</v>
      </c>
      <c r="AK1753"/>
      <c r="AL1753"/>
      <c r="AM1753"/>
      <c r="AN1753"/>
    </row>
    <row r="1754" spans="1:40" x14ac:dyDescent="0.25">
      <c r="A1754"/>
      <c r="B1754">
        <f t="shared" si="875"/>
        <v>162000</v>
      </c>
      <c r="C1754" s="237" t="str">
        <f t="shared" si="878"/>
        <v>-2.91214297107588E-06+0.0151174225315368i</v>
      </c>
      <c r="D1754" s="208" t="str">
        <f t="shared" si="879"/>
        <v>-5.9570282834354+0.115900239408449i</v>
      </c>
      <c r="E1754" t="str">
        <f t="shared" si="880"/>
        <v>2870</v>
      </c>
      <c r="F1754" t="str">
        <f t="shared" si="881"/>
        <v>0.777000777000777</v>
      </c>
      <c r="G1754" t="str">
        <f t="shared" si="876"/>
        <v>0.777000777000777</v>
      </c>
      <c r="H1754" t="str">
        <f t="shared" si="882"/>
        <v>8.54614182519382+2.15452346665873i</v>
      </c>
      <c r="I1754" t="str">
        <f t="shared" si="883"/>
        <v>636.172512351933i</v>
      </c>
      <c r="J1754" t="str">
        <f t="shared" si="877"/>
        <v>-546.82285406313+139.174188182208i</v>
      </c>
      <c r="K1754" t="str">
        <f t="shared" si="884"/>
        <v>0.278087471481065-1.09262059883828i</v>
      </c>
      <c r="L1754" t="str">
        <f t="shared" si="885"/>
        <v>0.020602275920682-0.0687467468834606i</v>
      </c>
      <c r="M1754" t="str">
        <f t="shared" si="886"/>
        <v>0.298689747401747-1.16136734572174i</v>
      </c>
      <c r="N1754" t="str">
        <f t="shared" si="887"/>
        <v>-1.65981213933609i</v>
      </c>
      <c r="O1754" t="str">
        <f t="shared" si="888"/>
        <v>-0.0888983016375589-0.996040707986354i</v>
      </c>
      <c r="P1754" t="str">
        <f t="shared" si="889"/>
        <v>1.08889830163756+0.996040707986354i</v>
      </c>
      <c r="Q1754" t="str">
        <f t="shared" si="890"/>
        <v>-1.08889830163756+0.663771431349736i</v>
      </c>
      <c r="R1754" t="str">
        <f t="shared" si="891"/>
        <v>-0.322547326692293-1.11134199298781i</v>
      </c>
      <c r="S1754" t="str">
        <f t="shared" si="892"/>
        <v>0.171516519799878i</v>
      </c>
      <c r="T1754" t="str">
        <f t="shared" si="893"/>
        <v>0.19061351094473-0.0553221949450164i</v>
      </c>
      <c r="U1754" t="str">
        <f t="shared" si="894"/>
        <v>0.0000333333333333334-0.000696764482496697i</v>
      </c>
      <c r="V1754" t="str">
        <f t="shared" si="895"/>
        <v>6.66666666666667E-06-0.00696764482496697i</v>
      </c>
      <c r="W1754" t="str">
        <f t="shared" si="896"/>
        <v>0.0000276027052822988-0.000633537319301236i</v>
      </c>
      <c r="X1754" t="str">
        <f t="shared" si="897"/>
        <v>0.0000342695369399087-0.000632884313472084i</v>
      </c>
      <c r="Y1754" t="str">
        <f t="shared" si="898"/>
        <v>0.009+1.01787601976309i</v>
      </c>
      <c r="Z1754" t="str">
        <f t="shared" si="899"/>
        <v>-0.00746169778332035-0.000470531985497299i</v>
      </c>
      <c r="AA1754" t="str">
        <f t="shared" si="900"/>
        <v>0.104758796516725-11.7956594275687i</v>
      </c>
      <c r="AB1754" t="str">
        <f t="shared" si="901"/>
        <v>0.899015759791116-0.2609233987418i</v>
      </c>
      <c r="AC1754" t="str">
        <f t="shared" si="902"/>
        <v>0.965498875168739-1.12202269077202i</v>
      </c>
      <c r="AD1754" t="str">
        <f t="shared" si="903"/>
        <v>0.529756056872039+0.345391306213858i</v>
      </c>
      <c r="AE1754" t="str">
        <f t="shared" si="904"/>
        <v>-0.0037903619381763-0.00282647271322327i</v>
      </c>
      <c r="AF1754" t="str">
        <f t="shared" si="905"/>
        <v>-14.5031701086292-2.03862322725028i</v>
      </c>
      <c r="AG1754" t="str">
        <f t="shared" si="906"/>
        <v>1.01494920566399-0.0224897540813365i</v>
      </c>
      <c r="AH1754" t="str">
        <f t="shared" si="907"/>
        <v>0.0473984013354318+0.049052615210866i</v>
      </c>
      <c r="AI1754">
        <f t="shared" si="908"/>
        <v>-23.322886479690222</v>
      </c>
      <c r="AJ1754">
        <f t="shared" si="909"/>
        <v>45.982573179238251</v>
      </c>
      <c r="AK1754"/>
      <c r="AL1754"/>
      <c r="AM1754"/>
      <c r="AN1754"/>
    </row>
    <row r="1755" spans="1:40" x14ac:dyDescent="0.25">
      <c r="A1755"/>
      <c r="B1755">
        <f t="shared" si="875"/>
        <v>162100</v>
      </c>
      <c r="C1755" s="237" t="str">
        <f t="shared" si="878"/>
        <v>-2.90855105915962E-06+0.015108096546706i</v>
      </c>
      <c r="D1755" s="208" t="str">
        <f t="shared" si="879"/>
        <v>-5.95702825589741+0.115828740191413i</v>
      </c>
      <c r="E1755" t="str">
        <f t="shared" si="880"/>
        <v>2870</v>
      </c>
      <c r="F1755" t="str">
        <f t="shared" si="881"/>
        <v>0.777000777000777</v>
      </c>
      <c r="G1755" t="str">
        <f t="shared" si="876"/>
        <v>0.777000777000777</v>
      </c>
      <c r="H1755" t="str">
        <f t="shared" si="882"/>
        <v>8.54681679250661+2.15337841890276i</v>
      </c>
      <c r="I1755" t="str">
        <f t="shared" si="883"/>
        <v>636.565211433632i</v>
      </c>
      <c r="J1755" t="str">
        <f t="shared" si="877"/>
        <v>-547.499387316452+139.260098174912i</v>
      </c>
      <c r="K1755" t="str">
        <f t="shared" si="884"/>
        <v>0.277764137129348-1.09202633697552i</v>
      </c>
      <c r="L1755" t="str">
        <f t="shared" si="885"/>
        <v>0.020578956302084-0.0687113209961643i</v>
      </c>
      <c r="M1755" t="str">
        <f t="shared" si="886"/>
        <v>0.298343093431432-1.16073765797168i</v>
      </c>
      <c r="N1755" t="str">
        <f t="shared" si="887"/>
        <v>-1.66083671473074i</v>
      </c>
      <c r="O1755" t="str">
        <f t="shared" si="888"/>
        <v>-0.0899187735997797-0.995949102190625i</v>
      </c>
      <c r="P1755" t="str">
        <f t="shared" si="889"/>
        <v>1.08991877359978+0.995949102190625i</v>
      </c>
      <c r="Q1755" t="str">
        <f t="shared" si="890"/>
        <v>-1.08991877359978+0.664887612540115i</v>
      </c>
      <c r="R1755" t="str">
        <f t="shared" si="891"/>
        <v>-0.322533254993731-1.11053914969324i</v>
      </c>
      <c r="S1755" t="str">
        <f t="shared" si="892"/>
        <v>0.171622394194816i</v>
      </c>
      <c r="T1755" t="str">
        <f t="shared" si="893"/>
        <v>0.190593387717429-0.0553539294294712i</v>
      </c>
      <c r="U1755" t="str">
        <f t="shared" si="894"/>
        <v>0.0000333333333333334-0.000696334646295281i</v>
      </c>
      <c r="V1755" t="str">
        <f t="shared" si="895"/>
        <v>6.66666666666667E-06-0.00696334646295281i</v>
      </c>
      <c r="W1755" t="str">
        <f t="shared" si="896"/>
        <v>0.0000276027045407288-0.000633146630140484i</v>
      </c>
      <c r="X1755" t="str">
        <f t="shared" si="897"/>
        <v>0.0000342613014108327-0.000632494113879123i</v>
      </c>
      <c r="Y1755" t="str">
        <f t="shared" si="898"/>
        <v>0.009+1.01850433829381i</v>
      </c>
      <c r="Z1755" t="str">
        <f t="shared" si="899"/>
        <v>-0.00745249290709601-0.000470062501419413i</v>
      </c>
      <c r="AA1755" t="str">
        <f t="shared" si="900"/>
        <v>0.104629338614458-11.7883747544687i</v>
      </c>
      <c r="AB1755" t="str">
        <f t="shared" si="901"/>
        <v>0.898920849947675-0.261073072295958i</v>
      </c>
      <c r="AC1755" t="str">
        <f t="shared" si="902"/>
        <v>0.96514948062712-1.1213006300706i</v>
      </c>
      <c r="AD1755" t="str">
        <f t="shared" si="903"/>
        <v>0.530116601978259+0.345383812771211i</v>
      </c>
      <c r="AE1755" t="str">
        <f t="shared" si="904"/>
        <v>-0.00378833823719581-0.00282315835087309i</v>
      </c>
      <c r="AF1755" t="str">
        <f t="shared" si="905"/>
        <v>-14.503845048404-2.03754967871135i</v>
      </c>
      <c r="AG1755" t="str">
        <f t="shared" si="906"/>
        <v>1.01493966603807-0.0224913347137884i</v>
      </c>
      <c r="AH1755" t="str">
        <f t="shared" si="907"/>
        <v>0.0473831975455087+0.0489992574397614i</v>
      </c>
      <c r="AI1755">
        <f t="shared" si="908"/>
        <v>-23.329119480225437</v>
      </c>
      <c r="AJ1755">
        <f t="shared" si="909"/>
        <v>45.960597400173661</v>
      </c>
      <c r="AK1755"/>
      <c r="AL1755"/>
      <c r="AM1755"/>
      <c r="AN1755"/>
    </row>
    <row r="1756" spans="1:40" x14ac:dyDescent="0.25">
      <c r="A1756"/>
      <c r="B1756">
        <f t="shared" si="875"/>
        <v>162200</v>
      </c>
      <c r="C1756" s="237" t="str">
        <f t="shared" si="878"/>
        <v>-2.90496578868184E-06+0.0150987820612388i</v>
      </c>
      <c r="D1756" s="208" t="str">
        <f t="shared" si="879"/>
        <v>-5.95702822841034+0.115757329136164i</v>
      </c>
      <c r="E1756" t="str">
        <f t="shared" si="880"/>
        <v>2870</v>
      </c>
      <c r="F1756" t="str">
        <f t="shared" si="881"/>
        <v>0.777000777000777</v>
      </c>
      <c r="G1756" t="str">
        <f t="shared" si="876"/>
        <v>0.777000777000777</v>
      </c>
      <c r="H1756" t="str">
        <f t="shared" si="882"/>
        <v>8.54749062691358+2.15223447425478i</v>
      </c>
      <c r="I1756" t="str">
        <f t="shared" si="883"/>
        <v>636.957910515331i</v>
      </c>
      <c r="J1756" t="str">
        <f t="shared" si="877"/>
        <v>-548.17633805404+139.346008167618i</v>
      </c>
      <c r="K1756" t="str">
        <f t="shared" si="884"/>
        <v>0.277441354955497-1.09143267169384i</v>
      </c>
      <c r="L1756" t="str">
        <f t="shared" si="885"/>
        <v>0.0205556750729303-0.0686759273001005i</v>
      </c>
      <c r="M1756" t="str">
        <f t="shared" si="886"/>
        <v>0.297997030028427-1.16010859899394i</v>
      </c>
      <c r="N1756" t="str">
        <f t="shared" si="887"/>
        <v>-1.66186129012539i</v>
      </c>
      <c r="O1756" t="str">
        <f t="shared" si="888"/>
        <v>-0.0909391511693501-0.995856450892697i</v>
      </c>
      <c r="P1756" t="str">
        <f t="shared" si="889"/>
        <v>1.09093915116935+0.995856450892697i</v>
      </c>
      <c r="Q1756" t="str">
        <f t="shared" si="890"/>
        <v>-1.09093915116935+0.666004839232693i</v>
      </c>
      <c r="R1756" t="str">
        <f t="shared" si="891"/>
        <v>-0.322519172676022-1.10973721984639i</v>
      </c>
      <c r="S1756" t="str">
        <f t="shared" si="892"/>
        <v>0.171728268589754i</v>
      </c>
      <c r="T1756" t="str">
        <f t="shared" si="893"/>
        <v>0.190573251353828-0.0553856591106532i</v>
      </c>
      <c r="U1756" t="str">
        <f t="shared" si="894"/>
        <v>0.0000333333333333333-0.000695905340101507i</v>
      </c>
      <c r="V1756" t="str">
        <f t="shared" si="895"/>
        <v>6.66666666666667E-06-0.00695905340101507i</v>
      </c>
      <c r="W1756" t="str">
        <f t="shared" si="896"/>
        <v>0.000027602703798701-0.000632756422804853i</v>
      </c>
      <c r="X1756" t="str">
        <f t="shared" si="897"/>
        <v>0.000034253081105153-0.000632104395347107i</v>
      </c>
      <c r="Y1756" t="str">
        <f t="shared" si="898"/>
        <v>0.009+1.01913265682453i</v>
      </c>
      <c r="Z1756" t="str">
        <f t="shared" si="899"/>
        <v>-0.00744330505829843-0.00046959392783602i</v>
      </c>
      <c r="AA1756" t="str">
        <f t="shared" si="900"/>
        <v>0.104500120685266-11.7810990782914i</v>
      </c>
      <c r="AB1756" t="str">
        <f t="shared" si="901"/>
        <v>0.898825878147762-0.261222723195804i</v>
      </c>
      <c r="AC1756" t="str">
        <f t="shared" si="902"/>
        <v>0.96480071476866-1.12057922592579i</v>
      </c>
      <c r="AD1756" t="str">
        <f t="shared" si="903"/>
        <v>0.530477169624327+0.345375959835423i</v>
      </c>
      <c r="AE1756" t="str">
        <f t="shared" si="904"/>
        <v>-0.00378631694641733-0.0028198474865689i</v>
      </c>
      <c r="AF1756" t="str">
        <f t="shared" si="905"/>
        <v>-14.5045188553239-2.03647714511862i</v>
      </c>
      <c r="AG1756" t="str">
        <f t="shared" si="906"/>
        <v>1.01493012285579-0.0224929143979649i</v>
      </c>
      <c r="AH1756" t="str">
        <f t="shared" si="907"/>
        <v>0.0473680033134061+0.048945954296422i</v>
      </c>
      <c r="AI1756">
        <f t="shared" si="908"/>
        <v>-23.335349822764037</v>
      </c>
      <c r="AJ1756">
        <f t="shared" si="909"/>
        <v>45.938616229578017</v>
      </c>
      <c r="AK1756"/>
      <c r="AL1756"/>
      <c r="AM1756"/>
      <c r="AN1756"/>
    </row>
    <row r="1757" spans="1:40" x14ac:dyDescent="0.25">
      <c r="A1757"/>
      <c r="B1757">
        <f t="shared" si="875"/>
        <v>162300</v>
      </c>
      <c r="C1757" s="237" t="str">
        <f t="shared" si="878"/>
        <v>-2.90138714327923E-06+0.0150894790538793i</v>
      </c>
      <c r="D1757" s="208" t="str">
        <f t="shared" si="879"/>
        <v>-5.95702820097406+0.115686006079741i</v>
      </c>
      <c r="E1757" t="str">
        <f t="shared" si="880"/>
        <v>2870</v>
      </c>
      <c r="F1757" t="str">
        <f t="shared" si="881"/>
        <v>0.777000777000777</v>
      </c>
      <c r="G1757" t="str">
        <f t="shared" si="876"/>
        <v>0.777000777000777</v>
      </c>
      <c r="H1757" t="str">
        <f t="shared" si="882"/>
        <v>8.54816333088119+2.15109163134765i</v>
      </c>
      <c r="I1757" t="str">
        <f t="shared" si="883"/>
        <v>637.350609597029i</v>
      </c>
      <c r="J1757" t="str">
        <f t="shared" si="877"/>
        <v>-548.853706275895+139.431918160323i</v>
      </c>
      <c r="K1757" t="str">
        <f t="shared" si="884"/>
        <v>0.277119123729915-1.09083960219356i</v>
      </c>
      <c r="L1757" t="str">
        <f t="shared" si="885"/>
        <v>0.0205324321517511-0.0686405657601357i</v>
      </c>
      <c r="M1757" t="str">
        <f t="shared" si="886"/>
        <v>0.297651555881666-1.1594801679537i</v>
      </c>
      <c r="N1757" t="str">
        <f t="shared" si="887"/>
        <v>-1.66288586552005i</v>
      </c>
      <c r="O1757" t="str">
        <f t="shared" si="888"/>
        <v>-0.0919594332751339-0.99576275418983i</v>
      </c>
      <c r="P1757" t="str">
        <f t="shared" si="889"/>
        <v>1.09195943327513+0.99576275418983i</v>
      </c>
      <c r="Q1757" t="str">
        <f t="shared" si="890"/>
        <v>-1.09195943327513+0.66712311133022i</v>
      </c>
      <c r="R1757" t="str">
        <f t="shared" si="891"/>
        <v>-0.322505079735277-1.1089362017513i</v>
      </c>
      <c r="S1757" t="str">
        <f t="shared" si="892"/>
        <v>0.171834142984692i</v>
      </c>
      <c r="T1757" t="str">
        <f t="shared" si="893"/>
        <v>0.190553101852634-0.0554173839845211i</v>
      </c>
      <c r="U1757" t="str">
        <f t="shared" si="894"/>
        <v>0.0000333333333333333-0.000695476562935703i</v>
      </c>
      <c r="V1757" t="str">
        <f t="shared" si="895"/>
        <v>6.66666666666667E-06-0.00695476562935703i</v>
      </c>
      <c r="W1757" t="str">
        <f t="shared" si="896"/>
        <v>0.0000276027030562158-0.000632366696403735i</v>
      </c>
      <c r="X1757" t="str">
        <f t="shared" si="897"/>
        <v>0.0000342448759853686-0.000631715156987234i</v>
      </c>
      <c r="Y1757" t="str">
        <f t="shared" si="898"/>
        <v>0.009+1.01976097535525i</v>
      </c>
      <c r="Z1757" t="str">
        <f t="shared" si="899"/>
        <v>-0.00743413419495191-0.00046912626224621i</v>
      </c>
      <c r="AA1757" t="str">
        <f t="shared" si="900"/>
        <v>0.104371142136035-11.7738323823709i</v>
      </c>
      <c r="AB1757" t="str">
        <f t="shared" si="901"/>
        <v>0.898730844385278-0.261372351422278i</v>
      </c>
      <c r="AC1757" t="str">
        <f t="shared" si="902"/>
        <v>0.964452576224565-1.1198584774583i</v>
      </c>
      <c r="AD1757" t="str">
        <f t="shared" si="903"/>
        <v>0.530837759469216+0.345367747347627i</v>
      </c>
      <c r="AE1757" t="str">
        <f t="shared" si="904"/>
        <v>-0.00378429805922817-0.00281654011434945i</v>
      </c>
      <c r="AF1757" t="str">
        <f t="shared" si="905"/>
        <v>-14.5051915318552-2.03540562526791i</v>
      </c>
      <c r="AG1757" t="str">
        <f t="shared" si="906"/>
        <v>1.01492057612107-0.022494493121034i</v>
      </c>
      <c r="AH1757" t="str">
        <f t="shared" si="907"/>
        <v>0.0473528186038857+0.0488927056885906i</v>
      </c>
      <c r="AI1757">
        <f t="shared" si="908"/>
        <v>-23.341577511772265</v>
      </c>
      <c r="AJ1757">
        <f t="shared" si="909"/>
        <v>45.916629674070613</v>
      </c>
      <c r="AK1757"/>
      <c r="AL1757"/>
      <c r="AM1757"/>
      <c r="AN1757"/>
    </row>
    <row r="1758" spans="1:40" x14ac:dyDescent="0.25">
      <c r="A1758"/>
      <c r="B1758">
        <f t="shared" si="875"/>
        <v>162400</v>
      </c>
      <c r="C1758" s="237" t="str">
        <f t="shared" si="878"/>
        <v>-0.0000028978151066389+0.0150801875034242i</v>
      </c>
      <c r="D1758" s="208" t="str">
        <f t="shared" si="879"/>
        <v>-5.95702817358845+0.115614770859586i</v>
      </c>
      <c r="E1758" t="str">
        <f t="shared" si="880"/>
        <v>2870</v>
      </c>
      <c r="F1758" t="str">
        <f t="shared" si="881"/>
        <v>0.777000777000777</v>
      </c>
      <c r="G1758" t="str">
        <f t="shared" si="876"/>
        <v>0.777000777000777</v>
      </c>
      <c r="H1758" t="str">
        <f t="shared" si="882"/>
        <v>8.54883490686936+2.1499498888158i</v>
      </c>
      <c r="I1758" t="str">
        <f t="shared" si="883"/>
        <v>637.743308678728i</v>
      </c>
      <c r="J1758" t="str">
        <f t="shared" si="877"/>
        <v>-549.531491982016+139.517828153028i</v>
      </c>
      <c r="K1758" t="str">
        <f t="shared" si="884"/>
        <v>0.276797442226358-1.09024712767617i</v>
      </c>
      <c r="L1758" t="str">
        <f t="shared" si="885"/>
        <v>0.020509227457285-0.0686052363411613i</v>
      </c>
      <c r="M1758" t="str">
        <f t="shared" si="886"/>
        <v>0.297306669683643-1.15885236401733i</v>
      </c>
      <c r="N1758" t="str">
        <f t="shared" si="887"/>
        <v>-1.6639104409147i</v>
      </c>
      <c r="O1758" t="str">
        <f t="shared" si="888"/>
        <v>-0.0929796188460653-0.995668012180386i</v>
      </c>
      <c r="P1758" t="str">
        <f t="shared" si="889"/>
        <v>1.09297961884607+0.995668012180386i</v>
      </c>
      <c r="Q1758" t="str">
        <f t="shared" si="890"/>
        <v>-1.09297961884607+0.668242428734314i</v>
      </c>
      <c r="R1758" t="str">
        <f t="shared" si="891"/>
        <v>-0.32249097616762-1.10813609371623i</v>
      </c>
      <c r="S1758" t="str">
        <f t="shared" si="892"/>
        <v>0.171940017379631i</v>
      </c>
      <c r="T1758" t="str">
        <f t="shared" si="893"/>
        <v>0.190532939212565-0.0554491040470348i</v>
      </c>
      <c r="U1758" t="str">
        <f t="shared" si="894"/>
        <v>0.0000333333333333333-0.000695048313820596i</v>
      </c>
      <c r="V1758" t="str">
        <f t="shared" si="895"/>
        <v>6.66666666666667E-06-0.00695048313820596i</v>
      </c>
      <c r="W1758" t="str">
        <f t="shared" si="896"/>
        <v>0.0000276027023132729-0.000631977450048696i</v>
      </c>
      <c r="X1758" t="str">
        <f t="shared" si="897"/>
        <v>0.0000342366860140922-0.000631326397912873i</v>
      </c>
      <c r="Y1758" t="str">
        <f t="shared" si="898"/>
        <v>0.009+1.02038929388596i</v>
      </c>
      <c r="Z1758" t="str">
        <f t="shared" si="899"/>
        <v>-0.00742498027520983-0.00046865950215774i</v>
      </c>
      <c r="AA1758" t="str">
        <f t="shared" si="900"/>
        <v>0.104242402375485-11.7665746500822i</v>
      </c>
      <c r="AB1758" t="str">
        <f t="shared" si="901"/>
        <v>0.898635748654177-0.261521956956325i</v>
      </c>
      <c r="AC1758" t="str">
        <f t="shared" si="902"/>
        <v>0.964105063629765-1.11913838379021i</v>
      </c>
      <c r="AD1758" t="str">
        <f t="shared" si="903"/>
        <v>0.53119837117176+0.34535917524928i</v>
      </c>
      <c r="AE1758" t="str">
        <f t="shared" si="904"/>
        <v>-0.00378228156903598-0.002813236228269i</v>
      </c>
      <c r="AF1758" t="str">
        <f t="shared" si="905"/>
        <v>-14.5058630804578-2.03433511795621i</v>
      </c>
      <c r="AG1758" t="str">
        <f t="shared" si="906"/>
        <v>1.01491102583786-0.0224960708701888i</v>
      </c>
      <c r="AH1758" t="str">
        <f t="shared" si="907"/>
        <v>0.0473376433818163+0.0488395115242407i</v>
      </c>
      <c r="AI1758">
        <f t="shared" si="908"/>
        <v>-23.347802551709364</v>
      </c>
      <c r="AJ1758">
        <f t="shared" si="909"/>
        <v>45.894637740255526</v>
      </c>
      <c r="AK1758"/>
      <c r="AL1758"/>
      <c r="AM1758"/>
      <c r="AN1758"/>
    </row>
    <row r="1759" spans="1:40" x14ac:dyDescent="0.25">
      <c r="A1759"/>
      <c r="B1759">
        <f t="shared" si="875"/>
        <v>162500</v>
      </c>
      <c r="C1759" s="237" t="str">
        <f t="shared" si="878"/>
        <v>-2.89424966249808E-06+0.0150709073887221i</v>
      </c>
      <c r="D1759" s="208" t="str">
        <f t="shared" si="879"/>
        <v>-5.95702814625337+0.115543623313536i</v>
      </c>
      <c r="E1759" t="str">
        <f t="shared" si="880"/>
        <v>2870</v>
      </c>
      <c r="F1759" t="str">
        <f t="shared" si="881"/>
        <v>0.777000777000777</v>
      </c>
      <c r="G1759" t="str">
        <f t="shared" si="876"/>
        <v>0.777000777000777</v>
      </c>
      <c r="H1759" t="str">
        <f t="shared" si="882"/>
        <v>8.54950535733156+2.14880924529524i</v>
      </c>
      <c r="I1759" t="str">
        <f t="shared" si="883"/>
        <v>638.136007760427i</v>
      </c>
      <c r="J1759" t="str">
        <f t="shared" si="877"/>
        <v>-550.209695172402+139.603738145733i</v>
      </c>
      <c r="K1759" t="str">
        <f t="shared" si="884"/>
        <v>0.276476309221908-1.0896552473443i</v>
      </c>
      <c r="L1759" t="str">
        <f t="shared" si="885"/>
        <v>0.0204860609084776-0.0685699390080927i</v>
      </c>
      <c r="M1759" t="str">
        <f t="shared" si="886"/>
        <v>0.296962370130386-1.15822518635239i</v>
      </c>
      <c r="N1759" t="str">
        <f t="shared" si="887"/>
        <v>-1.66493501630935i</v>
      </c>
      <c r="O1759" t="str">
        <f t="shared" si="888"/>
        <v>-0.0939997068112095-0.995572224963818i</v>
      </c>
      <c r="P1759" t="str">
        <f t="shared" si="889"/>
        <v>1.09399970681121+0.995572224963818i</v>
      </c>
      <c r="Q1759" t="str">
        <f t="shared" si="890"/>
        <v>-1.09399970681121+0.669362791345532i</v>
      </c>
      <c r="R1759" t="str">
        <f t="shared" si="891"/>
        <v>-0.322476861969133-1.10733689405356i</v>
      </c>
      <c r="S1759" t="str">
        <f t="shared" si="892"/>
        <v>0.172045891774569i</v>
      </c>
      <c r="T1759" t="str">
        <f t="shared" si="893"/>
        <v>0.190512763432326-0.0554808192941441i</v>
      </c>
      <c r="U1759" t="str">
        <f t="shared" si="894"/>
        <v>0.0000333333333333334-0.000694620591781323i</v>
      </c>
      <c r="V1759" t="str">
        <f t="shared" si="895"/>
        <v>6.66666666666667E-06-0.00694620591781323i</v>
      </c>
      <c r="W1759" t="str">
        <f t="shared" si="896"/>
        <v>0.0000276027015698726-0.0006315886828535i</v>
      </c>
      <c r="X1759" t="str">
        <f t="shared" si="897"/>
        <v>0.0000342285111540535-0.000630938117239582i</v>
      </c>
      <c r="Y1759" t="str">
        <f t="shared" si="898"/>
        <v>0.009+1.02101761241668i</v>
      </c>
      <c r="Z1759" t="str">
        <f t="shared" si="899"/>
        <v>-0.00741584325735442-0.000468193645087026i</v>
      </c>
      <c r="AA1759" t="str">
        <f t="shared" si="900"/>
        <v>0.104113900814159-11.7593258648414i</v>
      </c>
      <c r="AB1759" t="str">
        <f t="shared" si="901"/>
        <v>0.898540590948351-0.261671539778842i</v>
      </c>
      <c r="AC1759" t="str">
        <f t="shared" si="902"/>
        <v>0.963758175622914-1.11841894404473i</v>
      </c>
      <c r="AD1759" t="str">
        <f t="shared" si="903"/>
        <v>0.531559004390681+0.345350243482114i</v>
      </c>
      <c r="AE1759" t="str">
        <f t="shared" si="904"/>
        <v>-0.00378026746926909-0.00280993582239705i</v>
      </c>
      <c r="AF1759" t="str">
        <f t="shared" si="905"/>
        <v>-14.5065335035849-2.0332656219817i</v>
      </c>
      <c r="AG1759" t="str">
        <f t="shared" si="906"/>
        <v>1.01490147201009-0.0224976476326492i</v>
      </c>
      <c r="AH1759" t="str">
        <f t="shared" si="907"/>
        <v>0.0473224776121809+0.0487863717115757i</v>
      </c>
      <c r="AI1759">
        <f t="shared" si="908"/>
        <v>-23.354024947026911</v>
      </c>
      <c r="AJ1759">
        <f t="shared" si="909"/>
        <v>45.872640434717098</v>
      </c>
      <c r="AK1759"/>
      <c r="AL1759"/>
      <c r="AM1759"/>
      <c r="AN1759"/>
    </row>
    <row r="1760" spans="1:40" x14ac:dyDescent="0.25">
      <c r="A1760"/>
      <c r="B1760">
        <f t="shared" si="875"/>
        <v>162600</v>
      </c>
      <c r="C1760" s="237" t="str">
        <f t="shared" si="878"/>
        <v>-2.89069079464416E-06+0.0150616386886741i</v>
      </c>
      <c r="D1760" s="208" t="str">
        <f t="shared" si="879"/>
        <v>-5.95702811896872+0.115472563279835i</v>
      </c>
      <c r="E1760" t="str">
        <f t="shared" si="880"/>
        <v>2870</v>
      </c>
      <c r="F1760" t="str">
        <f t="shared" si="881"/>
        <v>0.777000777000777</v>
      </c>
      <c r="G1760" t="str">
        <f t="shared" si="876"/>
        <v>0.777000777000777</v>
      </c>
      <c r="H1760" t="str">
        <f t="shared" si="882"/>
        <v>8.55017468471479+2.14766969942361i</v>
      </c>
      <c r="I1760" t="str">
        <f t="shared" si="883"/>
        <v>638.528706842126i</v>
      </c>
      <c r="J1760" t="str">
        <f t="shared" si="877"/>
        <v>-550.888315847055+139.689648138438i</v>
      </c>
      <c r="K1760" t="str">
        <f t="shared" si="884"/>
        <v>0.276155723496965-1.08906396040171i</v>
      </c>
      <c r="L1760" t="str">
        <f t="shared" si="885"/>
        <v>0.0204629324244815-0.0685346737258701i</v>
      </c>
      <c r="M1760" t="str">
        <f t="shared" si="886"/>
        <v>0.296618655921446-1.15759863412758i</v>
      </c>
      <c r="N1760" t="str">
        <f t="shared" si="887"/>
        <v>-1.665959591704i</v>
      </c>
      <c r="O1760" t="str">
        <f t="shared" si="888"/>
        <v>-0.0950196960997248-0.99547539264068i</v>
      </c>
      <c r="P1760" t="str">
        <f t="shared" si="889"/>
        <v>1.09501969609972+0.99547539264068i</v>
      </c>
      <c r="Q1760" t="str">
        <f t="shared" si="890"/>
        <v>-1.09501969609972+0.67048419906332i</v>
      </c>
      <c r="R1760" t="str">
        <f t="shared" si="891"/>
        <v>-0.322462737135932-1.10653860107982i</v>
      </c>
      <c r="S1760" t="str">
        <f t="shared" si="892"/>
        <v>0.172151766169507i</v>
      </c>
      <c r="T1760" t="str">
        <f t="shared" si="893"/>
        <v>0.190492574510627-0.0555125297218042i</v>
      </c>
      <c r="U1760" t="str">
        <f t="shared" si="894"/>
        <v>0.0000333333333333332-0.000694193395845414i</v>
      </c>
      <c r="V1760" t="str">
        <f t="shared" si="895"/>
        <v>6.66666666666667E-06-0.00694193395845414i</v>
      </c>
      <c r="W1760" t="str">
        <f t="shared" si="896"/>
        <v>0.0000276027008260146-0.000631200393934081i</v>
      </c>
      <c r="X1760" t="str">
        <f t="shared" si="897"/>
        <v>0.0000342203513680945-0.000630550314085089i</v>
      </c>
      <c r="Y1760" t="str">
        <f t="shared" si="898"/>
        <v>0.009+1.0216459309474i</v>
      </c>
      <c r="Z1760" t="str">
        <f t="shared" si="899"/>
        <v>-0.00740672309979622-0.000467728688559073i</v>
      </c>
      <c r="AA1760" t="str">
        <f t="shared" si="900"/>
        <v>0.10398563686442-11.7520860101054i</v>
      </c>
      <c r="AB1760" t="str">
        <f t="shared" si="901"/>
        <v>0.898445371261716-0.261821099870751i</v>
      </c>
      <c r="AC1760" t="str">
        <f t="shared" si="902"/>
        <v>0.963411910846333-1.11770015734635i</v>
      </c>
      <c r="AD1760" t="str">
        <f t="shared" si="903"/>
        <v>0.5319196587846+0.345340951988169i</v>
      </c>
      <c r="AE1760" t="str">
        <f t="shared" si="904"/>
        <v>-0.00377825575337644-0.00280663889081849i</v>
      </c>
      <c r="AF1760" t="str">
        <f t="shared" si="905"/>
        <v>-14.5072028036835-2.03219713614378i</v>
      </c>
      <c r="AG1760" t="str">
        <f t="shared" si="906"/>
        <v>1.0148919146417-0.0224992233956623i</v>
      </c>
      <c r="AH1760" t="str">
        <f t="shared" si="907"/>
        <v>0.0473073212600756+0.0487332861590305i</v>
      </c>
      <c r="AI1760">
        <f t="shared" si="908"/>
        <v>-23.360244702168718</v>
      </c>
      <c r="AJ1760">
        <f t="shared" si="909"/>
        <v>45.85063776402172</v>
      </c>
      <c r="AK1760"/>
      <c r="AL1760"/>
      <c r="AM1760"/>
      <c r="AN1760"/>
    </row>
    <row r="1761" spans="1:40" x14ac:dyDescent="0.25">
      <c r="A1761"/>
      <c r="B1761">
        <f t="shared" si="875"/>
        <v>162700</v>
      </c>
      <c r="C1761" s="237" t="str">
        <f t="shared" si="878"/>
        <v>-2.88713848691416E-06+0.0150523813822328i</v>
      </c>
      <c r="D1761" s="208" t="str">
        <f t="shared" si="879"/>
        <v>-5.95702809173436+0.115401590597118i</v>
      </c>
      <c r="E1761" t="str">
        <f t="shared" si="880"/>
        <v>2870</v>
      </c>
      <c r="F1761" t="str">
        <f t="shared" si="881"/>
        <v>0.777000777000777</v>
      </c>
      <c r="G1761" t="str">
        <f t="shared" si="876"/>
        <v>0.777000777000777</v>
      </c>
      <c r="H1761" t="str">
        <f t="shared" si="882"/>
        <v>8.55084289145958+2.14653124984012i</v>
      </c>
      <c r="I1761" t="str">
        <f t="shared" si="883"/>
        <v>638.921405923824i</v>
      </c>
      <c r="J1761" t="str">
        <f t="shared" si="877"/>
        <v>-551.567354005974+139.775558131143i</v>
      </c>
      <c r="K1761" t="str">
        <f t="shared" si="884"/>
        <v>0.275835683835237-1.08847326605332i</v>
      </c>
      <c r="L1761" t="str">
        <f t="shared" si="885"/>
        <v>0.0204398419246552-0.0684994404594586i</v>
      </c>
      <c r="M1761" t="str">
        <f t="shared" si="886"/>
        <v>0.296275525759892-1.15697270651278i</v>
      </c>
      <c r="N1761" t="str">
        <f t="shared" si="887"/>
        <v>-1.66698416709865i</v>
      </c>
      <c r="O1761" t="str">
        <f t="shared" si="888"/>
        <v>-0.0960395856408726-0.995377515312622i</v>
      </c>
      <c r="P1761" t="str">
        <f t="shared" si="889"/>
        <v>1.09603958564087+0.995377515312622i</v>
      </c>
      <c r="Q1761" t="str">
        <f t="shared" si="890"/>
        <v>-1.09603958564087+0.671606651786028i</v>
      </c>
      <c r="R1761" t="str">
        <f t="shared" si="891"/>
        <v>-0.322448601664123-1.10574121311569i</v>
      </c>
      <c r="S1761" t="str">
        <f t="shared" si="892"/>
        <v>0.172257640564445i</v>
      </c>
      <c r="T1761" t="str">
        <f t="shared" si="893"/>
        <v>0.190472372446176-0.0555442353259664i</v>
      </c>
      <c r="U1761" t="str">
        <f t="shared" si="894"/>
        <v>0.0000333333333333333-0.000693766725042806i</v>
      </c>
      <c r="V1761" t="str">
        <f t="shared" si="895"/>
        <v>6.66666666666667E-06-0.00693766725042806i</v>
      </c>
      <c r="W1761" t="str">
        <f t="shared" si="896"/>
        <v>0.0000276027000816991-0.000630812582408566i</v>
      </c>
      <c r="X1761" t="str">
        <f t="shared" si="897"/>
        <v>0.0000342122066191733-0.000630162987569303i</v>
      </c>
      <c r="Y1761" t="str">
        <f t="shared" si="898"/>
        <v>0.009+1.02227424947812i</v>
      </c>
      <c r="Z1761" t="str">
        <f t="shared" si="899"/>
        <v>-0.00739761976107372-0.000467264630107478i</v>
      </c>
      <c r="AA1761" t="str">
        <f t="shared" si="900"/>
        <v>0.103857609940441-11.7448550693721i</v>
      </c>
      <c r="AB1761" t="str">
        <f t="shared" si="901"/>
        <v>0.898350089588178-0.261970637212959i</v>
      </c>
      <c r="AC1761" t="str">
        <f t="shared" si="902"/>
        <v>0.963066267946029-1.11698202282076i</v>
      </c>
      <c r="AD1761" t="str">
        <f t="shared" si="903"/>
        <v>0.532280334012039+0.345331300709783i</v>
      </c>
      <c r="AE1761" t="str">
        <f t="shared" si="904"/>
        <v>-0.0037762464148277-0.00280334542763361i</v>
      </c>
      <c r="AF1761" t="str">
        <f t="shared" si="905"/>
        <v>-14.5078709831939-2.031129659243i</v>
      </c>
      <c r="AG1761" t="str">
        <f t="shared" si="906"/>
        <v>1.01488235373665-0.0225007981465029i</v>
      </c>
      <c r="AH1761" t="str">
        <f t="shared" si="907"/>
        <v>0.0472921742907106+0.0486802547752702i</v>
      </c>
      <c r="AI1761">
        <f t="shared" si="908"/>
        <v>-23.366461821570745</v>
      </c>
      <c r="AJ1761">
        <f t="shared" si="909"/>
        <v>45.828629734716692</v>
      </c>
      <c r="AK1761"/>
      <c r="AL1761"/>
      <c r="AM1761"/>
      <c r="AN1761"/>
    </row>
    <row r="1762" spans="1:40" x14ac:dyDescent="0.25">
      <c r="A1762"/>
      <c r="B1762">
        <f t="shared" si="875"/>
        <v>162800</v>
      </c>
      <c r="C1762" s="237" t="str">
        <f t="shared" si="878"/>
        <v>-2.88359272319481E-06+0.0150431354484025i</v>
      </c>
      <c r="D1762" s="208" t="str">
        <f t="shared" si="879"/>
        <v>-5.95702806455017+0.115330705104419i</v>
      </c>
      <c r="E1762" t="str">
        <f t="shared" si="880"/>
        <v>2870</v>
      </c>
      <c r="F1762" t="str">
        <f t="shared" si="881"/>
        <v>0.777000777000777</v>
      </c>
      <c r="G1762" t="str">
        <f t="shared" si="876"/>
        <v>0.777000777000777</v>
      </c>
      <c r="H1762" t="str">
        <f t="shared" si="882"/>
        <v>8.55150998000005+2.14539389518558i</v>
      </c>
      <c r="I1762" t="str">
        <f t="shared" si="883"/>
        <v>639.314105005523i</v>
      </c>
      <c r="J1762" t="str">
        <f t="shared" si="877"/>
        <v>-552.24680964916+139.861468123849i</v>
      </c>
      <c r="K1762" t="str">
        <f t="shared" si="884"/>
        <v>0.275516189023735-1.08788316350519i</v>
      </c>
      <c r="L1762" t="str">
        <f t="shared" si="885"/>
        <v>0.0204167893285629-0.0684642391738476i</v>
      </c>
      <c r="M1762" t="str">
        <f t="shared" si="886"/>
        <v>0.295932978352298-1.15634740267904i</v>
      </c>
      <c r="N1762" t="str">
        <f t="shared" si="887"/>
        <v>-1.66800874249331i</v>
      </c>
      <c r="O1762" t="str">
        <f t="shared" si="888"/>
        <v>-0.0970593743640289-0.995278593082391i</v>
      </c>
      <c r="P1762" t="str">
        <f t="shared" si="889"/>
        <v>1.09705937436403+0.995278593082391i</v>
      </c>
      <c r="Q1762" t="str">
        <f t="shared" si="890"/>
        <v>-1.09705937436403+0.672730149410919i</v>
      </c>
      <c r="R1762" t="str">
        <f t="shared" si="891"/>
        <v>-0.322434455549797-1.10494472848595i</v>
      </c>
      <c r="S1762" t="str">
        <f t="shared" si="892"/>
        <v>0.172363514959383i</v>
      </c>
      <c r="T1762" t="str">
        <f t="shared" si="893"/>
        <v>0.190452157237679-0.055575936102578i</v>
      </c>
      <c r="U1762" t="str">
        <f t="shared" si="894"/>
        <v>0.0000333333333333333-0.000693340578405803i</v>
      </c>
      <c r="V1762" t="str">
        <f t="shared" si="895"/>
        <v>6.66666666666667E-06-0.00693340578405803i</v>
      </c>
      <c r="W1762" t="str">
        <f t="shared" si="896"/>
        <v>0.0000276026993369261-0.00063042524739723i</v>
      </c>
      <c r="X1762" t="str">
        <f t="shared" si="897"/>
        <v>0.0000342040768703606-0.00062977613681428i</v>
      </c>
      <c r="Y1762" t="str">
        <f t="shared" si="898"/>
        <v>0.009+1.02290256800884i</v>
      </c>
      <c r="Z1762" t="str">
        <f t="shared" si="899"/>
        <v>-0.00738853319985271-0.000466801467274368i</v>
      </c>
      <c r="AA1762" t="str">
        <f t="shared" si="900"/>
        <v>0.103729819458206-11.7376330261798i</v>
      </c>
      <c r="AB1762" t="str">
        <f t="shared" si="901"/>
        <v>0.898254745921634-0.26212015178635i</v>
      </c>
      <c r="AC1762" t="str">
        <f t="shared" si="902"/>
        <v>0.962721245571694-1.11626453959489i</v>
      </c>
      <c r="AD1762" t="str">
        <f t="shared" si="903"/>
        <v>0.532641029731394+0.345321289589589i</v>
      </c>
      <c r="AE1762" t="str">
        <f t="shared" si="904"/>
        <v>-0.00377423944711265-0.00280005542695778i</v>
      </c>
      <c r="AF1762" t="str">
        <f t="shared" si="905"/>
        <v>-14.5085380445502-2.03006319008116i</v>
      </c>
      <c r="AG1762" t="str">
        <f t="shared" si="906"/>
        <v>1.01487278929887-0.0225023718724709i</v>
      </c>
      <c r="AH1762" t="str">
        <f t="shared" si="907"/>
        <v>0.0472770366694055+0.0486272774691884i</v>
      </c>
      <c r="AI1762">
        <f t="shared" si="908"/>
        <v>-23.372676309661607</v>
      </c>
      <c r="AJ1762">
        <f t="shared" si="909"/>
        <v>45.806616353332309</v>
      </c>
      <c r="AK1762"/>
      <c r="AL1762"/>
      <c r="AM1762"/>
      <c r="AN1762"/>
    </row>
    <row r="1763" spans="1:40" x14ac:dyDescent="0.25">
      <c r="A1763"/>
      <c r="B1763">
        <f t="shared" si="875"/>
        <v>162900</v>
      </c>
      <c r="C1763" s="237" t="str">
        <f t="shared" si="878"/>
        <v>-2.88005348742219E-06+0.0150339008662392i</v>
      </c>
      <c r="D1763" s="208" t="str">
        <f t="shared" si="879"/>
        <v>-5.95702803741603+0.115259906641167i</v>
      </c>
      <c r="E1763" t="str">
        <f t="shared" si="880"/>
        <v>2870</v>
      </c>
      <c r="F1763" t="str">
        <f t="shared" si="881"/>
        <v>0.777000777000777</v>
      </c>
      <c r="G1763" t="str">
        <f t="shared" si="876"/>
        <v>0.777000777000777</v>
      </c>
      <c r="H1763" t="str">
        <f t="shared" si="882"/>
        <v>8.55217595276389+2.14425763410242i</v>
      </c>
      <c r="I1763" t="str">
        <f t="shared" si="883"/>
        <v>639.706804087222i</v>
      </c>
      <c r="J1763" t="str">
        <f t="shared" si="877"/>
        <v>-552.926682776611+139.947378116553i</v>
      </c>
      <c r="K1763" t="str">
        <f t="shared" si="884"/>
        <v>0.27519723785275-1.08729365196453i</v>
      </c>
      <c r="L1763" t="str">
        <f t="shared" si="885"/>
        <v>0.0203937745559736-0.0684290698340517i</v>
      </c>
      <c r="M1763" t="str">
        <f t="shared" si="886"/>
        <v>0.295591012408724-1.15572272179858i</v>
      </c>
      <c r="N1763" t="str">
        <f t="shared" si="887"/>
        <v>-1.66903331788796i</v>
      </c>
      <c r="O1763" t="str">
        <f t="shared" si="888"/>
        <v>-0.0980790611986457-0.995178626053832i</v>
      </c>
      <c r="P1763" t="str">
        <f t="shared" si="889"/>
        <v>1.09807906119865+0.995178626053832i</v>
      </c>
      <c r="Q1763" t="str">
        <f t="shared" si="890"/>
        <v>-1.09807906119865+0.673854691834128i</v>
      </c>
      <c r="R1763" t="str">
        <f t="shared" si="891"/>
        <v>-0.322420298789045-1.10414914551954i</v>
      </c>
      <c r="S1763" t="str">
        <f t="shared" si="892"/>
        <v>0.172469389354322i</v>
      </c>
      <c r="T1763" t="str">
        <f t="shared" si="893"/>
        <v>0.190431928883851-0.0556076320475846i</v>
      </c>
      <c r="U1763" t="str">
        <f t="shared" si="894"/>
        <v>0.0000333333333333334-0.000692914954969091i</v>
      </c>
      <c r="V1763" t="str">
        <f t="shared" si="895"/>
        <v>6.66666666666667E-06-0.00692914954969091i</v>
      </c>
      <c r="W1763" t="str">
        <f t="shared" si="896"/>
        <v>0.0000276026985916954-0.000630038388022515i</v>
      </c>
      <c r="X1763" t="str">
        <f t="shared" si="897"/>
        <v>0.0000341959620848403-0.000629389760944234i</v>
      </c>
      <c r="Y1763" t="str">
        <f t="shared" si="898"/>
        <v>0.009+1.02353088653955i</v>
      </c>
      <c r="Z1763" t="str">
        <f t="shared" si="899"/>
        <v>-0.00737946337492606-0.00046633919761038i</v>
      </c>
      <c r="AA1763" t="str">
        <f t="shared" si="900"/>
        <v>0.103602264835495-11.7304198641078i</v>
      </c>
      <c r="AB1763" t="str">
        <f t="shared" si="901"/>
        <v>0.898159340256024-0.262269643571802i</v>
      </c>
      <c r="AC1763" t="str">
        <f t="shared" si="902"/>
        <v>0.962376842376683-1.11554770679697i</v>
      </c>
      <c r="AD1763" t="str">
        <f t="shared" si="903"/>
        <v>0.533001745600944+0.345310918570545i</v>
      </c>
      <c r="AE1763" t="str">
        <f t="shared" si="904"/>
        <v>-0.00377223484374154-0.0027967688829219i</v>
      </c>
      <c r="AF1763" t="str">
        <f t="shared" si="905"/>
        <v>-14.5092039901799-2.02899772746125i</v>
      </c>
      <c r="AG1763" t="str">
        <f t="shared" si="906"/>
        <v>1.01486322133233-0.0225039445608937i</v>
      </c>
      <c r="AH1763" t="str">
        <f t="shared" si="907"/>
        <v>0.0472619083615901+0.0485743541499093i</v>
      </c>
      <c r="AI1763">
        <f t="shared" si="908"/>
        <v>-23.378888170862247</v>
      </c>
      <c r="AJ1763">
        <f t="shared" si="909"/>
        <v>45.784597626382784</v>
      </c>
      <c r="AK1763"/>
      <c r="AL1763"/>
      <c r="AM1763"/>
      <c r="AN1763"/>
    </row>
    <row r="1764" spans="1:40" x14ac:dyDescent="0.25">
      <c r="A1764"/>
      <c r="B1764">
        <f t="shared" si="875"/>
        <v>163000</v>
      </c>
      <c r="C1764" s="237" t="str">
        <f t="shared" si="878"/>
        <v>-2.87652076358184E-06+0.0150246776148504i</v>
      </c>
      <c r="D1764" s="208" t="str">
        <f t="shared" si="879"/>
        <v>-5.95702801033182+0.115189195047186i</v>
      </c>
      <c r="E1764" t="str">
        <f t="shared" si="880"/>
        <v>2870</v>
      </c>
      <c r="F1764" t="str">
        <f t="shared" si="881"/>
        <v>0.777000777000777</v>
      </c>
      <c r="G1764" t="str">
        <f t="shared" si="876"/>
        <v>0.777000777000777</v>
      </c>
      <c r="H1764" t="str">
        <f t="shared" si="882"/>
        <v>8.55284081217241+2.14312246523464i</v>
      </c>
      <c r="I1764" t="str">
        <f t="shared" si="883"/>
        <v>640.09950316892i</v>
      </c>
      <c r="J1764" t="str">
        <f t="shared" si="877"/>
        <v>-553.606973388329+140.033288109258i</v>
      </c>
      <c r="K1764" t="str">
        <f t="shared" si="884"/>
        <v>0.274878829115858-1.08670473063966i</v>
      </c>
      <c r="L1764" t="str">
        <f t="shared" si="885"/>
        <v>0.0203707975268608-0.0683939324051106i</v>
      </c>
      <c r="M1764" t="str">
        <f t="shared" si="886"/>
        <v>0.295249626642719-1.15509866304477i</v>
      </c>
      <c r="N1764" t="str">
        <f t="shared" si="887"/>
        <v>-1.67005789328261i</v>
      </c>
      <c r="O1764" t="str">
        <f t="shared" si="888"/>
        <v>-0.0990986450743124-0.995077614331885i</v>
      </c>
      <c r="P1764" t="str">
        <f t="shared" si="889"/>
        <v>1.09909864507431+0.995077614331885i</v>
      </c>
      <c r="Q1764" t="str">
        <f t="shared" si="890"/>
        <v>-1.09909864507431+0.674980278950725i</v>
      </c>
      <c r="R1764" t="str">
        <f t="shared" si="891"/>
        <v>-0.322406131377949-1.10335446254945i</v>
      </c>
      <c r="S1764" t="str">
        <f t="shared" si="892"/>
        <v>0.17257526374926i</v>
      </c>
      <c r="T1764" t="str">
        <f t="shared" si="893"/>
        <v>0.190411687383394-0.0556393231569281i</v>
      </c>
      <c r="U1764" t="str">
        <f t="shared" si="894"/>
        <v>0.0000333333333333334-0.000692489853769725i</v>
      </c>
      <c r="V1764" t="str">
        <f t="shared" si="895"/>
        <v>6.66666666666667E-06-0.00692489853769725i</v>
      </c>
      <c r="W1764" t="str">
        <f t="shared" si="896"/>
        <v>0.0000276026978460073-0.000629652003409017i</v>
      </c>
      <c r="X1764" t="str">
        <f t="shared" si="897"/>
        <v>0.0000341878622259104-0.000629003859085531i</v>
      </c>
      <c r="Y1764" t="str">
        <f t="shared" si="898"/>
        <v>0.009+1.02415920507027i</v>
      </c>
      <c r="Z1764" t="str">
        <f t="shared" si="899"/>
        <v>-0.00737041024521282-0.000465877818674612i</v>
      </c>
      <c r="AA1764" t="str">
        <f t="shared" si="900"/>
        <v>0.103474945491878-11.7232155667751i</v>
      </c>
      <c r="AB1764" t="str">
        <f t="shared" si="901"/>
        <v>0.898063872585225-0.262419112550175i</v>
      </c>
      <c r="AC1764" t="str">
        <f t="shared" si="902"/>
        <v>0.962033057018-1.11483152355635i</v>
      </c>
      <c r="AD1764" t="str">
        <f t="shared" si="903"/>
        <v>0.533362481278875+0.345300187595875i</v>
      </c>
      <c r="AE1764" t="str">
        <f t="shared" si="904"/>
        <v>-0.00377023259824484-0.00279348578967162i</v>
      </c>
      <c r="AF1764" t="str">
        <f t="shared" si="905"/>
        <v>-14.5098688225042-2.02793327018745i</v>
      </c>
      <c r="AG1764" t="str">
        <f t="shared" si="906"/>
        <v>1.01485364984097-0.0225055161991244i</v>
      </c>
      <c r="AH1764" t="str">
        <f t="shared" si="907"/>
        <v>0.0472467893328072+0.0485214847267813i</v>
      </c>
      <c r="AI1764">
        <f t="shared" si="908"/>
        <v>-23.385097409586177</v>
      </c>
      <c r="AJ1764">
        <f t="shared" si="909"/>
        <v>45.762573560361048</v>
      </c>
      <c r="AK1764"/>
      <c r="AL1764"/>
      <c r="AM1764"/>
      <c r="AN1764"/>
    </row>
    <row r="1765" spans="1:40" x14ac:dyDescent="0.25">
      <c r="A1765"/>
      <c r="B1765">
        <f t="shared" si="875"/>
        <v>163100</v>
      </c>
      <c r="C1765" s="237" t="str">
        <f t="shared" si="878"/>
        <v>-2.87299453570819E-06+0.0150154656733946i</v>
      </c>
      <c r="D1765" s="208" t="str">
        <f t="shared" si="879"/>
        <v>-5.9570279832974+0.115118570162692i</v>
      </c>
      <c r="E1765" t="str">
        <f t="shared" si="880"/>
        <v>2870</v>
      </c>
      <c r="F1765" t="str">
        <f t="shared" si="881"/>
        <v>0.777000777000777</v>
      </c>
      <c r="G1765" t="str">
        <f t="shared" si="876"/>
        <v>0.777000777000777</v>
      </c>
      <c r="H1765" t="str">
        <f t="shared" si="882"/>
        <v>8.55350456064052+2.14198838722784i</v>
      </c>
      <c r="I1765" t="str">
        <f t="shared" si="883"/>
        <v>640.492202250619i</v>
      </c>
      <c r="J1765" t="str">
        <f t="shared" si="877"/>
        <v>-554.287681484313+140.119198101964i</v>
      </c>
      <c r="K1765" t="str">
        <f t="shared" si="884"/>
        <v>0.274560961609899-1.08611639874009i</v>
      </c>
      <c r="L1765" t="str">
        <f t="shared" si="885"/>
        <v>0.0203478581614015-0.0683588268520888i</v>
      </c>
      <c r="M1765" t="str">
        <f t="shared" si="886"/>
        <v>0.294908819771301-1.15447522559218i</v>
      </c>
      <c r="N1765" t="str">
        <f t="shared" si="887"/>
        <v>-1.67108246867726i</v>
      </c>
      <c r="O1765" t="str">
        <f t="shared" si="888"/>
        <v>-0.100118124920716-0.994975558022588i</v>
      </c>
      <c r="P1765" t="str">
        <f t="shared" si="889"/>
        <v>1.10011812492072+0.994975558022588i</v>
      </c>
      <c r="Q1765" t="str">
        <f t="shared" si="890"/>
        <v>-1.10011812492072+0.676106910654672i</v>
      </c>
      <c r="R1765" t="str">
        <f t="shared" si="891"/>
        <v>-0.322391953312615-1.10256067791276i</v>
      </c>
      <c r="S1765" t="str">
        <f t="shared" si="892"/>
        <v>0.172681138144198i</v>
      </c>
      <c r="T1765" t="str">
        <f t="shared" si="893"/>
        <v>0.190391432735014-0.0556710094265535i</v>
      </c>
      <c r="U1765" t="str">
        <f t="shared" si="894"/>
        <v>0.0000333333333333333-0.000692065273847115i</v>
      </c>
      <c r="V1765" t="str">
        <f t="shared" si="895"/>
        <v>6.66666666666667E-06-0.00692065273847115i</v>
      </c>
      <c r="W1765" t="str">
        <f t="shared" si="896"/>
        <v>0.0000276026970998614-0.000629266092683471i</v>
      </c>
      <c r="X1765" t="str">
        <f t="shared" si="897"/>
        <v>0.0000341797772569794-0.00062861843036667i</v>
      </c>
      <c r="Y1765" t="str">
        <f t="shared" si="898"/>
        <v>0.009+1.02478752360099i</v>
      </c>
      <c r="Z1765" t="str">
        <f t="shared" si="899"/>
        <v>-0.00736137376975805-0.00046541732803458i</v>
      </c>
      <c r="AA1765" t="str">
        <f t="shared" si="900"/>
        <v>0.103347860848709-11.7160201178415i</v>
      </c>
      <c r="AB1765" t="str">
        <f t="shared" si="901"/>
        <v>0.897968342903135-0.262568558702345i</v>
      </c>
      <c r="AC1765" t="str">
        <f t="shared" si="902"/>
        <v>0.961689888156251-1.11411598900369i</v>
      </c>
      <c r="AD1765" t="str">
        <f t="shared" si="903"/>
        <v>0.533723236423255+0.345289096609122i</v>
      </c>
      <c r="AE1765" t="str">
        <f t="shared" si="904"/>
        <v>-0.00376823270417324-0.00279020614136793i</v>
      </c>
      <c r="AF1765" t="str">
        <f t="shared" si="905"/>
        <v>-14.5105325439379-2.02686981706515i</v>
      </c>
      <c r="AG1765" t="str">
        <f t="shared" si="906"/>
        <v>1.01484407482875-0.0225070867745431i</v>
      </c>
      <c r="AH1765" t="str">
        <f t="shared" si="907"/>
        <v>0.0472316795487084+0.0484686691093819i</v>
      </c>
      <c r="AI1765">
        <f t="shared" si="908"/>
        <v>-23.391304030239326</v>
      </c>
      <c r="AJ1765">
        <f t="shared" si="909"/>
        <v>45.740544161744367</v>
      </c>
      <c r="AK1765"/>
      <c r="AL1765"/>
      <c r="AM1765"/>
      <c r="AN1765"/>
    </row>
    <row r="1766" spans="1:40" x14ac:dyDescent="0.25">
      <c r="A1766"/>
      <c r="B1766">
        <f t="shared" si="875"/>
        <v>163200</v>
      </c>
      <c r="C1766" s="237" t="str">
        <f t="shared" si="878"/>
        <v>-2.86947478788463E-06+0.0150062650210815i</v>
      </c>
      <c r="D1766" s="208" t="str">
        <f t="shared" si="879"/>
        <v>-5.95702795631267+0.115048031828292i</v>
      </c>
      <c r="E1766" t="str">
        <f t="shared" si="880"/>
        <v>2870</v>
      </c>
      <c r="F1766" t="str">
        <f t="shared" si="881"/>
        <v>0.777000777000777</v>
      </c>
      <c r="G1766" t="str">
        <f t="shared" si="876"/>
        <v>0.777000777000777</v>
      </c>
      <c r="H1766" t="str">
        <f t="shared" si="882"/>
        <v>8.55416720057686+2.14085539872925i</v>
      </c>
      <c r="I1766" t="str">
        <f t="shared" si="883"/>
        <v>640.884901332318i</v>
      </c>
      <c r="J1766" t="str">
        <f t="shared" si="877"/>
        <v>-554.968807064562+140.205108094669i</v>
      </c>
      <c r="K1766" t="str">
        <f t="shared" si="884"/>
        <v>0.274243634134967-1.08552865547643i</v>
      </c>
      <c r="L1766" t="str">
        <f t="shared" si="885"/>
        <v>0.0203249563799761-0.0683237531400764i</v>
      </c>
      <c r="M1766" t="str">
        <f t="shared" si="886"/>
        <v>0.294568590514943-1.15385240861651i</v>
      </c>
      <c r="N1766" t="str">
        <f t="shared" si="887"/>
        <v>-1.67210704407191i</v>
      </c>
      <c r="O1766" t="str">
        <f t="shared" si="888"/>
        <v>-0.101137499667652-0.994872457233074i</v>
      </c>
      <c r="P1766" t="str">
        <f t="shared" si="889"/>
        <v>1.10113749966765+0.994872457233074i</v>
      </c>
      <c r="Q1766" t="str">
        <f t="shared" si="890"/>
        <v>-1.10113749966765+0.677234586838836i</v>
      </c>
      <c r="R1766" t="str">
        <f t="shared" si="891"/>
        <v>-0.322377764589102-1.10176778995064i</v>
      </c>
      <c r="S1766" t="str">
        <f t="shared" si="892"/>
        <v>0.172787012539136i</v>
      </c>
      <c r="T1766" t="str">
        <f t="shared" si="893"/>
        <v>0.190371164937417-0.0557026908523958i</v>
      </c>
      <c r="U1766" t="str">
        <f t="shared" si="894"/>
        <v>0.0000333333333333333-0.000691641214243043i</v>
      </c>
      <c r="V1766" t="str">
        <f t="shared" si="895"/>
        <v>6.66666666666667E-06-0.00691641214243043i</v>
      </c>
      <c r="W1766" t="str">
        <f t="shared" si="896"/>
        <v>0.000027602696353258-0.000628880654974772i</v>
      </c>
      <c r="X1766" t="str">
        <f t="shared" si="897"/>
        <v>0.0000341717071415699-0.000628233473918299i</v>
      </c>
      <c r="Y1766" t="str">
        <f t="shared" si="898"/>
        <v>0.009+1.02541584213171i</v>
      </c>
      <c r="Z1766" t="str">
        <f t="shared" si="899"/>
        <v>-0.00735235390773259-0.000464957723266228i</v>
      </c>
      <c r="AA1766" t="str">
        <f t="shared" si="900"/>
        <v>0.103221010329126-11.7088335010067i</v>
      </c>
      <c r="AB1766" t="str">
        <f t="shared" si="901"/>
        <v>0.89787275120365-0.262717982009138i</v>
      </c>
      <c r="AC1766" t="str">
        <f t="shared" si="902"/>
        <v>0.96134733445572-1.11340110227083i</v>
      </c>
      <c r="AD1766" t="str">
        <f t="shared" si="903"/>
        <v>0.534084010692039+0.345277645554124i</v>
      </c>
      <c r="AE1766" t="str">
        <f t="shared" si="904"/>
        <v>-0.00376623515509753-0.00278692993218683i</v>
      </c>
      <c r="AF1766" t="str">
        <f t="shared" si="905"/>
        <v>-14.5111951568895-2.02580736690096i</v>
      </c>
      <c r="AG1766" t="str">
        <f t="shared" si="906"/>
        <v>1.01483449629964-0.0225086562745558i</v>
      </c>
      <c r="AH1766" t="str">
        <f t="shared" si="907"/>
        <v>0.0472165789750556+0.0484159072075143i</v>
      </c>
      <c r="AI1766">
        <f t="shared" si="908"/>
        <v>-23.397508037220128</v>
      </c>
      <c r="AJ1766">
        <f t="shared" si="909"/>
        <v>45.718509436991667</v>
      </c>
      <c r="AK1766"/>
      <c r="AL1766"/>
      <c r="AM1766"/>
      <c r="AN1766"/>
    </row>
    <row r="1767" spans="1:40" x14ac:dyDescent="0.25">
      <c r="A1767"/>
      <c r="B1767">
        <f t="shared" si="875"/>
        <v>163300</v>
      </c>
      <c r="C1767" s="237" t="str">
        <f t="shared" si="878"/>
        <v>-2.86596150424328E-06+0.0149970756371718i</v>
      </c>
      <c r="D1767" s="208" t="str">
        <f t="shared" si="879"/>
        <v>-5.95702792937749+0.114977579884984i</v>
      </c>
      <c r="E1767" t="str">
        <f t="shared" si="880"/>
        <v>2870</v>
      </c>
      <c r="F1767" t="str">
        <f t="shared" si="881"/>
        <v>0.777000777000777</v>
      </c>
      <c r="G1767" t="str">
        <f t="shared" si="876"/>
        <v>0.777000777000777</v>
      </c>
      <c r="H1767" t="str">
        <f t="shared" si="882"/>
        <v>8.55482873438363+2.13972349838766i</v>
      </c>
      <c r="I1767" t="str">
        <f t="shared" si="883"/>
        <v>641.277600414016i</v>
      </c>
      <c r="J1767" t="str">
        <f t="shared" si="877"/>
        <v>-555.650350129079+140.291018087373i</v>
      </c>
      <c r="K1767" t="str">
        <f t="shared" si="884"/>
        <v>0.273926845494402-1.08494150006043i</v>
      </c>
      <c r="L1767" t="str">
        <f t="shared" si="885"/>
        <v>0.0203020921031673-0.0682887112341881i</v>
      </c>
      <c r="M1767" t="str">
        <f t="shared" si="886"/>
        <v>0.294228937597569-1.15323021129462i</v>
      </c>
      <c r="N1767" t="str">
        <f t="shared" si="887"/>
        <v>-1.67313161946657i</v>
      </c>
      <c r="O1767" t="str">
        <f t="shared" si="888"/>
        <v>-0.102156768245038-0.994768312071575i</v>
      </c>
      <c r="P1767" t="str">
        <f t="shared" si="889"/>
        <v>1.10215676824504+0.994768312071575i</v>
      </c>
      <c r="Q1767" t="str">
        <f t="shared" si="890"/>
        <v>-1.10215676824504+0.678363307394995i</v>
      </c>
      <c r="R1767" t="str">
        <f t="shared" si="891"/>
        <v>-0.322363565203511-1.1009757970083i</v>
      </c>
      <c r="S1767" t="str">
        <f t="shared" si="892"/>
        <v>0.172892886934074i</v>
      </c>
      <c r="T1767" t="str">
        <f t="shared" si="893"/>
        <v>0.190350883989308-0.0557343674303956i</v>
      </c>
      <c r="U1767" t="str">
        <f t="shared" si="894"/>
        <v>0.0000333333333333333-0.000691217674001622i</v>
      </c>
      <c r="V1767" t="str">
        <f t="shared" si="895"/>
        <v>6.66666666666667E-06-0.00691217674001622i</v>
      </c>
      <c r="W1767" t="str">
        <f t="shared" si="896"/>
        <v>0.0000276026956061971-0.000628495689413928i</v>
      </c>
      <c r="X1767" t="str">
        <f t="shared" si="897"/>
        <v>0.0000341636518433149-0.000627848988873184i</v>
      </c>
      <c r="Y1767" t="str">
        <f t="shared" si="898"/>
        <v>0.009+1.02604416066243i</v>
      </c>
      <c r="Z1767" t="str">
        <f t="shared" si="899"/>
        <v>-0.00734335061843214-0.000464499001953844i</v>
      </c>
      <c r="AA1767" t="str">
        <f t="shared" si="900"/>
        <v>0.103094393358037-11.7016557000107i</v>
      </c>
      <c r="AB1767" t="str">
        <f t="shared" si="901"/>
        <v>0.897777097480663-0.26286738245141i</v>
      </c>
      <c r="AC1767" t="str">
        <f t="shared" si="902"/>
        <v>0.961005394584261-1.11268686249083i</v>
      </c>
      <c r="AD1767" t="str">
        <f t="shared" si="903"/>
        <v>0.5344448037431+0.345265834375018i</v>
      </c>
      <c r="AE1767" t="str">
        <f t="shared" si="904"/>
        <v>-0.00376423994460879-0.00278365715631937i</v>
      </c>
      <c r="AF1767" t="str">
        <f t="shared" si="905"/>
        <v>-14.5118566637611-2.02474591850268i</v>
      </c>
      <c r="AG1767" t="str">
        <f t="shared" si="906"/>
        <v>1.0148249142576-0.0225102246865962i</v>
      </c>
      <c r="AH1767" t="str">
        <f t="shared" si="907"/>
        <v>0.0472014875777234+0.0483631989312086i</v>
      </c>
      <c r="AI1767">
        <f t="shared" si="908"/>
        <v>-23.403709434919143</v>
      </c>
      <c r="AJ1767">
        <f t="shared" si="909"/>
        <v>45.69646939254298</v>
      </c>
      <c r="AK1767"/>
      <c r="AL1767"/>
      <c r="AM1767"/>
      <c r="AN1767"/>
    </row>
    <row r="1768" spans="1:40" x14ac:dyDescent="0.25">
      <c r="A1768"/>
      <c r="B1768">
        <f t="shared" si="875"/>
        <v>163400</v>
      </c>
      <c r="C1768" s="237" t="str">
        <f t="shared" si="878"/>
        <v>-2.86245466896474E-06+0.0149878975009765i</v>
      </c>
      <c r="D1768" s="208" t="str">
        <f t="shared" si="879"/>
        <v>-5.95702790249176+0.114907214174153i</v>
      </c>
      <c r="E1768" t="str">
        <f t="shared" si="880"/>
        <v>2870</v>
      </c>
      <c r="F1768" t="str">
        <f t="shared" si="881"/>
        <v>0.777000777000777</v>
      </c>
      <c r="G1768" t="str">
        <f t="shared" si="876"/>
        <v>0.777000777000777</v>
      </c>
      <c r="H1768" t="str">
        <f t="shared" si="882"/>
        <v>8.55548916445682+2.13859268485349i</v>
      </c>
      <c r="I1768" t="str">
        <f t="shared" si="883"/>
        <v>641.670299495715i</v>
      </c>
      <c r="J1768" t="str">
        <f t="shared" si="877"/>
        <v>-556.332310677861+140.376928080079i</v>
      </c>
      <c r="K1768" t="str">
        <f t="shared" si="884"/>
        <v>0.273610594494791-1.08435493170499i</v>
      </c>
      <c r="L1768" t="str">
        <f t="shared" si="885"/>
        <v>0.0202792652517598-0.0682537010995647i</v>
      </c>
      <c r="M1768" t="str">
        <f t="shared" si="886"/>
        <v>0.293889859746551-1.15260863280455i</v>
      </c>
      <c r="N1768" t="str">
        <f t="shared" si="887"/>
        <v>-1.67415619486122i</v>
      </c>
      <c r="O1768" t="str">
        <f t="shared" si="888"/>
        <v>-0.103175929582872-0.994663122647417i</v>
      </c>
      <c r="P1768" t="str">
        <f t="shared" si="889"/>
        <v>1.10317592958287+0.994663122647417i</v>
      </c>
      <c r="Q1768" t="str">
        <f t="shared" si="890"/>
        <v>-1.10317592958287+0.679493072213803i</v>
      </c>
      <c r="R1768" t="str">
        <f t="shared" si="891"/>
        <v>-0.322349355151902-1.10018469743502i</v>
      </c>
      <c r="S1768" t="str">
        <f t="shared" si="892"/>
        <v>0.172998761329013i</v>
      </c>
      <c r="T1768" t="str">
        <f t="shared" si="893"/>
        <v>0.190330589889393-0.0557660391564851i</v>
      </c>
      <c r="U1768" t="str">
        <f t="shared" si="894"/>
        <v>0.0000333333333333334-0.000690794652169309i</v>
      </c>
      <c r="V1768" t="str">
        <f t="shared" si="895"/>
        <v>6.66666666666667E-06-0.00690794652169309i</v>
      </c>
      <c r="W1768" t="str">
        <f t="shared" si="896"/>
        <v>0.0000276026948586788-0.000628111195134084i</v>
      </c>
      <c r="X1768" t="str">
        <f t="shared" si="897"/>
        <v>0.0000341556113259587-0.000627464974366209i</v>
      </c>
      <c r="Y1768" t="str">
        <f t="shared" si="898"/>
        <v>0.009+1.02667247919314i</v>
      </c>
      <c r="Z1768" t="str">
        <f t="shared" si="899"/>
        <v>-0.00733436386127715-0.000464041161690055i</v>
      </c>
      <c r="AA1768" t="str">
        <f t="shared" si="900"/>
        <v>0.10296800936212-11.6944866986333i</v>
      </c>
      <c r="AB1768" t="str">
        <f t="shared" si="901"/>
        <v>0.897681381728071-0.263016760009974i</v>
      </c>
      <c r="AC1768" t="str">
        <f t="shared" si="902"/>
        <v>0.960664067213374-1.11197326879801i</v>
      </c>
      <c r="AD1768" t="str">
        <f t="shared" si="903"/>
        <v>0.534805615234173+0.345253663016244i</v>
      </c>
      <c r="AE1768" t="str">
        <f t="shared" si="904"/>
        <v>-0.0037622470663178-0.00278038780797152i</v>
      </c>
      <c r="AF1768" t="str">
        <f t="shared" si="905"/>
        <v>-14.5125170669486-2.02368547067934i</v>
      </c>
      <c r="AG1768" t="str">
        <f t="shared" si="906"/>
        <v>1.01481532870661-0.0225117919981229i</v>
      </c>
      <c r="AH1768" t="str">
        <f t="shared" si="907"/>
        <v>0.0471864053226918+0.0483105441907186i</v>
      </c>
      <c r="AI1768">
        <f t="shared" si="908"/>
        <v>-23.409908227719907</v>
      </c>
      <c r="AJ1768">
        <f t="shared" si="909"/>
        <v>45.674424034822209</v>
      </c>
      <c r="AK1768"/>
      <c r="AL1768"/>
      <c r="AM1768"/>
      <c r="AN1768"/>
    </row>
    <row r="1769" spans="1:40" x14ac:dyDescent="0.25">
      <c r="A1769"/>
      <c r="B1769">
        <f t="shared" si="875"/>
        <v>163500</v>
      </c>
      <c r="C1769" s="237" t="str">
        <f t="shared" si="878"/>
        <v>-2.85895426627813E-06+0.0149787305918582i</v>
      </c>
      <c r="D1769" s="208" t="str">
        <f t="shared" si="879"/>
        <v>-5.95702787565533+0.11483693453758i</v>
      </c>
      <c r="E1769" t="str">
        <f t="shared" si="880"/>
        <v>2870</v>
      </c>
      <c r="F1769" t="str">
        <f t="shared" si="881"/>
        <v>0.777000777000777</v>
      </c>
      <c r="G1769" t="str">
        <f t="shared" si="876"/>
        <v>0.777000777000777</v>
      </c>
      <c r="H1769" t="str">
        <f t="shared" si="882"/>
        <v>8.556148493186+2.13746295677874i</v>
      </c>
      <c r="I1769" t="str">
        <f t="shared" si="883"/>
        <v>642.062998577414i</v>
      </c>
      <c r="J1769" t="str">
        <f t="shared" si="877"/>
        <v>-557.014688710909+140.462838072784i</v>
      </c>
      <c r="K1769" t="str">
        <f t="shared" si="884"/>
        <v>0.273294879945933-1.08376894962415i</v>
      </c>
      <c r="L1769" t="str">
        <f t="shared" si="885"/>
        <v>0.0202564757467401-0.0682187227013724i</v>
      </c>
      <c r="M1769" t="str">
        <f t="shared" si="886"/>
        <v>0.293551355692673-1.15198767232552i</v>
      </c>
      <c r="N1769" t="str">
        <f t="shared" si="887"/>
        <v>-1.67518077025587i</v>
      </c>
      <c r="O1769" t="str">
        <f t="shared" si="888"/>
        <v>-0.104194982611295-0.994556889071023i</v>
      </c>
      <c r="P1769" t="str">
        <f t="shared" si="889"/>
        <v>1.1041949826113+0.994556889071023i</v>
      </c>
      <c r="Q1769" t="str">
        <f t="shared" si="890"/>
        <v>-1.1041949826113+0.680623881184847i</v>
      </c>
      <c r="R1769" t="str">
        <f t="shared" si="891"/>
        <v>-0.322335134430364-1.09939448958408i</v>
      </c>
      <c r="S1769" t="str">
        <f t="shared" si="892"/>
        <v>0.173104635723951i</v>
      </c>
      <c r="T1769" t="str">
        <f t="shared" si="893"/>
        <v>0.190310282636371-0.0557977060265989i</v>
      </c>
      <c r="U1769" t="str">
        <f t="shared" si="894"/>
        <v>0.0000333333333333332-0.00069037214779489i</v>
      </c>
      <c r="V1769" t="str">
        <f t="shared" si="895"/>
        <v>6.66666666666667E-06-0.0069037214779489i</v>
      </c>
      <c r="W1769" t="str">
        <f t="shared" si="896"/>
        <v>0.0000276026941107026-0.000627727171270502i</v>
      </c>
      <c r="X1769" t="str">
        <f t="shared" si="897"/>
        <v>0.0000341475855533566-0.000627081429534384i</v>
      </c>
      <c r="Y1769" t="str">
        <f t="shared" si="898"/>
        <v>0.009+1.02730079772386i</v>
      </c>
      <c r="Z1769" t="str">
        <f t="shared" si="899"/>
        <v>-0.00732539359581181-0.000463584200075756i</v>
      </c>
      <c r="AA1769" t="str">
        <f t="shared" si="900"/>
        <v>0.102841857769799-11.6873264806937i</v>
      </c>
      <c r="AB1769" t="str">
        <f t="shared" si="901"/>
        <v>0.897585603939737-0.263166114665656i</v>
      </c>
      <c r="AC1769" t="str">
        <f t="shared" si="902"/>
        <v>0.960323351018097-1.11126032032791i</v>
      </c>
      <c r="AD1769" t="str">
        <f t="shared" si="903"/>
        <v>0.535166444822886+0.34524113142254i</v>
      </c>
      <c r="AE1769" t="str">
        <f t="shared" si="904"/>
        <v>-0.00376025651385517-0.0027771218813641i</v>
      </c>
      <c r="AF1769" t="str">
        <f t="shared" si="905"/>
        <v>-14.5131763688413-2.02262602224116i</v>
      </c>
      <c r="AG1769" t="str">
        <f t="shared" si="906"/>
        <v>1.01480573965062-0.0225133581966199i</v>
      </c>
      <c r="AH1769" t="str">
        <f t="shared" si="907"/>
        <v>0.0471713321760492+0.0482579428965216i</v>
      </c>
      <c r="AI1769">
        <f t="shared" si="908"/>
        <v>-23.416104419998611</v>
      </c>
      <c r="AJ1769">
        <f t="shared" si="909"/>
        <v>45.652373370235381</v>
      </c>
      <c r="AK1769"/>
      <c r="AL1769"/>
      <c r="AM1769"/>
      <c r="AN1769"/>
    </row>
    <row r="1770" spans="1:40" x14ac:dyDescent="0.25">
      <c r="A1770"/>
      <c r="B1770">
        <f t="shared" si="875"/>
        <v>163600</v>
      </c>
      <c r="C1770" s="237" t="str">
        <f t="shared" si="878"/>
        <v>-2.85546028046059E-06+0.0149695748892289i</v>
      </c>
      <c r="D1770" s="208" t="str">
        <f t="shared" si="879"/>
        <v>-5.95702784886811+0.114766740817422i</v>
      </c>
      <c r="E1770" t="str">
        <f t="shared" si="880"/>
        <v>2870</v>
      </c>
      <c r="F1770" t="str">
        <f t="shared" si="881"/>
        <v>0.777000777000777</v>
      </c>
      <c r="G1770" t="str">
        <f t="shared" si="876"/>
        <v>0.777000777000777</v>
      </c>
      <c r="H1770" t="str">
        <f t="shared" si="882"/>
        <v>8.55680672295462+2.13633431281703i</v>
      </c>
      <c r="I1770" t="str">
        <f t="shared" si="883"/>
        <v>642.455697659113i</v>
      </c>
      <c r="J1770" t="str">
        <f t="shared" si="877"/>
        <v>-557.697484228224+140.548748065489i</v>
      </c>
      <c r="K1770" t="str">
        <f t="shared" si="884"/>
        <v>0.272979700660847-1.08318355303308i</v>
      </c>
      <c r="L1770" t="str">
        <f t="shared" si="885"/>
        <v>0.0202337235092946-0.0681837760048025i</v>
      </c>
      <c r="M1770" t="str">
        <f t="shared" si="886"/>
        <v>0.293213424170142-1.15136732903788i</v>
      </c>
      <c r="N1770" t="str">
        <f t="shared" si="887"/>
        <v>-1.67620534565052i</v>
      </c>
      <c r="O1770" t="str">
        <f t="shared" si="888"/>
        <v>-0.10521392626055-0.994449611453914i</v>
      </c>
      <c r="P1770" t="str">
        <f t="shared" si="889"/>
        <v>1.10521392626055+0.994449611453914i</v>
      </c>
      <c r="Q1770" t="str">
        <f t="shared" si="890"/>
        <v>-1.10521392626055+0.681755734196606i</v>
      </c>
      <c r="R1770" t="str">
        <f t="shared" si="891"/>
        <v>-0.322320903034945-1.09860517181284i</v>
      </c>
      <c r="S1770" t="str">
        <f t="shared" si="892"/>
        <v>0.173210510118889i</v>
      </c>
      <c r="T1770" t="str">
        <f t="shared" si="893"/>
        <v>0.190289962228952-0.0558293680366638i</v>
      </c>
      <c r="U1770" t="str">
        <f t="shared" si="894"/>
        <v>0.0000333333333333333-0.00068995015992949i</v>
      </c>
      <c r="V1770" t="str">
        <f t="shared" si="895"/>
        <v>6.66666666666667E-06-0.0068995015992949i</v>
      </c>
      <c r="W1770" t="str">
        <f t="shared" si="896"/>
        <v>0.0000276026933622689-0.000627343616960566i</v>
      </c>
      <c r="X1770" t="str">
        <f t="shared" si="897"/>
        <v>0.0000341395744894742-0.000626698353516825i</v>
      </c>
      <c r="Y1770" t="str">
        <f t="shared" si="898"/>
        <v>0.009+1.02792911625458i</v>
      </c>
      <c r="Z1770" t="str">
        <f t="shared" si="899"/>
        <v>-0.00731643978170461-0.000463128114720138i</v>
      </c>
      <c r="AA1770" t="str">
        <f t="shared" si="900"/>
        <v>0.102715938011269-11.6801750300515i</v>
      </c>
      <c r="AB1770" t="str">
        <f t="shared" si="901"/>
        <v>0.897489764109577-0.263315446399246i</v>
      </c>
      <c r="AC1770" t="str">
        <f t="shared" si="902"/>
        <v>0.959983244677105-1.11054801621729i</v>
      </c>
      <c r="AD1770" t="str">
        <f t="shared" si="903"/>
        <v>0.535527292166768+0.34522823953896i</v>
      </c>
      <c r="AE1770" t="str">
        <f t="shared" si="904"/>
        <v>-0.00375826828087166-0.00277385937073307i</v>
      </c>
      <c r="AF1770" t="str">
        <f t="shared" si="905"/>
        <v>-14.5138345718227-2.02156757199961i</v>
      </c>
      <c r="AG1770" t="str">
        <f t="shared" si="906"/>
        <v>1.01479614709362-0.0225149232695991i</v>
      </c>
      <c r="AH1770" t="str">
        <f t="shared" si="907"/>
        <v>0.0471562681039957+0.0482053949593228i</v>
      </c>
      <c r="AI1770">
        <f t="shared" si="908"/>
        <v>-23.422298016123303</v>
      </c>
      <c r="AJ1770">
        <f t="shared" si="909"/>
        <v>45.630317405171517</v>
      </c>
      <c r="AK1770"/>
      <c r="AL1770"/>
      <c r="AM1770"/>
      <c r="AN1770"/>
    </row>
    <row r="1771" spans="1:40" x14ac:dyDescent="0.25">
      <c r="A1771"/>
      <c r="B1771">
        <f t="shared" si="875"/>
        <v>163700</v>
      </c>
      <c r="C1771" s="237" t="str">
        <f t="shared" si="878"/>
        <v>-2.85197269583734E-06+0.0149604303725516i</v>
      </c>
      <c r="D1771" s="208" t="str">
        <f t="shared" si="879"/>
        <v>-5.95702782212996+0.114696632856229i</v>
      </c>
      <c r="E1771" t="str">
        <f t="shared" si="880"/>
        <v>2870</v>
      </c>
      <c r="F1771" t="str">
        <f t="shared" si="881"/>
        <v>0.777000777000777</v>
      </c>
      <c r="G1771" t="str">
        <f t="shared" si="876"/>
        <v>0.777000777000777</v>
      </c>
      <c r="H1771" t="str">
        <f t="shared" si="882"/>
        <v>8.55746385613975+2.13520675162356i</v>
      </c>
      <c r="I1771" t="str">
        <f t="shared" si="883"/>
        <v>642.848396740811i</v>
      </c>
      <c r="J1771" t="str">
        <f t="shared" si="877"/>
        <v>-558.380697229805+140.634658058194i</v>
      </c>
      <c r="K1771" t="str">
        <f t="shared" si="884"/>
        <v>0.27266505545576-1.08259874114808i</v>
      </c>
      <c r="L1771" t="str">
        <f t="shared" si="885"/>
        <v>0.0202110084608109-0.0681488609750725i</v>
      </c>
      <c r="M1771" t="str">
        <f t="shared" si="886"/>
        <v>0.292876063916571-1.15074760212315i</v>
      </c>
      <c r="N1771" t="str">
        <f t="shared" si="887"/>
        <v>-1.67722992104517i</v>
      </c>
      <c r="O1771" t="str">
        <f t="shared" si="888"/>
        <v>-0.106232759460997-0.994341289908702i</v>
      </c>
      <c r="P1771" t="str">
        <f t="shared" si="889"/>
        <v>1.106232759461+0.994341289908702i</v>
      </c>
      <c r="Q1771" t="str">
        <f t="shared" si="890"/>
        <v>-1.106232759461+0.682888631136468i</v>
      </c>
      <c r="R1771" t="str">
        <f t="shared" si="891"/>
        <v>-0.322306660961729-1.09781674248261i</v>
      </c>
      <c r="S1771" t="str">
        <f t="shared" si="892"/>
        <v>0.173316384513827i</v>
      </c>
      <c r="T1771" t="str">
        <f t="shared" si="893"/>
        <v>0.190269628665833-0.0558610251826107i</v>
      </c>
      <c r="U1771" t="str">
        <f t="shared" si="894"/>
        <v>0.0000333333333333333-0.000689528687626541i</v>
      </c>
      <c r="V1771" t="str">
        <f t="shared" si="895"/>
        <v>6.66666666666667E-06-0.00689528687626541i</v>
      </c>
      <c r="W1771" t="str">
        <f t="shared" si="896"/>
        <v>0.0000276026926133778-0.00062696053134376i</v>
      </c>
      <c r="X1771" t="str">
        <f t="shared" si="897"/>
        <v>0.000034131578098388-0.000626315745454745i</v>
      </c>
      <c r="Y1771" t="str">
        <f t="shared" si="898"/>
        <v>0.009+1.0285574347853i</v>
      </c>
      <c r="Z1771" t="str">
        <f t="shared" si="899"/>
        <v>-0.00730750237874669-0.000462672903240595i</v>
      </c>
      <c r="AA1771" t="str">
        <f t="shared" si="900"/>
        <v>0.102590249518455-11.6730323306051i</v>
      </c>
      <c r="AB1771" t="str">
        <f t="shared" si="901"/>
        <v>0.897393862231447-0.263464755191552i</v>
      </c>
      <c r="AC1771" t="str">
        <f t="shared" si="902"/>
        <v>0.959643746872595-1.10983635560411i</v>
      </c>
      <c r="AD1771" t="str">
        <f t="shared" si="903"/>
        <v>0.535888156923244+0.345214987310835i</v>
      </c>
      <c r="AE1771" t="str">
        <f t="shared" si="904"/>
        <v>-0.00375628236103752-0.00277060027032887i</v>
      </c>
      <c r="AF1771" t="str">
        <f t="shared" si="905"/>
        <v>-14.5144916782697-2.02051011876733i</v>
      </c>
      <c r="AG1771" t="str">
        <f t="shared" si="906"/>
        <v>1.01478655103959-0.022516487204597i</v>
      </c>
      <c r="AH1771" t="str">
        <f t="shared" si="907"/>
        <v>0.0471412130728367+0.0481529002900444i</v>
      </c>
      <c r="AI1771">
        <f t="shared" si="908"/>
        <v>-23.428489020455423</v>
      </c>
      <c r="AJ1771">
        <f t="shared" si="909"/>
        <v>45.608256146000237</v>
      </c>
      <c r="AK1771"/>
      <c r="AL1771"/>
      <c r="AM1771"/>
      <c r="AN1771"/>
    </row>
    <row r="1772" spans="1:40" x14ac:dyDescent="0.25">
      <c r="A1772"/>
      <c r="B1772">
        <f t="shared" si="875"/>
        <v>163800</v>
      </c>
      <c r="C1772" s="237" t="str">
        <f t="shared" si="878"/>
        <v>-2.84849149678136E-06+0.0149512970213389i</v>
      </c>
      <c r="D1772" s="208" t="str">
        <f t="shared" si="879"/>
        <v>-5.95702779544077+0.114626610496932i</v>
      </c>
      <c r="E1772" t="str">
        <f t="shared" si="880"/>
        <v>2870</v>
      </c>
      <c r="F1772" t="str">
        <f t="shared" si="881"/>
        <v>0.777000777000777</v>
      </c>
      <c r="G1772" t="str">
        <f t="shared" si="876"/>
        <v>0.777000777000777</v>
      </c>
      <c r="H1772" t="str">
        <f t="shared" si="882"/>
        <v>8.55811989511227+2.13408027185513i</v>
      </c>
      <c r="I1772" t="str">
        <f t="shared" si="883"/>
        <v>643.24109582251i</v>
      </c>
      <c r="J1772" t="str">
        <f t="shared" si="877"/>
        <v>-559.064327715652+140.720568050899i</v>
      </c>
      <c r="K1772" t="str">
        <f t="shared" si="884"/>
        <v>0.272350943150095-1.08201451318657i</v>
      </c>
      <c r="L1772" t="str">
        <f t="shared" si="885"/>
        <v>0.0201883305228754-0.0681139775774253i</v>
      </c>
      <c r="M1772" t="str">
        <f t="shared" si="886"/>
        <v>0.29253927367297-1.150128490764i</v>
      </c>
      <c r="N1772" t="str">
        <f t="shared" si="887"/>
        <v>-1.67825449643982i</v>
      </c>
      <c r="O1772" t="str">
        <f t="shared" si="888"/>
        <v>-0.107251481143111-0.994231924549101i</v>
      </c>
      <c r="P1772" t="str">
        <f t="shared" si="889"/>
        <v>1.10725148114311+0.994231924549101i</v>
      </c>
      <c r="Q1772" t="str">
        <f t="shared" si="890"/>
        <v>-1.10725148114311+0.684022571890719i</v>
      </c>
      <c r="R1772" t="str">
        <f t="shared" si="891"/>
        <v>-0.322292408206765-1.09702919995873i</v>
      </c>
      <c r="S1772" t="str">
        <f t="shared" si="892"/>
        <v>0.173422258908765i</v>
      </c>
      <c r="T1772" t="str">
        <f t="shared" si="893"/>
        <v>0.190249281945718-0.055892677460363i</v>
      </c>
      <c r="U1772" t="str">
        <f t="shared" si="894"/>
        <v>0.0000333333333333334-0.000689107729941789i</v>
      </c>
      <c r="V1772" t="str">
        <f t="shared" si="895"/>
        <v>6.66666666666667E-06-0.00689107729941789i</v>
      </c>
      <c r="W1772" t="str">
        <f t="shared" si="896"/>
        <v>0.0000276026918640292-0.00062657791356167i</v>
      </c>
      <c r="X1772" t="str">
        <f t="shared" si="897"/>
        <v>0.0000341235963442827-0.000625933604491458i</v>
      </c>
      <c r="Y1772" t="str">
        <f t="shared" si="898"/>
        <v>0.009+1.02918575331602i</v>
      </c>
      <c r="Z1772" t="str">
        <f t="shared" si="899"/>
        <v>-0.00729858134685241-0.000462218563262724i</v>
      </c>
      <c r="AA1772" t="str">
        <f t="shared" si="900"/>
        <v>0.102464791725035-11.6658983662929i</v>
      </c>
      <c r="AB1772" t="str">
        <f t="shared" si="901"/>
        <v>0.897297898299232-0.263614041023346i</v>
      </c>
      <c r="AC1772" t="str">
        <f t="shared" si="902"/>
        <v>0.95930485629036-1.10912533762757i</v>
      </c>
      <c r="AD1772" t="str">
        <f t="shared" si="903"/>
        <v>0.536249038749621+0.345201374683811i</v>
      </c>
      <c r="AE1772" t="str">
        <f t="shared" si="904"/>
        <v>-0.00375429874804285-0.00276734457441694i</v>
      </c>
      <c r="AF1772" t="str">
        <f t="shared" si="905"/>
        <v>-14.515147690553-2.0194536613582i</v>
      </c>
      <c r="AG1772" t="str">
        <f t="shared" si="906"/>
        <v>1.0147769514925-0.0225180499891769i</v>
      </c>
      <c r="AH1772" t="str">
        <f t="shared" si="907"/>
        <v>0.0471261670489868+0.0481004587998353i</v>
      </c>
      <c r="AI1772">
        <f t="shared" si="908"/>
        <v>-23.434677437348455</v>
      </c>
      <c r="AJ1772">
        <f t="shared" si="909"/>
        <v>45.586189599075354</v>
      </c>
      <c r="AK1772"/>
      <c r="AL1772"/>
      <c r="AM1772"/>
      <c r="AN1772"/>
    </row>
    <row r="1773" spans="1:40" x14ac:dyDescent="0.25">
      <c r="A1773"/>
      <c r="B1773">
        <f t="shared" si="875"/>
        <v>163900</v>
      </c>
      <c r="C1773" s="237" t="str">
        <f t="shared" si="878"/>
        <v>-2.84501666771345E-06+0.0149421748151541i</v>
      </c>
      <c r="D1773" s="208" t="str">
        <f t="shared" si="879"/>
        <v>-5.95702776880041+0.114556673582848i</v>
      </c>
      <c r="E1773" t="str">
        <f t="shared" si="880"/>
        <v>2870</v>
      </c>
      <c r="F1773" t="str">
        <f t="shared" si="881"/>
        <v>0.777000777000777</v>
      </c>
      <c r="G1773" t="str">
        <f t="shared" si="876"/>
        <v>0.777000777000777</v>
      </c>
      <c r="H1773" t="str">
        <f t="shared" si="882"/>
        <v>8.55877484223683+2.13295487217017i</v>
      </c>
      <c r="I1773" t="str">
        <f t="shared" si="883"/>
        <v>643.633794904209i</v>
      </c>
      <c r="J1773" t="str">
        <f t="shared" si="877"/>
        <v>-559.748375685765+140.806478043604i</v>
      </c>
      <c r="K1773" t="str">
        <f t="shared" si="884"/>
        <v>0.272037362566457-1.08143086836714i</v>
      </c>
      <c r="L1773" t="str">
        <f t="shared" si="885"/>
        <v>0.020165689617274-0.0680791257771298i</v>
      </c>
      <c r="M1773" t="str">
        <f t="shared" si="886"/>
        <v>0.292203052183731-1.14950999414427i</v>
      </c>
      <c r="N1773" t="str">
        <f t="shared" si="887"/>
        <v>-1.67927907183448i</v>
      </c>
      <c r="O1773" t="str">
        <f t="shared" si="888"/>
        <v>-0.108270090237494-0.994121515489915i</v>
      </c>
      <c r="P1773" t="str">
        <f t="shared" si="889"/>
        <v>1.10827009023749+0.994121515489915i</v>
      </c>
      <c r="Q1773" t="str">
        <f t="shared" si="890"/>
        <v>-1.10827009023749+0.685157556344565i</v>
      </c>
      <c r="R1773" t="str">
        <f t="shared" si="891"/>
        <v>-0.322278144766119-1.09624254261051i</v>
      </c>
      <c r="S1773" t="str">
        <f t="shared" si="892"/>
        <v>0.173528133303704i</v>
      </c>
      <c r="T1773" t="str">
        <f t="shared" si="893"/>
        <v>0.190228922067308-0.0559243248658455i</v>
      </c>
      <c r="U1773" t="str">
        <f t="shared" si="894"/>
        <v>0.0000333333333333332-0.000688687285933279i</v>
      </c>
      <c r="V1773" t="str">
        <f t="shared" si="895"/>
        <v>6.66666666666667E-06-0.00688687285933284i</v>
      </c>
      <c r="W1773" t="str">
        <f t="shared" si="896"/>
        <v>0.0000276026911142227-0.000626195762757976i</v>
      </c>
      <c r="X1773" t="str">
        <f t="shared" si="897"/>
        <v>0.0000341156291914525-0.000625551929772362i</v>
      </c>
      <c r="Y1773" t="str">
        <f t="shared" si="898"/>
        <v>0.009+1.02981407184673i</v>
      </c>
      <c r="Z1773" t="str">
        <f t="shared" si="899"/>
        <v>-0.00728967664605822-0.000461765092420271i</v>
      </c>
      <c r="AA1773" t="str">
        <f t="shared" si="900"/>
        <v>0.102339564066413-11.6587731210925i</v>
      </c>
      <c r="AB1773" t="str">
        <f t="shared" si="901"/>
        <v>0.897201872306807-0.263763303875408i</v>
      </c>
      <c r="AC1773" t="str">
        <f t="shared" si="902"/>
        <v>0.958966571619714-1.10841496142808i</v>
      </c>
      <c r="AD1773" t="str">
        <f t="shared" si="903"/>
        <v>0.536609937303112+0.345187401603833i</v>
      </c>
      <c r="AE1773" t="str">
        <f t="shared" si="904"/>
        <v>-0.00375231743559737-0.0027640922772774i</v>
      </c>
      <c r="AF1773" t="str">
        <f t="shared" si="905"/>
        <v>-14.5158026110372-2.01839819858732i</v>
      </c>
      <c r="AG1773" t="str">
        <f t="shared" si="906"/>
        <v>1.01476734845635-0.0225196116109283i</v>
      </c>
      <c r="AH1773" t="str">
        <f t="shared" si="907"/>
        <v>0.0471111299989678+0.0480480704000643i</v>
      </c>
      <c r="AI1773">
        <f t="shared" si="908"/>
        <v>-23.440863271148654</v>
      </c>
      <c r="AJ1773">
        <f t="shared" si="909"/>
        <v>45.56411777073226</v>
      </c>
      <c r="AK1773"/>
      <c r="AL1773"/>
      <c r="AM1773"/>
      <c r="AN1773"/>
    </row>
    <row r="1774" spans="1:40" x14ac:dyDescent="0.25">
      <c r="A1774"/>
      <c r="B1774">
        <f t="shared" si="875"/>
        <v>164000</v>
      </c>
      <c r="C1774" s="237" t="str">
        <f t="shared" si="878"/>
        <v>-2.84154819310176E-06+0.0149330637336098i</v>
      </c>
      <c r="D1774" s="208" t="str">
        <f t="shared" si="879"/>
        <v>-5.95702774220877+0.114486821957675i</v>
      </c>
      <c r="E1774" t="str">
        <f t="shared" si="880"/>
        <v>2870</v>
      </c>
      <c r="F1774" t="str">
        <f t="shared" si="881"/>
        <v>0.777000777000777</v>
      </c>
      <c r="G1774" t="str">
        <f t="shared" si="876"/>
        <v>0.777000777000777</v>
      </c>
      <c r="H1774" t="str">
        <f t="shared" si="882"/>
        <v>8.55942869987192+2.13183055122867i</v>
      </c>
      <c r="I1774" t="str">
        <f t="shared" si="883"/>
        <v>644.026493985908i</v>
      </c>
      <c r="J1774" t="str">
        <f t="shared" si="877"/>
        <v>-560.432841140144+140.892388036309i</v>
      </c>
      <c r="K1774" t="str">
        <f t="shared" si="884"/>
        <v>0.271724312530628-1.08084780590948i</v>
      </c>
      <c r="L1774" t="str">
        <f t="shared" si="885"/>
        <v>0.0201430856659909-0.0680443055394812i</v>
      </c>
      <c r="M1774" t="str">
        <f t="shared" si="886"/>
        <v>0.291867398196619-1.14889211144896i</v>
      </c>
      <c r="N1774" t="str">
        <f t="shared" si="887"/>
        <v>-1.68030364722913i</v>
      </c>
      <c r="O1774" t="str">
        <f t="shared" si="888"/>
        <v>-0.109288585674837-0.994010062847049i</v>
      </c>
      <c r="P1774" t="str">
        <f t="shared" si="889"/>
        <v>1.10928858567484+0.994010062847049i</v>
      </c>
      <c r="Q1774" t="str">
        <f t="shared" si="890"/>
        <v>-1.10928858567484+0.686293584382081i</v>
      </c>
      <c r="R1774" t="str">
        <f t="shared" si="891"/>
        <v>-0.322263870635855-1.09545676881126i</v>
      </c>
      <c r="S1774" t="str">
        <f t="shared" si="892"/>
        <v>0.173634007698642i</v>
      </c>
      <c r="T1774" t="str">
        <f t="shared" si="893"/>
        <v>0.190208549029304-0.0559559673949802i</v>
      </c>
      <c r="U1774" t="str">
        <f t="shared" si="894"/>
        <v>0.0000333333333333332-0.00068826735466137i</v>
      </c>
      <c r="V1774" t="str">
        <f t="shared" si="895"/>
        <v>6.66666666666667E-06-0.0068826735466137i</v>
      </c>
      <c r="W1774" t="str">
        <f t="shared" si="896"/>
        <v>0.0000276026903639588-0.000625814078078457i</v>
      </c>
      <c r="X1774" t="str">
        <f t="shared" si="897"/>
        <v>0.0000341076766043014-0.000625170720444947i</v>
      </c>
      <c r="Y1774" t="str">
        <f t="shared" si="898"/>
        <v>0.009+1.03044239037745i</v>
      </c>
      <c r="Z1774" t="str">
        <f t="shared" si="899"/>
        <v>-0.00728078823652243-0.000461312488355108i</v>
      </c>
      <c r="AA1774" t="str">
        <f t="shared" si="900"/>
        <v>0.10221456597972-11.6516565790201i</v>
      </c>
      <c r="AB1774" t="str">
        <f t="shared" si="901"/>
        <v>0.897105784248046-0.263912543728506i</v>
      </c>
      <c r="AC1774" t="str">
        <f t="shared" si="902"/>
        <v>0.958628891553505-1.1077052261473i</v>
      </c>
      <c r="AD1774" t="str">
        <f t="shared" si="903"/>
        <v>0.536970852240808+0.345173068017154i</v>
      </c>
      <c r="AE1774" t="str">
        <f t="shared" si="904"/>
        <v>-0.00375033841743013-0.00276084337320502i</v>
      </c>
      <c r="AF1774" t="str">
        <f t="shared" si="905"/>
        <v>-14.5164564420807-2.017343729271i</v>
      </c>
      <c r="AG1774" t="str">
        <f t="shared" si="906"/>
        <v>1.01475774193511-0.0225211720574645i</v>
      </c>
      <c r="AH1774" t="str">
        <f t="shared" si="907"/>
        <v>0.0470961018894065+0.0479957350023216i</v>
      </c>
      <c r="AI1774">
        <f t="shared" si="908"/>
        <v>-23.447046526195038</v>
      </c>
      <c r="AJ1774">
        <f t="shared" si="909"/>
        <v>45.542040667290415</v>
      </c>
      <c r="AK1774"/>
      <c r="AL1774"/>
      <c r="AM1774"/>
      <c r="AN1774"/>
    </row>
    <row r="1775" spans="1:40" x14ac:dyDescent="0.25">
      <c r="A1775"/>
      <c r="B1775">
        <f t="shared" si="875"/>
        <v>164100</v>
      </c>
      <c r="C1775" s="237" t="str">
        <f t="shared" si="878"/>
        <v>-2.83808605746176E-06+0.0149239637563684i</v>
      </c>
      <c r="D1775" s="208" t="str">
        <f t="shared" si="879"/>
        <v>-5.95702771566573+0.114417055465491i</v>
      </c>
      <c r="E1775" t="str">
        <f t="shared" si="880"/>
        <v>2870</v>
      </c>
      <c r="F1775" t="str">
        <f t="shared" si="881"/>
        <v>0.777000777000777</v>
      </c>
      <c r="G1775" t="str">
        <f t="shared" si="876"/>
        <v>0.777000777000777</v>
      </c>
      <c r="H1775" t="str">
        <f t="shared" si="882"/>
        <v>8.56008147036979+2.13070730769226i</v>
      </c>
      <c r="I1775" t="str">
        <f t="shared" si="883"/>
        <v>644.419193067606i</v>
      </c>
      <c r="J1775" t="str">
        <f t="shared" si="877"/>
        <v>-561.11772407879+140.978298029014i</v>
      </c>
      <c r="K1775" t="str">
        <f t="shared" si="884"/>
        <v>0.271411791871554-1.08026532503442i</v>
      </c>
      <c r="L1775" t="str">
        <f t="shared" si="885"/>
        <v>0.0201205185912081-0.0680095168298002i</v>
      </c>
      <c r="M1775" t="str">
        <f t="shared" si="886"/>
        <v>0.291532310462762-1.14827484186422i</v>
      </c>
      <c r="N1775" t="str">
        <f t="shared" si="887"/>
        <v>-1.68132822262378i</v>
      </c>
      <c r="O1775" t="str">
        <f t="shared" si="888"/>
        <v>-0.110306966385979-0.9938975667375i</v>
      </c>
      <c r="P1775" t="str">
        <f t="shared" si="889"/>
        <v>1.11030696638598+0.9938975667375i</v>
      </c>
      <c r="Q1775" t="str">
        <f t="shared" si="890"/>
        <v>-1.11030696638598+0.68743065588628i</v>
      </c>
      <c r="R1775" t="str">
        <f t="shared" si="891"/>
        <v>-0.322249585812008-1.09467187693823i</v>
      </c>
      <c r="S1775" t="str">
        <f t="shared" si="892"/>
        <v>0.17373988209358i</v>
      </c>
      <c r="T1775" t="str">
        <f t="shared" si="893"/>
        <v>0.190188162830406-0.0559876050436833i</v>
      </c>
      <c r="U1775" t="str">
        <f t="shared" si="894"/>
        <v>0.0000333333333333333-0.000687847935188695i</v>
      </c>
      <c r="V1775" t="str">
        <f t="shared" si="895"/>
        <v>6.66666666666667E-06-0.00687847935188694i</v>
      </c>
      <c r="W1775" t="str">
        <f t="shared" si="896"/>
        <v>0.0000276026896132374-0.000625432858670961i</v>
      </c>
      <c r="X1775" t="str">
        <f t="shared" si="897"/>
        <v>0.0000340997385473409-0.000624789975658776i</v>
      </c>
      <c r="Y1775" t="str">
        <f t="shared" si="898"/>
        <v>0.009+1.03107070890817i</v>
      </c>
      <c r="Z1775" t="str">
        <f t="shared" si="899"/>
        <v>-0.00727191607852504-0.000460860748717212i</v>
      </c>
      <c r="AA1775" t="str">
        <f t="shared" si="900"/>
        <v>0.102089796903812-11.6445487241319i</v>
      </c>
      <c r="AB1775" t="str">
        <f t="shared" si="901"/>
        <v>0.897009634116816-0.264061760563377i</v>
      </c>
      <c r="AC1775" t="str">
        <f t="shared" si="902"/>
        <v>0.958291814788133-1.10699613092807i</v>
      </c>
      <c r="AD1775" t="str">
        <f t="shared" si="903"/>
        <v>0.537331783219698+0.345158373870319i</v>
      </c>
      <c r="AE1775" t="str">
        <f t="shared" si="904"/>
        <v>-0.00374836168728996-0.00275759785650931i</v>
      </c>
      <c r="AF1775" t="str">
        <f t="shared" si="905"/>
        <v>-14.5171091860355-2.01629025222677i</v>
      </c>
      <c r="AG1775" t="str">
        <f t="shared" si="906"/>
        <v>1.01474813193279-0.0225227313164269i</v>
      </c>
      <c r="AH1775" t="str">
        <f t="shared" si="907"/>
        <v>0.0470810826870382+0.0479434525184177i</v>
      </c>
      <c r="AI1775">
        <f t="shared" si="908"/>
        <v>-23.453227206819104</v>
      </c>
      <c r="AJ1775">
        <f t="shared" si="909"/>
        <v>45.519958295050706</v>
      </c>
      <c r="AK1775"/>
      <c r="AL1775"/>
      <c r="AM1775"/>
      <c r="AN1775"/>
    </row>
    <row r="1776" spans="1:40" x14ac:dyDescent="0.25">
      <c r="A1776"/>
      <c r="B1776">
        <f t="shared" si="875"/>
        <v>164200</v>
      </c>
      <c r="C1776" s="237" t="str">
        <f t="shared" si="878"/>
        <v>-2.83463024535604E-06+0.0149148748631418i</v>
      </c>
      <c r="D1776" s="208" t="str">
        <f t="shared" si="879"/>
        <v>-5.95702768917117+0.114347373950754i</v>
      </c>
      <c r="E1776" t="str">
        <f t="shared" si="880"/>
        <v>2870</v>
      </c>
      <c r="F1776" t="str">
        <f t="shared" si="881"/>
        <v>0.777000777000777</v>
      </c>
      <c r="G1776" t="str">
        <f t="shared" si="876"/>
        <v>0.777000777000777</v>
      </c>
      <c r="H1776" t="str">
        <f t="shared" si="882"/>
        <v>8.56073315607659+2.12958514022413i</v>
      </c>
      <c r="I1776" t="str">
        <f t="shared" si="883"/>
        <v>644.811892149305i</v>
      </c>
      <c r="J1776" t="str">
        <f t="shared" si="877"/>
        <v>-561.803024501701+141.064208021719i</v>
      </c>
      <c r="K1776" t="str">
        <f t="shared" si="884"/>
        <v>0.271099799421339-1.07968342496392i</v>
      </c>
      <c r="L1776" t="str">
        <f t="shared" si="885"/>
        <v>0.020097988315305-0.0679747596134339i</v>
      </c>
      <c r="M1776" t="str">
        <f t="shared" si="886"/>
        <v>0.291197787736644-1.14765818457735i</v>
      </c>
      <c r="N1776" t="str">
        <f t="shared" si="887"/>
        <v>-1.68235279801843i</v>
      </c>
      <c r="O1776" t="str">
        <f t="shared" si="888"/>
        <v>-0.111325231301871-0.993784027279361i</v>
      </c>
      <c r="P1776" t="str">
        <f t="shared" si="889"/>
        <v>1.11132523130187+0.993784027279361i</v>
      </c>
      <c r="Q1776" t="str">
        <f t="shared" si="890"/>
        <v>-1.11132523130187+0.688568770739069i</v>
      </c>
      <c r="R1776" t="str">
        <f t="shared" si="891"/>
        <v>-0.322235290290634-1.09388786537261i</v>
      </c>
      <c r="S1776" t="str">
        <f t="shared" si="892"/>
        <v>0.173845756488518i</v>
      </c>
      <c r="T1776" t="str">
        <f t="shared" si="893"/>
        <v>0.190167763469312-0.0560192378078725i</v>
      </c>
      <c r="U1776" t="str">
        <f t="shared" si="894"/>
        <v>0.0000333333333333334-0.000687429026580176i</v>
      </c>
      <c r="V1776" t="str">
        <f t="shared" si="895"/>
        <v>6.66666666666667E-06-0.00687429026580176i</v>
      </c>
      <c r="W1776" t="str">
        <f t="shared" si="896"/>
        <v>0.0000276026888620584-0.000625052103685418i</v>
      </c>
      <c r="X1776" t="str">
        <f t="shared" si="897"/>
        <v>0.0000340918149851907-0.000624409694565476i</v>
      </c>
      <c r="Y1776" t="str">
        <f t="shared" si="898"/>
        <v>0.009+1.03169902743889i</v>
      </c>
      <c r="Z1776" t="str">
        <f t="shared" si="899"/>
        <v>-0.00726306013246667-0.000460409871164599i</v>
      </c>
      <c r="AA1776" t="str">
        <f t="shared" si="900"/>
        <v>0.101965256279256-11.6374495405223i</v>
      </c>
      <c r="AB1776" t="str">
        <f t="shared" si="901"/>
        <v>0.896913421906977-0.264210954360767i</v>
      </c>
      <c r="AC1776" t="str">
        <f t="shared" si="902"/>
        <v>0.957955340023488-1.10628767491446i</v>
      </c>
      <c r="AD1776" t="str">
        <f t="shared" si="903"/>
        <v>0.537692729896667+0.345143319110178i</v>
      </c>
      <c r="AE1776" t="str">
        <f t="shared" si="904"/>
        <v>-0.00374638723894482-0.00275435572151423i</v>
      </c>
      <c r="AF1776" t="str">
        <f t="shared" si="905"/>
        <v>-14.5177608452478-2.01523776627338i</v>
      </c>
      <c r="AG1776" t="str">
        <f t="shared" si="906"/>
        <v>1.01473851845338-0.0225242893754811i</v>
      </c>
      <c r="AH1776" t="str">
        <f t="shared" si="907"/>
        <v>0.0470660723587027+0.0478912228603819i</v>
      </c>
      <c r="AI1776">
        <f t="shared" si="908"/>
        <v>-23.45940531734524</v>
      </c>
      <c r="AJ1776">
        <f t="shared" si="909"/>
        <v>45.497870660297288</v>
      </c>
      <c r="AK1776"/>
      <c r="AL1776"/>
      <c r="AM1776"/>
      <c r="AN1776"/>
    </row>
    <row r="1777" spans="1:40" x14ac:dyDescent="0.25">
      <c r="A1777"/>
      <c r="B1777">
        <f t="shared" si="875"/>
        <v>164300</v>
      </c>
      <c r="C1777" s="237" t="str">
        <f t="shared" si="878"/>
        <v>-0.0000028311807413943+0.0149057970336916i</v>
      </c>
      <c r="D1777" s="208" t="str">
        <f t="shared" si="879"/>
        <v>-5.95702766272497+0.114277777258302i</v>
      </c>
      <c r="E1777" t="str">
        <f t="shared" si="880"/>
        <v>2870</v>
      </c>
      <c r="F1777" t="str">
        <f t="shared" si="881"/>
        <v>0.777000777000777</v>
      </c>
      <c r="G1777" t="str">
        <f t="shared" si="876"/>
        <v>0.777000777000777</v>
      </c>
      <c r="H1777" t="str">
        <f t="shared" si="882"/>
        <v>8.56138375933226+2.12846404748913i</v>
      </c>
      <c r="I1777" t="str">
        <f t="shared" si="883"/>
        <v>645.204591231004i</v>
      </c>
      <c r="J1777" t="str">
        <f t="shared" si="877"/>
        <v>-562.488742408879+141.150118014424i</v>
      </c>
      <c r="K1777" t="str">
        <f t="shared" si="884"/>
        <v>0.27078833401523-1.07910210492107i</v>
      </c>
      <c r="L1777" t="str">
        <f t="shared" si="885"/>
        <v>0.0200754947608579-0.0679400338557558i</v>
      </c>
      <c r="M1777" t="str">
        <f t="shared" si="886"/>
        <v>0.290863828776088-1.14704213877683i</v>
      </c>
      <c r="N1777" t="str">
        <f t="shared" si="887"/>
        <v>-1.68337737341308i</v>
      </c>
      <c r="O1777" t="str">
        <f t="shared" si="888"/>
        <v>-0.112343379353583-0.99366944459182i</v>
      </c>
      <c r="P1777" t="str">
        <f t="shared" si="889"/>
        <v>1.11234337935358+0.99366944459182i</v>
      </c>
      <c r="Q1777" t="str">
        <f t="shared" si="890"/>
        <v>-1.11234337935358+0.68970792882126i</v>
      </c>
      <c r="R1777" t="str">
        <f t="shared" si="891"/>
        <v>-0.322220984067778-1.09310473249956i</v>
      </c>
      <c r="S1777" t="str">
        <f t="shared" si="892"/>
        <v>0.173951630883456i</v>
      </c>
      <c r="T1777" t="str">
        <f t="shared" si="893"/>
        <v>0.190147350944722-0.0560508656834621i</v>
      </c>
      <c r="U1777" t="str">
        <f t="shared" si="894"/>
        <v>0.0000333333333333335-0.000687010627903014i</v>
      </c>
      <c r="V1777" t="str">
        <f t="shared" si="895"/>
        <v>6.66666666666667E-06-0.00687010627903014i</v>
      </c>
      <c r="W1777" t="str">
        <f t="shared" si="896"/>
        <v>0.000027602688110422-0.000624671812273829i</v>
      </c>
      <c r="X1777" t="str">
        <f t="shared" si="897"/>
        <v>0.0000340839058825784-0.000624029876318751i</v>
      </c>
      <c r="Y1777" t="str">
        <f t="shared" si="898"/>
        <v>0.009+1.03232734596961i</v>
      </c>
      <c r="Z1777" t="str">
        <f t="shared" si="899"/>
        <v>-0.00725422035886879-0.000459959853363323i</v>
      </c>
      <c r="AA1777" t="str">
        <f t="shared" si="900"/>
        <v>0.101840943548328-11.6303590123248i</v>
      </c>
      <c r="AB1777" t="str">
        <f t="shared" si="901"/>
        <v>0.896817147612397-0.264360125101408i</v>
      </c>
      <c r="AC1777" t="str">
        <f t="shared" si="902"/>
        <v>0.957619465962963-1.10557985725178i</v>
      </c>
      <c r="AD1777" t="str">
        <f t="shared" si="903"/>
        <v>0.538053691928487+0.345127903683888i</v>
      </c>
      <c r="AE1777" t="str">
        <f t="shared" si="904"/>
        <v>-0.00374441506618213-0.0027511169625584i</v>
      </c>
      <c r="AF1777" t="str">
        <f t="shared" si="905"/>
        <v>-14.5184114220572-2.01418627023083i</v>
      </c>
      <c r="AG1777" t="str">
        <f t="shared" si="906"/>
        <v>1.01472890150086-0.0225258462223183i</v>
      </c>
      <c r="AH1777" t="str">
        <f t="shared" si="907"/>
        <v>0.0470510708713461+0.0478390459404638i</v>
      </c>
      <c r="AI1777">
        <f t="shared" si="908"/>
        <v>-23.465580862090341</v>
      </c>
      <c r="AJ1777">
        <f t="shared" si="909"/>
        <v>45.475777769297494</v>
      </c>
      <c r="AK1777"/>
      <c r="AL1777"/>
      <c r="AM1777"/>
      <c r="AN1777"/>
    </row>
    <row r="1778" spans="1:40" x14ac:dyDescent="0.25">
      <c r="A1778"/>
      <c r="B1778">
        <f t="shared" ref="B1778:B1841" si="910">B1777+100</f>
        <v>164400</v>
      </c>
      <c r="C1778" s="237" t="str">
        <f t="shared" si="878"/>
        <v>-2.82773753023287E-06+0.0148967302478284i</v>
      </c>
      <c r="D1778" s="208" t="str">
        <f t="shared" si="879"/>
        <v>-5.95702763632702+0.114208265233351i</v>
      </c>
      <c r="E1778" t="str">
        <f t="shared" si="880"/>
        <v>2870</v>
      </c>
      <c r="F1778" t="str">
        <f t="shared" si="881"/>
        <v>0.777000777000777</v>
      </c>
      <c r="G1778" t="str">
        <f t="shared" si="876"/>
        <v>0.777000777000777</v>
      </c>
      <c r="H1778" t="str">
        <f t="shared" si="882"/>
        <v>8.56203328247068+2.12734402815364i</v>
      </c>
      <c r="I1778" t="str">
        <f t="shared" si="883"/>
        <v>645.597290312703i</v>
      </c>
      <c r="J1778" t="str">
        <f t="shared" si="877"/>
        <v>-563.174877800323+141.23602800713i</v>
      </c>
      <c r="K1778" t="str">
        <f t="shared" si="884"/>
        <v>0.270477394491611-1.07852136413007i</v>
      </c>
      <c r="L1778" t="str">
        <f t="shared" si="885"/>
        <v>0.0200530378506388-0.0679053395221654i</v>
      </c>
      <c r="M1778" t="str">
        <f t="shared" si="886"/>
        <v>0.29053043234225-1.14642670365224i</v>
      </c>
      <c r="N1778" t="str">
        <f t="shared" si="887"/>
        <v>-1.68440194880774i</v>
      </c>
      <c r="O1778" t="str">
        <f t="shared" si="888"/>
        <v>-0.113361409472321-0.993553818795162i</v>
      </c>
      <c r="P1778" t="str">
        <f t="shared" si="889"/>
        <v>1.11336140947232+0.993553818795162i</v>
      </c>
      <c r="Q1778" t="str">
        <f t="shared" si="890"/>
        <v>-1.11336140947232+0.690848130012578i</v>
      </c>
      <c r="R1778" t="str">
        <f t="shared" si="891"/>
        <v>-0.322206667139488-1.09232247670813i</v>
      </c>
      <c r="S1778" t="str">
        <f t="shared" si="892"/>
        <v>0.174057505278395i</v>
      </c>
      <c r="T1778" t="str">
        <f t="shared" si="893"/>
        <v>0.190126925255335-0.0560824886663655i</v>
      </c>
      <c r="U1778" t="str">
        <f t="shared" si="894"/>
        <v>0.0000333333333333332-0.00068659273822667i</v>
      </c>
      <c r="V1778" t="str">
        <f t="shared" si="895"/>
        <v>6.66666666666667E-06-0.0068659273822667i</v>
      </c>
      <c r="W1778" t="str">
        <f t="shared" si="896"/>
        <v>0.0000276026873583276-0.000624291983590249i</v>
      </c>
      <c r="X1778" t="str">
        <f t="shared" si="897"/>
        <v>0.0000340760112043379-0.000623650520074347i</v>
      </c>
      <c r="Y1778" t="str">
        <f t="shared" si="898"/>
        <v>0.009+1.03295566450032i</v>
      </c>
      <c r="Z1778" t="str">
        <f t="shared" si="899"/>
        <v>-0.00724539671837286-0.000459510692987422i</v>
      </c>
      <c r="AA1778" t="str">
        <f t="shared" si="900"/>
        <v>0.101716858155009-11.6232771237116i</v>
      </c>
      <c r="AB1778" t="str">
        <f t="shared" si="901"/>
        <v>0.896720811226941-0.264509272766025i</v>
      </c>
      <c r="AC1778" t="str">
        <f t="shared" si="902"/>
        <v>0.957284191313451-1.10487267708651i</v>
      </c>
      <c r="AD1778" t="str">
        <f t="shared" si="903"/>
        <v>0.538414668971844+0.345112127538904i</v>
      </c>
      <c r="AE1778" t="str">
        <f t="shared" si="904"/>
        <v>-0.00374244516280863-0.00274788157399489i</v>
      </c>
      <c r="AF1778" t="str">
        <f t="shared" si="905"/>
        <v>-14.5190609187977-2.01313576292029i</v>
      </c>
      <c r="AG1778" t="str">
        <f t="shared" si="906"/>
        <v>1.01471928107926-0.0225274018446564i</v>
      </c>
      <c r="AH1778" t="str">
        <f t="shared" si="907"/>
        <v>0.0470360781920204+0.04778692167113i</v>
      </c>
      <c r="AI1778">
        <f t="shared" si="908"/>
        <v>-23.471753845364084</v>
      </c>
      <c r="AJ1778">
        <f t="shared" si="909"/>
        <v>45.453679628300428</v>
      </c>
      <c r="AK1778"/>
      <c r="AL1778"/>
      <c r="AM1778"/>
      <c r="AN1778"/>
    </row>
    <row r="1779" spans="1:40" x14ac:dyDescent="0.25">
      <c r="A1779"/>
      <c r="B1779">
        <f t="shared" si="910"/>
        <v>164500</v>
      </c>
      <c r="C1779" s="237" t="str">
        <f t="shared" si="878"/>
        <v>-2.82430059657475E-06+0.0148876744854118i</v>
      </c>
      <c r="D1779" s="208" t="str">
        <f t="shared" si="879"/>
        <v>-5.9570276099772+0.11413883772149i</v>
      </c>
      <c r="E1779" t="str">
        <f t="shared" si="880"/>
        <v>2870</v>
      </c>
      <c r="F1779" t="str">
        <f t="shared" si="881"/>
        <v>0.777000777000777</v>
      </c>
      <c r="G1779" t="str">
        <f t="shared" si="876"/>
        <v>0.777000777000777</v>
      </c>
      <c r="H1779" t="str">
        <f t="shared" si="882"/>
        <v>8.56268172781958+2.12622508088571i</v>
      </c>
      <c r="I1779" t="str">
        <f t="shared" si="883"/>
        <v>645.989989394401i</v>
      </c>
      <c r="J1779" t="str">
        <f t="shared" si="877"/>
        <v>-563.861430676033+141.321937999834i</v>
      </c>
      <c r="K1779" t="str">
        <f t="shared" si="884"/>
        <v>0.270166979691986-1.07794120181628i</v>
      </c>
      <c r="L1779" t="str">
        <f t="shared" si="885"/>
        <v>0.0200306175076158-0.0678706765780889i</v>
      </c>
      <c r="M1779" t="str">
        <f t="shared" si="886"/>
        <v>0.290197597199602-1.14581187839437i</v>
      </c>
      <c r="N1779" t="str">
        <f t="shared" si="887"/>
        <v>-1.68542652420239i</v>
      </c>
      <c r="O1779" t="str">
        <f t="shared" si="888"/>
        <v>-0.114379320589383-0.993437150010765i</v>
      </c>
      <c r="P1779" t="str">
        <f t="shared" si="889"/>
        <v>1.11437932058938+0.993437150010765i</v>
      </c>
      <c r="Q1779" t="str">
        <f t="shared" si="890"/>
        <v>-1.11437932058938+0.691989374191625i</v>
      </c>
      <c r="R1779" t="str">
        <f t="shared" si="891"/>
        <v>-0.322192339501792-1.09154109639132i</v>
      </c>
      <c r="S1779" t="str">
        <f t="shared" si="892"/>
        <v>0.174163379673333i</v>
      </c>
      <c r="T1779" t="str">
        <f t="shared" si="893"/>
        <v>0.190106486399848-0.05611410675249i</v>
      </c>
      <c r="U1779" t="str">
        <f t="shared" si="894"/>
        <v>0.0000333333333333333-0.000686175356622886i</v>
      </c>
      <c r="V1779" t="str">
        <f t="shared" si="895"/>
        <v>6.66666666666667E-06-0.00686175356622886i</v>
      </c>
      <c r="W1779" t="str">
        <f t="shared" si="896"/>
        <v>0.0000276026866057759-0.000623912616790807i</v>
      </c>
      <c r="X1779" t="str">
        <f t="shared" si="897"/>
        <v>0.0000340681309154111-0.000623271624990082i</v>
      </c>
      <c r="Y1779" t="str">
        <f t="shared" si="898"/>
        <v>0.009+1.03358398303104i</v>
      </c>
      <c r="Z1779" t="str">
        <f t="shared" si="899"/>
        <v>-0.00723658917174012-0.000459062387718904i</v>
      </c>
      <c r="AA1779" t="str">
        <f t="shared" si="900"/>
        <v>0.101592999544971-11.6162038588936i</v>
      </c>
      <c r="AB1779" t="str">
        <f t="shared" si="901"/>
        <v>0.896624412744463-0.264658397335314i</v>
      </c>
      <c r="AC1779" t="str">
        <f t="shared" si="902"/>
        <v>0.956949514785328-1.10416613356639i</v>
      </c>
      <c r="AD1779" t="str">
        <f t="shared" si="903"/>
        <v>0.538775660683288+0.345095990622987i</v>
      </c>
      <c r="AE1779" t="str">
        <f t="shared" si="904"/>
        <v>-0.00374047752265019-0.00274464955019133i</v>
      </c>
      <c r="AF1779" t="str">
        <f t="shared" si="905"/>
        <v>-14.5197093377968-2.01208624316422i</v>
      </c>
      <c r="AG1779" t="str">
        <f t="shared" si="906"/>
        <v>1.01470965719256-0.0225289562302375i</v>
      </c>
      <c r="AH1779" t="str">
        <f t="shared" si="907"/>
        <v>0.0470210942878824+0.0477348499650675i</v>
      </c>
      <c r="AI1779">
        <f t="shared" si="908"/>
        <v>-23.477924271468641</v>
      </c>
      <c r="AJ1779">
        <f t="shared" si="909"/>
        <v>45.43157624353978</v>
      </c>
      <c r="AK1779"/>
      <c r="AL1779"/>
      <c r="AM1779"/>
      <c r="AN1779"/>
    </row>
    <row r="1780" spans="1:40" x14ac:dyDescent="0.25">
      <c r="A1780"/>
      <c r="B1780">
        <f t="shared" si="910"/>
        <v>164600</v>
      </c>
      <c r="C1780" s="237" t="str">
        <f t="shared" si="878"/>
        <v>-2.82086992516937E-06+0.0148786297263505i</v>
      </c>
      <c r="D1780" s="208" t="str">
        <f t="shared" si="879"/>
        <v>-5.95702758367538+0.114069494568687i</v>
      </c>
      <c r="E1780" t="str">
        <f t="shared" si="880"/>
        <v>2870</v>
      </c>
      <c r="F1780" t="str">
        <f t="shared" si="881"/>
        <v>0.777000777000777</v>
      </c>
      <c r="G1780" t="str">
        <f t="shared" si="876"/>
        <v>0.777000777000777</v>
      </c>
      <c r="H1780" t="str">
        <f t="shared" si="882"/>
        <v>8.56332909770063+2.12510720435493i</v>
      </c>
      <c r="I1780" t="str">
        <f t="shared" si="883"/>
        <v>646.3826884761i</v>
      </c>
      <c r="J1780" t="str">
        <f t="shared" si="877"/>
        <v>-564.548401036009+141.407847992539i</v>
      </c>
      <c r="K1780" t="str">
        <f t="shared" si="884"/>
        <v>0.269857088460987-1.07736161720615i</v>
      </c>
      <c r="L1780" t="str">
        <f t="shared" si="885"/>
        <v>0.0200082336549515-0.0678360449889787i</v>
      </c>
      <c r="M1780" t="str">
        <f t="shared" si="886"/>
        <v>0.289865322115939-1.14519766219513i</v>
      </c>
      <c r="N1780" t="str">
        <f t="shared" si="887"/>
        <v>-1.68645109959704i</v>
      </c>
      <c r="O1780" t="str">
        <f t="shared" si="888"/>
        <v>-0.115397111636221-0.993319438361103i</v>
      </c>
      <c r="P1780" t="str">
        <f t="shared" si="889"/>
        <v>1.11539711163622+0.993319438361103i</v>
      </c>
      <c r="Q1780" t="str">
        <f t="shared" si="890"/>
        <v>-1.11539711163622+0.693131661235937i</v>
      </c>
      <c r="R1780" t="str">
        <f t="shared" si="891"/>
        <v>-0.322178001150734-1.090760589946i</v>
      </c>
      <c r="S1780" t="str">
        <f t="shared" si="892"/>
        <v>0.174269254068271i</v>
      </c>
      <c r="T1780" t="str">
        <f t="shared" si="893"/>
        <v>0.190086034376957-0.056145719937745i</v>
      </c>
      <c r="U1780" t="str">
        <f t="shared" si="894"/>
        <v>0.0000333333333333334-0.000685758482165643i</v>
      </c>
      <c r="V1780" t="str">
        <f t="shared" si="895"/>
        <v>6.66666666666667E-06-0.00685758482165643i</v>
      </c>
      <c r="W1780" t="str">
        <f t="shared" si="896"/>
        <v>0.0000276026858527667-0.000623533711033669i</v>
      </c>
      <c r="X1780" t="str">
        <f t="shared" si="897"/>
        <v>0.0000340602649808461-0.000622893190225803i</v>
      </c>
      <c r="Y1780" t="str">
        <f t="shared" si="898"/>
        <v>0.009+1.03421230156176i</v>
      </c>
      <c r="Z1780" t="str">
        <f t="shared" si="899"/>
        <v>-0.00722779767985088-0.000458614935247697i</v>
      </c>
      <c r="AA1780" t="str">
        <f t="shared" si="900"/>
        <v>0.101469367165579-11.60913920212i</v>
      </c>
      <c r="AB1780" t="str">
        <f t="shared" si="901"/>
        <v>0.896527952158813-0.264807498789983i</v>
      </c>
      <c r="AC1780" t="str">
        <f t="shared" si="902"/>
        <v>0.956615435092429-1.10346022584033i</v>
      </c>
      <c r="AD1780" t="str">
        <f t="shared" si="903"/>
        <v>0.53913666671929+0.345079492884193i</v>
      </c>
      <c r="AE1780" t="str">
        <f t="shared" si="904"/>
        <v>-0.00373851213955182-0.00274142088552961i</v>
      </c>
      <c r="AF1780" t="str">
        <f t="shared" si="905"/>
        <v>-14.520356681376-2.01103770978624i</v>
      </c>
      <c r="AG1780" t="str">
        <f t="shared" si="906"/>
        <v>1.01470002984478-0.0225305093668301i</v>
      </c>
      <c r="AH1780" t="str">
        <f t="shared" si="907"/>
        <v>0.0470061191261927+0.0476828307351762i</v>
      </c>
      <c r="AI1780">
        <f t="shared" si="908"/>
        <v>-23.484092144699371</v>
      </c>
      <c r="AJ1780">
        <f t="shared" si="909"/>
        <v>45.409467621230235</v>
      </c>
      <c r="AK1780"/>
      <c r="AL1780"/>
      <c r="AM1780"/>
      <c r="AN1780"/>
    </row>
    <row r="1781" spans="1:40" x14ac:dyDescent="0.25">
      <c r="A1781"/>
      <c r="B1781">
        <f t="shared" si="910"/>
        <v>164700</v>
      </c>
      <c r="C1781" s="237" t="str">
        <f t="shared" si="878"/>
        <v>-2.81744550081258E-06+0.0148695959506021i</v>
      </c>
      <c r="D1781" s="208" t="str">
        <f t="shared" si="879"/>
        <v>-5.95702755742147+0.114000235621283i</v>
      </c>
      <c r="E1781" t="str">
        <f t="shared" si="880"/>
        <v>2870</v>
      </c>
      <c r="F1781" t="str">
        <f t="shared" si="881"/>
        <v>0.777000777000777</v>
      </c>
      <c r="G1781" t="str">
        <f t="shared" si="876"/>
        <v>0.777000777000777</v>
      </c>
      <c r="H1781" t="str">
        <f t="shared" si="882"/>
        <v>8.56397539442942+2.12399039723256i</v>
      </c>
      <c r="I1781" t="str">
        <f t="shared" si="883"/>
        <v>646.775387557799i</v>
      </c>
      <c r="J1781" t="str">
        <f t="shared" si="877"/>
        <v>-565.235788880252+141.493757985245i</v>
      </c>
      <c r="K1781" t="str">
        <f t="shared" si="884"/>
        <v>0.269547719646341-1.07678260952727i</v>
      </c>
      <c r="L1781" t="str">
        <f t="shared" si="885"/>
        <v>0.0199858862160034-0.0678014447203141i</v>
      </c>
      <c r="M1781" t="str">
        <f t="shared" si="886"/>
        <v>0.289533605862344-1.14458405424758i</v>
      </c>
      <c r="N1781" t="str">
        <f t="shared" si="887"/>
        <v>-1.68747567499169i</v>
      </c>
      <c r="O1781" t="str">
        <f t="shared" si="888"/>
        <v>-0.116414781544405-0.993200683969745i</v>
      </c>
      <c r="P1781" t="str">
        <f t="shared" si="889"/>
        <v>1.1164147815444+0.993200683969745i</v>
      </c>
      <c r="Q1781" t="str">
        <f t="shared" si="890"/>
        <v>-1.1164147815444+0.694274991021945i</v>
      </c>
      <c r="R1781" t="str">
        <f t="shared" si="891"/>
        <v>-0.322163652082338-1.08998095577294i</v>
      </c>
      <c r="S1781" t="str">
        <f t="shared" si="892"/>
        <v>0.174375128463209i</v>
      </c>
      <c r="T1781" t="str">
        <f t="shared" si="893"/>
        <v>0.190065569185358-0.0561773282180343i</v>
      </c>
      <c r="U1781" t="str">
        <f t="shared" si="894"/>
        <v>0.0000333333333333335-0.000685342113931178i</v>
      </c>
      <c r="V1781" t="str">
        <f t="shared" si="895"/>
        <v>6.66666666666667E-06-0.00685342113931178i</v>
      </c>
      <c r="W1781" t="str">
        <f t="shared" si="896"/>
        <v>0.0000276026850993-0.000623155265479047i</v>
      </c>
      <c r="X1781" t="str">
        <f t="shared" si="897"/>
        <v>0.0000340524133657966-0.0006225152149434i</v>
      </c>
      <c r="Y1781" t="str">
        <f t="shared" si="898"/>
        <v>0.009+1.03484062009248i</v>
      </c>
      <c r="Z1781" t="str">
        <f t="shared" si="899"/>
        <v>-0.00721902220370424-0.000458168333271619i</v>
      </c>
      <c r="AA1781" t="str">
        <f t="shared" si="900"/>
        <v>0.101345960465877-11.6020831376783i</v>
      </c>
      <c r="AB1781" t="str">
        <f t="shared" si="901"/>
        <v>0.89643142946384-0.264956577110713i</v>
      </c>
      <c r="AC1781" t="str">
        <f t="shared" si="902"/>
        <v>0.95628195095206-1.10275495305848i</v>
      </c>
      <c r="AD1781" t="str">
        <f t="shared" si="903"/>
        <v>0.539497686736197+0.345062634270886i</v>
      </c>
      <c r="AE1781" t="str">
        <f t="shared" si="904"/>
        <v>-0.00373654900737749-0.00273819557440603i</v>
      </c>
      <c r="AF1781" t="str">
        <f t="shared" si="905"/>
        <v>-14.5210029518509-2.00999016161128i</v>
      </c>
      <c r="AG1781" t="str">
        <f t="shared" si="906"/>
        <v>1.01469039903993-0.0225320612422268i</v>
      </c>
      <c r="AH1781" t="str">
        <f t="shared" si="907"/>
        <v>0.0469911526743157+0.0476308638945748i</v>
      </c>
      <c r="AI1781">
        <f t="shared" si="908"/>
        <v>-23.490257469344215</v>
      </c>
      <c r="AJ1781">
        <f t="shared" si="909"/>
        <v>45.387353767571177</v>
      </c>
      <c r="AK1781"/>
      <c r="AL1781"/>
      <c r="AM1781"/>
      <c r="AN1781"/>
    </row>
    <row r="1782" spans="1:40" x14ac:dyDescent="0.25">
      <c r="A1782"/>
      <c r="B1782">
        <f t="shared" si="910"/>
        <v>164800</v>
      </c>
      <c r="C1782" s="237" t="str">
        <f t="shared" si="878"/>
        <v>-2.81402730834618E-06+0.0148605731381726i</v>
      </c>
      <c r="D1782" s="208" t="str">
        <f t="shared" si="879"/>
        <v>-5.95702753121532+0.11393106072599i</v>
      </c>
      <c r="E1782" t="str">
        <f t="shared" si="880"/>
        <v>2870</v>
      </c>
      <c r="F1782" t="str">
        <f t="shared" si="881"/>
        <v>0.777000777000777</v>
      </c>
      <c r="G1782" t="str">
        <f t="shared" si="876"/>
        <v>0.777000777000777</v>
      </c>
      <c r="H1782" t="str">
        <f t="shared" si="882"/>
        <v>8.56462062031547+2.12287465819139i</v>
      </c>
      <c r="I1782" t="str">
        <f t="shared" si="883"/>
        <v>647.168086639497i</v>
      </c>
      <c r="J1782" t="str">
        <f t="shared" si="877"/>
        <v>-565.923594208761+141.579667977949i</v>
      </c>
      <c r="K1782" t="str">
        <f t="shared" si="884"/>
        <v>0.269238872098872-1.07620417800837i</v>
      </c>
      <c r="L1782" t="str">
        <f t="shared" si="885"/>
        <v>0.0199635751143226-0.067766875737601i</v>
      </c>
      <c r="M1782" t="str">
        <f t="shared" si="886"/>
        <v>0.289202447213195-1.14397105374597i</v>
      </c>
      <c r="N1782" t="str">
        <f t="shared" si="887"/>
        <v>-1.68850025038634i</v>
      </c>
      <c r="O1782" t="str">
        <f t="shared" si="888"/>
        <v>-0.117432329245631-0.993080886961352i</v>
      </c>
      <c r="P1782" t="str">
        <f t="shared" si="889"/>
        <v>1.11743232924563+0.993080886961352i</v>
      </c>
      <c r="Q1782" t="str">
        <f t="shared" si="890"/>
        <v>-1.11743232924563+0.695419363424988i</v>
      </c>
      <c r="R1782" t="str">
        <f t="shared" si="891"/>
        <v>-0.322149292292641-1.0892021922768i</v>
      </c>
      <c r="S1782" t="str">
        <f t="shared" si="892"/>
        <v>0.174481002858147i</v>
      </c>
      <c r="T1782" t="str">
        <f t="shared" si="893"/>
        <v>0.190045090823748-0.0562089315892623i</v>
      </c>
      <c r="U1782" t="str">
        <f t="shared" si="894"/>
        <v>0.0000333333333333332-0.000684926250997964i</v>
      </c>
      <c r="V1782" t="str">
        <f t="shared" si="895"/>
        <v>6.66666666666667E-06-0.00684926250997964i</v>
      </c>
      <c r="W1782" t="str">
        <f t="shared" si="896"/>
        <v>0.0000276026843453753-0.000622777279289194i</v>
      </c>
      <c r="X1782" t="str">
        <f t="shared" si="897"/>
        <v>0.0000340445760355215-0.000622137698306798i</v>
      </c>
      <c r="Y1782" t="str">
        <f t="shared" si="898"/>
        <v>0.009+1.0354689386232i</v>
      </c>
      <c r="Z1782" t="str">
        <f t="shared" si="899"/>
        <v>-0.00721026270441793-0.00045772257949636i</v>
      </c>
      <c r="AA1782" t="str">
        <f t="shared" si="900"/>
        <v>0.101222778896594-11.5950356498945i</v>
      </c>
      <c r="AB1782" t="str">
        <f t="shared" si="901"/>
        <v>0.896334844653399-0.265105632278186i</v>
      </c>
      <c r="AC1782" t="str">
        <f t="shared" si="902"/>
        <v>0.955949061084954-1.10205031437223i</v>
      </c>
      <c r="AD1782" t="str">
        <f t="shared" si="903"/>
        <v>0.53985872039025+0.345045414731744i</v>
      </c>
      <c r="AE1782" t="str">
        <f t="shared" si="904"/>
        <v>-0.00373458812001022-0.00273497361123135i</v>
      </c>
      <c r="AF1782" t="str">
        <f t="shared" si="905"/>
        <v>-14.5216481515308-2.0089435974654i</v>
      </c>
      <c r="AG1782" t="str">
        <f t="shared" si="906"/>
        <v>1.01468076478202-0.0225336118442463i</v>
      </c>
      <c r="AH1782" t="str">
        <f t="shared" si="907"/>
        <v>0.0469761948997195+0.0475789493565982i</v>
      </c>
      <c r="AI1782">
        <f t="shared" si="908"/>
        <v>-23.496420249683858</v>
      </c>
      <c r="AJ1782">
        <f t="shared" si="909"/>
        <v>45.365234688745424</v>
      </c>
      <c r="AK1782"/>
      <c r="AL1782"/>
      <c r="AM1782"/>
      <c r="AN1782"/>
    </row>
    <row r="1783" spans="1:40" x14ac:dyDescent="0.25">
      <c r="A1783"/>
      <c r="B1783">
        <f t="shared" si="910"/>
        <v>164900</v>
      </c>
      <c r="C1783" s="237" t="str">
        <f t="shared" si="878"/>
        <v>-0.000002810615332658+0.0148515612691166i</v>
      </c>
      <c r="D1783" s="208" t="str">
        <f t="shared" si="879"/>
        <v>-5.95702750505685+0.113861969729894i</v>
      </c>
      <c r="E1783" t="str">
        <f t="shared" si="880"/>
        <v>2870</v>
      </c>
      <c r="F1783" t="str">
        <f t="shared" si="881"/>
        <v>0.777000777000777</v>
      </c>
      <c r="G1783" t="str">
        <f t="shared" si="876"/>
        <v>0.777000777000777</v>
      </c>
      <c r="H1783" t="str">
        <f t="shared" si="882"/>
        <v>8.56526477766233+2.12175998590588i</v>
      </c>
      <c r="I1783" t="str">
        <f t="shared" si="883"/>
        <v>647.560785721196i</v>
      </c>
      <c r="J1783" t="str">
        <f t="shared" si="877"/>
        <v>-566.611817021535+141.665577970654i</v>
      </c>
      <c r="K1783" t="str">
        <f t="shared" si="884"/>
        <v>0.268930544672499-1.07562632187927i</v>
      </c>
      <c r="L1783" t="str">
        <f t="shared" si="885"/>
        <v>0.0199413002736536-0.0677323380063717i</v>
      </c>
      <c r="M1783" t="str">
        <f t="shared" si="886"/>
        <v>0.288871844946153-1.14335865988564i</v>
      </c>
      <c r="N1783" t="str">
        <f t="shared" si="887"/>
        <v>-1.689524825781i</v>
      </c>
      <c r="O1783" t="str">
        <f t="shared" si="888"/>
        <v>-0.118449753671734-0.992960047461682i</v>
      </c>
      <c r="P1783" t="str">
        <f t="shared" si="889"/>
        <v>1.11844975367173+0.992960047461682i</v>
      </c>
      <c r="Q1783" t="str">
        <f t="shared" si="890"/>
        <v>-1.11844975367173+0.696564778319318i</v>
      </c>
      <c r="R1783" t="str">
        <f t="shared" si="891"/>
        <v>-0.322134921777657-1.08842429786608i</v>
      </c>
      <c r="S1783" t="str">
        <f t="shared" si="892"/>
        <v>0.174586877253086i</v>
      </c>
      <c r="T1783" t="str">
        <f t="shared" si="893"/>
        <v>0.190024599290822-0.0562405300473283i</v>
      </c>
      <c r="U1783" t="str">
        <f t="shared" si="894"/>
        <v>0.0000333333333333333-0.000684510892446723i</v>
      </c>
      <c r="V1783" t="str">
        <f t="shared" si="895"/>
        <v>6.66666666666667E-06-0.00684510892446723i</v>
      </c>
      <c r="W1783" t="str">
        <f t="shared" si="896"/>
        <v>0.0000276026835909935-0.000622399751628399i</v>
      </c>
      <c r="X1783" t="str">
        <f t="shared" si="897"/>
        <v>0.0000340367529553867-0.000621760639481955i</v>
      </c>
      <c r="Y1783" t="str">
        <f t="shared" si="898"/>
        <v>0.009+1.03609725715391i</v>
      </c>
      <c r="Z1783" t="str">
        <f t="shared" si="899"/>
        <v>-0.00720151914322744-0.000457277671635439i</v>
      </c>
      <c r="AA1783" t="str">
        <f t="shared" si="900"/>
        <v>0.101099821910123-11.5879967231324i</v>
      </c>
      <c r="AB1783" t="str">
        <f t="shared" si="901"/>
        <v>0.896238197721335-0.265254664273062i</v>
      </c>
      <c r="AC1783" t="str">
        <f t="shared" si="902"/>
        <v>0.955616764215314-1.10134630893412i</v>
      </c>
      <c r="AD1783" t="str">
        <f t="shared" si="903"/>
        <v>0.5402197673376+0.34502783421573i</v>
      </c>
      <c r="AE1783" t="str">
        <f t="shared" si="904"/>
        <v>-0.003732629471352-0.00273175499043045i</v>
      </c>
      <c r="AF1783" t="str">
        <f t="shared" si="905"/>
        <v>-14.5222922827192-2.00789801617599i</v>
      </c>
      <c r="AG1783" t="str">
        <f t="shared" si="906"/>
        <v>1.01467112707508-0.0225351611607321i</v>
      </c>
      <c r="AH1783" t="str">
        <f t="shared" si="907"/>
        <v>0.0469612457699766+0.0475270870347948i</v>
      </c>
      <c r="AI1783">
        <f t="shared" si="908"/>
        <v>-23.502580489991853</v>
      </c>
      <c r="AJ1783">
        <f t="shared" si="909"/>
        <v>45.34311039091736</v>
      </c>
      <c r="AK1783"/>
      <c r="AL1783"/>
      <c r="AM1783"/>
      <c r="AN1783"/>
    </row>
    <row r="1784" spans="1:40" x14ac:dyDescent="0.25">
      <c r="A1784"/>
      <c r="B1784">
        <f t="shared" si="910"/>
        <v>165000</v>
      </c>
      <c r="C1784" s="237" t="str">
        <f t="shared" si="878"/>
        <v>-0.0000028072095586816+0.014842560323537i</v>
      </c>
      <c r="D1784" s="208" t="str">
        <f t="shared" si="879"/>
        <v>-5.95702747894591+0.11379296248045i</v>
      </c>
      <c r="E1784" t="str">
        <f t="shared" si="880"/>
        <v>2870</v>
      </c>
      <c r="F1784" t="str">
        <f t="shared" si="881"/>
        <v>0.777000777000777</v>
      </c>
      <c r="G1784" t="str">
        <f t="shared" si="876"/>
        <v>0.777000777000777</v>
      </c>
      <c r="H1784" t="str">
        <f t="shared" si="882"/>
        <v>8.56590786876744+2.12064637905204i</v>
      </c>
      <c r="I1784" t="str">
        <f t="shared" si="883"/>
        <v>647.953484802895i</v>
      </c>
      <c r="J1784" t="str">
        <f t="shared" si="877"/>
        <v>-567.300457318576+141.75148796336i</v>
      </c>
      <c r="K1784" t="str">
        <f t="shared" si="884"/>
        <v>0.26862273622421-1.07504904037093i</v>
      </c>
      <c r="L1784" t="str">
        <f t="shared" si="885"/>
        <v>0.0199190616179338-0.067697831492186i</v>
      </c>
      <c r="M1784" t="str">
        <f t="shared" si="886"/>
        <v>0.288541797842144-1.14274687186312i</v>
      </c>
      <c r="N1784" t="str">
        <f t="shared" si="887"/>
        <v>-1.69054940117565i</v>
      </c>
      <c r="O1784" t="str">
        <f t="shared" si="888"/>
        <v>-0.119467053754647-0.992838165597588i</v>
      </c>
      <c r="P1784" t="str">
        <f t="shared" si="889"/>
        <v>1.11946705375465+0.992838165597588i</v>
      </c>
      <c r="Q1784" t="str">
        <f t="shared" si="890"/>
        <v>-1.11946705375465+0.697711235578062i</v>
      </c>
      <c r="R1784" t="str">
        <f t="shared" si="891"/>
        <v>-0.322120540533421-1.08764727095317i</v>
      </c>
      <c r="S1784" t="str">
        <f t="shared" si="892"/>
        <v>0.174692751648024i</v>
      </c>
      <c r="T1784" t="str">
        <f t="shared" si="893"/>
        <v>0.190004094585273-0.0562721235881322i</v>
      </c>
      <c r="U1784" t="str">
        <f t="shared" si="894"/>
        <v>0.0000333333333333334-0.000684096037360393i</v>
      </c>
      <c r="V1784" t="str">
        <f t="shared" si="895"/>
        <v>6.66666666666667E-06-0.00684096037360393i</v>
      </c>
      <c r="W1784" t="str">
        <f t="shared" si="896"/>
        <v>0.000027602682836154-0.000622022681662969i</v>
      </c>
      <c r="X1784" t="str">
        <f t="shared" si="897"/>
        <v>0.0000340289440908613-0.000621384037636836i</v>
      </c>
      <c r="Y1784" t="str">
        <f t="shared" si="898"/>
        <v>0.009+1.03672557568463i</v>
      </c>
      <c r="Z1784" t="str">
        <f t="shared" si="899"/>
        <v>-0.00719279148148566-0.000456833607410165i</v>
      </c>
      <c r="AA1784" t="str">
        <f t="shared" si="900"/>
        <v>0.100977088960525-11.5809663417942i</v>
      </c>
      <c r="AB1784" t="str">
        <f t="shared" si="901"/>
        <v>0.896141488661483-0.265403673076003i</v>
      </c>
      <c r="AC1784" t="str">
        <f t="shared" si="902"/>
        <v>0.955285059070735-1.10064293589793i</v>
      </c>
      <c r="AD1784" t="str">
        <f t="shared" si="903"/>
        <v>0.540580827234286+0.345009892672119i</v>
      </c>
      <c r="AE1784" t="str">
        <f t="shared" si="904"/>
        <v>-0.00373067305532366-0.00272853970644252i</v>
      </c>
      <c r="AF1784" t="str">
        <f t="shared" si="905"/>
        <v>-14.5229353477134-2.00685341657159i</v>
      </c>
      <c r="AG1784" t="str">
        <f t="shared" si="906"/>
        <v>1.01466148592311-0.0225367091795536i</v>
      </c>
      <c r="AH1784" t="str">
        <f t="shared" si="907"/>
        <v>0.0469463052527632+0.0474752768429292i</v>
      </c>
      <c r="AI1784">
        <f t="shared" si="908"/>
        <v>-23.508738194534345</v>
      </c>
      <c r="AJ1784">
        <f t="shared" si="909"/>
        <v>45.32098088023524</v>
      </c>
      <c r="AK1784"/>
      <c r="AL1784"/>
      <c r="AM1784"/>
      <c r="AN1784"/>
    </row>
    <row r="1785" spans="1:40" x14ac:dyDescent="0.25">
      <c r="A1785"/>
      <c r="B1785">
        <f t="shared" si="910"/>
        <v>165100</v>
      </c>
      <c r="C1785" s="237" t="str">
        <f t="shared" si="878"/>
        <v>-2.80380997139616E-06+0.014833570281585i</v>
      </c>
      <c r="D1785" s="208" t="str">
        <f t="shared" si="879"/>
        <v>-5.9570274528824+0.113724038825485i</v>
      </c>
      <c r="E1785" t="str">
        <f t="shared" si="880"/>
        <v>2870</v>
      </c>
      <c r="F1785" t="str">
        <f t="shared" si="881"/>
        <v>0.777000777000777</v>
      </c>
      <c r="G1785" t="str">
        <f t="shared" si="876"/>
        <v>0.777000777000777</v>
      </c>
      <c r="H1785" t="str">
        <f t="shared" si="882"/>
        <v>8.56654989592235+2.11953383630749i</v>
      </c>
      <c r="I1785" t="str">
        <f t="shared" si="883"/>
        <v>648.346183884594i</v>
      </c>
      <c r="J1785" t="str">
        <f t="shared" si="877"/>
        <v>-567.989515099883+141.837397956065i</v>
      </c>
      <c r="K1785" t="str">
        <f t="shared" si="884"/>
        <v>0.26831544561406-1.07447233271542i</v>
      </c>
      <c r="L1785" t="str">
        <f t="shared" si="885"/>
        <v>0.0198968590712924-0.0676633561606298i</v>
      </c>
      <c r="M1785" t="str">
        <f t="shared" si="886"/>
        <v>0.288212304685352-1.14213568887605i</v>
      </c>
      <c r="N1785" t="str">
        <f t="shared" si="887"/>
        <v>-1.6915739765703i</v>
      </c>
      <c r="O1785" t="str">
        <f t="shared" si="888"/>
        <v>-0.120484228426465-0.992715241497016i</v>
      </c>
      <c r="P1785" t="str">
        <f t="shared" si="889"/>
        <v>1.12048422842647+0.992715241497016i</v>
      </c>
      <c r="Q1785" t="str">
        <f t="shared" si="890"/>
        <v>-1.12048422842647+0.698858735073284i</v>
      </c>
      <c r="R1785" t="str">
        <f t="shared" si="891"/>
        <v>-0.322106148555939-1.08687110995428i</v>
      </c>
      <c r="S1785" t="str">
        <f t="shared" si="892"/>
        <v>0.174798626042962i</v>
      </c>
      <c r="T1785" t="str">
        <f t="shared" si="893"/>
        <v>0.189983576705797-0.0563037122075684i</v>
      </c>
      <c r="U1785" t="str">
        <f t="shared" si="894"/>
        <v>0.0000333333333333334-0.000683681684824137i</v>
      </c>
      <c r="V1785" t="str">
        <f t="shared" si="895"/>
        <v>6.66666666666667E-06-0.00683681684824137i</v>
      </c>
      <c r="W1785" t="str">
        <f t="shared" si="896"/>
        <v>0.0000276026820808568-0.000621646068561236i</v>
      </c>
      <c r="X1785" t="str">
        <f t="shared" si="897"/>
        <v>0.0000340211494075197-0.000621007891941435i</v>
      </c>
      <c r="Y1785" t="str">
        <f t="shared" si="898"/>
        <v>0.009+1.03735389421535i</v>
      </c>
      <c r="Z1785" t="str">
        <f t="shared" si="899"/>
        <v>-0.00718407968066272-0.000456390384549614i</v>
      </c>
      <c r="AA1785" t="str">
        <f t="shared" si="900"/>
        <v>0.100854579503516-11.5739444903194i</v>
      </c>
      <c r="AB1785" t="str">
        <f t="shared" si="901"/>
        <v>0.896044717467694-0.265552658667646i</v>
      </c>
      <c r="AC1785" t="str">
        <f t="shared" si="902"/>
        <v>0.954953944382261-1.09994019441864i</v>
      </c>
      <c r="AD1785" t="str">
        <f t="shared" si="903"/>
        <v>0.540941899736243+0.344991590050493i</v>
      </c>
      <c r="AE1785" t="str">
        <f t="shared" si="904"/>
        <v>-0.0037287188658647-0.00272532775372089i</v>
      </c>
      <c r="AF1785" t="str">
        <f t="shared" si="905"/>
        <v>-14.5235773488047-2.00580979748201i</v>
      </c>
      <c r="AG1785" t="str">
        <f t="shared" si="906"/>
        <v>1.01465184133015-0.022538255888604i</v>
      </c>
      <c r="AH1785" t="str">
        <f t="shared" si="907"/>
        <v>0.046931373315855+0.047423518694977i</v>
      </c>
      <c r="AI1785">
        <f t="shared" si="908"/>
        <v>-23.514893367570867</v>
      </c>
      <c r="AJ1785">
        <f t="shared" si="909"/>
        <v>45.29884616283082</v>
      </c>
      <c r="AK1785"/>
      <c r="AL1785"/>
      <c r="AM1785"/>
      <c r="AN1785"/>
    </row>
    <row r="1786" spans="1:40" x14ac:dyDescent="0.25">
      <c r="A1786"/>
      <c r="B1786">
        <f t="shared" si="910"/>
        <v>165200</v>
      </c>
      <c r="C1786" s="237" t="str">
        <f t="shared" si="878"/>
        <v>-2.80041655582643E-06+0.01482459112346i</v>
      </c>
      <c r="D1786" s="208" t="str">
        <f t="shared" si="879"/>
        <v>-5.95702742686622+0.113655198613193i</v>
      </c>
      <c r="E1786" t="str">
        <f t="shared" si="880"/>
        <v>2870</v>
      </c>
      <c r="F1786" t="str">
        <f t="shared" si="881"/>
        <v>0.777000777000777</v>
      </c>
      <c r="G1786" t="str">
        <f t="shared" si="876"/>
        <v>0.777000777000777</v>
      </c>
      <c r="H1786" t="str">
        <f t="shared" si="882"/>
        <v>8.56719086141256+2.11842235635149i</v>
      </c>
      <c r="I1786" t="str">
        <f t="shared" si="883"/>
        <v>648.738882966292i</v>
      </c>
      <c r="J1786" t="str">
        <f t="shared" si="877"/>
        <v>-568.678990365457+141.923307948769i</v>
      </c>
      <c r="K1786" t="str">
        <f t="shared" si="884"/>
        <v>0.268008671705163-1.07389619814595i</v>
      </c>
      <c r="L1786" t="str">
        <f t="shared" si="885"/>
        <v>0.0198746925580508-0.0676289119773168i</v>
      </c>
      <c r="M1786" t="str">
        <f t="shared" si="886"/>
        <v>0.287883364263214-1.14152511012327i</v>
      </c>
      <c r="N1786" t="str">
        <f t="shared" si="887"/>
        <v>-1.69259855196495i</v>
      </c>
      <c r="O1786" t="str">
        <f t="shared" si="888"/>
        <v>-0.121501276619405-0.992591275289006i</v>
      </c>
      <c r="P1786" t="str">
        <f t="shared" si="889"/>
        <v>1.12150127661941+0.992591275289006i</v>
      </c>
      <c r="Q1786" t="str">
        <f t="shared" si="890"/>
        <v>-1.12150127661941+0.700007276675944i</v>
      </c>
      <c r="R1786" t="str">
        <f t="shared" si="891"/>
        <v>-0.322091745841228-1.08609581328946i</v>
      </c>
      <c r="S1786" t="str">
        <f t="shared" si="892"/>
        <v>0.1749045004379i</v>
      </c>
      <c r="T1786" t="str">
        <f t="shared" si="893"/>
        <v>0.189963045651088-0.056335295901531i</v>
      </c>
      <c r="U1786" t="str">
        <f t="shared" si="894"/>
        <v>0.0000333333333333332-0.000683267833925329i</v>
      </c>
      <c r="V1786" t="str">
        <f t="shared" si="895"/>
        <v>6.66666666666667E-06-0.00683267833925329i</v>
      </c>
      <c r="W1786" t="str">
        <f t="shared" si="896"/>
        <v>0.000027602681325102-0.00062126991149354i</v>
      </c>
      <c r="X1786" t="str">
        <f t="shared" si="897"/>
        <v>0.0000340133688710402-0.000620632201567739i</v>
      </c>
      <c r="Y1786" t="str">
        <f t="shared" si="898"/>
        <v>0.009+1.03798221274607i</v>
      </c>
      <c r="Z1786" t="str">
        <f t="shared" si="899"/>
        <v>-0.00717538370234534-0.000455948000790607i</v>
      </c>
      <c r="AA1786" t="str">
        <f t="shared" si="900"/>
        <v>0.100732292996473-11.5669311531859i</v>
      </c>
      <c r="AB1786" t="str">
        <f t="shared" si="901"/>
        <v>0.895947884133808-0.265701621028625i</v>
      </c>
      <c r="AC1786" t="str">
        <f t="shared" si="902"/>
        <v>0.954623418884316-1.09923808365247i</v>
      </c>
      <c r="AD1786" t="str">
        <f t="shared" si="903"/>
        <v>0.541302984499292+0.34497292630074i</v>
      </c>
      <c r="AE1786" t="str">
        <f t="shared" si="904"/>
        <v>-0.00372676689693339-0.00272211912673314i</v>
      </c>
      <c r="AF1786" t="str">
        <f t="shared" si="905"/>
        <v>-14.5242182882788-2.0047671577383i</v>
      </c>
      <c r="AG1786" t="str">
        <f t="shared" si="906"/>
        <v>1.01464219330023-0.0225398012758024i</v>
      </c>
      <c r="AH1786" t="str">
        <f t="shared" si="907"/>
        <v>0.0469164499271323+0.0473718125051306i</v>
      </c>
      <c r="AI1786">
        <f t="shared" si="908"/>
        <v>-23.521046013353271</v>
      </c>
      <c r="AJ1786">
        <f t="shared" si="909"/>
        <v>45.276706244819913</v>
      </c>
      <c r="AK1786"/>
      <c r="AL1786"/>
      <c r="AM1786"/>
      <c r="AN1786"/>
    </row>
    <row r="1787" spans="1:40" x14ac:dyDescent="0.25">
      <c r="A1787"/>
      <c r="B1787">
        <f t="shared" si="910"/>
        <v>165300</v>
      </c>
      <c r="C1787" s="237" t="str">
        <f t="shared" si="878"/>
        <v>-0.0000027970292970423+0.0148156228294089i</v>
      </c>
      <c r="D1787" s="208" t="str">
        <f t="shared" si="879"/>
        <v>-5.95702740089724+0.113586441692135i</v>
      </c>
      <c r="E1787" t="str">
        <f t="shared" si="880"/>
        <v>2870</v>
      </c>
      <c r="F1787" t="str">
        <f t="shared" si="881"/>
        <v>0.777000777000777</v>
      </c>
      <c r="G1787" t="str">
        <f t="shared" si="876"/>
        <v>0.777000777000777</v>
      </c>
      <c r="H1787" t="str">
        <f t="shared" si="882"/>
        <v>8.56783076751766+2.11731193786486i</v>
      </c>
      <c r="I1787" t="str">
        <f t="shared" si="883"/>
        <v>649.131582047991i</v>
      </c>
      <c r="J1787" t="str">
        <f t="shared" si="877"/>
        <v>-569.368883115296+142.009217941475i</v>
      </c>
      <c r="K1787" t="str">
        <f t="shared" si="884"/>
        <v>0.267702413363689-1.07332063589681i</v>
      </c>
      <c r="L1787" t="str">
        <f t="shared" si="885"/>
        <v>0.0198525620027211-0.0675944989078874i</v>
      </c>
      <c r="M1787" t="str">
        <f t="shared" si="886"/>
        <v>0.28755497536641-1.1409151348047i</v>
      </c>
      <c r="N1787" t="str">
        <f t="shared" si="887"/>
        <v>-1.6936231273596i</v>
      </c>
      <c r="O1787" t="str">
        <f t="shared" si="888"/>
        <v>-0.122518197265815-0.992466267103691i</v>
      </c>
      <c r="P1787" t="str">
        <f t="shared" si="889"/>
        <v>1.12251819726581+0.992466267103691i</v>
      </c>
      <c r="Q1787" t="str">
        <f t="shared" si="890"/>
        <v>-1.12251819726581+0.701156860255909i</v>
      </c>
      <c r="R1787" t="str">
        <f t="shared" si="891"/>
        <v>-0.322077332385291-1.08532137938257i</v>
      </c>
      <c r="S1787" t="str">
        <f t="shared" si="892"/>
        <v>0.175010374832838i</v>
      </c>
      <c r="T1787" t="str">
        <f t="shared" si="893"/>
        <v>0.189942501419836-0.0563668746659103i</v>
      </c>
      <c r="U1787" t="str">
        <f t="shared" si="894"/>
        <v>0.0000333333333333333-0.000682854483753567i</v>
      </c>
      <c r="V1787" t="str">
        <f t="shared" si="895"/>
        <v>6.66666666666667E-06-0.00682854483753567i</v>
      </c>
      <c r="W1787" t="str">
        <f t="shared" si="896"/>
        <v>0.0000276026805688899-0.000620894209632241i</v>
      </c>
      <c r="X1787" t="str">
        <f t="shared" si="897"/>
        <v>0.0000340056024472053-0.000620256965689757i</v>
      </c>
      <c r="Y1787" t="str">
        <f t="shared" si="898"/>
        <v>0.009+1.03861053127679i</v>
      </c>
      <c r="Z1787" t="str">
        <f t="shared" si="899"/>
        <v>-0.00716670350823658-0.000455506453877662i</v>
      </c>
      <c r="AA1787" t="str">
        <f t="shared" si="900"/>
        <v>0.100610228898411-11.559926314909i</v>
      </c>
      <c r="AB1787" t="str">
        <f t="shared" si="901"/>
        <v>0.895850988653646-0.265850560139557i</v>
      </c>
      <c r="AC1787" t="str">
        <f t="shared" si="902"/>
        <v>0.954293481314746-1.09853660275677i</v>
      </c>
      <c r="AD1787" t="str">
        <f t="shared" si="903"/>
        <v>0.541664081179168+0.344953901373032i</v>
      </c>
      <c r="AE1787" t="str">
        <f t="shared" si="904"/>
        <v>-0.0037248171425068-0.00271891381996083i</v>
      </c>
      <c r="AF1787" t="str">
        <f t="shared" si="905"/>
        <v>-14.5248581684149-2.00372549617272i</v>
      </c>
      <c r="AG1787" t="str">
        <f t="shared" si="906"/>
        <v>1.01463254183736-0.0225413453290929i</v>
      </c>
      <c r="AH1787" t="str">
        <f t="shared" si="907"/>
        <v>0.046901535054579+0.0473201581877927i</v>
      </c>
      <c r="AI1787">
        <f t="shared" si="908"/>
        <v>-23.527196136126332</v>
      </c>
      <c r="AJ1787">
        <f t="shared" si="909"/>
        <v>45.254561132299351</v>
      </c>
      <c r="AK1787"/>
      <c r="AL1787"/>
      <c r="AM1787"/>
      <c r="AN1787"/>
    </row>
    <row r="1788" spans="1:40" x14ac:dyDescent="0.25">
      <c r="A1788"/>
      <c r="B1788">
        <f t="shared" si="910"/>
        <v>165400</v>
      </c>
      <c r="C1788" s="237" t="str">
        <f t="shared" si="878"/>
        <v>-2.79364818015881E-06+0.0148066653797268i</v>
      </c>
      <c r="D1788" s="208" t="str">
        <f t="shared" si="879"/>
        <v>-5.95702737497534+0.113517767911239i</v>
      </c>
      <c r="E1788" t="str">
        <f t="shared" si="880"/>
        <v>2870</v>
      </c>
      <c r="F1788" t="str">
        <f t="shared" si="881"/>
        <v>0.777000777000777</v>
      </c>
      <c r="G1788" t="str">
        <f t="shared" si="876"/>
        <v>0.777000777000777</v>
      </c>
      <c r="H1788" t="str">
        <f t="shared" si="882"/>
        <v>8.56846961651123+2.11620257953005i</v>
      </c>
      <c r="I1788" t="str">
        <f t="shared" si="883"/>
        <v>649.52428112969i</v>
      </c>
      <c r="J1788" t="str">
        <f t="shared" si="877"/>
        <v>-570.059193349402+142.09512793418i</v>
      </c>
      <c r="K1788" t="str">
        <f t="shared" si="884"/>
        <v>0.267396669458833-1.07274564520345i</v>
      </c>
      <c r="L1788" t="str">
        <f t="shared" si="885"/>
        <v>0.019830467330006-0.0675601169180091i</v>
      </c>
      <c r="M1788" t="str">
        <f t="shared" si="886"/>
        <v>0.287227136788839-1.14030576212146i</v>
      </c>
      <c r="N1788" t="str">
        <f t="shared" si="887"/>
        <v>-1.69464770275426i</v>
      </c>
      <c r="O1788" t="str">
        <f t="shared" si="888"/>
        <v>-0.123534989298187-0.992340217072299i</v>
      </c>
      <c r="P1788" t="str">
        <f t="shared" si="889"/>
        <v>1.12353498929819+0.992340217072299i</v>
      </c>
      <c r="Q1788" t="str">
        <f t="shared" si="890"/>
        <v>-1.12353498929819+0.702307485681961i</v>
      </c>
      <c r="R1788" t="str">
        <f t="shared" si="891"/>
        <v>-0.32206290818416-1.08454780666126i</v>
      </c>
      <c r="S1788" t="str">
        <f t="shared" si="892"/>
        <v>0.175116249227776i</v>
      </c>
      <c r="T1788" t="str">
        <f t="shared" si="893"/>
        <v>0.189921944010731-0.0563984484965997i</v>
      </c>
      <c r="U1788" t="str">
        <f t="shared" si="894"/>
        <v>0.0000333333333333334-0.000682441633400633i</v>
      </c>
      <c r="V1788" t="str">
        <f t="shared" si="895"/>
        <v>6.66666666666667E-06-0.00682441633400633i</v>
      </c>
      <c r="W1788" t="str">
        <f t="shared" si="896"/>
        <v>0.0000276026798122202-0.00062051896215169i</v>
      </c>
      <c r="X1788" t="str">
        <f t="shared" si="897"/>
        <v>0.0000339978501019006-0.00061988218348348i</v>
      </c>
      <c r="Y1788" t="str">
        <f t="shared" si="898"/>
        <v>0.009+1.0392388498075i</v>
      </c>
      <c r="Z1788" t="str">
        <f t="shared" si="899"/>
        <v>-0.00715803906015522-0.000455065741562974i</v>
      </c>
      <c r="AA1788" t="str">
        <f t="shared" si="900"/>
        <v>0.100488386669994-11.5529299600415i</v>
      </c>
      <c r="AB1788" t="str">
        <f t="shared" si="901"/>
        <v>0.89575403102103-0.265999475981073i</v>
      </c>
      <c r="AC1788" t="str">
        <f t="shared" si="902"/>
        <v>0.953964130414725-1.09783575089018i</v>
      </c>
      <c r="AD1788" t="str">
        <f t="shared" si="903"/>
        <v>0.542025189431487+0.344934515217865i</v>
      </c>
      <c r="AE1788" t="str">
        <f t="shared" si="904"/>
        <v>-0.00372286959658035-0.00271571182789965i</v>
      </c>
      <c r="AF1788" t="str">
        <f t="shared" si="905"/>
        <v>-14.5254969914866-2.00268481161881i</v>
      </c>
      <c r="AG1788" t="str">
        <f t="shared" si="906"/>
        <v>1.0146228869456-0.0225428880364437i</v>
      </c>
      <c r="AH1788" t="str">
        <f t="shared" si="907"/>
        <v>0.0468866286662761+0.0472685556575775i</v>
      </c>
      <c r="AI1788">
        <f t="shared" si="908"/>
        <v>-23.533343740128174</v>
      </c>
      <c r="AJ1788">
        <f t="shared" si="909"/>
        <v>45.232410831351835</v>
      </c>
      <c r="AK1788"/>
      <c r="AL1788"/>
      <c r="AM1788"/>
      <c r="AN1788"/>
    </row>
    <row r="1789" spans="1:40" x14ac:dyDescent="0.25">
      <c r="A1789"/>
      <c r="B1789">
        <f t="shared" si="910"/>
        <v>165500</v>
      </c>
      <c r="C1789" s="237" t="str">
        <f t="shared" si="878"/>
        <v>-2.79027319033595E-06+0.014797718754756i</v>
      </c>
      <c r="D1789" s="208" t="str">
        <f t="shared" si="879"/>
        <v>-5.95702734910042+0.113449177119796i</v>
      </c>
      <c r="E1789" t="str">
        <f t="shared" si="880"/>
        <v>2870</v>
      </c>
      <c r="F1789" t="str">
        <f t="shared" si="881"/>
        <v>0.777000777000777</v>
      </c>
      <c r="G1789" t="str">
        <f t="shared" si="876"/>
        <v>0.777000777000777</v>
      </c>
      <c r="H1789" t="str">
        <f t="shared" si="882"/>
        <v>8.569107410661+2.1150942800311i</v>
      </c>
      <c r="I1789" t="str">
        <f t="shared" si="883"/>
        <v>649.916980211388i</v>
      </c>
      <c r="J1789" t="str">
        <f t="shared" si="877"/>
        <v>-570.749921067773+142.181037926885i</v>
      </c>
      <c r="K1789" t="str">
        <f t="shared" si="884"/>
        <v>0.267091438862827-1.07217122530241i</v>
      </c>
      <c r="L1789" t="str">
        <f t="shared" si="885"/>
        <v>0.0198084084647982-0.0675257659733769i</v>
      </c>
      <c r="M1789" t="str">
        <f t="shared" si="886"/>
        <v>0.286899847327625-1.13969699127579i</v>
      </c>
      <c r="N1789" t="str">
        <f t="shared" si="887"/>
        <v>-1.69567227814891i</v>
      </c>
      <c r="O1789" t="str">
        <f t="shared" si="888"/>
        <v>-0.124551651649121-0.992213125327153i</v>
      </c>
      <c r="P1789" t="str">
        <f t="shared" si="889"/>
        <v>1.12455165164912+0.992213125327153i</v>
      </c>
      <c r="Q1789" t="str">
        <f t="shared" si="890"/>
        <v>-1.12455165164912+0.703459152821757i</v>
      </c>
      <c r="R1789" t="str">
        <f t="shared" si="891"/>
        <v>-0.322048473233814-1.08377509355704i</v>
      </c>
      <c r="S1789" t="str">
        <f t="shared" si="892"/>
        <v>0.175222123622715i</v>
      </c>
      <c r="T1789" t="str">
        <f t="shared" si="893"/>
        <v>0.189901373422471-0.056430017389482i</v>
      </c>
      <c r="U1789" t="str">
        <f t="shared" si="894"/>
        <v>0.0000333333333333334-0.000682029281960513i</v>
      </c>
      <c r="V1789" t="str">
        <f t="shared" si="895"/>
        <v>6.66666666666667E-06-0.00682029281960513i</v>
      </c>
      <c r="W1789" t="str">
        <f t="shared" si="896"/>
        <v>0.0000276026790550928-0.000620144168228233i</v>
      </c>
      <c r="X1789" t="str">
        <f t="shared" si="897"/>
        <v>0.0000339901118011143-0.000619507854126892i</v>
      </c>
      <c r="Y1789" t="str">
        <f t="shared" si="898"/>
        <v>0.009+1.03986716833822i</v>
      </c>
      <c r="Z1789" t="str">
        <f t="shared" si="899"/>
        <v>-0.00714939032003539-0.000454625861606364i</v>
      </c>
      <c r="AA1789" t="str">
        <f t="shared" si="900"/>
        <v>0.100366765773513-11.5459420731736i</v>
      </c>
      <c r="AB1789" t="str">
        <f t="shared" si="901"/>
        <v>0.895657011229819-0.266148368533756i</v>
      </c>
      <c r="AC1789" t="str">
        <f t="shared" si="902"/>
        <v>0.95363536492887-1.09713552721252i</v>
      </c>
      <c r="AD1789" t="str">
        <f t="shared" si="903"/>
        <v>0.542386308911762+0.344914767786046i</v>
      </c>
      <c r="AE1789" t="str">
        <f t="shared" si="904"/>
        <v>-0.003720924253168-0.00271251314505933i</v>
      </c>
      <c r="AF1789" t="str">
        <f t="shared" si="905"/>
        <v>-14.5261347597614-2.0016451029113i</v>
      </c>
      <c r="AG1789" t="str">
        <f t="shared" si="906"/>
        <v>1.01461322862897-0.0225444293858481i</v>
      </c>
      <c r="AH1789" t="str">
        <f t="shared" si="907"/>
        <v>0.0468717307304078+0.0472170048293119i</v>
      </c>
      <c r="AI1789">
        <f t="shared" si="908"/>
        <v>-23.539488829589509</v>
      </c>
      <c r="AJ1789">
        <f t="shared" si="909"/>
        <v>45.210255348043191</v>
      </c>
      <c r="AK1789"/>
      <c r="AL1789"/>
      <c r="AM1789"/>
      <c r="AN1789"/>
    </row>
    <row r="1790" spans="1:40" x14ac:dyDescent="0.25">
      <c r="A1790"/>
      <c r="B1790">
        <f t="shared" si="910"/>
        <v>165600</v>
      </c>
      <c r="C1790" s="237" t="str">
        <f t="shared" si="878"/>
        <v>-2.78690431277861E-06+0.0147887829348868i</v>
      </c>
      <c r="D1790" s="208" t="str">
        <f t="shared" si="879"/>
        <v>-5.95702732327236+0.113380669167466i</v>
      </c>
      <c r="E1790" t="str">
        <f t="shared" si="880"/>
        <v>2870</v>
      </c>
      <c r="F1790" t="str">
        <f t="shared" si="881"/>
        <v>0.777000777000777</v>
      </c>
      <c r="G1790" t="str">
        <f t="shared" si="876"/>
        <v>0.777000777000777</v>
      </c>
      <c r="H1790" t="str">
        <f t="shared" si="882"/>
        <v>8.56974415222876+2.11398703805365i</v>
      </c>
      <c r="I1790" t="str">
        <f t="shared" si="883"/>
        <v>650.309679293087i</v>
      </c>
      <c r="J1790" t="str">
        <f t="shared" si="877"/>
        <v>-571.441066270411+142.26694791959i</v>
      </c>
      <c r="K1790" t="str">
        <f t="shared" si="884"/>
        <v>0.26678672045092-1.07159737543134i</v>
      </c>
      <c r="L1790" t="str">
        <f t="shared" si="885"/>
        <v>0.0197863853321799-0.0674914460397129i</v>
      </c>
      <c r="M1790" t="str">
        <f t="shared" si="886"/>
        <v>0.2865731057831-1.13908882147105i</v>
      </c>
      <c r="N1790" t="str">
        <f t="shared" si="887"/>
        <v>-1.69669685354356i</v>
      </c>
      <c r="O1790" t="str">
        <f t="shared" si="888"/>
        <v>-0.125568183251379-0.992084992001667i</v>
      </c>
      <c r="P1790" t="str">
        <f t="shared" si="889"/>
        <v>1.12556818325138+0.992084992001667i</v>
      </c>
      <c r="Q1790" t="str">
        <f t="shared" si="890"/>
        <v>-1.12556818325138+0.704611861541893i</v>
      </c>
      <c r="R1790" t="str">
        <f t="shared" si="891"/>
        <v>-0.322034027530267-1.08300323850515i</v>
      </c>
      <c r="S1790" t="str">
        <f t="shared" si="892"/>
        <v>0.175327998017653i</v>
      </c>
      <c r="T1790" t="str">
        <f t="shared" si="893"/>
        <v>0.189880789653743-0.0564615813404435i</v>
      </c>
      <c r="U1790" t="str">
        <f t="shared" si="894"/>
        <v>0.0000333333333333335-0.000681617428529379i</v>
      </c>
      <c r="V1790" t="str">
        <f t="shared" si="895"/>
        <v>6.66666666666667E-06-0.00681617428529379i</v>
      </c>
      <c r="W1790" t="str">
        <f t="shared" si="896"/>
        <v>0.0000276026782975079-0.000619769827040211i</v>
      </c>
      <c r="X1790" t="str">
        <f t="shared" si="897"/>
        <v>0.0000339823875109376-0.000619133976799966i</v>
      </c>
      <c r="Y1790" t="str">
        <f t="shared" si="898"/>
        <v>0.009+1.04049548686894i</v>
      </c>
      <c r="Z1790" t="str">
        <f t="shared" si="899"/>
        <v>-0.00714075724992622-0.000454186811775269i</v>
      </c>
      <c r="AA1790" t="str">
        <f t="shared" si="900"/>
        <v>0.100245365672892-11.5389626389328i</v>
      </c>
      <c r="AB1790" t="str">
        <f t="shared" si="901"/>
        <v>0.89555992927382-0.266297237778202i</v>
      </c>
      <c r="AC1790" t="str">
        <f t="shared" si="902"/>
        <v>0.953307183605124-1.09643593088477i</v>
      </c>
      <c r="AD1790" t="str">
        <f t="shared" si="903"/>
        <v>0.542747439275417+0.344894659028664i</v>
      </c>
      <c r="AE1790" t="str">
        <f t="shared" si="904"/>
        <v>-0.00371898110630228-0.00270931776596346i</v>
      </c>
      <c r="AF1790" t="str">
        <f t="shared" si="905"/>
        <v>-14.5267714755011-2.00060636888618i</v>
      </c>
      <c r="AG1790" t="str">
        <f t="shared" si="906"/>
        <v>1.01460356689151-0.0225459693653244i</v>
      </c>
      <c r="AH1790" t="str">
        <f t="shared" si="907"/>
        <v>0.0468568412152604+0.0471655056180324i</v>
      </c>
      <c r="AI1790">
        <f t="shared" si="908"/>
        <v>-23.545631408733961</v>
      </c>
      <c r="AJ1790">
        <f t="shared" si="909"/>
        <v>45.188094688421309</v>
      </c>
      <c r="AK1790"/>
      <c r="AL1790"/>
      <c r="AM1790"/>
      <c r="AN1790"/>
    </row>
    <row r="1791" spans="1:40" x14ac:dyDescent="0.25">
      <c r="A1791"/>
      <c r="B1791">
        <f t="shared" si="910"/>
        <v>165700</v>
      </c>
      <c r="C1791" s="237" t="str">
        <f t="shared" si="878"/>
        <v>-2.78354153273618E-06+0.0147798579005565i</v>
      </c>
      <c r="D1791" s="208" t="str">
        <f t="shared" si="879"/>
        <v>-5.95702729749105+0.113312243904267i</v>
      </c>
      <c r="E1791" t="str">
        <f t="shared" si="880"/>
        <v>2870</v>
      </c>
      <c r="F1791" t="str">
        <f t="shared" si="881"/>
        <v>0.777000777000777</v>
      </c>
      <c r="G1791" t="str">
        <f t="shared" si="876"/>
        <v>0.777000777000777</v>
      </c>
      <c r="H1791" t="str">
        <f t="shared" si="882"/>
        <v>8.57037984347043+2.11288085228493i</v>
      </c>
      <c r="I1791" t="str">
        <f t="shared" si="883"/>
        <v>650.702378374786i</v>
      </c>
      <c r="J1791" t="str">
        <f t="shared" si="877"/>
        <v>-572.132628957315+142.352857912295i</v>
      </c>
      <c r="K1791" t="str">
        <f t="shared" si="884"/>
        <v>0.266482513101371-1.07102409482902i</v>
      </c>
      <c r="L1791" t="str">
        <f t="shared" si="885"/>
        <v>0.019764397857422-0.0674571570827666i</v>
      </c>
      <c r="M1791" t="str">
        <f t="shared" si="886"/>
        <v>0.286246910958793-1.13848125191179i</v>
      </c>
      <c r="N1791" t="str">
        <f t="shared" si="887"/>
        <v>-1.69772142893821i</v>
      </c>
      <c r="O1791" t="str">
        <f t="shared" si="888"/>
        <v>-0.126584583037854-0.991955817230351i</v>
      </c>
      <c r="P1791" t="str">
        <f t="shared" si="889"/>
        <v>1.12658458303785+0.991955817230351i</v>
      </c>
      <c r="Q1791" t="str">
        <f t="shared" si="890"/>
        <v>-1.12658458303785+0.705765611707859i</v>
      </c>
      <c r="R1791" t="str">
        <f t="shared" si="891"/>
        <v>-0.322019571069509-1.08223223994462i</v>
      </c>
      <c r="S1791" t="str">
        <f t="shared" si="892"/>
        <v>0.175433872412591i</v>
      </c>
      <c r="T1791" t="str">
        <f t="shared" si="893"/>
        <v>0.189860192703237-0.0564931403453655i</v>
      </c>
      <c r="U1791" t="str">
        <f t="shared" si="894"/>
        <v>0.0000333333333333333-0.00068120607220558i</v>
      </c>
      <c r="V1791" t="str">
        <f t="shared" si="895"/>
        <v>6.66666666666667E-06-0.0068120607220558i</v>
      </c>
      <c r="W1791" t="str">
        <f t="shared" si="896"/>
        <v>0.0000276026775394652-0.000619395937767941i</v>
      </c>
      <c r="X1791" t="str">
        <f t="shared" si="897"/>
        <v>0.000033974677197564-0.000618760550684644i</v>
      </c>
      <c r="Y1791" t="str">
        <f t="shared" si="898"/>
        <v>0.009+1.04112380539966i</v>
      </c>
      <c r="Z1791" t="str">
        <f t="shared" si="899"/>
        <v>-0.00713213981199136-0.000453748589844709i</v>
      </c>
      <c r="AA1791" t="str">
        <f t="shared" si="900"/>
        <v>0.100124185833676-11.531991641984i</v>
      </c>
      <c r="AB1791" t="str">
        <f t="shared" si="901"/>
        <v>0.895462785146854-0.266446083694987i</v>
      </c>
      <c r="AC1791" t="str">
        <f t="shared" si="902"/>
        <v>0.952979585194782-1.09573696106917i</v>
      </c>
      <c r="AD1791" t="str">
        <f t="shared" si="903"/>
        <v>0.54310858017775+0.344874188897129i</v>
      </c>
      <c r="AE1791" t="str">
        <f t="shared" si="904"/>
        <v>-0.00371704015003392-0.00270612568514966i</v>
      </c>
      <c r="AF1791" t="str">
        <f t="shared" si="905"/>
        <v>-14.5274071409615-1.99956860838066i</v>
      </c>
      <c r="AG1791" t="str">
        <f t="shared" si="906"/>
        <v>1.01459390173727-0.0225475079629149i</v>
      </c>
      <c r="AH1791" t="str">
        <f t="shared" si="907"/>
        <v>0.0468419600892178+0.0471140579389855i</v>
      </c>
      <c r="AI1791">
        <f t="shared" si="908"/>
        <v>-23.551771481778378</v>
      </c>
      <c r="AJ1791">
        <f t="shared" si="909"/>
        <v>45.165928858519443</v>
      </c>
      <c r="AK1791"/>
      <c r="AL1791"/>
      <c r="AM1791"/>
      <c r="AN1791"/>
    </row>
    <row r="1792" spans="1:40" x14ac:dyDescent="0.25">
      <c r="A1792"/>
      <c r="B1792">
        <f t="shared" si="910"/>
        <v>165800</v>
      </c>
      <c r="C1792" s="237" t="str">
        <f t="shared" si="878"/>
        <v>-2.78018483550257E-06+0.0147709436322495i</v>
      </c>
      <c r="D1792" s="208" t="str">
        <f t="shared" si="879"/>
        <v>-5.95702727175636+0.11324390118058i</v>
      </c>
      <c r="E1792" t="str">
        <f t="shared" si="880"/>
        <v>2870</v>
      </c>
      <c r="F1792" t="str">
        <f t="shared" si="881"/>
        <v>0.777000777000777</v>
      </c>
      <c r="G1792" t="str">
        <f t="shared" si="876"/>
        <v>0.777000777000777</v>
      </c>
      <c r="H1792" t="str">
        <f t="shared" si="882"/>
        <v>8.571014486636+2.11177572141381i</v>
      </c>
      <c r="I1792" t="str">
        <f t="shared" si="883"/>
        <v>651.095077456485i</v>
      </c>
      <c r="J1792" t="str">
        <f t="shared" si="877"/>
        <v>-572.824609128486+142.438767905i</v>
      </c>
      <c r="K1792" t="str">
        <f t="shared" si="884"/>
        <v>0.266178815695441-1.07045138273533i</v>
      </c>
      <c r="L1792" t="str">
        <f t="shared" si="885"/>
        <v>0.0197424459659842-0.0674228990683153i</v>
      </c>
      <c r="M1792" t="str">
        <f t="shared" si="886"/>
        <v>0.285921261661425-1.13787428180365i</v>
      </c>
      <c r="N1792" t="str">
        <f t="shared" si="887"/>
        <v>-1.69874600433286i</v>
      </c>
      <c r="O1792" t="str">
        <f t="shared" si="888"/>
        <v>-0.127600849941574-0.991825601148805i</v>
      </c>
      <c r="P1792" t="str">
        <f t="shared" si="889"/>
        <v>1.12760084994157+0.991825601148805i</v>
      </c>
      <c r="Q1792" t="str">
        <f t="shared" si="890"/>
        <v>-1.12760084994157+0.706920403184055i</v>
      </c>
      <c r="R1792" t="str">
        <f t="shared" si="891"/>
        <v>-0.322005103847541-1.08146209631823i</v>
      </c>
      <c r="S1792" t="str">
        <f t="shared" si="892"/>
        <v>0.175539746807529i</v>
      </c>
      <c r="T1792" t="str">
        <f t="shared" si="893"/>
        <v>0.189839582569642-0.0565246944001294i</v>
      </c>
      <c r="U1792" t="str">
        <f t="shared" si="894"/>
        <v>0.0000333333333333333-0.000680795212089655i</v>
      </c>
      <c r="V1792" t="str">
        <f t="shared" si="895"/>
        <v>6.66666666666667E-06-0.00680795212089655i</v>
      </c>
      <c r="W1792" t="str">
        <f t="shared" si="896"/>
        <v>0.0000276026767809651-0.000619022499593729i</v>
      </c>
      <c r="X1792" t="str">
        <f t="shared" si="897"/>
        <v>0.0000339669808272893-0.000618387574964853i</v>
      </c>
      <c r="Y1792" t="str">
        <f t="shared" si="898"/>
        <v>0.009+1.04175212393038i</v>
      </c>
      <c r="Z1792" t="str">
        <f t="shared" si="899"/>
        <v>-0.00712353796850878-0.000453311193597259i</v>
      </c>
      <c r="AA1792" t="str">
        <f t="shared" si="900"/>
        <v>0.100003225723033-11.5250290670291i</v>
      </c>
      <c r="AB1792" t="str">
        <f t="shared" si="901"/>
        <v>0.895365578842739-0.266594906264686i</v>
      </c>
      <c r="AC1792" t="str">
        <f t="shared" si="902"/>
        <v>0.952652568452487-1.0950386169291i</v>
      </c>
      <c r="AD1792" t="str">
        <f t="shared" si="903"/>
        <v>0.543469731273986+0.344853357343144i</v>
      </c>
      <c r="AE1792" t="str">
        <f t="shared" si="904"/>
        <v>-0.00371510137843225-0.0027029368971694i</v>
      </c>
      <c r="AF1792" t="str">
        <f t="shared" si="905"/>
        <v>-14.5280417583924-1.99853182023323i</v>
      </c>
      <c r="AG1792" t="str">
        <f t="shared" si="906"/>
        <v>1.0145842331703-0.0225490451666878i</v>
      </c>
      <c r="AH1792" t="str">
        <f t="shared" si="907"/>
        <v>0.0468270873207675+0.0470626617076272i</v>
      </c>
      <c r="AI1792">
        <f t="shared" si="908"/>
        <v>-23.557909052932239</v>
      </c>
      <c r="AJ1792">
        <f t="shared" si="909"/>
        <v>45.143757864352345</v>
      </c>
      <c r="AK1792"/>
      <c r="AL1792"/>
      <c r="AM1792"/>
      <c r="AN1792"/>
    </row>
    <row r="1793" spans="1:40" x14ac:dyDescent="0.25">
      <c r="A1793"/>
      <c r="B1793">
        <f t="shared" si="910"/>
        <v>165900</v>
      </c>
      <c r="C1793" s="237" t="str">
        <f t="shared" si="878"/>
        <v>-2.77683420641595E-06+0.0147620401104973i</v>
      </c>
      <c r="D1793" s="208" t="str">
        <f t="shared" si="879"/>
        <v>-5.9570272460682+0.113175640847146i</v>
      </c>
      <c r="E1793" t="str">
        <f t="shared" si="880"/>
        <v>2870</v>
      </c>
      <c r="F1793" t="str">
        <f t="shared" si="881"/>
        <v>0.777000777000777</v>
      </c>
      <c r="G1793" t="str">
        <f t="shared" si="876"/>
        <v>0.777000777000777</v>
      </c>
      <c r="H1793" t="str">
        <f t="shared" si="882"/>
        <v>8.5716480839697+2.11067164413074i</v>
      </c>
      <c r="I1793" t="str">
        <f t="shared" si="883"/>
        <v>651.487776538183i</v>
      </c>
      <c r="J1793" t="str">
        <f t="shared" si="877"/>
        <v>-573.517006783922+142.524677897706i</v>
      </c>
      <c r="K1793" t="str">
        <f t="shared" si="884"/>
        <v>0.265875627117383-1.06987923839128i</v>
      </c>
      <c r="L1793" t="str">
        <f t="shared" si="885"/>
        <v>0.0197205295835132-0.0673886719621635i</v>
      </c>
      <c r="M1793" t="str">
        <f t="shared" si="886"/>
        <v>0.285596156700896-1.13726791035344i</v>
      </c>
      <c r="N1793" t="str">
        <f t="shared" si="887"/>
        <v>-1.69977057972751i</v>
      </c>
      <c r="O1793" t="str">
        <f t="shared" si="888"/>
        <v>-0.128616982895709-0.991694343893725i</v>
      </c>
      <c r="P1793" t="str">
        <f t="shared" si="889"/>
        <v>1.12861698289571+0.991694343893725i</v>
      </c>
      <c r="Q1793" t="str">
        <f t="shared" si="890"/>
        <v>-1.12861698289571+0.708076235833785i</v>
      </c>
      <c r="R1793" t="str">
        <f t="shared" si="891"/>
        <v>-0.321990625860355-1.08069280607254i</v>
      </c>
      <c r="S1793" t="str">
        <f t="shared" si="892"/>
        <v>0.175645621202467i</v>
      </c>
      <c r="T1793" t="str">
        <f t="shared" si="893"/>
        <v>0.189818959251648-0.0565562435006132i</v>
      </c>
      <c r="U1793" t="str">
        <f t="shared" si="894"/>
        <v>0.0000333333333333334-0.000680384847284297i</v>
      </c>
      <c r="V1793" t="str">
        <f t="shared" si="895"/>
        <v>6.66666666666667E-06-0.00680384847284297i</v>
      </c>
      <c r="W1793" t="str">
        <f t="shared" si="896"/>
        <v>0.0000276026760220076-0.000618649511701846i</v>
      </c>
      <c r="X1793" t="str">
        <f t="shared" si="897"/>
        <v>0.0000339592983665102-0.000618015048826486i</v>
      </c>
      <c r="Y1793" t="str">
        <f t="shared" si="898"/>
        <v>0.009+1.04238044246109i</v>
      </c>
      <c r="Z1793" t="str">
        <f t="shared" si="899"/>
        <v>-0.00711495168187021-0.000452874620823007i</v>
      </c>
      <c r="AA1793" t="str">
        <f t="shared" si="900"/>
        <v>0.0998824848097383-11.5180748988072i</v>
      </c>
      <c r="AB1793" t="str">
        <f t="shared" si="901"/>
        <v>0.895268310355296-0.266743705467857i</v>
      </c>
      <c r="AC1793" t="str">
        <f t="shared" si="902"/>
        <v>0.952326132136214-1.0943408976292i</v>
      </c>
      <c r="AD1793" t="str">
        <f t="shared" si="903"/>
        <v>0.543830892219222+0.344832164318729i</v>
      </c>
      <c r="AE1793" t="str">
        <f t="shared" si="904"/>
        <v>-0.00371316478558471-0.0026997513965881i</v>
      </c>
      <c r="AF1793" t="str">
        <f t="shared" si="905"/>
        <v>-14.5286753300379-1.99749600328359i</v>
      </c>
      <c r="AG1793" t="str">
        <f t="shared" si="906"/>
        <v>1.01457456119464-0.022550580964735i</v>
      </c>
      <c r="AH1793" t="str">
        <f t="shared" si="907"/>
        <v>0.0468122228784955+0.0470113168396247i</v>
      </c>
      <c r="AI1793">
        <f t="shared" si="908"/>
        <v>-23.564044126397881</v>
      </c>
      <c r="AJ1793">
        <f t="shared" si="909"/>
        <v>45.121581711920705</v>
      </c>
      <c r="AK1793"/>
      <c r="AL1793"/>
      <c r="AM1793"/>
      <c r="AN1793"/>
    </row>
    <row r="1794" spans="1:40" x14ac:dyDescent="0.25">
      <c r="A1794"/>
      <c r="B1794">
        <f t="shared" si="910"/>
        <v>166000</v>
      </c>
      <c r="C1794" s="237" t="str">
        <f t="shared" si="878"/>
        <v>-2.77348963085877E-06+0.0147531473158788i</v>
      </c>
      <c r="D1794" s="208" t="str">
        <f t="shared" si="879"/>
        <v>-5.95702722042646+0.113107462755071i</v>
      </c>
      <c r="E1794" t="str">
        <f t="shared" si="880"/>
        <v>2870</v>
      </c>
      <c r="F1794" t="str">
        <f t="shared" si="881"/>
        <v>0.777000777000777</v>
      </c>
      <c r="G1794" t="str">
        <f t="shared" si="876"/>
        <v>0.777000777000777</v>
      </c>
      <c r="H1794" t="str">
        <f t="shared" si="882"/>
        <v>8.5722806377099+2.10956861912776i</v>
      </c>
      <c r="I1794" t="str">
        <f t="shared" si="883"/>
        <v>651.880475619882i</v>
      </c>
      <c r="J1794" t="str">
        <f t="shared" si="877"/>
        <v>-574.209821923625+142.61058789041i</v>
      </c>
      <c r="K1794" t="str">
        <f t="shared" si="884"/>
        <v>0.265572946254425-1.06930766103896i</v>
      </c>
      <c r="L1794" t="str">
        <f t="shared" si="885"/>
        <v>0.0196986486358436-0.0673544757301434i</v>
      </c>
      <c r="M1794" t="str">
        <f t="shared" si="886"/>
        <v>0.285271594890269-1.1366621367691i</v>
      </c>
      <c r="N1794" t="str">
        <f t="shared" si="887"/>
        <v>-1.70079515512217i</v>
      </c>
      <c r="O1794" t="str">
        <f t="shared" si="888"/>
        <v>-0.129632980833578-0.991562045602897i</v>
      </c>
      <c r="P1794" t="str">
        <f t="shared" si="889"/>
        <v>1.12963298083358+0.991562045602897i</v>
      </c>
      <c r="Q1794" t="str">
        <f t="shared" si="890"/>
        <v>-1.12963298083358+0.709233109519273i</v>
      </c>
      <c r="R1794" t="str">
        <f t="shared" si="891"/>
        <v>-0.321976137103928-1.07992436765782i</v>
      </c>
      <c r="S1794" t="str">
        <f t="shared" si="892"/>
        <v>0.175751495597406i</v>
      </c>
      <c r="T1794" t="str">
        <f t="shared" si="893"/>
        <v>0.189798322747945-0.0565877876426908i</v>
      </c>
      <c r="U1794" t="str">
        <f t="shared" si="894"/>
        <v>0.0000333333333333334-0.000679974976894368i</v>
      </c>
      <c r="V1794" t="str">
        <f t="shared" si="895"/>
        <v>6.66666666666667E-06-0.00679974976894368i</v>
      </c>
      <c r="W1794" t="str">
        <f t="shared" si="896"/>
        <v>0.0000276026752625925-0.000618276973278526i</v>
      </c>
      <c r="X1794" t="str">
        <f t="shared" si="897"/>
        <v>0.0000339516297817246-0.000617642971457382i</v>
      </c>
      <c r="Y1794" t="str">
        <f t="shared" si="898"/>
        <v>0.009+1.04300876099181i</v>
      </c>
      <c r="Z1794" t="str">
        <f t="shared" si="899"/>
        <v>-0.00710638091458019-0.0004524388693195i</v>
      </c>
      <c r="AA1794" t="str">
        <f t="shared" si="900"/>
        <v>0.0997619625641655-11.5111291220935i</v>
      </c>
      <c r="AB1794" t="str">
        <f t="shared" si="901"/>
        <v>0.895170979678347-0.266892481285039i</v>
      </c>
      <c r="AC1794" t="str">
        <f t="shared" si="902"/>
        <v>0.952000275007267-1.09364380233528i</v>
      </c>
      <c r="AD1794" t="str">
        <f t="shared" si="903"/>
        <v>0.544192062668461+0.34481060977621i</v>
      </c>
      <c r="AE1794" t="str">
        <f t="shared" si="904"/>
        <v>-0.00371123036559665-0.00269656917798477i</v>
      </c>
      <c r="AF1794" t="str">
        <f t="shared" si="905"/>
        <v>-14.5293078581364-1.99646115637269i</v>
      </c>
      <c r="AG1794" t="str">
        <f t="shared" si="906"/>
        <v>1.01456488581435-0.022552115345172i</v>
      </c>
      <c r="AH1794" t="str">
        <f t="shared" si="907"/>
        <v>0.0467973667310838+0.046960023250849i</v>
      </c>
      <c r="AI1794">
        <f t="shared" si="908"/>
        <v>-23.570176706371395</v>
      </c>
      <c r="AJ1794">
        <f t="shared" si="909"/>
        <v>45.09940040720835</v>
      </c>
      <c r="AK1794"/>
      <c r="AL1794"/>
      <c r="AM1794"/>
      <c r="AN1794"/>
    </row>
    <row r="1795" spans="1:40" x14ac:dyDescent="0.25">
      <c r="A1795"/>
      <c r="B1795">
        <f t="shared" si="910"/>
        <v>166100</v>
      </c>
      <c r="C1795" s="237" t="str">
        <f t="shared" si="878"/>
        <v>-2.77015109425736E-06+0.0147442652290191i</v>
      </c>
      <c r="D1795" s="208" t="str">
        <f t="shared" si="879"/>
        <v>-5.95702719483101+0.113039366755813i</v>
      </c>
      <c r="E1795" t="str">
        <f t="shared" si="880"/>
        <v>2870</v>
      </c>
      <c r="F1795" t="str">
        <f t="shared" si="881"/>
        <v>0.777000777000777</v>
      </c>
      <c r="G1795" t="str">
        <f t="shared" si="876"/>
        <v>0.777000777000777</v>
      </c>
      <c r="H1795" t="str">
        <f t="shared" si="882"/>
        <v>8.57291215008909+2.10846664509852i</v>
      </c>
      <c r="I1795" t="str">
        <f t="shared" si="883"/>
        <v>652.273174701581i</v>
      </c>
      <c r="J1795" t="str">
        <f t="shared" si="877"/>
        <v>-574.903054547594+142.696497883115i</v>
      </c>
      <c r="K1795" t="str">
        <f t="shared" si="884"/>
        <v>0.265270771996776-1.0687366499216i</v>
      </c>
      <c r="L1795" t="str">
        <f t="shared" si="885"/>
        <v>0.0196768030489966-0.0673203103381153i</v>
      </c>
      <c r="M1795" t="str">
        <f t="shared" si="886"/>
        <v>0.284947575045773-1.13605696025972i</v>
      </c>
      <c r="N1795" t="str">
        <f t="shared" si="887"/>
        <v>-1.70181973051682i</v>
      </c>
      <c r="O1795" t="str">
        <f t="shared" si="888"/>
        <v>-0.130648842688613-0.991428706415205i</v>
      </c>
      <c r="P1795" t="str">
        <f t="shared" si="889"/>
        <v>1.13064884268861+0.991428706415205i</v>
      </c>
      <c r="Q1795" t="str">
        <f t="shared" si="890"/>
        <v>-1.13064884268861+0.710391024101615i</v>
      </c>
      <c r="R1795" t="str">
        <f t="shared" si="891"/>
        <v>-0.321961637574243-1.07915677952809i</v>
      </c>
      <c r="S1795" t="str">
        <f t="shared" si="892"/>
        <v>0.175857369992344i</v>
      </c>
      <c r="T1795" t="str">
        <f t="shared" si="893"/>
        <v>0.189777673057218-0.0566193268222346i</v>
      </c>
      <c r="U1795" t="str">
        <f t="shared" si="894"/>
        <v>0.0000333333333333333-0.000679565600026878i</v>
      </c>
      <c r="V1795" t="str">
        <f t="shared" si="895"/>
        <v>6.66666666666667E-06-0.00679565600026878i</v>
      </c>
      <c r="W1795" t="str">
        <f t="shared" si="896"/>
        <v>0.0000276026745027196-0.000617904883511963i</v>
      </c>
      <c r="X1795" t="str">
        <f t="shared" si="897"/>
        <v>0.0000339439750395312-0.000617271342047345i</v>
      </c>
      <c r="Y1795" t="str">
        <f t="shared" si="898"/>
        <v>0.009+1.04363707952253i</v>
      </c>
      <c r="Z1795" t="str">
        <f t="shared" si="899"/>
        <v>-0.00709782562925664-0.000452003936891773i</v>
      </c>
      <c r="AA1795" t="str">
        <f t="shared" si="900"/>
        <v>0.0996416584582983-11.5041917217009i</v>
      </c>
      <c r="AB1795" t="str">
        <f t="shared" si="901"/>
        <v>0.895073586805688-0.267041233696766i</v>
      </c>
      <c r="AC1795" t="str">
        <f t="shared" si="902"/>
        <v>0.95167499583025-1.09294733021436i</v>
      </c>
      <c r="AD1795" t="str">
        <f t="shared" si="903"/>
        <v>0.544553242276591+0.344788693668207i</v>
      </c>
      <c r="AE1795" t="str">
        <f t="shared" si="904"/>
        <v>-0.0037092981125918-0.00269339023595232i</v>
      </c>
      <c r="AF1795" t="str">
        <f t="shared" si="905"/>
        <v>-14.5299393449201-1.99542727834271i</v>
      </c>
      <c r="AG1795" t="str">
        <f t="shared" si="906"/>
        <v>1.01455520703348-0.0225536482961397i</v>
      </c>
      <c r="AH1795" t="str">
        <f t="shared" si="907"/>
        <v>0.0467825188473159+0.0469087808573807i</v>
      </c>
      <c r="AI1795">
        <f t="shared" si="908"/>
        <v>-23.57630679704144</v>
      </c>
      <c r="AJ1795">
        <f t="shared" si="909"/>
        <v>45.077213956182632</v>
      </c>
      <c r="AK1795"/>
      <c r="AL1795"/>
      <c r="AM1795"/>
      <c r="AN1795"/>
    </row>
    <row r="1796" spans="1:40" x14ac:dyDescent="0.25">
      <c r="A1796"/>
      <c r="B1796">
        <f t="shared" si="910"/>
        <v>166200</v>
      </c>
      <c r="C1796" s="237" t="str">
        <f t="shared" si="878"/>
        <v>-2.76681858208188E-06+0.0147353938305901i</v>
      </c>
      <c r="D1796" s="208" t="str">
        <f t="shared" si="879"/>
        <v>-5.95702716928175+0.112971352701191i</v>
      </c>
      <c r="E1796" t="str">
        <f t="shared" si="880"/>
        <v>2870</v>
      </c>
      <c r="F1796" t="str">
        <f t="shared" si="881"/>
        <v>0.777000777000777</v>
      </c>
      <c r="G1796" t="str">
        <f t="shared" si="876"/>
        <v>0.777000777000777</v>
      </c>
      <c r="H1796" t="str">
        <f t="shared" si="882"/>
        <v>8.57354262333403+2.10736572073828i</v>
      </c>
      <c r="I1796" t="str">
        <f t="shared" si="883"/>
        <v>652.665873783279i</v>
      </c>
      <c r="J1796" t="str">
        <f t="shared" si="877"/>
        <v>-575.596704655829+142.782407875821i</v>
      </c>
      <c r="K1796" t="str">
        <f t="shared" si="884"/>
        <v>0.264969103237607-1.06816620428352i</v>
      </c>
      <c r="L1796" t="str">
        <f t="shared" si="885"/>
        <v>0.0196549927491793-0.0672861757519665i</v>
      </c>
      <c r="M1796" t="str">
        <f t="shared" si="886"/>
        <v>0.284624095986786-1.13545238003549i</v>
      </c>
      <c r="N1796" t="str">
        <f t="shared" si="887"/>
        <v>-1.70284430591147i</v>
      </c>
      <c r="O1796" t="str">
        <f t="shared" si="888"/>
        <v>-0.131664567394419-0.99129432647062i</v>
      </c>
      <c r="P1796" t="str">
        <f t="shared" si="889"/>
        <v>1.13166456739442+0.99129432647062i</v>
      </c>
      <c r="Q1796" t="str">
        <f t="shared" si="890"/>
        <v>-1.13166456739442+0.71154997944085i</v>
      </c>
      <c r="R1796" t="str">
        <f t="shared" si="891"/>
        <v>-0.321947127267294-1.07839004014108i</v>
      </c>
      <c r="S1796" t="str">
        <f t="shared" si="892"/>
        <v>0.175963244387282i</v>
      </c>
      <c r="T1796" t="str">
        <f t="shared" si="893"/>
        <v>0.189757010178156-0.0566508610351182i</v>
      </c>
      <c r="U1796" t="str">
        <f t="shared" si="894"/>
        <v>0.0000333333333333333-0.000679156715791003i</v>
      </c>
      <c r="V1796" t="str">
        <f t="shared" si="895"/>
        <v>6.66666666666667E-06-0.00679156715791003i</v>
      </c>
      <c r="W1796" t="str">
        <f t="shared" si="896"/>
        <v>0.0000276026737423893-0.000617533241592314i</v>
      </c>
      <c r="X1796" t="str">
        <f t="shared" si="897"/>
        <v>0.0000339363341066297-0.000616900159788132i</v>
      </c>
      <c r="Y1796" t="str">
        <f t="shared" si="898"/>
        <v>0.009+1.04426539805325i</v>
      </c>
      <c r="Z1796" t="str">
        <f t="shared" si="899"/>
        <v>-0.00708928578862993-0.000451569821352281i</v>
      </c>
      <c r="AA1796" t="str">
        <f t="shared" si="900"/>
        <v>0.0995215719657097-11.4972626824783i</v>
      </c>
      <c r="AB1796" t="str">
        <f t="shared" si="901"/>
        <v>0.894976131731138-0.267189962683575i</v>
      </c>
      <c r="AC1796" t="str">
        <f t="shared" si="902"/>
        <v>0.951350293373067-1.09225148043463i</v>
      </c>
      <c r="AD1796" t="str">
        <f t="shared" si="903"/>
        <v>0.544914430698432+0.344766415947654i</v>
      </c>
      <c r="AE1796" t="str">
        <f t="shared" si="904"/>
        <v>-0.00370736802071202-0.00269021456509736i</v>
      </c>
      <c r="AF1796" t="str">
        <f t="shared" si="905"/>
        <v>-14.5305697926158-1.99439436803709i</v>
      </c>
      <c r="AG1796" t="str">
        <f t="shared" si="906"/>
        <v>1.0145455248561-0.0225551798058036i</v>
      </c>
      <c r="AH1796" t="str">
        <f t="shared" si="907"/>
        <v>0.0467676791960756+0.0468575895755078i</v>
      </c>
      <c r="AI1796">
        <f t="shared" si="908"/>
        <v>-23.582434402589541</v>
      </c>
      <c r="AJ1796">
        <f t="shared" si="909"/>
        <v>45.05502236479402</v>
      </c>
      <c r="AK1796"/>
      <c r="AL1796"/>
      <c r="AM1796"/>
      <c r="AN1796"/>
    </row>
    <row r="1797" spans="1:40" x14ac:dyDescent="0.25">
      <c r="A1797"/>
      <c r="B1797">
        <f t="shared" si="910"/>
        <v>166300</v>
      </c>
      <c r="C1797" s="237" t="str">
        <f t="shared" si="878"/>
        <v>-0.0000027634920798462+0.0147265331013103i</v>
      </c>
      <c r="D1797" s="208" t="str">
        <f t="shared" si="879"/>
        <v>-5.95702714377857+0.112903420443379i</v>
      </c>
      <c r="E1797" t="str">
        <f t="shared" si="880"/>
        <v>2870</v>
      </c>
      <c r="F1797" t="str">
        <f t="shared" si="881"/>
        <v>0.777000777000777</v>
      </c>
      <c r="G1797" t="str">
        <f t="shared" ref="G1797:G1860" si="911">IF($C$11=$C$7,$C$24,F1797)</f>
        <v>0.777000777000777</v>
      </c>
      <c r="H1797" t="str">
        <f t="shared" si="882"/>
        <v>8.57417205966568+2.1062658447439i</v>
      </c>
      <c r="I1797" t="str">
        <f t="shared" si="883"/>
        <v>653.058572864978i</v>
      </c>
      <c r="J1797" t="str">
        <f t="shared" ref="J1797:J1860" si="912">IMSUM(COMPLEX(0,2*PI()*B1797*$C$113*$C$112),COMPLEX(0,2*PI()*B1797*$C$113*$C$111),COMPLEX(0,2*PI()*B1797*$C$28*10^-12*$C$111),COMPLEX(-1*2*PI()*B1797*2*PI()*B1797*$C$113*$C$112*$C$28*10^-12*$C$111,0),COMPLEX(1,0))</f>
        <v>-576.29077224833+142.868317868526i</v>
      </c>
      <c r="K1797" t="str">
        <f t="shared" si="884"/>
        <v>0.264667938873035-1.06759632337014i</v>
      </c>
      <c r="L1797" t="str">
        <f t="shared" si="885"/>
        <v>0.0196332176627847-0.0672520719376132i</v>
      </c>
      <c r="M1797" t="str">
        <f t="shared" si="886"/>
        <v>0.28430115653582-1.13484839530775i</v>
      </c>
      <c r="N1797" t="str">
        <f t="shared" si="887"/>
        <v>-1.70386888130612i</v>
      </c>
      <c r="O1797" t="str">
        <f t="shared" si="888"/>
        <v>-0.132680153884733-0.991158905910209i</v>
      </c>
      <c r="P1797" t="str">
        <f t="shared" si="889"/>
        <v>1.13268015388473+0.991158905910209i</v>
      </c>
      <c r="Q1797" t="str">
        <f t="shared" si="890"/>
        <v>-1.13268015388473+0.712709975395911i</v>
      </c>
      <c r="R1797" t="str">
        <f t="shared" si="891"/>
        <v>-0.321932606179042-1.07762414795822i</v>
      </c>
      <c r="S1797" t="str">
        <f t="shared" si="892"/>
        <v>0.17606911878222i</v>
      </c>
      <c r="T1797" t="str">
        <f t="shared" si="893"/>
        <v>0.189736334109444-0.0566823902772074i</v>
      </c>
      <c r="U1797" t="str">
        <f t="shared" si="894"/>
        <v>0.0000333333333333334-0.000678748323298045i</v>
      </c>
      <c r="V1797" t="str">
        <f t="shared" si="895"/>
        <v>6.66666666666667E-06-0.00678748323298045i</v>
      </c>
      <c r="W1797" t="str">
        <f t="shared" si="896"/>
        <v>0.0000276026729816015-0.000617162046711673i</v>
      </c>
      <c r="X1797" t="str">
        <f t="shared" si="897"/>
        <v>0.0000339287069498194-0.000616529423873438i</v>
      </c>
      <c r="Y1797" t="str">
        <f t="shared" si="898"/>
        <v>0.009+1.04489371658397i</v>
      </c>
      <c r="Z1797" t="str">
        <f t="shared" si="899"/>
        <v>-0.00708076135554241-0.00045113652052087i</v>
      </c>
      <c r="AA1797" t="str">
        <f t="shared" si="900"/>
        <v>0.0994017025615605-11.4903419893114i</v>
      </c>
      <c r="AB1797" t="str">
        <f t="shared" si="901"/>
        <v>0.894878614448494-0.267338668225968i</v>
      </c>
      <c r="AC1797" t="str">
        <f t="shared" si="902"/>
        <v>0.951026166406928-1.09155625216548i</v>
      </c>
      <c r="AD1797" t="str">
        <f t="shared" si="903"/>
        <v>0.545275627588675+0.344743776567784i</v>
      </c>
      <c r="AE1797" t="str">
        <f t="shared" si="904"/>
        <v>-0.00370544008411701-0.0026870421600401i</v>
      </c>
      <c r="AF1797" t="str">
        <f t="shared" si="905"/>
        <v>-14.5311992034442-1.99336242430052i</v>
      </c>
      <c r="AG1797" t="str">
        <f t="shared" si="906"/>
        <v>1.01453583928626-0.0225567098623528i</v>
      </c>
      <c r="AH1797" t="str">
        <f t="shared" si="907"/>
        <v>0.0467528477463432+0.0468064493217235i</v>
      </c>
      <c r="AI1797">
        <f t="shared" si="908"/>
        <v>-23.588559527190544</v>
      </c>
      <c r="AJ1797">
        <f t="shared" si="909"/>
        <v>45.032825638977314</v>
      </c>
      <c r="AK1797"/>
      <c r="AL1797"/>
      <c r="AM1797"/>
      <c r="AN1797"/>
    </row>
    <row r="1798" spans="1:40" x14ac:dyDescent="0.25">
      <c r="A1798"/>
      <c r="B1798">
        <f t="shared" si="910"/>
        <v>166400</v>
      </c>
      <c r="C1798" s="237" t="str">
        <f t="shared" ref="C1798:C1861" si="913">IMPRODUCT(COMPLEX(-1,0),IMDIV(IMPRODUCT(G1798,COMPLEX($C$100+$C$101,0)),COMPLEX($C$100,2*PI()*B1798*$C$103*$C$102*(2*$C$100+$C$101))))</f>
        <v>-2.76017157310763E-06+0.0147176830219441i</v>
      </c>
      <c r="D1798" s="208" t="str">
        <f t="shared" ref="D1798:D1861" si="914">IMPRODUCT(COMPLEX($C$106,0),IMSUB(C1798,G1798))</f>
        <v>-5.95702711832135+0.112835569834905i</v>
      </c>
      <c r="E1798" t="str">
        <f t="shared" ref="E1798:E1861" si="915">IMDIV(COMPLEX($C$20*10^3,0),COMPLEX(1,2*PI()*B1798*$C$20*1000*$C$29*10^-12))</f>
        <v>2870</v>
      </c>
      <c r="F1798" t="str">
        <f t="shared" ref="F1798:F1861" si="916">IMDIV(COMPLEX($C$22*1000,0),IMSUM(COMPLEX($C$22*1000,0),E1798))</f>
        <v>0.777000777000777</v>
      </c>
      <c r="G1798" t="str">
        <f t="shared" si="911"/>
        <v>0.777000777000777</v>
      </c>
      <c r="H1798" t="str">
        <f t="shared" ref="H1798:H1861" si="917">IMPRODUCT(COMPLEX($C$108,0),IMPRODUCT(COMPLEX(-1,0),D1798),IMDIV(COMPLEX(0,2*PI()*B1798*$C$109*$C$110),COMPLEX(1,2*PI()*B1798*$C$109*$C$110)))</f>
        <v>8.57480046129921+2.10516701581383i</v>
      </c>
      <c r="I1798" t="str">
        <f t="shared" ref="I1798:I1861" si="918">COMPLEX(0,2*PI()*B1798*$C$113*$C$112*$C$114)</f>
        <v>653.451271946677i</v>
      </c>
      <c r="J1798" t="str">
        <f t="shared" si="912"/>
        <v>-576.985257325097+142.95422786123i</v>
      </c>
      <c r="K1798" t="str">
        <f t="shared" ref="K1798:K1861" si="919">IMDIV(I1798,J1798)</f>
        <v>0.26436727780213-1.06702700642802i</v>
      </c>
      <c r="L1798" t="str">
        <f t="shared" ref="L1798:L1861" si="920">IMDIV(COMPLEX($C$117,0),COMPLEX(1,2*PI()*B1798*$C$115*$C$116))</f>
        <v>0.0196114777163907-0.0672179988609984i</v>
      </c>
      <c r="M1798" t="str">
        <f t="shared" ref="M1798:M1861" si="921">IMSUM(K1798,L1798)</f>
        <v>0.283978755518521-1.13424500528902i</v>
      </c>
      <c r="N1798" t="str">
        <f t="shared" ref="N1798:N1861" si="922">COMPLEX(0,-2*PI()*B1798*$C$43)</f>
        <v>-1.70489345670077i</v>
      </c>
      <c r="O1798" t="str">
        <f t="shared" ref="O1798:O1861" si="923">IMEXP(N1798)</f>
        <v>-0.133695601093439-0.991022444876131i</v>
      </c>
      <c r="P1798" t="str">
        <f t="shared" ref="P1798:P1861" si="924">IMSUB(COMPLEX(1,0),O1798)</f>
        <v>1.13369560109344+0.991022444876131i</v>
      </c>
      <c r="Q1798" t="str">
        <f t="shared" ref="Q1798:Q1861" si="925">IMSUM(COMPLEX(0,2*PI()*B1798*$C$43),O1798,COMPLEX(-1,0))</f>
        <v>-1.13369560109344+0.713871011824639i</v>
      </c>
      <c r="R1798" t="str">
        <f t="shared" ref="R1798:R1861" si="926">IMDIV(P1798,Q1798)</f>
        <v>-0.321918074305473-1.07685910144464i</v>
      </c>
      <c r="S1798" t="str">
        <f t="shared" ref="S1798:S1861" si="927">IMDIV(COMPLEX(0,2*PI()*B1798*$C$123),COMPLEX($C$124,0))</f>
        <v>0.176174993177158i</v>
      </c>
      <c r="T1798" t="str">
        <f t="shared" ref="T1798:T1861" si="928">IMPRODUCT(R1798,S1798)</f>
        <v>0.18971564484977-0.0567139145443705i</v>
      </c>
      <c r="U1798" t="str">
        <f t="shared" ref="U1798:U1861" si="929">IMDIV(COMPLEX(1,2*PI()*B1798*$C$16*10^-3*$C$15*10^-6),COMPLEX(0,2*PI()*B1798*$C$15*10^-6))</f>
        <v>0.0000333333333333334-0.000678340421661449i</v>
      </c>
      <c r="V1798" t="str">
        <f t="shared" ref="V1798:V1861" si="930">IMSUM(COMPLEX($C$18*10^-3,0),IMDIV(COMPLEX(1,0),COMPLEX(0,2*PI()*B1798*($C$17*1*10^-6))))</f>
        <v>6.66666666666667E-06-0.00678340421661448i</v>
      </c>
      <c r="W1798" t="str">
        <f t="shared" ref="W1798:W1861" si="931">IMDIV(IMPRODUCT(U1798,V1798),IMSUM(U1798,V1798))</f>
        <v>0.0000276026722203561-0.000616791298064081i</v>
      </c>
      <c r="X1798" t="str">
        <f t="shared" ref="X1798:X1861" si="932">IMDIV(IMPRODUCT(COMPLEX($C$19,0),W1798),IMSUM(COMPLEX($C$19,0),W1798))</f>
        <v>0.0000339210935359993-0.000616159133498892i</v>
      </c>
      <c r="Y1798" t="str">
        <f t="shared" ref="Y1798:Y1861" si="933">COMPLEX($C$13*10^-3,2*PI()*B1798*$C$12*0.000001)</f>
        <v>0.009+1.04552203511468i</v>
      </c>
      <c r="Z1798" t="str">
        <f t="shared" ref="Z1798:Z1861" si="934">IMPRODUCT(COMPLEX($C$6,0),IMDIV(X1798,IMSUM(X1798,Y1798)))</f>
        <v>-0.00707225229294829-0.000450704032224763i</v>
      </c>
      <c r="AA1798" t="str">
        <f t="shared" ref="AA1798:AA1861" si="935">IMDIV(COMPLEX($C$6,0),IMSUM(X1798,Y1798))</f>
        <v>0.0992820497225989-11.4834296271226i</v>
      </c>
      <c r="AB1798" t="str">
        <f t="shared" ref="AB1798:AB1861" si="936">IMPRODUCT(COMPLEX($C$119,0),T1798)</f>
        <v>0.894781034951568-0.267487350304458i</v>
      </c>
      <c r="AC1798" t="str">
        <f t="shared" ref="AC1798:AC1861" si="937">IMSUM(COMPLEX(1,0),IMPRODUCT(AB1798,M1798))</f>
        <v>0.950702613706295-1.09086164457756i</v>
      </c>
      <c r="AD1798" t="str">
        <f t="shared" ref="AD1798:AD1861" si="938">IMDIV(AB1798,AC1798)</f>
        <v>0.545636832601903+0.344720775482154i</v>
      </c>
      <c r="AE1798" t="str">
        <f t="shared" ref="AE1798:AE1861" si="939">IMPRODUCT(AD1798,AA1798,X1798)</f>
        <v>-0.00370351429698439-0.0026838730154146i</v>
      </c>
      <c r="AF1798" t="str">
        <f t="shared" ref="AF1798:AF1861" si="940">IMSUB(D1798,H1798)</f>
        <v>-14.5318275796206-1.99233144597892i</v>
      </c>
      <c r="AG1798" t="str">
        <f t="shared" ref="AG1798:AG1861" si="941">IMSUM(COMPLEX(1,0),IMPRODUCT(AD1798,AA1798,COMPLEX($C$127,0)))</f>
        <v>1.01452615032803-0.0225582384540011i</v>
      </c>
      <c r="AH1798" t="str">
        <f t="shared" ref="AH1798:AH1861" si="942">IMDIV(IMPRODUCT(AE1798,AF1798),AG1798)</f>
        <v>0.0467380244671967+0.0467553600127298i</v>
      </c>
      <c r="AI1798">
        <f t="shared" ref="AI1798:AI1861" si="943">20*LOG10(IMABS(AH1798))</f>
        <v>-23.5946821750121</v>
      </c>
      <c r="AJ1798">
        <f t="shared" ref="AJ1798:AJ1861" si="944">IMARGUMENT(AH1798)*180/PI()</f>
        <v>45.010623784653276</v>
      </c>
      <c r="AK1798"/>
      <c r="AL1798"/>
      <c r="AM1798"/>
      <c r="AN1798"/>
    </row>
    <row r="1799" spans="1:40" x14ac:dyDescent="0.25">
      <c r="A1799"/>
      <c r="B1799">
        <f t="shared" si="910"/>
        <v>166500</v>
      </c>
      <c r="C1799" s="237" t="str">
        <f t="shared" si="913"/>
        <v>-2.75685704746702E-06+0.0147088435733029i</v>
      </c>
      <c r="D1799" s="208" t="str">
        <f t="shared" si="914"/>
        <v>-5.95702709290999+0.112767800728656i</v>
      </c>
      <c r="E1799" t="str">
        <f t="shared" si="915"/>
        <v>2870</v>
      </c>
      <c r="F1799" t="str">
        <f t="shared" si="916"/>
        <v>0.777000777000777</v>
      </c>
      <c r="G1799" t="str">
        <f t="shared" si="911"/>
        <v>0.777000777000777</v>
      </c>
      <c r="H1799" t="str">
        <f t="shared" si="917"/>
        <v>8.57542783044408+2.10406923264813i</v>
      </c>
      <c r="I1799" t="str">
        <f t="shared" si="918"/>
        <v>653.843971028376i</v>
      </c>
      <c r="J1799" t="str">
        <f t="shared" si="912"/>
        <v>-577.68015988613+143.040137853936i</v>
      </c>
      <c r="K1799" t="str">
        <f t="shared" si="919"/>
        <v>0.264067118926897-1.06645825270478i</v>
      </c>
      <c r="L1799" t="str">
        <f t="shared" si="920"/>
        <v>0.0195897728367598-0.0671839564880939i</v>
      </c>
      <c r="M1799" t="str">
        <f t="shared" si="921"/>
        <v>0.283656891763657-1.13364220919287i</v>
      </c>
      <c r="N1799" t="str">
        <f t="shared" si="922"/>
        <v>-1.70591803209543i</v>
      </c>
      <c r="O1799" t="str">
        <f t="shared" si="923"/>
        <v>-0.134710907954576-0.990884943511634i</v>
      </c>
      <c r="P1799" t="str">
        <f t="shared" si="924"/>
        <v>1.13471090795458+0.990884943511634i</v>
      </c>
      <c r="Q1799" t="str">
        <f t="shared" si="925"/>
        <v>-1.13471090795458+0.715033088583796i</v>
      </c>
      <c r="R1799" t="str">
        <f t="shared" si="926"/>
        <v>-0.32190353164255-1.07609489906914i</v>
      </c>
      <c r="S1799" t="str">
        <f t="shared" si="927"/>
        <v>0.176280867572097i</v>
      </c>
      <c r="T1799" t="str">
        <f t="shared" si="928"/>
        <v>0.189694942397816-0.0567454338324707i</v>
      </c>
      <c r="U1799" t="str">
        <f t="shared" si="929"/>
        <v>0.0000333333333333332-0.000677933009996783i</v>
      </c>
      <c r="V1799" t="str">
        <f t="shared" si="930"/>
        <v>6.66666666666667E-06-0.00677933009996783i</v>
      </c>
      <c r="W1799" t="str">
        <f t="shared" si="931"/>
        <v>0.0000276026714586528-0.00061642099484551i</v>
      </c>
      <c r="X1799" t="str">
        <f t="shared" si="932"/>
        <v>0.0000339134938321673-0.000615789287862054i</v>
      </c>
      <c r="Y1799" t="str">
        <f t="shared" si="933"/>
        <v>0.009+1.0461503536454i</v>
      </c>
      <c r="Z1799" t="str">
        <f t="shared" si="934"/>
        <v>-0.00706375856391265-0.000450272354298485i</v>
      </c>
      <c r="AA1799" t="str">
        <f t="shared" si="935"/>
        <v>0.0991626129271382-11.4765255808699i</v>
      </c>
      <c r="AB1799" t="str">
        <f t="shared" si="936"/>
        <v>0.894683393234143-0.267636008899534i</v>
      </c>
      <c r="AC1799" t="str">
        <f t="shared" si="937"/>
        <v>0.950379634048928-1.0901676568426i</v>
      </c>
      <c r="AD1799" t="str">
        <f t="shared" si="938"/>
        <v>0.545998045392627+0.344697412644598i</v>
      </c>
      <c r="AE1799" t="str">
        <f t="shared" si="939"/>
        <v>-0.00370159065350965-0.00268070712586812i</v>
      </c>
      <c r="AF1799" t="str">
        <f t="shared" si="940"/>
        <v>-14.5324549233541-1.99130143191947i</v>
      </c>
      <c r="AG1799" t="str">
        <f t="shared" si="941"/>
        <v>1.01451645798549-0.0225597655689859i</v>
      </c>
      <c r="AH1799" t="str">
        <f t="shared" si="942"/>
        <v>0.0467232093278109+0.0467043215654268i</v>
      </c>
      <c r="AI1799">
        <f t="shared" si="943"/>
        <v>-23.600802350215687</v>
      </c>
      <c r="AJ1799">
        <f t="shared" si="944"/>
        <v>44.988416807722899</v>
      </c>
      <c r="AK1799"/>
      <c r="AL1799"/>
      <c r="AM1799"/>
      <c r="AN1799"/>
    </row>
    <row r="1800" spans="1:40" x14ac:dyDescent="0.25">
      <c r="A1800"/>
      <c r="B1800">
        <f t="shared" si="910"/>
        <v>166600</v>
      </c>
      <c r="C1800" s="237" t="str">
        <f t="shared" si="913"/>
        <v>-2.75354848856824E-06+0.0147000147362437i</v>
      </c>
      <c r="D1800" s="208" t="str">
        <f t="shared" si="914"/>
        <v>-5.95702706754437+0.112700112977868i</v>
      </c>
      <c r="E1800" t="str">
        <f t="shared" si="915"/>
        <v>2870</v>
      </c>
      <c r="F1800" t="str">
        <f t="shared" si="916"/>
        <v>0.777000777000777</v>
      </c>
      <c r="G1800" t="str">
        <f t="shared" si="911"/>
        <v>0.777000777000777</v>
      </c>
      <c r="H1800" t="str">
        <f t="shared" si="917"/>
        <v>8.576054169304+2.10297249394846i</v>
      </c>
      <c r="I1800" t="str">
        <f t="shared" si="918"/>
        <v>654.236670110074i</v>
      </c>
      <c r="J1800" t="str">
        <f t="shared" si="912"/>
        <v>-578.37547993143+143.126047846641i</v>
      </c>
      <c r="K1800" t="str">
        <f t="shared" si="919"/>
        <v>0.263767461152261-1.06589006144918i</v>
      </c>
      <c r="L1800" t="str">
        <f t="shared" si="920"/>
        <v>0.0195681029508387-0.0671499447848996i</v>
      </c>
      <c r="M1800" t="str">
        <f t="shared" si="921"/>
        <v>0.2833355641031-1.13304000623408i</v>
      </c>
      <c r="N1800" t="str">
        <f t="shared" si="922"/>
        <v>-1.70694260749008i</v>
      </c>
      <c r="O1800" t="str">
        <f t="shared" si="923"/>
        <v>-0.135726073402301-0.990746401961063i</v>
      </c>
      <c r="P1800" t="str">
        <f t="shared" si="924"/>
        <v>1.1357260734023+0.990746401961063i</v>
      </c>
      <c r="Q1800" t="str">
        <f t="shared" si="925"/>
        <v>-1.1357260734023+0.716196205529017i</v>
      </c>
      <c r="R1800" t="str">
        <f t="shared" si="926"/>
        <v>-0.321888978186231-1.07533153930424i</v>
      </c>
      <c r="S1800" t="str">
        <f t="shared" si="927"/>
        <v>0.176386741967035i</v>
      </c>
      <c r="T1800" t="str">
        <f t="shared" si="928"/>
        <v>0.189674226752272-0.0567769481373673i</v>
      </c>
      <c r="U1800" t="str">
        <f t="shared" si="929"/>
        <v>0.0000333333333333333-0.000677526087421756i</v>
      </c>
      <c r="V1800" t="str">
        <f t="shared" si="930"/>
        <v>6.66666666666667E-06-0.00677526087421756i</v>
      </c>
      <c r="W1800" t="str">
        <f t="shared" si="931"/>
        <v>0.0000276026706964924-0.000616051136253875i</v>
      </c>
      <c r="X1800" t="str">
        <f t="shared" si="932"/>
        <v>0.0000339059078054219-0.000615419886162424i</v>
      </c>
      <c r="Y1800" t="str">
        <f t="shared" si="933"/>
        <v>0.009+1.04677867217612i</v>
      </c>
      <c r="Z1800" t="str">
        <f t="shared" si="934"/>
        <v>-0.00705528013161198-0.000449841484583917i</v>
      </c>
      <c r="AA1800" t="str">
        <f t="shared" si="935"/>
        <v>0.0990433916550732-11.4696298355481i</v>
      </c>
      <c r="AB1800" t="str">
        <f t="shared" si="936"/>
        <v>0.894585689290042-0.267784643991666i</v>
      </c>
      <c r="AC1800" t="str">
        <f t="shared" si="937"/>
        <v>0.950057226215847-1.08947428813363i</v>
      </c>
      <c r="AD1800" t="str">
        <f t="shared" si="938"/>
        <v>0.546359265615224+0.344673688009291i</v>
      </c>
      <c r="AE1800" t="str">
        <f t="shared" si="939"/>
        <v>-0.00369966914790608-0.0026775444860619i</v>
      </c>
      <c r="AF1800" t="str">
        <f t="shared" si="940"/>
        <v>-14.5330812368484-1.99027238097059i</v>
      </c>
      <c r="AG1800" t="str">
        <f t="shared" si="941"/>
        <v>1.0145067622627-0.0225612911955688i</v>
      </c>
      <c r="AH1800" t="str">
        <f t="shared" si="942"/>
        <v>0.0467084022974592+0.0466533338969273i</v>
      </c>
      <c r="AI1800">
        <f t="shared" si="943"/>
        <v>-23.606920056955008</v>
      </c>
      <c r="AJ1800">
        <f t="shared" si="944"/>
        <v>44.966204714075403</v>
      </c>
      <c r="AK1800"/>
      <c r="AL1800"/>
      <c r="AM1800"/>
      <c r="AN1800"/>
    </row>
    <row r="1801" spans="1:40" x14ac:dyDescent="0.25">
      <c r="A1801"/>
      <c r="B1801">
        <f t="shared" si="910"/>
        <v>166700</v>
      </c>
      <c r="C1801" s="237" t="str">
        <f t="shared" si="913"/>
        <v>-2.75024588209826E-06+0.0146911964916693i</v>
      </c>
      <c r="D1801" s="208" t="str">
        <f t="shared" si="914"/>
        <v>-5.95702704222439+0.112632506436131i</v>
      </c>
      <c r="E1801" t="str">
        <f t="shared" si="915"/>
        <v>2870</v>
      </c>
      <c r="F1801" t="str">
        <f t="shared" si="916"/>
        <v>0.777000777000777</v>
      </c>
      <c r="G1801" t="str">
        <f t="shared" si="911"/>
        <v>0.777000777000777</v>
      </c>
      <c r="H1801" t="str">
        <f t="shared" si="917"/>
        <v>8.57667948007697+2.10187679841807i</v>
      </c>
      <c r="I1801" t="str">
        <f t="shared" si="918"/>
        <v>654.629369191773i</v>
      </c>
      <c r="J1801" t="str">
        <f t="shared" si="912"/>
        <v>-579.071217460996+143.211957839346i</v>
      </c>
      <c r="K1801" t="str">
        <f t="shared" si="919"/>
        <v>0.263468303386071-1.06532243191105i</v>
      </c>
      <c r="L1801" t="str">
        <f t="shared" si="920"/>
        <v>0.0195464679857574-0.0671159637174428i</v>
      </c>
      <c r="M1801" t="str">
        <f t="shared" si="921"/>
        <v>0.283014771371828-1.13243839562849i</v>
      </c>
      <c r="N1801" t="str">
        <f t="shared" si="922"/>
        <v>-1.70796718288473i</v>
      </c>
      <c r="O1801" t="str">
        <f t="shared" si="923"/>
        <v>-0.13674109637095-0.990606820369853i</v>
      </c>
      <c r="P1801" t="str">
        <f t="shared" si="924"/>
        <v>1.13674109637095+0.990606820369853i</v>
      </c>
      <c r="Q1801" t="str">
        <f t="shared" si="925"/>
        <v>-1.13674109637095+0.717360362514877i</v>
      </c>
      <c r="R1801" t="str">
        <f t="shared" si="926"/>
        <v>-0.321874413932494-1.07456902062606i</v>
      </c>
      <c r="S1801" t="str">
        <f t="shared" si="927"/>
        <v>0.176492616361973i</v>
      </c>
      <c r="T1801" t="str">
        <f t="shared" si="928"/>
        <v>0.189653497911816-0.0568084574549226i</v>
      </c>
      <c r="U1801" t="str">
        <f t="shared" si="929"/>
        <v>0.0000333333333333333-0.000677119653056178i</v>
      </c>
      <c r="V1801" t="str">
        <f t="shared" si="930"/>
        <v>6.66666666666667E-06-0.00677119653056178i</v>
      </c>
      <c r="W1801" t="str">
        <f t="shared" si="931"/>
        <v>0.0000276026699338742-0.000615681721489005i</v>
      </c>
      <c r="X1801" t="str">
        <f t="shared" si="932"/>
        <v>0.0000338983354229584-0.000615050927601406i</v>
      </c>
      <c r="Y1801" t="str">
        <f t="shared" si="933"/>
        <v>0.009+1.04740699070684i</v>
      </c>
      <c r="Z1801" t="str">
        <f t="shared" si="934"/>
        <v>-0.00704681695933297-0.000449411420930182i</v>
      </c>
      <c r="AA1801" t="str">
        <f t="shared" si="935"/>
        <v>0.0989243853878598-11.462742376188i</v>
      </c>
      <c r="AB1801" t="str">
        <f t="shared" si="936"/>
        <v>0.894487923113029-0.26793325556134i</v>
      </c>
      <c r="AC1801" t="str">
        <f t="shared" si="937"/>
        <v>0.949735388991293-1.08878153762478i</v>
      </c>
      <c r="AD1801" t="str">
        <f t="shared" si="938"/>
        <v>0.546720492924003+0.344649601530679i</v>
      </c>
      <c r="AE1801" t="str">
        <f t="shared" si="939"/>
        <v>-0.00369774977440483-0.00267438509067037i</v>
      </c>
      <c r="AF1801" t="str">
        <f t="shared" si="940"/>
        <v>-14.5337065223014-1.98924429198194i</v>
      </c>
      <c r="AG1801" t="str">
        <f t="shared" si="941"/>
        <v>1.01449706316374-0.0225628153220365i</v>
      </c>
      <c r="AH1801" t="str">
        <f t="shared" si="942"/>
        <v>0.0466936033455132+0.0466023969245424i</v>
      </c>
      <c r="AI1801">
        <f t="shared" si="943"/>
        <v>-23.613035299377284</v>
      </c>
      <c r="AJ1801">
        <f t="shared" si="944"/>
        <v>44.943987509579884</v>
      </c>
      <c r="AK1801"/>
      <c r="AL1801"/>
      <c r="AM1801"/>
      <c r="AN1801"/>
    </row>
    <row r="1802" spans="1:40" x14ac:dyDescent="0.25">
      <c r="A1802"/>
      <c r="B1802">
        <f t="shared" si="910"/>
        <v>166800</v>
      </c>
      <c r="C1802" s="237" t="str">
        <f t="shared" si="913"/>
        <v>-2.74694921378692E-06+0.0146823888205283i</v>
      </c>
      <c r="D1802" s="208" t="str">
        <f t="shared" si="914"/>
        <v>-5.95702701694993+0.112564980957384i</v>
      </c>
      <c r="E1802" t="str">
        <f t="shared" si="915"/>
        <v>2870</v>
      </c>
      <c r="F1802" t="str">
        <f t="shared" si="916"/>
        <v>0.777000777000777</v>
      </c>
      <c r="G1802" t="str">
        <f t="shared" si="911"/>
        <v>0.777000777000777</v>
      </c>
      <c r="H1802" t="str">
        <f t="shared" si="917"/>
        <v>8.57730376495531+2.10078214476183i</v>
      </c>
      <c r="I1802" t="str">
        <f t="shared" si="918"/>
        <v>655.022068273472i</v>
      </c>
      <c r="J1802" t="str">
        <f t="shared" si="912"/>
        <v>-579.767372474828+143.297867832051i</v>
      </c>
      <c r="K1802" t="str">
        <f t="shared" si="919"/>
        <v>0.263169644539082-1.06475536334136i</v>
      </c>
      <c r="L1802" t="str">
        <f t="shared" si="920"/>
        <v>0.0195248678688289-0.06708201325178i</v>
      </c>
      <c r="M1802" t="str">
        <f t="shared" si="921"/>
        <v>0.282694512407911-1.13183737659314i</v>
      </c>
      <c r="N1802" t="str">
        <f t="shared" si="922"/>
        <v>-1.70899175827938i</v>
      </c>
      <c r="O1802" t="str">
        <f t="shared" si="923"/>
        <v>-0.137755975794998-0.990466198884529i</v>
      </c>
      <c r="P1802" t="str">
        <f t="shared" si="924"/>
        <v>1.137755975795+0.990466198884529i</v>
      </c>
      <c r="Q1802" t="str">
        <f t="shared" si="925"/>
        <v>-1.137755975795+0.718525559394851i</v>
      </c>
      <c r="R1802" t="str">
        <f t="shared" si="926"/>
        <v>-0.321859838877292-1.07380734151442i</v>
      </c>
      <c r="S1802" t="str">
        <f t="shared" si="927"/>
        <v>0.176598490756911i</v>
      </c>
      <c r="T1802" t="str">
        <f t="shared" si="928"/>
        <v>0.189632755875137-0.0568399617809923i</v>
      </c>
      <c r="U1802" t="str">
        <f t="shared" si="929"/>
        <v>0.0000333333333333334-0.000676713706021972i</v>
      </c>
      <c r="V1802" t="str">
        <f t="shared" si="930"/>
        <v>6.66666666666667E-06-0.00676713706021972i</v>
      </c>
      <c r="W1802" t="str">
        <f t="shared" si="931"/>
        <v>0.0000276026691707986-0.000615312749752648i</v>
      </c>
      <c r="X1802" t="str">
        <f t="shared" si="932"/>
        <v>0.0000338907766520716-0.000614682411382323i</v>
      </c>
      <c r="Y1802" t="str">
        <f t="shared" si="933"/>
        <v>0.009+1.04803530923755i</v>
      </c>
      <c r="Z1802" t="str">
        <f t="shared" si="934"/>
        <v>-0.0070383690104725-0.000448982161193668i</v>
      </c>
      <c r="AA1802" t="str">
        <f t="shared" si="935"/>
        <v>0.0988055936085148-11.4558631878562i</v>
      </c>
      <c r="AB1802" t="str">
        <f t="shared" si="936"/>
        <v>0.89439009469692-0.268081843589008i</v>
      </c>
      <c r="AC1802" t="str">
        <f t="shared" si="937"/>
        <v>0.949414121162776-1.08808940449146i</v>
      </c>
      <c r="AD1802" t="str">
        <f t="shared" si="938"/>
        <v>0.547081726973141+0.344625153163547i</v>
      </c>
      <c r="AE1802" t="str">
        <f t="shared" si="939"/>
        <v>-0.00369583252725445-0.0026712289343816i</v>
      </c>
      <c r="AF1802" t="str">
        <f t="shared" si="940"/>
        <v>-14.5343307819052-1.98821716380445i</v>
      </c>
      <c r="AG1802" t="str">
        <f t="shared" si="941"/>
        <v>1.01448736069269-0.0225643379366977i</v>
      </c>
      <c r="AH1802" t="str">
        <f t="shared" si="942"/>
        <v>0.0466788124414366+0.0465515105657885i</v>
      </c>
      <c r="AI1802">
        <f t="shared" si="943"/>
        <v>-23.619148081623106</v>
      </c>
      <c r="AJ1802">
        <f t="shared" si="944"/>
        <v>44.921765200093574</v>
      </c>
      <c r="AK1802"/>
      <c r="AL1802"/>
      <c r="AM1802"/>
      <c r="AN1802"/>
    </row>
    <row r="1803" spans="1:40" x14ac:dyDescent="0.25">
      <c r="A1803"/>
      <c r="B1803">
        <f t="shared" si="910"/>
        <v>166900</v>
      </c>
      <c r="C1803" s="237" t="str">
        <f t="shared" si="913"/>
        <v>-2.74365846940692E-06+0.0146735917038156i</v>
      </c>
      <c r="D1803" s="208" t="str">
        <f t="shared" si="914"/>
        <v>-5.95702699172089+0.11249753639592i</v>
      </c>
      <c r="E1803" t="str">
        <f t="shared" si="915"/>
        <v>2870</v>
      </c>
      <c r="F1803" t="str">
        <f t="shared" si="916"/>
        <v>0.777000777000777</v>
      </c>
      <c r="G1803" t="str">
        <f t="shared" si="911"/>
        <v>0.777000777000777</v>
      </c>
      <c r="H1803" t="str">
        <f t="shared" si="917"/>
        <v>8.57792702612563+2.09968853168619i</v>
      </c>
      <c r="I1803" t="str">
        <f t="shared" si="918"/>
        <v>655.414767355171i</v>
      </c>
      <c r="J1803" t="str">
        <f t="shared" si="912"/>
        <v>-580.463944972926+143.383777824756i</v>
      </c>
      <c r="K1803" t="str">
        <f t="shared" si="919"/>
        <v>0.262871483524947-1.06418885499215i</v>
      </c>
      <c r="L1803" t="str">
        <f t="shared" si="920"/>
        <v>0.0195033025275485-0.0670480933539951i</v>
      </c>
      <c r="M1803" t="str">
        <f t="shared" si="921"/>
        <v>0.282374786052495-1.13123694834615i</v>
      </c>
      <c r="N1803" t="str">
        <f t="shared" si="922"/>
        <v>-1.71001633367403i</v>
      </c>
      <c r="O1803" t="str">
        <f t="shared" si="923"/>
        <v>-0.13877071060907-0.99032453765271i</v>
      </c>
      <c r="P1803" t="str">
        <f t="shared" si="924"/>
        <v>1.13877071060907+0.99032453765271i</v>
      </c>
      <c r="Q1803" t="str">
        <f t="shared" si="925"/>
        <v>-1.13877071060907+0.71969179602132i</v>
      </c>
      <c r="R1803" t="str">
        <f t="shared" si="926"/>
        <v>-0.321845253016577-1.07304650045274i</v>
      </c>
      <c r="S1803" t="str">
        <f t="shared" si="927"/>
        <v>0.17670436515185i</v>
      </c>
      <c r="T1803" t="str">
        <f t="shared" si="928"/>
        <v>0.189612000640916-0.0568714611114308i</v>
      </c>
      <c r="U1803" t="str">
        <f t="shared" si="929"/>
        <v>0.0000333333333333332-0.000676308245443166i</v>
      </c>
      <c r="V1803" t="str">
        <f t="shared" si="930"/>
        <v>6.66666666666667E-06-0.0067630824544317i</v>
      </c>
      <c r="W1803" t="str">
        <f t="shared" si="931"/>
        <v>0.0000276026684072652-0.000614944220248465i</v>
      </c>
      <c r="X1803" t="str">
        <f t="shared" si="932"/>
        <v>0.000033883231460153-0.000614314336710401i</v>
      </c>
      <c r="Y1803" t="str">
        <f t="shared" si="933"/>
        <v>0.009+1.04866362776827i</v>
      </c>
      <c r="Z1803" t="str">
        <f t="shared" si="934"/>
        <v>-0.00702993624853688-0.00044855370323796i</v>
      </c>
      <c r="AA1803" t="str">
        <f t="shared" si="935"/>
        <v>0.0986870158016049-11.4489922556553i</v>
      </c>
      <c r="AB1803" t="str">
        <f t="shared" si="936"/>
        <v>0.894292204035496-0.268230408055119i</v>
      </c>
      <c r="AC1803" t="str">
        <f t="shared" si="937"/>
        <v>0.949093421521022-1.0873978879102i</v>
      </c>
      <c r="AD1803" t="str">
        <f t="shared" si="938"/>
        <v>0.547442967416737+0.34460034286297i</v>
      </c>
      <c r="AE1803" t="str">
        <f t="shared" si="939"/>
        <v>-0.00369391740072126-0.00266807601189699i</v>
      </c>
      <c r="AF1803" t="str">
        <f t="shared" si="940"/>
        <v>-14.5349540178465-1.98719099529027i</v>
      </c>
      <c r="AG1803" t="str">
        <f t="shared" si="941"/>
        <v>1.01447765485363-0.0225658590278867i</v>
      </c>
      <c r="AH1803" t="str">
        <f t="shared" si="942"/>
        <v>0.046664029554793+0.0465006747383847i</v>
      </c>
      <c r="AI1803">
        <f t="shared" si="943"/>
        <v>-23.625258407825889</v>
      </c>
      <c r="AJ1803">
        <f t="shared" si="944"/>
        <v>44.899537791455657</v>
      </c>
      <c r="AK1803"/>
      <c r="AL1803"/>
      <c r="AM1803"/>
      <c r="AN1803"/>
    </row>
    <row r="1804" spans="1:40" x14ac:dyDescent="0.25">
      <c r="A1804"/>
      <c r="B1804">
        <f t="shared" si="910"/>
        <v>167000</v>
      </c>
      <c r="C1804" s="237" t="str">
        <f t="shared" si="913"/>
        <v>-0.0000027403736347734+0.0146648051225709i</v>
      </c>
      <c r="D1804" s="208" t="str">
        <f t="shared" si="914"/>
        <v>-5.95702696653716+0.112430172606377i</v>
      </c>
      <c r="E1804" t="str">
        <f t="shared" si="915"/>
        <v>2870</v>
      </c>
      <c r="F1804" t="str">
        <f t="shared" si="916"/>
        <v>0.777000777000777</v>
      </c>
      <c r="G1804" t="str">
        <f t="shared" si="911"/>
        <v>0.777000777000777</v>
      </c>
      <c r="H1804" t="str">
        <f t="shared" si="917"/>
        <v>8.57854926576892+2.09859595789922i</v>
      </c>
      <c r="I1804" t="str">
        <f t="shared" si="918"/>
        <v>655.807466436869i</v>
      </c>
      <c r="J1804" t="str">
        <f t="shared" si="912"/>
        <v>-581.16093495529+143.469687817461i</v>
      </c>
      <c r="K1804" t="str">
        <f t="shared" si="919"/>
        <v>0.26257381926021-1.06362290611657i</v>
      </c>
      <c r="L1804" t="str">
        <f t="shared" si="920"/>
        <v>0.0194817718895936-0.0670142039902008i</v>
      </c>
      <c r="M1804" t="str">
        <f t="shared" si="921"/>
        <v>0.282055591149804-1.13063711010677i</v>
      </c>
      <c r="N1804" t="str">
        <f t="shared" si="922"/>
        <v>-1.71104090906869i</v>
      </c>
      <c r="O1804" t="str">
        <f t="shared" si="923"/>
        <v>-0.139785299747953-0.990181836823103i</v>
      </c>
      <c r="P1804" t="str">
        <f t="shared" si="924"/>
        <v>1.13978529974795+0.990181836823103i</v>
      </c>
      <c r="Q1804" t="str">
        <f t="shared" si="925"/>
        <v>-1.13978529974795+0.720859072245587i</v>
      </c>
      <c r="R1804" t="str">
        <f t="shared" si="926"/>
        <v>-0.321830656346302-1.0722864959281i</v>
      </c>
      <c r="S1804" t="str">
        <f t="shared" si="927"/>
        <v>0.176810239546788i</v>
      </c>
      <c r="T1804" t="str">
        <f t="shared" si="928"/>
        <v>0.189591232207833-0.0569029554420897i</v>
      </c>
      <c r="U1804" t="str">
        <f t="shared" si="929"/>
        <v>0.0000333333333333333-0.000675903270445896i</v>
      </c>
      <c r="V1804" t="str">
        <f t="shared" si="930"/>
        <v>6.66666666666667E-06-0.00675903270445896i</v>
      </c>
      <c r="W1804" t="str">
        <f t="shared" si="931"/>
        <v>0.0000276026676432743-0.000614576132182034i</v>
      </c>
      <c r="X1804" t="str">
        <f t="shared" si="932"/>
        <v>0.0000338756998146932-0.000613946702792784i</v>
      </c>
      <c r="Y1804" t="str">
        <f t="shared" si="933"/>
        <v>0.009+1.04929194629899i</v>
      </c>
      <c r="Z1804" t="str">
        <f t="shared" si="934"/>
        <v>-0.00702151863714211-0.000448126044933856i</v>
      </c>
      <c r="AA1804" t="str">
        <f t="shared" si="935"/>
        <v>0.0985686514532485-11.4421295647236i</v>
      </c>
      <c r="AB1804" t="str">
        <f t="shared" si="936"/>
        <v>0.894194251122529-0.268378948940107i</v>
      </c>
      <c r="AC1804" t="str">
        <f t="shared" si="937"/>
        <v>0.948773288859986-1.08670698705873i</v>
      </c>
      <c r="AD1804" t="str">
        <f t="shared" si="938"/>
        <v>0.547804213908779+0.344575170584323i</v>
      </c>
      <c r="AE1804" t="str">
        <f t="shared" si="939"/>
        <v>-0.00369200438908912-0.00266492631793129i</v>
      </c>
      <c r="AF1804" t="str">
        <f t="shared" si="940"/>
        <v>-14.5355762323061-1.98616578529284i</v>
      </c>
      <c r="AG1804" t="str">
        <f t="shared" si="941"/>
        <v>1.01446794565064-0.0225673785839605i</v>
      </c>
      <c r="AH1804" t="str">
        <f t="shared" si="942"/>
        <v>0.0466492546552413+0.046449889360251i</v>
      </c>
      <c r="AI1804">
        <f t="shared" si="943"/>
        <v>-23.63136628211241</v>
      </c>
      <c r="AJ1804">
        <f t="shared" si="944"/>
        <v>44.877305289489108</v>
      </c>
      <c r="AK1804"/>
      <c r="AL1804"/>
      <c r="AM1804"/>
      <c r="AN1804"/>
    </row>
    <row r="1805" spans="1:40" x14ac:dyDescent="0.25">
      <c r="A1805"/>
      <c r="B1805">
        <f t="shared" si="910"/>
        <v>167100</v>
      </c>
      <c r="C1805" s="237" t="str">
        <f t="shared" si="913"/>
        <v>-2.73709469574399E-06+0.0146560290578795i</v>
      </c>
      <c r="D1805" s="208" t="str">
        <f t="shared" si="914"/>
        <v>-5.95702694139863+0.112362889443743i</v>
      </c>
      <c r="E1805" t="str">
        <f t="shared" si="915"/>
        <v>2870</v>
      </c>
      <c r="F1805" t="str">
        <f t="shared" si="916"/>
        <v>0.777000777000777</v>
      </c>
      <c r="G1805" t="str">
        <f t="shared" si="911"/>
        <v>0.777000777000777</v>
      </c>
      <c r="H1805" t="str">
        <f t="shared" si="917"/>
        <v>8.57917048606049+2.09750442211057i</v>
      </c>
      <c r="I1805" t="str">
        <f t="shared" si="918"/>
        <v>656.200165518568i</v>
      </c>
      <c r="J1805" t="str">
        <f t="shared" si="912"/>
        <v>-581.858342421921+143.555597810166i</v>
      </c>
      <c r="K1805" t="str">
        <f t="shared" si="919"/>
        <v>0.262276650664295-1.06305751596886i</v>
      </c>
      <c r="L1805" t="str">
        <f t="shared" si="920"/>
        <v>0.0194602758828232-0.0669803451265384i</v>
      </c>
      <c r="M1805" t="str">
        <f t="shared" si="921"/>
        <v>0.281736926547118-1.1300378610954i</v>
      </c>
      <c r="N1805" t="str">
        <f t="shared" si="922"/>
        <v>-1.71206548446334i</v>
      </c>
      <c r="O1805" t="str">
        <f t="shared" si="923"/>
        <v>-0.140799742146559-0.990038096545513i</v>
      </c>
      <c r="P1805" t="str">
        <f t="shared" si="924"/>
        <v>1.14079974214656+0.990038096545513i</v>
      </c>
      <c r="Q1805" t="str">
        <f t="shared" si="925"/>
        <v>-1.14079974214656+0.722027387917827i</v>
      </c>
      <c r="R1805" t="str">
        <f t="shared" si="926"/>
        <v>-0.321816048862426-1.07152732643118i</v>
      </c>
      <c r="S1805" t="str">
        <f t="shared" si="927"/>
        <v>0.176916113941726i</v>
      </c>
      <c r="T1805" t="str">
        <f t="shared" si="928"/>
        <v>0.189570450574572-0.056934444768821i</v>
      </c>
      <c r="U1805" t="str">
        <f t="shared" si="929"/>
        <v>0.0000333333333333333-0.000675498780158377i</v>
      </c>
      <c r="V1805" t="str">
        <f t="shared" si="930"/>
        <v>6.66666666666667E-06-0.00675498780158377i</v>
      </c>
      <c r="W1805" t="str">
        <f t="shared" si="931"/>
        <v>0.000027602666878826-0.000614208484760824i</v>
      </c>
      <c r="X1805" t="str">
        <f t="shared" si="932"/>
        <v>0.0000338681816832792-0.0006135795088385i</v>
      </c>
      <c r="Y1805" t="str">
        <f t="shared" si="933"/>
        <v>0.009+1.04992026482971i</v>
      </c>
      <c r="Z1805" t="str">
        <f t="shared" si="934"/>
        <v>-0.00701311614001292-0.000447699184159309i</v>
      </c>
      <c r="AA1805" t="str">
        <f t="shared" si="935"/>
        <v>0.0984505000511079-11.4352751002352i</v>
      </c>
      <c r="AB1805" t="str">
        <f t="shared" si="936"/>
        <v>0.894096235951814-0.268527466224409i</v>
      </c>
      <c r="AC1805" t="str">
        <f t="shared" si="937"/>
        <v>0.948453721976813-1.08601670111599i</v>
      </c>
      <c r="AD1805" t="str">
        <f t="shared" si="938"/>
        <v>0.548165466103166+0.344549636283307i</v>
      </c>
      <c r="AE1805" t="str">
        <f t="shared" si="939"/>
        <v>-0.00369009348665939-0.00266177984721273i</v>
      </c>
      <c r="AF1805" t="str">
        <f t="shared" si="940"/>
        <v>-14.5361974274591-1.98514153266683i</v>
      </c>
      <c r="AG1805" t="str">
        <f t="shared" si="941"/>
        <v>1.01445823308782-0.0225688965933009i</v>
      </c>
      <c r="AH1805" t="str">
        <f t="shared" si="942"/>
        <v>0.0466344877125346+0.0463991543495099i</v>
      </c>
      <c r="AI1805">
        <f t="shared" si="943"/>
        <v>-23.637471708602643</v>
      </c>
      <c r="AJ1805">
        <f t="shared" si="944"/>
        <v>44.855067700002728</v>
      </c>
      <c r="AK1805"/>
      <c r="AL1805"/>
      <c r="AM1805"/>
      <c r="AN1805"/>
    </row>
    <row r="1806" spans="1:40" x14ac:dyDescent="0.25">
      <c r="A1806"/>
      <c r="B1806">
        <f t="shared" si="910"/>
        <v>167200</v>
      </c>
      <c r="C1806" s="237" t="str">
        <f t="shared" si="913"/>
        <v>-2.73382163821854E-06+0.014647263490872i</v>
      </c>
      <c r="D1806" s="208" t="str">
        <f t="shared" si="914"/>
        <v>-5.95702691630518+0.112295686763352i</v>
      </c>
      <c r="E1806" t="str">
        <f t="shared" si="915"/>
        <v>2870</v>
      </c>
      <c r="F1806" t="str">
        <f t="shared" si="916"/>
        <v>0.777000777000777</v>
      </c>
      <c r="G1806" t="str">
        <f t="shared" si="911"/>
        <v>0.777000777000777</v>
      </c>
      <c r="H1806" t="str">
        <f t="shared" si="917"/>
        <v>8.57979068917003+2.09641392303149i</v>
      </c>
      <c r="I1806" t="str">
        <f t="shared" si="918"/>
        <v>656.592864600267i</v>
      </c>
      <c r="J1806" t="str">
        <f t="shared" si="912"/>
        <v>-582.556167372817+143.641507802871i</v>
      </c>
      <c r="K1806" t="str">
        <f t="shared" si="919"/>
        <v>0.261979976659502-1.06249268380438i</v>
      </c>
      <c r="L1806" t="str">
        <f t="shared" si="920"/>
        <v>0.0194388144352765-0.0669465167291772i</v>
      </c>
      <c r="M1806" t="str">
        <f t="shared" si="921"/>
        <v>0.281418791094779-1.12943920053356i</v>
      </c>
      <c r="N1806" t="str">
        <f t="shared" si="922"/>
        <v>-1.71309005985799i</v>
      </c>
      <c r="O1806" t="str">
        <f t="shared" si="923"/>
        <v>-0.141814036739981-0.98989331697083i</v>
      </c>
      <c r="P1806" t="str">
        <f t="shared" si="924"/>
        <v>1.14181403673998+0.98989331697083i</v>
      </c>
      <c r="Q1806" t="str">
        <f t="shared" si="925"/>
        <v>-1.14181403673998+0.72319674288716i</v>
      </c>
      <c r="R1806" t="str">
        <f t="shared" si="926"/>
        <v>-0.321801430560881-1.07076899045629i</v>
      </c>
      <c r="S1806" t="str">
        <f t="shared" si="927"/>
        <v>0.177021988336664i</v>
      </c>
      <c r="T1806" t="str">
        <f t="shared" si="928"/>
        <v>0.189549655739815-0.0569659290874701i</v>
      </c>
      <c r="U1806" t="str">
        <f t="shared" si="929"/>
        <v>0.0000333333333333334-0.000675094773710915i</v>
      </c>
      <c r="V1806" t="str">
        <f t="shared" si="930"/>
        <v>6.66666666666667E-06-0.00675094773710915i</v>
      </c>
      <c r="W1806" t="str">
        <f t="shared" si="931"/>
        <v>0.0000276026661139202-0.000613841277194205i</v>
      </c>
      <c r="X1806" t="str">
        <f t="shared" si="932"/>
        <v>0.0000338606770335948-0.000613212754058471i</v>
      </c>
      <c r="Y1806" t="str">
        <f t="shared" si="933"/>
        <v>0.009+1.05054858336043i</v>
      </c>
      <c r="Z1806" t="str">
        <f t="shared" si="934"/>
        <v>-0.00700472872098248-0.000447273118799394i</v>
      </c>
      <c r="AA1806" t="str">
        <f t="shared" si="935"/>
        <v>0.0983325610843786-11.4284288473997i</v>
      </c>
      <c r="AB1806" t="str">
        <f t="shared" si="936"/>
        <v>0.893998158517134-0.268675959888428i</v>
      </c>
      <c r="AC1806" t="str">
        <f t="shared" si="937"/>
        <v>0.948134719671877-1.0853270292621i</v>
      </c>
      <c r="AD1806" t="str">
        <f t="shared" si="938"/>
        <v>0.548526723653679+0.344523739915925i</v>
      </c>
      <c r="AE1806" t="str">
        <f t="shared" si="939"/>
        <v>-0.00368818468775072-0.00265863659448277i</v>
      </c>
      <c r="AF1806" t="str">
        <f t="shared" si="940"/>
        <v>-14.5368176054752-1.98411823626814i</v>
      </c>
      <c r="AG1806" t="str">
        <f t="shared" si="941"/>
        <v>1.01444851716925-0.0225704130443124i</v>
      </c>
      <c r="AH1806" t="str">
        <f t="shared" si="942"/>
        <v>0.0466197286965217+0.0463484696244853i</v>
      </c>
      <c r="AI1806">
        <f t="shared" si="943"/>
        <v>-23.6435746914097</v>
      </c>
      <c r="AJ1806">
        <f t="shared" si="944"/>
        <v>44.832825028789607</v>
      </c>
      <c r="AK1806"/>
      <c r="AL1806"/>
      <c r="AM1806"/>
      <c r="AN1806"/>
    </row>
    <row r="1807" spans="1:40" x14ac:dyDescent="0.25">
      <c r="A1807"/>
      <c r="B1807">
        <f t="shared" si="910"/>
        <v>167300</v>
      </c>
      <c r="C1807" s="237" t="str">
        <f t="shared" si="913"/>
        <v>-2.73055444813918E-06+0.0146385084027242i</v>
      </c>
      <c r="D1807" s="208" t="str">
        <f t="shared" si="914"/>
        <v>-5.95702689125673+0.112228564420886i</v>
      </c>
      <c r="E1807" t="str">
        <f t="shared" si="915"/>
        <v>2870</v>
      </c>
      <c r="F1807" t="str">
        <f t="shared" si="916"/>
        <v>0.777000777000777</v>
      </c>
      <c r="G1807" t="str">
        <f t="shared" si="911"/>
        <v>0.777000777000777</v>
      </c>
      <c r="H1807" t="str">
        <f t="shared" si="917"/>
        <v>8.58040987726166+2.09532445937485i</v>
      </c>
      <c r="I1807" t="str">
        <f t="shared" si="918"/>
        <v>656.985563681965i</v>
      </c>
      <c r="J1807" t="str">
        <f t="shared" si="912"/>
        <v>-583.25440980798+143.727417795576i</v>
      </c>
      <c r="K1807" t="str">
        <f t="shared" si="919"/>
        <v>0.261683796170988-1.06192840887954i</v>
      </c>
      <c r="L1807" t="str">
        <f t="shared" si="920"/>
        <v>0.0194173874751736-0.0669127187643154i</v>
      </c>
      <c r="M1807" t="str">
        <f t="shared" si="921"/>
        <v>0.281101183646162-1.12884112764386i</v>
      </c>
      <c r="N1807" t="str">
        <f t="shared" si="922"/>
        <v>-1.71411463525264i</v>
      </c>
      <c r="O1807" t="str">
        <f t="shared" si="923"/>
        <v>-0.142828182463458-0.989747498251036i</v>
      </c>
      <c r="P1807" t="str">
        <f t="shared" si="924"/>
        <v>1.14282818246346+0.989747498251036i</v>
      </c>
      <c r="Q1807" t="str">
        <f t="shared" si="925"/>
        <v>-1.14282818246346+0.724367137001604i</v>
      </c>
      <c r="R1807" t="str">
        <f t="shared" si="926"/>
        <v>-0.321786801437617-1.0700114865013i</v>
      </c>
      <c r="S1807" t="str">
        <f t="shared" si="927"/>
        <v>0.177127862731602i</v>
      </c>
      <c r="T1807" t="str">
        <f t="shared" si="928"/>
        <v>0.18952884770224-0.0569974083938835i</v>
      </c>
      <c r="U1807" t="str">
        <f t="shared" si="929"/>
        <v>0.0000333333333333334-0.000674691250235894i</v>
      </c>
      <c r="V1807" t="str">
        <f t="shared" si="930"/>
        <v>6.66666666666667E-06-0.00674691250235894i</v>
      </c>
      <c r="W1807" t="str">
        <f t="shared" si="931"/>
        <v>0.0000276026653485566-0.000613474508693433i</v>
      </c>
      <c r="X1807" t="str">
        <f t="shared" si="932"/>
        <v>0.0000338531858334204-0.000612846437665503i</v>
      </c>
      <c r="Y1807" t="str">
        <f t="shared" si="933"/>
        <v>0.009+1.05117690189114i</v>
      </c>
      <c r="Z1807" t="str">
        <f t="shared" si="934"/>
        <v>-0.00699635634399226-0.000446847846746302i</v>
      </c>
      <c r="AA1807" t="str">
        <f t="shared" si="935"/>
        <v>0.0982148340437931-11.4215907914622i</v>
      </c>
      <c r="AB1807" t="str">
        <f t="shared" si="936"/>
        <v>0.893900018812254-0.268824429912577i</v>
      </c>
      <c r="AC1807" t="str">
        <f t="shared" si="937"/>
        <v>0.94781628074872-1.08463797067832i</v>
      </c>
      <c r="AD1807" t="str">
        <f t="shared" si="938"/>
        <v>0.548887986214028+0.344497481438475i</v>
      </c>
      <c r="AE1807" t="str">
        <f t="shared" si="939"/>
        <v>-0.00368627798669933-0.00265549655449607i</v>
      </c>
      <c r="AF1807" t="str">
        <f t="shared" si="940"/>
        <v>-14.5374367685184-1.98309589495396i</v>
      </c>
      <c r="AG1807" t="str">
        <f t="shared" si="941"/>
        <v>1.01443879789904-0.0225719279254246i</v>
      </c>
      <c r="AH1807" t="str">
        <f t="shared" si="942"/>
        <v>0.0466049775771477+0.0462978351036997i</v>
      </c>
      <c r="AI1807">
        <f t="shared" si="943"/>
        <v>-23.649675234639943</v>
      </c>
      <c r="AJ1807">
        <f t="shared" si="944"/>
        <v>44.810577281625292</v>
      </c>
      <c r="AK1807"/>
      <c r="AL1807"/>
      <c r="AM1807"/>
      <c r="AN1807"/>
    </row>
    <row r="1808" spans="1:40" x14ac:dyDescent="0.25">
      <c r="A1808"/>
      <c r="B1808">
        <f t="shared" si="910"/>
        <v>167400</v>
      </c>
      <c r="C1808" s="237" t="str">
        <f t="shared" si="913"/>
        <v>-2.72729311148988E-06+0.0146297637746568i</v>
      </c>
      <c r="D1808" s="208" t="str">
        <f t="shared" si="914"/>
        <v>-5.95702686625314+0.112161522272369i</v>
      </c>
      <c r="E1808" t="str">
        <f t="shared" si="915"/>
        <v>2870</v>
      </c>
      <c r="F1808" t="str">
        <f t="shared" si="916"/>
        <v>0.777000777000777</v>
      </c>
      <c r="G1808" t="str">
        <f t="shared" si="911"/>
        <v>0.777000777000777</v>
      </c>
      <c r="H1808" t="str">
        <f t="shared" si="917"/>
        <v>8.58102805249384+2.0942360298551i</v>
      </c>
      <c r="I1808" t="str">
        <f t="shared" si="918"/>
        <v>657.378262763664i</v>
      </c>
      <c r="J1808" t="str">
        <f t="shared" si="912"/>
        <v>-583.953069727409+143.813327788281i</v>
      </c>
      <c r="K1808" t="str">
        <f t="shared" si="919"/>
        <v>0.26138810812677-1.0613646904519i</v>
      </c>
      <c r="L1808" t="str">
        <f t="shared" si="920"/>
        <v>0.0193959949309143-0.0668789511981799i</v>
      </c>
      <c r="M1808" t="str">
        <f t="shared" si="921"/>
        <v>0.280784103057684-1.12824364165008i</v>
      </c>
      <c r="N1808" t="str">
        <f t="shared" si="922"/>
        <v>-1.71513921064729i</v>
      </c>
      <c r="O1808" t="str">
        <f t="shared" si="923"/>
        <v>-0.143842178252388-0.989600640539207i</v>
      </c>
      <c r="P1808" t="str">
        <f t="shared" si="924"/>
        <v>1.14384217825239+0.989600640539207i</v>
      </c>
      <c r="Q1808" t="str">
        <f t="shared" si="925"/>
        <v>-1.14384217825239+0.725538570108083i</v>
      </c>
      <c r="R1808" t="str">
        <f t="shared" si="926"/>
        <v>-0.321772161488569-1.0692548130677i</v>
      </c>
      <c r="S1808" t="str">
        <f t="shared" si="927"/>
        <v>0.17723373712654i</v>
      </c>
      <c r="T1808" t="str">
        <f t="shared" si="928"/>
        <v>0.189508026460528-0.0570288826839036i</v>
      </c>
      <c r="U1808" t="str">
        <f t="shared" si="929"/>
        <v>0.0000333333333333332-0.000674288208867769i</v>
      </c>
      <c r="V1808" t="str">
        <f t="shared" si="930"/>
        <v>6.66666666666667E-06-0.00674288208867769i</v>
      </c>
      <c r="W1808" t="str">
        <f t="shared" si="931"/>
        <v>0.0000276026645827354-0.000613108178471651i</v>
      </c>
      <c r="X1808" t="str">
        <f t="shared" si="932"/>
        <v>0.0000338457080506324-0.000612480558874284i</v>
      </c>
      <c r="Y1808" t="str">
        <f t="shared" si="933"/>
        <v>0.009+1.05180522042186i</v>
      </c>
      <c r="Z1808" t="str">
        <f t="shared" si="934"/>
        <v>-0.00698799897309112-0.000446423365899269i</v>
      </c>
      <c r="AA1808" t="str">
        <f t="shared" si="935"/>
        <v>0.0980973184215998-11.4147609177028i</v>
      </c>
      <c r="AB1808" t="str">
        <f t="shared" si="936"/>
        <v>0.893801816830953-0.268972876277244i</v>
      </c>
      <c r="AC1808" t="str">
        <f t="shared" si="937"/>
        <v>0.947498404014073-1.08394952454716i</v>
      </c>
      <c r="AD1808" t="str">
        <f t="shared" si="938"/>
        <v>0.549249253437792+0.344470860807577i</v>
      </c>
      <c r="AE1808" t="str">
        <f t="shared" si="939"/>
        <v>-0.00368437337785841-0.00265235972202051i</v>
      </c>
      <c r="AF1808" t="str">
        <f t="shared" si="940"/>
        <v>-14.538054918747-1.98207450758273i</v>
      </c>
      <c r="AG1808" t="str">
        <f t="shared" si="941"/>
        <v>1.01442907528127-0.0225734412250884i</v>
      </c>
      <c r="AH1808" t="str">
        <f t="shared" si="942"/>
        <v>0.0465902343244484+0.0462472507058755i</v>
      </c>
      <c r="AI1808">
        <f t="shared" si="943"/>
        <v>-23.655773342393335</v>
      </c>
      <c r="AJ1808">
        <f t="shared" si="944"/>
        <v>44.788324464272215</v>
      </c>
      <c r="AK1808"/>
      <c r="AL1808"/>
      <c r="AM1808"/>
      <c r="AN1808"/>
    </row>
    <row r="1809" spans="1:40" x14ac:dyDescent="0.25">
      <c r="A1809"/>
      <c r="B1809">
        <f t="shared" si="910"/>
        <v>167500</v>
      </c>
      <c r="C1809" s="237" t="str">
        <f t="shared" si="913"/>
        <v>-2.72403761429645E-06+0.0146210295879352i</v>
      </c>
      <c r="D1809" s="208" t="str">
        <f t="shared" si="914"/>
        <v>-5.95702684129433+0.11209456017417i</v>
      </c>
      <c r="E1809" t="str">
        <f t="shared" si="915"/>
        <v>2870</v>
      </c>
      <c r="F1809" t="str">
        <f t="shared" si="916"/>
        <v>0.777000777000777</v>
      </c>
      <c r="G1809" t="str">
        <f t="shared" si="911"/>
        <v>0.777000777000777</v>
      </c>
      <c r="H1809" t="str">
        <f t="shared" si="917"/>
        <v>8.58164521701952+2.09314863318829i</v>
      </c>
      <c r="I1809" t="str">
        <f t="shared" si="918"/>
        <v>657.770961845363i</v>
      </c>
      <c r="J1809" t="str">
        <f t="shared" si="912"/>
        <v>-584.652147131104+143.899237780987i</v>
      </c>
      <c r="K1809" t="str">
        <f t="shared" si="919"/>
        <v>0.261092911457708-1.06080152778008i</v>
      </c>
      <c r="L1809" t="str">
        <f t="shared" si="920"/>
        <v>0.0193746367310775-0.0668452139970257i</v>
      </c>
      <c r="M1809" t="str">
        <f t="shared" si="921"/>
        <v>0.280467548188785-1.12764674177711i</v>
      </c>
      <c r="N1809" t="str">
        <f t="shared" si="922"/>
        <v>-1.71616378604195i</v>
      </c>
      <c r="O1809" t="str">
        <f t="shared" si="923"/>
        <v>-0.144856023042332-0.989452743989504i</v>
      </c>
      <c r="P1809" t="str">
        <f t="shared" si="924"/>
        <v>1.14485602304233+0.989452743989504i</v>
      </c>
      <c r="Q1809" t="str">
        <f t="shared" si="925"/>
        <v>-1.14485602304233+0.726711042052446i</v>
      </c>
      <c r="R1809" t="str">
        <f t="shared" si="926"/>
        <v>-0.321757510709668-1.06849896866053i</v>
      </c>
      <c r="S1809" t="str">
        <f t="shared" si="927"/>
        <v>0.177339611521479i</v>
      </c>
      <c r="T1809" t="str">
        <f t="shared" si="928"/>
        <v>0.189487192013359-0.0570603519533706i</v>
      </c>
      <c r="U1809" t="str">
        <f t="shared" si="929"/>
        <v>0.0000333333333333333-0.000673885648743073i</v>
      </c>
      <c r="V1809" t="str">
        <f t="shared" si="930"/>
        <v>6.66666666666667E-06-0.00673885648743073i</v>
      </c>
      <c r="W1809" t="str">
        <f t="shared" si="931"/>
        <v>0.0000276026638164568-0.000612742285743887i</v>
      </c>
      <c r="X1809" t="str">
        <f t="shared" si="932"/>
        <v>0.0000338382436532041-0.000612115116901379i</v>
      </c>
      <c r="Y1809" t="str">
        <f t="shared" si="933"/>
        <v>0.009+1.05243353895258i</v>
      </c>
      <c r="Z1809" t="str">
        <f t="shared" si="934"/>
        <v>-0.00697965657243573-0.000445999674164624i</v>
      </c>
      <c r="AA1809" t="str">
        <f t="shared" si="935"/>
        <v>0.097980013711581-11.4079392114374i</v>
      </c>
      <c r="AB1809" t="str">
        <f t="shared" si="936"/>
        <v>0.893703552567006-0.269121298962812i</v>
      </c>
      <c r="AC1809" t="str">
        <f t="shared" si="937"/>
        <v>0.947181088277837-1.08326169005229i</v>
      </c>
      <c r="AD1809" t="str">
        <f t="shared" si="938"/>
        <v>0.549610524978464+0.344443877980159i</v>
      </c>
      <c r="AE1809" t="str">
        <f t="shared" si="939"/>
        <v>-0.00368247085559863-0.0026492260918373i</v>
      </c>
      <c r="AF1809" t="str">
        <f t="shared" si="940"/>
        <v>-14.5386720583138-1.98105407301412i</v>
      </c>
      <c r="AG1809" t="str">
        <f t="shared" si="941"/>
        <v>1.01441934932005-0.02257495293178i</v>
      </c>
      <c r="AH1809" t="str">
        <f t="shared" si="942"/>
        <v>0.0465754989085565+0.0461967163499361i</v>
      </c>
      <c r="AI1809">
        <f t="shared" si="943"/>
        <v>-23.661869018762658</v>
      </c>
      <c r="AJ1809">
        <f t="shared" si="944"/>
        <v>44.766066582476803</v>
      </c>
      <c r="AK1809"/>
      <c r="AL1809"/>
      <c r="AM1809"/>
      <c r="AN1809"/>
    </row>
    <row r="1810" spans="1:40" x14ac:dyDescent="0.25">
      <c r="A1810"/>
      <c r="B1810">
        <f t="shared" si="910"/>
        <v>167600</v>
      </c>
      <c r="C1810" s="237" t="str">
        <f t="shared" si="913"/>
        <v>-2.72078794262642E-06+0.0146123058238697i</v>
      </c>
      <c r="D1810" s="208" t="str">
        <f t="shared" si="914"/>
        <v>-5.95702681638019+0.112027677983001i</v>
      </c>
      <c r="E1810" t="str">
        <f t="shared" si="915"/>
        <v>2870</v>
      </c>
      <c r="F1810" t="str">
        <f t="shared" si="916"/>
        <v>0.777000777000777</v>
      </c>
      <c r="G1810" t="str">
        <f t="shared" si="911"/>
        <v>0.777000777000777</v>
      </c>
      <c r="H1810" t="str">
        <f t="shared" si="917"/>
        <v>8.58226137298604+2.09206226809208i</v>
      </c>
      <c r="I1810" t="str">
        <f t="shared" si="918"/>
        <v>658.163660927062i</v>
      </c>
      <c r="J1810" t="str">
        <f t="shared" si="912"/>
        <v>-585.351642019065+143.985147773691i</v>
      </c>
      <c r="K1810" t="str">
        <f t="shared" si="919"/>
        <v>0.260798205097495-1.0602389201238i</v>
      </c>
      <c r="L1810" t="str">
        <f t="shared" si="920"/>
        <v>0.0193533128044212-0.0668115071271373i</v>
      </c>
      <c r="M1810" t="str">
        <f t="shared" si="921"/>
        <v>0.280151517901916-1.12705042725094i</v>
      </c>
      <c r="N1810" t="str">
        <f t="shared" si="922"/>
        <v>-1.7171883614366i</v>
      </c>
      <c r="O1810" t="str">
        <f t="shared" si="923"/>
        <v>-0.145869715768982-0.989303808757187i</v>
      </c>
      <c r="P1810" t="str">
        <f t="shared" si="924"/>
        <v>1.14586971576898+0.989303808757187i</v>
      </c>
      <c r="Q1810" t="str">
        <f t="shared" si="925"/>
        <v>-1.14586971576898+0.727884552679413i</v>
      </c>
      <c r="R1810" t="str">
        <f t="shared" si="926"/>
        <v>-0.321742849096854-1.06774395178843i</v>
      </c>
      <c r="S1810" t="str">
        <f t="shared" si="927"/>
        <v>0.177445485916417i</v>
      </c>
      <c r="T1810" t="str">
        <f t="shared" si="928"/>
        <v>0.189466344359413-0.0570918161981237i</v>
      </c>
      <c r="U1810" t="str">
        <f t="shared" si="929"/>
        <v>0.0000333333333333333-0.000673483569000387i</v>
      </c>
      <c r="V1810" t="str">
        <f t="shared" si="930"/>
        <v>6.66666666666667E-06-0.00673483569000387i</v>
      </c>
      <c r="W1810" t="str">
        <f t="shared" si="931"/>
        <v>0.0000276026630497205-0.000612376829727034i</v>
      </c>
      <c r="X1810" t="str">
        <f t="shared" si="932"/>
        <v>0.000033830792609203-0.000611750110965221i</v>
      </c>
      <c r="Y1810" t="str">
        <f t="shared" si="933"/>
        <v>0.009+1.0530618574833i</v>
      </c>
      <c r="Z1810" t="str">
        <f t="shared" si="934"/>
        <v>-0.00697132910628954-0.000445576769455681i</v>
      </c>
      <c r="AA1810" t="str">
        <f t="shared" si="935"/>
        <v>0.0978629194090257-11.4011256580168i</v>
      </c>
      <c r="AB1810" t="str">
        <f t="shared" si="936"/>
        <v>0.893605226014186-0.269269697949656i</v>
      </c>
      <c r="AC1810" t="str">
        <f t="shared" si="937"/>
        <v>0.946864332353068-1.08257446637855i</v>
      </c>
      <c r="AD1810" t="str">
        <f t="shared" si="938"/>
        <v>0.549971800489445+0.344416532913454i</v>
      </c>
      <c r="AE1810" t="str">
        <f t="shared" si="939"/>
        <v>-0.00368057041430783-0.00264609565874071i</v>
      </c>
      <c r="AF1810" t="str">
        <f t="shared" si="940"/>
        <v>-14.5392881893662-1.98003459010908i</v>
      </c>
      <c r="AG1810" t="str">
        <f t="shared" si="941"/>
        <v>1.01440962001949-0.022576463033999i</v>
      </c>
      <c r="AH1810" t="str">
        <f t="shared" si="942"/>
        <v>0.0465607712996989+0.0461462319550029i</v>
      </c>
      <c r="AI1810">
        <f t="shared" si="943"/>
        <v>-23.667962267834014</v>
      </c>
      <c r="AJ1810">
        <f t="shared" si="944"/>
        <v>44.743803641969478</v>
      </c>
      <c r="AK1810"/>
      <c r="AL1810"/>
      <c r="AM1810"/>
      <c r="AN1810"/>
    </row>
    <row r="1811" spans="1:40" x14ac:dyDescent="0.25">
      <c r="A1811"/>
      <c r="B1811">
        <f t="shared" si="910"/>
        <v>167700</v>
      </c>
      <c r="C1811" s="237" t="str">
        <f t="shared" si="913"/>
        <v>-2.71754408258877E-06+0.014603592463815i</v>
      </c>
      <c r="D1811" s="208" t="str">
        <f t="shared" si="914"/>
        <v>-5.9570267915106+0.111960875555915i</v>
      </c>
      <c r="E1811" t="str">
        <f t="shared" si="915"/>
        <v>2870</v>
      </c>
      <c r="F1811" t="str">
        <f t="shared" si="916"/>
        <v>0.777000777000777</v>
      </c>
      <c r="G1811" t="str">
        <f t="shared" si="911"/>
        <v>0.777000777000777</v>
      </c>
      <c r="H1811" t="str">
        <f t="shared" si="917"/>
        <v>8.58287652253523+2.0909769332857i</v>
      </c>
      <c r="I1811" t="str">
        <f t="shared" si="918"/>
        <v>658.55636000876i</v>
      </c>
      <c r="J1811" t="str">
        <f t="shared" si="912"/>
        <v>-586.051554391292+144.071057766396i</v>
      </c>
      <c r="K1811" t="str">
        <f t="shared" si="919"/>
        <v>0.26050398798266-1.05967686674386i</v>
      </c>
      <c r="L1811" t="str">
        <f t="shared" si="920"/>
        <v>0.0193320230798813-0.0667778305548275i</v>
      </c>
      <c r="M1811" t="str">
        <f t="shared" si="921"/>
        <v>0.279836011062541-1.12645469729869i</v>
      </c>
      <c r="N1811" t="str">
        <f t="shared" si="922"/>
        <v>-1.71821293683125i</v>
      </c>
      <c r="O1811" t="str">
        <f t="shared" si="923"/>
        <v>-0.146883255368221-0.989153834998598i</v>
      </c>
      <c r="P1811" t="str">
        <f t="shared" si="924"/>
        <v>1.14688325536822+0.989153834998598i</v>
      </c>
      <c r="Q1811" t="str">
        <f t="shared" si="925"/>
        <v>-1.14688325536822+0.729059101832652i</v>
      </c>
      <c r="R1811" t="str">
        <f t="shared" si="926"/>
        <v>-0.321728176646051-1.06698976096354i</v>
      </c>
      <c r="S1811" t="str">
        <f t="shared" si="927"/>
        <v>0.177551360311355i</v>
      </c>
      <c r="T1811" t="str">
        <f t="shared" si="928"/>
        <v>0.189445483497364-0.0571232754139983i</v>
      </c>
      <c r="U1811" t="str">
        <f t="shared" si="929"/>
        <v>0.0000333333333333334-0.000673081968780352i</v>
      </c>
      <c r="V1811" t="str">
        <f t="shared" si="930"/>
        <v>6.66666666666667E-06-0.00673081968780352i</v>
      </c>
      <c r="W1811" t="str">
        <f t="shared" si="931"/>
        <v>0.0000276026622825269-0.000612011809639856i</v>
      </c>
      <c r="X1811" t="str">
        <f t="shared" si="932"/>
        <v>0.0000338233548867924-0.000611385540286102i</v>
      </c>
      <c r="Y1811" t="str">
        <f t="shared" si="933"/>
        <v>0.009+1.05369017601402i</v>
      </c>
      <c r="Z1811" t="str">
        <f t="shared" si="934"/>
        <v>-0.0069630165390224-0.000445154649692744i</v>
      </c>
      <c r="AA1811" t="str">
        <f t="shared" si="935"/>
        <v>0.0977460350107328-11.3943202428265i</v>
      </c>
      <c r="AB1811" t="str">
        <f t="shared" si="936"/>
        <v>0.893506837166239-0.269418073218134i</v>
      </c>
      <c r="AC1811" t="str">
        <f t="shared" si="937"/>
        <v>0.946548135055978-1.08188785271192i</v>
      </c>
      <c r="AD1811" t="str">
        <f t="shared" si="938"/>
        <v>0.550333079624043+0.344388825564991i</v>
      </c>
      <c r="AE1811" t="str">
        <f t="shared" si="939"/>
        <v>-0.00367867204839087-0.0026429684175379i</v>
      </c>
      <c r="AF1811" t="str">
        <f t="shared" si="940"/>
        <v>-14.5399033140458-1.97901605772978i</v>
      </c>
      <c r="AG1811" t="str">
        <f t="shared" si="941"/>
        <v>1.01439988738369-0.0225779715202678i</v>
      </c>
      <c r="AH1811" t="str">
        <f t="shared" si="942"/>
        <v>0.0465460514681953+0.0460957974403917i</v>
      </c>
      <c r="AI1811">
        <f t="shared" si="943"/>
        <v>-23.674053093687188</v>
      </c>
      <c r="AJ1811">
        <f t="shared" si="944"/>
        <v>44.721535648463423</v>
      </c>
      <c r="AK1811"/>
      <c r="AL1811"/>
      <c r="AM1811"/>
      <c r="AN1811"/>
    </row>
    <row r="1812" spans="1:40" x14ac:dyDescent="0.25">
      <c r="A1812"/>
      <c r="B1812">
        <f t="shared" si="910"/>
        <v>167800</v>
      </c>
      <c r="C1812" s="237" t="str">
        <f t="shared" si="913"/>
        <v>-2.71430602033402E-06+0.0145948894891706i</v>
      </c>
      <c r="D1812" s="208" t="str">
        <f t="shared" si="914"/>
        <v>-5.95702676668545+0.111894152750308i</v>
      </c>
      <c r="E1812" t="str">
        <f t="shared" si="915"/>
        <v>2870</v>
      </c>
      <c r="F1812" t="str">
        <f t="shared" si="916"/>
        <v>0.777000777000777</v>
      </c>
      <c r="G1812" t="str">
        <f t="shared" si="911"/>
        <v>0.777000777000777</v>
      </c>
      <c r="H1812" t="str">
        <f t="shared" si="917"/>
        <v>8.58349066780334+2.08989262749001i</v>
      </c>
      <c r="I1812" t="str">
        <f t="shared" si="918"/>
        <v>658.949059090459i</v>
      </c>
      <c r="J1812" t="str">
        <f t="shared" si="912"/>
        <v>-586.751884247786+144.156967759102i</v>
      </c>
      <c r="K1812" t="str">
        <f t="shared" si="919"/>
        <v>0.260210259052546-1.05911536690217i</v>
      </c>
      <c r="L1812" t="str">
        <f t="shared" si="920"/>
        <v>0.0193107674865717-0.0667441842464382i</v>
      </c>
      <c r="M1812" t="str">
        <f t="shared" si="921"/>
        <v>0.279521026539118-1.12585955114861i</v>
      </c>
      <c r="N1812" t="str">
        <f t="shared" si="922"/>
        <v>-1.7192375122259i</v>
      </c>
      <c r="O1812" t="str">
        <f t="shared" si="923"/>
        <v>-0.14789664077608-0.989002822871174i</v>
      </c>
      <c r="P1812" t="str">
        <f t="shared" si="924"/>
        <v>1.14789664077608+0.989002822871174i</v>
      </c>
      <c r="Q1812" t="str">
        <f t="shared" si="925"/>
        <v>-1.14789664077608+0.730234689354726i</v>
      </c>
      <c r="R1812" t="str">
        <f t="shared" si="926"/>
        <v>-0.321713493353184-1.0662363947016i</v>
      </c>
      <c r="S1812" t="str">
        <f t="shared" si="927"/>
        <v>0.177657234706293i</v>
      </c>
      <c r="T1812" t="str">
        <f t="shared" si="928"/>
        <v>0.189424609425894-0.057154729596828i</v>
      </c>
      <c r="U1812" t="str">
        <f t="shared" si="929"/>
        <v>0.0000333333333333332-0.000672680847225652i</v>
      </c>
      <c r="V1812" t="str">
        <f t="shared" si="930"/>
        <v>6.66666666666667E-06-0.00672680847225652i</v>
      </c>
      <c r="W1812" t="str">
        <f t="shared" si="931"/>
        <v>0.0000276026615148754-0.000611647224702976i</v>
      </c>
      <c r="X1812" t="str">
        <f t="shared" si="932"/>
        <v>0.00003381593045423-0.000611021404086169i</v>
      </c>
      <c r="Y1812" t="str">
        <f t="shared" si="933"/>
        <v>0.009+1.05431849454473i</v>
      </c>
      <c r="Z1812" t="str">
        <f t="shared" si="934"/>
        <v>-0.00695471883511062-0.000444733312803092i</v>
      </c>
      <c r="AA1812" t="str">
        <f t="shared" si="935"/>
        <v>0.0976293600150103-11.3875229512875i</v>
      </c>
      <c r="AB1812" t="str">
        <f t="shared" si="936"/>
        <v>0.89340838601695-0.269566424748595i</v>
      </c>
      <c r="AC1812" t="str">
        <f t="shared" si="937"/>
        <v>0.946232495205926-1.08120184823965i</v>
      </c>
      <c r="AD1812" t="str">
        <f t="shared" si="938"/>
        <v>0.550694362035445+0.344360755892631i</v>
      </c>
      <c r="AE1812" t="str">
        <f t="shared" si="939"/>
        <v>-0.00367677575226962-0.00263984436304941i</v>
      </c>
      <c r="AF1812" t="str">
        <f t="shared" si="940"/>
        <v>-14.5405174344888-1.9779984747397i</v>
      </c>
      <c r="AG1812" t="str">
        <f t="shared" si="941"/>
        <v>1.01439015141675-0.0225794783791325i</v>
      </c>
      <c r="AH1812" t="str">
        <f t="shared" si="942"/>
        <v>0.0465313393844573+0.0460454127256212i</v>
      </c>
      <c r="AI1812">
        <f t="shared" si="943"/>
        <v>-23.680141500394903</v>
      </c>
      <c r="AJ1812">
        <f t="shared" si="944"/>
        <v>44.699262607660742</v>
      </c>
      <c r="AK1812"/>
      <c r="AL1812"/>
      <c r="AM1812"/>
      <c r="AN1812"/>
    </row>
    <row r="1813" spans="1:40" x14ac:dyDescent="0.25">
      <c r="A1813"/>
      <c r="B1813">
        <f t="shared" si="910"/>
        <v>167900</v>
      </c>
      <c r="C1813" s="237" t="str">
        <f t="shared" si="913"/>
        <v>-2.71107374205376E-06+0.01458619688138i</v>
      </c>
      <c r="D1813" s="208" t="str">
        <f t="shared" si="914"/>
        <v>-5.95702674190465+0.111827509423913i</v>
      </c>
      <c r="E1813" t="str">
        <f t="shared" si="915"/>
        <v>2870</v>
      </c>
      <c r="F1813" t="str">
        <f t="shared" si="916"/>
        <v>0.777000777000777</v>
      </c>
      <c r="G1813" t="str">
        <f t="shared" si="911"/>
        <v>0.777000777000777</v>
      </c>
      <c r="H1813" t="str">
        <f t="shared" si="917"/>
        <v>8.58410381092119+2.08880934942745i</v>
      </c>
      <c r="I1813" t="str">
        <f t="shared" si="918"/>
        <v>659.341758172158i</v>
      </c>
      <c r="J1813" t="str">
        <f t="shared" si="912"/>
        <v>-587.452631588546+144.242877751807i</v>
      </c>
      <c r="K1813" t="str">
        <f t="shared" si="919"/>
        <v>0.259917017249303-1.05855441986172i</v>
      </c>
      <c r="L1813" t="str">
        <f t="shared" si="920"/>
        <v>0.0192895459537836-0.0667105681683402i</v>
      </c>
      <c r="M1813" t="str">
        <f t="shared" si="921"/>
        <v>0.279206563203087-1.12526498803006i</v>
      </c>
      <c r="N1813" t="str">
        <f t="shared" si="922"/>
        <v>-1.72026208762055i</v>
      </c>
      <c r="O1813" t="str">
        <f t="shared" si="923"/>
        <v>-0.148909870928753-0.988850772533441i</v>
      </c>
      <c r="P1813" t="str">
        <f t="shared" si="924"/>
        <v>1.14890987092875+0.988850772533441i</v>
      </c>
      <c r="Q1813" t="str">
        <f t="shared" si="925"/>
        <v>-1.14890987092875+0.731411315087109i</v>
      </c>
      <c r="R1813" t="str">
        <f t="shared" si="926"/>
        <v>-0.32169879921417-1.06548385152184i</v>
      </c>
      <c r="S1813" t="str">
        <f t="shared" si="927"/>
        <v>0.177763109101231i</v>
      </c>
      <c r="T1813" t="str">
        <f t="shared" si="928"/>
        <v>0.189403722143677-0.0571861787424435i</v>
      </c>
      <c r="U1813" t="str">
        <f t="shared" si="929"/>
        <v>0.0000333333333333333-0.000672280203481028i</v>
      </c>
      <c r="V1813" t="str">
        <f t="shared" si="930"/>
        <v>6.66666666666667E-06-0.00672280203481028i</v>
      </c>
      <c r="W1813" t="str">
        <f t="shared" si="931"/>
        <v>0.0000276026607467665-0.000611283074138884i</v>
      </c>
      <c r="X1813" t="str">
        <f t="shared" si="932"/>
        <v>0.0000338085192798689-0.000610657701589435i</v>
      </c>
      <c r="Y1813" t="str">
        <f t="shared" si="933"/>
        <v>0.009+1.05494681307545i</v>
      </c>
      <c r="Z1813" t="str">
        <f t="shared" si="934"/>
        <v>-0.00694643595913614-0.000444312756720926i</v>
      </c>
      <c r="AA1813" t="str">
        <f t="shared" si="935"/>
        <v>0.0975128939216575-11.3807337688551i</v>
      </c>
      <c r="AB1813" t="str">
        <f t="shared" si="936"/>
        <v>0.893309872560064-0.269714752521376i</v>
      </c>
      <c r="AC1813" t="str">
        <f t="shared" si="937"/>
        <v>0.945917411625386-1.0805164521501i</v>
      </c>
      <c r="AD1813" t="str">
        <f t="shared" si="938"/>
        <v>0.551055647376753+0.344332323854528i</v>
      </c>
      <c r="AE1813" t="str">
        <f t="shared" si="939"/>
        <v>-0.00367488152038299-0.0026367234901086i</v>
      </c>
      <c r="AF1813" t="str">
        <f t="shared" si="940"/>
        <v>-14.5411305528258-1.97698184000354i</v>
      </c>
      <c r="AG1813" t="str">
        <f t="shared" si="941"/>
        <v>1.01438041212281-0.0225809835991617i</v>
      </c>
      <c r="AH1813" t="str">
        <f t="shared" si="942"/>
        <v>0.0465166350189888+0.0459950777304015i</v>
      </c>
      <c r="AI1813">
        <f t="shared" si="943"/>
        <v>-23.686227492023761</v>
      </c>
      <c r="AJ1813">
        <f t="shared" si="944"/>
        <v>44.676984525245125</v>
      </c>
      <c r="AK1813"/>
      <c r="AL1813"/>
      <c r="AM1813"/>
      <c r="AN1813"/>
    </row>
    <row r="1814" spans="1:40" x14ac:dyDescent="0.25">
      <c r="A1814"/>
      <c r="B1814">
        <f t="shared" si="910"/>
        <v>168000</v>
      </c>
      <c r="C1814" s="237" t="str">
        <f t="shared" si="913"/>
        <v>-2.70784723398074E-06+0.0145775146219309i</v>
      </c>
      <c r="D1814" s="208" t="str">
        <f t="shared" si="914"/>
        <v>-5.95702671716809+0.111760945434804i</v>
      </c>
      <c r="E1814" t="str">
        <f t="shared" si="915"/>
        <v>2870</v>
      </c>
      <c r="F1814" t="str">
        <f t="shared" si="916"/>
        <v>0.777000777000777</v>
      </c>
      <c r="G1814" t="str">
        <f t="shared" si="911"/>
        <v>0.777000777000777</v>
      </c>
      <c r="H1814" t="str">
        <f t="shared" si="917"/>
        <v>8.58471595401408+2.08772709782205i</v>
      </c>
      <c r="I1814" t="str">
        <f t="shared" si="918"/>
        <v>659.734457253857i</v>
      </c>
      <c r="J1814" t="str">
        <f t="shared" si="912"/>
        <v>-588.153796413572+144.328787744511i</v>
      </c>
      <c r="K1814" t="str">
        <f t="shared" si="919"/>
        <v>0.259624261517888-1.05799402488658i</v>
      </c>
      <c r="L1814" t="str">
        <f t="shared" si="920"/>
        <v>0.0192683584109847-0.0666769822869332i</v>
      </c>
      <c r="M1814" t="str">
        <f t="shared" si="921"/>
        <v>0.278892619928873-1.12467100717351i</v>
      </c>
      <c r="N1814" t="str">
        <f t="shared" si="922"/>
        <v>-1.7212866630152i</v>
      </c>
      <c r="O1814" t="str">
        <f t="shared" si="923"/>
        <v>-0.149922944762596-0.988697684145013i</v>
      </c>
      <c r="P1814" t="str">
        <f t="shared" si="924"/>
        <v>1.1499229447626+0.988697684145013i</v>
      </c>
      <c r="Q1814" t="str">
        <f t="shared" si="925"/>
        <v>-1.1499229447626+0.732588978870187i</v>
      </c>
      <c r="R1814" t="str">
        <f t="shared" si="926"/>
        <v>-0.321684094224936-1.06473212994703i</v>
      </c>
      <c r="S1814" t="str">
        <f t="shared" si="927"/>
        <v>0.17786898349617i</v>
      </c>
      <c r="T1814" t="str">
        <f t="shared" si="928"/>
        <v>0.18938282164939-0.0572176228466755i</v>
      </c>
      <c r="U1814" t="str">
        <f t="shared" si="929"/>
        <v>0.0000333333333333333-0.000671880036693243i</v>
      </c>
      <c r="V1814" t="str">
        <f t="shared" si="930"/>
        <v>6.66666666666667E-06-0.00671880036693243i</v>
      </c>
      <c r="W1814" t="str">
        <f t="shared" si="931"/>
        <v>0.0000276026599782-0.000610919357171912i</v>
      </c>
      <c r="X1814" t="str">
        <f t="shared" si="932"/>
        <v>0.0000338011213321552-0.000610294432021751i</v>
      </c>
      <c r="Y1814" t="str">
        <f t="shared" si="933"/>
        <v>0.009+1.05557513160617i</v>
      </c>
      <c r="Z1814" t="str">
        <f t="shared" si="934"/>
        <v>-0.00693816787578655-0.00044389297938736i</v>
      </c>
      <c r="AA1814" t="str">
        <f t="shared" si="935"/>
        <v>0.0973966362319739-11.3739526810197i</v>
      </c>
      <c r="AB1814" t="str">
        <f t="shared" si="936"/>
        <v>0.893211296789342-0.269863056516811i</v>
      </c>
      <c r="AC1814" t="str">
        <f t="shared" si="937"/>
        <v>0.945602883139962-1.07983166363281i</v>
      </c>
      <c r="AD1814" t="str">
        <f t="shared" si="938"/>
        <v>0.551416935300984+0.344303529409149i</v>
      </c>
      <c r="AE1814" t="str">
        <f t="shared" si="939"/>
        <v>-0.00367298934718696-0.00263360579356189i</v>
      </c>
      <c r="AF1814" t="str">
        <f t="shared" si="940"/>
        <v>-14.5417426711822-1.97596615238725i</v>
      </c>
      <c r="AG1814" t="str">
        <f t="shared" si="941"/>
        <v>1.01437066950596-0.0225824871689489i</v>
      </c>
      <c r="AH1814" t="str">
        <f t="shared" si="942"/>
        <v>0.0465019383423915+0.0459447923746443i</v>
      </c>
      <c r="AI1814">
        <f t="shared" si="943"/>
        <v>-23.692311072632712</v>
      </c>
      <c r="AJ1814">
        <f t="shared" si="944"/>
        <v>44.654701406885174</v>
      </c>
      <c r="AK1814"/>
      <c r="AL1814"/>
      <c r="AM1814"/>
      <c r="AN1814"/>
    </row>
    <row r="1815" spans="1:40" x14ac:dyDescent="0.25">
      <c r="A1815"/>
      <c r="B1815">
        <f t="shared" si="910"/>
        <v>168100</v>
      </c>
      <c r="C1815" s="237" t="str">
        <f t="shared" si="913"/>
        <v>-2.70462648238856E-06+0.0145688426923551i</v>
      </c>
      <c r="D1815" s="208" t="str">
        <f t="shared" si="914"/>
        <v>-5.95702669247565+0.111694460641389i</v>
      </c>
      <c r="E1815" t="str">
        <f t="shared" si="915"/>
        <v>2870</v>
      </c>
      <c r="F1815" t="str">
        <f t="shared" si="916"/>
        <v>0.777000777000777</v>
      </c>
      <c r="G1815" t="str">
        <f t="shared" si="911"/>
        <v>0.777000777000777</v>
      </c>
      <c r="H1815" t="str">
        <f t="shared" si="917"/>
        <v>8.58532709920176+2.08664587139945i</v>
      </c>
      <c r="I1815" t="str">
        <f t="shared" si="918"/>
        <v>660.127156335555i</v>
      </c>
      <c r="J1815" t="str">
        <f t="shared" si="912"/>
        <v>-588.855378722864+144.414697737217i</v>
      </c>
      <c r="K1815" t="str">
        <f t="shared" si="919"/>
        <v>0.259331990806053-1.05743418124191i</v>
      </c>
      <c r="L1815" t="str">
        <f t="shared" si="920"/>
        <v>0.019247204787819-0.066643426568646i</v>
      </c>
      <c r="M1815" t="str">
        <f t="shared" si="921"/>
        <v>0.278579195593872-1.12407760781056i</v>
      </c>
      <c r="N1815" t="str">
        <f t="shared" si="922"/>
        <v>-1.72231123840986i</v>
      </c>
      <c r="O1815" t="str">
        <f t="shared" si="923"/>
        <v>-0.150935861214142-0.988543557866595i</v>
      </c>
      <c r="P1815" t="str">
        <f t="shared" si="924"/>
        <v>1.15093586121414+0.988543557866595i</v>
      </c>
      <c r="Q1815" t="str">
        <f t="shared" si="925"/>
        <v>-1.15093586121414+0.733767680543265i</v>
      </c>
      <c r="R1815" t="str">
        <f t="shared" si="926"/>
        <v>-0.321669378381381-1.06398122850345i</v>
      </c>
      <c r="S1815" t="str">
        <f t="shared" si="927"/>
        <v>0.177974857891108i</v>
      </c>
      <c r="T1815" t="str">
        <f t="shared" si="928"/>
        <v>0.189361907941708-0.0572490619053473i</v>
      </c>
      <c r="U1815" t="str">
        <f t="shared" si="929"/>
        <v>0.0000333333333333334-0.000671480346011095i</v>
      </c>
      <c r="V1815" t="str">
        <f t="shared" si="930"/>
        <v>6.66666666666667E-06-0.00671480346011095i</v>
      </c>
      <c r="W1815" t="str">
        <f t="shared" si="931"/>
        <v>0.0000276026592091761-0.000610556073028238i</v>
      </c>
      <c r="X1815" t="str">
        <f t="shared" si="932"/>
        <v>0.0000337937365796297-0.000609931594610805i</v>
      </c>
      <c r="Y1815" t="str">
        <f t="shared" si="933"/>
        <v>0.009+1.05620345013689i</v>
      </c>
      <c r="Z1815" t="str">
        <f t="shared" si="934"/>
        <v>-0.00692991454985435-0.000443473978750385i</v>
      </c>
      <c r="AA1815" t="str">
        <f t="shared" si="935"/>
        <v>0.0972805864487455-11.3671796733061i</v>
      </c>
      <c r="AB1815" t="str">
        <f t="shared" si="936"/>
        <v>0.893112658698534-0.270011336715203i</v>
      </c>
      <c r="AC1815" t="str">
        <f t="shared" si="937"/>
        <v>0.945288908578385-1.07914748187852i</v>
      </c>
      <c r="AD1815" t="str">
        <f t="shared" si="938"/>
        <v>0.55177822546103+0.344274372515268i</v>
      </c>
      <c r="AE1815" t="str">
        <f t="shared" si="939"/>
        <v>-0.00367109922715407-0.00263049126826857i</v>
      </c>
      <c r="AF1815" t="str">
        <f t="shared" si="940"/>
        <v>-14.5423537916774-1.97495141075806i</v>
      </c>
      <c r="AG1815" t="str">
        <f t="shared" si="941"/>
        <v>1.01436092357034-0.022583989077109i</v>
      </c>
      <c r="AH1815" t="str">
        <f t="shared" si="942"/>
        <v>0.046487249325351+0.0458945565784513i</v>
      </c>
      <c r="AI1815">
        <f t="shared" si="943"/>
        <v>-23.698392246275407</v>
      </c>
      <c r="AJ1815">
        <f t="shared" si="944"/>
        <v>44.632413258235772</v>
      </c>
      <c r="AK1815"/>
      <c r="AL1815"/>
      <c r="AM1815"/>
      <c r="AN1815"/>
    </row>
    <row r="1816" spans="1:40" x14ac:dyDescent="0.25">
      <c r="A1816"/>
      <c r="B1816">
        <f t="shared" si="910"/>
        <v>168200</v>
      </c>
      <c r="C1816" s="237" t="str">
        <f t="shared" si="913"/>
        <v>-0.0000027014114735918+0.0145601810742284i</v>
      </c>
      <c r="D1816" s="208" t="str">
        <f t="shared" si="914"/>
        <v>-5.95702666782726+0.111628054902418i</v>
      </c>
      <c r="E1816" t="str">
        <f t="shared" si="915"/>
        <v>2870</v>
      </c>
      <c r="F1816" t="str">
        <f t="shared" si="916"/>
        <v>0.777000777000777</v>
      </c>
      <c r="G1816" t="str">
        <f t="shared" si="911"/>
        <v>0.777000777000777</v>
      </c>
      <c r="H1816" t="str">
        <f t="shared" si="917"/>
        <v>8.58593724859865+2.08556566888688i</v>
      </c>
      <c r="I1816" t="str">
        <f t="shared" si="918"/>
        <v>660.519855417254i</v>
      </c>
      <c r="J1816" t="str">
        <f t="shared" si="912"/>
        <v>-589.557378516422+144.500607729922i</v>
      </c>
      <c r="K1816" t="str">
        <f t="shared" si="919"/>
        <v>0.259040204064325-1.05687488819397i</v>
      </c>
      <c r="L1816" t="str">
        <f t="shared" si="920"/>
        <v>0.0192260850141066-0.0666099009799368i</v>
      </c>
      <c r="M1816" t="str">
        <f t="shared" si="921"/>
        <v>0.278266289078432-1.12348478917391i</v>
      </c>
      <c r="N1816" t="str">
        <f t="shared" si="922"/>
        <v>-1.72333581380451i</v>
      </c>
      <c r="O1816" t="str">
        <f t="shared" si="923"/>
        <v>-0.151948619220056-0.988388393859984i</v>
      </c>
      <c r="P1816" t="str">
        <f t="shared" si="924"/>
        <v>1.15194861922006+0.988388393859984i</v>
      </c>
      <c r="Q1816" t="str">
        <f t="shared" si="925"/>
        <v>-1.15194861922006+0.734947419944526i</v>
      </c>
      <c r="R1816" t="str">
        <f t="shared" si="926"/>
        <v>-0.321654651679433-1.06323114572089i</v>
      </c>
      <c r="S1816" t="str">
        <f t="shared" si="927"/>
        <v>0.178080732286046i</v>
      </c>
      <c r="T1816" t="str">
        <f t="shared" si="928"/>
        <v>0.189340981019308-0.0572804959142865i</v>
      </c>
      <c r="U1816" t="str">
        <f t="shared" si="929"/>
        <v>0.0000333333333333332-0.000671081130585401i</v>
      </c>
      <c r="V1816" t="str">
        <f t="shared" si="930"/>
        <v>6.66666666666667E-06-0.00671081130585405i</v>
      </c>
      <c r="W1816" t="str">
        <f t="shared" si="931"/>
        <v>0.0000276026584396944-0.000610193220935879i</v>
      </c>
      <c r="X1816" t="str">
        <f t="shared" si="932"/>
        <v>0.0000337863649909255-0.000609569188586121i</v>
      </c>
      <c r="Y1816" t="str">
        <f t="shared" si="933"/>
        <v>0.009+1.05683176866761i</v>
      </c>
      <c r="Z1816" t="str">
        <f t="shared" si="934"/>
        <v>-0.00692167594623674-0.000443055752764834i</v>
      </c>
      <c r="AA1816" t="str">
        <f t="shared" si="935"/>
        <v>0.0971647440762404-11.3604147312737i</v>
      </c>
      <c r="AB1816" t="str">
        <f t="shared" si="936"/>
        <v>0.893013958281401-0.270159593096871i</v>
      </c>
      <c r="AC1816" t="str">
        <f t="shared" si="937"/>
        <v>0.94497548677246-1.07846390607914i</v>
      </c>
      <c r="AD1816" t="str">
        <f t="shared" si="938"/>
        <v>0.552139517509711+0.344244853131976i</v>
      </c>
      <c r="AE1816" t="str">
        <f t="shared" si="939"/>
        <v>-0.00366921115477391-0.00262737990910087i</v>
      </c>
      <c r="AF1816" t="str">
        <f t="shared" si="940"/>
        <v>-14.5429639164259-1.97393761398446i</v>
      </c>
      <c r="AG1816" t="str">
        <f t="shared" si="941"/>
        <v>1.01435117432007-0.0225854893122812i</v>
      </c>
      <c r="AH1816" t="str">
        <f t="shared" si="942"/>
        <v>0.0464725679386508+0.045844370262123i</v>
      </c>
      <c r="AI1816">
        <f t="shared" si="943"/>
        <v>-23.704471016997942</v>
      </c>
      <c r="AJ1816">
        <f t="shared" si="944"/>
        <v>44.610120084935318</v>
      </c>
      <c r="AK1816"/>
      <c r="AL1816"/>
      <c r="AM1816"/>
      <c r="AN1816"/>
    </row>
    <row r="1817" spans="1:40" x14ac:dyDescent="0.25">
      <c r="A1817"/>
      <c r="B1817">
        <f t="shared" si="910"/>
        <v>168300</v>
      </c>
      <c r="C1817" s="237" t="str">
        <f t="shared" si="913"/>
        <v>-0.0000026982021939455+0.0145515297491704i</v>
      </c>
      <c r="D1817" s="208" t="str">
        <f t="shared" si="914"/>
        <v>-5.95702664322278+0.111561728076973i</v>
      </c>
      <c r="E1817" t="str">
        <f t="shared" si="915"/>
        <v>2870</v>
      </c>
      <c r="F1817" t="str">
        <f t="shared" si="916"/>
        <v>0.777000777000777</v>
      </c>
      <c r="G1817" t="str">
        <f t="shared" si="911"/>
        <v>0.777000777000777</v>
      </c>
      <c r="H1817" t="str">
        <f t="shared" si="917"/>
        <v>8.58654640431361+2.08448648901316i</v>
      </c>
      <c r="I1817" t="str">
        <f t="shared" si="918"/>
        <v>660.912554498953i</v>
      </c>
      <c r="J1817" t="str">
        <f t="shared" si="912"/>
        <v>-590.259795794247+144.586517722627i</v>
      </c>
      <c r="K1817" t="str">
        <f t="shared" si="919"/>
        <v>0.258748900246015-1.05631614501009i</v>
      </c>
      <c r="L1817" t="str">
        <f t="shared" si="920"/>
        <v>0.019204999019842-0.0665764054872924i</v>
      </c>
      <c r="M1817" t="str">
        <f t="shared" si="921"/>
        <v>0.277953899265857-1.12289255049738i</v>
      </c>
      <c r="N1817" t="str">
        <f t="shared" si="922"/>
        <v>-1.72436038919916i</v>
      </c>
      <c r="O1817" t="str">
        <f t="shared" si="923"/>
        <v>-0.1529612177172-0.988232192288063i</v>
      </c>
      <c r="P1817" t="str">
        <f t="shared" si="924"/>
        <v>1.1529612177172+0.988232192288063i</v>
      </c>
      <c r="Q1817" t="str">
        <f t="shared" si="925"/>
        <v>-1.1529612177172+0.736128196911097i</v>
      </c>
      <c r="R1817" t="str">
        <f t="shared" si="926"/>
        <v>-0.32163991411498-1.06248188013262i</v>
      </c>
      <c r="S1817" t="str">
        <f t="shared" si="927"/>
        <v>0.178186606680984i</v>
      </c>
      <c r="T1817" t="str">
        <f t="shared" si="928"/>
        <v>0.189320040880864-0.0573119248693114i</v>
      </c>
      <c r="U1817" t="str">
        <f t="shared" si="929"/>
        <v>0.0000333333333333332-0.000670682389569011i</v>
      </c>
      <c r="V1817" t="str">
        <f t="shared" si="930"/>
        <v>6.66666666666667E-06-0.00670682389569011i</v>
      </c>
      <c r="W1817" t="str">
        <f t="shared" si="931"/>
        <v>0.0000276026576697552-0.000609830800124697i</v>
      </c>
      <c r="X1817" t="str">
        <f t="shared" si="932"/>
        <v>0.0000337790065347705-0.000609207213179065i</v>
      </c>
      <c r="Y1817" t="str">
        <f t="shared" si="933"/>
        <v>0.009+1.05746008719832i</v>
      </c>
      <c r="Z1817" t="str">
        <f t="shared" si="934"/>
        <v>-0.00691345202993537-0.000442638299392379i</v>
      </c>
      <c r="AA1817" t="str">
        <f t="shared" si="935"/>
        <v>0.0970491086202039-11.3536578405164i</v>
      </c>
      <c r="AB1817" t="str">
        <f t="shared" si="936"/>
        <v>0.892915195531688-0.270307825642093i</v>
      </c>
      <c r="AC1817" t="str">
        <f t="shared" si="937"/>
        <v>0.944662616557117-1.07778093542774i</v>
      </c>
      <c r="AD1817" t="str">
        <f t="shared" si="938"/>
        <v>0.55250081109973+0.344214971218667i</v>
      </c>
      <c r="AE1817" t="str">
        <f t="shared" si="939"/>
        <v>-0.00366732512455274-0.00262427171094393i</v>
      </c>
      <c r="AF1817" t="str">
        <f t="shared" si="940"/>
        <v>-14.5435730475364-1.97292476093619i</v>
      </c>
      <c r="AG1817" t="str">
        <f t="shared" si="941"/>
        <v>1.01434142175927-0.0225869878631271i</v>
      </c>
      <c r="AH1817" t="str">
        <f t="shared" si="942"/>
        <v>0.0464578941531638+0.0457942333461542i</v>
      </c>
      <c r="AI1817">
        <f t="shared" si="943"/>
        <v>-23.710547388840052</v>
      </c>
      <c r="AJ1817">
        <f t="shared" si="944"/>
        <v>44.587821892608211</v>
      </c>
      <c r="AK1817"/>
      <c r="AL1817"/>
      <c r="AM1817"/>
      <c r="AN1817"/>
    </row>
    <row r="1818" spans="1:40" x14ac:dyDescent="0.25">
      <c r="A1818"/>
      <c r="B1818">
        <f t="shared" si="910"/>
        <v>168400</v>
      </c>
      <c r="C1818" s="237" t="str">
        <f t="shared" si="913"/>
        <v>-2.69499862984528E-06+0.0145428886988442i</v>
      </c>
      <c r="D1818" s="208" t="str">
        <f t="shared" si="914"/>
        <v>-5.95702661866212+0.111495480024472i</v>
      </c>
      <c r="E1818" t="str">
        <f t="shared" si="915"/>
        <v>2870</v>
      </c>
      <c r="F1818" t="str">
        <f t="shared" si="916"/>
        <v>0.777000777000777</v>
      </c>
      <c r="G1818" t="str">
        <f t="shared" si="911"/>
        <v>0.777000777000777</v>
      </c>
      <c r="H1818" t="str">
        <f t="shared" si="917"/>
        <v>8.58715456845012+2.08340833050871i</v>
      </c>
      <c r="I1818" t="str">
        <f t="shared" si="918"/>
        <v>661.305253580651i</v>
      </c>
      <c r="J1818" t="str">
        <f t="shared" si="912"/>
        <v>-590.962630556337+144.672427715332i</v>
      </c>
      <c r="K1818" t="str">
        <f t="shared" si="919"/>
        <v>0.258458078307196-1.05575795095868i</v>
      </c>
      <c r="L1818" t="str">
        <f t="shared" si="920"/>
        <v>0.0191839467351953-0.0665429400572294i</v>
      </c>
      <c r="M1818" t="str">
        <f t="shared" si="921"/>
        <v>0.277642025042391-1.12230089101591i</v>
      </c>
      <c r="N1818" t="str">
        <f t="shared" si="922"/>
        <v>-1.72538496459381i</v>
      </c>
      <c r="O1818" t="str">
        <f t="shared" si="923"/>
        <v>-0.153973655642596-0.988074953314806i</v>
      </c>
      <c r="P1818" t="str">
        <f t="shared" si="924"/>
        <v>1.1539736556426+0.988074953314806i</v>
      </c>
      <c r="Q1818" t="str">
        <f t="shared" si="925"/>
        <v>-1.1539736556426+0.737310011279004i</v>
      </c>
      <c r="R1818" t="str">
        <f t="shared" si="926"/>
        <v>-0.321625165683944-1.06173343027539i</v>
      </c>
      <c r="S1818" t="str">
        <f t="shared" si="927"/>
        <v>0.178292481075922i</v>
      </c>
      <c r="T1818" t="str">
        <f t="shared" si="928"/>
        <v>0.189299087525049-0.0573433487662449i</v>
      </c>
      <c r="U1818" t="str">
        <f t="shared" si="929"/>
        <v>0.0000333333333333333-0.000670284122116774i</v>
      </c>
      <c r="V1818" t="str">
        <f t="shared" si="930"/>
        <v>6.66666666666667E-06-0.00670284122116774i</v>
      </c>
      <c r="W1818" t="str">
        <f t="shared" si="931"/>
        <v>0.0000276026568993586-0.000609468809826375i</v>
      </c>
      <c r="X1818" t="str">
        <f t="shared" si="932"/>
        <v>0.0000337716611799845-0.00060884566762282i</v>
      </c>
      <c r="Y1818" t="str">
        <f t="shared" si="933"/>
        <v>0.009+1.05808840572904i</v>
      </c>
      <c r="Z1818" t="str">
        <f t="shared" si="934"/>
        <v>-0.00690524276605565-0.000442221616601473i</v>
      </c>
      <c r="AA1818" t="str">
        <f t="shared" si="935"/>
        <v>0.0969336795878514-11.346908986662i</v>
      </c>
      <c r="AB1818" t="str">
        <f t="shared" si="936"/>
        <v>0.892816370443136-0.270456034331169i</v>
      </c>
      <c r="AC1818" t="str">
        <f t="shared" si="937"/>
        <v>0.944350296770329-1.07709856911856i</v>
      </c>
      <c r="AD1818" t="str">
        <f t="shared" si="938"/>
        <v>0.552862105883716+0.344184726735046i</v>
      </c>
      <c r="AE1818" t="str">
        <f t="shared" si="939"/>
        <v>-0.0036654411310135-0.0026211666686956i</v>
      </c>
      <c r="AF1818" t="str">
        <f t="shared" si="940"/>
        <v>-14.5441811871122-1.97191285048424i</v>
      </c>
      <c r="AG1818" t="str">
        <f t="shared" si="941"/>
        <v>1.01433166589206-0.0225884847183315i</v>
      </c>
      <c r="AH1818" t="str">
        <f t="shared" si="942"/>
        <v>0.0464432279398544+0.0457441457512321i</v>
      </c>
      <c r="AI1818">
        <f t="shared" si="943"/>
        <v>-23.716621365834992</v>
      </c>
      <c r="AJ1818">
        <f t="shared" si="944"/>
        <v>44.56551868686266</v>
      </c>
      <c r="AK1818"/>
      <c r="AL1818"/>
      <c r="AM1818"/>
      <c r="AN1818"/>
    </row>
    <row r="1819" spans="1:40" x14ac:dyDescent="0.25">
      <c r="A1819"/>
      <c r="B1819">
        <f t="shared" si="910"/>
        <v>168500</v>
      </c>
      <c r="C1819" s="237" t="str">
        <f t="shared" si="913"/>
        <v>-2.69180076772705E-06+0.0145342579049563i</v>
      </c>
      <c r="D1819" s="208" t="str">
        <f t="shared" si="914"/>
        <v>-5.95702659414518+0.111429310604665i</v>
      </c>
      <c r="E1819" t="str">
        <f t="shared" si="915"/>
        <v>2870</v>
      </c>
      <c r="F1819" t="str">
        <f t="shared" si="916"/>
        <v>0.777000777000777</v>
      </c>
      <c r="G1819" t="str">
        <f t="shared" si="911"/>
        <v>0.777000777000777</v>
      </c>
      <c r="H1819" t="str">
        <f t="shared" si="917"/>
        <v>8.58776174310628+2.08233119210555i</v>
      </c>
      <c r="I1819" t="str">
        <f t="shared" si="918"/>
        <v>661.69795266235i</v>
      </c>
      <c r="J1819" t="str">
        <f t="shared" si="912"/>
        <v>-591.665882802694+144.758337708037i</v>
      </c>
      <c r="K1819" t="str">
        <f t="shared" si="919"/>
        <v>0.258167737206704-1.05520030530924i</v>
      </c>
      <c r="L1819" t="str">
        <f t="shared" si="920"/>
        <v>0.0191629280905102-0.0665095046562932i</v>
      </c>
      <c r="M1819" t="str">
        <f t="shared" si="921"/>
        <v>0.277330665297214-1.12170980996553i</v>
      </c>
      <c r="N1819" t="str">
        <f t="shared" si="922"/>
        <v>-1.72640953998846i</v>
      </c>
      <c r="O1819" t="str">
        <f t="shared" si="923"/>
        <v>-0.154985931933431-0.987916677105274i</v>
      </c>
      <c r="P1819" t="str">
        <f t="shared" si="924"/>
        <v>1.15498593193343+0.987916677105274i</v>
      </c>
      <c r="Q1819" t="str">
        <f t="shared" si="925"/>
        <v>-1.15498593193343+0.738492862883186i</v>
      </c>
      <c r="R1819" t="str">
        <f t="shared" si="926"/>
        <v>-0.321610406382209-1.06098579468942i</v>
      </c>
      <c r="S1819" t="str">
        <f t="shared" si="927"/>
        <v>0.178398355470861i</v>
      </c>
      <c r="T1819" t="str">
        <f t="shared" si="928"/>
        <v>0.189278120950537-0.0573747676009014i</v>
      </c>
      <c r="U1819" t="str">
        <f t="shared" si="929"/>
        <v>0.0000333333333333334-0.000669886327385549i</v>
      </c>
      <c r="V1819" t="str">
        <f t="shared" si="930"/>
        <v>6.66666666666667E-06-0.00669886327385549i</v>
      </c>
      <c r="W1819" t="str">
        <f t="shared" si="931"/>
        <v>0.0000276026561285044-0.00060910724927442i</v>
      </c>
      <c r="X1819" t="str">
        <f t="shared" si="932"/>
        <v>0.0000337643288954793-0.000608484551152385i</v>
      </c>
      <c r="Y1819" t="str">
        <f t="shared" si="933"/>
        <v>0.009+1.05871672425976i</v>
      </c>
      <c r="Z1819" t="str">
        <f t="shared" si="934"/>
        <v>-0.00689704811980673-0.000441805702367345i</v>
      </c>
      <c r="AA1819" t="str">
        <f t="shared" si="935"/>
        <v>0.0968184564878706-11.340168155373i</v>
      </c>
      <c r="AB1819" t="str">
        <f t="shared" si="936"/>
        <v>0.892717483009493-0.270604219144357i</v>
      </c>
      <c r="AC1819" t="str">
        <f t="shared" si="937"/>
        <v>0.94403852625319-1.07641680634702i</v>
      </c>
      <c r="AD1819" t="str">
        <f t="shared" si="938"/>
        <v>0.55322340151418+0.344154119641125i</v>
      </c>
      <c r="AE1819" t="str">
        <f t="shared" si="939"/>
        <v>-0.00366355916869578-0.00261806477726658i</v>
      </c>
      <c r="AF1819" t="str">
        <f t="shared" si="940"/>
        <v>-14.5447883372515-1.97090188150088i</v>
      </c>
      <c r="AG1819" t="str">
        <f t="shared" si="941"/>
        <v>1.0143219067226-0.0225899798666023i</v>
      </c>
      <c r="AH1819" t="str">
        <f t="shared" si="942"/>
        <v>0.0464285692697772+0.0456941073982376i</v>
      </c>
      <c r="AI1819">
        <f t="shared" si="943"/>
        <v>-23.722692952009503</v>
      </c>
      <c r="AJ1819">
        <f t="shared" si="944"/>
        <v>44.543210473292497</v>
      </c>
      <c r="AK1819"/>
      <c r="AL1819"/>
      <c r="AM1819"/>
      <c r="AN1819"/>
    </row>
    <row r="1820" spans="1:40" x14ac:dyDescent="0.25">
      <c r="A1820"/>
      <c r="B1820">
        <f t="shared" si="910"/>
        <v>168600</v>
      </c>
      <c r="C1820" s="237" t="str">
        <f t="shared" si="913"/>
        <v>-2.68860859406709E-06+0.0145256373492572i</v>
      </c>
      <c r="D1820" s="208" t="str">
        <f t="shared" si="914"/>
        <v>-5.95702656967185+0.111363219677639i</v>
      </c>
      <c r="E1820" t="str">
        <f t="shared" si="915"/>
        <v>2870</v>
      </c>
      <c r="F1820" t="str">
        <f t="shared" si="916"/>
        <v>0.777000777000777</v>
      </c>
      <c r="G1820" t="str">
        <f t="shared" si="911"/>
        <v>0.777000777000777</v>
      </c>
      <c r="H1820" t="str">
        <f t="shared" si="917"/>
        <v>8.58836793037472+2.08125507253727i</v>
      </c>
      <c r="I1820" t="str">
        <f t="shared" si="918"/>
        <v>662.090651744049i</v>
      </c>
      <c r="J1820" t="str">
        <f t="shared" si="912"/>
        <v>-592.369552533317+144.844247700742i</v>
      </c>
      <c r="K1820" t="str">
        <f t="shared" si="919"/>
        <v>0.25787787590612-1.05464320733234i</v>
      </c>
      <c r="L1820" t="str">
        <f t="shared" si="920"/>
        <v>0.0191419430163043-0.0664760992510589i</v>
      </c>
      <c r="M1820" t="str">
        <f t="shared" si="921"/>
        <v>0.277019818922424-1.1211193065834i</v>
      </c>
      <c r="N1820" t="str">
        <f t="shared" si="922"/>
        <v>-1.72743411538312i</v>
      </c>
      <c r="O1820" t="str">
        <f t="shared" si="923"/>
        <v>-0.155998045527073-0.987757363825618i</v>
      </c>
      <c r="P1820" t="str">
        <f t="shared" si="924"/>
        <v>1.15599804552707+0.987757363825618i</v>
      </c>
      <c r="Q1820" t="str">
        <f t="shared" si="925"/>
        <v>-1.15599804552707+0.739676751557502i</v>
      </c>
      <c r="R1820" t="str">
        <f t="shared" si="926"/>
        <v>-0.32159563620568-1.0602389719184i</v>
      </c>
      <c r="S1820" t="str">
        <f t="shared" si="927"/>
        <v>0.178504229865799i</v>
      </c>
      <c r="T1820" t="str">
        <f t="shared" si="928"/>
        <v>0.189257141156-0.0574061813690966i</v>
      </c>
      <c r="U1820" t="str">
        <f t="shared" si="929"/>
        <v>0.0000333333333333334-0.000669489004534194i</v>
      </c>
      <c r="V1820" t="str">
        <f t="shared" si="930"/>
        <v>6.66666666666667E-06-0.00669489004534194i</v>
      </c>
      <c r="W1820" t="str">
        <f t="shared" si="931"/>
        <v>0.0000276026553571925-0.000608746117704158i</v>
      </c>
      <c r="X1820" t="str">
        <f t="shared" si="932"/>
        <v>0.0000337570096502596-0.000608123863004577i</v>
      </c>
      <c r="Y1820" t="str">
        <f t="shared" si="933"/>
        <v>0.009+1.05934504279048i</v>
      </c>
      <c r="Z1820" t="str">
        <f t="shared" si="934"/>
        <v>-0.00688886805650087-0.000441390554671963i</v>
      </c>
      <c r="AA1820" t="str">
        <f t="shared" si="935"/>
        <v>0.0967034388304065-11.3334353323458i</v>
      </c>
      <c r="AB1820" t="str">
        <f t="shared" si="936"/>
        <v>0.892618533224494-0.270752380061923i</v>
      </c>
      <c r="AC1820" t="str">
        <f t="shared" si="937"/>
        <v>0.943727303849821-1.07573564630971i</v>
      </c>
      <c r="AD1820" t="str">
        <f t="shared" si="938"/>
        <v>0.553584697643546+0.344123149897232i</v>
      </c>
      <c r="AE1820" t="str">
        <f t="shared" si="939"/>
        <v>-0.00366167923215572-0.0026149660315803i</v>
      </c>
      <c r="AF1820" t="str">
        <f t="shared" si="940"/>
        <v>-14.5453945000466-1.96989185285963i</v>
      </c>
      <c r="AG1820" t="str">
        <f t="shared" si="941"/>
        <v>1.014312144255-0.0225914732966701i</v>
      </c>
      <c r="AH1820" t="str">
        <f t="shared" si="942"/>
        <v>0.0464139181140779+0.0456441182082449i</v>
      </c>
      <c r="AI1820">
        <f t="shared" si="943"/>
        <v>-23.72876215138367</v>
      </c>
      <c r="AJ1820">
        <f t="shared" si="944"/>
        <v>44.520897257476541</v>
      </c>
      <c r="AK1820"/>
      <c r="AL1820"/>
      <c r="AM1820"/>
      <c r="AN1820"/>
    </row>
    <row r="1821" spans="1:40" x14ac:dyDescent="0.25">
      <c r="A1821"/>
      <c r="B1821">
        <f t="shared" si="910"/>
        <v>168700</v>
      </c>
      <c r="C1821" s="237" t="str">
        <f t="shared" si="913"/>
        <v>-0.0000026854220953816+0.01451702701354i</v>
      </c>
      <c r="D1821" s="208" t="str">
        <f t="shared" si="914"/>
        <v>-5.95702654524202+0.111297207103807i</v>
      </c>
      <c r="E1821" t="str">
        <f t="shared" si="915"/>
        <v>2870</v>
      </c>
      <c r="F1821" t="str">
        <f t="shared" si="916"/>
        <v>0.777000777000777</v>
      </c>
      <c r="G1821" t="str">
        <f t="shared" si="911"/>
        <v>0.777000777000777</v>
      </c>
      <c r="H1821" t="str">
        <f t="shared" si="917"/>
        <v>8.58897313234275+2.08017997053907i</v>
      </c>
      <c r="I1821" t="str">
        <f t="shared" si="918"/>
        <v>662.483350825748i</v>
      </c>
      <c r="J1821" t="str">
        <f t="shared" si="912"/>
        <v>-593.073639748206+144.930157693448i</v>
      </c>
      <c r="K1821" t="str">
        <f t="shared" si="919"/>
        <v>0.257588493369772-1.05408665629965i</v>
      </c>
      <c r="L1821" t="str">
        <f t="shared" si="920"/>
        <v>0.0191209914432686-0.0664427238081312i</v>
      </c>
      <c r="M1821" t="str">
        <f t="shared" si="921"/>
        <v>0.276709484813041-1.12052938010778i</v>
      </c>
      <c r="N1821" t="str">
        <f t="shared" si="922"/>
        <v>-1.72845869077777i</v>
      </c>
      <c r="O1821" t="str">
        <f t="shared" si="923"/>
        <v>-0.157009995361032-0.987597013643079i</v>
      </c>
      <c r="P1821" t="str">
        <f t="shared" si="924"/>
        <v>1.15700999536103+0.987597013643079i</v>
      </c>
      <c r="Q1821" t="str">
        <f t="shared" si="925"/>
        <v>-1.15700999536103+0.740861677134691i</v>
      </c>
      <c r="R1821" t="str">
        <f t="shared" si="926"/>
        <v>-0.321580855150251-1.05949296050947i</v>
      </c>
      <c r="S1821" t="str">
        <f t="shared" si="927"/>
        <v>0.178610104260737i</v>
      </c>
      <c r="T1821" t="str">
        <f t="shared" si="928"/>
        <v>0.189236148140113-0.0574375900666433i</v>
      </c>
      <c r="U1821" t="str">
        <f t="shared" si="929"/>
        <v>0.0000333333333333332-0.00066909215272356i</v>
      </c>
      <c r="V1821" t="str">
        <f t="shared" si="930"/>
        <v>6.66666666666667E-06-0.0066909215272356i</v>
      </c>
      <c r="W1821" t="str">
        <f t="shared" si="931"/>
        <v>0.0000276026545854229-0.000608385414352724i</v>
      </c>
      <c r="X1821" t="str">
        <f t="shared" si="932"/>
        <v>0.0000337497034134213-0.000607763602418014i</v>
      </c>
      <c r="Y1821" t="str">
        <f t="shared" si="933"/>
        <v>0.009+1.0599733613212i</v>
      </c>
      <c r="Z1821" t="str">
        <f t="shared" si="934"/>
        <v>-0.0068807025415532-0.000440976171504013i</v>
      </c>
      <c r="AA1821" t="str">
        <f t="shared" si="935"/>
        <v>0.0965886261270642-11.3267105033107i</v>
      </c>
      <c r="AB1821" t="str">
        <f t="shared" si="936"/>
        <v>0.892519521081889-0.270900517064116i</v>
      </c>
      <c r="AC1821" t="str">
        <f t="shared" si="937"/>
        <v>0.943416628407421-1.07505508820438i</v>
      </c>
      <c r="AD1821" t="str">
        <f t="shared" si="938"/>
        <v>0.553945993924149+0.344091817464004i</v>
      </c>
      <c r="AE1821" t="str">
        <f t="shared" si="939"/>
        <v>-0.00365980131596595-0.00261187042657288i</v>
      </c>
      <c r="AF1821" t="str">
        <f t="shared" si="940"/>
        <v>-14.5459996775848-1.96888276343526i</v>
      </c>
      <c r="AG1821" t="str">
        <f t="shared" si="941"/>
        <v>1.01430237849342-0.0225929649972884i</v>
      </c>
      <c r="AH1821" t="str">
        <f t="shared" si="942"/>
        <v>0.0463992744439911+0.0455941781025194i</v>
      </c>
      <c r="AI1821">
        <f t="shared" si="943"/>
        <v>-23.734828967971279</v>
      </c>
      <c r="AJ1821">
        <f t="shared" si="944"/>
        <v>44.498579044978868</v>
      </c>
      <c r="AK1821"/>
      <c r="AL1821"/>
      <c r="AM1821"/>
      <c r="AN1821"/>
    </row>
    <row r="1822" spans="1:40" x14ac:dyDescent="0.25">
      <c r="A1822"/>
      <c r="B1822">
        <f t="shared" si="910"/>
        <v>168800</v>
      </c>
      <c r="C1822" s="237" t="str">
        <f t="shared" si="913"/>
        <v>-2.68224125822677E-06+0.0145084268796414i</v>
      </c>
      <c r="D1822" s="208" t="str">
        <f t="shared" si="914"/>
        <v>-5.9570265208556+0.111231272743917i</v>
      </c>
      <c r="E1822" t="str">
        <f t="shared" si="915"/>
        <v>2870</v>
      </c>
      <c r="F1822" t="str">
        <f t="shared" si="916"/>
        <v>0.777000777000777</v>
      </c>
      <c r="G1822" t="str">
        <f t="shared" si="911"/>
        <v>0.777000777000777</v>
      </c>
      <c r="H1822" t="str">
        <f t="shared" si="917"/>
        <v>8.5895773510923+2.07910588484777i</v>
      </c>
      <c r="I1822" t="str">
        <f t="shared" si="918"/>
        <v>662.876049907446i</v>
      </c>
      <c r="J1822" t="str">
        <f t="shared" si="912"/>
        <v>-593.778144447361+145.016067686152i</v>
      </c>
      <c r="K1822" t="str">
        <f t="shared" si="919"/>
        <v>0.257299588564712-1.0535306514839i</v>
      </c>
      <c r="L1822" t="str">
        <f t="shared" si="920"/>
        <v>0.0191000733022664-0.0664093782941435i</v>
      </c>
      <c r="M1822" t="str">
        <f t="shared" si="921"/>
        <v>0.276399661866978-1.11994002977804i</v>
      </c>
      <c r="N1822" t="str">
        <f t="shared" si="922"/>
        <v>-1.72948326617242i</v>
      </c>
      <c r="O1822" t="str">
        <f t="shared" si="923"/>
        <v>-0.158021780373019-0.987435626725986i</v>
      </c>
      <c r="P1822" t="str">
        <f t="shared" si="924"/>
        <v>1.15802178037302+0.987435626725986i</v>
      </c>
      <c r="Q1822" t="str">
        <f t="shared" si="925"/>
        <v>-1.15802178037302+0.742047639446434i</v>
      </c>
      <c r="R1822" t="str">
        <f t="shared" si="926"/>
        <v>-0.321566063211811-1.05874775901318i</v>
      </c>
      <c r="S1822" t="str">
        <f t="shared" si="927"/>
        <v>0.178715978655675i</v>
      </c>
      <c r="T1822" t="str">
        <f t="shared" si="928"/>
        <v>0.189215141901543-0.0574689936893515i</v>
      </c>
      <c r="U1822" t="str">
        <f t="shared" si="929"/>
        <v>0.0000333333333333333-0.000668695771116497i</v>
      </c>
      <c r="V1822" t="str">
        <f t="shared" si="930"/>
        <v>6.66666666666667E-06-0.00668695771116497i</v>
      </c>
      <c r="W1822" t="str">
        <f t="shared" si="931"/>
        <v>0.0000276026538131961-0.000608025138459075i</v>
      </c>
      <c r="X1822" t="str">
        <f t="shared" si="932"/>
        <v>0.0000337424101541531-0.000607403768633136i</v>
      </c>
      <c r="Y1822" t="str">
        <f t="shared" si="933"/>
        <v>0.009+1.06060167985191i</v>
      </c>
      <c r="Z1822" t="str">
        <f t="shared" si="934"/>
        <v>-0.0068725515404814-0.000440562550858873i</v>
      </c>
      <c r="AA1822" t="str">
        <f t="shared" si="935"/>
        <v>0.0964740178908961-11.3199936540321i</v>
      </c>
      <c r="AB1822" t="str">
        <f t="shared" si="936"/>
        <v>0.892420446575393-0.271048630131177i</v>
      </c>
      <c r="AC1822" t="str">
        <f t="shared" si="937"/>
        <v>0.943106498776209-1.07437513122994i</v>
      </c>
      <c r="AD1822" t="str">
        <f t="shared" si="938"/>
        <v>0.554307290008219+0.344060122302384i</v>
      </c>
      <c r="AE1822" t="str">
        <f t="shared" si="939"/>
        <v>-0.0036579254147157-0.00260877795719315i</v>
      </c>
      <c r="AF1822" t="str">
        <f t="shared" si="940"/>
        <v>-14.5466038719479-1.96787461210385i</v>
      </c>
      <c r="AG1822" t="str">
        <f t="shared" si="941"/>
        <v>1.01429260944198-0.0225944549572337i</v>
      </c>
      <c r="AH1822" t="str">
        <f t="shared" si="942"/>
        <v>0.0463846382308447+0.0455442870025206i</v>
      </c>
      <c r="AI1822">
        <f t="shared" si="943"/>
        <v>-23.740893405779055</v>
      </c>
      <c r="AJ1822">
        <f t="shared" si="944"/>
        <v>44.47625584134807</v>
      </c>
      <c r="AK1822"/>
      <c r="AL1822"/>
      <c r="AM1822"/>
      <c r="AN1822"/>
    </row>
    <row r="1823" spans="1:40" x14ac:dyDescent="0.25">
      <c r="A1823"/>
      <c r="B1823">
        <f t="shared" si="910"/>
        <v>168900</v>
      </c>
      <c r="C1823" s="237" t="str">
        <f t="shared" si="913"/>
        <v>-2.67906606919855E-06+0.0144998369294409i</v>
      </c>
      <c r="D1823" s="208" t="str">
        <f t="shared" si="914"/>
        <v>-5.95702649651249+0.111165416459047i</v>
      </c>
      <c r="E1823" t="str">
        <f t="shared" si="915"/>
        <v>2870</v>
      </c>
      <c r="F1823" t="str">
        <f t="shared" si="916"/>
        <v>0.777000777000777</v>
      </c>
      <c r="G1823" t="str">
        <f t="shared" si="911"/>
        <v>0.777000777000777</v>
      </c>
      <c r="H1823" t="str">
        <f t="shared" si="917"/>
        <v>8.59018058869995+2.07803281420172i</v>
      </c>
      <c r="I1823" t="str">
        <f t="shared" si="918"/>
        <v>663.268748989145i</v>
      </c>
      <c r="J1823" t="str">
        <f t="shared" si="912"/>
        <v>-594.483066630783+145.101977678857i</v>
      </c>
      <c r="K1823" t="str">
        <f t="shared" si="919"/>
        <v>0.257011160460728-1.05297519215889i</v>
      </c>
      <c r="L1823" t="str">
        <f t="shared" si="920"/>
        <v>0.0190791885243337-0.0663760626757596i</v>
      </c>
      <c r="M1823" t="str">
        <f t="shared" si="921"/>
        <v>0.276090348985062-1.11935125483465i</v>
      </c>
      <c r="N1823" t="str">
        <f t="shared" si="922"/>
        <v>-1.73050784156707i</v>
      </c>
      <c r="O1823" t="str">
        <f t="shared" si="923"/>
        <v>-0.159033399500908-0.987273203243755i</v>
      </c>
      <c r="P1823" t="str">
        <f t="shared" si="924"/>
        <v>1.15903339950091+0.987273203243755i</v>
      </c>
      <c r="Q1823" t="str">
        <f t="shared" si="925"/>
        <v>-1.15903339950091+0.743234638323315i</v>
      </c>
      <c r="R1823" t="str">
        <f t="shared" si="926"/>
        <v>-0.321551260386243-1.05800336598356i</v>
      </c>
      <c r="S1823" t="str">
        <f t="shared" si="927"/>
        <v>0.178821853050613i</v>
      </c>
      <c r="T1823" t="str">
        <f t="shared" si="928"/>
        <v>0.189194122438966-0.0575003922330281i</v>
      </c>
      <c r="U1823" t="str">
        <f t="shared" si="929"/>
        <v>0.0000333333333333334-0.000668299858877826i</v>
      </c>
      <c r="V1823" t="str">
        <f t="shared" si="930"/>
        <v>6.66666666666667E-06-0.00668299858877826i</v>
      </c>
      <c r="W1823" t="str">
        <f t="shared" si="931"/>
        <v>0.0000276026530405116-0.000607665289263958i</v>
      </c>
      <c r="X1823" t="str">
        <f t="shared" si="932"/>
        <v>0.0000337351298417332-0.000607044360892166i</v>
      </c>
      <c r="Y1823" t="str">
        <f t="shared" si="933"/>
        <v>0.009+1.06122999838263i</v>
      </c>
      <c r="Z1823" t="str">
        <f t="shared" si="934"/>
        <v>-0.00686441501890516-0.000440149690738567i</v>
      </c>
      <c r="AA1823" t="str">
        <f t="shared" si="935"/>
        <v>0.0963596136364022-11.313284770308i</v>
      </c>
      <c r="AB1823" t="str">
        <f t="shared" si="936"/>
        <v>0.89232130969876-0.271196719243328i</v>
      </c>
      <c r="AC1823" t="str">
        <f t="shared" si="937"/>
        <v>0.942796913809479-1.0736957745865i</v>
      </c>
      <c r="AD1823" t="str">
        <f t="shared" si="938"/>
        <v>0.554668585547888+0.344028064373633i</v>
      </c>
      <c r="AE1823" t="str">
        <f t="shared" si="939"/>
        <v>-0.00365605152301037-0.00260568861840254i</v>
      </c>
      <c r="AF1823" t="str">
        <f t="shared" si="940"/>
        <v>-14.5472070852124-1.96686739774267i</v>
      </c>
      <c r="AG1823" t="str">
        <f t="shared" si="941"/>
        <v>1.01428283710485-0.0225959431653044i</v>
      </c>
      <c r="AH1823" t="str">
        <f t="shared" si="942"/>
        <v>0.0463700094460512+0.0454944448298959i</v>
      </c>
      <c r="AI1823">
        <f t="shared" si="943"/>
        <v>-23.746955468808007</v>
      </c>
      <c r="AJ1823">
        <f t="shared" si="944"/>
        <v>44.453927652119035</v>
      </c>
      <c r="AK1823"/>
      <c r="AL1823"/>
      <c r="AM1823"/>
      <c r="AN1823"/>
    </row>
    <row r="1824" spans="1:40" x14ac:dyDescent="0.25">
      <c r="A1824"/>
      <c r="B1824">
        <f t="shared" si="910"/>
        <v>169000</v>
      </c>
      <c r="C1824" s="237" t="str">
        <f t="shared" si="913"/>
        <v>-0.0000026758965149325+0.0144912571448607i</v>
      </c>
      <c r="D1824" s="208" t="str">
        <f t="shared" si="914"/>
        <v>-5.95702647221257+0.111099638110599i</v>
      </c>
      <c r="E1824" t="str">
        <f t="shared" si="915"/>
        <v>2870</v>
      </c>
      <c r="F1824" t="str">
        <f t="shared" si="916"/>
        <v>0.777000777000777</v>
      </c>
      <c r="G1824" t="str">
        <f t="shared" si="911"/>
        <v>0.777000777000777</v>
      </c>
      <c r="H1824" t="str">
        <f t="shared" si="917"/>
        <v>8.59078284723695+2.07696075734091i</v>
      </c>
      <c r="I1824" t="str">
        <f t="shared" si="918"/>
        <v>663.661448070844i</v>
      </c>
      <c r="J1824" t="str">
        <f t="shared" si="912"/>
        <v>-595.18840629847+145.187887671563i</v>
      </c>
      <c r="K1824" t="str">
        <f t="shared" si="919"/>
        <v>0.256723208030317-1.05242027759953i</v>
      </c>
      <c r="L1824" t="str">
        <f t="shared" si="920"/>
        <v>0.0190583370406778-0.066342776919672i</v>
      </c>
      <c r="M1824" t="str">
        <f t="shared" si="921"/>
        <v>0.275781545070995-1.1187630545192i</v>
      </c>
      <c r="N1824" t="str">
        <f t="shared" si="922"/>
        <v>-1.73153241696172i</v>
      </c>
      <c r="O1824" t="str">
        <f t="shared" si="923"/>
        <v>-0.160044851682746-0.98710974336689i</v>
      </c>
      <c r="P1824" t="str">
        <f t="shared" si="924"/>
        <v>1.16004485168275+0.98710974336689i</v>
      </c>
      <c r="Q1824" t="str">
        <f t="shared" si="925"/>
        <v>-1.16004485168275+0.74442267359483i</v>
      </c>
      <c r="R1824" t="str">
        <f t="shared" si="926"/>
        <v>-0.32153644666943-1.05725977997801i</v>
      </c>
      <c r="S1824" t="str">
        <f t="shared" si="927"/>
        <v>0.178927727445552i</v>
      </c>
      <c r="T1824" t="str">
        <f t="shared" si="928"/>
        <v>0.18917308975105-0.057531785693479i</v>
      </c>
      <c r="U1824" t="str">
        <f t="shared" si="929"/>
        <v>0.0000333333333333334-0.000667904415174349i</v>
      </c>
      <c r="V1824" t="str">
        <f t="shared" si="930"/>
        <v>6.66666666666667E-06-0.00667904415174349i</v>
      </c>
      <c r="W1824" t="str">
        <f t="shared" si="931"/>
        <v>0.0000276026522673696-0.000607305866009918i</v>
      </c>
      <c r="X1824" t="str">
        <f t="shared" si="932"/>
        <v>0.0000337278624455316-0.00060668537843912i</v>
      </c>
      <c r="Y1824" t="str">
        <f t="shared" si="933"/>
        <v>0.009+1.06185831691335i</v>
      </c>
      <c r="Z1824" t="str">
        <f t="shared" si="934"/>
        <v>-0.00685629294254593-0.000439737589151771i</v>
      </c>
      <c r="AA1824" t="str">
        <f t="shared" si="935"/>
        <v>0.0962454128795251-11.3065838379701i</v>
      </c>
      <c r="AB1824" t="str">
        <f t="shared" si="936"/>
        <v>0.892222110445709-0.271344784380788i</v>
      </c>
      <c r="AC1824" t="str">
        <f t="shared" si="937"/>
        <v>0.942487872363517-1.0730170174753i</v>
      </c>
      <c r="AD1824" t="str">
        <f t="shared" si="938"/>
        <v>0.5550298801952+0.343995643639318i</v>
      </c>
      <c r="AE1824" t="str">
        <f t="shared" si="939"/>
        <v>-0.00365417963547179-0.00260260240517503i</v>
      </c>
      <c r="AF1824" t="str">
        <f t="shared" si="940"/>
        <v>-14.5478093194495-1.96586111923031i</v>
      </c>
      <c r="AG1824" t="str">
        <f t="shared" si="941"/>
        <v>1.01427306148616-0.022597429610322i</v>
      </c>
      <c r="AH1824" t="str">
        <f t="shared" si="942"/>
        <v>0.0463553880611157+0.0454446515064853i</v>
      </c>
      <c r="AI1824">
        <f t="shared" si="943"/>
        <v>-23.75301516105214</v>
      </c>
      <c r="AJ1824">
        <f t="shared" si="944"/>
        <v>44.431594482811064</v>
      </c>
      <c r="AK1824"/>
      <c r="AL1824"/>
      <c r="AM1824"/>
      <c r="AN1824"/>
    </row>
    <row r="1825" spans="1:40" x14ac:dyDescent="0.25">
      <c r="A1825"/>
      <c r="B1825">
        <f t="shared" si="910"/>
        <v>169100</v>
      </c>
      <c r="C1825" s="237" t="str">
        <f t="shared" si="913"/>
        <v>-2.67273258210384E-06+0.0144826875078664i</v>
      </c>
      <c r="D1825" s="208" t="str">
        <f t="shared" si="914"/>
        <v>-5.95702644795575+0.111033937560309i</v>
      </c>
      <c r="E1825" t="str">
        <f t="shared" si="915"/>
        <v>2870</v>
      </c>
      <c r="F1825" t="str">
        <f t="shared" si="916"/>
        <v>0.777000777000777</v>
      </c>
      <c r="G1825" t="str">
        <f t="shared" si="911"/>
        <v>0.777000777000777</v>
      </c>
      <c r="H1825" t="str">
        <f t="shared" si="917"/>
        <v>8.59138412876922+2.0758897130069i</v>
      </c>
      <c r="I1825" t="str">
        <f t="shared" si="918"/>
        <v>664.054147152543i</v>
      </c>
      <c r="J1825" t="str">
        <f t="shared" si="912"/>
        <v>-595.894163450424+145.273797664268i</v>
      </c>
      <c r="K1825" t="str">
        <f t="shared" si="919"/>
        <v>0.256435730248683-1.05186590708176i</v>
      </c>
      <c r="L1825" t="str">
        <f t="shared" si="920"/>
        <v>0.0190375187826773-0.0663095209926036i</v>
      </c>
      <c r="M1825" t="str">
        <f t="shared" si="921"/>
        <v>0.27547324903136-1.11817542807436i</v>
      </c>
      <c r="N1825" t="str">
        <f t="shared" si="922"/>
        <v>-1.73255699235638i</v>
      </c>
      <c r="O1825" t="str">
        <f t="shared" si="923"/>
        <v>-0.161056135856767-0.986945247266983i</v>
      </c>
      <c r="P1825" t="str">
        <f t="shared" si="924"/>
        <v>1.16105613585677+0.986945247266983i</v>
      </c>
      <c r="Q1825" t="str">
        <f t="shared" si="925"/>
        <v>-1.16105613585677+0.745611745089397i</v>
      </c>
      <c r="R1825" t="str">
        <f t="shared" si="926"/>
        <v>-0.321521622057249-1.05651699955736i</v>
      </c>
      <c r="S1825" t="str">
        <f t="shared" si="927"/>
        <v>0.17903360184049i</v>
      </c>
      <c r="T1825" t="str">
        <f t="shared" si="928"/>
        <v>0.189152043836462-0.057563174066506i</v>
      </c>
      <c r="U1825" t="str">
        <f t="shared" si="929"/>
        <v>0.0000333333333333332-0.000667509439174834i</v>
      </c>
      <c r="V1825" t="str">
        <f t="shared" si="930"/>
        <v>6.66666666666667E-06-0.00667509439174834i</v>
      </c>
      <c r="W1825" t="str">
        <f t="shared" si="931"/>
        <v>0.0000276026514937698-0.000606946867941291i</v>
      </c>
      <c r="X1825" t="str">
        <f t="shared" si="932"/>
        <v>0.0000337206079350083-0.000606326820519802i</v>
      </c>
      <c r="Y1825" t="str">
        <f t="shared" si="933"/>
        <v>0.009+1.06248663544407i</v>
      </c>
      <c r="Z1825" t="str">
        <f t="shared" si="934"/>
        <v>-0.00684818527722654-0.000439326244113754i</v>
      </c>
      <c r="AA1825" t="str">
        <f t="shared" si="935"/>
        <v>0.0961314151376408-11.2998908428839i</v>
      </c>
      <c r="AB1825" t="str">
        <f t="shared" si="936"/>
        <v>0.892122848809951-0.271492825523756i</v>
      </c>
      <c r="AC1825" t="str">
        <f t="shared" si="937"/>
        <v>0.942179373297646-1.07233885909872i</v>
      </c>
      <c r="AD1825" t="str">
        <f t="shared" si="938"/>
        <v>0.555391173602107+0.343962860061306i</v>
      </c>
      <c r="AE1825" t="str">
        <f t="shared" si="939"/>
        <v>-0.00365230974673815-0.00259951931249711i</v>
      </c>
      <c r="AF1825" t="str">
        <f t="shared" si="940"/>
        <v>-14.548410576725-1.96485577544659i</v>
      </c>
      <c r="AG1825" t="str">
        <f t="shared" si="941"/>
        <v>1.01426328259006-0.0225989142811313i</v>
      </c>
      <c r="AH1825" t="str">
        <f t="shared" si="942"/>
        <v>0.0463407740476322+0.045394906954317i</v>
      </c>
      <c r="AI1825">
        <f t="shared" si="943"/>
        <v>-23.7590724864992</v>
      </c>
      <c r="AJ1825">
        <f t="shared" si="944"/>
        <v>44.409256338927626</v>
      </c>
      <c r="AK1825"/>
      <c r="AL1825"/>
      <c r="AM1825"/>
      <c r="AN1825"/>
    </row>
    <row r="1826" spans="1:40" x14ac:dyDescent="0.25">
      <c r="A1826"/>
      <c r="B1826">
        <f t="shared" si="910"/>
        <v>169200</v>
      </c>
      <c r="C1826" s="237" t="str">
        <f t="shared" si="913"/>
        <v>-0.000002669574257427+0.0144741280004655i</v>
      </c>
      <c r="D1826" s="208" t="str">
        <f t="shared" si="914"/>
        <v>-5.95702642374193+0.110968314670236i</v>
      </c>
      <c r="E1826" t="str">
        <f t="shared" si="915"/>
        <v>2870</v>
      </c>
      <c r="F1826" t="str">
        <f t="shared" si="916"/>
        <v>0.777000777000777</v>
      </c>
      <c r="G1826" t="str">
        <f t="shared" si="911"/>
        <v>0.777000777000777</v>
      </c>
      <c r="H1826" t="str">
        <f t="shared" si="917"/>
        <v>8.59198443535743+2.07481967994286i</v>
      </c>
      <c r="I1826" t="str">
        <f t="shared" si="918"/>
        <v>664.446846234241i</v>
      </c>
      <c r="J1826" t="str">
        <f t="shared" si="912"/>
        <v>-596.600338086644+145.359707656972i</v>
      </c>
      <c r="K1826" t="str">
        <f t="shared" si="919"/>
        <v>0.25614872609373-1.05131207988263i</v>
      </c>
      <c r="L1826" t="str">
        <f t="shared" si="920"/>
        <v>0.0190167336818821-0.0662762948613068i</v>
      </c>
      <c r="M1826" t="str">
        <f t="shared" si="921"/>
        <v>0.275165459775612-1.11758837474394i</v>
      </c>
      <c r="N1826" t="str">
        <f t="shared" si="922"/>
        <v>-1.73358156775103i</v>
      </c>
      <c r="O1826" t="str">
        <f t="shared" si="923"/>
        <v>-0.162067250961352-0.986779715116718i</v>
      </c>
      <c r="P1826" t="str">
        <f t="shared" si="924"/>
        <v>1.16206725096135+0.986779715116718i</v>
      </c>
      <c r="Q1826" t="str">
        <f t="shared" si="925"/>
        <v>-1.16206725096135+0.746801852634312i</v>
      </c>
      <c r="R1826" t="str">
        <f t="shared" si="926"/>
        <v>-0.321506786545575-1.05577502328586i</v>
      </c>
      <c r="S1826" t="str">
        <f t="shared" si="927"/>
        <v>0.179139476235428i</v>
      </c>
      <c r="T1826" t="str">
        <f t="shared" si="928"/>
        <v>0.189130984693876-0.0575945573479099i</v>
      </c>
      <c r="U1826" t="str">
        <f t="shared" si="929"/>
        <v>0.0000333333333333333-0.000667114930050027i</v>
      </c>
      <c r="V1826" t="str">
        <f t="shared" si="930"/>
        <v>6.66666666666667E-06-0.00667114930050028i</v>
      </c>
      <c r="W1826" t="str">
        <f t="shared" si="931"/>
        <v>0.0000276026507197126-0.000606588294304209i</v>
      </c>
      <c r="X1826" t="str">
        <f t="shared" si="932"/>
        <v>0.0000337133662797143-0.000605968686381806i</v>
      </c>
      <c r="Y1826" t="str">
        <f t="shared" si="933"/>
        <v>0.009+1.06311495397479i</v>
      </c>
      <c r="Z1826" t="str">
        <f t="shared" si="934"/>
        <v>-0.00684009198887095-0.000438915653646383i</v>
      </c>
      <c r="AA1826" t="str">
        <f t="shared" si="935"/>
        <v>0.0960176199295575-11.2932057709483i</v>
      </c>
      <c r="AB1826" t="str">
        <f t="shared" si="936"/>
        <v>0.892023524785234-0.271640842652428i</v>
      </c>
      <c r="AC1826" t="str">
        <f t="shared" si="937"/>
        <v>0.94187141547419-1.07166129866038i</v>
      </c>
      <c r="AD1826" t="str">
        <f t="shared" si="938"/>
        <v>0.555752465420453+0.343929713601803i</v>
      </c>
      <c r="AE1826" t="str">
        <f t="shared" si="939"/>
        <v>-0.00365044185146379-0.00259643933536799i</v>
      </c>
      <c r="AF1826" t="str">
        <f t="shared" si="940"/>
        <v>-14.5490108590994-1.96385136527262i</v>
      </c>
      <c r="AG1826" t="str">
        <f t="shared" si="941"/>
        <v>1.01425350042072-0.0226003971665985i</v>
      </c>
      <c r="AH1826" t="str">
        <f t="shared" si="942"/>
        <v>0.0463261673772811+0.0453452110956111i</v>
      </c>
      <c r="AI1826">
        <f t="shared" si="943"/>
        <v>-23.765127449130439</v>
      </c>
      <c r="AJ1826">
        <f t="shared" si="944"/>
        <v>44.386913225960434</v>
      </c>
      <c r="AK1826"/>
      <c r="AL1826"/>
      <c r="AM1826"/>
      <c r="AN1826"/>
    </row>
    <row r="1827" spans="1:40" x14ac:dyDescent="0.25">
      <c r="A1827"/>
      <c r="B1827">
        <f t="shared" si="910"/>
        <v>169300</v>
      </c>
      <c r="C1827" s="237" t="str">
        <f t="shared" si="913"/>
        <v>-2.66642152765567E-06+0.0144655786047086i</v>
      </c>
      <c r="D1827" s="208" t="str">
        <f t="shared" si="914"/>
        <v>-5.95702639957101+0.110902769302766i</v>
      </c>
      <c r="E1827" t="str">
        <f t="shared" si="915"/>
        <v>2870</v>
      </c>
      <c r="F1827" t="str">
        <f t="shared" si="916"/>
        <v>0.777000777000777</v>
      </c>
      <c r="G1827" t="str">
        <f t="shared" si="911"/>
        <v>0.777000777000777</v>
      </c>
      <c r="H1827" t="str">
        <f t="shared" si="917"/>
        <v>8.59258376905692+2.07375065689353i</v>
      </c>
      <c r="I1827" t="str">
        <f t="shared" si="918"/>
        <v>664.83954531594i</v>
      </c>
      <c r="J1827" t="str">
        <f t="shared" si="912"/>
        <v>-597.30693020713+145.445617649678i</v>
      </c>
      <c r="K1827" t="str">
        <f t="shared" si="919"/>
        <v>0.255862194546061-1.05075879528025i</v>
      </c>
      <c r="L1827" t="str">
        <f t="shared" si="920"/>
        <v>0.0189959816700114-0.0662430984925633i</v>
      </c>
      <c r="M1827" t="str">
        <f t="shared" si="921"/>
        <v>0.274858176216072-1.11700189377281i</v>
      </c>
      <c r="N1827" t="str">
        <f t="shared" si="922"/>
        <v>-1.73460614314568i</v>
      </c>
      <c r="O1827" t="str">
        <f t="shared" si="923"/>
        <v>-0.163078195935086-0.98661314708986i</v>
      </c>
      <c r="P1827" t="str">
        <f t="shared" si="924"/>
        <v>1.16307819593509+0.98661314708986i</v>
      </c>
      <c r="Q1827" t="str">
        <f t="shared" si="925"/>
        <v>-1.16307819593509+0.74799299605582i</v>
      </c>
      <c r="R1827" t="str">
        <f t="shared" si="926"/>
        <v>-0.32149194013029-1.05503384973111i</v>
      </c>
      <c r="S1827" t="str">
        <f t="shared" si="927"/>
        <v>0.179245350630366i</v>
      </c>
      <c r="T1827" t="str">
        <f t="shared" si="928"/>
        <v>0.189109912321958-0.0576259355334905i</v>
      </c>
      <c r="U1827" t="str">
        <f t="shared" si="929"/>
        <v>0.0000333333333333334-0.000666720886972622i</v>
      </c>
      <c r="V1827" t="str">
        <f t="shared" si="930"/>
        <v>6.66666666666667E-06-0.00666720886972621i</v>
      </c>
      <c r="W1827" t="str">
        <f t="shared" si="931"/>
        <v>0.000027602649945198-0.000606230144346576i</v>
      </c>
      <c r="X1827" t="str">
        <f t="shared" si="932"/>
        <v>0.0000337061374492899-0.000605610975274498i</v>
      </c>
      <c r="Y1827" t="str">
        <f t="shared" si="933"/>
        <v>0.009+1.0637432725055i</v>
      </c>
      <c r="Z1827" t="str">
        <f t="shared" si="934"/>
        <v>-0.00683201304350381-0.000438505815778079i</v>
      </c>
      <c r="AA1827" t="str">
        <f t="shared" si="935"/>
        <v>0.0959040267755112-11.2865286080955i</v>
      </c>
      <c r="AB1827" t="str">
        <f t="shared" si="936"/>
        <v>0.891924138365266-0.271788835746993i</v>
      </c>
      <c r="AC1827" t="str">
        <f t="shared" si="937"/>
        <v>0.94156399775847-1.07098433536499i</v>
      </c>
      <c r="AD1827" t="str">
        <f t="shared" si="938"/>
        <v>0.556113755302005+0.3438962042233i</v>
      </c>
      <c r="AE1827" t="str">
        <f t="shared" si="939"/>
        <v>-0.00364857594431926-0.00259336246879915i</v>
      </c>
      <c r="AF1827" t="str">
        <f t="shared" si="940"/>
        <v>-14.5496101686279-1.96284788759076i</v>
      </c>
      <c r="AG1827" t="str">
        <f t="shared" si="941"/>
        <v>1.01424371498229-0.0226018782556131i</v>
      </c>
      <c r="AH1827" t="str">
        <f t="shared" si="942"/>
        <v>0.0463115680218334+0.0452955638527746i</v>
      </c>
      <c r="AI1827">
        <f t="shared" si="943"/>
        <v>-23.771180052920688</v>
      </c>
      <c r="AJ1827">
        <f t="shared" si="944"/>
        <v>44.3645651493839</v>
      </c>
      <c r="AK1827"/>
      <c r="AL1827"/>
      <c r="AM1827"/>
      <c r="AN1827"/>
    </row>
    <row r="1828" spans="1:40" x14ac:dyDescent="0.25">
      <c r="A1828"/>
      <c r="B1828">
        <f t="shared" si="910"/>
        <v>169400</v>
      </c>
      <c r="C1828" s="237" t="str">
        <f t="shared" si="913"/>
        <v>-2.66327437958261E-06+0.014457039302688i</v>
      </c>
      <c r="D1828" s="208" t="str">
        <f t="shared" si="914"/>
        <v>-5.95702637544287+0.110837301320608i</v>
      </c>
      <c r="E1828" t="str">
        <f t="shared" si="915"/>
        <v>2870</v>
      </c>
      <c r="F1828" t="str">
        <f t="shared" si="916"/>
        <v>0.777000777000777</v>
      </c>
      <c r="G1828" t="str">
        <f t="shared" si="911"/>
        <v>0.777000777000777</v>
      </c>
      <c r="H1828" t="str">
        <f t="shared" si="917"/>
        <v>8.59318213191774+2.07268264260523i</v>
      </c>
      <c r="I1828" t="str">
        <f t="shared" si="918"/>
        <v>665.232244397639i</v>
      </c>
      <c r="J1828" t="str">
        <f t="shared" si="912"/>
        <v>-598.013939811882+145.531527642383i</v>
      </c>
      <c r="K1828" t="str">
        <f t="shared" si="919"/>
        <v>0.255576134588949-1.05020605255379i</v>
      </c>
      <c r="L1828" t="str">
        <f t="shared" si="920"/>
        <v>0.018975262678955-0.066209931853185i</v>
      </c>
      <c r="M1828" t="str">
        <f t="shared" si="921"/>
        <v>0.274551397267904-1.11641598440697i</v>
      </c>
      <c r="N1828" t="str">
        <f t="shared" si="922"/>
        <v>-1.73563071854033i</v>
      </c>
      <c r="O1828" t="str">
        <f t="shared" si="923"/>
        <v>-0.164088969716726-0.986445543361266i</v>
      </c>
      <c r="P1828" t="str">
        <f t="shared" si="924"/>
        <v>1.16408896971673+0.986445543361266i</v>
      </c>
      <c r="Q1828" t="str">
        <f t="shared" si="925"/>
        <v>-1.16408896971673+0.749185175179064i</v>
      </c>
      <c r="R1828" t="str">
        <f t="shared" si="926"/>
        <v>-0.321477082807251-1.05429347746412i</v>
      </c>
      <c r="S1828" t="str">
        <f t="shared" si="927"/>
        <v>0.179351225025304i</v>
      </c>
      <c r="T1828" t="str">
        <f t="shared" si="928"/>
        <v>0.189088826719378-0.0576573086190416i</v>
      </c>
      <c r="U1828" t="str">
        <f t="shared" si="929"/>
        <v>0.0000333333333333334-0.000666327309117267i</v>
      </c>
      <c r="V1828" t="str">
        <f t="shared" si="930"/>
        <v>6.66666666666667E-06-0.00666327309117267i</v>
      </c>
      <c r="W1828" t="str">
        <f t="shared" si="931"/>
        <v>0.0000276026491702256-0.000605872417318071i</v>
      </c>
      <c r="X1828" t="str">
        <f t="shared" si="932"/>
        <v>0.0000336989214134647-0.000605253686449008i</v>
      </c>
      <c r="Y1828" t="str">
        <f t="shared" si="933"/>
        <v>0.009+1.06437159103622i</v>
      </c>
      <c r="Z1828" t="str">
        <f t="shared" si="934"/>
        <v>-0.00682394840724985-0.000438096728543777i</v>
      </c>
      <c r="AA1828" t="str">
        <f t="shared" si="935"/>
        <v>0.0957906351971535-11.2798593402912i</v>
      </c>
      <c r="AB1828" t="str">
        <f t="shared" si="936"/>
        <v>0.891824689543772-0.271936804787613i</v>
      </c>
      <c r="AC1828" t="str">
        <f t="shared" si="937"/>
        <v>0.941257119018808-1.07030796841846i</v>
      </c>
      <c r="AD1828" t="str">
        <f t="shared" si="938"/>
        <v>0.556475042898418+0.343862331888616i</v>
      </c>
      <c r="AE1828" t="str">
        <f t="shared" si="939"/>
        <v>-0.00364671201999112-0.0025902887078146i</v>
      </c>
      <c r="AF1828" t="str">
        <f t="shared" si="940"/>
        <v>-14.5502085073606-1.96184534128462i</v>
      </c>
      <c r="AG1828" t="str">
        <f t="shared" si="941"/>
        <v>1.01423392627893-0.0226033575370865i</v>
      </c>
      <c r="AH1828" t="str">
        <f t="shared" si="942"/>
        <v>0.0462969759531463+0.0452459651484037i</v>
      </c>
      <c r="AI1828">
        <f t="shared" si="943"/>
        <v>-23.777230301838426</v>
      </c>
      <c r="AJ1828">
        <f t="shared" si="944"/>
        <v>44.34221211465951</v>
      </c>
      <c r="AK1828"/>
      <c r="AL1828"/>
      <c r="AM1828"/>
      <c r="AN1828"/>
    </row>
    <row r="1829" spans="1:40" x14ac:dyDescent="0.25">
      <c r="A1829"/>
      <c r="B1829">
        <f t="shared" si="910"/>
        <v>169500</v>
      </c>
      <c r="C1829" s="237" t="str">
        <f t="shared" si="913"/>
        <v>-2.66013280003965E-06+0.0144485100765392i</v>
      </c>
      <c r="D1829" s="208" t="str">
        <f t="shared" si="914"/>
        <v>-5.95702635135743+0.110771910586801i</v>
      </c>
      <c r="E1829" t="str">
        <f t="shared" si="915"/>
        <v>2870</v>
      </c>
      <c r="F1829" t="str">
        <f t="shared" si="916"/>
        <v>0.777000777000777</v>
      </c>
      <c r="G1829" t="str">
        <f t="shared" si="911"/>
        <v>0.777000777000777</v>
      </c>
      <c r="H1829" t="str">
        <f t="shared" si="917"/>
        <v>8.59377952598476+2.07161563582591i</v>
      </c>
      <c r="I1829" t="str">
        <f t="shared" si="918"/>
        <v>665.624943479337i</v>
      </c>
      <c r="J1829" t="str">
        <f t="shared" si="912"/>
        <v>-598.721366900901+145.617437635087i</v>
      </c>
      <c r="K1829" t="str">
        <f t="shared" si="919"/>
        <v>0.255290545208347-1.0496538509835i</v>
      </c>
      <c r="L1829" t="str">
        <f t="shared" si="920"/>
        <v>0.0189545766407714-0.0661767949100135i</v>
      </c>
      <c r="M1829" t="str">
        <f t="shared" si="921"/>
        <v>0.274245121849118-1.11583064589351i</v>
      </c>
      <c r="N1829" t="str">
        <f t="shared" si="922"/>
        <v>-1.73665529393498i</v>
      </c>
      <c r="O1829" t="str">
        <f t="shared" si="923"/>
        <v>-0.165099571245208-0.986276904106878i</v>
      </c>
      <c r="P1829" t="str">
        <f t="shared" si="924"/>
        <v>1.16509957124521+0.986276904106878i</v>
      </c>
      <c r="Q1829" t="str">
        <f t="shared" si="925"/>
        <v>-1.16509957124521+0.750378389828102i</v>
      </c>
      <c r="R1829" t="str">
        <f t="shared" si="926"/>
        <v>-0.321462214572324-1.05355390505924i</v>
      </c>
      <c r="S1829" t="str">
        <f t="shared" si="927"/>
        <v>0.179457099420243i</v>
      </c>
      <c r="T1829" t="str">
        <f t="shared" si="928"/>
        <v>0.189067727884801-0.057688676600357i</v>
      </c>
      <c r="U1829" t="str">
        <f t="shared" si="929"/>
        <v>0.0000333333333333335-0.000665934195660562i</v>
      </c>
      <c r="V1829" t="str">
        <f t="shared" si="930"/>
        <v>6.66666666666667E-06-0.00665934195660557i</v>
      </c>
      <c r="W1829" t="str">
        <f t="shared" si="931"/>
        <v>0.0000276026483947958-0.00060551511247015i</v>
      </c>
      <c r="X1829" t="str">
        <f t="shared" si="932"/>
        <v>0.0000336917181420583-0.000604896819158242i</v>
      </c>
      <c r="Y1829" t="str">
        <f t="shared" si="933"/>
        <v>0.009+1.06499990956694i</v>
      </c>
      <c r="Z1829" t="str">
        <f t="shared" si="934"/>
        <v>-0.00681589804633393-0.000437688389984932i</v>
      </c>
      <c r="AA1829" t="str">
        <f t="shared" si="935"/>
        <v>0.095677444717554-11.273197953534i</v>
      </c>
      <c r="AB1829" t="str">
        <f t="shared" si="936"/>
        <v>0.891725178314459-0.27208474975445i</v>
      </c>
      <c r="AC1829" t="str">
        <f t="shared" si="937"/>
        <v>0.940950778126493-1.06963219702782i</v>
      </c>
      <c r="AD1829" t="str">
        <f t="shared" si="938"/>
        <v>0.55683632786127+0.343828096560872i</v>
      </c>
      <c r="AE1829" t="str">
        <f t="shared" si="939"/>
        <v>-0.00364485007318209-0.00258721804745069i</v>
      </c>
      <c r="AF1829" t="str">
        <f t="shared" si="940"/>
        <v>-14.5508058773422-1.96084372523911i</v>
      </c>
      <c r="AG1829" t="str">
        <f t="shared" si="941"/>
        <v>1.01422413431481-0.0226048349999528i</v>
      </c>
      <c r="AH1829" t="str">
        <f t="shared" si="942"/>
        <v>0.0462823911431657+0.0451964149052816i</v>
      </c>
      <c r="AI1829">
        <f t="shared" si="943"/>
        <v>-23.783278199845732</v>
      </c>
      <c r="AJ1829">
        <f t="shared" si="944"/>
        <v>44.3198541272331</v>
      </c>
      <c r="AK1829"/>
      <c r="AL1829"/>
      <c r="AM1829"/>
      <c r="AN1829"/>
    </row>
    <row r="1830" spans="1:40" x14ac:dyDescent="0.25">
      <c r="A1830"/>
      <c r="B1830">
        <f t="shared" si="910"/>
        <v>169600</v>
      </c>
      <c r="C1830" s="237" t="str">
        <f t="shared" si="913"/>
        <v>-2.65699677589728E-06+0.0144399909084391i</v>
      </c>
      <c r="D1830" s="208" t="str">
        <f t="shared" si="914"/>
        <v>-5.95702632731458+0.1107065969647i</v>
      </c>
      <c r="E1830" t="str">
        <f t="shared" si="915"/>
        <v>2870</v>
      </c>
      <c r="F1830" t="str">
        <f t="shared" si="916"/>
        <v>0.777000777000777</v>
      </c>
      <c r="G1830" t="str">
        <f t="shared" si="911"/>
        <v>0.777000777000777</v>
      </c>
      <c r="H1830" t="str">
        <f t="shared" si="917"/>
        <v>8.59437595329757+2.07054963530505i</v>
      </c>
      <c r="I1830" t="str">
        <f t="shared" si="918"/>
        <v>666.017642561036i</v>
      </c>
      <c r="J1830" t="str">
        <f t="shared" si="912"/>
        <v>-599.429211474185+145.703347627792i</v>
      </c>
      <c r="K1830" t="str">
        <f t="shared" si="919"/>
        <v>0.255005425392881-1.0491021898507i</v>
      </c>
      <c r="L1830" t="str">
        <f t="shared" si="920"/>
        <v>0.0189339234876884-0.0661436876299202i</v>
      </c>
      <c r="M1830" t="str">
        <f t="shared" si="921"/>
        <v>0.273939348880569-1.11524587748062i</v>
      </c>
      <c r="N1830" t="str">
        <f t="shared" si="922"/>
        <v>-1.73767986932964i</v>
      </c>
      <c r="O1830" t="str">
        <f t="shared" si="923"/>
        <v>-0.166109999459658-0.986107229503725i</v>
      </c>
      <c r="P1830" t="str">
        <f t="shared" si="924"/>
        <v>1.16610999945966+0.986107229503725i</v>
      </c>
      <c r="Q1830" t="str">
        <f t="shared" si="925"/>
        <v>-1.16610999945966+0.751572639825915i</v>
      </c>
      <c r="R1830" t="str">
        <f t="shared" si="926"/>
        <v>-0.321447335421375-1.0528151310942i</v>
      </c>
      <c r="S1830" t="str">
        <f t="shared" si="927"/>
        <v>0.179562973815181i</v>
      </c>
      <c r="T1830" t="str">
        <f t="shared" si="928"/>
        <v>0.189046615816894-0.0577200394732281i</v>
      </c>
      <c r="U1830" t="str">
        <f t="shared" si="929"/>
        <v>0.0000333333333333333-0.000665541545781041i</v>
      </c>
      <c r="V1830" t="str">
        <f t="shared" si="930"/>
        <v>6.66666666666667E-06-0.00665541545781041i</v>
      </c>
      <c r="W1830" t="str">
        <f t="shared" si="931"/>
        <v>0.0000276026476189082-0.000605158229056025i</v>
      </c>
      <c r="X1830" t="str">
        <f t="shared" si="932"/>
        <v>0.0000336845276049783-0.000604540372656861i</v>
      </c>
      <c r="Y1830" t="str">
        <f t="shared" si="933"/>
        <v>0.009+1.06562822809766i</v>
      </c>
      <c r="Z1830" t="str">
        <f t="shared" si="934"/>
        <v>-0.00680786192708047-0.000437280798149467i</v>
      </c>
      <c r="AA1830" t="str">
        <f t="shared" si="935"/>
        <v>0.0955644548611935-11.2665444338559i</v>
      </c>
      <c r="AB1830" t="str">
        <f t="shared" si="936"/>
        <v>0.891625604671037-0.272232670627654i</v>
      </c>
      <c r="AC1830" t="str">
        <f t="shared" si="937"/>
        <v>0.940644973955797-1.0689570204013i</v>
      </c>
      <c r="AD1830" t="str">
        <f t="shared" si="938"/>
        <v>0.557197609842025+0.3437934982035i</v>
      </c>
      <c r="AE1830" t="str">
        <f t="shared" si="939"/>
        <v>-0.00364299009861075-0.00258415048275612i</v>
      </c>
      <c r="AF1830" t="str">
        <f t="shared" si="940"/>
        <v>-14.5514022806121-1.95984303834035i</v>
      </c>
      <c r="AG1830" t="str">
        <f t="shared" si="941"/>
        <v>1.01421433909408-0.0226063106331679i</v>
      </c>
      <c r="AH1830" t="str">
        <f t="shared" si="942"/>
        <v>0.0462678135639239+0.0451469130463788i</v>
      </c>
      <c r="AI1830">
        <f t="shared" si="943"/>
        <v>-23.78932375089839</v>
      </c>
      <c r="AJ1830">
        <f t="shared" si="944"/>
        <v>44.297491192536611</v>
      </c>
      <c r="AK1830"/>
      <c r="AL1830"/>
      <c r="AM1830"/>
      <c r="AN1830"/>
    </row>
    <row r="1831" spans="1:40" x14ac:dyDescent="0.25">
      <c r="A1831"/>
      <c r="B1831">
        <f t="shared" si="910"/>
        <v>169700</v>
      </c>
      <c r="C1831" s="237" t="str">
        <f t="shared" si="913"/>
        <v>-2.65386629406473E-06+0.0144314817806068i</v>
      </c>
      <c r="D1831" s="208" t="str">
        <f t="shared" si="914"/>
        <v>-5.95702630331421+0.110641360317986i</v>
      </c>
      <c r="E1831" t="str">
        <f t="shared" si="915"/>
        <v>2870</v>
      </c>
      <c r="F1831" t="str">
        <f t="shared" si="916"/>
        <v>0.777000777000777</v>
      </c>
      <c r="G1831" t="str">
        <f t="shared" si="911"/>
        <v>0.777000777000777</v>
      </c>
      <c r="H1831" t="str">
        <f t="shared" si="917"/>
        <v>8.5949714158905+2.06948463979377i</v>
      </c>
      <c r="I1831" t="str">
        <f t="shared" si="918"/>
        <v>666.410341642735i</v>
      </c>
      <c r="J1831" t="str">
        <f t="shared" si="912"/>
        <v>-600.137473531736+145.789257620498i</v>
      </c>
      <c r="K1831" t="str">
        <f t="shared" si="919"/>
        <v>0.254720774133826-1.04855106843777i</v>
      </c>
      <c r="L1831" t="str">
        <f t="shared" si="920"/>
        <v>0.0189133031521017-0.0661106099798068i</v>
      </c>
      <c r="M1831" t="str">
        <f t="shared" si="921"/>
        <v>0.273634077285928-1.11466167841758i</v>
      </c>
      <c r="N1831" t="str">
        <f t="shared" si="922"/>
        <v>-1.73870444472429i</v>
      </c>
      <c r="O1831" t="str">
        <f t="shared" si="923"/>
        <v>-0.167120253299353-0.985936519729927i</v>
      </c>
      <c r="P1831" t="str">
        <f t="shared" si="924"/>
        <v>1.16712025329935+0.985936519729927i</v>
      </c>
      <c r="Q1831" t="str">
        <f t="shared" si="925"/>
        <v>-1.16712025329935+0.752767924994363i</v>
      </c>
      <c r="R1831" t="str">
        <f t="shared" si="926"/>
        <v>-0.321432445350255-1.05207715415008i</v>
      </c>
      <c r="S1831" t="str">
        <f t="shared" si="927"/>
        <v>0.179668848210119i</v>
      </c>
      <c r="T1831" t="str">
        <f t="shared" si="928"/>
        <v>0.189025490514325-0.0577513972334423i</v>
      </c>
      <c r="U1831" t="str">
        <f t="shared" si="929"/>
        <v>0.0000333333333333334-0.000665149358659191i</v>
      </c>
      <c r="V1831" t="str">
        <f t="shared" si="930"/>
        <v>6.66666666666667E-06-0.00665149358659191i</v>
      </c>
      <c r="W1831" t="str">
        <f t="shared" si="931"/>
        <v>0.0000276026468425632-0.000604801766330685i</v>
      </c>
      <c r="X1831" t="str">
        <f t="shared" si="932"/>
        <v>0.0000336773497722221-0.000604184346201292i</v>
      </c>
      <c r="Y1831" t="str">
        <f t="shared" si="933"/>
        <v>0.009+1.06625654662838i</v>
      </c>
      <c r="Z1831" t="str">
        <f t="shared" si="934"/>
        <v>-0.00679984001591322-0.000436873951091771i</v>
      </c>
      <c r="AA1831" t="str">
        <f t="shared" si="935"/>
        <v>0.0954516651539566-11.2598987673216i</v>
      </c>
      <c r="AB1831" t="str">
        <f t="shared" si="936"/>
        <v>0.891525968607225-0.272380567387357i</v>
      </c>
      <c r="AC1831" t="str">
        <f t="shared" si="937"/>
        <v>0.940339705383957-1.06828243774825i</v>
      </c>
      <c r="AD1831" t="str">
        <f t="shared" si="938"/>
        <v>0.557558888492076+0.343758536780253i</v>
      </c>
      <c r="AE1831" t="str">
        <f t="shared" si="939"/>
        <v>-0.00364113209101179-0.002581086008792i</v>
      </c>
      <c r="AF1831" t="str">
        <f t="shared" si="940"/>
        <v>-14.5519977192047-1.95884327947578i</v>
      </c>
      <c r="AG1831" t="str">
        <f t="shared" si="941"/>
        <v>1.01420454062093-0.0226077844257103i</v>
      </c>
      <c r="AH1831" t="str">
        <f t="shared" si="942"/>
        <v>0.0462532431875414+0.0450974594948529i</v>
      </c>
      <c r="AI1831">
        <f t="shared" si="943"/>
        <v>-23.795366958945692</v>
      </c>
      <c r="AJ1831">
        <f t="shared" si="944"/>
        <v>44.275123315987116</v>
      </c>
      <c r="AK1831"/>
      <c r="AL1831"/>
      <c r="AM1831"/>
      <c r="AN1831"/>
    </row>
    <row r="1832" spans="1:40" x14ac:dyDescent="0.25">
      <c r="A1832"/>
      <c r="B1832">
        <f t="shared" si="910"/>
        <v>169800</v>
      </c>
      <c r="C1832" s="237" t="str">
        <f t="shared" si="913"/>
        <v>-0.0000026507413414897+0.0144229826753031i</v>
      </c>
      <c r="D1832" s="208" t="str">
        <f t="shared" si="914"/>
        <v>-5.95702627935625+0.110576200510657i</v>
      </c>
      <c r="E1832" t="str">
        <f t="shared" si="915"/>
        <v>2870</v>
      </c>
      <c r="F1832" t="str">
        <f t="shared" si="916"/>
        <v>0.777000777000777</v>
      </c>
      <c r="G1832" t="str">
        <f t="shared" si="911"/>
        <v>0.777000777000777</v>
      </c>
      <c r="H1832" t="str">
        <f t="shared" si="917"/>
        <v>8.59556591579279+2.06842064804476i</v>
      </c>
      <c r="I1832" t="str">
        <f t="shared" si="918"/>
        <v>666.803040724433i</v>
      </c>
      <c r="J1832" t="str">
        <f t="shared" si="912"/>
        <v>-600.846153073553+145.875167613203i</v>
      </c>
      <c r="K1832" t="str">
        <f t="shared" si="919"/>
        <v>0.254436590425108-1.04800048602817i</v>
      </c>
      <c r="L1832" t="str">
        <f t="shared" si="920"/>
        <v>0.0188927155665749-0.0660775619266043i</v>
      </c>
      <c r="M1832" t="str">
        <f t="shared" si="921"/>
        <v>0.273329305991683-1.11407804795477i</v>
      </c>
      <c r="N1832" t="str">
        <f t="shared" si="922"/>
        <v>-1.73972902011894i</v>
      </c>
      <c r="O1832" t="str">
        <f t="shared" si="923"/>
        <v>-0.168130331703786-0.985764774964684i</v>
      </c>
      <c r="P1832" t="str">
        <f t="shared" si="924"/>
        <v>1.16813033170379+0.985764774964684i</v>
      </c>
      <c r="Q1832" t="str">
        <f t="shared" si="925"/>
        <v>-1.16813033170379+0.753964245154256i</v>
      </c>
      <c r="R1832" t="str">
        <f t="shared" si="926"/>
        <v>-0.321417544354832-1.05133997281129i</v>
      </c>
      <c r="S1832" t="str">
        <f t="shared" si="927"/>
        <v>0.179774722605057i</v>
      </c>
      <c r="T1832" t="str">
        <f t="shared" si="928"/>
        <v>0.189004351975758-0.0577827498767885i</v>
      </c>
      <c r="U1832" t="str">
        <f t="shared" si="929"/>
        <v>0.0000333333333333334-0.000664757633477414i</v>
      </c>
      <c r="V1832" t="str">
        <f t="shared" si="930"/>
        <v>6.66666666666667E-06-0.00664757633477414i</v>
      </c>
      <c r="W1832" t="str">
        <f t="shared" si="931"/>
        <v>0.0000276026460657606-0.000604445723550859i</v>
      </c>
      <c r="X1832" t="str">
        <f t="shared" si="932"/>
        <v>0.0000336701846138746-0.000603828739049702i</v>
      </c>
      <c r="Y1832" t="str">
        <f t="shared" si="933"/>
        <v>0.009+1.06688486515909i</v>
      </c>
      <c r="Z1832" t="str">
        <f t="shared" si="934"/>
        <v>-0.00679183227935487-0.000436467846872658i</v>
      </c>
      <c r="AA1832" t="str">
        <f t="shared" si="935"/>
        <v>0.0953390751231335-11.2532609400293i</v>
      </c>
      <c r="AB1832" t="str">
        <f t="shared" si="936"/>
        <v>0.891426270116722-0.272528440013697i</v>
      </c>
      <c r="AC1832" t="str">
        <f t="shared" si="937"/>
        <v>0.94003497129114-1.06760844827918i</v>
      </c>
      <c r="AD1832" t="str">
        <f t="shared" si="938"/>
        <v>0.55792016346272+0.343723212255188i</v>
      </c>
      <c r="AE1832" t="str">
        <f t="shared" si="939"/>
        <v>-0.00363927604513586-0.00257802462063174i</v>
      </c>
      <c r="AF1832" t="str">
        <f t="shared" si="940"/>
        <v>-14.552592195149-1.9578444475341i</v>
      </c>
      <c r="AG1832" t="str">
        <f t="shared" si="941"/>
        <v>1.01419473889953-0.022609256366582i</v>
      </c>
      <c r="AH1832" t="str">
        <f t="shared" si="942"/>
        <v>0.0462386799862266+0.0450480541740489i</v>
      </c>
      <c r="AI1832">
        <f t="shared" si="943"/>
        <v>-23.801407827930344</v>
      </c>
      <c r="AJ1832">
        <f t="shared" si="944"/>
        <v>44.252750502987382</v>
      </c>
      <c r="AK1832"/>
      <c r="AL1832"/>
      <c r="AM1832"/>
      <c r="AN1832"/>
    </row>
    <row r="1833" spans="1:40" x14ac:dyDescent="0.25">
      <c r="A1833"/>
      <c r="B1833">
        <f t="shared" si="910"/>
        <v>169900</v>
      </c>
      <c r="C1833" s="237" t="str">
        <f t="shared" si="913"/>
        <v>-2.64762190515845E-06+0.0144144935748312i</v>
      </c>
      <c r="D1833" s="208" t="str">
        <f t="shared" si="914"/>
        <v>-5.95702625544056+0.110511117407039i</v>
      </c>
      <c r="E1833" t="str">
        <f t="shared" si="915"/>
        <v>2870</v>
      </c>
      <c r="F1833" t="str">
        <f t="shared" si="916"/>
        <v>0.777000777000777</v>
      </c>
      <c r="G1833" t="str">
        <f t="shared" si="911"/>
        <v>0.777000777000777</v>
      </c>
      <c r="H1833" t="str">
        <f t="shared" si="917"/>
        <v>8.59615945502836+2.06735765881227i</v>
      </c>
      <c r="I1833" t="str">
        <f t="shared" si="918"/>
        <v>667.195739806132i</v>
      </c>
      <c r="J1833" t="str">
        <f t="shared" si="912"/>
        <v>-601.555250099636+145.961077605907i</v>
      </c>
      <c r="K1833" t="str">
        <f t="shared" si="919"/>
        <v>0.254152873263296-1.04745044190641i</v>
      </c>
      <c r="L1833" t="str">
        <f t="shared" si="920"/>
        <v>0.0188721606638392-0.0660445434372745i</v>
      </c>
      <c r="M1833" t="str">
        <f t="shared" si="921"/>
        <v>0.273025033927135-1.11349498534368i</v>
      </c>
      <c r="N1833" t="str">
        <f t="shared" si="922"/>
        <v>-1.74075359551359i</v>
      </c>
      <c r="O1833" t="str">
        <f t="shared" si="923"/>
        <v>-0.169140233612622-0.985591995388288i</v>
      </c>
      <c r="P1833" t="str">
        <f t="shared" si="924"/>
        <v>1.16914023361262+0.985591995388288i</v>
      </c>
      <c r="Q1833" t="str">
        <f t="shared" si="925"/>
        <v>-1.16914023361262+0.755161600125302i</v>
      </c>
      <c r="R1833" t="str">
        <f t="shared" si="926"/>
        <v>-0.321402632430937-1.05060358566559i</v>
      </c>
      <c r="S1833" t="str">
        <f t="shared" si="927"/>
        <v>0.179880596999995i</v>
      </c>
      <c r="T1833" t="str">
        <f t="shared" si="928"/>
        <v>0.188983200199862-0.0578140973990469i</v>
      </c>
      <c r="U1833" t="str">
        <f t="shared" si="929"/>
        <v>0.0000333333333333335-0.000664366369420042i</v>
      </c>
      <c r="V1833" t="str">
        <f t="shared" si="930"/>
        <v>6.66666666666667E-06-0.00664366369420042i</v>
      </c>
      <c r="W1833" t="str">
        <f t="shared" si="931"/>
        <v>0.0000276026452885006-0.000604090099975029i</v>
      </c>
      <c r="X1833" t="str">
        <f t="shared" si="932"/>
        <v>0.0000336630321001088-0.000603473550462008i</v>
      </c>
      <c r="Y1833" t="str">
        <f t="shared" si="933"/>
        <v>0.009+1.06751318368981i</v>
      </c>
      <c r="Z1833" t="str">
        <f t="shared" si="934"/>
        <v>-0.00678383868402636-0.000436062483559326i</v>
      </c>
      <c r="AA1833" t="str">
        <f t="shared" si="935"/>
        <v>0.0952266842974005-11.2466309381093i</v>
      </c>
      <c r="AB1833" t="str">
        <f t="shared" si="936"/>
        <v>0.89132650919325-0.272676288486772i</v>
      </c>
      <c r="AC1833" t="str">
        <f t="shared" si="937"/>
        <v>0.939730770560495-1.0669350512058i</v>
      </c>
      <c r="AD1833" t="str">
        <f t="shared" si="938"/>
        <v>0.558281434405134+0.343687524592689i</v>
      </c>
      <c r="AE1833" t="str">
        <f t="shared" si="939"/>
        <v>-0.00363742195574905-0.00257496631336092i</v>
      </c>
      <c r="AF1833" t="str">
        <f t="shared" si="940"/>
        <v>-14.5531857104689-1.95684654140523i</v>
      </c>
      <c r="AG1833" t="str">
        <f t="shared" si="941"/>
        <v>1.01418493393405-0.0226107264448043i</v>
      </c>
      <c r="AH1833" t="str">
        <f t="shared" si="942"/>
        <v>0.0462241239322699+0.0449986970074955i</v>
      </c>
      <c r="AI1833">
        <f t="shared" si="943"/>
        <v>-23.807446361789335</v>
      </c>
      <c r="AJ1833">
        <f t="shared" si="944"/>
        <v>44.230372758927338</v>
      </c>
      <c r="AK1833"/>
      <c r="AL1833"/>
      <c r="AM1833"/>
      <c r="AN1833"/>
    </row>
    <row r="1834" spans="1:40" x14ac:dyDescent="0.25">
      <c r="A1834"/>
      <c r="B1834">
        <f t="shared" si="910"/>
        <v>170000</v>
      </c>
      <c r="C1834" s="237" t="str">
        <f t="shared" si="913"/>
        <v>-2.64450797209536E-06+0.0144060144615353i</v>
      </c>
      <c r="D1834" s="208" t="str">
        <f t="shared" si="914"/>
        <v>-5.95702623156708+0.110446110871771i</v>
      </c>
      <c r="E1834" t="str">
        <f t="shared" si="915"/>
        <v>2870</v>
      </c>
      <c r="F1834" t="str">
        <f t="shared" si="916"/>
        <v>0.777000777000777</v>
      </c>
      <c r="G1834" t="str">
        <f t="shared" si="911"/>
        <v>0.777000777000777</v>
      </c>
      <c r="H1834" t="str">
        <f t="shared" si="917"/>
        <v>8.59675203561605+2.06629567085218i</v>
      </c>
      <c r="I1834" t="str">
        <f t="shared" si="918"/>
        <v>667.588438887831i</v>
      </c>
      <c r="J1834" t="str">
        <f t="shared" si="912"/>
        <v>-602.264764609985+146.046987598613i</v>
      </c>
      <c r="K1834" t="str">
        <f t="shared" si="919"/>
        <v>0.253869621647597-1.04690093535807i</v>
      </c>
      <c r="L1834" t="str">
        <f t="shared" si="920"/>
        <v>0.0188516383767925-0.066011554478809i</v>
      </c>
      <c r="M1834" t="str">
        <f t="shared" si="921"/>
        <v>0.27272126002439-1.11291248983688i</v>
      </c>
      <c r="N1834" t="str">
        <f t="shared" si="922"/>
        <v>-1.74177817090824i</v>
      </c>
      <c r="O1834" t="str">
        <f t="shared" si="923"/>
        <v>-0.170149957965712-0.985418181182114i</v>
      </c>
      <c r="P1834" t="str">
        <f t="shared" si="924"/>
        <v>1.17014995796571+0.985418181182114i</v>
      </c>
      <c r="Q1834" t="str">
        <f t="shared" si="925"/>
        <v>-1.17014995796571+0.756359989726126i</v>
      </c>
      <c r="R1834" t="str">
        <f t="shared" si="926"/>
        <v>-0.321387709574433-1.04986799130401i</v>
      </c>
      <c r="S1834" t="str">
        <f t="shared" si="927"/>
        <v>0.179986471394934i</v>
      </c>
      <c r="T1834" t="str">
        <f t="shared" si="928"/>
        <v>0.188962035185296-0.057845439796002i</v>
      </c>
      <c r="U1834" t="str">
        <f t="shared" si="929"/>
        <v>0.0000333333333333333-0.000663975565673321i</v>
      </c>
      <c r="V1834" t="str">
        <f t="shared" si="930"/>
        <v>6.66666666666667E-06-0.00663975565673321i</v>
      </c>
      <c r="W1834" t="str">
        <f t="shared" si="931"/>
        <v>0.0000276026445107828-0.000603734894863418i</v>
      </c>
      <c r="X1834" t="str">
        <f t="shared" si="932"/>
        <v>0.0000336558922011849-0.000603118779699861i</v>
      </c>
      <c r="Y1834" t="str">
        <f t="shared" si="933"/>
        <v>0.009+1.06814150222053i</v>
      </c>
      <c r="Z1834" t="str">
        <f t="shared" si="934"/>
        <v>-0.00677585919664712-0.000435657859225362i</v>
      </c>
      <c r="AA1834" t="str">
        <f t="shared" si="935"/>
        <v>0.095114492206833-11.2400087477249i</v>
      </c>
      <c r="AB1834" t="str">
        <f t="shared" si="936"/>
        <v>0.891226685830484-0.272824112786701i</v>
      </c>
      <c r="AC1834" t="str">
        <f t="shared" si="937"/>
        <v>0.939427102078066-1.0662622457409i</v>
      </c>
      <c r="AD1834" t="str">
        <f t="shared" si="938"/>
        <v>0.558642700970435+0.343651473757428i</v>
      </c>
      <c r="AE1834" t="str">
        <f t="shared" si="939"/>
        <v>-0.00363556981763351-0.00257191108207726i</v>
      </c>
      <c r="AF1834" t="str">
        <f t="shared" si="940"/>
        <v>-14.5537782671831-1.95584955998041i</v>
      </c>
      <c r="AG1834" t="str">
        <f t="shared" si="941"/>
        <v>1.01417512572867-0.0226121946494228i</v>
      </c>
      <c r="AH1834" t="str">
        <f t="shared" si="942"/>
        <v>0.0462095749980514+0.0449493879189058i</v>
      </c>
      <c r="AI1834">
        <f t="shared" si="943"/>
        <v>-23.813482564453068</v>
      </c>
      <c r="AJ1834">
        <f t="shared" si="944"/>
        <v>44.20799008917998</v>
      </c>
      <c r="AK1834"/>
      <c r="AL1834"/>
      <c r="AM1834"/>
      <c r="AN1834"/>
    </row>
    <row r="1835" spans="1:40" x14ac:dyDescent="0.25">
      <c r="A1835"/>
      <c r="B1835">
        <f t="shared" si="910"/>
        <v>170100</v>
      </c>
      <c r="C1835" s="237" t="str">
        <f t="shared" si="913"/>
        <v>-2.64139952936297E-06+0.0143975453178014i</v>
      </c>
      <c r="D1835" s="208" t="str">
        <f t="shared" si="914"/>
        <v>-5.95702620773568+0.110381180769811i</v>
      </c>
      <c r="E1835" t="str">
        <f t="shared" si="915"/>
        <v>2870</v>
      </c>
      <c r="F1835" t="str">
        <f t="shared" si="916"/>
        <v>0.777000777000777</v>
      </c>
      <c r="G1835" t="str">
        <f t="shared" si="911"/>
        <v>0.777000777000777</v>
      </c>
      <c r="H1835" t="str">
        <f t="shared" si="917"/>
        <v>8.59734365956949+2.06523468292193i</v>
      </c>
      <c r="I1835" t="str">
        <f t="shared" si="918"/>
        <v>667.98113796953i</v>
      </c>
      <c r="J1835" t="str">
        <f t="shared" si="912"/>
        <v>-602.974696604601+146.132897591318i</v>
      </c>
      <c r="K1835" t="str">
        <f t="shared" si="919"/>
        <v>0.253586834579835-1.04635196566979i</v>
      </c>
      <c r="L1835" t="str">
        <f t="shared" si="920"/>
        <v>0.0188311486384989-0.0659785950182291i</v>
      </c>
      <c r="M1835" t="str">
        <f t="shared" si="921"/>
        <v>0.272417983218334-1.11233056068802i</v>
      </c>
      <c r="N1835" t="str">
        <f t="shared" si="922"/>
        <v>-1.7428027463029i</v>
      </c>
      <c r="O1835" t="str">
        <f t="shared" si="923"/>
        <v>-0.171159503703102-0.985243332528624i</v>
      </c>
      <c r="P1835" t="str">
        <f t="shared" si="924"/>
        <v>1.1711595037031+0.985243332528624i</v>
      </c>
      <c r="Q1835" t="str">
        <f t="shared" si="925"/>
        <v>-1.1711595037031+0.757559413774276i</v>
      </c>
      <c r="R1835" t="str">
        <f t="shared" si="926"/>
        <v>-0.321372775781157-1.04913318832095i</v>
      </c>
      <c r="S1835" t="str">
        <f t="shared" si="927"/>
        <v>0.180092345789872i</v>
      </c>
      <c r="T1835" t="str">
        <f t="shared" si="928"/>
        <v>0.188940856930727-0.0578767770634311i</v>
      </c>
      <c r="U1835" t="str">
        <f t="shared" si="929"/>
        <v>0.0000333333333333333-0.000663585221425425i</v>
      </c>
      <c r="V1835" t="str">
        <f t="shared" si="930"/>
        <v>6.66666666666667E-06-0.00663585221425425i</v>
      </c>
      <c r="W1835" t="str">
        <f t="shared" si="931"/>
        <v>0.0000276026437326074-0.000603380107478006i</v>
      </c>
      <c r="X1835" t="str">
        <f t="shared" si="932"/>
        <v>0.0000336487648874516-0.000602764426026663i</v>
      </c>
      <c r="Y1835" t="str">
        <f t="shared" si="933"/>
        <v>0.009+1.06876982075125i</v>
      </c>
      <c r="Z1835" t="str">
        <f t="shared" si="934"/>
        <v>-0.00676789378403446-0.000435253971950712i</v>
      </c>
      <c r="AA1835" t="str">
        <f t="shared" si="935"/>
        <v>0.0950024983828887-11.2333943550722i</v>
      </c>
      <c r="AB1835" t="str">
        <f t="shared" si="936"/>
        <v>0.891126800022138-0.272971912893566i</v>
      </c>
      <c r="AC1835" t="str">
        <f t="shared" si="937"/>
        <v>0.939123964732857-1.06559003109846i</v>
      </c>
      <c r="AD1835" t="str">
        <f t="shared" si="938"/>
        <v>0.559003962809633+0.343615059714409i</v>
      </c>
      <c r="AE1835" t="str">
        <f t="shared" si="939"/>
        <v>-0.00363371962558716-0.00256885892189085i</v>
      </c>
      <c r="AF1835" t="str">
        <f t="shared" si="940"/>
        <v>-14.5543698673052-1.95485350215212i</v>
      </c>
      <c r="AG1835" t="str">
        <f t="shared" si="941"/>
        <v>1.01416531428758-0.0226136609695046i</v>
      </c>
      <c r="AH1835" t="str">
        <f t="shared" si="942"/>
        <v>0.0461950331560371+0.0449001268321799i</v>
      </c>
      <c r="AI1835">
        <f t="shared" si="943"/>
        <v>-23.819516439845415</v>
      </c>
      <c r="AJ1835">
        <f t="shared" si="944"/>
        <v>44.185602499105592</v>
      </c>
      <c r="AK1835"/>
      <c r="AL1835"/>
      <c r="AM1835"/>
      <c r="AN1835"/>
    </row>
    <row r="1836" spans="1:40" x14ac:dyDescent="0.25">
      <c r="A1836"/>
      <c r="B1836">
        <f t="shared" si="910"/>
        <v>170200</v>
      </c>
      <c r="C1836" s="237" t="str">
        <f t="shared" si="913"/>
        <v>-2.63829656406183E-06+0.0143890861260567i</v>
      </c>
      <c r="D1836" s="208" t="str">
        <f t="shared" si="914"/>
        <v>-5.95702618394628+0.110316326966435i</v>
      </c>
      <c r="E1836" t="str">
        <f t="shared" si="915"/>
        <v>2870</v>
      </c>
      <c r="F1836" t="str">
        <f t="shared" si="916"/>
        <v>0.777000777000777</v>
      </c>
      <c r="G1836" t="str">
        <f t="shared" si="911"/>
        <v>0.777000777000777</v>
      </c>
      <c r="H1836" t="str">
        <f t="shared" si="917"/>
        <v>8.59793432889719+2.06417469378054i</v>
      </c>
      <c r="I1836" t="str">
        <f t="shared" si="918"/>
        <v>668.373837051229i</v>
      </c>
      <c r="J1836" t="str">
        <f t="shared" si="912"/>
        <v>-603.685046083482+146.218807584023i</v>
      </c>
      <c r="K1836" t="str">
        <f t="shared" si="919"/>
        <v>0.253304511064459-1.04580353212928i</v>
      </c>
      <c r="L1836" t="str">
        <f t="shared" si="920"/>
        <v>0.0188106913821889-0.0659456650225871i</v>
      </c>
      <c r="M1836" t="str">
        <f t="shared" si="921"/>
        <v>0.272115202446648-1.11174919715187i</v>
      </c>
      <c r="N1836" t="str">
        <f t="shared" si="922"/>
        <v>-1.74382732169755i</v>
      </c>
      <c r="O1836" t="str">
        <f t="shared" si="923"/>
        <v>-0.172168869764998-0.985067449611367i</v>
      </c>
      <c r="P1836" t="str">
        <f t="shared" si="924"/>
        <v>1.172168869765+0.985067449611367i</v>
      </c>
      <c r="Q1836" t="str">
        <f t="shared" si="925"/>
        <v>-1.172168869765+0.758759872086183i</v>
      </c>
      <c r="R1836" t="str">
        <f t="shared" si="926"/>
        <v>-0.321357831046954-1.04839917531407i</v>
      </c>
      <c r="S1836" t="str">
        <f t="shared" si="927"/>
        <v>0.18019822018481i</v>
      </c>
      <c r="T1836" t="str">
        <f t="shared" si="928"/>
        <v>0.188919665434818-0.057908109197112i</v>
      </c>
      <c r="U1836" t="str">
        <f t="shared" si="929"/>
        <v>0.0000333333333333334-0.000663195335866421i</v>
      </c>
      <c r="V1836" t="str">
        <f t="shared" si="930"/>
        <v>6.66666666666667E-06-0.00663195335866421i</v>
      </c>
      <c r="W1836" t="str">
        <f t="shared" si="931"/>
        <v>0.0000276026429539748-0.000603025737082489i</v>
      </c>
      <c r="X1836" t="str">
        <f t="shared" si="932"/>
        <v>0.0000336416501293445-0.000602410488707531i</v>
      </c>
      <c r="Y1836" t="str">
        <f t="shared" si="933"/>
        <v>0.009+1.06939813928197i</v>
      </c>
      <c r="Z1836" t="str">
        <f t="shared" si="934"/>
        <v>-0.00675994241310295-0.00043485081982164i</v>
      </c>
      <c r="AA1836" t="str">
        <f t="shared" si="935"/>
        <v>0.0948907023584052-11.2267877463795i</v>
      </c>
      <c r="AB1836" t="str">
        <f t="shared" si="936"/>
        <v>0.891026851761906-0.273119688787454i</v>
      </c>
      <c r="AC1836" t="str">
        <f t="shared" si="937"/>
        <v>0.93882135741677-1.06491840649362i</v>
      </c>
      <c r="AD1836" t="str">
        <f t="shared" si="938"/>
        <v>0.559365219573644+0.343578282428946i</v>
      </c>
      <c r="AE1836" t="str">
        <f t="shared" si="939"/>
        <v>-0.00363187137442337-0.0025658098279238i</v>
      </c>
      <c r="AF1836" t="str">
        <f t="shared" si="940"/>
        <v>-14.5549605128435-1.95385836681411i</v>
      </c>
      <c r="AG1836" t="str">
        <f t="shared" si="941"/>
        <v>1.01415549961495-0.0226151253941383i</v>
      </c>
      <c r="AH1836" t="str">
        <f t="shared" si="942"/>
        <v>0.0461804983787766+0.0448509136714006i</v>
      </c>
      <c r="AI1836">
        <f t="shared" si="943"/>
        <v>-23.825547991884278</v>
      </c>
      <c r="AJ1836">
        <f t="shared" si="944"/>
        <v>44.163209994050611</v>
      </c>
      <c r="AK1836"/>
      <c r="AL1836"/>
      <c r="AM1836"/>
      <c r="AN1836"/>
    </row>
    <row r="1837" spans="1:40" x14ac:dyDescent="0.25">
      <c r="A1837"/>
      <c r="B1837">
        <f t="shared" si="910"/>
        <v>170300</v>
      </c>
      <c r="C1837" s="237" t="str">
        <f t="shared" si="913"/>
        <v>-0.0000026351990633303+0.0143806368687698i</v>
      </c>
      <c r="D1837" s="208" t="str">
        <f t="shared" si="914"/>
        <v>-5.95702616019878+0.110251549327235i</v>
      </c>
      <c r="E1837" t="str">
        <f t="shared" si="915"/>
        <v>2870</v>
      </c>
      <c r="F1837" t="str">
        <f t="shared" si="916"/>
        <v>0.777000777000777</v>
      </c>
      <c r="G1837" t="str">
        <f t="shared" si="911"/>
        <v>0.777000777000777</v>
      </c>
      <c r="H1837" t="str">
        <f t="shared" si="917"/>
        <v>8.59852404560251+2.06311570218862i</v>
      </c>
      <c r="I1837" t="str">
        <f t="shared" si="918"/>
        <v>668.766536132927i</v>
      </c>
      <c r="J1837" t="str">
        <f t="shared" si="912"/>
        <v>-604.39581304663+146.304717576728i</v>
      </c>
      <c r="K1837" t="str">
        <f t="shared" si="919"/>
        <v>0.253022650108522-1.04525563402529i</v>
      </c>
      <c r="L1837" t="str">
        <f t="shared" si="920"/>
        <v>0.0187902665412578-0.0659127644589646i</v>
      </c>
      <c r="M1837" t="str">
        <f t="shared" si="921"/>
        <v>0.27181291664978-1.11116839848425i</v>
      </c>
      <c r="N1837" t="str">
        <f t="shared" si="922"/>
        <v>-1.7448518970922i</v>
      </c>
      <c r="O1837" t="str">
        <f t="shared" si="923"/>
        <v>-0.173178055091823-0.984890532614977i</v>
      </c>
      <c r="P1837" t="str">
        <f t="shared" si="924"/>
        <v>1.17317805509182+0.984890532614977i</v>
      </c>
      <c r="Q1837" t="str">
        <f t="shared" si="925"/>
        <v>-1.17317805509182+0.759961364477223i</v>
      </c>
      <c r="R1837" t="str">
        <f t="shared" si="926"/>
        <v>-0.321342875367649-1.04766595088434i</v>
      </c>
      <c r="S1837" t="str">
        <f t="shared" si="927"/>
        <v>0.180304094579748i</v>
      </c>
      <c r="T1837" t="str">
        <f t="shared" si="928"/>
        <v>0.188898460696232-0.0579394361928168i</v>
      </c>
      <c r="U1837" t="str">
        <f t="shared" si="929"/>
        <v>0.0000333333333333334-0.000662805908188286i</v>
      </c>
      <c r="V1837" t="str">
        <f t="shared" si="930"/>
        <v>6.66666666666667E-06-0.00662805908188286i</v>
      </c>
      <c r="W1837" t="str">
        <f t="shared" si="931"/>
        <v>0.0000276026421748844-0.000602671782942297i</v>
      </c>
      <c r="X1837" t="str">
        <f t="shared" si="932"/>
        <v>0.0000336345478973845-0.000602056967009313i</v>
      </c>
      <c r="Y1837" t="str">
        <f t="shared" si="933"/>
        <v>0.009+1.07002645781268i</v>
      </c>
      <c r="Z1837" t="str">
        <f t="shared" si="934"/>
        <v>-0.00675200505086461-0.000434448400930709i</v>
      </c>
      <c r="AA1837" t="str">
        <f t="shared" si="935"/>
        <v>0.0947791036675995-11.2201889079079i</v>
      </c>
      <c r="AB1837" t="str">
        <f t="shared" si="936"/>
        <v>0.890926841043481-0.273267440448424i</v>
      </c>
      <c r="AC1837" t="str">
        <f t="shared" si="937"/>
        <v>0.938519279024638-1.06424737114262i</v>
      </c>
      <c r="AD1837" t="str">
        <f t="shared" si="938"/>
        <v>0.559726470913303+0.343541141866656i</v>
      </c>
      <c r="AE1837" t="str">
        <f t="shared" si="939"/>
        <v>-0.00363002505897135-0.00256276379531032i</v>
      </c>
      <c r="AF1837" t="str">
        <f t="shared" si="940"/>
        <v>-14.5555502058013-1.95286415286139i</v>
      </c>
      <c r="AG1837" t="str">
        <f t="shared" si="941"/>
        <v>1.01414568171499-0.0226165879124354i</v>
      </c>
      <c r="AH1837" t="str">
        <f t="shared" si="942"/>
        <v>0.0461659706389067+0.0448017483608332i</v>
      </c>
      <c r="AI1837">
        <f t="shared" si="943"/>
        <v>-23.831577224481197</v>
      </c>
      <c r="AJ1837">
        <f t="shared" si="944"/>
        <v>44.140812579345415</v>
      </c>
      <c r="AK1837"/>
      <c r="AL1837"/>
      <c r="AM1837"/>
      <c r="AN1837"/>
    </row>
    <row r="1838" spans="1:40" x14ac:dyDescent="0.25">
      <c r="A1838"/>
      <c r="B1838">
        <f t="shared" si="910"/>
        <v>170400</v>
      </c>
      <c r="C1838" s="237" t="str">
        <f t="shared" si="913"/>
        <v>-2.63210701434462E-06+0.0143721975284507i</v>
      </c>
      <c r="D1838" s="208" t="str">
        <f t="shared" si="914"/>
        <v>-5.95702613649307+0.110186847718122i</v>
      </c>
      <c r="E1838" t="str">
        <f t="shared" si="915"/>
        <v>2870</v>
      </c>
      <c r="F1838" t="str">
        <f t="shared" si="916"/>
        <v>0.777000777000777</v>
      </c>
      <c r="G1838" t="str">
        <f t="shared" si="911"/>
        <v>0.777000777000777</v>
      </c>
      <c r="H1838" t="str">
        <f t="shared" si="917"/>
        <v>8.59911281168372+2.06205770690836i</v>
      </c>
      <c r="I1838" t="str">
        <f t="shared" si="918"/>
        <v>669.159235214626i</v>
      </c>
      <c r="J1838" t="str">
        <f t="shared" si="912"/>
        <v>-605.106997494044+146.390627569433i</v>
      </c>
      <c r="K1838" t="str">
        <f t="shared" si="919"/>
        <v>0.252741250721683-1.04470827064765i</v>
      </c>
      <c r="L1838" t="str">
        <f t="shared" si="920"/>
        <v>0.0187698740492665-0.0658798932944742i</v>
      </c>
      <c r="M1838" t="str">
        <f t="shared" si="921"/>
        <v>0.27151112477095-1.11058816394212i</v>
      </c>
      <c r="N1838" t="str">
        <f t="shared" si="922"/>
        <v>-1.74587647248685i</v>
      </c>
      <c r="O1838" t="str">
        <f t="shared" si="923"/>
        <v>-0.17418705862418-0.984712581725174i</v>
      </c>
      <c r="P1838" t="str">
        <f t="shared" si="924"/>
        <v>1.17418705862418+0.984712581725174i</v>
      </c>
      <c r="Q1838" t="str">
        <f t="shared" si="925"/>
        <v>-1.17418705862418+0.761163890761676i</v>
      </c>
      <c r="R1838" t="str">
        <f t="shared" si="926"/>
        <v>-0.32132790873909-1.046933513636i</v>
      </c>
      <c r="S1838" t="str">
        <f t="shared" si="927"/>
        <v>0.180409968974686i</v>
      </c>
      <c r="T1838" t="str">
        <f t="shared" si="928"/>
        <v>0.18887724271363-0.05797075804632i</v>
      </c>
      <c r="U1838" t="str">
        <f t="shared" si="929"/>
        <v>0.0000333333333333333-0.000662416937584885i</v>
      </c>
      <c r="V1838" t="str">
        <f t="shared" si="930"/>
        <v>6.66666666666667E-06-0.00662416937584886i</v>
      </c>
      <c r="W1838" t="str">
        <f t="shared" si="931"/>
        <v>0.0000276026413953363-0.000602318244324586i</v>
      </c>
      <c r="X1838" t="str">
        <f t="shared" si="932"/>
        <v>0.0000336274581621805-0.000601703860200576i</v>
      </c>
      <c r="Y1838" t="str">
        <f t="shared" si="933"/>
        <v>0.009+1.0706547763434i</v>
      </c>
      <c r="Z1838" t="str">
        <f t="shared" si="934"/>
        <v>-0.00674408166442802-0.000434046713376755i</v>
      </c>
      <c r="AA1838" t="str">
        <f t="shared" si="935"/>
        <v>0.0946677018460541-11.2135978259504i</v>
      </c>
      <c r="AB1838" t="str">
        <f t="shared" si="936"/>
        <v>0.890826767860548-0.273415167856548i</v>
      </c>
      <c r="AC1838" t="str">
        <f t="shared" si="937"/>
        <v>0.938217728454157-1.06357692426291i</v>
      </c>
      <c r="AD1838" t="str">
        <f t="shared" si="938"/>
        <v>0.560087716479338+0.343503637993482i</v>
      </c>
      <c r="AE1838" t="str">
        <f t="shared" si="939"/>
        <v>-0.00362818067407563-0.0025597208191967i</v>
      </c>
      <c r="AF1838" t="str">
        <f t="shared" si="940"/>
        <v>-14.5561389481768-1.95187085919024i</v>
      </c>
      <c r="AG1838" t="str">
        <f t="shared" si="941"/>
        <v>1.01413586059188-0.022618048513528i</v>
      </c>
      <c r="AH1838" t="str">
        <f t="shared" si="942"/>
        <v>0.046151449909147+0.0447526308249272i</v>
      </c>
      <c r="AI1838">
        <f t="shared" si="943"/>
        <v>-23.837604141541554</v>
      </c>
      <c r="AJ1838">
        <f t="shared" si="944"/>
        <v>44.118410260308472</v>
      </c>
      <c r="AK1838"/>
      <c r="AL1838"/>
      <c r="AM1838"/>
      <c r="AN1838"/>
    </row>
    <row r="1839" spans="1:40" x14ac:dyDescent="0.25">
      <c r="A1839"/>
      <c r="B1839">
        <f t="shared" si="910"/>
        <v>170500</v>
      </c>
      <c r="C1839" s="237" t="str">
        <f t="shared" si="913"/>
        <v>-2.62902040431847E-06+0.01436376808765i</v>
      </c>
      <c r="D1839" s="208" t="str">
        <f t="shared" si="914"/>
        <v>-5.95702611282906+0.110122222005317i</v>
      </c>
      <c r="E1839" t="str">
        <f t="shared" si="915"/>
        <v>2870</v>
      </c>
      <c r="F1839" t="str">
        <f t="shared" si="916"/>
        <v>0.777000777000777</v>
      </c>
      <c r="G1839" t="str">
        <f t="shared" si="911"/>
        <v>0.777000777000777</v>
      </c>
      <c r="H1839" t="str">
        <f t="shared" si="917"/>
        <v>8.59970062913397+2.06100070670353i</v>
      </c>
      <c r="I1839" t="str">
        <f t="shared" si="918"/>
        <v>669.551934296325i</v>
      </c>
      <c r="J1839" t="str">
        <f t="shared" si="912"/>
        <v>-605.818599425724+146.476537562138i</v>
      </c>
      <c r="K1839" t="str">
        <f t="shared" si="919"/>
        <v>0.252460311916189-1.04416144128725i</v>
      </c>
      <c r="L1839" t="str">
        <f t="shared" si="920"/>
        <v>0.0187495138399402-0.0658470514962586i</v>
      </c>
      <c r="M1839" t="str">
        <f t="shared" si="921"/>
        <v>0.271209825756129-1.11000849278351i</v>
      </c>
      <c r="N1839" t="str">
        <f t="shared" si="922"/>
        <v>-1.7469010478815i</v>
      </c>
      <c r="O1839" t="str">
        <f t="shared" si="923"/>
        <v>-0.175195879302862-0.984533597128761i</v>
      </c>
      <c r="P1839" t="str">
        <f t="shared" si="924"/>
        <v>1.17519587930286+0.984533597128761i</v>
      </c>
      <c r="Q1839" t="str">
        <f t="shared" si="925"/>
        <v>-1.17519587930286+0.762367450752739i</v>
      </c>
      <c r="R1839" t="str">
        <f t="shared" si="926"/>
        <v>-0.321312931157093-1.04620186217657i</v>
      </c>
      <c r="S1839" t="str">
        <f t="shared" si="927"/>
        <v>0.180515843369624i</v>
      </c>
      <c r="T1839" t="str">
        <f t="shared" si="928"/>
        <v>0.188856011485675-0.0580020747533886i</v>
      </c>
      <c r="U1839" t="str">
        <f t="shared" si="929"/>
        <v>0.0000333333333333333-0.000662028423251992i</v>
      </c>
      <c r="V1839" t="str">
        <f t="shared" si="930"/>
        <v>6.66666666666667E-06-0.00662028423251992i</v>
      </c>
      <c r="W1839" t="str">
        <f t="shared" si="931"/>
        <v>0.0000276026406153308-0.000601965120498237i</v>
      </c>
      <c r="X1839" t="str">
        <f t="shared" si="932"/>
        <v>0.0000336203808944272-0.000601351167551606i</v>
      </c>
      <c r="Y1839" t="str">
        <f t="shared" si="933"/>
        <v>0.009+1.07128309487412i</v>
      </c>
      <c r="Z1839" t="str">
        <f t="shared" si="934"/>
        <v>-0.0067361722209985-0.00043364575526488i</v>
      </c>
      <c r="AA1839" t="str">
        <f t="shared" si="935"/>
        <v>0.0945564964307224-11.2070144868326i</v>
      </c>
      <c r="AB1839" t="str">
        <f t="shared" si="936"/>
        <v>0.890726632206802-0.27356287099186i</v>
      </c>
      <c r="AC1839" t="str">
        <f t="shared" si="937"/>
        <v>0.937916704605946-1.06290706507305i</v>
      </c>
      <c r="AD1839" t="str">
        <f t="shared" si="938"/>
        <v>0.560448955922392+0.343465770775678i</v>
      </c>
      <c r="AE1839" t="str">
        <f t="shared" si="939"/>
        <v>-0.00362633821459638-0.00255668089474134i</v>
      </c>
      <c r="AF1839" t="str">
        <f t="shared" si="940"/>
        <v>-14.556726741963-1.95087848469821i</v>
      </c>
      <c r="AG1839" t="str">
        <f t="shared" si="941"/>
        <v>1.01412603624982-0.022619507186571i</v>
      </c>
      <c r="AH1839" t="str">
        <f t="shared" si="942"/>
        <v>0.0461369361623028+0.0447035609883148i</v>
      </c>
      <c r="AI1839">
        <f t="shared" si="943"/>
        <v>-23.843628746964374</v>
      </c>
      <c r="AJ1839">
        <f t="shared" si="944"/>
        <v>44.096003042243652</v>
      </c>
      <c r="AK1839"/>
      <c r="AL1839"/>
      <c r="AM1839"/>
      <c r="AN1839"/>
    </row>
    <row r="1840" spans="1:40" x14ac:dyDescent="0.25">
      <c r="A1840"/>
      <c r="B1840">
        <f t="shared" si="910"/>
        <v>170600</v>
      </c>
      <c r="C1840" s="237" t="str">
        <f t="shared" si="913"/>
        <v>-2.62593922050304E-06+0.0143553485289595i</v>
      </c>
      <c r="D1840" s="208" t="str">
        <f t="shared" si="914"/>
        <v>-5.95702608920665+0.110057672055356i</v>
      </c>
      <c r="E1840" t="str">
        <f t="shared" si="915"/>
        <v>2870</v>
      </c>
      <c r="F1840" t="str">
        <f t="shared" si="916"/>
        <v>0.777000777000777</v>
      </c>
      <c r="G1840" t="str">
        <f t="shared" si="911"/>
        <v>0.777000777000777</v>
      </c>
      <c r="H1840" t="str">
        <f t="shared" si="917"/>
        <v>8.60028749994134+2.05994470033951i</v>
      </c>
      <c r="I1840" t="str">
        <f t="shared" si="918"/>
        <v>669.944633378023i</v>
      </c>
      <c r="J1840" t="str">
        <f t="shared" si="912"/>
        <v>-606.53061884167+146.562447554844i</v>
      </c>
      <c r="K1840" t="str">
        <f t="shared" si="919"/>
        <v>0.252179832706879-1.043615145236i</v>
      </c>
      <c r="L1840" t="str">
        <f t="shared" si="920"/>
        <v>0.0187291858471677-0.0658142390314906i</v>
      </c>
      <c r="M1840" t="str">
        <f t="shared" si="921"/>
        <v>0.270909018554047-1.10942938426749i</v>
      </c>
      <c r="N1840" t="str">
        <f t="shared" si="922"/>
        <v>-1.74792562327615i</v>
      </c>
      <c r="O1840" t="str">
        <f t="shared" si="923"/>
        <v>-0.176204516068856-0.984353579013629i</v>
      </c>
      <c r="P1840" t="str">
        <f t="shared" si="924"/>
        <v>1.17620451606886+0.984353579013629i</v>
      </c>
      <c r="Q1840" t="str">
        <f t="shared" si="925"/>
        <v>-1.17620451606886+0.763572044262521i</v>
      </c>
      <c r="R1840" t="str">
        <f t="shared" si="926"/>
        <v>-0.321297942617498-1.04547099511682i</v>
      </c>
      <c r="S1840" t="str">
        <f t="shared" si="927"/>
        <v>0.180621717764563i</v>
      </c>
      <c r="T1840" t="str">
        <f t="shared" si="928"/>
        <v>0.188834767011027-0.0580333863097925i</v>
      </c>
      <c r="U1840" t="str">
        <f t="shared" si="929"/>
        <v>0.0000333333333333334-0.00066164036438725i</v>
      </c>
      <c r="V1840" t="str">
        <f t="shared" si="930"/>
        <v>6.66666666666667E-06-0.0066164036438725i</v>
      </c>
      <c r="W1840" t="str">
        <f t="shared" si="931"/>
        <v>0.0000276026398348678-0.000601612410733837i</v>
      </c>
      <c r="X1840" t="str">
        <f t="shared" si="932"/>
        <v>0.0000336133160649048-0.000600998888334396i</v>
      </c>
      <c r="Y1840" t="str">
        <f t="shared" si="933"/>
        <v>0.009+1.07191141340484i</v>
      </c>
      <c r="Z1840" t="str">
        <f t="shared" si="934"/>
        <v>-0.00672827668787734-0.0004332455247064i</v>
      </c>
      <c r="AA1840" t="str">
        <f t="shared" si="935"/>
        <v>0.0944454869599173-11.2004388769119i</v>
      </c>
      <c r="AB1840" t="str">
        <f t="shared" si="936"/>
        <v>0.890626434075923-0.27371054983441i</v>
      </c>
      <c r="AC1840" t="str">
        <f t="shared" si="937"/>
        <v>0.937616206383493-1.06223779279273i</v>
      </c>
      <c r="AD1840" t="str">
        <f t="shared" si="938"/>
        <v>0.560810188893033+0.3434275401798i</v>
      </c>
      <c r="AE1840" t="str">
        <f t="shared" si="939"/>
        <v>-0.00362449767540924-0.00255364401711445i</v>
      </c>
      <c r="AF1840" t="str">
        <f t="shared" si="940"/>
        <v>-14.557313589148-1.94988702828415i</v>
      </c>
      <c r="AG1840" t="str">
        <f t="shared" si="941"/>
        <v>1.01411620869301-0.0226209639207407i</v>
      </c>
      <c r="AH1840" t="str">
        <f t="shared" si="942"/>
        <v>0.0461224293712651+0.0446545387758081i</v>
      </c>
      <c r="AI1840">
        <f t="shared" si="943"/>
        <v>-23.849651044642521</v>
      </c>
      <c r="AJ1840">
        <f t="shared" si="944"/>
        <v>44.073590930438648</v>
      </c>
      <c r="AK1840"/>
      <c r="AL1840"/>
      <c r="AM1840"/>
      <c r="AN1840"/>
    </row>
    <row r="1841" spans="1:40" x14ac:dyDescent="0.25">
      <c r="A1841"/>
      <c r="B1841">
        <f t="shared" si="910"/>
        <v>170700</v>
      </c>
      <c r="C1841" s="237" t="str">
        <f t="shared" si="913"/>
        <v>-2.62286345018682E-06+0.0143469388350114i</v>
      </c>
      <c r="D1841" s="208" t="str">
        <f t="shared" si="914"/>
        <v>-5.95702606562574+0.109993197735087i</v>
      </c>
      <c r="E1841" t="str">
        <f t="shared" si="915"/>
        <v>2870</v>
      </c>
      <c r="F1841" t="str">
        <f t="shared" si="916"/>
        <v>0.777000777000777</v>
      </c>
      <c r="G1841" t="str">
        <f t="shared" si="911"/>
        <v>0.777000777000777</v>
      </c>
      <c r="H1841" t="str">
        <f t="shared" si="917"/>
        <v>8.60087342608885+2.05888968658321i</v>
      </c>
      <c r="I1841" t="str">
        <f t="shared" si="918"/>
        <v>670.337332459722i</v>
      </c>
      <c r="J1841" t="str">
        <f t="shared" si="912"/>
        <v>-607.243055741883+146.648357547548i</v>
      </c>
      <c r="K1841" t="str">
        <f t="shared" si="919"/>
        <v>0.251899812111161-1.04306938178692i</v>
      </c>
      <c r="L1841" t="str">
        <f t="shared" si="920"/>
        <v>0.0187088900050022-0.065781455867374i</v>
      </c>
      <c r="M1841" t="str">
        <f t="shared" si="921"/>
        <v>0.270608702116163-1.10885083765429i</v>
      </c>
      <c r="N1841" t="str">
        <f t="shared" si="922"/>
        <v>-1.74895019867081i</v>
      </c>
      <c r="O1841" t="str">
        <f t="shared" si="923"/>
        <v>-0.17721296786335-0.984172527568751i</v>
      </c>
      <c r="P1841" t="str">
        <f t="shared" si="924"/>
        <v>1.17721296786335+0.984172527568751i</v>
      </c>
      <c r="Q1841" t="str">
        <f t="shared" si="925"/>
        <v>-1.17721296786335+0.764777671102059i</v>
      </c>
      <c r="R1841" t="str">
        <f t="shared" si="926"/>
        <v>-0.32128294311611-1.04474091107079i</v>
      </c>
      <c r="S1841" t="str">
        <f t="shared" si="927"/>
        <v>0.180727592159501i</v>
      </c>
      <c r="T1841" t="str">
        <f t="shared" si="928"/>
        <v>0.188813509288347-0.0580646927112925i</v>
      </c>
      <c r="U1841" t="str">
        <f t="shared" si="929"/>
        <v>0.0000333333333333334-0.000661252760190187i</v>
      </c>
      <c r="V1841" t="str">
        <f t="shared" si="930"/>
        <v>6.66666666666667E-06-0.00661252760190188i</v>
      </c>
      <c r="W1841" t="str">
        <f t="shared" si="931"/>
        <v>0.0000276026390539472-0.000601260114303681i</v>
      </c>
      <c r="X1841" t="str">
        <f t="shared" si="932"/>
        <v>0.0000336062636444791-0.000600647021822642i</v>
      </c>
      <c r="Y1841" t="str">
        <f t="shared" si="933"/>
        <v>0.009+1.07253973193556i</v>
      </c>
      <c r="Z1841" t="str">
        <f t="shared" si="934"/>
        <v>-0.00672039503246173-0.000432846019818839i</v>
      </c>
      <c r="AA1841" t="str">
        <f t="shared" si="935"/>
        <v>0.0943346729733098-11.1938709825782i</v>
      </c>
      <c r="AB1841" t="str">
        <f t="shared" si="936"/>
        <v>0.890526173461595-0.273858204364204i</v>
      </c>
      <c r="AC1841" t="str">
        <f t="shared" si="937"/>
        <v>0.937316232693168-1.06156910664282i</v>
      </c>
      <c r="AD1841" t="str">
        <f t="shared" si="938"/>
        <v>0.561171415041705+0.343388946172736i</v>
      </c>
      <c r="AE1841" t="str">
        <f t="shared" si="939"/>
        <v>-0.00362265905140514-0.00255061018149843i</v>
      </c>
      <c r="AF1841" t="str">
        <f t="shared" si="940"/>
        <v>-14.5578994917146-1.94889648884812i</v>
      </c>
      <c r="AG1841" t="str">
        <f t="shared" si="941"/>
        <v>1.01410637792564-0.0226224187052352i</v>
      </c>
      <c r="AH1841" t="str">
        <f t="shared" si="942"/>
        <v>0.0461079295090068+0.0446055641124037i</v>
      </c>
      <c r="AI1841">
        <f t="shared" si="943"/>
        <v>-23.855671038462567</v>
      </c>
      <c r="AJ1841">
        <f t="shared" si="944"/>
        <v>44.051173930170577</v>
      </c>
      <c r="AK1841"/>
      <c r="AL1841"/>
      <c r="AM1841"/>
      <c r="AN1841"/>
    </row>
    <row r="1842" spans="1:40" x14ac:dyDescent="0.25">
      <c r="A1842"/>
      <c r="B1842">
        <f t="shared" ref="B1842:B1905" si="945">B1841+100</f>
        <v>170800</v>
      </c>
      <c r="C1842" s="237" t="str">
        <f t="shared" si="913"/>
        <v>-2.61979308069563E-06+0.0143385389884794i</v>
      </c>
      <c r="D1842" s="208" t="str">
        <f t="shared" si="914"/>
        <v>-5.95702604208625+0.109928798911675i</v>
      </c>
      <c r="E1842" t="str">
        <f t="shared" si="915"/>
        <v>2870</v>
      </c>
      <c r="F1842" t="str">
        <f t="shared" si="916"/>
        <v>0.777000777000777</v>
      </c>
      <c r="G1842" t="str">
        <f t="shared" si="911"/>
        <v>0.777000777000777</v>
      </c>
      <c r="H1842" t="str">
        <f t="shared" si="917"/>
        <v>8.60145840955447+2.05783566420316i</v>
      </c>
      <c r="I1842" t="str">
        <f t="shared" si="918"/>
        <v>670.730031541421i</v>
      </c>
      <c r="J1842" t="str">
        <f t="shared" si="912"/>
        <v>-607.955910126361+146.734267540253i</v>
      </c>
      <c r="K1842" t="str">
        <f t="shared" si="919"/>
        <v>0.251620249149022-1.04252415023403i</v>
      </c>
      <c r="L1842" t="str">
        <f t="shared" si="920"/>
        <v>0.018688626247659-0.0657487019711421i</v>
      </c>
      <c r="M1842" t="str">
        <f t="shared" si="921"/>
        <v>0.270308875396681-1.10827285220517i</v>
      </c>
      <c r="N1842" t="str">
        <f t="shared" si="922"/>
        <v>-1.74997477406546i</v>
      </c>
      <c r="O1842" t="str">
        <f t="shared" si="923"/>
        <v>-0.178221233627697-0.98399044298419i</v>
      </c>
      <c r="P1842" t="str">
        <f t="shared" si="924"/>
        <v>1.1782212336277+0.98399044298419i</v>
      </c>
      <c r="Q1842" t="str">
        <f t="shared" si="925"/>
        <v>-1.1782212336277+0.76598433108127i</v>
      </c>
      <c r="R1842" t="str">
        <f t="shared" si="926"/>
        <v>-0.321267932648763-1.04401160865575i</v>
      </c>
      <c r="S1842" t="str">
        <f t="shared" si="927"/>
        <v>0.180833466554439i</v>
      </c>
      <c r="T1842" t="str">
        <f t="shared" si="928"/>
        <v>0.188792238316296-0.0580959939536538i</v>
      </c>
      <c r="U1842" t="str">
        <f t="shared" si="929"/>
        <v>0.0000333333333333332-0.000660865609862204i</v>
      </c>
      <c r="V1842" t="str">
        <f t="shared" si="930"/>
        <v>6.66666666666667E-06-0.00660865609862208i</v>
      </c>
      <c r="W1842" t="str">
        <f t="shared" si="931"/>
        <v>0.000027602638272569-0.000600908230481774i</v>
      </c>
      <c r="X1842" t="str">
        <f t="shared" si="932"/>
        <v>0.0000335992236041015-0.000600295567291738i</v>
      </c>
      <c r="Y1842" t="str">
        <f t="shared" si="933"/>
        <v>0.009+1.07316805046627i</v>
      </c>
      <c r="Z1842" t="str">
        <f t="shared" si="934"/>
        <v>-0.0067125272222443-0.000432447238725904i</v>
      </c>
      <c r="AA1842" t="str">
        <f t="shared" si="935"/>
        <v>0.0942240540119222-11.187310790253i</v>
      </c>
      <c r="AB1842" t="str">
        <f t="shared" si="936"/>
        <v>0.890425850357502-0.274005834561268i</v>
      </c>
      <c r="AC1842" t="str">
        <f t="shared" si="937"/>
        <v>0.937016782444195-1.06090100584531i</v>
      </c>
      <c r="AD1842" t="str">
        <f t="shared" si="938"/>
        <v>0.561532634018791+0.343349988721675i</v>
      </c>
      <c r="AE1842" t="str">
        <f t="shared" si="939"/>
        <v>-0.00362082233749041-0.00254757938308742i</v>
      </c>
      <c r="AF1842" t="str">
        <f t="shared" si="940"/>
        <v>-14.5584844516407-1.94790686529148i</v>
      </c>
      <c r="AG1842" t="str">
        <f t="shared" si="941"/>
        <v>1.01409654395193-0.0226238715292742i</v>
      </c>
      <c r="AH1842" t="str">
        <f t="shared" si="942"/>
        <v>0.0460934365485851+0.0445566369232757i</v>
      </c>
      <c r="AI1842">
        <f t="shared" si="943"/>
        <v>-23.861688732305172</v>
      </c>
      <c r="AJ1842">
        <f t="shared" si="944"/>
        <v>44.028752046700099</v>
      </c>
      <c r="AK1842"/>
      <c r="AL1842"/>
      <c r="AM1842"/>
      <c r="AN1842"/>
    </row>
    <row r="1843" spans="1:40" x14ac:dyDescent="0.25">
      <c r="A1843"/>
      <c r="B1843">
        <f t="shared" si="945"/>
        <v>170900</v>
      </c>
      <c r="C1843" s="237" t="str">
        <f t="shared" si="913"/>
        <v>-2.61672809939223E-06+0.0143301489720768i</v>
      </c>
      <c r="D1843" s="208" t="str">
        <f t="shared" si="914"/>
        <v>-5.95702601858805+0.109864475452589i</v>
      </c>
      <c r="E1843" t="str">
        <f t="shared" si="915"/>
        <v>2870</v>
      </c>
      <c r="F1843" t="str">
        <f t="shared" si="916"/>
        <v>0.777000777000777</v>
      </c>
      <c r="G1843" t="str">
        <f t="shared" si="911"/>
        <v>0.777000777000777</v>
      </c>
      <c r="H1843" t="str">
        <f t="shared" si="917"/>
        <v>8.60204245231107+2.05678263196944i</v>
      </c>
      <c r="I1843" t="str">
        <f t="shared" si="918"/>
        <v>671.12273062312i</v>
      </c>
      <c r="J1843" t="str">
        <f t="shared" si="912"/>
        <v>-608.669181995106+146.820177532959i</v>
      </c>
      <c r="K1843" t="str">
        <f t="shared" si="919"/>
        <v>0.251341142843006-1.04197944987245i</v>
      </c>
      <c r="L1843" t="str">
        <f t="shared" si="920"/>
        <v>0.018668394509517-0.0657159773100597i</v>
      </c>
      <c r="M1843" t="str">
        <f t="shared" si="921"/>
        <v>0.270009537352523-1.10769542718251i</v>
      </c>
      <c r="N1843" t="str">
        <f t="shared" si="922"/>
        <v>-1.75099934946011i</v>
      </c>
      <c r="O1843" t="str">
        <f t="shared" si="923"/>
        <v>-0.179229312303477-0.983807325451088i</v>
      </c>
      <c r="P1843" t="str">
        <f t="shared" si="924"/>
        <v>1.17922931230348+0.983807325451088i</v>
      </c>
      <c r="Q1843" t="str">
        <f t="shared" si="925"/>
        <v>-1.17922931230348+0.767192024009022i</v>
      </c>
      <c r="R1843" t="str">
        <f t="shared" si="926"/>
        <v>-0.321252911211264-1.0432830864922i</v>
      </c>
      <c r="S1843" t="str">
        <f t="shared" si="927"/>
        <v>0.180939340949377i</v>
      </c>
      <c r="T1843" t="str">
        <f t="shared" si="928"/>
        <v>0.188770954093531-0.0581272900326348i</v>
      </c>
      <c r="U1843" t="str">
        <f t="shared" si="929"/>
        <v>0.0000333333333333333-0.000660478912606581i</v>
      </c>
      <c r="V1843" t="str">
        <f t="shared" si="930"/>
        <v>6.66666666666667E-06-0.00660478912606581i</v>
      </c>
      <c r="W1843" t="str">
        <f t="shared" si="931"/>
        <v>0.0000276026374907332-0.000600556758543822i</v>
      </c>
      <c r="X1843" t="str">
        <f t="shared" si="932"/>
        <v>0.0000335921959148079-0.000599944524018789i</v>
      </c>
      <c r="Y1843" t="str">
        <f t="shared" si="933"/>
        <v>0.009+1.07379636899699i</v>
      </c>
      <c r="Z1843" t="str">
        <f t="shared" si="934"/>
        <v>-0.00670467322481281-0.000432049179557438i</v>
      </c>
      <c r="AA1843" t="str">
        <f t="shared" si="935"/>
        <v>0.09411362961812-11.1807582863897i</v>
      </c>
      <c r="AB1843" t="str">
        <f t="shared" si="936"/>
        <v>0.890325464757312-0.274153440405597i</v>
      </c>
      <c r="AC1843" t="str">
        <f t="shared" si="937"/>
        <v>0.936717854548659-1.06023348962334i</v>
      </c>
      <c r="AD1843" t="str">
        <f t="shared" si="938"/>
        <v>0.561893845474564+0.343310667794123i</v>
      </c>
      <c r="AE1843" t="str">
        <f t="shared" si="939"/>
        <v>-0.00361898752858665-0.00254455161708752i</v>
      </c>
      <c r="AF1843" t="str">
        <f t="shared" si="940"/>
        <v>-14.5590684708991-1.94691815651685i</v>
      </c>
      <c r="AG1843" t="str">
        <f t="shared" si="941"/>
        <v>1.01408670677607-0.0226253223820987i</v>
      </c>
      <c r="AH1843" t="str">
        <f t="shared" si="942"/>
        <v>0.0460789504631416+0.0445077571337808i</v>
      </c>
      <c r="AI1843">
        <f t="shared" si="943"/>
        <v>-23.867704130044519</v>
      </c>
      <c r="AJ1843">
        <f t="shared" si="944"/>
        <v>44.006325285274841</v>
      </c>
      <c r="AK1843"/>
      <c r="AL1843"/>
      <c r="AM1843"/>
      <c r="AN1843"/>
    </row>
    <row r="1844" spans="1:40" x14ac:dyDescent="0.25">
      <c r="A1844"/>
      <c r="B1844">
        <f t="shared" si="945"/>
        <v>171000</v>
      </c>
      <c r="C1844" s="237" t="str">
        <f t="shared" si="913"/>
        <v>-2.61366849367634E-06+0.014321768768558i</v>
      </c>
      <c r="D1844" s="208" t="str">
        <f t="shared" si="914"/>
        <v>-5.95702599513108+0.109800227225611i</v>
      </c>
      <c r="E1844" t="str">
        <f t="shared" si="915"/>
        <v>2870</v>
      </c>
      <c r="F1844" t="str">
        <f t="shared" si="916"/>
        <v>0.777000777000777</v>
      </c>
      <c r="G1844" t="str">
        <f t="shared" si="911"/>
        <v>0.777000777000777</v>
      </c>
      <c r="H1844" t="str">
        <f t="shared" si="917"/>
        <v>8.60262555632661+2.05573058865375i</v>
      </c>
      <c r="I1844" t="str">
        <f t="shared" si="918"/>
        <v>671.515429704818i</v>
      </c>
      <c r="J1844" t="str">
        <f t="shared" si="912"/>
        <v>-609.382871348117+146.906087525664i</v>
      </c>
      <c r="K1844" t="str">
        <f t="shared" si="919"/>
        <v>0.251062492218208-1.04143527999831i</v>
      </c>
      <c r="L1844" t="str">
        <f t="shared" si="920"/>
        <v>0.0186481947251167-0.0656832818514217i</v>
      </c>
      <c r="M1844" t="str">
        <f t="shared" si="921"/>
        <v>0.269710686943325-1.10711856184973i</v>
      </c>
      <c r="N1844" t="str">
        <f t="shared" si="922"/>
        <v>-1.75202392485476i</v>
      </c>
      <c r="O1844" t="str">
        <f t="shared" si="923"/>
        <v>-0.180237202832452-0.983623175161674i</v>
      </c>
      <c r="P1844" t="str">
        <f t="shared" si="924"/>
        <v>1.18023720283245+0.983623175161674i</v>
      </c>
      <c r="Q1844" t="str">
        <f t="shared" si="925"/>
        <v>-1.18023720283245+0.768400749693086i</v>
      </c>
      <c r="R1844" t="str">
        <f t="shared" si="926"/>
        <v>-0.321237878799422-1.04255534320388i</v>
      </c>
      <c r="S1844" t="str">
        <f t="shared" si="927"/>
        <v>0.181045215344315i</v>
      </c>
      <c r="T1844" t="str">
        <f t="shared" si="928"/>
        <v>0.188749656618713-0.0581585809439923i</v>
      </c>
      <c r="U1844" t="str">
        <f t="shared" si="929"/>
        <v>0.0000333333333333333-0.000660092667628449i</v>
      </c>
      <c r="V1844" t="str">
        <f t="shared" si="930"/>
        <v>6.66666666666667E-06-0.00660092667628449i</v>
      </c>
      <c r="W1844" t="str">
        <f t="shared" si="931"/>
        <v>0.0000276026367084399-0.000600205697767219i</v>
      </c>
      <c r="X1844" t="str">
        <f t="shared" si="932"/>
        <v>0.0000335851805477194-0.00059959389128257i</v>
      </c>
      <c r="Y1844" t="str">
        <f t="shared" si="933"/>
        <v>0.009+1.07442468752771i</v>
      </c>
      <c r="Z1844" t="str">
        <f t="shared" si="934"/>
        <v>-0.00669683300784976-0.00043165184044943i</v>
      </c>
      <c r="AA1844" t="str">
        <f t="shared" si="935"/>
        <v>0.0940033993356142-11.1742134574734i</v>
      </c>
      <c r="AB1844" t="str">
        <f t="shared" si="936"/>
        <v>0.890225016654707-0.274301021877179i</v>
      </c>
      <c r="AC1844" t="str">
        <f t="shared" si="937"/>
        <v>0.9364194479215-1.05956655720116i</v>
      </c>
      <c r="AD1844" t="str">
        <f t="shared" si="938"/>
        <v>0.562255049059228+0.343270983357902i</v>
      </c>
      <c r="AE1844" t="str">
        <f t="shared" si="939"/>
        <v>-0.00361715461963069-0.00254152687871664i</v>
      </c>
      <c r="AF1844" t="str">
        <f t="shared" si="940"/>
        <v>-14.5596515514577-1.94593036142814i</v>
      </c>
      <c r="AG1844" t="str">
        <f t="shared" si="941"/>
        <v>1.01407686640229-0.0226267712529719i</v>
      </c>
      <c r="AH1844" t="str">
        <f t="shared" si="942"/>
        <v>0.0460644712259+0.0444589246694538i</v>
      </c>
      <c r="AI1844">
        <f t="shared" si="943"/>
        <v>-23.873717235548892</v>
      </c>
      <c r="AJ1844">
        <f t="shared" si="944"/>
        <v>43.98389365112817</v>
      </c>
      <c r="AK1844"/>
      <c r="AL1844"/>
      <c r="AM1844"/>
      <c r="AN1844"/>
    </row>
    <row r="1845" spans="1:40" x14ac:dyDescent="0.25">
      <c r="A1845"/>
      <c r="B1845">
        <f t="shared" si="945"/>
        <v>171100</v>
      </c>
      <c r="C1845" s="237" t="str">
        <f t="shared" si="913"/>
        <v>-2.61061425098447E-06+0.0143133983607172i</v>
      </c>
      <c r="D1845" s="208" t="str">
        <f t="shared" si="914"/>
        <v>-5.95702597171522+0.109736054098832i</v>
      </c>
      <c r="E1845" t="str">
        <f t="shared" si="915"/>
        <v>2870</v>
      </c>
      <c r="F1845" t="str">
        <f t="shared" si="916"/>
        <v>0.777000777000777</v>
      </c>
      <c r="G1845" t="str">
        <f t="shared" si="911"/>
        <v>0.777000777000777</v>
      </c>
      <c r="H1845" t="str">
        <f t="shared" si="917"/>
        <v>8.60320772356394+2.05467953302932i</v>
      </c>
      <c r="I1845" t="str">
        <f t="shared" si="918"/>
        <v>671.908128786517i</v>
      </c>
      <c r="J1845" t="str">
        <f t="shared" si="912"/>
        <v>-610.096978185394+146.991997518368i</v>
      </c>
      <c r="K1845" t="str">
        <f t="shared" si="919"/>
        <v>0.250784296302272-1.04089163990882i</v>
      </c>
      <c r="L1845" t="str">
        <f t="shared" si="920"/>
        <v>0.0186280268291603-0.0656506155625532i</v>
      </c>
      <c r="M1845" t="str">
        <f t="shared" si="921"/>
        <v>0.269412323131432-1.10654225547137i</v>
      </c>
      <c r="N1845" t="str">
        <f t="shared" si="922"/>
        <v>-1.75304850024941i</v>
      </c>
      <c r="O1845" t="str">
        <f t="shared" si="923"/>
        <v>-0.181244904156587-0.983437992309261i</v>
      </c>
      <c r="P1845" t="str">
        <f t="shared" si="924"/>
        <v>1.18124490415659+0.983437992309261i</v>
      </c>
      <c r="Q1845" t="str">
        <f t="shared" si="925"/>
        <v>-1.18124490415659+0.769610507940149i</v>
      </c>
      <c r="R1845" t="str">
        <f t="shared" si="926"/>
        <v>-0.32122283540906-1.04182837741771i</v>
      </c>
      <c r="S1845" t="str">
        <f t="shared" si="927"/>
        <v>0.181151089739254i</v>
      </c>
      <c r="T1845" t="str">
        <f t="shared" si="928"/>
        <v>0.188728345890497-0.0581898666834842i</v>
      </c>
      <c r="U1845" t="str">
        <f t="shared" si="929"/>
        <v>0.0000333333333333334-0.000659706874134804i</v>
      </c>
      <c r="V1845" t="str">
        <f t="shared" si="930"/>
        <v>6.66666666666667E-06-0.00659706874134804i</v>
      </c>
      <c r="W1845" t="str">
        <f t="shared" si="931"/>
        <v>0.0000276026359256892-0.00059985504743105i</v>
      </c>
      <c r="X1845" t="str">
        <f t="shared" si="932"/>
        <v>0.000033578177474041-0.000599243668363551i</v>
      </c>
      <c r="Y1845" t="str">
        <f t="shared" si="933"/>
        <v>0.009+1.07505300605843i</v>
      </c>
      <c r="Z1845" t="str">
        <f t="shared" si="934"/>
        <v>-0.00668900653913224-0.000431255219543974i</v>
      </c>
      <c r="AA1845" t="str">
        <f t="shared" si="935"/>
        <v>0.093893362709455-11.1676762900212i</v>
      </c>
      <c r="AB1845" t="str">
        <f t="shared" si="936"/>
        <v>0.890124506043346-0.274448578956006i</v>
      </c>
      <c r="AC1845" t="str">
        <f t="shared" si="937"/>
        <v>0.936121561480465-1.0589002078042i</v>
      </c>
      <c r="AD1845" t="str">
        <f t="shared" si="938"/>
        <v>0.562616244422879+0.343230935381146i</v>
      </c>
      <c r="AE1845" t="str">
        <f t="shared" si="939"/>
        <v>-0.00361532360557459-0.00253850516320456i</v>
      </c>
      <c r="AF1845" t="str">
        <f t="shared" si="940"/>
        <v>-14.5602336952792-1.94494347893049i</v>
      </c>
      <c r="AG1845" t="str">
        <f t="shared" si="941"/>
        <v>1.01406702283479-0.0226282181311782i</v>
      </c>
      <c r="AH1845" t="str">
        <f t="shared" si="942"/>
        <v>0.046049998810168+0.0444101394560101i</v>
      </c>
      <c r="AI1845">
        <f t="shared" si="943"/>
        <v>-23.879728052680221</v>
      </c>
      <c r="AJ1845">
        <f t="shared" si="944"/>
        <v>43.961457149479813</v>
      </c>
      <c r="AK1845"/>
      <c r="AL1845"/>
      <c r="AM1845"/>
      <c r="AN1845"/>
    </row>
    <row r="1846" spans="1:40" x14ac:dyDescent="0.25">
      <c r="A1846"/>
      <c r="B1846">
        <f t="shared" si="945"/>
        <v>171200</v>
      </c>
      <c r="C1846" s="237" t="str">
        <f t="shared" si="913"/>
        <v>-2.60756535878996E-06+0.0143050377313894i</v>
      </c>
      <c r="D1846" s="208" t="str">
        <f t="shared" si="914"/>
        <v>-5.95702594834038+0.109671955940652i</v>
      </c>
      <c r="E1846" t="str">
        <f t="shared" si="915"/>
        <v>2870</v>
      </c>
      <c r="F1846" t="str">
        <f t="shared" si="916"/>
        <v>0.777000777000777</v>
      </c>
      <c r="G1846" t="str">
        <f t="shared" si="911"/>
        <v>0.777000777000777</v>
      </c>
      <c r="H1846" t="str">
        <f t="shared" si="917"/>
        <v>8.60378895598095+2.05362946387099i</v>
      </c>
      <c r="I1846" t="str">
        <f t="shared" si="918"/>
        <v>672.300827868216i</v>
      </c>
      <c r="J1846" t="str">
        <f t="shared" si="912"/>
        <v>-610.811502506937+147.077907511074i</v>
      </c>
      <c r="K1846" t="str">
        <f t="shared" si="919"/>
        <v>0.250506554125386-1.04034852890222i</v>
      </c>
      <c r="L1846" t="str">
        <f t="shared" si="920"/>
        <v>0.0186078907565114-0.0656179784108105i</v>
      </c>
      <c r="M1846" t="str">
        <f t="shared" si="921"/>
        <v>0.269114444881897-1.10596650731303i</v>
      </c>
      <c r="N1846" t="str">
        <f t="shared" si="922"/>
        <v>-1.75407307564407i</v>
      </c>
      <c r="O1846" t="str">
        <f t="shared" si="923"/>
        <v>-0.18225241521805-0.983251777088243i</v>
      </c>
      <c r="P1846" t="str">
        <f t="shared" si="924"/>
        <v>1.18225241521805+0.983251777088243i</v>
      </c>
      <c r="Q1846" t="str">
        <f t="shared" si="925"/>
        <v>-1.18225241521805+0.770821298555827i</v>
      </c>
      <c r="R1846" t="str">
        <f t="shared" si="926"/>
        <v>-0.321207781035964-1.04110218776386i</v>
      </c>
      <c r="S1846" t="str">
        <f t="shared" si="927"/>
        <v>0.181256964134192i</v>
      </c>
      <c r="T1846" t="str">
        <f t="shared" si="928"/>
        <v>0.188707021907543-0.0582211472468591i</v>
      </c>
      <c r="U1846" t="str">
        <f t="shared" si="929"/>
        <v>0.0000333333333333334-0.000659321531334493i</v>
      </c>
      <c r="V1846" t="str">
        <f t="shared" si="930"/>
        <v>6.66666666666667E-06-0.00659321531334493i</v>
      </c>
      <c r="W1846" t="str">
        <f t="shared" si="931"/>
        <v>0.0000276026351424807-0.000599504806816087i</v>
      </c>
      <c r="X1846" t="str">
        <f t="shared" si="932"/>
        <v>0.0000335711866650616-0.000598893854543882i</v>
      </c>
      <c r="Y1846" t="str">
        <f t="shared" si="933"/>
        <v>0.009+1.07568132458915i</v>
      </c>
      <c r="Z1846" t="str">
        <f t="shared" si="934"/>
        <v>-0.00668119378653144-0.000430859314989234i</v>
      </c>
      <c r="AA1846" t="str">
        <f t="shared" si="935"/>
        <v>0.0937835192860231-11.1611467705814i</v>
      </c>
      <c r="AB1846" t="str">
        <f t="shared" si="936"/>
        <v>0.890023932916907-0.274596111622027i</v>
      </c>
      <c r="AC1846" t="str">
        <f t="shared" si="937"/>
        <v>0.935824194146184-1.05823444065901i</v>
      </c>
      <c r="AD1846" t="str">
        <f t="shared" si="938"/>
        <v>0.56297743121552+0.343190523832307i</v>
      </c>
      <c r="AE1846" t="str">
        <f t="shared" si="939"/>
        <v>-0.00361349448138538-0.0025354864657928i</v>
      </c>
      <c r="AF1846" t="str">
        <f t="shared" si="940"/>
        <v>-14.5608149043213-1.94395750793034i</v>
      </c>
      <c r="AG1846" t="str">
        <f t="shared" si="941"/>
        <v>1.01405717607779-0.0226296630060228i</v>
      </c>
      <c r="AH1846" t="str">
        <f t="shared" si="942"/>
        <v>0.0460355331893333+0.0443614014193427i</v>
      </c>
      <c r="AI1846">
        <f t="shared" si="943"/>
        <v>-23.885736585294669</v>
      </c>
      <c r="AJ1846">
        <f t="shared" si="944"/>
        <v>43.939015785536526</v>
      </c>
      <c r="AK1846"/>
      <c r="AL1846"/>
      <c r="AM1846"/>
      <c r="AN1846"/>
    </row>
    <row r="1847" spans="1:40" x14ac:dyDescent="0.25">
      <c r="A1847"/>
      <c r="B1847">
        <f t="shared" si="945"/>
        <v>171300</v>
      </c>
      <c r="C1847" s="237" t="str">
        <f t="shared" si="913"/>
        <v>-2.60452180460253E-06+0.0142966868634492i</v>
      </c>
      <c r="D1847" s="208" t="str">
        <f t="shared" si="914"/>
        <v>-5.95702592500646+0.109607932619777i</v>
      </c>
      <c r="E1847" t="str">
        <f t="shared" si="915"/>
        <v>2870</v>
      </c>
      <c r="F1847" t="str">
        <f t="shared" si="916"/>
        <v>0.777000777000777</v>
      </c>
      <c r="G1847" t="str">
        <f t="shared" si="911"/>
        <v>0.777000777000777</v>
      </c>
      <c r="H1847" t="str">
        <f t="shared" si="917"/>
        <v>8.60436925553058+2.05258037995515i</v>
      </c>
      <c r="I1847" t="str">
        <f t="shared" si="918"/>
        <v>672.693526949914i</v>
      </c>
      <c r="J1847" t="str">
        <f t="shared" si="912"/>
        <v>-611.526444312747+147.163817503779i</v>
      </c>
      <c r="K1847" t="str">
        <f t="shared" si="919"/>
        <v>0.250229264720256-1.03980594627781i</v>
      </c>
      <c r="L1847" t="str">
        <f t="shared" si="920"/>
        <v>0.0185877864421946-0.0655853703635805i</v>
      </c>
      <c r="M1847" t="str">
        <f t="shared" si="921"/>
        <v>0.268817051162451-1.10539131664139i</v>
      </c>
      <c r="N1847" t="str">
        <f t="shared" si="922"/>
        <v>-1.75509765103872i</v>
      </c>
      <c r="O1847" t="str">
        <f t="shared" si="923"/>
        <v>-0.183259734959184-0.983064529694104i</v>
      </c>
      <c r="P1847" t="str">
        <f t="shared" si="924"/>
        <v>1.18325973495918+0.983064529694104i</v>
      </c>
      <c r="Q1847" t="str">
        <f t="shared" si="925"/>
        <v>-1.18325973495918+0.772033121344616i</v>
      </c>
      <c r="R1847" t="str">
        <f t="shared" si="926"/>
        <v>-0.321192715675943-1.04037677287567i</v>
      </c>
      <c r="S1847" t="str">
        <f t="shared" si="927"/>
        <v>0.18136283852913i</v>
      </c>
      <c r="T1847" t="str">
        <f t="shared" si="928"/>
        <v>0.188685684668507-0.0582524226298688i</v>
      </c>
      <c r="U1847" t="str">
        <f t="shared" si="929"/>
        <v>0.0000333333333333333-0.000658936638438205i</v>
      </c>
      <c r="V1847" t="str">
        <f t="shared" si="930"/>
        <v>6.66666666666667E-06-0.00658936638438205i</v>
      </c>
      <c r="W1847" t="str">
        <f t="shared" si="931"/>
        <v>0.0000276026343588146-0.000599154975204772i</v>
      </c>
      <c r="X1847" t="str">
        <f t="shared" si="932"/>
        <v>0.0000335642080921543-0.000598544449107381i</v>
      </c>
      <c r="Y1847" t="str">
        <f t="shared" si="933"/>
        <v>0.009+1.07630964311986i</v>
      </c>
      <c r="Z1847" t="str">
        <f t="shared" si="934"/>
        <v>-0.00667339471801236-0.000430464124939451i</v>
      </c>
      <c r="AA1847" t="str">
        <f t="shared" si="935"/>
        <v>0.0936738686130307-11.1546248857342i</v>
      </c>
      <c r="AB1847" t="str">
        <f t="shared" si="936"/>
        <v>0.889923297269053-0.274743619855204i</v>
      </c>
      <c r="AC1847" t="str">
        <f t="shared" si="937"/>
        <v>0.935527344842067-1.05756925499326i</v>
      </c>
      <c r="AD1847" t="str">
        <f t="shared" si="938"/>
        <v>0.563338609087084+0.343149748680149i</v>
      </c>
      <c r="AE1847" t="str">
        <f t="shared" si="939"/>
        <v>-0.00361166724204537-0.00253247078173464i</v>
      </c>
      <c r="AF1847" t="str">
        <f t="shared" si="940"/>
        <v>-14.561395180537-1.94297244733537i</v>
      </c>
      <c r="AG1847" t="str">
        <f t="shared" si="941"/>
        <v>1.01404732613551-0.0226311058668337i</v>
      </c>
      <c r="AH1847" t="str">
        <f t="shared" si="942"/>
        <v>0.0460210743368697+0.0443127104855239i</v>
      </c>
      <c r="AI1847">
        <f t="shared" si="943"/>
        <v>-23.891742837241825</v>
      </c>
      <c r="AJ1847">
        <f t="shared" si="944"/>
        <v>43.916569564489748</v>
      </c>
      <c r="AK1847"/>
      <c r="AL1847"/>
      <c r="AM1847"/>
      <c r="AN1847"/>
    </row>
    <row r="1848" spans="1:40" x14ac:dyDescent="0.25">
      <c r="A1848"/>
      <c r="B1848">
        <f t="shared" si="945"/>
        <v>171400</v>
      </c>
      <c r="C1848" s="237" t="str">
        <f t="shared" si="913"/>
        <v>-2.60148357596839E-06+0.0142883457398114i</v>
      </c>
      <c r="D1848" s="208" t="str">
        <f t="shared" si="914"/>
        <v>-5.95702590171337+0.109543984005221i</v>
      </c>
      <c r="E1848" t="str">
        <f t="shared" si="915"/>
        <v>2870</v>
      </c>
      <c r="F1848" t="str">
        <f t="shared" si="916"/>
        <v>0.777000777000777</v>
      </c>
      <c r="G1848" t="str">
        <f t="shared" si="911"/>
        <v>0.777000777000777</v>
      </c>
      <c r="H1848" t="str">
        <f t="shared" si="917"/>
        <v>8.60494862416075+2.0515322800598i</v>
      </c>
      <c r="I1848" t="str">
        <f t="shared" si="918"/>
        <v>673.086226031613i</v>
      </c>
      <c r="J1848" t="str">
        <f t="shared" si="912"/>
        <v>-612.241803602822+147.249727496484i</v>
      </c>
      <c r="K1848" t="str">
        <f t="shared" si="919"/>
        <v>0.249952427122122-1.03926389133593i</v>
      </c>
      <c r="L1848" t="str">
        <f t="shared" si="920"/>
        <v>0.0185677138213944-0.0655527913882803i</v>
      </c>
      <c r="M1848" t="str">
        <f t="shared" si="921"/>
        <v>0.268520140943516-1.10481668272421i</v>
      </c>
      <c r="N1848" t="str">
        <f t="shared" si="922"/>
        <v>-1.75612222643337i</v>
      </c>
      <c r="O1848" t="str">
        <f t="shared" si="923"/>
        <v>-0.18426686232256-0.982876250323406i</v>
      </c>
      <c r="P1848" t="str">
        <f t="shared" si="924"/>
        <v>1.18426686232256+0.982876250323406i</v>
      </c>
      <c r="Q1848" t="str">
        <f t="shared" si="925"/>
        <v>-1.18426686232256+0.773245976109964i</v>
      </c>
      <c r="R1848" t="str">
        <f t="shared" si="926"/>
        <v>-0.321177639324802-1.03965213138967i</v>
      </c>
      <c r="S1848" t="str">
        <f t="shared" si="927"/>
        <v>0.181468712924068i</v>
      </c>
      <c r="T1848" t="str">
        <f t="shared" si="928"/>
        <v>0.188664334172047-0.0582836928282623i</v>
      </c>
      <c r="U1848" t="str">
        <f t="shared" si="929"/>
        <v>0.0000333333333333333-0.000658552194658487i</v>
      </c>
      <c r="V1848" t="str">
        <f t="shared" si="930"/>
        <v>6.66666666666667E-06-0.00658552194658487i</v>
      </c>
      <c r="W1848" t="str">
        <f t="shared" si="931"/>
        <v>0.0000276026335746911-0.000598805551881241i</v>
      </c>
      <c r="X1848" t="str">
        <f t="shared" si="932"/>
        <v>0.0000335572417267756-0.000598195451339555i</v>
      </c>
      <c r="Y1848" t="str">
        <f t="shared" si="933"/>
        <v>0.009+1.07693796165058i</v>
      </c>
      <c r="Z1848" t="str">
        <f t="shared" si="934"/>
        <v>-0.00666560930163337-0.00043006964755487i</v>
      </c>
      <c r="AA1848" t="str">
        <f t="shared" si="935"/>
        <v>0.0935644102395047-11.1481106220906i</v>
      </c>
      <c r="AB1848" t="str">
        <f t="shared" si="936"/>
        <v>0.889822599093452-0.274891103635489i</v>
      </c>
      <c r="AC1848" t="str">
        <f t="shared" si="937"/>
        <v>0.935231012494341-1.05690465003578i</v>
      </c>
      <c r="AD1848" t="str">
        <f t="shared" si="938"/>
        <v>0.563699777687405+0.343108609893758i</v>
      </c>
      <c r="AE1848" t="str">
        <f t="shared" si="939"/>
        <v>-0.00360984188255177-0.0025294581062951i</v>
      </c>
      <c r="AF1848" t="str">
        <f t="shared" si="940"/>
        <v>-14.5619745258741-1.94198829605458i</v>
      </c>
      <c r="AG1848" t="str">
        <f t="shared" si="941"/>
        <v>1.01403747301217-0.0226325467029588i</v>
      </c>
      <c r="AH1848" t="str">
        <f t="shared" si="942"/>
        <v>0.0460066222263307+0.0442640665808041i</v>
      </c>
      <c r="AI1848">
        <f t="shared" si="943"/>
        <v>-23.897746812365376</v>
      </c>
      <c r="AJ1848">
        <f t="shared" si="944"/>
        <v>43.894118491518839</v>
      </c>
      <c r="AK1848"/>
      <c r="AL1848"/>
      <c r="AM1848"/>
      <c r="AN1848"/>
    </row>
    <row r="1849" spans="1:40" x14ac:dyDescent="0.25">
      <c r="A1849"/>
      <c r="B1849">
        <f t="shared" si="945"/>
        <v>171500</v>
      </c>
      <c r="C1849" s="237" t="str">
        <f t="shared" si="913"/>
        <v>-2.59845066047005E-06+0.0142800143434304i</v>
      </c>
      <c r="D1849" s="208" t="str">
        <f t="shared" si="914"/>
        <v>-5.95702587846102+0.1094801099663i</v>
      </c>
      <c r="E1849" t="str">
        <f t="shared" si="915"/>
        <v>2870</v>
      </c>
      <c r="F1849" t="str">
        <f t="shared" si="916"/>
        <v>0.777000777000777</v>
      </c>
      <c r="G1849" t="str">
        <f t="shared" si="911"/>
        <v>0.777000777000777</v>
      </c>
      <c r="H1849" t="str">
        <f t="shared" si="917"/>
        <v>8.60552706381451+2.05048516296448i</v>
      </c>
      <c r="I1849" t="str">
        <f t="shared" si="918"/>
        <v>673.478925113312i</v>
      </c>
      <c r="J1849" t="str">
        <f t="shared" si="912"/>
        <v>-612.957580377164+147.335637489189i</v>
      </c>
      <c r="K1849" t="str">
        <f t="shared" si="919"/>
        <v>0.249676040368733-1.03872236337797i</v>
      </c>
      <c r="L1849" t="str">
        <f t="shared" si="920"/>
        <v>0.0185476728294555-0.0655202414523585i</v>
      </c>
      <c r="M1849" t="str">
        <f t="shared" si="921"/>
        <v>0.268223713198188-1.10424260483033i</v>
      </c>
      <c r="N1849" t="str">
        <f t="shared" si="922"/>
        <v>-1.75714680182802i</v>
      </c>
      <c r="O1849" t="str">
        <f t="shared" si="923"/>
        <v>-0.185273796250941-0.982686939173797i</v>
      </c>
      <c r="P1849" t="str">
        <f t="shared" si="924"/>
        <v>1.18527379625094+0.982686939173797i</v>
      </c>
      <c r="Q1849" t="str">
        <f t="shared" si="925"/>
        <v>-1.18527379625094+0.774459862654223i</v>
      </c>
      <c r="R1849" t="str">
        <f t="shared" si="926"/>
        <v>-0.321162551978324-1.03892826194556i</v>
      </c>
      <c r="S1849" t="str">
        <f t="shared" si="927"/>
        <v>0.181574587319006i</v>
      </c>
      <c r="T1849" t="str">
        <f t="shared" si="928"/>
        <v>0.188642970416817-0.058314957837783i</v>
      </c>
      <c r="U1849" t="str">
        <f t="shared" si="929"/>
        <v>0.0000333333333333333-0.000658168199209708i</v>
      </c>
      <c r="V1849" t="str">
        <f t="shared" si="930"/>
        <v>6.66666666666667E-06-0.00658168199209708i</v>
      </c>
      <c r="W1849" t="str">
        <f t="shared" si="931"/>
        <v>0.0000276026327901101-0.000598456536131285i</v>
      </c>
      <c r="X1849" t="str">
        <f t="shared" si="932"/>
        <v>0.0000335502875404652-0.000597846860527559i</v>
      </c>
      <c r="Y1849" t="str">
        <f t="shared" si="933"/>
        <v>0.009+1.0775662801813i</v>
      </c>
      <c r="Z1849" t="str">
        <f t="shared" si="934"/>
        <v>-0.00665783750554618-0.000429675881001779i</v>
      </c>
      <c r="AA1849" t="str">
        <f t="shared" si="935"/>
        <v>0.0934551437158002-11.1416039662935i</v>
      </c>
      <c r="AB1849" t="str">
        <f t="shared" si="936"/>
        <v>0.889721838383758-0.275038562942806i</v>
      </c>
      <c r="AC1849" t="str">
        <f t="shared" si="937"/>
        <v>0.934935196032055-1.05624062501652i</v>
      </c>
      <c r="AD1849" t="str">
        <f t="shared" si="938"/>
        <v>0.56406093666622+0.343067107442524i</v>
      </c>
      <c r="AE1849" t="str">
        <f t="shared" si="939"/>
        <v>-0.00360801839791676-0.00252644843475082i</v>
      </c>
      <c r="AF1849" t="str">
        <f t="shared" si="940"/>
        <v>-14.5625529422755-1.94100505299818i</v>
      </c>
      <c r="AG1849" t="str">
        <f t="shared" si="941"/>
        <v>1.01402761671201-0.0226339855037682i</v>
      </c>
      <c r="AH1849" t="str">
        <f t="shared" si="942"/>
        <v>0.0459921768313509+0.0442154696316085i</v>
      </c>
      <c r="AI1849">
        <f t="shared" si="943"/>
        <v>-23.903748514503231</v>
      </c>
      <c r="AJ1849">
        <f t="shared" si="944"/>
        <v>43.871662571788399</v>
      </c>
      <c r="AK1849"/>
      <c r="AL1849"/>
      <c r="AM1849"/>
      <c r="AN1849"/>
    </row>
    <row r="1850" spans="1:40" x14ac:dyDescent="0.25">
      <c r="A1850"/>
      <c r="B1850">
        <f t="shared" si="945"/>
        <v>171600</v>
      </c>
      <c r="C1850" s="237" t="str">
        <f t="shared" si="913"/>
        <v>-2.59542304572614E-06+0.0142716926573006i</v>
      </c>
      <c r="D1850" s="208" t="str">
        <f t="shared" si="914"/>
        <v>-5.95702585524931+0.109416310372638i</v>
      </c>
      <c r="E1850" t="str">
        <f t="shared" si="915"/>
        <v>2870</v>
      </c>
      <c r="F1850" t="str">
        <f t="shared" si="916"/>
        <v>0.777000777000777</v>
      </c>
      <c r="G1850" t="str">
        <f t="shared" si="911"/>
        <v>0.777000777000777</v>
      </c>
      <c r="H1850" t="str">
        <f t="shared" si="917"/>
        <v>8.6061045764299+2.04943902745032i</v>
      </c>
      <c r="I1850" t="str">
        <f t="shared" si="918"/>
        <v>673.871624195011i</v>
      </c>
      <c r="J1850" t="str">
        <f t="shared" si="912"/>
        <v>-613.673774635772+147.421547481894i</v>
      </c>
      <c r="K1850" t="str">
        <f t="shared" si="919"/>
        <v>0.249400103500348-1.03818136170636i</v>
      </c>
      <c r="L1850" t="str">
        <f t="shared" si="920"/>
        <v>0.0185276634018817-0.0654877205232935i</v>
      </c>
      <c r="M1850" t="str">
        <f t="shared" si="921"/>
        <v>0.26792776690223-1.10366908222965i</v>
      </c>
      <c r="N1850" t="str">
        <f t="shared" si="922"/>
        <v>-1.75817137722267i</v>
      </c>
      <c r="O1850" t="str">
        <f t="shared" si="923"/>
        <v>-0.186280535687292-0.982496596444006i</v>
      </c>
      <c r="P1850" t="str">
        <f t="shared" si="924"/>
        <v>1.18628053568729+0.982496596444006i</v>
      </c>
      <c r="Q1850" t="str">
        <f t="shared" si="925"/>
        <v>-1.18628053568729+0.775674780778664i</v>
      </c>
      <c r="R1850" t="str">
        <f t="shared" si="926"/>
        <v>-0.321147453632302-1.03820516318623i</v>
      </c>
      <c r="S1850" t="str">
        <f t="shared" si="927"/>
        <v>0.181680461713945i</v>
      </c>
      <c r="T1850" t="str">
        <f t="shared" si="928"/>
        <v>0.188621593401476-0.0583462176541744i</v>
      </c>
      <c r="U1850" t="str">
        <f t="shared" si="929"/>
        <v>0.0000333333333333334-0.000657784651308072i</v>
      </c>
      <c r="V1850" t="str">
        <f t="shared" si="930"/>
        <v>6.66666666666667E-06-0.00657784651308072i</v>
      </c>
      <c r="W1850" t="str">
        <f t="shared" si="931"/>
        <v>0.0000276026320050715-0.00059810792724236i</v>
      </c>
      <c r="X1850" t="str">
        <f t="shared" si="932"/>
        <v>0.0000335433455048453-0.000597498675960214i</v>
      </c>
      <c r="Y1850" t="str">
        <f t="shared" si="933"/>
        <v>0.009+1.07819459871202i</v>
      </c>
      <c r="Z1850" t="str">
        <f t="shared" si="934"/>
        <v>-0.00665007929799517-0.000429282823452427i</v>
      </c>
      <c r="AA1850" t="str">
        <f t="shared" si="935"/>
        <v>0.0933460685935823-11.1351049050166i</v>
      </c>
      <c r="AB1850" t="str">
        <f t="shared" si="936"/>
        <v>0.889621015133645-0.275185997757079i</v>
      </c>
      <c r="AC1850" t="str">
        <f t="shared" si="937"/>
        <v>0.934639894387047-1.05557717916658i</v>
      </c>
      <c r="AD1850" t="str">
        <f t="shared" si="938"/>
        <v>0.564422085673185+0.343025241296166i</v>
      </c>
      <c r="AE1850" t="str">
        <f t="shared" si="939"/>
        <v>-0.00360619678316742-0.00252344176239012i</v>
      </c>
      <c r="AF1850" t="str">
        <f t="shared" si="940"/>
        <v>-14.5631304316792-1.94002271707768i</v>
      </c>
      <c r="AG1850" t="str">
        <f t="shared" si="941"/>
        <v>1.01401775723925-0.0226354222586525i</v>
      </c>
      <c r="AH1850" t="str">
        <f t="shared" si="942"/>
        <v>0.0459777381256472+0.0441669195645416i</v>
      </c>
      <c r="AI1850">
        <f t="shared" si="943"/>
        <v>-23.909747947486917</v>
      </c>
      <c r="AJ1850">
        <f t="shared" si="944"/>
        <v>43.849201810450531</v>
      </c>
      <c r="AK1850"/>
      <c r="AL1850"/>
      <c r="AM1850"/>
      <c r="AN1850"/>
    </row>
    <row r="1851" spans="1:40" x14ac:dyDescent="0.25">
      <c r="A1851"/>
      <c r="B1851">
        <f t="shared" si="945"/>
        <v>171700</v>
      </c>
      <c r="C1851" s="237" t="str">
        <f t="shared" si="913"/>
        <v>-2.59240071939149E-06+0.0142633806644561i</v>
      </c>
      <c r="D1851" s="208" t="str">
        <f t="shared" si="914"/>
        <v>-5.95702583207814+0.109352585094163i</v>
      </c>
      <c r="E1851" t="str">
        <f t="shared" si="915"/>
        <v>2870</v>
      </c>
      <c r="F1851" t="str">
        <f t="shared" si="916"/>
        <v>0.777000777000777</v>
      </c>
      <c r="G1851" t="str">
        <f t="shared" si="911"/>
        <v>0.777000777000777</v>
      </c>
      <c r="H1851" t="str">
        <f t="shared" si="917"/>
        <v>8.60668116394008+2.04839387230001i</v>
      </c>
      <c r="I1851" t="str">
        <f t="shared" si="918"/>
        <v>674.264323276709i</v>
      </c>
      <c r="J1851" t="str">
        <f t="shared" si="912"/>
        <v>-614.390386378646+147.507457474599i</v>
      </c>
      <c r="K1851" t="str">
        <f t="shared" si="919"/>
        <v>0.249124615559725-1.03764088562457i</v>
      </c>
      <c r="L1851" t="str">
        <f t="shared" si="920"/>
        <v>0.0185076854743361-0.0654552285685954i</v>
      </c>
      <c r="M1851" t="str">
        <f t="shared" si="921"/>
        <v>0.267632301034061-1.10309611419317i</v>
      </c>
      <c r="N1851" t="str">
        <f t="shared" si="922"/>
        <v>-1.75919595261733i</v>
      </c>
      <c r="O1851" t="str">
        <f t="shared" si="923"/>
        <v>-0.187287079574796-0.982305222333845i</v>
      </c>
      <c r="P1851" t="str">
        <f t="shared" si="924"/>
        <v>1.1872870795748+0.982305222333845i</v>
      </c>
      <c r="Q1851" t="str">
        <f t="shared" si="925"/>
        <v>-1.1872870795748+0.776890730283485i</v>
      </c>
      <c r="R1851" t="str">
        <f t="shared" si="926"/>
        <v>-0.32113234428253-1.03748283375768i</v>
      </c>
      <c r="S1851" t="str">
        <f t="shared" si="927"/>
        <v>0.181786336108883i</v>
      </c>
      <c r="T1851" t="str">
        <f t="shared" si="928"/>
        <v>0.18860020312467-0.0583774722731775i</v>
      </c>
      <c r="U1851" t="str">
        <f t="shared" si="929"/>
        <v>0.0000333333333333332-0.000657401550171605i</v>
      </c>
      <c r="V1851" t="str">
        <f t="shared" si="930"/>
        <v>6.66666666666667E-06-0.00657401550171605i</v>
      </c>
      <c r="W1851" t="str">
        <f t="shared" si="931"/>
        <v>0.0000276026312195751-0.00059775972450358i</v>
      </c>
      <c r="X1851" t="str">
        <f t="shared" si="932"/>
        <v>0.0000335364155916208-0.000597150896927993i</v>
      </c>
      <c r="Y1851" t="str">
        <f t="shared" si="933"/>
        <v>0.009+1.07882291724273i</v>
      </c>
      <c r="Z1851" t="str">
        <f t="shared" si="934"/>
        <v>-0.00664233464731734-0.000428890473085046i</v>
      </c>
      <c r="AA1851" t="str">
        <f t="shared" si="935"/>
        <v>0.0932371844258292-11.1286134249651i</v>
      </c>
      <c r="AB1851" t="str">
        <f t="shared" si="936"/>
        <v>0.889520129336728-0.275333408058221i</v>
      </c>
      <c r="AC1851" t="str">
        <f t="shared" si="937"/>
        <v>0.934345106493918-1.05491431171812i</v>
      </c>
      <c r="AD1851" t="str">
        <f t="shared" si="938"/>
        <v>0.564783224357878+0.342983011424693i</v>
      </c>
      <c r="AE1851" t="str">
        <f t="shared" si="939"/>
        <v>-0.00360437703334585-0.00252043808451282i</v>
      </c>
      <c r="AF1851" t="str">
        <f t="shared" si="940"/>
        <v>-14.5637069960182-1.93904128720585i</v>
      </c>
      <c r="AG1851" t="str">
        <f t="shared" si="941"/>
        <v>1.01400789459812-0.0226368569570248i</v>
      </c>
      <c r="AH1851" t="str">
        <f t="shared" si="942"/>
        <v>0.0459633060830198+0.0441184163063817i</v>
      </c>
      <c r="AI1851">
        <f t="shared" si="943"/>
        <v>-23.915745115141917</v>
      </c>
      <c r="AJ1851">
        <f t="shared" si="944"/>
        <v>43.82673621264091</v>
      </c>
      <c r="AK1851"/>
      <c r="AL1851"/>
      <c r="AM1851"/>
      <c r="AN1851"/>
    </row>
    <row r="1852" spans="1:40" x14ac:dyDescent="0.25">
      <c r="A1852"/>
      <c r="B1852">
        <f t="shared" si="945"/>
        <v>171800</v>
      </c>
      <c r="C1852" s="237" t="str">
        <f t="shared" si="913"/>
        <v>-2.58938366915668E-06+0.0142550783479701i</v>
      </c>
      <c r="D1852" s="208" t="str">
        <f t="shared" si="914"/>
        <v>-5.95702580894742+0.109288934001104i</v>
      </c>
      <c r="E1852" t="str">
        <f t="shared" si="915"/>
        <v>2870</v>
      </c>
      <c r="F1852" t="str">
        <f t="shared" si="916"/>
        <v>0.777000777000777</v>
      </c>
      <c r="G1852" t="str">
        <f t="shared" si="911"/>
        <v>0.777000777000777</v>
      </c>
      <c r="H1852" t="str">
        <f t="shared" si="917"/>
        <v>8.60725682827328+2.04734969629785i</v>
      </c>
      <c r="I1852" t="str">
        <f t="shared" si="918"/>
        <v>674.657022358408i</v>
      </c>
      <c r="J1852" t="str">
        <f t="shared" si="912"/>
        <v>-615.107415605786+147.593367467305i</v>
      </c>
      <c r="K1852" t="str">
        <f t="shared" si="919"/>
        <v>0.248849575592114-1.03710093443711i</v>
      </c>
      <c r="L1852" t="str">
        <f t="shared" si="920"/>
        <v>0.0184877389826402-0.0654227655558049i</v>
      </c>
      <c r="M1852" t="str">
        <f t="shared" si="921"/>
        <v>0.267337314574754-1.10252369999291i</v>
      </c>
      <c r="N1852" t="str">
        <f t="shared" si="922"/>
        <v>-1.76022052801198i</v>
      </c>
      <c r="O1852" t="str">
        <f t="shared" si="923"/>
        <v>-0.188293426856807-0.982112817044213i</v>
      </c>
      <c r="P1852" t="str">
        <f t="shared" si="924"/>
        <v>1.18829342685681+0.982112817044213i</v>
      </c>
      <c r="Q1852" t="str">
        <f t="shared" si="925"/>
        <v>-1.18829342685681+0.778107710967767i</v>
      </c>
      <c r="R1852" t="str">
        <f t="shared" si="926"/>
        <v>-0.321117223924778-1.03676127230913i</v>
      </c>
      <c r="S1852" t="str">
        <f t="shared" si="927"/>
        <v>0.181892210503821i</v>
      </c>
      <c r="T1852" t="str">
        <f t="shared" si="928"/>
        <v>0.188578799585062-0.0584087216905283i</v>
      </c>
      <c r="U1852" t="str">
        <f t="shared" si="929"/>
        <v>0.0000333333333333333-0.000657018895020167i</v>
      </c>
      <c r="V1852" t="str">
        <f t="shared" si="930"/>
        <v>6.66666666666667E-06-0.00657018895020167i</v>
      </c>
      <c r="W1852" t="str">
        <f t="shared" si="931"/>
        <v>0.0000276026304336214-0.000597411927205728i</v>
      </c>
      <c r="X1852" t="str">
        <f t="shared" si="932"/>
        <v>0.0000335294977725796-0.000596803522723033i</v>
      </c>
      <c r="Y1852" t="str">
        <f t="shared" si="933"/>
        <v>0.009+1.07945123577345i</v>
      </c>
      <c r="Z1852" t="str">
        <f t="shared" si="934"/>
        <v>-0.00663460352194174-0.000428498828083792i</v>
      </c>
      <c r="AA1852" t="str">
        <f t="shared" si="935"/>
        <v>0.0931284907668164-11.1221295128747i</v>
      </c>
      <c r="AB1852" t="str">
        <f t="shared" si="936"/>
        <v>0.8894191809867-0.275480793826121i</v>
      </c>
      <c r="AC1852" t="str">
        <f t="shared" si="937"/>
        <v>0.934050831290103-1.05425202190452i</v>
      </c>
      <c r="AD1852" t="str">
        <f t="shared" si="938"/>
        <v>0.56514435236977+0.342940417798462i</v>
      </c>
      <c r="AE1852" t="str">
        <f t="shared" si="939"/>
        <v>-0.00360255914350873-0.00251743739643045i</v>
      </c>
      <c r="AF1852" t="str">
        <f t="shared" si="940"/>
        <v>-14.5642826372207-1.93806076229675i</v>
      </c>
      <c r="AG1852" t="str">
        <f t="shared" si="941"/>
        <v>1.01399802879285-0.0226382895883174i</v>
      </c>
      <c r="AH1852" t="str">
        <f t="shared" si="942"/>
        <v>0.0459488806773462+0.0440699597840851i</v>
      </c>
      <c r="AI1852">
        <f t="shared" si="943"/>
        <v>-23.921740021287835</v>
      </c>
      <c r="AJ1852">
        <f t="shared" si="944"/>
        <v>43.804265783485469</v>
      </c>
      <c r="AK1852"/>
      <c r="AL1852"/>
      <c r="AM1852"/>
      <c r="AN1852"/>
    </row>
    <row r="1853" spans="1:40" x14ac:dyDescent="0.25">
      <c r="A1853"/>
      <c r="B1853">
        <f t="shared" si="945"/>
        <v>171900</v>
      </c>
      <c r="C1853" s="237" t="str">
        <f t="shared" si="913"/>
        <v>-2.58637188274814E-06+0.0142467856909555i</v>
      </c>
      <c r="D1853" s="208" t="str">
        <f t="shared" si="914"/>
        <v>-5.95702578585706+0.109225356963992i</v>
      </c>
      <c r="E1853" t="str">
        <f t="shared" si="915"/>
        <v>2870</v>
      </c>
      <c r="F1853" t="str">
        <f t="shared" si="916"/>
        <v>0.777000777000777</v>
      </c>
      <c r="G1853" t="str">
        <f t="shared" si="911"/>
        <v>0.777000777000777</v>
      </c>
      <c r="H1853" t="str">
        <f t="shared" si="917"/>
        <v>8.60783157135287+2.04630649822965i</v>
      </c>
      <c r="I1853" t="str">
        <f t="shared" si="918"/>
        <v>675.049721440107i</v>
      </c>
      <c r="J1853" t="str">
        <f t="shared" si="912"/>
        <v>-615.824862317193+147.679277460009i</v>
      </c>
      <c r="K1853" t="str">
        <f t="shared" si="919"/>
        <v>0.248574982645247-1.03656150744955i</v>
      </c>
      <c r="L1853" t="str">
        <f t="shared" si="920"/>
        <v>0.0184678238627734-0.0653903314524932i</v>
      </c>
      <c r="M1853" t="str">
        <f t="shared" si="921"/>
        <v>0.26704280650802-1.10195183890204i</v>
      </c>
      <c r="N1853" t="str">
        <f t="shared" si="922"/>
        <v>-1.76124510340663i</v>
      </c>
      <c r="O1853" t="str">
        <f t="shared" si="923"/>
        <v>-0.189299576476919-0.981919380777088i</v>
      </c>
      <c r="P1853" t="str">
        <f t="shared" si="924"/>
        <v>1.18929957647692+0.981919380777088i</v>
      </c>
      <c r="Q1853" t="str">
        <f t="shared" si="925"/>
        <v>-1.18929957647692+0.779325722629542i</v>
      </c>
      <c r="R1853" t="str">
        <f t="shared" si="926"/>
        <v>-0.321102092554834-1.03604047749289i</v>
      </c>
      <c r="S1853" t="str">
        <f t="shared" si="927"/>
        <v>0.181998084898759i</v>
      </c>
      <c r="T1853" t="str">
        <f t="shared" si="928"/>
        <v>0.188557382781302-0.0584399659019638i</v>
      </c>
      <c r="U1853" t="str">
        <f t="shared" si="929"/>
        <v>0.0000333333333333333-0.000656636685075421i</v>
      </c>
      <c r="V1853" t="str">
        <f t="shared" si="930"/>
        <v>6.66666666666667E-06-0.00656636685075421i</v>
      </c>
      <c r="W1853" t="str">
        <f t="shared" si="931"/>
        <v>0.0000276026296472101-0.000597064534641225i</v>
      </c>
      <c r="X1853" t="str">
        <f t="shared" si="932"/>
        <v>0.0000335225920195909-0.000596456552639104i</v>
      </c>
      <c r="Y1853" t="str">
        <f t="shared" si="933"/>
        <v>0.009+1.08007955430417i</v>
      </c>
      <c r="Z1853" t="str">
        <f t="shared" si="934"/>
        <v>-0.00662688589038942-0.000428107886638751i</v>
      </c>
      <c r="AA1853" t="str">
        <f t="shared" si="935"/>
        <v>0.093019987172129-11.1156531555127i</v>
      </c>
      <c r="AB1853" t="str">
        <f t="shared" si="936"/>
        <v>0.889318170077194-0.275628155040672i</v>
      </c>
      <c r="AC1853" t="str">
        <f t="shared" si="937"/>
        <v>0.933757067715745-1.05359030896025i</v>
      </c>
      <c r="AD1853" t="str">
        <f t="shared" si="938"/>
        <v>0.565505469358251+0.342897460388133i</v>
      </c>
      <c r="AE1853" t="str">
        <f t="shared" si="939"/>
        <v>-0.00360074310872769-0.00251443969346611i</v>
      </c>
      <c r="AF1853" t="str">
        <f t="shared" si="940"/>
        <v>-14.5648573572099-1.93708114126566i</v>
      </c>
      <c r="AG1853" t="str">
        <f t="shared" si="941"/>
        <v>1.01398815982769-0.0226397201419856i</v>
      </c>
      <c r="AH1853" t="str">
        <f t="shared" si="942"/>
        <v>0.0459344618825862+0.0440215499247831i</v>
      </c>
      <c r="AI1853">
        <f t="shared" si="943"/>
        <v>-23.927732669738113</v>
      </c>
      <c r="AJ1853">
        <f t="shared" si="944"/>
        <v>43.781790528095414</v>
      </c>
      <c r="AK1853"/>
      <c r="AL1853"/>
      <c r="AM1853"/>
      <c r="AN1853"/>
    </row>
    <row r="1854" spans="1:40" x14ac:dyDescent="0.25">
      <c r="A1854"/>
      <c r="B1854">
        <f t="shared" si="945"/>
        <v>172000</v>
      </c>
      <c r="C1854" s="237" t="str">
        <f t="shared" si="913"/>
        <v>-2.58336534792794E-06+0.0142385026765643i</v>
      </c>
      <c r="D1854" s="208" t="str">
        <f t="shared" si="914"/>
        <v>-5.95702576280696+0.10916185385366i</v>
      </c>
      <c r="E1854" t="str">
        <f t="shared" si="915"/>
        <v>2870</v>
      </c>
      <c r="F1854" t="str">
        <f t="shared" si="916"/>
        <v>0.777000777000777</v>
      </c>
      <c r="G1854" t="str">
        <f t="shared" si="911"/>
        <v>0.777000777000777</v>
      </c>
      <c r="H1854" t="str">
        <f t="shared" si="917"/>
        <v>8.60840539509731+2.04526427688284i</v>
      </c>
      <c r="I1854" t="str">
        <f t="shared" si="918"/>
        <v>675.442420521806i</v>
      </c>
      <c r="J1854" t="str">
        <f t="shared" si="912"/>
        <v>-616.542726512865+147.765187452714i</v>
      </c>
      <c r="K1854" t="str">
        <f t="shared" si="919"/>
        <v>0.248300835769339-1.03602260396848i</v>
      </c>
      <c r="L1854" t="str">
        <f t="shared" si="920"/>
        <v>0.018447940050873-0.0653579262262631i</v>
      </c>
      <c r="M1854" t="str">
        <f t="shared" si="921"/>
        <v>0.266748775820212-1.10138053019474i</v>
      </c>
      <c r="N1854" t="str">
        <f t="shared" si="922"/>
        <v>-1.76226967880128i</v>
      </c>
      <c r="O1854" t="str">
        <f t="shared" si="923"/>
        <v>-0.19030552737892-0.981724913735529i</v>
      </c>
      <c r="P1854" t="str">
        <f t="shared" si="924"/>
        <v>1.19030552737892+0.981724913735529i</v>
      </c>
      <c r="Q1854" t="str">
        <f t="shared" si="925"/>
        <v>-1.19030552737892+0.780544765065751i</v>
      </c>
      <c r="R1854" t="str">
        <f t="shared" si="926"/>
        <v>-0.321086950168471-1.03532044796441i</v>
      </c>
      <c r="S1854" t="str">
        <f t="shared" si="927"/>
        <v>0.182103959293698i</v>
      </c>
      <c r="T1854" t="str">
        <f t="shared" si="928"/>
        <v>0.188535952712044-0.0584712049032169i</v>
      </c>
      <c r="U1854" t="str">
        <f t="shared" si="929"/>
        <v>0.0000333333333333334-0.000656254919560843i</v>
      </c>
      <c r="V1854" t="str">
        <f t="shared" si="930"/>
        <v>6.66666666666667E-06-0.00656254919560843i</v>
      </c>
      <c r="W1854" t="str">
        <f t="shared" si="931"/>
        <v>0.0000276026288603412-0.00059671754610414i</v>
      </c>
      <c r="X1854" t="str">
        <f t="shared" si="932"/>
        <v>0.0000335156983046056-0.000596109985971624i</v>
      </c>
      <c r="Y1854" t="str">
        <f t="shared" si="933"/>
        <v>0.009+1.08070787283489i</v>
      </c>
      <c r="Z1854" t="str">
        <f t="shared" si="934"/>
        <v>-0.00661918172127284-0.00042771764694589i</v>
      </c>
      <c r="AA1854" t="str">
        <f t="shared" si="935"/>
        <v>0.0929116731986415-11.1091843396765i</v>
      </c>
      <c r="AB1854" t="str">
        <f t="shared" si="936"/>
        <v>0.889217096601863-0.27577549168175i</v>
      </c>
      <c r="AC1854" t="str">
        <f t="shared" si="937"/>
        <v>0.933463814713789-1.05292917212091i</v>
      </c>
      <c r="AD1854" t="str">
        <f t="shared" si="938"/>
        <v>0.565866574972625+0.342854139164676i</v>
      </c>
      <c r="AE1854" t="str">
        <f t="shared" si="939"/>
        <v>-0.00359892892408889-0.00251144497095418i</v>
      </c>
      <c r="AF1854" t="str">
        <f t="shared" si="940"/>
        <v>-14.5654311579043-1.93610242302918i</v>
      </c>
      <c r="AG1854" t="str">
        <f t="shared" si="941"/>
        <v>1.01397828770688-0.0226411486075038i</v>
      </c>
      <c r="AH1854" t="str">
        <f t="shared" si="942"/>
        <v>0.0459200496727792+0.0439731866557789i</v>
      </c>
      <c r="AI1854">
        <f t="shared" si="943"/>
        <v>-23.933723064300523</v>
      </c>
      <c r="AJ1854">
        <f t="shared" si="944"/>
        <v>43.759310451567231</v>
      </c>
      <c r="AK1854"/>
      <c r="AL1854"/>
      <c r="AM1854"/>
      <c r="AN1854"/>
    </row>
    <row r="1855" spans="1:40" x14ac:dyDescent="0.25">
      <c r="A1855"/>
      <c r="B1855">
        <f t="shared" si="945"/>
        <v>172100</v>
      </c>
      <c r="C1855" s="237" t="str">
        <f t="shared" si="913"/>
        <v>-2.58036405249382E-06+0.014230229287988i</v>
      </c>
      <c r="D1855" s="208" t="str">
        <f t="shared" si="914"/>
        <v>-5.95702573979703+0.109098424541241i</v>
      </c>
      <c r="E1855" t="str">
        <f t="shared" si="915"/>
        <v>2870</v>
      </c>
      <c r="F1855" t="str">
        <f t="shared" si="916"/>
        <v>0.777000777000777</v>
      </c>
      <c r="G1855" t="str">
        <f t="shared" si="911"/>
        <v>0.777000777000777</v>
      </c>
      <c r="H1855" t="str">
        <f t="shared" si="917"/>
        <v>8.60897830142023+2.04422303104641i</v>
      </c>
      <c r="I1855" t="str">
        <f t="shared" si="918"/>
        <v>675.835119603504i</v>
      </c>
      <c r="J1855" t="str">
        <f t="shared" si="912"/>
        <v>-617.261008192804+147.85109744542i</v>
      </c>
      <c r="K1855" t="str">
        <f t="shared" si="919"/>
        <v>0.248027134017069-1.03548422330152i</v>
      </c>
      <c r="L1855" t="str">
        <f t="shared" si="920"/>
        <v>0.0184280874832332-0.0653255498447476i</v>
      </c>
      <c r="M1855" t="str">
        <f t="shared" si="921"/>
        <v>0.266455221500302-1.10080977314627i</v>
      </c>
      <c r="N1855" t="str">
        <f t="shared" si="922"/>
        <v>-1.76329425419593i</v>
      </c>
      <c r="O1855" t="str">
        <f t="shared" si="923"/>
        <v>-0.19131127850681-0.981529416123679i</v>
      </c>
      <c r="P1855" t="str">
        <f t="shared" si="924"/>
        <v>1.19131127850681+0.981529416123679i</v>
      </c>
      <c r="Q1855" t="str">
        <f t="shared" si="925"/>
        <v>-1.19131127850681+0.781764838072251i</v>
      </c>
      <c r="R1855" t="str">
        <f t="shared" si="926"/>
        <v>-0.321071796761465-1.03460118238226i</v>
      </c>
      <c r="S1855" t="str">
        <f t="shared" si="927"/>
        <v>0.182209833688636i</v>
      </c>
      <c r="T1855" t="str">
        <f t="shared" si="928"/>
        <v>0.188514509375938-0.0585024386900181i</v>
      </c>
      <c r="U1855" t="str">
        <f t="shared" si="929"/>
        <v>0.0000333333333333332-0.000655873597701711i</v>
      </c>
      <c r="V1855" t="str">
        <f t="shared" si="930"/>
        <v>6.66666666666667E-06-0.00655873597701711i</v>
      </c>
      <c r="W1855" t="str">
        <f t="shared" si="931"/>
        <v>0.0000276026280730146-0.000596370960890181i</v>
      </c>
      <c r="X1855" t="str">
        <f t="shared" si="932"/>
        <v>0.0000335088165996564-0.000595763822017643i</v>
      </c>
      <c r="Y1855" t="str">
        <f t="shared" si="933"/>
        <v>0.009+1.08133619136561i</v>
      </c>
      <c r="Z1855" t="str">
        <f t="shared" si="934"/>
        <v>-0.00661149098329579-0.000427328107207057i</v>
      </c>
      <c r="AA1855" t="str">
        <f t="shared" si="935"/>
        <v>0.0928035484045241-11.102723052195i</v>
      </c>
      <c r="AB1855" t="str">
        <f t="shared" si="936"/>
        <v>0.889115960554338-0.275922803729218i</v>
      </c>
      <c r="AC1855" t="str">
        <f t="shared" si="937"/>
        <v>0.933171071229917-1.0522686106232i</v>
      </c>
      <c r="AD1855" t="str">
        <f t="shared" si="938"/>
        <v>0.566227668862113+0.342810454099378i</v>
      </c>
      <c r="AE1855" t="str">
        <f t="shared" si="939"/>
        <v>-0.00359711658469338-0.00250845322424069i</v>
      </c>
      <c r="AF1855" t="str">
        <f t="shared" si="940"/>
        <v>-14.5660040412173-1.93512460650517i</v>
      </c>
      <c r="AG1855" t="str">
        <f t="shared" si="941"/>
        <v>1.01396841243466-0.0226425749743695i</v>
      </c>
      <c r="AH1855" t="str">
        <f t="shared" si="942"/>
        <v>0.0459056440220463+0.0439248699045528i</v>
      </c>
      <c r="AI1855">
        <f t="shared" si="943"/>
        <v>-23.939711208776423</v>
      </c>
      <c r="AJ1855">
        <f t="shared" si="944"/>
        <v>43.736825558984819</v>
      </c>
      <c r="AK1855"/>
      <c r="AL1855"/>
      <c r="AM1855"/>
      <c r="AN1855"/>
    </row>
    <row r="1856" spans="1:40" x14ac:dyDescent="0.25">
      <c r="A1856"/>
      <c r="B1856">
        <f t="shared" si="945"/>
        <v>172200</v>
      </c>
      <c r="C1856" s="237" t="str">
        <f t="shared" si="913"/>
        <v>-2.57736798427879E-06+0.0142219655084566i</v>
      </c>
      <c r="D1856" s="208" t="str">
        <f t="shared" si="914"/>
        <v>-5.95702571682717+0.109035068898167i</v>
      </c>
      <c r="E1856" t="str">
        <f t="shared" si="915"/>
        <v>2870</v>
      </c>
      <c r="F1856" t="str">
        <f t="shared" si="916"/>
        <v>0.777000777000777</v>
      </c>
      <c r="G1856" t="str">
        <f t="shared" si="911"/>
        <v>0.777000777000777</v>
      </c>
      <c r="H1856" t="str">
        <f t="shared" si="917"/>
        <v>8.60955029223038+2.0431827595109i</v>
      </c>
      <c r="I1856" t="str">
        <f t="shared" si="918"/>
        <v>676.227818685203i</v>
      </c>
      <c r="J1856" t="str">
        <f t="shared" si="912"/>
        <v>-617.979707357009+147.937007438125i</v>
      </c>
      <c r="K1856" t="str">
        <f t="shared" si="919"/>
        <v>0.24775387644358-1.03494636475735i</v>
      </c>
      <c r="L1856" t="str">
        <f t="shared" si="920"/>
        <v>0.0184082660963051-0.0652932022756113i</v>
      </c>
      <c r="M1856" t="str">
        <f t="shared" si="921"/>
        <v>0.266162142539885-1.10023956703296i</v>
      </c>
      <c r="N1856" t="str">
        <f t="shared" si="922"/>
        <v>-1.76431882959058i</v>
      </c>
      <c r="O1856" t="str">
        <f t="shared" si="923"/>
        <v>-0.192316828804796-0.981332888146763i</v>
      </c>
      <c r="P1856" t="str">
        <f t="shared" si="924"/>
        <v>1.1923168288048+0.981332888146763i</v>
      </c>
      <c r="Q1856" t="str">
        <f t="shared" si="925"/>
        <v>-1.1923168288048+0.782985941443817i</v>
      </c>
      <c r="R1856" t="str">
        <f t="shared" si="926"/>
        <v>-0.321056632329586-1.03388267940814i</v>
      </c>
      <c r="S1856" t="str">
        <f t="shared" si="927"/>
        <v>0.182315708083574i</v>
      </c>
      <c r="T1856" t="str">
        <f t="shared" si="928"/>
        <v>0.188493052771638-0.0585336672580961i</v>
      </c>
      <c r="U1856" t="str">
        <f t="shared" si="929"/>
        <v>0.0000333333333333332-0.000655492718725114i</v>
      </c>
      <c r="V1856" t="str">
        <f t="shared" si="930"/>
        <v>6.66666666666667E-06-0.00655492718725114i</v>
      </c>
      <c r="W1856" t="str">
        <f t="shared" si="931"/>
        <v>0.0000276026272852306-0.000596024778296699i</v>
      </c>
      <c r="X1856" t="str">
        <f t="shared" si="932"/>
        <v>0.0000335019468768571-0.000595418060075849i</v>
      </c>
      <c r="Y1856" t="str">
        <f t="shared" si="933"/>
        <v>0.009+1.08196450989632i</v>
      </c>
      <c r="Z1856" t="str">
        <f t="shared" si="934"/>
        <v>-0.00660381364525292-0.000426939265629949i</v>
      </c>
      <c r="AA1856" t="str">
        <f t="shared" si="935"/>
        <v>0.0926956123492322-11.0962692799273i</v>
      </c>
      <c r="AB1856" t="str">
        <f t="shared" si="936"/>
        <v>0.889014761928271-0.276070091162929i</v>
      </c>
      <c r="AC1856" t="str">
        <f t="shared" si="937"/>
        <v>0.932878836212564-1.05160862370498i</v>
      </c>
      <c r="AD1856" t="str">
        <f t="shared" si="938"/>
        <v>0.566588750675842+0.342766405163851i</v>
      </c>
      <c r="AE1856" t="str">
        <f t="shared" si="939"/>
        <v>-0.00359530608565665-0.00250546444868306i</v>
      </c>
      <c r="AF1856" t="str">
        <f t="shared" si="940"/>
        <v>-14.5665760090576-1.93414769061273i</v>
      </c>
      <c r="AG1856" t="str">
        <f t="shared" si="941"/>
        <v>1.01395853401528-0.0226439992320995i</v>
      </c>
      <c r="AH1856" t="str">
        <f t="shared" si="942"/>
        <v>0.0458912449045867+0.0438765995987576i</v>
      </c>
      <c r="AI1856">
        <f t="shared" si="943"/>
        <v>-23.945697106961475</v>
      </c>
      <c r="AJ1856">
        <f t="shared" si="944"/>
        <v>43.714335855419058</v>
      </c>
      <c r="AK1856"/>
      <c r="AL1856"/>
      <c r="AM1856"/>
      <c r="AN1856"/>
    </row>
    <row r="1857" spans="1:40" x14ac:dyDescent="0.25">
      <c r="A1857"/>
      <c r="B1857">
        <f t="shared" si="945"/>
        <v>172300</v>
      </c>
      <c r="C1857" s="237" t="str">
        <f t="shared" si="913"/>
        <v>-2.57437713115123E-06+0.0142137113212395i</v>
      </c>
      <c r="D1857" s="208" t="str">
        <f t="shared" si="914"/>
        <v>-5.9570256938973+0.10897178679617i</v>
      </c>
      <c r="E1857" t="str">
        <f t="shared" si="915"/>
        <v>2870</v>
      </c>
      <c r="F1857" t="str">
        <f t="shared" si="916"/>
        <v>0.777000777000777</v>
      </c>
      <c r="G1857" t="str">
        <f t="shared" si="911"/>
        <v>0.777000777000777</v>
      </c>
      <c r="H1857" t="str">
        <f t="shared" si="917"/>
        <v>8.61012136943171+2.04214346106843i</v>
      </c>
      <c r="I1857" t="str">
        <f t="shared" si="918"/>
        <v>676.620517766902i</v>
      </c>
      <c r="J1857" t="str">
        <f t="shared" si="912"/>
        <v>-618.69882400548+148.022917430829i</v>
      </c>
      <c r="K1857" t="str">
        <f t="shared" si="919"/>
        <v>0.247481062106466-1.03440902764566i</v>
      </c>
      <c r="L1857" t="str">
        <f t="shared" si="920"/>
        <v>0.018388475826696-0.0652608834865497i</v>
      </c>
      <c r="M1857" t="str">
        <f t="shared" si="921"/>
        <v>0.265869537933162-1.09966991113221i</v>
      </c>
      <c r="N1857" t="str">
        <f t="shared" si="922"/>
        <v>-1.76534340498524i</v>
      </c>
      <c r="O1857" t="str">
        <f t="shared" si="923"/>
        <v>-0.193322177217306-0.981135330011085i</v>
      </c>
      <c r="P1857" t="str">
        <f t="shared" si="924"/>
        <v>1.19332217721731+0.981135330011085i</v>
      </c>
      <c r="Q1857" t="str">
        <f t="shared" si="925"/>
        <v>-1.19332217721731+0.784208074974155i</v>
      </c>
      <c r="R1857" t="str">
        <f t="shared" si="926"/>
        <v>-0.321041456868591-1.03316493770683i</v>
      </c>
      <c r="S1857" t="str">
        <f t="shared" si="927"/>
        <v>0.182421582478512i</v>
      </c>
      <c r="T1857" t="str">
        <f t="shared" si="928"/>
        <v>0.188471582897793-0.0585648906031753i</v>
      </c>
      <c r="U1857" t="str">
        <f t="shared" si="929"/>
        <v>0.0000333333333333333-0.000655112281859923i</v>
      </c>
      <c r="V1857" t="str">
        <f t="shared" si="930"/>
        <v>6.66666666666667E-06-0.00655112281859923i</v>
      </c>
      <c r="W1857" t="str">
        <f t="shared" si="931"/>
        <v>0.0000276026264969892-0.00059567899762267i</v>
      </c>
      <c r="X1857" t="str">
        <f t="shared" si="932"/>
        <v>0.0000334950891084025-0.000595072699446557i</v>
      </c>
      <c r="Y1857" t="str">
        <f t="shared" si="933"/>
        <v>0.009+1.08259282842704i</v>
      </c>
      <c r="Z1857" t="str">
        <f t="shared" si="934"/>
        <v>-0.00659614967602937-0.000426551120428074i</v>
      </c>
      <c r="AA1857" t="str">
        <f t="shared" si="935"/>
        <v>0.0925878645934995-11.0898230097631i</v>
      </c>
      <c r="AB1857" t="str">
        <f t="shared" si="936"/>
        <v>0.888913500717291-0.27621735396272i</v>
      </c>
      <c r="AC1857" t="str">
        <f t="shared" si="937"/>
        <v>0.932587108612897-1.05094921060519i</v>
      </c>
      <c r="AD1857" t="str">
        <f t="shared" si="938"/>
        <v>0.566949820062861+0.342721992330013i</v>
      </c>
      <c r="AE1857" t="str">
        <f t="shared" si="939"/>
        <v>-0.00359349742210883-0.00250247863965006i</v>
      </c>
      <c r="AF1857" t="str">
        <f t="shared" si="940"/>
        <v>-14.567147063329-1.93317167427226i</v>
      </c>
      <c r="AG1857" t="str">
        <f t="shared" si="941"/>
        <v>1.01394865245299-0.0226454213702323i</v>
      </c>
      <c r="AH1857" t="str">
        <f t="shared" si="942"/>
        <v>0.0458768522946801+0.0438283756662189i</v>
      </c>
      <c r="AI1857">
        <f t="shared" si="943"/>
        <v>-23.951680762645324</v>
      </c>
      <c r="AJ1857">
        <f t="shared" si="944"/>
        <v>43.691841345926591</v>
      </c>
      <c r="AK1857"/>
      <c r="AL1857"/>
      <c r="AM1857"/>
      <c r="AN1857"/>
    </row>
    <row r="1858" spans="1:40" x14ac:dyDescent="0.25">
      <c r="A1858"/>
      <c r="B1858">
        <f t="shared" si="945"/>
        <v>172400</v>
      </c>
      <c r="C1858" s="237" t="str">
        <f t="shared" si="913"/>
        <v>-2.57139148101462E-06+0.0142054667096446i</v>
      </c>
      <c r="D1858" s="208" t="str">
        <f t="shared" si="914"/>
        <v>-5.95702567100731+0.108908578107275i</v>
      </c>
      <c r="E1858" t="str">
        <f t="shared" si="915"/>
        <v>2870</v>
      </c>
      <c r="F1858" t="str">
        <f t="shared" si="916"/>
        <v>0.777000777000777</v>
      </c>
      <c r="G1858" t="str">
        <f t="shared" si="911"/>
        <v>0.777000777000777</v>
      </c>
      <c r="H1858" t="str">
        <f t="shared" si="917"/>
        <v>8.61069153492332+2.04110513451268i</v>
      </c>
      <c r="I1858" t="str">
        <f t="shared" si="918"/>
        <v>677.0132168486i</v>
      </c>
      <c r="J1858" t="str">
        <f t="shared" si="912"/>
        <v>-619.418358138217+148.108827423535i</v>
      </c>
      <c r="K1858" t="str">
        <f t="shared" si="919"/>
        <v>0.247208690065777-1.0338722112772i</v>
      </c>
      <c r="L1858" t="str">
        <f t="shared" si="920"/>
        <v>0.018368716611169-0.0652285934452891i</v>
      </c>
      <c r="M1858" t="str">
        <f t="shared" si="921"/>
        <v>0.265577406676946-1.09910080472249i</v>
      </c>
      <c r="N1858" t="str">
        <f t="shared" si="922"/>
        <v>-1.76636798037989i</v>
      </c>
      <c r="O1858" t="str">
        <f t="shared" si="923"/>
        <v>-0.194327322688953-0.980936741924036i</v>
      </c>
      <c r="P1858" t="str">
        <f t="shared" si="924"/>
        <v>1.19432732268895+0.980936741924036i</v>
      </c>
      <c r="Q1858" t="str">
        <f t="shared" si="925"/>
        <v>-1.19432732268895+0.785431238455854i</v>
      </c>
      <c r="R1858" t="str">
        <f t="shared" si="926"/>
        <v>-0.321026270374242-1.03244795594623i</v>
      </c>
      <c r="S1858" t="str">
        <f t="shared" si="927"/>
        <v>0.18252745687345i</v>
      </c>
      <c r="T1858" t="str">
        <f t="shared" si="928"/>
        <v>0.188450099753057-0.058596108720979i</v>
      </c>
      <c r="U1858" t="str">
        <f t="shared" si="929"/>
        <v>0.0000333333333333334-0.000654732286336804i</v>
      </c>
      <c r="V1858" t="str">
        <f t="shared" si="930"/>
        <v>6.66666666666667E-06-0.00654732286336804i</v>
      </c>
      <c r="W1858" t="str">
        <f t="shared" si="931"/>
        <v>0.0000276026257082901-0.000595333618168699i</v>
      </c>
      <c r="X1858" t="str">
        <f t="shared" si="932"/>
        <v>0.0000334882432665677-0.0005947277394317i</v>
      </c>
      <c r="Y1858" t="str">
        <f t="shared" si="933"/>
        <v>0.009+1.08322114695776i</v>
      </c>
      <c r="Z1858" t="str">
        <f t="shared" si="934"/>
        <v>-0.00658849904460062-0.000426163669820754i</v>
      </c>
      <c r="AA1858" t="str">
        <f t="shared" si="935"/>
        <v>0.092480304699343-11.0833842286228i</v>
      </c>
      <c r="AB1858" t="str">
        <f t="shared" si="936"/>
        <v>0.88881217691505-0.276364592108418i</v>
      </c>
      <c r="AC1858" t="str">
        <f t="shared" si="937"/>
        <v>0.932295887384825-1.05029037056397i</v>
      </c>
      <c r="AD1858" t="str">
        <f t="shared" si="938"/>
        <v>0.567310876672108+0.342677215570114i</v>
      </c>
      <c r="AE1858" t="str">
        <f t="shared" si="939"/>
        <v>-0.00359169058919443-0.00249949579252192i</v>
      </c>
      <c r="AF1858" t="str">
        <f t="shared" si="940"/>
        <v>-14.5677172059306-1.93219655640541i</v>
      </c>
      <c r="AG1858" t="str">
        <f t="shared" si="941"/>
        <v>1.01393876775204-0.0226468413783262i</v>
      </c>
      <c r="AH1858" t="str">
        <f t="shared" si="942"/>
        <v>0.0458624661666839+0.0437801980349363i</v>
      </c>
      <c r="AI1858">
        <f t="shared" si="943"/>
        <v>-23.957662179611717</v>
      </c>
      <c r="AJ1858">
        <f t="shared" si="944"/>
        <v>43.66934203555261</v>
      </c>
      <c r="AK1858"/>
      <c r="AL1858"/>
      <c r="AM1858"/>
      <c r="AN1858"/>
    </row>
    <row r="1859" spans="1:40" x14ac:dyDescent="0.25">
      <c r="A1859"/>
      <c r="B1859">
        <f t="shared" si="945"/>
        <v>172500</v>
      </c>
      <c r="C1859" s="237" t="str">
        <f t="shared" si="913"/>
        <v>-2.56841102180765E-06+0.0141972316570188i</v>
      </c>
      <c r="D1859" s="208" t="str">
        <f t="shared" si="914"/>
        <v>-5.95702564815713+0.108845442703811i</v>
      </c>
      <c r="E1859" t="str">
        <f t="shared" si="915"/>
        <v>2870</v>
      </c>
      <c r="F1859" t="str">
        <f t="shared" si="916"/>
        <v>0.777000777000777</v>
      </c>
      <c r="G1859" t="str">
        <f t="shared" si="911"/>
        <v>0.777000777000777</v>
      </c>
      <c r="H1859" t="str">
        <f t="shared" si="917"/>
        <v>8.61126079059954+2.04006777863893i</v>
      </c>
      <c r="I1859" t="str">
        <f t="shared" si="918"/>
        <v>677.405915930299i</v>
      </c>
      <c r="J1859" t="str">
        <f t="shared" si="912"/>
        <v>-620.138309755221+148.19473741624i</v>
      </c>
      <c r="K1859" t="str">
        <f t="shared" si="919"/>
        <v>0.246936759383991-1.03333591496373i</v>
      </c>
      <c r="L1859" t="str">
        <f t="shared" si="920"/>
        <v>0.0183489883866426-0.0651963321195872i</v>
      </c>
      <c r="M1859" t="str">
        <f t="shared" si="921"/>
        <v>0.265285747770634-1.09853224708332i</v>
      </c>
      <c r="N1859" t="str">
        <f t="shared" si="922"/>
        <v>-1.76739255577454i</v>
      </c>
      <c r="O1859" t="str">
        <f t="shared" si="923"/>
        <v>-0.19533226416459-0.980737124094084i</v>
      </c>
      <c r="P1859" t="str">
        <f t="shared" si="924"/>
        <v>1.19533226416459+0.980737124094084i</v>
      </c>
      <c r="Q1859" t="str">
        <f t="shared" si="925"/>
        <v>-1.19533226416459+0.786655431680456i</v>
      </c>
      <c r="R1859" t="str">
        <f t="shared" si="926"/>
        <v>-0.321011072842309-1.0317317327973i</v>
      </c>
      <c r="S1859" t="str">
        <f t="shared" si="927"/>
        <v>0.182633331268388i</v>
      </c>
      <c r="T1859" t="str">
        <f t="shared" si="928"/>
        <v>0.188428603336077-0.05862732160723i</v>
      </c>
      <c r="U1859" t="str">
        <f t="shared" si="929"/>
        <v>0.0000333333333333334-0.000654352731388204i</v>
      </c>
      <c r="V1859" t="str">
        <f t="shared" si="930"/>
        <v>6.66666666666667E-06-0.00654352731388204i</v>
      </c>
      <c r="W1859" t="str">
        <f t="shared" si="931"/>
        <v>0.0000276026249191334-0.000594988639237011i</v>
      </c>
      <c r="X1859" t="str">
        <f t="shared" si="932"/>
        <v>0.0000334814093237079-0.000594383179334834i</v>
      </c>
      <c r="Y1859" t="str">
        <f t="shared" si="933"/>
        <v>0.009+1.08384946548848i</v>
      </c>
      <c r="Z1859" t="str">
        <f t="shared" si="934"/>
        <v>-0.00658086172003222-0.000425776912033086i</v>
      </c>
      <c r="AA1859" t="str">
        <f t="shared" si="935"/>
        <v>0.0923729322300521-11.076952923457i</v>
      </c>
      <c r="AB1859" t="str">
        <f t="shared" si="936"/>
        <v>0.888710790515165-0.276511805579851i</v>
      </c>
      <c r="AC1859" t="str">
        <f t="shared" si="937"/>
        <v>0.932005171484947-1.04963210282248i</v>
      </c>
      <c r="AD1859" t="str">
        <f t="shared" si="938"/>
        <v>0.567671920152473+0.342632074856703i</v>
      </c>
      <c r="AE1859" t="str">
        <f t="shared" si="939"/>
        <v>-0.00358988558207263-0.00249651590269011i</v>
      </c>
      <c r="AF1859" t="str">
        <f t="shared" si="940"/>
        <v>-14.5682864387567-1.93122233593512i</v>
      </c>
      <c r="AG1859" t="str">
        <f t="shared" si="941"/>
        <v>1.01392887991669-0.0226482592459618i</v>
      </c>
      <c r="AH1859" t="str">
        <f t="shared" si="942"/>
        <v>0.0458480864950374+0.0437320666330809i</v>
      </c>
      <c r="AI1859">
        <f t="shared" si="943"/>
        <v>-23.963641361638246</v>
      </c>
      <c r="AJ1859">
        <f t="shared" si="944"/>
        <v>43.646837929326807</v>
      </c>
      <c r="AK1859"/>
      <c r="AL1859"/>
      <c r="AM1859"/>
      <c r="AN1859"/>
    </row>
    <row r="1860" spans="1:40" x14ac:dyDescent="0.25">
      <c r="A1860"/>
      <c r="B1860">
        <f t="shared" si="945"/>
        <v>172600</v>
      </c>
      <c r="C1860" s="237" t="str">
        <f t="shared" si="913"/>
        <v>-0.0000025654357415038+0.0141890061467474i</v>
      </c>
      <c r="D1860" s="208" t="str">
        <f t="shared" si="914"/>
        <v>-5.95702562534664+0.108782380458397i</v>
      </c>
      <c r="E1860" t="str">
        <f t="shared" si="915"/>
        <v>2870</v>
      </c>
      <c r="F1860" t="str">
        <f t="shared" si="916"/>
        <v>0.777000777000777</v>
      </c>
      <c r="G1860" t="str">
        <f t="shared" si="911"/>
        <v>0.777000777000777</v>
      </c>
      <c r="H1860" t="str">
        <f t="shared" si="917"/>
        <v>8.61182913834987+2.03903139224395i</v>
      </c>
      <c r="I1860" t="str">
        <f t="shared" si="918"/>
        <v>677.798615011998i</v>
      </c>
      <c r="J1860" t="str">
        <f t="shared" si="912"/>
        <v>-620.85867885649+148.280647408945i</v>
      </c>
      <c r="K1860" t="str">
        <f t="shared" si="919"/>
        <v>0.246665269126026-1.03280013801805i</v>
      </c>
      <c r="L1860" t="str">
        <f t="shared" si="920"/>
        <v>0.0183292910901906-0.0651640994772329i</v>
      </c>
      <c r="M1860" t="str">
        <f t="shared" si="921"/>
        <v>0.264994560216217-1.09796423749528i</v>
      </c>
      <c r="N1860" t="str">
        <f t="shared" si="922"/>
        <v>-1.76841713116919i</v>
      </c>
      <c r="O1860" t="str">
        <f t="shared" si="923"/>
        <v>-0.196337000589275-0.980536476730778i</v>
      </c>
      <c r="P1860" t="str">
        <f t="shared" si="924"/>
        <v>1.19633700058928+0.980536476730778i</v>
      </c>
      <c r="Q1860" t="str">
        <f t="shared" si="925"/>
        <v>-1.19633700058928+0.787880654438412i</v>
      </c>
      <c r="R1860" t="str">
        <f t="shared" si="926"/>
        <v>-0.320995864268542-1.0310162669341i</v>
      </c>
      <c r="S1860" t="str">
        <f t="shared" si="927"/>
        <v>0.182739205663327i</v>
      </c>
      <c r="T1860" t="str">
        <f t="shared" si="928"/>
        <v>0.188407093645506-0.0586585292576465i</v>
      </c>
      <c r="U1860" t="str">
        <f t="shared" si="929"/>
        <v>0.0000333333333333332-0.000653973616248346i</v>
      </c>
      <c r="V1860" t="str">
        <f t="shared" si="930"/>
        <v>6.66666666666667E-06-0.00653973616248346i</v>
      </c>
      <c r="W1860" t="str">
        <f t="shared" si="931"/>
        <v>0.000027602624129519-0.000594644060131443i</v>
      </c>
      <c r="X1860" t="str">
        <f t="shared" si="932"/>
        <v>0.000033474587252259-0.000594039018461114i</v>
      </c>
      <c r="Y1860" t="str">
        <f t="shared" si="933"/>
        <v>0.009+1.0844777840192i</v>
      </c>
      <c r="Z1860" t="str">
        <f t="shared" si="934"/>
        <v>-0.00657323767147913-0.00042539084529593i</v>
      </c>
      <c r="AA1860" t="str">
        <f t="shared" si="935"/>
        <v>0.0922657467501853-11.0705290812469i</v>
      </c>
      <c r="AB1860" t="str">
        <f t="shared" si="936"/>
        <v>0.888609341511284-0.276658994356824i</v>
      </c>
      <c r="AC1860" t="str">
        <f t="shared" si="937"/>
        <v>0.931714959872604-1.04897440662307i</v>
      </c>
      <c r="AD1860" t="str">
        <f t="shared" si="938"/>
        <v>0.568032950152738+0.34258657016266i</v>
      </c>
      <c r="AE1860" t="str">
        <f t="shared" si="939"/>
        <v>-0.00358808239591688-0.00249353896555744i</v>
      </c>
      <c r="AF1860" t="str">
        <f t="shared" si="940"/>
        <v>-14.5688547636965-1.93024901178555i</v>
      </c>
      <c r="AG1860" t="str">
        <f t="shared" si="941"/>
        <v>1.0139189889512-0.02264967496274i</v>
      </c>
      <c r="AH1860" t="str">
        <f t="shared" si="942"/>
        <v>0.0458337132542556+0.0436839813889945i</v>
      </c>
      <c r="AI1860">
        <f t="shared" si="943"/>
        <v>-23.969618312496973</v>
      </c>
      <c r="AJ1860">
        <f t="shared" si="944"/>
        <v>43.624329032266871</v>
      </c>
      <c r="AK1860"/>
      <c r="AL1860"/>
      <c r="AM1860"/>
      <c r="AN1860"/>
    </row>
    <row r="1861" spans="1:40" x14ac:dyDescent="0.25">
      <c r="A1861"/>
      <c r="B1861">
        <f t="shared" si="945"/>
        <v>172700</v>
      </c>
      <c r="C1861" s="237" t="str">
        <f t="shared" si="913"/>
        <v>-0.0000025624656281114+0.0141807901622542i</v>
      </c>
      <c r="D1861" s="208" t="str">
        <f t="shared" si="914"/>
        <v>-5.95702560257577+0.108719391243949i</v>
      </c>
      <c r="E1861" t="str">
        <f t="shared" si="915"/>
        <v>2870</v>
      </c>
      <c r="F1861" t="str">
        <f t="shared" si="916"/>
        <v>0.777000777000777</v>
      </c>
      <c r="G1861" t="str">
        <f t="shared" ref="G1861:G1924" si="946">IF($C$11=$C$7,$C$24,F1861)</f>
        <v>0.777000777000777</v>
      </c>
      <c r="H1861" t="str">
        <f t="shared" si="917"/>
        <v>8.61239658005906+2.03799597412615i</v>
      </c>
      <c r="I1861" t="str">
        <f t="shared" si="918"/>
        <v>678.191314093697i</v>
      </c>
      <c r="J1861" t="str">
        <f t="shared" ref="J1861:J1924" si="947">IMSUM(COMPLEX(0,2*PI()*B1861*$C$113*$C$112),COMPLEX(0,2*PI()*B1861*$C$113*$C$111),COMPLEX(0,2*PI()*B1861*$C$28*10^-12*$C$111),COMPLEX(-1*2*PI()*B1861*2*PI()*B1861*$C$113*$C$112*$C$28*10^-12*$C$111,0),COMPLEX(1,0))</f>
        <v>-621.579465442026+148.36655740165i</v>
      </c>
      <c r="K1861" t="str">
        <f t="shared" si="919"/>
        <v>0.246394218359219-1.032264879754i</v>
      </c>
      <c r="L1861" t="str">
        <f t="shared" si="920"/>
        <v>0.0183096246590405-0.0651318954860457i</v>
      </c>
      <c r="M1861" t="str">
        <f t="shared" si="921"/>
        <v>0.264703843018259-1.09739677524005i</v>
      </c>
      <c r="N1861" t="str">
        <f t="shared" si="922"/>
        <v>-1.76944170656384i</v>
      </c>
      <c r="O1861" t="str">
        <f t="shared" si="923"/>
        <v>-0.197341530908281-0.980334800044748i</v>
      </c>
      <c r="P1861" t="str">
        <f t="shared" si="924"/>
        <v>1.19734153090828+0.980334800044748i</v>
      </c>
      <c r="Q1861" t="str">
        <f t="shared" si="925"/>
        <v>-1.19734153090828+0.789106906519092i</v>
      </c>
      <c r="R1861" t="str">
        <f t="shared" si="926"/>
        <v>-0.320980644648679-1.03030155703375i</v>
      </c>
      <c r="S1861" t="str">
        <f t="shared" si="927"/>
        <v>0.182845080058265i</v>
      </c>
      <c r="T1861" t="str">
        <f t="shared" si="928"/>
        <v>0.188385570679991-0.0586897316679412i</v>
      </c>
      <c r="U1861" t="str">
        <f t="shared" si="929"/>
        <v>0.0000333333333333333-0.000653594940153241i</v>
      </c>
      <c r="V1861" t="str">
        <f t="shared" si="930"/>
        <v>6.66666666666667E-06-0.00653594940153241i</v>
      </c>
      <c r="W1861" t="str">
        <f t="shared" si="931"/>
        <v>0.0000276026233394473-0.000594299880157462i</v>
      </c>
      <c r="X1861" t="str">
        <f t="shared" si="932"/>
        <v>0.0000334677770247367-0.000593695256117329i</v>
      </c>
      <c r="Y1861" t="str">
        <f t="shared" si="933"/>
        <v>0.009+1.08510610254991i</v>
      </c>
      <c r="Z1861" t="str">
        <f t="shared" si="934"/>
        <v>-0.00656562686818592-0.000425005467845886i</v>
      </c>
      <c r="AA1861" t="str">
        <f t="shared" si="935"/>
        <v>0.0921587478255654-11.0641126890037i</v>
      </c>
      <c r="AB1861" t="str">
        <f t="shared" si="936"/>
        <v>0.888507829897026-0.276806158419116i</v>
      </c>
      <c r="AC1861" t="str">
        <f t="shared" si="937"/>
        <v>0.931425251509832-1.04831728120919i</v>
      </c>
      <c r="AD1861" t="str">
        <f t="shared" si="938"/>
        <v>0.568393966321584+0.342540701461181i</v>
      </c>
      <c r="AE1861" t="str">
        <f t="shared" si="939"/>
        <v>-0.003586281025915-0.00249056497653807i</v>
      </c>
      <c r="AF1861" t="str">
        <f t="shared" si="940"/>
        <v>-14.5694221826348-1.9292765828822i</v>
      </c>
      <c r="AG1861" t="str">
        <f t="shared" si="941"/>
        <v>1.01390909485984-0.0226510885182811i</v>
      </c>
      <c r="AH1861" t="str">
        <f t="shared" si="942"/>
        <v>0.0458193464189327+0.0436359422311925i</v>
      </c>
      <c r="AI1861">
        <f t="shared" si="943"/>
        <v>-23.975593035953775</v>
      </c>
      <c r="AJ1861">
        <f t="shared" si="944"/>
        <v>43.60181534937842</v>
      </c>
      <c r="AK1861"/>
      <c r="AL1861"/>
      <c r="AM1861"/>
      <c r="AN1861"/>
    </row>
    <row r="1862" spans="1:40" x14ac:dyDescent="0.25">
      <c r="A1862"/>
      <c r="B1862">
        <f t="shared" si="945"/>
        <v>172800</v>
      </c>
      <c r="C1862" s="237" t="str">
        <f t="shared" ref="C1862:C1925" si="948">IMPRODUCT(COMPLEX(-1,0),IMDIV(IMPRODUCT(G1862,COMPLEX($C$100+$C$101,0)),COMPLEX($C$100,2*PI()*B1862*$C$103*$C$102*(2*$C$100+$C$101))))</f>
        <v>-2.55950066967341E-06+0.0141725836870012i</v>
      </c>
      <c r="D1862" s="208" t="str">
        <f t="shared" ref="D1862:D1925" si="949">IMPRODUCT(COMPLEX($C$106,0),IMSUB(C1862,G1862))</f>
        <v>-5.95702557984443+0.108656474933676i</v>
      </c>
      <c r="E1862" t="str">
        <f t="shared" ref="E1862:E1925" si="950">IMDIV(COMPLEX($C$20*10^3,0),COMPLEX(1,2*PI()*B1862*$C$20*1000*$C$29*10^-12))</f>
        <v>2870</v>
      </c>
      <c r="F1862" t="str">
        <f t="shared" ref="F1862:F1925" si="951">IMDIV(COMPLEX($C$22*1000,0),IMSUM(COMPLEX($C$22*1000,0),E1862))</f>
        <v>0.777000777000777</v>
      </c>
      <c r="G1862" t="str">
        <f t="shared" si="946"/>
        <v>0.777000777000777</v>
      </c>
      <c r="H1862" t="str">
        <f t="shared" ref="H1862:H1925" si="952">IMPRODUCT(COMPLEX($C$108,0),IMPRODUCT(COMPLEX(-1,0),D1862),IMDIV(COMPLEX(0,2*PI()*B1862*$C$109*$C$110),COMPLEX(1,2*PI()*B1862*$C$109*$C$110)))</f>
        <v>8.6129631176071+2.03696152308548i</v>
      </c>
      <c r="I1862" t="str">
        <f t="shared" ref="I1862:I1925" si="953">COMPLEX(0,2*PI()*B1862*$C$113*$C$112*$C$114)</f>
        <v>678.584013175395i</v>
      </c>
      <c r="J1862" t="str">
        <f t="shared" si="947"/>
        <v>-622.300669511828+148.452467394355i</v>
      </c>
      <c r="K1862" t="str">
        <f t="shared" ref="K1862:K1925" si="954">IMDIV(I1862,J1862)</f>
        <v>0.24612360615333-1.03173013948643i</v>
      </c>
      <c r="L1862" t="str">
        <f t="shared" ref="L1862:L1925" si="955">IMDIV(COMPLEX($C$117,0),COMPLEX(1,2*PI()*B1862*$C$115*$C$116))</f>
        <v>0.0182899890305748-0.0650997201138772i</v>
      </c>
      <c r="M1862" t="str">
        <f t="shared" ref="M1862:M1925" si="956">IMSUM(K1862,L1862)</f>
        <v>0.264413595183905-1.09682985960031i</v>
      </c>
      <c r="N1862" t="str">
        <f t="shared" ref="N1862:N1925" si="957">COMPLEX(0,-2*PI()*B1862*$C$43)</f>
        <v>-1.7704662819585i</v>
      </c>
      <c r="O1862" t="str">
        <f t="shared" ref="O1862:O1925" si="958">IMEXP(N1862)</f>
        <v>-0.198345854067108-0.980132094247704i</v>
      </c>
      <c r="P1862" t="str">
        <f t="shared" ref="P1862:P1925" si="959">IMSUB(COMPLEX(1,0),O1862)</f>
        <v>1.19834585406711+0.980132094247704i</v>
      </c>
      <c r="Q1862" t="str">
        <f t="shared" ref="Q1862:Q1925" si="960">IMSUM(COMPLEX(0,2*PI()*B1862*$C$43),O1862,COMPLEX(-1,0))</f>
        <v>-1.19834585406711+0.790334187710796i</v>
      </c>
      <c r="R1862" t="str">
        <f t="shared" ref="R1862:R1925" si="961">IMDIV(P1862,Q1862)</f>
        <v>-0.320965413978485-1.0295876017764i</v>
      </c>
      <c r="S1862" t="str">
        <f t="shared" ref="S1862:S1925" si="962">IMDIV(COMPLEX(0,2*PI()*B1862*$C$123),COMPLEX($C$124,0))</f>
        <v>0.182950954453203i</v>
      </c>
      <c r="T1862" t="str">
        <f t="shared" ref="T1862:T1925" si="963">IMPRODUCT(R1862,S1862)</f>
        <v>0.188364034438177-0.0587209288338313i</v>
      </c>
      <c r="U1862" t="str">
        <f t="shared" ref="U1862:U1925" si="964">IMDIV(COMPLEX(1,2*PI()*B1862*$C$16*10^-3*$C$15*10^-6),COMPLEX(0,2*PI()*B1862*$C$15*10^-6))</f>
        <v>0.0000333333333333334-0.000653216702340653i</v>
      </c>
      <c r="V1862" t="str">
        <f t="shared" ref="V1862:V1925" si="965">IMSUM(COMPLEX($C$18*10^-3,0),IMDIV(COMPLEX(1,0),COMPLEX(0,2*PI()*B1862*($C$17*1*10^-6))))</f>
        <v>6.66666666666667E-06-0.00653216702340653i</v>
      </c>
      <c r="W1862" t="str">
        <f t="shared" ref="W1862:W1925" si="966">IMDIV(IMPRODUCT(U1862,V1862),IMSUM(U1862,V1862))</f>
        <v>0.0000276026225489179-0.000593956098622125i</v>
      </c>
      <c r="X1862" t="str">
        <f t="shared" ref="X1862:X1925" si="967">IMDIV(IMPRODUCT(COMPLEX($C$19,0),W1862),IMSUM(COMPLEX($C$19,0),W1862))</f>
        <v>0.0000334609786137352-0.000593351891611853i</v>
      </c>
      <c r="Y1862" t="str">
        <f t="shared" ref="Y1862:Y1925" si="968">COMPLEX($C$13*10^-3,2*PI()*B1862*$C$12*0.000001)</f>
        <v>0.009+1.08573442108063i</v>
      </c>
      <c r="Z1862" t="str">
        <f t="shared" ref="Z1862:Z1925" si="969">IMPRODUCT(COMPLEX($C$6,0),IMDIV(X1862,IMSUM(X1862,Y1862)))</f>
        <v>-0.00655802927948582-0.000424620777925236i</v>
      </c>
      <c r="AA1862" t="str">
        <f t="shared" ref="AA1862:AA1925" si="970">IMDIV(COMPLEX($C$6,0),IMSUM(X1862,Y1862))</f>
        <v>0.0920519350232698-11.0577037337685i</v>
      </c>
      <c r="AB1862" t="str">
        <f t="shared" ref="AB1862:AB1925" si="971">IMPRODUCT(COMPLEX($C$119,0),T1862)</f>
        <v>0.888406255666-0.276953297746528i</v>
      </c>
      <c r="AC1862" t="str">
        <f t="shared" ref="AC1862:AC1925" si="972">IMSUM(COMPLEX(1,0),IMPRODUCT(AB1862,M1862))</f>
        <v>0.931136045361351-1.04766072582537i</v>
      </c>
      <c r="AD1862" t="str">
        <f t="shared" ref="AD1862:AD1925" si="973">IMDIV(AB1862,AC1862)</f>
        <v>0.56875496830764+0.342494468725759i</v>
      </c>
      <c r="AE1862" t="str">
        <f t="shared" ref="AE1862:AE1925" si="974">IMPRODUCT(AD1862,AA1862,X1862)</f>
        <v>-0.00358448146726911-0.0024875939310571i</v>
      </c>
      <c r="AF1862" t="str">
        <f t="shared" ref="AF1862:AF1925" si="975">IMSUB(D1862,H1862)</f>
        <v>-14.5699886974515-1.9283050481518i</v>
      </c>
      <c r="AG1862" t="str">
        <f t="shared" ref="AG1862:AG1925" si="976">IMSUM(COMPLEX(1,0),IMPRODUCT(AD1862,AA1862,COMPLEX($C$127,0)))</f>
        <v>1.01389919764686-0.0226524999022272i</v>
      </c>
      <c r="AH1862" t="str">
        <f t="shared" ref="AH1862:AH1925" si="977">IMDIV(IMPRODUCT(AE1862,AF1862),AG1862)</f>
        <v>0.0458049859637421+0.0435879490883573i</v>
      </c>
      <c r="AI1862">
        <f t="shared" ref="AI1862:AI1925" si="978">20*LOG10(IMABS(AH1862))</f>
        <v>-23.981565535768908</v>
      </c>
      <c r="AJ1862">
        <f t="shared" ref="AJ1862:AJ1925" si="979">IMARGUMENT(AH1862)*180/PI()</f>
        <v>43.579296885650841</v>
      </c>
      <c r="AK1862"/>
      <c r="AL1862"/>
      <c r="AM1862"/>
      <c r="AN1862"/>
    </row>
    <row r="1863" spans="1:40" x14ac:dyDescent="0.25">
      <c r="A1863"/>
      <c r="B1863">
        <f t="shared" si="945"/>
        <v>172900</v>
      </c>
      <c r="C1863" s="237" t="str">
        <f t="shared" si="948"/>
        <v>-2.55654085426753E-06+0.0141643867044892i</v>
      </c>
      <c r="D1863" s="208" t="str">
        <f t="shared" si="949"/>
        <v>-5.95702555715251+0.108593631401084i</v>
      </c>
      <c r="E1863" t="str">
        <f t="shared" si="950"/>
        <v>2870</v>
      </c>
      <c r="F1863" t="str">
        <f t="shared" si="951"/>
        <v>0.777000777000777</v>
      </c>
      <c r="G1863" t="str">
        <f t="shared" si="946"/>
        <v>0.777000777000777</v>
      </c>
      <c r="H1863" t="str">
        <f t="shared" si="952"/>
        <v>8.6135287528692+2.03592803792342i</v>
      </c>
      <c r="I1863" t="str">
        <f t="shared" si="953"/>
        <v>678.976712257094i</v>
      </c>
      <c r="J1863" t="str">
        <f t="shared" si="947"/>
        <v>-623.022291065896+148.53837738706i</v>
      </c>
      <c r="K1863" t="str">
        <f t="shared" si="954"/>
        <v>0.245853431580524-1.03119591653123i</v>
      </c>
      <c r="L1863" t="str">
        <f t="shared" si="955"/>
        <v>0.0182703841423289-0.0650675733286094i</v>
      </c>
      <c r="M1863" t="str">
        <f t="shared" si="956"/>
        <v>0.264123815722853-1.09626348985984i</v>
      </c>
      <c r="N1863" t="str">
        <f t="shared" si="957"/>
        <v>-1.77149085735315i</v>
      </c>
      <c r="O1863" t="str">
        <f t="shared" si="958"/>
        <v>-0.199349969011442-0.97992835955244i</v>
      </c>
      <c r="P1863" t="str">
        <f t="shared" si="959"/>
        <v>1.19934996901144+0.97992835955244i</v>
      </c>
      <c r="Q1863" t="str">
        <f t="shared" si="960"/>
        <v>-1.19934996901144+0.79156249780071i</v>
      </c>
      <c r="R1863" t="str">
        <f t="shared" si="961"/>
        <v>-0.320950172253689-1.02887439984531i</v>
      </c>
      <c r="S1863" t="str">
        <f t="shared" si="962"/>
        <v>0.183056828848141i</v>
      </c>
      <c r="T1863" t="str">
        <f t="shared" si="963"/>
        <v>0.188342484918717-0.0587521207510249i</v>
      </c>
      <c r="U1863" t="str">
        <f t="shared" si="964"/>
        <v>0.0000333333333333334-0.000652838902050116i</v>
      </c>
      <c r="V1863" t="str">
        <f t="shared" si="965"/>
        <v>6.66666666666667E-06-0.00652838902050116i</v>
      </c>
      <c r="W1863" t="str">
        <f t="shared" si="966"/>
        <v>0.000027602621757931-0.0005936127148341i</v>
      </c>
      <c r="X1863" t="str">
        <f t="shared" si="967"/>
        <v>0.0000334541919919292-0.000593008924254664i</v>
      </c>
      <c r="Y1863" t="str">
        <f t="shared" si="968"/>
        <v>0.009+1.08636273961135i</v>
      </c>
      <c r="Z1863" t="str">
        <f t="shared" si="969"/>
        <v>-0.00655044487480106-0.000424236773781989i</v>
      </c>
      <c r="AA1863" t="str">
        <f t="shared" si="970"/>
        <v>0.0919453079116397-11.0513022026129i</v>
      </c>
      <c r="AB1863" t="str">
        <f t="shared" si="971"/>
        <v>0.888304618811852-0.277100412318817i</v>
      </c>
      <c r="AC1863" t="str">
        <f t="shared" si="972"/>
        <v>0.930847340394594-1.04700473971732i</v>
      </c>
      <c r="AD1863" t="str">
        <f t="shared" si="973"/>
        <v>0.569115955759421+0.342447871930237i</v>
      </c>
      <c r="AE1863" t="str">
        <f t="shared" si="974"/>
        <v>-0.00358268371519561-0.00248462582455117i</v>
      </c>
      <c r="AF1863" t="str">
        <f t="shared" si="975"/>
        <v>-14.5705543100217-1.92733440652234i</v>
      </c>
      <c r="AG1863" t="str">
        <f t="shared" si="976"/>
        <v>1.01388929731654-0.0226539091042405i</v>
      </c>
      <c r="AH1863" t="str">
        <f t="shared" si="977"/>
        <v>0.0457906318634334+0.0435400018893452i</v>
      </c>
      <c r="AI1863">
        <f t="shared" si="978"/>
        <v>-23.987535815696567</v>
      </c>
      <c r="AJ1863">
        <f t="shared" si="979"/>
        <v>43.556773646063938</v>
      </c>
      <c r="AK1863"/>
      <c r="AL1863"/>
      <c r="AM1863"/>
      <c r="AN1863"/>
    </row>
    <row r="1864" spans="1:40" x14ac:dyDescent="0.25">
      <c r="A1864"/>
      <c r="B1864">
        <f t="shared" si="945"/>
        <v>173000</v>
      </c>
      <c r="C1864" s="237" t="str">
        <f t="shared" si="948"/>
        <v>-2.55358617000573E-06+0.0141561991982566i</v>
      </c>
      <c r="D1864" s="208" t="str">
        <f t="shared" si="949"/>
        <v>-5.95702553449993+0.108530860519967i</v>
      </c>
      <c r="E1864" t="str">
        <f t="shared" si="950"/>
        <v>2870</v>
      </c>
      <c r="F1864" t="str">
        <f t="shared" si="951"/>
        <v>0.777000777000777</v>
      </c>
      <c r="G1864" t="str">
        <f t="shared" si="946"/>
        <v>0.777000777000777</v>
      </c>
      <c r="H1864" t="str">
        <f t="shared" si="952"/>
        <v>8.61409348771586+2.03489551744305i</v>
      </c>
      <c r="I1864" t="str">
        <f t="shared" si="953"/>
        <v>679.369411338793i</v>
      </c>
      <c r="J1864" t="str">
        <f t="shared" si="947"/>
        <v>-623.74433010423+148.624287379765i</v>
      </c>
      <c r="K1864" t="str">
        <f t="shared" si="954"/>
        <v>0.245583693715373-1.03066221020531i</v>
      </c>
      <c r="L1864" t="str">
        <f t="shared" si="955"/>
        <v>0.0182508099319918-0.0650354550981559i</v>
      </c>
      <c r="M1864" t="str">
        <f t="shared" si="956"/>
        <v>0.263834503647365-1.09569766530347i</v>
      </c>
      <c r="N1864" t="str">
        <f t="shared" si="957"/>
        <v>-1.7725154327478i</v>
      </c>
      <c r="O1864" t="str">
        <f t="shared" si="958"/>
        <v>-0.20035387468722-0.979723596172827i</v>
      </c>
      <c r="P1864" t="str">
        <f t="shared" si="959"/>
        <v>1.20035387468722+0.979723596172827i</v>
      </c>
      <c r="Q1864" t="str">
        <f t="shared" si="960"/>
        <v>-1.20035387468722+0.792791836574973i</v>
      </c>
      <c r="R1864" t="str">
        <f t="shared" si="961"/>
        <v>-0.320934919470044-1.02816194992674i</v>
      </c>
      <c r="S1864" t="str">
        <f t="shared" si="962"/>
        <v>0.183162703243079i</v>
      </c>
      <c r="T1864" t="str">
        <f t="shared" si="963"/>
        <v>0.188320922120257-0.0587833074152331i</v>
      </c>
      <c r="U1864" t="str">
        <f t="shared" si="964"/>
        <v>0.0000333333333333332-0.000652461538522916i</v>
      </c>
      <c r="V1864" t="str">
        <f t="shared" si="965"/>
        <v>6.66666666666667E-06-0.00652461538522916i</v>
      </c>
      <c r="W1864" t="str">
        <f t="shared" si="966"/>
        <v>0.0000276026209664865-0.000593269728103645i</v>
      </c>
      <c r="X1864" t="str">
        <f t="shared" si="967"/>
        <v>0.0000334474171320711-0.000592666353357328i</v>
      </c>
      <c r="Y1864" t="str">
        <f t="shared" si="968"/>
        <v>0.009+1.08699105814207i</v>
      </c>
      <c r="Z1864" t="str">
        <f t="shared" si="969"/>
        <v>-0.00654287362364219-0.000423853453669804i</v>
      </c>
      <c r="AA1864" t="str">
        <f t="shared" si="970"/>
        <v>0.0918388660602662-11.0449080826385i</v>
      </c>
      <c r="AB1864" t="str">
        <f t="shared" si="971"/>
        <v>0.888202919328197-0.277247502115755i</v>
      </c>
      <c r="AC1864" t="str">
        <f t="shared" si="972"/>
        <v>0.930559135579644-1.04634932213181i</v>
      </c>
      <c r="AD1864" t="str">
        <f t="shared" si="973"/>
        <v>0.569476928325381+0.342400911048756i</v>
      </c>
      <c r="AE1864" t="str">
        <f t="shared" si="974"/>
        <v>-0.0035808877649252-0.00248166065246794i</v>
      </c>
      <c r="AF1864" t="str">
        <f t="shared" si="975"/>
        <v>-14.5711190222158-1.92636465692308i</v>
      </c>
      <c r="AG1864" t="str">
        <f t="shared" si="976"/>
        <v>1.01387939387315-0.0226553161140049i</v>
      </c>
      <c r="AH1864" t="str">
        <f t="shared" si="977"/>
        <v>0.0457762840928359+0.043492100563181i</v>
      </c>
      <c r="AI1864">
        <f t="shared" si="978"/>
        <v>-23.993503879485012</v>
      </c>
      <c r="AJ1864">
        <f t="shared" si="979"/>
        <v>43.534245635582337</v>
      </c>
      <c r="AK1864"/>
      <c r="AL1864"/>
      <c r="AM1864"/>
      <c r="AN1864"/>
    </row>
    <row r="1865" spans="1:40" x14ac:dyDescent="0.25">
      <c r="A1865"/>
      <c r="B1865">
        <f t="shared" si="945"/>
        <v>173100</v>
      </c>
      <c r="C1865" s="237" t="str">
        <f t="shared" si="948"/>
        <v>-2.55063660503439E-06+0.0141480211518801i</v>
      </c>
      <c r="D1865" s="208" t="str">
        <f t="shared" si="949"/>
        <v>-5.9570255118866+0.108468162164414i</v>
      </c>
      <c r="E1865" t="str">
        <f t="shared" si="950"/>
        <v>2870</v>
      </c>
      <c r="F1865" t="str">
        <f t="shared" si="951"/>
        <v>0.777000777000777</v>
      </c>
      <c r="G1865" t="str">
        <f t="shared" si="946"/>
        <v>0.777000777000777</v>
      </c>
      <c r="H1865" t="str">
        <f t="shared" si="952"/>
        <v>8.61465732401287+2.03386396044901i</v>
      </c>
      <c r="I1865" t="str">
        <f t="shared" si="953"/>
        <v>679.762110420492i</v>
      </c>
      <c r="J1865" t="str">
        <f t="shared" si="947"/>
        <v>-624.466786626831+148.71019737247i</v>
      </c>
      <c r="K1865" t="str">
        <f t="shared" si="954"/>
        <v>0.245314391634839-1.03012901982661i</v>
      </c>
      <c r="L1865" t="str">
        <f t="shared" si="955"/>
        <v>0.0182312663374053-0.065003365390462i</v>
      </c>
      <c r="M1865" t="str">
        <f t="shared" si="956"/>
        <v>0.263545657972244-1.09513238521707i</v>
      </c>
      <c r="N1865" t="str">
        <f t="shared" si="957"/>
        <v>-1.77354000814245i</v>
      </c>
      <c r="O1865" t="str">
        <f t="shared" si="958"/>
        <v>-0.201357570040587-0.979517804323816i</v>
      </c>
      <c r="P1865" t="str">
        <f t="shared" si="959"/>
        <v>1.20135757004059+0.979517804323816i</v>
      </c>
      <c r="Q1865" t="str">
        <f t="shared" si="960"/>
        <v>-1.20135757004059+0.794022203818634i</v>
      </c>
      <c r="R1865" t="str">
        <f t="shared" si="961"/>
        <v>-0.320919655623281-1.02745025070997i</v>
      </c>
      <c r="S1865" t="str">
        <f t="shared" si="962"/>
        <v>0.183268577638018i</v>
      </c>
      <c r="T1865" t="str">
        <f t="shared" si="963"/>
        <v>0.188299346041441-0.0588144888221613i</v>
      </c>
      <c r="U1865" t="str">
        <f t="shared" si="964"/>
        <v>0.0000333333333333333-0.000652084611002107i</v>
      </c>
      <c r="V1865" t="str">
        <f t="shared" si="965"/>
        <v>6.66666666666667E-06-0.00652084611002107i</v>
      </c>
      <c r="W1865" t="str">
        <f t="shared" si="966"/>
        <v>0.0000276026201745844-0.00059292713774263i</v>
      </c>
      <c r="X1865" t="str">
        <f t="shared" si="967"/>
        <v>0.0000334406540069929-0.00059232417823302i</v>
      </c>
      <c r="Y1865" t="str">
        <f t="shared" si="968"/>
        <v>0.009+1.08761937667279i</v>
      </c>
      <c r="Z1865" t="str">
        <f t="shared" si="969"/>
        <v>-0.0065353154956078-0.000423470815847983i</v>
      </c>
      <c r="AA1865" t="str">
        <f t="shared" si="970"/>
        <v>0.0917326090399816-11.0385213609762i</v>
      </c>
      <c r="AB1865" t="str">
        <f t="shared" si="971"/>
        <v>0.888101157208639-0.277394567117087i</v>
      </c>
      <c r="AC1865" t="str">
        <f t="shared" si="972"/>
        <v>0.93027142988927-1.04569447231674i</v>
      </c>
      <c r="AD1865" t="str">
        <f t="shared" si="973"/>
        <v>0.56983788565387+0.342353586055773i</v>
      </c>
      <c r="AE1865" t="str">
        <f t="shared" si="974"/>
        <v>-0.0035790936117026-0.00247869841026613i</v>
      </c>
      <c r="AF1865" t="str">
        <f t="shared" si="975"/>
        <v>-14.5716828358995-1.9253957982846i</v>
      </c>
      <c r="AG1865" t="str">
        <f t="shared" si="976"/>
        <v>1.01386948732096-0.0226567209212228i</v>
      </c>
      <c r="AH1865" t="str">
        <f t="shared" si="977"/>
        <v>0.0457619426268544+0.0434442450390576i</v>
      </c>
      <c r="AI1865">
        <f t="shared" si="978"/>
        <v>-23.99946973087696</v>
      </c>
      <c r="AJ1865">
        <f t="shared" si="979"/>
        <v>43.511712859158045</v>
      </c>
      <c r="AK1865"/>
      <c r="AL1865"/>
      <c r="AM1865"/>
      <c r="AN1865"/>
    </row>
    <row r="1866" spans="1:40" x14ac:dyDescent="0.25">
      <c r="A1866"/>
      <c r="B1866">
        <f t="shared" si="945"/>
        <v>173200</v>
      </c>
      <c r="C1866" s="237" t="str">
        <f t="shared" si="948"/>
        <v>-2.54769214753406E-06+0.0141398525489742i</v>
      </c>
      <c r="D1866" s="208" t="str">
        <f t="shared" si="949"/>
        <v>-5.95702548931243+0.108405536208802i</v>
      </c>
      <c r="E1866" t="str">
        <f t="shared" si="950"/>
        <v>2870</v>
      </c>
      <c r="F1866" t="str">
        <f t="shared" si="951"/>
        <v>0.777000777000777</v>
      </c>
      <c r="G1866" t="str">
        <f t="shared" si="946"/>
        <v>0.777000777000777</v>
      </c>
      <c r="H1866" t="str">
        <f t="shared" si="952"/>
        <v>8.61522026362129+2.03283336574746i</v>
      </c>
      <c r="I1866" t="str">
        <f t="shared" si="953"/>
        <v>680.15480950219i</v>
      </c>
      <c r="J1866" t="str">
        <f t="shared" si="947"/>
        <v>-625.189660633697+148.796107365175i</v>
      </c>
      <c r="K1866" t="str">
        <f t="shared" si="954"/>
        <v>0.245045524418276-1.02959634471408i</v>
      </c>
      <c r="L1866" t="str">
        <f t="shared" si="955"/>
        <v>0.0182117532965632-0.0649713041735035i</v>
      </c>
      <c r="M1866" t="str">
        <f t="shared" si="956"/>
        <v>0.263257277714839-1.09456764888758i</v>
      </c>
      <c r="N1866" t="str">
        <f t="shared" si="957"/>
        <v>-1.7745645835371i</v>
      </c>
      <c r="O1866" t="str">
        <f t="shared" si="958"/>
        <v>-0.20236105401791-0.979310984221438i</v>
      </c>
      <c r="P1866" t="str">
        <f t="shared" si="959"/>
        <v>1.20236105401791+0.979310984221438i</v>
      </c>
      <c r="Q1866" t="str">
        <f t="shared" si="960"/>
        <v>-1.20236105401791+0.795253599315662i</v>
      </c>
      <c r="R1866" t="str">
        <f t="shared" si="961"/>
        <v>-0.320904380709128-1.02673930088736i</v>
      </c>
      <c r="S1866" t="str">
        <f t="shared" si="962"/>
        <v>0.183374452032956i</v>
      </c>
      <c r="T1866" t="str">
        <f t="shared" si="963"/>
        <v>0.18827775668092-0.0588456649675114i</v>
      </c>
      <c r="U1866" t="str">
        <f t="shared" si="964"/>
        <v>0.0000333333333333334-0.000651708118732476i</v>
      </c>
      <c r="V1866" t="str">
        <f t="shared" si="965"/>
        <v>6.66666666666667E-06-0.00651708118732476i</v>
      </c>
      <c r="W1866" t="str">
        <f t="shared" si="966"/>
        <v>0.0000276026193822249-0.000592584943064496i</v>
      </c>
      <c r="X1866" t="str">
        <f t="shared" si="967"/>
        <v>0.0000334339025896049-0.000591982398196482i</v>
      </c>
      <c r="Y1866" t="str">
        <f t="shared" si="968"/>
        <v>0.009+1.0882476952035i</v>
      </c>
      <c r="Z1866" t="str">
        <f t="shared" si="969"/>
        <v>-0.00652777046038448-0.000423088858581479i</v>
      </c>
      <c r="AA1866" t="str">
        <f t="shared" si="970"/>
        <v>0.0916265364228709-11.0321420247875i</v>
      </c>
      <c r="AB1866" t="str">
        <f t="shared" si="971"/>
        <v>0.887999332446816-0.27754160730254i</v>
      </c>
      <c r="AC1866" t="str">
        <f t="shared" si="972"/>
        <v>0.929984222298922-1.04504018952112i</v>
      </c>
      <c r="AD1866" t="str">
        <f t="shared" si="973"/>
        <v>0.570198827393165+0.342305896926078i</v>
      </c>
      <c r="AE1866" t="str">
        <f t="shared" si="974"/>
        <v>-0.00357730125078683-0.00247573909341575i</v>
      </c>
      <c r="AF1866" t="str">
        <f t="shared" si="975"/>
        <v>-14.5722457529337-1.92442782953866i</v>
      </c>
      <c r="AG1866" t="str">
        <f t="shared" si="976"/>
        <v>1.01385957766426-0.0226581235156192i</v>
      </c>
      <c r="AH1866" t="str">
        <f t="shared" si="977"/>
        <v>0.0457476074404723+0.0433964352463388i</v>
      </c>
      <c r="AI1866">
        <f t="shared" si="978"/>
        <v>-24.005433373608973</v>
      </c>
      <c r="AJ1866">
        <f t="shared" si="979"/>
        <v>43.489175321730606</v>
      </c>
      <c r="AK1866"/>
      <c r="AL1866"/>
      <c r="AM1866"/>
      <c r="AN1866"/>
    </row>
    <row r="1867" spans="1:40" x14ac:dyDescent="0.25">
      <c r="A1867"/>
      <c r="B1867">
        <f t="shared" si="945"/>
        <v>173300</v>
      </c>
      <c r="C1867" s="237" t="str">
        <f t="shared" si="948"/>
        <v>-2.54475278571938E-06+0.0141316933731912i</v>
      </c>
      <c r="D1867" s="208" t="str">
        <f t="shared" si="949"/>
        <v>-5.95702546677732+0.108342982527799i</v>
      </c>
      <c r="E1867" t="str">
        <f t="shared" si="950"/>
        <v>2870</v>
      </c>
      <c r="F1867" t="str">
        <f t="shared" si="951"/>
        <v>0.777000777000777</v>
      </c>
      <c r="G1867" t="str">
        <f t="shared" si="946"/>
        <v>0.777000777000777</v>
      </c>
      <c r="H1867" t="str">
        <f t="shared" si="952"/>
        <v>8.61578230839748+2.03180373214616i</v>
      </c>
      <c r="I1867" t="str">
        <f t="shared" si="953"/>
        <v>680.547508583889i</v>
      </c>
      <c r="J1867" t="str">
        <f t="shared" si="947"/>
        <v>-625.91295212483+148.88201735788i</v>
      </c>
      <c r="K1867" t="str">
        <f t="shared" si="954"/>
        <v>0.244777091147418-1.02906418418772i</v>
      </c>
      <c r="L1867" t="str">
        <f t="shared" si="955"/>
        <v>0.0181922707476116-0.0649392714152884i</v>
      </c>
      <c r="M1867" t="str">
        <f t="shared" si="956"/>
        <v>0.26296936189503-1.09400345560301i</v>
      </c>
      <c r="N1867" t="str">
        <f t="shared" si="957"/>
        <v>-1.77558915893176i</v>
      </c>
      <c r="O1867" t="str">
        <f t="shared" si="958"/>
        <v>-0.203364325565785-0.9791031360828i</v>
      </c>
      <c r="P1867" t="str">
        <f t="shared" si="959"/>
        <v>1.20336432556579+0.9791031360828i</v>
      </c>
      <c r="Q1867" t="str">
        <f t="shared" si="960"/>
        <v>-1.20336432556579+0.79648602284896i</v>
      </c>
      <c r="R1867" t="str">
        <f t="shared" si="961"/>
        <v>-0.320889094723324-1.02602909915421i</v>
      </c>
      <c r="S1867" t="str">
        <f t="shared" si="962"/>
        <v>0.183480326427894i</v>
      </c>
      <c r="T1867" t="str">
        <f t="shared" si="963"/>
        <v>0.188256154037332-0.0588768358469869i</v>
      </c>
      <c r="U1867" t="str">
        <f t="shared" si="964"/>
        <v>0.0000333333333333334-0.00065133206096056i</v>
      </c>
      <c r="V1867" t="str">
        <f t="shared" si="965"/>
        <v>6.66666666666667E-06-0.0065133206096056i</v>
      </c>
      <c r="W1867" t="str">
        <f t="shared" si="966"/>
        <v>0.0000276026185894078-0.000592243143384277i</v>
      </c>
      <c r="X1867" t="str">
        <f t="shared" si="967"/>
        <v>0.000033427162852895-0.000591641012564042i</v>
      </c>
      <c r="Y1867" t="str">
        <f t="shared" si="968"/>
        <v>0.009+1.08887601373422i</v>
      </c>
      <c r="Z1867" t="str">
        <f t="shared" si="969"/>
        <v>-0.00652023848774585-0.000422707580140801i</v>
      </c>
      <c r="AA1867" t="str">
        <f t="shared" si="970"/>
        <v>0.0915206477822438-11.0257700612625i</v>
      </c>
      <c r="AB1867" t="str">
        <f t="shared" si="971"/>
        <v>0.887897445036304-0.277688622651852i</v>
      </c>
      <c r="AC1867" t="str">
        <f t="shared" si="972"/>
        <v>0.929697511786658-1.04438647299507i</v>
      </c>
      <c r="AD1867" t="str">
        <f t="shared" si="973"/>
        <v>0.570559753191449+0.342257843634759i</v>
      </c>
      <c r="AE1867" t="str">
        <f t="shared" si="974"/>
        <v>-0.00357551067745059-0.00247278269739754i</v>
      </c>
      <c r="AF1867" t="str">
        <f t="shared" si="975"/>
        <v>-14.5728077751748-1.92346074961836i</v>
      </c>
      <c r="AG1867" t="str">
        <f t="shared" si="976"/>
        <v>1.01384966490732-0.0226595238869366i</v>
      </c>
      <c r="AH1867" t="str">
        <f t="shared" si="977"/>
        <v>0.0457332785087464+0.0433486711145528i</v>
      </c>
      <c r="AI1867">
        <f t="shared" si="978"/>
        <v>-24.011394811412497</v>
      </c>
      <c r="AJ1867">
        <f t="shared" si="979"/>
        <v>43.46663302822617</v>
      </c>
      <c r="AK1867"/>
      <c r="AL1867"/>
      <c r="AM1867"/>
      <c r="AN1867"/>
    </row>
    <row r="1868" spans="1:40" x14ac:dyDescent="0.25">
      <c r="A1868"/>
      <c r="B1868">
        <f t="shared" si="945"/>
        <v>173400</v>
      </c>
      <c r="C1868" s="237" t="str">
        <f t="shared" si="948"/>
        <v>-2.54181850783907E-06+0.0141235436082215i</v>
      </c>
      <c r="D1868" s="208" t="str">
        <f t="shared" si="949"/>
        <v>-5.95702544428119+0.108280500996365i</v>
      </c>
      <c r="E1868" t="str">
        <f t="shared" si="950"/>
        <v>2870</v>
      </c>
      <c r="F1868" t="str">
        <f t="shared" si="951"/>
        <v>0.777000777000777</v>
      </c>
      <c r="G1868" t="str">
        <f t="shared" si="946"/>
        <v>0.777000777000777</v>
      </c>
      <c r="H1868" t="str">
        <f t="shared" si="952"/>
        <v>8.61634346019316+2.0307750584544i</v>
      </c>
      <c r="I1868" t="str">
        <f t="shared" si="953"/>
        <v>680.940207665588i</v>
      </c>
      <c r="J1868" t="str">
        <f t="shared" si="947"/>
        <v>-626.636661100229+148.967927350586i</v>
      </c>
      <c r="K1868" t="str">
        <f t="shared" si="954"/>
        <v>0.244509090906374-1.02853253756853i</v>
      </c>
      <c r="L1868" t="str">
        <f t="shared" si="955"/>
        <v>0.0181728186288477-0.0649072670838553i</v>
      </c>
      <c r="M1868" t="str">
        <f t="shared" si="956"/>
        <v>0.262681909535222-1.09343980465239i</v>
      </c>
      <c r="N1868" t="str">
        <f t="shared" si="957"/>
        <v>-1.77661373432641i</v>
      </c>
      <c r="O1868" t="str">
        <f t="shared" si="958"/>
        <v>-0.204367383631004-0.978894260126097i</v>
      </c>
      <c r="P1868" t="str">
        <f t="shared" si="959"/>
        <v>1.204367383631+0.978894260126097i</v>
      </c>
      <c r="Q1868" t="str">
        <f t="shared" si="960"/>
        <v>-1.204367383631+0.797719474200313i</v>
      </c>
      <c r="R1868" t="str">
        <f t="shared" si="961"/>
        <v>-0.320873797661579-1.02531964420891i</v>
      </c>
      <c r="S1868" t="str">
        <f t="shared" si="962"/>
        <v>0.183586200822832i</v>
      </c>
      <c r="T1868" t="str">
        <f t="shared" si="963"/>
        <v>0.188234538109332-0.0589080014562834i</v>
      </c>
      <c r="U1868" t="str">
        <f t="shared" si="964"/>
        <v>0.0000333333333333332-0.000650956436934628i</v>
      </c>
      <c r="V1868" t="str">
        <f t="shared" si="965"/>
        <v>6.66666666666667E-06-0.00650956436934628i</v>
      </c>
      <c r="W1868" t="str">
        <f t="shared" si="966"/>
        <v>0.000027602617796133-0.000591901738018582i</v>
      </c>
      <c r="X1868" t="str">
        <f t="shared" si="967"/>
        <v>0.000033420434769929-0.000591300020653605i</v>
      </c>
      <c r="Y1868" t="str">
        <f t="shared" si="968"/>
        <v>0.009+1.08950433226494i</v>
      </c>
      <c r="Z1868" t="str">
        <f t="shared" si="969"/>
        <v>-0.00651271954755318-0.000422326978802078i</v>
      </c>
      <c r="AA1868" t="str">
        <f t="shared" si="970"/>
        <v>0.0914149426926573-11.0194054576222i</v>
      </c>
      <c r="AB1868" t="str">
        <f t="shared" si="971"/>
        <v>0.88779549497076-0.27783561314472i</v>
      </c>
      <c r="AC1868" t="str">
        <f t="shared" si="972"/>
        <v>0.929411297333247-1.04373332198984i</v>
      </c>
      <c r="AD1868" t="str">
        <f t="shared" si="973"/>
        <v>0.570920662696825+0.342209426157253i</v>
      </c>
      <c r="AE1868" t="str">
        <f t="shared" si="974"/>
        <v>-0.00357372188698105-0.00246982921770374i</v>
      </c>
      <c r="AF1868" t="str">
        <f t="shared" si="975"/>
        <v>-14.5733689044743-1.92249455745804i</v>
      </c>
      <c r="AG1868" t="str">
        <f t="shared" si="976"/>
        <v>1.01383974905443-0.0226609220249408i</v>
      </c>
      <c r="AH1868" t="str">
        <f t="shared" si="977"/>
        <v>0.0457189558068142+0.0433009525734018i</v>
      </c>
      <c r="AI1868">
        <f t="shared" si="978"/>
        <v>-24.017354048012201</v>
      </c>
      <c r="AJ1868">
        <f t="shared" si="979"/>
        <v>43.444085983559511</v>
      </c>
      <c r="AK1868"/>
      <c r="AL1868"/>
      <c r="AM1868"/>
      <c r="AN1868"/>
    </row>
    <row r="1869" spans="1:40" x14ac:dyDescent="0.25">
      <c r="A1869"/>
      <c r="B1869">
        <f t="shared" si="945"/>
        <v>173500</v>
      </c>
      <c r="C1869" s="237" t="str">
        <f t="shared" si="948"/>
        <v>-2.53888930217557E-06+0.0141154032377927i</v>
      </c>
      <c r="D1869" s="208" t="str">
        <f t="shared" si="949"/>
        <v>-5.95702542182394+0.108218091489744i</v>
      </c>
      <c r="E1869" t="str">
        <f t="shared" si="950"/>
        <v>2870</v>
      </c>
      <c r="F1869" t="str">
        <f t="shared" si="951"/>
        <v>0.777000777000777</v>
      </c>
      <c r="G1869" t="str">
        <f t="shared" si="946"/>
        <v>0.777000777000777</v>
      </c>
      <c r="H1869" t="str">
        <f t="shared" si="952"/>
        <v>8.61690372085534+2.02974734348305i</v>
      </c>
      <c r="I1869" t="str">
        <f t="shared" si="953"/>
        <v>681.332906747286i</v>
      </c>
      <c r="J1869" t="str">
        <f t="shared" si="947"/>
        <v>-627.360787559894+149.05383734329i</v>
      </c>
      <c r="K1869" t="str">
        <f t="shared" si="954"/>
        <v>0.244241522781612-1.02800140417853i</v>
      </c>
      <c r="L1869" t="str">
        <f t="shared" si="955"/>
        <v>0.0181533968787199-0.0648752911472748i</v>
      </c>
      <c r="M1869" t="str">
        <f t="shared" si="956"/>
        <v>0.262394919660332-1.0928766953258i</v>
      </c>
      <c r="N1869" t="str">
        <f t="shared" si="957"/>
        <v>-1.77763830972106i</v>
      </c>
      <c r="O1869" t="str">
        <f t="shared" si="958"/>
        <v>-0.205370227160612-0.978684356570594i</v>
      </c>
      <c r="P1869" t="str">
        <f t="shared" si="959"/>
        <v>1.20537022716061+0.978684356570594i</v>
      </c>
      <c r="Q1869" t="str">
        <f t="shared" si="960"/>
        <v>-1.20537022716061+0.798953953150466i</v>
      </c>
      <c r="R1869" t="str">
        <f t="shared" si="961"/>
        <v>-0.320858489519633-1.02461093475277i</v>
      </c>
      <c r="S1869" t="str">
        <f t="shared" si="962"/>
        <v>0.18369207521777i</v>
      </c>
      <c r="T1869" t="str">
        <f t="shared" si="963"/>
        <v>0.188212908895555-0.0589391617911005i</v>
      </c>
      <c r="U1869" t="str">
        <f t="shared" si="964"/>
        <v>0.0000333333333333333-0.000650581245904695i</v>
      </c>
      <c r="V1869" t="str">
        <f t="shared" si="965"/>
        <v>6.66666666666667E-06-0.00650581245904695i</v>
      </c>
      <c r="W1869" t="str">
        <f t="shared" si="966"/>
        <v>0.0000276026170024007-0.000591560726285605i</v>
      </c>
      <c r="X1869" t="str">
        <f t="shared" si="967"/>
        <v>0.0000334137183138508-0.000590959421784653i</v>
      </c>
      <c r="Y1869" t="str">
        <f t="shared" si="968"/>
        <v>0.009+1.09013265079566i</v>
      </c>
      <c r="Z1869" t="str">
        <f t="shared" si="969"/>
        <v>-0.00650521360975445-0.000421947052846985i</v>
      </c>
      <c r="AA1869" t="str">
        <f t="shared" si="970"/>
        <v>0.0913094207298907-11.0130482011162i</v>
      </c>
      <c r="AB1869" t="str">
        <f t="shared" si="971"/>
        <v>0.887693482243745-0.277982578760861i</v>
      </c>
      <c r="AC1869" t="str">
        <f t="shared" si="972"/>
        <v>0.929125577922034-1.04308073575772i</v>
      </c>
      <c r="AD1869" t="str">
        <f t="shared" si="973"/>
        <v>0.571281555557326+0.342160644469274i</v>
      </c>
      <c r="AE1869" t="str">
        <f t="shared" si="974"/>
        <v>-0.00357193487467919-0.00246687864983714i</v>
      </c>
      <c r="AF1869" t="str">
        <f t="shared" si="975"/>
        <v>-14.5739291426793-1.92152925199331i</v>
      </c>
      <c r="AG1869" t="str">
        <f t="shared" si="976"/>
        <v>1.01382983010988-0.0226623179194167i</v>
      </c>
      <c r="AH1869" t="str">
        <f t="shared" si="977"/>
        <v>0.0457046393098888+0.0432532795527493i</v>
      </c>
      <c r="AI1869">
        <f t="shared" si="978"/>
        <v>-24.023311087127613</v>
      </c>
      <c r="AJ1869">
        <f t="shared" si="979"/>
        <v>43.421534192629032</v>
      </c>
      <c r="AK1869"/>
      <c r="AL1869"/>
      <c r="AM1869"/>
      <c r="AN1869"/>
    </row>
    <row r="1870" spans="1:40" x14ac:dyDescent="0.25">
      <c r="A1870"/>
      <c r="B1870">
        <f t="shared" si="945"/>
        <v>173600</v>
      </c>
      <c r="C1870" s="237" t="str">
        <f t="shared" si="948"/>
        <v>-2.53596515704512E-06+0.0141072722456699i</v>
      </c>
      <c r="D1870" s="208" t="str">
        <f t="shared" si="949"/>
        <v>-5.9570253994055+0.108155753883469i</v>
      </c>
      <c r="E1870" t="str">
        <f t="shared" si="950"/>
        <v>2870</v>
      </c>
      <c r="F1870" t="str">
        <f t="shared" si="951"/>
        <v>0.777000777000777</v>
      </c>
      <c r="G1870" t="str">
        <f t="shared" si="946"/>
        <v>0.777000777000777</v>
      </c>
      <c r="H1870" t="str">
        <f t="shared" si="952"/>
        <v>8.61746309222642+2.02872058604452i</v>
      </c>
      <c r="I1870" t="str">
        <f t="shared" si="953"/>
        <v>681.725605828985i</v>
      </c>
      <c r="J1870" t="str">
        <f t="shared" si="947"/>
        <v>-628.085331503825+149.139747335995i</v>
      </c>
      <c r="K1870" t="str">
        <f t="shared" si="954"/>
        <v>0.24397438586197-1.02747078334076i</v>
      </c>
      <c r="L1870" t="str">
        <f t="shared" si="955"/>
        <v>0.0181340054358276-0.0648433435736489i</v>
      </c>
      <c r="M1870" t="str">
        <f t="shared" si="956"/>
        <v>0.262108391297798-1.09231412691441i</v>
      </c>
      <c r="N1870" t="str">
        <f t="shared" si="957"/>
        <v>-1.77866288511571i</v>
      </c>
      <c r="O1870" t="str">
        <f t="shared" si="958"/>
        <v>-0.20637285510187-0.978473425636641i</v>
      </c>
      <c r="P1870" t="str">
        <f t="shared" si="959"/>
        <v>1.20637285510187+0.978473425636641i</v>
      </c>
      <c r="Q1870" t="str">
        <f t="shared" si="960"/>
        <v>-1.20637285510187+0.800189459479069i</v>
      </c>
      <c r="R1870" t="str">
        <f t="shared" si="961"/>
        <v>-0.320843170293197-1.02390296949014i</v>
      </c>
      <c r="S1870" t="str">
        <f t="shared" si="962"/>
        <v>0.183797949612709i</v>
      </c>
      <c r="T1870" t="str">
        <f t="shared" si="963"/>
        <v>0.188191266394652-0.0589703168471308i</v>
      </c>
      <c r="U1870" t="str">
        <f t="shared" si="964"/>
        <v>0.0000333333333333334-0.000650206487122493i</v>
      </c>
      <c r="V1870" t="str">
        <f t="shared" si="965"/>
        <v>6.66666666666667E-06-0.00650206487122493i</v>
      </c>
      <c r="W1870" t="str">
        <f t="shared" si="966"/>
        <v>0.000027602616208211-0.000591220107505103i</v>
      </c>
      <c r="X1870" t="str">
        <f t="shared" si="967"/>
        <v>0.0000334070134578816-0.000590619215278228i</v>
      </c>
      <c r="Y1870" t="str">
        <f t="shared" si="968"/>
        <v>0.009+1.09076096932638i</v>
      </c>
      <c r="Z1870" t="str">
        <f t="shared" si="969"/>
        <v>-0.00649772064438424-0.000421567800562741i</v>
      </c>
      <c r="AA1870" t="str">
        <f t="shared" si="970"/>
        <v>0.0912040814709527-11.006698279024i</v>
      </c>
      <c r="AB1870" t="str">
        <f t="shared" si="971"/>
        <v>0.887591406848896-0.278129519479962i</v>
      </c>
      <c r="AC1870" t="str">
        <f t="shared" si="972"/>
        <v>0.928840352539034-1.04242871355221i</v>
      </c>
      <c r="AD1870" t="str">
        <f t="shared" si="973"/>
        <v>0.571642431420874+0.342111498546897i</v>
      </c>
      <c r="AE1870" t="str">
        <f t="shared" si="974"/>
        <v>-0.00357014963585979-0.00246393098931185i</v>
      </c>
      <c r="AF1870" t="str">
        <f t="shared" si="975"/>
        <v>-14.5744884916319-1.92056483216105i</v>
      </c>
      <c r="AG1870" t="str">
        <f t="shared" si="976"/>
        <v>1.01381990807794-0.0226637115601688i</v>
      </c>
      <c r="AH1870" t="str">
        <f t="shared" si="977"/>
        <v>0.0456903289932572+0.0432056519826306i</v>
      </c>
      <c r="AI1870">
        <f t="shared" si="978"/>
        <v>-24.029265932472249</v>
      </c>
      <c r="AJ1870">
        <f t="shared" si="979"/>
        <v>43.398977660324903</v>
      </c>
      <c r="AK1870"/>
      <c r="AL1870"/>
      <c r="AM1870"/>
      <c r="AN1870"/>
    </row>
    <row r="1871" spans="1:40" x14ac:dyDescent="0.25">
      <c r="A1871"/>
      <c r="B1871">
        <f t="shared" si="945"/>
        <v>173700</v>
      </c>
      <c r="C1871" s="237" t="str">
        <f t="shared" si="948"/>
        <v>-2.53304606079754E-06+0.0140991506156556i</v>
      </c>
      <c r="D1871" s="208" t="str">
        <f t="shared" si="949"/>
        <v>-5.95702537702576+0.10809348805336i</v>
      </c>
      <c r="E1871" t="str">
        <f t="shared" si="950"/>
        <v>2870</v>
      </c>
      <c r="F1871" t="str">
        <f t="shared" si="951"/>
        <v>0.777000777000777</v>
      </c>
      <c r="G1871" t="str">
        <f t="shared" si="946"/>
        <v>0.777000777000777</v>
      </c>
      <c r="H1871" t="str">
        <f t="shared" si="952"/>
        <v>8.61802157614412+2.02769478495277i</v>
      </c>
      <c r="I1871" t="str">
        <f t="shared" si="953"/>
        <v>682.118304910684i</v>
      </c>
      <c r="J1871" t="str">
        <f t="shared" si="947"/>
        <v>-628.810292932022+149.225657328701i</v>
      </c>
      <c r="K1871" t="str">
        <f t="shared" si="954"/>
        <v>0.243707679238633-1.02694067437929i</v>
      </c>
      <c r="L1871" t="str">
        <f t="shared" si="955"/>
        <v>0.0181146442389196-0.0648114243311107i</v>
      </c>
      <c r="M1871" t="str">
        <f t="shared" si="956"/>
        <v>0.261822323477553-1.0917520987104i</v>
      </c>
      <c r="N1871" t="str">
        <f t="shared" si="957"/>
        <v>-1.77968746051036i</v>
      </c>
      <c r="O1871" t="str">
        <f t="shared" si="958"/>
        <v>-0.207375266402265-0.978261467545661i</v>
      </c>
      <c r="P1871" t="str">
        <f t="shared" si="959"/>
        <v>1.20737526640227+0.978261467545661i</v>
      </c>
      <c r="Q1871" t="str">
        <f t="shared" si="960"/>
        <v>-1.20737526640227+0.801425992964699i</v>
      </c>
      <c r="R1871" t="str">
        <f t="shared" si="961"/>
        <v>-0.320827839977989-1.02319574712833i</v>
      </c>
      <c r="S1871" t="str">
        <f t="shared" si="962"/>
        <v>0.183903824007647i</v>
      </c>
      <c r="T1871" t="str">
        <f t="shared" si="963"/>
        <v>0.188169610605261-0.0590014666200656i</v>
      </c>
      <c r="U1871" t="str">
        <f t="shared" si="964"/>
        <v>0.0000333333333333334-0.000649832159841479i</v>
      </c>
      <c r="V1871" t="str">
        <f t="shared" si="965"/>
        <v>6.66666666666667E-06-0.00649832159841479i</v>
      </c>
      <c r="W1871" t="str">
        <f t="shared" si="966"/>
        <v>0.0000276026154135636-0.0005908798809984i</v>
      </c>
      <c r="X1871" t="str">
        <f t="shared" si="967"/>
        <v>0.0000334003201753188-0.000590279400456935i</v>
      </c>
      <c r="Y1871" t="str">
        <f t="shared" si="968"/>
        <v>0.009+1.09138928785709i</v>
      </c>
      <c r="Z1871" t="str">
        <f t="shared" si="969"/>
        <v>-0.00649024062156334-0.000421189220242069i</v>
      </c>
      <c r="AA1871" t="str">
        <f t="shared" si="970"/>
        <v>0.0910989244940706-11.0003556786542i</v>
      </c>
      <c r="AB1871" t="str">
        <f t="shared" si="971"/>
        <v>0.887489268779791-0.278276435281698i</v>
      </c>
      <c r="AC1871" t="str">
        <f t="shared" si="972"/>
        <v>0.928555620172877-1.0417772546278i</v>
      </c>
      <c r="AD1871" t="str">
        <f t="shared" si="973"/>
        <v>0.572003289935336+0.342061988366481i</v>
      </c>
      <c r="AE1871" t="str">
        <f t="shared" si="974"/>
        <v>-0.00356836616585164-0.00246098623165261i</v>
      </c>
      <c r="AF1871" t="str">
        <f t="shared" si="975"/>
        <v>-14.5750469531699-1.91960129689941i</v>
      </c>
      <c r="AG1871" t="str">
        <f t="shared" si="976"/>
        <v>1.01380998296293-0.0226651029370228i</v>
      </c>
      <c r="AH1871" t="str">
        <f t="shared" si="977"/>
        <v>0.0456760248322833+0.0431580697932423i</v>
      </c>
      <c r="AI1871">
        <f t="shared" si="978"/>
        <v>-24.035218587754244</v>
      </c>
      <c r="AJ1871">
        <f t="shared" si="979"/>
        <v>43.376416391520472</v>
      </c>
      <c r="AK1871"/>
      <c r="AL1871"/>
      <c r="AM1871"/>
      <c r="AN1871"/>
    </row>
    <row r="1872" spans="1:40" x14ac:dyDescent="0.25">
      <c r="A1872"/>
      <c r="B1872">
        <f t="shared" si="945"/>
        <v>173800</v>
      </c>
      <c r="C1872" s="237" t="str">
        <f t="shared" si="948"/>
        <v>-2.53013200181626E-06+0.0140910383315898i</v>
      </c>
      <c r="D1872" s="208" t="str">
        <f t="shared" si="949"/>
        <v>-5.95702535468464+0.108031293875522i</v>
      </c>
      <c r="E1872" t="str">
        <f t="shared" si="950"/>
        <v>2870</v>
      </c>
      <c r="F1872" t="str">
        <f t="shared" si="951"/>
        <v>0.777000777000777</v>
      </c>
      <c r="G1872" t="str">
        <f t="shared" si="946"/>
        <v>0.777000777000777</v>
      </c>
      <c r="H1872" t="str">
        <f t="shared" si="952"/>
        <v>8.61857917444157+2.02666993902334i</v>
      </c>
      <c r="I1872" t="str">
        <f t="shared" si="953"/>
        <v>682.511003992383i</v>
      </c>
      <c r="J1872" t="str">
        <f t="shared" si="947"/>
        <v>-629.535671844486+149.311567321406i</v>
      </c>
      <c r="K1872" t="str">
        <f t="shared" si="954"/>
        <v>0.243441402005127-1.02641107661918i</v>
      </c>
      <c r="L1872" t="str">
        <f t="shared" si="955"/>
        <v>0.0180953132268952-0.0647795333878252i</v>
      </c>
      <c r="M1872" t="str">
        <f t="shared" si="956"/>
        <v>0.261536715232022-1.09119061000701i</v>
      </c>
      <c r="N1872" t="str">
        <f t="shared" si="957"/>
        <v>-1.78071203590502i</v>
      </c>
      <c r="O1872" t="str">
        <f t="shared" si="958"/>
        <v>-0.208377460009519-0.978048482520157i</v>
      </c>
      <c r="P1872" t="str">
        <f t="shared" si="959"/>
        <v>1.20837746000952+0.978048482520157i</v>
      </c>
      <c r="Q1872" t="str">
        <f t="shared" si="960"/>
        <v>-1.20837746000952+0.802663553384863i</v>
      </c>
      <c r="R1872" t="str">
        <f t="shared" si="961"/>
        <v>-0.320812498569708-1.02248926637763i</v>
      </c>
      <c r="S1872" t="str">
        <f t="shared" si="962"/>
        <v>0.184009698402585i</v>
      </c>
      <c r="T1872" t="str">
        <f t="shared" si="963"/>
        <v>0.188147941526028-0.0590326111055917i</v>
      </c>
      <c r="U1872" t="str">
        <f t="shared" si="964"/>
        <v>0.0000333333333333332-0.000649458263316826i</v>
      </c>
      <c r="V1872" t="str">
        <f t="shared" si="965"/>
        <v>6.66666666666667E-06-0.00649458263316831i</v>
      </c>
      <c r="W1872" t="str">
        <f t="shared" si="966"/>
        <v>0.0000276026146184586-0.000590540046088383i</v>
      </c>
      <c r="X1872" t="str">
        <f t="shared" si="967"/>
        <v>0.0000333936384395375-0.000589939976644941i</v>
      </c>
      <c r="Y1872" t="str">
        <f t="shared" si="968"/>
        <v>0.009+1.09201760638781i</v>
      </c>
      <c r="Z1872" t="str">
        <f t="shared" si="969"/>
        <v>-0.00648277351149845-0.000420811310183189i</v>
      </c>
      <c r="AA1872" t="str">
        <f t="shared" si="970"/>
        <v>0.0909939493786856-10.9940203873448i</v>
      </c>
      <c r="AB1872" t="str">
        <f t="shared" si="971"/>
        <v>0.887387068030043-0.278423326145729i</v>
      </c>
      <c r="AC1872" t="str">
        <f t="shared" si="972"/>
        <v>0.928271379814814-1.04112635824016i</v>
      </c>
      <c r="AD1872" t="str">
        <f t="shared" si="973"/>
        <v>0.572364130748474+0.34201211390473i</v>
      </c>
      <c r="AE1872" t="str">
        <f t="shared" si="974"/>
        <v>-0.00356658445999728-0.00245804437239531i</v>
      </c>
      <c r="AF1872" t="str">
        <f t="shared" si="975"/>
        <v>-14.5756045291262-1.91863864514782i</v>
      </c>
      <c r="AG1872" t="str">
        <f t="shared" si="976"/>
        <v>1.01380005476913-0.0226664920398237i</v>
      </c>
      <c r="AH1872" t="str">
        <f t="shared" si="977"/>
        <v>0.0456617268024061+0.0431105329149513i</v>
      </c>
      <c r="AI1872">
        <f t="shared" si="978"/>
        <v>-24.041169056675628</v>
      </c>
      <c r="AJ1872">
        <f t="shared" si="979"/>
        <v>43.353850391079547</v>
      </c>
      <c r="AK1872"/>
      <c r="AL1872"/>
      <c r="AM1872"/>
      <c r="AN1872"/>
    </row>
    <row r="1873" spans="1:40" x14ac:dyDescent="0.25">
      <c r="A1873"/>
      <c r="B1873">
        <f t="shared" si="945"/>
        <v>173900</v>
      </c>
      <c r="C1873" s="237" t="str">
        <f t="shared" si="948"/>
        <v>-2.52722296851799E-06+0.0140829353773496i</v>
      </c>
      <c r="D1873" s="208" t="str">
        <f t="shared" si="949"/>
        <v>-5.95702533238206+0.107969171226347i</v>
      </c>
      <c r="E1873" t="str">
        <f t="shared" si="950"/>
        <v>2870</v>
      </c>
      <c r="F1873" t="str">
        <f t="shared" si="951"/>
        <v>0.777000777000777</v>
      </c>
      <c r="G1873" t="str">
        <f t="shared" si="946"/>
        <v>0.777000777000777</v>
      </c>
      <c r="H1873" t="str">
        <f t="shared" si="952"/>
        <v>8.61913588894729+2.02564604707327i</v>
      </c>
      <c r="I1873" t="str">
        <f t="shared" si="953"/>
        <v>682.903703074081i</v>
      </c>
      <c r="J1873" t="str">
        <f t="shared" si="947"/>
        <v>-630.261468241216+149.39747731411i</v>
      </c>
      <c r="K1873" t="str">
        <f t="shared" si="954"/>
        <v>0.24317555325732-1.02588198938653i</v>
      </c>
      <c r="L1873" t="str">
        <f t="shared" si="955"/>
        <v>0.0180760123388027-0.0647476707119888i</v>
      </c>
      <c r="M1873" t="str">
        <f t="shared" si="956"/>
        <v>0.261251565596123-1.09062966009852i</v>
      </c>
      <c r="N1873" t="str">
        <f t="shared" si="957"/>
        <v>-1.78173661129967i</v>
      </c>
      <c r="O1873" t="str">
        <f t="shared" si="958"/>
        <v>-0.209379434871557-0.977834470783715i</v>
      </c>
      <c r="P1873" t="str">
        <f t="shared" si="959"/>
        <v>1.20937943487156+0.977834470783715i</v>
      </c>
      <c r="Q1873" t="str">
        <f t="shared" si="960"/>
        <v>-1.20937943487156+0.803902140515955i</v>
      </c>
      <c r="R1873" t="str">
        <f t="shared" si="961"/>
        <v>-0.320797146064076-1.02178352595129i</v>
      </c>
      <c r="S1873" t="str">
        <f t="shared" si="962"/>
        <v>0.184115572797523i</v>
      </c>
      <c r="T1873" t="str">
        <f t="shared" si="963"/>
        <v>0.188126259155594-0.059063750299398i</v>
      </c>
      <c r="U1873" t="str">
        <f t="shared" si="964"/>
        <v>0.0000333333333333333-0.000649084796805432i</v>
      </c>
      <c r="V1873" t="str">
        <f t="shared" si="965"/>
        <v>6.66666666666667E-06-0.00649084796805432i</v>
      </c>
      <c r="W1873" t="str">
        <f t="shared" si="966"/>
        <v>0.0000276026138228962-0.000590200602099502i</v>
      </c>
      <c r="X1873" t="str">
        <f t="shared" si="967"/>
        <v>0.0000333869682239889-0.000589600943167969i</v>
      </c>
      <c r="Y1873" t="str">
        <f t="shared" si="968"/>
        <v>0.009+1.09264592491853i</v>
      </c>
      <c r="Z1873" t="str">
        <f t="shared" si="969"/>
        <v>-0.00647531928448232-0.000420434068689811i</v>
      </c>
      <c r="AA1873" t="str">
        <f t="shared" si="970"/>
        <v>0.0908891557054613-10.9876923924631i</v>
      </c>
      <c r="AB1873" t="str">
        <f t="shared" si="971"/>
        <v>0.887284804593243-0.27857019205172i</v>
      </c>
      <c r="AC1873" t="str">
        <f t="shared" si="972"/>
        <v>0.927987630458688-1.04047602364603i</v>
      </c>
      <c r="AD1873" t="str">
        <f t="shared" si="973"/>
        <v>0.572724953507986+0.341961875138652i</v>
      </c>
      <c r="AE1873" t="str">
        <f t="shared" si="974"/>
        <v>-0.00356480451365316-0.00245510540708659i</v>
      </c>
      <c r="AF1873" t="str">
        <f t="shared" si="975"/>
        <v>-14.5761612213294-1.91767687584692i</v>
      </c>
      <c r="AG1873" t="str">
        <f t="shared" si="976"/>
        <v>1.01379012350085-0.0226678788584376i</v>
      </c>
      <c r="AH1873" t="str">
        <f t="shared" si="977"/>
        <v>0.045647434879142+0.0430630412782881i</v>
      </c>
      <c r="AI1873">
        <f t="shared" si="978"/>
        <v>-24.04711734293268</v>
      </c>
      <c r="AJ1873">
        <f t="shared" si="979"/>
        <v>43.331279663850651</v>
      </c>
      <c r="AK1873"/>
      <c r="AL1873"/>
      <c r="AM1873"/>
      <c r="AN1873"/>
    </row>
    <row r="1874" spans="1:40" x14ac:dyDescent="0.25">
      <c r="A1874"/>
      <c r="B1874">
        <f t="shared" si="945"/>
        <v>174000</v>
      </c>
      <c r="C1874" s="237" t="str">
        <f t="shared" si="948"/>
        <v>-2.52431894935277E-06+0.014074841736849i</v>
      </c>
      <c r="D1874" s="208" t="str">
        <f t="shared" si="949"/>
        <v>-5.9570253101179+0.107907119982509i</v>
      </c>
      <c r="E1874" t="str">
        <f t="shared" si="950"/>
        <v>2870</v>
      </c>
      <c r="F1874" t="str">
        <f t="shared" si="951"/>
        <v>0.777000777000777</v>
      </c>
      <c r="G1874" t="str">
        <f t="shared" si="946"/>
        <v>0.777000777000777</v>
      </c>
      <c r="H1874" t="str">
        <f t="shared" si="952"/>
        <v>8.61969172148514+2.02462310792122i</v>
      </c>
      <c r="I1874" t="str">
        <f t="shared" si="953"/>
        <v>683.29640215578i</v>
      </c>
      <c r="J1874" t="str">
        <f t="shared" si="947"/>
        <v>-630.987682122212+149.483387306816i</v>
      </c>
      <c r="K1874" t="str">
        <f t="shared" si="954"/>
        <v>0.242910132093414-1.02535341200845i</v>
      </c>
      <c r="L1874" t="str">
        <f t="shared" si="955"/>
        <v>0.0180567415138393-0.0647158362718293i</v>
      </c>
      <c r="M1874" t="str">
        <f t="shared" si="956"/>
        <v>0.260966873607253-1.09006924828028i</v>
      </c>
      <c r="N1874" t="str">
        <f t="shared" si="957"/>
        <v>-1.78276118669432i</v>
      </c>
      <c r="O1874" t="str">
        <f t="shared" si="958"/>
        <v>-0.21038118993656-0.977619432560993i</v>
      </c>
      <c r="P1874" t="str">
        <f t="shared" si="959"/>
        <v>1.21038118993656+0.977619432560993i</v>
      </c>
      <c r="Q1874" t="str">
        <f t="shared" si="960"/>
        <v>-1.21038118993656+0.805141754133327i</v>
      </c>
      <c r="R1874" t="str">
        <f t="shared" si="961"/>
        <v>-0.320781782456788-1.02107852456551i</v>
      </c>
      <c r="S1874" t="str">
        <f t="shared" si="962"/>
        <v>0.184221447192461i</v>
      </c>
      <c r="T1874" t="str">
        <f t="shared" si="963"/>
        <v>0.188104563492601-0.0590948841971667i</v>
      </c>
      <c r="U1874" t="str">
        <f t="shared" si="964"/>
        <v>0.0000333333333333334-0.000648711759565889i</v>
      </c>
      <c r="V1874" t="str">
        <f t="shared" si="965"/>
        <v>6.66666666666667E-06-0.00648711759565889i</v>
      </c>
      <c r="W1874" t="str">
        <f t="shared" si="966"/>
        <v>0.0000276026130268762-0.00058986154835775i</v>
      </c>
      <c r="X1874" t="str">
        <f t="shared" si="967"/>
        <v>0.0000333803095022006-0.000589262299353283i</v>
      </c>
      <c r="Y1874" t="str">
        <f t="shared" si="968"/>
        <v>0.009+1.09327424344925i</v>
      </c>
      <c r="Z1874" t="str">
        <f t="shared" si="969"/>
        <v>-0.00646787791089265-0.000420057494071078i</v>
      </c>
      <c r="AA1874" t="str">
        <f t="shared" si="970"/>
        <v>0.0907845430562596-10.9813716814053i</v>
      </c>
      <c r="AB1874" t="str">
        <f t="shared" si="971"/>
        <v>0.887182478462985-0.278717032979307i</v>
      </c>
      <c r="AC1874" t="str">
        <f t="shared" si="972"/>
        <v>0.927704371100956-1.03982625010328i</v>
      </c>
      <c r="AD1874" t="str">
        <f t="shared" si="973"/>
        <v>0.573085757861464+0.341911272045583i</v>
      </c>
      <c r="AE1874" t="str">
        <f t="shared" si="974"/>
        <v>-0.00356302632218923-0.00245216933128396i</v>
      </c>
      <c r="AF1874" t="str">
        <f t="shared" si="975"/>
        <v>-14.576717031603-1.91671598793871i</v>
      </c>
      <c r="AG1874" t="str">
        <f t="shared" si="976"/>
        <v>1.01378018916238-0.0226692633827492i</v>
      </c>
      <c r="AH1874" t="str">
        <f t="shared" si="977"/>
        <v>0.0456331490380778+0.0430155948139479i</v>
      </c>
      <c r="AI1874">
        <f t="shared" si="978"/>
        <v>-24.053063450216445</v>
      </c>
      <c r="AJ1874">
        <f t="shared" si="979"/>
        <v>43.308704214672431</v>
      </c>
      <c r="AK1874"/>
      <c r="AL1874"/>
      <c r="AM1874"/>
      <c r="AN1874"/>
    </row>
    <row r="1875" spans="1:40" x14ac:dyDescent="0.25">
      <c r="A1875"/>
      <c r="B1875">
        <f t="shared" si="945"/>
        <v>174100</v>
      </c>
      <c r="C1875" s="237" t="str">
        <f t="shared" si="948"/>
        <v>-2.52141993280373E-06+0.014066757394039i</v>
      </c>
      <c r="D1875" s="208" t="str">
        <f t="shared" si="949"/>
        <v>-5.95702528789211+0.107845140020966i</v>
      </c>
      <c r="E1875" t="str">
        <f t="shared" si="950"/>
        <v>2870</v>
      </c>
      <c r="F1875" t="str">
        <f t="shared" si="951"/>
        <v>0.777000777000777</v>
      </c>
      <c r="G1875" t="str">
        <f t="shared" si="946"/>
        <v>0.777000777000777</v>
      </c>
      <c r="H1875" t="str">
        <f t="shared" si="952"/>
        <v>8.62024667387449+2.02360112038734i</v>
      </c>
      <c r="I1875" t="str">
        <f t="shared" si="953"/>
        <v>683.689101237479i</v>
      </c>
      <c r="J1875" t="str">
        <f t="shared" si="947"/>
        <v>-631.714313487474+149.569297299521i</v>
      </c>
      <c r="K1875" t="str">
        <f t="shared" si="954"/>
        <v>0.242645137613928-1.02482534381304i</v>
      </c>
      <c r="L1875" t="str">
        <f t="shared" si="955"/>
        <v>0.0180375006913509-0.0646840300356065i</v>
      </c>
      <c r="M1875" t="str">
        <f t="shared" si="956"/>
        <v>0.260682638305279-1.08950937384865i</v>
      </c>
      <c r="N1875" t="str">
        <f t="shared" si="957"/>
        <v>-1.78378576208897i</v>
      </c>
      <c r="O1875" t="str">
        <f t="shared" si="958"/>
        <v>-0.211382724152931-0.977403368077728i</v>
      </c>
      <c r="P1875" t="str">
        <f t="shared" si="959"/>
        <v>1.21138272415293+0.977403368077728i</v>
      </c>
      <c r="Q1875" t="str">
        <f t="shared" si="960"/>
        <v>-1.21138272415293+0.806382394011242i</v>
      </c>
      <c r="R1875" t="str">
        <f t="shared" si="961"/>
        <v>-0.320766407743548-1.02037426093944i</v>
      </c>
      <c r="S1875" t="str">
        <f t="shared" si="962"/>
        <v>0.1843273215874i</v>
      </c>
      <c r="T1875" t="str">
        <f t="shared" si="963"/>
        <v>0.18808285453569-0.05912601279458i</v>
      </c>
      <c r="U1875" t="str">
        <f t="shared" si="964"/>
        <v>0.0000333333333333334-0.0006483391508585i</v>
      </c>
      <c r="V1875" t="str">
        <f t="shared" si="965"/>
        <v>6.66666666666667E-06-0.006483391508585i</v>
      </c>
      <c r="W1875" t="str">
        <f t="shared" si="966"/>
        <v>0.0000276026122303985-0.000589522884190676i</v>
      </c>
      <c r="X1875" t="str">
        <f t="shared" si="967"/>
        <v>0.000033373662247776-0.0005889240445297i</v>
      </c>
      <c r="Y1875" t="str">
        <f t="shared" si="968"/>
        <v>0.009+1.09390256197997i</v>
      </c>
      <c r="Z1875" t="str">
        <f t="shared" si="969"/>
        <v>-0.0064604493611926-0.000419681584641578i</v>
      </c>
      <c r="AA1875" t="str">
        <f t="shared" si="970"/>
        <v>0.090680111014155-10.9750582415968i</v>
      </c>
      <c r="AB1875" t="str">
        <f t="shared" si="971"/>
        <v>0.88708008963286-0.278863848908126i</v>
      </c>
      <c r="AC1875" t="str">
        <f t="shared" si="972"/>
        <v>0.92742160074066-1.03917703687084i</v>
      </c>
      <c r="AD1875" t="str">
        <f t="shared" si="973"/>
        <v>0.573446543456442+0.341860304603173i</v>
      </c>
      <c r="AE1875" t="str">
        <f t="shared" si="974"/>
        <v>-0.00356124988098938-0.00244923614055572i</v>
      </c>
      <c r="AF1875" t="str">
        <f t="shared" si="975"/>
        <v>-14.5772719617666-1.91575598036637i</v>
      </c>
      <c r="AG1875" t="str">
        <f t="shared" si="976"/>
        <v>1.01377025175803-0.0226706456026647i</v>
      </c>
      <c r="AH1875" t="str">
        <f t="shared" si="977"/>
        <v>0.0456188692548807+0.0429681934527918i</v>
      </c>
      <c r="AI1875">
        <f t="shared" si="978"/>
        <v>-24.059007382211593</v>
      </c>
      <c r="AJ1875">
        <f t="shared" si="979"/>
        <v>43.286124048368229</v>
      </c>
      <c r="AK1875"/>
      <c r="AL1875"/>
      <c r="AM1875"/>
      <c r="AN1875"/>
    </row>
    <row r="1876" spans="1:40" x14ac:dyDescent="0.25">
      <c r="A1876"/>
      <c r="B1876">
        <f t="shared" si="945"/>
        <v>174200</v>
      </c>
      <c r="C1876" s="237" t="str">
        <f t="shared" si="948"/>
        <v>-0.0000025185259073872+0.0140586823329076i</v>
      </c>
      <c r="D1876" s="208" t="str">
        <f t="shared" si="949"/>
        <v>-5.95702526570458+0.107783231218958i</v>
      </c>
      <c r="E1876" t="str">
        <f t="shared" si="950"/>
        <v>2870</v>
      </c>
      <c r="F1876" t="str">
        <f t="shared" si="951"/>
        <v>0.777000777000777</v>
      </c>
      <c r="G1876" t="str">
        <f t="shared" si="946"/>
        <v>0.777000777000777</v>
      </c>
      <c r="H1876" t="str">
        <f t="shared" si="952"/>
        <v>8.62080074793007+2.02258008329336i</v>
      </c>
      <c r="I1876" t="str">
        <f t="shared" si="953"/>
        <v>684.081800319177i</v>
      </c>
      <c r="J1876" t="str">
        <f t="shared" si="947"/>
        <v>-632.441362337002+149.655207292225i</v>
      </c>
      <c r="K1876" t="str">
        <f t="shared" si="954"/>
        <v>0.2423805689217-1.02429778412944i</v>
      </c>
      <c r="L1876" t="str">
        <f t="shared" si="955"/>
        <v>0.0180182898108312-0.0646522519716111i</v>
      </c>
      <c r="M1876" t="str">
        <f t="shared" si="956"/>
        <v>0.260398858732531-1.08895003610105i</v>
      </c>
      <c r="N1876" t="str">
        <f t="shared" si="957"/>
        <v>-1.78481033748362i</v>
      </c>
      <c r="O1876" t="str">
        <f t="shared" si="958"/>
        <v>-0.212384036469304-0.977186277560735i</v>
      </c>
      <c r="P1876" t="str">
        <f t="shared" si="959"/>
        <v>1.2123840364693+0.977186277560735i</v>
      </c>
      <c r="Q1876" t="str">
        <f t="shared" si="960"/>
        <v>-1.2123840364693+0.807624059922885i</v>
      </c>
      <c r="R1876" t="str">
        <f t="shared" si="961"/>
        <v>-0.320751021920051-1.01967073379519i</v>
      </c>
      <c r="S1876" t="str">
        <f t="shared" si="962"/>
        <v>0.184433195982338i</v>
      </c>
      <c r="T1876" t="str">
        <f t="shared" si="963"/>
        <v>0.188061132283503-0.059157136087316i</v>
      </c>
      <c r="U1876" t="str">
        <f t="shared" si="964"/>
        <v>0.0000333333333333334-0.000647966969945265i</v>
      </c>
      <c r="V1876" t="str">
        <f t="shared" si="965"/>
        <v>6.66666666666667E-06-0.00647966969945265i</v>
      </c>
      <c r="W1876" t="str">
        <f t="shared" si="966"/>
        <v>0.0000276026114334634-0.00058918460892737i</v>
      </c>
      <c r="X1876" t="str">
        <f t="shared" si="967"/>
        <v>0.0000333670264343945-0.000588586178027569i</v>
      </c>
      <c r="Y1876" t="str">
        <f t="shared" si="968"/>
        <v>0.009+1.09453088051068i</v>
      </c>
      <c r="Z1876" t="str">
        <f t="shared" si="969"/>
        <v>-0.0064530336059299-0.000419306338721311i</v>
      </c>
      <c r="AA1876" t="str">
        <f t="shared" si="970"/>
        <v>0.0905758591634189-10.9687520604919i</v>
      </c>
      <c r="AB1876" t="str">
        <f t="shared" si="971"/>
        <v>0.886977638096464-0.279010639817792i</v>
      </c>
      <c r="AC1876" t="str">
        <f t="shared" si="972"/>
        <v>0.927139318379434-1.03852838320875i</v>
      </c>
      <c r="AD1876" t="str">
        <f t="shared" si="973"/>
        <v>0.573807309940365+0.341808972789398i</v>
      </c>
      <c r="AE1876" t="str">
        <f t="shared" si="974"/>
        <v>-0.00355947518545101-0.00244630583048099i</v>
      </c>
      <c r="AF1876" t="str">
        <f t="shared" si="975"/>
        <v>-14.5778260136347-1.9147968520744i</v>
      </c>
      <c r="AG1876" t="str">
        <f t="shared" si="976"/>
        <v>1.01376031129211-0.0226720255081098i</v>
      </c>
      <c r="AH1876" t="str">
        <f t="shared" si="977"/>
        <v>0.0456045955052886+0.042920837125844i</v>
      </c>
      <c r="AI1876">
        <f t="shared" si="978"/>
        <v>-24.064949142597584</v>
      </c>
      <c r="AJ1876">
        <f t="shared" si="979"/>
        <v>43.263539169750615</v>
      </c>
      <c r="AK1876"/>
      <c r="AL1876"/>
      <c r="AM1876"/>
      <c r="AN1876"/>
    </row>
    <row r="1877" spans="1:40" x14ac:dyDescent="0.25">
      <c r="A1877"/>
      <c r="B1877">
        <f t="shared" si="945"/>
        <v>174300</v>
      </c>
      <c r="C1877" s="237" t="str">
        <f t="shared" si="948"/>
        <v>-0.0000025156368616523+0.0140506165374794i</v>
      </c>
      <c r="D1877" s="208" t="str">
        <f t="shared" si="949"/>
        <v>-5.95702524355523+0.107721393454009i</v>
      </c>
      <c r="E1877" t="str">
        <f t="shared" si="950"/>
        <v>2870</v>
      </c>
      <c r="F1877" t="str">
        <f t="shared" si="951"/>
        <v>0.777000777000777</v>
      </c>
      <c r="G1877" t="str">
        <f t="shared" si="946"/>
        <v>0.777000777000777</v>
      </c>
      <c r="H1877" t="str">
        <f t="shared" si="952"/>
        <v>8.62135394546208+2.02155999546254i</v>
      </c>
      <c r="I1877" t="str">
        <f t="shared" si="953"/>
        <v>684.474499400876i</v>
      </c>
      <c r="J1877" t="str">
        <f t="shared" si="947"/>
        <v>-633.168828670796+149.741117284931i</v>
      </c>
      <c r="K1877" t="str">
        <f t="shared" si="954"/>
        <v>0.242116425121883-1.02377073228777i</v>
      </c>
      <c r="L1877" t="str">
        <f t="shared" si="955"/>
        <v>0.0179991088119218-0.0646205020481662i</v>
      </c>
      <c r="M1877" t="str">
        <f t="shared" si="956"/>
        <v>0.260115533933805-1.08839123433594i</v>
      </c>
      <c r="N1877" t="str">
        <f t="shared" si="957"/>
        <v>-1.78583491287828i</v>
      </c>
      <c r="O1877" t="str">
        <f t="shared" si="958"/>
        <v>-0.213385125834558-0.976968161237903i</v>
      </c>
      <c r="P1877" t="str">
        <f t="shared" si="959"/>
        <v>1.21338512583456+0.976968161237903i</v>
      </c>
      <c r="Q1877" t="str">
        <f t="shared" si="960"/>
        <v>-1.21338512583456+0.808866751640377i</v>
      </c>
      <c r="R1877" t="str">
        <f t="shared" si="961"/>
        <v>-0.320735624981998-1.01896794185774i</v>
      </c>
      <c r="S1877" t="str">
        <f t="shared" si="962"/>
        <v>0.184539070377276i</v>
      </c>
      <c r="T1877" t="str">
        <f t="shared" si="963"/>
        <v>0.188039396734674-0.0591882540710525i</v>
      </c>
      <c r="U1877" t="str">
        <f t="shared" si="964"/>
        <v>0.0000333333333333333-0.000647595216089871i</v>
      </c>
      <c r="V1877" t="str">
        <f t="shared" si="965"/>
        <v>6.66666666666667E-06-0.00647595216089871i</v>
      </c>
      <c r="W1877" t="str">
        <f t="shared" si="966"/>
        <v>0.0000276026106360706-0.000588846721898459i</v>
      </c>
      <c r="X1877" t="str">
        <f t="shared" si="967"/>
        <v>0.0000333604020358107-0.000588248699178781i</v>
      </c>
      <c r="Y1877" t="str">
        <f t="shared" si="968"/>
        <v>0.009+1.0951591990414i</v>
      </c>
      <c r="Z1877" t="str">
        <f t="shared" si="969"/>
        <v>-0.00644563061573676-0.000418931754635647i</v>
      </c>
      <c r="AA1877" t="str">
        <f t="shared" si="970"/>
        <v>0.0904717870895148-10.9624531255735i</v>
      </c>
      <c r="AB1877" t="str">
        <f t="shared" si="971"/>
        <v>0.886875123847352-0.279157405687921i</v>
      </c>
      <c r="AC1877" t="str">
        <f t="shared" si="972"/>
        <v>0.926857523021468-1.03788028837815i</v>
      </c>
      <c r="AD1877" t="str">
        <f t="shared" si="973"/>
        <v>0.574168056960585+0.341757276582537i</v>
      </c>
      <c r="AE1877" t="str">
        <f t="shared" si="974"/>
        <v>-0.00355770223098502-0.00244337839664946i</v>
      </c>
      <c r="AF1877" t="str">
        <f t="shared" si="975"/>
        <v>-14.5783791890173-1.91383860200853i</v>
      </c>
      <c r="AG1877" t="str">
        <f t="shared" si="976"/>
        <v>1.01375036776893-0.0226734030890289i</v>
      </c>
      <c r="AH1877" t="str">
        <f t="shared" si="977"/>
        <v>0.045590327765113+0.0428735257642897i</v>
      </c>
      <c r="AI1877">
        <f t="shared" si="978"/>
        <v>-24.070888735048534</v>
      </c>
      <c r="AJ1877">
        <f t="shared" si="979"/>
        <v>43.240949583618331</v>
      </c>
      <c r="AK1877"/>
      <c r="AL1877"/>
      <c r="AM1877"/>
      <c r="AN1877"/>
    </row>
    <row r="1878" spans="1:40" x14ac:dyDescent="0.25">
      <c r="A1878"/>
      <c r="B1878">
        <f t="shared" si="945"/>
        <v>174400</v>
      </c>
      <c r="C1878" s="237" t="str">
        <f t="shared" si="948"/>
        <v>-2.51275278418103E-06+0.0140425599918158i</v>
      </c>
      <c r="D1878" s="208" t="str">
        <f t="shared" si="949"/>
        <v>-5.95702522144397+0.107659626603921i</v>
      </c>
      <c r="E1878" t="str">
        <f t="shared" si="950"/>
        <v>2870</v>
      </c>
      <c r="F1878" t="str">
        <f t="shared" si="951"/>
        <v>0.777000777000777</v>
      </c>
      <c r="G1878" t="str">
        <f t="shared" si="946"/>
        <v>0.777000777000777</v>
      </c>
      <c r="H1878" t="str">
        <f t="shared" si="952"/>
        <v>8.62190626827618+2.02054085571973i</v>
      </c>
      <c r="I1878" t="str">
        <f t="shared" si="953"/>
        <v>684.867198482575i</v>
      </c>
      <c r="J1878" t="str">
        <f t="shared" si="947"/>
        <v>-633.896712488857+149.827027277636i</v>
      </c>
      <c r="K1878" t="str">
        <f t="shared" si="954"/>
        <v>0.241852705321923-1.02324418761919i</v>
      </c>
      <c r="L1878" t="str">
        <f t="shared" si="955"/>
        <v>0.0179799576344116-0.0645887802336262i</v>
      </c>
      <c r="M1878" t="str">
        <f t="shared" si="956"/>
        <v>0.259832662956335-1.08783296785282i</v>
      </c>
      <c r="N1878" t="str">
        <f t="shared" si="957"/>
        <v>-1.78685948827293i</v>
      </c>
      <c r="O1878" t="str">
        <f t="shared" si="958"/>
        <v>-0.214385991197775-0.976749019338206i</v>
      </c>
      <c r="P1878" t="str">
        <f t="shared" si="959"/>
        <v>1.21438599119778+0.976749019338206i</v>
      </c>
      <c r="Q1878" t="str">
        <f t="shared" si="960"/>
        <v>-1.21438599119778+0.810110468934724i</v>
      </c>
      <c r="R1878" t="str">
        <f t="shared" si="961"/>
        <v>-0.320720216925071-1.01826588385507i</v>
      </c>
      <c r="S1878" t="str">
        <f t="shared" si="962"/>
        <v>0.184644944772214i</v>
      </c>
      <c r="T1878" t="str">
        <f t="shared" si="963"/>
        <v>0.188017647887849-0.0592193667414622i</v>
      </c>
      <c r="U1878" t="str">
        <f t="shared" si="964"/>
        <v>0.0000333333333333333-0.00064722388855771i</v>
      </c>
      <c r="V1878" t="str">
        <f t="shared" si="965"/>
        <v>6.66666666666667E-06-0.00647223888557711i</v>
      </c>
      <c r="W1878" t="str">
        <f t="shared" si="966"/>
        <v>0.0000276026098382204-0.000588509222436114i</v>
      </c>
      <c r="X1878" t="str">
        <f t="shared" si="967"/>
        <v>0.0000333537890258545-0.000587911607316763i</v>
      </c>
      <c r="Y1878" t="str">
        <f t="shared" si="968"/>
        <v>0.009+1.09578751757212i</v>
      </c>
      <c r="Z1878" t="str">
        <f t="shared" si="969"/>
        <v>-0.00643824036132986-0.000418557830715349i</v>
      </c>
      <c r="AA1878" t="str">
        <f t="shared" si="970"/>
        <v>0.0903678943791048-10.9561614243537i</v>
      </c>
      <c r="AB1878" t="str">
        <f t="shared" si="971"/>
        <v>0.88677254687914-0.279304146498102i</v>
      </c>
      <c r="AC1878" t="str">
        <f t="shared" si="972"/>
        <v>0.926576213673549-1.03723275164129i</v>
      </c>
      <c r="AD1878" t="str">
        <f t="shared" si="973"/>
        <v>0.574528784164385+0.341705215961219i</v>
      </c>
      <c r="AE1878" t="str">
        <f t="shared" si="974"/>
        <v>-0.00355593101301607-0.00244045383466183i</v>
      </c>
      <c r="AF1878" t="str">
        <f t="shared" si="975"/>
        <v>-14.5789314897201-1.91288122911581i</v>
      </c>
      <c r="AG1878" t="str">
        <f t="shared" si="976"/>
        <v>1.0137404211928-0.022674778335388i</v>
      </c>
      <c r="AH1878" t="str">
        <f t="shared" si="977"/>
        <v>0.0455760660102428+0.042826259299483i</v>
      </c>
      <c r="AI1878">
        <f t="shared" si="978"/>
        <v>-24.076826163231996</v>
      </c>
      <c r="AJ1878">
        <f t="shared" si="979"/>
        <v>43.218355294759291</v>
      </c>
      <c r="AK1878"/>
      <c r="AL1878"/>
      <c r="AM1878"/>
      <c r="AN1878"/>
    </row>
    <row r="1879" spans="1:40" x14ac:dyDescent="0.25">
      <c r="A1879"/>
      <c r="B1879">
        <f t="shared" si="945"/>
        <v>174500</v>
      </c>
      <c r="C1879" s="237" t="str">
        <f t="shared" si="948"/>
        <v>-2.50987366358806E-06+0.0140345126800145i</v>
      </c>
      <c r="D1879" s="208" t="str">
        <f t="shared" si="949"/>
        <v>-5.95702519937072+0.107597930546778i</v>
      </c>
      <c r="E1879" t="str">
        <f t="shared" si="950"/>
        <v>2870</v>
      </c>
      <c r="F1879" t="str">
        <f t="shared" si="951"/>
        <v>0.777000777000777</v>
      </c>
      <c r="G1879" t="str">
        <f t="shared" si="946"/>
        <v>0.777000777000777</v>
      </c>
      <c r="H1879" t="str">
        <f t="shared" si="952"/>
        <v>8.62245771817349+2.01952266289127i</v>
      </c>
      <c r="I1879" t="str">
        <f t="shared" si="953"/>
        <v>685.259897564274i</v>
      </c>
      <c r="J1879" t="str">
        <f t="shared" si="947"/>
        <v>-634.625013791184+149.912937270341i</v>
      </c>
      <c r="K1879" t="str">
        <f t="shared" si="954"/>
        <v>0.241589408631569-1.02271814945585i</v>
      </c>
      <c r="L1879" t="str">
        <f t="shared" si="955"/>
        <v>0.0179608362182361-0.0645570864963771i</v>
      </c>
      <c r="M1879" t="str">
        <f t="shared" si="956"/>
        <v>0.259550244849805-1.08727523595223i</v>
      </c>
      <c r="N1879" t="str">
        <f t="shared" si="957"/>
        <v>-1.78788406366758i</v>
      </c>
      <c r="O1879" t="str">
        <f t="shared" si="958"/>
        <v>-0.215386631508301-0.976528852091687i</v>
      </c>
      <c r="P1879" t="str">
        <f t="shared" si="959"/>
        <v>1.2153866315083+0.976528852091687i</v>
      </c>
      <c r="Q1879" t="str">
        <f t="shared" si="960"/>
        <v>-1.2153866315083+0.811355211575893i</v>
      </c>
      <c r="R1879" t="str">
        <f t="shared" si="961"/>
        <v>-0.320704797744949-1.01756455851802i</v>
      </c>
      <c r="S1879" t="str">
        <f t="shared" si="962"/>
        <v>0.184750819167152i</v>
      </c>
      <c r="T1879" t="str">
        <f t="shared" si="963"/>
        <v>0.187995885741666-0.0592504740942151i</v>
      </c>
      <c r="U1879" t="str">
        <f t="shared" si="964"/>
        <v>0.0000333333333333334-0.000646852986615845i</v>
      </c>
      <c r="V1879" t="str">
        <f t="shared" si="965"/>
        <v>6.66666666666667E-06-0.00646852986615845i</v>
      </c>
      <c r="W1879" t="str">
        <f t="shared" si="966"/>
        <v>0.0000276026090399126-0.00058817210987403i</v>
      </c>
      <c r="X1879" t="str">
        <f t="shared" si="967"/>
        <v>0.000033347187378431-0.000587574901776461i</v>
      </c>
      <c r="Y1879" t="str">
        <f t="shared" si="968"/>
        <v>0.009+1.09641583610284i</v>
      </c>
      <c r="Z1879" t="str">
        <f t="shared" si="969"/>
        <v>-0.00643086281350962-0.000418184565296519i</v>
      </c>
      <c r="AA1879" t="str">
        <f t="shared" si="970"/>
        <v>0.0902641806200356-10.949876944373i</v>
      </c>
      <c r="AB1879" t="str">
        <f t="shared" si="971"/>
        <v>0.886669907185404-0.279450862227913i</v>
      </c>
      <c r="AC1879" t="str">
        <f t="shared" si="972"/>
        <v>0.926295389345017-1.0365857722615i</v>
      </c>
      <c r="AD1879" t="str">
        <f t="shared" si="973"/>
        <v>0.574889491198957+0.341652790904374i</v>
      </c>
      <c r="AE1879" t="str">
        <f t="shared" si="974"/>
        <v>-0.00355416152698214-0.00243753214012928i</v>
      </c>
      <c r="AF1879" t="str">
        <f t="shared" si="975"/>
        <v>-14.5794829175442-1.91192473234449i</v>
      </c>
      <c r="AG1879" t="str">
        <f t="shared" si="976"/>
        <v>1.01373047156805-0.0226761512371716i</v>
      </c>
      <c r="AH1879" t="str">
        <f t="shared" si="977"/>
        <v>0.0455618102166374+0.0427790376629365i</v>
      </c>
      <c r="AI1879">
        <f t="shared" si="978"/>
        <v>-24.082761430810635</v>
      </c>
      <c r="AJ1879">
        <f t="shared" si="979"/>
        <v>43.195756307948287</v>
      </c>
      <c r="AK1879"/>
      <c r="AL1879"/>
      <c r="AM1879"/>
      <c r="AN1879"/>
    </row>
    <row r="1880" spans="1:40" x14ac:dyDescent="0.25">
      <c r="A1880"/>
      <c r="B1880">
        <f t="shared" si="945"/>
        <v>174600</v>
      </c>
      <c r="C1880" s="237" t="str">
        <f t="shared" si="948"/>
        <v>-2.50699948852066E-06+0.0140264745862096i</v>
      </c>
      <c r="D1880" s="208" t="str">
        <f t="shared" si="949"/>
        <v>-5.95702517733537+0.10753630516094i</v>
      </c>
      <c r="E1880" t="str">
        <f t="shared" si="950"/>
        <v>2870</v>
      </c>
      <c r="F1880" t="str">
        <f t="shared" si="951"/>
        <v>0.777000777000777</v>
      </c>
      <c r="G1880" t="str">
        <f t="shared" si="946"/>
        <v>0.777000777000777</v>
      </c>
      <c r="H1880" t="str">
        <f t="shared" si="952"/>
        <v>8.62300829695058+2.01850541580508i</v>
      </c>
      <c r="I1880" t="str">
        <f t="shared" si="953"/>
        <v>685.652596645972i</v>
      </c>
      <c r="J1880" t="str">
        <f t="shared" si="947"/>
        <v>-635.353732577777+149.998847263046i</v>
      </c>
      <c r="K1880" t="str">
        <f t="shared" si="954"/>
        <v>0.241326534162857-1.02219261713089i</v>
      </c>
      <c r="L1880" t="str">
        <f t="shared" si="955"/>
        <v>0.0179417445034774-0.064525420804837i</v>
      </c>
      <c r="M1880" t="str">
        <f t="shared" si="956"/>
        <v>0.259268278666334-1.08671803793573i</v>
      </c>
      <c r="N1880" t="str">
        <f t="shared" si="957"/>
        <v>-1.78890863906223i</v>
      </c>
      <c r="O1880" t="str">
        <f t="shared" si="958"/>
        <v>-0.21638704571571-0.976307659729466i</v>
      </c>
      <c r="P1880" t="str">
        <f t="shared" si="959"/>
        <v>1.21638704571571+0.976307659729466i</v>
      </c>
      <c r="Q1880" t="str">
        <f t="shared" si="960"/>
        <v>-1.21638704571571+0.812600979332764i</v>
      </c>
      <c r="R1880" t="str">
        <f t="shared" si="961"/>
        <v>-0.320689367437327-1.01686396458034i</v>
      </c>
      <c r="S1880" t="str">
        <f t="shared" si="962"/>
        <v>0.184856693562091i</v>
      </c>
      <c r="T1880" t="str">
        <f t="shared" si="963"/>
        <v>0.187974110294761-0.0592815761249828i</v>
      </c>
      <c r="U1880" t="str">
        <f t="shared" si="964"/>
        <v>0.0000333333333333334-0.000646482509533019i</v>
      </c>
      <c r="V1880" t="str">
        <f t="shared" si="965"/>
        <v>6.66666666666667E-06-0.00646482509533019i</v>
      </c>
      <c r="W1880" t="str">
        <f t="shared" si="966"/>
        <v>0.0000276026082411472-0.000587835383547431i</v>
      </c>
      <c r="X1880" t="str">
        <f t="shared" si="967"/>
        <v>0.0000333405970675194-0.000587238581894349i</v>
      </c>
      <c r="Y1880" t="str">
        <f t="shared" si="968"/>
        <v>0.009+1.09704415463356i</v>
      </c>
      <c r="Z1880" t="str">
        <f t="shared" si="969"/>
        <v>-0.00642349794316013-0.00041781195672058i</v>
      </c>
      <c r="AA1880" t="str">
        <f t="shared" si="970"/>
        <v>0.0901606454013371-10.9435996732006i</v>
      </c>
      <c r="AB1880" t="str">
        <f t="shared" si="971"/>
        <v>0.88656720475971-0.279597552856941i</v>
      </c>
      <c r="AC1880" t="str">
        <f t="shared" si="972"/>
        <v>0.926015049047747-1.03593934950318i</v>
      </c>
      <c r="AD1880" t="str">
        <f t="shared" si="973"/>
        <v>0.57525017771143+0.341600001391248i</v>
      </c>
      <c r="AE1880" t="str">
        <f t="shared" si="974"/>
        <v>-0.00355239376833483-0.00243461330867364i</v>
      </c>
      <c r="AF1880" t="str">
        <f t="shared" si="975"/>
        <v>-14.580033474286-1.91096911064414i</v>
      </c>
      <c r="AG1880" t="str">
        <f t="shared" si="976"/>
        <v>1.01372051889899-0.022677521784385i</v>
      </c>
      <c r="AH1880" t="str">
        <f t="shared" si="977"/>
        <v>0.0455475603603323+0.0427318607863257i</v>
      </c>
      <c r="AI1880">
        <f t="shared" si="978"/>
        <v>-24.088694541441143</v>
      </c>
      <c r="AJ1880">
        <f t="shared" si="979"/>
        <v>43.173152627946457</v>
      </c>
      <c r="AK1880"/>
      <c r="AL1880"/>
      <c r="AM1880"/>
      <c r="AN1880"/>
    </row>
    <row r="1881" spans="1:40" x14ac:dyDescent="0.25">
      <c r="A1881"/>
      <c r="B1881">
        <f t="shared" si="945"/>
        <v>174700</v>
      </c>
      <c r="C1881" s="237" t="str">
        <f t="shared" si="948"/>
        <v>-2.50413024765867E-06+0.0140184456945721i</v>
      </c>
      <c r="D1881" s="208" t="str">
        <f t="shared" si="949"/>
        <v>-5.95702515533786+0.107474750325053i</v>
      </c>
      <c r="E1881" t="str">
        <f t="shared" si="950"/>
        <v>2870</v>
      </c>
      <c r="F1881" t="str">
        <f t="shared" si="951"/>
        <v>0.777000777000777</v>
      </c>
      <c r="G1881" t="str">
        <f t="shared" si="946"/>
        <v>0.777000777000777</v>
      </c>
      <c r="H1881" t="str">
        <f t="shared" si="952"/>
        <v>8.6235580063996+2.0174891132906i</v>
      </c>
      <c r="I1881" t="str">
        <f t="shared" si="953"/>
        <v>686.045295727671i</v>
      </c>
      <c r="J1881" t="str">
        <f t="shared" si="947"/>
        <v>-636.082868848636+150.084757255751i</v>
      </c>
      <c r="K1881" t="str">
        <f t="shared" si="954"/>
        <v>0.241064081030105-1.02166758997849i</v>
      </c>
      <c r="L1881" t="str">
        <f t="shared" si="955"/>
        <v>0.0179226824303635-0.0644937831274552i</v>
      </c>
      <c r="M1881" t="str">
        <f t="shared" si="956"/>
        <v>0.258986763460469-1.08616137310595i</v>
      </c>
      <c r="N1881" t="str">
        <f t="shared" si="957"/>
        <v>-1.78993321445688i</v>
      </c>
      <c r="O1881" t="str">
        <f t="shared" si="958"/>
        <v>-0.217387232769812-0.976085442483743i</v>
      </c>
      <c r="P1881" t="str">
        <f t="shared" si="959"/>
        <v>1.21738723276981+0.976085442483743i</v>
      </c>
      <c r="Q1881" t="str">
        <f t="shared" si="960"/>
        <v>-1.21738723276981+0.813847771973137i</v>
      </c>
      <c r="R1881" t="str">
        <f t="shared" si="961"/>
        <v>-0.320673925997877-1.01616410077869i</v>
      </c>
      <c r="S1881" t="str">
        <f t="shared" si="962"/>
        <v>0.184962567957029i</v>
      </c>
      <c r="T1881" t="str">
        <f t="shared" si="963"/>
        <v>0.187952321545772-0.0593126728294296i</v>
      </c>
      <c r="U1881" t="str">
        <f t="shared" si="964"/>
        <v>0.0000333333333333333-0.000646112456579648i</v>
      </c>
      <c r="V1881" t="str">
        <f t="shared" si="965"/>
        <v>6.66666666666667E-06-0.00646112456579648i</v>
      </c>
      <c r="W1881" t="str">
        <f t="shared" si="966"/>
        <v>0.0000276026074419241-0.000587499042793053i</v>
      </c>
      <c r="X1881" t="str">
        <f t="shared" si="967"/>
        <v>0.0000333340180671738-0.000586902647008405i</v>
      </c>
      <c r="Y1881" t="str">
        <f t="shared" si="968"/>
        <v>0.009+1.09767247316427i</v>
      </c>
      <c r="Z1881" t="str">
        <f t="shared" si="969"/>
        <v>-0.00641614572124891-0.000417440003334283i</v>
      </c>
      <c r="AA1881" t="str">
        <f t="shared" si="970"/>
        <v>0.0900572883132251-10.9373295984346i</v>
      </c>
      <c r="AB1881" t="str">
        <f t="shared" si="971"/>
        <v>0.886464439595634-0.279744218364736i</v>
      </c>
      <c r="AC1881" t="str">
        <f t="shared" si="972"/>
        <v>0.925735191796179-1.03529348263185i</v>
      </c>
      <c r="AD1881" t="str">
        <f t="shared" si="973"/>
        <v>0.575610843348832+0.341546847401418i</v>
      </c>
      <c r="AE1881" t="str">
        <f t="shared" si="974"/>
        <v>-0.00355062773253903-0.00243169733592746i</v>
      </c>
      <c r="AF1881" t="str">
        <f t="shared" si="975"/>
        <v>-14.5805831617375-1.91001436296555i</v>
      </c>
      <c r="AG1881" t="str">
        <f t="shared" si="976"/>
        <v>1.01371056318994-0.0226788899670532i</v>
      </c>
      <c r="AH1881" t="str">
        <f t="shared" si="977"/>
        <v>0.0455333164174348+0.0426847286014891i</v>
      </c>
      <c r="AI1881">
        <f t="shared" si="978"/>
        <v>-24.094625498774658</v>
      </c>
      <c r="AJ1881">
        <f t="shared" si="979"/>
        <v>43.150544259504358</v>
      </c>
      <c r="AK1881"/>
      <c r="AL1881"/>
      <c r="AM1881"/>
      <c r="AN1881"/>
    </row>
    <row r="1882" spans="1:40" x14ac:dyDescent="0.25">
      <c r="A1882"/>
      <c r="B1882">
        <f t="shared" si="945"/>
        <v>174800</v>
      </c>
      <c r="C1882" s="237" t="str">
        <f t="shared" si="948"/>
        <v>-2.50126592971421E-06+0.0140104259893086i</v>
      </c>
      <c r="D1882" s="208" t="str">
        <f t="shared" si="949"/>
        <v>-5.95702513337809+0.107413265918033i</v>
      </c>
      <c r="E1882" t="str">
        <f t="shared" si="950"/>
        <v>2870</v>
      </c>
      <c r="F1882" t="str">
        <f t="shared" si="951"/>
        <v>0.777000777000777</v>
      </c>
      <c r="G1882" t="str">
        <f t="shared" si="946"/>
        <v>0.777000777000777</v>
      </c>
      <c r="H1882" t="str">
        <f t="shared" si="952"/>
        <v>8.62410684830813+2.01647375417883i</v>
      </c>
      <c r="I1882" t="str">
        <f t="shared" si="953"/>
        <v>686.43799480937i</v>
      </c>
      <c r="J1882" t="str">
        <f t="shared" si="947"/>
        <v>-636.812422603761+150.170667248456i</v>
      </c>
      <c r="K1882" t="str">
        <f t="shared" si="954"/>
        <v>0.240802048349905-1.0211430673338i</v>
      </c>
      <c r="L1882" t="str">
        <f t="shared" si="955"/>
        <v>0.0179036499392681-0.064462173432713i</v>
      </c>
      <c r="M1882" t="str">
        <f t="shared" si="956"/>
        <v>0.258705698289173-1.08560524076651i</v>
      </c>
      <c r="N1882" t="str">
        <f t="shared" si="957"/>
        <v>-1.79095778985153i</v>
      </c>
      <c r="O1882" t="str">
        <f t="shared" si="958"/>
        <v>-0.218387191620656-0.975862200587789i</v>
      </c>
      <c r="P1882" t="str">
        <f t="shared" si="959"/>
        <v>1.21838719162066+0.975862200587789i</v>
      </c>
      <c r="Q1882" t="str">
        <f t="shared" si="960"/>
        <v>-1.21838719162066+0.815095589263741i</v>
      </c>
      <c r="R1882" t="str">
        <f t="shared" si="961"/>
        <v>-0.32065847342228-1.01546496585261i</v>
      </c>
      <c r="S1882" t="str">
        <f t="shared" si="962"/>
        <v>0.185068442351967i</v>
      </c>
      <c r="T1882" t="str">
        <f t="shared" si="963"/>
        <v>0.187930519493336-0.059343764203221i</v>
      </c>
      <c r="U1882" t="str">
        <f t="shared" si="964"/>
        <v>0.0000333333333333333-0.00064574282702783i</v>
      </c>
      <c r="V1882" t="str">
        <f t="shared" si="965"/>
        <v>6.66666666666667E-06-0.0064574282702783i</v>
      </c>
      <c r="W1882" t="str">
        <f t="shared" si="966"/>
        <v>0.0000276026066422436-0.000587163086949173i</v>
      </c>
      <c r="X1882" t="str">
        <f t="shared" si="967"/>
        <v>0.0000333274503515227-0.000586567096458151i</v>
      </c>
      <c r="Y1882" t="str">
        <f t="shared" si="968"/>
        <v>0.009+1.09830079169499i</v>
      </c>
      <c r="Z1882" t="str">
        <f t="shared" si="969"/>
        <v>-0.00640880611882645-0.000417068703489643i</v>
      </c>
      <c r="AA1882" t="str">
        <f t="shared" si="970"/>
        <v>0.0899541089470799-10.9310667077006i</v>
      </c>
      <c r="AB1882" t="str">
        <f t="shared" si="971"/>
        <v>0.886361611686749-0.279890858730854i</v>
      </c>
      <c r="AC1882" t="str">
        <f t="shared" si="972"/>
        <v>0.925455816607283-1.03464817091411i</v>
      </c>
      <c r="AD1882" t="str">
        <f t="shared" si="973"/>
        <v>0.575971487758121+0.341493328914778i</v>
      </c>
      <c r="AE1882" t="str">
        <f t="shared" si="974"/>
        <v>-0.00354886341507297-0.00242878421753372i</v>
      </c>
      <c r="AF1882" t="str">
        <f t="shared" si="975"/>
        <v>-14.5811319816862-1.9090604882608i</v>
      </c>
      <c r="AG1882" t="str">
        <f t="shared" si="976"/>
        <v>1.01370060444524-0.0226802557752193i</v>
      </c>
      <c r="AH1882" t="str">
        <f t="shared" si="977"/>
        <v>0.045519078364124+0.0426376410404233i</v>
      </c>
      <c r="AI1882">
        <f t="shared" si="978"/>
        <v>-24.100554306457123</v>
      </c>
      <c r="AJ1882">
        <f t="shared" si="979"/>
        <v>43.127931207358827</v>
      </c>
      <c r="AK1882"/>
      <c r="AL1882"/>
      <c r="AM1882"/>
      <c r="AN1882"/>
    </row>
    <row r="1883" spans="1:40" x14ac:dyDescent="0.25">
      <c r="A1883"/>
      <c r="B1883">
        <f t="shared" si="945"/>
        <v>174900</v>
      </c>
      <c r="C1883" s="237" t="str">
        <f t="shared" si="948"/>
        <v>-2.49840652343166E-06+0.014002415454662i</v>
      </c>
      <c r="D1883" s="208" t="str">
        <f t="shared" si="949"/>
        <v>-5.95702511145597+0.107351851819075i</v>
      </c>
      <c r="E1883" t="str">
        <f t="shared" si="950"/>
        <v>2870</v>
      </c>
      <c r="F1883" t="str">
        <f t="shared" si="951"/>
        <v>0.777000777000777</v>
      </c>
      <c r="G1883" t="str">
        <f t="shared" si="946"/>
        <v>0.777000777000777</v>
      </c>
      <c r="H1883" t="str">
        <f t="shared" si="952"/>
        <v>8.62465482445929+2.01545933730233i</v>
      </c>
      <c r="I1883" t="str">
        <f t="shared" si="953"/>
        <v>686.830693891068i</v>
      </c>
      <c r="J1883" t="str">
        <f t="shared" si="947"/>
        <v>-637.542393843152+150.256577241162i</v>
      </c>
      <c r="K1883" t="str">
        <f t="shared" si="954"/>
        <v>0.24054043524112-1.02061904853298i</v>
      </c>
      <c r="L1883" t="str">
        <f t="shared" si="955"/>
        <v>0.0178846469707101-0.0644305916891239i</v>
      </c>
      <c r="M1883" t="str">
        <f t="shared" si="956"/>
        <v>0.25842508221183-1.0850496402221i</v>
      </c>
      <c r="N1883" t="str">
        <f t="shared" si="957"/>
        <v>-1.79198236524619i</v>
      </c>
      <c r="O1883" t="str">
        <f t="shared" si="958"/>
        <v>-0.219386921218541-0.975637934275953i</v>
      </c>
      <c r="P1883" t="str">
        <f t="shared" si="959"/>
        <v>1.21938692121854+0.975637934275953i</v>
      </c>
      <c r="Q1883" t="str">
        <f t="shared" si="960"/>
        <v>-1.21938692121854+0.816344430970237i</v>
      </c>
      <c r="R1883" t="str">
        <f t="shared" si="961"/>
        <v>-0.320643009706195-1.01476655854452i</v>
      </c>
      <c r="S1883" t="str">
        <f t="shared" si="962"/>
        <v>0.185174316746905i</v>
      </c>
      <c r="T1883" t="str">
        <f t="shared" si="963"/>
        <v>0.18790870413609-0.0593748502420159i</v>
      </c>
      <c r="U1883" t="str">
        <f t="shared" si="964"/>
        <v>0.0000333333333333333-0.000645373620151314i</v>
      </c>
      <c r="V1883" t="str">
        <f t="shared" si="965"/>
        <v>6.66666666666667E-06-0.00645373620151314i</v>
      </c>
      <c r="W1883" t="str">
        <f t="shared" si="966"/>
        <v>0.0000276026058421056-0.000586827515355558i</v>
      </c>
      <c r="X1883" t="str">
        <f t="shared" si="967"/>
        <v>0.0000333208938947679-0.000586231929584591i</v>
      </c>
      <c r="Y1883" t="str">
        <f t="shared" si="968"/>
        <v>0.009+1.09892911022571i</v>
      </c>
      <c r="Z1883" t="str">
        <f t="shared" si="969"/>
        <v>-0.00640147910702603-0.000416698055543951i</v>
      </c>
      <c r="AA1883" t="str">
        <f t="shared" si="970"/>
        <v>0.0898511068954609-10.9248109886534i</v>
      </c>
      <c r="AB1883" t="str">
        <f t="shared" si="971"/>
        <v>0.886258721026625-0.280037473934822i</v>
      </c>
      <c r="AC1883" t="str">
        <f t="shared" si="972"/>
        <v>0.925176922500573-1.03400341361764i</v>
      </c>
      <c r="AD1883" t="str">
        <f t="shared" si="973"/>
        <v>0.576332110586174+0.341439445911541i</v>
      </c>
      <c r="AE1883" t="str">
        <f t="shared" si="974"/>
        <v>-0.00354710081142827-0.00242587394914608i</v>
      </c>
      <c r="AF1883" t="str">
        <f t="shared" si="975"/>
        <v>-14.5816799359153-1.90810748548325i</v>
      </c>
      <c r="AG1883" t="str">
        <f t="shared" si="976"/>
        <v>1.0136906426692-0.0226816191989476i</v>
      </c>
      <c r="AH1883" t="str">
        <f t="shared" si="977"/>
        <v>0.0455048461766546+0.0425905980352899i</v>
      </c>
      <c r="AI1883">
        <f t="shared" si="978"/>
        <v>-24.106480968128231</v>
      </c>
      <c r="AJ1883">
        <f t="shared" si="979"/>
        <v>43.105313476235374</v>
      </c>
      <c r="AK1883"/>
      <c r="AL1883"/>
      <c r="AM1883"/>
      <c r="AN1883"/>
    </row>
    <row r="1884" spans="1:40" x14ac:dyDescent="0.25">
      <c r="A1884"/>
      <c r="B1884">
        <f t="shared" si="945"/>
        <v>175000</v>
      </c>
      <c r="C1884" s="237" t="str">
        <f t="shared" si="948"/>
        <v>-2.49555201758755E-06+0.0139944140749111i</v>
      </c>
      <c r="D1884" s="208" t="str">
        <f t="shared" si="949"/>
        <v>-5.95702508957143+0.107290507907652i</v>
      </c>
      <c r="E1884" t="str">
        <f t="shared" si="950"/>
        <v>2870</v>
      </c>
      <c r="F1884" t="str">
        <f t="shared" si="951"/>
        <v>0.777000777000777</v>
      </c>
      <c r="G1884" t="str">
        <f t="shared" si="946"/>
        <v>0.777000777000777</v>
      </c>
      <c r="H1884" t="str">
        <f t="shared" si="952"/>
        <v>8.62520193663179+2.01444586149515i</v>
      </c>
      <c r="I1884" t="str">
        <f t="shared" si="953"/>
        <v>687.223392972767i</v>
      </c>
      <c r="J1884" t="str">
        <f t="shared" si="947"/>
        <v>-638.27278256681+150.342487233866i</v>
      </c>
      <c r="K1884" t="str">
        <f t="shared" si="954"/>
        <v>0.240279240824868-1.02009553291322i</v>
      </c>
      <c r="L1884" t="str">
        <f t="shared" si="955"/>
        <v>0.017865673465353-0.0643990378652324i</v>
      </c>
      <c r="M1884" t="str">
        <f t="shared" si="956"/>
        <v>0.258144914290221-1.08449457077845i</v>
      </c>
      <c r="N1884" t="str">
        <f t="shared" si="957"/>
        <v>-1.79300694064084i</v>
      </c>
      <c r="O1884" t="str">
        <f t="shared" si="958"/>
        <v>-0.220386420513975-0.975412643783664i</v>
      </c>
      <c r="P1884" t="str">
        <f t="shared" si="959"/>
        <v>1.22038642051397+0.975412643783664i</v>
      </c>
      <c r="Q1884" t="str">
        <f t="shared" si="960"/>
        <v>-1.22038642051397+0.817594296857176i</v>
      </c>
      <c r="R1884" t="str">
        <f t="shared" si="961"/>
        <v>-0.320627534845298-1.01406887759973i</v>
      </c>
      <c r="S1884" t="str">
        <f t="shared" si="962"/>
        <v>0.185280191141843i</v>
      </c>
      <c r="T1884" t="str">
        <f t="shared" si="963"/>
        <v>0.187886875472672-0.0594059309414747i</v>
      </c>
      <c r="U1884" t="str">
        <f t="shared" si="964"/>
        <v>0.0000333333333333334-0.000645004835225514i</v>
      </c>
      <c r="V1884" t="str">
        <f t="shared" si="965"/>
        <v>6.66666666666667E-06-0.00645004835225514i</v>
      </c>
      <c r="W1884" t="str">
        <f t="shared" si="966"/>
        <v>0.00002760260504151-0.000586492327353495i</v>
      </c>
      <c r="X1884" t="str">
        <f t="shared" si="967"/>
        <v>0.0000333143486711853-0.000585897145730246i</v>
      </c>
      <c r="Y1884" t="str">
        <f t="shared" si="968"/>
        <v>0.009+1.09955742875643i</v>
      </c>
      <c r="Z1884" t="str">
        <f t="shared" si="969"/>
        <v>-0.00639416465706355-0.000416328057859754i</v>
      </c>
      <c r="AA1884" t="str">
        <f t="shared" si="970"/>
        <v>0.0897482817520963-10.9185624289759i</v>
      </c>
      <c r="AB1884" t="str">
        <f t="shared" si="971"/>
        <v>0.886155767608839-0.280184063956171i</v>
      </c>
      <c r="AC1884" t="str">
        <f t="shared" si="972"/>
        <v>0.924898508498059-1.03335921001125i</v>
      </c>
      <c r="AD1884" t="str">
        <f t="shared" si="973"/>
        <v>0.576692711479777+0.34138519837226i</v>
      </c>
      <c r="AE1884" t="str">
        <f t="shared" si="974"/>
        <v>-0.00354533991710975-0.00242296652642879i</v>
      </c>
      <c r="AF1884" t="str">
        <f t="shared" si="975"/>
        <v>-14.5822270262032-1.9071553535875i</v>
      </c>
      <c r="AG1884" t="str">
        <f t="shared" si="976"/>
        <v>1.01368067786617-0.0226829802283213i</v>
      </c>
      <c r="AH1884" t="str">
        <f t="shared" si="977"/>
        <v>0.04549061983135+0.0425435995184088i</v>
      </c>
      <c r="AI1884">
        <f t="shared" si="978"/>
        <v>-24.112405487422691</v>
      </c>
      <c r="AJ1884">
        <f t="shared" si="979"/>
        <v>43.082691070848277</v>
      </c>
      <c r="AK1884"/>
      <c r="AL1884"/>
      <c r="AM1884"/>
      <c r="AN1884"/>
    </row>
    <row r="1885" spans="1:40" x14ac:dyDescent="0.25">
      <c r="A1885"/>
      <c r="B1885">
        <f t="shared" si="945"/>
        <v>175100</v>
      </c>
      <c r="C1885" s="237" t="str">
        <f t="shared" si="948"/>
        <v>-2.49270240099054E-06+0.0139864218343711i</v>
      </c>
      <c r="D1885" s="208" t="str">
        <f t="shared" si="949"/>
        <v>-5.95702506772437+0.107229234063512i</v>
      </c>
      <c r="E1885" t="str">
        <f t="shared" si="950"/>
        <v>2870</v>
      </c>
      <c r="F1885" t="str">
        <f t="shared" si="951"/>
        <v>0.777000777000777</v>
      </c>
      <c r="G1885" t="str">
        <f t="shared" si="946"/>
        <v>0.777000777000777</v>
      </c>
      <c r="H1885" t="str">
        <f t="shared" si="952"/>
        <v>8.62574818659979+2.01343332559293i</v>
      </c>
      <c r="I1885" t="str">
        <f t="shared" si="953"/>
        <v>687.616092054466i</v>
      </c>
      <c r="J1885" t="str">
        <f t="shared" si="947"/>
        <v>-639.003588774733+150.428397226571i</v>
      </c>
      <c r="K1885" t="str">
        <f t="shared" si="954"/>
        <v>0.24001846422453-1.01957251981266i</v>
      </c>
      <c r="L1885" t="str">
        <f t="shared" si="955"/>
        <v>0.017846729364005-0.0643675119296156i</v>
      </c>
      <c r="M1885" t="str">
        <f t="shared" si="956"/>
        <v>0.257865193588535-1.08394003174228i</v>
      </c>
      <c r="N1885" t="str">
        <f t="shared" si="957"/>
        <v>-1.79403151603549i</v>
      </c>
      <c r="O1885" t="str">
        <f t="shared" si="958"/>
        <v>-0.221385688457741-0.975186329347419i</v>
      </c>
      <c r="P1885" t="str">
        <f t="shared" si="959"/>
        <v>1.22138568845774+0.975186329347419i</v>
      </c>
      <c r="Q1885" t="str">
        <f t="shared" si="960"/>
        <v>-1.22138568845774+0.818845186688071i</v>
      </c>
      <c r="R1885" t="str">
        <f t="shared" si="961"/>
        <v>-0.32061204883526-1.01337192176638i</v>
      </c>
      <c r="S1885" t="str">
        <f t="shared" si="962"/>
        <v>0.185386065536782i</v>
      </c>
      <c r="T1885" t="str">
        <f t="shared" si="963"/>
        <v>0.187865033501717-0.0594370062972555i</v>
      </c>
      <c r="U1885" t="str">
        <f t="shared" si="964"/>
        <v>0.0000333333333333332-0.000644636471527495i</v>
      </c>
      <c r="V1885" t="str">
        <f t="shared" si="965"/>
        <v>6.66666666666667E-06-0.00644636471527495i</v>
      </c>
      <c r="W1885" t="str">
        <f t="shared" si="966"/>
        <v>0.0000276026042404567-0.000586157522285772i</v>
      </c>
      <c r="X1885" t="str">
        <f t="shared" si="967"/>
        <v>0.0000333078146551238-0.000585562744239135i</v>
      </c>
      <c r="Y1885" t="str">
        <f t="shared" si="968"/>
        <v>0.009+1.10018574728715i</v>
      </c>
      <c r="Z1885" t="str">
        <f t="shared" si="969"/>
        <v>-0.00638686274023697-0.000415958708804808i</v>
      </c>
      <c r="AA1885" t="str">
        <f t="shared" si="970"/>
        <v>0.0896456331118734-10.912321016379i</v>
      </c>
      <c r="AB1885" t="str">
        <f t="shared" si="971"/>
        <v>0.886052751426953-0.280330628774423i</v>
      </c>
      <c r="AC1885" t="str">
        <f t="shared" si="972"/>
        <v>0.924620573624284-1.03271555936478i</v>
      </c>
      <c r="AD1885" t="str">
        <f t="shared" si="973"/>
        <v>0.577053290085661+0.341330586277783i</v>
      </c>
      <c r="AE1885" t="str">
        <f t="shared" si="974"/>
        <v>-0.00354358072763555-0.0024200619450564i</v>
      </c>
      <c r="AF1885" t="str">
        <f t="shared" si="975"/>
        <v>-14.5827732543242-1.90620409152942i</v>
      </c>
      <c r="AG1885" t="str">
        <f t="shared" si="976"/>
        <v>1.01367071004048-0.0226843388534436i</v>
      </c>
      <c r="AH1885" t="str">
        <f t="shared" si="977"/>
        <v>0.0454763993046096+0.0424966454222595i</v>
      </c>
      <c r="AI1885">
        <f t="shared" si="978"/>
        <v>-24.118327867969306</v>
      </c>
      <c r="AJ1885">
        <f t="shared" si="979"/>
        <v>43.060063995896982</v>
      </c>
      <c r="AK1885"/>
      <c r="AL1885"/>
      <c r="AM1885"/>
      <c r="AN1885"/>
    </row>
    <row r="1886" spans="1:40" x14ac:dyDescent="0.25">
      <c r="A1886"/>
      <c r="B1886">
        <f t="shared" si="945"/>
        <v>175200</v>
      </c>
      <c r="C1886" s="237" t="str">
        <f t="shared" si="948"/>
        <v>-2.48985766248113E-06+0.0139784387173924i</v>
      </c>
      <c r="D1886" s="208" t="str">
        <f t="shared" si="949"/>
        <v>-5.9570250459147+0.107168030166675i</v>
      </c>
      <c r="E1886" t="str">
        <f t="shared" si="950"/>
        <v>2870</v>
      </c>
      <c r="F1886" t="str">
        <f t="shared" si="951"/>
        <v>0.777000777000777</v>
      </c>
      <c r="G1886" t="str">
        <f t="shared" si="946"/>
        <v>0.777000777000777</v>
      </c>
      <c r="H1886" t="str">
        <f t="shared" si="952"/>
        <v>8.62629357613309+2.0124217284328i</v>
      </c>
      <c r="I1886" t="str">
        <f t="shared" si="953"/>
        <v>688.008791136165i</v>
      </c>
      <c r="J1886" t="str">
        <f t="shared" si="947"/>
        <v>-639.734812466923+150.514307219277i</v>
      </c>
      <c r="K1886" t="str">
        <f t="shared" si="954"/>
        <v>0.239758104565731-1.01905000857047i</v>
      </c>
      <c r="L1886" t="str">
        <f t="shared" si="955"/>
        <v>0.0178278146076177-0.0643360138508817i</v>
      </c>
      <c r="M1886" t="str">
        <f t="shared" si="956"/>
        <v>0.257585919173349-1.08338602242135i</v>
      </c>
      <c r="N1886" t="str">
        <f t="shared" si="957"/>
        <v>-1.79505609143014i</v>
      </c>
      <c r="O1886" t="str">
        <f t="shared" si="958"/>
        <v>-0.222384724000851-0.974958991204792i</v>
      </c>
      <c r="P1886" t="str">
        <f t="shared" si="959"/>
        <v>1.22238472400085+0.974958991204792i</v>
      </c>
      <c r="Q1886" t="str">
        <f t="shared" si="960"/>
        <v>-1.22238472400085+0.820097100225348i</v>
      </c>
      <c r="R1886" t="str">
        <f t="shared" si="961"/>
        <v>-0.320596551671729-1.01267568979548i</v>
      </c>
      <c r="S1886" t="str">
        <f t="shared" si="962"/>
        <v>0.18549193993172i</v>
      </c>
      <c r="T1886" t="str">
        <f t="shared" si="963"/>
        <v>0.187843178221856-0.0594680763050089i</v>
      </c>
      <c r="U1886" t="str">
        <f t="shared" si="964"/>
        <v>0.0000333333333333333-0.000644268528335985i</v>
      </c>
      <c r="V1886" t="str">
        <f t="shared" si="965"/>
        <v>6.66666666666667E-06-0.00644268528335985i</v>
      </c>
      <c r="W1886" t="str">
        <f t="shared" si="966"/>
        <v>0.0000276026034389461-0.000585823099496684i</v>
      </c>
      <c r="X1886" t="str">
        <f t="shared" si="967"/>
        <v>0.0000333012918210066-0.000585228724456782i</v>
      </c>
      <c r="Y1886" t="str">
        <f t="shared" si="968"/>
        <v>0.009+1.10081406581786i</v>
      </c>
      <c r="Z1886" t="str">
        <f t="shared" si="969"/>
        <v>-0.00637957332792638-0.000415590006752102i</v>
      </c>
      <c r="AA1886" t="str">
        <f t="shared" si="970"/>
        <v>0.0895431605708432-10.9060867386021i</v>
      </c>
      <c r="AB1886" t="str">
        <f t="shared" si="971"/>
        <v>0.88594967247451-0.280477168369065i</v>
      </c>
      <c r="AC1886" t="str">
        <f t="shared" si="972"/>
        <v>0.92434311690631-1.03207246094914i</v>
      </c>
      <c r="AD1886" t="str">
        <f t="shared" si="973"/>
        <v>0.577413846050461+0.341275609609279i</v>
      </c>
      <c r="AE1886" t="str">
        <f t="shared" si="974"/>
        <v>-0.00354182323853707-0.00241716020071404i</v>
      </c>
      <c r="AF1886" t="str">
        <f t="shared" si="975"/>
        <v>-14.5833186220478-1.90525369826613i</v>
      </c>
      <c r="AG1886" t="str">
        <f t="shared" si="976"/>
        <v>1.01366073919646-0.0226856950644374i</v>
      </c>
      <c r="AH1886" t="str">
        <f t="shared" si="977"/>
        <v>0.0454621845729047+0.0424497356794815i</v>
      </c>
      <c r="AI1886">
        <f t="shared" si="978"/>
        <v>-24.12424811339131</v>
      </c>
      <c r="AJ1886">
        <f t="shared" si="979"/>
        <v>43.037432256069209</v>
      </c>
      <c r="AK1886"/>
      <c r="AL1886"/>
      <c r="AM1886"/>
      <c r="AN1886"/>
    </row>
    <row r="1887" spans="1:40" x14ac:dyDescent="0.25">
      <c r="A1887"/>
      <c r="B1887">
        <f t="shared" si="945"/>
        <v>175300</v>
      </c>
      <c r="C1887" s="237" t="str">
        <f t="shared" si="948"/>
        <v>-2.48701779093165E-06+0.0139704647083616i</v>
      </c>
      <c r="D1887" s="208" t="str">
        <f t="shared" si="949"/>
        <v>-5.95702502414236+0.107106896097439i</v>
      </c>
      <c r="E1887" t="str">
        <f t="shared" si="950"/>
        <v>2870</v>
      </c>
      <c r="F1887" t="str">
        <f t="shared" si="951"/>
        <v>0.777000777000777</v>
      </c>
      <c r="G1887" t="str">
        <f t="shared" si="946"/>
        <v>0.777000777000777</v>
      </c>
      <c r="H1887" t="str">
        <f t="shared" si="952"/>
        <v>8.62683810699706+2.01141106885347i</v>
      </c>
      <c r="I1887" t="str">
        <f t="shared" si="953"/>
        <v>688.401490217864i</v>
      </c>
      <c r="J1887" t="str">
        <f t="shared" si="947"/>
        <v>-640.466453643379+150.600217211982i</v>
      </c>
      <c r="K1887" t="str">
        <f t="shared" si="954"/>
        <v>0.239498160976334-1.01852799852681i</v>
      </c>
      <c r="L1887" t="str">
        <f t="shared" si="955"/>
        <v>0.0178089291372869-0.0643045435976714i</v>
      </c>
      <c r="M1887" t="str">
        <f t="shared" si="956"/>
        <v>0.257307090113621-1.08283254212448i</v>
      </c>
      <c r="N1887" t="str">
        <f t="shared" si="957"/>
        <v>-1.79608066682479i</v>
      </c>
      <c r="O1887" t="str">
        <f t="shared" si="958"/>
        <v>-0.223383526094563-0.974730629594433i</v>
      </c>
      <c r="P1887" t="str">
        <f t="shared" si="959"/>
        <v>1.22338352609456+0.974730629594433i</v>
      </c>
      <c r="Q1887" t="str">
        <f t="shared" si="960"/>
        <v>-1.22338352609456+0.821350037230357i</v>
      </c>
      <c r="R1887" t="str">
        <f t="shared" si="961"/>
        <v>-0.320581043350364-1.0119801804409i</v>
      </c>
      <c r="S1887" t="str">
        <f t="shared" si="962"/>
        <v>0.185597814326658i</v>
      </c>
      <c r="T1887" t="str">
        <f t="shared" si="963"/>
        <v>0.187821309631728-0.0594991409603872i</v>
      </c>
      <c r="U1887" t="str">
        <f t="shared" si="964"/>
        <v>0.0000333333333333333-0.000643901004931345i</v>
      </c>
      <c r="V1887" t="str">
        <f t="shared" si="965"/>
        <v>6.66666666666667E-06-0.00643901004931345i</v>
      </c>
      <c r="W1887" t="str">
        <f t="shared" si="966"/>
        <v>0.0000276026026369777-0.000585489058332017i</v>
      </c>
      <c r="X1887" t="str">
        <f t="shared" si="967"/>
        <v>0.0000332947801433279-0.000584895085730196i</v>
      </c>
      <c r="Y1887" t="str">
        <f t="shared" si="968"/>
        <v>0.009+1.10144238434858i</v>
      </c>
      <c r="Z1887" t="str">
        <f t="shared" si="969"/>
        <v>-0.00637229639159328-0.00041522195007977i</v>
      </c>
      <c r="AA1887" t="str">
        <f t="shared" si="970"/>
        <v>0.0894408637262053-10.899859583412i</v>
      </c>
      <c r="AB1887" t="str">
        <f t="shared" si="971"/>
        <v>0.88584653074509-0.280623682719591i</v>
      </c>
      <c r="AC1887" t="str">
        <f t="shared" si="972"/>
        <v>0.924066137373677-1.0314299140364i</v>
      </c>
      <c r="AD1887" t="str">
        <f t="shared" si="973"/>
        <v>0.577774379020728+0.341220268348267i</v>
      </c>
      <c r="AE1887" t="str">
        <f t="shared" si="974"/>
        <v>-0.00354006744535852-0.00241426128909726i</v>
      </c>
      <c r="AF1887" t="str">
        <f t="shared" si="975"/>
        <v>-14.5838631311394-1.90430417275603i</v>
      </c>
      <c r="AG1887" t="str">
        <f t="shared" si="976"/>
        <v>1.01365076533846-0.0226870488514433i</v>
      </c>
      <c r="AH1887" t="str">
        <f t="shared" si="977"/>
        <v>0.0454479756127739+0.0424028702228732i</v>
      </c>
      <c r="AI1887">
        <f t="shared" si="978"/>
        <v>-24.130166227306869</v>
      </c>
      <c r="AJ1887">
        <f t="shared" si="979"/>
        <v>43.014795856043243</v>
      </c>
      <c r="AK1887"/>
      <c r="AL1887"/>
      <c r="AM1887"/>
      <c r="AN1887"/>
    </row>
    <row r="1888" spans="1:40" x14ac:dyDescent="0.25">
      <c r="A1888"/>
      <c r="B1888">
        <f t="shared" si="945"/>
        <v>175400</v>
      </c>
      <c r="C1888" s="237" t="str">
        <f t="shared" si="948"/>
        <v>-2.48418277524611E-06+0.0139624997917003i</v>
      </c>
      <c r="D1888" s="208" t="str">
        <f t="shared" si="949"/>
        <v>-5.95702500240723+0.107045831736369i</v>
      </c>
      <c r="E1888" t="str">
        <f t="shared" si="950"/>
        <v>2870</v>
      </c>
      <c r="F1888" t="str">
        <f t="shared" si="951"/>
        <v>0.777000777000777</v>
      </c>
      <c r="G1888" t="str">
        <f t="shared" si="946"/>
        <v>0.777000777000777</v>
      </c>
      <c r="H1888" t="str">
        <f t="shared" si="952"/>
        <v>8.62738178095259+2.01040134569516i</v>
      </c>
      <c r="I1888" t="str">
        <f t="shared" si="953"/>
        <v>688.794189299562i</v>
      </c>
      <c r="J1888" t="str">
        <f t="shared" si="947"/>
        <v>-641.198512304102+150.686127204686i</v>
      </c>
      <c r="K1888" t="str">
        <f t="shared" si="954"/>
        <v>0.239238632586438-1.01800648902284i</v>
      </c>
      <c r="L1888" t="str">
        <f t="shared" si="955"/>
        <v>0.0177900728942513-0.0642731011386572i</v>
      </c>
      <c r="M1888" t="str">
        <f t="shared" si="956"/>
        <v>0.257028705480689-1.0822795901615i</v>
      </c>
      <c r="N1888" t="str">
        <f t="shared" si="957"/>
        <v>-1.79710524221945i</v>
      </c>
      <c r="O1888" t="str">
        <f t="shared" si="958"/>
        <v>-0.224382093690391-0.974501244756063i</v>
      </c>
      <c r="P1888" t="str">
        <f t="shared" si="959"/>
        <v>1.22438209369039+0.974501244756063i</v>
      </c>
      <c r="Q1888" t="str">
        <f t="shared" si="960"/>
        <v>-1.22438209369039+0.822603997463387i</v>
      </c>
      <c r="R1888" t="str">
        <f t="shared" si="961"/>
        <v>-0.320565523866824-1.01128539245933i</v>
      </c>
      <c r="S1888" t="str">
        <f t="shared" si="962"/>
        <v>0.185703688721596i</v>
      </c>
      <c r="T1888" t="str">
        <f t="shared" si="963"/>
        <v>0.187799427729964-0.05953020025904i</v>
      </c>
      <c r="U1888" t="str">
        <f t="shared" si="964"/>
        <v>0.0000333333333333334-0.000643533900595581i</v>
      </c>
      <c r="V1888" t="str">
        <f t="shared" si="965"/>
        <v>6.66666666666667E-06-0.00643533900595581i</v>
      </c>
      <c r="W1888" t="str">
        <f t="shared" si="966"/>
        <v>0.000027602601834552-0.000585155398139047i</v>
      </c>
      <c r="X1888" t="str">
        <f t="shared" si="967"/>
        <v>0.0000332882795966567-0.000584561827407875i</v>
      </c>
      <c r="Y1888" t="str">
        <f t="shared" si="968"/>
        <v>0.009+1.1020707028793i</v>
      </c>
      <c r="Z1888" t="str">
        <f t="shared" si="969"/>
        <v>-0.00636503190278075-0.00041485453717116i</v>
      </c>
      <c r="AA1888" t="str">
        <f t="shared" si="970"/>
        <v>0.0893387421763193-10.8936395386042i</v>
      </c>
      <c r="AB1888" t="str">
        <f t="shared" si="971"/>
        <v>0.885743326232239-0.280770171805483i</v>
      </c>
      <c r="AC1888" t="str">
        <f t="shared" si="972"/>
        <v>0.92378963405842-1.03078791789967i</v>
      </c>
      <c r="AD1888" t="str">
        <f t="shared" si="973"/>
        <v>0.578134888642939+0.341164562476568i</v>
      </c>
      <c r="AE1888" t="str">
        <f t="shared" si="974"/>
        <v>-0.0035383133436575-0.00241136520591207i</v>
      </c>
      <c r="AF1888" t="str">
        <f t="shared" si="975"/>
        <v>-14.5844067833598-1.90335551395879i</v>
      </c>
      <c r="AG1888" t="str">
        <f t="shared" si="976"/>
        <v>1.01364078847082-0.0226884002046233i</v>
      </c>
      <c r="AH1888" t="str">
        <f t="shared" si="977"/>
        <v>0.0454337724008315+0.0423560489853927i</v>
      </c>
      <c r="AI1888">
        <f t="shared" si="978"/>
        <v>-24.13608221332812</v>
      </c>
      <c r="AJ1888">
        <f t="shared" si="979"/>
        <v>42.992154800483377</v>
      </c>
      <c r="AK1888"/>
      <c r="AL1888"/>
      <c r="AM1888"/>
      <c r="AN1888"/>
    </row>
    <row r="1889" spans="1:40" x14ac:dyDescent="0.25">
      <c r="A1889"/>
      <c r="B1889">
        <f t="shared" si="945"/>
        <v>175500</v>
      </c>
      <c r="C1889" s="237" t="str">
        <f t="shared" si="948"/>
        <v>-2.48135260436026E-06+0.0139545439518665i</v>
      </c>
      <c r="D1889" s="208" t="str">
        <f t="shared" si="949"/>
        <v>-5.95702498070926+0.10698483696431i</v>
      </c>
      <c r="E1889" t="str">
        <f t="shared" si="950"/>
        <v>2870</v>
      </c>
      <c r="F1889" t="str">
        <f t="shared" si="951"/>
        <v>0.777000777000777</v>
      </c>
      <c r="G1889" t="str">
        <f t="shared" si="946"/>
        <v>0.777000777000777</v>
      </c>
      <c r="H1889" t="str">
        <f t="shared" si="952"/>
        <v>8.62792459975626+2.00939255779967i</v>
      </c>
      <c r="I1889" t="str">
        <f t="shared" si="953"/>
        <v>689.186888381261i</v>
      </c>
      <c r="J1889" t="str">
        <f t="shared" si="947"/>
        <v>-641.93098844909+150.772037197391i</v>
      </c>
      <c r="K1889" t="str">
        <f t="shared" si="954"/>
        <v>0.238979518528375-1.0174854794007i</v>
      </c>
      <c r="L1889" t="str">
        <f t="shared" si="955"/>
        <v>0.0177712458198922-0.064241686442543i</v>
      </c>
      <c r="M1889" t="str">
        <f t="shared" si="956"/>
        <v>0.256750764348267-1.08172716584324i</v>
      </c>
      <c r="N1889" t="str">
        <f t="shared" si="957"/>
        <v>-1.7981298176141i</v>
      </c>
      <c r="O1889" t="str">
        <f t="shared" si="958"/>
        <v>-0.225380425740063-0.974270836930485i</v>
      </c>
      <c r="P1889" t="str">
        <f t="shared" si="959"/>
        <v>1.22538042574006+0.974270836930485i</v>
      </c>
      <c r="Q1889" t="str">
        <f t="shared" si="960"/>
        <v>-1.22538042574006+0.823858980683615i</v>
      </c>
      <c r="R1889" t="str">
        <f t="shared" si="961"/>
        <v>-0.320549993216751-1.0105913246103i</v>
      </c>
      <c r="S1889" t="str">
        <f t="shared" si="962"/>
        <v>0.185809563116534i</v>
      </c>
      <c r="T1889" t="str">
        <f t="shared" si="963"/>
        <v>0.187777532515199-0.0595612541966124i</v>
      </c>
      <c r="U1889" t="str">
        <f t="shared" si="964"/>
        <v>0.0000333333333333334-0.000643167214612337i</v>
      </c>
      <c r="V1889" t="str">
        <f t="shared" si="965"/>
        <v>6.66666666666667E-06-0.00643167214612337i</v>
      </c>
      <c r="W1889" t="str">
        <f t="shared" si="966"/>
        <v>0.0000276026010316686-0.000584822118266542i</v>
      </c>
      <c r="X1889" t="str">
        <f t="shared" si="967"/>
        <v>0.0000332817901556327-0.0005842289488398i</v>
      </c>
      <c r="Y1889" t="str">
        <f t="shared" si="968"/>
        <v>0.009+1.10269902141002i</v>
      </c>
      <c r="Z1889" t="str">
        <f t="shared" si="969"/>
        <v>-0.00635777983311281-0.000414487766414731i</v>
      </c>
      <c r="AA1889" t="str">
        <f t="shared" si="970"/>
        <v>0.0892367955206871-10.8874265920015i</v>
      </c>
      <c r="AB1889" t="str">
        <f t="shared" si="971"/>
        <v>0.885640058929516-0.280916635606201i</v>
      </c>
      <c r="AC1889" t="str">
        <f t="shared" si="972"/>
        <v>0.923513605995083-1.0301464718131i</v>
      </c>
      <c r="AD1889" t="str">
        <f t="shared" si="973"/>
        <v>0.57849537456351+0.34110849197632i</v>
      </c>
      <c r="AE1889" t="str">
        <f t="shared" si="974"/>
        <v>-0.00353656092900458-0.00240847194687466i</v>
      </c>
      <c r="AF1889" t="str">
        <f t="shared" si="975"/>
        <v>-14.5849495804655-1.90240772083536i</v>
      </c>
      <c r="AG1889" t="str">
        <f t="shared" si="976"/>
        <v>1.0136308085979-0.022689749114158i</v>
      </c>
      <c r="AH1889" t="str">
        <f t="shared" si="977"/>
        <v>0.0454195749137617+0.042309271900153i</v>
      </c>
      <c r="AI1889">
        <f t="shared" si="978"/>
        <v>-24.141996075062142</v>
      </c>
      <c r="AJ1889">
        <f t="shared" si="979"/>
        <v>42.969509094040525</v>
      </c>
      <c r="AK1889"/>
      <c r="AL1889"/>
      <c r="AM1889"/>
      <c r="AN1889"/>
    </row>
    <row r="1890" spans="1:40" x14ac:dyDescent="0.25">
      <c r="A1890"/>
      <c r="B1890">
        <f t="shared" si="945"/>
        <v>175600</v>
      </c>
      <c r="C1890" s="237" t="str">
        <f t="shared" si="948"/>
        <v>-2.47852726724121E-06+0.0139465971733527i</v>
      </c>
      <c r="D1890" s="208" t="str">
        <f t="shared" si="949"/>
        <v>-5.95702495904834+0.106923911662371i</v>
      </c>
      <c r="E1890" t="str">
        <f t="shared" si="950"/>
        <v>2870</v>
      </c>
      <c r="F1890" t="str">
        <f t="shared" si="951"/>
        <v>0.777000777000777</v>
      </c>
      <c r="G1890" t="str">
        <f t="shared" si="946"/>
        <v>0.777000777000777</v>
      </c>
      <c r="H1890" t="str">
        <f t="shared" si="952"/>
        <v>8.62846656516019+2.00838470401024i</v>
      </c>
      <c r="I1890" t="str">
        <f t="shared" si="953"/>
        <v>689.57958746296i</v>
      </c>
      <c r="J1890" t="str">
        <f t="shared" si="947"/>
        <v>-642.663882078345+150.857947190097i</v>
      </c>
      <c r="K1890" t="str">
        <f t="shared" si="954"/>
        <v>0.238720817936692-1.01696496900353i</v>
      </c>
      <c r="L1890" t="str">
        <f t="shared" si="955"/>
        <v>0.0177524478557335-0.0642102994780653i</v>
      </c>
      <c r="M1890" t="str">
        <f t="shared" si="956"/>
        <v>0.256473265792426-1.0811752684816i</v>
      </c>
      <c r="N1890" t="str">
        <f t="shared" si="957"/>
        <v>-1.79915439300875i</v>
      </c>
      <c r="O1890" t="str">
        <f t="shared" si="958"/>
        <v>-0.226378521195585-0.974039406359568i</v>
      </c>
      <c r="P1890" t="str">
        <f t="shared" si="959"/>
        <v>1.22637852119558+0.974039406359568i</v>
      </c>
      <c r="Q1890" t="str">
        <f t="shared" si="960"/>
        <v>-1.22637852119558+0.825114986649182i</v>
      </c>
      <c r="R1890" t="str">
        <f t="shared" si="961"/>
        <v>-0.320534451395795-1.00989797565616i</v>
      </c>
      <c r="S1890" t="str">
        <f t="shared" si="962"/>
        <v>0.185915437511472i</v>
      </c>
      <c r="T1890" t="str">
        <f t="shared" si="963"/>
        <v>0.187755623986065-0.0595923027687489i</v>
      </c>
      <c r="U1890" t="str">
        <f t="shared" si="964"/>
        <v>0.0000333333333333333-0.000642800946266882i</v>
      </c>
      <c r="V1890" t="str">
        <f t="shared" si="965"/>
        <v>6.66666666666667E-06-0.00642800946266882i</v>
      </c>
      <c r="W1890" t="str">
        <f t="shared" si="966"/>
        <v>0.0000276026002283277-0.000584489218064747i</v>
      </c>
      <c r="X1890" t="str">
        <f t="shared" si="967"/>
        <v>0.0000332753117949685-0.000583896449377434i</v>
      </c>
      <c r="Y1890" t="str">
        <f t="shared" si="968"/>
        <v>0.009+1.10332733994074i</v>
      </c>
      <c r="Z1890" t="str">
        <f t="shared" si="969"/>
        <v>-0.00635054015429444-0.000414121636204088i</v>
      </c>
      <c r="AA1890" t="str">
        <f t="shared" si="970"/>
        <v>0.0891350233599576-10.8812207314548i</v>
      </c>
      <c r="AB1890" t="str">
        <f t="shared" si="971"/>
        <v>0.885536728830471-0.281063074101202i</v>
      </c>
      <c r="AC1890" t="str">
        <f t="shared" si="972"/>
        <v>0.923238052220662-1.029505575052i</v>
      </c>
      <c r="AD1890" t="str">
        <f t="shared" si="973"/>
        <v>0.578855836428744+0.341052056829999i</v>
      </c>
      <c r="AE1890" t="str">
        <f t="shared" si="974"/>
        <v>-0.00353481019698322-0.00240558150771177i</v>
      </c>
      <c r="AF1890" t="str">
        <f t="shared" si="975"/>
        <v>-14.5854915242085-1.90146079234787i</v>
      </c>
      <c r="AG1890" t="str">
        <f t="shared" si="976"/>
        <v>1.01362082572403-0.0226910955702468i</v>
      </c>
      <c r="AH1890" t="str">
        <f t="shared" si="977"/>
        <v>0.045405383128319+0.0422625389004284i</v>
      </c>
      <c r="AI1890">
        <f t="shared" si="978"/>
        <v>-24.147907816110276</v>
      </c>
      <c r="AJ1890">
        <f t="shared" si="979"/>
        <v>42.946858741356465</v>
      </c>
      <c r="AK1890"/>
      <c r="AL1890"/>
      <c r="AM1890"/>
      <c r="AN1890"/>
    </row>
    <row r="1891" spans="1:40" x14ac:dyDescent="0.25">
      <c r="A1891"/>
      <c r="B1891">
        <f t="shared" si="945"/>
        <v>175700</v>
      </c>
      <c r="C1891" s="237" t="str">
        <f t="shared" si="948"/>
        <v>-0.0000024757067528875+0.0139386594406873i</v>
      </c>
      <c r="D1891" s="208" t="str">
        <f t="shared" si="949"/>
        <v>-5.9570249374244+0.106863055711936i</v>
      </c>
      <c r="E1891" t="str">
        <f t="shared" si="950"/>
        <v>2870</v>
      </c>
      <c r="F1891" t="str">
        <f t="shared" si="951"/>
        <v>0.777000777000777</v>
      </c>
      <c r="G1891" t="str">
        <f t="shared" si="946"/>
        <v>0.777000777000777</v>
      </c>
      <c r="H1891" t="str">
        <f t="shared" si="952"/>
        <v>8.62900767891218+2.00737778317175i</v>
      </c>
      <c r="I1891" t="str">
        <f t="shared" si="953"/>
        <v>689.972286544658i</v>
      </c>
      <c r="J1891" t="str">
        <f t="shared" si="947"/>
        <v>-643.397193191865+150.943857182802i</v>
      </c>
      <c r="K1891" t="str">
        <f t="shared" si="954"/>
        <v>0.238462529948151-1.01644495717546i</v>
      </c>
      <c r="L1891" t="str">
        <f t="shared" si="955"/>
        <v>0.0177336789434409-0.0641789402139922i</v>
      </c>
      <c r="M1891" t="str">
        <f t="shared" si="956"/>
        <v>0.256196208891592-1.08062389738945i</v>
      </c>
      <c r="N1891" t="str">
        <f t="shared" si="957"/>
        <v>-1.8001789684034i</v>
      </c>
      <c r="O1891" t="str">
        <f t="shared" si="958"/>
        <v>-0.227376379009204-0.973806953286257i</v>
      </c>
      <c r="P1891" t="str">
        <f t="shared" si="959"/>
        <v>1.2273763790092+0.973806953286257i</v>
      </c>
      <c r="Q1891" t="str">
        <f t="shared" si="960"/>
        <v>-1.2273763790092+0.826372015117143i</v>
      </c>
      <c r="R1891" t="str">
        <f t="shared" si="961"/>
        <v>-0.3205188983996-1.00920534436208i</v>
      </c>
      <c r="S1891" t="str">
        <f t="shared" si="962"/>
        <v>0.186021311906411i</v>
      </c>
      <c r="T1891" t="str">
        <f t="shared" si="963"/>
        <v>0.187733702141195-0.0596233459710913i</v>
      </c>
      <c r="U1891" t="str">
        <f t="shared" si="964"/>
        <v>0.0000333333333333333-0.000642435094846128i</v>
      </c>
      <c r="V1891" t="str">
        <f t="shared" si="965"/>
        <v>6.66666666666667E-06-0.00642435094846128i</v>
      </c>
      <c r="W1891" t="str">
        <f t="shared" si="966"/>
        <v>0.0000276025994245291-0.000584156696885399i</v>
      </c>
      <c r="X1891" t="str">
        <f t="shared" si="967"/>
        <v>0.0000332688444894488-0.00058356432837372i</v>
      </c>
      <c r="Y1891" t="str">
        <f t="shared" si="968"/>
        <v>0.009+1.10395565847145i</v>
      </c>
      <c r="Z1891" t="str">
        <f t="shared" si="969"/>
        <v>-0.00634331283811112-0.000413756144937942i</v>
      </c>
      <c r="AA1891" t="str">
        <f t="shared" si="970"/>
        <v>0.0890334252959171-10.8750219448428i</v>
      </c>
      <c r="AB1891" t="str">
        <f t="shared" si="971"/>
        <v>0.885433335928655-0.281209487269933i</v>
      </c>
      <c r="AC1891" t="str">
        <f t="shared" si="972"/>
        <v>0.922962971774633-1.02886522689267i</v>
      </c>
      <c r="AD1891" t="str">
        <f t="shared" si="973"/>
        <v>0.579216273884912+0.340995257020389i</v>
      </c>
      <c r="AE1891" t="str">
        <f t="shared" si="974"/>
        <v>-0.00353306114319017-0.00240269388416038i</v>
      </c>
      <c r="AF1891" t="str">
        <f t="shared" si="975"/>
        <v>-14.5860326163366-1.90051472745981i</v>
      </c>
      <c r="AG1891" t="str">
        <f t="shared" si="976"/>
        <v>1.01361083985357-0.02269243956311i</v>
      </c>
      <c r="AH1891" t="str">
        <f t="shared" si="977"/>
        <v>0.0453911970213327+0.0422158499196498i</v>
      </c>
      <c r="AI1891">
        <f t="shared" si="978"/>
        <v>-24.153817440068025</v>
      </c>
      <c r="AJ1891">
        <f t="shared" si="979"/>
        <v>42.924203747058058</v>
      </c>
      <c r="AK1891"/>
      <c r="AL1891"/>
      <c r="AM1891"/>
      <c r="AN1891"/>
    </row>
    <row r="1892" spans="1:40" x14ac:dyDescent="0.25">
      <c r="A1892"/>
      <c r="B1892">
        <f t="shared" si="945"/>
        <v>175800</v>
      </c>
      <c r="C1892" s="237" t="str">
        <f t="shared" si="948"/>
        <v>-2.47289105032896E-06+0.0139307307384337i</v>
      </c>
      <c r="D1892" s="208" t="str">
        <f t="shared" si="949"/>
        <v>-5.95702491583734+0.106802268994658i</v>
      </c>
      <c r="E1892" t="str">
        <f t="shared" si="950"/>
        <v>2870</v>
      </c>
      <c r="F1892" t="str">
        <f t="shared" si="951"/>
        <v>0.777000777000777</v>
      </c>
      <c r="G1892" t="str">
        <f t="shared" si="946"/>
        <v>0.777000777000777</v>
      </c>
      <c r="H1892" t="str">
        <f t="shared" si="952"/>
        <v>8.6295479427556+2.00637179413053i</v>
      </c>
      <c r="I1892" t="str">
        <f t="shared" si="953"/>
        <v>690.364985626357i</v>
      </c>
      <c r="J1892" t="str">
        <f t="shared" si="947"/>
        <v>-644.130921789652+151.029767175506i</v>
      </c>
      <c r="K1892" t="str">
        <f t="shared" si="954"/>
        <v>0.238204653701721-1.01592544326161i</v>
      </c>
      <c r="L1892" t="str">
        <f t="shared" si="955"/>
        <v>0.0177149390248217-0.0641476086191237i</v>
      </c>
      <c r="M1892" t="str">
        <f t="shared" si="956"/>
        <v>0.255919592726543-1.08007305188073i</v>
      </c>
      <c r="N1892" t="str">
        <f t="shared" si="957"/>
        <v>-1.80120354379805i</v>
      </c>
      <c r="O1892" t="str">
        <f t="shared" si="958"/>
        <v>-0.228373998133411-0.973573477954572i</v>
      </c>
      <c r="P1892" t="str">
        <f t="shared" si="959"/>
        <v>1.22837399813341+0.973573477954572i</v>
      </c>
      <c r="Q1892" t="str">
        <f t="shared" si="960"/>
        <v>-1.22837399813341+0.827630065843478i</v>
      </c>
      <c r="R1892" t="str">
        <f t="shared" si="961"/>
        <v>-0.320503334223803-1.00851342949603i</v>
      </c>
      <c r="S1892" t="str">
        <f t="shared" si="962"/>
        <v>0.186127186301349i</v>
      </c>
      <c r="T1892" t="str">
        <f t="shared" si="963"/>
        <v>0.18771176697922-0.0596543837992773i</v>
      </c>
      <c r="U1892" t="str">
        <f t="shared" si="964"/>
        <v>0.0000333333333333334-0.000642069659638594i</v>
      </c>
      <c r="V1892" t="str">
        <f t="shared" si="965"/>
        <v>6.66666666666667E-06-0.00642069659638594i</v>
      </c>
      <c r="W1892" t="str">
        <f t="shared" si="966"/>
        <v>0.0000276025986202731-0.000583824554081699i</v>
      </c>
      <c r="X1892" t="str">
        <f t="shared" si="967"/>
        <v>0.0000332623882139298-0.000583232585183069i</v>
      </c>
      <c r="Y1892" t="str">
        <f t="shared" si="968"/>
        <v>0.009+1.10458397700217i</v>
      </c>
      <c r="Z1892" t="str">
        <f t="shared" si="969"/>
        <v>-0.00633609785642857-0.000413391291020087i</v>
      </c>
      <c r="AA1892" t="str">
        <f t="shared" si="970"/>
        <v>0.0889320009314881-10.8688302200716i</v>
      </c>
      <c r="AB1892" t="str">
        <f t="shared" si="971"/>
        <v>0.885329880217613-0.281355875091817i</v>
      </c>
      <c r="AC1892" t="str">
        <f t="shared" si="972"/>
        <v>0.922688363698938-1.02822542661256i</v>
      </c>
      <c r="AD1892" t="str">
        <f t="shared" si="973"/>
        <v>0.57957668657816+0.34093809253061i</v>
      </c>
      <c r="AE1892" t="str">
        <f t="shared" si="974"/>
        <v>-0.00353131376323471-0.00239980907196774i</v>
      </c>
      <c r="AF1892" t="str">
        <f t="shared" si="975"/>
        <v>-14.5865728585929-1.89956952513587i</v>
      </c>
      <c r="AG1892" t="str">
        <f t="shared" si="976"/>
        <v>1.01360085099088-0.0226937810829851i</v>
      </c>
      <c r="AH1892" t="str">
        <f t="shared" si="977"/>
        <v>0.0453770165696963+0.042169204891403i</v>
      </c>
      <c r="AI1892">
        <f t="shared" si="978"/>
        <v>-24.159724950526289</v>
      </c>
      <c r="AJ1892">
        <f t="shared" si="979"/>
        <v>42.901544115762867</v>
      </c>
      <c r="AK1892"/>
      <c r="AL1892"/>
      <c r="AM1892"/>
      <c r="AN1892"/>
    </row>
    <row r="1893" spans="1:40" x14ac:dyDescent="0.25">
      <c r="A1893"/>
      <c r="B1893">
        <f t="shared" si="945"/>
        <v>175900</v>
      </c>
      <c r="C1893" s="237" t="str">
        <f t="shared" si="948"/>
        <v>-2.47008014862652E-06+0.0139228110511901i</v>
      </c>
      <c r="D1893" s="208" t="str">
        <f t="shared" si="949"/>
        <v>-5.9570248942871+0.106741551392457i</v>
      </c>
      <c r="E1893" t="str">
        <f t="shared" si="950"/>
        <v>2870</v>
      </c>
      <c r="F1893" t="str">
        <f t="shared" si="951"/>
        <v>0.777000777000777</v>
      </c>
      <c r="G1893" t="str">
        <f t="shared" si="946"/>
        <v>0.777000777000777</v>
      </c>
      <c r="H1893" t="str">
        <f t="shared" si="952"/>
        <v>8.63008735842957+2.00536673573449i</v>
      </c>
      <c r="I1893" t="str">
        <f t="shared" si="953"/>
        <v>690.757684708056i</v>
      </c>
      <c r="J1893" t="str">
        <f t="shared" si="947"/>
        <v>-644.865067871705+151.115677168212i</v>
      </c>
      <c r="K1893" t="str">
        <f t="shared" si="954"/>
        <v>0.237947188338577-1.0154064266081i</v>
      </c>
      <c r="L1893" t="str">
        <f t="shared" si="955"/>
        <v>0.0176962280418245-0.0641163046622921i</v>
      </c>
      <c r="M1893" t="str">
        <f t="shared" si="956"/>
        <v>0.255643416380402-1.07952273127039i</v>
      </c>
      <c r="N1893" t="str">
        <f t="shared" si="957"/>
        <v>-1.80222811919271i</v>
      </c>
      <c r="O1893" t="str">
        <f t="shared" si="958"/>
        <v>-0.229371377520962-0.9733389806096i</v>
      </c>
      <c r="P1893" t="str">
        <f t="shared" si="959"/>
        <v>1.22937137752096+0.9733389806096i</v>
      </c>
      <c r="Q1893" t="str">
        <f t="shared" si="960"/>
        <v>-1.22937137752096+0.82888913858311i</v>
      </c>
      <c r="R1893" t="str">
        <f t="shared" si="961"/>
        <v>-0.320487758864033-1.00782222982877i</v>
      </c>
      <c r="S1893" t="str">
        <f t="shared" si="962"/>
        <v>0.186233060696287i</v>
      </c>
      <c r="T1893" t="str">
        <f t="shared" si="963"/>
        <v>0.187689818498769-0.0596854162489425i</v>
      </c>
      <c r="U1893" t="str">
        <f t="shared" si="964"/>
        <v>0.0000333333333333334-0.000641704639934423i</v>
      </c>
      <c r="V1893" t="str">
        <f t="shared" si="965"/>
        <v>6.66666666666667E-06-0.00641704639934423i</v>
      </c>
      <c r="W1893" t="str">
        <f t="shared" si="966"/>
        <v>0.0000276025978155595-0.000583492789008319i</v>
      </c>
      <c r="X1893" t="str">
        <f t="shared" si="967"/>
        <v>0.0000332559429433389-0.000582901219161354i</v>
      </c>
      <c r="Y1893" t="str">
        <f t="shared" si="968"/>
        <v>0.009+1.10521229553289i</v>
      </c>
      <c r="Z1893" t="str">
        <f t="shared" si="969"/>
        <v>-0.00632889518119249-0.000413027072859389i</v>
      </c>
      <c r="AA1893" t="str">
        <f t="shared" si="970"/>
        <v>0.0888307498707262-10.8626455450749i</v>
      </c>
      <c r="AB1893" t="str">
        <f t="shared" si="971"/>
        <v>0.885226361690877-0.281502237546271i</v>
      </c>
      <c r="AC1893" t="str">
        <f t="shared" si="972"/>
        <v>0.922414227037973-1.02758617349014i</v>
      </c>
      <c r="AD1893" t="str">
        <f t="shared" si="973"/>
        <v>0.579937074154583+0.340880563344087i</v>
      </c>
      <c r="AE1893" t="str">
        <f t="shared" si="974"/>
        <v>-0.00352956805273915-0.00239692706689128i</v>
      </c>
      <c r="AF1893" t="str">
        <f t="shared" si="975"/>
        <v>-14.5871122527167-1.89862518434203i</v>
      </c>
      <c r="AG1893" t="str">
        <f t="shared" si="976"/>
        <v>1.01359085914031-0.0226951201201296i</v>
      </c>
      <c r="AH1893" t="str">
        <f t="shared" si="977"/>
        <v>0.0453628417503783+0.0421226037494314i</v>
      </c>
      <c r="AI1893">
        <f t="shared" si="978"/>
        <v>-24.165630351069929</v>
      </c>
      <c r="AJ1893">
        <f t="shared" si="979"/>
        <v>42.878879852074469</v>
      </c>
      <c r="AK1893"/>
      <c r="AL1893"/>
      <c r="AM1893"/>
      <c r="AN1893"/>
    </row>
    <row r="1894" spans="1:40" x14ac:dyDescent="0.25">
      <c r="A1894"/>
      <c r="B1894">
        <f t="shared" si="945"/>
        <v>176000</v>
      </c>
      <c r="C1894" s="237" t="str">
        <f t="shared" si="948"/>
        <v>-2.46727403687236E-06+0.0139149003635904i</v>
      </c>
      <c r="D1894" s="208" t="str">
        <f t="shared" si="949"/>
        <v>-5.95702487277358+0.106680902787526i</v>
      </c>
      <c r="E1894" t="str">
        <f t="shared" si="950"/>
        <v>2870</v>
      </c>
      <c r="F1894" t="str">
        <f t="shared" si="951"/>
        <v>0.777000777000777</v>
      </c>
      <c r="G1894" t="str">
        <f t="shared" si="946"/>
        <v>0.777000777000777</v>
      </c>
      <c r="H1894" t="str">
        <f t="shared" si="952"/>
        <v>8.63062592766878+2.00436260683305i</v>
      </c>
      <c r="I1894" t="str">
        <f t="shared" si="953"/>
        <v>691.150383789754i</v>
      </c>
      <c r="J1894" t="str">
        <f t="shared" si="947"/>
        <v>-645.599631438024+151.201587160917i</v>
      </c>
      <c r="K1894" t="str">
        <f t="shared" si="954"/>
        <v>0.237690133002081-1.01488790656202i</v>
      </c>
      <c r="L1894" t="str">
        <f t="shared" si="955"/>
        <v>0.0176775459365383-0.0640850283123613i</v>
      </c>
      <c r="M1894" t="str">
        <f t="shared" si="956"/>
        <v>0.255367678938619-1.07897293487438i</v>
      </c>
      <c r="N1894" t="str">
        <f t="shared" si="957"/>
        <v>-1.80325269458736i</v>
      </c>
      <c r="O1894" t="str">
        <f t="shared" si="958"/>
        <v>-0.230368516124834-0.973103461497513i</v>
      </c>
      <c r="P1894" t="str">
        <f t="shared" si="959"/>
        <v>1.23036851612483+0.973103461497513i</v>
      </c>
      <c r="Q1894" t="str">
        <f t="shared" si="960"/>
        <v>-1.23036851612483+0.830149233089847i</v>
      </c>
      <c r="R1894" t="str">
        <f t="shared" si="961"/>
        <v>-0.320472172315927-1.00713174413388i</v>
      </c>
      <c r="S1894" t="str">
        <f t="shared" si="962"/>
        <v>0.186338935091225i</v>
      </c>
      <c r="T1894" t="str">
        <f t="shared" si="963"/>
        <v>0.187667856698475-0.0597164433157214i</v>
      </c>
      <c r="U1894" t="str">
        <f t="shared" si="964"/>
        <v>0.0000333333333333332-0.000641340035025367i</v>
      </c>
      <c r="V1894" t="str">
        <f t="shared" si="965"/>
        <v>6.66666666666667E-06-0.00641340035025366i</v>
      </c>
      <c r="W1894" t="str">
        <f t="shared" si="966"/>
        <v>0.0000276025970103882-0.000583161401021401i</v>
      </c>
      <c r="X1894" t="str">
        <f t="shared" si="967"/>
        <v>0.0000332495086526749-0.00058257022966592i</v>
      </c>
      <c r="Y1894" t="str">
        <f t="shared" si="968"/>
        <v>0.009+1.10584061406361i</v>
      </c>
      <c r="Z1894" t="str">
        <f t="shared" si="969"/>
        <v>-0.00632170478442838-0.000412663488869764i</v>
      </c>
      <c r="AA1894" t="str">
        <f t="shared" si="970"/>
        <v>0.0887296717188149-10.8564679078141i</v>
      </c>
      <c r="AB1894" t="str">
        <f t="shared" si="971"/>
        <v>0.885122780342001-0.281648574612705i</v>
      </c>
      <c r="AC1894" t="str">
        <f t="shared" si="972"/>
        <v>0.922140560838578-1.026947466805i</v>
      </c>
      <c r="AD1894" t="str">
        <f t="shared" si="973"/>
        <v>0.580297436260192+0.340822669444589i</v>
      </c>
      <c r="AE1894" t="str">
        <f t="shared" si="974"/>
        <v>-0.00352782400733867-0.00239404786469882i</v>
      </c>
      <c r="AF1894" t="str">
        <f t="shared" si="975"/>
        <v>-14.5876508004424-1.89768170404552i</v>
      </c>
      <c r="AG1894" t="str">
        <f t="shared" si="976"/>
        <v>1.01358086430624-0.0226964566648206i</v>
      </c>
      <c r="AH1894" t="str">
        <f t="shared" si="977"/>
        <v>0.0453486725404144+0.0420760464276342i</v>
      </c>
      <c r="AI1894">
        <f t="shared" si="978"/>
        <v>-24.171533645278672</v>
      </c>
      <c r="AJ1894">
        <f t="shared" si="979"/>
        <v>42.856210960586274</v>
      </c>
      <c r="AK1894"/>
      <c r="AL1894"/>
      <c r="AM1894"/>
      <c r="AN1894"/>
    </row>
    <row r="1895" spans="1:40" x14ac:dyDescent="0.25">
      <c r="A1895"/>
      <c r="B1895">
        <f t="shared" si="945"/>
        <v>176100</v>
      </c>
      <c r="C1895" s="237" t="str">
        <f t="shared" si="948"/>
        <v>-2.46447270418944E-06+0.0139069986603029i</v>
      </c>
      <c r="D1895" s="208" t="str">
        <f t="shared" si="949"/>
        <v>-5.95702485129669+0.106620323062322i</v>
      </c>
      <c r="E1895" t="str">
        <f t="shared" si="950"/>
        <v>2870</v>
      </c>
      <c r="F1895" t="str">
        <f t="shared" si="951"/>
        <v>0.777000777000777</v>
      </c>
      <c r="G1895" t="str">
        <f t="shared" si="946"/>
        <v>0.777000777000777</v>
      </c>
      <c r="H1895" t="str">
        <f t="shared" si="952"/>
        <v>8.63116365220362+2.00335940627716i</v>
      </c>
      <c r="I1895" t="str">
        <f t="shared" si="953"/>
        <v>691.543082871453i</v>
      </c>
      <c r="J1895" t="str">
        <f t="shared" si="947"/>
        <v>-646.33461248861+151.287497153622i</v>
      </c>
      <c r="K1895" t="str">
        <f t="shared" si="954"/>
        <v>0.237433486837787-1.01436988247146i</v>
      </c>
      <c r="L1895" t="str">
        <f t="shared" si="955"/>
        <v>0.0176588926511928-0.0640537795382275i</v>
      </c>
      <c r="M1895" t="str">
        <f t="shared" si="956"/>
        <v>0.25509237948898-1.07842366200969i</v>
      </c>
      <c r="N1895" t="str">
        <f t="shared" si="957"/>
        <v>-1.80427726998201i</v>
      </c>
      <c r="O1895" t="str">
        <f t="shared" si="958"/>
        <v>-0.231365412898286-0.972866920865545i</v>
      </c>
      <c r="P1895" t="str">
        <f t="shared" si="959"/>
        <v>1.23136541289829+0.972866920865545i</v>
      </c>
      <c r="Q1895" t="str">
        <f t="shared" si="960"/>
        <v>-1.23136541289829+0.831410349116465i</v>
      </c>
      <c r="R1895" t="str">
        <f t="shared" si="961"/>
        <v>-0.320456574575118-1.0064419711877i</v>
      </c>
      <c r="S1895" t="str">
        <f t="shared" si="962"/>
        <v>0.186444809486163i</v>
      </c>
      <c r="T1895" t="str">
        <f t="shared" si="963"/>
        <v>0.187645881576969-0.0597474649952463i</v>
      </c>
      <c r="U1895" t="str">
        <f t="shared" si="964"/>
        <v>0.0000333333333333333-0.000640975844204797i</v>
      </c>
      <c r="V1895" t="str">
        <f t="shared" si="965"/>
        <v>6.66666666666667E-06-0.00640975844204797i</v>
      </c>
      <c r="W1895" t="str">
        <f t="shared" si="966"/>
        <v>0.0000276025962047596-0.000582830389478553i</v>
      </c>
      <c r="X1895" t="str">
        <f t="shared" si="967"/>
        <v>0.000033243085317008-0.000582239616055567i</v>
      </c>
      <c r="Y1895" t="str">
        <f t="shared" si="968"/>
        <v>0.009+1.10646893259433i</v>
      </c>
      <c r="Z1895" t="str">
        <f t="shared" si="969"/>
        <v>-0.00631452663824108-0.000412300537470158i</v>
      </c>
      <c r="AA1895" t="str">
        <f t="shared" si="970"/>
        <v>0.0886287660820605-10.8502972962777i</v>
      </c>
      <c r="AB1895" t="str">
        <f t="shared" si="971"/>
        <v>0.885019136164527-0.281794886270519i</v>
      </c>
      <c r="AC1895" t="str">
        <f t="shared" si="972"/>
        <v>0.921867364150033-1.02630930583778i</v>
      </c>
      <c r="AD1895" t="str">
        <f t="shared" si="973"/>
        <v>0.580657772540925+0.3407644108162i</v>
      </c>
      <c r="AE1895" t="str">
        <f t="shared" si="974"/>
        <v>-0.00352608162268118-0.00239117146116827i</v>
      </c>
      <c r="AF1895" t="str">
        <f t="shared" si="975"/>
        <v>-14.5881885035003-1.89673908321484i</v>
      </c>
      <c r="AG1895" t="str">
        <f t="shared" si="976"/>
        <v>1.01357086649302-0.0226977907073534i</v>
      </c>
      <c r="AH1895" t="str">
        <f t="shared" si="977"/>
        <v>0.0453345089169118+0.0420295328600668i</v>
      </c>
      <c r="AI1895">
        <f t="shared" si="978"/>
        <v>-24.177434836726597</v>
      </c>
      <c r="AJ1895">
        <f t="shared" si="979"/>
        <v>42.833537445879266</v>
      </c>
      <c r="AK1895"/>
      <c r="AL1895"/>
      <c r="AM1895"/>
      <c r="AN1895"/>
    </row>
    <row r="1896" spans="1:40" x14ac:dyDescent="0.25">
      <c r="A1896"/>
      <c r="B1896">
        <f t="shared" si="945"/>
        <v>176200</v>
      </c>
      <c r="C1896" s="237" t="str">
        <f t="shared" si="948"/>
        <v>-2.46167613973165E-06+0.0138991059260308i</v>
      </c>
      <c r="D1896" s="208" t="str">
        <f t="shared" si="949"/>
        <v>-5.95702482985637+0.10655981209957i</v>
      </c>
      <c r="E1896" t="str">
        <f t="shared" si="950"/>
        <v>2870</v>
      </c>
      <c r="F1896" t="str">
        <f t="shared" si="951"/>
        <v>0.777000777000777</v>
      </c>
      <c r="G1896" t="str">
        <f t="shared" si="946"/>
        <v>0.777000777000777</v>
      </c>
      <c r="H1896" t="str">
        <f t="shared" si="952"/>
        <v>8.63170053376023+2.00235713291928i</v>
      </c>
      <c r="I1896" t="str">
        <f t="shared" si="953"/>
        <v>691.935781953152i</v>
      </c>
      <c r="J1896" t="str">
        <f t="shared" si="947"/>
        <v>-647.070011023461+151.373407146327i</v>
      </c>
      <c r="K1896" t="str">
        <f t="shared" si="954"/>
        <v>0.237177248993431-1.01385235368548i</v>
      </c>
      <c r="L1896" t="str">
        <f t="shared" si="955"/>
        <v>0.0176402681281578-0.0640225583088191i</v>
      </c>
      <c r="M1896" t="str">
        <f t="shared" si="956"/>
        <v>0.254817517121589-1.0778749119943i</v>
      </c>
      <c r="N1896" t="str">
        <f t="shared" si="957"/>
        <v>-1.80530184537666i</v>
      </c>
      <c r="O1896" t="str">
        <f t="shared" si="958"/>
        <v>-0.23236206679482-0.972629358962004i</v>
      </c>
      <c r="P1896" t="str">
        <f t="shared" si="959"/>
        <v>1.23236206679482+0.972629358962004i</v>
      </c>
      <c r="Q1896" t="str">
        <f t="shared" si="960"/>
        <v>-1.23236206679482+0.832672486414656i</v>
      </c>
      <c r="R1896" t="str">
        <f t="shared" si="961"/>
        <v>-0.320440965637213-1.00575290976935i</v>
      </c>
      <c r="S1896" t="str">
        <f t="shared" si="962"/>
        <v>0.186550683881102i</v>
      </c>
      <c r="T1896" t="str">
        <f t="shared" si="963"/>
        <v>0.187623893132881-0.0597784812831428i</v>
      </c>
      <c r="U1896" t="str">
        <f t="shared" si="964"/>
        <v>0.0000333333333333333-0.000640612066767678i</v>
      </c>
      <c r="V1896" t="str">
        <f t="shared" si="965"/>
        <v>6.66666666666667E-06-0.00640612066767678i</v>
      </c>
      <c r="W1896" t="str">
        <f t="shared" si="966"/>
        <v>0.0000276025953986732-0.000582499753738835i</v>
      </c>
      <c r="X1896" t="str">
        <f t="shared" si="967"/>
        <v>0.000033236672911478-0.000581909377690549i</v>
      </c>
      <c r="Y1896" t="str">
        <f t="shared" si="968"/>
        <v>0.009+1.10709725112504i</v>
      </c>
      <c r="Z1896" t="str">
        <f t="shared" si="969"/>
        <v>-0.00630736071481475-0.000411938217084529i</v>
      </c>
      <c r="AA1896" t="str">
        <f t="shared" si="970"/>
        <v>0.0885280325678921-10.8441336984819i</v>
      </c>
      <c r="AB1896" t="str">
        <f t="shared" si="971"/>
        <v>0.884915429151995-0.281941172499081i</v>
      </c>
      <c r="AC1896" t="str">
        <f t="shared" si="972"/>
        <v>0.92159463602408-1.02567168987017i</v>
      </c>
      <c r="AD1896" t="str">
        <f t="shared" si="973"/>
        <v>0.581018082642644+0.340705787443322i</v>
      </c>
      <c r="AE1896" t="str">
        <f t="shared" si="974"/>
        <v>-0.00352434089442742-0.00238829785208772i</v>
      </c>
      <c r="AF1896" t="str">
        <f t="shared" si="975"/>
        <v>-14.5887253636166-1.89579732081971i</v>
      </c>
      <c r="AG1896" t="str">
        <f t="shared" si="976"/>
        <v>1.01356086570502-0.0226991222380434i</v>
      </c>
      <c r="AH1896" t="str">
        <f t="shared" si="977"/>
        <v>0.0453203508570485+0.0419830629809392i</v>
      </c>
      <c r="AI1896">
        <f t="shared" si="978"/>
        <v>-24.183333928982321</v>
      </c>
      <c r="AJ1896">
        <f t="shared" si="979"/>
        <v>42.8108593125216</v>
      </c>
      <c r="AK1896"/>
      <c r="AL1896"/>
      <c r="AM1896"/>
      <c r="AN1896"/>
    </row>
    <row r="1897" spans="1:40" x14ac:dyDescent="0.25">
      <c r="A1897"/>
      <c r="B1897">
        <f t="shared" si="945"/>
        <v>176300</v>
      </c>
      <c r="C1897" s="237" t="str">
        <f t="shared" si="948"/>
        <v>-2.45888433268359E-06+0.0138912221455118i</v>
      </c>
      <c r="D1897" s="208" t="str">
        <f t="shared" si="949"/>
        <v>-5.95702480845251+0.106499369782257i</v>
      </c>
      <c r="E1897" t="str">
        <f t="shared" si="950"/>
        <v>2870</v>
      </c>
      <c r="F1897" t="str">
        <f t="shared" si="951"/>
        <v>0.777000777000777</v>
      </c>
      <c r="G1897" t="str">
        <f t="shared" si="946"/>
        <v>0.777000777000777</v>
      </c>
      <c r="H1897" t="str">
        <f t="shared" si="952"/>
        <v>8.63223657406035+2.00135578561344i</v>
      </c>
      <c r="I1897" t="str">
        <f t="shared" si="953"/>
        <v>692.328481034851i</v>
      </c>
      <c r="J1897" t="str">
        <f t="shared" si="947"/>
        <v>-647.805827042579+151.459317139032i</v>
      </c>
      <c r="K1897" t="str">
        <f t="shared" si="954"/>
        <v>0.236921418618921-1.01333531955413i</v>
      </c>
      <c r="L1897" t="str">
        <f t="shared" si="955"/>
        <v>0.0176216723099421-0.063991364593096i</v>
      </c>
      <c r="M1897" t="str">
        <f t="shared" si="956"/>
        <v>0.254543090928863-1.07732668414723i</v>
      </c>
      <c r="N1897" t="str">
        <f t="shared" si="957"/>
        <v>-1.80632642077131i</v>
      </c>
      <c r="O1897" t="str">
        <f t="shared" si="958"/>
        <v>-0.233358476768194-0.972390776036275i</v>
      </c>
      <c r="P1897" t="str">
        <f t="shared" si="959"/>
        <v>1.23335847676819+0.972390776036275i</v>
      </c>
      <c r="Q1897" t="str">
        <f t="shared" si="960"/>
        <v>-1.23335847676819+0.833935644735035i</v>
      </c>
      <c r="R1897" t="str">
        <f t="shared" si="961"/>
        <v>-0.320425345497842-1.00506455866071i</v>
      </c>
      <c r="S1897" t="str">
        <f t="shared" si="962"/>
        <v>0.18665655827604i</v>
      </c>
      <c r="T1897" t="str">
        <f t="shared" si="963"/>
        <v>0.187601891364835-0.0598094921750382i</v>
      </c>
      <c r="U1897" t="str">
        <f t="shared" si="964"/>
        <v>0.0000333333333333334-0.000640248702010579i</v>
      </c>
      <c r="V1897" t="str">
        <f t="shared" si="965"/>
        <v>6.66666666666667E-06-0.00640248702010579i</v>
      </c>
      <c r="W1897" t="str">
        <f t="shared" si="966"/>
        <v>0.0000276025945921295-0.000582169493162763i</v>
      </c>
      <c r="X1897" t="str">
        <f t="shared" si="967"/>
        <v>0.0000332302714112965-0.000581579513932575i</v>
      </c>
      <c r="Y1897" t="str">
        <f t="shared" si="968"/>
        <v>0.009+1.10772556965576i</v>
      </c>
      <c r="Z1897" t="str">
        <f t="shared" si="969"/>
        <v>-0.0063002069864123-0.000411576526141826i</v>
      </c>
      <c r="AA1897" t="str">
        <f t="shared" si="970"/>
        <v>0.0884274707848525-10.8379771024697i</v>
      </c>
      <c r="AB1897" t="str">
        <f t="shared" si="971"/>
        <v>0.884811659297913-0.282087433277769i</v>
      </c>
      <c r="AC1897" t="str">
        <f t="shared" si="972"/>
        <v>0.921322375514845-1.02503461818494i</v>
      </c>
      <c r="AD1897" t="str">
        <f t="shared" si="973"/>
        <v>0.581378366211127+0.340646799310673i</v>
      </c>
      <c r="AE1897" t="str">
        <f t="shared" si="974"/>
        <v>-0.0035226018182507-0.00238542703325528i</v>
      </c>
      <c r="AF1897" t="str">
        <f t="shared" si="975"/>
        <v>-14.5892613825129-1.89485641583118i</v>
      </c>
      <c r="AG1897" t="str">
        <f t="shared" si="976"/>
        <v>1.01355086194662-0.0227004512472239i</v>
      </c>
      <c r="AH1897" t="str">
        <f t="shared" si="977"/>
        <v>0.0453061983380688+0.0419366367246141i</v>
      </c>
      <c r="AI1897">
        <f t="shared" si="978"/>
        <v>-24.189230925609543</v>
      </c>
      <c r="AJ1897">
        <f t="shared" si="979"/>
        <v>42.788176565070259</v>
      </c>
      <c r="AK1897"/>
      <c r="AL1897"/>
      <c r="AM1897"/>
      <c r="AN1897"/>
    </row>
    <row r="1898" spans="1:40" x14ac:dyDescent="0.25">
      <c r="A1898"/>
      <c r="B1898">
        <f t="shared" si="945"/>
        <v>176400</v>
      </c>
      <c r="C1898" s="237" t="str">
        <f t="shared" si="948"/>
        <v>-2.45609727226062E-06+0.0138833473035187i</v>
      </c>
      <c r="D1898" s="208" t="str">
        <f t="shared" si="949"/>
        <v>-5.95702478708504+0.106438995993643i</v>
      </c>
      <c r="E1898" t="str">
        <f t="shared" si="950"/>
        <v>2870</v>
      </c>
      <c r="F1898" t="str">
        <f t="shared" si="951"/>
        <v>0.777000777000777</v>
      </c>
      <c r="G1898" t="str">
        <f t="shared" si="946"/>
        <v>0.777000777000777</v>
      </c>
      <c r="H1898" t="str">
        <f t="shared" si="952"/>
        <v>8.63277177482151+2.00035536321514i</v>
      </c>
      <c r="I1898" t="str">
        <f t="shared" si="953"/>
        <v>692.721180116549i</v>
      </c>
      <c r="J1898" t="str">
        <f t="shared" si="947"/>
        <v>-648.542060545963+151.545227131737i</v>
      </c>
      <c r="K1898" t="str">
        <f t="shared" si="954"/>
        <v>0.236665994866334-1.01281877942845i</v>
      </c>
      <c r="L1898" t="str">
        <f t="shared" si="955"/>
        <v>0.0176031051391943-0.0639601983600508i</v>
      </c>
      <c r="M1898" t="str">
        <f t="shared" si="956"/>
        <v>0.254269100005528-1.0767789777885i</v>
      </c>
      <c r="N1898" t="str">
        <f t="shared" si="957"/>
        <v>-1.80735099616597i</v>
      </c>
      <c r="O1898" t="str">
        <f t="shared" si="958"/>
        <v>-0.234354641772433-0.972151172338806i</v>
      </c>
      <c r="P1898" t="str">
        <f t="shared" si="959"/>
        <v>1.23435464177243+0.972151172338806i</v>
      </c>
      <c r="Q1898" t="str">
        <f t="shared" si="960"/>
        <v>-1.23435464177243+0.835199823827164i</v>
      </c>
      <c r="R1898" t="str">
        <f t="shared" si="961"/>
        <v>-0.320409714152625-1.00437691664642i</v>
      </c>
      <c r="S1898" t="str">
        <f t="shared" si="962"/>
        <v>0.186762432670978i</v>
      </c>
      <c r="T1898" t="str">
        <f t="shared" si="963"/>
        <v>0.187579876271461-0.0598404976665569i</v>
      </c>
      <c r="U1898" t="str">
        <f t="shared" si="964"/>
        <v>0.0000333333333333332-0.000639885749231658i</v>
      </c>
      <c r="V1898" t="str">
        <f t="shared" si="965"/>
        <v>6.66666666666667E-06-0.00639885749231658i</v>
      </c>
      <c r="W1898" t="str">
        <f t="shared" si="966"/>
        <v>0.000027602593785128-0.0005818396071123i</v>
      </c>
      <c r="X1898" t="str">
        <f t="shared" si="967"/>
        <v>0.000033223880791744-0.000581250024144789i</v>
      </c>
      <c r="Y1898" t="str">
        <f t="shared" si="968"/>
        <v>0.009+1.10835388818648i</v>
      </c>
      <c r="Z1898" t="str">
        <f t="shared" si="969"/>
        <v>-0.00629306542537535-0.000411215463075968i</v>
      </c>
      <c r="AA1898" t="str">
        <f t="shared" si="970"/>
        <v>0.0883270803426-10.8318274963116i</v>
      </c>
      <c r="AB1898" t="str">
        <f t="shared" si="971"/>
        <v>0.884707826595822-0.282233668585944i</v>
      </c>
      <c r="AC1898" t="str">
        <f t="shared" si="972"/>
        <v>0.921050581678895-1.02439809006594i</v>
      </c>
      <c r="AD1898" t="str">
        <f t="shared" si="973"/>
        <v>0.581738622892086+0.340587446403311i</v>
      </c>
      <c r="AE1898" t="str">
        <f t="shared" si="974"/>
        <v>-0.00352086438983704-0.00238255900047929i</v>
      </c>
      <c r="AF1898" t="str">
        <f t="shared" si="975"/>
        <v>-14.5897965619065-1.8939163672215i</v>
      </c>
      <c r="AG1898" t="str">
        <f t="shared" si="976"/>
        <v>1.01354085522218-0.0227017777252478i</v>
      </c>
      <c r="AH1898" t="str">
        <f t="shared" si="977"/>
        <v>0.0452920513372875+0.0418902540256103i</v>
      </c>
      <c r="AI1898">
        <f t="shared" si="978"/>
        <v>-24.195125830166297</v>
      </c>
      <c r="AJ1898">
        <f t="shared" si="979"/>
        <v>42.765489208070939</v>
      </c>
      <c r="AK1898"/>
      <c r="AL1898"/>
      <c r="AM1898"/>
      <c r="AN1898"/>
    </row>
    <row r="1899" spans="1:40" x14ac:dyDescent="0.25">
      <c r="A1899"/>
      <c r="B1899">
        <f t="shared" si="945"/>
        <v>176500</v>
      </c>
      <c r="C1899" s="237" t="str">
        <f t="shared" si="948"/>
        <v>-2.45331494770852E-06+0.0138754813848586i</v>
      </c>
      <c r="D1899" s="208" t="str">
        <f t="shared" si="949"/>
        <v>-5.95702476575389+0.106378690617249i</v>
      </c>
      <c r="E1899" t="str">
        <f t="shared" si="950"/>
        <v>2870</v>
      </c>
      <c r="F1899" t="str">
        <f t="shared" si="951"/>
        <v>0.777000777000777</v>
      </c>
      <c r="G1899" t="str">
        <f t="shared" si="946"/>
        <v>0.777000777000777</v>
      </c>
      <c r="H1899" t="str">
        <f t="shared" si="952"/>
        <v>8.63330613775697+1.99935586458145i</v>
      </c>
      <c r="I1899" t="str">
        <f t="shared" si="953"/>
        <v>693.113879198248i</v>
      </c>
      <c r="J1899" t="str">
        <f t="shared" si="947"/>
        <v>-649.278711533613+151.631137124443i</v>
      </c>
      <c r="K1899" t="str">
        <f t="shared" si="954"/>
        <v>0.236410976889912-1.01230273266045i</v>
      </c>
      <c r="L1899" t="str">
        <f t="shared" si="955"/>
        <v>0.0175845665587014-0.0639290595787077i</v>
      </c>
      <c r="M1899" t="str">
        <f t="shared" si="956"/>
        <v>0.253995543448613-1.07623179223916i</v>
      </c>
      <c r="N1899" t="str">
        <f t="shared" si="957"/>
        <v>-1.80837557156062i</v>
      </c>
      <c r="O1899" t="str">
        <f t="shared" si="958"/>
        <v>-0.235350560761788-0.971910548121128i</v>
      </c>
      <c r="P1899" t="str">
        <f t="shared" si="959"/>
        <v>1.23535056076179+0.971910548121128i</v>
      </c>
      <c r="Q1899" t="str">
        <f t="shared" si="960"/>
        <v>-1.23535056076179+0.836465023439492i</v>
      </c>
      <c r="R1899" t="str">
        <f t="shared" si="961"/>
        <v>-0.320394071597173-1.0036899825139i</v>
      </c>
      <c r="S1899" t="str">
        <f t="shared" si="962"/>
        <v>0.186868307065916i</v>
      </c>
      <c r="T1899" t="str">
        <f t="shared" si="963"/>
        <v>0.187557847851391-0.0598714977533196i</v>
      </c>
      <c r="U1899" t="str">
        <f t="shared" si="964"/>
        <v>0.0000333333333333333-0.000639523207730678i</v>
      </c>
      <c r="V1899" t="str">
        <f t="shared" si="965"/>
        <v>6.66666666666667E-06-0.00639523207730678i</v>
      </c>
      <c r="W1899" t="str">
        <f t="shared" si="966"/>
        <v>0.0000276025929776691-0.000581510094950867i</v>
      </c>
      <c r="X1899" t="str">
        <f t="shared" si="967"/>
        <v>0.0000332175010281722-0.000580920907691797i</v>
      </c>
      <c r="Y1899" t="str">
        <f t="shared" si="968"/>
        <v>0.009+1.1089822067172i</v>
      </c>
      <c r="Z1899" t="str">
        <f t="shared" si="969"/>
        <v>-0.00628593600412403-0.000410855026325842i</v>
      </c>
      <c r="AA1899" t="str">
        <f t="shared" si="970"/>
        <v>0.0882268608519019-10.8256848681053i</v>
      </c>
      <c r="AB1899" t="str">
        <f t="shared" si="971"/>
        <v>0.884603931039269-0.282379878402952i</v>
      </c>
      <c r="AC1899" t="str">
        <f t="shared" si="972"/>
        <v>0.920779253575214-1.02376210479811i</v>
      </c>
      <c r="AD1899" t="str">
        <f t="shared" si="973"/>
        <v>0.582098852331144+0.34052772870662i</v>
      </c>
      <c r="AE1899" t="str">
        <f t="shared" si="974"/>
        <v>-0.00351912860488517-0.00237969374957827i</v>
      </c>
      <c r="AF1899" t="str">
        <f t="shared" si="975"/>
        <v>-14.5903309035109-1.8929771739642i</v>
      </c>
      <c r="AG1899" t="str">
        <f t="shared" si="976"/>
        <v>1.01353084553608-0.022703101662487i</v>
      </c>
      <c r="AH1899" t="str">
        <f t="shared" si="977"/>
        <v>0.0452779098320905+0.0418439148186032i</v>
      </c>
      <c r="AI1899">
        <f t="shared" si="978"/>
        <v>-24.201018646204734</v>
      </c>
      <c r="AJ1899">
        <f t="shared" si="979"/>
        <v>42.742797246058224</v>
      </c>
      <c r="AK1899"/>
      <c r="AL1899"/>
      <c r="AM1899"/>
      <c r="AN1899"/>
    </row>
    <row r="1900" spans="1:40" x14ac:dyDescent="0.25">
      <c r="A1900"/>
      <c r="B1900">
        <f t="shared" si="945"/>
        <v>176600</v>
      </c>
      <c r="C1900" s="237" t="str">
        <f t="shared" si="948"/>
        <v>-2.45053734830355E-06+0.0138676243743727i</v>
      </c>
      <c r="D1900" s="208" t="str">
        <f t="shared" si="949"/>
        <v>-5.95702474445896+0.106318453536857i</v>
      </c>
      <c r="E1900" t="str">
        <f t="shared" si="950"/>
        <v>2870</v>
      </c>
      <c r="F1900" t="str">
        <f t="shared" si="951"/>
        <v>0.777000777000777</v>
      </c>
      <c r="G1900" t="str">
        <f t="shared" si="946"/>
        <v>0.777000777000777</v>
      </c>
      <c r="H1900" t="str">
        <f t="shared" si="952"/>
        <v>8.63383966457567+1.99835728857093i</v>
      </c>
      <c r="I1900" t="str">
        <f t="shared" si="953"/>
        <v>693.506578279947i</v>
      </c>
      <c r="J1900" t="str">
        <f t="shared" si="947"/>
        <v>-650.015780005529+151.717047117147i</v>
      </c>
      <c r="K1900" t="str">
        <f t="shared" si="954"/>
        <v>0.236156363846043-1.01178717860312i</v>
      </c>
      <c r="L1900" t="str">
        <f t="shared" si="955"/>
        <v>0.0175660565113891-0.0638979482181233i</v>
      </c>
      <c r="M1900" t="str">
        <f t="shared" si="956"/>
        <v>0.253722420357432-1.07568512682124i</v>
      </c>
      <c r="N1900" t="str">
        <f t="shared" si="957"/>
        <v>-1.80940014695527i</v>
      </c>
      <c r="O1900" t="str">
        <f t="shared" si="958"/>
        <v>-0.236346232690797-0.971668903635836i</v>
      </c>
      <c r="P1900" t="str">
        <f t="shared" si="959"/>
        <v>1.2363462326908+0.971668903635836i</v>
      </c>
      <c r="Q1900" t="str">
        <f t="shared" si="960"/>
        <v>-1.2363462326908+0.837731243319434i</v>
      </c>
      <c r="R1900" t="str">
        <f t="shared" si="961"/>
        <v>-0.32037841782709-1.00300375505327i</v>
      </c>
      <c r="S1900" t="str">
        <f t="shared" si="962"/>
        <v>0.186974181460855i</v>
      </c>
      <c r="T1900" t="str">
        <f t="shared" si="963"/>
        <v>0.187535806103249-0.0599024924309439i</v>
      </c>
      <c r="U1900" t="str">
        <f t="shared" si="964"/>
        <v>0.0000333333333333333-0.000639161076808974i</v>
      </c>
      <c r="V1900" t="str">
        <f t="shared" si="965"/>
        <v>6.66666666666667E-06-0.00639161076808974i</v>
      </c>
      <c r="W1900" t="str">
        <f t="shared" si="966"/>
        <v>0.0000276025921697526-0.000581180956043313i</v>
      </c>
      <c r="X1900" t="str">
        <f t="shared" si="967"/>
        <v>0.0000332111320960018-0.000580592163939629i</v>
      </c>
      <c r="Y1900" t="str">
        <f t="shared" si="968"/>
        <v>0.009+1.10961052524791i</v>
      </c>
      <c r="Z1900" t="str">
        <f t="shared" si="969"/>
        <v>-0.00627881869515646-0.000410495214335258i</v>
      </c>
      <c r="AA1900" t="str">
        <f t="shared" si="970"/>
        <v>0.0881268119246303-10.8195492059753i</v>
      </c>
      <c r="AB1900" t="str">
        <f t="shared" si="971"/>
        <v>0.884499972621763-0.282526062708125i</v>
      </c>
      <c r="AC1900" t="str">
        <f t="shared" si="972"/>
        <v>0.920508390265181-1.02312666166739i</v>
      </c>
      <c r="AD1900" t="str">
        <f t="shared" si="973"/>
        <v>0.582459054173867+0.340467646206292i</v>
      </c>
      <c r="AE1900" t="str">
        <f t="shared" si="974"/>
        <v>-0.00351739445910636-0.0023768312763806i</v>
      </c>
      <c r="AF1900" t="str">
        <f t="shared" si="975"/>
        <v>-14.5908644090346-1.89203883503407i</v>
      </c>
      <c r="AG1900" t="str">
        <f t="shared" si="976"/>
        <v>1.01352083289271-0.0227044230493324i</v>
      </c>
      <c r="AH1900" t="str">
        <f t="shared" si="977"/>
        <v>0.0452637737999295+0.0417976190384162i</v>
      </c>
      <c r="AI1900">
        <f t="shared" si="978"/>
        <v>-24.206909377272471</v>
      </c>
      <c r="AJ1900">
        <f t="shared" si="979"/>
        <v>42.720100683553163</v>
      </c>
      <c r="AK1900"/>
      <c r="AL1900"/>
      <c r="AM1900"/>
      <c r="AN1900"/>
    </row>
    <row r="1901" spans="1:40" x14ac:dyDescent="0.25">
      <c r="A1901"/>
      <c r="B1901">
        <f t="shared" si="945"/>
        <v>176700</v>
      </c>
      <c r="C1901" s="237" t="str">
        <f t="shared" si="948"/>
        <v>-2.44776446335228E-06+0.0138597762569368i</v>
      </c>
      <c r="D1901" s="208" t="str">
        <f t="shared" si="949"/>
        <v>-5.95702472320018+0.106258284636516i</v>
      </c>
      <c r="E1901" t="str">
        <f t="shared" si="950"/>
        <v>2870</v>
      </c>
      <c r="F1901" t="str">
        <f t="shared" si="951"/>
        <v>0.777000777000777</v>
      </c>
      <c r="G1901" t="str">
        <f t="shared" si="946"/>
        <v>0.777000777000777</v>
      </c>
      <c r="H1901" t="str">
        <f t="shared" si="952"/>
        <v>8.63437235698234+1.99735963404366i</v>
      </c>
      <c r="I1901" t="str">
        <f t="shared" si="953"/>
        <v>693.899277361646i</v>
      </c>
      <c r="J1901" t="str">
        <f t="shared" si="947"/>
        <v>-650.753265961712+151.802957109852i</v>
      </c>
      <c r="K1901" t="str">
        <f t="shared" si="954"/>
        <v>0.235902154893275-1.01127211661045i</v>
      </c>
      <c r="L1901" t="str">
        <f t="shared" si="955"/>
        <v>0.0175475749403211-0.0638668642473864i</v>
      </c>
      <c r="M1901" t="str">
        <f t="shared" si="956"/>
        <v>0.253449729833596-1.07513898085784i</v>
      </c>
      <c r="N1901" t="str">
        <f t="shared" si="957"/>
        <v>-1.81042472234992i</v>
      </c>
      <c r="O1901" t="str">
        <f t="shared" si="958"/>
        <v>-0.237341656514251-0.971426239136596i</v>
      </c>
      <c r="P1901" t="str">
        <f t="shared" si="959"/>
        <v>1.23734165651425+0.971426239136596i</v>
      </c>
      <c r="Q1901" t="str">
        <f t="shared" si="960"/>
        <v>-1.23734165651425+0.838998483213324i</v>
      </c>
      <c r="R1901" t="str">
        <f t="shared" si="961"/>
        <v>-0.320362752837982-1.00231823305742i</v>
      </c>
      <c r="S1901" t="str">
        <f t="shared" si="962"/>
        <v>0.187080055855793i</v>
      </c>
      <c r="T1901" t="str">
        <f t="shared" si="963"/>
        <v>0.187513751025662-0.0599334816950453i</v>
      </c>
      <c r="U1901" t="str">
        <f t="shared" si="964"/>
        <v>0.0000333333333333334-0.000638799355769468i</v>
      </c>
      <c r="V1901" t="str">
        <f t="shared" si="965"/>
        <v>6.66666666666667E-06-0.00638799355769468i</v>
      </c>
      <c r="W1901" t="str">
        <f t="shared" si="966"/>
        <v>0.0000276025913613787-0.00058085218975593i</v>
      </c>
      <c r="X1901" t="str">
        <f t="shared" si="967"/>
        <v>0.0000332047739707232-0.000580263792255752i</v>
      </c>
      <c r="Y1901" t="str">
        <f t="shared" si="968"/>
        <v>0.009+1.11023884377863i</v>
      </c>
      <c r="Z1901" t="str">
        <f t="shared" si="969"/>
        <v>-0.00627171347104846-0.00041013602555294i</v>
      </c>
      <c r="AA1901" t="str">
        <f t="shared" si="970"/>
        <v>0.0880269331737553-10.8134204980728i</v>
      </c>
      <c r="AB1901" t="str">
        <f t="shared" si="971"/>
        <v>0.88439595133683-0.282672221480782i</v>
      </c>
      <c r="AC1901" t="str">
        <f t="shared" si="972"/>
        <v>0.920237990812576-1.02249175996085i</v>
      </c>
      <c r="AD1901" t="str">
        <f t="shared" si="973"/>
        <v>0.582819228065717+0.340407198888356i</v>
      </c>
      <c r="AE1901" t="str">
        <f t="shared" si="974"/>
        <v>-0.00351566194822413-0.00237397157672467i</v>
      </c>
      <c r="AF1901" t="str">
        <f t="shared" si="975"/>
        <v>-14.5913970801825-1.89110134940714i</v>
      </c>
      <c r="AG1901" t="str">
        <f t="shared" si="976"/>
        <v>1.01351081729644-0.0227057418761919i</v>
      </c>
      <c r="AH1901" t="str">
        <f t="shared" si="977"/>
        <v>0.0452496432183236+0.0417513666200278i</v>
      </c>
      <c r="AI1901">
        <f t="shared" si="978"/>
        <v>-24.212798026911702</v>
      </c>
      <c r="AJ1901">
        <f t="shared" si="979"/>
        <v>42.697399525067389</v>
      </c>
      <c r="AK1901"/>
      <c r="AL1901"/>
      <c r="AM1901"/>
      <c r="AN1901"/>
    </row>
    <row r="1902" spans="1:40" x14ac:dyDescent="0.25">
      <c r="A1902"/>
      <c r="B1902">
        <f t="shared" si="945"/>
        <v>176800</v>
      </c>
      <c r="C1902" s="237" t="str">
        <f t="shared" si="948"/>
        <v>-2.44499628219162E-06+0.0138519370174611i</v>
      </c>
      <c r="D1902" s="208" t="str">
        <f t="shared" si="949"/>
        <v>-5.95702470197745+0.106198183800535i</v>
      </c>
      <c r="E1902" t="str">
        <f t="shared" si="950"/>
        <v>2870</v>
      </c>
      <c r="F1902" t="str">
        <f t="shared" si="951"/>
        <v>0.777000777000777</v>
      </c>
      <c r="G1902" t="str">
        <f t="shared" si="946"/>
        <v>0.777000777000777</v>
      </c>
      <c r="H1902" t="str">
        <f t="shared" si="952"/>
        <v>8.63490421667745+1.99636289986128i</v>
      </c>
      <c r="I1902" t="str">
        <f t="shared" si="953"/>
        <v>694.291976443344i</v>
      </c>
      <c r="J1902" t="str">
        <f t="shared" si="947"/>
        <v>-651.49116940216+151.888867102558i</v>
      </c>
      <c r="K1902" t="str">
        <f t="shared" si="954"/>
        <v>0.235648349192294-1.01075754603736i</v>
      </c>
      <c r="L1902" t="str">
        <f t="shared" si="955"/>
        <v>0.0175291217886983-0.0638358076356175i</v>
      </c>
      <c r="M1902" t="str">
        <f t="shared" si="956"/>
        <v>0.253177470980992-1.07459335367298i</v>
      </c>
      <c r="N1902" t="str">
        <f t="shared" si="957"/>
        <v>-1.81144929774457i</v>
      </c>
      <c r="O1902" t="str">
        <f t="shared" si="958"/>
        <v>-0.238336831187197-0.971182554878147i</v>
      </c>
      <c r="P1902" t="str">
        <f t="shared" si="959"/>
        <v>1.2383368311872+0.971182554878147i</v>
      </c>
      <c r="Q1902" t="str">
        <f t="shared" si="960"/>
        <v>-1.2383368311872+0.840266742866423i</v>
      </c>
      <c r="R1902" t="str">
        <f t="shared" si="961"/>
        <v>-0.320347076625457-1.00163341532195i</v>
      </c>
      <c r="S1902" t="str">
        <f t="shared" si="962"/>
        <v>0.187185930250731i</v>
      </c>
      <c r="T1902" t="str">
        <f t="shared" si="963"/>
        <v>0.187491682617256-0.0599644655412384i</v>
      </c>
      <c r="U1902" t="str">
        <f t="shared" si="964"/>
        <v>0.0000333333333333334-0.000638438043916658i</v>
      </c>
      <c r="V1902" t="str">
        <f t="shared" si="965"/>
        <v>6.66666666666667E-06-0.00638438043916658i</v>
      </c>
      <c r="W1902" t="str">
        <f t="shared" si="966"/>
        <v>0.000027602590552547-0.000580523795456446i</v>
      </c>
      <c r="X1902" t="str">
        <f t="shared" si="967"/>
        <v>0.0000331984266278961-0.000579935792009067i</v>
      </c>
      <c r="Y1902" t="str">
        <f t="shared" si="968"/>
        <v>0.009+1.11086716230935i</v>
      </c>
      <c r="Z1902" t="str">
        <f t="shared" si="969"/>
        <v>-0.00626462030445362-0.000409777458432518i</v>
      </c>
      <c r="AA1902" t="str">
        <f t="shared" si="970"/>
        <v>0.0879272242133481-10.8072987325764i</v>
      </c>
      <c r="AB1902" t="str">
        <f t="shared" si="971"/>
        <v>0.884291867177988-0.28281835470024i</v>
      </c>
      <c r="AC1902" t="str">
        <f t="shared" si="972"/>
        <v>0.919968054283577-1.02185739896655i</v>
      </c>
      <c r="AD1902" t="str">
        <f t="shared" si="973"/>
        <v>0.583179373652123+0.340346386739148i</v>
      </c>
      <c r="AE1902" t="str">
        <f t="shared" si="974"/>
        <v>-0.00351393106797499-0.00237111464645893i</v>
      </c>
      <c r="AF1902" t="str">
        <f t="shared" si="975"/>
        <v>-14.5919289186549-1.89016471606074i</v>
      </c>
      <c r="AG1902" t="str">
        <f t="shared" si="976"/>
        <v>1.01350079875166-0.0227070581334953i</v>
      </c>
      <c r="AH1902" t="str">
        <f t="shared" si="977"/>
        <v>0.0452355180648653+0.0417051574985694i</v>
      </c>
      <c r="AI1902">
        <f t="shared" si="978"/>
        <v>-24.218684598658701</v>
      </c>
      <c r="AJ1902">
        <f t="shared" si="979"/>
        <v>42.674693775097964</v>
      </c>
      <c r="AK1902"/>
      <c r="AL1902"/>
      <c r="AM1902"/>
      <c r="AN1902"/>
    </row>
    <row r="1903" spans="1:40" x14ac:dyDescent="0.25">
      <c r="A1903"/>
      <c r="B1903">
        <f t="shared" si="945"/>
        <v>176900</v>
      </c>
      <c r="C1903" s="237" t="str">
        <f t="shared" si="948"/>
        <v>-0.0000024422327941885+0.0138441066408896i</v>
      </c>
      <c r="D1903" s="208" t="str">
        <f t="shared" si="949"/>
        <v>-5.95702468079071+0.106138150913487i</v>
      </c>
      <c r="E1903" t="str">
        <f t="shared" si="950"/>
        <v>2870</v>
      </c>
      <c r="F1903" t="str">
        <f t="shared" si="951"/>
        <v>0.777000777000777</v>
      </c>
      <c r="G1903" t="str">
        <f t="shared" si="946"/>
        <v>0.777000777000777</v>
      </c>
      <c r="H1903" t="str">
        <f t="shared" si="952"/>
        <v>8.63543524535728+1.9953670848869i</v>
      </c>
      <c r="I1903" t="str">
        <f t="shared" si="953"/>
        <v>694.684675525043i</v>
      </c>
      <c r="J1903" t="str">
        <f t="shared" si="947"/>
        <v>-652.229490326875+151.974777095263i</v>
      </c>
      <c r="K1903" t="str">
        <f t="shared" si="954"/>
        <v>0.235394945905918-1.0102434662398i</v>
      </c>
      <c r="L1903" t="str">
        <f t="shared" si="955"/>
        <v>0.0175106969998594-0.0638047783519696i</v>
      </c>
      <c r="M1903" t="str">
        <f t="shared" si="956"/>
        <v>0.252905642905777-1.07404824459177i</v>
      </c>
      <c r="N1903" t="str">
        <f t="shared" si="957"/>
        <v>-1.81247387313922i</v>
      </c>
      <c r="O1903" t="str">
        <f t="shared" si="958"/>
        <v>-0.239331755664948-0.970937851116298i</v>
      </c>
      <c r="P1903" t="str">
        <f t="shared" si="959"/>
        <v>1.23933175566495+0.970937851116298i</v>
      </c>
      <c r="Q1903" t="str">
        <f t="shared" si="960"/>
        <v>-1.23933175566495+0.841536022022922i</v>
      </c>
      <c r="R1903" t="str">
        <f t="shared" si="961"/>
        <v>-0.320331389185106-1.00094930064519i</v>
      </c>
      <c r="S1903" t="str">
        <f t="shared" si="962"/>
        <v>0.187291804645669i</v>
      </c>
      <c r="T1903" t="str">
        <f t="shared" si="963"/>
        <v>0.187469600876658-0.0599954439651326i</v>
      </c>
      <c r="U1903" t="str">
        <f t="shared" si="964"/>
        <v>0.0000333333333333332-0.000638077140556611i</v>
      </c>
      <c r="V1903" t="str">
        <f t="shared" si="965"/>
        <v>6.66666666666667E-06-0.00638077140556611i</v>
      </c>
      <c r="W1903" t="str">
        <f t="shared" si="966"/>
        <v>0.0000276025897432578-0.000580195772514012i</v>
      </c>
      <c r="X1903" t="str">
        <f t="shared" si="967"/>
        <v>0.0000331920900431492-0.000579608162569891i</v>
      </c>
      <c r="Y1903" t="str">
        <f t="shared" si="968"/>
        <v>0.009+1.11149548084007i</v>
      </c>
      <c r="Z1903" t="str">
        <f t="shared" si="969"/>
        <v>-0.00625753916810275-0.0004094195114325i</v>
      </c>
      <c r="AA1903" t="str">
        <f t="shared" si="970"/>
        <v>0.0878276846585745-10.8011838976911i</v>
      </c>
      <c r="AB1903" t="str">
        <f t="shared" si="971"/>
        <v>0.884187720138763-0.282964462345791i</v>
      </c>
      <c r="AC1903" t="str">
        <f t="shared" si="972"/>
        <v>0.919698579746736-1.02122357797369i</v>
      </c>
      <c r="AD1903" t="str">
        <f t="shared" si="973"/>
        <v>0.583539490578396+0.340285209745355i</v>
      </c>
      <c r="AE1903" t="str">
        <f t="shared" si="974"/>
        <v>-0.0035122018141074-0.0023682604814418i</v>
      </c>
      <c r="AF1903" t="str">
        <f t="shared" si="975"/>
        <v>-14.592459926148-1.88922893397341i</v>
      </c>
      <c r="AG1903" t="str">
        <f t="shared" si="976"/>
        <v>1.01349077726277-0.0227083718116884i</v>
      </c>
      <c r="AH1903" t="str">
        <f t="shared" si="977"/>
        <v>0.0452213983172079+0.0416589916093236i</v>
      </c>
      <c r="AI1903">
        <f t="shared" si="978"/>
        <v>-24.224569096045279</v>
      </c>
      <c r="AJ1903">
        <f t="shared" si="979"/>
        <v>42.651983438134316</v>
      </c>
      <c r="AK1903"/>
      <c r="AL1903"/>
      <c r="AM1903"/>
      <c r="AN1903"/>
    </row>
    <row r="1904" spans="1:40" x14ac:dyDescent="0.25">
      <c r="A1904"/>
      <c r="B1904">
        <f t="shared" si="945"/>
        <v>177000</v>
      </c>
      <c r="C1904" s="237" t="str">
        <f t="shared" si="948"/>
        <v>-2.43947398873989E-06+0.0138362851122004i</v>
      </c>
      <c r="D1904" s="208" t="str">
        <f t="shared" si="949"/>
        <v>-5.95702465963987+0.106078185860203i</v>
      </c>
      <c r="E1904" t="str">
        <f t="shared" si="950"/>
        <v>2870</v>
      </c>
      <c r="F1904" t="str">
        <f t="shared" si="951"/>
        <v>0.777000777000777</v>
      </c>
      <c r="G1904" t="str">
        <f t="shared" si="946"/>
        <v>0.777000777000777</v>
      </c>
      <c r="H1904" t="str">
        <f t="shared" si="952"/>
        <v>8.63596544471388+1.99437218798518i</v>
      </c>
      <c r="I1904" t="str">
        <f t="shared" si="953"/>
        <v>695.077374606742i</v>
      </c>
      <c r="J1904" t="str">
        <f t="shared" si="947"/>
        <v>-652.968228735856+152.060687087967i</v>
      </c>
      <c r="K1904" t="str">
        <f t="shared" si="954"/>
        <v>0.235141944199097-1.00972987657465i</v>
      </c>
      <c r="L1904" t="str">
        <f t="shared" si="955"/>
        <v>0.0174923005172799-0.0637737763656282i</v>
      </c>
      <c r="M1904" t="str">
        <f t="shared" si="956"/>
        <v>0.252634244716377-1.07350365294028i</v>
      </c>
      <c r="N1904" t="str">
        <f t="shared" si="957"/>
        <v>-1.81349844853388i</v>
      </c>
      <c r="O1904" t="str">
        <f t="shared" si="958"/>
        <v>-0.240326428903085-0.970692128107924i</v>
      </c>
      <c r="P1904" t="str">
        <f t="shared" si="959"/>
        <v>1.24032642890309+0.970692128107924i</v>
      </c>
      <c r="Q1904" t="str">
        <f t="shared" si="960"/>
        <v>-1.24032642890309+0.842806320425956i</v>
      </c>
      <c r="R1904" t="str">
        <f t="shared" si="961"/>
        <v>-0.320315690512528-1.00026588782817i</v>
      </c>
      <c r="S1904" t="str">
        <f t="shared" si="962"/>
        <v>0.187397679040607i</v>
      </c>
      <c r="T1904" t="str">
        <f t="shared" si="963"/>
        <v>0.187447505802491-0.0600264169623371i</v>
      </c>
      <c r="U1904" t="str">
        <f t="shared" si="964"/>
        <v>0.0000333333333333333-0.000637716644996976i</v>
      </c>
      <c r="V1904" t="str">
        <f t="shared" si="965"/>
        <v>6.66666666666667E-06-0.00637716644996976i</v>
      </c>
      <c r="W1904" t="str">
        <f t="shared" si="966"/>
        <v>0.0000276025889335111-0.000579868120299216i</v>
      </c>
      <c r="X1904" t="str">
        <f t="shared" si="967"/>
        <v>0.0000331857641921804-0.000579280903309985i</v>
      </c>
      <c r="Y1904" t="str">
        <f t="shared" si="968"/>
        <v>0.009+1.11212379937079i</v>
      </c>
      <c r="Z1904" t="str">
        <f t="shared" si="969"/>
        <v>-0.00625047003480391-0.00040906218301626i</v>
      </c>
      <c r="AA1904" t="str">
        <f t="shared" si="970"/>
        <v>0.0877283141256894-10.7950759816488i</v>
      </c>
      <c r="AB1904" t="str">
        <f t="shared" si="971"/>
        <v>0.884083510212659-0.283110544396726i</v>
      </c>
      <c r="AC1904" t="str">
        <f t="shared" si="972"/>
        <v>0.919429566272982-1.02059029627246i</v>
      </c>
      <c r="AD1904" t="str">
        <f t="shared" si="973"/>
        <v>0.583899578489804+0.340223667893961i</v>
      </c>
      <c r="AE1904" t="str">
        <f t="shared" si="974"/>
        <v>-0.00351047418238264-0.00236540907754159i</v>
      </c>
      <c r="AF1904" t="str">
        <f t="shared" si="975"/>
        <v>-14.5929901043538-1.88829400212498i</v>
      </c>
      <c r="AG1904" t="str">
        <f t="shared" si="976"/>
        <v>1.01348075283414-0.0227096829012373i</v>
      </c>
      <c r="AH1904" t="str">
        <f t="shared" si="977"/>
        <v>0.0452072839530803+0.0416128688877265i</v>
      </c>
      <c r="AI1904">
        <f t="shared" si="978"/>
        <v>-24.230451522596958</v>
      </c>
      <c r="AJ1904">
        <f t="shared" si="979"/>
        <v>42.629268518650726</v>
      </c>
      <c r="AK1904"/>
      <c r="AL1904"/>
      <c r="AM1904"/>
      <c r="AN1904"/>
    </row>
    <row r="1905" spans="1:40" x14ac:dyDescent="0.25">
      <c r="A1905"/>
      <c r="B1905">
        <f t="shared" si="945"/>
        <v>177100</v>
      </c>
      <c r="C1905" s="237" t="str">
        <f t="shared" si="948"/>
        <v>-2.43671985527273E-06+0.0138284724164056i</v>
      </c>
      <c r="D1905" s="208" t="str">
        <f t="shared" si="949"/>
        <v>-5.95702463852485+0.106018288525776i</v>
      </c>
      <c r="E1905" t="str">
        <f t="shared" si="950"/>
        <v>2870</v>
      </c>
      <c r="F1905" t="str">
        <f t="shared" si="951"/>
        <v>0.777000777000777</v>
      </c>
      <c r="G1905" t="str">
        <f t="shared" si="946"/>
        <v>0.777000777000777</v>
      </c>
      <c r="H1905" t="str">
        <f t="shared" si="952"/>
        <v>8.6364948164351+1.99337820802228i</v>
      </c>
      <c r="I1905" t="str">
        <f t="shared" si="953"/>
        <v>695.47007368844i</v>
      </c>
      <c r="J1905" t="str">
        <f t="shared" si="947"/>
        <v>-653.707384629103+152.146597080673i</v>
      </c>
      <c r="K1905" t="str">
        <f t="shared" si="954"/>
        <v>0.23488934323891-1.0092167763998i</v>
      </c>
      <c r="L1905" t="str">
        <f t="shared" si="955"/>
        <v>0.0174739322845715-0.06374280164581i</v>
      </c>
      <c r="M1905" t="str">
        <f t="shared" si="956"/>
        <v>0.252363275523481-1.07295957804561i</v>
      </c>
      <c r="N1905" t="str">
        <f t="shared" si="957"/>
        <v>-1.81452302392853i</v>
      </c>
      <c r="O1905" t="str">
        <f t="shared" si="958"/>
        <v>-0.241320849857427-0.97044538611098i</v>
      </c>
      <c r="P1905" t="str">
        <f t="shared" si="959"/>
        <v>1.24132084985743+0.97044538611098i</v>
      </c>
      <c r="Q1905" t="str">
        <f t="shared" si="960"/>
        <v>-1.24132084985743+0.84407763781755i</v>
      </c>
      <c r="R1905" t="str">
        <f t="shared" si="961"/>
        <v>-0.320299980603309-0.999583175674636i</v>
      </c>
      <c r="S1905" t="str">
        <f t="shared" si="962"/>
        <v>0.187503553435546i</v>
      </c>
      <c r="T1905" t="str">
        <f t="shared" si="963"/>
        <v>0.187425397393382-0.0600573845284569i</v>
      </c>
      <c r="U1905" t="str">
        <f t="shared" si="964"/>
        <v>0.0000333333333333334-0.00063735655654695i</v>
      </c>
      <c r="V1905" t="str">
        <f t="shared" si="965"/>
        <v>6.66666666666667E-06-0.0063735655654695i</v>
      </c>
      <c r="W1905" t="str">
        <f t="shared" si="966"/>
        <v>0.0000276025881233069-0.000579540838184057i</v>
      </c>
      <c r="X1905" t="str">
        <f t="shared" si="967"/>
        <v>0.0000331794490507554-0.000578954013602504i</v>
      </c>
      <c r="Y1905" t="str">
        <f t="shared" si="968"/>
        <v>0.009+1.1127521179015i</v>
      </c>
      <c r="Z1905" t="str">
        <f t="shared" si="969"/>
        <v>-0.00624341287744171-0.000408705471652008i</v>
      </c>
      <c r="AA1905" t="str">
        <f t="shared" si="970"/>
        <v>0.0876291122320354-10.7889749727082i</v>
      </c>
      <c r="AB1905" t="str">
        <f t="shared" si="971"/>
        <v>0.883979237393202-0.283256600832317i</v>
      </c>
      <c r="AC1905" t="str">
        <f t="shared" si="972"/>
        <v>0.919161012935621-1.01995755315418i</v>
      </c>
      <c r="AD1905" t="str">
        <f t="shared" si="973"/>
        <v>0.584259637031515+0.340161761172301i</v>
      </c>
      <c r="AE1905" t="str">
        <f t="shared" si="974"/>
        <v>-0.00350874816857408-0.00236256043063659i</v>
      </c>
      <c r="AF1905" t="str">
        <f t="shared" si="975"/>
        <v>-14.5935194549599-1.8873599194965i</v>
      </c>
      <c r="AG1905" t="str">
        <f t="shared" si="976"/>
        <v>1.01347072547018-0.0227109913926262i</v>
      </c>
      <c r="AH1905" t="str">
        <f t="shared" si="977"/>
        <v>0.0451931749502723+0.0415667892693637i</v>
      </c>
      <c r="AI1905">
        <f t="shared" si="978"/>
        <v>-24.236331881834815</v>
      </c>
      <c r="AJ1905">
        <f t="shared" si="979"/>
        <v>42.606549021113018</v>
      </c>
      <c r="AK1905"/>
      <c r="AL1905"/>
      <c r="AM1905"/>
      <c r="AN1905"/>
    </row>
    <row r="1906" spans="1:40" x14ac:dyDescent="0.25">
      <c r="A1906"/>
      <c r="B1906">
        <f t="shared" ref="B1906:B1969" si="980">B1905+100</f>
        <v>177200</v>
      </c>
      <c r="C1906" s="237" t="str">
        <f t="shared" si="948"/>
        <v>-2.43397038324371E-06+0.0138206685385509i</v>
      </c>
      <c r="D1906" s="208" t="str">
        <f t="shared" si="949"/>
        <v>-5.95702461744556+0.105958458795557i</v>
      </c>
      <c r="E1906" t="str">
        <f t="shared" si="950"/>
        <v>2870</v>
      </c>
      <c r="F1906" t="str">
        <f t="shared" si="951"/>
        <v>0.777000777000777</v>
      </c>
      <c r="G1906" t="str">
        <f t="shared" si="946"/>
        <v>0.777000777000777</v>
      </c>
      <c r="H1906" t="str">
        <f t="shared" si="952"/>
        <v>8.63702336220459+1.99238514386588i</v>
      </c>
      <c r="I1906" t="str">
        <f t="shared" si="953"/>
        <v>695.862772770139i</v>
      </c>
      <c r="J1906" t="str">
        <f t="shared" si="947"/>
        <v>-654.446958006616+152.232507073378i</v>
      </c>
      <c r="K1906" t="str">
        <f t="shared" si="954"/>
        <v>0.234637142194543-1.00870416507407i</v>
      </c>
      <c r="L1906" t="str">
        <f t="shared" si="955"/>
        <v>0.0174555922454822-0.063711854161765i</v>
      </c>
      <c r="M1906" t="str">
        <f t="shared" si="956"/>
        <v>0.252092734440025-1.07241601923583i</v>
      </c>
      <c r="N1906" t="str">
        <f t="shared" si="957"/>
        <v>-1.81554759932318i</v>
      </c>
      <c r="O1906" t="str">
        <f t="shared" si="958"/>
        <v>-0.242315017484085-0.970197625384482i</v>
      </c>
      <c r="P1906" t="str">
        <f t="shared" si="959"/>
        <v>1.24231501748408+0.970197625384482i</v>
      </c>
      <c r="Q1906" t="str">
        <f t="shared" si="960"/>
        <v>-1.24231501748408+0.845349973938698i</v>
      </c>
      <c r="R1906" t="str">
        <f t="shared" si="961"/>
        <v>-0.320284259453034-0.998901162991038i</v>
      </c>
      <c r="S1906" t="str">
        <f t="shared" si="962"/>
        <v>0.187609427830484i</v>
      </c>
      <c r="T1906" t="str">
        <f t="shared" si="963"/>
        <v>0.187403275647954-0.060088346659094i</v>
      </c>
      <c r="U1906" t="str">
        <f t="shared" si="964"/>
        <v>0.0000333333333333334-0.000636996874517297i</v>
      </c>
      <c r="V1906" t="str">
        <f t="shared" si="965"/>
        <v>6.66666666666667E-06-0.00636996874517297i</v>
      </c>
      <c r="W1906" t="str">
        <f t="shared" si="966"/>
        <v>0.000027602587312645-0.000579213925541957i</v>
      </c>
      <c r="X1906" t="str">
        <f t="shared" si="967"/>
        <v>0.000033173144594709-0.000578627492822034i</v>
      </c>
      <c r="Y1906" t="str">
        <f t="shared" si="968"/>
        <v>0.009+1.11338043643222i</v>
      </c>
      <c r="Z1906" t="str">
        <f t="shared" si="969"/>
        <v>-0.00623636766897737-0.000408349375812776i</v>
      </c>
      <c r="AA1906" t="str">
        <f t="shared" si="970"/>
        <v>0.0875300785960343-10.7828808591541i</v>
      </c>
      <c r="AB1906" t="str">
        <f t="shared" si="971"/>
        <v>0.883874901673896-0.283402631631821i</v>
      </c>
      <c r="AC1906" t="str">
        <f t="shared" si="972"/>
        <v>0.918892918810325-1.01932534791115i</v>
      </c>
      <c r="AD1906" t="str">
        <f t="shared" si="973"/>
        <v>0.584619665848646+0.34009948956801i</v>
      </c>
      <c r="AE1906" t="str">
        <f t="shared" si="974"/>
        <v>-0.00350702376846752-0.00235971453661482i</v>
      </c>
      <c r="AF1906" t="str">
        <f t="shared" si="975"/>
        <v>-14.5940479796502-1.88642668507032i</v>
      </c>
      <c r="AG1906" t="str">
        <f t="shared" si="976"/>
        <v>1.01346069517529-0.0227122972763577i</v>
      </c>
      <c r="AH1906" t="str">
        <f t="shared" si="977"/>
        <v>0.0451790712866451+0.0415207526899714i</v>
      </c>
      <c r="AI1906">
        <f t="shared" si="978"/>
        <v>-24.242210177274259</v>
      </c>
      <c r="AJ1906">
        <f t="shared" si="979"/>
        <v>42.583824949972836</v>
      </c>
      <c r="AK1906"/>
      <c r="AL1906"/>
      <c r="AM1906"/>
      <c r="AN1906"/>
    </row>
    <row r="1907" spans="1:40" x14ac:dyDescent="0.25">
      <c r="A1907"/>
      <c r="B1907">
        <f t="shared" si="980"/>
        <v>177300</v>
      </c>
      <c r="C1907" s="237" t="str">
        <f t="shared" si="948"/>
        <v>-2.43122556213939E-06+0.0138128734637162i</v>
      </c>
      <c r="D1907" s="208" t="str">
        <f t="shared" si="949"/>
        <v>-5.95702459640193+0.105898696555158i</v>
      </c>
      <c r="E1907" t="str">
        <f t="shared" si="950"/>
        <v>2870</v>
      </c>
      <c r="F1907" t="str">
        <f t="shared" si="951"/>
        <v>0.777000777000777</v>
      </c>
      <c r="G1907" t="str">
        <f t="shared" si="946"/>
        <v>0.777000777000777</v>
      </c>
      <c r="H1907" t="str">
        <f t="shared" si="952"/>
        <v>8.63755108370183+1.99139299438515i</v>
      </c>
      <c r="I1907" t="str">
        <f t="shared" si="953"/>
        <v>696.255471851838i</v>
      </c>
      <c r="J1907" t="str">
        <f t="shared" si="947"/>
        <v>-655.186948868395+152.318417066083i</v>
      </c>
      <c r="K1907" t="str">
        <f t="shared" si="954"/>
        <v>0.2343853402373-1.0081920419573i</v>
      </c>
      <c r="L1907" t="str">
        <f t="shared" si="955"/>
        <v>0.0174372803438956-0.0636809338827744i</v>
      </c>
      <c r="M1907" t="str">
        <f t="shared" si="956"/>
        <v>0.251822620581196-1.07187297584007i</v>
      </c>
      <c r="N1907" t="str">
        <f t="shared" si="957"/>
        <v>-1.81657217471783i</v>
      </c>
      <c r="O1907" t="str">
        <f t="shared" si="958"/>
        <v>-0.243308930739428-0.969948846188518i</v>
      </c>
      <c r="P1907" t="str">
        <f t="shared" si="959"/>
        <v>1.24330893073943+0.969948846188518i</v>
      </c>
      <c r="Q1907" t="str">
        <f t="shared" si="960"/>
        <v>-1.24330893073943+0.846623328529312i</v>
      </c>
      <c r="R1907" t="str">
        <f t="shared" si="961"/>
        <v>-0.320268527057302-0.998219848586495i</v>
      </c>
      <c r="S1907" t="str">
        <f t="shared" si="962"/>
        <v>0.187715302225422i</v>
      </c>
      <c r="T1907" t="str">
        <f t="shared" si="963"/>
        <v>0.187381140564829-0.0601193033498522i</v>
      </c>
      <c r="U1907" t="str">
        <f t="shared" si="964"/>
        <v>0.0000333333333333332-0.00063663759822033i</v>
      </c>
      <c r="V1907" t="str">
        <f t="shared" si="965"/>
        <v>6.66666666666667E-06-0.0063663759822033i</v>
      </c>
      <c r="W1907" t="str">
        <f t="shared" si="966"/>
        <v>0.0000276025865015255-0.000578887381747746i</v>
      </c>
      <c r="X1907" t="str">
        <f t="shared" si="967"/>
        <v>0.0000331668507999436-0.00057830134034456i</v>
      </c>
      <c r="Y1907" t="str">
        <f t="shared" si="968"/>
        <v>0.009+1.11400875496294i</v>
      </c>
      <c r="Z1907" t="str">
        <f t="shared" si="969"/>
        <v>-0.00622933438244834-0.000407993893976408i</v>
      </c>
      <c r="AA1907" t="str">
        <f t="shared" si="970"/>
        <v>0.0874312128371905-10.776793629298i</v>
      </c>
      <c r="AB1907" t="str">
        <f t="shared" si="971"/>
        <v>0.883770503048242-0.283548636774503i</v>
      </c>
      <c r="AC1907" t="str">
        <f t="shared" si="972"/>
        <v>0.918625282975089-1.01869367983678i</v>
      </c>
      <c r="AD1907" t="str">
        <f t="shared" si="973"/>
        <v>0.584979664586229+0.340036853069065i</v>
      </c>
      <c r="AE1907" t="str">
        <f t="shared" si="974"/>
        <v>-0.00350530097786095-0.0023568713913742i</v>
      </c>
      <c r="AF1907" t="str">
        <f t="shared" si="975"/>
        <v>-14.5945756801038-1.88549429782999i</v>
      </c>
      <c r="AG1907" t="str">
        <f t="shared" si="976"/>
        <v>1.01345066195386-0.0227136005429531i</v>
      </c>
      <c r="AH1907" t="str">
        <f t="shared" si="977"/>
        <v>0.0451649729401241+0.0414747590854363i</v>
      </c>
      <c r="AI1907">
        <f t="shared" si="978"/>
        <v>-24.248086412425742</v>
      </c>
      <c r="AJ1907">
        <f t="shared" si="979"/>
        <v>42.561096309672322</v>
      </c>
      <c r="AK1907"/>
      <c r="AL1907"/>
      <c r="AM1907"/>
      <c r="AN1907"/>
    </row>
    <row r="1908" spans="1:40" x14ac:dyDescent="0.25">
      <c r="A1908"/>
      <c r="B1908">
        <f t="shared" si="980"/>
        <v>177400</v>
      </c>
      <c r="C1908" s="237" t="str">
        <f t="shared" si="948"/>
        <v>-0.0000024284853814758+0.0138050871770146i</v>
      </c>
      <c r="D1908" s="208" t="str">
        <f t="shared" si="949"/>
        <v>-5.95702457539388+0.105839001690445i</v>
      </c>
      <c r="E1908" t="str">
        <f t="shared" si="950"/>
        <v>2870</v>
      </c>
      <c r="F1908" t="str">
        <f t="shared" si="951"/>
        <v>0.777000777000777</v>
      </c>
      <c r="G1908" t="str">
        <f t="shared" si="946"/>
        <v>0.777000777000777</v>
      </c>
      <c r="H1908" t="str">
        <f t="shared" si="952"/>
        <v>8.63807798260216+1.99040175845083i</v>
      </c>
      <c r="I1908" t="str">
        <f t="shared" si="953"/>
        <v>696.648170933537i</v>
      </c>
      <c r="J1908" t="str">
        <f t="shared" si="947"/>
        <v>-655.927357214441+152.404327058788i</v>
      </c>
      <c r="K1908" t="str">
        <f t="shared" si="954"/>
        <v>0.234133936540584-1.00768040641024i</v>
      </c>
      <c r="L1908" t="str">
        <f t="shared" si="955"/>
        <v>0.0174189965238308-0.0636500407781525i</v>
      </c>
      <c r="M1908" t="str">
        <f t="shared" si="956"/>
        <v>0.251552933064415-1.07133044718839i</v>
      </c>
      <c r="N1908" t="str">
        <f t="shared" si="957"/>
        <v>-1.81759675011248i</v>
      </c>
      <c r="O1908" t="str">
        <f t="shared" si="958"/>
        <v>-0.244302588580089-0.969699048784244i</v>
      </c>
      <c r="P1908" t="str">
        <f t="shared" si="959"/>
        <v>1.24430258858009+0.969699048784244i</v>
      </c>
      <c r="Q1908" t="str">
        <f t="shared" si="960"/>
        <v>-1.24430258858009+0.847897701328236i</v>
      </c>
      <c r="R1908" t="str">
        <f t="shared" si="961"/>
        <v>-0.320252783411674-0.997539231272827i</v>
      </c>
      <c r="S1908" t="str">
        <f t="shared" si="962"/>
        <v>0.18782117662036i</v>
      </c>
      <c r="T1908" t="str">
        <f t="shared" si="963"/>
        <v>0.187358992142632-0.0601502545963259i</v>
      </c>
      <c r="U1908" t="str">
        <f t="shared" si="964"/>
        <v>0.0000333333333333333-0.000636278726969925i</v>
      </c>
      <c r="V1908" t="str">
        <f t="shared" si="965"/>
        <v>6.66666666666667E-06-0.00636278726969925i</v>
      </c>
      <c r="W1908" t="str">
        <f t="shared" si="966"/>
        <v>0.0000276025856899487-0.000578561206177674i</v>
      </c>
      <c r="X1908" t="str">
        <f t="shared" si="967"/>
        <v>0.0000331605676424301-0.000577975555547483i</v>
      </c>
      <c r="Y1908" t="str">
        <f t="shared" si="968"/>
        <v>0.009+1.11463707349366i</v>
      </c>
      <c r="Z1908" t="str">
        <f t="shared" si="969"/>
        <v>-0.00622231299096829-0.000407639024625545i</v>
      </c>
      <c r="AA1908" t="str">
        <f t="shared" si="970"/>
        <v>0.087332514576085-10.7707132714782i</v>
      </c>
      <c r="AB1908" t="str">
        <f t="shared" si="971"/>
        <v>0.883666041509756-0.283694616239584i</v>
      </c>
      <c r="AC1908" t="str">
        <f t="shared" si="972"/>
        <v>0.918358104510308-1.01806254822549i</v>
      </c>
      <c r="AD1908" t="str">
        <f t="shared" si="973"/>
        <v>0.585339632889231+0.33997385166376i</v>
      </c>
      <c r="AE1908" t="str">
        <f t="shared" si="974"/>
        <v>-0.00350357979256486-0.00235403099082258i</v>
      </c>
      <c r="AF1908" t="str">
        <f t="shared" si="975"/>
        <v>-14.595102557996-1.88456275676039i</v>
      </c>
      <c r="AG1908" t="str">
        <f t="shared" si="976"/>
        <v>1.01344062581029-0.0227149011829532i</v>
      </c>
      <c r="AH1908" t="str">
        <f t="shared" si="977"/>
        <v>0.0451508798887059+0.0414288083917975i</v>
      </c>
      <c r="AI1908">
        <f t="shared" si="978"/>
        <v>-24.253960590793771</v>
      </c>
      <c r="AJ1908">
        <f t="shared" si="979"/>
        <v>42.538363104641249</v>
      </c>
      <c r="AK1908"/>
      <c r="AL1908"/>
      <c r="AM1908"/>
      <c r="AN1908"/>
    </row>
    <row r="1909" spans="1:40" x14ac:dyDescent="0.25">
      <c r="A1909"/>
      <c r="B1909">
        <f t="shared" si="980"/>
        <v>177500</v>
      </c>
      <c r="C1909" s="237" t="str">
        <f t="shared" si="948"/>
        <v>-2.42574983079858E-06+0.013797309663593i</v>
      </c>
      <c r="D1909" s="208" t="str">
        <f t="shared" si="949"/>
        <v>-5.95702455442133+0.105779374087546i</v>
      </c>
      <c r="E1909" t="str">
        <f t="shared" si="950"/>
        <v>2870</v>
      </c>
      <c r="F1909" t="str">
        <f t="shared" si="951"/>
        <v>0.777000777000777</v>
      </c>
      <c r="G1909" t="str">
        <f t="shared" si="946"/>
        <v>0.777000777000777</v>
      </c>
      <c r="H1909" t="str">
        <f t="shared" si="952"/>
        <v>8.63860406057676+1.9894114349351i</v>
      </c>
      <c r="I1909" t="str">
        <f t="shared" si="953"/>
        <v>697.040870015235i</v>
      </c>
      <c r="J1909" t="str">
        <f t="shared" si="947"/>
        <v>-656.668183044753+152.490237051493i</v>
      </c>
      <c r="K1909" t="str">
        <f t="shared" si="954"/>
        <v>0.2338829302799-1.00716925779467i</v>
      </c>
      <c r="L1909" t="str">
        <f t="shared" si="955"/>
        <v>0.017400740729442-0.0636191748172455i</v>
      </c>
      <c r="M1909" t="str">
        <f t="shared" si="956"/>
        <v>0.251283671009342-1.07078843261192i</v>
      </c>
      <c r="N1909" t="str">
        <f t="shared" si="957"/>
        <v>-1.81862132550714i</v>
      </c>
      <c r="O1909" t="str">
        <f t="shared" si="958"/>
        <v>-0.245295989962983-0.969448233433885i</v>
      </c>
      <c r="P1909" t="str">
        <f t="shared" si="959"/>
        <v>1.24529598996298+0.969448233433885i</v>
      </c>
      <c r="Q1909" t="str">
        <f t="shared" si="960"/>
        <v>-1.24529598996298+0.849173092073255i</v>
      </c>
      <c r="R1909" t="str">
        <f t="shared" si="961"/>
        <v>-0.320237028511731-0.996859309864514i</v>
      </c>
      <c r="S1909" t="str">
        <f t="shared" si="962"/>
        <v>0.187927051015297i</v>
      </c>
      <c r="T1909" t="str">
        <f t="shared" si="963"/>
        <v>0.187336830379982-0.0601812003941112i</v>
      </c>
      <c r="U1909" t="str">
        <f t="shared" si="964"/>
        <v>0.0000333333333333334-0.000635920260081492i</v>
      </c>
      <c r="V1909" t="str">
        <f t="shared" si="965"/>
        <v>6.66666666666667E-06-0.00635920260081492i</v>
      </c>
      <c r="W1909" t="str">
        <f t="shared" si="966"/>
        <v>0.0000276025848779144-0.000578235398209386i</v>
      </c>
      <c r="X1909" t="str">
        <f t="shared" si="967"/>
        <v>0.0000331542950982064-0.000577650137809602i</v>
      </c>
      <c r="Y1909" t="str">
        <f t="shared" si="968"/>
        <v>0.009+1.11526539202438i</v>
      </c>
      <c r="Z1909" t="str">
        <f t="shared" si="969"/>
        <v>-0.00621530346772637-0.000407284766247575i</v>
      </c>
      <c r="AA1909" t="str">
        <f t="shared" si="970"/>
        <v>0.0872339834343656-10.7646397740587i</v>
      </c>
      <c r="AB1909" t="str">
        <f t="shared" si="971"/>
        <v>0.883561517051923-0.283840570006295i</v>
      </c>
      <c r="AC1909" t="str">
        <f t="shared" si="972"/>
        <v>0.918091382498676-1.0174319523728i</v>
      </c>
      <c r="AD1909" t="str">
        <f t="shared" si="973"/>
        <v>0.585699570402523+0.339910485340716i</v>
      </c>
      <c r="AE1909" t="str">
        <f t="shared" si="974"/>
        <v>-0.00350186020840155-0.0023511933308774i</v>
      </c>
      <c r="AF1909" t="str">
        <f t="shared" si="975"/>
        <v>-14.5956286149981-1.88363206084755i</v>
      </c>
      <c r="AG1909" t="str">
        <f t="shared" si="976"/>
        <v>1.013430586749-0.0227161991869153i</v>
      </c>
      <c r="AH1909" t="str">
        <f t="shared" si="977"/>
        <v>0.0451367921104484+0.0413829005452395i</v>
      </c>
      <c r="AI1909">
        <f t="shared" si="978"/>
        <v>-24.259832715878581</v>
      </c>
      <c r="AJ1909">
        <f t="shared" si="979"/>
        <v>42.515625339298495</v>
      </c>
      <c r="AK1909"/>
      <c r="AL1909"/>
      <c r="AM1909"/>
      <c r="AN1909"/>
    </row>
    <row r="1910" spans="1:40" x14ac:dyDescent="0.25">
      <c r="A1910"/>
      <c r="B1910">
        <f t="shared" si="980"/>
        <v>177600</v>
      </c>
      <c r="C1910" s="237" t="str">
        <f t="shared" si="948"/>
        <v>-2.42301889968272E-06+0.0137895409086316i</v>
      </c>
      <c r="D1910" s="208" t="str">
        <f t="shared" si="949"/>
        <v>-5.95702453348419+0.105719813632842i</v>
      </c>
      <c r="E1910" t="str">
        <f t="shared" si="950"/>
        <v>2870</v>
      </c>
      <c r="F1910" t="str">
        <f t="shared" si="951"/>
        <v>0.777000777000777</v>
      </c>
      <c r="G1910" t="str">
        <f t="shared" si="946"/>
        <v>0.777000777000777</v>
      </c>
      <c r="H1910" t="str">
        <f t="shared" si="952"/>
        <v>8.63912931929262+1.98842202271171i</v>
      </c>
      <c r="I1910" t="str">
        <f t="shared" si="953"/>
        <v>697.433569096934i</v>
      </c>
      <c r="J1910" t="str">
        <f t="shared" si="947"/>
        <v>-657.40942635933+152.576147044198i</v>
      </c>
      <c r="K1910" t="str">
        <f t="shared" si="954"/>
        <v>0.233632320632845-1.00665859547328i</v>
      </c>
      <c r="L1910" t="str">
        <f t="shared" si="955"/>
        <v>0.0173825129050175-0.0635883359694314i</v>
      </c>
      <c r="M1910" t="str">
        <f t="shared" si="956"/>
        <v>0.251014833537863-1.07024693144271i</v>
      </c>
      <c r="N1910" t="str">
        <f t="shared" si="957"/>
        <v>-1.81964590090179i</v>
      </c>
      <c r="O1910" t="str">
        <f t="shared" si="958"/>
        <v>-0.246289133845261-0.96919640040074i</v>
      </c>
      <c r="P1910" t="str">
        <f t="shared" si="959"/>
        <v>1.24628913384526+0.96919640040074i</v>
      </c>
      <c r="Q1910" t="str">
        <f t="shared" si="960"/>
        <v>-1.24628913384526+0.85044950050105i</v>
      </c>
      <c r="R1910" t="str">
        <f t="shared" si="961"/>
        <v>-0.320221262353052-0.996180083178722i</v>
      </c>
      <c r="S1910" t="str">
        <f t="shared" si="962"/>
        <v>0.188032925410236i</v>
      </c>
      <c r="T1910" t="str">
        <f t="shared" si="963"/>
        <v>0.187314655275507-0.060212140738803i</v>
      </c>
      <c r="U1910" t="str">
        <f t="shared" si="964"/>
        <v>0.0000333333333333334-0.000635562196871988i</v>
      </c>
      <c r="V1910" t="str">
        <f t="shared" si="965"/>
        <v>6.66666666666667E-06-0.00635562196871988i</v>
      </c>
      <c r="W1910" t="str">
        <f t="shared" si="966"/>
        <v>0.0000276025840654223-0.000577909957221935i</v>
      </c>
      <c r="X1910" t="str">
        <f t="shared" si="967"/>
        <v>0.0000331480331433781-0.000577325086511112i</v>
      </c>
      <c r="Y1910" t="str">
        <f t="shared" si="968"/>
        <v>0.009+1.11589371055509i</v>
      </c>
      <c r="Z1910" t="str">
        <f t="shared" si="969"/>
        <v>-0.00620830578598742-0.000406931117334659i</v>
      </c>
      <c r="AA1910" t="str">
        <f t="shared" si="970"/>
        <v>0.0871356190347546-10.7585731254303i</v>
      </c>
      <c r="AB1910" t="str">
        <f t="shared" si="971"/>
        <v>0.883456929668273-0.283986498053858i</v>
      </c>
      <c r="AC1910" t="str">
        <f t="shared" si="972"/>
        <v>0.91782511602525-1.01680189157526i</v>
      </c>
      <c r="AD1910" t="str">
        <f t="shared" si="973"/>
        <v>0.586059476770936+0.339846754088886i</v>
      </c>
      <c r="AE1910" t="str">
        <f t="shared" si="974"/>
        <v>-0.00350014222120583-0.00234835840746604i</v>
      </c>
      <c r="AF1910" t="str">
        <f t="shared" si="975"/>
        <v>-14.5961538527768-1.88270220907887i</v>
      </c>
      <c r="AG1910" t="str">
        <f t="shared" si="976"/>
        <v>1.01342054477439-0.0227174945454173i</v>
      </c>
      <c r="AH1910" t="str">
        <f t="shared" si="977"/>
        <v>0.0451227095834798+0.0413370354820998i</v>
      </c>
      <c r="AI1910">
        <f t="shared" si="978"/>
        <v>-24.265702791174416</v>
      </c>
      <c r="AJ1910">
        <f t="shared" si="979"/>
        <v>42.492883018051941</v>
      </c>
      <c r="AK1910"/>
      <c r="AL1910"/>
      <c r="AM1910"/>
      <c r="AN1910"/>
    </row>
    <row r="1911" spans="1:40" x14ac:dyDescent="0.25">
      <c r="A1911"/>
      <c r="B1911">
        <f t="shared" si="980"/>
        <v>177700</v>
      </c>
      <c r="C1911" s="237" t="str">
        <f t="shared" si="948"/>
        <v>-2.42029257773266E-06+0.0137817808973442i</v>
      </c>
      <c r="D1911" s="208" t="str">
        <f t="shared" si="949"/>
        <v>-5.95702451258239+0.105660320212972i</v>
      </c>
      <c r="E1911" t="str">
        <f t="shared" si="950"/>
        <v>2870</v>
      </c>
      <c r="F1911" t="str">
        <f t="shared" si="951"/>
        <v>0.777000777000777</v>
      </c>
      <c r="G1911" t="str">
        <f t="shared" si="946"/>
        <v>0.777000777000777</v>
      </c>
      <c r="H1911" t="str">
        <f t="shared" si="952"/>
        <v>8.63965376041268+1.98743352065587i</v>
      </c>
      <c r="I1911" t="str">
        <f t="shared" si="953"/>
        <v>697.826268178633i</v>
      </c>
      <c r="J1911" t="str">
        <f t="shared" si="947"/>
        <v>-658.151087158174+152.662057036904i</v>
      </c>
      <c r="K1911" t="str">
        <f t="shared" si="954"/>
        <v>0.233382106779098-1.00614841880977i</v>
      </c>
      <c r="L1911" t="str">
        <f t="shared" si="955"/>
        <v>0.0173643129949804-0.0635575242041213i</v>
      </c>
      <c r="M1911" t="str">
        <f t="shared" si="956"/>
        <v>0.250746419774078-1.06970594301389i</v>
      </c>
      <c r="N1911" t="str">
        <f t="shared" si="957"/>
        <v>-1.82067047629644i</v>
      </c>
      <c r="O1911" t="str">
        <f t="shared" si="958"/>
        <v>-0.247282019184377-0.968943549949169i</v>
      </c>
      <c r="P1911" t="str">
        <f t="shared" si="959"/>
        <v>1.24728201918438+0.968943549949169i</v>
      </c>
      <c r="Q1911" t="str">
        <f t="shared" si="960"/>
        <v>-1.24728201918438+0.851726926347271i</v>
      </c>
      <c r="R1911" t="str">
        <f t="shared" si="961"/>
        <v>-0.320205484931203-0.99550155003526i</v>
      </c>
      <c r="S1911" t="str">
        <f t="shared" si="962"/>
        <v>0.188138799805174i</v>
      </c>
      <c r="T1911" t="str">
        <f t="shared" si="963"/>
        <v>0.187292466827824-0.0602430756259903i</v>
      </c>
      <c r="U1911" t="str">
        <f t="shared" si="964"/>
        <v>0.0000333333333333333-0.000635204536659901i</v>
      </c>
      <c r="V1911" t="str">
        <f t="shared" si="965"/>
        <v>6.66666666666667E-06-0.00635204536659901i</v>
      </c>
      <c r="W1911" t="str">
        <f t="shared" si="966"/>
        <v>0.0000276025832524726-0.000577584882595765i</v>
      </c>
      <c r="X1911" t="str">
        <f t="shared" si="967"/>
        <v>0.0000331417817541176-0.000577000401033603i</v>
      </c>
      <c r="Y1911" t="str">
        <f t="shared" si="968"/>
        <v>0.009+1.11652202908581i</v>
      </c>
      <c r="Z1911" t="str">
        <f t="shared" si="969"/>
        <v>-0.00620131991909136-0.000406578076383672i</v>
      </c>
      <c r="AA1911" t="str">
        <f t="shared" si="970"/>
        <v>0.0870374210010324-10.7525133140095i</v>
      </c>
      <c r="AB1911" t="str">
        <f t="shared" si="971"/>
        <v>0.883352279352283-0.284132400361469i</v>
      </c>
      <c r="AC1911" t="str">
        <f t="shared" si="972"/>
        <v>0.917559304177391-1.01617236513046i</v>
      </c>
      <c r="AD1911" t="str">
        <f t="shared" si="973"/>
        <v>0.586419351639204+0.339782657897541i</v>
      </c>
      <c r="AE1911" t="str">
        <f t="shared" si="974"/>
        <v>-0.00349842582682433-0.00234552621652546i</v>
      </c>
      <c r="AF1911" t="str">
        <f t="shared" si="975"/>
        <v>-14.5966782729951-1.8817732004429i</v>
      </c>
      <c r="AG1911" t="str">
        <f t="shared" si="976"/>
        <v>1.01341049989087-0.0227187872490537i</v>
      </c>
      <c r="AH1911" t="str">
        <f t="shared" si="977"/>
        <v>0.0451086322859921+0.0412912131388616i</v>
      </c>
      <c r="AI1911">
        <f t="shared" si="978"/>
        <v>-24.27157082017084</v>
      </c>
      <c r="AJ1911">
        <f t="shared" si="979"/>
        <v>42.470136145297595</v>
      </c>
      <c r="AK1911"/>
      <c r="AL1911"/>
      <c r="AM1911"/>
      <c r="AN1911"/>
    </row>
    <row r="1912" spans="1:40" x14ac:dyDescent="0.25">
      <c r="A1912"/>
      <c r="B1912">
        <f t="shared" si="980"/>
        <v>177800</v>
      </c>
      <c r="C1912" s="237" t="str">
        <f t="shared" si="948"/>
        <v>-2.41757085458196E-06+0.0137740296149775i</v>
      </c>
      <c r="D1912" s="208" t="str">
        <f t="shared" si="949"/>
        <v>-5.95702449171585+0.105600893714828i</v>
      </c>
      <c r="E1912" t="str">
        <f t="shared" si="950"/>
        <v>2870</v>
      </c>
      <c r="F1912" t="str">
        <f t="shared" si="951"/>
        <v>0.777000777000777</v>
      </c>
      <c r="G1912" t="str">
        <f t="shared" si="946"/>
        <v>0.777000777000777</v>
      </c>
      <c r="H1912" t="str">
        <f t="shared" si="952"/>
        <v>8.6401773855957+1.98644592764433i</v>
      </c>
      <c r="I1912" t="str">
        <f t="shared" si="953"/>
        <v>698.218967260332i</v>
      </c>
      <c r="J1912" t="str">
        <f t="shared" si="947"/>
        <v>-658.893165441285+152.747967029608i</v>
      </c>
      <c r="K1912" t="str">
        <f t="shared" si="954"/>
        <v>0.233132287900416-1.00563872716878i</v>
      </c>
      <c r="L1912" t="str">
        <f t="shared" si="955"/>
        <v>0.0173461409438872-0.0635267394907577i</v>
      </c>
      <c r="M1912" t="str">
        <f t="shared" si="956"/>
        <v>0.250478428844303-1.06916546665954i</v>
      </c>
      <c r="N1912" t="str">
        <f t="shared" si="957"/>
        <v>-1.82169505169109i</v>
      </c>
      <c r="O1912" t="str">
        <f t="shared" si="958"/>
        <v>-0.248274644938043-0.968689682344603i</v>
      </c>
      <c r="P1912" t="str">
        <f t="shared" si="959"/>
        <v>1.24827464493804+0.968689682344603i</v>
      </c>
      <c r="Q1912" t="str">
        <f t="shared" si="960"/>
        <v>-1.24827464493804+0.853005369346487i</v>
      </c>
      <c r="R1912" t="str">
        <f t="shared" si="961"/>
        <v>-0.320189696241737-0.994823709256599i</v>
      </c>
      <c r="S1912" t="str">
        <f t="shared" si="962"/>
        <v>0.188244674200113i</v>
      </c>
      <c r="T1912" t="str">
        <f t="shared" si="963"/>
        <v>0.187270265035556-0.0602740050512589i</v>
      </c>
      <c r="U1912" t="str">
        <f t="shared" si="964"/>
        <v>0.0000333333333333333-0.000634847278765268i</v>
      </c>
      <c r="V1912" t="str">
        <f t="shared" si="965"/>
        <v>6.66666666666667E-06-0.00634847278765268i</v>
      </c>
      <c r="W1912" t="str">
        <f t="shared" si="966"/>
        <v>0.0000276025824390655-0.000577260173712728i</v>
      </c>
      <c r="X1912" t="str">
        <f t="shared" si="967"/>
        <v>0.0000331355409066654-0.000576676080760067i</v>
      </c>
      <c r="Y1912" t="str">
        <f t="shared" si="968"/>
        <v>0.009+1.11715034761653i</v>
      </c>
      <c r="Z1912" t="str">
        <f t="shared" si="969"/>
        <v>-0.00619434584045339-0.000406225641896233i</v>
      </c>
      <c r="AA1912" t="str">
        <f t="shared" si="970"/>
        <v>0.0869393889580464-10.7464603282393i</v>
      </c>
      <c r="AB1912" t="str">
        <f t="shared" si="971"/>
        <v>0.883247566097458-0.28427827690831i</v>
      </c>
      <c r="AC1912" t="str">
        <f t="shared" si="972"/>
        <v>0.917293946044803-1.01554337233705i</v>
      </c>
      <c r="AD1912" t="str">
        <f t="shared" si="973"/>
        <v>0.586779194651996+0.339718196756283i</v>
      </c>
      <c r="AE1912" t="str">
        <f t="shared" si="974"/>
        <v>-0.00349671102111601-0.00234269675400246i</v>
      </c>
      <c r="AF1912" t="str">
        <f t="shared" si="975"/>
        <v>-14.5972018773116-1.8808450339295i</v>
      </c>
      <c r="AG1912" t="str">
        <f t="shared" si="976"/>
        <v>1.01340045210287-0.0227200772884383i</v>
      </c>
      <c r="AH1912" t="str">
        <f t="shared" si="977"/>
        <v>0.0450945601962446+0.0412454334521581i</v>
      </c>
      <c r="AI1912">
        <f t="shared" si="978"/>
        <v>-24.27743680635194</v>
      </c>
      <c r="AJ1912">
        <f t="shared" si="979"/>
        <v>42.447384725420569</v>
      </c>
      <c r="AK1912"/>
      <c r="AL1912"/>
      <c r="AM1912"/>
      <c r="AN1912"/>
    </row>
    <row r="1913" spans="1:40" x14ac:dyDescent="0.25">
      <c r="A1913"/>
      <c r="B1913">
        <f t="shared" si="980"/>
        <v>177900</v>
      </c>
      <c r="C1913" s="237" t="str">
        <f t="shared" si="948"/>
        <v>-2.41485371989332E-06+0.0137662870468117i</v>
      </c>
      <c r="D1913" s="208" t="str">
        <f t="shared" si="949"/>
        <v>-5.95702447088448+0.105541534025556i</v>
      </c>
      <c r="E1913" t="str">
        <f t="shared" si="950"/>
        <v>2870</v>
      </c>
      <c r="F1913" t="str">
        <f t="shared" si="951"/>
        <v>0.777000777000777</v>
      </c>
      <c r="G1913" t="str">
        <f t="shared" si="946"/>
        <v>0.777000777000777</v>
      </c>
      <c r="H1913" t="str">
        <f t="shared" si="952"/>
        <v>8.64070019649638+1.98545924255535i</v>
      </c>
      <c r="I1913" t="str">
        <f t="shared" si="953"/>
        <v>698.61166634203i</v>
      </c>
      <c r="J1913" t="str">
        <f t="shared" si="947"/>
        <v>-659.635661208661+152.833877022313i</v>
      </c>
      <c r="K1913" t="str">
        <f t="shared" si="954"/>
        <v>0.232882863180636-1.00512951991591i</v>
      </c>
      <c r="L1913" t="str">
        <f t="shared" si="955"/>
        <v>0.017327996696428-0.0634959817988161i</v>
      </c>
      <c r="M1913" t="str">
        <f t="shared" si="956"/>
        <v>0.250210859877064-1.06862550171473i</v>
      </c>
      <c r="N1913" t="str">
        <f t="shared" si="957"/>
        <v>-1.82271962708574i</v>
      </c>
      <c r="O1913" t="str">
        <f t="shared" si="958"/>
        <v>-0.249267010064248-0.968434797853542i</v>
      </c>
      <c r="P1913" t="str">
        <f t="shared" si="959"/>
        <v>1.24926701006425+0.968434797853542i</v>
      </c>
      <c r="Q1913" t="str">
        <f t="shared" si="960"/>
        <v>-1.24926701006425+0.854284829232198i</v>
      </c>
      <c r="R1913" t="str">
        <f t="shared" si="961"/>
        <v>-0.320173896280233-0.994146559667844i</v>
      </c>
      <c r="S1913" t="str">
        <f t="shared" si="962"/>
        <v>0.188350548595051i</v>
      </c>
      <c r="T1913" t="str">
        <f t="shared" si="963"/>
        <v>0.187248049897321-0.0603049290101968i</v>
      </c>
      <c r="U1913" t="str">
        <f t="shared" si="964"/>
        <v>0.0000333333333333334-0.000634490422509639i</v>
      </c>
      <c r="V1913" t="str">
        <f t="shared" si="965"/>
        <v>6.66666666666667E-06-0.00634490422509639i</v>
      </c>
      <c r="W1913" t="str">
        <f t="shared" si="966"/>
        <v>0.0000276025816252009-0.000576935829956049i</v>
      </c>
      <c r="X1913" t="str">
        <f t="shared" si="967"/>
        <v>0.0000331293105773275-0.000576352125074864i</v>
      </c>
      <c r="Y1913" t="str">
        <f t="shared" si="968"/>
        <v>0.009+1.11777866614725i</v>
      </c>
      <c r="Z1913" t="str">
        <f t="shared" si="969"/>
        <v>-0.00618738352356307-0.000405873812378632i</v>
      </c>
      <c r="AA1913" t="str">
        <f t="shared" si="970"/>
        <v>0.0868415225316967-10.7404141565887i</v>
      </c>
      <c r="AB1913" t="str">
        <f t="shared" si="971"/>
        <v>0.883142789897281-0.28442412767357i</v>
      </c>
      <c r="AC1913" t="str">
        <f t="shared" si="972"/>
        <v>0.917029040719485-1.01491491249472i</v>
      </c>
      <c r="AD1913" t="str">
        <f t="shared" si="973"/>
        <v>0.587139005453911+0.339653370655032i</v>
      </c>
      <c r="AE1913" t="str">
        <f t="shared" si="974"/>
        <v>-0.00349499779995174-0.00233987001585339i</v>
      </c>
      <c r="AF1913" t="str">
        <f t="shared" si="975"/>
        <v>-14.5977246673809-1.87991770852979i</v>
      </c>
      <c r="AG1913" t="str">
        <f t="shared" si="976"/>
        <v>1.01339040141479-0.0227213646542032i</v>
      </c>
      <c r="AH1913" t="str">
        <f t="shared" si="977"/>
        <v>0.0450804932925626+0.0411996963587702i</v>
      </c>
      <c r="AI1913">
        <f t="shared" si="978"/>
        <v>-24.28330075319661</v>
      </c>
      <c r="AJ1913">
        <f t="shared" si="979"/>
        <v>42.424628762794534</v>
      </c>
      <c r="AK1913"/>
      <c r="AL1913"/>
      <c r="AM1913"/>
      <c r="AN1913"/>
    </row>
    <row r="1914" spans="1:40" x14ac:dyDescent="0.25">
      <c r="A1914"/>
      <c r="B1914">
        <f t="shared" si="980"/>
        <v>178000</v>
      </c>
      <c r="C1914" s="237" t="str">
        <f t="shared" si="948"/>
        <v>-2.41214116335847E-06+0.0137585531781597i</v>
      </c>
      <c r="D1914" s="208" t="str">
        <f t="shared" si="949"/>
        <v>-5.95702445008821+0.105482241032558i</v>
      </c>
      <c r="E1914" t="str">
        <f t="shared" si="950"/>
        <v>2870</v>
      </c>
      <c r="F1914" t="str">
        <f t="shared" si="951"/>
        <v>0.777000777000777</v>
      </c>
      <c r="G1914" t="str">
        <f t="shared" si="946"/>
        <v>0.777000777000777</v>
      </c>
      <c r="H1914" t="str">
        <f t="shared" si="952"/>
        <v>8.64122219476531+1.98447346426864i</v>
      </c>
      <c r="I1914" t="str">
        <f t="shared" si="953"/>
        <v>699.004365423729i</v>
      </c>
      <c r="J1914" t="str">
        <f t="shared" si="947"/>
        <v>-660.378574460304+152.919787015019i</v>
      </c>
      <c r="K1914" t="str">
        <f t="shared" si="954"/>
        <v>0.232633831805659-1.00462079641774i</v>
      </c>
      <c r="L1914" t="str">
        <f t="shared" si="955"/>
        <v>0.0173098801974263-0.0634652510978041i</v>
      </c>
      <c r="M1914" t="str">
        <f t="shared" si="956"/>
        <v>0.249943712003085-1.06808604751554i</v>
      </c>
      <c r="N1914" t="str">
        <f t="shared" si="957"/>
        <v>-1.8237442024804i</v>
      </c>
      <c r="O1914" t="str">
        <f t="shared" si="958"/>
        <v>-0.250259113521259-0.968178896743548i</v>
      </c>
      <c r="P1914" t="str">
        <f t="shared" si="959"/>
        <v>1.25025911352126+0.968178896743548i</v>
      </c>
      <c r="Q1914" t="str">
        <f t="shared" si="960"/>
        <v>-1.25025911352126+0.855565305736852i</v>
      </c>
      <c r="R1914" t="str">
        <f t="shared" si="961"/>
        <v>-0.320158085042235-0.993470100096744i</v>
      </c>
      <c r="S1914" t="str">
        <f t="shared" si="962"/>
        <v>0.18845642298999i</v>
      </c>
      <c r="T1914" t="str">
        <f t="shared" si="963"/>
        <v>0.18722582141174-0.0603358474983846i</v>
      </c>
      <c r="U1914" t="str">
        <f t="shared" si="964"/>
        <v>0.0000333333333333334-0.000634133967216095i</v>
      </c>
      <c r="V1914" t="str">
        <f t="shared" si="965"/>
        <v>6.66666666666667E-06-0.00634133967216095i</v>
      </c>
      <c r="W1914" t="str">
        <f t="shared" si="966"/>
        <v>0.0000276025808108787-0.000576611850710349i</v>
      </c>
      <c r="X1914" t="str">
        <f t="shared" si="967"/>
        <v>0.0000331230907424772-0.000576028533363751i</v>
      </c>
      <c r="Y1914" t="str">
        <f t="shared" si="968"/>
        <v>0.009+1.11840698467797i</v>
      </c>
      <c r="Z1914" t="str">
        <f t="shared" si="969"/>
        <v>-0.0061804329419848-0.000405522586341858i</v>
      </c>
      <c r="AA1914" t="str">
        <f t="shared" si="970"/>
        <v>0.0867438213489413-10.7343747875525i</v>
      </c>
      <c r="AB1914" t="str">
        <f t="shared" si="971"/>
        <v>0.883037950745248-0.284569952636407i</v>
      </c>
      <c r="AC1914" t="str">
        <f t="shared" si="972"/>
        <v>0.91676458729576-1.0142869849042i</v>
      </c>
      <c r="AD1914" t="str">
        <f t="shared" si="973"/>
        <v>0.58749878368948+0.339588179584039i</v>
      </c>
      <c r="AE1914" t="str">
        <f t="shared" si="974"/>
        <v>-0.00349328615921442-0.0023370459980443i</v>
      </c>
      <c r="AF1914" t="str">
        <f t="shared" si="975"/>
        <v>-14.5982466448535-1.87899122323608i</v>
      </c>
      <c r="AG1914" t="str">
        <f t="shared" si="976"/>
        <v>1.01338034783106-0.0227226493369989i</v>
      </c>
      <c r="AH1914" t="str">
        <f t="shared" si="977"/>
        <v>0.0450664315533363+0.0411540017956253i</v>
      </c>
      <c r="AI1914">
        <f t="shared" si="978"/>
        <v>-24.289162664178725</v>
      </c>
      <c r="AJ1914">
        <f t="shared" si="979"/>
        <v>42.401868261781694</v>
      </c>
      <c r="AK1914"/>
      <c r="AL1914"/>
      <c r="AM1914"/>
      <c r="AN1914"/>
    </row>
    <row r="1915" spans="1:40" x14ac:dyDescent="0.25">
      <c r="A1915"/>
      <c r="B1915">
        <f t="shared" si="980"/>
        <v>178100</v>
      </c>
      <c r="C1915" s="237" t="str">
        <f t="shared" si="948"/>
        <v>-2.40943317469815E-06+0.013750827994368i</v>
      </c>
      <c r="D1915" s="208" t="str">
        <f t="shared" si="949"/>
        <v>-5.95702442932697+0.105423014623488i</v>
      </c>
      <c r="E1915" t="str">
        <f t="shared" si="950"/>
        <v>2870</v>
      </c>
      <c r="F1915" t="str">
        <f t="shared" si="951"/>
        <v>0.777000777000777</v>
      </c>
      <c r="G1915" t="str">
        <f t="shared" si="946"/>
        <v>0.777000777000777</v>
      </c>
      <c r="H1915" t="str">
        <f t="shared" si="952"/>
        <v>8.641743382049+1.98348859166549i</v>
      </c>
      <c r="I1915" t="str">
        <f t="shared" si="953"/>
        <v>699.397064505428i</v>
      </c>
      <c r="J1915" t="str">
        <f t="shared" si="947"/>
        <v>-661.121905196212+153.005697007724i</v>
      </c>
      <c r="K1915" t="str">
        <f t="shared" si="954"/>
        <v>0.232385192963442-1.00411255604178i</v>
      </c>
      <c r="L1915" t="str">
        <f t="shared" si="955"/>
        <v>0.0172917913918378-0.0634345473572612i</v>
      </c>
      <c r="M1915" t="str">
        <f t="shared" si="956"/>
        <v>0.24967698435528-1.06754710339904i</v>
      </c>
      <c r="N1915" t="str">
        <f t="shared" si="957"/>
        <v>-1.82476877787505i</v>
      </c>
      <c r="O1915" t="str">
        <f t="shared" si="958"/>
        <v>-0.251250954267594-0.96792197928326i</v>
      </c>
      <c r="P1915" t="str">
        <f t="shared" si="959"/>
        <v>1.25125095426759+0.96792197928326i</v>
      </c>
      <c r="Q1915" t="str">
        <f t="shared" si="960"/>
        <v>-1.25125095426759+0.85684679859179i</v>
      </c>
      <c r="R1915" t="str">
        <f t="shared" si="961"/>
        <v>-0.320142262523298-0.992794329373689i</v>
      </c>
      <c r="S1915" t="str">
        <f t="shared" si="962"/>
        <v>0.188562297384928i</v>
      </c>
      <c r="T1915" t="str">
        <f t="shared" si="963"/>
        <v>0.187203579577432-0.0603667605114018i</v>
      </c>
      <c r="U1915" t="str">
        <f t="shared" si="964"/>
        <v>0.0000333333333333335-0.000633777912209237i</v>
      </c>
      <c r="V1915" t="str">
        <f t="shared" si="965"/>
        <v>6.66666666666667E-06-0.00633777912209237i</v>
      </c>
      <c r="W1915" t="str">
        <f t="shared" si="966"/>
        <v>0.000027602579996099-0.000576288235361627i</v>
      </c>
      <c r="X1915" t="str">
        <f t="shared" si="967"/>
        <v>0.0000331168813785538-0.000575705305013858i</v>
      </c>
      <c r="Y1915" t="str">
        <f t="shared" si="968"/>
        <v>0.009+1.11903530320868i</v>
      </c>
      <c r="Z1915" t="str">
        <f t="shared" si="969"/>
        <v>-0.00617349406935704-0.000405171962301562i</v>
      </c>
      <c r="AA1915" t="str">
        <f t="shared" si="970"/>
        <v>0.086646285037787-10.7283422096516i</v>
      </c>
      <c r="AB1915" t="str">
        <f t="shared" si="971"/>
        <v>0.882933048634844-0.284715751775972i</v>
      </c>
      <c r="AC1915" t="str">
        <f t="shared" si="972"/>
        <v>0.916500584870243-1.01365958886728i</v>
      </c>
      <c r="AD1915" t="str">
        <f t="shared" si="973"/>
        <v>0.587858529003149+0.339522623533884i</v>
      </c>
      <c r="AE1915" t="str">
        <f t="shared" si="974"/>
        <v>-0.00349157609479889-0.00233422469655089i</v>
      </c>
      <c r="AF1915" t="str">
        <f t="shared" si="975"/>
        <v>-14.598767811376-1.878065577042i</v>
      </c>
      <c r="AG1915" t="str">
        <f t="shared" si="976"/>
        <v>1.0133702913561-0.0227239313274935i</v>
      </c>
      <c r="AH1915" t="str">
        <f t="shared" si="977"/>
        <v>0.0450523749570219+0.0411083496997997i</v>
      </c>
      <c r="AI1915">
        <f t="shared" si="978"/>
        <v>-24.295022542766787</v>
      </c>
      <c r="AJ1915">
        <f t="shared" si="979"/>
        <v>42.379103226734003</v>
      </c>
      <c r="AK1915"/>
      <c r="AL1915"/>
      <c r="AM1915"/>
      <c r="AN1915"/>
    </row>
    <row r="1916" spans="1:40" x14ac:dyDescent="0.25">
      <c r="A1916"/>
      <c r="B1916">
        <f t="shared" si="980"/>
        <v>178200</v>
      </c>
      <c r="C1916" s="237" t="str">
        <f t="shared" si="948"/>
        <v>-2.40672974366184E-06+0.0137431114808155i</v>
      </c>
      <c r="D1916" s="208" t="str">
        <f t="shared" si="949"/>
        <v>-5.95702440860066+0.105363854686252i</v>
      </c>
      <c r="E1916" t="str">
        <f t="shared" si="950"/>
        <v>2870</v>
      </c>
      <c r="F1916" t="str">
        <f t="shared" si="951"/>
        <v>0.777000777000777</v>
      </c>
      <c r="G1916" t="str">
        <f t="shared" si="946"/>
        <v>0.777000777000777</v>
      </c>
      <c r="H1916" t="str">
        <f t="shared" si="952"/>
        <v>8.64226375998989+1.98250462362863i</v>
      </c>
      <c r="I1916" t="str">
        <f t="shared" si="953"/>
        <v>699.789763587126i</v>
      </c>
      <c r="J1916" t="str">
        <f t="shared" si="947"/>
        <v>-661.865653416387+153.091607000428i</v>
      </c>
      <c r="K1916" t="str">
        <f t="shared" si="954"/>
        <v>0.232136945844001-1.00360479815654i</v>
      </c>
      <c r="L1916" t="str">
        <f t="shared" si="955"/>
        <v>0.0172737302247509-0.0634038705467596i</v>
      </c>
      <c r="M1916" t="str">
        <f t="shared" si="956"/>
        <v>0.249410676068752-1.0670086687033i</v>
      </c>
      <c r="N1916" t="str">
        <f t="shared" si="957"/>
        <v>-1.8257933532697i</v>
      </c>
      <c r="O1916" t="str">
        <f t="shared" si="958"/>
        <v>-0.252242531262071-0.967664045742376i</v>
      </c>
      <c r="P1916" t="str">
        <f t="shared" si="959"/>
        <v>1.25224253126207+0.967664045742376i</v>
      </c>
      <c r="Q1916" t="str">
        <f t="shared" si="960"/>
        <v>-1.25224253126207+0.858129307527324i</v>
      </c>
      <c r="R1916" t="str">
        <f t="shared" si="961"/>
        <v>-0.32012642871898-0.992119246331671i</v>
      </c>
      <c r="S1916" t="str">
        <f t="shared" si="962"/>
        <v>0.188668171779865i</v>
      </c>
      <c r="T1916" t="str">
        <f t="shared" si="963"/>
        <v>0.187181324393014-0.0603976680448272i</v>
      </c>
      <c r="U1916" t="str">
        <f t="shared" si="964"/>
        <v>0.0000333333333333333-0.000633422256815177i</v>
      </c>
      <c r="V1916" t="str">
        <f t="shared" si="965"/>
        <v>6.66666666666667E-06-0.00633422256815177i</v>
      </c>
      <c r="W1916" t="str">
        <f t="shared" si="966"/>
        <v>0.0000276025791808614-0.000575964983297261i</v>
      </c>
      <c r="X1916" t="str">
        <f t="shared" si="967"/>
        <v>0.0000331106824620622-0.000575382439413688i</v>
      </c>
      <c r="Y1916" t="str">
        <f t="shared" si="968"/>
        <v>0.009+1.1196636217394i</v>
      </c>
      <c r="Z1916" t="str">
        <f t="shared" si="969"/>
        <v>-0.00616656687939214-0.000404821938778018i</v>
      </c>
      <c r="AA1916" t="str">
        <f t="shared" si="970"/>
        <v>0.0865489132272842-10.7223164114325i</v>
      </c>
      <c r="AB1916" t="str">
        <f t="shared" si="971"/>
        <v>0.882828083559548-0.284861525071411i</v>
      </c>
      <c r="AC1916" t="str">
        <f t="shared" si="972"/>
        <v>0.91623703254183-1.0130327236868i</v>
      </c>
      <c r="AD1916" t="str">
        <f t="shared" si="973"/>
        <v>0.588218241039297+0.339456702495472i</v>
      </c>
      <c r="AE1916" t="str">
        <f t="shared" si="974"/>
        <v>-0.00348986760261183-0.00233140610735838i</v>
      </c>
      <c r="AF1916" t="str">
        <f t="shared" si="975"/>
        <v>-14.5992881685905-1.87714076894238i</v>
      </c>
      <c r="AG1916" t="str">
        <f t="shared" si="976"/>
        <v>1.01336023199434-0.0227252106163735i</v>
      </c>
      <c r="AH1916" t="str">
        <f t="shared" si="977"/>
        <v>0.0450383234821381+0.0410627400085136i</v>
      </c>
      <c r="AI1916">
        <f t="shared" si="978"/>
        <v>-24.300880392424663</v>
      </c>
      <c r="AJ1916">
        <f t="shared" si="979"/>
        <v>42.356333661992004</v>
      </c>
      <c r="AK1916"/>
      <c r="AL1916"/>
      <c r="AM1916"/>
      <c r="AN1916"/>
    </row>
    <row r="1917" spans="1:40" x14ac:dyDescent="0.25">
      <c r="A1917"/>
      <c r="B1917">
        <f t="shared" si="980"/>
        <v>178300</v>
      </c>
      <c r="C1917" s="237" t="str">
        <f t="shared" si="948"/>
        <v>-2.40403086002779E-06+0.0137354036229139i</v>
      </c>
      <c r="D1917" s="208" t="str">
        <f t="shared" si="949"/>
        <v>-5.95702438790922+0.105304761109007i</v>
      </c>
      <c r="E1917" t="str">
        <f t="shared" si="950"/>
        <v>2870</v>
      </c>
      <c r="F1917" t="str">
        <f t="shared" si="951"/>
        <v>0.777000777000777</v>
      </c>
      <c r="G1917" t="str">
        <f t="shared" si="946"/>
        <v>0.777000777000777</v>
      </c>
      <c r="H1917" t="str">
        <f t="shared" si="952"/>
        <v>8.64278333022637+1.98152155904234i</v>
      </c>
      <c r="I1917" t="str">
        <f t="shared" si="953"/>
        <v>700.182462668825i</v>
      </c>
      <c r="J1917" t="str">
        <f t="shared" si="947"/>
        <v>-662.609819120828+153.177516993134i</v>
      </c>
      <c r="K1917" t="str">
        <f t="shared" si="954"/>
        <v>0.231889089639404-1.00309752213144i</v>
      </c>
      <c r="L1917" t="str">
        <f t="shared" si="955"/>
        <v>0.0172556966413861-0.0633732206359041i</v>
      </c>
      <c r="M1917" t="str">
        <f t="shared" si="956"/>
        <v>0.24914478628079-1.06647074276734i</v>
      </c>
      <c r="N1917" t="str">
        <f t="shared" si="957"/>
        <v>-1.82681792866435i</v>
      </c>
      <c r="O1917" t="str">
        <f t="shared" si="958"/>
        <v>-0.253233843463779-0.967405096391663i</v>
      </c>
      <c r="P1917" t="str">
        <f t="shared" si="959"/>
        <v>1.25323384346378+0.967405096391663i</v>
      </c>
      <c r="Q1917" t="str">
        <f t="shared" si="960"/>
        <v>-1.25323384346378+0.859412832272687i</v>
      </c>
      <c r="R1917" t="str">
        <f t="shared" si="961"/>
        <v>-0.320110583624822-0.991444849806311i</v>
      </c>
      <c r="S1917" t="str">
        <f t="shared" si="962"/>
        <v>0.188774046174803i</v>
      </c>
      <c r="T1917" t="str">
        <f t="shared" si="963"/>
        <v>0.187159055857107-0.0604285700942353i</v>
      </c>
      <c r="U1917" t="str">
        <f t="shared" si="964"/>
        <v>0.0000333333333333334-0.000633067000361552i</v>
      </c>
      <c r="V1917" t="str">
        <f t="shared" si="965"/>
        <v>6.66666666666667E-06-0.00633067000361552i</v>
      </c>
      <c r="W1917" t="str">
        <f t="shared" si="966"/>
        <v>0.0000276025783651666-0.000575642093906009i</v>
      </c>
      <c r="X1917" t="str">
        <f t="shared" si="967"/>
        <v>0.0000331044939695746-0.000575059935953122i</v>
      </c>
      <c r="Y1917" t="str">
        <f t="shared" si="968"/>
        <v>0.009+1.12029194027012i</v>
      </c>
      <c r="Z1917" t="str">
        <f t="shared" si="969"/>
        <v>-0.0061596513458764-0.000404472514296162i</v>
      </c>
      <c r="AA1917" t="str">
        <f t="shared" si="970"/>
        <v>0.0864517055475305-10.7162973814676i</v>
      </c>
      <c r="AB1917" t="str">
        <f t="shared" si="971"/>
        <v>0.882723055512854-0.285007272501853i</v>
      </c>
      <c r="AC1917" t="str">
        <f t="shared" si="972"/>
        <v>0.915973929411731-1.01240638866659i</v>
      </c>
      <c r="AD1917" t="str">
        <f t="shared" si="973"/>
        <v>0.588577919442257+0.33939041646003i</v>
      </c>
      <c r="AE1917" t="str">
        <f t="shared" si="974"/>
        <v>-0.00348816067857203-0.00232859022646159i</v>
      </c>
      <c r="AF1917" t="str">
        <f t="shared" si="975"/>
        <v>-14.5998077181356-1.87621679793333i</v>
      </c>
      <c r="AG1917" t="str">
        <f t="shared" si="976"/>
        <v>1.0133501697502-0.0227264871943445i</v>
      </c>
      <c r="AH1917" t="str">
        <f t="shared" si="977"/>
        <v>0.0450242771072742+0.0410171726591367i</v>
      </c>
      <c r="AI1917">
        <f t="shared" si="978"/>
        <v>-24.306736216610197</v>
      </c>
      <c r="AJ1917">
        <f t="shared" si="979"/>
        <v>42.333559571883868</v>
      </c>
      <c r="AK1917"/>
      <c r="AL1917"/>
      <c r="AM1917"/>
      <c r="AN1917"/>
    </row>
    <row r="1918" spans="1:40" x14ac:dyDescent="0.25">
      <c r="A1918"/>
      <c r="B1918">
        <f t="shared" si="980"/>
        <v>178400</v>
      </c>
      <c r="C1918" s="237" t="str">
        <f t="shared" si="948"/>
        <v>-2.40133651360289E-06+0.0137277044061078i</v>
      </c>
      <c r="D1918" s="208" t="str">
        <f t="shared" si="949"/>
        <v>-5.95702436725257+0.10524573378016i</v>
      </c>
      <c r="E1918" t="str">
        <f t="shared" si="950"/>
        <v>2870</v>
      </c>
      <c r="F1918" t="str">
        <f t="shared" si="951"/>
        <v>0.777000777000777</v>
      </c>
      <c r="G1918" t="str">
        <f t="shared" si="946"/>
        <v>0.777000777000777</v>
      </c>
      <c r="H1918" t="str">
        <f t="shared" si="952"/>
        <v>8.64330209439279+1.98053939679235i</v>
      </c>
      <c r="I1918" t="str">
        <f t="shared" si="953"/>
        <v>700.575161750524i</v>
      </c>
      <c r="J1918" t="str">
        <f t="shared" si="947"/>
        <v>-663.354402309535+153.263426985839i</v>
      </c>
      <c r="K1918" t="str">
        <f t="shared" si="954"/>
        <v>0.231641623543753-1.00259072733689i</v>
      </c>
      <c r="L1918" t="str">
        <f t="shared" si="955"/>
        <v>0.0172376905870951-0.063342597594331i</v>
      </c>
      <c r="M1918" t="str">
        <f t="shared" si="956"/>
        <v>0.248879314130848-1.06593332493122i</v>
      </c>
      <c r="N1918" t="str">
        <f t="shared" si="957"/>
        <v>-1.827842504059i</v>
      </c>
      <c r="O1918" t="str">
        <f t="shared" si="958"/>
        <v>-0.254224889832083-0.967145131502953i</v>
      </c>
      <c r="P1918" t="str">
        <f t="shared" si="959"/>
        <v>1.25422488983208+0.967145131502953i</v>
      </c>
      <c r="Q1918" t="str">
        <f t="shared" si="960"/>
        <v>-1.25422488983208+0.860697372556047i</v>
      </c>
      <c r="R1918" t="str">
        <f t="shared" si="961"/>
        <v>-0.320094727236361-0.990771138635834i</v>
      </c>
      <c r="S1918" t="str">
        <f t="shared" si="962"/>
        <v>0.188879920569742i</v>
      </c>
      <c r="T1918" t="str">
        <f t="shared" si="963"/>
        <v>0.187136773968329-0.0604594666551971i</v>
      </c>
      <c r="U1918" t="str">
        <f t="shared" si="964"/>
        <v>0.0000333333333333334-0.000632712142177494i</v>
      </c>
      <c r="V1918" t="str">
        <f t="shared" si="965"/>
        <v>6.66666666666667E-06-0.00632712142177494i</v>
      </c>
      <c r="W1918" t="str">
        <f t="shared" si="966"/>
        <v>0.0000276025775490141-0.000575319566577992i</v>
      </c>
      <c r="X1918" t="str">
        <f t="shared" si="967"/>
        <v>0.0000330983158777272-0.000574737794023406i</v>
      </c>
      <c r="Y1918" t="str">
        <f t="shared" si="968"/>
        <v>0.009+1.12092025880084i</v>
      </c>
      <c r="Z1918" t="str">
        <f t="shared" si="969"/>
        <v>-0.0061527474426695-0.000404123687385518i</v>
      </c>
      <c r="AA1918" t="str">
        <f t="shared" si="970"/>
        <v>0.0863546616296618-10.7102851083549i</v>
      </c>
      <c r="AB1918" t="str">
        <f t="shared" si="971"/>
        <v>0.882617964488246-0.285152994046409i</v>
      </c>
      <c r="AC1918" t="str">
        <f t="shared" si="972"/>
        <v>0.915711274583419-1.01178058311161i</v>
      </c>
      <c r="AD1918" t="str">
        <f t="shared" si="973"/>
        <v>0.588937563856244+0.339323765419126i</v>
      </c>
      <c r="AE1918" t="str">
        <f t="shared" si="974"/>
        <v>-0.00348645531860979-0.00232577704986494i</v>
      </c>
      <c r="AF1918" t="str">
        <f t="shared" si="975"/>
        <v>-14.6003264616454-1.87529366301219i</v>
      </c>
      <c r="AG1918" t="str">
        <f t="shared" si="976"/>
        <v>1.01334010462813-0.0227277610521283i</v>
      </c>
      <c r="AH1918" t="str">
        <f t="shared" si="977"/>
        <v>0.0450102358110765+0.0409716475891822i</v>
      </c>
      <c r="AI1918">
        <f t="shared" si="978"/>
        <v>-24.312590018777151</v>
      </c>
      <c r="AJ1918">
        <f t="shared" si="979"/>
        <v>42.310780960729964</v>
      </c>
      <c r="AK1918"/>
      <c r="AL1918"/>
      <c r="AM1918"/>
      <c r="AN1918"/>
    </row>
    <row r="1919" spans="1:40" x14ac:dyDescent="0.25">
      <c r="A1919"/>
      <c r="B1919">
        <f t="shared" si="980"/>
        <v>178500</v>
      </c>
      <c r="C1919" s="237" t="str">
        <f t="shared" si="948"/>
        <v>-2.39864669422253E-06+0.0137200138158743i</v>
      </c>
      <c r="D1919" s="208" t="str">
        <f t="shared" si="949"/>
        <v>-5.95702434663061+0.10518677258837i</v>
      </c>
      <c r="E1919" t="str">
        <f t="shared" si="950"/>
        <v>2870</v>
      </c>
      <c r="F1919" t="str">
        <f t="shared" si="951"/>
        <v>0.777000777000777</v>
      </c>
      <c r="G1919" t="str">
        <f t="shared" si="946"/>
        <v>0.777000777000777</v>
      </c>
      <c r="H1919" t="str">
        <f t="shared" si="952"/>
        <v>8.64382005411941+1.97955813576593i</v>
      </c>
      <c r="I1919" t="str">
        <f t="shared" si="953"/>
        <v>700.967860832223i</v>
      </c>
      <c r="J1919" t="str">
        <f t="shared" si="947"/>
        <v>-664.099402982509+153.349336978544i</v>
      </c>
      <c r="K1919" t="str">
        <f t="shared" si="954"/>
        <v>0.231394546753192-1.00208441314424i</v>
      </c>
      <c r="L1919" t="str">
        <f t="shared" si="955"/>
        <v>0.0172197120073613-0.0633120013917097i</v>
      </c>
      <c r="M1919" t="str">
        <f t="shared" si="956"/>
        <v>0.248614258760553-1.06539641453595i</v>
      </c>
      <c r="N1919" t="str">
        <f t="shared" si="957"/>
        <v>-1.82886707945366i</v>
      </c>
      <c r="O1919" t="str">
        <f t="shared" si="958"/>
        <v>-0.255215669326637-0.966884151349145i</v>
      </c>
      <c r="P1919" t="str">
        <f t="shared" si="959"/>
        <v>1.25521566932664+0.966884151349145i</v>
      </c>
      <c r="Q1919" t="str">
        <f t="shared" si="960"/>
        <v>-1.25521566932664+0.861982928104515i</v>
      </c>
      <c r="R1919" t="str">
        <f t="shared" si="961"/>
        <v>-0.320078859549149-0.990098111661055i</v>
      </c>
      <c r="S1919" t="str">
        <f t="shared" si="962"/>
        <v>0.18898579496468i</v>
      </c>
      <c r="T1919" t="str">
        <f t="shared" si="963"/>
        <v>0.187114478725293-0.0604903577232841i</v>
      </c>
      <c r="U1919" t="str">
        <f t="shared" si="964"/>
        <v>0.0000333333333333334-0.000632357681593642i</v>
      </c>
      <c r="V1919" t="str">
        <f t="shared" si="965"/>
        <v>6.66666666666667E-06-0.00632357681593642i</v>
      </c>
      <c r="W1919" t="str">
        <f t="shared" si="966"/>
        <v>0.0000276025767324042-0.0005749974007047i</v>
      </c>
      <c r="X1919" t="str">
        <f t="shared" si="967"/>
        <v>0.0000330921481632225-0.000574416013017146i</v>
      </c>
      <c r="Y1919" t="str">
        <f t="shared" si="968"/>
        <v>0.009+1.12154857733156i</v>
      </c>
      <c r="Z1919" t="str">
        <f t="shared" si="969"/>
        <v>-0.00614585514370442-0.000403775456580214i</v>
      </c>
      <c r="AA1919" t="str">
        <f t="shared" si="970"/>
        <v>0.0862577811058511-10.7042795807182i</v>
      </c>
      <c r="AB1919" t="str">
        <f t="shared" si="971"/>
        <v>0.882512810479182-0.285298689684191i</v>
      </c>
      <c r="AC1919" t="str">
        <f t="shared" si="972"/>
        <v>0.915449067162633-1.01115530632776i</v>
      </c>
      <c r="AD1919" t="str">
        <f t="shared" si="973"/>
        <v>0.589297173925448+0.339256749364632i</v>
      </c>
      <c r="AE1919" t="str">
        <f t="shared" si="974"/>
        <v>-0.00348475151866756-0.00232296657358224i</v>
      </c>
      <c r="AF1919" t="str">
        <f t="shared" si="975"/>
        <v>-14.60084440075-1.87437136317756i</v>
      </c>
      <c r="AG1919" t="str">
        <f t="shared" si="976"/>
        <v>1.01333003663256-0.0227290321804671i</v>
      </c>
      <c r="AH1919" t="str">
        <f t="shared" si="977"/>
        <v>0.0449961995722622+0.0409261647363092i</v>
      </c>
      <c r="AI1919">
        <f t="shared" si="978"/>
        <v>-24.318441802373453</v>
      </c>
      <c r="AJ1919">
        <f t="shared" si="979"/>
        <v>42.287997832835885</v>
      </c>
      <c r="AK1919"/>
      <c r="AL1919"/>
      <c r="AM1919"/>
      <c r="AN1919"/>
    </row>
    <row r="1920" spans="1:40" x14ac:dyDescent="0.25">
      <c r="A1920"/>
      <c r="B1920">
        <f t="shared" si="980"/>
        <v>178600</v>
      </c>
      <c r="C1920" s="237" t="str">
        <f t="shared" si="948"/>
        <v>-2.39596139175067E-06+0.0137123318377232i</v>
      </c>
      <c r="D1920" s="208" t="str">
        <f t="shared" si="949"/>
        <v>-5.9570243260433+0.105127877422545i</v>
      </c>
      <c r="E1920" t="str">
        <f t="shared" si="950"/>
        <v>2870</v>
      </c>
      <c r="F1920" t="str">
        <f t="shared" si="951"/>
        <v>0.777000777000777</v>
      </c>
      <c r="G1920" t="str">
        <f t="shared" si="946"/>
        <v>0.777000777000777</v>
      </c>
      <c r="H1920" t="str">
        <f t="shared" si="952"/>
        <v>8.64433721103259+1.97857777485182i</v>
      </c>
      <c r="I1920" t="str">
        <f t="shared" si="953"/>
        <v>701.360559913921i</v>
      </c>
      <c r="J1920" t="str">
        <f t="shared" si="947"/>
        <v>-664.844821139749+153.435246971248i</v>
      </c>
      <c r="K1920" t="str">
        <f t="shared" si="954"/>
        <v>0.231147858465893-1.00157857892581i</v>
      </c>
      <c r="L1920" t="str">
        <f t="shared" si="955"/>
        <v>0.0172017608477986-0.0632814319977415i</v>
      </c>
      <c r="M1920" t="str">
        <f t="shared" si="956"/>
        <v>0.248349619313692-1.06486001092355i</v>
      </c>
      <c r="N1920" t="str">
        <f t="shared" si="957"/>
        <v>-1.82989165484831i</v>
      </c>
      <c r="O1920" t="str">
        <f t="shared" si="958"/>
        <v>-0.256206180907347-0.966622156204208i</v>
      </c>
      <c r="P1920" t="str">
        <f t="shared" si="959"/>
        <v>1.25620618090735+0.966622156204208i</v>
      </c>
      <c r="Q1920" t="str">
        <f t="shared" si="960"/>
        <v>-1.25620618090735+0.863269498644102i</v>
      </c>
      <c r="R1920" t="str">
        <f t="shared" si="961"/>
        <v>-0.320062980558709-0.989425767725411i</v>
      </c>
      <c r="S1920" t="str">
        <f t="shared" si="962"/>
        <v>0.189091669359619i</v>
      </c>
      <c r="T1920" t="str">
        <f t="shared" si="963"/>
        <v>0.187092170126621-0.0605212432940616i</v>
      </c>
      <c r="U1920" t="str">
        <f t="shared" si="964"/>
        <v>0.0000333333333333333-0.000632003617942131i</v>
      </c>
      <c r="V1920" t="str">
        <f t="shared" si="965"/>
        <v>6.66666666666667E-06-0.00632003617942131i</v>
      </c>
      <c r="W1920" t="str">
        <f t="shared" si="966"/>
        <v>0.0000276025759153365-0.000574675595678982i</v>
      </c>
      <c r="X1920" t="str">
        <f t="shared" si="967"/>
        <v>0.0000330859908028279-0.000574094592328306i</v>
      </c>
      <c r="Y1920" t="str">
        <f t="shared" si="968"/>
        <v>0.009+1.12217689586227i</v>
      </c>
      <c r="Z1920" t="str">
        <f t="shared" si="969"/>
        <v>-0.00613897442298701-0.000403427820418945i</v>
      </c>
      <c r="AA1920" t="str">
        <f t="shared" si="970"/>
        <v>0.0861610636093028-10.6982807872067i</v>
      </c>
      <c r="AB1920" t="str">
        <f t="shared" si="971"/>
        <v>0.882407593479161-0.285444359394284i</v>
      </c>
      <c r="AC1920" t="str">
        <f t="shared" si="972"/>
        <v>0.915187306257398-1.01053055762205i</v>
      </c>
      <c r="AD1920" t="str">
        <f t="shared" si="973"/>
        <v>0.589656749293964+0.339189368288773i</v>
      </c>
      <c r="AE1920" t="str">
        <f t="shared" si="974"/>
        <v>-0.00348304927469931-0.00232015879363689i</v>
      </c>
      <c r="AF1920" t="str">
        <f t="shared" si="975"/>
        <v>-14.6013615370759-1.87344989742928i</v>
      </c>
      <c r="AG1920" t="str">
        <f t="shared" si="976"/>
        <v>1.01331996576791-0.0227303005701196i</v>
      </c>
      <c r="AH1920" t="str">
        <f t="shared" si="977"/>
        <v>0.0449821683696111+0.0408807240383238i</v>
      </c>
      <c r="AI1920">
        <f t="shared" si="978"/>
        <v>-24.324291570841932</v>
      </c>
      <c r="AJ1920">
        <f t="shared" si="979"/>
        <v>42.265210192498685</v>
      </c>
      <c r="AK1920"/>
      <c r="AL1920"/>
      <c r="AM1920"/>
      <c r="AN1920"/>
    </row>
    <row r="1921" spans="1:40" x14ac:dyDescent="0.25">
      <c r="A1921"/>
      <c r="B1921">
        <f t="shared" si="980"/>
        <v>178700</v>
      </c>
      <c r="C1921" s="237" t="str">
        <f t="shared" si="948"/>
        <v>-2.39328059607951E-06+0.0137046584571965i</v>
      </c>
      <c r="D1921" s="208" t="str">
        <f t="shared" si="949"/>
        <v>-5.95702430549053+0.10506904817184i</v>
      </c>
      <c r="E1921" t="str">
        <f t="shared" si="950"/>
        <v>2870</v>
      </c>
      <c r="F1921" t="str">
        <f t="shared" si="951"/>
        <v>0.777000777000777</v>
      </c>
      <c r="G1921" t="str">
        <f t="shared" si="946"/>
        <v>0.777000777000777</v>
      </c>
      <c r="H1921" t="str">
        <f t="shared" si="952"/>
        <v>8.64485356675456+1.97759831294026i</v>
      </c>
      <c r="I1921" t="str">
        <f t="shared" si="953"/>
        <v>701.75325899562i</v>
      </c>
      <c r="J1921" t="str">
        <f t="shared" si="947"/>
        <v>-665.590656781254+153.521156963954i</v>
      </c>
      <c r="K1921" t="str">
        <f t="shared" si="954"/>
        <v>0.230901557882059-1.00107322405484i</v>
      </c>
      <c r="L1921" t="str">
        <f t="shared" si="955"/>
        <v>0.0171838370541517-0.0632508893821603i</v>
      </c>
      <c r="M1921" t="str">
        <f t="shared" si="956"/>
        <v>0.248085394936211-1.064324113437i</v>
      </c>
      <c r="N1921" t="str">
        <f t="shared" si="957"/>
        <v>-1.83091623024296i</v>
      </c>
      <c r="O1921" t="str">
        <f t="shared" si="958"/>
        <v>-0.257196423534427-0.96635914634317i</v>
      </c>
      <c r="P1921" t="str">
        <f t="shared" si="959"/>
        <v>1.25719642353443+0.96635914634317i</v>
      </c>
      <c r="Q1921" t="str">
        <f t="shared" si="960"/>
        <v>-1.25719642353443+0.86455708389979i</v>
      </c>
      <c r="R1921" t="str">
        <f t="shared" si="961"/>
        <v>-0.320047090260575-0.988754105674898i</v>
      </c>
      <c r="S1921" t="str">
        <f t="shared" si="962"/>
        <v>0.189197543754557i</v>
      </c>
      <c r="T1921" t="str">
        <f t="shared" si="963"/>
        <v>0.187069848170924-0.0605521233630938i</v>
      </c>
      <c r="U1921" t="str">
        <f t="shared" si="964"/>
        <v>0.0000333333333333333-0.000631649950556602i</v>
      </c>
      <c r="V1921" t="str">
        <f t="shared" si="965"/>
        <v>6.66666666666667E-06-0.00631649950556601i</v>
      </c>
      <c r="W1921" t="str">
        <f t="shared" si="966"/>
        <v>0.0000276025750978114-0.000574354150895058i</v>
      </c>
      <c r="X1921" t="str">
        <f t="shared" si="967"/>
        <v>0.0000330798437733761-0.000573773531352217i</v>
      </c>
      <c r="Y1921" t="str">
        <f t="shared" si="968"/>
        <v>0.009+1.12280521439299i</v>
      </c>
      <c r="Z1921" t="str">
        <f t="shared" si="969"/>
        <v>-0.00613210525459596-0.000403080777444972i</v>
      </c>
      <c r="AA1921" t="str">
        <f t="shared" si="970"/>
        <v>0.0860645087742484-10.6922887164947i</v>
      </c>
      <c r="AB1921" t="str">
        <f t="shared" si="971"/>
        <v>0.882302313481634-0.285590003155766i</v>
      </c>
      <c r="AC1921" t="str">
        <f t="shared" si="972"/>
        <v>0.914925990977993-1.00990633630249i</v>
      </c>
      <c r="AD1921" t="str">
        <f t="shared" si="973"/>
        <v>0.590016289605813+0.339121622184075i</v>
      </c>
      <c r="AE1921" t="str">
        <f t="shared" si="974"/>
        <v>-0.00348134858267065-0.00231735370606157i</v>
      </c>
      <c r="AF1921" t="str">
        <f t="shared" si="975"/>
        <v>-14.6018778722451-1.87252926476842i</v>
      </c>
      <c r="AG1921" t="str">
        <f t="shared" si="976"/>
        <v>1.01330989203865-0.0227315662118617i</v>
      </c>
      <c r="AH1921" t="str">
        <f t="shared" si="977"/>
        <v>0.044968142181963+0.0408353254331716i</v>
      </c>
      <c r="AI1921">
        <f t="shared" si="978"/>
        <v>-24.330139327621257</v>
      </c>
      <c r="AJ1921">
        <f t="shared" si="979"/>
        <v>42.242418044003479</v>
      </c>
      <c r="AK1921"/>
      <c r="AL1921"/>
      <c r="AM1921"/>
      <c r="AN1921"/>
    </row>
    <row r="1922" spans="1:40" x14ac:dyDescent="0.25">
      <c r="A1922"/>
      <c r="B1922">
        <f t="shared" si="980"/>
        <v>178800</v>
      </c>
      <c r="C1922" s="237" t="str">
        <f t="shared" si="948"/>
        <v>-2.39060429712954E-06+0.0136969936598688i</v>
      </c>
      <c r="D1922" s="208" t="str">
        <f t="shared" si="949"/>
        <v>-5.95702428497224+0.105010284725661i</v>
      </c>
      <c r="E1922" t="str">
        <f t="shared" si="950"/>
        <v>2870</v>
      </c>
      <c r="F1922" t="str">
        <f t="shared" si="951"/>
        <v>0.777000777000777</v>
      </c>
      <c r="G1922" t="str">
        <f t="shared" si="946"/>
        <v>0.777000777000777</v>
      </c>
      <c r="H1922" t="str">
        <f t="shared" si="952"/>
        <v>8.6453691229036+1.976619748923i</v>
      </c>
      <c r="I1922" t="str">
        <f t="shared" si="953"/>
        <v>702.145958077319i</v>
      </c>
      <c r="J1922" t="str">
        <f t="shared" si="947"/>
        <v>-666.336909907026+153.607066956659i</v>
      </c>
      <c r="K1922" t="str">
        <f t="shared" si="954"/>
        <v>0.230655644203899-1.00056834790555i</v>
      </c>
      <c r="L1922" t="str">
        <f t="shared" si="955"/>
        <v>0.0171659405722955-0.0632203735147325i</v>
      </c>
      <c r="M1922" t="str">
        <f t="shared" si="956"/>
        <v>0.247821584776195-1.06378872142028i</v>
      </c>
      <c r="N1922" t="str">
        <f t="shared" si="957"/>
        <v>-1.83194080563761i</v>
      </c>
      <c r="O1922" t="str">
        <f t="shared" si="958"/>
        <v>-0.258186396168367-0.966095122042127i</v>
      </c>
      <c r="P1922" t="str">
        <f t="shared" si="959"/>
        <v>1.25818639616837+0.966095122042127i</v>
      </c>
      <c r="Q1922" t="str">
        <f t="shared" si="960"/>
        <v>-1.25818639616837+0.865845683595483i</v>
      </c>
      <c r="R1922" t="str">
        <f t="shared" si="961"/>
        <v>-0.320031188650276-0.988083124358099i</v>
      </c>
      <c r="S1922" t="str">
        <f t="shared" si="962"/>
        <v>0.189303418149496i</v>
      </c>
      <c r="T1922" t="str">
        <f t="shared" si="963"/>
        <v>0.187047512856822-0.0605829979259434i</v>
      </c>
      <c r="U1922" t="str">
        <f t="shared" si="964"/>
        <v>0.0000333333333333334-0.000631296678772175i</v>
      </c>
      <c r="V1922" t="str">
        <f t="shared" si="965"/>
        <v>6.66666666666667E-06-0.00631296678772175i</v>
      </c>
      <c r="W1922" t="str">
        <f t="shared" si="966"/>
        <v>0.0000276025742798288-0.000574033065748491i</v>
      </c>
      <c r="X1922" t="str">
        <f t="shared" si="967"/>
        <v>0.0000330737070517644-0.000573452829485551i</v>
      </c>
      <c r="Y1922" t="str">
        <f t="shared" si="968"/>
        <v>0.009+1.12343353292371i</v>
      </c>
      <c r="Z1922" t="str">
        <f t="shared" si="969"/>
        <v>-0.00612524761268252-0.000402734326206103i</v>
      </c>
      <c r="AA1922" t="str">
        <f t="shared" si="970"/>
        <v>0.0859681162359511-10.6863033572827i</v>
      </c>
      <c r="AB1922" t="str">
        <f t="shared" si="971"/>
        <v>0.88219697048009-0.28573562094771i</v>
      </c>
      <c r="AC1922" t="str">
        <f t="shared" si="972"/>
        <v>0.91466512043694-1.00928264167813i</v>
      </c>
      <c r="AD1922" t="str">
        <f t="shared" si="973"/>
        <v>0.590375794504973+0.339053511043417i</v>
      </c>
      <c r="AE1922" t="str">
        <f t="shared" si="974"/>
        <v>-0.00347964943855925-0.00231455130689867i</v>
      </c>
      <c r="AF1922" t="str">
        <f t="shared" si="975"/>
        <v>-14.6023934078758-1.87160946419734i</v>
      </c>
      <c r="AG1922" t="str">
        <f t="shared" si="976"/>
        <v>1.0132998154492-0.0227328290964902i</v>
      </c>
      <c r="AH1922" t="str">
        <f t="shared" si="977"/>
        <v>0.0449541209882283+0.0407899688589496i</v>
      </c>
      <c r="AI1922">
        <f t="shared" si="978"/>
        <v>-24.335985076143626</v>
      </c>
      <c r="AJ1922">
        <f t="shared" si="979"/>
        <v>42.219621391625161</v>
      </c>
      <c r="AK1922"/>
      <c r="AL1922"/>
      <c r="AM1922"/>
      <c r="AN1922"/>
    </row>
    <row r="1923" spans="1:40" x14ac:dyDescent="0.25">
      <c r="A1923"/>
      <c r="B1923">
        <f t="shared" si="980"/>
        <v>178900</v>
      </c>
      <c r="C1923" s="237" t="str">
        <f t="shared" si="948"/>
        <v>-2.38793248484937E-06+0.0136893374313466i</v>
      </c>
      <c r="D1923" s="208" t="str">
        <f t="shared" si="949"/>
        <v>-5.95702426448834+0.104951586973657i</v>
      </c>
      <c r="E1923" t="str">
        <f t="shared" si="950"/>
        <v>2870</v>
      </c>
      <c r="F1923" t="str">
        <f t="shared" si="951"/>
        <v>0.777000777000777</v>
      </c>
      <c r="G1923" t="str">
        <f t="shared" si="946"/>
        <v>0.777000777000777</v>
      </c>
      <c r="H1923" t="str">
        <f t="shared" si="952"/>
        <v>8.64588388109401+1.97564208169326i</v>
      </c>
      <c r="I1923" t="str">
        <f t="shared" si="953"/>
        <v>702.538657159017i</v>
      </c>
      <c r="J1923" t="str">
        <f t="shared" si="947"/>
        <v>-667.083580517064+153.692976949364i</v>
      </c>
      <c r="K1923" t="str">
        <f t="shared" si="954"/>
        <v>0.230410116635645-1.00006394985309i</v>
      </c>
      <c r="L1923" t="str">
        <f t="shared" si="955"/>
        <v>0.0171480713482344-0.0631898843652563i</v>
      </c>
      <c r="M1923" t="str">
        <f t="shared" si="956"/>
        <v>0.247558187983879-1.06325383421835i</v>
      </c>
      <c r="N1923" t="str">
        <f t="shared" si="957"/>
        <v>-1.83296538103226i</v>
      </c>
      <c r="O1923" t="str">
        <f t="shared" si="958"/>
        <v>-0.259176097769936-0.965830083578239i</v>
      </c>
      <c r="P1923" t="str">
        <f t="shared" si="959"/>
        <v>1.25917609776994+0.965830083578239i</v>
      </c>
      <c r="Q1923" t="str">
        <f t="shared" si="960"/>
        <v>-1.25917609776994+0.867135297454021i</v>
      </c>
      <c r="R1923" t="str">
        <f t="shared" si="961"/>
        <v>-0.320015275723335-0.987412822626171i</v>
      </c>
      <c r="S1923" t="str">
        <f t="shared" si="962"/>
        <v>0.189409292544432i</v>
      </c>
      <c r="T1923" t="str">
        <f t="shared" si="963"/>
        <v>0.187025164182924-0.0606138669781682i</v>
      </c>
      <c r="U1923" t="str">
        <f t="shared" si="964"/>
        <v>0.0000333333333333334-0.000630943801925461i</v>
      </c>
      <c r="V1923" t="str">
        <f t="shared" si="965"/>
        <v>6.66666666666667E-06-0.00630943801925461i</v>
      </c>
      <c r="W1923" t="str">
        <f t="shared" si="966"/>
        <v>0.0000276025734613886-0.000573712339636202i</v>
      </c>
      <c r="X1923" t="str">
        <f t="shared" si="967"/>
        <v>0.0000330675806149543-0.000573132486126333i</v>
      </c>
      <c r="Y1923" t="str">
        <f t="shared" si="968"/>
        <v>0.009+1.12406185145443i</v>
      </c>
      <c r="Z1923" t="str">
        <f t="shared" si="969"/>
        <v>-0.00611840147147009-0.000402388465254656i</v>
      </c>
      <c r="AA1923" t="str">
        <f t="shared" si="970"/>
        <v>0.0858718856306904-10.6803246982958i</v>
      </c>
      <c r="AB1923" t="str">
        <f t="shared" si="971"/>
        <v>0.882091564467971-0.285881212749164i</v>
      </c>
      <c r="AC1923" t="str">
        <f t="shared" si="972"/>
        <v>0.914404693749015-1.00865947305905i</v>
      </c>
      <c r="AD1923" t="str">
        <f t="shared" si="973"/>
        <v>0.590735263635322+0.33898503485998i</v>
      </c>
      <c r="AE1923" t="str">
        <f t="shared" si="974"/>
        <v>-0.00347795183835403-0.00231175159219967i</v>
      </c>
      <c r="AF1923" t="str">
        <f t="shared" si="975"/>
        <v>-14.6029081455824-1.8706904947196i</v>
      </c>
      <c r="AG1923" t="str">
        <f t="shared" si="976"/>
        <v>1.01328973600402-0.0227340892148169i</v>
      </c>
      <c r="AH1923" t="str">
        <f t="shared" si="977"/>
        <v>0.0449401047673762+0.0407446542538925i</v>
      </c>
      <c r="AI1923">
        <f t="shared" si="978"/>
        <v>-24.341828819837271</v>
      </c>
      <c r="AJ1923">
        <f t="shared" si="979"/>
        <v>42.196820239626547</v>
      </c>
      <c r="AK1923"/>
      <c r="AL1923"/>
      <c r="AM1923"/>
      <c r="AN1923"/>
    </row>
    <row r="1924" spans="1:40" x14ac:dyDescent="0.25">
      <c r="A1924"/>
      <c r="B1924">
        <f t="shared" si="980"/>
        <v>179000</v>
      </c>
      <c r="C1924" s="237" t="str">
        <f t="shared" si="948"/>
        <v>-2.38526514921581E-06+0.013681689757269i</v>
      </c>
      <c r="D1924" s="208" t="str">
        <f t="shared" si="949"/>
        <v>-5.95702424403877+0.104892954805729i</v>
      </c>
      <c r="E1924" t="str">
        <f t="shared" si="950"/>
        <v>2870</v>
      </c>
      <c r="F1924" t="str">
        <f t="shared" si="951"/>
        <v>0.777000777000777</v>
      </c>
      <c r="G1924" t="str">
        <f t="shared" si="946"/>
        <v>0.777000777000777</v>
      </c>
      <c r="H1924" t="str">
        <f t="shared" si="952"/>
        <v>8.64639784293611+1.97466531014577i</v>
      </c>
      <c r="I1924" t="str">
        <f t="shared" si="953"/>
        <v>702.931356240716i</v>
      </c>
      <c r="J1924" t="str">
        <f t="shared" si="947"/>
        <v>-667.830668611368+153.778886942069i</v>
      </c>
      <c r="K1924" t="str">
        <f t="shared" si="954"/>
        <v>0.23016497438353-0.99956002927357i</v>
      </c>
      <c r="L1924" t="str">
        <f t="shared" si="955"/>
        <v>0.0171302293281026-0.063159421903563i</v>
      </c>
      <c r="M1924" t="str">
        <f t="shared" si="956"/>
        <v>0.247295203711633-1.06271945117713i</v>
      </c>
      <c r="N1924" t="str">
        <f t="shared" si="957"/>
        <v>-1.83398995642692i</v>
      </c>
      <c r="O1924" t="str">
        <f t="shared" si="958"/>
        <v>-0.260165527300203-0.96556403122973i</v>
      </c>
      <c r="P1924" t="str">
        <f t="shared" si="959"/>
        <v>1.2601655273002+0.96556403122973i</v>
      </c>
      <c r="Q1924" t="str">
        <f t="shared" si="960"/>
        <v>-1.2601655273002+0.86842592519719i</v>
      </c>
      <c r="R1924" t="str">
        <f t="shared" si="961"/>
        <v>-0.319999351475268-0.986743199332829i</v>
      </c>
      <c r="S1924" t="str">
        <f t="shared" si="962"/>
        <v>0.189515166939371i</v>
      </c>
      <c r="T1924" t="str">
        <f t="shared" si="963"/>
        <v>0.18700280214785-0.0606447305153259i</v>
      </c>
      <c r="U1924" t="str">
        <f t="shared" si="964"/>
        <v>0.0000333333333333333-0.00063059131935455i</v>
      </c>
      <c r="V1924" t="str">
        <f t="shared" si="965"/>
        <v>6.66666666666667E-06-0.0063059131935455i</v>
      </c>
      <c r="W1924" t="str">
        <f t="shared" si="966"/>
        <v>0.0000276025726424908-0.000573391971956454i</v>
      </c>
      <c r="X1924" t="str">
        <f t="shared" si="967"/>
        <v>0.0000330614644399718-0.00057281250067393i</v>
      </c>
      <c r="Y1924" t="str">
        <f t="shared" si="968"/>
        <v>0.009+1.12469016998515i</v>
      </c>
      <c r="Z1924" t="str">
        <f t="shared" si="969"/>
        <v>-0.0061115668052541-0.000402043193147467i</v>
      </c>
      <c r="AA1924" t="str">
        <f t="shared" si="970"/>
        <v>0.0857758165957672-10.6743527282846i</v>
      </c>
      <c r="AB1924" t="str">
        <f t="shared" si="971"/>
        <v>0.881986095438767-0.286026778539177i</v>
      </c>
      <c r="AC1924" t="str">
        <f t="shared" si="972"/>
        <v>0.914144710031241-1.00803682975637i</v>
      </c>
      <c r="AD1924" t="str">
        <f t="shared" si="973"/>
        <v>0.591094696640697+0.338916193627294i</v>
      </c>
      <c r="AE1924" t="str">
        <f t="shared" si="974"/>
        <v>-0.00347625577805572-0.0023089545580256i</v>
      </c>
      <c r="AF1924" t="str">
        <f t="shared" si="975"/>
        <v>-14.6034220869749-1.86977235534004i</v>
      </c>
      <c r="AG1924" t="str">
        <f t="shared" si="976"/>
        <v>1.01327965370755-0.0227353465576729i</v>
      </c>
      <c r="AH1924" t="str">
        <f t="shared" si="977"/>
        <v>0.0449260934984408+0.0406993815563814i</v>
      </c>
      <c r="AI1924">
        <f t="shared" si="978"/>
        <v>-24.347670562124975</v>
      </c>
      <c r="AJ1924">
        <f t="shared" si="979"/>
        <v>42.174014592260747</v>
      </c>
      <c r="AK1924"/>
      <c r="AL1924"/>
      <c r="AM1924"/>
      <c r="AN1924"/>
    </row>
    <row r="1925" spans="1:40" x14ac:dyDescent="0.25">
      <c r="A1925"/>
      <c r="B1925">
        <f t="shared" si="980"/>
        <v>179100</v>
      </c>
      <c r="C1925" s="237" t="str">
        <f t="shared" si="948"/>
        <v>-2.38260228023352E-06+0.0136740506233069i</v>
      </c>
      <c r="D1925" s="208" t="str">
        <f t="shared" si="949"/>
        <v>-5.95702422362344+0.10483438811202i</v>
      </c>
      <c r="E1925" t="str">
        <f t="shared" si="950"/>
        <v>2870</v>
      </c>
      <c r="F1925" t="str">
        <f t="shared" si="951"/>
        <v>0.777000777000777</v>
      </c>
      <c r="G1925" t="str">
        <f t="shared" ref="G1925:G1988" si="981">IF($C$11=$C$7,$C$24,F1925)</f>
        <v>0.777000777000777</v>
      </c>
      <c r="H1925" t="str">
        <f t="shared" si="952"/>
        <v>8.64691101003623+1.97368943317674i</v>
      </c>
      <c r="I1925" t="str">
        <f t="shared" si="953"/>
        <v>703.324055322415i</v>
      </c>
      <c r="J1925" t="str">
        <f t="shared" ref="J1925:J1988" si="982">IMSUM(COMPLEX(0,2*PI()*B1925*$C$113*$C$112),COMPLEX(0,2*PI()*B1925*$C$113*$C$111),COMPLEX(0,2*PI()*B1925*$C$28*10^-12*$C$111),COMPLEX(-1*2*PI()*B1925*2*PI()*B1925*$C$113*$C$112*$C$28*10^-12*$C$111,0),COMPLEX(1,0))</f>
        <v>-668.578174189939+153.864796934774i</v>
      </c>
      <c r="K1925" t="str">
        <f t="shared" si="954"/>
        <v>0.22992021665579-0.999056585544046i</v>
      </c>
      <c r="L1925" t="str">
        <f t="shared" si="955"/>
        <v>0.0171124144581631-0.0631289860995155i</v>
      </c>
      <c r="M1925" t="str">
        <f t="shared" si="956"/>
        <v>0.247032631113953-1.06218557164356i</v>
      </c>
      <c r="N1925" t="str">
        <f t="shared" si="957"/>
        <v>-1.83501453182157i</v>
      </c>
      <c r="O1925" t="str">
        <f t="shared" si="958"/>
        <v>-0.261154683720489-0.965296965275895i</v>
      </c>
      <c r="P1925" t="str">
        <f t="shared" si="959"/>
        <v>1.26115468372049+0.965296965275895i</v>
      </c>
      <c r="Q1925" t="str">
        <f t="shared" si="960"/>
        <v>-1.26115468372049+0.869717566545675i</v>
      </c>
      <c r="R1925" t="str">
        <f t="shared" si="961"/>
        <v>-0.319983415901604-0.986074253334358i</v>
      </c>
      <c r="S1925" t="str">
        <f t="shared" si="962"/>
        <v>0.189621041334309i</v>
      </c>
      <c r="T1925" t="str">
        <f t="shared" si="963"/>
        <v>0.186980426750212-0.0606755885329714i</v>
      </c>
      <c r="U1925" t="str">
        <f t="shared" si="964"/>
        <v>0.0000333333333333333-0.000630239230399021i</v>
      </c>
      <c r="V1925" t="str">
        <f t="shared" si="965"/>
        <v>6.66666666666667E-06-0.00630239230399021i</v>
      </c>
      <c r="W1925" t="str">
        <f t="shared" si="966"/>
        <v>0.0000276025718231355-0.000573071962108862i</v>
      </c>
      <c r="X1925" t="str">
        <f t="shared" si="967"/>
        <v>0.0000330553585039076-0.000572492872529058i</v>
      </c>
      <c r="Y1925" t="str">
        <f t="shared" si="968"/>
        <v>0.009+1.12531848851586i</v>
      </c>
      <c r="Z1925" t="str">
        <f t="shared" si="969"/>
        <v>-0.00610474358840203-0.000401698508445877i</v>
      </c>
      <c r="AA1925" t="str">
        <f t="shared" si="970"/>
        <v>0.0856799087695021-10.6683874360252i</v>
      </c>
      <c r="AB1925" t="str">
        <f t="shared" si="971"/>
        <v>0.881880563385932-0.286172318296782i</v>
      </c>
      <c r="AC1925" t="str">
        <f t="shared" si="972"/>
        <v>0.913885168402852-1.00741471108226i</v>
      </c>
      <c r="AD1925" t="str">
        <f t="shared" si="973"/>
        <v>0.59145409316484+0.338846987339212i</v>
      </c>
      <c r="AE1925" t="str">
        <f t="shared" si="974"/>
        <v>-0.00347456125367665-0.00230616020044692i</v>
      </c>
      <c r="AF1925" t="str">
        <f t="shared" si="975"/>
        <v>-14.6039352336597-1.86885504506472i</v>
      </c>
      <c r="AG1925" t="str">
        <f t="shared" si="976"/>
        <v>1.01326956856425-0.0227366011159072i</v>
      </c>
      <c r="AH1925" t="str">
        <f t="shared" si="977"/>
        <v>0.0449120871605203+0.0406541507049415i</v>
      </c>
      <c r="AI1925">
        <f t="shared" si="978"/>
        <v>-24.353510306424262</v>
      </c>
      <c r="AJ1925">
        <f t="shared" si="979"/>
        <v>42.151204453770212</v>
      </c>
      <c r="AK1925"/>
      <c r="AL1925"/>
      <c r="AM1925"/>
      <c r="AN1925"/>
    </row>
    <row r="1926" spans="1:40" x14ac:dyDescent="0.25">
      <c r="A1926"/>
      <c r="B1926">
        <f t="shared" si="980"/>
        <v>179200</v>
      </c>
      <c r="C1926" s="237" t="str">
        <f t="shared" ref="C1926:C1989" si="983">IMPRODUCT(COMPLEX(-1,0),IMDIV(IMPRODUCT(G1926,COMPLEX($C$100+$C$101,0)),COMPLEX($C$100,2*PI()*B1926*$C$103*$C$102*(2*$C$100+$C$101))))</f>
        <v>-2.37994386793508E-06+0.0136664200151631i</v>
      </c>
      <c r="D1926" s="208" t="str">
        <f t="shared" ref="D1926:D1989" si="984">IMPRODUCT(COMPLEX($C$106,0),IMSUB(C1926,G1926))</f>
        <v>-5.95702420324228+0.104775886782917i</v>
      </c>
      <c r="E1926" t="str">
        <f t="shared" ref="E1926:E1989" si="985">IMDIV(COMPLEX($C$20*10^3,0),COMPLEX(1,2*PI()*B1926*$C$20*1000*$C$29*10^-12))</f>
        <v>2870</v>
      </c>
      <c r="F1926" t="str">
        <f t="shared" ref="F1926:F1989" si="986">IMDIV(COMPLEX($C$22*1000,0),IMSUM(COMPLEX($C$22*1000,0),E1926))</f>
        <v>0.777000777000777</v>
      </c>
      <c r="G1926" t="str">
        <f t="shared" si="981"/>
        <v>0.777000777000777</v>
      </c>
      <c r="H1926" t="str">
        <f t="shared" ref="H1926:H1989" si="987">IMPRODUCT(COMPLEX($C$108,0),IMPRODUCT(COMPLEX(-1,0),D1926),IMDIV(COMPLEX(0,2*PI()*B1926*$C$109*$C$110),COMPLEX(1,2*PI()*B1926*$C$109*$C$110)))</f>
        <v>8.64742338399678+1.97271444968387i</v>
      </c>
      <c r="I1926" t="str">
        <f t="shared" ref="I1926:I1989" si="988">COMPLEX(0,2*PI()*B1926*$C$113*$C$112*$C$114)</f>
        <v>703.716754404114i</v>
      </c>
      <c r="J1926" t="str">
        <f t="shared" si="982"/>
        <v>-669.326097252775+153.950706927479i</v>
      </c>
      <c r="K1926" t="str">
        <f t="shared" ref="K1926:K1989" si="989">IMDIV(I1926,J1926)</f>
        <v>0.229675842662654-0.998553618042514i</v>
      </c>
      <c r="L1926" t="str">
        <f t="shared" ref="L1926:L1989" si="990">IMDIV(COMPLEX($C$117,0),COMPLEX(1,2*PI()*B1926*$C$115*$C$116))</f>
        <v>0.0170946266848078-0.0630985769230099i</v>
      </c>
      <c r="M1926" t="str">
        <f t="shared" ref="M1926:M1989" si="991">IMSUM(K1926,L1926)</f>
        <v>0.246770469347462-1.06165219496552i</v>
      </c>
      <c r="N1926" t="str">
        <f t="shared" ref="N1926:N1989" si="992">COMPLEX(0,-2*PI()*B1926*$C$43)</f>
        <v>-1.83603910721622i</v>
      </c>
      <c r="O1926" t="str">
        <f t="shared" ref="O1926:O1989" si="993">IMEXP(N1926)</f>
        <v>-0.262143565992431-0.965028885997083i</v>
      </c>
      <c r="P1926" t="str">
        <f t="shared" ref="P1926:P1989" si="994">IMSUB(COMPLEX(1,0),O1926)</f>
        <v>1.26214356599243+0.965028885997083i</v>
      </c>
      <c r="Q1926" t="str">
        <f t="shared" ref="Q1926:Q1989" si="995">IMSUM(COMPLEX(0,2*PI()*B1926*$C$43),O1926,COMPLEX(-1,0))</f>
        <v>-1.26214356599243+0.871010221219137i</v>
      </c>
      <c r="R1926" t="str">
        <f t="shared" ref="R1926:R1989" si="996">IMDIV(P1926,Q1926)</f>
        <v>-0.319967468997841-0.985405983489583i</v>
      </c>
      <c r="S1926" t="str">
        <f t="shared" ref="S1926:S1989" si="997">IMDIV(COMPLEX(0,2*PI()*B1926*$C$123),COMPLEX($C$124,0))</f>
        <v>0.189726915729248i</v>
      </c>
      <c r="T1926" t="str">
        <f t="shared" ref="T1926:T1989" si="998">IMPRODUCT(R1926,S1926)</f>
        <v>0.186958037988625-0.0607064410266542i</v>
      </c>
      <c r="U1926" t="str">
        <f t="shared" ref="U1926:U1989" si="999">IMDIV(COMPLEX(1,2*PI()*B1926*$C$16*10^-3*$C$15*10^-6),COMPLEX(0,2*PI()*B1926*$C$15*10^-6))</f>
        <v>0.0000333333333333333-0.000629887534399915i</v>
      </c>
      <c r="V1926" t="str">
        <f t="shared" ref="V1926:V1989" si="1000">IMSUM(COMPLEX($C$18*10^-3,0),IMDIV(COMPLEX(1,0),COMPLEX(0,2*PI()*B1926*($C$17*1*10^-6))))</f>
        <v>6.66666666666667E-06-0.00629887534399915i</v>
      </c>
      <c r="W1926" t="str">
        <f t="shared" ref="W1926:W1989" si="1001">IMDIV(IMPRODUCT(U1926,V1926),IMSUM(U1926,V1926))</f>
        <v>0.0000276025710033226-0.000572752309494374i</v>
      </c>
      <c r="X1926" t="str">
        <f t="shared" ref="X1926:X1989" si="1002">IMDIV(IMPRODUCT(COMPLEX($C$19,0),W1926),IMSUM(COMPLEX($C$19,0),W1926))</f>
        <v>0.0000330492627839154-0.000572173601093757i</v>
      </c>
      <c r="Y1926" t="str">
        <f t="shared" ref="Y1926:Y1989" si="1003">COMPLEX($C$13*10^-3,2*PI()*B1926*$C$12*0.000001)</f>
        <v>0.009+1.12594680704658i</v>
      </c>
      <c r="Z1926" t="str">
        <f t="shared" ref="Z1926:Z1989" si="1004">IMPRODUCT(COMPLEX($C$6,0),IMDIV(X1926,IMSUM(X1926,Y1926)))</f>
        <v>-0.00609793179535238-0.000401354409715667i</v>
      </c>
      <c r="AA1926" t="str">
        <f t="shared" ref="AA1926:AA1989" si="1005">IMDIV(COMPLEX($C$6,0),IMSUM(X1926,Y1926))</f>
        <v>0.085584161791217-10.6624288103182i</v>
      </c>
      <c r="AB1926" t="str">
        <f t="shared" ref="AB1926:AB1989" si="1006">IMPRODUCT(COMPLEX($C$119,0),T1926)</f>
        <v>0.881774968302933-0.28631783200099i</v>
      </c>
      <c r="AC1926" t="str">
        <f t="shared" ref="AC1926:AC1989" si="1007">IMSUM(COMPLEX(1,0),IMPRODUCT(AB1926,M1926))</f>
        <v>0.913626067985338-1.00679311634989i</v>
      </c>
      <c r="AD1926" t="str">
        <f t="shared" ref="AD1926:AD1989" si="1008">IMDIV(AB1926,AC1926)</f>
        <v>0.591813452851438+0.338777415989913i</v>
      </c>
      <c r="AE1926" t="str">
        <f t="shared" ref="AE1926:AE1989" si="1009">IMPRODUCT(AD1926,AA1926,X1926)</f>
        <v>-0.00347286826124045-0.0023033685155432i</v>
      </c>
      <c r="AF1926" t="str">
        <f t="shared" ref="AF1926:AF1989" si="1010">IMSUB(D1926,H1926)</f>
        <v>-14.6044475872391-1.86793856290095i</v>
      </c>
      <c r="AG1926" t="str">
        <f t="shared" ref="AG1926:AG1989" si="1011">IMSUM(COMPLEX(1,0),IMPRODUCT(AD1926,AA1926,COMPLEX($C$127,0)))</f>
        <v>1.01325948057858-0.0227378528803855i</v>
      </c>
      <c r="AH1926" t="str">
        <f t="shared" ref="AH1926:AH1989" si="1012">IMDIV(IMPRODUCT(AE1926,AF1926),AG1926)</f>
        <v>0.0448980857327727+0.0406089616382374i</v>
      </c>
      <c r="AI1926">
        <f t="shared" ref="AI1926:AI1989" si="1013">20*LOG10(IMABS(AH1926))</f>
        <v>-24.359348056148299</v>
      </c>
      <c r="AJ1926">
        <f t="shared" ref="AJ1926:AJ1989" si="1014">IMARGUMENT(AH1926)*180/PI()</f>
        <v>42.12838982838641</v>
      </c>
      <c r="AK1926"/>
      <c r="AL1926"/>
      <c r="AM1926"/>
      <c r="AN1926"/>
    </row>
    <row r="1927" spans="1:40" x14ac:dyDescent="0.25">
      <c r="A1927"/>
      <c r="B1927">
        <f t="shared" si="980"/>
        <v>179300</v>
      </c>
      <c r="C1927" s="237" t="str">
        <f t="shared" si="983"/>
        <v>-0.0000023772899023808+0.0136587979185724i</v>
      </c>
      <c r="D1927" s="208" t="str">
        <f t="shared" si="984"/>
        <v>-5.95702418289521+0.104717450709055i</v>
      </c>
      <c r="E1927" t="str">
        <f t="shared" si="985"/>
        <v>2870</v>
      </c>
      <c r="F1927" t="str">
        <f t="shared" si="986"/>
        <v>0.777000777000777</v>
      </c>
      <c r="G1927" t="str">
        <f t="shared" si="981"/>
        <v>0.777000777000777</v>
      </c>
      <c r="H1927" t="str">
        <f t="shared" si="987"/>
        <v>8.64793496641621+1.97174035856635i</v>
      </c>
      <c r="I1927" t="str">
        <f t="shared" si="988"/>
        <v>704.109453485812i</v>
      </c>
      <c r="J1927" t="str">
        <f t="shared" si="982"/>
        <v>-670.074437799878+154.036616920184i</v>
      </c>
      <c r="K1927" t="str">
        <f t="shared" si="989"/>
        <v>0.22943185161634-0.998051126147912i</v>
      </c>
      <c r="L1927" t="str">
        <f t="shared" si="990"/>
        <v>0.0170768659545569-0.0630681943439744i</v>
      </c>
      <c r="M1927" t="str">
        <f t="shared" si="991"/>
        <v>0.246508717570897-1.06111932049189i</v>
      </c>
      <c r="N1927" t="str">
        <f t="shared" si="992"/>
        <v>-1.83706368261087i</v>
      </c>
      <c r="O1927" t="str">
        <f t="shared" si="993"/>
        <v>-0.263132173077947-0.964759793674714i</v>
      </c>
      <c r="P1927" t="str">
        <f t="shared" si="994"/>
        <v>1.26313217307795+0.964759793674714i</v>
      </c>
      <c r="Q1927" t="str">
        <f t="shared" si="995"/>
        <v>-1.26313217307795+0.872303888936156i</v>
      </c>
      <c r="R1927" t="str">
        <f t="shared" si="996"/>
        <v>-0.319951510759499-0.984738388659872i</v>
      </c>
      <c r="S1927" t="str">
        <f t="shared" si="997"/>
        <v>0.189832790124186i</v>
      </c>
      <c r="T1927" t="str">
        <f t="shared" si="998"/>
        <v>0.186935635861699-0.0607372879919242i</v>
      </c>
      <c r="U1927" t="str">
        <f t="shared" si="999"/>
        <v>0.0000333333333333334-0.000629536230699749i</v>
      </c>
      <c r="V1927" t="str">
        <f t="shared" si="1000"/>
        <v>6.66666666666667E-06-0.00629536230699749i</v>
      </c>
      <c r="W1927" t="str">
        <f t="shared" si="1001"/>
        <v>0.0000276025701830522-0.000572433013515278i</v>
      </c>
      <c r="X1927" t="str">
        <f t="shared" si="1002"/>
        <v>0.0000330431772572129-0.000571854685771412i</v>
      </c>
      <c r="Y1927" t="str">
        <f t="shared" si="1003"/>
        <v>0.009+1.1265751255773i</v>
      </c>
      <c r="Z1927" t="str">
        <f t="shared" si="1004"/>
        <v>-0.00609113140061544-0.000401010895527104i</v>
      </c>
      <c r="AA1927" t="str">
        <f t="shared" si="1005"/>
        <v>0.0854885753012529-10.6564768399896i</v>
      </c>
      <c r="AB1927" t="str">
        <f t="shared" si="1006"/>
        <v>0.881669310183215-0.286463319630813i</v>
      </c>
      <c r="AC1927" t="str">
        <f t="shared" si="1007"/>
        <v>0.913367407902382-1.00617204487346i</v>
      </c>
      <c r="AD1927" t="str">
        <f t="shared" si="1008"/>
        <v>0.59217277534411+0.3387074795739i</v>
      </c>
      <c r="AE1927" t="str">
        <f t="shared" si="1009"/>
        <v>-0.00347117679678244-0.00230057949940341i</v>
      </c>
      <c r="AF1927" t="str">
        <f t="shared" si="1010"/>
        <v>-14.6049591493114-1.8670229078573i</v>
      </c>
      <c r="AG1927" t="str">
        <f t="shared" si="1011"/>
        <v>1.013249389755-0.0227391018419923i</v>
      </c>
      <c r="AH1927" t="str">
        <f t="shared" si="1012"/>
        <v>0.0448840891944216+0.0405638142950777i</v>
      </c>
      <c r="AI1927">
        <f t="shared" si="1013"/>
        <v>-24.365183814704785</v>
      </c>
      <c r="AJ1927">
        <f t="shared" si="1014"/>
        <v>42.105570720329489</v>
      </c>
      <c r="AK1927"/>
      <c r="AL1927"/>
      <c r="AM1927"/>
      <c r="AN1927"/>
    </row>
    <row r="1928" spans="1:40" x14ac:dyDescent="0.25">
      <c r="A1928"/>
      <c r="B1928">
        <f t="shared" si="980"/>
        <v>179400</v>
      </c>
      <c r="C1928" s="237" t="str">
        <f t="shared" si="983"/>
        <v>-2.37464037365885E-06+0.0136511843193017i</v>
      </c>
      <c r="D1928" s="208" t="str">
        <f t="shared" si="984"/>
        <v>-5.95702416258216+0.104659079781313i</v>
      </c>
      <c r="E1928" t="str">
        <f t="shared" si="985"/>
        <v>2870</v>
      </c>
      <c r="F1928" t="str">
        <f t="shared" si="986"/>
        <v>0.777000777000777</v>
      </c>
      <c r="G1928" t="str">
        <f t="shared" si="981"/>
        <v>0.777000777000777</v>
      </c>
      <c r="H1928" t="str">
        <f t="shared" si="987"/>
        <v>8.64844575888907+1.97076715872485i</v>
      </c>
      <c r="I1928" t="str">
        <f t="shared" si="988"/>
        <v>704.502152567511i</v>
      </c>
      <c r="J1928" t="str">
        <f t="shared" si="982"/>
        <v>-670.823195831247+154.122526912889i</v>
      </c>
      <c r="K1928" t="str">
        <f t="shared" si="989"/>
        <v>0.22918824273105-0.997549109240129i</v>
      </c>
      <c r="L1928" t="str">
        <f t="shared" si="990"/>
        <v>0.0170591322140586-0.0630378383323692i</v>
      </c>
      <c r="M1928" t="str">
        <f t="shared" si="991"/>
        <v>0.246247374945109-1.0605869475725i</v>
      </c>
      <c r="N1928" t="str">
        <f t="shared" si="992"/>
        <v>-1.83808825800552i</v>
      </c>
      <c r="O1928" t="str">
        <f t="shared" si="993"/>
        <v>-0.264120503939241-0.964489688591268i</v>
      </c>
      <c r="P1928" t="str">
        <f t="shared" si="994"/>
        <v>1.26412050393924+0.964489688591268i</v>
      </c>
      <c r="Q1928" t="str">
        <f t="shared" si="995"/>
        <v>-1.26412050393924+0.873598569414252i</v>
      </c>
      <c r="R1928" t="str">
        <f t="shared" si="996"/>
        <v>-0.319935541182073-0.984071467709136i</v>
      </c>
      <c r="S1928" t="str">
        <f t="shared" si="997"/>
        <v>0.189938664519124i</v>
      </c>
      <c r="T1928" t="str">
        <f t="shared" si="998"/>
        <v>0.186913220368048-0.0607681294243261i</v>
      </c>
      <c r="U1928" t="str">
        <f t="shared" si="999"/>
        <v>0.0000333333333333332-0.0006291853186425i</v>
      </c>
      <c r="V1928" t="str">
        <f t="shared" si="1000"/>
        <v>6.66666666666667E-06-0.00629185318642504i</v>
      </c>
      <c r="W1928" t="str">
        <f t="shared" si="1001"/>
        <v>0.0000276025693623242-0.000572114073575191i</v>
      </c>
      <c r="X1928" t="str">
        <f t="shared" si="1002"/>
        <v>0.0000330371019010817-0.000571536125966728i</v>
      </c>
      <c r="Y1928" t="str">
        <f t="shared" si="1003"/>
        <v>0.009+1.12720344410802i</v>
      </c>
      <c r="Z1928" t="str">
        <f t="shared" si="1004"/>
        <v>-0.0060843423787723-0.000400667964454892i</v>
      </c>
      <c r="AA1928" t="str">
        <f t="shared" si="1005"/>
        <v>0.0853931489409513-10.6505315138905i</v>
      </c>
      <c r="AB1928" t="str">
        <f t="shared" si="1006"/>
        <v>0.88156358902024-0.286608781165236i</v>
      </c>
      <c r="AC1928" t="str">
        <f t="shared" si="1007"/>
        <v>0.913109187279911-1.00555149596819i</v>
      </c>
      <c r="AD1928" t="str">
        <f t="shared" si="1008"/>
        <v>0.592532060286407+0.338637178086004i</v>
      </c>
      <c r="AE1928" t="str">
        <f t="shared" si="1009"/>
        <v>-0.00346948685634939-0.00229779314812576i</v>
      </c>
      <c r="AF1928" t="str">
        <f t="shared" si="1010"/>
        <v>-14.6054699214712-1.86610807894354i</v>
      </c>
      <c r="AG1928" t="str">
        <f t="shared" si="1011"/>
        <v>1.01323929609795-0.0227403479916299i</v>
      </c>
      <c r="AH1928" t="str">
        <f t="shared" si="1012"/>
        <v>0.0448700975247548+0.0405187086144139i</v>
      </c>
      <c r="AI1928">
        <f t="shared" si="1013"/>
        <v>-24.371017585496165</v>
      </c>
      <c r="AJ1928">
        <f t="shared" si="1014"/>
        <v>42.082747133808589</v>
      </c>
      <c r="AK1928"/>
      <c r="AL1928"/>
      <c r="AM1928"/>
      <c r="AN1928"/>
    </row>
    <row r="1929" spans="1:40" x14ac:dyDescent="0.25">
      <c r="A1929"/>
      <c r="B1929">
        <f t="shared" si="980"/>
        <v>179500</v>
      </c>
      <c r="C1929" s="237" t="str">
        <f t="shared" si="983"/>
        <v>-2.37199527188483E-06+0.0136435792031491i</v>
      </c>
      <c r="D1929" s="208" t="str">
        <f t="shared" si="984"/>
        <v>-5.95702414230305+0.10460077389081i</v>
      </c>
      <c r="E1929" t="str">
        <f t="shared" si="985"/>
        <v>2870</v>
      </c>
      <c r="F1929" t="str">
        <f t="shared" si="986"/>
        <v>0.777000777000777</v>
      </c>
      <c r="G1929" t="str">
        <f t="shared" si="981"/>
        <v>0.777000777000777</v>
      </c>
      <c r="H1929" t="str">
        <f t="shared" si="987"/>
        <v>8.64895576300595+1.96979484906153i</v>
      </c>
      <c r="I1929" t="str">
        <f t="shared" si="988"/>
        <v>704.89485164921i</v>
      </c>
      <c r="J1929" t="str">
        <f t="shared" si="982"/>
        <v>-671.572371346882+154.208436905594i</v>
      </c>
      <c r="K1929" t="str">
        <f t="shared" si="989"/>
        <v>0.22894501522296-0.997047566699989i</v>
      </c>
      <c r="L1929" t="str">
        <f t="shared" si="990"/>
        <v>0.0170414254100887-0.0630075088581874i</v>
      </c>
      <c r="M1929" t="str">
        <f t="shared" si="991"/>
        <v>0.245986440633049-1.06005507555818i</v>
      </c>
      <c r="N1929" t="str">
        <f t="shared" si="992"/>
        <v>-1.83911283340017i</v>
      </c>
      <c r="O1929" t="str">
        <f t="shared" si="993"/>
        <v>-0.265108557538809-0.964218571030289i</v>
      </c>
      <c r="P1929" t="str">
        <f t="shared" si="994"/>
        <v>1.26510855753881+0.964218571030289i</v>
      </c>
      <c r="Q1929" t="str">
        <f t="shared" si="995"/>
        <v>-1.26510855753881+0.874894262369881i</v>
      </c>
      <c r="R1929" t="str">
        <f t="shared" si="996"/>
        <v>-0.319919560261073-0.983405219503806i</v>
      </c>
      <c r="S1929" t="str">
        <f t="shared" si="997"/>
        <v>0.190044538914063i</v>
      </c>
      <c r="T1929" t="str">
        <f t="shared" si="998"/>
        <v>0.186890791506284-0.0607989653194054i</v>
      </c>
      <c r="U1929" t="str">
        <f t="shared" si="999"/>
        <v>0.0000333333333333333-0.000628834797573619i</v>
      </c>
      <c r="V1929" t="str">
        <f t="shared" si="1000"/>
        <v>6.66666666666667E-06-0.00628834797573619i</v>
      </c>
      <c r="W1929" t="str">
        <f t="shared" si="1001"/>
        <v>0.0000276025685411386-0.000571795489079065i</v>
      </c>
      <c r="X1929" t="str">
        <f t="shared" si="1002"/>
        <v>0.0000330310366928662-0.000571217921085744i</v>
      </c>
      <c r="Y1929" t="str">
        <f t="shared" si="1003"/>
        <v>0.009+1.12783176263874i</v>
      </c>
      <c r="Z1929" t="str">
        <f t="shared" si="1004"/>
        <v>-0.00607756470447491-0.000400325615078152i</v>
      </c>
      <c r="AA1929" t="str">
        <f t="shared" si="1005"/>
        <v>0.085297882352655-10.6445928208965i</v>
      </c>
      <c r="AB1929" t="str">
        <f t="shared" si="1006"/>
        <v>0.881457804807463-0.286754216583251i</v>
      </c>
      <c r="AC1929" t="str">
        <f t="shared" si="1007"/>
        <v>0.912851405246024-1.00493146895036i</v>
      </c>
      <c r="AD1929" t="str">
        <f t="shared" si="1008"/>
        <v>0.592891307321808+0.338566511521399i</v>
      </c>
      <c r="AE1929" t="str">
        <f t="shared" si="1009"/>
        <v>-0.00346779843599934-0.00229500945781775i</v>
      </c>
      <c r="AF1929" t="str">
        <f t="shared" si="1010"/>
        <v>-14.605979905309-1.86519407517072i</v>
      </c>
      <c r="AG1929" t="str">
        <f t="shared" si="1011"/>
        <v>1.01322919961192-0.0227415913202173i</v>
      </c>
      <c r="AH1929" t="str">
        <f t="shared" si="1012"/>
        <v>0.0448561107031176+0.0404736445353372i</v>
      </c>
      <c r="AI1929">
        <f t="shared" si="1013"/>
        <v>-24.376849371920581</v>
      </c>
      <c r="AJ1929">
        <f t="shared" si="1014"/>
        <v>42.05991907302402</v>
      </c>
      <c r="AK1929"/>
      <c r="AL1929"/>
      <c r="AM1929"/>
      <c r="AN1929"/>
    </row>
    <row r="1930" spans="1:40" x14ac:dyDescent="0.25">
      <c r="A1930"/>
      <c r="B1930">
        <f t="shared" si="980"/>
        <v>179600</v>
      </c>
      <c r="C1930" s="237" t="str">
        <f t="shared" si="983"/>
        <v>-2.36935458720192E-06+0.0136359825559448i</v>
      </c>
      <c r="D1930" s="208" t="str">
        <f t="shared" si="984"/>
        <v>-5.95702412205779+0.10454253292891i</v>
      </c>
      <c r="E1930" t="str">
        <f t="shared" si="985"/>
        <v>2870</v>
      </c>
      <c r="F1930" t="str">
        <f t="shared" si="986"/>
        <v>0.777000777000777</v>
      </c>
      <c r="G1930" t="str">
        <f t="shared" si="981"/>
        <v>0.777000777000777</v>
      </c>
      <c r="H1930" t="str">
        <f t="shared" si="987"/>
        <v>8.64946498035352+1.96882342848003i</v>
      </c>
      <c r="I1930" t="str">
        <f t="shared" si="988"/>
        <v>705.287550730909i</v>
      </c>
      <c r="J1930" t="str">
        <f t="shared" si="982"/>
        <v>-672.321964346783+154.2943468983i</v>
      </c>
      <c r="K1930" t="str">
        <f t="shared" si="989"/>
        <v>0.228702168310222-0.996546497909256i</v>
      </c>
      <c r="L1930" t="str">
        <f t="shared" si="990"/>
        <v>0.0170237454895506-0.0629772058914546i</v>
      </c>
      <c r="M1930" t="str">
        <f t="shared" si="991"/>
        <v>0.245725913799773-1.05952370380071i</v>
      </c>
      <c r="N1930" t="str">
        <f t="shared" si="992"/>
        <v>-1.84013740879483i</v>
      </c>
      <c r="O1930" t="str">
        <f t="shared" si="993"/>
        <v>-0.266096332839446-0.963946441276381i</v>
      </c>
      <c r="P1930" t="str">
        <f t="shared" si="994"/>
        <v>1.26609633283945+0.963946441276381i</v>
      </c>
      <c r="Q1930" t="str">
        <f t="shared" si="995"/>
        <v>-1.26609633283945+0.876190967518449i</v>
      </c>
      <c r="R1930" t="str">
        <f t="shared" si="996"/>
        <v>-0.319903567991994-0.982739642912834i</v>
      </c>
      <c r="S1930" t="str">
        <f t="shared" si="997"/>
        <v>0.190150413309i</v>
      </c>
      <c r="T1930" t="str">
        <f t="shared" si="998"/>
        <v>0.186868349275014-0.0608297956727014i</v>
      </c>
      <c r="U1930" t="str">
        <f t="shared" si="999"/>
        <v>0.0000333333333333333-0.000628484666840004i</v>
      </c>
      <c r="V1930" t="str">
        <f t="shared" si="1000"/>
        <v>6.66666666666667E-06-0.00628484666840004i</v>
      </c>
      <c r="W1930" t="str">
        <f t="shared" si="1001"/>
        <v>0.0000276025677194956-0.000571477259433175i</v>
      </c>
      <c r="X1930" t="str">
        <f t="shared" si="1002"/>
        <v>0.0000330249816099739-0.00057090007053582i</v>
      </c>
      <c r="Y1930" t="str">
        <f t="shared" si="1003"/>
        <v>0.009+1.12846008116945i</v>
      </c>
      <c r="Z1930" t="str">
        <f t="shared" si="1004"/>
        <v>-0.00607079835244594-0.000399983845980419i</v>
      </c>
      <c r="AA1930" t="str">
        <f t="shared" si="1005"/>
        <v>0.0852027751797085-10.6386607499084i</v>
      </c>
      <c r="AB1930" t="str">
        <f t="shared" si="1006"/>
        <v>0.881351957538313-0.286899625863819i</v>
      </c>
      <c r="AC1930" t="str">
        <f t="shared" si="1007"/>
        <v>0.912594060931049-1.0043119631372i</v>
      </c>
      <c r="AD1930" t="str">
        <f t="shared" si="1008"/>
        <v>0.593250516093737+0.338495479875557i</v>
      </c>
      <c r="AE1930" t="str">
        <f t="shared" si="1009"/>
        <v>-0.00346611153180195-0.00229222842459597i</v>
      </c>
      <c r="AF1930" t="str">
        <f t="shared" si="1010"/>
        <v>-14.6064891024113-1.86428089555112i</v>
      </c>
      <c r="AG1930" t="str">
        <f t="shared" si="1011"/>
        <v>1.01321910030136-0.0227428318186925i</v>
      </c>
      <c r="AH1930" t="str">
        <f t="shared" si="1012"/>
        <v>0.044842128708923+0.0404286219970803i</v>
      </c>
      <c r="AI1930">
        <f t="shared" si="1013"/>
        <v>-24.38267917737058</v>
      </c>
      <c r="AJ1930">
        <f t="shared" si="1014"/>
        <v>42.037086542162264</v>
      </c>
      <c r="AK1930"/>
      <c r="AL1930"/>
      <c r="AM1930"/>
      <c r="AN1930"/>
    </row>
    <row r="1931" spans="1:40" x14ac:dyDescent="0.25">
      <c r="A1931"/>
      <c r="B1931">
        <f t="shared" si="980"/>
        <v>179700</v>
      </c>
      <c r="C1931" s="237" t="str">
        <f t="shared" si="983"/>
        <v>-2.36671830978068E-06+0.01362839436355i</v>
      </c>
      <c r="D1931" s="208" t="str">
        <f t="shared" si="984"/>
        <v>-5.95702410184634+0.104484356787217i</v>
      </c>
      <c r="E1931" t="str">
        <f t="shared" si="985"/>
        <v>2870</v>
      </c>
      <c r="F1931" t="str">
        <f t="shared" si="986"/>
        <v>0.777000777000777</v>
      </c>
      <c r="G1931" t="str">
        <f t="shared" si="981"/>
        <v>0.777000777000777</v>
      </c>
      <c r="H1931" t="str">
        <f t="shared" si="987"/>
        <v>8.64997341251465+1.96785289588548i</v>
      </c>
      <c r="I1931" t="str">
        <f t="shared" si="988"/>
        <v>705.680249812607i</v>
      </c>
      <c r="J1931" t="str">
        <f t="shared" si="982"/>
        <v>-673.07197483095+154.380256891004i</v>
      </c>
      <c r="K1931" t="str">
        <f t="shared" si="989"/>
        <v>0.228459701212944-0.996045902250636i</v>
      </c>
      <c r="L1931" t="str">
        <f t="shared" si="990"/>
        <v>0.0170060923994742-0.0629469294022282i</v>
      </c>
      <c r="M1931" t="str">
        <f t="shared" si="991"/>
        <v>0.245465793612418-1.05899283165286i</v>
      </c>
      <c r="N1931" t="str">
        <f t="shared" si="992"/>
        <v>-1.84116198418948i</v>
      </c>
      <c r="O1931" t="str">
        <f t="shared" si="993"/>
        <v>-0.267083828804211-0.963673299615219i</v>
      </c>
      <c r="P1931" t="str">
        <f t="shared" si="994"/>
        <v>1.26708382880421+0.963673299615219i</v>
      </c>
      <c r="Q1931" t="str">
        <f t="shared" si="995"/>
        <v>-1.26708382880421+0.877488684574261i</v>
      </c>
      <c r="R1931" t="str">
        <f t="shared" si="996"/>
        <v>-0.319887564370322-0.982074736807708i</v>
      </c>
      <c r="S1931" t="str">
        <f t="shared" si="997"/>
        <v>0.190256287703938i</v>
      </c>
      <c r="T1931" t="str">
        <f t="shared" si="998"/>
        <v>0.186845893672856-0.060860620479752i</v>
      </c>
      <c r="U1931" t="str">
        <f t="shared" si="999"/>
        <v>0.0000333333333333334-0.000628134925790011i</v>
      </c>
      <c r="V1931" t="str">
        <f t="shared" si="1000"/>
        <v>6.66666666666667E-06-0.00628134925790011i</v>
      </c>
      <c r="W1931" t="str">
        <f t="shared" si="1001"/>
        <v>0.000027602566897395-0.000571159384045113i</v>
      </c>
      <c r="X1931" t="str">
        <f t="shared" si="1002"/>
        <v>0.000033018936629875-0.000570582573725628i</v>
      </c>
      <c r="Y1931" t="str">
        <f t="shared" si="1003"/>
        <v>0.009+1.12908839970017i</v>
      </c>
      <c r="Z1931" t="str">
        <f t="shared" si="1004"/>
        <v>-0.00606404329747816-0.000399642655749611i</v>
      </c>
      <c r="AA1931" t="str">
        <f t="shared" si="1005"/>
        <v>0.0851078270664468-10.6327352898515i</v>
      </c>
      <c r="AB1931" t="str">
        <f t="shared" si="1006"/>
        <v>0.881246047206272-0.287045008985895i</v>
      </c>
      <c r="AC1931" t="str">
        <f t="shared" si="1007"/>
        <v>0.9123371534675-1.00369297784707i</v>
      </c>
      <c r="AD1931" t="str">
        <f t="shared" si="1008"/>
        <v>0.593609686245527+0.338424083144326i</v>
      </c>
      <c r="AE1931" t="str">
        <f t="shared" si="1009"/>
        <v>-0.00346442613983788-0.0022894500445864i</v>
      </c>
      <c r="AF1931" t="str">
        <f t="shared" si="1010"/>
        <v>-14.606997514361-1.86336853909826i</v>
      </c>
      <c r="AG1931" t="str">
        <f t="shared" si="1011"/>
        <v>1.01320899817075-0.0227440694780096i</v>
      </c>
      <c r="AH1931" t="str">
        <f t="shared" si="1012"/>
        <v>0.0448281515216403+0.040383640939018i</v>
      </c>
      <c r="AI1931">
        <f t="shared" si="1013"/>
        <v>-24.388507005234224</v>
      </c>
      <c r="AJ1931">
        <f t="shared" si="1014"/>
        <v>42.014249545403736</v>
      </c>
      <c r="AK1931"/>
      <c r="AL1931"/>
      <c r="AM1931"/>
      <c r="AN1931"/>
    </row>
    <row r="1932" spans="1:40" x14ac:dyDescent="0.25">
      <c r="A1932"/>
      <c r="B1932">
        <f t="shared" si="980"/>
        <v>179800</v>
      </c>
      <c r="C1932" s="237" t="str">
        <f t="shared" si="983"/>
        <v>-0.0000023640864298191+0.013620814611858i</v>
      </c>
      <c r="D1932" s="208" t="str">
        <f t="shared" si="984"/>
        <v>-5.95702408166859+0.104426245357578i</v>
      </c>
      <c r="E1932" t="str">
        <f t="shared" si="985"/>
        <v>2870</v>
      </c>
      <c r="F1932" t="str">
        <f t="shared" si="986"/>
        <v>0.777000777000777</v>
      </c>
      <c r="G1932" t="str">
        <f t="shared" si="981"/>
        <v>0.777000777000777</v>
      </c>
      <c r="H1932" t="str">
        <f t="shared" si="987"/>
        <v>8.6504810610682+1.96688325018449i</v>
      </c>
      <c r="I1932" t="str">
        <f t="shared" si="988"/>
        <v>706.072948894306i</v>
      </c>
      <c r="J1932" t="str">
        <f t="shared" si="982"/>
        <v>-673.822402799384+154.466166883709i</v>
      </c>
      <c r="K1932" t="str">
        <f t="shared" si="989"/>
        <v>0.228217613153205-0.995545779107769i</v>
      </c>
      <c r="L1932" t="str">
        <f t="shared" si="990"/>
        <v>0.0169884660870164-0.0629166793605988i</v>
      </c>
      <c r="M1932" t="str">
        <f t="shared" si="991"/>
        <v>0.245206079240221-1.05846245846837i</v>
      </c>
      <c r="N1932" t="str">
        <f t="shared" si="992"/>
        <v>-1.84218655958413i</v>
      </c>
      <c r="O1932" t="str">
        <f t="shared" si="993"/>
        <v>-0.268071044396486-0.963399146333532i</v>
      </c>
      <c r="P1932" t="str">
        <f t="shared" si="994"/>
        <v>1.26807104439649+0.963399146333532i</v>
      </c>
      <c r="Q1932" t="str">
        <f t="shared" si="995"/>
        <v>-1.26807104439649+0.878787413250598i</v>
      </c>
      <c r="R1932" t="str">
        <f t="shared" si="996"/>
        <v>-0.319871549391562-0.981410500062396i</v>
      </c>
      <c r="S1932" t="str">
        <f t="shared" si="997"/>
        <v>0.190362162098876i</v>
      </c>
      <c r="T1932" t="str">
        <f t="shared" si="998"/>
        <v>0.186823424698417-0.0608914397360951i</v>
      </c>
      <c r="U1932" t="str">
        <f t="shared" si="999"/>
        <v>0.0000333333333333334-0.000627785573773443i</v>
      </c>
      <c r="V1932" t="str">
        <f t="shared" si="1000"/>
        <v>6.66666666666667E-06-0.00627785573773443i</v>
      </c>
      <c r="W1932" t="str">
        <f t="shared" si="1001"/>
        <v>0.0000276025660748369-0.000570841862323795i</v>
      </c>
      <c r="X1932" t="str">
        <f t="shared" si="1002"/>
        <v>0.0000330129017301027-0.000570265430065164i</v>
      </c>
      <c r="Y1932" t="str">
        <f t="shared" si="1003"/>
        <v>0.009+1.12971671823089i</v>
      </c>
      <c r="Z1932" t="str">
        <f t="shared" si="1004"/>
        <v>-0.00605729951443469-0.000399302042978032i</v>
      </c>
      <c r="AA1932" t="str">
        <f t="shared" si="1005"/>
        <v>0.0850130376582007-10.6268164296759i</v>
      </c>
      <c r="AB1932" t="str">
        <f t="shared" si="1006"/>
        <v>0.88114007380477-0.287190365928434i</v>
      </c>
      <c r="AC1932" t="str">
        <f t="shared" si="1007"/>
        <v>0.912080681990066-1.00307451239927i</v>
      </c>
      <c r="AD1932" t="str">
        <f t="shared" si="1008"/>
        <v>0.593968817420469+0.338352321323844i</v>
      </c>
      <c r="AE1932" t="str">
        <f t="shared" si="1009"/>
        <v>-0.00346274225619938-0.00228667431392401i</v>
      </c>
      <c r="AF1932" t="str">
        <f t="shared" si="1010"/>
        <v>-14.6075051427368-1.86245700482691i</v>
      </c>
      <c r="AG1932" t="str">
        <f t="shared" si="1011"/>
        <v>1.01319889322456-0.0227453042891413i</v>
      </c>
      <c r="AH1932" t="str">
        <f t="shared" si="1012"/>
        <v>0.0448141791208047+0.0403387013006637i</v>
      </c>
      <c r="AI1932">
        <f t="shared" si="1013"/>
        <v>-24.394332858894359</v>
      </c>
      <c r="AJ1932">
        <f t="shared" si="1014"/>
        <v>41.991408086914483</v>
      </c>
      <c r="AK1932"/>
      <c r="AL1932"/>
      <c r="AM1932"/>
      <c r="AN1932"/>
    </row>
    <row r="1933" spans="1:40" x14ac:dyDescent="0.25">
      <c r="A1933"/>
      <c r="B1933">
        <f t="shared" si="980"/>
        <v>179900</v>
      </c>
      <c r="C1933" s="237" t="str">
        <f t="shared" si="983"/>
        <v>-2.36145893754229E-06+0.0136132432867931i</v>
      </c>
      <c r="D1933" s="208" t="str">
        <f t="shared" si="984"/>
        <v>-5.95702406152448+0.10436819853208i</v>
      </c>
      <c r="E1933" t="str">
        <f t="shared" si="985"/>
        <v>2870</v>
      </c>
      <c r="F1933" t="str">
        <f t="shared" si="986"/>
        <v>0.777000777000777</v>
      </c>
      <c r="G1933" t="str">
        <f t="shared" si="981"/>
        <v>0.777000777000777</v>
      </c>
      <c r="H1933" t="str">
        <f t="shared" si="987"/>
        <v>8.65098792758923+1.96591449028511i</v>
      </c>
      <c r="I1933" t="str">
        <f t="shared" si="988"/>
        <v>706.465647976005i</v>
      </c>
      <c r="J1933" t="str">
        <f t="shared" si="982"/>
        <v>-674.573248252083+154.552076876415i</v>
      </c>
      <c r="K1933" t="str">
        <f t="shared" si="989"/>
        <v>0.227975903355032-0.995046127865233i</v>
      </c>
      <c r="L1933" t="str">
        <f t="shared" si="990"/>
        <v>0.01697086649946-0.0628864557366888i</v>
      </c>
      <c r="M1933" t="str">
        <f t="shared" si="991"/>
        <v>0.244946769854492-1.05793258360192i</v>
      </c>
      <c r="N1933" t="str">
        <f t="shared" si="992"/>
        <v>-1.84321113497878i</v>
      </c>
      <c r="O1933" t="str">
        <f t="shared" si="993"/>
        <v>-0.269057978579936-0.963123981719113i</v>
      </c>
      <c r="P1933" t="str">
        <f t="shared" si="994"/>
        <v>1.26905797857994+0.963123981719113i</v>
      </c>
      <c r="Q1933" t="str">
        <f t="shared" si="995"/>
        <v>-1.26905797857994+0.880087153259667i</v>
      </c>
      <c r="R1933" t="str">
        <f t="shared" si="996"/>
        <v>-0.319855523051188-0.980746931553383i</v>
      </c>
      <c r="S1933" t="str">
        <f t="shared" si="997"/>
        <v>0.190468036493815i</v>
      </c>
      <c r="T1933" t="str">
        <f t="shared" si="998"/>
        <v>0.186800942350307-0.060922253437262i</v>
      </c>
      <c r="U1933" t="str">
        <f t="shared" si="999"/>
        <v>0.0000333333333333333-0.000627436610141548i</v>
      </c>
      <c r="V1933" t="str">
        <f t="shared" si="1000"/>
        <v>6.66666666666667E-06-0.00627436610141548i</v>
      </c>
      <c r="W1933" t="str">
        <f t="shared" si="1001"/>
        <v>0.000027602565251821-0.000570524693679443i</v>
      </c>
      <c r="X1933" t="str">
        <f t="shared" si="1002"/>
        <v>0.0000330068768882521-0.000569948638965723i</v>
      </c>
      <c r="Y1933" t="str">
        <f t="shared" si="1003"/>
        <v>0.009+1.13034503676161i</v>
      </c>
      <c r="Z1933" t="str">
        <f t="shared" si="1004"/>
        <v>-0.00605056697824837-0.000398962006262336i</v>
      </c>
      <c r="AA1933" t="str">
        <f t="shared" si="1005"/>
        <v>0.0849184066012879-10.6209041583564i</v>
      </c>
      <c r="AB1933" t="str">
        <f t="shared" si="1006"/>
        <v>0.881034037327251-0.287335696670359i</v>
      </c>
      <c r="AC1933" t="str">
        <f t="shared" si="1007"/>
        <v>0.911824645635642-1.00245656611414i</v>
      </c>
      <c r="AD1933" t="str">
        <f t="shared" si="1008"/>
        <v>0.594327909261772+0.33828019441059i</v>
      </c>
      <c r="AE1933" t="str">
        <f t="shared" si="1009"/>
        <v>-0.00346105987698982-0.00228390122875294i</v>
      </c>
      <c r="AF1933" t="str">
        <f t="shared" si="1010"/>
        <v>-14.6080119891137-1.86154629175303i</v>
      </c>
      <c r="AG1933" t="str">
        <f t="shared" si="1011"/>
        <v>1.01318878546726-0.0227465362430776i</v>
      </c>
      <c r="AH1933" t="str">
        <f t="shared" si="1012"/>
        <v>0.0448002114860117+0.0402938030216713i</v>
      </c>
      <c r="AI1933">
        <f t="shared" si="1013"/>
        <v>-24.400156741728974</v>
      </c>
      <c r="AJ1933">
        <f t="shared" si="1014"/>
        <v>41.9685621708512</v>
      </c>
      <c r="AK1933"/>
      <c r="AL1933"/>
      <c r="AM1933"/>
      <c r="AN1933"/>
    </row>
    <row r="1934" spans="1:40" x14ac:dyDescent="0.25">
      <c r="A1934"/>
      <c r="B1934">
        <f t="shared" si="980"/>
        <v>180000</v>
      </c>
      <c r="C1934" s="237" t="str">
        <f t="shared" si="983"/>
        <v>-2.35883582320256E-06+0.0136056803743108i</v>
      </c>
      <c r="D1934" s="208" t="str">
        <f t="shared" si="984"/>
        <v>-5.95702404141394+0.10431021620305i</v>
      </c>
      <c r="E1934" t="str">
        <f t="shared" si="985"/>
        <v>2870</v>
      </c>
      <c r="F1934" t="str">
        <f t="shared" si="986"/>
        <v>0.777000777000777</v>
      </c>
      <c r="G1934" t="str">
        <f t="shared" si="981"/>
        <v>0.777000777000777</v>
      </c>
      <c r="H1934" t="str">
        <f t="shared" si="987"/>
        <v>8.65149401364893+1.96494661509695i</v>
      </c>
      <c r="I1934" t="str">
        <f t="shared" si="988"/>
        <v>706.858347057703i</v>
      </c>
      <c r="J1934" t="str">
        <f t="shared" si="982"/>
        <v>-675.324511189049+154.63798686912i</v>
      </c>
      <c r="K1934" t="str">
        <f t="shared" si="989"/>
        <v>0.227734571044395-0.99454694790854i</v>
      </c>
      <c r="L1934" t="str">
        <f t="shared" si="990"/>
        <v>0.016953293584214-0.0628562585006533i</v>
      </c>
      <c r="M1934" t="str">
        <f t="shared" si="991"/>
        <v>0.244687864628609-1.05740320640919i</v>
      </c>
      <c r="N1934" t="str">
        <f t="shared" si="992"/>
        <v>-1.84423571037343i</v>
      </c>
      <c r="O1934" t="str">
        <f t="shared" si="993"/>
        <v>-0.270044630318522-0.962847806060819i</v>
      </c>
      <c r="P1934" t="str">
        <f t="shared" si="994"/>
        <v>1.27004463031852+0.962847806060819i</v>
      </c>
      <c r="Q1934" t="str">
        <f t="shared" si="995"/>
        <v>-1.27004463031852+0.881387904312611i</v>
      </c>
      <c r="R1934" t="str">
        <f t="shared" si="996"/>
        <v>-0.319839485344682-0.980084030159646i</v>
      </c>
      <c r="S1934" t="str">
        <f t="shared" si="997"/>
        <v>0.190573910888753i</v>
      </c>
      <c r="T1934" t="str">
        <f t="shared" si="998"/>
        <v>0.186778446627134-0.060953061578782i</v>
      </c>
      <c r="U1934" t="str">
        <f t="shared" si="999"/>
        <v>0.0000333333333333333-0.000627088034247026i</v>
      </c>
      <c r="V1934" t="str">
        <f t="shared" si="1000"/>
        <v>6.66666666666667E-06-0.00627088034247026i</v>
      </c>
      <c r="W1934" t="str">
        <f t="shared" si="1001"/>
        <v>0.0000276025644283478-0.000570207877523604i</v>
      </c>
      <c r="X1934" t="str">
        <f t="shared" si="1002"/>
        <v>0.0000330008620819815-0.000569632199839924i</v>
      </c>
      <c r="Y1934" t="str">
        <f t="shared" si="1003"/>
        <v>0.009+1.13097335529233i</v>
      </c>
      <c r="Z1934" t="str">
        <f t="shared" si="1004"/>
        <v>-0.00604384566392184-0.000398622544203533i</v>
      </c>
      <c r="AA1934" t="str">
        <f t="shared" si="1005"/>
        <v>0.0848239335430113-10.6149984648922i</v>
      </c>
      <c r="AB1934" t="str">
        <f t="shared" si="1006"/>
        <v>0.880927937767151-0.287481001190584i</v>
      </c>
      <c r="AC1934" t="str">
        <f t="shared" si="1007"/>
        <v>0.911569043543281-1.00183913831304i</v>
      </c>
      <c r="AD1934" t="str">
        <f t="shared" si="1008"/>
        <v>0.594686961412578+0.338207702401376i</v>
      </c>
      <c r="AE1934" t="str">
        <f t="shared" si="1009"/>
        <v>-0.00345937899832381-0.00228113078522648i</v>
      </c>
      <c r="AF1934" t="str">
        <f t="shared" si="1010"/>
        <v>-14.6085180550629-1.8606363988939i</v>
      </c>
      <c r="AG1934" t="str">
        <f t="shared" si="1011"/>
        <v>1.01317867490334-0.0227477653308256i</v>
      </c>
      <c r="AH1934" t="str">
        <f t="shared" si="1012"/>
        <v>0.0447862485969173+0.0402489460418345i</v>
      </c>
      <c r="AI1934">
        <f t="shared" si="1013"/>
        <v>-24.405978657111209</v>
      </c>
      <c r="AJ1934">
        <f t="shared" si="1014"/>
        <v>41.945711801360787</v>
      </c>
      <c r="AK1934"/>
      <c r="AL1934"/>
      <c r="AM1934"/>
      <c r="AN1934"/>
    </row>
    <row r="1935" spans="1:40" x14ac:dyDescent="0.25">
      <c r="A1935"/>
      <c r="B1935">
        <f t="shared" si="980"/>
        <v>180100</v>
      </c>
      <c r="C1935" s="237" t="str">
        <f t="shared" si="983"/>
        <v>-2.35621707707926E-06+0.0135981258603979i</v>
      </c>
      <c r="D1935" s="208" t="str">
        <f t="shared" si="984"/>
        <v>-5.95702402133688+0.104252298263051i</v>
      </c>
      <c r="E1935" t="str">
        <f t="shared" si="985"/>
        <v>2870</v>
      </c>
      <c r="F1935" t="str">
        <f t="shared" si="986"/>
        <v>0.777000777000777</v>
      </c>
      <c r="G1935" t="str">
        <f t="shared" si="981"/>
        <v>0.777000777000777</v>
      </c>
      <c r="H1935" t="str">
        <f t="shared" si="987"/>
        <v>8.65199932081462+1.963979623531i</v>
      </c>
      <c r="I1935" t="str">
        <f t="shared" si="988"/>
        <v>707.251046139402i</v>
      </c>
      <c r="J1935" t="str">
        <f t="shared" si="982"/>
        <v>-676.076191610281+154.723896861824i</v>
      </c>
      <c r="K1935" t="str">
        <f t="shared" si="989"/>
        <v>0.227493615449215-0.994048238624137i</v>
      </c>
      <c r="L1935" t="str">
        <f t="shared" si="990"/>
        <v>0.0169357472888129-0.0628260876226802i</v>
      </c>
      <c r="M1935" t="str">
        <f t="shared" si="991"/>
        <v>0.244429362738028-1.05687432624682i</v>
      </c>
      <c r="N1935" t="str">
        <f t="shared" si="992"/>
        <v>-1.84526028576809i</v>
      </c>
      <c r="O1935" t="str">
        <f t="shared" si="993"/>
        <v>-0.271030998576513-0.962570619648563i</v>
      </c>
      <c r="P1935" t="str">
        <f t="shared" si="994"/>
        <v>1.27103099857651+0.962570619648563i</v>
      </c>
      <c r="Q1935" t="str">
        <f t="shared" si="995"/>
        <v>-1.27103099857651+0.882689666119527i</v>
      </c>
      <c r="R1935" t="str">
        <f t="shared" si="996"/>
        <v>-0.319823436267532-0.979421794762636i</v>
      </c>
      <c r="S1935" t="str">
        <f t="shared" si="997"/>
        <v>0.190679785283692i</v>
      </c>
      <c r="T1935" t="str">
        <f t="shared" si="998"/>
        <v>0.186755937527508-0.0609838641561856i</v>
      </c>
      <c r="U1935" t="str">
        <f t="shared" si="999"/>
        <v>0.0000333333333333333-0.000626739845444003i</v>
      </c>
      <c r="V1935" t="str">
        <f t="shared" si="1000"/>
        <v>6.66666666666667E-06-0.00626739845444003i</v>
      </c>
      <c r="W1935" t="str">
        <f t="shared" si="1001"/>
        <v>0.000027602563604417-0.000569891413269121i</v>
      </c>
      <c r="X1935" t="str">
        <f t="shared" si="1002"/>
        <v>0.0000329948572890099-0.000569316112101683i</v>
      </c>
      <c r="Y1935" t="str">
        <f t="shared" si="1003"/>
        <v>0.009+1.13160167382304i</v>
      </c>
      <c r="Z1935" t="str">
        <f t="shared" si="1004"/>
        <v>-0.00603713554652718-0.000398283655406951i</v>
      </c>
      <c r="AA1935" t="str">
        <f t="shared" si="1005"/>
        <v>0.0847296181316583-10.6090993383072i</v>
      </c>
      <c r="AB1935" t="str">
        <f t="shared" si="1006"/>
        <v>0.880821775117913-0.28762627946803i</v>
      </c>
      <c r="AC1935" t="str">
        <f t="shared" si="1007"/>
        <v>0.911313874854196-1.00122222831835i</v>
      </c>
      <c r="AD1935" t="str">
        <f t="shared" si="1008"/>
        <v>0.595045973515978+0.338134845293342i</v>
      </c>
      <c r="AE1935" t="str">
        <f t="shared" si="1009"/>
        <v>-0.00345769961632729-0.00227836297950704i</v>
      </c>
      <c r="AF1935" t="str">
        <f t="shared" si="1010"/>
        <v>-14.6090233421515-1.85972732526795i</v>
      </c>
      <c r="AG1935" t="str">
        <f t="shared" si="1011"/>
        <v>1.01316856153727-0.0227489915434107i</v>
      </c>
      <c r="AH1935" t="str">
        <f t="shared" si="1012"/>
        <v>0.0447722904332412+0.0402041303010872i</v>
      </c>
      <c r="AI1935">
        <f t="shared" si="1013"/>
        <v>-24.41179860840893</v>
      </c>
      <c r="AJ1935">
        <f t="shared" si="1014"/>
        <v>41.9228569825788</v>
      </c>
      <c r="AK1935"/>
      <c r="AL1935"/>
      <c r="AM1935"/>
      <c r="AN1935"/>
    </row>
    <row r="1936" spans="1:40" x14ac:dyDescent="0.25">
      <c r="A1936"/>
      <c r="B1936">
        <f t="shared" si="980"/>
        <v>180200</v>
      </c>
      <c r="C1936" s="237" t="str">
        <f t="shared" si="983"/>
        <v>-2.35360268947866E-06+0.0135905797310723i</v>
      </c>
      <c r="D1936" s="208" t="str">
        <f t="shared" si="984"/>
        <v>-5.95702400129324+0.104194444604888i</v>
      </c>
      <c r="E1936" t="str">
        <f t="shared" si="985"/>
        <v>2870</v>
      </c>
      <c r="F1936" t="str">
        <f t="shared" si="986"/>
        <v>0.777000777000777</v>
      </c>
      <c r="G1936" t="str">
        <f t="shared" si="981"/>
        <v>0.777000777000777</v>
      </c>
      <c r="H1936" t="str">
        <f t="shared" si="987"/>
        <v>8.6525038506498+1.96301351449981i</v>
      </c>
      <c r="I1936" t="str">
        <f t="shared" si="988"/>
        <v>707.643745221101i</v>
      </c>
      <c r="J1936" t="str">
        <f t="shared" si="982"/>
        <v>-676.828289515779+154.80980685453i</v>
      </c>
      <c r="K1936" t="str">
        <f t="shared" si="989"/>
        <v>0.227253035799346-0.993549999399399i</v>
      </c>
      <c r="L1936" t="str">
        <f t="shared" si="990"/>
        <v>0.016918227560916-0.062795943072989i</v>
      </c>
      <c r="M1936" t="str">
        <f t="shared" si="991"/>
        <v>0.244171263360262-1.05634594247239i</v>
      </c>
      <c r="N1936" t="str">
        <f t="shared" si="992"/>
        <v>-1.84628486116274i</v>
      </c>
      <c r="O1936" t="str">
        <f t="shared" si="993"/>
        <v>-0.272017082318443-0.962292422773328i</v>
      </c>
      <c r="P1936" t="str">
        <f t="shared" si="994"/>
        <v>1.27201708231844+0.962292422773328i</v>
      </c>
      <c r="Q1936" t="str">
        <f t="shared" si="995"/>
        <v>-1.27201708231844+0.883992438389412i</v>
      </c>
      <c r="R1936" t="str">
        <f t="shared" si="996"/>
        <v>-0.319807375815208-0.978760224246309i</v>
      </c>
      <c r="S1936" t="str">
        <f t="shared" si="997"/>
        <v>0.19078565967863i</v>
      </c>
      <c r="T1936" t="str">
        <f t="shared" si="998"/>
        <v>0.186733415050036-0.061014661164996i</v>
      </c>
      <c r="U1936" t="str">
        <f t="shared" si="999"/>
        <v>0.0000333333333333334-0.000626392043088041i</v>
      </c>
      <c r="V1936" t="str">
        <f t="shared" si="1000"/>
        <v>6.66666666666667E-06-0.00626392043088041i</v>
      </c>
      <c r="W1936" t="str">
        <f t="shared" si="1001"/>
        <v>0.0000276025627800286-0.000569575300330139i</v>
      </c>
      <c r="X1936" t="str">
        <f t="shared" si="1002"/>
        <v>0.0000329888624871189-0.000569000375166205i</v>
      </c>
      <c r="Y1936" t="str">
        <f t="shared" si="1003"/>
        <v>0.009+1.13222999235376i</v>
      </c>
      <c r="Z1936" t="str">
        <f t="shared" si="1004"/>
        <v>-0.00603043660120537-0.000397945338482225i</v>
      </c>
      <c r="AA1936" t="str">
        <f t="shared" si="1005"/>
        <v>0.0846354600164903-10.6032067676495i</v>
      </c>
      <c r="AB1936" t="str">
        <f t="shared" si="1006"/>
        <v>0.880715549372967-0.287771531481583i</v>
      </c>
      <c r="AC1936" t="str">
        <f t="shared" si="1007"/>
        <v>0.911059138711789-1.00060583545345i</v>
      </c>
      <c r="AD1936" t="str">
        <f t="shared" si="1008"/>
        <v>0.595404945214984+0.338061623083949i</v>
      </c>
      <c r="AE1936" t="str">
        <f t="shared" si="1009"/>
        <v>-0.00345602172713714-0.00227559780776591i</v>
      </c>
      <c r="AF1936" t="str">
        <f t="shared" si="1010"/>
        <v>-14.609527851943-1.85881906989492i</v>
      </c>
      <c r="AG1936" t="str">
        <f t="shared" si="1011"/>
        <v>1.01315844537355-0.022750214871875i</v>
      </c>
      <c r="AH1936" t="str">
        <f t="shared" si="1012"/>
        <v>0.0447583369747609+0.0401593557394986i</v>
      </c>
      <c r="AI1936">
        <f t="shared" si="1013"/>
        <v>-24.417616598985767</v>
      </c>
      <c r="AJ1936">
        <f t="shared" si="1014"/>
        <v>41.899997718629898</v>
      </c>
      <c r="AK1936"/>
      <c r="AL1936"/>
      <c r="AM1936"/>
      <c r="AN1936"/>
    </row>
    <row r="1937" spans="1:40" x14ac:dyDescent="0.25">
      <c r="A1937"/>
      <c r="B1937">
        <f t="shared" si="980"/>
        <v>180300</v>
      </c>
      <c r="C1937" s="237" t="str">
        <f t="shared" si="983"/>
        <v>-2.35099265073404E-06+0.0135830419723832i</v>
      </c>
      <c r="D1937" s="208" t="str">
        <f t="shared" si="984"/>
        <v>-5.95702398128295+0.104136655121605i</v>
      </c>
      <c r="E1937" t="str">
        <f t="shared" si="985"/>
        <v>2870</v>
      </c>
      <c r="F1937" t="str">
        <f t="shared" si="986"/>
        <v>0.777000777000777</v>
      </c>
      <c r="G1937" t="str">
        <f t="shared" si="981"/>
        <v>0.777000777000777</v>
      </c>
      <c r="H1937" t="str">
        <f t="shared" si="987"/>
        <v>8.65300760471413+1.96204828691734i</v>
      </c>
      <c r="I1937" t="str">
        <f t="shared" si="988"/>
        <v>708.0364443028i</v>
      </c>
      <c r="J1937" t="str">
        <f t="shared" si="982"/>
        <v>-677.580804905544+154.895716847235i</v>
      </c>
      <c r="K1937" t="str">
        <f t="shared" si="989"/>
        <v>0.227012831326569-0.993052229622636i</v>
      </c>
      <c r="L1937" t="str">
        <f t="shared" si="990"/>
        <v>0.0169007343483082-0.0627658248218324i</v>
      </c>
      <c r="M1937" t="str">
        <f t="shared" si="991"/>
        <v>0.243913565674877-1.05581805444447i</v>
      </c>
      <c r="N1937" t="str">
        <f t="shared" si="992"/>
        <v>-1.84730943655739i</v>
      </c>
      <c r="O1937" t="str">
        <f t="shared" si="993"/>
        <v>-0.273002880509178-0.96201321572715i</v>
      </c>
      <c r="P1937" t="str">
        <f t="shared" si="994"/>
        <v>1.27300288050918+0.96201321572715i</v>
      </c>
      <c r="Q1937" t="str">
        <f t="shared" si="995"/>
        <v>-1.27300288050918+0.88529622083024i</v>
      </c>
      <c r="R1937" t="str">
        <f t="shared" si="996"/>
        <v>-0.319791303983186-0.978099317497075i</v>
      </c>
      <c r="S1937" t="str">
        <f t="shared" si="997"/>
        <v>0.190891534073567i</v>
      </c>
      <c r="T1937" t="str">
        <f t="shared" si="998"/>
        <v>0.186710879193326-0.0610454526007368i</v>
      </c>
      <c r="U1937" t="str">
        <f t="shared" si="999"/>
        <v>0.0000333333333333332-0.000626044626536131i</v>
      </c>
      <c r="V1937" t="str">
        <f t="shared" si="1000"/>
        <v>6.66666666666667E-06-0.00626044626536131i</v>
      </c>
      <c r="W1937" t="str">
        <f t="shared" si="1001"/>
        <v>0.0000276025619551826-0.000569259538122106i</v>
      </c>
      <c r="X1937" t="str">
        <f t="shared" si="1002"/>
        <v>0.0000329828776541513-0.000568684988450006i</v>
      </c>
      <c r="Y1937" t="str">
        <f t="shared" si="1003"/>
        <v>0.009+1.13285831088448i</v>
      </c>
      <c r="Z1937" t="str">
        <f t="shared" si="1004"/>
        <v>-0.00602374880316655-0.000397607592043282i</v>
      </c>
      <c r="AA1937" t="str">
        <f t="shared" si="1005"/>
        <v>0.0845414588477454-10.5973207419915i</v>
      </c>
      <c r="AB1937" t="str">
        <f t="shared" si="1006"/>
        <v>0.880609260525748-0.287916757210128i</v>
      </c>
      <c r="AC1937" t="str">
        <f t="shared" si="1007"/>
        <v>0.910804834261594-0.999989959042749i</v>
      </c>
      <c r="AD1937" t="str">
        <f t="shared" si="1008"/>
        <v>0.595763876152548+0.337988035771i</v>
      </c>
      <c r="AE1937" t="str">
        <f t="shared" si="1009"/>
        <v>-0.00345434532690144-0.00227283526618357i</v>
      </c>
      <c r="AF1937" t="str">
        <f t="shared" si="1010"/>
        <v>-14.6100315859971-1.85791163179573i</v>
      </c>
      <c r="AG1937" t="str">
        <f t="shared" si="1011"/>
        <v>1.01314832641665-0.0227514353072778i</v>
      </c>
      <c r="AH1937" t="str">
        <f t="shared" si="1012"/>
        <v>0.0447443882013168+0.0401146222972802i</v>
      </c>
      <c r="AI1937">
        <f t="shared" si="1013"/>
        <v>-24.423432632199873</v>
      </c>
      <c r="AJ1937">
        <f t="shared" si="1014"/>
        <v>41.877134013629714</v>
      </c>
      <c r="AK1937"/>
      <c r="AL1937"/>
      <c r="AM1937"/>
      <c r="AN1937"/>
    </row>
    <row r="1938" spans="1:40" x14ac:dyDescent="0.25">
      <c r="A1938"/>
      <c r="B1938">
        <f t="shared" si="980"/>
        <v>180400</v>
      </c>
      <c r="C1938" s="237" t="str">
        <f t="shared" si="983"/>
        <v>-2.34838695120534E-06+0.0135755125704103i</v>
      </c>
      <c r="D1938" s="208" t="str">
        <f t="shared" si="984"/>
        <v>-5.95702396130592+0.104078929706479i</v>
      </c>
      <c r="E1938" t="str">
        <f t="shared" si="985"/>
        <v>2870</v>
      </c>
      <c r="F1938" t="str">
        <f t="shared" si="986"/>
        <v>0.777000777000777</v>
      </c>
      <c r="G1938" t="str">
        <f t="shared" si="981"/>
        <v>0.777000777000777</v>
      </c>
      <c r="H1938" t="str">
        <f t="shared" si="987"/>
        <v>8.65351058456344+1.96108393969907i</v>
      </c>
      <c r="I1938" t="str">
        <f t="shared" si="988"/>
        <v>708.429143384498i</v>
      </c>
      <c r="J1938" t="str">
        <f t="shared" si="982"/>
        <v>-678.333737779574+154.98162683994i</v>
      </c>
      <c r="K1938" t="str">
        <f t="shared" si="989"/>
        <v>0.226773001264595-0.992554928683084i</v>
      </c>
      <c r="L1938" t="str">
        <f t="shared" si="990"/>
        <v>0.0168832675988981-0.0627357328394952i</v>
      </c>
      <c r="M1938" t="str">
        <f t="shared" si="991"/>
        <v>0.243656268863493-1.05529066152258i</v>
      </c>
      <c r="N1938" t="str">
        <f t="shared" si="992"/>
        <v>-1.84833401195204i</v>
      </c>
      <c r="O1938" t="str">
        <f t="shared" si="993"/>
        <v>-0.273988392113869-0.961732998803128i</v>
      </c>
      <c r="P1938" t="str">
        <f t="shared" si="994"/>
        <v>1.27398839211387+0.961732998803128i</v>
      </c>
      <c r="Q1938" t="str">
        <f t="shared" si="995"/>
        <v>-1.27398839211387+0.886601013148912i</v>
      </c>
      <c r="R1938" t="str">
        <f t="shared" si="996"/>
        <v>-0.319775220766924-0.977439073403817i</v>
      </c>
      <c r="S1938" t="str">
        <f t="shared" si="997"/>
        <v>0.190997408468505i</v>
      </c>
      <c r="T1938" t="str">
        <f t="shared" si="998"/>
        <v>0.186688329955986-0.0610762384589265i</v>
      </c>
      <c r="U1938" t="str">
        <f t="shared" si="999"/>
        <v>0.0000333333333333333-0.0006256975951467i</v>
      </c>
      <c r="V1938" t="str">
        <f t="shared" si="1000"/>
        <v>6.66666666666667E-06-0.006256975951467i</v>
      </c>
      <c r="W1938" t="str">
        <f t="shared" si="1001"/>
        <v>0.0000276025611298792-0.000568944126061772i</v>
      </c>
      <c r="X1938" t="str">
        <f t="shared" si="1002"/>
        <v>0.0000329769027680118-0.000568369951370894i</v>
      </c>
      <c r="Y1938" t="str">
        <f t="shared" si="1003"/>
        <v>0.009+1.1334866294152i</v>
      </c>
      <c r="Z1938" t="str">
        <f t="shared" si="1004"/>
        <v>-0.00601707212768968-0.000397270414708344i</v>
      </c>
      <c r="AA1938" t="str">
        <f t="shared" si="1005"/>
        <v>0.0844476142766365-10.5914412504302i</v>
      </c>
      <c r="AB1938" t="str">
        <f t="shared" si="1006"/>
        <v>0.880502908569691-0.28806195663253i</v>
      </c>
      <c r="AC1938" t="str">
        <f t="shared" si="1007"/>
        <v>0.910550960651313-0.999374598411665i</v>
      </c>
      <c r="AD1938" t="str">
        <f t="shared" si="1008"/>
        <v>0.596122765971552+0.337914083352626i</v>
      </c>
      <c r="AE1938" t="str">
        <f t="shared" si="1009"/>
        <v>-0.00345267041177943-0.00227007535094951i</v>
      </c>
      <c r="AF1938" t="str">
        <f t="shared" si="1010"/>
        <v>-14.6105345458694-1.85700500999259i</v>
      </c>
      <c r="AG1938" t="str">
        <f t="shared" si="1011"/>
        <v>1.01313820467107-0.0227526528406966i</v>
      </c>
      <c r="AH1938" t="str">
        <f t="shared" si="1012"/>
        <v>0.0447304440928094+0.0400699299147801i</v>
      </c>
      <c r="AI1938">
        <f t="shared" si="1013"/>
        <v>-24.429246711404716</v>
      </c>
      <c r="AJ1938">
        <f t="shared" si="1014"/>
        <v>41.854265871682777</v>
      </c>
      <c r="AK1938"/>
      <c r="AL1938"/>
      <c r="AM1938"/>
      <c r="AN1938"/>
    </row>
    <row r="1939" spans="1:40" x14ac:dyDescent="0.25">
      <c r="A1939"/>
      <c r="B1939">
        <f t="shared" si="980"/>
        <v>180500</v>
      </c>
      <c r="C1939" s="237" t="str">
        <f t="shared" si="983"/>
        <v>-2.34578558127922E-06+0.0135679915112642i</v>
      </c>
      <c r="D1939" s="208" t="str">
        <f t="shared" si="984"/>
        <v>-5.95702394136208+0.104021268253026i</v>
      </c>
      <c r="E1939" t="str">
        <f t="shared" si="985"/>
        <v>2870</v>
      </c>
      <c r="F1939" t="str">
        <f t="shared" si="986"/>
        <v>0.777000777000777</v>
      </c>
      <c r="G1939" t="str">
        <f t="shared" si="981"/>
        <v>0.777000777000777</v>
      </c>
      <c r="H1939" t="str">
        <f t="shared" si="987"/>
        <v>8.65401279174975+1.9601204717619i</v>
      </c>
      <c r="I1939" t="str">
        <f t="shared" si="988"/>
        <v>708.821842466197i</v>
      </c>
      <c r="J1939" t="str">
        <f t="shared" si="982"/>
        <v>-679.087088137871+155.067536832645i</v>
      </c>
      <c r="K1939" t="str">
        <f t="shared" si="989"/>
        <v>0.226533544849053-0.992058095970912i</v>
      </c>
      <c r="L1939" t="str">
        <f t="shared" si="990"/>
        <v>0.016865827260719-0.0627056670962948i</v>
      </c>
      <c r="M1939" t="str">
        <f t="shared" si="991"/>
        <v>0.243399372109772-1.05476376306721i</v>
      </c>
      <c r="N1939" t="str">
        <f t="shared" si="992"/>
        <v>-1.84935858734669i</v>
      </c>
      <c r="O1939" t="str">
        <f t="shared" si="993"/>
        <v>-0.274973616097973-0.96145177229542i</v>
      </c>
      <c r="P1939" t="str">
        <f t="shared" si="994"/>
        <v>1.27497361609797+0.96145177229542i</v>
      </c>
      <c r="Q1939" t="str">
        <f t="shared" si="995"/>
        <v>-1.27497361609797+0.88790681505127i</v>
      </c>
      <c r="R1939" t="str">
        <f t="shared" si="996"/>
        <v>-0.31975912616189-0.976779490857877i</v>
      </c>
      <c r="S1939" t="str">
        <f t="shared" si="997"/>
        <v>0.191103282863444i</v>
      </c>
      <c r="T1939" t="str">
        <f t="shared" si="998"/>
        <v>0.186665767336624-0.0611070187350833i</v>
      </c>
      <c r="U1939" t="str">
        <f t="shared" si="999"/>
        <v>0.0000333333333333333-0.000625350948279584i</v>
      </c>
      <c r="V1939" t="str">
        <f t="shared" si="1000"/>
        <v>6.66666666666667E-06-0.00625350948279584i</v>
      </c>
      <c r="W1939" t="str">
        <f t="shared" si="1001"/>
        <v>0.0000276025603041181-0.000568629063567173i</v>
      </c>
      <c r="X1939" t="str">
        <f t="shared" si="1002"/>
        <v>0.0000329709378066659-0.000568055263347964i</v>
      </c>
      <c r="Y1939" t="str">
        <f t="shared" si="1003"/>
        <v>0.009+1.13411494794592i</v>
      </c>
      <c r="Z1939" t="str">
        <f t="shared" si="1004"/>
        <v>-0.0060104065501221-0.000396933805099888i</v>
      </c>
      <c r="AA1939" t="str">
        <f t="shared" si="1005"/>
        <v>0.0843539259553439-10.5855682820865i</v>
      </c>
      <c r="AB1939" t="str">
        <f t="shared" si="1006"/>
        <v>0.88039649349823-0.288207129727651i</v>
      </c>
      <c r="AC1939" t="str">
        <f t="shared" si="1007"/>
        <v>0.910297517030777-0.998759752886639i</v>
      </c>
      <c r="AD1939" t="str">
        <f t="shared" si="1008"/>
        <v>0.596481614314817+0.337839765827288i</v>
      </c>
      <c r="AE1939" t="str">
        <f t="shared" si="1009"/>
        <v>-0.00345099697794129-0.00226731805826215i</v>
      </c>
      <c r="AF1939" t="str">
        <f t="shared" si="1010"/>
        <v>-14.6110367331118-1.85609920350887i</v>
      </c>
      <c r="AG1939" t="str">
        <f t="shared" si="1011"/>
        <v>1.0131280801413-0.0227538674632253i</v>
      </c>
      <c r="AH1939" t="str">
        <f t="shared" si="1012"/>
        <v>0.0447165046291986+0.0400252785324835i</v>
      </c>
      <c r="AI1939">
        <f t="shared" si="1013"/>
        <v>-24.435058839949061</v>
      </c>
      <c r="AJ1939">
        <f t="shared" si="1014"/>
        <v>41.831393296883519</v>
      </c>
      <c r="AK1939"/>
      <c r="AL1939"/>
      <c r="AM1939"/>
      <c r="AN1939"/>
    </row>
    <row r="1940" spans="1:40" x14ac:dyDescent="0.25">
      <c r="A1940"/>
      <c r="B1940">
        <f t="shared" si="980"/>
        <v>180600</v>
      </c>
      <c r="C1940" s="237" t="str">
        <f t="shared" si="983"/>
        <v>-2.34318853136894E-06+0.0135604787810865i</v>
      </c>
      <c r="D1940" s="208" t="str">
        <f t="shared" si="984"/>
        <v>-5.95702392145136+0.103963670654997i</v>
      </c>
      <c r="E1940" t="str">
        <f t="shared" si="985"/>
        <v>2870</v>
      </c>
      <c r="F1940" t="str">
        <f t="shared" si="986"/>
        <v>0.777000777000777</v>
      </c>
      <c r="G1940" t="str">
        <f t="shared" si="981"/>
        <v>0.777000777000777</v>
      </c>
      <c r="H1940" t="str">
        <f t="shared" si="987"/>
        <v>8.6545142278213+1.95915788202424i</v>
      </c>
      <c r="I1940" t="str">
        <f t="shared" si="988"/>
        <v>709.214541547896i</v>
      </c>
      <c r="J1940" t="str">
        <f t="shared" si="982"/>
        <v>-679.840855980434+155.15344682535i</v>
      </c>
      <c r="K1940" t="str">
        <f t="shared" si="989"/>
        <v>0.226294461317483-0.991561730877209i</v>
      </c>
      <c r="L1940" t="str">
        <f t="shared" si="990"/>
        <v>0.0168484132819281-0.0626756275625811i</v>
      </c>
      <c r="M1940" t="str">
        <f t="shared" si="991"/>
        <v>0.243142874599411-1.05423735843979i</v>
      </c>
      <c r="N1940" t="str">
        <f t="shared" si="992"/>
        <v>-1.85038316274135i</v>
      </c>
      <c r="O1940" t="str">
        <f t="shared" si="993"/>
        <v>-0.275958551427254-0.961169536499244i</v>
      </c>
      <c r="P1940" t="str">
        <f t="shared" si="994"/>
        <v>1.27595855142725+0.961169536499244i</v>
      </c>
      <c r="Q1940" t="str">
        <f t="shared" si="995"/>
        <v>-1.27595855142725+0.889213626242106i</v>
      </c>
      <c r="R1940" t="str">
        <f t="shared" si="996"/>
        <v>-0.319743020163546-0.976120568753041i</v>
      </c>
      <c r="S1940" t="str">
        <f t="shared" si="997"/>
        <v>0.191209157258382i</v>
      </c>
      <c r="T1940" t="str">
        <f t="shared" si="998"/>
        <v>0.186643191333841-0.0611377934247215i</v>
      </c>
      <c r="U1940" t="str">
        <f t="shared" si="999"/>
        <v>0.0000333333333333334-0.000625004685296041i</v>
      </c>
      <c r="V1940" t="str">
        <f t="shared" si="1000"/>
        <v>6.66666666666667E-06-0.00625004685296041i</v>
      </c>
      <c r="W1940" t="str">
        <f t="shared" si="1001"/>
        <v>0.0000276025594778996-0.00056831435005763i</v>
      </c>
      <c r="X1940" t="str">
        <f t="shared" si="1002"/>
        <v>0.0000329649827481401-0.000567740923801589i</v>
      </c>
      <c r="Y1940" t="str">
        <f t="shared" si="1003"/>
        <v>0.009+1.13474326647663i</v>
      </c>
      <c r="Z1940" t="str">
        <f t="shared" si="1004"/>
        <v>-0.00600375204587935-0.000396597761844632i</v>
      </c>
      <c r="AA1940" t="str">
        <f t="shared" si="1005"/>
        <v>0.084260393537013-10.5797018261058i</v>
      </c>
      <c r="AB1940" t="str">
        <f t="shared" si="1006"/>
        <v>0.880290015304767-0.288352276474334i</v>
      </c>
      <c r="AC1940" t="str">
        <f t="shared" si="1007"/>
        <v>0.910044502551959-0.998145421795073i</v>
      </c>
      <c r="AD1940" t="str">
        <f t="shared" si="1008"/>
        <v>0.596840420825103+0.337765083193761i</v>
      </c>
      <c r="AE1940" t="str">
        <f t="shared" si="1009"/>
        <v>-0.0034493250215683-0.0022645633843288i</v>
      </c>
      <c r="AF1940" t="str">
        <f t="shared" si="1010"/>
        <v>-14.6115381492727-1.85519421136924i</v>
      </c>
      <c r="AG1940" t="str">
        <f t="shared" si="1011"/>
        <v>1.01311795283183-0.0227550791659761i</v>
      </c>
      <c r="AH1940" t="str">
        <f t="shared" si="1012"/>
        <v>0.0447025697905075+0.0399806680910135i</v>
      </c>
      <c r="AI1940">
        <f t="shared" si="1013"/>
        <v>-24.440869021176429</v>
      </c>
      <c r="AJ1940">
        <f t="shared" si="1014"/>
        <v>41.808516293314554</v>
      </c>
      <c r="AK1940"/>
      <c r="AL1940"/>
      <c r="AM1940"/>
      <c r="AN1940"/>
    </row>
    <row r="1941" spans="1:40" x14ac:dyDescent="0.25">
      <c r="A1941"/>
      <c r="B1941">
        <f t="shared" si="980"/>
        <v>180700</v>
      </c>
      <c r="C1941" s="237" t="str">
        <f t="shared" si="983"/>
        <v>-2.34059579191436E-06+0.0135529743660495i</v>
      </c>
      <c r="D1941" s="208" t="str">
        <f t="shared" si="984"/>
        <v>-5.9570239015737+0.10390613680638i</v>
      </c>
      <c r="E1941" t="str">
        <f t="shared" si="985"/>
        <v>2870</v>
      </c>
      <c r="F1941" t="str">
        <f t="shared" si="986"/>
        <v>0.777000777000777</v>
      </c>
      <c r="G1941" t="str">
        <f t="shared" si="981"/>
        <v>0.777000777000777</v>
      </c>
      <c r="H1941" t="str">
        <f t="shared" si="987"/>
        <v>8.65501489432257+1.95819616940598i</v>
      </c>
      <c r="I1941" t="str">
        <f t="shared" si="988"/>
        <v>709.607240629594i</v>
      </c>
      <c r="J1941" t="str">
        <f t="shared" si="982"/>
        <v>-680.595041307263+155.239356818055i</v>
      </c>
      <c r="K1941" t="str">
        <f t="shared" si="989"/>
        <v>0.226055749909337-0.991065832793994i</v>
      </c>
      <c r="L1941" t="str">
        <f t="shared" si="990"/>
        <v>0.0168310256108055-0.062645614208736i</v>
      </c>
      <c r="M1941" t="str">
        <f t="shared" si="991"/>
        <v>0.242886775520142-1.05371144700273i</v>
      </c>
      <c r="N1941" t="str">
        <f t="shared" si="992"/>
        <v>-1.851407738136i</v>
      </c>
      <c r="O1941" t="str">
        <f t="shared" si="993"/>
        <v>-0.276943197067754-0.960886291710882i</v>
      </c>
      <c r="P1941" t="str">
        <f t="shared" si="994"/>
        <v>1.27694319706775+0.960886291710882i</v>
      </c>
      <c r="Q1941" t="str">
        <f t="shared" si="995"/>
        <v>-1.27694319706775+0.890521446425118i</v>
      </c>
      <c r="R1941" t="str">
        <f t="shared" si="996"/>
        <v>-0.319726902767347-0.975462305985562i</v>
      </c>
      <c r="S1941" t="str">
        <f t="shared" si="997"/>
        <v>0.191315031653321i</v>
      </c>
      <c r="T1941" t="str">
        <f t="shared" si="998"/>
        <v>0.186620601946249-0.0611685625233533i</v>
      </c>
      <c r="U1941" t="str">
        <f t="shared" si="999"/>
        <v>0.0000333333333333332-0.000624658805558741i</v>
      </c>
      <c r="V1941" t="str">
        <f t="shared" si="1000"/>
        <v>6.66666666666667E-06-0.00624658805558745i</v>
      </c>
      <c r="W1941" t="str">
        <f t="shared" si="1001"/>
        <v>0.0000276025586512233-0.000567999984953756i</v>
      </c>
      <c r="X1941" t="str">
        <f t="shared" si="1002"/>
        <v>0.0000329590375705213-0.000567426932153437i</v>
      </c>
      <c r="Y1941" t="str">
        <f t="shared" si="1003"/>
        <v>0.009+1.13537158500735i</v>
      </c>
      <c r="Z1941" t="str">
        <f t="shared" si="1004"/>
        <v>-0.0059971085904451-0.000396262283573524i</v>
      </c>
      <c r="AA1941" t="str">
        <f t="shared" si="1005"/>
        <v>0.0841670166757501-10.573841871657i</v>
      </c>
      <c r="AB1941" t="str">
        <f t="shared" si="1006"/>
        <v>0.880183473982756-0.288497396851413i</v>
      </c>
      <c r="AC1941" t="str">
        <f t="shared" si="1007"/>
        <v>0.909791916368965-0.997531604465454i</v>
      </c>
      <c r="AD1941" t="str">
        <f t="shared" si="1008"/>
        <v>0.597199185145096+0.337690035451184i</v>
      </c>
      <c r="AE1941" t="str">
        <f t="shared" si="1009"/>
        <v>-0.00344765453885254-0.00226181132536584i</v>
      </c>
      <c r="AF1941" t="str">
        <f t="shared" si="1010"/>
        <v>-14.6120387958963-1.8542900325996i</v>
      </c>
      <c r="AG1941" t="str">
        <f t="shared" si="1011"/>
        <v>1.01310782274718-0.022756287940077i</v>
      </c>
      <c r="AH1941" t="str">
        <f t="shared" si="1012"/>
        <v>0.0446886395568135+0.0399360985311295i</v>
      </c>
      <c r="AI1941">
        <f t="shared" si="1013"/>
        <v>-24.446677258426178</v>
      </c>
      <c r="AJ1941">
        <f t="shared" si="1014"/>
        <v>41.785634865051399</v>
      </c>
      <c r="AK1941"/>
      <c r="AL1941"/>
      <c r="AM1941"/>
      <c r="AN1941"/>
    </row>
    <row r="1942" spans="1:40" x14ac:dyDescent="0.25">
      <c r="A1942"/>
      <c r="B1942">
        <f t="shared" si="980"/>
        <v>180800</v>
      </c>
      <c r="C1942" s="237" t="str">
        <f t="shared" si="983"/>
        <v>-2.33800735338169E-06+0.0135454782523558i</v>
      </c>
      <c r="D1942" s="208" t="str">
        <f t="shared" si="984"/>
        <v>-5.957023881729+0.103848666601394i</v>
      </c>
      <c r="E1942" t="str">
        <f t="shared" si="985"/>
        <v>2870</v>
      </c>
      <c r="F1942" t="str">
        <f t="shared" si="986"/>
        <v>0.777000777000777</v>
      </c>
      <c r="G1942" t="str">
        <f t="shared" si="981"/>
        <v>0.777000777000777</v>
      </c>
      <c r="H1942" t="str">
        <f t="shared" si="987"/>
        <v>8.65551479279419+1.95723533282842i</v>
      </c>
      <c r="I1942" t="str">
        <f t="shared" si="988"/>
        <v>709.999939711293i</v>
      </c>
      <c r="J1942" t="str">
        <f t="shared" si="982"/>
        <v>-681.349644118358+155.325266810761i</v>
      </c>
      <c r="K1942" t="str">
        <f t="shared" si="989"/>
        <v>0.225817409865969-0.99057040111421i</v>
      </c>
      <c r="L1942" t="str">
        <f t="shared" si="990"/>
        <v>0.016813664195755-0.0626156270051745i</v>
      </c>
      <c r="M1942" t="str">
        <f t="shared" si="991"/>
        <v>0.242631074061724-1.05318602811938i</v>
      </c>
      <c r="N1942" t="str">
        <f t="shared" si="992"/>
        <v>-1.85243231353065i</v>
      </c>
      <c r="O1942" t="str">
        <f t="shared" si="993"/>
        <v>-0.277927551985847-0.96060203822767i</v>
      </c>
      <c r="P1942" t="str">
        <f t="shared" si="994"/>
        <v>1.27792755198585+0.96060203822767i</v>
      </c>
      <c r="Q1942" t="str">
        <f t="shared" si="995"/>
        <v>-1.27792755198585+0.89183027530298i</v>
      </c>
      <c r="R1942" t="str">
        <f t="shared" si="996"/>
        <v>-0.319710773968753-0.974804701454113i</v>
      </c>
      <c r="S1942" t="str">
        <f t="shared" si="997"/>
        <v>0.191420906048259i</v>
      </c>
      <c r="T1942" t="str">
        <f t="shared" si="998"/>
        <v>0.186597999172449-0.0611993260264888i</v>
      </c>
      <c r="U1942" t="str">
        <f t="shared" si="999"/>
        <v>0.0000333333333333332-0.000624313308431773i</v>
      </c>
      <c r="V1942" t="str">
        <f t="shared" si="1000"/>
        <v>6.66666666666667E-06-0.00624313308431773i</v>
      </c>
      <c r="W1942" t="str">
        <f t="shared" si="1001"/>
        <v>0.0000276025578240897-0.000567685967677449i</v>
      </c>
      <c r="X1942" t="str">
        <f t="shared" si="1002"/>
        <v>0.0000329531022519581-0.00056711328782645i</v>
      </c>
      <c r="Y1942" t="str">
        <f t="shared" si="1003"/>
        <v>0.009+1.13599990353807i</v>
      </c>
      <c r="Z1942" t="str">
        <f t="shared" si="1004"/>
        <v>-0.00599047615937089-0.000395927368921745i</v>
      </c>
      <c r="AA1942" t="str">
        <f t="shared" si="1005"/>
        <v>0.0840737950266252-10.5679884079337i</v>
      </c>
      <c r="AB1942" t="str">
        <f t="shared" si="1006"/>
        <v>0.880076869525598-0.28864249083771i</v>
      </c>
      <c r="AC1942" t="str">
        <f t="shared" si="1007"/>
        <v>0.909539757638023-0.996918300227207i</v>
      </c>
      <c r="AD1942" t="str">
        <f t="shared" si="1008"/>
        <v>0.597557906917427+0.337614622598992i</v>
      </c>
      <c r="AE1942" t="str">
        <f t="shared" si="1009"/>
        <v>-0.00344598552599728-0.00225906187759846i</v>
      </c>
      <c r="AF1942" t="str">
        <f t="shared" si="1010"/>
        <v>-14.6125386745232-1.85338666622703i</v>
      </c>
      <c r="AG1942" t="str">
        <f t="shared" si="1011"/>
        <v>1.01309768989183-0.0227574937766747i</v>
      </c>
      <c r="AH1942" t="str">
        <f t="shared" si="1012"/>
        <v>0.0446747139082604+0.0398915697937286i</v>
      </c>
      <c r="AI1942">
        <f t="shared" si="1013"/>
        <v>-24.452483555032018</v>
      </c>
      <c r="AJ1942">
        <f t="shared" si="1014"/>
        <v>41.762749016155951</v>
      </c>
      <c r="AK1942"/>
      <c r="AL1942"/>
      <c r="AM1942"/>
      <c r="AN1942"/>
    </row>
    <row r="1943" spans="1:40" x14ac:dyDescent="0.25">
      <c r="A1943"/>
      <c r="B1943">
        <f t="shared" si="980"/>
        <v>180900</v>
      </c>
      <c r="C1943" s="237" t="str">
        <f t="shared" si="983"/>
        <v>-0.0000023354232062635+0.0135379904262387i</v>
      </c>
      <c r="D1943" s="208" t="str">
        <f t="shared" si="984"/>
        <v>-5.95702386191721+0.103791259934497i</v>
      </c>
      <c r="E1943" t="str">
        <f t="shared" si="985"/>
        <v>2870</v>
      </c>
      <c r="F1943" t="str">
        <f t="shared" si="986"/>
        <v>0.777000777000777</v>
      </c>
      <c r="G1943" t="str">
        <f t="shared" si="981"/>
        <v>0.777000777000777</v>
      </c>
      <c r="H1943" t="str">
        <f t="shared" si="987"/>
        <v>8.6560139247731+1.95627537121437i</v>
      </c>
      <c r="I1943" t="str">
        <f t="shared" si="988"/>
        <v>710.392638792992i</v>
      </c>
      <c r="J1943" t="str">
        <f t="shared" si="982"/>
        <v>-682.104664413719+155.411176803465i</v>
      </c>
      <c r="K1943" t="str">
        <f t="shared" si="989"/>
        <v>0.225579440430624-0.990075435231724i</v>
      </c>
      <c r="L1943" t="str">
        <f t="shared" si="990"/>
        <v>0.016796328985303-0.0625856659223438i</v>
      </c>
      <c r="M1943" t="str">
        <f t="shared" si="991"/>
        <v>0.242375769415927-1.05266110115407i</v>
      </c>
      <c r="N1943" t="str">
        <f t="shared" si="992"/>
        <v>-1.8534568889253i</v>
      </c>
      <c r="O1943" t="str">
        <f t="shared" si="993"/>
        <v>-0.278911615148199-0.960316776348004i</v>
      </c>
      <c r="P1943" t="str">
        <f t="shared" si="994"/>
        <v>1.2789116151482+0.960316776348004i</v>
      </c>
      <c r="Q1943" t="str">
        <f t="shared" si="995"/>
        <v>-1.2789116151482+0.893140112577296i</v>
      </c>
      <c r="R1943" t="str">
        <f t="shared" si="996"/>
        <v>-0.319694633763196-0.97414775405981i</v>
      </c>
      <c r="S1943" t="str">
        <f t="shared" si="997"/>
        <v>0.191526780443198i</v>
      </c>
      <c r="T1943" t="str">
        <f t="shared" si="998"/>
        <v>0.186575383011048-0.0612300839296322i</v>
      </c>
      <c r="U1943" t="str">
        <f t="shared" si="999"/>
        <v>0.0000333333333333333-0.000623968193280623i</v>
      </c>
      <c r="V1943" t="str">
        <f t="shared" si="1000"/>
        <v>6.66666666666667E-06-0.00623968193280623i</v>
      </c>
      <c r="W1943" t="str">
        <f t="shared" si="1001"/>
        <v>0.0000276025569964986-0.000567372297651877i</v>
      </c>
      <c r="X1943" t="str">
        <f t="shared" si="1002"/>
        <v>0.0000329471767706586-0.000566799990244846i</v>
      </c>
      <c r="Y1943" t="str">
        <f t="shared" si="1003"/>
        <v>0.009+1.13662822206879i</v>
      </c>
      <c r="Z1943" t="str">
        <f t="shared" si="1004"/>
        <v>-0.0059838547282757-0.000395593016528654i</v>
      </c>
      <c r="AA1943" t="str">
        <f t="shared" si="1005"/>
        <v>0.0839807282456578-10.5621414241529i</v>
      </c>
      <c r="AB1943" t="str">
        <f t="shared" si="1006"/>
        <v>0.879970201926724-0.288787558412024i</v>
      </c>
      <c r="AC1943" t="str">
        <f t="shared" si="1007"/>
        <v>0.909288025517482-0.996305508410816i</v>
      </c>
      <c r="AD1943" t="str">
        <f t="shared" si="1008"/>
        <v>0.59791658578465+0.337538844636979i</v>
      </c>
      <c r="AE1943" t="str">
        <f t="shared" si="1009"/>
        <v>-0.00344431797921641-0.00225631503726077i</v>
      </c>
      <c r="AF1943" t="str">
        <f t="shared" si="1010"/>
        <v>-14.6130377866903-1.85248411127987i</v>
      </c>
      <c r="AG1943" t="str">
        <f t="shared" si="1011"/>
        <v>1.01308755427029-0.0227586966669315i</v>
      </c>
      <c r="AH1943" t="str">
        <f t="shared" si="1012"/>
        <v>0.0446607928250465+0.0398470818198432i</v>
      </c>
      <c r="AI1943">
        <f t="shared" si="1013"/>
        <v>-24.458287914323478</v>
      </c>
      <c r="AJ1943">
        <f t="shared" si="1014"/>
        <v>41.739858750682487</v>
      </c>
      <c r="AK1943"/>
      <c r="AL1943"/>
      <c r="AM1943"/>
      <c r="AN1943"/>
    </row>
    <row r="1944" spans="1:40" x14ac:dyDescent="0.25">
      <c r="A1944"/>
      <c r="B1944">
        <f t="shared" si="980"/>
        <v>181000</v>
      </c>
      <c r="C1944" s="237" t="str">
        <f t="shared" si="983"/>
        <v>-2.33284334107858E-06+0.0135305108739617i</v>
      </c>
      <c r="D1944" s="208" t="str">
        <f t="shared" si="984"/>
        <v>-5.95702384213824+0.103733916700373i</v>
      </c>
      <c r="E1944" t="str">
        <f t="shared" si="985"/>
        <v>2870</v>
      </c>
      <c r="F1944" t="str">
        <f t="shared" si="986"/>
        <v>0.777000777000777</v>
      </c>
      <c r="G1944" t="str">
        <f t="shared" si="981"/>
        <v>0.777000777000777</v>
      </c>
      <c r="H1944" t="str">
        <f t="shared" si="987"/>
        <v>8.65651229179242+1.95531628348809i</v>
      </c>
      <c r="I1944" t="str">
        <f t="shared" si="988"/>
        <v>710.785337874691i</v>
      </c>
      <c r="J1944" t="str">
        <f t="shared" si="982"/>
        <v>-682.860102193347+155.49708679617i</v>
      </c>
      <c r="K1944" t="str">
        <f t="shared" si="989"/>
        <v>0.225341840848445-0.989580934541317i</v>
      </c>
      <c r="L1944" t="str">
        <f t="shared" si="990"/>
        <v>0.0167790199280983-0.0625557309307234i</v>
      </c>
      <c r="M1944" t="str">
        <f t="shared" si="991"/>
        <v>0.242120860776543-1.05213666547204i</v>
      </c>
      <c r="N1944" t="str">
        <f t="shared" si="992"/>
        <v>-1.85448146431995i</v>
      </c>
      <c r="O1944" t="str">
        <f t="shared" si="993"/>
        <v>-0.279895385521788-0.960030506371339i</v>
      </c>
      <c r="P1944" t="str">
        <f t="shared" si="994"/>
        <v>1.27989538552179+0.960030506371339i</v>
      </c>
      <c r="Q1944" t="str">
        <f t="shared" si="995"/>
        <v>-1.27989538552179+0.894450957948611i</v>
      </c>
      <c r="R1944" t="str">
        <f t="shared" si="996"/>
        <v>-0.319678482146134-0.973491462706187i</v>
      </c>
      <c r="S1944" t="str">
        <f t="shared" si="997"/>
        <v>0.191632654838134i</v>
      </c>
      <c r="T1944" t="str">
        <f t="shared" si="998"/>
        <v>0.186552753460645-0.0612608362282887i</v>
      </c>
      <c r="U1944" t="str">
        <f t="shared" si="999"/>
        <v>0.0000333333333333334-0.000623623459472182i</v>
      </c>
      <c r="V1944" t="str">
        <f t="shared" si="1000"/>
        <v>6.66666666666667E-06-0.00623623459472182i</v>
      </c>
      <c r="W1944" t="str">
        <f t="shared" si="1001"/>
        <v>0.0000276025561684498-0.000567058974301486i</v>
      </c>
      <c r="X1944" t="str">
        <f t="shared" si="1002"/>
        <v>0.0000329412611048906-0.000566487038834112i</v>
      </c>
      <c r="Y1944" t="str">
        <f t="shared" si="1003"/>
        <v>0.009+1.13725654059951i</v>
      </c>
      <c r="Z1944" t="str">
        <f t="shared" si="1004"/>
        <v>-0.00597724427284607-0.000395259225037811i</v>
      </c>
      <c r="AA1944" t="str">
        <f t="shared" si="1005"/>
        <v>0.0838878159898277-10.5563009095558i</v>
      </c>
      <c r="AB1944" t="str">
        <f t="shared" si="1006"/>
        <v>0.879863471179525-0.288932599553152i</v>
      </c>
      <c r="AC1944" t="str">
        <f t="shared" si="1007"/>
        <v>0.909036719167802-0.995693228347693i</v>
      </c>
      <c r="AD1944" t="str">
        <f t="shared" si="1008"/>
        <v>0.598275221389277+0.337462701565239i</v>
      </c>
      <c r="AE1944" t="str">
        <f t="shared" si="1009"/>
        <v>-0.00344265189473493-0.00225357080059564i</v>
      </c>
      <c r="AF1944" t="str">
        <f t="shared" si="1010"/>
        <v>-14.6135361339307-1.85158236678772i</v>
      </c>
      <c r="AG1944" t="str">
        <f t="shared" si="1011"/>
        <v>1.01307741588707-0.0227598966020284i</v>
      </c>
      <c r="AH1944" t="str">
        <f t="shared" si="1012"/>
        <v>0.0446468762874331+0.0398026345506408i</v>
      </c>
      <c r="AI1944">
        <f t="shared" si="1013"/>
        <v>-24.464090339624946</v>
      </c>
      <c r="AJ1944">
        <f t="shared" si="1014"/>
        <v>41.716964072672333</v>
      </c>
      <c r="AK1944"/>
      <c r="AL1944"/>
      <c r="AM1944"/>
      <c r="AN1944"/>
    </row>
    <row r="1945" spans="1:40" x14ac:dyDescent="0.25">
      <c r="A1945"/>
      <c r="B1945">
        <f t="shared" si="980"/>
        <v>181100</v>
      </c>
      <c r="C1945" s="237" t="str">
        <f t="shared" si="983"/>
        <v>-2.33026774837201E-06+0.0135230395818191i</v>
      </c>
      <c r="D1945" s="208" t="str">
        <f t="shared" si="984"/>
        <v>-5.95702382239203+0.103676636793946i</v>
      </c>
      <c r="E1945" t="str">
        <f t="shared" si="985"/>
        <v>2870</v>
      </c>
      <c r="F1945" t="str">
        <f t="shared" si="986"/>
        <v>0.777000777000777</v>
      </c>
      <c r="G1945" t="str">
        <f t="shared" si="981"/>
        <v>0.777000777000777</v>
      </c>
      <c r="H1945" t="str">
        <f t="shared" si="987"/>
        <v>8.6570098953816+1.95435806857531i</v>
      </c>
      <c r="I1945" t="str">
        <f t="shared" si="988"/>
        <v>711.178036956389i</v>
      </c>
      <c r="J1945" t="str">
        <f t="shared" si="982"/>
        <v>-683.615957457241+155.582996788876i</v>
      </c>
      <c r="K1945" t="str">
        <f t="shared" si="989"/>
        <v>0.225104610366461-0.989086898438697i</v>
      </c>
      <c r="L1945" t="str">
        <f t="shared" si="990"/>
        <v>0.016761736972912-0.0625258220008255i</v>
      </c>
      <c r="M1945" t="str">
        <f t="shared" si="991"/>
        <v>0.241866347339373-1.05161272043952i</v>
      </c>
      <c r="N1945" t="str">
        <f t="shared" si="992"/>
        <v>-1.8555060397146i</v>
      </c>
      <c r="O1945" t="str">
        <f t="shared" si="993"/>
        <v>-0.280878862073894-0.959743228598188i</v>
      </c>
      <c r="P1945" t="str">
        <f t="shared" si="994"/>
        <v>1.28087886207389+0.959743228598188i</v>
      </c>
      <c r="Q1945" t="str">
        <f t="shared" si="995"/>
        <v>-1.28087886207389+0.895762811116412i</v>
      </c>
      <c r="R1945" t="str">
        <f t="shared" si="996"/>
        <v>-0.319662319112997-0.972835826299205i</v>
      </c>
      <c r="S1945" t="str">
        <f t="shared" si="997"/>
        <v>0.191738529233073i</v>
      </c>
      <c r="T1945" t="str">
        <f t="shared" si="998"/>
        <v>0.186530110519851-0.0612915829179593i</v>
      </c>
      <c r="U1945" t="str">
        <f t="shared" si="999"/>
        <v>0.0000333333333333334-0.000623279106374738i</v>
      </c>
      <c r="V1945" t="str">
        <f t="shared" si="1000"/>
        <v>6.66666666666667E-06-0.00623279106374738i</v>
      </c>
      <c r="W1945" t="str">
        <f t="shared" si="1001"/>
        <v>0.0000276025553399434-0.000566745997051994i</v>
      </c>
      <c r="X1945" t="str">
        <f t="shared" si="1002"/>
        <v>0.000032935355232983-0.000566174433021005i</v>
      </c>
      <c r="Y1945" t="str">
        <f t="shared" si="1003"/>
        <v>0.009+1.13788485913022i</v>
      </c>
      <c r="Z1945" t="str">
        <f t="shared" si="1004"/>
        <v>-0.00597064476883559-0.00039492599309694i</v>
      </c>
      <c r="AA1945" t="str">
        <f t="shared" si="1005"/>
        <v>0.0837950579170611-10.5504668534074i</v>
      </c>
      <c r="AB1945" t="str">
        <f t="shared" si="1006"/>
        <v>0.879756677277451-0.289077614239878i</v>
      </c>
      <c r="AC1945" t="str">
        <f t="shared" si="1007"/>
        <v>0.908785837751556-0.995081459370353i</v>
      </c>
      <c r="AD1945" t="str">
        <f t="shared" si="1008"/>
        <v>0.598633813373737+0.337386193384234i</v>
      </c>
      <c r="AE1945" t="str">
        <f t="shared" si="1009"/>
        <v>-0.00344098726878853-0.00225082916385495i</v>
      </c>
      <c r="AF1945" t="str">
        <f t="shared" si="1010"/>
        <v>-14.6140337177736-1.85068143178136i</v>
      </c>
      <c r="AG1945" t="str">
        <f t="shared" si="1011"/>
        <v>1.01306727474668-0.0227610935731626i</v>
      </c>
      <c r="AH1945" t="str">
        <f t="shared" si="1012"/>
        <v>0.0446329642757378+0.0397582279274263i</v>
      </c>
      <c r="AI1945">
        <f t="shared" si="1013"/>
        <v>-24.469890834256162</v>
      </c>
      <c r="AJ1945">
        <f t="shared" si="1014"/>
        <v>41.694064986159901</v>
      </c>
      <c r="AK1945"/>
      <c r="AL1945"/>
      <c r="AM1945"/>
      <c r="AN1945"/>
    </row>
    <row r="1946" spans="1:40" x14ac:dyDescent="0.25">
      <c r="A1946"/>
      <c r="B1946">
        <f t="shared" si="980"/>
        <v>181200</v>
      </c>
      <c r="C1946" s="237" t="str">
        <f t="shared" si="983"/>
        <v>-2.32769641871483E-06+0.0135155765361352i</v>
      </c>
      <c r="D1946" s="208" t="str">
        <f t="shared" si="984"/>
        <v>-5.95702380267851+0.10361942011037i</v>
      </c>
      <c r="E1946" t="str">
        <f t="shared" si="985"/>
        <v>2870</v>
      </c>
      <c r="F1946" t="str">
        <f t="shared" si="986"/>
        <v>0.777000777000777</v>
      </c>
      <c r="G1946" t="str">
        <f t="shared" si="981"/>
        <v>0.777000777000777</v>
      </c>
      <c r="H1946" t="str">
        <f t="shared" si="987"/>
        <v>8.6575067370663+1.9534007254032i</v>
      </c>
      <c r="I1946" t="str">
        <f t="shared" si="988"/>
        <v>711.570736038088i</v>
      </c>
      <c r="J1946" t="str">
        <f t="shared" si="982"/>
        <v>-684.372230205401+155.668906781581i</v>
      </c>
      <c r="K1946" t="str">
        <f t="shared" si="989"/>
        <v>0.224867748233574-0.988593326320493i</v>
      </c>
      <c r="L1946" t="str">
        <f t="shared" si="990"/>
        <v>0.0167444800686367-0.0624959391031945i</v>
      </c>
      <c r="M1946" t="str">
        <f t="shared" si="991"/>
        <v>0.241612228302211-1.05108926542369i</v>
      </c>
      <c r="N1946" t="str">
        <f t="shared" si="992"/>
        <v>-1.85653061510926i</v>
      </c>
      <c r="O1946" t="str">
        <f t="shared" si="993"/>
        <v>-0.28186204377212-0.95945494333012i</v>
      </c>
      <c r="P1946" t="str">
        <f t="shared" si="994"/>
        <v>1.28186204377212+0.95945494333012i</v>
      </c>
      <c r="Q1946" t="str">
        <f t="shared" si="995"/>
        <v>-1.28186204377212+0.89707567177914i</v>
      </c>
      <c r="R1946" t="str">
        <f t="shared" si="996"/>
        <v>-0.319646144659238-0.972180843747222i</v>
      </c>
      <c r="S1946" t="str">
        <f t="shared" si="997"/>
        <v>0.191844403628011i</v>
      </c>
      <c r="T1946" t="str">
        <f t="shared" si="998"/>
        <v>0.186507454187262-0.0613223239941445i</v>
      </c>
      <c r="U1946" t="str">
        <f t="shared" si="999"/>
        <v>0.0000333333333333333-0.000622935133357972i</v>
      </c>
      <c r="V1946" t="str">
        <f t="shared" si="1000"/>
        <v>6.66666666666667E-06-0.00622935133357972i</v>
      </c>
      <c r="W1946" t="str">
        <f t="shared" si="1001"/>
        <v>0.0000276025545109795-0.000566433365330384i</v>
      </c>
      <c r="X1946" t="str">
        <f t="shared" si="1002"/>
        <v>0.0000329294591333239-0.000565862172233547i</v>
      </c>
      <c r="Y1946" t="str">
        <f t="shared" si="1003"/>
        <v>0.009+1.13851317766094i</v>
      </c>
      <c r="Z1946" t="str">
        <f t="shared" si="1004"/>
        <v>-0.00596405619206462-0.00039459331935791i</v>
      </c>
      <c r="AA1946" t="str">
        <f t="shared" si="1005"/>
        <v>0.0837024536862263-10.5446392449962i</v>
      </c>
      <c r="AB1946" t="str">
        <f t="shared" si="1006"/>
        <v>0.87964982021388-0.289222602450978i</v>
      </c>
      <c r="AC1946" t="str">
        <f t="shared" si="1007"/>
        <v>0.908535380433388-0.994470200812233i</v>
      </c>
      <c r="AD1946" t="str">
        <f t="shared" si="1008"/>
        <v>0.598992361380406+0.337309320094725i</v>
      </c>
      <c r="AE1946" t="str">
        <f t="shared" si="1009"/>
        <v>-0.00343932409762369-0.00224809012329919i</v>
      </c>
      <c r="AF1946" t="str">
        <f t="shared" si="1010"/>
        <v>-14.6145305397448-1.84978130529283i</v>
      </c>
      <c r="AG1946" t="str">
        <f t="shared" si="1011"/>
        <v>1.01305713085363-0.0227622875715482i</v>
      </c>
      <c r="AH1946" t="str">
        <f t="shared" si="1012"/>
        <v>0.0446190567703393+0.0397138618916377i</v>
      </c>
      <c r="AI1946">
        <f t="shared" si="1013"/>
        <v>-24.475689401532033</v>
      </c>
      <c r="AJ1946">
        <f t="shared" si="1014"/>
        <v>41.671161495166764</v>
      </c>
      <c r="AK1946"/>
      <c r="AL1946"/>
      <c r="AM1946"/>
      <c r="AN1946"/>
    </row>
    <row r="1947" spans="1:40" x14ac:dyDescent="0.25">
      <c r="A1947"/>
      <c r="B1947">
        <f t="shared" si="980"/>
        <v>181300</v>
      </c>
      <c r="C1947" s="237" t="str">
        <f t="shared" si="983"/>
        <v>-2.32512934270413E-06+0.0135081217232643i</v>
      </c>
      <c r="D1947" s="208" t="str">
        <f t="shared" si="984"/>
        <v>-5.95702378299759+0.103562266545026i</v>
      </c>
      <c r="E1947" t="str">
        <f t="shared" si="985"/>
        <v>2870</v>
      </c>
      <c r="F1947" t="str">
        <f t="shared" si="986"/>
        <v>0.777000777000777</v>
      </c>
      <c r="G1947" t="str">
        <f t="shared" si="981"/>
        <v>0.777000777000777</v>
      </c>
      <c r="H1947" t="str">
        <f t="shared" si="987"/>
        <v>8.65800281836846+1.9524442529004i</v>
      </c>
      <c r="I1947" t="str">
        <f t="shared" si="988"/>
        <v>711.963435119787i</v>
      </c>
      <c r="J1947" t="str">
        <f t="shared" si="982"/>
        <v>-685.128920437827+155.754816774285i</v>
      </c>
      <c r="K1947" t="str">
        <f t="shared" si="989"/>
        <v>0.224631253700568-0.988100217584247i</v>
      </c>
      <c r="L1947" t="str">
        <f t="shared" si="990"/>
        <v>0.0167272491642866-0.0624660822084076i</v>
      </c>
      <c r="M1947" t="str">
        <f t="shared" si="991"/>
        <v>0.241358502864855-1.05056629979265i</v>
      </c>
      <c r="N1947" t="str">
        <f t="shared" si="992"/>
        <v>-1.85755519050391i</v>
      </c>
      <c r="O1947" t="str">
        <f t="shared" si="993"/>
        <v>-0.282844929584345-0.959165650869769i</v>
      </c>
      <c r="P1947" t="str">
        <f t="shared" si="994"/>
        <v>1.28284492958434+0.959165650869769i</v>
      </c>
      <c r="Q1947" t="str">
        <f t="shared" si="995"/>
        <v>-1.28284492958434+0.898389539634141i</v>
      </c>
      <c r="R1947" t="str">
        <f t="shared" si="996"/>
        <v>-0.319629958780275-0.971526513961032i</v>
      </c>
      <c r="S1947" t="str">
        <f t="shared" si="997"/>
        <v>0.19195027802295i</v>
      </c>
      <c r="T1947" t="str">
        <f t="shared" si="998"/>
        <v>0.186484784461488-0.0613530594523378i</v>
      </c>
      <c r="U1947" t="str">
        <f t="shared" si="999"/>
        <v>0.0000333333333333333-0.000622591539792966i</v>
      </c>
      <c r="V1947" t="str">
        <f t="shared" si="1000"/>
        <v>6.66666666666667E-06-0.00622591539792966i</v>
      </c>
      <c r="W1947" t="str">
        <f t="shared" si="1001"/>
        <v>0.000027602553681558-0.00056612107856491i</v>
      </c>
      <c r="X1947" t="str">
        <f t="shared" si="1002"/>
        <v>0.000032923572784361-0.000565550255901026i</v>
      </c>
      <c r="Y1947" t="str">
        <f t="shared" si="1003"/>
        <v>0.009+1.13914149619166i</v>
      </c>
      <c r="Z1947" t="str">
        <f t="shared" si="1004"/>
        <v>-0.00595747851842053-0.000394261202476744i</v>
      </c>
      <c r="AA1947" t="str">
        <f t="shared" si="1005"/>
        <v>0.083610002957142-10.5388180736346i</v>
      </c>
      <c r="AB1947" t="str">
        <f t="shared" si="1006"/>
        <v>0.879542899982255-0.289367564165199i</v>
      </c>
      <c r="AC1947" t="str">
        <f t="shared" si="1007"/>
        <v>0.908285346380085-0.993859452007817i</v>
      </c>
      <c r="AD1947" t="str">
        <f t="shared" si="1008"/>
        <v>0.599350865051597+0.337232081697831i</v>
      </c>
      <c r="AE1947" t="str">
        <f t="shared" si="1009"/>
        <v>-0.00343766237749774-0.00224535367519779i</v>
      </c>
      <c r="AF1947" t="str">
        <f t="shared" si="1010"/>
        <v>-14.6150266013661-1.84888198635537i</v>
      </c>
      <c r="AG1947" t="str">
        <f t="shared" si="1011"/>
        <v>1.01304698421245-0.0227634785884168i</v>
      </c>
      <c r="AH1947" t="str">
        <f t="shared" si="1012"/>
        <v>0.044605153751674+0.0396695363848489i</v>
      </c>
      <c r="AI1947">
        <f t="shared" si="1013"/>
        <v>-24.481486044762715</v>
      </c>
      <c r="AJ1947">
        <f t="shared" si="1014"/>
        <v>41.648253603705989</v>
      </c>
      <c r="AK1947"/>
      <c r="AL1947"/>
      <c r="AM1947"/>
      <c r="AN1947"/>
    </row>
    <row r="1948" spans="1:40" x14ac:dyDescent="0.25">
      <c r="A1948"/>
      <c r="B1948">
        <f t="shared" si="980"/>
        <v>181400</v>
      </c>
      <c r="C1948" s="237" t="str">
        <f t="shared" si="983"/>
        <v>-0.0000023225665109629+0.0135006751295909i</v>
      </c>
      <c r="D1948" s="208" t="str">
        <f t="shared" si="984"/>
        <v>-5.95702376334921+0.10350517599353i</v>
      </c>
      <c r="E1948" t="str">
        <f t="shared" si="985"/>
        <v>2870</v>
      </c>
      <c r="F1948" t="str">
        <f t="shared" si="986"/>
        <v>0.777000777000777</v>
      </c>
      <c r="G1948" t="str">
        <f t="shared" si="981"/>
        <v>0.777000777000777</v>
      </c>
      <c r="H1948" t="str">
        <f t="shared" si="987"/>
        <v>8.65849814080634+1.95148864999703i</v>
      </c>
      <c r="I1948" t="str">
        <f t="shared" si="988"/>
        <v>712.356134201485i</v>
      </c>
      <c r="J1948" t="str">
        <f t="shared" si="982"/>
        <v>-685.886028154519+155.84072676699i</v>
      </c>
      <c r="K1948" t="str">
        <f t="shared" si="989"/>
        <v>0.224395126020093-0.987607571628415i</v>
      </c>
      <c r="L1948" t="str">
        <f t="shared" si="990"/>
        <v>0.0167100442089973-0.0624362512870743i</v>
      </c>
      <c r="M1948" t="str">
        <f t="shared" si="991"/>
        <v>0.24110517022909-1.05004382291549i</v>
      </c>
      <c r="N1948" t="str">
        <f t="shared" si="992"/>
        <v>-1.85857976589856i</v>
      </c>
      <c r="O1948" t="str">
        <f t="shared" si="993"/>
        <v>-0.283827518478791-0.958875351520817i</v>
      </c>
      <c r="P1948" t="str">
        <f t="shared" si="994"/>
        <v>1.28382751847879+0.958875351520817i</v>
      </c>
      <c r="Q1948" t="str">
        <f t="shared" si="995"/>
        <v>-1.28382751847879+0.899704414377743i</v>
      </c>
      <c r="R1948" t="str">
        <f t="shared" si="996"/>
        <v>-0.31961376147155-0.970872835853796i</v>
      </c>
      <c r="S1948" t="str">
        <f t="shared" si="997"/>
        <v>0.192056152417888i</v>
      </c>
      <c r="T1948" t="str">
        <f t="shared" si="998"/>
        <v>0.186462101341124-0.0613837892880345i</v>
      </c>
      <c r="U1948" t="str">
        <f t="shared" si="999"/>
        <v>0.0000333333333333334-0.000622248325052177i</v>
      </c>
      <c r="V1948" t="str">
        <f t="shared" si="1000"/>
        <v>6.66666666666667E-06-0.00622248325052177i</v>
      </c>
      <c r="W1948" t="str">
        <f t="shared" si="1001"/>
        <v>0.0000276025528516792-0.00056580913618508i</v>
      </c>
      <c r="X1948" t="str">
        <f t="shared" si="1002"/>
        <v>0.0000329176961646017-0.000565238683453981i</v>
      </c>
      <c r="Y1948" t="str">
        <f t="shared" si="1003"/>
        <v>0.009+1.13976981472238i</v>
      </c>
      <c r="Z1948" t="str">
        <f t="shared" si="1004"/>
        <v>-0.00595091172385692-0.000393929641113577i</v>
      </c>
      <c r="AA1948" t="str">
        <f t="shared" si="1005"/>
        <v>0.0835177053905624-10.5330033286585i</v>
      </c>
      <c r="AB1948" t="str">
        <f t="shared" si="1006"/>
        <v>0.879435916575951-0.289512499361294i</v>
      </c>
      <c r="AC1948" t="str">
        <f t="shared" si="1007"/>
        <v>0.908035734760469-0.993249212292554i</v>
      </c>
      <c r="AD1948" t="str">
        <f t="shared" si="1008"/>
        <v>0.599709324029554+0.33715447819498i</v>
      </c>
      <c r="AE1948" t="str">
        <f t="shared" si="1009"/>
        <v>-0.0034360021046786-0.0022426198158288i</v>
      </c>
      <c r="AF1948" t="str">
        <f t="shared" si="1010"/>
        <v>-14.6155219041555-1.8479834740035i</v>
      </c>
      <c r="AG1948" t="str">
        <f t="shared" si="1011"/>
        <v>1.01303683482763-0.0227646666150164i</v>
      </c>
      <c r="AH1948" t="str">
        <f t="shared" si="1012"/>
        <v>0.044591255200237+0.0396252513487676i</v>
      </c>
      <c r="AI1948">
        <f t="shared" si="1013"/>
        <v>-24.487280767253637</v>
      </c>
      <c r="AJ1948">
        <f t="shared" si="1014"/>
        <v>41.625341315780148</v>
      </c>
      <c r="AK1948"/>
      <c r="AL1948"/>
      <c r="AM1948"/>
      <c r="AN1948"/>
    </row>
    <row r="1949" spans="1:40" x14ac:dyDescent="0.25">
      <c r="A1949"/>
      <c r="B1949">
        <f t="shared" si="980"/>
        <v>181500</v>
      </c>
      <c r="C1949" s="237" t="str">
        <f t="shared" si="983"/>
        <v>-2.32000791413991E-06+0.0134932367415296i</v>
      </c>
      <c r="D1949" s="208" t="str">
        <f t="shared" si="984"/>
        <v>-5.9570237437333+0.103448148351727i</v>
      </c>
      <c r="E1949" t="str">
        <f t="shared" si="985"/>
        <v>2870</v>
      </c>
      <c r="F1949" t="str">
        <f t="shared" si="986"/>
        <v>0.777000777000777</v>
      </c>
      <c r="G1949" t="str">
        <f t="shared" si="981"/>
        <v>0.777000777000777</v>
      </c>
      <c r="H1949" t="str">
        <f t="shared" si="987"/>
        <v>8.65899270589449+1.95053391562465i</v>
      </c>
      <c r="I1949" t="str">
        <f t="shared" si="988"/>
        <v>712.748833283184i</v>
      </c>
      <c r="J1949" t="str">
        <f t="shared" si="982"/>
        <v>-686.643553355477+155.926636759696i</v>
      </c>
      <c r="K1949" t="str">
        <f t="shared" si="989"/>
        <v>0.224159364446665-0.987115387852375i</v>
      </c>
      <c r="L1949" t="str">
        <f t="shared" si="990"/>
        <v>0.0166928651520247-0.0624064463098364i</v>
      </c>
      <c r="M1949" t="str">
        <f t="shared" si="991"/>
        <v>0.24085222959869-1.04952183416221i</v>
      </c>
      <c r="N1949" t="str">
        <f t="shared" si="992"/>
        <v>-1.85960434129321i</v>
      </c>
      <c r="O1949" t="str">
        <f t="shared" si="993"/>
        <v>-0.284809809423981-0.95858404558801i</v>
      </c>
      <c r="P1949" t="str">
        <f t="shared" si="994"/>
        <v>1.28480980942398+0.95858404558801i</v>
      </c>
      <c r="Q1949" t="str">
        <f t="shared" si="995"/>
        <v>-1.28480980942398+0.9010202957052i</v>
      </c>
      <c r="R1949" t="str">
        <f t="shared" si="996"/>
        <v>-0.319597552728481-0.970219808341089i</v>
      </c>
      <c r="S1949" t="str">
        <f t="shared" si="997"/>
        <v>0.192162026812827i</v>
      </c>
      <c r="T1949" t="str">
        <f t="shared" si="998"/>
        <v>0.186439404824776-0.0614145134967243i</v>
      </c>
      <c r="U1949" t="str">
        <f t="shared" si="999"/>
        <v>0.0000333333333333334-0.000621905488509449i</v>
      </c>
      <c r="V1949" t="str">
        <f t="shared" si="1000"/>
        <v>6.66666666666667E-06-0.00621905488509449i</v>
      </c>
      <c r="W1949" t="str">
        <f t="shared" si="1001"/>
        <v>0.0000276025520213427-0.000565497537621662i</v>
      </c>
      <c r="X1949" t="str">
        <f t="shared" si="1002"/>
        <v>0.0000329118292526119-0.000564927454324208i</v>
      </c>
      <c r="Y1949" t="str">
        <f t="shared" si="1003"/>
        <v>0.009+1.1403981332531i</v>
      </c>
      <c r="Z1949" t="str">
        <f t="shared" si="1004"/>
        <v>-0.00594435578439377-0.000393598633932655i</v>
      </c>
      <c r="AA1949" t="str">
        <f t="shared" si="1005"/>
        <v>0.083425560648182-10.5271949994275i</v>
      </c>
      <c r="AB1949" t="str">
        <f t="shared" si="1006"/>
        <v>0.879328869988392-0.28965740801799i</v>
      </c>
      <c r="AC1949" t="str">
        <f t="shared" si="1007"/>
        <v>0.907786544745488-0.992639481002911i</v>
      </c>
      <c r="AD1949" t="str">
        <f t="shared" si="1008"/>
        <v>0.600067737956468+0.337076509587944i</v>
      </c>
      <c r="AE1949" t="str">
        <f t="shared" si="1009"/>
        <v>-0.003434343275445-0.00223988854147908i</v>
      </c>
      <c r="AF1949" t="str">
        <f t="shared" si="1010"/>
        <v>-14.6160164496278-1.84708576727292i</v>
      </c>
      <c r="AG1949" t="str">
        <f t="shared" si="1011"/>
        <v>1.01302668270372-0.0227658516426126i</v>
      </c>
      <c r="AH1949" t="str">
        <f t="shared" si="1012"/>
        <v>0.0445773610965827+0.0395810067252355i</v>
      </c>
      <c r="AI1949">
        <f t="shared" si="1013"/>
        <v>-24.493073572305395</v>
      </c>
      <c r="AJ1949">
        <f t="shared" si="1014"/>
        <v>41.602424635381254</v>
      </c>
      <c r="AK1949"/>
      <c r="AL1949"/>
      <c r="AM1949"/>
      <c r="AN1949"/>
    </row>
    <row r="1950" spans="1:40" x14ac:dyDescent="0.25">
      <c r="A1950"/>
      <c r="B1950">
        <f t="shared" si="980"/>
        <v>181600</v>
      </c>
      <c r="C1950" s="237" t="str">
        <f t="shared" si="983"/>
        <v>-0.0000023174535429098+0.013485806545525i</v>
      </c>
      <c r="D1950" s="208" t="str">
        <f t="shared" si="984"/>
        <v>-5.95702372414979+0.103391183515692i</v>
      </c>
      <c r="E1950" t="str">
        <f t="shared" si="985"/>
        <v>2870</v>
      </c>
      <c r="F1950" t="str">
        <f t="shared" si="986"/>
        <v>0.777000777000777</v>
      </c>
      <c r="G1950" t="str">
        <f t="shared" si="981"/>
        <v>0.777000777000777</v>
      </c>
      <c r="H1950" t="str">
        <f t="shared" si="987"/>
        <v>8.65948651514375+1.94958004871625i</v>
      </c>
      <c r="I1950" t="str">
        <f t="shared" si="988"/>
        <v>713.141532364883i</v>
      </c>
      <c r="J1950" t="str">
        <f t="shared" si="982"/>
        <v>-687.401496040702+156.012546752401i</v>
      </c>
      <c r="K1950" t="str">
        <f t="shared" si="989"/>
        <v>0.223923968236653-0.986623665656412i</v>
      </c>
      <c r="L1950" t="str">
        <f t="shared" si="990"/>
        <v>0.0166757119427455-0.0623766672473686i</v>
      </c>
      <c r="M1950" t="str">
        <f t="shared" si="991"/>
        <v>0.240599680179399-1.04900033290378i</v>
      </c>
      <c r="N1950" t="str">
        <f t="shared" si="992"/>
        <v>-1.86062891668786i</v>
      </c>
      <c r="O1950" t="str">
        <f t="shared" si="993"/>
        <v>-0.285791801388749-0.958291733377145i</v>
      </c>
      <c r="P1950" t="str">
        <f t="shared" si="994"/>
        <v>1.28579180138875+0.958291733377145i</v>
      </c>
      <c r="Q1950" t="str">
        <f t="shared" si="995"/>
        <v>-1.28579180138875+0.902337183310715i</v>
      </c>
      <c r="R1950" t="str">
        <f t="shared" si="996"/>
        <v>-0.319581332546493-0.969567430340858i</v>
      </c>
      <c r="S1950" t="str">
        <f t="shared" si="997"/>
        <v>0.192267901207765i</v>
      </c>
      <c r="T1950" t="str">
        <f t="shared" si="998"/>
        <v>0.186416694911043-0.061445232073895i</v>
      </c>
      <c r="U1950" t="str">
        <f t="shared" si="999"/>
        <v>0.0000333333333333332-0.000621563029540003i</v>
      </c>
      <c r="V1950" t="str">
        <f t="shared" si="1000"/>
        <v>6.66666666666667E-06-0.00621563029540003i</v>
      </c>
      <c r="W1950" t="str">
        <f t="shared" si="1001"/>
        <v>0.0000276025511905484-0.000565186282306674i</v>
      </c>
      <c r="X1950" t="str">
        <f t="shared" si="1002"/>
        <v>0.0000329059720270166-0.000564616567944751i</v>
      </c>
      <c r="Y1950" t="str">
        <f t="shared" si="1003"/>
        <v>0.009+1.14102645178381i</v>
      </c>
      <c r="Z1950" t="str">
        <f t="shared" si="1004"/>
        <v>-0.00593781067611708-0.000393268179602317i</v>
      </c>
      <c r="AA1950" t="str">
        <f t="shared" si="1005"/>
        <v>0.0833335683926287-10.5213930753247i</v>
      </c>
      <c r="AB1950" t="str">
        <f t="shared" si="1006"/>
        <v>0.879221760212971-0.289802290114007i</v>
      </c>
      <c r="AC1950" t="str">
        <f t="shared" si="1007"/>
        <v>0.907537775508138-0.992030257476342i</v>
      </c>
      <c r="AD1950" t="str">
        <f t="shared" si="1008"/>
        <v>0.600426106474459+0.336998175878824i</v>
      </c>
      <c r="AE1950" t="str">
        <f t="shared" si="1009"/>
        <v>-0.00343268588608628-0.00223715984844417i</v>
      </c>
      <c r="AF1950" t="str">
        <f t="shared" si="1010"/>
        <v>-14.6165102392935-1.84618886520056i</v>
      </c>
      <c r="AG1950" t="str">
        <f t="shared" si="1011"/>
        <v>1.01301652784523-0.0227670336624877i</v>
      </c>
      <c r="AH1950" t="str">
        <f t="shared" si="1012"/>
        <v>0.0445634714213232+0.0395368024562278i</v>
      </c>
      <c r="AI1950">
        <f t="shared" si="1013"/>
        <v>-24.498864463213906</v>
      </c>
      <c r="AJ1950">
        <f t="shared" si="1014"/>
        <v>41.579503566491638</v>
      </c>
      <c r="AK1950"/>
      <c r="AL1950"/>
      <c r="AM1950"/>
      <c r="AN1950"/>
    </row>
    <row r="1951" spans="1:40" x14ac:dyDescent="0.25">
      <c r="A1951"/>
      <c r="B1951">
        <f t="shared" si="980"/>
        <v>181700</v>
      </c>
      <c r="C1951" s="237" t="str">
        <f t="shared" si="983"/>
        <v>-2.31490338797274E-06+0.0134783845280513i</v>
      </c>
      <c r="D1951" s="208" t="str">
        <f t="shared" si="984"/>
        <v>-5.9570237045986+0.103334281381727i</v>
      </c>
      <c r="E1951" t="str">
        <f t="shared" si="985"/>
        <v>2870</v>
      </c>
      <c r="F1951" t="str">
        <f t="shared" si="986"/>
        <v>0.777000777000777</v>
      </c>
      <c r="G1951" t="str">
        <f t="shared" si="981"/>
        <v>0.777000777000777</v>
      </c>
      <c r="H1951" t="str">
        <f t="shared" si="987"/>
        <v>8.65997957006131+1.94862704820631i</v>
      </c>
      <c r="I1951" t="str">
        <f t="shared" si="988"/>
        <v>713.534231446582i</v>
      </c>
      <c r="J1951" t="str">
        <f t="shared" si="982"/>
        <v>-688.159856210192+156.098456745105i</v>
      </c>
      <c r="K1951" t="str">
        <f t="shared" si="989"/>
        <v>0.223688936648284-0.986132404441729i</v>
      </c>
      <c r="L1951" t="str">
        <f t="shared" si="990"/>
        <v>0.0166585845306562-0.0623469140703774i</v>
      </c>
      <c r="M1951" t="str">
        <f t="shared" si="991"/>
        <v>0.24034752117894-1.04847931851211i</v>
      </c>
      <c r="N1951" t="str">
        <f t="shared" si="992"/>
        <v>-1.86165349208252i</v>
      </c>
      <c r="O1951" t="str">
        <f t="shared" si="993"/>
        <v>-0.286773493342255-0.957998415195077i</v>
      </c>
      <c r="P1951" t="str">
        <f t="shared" si="994"/>
        <v>1.28677349334225+0.957998415195077i</v>
      </c>
      <c r="Q1951" t="str">
        <f t="shared" si="995"/>
        <v>-1.28677349334225+0.903655076887443i</v>
      </c>
      <c r="R1951" t="str">
        <f t="shared" si="996"/>
        <v>-0.319565100920999-0.968915700773434i</v>
      </c>
      <c r="S1951" t="str">
        <f t="shared" si="997"/>
        <v>0.192373775602702i</v>
      </c>
      <c r="T1951" t="str">
        <f t="shared" si="998"/>
        <v>0.186393971598523-0.0614759450150311i</v>
      </c>
      <c r="U1951" t="str">
        <f t="shared" si="999"/>
        <v>0.0000333333333333333-0.000621220947520444i</v>
      </c>
      <c r="V1951" t="str">
        <f t="shared" si="1000"/>
        <v>6.66666666666667E-06-0.00621220947520444i</v>
      </c>
      <c r="W1951" t="str">
        <f t="shared" si="1001"/>
        <v>0.0000276025503592969-0.000564875369673394i</v>
      </c>
      <c r="X1951" t="str">
        <f t="shared" si="1002"/>
        <v>0.0000329001244665008-0.000564306023749911i</v>
      </c>
      <c r="Y1951" t="str">
        <f t="shared" si="1003"/>
        <v>0.009+1.14165477031453i</v>
      </c>
      <c r="Z1951" t="str">
        <f t="shared" si="1004"/>
        <v>-0.00593127637517867-0.000392938276794983i</v>
      </c>
      <c r="AA1951" t="str">
        <f t="shared" si="1005"/>
        <v>0.0832417282874584-10.5155975457564i</v>
      </c>
      <c r="AB1951" t="str">
        <f t="shared" si="1006"/>
        <v>0.879114587243076-0.289947145628048i</v>
      </c>
      <c r="AC1951" t="str">
        <f t="shared" si="1007"/>
        <v>0.907289426223493-0.991421541051286i</v>
      </c>
      <c r="AD1951" t="str">
        <f t="shared" si="1008"/>
        <v>0.60078442922559+0.336919477070049i</v>
      </c>
      <c r="AE1951" t="str">
        <f t="shared" si="1009"/>
        <v>-0.00343102993290236-0.00223443373302829i</v>
      </c>
      <c r="AF1951" t="str">
        <f t="shared" si="1010"/>
        <v>-14.6170032746599-1.84529276682458i</v>
      </c>
      <c r="AG1951" t="str">
        <f t="shared" si="1011"/>
        <v>1.01300637025669-0.0227682126659403i</v>
      </c>
      <c r="AH1951" t="str">
        <f t="shared" si="1012"/>
        <v>0.0445495861551286+0.0394926384838534i</v>
      </c>
      <c r="AI1951">
        <f t="shared" si="1013"/>
        <v>-24.504653443270353</v>
      </c>
      <c r="AJ1951">
        <f t="shared" si="1014"/>
        <v>41.556578113084008</v>
      </c>
      <c r="AK1951"/>
      <c r="AL1951"/>
      <c r="AM1951"/>
      <c r="AN1951"/>
    </row>
    <row r="1952" spans="1:40" x14ac:dyDescent="0.25">
      <c r="A1952"/>
      <c r="B1952">
        <f t="shared" si="980"/>
        <v>181800</v>
      </c>
      <c r="C1952" s="237" t="str">
        <f t="shared" si="983"/>
        <v>-0.0000023123574400545+0.0134709706756127i</v>
      </c>
      <c r="D1952" s="208" t="str">
        <f t="shared" si="984"/>
        <v>-5.95702368507967+0.103277441846364i</v>
      </c>
      <c r="E1952" t="str">
        <f t="shared" si="985"/>
        <v>2870</v>
      </c>
      <c r="F1952" t="str">
        <f t="shared" si="986"/>
        <v>0.777000777000777</v>
      </c>
      <c r="G1952" t="str">
        <f t="shared" si="981"/>
        <v>0.777000777000777</v>
      </c>
      <c r="H1952" t="str">
        <f t="shared" si="987"/>
        <v>8.66047187215068+1.94767491303076i</v>
      </c>
      <c r="I1952" t="str">
        <f t="shared" si="988"/>
        <v>713.926930528281i</v>
      </c>
      <c r="J1952" t="str">
        <f t="shared" si="982"/>
        <v>-688.918633863949+156.184366737811i</v>
      </c>
      <c r="K1952" t="str">
        <f t="shared" si="989"/>
        <v>0.223454268941631-0.985641603610433i</v>
      </c>
      <c r="L1952" t="str">
        <f t="shared" si="990"/>
        <v>0.0166414828653734-0.0623171867496025i</v>
      </c>
      <c r="M1952" t="str">
        <f t="shared" si="991"/>
        <v>0.240095751807004-1.04795879036004i</v>
      </c>
      <c r="N1952" t="str">
        <f t="shared" si="992"/>
        <v>-1.86267806747717i</v>
      </c>
      <c r="O1952" t="str">
        <f t="shared" si="993"/>
        <v>-0.287754884253944-0.957704091349723i</v>
      </c>
      <c r="P1952" t="str">
        <f t="shared" si="994"/>
        <v>1.28775488425394+0.957704091349723i</v>
      </c>
      <c r="Q1952" t="str">
        <f t="shared" si="995"/>
        <v>-1.28775488425394+0.904973976127447i</v>
      </c>
      <c r="R1952" t="str">
        <f t="shared" si="996"/>
        <v>-0.319548857847422-0.96826461856153i</v>
      </c>
      <c r="S1952" t="str">
        <f t="shared" si="997"/>
        <v>0.19247964999764i</v>
      </c>
      <c r="T1952" t="str">
        <f t="shared" si="998"/>
        <v>0.186371234885822-0.0615066523156174i</v>
      </c>
      <c r="U1952" t="str">
        <f t="shared" si="999"/>
        <v>0.0000333333333333334-0.000620879241828739i</v>
      </c>
      <c r="V1952" t="str">
        <f t="shared" si="1000"/>
        <v>6.66666666666667E-06-0.0062087924182874i</v>
      </c>
      <c r="W1952" t="str">
        <f t="shared" si="1001"/>
        <v>0.0000276025495275878-0.000564564799156335i</v>
      </c>
      <c r="X1952" t="str">
        <f t="shared" si="1002"/>
        <v>0.0000328942865498068-0.000563995821175223i</v>
      </c>
      <c r="Y1952" t="str">
        <f t="shared" si="1003"/>
        <v>0.009+1.14228308884525i</v>
      </c>
      <c r="Z1952" t="str">
        <f t="shared" si="1004"/>
        <v>-0.00592475285779594-0.00039260892418713i</v>
      </c>
      <c r="AA1952" t="str">
        <f t="shared" si="1005"/>
        <v>0.0831500399971577-10.5098084001524i</v>
      </c>
      <c r="AB1952" t="str">
        <f t="shared" si="1006"/>
        <v>0.879007351072131-0.290091974538815i</v>
      </c>
      <c r="AC1952" t="str">
        <f t="shared" si="1007"/>
        <v>0.907041496068694-0.990813331067208i</v>
      </c>
      <c r="AD1952" t="str">
        <f t="shared" si="1008"/>
        <v>0.601142705851869+0.336840413164395i</v>
      </c>
      <c r="AE1952" t="str">
        <f t="shared" si="1009"/>
        <v>-0.00342937541220381-0.00223171019154435i</v>
      </c>
      <c r="AF1952" t="str">
        <f t="shared" si="1010"/>
        <v>-14.6174955572303-1.8443974711844i</v>
      </c>
      <c r="AG1952" t="str">
        <f t="shared" si="1011"/>
        <v>1.01299620994263-0.0227693886442866i</v>
      </c>
      <c r="AH1952" t="str">
        <f t="shared" si="1012"/>
        <v>0.0445357052787271+0.039448514750354i</v>
      </c>
      <c r="AI1952">
        <f t="shared" si="1013"/>
        <v>-24.510440515761154</v>
      </c>
      <c r="AJ1952">
        <f t="shared" si="1014"/>
        <v>41.533648279120953</v>
      </c>
      <c r="AK1952"/>
      <c r="AL1952"/>
      <c r="AM1952"/>
      <c r="AN1952"/>
    </row>
    <row r="1953" spans="1:40" x14ac:dyDescent="0.25">
      <c r="A1953"/>
      <c r="B1953">
        <f t="shared" si="980"/>
        <v>181900</v>
      </c>
      <c r="C1953" s="237" t="str">
        <f t="shared" si="983"/>
        <v>-2.30981568990632E-06+0.0134635649747427i</v>
      </c>
      <c r="D1953" s="208" t="str">
        <f t="shared" si="984"/>
        <v>-5.95702366559292+0.103220664806361i</v>
      </c>
      <c r="E1953" t="str">
        <f t="shared" si="985"/>
        <v>2870</v>
      </c>
      <c r="F1953" t="str">
        <f t="shared" si="986"/>
        <v>0.777000777000777</v>
      </c>
      <c r="G1953" t="str">
        <f t="shared" si="981"/>
        <v>0.777000777000777</v>
      </c>
      <c r="H1953" t="str">
        <f t="shared" si="987"/>
        <v>8.66096342291169+1.94672364212694i</v>
      </c>
      <c r="I1953" t="str">
        <f t="shared" si="988"/>
        <v>714.319629609979i</v>
      </c>
      <c r="J1953" t="str">
        <f t="shared" si="982"/>
        <v>-689.677829001972+156.270276730516i</v>
      </c>
      <c r="K1953" t="str">
        <f t="shared" si="989"/>
        <v>0.223219964378607-0.985151262565547i</v>
      </c>
      <c r="L1953" t="str">
        <f t="shared" si="990"/>
        <v>0.0166244068966331-0.0622874852558156i</v>
      </c>
      <c r="M1953" t="str">
        <f t="shared" si="991"/>
        <v>0.23984437127524-1.04743874782136i</v>
      </c>
      <c r="N1953" t="str">
        <f t="shared" si="992"/>
        <v>-1.86370264287182i</v>
      </c>
      <c r="O1953" t="str">
        <f t="shared" si="993"/>
        <v>-0.288735973093607-0.957408762150048i</v>
      </c>
      <c r="P1953" t="str">
        <f t="shared" si="994"/>
        <v>1.28873597309361+0.957408762150048i</v>
      </c>
      <c r="Q1953" t="str">
        <f t="shared" si="995"/>
        <v>-1.28873597309361+0.906293880721772i</v>
      </c>
      <c r="R1953" t="str">
        <f t="shared" si="996"/>
        <v>-0.319532603321175-0.967614182630213i</v>
      </c>
      <c r="S1953" t="str">
        <f t="shared" si="997"/>
        <v>0.192585524392579i</v>
      </c>
      <c r="T1953" t="str">
        <f t="shared" si="998"/>
        <v>0.186348484771536-0.0615373539711344i</v>
      </c>
      <c r="U1953" t="str">
        <f t="shared" si="999"/>
        <v>0.0000333333333333334-0.000620537911844228i</v>
      </c>
      <c r="V1953" t="str">
        <f t="shared" si="1000"/>
        <v>6.66666666666667E-06-0.00620537911844228i</v>
      </c>
      <c r="W1953" t="str">
        <f t="shared" si="1001"/>
        <v>0.0000276025486954211-0.000564254570191264i</v>
      </c>
      <c r="X1953" t="str">
        <f t="shared" si="1002"/>
        <v>0.0000328884582557354-0.000563685959657468i</v>
      </c>
      <c r="Y1953" t="str">
        <f t="shared" si="1003"/>
        <v>0.009+1.14291140737597i</v>
      </c>
      <c r="Z1953" t="str">
        <f t="shared" si="1004"/>
        <v>-0.00591824010025166-0.00039228012045928i</v>
      </c>
      <c r="AA1953" t="str">
        <f t="shared" si="1005"/>
        <v>0.0830585031871361-10.5040256279658i</v>
      </c>
      <c r="AB1953" t="str">
        <f t="shared" si="1006"/>
        <v>0.878900051693515-0.290236776824994i</v>
      </c>
      <c r="AC1953" t="str">
        <f t="shared" si="1007"/>
        <v>0.906793984222928-0.990205626864527i</v>
      </c>
      <c r="AD1953" t="str">
        <f t="shared" si="1008"/>
        <v>0.601500935995239+0.336760984164952i</v>
      </c>
      <c r="AE1953" t="str">
        <f t="shared" si="1009"/>
        <v>-0.00342772232031173-0.00222898922031383i</v>
      </c>
      <c r="AF1953" t="str">
        <f t="shared" si="1010"/>
        <v>-14.6179870885046-1.84350297732058i</v>
      </c>
      <c r="AG1953" t="str">
        <f t="shared" si="1011"/>
        <v>1.01298604690759-0.0227705615888595i</v>
      </c>
      <c r="AH1953" t="str">
        <f t="shared" si="1012"/>
        <v>0.0445218287729049+0.039404431198103i</v>
      </c>
      <c r="AI1953">
        <f t="shared" si="1013"/>
        <v>-24.516225683968102</v>
      </c>
      <c r="AJ1953">
        <f t="shared" si="1014"/>
        <v>41.510714068554364</v>
      </c>
      <c r="AK1953"/>
      <c r="AL1953"/>
      <c r="AM1953"/>
      <c r="AN1953"/>
    </row>
    <row r="1954" spans="1:40" x14ac:dyDescent="0.25">
      <c r="A1954"/>
      <c r="B1954">
        <f t="shared" si="980"/>
        <v>182000</v>
      </c>
      <c r="C1954" s="237" t="str">
        <f t="shared" si="983"/>
        <v>-2.30727812830494E-06+0.0134561674120048i</v>
      </c>
      <c r="D1954" s="208" t="str">
        <f t="shared" si="984"/>
        <v>-5.95702364613827+0.103163950158703i</v>
      </c>
      <c r="E1954" t="str">
        <f t="shared" si="985"/>
        <v>2870</v>
      </c>
      <c r="F1954" t="str">
        <f t="shared" si="986"/>
        <v>0.777000777000777</v>
      </c>
      <c r="G1954" t="str">
        <f t="shared" si="981"/>
        <v>0.777000777000777</v>
      </c>
      <c r="H1954" t="str">
        <f t="shared" si="987"/>
        <v>8.66145422384053+1.94577323443369i</v>
      </c>
      <c r="I1954" t="str">
        <f t="shared" si="988"/>
        <v>714.712328691678i</v>
      </c>
      <c r="J1954" t="str">
        <f t="shared" si="982"/>
        <v>-690.437441624261+156.356186723221i</v>
      </c>
      <c r="K1954" t="str">
        <f t="shared" si="989"/>
        <v>0.222986022222964-0.984661380711001i</v>
      </c>
      <c r="L1954" t="str">
        <f t="shared" si="990"/>
        <v>0.0166073565742902-0.0622578095598209i</v>
      </c>
      <c r="M1954" t="str">
        <f t="shared" si="991"/>
        <v>0.239593378797254-1.04691919027082i</v>
      </c>
      <c r="N1954" t="str">
        <f t="shared" si="992"/>
        <v>-1.86472721826647i</v>
      </c>
      <c r="O1954" t="str">
        <f t="shared" si="993"/>
        <v>-0.289716758831339-0.957112427906076i</v>
      </c>
      <c r="P1954" t="str">
        <f t="shared" si="994"/>
        <v>1.28971675883134+0.957112427906076i</v>
      </c>
      <c r="Q1954" t="str">
        <f t="shared" si="995"/>
        <v>-1.28971675883134+0.907614790360394i</v>
      </c>
      <c r="R1954" t="str">
        <f t="shared" si="996"/>
        <v>-0.319516337337651-0.966964391906919i</v>
      </c>
      <c r="S1954" t="str">
        <f t="shared" si="997"/>
        <v>0.192691398787517i</v>
      </c>
      <c r="T1954" t="str">
        <f t="shared" si="998"/>
        <v>0.186325721254265-0.0615680499770561i</v>
      </c>
      <c r="U1954" t="str">
        <f t="shared" si="999"/>
        <v>0.0000333333333333333-0.000620196956947607i</v>
      </c>
      <c r="V1954" t="str">
        <f t="shared" si="1000"/>
        <v>6.66666666666667E-06-0.00620196956947607i</v>
      </c>
      <c r="W1954" t="str">
        <f t="shared" si="1001"/>
        <v>0.0000276025478627967-0.000563944682215176i</v>
      </c>
      <c r="X1954" t="str">
        <f t="shared" si="1002"/>
        <v>0.0000328826395631457-0.00056337643863466i</v>
      </c>
      <c r="Y1954" t="str">
        <f t="shared" si="1003"/>
        <v>0.009+1.14353972590668i</v>
      </c>
      <c r="Z1954" t="str">
        <f t="shared" si="1004"/>
        <v>-0.00591173807889386-0.000391951864295995i</v>
      </c>
      <c r="AA1954" t="str">
        <f t="shared" si="1005"/>
        <v>0.0829671175237277-10.4982492186728i</v>
      </c>
      <c r="AB1954" t="str">
        <f t="shared" si="1006"/>
        <v>0.878792689100625-0.290381552465239i</v>
      </c>
      <c r="AC1954" t="str">
        <f t="shared" si="1007"/>
        <v>0.906546889867452-0.989598427784682i</v>
      </c>
      <c r="AD1954" t="str">
        <f t="shared" si="1008"/>
        <v>0.601859119297567+0.336681190075158i</v>
      </c>
      <c r="AE1954" t="str">
        <f t="shared" si="1009"/>
        <v>-0.0034260706535576-0.00222627081566684i</v>
      </c>
      <c r="AF1954" t="str">
        <f t="shared" si="1010"/>
        <v>-14.6184778699788-1.84260928427499i</v>
      </c>
      <c r="AG1954" t="str">
        <f t="shared" si="1011"/>
        <v>1.01297588115609-0.0227717314910075i</v>
      </c>
      <c r="AH1954" t="str">
        <f t="shared" si="1012"/>
        <v>0.0445079566185039+0.0393603877696066i</v>
      </c>
      <c r="AI1954">
        <f t="shared" si="1013"/>
        <v>-24.522008951168417</v>
      </c>
      <c r="AJ1954">
        <f t="shared" si="1014"/>
        <v>41.487775485327866</v>
      </c>
      <c r="AK1954"/>
      <c r="AL1954"/>
      <c r="AM1954"/>
      <c r="AN1954"/>
    </row>
    <row r="1955" spans="1:40" x14ac:dyDescent="0.25">
      <c r="A1955"/>
      <c r="B1955">
        <f t="shared" si="980"/>
        <v>182100</v>
      </c>
      <c r="C1955" s="237" t="str">
        <f t="shared" si="983"/>
        <v>-2.30474474605231E-06+0.013448777973992i</v>
      </c>
      <c r="D1955" s="208" t="str">
        <f t="shared" si="984"/>
        <v>-5.95702362671568+0.103107297800605i</v>
      </c>
      <c r="E1955" t="str">
        <f t="shared" si="985"/>
        <v>2870</v>
      </c>
      <c r="F1955" t="str">
        <f t="shared" si="986"/>
        <v>0.777000777000777</v>
      </c>
      <c r="G1955" t="str">
        <f t="shared" si="981"/>
        <v>0.777000777000777</v>
      </c>
      <c r="H1955" t="str">
        <f t="shared" si="987"/>
        <v>8.66194427642979+1.94482368889128i</v>
      </c>
      <c r="I1955" t="str">
        <f t="shared" si="988"/>
        <v>715.105027773377i</v>
      </c>
      <c r="J1955" t="str">
        <f t="shared" si="982"/>
        <v>-691.197471730817+156.442096715926i</v>
      </c>
      <c r="K1955" t="str">
        <f t="shared" si="989"/>
        <v>0.222752441740283-0.984171957451629i</v>
      </c>
      <c r="L1955" t="str">
        <f t="shared" si="990"/>
        <v>0.0165903318483187-0.0622281596324553i</v>
      </c>
      <c r="M1955" t="str">
        <f t="shared" si="991"/>
        <v>0.239342773588602-1.04640011708408i</v>
      </c>
      <c r="N1955" t="str">
        <f t="shared" si="992"/>
        <v>-1.86575179366112i</v>
      </c>
      <c r="O1955" t="str">
        <f t="shared" si="993"/>
        <v>-0.290697240437558-0.956815088928884i</v>
      </c>
      <c r="P1955" t="str">
        <f t="shared" si="994"/>
        <v>1.29069724043756+0.956815088928884i</v>
      </c>
      <c r="Q1955" t="str">
        <f t="shared" si="995"/>
        <v>-1.29069724043756+0.908936704732236i</v>
      </c>
      <c r="R1955" t="str">
        <f t="shared" si="996"/>
        <v>-0.319500059892264-0.966315245321427i</v>
      </c>
      <c r="S1955" t="str">
        <f t="shared" si="997"/>
        <v>0.192797273182456i</v>
      </c>
      <c r="T1955" t="str">
        <f t="shared" si="998"/>
        <v>0.186302944332607-0.0615987403288599i</v>
      </c>
      <c r="U1955" t="str">
        <f t="shared" si="999"/>
        <v>0.0000333333333333333-0.000619856376520948i</v>
      </c>
      <c r="V1955" t="str">
        <f t="shared" si="1000"/>
        <v>6.66666666666667E-06-0.00619856376520948i</v>
      </c>
      <c r="W1955" t="str">
        <f t="shared" si="1001"/>
        <v>0.0000276025470297149-0.000563635134666317i</v>
      </c>
      <c r="X1955" t="str">
        <f t="shared" si="1002"/>
        <v>0.0000328768304509557-0.000563067257546051i</v>
      </c>
      <c r="Y1955" t="str">
        <f t="shared" si="1003"/>
        <v>0.009+1.1441680444374i</v>
      </c>
      <c r="Z1955" t="str">
        <f t="shared" si="1004"/>
        <v>-0.00590524677013552-0.000391624154385862i</v>
      </c>
      <c r="AA1955" t="str">
        <f t="shared" si="1005"/>
        <v>0.0828758826741837-10.4924791617731i</v>
      </c>
      <c r="AB1955" t="str">
        <f t="shared" si="1006"/>
        <v>0.878685263286849-0.290526301438218i</v>
      </c>
      <c r="AC1955" t="str">
        <f t="shared" si="1007"/>
        <v>0.906300212185549-0.988991733170076i</v>
      </c>
      <c r="AD1955" t="str">
        <f t="shared" si="1008"/>
        <v>0.602217255400684+0.336601030898771i</v>
      </c>
      <c r="AE1955" t="str">
        <f t="shared" si="1009"/>
        <v>-0.00342442040828362-0.00222355497394212i</v>
      </c>
      <c r="AF1955" t="str">
        <f t="shared" si="1010"/>
        <v>-14.6189679031455-1.84171639109068i</v>
      </c>
      <c r="AG1955" t="str">
        <f t="shared" si="1011"/>
        <v>1.01296571269269-0.0227728983420977i</v>
      </c>
      <c r="AH1955" t="str">
        <f t="shared" si="1012"/>
        <v>0.0444940887964258+0.039316384407503i</v>
      </c>
      <c r="AI1955">
        <f t="shared" si="1013"/>
        <v>-24.527790320634356</v>
      </c>
      <c r="AJ1955">
        <f t="shared" si="1014"/>
        <v>41.464832533373851</v>
      </c>
      <c r="AK1955"/>
      <c r="AL1955"/>
      <c r="AM1955"/>
      <c r="AN1955"/>
    </row>
    <row r="1956" spans="1:40" x14ac:dyDescent="0.25">
      <c r="A1956"/>
      <c r="B1956">
        <f t="shared" si="980"/>
        <v>182200</v>
      </c>
      <c r="C1956" s="237" t="str">
        <f t="shared" si="983"/>
        <v>-2.30221553397563E-06+0.0134413966473264i</v>
      </c>
      <c r="D1956" s="208" t="str">
        <f t="shared" si="984"/>
        <v>-5.95702360732505+0.103050707629502i</v>
      </c>
      <c r="E1956" t="str">
        <f t="shared" si="985"/>
        <v>2870</v>
      </c>
      <c r="F1956" t="str">
        <f t="shared" si="986"/>
        <v>0.777000777000777</v>
      </c>
      <c r="G1956" t="str">
        <f t="shared" si="981"/>
        <v>0.777000777000777</v>
      </c>
      <c r="H1956" t="str">
        <f t="shared" si="987"/>
        <v>8.66243358216838+1.9438750044414i</v>
      </c>
      <c r="I1956" t="str">
        <f t="shared" si="988"/>
        <v>715.497726855075i</v>
      </c>
      <c r="J1956" t="str">
        <f t="shared" si="982"/>
        <v>-691.957919321638+156.528006708631i</v>
      </c>
      <c r="K1956" t="str">
        <f t="shared" si="989"/>
        <v>0.222519222197974-0.983682992193173i</v>
      </c>
      <c r="L1956" t="str">
        <f t="shared" si="990"/>
        <v>0.0165733326688108-0.0621985354445877i</v>
      </c>
      <c r="M1956" t="str">
        <f t="shared" si="991"/>
        <v>0.239092554866785-1.04588152763776i</v>
      </c>
      <c r="N1956" t="str">
        <f t="shared" si="992"/>
        <v>-1.86677636905578i</v>
      </c>
      <c r="O1956" t="str">
        <f t="shared" si="993"/>
        <v>-0.291677416883006-0.956516745530603i</v>
      </c>
      <c r="P1956" t="str">
        <f t="shared" si="994"/>
        <v>1.29167741688301+0.956516745530603i</v>
      </c>
      <c r="Q1956" t="str">
        <f t="shared" si="995"/>
        <v>-1.29167741688301+0.910259623525177i</v>
      </c>
      <c r="R1956" t="str">
        <f t="shared" si="996"/>
        <v>-0.319483770980409-0.965666741805866i</v>
      </c>
      <c r="S1956" t="str">
        <f t="shared" si="997"/>
        <v>0.192903147577394i</v>
      </c>
      <c r="T1956" t="str">
        <f t="shared" si="998"/>
        <v>0.186280154005158-0.0616294250220162i</v>
      </c>
      <c r="U1956" t="str">
        <f t="shared" si="999"/>
        <v>0.0000333333333333334-0.000619516169947666i</v>
      </c>
      <c r="V1956" t="str">
        <f t="shared" si="1000"/>
        <v>6.66666666666667E-06-0.00619516169947666i</v>
      </c>
      <c r="W1956" t="str">
        <f t="shared" si="1001"/>
        <v>0.0000276025461961756-0.000563325926984156i</v>
      </c>
      <c r="X1956" t="str">
        <f t="shared" si="1002"/>
        <v>0.0000328710308981404-0.000562758415832125i</v>
      </c>
      <c r="Y1956" t="str">
        <f t="shared" si="1003"/>
        <v>0.009+1.14479636296812i</v>
      </c>
      <c r="Z1956" t="str">
        <f t="shared" si="1004"/>
        <v>-0.00589876615045423-0.00039129698942145i</v>
      </c>
      <c r="AA1956" t="str">
        <f t="shared" si="1005"/>
        <v>0.0827847983066676-10.486715446789i</v>
      </c>
      <c r="AB1956" t="str">
        <f t="shared" si="1006"/>
        <v>0.878577774245563-0.290671023722568i</v>
      </c>
      <c r="AC1956" t="str">
        <f t="shared" si="1007"/>
        <v>0.906053950362554-0.988385542364105i</v>
      </c>
      <c r="AD1956" t="str">
        <f t="shared" si="1008"/>
        <v>0.602575343946342+0.336520506639884i</v>
      </c>
      <c r="AE1956" t="str">
        <f t="shared" si="1009"/>
        <v>-0.00342277158084222-0.00222084169148685i</v>
      </c>
      <c r="AF1956" t="str">
        <f t="shared" si="1010"/>
        <v>-14.6194571894934-1.8408242968119i</v>
      </c>
      <c r="AG1956" t="str">
        <f t="shared" si="1011"/>
        <v>1.01295554152191-0.022774062133512i</v>
      </c>
      <c r="AH1956" t="str">
        <f t="shared" si="1012"/>
        <v>0.0444802252876279+0.0392724210545605i</v>
      </c>
      <c r="AI1956">
        <f t="shared" si="1013"/>
        <v>-24.533569795633813</v>
      </c>
      <c r="AJ1956">
        <f t="shared" si="1014"/>
        <v>41.441885216614835</v>
      </c>
      <c r="AK1956"/>
      <c r="AL1956"/>
      <c r="AM1956"/>
      <c r="AN1956"/>
    </row>
    <row r="1957" spans="1:40" x14ac:dyDescent="0.25">
      <c r="A1957"/>
      <c r="B1957">
        <f t="shared" si="980"/>
        <v>182300</v>
      </c>
      <c r="C1957" s="237" t="str">
        <f t="shared" si="983"/>
        <v>-2.29969048292726E-06+0.0134340234186597i</v>
      </c>
      <c r="D1957" s="208" t="str">
        <f t="shared" si="984"/>
        <v>-5.95702358796633+0.102994179543058i</v>
      </c>
      <c r="E1957" t="str">
        <f t="shared" si="985"/>
        <v>2870</v>
      </c>
      <c r="F1957" t="str">
        <f t="shared" si="986"/>
        <v>0.777000777000777</v>
      </c>
      <c r="G1957" t="str">
        <f t="shared" si="981"/>
        <v>0.777000777000777</v>
      </c>
      <c r="H1957" t="str">
        <f t="shared" si="987"/>
        <v>8.66292214254163+1.94292718002723i</v>
      </c>
      <c r="I1957" t="str">
        <f t="shared" si="988"/>
        <v>715.890425936774i</v>
      </c>
      <c r="J1957" t="str">
        <f t="shared" si="982"/>
        <v>-692.718784396726+156.613916701336i</v>
      </c>
      <c r="K1957" t="str">
        <f t="shared" si="989"/>
        <v>0.222286362865264-0.983194484342281i</v>
      </c>
      <c r="L1957" t="str">
        <f t="shared" si="990"/>
        <v>0.0165563589859771-0.0621689369671199i</v>
      </c>
      <c r="M1957" t="str">
        <f t="shared" si="991"/>
        <v>0.238842721851241-1.0453634213094i</v>
      </c>
      <c r="N1957" t="str">
        <f t="shared" si="992"/>
        <v>-1.86780094445043i</v>
      </c>
      <c r="O1957" t="str">
        <f t="shared" si="993"/>
        <v>-0.292657287138722-0.956217398024426i</v>
      </c>
      <c r="P1957" t="str">
        <f t="shared" si="994"/>
        <v>1.29265728713872+0.956217398024426i</v>
      </c>
      <c r="Q1957" t="str">
        <f t="shared" si="995"/>
        <v>-1.29265728713872+0.911583546426004i</v>
      </c>
      <c r="R1957" t="str">
        <f t="shared" si="996"/>
        <v>-0.319467470597479-0.965018880294722i</v>
      </c>
      <c r="S1957" t="str">
        <f t="shared" si="997"/>
        <v>0.193009021972333i</v>
      </c>
      <c r="T1957" t="str">
        <f t="shared" si="998"/>
        <v>0.18625735027052-0.0616601040519945i</v>
      </c>
      <c r="U1957" t="str">
        <f t="shared" si="999"/>
        <v>0.0000333333333333334-0.000619176336612534i</v>
      </c>
      <c r="V1957" t="str">
        <f t="shared" si="1000"/>
        <v>6.66666666666667E-06-0.00619176336612534i</v>
      </c>
      <c r="W1957" t="str">
        <f t="shared" si="1001"/>
        <v>0.0000276025453621787-0.000563017058609399i</v>
      </c>
      <c r="X1957" t="str">
        <f t="shared" si="1002"/>
        <v>0.0000328652408837322-0.000562449912934589i</v>
      </c>
      <c r="Y1957" t="str">
        <f t="shared" si="1003"/>
        <v>0.009+1.14542468149884i</v>
      </c>
      <c r="Z1957" t="str">
        <f t="shared" si="1004"/>
        <v>-0.00589229619639229-0.000390970368099336i</v>
      </c>
      <c r="AA1957" t="str">
        <f t="shared" si="1005"/>
        <v>0.0826938640902613-10.4809580632663i</v>
      </c>
      <c r="AB1957" t="str">
        <f t="shared" si="1006"/>
        <v>0.878470221970176-0.290815719296921i</v>
      </c>
      <c r="AC1957" t="str">
        <f t="shared" si="1007"/>
        <v>0.905808103585837-0.987779854711174i</v>
      </c>
      <c r="AD1957" t="str">
        <f t="shared" si="1008"/>
        <v>0.602933384576244+0.336439617302937i</v>
      </c>
      <c r="AE1957" t="str">
        <f t="shared" si="1009"/>
        <v>-0.0034211241675964-0.00221813096465692i</v>
      </c>
      <c r="AF1957" t="str">
        <f t="shared" si="1010"/>
        <v>-14.619945730508-1.83993300048417i</v>
      </c>
      <c r="AG1957" t="str">
        <f t="shared" si="1011"/>
        <v>1.0129453676483-0.0227752228566504i</v>
      </c>
      <c r="AH1957" t="str">
        <f t="shared" si="1012"/>
        <v>0.044466366073126+0.0392284976536816i</v>
      </c>
      <c r="AI1957">
        <f t="shared" si="1013"/>
        <v>-24.539347379429547</v>
      </c>
      <c r="AJ1957">
        <f t="shared" si="1014"/>
        <v>41.418933538964843</v>
      </c>
      <c r="AK1957"/>
      <c r="AL1957"/>
      <c r="AM1957"/>
      <c r="AN1957"/>
    </row>
    <row r="1958" spans="1:40" x14ac:dyDescent="0.25">
      <c r="A1958"/>
      <c r="B1958">
        <f t="shared" si="980"/>
        <v>182400</v>
      </c>
      <c r="C1958" s="237" t="str">
        <f t="shared" si="983"/>
        <v>-2.29716958378471E-06+0.0134266582746729i</v>
      </c>
      <c r="D1958" s="208" t="str">
        <f t="shared" si="984"/>
        <v>-5.95702356863944+0.102937713439159i</v>
      </c>
      <c r="E1958" t="str">
        <f t="shared" si="985"/>
        <v>2870</v>
      </c>
      <c r="F1958" t="str">
        <f t="shared" si="986"/>
        <v>0.777000777000777</v>
      </c>
      <c r="G1958" t="str">
        <f t="shared" si="981"/>
        <v>0.777000777000777</v>
      </c>
      <c r="H1958" t="str">
        <f t="shared" si="987"/>
        <v>8.66340995903124+1.94198021459337i</v>
      </c>
      <c r="I1958" t="str">
        <f t="shared" si="988"/>
        <v>716.283125018473i</v>
      </c>
      <c r="J1958" t="str">
        <f t="shared" si="982"/>
        <v>-693.48006695608+156.699826694042i</v>
      </c>
      <c r="K1958" t="str">
        <f t="shared" si="989"/>
        <v>0.222053863013198-0.9827064333065i</v>
      </c>
      <c r="L1958" t="str">
        <f t="shared" si="990"/>
        <v>0.016539410750146-0.0621393641709863i</v>
      </c>
      <c r="M1958" t="str">
        <f t="shared" si="991"/>
        <v>0.238593273763344-1.04484579747749i</v>
      </c>
      <c r="N1958" t="str">
        <f t="shared" si="992"/>
        <v>-1.86882551984508i</v>
      </c>
      <c r="O1958" t="str">
        <f t="shared" si="993"/>
        <v>-0.29363685017609-0.955917046724591i</v>
      </c>
      <c r="P1958" t="str">
        <f t="shared" si="994"/>
        <v>1.29363685017609+0.955917046724591i</v>
      </c>
      <c r="Q1958" t="str">
        <f t="shared" si="995"/>
        <v>-1.29363685017609+0.912908473120489i</v>
      </c>
      <c r="R1958" t="str">
        <f t="shared" si="996"/>
        <v>-0.319451158738874-0.964371659724792i</v>
      </c>
      <c r="S1958" t="str">
        <f t="shared" si="997"/>
        <v>0.193114896367269i</v>
      </c>
      <c r="T1958" t="str">
        <f t="shared" si="998"/>
        <v>0.186234533127284-0.0616907774142616i</v>
      </c>
      <c r="U1958" t="str">
        <f t="shared" si="999"/>
        <v>0.0000333333333333334-0.000618836875901673i</v>
      </c>
      <c r="V1958" t="str">
        <f t="shared" si="1000"/>
        <v>6.66666666666667E-06-0.00618836875901673i</v>
      </c>
      <c r="W1958" t="str">
        <f t="shared" si="1001"/>
        <v>0.0000276025445277242-0.000562708528983968i</v>
      </c>
      <c r="X1958" t="str">
        <f t="shared" si="1002"/>
        <v>0.0000328594603868216-0.000562141748296373i</v>
      </c>
      <c r="Y1958" t="str">
        <f t="shared" si="1003"/>
        <v>0.009+1.14605300002956i</v>
      </c>
      <c r="Z1958" t="str">
        <f t="shared" si="1004"/>
        <v>-0.00588583688455626-0.000390644289120066i</v>
      </c>
      <c r="AA1958" t="str">
        <f t="shared" si="1005"/>
        <v>0.0826030796949546-10.4752070007737i</v>
      </c>
      <c r="AB1958" t="str">
        <f t="shared" si="1006"/>
        <v>0.878362606454041-0.290960388139896i</v>
      </c>
      <c r="AC1958" t="str">
        <f t="shared" si="1007"/>
        <v>0.905562671044784-0.98717466955663i</v>
      </c>
      <c r="AD1958" t="str">
        <f t="shared" si="1008"/>
        <v>0.603291376932028+0.336358362892677i</v>
      </c>
      <c r="AE1958" t="str">
        <f t="shared" si="1009"/>
        <v>-0.00341947816491947-0.00221542278981656i</v>
      </c>
      <c r="AF1958" t="str">
        <f t="shared" si="1010"/>
        <v>-14.6204335276707-1.83904250115421i</v>
      </c>
      <c r="AG1958" t="str">
        <f t="shared" si="1011"/>
        <v>1.01293519107642-0.0227763805029291i</v>
      </c>
      <c r="AH1958" t="str">
        <f t="shared" si="1012"/>
        <v>0.0444525111339904+0.0391846141478951i</v>
      </c>
      <c r="AI1958">
        <f t="shared" si="1013"/>
        <v>-24.545123075280358</v>
      </c>
      <c r="AJ1958">
        <f t="shared" si="1014"/>
        <v>41.395977504326382</v>
      </c>
      <c r="AK1958"/>
      <c r="AL1958"/>
      <c r="AM1958"/>
      <c r="AN1958"/>
    </row>
    <row r="1959" spans="1:40" x14ac:dyDescent="0.25">
      <c r="A1959"/>
      <c r="B1959">
        <f t="shared" si="980"/>
        <v>182500</v>
      </c>
      <c r="C1959" s="237" t="str">
        <f t="shared" si="983"/>
        <v>-2.29465282745035E-06+0.0134193012020761i</v>
      </c>
      <c r="D1959" s="208" t="str">
        <f t="shared" si="984"/>
        <v>-5.9570235493443+0.102881309215917i</v>
      </c>
      <c r="E1959" t="str">
        <f t="shared" si="985"/>
        <v>2870</v>
      </c>
      <c r="F1959" t="str">
        <f t="shared" si="986"/>
        <v>0.777000777000777</v>
      </c>
      <c r="G1959" t="str">
        <f t="shared" si="981"/>
        <v>0.777000777000777</v>
      </c>
      <c r="H1959" t="str">
        <f t="shared" si="987"/>
        <v>8.66389703311532+1.94103410708583i</v>
      </c>
      <c r="I1959" t="str">
        <f t="shared" si="988"/>
        <v>716.675824100172i</v>
      </c>
      <c r="J1959" t="str">
        <f t="shared" si="982"/>
        <v>-694.2417669997+156.785736686746i</v>
      </c>
      <c r="K1959" t="str">
        <f t="shared" si="989"/>
        <v>0.221821721914626-0.982218838494284i</v>
      </c>
      <c r="L1959" t="str">
        <f t="shared" si="990"/>
        <v>0.0165224879117631-0.0621098170271529i</v>
      </c>
      <c r="M1959" t="str">
        <f t="shared" si="991"/>
        <v>0.238344209826389-1.04432865552144i</v>
      </c>
      <c r="N1959" t="str">
        <f t="shared" si="992"/>
        <v>-1.86985009523973i</v>
      </c>
      <c r="O1959" t="str">
        <f t="shared" si="993"/>
        <v>-0.294616104966809-0.955615691946394i</v>
      </c>
      <c r="P1959" t="str">
        <f t="shared" si="994"/>
        <v>1.29461610496681+0.955615691946394i</v>
      </c>
      <c r="Q1959" t="str">
        <f t="shared" si="995"/>
        <v>-1.29461610496681+0.914234403293336i</v>
      </c>
      <c r="R1959" t="str">
        <f t="shared" si="996"/>
        <v>-0.319434835399976-0.963725079035211i</v>
      </c>
      <c r="S1959" t="str">
        <f t="shared" si="997"/>
        <v>0.193220770762208i</v>
      </c>
      <c r="T1959" t="str">
        <f t="shared" si="998"/>
        <v>0.186211702574053-0.0617214451042824i</v>
      </c>
      <c r="U1959" t="str">
        <f t="shared" si="999"/>
        <v>0.0000333333333333333-0.000618497787202546i</v>
      </c>
      <c r="V1959" t="str">
        <f t="shared" si="1000"/>
        <v>6.66666666666667E-06-0.00618497787202546i</v>
      </c>
      <c r="W1959" t="str">
        <f t="shared" si="1001"/>
        <v>0.000027602543692812-0.000562400337551016i</v>
      </c>
      <c r="X1959" t="str">
        <f t="shared" si="1002"/>
        <v>0.0000328536893865558-0.000561833921361629i</v>
      </c>
      <c r="Y1959" t="str">
        <f t="shared" si="1003"/>
        <v>0.009+1.14668131856027i</v>
      </c>
      <c r="Z1959" t="str">
        <f t="shared" si="1004"/>
        <v>-0.00587938819161671-0.000390318751188137i</v>
      </c>
      <c r="AA1959" t="str">
        <f t="shared" si="1005"/>
        <v>0.082512444791641-10.4694622489025i</v>
      </c>
      <c r="AB1959" t="str">
        <f t="shared" si="1006"/>
        <v>0.87825492769057-0.291105030230105i</v>
      </c>
      <c r="AC1959" t="str">
        <f t="shared" si="1007"/>
        <v>0.905317651930808-0.986569986246854i</v>
      </c>
      <c r="AD1959" t="str">
        <f t="shared" si="1008"/>
        <v>0.603649320655282+0.336276743414219i</v>
      </c>
      <c r="AE1959" t="str">
        <f t="shared" si="1009"/>
        <v>-0.00341783356919507-0.00221271716333862i</v>
      </c>
      <c r="AF1959" t="str">
        <f t="shared" si="1010"/>
        <v>-14.6209205824596-1.83815279786991i</v>
      </c>
      <c r="AG1959" t="str">
        <f t="shared" si="1011"/>
        <v>1.0129250118108-0.0227775350637806i</v>
      </c>
      <c r="AH1959" t="str">
        <f t="shared" si="1012"/>
        <v>0.0444386604513502+0.0391407704803644i</v>
      </c>
      <c r="AI1959">
        <f t="shared" si="1013"/>
        <v>-24.550896886439748</v>
      </c>
      <c r="AJ1959">
        <f t="shared" si="1014"/>
        <v>41.373017116593893</v>
      </c>
      <c r="AK1959"/>
      <c r="AL1959"/>
      <c r="AM1959"/>
      <c r="AN1959"/>
    </row>
    <row r="1960" spans="1:40" x14ac:dyDescent="0.25">
      <c r="A1960"/>
      <c r="B1960">
        <f t="shared" si="980"/>
        <v>182600</v>
      </c>
      <c r="C1960" s="237" t="str">
        <f t="shared" si="983"/>
        <v>-2.29214020485154E-06+0.0134119521876084i</v>
      </c>
      <c r="D1960" s="208" t="str">
        <f t="shared" si="984"/>
        <v>-5.95702353008086+0.102824966771664i</v>
      </c>
      <c r="E1960" t="str">
        <f t="shared" si="985"/>
        <v>2870</v>
      </c>
      <c r="F1960" t="str">
        <f t="shared" si="986"/>
        <v>0.777000777000777</v>
      </c>
      <c r="G1960" t="str">
        <f t="shared" si="981"/>
        <v>0.777000777000777</v>
      </c>
      <c r="H1960" t="str">
        <f t="shared" si="987"/>
        <v>8.66438336626839+1.94008885645214i</v>
      </c>
      <c r="I1960" t="str">
        <f t="shared" si="988"/>
        <v>717.06852318187i</v>
      </c>
      <c r="J1960" t="str">
        <f t="shared" si="982"/>
        <v>-695.003884527586+156.871646679451i</v>
      </c>
      <c r="K1960" t="str">
        <f t="shared" si="989"/>
        <v>0.221589938844211-0.981731699314981i</v>
      </c>
      <c r="L1960" t="str">
        <f t="shared" si="990"/>
        <v>0.0165055904213914-0.0620802955066189i</v>
      </c>
      <c r="M1960" t="str">
        <f t="shared" si="991"/>
        <v>0.238095529265602-1.0438119948216i</v>
      </c>
      <c r="N1960" t="str">
        <f t="shared" si="992"/>
        <v>-1.87087467063438i</v>
      </c>
      <c r="O1960" t="str">
        <f t="shared" si="993"/>
        <v>-0.295595050482904-0.955313334006183i</v>
      </c>
      <c r="P1960" t="str">
        <f t="shared" si="994"/>
        <v>1.2955950504829+0.955313334006183i</v>
      </c>
      <c r="Q1960" t="str">
        <f t="shared" si="995"/>
        <v>-1.2955950504829+0.915561336628197i</v>
      </c>
      <c r="R1960" t="str">
        <f t="shared" si="996"/>
        <v>-0.319418500576167-0.963079137167437i</v>
      </c>
      <c r="S1960" t="str">
        <f t="shared" si="997"/>
        <v>0.193326645157146i</v>
      </c>
      <c r="T1960" t="str">
        <f t="shared" si="998"/>
        <v>0.186188858609419-0.0617521071175163i</v>
      </c>
      <c r="U1960" t="str">
        <f t="shared" si="999"/>
        <v>0.0000333333333333333-0.000618159069903969i</v>
      </c>
      <c r="V1960" t="str">
        <f t="shared" si="1000"/>
        <v>6.66666666666667E-06-0.00618159069903969i</v>
      </c>
      <c r="W1960" t="str">
        <f t="shared" si="1001"/>
        <v>0.0000276025428574425-0.000562092483754919i</v>
      </c>
      <c r="X1960" t="str">
        <f t="shared" si="1002"/>
        <v>0.0000328479278621399-0.000561526431575729i</v>
      </c>
      <c r="Y1960" t="str">
        <f t="shared" si="1003"/>
        <v>0.009+1.14730963709099i</v>
      </c>
      <c r="Z1960" t="str">
        <f t="shared" si="1004"/>
        <v>-0.00587295009430824-0.000389993753012004i</v>
      </c>
      <c r="AA1960" t="str">
        <f t="shared" si="1005"/>
        <v>0.0824219590521201-10.4637237972671i</v>
      </c>
      <c r="AB1960" t="str">
        <f t="shared" si="1006"/>
        <v>0.878147185673122-0.291249645546132i</v>
      </c>
      <c r="AC1960" t="str">
        <f t="shared" si="1007"/>
        <v>0.905073045437349-0.985965804129161i</v>
      </c>
      <c r="AD1960" t="str">
        <f t="shared" si="1008"/>
        <v>0.604007215387522+0.336194758872978i</v>
      </c>
      <c r="AE1960" t="str">
        <f t="shared" si="1009"/>
        <v>-0.00341619037681716-0.0022100140816043i</v>
      </c>
      <c r="AF1960" t="str">
        <f t="shared" si="1010"/>
        <v>-14.6214068963492-1.83726388968048i</v>
      </c>
      <c r="AG1960" t="str">
        <f t="shared" si="1011"/>
        <v>1.01291482985601-0.0227786865306539i</v>
      </c>
      <c r="AH1960" t="str">
        <f t="shared" si="1012"/>
        <v>0.044424814006389+0.0390969665943797i</v>
      </c>
      <c r="AI1960">
        <f t="shared" si="1013"/>
        <v>-24.556668816157135</v>
      </c>
      <c r="AJ1960">
        <f t="shared" si="1014"/>
        <v>41.35005237965099</v>
      </c>
      <c r="AK1960"/>
      <c r="AL1960"/>
      <c r="AM1960"/>
      <c r="AN1960"/>
    </row>
    <row r="1961" spans="1:40" x14ac:dyDescent="0.25">
      <c r="A1961"/>
      <c r="B1961">
        <f t="shared" si="980"/>
        <v>182700</v>
      </c>
      <c r="C1961" s="237" t="str">
        <f t="shared" si="983"/>
        <v>-2.28963170694041E-06+0.0134046112180382i</v>
      </c>
      <c r="D1961" s="208" t="str">
        <f t="shared" si="984"/>
        <v>-5.95702351084905+0.10276868600496i</v>
      </c>
      <c r="E1961" t="str">
        <f t="shared" si="985"/>
        <v>2870</v>
      </c>
      <c r="F1961" t="str">
        <f t="shared" si="986"/>
        <v>0.777000777000777</v>
      </c>
      <c r="G1961" t="str">
        <f t="shared" si="981"/>
        <v>0.777000777000777</v>
      </c>
      <c r="H1961" t="str">
        <f t="shared" si="987"/>
        <v>8.66486895996143+1.93914446164119i</v>
      </c>
      <c r="I1961" t="str">
        <f t="shared" si="988"/>
        <v>717.461222263569i</v>
      </c>
      <c r="J1961" t="str">
        <f t="shared" si="982"/>
        <v>-695.766419539738+156.957556672157i</v>
      </c>
      <c r="K1961" t="str">
        <f t="shared" si="989"/>
        <v>0.221358513078409-0.981245015178844i</v>
      </c>
      <c r="L1961" t="str">
        <f t="shared" si="990"/>
        <v>0.016488718229711-0.062050799580416i</v>
      </c>
      <c r="M1961" t="str">
        <f t="shared" si="991"/>
        <v>0.23784723130812-1.04329581475926i</v>
      </c>
      <c r="N1961" t="str">
        <f t="shared" si="992"/>
        <v>-1.87189924602904i</v>
      </c>
      <c r="O1961" t="str">
        <f t="shared" si="993"/>
        <v>-0.29657368569673-0.955009973221357i</v>
      </c>
      <c r="P1961" t="str">
        <f t="shared" si="994"/>
        <v>1.29657368569673+0.955009973221357i</v>
      </c>
      <c r="Q1961" t="str">
        <f t="shared" si="995"/>
        <v>-1.29657368569673+0.916889272807683i</v>
      </c>
      <c r="R1961" t="str">
        <f t="shared" si="996"/>
        <v>-0.319402154262836-0.962433833065229i</v>
      </c>
      <c r="S1961" t="str">
        <f t="shared" si="997"/>
        <v>0.193432519552085i</v>
      </c>
      <c r="T1961" t="str">
        <f t="shared" si="998"/>
        <v>0.186166001231978-0.0617827634494241i</v>
      </c>
      <c r="U1961" t="str">
        <f t="shared" si="999"/>
        <v>0.0000333333333333334-0.000617820723396086i</v>
      </c>
      <c r="V1961" t="str">
        <f t="shared" si="1000"/>
        <v>6.66666666666667E-06-0.00617820723396086i</v>
      </c>
      <c r="W1961" t="str">
        <f t="shared" si="1001"/>
        <v>0.0000276025420216156-0.000561784967041263i</v>
      </c>
      <c r="X1961" t="str">
        <f t="shared" si="1002"/>
        <v>0.0000328421757928354-0.000561219278385258i</v>
      </c>
      <c r="Y1961" t="str">
        <f t="shared" si="1003"/>
        <v>0.009+1.14793795562171i</v>
      </c>
      <c r="Z1961" t="str">
        <f t="shared" si="1004"/>
        <v>-0.00586652256942905-0.000389669293304046i</v>
      </c>
      <c r="AA1961" t="str">
        <f t="shared" si="1005"/>
        <v>0.0823316221490905-10.4579916355046i</v>
      </c>
      <c r="AB1961" t="str">
        <f t="shared" si="1006"/>
        <v>0.878039380395075-0.291394234066567i</v>
      </c>
      <c r="AC1961" t="str">
        <f t="shared" si="1007"/>
        <v>0.904828850759836-0.985362122551879i</v>
      </c>
      <c r="AD1961" t="str">
        <f t="shared" si="1008"/>
        <v>0.604365060770213+0.336112409274721i</v>
      </c>
      <c r="AE1961" t="str">
        <f t="shared" si="1009"/>
        <v>-0.00341454858419-0.0022073135410033i</v>
      </c>
      <c r="AF1961" t="str">
        <f t="shared" si="1010"/>
        <v>-14.6218924708105-1.83637577563623i</v>
      </c>
      <c r="AG1961" t="str">
        <f t="shared" si="1011"/>
        <v>1.0129046452166-0.0227798348950148i</v>
      </c>
      <c r="AH1961" t="str">
        <f t="shared" si="1012"/>
        <v>0.0444109717803487+0.0390532024333626i</v>
      </c>
      <c r="AI1961">
        <f t="shared" si="1013"/>
        <v>-24.562438867676917</v>
      </c>
      <c r="AJ1961">
        <f t="shared" si="1014"/>
        <v>41.327083297371523</v>
      </c>
      <c r="AK1961"/>
      <c r="AL1961"/>
      <c r="AM1961"/>
      <c r="AN1961"/>
    </row>
    <row r="1962" spans="1:40" x14ac:dyDescent="0.25">
      <c r="A1962"/>
      <c r="B1962">
        <f t="shared" si="980"/>
        <v>182800</v>
      </c>
      <c r="C1962" s="237" t="str">
        <f t="shared" si="983"/>
        <v>-2.28712732469382E-06+0.0133972782801626i</v>
      </c>
      <c r="D1962" s="208" t="str">
        <f t="shared" si="984"/>
        <v>-5.95702349164878+0.10271246681458i</v>
      </c>
      <c r="E1962" t="str">
        <f t="shared" si="985"/>
        <v>2870</v>
      </c>
      <c r="F1962" t="str">
        <f t="shared" si="986"/>
        <v>0.777000777000777</v>
      </c>
      <c r="G1962" t="str">
        <f t="shared" si="981"/>
        <v>0.777000777000777</v>
      </c>
      <c r="H1962" t="str">
        <f t="shared" si="987"/>
        <v>8.66535381566177+1.93820092160335i</v>
      </c>
      <c r="I1962" t="str">
        <f t="shared" si="988"/>
        <v>717.853921345268i</v>
      </c>
      <c r="J1962" t="str">
        <f t="shared" si="982"/>
        <v>-696.529372036157+157.043466664862i</v>
      </c>
      <c r="K1962" t="str">
        <f t="shared" si="989"/>
        <v>0.221127443895469-0.98075878549702i</v>
      </c>
      <c r="L1962" t="str">
        <f t="shared" si="990"/>
        <v>0.0164718712875181-0.0620213292196076i</v>
      </c>
      <c r="M1962" t="str">
        <f t="shared" si="991"/>
        <v>0.237599315182987-1.04278011471663i</v>
      </c>
      <c r="N1962" t="str">
        <f t="shared" si="992"/>
        <v>-1.87292382142369i</v>
      </c>
      <c r="O1962" t="str">
        <f t="shared" si="993"/>
        <v>-0.297552009580942-0.954705609910376i</v>
      </c>
      <c r="P1962" t="str">
        <f t="shared" si="994"/>
        <v>1.29755200958094+0.954705609910376i</v>
      </c>
      <c r="Q1962" t="str">
        <f t="shared" si="995"/>
        <v>-1.29755200958094+0.918218211513314i</v>
      </c>
      <c r="R1962" t="str">
        <f t="shared" si="996"/>
        <v>-0.31938579645535-0.961789165674685i</v>
      </c>
      <c r="S1962" t="str">
        <f t="shared" si="997"/>
        <v>0.193538393947023i</v>
      </c>
      <c r="T1962" t="str">
        <f t="shared" si="998"/>
        <v>0.186143130440326-0.0618134140954592i</v>
      </c>
      <c r="U1962" t="str">
        <f t="shared" si="999"/>
        <v>0.0000333333333333334-0.000617482747070378i</v>
      </c>
      <c r="V1962" t="str">
        <f t="shared" si="1000"/>
        <v>6.66666666666667E-06-0.00617482747070378i</v>
      </c>
      <c r="W1962" t="str">
        <f t="shared" si="1001"/>
        <v>0.0000276025411853309-0.000561477786856848i</v>
      </c>
      <c r="X1962" t="str">
        <f t="shared" si="1002"/>
        <v>0.0000328364331579595-0.000560912461238007i</v>
      </c>
      <c r="Y1962" t="str">
        <f t="shared" si="1003"/>
        <v>0.009+1.14856627415243i</v>
      </c>
      <c r="Z1962" t="str">
        <f t="shared" si="1004"/>
        <v>-0.00586010559384084-0.000389345370780547i</v>
      </c>
      <c r="AA1962" t="str">
        <f t="shared" si="1005"/>
        <v>0.0822414337561502-10.452265753275i</v>
      </c>
      <c r="AB1962" t="str">
        <f t="shared" si="1006"/>
        <v>0.877931511849807-0.291538795769968i</v>
      </c>
      <c r="AC1962" t="str">
        <f t="shared" si="1007"/>
        <v>0.904585067095723-0.984758940864303i</v>
      </c>
      <c r="AD1962" t="str">
        <f t="shared" si="1008"/>
        <v>0.604722856444757+0.336029694625548i</v>
      </c>
      <c r="AE1962" t="str">
        <f t="shared" si="1009"/>
        <v>-0.00341290818772809-0.00220461553793377i</v>
      </c>
      <c r="AF1962" t="str">
        <f t="shared" si="1010"/>
        <v>-14.6223773073106-1.83548845478877i</v>
      </c>
      <c r="AG1962" t="str">
        <f t="shared" si="1011"/>
        <v>1.01289445789713-0.0227809801483457i</v>
      </c>
      <c r="AH1962" t="str">
        <f t="shared" si="1012"/>
        <v>0.0443971337545253+0.0390094779408639i</v>
      </c>
      <c r="AI1962">
        <f t="shared" si="1013"/>
        <v>-24.568207044239131</v>
      </c>
      <c r="AJ1962">
        <f t="shared" si="1014"/>
        <v>41.304109873620881</v>
      </c>
      <c r="AK1962"/>
      <c r="AL1962"/>
      <c r="AM1962"/>
      <c r="AN1962"/>
    </row>
    <row r="1963" spans="1:40" x14ac:dyDescent="0.25">
      <c r="A1963"/>
      <c r="B1963">
        <f t="shared" si="980"/>
        <v>182900</v>
      </c>
      <c r="C1963" s="237" t="str">
        <f t="shared" si="983"/>
        <v>-2.28462704911341E-06+0.0133899533608078i</v>
      </c>
      <c r="D1963" s="208" t="str">
        <f t="shared" si="984"/>
        <v>-5.95702347248+0.102656309099526i</v>
      </c>
      <c r="E1963" t="str">
        <f t="shared" si="985"/>
        <v>2870</v>
      </c>
      <c r="F1963" t="str">
        <f t="shared" si="986"/>
        <v>0.777000777000777</v>
      </c>
      <c r="G1963" t="str">
        <f t="shared" si="981"/>
        <v>0.777000777000777</v>
      </c>
      <c r="H1963" t="str">
        <f t="shared" si="987"/>
        <v>8.66583793483328+1.93725823529042i</v>
      </c>
      <c r="I1963" t="str">
        <f t="shared" si="988"/>
        <v>718.246620426967i</v>
      </c>
      <c r="J1963" t="str">
        <f t="shared" si="982"/>
        <v>-697.292742016842+157.129376657566i</v>
      </c>
      <c r="K1963" t="str">
        <f t="shared" si="989"/>
        <v>0.220896730575433-0.980273009681557i</v>
      </c>
      <c r="L1963" t="str">
        <f t="shared" si="990"/>
        <v>0.0164550495457253-0.0619918843952904i</v>
      </c>
      <c r="M1963" t="str">
        <f t="shared" si="991"/>
        <v>0.237351780121158-1.04226489407685i</v>
      </c>
      <c r="N1963" t="str">
        <f t="shared" si="992"/>
        <v>-1.87394839681834i</v>
      </c>
      <c r="O1963" t="str">
        <f t="shared" si="993"/>
        <v>-0.298530021108548-0.954400244392744i</v>
      </c>
      <c r="P1963" t="str">
        <f t="shared" si="994"/>
        <v>1.29853002110855+0.954400244392744i</v>
      </c>
      <c r="Q1963" t="str">
        <f t="shared" si="995"/>
        <v>-1.29853002110855+0.919548152425596i</v>
      </c>
      <c r="R1963" t="str">
        <f t="shared" si="996"/>
        <v>-0.319369427149089-0.961145133944175i</v>
      </c>
      <c r="S1963" t="str">
        <f t="shared" si="997"/>
        <v>0.193644268341961i</v>
      </c>
      <c r="T1963" t="str">
        <f t="shared" si="998"/>
        <v>0.186120246233056-0.0618440590510766i</v>
      </c>
      <c r="U1963" t="str">
        <f t="shared" si="999"/>
        <v>0.0000333333333333333-0.000617145140319653i</v>
      </c>
      <c r="V1963" t="str">
        <f t="shared" si="1000"/>
        <v>6.66666666666667E-06-0.00617145140319653i</v>
      </c>
      <c r="W1963" t="str">
        <f t="shared" si="1001"/>
        <v>0.0000276025403485886-0.000561170942649684i</v>
      </c>
      <c r="X1963" t="str">
        <f t="shared" si="1002"/>
        <v>0.0000328306999368878-0.000560605979582974i</v>
      </c>
      <c r="Y1963" t="str">
        <f t="shared" si="1003"/>
        <v>0.009+1.14919459268315i</v>
      </c>
      <c r="Z1963" t="str">
        <f t="shared" si="1004"/>
        <v>-0.00585369914446856-0.000389021984161715i</v>
      </c>
      <c r="AA1963" t="str">
        <f t="shared" si="1005"/>
        <v>0.082151393547791-10.4465461402606i</v>
      </c>
      <c r="AB1963" t="str">
        <f t="shared" si="1006"/>
        <v>0.877823580030682-0.291683330634897i</v>
      </c>
      <c r="AC1963" t="str">
        <f t="shared" si="1007"/>
        <v>0.904341693644446-0.984156258416701i</v>
      </c>
      <c r="AD1963" t="str">
        <f t="shared" si="1008"/>
        <v>0.605080602052503+0.335946614931885i</v>
      </c>
      <c r="AE1963" t="str">
        <f t="shared" si="1009"/>
        <v>-0.00341126918385605-0.00220192006880212i</v>
      </c>
      <c r="AF1963" t="str">
        <f t="shared" si="1010"/>
        <v>-14.6228614073133-1.83460192619089i</v>
      </c>
      <c r="AG1963" t="str">
        <f t="shared" si="1011"/>
        <v>1.01288426790215-0.0227821222821446i</v>
      </c>
      <c r="AH1963" t="str">
        <f t="shared" si="1012"/>
        <v>0.0443832999102711+0.038965793060562i</v>
      </c>
      <c r="AI1963">
        <f t="shared" si="1013"/>
        <v>-24.573973349079296</v>
      </c>
      <c r="AJ1963">
        <f t="shared" si="1014"/>
        <v>41.281132112253552</v>
      </c>
      <c r="AK1963"/>
      <c r="AL1963"/>
      <c r="AM1963"/>
      <c r="AN1963"/>
    </row>
    <row r="1964" spans="1:40" x14ac:dyDescent="0.25">
      <c r="A1964"/>
      <c r="B1964">
        <f t="shared" si="980"/>
        <v>183000</v>
      </c>
      <c r="C1964" s="237" t="str">
        <f t="shared" si="983"/>
        <v>-2.28213087122528E-06+0.0133826364468287i</v>
      </c>
      <c r="D1964" s="208" t="str">
        <f t="shared" si="984"/>
        <v>-5.95702345334264+0.10260021275902i</v>
      </c>
      <c r="E1964" t="str">
        <f t="shared" si="985"/>
        <v>2870</v>
      </c>
      <c r="F1964" t="str">
        <f t="shared" si="986"/>
        <v>0.777000777000777</v>
      </c>
      <c r="G1964" t="str">
        <f t="shared" si="981"/>
        <v>0.777000777000777</v>
      </c>
      <c r="H1964" t="str">
        <f t="shared" si="987"/>
        <v>8.66632131893623+1.93631640165562i</v>
      </c>
      <c r="I1964" t="str">
        <f t="shared" si="988"/>
        <v>718.639319508665i</v>
      </c>
      <c r="J1964" t="str">
        <f t="shared" si="982"/>
        <v>-698.056529481792+157.215286650272i</v>
      </c>
      <c r="K1964" t="str">
        <f t="shared" si="989"/>
        <v>0.220666372400127-0.979787687145391i</v>
      </c>
      <c r="L1964" t="str">
        <f t="shared" si="990"/>
        <v>0.0164382529553611-0.0619624650785929i</v>
      </c>
      <c r="M1964" t="str">
        <f t="shared" si="991"/>
        <v>0.237104625355488-1.04175015222398i</v>
      </c>
      <c r="N1964" t="str">
        <f t="shared" si="992"/>
        <v>-1.87497297221299i</v>
      </c>
      <c r="O1964" t="str">
        <f t="shared" si="993"/>
        <v>-0.299507719252878-0.95409387698902i</v>
      </c>
      <c r="P1964" t="str">
        <f t="shared" si="994"/>
        <v>1.29950771925288+0.95409387698902i</v>
      </c>
      <c r="Q1964" t="str">
        <f t="shared" si="995"/>
        <v>-1.29950771925288+0.92087909522397i</v>
      </c>
      <c r="R1964" t="str">
        <f t="shared" si="996"/>
        <v>-0.319353046339416-0.96050173682438i</v>
      </c>
      <c r="S1964" t="str">
        <f t="shared" si="997"/>
        <v>0.1937501427369i</v>
      </c>
      <c r="T1964" t="str">
        <f t="shared" si="998"/>
        <v>0.186097348608764-0.0618746983117257i</v>
      </c>
      <c r="U1964" t="str">
        <f t="shared" si="999"/>
        <v>0.0000333333333333333-0.000616807902538058i</v>
      </c>
      <c r="V1964" t="str">
        <f t="shared" si="1000"/>
        <v>6.66666666666667E-06-0.00616807902538058i</v>
      </c>
      <c r="W1964" t="str">
        <f t="shared" si="1001"/>
        <v>0.0000276025395113889-0.000560864433868992i</v>
      </c>
      <c r="X1964" t="str">
        <f t="shared" si="1002"/>
        <v>0.0000328249761090509-0.000560299832870372i</v>
      </c>
      <c r="Y1964" t="str">
        <f t="shared" si="1003"/>
        <v>0.009+1.14982291121386i</v>
      </c>
      <c r="Z1964" t="str">
        <f t="shared" si="1004"/>
        <v>-0.00584730319830046-0.000388699132171638i</v>
      </c>
      <c r="AA1964" t="str">
        <f t="shared" si="1005"/>
        <v>0.0820615011993996-10.4408327861669i</v>
      </c>
      <c r="AB1964" t="str">
        <f t="shared" si="1006"/>
        <v>0.877715584931078-0.291827838639893i</v>
      </c>
      <c r="AC1964" t="str">
        <f t="shared" si="1007"/>
        <v>0.904098729607453-0.983554074560324i</v>
      </c>
      <c r="AD1964" t="str">
        <f t="shared" si="1008"/>
        <v>0.605438297234742+0.335863170200499i</v>
      </c>
      <c r="AE1964" t="str">
        <f t="shared" si="1009"/>
        <v>-0.00340963156900895-0.00219922713002333i</v>
      </c>
      <c r="AF1964" t="str">
        <f t="shared" si="1010"/>
        <v>-14.6233447722789-1.8337161888966i</v>
      </c>
      <c r="AG1964" t="str">
        <f t="shared" si="1011"/>
        <v>1.01287407523623-0.0227832612879276i</v>
      </c>
      <c r="AH1964" t="str">
        <f t="shared" si="1012"/>
        <v>0.0443694702289972+0.038922147736267i</v>
      </c>
      <c r="AI1964">
        <f t="shared" si="1013"/>
        <v>-24.579737785427728</v>
      </c>
      <c r="AJ1964">
        <f t="shared" si="1014"/>
        <v>41.258150017114701</v>
      </c>
      <c r="AK1964"/>
      <c r="AL1964"/>
      <c r="AM1964"/>
      <c r="AN1964"/>
    </row>
    <row r="1965" spans="1:40" x14ac:dyDescent="0.25">
      <c r="A1965"/>
      <c r="B1965">
        <f t="shared" si="980"/>
        <v>183100</v>
      </c>
      <c r="C1965" s="237" t="str">
        <f t="shared" si="983"/>
        <v>-2.27963878208005E-06+0.0133753275251088i</v>
      </c>
      <c r="D1965" s="208" t="str">
        <f t="shared" si="984"/>
        <v>-5.95702343423662+0.102544177692501i</v>
      </c>
      <c r="E1965" t="str">
        <f t="shared" si="985"/>
        <v>2870</v>
      </c>
      <c r="F1965" t="str">
        <f t="shared" si="986"/>
        <v>0.777000777000777</v>
      </c>
      <c r="G1965" t="str">
        <f t="shared" si="981"/>
        <v>0.777000777000777</v>
      </c>
      <c r="H1965" t="str">
        <f t="shared" si="987"/>
        <v>8.66680396942734+1.93537541965361i</v>
      </c>
      <c r="I1965" t="str">
        <f t="shared" si="988"/>
        <v>719.032018590364i</v>
      </c>
      <c r="J1965" t="str">
        <f t="shared" si="982"/>
        <v>-698.820734431009+157.301196642977i</v>
      </c>
      <c r="K1965" t="str">
        <f t="shared" si="989"/>
        <v>0.220436368653151-0.979302817302359i</v>
      </c>
      <c r="L1965" t="str">
        <f t="shared" si="990"/>
        <v>0.0164214814675696-0.0619330712406762i</v>
      </c>
      <c r="M1965" t="str">
        <f t="shared" si="991"/>
        <v>0.236857850120721-1.04123588854304i</v>
      </c>
      <c r="N1965" t="str">
        <f t="shared" si="992"/>
        <v>-1.87599754760764i</v>
      </c>
      <c r="O1965" t="str">
        <f t="shared" si="993"/>
        <v>-0.300485102987587-0.953786508020814i</v>
      </c>
      <c r="P1965" t="str">
        <f t="shared" si="994"/>
        <v>1.30048510298759+0.953786508020814i</v>
      </c>
      <c r="Q1965" t="str">
        <f t="shared" si="995"/>
        <v>-1.30048510298759+0.922211039586826i</v>
      </c>
      <c r="R1965" t="str">
        <f t="shared" si="996"/>
        <v>-0.319336654021698-0.959858973268265i</v>
      </c>
      <c r="S1965" t="str">
        <f t="shared" si="997"/>
        <v>0.193856017131837i</v>
      </c>
      <c r="T1965" t="str">
        <f t="shared" si="998"/>
        <v>0.18607443756604-0.0619053318728538i</v>
      </c>
      <c r="U1965" t="str">
        <f t="shared" si="999"/>
        <v>0.0000333333333333334-0.000616471033121053i</v>
      </c>
      <c r="V1965" t="str">
        <f t="shared" si="1000"/>
        <v>6.66666666666667E-06-0.00616471033121053i</v>
      </c>
      <c r="W1965" t="str">
        <f t="shared" si="1001"/>
        <v>0.0000276025386737316-0.000560558259965194i</v>
      </c>
      <c r="X1965" t="str">
        <f t="shared" si="1002"/>
        <v>0.0000328192616539362-0.000559994020551604i</v>
      </c>
      <c r="Y1965" t="str">
        <f t="shared" si="1003"/>
        <v>0.009+1.15045122974458i</v>
      </c>
      <c r="Z1965" t="str">
        <f t="shared" si="1004"/>
        <v>-0.00584091773238722-0.000388376813538266i</v>
      </c>
      <c r="AA1965" t="str">
        <f t="shared" si="1005"/>
        <v>0.0819717563872444-10.4351256807211i</v>
      </c>
      <c r="AB1965" t="str">
        <f t="shared" si="1006"/>
        <v>0.877607526544345-0.291972319763483i</v>
      </c>
      <c r="AC1965" t="str">
        <f t="shared" si="1007"/>
        <v>0.903856174188154-0.982952388647399i</v>
      </c>
      <c r="AD1965" t="str">
        <f t="shared" si="1008"/>
        <v>0.605795941632696+0.335779360438487i</v>
      </c>
      <c r="AE1965" t="str">
        <f t="shared" si="1009"/>
        <v>-0.0034079953396316-0.00219653671802051i</v>
      </c>
      <c r="AF1965" t="str">
        <f t="shared" si="1010"/>
        <v>-14.623827403664-1.83283124196111i</v>
      </c>
      <c r="AG1965" t="str">
        <f t="shared" si="1011"/>
        <v>1.01286387990395-0.0227843971572247i</v>
      </c>
      <c r="AH1965" t="str">
        <f t="shared" si="1012"/>
        <v>0.044355644692164+0.0388785419119127i</v>
      </c>
      <c r="AI1965">
        <f t="shared" si="1013"/>
        <v>-24.585500356511293</v>
      </c>
      <c r="AJ1965">
        <f t="shared" si="1014"/>
        <v>41.23516359204055</v>
      </c>
      <c r="AK1965"/>
      <c r="AL1965"/>
      <c r="AM1965"/>
      <c r="AN1965"/>
    </row>
    <row r="1966" spans="1:40" x14ac:dyDescent="0.25">
      <c r="A1966"/>
      <c r="B1966">
        <f t="shared" si="980"/>
        <v>183200</v>
      </c>
      <c r="C1966" s="237" t="str">
        <f t="shared" si="983"/>
        <v>-2.27715077275273E-06+0.0133680265825604i</v>
      </c>
      <c r="D1966" s="208" t="str">
        <f t="shared" si="984"/>
        <v>-5.95702341516189+0.10248820379963i</v>
      </c>
      <c r="E1966" t="str">
        <f t="shared" si="985"/>
        <v>2870</v>
      </c>
      <c r="F1966" t="str">
        <f t="shared" si="986"/>
        <v>0.777000777000777</v>
      </c>
      <c r="G1966" t="str">
        <f t="shared" si="981"/>
        <v>0.777000777000777</v>
      </c>
      <c r="H1966" t="str">
        <f t="shared" si="987"/>
        <v>8.66728588775987+1.93443528824051i</v>
      </c>
      <c r="I1966" t="str">
        <f t="shared" si="988"/>
        <v>719.424717672063i</v>
      </c>
      <c r="J1966" t="str">
        <f t="shared" si="982"/>
        <v>-699.585356864492+157.387106635682i</v>
      </c>
      <c r="K1966" t="str">
        <f t="shared" si="989"/>
        <v>0.220206718619881-0.978818399567188i</v>
      </c>
      <c r="L1966" t="str">
        <f t="shared" si="990"/>
        <v>0.0164047350336103-0.0619037028527342i</v>
      </c>
      <c r="M1966" t="str">
        <f t="shared" si="991"/>
        <v>0.236611453653491-1.04072210241992i</v>
      </c>
      <c r="N1966" t="str">
        <f t="shared" si="992"/>
        <v>-1.8770221230023i</v>
      </c>
      <c r="O1966" t="str">
        <f t="shared" si="993"/>
        <v>-0.301462171286673-0.953478137810786i</v>
      </c>
      <c r="P1966" t="str">
        <f t="shared" si="994"/>
        <v>1.30146217128667+0.953478137810786i</v>
      </c>
      <c r="Q1966" t="str">
        <f t="shared" si="995"/>
        <v>-1.30146217128667+0.923543985191514i</v>
      </c>
      <c r="R1966" t="str">
        <f t="shared" si="996"/>
        <v>-0.319320250191291-0.959216842231078i</v>
      </c>
      <c r="S1966" t="str">
        <f t="shared" si="997"/>
        <v>0.193961891526775i</v>
      </c>
      <c r="T1966" t="str">
        <f t="shared" si="998"/>
        <v>0.18605151310348-0.0619359597299058i</v>
      </c>
      <c r="U1966" t="str">
        <f t="shared" si="999"/>
        <v>0.0000333333333333334-0.00061613453146542i</v>
      </c>
      <c r="V1966" t="str">
        <f t="shared" si="1000"/>
        <v>6.66666666666667E-06-0.0061613453146542i</v>
      </c>
      <c r="W1966" t="str">
        <f t="shared" si="1001"/>
        <v>0.0000276025378356167-0.000560252420389906i</v>
      </c>
      <c r="X1966" t="str">
        <f t="shared" si="1002"/>
        <v>0.0000328135565510864-0.000559688542079269i</v>
      </c>
      <c r="Y1966" t="str">
        <f t="shared" si="1003"/>
        <v>0.009+1.1510795482753i</v>
      </c>
      <c r="Z1966" t="str">
        <f t="shared" si="1004"/>
        <v>-0.00583454272384247-0.000388055026993417i</v>
      </c>
      <c r="AA1966" t="str">
        <f t="shared" si="1005"/>
        <v>0.0818821587884861-10.4294248136737i</v>
      </c>
      <c r="AB1966" t="str">
        <f t="shared" si="1006"/>
        <v>0.877499404863862-0.292116773984183i</v>
      </c>
      <c r="AC1966" t="str">
        <f t="shared" si="1007"/>
        <v>0.903614026591968-0.982351200031113i</v>
      </c>
      <c r="AD1966" t="str">
        <f t="shared" si="1008"/>
        <v>0.606153534887548+0.335695185653283i</v>
      </c>
      <c r="AE1966" t="str">
        <f t="shared" si="1009"/>
        <v>-0.00340636049217928-0.00219384882922525i</v>
      </c>
      <c r="AF1966" t="str">
        <f t="shared" si="1010"/>
        <v>-14.6243093029218-1.83194708444088i</v>
      </c>
      <c r="AG1966" t="str">
        <f t="shared" si="1011"/>
        <v>1.01285368190986-0.0227855298815848i</v>
      </c>
      <c r="AH1966" t="str">
        <f t="shared" si="1012"/>
        <v>0.0443418232812934+0.0388349755315653i</v>
      </c>
      <c r="AI1966">
        <f t="shared" si="1013"/>
        <v>-24.591261065551187</v>
      </c>
      <c r="AJ1966">
        <f t="shared" si="1014"/>
        <v>41.212172840857143</v>
      </c>
      <c r="AK1966"/>
      <c r="AL1966"/>
      <c r="AM1966"/>
      <c r="AN1966"/>
    </row>
    <row r="1967" spans="1:40" x14ac:dyDescent="0.25">
      <c r="A1967"/>
      <c r="B1967">
        <f t="shared" si="980"/>
        <v>183300</v>
      </c>
      <c r="C1967" s="237" t="str">
        <f t="shared" si="983"/>
        <v>-0.0000022746668343428+0.0133607336061243i</v>
      </c>
      <c r="D1967" s="208" t="str">
        <f t="shared" si="984"/>
        <v>-5.95702339611835+0.102432290980286i</v>
      </c>
      <c r="E1967" t="str">
        <f t="shared" si="985"/>
        <v>2870</v>
      </c>
      <c r="F1967" t="str">
        <f t="shared" si="986"/>
        <v>0.777000777000777</v>
      </c>
      <c r="G1967" t="str">
        <f t="shared" si="981"/>
        <v>0.777000777000777</v>
      </c>
      <c r="H1967" t="str">
        <f t="shared" si="987"/>
        <v>8.66776707538346+1.93349600637381i</v>
      </c>
      <c r="I1967" t="str">
        <f t="shared" si="988"/>
        <v>719.817416753761i</v>
      </c>
      <c r="J1967" t="str">
        <f t="shared" si="982"/>
        <v>-700.350396782242+157.473016628387i</v>
      </c>
      <c r="K1967" t="str">
        <f t="shared" si="989"/>
        <v>0.219977421587461-0.978334433355492i</v>
      </c>
      <c r="L1967" t="str">
        <f t="shared" si="990"/>
        <v>0.0163880136048572-0.0618743598859926i</v>
      </c>
      <c r="M1967" t="str">
        <f t="shared" si="991"/>
        <v>0.236365435192318-1.04020879324148i</v>
      </c>
      <c r="N1967" t="str">
        <f t="shared" si="992"/>
        <v>-1.87804669839695i</v>
      </c>
      <c r="O1967" t="str">
        <f t="shared" si="993"/>
        <v>-0.302438923124433-0.953168766682655i</v>
      </c>
      <c r="P1967" t="str">
        <f t="shared" si="994"/>
        <v>1.30243892312443+0.953168766682655i</v>
      </c>
      <c r="Q1967" t="str">
        <f t="shared" si="995"/>
        <v>-1.30243892312443+0.924877931714295i</v>
      </c>
      <c r="R1967" t="str">
        <f t="shared" si="996"/>
        <v>-0.319303834843561-0.958575342670357i</v>
      </c>
      <c r="S1967" t="str">
        <f t="shared" si="997"/>
        <v>0.194067765921714i</v>
      </c>
      <c r="T1967" t="str">
        <f t="shared" si="998"/>
        <v>0.186028575219678-0.0619665818783258i</v>
      </c>
      <c r="U1967" t="str">
        <f t="shared" si="999"/>
        <v>0.0000333333333333333-0.000615798396969255i</v>
      </c>
      <c r="V1967" t="str">
        <f t="shared" si="1000"/>
        <v>6.66666666666667E-06-0.00615798396969255i</v>
      </c>
      <c r="W1967" t="str">
        <f t="shared" si="1001"/>
        <v>0.0000276025369970444-0.000559946914595946i</v>
      </c>
      <c r="X1967" t="str">
        <f t="shared" si="1002"/>
        <v>0.0000328078607801008-0.000559383396907164i</v>
      </c>
      <c r="Y1967" t="str">
        <f t="shared" si="1003"/>
        <v>0.009+1.15170786680602i</v>
      </c>
      <c r="Z1967" t="str">
        <f t="shared" si="1004"/>
        <v>-0.00582817814984218-0.000387733771272758i</v>
      </c>
      <c r="AA1967" t="str">
        <f t="shared" si="1005"/>
        <v>0.0817927080811659-10.4237301747971i</v>
      </c>
      <c r="AB1967" t="str">
        <f t="shared" si="1006"/>
        <v>0.877391219882997-0.292261201280505i</v>
      </c>
      <c r="AC1967" t="str">
        <f t="shared" si="1007"/>
        <v>0.903372286026264-0.981750508065659i</v>
      </c>
      <c r="AD1967" t="str">
        <f t="shared" si="1008"/>
        <v>0.606511076640414+0.335610645852663i</v>
      </c>
      <c r="AE1967" t="str">
        <f t="shared" si="1009"/>
        <v>-0.00340472702311716-0.00219116346007739i</v>
      </c>
      <c r="AF1967" t="str">
        <f t="shared" si="1010"/>
        <v>-14.6247904715018-1.83106371539352i</v>
      </c>
      <c r="AG1967" t="str">
        <f t="shared" si="1011"/>
        <v>1.01284348125854-0.0227866594525715i</v>
      </c>
      <c r="AH1967" t="str">
        <f t="shared" si="1012"/>
        <v>0.0443280059779587+0.0387914485394161i</v>
      </c>
      <c r="AI1967">
        <f t="shared" si="1013"/>
        <v>-24.597019915764733</v>
      </c>
      <c r="AJ1967">
        <f t="shared" si="1014"/>
        <v>41.189177767381615</v>
      </c>
      <c r="AK1967"/>
      <c r="AL1967"/>
      <c r="AM1967"/>
      <c r="AN1967"/>
    </row>
    <row r="1968" spans="1:40" x14ac:dyDescent="0.25">
      <c r="A1968"/>
      <c r="B1968">
        <f t="shared" si="980"/>
        <v>183400</v>
      </c>
      <c r="C1968" s="237" t="str">
        <f t="shared" si="983"/>
        <v>-2.27218695797386E-06+0.0133534485827697i</v>
      </c>
      <c r="D1968" s="208" t="str">
        <f t="shared" si="984"/>
        <v>-5.95702337710597+0.102376439134568i</v>
      </c>
      <c r="E1968" t="str">
        <f t="shared" si="985"/>
        <v>2870</v>
      </c>
      <c r="F1968" t="str">
        <f t="shared" si="986"/>
        <v>0.777000777000777</v>
      </c>
      <c r="G1968" t="str">
        <f t="shared" si="981"/>
        <v>0.777000777000777</v>
      </c>
      <c r="H1968" t="str">
        <f t="shared" si="987"/>
        <v>8.66824753374438+1.93255757301249i</v>
      </c>
      <c r="I1968" t="str">
        <f t="shared" si="988"/>
        <v>720.21011583546i</v>
      </c>
      <c r="J1968" t="str">
        <f t="shared" si="982"/>
        <v>-701.115854184257+157.558926621092i</v>
      </c>
      <c r="K1968" t="str">
        <f t="shared" si="989"/>
        <v>0.219748476844799-0.977850918083786i</v>
      </c>
      <c r="L1968" t="str">
        <f t="shared" si="990"/>
        <v>0.0163713171327995-0.0618450423117098i</v>
      </c>
      <c r="M1968" t="str">
        <f t="shared" si="991"/>
        <v>0.236119793977598-1.0396959603955i</v>
      </c>
      <c r="N1968" t="str">
        <f t="shared" si="992"/>
        <v>-1.8790712737916i</v>
      </c>
      <c r="O1968" t="str">
        <f t="shared" si="993"/>
        <v>-0.303415357475529-0.952858394961181i</v>
      </c>
      <c r="P1968" t="str">
        <f t="shared" si="994"/>
        <v>1.30341535747553+0.952858394961181i</v>
      </c>
      <c r="Q1968" t="str">
        <f t="shared" si="995"/>
        <v>-1.30341535747553+0.926212878830419i</v>
      </c>
      <c r="R1968" t="str">
        <f t="shared" si="996"/>
        <v>-0.319287407973862-0.957934473545893i</v>
      </c>
      <c r="S1968" t="str">
        <f t="shared" si="997"/>
        <v>0.194173640316652i</v>
      </c>
      <c r="T1968" t="str">
        <f t="shared" si="998"/>
        <v>0.186005623913222-0.0619971983135528i</v>
      </c>
      <c r="U1968" t="str">
        <f t="shared" si="999"/>
        <v>0.0000333333333333333-0.000615462629031977i</v>
      </c>
      <c r="V1968" t="str">
        <f t="shared" si="1000"/>
        <v>6.66666666666667E-06-0.00615462629031977i</v>
      </c>
      <c r="W1968" t="str">
        <f t="shared" si="1001"/>
        <v>0.0000276025361580143-0.000559641742037329i</v>
      </c>
      <c r="X1968" t="str">
        <f t="shared" si="1002"/>
        <v>0.0000328021743206336-0.000559078584490279i</v>
      </c>
      <c r="Y1968" t="str">
        <f t="shared" si="1003"/>
        <v>0.009+1.15233618533674i</v>
      </c>
      <c r="Z1968" t="str">
        <f t="shared" si="1004"/>
        <v>-0.00582182398762456-0.000387413045115779i</v>
      </c>
      <c r="AA1968" t="str">
        <f t="shared" si="1005"/>
        <v>0.0817034039442048-10.4180417538862i</v>
      </c>
      <c r="AB1968" t="str">
        <f t="shared" si="1006"/>
        <v>0.87728297159509-0.292405601630938i</v>
      </c>
      <c r="AC1968" t="str">
        <f t="shared" si="1007"/>
        <v>0.903130951700386-0.981150312106168i</v>
      </c>
      <c r="AD1968" t="str">
        <f t="shared" si="1008"/>
        <v>0.606868566532347+0.335525741044722i</v>
      </c>
      <c r="AE1968" t="str">
        <f t="shared" si="1009"/>
        <v>-0.00340309492892048-0.00218848060702501i</v>
      </c>
      <c r="AF1968" t="str">
        <f t="shared" si="1010"/>
        <v>-14.6252709108504-1.83018113387792i</v>
      </c>
      <c r="AG1968" t="str">
        <f t="shared" si="1011"/>
        <v>1.01283327795457-0.0227877858617649i</v>
      </c>
      <c r="AH1968" t="str">
        <f t="shared" si="1012"/>
        <v>0.0443141927637896+0.0387479608797841i</v>
      </c>
      <c r="AI1968">
        <f t="shared" si="1013"/>
        <v>-24.602776910364497</v>
      </c>
      <c r="AJ1968">
        <f t="shared" si="1014"/>
        <v>41.166178375420991</v>
      </c>
      <c r="AK1968"/>
      <c r="AL1968"/>
      <c r="AM1968"/>
      <c r="AN1968"/>
    </row>
    <row r="1969" spans="1:40" x14ac:dyDescent="0.25">
      <c r="A1969"/>
      <c r="B1969">
        <f t="shared" si="980"/>
        <v>183500</v>
      </c>
      <c r="C1969" s="237" t="str">
        <f t="shared" si="983"/>
        <v>-2.26971113479375E-06+0.0133461714994945i</v>
      </c>
      <c r="D1969" s="208" t="str">
        <f t="shared" si="984"/>
        <v>-5.95702335812466+0.102320648162791i</v>
      </c>
      <c r="E1969" t="str">
        <f t="shared" si="985"/>
        <v>2870</v>
      </c>
      <c r="F1969" t="str">
        <f t="shared" si="986"/>
        <v>0.777000777000777</v>
      </c>
      <c r="G1969" t="str">
        <f t="shared" si="981"/>
        <v>0.777000777000777</v>
      </c>
      <c r="H1969" t="str">
        <f t="shared" si="987"/>
        <v>8.66872726428529+1.93161998711691i</v>
      </c>
      <c r="I1969" t="str">
        <f t="shared" si="988"/>
        <v>720.602814917159i</v>
      </c>
      <c r="J1969" t="str">
        <f t="shared" si="982"/>
        <v>-701.881729070539+157.644836613797i</v>
      </c>
      <c r="K1969" t="str">
        <f t="shared" si="989"/>
        <v>0.219519883682558-0.977367853169462i</v>
      </c>
      <c r="L1969" t="str">
        <f t="shared" si="990"/>
        <v>0.0163546455690403-0.0618157501011769i</v>
      </c>
      <c r="M1969" t="str">
        <f t="shared" si="991"/>
        <v>0.235874529251598-1.03918360327064i</v>
      </c>
      <c r="N1969" t="str">
        <f t="shared" si="992"/>
        <v>-1.88009584918625i</v>
      </c>
      <c r="O1969" t="str">
        <f t="shared" si="993"/>
        <v>-0.304391473314943-0.952547022972178i</v>
      </c>
      <c r="P1969" t="str">
        <f t="shared" si="994"/>
        <v>1.30439147331494+0.952547022972178i</v>
      </c>
      <c r="Q1969" t="str">
        <f t="shared" si="995"/>
        <v>-1.30439147331494+0.927548826214072i</v>
      </c>
      <c r="R1969" t="str">
        <f t="shared" si="996"/>
        <v>-0.319270969577532-0.957294233819755i</v>
      </c>
      <c r="S1969" t="str">
        <f t="shared" si="997"/>
        <v>0.19427951471159i</v>
      </c>
      <c r="T1969" t="str">
        <f t="shared" si="998"/>
        <v>0.185982659182705-0.0620278090310217i</v>
      </c>
      <c r="U1969" t="str">
        <f t="shared" si="999"/>
        <v>0.0000333333333333333-0.000615127227054304i</v>
      </c>
      <c r="V1969" t="str">
        <f t="shared" si="1000"/>
        <v>6.66666666666667E-06-0.00615127227054304i</v>
      </c>
      <c r="W1969" t="str">
        <f t="shared" si="1001"/>
        <v>0.0000276025353185268-0.000559336902169254i</v>
      </c>
      <c r="X1969" t="str">
        <f t="shared" si="1002"/>
        <v>0.0000327964971523949-0.00055877410428479i</v>
      </c>
      <c r="Y1969" t="str">
        <f t="shared" si="1003"/>
        <v>0.009+1.15296450386745i</v>
      </c>
      <c r="Z1969" t="str">
        <f t="shared" si="1004"/>
        <v>-0.00581548021449-0.000387092847265796i</v>
      </c>
      <c r="AA1969" t="str">
        <f t="shared" si="1005"/>
        <v>0.0816142460574035-10.4123595407583i</v>
      </c>
      <c r="AB1969" t="str">
        <f t="shared" si="1006"/>
        <v>0.877174659993505-0.292549975013951i</v>
      </c>
      <c r="AC1969" t="str">
        <f t="shared" si="1007"/>
        <v>0.902890022825665-0.980550611508732i</v>
      </c>
      <c r="AD1969" t="str">
        <f t="shared" si="1008"/>
        <v>0.607226004204357+0.335440471237895i</v>
      </c>
      <c r="AE1969" t="str">
        <f t="shared" si="1009"/>
        <v>-0.0034014642060746-0.00218580026652447i</v>
      </c>
      <c r="AF1969" t="str">
        <f t="shared" si="1010"/>
        <v>-14.6257506224099-1.82929933895412i</v>
      </c>
      <c r="AG1969" t="str">
        <f t="shared" si="1011"/>
        <v>1.01282307200252-0.0227889091007619i</v>
      </c>
      <c r="AH1969" t="str">
        <f t="shared" si="1012"/>
        <v>0.044300383620471+0.0387045124971153i</v>
      </c>
      <c r="AI1969">
        <f t="shared" si="1013"/>
        <v>-24.608532052558488</v>
      </c>
      <c r="AJ1969">
        <f t="shared" si="1014"/>
        <v>41.143174668772751</v>
      </c>
      <c r="AK1969"/>
      <c r="AL1969"/>
      <c r="AM1969"/>
      <c r="AN1969"/>
    </row>
    <row r="1970" spans="1:40" x14ac:dyDescent="0.25">
      <c r="A1970"/>
      <c r="B1970">
        <f t="shared" ref="B1970:B2033" si="1015">B1969+100</f>
        <v>183600</v>
      </c>
      <c r="C1970" s="237" t="str">
        <f t="shared" si="983"/>
        <v>-2.26723935597434E-06+0.0133389023433244i</v>
      </c>
      <c r="D1970" s="208" t="str">
        <f t="shared" si="984"/>
        <v>-5.95702333917436+0.102264917965487i</v>
      </c>
      <c r="E1970" t="str">
        <f t="shared" si="985"/>
        <v>2870</v>
      </c>
      <c r="F1970" t="str">
        <f t="shared" si="986"/>
        <v>0.777000777000777</v>
      </c>
      <c r="G1970" t="str">
        <f t="shared" si="981"/>
        <v>0.777000777000777</v>
      </c>
      <c r="H1970" t="str">
        <f t="shared" si="987"/>
        <v>8.6692062684454+1.93068324764889i</v>
      </c>
      <c r="I1970" t="str">
        <f t="shared" si="988"/>
        <v>720.995513998858i</v>
      </c>
      <c r="J1970" t="str">
        <f t="shared" si="982"/>
        <v>-702.648021441087+157.730746606503i</v>
      </c>
      <c r="K1970" t="str">
        <f t="shared" si="989"/>
        <v>0.219291641393157-0.976885238030804i</v>
      </c>
      <c r="L1970" t="str">
        <f t="shared" si="990"/>
        <v>0.0163379988652969-0.0617864832257168i</v>
      </c>
      <c r="M1970" t="str">
        <f t="shared" si="991"/>
        <v>0.235629640258454-1.03867172125652i</v>
      </c>
      <c r="N1970" t="str">
        <f t="shared" si="992"/>
        <v>-1.8811204245809i</v>
      </c>
      <c r="O1970" t="str">
        <f t="shared" si="993"/>
        <v>-0.305367269617993-0.952234651042511i</v>
      </c>
      <c r="P1970" t="str">
        <f t="shared" si="994"/>
        <v>1.30536726961799+0.952234651042511i</v>
      </c>
      <c r="Q1970" t="str">
        <f t="shared" si="995"/>
        <v>-1.30536726961799+0.928885773538389i</v>
      </c>
      <c r="R1970" t="str">
        <f t="shared" si="996"/>
        <v>-0.319254519649928-0.956654622456263i</v>
      </c>
      <c r="S1970" t="str">
        <f t="shared" si="997"/>
        <v>0.194385389106529i</v>
      </c>
      <c r="T1970" t="str">
        <f t="shared" si="998"/>
        <v>0.18595968102672-0.0620584140261693i</v>
      </c>
      <c r="U1970" t="str">
        <f t="shared" si="999"/>
        <v>0.0000333333333333334-0.000614792190438262i</v>
      </c>
      <c r="V1970" t="str">
        <f t="shared" si="1000"/>
        <v>6.66666666666667E-06-0.00614792190438262i</v>
      </c>
      <c r="W1970" t="str">
        <f t="shared" si="1001"/>
        <v>0.0000276025344785818-0.000559032394448108i</v>
      </c>
      <c r="X1970" t="str">
        <f t="shared" si="1002"/>
        <v>0.0000327908292551496-0.000558469955748054i</v>
      </c>
      <c r="Y1970" t="str">
        <f t="shared" si="1003"/>
        <v>0.009+1.15359282239817i</v>
      </c>
      <c r="Z1970" t="str">
        <f t="shared" si="1004"/>
        <v>-0.00580914680780052-0.00038677317646992i</v>
      </c>
      <c r="AA1970" t="str">
        <f t="shared" si="1005"/>
        <v>0.0815252341014344-10.4066835252528i</v>
      </c>
      <c r="AB1970" t="str">
        <f t="shared" si="1006"/>
        <v>0.877066285071606-0.292694321408022i</v>
      </c>
      <c r="AC1970" t="str">
        <f t="shared" si="1007"/>
        <v>0.902649498615362-0.979951405630451i</v>
      </c>
      <c r="AD1970" t="str">
        <f t="shared" si="1008"/>
        <v>0.607583389297393+0.335354836440963i</v>
      </c>
      <c r="AE1970" t="str">
        <f t="shared" si="1009"/>
        <v>-0.00339983485107475-0.0021831224350404i</v>
      </c>
      <c r="AF1970" t="str">
        <f t="shared" si="1010"/>
        <v>-14.6262296076198-1.8284183296834i</v>
      </c>
      <c r="AG1970" t="str">
        <f t="shared" si="1011"/>
        <v>1.01281286340698-0.0227900291611754i</v>
      </c>
      <c r="AH1970" t="str">
        <f t="shared" si="1012"/>
        <v>0.0442865785297419+0.0386611033359828i</v>
      </c>
      <c r="AI1970">
        <f t="shared" si="1013"/>
        <v>-24.614285345550194</v>
      </c>
      <c r="AJ1970">
        <f t="shared" si="1014"/>
        <v>41.120166651225666</v>
      </c>
      <c r="AK1970"/>
      <c r="AL1970"/>
      <c r="AM1970"/>
      <c r="AN1970"/>
    </row>
    <row r="1971" spans="1:40" x14ac:dyDescent="0.25">
      <c r="A1971"/>
      <c r="B1971">
        <f t="shared" si="1015"/>
        <v>183700</v>
      </c>
      <c r="C1971" s="237" t="str">
        <f t="shared" si="983"/>
        <v>-2.26477161271168E-06+0.013331641101314i</v>
      </c>
      <c r="D1971" s="208" t="str">
        <f t="shared" si="984"/>
        <v>-5.95702332025499+0.102209248443407i</v>
      </c>
      <c r="E1971" t="str">
        <f t="shared" si="985"/>
        <v>2870</v>
      </c>
      <c r="F1971" t="str">
        <f t="shared" si="986"/>
        <v>0.777000777000777</v>
      </c>
      <c r="G1971" t="str">
        <f t="shared" si="981"/>
        <v>0.777000777000777</v>
      </c>
      <c r="H1971" t="str">
        <f t="shared" si="987"/>
        <v>8.66968454766044+1.92974735357166i</v>
      </c>
      <c r="I1971" t="str">
        <f t="shared" si="988"/>
        <v>721.388213080556i</v>
      </c>
      <c r="J1971" t="str">
        <f t="shared" si="982"/>
        <v>-703.414731295901+157.816656599207i</v>
      </c>
      <c r="K1971" t="str">
        <f t="shared" si="989"/>
        <v>0.219063749270757-0.976403072086984i</v>
      </c>
      <c r="L1971" t="str">
        <f t="shared" si="990"/>
        <v>0.0163213769734003-0.0617572416566853i</v>
      </c>
      <c r="M1971" t="str">
        <f t="shared" si="991"/>
        <v>0.235385126244157-1.03816031374367i</v>
      </c>
      <c r="N1971" t="str">
        <f t="shared" si="992"/>
        <v>-1.88214499997555i</v>
      </c>
      <c r="O1971" t="str">
        <f t="shared" si="993"/>
        <v>-0.306342745360332-0.951921279500093i</v>
      </c>
      <c r="P1971" t="str">
        <f t="shared" si="994"/>
        <v>1.30634274536033+0.951921279500093i</v>
      </c>
      <c r="Q1971" t="str">
        <f t="shared" si="995"/>
        <v>-1.30634274536033+0.930223720475457i</v>
      </c>
      <c r="R1971" t="str">
        <f t="shared" si="996"/>
        <v>-0.319238058186387-0.956015638421992i</v>
      </c>
      <c r="S1971" t="str">
        <f t="shared" si="997"/>
        <v>0.194491263501467i</v>
      </c>
      <c r="T1971" t="str">
        <f t="shared" si="998"/>
        <v>0.185936689443855-0.0620890132944253i</v>
      </c>
      <c r="U1971" t="str">
        <f t="shared" si="999"/>
        <v>0.0000333333333333334-0.000614457518587181i</v>
      </c>
      <c r="V1971" t="str">
        <f t="shared" si="1000"/>
        <v>6.66666666666667E-06-0.00614457518587181i</v>
      </c>
      <c r="W1971" t="str">
        <f t="shared" si="1001"/>
        <v>0.0000276025336381793-0.000558728218331464i</v>
      </c>
      <c r="X1971" t="str">
        <f t="shared" si="1002"/>
        <v>0.0000327851706087181-0.000558166138338612i</v>
      </c>
      <c r="Y1971" t="str">
        <f t="shared" si="1003"/>
        <v>0.009+1.15422114092889i</v>
      </c>
      <c r="Z1971" t="str">
        <f t="shared" si="1004"/>
        <v>-0.00580282374497983-0.000386454031479055i</v>
      </c>
      <c r="AA1971" t="str">
        <f t="shared" si="1005"/>
        <v>0.0814363677578408-10.4010136972312i</v>
      </c>
      <c r="AB1971" t="str">
        <f t="shared" si="1006"/>
        <v>0.876957846822734-0.292838640791595i</v>
      </c>
      <c r="AC1971" t="str">
        <f t="shared" si="1007"/>
        <v>0.902409378284701-0.97935269382936i</v>
      </c>
      <c r="AD1971" t="str">
        <f t="shared" si="1008"/>
        <v>0.607940721452341+0.33526883666303i</v>
      </c>
      <c r="AE1971" t="str">
        <f t="shared" si="1009"/>
        <v>-0.00339820686042611-0.00218044710904555i</v>
      </c>
      <c r="AF1971" t="str">
        <f t="shared" si="1010"/>
        <v>-14.6267078679154-1.82753810512825i</v>
      </c>
      <c r="AG1971" t="str">
        <f t="shared" si="1011"/>
        <v>1.01280265217253-0.0227911460346337i</v>
      </c>
      <c r="AH1971" t="str">
        <f t="shared" si="1012"/>
        <v>0.0442727774733943+0.0386177333410845i</v>
      </c>
      <c r="AI1971">
        <f t="shared" si="1013"/>
        <v>-24.620036792538919</v>
      </c>
      <c r="AJ1971">
        <f t="shared" si="1014"/>
        <v>41.097154326559021</v>
      </c>
      <c r="AK1971"/>
      <c r="AL1971"/>
      <c r="AM1971"/>
      <c r="AN1971"/>
    </row>
    <row r="1972" spans="1:40" x14ac:dyDescent="0.25">
      <c r="A1972"/>
      <c r="B1972">
        <f t="shared" si="1015"/>
        <v>183800</v>
      </c>
      <c r="C1972" s="237" t="str">
        <f t="shared" si="983"/>
        <v>-2.26230789622562E-06+0.0133243877605455i</v>
      </c>
      <c r="D1972" s="208" t="str">
        <f t="shared" si="984"/>
        <v>-5.95702330136649+0.102153639497516i</v>
      </c>
      <c r="E1972" t="str">
        <f t="shared" si="985"/>
        <v>2870</v>
      </c>
      <c r="F1972" t="str">
        <f t="shared" si="986"/>
        <v>0.777000777000777</v>
      </c>
      <c r="G1972" t="str">
        <f t="shared" si="981"/>
        <v>0.777000777000777</v>
      </c>
      <c r="H1972" t="str">
        <f t="shared" si="987"/>
        <v>8.67016210336269+1.92881230384984i</v>
      </c>
      <c r="I1972" t="str">
        <f t="shared" si="988"/>
        <v>721.780912162255i</v>
      </c>
      <c r="J1972" t="str">
        <f t="shared" si="982"/>
        <v>-704.181858634981+157.902566591912i</v>
      </c>
      <c r="K1972" t="str">
        <f t="shared" si="989"/>
        <v>0.21883620661127-0.975921354758057i</v>
      </c>
      <c r="L1972" t="str">
        <f t="shared" si="990"/>
        <v>0.0163047798452947-0.0617280253654703i</v>
      </c>
      <c r="M1972" t="str">
        <f t="shared" si="991"/>
        <v>0.235140986456565-1.03764938012353i</v>
      </c>
      <c r="N1972" t="str">
        <f t="shared" si="992"/>
        <v>-1.88316957537021i</v>
      </c>
      <c r="O1972" t="str">
        <f t="shared" si="993"/>
        <v>-0.307317899517961-0.951606908673885i</v>
      </c>
      <c r="P1972" t="str">
        <f t="shared" si="994"/>
        <v>1.30731789951796+0.951606908673885i</v>
      </c>
      <c r="Q1972" t="str">
        <f t="shared" si="995"/>
        <v>-1.30731789951796+0.931562666696325i</v>
      </c>
      <c r="R1972" t="str">
        <f t="shared" si="996"/>
        <v>-0.319221585182248-0.95537728068576i</v>
      </c>
      <c r="S1972" t="str">
        <f t="shared" si="997"/>
        <v>0.194597137896404i</v>
      </c>
      <c r="T1972" t="str">
        <f t="shared" si="998"/>
        <v>0.185913684432698-0.0621196068312186i</v>
      </c>
      <c r="U1972" t="str">
        <f t="shared" si="999"/>
        <v>0.0000333333333333333-0.000614123210905683i</v>
      </c>
      <c r="V1972" t="str">
        <f t="shared" si="1000"/>
        <v>6.66666666666667E-06-0.00614123210905683i</v>
      </c>
      <c r="W1972" t="str">
        <f t="shared" si="1001"/>
        <v>0.0000276025327973191-0.000558424373278069i</v>
      </c>
      <c r="X1972" t="str">
        <f t="shared" si="1002"/>
        <v>0.0000327795211929751-0.000557862651516178i</v>
      </c>
      <c r="Y1972" t="str">
        <f t="shared" si="1003"/>
        <v>0.009+1.15484945945961i</v>
      </c>
      <c r="Z1972" t="str">
        <f t="shared" si="1004"/>
        <v>-0.00579651100351312-0.000386135411047879i</v>
      </c>
      <c r="AA1972" t="str">
        <f t="shared" si="1005"/>
        <v>0.0813476467090376-10.3953500465773i</v>
      </c>
      <c r="AB1972" t="str">
        <f t="shared" si="1006"/>
        <v>0.876849345240229-0.292982933143111i</v>
      </c>
      <c r="AC1972" t="str">
        <f t="shared" si="1007"/>
        <v>0.902169661050858-0.978754475464456i</v>
      </c>
      <c r="AD1972" t="str">
        <f t="shared" si="1008"/>
        <v>0.608298000310038+0.33518247191353i</v>
      </c>
      <c r="AE1972" t="str">
        <f t="shared" si="1009"/>
        <v>-0.0033965802306438-0.00217777428502083i</v>
      </c>
      <c r="AF1972" t="str">
        <f t="shared" si="1010"/>
        <v>-14.6271854047292-1.82665866435232i</v>
      </c>
      <c r="AG1972" t="str">
        <f t="shared" si="1011"/>
        <v>1.01279243830375-0.0227922597127821i</v>
      </c>
      <c r="AH1972" t="str">
        <f t="shared" si="1012"/>
        <v>0.0442589804332773+0.0385744024572444i</v>
      </c>
      <c r="AI1972">
        <f t="shared" si="1013"/>
        <v>-24.625786396719121</v>
      </c>
      <c r="AJ1972">
        <f t="shared" si="1014"/>
        <v>41.074137698541087</v>
      </c>
      <c r="AK1972"/>
      <c r="AL1972"/>
      <c r="AM1972"/>
      <c r="AN1972"/>
    </row>
    <row r="1973" spans="1:40" x14ac:dyDescent="0.25">
      <c r="A1973"/>
      <c r="B1973">
        <f t="shared" si="1015"/>
        <v>183900</v>
      </c>
      <c r="C1973" s="237" t="str">
        <f t="shared" si="983"/>
        <v>-2.25984819775991E-06+0.0133171423081296i</v>
      </c>
      <c r="D1973" s="208" t="str">
        <f t="shared" si="984"/>
        <v>-5.95702328250881+0.102098091028994i</v>
      </c>
      <c r="E1973" t="str">
        <f t="shared" si="985"/>
        <v>2870</v>
      </c>
      <c r="F1973" t="str">
        <f t="shared" si="986"/>
        <v>0.777000777000777</v>
      </c>
      <c r="G1973" t="str">
        <f t="shared" si="981"/>
        <v>0.777000777000777</v>
      </c>
      <c r="H1973" t="str">
        <f t="shared" si="987"/>
        <v>8.67063893698099+1.92787809744955i</v>
      </c>
      <c r="I1973" t="str">
        <f t="shared" si="988"/>
        <v>722.173611243954i</v>
      </c>
      <c r="J1973" t="str">
        <f t="shared" si="982"/>
        <v>-704.949403458327+157.988476584618i</v>
      </c>
      <c r="K1973" t="str">
        <f t="shared" si="989"/>
        <v>0.218609012712341-0.975440085464961i</v>
      </c>
      <c r="L1973" t="str">
        <f t="shared" si="990"/>
        <v>0.0162882074330376-0.0616988343234921i</v>
      </c>
      <c r="M1973" t="str">
        <f t="shared" si="991"/>
        <v>0.234897220145379-1.03713891978845i</v>
      </c>
      <c r="N1973" t="str">
        <f t="shared" si="992"/>
        <v>-1.88419415076486i</v>
      </c>
      <c r="O1973" t="str">
        <f t="shared" si="993"/>
        <v>-0.308292731067186-0.951291538893906i</v>
      </c>
      <c r="P1973" t="str">
        <f t="shared" si="994"/>
        <v>1.30829273106719+0.951291538893906i</v>
      </c>
      <c r="Q1973" t="str">
        <f t="shared" si="995"/>
        <v>-1.30829273106719+0.932902611870954i</v>
      </c>
      <c r="R1973" t="str">
        <f t="shared" si="996"/>
        <v>-0.319205100632848-0.954739548218641i</v>
      </c>
      <c r="S1973" t="str">
        <f t="shared" si="997"/>
        <v>0.194703012291342i</v>
      </c>
      <c r="T1973" t="str">
        <f t="shared" si="998"/>
        <v>0.185890665991844-0.0621501946319765i</v>
      </c>
      <c r="U1973" t="str">
        <f t="shared" si="999"/>
        <v>0.0000333333333333333-0.0006137892667997i</v>
      </c>
      <c r="V1973" t="str">
        <f t="shared" si="1000"/>
        <v>6.66666666666667E-06-0.006137892667997i</v>
      </c>
      <c r="W1973" t="str">
        <f t="shared" si="1001"/>
        <v>0.0000276025319560014-0.00055812085874786i</v>
      </c>
      <c r="X1973" t="str">
        <f t="shared" si="1002"/>
        <v>0.0000327738809878504-0.000557559494741653i</v>
      </c>
      <c r="Y1973" t="str">
        <f t="shared" si="1003"/>
        <v>0.009+1.15547777799033i</v>
      </c>
      <c r="Z1973" t="str">
        <f t="shared" si="1004"/>
        <v>-0.00579020856094678-0.000385817313934831i</v>
      </c>
      <c r="AA1973" t="str">
        <f t="shared" si="1005"/>
        <v>0.0812590706383025-10.3896925631967i</v>
      </c>
      <c r="AB1973" t="str">
        <f t="shared" si="1006"/>
        <v>0.876740780317465-0.293127198441003i</v>
      </c>
      <c r="AC1973" t="str">
        <f t="shared" si="1007"/>
        <v>0.901930346132947-0.978156749895733i</v>
      </c>
      <c r="AD1973" t="str">
        <f t="shared" si="1008"/>
        <v>0.608655225511272+0.335095742202256i</v>
      </c>
      <c r="AE1973" t="str">
        <f t="shared" si="1009"/>
        <v>-0.00339495495825289-0.00217510395945548i</v>
      </c>
      <c r="AF1973" t="str">
        <f t="shared" si="1010"/>
        <v>-14.6276622194898-1.82578000642056i</v>
      </c>
      <c r="AG1973" t="str">
        <f t="shared" si="1011"/>
        <v>1.01278222180523-0.0227933701872818i</v>
      </c>
      <c r="AH1973" t="str">
        <f t="shared" si="1012"/>
        <v>0.0442451873912926+0.0385311106294144i</v>
      </c>
      <c r="AI1973">
        <f t="shared" si="1013"/>
        <v>-24.631534161280733</v>
      </c>
      <c r="AJ1973">
        <f t="shared" si="1014"/>
        <v>41.051116770933525</v>
      </c>
      <c r="AK1973"/>
      <c r="AL1973"/>
      <c r="AM1973"/>
      <c r="AN1973"/>
    </row>
    <row r="1974" spans="1:40" x14ac:dyDescent="0.25">
      <c r="A1974"/>
      <c r="B1974">
        <f t="shared" si="1015"/>
        <v>184000</v>
      </c>
      <c r="C1974" s="237" t="str">
        <f t="shared" si="983"/>
        <v>-0.0000022573925085821+0.0133099047312047i</v>
      </c>
      <c r="D1974" s="208" t="str">
        <f t="shared" si="984"/>
        <v>-5.95702326368186+0.102042602939236i</v>
      </c>
      <c r="E1974" t="str">
        <f t="shared" si="985"/>
        <v>2870</v>
      </c>
      <c r="F1974" t="str">
        <f t="shared" si="986"/>
        <v>0.777000777000777</v>
      </c>
      <c r="G1974" t="str">
        <f t="shared" si="981"/>
        <v>0.777000777000777</v>
      </c>
      <c r="H1974" t="str">
        <f t="shared" si="987"/>
        <v>8.67111504994067+1.92694473333826i</v>
      </c>
      <c r="I1974" t="str">
        <f t="shared" si="988"/>
        <v>722.566310325652i</v>
      </c>
      <c r="J1974" t="str">
        <f t="shared" si="982"/>
        <v>-705.71736576594+158.074386577323i</v>
      </c>
      <c r="K1974" t="str">
        <f t="shared" si="989"/>
        <v>0.218382166873344-0.974959263629514i</v>
      </c>
      <c r="L1974" t="str">
        <f t="shared" si="990"/>
        <v>0.0162716596887992-0.0616696685022038i</v>
      </c>
      <c r="M1974" t="str">
        <f t="shared" si="991"/>
        <v>0.234653826562143-1.03662893213172i</v>
      </c>
      <c r="N1974" t="str">
        <f t="shared" si="992"/>
        <v>-1.88521872615951i</v>
      </c>
      <c r="O1974" t="str">
        <f t="shared" si="993"/>
        <v>-0.309267238984685-0.950975170491212i</v>
      </c>
      <c r="P1974" t="str">
        <f t="shared" si="994"/>
        <v>1.30926723898469+0.950975170491212i</v>
      </c>
      <c r="Q1974" t="str">
        <f t="shared" si="995"/>
        <v>-1.30926723898469+0.934243555668298i</v>
      </c>
      <c r="R1974" t="str">
        <f t="shared" si="996"/>
        <v>-0.319188604533511-0.954102439993925i</v>
      </c>
      <c r="S1974" t="str">
        <f t="shared" si="997"/>
        <v>0.194808886686281i</v>
      </c>
      <c r="T1974" t="str">
        <f t="shared" si="998"/>
        <v>0.185867634119881-0.0621807766921209i</v>
      </c>
      <c r="U1974" t="str">
        <f t="shared" si="999"/>
        <v>0.0000333333333333334-0.00061345568567644i</v>
      </c>
      <c r="V1974" t="str">
        <f t="shared" si="1000"/>
        <v>6.66666666666667E-06-0.0061345568567644i</v>
      </c>
      <c r="W1974" t="str">
        <f t="shared" si="1001"/>
        <v>0.0000276025311142263-0.000557817674201938i</v>
      </c>
      <c r="X1974" t="str">
        <f t="shared" si="1002"/>
        <v>0.0000327682499733288-0.000557256667477098i</v>
      </c>
      <c r="Y1974" t="str">
        <f t="shared" si="1003"/>
        <v>0.009+1.15610609652104i</v>
      </c>
      <c r="Z1974" t="str">
        <f t="shared" si="1004"/>
        <v>-0.00578391639488838-0.000385499738902118i</v>
      </c>
      <c r="AA1974" t="str">
        <f t="shared" si="1005"/>
        <v>0.0811706392297814-10.3840412370175i</v>
      </c>
      <c r="AB1974" t="str">
        <f t="shared" si="1006"/>
        <v>0.876632152047781-0.293271436663679i</v>
      </c>
      <c r="AC1974" t="str">
        <f t="shared" si="1007"/>
        <v>0.901691432752013-0.977559516484132i</v>
      </c>
      <c r="AD1974" t="str">
        <f t="shared" si="1008"/>
        <v>0.609012396696758+0.335008647539323i</v>
      </c>
      <c r="AE1974" t="str">
        <f t="shared" si="1009"/>
        <v>-0.00339333103978827-0.00217243612884682i</v>
      </c>
      <c r="AF1974" t="str">
        <f t="shared" si="1010"/>
        <v>-14.6281383136225-1.82490213039902i</v>
      </c>
      <c r="AG1974" t="str">
        <f t="shared" si="1011"/>
        <v>1.01277200268157-0.0227944774498103i</v>
      </c>
      <c r="AH1974" t="str">
        <f t="shared" si="1012"/>
        <v>0.0442313983293958+0.0384878578026701i</v>
      </c>
      <c r="AI1974">
        <f t="shared" si="1013"/>
        <v>-24.637280089409373</v>
      </c>
      <c r="AJ1974">
        <f t="shared" si="1014"/>
        <v>41.028091547487605</v>
      </c>
      <c r="AK1974"/>
      <c r="AL1974"/>
      <c r="AM1974"/>
      <c r="AN1974"/>
    </row>
    <row r="1975" spans="1:40" x14ac:dyDescent="0.25">
      <c r="A1975"/>
      <c r="B1975">
        <f t="shared" si="1015"/>
        <v>184100</v>
      </c>
      <c r="C1975" s="237" t="str">
        <f t="shared" si="983"/>
        <v>-2.25494081998342E-06+0.0133026750169373i</v>
      </c>
      <c r="D1975" s="208" t="str">
        <f t="shared" si="984"/>
        <v>-5.95702324488558+0.101987175129853i</v>
      </c>
      <c r="E1975" t="str">
        <f t="shared" si="985"/>
        <v>2870</v>
      </c>
      <c r="F1975" t="str">
        <f t="shared" si="986"/>
        <v>0.777000777000777</v>
      </c>
      <c r="G1975" t="str">
        <f t="shared" si="981"/>
        <v>0.777000777000777</v>
      </c>
      <c r="H1975" t="str">
        <f t="shared" si="987"/>
        <v>8.67159044366367+1.92601221048487i</v>
      </c>
      <c r="I1975" t="str">
        <f t="shared" si="988"/>
        <v>722.959009407351i</v>
      </c>
      <c r="J1975" t="str">
        <f t="shared" si="982"/>
        <v>-706.485745557819+158.160296570027i</v>
      </c>
      <c r="K1975" t="str">
        <f t="shared" si="989"/>
        <v>0.218155668395384-0.974478888674423i</v>
      </c>
      <c r="L1975" t="str">
        <f t="shared" si="990"/>
        <v>0.0162551365648621-0.0616405278730901i</v>
      </c>
      <c r="M1975" t="str">
        <f t="shared" si="991"/>
        <v>0.234410804960246-1.03611941654751i</v>
      </c>
      <c r="N1975" t="str">
        <f t="shared" si="992"/>
        <v>-1.88624330155416i</v>
      </c>
      <c r="O1975" t="str">
        <f t="shared" si="993"/>
        <v>-0.310241422247462-0.950657803797913i</v>
      </c>
      <c r="P1975" t="str">
        <f t="shared" si="994"/>
        <v>1.31024142224746+0.950657803797913i</v>
      </c>
      <c r="Q1975" t="str">
        <f t="shared" si="995"/>
        <v>-1.31024142224746+0.935585497756247i</v>
      </c>
      <c r="R1975" t="str">
        <f t="shared" si="996"/>
        <v>-0.319172096879562-0.95346595498714i</v>
      </c>
      <c r="S1975" t="str">
        <f t="shared" si="997"/>
        <v>0.194914761081219i</v>
      </c>
      <c r="T1975" t="str">
        <f t="shared" si="998"/>
        <v>0.185844588815395-0.0622113530070715i</v>
      </c>
      <c r="U1975" t="str">
        <f t="shared" si="999"/>
        <v>0.0000333333333333334-0.000613122466944406i</v>
      </c>
      <c r="V1975" t="str">
        <f t="shared" si="1000"/>
        <v>6.66666666666667E-06-0.00613122466944406i</v>
      </c>
      <c r="W1975" t="str">
        <f t="shared" si="1001"/>
        <v>0.0000276025302719934-0.000557514819102577i</v>
      </c>
      <c r="X1975" t="str">
        <f t="shared" si="1002"/>
        <v>0.000032762628129448-0.000556954169185744i</v>
      </c>
      <c r="Y1975" t="str">
        <f t="shared" si="1003"/>
        <v>0.009+1.15673441505176i</v>
      </c>
      <c r="Z1975" t="str">
        <f t="shared" si="1004"/>
        <v>-0.00577763448300598-0.000385182684715644i</v>
      </c>
      <c r="AA1975" t="str">
        <f t="shared" si="1005"/>
        <v>0.0810823521684718-10.3783960579891i</v>
      </c>
      <c r="AB1975" t="str">
        <f t="shared" si="1006"/>
        <v>0.87652346042451-0.293415647789536i</v>
      </c>
      <c r="AC1975" t="str">
        <f t="shared" si="1007"/>
        <v>0.901452920131046-0.976962774591525i</v>
      </c>
      <c r="AD1975" t="str">
        <f t="shared" si="1008"/>
        <v>0.609369513507172+0.334921187935171i</v>
      </c>
      <c r="AE1975" t="str">
        <f t="shared" si="1009"/>
        <v>-0.00339170847179458-0.00216977078970012i</v>
      </c>
      <c r="AF1975" t="str">
        <f t="shared" si="1010"/>
        <v>-14.6286136885492-1.82402503535502i</v>
      </c>
      <c r="AG1975" t="str">
        <f t="shared" si="1011"/>
        <v>1.01276178093736-0.0227955814920605i</v>
      </c>
      <c r="AH1975" t="str">
        <f t="shared" si="1012"/>
        <v>0.0442176132295964+0.03844464392221i</v>
      </c>
      <c r="AI1975">
        <f t="shared" si="1013"/>
        <v>-24.643024184286357</v>
      </c>
      <c r="AJ1975">
        <f t="shared" si="1014"/>
        <v>41.005062031943822</v>
      </c>
      <c r="AK1975"/>
      <c r="AL1975"/>
      <c r="AM1975"/>
      <c r="AN1975"/>
    </row>
    <row r="1976" spans="1:40" x14ac:dyDescent="0.25">
      <c r="A1976"/>
      <c r="B1976">
        <f t="shared" si="1015"/>
        <v>184200</v>
      </c>
      <c r="C1976" s="237" t="str">
        <f t="shared" si="983"/>
        <v>-2.25249312327883E-06+0.013295453152522i</v>
      </c>
      <c r="D1976" s="208" t="str">
        <f t="shared" si="984"/>
        <v>-5.9570232261199+0.101931807502669i</v>
      </c>
      <c r="E1976" t="str">
        <f t="shared" si="985"/>
        <v>2870</v>
      </c>
      <c r="F1976" t="str">
        <f t="shared" si="986"/>
        <v>0.777000777000777</v>
      </c>
      <c r="G1976" t="str">
        <f t="shared" si="981"/>
        <v>0.777000777000777</v>
      </c>
      <c r="H1976" t="str">
        <f t="shared" si="987"/>
        <v>8.67206511956849+1.92508052785972i</v>
      </c>
      <c r="I1976" t="str">
        <f t="shared" si="988"/>
        <v>723.35170848905i</v>
      </c>
      <c r="J1976" t="str">
        <f t="shared" si="982"/>
        <v>-707.254542833963+158.246206562732i</v>
      </c>
      <c r="K1976" t="str">
        <f t="shared" si="989"/>
        <v>0.217929516581292-0.973998960023266i</v>
      </c>
      <c r="L1976" t="str">
        <f t="shared" si="990"/>
        <v>0.0162386380136211-0.0616114124076689i</v>
      </c>
      <c r="M1976" t="str">
        <f t="shared" si="991"/>
        <v>0.234168154594913-1.03561037243093i</v>
      </c>
      <c r="N1976" t="str">
        <f t="shared" si="992"/>
        <v>-1.88726787694881i</v>
      </c>
      <c r="O1976" t="str">
        <f t="shared" si="993"/>
        <v>-0.311215279832864-0.950339439147167i</v>
      </c>
      <c r="P1976" t="str">
        <f t="shared" si="994"/>
        <v>1.31121527983286+0.950339439147167i</v>
      </c>
      <c r="Q1976" t="str">
        <f t="shared" si="995"/>
        <v>-1.31121527983286+0.936928437801643i</v>
      </c>
      <c r="R1976" t="str">
        <f t="shared" si="996"/>
        <v>-0.319155577666331-0.95283009217603i</v>
      </c>
      <c r="S1976" t="str">
        <f t="shared" si="997"/>
        <v>0.195020635476158i</v>
      </c>
      <c r="T1976" t="str">
        <f t="shared" si="998"/>
        <v>0.185821530076976-0.0622419235722482i</v>
      </c>
      <c r="U1976" t="str">
        <f t="shared" si="999"/>
        <v>0.0000333333333333332-0.00061278961001338i</v>
      </c>
      <c r="V1976" t="str">
        <f t="shared" si="1000"/>
        <v>6.66666666666667E-06-0.0061278961001338i</v>
      </c>
      <c r="W1976" t="str">
        <f t="shared" si="1001"/>
        <v>0.000027602529429303-0.000557212292913215i</v>
      </c>
      <c r="X1976" t="str">
        <f t="shared" si="1002"/>
        <v>0.0000327570154363014-0.000556651999331987i</v>
      </c>
      <c r="Y1976" t="str">
        <f t="shared" si="1003"/>
        <v>0.009+1.15736273358248i</v>
      </c>
      <c r="Z1976" t="str">
        <f t="shared" si="1004"/>
        <v>-0.00577136280302848-0.000384866150145061i</v>
      </c>
      <c r="AA1976" t="str">
        <f t="shared" si="1005"/>
        <v>0.0809942091402341-10.3727570160831i</v>
      </c>
      <c r="AB1976" t="str">
        <f t="shared" si="1006"/>
        <v>0.876414705441-0.293559831796972i</v>
      </c>
      <c r="AC1976" t="str">
        <f t="shared" si="1007"/>
        <v>0.90121480749494-0.976366523580788i</v>
      </c>
      <c r="AD1976" t="str">
        <f t="shared" si="1008"/>
        <v>0.609726575583131+0.334833363400593i</v>
      </c>
      <c r="AE1976" t="str">
        <f t="shared" si="1009"/>
        <v>-0.00339008725082632-0.00216710793852892i</v>
      </c>
      <c r="AF1976" t="str">
        <f t="shared" si="1010"/>
        <v>-14.6290883456884-1.82314872035705i</v>
      </c>
      <c r="AG1976" t="str">
        <f t="shared" si="1011"/>
        <v>1.01275155657719-0.0227966823057417i</v>
      </c>
      <c r="AH1976" t="str">
        <f t="shared" si="1012"/>
        <v>0.0442038320739582+0.0384014689333604i</v>
      </c>
      <c r="AI1976">
        <f t="shared" si="1013"/>
        <v>-24.648766449088182</v>
      </c>
      <c r="AJ1976">
        <f t="shared" si="1014"/>
        <v>40.982028228035318</v>
      </c>
      <c r="AK1976"/>
      <c r="AL1976"/>
      <c r="AM1976"/>
      <c r="AN1976"/>
    </row>
    <row r="1977" spans="1:40" x14ac:dyDescent="0.25">
      <c r="A1977"/>
      <c r="B1977">
        <f t="shared" si="1015"/>
        <v>184300</v>
      </c>
      <c r="C1977" s="237" t="str">
        <f t="shared" si="983"/>
        <v>-2.25004940980674E-06+0.0132882391251808i</v>
      </c>
      <c r="D1977" s="208" t="str">
        <f t="shared" si="984"/>
        <v>-5.95702320738477+0.10187649995972i</v>
      </c>
      <c r="E1977" t="str">
        <f t="shared" si="985"/>
        <v>2870</v>
      </c>
      <c r="F1977" t="str">
        <f t="shared" si="986"/>
        <v>0.777000777000777</v>
      </c>
      <c r="G1977" t="str">
        <f t="shared" si="981"/>
        <v>0.777000777000777</v>
      </c>
      <c r="H1977" t="str">
        <f t="shared" si="987"/>
        <v>8.67253907907022+1.92414968443456i</v>
      </c>
      <c r="I1977" t="str">
        <f t="shared" si="988"/>
        <v>723.744407570749i</v>
      </c>
      <c r="J1977" t="str">
        <f t="shared" si="982"/>
        <v>-708.023757594374+158.332116555438i</v>
      </c>
      <c r="K1977" t="str">
        <f t="shared" si="989"/>
        <v>0.21770371073561-0.973519477100501i</v>
      </c>
      <c r="L1977" t="str">
        <f t="shared" si="990"/>
        <v>0.0162221639875827-0.0615823220774896i</v>
      </c>
      <c r="M1977" t="str">
        <f t="shared" si="991"/>
        <v>0.233925874723193-1.03510179917799i</v>
      </c>
      <c r="N1977" t="str">
        <f t="shared" si="992"/>
        <v>-1.88829245234347i</v>
      </c>
      <c r="O1977" t="str">
        <f t="shared" si="993"/>
        <v>-0.312188810718589-0.950020076873175i</v>
      </c>
      <c r="P1977" t="str">
        <f t="shared" si="994"/>
        <v>1.31218881071859+0.950020076873175i</v>
      </c>
      <c r="Q1977" t="str">
        <f t="shared" si="995"/>
        <v>-1.31218881071859+0.938272375470295i</v>
      </c>
      <c r="R1977" t="str">
        <f t="shared" si="996"/>
        <v>-0.319139046889139-0.952194850540553i</v>
      </c>
      <c r="S1977" t="str">
        <f t="shared" si="997"/>
        <v>0.195126509871096i</v>
      </c>
      <c r="T1977" t="str">
        <f t="shared" si="998"/>
        <v>0.185798457903208-0.0622724883830658i</v>
      </c>
      <c r="U1977" t="str">
        <f t="shared" si="999"/>
        <v>0.0000333333333333333-0.000612457114294437i</v>
      </c>
      <c r="V1977" t="str">
        <f t="shared" si="1000"/>
        <v>6.66666666666667E-06-0.00612457114294437i</v>
      </c>
      <c r="W1977" t="str">
        <f t="shared" si="1001"/>
        <v>0.0000276025285861552-0.000556910095098466i</v>
      </c>
      <c r="X1977" t="str">
        <f t="shared" si="1002"/>
        <v>0.0000327514118740356-0.000556350157381393i</v>
      </c>
      <c r="Y1977" t="str">
        <f t="shared" si="1003"/>
        <v>0.009+1.1579910521132i</v>
      </c>
      <c r="Z1977" t="str">
        <f t="shared" si="1004"/>
        <v>-0.00576510133274536-0.000384550133963729i</v>
      </c>
      <c r="AA1977" t="str">
        <f t="shared" si="1005"/>
        <v>0.0809062098317846-10.3671241012929i</v>
      </c>
      <c r="AB1977" t="str">
        <f t="shared" si="1006"/>
        <v>0.876305887090573-0.293703988664363i</v>
      </c>
      <c r="AC1977" t="str">
        <f t="shared" si="1007"/>
        <v>0.900977094070512-0.975770762815719i</v>
      </c>
      <c r="AD1977" t="str">
        <f t="shared" si="1008"/>
        <v>0.610083582565198+0.334745173946701i</v>
      </c>
      <c r="AE1977" t="str">
        <f t="shared" si="1009"/>
        <v>-0.00338846737344778-0.00216444757185473i</v>
      </c>
      <c r="AF1977" t="str">
        <f t="shared" si="1010"/>
        <v>-14.629562286455-1.82227318447484i</v>
      </c>
      <c r="AG1977" t="str">
        <f t="shared" si="1011"/>
        <v>1.01274132960568-0.0227977798825792i</v>
      </c>
      <c r="AH1977" t="str">
        <f t="shared" si="1012"/>
        <v>0.0441900548445973+0.0383583327815687i</v>
      </c>
      <c r="AI1977">
        <f t="shared" si="1013"/>
        <v>-24.654506886987324</v>
      </c>
      <c r="AJ1977">
        <f t="shared" si="1014"/>
        <v>40.95899013948452</v>
      </c>
      <c r="AK1977"/>
      <c r="AL1977"/>
      <c r="AM1977"/>
      <c r="AN1977"/>
    </row>
    <row r="1978" spans="1:40" x14ac:dyDescent="0.25">
      <c r="A1978"/>
      <c r="B1978">
        <f t="shared" si="1015"/>
        <v>184400</v>
      </c>
      <c r="C1978" s="237" t="str">
        <f t="shared" si="983"/>
        <v>-2.24760967092907E-06+0.0132810329221635i</v>
      </c>
      <c r="D1978" s="208" t="str">
        <f t="shared" si="984"/>
        <v>-5.9570231886801+0.101821252403254i</v>
      </c>
      <c r="E1978" t="str">
        <f t="shared" si="985"/>
        <v>2870</v>
      </c>
      <c r="F1978" t="str">
        <f t="shared" si="986"/>
        <v>0.777000777000777</v>
      </c>
      <c r="G1978" t="str">
        <f t="shared" si="981"/>
        <v>0.777000777000777</v>
      </c>
      <c r="H1978" t="str">
        <f t="shared" si="987"/>
        <v>8.67301232358052+1.92321967918252i</v>
      </c>
      <c r="I1978" t="str">
        <f t="shared" si="988"/>
        <v>724.137106652447i</v>
      </c>
      <c r="J1978" t="str">
        <f t="shared" si="982"/>
        <v>-708.793389839051+158.418026548142i</v>
      </c>
      <c r="K1978" t="str">
        <f t="shared" si="989"/>
        <v>0.217478250164594-0.973040439331466i</v>
      </c>
      <c r="L1978" t="str">
        <f t="shared" si="990"/>
        <v>0.0162057144393653-0.0615532568541346i</v>
      </c>
      <c r="M1978" t="str">
        <f t="shared" si="991"/>
        <v>0.233683964603959-1.0345936961856i</v>
      </c>
      <c r="N1978" t="str">
        <f t="shared" si="992"/>
        <v>-1.88931702773812i</v>
      </c>
      <c r="O1978" t="str">
        <f t="shared" si="993"/>
        <v>-0.31316201388265-0.949699717311195i</v>
      </c>
      <c r="P1978" t="str">
        <f t="shared" si="994"/>
        <v>1.31316201388265+0.949699717311195i</v>
      </c>
      <c r="Q1978" t="str">
        <f t="shared" si="995"/>
        <v>-1.31316201388265+0.939617310426925i</v>
      </c>
      <c r="R1978" t="str">
        <f t="shared" si="996"/>
        <v>-0.319122504543292-0.951560229062895i</v>
      </c>
      <c r="S1978" t="str">
        <f t="shared" si="997"/>
        <v>0.195232384266033i</v>
      </c>
      <c r="T1978" t="str">
        <f t="shared" si="998"/>
        <v>0.185775372292682-0.0623030474349348i</v>
      </c>
      <c r="U1978" t="str">
        <f t="shared" si="999"/>
        <v>0.0000333333333333333-0.000612124979199918i</v>
      </c>
      <c r="V1978" t="str">
        <f t="shared" si="1000"/>
        <v>6.66666666666667E-06-0.00612124979199918i</v>
      </c>
      <c r="W1978" t="str">
        <f t="shared" si="1001"/>
        <v>0.0000276025277425498-0.000556608225124094i</v>
      </c>
      <c r="X1978" t="str">
        <f t="shared" si="1002"/>
        <v>0.0000327458174228511-0.000556048642800675i</v>
      </c>
      <c r="Y1978" t="str">
        <f t="shared" si="1003"/>
        <v>0.009+1.15861937064392i</v>
      </c>
      <c r="Z1978" t="str">
        <f t="shared" si="1004"/>
        <v>-0.00575885005000608-0.000384234634948693i</v>
      </c>
      <c r="AA1978" t="str">
        <f t="shared" si="1005"/>
        <v>0.0808183539306877-10.3614973036336i</v>
      </c>
      <c r="AB1978" t="str">
        <f t="shared" si="1006"/>
        <v>0.876197005366584-0.293848118370061i</v>
      </c>
      <c r="AC1978" t="str">
        <f t="shared" si="1007"/>
        <v>0.900739779086515-0.975175491661097i</v>
      </c>
      <c r="AD1978" t="str">
        <f t="shared" si="1008"/>
        <v>0.61044053409388+0.334656619584965i</v>
      </c>
      <c r="AE1978" t="str">
        <f t="shared" si="1009"/>
        <v>-0.00338684883623289-0.00216178968620719i</v>
      </c>
      <c r="AF1978" t="str">
        <f t="shared" si="1010"/>
        <v>-14.6300355122606-1.82139842677927i</v>
      </c>
      <c r="AG1978" t="str">
        <f t="shared" si="1011"/>
        <v>1.01273110002741-0.0227988742143142i</v>
      </c>
      <c r="AH1978" t="str">
        <f t="shared" si="1012"/>
        <v>0.0441762815236838+0.0383152354124092i</v>
      </c>
      <c r="AI1978">
        <f t="shared" si="1013"/>
        <v>-24.660245501151451</v>
      </c>
      <c r="AJ1978">
        <f t="shared" si="1014"/>
        <v>40.935947770006379</v>
      </c>
      <c r="AK1978"/>
      <c r="AL1978"/>
      <c r="AM1978"/>
      <c r="AN1978"/>
    </row>
    <row r="1979" spans="1:40" x14ac:dyDescent="0.25">
      <c r="A1979"/>
      <c r="B1979">
        <f t="shared" si="1015"/>
        <v>184500</v>
      </c>
      <c r="C1979" s="237" t="str">
        <f t="shared" si="983"/>
        <v>-2.24517389803112E-06+0.0132738345307477i</v>
      </c>
      <c r="D1979" s="208" t="str">
        <f t="shared" si="984"/>
        <v>-5.95702317000584+0.101766064735732i</v>
      </c>
      <c r="E1979" t="str">
        <f t="shared" si="985"/>
        <v>2870</v>
      </c>
      <c r="F1979" t="str">
        <f t="shared" si="986"/>
        <v>0.777000777000777</v>
      </c>
      <c r="G1979" t="str">
        <f t="shared" si="981"/>
        <v>0.777000777000777</v>
      </c>
      <c r="H1979" t="str">
        <f t="shared" si="987"/>
        <v>8.67348485450767+1.92229051107818i</v>
      </c>
      <c r="I1979" t="str">
        <f t="shared" si="988"/>
        <v>724.529805734146i</v>
      </c>
      <c r="J1979" t="str">
        <f t="shared" si="982"/>
        <v>-709.563439567995+158.503936540847i</v>
      </c>
      <c r="K1979" t="str">
        <f t="shared" si="989"/>
        <v>0.217253134176211-0.972561846142371i</v>
      </c>
      <c r="L1979" t="str">
        <f t="shared" si="990"/>
        <v>0.0161892893216982-0.0615242167092186i</v>
      </c>
      <c r="M1979" t="str">
        <f t="shared" si="991"/>
        <v>0.233442423497909-1.03408606285159i</v>
      </c>
      <c r="N1979" t="str">
        <f t="shared" si="992"/>
        <v>-1.89034160313277i</v>
      </c>
      <c r="O1979" t="str">
        <f t="shared" si="993"/>
        <v>-0.314134888303431-0.949378360797522i</v>
      </c>
      <c r="P1979" t="str">
        <f t="shared" si="994"/>
        <v>1.31413488830343+0.949378360797522i</v>
      </c>
      <c r="Q1979" t="str">
        <f t="shared" si="995"/>
        <v>-1.31413488830343+0.940963242335248i</v>
      </c>
      <c r="R1979" t="str">
        <f t="shared" si="996"/>
        <v>-0.319105950624104-0.950926226727428i</v>
      </c>
      <c r="S1979" t="str">
        <f t="shared" si="997"/>
        <v>0.195338258660971i</v>
      </c>
      <c r="T1979" t="str">
        <f t="shared" si="998"/>
        <v>0.185752273243983-0.0623336007232663i</v>
      </c>
      <c r="U1979" t="str">
        <f t="shared" si="999"/>
        <v>0.0000333333333333334-0.000611793204143442i</v>
      </c>
      <c r="V1979" t="str">
        <f t="shared" si="1000"/>
        <v>6.66666666666667E-06-0.00611793204143442i</v>
      </c>
      <c r="W1979" t="str">
        <f t="shared" si="1001"/>
        <v>0.000027602526898487-0.000556306682457025i</v>
      </c>
      <c r="X1979" t="str">
        <f t="shared" si="1002"/>
        <v>0.0000327402320630021-0.000555747455057711i</v>
      </c>
      <c r="Y1979" t="str">
        <f t="shared" si="1003"/>
        <v>0.009+1.15924768917463i</v>
      </c>
      <c r="Z1979" t="str">
        <f t="shared" si="1004"/>
        <v>-0.00575260893272038-0.000383919651880686i</v>
      </c>
      <c r="AA1979" t="str">
        <f t="shared" si="1005"/>
        <v>0.0807306411253601-10.3558766131421i</v>
      </c>
      <c r="AB1979" t="str">
        <f t="shared" si="1006"/>
        <v>0.876088060262359-0.293992220892423i</v>
      </c>
      <c r="AC1979" t="str">
        <f t="shared" si="1007"/>
        <v>0.900502861773587-0.974580709482649i</v>
      </c>
      <c r="AD1979" t="str">
        <f t="shared" si="1008"/>
        <v>0.610797429809632+0.334567700327172i</v>
      </c>
      <c r="AE1979" t="str">
        <f t="shared" si="1009"/>
        <v>-0.00338523163576539-0.00215913427812393i</v>
      </c>
      <c r="AF1979" t="str">
        <f t="shared" si="1010"/>
        <v>-14.6305080245135-1.82052444634245i</v>
      </c>
      <c r="AG1979" t="str">
        <f t="shared" si="1011"/>
        <v>1.012720867847-0.0227999652927039i</v>
      </c>
      <c r="AH1979" t="str">
        <f t="shared" si="1012"/>
        <v>0.0441625120934415+0.0382721767715779i</v>
      </c>
      <c r="AI1979">
        <f t="shared" si="1013"/>
        <v>-24.66598229474393</v>
      </c>
      <c r="AJ1979">
        <f t="shared" si="1014"/>
        <v>40.912901123304977</v>
      </c>
      <c r="AK1979"/>
      <c r="AL1979"/>
      <c r="AM1979"/>
      <c r="AN1979"/>
    </row>
    <row r="1980" spans="1:40" x14ac:dyDescent="0.25">
      <c r="A1980"/>
      <c r="B1980">
        <f t="shared" si="1015"/>
        <v>184600</v>
      </c>
      <c r="C1980" s="237" t="str">
        <f t="shared" si="983"/>
        <v>-2.24274208252162E-06+0.0132666439382386i</v>
      </c>
      <c r="D1980" s="208" t="str">
        <f t="shared" si="984"/>
        <v>-5.95702315136192+0.101710936859829i</v>
      </c>
      <c r="E1980" t="str">
        <f t="shared" si="985"/>
        <v>2870</v>
      </c>
      <c r="F1980" t="str">
        <f t="shared" si="986"/>
        <v>0.777000777000777</v>
      </c>
      <c r="G1980" t="str">
        <f t="shared" si="981"/>
        <v>0.777000777000777</v>
      </c>
      <c r="H1980" t="str">
        <f t="shared" si="987"/>
        <v>8.67395667325657+1.92136217909752i</v>
      </c>
      <c r="I1980" t="str">
        <f t="shared" si="988"/>
        <v>724.922504815845i</v>
      </c>
      <c r="J1980" t="str">
        <f t="shared" si="982"/>
        <v>-710.333906781204+158.589846533553i</v>
      </c>
      <c r="K1980" t="str">
        <f t="shared" si="989"/>
        <v>0.217028362080129-0.972083696960304i</v>
      </c>
      <c r="L1980" t="str">
        <f t="shared" si="990"/>
        <v>0.0161728885874216-0.0614952016143882i</v>
      </c>
      <c r="M1980" t="str">
        <f t="shared" si="991"/>
        <v>0.233201250667551-1.03357889857469i</v>
      </c>
      <c r="N1980" t="str">
        <f t="shared" si="992"/>
        <v>-1.89136617852742i</v>
      </c>
      <c r="O1980" t="str">
        <f t="shared" si="993"/>
        <v>-0.315107432959654-0.949056007669504i</v>
      </c>
      <c r="P1980" t="str">
        <f t="shared" si="994"/>
        <v>1.31510743295965+0.949056007669504i</v>
      </c>
      <c r="Q1980" t="str">
        <f t="shared" si="995"/>
        <v>-1.31510743295965+0.942310170857916i</v>
      </c>
      <c r="R1980" t="str">
        <f t="shared" si="996"/>
        <v>-0.319089385126883-0.950292842520729i</v>
      </c>
      <c r="S1980" t="str">
        <f t="shared" si="997"/>
        <v>0.19544413305591i</v>
      </c>
      <c r="T1980" t="str">
        <f t="shared" si="998"/>
        <v>0.1857291607557-0.062364148243467i</v>
      </c>
      <c r="U1980" t="str">
        <f t="shared" si="999"/>
        <v>0.0000333333333333332-0.000611461788539894i</v>
      </c>
      <c r="V1980" t="str">
        <f t="shared" si="1000"/>
        <v>6.66666666666667E-06-0.00611461788539894i</v>
      </c>
      <c r="W1980" t="str">
        <f t="shared" si="1001"/>
        <v>0.0000276025260539663-0.000556005466565338i</v>
      </c>
      <c r="X1980" t="str">
        <f t="shared" si="1002"/>
        <v>0.0000327346557747958-0.000555446593621522i</v>
      </c>
      <c r="Y1980" t="str">
        <f t="shared" si="1003"/>
        <v>0.009+1.15987600770535i</v>
      </c>
      <c r="Z1980" t="str">
        <f t="shared" si="1004"/>
        <v>-0.00574637795885748-0.000383605183544089i</v>
      </c>
      <c r="AA1980" t="str">
        <f t="shared" si="1005"/>
        <v>0.0806430711050587-10.3502620198767i</v>
      </c>
      <c r="AB1980" t="str">
        <f t="shared" si="1006"/>
        <v>0.875979051771243-0.294136296209785i</v>
      </c>
      <c r="AC1980" t="str">
        <f t="shared" si="1007"/>
        <v>0.900266341364281-0.973986415647066i</v>
      </c>
      <c r="AD1980" t="str">
        <f t="shared" si="1008"/>
        <v>0.611154269352857+0.334478416185463i</v>
      </c>
      <c r="AE1980" t="str">
        <f t="shared" si="1009"/>
        <v>-0.00338361576863854-0.00215648134415056i</v>
      </c>
      <c r="AF1980" t="str">
        <f t="shared" si="1010"/>
        <v>-14.6309798246185-1.81965124223769i</v>
      </c>
      <c r="AG1980" t="str">
        <f t="shared" si="1011"/>
        <v>1.01271063306906-0.0228010531095211i</v>
      </c>
      <c r="AH1980" t="str">
        <f t="shared" si="1012"/>
        <v>0.044148746536145+0.0382291568048941i</v>
      </c>
      <c r="AI1980">
        <f t="shared" si="1013"/>
        <v>-24.67171727092396</v>
      </c>
      <c r="AJ1980">
        <f t="shared" si="1014"/>
        <v>40.889850203076662</v>
      </c>
      <c r="AK1980"/>
      <c r="AL1980"/>
      <c r="AM1980"/>
      <c r="AN1980"/>
    </row>
    <row r="1981" spans="1:40" x14ac:dyDescent="0.25">
      <c r="A1981"/>
      <c r="B1981">
        <f t="shared" si="1015"/>
        <v>184700</v>
      </c>
      <c r="C1981" s="237" t="str">
        <f t="shared" si="983"/>
        <v>-2.24031421583244E-06+0.0132594611319687i</v>
      </c>
      <c r="D1981" s="208" t="str">
        <f t="shared" si="984"/>
        <v>-5.95702313274828+0.101655868678427i</v>
      </c>
      <c r="E1981" t="str">
        <f t="shared" si="985"/>
        <v>2870</v>
      </c>
      <c r="F1981" t="str">
        <f t="shared" si="986"/>
        <v>0.777000777000777</v>
      </c>
      <c r="G1981" t="str">
        <f t="shared" si="981"/>
        <v>0.777000777000777</v>
      </c>
      <c r="H1981" t="str">
        <f t="shared" si="987"/>
        <v>8.67442778122873+1.92043468221791i</v>
      </c>
      <c r="I1981" t="str">
        <f t="shared" si="988"/>
        <v>725.315203897544i</v>
      </c>
      <c r="J1981" t="str">
        <f t="shared" si="982"/>
        <v>-711.10479147868+158.675756526258i</v>
      </c>
      <c r="K1981" t="str">
        <f t="shared" si="989"/>
        <v>0.216803933187709-0.971605991213224i</v>
      </c>
      <c r="L1981" t="str">
        <f t="shared" si="990"/>
        <v>0.0161565121894867-0.0614662115413227i</v>
      </c>
      <c r="M1981" t="str">
        <f t="shared" si="991"/>
        <v>0.232960445377196-1.03307220275455i</v>
      </c>
      <c r="N1981" t="str">
        <f t="shared" si="992"/>
        <v>-1.89239075392207i</v>
      </c>
      <c r="O1981" t="str">
        <f t="shared" si="993"/>
        <v>-0.316079646830384-0.94873265826553i</v>
      </c>
      <c r="P1981" t="str">
        <f t="shared" si="994"/>
        <v>1.31607964683038+0.94873265826553i</v>
      </c>
      <c r="Q1981" t="str">
        <f t="shared" si="995"/>
        <v>-1.31607964683038+0.94365809565654i</v>
      </c>
      <c r="R1981" t="str">
        <f t="shared" si="996"/>
        <v>-0.319072808046933-0.949660075431563i</v>
      </c>
      <c r="S1981" t="str">
        <f t="shared" si="997"/>
        <v>0.195550007450848i</v>
      </c>
      <c r="T1981" t="str">
        <f t="shared" si="998"/>
        <v>0.185706034826415-0.0623946899909407i</v>
      </c>
      <c r="U1981" t="str">
        <f t="shared" si="999"/>
        <v>0.0000333333333333333-0.000611130731805439i</v>
      </c>
      <c r="V1981" t="str">
        <f t="shared" si="1000"/>
        <v>6.66666666666667E-06-0.00611130731805439i</v>
      </c>
      <c r="W1981" t="str">
        <f t="shared" si="1001"/>
        <v>0.0000276025252089883-0.000555704576918272i</v>
      </c>
      <c r="X1981" t="str">
        <f t="shared" si="1002"/>
        <v>0.0000327290885385938-0.000555146057962291i</v>
      </c>
      <c r="Y1981" t="str">
        <f t="shared" si="1003"/>
        <v>0.009+1.16050432623607i</v>
      </c>
      <c r="Z1981" t="str">
        <f t="shared" si="1004"/>
        <v>-0.00574015710644669-0.000383291228726969i</v>
      </c>
      <c r="AA1981" t="str">
        <f t="shared" si="1005"/>
        <v>0.0805556435598907-10.3446535139175i</v>
      </c>
      <c r="AB1981" t="str">
        <f t="shared" si="1006"/>
        <v>0.875869979886548-0.294280344300471i</v>
      </c>
      <c r="AC1981" t="str">
        <f t="shared" si="1007"/>
        <v>0.900030217093031-0.973392609521972i</v>
      </c>
      <c r="AD1981" t="str">
        <f t="shared" si="1008"/>
        <v>0.611511052363901+0.334388767172298i</v>
      </c>
      <c r="AE1981" t="str">
        <f t="shared" si="1009"/>
        <v>-0.00338200123145538-0.0021538308808407i</v>
      </c>
      <c r="AF1981" t="str">
        <f t="shared" si="1010"/>
        <v>-14.631450913977-1.81877881353948i</v>
      </c>
      <c r="AG1981" t="str">
        <f t="shared" si="1011"/>
        <v>1.01270039569819-0.0228021376565546i</v>
      </c>
      <c r="AH1981" t="str">
        <f t="shared" si="1012"/>
        <v>0.0441349848341245+0.0381861754583007i</v>
      </c>
      <c r="AI1981">
        <f t="shared" si="1013"/>
        <v>-24.677450432845948</v>
      </c>
      <c r="AJ1981">
        <f t="shared" si="1014"/>
        <v>40.866795013007398</v>
      </c>
      <c r="AK1981"/>
      <c r="AL1981"/>
      <c r="AM1981"/>
      <c r="AN1981"/>
    </row>
    <row r="1982" spans="1:40" x14ac:dyDescent="0.25">
      <c r="A1982"/>
      <c r="B1982">
        <f t="shared" si="1015"/>
        <v>184800</v>
      </c>
      <c r="C1982" s="237" t="str">
        <f t="shared" si="983"/>
        <v>-2.23789028941865E-06+0.013252286099298i</v>
      </c>
      <c r="D1982" s="208" t="str">
        <f t="shared" si="984"/>
        <v>-5.95702311416484+0.101600860094618i</v>
      </c>
      <c r="E1982" t="str">
        <f t="shared" si="985"/>
        <v>2870</v>
      </c>
      <c r="F1982" t="str">
        <f t="shared" si="986"/>
        <v>0.777000777000777</v>
      </c>
      <c r="G1982" t="str">
        <f t="shared" si="981"/>
        <v>0.777000777000777</v>
      </c>
      <c r="H1982" t="str">
        <f t="shared" si="987"/>
        <v>8.67489817982226+1.91950801941816i</v>
      </c>
      <c r="I1982" t="str">
        <f t="shared" si="988"/>
        <v>725.707902979242i</v>
      </c>
      <c r="J1982" t="str">
        <f t="shared" si="982"/>
        <v>-711.876093660422+158.761666518962i</v>
      </c>
      <c r="K1982" t="str">
        <f t="shared" si="989"/>
        <v>0.216579846812008-0.971128728329961i</v>
      </c>
      <c r="L1982" t="str">
        <f t="shared" si="990"/>
        <v>0.0161401600809546-0.0614372464617338i</v>
      </c>
      <c r="M1982" t="str">
        <f t="shared" si="991"/>
        <v>0.232720006892963-1.03256597479169i</v>
      </c>
      <c r="N1982" t="str">
        <f t="shared" si="992"/>
        <v>-1.89341532931673i</v>
      </c>
      <c r="O1982" t="str">
        <f t="shared" si="993"/>
        <v>-0.317051528895045-0.948408312925037i</v>
      </c>
      <c r="P1982" t="str">
        <f t="shared" si="994"/>
        <v>1.31705152889505+0.948408312925037i</v>
      </c>
      <c r="Q1982" t="str">
        <f t="shared" si="995"/>
        <v>-1.31705152889505+0.945007016391693i</v>
      </c>
      <c r="R1982" t="str">
        <f t="shared" si="996"/>
        <v>-0.319056219379559-0.94902792445088i</v>
      </c>
      <c r="S1982" t="str">
        <f t="shared" si="997"/>
        <v>0.195655881845787i</v>
      </c>
      <c r="T1982" t="str">
        <f t="shared" si="998"/>
        <v>0.185682895454714-0.0624252259610905i</v>
      </c>
      <c r="U1982" t="str">
        <f t="shared" si="999"/>
        <v>0.0000333333333333333-0.000610800033357494i</v>
      </c>
      <c r="V1982" t="str">
        <f t="shared" si="1000"/>
        <v>6.66666666666667E-06-0.00610800033357494i</v>
      </c>
      <c r="W1982" t="str">
        <f t="shared" si="1001"/>
        <v>0.0000276025243635528-0.000555404012986208i</v>
      </c>
      <c r="X1982" t="str">
        <f t="shared" si="1002"/>
        <v>0.0000327235303348098-0.00055484584755134i</v>
      </c>
      <c r="Y1982" t="str">
        <f t="shared" si="1003"/>
        <v>0.009+1.16113264476679i</v>
      </c>
      <c r="Z1982" t="str">
        <f t="shared" si="1004"/>
        <v>-0.00573394635357656-0.000382977786221012i</v>
      </c>
      <c r="AA1982" t="str">
        <f t="shared" si="1005"/>
        <v>0.0804683581808008-10.339051085366i</v>
      </c>
      <c r="AB1982" t="str">
        <f t="shared" si="1006"/>
        <v>0.875760844601605-0.294424365142798i</v>
      </c>
      <c r="AC1982" t="str">
        <f t="shared" si="1007"/>
        <v>0.899794488196175-0.972799290475938i</v>
      </c>
      <c r="AD1982" t="str">
        <f t="shared" si="1008"/>
        <v>0.611867778483074+0.33429875330048i</v>
      </c>
      <c r="AE1982" t="str">
        <f t="shared" si="1009"/>
        <v>-0.00338038802082856-0.0021511828847559i</v>
      </c>
      <c r="AF1982" t="str">
        <f t="shared" si="1010"/>
        <v>-14.6319212939871-1.81790715932354i</v>
      </c>
      <c r="AG1982" t="str">
        <f t="shared" si="1011"/>
        <v>1.01269015573902-0.0228032189256095i</v>
      </c>
      <c r="AH1982" t="str">
        <f t="shared" si="1012"/>
        <v>0.0441212269697616+0.0381432326778624i</v>
      </c>
      <c r="AI1982">
        <f t="shared" si="1013"/>
        <v>-24.683181783660121</v>
      </c>
      <c r="AJ1982">
        <f t="shared" si="1014"/>
        <v>40.843735556774305</v>
      </c>
      <c r="AK1982"/>
      <c r="AL1982"/>
      <c r="AM1982"/>
      <c r="AN1982"/>
    </row>
    <row r="1983" spans="1:40" x14ac:dyDescent="0.25">
      <c r="A1983"/>
      <c r="B1983">
        <f t="shared" si="1015"/>
        <v>184900</v>
      </c>
      <c r="C1983" s="237" t="str">
        <f t="shared" si="983"/>
        <v>-2.23547029475842E-06+0.0132451188276137i</v>
      </c>
      <c r="D1983" s="208" t="str">
        <f t="shared" si="984"/>
        <v>-5.95702309561155+0.101545911011705i</v>
      </c>
      <c r="E1983" t="str">
        <f t="shared" si="985"/>
        <v>2870</v>
      </c>
      <c r="F1983" t="str">
        <f t="shared" si="986"/>
        <v>0.777000777000777</v>
      </c>
      <c r="G1983" t="str">
        <f t="shared" si="981"/>
        <v>0.777000777000777</v>
      </c>
      <c r="H1983" t="str">
        <f t="shared" si="987"/>
        <v>8.67536787043195+1.91858218967847i</v>
      </c>
      <c r="I1983" t="str">
        <f t="shared" si="988"/>
        <v>726.100602060941i</v>
      </c>
      <c r="J1983" t="str">
        <f t="shared" si="982"/>
        <v>-712.64781332643+158.847576511668i</v>
      </c>
      <c r="K1983" t="str">
        <f t="shared" si="989"/>
        <v>0.216356102267777-0.970651907740218i</v>
      </c>
      <c r="L1983" t="str">
        <f t="shared" si="990"/>
        <v>0.0161238322149967-0.0614083063473649i</v>
      </c>
      <c r="M1983" t="str">
        <f t="shared" si="991"/>
        <v>0.232479934482774-1.03206021408758i</v>
      </c>
      <c r="N1983" t="str">
        <f t="shared" si="992"/>
        <v>-1.89443990471138i</v>
      </c>
      <c r="O1983" t="str">
        <f t="shared" si="993"/>
        <v>-0.318023078133381-0.948082971988512i</v>
      </c>
      <c r="P1983" t="str">
        <f t="shared" si="994"/>
        <v>1.31802307813338+0.948082971988512i</v>
      </c>
      <c r="Q1983" t="str">
        <f t="shared" si="995"/>
        <v>-1.31802307813338+0.946356932722868i</v>
      </c>
      <c r="R1983" t="str">
        <f t="shared" si="996"/>
        <v>-0.31903961912004-0.948396388571831i</v>
      </c>
      <c r="S1983" t="str">
        <f t="shared" si="997"/>
        <v>0.195761756240725i</v>
      </c>
      <c r="T1983" t="str">
        <f t="shared" si="998"/>
        <v>0.185659742639183-0.062455756149311i</v>
      </c>
      <c r="U1983" t="str">
        <f t="shared" si="999"/>
        <v>0.0000333333333333334-0.000610469692614738i</v>
      </c>
      <c r="V1983" t="str">
        <f t="shared" si="1000"/>
        <v>6.66666666666667E-06-0.00610469692614738i</v>
      </c>
      <c r="W1983" t="str">
        <f t="shared" si="1001"/>
        <v>0.0000276025235176596-0.000555103774240669i</v>
      </c>
      <c r="X1983" t="str">
        <f t="shared" si="1002"/>
        <v>0.0000327179811439106-0.000554545961861128i</v>
      </c>
      <c r="Y1983" t="str">
        <f t="shared" si="1003"/>
        <v>0.009+1.16176096329751i</v>
      </c>
      <c r="Z1983" t="str">
        <f t="shared" si="1004"/>
        <v>-0.00572774567839486-0.000382664854821538i</v>
      </c>
      <c r="AA1983" t="str">
        <f t="shared" si="1005"/>
        <v>0.0803812146595717-10.3334547243452i</v>
      </c>
      <c r="AB1983" t="str">
        <f t="shared" si="1006"/>
        <v>0.875651645909746-0.294568358715046i</v>
      </c>
      <c r="AC1983" t="str">
        <f t="shared" si="1007"/>
        <v>0.899559153911953-0.972206457878526i</v>
      </c>
      <c r="AD1983" t="str">
        <f t="shared" si="1008"/>
        <v>0.612224447350595+0.334208374583158i</v>
      </c>
      <c r="AE1983" t="str">
        <f t="shared" si="1009"/>
        <v>-0.00337877613338005-0.00214853735246567i</v>
      </c>
      <c r="AF1983" t="str">
        <f t="shared" si="1010"/>
        <v>-14.6323909660435-1.81703627866677i</v>
      </c>
      <c r="AG1983" t="str">
        <f t="shared" si="1011"/>
        <v>1.01267991319615-0.0228042969085052i</v>
      </c>
      <c r="AH1983" t="str">
        <f t="shared" si="1012"/>
        <v>0.0441074729254883+0.0381003284097667i</v>
      </c>
      <c r="AI1983">
        <f t="shared" si="1013"/>
        <v>-24.68891132651251</v>
      </c>
      <c r="AJ1983">
        <f t="shared" si="1014"/>
        <v>40.820671838047112</v>
      </c>
      <c r="AK1983"/>
      <c r="AL1983"/>
      <c r="AM1983"/>
      <c r="AN1983"/>
    </row>
    <row r="1984" spans="1:40" x14ac:dyDescent="0.25">
      <c r="A1984"/>
      <c r="B1984">
        <f t="shared" si="1015"/>
        <v>185000</v>
      </c>
      <c r="C1984" s="237" t="str">
        <f t="shared" si="983"/>
        <v>-2.23305422335302E-06+0.0132379593043307i</v>
      </c>
      <c r="D1984" s="208" t="str">
        <f t="shared" si="984"/>
        <v>-5.95702307708834+0.101491021333202i</v>
      </c>
      <c r="E1984" t="str">
        <f t="shared" si="985"/>
        <v>2870</v>
      </c>
      <c r="F1984" t="str">
        <f t="shared" si="986"/>
        <v>0.777000777000777</v>
      </c>
      <c r="G1984" t="str">
        <f t="shared" si="981"/>
        <v>0.777000777000777</v>
      </c>
      <c r="H1984" t="str">
        <f t="shared" si="987"/>
        <v>8.67583685444923+1.91765719198044i</v>
      </c>
      <c r="I1984" t="str">
        <f t="shared" si="988"/>
        <v>726.49330114264i</v>
      </c>
      <c r="J1984" t="str">
        <f t="shared" si="982"/>
        <v>-713.419950476704+158.933486504373i</v>
      </c>
      <c r="K1984" t="str">
        <f t="shared" si="989"/>
        <v>0.216132698871439-0.970175528874565i</v>
      </c>
      <c r="L1984" t="str">
        <f t="shared" si="990"/>
        <v>0.0161075285448941-0.0613793911699925i</v>
      </c>
      <c r="M1984" t="str">
        <f t="shared" si="991"/>
        <v>0.232240227416333-1.03155492004456i</v>
      </c>
      <c r="N1984" t="str">
        <f t="shared" si="992"/>
        <v>-1.89546448010603i</v>
      </c>
      <c r="O1984" t="str">
        <f t="shared" si="993"/>
        <v>-0.318994293525513-0.947756635797481i</v>
      </c>
      <c r="P1984" t="str">
        <f t="shared" si="994"/>
        <v>1.31899429352551+0.947756635797481i</v>
      </c>
      <c r="Q1984" t="str">
        <f t="shared" si="995"/>
        <v>-1.31899429352551+0.947707844308549i</v>
      </c>
      <c r="R1984" t="str">
        <f t="shared" si="996"/>
        <v>-0.319023007263682-0.947765466789715i</v>
      </c>
      <c r="S1984" t="str">
        <f t="shared" si="997"/>
        <v>0.195867630635664i</v>
      </c>
      <c r="T1984" t="str">
        <f t="shared" si="998"/>
        <v>0.185636576378406-0.0624862805510016i</v>
      </c>
      <c r="U1984" t="str">
        <f t="shared" si="999"/>
        <v>0.0000333333333333332-0.000610139708997105i</v>
      </c>
      <c r="V1984" t="str">
        <f t="shared" si="1000"/>
        <v>6.66666666666667E-06-0.00610139708997105i</v>
      </c>
      <c r="W1984" t="str">
        <f t="shared" si="1001"/>
        <v>0.0000276025226713088-0.000554803860154327i</v>
      </c>
      <c r="X1984" t="str">
        <f t="shared" si="1002"/>
        <v>0.000032712440946416-0.000554246400365265i</v>
      </c>
      <c r="Y1984" t="str">
        <f t="shared" si="1003"/>
        <v>0.009+1.16238928182822i</v>
      </c>
      <c r="Z1984" t="str">
        <f t="shared" si="1004"/>
        <v>-0.0057215550591086-0.000382352433327484i</v>
      </c>
      <c r="AA1984" t="str">
        <f t="shared" si="1005"/>
        <v>0.0802942126888238-10.3278644209996i</v>
      </c>
      <c r="AB1984" t="str">
        <f t="shared" si="1006"/>
        <v>0.875542383804291-0.294712324995516i</v>
      </c>
      <c r="AC1984" t="str">
        <f t="shared" si="1007"/>
        <v>0.899324213480451-0.971614111100214i</v>
      </c>
      <c r="AD1984" t="str">
        <f t="shared" si="1008"/>
        <v>0.612581058606671+0.33411763103381i</v>
      </c>
      <c r="AE1984" t="str">
        <f t="shared" si="1009"/>
        <v>-0.00337716556574171-0.00214589428054746i</v>
      </c>
      <c r="AF1984" t="str">
        <f t="shared" si="1010"/>
        <v>-14.6328599315376-1.81616617064724i</v>
      </c>
      <c r="AG1984" t="str">
        <f t="shared" si="1011"/>
        <v>1.01266966807421-0.0228053715970787i</v>
      </c>
      <c r="AH1984" t="str">
        <f t="shared" si="1012"/>
        <v>0.0440937226837925+0.0380574626003232i</v>
      </c>
      <c r="AI1984">
        <f t="shared" si="1013"/>
        <v>-24.694639064544347</v>
      </c>
      <c r="AJ1984">
        <f t="shared" si="1014"/>
        <v>40.797603860484408</v>
      </c>
      <c r="AK1984"/>
      <c r="AL1984"/>
      <c r="AM1984"/>
      <c r="AN1984"/>
    </row>
    <row r="1985" spans="1:40" x14ac:dyDescent="0.25">
      <c r="A1985"/>
      <c r="B1985">
        <f t="shared" si="1015"/>
        <v>185100</v>
      </c>
      <c r="C1985" s="237" t="str">
        <f t="shared" si="983"/>
        <v>-2.23064206672657E-06+0.0132308075168906i</v>
      </c>
      <c r="D1985" s="208" t="str">
        <f t="shared" si="984"/>
        <v>-5.95702305859514+0.101436190962828i</v>
      </c>
      <c r="E1985" t="str">
        <f t="shared" si="985"/>
        <v>2870</v>
      </c>
      <c r="F1985" t="str">
        <f t="shared" si="986"/>
        <v>0.777000777000777</v>
      </c>
      <c r="G1985" t="str">
        <f t="shared" si="981"/>
        <v>0.777000777000777</v>
      </c>
      <c r="H1985" t="str">
        <f t="shared" si="987"/>
        <v>8.67630513326218+1.91673302530705i</v>
      </c>
      <c r="I1985" t="str">
        <f t="shared" si="988"/>
        <v>726.886000224338i</v>
      </c>
      <c r="J1985" t="str">
        <f t="shared" si="982"/>
        <v>-714.192505111244+159.019396497078i</v>
      </c>
      <c r="K1985" t="str">
        <f t="shared" si="989"/>
        <v>0.215909635941102-0.969699591164439i</v>
      </c>
      <c r="L1985" t="str">
        <f t="shared" si="990"/>
        <v>0.0160912490240372-0.0613505009014247i</v>
      </c>
      <c r="M1985" t="str">
        <f t="shared" si="991"/>
        <v>0.232000884965139-1.03105009206586i</v>
      </c>
      <c r="N1985" t="str">
        <f t="shared" si="992"/>
        <v>-1.89648905550068i</v>
      </c>
      <c r="O1985" t="str">
        <f t="shared" si="993"/>
        <v>-0.319965174051903-0.947429304694517i</v>
      </c>
      <c r="P1985" t="str">
        <f t="shared" si="994"/>
        <v>1.3199651740519+0.947429304694517i</v>
      </c>
      <c r="Q1985" t="str">
        <f t="shared" si="995"/>
        <v>-1.3199651740519+0.949059750806163i</v>
      </c>
      <c r="R1985" t="str">
        <f t="shared" si="996"/>
        <v>-0.319006383805769-0.947135158102011i</v>
      </c>
      <c r="S1985" t="str">
        <f t="shared" si="997"/>
        <v>0.1959735050306i</v>
      </c>
      <c r="T1985" t="str">
        <f t="shared" si="998"/>
        <v>0.185613396670963-0.0625167991615534i</v>
      </c>
      <c r="U1985" t="str">
        <f t="shared" si="999"/>
        <v>0.0000333333333333333-0.000609810081925795i</v>
      </c>
      <c r="V1985" t="str">
        <f t="shared" si="1000"/>
        <v>6.66666666666667E-06-0.00609810081925795i</v>
      </c>
      <c r="W1985" t="str">
        <f t="shared" si="1001"/>
        <v>0.0000276025218245007-0.000554504270200998i</v>
      </c>
      <c r="X1985" t="str">
        <f t="shared" si="1002"/>
        <v>0.0000327069097228988-0.000553947162538498i</v>
      </c>
      <c r="Y1985" t="str">
        <f t="shared" si="1003"/>
        <v>0.009+1.16301760035894i</v>
      </c>
      <c r="Z1985" t="str">
        <f t="shared" si="1004"/>
        <v>-0.00571537447398348-0.000382040520541382i</v>
      </c>
      <c r="AA1985" t="str">
        <f t="shared" si="1005"/>
        <v>0.0802073519620032-10.3222801654947i</v>
      </c>
      <c r="AB1985" t="str">
        <f t="shared" si="1006"/>
        <v>0.875433058278543-0.29485626396247i</v>
      </c>
      <c r="AC1985" t="str">
        <f t="shared" si="1007"/>
        <v>0.89908966614366-0.971022249512397i</v>
      </c>
      <c r="AD1985" t="str">
        <f t="shared" si="1008"/>
        <v>0.612937611891442+0.334026522666238i</v>
      </c>
      <c r="AE1985" t="str">
        <f t="shared" si="1009"/>
        <v>-0.0033755563145547-0.00214325366558648i</v>
      </c>
      <c r="AF1985" t="str">
        <f t="shared" si="1010"/>
        <v>-14.6333281918573-1.81529683434422i</v>
      </c>
      <c r="AG1985" t="str">
        <f t="shared" si="1011"/>
        <v>1.01265942037781-0.0228064429831814i</v>
      </c>
      <c r="AH1985" t="str">
        <f t="shared" si="1012"/>
        <v>0.0440799762272121+0.038014635195961i</v>
      </c>
      <c r="AI1985">
        <f t="shared" si="1013"/>
        <v>-24.700365000892962</v>
      </c>
      <c r="AJ1985">
        <f t="shared" si="1014"/>
        <v>40.774531627735549</v>
      </c>
      <c r="AK1985"/>
      <c r="AL1985"/>
      <c r="AM1985"/>
      <c r="AN1985"/>
    </row>
    <row r="1986" spans="1:40" x14ac:dyDescent="0.25">
      <c r="A1986"/>
      <c r="B1986">
        <f t="shared" si="1015"/>
        <v>185200</v>
      </c>
      <c r="C1986" s="237" t="str">
        <f t="shared" si="983"/>
        <v>-2.22823381642612E-06+0.0132236634527625i</v>
      </c>
      <c r="D1986" s="208" t="str">
        <f t="shared" si="984"/>
        <v>-5.95702304013188+0.101381419804513i</v>
      </c>
      <c r="E1986" t="str">
        <f t="shared" si="985"/>
        <v>2870</v>
      </c>
      <c r="F1986" t="str">
        <f t="shared" si="986"/>
        <v>0.777000777000777</v>
      </c>
      <c r="G1986" t="str">
        <f t="shared" si="981"/>
        <v>0.777000777000777</v>
      </c>
      <c r="H1986" t="str">
        <f t="shared" si="987"/>
        <v>8.67677270825554+1.91580968864274i</v>
      </c>
      <c r="I1986" t="str">
        <f t="shared" si="988"/>
        <v>727.278699306037i</v>
      </c>
      <c r="J1986" t="str">
        <f t="shared" si="982"/>
        <v>-714.965477230051+159.105306489783i</v>
      </c>
      <c r="K1986" t="str">
        <f t="shared" si="989"/>
        <v>0.215686912796545-0.969224094042147i</v>
      </c>
      <c r="L1986" t="str">
        <f t="shared" si="990"/>
        <v>0.0160749936059255-0.0613216355135023i</v>
      </c>
      <c r="M1986" t="str">
        <f t="shared" si="991"/>
        <v>0.231761906402471-1.03054572955565i</v>
      </c>
      <c r="N1986" t="str">
        <f t="shared" si="992"/>
        <v>-1.89751363089533i</v>
      </c>
      <c r="O1986" t="str">
        <f t="shared" si="993"/>
        <v>-0.320935718693364-0.947100979023237i</v>
      </c>
      <c r="P1986" t="str">
        <f t="shared" si="994"/>
        <v>1.32093571869336+0.947100979023237i</v>
      </c>
      <c r="Q1986" t="str">
        <f t="shared" si="995"/>
        <v>-1.32093571869336+0.950412651872093i</v>
      </c>
      <c r="R1986" t="str">
        <f t="shared" si="996"/>
        <v>-0.318989748741584-0.946505461508362i</v>
      </c>
      <c r="S1986" t="str">
        <f t="shared" si="997"/>
        <v>0.196079379425539i</v>
      </c>
      <c r="T1986" t="str">
        <f t="shared" si="998"/>
        <v>0.185590203515443-0.0625473119763584i</v>
      </c>
      <c r="U1986" t="str">
        <f t="shared" si="999"/>
        <v>0.0000333333333333333-0.000609480810823244i</v>
      </c>
      <c r="V1986" t="str">
        <f t="shared" si="1000"/>
        <v>6.66666666666667E-06-0.00609480810823244i</v>
      </c>
      <c r="W1986" t="str">
        <f t="shared" si="1001"/>
        <v>0.0000276025209772349-0.000554205003855622i</v>
      </c>
      <c r="X1986" t="str">
        <f t="shared" si="1002"/>
        <v>0.0000327013874539831-0.000553648247856697i</v>
      </c>
      <c r="Y1986" t="str">
        <f t="shared" si="1003"/>
        <v>0.009+1.16364591888966i</v>
      </c>
      <c r="Z1986" t="str">
        <f t="shared" si="1004"/>
        <v>-0.00570920390134402-0.00038172911526936i</v>
      </c>
      <c r="AA1986" t="str">
        <f t="shared" si="1005"/>
        <v>0.0801206321733935-10.3167019480177i</v>
      </c>
      <c r="AB1986" t="str">
        <f t="shared" si="1006"/>
        <v>0.875323669325848-0.295000175594176i</v>
      </c>
      <c r="AC1986" t="str">
        <f t="shared" si="1007"/>
        <v>0.89885551114542-0.970430872487504i</v>
      </c>
      <c r="AD1986" t="str">
        <f t="shared" si="1008"/>
        <v>0.613294106844992+0.333935049494616i</v>
      </c>
      <c r="AE1986" t="str">
        <f t="shared" si="1009"/>
        <v>-0.00337394837646971-0.00214061550417602i</v>
      </c>
      <c r="AF1986" t="str">
        <f t="shared" si="1010"/>
        <v>-14.6337957483874-1.81442826883823i</v>
      </c>
      <c r="AG1986" t="str">
        <f t="shared" si="1011"/>
        <v>1.0126491701116-0.022807511058681i</v>
      </c>
      <c r="AH1986" t="str">
        <f t="shared" si="1012"/>
        <v>0.0440662335383364+0.0379718461432335i</v>
      </c>
      <c r="AI1986">
        <f t="shared" si="1013"/>
        <v>-24.706089138691091</v>
      </c>
      <c r="AJ1986">
        <f t="shared" si="1014"/>
        <v>40.75145514344355</v>
      </c>
      <c r="AK1986"/>
      <c r="AL1986"/>
      <c r="AM1986"/>
      <c r="AN1986"/>
    </row>
    <row r="1987" spans="1:40" x14ac:dyDescent="0.25">
      <c r="A1987"/>
      <c r="B1987">
        <f t="shared" si="1015"/>
        <v>185300</v>
      </c>
      <c r="C1987" s="237" t="str">
        <f t="shared" si="983"/>
        <v>-0.0000022258294640215+0.0132165270994423i</v>
      </c>
      <c r="D1987" s="208" t="str">
        <f t="shared" si="984"/>
        <v>-5.95702302169852+0.101326707762391i</v>
      </c>
      <c r="E1987" t="str">
        <f t="shared" si="985"/>
        <v>2870</v>
      </c>
      <c r="F1987" t="str">
        <f t="shared" si="986"/>
        <v>0.777000777000777</v>
      </c>
      <c r="G1987" t="str">
        <f t="shared" si="981"/>
        <v>0.777000777000777</v>
      </c>
      <c r="H1987" t="str">
        <f t="shared" si="987"/>
        <v>8.67723958081077+1.9148871809733i</v>
      </c>
      <c r="I1987" t="str">
        <f t="shared" si="988"/>
        <v>727.671398387736i</v>
      </c>
      <c r="J1987" t="str">
        <f t="shared" si="982"/>
        <v>-715.738866833124+159.191216482488i</v>
      </c>
      <c r="K1987" t="str">
        <f t="shared" si="989"/>
        <v>0.215464528759216-0.968749036940859i</v>
      </c>
      <c r="L1987" t="str">
        <f t="shared" si="990"/>
        <v>0.0160587622441677-0.0612927949780985i</v>
      </c>
      <c r="M1987" t="str">
        <f t="shared" si="991"/>
        <v>0.231523291003384-1.03004183191896i</v>
      </c>
      <c r="N1987" t="str">
        <f t="shared" si="992"/>
        <v>-1.89853820628998i</v>
      </c>
      <c r="O1987" t="str">
        <f t="shared" si="993"/>
        <v>-0.321905926431063-0.946771659128303i</v>
      </c>
      <c r="P1987" t="str">
        <f t="shared" si="994"/>
        <v>1.32190592643106+0.946771659128303i</v>
      </c>
      <c r="Q1987" t="str">
        <f t="shared" si="995"/>
        <v>-1.32190592643106+0.951766547161677i</v>
      </c>
      <c r="R1987" t="str">
        <f t="shared" si="996"/>
        <v>-0.318973102066409-0.945876376010564i</v>
      </c>
      <c r="S1987" t="str">
        <f t="shared" si="997"/>
        <v>0.196185253820477i</v>
      </c>
      <c r="T1987" t="str">
        <f t="shared" si="998"/>
        <v>0.185566996910425-0.0625778189908034i</v>
      </c>
      <c r="U1987" t="str">
        <f t="shared" si="999"/>
        <v>0.0000333333333333334-0.00060915189511314i</v>
      </c>
      <c r="V1987" t="str">
        <f t="shared" si="1000"/>
        <v>6.66666666666667E-06-0.00609151895113141i</v>
      </c>
      <c r="W1987" t="str">
        <f t="shared" si="1001"/>
        <v>0.0000276025201295116-0.00055390606059428i</v>
      </c>
      <c r="X1987" t="str">
        <f t="shared" si="1002"/>
        <v>0.0000326958741203465-0.000553349655796872i</v>
      </c>
      <c r="Y1987" t="str">
        <f t="shared" si="1003"/>
        <v>0.009+1.16427423742038i</v>
      </c>
      <c r="Z1987" t="str">
        <f t="shared" si="1004"/>
        <v>-0.00570304331957321-0.00038141821632112i</v>
      </c>
      <c r="AA1987" t="str">
        <f t="shared" si="1005"/>
        <v>0.0800340530181017-10.3111297587768i</v>
      </c>
      <c r="AB1987" t="str">
        <f t="shared" si="1006"/>
        <v>0.875214216939504-0.295144059868876i</v>
      </c>
      <c r="AC1987" t="str">
        <f t="shared" si="1007"/>
        <v>0.898621747731447-0.969839979398827i</v>
      </c>
      <c r="AD1987" t="str">
        <f t="shared" si="1008"/>
        <v>0.613650543107361+0.333843211533425i</v>
      </c>
      <c r="AE1987" t="str">
        <f t="shared" si="1009"/>
        <v>-0.00337234174814691-0.00213797979291706i</v>
      </c>
      <c r="AF1987" t="str">
        <f t="shared" si="1010"/>
        <v>-14.6342626025093-1.81356047321091i</v>
      </c>
      <c r="AG1987" t="str">
        <f t="shared" si="1011"/>
        <v>1.01263891728018-0.0228085758154608i</v>
      </c>
      <c r="AH1987" t="str">
        <f t="shared" si="1012"/>
        <v>0.0440524945998089+0.0379290953888135i</v>
      </c>
      <c r="AI1987">
        <f t="shared" si="1013"/>
        <v>-24.711811481067013</v>
      </c>
      <c r="AJ1987">
        <f t="shared" si="1014"/>
        <v>40.728374411239777</v>
      </c>
      <c r="AK1987"/>
      <c r="AL1987"/>
      <c r="AM1987"/>
      <c r="AN1987"/>
    </row>
    <row r="1988" spans="1:40" x14ac:dyDescent="0.25">
      <c r="A1988"/>
      <c r="B1988">
        <f t="shared" si="1015"/>
        <v>185400</v>
      </c>
      <c r="C1988" s="237" t="str">
        <f t="shared" si="983"/>
        <v>-2.22342900110524E-06+0.0132093984444528i</v>
      </c>
      <c r="D1988" s="208" t="str">
        <f t="shared" si="984"/>
        <v>-5.95702300329497+0.101272054740805i</v>
      </c>
      <c r="E1988" t="str">
        <f t="shared" si="985"/>
        <v>2870</v>
      </c>
      <c r="F1988" t="str">
        <f t="shared" si="986"/>
        <v>0.777000777000777</v>
      </c>
      <c r="G1988" t="str">
        <f t="shared" si="981"/>
        <v>0.777000777000777</v>
      </c>
      <c r="H1988" t="str">
        <f t="shared" si="987"/>
        <v>8.67770575230593+1.91396550128594i</v>
      </c>
      <c r="I1988" t="str">
        <f t="shared" si="988"/>
        <v>728.064097469435i</v>
      </c>
      <c r="J1988" t="str">
        <f t="shared" si="982"/>
        <v>-716.512673920462+159.277126475193i</v>
      </c>
      <c r="K1988" t="str">
        <f t="shared" si="989"/>
        <v>0.215242483152226-0.968274419294609i</v>
      </c>
      <c r="L1988" t="str">
        <f t="shared" si="990"/>
        <v>0.0160425548924805-0.0612639792671181i</v>
      </c>
      <c r="M1988" t="str">
        <f t="shared" si="991"/>
        <v>0.231285038044706-1.02953839856173i</v>
      </c>
      <c r="N1988" t="str">
        <f t="shared" si="992"/>
        <v>-1.89956278168464i</v>
      </c>
      <c r="O1988" t="str">
        <f t="shared" si="993"/>
        <v>-0.322875796246529-0.946441345355416i</v>
      </c>
      <c r="P1988" t="str">
        <f t="shared" si="994"/>
        <v>1.32287579624653+0.946441345355416i</v>
      </c>
      <c r="Q1988" t="str">
        <f t="shared" si="995"/>
        <v>-1.32287579624653+0.953121436329224i</v>
      </c>
      <c r="R1988" t="str">
        <f t="shared" si="996"/>
        <v>-0.31895644377552-0.94524790061256i</v>
      </c>
      <c r="S1988" t="str">
        <f t="shared" si="997"/>
        <v>0.196291128215416i</v>
      </c>
      <c r="T1988" t="str">
        <f t="shared" si="998"/>
        <v>0.185543776854493-0.0626083202002737i</v>
      </c>
      <c r="U1988" t="str">
        <f t="shared" si="999"/>
        <v>0.0000333333333333334-0.000608823334220416i</v>
      </c>
      <c r="V1988" t="str">
        <f t="shared" si="1000"/>
        <v>6.66666666666667E-06-0.00608823334220416i</v>
      </c>
      <c r="W1988" t="str">
        <f t="shared" si="1001"/>
        <v>0.0000276025192813308-0.000553607439894185i</v>
      </c>
      <c r="X1988" t="str">
        <f t="shared" si="1002"/>
        <v>0.0000326903697027177-0.000553051385837161i</v>
      </c>
      <c r="Y1988" t="str">
        <f t="shared" si="1003"/>
        <v>0.009+1.1649025559511i</v>
      </c>
      <c r="Z1988" t="str">
        <f t="shared" si="1004"/>
        <v>-0.00569689270711237-0.000381107822509925i</v>
      </c>
      <c r="AA1988" t="str">
        <f t="shared" si="1005"/>
        <v>0.0799476141920596-10.3055635880014i</v>
      </c>
      <c r="AB1988" t="str">
        <f t="shared" si="1006"/>
        <v>0.875104701112831-0.295287916764804i</v>
      </c>
      <c r="AC1988" t="str">
        <f t="shared" si="1007"/>
        <v>0.898388375149316-0.969249569620635i</v>
      </c>
      <c r="AD1988" t="str">
        <f t="shared" si="1008"/>
        <v>0.614006920318535+0.333751008797497i</v>
      </c>
      <c r="AE1988" t="str">
        <f t="shared" si="1009"/>
        <v>-0.00337073642625588-0.00213534652841848i</v>
      </c>
      <c r="AF1988" t="str">
        <f t="shared" si="1010"/>
        <v>-14.6347287556009-1.81269344654513i</v>
      </c>
      <c r="AG1988" t="str">
        <f t="shared" si="1011"/>
        <v>1.0126286618882-0.0228096372454194i</v>
      </c>
      <c r="AH1988" t="str">
        <f t="shared" si="1012"/>
        <v>0.0440387593943223+0.0378863828794943i</v>
      </c>
      <c r="AI1988">
        <f t="shared" si="1013"/>
        <v>-24.71753203114497</v>
      </c>
      <c r="AJ1988">
        <f t="shared" si="1014"/>
        <v>40.705289434748146</v>
      </c>
      <c r="AK1988"/>
      <c r="AL1988"/>
      <c r="AM1988"/>
      <c r="AN1988"/>
    </row>
    <row r="1989" spans="1:40" x14ac:dyDescent="0.25">
      <c r="A1989"/>
      <c r="B1989">
        <f t="shared" si="1015"/>
        <v>185500</v>
      </c>
      <c r="C1989" s="237" t="str">
        <f t="shared" si="983"/>
        <v>-2.22103241929265E-06+0.0132022774753442i</v>
      </c>
      <c r="D1989" s="208" t="str">
        <f t="shared" si="984"/>
        <v>-5.95702298492117+0.101217460644306i</v>
      </c>
      <c r="E1989" t="str">
        <f t="shared" si="985"/>
        <v>2870</v>
      </c>
      <c r="F1989" t="str">
        <f t="shared" si="986"/>
        <v>0.777000777000777</v>
      </c>
      <c r="G1989" t="str">
        <f t="shared" ref="G1989:G2052" si="1016">IF($C$11=$C$7,$C$24,F1989)</f>
        <v>0.777000777000777</v>
      </c>
      <c r="H1989" t="str">
        <f t="shared" si="987"/>
        <v>8.67817122411587+1.91304464856924i</v>
      </c>
      <c r="I1989" t="str">
        <f t="shared" si="988"/>
        <v>728.456796551133i</v>
      </c>
      <c r="J1989" t="str">
        <f t="shared" ref="J1989:J2052" si="1017">IMSUM(COMPLEX(0,2*PI()*B1989*$C$113*$C$112),COMPLEX(0,2*PI()*B1989*$C$113*$C$111),COMPLEX(0,2*PI()*B1989*$C$28*10^-12*$C$111),COMPLEX(-1*2*PI()*B1989*2*PI()*B1989*$C$113*$C$112*$C$28*10^-12*$C$111,0),COMPLEX(1,0))</f>
        <v>-717.286898492067+159.363036467899i</v>
      </c>
      <c r="K1989" t="str">
        <f t="shared" si="989"/>
        <v>0.215020775300347-0.967800240538292i</v>
      </c>
      <c r="L1989" t="str">
        <f t="shared" si="990"/>
        <v>0.0160263715046893-0.0612351883524989i</v>
      </c>
      <c r="M1989" t="str">
        <f t="shared" si="991"/>
        <v>0.231047146805036-1.02903542889079i</v>
      </c>
      <c r="N1989" t="str">
        <f t="shared" si="992"/>
        <v>-1.90058735707929i</v>
      </c>
      <c r="O1989" t="str">
        <f t="shared" si="993"/>
        <v>-0.323845327121617-0.946110038051332i</v>
      </c>
      <c r="P1989" t="str">
        <f t="shared" si="994"/>
        <v>1.32384532712162+0.946110038051332i</v>
      </c>
      <c r="Q1989" t="str">
        <f t="shared" si="995"/>
        <v>-1.32384532712162+0.954477319027958i</v>
      </c>
      <c r="R1989" t="str">
        <f t="shared" si="996"/>
        <v>-0.318939773864187-0.944620034320459i</v>
      </c>
      <c r="S1989" t="str">
        <f t="shared" si="997"/>
        <v>0.196397002610354i</v>
      </c>
      <c r="T1989" t="str">
        <f t="shared" si="998"/>
        <v>0.185520543346228-0.0626388156001504i</v>
      </c>
      <c r="U1989" t="str">
        <f t="shared" si="999"/>
        <v>0.0000333333333333333-0.000608495127571237i</v>
      </c>
      <c r="V1989" t="str">
        <f t="shared" si="1000"/>
        <v>6.66666666666667E-06-0.00608495127571238i</v>
      </c>
      <c r="W1989" t="str">
        <f t="shared" si="1001"/>
        <v>0.0000276025184326923-0.000553309141233669i</v>
      </c>
      <c r="X1989" t="str">
        <f t="shared" si="1002"/>
        <v>0.0000326848741818776-0.000552753437456818i</v>
      </c>
      <c r="Y1989" t="str">
        <f t="shared" si="1003"/>
        <v>0.009+1.16553087448181i</v>
      </c>
      <c r="Z1989" t="str">
        <f t="shared" si="1004"/>
        <v>-0.00569075204246093-0.00038079793265259i</v>
      </c>
      <c r="AA1989" t="str">
        <f t="shared" si="1005"/>
        <v>0.0798613153920229-10.3000034259421i</v>
      </c>
      <c r="AB1989" t="str">
        <f t="shared" si="1006"/>
        <v>0.874995121839138-0.295431746260176i</v>
      </c>
      <c r="AC1989" t="str">
        <f t="shared" si="1007"/>
        <v>0.898155392648462-0.968659642528129i</v>
      </c>
      <c r="AD1989" t="str">
        <f t="shared" si="1008"/>
        <v>0.61436323811845+0.333658441301993i</v>
      </c>
      <c r="AE1989" t="str">
        <f t="shared" si="1009"/>
        <v>-0.00336913240747558-0.0021327157072969i</v>
      </c>
      <c r="AF1989" t="str">
        <f t="shared" si="1010"/>
        <v>-14.635194209037-1.81182718792493i</v>
      </c>
      <c r="AG1989" t="str">
        <f t="shared" si="1011"/>
        <v>1.01261840394028-0.0228106953404716i</v>
      </c>
      <c r="AH1989" t="str">
        <f t="shared" si="1012"/>
        <v>0.0440250279046221+0.0378437085621893i</v>
      </c>
      <c r="AI1989">
        <f t="shared" si="1013"/>
        <v>-24.723250792044766</v>
      </c>
      <c r="AJ1989">
        <f t="shared" si="1014"/>
        <v>40.682200217582697</v>
      </c>
      <c r="AK1989"/>
      <c r="AL1989"/>
      <c r="AM1989"/>
      <c r="AN1989"/>
    </row>
    <row r="1990" spans="1:40" x14ac:dyDescent="0.25">
      <c r="A1990"/>
      <c r="B1990">
        <f t="shared" si="1015"/>
        <v>185600</v>
      </c>
      <c r="C1990" s="237" t="str">
        <f t="shared" ref="C1990:C2053" si="1018">IMPRODUCT(COMPLEX(-1,0),IMDIV(IMPRODUCT(G1990,COMPLEX($C$100+$C$101,0)),COMPLEX($C$100,2*PI()*B1990*$C$103*$C$102*(2*$C$100+$C$101))))</f>
        <v>-2.21863971022149E-06+0.013195164179693i</v>
      </c>
      <c r="D1990" s="208" t="str">
        <f t="shared" ref="D1990:D2053" si="1019">IMPRODUCT(COMPLEX($C$106,0),IMSUB(C1990,G1990))</f>
        <v>-5.95702296657707+0.101162925377646i</v>
      </c>
      <c r="E1990" t="str">
        <f t="shared" ref="E1990:E2053" si="1020">IMDIV(COMPLEX($C$20*10^3,0),COMPLEX(1,2*PI()*B1990*$C$20*1000*$C$29*10^-12))</f>
        <v>2870</v>
      </c>
      <c r="F1990" t="str">
        <f t="shared" ref="F1990:F2053" si="1021">IMDIV(COMPLEX($C$22*1000,0),IMSUM(COMPLEX($C$22*1000,0),E1990))</f>
        <v>0.777000777000777</v>
      </c>
      <c r="G1990" t="str">
        <f t="shared" si="1016"/>
        <v>0.777000777000777</v>
      </c>
      <c r="H1990" t="str">
        <f t="shared" ref="H1990:H2053" si="1022">IMPRODUCT(COMPLEX($C$108,0),IMPRODUCT(COMPLEX(-1,0),D1990),IMDIV(COMPLEX(0,2*PI()*B1990*$C$109*$C$110),COMPLEX(1,2*PI()*B1990*$C$109*$C$110)))</f>
        <v>8.6786359976121+1.91212462181323i</v>
      </c>
      <c r="I1990" t="str">
        <f t="shared" ref="I1990:I2053" si="1023">COMPLEX(0,2*PI()*B1990*$C$113*$C$112*$C$114)</f>
        <v>728.849495632832i</v>
      </c>
      <c r="J1990" t="str">
        <f t="shared" si="1017"/>
        <v>-718.061540547939+159.448946460603i</v>
      </c>
      <c r="K1990" t="str">
        <f t="shared" ref="K1990:K2053" si="1024">IMDIV(I1990,J1990)</f>
        <v>0.214799404529998-0.967326500107669i</v>
      </c>
      <c r="L1990" t="str">
        <f t="shared" ref="L1990:L2053" si="1025">IMDIV(COMPLEX($C$117,0),COMPLEX(1,2*PI()*B1990*$C$115*$C$116))</f>
        <v>0.0160102120347272-0.0612064222062103i</v>
      </c>
      <c r="M1990" t="str">
        <f t="shared" ref="M1990:M2053" si="1026">IMSUM(K1990,L1990)</f>
        <v>0.230809616564725-1.02853292231388i</v>
      </c>
      <c r="N1990" t="str">
        <f t="shared" ref="N1990:N2053" si="1027">COMPLEX(0,-2*PI()*B1990*$C$43)</f>
        <v>-1.90161193247394i</v>
      </c>
      <c r="O1990" t="str">
        <f t="shared" ref="O1990:O2053" si="1028">IMEXP(N1990)</f>
        <v>-0.324814518038569-0.945777737563838i</v>
      </c>
      <c r="P1990" t="str">
        <f t="shared" ref="P1990:P2053" si="1029">IMSUB(COMPLEX(1,0),O1990)</f>
        <v>1.32481451803857+0.945777737563838i</v>
      </c>
      <c r="Q1990" t="str">
        <f t="shared" ref="Q1990:Q2053" si="1030">IMSUM(COMPLEX(0,2*PI()*B1990*$C$43),O1990,COMPLEX(-1,0))</f>
        <v>-1.32481451803857+0.955834194910102i</v>
      </c>
      <c r="R1990" t="str">
        <f t="shared" ref="R1990:R2053" si="1031">IMDIV(P1990,Q1990)</f>
        <v>-0.318923092327677-0.943992776142489i</v>
      </c>
      <c r="S1990" t="str">
        <f t="shared" ref="S1990:S2053" si="1032">IMDIV(COMPLEX(0,2*PI()*B1990*$C$123),COMPLEX($C$124,0))</f>
        <v>0.196502877005293i</v>
      </c>
      <c r="T1990" t="str">
        <f t="shared" ref="T1990:T2053" si="1033">IMPRODUCT(R1990,S1990)</f>
        <v>0.185497296384213-0.0626693051858132i</v>
      </c>
      <c r="U1990" t="str">
        <f t="shared" ref="U1990:U2053" si="1034">IMDIV(COMPLEX(1,2*PI()*B1990*$C$16*10^-3*$C$15*10^-6),COMPLEX(0,2*PI()*B1990*$C$15*10^-6))</f>
        <v>0.0000333333333333333-0.000608167274593021i</v>
      </c>
      <c r="V1990" t="str">
        <f t="shared" ref="V1990:V2053" si="1035">IMSUM(COMPLEX($C$18*10^-3,0),IMDIV(COMPLEX(1,0),COMPLEX(0,2*PI()*B1990*($C$17*1*10^-6))))</f>
        <v>6.66666666666667E-06-0.00608167274593021i</v>
      </c>
      <c r="W1990" t="str">
        <f t="shared" ref="W1990:W2053" si="1036">IMDIV(IMPRODUCT(U1990,V1990),IMSUM(U1990,V1990))</f>
        <v>0.0000276025175835963-0.000553011164092202i</v>
      </c>
      <c r="X1990" t="str">
        <f t="shared" ref="X1990:X2053" si="1037">IMDIV(IMPRODUCT(COMPLEX($C$19,0),W1990),IMSUM(COMPLEX($C$19,0),W1990))</f>
        <v>0.0000326793875386594-0.000552455810136235i</v>
      </c>
      <c r="Y1990" t="str">
        <f t="shared" ref="Y1990:Y2053" si="1038">COMPLEX($C$13*10^-3,2*PI()*B1990*$C$12*0.000001)</f>
        <v>0.009+1.16615919301253i</v>
      </c>
      <c r="Z1990" t="str">
        <f t="shared" ref="Z1990:Z2053" si="1039">IMPRODUCT(COMPLEX($C$6,0),IMDIV(X1990,IMSUM(X1990,Y1990)))</f>
        <v>-0.00568462130417624-0.000380488545569466i</v>
      </c>
      <c r="AA1990" t="str">
        <f t="shared" ref="AA1990:AA2053" si="1040">IMDIV(COMPLEX($C$6,0),IMSUM(X1990,Y1990))</f>
        <v>0.0797751563155612-10.2944492628704i</v>
      </c>
      <c r="AB1990" t="str">
        <f t="shared" ref="AB1990:AB2053" si="1041">IMPRODUCT(COMPLEX($C$119,0),T1990)</f>
        <v>0.87488547911174-0.295575548333201i</v>
      </c>
      <c r="AC1990" t="str">
        <f t="shared" ref="AC1990:AC2053" si="1042">IMSUM(COMPLEX(1,0),IMPRODUCT(AB1990,M1990))</f>
        <v>0.897922799480152-0.968070197497471i</v>
      </c>
      <c r="AD1990" t="str">
        <f t="shared" ref="AD1990:AD2053" si="1043">IMDIV(AB1990,AC1990)</f>
        <v>0.614719496146986+0.333565509062429i</v>
      </c>
      <c r="AE1990" t="str">
        <f t="shared" ref="AE1990:AE2053" si="1044">IMPRODUCT(AD1990,AA1990,X1990)</f>
        <v>-0.00336752968849434-0.00213008732617684i</v>
      </c>
      <c r="AF1990" t="str">
        <f t="shared" ref="AF1990:AF2053" si="1045">IMSUB(D1990,H1990)</f>
        <v>-14.6356589641892-1.81096169643558i</v>
      </c>
      <c r="AG1990" t="str">
        <f t="shared" ref="AG1990:AG2053" si="1046">IMSUM(COMPLEX(1,0),IMPRODUCT(AD1990,AA1990,COMPLEX($C$127,0)))</f>
        <v>1.01260814344107-0.0228117500925468i</v>
      </c>
      <c r="AH1990" t="str">
        <f t="shared" ref="AH1990:AH2053" si="1047">IMDIV(IMPRODUCT(AE1990,AF1990),AG1990)</f>
        <v>0.0440113001135047+0.0378010723839332i</v>
      </c>
      <c r="AI1990">
        <f t="shared" ref="AI1990:AI2053" si="1048">20*LOG10(IMABS(AH1990))</f>
        <v>-24.728967766881794</v>
      </c>
      <c r="AJ1990">
        <f t="shared" ref="AJ1990:AJ2053" si="1049">IMARGUMENT(AH1990)*180/PI()</f>
        <v>40.659106763349811</v>
      </c>
      <c r="AK1990"/>
      <c r="AL1990"/>
      <c r="AM1990"/>
      <c r="AN1990"/>
    </row>
    <row r="1991" spans="1:40" x14ac:dyDescent="0.25">
      <c r="A1991"/>
      <c r="B1991">
        <f t="shared" si="1015"/>
        <v>185700</v>
      </c>
      <c r="C1991" s="237" t="str">
        <f t="shared" si="1018"/>
        <v>-2.21625086555208E-06+0.0131880585451027i</v>
      </c>
      <c r="D1991" s="208" t="str">
        <f t="shared" si="1019"/>
        <v>-5.9570229482626+0.101108448845787i</v>
      </c>
      <c r="E1991" t="str">
        <f t="shared" si="1020"/>
        <v>2870</v>
      </c>
      <c r="F1991" t="str">
        <f t="shared" si="1021"/>
        <v>0.777000777000777</v>
      </c>
      <c r="G1991" t="str">
        <f t="shared" si="1016"/>
        <v>0.777000777000777</v>
      </c>
      <c r="H1991" t="str">
        <f t="shared" si="1022"/>
        <v>8.67910007416285+1.91120542000927i</v>
      </c>
      <c r="I1991" t="str">
        <f t="shared" si="1023"/>
        <v>729.242194714531i</v>
      </c>
      <c r="J1991" t="str">
        <f t="shared" si="1017"/>
        <v>-718.836600088076+159.534856453308i</v>
      </c>
      <c r="K1991" t="str">
        <f t="shared" si="1024"/>
        <v>0.214578370169258-0.966853197439358i</v>
      </c>
      <c r="L1991" t="str">
        <f t="shared" si="1025"/>
        <v>0.015994076436635-0.0611776808002545i</v>
      </c>
      <c r="M1991" t="str">
        <f t="shared" si="1026"/>
        <v>0.230572446605893-1.02803087823961i</v>
      </c>
      <c r="N1991" t="str">
        <f t="shared" si="1027"/>
        <v>-1.90263650786859i</v>
      </c>
      <c r="O1991" t="str">
        <f t="shared" si="1028"/>
        <v>-0.325783367979971-0.945444444241769i</v>
      </c>
      <c r="P1991" t="str">
        <f t="shared" si="1029"/>
        <v>1.32578336797997+0.945444444241769i</v>
      </c>
      <c r="Q1991" t="str">
        <f t="shared" si="1030"/>
        <v>-1.32578336797997+0.957192063626821i</v>
      </c>
      <c r="R1991" t="str">
        <f t="shared" si="1031"/>
        <v>-0.318906399161257-0.943366125089017i</v>
      </c>
      <c r="S1991" t="str">
        <f t="shared" si="1032"/>
        <v>0.196608751400231i</v>
      </c>
      <c r="T1991" t="str">
        <f t="shared" si="1033"/>
        <v>0.185474035967026-0.0626997889526384i</v>
      </c>
      <c r="U1991" t="str">
        <f t="shared" si="1034"/>
        <v>0.0000333333333333334-0.000607839774714404i</v>
      </c>
      <c r="V1991" t="str">
        <f t="shared" si="1035"/>
        <v>6.66666666666667E-06-0.00607839774714404i</v>
      </c>
      <c r="W1991" t="str">
        <f t="shared" si="1036"/>
        <v>0.000027602516734043-0.000552713507950362i</v>
      </c>
      <c r="X1991" t="str">
        <f t="shared" si="1037"/>
        <v>0.0000326739097539475-0.000552158503356907i</v>
      </c>
      <c r="Y1991" t="str">
        <f t="shared" si="1038"/>
        <v>0.009+1.16678751154325i</v>
      </c>
      <c r="Z1991" t="str">
        <f t="shared" si="1039"/>
        <v>-0.0056785004708734-0.000380179660084433i</v>
      </c>
      <c r="AA1991" t="str">
        <f t="shared" si="1040"/>
        <v>0.0796891366610654-10.2889010890789i</v>
      </c>
      <c r="AB1991" t="str">
        <f t="shared" si="1041"/>
        <v>0.874775772923932-0.295719322962071i</v>
      </c>
      <c r="AC1991" t="str">
        <f t="shared" si="1042"/>
        <v>0.897690594897511-0.967481233905726i</v>
      </c>
      <c r="AD1991" t="str">
        <f t="shared" si="1043"/>
        <v>0.615075694043983+0.333472212094635i</v>
      </c>
      <c r="AE1991" t="str">
        <f t="shared" si="1044"/>
        <v>-0.00336592826600981-0.00212746138169043i</v>
      </c>
      <c r="AF1991" t="str">
        <f t="shared" si="1045"/>
        <v>-14.6361230224255-1.81009697116348i</v>
      </c>
      <c r="AG1991" t="str">
        <f t="shared" si="1046"/>
        <v>1.0125978803952-0.0228128014935908i</v>
      </c>
      <c r="AH1991" t="str">
        <f t="shared" si="1047"/>
        <v>0.0439975760038175+0.0377584742918783i</v>
      </c>
      <c r="AI1991">
        <f t="shared" si="1048"/>
        <v>-24.734682958767401</v>
      </c>
      <c r="AJ1991">
        <f t="shared" si="1049"/>
        <v>40.636009075645639</v>
      </c>
      <c r="AK1991"/>
      <c r="AL1991"/>
      <c r="AM1991"/>
      <c r="AN1991"/>
    </row>
    <row r="1992" spans="1:40" x14ac:dyDescent="0.25">
      <c r="A1992"/>
      <c r="B1992">
        <f t="shared" si="1015"/>
        <v>185800</v>
      </c>
      <c r="C1992" s="237" t="str">
        <f t="shared" si="1018"/>
        <v>-2.21386587696713E-06+0.0131809605592033i</v>
      </c>
      <c r="D1992" s="208" t="str">
        <f t="shared" si="1019"/>
        <v>-5.95702292997768+0.101054030953892i</v>
      </c>
      <c r="E1992" t="str">
        <f t="shared" si="1020"/>
        <v>2870</v>
      </c>
      <c r="F1992" t="str">
        <f t="shared" si="1021"/>
        <v>0.777000777000777</v>
      </c>
      <c r="G1992" t="str">
        <f t="shared" si="1016"/>
        <v>0.777000777000777</v>
      </c>
      <c r="H1992" t="str">
        <f t="shared" si="1022"/>
        <v>8.67956345513303+1.91028704215014i</v>
      </c>
      <c r="I1992" t="str">
        <f t="shared" si="1023"/>
        <v>729.634893796229i</v>
      </c>
      <c r="J1992" t="str">
        <f t="shared" si="1017"/>
        <v>-719.612077112479+159.620766446014i</v>
      </c>
      <c r="K1992" t="str">
        <f t="shared" si="1024"/>
        <v>0.214357671547843-0.966380331970835i</v>
      </c>
      <c r="L1992" t="str">
        <f t="shared" si="1025"/>
        <v>0.015977964664561-0.0611489641066657i</v>
      </c>
      <c r="M1992" t="str">
        <f t="shared" si="1026"/>
        <v>0.230335636212404-1.0275292960775i</v>
      </c>
      <c r="N1992" t="str">
        <f t="shared" si="1027"/>
        <v>-1.90366108326324i</v>
      </c>
      <c r="O1992" t="str">
        <f t="shared" si="1028"/>
        <v>-0.326751875928768-0.945110158435i</v>
      </c>
      <c r="P1992" t="str">
        <f t="shared" si="1029"/>
        <v>1.32675187592877+0.945110158435i</v>
      </c>
      <c r="Q1992" t="str">
        <f t="shared" si="1030"/>
        <v>-1.32675187592877+0.95855092482824i</v>
      </c>
      <c r="R1992" t="str">
        <f t="shared" si="1031"/>
        <v>-0.31888969436019-0.942740080172539i</v>
      </c>
      <c r="S1992" t="str">
        <f t="shared" si="1032"/>
        <v>0.196714625795168i</v>
      </c>
      <c r="T1992" t="str">
        <f t="shared" si="1033"/>
        <v>0.185450762093248-0.0627302668960003i</v>
      </c>
      <c r="U1992" t="str">
        <f t="shared" si="1034"/>
        <v>0.0000333333333333334-0.000607512627365258i</v>
      </c>
      <c r="V1992" t="str">
        <f t="shared" si="1035"/>
        <v>6.66666666666667E-06-0.00607512627365259i</v>
      </c>
      <c r="W1992" t="str">
        <f t="shared" si="1036"/>
        <v>0.0000276025158840318-0.00055241617228985i</v>
      </c>
      <c r="X1992" t="str">
        <f t="shared" si="1037"/>
        <v>0.0000326684408086771-0.00055186151660145i</v>
      </c>
      <c r="Y1992" t="str">
        <f t="shared" si="1038"/>
        <v>0.009+1.16741583007397i</v>
      </c>
      <c r="Z1992" t="str">
        <f t="shared" si="1039"/>
        <v>-0.00567238952122506-0.000379871275024871i</v>
      </c>
      <c r="AA1992" t="str">
        <f t="shared" si="1040"/>
        <v>0.0796032561277378-10.283358894881i</v>
      </c>
      <c r="AB1992" t="str">
        <f t="shared" si="1041"/>
        <v>0.874666003269021-0.295863070124969i</v>
      </c>
      <c r="AC1992" t="str">
        <f t="shared" si="1042"/>
        <v>0.897458778155493-0.966892751130927i</v>
      </c>
      <c r="AD1992" t="str">
        <f t="shared" si="1043"/>
        <v>0.615431831449222+0.333378550414798i</v>
      </c>
      <c r="AE1992" t="str">
        <f t="shared" si="1044"/>
        <v>-0.0033643281367289-0.00212483787047761i</v>
      </c>
      <c r="AF1992" t="str">
        <f t="shared" si="1045"/>
        <v>-14.6365863851107-1.80923301119625i</v>
      </c>
      <c r="AG1992" t="str">
        <f t="shared" si="1046"/>
        <v>1.01258761480731-0.0228138495355642i</v>
      </c>
      <c r="AH1992" t="str">
        <f t="shared" si="1047"/>
        <v>0.0439838555584581+0.0377159142332969i</v>
      </c>
      <c r="AI1992">
        <f t="shared" si="1048"/>
        <v>-24.740396370808636</v>
      </c>
      <c r="AJ1992">
        <f t="shared" si="1049"/>
        <v>40.612907158058455</v>
      </c>
      <c r="AK1992"/>
      <c r="AL1992"/>
      <c r="AM1992"/>
      <c r="AN1992"/>
    </row>
    <row r="1993" spans="1:40" x14ac:dyDescent="0.25">
      <c r="A1993"/>
      <c r="B1993">
        <f t="shared" si="1015"/>
        <v>185900</v>
      </c>
      <c r="C1993" s="237" t="str">
        <f t="shared" si="1018"/>
        <v>-2.21148473617185E-06+0.0131738702096519i</v>
      </c>
      <c r="D1993" s="208" t="str">
        <f t="shared" si="1019"/>
        <v>-5.95702291172227+0.100999671607331i</v>
      </c>
      <c r="E1993" t="str">
        <f t="shared" si="1020"/>
        <v>2870</v>
      </c>
      <c r="F1993" t="str">
        <f t="shared" si="1021"/>
        <v>0.777000777000777</v>
      </c>
      <c r="G1993" t="str">
        <f t="shared" si="1016"/>
        <v>0.777000777000777</v>
      </c>
      <c r="H1993" t="str">
        <f t="shared" si="1022"/>
        <v>8.68002614188439+1.90936948723002i</v>
      </c>
      <c r="I1993" t="str">
        <f t="shared" si="1023"/>
        <v>730.027592877928i</v>
      </c>
      <c r="J1993" t="str">
        <f t="shared" si="1017"/>
        <v>-720.387971621149+159.706676438719i</v>
      </c>
      <c r="K1993" t="str">
        <f t="shared" si="1024"/>
        <v>0.21413730799711-0.965907903140435i</v>
      </c>
      <c r="L1993" t="str">
        <f t="shared" si="1025"/>
        <v>0.0159618766727603-0.06112027209751i</v>
      </c>
      <c r="M1993" t="str">
        <f t="shared" si="1026"/>
        <v>0.23009918466987-1.02702817523794i</v>
      </c>
      <c r="N1993" t="str">
        <f t="shared" si="1027"/>
        <v>-1.9046856586579i</v>
      </c>
      <c r="O1993" t="str">
        <f t="shared" si="1028"/>
        <v>-0.327720040868274-0.944774880494447i</v>
      </c>
      <c r="P1993" t="str">
        <f t="shared" si="1029"/>
        <v>1.32772004086827+0.944774880494447i</v>
      </c>
      <c r="Q1993" t="str">
        <f t="shared" si="1030"/>
        <v>-1.32772004086827+0.959910778163453i</v>
      </c>
      <c r="R1993" t="str">
        <f t="shared" si="1031"/>
        <v>-0.318872977919723-0.94211464040767i</v>
      </c>
      <c r="S1993" t="str">
        <f t="shared" si="1032"/>
        <v>0.196820500190106i</v>
      </c>
      <c r="T1993" t="str">
        <f t="shared" si="1033"/>
        <v>0.185427474761459-0.0627607390112685i</v>
      </c>
      <c r="U1993" t="str">
        <f t="shared" si="1034"/>
        <v>0.0000333333333333333-0.000607185831976678i</v>
      </c>
      <c r="V1993" t="str">
        <f t="shared" si="1035"/>
        <v>6.66666666666667E-06-0.00607185831976678i</v>
      </c>
      <c r="W1993" t="str">
        <f t="shared" si="1036"/>
        <v>0.0000276025150335631-0.000552119156593481i</v>
      </c>
      <c r="X1993" t="str">
        <f t="shared" si="1037"/>
        <v>0.0000326629806838356-0.000551564849353594i</v>
      </c>
      <c r="Y1993" t="str">
        <f t="shared" si="1038"/>
        <v>0.009+1.16804414860468i</v>
      </c>
      <c r="Z1993" t="str">
        <f t="shared" si="1039"/>
        <v>-0.00566628843396136-0.000379563389221678i</v>
      </c>
      <c r="AA1993" t="str">
        <f t="shared" si="1040"/>
        <v>0.079517514415595-10.2778226706114i</v>
      </c>
      <c r="AB1993" t="str">
        <f t="shared" si="1041"/>
        <v>0.87455617014031-0.296006789800057i</v>
      </c>
      <c r="AC1993" t="str">
        <f t="shared" si="1042"/>
        <v>0.897227348510896-0.966304748552023i</v>
      </c>
      <c r="AD1993" t="str">
        <f t="shared" si="1043"/>
        <v>0.615787908002442+0.333284524039436i</v>
      </c>
      <c r="AE1993" t="str">
        <f t="shared" si="1044"/>
        <v>-0.00336272929736795-0.0021222167891861i</v>
      </c>
      <c r="AF1993" t="str">
        <f t="shared" si="1045"/>
        <v>-14.6370490536067-1.80836981562269i</v>
      </c>
      <c r="AG1993" t="str">
        <f t="shared" si="1046"/>
        <v>1.01257734668205-0.0228148942104441i</v>
      </c>
      <c r="AH1993" t="str">
        <f t="shared" si="1047"/>
        <v>0.0439701387603779+0.0376733921555819i</v>
      </c>
      <c r="AI1993">
        <f t="shared" si="1048"/>
        <v>-24.746108006107814</v>
      </c>
      <c r="AJ1993">
        <f t="shared" si="1049"/>
        <v>40.589801014167072</v>
      </c>
      <c r="AK1993"/>
      <c r="AL1993"/>
      <c r="AM1993"/>
      <c r="AN1993"/>
    </row>
    <row r="1994" spans="1:40" x14ac:dyDescent="0.25">
      <c r="A1994"/>
      <c r="B1994">
        <f t="shared" si="1015"/>
        <v>186000</v>
      </c>
      <c r="C1994" s="237" t="str">
        <f t="shared" si="1018"/>
        <v>-2.20910743489358E-06+0.0131667874841316i</v>
      </c>
      <c r="D1994" s="208" t="str">
        <f t="shared" si="1019"/>
        <v>-5.95702289349629+0.100945370711676i</v>
      </c>
      <c r="E1994" t="str">
        <f t="shared" si="1020"/>
        <v>2870</v>
      </c>
      <c r="F1994" t="str">
        <f t="shared" si="1021"/>
        <v>0.777000777000777</v>
      </c>
      <c r="G1994" t="str">
        <f t="shared" si="1016"/>
        <v>0.777000777000777</v>
      </c>
      <c r="H1994" t="str">
        <f t="shared" si="1022"/>
        <v>8.68048813577531+1.90845275424447i</v>
      </c>
      <c r="I1994" t="str">
        <f t="shared" si="1023"/>
        <v>730.420291959627i</v>
      </c>
      <c r="J1994" t="str">
        <f t="shared" si="1017"/>
        <v>-721.164283614085+159.792586431423i</v>
      </c>
      <c r="K1994" t="str">
        <f t="shared" si="1024"/>
        <v>0.213917278850049-0.965435910387351i</v>
      </c>
      <c r="L1994" t="str">
        <f t="shared" si="1025"/>
        <v>0.015945812415595-0.0610916047448862i</v>
      </c>
      <c r="M1994" t="str">
        <f t="shared" si="1026"/>
        <v>0.229863091265644-1.02652751513224i</v>
      </c>
      <c r="N1994" t="str">
        <f t="shared" si="1027"/>
        <v>-1.90571023405255i</v>
      </c>
      <c r="O1994" t="str">
        <f t="shared" si="1028"/>
        <v>-0.328687861782135-0.944438610772076i</v>
      </c>
      <c r="P1994" t="str">
        <f t="shared" si="1029"/>
        <v>1.32868786178213+0.944438610772076i</v>
      </c>
      <c r="Q1994" t="str">
        <f t="shared" si="1030"/>
        <v>-1.32868786178213+0.961271623280474i</v>
      </c>
      <c r="R1994" t="str">
        <f t="shared" si="1031"/>
        <v>-0.318856249835121-0.941489804811154i</v>
      </c>
      <c r="S1994" t="str">
        <f t="shared" si="1032"/>
        <v>0.196926374585045i</v>
      </c>
      <c r="T1994" t="str">
        <f t="shared" si="1033"/>
        <v>0.185404173970242-0.0627912052938137i</v>
      </c>
      <c r="U1994" t="str">
        <f t="shared" si="1034"/>
        <v>0.0000333333333333333-0.000606859387980993i</v>
      </c>
      <c r="V1994" t="str">
        <f t="shared" si="1035"/>
        <v>6.66666666666667E-06-0.00606859387980993i</v>
      </c>
      <c r="W1994" t="str">
        <f t="shared" si="1036"/>
        <v>0.000027602514182637-0.000551822460345192i</v>
      </c>
      <c r="X1994" t="str">
        <f t="shared" si="1037"/>
        <v>0.0000326575293604614-0.000551268501098184i</v>
      </c>
      <c r="Y1994" t="str">
        <f t="shared" si="1038"/>
        <v>0.009+1.1686724671354i</v>
      </c>
      <c r="Z1994" t="str">
        <f t="shared" si="1039"/>
        <v>-0.0056601971878695-0.000379256001509227i</v>
      </c>
      <c r="AA1994" t="str">
        <f t="shared" si="1040"/>
        <v>0.0794319112254577-10.2722924066252i</v>
      </c>
      <c r="AB1994" t="str">
        <f t="shared" si="1041"/>
        <v>0.874446273531114-0.2961504819655i</v>
      </c>
      <c r="AC1994" t="str">
        <f t="shared" si="1042"/>
        <v>0.896996305222325-0.965717225548942i</v>
      </c>
      <c r="AD1994" t="str">
        <f t="shared" si="1043"/>
        <v>0.616143923343326+0.33319013298542i</v>
      </c>
      <c r="AE1994" t="str">
        <f t="shared" si="1044"/>
        <v>-0.00336113174465241-0.00211959813447135i</v>
      </c>
      <c r="AF1994" t="str">
        <f t="shared" si="1045"/>
        <v>-14.6375110292716-1.80750738353279i</v>
      </c>
      <c r="AG1994" t="str">
        <f t="shared" si="1046"/>
        <v>1.01256707602407-0.0228159355102219i</v>
      </c>
      <c r="AH1994" t="str">
        <f t="shared" si="1047"/>
        <v>0.0439564255925755+0.0376309080062444i</v>
      </c>
      <c r="AI1994">
        <f t="shared" si="1048"/>
        <v>-24.751817867763414</v>
      </c>
      <c r="AJ1994">
        <f t="shared" si="1049"/>
        <v>40.566690647543339</v>
      </c>
      <c r="AK1994"/>
      <c r="AL1994"/>
      <c r="AM1994"/>
      <c r="AN1994"/>
    </row>
    <row r="1995" spans="1:40" x14ac:dyDescent="0.25">
      <c r="A1995"/>
      <c r="B1995">
        <f t="shared" si="1015"/>
        <v>186100</v>
      </c>
      <c r="C1995" s="237" t="str">
        <f t="shared" si="1018"/>
        <v>-2.20673396488198E-06+0.0131597123703523i</v>
      </c>
      <c r="D1995" s="208" t="str">
        <f t="shared" si="1019"/>
        <v>-5.95702287529969+0.100891128172701i</v>
      </c>
      <c r="E1995" t="str">
        <f t="shared" si="1020"/>
        <v>2870</v>
      </c>
      <c r="F1995" t="str">
        <f t="shared" si="1021"/>
        <v>0.777000777000777</v>
      </c>
      <c r="G1995" t="str">
        <f t="shared" si="1016"/>
        <v>0.777000777000777</v>
      </c>
      <c r="H1995" t="str">
        <f t="shared" si="1022"/>
        <v>8.68094943816099+1.90753684219043i</v>
      </c>
      <c r="I1995" t="str">
        <f t="shared" si="1023"/>
        <v>730.812991041326i</v>
      </c>
      <c r="J1995" t="str">
        <f t="shared" si="1017"/>
        <v>-721.941013091287+159.878496424129i</v>
      </c>
      <c r="K1995" t="str">
        <f t="shared" si="1024"/>
        <v>0.213697583441289-0.964964353151625i</v>
      </c>
      <c r="L1995" t="str">
        <f t="shared" si="1025"/>
        <v>0.0159297718475337-0.0610629620209252i</v>
      </c>
      <c r="M1995" t="str">
        <f t="shared" si="1026"/>
        <v>0.229627355288823-1.02602731517255i</v>
      </c>
      <c r="N1995" t="str">
        <f t="shared" si="1027"/>
        <v>-1.9067348094472i</v>
      </c>
      <c r="O1995" t="str">
        <f t="shared" si="1028"/>
        <v>-0.329655337654385-0.944101349620883i</v>
      </c>
      <c r="P1995" t="str">
        <f t="shared" si="1029"/>
        <v>1.32965533765438+0.944101349620883i</v>
      </c>
      <c r="Q1995" t="str">
        <f t="shared" si="1030"/>
        <v>-1.32965533765438+0.962633459826317i</v>
      </c>
      <c r="R1995" t="str">
        <f t="shared" si="1031"/>
        <v>-0.318839510101627-0.940865572401833i</v>
      </c>
      <c r="S1995" t="str">
        <f t="shared" si="1032"/>
        <v>0.197032248979983i</v>
      </c>
      <c r="T1995" t="str">
        <f t="shared" si="1033"/>
        <v>0.185380859718172-0.0628216657389996i</v>
      </c>
      <c r="U1995" t="str">
        <f t="shared" si="1034"/>
        <v>0.0000333333333333334-0.00060653329481174i</v>
      </c>
      <c r="V1995" t="str">
        <f t="shared" si="1035"/>
        <v>6.66666666666667E-06-0.0060653329481174i</v>
      </c>
      <c r="W1995" t="str">
        <f t="shared" si="1036"/>
        <v>0.0000276025133312534-0.000551526083030013i</v>
      </c>
      <c r="X1995" t="str">
        <f t="shared" si="1037"/>
        <v>0.0000326520868196432-0.00055097247132116i</v>
      </c>
      <c r="Y1995" t="str">
        <f t="shared" si="1038"/>
        <v>0.009+1.16930078566612i</v>
      </c>
      <c r="Z1995" t="str">
        <f t="shared" si="1039"/>
        <v>-0.00565411576179367-0.000378949110725363i</v>
      </c>
      <c r="AA1995" t="str">
        <f t="shared" si="1040"/>
        <v>0.0793464462589537-10.2667680932982i</v>
      </c>
      <c r="AB1995" t="str">
        <f t="shared" si="1041"/>
        <v>0.874336313434714-0.296294146599432i</v>
      </c>
      <c r="AC1995" t="str">
        <f t="shared" si="1042"/>
        <v>0.896765647550236-0.965130181502471i</v>
      </c>
      <c r="AD1995" t="str">
        <f t="shared" si="1043"/>
        <v>0.616499877111519+0.33309537726993i</v>
      </c>
      <c r="AE1995" t="str">
        <f t="shared" si="1044"/>
        <v>-0.00335953547531693-0.00211698190299622i</v>
      </c>
      <c r="AF1995" t="str">
        <f t="shared" si="1045"/>
        <v>-14.6379723134607-1.80664571401773i</v>
      </c>
      <c r="AG1995" t="str">
        <f t="shared" si="1046"/>
        <v>1.01255680283801-0.0228169734269049i</v>
      </c>
      <c r="AH1995" t="str">
        <f t="shared" si="1047"/>
        <v>0.0439427160381018+0.037588461732911i</v>
      </c>
      <c r="AI1995">
        <f t="shared" si="1048"/>
        <v>-24.757525958869739</v>
      </c>
      <c r="AJ1995">
        <f t="shared" si="1049"/>
        <v>40.543576061747096</v>
      </c>
      <c r="AK1995"/>
      <c r="AL1995"/>
      <c r="AM1995"/>
      <c r="AN1995"/>
    </row>
    <row r="1996" spans="1:40" x14ac:dyDescent="0.25">
      <c r="A1996"/>
      <c r="B1996">
        <f t="shared" si="1015"/>
        <v>186200</v>
      </c>
      <c r="C1996" s="237" t="str">
        <f t="shared" si="1018"/>
        <v>-2.20436431790877E-06+0.0131526448560499i</v>
      </c>
      <c r="D1996" s="208" t="str">
        <f t="shared" si="1019"/>
        <v>-5.9570228571324+0.100836943896383i</v>
      </c>
      <c r="E1996" t="str">
        <f t="shared" si="1020"/>
        <v>2870</v>
      </c>
      <c r="F1996" t="str">
        <f t="shared" si="1021"/>
        <v>0.777000777000777</v>
      </c>
      <c r="G1996" t="str">
        <f t="shared" si="1016"/>
        <v>0.777000777000777</v>
      </c>
      <c r="H1996" t="str">
        <f t="shared" si="1022"/>
        <v>8.68141005039336+1.90662175006625i</v>
      </c>
      <c r="I1996" t="str">
        <f t="shared" si="1023"/>
        <v>731.205690123024i</v>
      </c>
      <c r="J1996" t="str">
        <f t="shared" si="1017"/>
        <v>-722.718160052755+159.964406416834i</v>
      </c>
      <c r="K1996" t="str">
        <f t="shared" si="1024"/>
        <v>0.213478221107073-0.964493230874159i</v>
      </c>
      <c r="L1996" t="str">
        <f t="shared" si="1025"/>
        <v>0.015913754923151-0.0610343438977896i</v>
      </c>
      <c r="M1996" t="str">
        <f t="shared" si="1026"/>
        <v>0.229391976030224-1.02552757477195i</v>
      </c>
      <c r="N1996" t="str">
        <f t="shared" si="1027"/>
        <v>-1.90775938484185i</v>
      </c>
      <c r="O1996" t="str">
        <f t="shared" si="1028"/>
        <v>-0.330622467469413-0.943763097394911i</v>
      </c>
      <c r="P1996" t="str">
        <f t="shared" si="1029"/>
        <v>1.33062246746941+0.943763097394911i</v>
      </c>
      <c r="Q1996" t="str">
        <f t="shared" si="1030"/>
        <v>-1.33062246746941+0.963996287446939i</v>
      </c>
      <c r="R1996" t="str">
        <f t="shared" si="1031"/>
        <v>-0.318822758714488-0.940241942200657i</v>
      </c>
      <c r="S1996" t="str">
        <f t="shared" si="1032"/>
        <v>0.197138123374922i</v>
      </c>
      <c r="T1996" t="str">
        <f t="shared" si="1033"/>
        <v>0.185357532003829-0.0628521203421897i</v>
      </c>
      <c r="U1996" t="str">
        <f t="shared" si="1034"/>
        <v>0.0000333333333333334-0.000606207551903679i</v>
      </c>
      <c r="V1996" t="str">
        <f t="shared" si="1035"/>
        <v>6.66666666666667E-06-0.00606207551903679i</v>
      </c>
      <c r="W1996" t="str">
        <f t="shared" si="1036"/>
        <v>0.0000276025124794122-0.000551230024134091i</v>
      </c>
      <c r="X1996" t="str">
        <f t="shared" si="1037"/>
        <v>0.000032646653042521-0.000550676759509575i</v>
      </c>
      <c r="Y1996" t="str">
        <f t="shared" si="1038"/>
        <v>0.009+1.16992910419684i</v>
      </c>
      <c r="Z1996" t="str">
        <f t="shared" si="1039"/>
        <v>-0.00564804413463502-0.000378642715711402i</v>
      </c>
      <c r="AA1996" t="str">
        <f t="shared" si="1040"/>
        <v>0.0792611192185166-10.2612497210274i</v>
      </c>
      <c r="AB1996" t="str">
        <f t="shared" si="1041"/>
        <v>0.874226289844412-0.296437783679985i</v>
      </c>
      <c r="AC1996" t="str">
        <f t="shared" si="1042"/>
        <v>0.896535374756874-0.964543615794391i</v>
      </c>
      <c r="AD1996" t="str">
        <f t="shared" si="1043"/>
        <v>0.616855768946605+0.333000256910514i</v>
      </c>
      <c r="AE1996" t="str">
        <f t="shared" si="1044"/>
        <v>-0.00335794048610545-0.00211436809143157i</v>
      </c>
      <c r="AF1996" t="str">
        <f t="shared" si="1045"/>
        <v>-14.6384329075258-1.80578480616987i</v>
      </c>
      <c r="AG1996" t="str">
        <f t="shared" si="1046"/>
        <v>1.01254652712852-0.0228180079525161i</v>
      </c>
      <c r="AH1996" t="str">
        <f t="shared" si="1047"/>
        <v>0.0439290100800586+0.0375460532833311i</v>
      </c>
      <c r="AI1996">
        <f t="shared" si="1048"/>
        <v>-24.763232282516327</v>
      </c>
      <c r="AJ1996">
        <f t="shared" si="1049"/>
        <v>40.520457260332634</v>
      </c>
      <c r="AK1996"/>
      <c r="AL1996"/>
      <c r="AM1996"/>
      <c r="AN1996"/>
    </row>
    <row r="1997" spans="1:40" x14ac:dyDescent="0.25">
      <c r="A1997"/>
      <c r="B1997">
        <f t="shared" si="1015"/>
        <v>186300</v>
      </c>
      <c r="C1997" s="237" t="str">
        <f t="shared" si="1018"/>
        <v>-2.20199848576789E-06+0.0131455849289873i</v>
      </c>
      <c r="D1997" s="208" t="str">
        <f t="shared" si="1019"/>
        <v>-5.95702283899435+0.100782817788903i</v>
      </c>
      <c r="E1997" t="str">
        <f t="shared" si="1020"/>
        <v>2870</v>
      </c>
      <c r="F1997" t="str">
        <f t="shared" si="1021"/>
        <v>0.777000777000777</v>
      </c>
      <c r="G1997" t="str">
        <f t="shared" si="1016"/>
        <v>0.777000777000777</v>
      </c>
      <c r="H1997" t="str">
        <f t="shared" si="1022"/>
        <v>8.68186997382111+1.90570747687161i</v>
      </c>
      <c r="I1997" t="str">
        <f t="shared" si="1023"/>
        <v>731.598389204723i</v>
      </c>
      <c r="J1997" t="str">
        <f t="shared" si="1017"/>
        <v>-723.495724498489+160.050316409539i</v>
      </c>
      <c r="K1997" t="str">
        <f t="shared" si="1024"/>
        <v>0.213259191185274-0.964022542996706i</v>
      </c>
      <c r="L1997" t="str">
        <f t="shared" si="1025"/>
        <v>0.0158977615971278-0.0610057503476748i</v>
      </c>
      <c r="M1997" t="str">
        <f t="shared" si="1026"/>
        <v>0.229156952782402-1.02502829334438i</v>
      </c>
      <c r="N1997" t="str">
        <f t="shared" si="1027"/>
        <v>-1.9087839602365i</v>
      </c>
      <c r="O1997" t="str">
        <f t="shared" si="1028"/>
        <v>-0.331589250211968-0.943423854449242i</v>
      </c>
      <c r="P1997" t="str">
        <f t="shared" si="1029"/>
        <v>1.33158925021197+0.943423854449242i</v>
      </c>
      <c r="Q1997" t="str">
        <f t="shared" si="1030"/>
        <v>-1.33158925021197+0.965360105787258i</v>
      </c>
      <c r="R1997" t="str">
        <f t="shared" si="1031"/>
        <v>-0.318805995668946-0.93961891323068i</v>
      </c>
      <c r="S1997" t="str">
        <f t="shared" si="1032"/>
        <v>0.19724399776986i</v>
      </c>
      <c r="T1997" t="str">
        <f t="shared" si="1033"/>
        <v>0.185334190825791-0.0628825690987436i</v>
      </c>
      <c r="U1997" t="str">
        <f t="shared" si="1034"/>
        <v>0.0000333333333333332-0.000605882158692778i</v>
      </c>
      <c r="V1997" t="str">
        <f t="shared" si="1035"/>
        <v>6.66666666666667E-06-0.00605882158692781i</v>
      </c>
      <c r="W1997" t="str">
        <f t="shared" si="1036"/>
        <v>0.0000276025116271133-0.000550934283144671i</v>
      </c>
      <c r="X1997" t="str">
        <f t="shared" si="1037"/>
        <v>0.0000326412280102849-0.000550381365151576i</v>
      </c>
      <c r="Y1997" t="str">
        <f t="shared" si="1038"/>
        <v>0.009+1.17055742272756i</v>
      </c>
      <c r="Z1997" t="str">
        <f t="shared" si="1039"/>
        <v>-0.00564198228535117-0.000378336815312099i</v>
      </c>
      <c r="AA1997" t="str">
        <f t="shared" si="1040"/>
        <v>0.079175929807378-10.2557372802301i</v>
      </c>
      <c r="AB1997" t="str">
        <f t="shared" si="1041"/>
        <v>0.8741162027535-0.296581393185273i</v>
      </c>
      <c r="AC1997" t="str">
        <f t="shared" si="1042"/>
        <v>0.896305486106317-0.963957527807387i</v>
      </c>
      <c r="AD1997" t="str">
        <f t="shared" si="1043"/>
        <v>0.617211598488125+0.33290477192504i</v>
      </c>
      <c r="AE1997" t="str">
        <f t="shared" si="1044"/>
        <v>-0.00335634677377097-0.00211175669645564i</v>
      </c>
      <c r="AF1997" t="str">
        <f t="shared" si="1045"/>
        <v>-14.6388928128155-1.80492465908271i</v>
      </c>
      <c r="AG1997" t="str">
        <f t="shared" si="1046"/>
        <v>1.01253624890027-0.0228190390790932i</v>
      </c>
      <c r="AH1997" t="str">
        <f t="shared" si="1047"/>
        <v>0.0439153077015956+0.0375036826053669i</v>
      </c>
      <c r="AI1997">
        <f t="shared" si="1048"/>
        <v>-24.76893684178922</v>
      </c>
      <c r="AJ1997">
        <f t="shared" si="1049"/>
        <v>40.497334246843309</v>
      </c>
      <c r="AK1997"/>
      <c r="AL1997"/>
      <c r="AM1997"/>
      <c r="AN1997"/>
    </row>
    <row r="1998" spans="1:40" x14ac:dyDescent="0.25">
      <c r="A1998"/>
      <c r="B1998">
        <f t="shared" si="1015"/>
        <v>186400</v>
      </c>
      <c r="C1998" s="237" t="str">
        <f t="shared" si="1018"/>
        <v>-2.19963646027515E-06+0.013138532576953i</v>
      </c>
      <c r="D1998" s="208" t="str">
        <f t="shared" si="1019"/>
        <v>-5.95702282088549+0.10072874975664i</v>
      </c>
      <c r="E1998" t="str">
        <f t="shared" si="1020"/>
        <v>2870</v>
      </c>
      <c r="F1998" t="str">
        <f t="shared" si="1021"/>
        <v>0.777000777000777</v>
      </c>
      <c r="G1998" t="str">
        <f t="shared" si="1016"/>
        <v>0.777000777000777</v>
      </c>
      <c r="H1998" t="str">
        <f t="shared" si="1022"/>
        <v>8.68232920978974+1.90479402160764i</v>
      </c>
      <c r="I1998" t="str">
        <f t="shared" si="1023"/>
        <v>731.991088286422i</v>
      </c>
      <c r="J1998" t="str">
        <f t="shared" si="1017"/>
        <v>-724.27370642849+160.136226402244i</v>
      </c>
      <c r="K1998" t="str">
        <f t="shared" si="1024"/>
        <v>0.213040493015374-0.963552288961866i</v>
      </c>
      <c r="L1998" t="str">
        <f t="shared" si="1025"/>
        <v>0.01588179182425-0.0609771813428079i</v>
      </c>
      <c r="M1998" t="str">
        <f t="shared" si="1026"/>
        <v>0.228922284839624-1.02452947030467i</v>
      </c>
      <c r="N1998" t="str">
        <f t="shared" si="1027"/>
        <v>-1.90980853563116i</v>
      </c>
      <c r="O1998" t="str">
        <f t="shared" si="1028"/>
        <v>-0.332555684867177-0.943083621139993i</v>
      </c>
      <c r="P1998" t="str">
        <f t="shared" si="1029"/>
        <v>1.33255568486718+0.943083621139993i</v>
      </c>
      <c r="Q1998" t="str">
        <f t="shared" si="1030"/>
        <v>-1.33255568486718+0.966724914491167i</v>
      </c>
      <c r="R1998" t="str">
        <f t="shared" si="1031"/>
        <v>-0.318789220960233-0.938996484517041i</v>
      </c>
      <c r="S1998" t="str">
        <f t="shared" si="1032"/>
        <v>0.197349872164799i</v>
      </c>
      <c r="T1998" t="str">
        <f t="shared" si="1033"/>
        <v>0.185310836182634-0.0629130120040178i</v>
      </c>
      <c r="U1998" t="str">
        <f t="shared" si="1034"/>
        <v>0.0000333333333333333-0.000605557114616227i</v>
      </c>
      <c r="V1998" t="str">
        <f t="shared" si="1035"/>
        <v>6.66666666666667E-06-0.00605557114616226i</v>
      </c>
      <c r="W1998" t="str">
        <f t="shared" si="1036"/>
        <v>0.0000276025107743571-0.000550638859550105i</v>
      </c>
      <c r="X1998" t="str">
        <f t="shared" si="1037"/>
        <v>0.0000326358117041761-0.000550086287736416i</v>
      </c>
      <c r="Y1998" t="str">
        <f t="shared" si="1038"/>
        <v>0.009+1.17118574125827i</v>
      </c>
      <c r="Z1998" t="str">
        <f t="shared" si="1039"/>
        <v>-0.00563593019295644-0.000378031408375663i</v>
      </c>
      <c r="AA1998" t="str">
        <f t="shared" si="1040"/>
        <v>0.0790908777295714-10.2502307613444i</v>
      </c>
      <c r="AB1998" t="str">
        <f t="shared" si="1041"/>
        <v>0.874006052155264-0.296724975093395i</v>
      </c>
      <c r="AC1998" t="str">
        <f t="shared" si="1042"/>
        <v>0.89607598086444-0.963371916925069i</v>
      </c>
      <c r="AD1998" t="str">
        <f t="shared" si="1043"/>
        <v>0.617567365375574+0.332808922331723i</v>
      </c>
      <c r="AE1998" t="str">
        <f t="shared" si="1044"/>
        <v>-0.00335475433507572-0.00210914771475443i</v>
      </c>
      <c r="AF1998" t="str">
        <f t="shared" si="1045"/>
        <v>-14.6393520306752-1.804065271851i</v>
      </c>
      <c r="AG1998" t="str">
        <f t="shared" si="1046"/>
        <v>1.01252596815792-0.0228200667986899i</v>
      </c>
      <c r="AH1998" t="str">
        <f t="shared" si="1047"/>
        <v>0.0439016088859147+0.0374613496470014i</v>
      </c>
      <c r="AI1998">
        <f t="shared" si="1048"/>
        <v>-24.774639639769678</v>
      </c>
      <c r="AJ1998">
        <f t="shared" si="1049"/>
        <v>40.474207024814966</v>
      </c>
      <c r="AK1998"/>
      <c r="AL1998"/>
      <c r="AM1998"/>
      <c r="AN1998"/>
    </row>
    <row r="1999" spans="1:40" x14ac:dyDescent="0.25">
      <c r="A1999"/>
      <c r="B1999">
        <f t="shared" si="1015"/>
        <v>186500</v>
      </c>
      <c r="C1999" s="237" t="str">
        <f t="shared" si="1018"/>
        <v>-2.19727823326837E-06+0.0131314877877621i</v>
      </c>
      <c r="D1999" s="208" t="str">
        <f t="shared" si="1019"/>
        <v>-5.95702280280575+0.100674739706176i</v>
      </c>
      <c r="E1999" t="str">
        <f t="shared" si="1020"/>
        <v>2870</v>
      </c>
      <c r="F1999" t="str">
        <f t="shared" si="1021"/>
        <v>0.777000777000777</v>
      </c>
      <c r="G1999" t="str">
        <f t="shared" si="1016"/>
        <v>0.777000777000777</v>
      </c>
      <c r="H1999" t="str">
        <f t="shared" si="1022"/>
        <v>8.68278775964152+1.90388138327679i</v>
      </c>
      <c r="I1999" t="str">
        <f t="shared" si="1023"/>
        <v>732.38378736812i</v>
      </c>
      <c r="J1999" t="str">
        <f t="shared" si="1017"/>
        <v>-725.052105842757+160.222136394949i</v>
      </c>
      <c r="K1999" t="str">
        <f t="shared" si="1024"/>
        <v>0.212822125938473-0.963082468213093i</v>
      </c>
      <c r="L1999" t="str">
        <f t="shared" si="1025"/>
        <v>0.0158658455594094-0.0609486368554484i</v>
      </c>
      <c r="M1999" t="str">
        <f t="shared" si="1026"/>
        <v>0.228687971497882-1.02403110506854i</v>
      </c>
      <c r="N1999" t="str">
        <f t="shared" si="1027"/>
        <v>-1.91083311102581i</v>
      </c>
      <c r="O1999" t="str">
        <f t="shared" si="1028"/>
        <v>-0.333521770420501-0.942742397824334i</v>
      </c>
      <c r="P1999" t="str">
        <f t="shared" si="1029"/>
        <v>1.3335217704205+0.942742397824334i</v>
      </c>
      <c r="Q1999" t="str">
        <f t="shared" si="1030"/>
        <v>-1.3335217704205+0.968090713201476i</v>
      </c>
      <c r="R1999" t="str">
        <f t="shared" si="1031"/>
        <v>-0.318772434583581-0.938374655086986i</v>
      </c>
      <c r="S1999" t="str">
        <f t="shared" si="1032"/>
        <v>0.197455746559735i</v>
      </c>
      <c r="T1999" t="str">
        <f t="shared" si="1033"/>
        <v>0.185287468072935-0.0629434490533653i</v>
      </c>
      <c r="U1999" t="str">
        <f t="shared" si="1034"/>
        <v>0.0000333333333333334-0.000605232419112412i</v>
      </c>
      <c r="V1999" t="str">
        <f t="shared" si="1035"/>
        <v>6.66666666666667E-06-0.00605232419112412i</v>
      </c>
      <c r="W1999" t="str">
        <f t="shared" si="1036"/>
        <v>0.0000276025099211432-0.000550343752839838i</v>
      </c>
      <c r="X1999" t="str">
        <f t="shared" si="1037"/>
        <v>0.0000326304041054854-0.000549791526754441i</v>
      </c>
      <c r="Y1999" t="str">
        <f t="shared" si="1038"/>
        <v>0.009+1.17181405978899i</v>
      </c>
      <c r="Z1999" t="str">
        <f t="shared" si="1039"/>
        <v>-0.0056298878365211-0.0003777264937537i</v>
      </c>
      <c r="AA1999" t="str">
        <f t="shared" si="1040"/>
        <v>0.0790059626899176-10.2447301548285i</v>
      </c>
      <c r="AB1999" t="str">
        <f t="shared" si="1041"/>
        <v>0.873895838042992-0.296868529382435i</v>
      </c>
      <c r="AC1999" t="str">
        <f t="shared" si="1042"/>
        <v>0.895846858298926-0.962786782531991i</v>
      </c>
      <c r="AD1999" t="str">
        <f t="shared" si="1043"/>
        <v>0.617923069248389+0.332712708149117i</v>
      </c>
      <c r="AE1999" t="str">
        <f t="shared" si="1044"/>
        <v>-0.00335316316679083-0.00210654114302143i</v>
      </c>
      <c r="AF1999" t="str">
        <f t="shared" si="1045"/>
        <v>-14.6398105624473-1.80320664357061i</v>
      </c>
      <c r="AG1999" t="str">
        <f t="shared" si="1046"/>
        <v>1.01251568490611-0.0228210911033737i</v>
      </c>
      <c r="AH1999" t="str">
        <f t="shared" si="1047"/>
        <v>0.0438879136162668+0.0374190543563337i</v>
      </c>
      <c r="AI1999">
        <f t="shared" si="1048"/>
        <v>-24.780340679534937</v>
      </c>
      <c r="AJ1999">
        <f t="shared" si="1049"/>
        <v>40.451075597774576</v>
      </c>
      <c r="AK1999"/>
      <c r="AL1999"/>
      <c r="AM1999"/>
      <c r="AN1999"/>
    </row>
    <row r="2000" spans="1:40" x14ac:dyDescent="0.25">
      <c r="A2000"/>
      <c r="B2000">
        <f t="shared" si="1015"/>
        <v>186600</v>
      </c>
      <c r="C2000" s="237" t="str">
        <f t="shared" si="1018"/>
        <v>-2.19492379660715E-06+0.0131244505492556i</v>
      </c>
      <c r="D2000" s="208" t="str">
        <f t="shared" si="1019"/>
        <v>-5.95702278475507+0.100620787544293i</v>
      </c>
      <c r="E2000" t="str">
        <f t="shared" si="1020"/>
        <v>2870</v>
      </c>
      <c r="F2000" t="str">
        <f t="shared" si="1021"/>
        <v>0.777000777000777</v>
      </c>
      <c r="G2000" t="str">
        <f t="shared" si="1016"/>
        <v>0.777000777000777</v>
      </c>
      <c r="H2000" t="str">
        <f t="shared" si="1022"/>
        <v>8.68324562471551+1.90296956088294i</v>
      </c>
      <c r="I2000" t="str">
        <f t="shared" si="1023"/>
        <v>732.776486449819i</v>
      </c>
      <c r="J2000" t="str">
        <f t="shared" si="1017"/>
        <v>-725.830922741289+160.308046387654i</v>
      </c>
      <c r="K2000" t="str">
        <f t="shared" si="1024"/>
        <v>0.212604089297276-0.96261308019469i</v>
      </c>
      <c r="L2000" t="str">
        <f t="shared" si="1025"/>
        <v>0.0158499227576028-0.0609201168578879i</v>
      </c>
      <c r="M2000" t="str">
        <f t="shared" si="1026"/>
        <v>0.228454012054879-1.02353319705258i</v>
      </c>
      <c r="N2000" t="str">
        <f t="shared" si="1027"/>
        <v>-1.91185768642046i</v>
      </c>
      <c r="O2000" t="str">
        <f t="shared" si="1028"/>
        <v>-0.334487505857796-0.942400184860461i</v>
      </c>
      <c r="P2000" t="str">
        <f t="shared" si="1029"/>
        <v>1.3344875058578+0.942400184860461i</v>
      </c>
      <c r="Q2000" t="str">
        <f t="shared" si="1030"/>
        <v>-1.3344875058578+0.969457501559999i</v>
      </c>
      <c r="R2000" t="str">
        <f t="shared" si="1031"/>
        <v>-0.31875563653423-0.937753423969824i</v>
      </c>
      <c r="S2000" t="str">
        <f t="shared" si="1032"/>
        <v>0.197561620954674i</v>
      </c>
      <c r="T2000" t="str">
        <f t="shared" si="1033"/>
        <v>0.185264086495274-0.0629738802421414i</v>
      </c>
      <c r="U2000" t="str">
        <f t="shared" si="1034"/>
        <v>0.0000333333333333334-0.000604908071620927i</v>
      </c>
      <c r="V2000" t="str">
        <f t="shared" si="1035"/>
        <v>6.66666666666667E-06-0.00604908071620927i</v>
      </c>
      <c r="W2000" t="str">
        <f t="shared" si="1036"/>
        <v>0.0000276025090674719-0.000550048962504407i</v>
      </c>
      <c r="X2000" t="str">
        <f t="shared" si="1037"/>
        <v>0.0000326250051955542-0.00054949708169708i</v>
      </c>
      <c r="Y2000" t="str">
        <f t="shared" si="1038"/>
        <v>0.009+1.17244237831971i</v>
      </c>
      <c r="Z2000" t="str">
        <f t="shared" si="1039"/>
        <v>-0.00562385519517181-0.00037742207030126i</v>
      </c>
      <c r="AA2000" t="str">
        <f t="shared" si="1040"/>
        <v>0.078921184394041-10.2392354511618i</v>
      </c>
      <c r="AB2000" t="str">
        <f t="shared" si="1041"/>
        <v>0.873785560409985-0.297012056030484i</v>
      </c>
      <c r="AC2000" t="str">
        <f t="shared" si="1042"/>
        <v>0.895618117679241-0.962202124013645i</v>
      </c>
      <c r="AD2000" t="str">
        <f t="shared" si="1043"/>
        <v>0.618278709745975+0.332616129396121i</v>
      </c>
      <c r="AE2000" t="str">
        <f t="shared" si="1044"/>
        <v>-0.00335157326569674-0.00210393697795783i</v>
      </c>
      <c r="AF2000" t="str">
        <f t="shared" si="1045"/>
        <v>-14.6402684094706-1.80234877333865i</v>
      </c>
      <c r="AG2000" t="str">
        <f t="shared" si="1046"/>
        <v>1.01250539914952-0.0228221119852296i</v>
      </c>
      <c r="AH2000" t="str">
        <f t="shared" si="1047"/>
        <v>0.0438742218759525+0.0373767966815804i</v>
      </c>
      <c r="AI2000">
        <f t="shared" si="1048"/>
        <v>-24.786039964157961</v>
      </c>
      <c r="AJ2000">
        <f t="shared" si="1049"/>
        <v>40.427939969241045</v>
      </c>
      <c r="AK2000"/>
      <c r="AL2000"/>
      <c r="AM2000"/>
      <c r="AN2000"/>
    </row>
    <row r="2001" spans="1:40" x14ac:dyDescent="0.25">
      <c r="A2001"/>
      <c r="B2001">
        <f t="shared" si="1015"/>
        <v>186700</v>
      </c>
      <c r="C2001" s="237" t="str">
        <f t="shared" si="1018"/>
        <v>-2.19257314217304E-06+0.0131174208493008i</v>
      </c>
      <c r="D2001" s="208" t="str">
        <f t="shared" si="1019"/>
        <v>-5.95702276673338+0.100566893177973i</v>
      </c>
      <c r="E2001" t="str">
        <f t="shared" si="1020"/>
        <v>2870</v>
      </c>
      <c r="F2001" t="str">
        <f t="shared" si="1021"/>
        <v>0.777000777000777</v>
      </c>
      <c r="G2001" t="str">
        <f t="shared" si="1016"/>
        <v>0.777000777000777</v>
      </c>
      <c r="H2001" t="str">
        <f t="shared" si="1022"/>
        <v>8.68370280634757+1.90205855343131i</v>
      </c>
      <c r="I2001" t="str">
        <f t="shared" si="1023"/>
        <v>733.169185531518i</v>
      </c>
      <c r="J2001" t="str">
        <f t="shared" si="1017"/>
        <v>-726.610157124088+160.393956380359i</v>
      </c>
      <c r="K2001" t="str">
        <f t="shared" si="1024"/>
        <v>0.212386382436087-0.962144124351804i</v>
      </c>
      <c r="L2001" t="str">
        <f t="shared" si="1025"/>
        <v>0.0158340233739314-0.0608916213224499i</v>
      </c>
      <c r="M2001" t="str">
        <f t="shared" si="1026"/>
        <v>0.228220405810018-1.02303574567425i</v>
      </c>
      <c r="N2001" t="str">
        <f t="shared" si="1027"/>
        <v>-1.91288226181511i</v>
      </c>
      <c r="O2001" t="str">
        <f t="shared" si="1028"/>
        <v>-0.335452890165277-0.942056982607614i</v>
      </c>
      <c r="P2001" t="str">
        <f t="shared" si="1029"/>
        <v>1.33545289016528+0.942056982607614i</v>
      </c>
      <c r="Q2001" t="str">
        <f t="shared" si="1030"/>
        <v>-1.33545289016528+0.970825279207496i</v>
      </c>
      <c r="R2001" t="str">
        <f t="shared" si="1031"/>
        <v>-0.318738826807394-0.937132790196951i</v>
      </c>
      <c r="S2001" t="str">
        <f t="shared" si="1032"/>
        <v>0.197667495349612i</v>
      </c>
      <c r="T2001" t="str">
        <f t="shared" si="1033"/>
        <v>0.185240691448225-0.0630043055656913i</v>
      </c>
      <c r="U2001" t="str">
        <f t="shared" si="1034"/>
        <v>0.0000333333333333334-0.000604584071582566i</v>
      </c>
      <c r="V2001" t="str">
        <f t="shared" si="1035"/>
        <v>6.66666666666667E-06-0.00604584071582566i</v>
      </c>
      <c r="W2001" t="str">
        <f t="shared" si="1036"/>
        <v>0.0000276025082133429-0.000549754488035445i</v>
      </c>
      <c r="X2001" t="str">
        <f t="shared" si="1037"/>
        <v>0.0000326196149557736-0.000549202952056864i</v>
      </c>
      <c r="Y2001" t="str">
        <f t="shared" si="1038"/>
        <v>0.009+1.17307069685043i</v>
      </c>
      <c r="Z2001" t="str">
        <f t="shared" si="1039"/>
        <v>-0.00561783224809097-0.00037711813687677i</v>
      </c>
      <c r="AA2001" t="str">
        <f t="shared" si="1040"/>
        <v>0.0788365425483485-10.2337466408436i</v>
      </c>
      <c r="AB2001" t="str">
        <f t="shared" si="1041"/>
        <v>0.87367521924952-0.297155555015591i</v>
      </c>
      <c r="AC2001" t="str">
        <f t="shared" si="1042"/>
        <v>0.895389758276661-0.961617940756406i</v>
      </c>
      <c r="AD2001" t="str">
        <f t="shared" si="1043"/>
        <v>0.618634286507683+0.332519186091964i</v>
      </c>
      <c r="AE2001" t="str">
        <f t="shared" si="1044"/>
        <v>-0.00334998462858282-0.00210133521627226i</v>
      </c>
      <c r="AF2001" t="str">
        <f t="shared" si="1045"/>
        <v>-14.6407255730809-1.80149166025334i</v>
      </c>
      <c r="AG2001" t="str">
        <f t="shared" si="1046"/>
        <v>1.0124951108928-0.0228231294363562i</v>
      </c>
      <c r="AH2001" t="str">
        <f t="shared" si="1047"/>
        <v>0.043860533648323+0.0373345765710736i</v>
      </c>
      <c r="AI2001">
        <f t="shared" si="1048"/>
        <v>-24.791737496707526</v>
      </c>
      <c r="AJ2001">
        <f t="shared" si="1049"/>
        <v>40.404800142723239</v>
      </c>
      <c r="AK2001"/>
      <c r="AL2001"/>
      <c r="AM2001"/>
      <c r="AN2001"/>
    </row>
    <row r="2002" spans="1:40" x14ac:dyDescent="0.25">
      <c r="A2002"/>
      <c r="B2002">
        <f t="shared" si="1015"/>
        <v>186800</v>
      </c>
      <c r="C2002" s="237" t="str">
        <f t="shared" si="1018"/>
        <v>-2.19022626186918E-06+0.0131103986757907i</v>
      </c>
      <c r="D2002" s="208" t="str">
        <f t="shared" si="1019"/>
        <v>-5.95702274874063+0.100513056514395i</v>
      </c>
      <c r="E2002" t="str">
        <f t="shared" si="1020"/>
        <v>2870</v>
      </c>
      <c r="F2002" t="str">
        <f t="shared" si="1021"/>
        <v>0.777000777000777</v>
      </c>
      <c r="G2002" t="str">
        <f t="shared" si="1016"/>
        <v>0.777000777000777</v>
      </c>
      <c r="H2002" t="str">
        <f t="shared" si="1022"/>
        <v>8.68415930587041+1.90114835992852i</v>
      </c>
      <c r="I2002" t="str">
        <f t="shared" si="1023"/>
        <v>733.561884613217i</v>
      </c>
      <c r="J2002" t="str">
        <f t="shared" si="1017"/>
        <v>-727.389808991153+160.479866373064i</v>
      </c>
      <c r="K2002" t="str">
        <f t="shared" si="1024"/>
        <v>0.212169004700813-0.961675600130428i</v>
      </c>
      <c r="L2002" t="str">
        <f t="shared" si="1025"/>
        <v>0.0158181473636013-0.0608631502214905i</v>
      </c>
      <c r="M2002" t="str">
        <f t="shared" si="1026"/>
        <v>0.227987152064414-1.02253875035192i</v>
      </c>
      <c r="N2002" t="str">
        <f t="shared" si="1027"/>
        <v>-1.91390683720976i</v>
      </c>
      <c r="O2002" t="str">
        <f t="shared" si="1028"/>
        <v>-0.336417922329528-0.941712791426072i</v>
      </c>
      <c r="P2002" t="str">
        <f t="shared" si="1029"/>
        <v>1.33641792232953+0.941712791426072i</v>
      </c>
      <c r="Q2002" t="str">
        <f t="shared" si="1030"/>
        <v>-1.33641792232953+0.972194045783688i</v>
      </c>
      <c r="R2002" t="str">
        <f t="shared" si="1031"/>
        <v>-0.318722005398299-0.936512752801834i</v>
      </c>
      <c r="S2002" t="str">
        <f t="shared" si="1032"/>
        <v>0.197773369744551i</v>
      </c>
      <c r="T2002" t="str">
        <f t="shared" si="1033"/>
        <v>0.185217282930364-0.0630347250193626i</v>
      </c>
      <c r="U2002" t="str">
        <f t="shared" si="1034"/>
        <v>0.0000333333333333333-0.000604260418439318i</v>
      </c>
      <c r="V2002" t="str">
        <f t="shared" si="1035"/>
        <v>6.66666666666667E-06-0.00604260418439318i</v>
      </c>
      <c r="W2002" t="str">
        <f t="shared" si="1036"/>
        <v>0.0000276025073587564-0.000549460328925667i</v>
      </c>
      <c r="X2002" t="str">
        <f t="shared" si="1037"/>
        <v>0.0000326142333675844-0.000548909137327397i</v>
      </c>
      <c r="Y2002" t="str">
        <f t="shared" si="1038"/>
        <v>0.009+1.17369901538115i</v>
      </c>
      <c r="Z2002" t="str">
        <f t="shared" si="1039"/>
        <v>-0.00561181897451672-0.000376814692342056i</v>
      </c>
      <c r="AA2002" t="str">
        <f t="shared" si="1040"/>
        <v>0.0787520368600382-10.2282637143938i</v>
      </c>
      <c r="AB2002" t="str">
        <f t="shared" si="1041"/>
        <v>0.873564814554878-0.297299026315811i</v>
      </c>
      <c r="AC2002" t="str">
        <f t="shared" si="1042"/>
        <v>0.895161779364233-0.961034232147617i</v>
      </c>
      <c r="AD2002" t="str">
        <f t="shared" si="1043"/>
        <v>0.618989799172811+0.33242187825622i</v>
      </c>
      <c r="AE2002" t="str">
        <f t="shared" si="1044"/>
        <v>-0.00334839725224737-0.00209873585468091i</v>
      </c>
      <c r="AF2002" t="str">
        <f t="shared" si="1045"/>
        <v>-14.641182054611-1.80063530341412i</v>
      </c>
      <c r="AG2002" t="str">
        <f t="shared" si="1046"/>
        <v>1.01248482014064-0.0228241434488677i</v>
      </c>
      <c r="AH2002" t="str">
        <f t="shared" si="1047"/>
        <v>0.0438468489167763+0.0372923939732616i</v>
      </c>
      <c r="AI2002">
        <f t="shared" si="1048"/>
        <v>-24.797433280248498</v>
      </c>
      <c r="AJ2002">
        <f t="shared" si="1049"/>
        <v>40.381656121723189</v>
      </c>
      <c r="AK2002"/>
      <c r="AL2002"/>
      <c r="AM2002"/>
      <c r="AN2002"/>
    </row>
    <row r="2003" spans="1:40" x14ac:dyDescent="0.25">
      <c r="A2003"/>
      <c r="B2003">
        <f t="shared" si="1015"/>
        <v>186900</v>
      </c>
      <c r="C2003" s="237" t="str">
        <f t="shared" si="1018"/>
        <v>-0.0000021878831476204+0.0131033840166444i</v>
      </c>
      <c r="D2003" s="208" t="str">
        <f t="shared" si="1019"/>
        <v>-5.95702273077676+0.10045927746094i</v>
      </c>
      <c r="E2003" t="str">
        <f t="shared" si="1020"/>
        <v>2870</v>
      </c>
      <c r="F2003" t="str">
        <f t="shared" si="1021"/>
        <v>0.777000777000777</v>
      </c>
      <c r="G2003" t="str">
        <f t="shared" si="1016"/>
        <v>0.777000777000777</v>
      </c>
      <c r="H2003" t="str">
        <f t="shared" si="1022"/>
        <v>8.68461512461353+1.90023897938256i</v>
      </c>
      <c r="I2003" t="str">
        <f t="shared" si="1023"/>
        <v>733.954583694915i</v>
      </c>
      <c r="J2003" t="str">
        <f t="shared" si="1017"/>
        <v>-728.169878342485+160.565776365769i</v>
      </c>
      <c r="K2003" t="str">
        <f t="shared" si="1024"/>
        <v>0.21195195543895-0.961207506977401i</v>
      </c>
      <c r="L2003" t="str">
        <f t="shared" si="1025"/>
        <v>0.0158022946819225-0.0608347035273972i</v>
      </c>
      <c r="M2003" t="str">
        <f t="shared" si="1026"/>
        <v>0.227754250120873-1.0220422105048i</v>
      </c>
      <c r="N2003" t="str">
        <f t="shared" si="1027"/>
        <v>-1.91493141260442i</v>
      </c>
      <c r="O2003" t="str">
        <f t="shared" si="1028"/>
        <v>-0.33738260133751-0.941367611677146i</v>
      </c>
      <c r="P2003" t="str">
        <f t="shared" si="1029"/>
        <v>1.33738260133751+0.941367611677146i</v>
      </c>
      <c r="Q2003" t="str">
        <f t="shared" si="1030"/>
        <v>-1.33738260133751+0.973563800927274i</v>
      </c>
      <c r="R2003" t="str">
        <f t="shared" si="1031"/>
        <v>-0.318705172302162-0.935893310819996i</v>
      </c>
      <c r="S2003" t="str">
        <f t="shared" si="1032"/>
        <v>0.197879244139489i</v>
      </c>
      <c r="T2003" t="str">
        <f t="shared" si="1033"/>
        <v>0.185193860940265-0.0630651385984974i</v>
      </c>
      <c r="U2003" t="str">
        <f t="shared" si="1034"/>
        <v>0.0000333333333333333-0.000603937111634375i</v>
      </c>
      <c r="V2003" t="str">
        <f t="shared" si="1035"/>
        <v>6.66666666666667E-06-0.00603937111634375i</v>
      </c>
      <c r="W2003" t="str">
        <f t="shared" si="1036"/>
        <v>0.0000276025065037123-0.000549166484668887i</v>
      </c>
      <c r="X2003" t="str">
        <f t="shared" si="1037"/>
        <v>0.0000326088604124776-0.000548615637003383i</v>
      </c>
      <c r="Y2003" t="str">
        <f t="shared" si="1038"/>
        <v>0.009+1.17432733391186i</v>
      </c>
      <c r="Z2003" t="str">
        <f t="shared" si="1039"/>
        <v>-0.00560581535374294-0.000376511735562323i</v>
      </c>
      <c r="AA2003" t="str">
        <f t="shared" si="1040"/>
        <v>0.0786676670370939-10.2227866623527i</v>
      </c>
      <c r="AB2003" t="str">
        <f t="shared" si="1041"/>
        <v>0.873454346319335-0.297442469909176i</v>
      </c>
      <c r="AC2003" t="str">
        <f t="shared" si="1042"/>
        <v>0.894934180216796-0.960450997575503i</v>
      </c>
      <c r="AD2003" t="str">
        <f t="shared" si="1043"/>
        <v>0.61934524738062+0.332324205908797i</v>
      </c>
      <c r="AE2003" t="str">
        <f t="shared" si="1044"/>
        <v>-0.0033468111334979-0.00209613888990751i</v>
      </c>
      <c r="AF2003" t="str">
        <f t="shared" si="1045"/>
        <v>-14.6416378553903-1.79977970192162i</v>
      </c>
      <c r="AG2003" t="str">
        <f t="shared" si="1046"/>
        <v>1.0124745268977-0.0228251540148939i</v>
      </c>
      <c r="AH2003" t="str">
        <f t="shared" si="1047"/>
        <v>0.043833167664764+0.0372502488367097i</v>
      </c>
      <c r="AI2003">
        <f t="shared" si="1048"/>
        <v>-24.803127317840978</v>
      </c>
      <c r="AJ2003">
        <f t="shared" si="1049"/>
        <v>40.358507909732381</v>
      </c>
      <c r="AK2003"/>
      <c r="AL2003"/>
      <c r="AM2003"/>
      <c r="AN2003"/>
    </row>
    <row r="2004" spans="1:40" x14ac:dyDescent="0.25">
      <c r="A2004"/>
      <c r="B2004">
        <f t="shared" si="1015"/>
        <v>187000</v>
      </c>
      <c r="C2004" s="237" t="str">
        <f t="shared" si="1018"/>
        <v>-2.18554379137312E-06+0.0130963768598066i</v>
      </c>
      <c r="D2004" s="208" t="str">
        <f t="shared" si="1019"/>
        <v>-5.95702271284169+0.100405555925184i</v>
      </c>
      <c r="E2004" t="str">
        <f t="shared" si="1020"/>
        <v>2870</v>
      </c>
      <c r="F2004" t="str">
        <f t="shared" si="1021"/>
        <v>0.777000777000777</v>
      </c>
      <c r="G2004" t="str">
        <f t="shared" si="1016"/>
        <v>0.777000777000777</v>
      </c>
      <c r="H2004" t="str">
        <f t="shared" si="1022"/>
        <v>8.68507026390326+1.89933041080276i</v>
      </c>
      <c r="I2004" t="str">
        <f t="shared" si="1023"/>
        <v>734.347282776614i</v>
      </c>
      <c r="J2004" t="str">
        <f t="shared" si="1017"/>
        <v>-728.950365178082+160.651686358474i</v>
      </c>
      <c r="K2004" t="str">
        <f t="shared" si="1024"/>
        <v>0.211735233999585-0.960739844340408i</v>
      </c>
      <c r="L2004" t="str">
        <f t="shared" si="1025"/>
        <v>0.0157864652843091-0.06080628121259i</v>
      </c>
      <c r="M2004" t="str">
        <f t="shared" si="1026"/>
        <v>0.227521699283894-1.021546125553i</v>
      </c>
      <c r="N2004" t="str">
        <f t="shared" si="1027"/>
        <v>-1.91595598799907i</v>
      </c>
      <c r="O2004" t="str">
        <f t="shared" si="1028"/>
        <v>-0.33834692617653-0.941021443723199i</v>
      </c>
      <c r="P2004" t="str">
        <f t="shared" si="1029"/>
        <v>1.33834692617653+0.941021443723199i</v>
      </c>
      <c r="Q2004" t="str">
        <f t="shared" si="1030"/>
        <v>-1.33834692617653+0.974934544275871i</v>
      </c>
      <c r="R2004" t="str">
        <f t="shared" si="1031"/>
        <v>-0.318688327514199-0.935274463289043i</v>
      </c>
      <c r="S2004" t="str">
        <f t="shared" si="1032"/>
        <v>0.197985118534427i</v>
      </c>
      <c r="T2004" t="str">
        <f t="shared" si="1033"/>
        <v>0.185170425476504-0.063095546298437i</v>
      </c>
      <c r="U2004" t="str">
        <f t="shared" si="1034"/>
        <v>0.0000333333333333334-0.000603614150612112i</v>
      </c>
      <c r="V2004" t="str">
        <f t="shared" si="1035"/>
        <v>6.66666666666667E-06-0.00603614150612112i</v>
      </c>
      <c r="W2004" t="str">
        <f t="shared" si="1036"/>
        <v>0.0000276025056482108-0.000548872954759989i</v>
      </c>
      <c r="X2004" t="str">
        <f t="shared" si="1037"/>
        <v>0.000032603496071993-0.000548322450580593i</v>
      </c>
      <c r="Y2004" t="str">
        <f t="shared" si="1038"/>
        <v>0.009+1.17495565244258i</v>
      </c>
      <c r="Z2004" t="str">
        <f t="shared" si="1039"/>
        <v>-0.00559982136511865-0.00037620926540613i</v>
      </c>
      <c r="AA2004" t="str">
        <f t="shared" si="1040"/>
        <v>0.0785834327882805-10.2173154752806i</v>
      </c>
      <c r="AB2004" t="str">
        <f t="shared" si="1041"/>
        <v>0.873343814536175-0.297585885773713i</v>
      </c>
      <c r="AC2004" t="str">
        <f t="shared" si="1042"/>
        <v>0.894706960110954-0.959868236429245i</v>
      </c>
      <c r="AD2004" t="str">
        <f t="shared" si="1043"/>
        <v>0.619700630770321+0.332226169069953i</v>
      </c>
      <c r="AE2004" t="str">
        <f t="shared" si="1044"/>
        <v>-0.00334522626915064-0.00209354431868326i</v>
      </c>
      <c r="AF2004" t="str">
        <f t="shared" si="1045"/>
        <v>-14.6420929767449-1.79892485487758i</v>
      </c>
      <c r="AG2004" t="str">
        <f t="shared" si="1046"/>
        <v>1.01246423116866-0.0228261611265789i</v>
      </c>
      <c r="AH2004" t="str">
        <f t="shared" si="1047"/>
        <v>0.043819489875782+0.0372081411100975i</v>
      </c>
      <c r="AI2004">
        <f t="shared" si="1048"/>
        <v>-24.808819612541587</v>
      </c>
      <c r="AJ2004">
        <f t="shared" si="1049"/>
        <v>40.335355510235956</v>
      </c>
      <c r="AK2004"/>
      <c r="AL2004"/>
      <c r="AM2004"/>
      <c r="AN2004"/>
    </row>
    <row r="2005" spans="1:40" x14ac:dyDescent="0.25">
      <c r="A2005"/>
      <c r="B2005">
        <f t="shared" si="1015"/>
        <v>187100</v>
      </c>
      <c r="C2005" s="237" t="str">
        <f t="shared" si="1018"/>
        <v>-2.18320818509525E-06+0.0130893771932481i</v>
      </c>
      <c r="D2005" s="208" t="str">
        <f t="shared" si="1019"/>
        <v>-5.95702269493538+0.100351891814902i</v>
      </c>
      <c r="E2005" t="str">
        <f t="shared" si="1020"/>
        <v>2870</v>
      </c>
      <c r="F2005" t="str">
        <f t="shared" si="1021"/>
        <v>0.777000777000777</v>
      </c>
      <c r="G2005" t="str">
        <f t="shared" si="1016"/>
        <v>0.777000777000777</v>
      </c>
      <c r="H2005" t="str">
        <f t="shared" si="1022"/>
        <v>8.68552472506279+1.8984226531999i</v>
      </c>
      <c r="I2005" t="str">
        <f t="shared" si="1023"/>
        <v>734.739981858313i</v>
      </c>
      <c r="J2005" t="str">
        <f t="shared" si="1017"/>
        <v>-729.731269497946+160.73759635118i</v>
      </c>
      <c r="K2005" t="str">
        <f t="shared" si="1024"/>
        <v>0.211518839733391-0.960272611667972i</v>
      </c>
      <c r="L2005" t="str">
        <f t="shared" si="1025"/>
        <v>0.0157706591262789-0.0607778832495213i</v>
      </c>
      <c r="M2005" t="str">
        <f t="shared" si="1026"/>
        <v>0.22728949885967-1.02105049491749i</v>
      </c>
      <c r="N2005" t="str">
        <f t="shared" si="1027"/>
        <v>-1.91698056339372i</v>
      </c>
      <c r="O2005" t="str">
        <f t="shared" si="1028"/>
        <v>-0.339310895834291-0.940674287927618i</v>
      </c>
      <c r="P2005" t="str">
        <f t="shared" si="1029"/>
        <v>1.33931089583429+0.940674287927618i</v>
      </c>
      <c r="Q2005" t="str">
        <f t="shared" si="1030"/>
        <v>-1.33931089583429+0.976306275466102i</v>
      </c>
      <c r="R2005" t="str">
        <f t="shared" si="1031"/>
        <v>-0.318671471029617-0.934656209248617i</v>
      </c>
      <c r="S2005" t="str">
        <f t="shared" si="1032"/>
        <v>0.198090992929366i</v>
      </c>
      <c r="T2005" t="str">
        <f t="shared" si="1033"/>
        <v>0.185146976537656-0.0631259481145185i</v>
      </c>
      <c r="U2005" t="str">
        <f t="shared" si="1034"/>
        <v>0.0000333333333333334-0.000603291534818092i</v>
      </c>
      <c r="V2005" t="str">
        <f t="shared" si="1035"/>
        <v>6.66666666666667E-06-0.00603291534818092i</v>
      </c>
      <c r="W2005" t="str">
        <f t="shared" si="1036"/>
        <v>0.0000276025047922518-0.00054857973869494i</v>
      </c>
      <c r="X2005" t="str">
        <f t="shared" si="1037"/>
        <v>0.00003259814032772-0.000548029577555879i</v>
      </c>
      <c r="Y2005" t="str">
        <f t="shared" si="1038"/>
        <v>0.009+1.1755839709733i</v>
      </c>
      <c r="Z2005" t="str">
        <f t="shared" si="1039"/>
        <v>-0.00559383698804822-0.000375907280745397i</v>
      </c>
      <c r="AA2005" t="str">
        <f t="shared" si="1040"/>
        <v>0.0784993338231443-10.2118501437583i</v>
      </c>
      <c r="AB2005" t="str">
        <f t="shared" si="1041"/>
        <v>0.873233219198676-0.297729273887431i</v>
      </c>
      <c r="AC2005" t="str">
        <f t="shared" si="1042"/>
        <v>0.894480118325097-0.959285948098929i</v>
      </c>
      <c r="AD2005" t="str">
        <f t="shared" si="1043"/>
        <v>0.620055948981079+0.332127767760279i</v>
      </c>
      <c r="AE2005" t="str">
        <f t="shared" si="1044"/>
        <v>-0.00334364265603088-0.00209095213774682i</v>
      </c>
      <c r="AF2005" t="str">
        <f t="shared" si="1045"/>
        <v>-14.6425474199982-1.798070761385i</v>
      </c>
      <c r="AG2005" t="str">
        <f t="shared" si="1046"/>
        <v>1.01245393295819-0.0228271647760827i</v>
      </c>
      <c r="AH2005" t="str">
        <f t="shared" si="1047"/>
        <v>0.0438058155333791+0.0371660707422214i</v>
      </c>
      <c r="AI2005">
        <f t="shared" si="1048"/>
        <v>-24.814510167402169</v>
      </c>
      <c r="AJ2005">
        <f t="shared" si="1049"/>
        <v>40.312198926709144</v>
      </c>
      <c r="AK2005"/>
      <c r="AL2005"/>
      <c r="AM2005"/>
      <c r="AN2005"/>
    </row>
    <row r="2006" spans="1:40" x14ac:dyDescent="0.25">
      <c r="A2006"/>
      <c r="B2006">
        <f t="shared" si="1015"/>
        <v>187200</v>
      </c>
      <c r="C2006" s="237" t="str">
        <f t="shared" si="1018"/>
        <v>-2.18087632077625E-06+0.0130823850049652i</v>
      </c>
      <c r="D2006" s="208" t="str">
        <f t="shared" si="1019"/>
        <v>-5.95702267705775+0.100298285038067i</v>
      </c>
      <c r="E2006" t="str">
        <f t="shared" si="1020"/>
        <v>2870</v>
      </c>
      <c r="F2006" t="str">
        <f t="shared" si="1021"/>
        <v>0.777000777000777</v>
      </c>
      <c r="G2006" t="str">
        <f t="shared" si="1016"/>
        <v>0.777000777000777</v>
      </c>
      <c r="H2006" t="str">
        <f t="shared" si="1022"/>
        <v>8.68597850941214+1.89751570558604i</v>
      </c>
      <c r="I2006" t="str">
        <f t="shared" si="1023"/>
        <v>735.132680940012i</v>
      </c>
      <c r="J2006" t="str">
        <f t="shared" si="1017"/>
        <v>-730.512591302076+160.823506343884i</v>
      </c>
      <c r="K2006" t="str">
        <f t="shared" si="1024"/>
        <v>0.211302771992613-0.959805808409459i</v>
      </c>
      <c r="L2006" t="str">
        <f t="shared" si="1025"/>
        <v>0.0157548761634528-0.0607495096106748i</v>
      </c>
      <c r="M2006" t="str">
        <f t="shared" si="1026"/>
        <v>0.227057648156066-1.02055531802013i</v>
      </c>
      <c r="N2006" t="str">
        <f t="shared" si="1027"/>
        <v>-1.91800513878837i</v>
      </c>
      <c r="O2006" t="str">
        <f t="shared" si="1028"/>
        <v>-0.340274509298863-0.940326144654831i</v>
      </c>
      <c r="P2006" t="str">
        <f t="shared" si="1029"/>
        <v>1.34027450929886+0.940326144654831i</v>
      </c>
      <c r="Q2006" t="str">
        <f t="shared" si="1030"/>
        <v>-1.34027450929886+0.977678994133539i</v>
      </c>
      <c r="R2006" t="str">
        <f t="shared" si="1031"/>
        <v>-0.318654602843622-0.934038547740416i</v>
      </c>
      <c r="S2006" t="str">
        <f t="shared" si="1032"/>
        <v>0.198196867324303i</v>
      </c>
      <c r="T2006" t="str">
        <f t="shared" si="1033"/>
        <v>0.185123514122292-0.0631563440420758i</v>
      </c>
      <c r="U2006" t="str">
        <f t="shared" si="1034"/>
        <v>0.0000333333333333333-0.000602969263699063i</v>
      </c>
      <c r="V2006" t="str">
        <f t="shared" si="1035"/>
        <v>6.66666666666667E-06-0.00602969263699063i</v>
      </c>
      <c r="W2006" t="str">
        <f t="shared" si="1036"/>
        <v>0.0000276025039358349-0.000548286835970784i</v>
      </c>
      <c r="X2006" t="str">
        <f t="shared" si="1037"/>
        <v>0.0000325927931612965-0.000547737017427164i</v>
      </c>
      <c r="Y2006" t="str">
        <f t="shared" si="1038"/>
        <v>0.009+1.17621228950402i</v>
      </c>
      <c r="Z2006" t="str">
        <f t="shared" si="1039"/>
        <v>-0.00558786220199089-0.00037560578045537i</v>
      </c>
      <c r="AA2006" t="str">
        <f t="shared" si="1040"/>
        <v>0.0784153698520082-10.2063906583866i</v>
      </c>
      <c r="AB2006" t="str">
        <f t="shared" si="1041"/>
        <v>0.8731225603001-0.297872634228322i</v>
      </c>
      <c r="AC2006" t="str">
        <f t="shared" si="1042"/>
        <v>0.894253654139365-0.958704131975554i</v>
      </c>
      <c r="AD2006" t="str">
        <f t="shared" si="1043"/>
        <v>0.620411201652009+0.332029002000706i</v>
      </c>
      <c r="AE2006" t="str">
        <f t="shared" si="1044"/>
        <v>-0.00334206029097272-0.00208836234384426i</v>
      </c>
      <c r="AF2006" t="str">
        <f t="shared" si="1045"/>
        <v>-14.6430011864699-1.79721742054797i</v>
      </c>
      <c r="AG2006" t="str">
        <f t="shared" si="1046"/>
        <v>1.01244363227098-0.0228281649555797i</v>
      </c>
      <c r="AH2006" t="str">
        <f t="shared" si="1047"/>
        <v>0.0437921446211494+0.0371240376819899i</v>
      </c>
      <c r="AI2006">
        <f t="shared" si="1048"/>
        <v>-24.820198985471137</v>
      </c>
      <c r="AJ2006">
        <f t="shared" si="1049"/>
        <v>40.289038162618816</v>
      </c>
      <c r="AK2006"/>
      <c r="AL2006"/>
      <c r="AM2006"/>
      <c r="AN2006"/>
    </row>
    <row r="2007" spans="1:40" x14ac:dyDescent="0.25">
      <c r="A2007"/>
      <c r="B2007">
        <f t="shared" si="1015"/>
        <v>187300</v>
      </c>
      <c r="C2007" s="237" t="str">
        <f t="shared" si="1018"/>
        <v>-2.17854819042684E-06+0.0130754002829799i</v>
      </c>
      <c r="D2007" s="208" t="str">
        <f t="shared" si="1019"/>
        <v>-5.95702265920875+0.100244735502846i</v>
      </c>
      <c r="E2007" t="str">
        <f t="shared" si="1020"/>
        <v>2870</v>
      </c>
      <c r="F2007" t="str">
        <f t="shared" si="1021"/>
        <v>0.777000777000777</v>
      </c>
      <c r="G2007" t="str">
        <f t="shared" si="1016"/>
        <v>0.777000777000777</v>
      </c>
      <c r="H2007" t="str">
        <f t="shared" si="1022"/>
        <v>8.6864316182682+1.89660956697465i</v>
      </c>
      <c r="I2007" t="str">
        <f t="shared" si="1023"/>
        <v>735.52538002171i</v>
      </c>
      <c r="J2007" t="str">
        <f t="shared" si="1017"/>
        <v>-731.294330590472+160.909416336589i</v>
      </c>
      <c r="K2007" t="str">
        <f t="shared" si="1024"/>
        <v>0.21108703013108-0.959339434015072i</v>
      </c>
      <c r="L2007" t="str">
        <f t="shared" si="1025"/>
        <v>0.0157391163515551-0.0607211602685669i</v>
      </c>
      <c r="M2007" t="str">
        <f t="shared" si="1026"/>
        <v>0.226826146482635-1.02006059428364i</v>
      </c>
      <c r="N2007" t="str">
        <f t="shared" si="1027"/>
        <v>-1.91902971418302i</v>
      </c>
      <c r="O2007" t="str">
        <f t="shared" si="1028"/>
        <v>-0.341237765558687-0.939977014270304i</v>
      </c>
      <c r="P2007" t="str">
        <f t="shared" si="1029"/>
        <v>1.34123776555869+0.939977014270304i</v>
      </c>
      <c r="Q2007" t="str">
        <f t="shared" si="1030"/>
        <v>-1.34123776555869+0.979052699912716i</v>
      </c>
      <c r="R2007" t="str">
        <f t="shared" si="1031"/>
        <v>-0.318637722951422-0.93342147780818i</v>
      </c>
      <c r="S2007" t="str">
        <f t="shared" si="1032"/>
        <v>0.198302741719241i</v>
      </c>
      <c r="T2007" t="str">
        <f t="shared" si="1033"/>
        <v>0.185100038228988-0.0631867340764429i</v>
      </c>
      <c r="U2007" t="str">
        <f t="shared" si="1034"/>
        <v>0.0000333333333333333-0.000602647336702961i</v>
      </c>
      <c r="V2007" t="str">
        <f t="shared" si="1035"/>
        <v>6.66666666666667E-06-0.00602647336702961i</v>
      </c>
      <c r="W2007" t="str">
        <f t="shared" si="1036"/>
        <v>0.0000276025030789608-0.000547994246085643i</v>
      </c>
      <c r="X2007" t="str">
        <f t="shared" si="1037"/>
        <v>0.0000325874545544111-0.000547444769693453i</v>
      </c>
      <c r="Y2007" t="str">
        <f t="shared" si="1038"/>
        <v>0.009+1.17684060803474i</v>
      </c>
      <c r="Z2007" t="str">
        <f t="shared" si="1039"/>
        <v>-0.00558189698646094-0.000375304763414646i</v>
      </c>
      <c r="AA2007" t="str">
        <f t="shared" si="1040"/>
        <v>0.0783315405859712-10.2009370097864i</v>
      </c>
      <c r="AB2007" t="str">
        <f t="shared" si="1041"/>
        <v>0.873011837833728-0.29801596677438i</v>
      </c>
      <c r="AC2007" t="str">
        <f t="shared" si="1042"/>
        <v>0.89402756683566-0.958122787451055i</v>
      </c>
      <c r="AD2007" t="str">
        <f t="shared" si="1043"/>
        <v>0.620766388422191+0.331929871812513i</v>
      </c>
      <c r="AE2007" t="str">
        <f t="shared" si="1044"/>
        <v>-0.00334047917081921-0.00208577493372918i</v>
      </c>
      <c r="AF2007" t="str">
        <f t="shared" si="1045"/>
        <v>-14.643454277477-1.7963648314718i</v>
      </c>
      <c r="AG2007" t="str">
        <f t="shared" si="1046"/>
        <v>1.0124333291117-0.0228291616572597i</v>
      </c>
      <c r="AH2007" t="str">
        <f t="shared" si="1047"/>
        <v>0.0437784771227389+0.0370820418784299i</v>
      </c>
      <c r="AI2007">
        <f t="shared" si="1048"/>
        <v>-24.82588606979202</v>
      </c>
      <c r="AJ2007">
        <f t="shared" si="1049"/>
        <v>40.265873221424108</v>
      </c>
      <c r="AK2007"/>
      <c r="AL2007"/>
      <c r="AM2007"/>
      <c r="AN2007"/>
    </row>
    <row r="2008" spans="1:40" x14ac:dyDescent="0.25">
      <c r="A2008"/>
      <c r="B2008">
        <f t="shared" si="1015"/>
        <v>187400</v>
      </c>
      <c r="C2008" s="237" t="str">
        <f t="shared" si="1018"/>
        <v>-2.17622378607909E-06+0.0130684230153398i</v>
      </c>
      <c r="D2008" s="208" t="str">
        <f t="shared" si="1019"/>
        <v>-5.95702264138832+0.100191243117605i</v>
      </c>
      <c r="E2008" t="str">
        <f t="shared" si="1020"/>
        <v>2870</v>
      </c>
      <c r="F2008" t="str">
        <f t="shared" si="1021"/>
        <v>0.777000777000777</v>
      </c>
      <c r="G2008" t="str">
        <f t="shared" si="1016"/>
        <v>0.777000777000777</v>
      </c>
      <c r="H2008" t="str">
        <f t="shared" si="1022"/>
        <v>8.68688405294474+1.89570423638057i</v>
      </c>
      <c r="I2008" t="str">
        <f t="shared" si="1023"/>
        <v>735.918079103409i</v>
      </c>
      <c r="J2008" t="str">
        <f t="shared" si="1017"/>
        <v>-732.076487363134+160.995326329295i</v>
      </c>
      <c r="K2008" t="str">
        <f t="shared" si="1024"/>
        <v>0.210871613504188-0.958873487935855i</v>
      </c>
      <c r="L2008" t="str">
        <f t="shared" si="1025"/>
        <v>0.0157233796464125-0.0606928351957454i</v>
      </c>
      <c r="M2008" t="str">
        <f t="shared" si="1026"/>
        <v>0.2265949931506-1.0195663231316i</v>
      </c>
      <c r="N2008" t="str">
        <f t="shared" si="1027"/>
        <v>-1.92005428957768i</v>
      </c>
      <c r="O2008" t="str">
        <f t="shared" si="1028"/>
        <v>-0.34220066360259-0.939626897140534i</v>
      </c>
      <c r="P2008" t="str">
        <f t="shared" si="1029"/>
        <v>1.34220066360259+0.939626897140534i</v>
      </c>
      <c r="Q2008" t="str">
        <f t="shared" si="1030"/>
        <v>-1.34220066360259+0.980427392437146i</v>
      </c>
      <c r="R2008" t="str">
        <f t="shared" si="1031"/>
        <v>-0.318620831348203-0.932804998497687i</v>
      </c>
      <c r="S2008" t="str">
        <f t="shared" si="1032"/>
        <v>0.198408616114179i</v>
      </c>
      <c r="T2008" t="str">
        <f t="shared" si="1033"/>
        <v>0.185076548856315-0.0632171182129462i</v>
      </c>
      <c r="U2008" t="str">
        <f t="shared" si="1034"/>
        <v>0.0000333333333333334-0.000602325753278894i</v>
      </c>
      <c r="V2008" t="str">
        <f t="shared" si="1035"/>
        <v>6.66666666666667E-06-0.00602325753278895i</v>
      </c>
      <c r="W2008" t="str">
        <f t="shared" si="1036"/>
        <v>0.0000276025022216292-0.000547701968538708i</v>
      </c>
      <c r="X2008" t="str">
        <f t="shared" si="1037"/>
        <v>0.0000325821244887996-0.000547152833854813i</v>
      </c>
      <c r="Y2008" t="str">
        <f t="shared" si="1038"/>
        <v>0.009+1.17746892656545i</v>
      </c>
      <c r="Z2008" t="str">
        <f t="shared" si="1039"/>
        <v>-0.00557594132102729-0.000375004228505128i</v>
      </c>
      <c r="AA2008" t="str">
        <f t="shared" si="1040"/>
        <v>0.078247845736908-10.195489188599i</v>
      </c>
      <c r="AB2008" t="str">
        <f t="shared" si="1041"/>
        <v>0.872901051792823-0.29815927150356i</v>
      </c>
      <c r="AC2008" t="str">
        <f t="shared" si="1042"/>
        <v>0.893801855697665-0.957541913918252i</v>
      </c>
      <c r="AD2008" t="str">
        <f t="shared" si="1043"/>
        <v>0.621121508930648+0.331830377217307i</v>
      </c>
      <c r="AE2008" t="str">
        <f t="shared" si="1044"/>
        <v>-0.00333889929242227-0.00208318990416253i</v>
      </c>
      <c r="AF2008" t="str">
        <f t="shared" si="1045"/>
        <v>-14.6439066943331-1.79551299326296i</v>
      </c>
      <c r="AG2008" t="str">
        <f t="shared" si="1046"/>
        <v>1.01242302348504-0.0228301548733279i</v>
      </c>
      <c r="AH2008" t="str">
        <f t="shared" si="1047"/>
        <v>0.0437648130218409+0.0370400832806806i</v>
      </c>
      <c r="AI2008">
        <f t="shared" si="1048"/>
        <v>-24.831571423404558</v>
      </c>
      <c r="AJ2008">
        <f t="shared" si="1049"/>
        <v>40.242704106574983</v>
      </c>
      <c r="AK2008"/>
      <c r="AL2008"/>
      <c r="AM2008"/>
      <c r="AN2008"/>
    </row>
    <row r="2009" spans="1:40" x14ac:dyDescent="0.25">
      <c r="A2009"/>
      <c r="B2009">
        <f t="shared" si="1015"/>
        <v>187500</v>
      </c>
      <c r="C2009" s="237" t="str">
        <f t="shared" si="1018"/>
        <v>-0.0000021739030997863+0.0130614531901178i</v>
      </c>
      <c r="D2009" s="208" t="str">
        <f t="shared" si="1019"/>
        <v>-5.95702262359639+0.100137807790903i</v>
      </c>
      <c r="E2009" t="str">
        <f t="shared" si="1020"/>
        <v>2870</v>
      </c>
      <c r="F2009" t="str">
        <f t="shared" si="1021"/>
        <v>0.777000777000777</v>
      </c>
      <c r="G2009" t="str">
        <f t="shared" si="1016"/>
        <v>0.777000777000777</v>
      </c>
      <c r="H2009" t="str">
        <f t="shared" si="1022"/>
        <v>8.68733581475235+1.89479971282001i</v>
      </c>
      <c r="I2009" t="str">
        <f t="shared" si="1023"/>
        <v>736.310778185108i</v>
      </c>
      <c r="J2009" t="str">
        <f t="shared" si="1017"/>
        <v>-732.859061620062+161.081236322i</v>
      </c>
      <c r="K2009" t="str">
        <f t="shared" si="1024"/>
        <v>0.210656521468896-0.95840796962369i</v>
      </c>
      <c r="L2009" t="str">
        <f t="shared" si="1025"/>
        <v>0.0157076660039547-0.0606645343647908i</v>
      </c>
      <c r="M2009" t="str">
        <f t="shared" si="1026"/>
        <v>0.226364187472851-1.01907250398848i</v>
      </c>
      <c r="N2009" t="str">
        <f t="shared" si="1027"/>
        <v>-1.92107886497233i</v>
      </c>
      <c r="O2009" t="str">
        <f t="shared" si="1028"/>
        <v>-0.343163202419746-0.939275793633065i</v>
      </c>
      <c r="P2009" t="str">
        <f t="shared" si="1029"/>
        <v>1.34316320241975+0.939275793633065i</v>
      </c>
      <c r="Q2009" t="str">
        <f t="shared" si="1030"/>
        <v>-1.34316320241975+0.981803071339265i</v>
      </c>
      <c r="R2009" t="str">
        <f t="shared" si="1031"/>
        <v>-0.31860392802917-0.932189108856759i</v>
      </c>
      <c r="S2009" t="str">
        <f t="shared" si="1032"/>
        <v>0.198514490509118i</v>
      </c>
      <c r="T2009" t="str">
        <f t="shared" si="1033"/>
        <v>0.185053046002848-0.0632474964469144i</v>
      </c>
      <c r="U2009" t="str">
        <f t="shared" si="1034"/>
        <v>0.0000333333333333334-0.000602004512877147i</v>
      </c>
      <c r="V2009" t="str">
        <f t="shared" si="1035"/>
        <v>6.66666666666667E-06-0.00602004512877147i</v>
      </c>
      <c r="W2009" t="str">
        <f t="shared" si="1036"/>
        <v>0.0000276025013638397-0.000547410002830237i</v>
      </c>
      <c r="X2009" t="str">
        <f t="shared" si="1037"/>
        <v>0.0000325768029462467-0.000546861209412376i</v>
      </c>
      <c r="Y2009" t="str">
        <f t="shared" si="1038"/>
        <v>0.009+1.17809724509617i</v>
      </c>
      <c r="Z2009" t="str">
        <f t="shared" si="1039"/>
        <v>-0.00556999518531318-0.000374704174612009i</v>
      </c>
      <c r="AA2009" t="str">
        <f t="shared" si="1040"/>
        <v>0.0781642850174578-10.1900471854852i</v>
      </c>
      <c r="AB2009" t="str">
        <f t="shared" si="1041"/>
        <v>0.872790202170663-0.298302548393833i</v>
      </c>
      <c r="AC2009" t="str">
        <f t="shared" si="1042"/>
        <v>0.893576520010779-0.95696151077092i</v>
      </c>
      <c r="AD2009" t="str">
        <f t="shared" si="1043"/>
        <v>0.62147656281637+0.331730518237054i</v>
      </c>
      <c r="AE2009" t="str">
        <f t="shared" si="1044"/>
        <v>-0.00333732065264253-0.00208060725191265i</v>
      </c>
      <c r="AF2009" t="str">
        <f t="shared" si="1045"/>
        <v>-14.6443584383487-1.79466190502911i</v>
      </c>
      <c r="AG2009" t="str">
        <f t="shared" si="1046"/>
        <v>1.0124127153957-0.0228311445960037i</v>
      </c>
      <c r="AH2009" t="str">
        <f t="shared" si="1047"/>
        <v>0.0437511523021954+0.0369981618379951i</v>
      </c>
      <c r="AI2009">
        <f t="shared" si="1048"/>
        <v>-24.837255049344591</v>
      </c>
      <c r="AJ2009">
        <f t="shared" si="1049"/>
        <v>40.219530821513928</v>
      </c>
      <c r="AK2009"/>
      <c r="AL2009"/>
      <c r="AM2009"/>
      <c r="AN2009"/>
    </row>
    <row r="2010" spans="1:40" x14ac:dyDescent="0.25">
      <c r="A2010"/>
      <c r="B2010">
        <f t="shared" si="1015"/>
        <v>187600</v>
      </c>
      <c r="C2010" s="237" t="str">
        <f t="shared" si="1018"/>
        <v>-2.17158612362302E-06+0.0130544907954126i</v>
      </c>
      <c r="D2010" s="208" t="str">
        <f t="shared" si="1019"/>
        <v>-5.95702260583291+0.100084429431497i</v>
      </c>
      <c r="E2010" t="str">
        <f t="shared" si="1020"/>
        <v>2870</v>
      </c>
      <c r="F2010" t="str">
        <f t="shared" si="1021"/>
        <v>0.777000777000777</v>
      </c>
      <c r="G2010" t="str">
        <f t="shared" si="1016"/>
        <v>0.777000777000777</v>
      </c>
      <c r="H2010" t="str">
        <f t="shared" si="1022"/>
        <v>8.6877869049986+1.89389599531053i</v>
      </c>
      <c r="I2010" t="str">
        <f t="shared" si="1023"/>
        <v>736.703477266806i</v>
      </c>
      <c r="J2010" t="str">
        <f t="shared" si="1017"/>
        <v>-733.642053361257+161.167146314704i</v>
      </c>
      <c r="K2010" t="str">
        <f t="shared" si="1024"/>
        <v>0.210441753383727-0.957942878531289i</v>
      </c>
      <c r="L2010" t="str">
        <f t="shared" si="1025"/>
        <v>0.0156919753802134-0.0606362577483153i</v>
      </c>
      <c r="M2010" t="str">
        <f t="shared" si="1026"/>
        <v>0.22613372876394-1.0185791362796i</v>
      </c>
      <c r="N2010" t="str">
        <f t="shared" si="1027"/>
        <v>-1.92210344036698i</v>
      </c>
      <c r="O2010" t="str">
        <f t="shared" si="1028"/>
        <v>-0.344125380999736-0.938923704116467i</v>
      </c>
      <c r="P2010" t="str">
        <f t="shared" si="1029"/>
        <v>1.34412538099974+0.938923704116467i</v>
      </c>
      <c r="Q2010" t="str">
        <f t="shared" si="1030"/>
        <v>-1.34412538099974+0.983179736250513i</v>
      </c>
      <c r="R2010" t="str">
        <f t="shared" si="1031"/>
        <v>-0.318587012989506-0.931573807935236i</v>
      </c>
      <c r="S2010" t="str">
        <f t="shared" si="1032"/>
        <v>0.198620364904056i</v>
      </c>
      <c r="T2010" t="str">
        <f t="shared" si="1033"/>
        <v>0.185029529667158-0.0632778687736689i</v>
      </c>
      <c r="U2010" t="str">
        <f t="shared" si="1034"/>
        <v>0.0000333333333333333-0.000601683614949171i</v>
      </c>
      <c r="V2010" t="str">
        <f t="shared" si="1035"/>
        <v>6.66666666666667E-06-0.00601683614949171i</v>
      </c>
      <c r="W2010" t="str">
        <f t="shared" si="1036"/>
        <v>0.0000276025005055929-0.00054711834846155i</v>
      </c>
      <c r="X2010" t="str">
        <f t="shared" si="1037"/>
        <v>0.0000325714899085864-0.000546569895868337i</v>
      </c>
      <c r="Y2010" t="str">
        <f t="shared" si="1038"/>
        <v>0.009+1.17872556362689i</v>
      </c>
      <c r="Z2010" t="str">
        <f t="shared" si="1039"/>
        <v>-0.00556405855899632-0.000374404600623797i</v>
      </c>
      <c r="AA2010" t="str">
        <f t="shared" si="1040"/>
        <v>0.0780808581410318-10.1846109911261i</v>
      </c>
      <c r="AB2010" t="str">
        <f t="shared" si="1041"/>
        <v>0.872679288960508-0.29844579742313i</v>
      </c>
      <c r="AC2010" t="str">
        <f t="shared" si="1042"/>
        <v>0.893351559062175-0.95638157740371i</v>
      </c>
      <c r="AD2010" t="str">
        <f t="shared" si="1043"/>
        <v>0.621831549718292+0.331630294894044i</v>
      </c>
      <c r="AE2010" t="str">
        <f t="shared" si="1044"/>
        <v>-0.00333574324834945-0.00207802697375523i</v>
      </c>
      <c r="AF2010" t="str">
        <f t="shared" si="1045"/>
        <v>-14.6448095108315-1.79381156587903i</v>
      </c>
      <c r="AG2010" t="str">
        <f t="shared" si="1046"/>
        <v>1.01240240484835-0.022832130817522i</v>
      </c>
      <c r="AH2010" t="str">
        <f t="shared" si="1047"/>
        <v>0.0437374949475938+0.0369562774997415i</v>
      </c>
      <c r="AI2010">
        <f t="shared" si="1048"/>
        <v>-24.842936950643377</v>
      </c>
      <c r="AJ2010">
        <f t="shared" si="1049"/>
        <v>40.196353369673972</v>
      </c>
      <c r="AK2010"/>
      <c r="AL2010"/>
      <c r="AM2010"/>
      <c r="AN2010"/>
    </row>
    <row r="2011" spans="1:40" x14ac:dyDescent="0.25">
      <c r="A2011"/>
      <c r="B2011">
        <f t="shared" si="1015"/>
        <v>187700</v>
      </c>
      <c r="C2011" s="237" t="str">
        <f t="shared" si="1018"/>
        <v>-2.16927284968481E-06+0.0130475358193479i</v>
      </c>
      <c r="D2011" s="208" t="str">
        <f t="shared" si="1019"/>
        <v>-5.95702258809781+0.100031107948334i</v>
      </c>
      <c r="E2011" t="str">
        <f t="shared" si="1020"/>
        <v>2870</v>
      </c>
      <c r="F2011" t="str">
        <f t="shared" si="1021"/>
        <v>0.777000777000777</v>
      </c>
      <c r="G2011" t="str">
        <f t="shared" si="1016"/>
        <v>0.777000777000777</v>
      </c>
      <c r="H2011" t="str">
        <f t="shared" si="1022"/>
        <v>8.68823732498785+1.89299308287104i</v>
      </c>
      <c r="I2011" t="str">
        <f t="shared" si="1023"/>
        <v>737.096176348505i</v>
      </c>
      <c r="J2011" t="str">
        <f t="shared" si="1017"/>
        <v>-734.425462586717+161.25305630741i</v>
      </c>
      <c r="K2011" t="str">
        <f t="shared" si="1024"/>
        <v>0.210227308608766-0.957478214112206i</v>
      </c>
      <c r="L2011" t="str">
        <f t="shared" si="1025"/>
        <v>0.0156763077313221-0.0606080053189628i</v>
      </c>
      <c r="M2011" t="str">
        <f t="shared" si="1026"/>
        <v>0.225903616340088-1.01808621943117i</v>
      </c>
      <c r="N2011" t="str">
        <f t="shared" si="1027"/>
        <v>-1.92312801576163i</v>
      </c>
      <c r="O2011" t="str">
        <f t="shared" si="1028"/>
        <v>-0.345087198332508-0.938570628960346i</v>
      </c>
      <c r="P2011" t="str">
        <f t="shared" si="1029"/>
        <v>1.34508719833251+0.938570628960346i</v>
      </c>
      <c r="Q2011" t="str">
        <f t="shared" si="1030"/>
        <v>-1.34508719833251+0.984557386801284i</v>
      </c>
      <c r="R2011" t="str">
        <f t="shared" si="1031"/>
        <v>-0.318570086224397-0.93095909478498i</v>
      </c>
      <c r="S2011" t="str">
        <f t="shared" si="1032"/>
        <v>0.198726239298995i</v>
      </c>
      <c r="T2011" t="str">
        <f t="shared" si="1033"/>
        <v>0.185005999847816-0.063308235188531i</v>
      </c>
      <c r="U2011" t="str">
        <f t="shared" si="1034"/>
        <v>0.0000333333333333333-0.000601363058947601i</v>
      </c>
      <c r="V2011" t="str">
        <f t="shared" si="1035"/>
        <v>6.66666666666667E-06-0.00601363058947601i</v>
      </c>
      <c r="W2011" t="str">
        <f t="shared" si="1036"/>
        <v>0.0000276024996468885-0.000546827004935043i</v>
      </c>
      <c r="X2011" t="str">
        <f t="shared" si="1037"/>
        <v>0.0000325661853577007-0.000546278892725962i</v>
      </c>
      <c r="Y2011" t="str">
        <f t="shared" si="1038"/>
        <v>0.009+1.17935388215761i</v>
      </c>
      <c r="Z2011" t="str">
        <f t="shared" si="1039"/>
        <v>-0.0055581314218086-0.00037410550543227i</v>
      </c>
      <c r="AA2011" t="str">
        <f t="shared" si="1040"/>
        <v>0.0779975648218048-10.1791805962225i</v>
      </c>
      <c r="AB2011" t="str">
        <f t="shared" si="1041"/>
        <v>0.872568312155617-0.298589018569386i</v>
      </c>
      <c r="AC2011" t="str">
        <f t="shared" si="1042"/>
        <v>0.893126972140751-0.955802113212211i</v>
      </c>
      <c r="AD2011" t="str">
        <f t="shared" si="1043"/>
        <v>0.622186469275305+0.331529707210916i</v>
      </c>
      <c r="AE2011" t="str">
        <f t="shared" si="1044"/>
        <v>-0.00333416707642127-0.00207544906647335i</v>
      </c>
      <c r="AF2011" t="str">
        <f t="shared" si="1045"/>
        <v>-14.6452599130857-1.79296197492271i</v>
      </c>
      <c r="AG2011" t="str">
        <f t="shared" si="1046"/>
        <v>1.0123920918477-0.022833113530132i</v>
      </c>
      <c r="AH2011" t="str">
        <f t="shared" si="1047"/>
        <v>0.0437238409418727+0.0369144302154003i</v>
      </c>
      <c r="AI2011">
        <f t="shared" si="1048"/>
        <v>-24.848617130328496</v>
      </c>
      <c r="AJ2011">
        <f t="shared" si="1049"/>
        <v>40.173171754480784</v>
      </c>
      <c r="AK2011"/>
      <c r="AL2011"/>
      <c r="AM2011"/>
      <c r="AN2011"/>
    </row>
    <row r="2012" spans="1:40" x14ac:dyDescent="0.25">
      <c r="A2012"/>
      <c r="B2012">
        <f t="shared" si="1015"/>
        <v>187800</v>
      </c>
      <c r="C2012" s="237" t="str">
        <f t="shared" si="1018"/>
        <v>-2.16696327008831E-06+0.0130405882500728i</v>
      </c>
      <c r="D2012" s="208" t="str">
        <f t="shared" si="1019"/>
        <v>-5.95702257039103+0.0999778432505582i</v>
      </c>
      <c r="E2012" t="str">
        <f t="shared" si="1020"/>
        <v>2870</v>
      </c>
      <c r="F2012" t="str">
        <f t="shared" si="1021"/>
        <v>0.777000777000777</v>
      </c>
      <c r="G2012" t="str">
        <f t="shared" si="1016"/>
        <v>0.777000777000777</v>
      </c>
      <c r="H2012" t="str">
        <f t="shared" si="1022"/>
        <v>8.68868707602141+1.89209097452184i</v>
      </c>
      <c r="I2012" t="str">
        <f t="shared" si="1023"/>
        <v>737.488875430204i</v>
      </c>
      <c r="J2012" t="str">
        <f t="shared" si="1017"/>
        <v>-735.209289296444+161.338966300115i</v>
      </c>
      <c r="K2012" t="str">
        <f t="shared" si="1024"/>
        <v>0.210013186505642-0.957013975820821i</v>
      </c>
      <c r="L2012" t="str">
        <f t="shared" si="1025"/>
        <v>0.0156606630135164-0.0605797770494096i</v>
      </c>
      <c r="M2012" t="str">
        <f t="shared" si="1026"/>
        <v>0.225673849519158-1.01759375287023i</v>
      </c>
      <c r="N2012" t="str">
        <f t="shared" si="1027"/>
        <v>-1.92415259115628i</v>
      </c>
      <c r="O2012" t="str">
        <f t="shared" si="1028"/>
        <v>-0.34604865340839-0.938216568535346i</v>
      </c>
      <c r="P2012" t="str">
        <f t="shared" si="1029"/>
        <v>1.34604865340839+0.938216568535346i</v>
      </c>
      <c r="Q2012" t="str">
        <f t="shared" si="1030"/>
        <v>-1.34604865340839+0.985936022620934i</v>
      </c>
      <c r="R2012" t="str">
        <f t="shared" si="1031"/>
        <v>-0.318553147729029-0.930344968459874i</v>
      </c>
      <c r="S2012" t="str">
        <f t="shared" si="1032"/>
        <v>0.198832113693933i</v>
      </c>
      <c r="T2012" t="str">
        <f t="shared" si="1033"/>
        <v>0.184982456543392-0.0633385956868185i</v>
      </c>
      <c r="U2012" t="str">
        <f t="shared" si="1034"/>
        <v>0.0000333333333333333-0.000601042844326224i</v>
      </c>
      <c r="V2012" t="str">
        <f t="shared" si="1035"/>
        <v>6.66666666666667E-06-0.00601042844326224i</v>
      </c>
      <c r="W2012" t="str">
        <f t="shared" si="1036"/>
        <v>0.0000276024987877266-0.000546535971754156i</v>
      </c>
      <c r="X2012" t="str">
        <f t="shared" si="1037"/>
        <v>0.0000325608892755196-0.000545988199489559i</v>
      </c>
      <c r="Y2012" t="str">
        <f t="shared" si="1038"/>
        <v>0.009+1.17998220068833i</v>
      </c>
      <c r="Z2012" t="str">
        <f t="shared" si="1039"/>
        <v>-0.00555221375353573-0.000373806887932476i</v>
      </c>
      <c r="AA2012" t="str">
        <f t="shared" si="1040"/>
        <v>0.0779144047747147-10.1737559914952i</v>
      </c>
      <c r="AB2012" t="str">
        <f t="shared" si="1041"/>
        <v>0.872457271749248-0.298732211810517i</v>
      </c>
      <c r="AC2012" t="str">
        <f t="shared" si="1042"/>
        <v>0.892902758537147-0.955223117592891i</v>
      </c>
      <c r="AD2012" t="str">
        <f t="shared" si="1043"/>
        <v>0.62254132112627+0.331428755210643i</v>
      </c>
      <c r="AE2012" t="str">
        <f t="shared" si="1044"/>
        <v>-0.00333259213374496-0.00207287352685735i</v>
      </c>
      <c r="AF2012" t="str">
        <f t="shared" si="1045"/>
        <v>-14.6457096464124-1.79211313127128i</v>
      </c>
      <c r="AG2012" t="str">
        <f t="shared" si="1046"/>
        <v>1.01238177639843-0.0228340927260988i</v>
      </c>
      <c r="AH2012" t="str">
        <f t="shared" si="1047"/>
        <v>0.0437101902689184+0.0368726199345651i</v>
      </c>
      <c r="AI2012">
        <f t="shared" si="1048"/>
        <v>-24.854295591423252</v>
      </c>
      <c r="AJ2012">
        <f t="shared" si="1049"/>
        <v>40.149985979350561</v>
      </c>
      <c r="AK2012"/>
      <c r="AL2012"/>
      <c r="AM2012"/>
      <c r="AN2012"/>
    </row>
    <row r="2013" spans="1:40" x14ac:dyDescent="0.25">
      <c r="A2013"/>
      <c r="B2013">
        <f t="shared" si="1015"/>
        <v>187900</v>
      </c>
      <c r="C2013" s="237" t="str">
        <f t="shared" si="1018"/>
        <v>-0.0000021646573769711+0.0130336480757617i</v>
      </c>
      <c r="D2013" s="208" t="str">
        <f t="shared" si="1019"/>
        <v>-5.95702255271252+0.0999246352475064i</v>
      </c>
      <c r="E2013" t="str">
        <f t="shared" si="1020"/>
        <v>2870</v>
      </c>
      <c r="F2013" t="str">
        <f t="shared" si="1021"/>
        <v>0.777000777000777</v>
      </c>
      <c r="G2013" t="str">
        <f t="shared" si="1016"/>
        <v>0.777000777000777</v>
      </c>
      <c r="H2013" t="str">
        <f t="shared" si="1022"/>
        <v>8.68913615939753+1.89118966928456i</v>
      </c>
      <c r="I2013" t="str">
        <f t="shared" si="1023"/>
        <v>737.881574511903i</v>
      </c>
      <c r="J2013" t="str">
        <f t="shared" si="1017"/>
        <v>-735.993533490437+161.42487629282i</v>
      </c>
      <c r="K2013" t="str">
        <f t="shared" si="1024"/>
        <v>0.209799386437537-0.956550163112352i</v>
      </c>
      <c r="L2013" t="str">
        <f t="shared" si="1025"/>
        <v>0.015645041183133-0.060551572912364i</v>
      </c>
      <c r="M2013" t="str">
        <f t="shared" si="1026"/>
        <v>0.22544442762067-1.01710173602472i</v>
      </c>
      <c r="N2013" t="str">
        <f t="shared" si="1027"/>
        <v>-1.92517716655093i</v>
      </c>
      <c r="O2013" t="str">
        <f t="shared" si="1028"/>
        <v>-0.34700974521809-0.937861523213143i</v>
      </c>
      <c r="P2013" t="str">
        <f t="shared" si="1029"/>
        <v>1.34700974521809+0.937861523213143i</v>
      </c>
      <c r="Q2013" t="str">
        <f t="shared" si="1030"/>
        <v>-1.34700974521809+0.987315643337787i</v>
      </c>
      <c r="R2013" t="str">
        <f t="shared" si="1031"/>
        <v>-0.31853619749858-0.929731428015809i</v>
      </c>
      <c r="S2013" t="str">
        <f t="shared" si="1032"/>
        <v>0.19893798808887i</v>
      </c>
      <c r="T2013" t="str">
        <f t="shared" si="1033"/>
        <v>0.184958899752457-0.0633689502638465i</v>
      </c>
      <c r="U2013" t="str">
        <f t="shared" si="1034"/>
        <v>0.0000333333333333334-0.000600722970539994i</v>
      </c>
      <c r="V2013" t="str">
        <f t="shared" si="1035"/>
        <v>6.66666666666667E-06-0.00600722970539994i</v>
      </c>
      <c r="W2013" t="str">
        <f t="shared" si="1036"/>
        <v>0.0000276024979281072-0.000546245248423395i</v>
      </c>
      <c r="X2013" t="str">
        <f t="shared" si="1037"/>
        <v>0.000032555601644021-0.000545697815664497i</v>
      </c>
      <c r="Y2013" t="str">
        <f t="shared" si="1038"/>
        <v>0.009+1.18061051921904i</v>
      </c>
      <c r="Z2013" t="str">
        <f t="shared" si="1039"/>
        <v>-0.00554630553401737-0.000373508747022722i</v>
      </c>
      <c r="AA2013" t="str">
        <f t="shared" si="1040"/>
        <v>0.0778313777154621-10.1683371676847i</v>
      </c>
      <c r="AB2013" t="str">
        <f t="shared" si="1041"/>
        <v>0.872346167734661-0.298875377124428i</v>
      </c>
      <c r="AC2013" t="str">
        <f t="shared" si="1042"/>
        <v>0.892678917543727-0.954644589943164i</v>
      </c>
      <c r="AD2013" t="str">
        <f t="shared" si="1043"/>
        <v>0.622896104909988+0.33132743891655i</v>
      </c>
      <c r="AE2013" t="str">
        <f t="shared" si="1044"/>
        <v>-0.00333101841721615-0.00207030035170492i</v>
      </c>
      <c r="AF2013" t="str">
        <f t="shared" si="1045"/>
        <v>-14.64615871211-1.79126503403705i</v>
      </c>
      <c r="AG2013" t="str">
        <f t="shared" si="1046"/>
        <v>1.01237145850526-0.0228350683977015i</v>
      </c>
      <c r="AH2013" t="str">
        <f t="shared" si="1047"/>
        <v>0.0436965429126634+0.0368308466069425i</v>
      </c>
      <c r="AI2013">
        <f t="shared" si="1048"/>
        <v>-24.859972336947038</v>
      </c>
      <c r="AJ2013">
        <f t="shared" si="1049"/>
        <v>40.126796047692274</v>
      </c>
      <c r="AK2013"/>
      <c r="AL2013"/>
      <c r="AM2013"/>
      <c r="AN2013"/>
    </row>
    <row r="2014" spans="1:40" x14ac:dyDescent="0.25">
      <c r="A2014"/>
      <c r="B2014">
        <f t="shared" si="1015"/>
        <v>188000</v>
      </c>
      <c r="C2014" s="237" t="str">
        <f t="shared" si="1018"/>
        <v>-2.16235516249175E-06+0.0130267152846142i</v>
      </c>
      <c r="D2014" s="208" t="str">
        <f t="shared" si="1019"/>
        <v>-5.9570225350622+0.0998714838487089i</v>
      </c>
      <c r="E2014" t="str">
        <f t="shared" si="1020"/>
        <v>2870</v>
      </c>
      <c r="F2014" t="str">
        <f t="shared" si="1021"/>
        <v>0.777000777000777</v>
      </c>
      <c r="G2014" t="str">
        <f t="shared" si="1016"/>
        <v>0.777000777000777</v>
      </c>
      <c r="H2014" t="str">
        <f t="shared" si="1022"/>
        <v>8.68958457641132+1.89028916618221i</v>
      </c>
      <c r="I2014" t="str">
        <f t="shared" si="1023"/>
        <v>738.274273593601i</v>
      </c>
      <c r="J2014" t="str">
        <f t="shared" si="1017"/>
        <v>-736.778195168696+161.510786285525i</v>
      </c>
      <c r="K2014" t="str">
        <f t="shared" si="1024"/>
        <v>0.209585907769175-0.956086775442843i</v>
      </c>
      <c r="L2014" t="str">
        <f t="shared" si="1025"/>
        <v>0.0156294421966099-0.0605233928805657i</v>
      </c>
      <c r="M2014" t="str">
        <f t="shared" si="1026"/>
        <v>0.225215349965785-1.01661016832341i</v>
      </c>
      <c r="N2014" t="str">
        <f t="shared" si="1027"/>
        <v>-1.92620174194559i</v>
      </c>
      <c r="O2014" t="str">
        <f t="shared" si="1028"/>
        <v>-0.347970472752706-0.937505493366443i</v>
      </c>
      <c r="P2014" t="str">
        <f t="shared" si="1029"/>
        <v>1.34797047275271+0.937505493366443i</v>
      </c>
      <c r="Q2014" t="str">
        <f t="shared" si="1030"/>
        <v>-1.34797047275271+0.988696248579147i</v>
      </c>
      <c r="R2014" t="str">
        <f t="shared" si="1031"/>
        <v>-0.318519235528225-0.92911847251068i</v>
      </c>
      <c r="S2014" t="str">
        <f t="shared" si="1032"/>
        <v>0.199043862483808i</v>
      </c>
      <c r="T2014" t="str">
        <f t="shared" si="1033"/>
        <v>0.184935329473582-0.0633992989149277i</v>
      </c>
      <c r="U2014" t="str">
        <f t="shared" si="1034"/>
        <v>0.0000333333333333334-0.000600403437045027i</v>
      </c>
      <c r="V2014" t="str">
        <f t="shared" si="1035"/>
        <v>6.66666666666667E-06-0.00600403437045027i</v>
      </c>
      <c r="W2014" t="str">
        <f t="shared" si="1036"/>
        <v>0.0000276024970680303-0.000545954834448318i</v>
      </c>
      <c r="X2014" t="str">
        <f t="shared" si="1037"/>
        <v>0.0000325503224452315-0.000545407740757203i</v>
      </c>
      <c r="Y2014" t="str">
        <f t="shared" si="1038"/>
        <v>0.009+1.18123883774976i</v>
      </c>
      <c r="Z2014" t="str">
        <f t="shared" si="1039"/>
        <v>-0.00554040674314676-0.000373211081604568i</v>
      </c>
      <c r="AA2014" t="str">
        <f t="shared" si="1040"/>
        <v>0.0777484833605031-10.1629241155514i</v>
      </c>
      <c r="AB2014" t="str">
        <f t="shared" si="1041"/>
        <v>0.872235000105114-0.29901851448901i</v>
      </c>
      <c r="AC2014" t="str">
        <f t="shared" si="1042"/>
        <v>0.892455448454591-0.954066529661321i</v>
      </c>
      <c r="AD2014" t="str">
        <f t="shared" si="1043"/>
        <v>0.623250820265231+0.331225758352297i</v>
      </c>
      <c r="AE2014" t="str">
        <f t="shared" si="1044"/>
        <v>-0.00332944592373929-0.00206772953782109i</v>
      </c>
      <c r="AF2014" t="str">
        <f t="shared" si="1045"/>
        <v>-14.6466071114735-1.7904176823335i</v>
      </c>
      <c r="AG2014" t="str">
        <f t="shared" si="1046"/>
        <v>1.01236113817287-0.022836040537235i</v>
      </c>
      <c r="AH2014" t="str">
        <f t="shared" si="1047"/>
        <v>0.0436828988570912+0.0367891101823537i</v>
      </c>
      <c r="AI2014">
        <f t="shared" si="1048"/>
        <v>-24.865647369914598</v>
      </c>
      <c r="AJ2014">
        <f t="shared" si="1049"/>
        <v>40.103601962906026</v>
      </c>
      <c r="AK2014"/>
      <c r="AL2014"/>
      <c r="AM2014"/>
      <c r="AN2014"/>
    </row>
    <row r="2015" spans="1:40" x14ac:dyDescent="0.25">
      <c r="A2015"/>
      <c r="B2015">
        <f t="shared" si="1015"/>
        <v>188100</v>
      </c>
      <c r="C2015" s="237" t="str">
        <f t="shared" si="1018"/>
        <v>-2.16005661882959E-06+0.0130197898648549i</v>
      </c>
      <c r="D2015" s="208" t="str">
        <f t="shared" si="1019"/>
        <v>-5.95702251744004+0.0998183889638876i</v>
      </c>
      <c r="E2015" t="str">
        <f t="shared" si="1020"/>
        <v>2870</v>
      </c>
      <c r="F2015" t="str">
        <f t="shared" si="1021"/>
        <v>0.777000777000777</v>
      </c>
      <c r="G2015" t="str">
        <f t="shared" si="1016"/>
        <v>0.777000777000777</v>
      </c>
      <c r="H2015" t="str">
        <f t="shared" si="1022"/>
        <v>8.69003232835487+1.88938946423914i</v>
      </c>
      <c r="I2015" t="str">
        <f t="shared" si="1023"/>
        <v>738.6669726753i</v>
      </c>
      <c r="J2015" t="str">
        <f t="shared" si="1017"/>
        <v>-737.563274331221+161.59669627823i</v>
      </c>
      <c r="K2015" t="str">
        <f t="shared" si="1024"/>
        <v>0.209372749866823-0.95562381226917i</v>
      </c>
      <c r="L2015" t="str">
        <f t="shared" si="1025"/>
        <v>0.015613866010486-0.0604952369267869i</v>
      </c>
      <c r="M2015" t="str">
        <f t="shared" si="1026"/>
        <v>0.224986615877309-1.01611904919596i</v>
      </c>
      <c r="N2015" t="str">
        <f t="shared" si="1027"/>
        <v>-1.92722631734024i</v>
      </c>
      <c r="O2015" t="str">
        <f t="shared" si="1028"/>
        <v>-0.348930835003692-0.937148479368999i</v>
      </c>
      <c r="P2015" t="str">
        <f t="shared" si="1029"/>
        <v>1.34893083500369+0.937148479368999i</v>
      </c>
      <c r="Q2015" t="str">
        <f t="shared" si="1030"/>
        <v>-1.34893083500369+0.990077837971241i</v>
      </c>
      <c r="R2015" t="str">
        <f t="shared" si="1031"/>
        <v>-0.318502261813126-0.928506101004402i</v>
      </c>
      <c r="S2015" t="str">
        <f t="shared" si="1032"/>
        <v>0.199149736878747i</v>
      </c>
      <c r="T2015" t="str">
        <f t="shared" si="1033"/>
        <v>0.184911745705338-0.0634296416353698i</v>
      </c>
      <c r="U2015" t="str">
        <f t="shared" si="1034"/>
        <v>0.0000333333333333333-0.000600084243298589i</v>
      </c>
      <c r="V2015" t="str">
        <f t="shared" si="1035"/>
        <v>6.66666666666667E-06-0.00600084243298589i</v>
      </c>
      <c r="W2015" t="str">
        <f t="shared" si="1036"/>
        <v>0.0000276024962074956-0.000545664729335534i</v>
      </c>
      <c r="X2015" t="str">
        <f t="shared" si="1037"/>
        <v>0.0000325450516612245-0.000545117974275142i</v>
      </c>
      <c r="Y2015" t="str">
        <f t="shared" si="1038"/>
        <v>0.009+1.18186715628048i</v>
      </c>
      <c r="Z2015" t="str">
        <f t="shared" si="1039"/>
        <v>-0.00553451736087053-0.000372913890582791i</v>
      </c>
      <c r="AA2015" t="str">
        <f t="shared" si="1040"/>
        <v>0.0776657214270492-10.1575168258751i</v>
      </c>
      <c r="AB2015" t="str">
        <f t="shared" si="1041"/>
        <v>0.872123768853869-0.299161623882133i</v>
      </c>
      <c r="AC2015" t="str">
        <f t="shared" si="1042"/>
        <v>0.892232350565564-0.953488936146592i</v>
      </c>
      <c r="AD2015" t="str">
        <f t="shared" si="1043"/>
        <v>0.623605466830711+0.331123713541892i</v>
      </c>
      <c r="AE2015" t="str">
        <f t="shared" si="1044"/>
        <v>-0.00332787465022723-0.00206516108201807i</v>
      </c>
      <c r="AF2015" t="str">
        <f t="shared" si="1045"/>
        <v>-14.6470548457949-1.78957107527525i</v>
      </c>
      <c r="AG2015" t="str">
        <f t="shared" si="1046"/>
        <v>1.01235081540598-0.0228370091370074i</v>
      </c>
      <c r="AH2015" t="str">
        <f t="shared" si="1047"/>
        <v>0.0436692580862274+0.0367474106107289i</v>
      </c>
      <c r="AI2015">
        <f t="shared" si="1048"/>
        <v>-24.871320693337559</v>
      </c>
      <c r="AJ2015">
        <f t="shared" si="1049"/>
        <v>40.080403728384624</v>
      </c>
      <c r="AK2015"/>
      <c r="AL2015"/>
      <c r="AM2015"/>
      <c r="AN2015"/>
    </row>
    <row r="2016" spans="1:40" x14ac:dyDescent="0.25">
      <c r="A2016"/>
      <c r="B2016">
        <f t="shared" si="1015"/>
        <v>188200</v>
      </c>
      <c r="C2016" s="237" t="str">
        <f t="shared" si="1018"/>
        <v>-2.15776173818474E-06+0.0130128718047334i</v>
      </c>
      <c r="D2016" s="208" t="str">
        <f t="shared" si="1019"/>
        <v>-5.95702249984595+0.0997653505029561i</v>
      </c>
      <c r="E2016" t="str">
        <f t="shared" si="1020"/>
        <v>2870</v>
      </c>
      <c r="F2016" t="str">
        <f t="shared" si="1021"/>
        <v>0.777000777000777</v>
      </c>
      <c r="G2016" t="str">
        <f t="shared" si="1016"/>
        <v>0.777000777000777</v>
      </c>
      <c r="H2016" t="str">
        <f t="shared" si="1022"/>
        <v>8.69047941651714+1.88849056248106i</v>
      </c>
      <c r="I2016" t="str">
        <f t="shared" si="1023"/>
        <v>739.059671756999i</v>
      </c>
      <c r="J2016" t="str">
        <f t="shared" si="1017"/>
        <v>-738.348770978013+161.682606270935i</v>
      </c>
      <c r="K2016" t="str">
        <f t="shared" si="1024"/>
        <v>0.209159912098277-0.955161273049036i</v>
      </c>
      <c r="L2016" t="str">
        <f t="shared" si="1025"/>
        <v>0.0155983125814005-0.0604671050238314i</v>
      </c>
      <c r="M2016" t="str">
        <f t="shared" si="1026"/>
        <v>0.224758224679677-1.01562837807287i</v>
      </c>
      <c r="N2016" t="str">
        <f t="shared" si="1027"/>
        <v>-1.92825089273489i</v>
      </c>
      <c r="O2016" t="str">
        <f t="shared" si="1028"/>
        <v>-0.349890830962912-0.936790481595582i</v>
      </c>
      <c r="P2016" t="str">
        <f t="shared" si="1029"/>
        <v>1.34989083096291+0.936790481595582i</v>
      </c>
      <c r="Q2016" t="str">
        <f t="shared" si="1030"/>
        <v>-1.34989083096291+0.991460411139308i</v>
      </c>
      <c r="R2016" t="str">
        <f t="shared" si="1031"/>
        <v>-0.31848527634846-0.927894312558863i</v>
      </c>
      <c r="S2016" t="str">
        <f t="shared" si="1032"/>
        <v>0.199255611273685i</v>
      </c>
      <c r="T2016" t="str">
        <f t="shared" si="1033"/>
        <v>0.184888148446292-0.0634599784204809i</v>
      </c>
      <c r="U2016" t="str">
        <f t="shared" si="1034"/>
        <v>0.0000333333333333333-0.000599765388759111i</v>
      </c>
      <c r="V2016" t="str">
        <f t="shared" si="1035"/>
        <v>6.66666666666667E-06-0.00599765388759111i</v>
      </c>
      <c r="W2016" t="str">
        <f t="shared" si="1036"/>
        <v>0.0000276024953465036-0.000545374932592704i</v>
      </c>
      <c r="X2016" t="str">
        <f t="shared" si="1037"/>
        <v>0.0000325397892741219-0.000544828515726838i</v>
      </c>
      <c r="Y2016" t="str">
        <f t="shared" si="1038"/>
        <v>0.009+1.1824954748112i</v>
      </c>
      <c r="Z2016" t="str">
        <f t="shared" si="1039"/>
        <v>-0.00552863736718871-0.00037261717286541i</v>
      </c>
      <c r="AA2016" t="str">
        <f t="shared" si="1040"/>
        <v>0.0775830916330663-10.1521152894553i</v>
      </c>
      <c r="AB2016" t="str">
        <f t="shared" si="1041"/>
        <v>0.872012473974166-0.299304705281668i</v>
      </c>
      <c r="AC2016" t="str">
        <f t="shared" si="1042"/>
        <v>0.892009623174168-0.952911808799075i</v>
      </c>
      <c r="AD2016" t="str">
        <f t="shared" si="1043"/>
        <v>0.623960044245116+0.331021304509674i</v>
      </c>
      <c r="AE2016" t="str">
        <f t="shared" si="1044"/>
        <v>-0.00332630459360165-0.00206259498111532i</v>
      </c>
      <c r="AF2016" t="str">
        <f t="shared" si="1045"/>
        <v>-14.6475019163631-1.7887252119781i</v>
      </c>
      <c r="AG2016" t="str">
        <f t="shared" si="1046"/>
        <v>1.01234049020929-0.022837974189343i</v>
      </c>
      <c r="AH2016" t="str">
        <f t="shared" si="1047"/>
        <v>0.0436556205841492+0.0367057478421117i</v>
      </c>
      <c r="AI2016">
        <f t="shared" si="1048"/>
        <v>-24.876992310222864</v>
      </c>
      <c r="AJ2016">
        <f t="shared" si="1049"/>
        <v>40.057201347510954</v>
      </c>
      <c r="AK2016"/>
      <c r="AL2016"/>
      <c r="AM2016"/>
      <c r="AN2016"/>
    </row>
    <row r="2017" spans="1:40" x14ac:dyDescent="0.25">
      <c r="A2017"/>
      <c r="B2017">
        <f t="shared" si="1015"/>
        <v>188300</v>
      </c>
      <c r="C2017" s="237" t="str">
        <f t="shared" si="1018"/>
        <v>-2.15547051277803E-06+0.0130059610925243i</v>
      </c>
      <c r="D2017" s="208" t="str">
        <f t="shared" si="1019"/>
        <v>-5.95702248227989+0.0997123683760197i</v>
      </c>
      <c r="E2017" t="str">
        <f t="shared" si="1020"/>
        <v>2870</v>
      </c>
      <c r="F2017" t="str">
        <f t="shared" si="1021"/>
        <v>0.777000777000777</v>
      </c>
      <c r="G2017" t="str">
        <f t="shared" si="1016"/>
        <v>0.777000777000777</v>
      </c>
      <c r="H2017" t="str">
        <f t="shared" si="1022"/>
        <v>8.69092584218411+1.88759245993504i</v>
      </c>
      <c r="I2017" t="str">
        <f t="shared" si="1023"/>
        <v>739.452370838698i</v>
      </c>
      <c r="J2017" t="str">
        <f t="shared" si="1017"/>
        <v>-739.134685109071+161.768516263641i</v>
      </c>
      <c r="K2017" t="str">
        <f t="shared" si="1024"/>
        <v>0.208947393832871-0.95469915724097i</v>
      </c>
      <c r="L2017" t="str">
        <f t="shared" si="1025"/>
        <v>0.0155827818660935-0.0604389971445351i</v>
      </c>
      <c r="M2017" t="str">
        <f t="shared" si="1026"/>
        <v>0.224530175698964-1.01513815438551i</v>
      </c>
      <c r="N2017" t="str">
        <f t="shared" si="1027"/>
        <v>-1.92927546812954i</v>
      </c>
      <c r="O2017" t="str">
        <f t="shared" si="1028"/>
        <v>-0.350850459622606-0.936431500422004i</v>
      </c>
      <c r="P2017" t="str">
        <f t="shared" si="1029"/>
        <v>1.35085045962261+0.936431500422004i</v>
      </c>
      <c r="Q2017" t="str">
        <f t="shared" si="1030"/>
        <v>-1.35085045962261+0.992843967707536i</v>
      </c>
      <c r="R2017" t="str">
        <f t="shared" si="1031"/>
        <v>-0.318468279129388-0.92728310623795i</v>
      </c>
      <c r="S2017" t="str">
        <f t="shared" si="1032"/>
        <v>0.199361485668624i</v>
      </c>
      <c r="T2017" t="str">
        <f t="shared" si="1033"/>
        <v>0.184864537695014-0.0634903092655648i</v>
      </c>
      <c r="U2017" t="str">
        <f t="shared" si="1034"/>
        <v>0.0000333333333333334-0.000599446872886165i</v>
      </c>
      <c r="V2017" t="str">
        <f t="shared" si="1035"/>
        <v>6.66666666666667E-06-0.00599446872886165i</v>
      </c>
      <c r="W2017" t="str">
        <f t="shared" si="1036"/>
        <v>0.000027602494485054-0.000545085443728532i</v>
      </c>
      <c r="X2017" t="str">
        <f t="shared" si="1037"/>
        <v>0.0000325345352660923-0.000544539364621851i</v>
      </c>
      <c r="Y2017" t="str">
        <f t="shared" si="1038"/>
        <v>0.009+1.18312379334192i</v>
      </c>
      <c r="Z2017" t="str">
        <f t="shared" si="1039"/>
        <v>-0.0055227667421544-0.000372320927363645i</v>
      </c>
      <c r="AA2017" t="str">
        <f t="shared" si="1040"/>
        <v>0.077500593697271-10.1467194971114i</v>
      </c>
      <c r="AB2017" t="str">
        <f t="shared" si="1041"/>
        <v>0.871901115459262-0.299447758665466i</v>
      </c>
      <c r="AC2017" t="str">
        <f t="shared" si="1042"/>
        <v>0.891787265579652-0.952335147019801i</v>
      </c>
      <c r="AD2017" t="str">
        <f t="shared" si="1043"/>
        <v>0.624314552147079+0.330918531280334i</v>
      </c>
      <c r="AE2017" t="str">
        <f t="shared" si="1044"/>
        <v>-0.0033247357507928-0.00206003123193963i</v>
      </c>
      <c r="AF2017" t="str">
        <f t="shared" si="1045"/>
        <v>-14.647948324464-1.78788009155902i</v>
      </c>
      <c r="AG2017" t="str">
        <f t="shared" si="1046"/>
        <v>1.01233016258751-0.0228389356865806i</v>
      </c>
      <c r="AH2017" t="str">
        <f t="shared" si="1047"/>
        <v>0.0436419863349801+0.0366641218266589i</v>
      </c>
      <c r="AI2017">
        <f t="shared" si="1048"/>
        <v>-24.882662223573377</v>
      </c>
      <c r="AJ2017">
        <f t="shared" si="1049"/>
        <v>40.033994823661473</v>
      </c>
      <c r="AK2017"/>
      <c r="AL2017"/>
      <c r="AM2017"/>
      <c r="AN2017"/>
    </row>
    <row r="2018" spans="1:40" x14ac:dyDescent="0.25">
      <c r="A2018"/>
      <c r="B2018">
        <f t="shared" si="1015"/>
        <v>188400</v>
      </c>
      <c r="C2018" s="237" t="str">
        <f t="shared" si="1018"/>
        <v>-2.15318293485089E-06+0.0129990577165271i</v>
      </c>
      <c r="D2018" s="208" t="str">
        <f t="shared" si="1019"/>
        <v>-5.95702246474179+0.0996594424933745i</v>
      </c>
      <c r="E2018" t="str">
        <f t="shared" si="1020"/>
        <v>2870</v>
      </c>
      <c r="F2018" t="str">
        <f t="shared" si="1021"/>
        <v>0.777000777000777</v>
      </c>
      <c r="G2018" t="str">
        <f t="shared" si="1016"/>
        <v>0.777000777000777</v>
      </c>
      <c r="H2018" t="str">
        <f t="shared" si="1022"/>
        <v>8.69137160663866+1.88669515562948i</v>
      </c>
      <c r="I2018" t="str">
        <f t="shared" si="1023"/>
        <v>739.845069920396i</v>
      </c>
      <c r="J2018" t="str">
        <f t="shared" si="1017"/>
        <v>-739.921016724395+161.854426256345i</v>
      </c>
      <c r="K2018" t="str">
        <f t="shared" si="1024"/>
        <v>0.208735194441456-0.954237464304329i</v>
      </c>
      <c r="L2018" t="str">
        <f t="shared" si="1025"/>
        <v>0.0155672738214047-0.0604109132617657i</v>
      </c>
      <c r="M2018" t="str">
        <f t="shared" si="1026"/>
        <v>0.224302468262861-1.01464837756609i</v>
      </c>
      <c r="N2018" t="str">
        <f t="shared" si="1027"/>
        <v>-1.93030004352419i</v>
      </c>
      <c r="O2018" t="str">
        <f t="shared" si="1028"/>
        <v>-0.3518097199754-0.936071536225106i</v>
      </c>
      <c r="P2018" t="str">
        <f t="shared" si="1029"/>
        <v>1.3518097199754+0.936071536225106i</v>
      </c>
      <c r="Q2018" t="str">
        <f t="shared" si="1030"/>
        <v>-1.3518097199754+0.994228507299084i</v>
      </c>
      <c r="R2018" t="str">
        <f t="shared" si="1031"/>
        <v>-0.318451270151059-0.926672481107538i</v>
      </c>
      <c r="S2018" t="str">
        <f t="shared" si="1032"/>
        <v>0.199467360063562i</v>
      </c>
      <c r="T2018" t="str">
        <f t="shared" si="1033"/>
        <v>0.184840913450072-0.0635206341659199i</v>
      </c>
      <c r="U2018" t="str">
        <f t="shared" si="1034"/>
        <v>0.0000333333333333334-0.000599128695140473i</v>
      </c>
      <c r="V2018" t="str">
        <f t="shared" si="1035"/>
        <v>6.66666666666667E-06-0.00599128695140473i</v>
      </c>
      <c r="W2018" t="str">
        <f t="shared" si="1036"/>
        <v>0.0000276024936231467-0.000544796262252765i</v>
      </c>
      <c r="X2018" t="str">
        <f t="shared" si="1037"/>
        <v>0.000032529289619352-0.000544250520470781i</v>
      </c>
      <c r="Y2018" t="str">
        <f t="shared" si="1038"/>
        <v>0.009+1.18375211187263i</v>
      </c>
      <c r="Z2018" t="str">
        <f t="shared" si="1039"/>
        <v>-0.00551690546587373-0.000372025152991928i</v>
      </c>
      <c r="AA2018" t="str">
        <f t="shared" si="1040"/>
        <v>0.0774182273391305-10.1413294396821i</v>
      </c>
      <c r="AB2018" t="str">
        <f t="shared" si="1041"/>
        <v>0.871789693302403-0.299590784011352i</v>
      </c>
      <c r="AC2018" t="str">
        <f t="shared" si="1042"/>
        <v>0.89156527708298-0.951758950210674i</v>
      </c>
      <c r="AD2018" t="str">
        <f t="shared" si="1043"/>
        <v>0.624668990175196+0.330815393878897i</v>
      </c>
      <c r="AE2018" t="str">
        <f t="shared" si="1044"/>
        <v>-0.00332316811873947-0.00205746983132489i</v>
      </c>
      <c r="AF2018" t="str">
        <f t="shared" si="1045"/>
        <v>-14.6483940713804-1.78703571313611i</v>
      </c>
      <c r="AG2018" t="str">
        <f t="shared" si="1046"/>
        <v>1.01231983254535-0.0228398936210736i</v>
      </c>
      <c r="AH2018" t="str">
        <f t="shared" si="1047"/>
        <v>0.0436283553228902+0.0366225325146365i</v>
      </c>
      <c r="AI2018">
        <f t="shared" si="1048"/>
        <v>-24.888330436388205</v>
      </c>
      <c r="AJ2018">
        <f t="shared" si="1049"/>
        <v>40.010784160203009</v>
      </c>
      <c r="AK2018"/>
      <c r="AL2018"/>
      <c r="AM2018"/>
      <c r="AN2018"/>
    </row>
    <row r="2019" spans="1:40" x14ac:dyDescent="0.25">
      <c r="A2019"/>
      <c r="B2019">
        <f t="shared" si="1015"/>
        <v>188500</v>
      </c>
      <c r="C2019" s="237" t="str">
        <f t="shared" si="1018"/>
        <v>-2.15089899666544E-06+0.0129921616650662i</v>
      </c>
      <c r="D2019" s="208" t="str">
        <f t="shared" si="1019"/>
        <v>-5.9570224472316+0.0996065727655076i</v>
      </c>
      <c r="E2019" t="str">
        <f t="shared" si="1020"/>
        <v>2870</v>
      </c>
      <c r="F2019" t="str">
        <f t="shared" si="1021"/>
        <v>0.777000777000777</v>
      </c>
      <c r="G2019" t="str">
        <f t="shared" si="1016"/>
        <v>0.777000777000777</v>
      </c>
      <c r="H2019" t="str">
        <f t="shared" si="1022"/>
        <v>8.69181671116067+1.88579864859416i</v>
      </c>
      <c r="I2019" t="str">
        <f t="shared" si="1023"/>
        <v>740.237769002095i</v>
      </c>
      <c r="J2019" t="str">
        <f t="shared" si="1017"/>
        <v>-740.707765823985+161.94033624905i</v>
      </c>
      <c r="K2019" t="str">
        <f t="shared" si="1024"/>
        <v>0.208523313296415-0.953776193699293i</v>
      </c>
      <c r="L2019" t="str">
        <f t="shared" si="1025"/>
        <v>0.0155517884042737-0.0603828533484227i</v>
      </c>
      <c r="M2019" t="str">
        <f t="shared" si="1026"/>
        <v>0.224075101700689-1.01415904704772i</v>
      </c>
      <c r="N2019" t="str">
        <f t="shared" si="1027"/>
        <v>-1.93132461891885i</v>
      </c>
      <c r="O2019" t="str">
        <f t="shared" si="1028"/>
        <v>-0.352768611014314-0.93571058938276i</v>
      </c>
      <c r="P2019" t="str">
        <f t="shared" si="1029"/>
        <v>1.35276861101431+0.93571058938276i</v>
      </c>
      <c r="Q2019" t="str">
        <f t="shared" si="1030"/>
        <v>-1.35276861101431+0.99561402953609i</v>
      </c>
      <c r="R2019" t="str">
        <f t="shared" si="1031"/>
        <v>-0.318434249408634-0.926062436235474i</v>
      </c>
      <c r="S2019" t="str">
        <f t="shared" si="1032"/>
        <v>0.199573234458501i</v>
      </c>
      <c r="T2019" t="str">
        <f t="shared" si="1033"/>
        <v>0.184817275710033-0.0635509531168461i</v>
      </c>
      <c r="U2019" t="str">
        <f t="shared" si="1034"/>
        <v>0.0000333333333333332-0.000598810854983897i</v>
      </c>
      <c r="V2019" t="str">
        <f t="shared" si="1035"/>
        <v>6.66666666666667E-06-0.00598810854983897i</v>
      </c>
      <c r="W2019" t="str">
        <f t="shared" si="1036"/>
        <v>0.0000276024927607818-0.000544507387676183i</v>
      </c>
      <c r="X2019" t="str">
        <f t="shared" si="1037"/>
        <v>0.0000325240523161643-0.000543961982785262i</v>
      </c>
      <c r="Y2019" t="str">
        <f t="shared" si="1038"/>
        <v>0.009+1.18438043040335i</v>
      </c>
      <c r="Z2019" t="str">
        <f t="shared" si="1039"/>
        <v>-0.00551105351850536-0.000371729848667863i</v>
      </c>
      <c r="AA2019" t="str">
        <f t="shared" si="1040"/>
        <v>0.0773359922788531-10.1359451080256i</v>
      </c>
      <c r="AB2019" t="str">
        <f t="shared" si="1041"/>
        <v>0.871678207496829-0.299733781297157i</v>
      </c>
      <c r="AC2019" t="str">
        <f t="shared" si="1042"/>
        <v>0.891343656986792-0.951183217774541i</v>
      </c>
      <c r="AD2019" t="str">
        <f t="shared" si="1043"/>
        <v>0.625023357968009+0.330711892330738i</v>
      </c>
      <c r="AE2019" t="str">
        <f t="shared" si="1044"/>
        <v>-0.00332160169438888-0.00205491077611222i</v>
      </c>
      <c r="AF2019" t="str">
        <f t="shared" si="1045"/>
        <v>-14.6488391583923-1.78619207582865i</v>
      </c>
      <c r="AG2019" t="str">
        <f t="shared" si="1046"/>
        <v>1.01230950008753-0.0228408479851896i</v>
      </c>
      <c r="AH2019" t="str">
        <f t="shared" si="1047"/>
        <v>0.0436147275320957+0.0365809798564229i</v>
      </c>
      <c r="AI2019">
        <f t="shared" si="1048"/>
        <v>-24.893996951662398</v>
      </c>
      <c r="AJ2019">
        <f t="shared" si="1049"/>
        <v>39.987569360495812</v>
      </c>
      <c r="AK2019"/>
      <c r="AL2019"/>
      <c r="AM2019"/>
      <c r="AN2019"/>
    </row>
    <row r="2020" spans="1:40" x14ac:dyDescent="0.25">
      <c r="A2020"/>
      <c r="B2020">
        <f t="shared" si="1015"/>
        <v>188600</v>
      </c>
      <c r="C2020" s="237" t="str">
        <f t="shared" si="1018"/>
        <v>-2.14861869050419E-06+0.0129852729264907i</v>
      </c>
      <c r="D2020" s="208" t="str">
        <f t="shared" si="1019"/>
        <v>-5.95702242974925+0.0995537591030954i</v>
      </c>
      <c r="E2020" t="str">
        <f t="shared" si="1020"/>
        <v>2870</v>
      </c>
      <c r="F2020" t="str">
        <f t="shared" si="1021"/>
        <v>0.777000777000777</v>
      </c>
      <c r="G2020" t="str">
        <f t="shared" si="1016"/>
        <v>0.777000777000777</v>
      </c>
      <c r="H2020" t="str">
        <f t="shared" si="1022"/>
        <v>8.69226115702695+1.88490293786017i</v>
      </c>
      <c r="I2020" t="str">
        <f t="shared" si="1023"/>
        <v>740.630468083794i</v>
      </c>
      <c r="J2020" t="str">
        <f t="shared" si="1017"/>
        <v>-741.494932407841+162.026246241756i</v>
      </c>
      <c r="K2020" t="str">
        <f t="shared" si="1024"/>
        <v>0.208311749771643-0.953315344886864i</v>
      </c>
      <c r="L2020" t="str">
        <f t="shared" si="1025"/>
        <v>0.0155363255717397-0.0603548173774376i</v>
      </c>
      <c r="M2020" t="str">
        <f t="shared" si="1026"/>
        <v>0.223848075343383-1.0136701622643i</v>
      </c>
      <c r="N2020" t="str">
        <f t="shared" si="1027"/>
        <v>-1.9323491943135i</v>
      </c>
      <c r="O2020" t="str">
        <f t="shared" si="1028"/>
        <v>-0.353727131732731-0.935348660273876i</v>
      </c>
      <c r="P2020" t="str">
        <f t="shared" si="1029"/>
        <v>1.35372713173273+0.935348660273876i</v>
      </c>
      <c r="Q2020" t="str">
        <f t="shared" si="1030"/>
        <v>-1.35372713173273+0.997000534039624i</v>
      </c>
      <c r="R2020" t="str">
        <f t="shared" si="1031"/>
        <v>-0.318417216897268-0.925452970691591i</v>
      </c>
      <c r="S2020" t="str">
        <f t="shared" si="1032"/>
        <v>0.199679108853437i</v>
      </c>
      <c r="T2020" t="str">
        <f t="shared" si="1033"/>
        <v>0.184793624473463-0.063581266113638i</v>
      </c>
      <c r="U2020" t="str">
        <f t="shared" si="1034"/>
        <v>0.0000333333333333333-0.000598493351879452i</v>
      </c>
      <c r="V2020" t="str">
        <f t="shared" si="1035"/>
        <v>6.66666666666667E-06-0.00598493351879452i</v>
      </c>
      <c r="W2020" t="str">
        <f t="shared" si="1036"/>
        <v>0.0000276024918979596-0.000544218819510624i</v>
      </c>
      <c r="X2020" t="str">
        <f t="shared" si="1037"/>
        <v>0.0000325188233388401-0.00054367375107798i</v>
      </c>
      <c r="Y2020" t="str">
        <f t="shared" si="1038"/>
        <v>0.009+1.18500874893407i</v>
      </c>
      <c r="Z2020" t="str">
        <f t="shared" si="1039"/>
        <v>-0.00550521088026084-0.000371435013312248i</v>
      </c>
      <c r="AA2020" t="str">
        <f t="shared" si="1040"/>
        <v>0.0772538882373931-10.1305664930192i</v>
      </c>
      <c r="AB2020" t="str">
        <f t="shared" si="1041"/>
        <v>0.871566658035778-0.29987675050069i</v>
      </c>
      <c r="AC2020" t="str">
        <f t="shared" si="1042"/>
        <v>0.891122404595448-0.950607949115088i</v>
      </c>
      <c r="AD2020" t="str">
        <f t="shared" si="1043"/>
        <v>0.625377655164045+0.33060802666156i</v>
      </c>
      <c r="AE2020" t="str">
        <f t="shared" si="1044"/>
        <v>-0.00332003647469692-0.00205235406314982i</v>
      </c>
      <c r="AF2020" t="str">
        <f t="shared" si="1045"/>
        <v>-14.6492835867762-1.78534917875707i</v>
      </c>
      <c r="AG2020" t="str">
        <f t="shared" si="1046"/>
        <v>1.01229916521877-0.0228417987713114i</v>
      </c>
      <c r="AH2020" t="str">
        <f t="shared" si="1047"/>
        <v>0.0436011029468601+0.0365394638025049i</v>
      </c>
      <c r="AI2020">
        <f t="shared" si="1048"/>
        <v>-24.899661772387162</v>
      </c>
      <c r="AJ2020">
        <f t="shared" si="1049"/>
        <v>39.964350427889755</v>
      </c>
      <c r="AK2020"/>
      <c r="AL2020"/>
      <c r="AM2020"/>
      <c r="AN2020"/>
    </row>
    <row r="2021" spans="1:40" x14ac:dyDescent="0.25">
      <c r="A2021"/>
      <c r="B2021">
        <f t="shared" si="1015"/>
        <v>188700</v>
      </c>
      <c r="C2021" s="237" t="str">
        <f t="shared" si="1018"/>
        <v>-2.14634200867015E-06+0.0129783914891744i</v>
      </c>
      <c r="D2021" s="208" t="str">
        <f t="shared" si="1019"/>
        <v>-5.95702241229469+0.0995010014170038i</v>
      </c>
      <c r="E2021" t="str">
        <f t="shared" si="1020"/>
        <v>2870</v>
      </c>
      <c r="F2021" t="str">
        <f t="shared" si="1021"/>
        <v>0.777000777000777</v>
      </c>
      <c r="G2021" t="str">
        <f t="shared" si="1016"/>
        <v>0.777000777000777</v>
      </c>
      <c r="H2021" t="str">
        <f t="shared" si="1022"/>
        <v>8.69270494551131+1.88400802245996i</v>
      </c>
      <c r="I2021" t="str">
        <f t="shared" si="1023"/>
        <v>741.023167165493i</v>
      </c>
      <c r="J2021" t="str">
        <f t="shared" si="1017"/>
        <v>-742.282516475963+162.112156234461i</v>
      </c>
      <c r="K2021" t="str">
        <f t="shared" si="1024"/>
        <v>0.208100503242547-0.952854917328867i</v>
      </c>
      <c r="L2021" t="str">
        <f t="shared" si="1025"/>
        <v>0.0155208852809412-0.0603268053217735i</v>
      </c>
      <c r="M2021" t="str">
        <f t="shared" si="1026"/>
        <v>0.223621388523488-1.01318172265064i</v>
      </c>
      <c r="N2021" t="str">
        <f t="shared" si="1027"/>
        <v>-1.93337376970815i</v>
      </c>
      <c r="O2021" t="str">
        <f t="shared" si="1028"/>
        <v>-0.354685281124446-0.93498574927839i</v>
      </c>
      <c r="P2021" t="str">
        <f t="shared" si="1029"/>
        <v>1.35468528112445+0.93498574927839i</v>
      </c>
      <c r="Q2021" t="str">
        <f t="shared" si="1030"/>
        <v>-1.35468528112445+0.99838802042976i</v>
      </c>
      <c r="R2021" t="str">
        <f t="shared" si="1031"/>
        <v>-0.318400172612103-0.924844083547686i</v>
      </c>
      <c r="S2021" t="str">
        <f t="shared" si="1032"/>
        <v>0.199784983248376i</v>
      </c>
      <c r="T2021" t="str">
        <f t="shared" si="1033"/>
        <v>0.184769959738934-0.063611573151589i</v>
      </c>
      <c r="U2021" t="str">
        <f t="shared" si="1034"/>
        <v>0.0000333333333333333-0.000598176185291282i</v>
      </c>
      <c r="V2021" t="str">
        <f t="shared" si="1035"/>
        <v>6.66666666666667E-06-0.00598176185291282i</v>
      </c>
      <c r="W2021" t="str">
        <f t="shared" si="1036"/>
        <v>0.00002760249103468-0.000543930557268942i</v>
      </c>
      <c r="X2021" t="str">
        <f t="shared" si="1037"/>
        <v>0.0000325136026697364-0.00054338582486264i</v>
      </c>
      <c r="Y2021" t="str">
        <f t="shared" si="1038"/>
        <v>0.009+1.18563706746479i</v>
      </c>
      <c r="Z2021" t="str">
        <f t="shared" si="1039"/>
        <v>-0.00549937753140406-0.00037114064584904i</v>
      </c>
      <c r="AA2021" t="str">
        <f t="shared" si="1040"/>
        <v>0.0771719149364468-10.1251935855602i</v>
      </c>
      <c r="AB2021" t="str">
        <f t="shared" si="1041"/>
        <v>0.871455044912514-0.300019691599752i</v>
      </c>
      <c r="AC2021" t="str">
        <f t="shared" si="1042"/>
        <v>0.890901519214984-0.950033143636977i</v>
      </c>
      <c r="AD2021" t="str">
        <f t="shared" si="1043"/>
        <v>0.625731881401766+0.330503796897438i</v>
      </c>
      <c r="AE2021" t="str">
        <f t="shared" si="1044"/>
        <v>-0.00331847245662797-0.00204979968929328i</v>
      </c>
      <c r="AF2021" t="str">
        <f t="shared" si="1045"/>
        <v>-14.649727357806-1.78450702104296i</v>
      </c>
      <c r="AG2021" t="str">
        <f t="shared" si="1046"/>
        <v>1.01228882794378-0.0228427459718366i</v>
      </c>
      <c r="AH2021" t="str">
        <f t="shared" si="1047"/>
        <v>0.0435874815514953+0.0364979843034849i</v>
      </c>
      <c r="AI2021">
        <f t="shared" si="1048"/>
        <v>-24.905324901549008</v>
      </c>
      <c r="AJ2021">
        <f t="shared" si="1049"/>
        <v>39.941127365729358</v>
      </c>
      <c r="AK2021"/>
      <c r="AL2021"/>
      <c r="AM2021"/>
      <c r="AN2021"/>
    </row>
    <row r="2022" spans="1:40" x14ac:dyDescent="0.25">
      <c r="A2022"/>
      <c r="B2022">
        <f t="shared" si="1015"/>
        <v>188800</v>
      </c>
      <c r="C2022" s="237" t="str">
        <f t="shared" si="1018"/>
        <v>-2.14406894348665E-06+0.0129715173415155i</v>
      </c>
      <c r="D2022" s="208" t="str">
        <f t="shared" si="1019"/>
        <v>-5.95702239486786+0.0994482996182855i</v>
      </c>
      <c r="E2022" t="str">
        <f t="shared" si="1020"/>
        <v>2870</v>
      </c>
      <c r="F2022" t="str">
        <f t="shared" si="1021"/>
        <v>0.777000777000777</v>
      </c>
      <c r="G2022" t="str">
        <f t="shared" si="1016"/>
        <v>0.777000777000777</v>
      </c>
      <c r="H2022" t="str">
        <f t="shared" si="1022"/>
        <v>8.69314807788454+1.88311390142736i</v>
      </c>
      <c r="I2022" t="str">
        <f t="shared" si="1023"/>
        <v>741.415866247191i</v>
      </c>
      <c r="J2022" t="str">
        <f t="shared" si="1017"/>
        <v>-743.070518028351+162.198066227165i</v>
      </c>
      <c r="K2022" t="str">
        <f t="shared" si="1024"/>
        <v>0.207889573086043-0.952394910487947i</v>
      </c>
      <c r="L2022" t="str">
        <f t="shared" si="1025"/>
        <v>0.0155054674891155-0.0602988171544256i</v>
      </c>
      <c r="M2022" t="str">
        <f t="shared" si="1026"/>
        <v>0.223395040575158-1.01269372764237i</v>
      </c>
      <c r="N2022" t="str">
        <f t="shared" si="1027"/>
        <v>-1.9343983451028i</v>
      </c>
      <c r="O2022" t="str">
        <f t="shared" si="1028"/>
        <v>-0.35564305818364-0.934621856777268i</v>
      </c>
      <c r="P2022" t="str">
        <f t="shared" si="1029"/>
        <v>1.35564305818364+0.934621856777268i</v>
      </c>
      <c r="Q2022" t="str">
        <f t="shared" si="1030"/>
        <v>-1.35564305818364+0.999776488325532i</v>
      </c>
      <c r="R2022" t="str">
        <f t="shared" si="1031"/>
        <v>-0.318383116548277-0.924235773877519i</v>
      </c>
      <c r="S2022" t="str">
        <f t="shared" si="1032"/>
        <v>0.199890857643314i</v>
      </c>
      <c r="T2022" t="str">
        <f t="shared" si="1033"/>
        <v>0.184746281505009-0.0636418742259863i</v>
      </c>
      <c r="U2022" t="str">
        <f t="shared" si="1034"/>
        <v>0.0000333333333333334-0.000597859354684666i</v>
      </c>
      <c r="V2022" t="str">
        <f t="shared" si="1035"/>
        <v>6.66666666666667E-06-0.00597859354684666i</v>
      </c>
      <c r="W2022" t="str">
        <f t="shared" si="1036"/>
        <v>0.0000276024901709427-0.000543642600465028i</v>
      </c>
      <c r="X2022" t="str">
        <f t="shared" si="1037"/>
        <v>0.0000325083902912568-0.000543098203653977i</v>
      </c>
      <c r="Y2022" t="str">
        <f t="shared" si="1038"/>
        <v>0.009+1.18626538599551i</v>
      </c>
      <c r="Z2022" t="str">
        <f t="shared" si="1039"/>
        <v>-0.00549355345225118-0.000370846745205352i</v>
      </c>
      <c r="AA2022" t="str">
        <f t="shared" si="1040"/>
        <v>0.0770900720984499-10.1198263765649i</v>
      </c>
      <c r="AB2022" t="str">
        <f t="shared" si="1041"/>
        <v>0.87134336812026-0.300162604572116i</v>
      </c>
      <c r="AC2022" t="str">
        <f t="shared" si="1042"/>
        <v>0.890681000153141-0.949458800745697i</v>
      </c>
      <c r="AD2022" t="str">
        <f t="shared" si="1043"/>
        <v>0.626086036319603+0.33039920306476i</v>
      </c>
      <c r="AE2022" t="str">
        <f t="shared" si="1044"/>
        <v>-0.0033169096371548-0.00204724765140509i</v>
      </c>
      <c r="AF2022" t="str">
        <f t="shared" si="1045"/>
        <v>-14.6501704727524-1.78366560180907i</v>
      </c>
      <c r="AG2022" t="str">
        <f t="shared" si="1046"/>
        <v>1.01227848826729-0.0228436895791772i</v>
      </c>
      <c r="AH2022" t="str">
        <f t="shared" si="1047"/>
        <v>0.0435738633303575+0.0364565413100711i</v>
      </c>
      <c r="AI2022">
        <f t="shared" si="1048"/>
        <v>-24.910986342131135</v>
      </c>
      <c r="AJ2022">
        <f t="shared" si="1049"/>
        <v>39.917900177349068</v>
      </c>
      <c r="AK2022"/>
      <c r="AL2022"/>
      <c r="AM2022"/>
      <c r="AN2022"/>
    </row>
    <row r="2023" spans="1:40" x14ac:dyDescent="0.25">
      <c r="A2023"/>
      <c r="B2023">
        <f t="shared" si="1015"/>
        <v>188900</v>
      </c>
      <c r="C2023" s="237" t="str">
        <f t="shared" si="1018"/>
        <v>-2.14179948729745E-06+0.0129646504719373i</v>
      </c>
      <c r="D2023" s="208" t="str">
        <f t="shared" si="1019"/>
        <v>-5.95702237746869+0.099395653618186i</v>
      </c>
      <c r="E2023" t="str">
        <f t="shared" si="1020"/>
        <v>2870</v>
      </c>
      <c r="F2023" t="str">
        <f t="shared" si="1021"/>
        <v>0.777000777000777</v>
      </c>
      <c r="G2023" t="str">
        <f t="shared" si="1016"/>
        <v>0.777000777000777</v>
      </c>
      <c r="H2023" t="str">
        <f t="shared" si="1022"/>
        <v>8.69359055541443+1.88222057379748i</v>
      </c>
      <c r="I2023" t="str">
        <f t="shared" si="1023"/>
        <v>741.80856532889i</v>
      </c>
      <c r="J2023" t="str">
        <f t="shared" si="1017"/>
        <v>-743.858937065006+162.283976219871i</v>
      </c>
      <c r="K2023" t="str">
        <f t="shared" si="1024"/>
        <v>0.207678958680559-0.951935323827567i</v>
      </c>
      <c r="L2023" t="str">
        <f t="shared" si="1025"/>
        <v>0.0154900721535989-0.060270852848421i</v>
      </c>
      <c r="M2023" t="str">
        <f t="shared" si="1026"/>
        <v>0.223169030834158-1.01220617667599i</v>
      </c>
      <c r="N2023" t="str">
        <f t="shared" si="1027"/>
        <v>-1.93542292049745i</v>
      </c>
      <c r="O2023" t="str">
        <f t="shared" si="1028"/>
        <v>-0.35660046190488-0.934256983152508i</v>
      </c>
      <c r="P2023" t="str">
        <f t="shared" si="1029"/>
        <v>1.35660046190488+0.934256983152508i</v>
      </c>
      <c r="Q2023" t="str">
        <f t="shared" si="1030"/>
        <v>-1.35660046190488+1.00116593734494i</v>
      </c>
      <c r="R2023" t="str">
        <f t="shared" si="1031"/>
        <v>-0.318366048700935-0.923628040756808i</v>
      </c>
      <c r="S2023" t="str">
        <f t="shared" si="1032"/>
        <v>0.199996732038253i</v>
      </c>
      <c r="T2023" t="str">
        <f t="shared" si="1033"/>
        <v>0.184722589770256-0.0636721693321183i</v>
      </c>
      <c r="U2023" t="str">
        <f t="shared" si="1034"/>
        <v>0.0000333333333333332-0.000597542859526016i</v>
      </c>
      <c r="V2023" t="str">
        <f t="shared" si="1035"/>
        <v>6.66666666666667E-06-0.00597542859526016i</v>
      </c>
      <c r="W2023" t="str">
        <f t="shared" si="1036"/>
        <v>0.0000276024893067476-0.000543354948613802i</v>
      </c>
      <c r="X2023" t="str">
        <f t="shared" si="1037"/>
        <v>0.0000325031861858518-0.000542810886967753i</v>
      </c>
      <c r="Y2023" t="str">
        <f t="shared" si="1038"/>
        <v>0.009+1.18689370452622i</v>
      </c>
      <c r="Z2023" t="str">
        <f t="shared" si="1039"/>
        <v>-0.00548773862317054-0.000370553310311444i</v>
      </c>
      <c r="AA2023" t="str">
        <f t="shared" si="1040"/>
        <v>0.0770083594465752-10.114464856969i</v>
      </c>
      <c r="AB2023" t="str">
        <f t="shared" si="1041"/>
        <v>0.871231627652262-0.300305489395559i</v>
      </c>
      <c r="AC2023" t="str">
        <f t="shared" si="1042"/>
        <v>0.89046084671933-0.94888491984768i</v>
      </c>
      <c r="AD2023" t="str">
        <f t="shared" si="1043"/>
        <v>0.626440119555941+0.330294245190271i</v>
      </c>
      <c r="AE2023" t="str">
        <f t="shared" si="1044"/>
        <v>-0.00331534801325864-0.00204469794635497i</v>
      </c>
      <c r="AF2023" t="str">
        <f t="shared" si="1045"/>
        <v>-14.6506129328831-1.78282492017929i</v>
      </c>
      <c r="AG2023" t="str">
        <f t="shared" si="1046"/>
        <v>1.01226814619403-0.0228446295857599i</v>
      </c>
      <c r="AH2023" t="str">
        <f t="shared" si="1047"/>
        <v>0.0435602482678495+0.0364151347730833i</v>
      </c>
      <c r="AI2023">
        <f t="shared" si="1048"/>
        <v>-24.916646097112583</v>
      </c>
      <c r="AJ2023">
        <f t="shared" si="1049"/>
        <v>39.894668866076351</v>
      </c>
      <c r="AK2023"/>
      <c r="AL2023"/>
      <c r="AM2023"/>
      <c r="AN2023"/>
    </row>
    <row r="2024" spans="1:40" x14ac:dyDescent="0.25">
      <c r="A2024"/>
      <c r="B2024">
        <f t="shared" si="1015"/>
        <v>189000</v>
      </c>
      <c r="C2024" s="237" t="str">
        <f t="shared" si="1018"/>
        <v>-2.13953363246645E-06+0.0129577908688871i</v>
      </c>
      <c r="D2024" s="208" t="str">
        <f t="shared" si="1019"/>
        <v>-5.95702236009714+0.0993430633281345i</v>
      </c>
      <c r="E2024" t="str">
        <f t="shared" si="1020"/>
        <v>2870</v>
      </c>
      <c r="F2024" t="str">
        <f t="shared" si="1021"/>
        <v>0.777000777000777</v>
      </c>
      <c r="G2024" t="str">
        <f t="shared" si="1016"/>
        <v>0.777000777000777</v>
      </c>
      <c r="H2024" t="str">
        <f t="shared" si="1022"/>
        <v>8.69403237936578+1.88132803860682i</v>
      </c>
      <c r="I2024" t="str">
        <f t="shared" si="1023"/>
        <v>742.201264410589i</v>
      </c>
      <c r="J2024" t="str">
        <f t="shared" si="1017"/>
        <v>-744.647773585927+162.369886212576i</v>
      </c>
      <c r="K2024" t="str">
        <f t="shared" si="1024"/>
        <v>0.207468659406014-0.951476156812012i</v>
      </c>
      <c r="L2024" t="str">
        <f t="shared" si="1025"/>
        <v>0.0154746992318258-0.060242912376818i</v>
      </c>
      <c r="M2024" t="str">
        <f t="shared" si="1026"/>
        <v>0.22294335863784-1.01171906918883i</v>
      </c>
      <c r="N2024" t="str">
        <f t="shared" si="1027"/>
        <v>-1.93644749589211i</v>
      </c>
      <c r="O2024" t="str">
        <f t="shared" si="1028"/>
        <v>-0.357557491283138-0.933891128787135i</v>
      </c>
      <c r="P2024" t="str">
        <f t="shared" si="1029"/>
        <v>1.35755749128314+0.933891128787135i</v>
      </c>
      <c r="Q2024" t="str">
        <f t="shared" si="1030"/>
        <v>-1.35755749128314+1.00255636710498i</v>
      </c>
      <c r="R2024" t="str">
        <f t="shared" si="1031"/>
        <v>-0.318348969065207-0.92302088326322i</v>
      </c>
      <c r="S2024" t="str">
        <f t="shared" si="1032"/>
        <v>0.200102606433191i</v>
      </c>
      <c r="T2024" t="str">
        <f t="shared" si="1033"/>
        <v>0.184698884533236-0.0637024584652672i</v>
      </c>
      <c r="U2024" t="str">
        <f t="shared" si="1034"/>
        <v>0.0000333333333333333-0.000597226699282882i</v>
      </c>
      <c r="V2024" t="str">
        <f t="shared" si="1035"/>
        <v>6.66666666666667E-06-0.00597226699282882i</v>
      </c>
      <c r="W2024" t="str">
        <f t="shared" si="1036"/>
        <v>0.0000276024884420953-0.000543067601231219i</v>
      </c>
      <c r="X2024" t="str">
        <f t="shared" si="1037"/>
        <v>0.0000324979903360187-0.000542523874320766i</v>
      </c>
      <c r="Y2024" t="str">
        <f t="shared" si="1038"/>
        <v>0.009+1.18752202305694i</v>
      </c>
      <c r="Z2024" t="str">
        <f t="shared" si="1039"/>
        <v>-0.00548193302458228-0.000370260340100705i</v>
      </c>
      <c r="AA2024" t="str">
        <f t="shared" si="1040"/>
        <v>0.0769267767047237-10.1091090177269i</v>
      </c>
      <c r="AB2024" t="str">
        <f t="shared" si="1041"/>
        <v>0.871119823501733-0.300448346047831i</v>
      </c>
      <c r="AC2024" t="str">
        <f t="shared" si="1042"/>
        <v>0.890241058224644-0.948311500350199i</v>
      </c>
      <c r="AD2024" t="str">
        <f t="shared" si="1043"/>
        <v>0.626794130749132+0.330188923301044i</v>
      </c>
      <c r="AE2024" t="str">
        <f t="shared" si="1044"/>
        <v>-0.00331378758192907-0.00204215057101955i</v>
      </c>
      <c r="AF2024" t="str">
        <f t="shared" si="1045"/>
        <v>-14.6510547394629-1.78198497527869i</v>
      </c>
      <c r="AG2024" t="str">
        <f t="shared" si="1046"/>
        <v>1.01225780172872-0.0228455659840251i</v>
      </c>
      <c r="AH2024" t="str">
        <f t="shared" si="1047"/>
        <v>0.0435466363484207+0.0363737646434492i</v>
      </c>
      <c r="AI2024">
        <f t="shared" si="1048"/>
        <v>-24.922304169468529</v>
      </c>
      <c r="AJ2024">
        <f t="shared" si="1049"/>
        <v>39.871433435229044</v>
      </c>
      <c r="AK2024"/>
      <c r="AL2024"/>
      <c r="AM2024"/>
      <c r="AN2024"/>
    </row>
    <row r="2025" spans="1:40" x14ac:dyDescent="0.25">
      <c r="A2025"/>
      <c r="B2025">
        <f t="shared" si="1015"/>
        <v>189100</v>
      </c>
      <c r="C2025" s="237" t="str">
        <f t="shared" si="1018"/>
        <v>-2.13727137137778E-06+0.0129509385208369i</v>
      </c>
      <c r="D2025" s="208" t="str">
        <f t="shared" si="1019"/>
        <v>-5.95702234275314+0.0992905286597496i</v>
      </c>
      <c r="E2025" t="str">
        <f t="shared" si="1020"/>
        <v>2870</v>
      </c>
      <c r="F2025" t="str">
        <f t="shared" si="1021"/>
        <v>0.777000777000777</v>
      </c>
      <c r="G2025" t="str">
        <f t="shared" si="1016"/>
        <v>0.777000777000777</v>
      </c>
      <c r="H2025" t="str">
        <f t="shared" si="1022"/>
        <v>8.69447355100039+1.88043629489319i</v>
      </c>
      <c r="I2025" t="str">
        <f t="shared" si="1023"/>
        <v>742.593963492287i</v>
      </c>
      <c r="J2025" t="str">
        <f t="shared" si="1017"/>
        <v>-745.437027591114+162.45579620528i</v>
      </c>
      <c r="K2025" t="str">
        <f t="shared" si="1024"/>
        <v>0.207258674643827-0.951017408906378i</v>
      </c>
      <c r="L2025" t="str">
        <f t="shared" si="1025"/>
        <v>0.0154593486813291-0.0602149957127074i</v>
      </c>
      <c r="M2025" t="str">
        <f t="shared" si="1026"/>
        <v>0.222718023325156-1.01123240461909i</v>
      </c>
      <c r="N2025" t="str">
        <f t="shared" si="1027"/>
        <v>-1.93747207128676i</v>
      </c>
      <c r="O2025" t="str">
        <f t="shared" si="1028"/>
        <v>-0.358514145313747-0.933524294065212i</v>
      </c>
      <c r="P2025" t="str">
        <f t="shared" si="1029"/>
        <v>1.35851414531375+0.933524294065212i</v>
      </c>
      <c r="Q2025" t="str">
        <f t="shared" si="1030"/>
        <v>-1.35851414531375+1.00394777722155i</v>
      </c>
      <c r="R2025" t="str">
        <f t="shared" si="1031"/>
        <v>-0.31833187763623-0.922414300476393i</v>
      </c>
      <c r="S2025" t="str">
        <f t="shared" si="1032"/>
        <v>0.20020848082813i</v>
      </c>
      <c r="T2025" t="str">
        <f t="shared" si="1033"/>
        <v>0.184675165792521-0.0637327416207158i</v>
      </c>
      <c r="U2025" t="str">
        <f t="shared" si="1034"/>
        <v>0.0000333333333333333-0.000596910873423928i</v>
      </c>
      <c r="V2025" t="str">
        <f t="shared" si="1035"/>
        <v>6.66666666666667E-06-0.00596910873423928i</v>
      </c>
      <c r="W2025" t="str">
        <f t="shared" si="1036"/>
        <v>0.0000276024875769852-0.000542780557834244i</v>
      </c>
      <c r="X2025" t="str">
        <f t="shared" si="1037"/>
        <v>0.0000324928027243002-0.000542237165230821i</v>
      </c>
      <c r="Y2025" t="str">
        <f t="shared" si="1038"/>
        <v>0.009+1.18815034158766i</v>
      </c>
      <c r="Z2025" t="str">
        <f t="shared" si="1039"/>
        <v>-0.00547613663695844-0.000369967833509646i</v>
      </c>
      <c r="AA2025" t="str">
        <f t="shared" si="1040"/>
        <v>0.0768453235975354-10.1037588498129i</v>
      </c>
      <c r="AB2025" t="str">
        <f t="shared" si="1041"/>
        <v>0.871007955661937-0.300591174506682i</v>
      </c>
      <c r="AC2025" t="str">
        <f t="shared" si="1042"/>
        <v>0.890021633981843-0.947738541661493i</v>
      </c>
      <c r="AD2025" t="str">
        <f t="shared" si="1043"/>
        <v>0.627148069537485+0.330083237424528i</v>
      </c>
      <c r="AE2025" t="str">
        <f t="shared" si="1044"/>
        <v>-0.00331222834016417-0.00203960552228284i</v>
      </c>
      <c r="AF2025" t="str">
        <f t="shared" si="1045"/>
        <v>-14.6514958937535-1.78114576623344i</v>
      </c>
      <c r="AG2025" t="str">
        <f t="shared" si="1046"/>
        <v>1.01224745487609-0.0228464987664291i</v>
      </c>
      <c r="AH2025" t="str">
        <f t="shared" si="1047"/>
        <v>0.0435330275565669+0.0363324308722098i</v>
      </c>
      <c r="AI2025">
        <f t="shared" si="1048"/>
        <v>-24.927960562169758</v>
      </c>
      <c r="AJ2025">
        <f t="shared" si="1049"/>
        <v>39.848193888119766</v>
      </c>
      <c r="AK2025"/>
      <c r="AL2025"/>
      <c r="AM2025"/>
      <c r="AN2025"/>
    </row>
    <row r="2026" spans="1:40" x14ac:dyDescent="0.25">
      <c r="A2026"/>
      <c r="B2026">
        <f t="shared" si="1015"/>
        <v>189200</v>
      </c>
      <c r="C2026" s="237" t="str">
        <f t="shared" si="1018"/>
        <v>-2.13501269643565E-06+0.012944093416283i</v>
      </c>
      <c r="D2026" s="208" t="str">
        <f t="shared" si="1019"/>
        <v>-5.95702232543663+0.0992380495248364i</v>
      </c>
      <c r="E2026" t="str">
        <f t="shared" si="1020"/>
        <v>2870</v>
      </c>
      <c r="F2026" t="str">
        <f t="shared" si="1021"/>
        <v>0.777000777000777</v>
      </c>
      <c r="G2026" t="str">
        <f t="shared" si="1016"/>
        <v>0.777000777000777</v>
      </c>
      <c r="H2026" t="str">
        <f t="shared" si="1022"/>
        <v>8.69491407157706+1.87954534169577i</v>
      </c>
      <c r="I2026" t="str">
        <f t="shared" si="1023"/>
        <v>742.986662573986i</v>
      </c>
      <c r="J2026" t="str">
        <f t="shared" si="1017"/>
        <v>-746.226699080567+162.541706197986i</v>
      </c>
      <c r="K2026" t="str">
        <f t="shared" si="1024"/>
        <v>0.207049003776912-0.95055907957658i</v>
      </c>
      <c r="L2026" t="str">
        <f t="shared" si="1025"/>
        <v>0.0154440204597397-0.0601871028292114i</v>
      </c>
      <c r="M2026" t="str">
        <f t="shared" si="1026"/>
        <v>0.222493024236652-1.01074618240579i</v>
      </c>
      <c r="N2026" t="str">
        <f t="shared" si="1027"/>
        <v>-1.93849664668141i</v>
      </c>
      <c r="O2026" t="str">
        <f t="shared" si="1028"/>
        <v>-0.359470422992467-0.933156479371824i</v>
      </c>
      <c r="P2026" t="str">
        <f t="shared" si="1029"/>
        <v>1.35947042299247+0.933156479371824i</v>
      </c>
      <c r="Q2026" t="str">
        <f t="shared" si="1030"/>
        <v>-1.35947042299247+1.00534016730959i</v>
      </c>
      <c r="R2026" t="str">
        <f t="shared" si="1031"/>
        <v>-0.318314774409124-0.921808291477886i</v>
      </c>
      <c r="S2026" t="str">
        <f t="shared" si="1032"/>
        <v>0.200314355223068i</v>
      </c>
      <c r="T2026" t="str">
        <f t="shared" si="1033"/>
        <v>0.184651433546671-0.06376301879374i</v>
      </c>
      <c r="U2026" t="str">
        <f t="shared" si="1034"/>
        <v>0.0000333333333333334-0.000596595381418948i</v>
      </c>
      <c r="V2026" t="str">
        <f t="shared" si="1035"/>
        <v>6.66666666666667E-06-0.00596595381418948i</v>
      </c>
      <c r="W2026" t="str">
        <f t="shared" si="1036"/>
        <v>0.0000276024867114179-0.000542493817940875i</v>
      </c>
      <c r="X2026" t="str">
        <f t="shared" si="1037"/>
        <v>0.0000324876233332863-0.000541950759216751i</v>
      </c>
      <c r="Y2026" t="str">
        <f t="shared" si="1038"/>
        <v>0.009+1.18877866011838i</v>
      </c>
      <c r="Z2026" t="str">
        <f t="shared" si="1039"/>
        <v>-0.00547034944082272-0.000369675789477905i</v>
      </c>
      <c r="AA2026" t="str">
        <f t="shared" si="1040"/>
        <v>0.0767639998503773-10.0984143442201i</v>
      </c>
      <c r="AB2026" t="str">
        <f t="shared" si="1041"/>
        <v>0.870896024126084-0.300733974749833i</v>
      </c>
      <c r="AC2026" t="str">
        <f t="shared" si="1042"/>
        <v>0.889802573305376-0.947166043190619i</v>
      </c>
      <c r="AD2026" t="str">
        <f t="shared" si="1043"/>
        <v>0.627501935559269+0.329977187588473i</v>
      </c>
      <c r="AE2026" t="str">
        <f t="shared" si="1044"/>
        <v>-0.00331067028497035-0.00203706279703564i</v>
      </c>
      <c r="AF2026" t="str">
        <f t="shared" si="1045"/>
        <v>-14.6519363970137-1.78030729217093i</v>
      </c>
      <c r="AG2026" t="str">
        <f t="shared" si="1046"/>
        <v>1.01223710564088-0.0228474279254421i</v>
      </c>
      <c r="AH2026" t="str">
        <f t="shared" si="1047"/>
        <v>0.04351942187683+0.0362911334105114i</v>
      </c>
      <c r="AI2026">
        <f t="shared" si="1048"/>
        <v>-24.933615278183467</v>
      </c>
      <c r="AJ2026">
        <f t="shared" si="1049"/>
        <v>39.824950228050064</v>
      </c>
      <c r="AK2026"/>
      <c r="AL2026"/>
      <c r="AM2026"/>
      <c r="AN2026"/>
    </row>
    <row r="2027" spans="1:40" x14ac:dyDescent="0.25">
      <c r="A2027"/>
      <c r="B2027">
        <f t="shared" si="1015"/>
        <v>189300</v>
      </c>
      <c r="C2027" s="237" t="str">
        <f t="shared" si="1018"/>
        <v>-2.13275760006442E-06+0.012937255543746i</v>
      </c>
      <c r="D2027" s="208" t="str">
        <f t="shared" si="1019"/>
        <v>-5.95702230814756+0.099185625835386i</v>
      </c>
      <c r="E2027" t="str">
        <f t="shared" si="1020"/>
        <v>2870</v>
      </c>
      <c r="F2027" t="str">
        <f t="shared" si="1021"/>
        <v>0.777000777000777</v>
      </c>
      <c r="G2027" t="str">
        <f t="shared" si="1016"/>
        <v>0.777000777000777</v>
      </c>
      <c r="H2027" t="str">
        <f t="shared" si="1022"/>
        <v>8.69535394235167+1.87865517805503i</v>
      </c>
      <c r="I2027" t="str">
        <f t="shared" si="1023"/>
        <v>743.379361655685i</v>
      </c>
      <c r="J2027" t="str">
        <f t="shared" si="1017"/>
        <v>-747.016788054286+162.627616190691i</v>
      </c>
      <c r="K2027" t="str">
        <f t="shared" si="1024"/>
        <v>0.206839646189663-0.950101168289349i</v>
      </c>
      <c r="L2027" t="str">
        <f t="shared" si="1025"/>
        <v>0.0154287145247857-0.0601592336994837i</v>
      </c>
      <c r="M2027" t="str">
        <f t="shared" si="1026"/>
        <v>0.222268360714449-1.01026040198883i</v>
      </c>
      <c r="N2027" t="str">
        <f t="shared" si="1027"/>
        <v>-1.93952122207606i</v>
      </c>
      <c r="O2027" t="str">
        <f t="shared" si="1028"/>
        <v>-0.36042632331544-0.932787685093084i</v>
      </c>
      <c r="P2027" t="str">
        <f t="shared" si="1029"/>
        <v>1.36042632331544+0.932787685093084i</v>
      </c>
      <c r="Q2027" t="str">
        <f t="shared" si="1030"/>
        <v>-1.36042632331544+1.00673353698298i</v>
      </c>
      <c r="R2027" t="str">
        <f t="shared" si="1031"/>
        <v>-0.318297659379014-0.921202855351203i</v>
      </c>
      <c r="S2027" t="str">
        <f t="shared" si="1032"/>
        <v>0.200420229618005i</v>
      </c>
      <c r="T2027" t="str">
        <f t="shared" si="1033"/>
        <v>0.18462768779425-0.0637932899796155i</v>
      </c>
      <c r="U2027" t="str">
        <f t="shared" si="1034"/>
        <v>0.0000333333333333334-0.000596280222738854i</v>
      </c>
      <c r="V2027" t="str">
        <f t="shared" si="1035"/>
        <v>6.66666666666667E-06-0.00596280222738854i</v>
      </c>
      <c r="W2027" t="str">
        <f t="shared" si="1036"/>
        <v>0.0000276024858453929-0.000542207381070121i</v>
      </c>
      <c r="X2027" t="str">
        <f t="shared" si="1037"/>
        <v>0.0000324824521456116-0.000541664655798401i</v>
      </c>
      <c r="Y2027" t="str">
        <f t="shared" si="1038"/>
        <v>0.009+1.1894069786491i</v>
      </c>
      <c r="Z2027" t="str">
        <f t="shared" si="1039"/>
        <v>-0.00546457141675013-0.000369384206948195i</v>
      </c>
      <c r="AA2027" t="str">
        <f t="shared" si="1040"/>
        <v>0.0766828051893423-10.0930754919605i</v>
      </c>
      <c r="AB2027" t="str">
        <f t="shared" si="1041"/>
        <v>0.870784028887401-0.300876746755i</v>
      </c>
      <c r="AC2027" t="str">
        <f t="shared" si="1042"/>
        <v>0.889583875511328-0.946594004347569i</v>
      </c>
      <c r="AD2027" t="str">
        <f t="shared" si="1043"/>
        <v>0.627855728452707+0.329870773821002i</v>
      </c>
      <c r="AE2027" t="str">
        <f t="shared" si="1044"/>
        <v>-0.00330911341336222-0.00203452239217587i</v>
      </c>
      <c r="AF2027" t="str">
        <f t="shared" si="1045"/>
        <v>-14.6523762504992-1.77946955221964i</v>
      </c>
      <c r="AG2027" t="str">
        <f t="shared" si="1046"/>
        <v>1.01222675402783-0.0228483534535481i</v>
      </c>
      <c r="AH2027" t="str">
        <f t="shared" si="1047"/>
        <v>0.0435058192937953+0.0362498722096099i</v>
      </c>
      <c r="AI2027">
        <f t="shared" si="1048"/>
        <v>-24.939268320473094</v>
      </c>
      <c r="AJ2027">
        <f t="shared" si="1049"/>
        <v>39.801702458315745</v>
      </c>
      <c r="AK2027"/>
      <c r="AL2027"/>
      <c r="AM2027"/>
      <c r="AN2027"/>
    </row>
    <row r="2028" spans="1:40" x14ac:dyDescent="0.25">
      <c r="A2028"/>
      <c r="B2028">
        <f t="shared" si="1015"/>
        <v>189400</v>
      </c>
      <c r="C2028" s="237" t="str">
        <f t="shared" si="1018"/>
        <v>-2.13050607470837E-06+0.0129304248917708i</v>
      </c>
      <c r="D2028" s="208" t="str">
        <f t="shared" si="1019"/>
        <v>-5.95702229088587+0.0991332575035762i</v>
      </c>
      <c r="E2028" t="str">
        <f t="shared" si="1020"/>
        <v>2870</v>
      </c>
      <c r="F2028" t="str">
        <f t="shared" si="1021"/>
        <v>0.777000777000777</v>
      </c>
      <c r="G2028" t="str">
        <f t="shared" si="1016"/>
        <v>0.777000777000777</v>
      </c>
      <c r="H2028" t="str">
        <f t="shared" si="1022"/>
        <v>8.69579316457712+1.87776580301283i</v>
      </c>
      <c r="I2028" t="str">
        <f t="shared" si="1023"/>
        <v>743.772060737384i</v>
      </c>
      <c r="J2028" t="str">
        <f t="shared" si="1017"/>
        <v>-747.807294512272+162.713526183396i</v>
      </c>
      <c r="K2028" t="str">
        <f t="shared" si="1024"/>
        <v>0.206630601267965-0.949643674512223i</v>
      </c>
      <c r="L2028" t="str">
        <f t="shared" si="1025"/>
        <v>0.0154134308342932-0.0601313882967104i</v>
      </c>
      <c r="M2028" t="str">
        <f t="shared" si="1026"/>
        <v>0.222044032102258-1.00977506280893i</v>
      </c>
      <c r="N2028" t="str">
        <f t="shared" si="1027"/>
        <v>-1.94054579747071i</v>
      </c>
      <c r="O2028" t="str">
        <f t="shared" si="1028"/>
        <v>-0.361381845279204-0.932417911616136i</v>
      </c>
      <c r="P2028" t="str">
        <f t="shared" si="1029"/>
        <v>1.3613818452792+0.932417911616136i</v>
      </c>
      <c r="Q2028" t="str">
        <f t="shared" si="1030"/>
        <v>-1.3613818452792+1.00812788585457i</v>
      </c>
      <c r="R2028" t="str">
        <f t="shared" si="1031"/>
        <v>-0.318280532541022-0.920597991181785i</v>
      </c>
      <c r="S2028" t="str">
        <f t="shared" si="1032"/>
        <v>0.200526104012943i</v>
      </c>
      <c r="T2028" t="str">
        <f t="shared" si="1033"/>
        <v>0.184603928533825-0.0638235551736159i</v>
      </c>
      <c r="U2028" t="str">
        <f t="shared" si="1034"/>
        <v>0.0000333333333333333-0.000595965396855674i</v>
      </c>
      <c r="V2028" t="str">
        <f t="shared" si="1035"/>
        <v>6.66666666666667E-06-0.00595965396855674i</v>
      </c>
      <c r="W2028" t="str">
        <f t="shared" si="1036"/>
        <v>0.0000276024849789102-0.000541921246742008i</v>
      </c>
      <c r="X2028" t="str">
        <f t="shared" si="1037"/>
        <v>0.0000324772891439572-0.000541378854496628i</v>
      </c>
      <c r="Y2028" t="str">
        <f t="shared" si="1038"/>
        <v>0.009+1.19003529717981i</v>
      </c>
      <c r="Z2028" t="str">
        <f t="shared" si="1039"/>
        <v>-0.00545880254536711-0.000369093084866338i</v>
      </c>
      <c r="AA2028" t="str">
        <f t="shared" si="1040"/>
        <v>0.0766017393412518-10.0877422840656i</v>
      </c>
      <c r="AB2028" t="str">
        <f t="shared" si="1041"/>
        <v>0.870671969939128-0.301019490499894i</v>
      </c>
      <c r="AC2028" t="str">
        <f t="shared" si="1042"/>
        <v>0.889365539917457-0.946022424543221i</v>
      </c>
      <c r="AD2028" t="str">
        <f t="shared" si="1043"/>
        <v>0.628209447855999+0.329763996150577i</v>
      </c>
      <c r="AE2028" t="str">
        <f t="shared" si="1044"/>
        <v>-0.00330755772236293-0.00203198430460855i</v>
      </c>
      <c r="AF2028" t="str">
        <f t="shared" si="1045"/>
        <v>-14.652815455463-1.77863254550925i</v>
      </c>
      <c r="AG2028" t="str">
        <f t="shared" si="1046"/>
        <v>1.01221640004167-0.0228492753432473i</v>
      </c>
      <c r="AH2028" t="str">
        <f t="shared" si="1047"/>
        <v>0.0434922197920981+0.0362086472208723i</v>
      </c>
      <c r="AI2028">
        <f t="shared" si="1048"/>
        <v>-24.944919691997384</v>
      </c>
      <c r="AJ2028">
        <f t="shared" si="1049"/>
        <v>39.778450582203789</v>
      </c>
      <c r="AK2028"/>
      <c r="AL2028"/>
      <c r="AM2028"/>
      <c r="AN2028"/>
    </row>
    <row r="2029" spans="1:40" x14ac:dyDescent="0.25">
      <c r="A2029"/>
      <c r="B2029">
        <f t="shared" si="1015"/>
        <v>189500</v>
      </c>
      <c r="C2029" s="237" t="str">
        <f t="shared" si="1018"/>
        <v>-2.12825811283172E-06+0.0129236014489263i</v>
      </c>
      <c r="D2029" s="208" t="str">
        <f t="shared" si="1019"/>
        <v>-5.95702227365149+0.0990809444417683i</v>
      </c>
      <c r="E2029" t="str">
        <f t="shared" si="1020"/>
        <v>2870</v>
      </c>
      <c r="F2029" t="str">
        <f t="shared" si="1021"/>
        <v>0.777000777000777</v>
      </c>
      <c r="G2029" t="str">
        <f t="shared" si="1016"/>
        <v>0.777000777000777</v>
      </c>
      <c r="H2029" t="str">
        <f t="shared" si="1022"/>
        <v>8.69623173950329+1.8768772156123i</v>
      </c>
      <c r="I2029" t="str">
        <f t="shared" si="1023"/>
        <v>744.164759819082i</v>
      </c>
      <c r="J2029" t="str">
        <f t="shared" si="1017"/>
        <v>-748.598218454523+162.799436176101i</v>
      </c>
      <c r="K2029" t="str">
        <f t="shared" si="1024"/>
        <v>0.206421868399178-0.949186597713557i</v>
      </c>
      <c r="L2029" t="str">
        <f t="shared" si="1025"/>
        <v>0.015398169346185-0.0601035665941086i</v>
      </c>
      <c r="M2029" t="str">
        <f t="shared" si="1026"/>
        <v>0.221820037745363-1.00929016430767i</v>
      </c>
      <c r="N2029" t="str">
        <f t="shared" si="1027"/>
        <v>-1.94157037286537i</v>
      </c>
      <c r="O2029" t="str">
        <f t="shared" si="1028"/>
        <v>-0.362336987880706-0.932047159329149i</v>
      </c>
      <c r="P2029" t="str">
        <f t="shared" si="1029"/>
        <v>1.36233698788071+0.932047159329149i</v>
      </c>
      <c r="Q2029" t="str">
        <f t="shared" si="1030"/>
        <v>-1.36233698788071+1.00952321353622i</v>
      </c>
      <c r="R2029" t="str">
        <f t="shared" si="1031"/>
        <v>-0.318263393890261-0.919993698056986i</v>
      </c>
      <c r="S2029" t="str">
        <f t="shared" si="1032"/>
        <v>0.200631978407882i</v>
      </c>
      <c r="T2029" t="str">
        <f t="shared" si="1033"/>
        <v>0.184580155763957-0.0638538143710101i</v>
      </c>
      <c r="U2029" t="str">
        <f t="shared" si="1034"/>
        <v>0.0000333333333333333-0.000595650903242558i</v>
      </c>
      <c r="V2029" t="str">
        <f t="shared" si="1035"/>
        <v>6.66666666666667E-06-0.00595650903242558i</v>
      </c>
      <c r="W2029" t="str">
        <f t="shared" si="1036"/>
        <v>0.0000276024841119701-0.00054163541447758i</v>
      </c>
      <c r="X2029" t="str">
        <f t="shared" si="1037"/>
        <v>0.0000324721343110501-0.000541093354833306i</v>
      </c>
      <c r="Y2029" t="str">
        <f t="shared" si="1038"/>
        <v>0.009+1.19066361571053i</v>
      </c>
      <c r="Z2029" t="str">
        <f t="shared" si="1039"/>
        <v>-0.00545304280735106-0.00036880242218122i</v>
      </c>
      <c r="AA2029" t="str">
        <f t="shared" si="1040"/>
        <v>0.0765208020336432-10.0824147115851i</v>
      </c>
      <c r="AB2029" t="str">
        <f t="shared" si="1041"/>
        <v>0.870559847274479-0.301162205962198i</v>
      </c>
      <c r="AC2029" t="str">
        <f t="shared" si="1042"/>
        <v>0.889147565843175-0.94545130318933i</v>
      </c>
      <c r="AD2029" t="str">
        <f t="shared" si="1043"/>
        <v>0.628563093407287+0.329656854605995i</v>
      </c>
      <c r="AE2029" t="str">
        <f t="shared" si="1044"/>
        <v>-0.00330600320900359-0.00202944853124551i</v>
      </c>
      <c r="AF2029" t="str">
        <f t="shared" si="1045"/>
        <v>-14.6532540131548-1.77779627117053i</v>
      </c>
      <c r="AG2029" t="str">
        <f t="shared" si="1046"/>
        <v>1.01220604368714-0.0228501935870518i</v>
      </c>
      <c r="AH2029" t="str">
        <f t="shared" si="1047"/>
        <v>0.0434786233564136+0.0361674583957698i</v>
      </c>
      <c r="AI2029">
        <f t="shared" si="1048"/>
        <v>-24.950569395712201</v>
      </c>
      <c r="AJ2029">
        <f t="shared" si="1049"/>
        <v>39.755194602993761</v>
      </c>
      <c r="AK2029"/>
      <c r="AL2029"/>
      <c r="AM2029"/>
      <c r="AN2029"/>
    </row>
    <row r="2030" spans="1:40" x14ac:dyDescent="0.25">
      <c r="A2030"/>
      <c r="B2030">
        <f t="shared" si="1015"/>
        <v>189600</v>
      </c>
      <c r="C2030" s="237" t="str">
        <f t="shared" si="1018"/>
        <v>-2.12601370691855E-06+0.0129167852038058i</v>
      </c>
      <c r="D2030" s="208" t="str">
        <f t="shared" si="1019"/>
        <v>-5.95702225644438+0.0990286865625112i</v>
      </c>
      <c r="E2030" t="str">
        <f t="shared" si="1020"/>
        <v>2870</v>
      </c>
      <c r="F2030" t="str">
        <f t="shared" si="1021"/>
        <v>0.777000777000777</v>
      </c>
      <c r="G2030" t="str">
        <f t="shared" si="1016"/>
        <v>0.777000777000777</v>
      </c>
      <c r="H2030" t="str">
        <f t="shared" si="1022"/>
        <v>8.69666966837719+1.87598941489796i</v>
      </c>
      <c r="I2030" t="str">
        <f t="shared" si="1023"/>
        <v>744.557458900781i</v>
      </c>
      <c r="J2030" t="str">
        <f t="shared" si="1017"/>
        <v>-749.389559881041+162.885346168806i</v>
      </c>
      <c r="K2030" t="str">
        <f t="shared" si="1024"/>
        <v>0.206213446972138-0.948729937362514i</v>
      </c>
      <c r="L2030" t="str">
        <f t="shared" si="1025"/>
        <v>0.0153829300184809-0.0600757685649276i</v>
      </c>
      <c r="M2030" t="str">
        <f t="shared" si="1026"/>
        <v>0.221596376990619-1.00880570592744i</v>
      </c>
      <c r="N2030" t="str">
        <f t="shared" si="1027"/>
        <v>-1.94259494826002i</v>
      </c>
      <c r="O2030" t="str">
        <f t="shared" si="1028"/>
        <v>-0.363291750117262-0.931675428621329i</v>
      </c>
      <c r="P2030" t="str">
        <f t="shared" si="1029"/>
        <v>1.36329175011726+0.931675428621329i</v>
      </c>
      <c r="Q2030" t="str">
        <f t="shared" si="1030"/>
        <v>-1.36329175011726+1.01091951963869i</v>
      </c>
      <c r="R2030" t="str">
        <f t="shared" si="1031"/>
        <v>-0.318246243421834-0.919389975066115i</v>
      </c>
      <c r="S2030" t="str">
        <f t="shared" si="1032"/>
        <v>0.20073785280282i</v>
      </c>
      <c r="T2030" t="str">
        <f t="shared" si="1033"/>
        <v>0.18455636948321-0.0638840675670625i</v>
      </c>
      <c r="U2030" t="str">
        <f t="shared" si="1034"/>
        <v>0.0000333333333333334-0.00059533674137376i</v>
      </c>
      <c r="V2030" t="str">
        <f t="shared" si="1035"/>
        <v>6.66666666666667E-06-0.0059533674137376i</v>
      </c>
      <c r="W2030" t="str">
        <f t="shared" si="1036"/>
        <v>0.0000276024832445725-0.000541349883798888i</v>
      </c>
      <c r="X2030" t="str">
        <f t="shared" si="1037"/>
        <v>0.0000324669876296625-0.000540808156331317i</v>
      </c>
      <c r="Y2030" t="str">
        <f t="shared" si="1038"/>
        <v>0.009+1.19129193424125i</v>
      </c>
      <c r="Z2030" t="str">
        <f t="shared" si="1039"/>
        <v>-0.00544729218343061-0.000368512217844811i</v>
      </c>
      <c r="AA2030" t="str">
        <f t="shared" si="1040"/>
        <v>0.076439992994782-10.0770927655885i</v>
      </c>
      <c r="AB2030" t="str">
        <f t="shared" si="1041"/>
        <v>0.870447660886681-0.30130489311958i</v>
      </c>
      <c r="AC2030" t="str">
        <f t="shared" si="1042"/>
        <v>0.888929952609558-0.944880639698522i</v>
      </c>
      <c r="AD2030" t="str">
        <f t="shared" si="1043"/>
        <v>0.62891666474469+0.329549349216399i</v>
      </c>
      <c r="AE2030" t="str">
        <f t="shared" si="1044"/>
        <v>-0.00330444987032394-0.00202691506900576i</v>
      </c>
      <c r="AF2030" t="str">
        <f t="shared" si="1045"/>
        <v>-14.6536919248216-1.77696072833545i</v>
      </c>
      <c r="AG2030" t="str">
        <f t="shared" si="1046"/>
        <v>1.01219568496899-0.0228511081774906i</v>
      </c>
      <c r="AH2030" t="str">
        <f t="shared" si="1047"/>
        <v>0.0434650299714681+0.0361263056858851i</v>
      </c>
      <c r="AI2030">
        <f t="shared" si="1048"/>
        <v>-24.956217434568465</v>
      </c>
      <c r="AJ2030">
        <f t="shared" si="1049"/>
        <v>39.73193452395639</v>
      </c>
      <c r="AK2030"/>
      <c r="AL2030"/>
      <c r="AM2030"/>
      <c r="AN2030"/>
    </row>
    <row r="2031" spans="1:40" x14ac:dyDescent="0.25">
      <c r="A2031"/>
      <c r="B2031">
        <f t="shared" si="1015"/>
        <v>189700</v>
      </c>
      <c r="C2031" s="237" t="str">
        <f t="shared" si="1018"/>
        <v>-2.12377284947274E-06+0.0129099761450264i</v>
      </c>
      <c r="D2031" s="208" t="str">
        <f t="shared" si="1019"/>
        <v>-5.95702223926447+0.0989764837785358i</v>
      </c>
      <c r="E2031" t="str">
        <f t="shared" si="1020"/>
        <v>2870</v>
      </c>
      <c r="F2031" t="str">
        <f t="shared" si="1021"/>
        <v>0.777000777000777</v>
      </c>
      <c r="G2031" t="str">
        <f t="shared" si="1016"/>
        <v>0.777000777000777</v>
      </c>
      <c r="H2031" t="str">
        <f t="shared" si="1022"/>
        <v>8.69710695244288+1.87510239991563i</v>
      </c>
      <c r="I2031" t="str">
        <f t="shared" si="1023"/>
        <v>744.95015798248i</v>
      </c>
      <c r="J2031" t="str">
        <f t="shared" si="1017"/>
        <v>-750.181318791825+162.971256161511i</v>
      </c>
      <c r="K2031" t="str">
        <f t="shared" si="1024"/>
        <v>0.206005336377151-0.948273692929066i</v>
      </c>
      <c r="L2031" t="str">
        <f t="shared" si="1025"/>
        <v>0.0153677128092976-0.0600479941824483i</v>
      </c>
      <c r="M2031" t="str">
        <f t="shared" si="1026"/>
        <v>0.221373049186449-1.00832168711151i</v>
      </c>
      <c r="N2031" t="str">
        <f t="shared" si="1027"/>
        <v>-1.94361952365467i</v>
      </c>
      <c r="O2031" t="str">
        <f t="shared" si="1028"/>
        <v>-0.364246130986615-0.931302719882897i</v>
      </c>
      <c r="P2031" t="str">
        <f t="shared" si="1029"/>
        <v>1.36424613098661+0.931302719882897i</v>
      </c>
      <c r="Q2031" t="str">
        <f t="shared" si="1030"/>
        <v>-1.36424613098661+1.01231680377177i</v>
      </c>
      <c r="R2031" t="str">
        <f t="shared" si="1031"/>
        <v>-0.318229081130857-0.918786821300369i</v>
      </c>
      <c r="S2031" t="str">
        <f t="shared" si="1032"/>
        <v>0.200843727197759i</v>
      </c>
      <c r="T2031" t="str">
        <f t="shared" si="1033"/>
        <v>0.184532569690147-0.0639143147570394i</v>
      </c>
      <c r="U2031" t="str">
        <f t="shared" si="1034"/>
        <v>0.0000333333333333334-0.000595022910724645i</v>
      </c>
      <c r="V2031" t="str">
        <f t="shared" si="1035"/>
        <v>6.66666666666667E-06-0.00595022910724645i</v>
      </c>
      <c r="W2031" t="str">
        <f t="shared" si="1036"/>
        <v>0.0000276024823767173-0.000541064654228992i</v>
      </c>
      <c r="X2031" t="str">
        <f t="shared" si="1037"/>
        <v>0.000032461849082612-0.000540523258514544i</v>
      </c>
      <c r="Y2031" t="str">
        <f t="shared" si="1038"/>
        <v>0.009+1.19192025277197i</v>
      </c>
      <c r="Z2031" t="str">
        <f t="shared" si="1039"/>
        <v>-0.00544155065438496-0.000368222470812125i</v>
      </c>
      <c r="AA2031" t="str">
        <f t="shared" si="1040"/>
        <v>0.0763593119536463-10.0717764371636i</v>
      </c>
      <c r="AB2031" t="str">
        <f t="shared" si="1041"/>
        <v>0.870335410768956-0.301447551949711i</v>
      </c>
      <c r="AC2031" t="str">
        <f t="shared" si="1042"/>
        <v>0.888712699539297-0.944310433484341i</v>
      </c>
      <c r="AD2031" t="str">
        <f t="shared" si="1043"/>
        <v>0.629270161506283+0.329441480011283i</v>
      </c>
      <c r="AE2031" t="str">
        <f t="shared" si="1044"/>
        <v>-0.0033028977033717-0.00202438391481514i</v>
      </c>
      <c r="AF2031" t="str">
        <f t="shared" si="1045"/>
        <v>-14.6541291917073-1.77612591613709i</v>
      </c>
      <c r="AG2031" t="str">
        <f t="shared" si="1046"/>
        <v>1.01218532389197-0.0228520191071058i</v>
      </c>
      <c r="AH2031" t="str">
        <f t="shared" si="1047"/>
        <v>0.0434514396220292+0.0360851890429065i</v>
      </c>
      <c r="AI2031">
        <f t="shared" si="1048"/>
        <v>-24.961863811513879</v>
      </c>
      <c r="AJ2031">
        <f t="shared" si="1049"/>
        <v>39.708670348355419</v>
      </c>
      <c r="AK2031"/>
      <c r="AL2031"/>
      <c r="AM2031"/>
      <c r="AN2031"/>
    </row>
    <row r="2032" spans="1:40" x14ac:dyDescent="0.25">
      <c r="A2032"/>
      <c r="B2032">
        <f t="shared" si="1015"/>
        <v>189800</v>
      </c>
      <c r="C2032" s="237" t="str">
        <f t="shared" si="1018"/>
        <v>-0.000002121535533018+0.0129031742612293i</v>
      </c>
      <c r="D2032" s="208" t="str">
        <f t="shared" si="1019"/>
        <v>-5.95702222211171+0.098924336002758i</v>
      </c>
      <c r="E2032" t="str">
        <f t="shared" si="1020"/>
        <v>2870</v>
      </c>
      <c r="F2032" t="str">
        <f t="shared" si="1021"/>
        <v>0.777000777000777</v>
      </c>
      <c r="G2032" t="str">
        <f t="shared" si="1016"/>
        <v>0.777000777000777</v>
      </c>
      <c r="H2032" t="str">
        <f t="shared" si="1022"/>
        <v>8.69754359294146+1.87421616971246i</v>
      </c>
      <c r="I2032" t="str">
        <f t="shared" si="1023"/>
        <v>745.342857064178i</v>
      </c>
      <c r="J2032" t="str">
        <f t="shared" si="1017"/>
        <v>-750.973495186875+163.057166154217i</v>
      </c>
      <c r="K2032" t="str">
        <f t="shared" si="1024"/>
        <v>0.205797536005993-0.947817863883994i</v>
      </c>
      <c r="L2032" t="str">
        <f t="shared" si="1025"/>
        <v>0.0153525176768476-0.0600202434199828i</v>
      </c>
      <c r="M2032" t="str">
        <f t="shared" si="1026"/>
        <v>0.221150053682841-1.00783810730398i</v>
      </c>
      <c r="N2032" t="str">
        <f t="shared" si="1027"/>
        <v>-1.94464409904932i</v>
      </c>
      <c r="O2032" t="str">
        <f t="shared" si="1028"/>
        <v>-0.365200129486899-0.930929033505107i</v>
      </c>
      <c r="P2032" t="str">
        <f t="shared" si="1029"/>
        <v>1.3652001294869+0.930929033505107i</v>
      </c>
      <c r="Q2032" t="str">
        <f t="shared" si="1030"/>
        <v>-1.3652001294869+1.01371506554421i</v>
      </c>
      <c r="R2032" t="str">
        <f t="shared" si="1031"/>
        <v>-0.318211907012435-0.918184235852868i</v>
      </c>
      <c r="S2032" t="str">
        <f t="shared" si="1032"/>
        <v>0.200949601592697i</v>
      </c>
      <c r="T2032" t="str">
        <f t="shared" si="1033"/>
        <v>0.184508756383329-0.0639445559362012i</v>
      </c>
      <c r="U2032" t="str">
        <f t="shared" si="1034"/>
        <v>0.0000333333333333333-0.000594709410771678i</v>
      </c>
      <c r="V2032" t="str">
        <f t="shared" si="1035"/>
        <v>6.66666666666667E-06-0.00594709410771678i</v>
      </c>
      <c r="W2032" t="str">
        <f t="shared" si="1036"/>
        <v>0.0000276024815084043-0.000540779725291946i</v>
      </c>
      <c r="X2032" t="str">
        <f t="shared" si="1037"/>
        <v>0.0000324567186527611-0.000540238660907868i</v>
      </c>
      <c r="Y2032" t="str">
        <f t="shared" si="1038"/>
        <v>0.009+1.19254857130269i</v>
      </c>
      <c r="Z2032" t="str">
        <f t="shared" si="1039"/>
        <v>-0.00543581820104404-0.000367933180041224i</v>
      </c>
      <c r="AA2032" t="str">
        <f t="shared" si="1040"/>
        <v>0.0762787586399336-10.0664657174171i</v>
      </c>
      <c r="AB2032" t="str">
        <f t="shared" si="1041"/>
        <v>0.870223096914519-0.301590182430239i</v>
      </c>
      <c r="AC2032" t="str">
        <f t="shared" si="1042"/>
        <v>0.88849580595674-0.943740683961202i</v>
      </c>
      <c r="AD2032" t="str">
        <f t="shared" si="1043"/>
        <v>0.629623583330099+0.32933324702048i</v>
      </c>
      <c r="AE2032" t="str">
        <f t="shared" si="1044"/>
        <v>-0.00330134670520276-0.00202185506560644i</v>
      </c>
      <c r="AF2032" t="str">
        <f t="shared" si="1045"/>
        <v>-14.6545658150532-1.7752918337097i</v>
      </c>
      <c r="AG2032" t="str">
        <f t="shared" si="1046"/>
        <v>1.01217496046082-0.0228529263684536i</v>
      </c>
      <c r="AH2032" t="str">
        <f t="shared" si="1047"/>
        <v>0.0434378522929106+0.0360441084186305i</v>
      </c>
      <c r="AI2032">
        <f t="shared" si="1048"/>
        <v>-24.967508529492015</v>
      </c>
      <c r="AJ2032">
        <f t="shared" si="1049"/>
        <v>39.68540207944676</v>
      </c>
      <c r="AK2032"/>
      <c r="AL2032"/>
      <c r="AM2032"/>
      <c r="AN2032"/>
    </row>
    <row r="2033" spans="1:40" x14ac:dyDescent="0.25">
      <c r="A2033"/>
      <c r="B2033">
        <f t="shared" si="1015"/>
        <v>189900</v>
      </c>
      <c r="C2033" s="237" t="str">
        <f t="shared" si="1018"/>
        <v>-2.11930175009761E-06+0.0128963795410797i</v>
      </c>
      <c r="D2033" s="208" t="str">
        <f t="shared" si="1019"/>
        <v>-5.95702220498604+0.0988722431482777i</v>
      </c>
      <c r="E2033" t="str">
        <f t="shared" si="1020"/>
        <v>2870</v>
      </c>
      <c r="F2033" t="str">
        <f t="shared" si="1021"/>
        <v>0.777000777000777</v>
      </c>
      <c r="G2033" t="str">
        <f t="shared" si="1016"/>
        <v>0.777000777000777</v>
      </c>
      <c r="H2033" t="str">
        <f t="shared" si="1022"/>
        <v>8.69797959111112+1.87333072333694i</v>
      </c>
      <c r="I2033" t="str">
        <f t="shared" si="1023"/>
        <v>745.735556145877i</v>
      </c>
      <c r="J2033" t="str">
        <f t="shared" si="1017"/>
        <v>-751.766089066192+163.143076146921i</v>
      </c>
      <c r="K2033" t="str">
        <f t="shared" si="1024"/>
        <v>0.205590045251895-0.947362449698885i</v>
      </c>
      <c r="L2033" t="str">
        <f t="shared" si="1025"/>
        <v>0.0153373445794402-0.0599925162508756i</v>
      </c>
      <c r="M2033" t="str">
        <f t="shared" si="1026"/>
        <v>0.220927389831335-1.00735496594976i</v>
      </c>
      <c r="N2033" t="str">
        <f t="shared" si="1027"/>
        <v>-1.94566867444397i</v>
      </c>
      <c r="O2033" t="str">
        <f t="shared" si="1028"/>
        <v>-0.36615374461665-0.930554369880237i</v>
      </c>
      <c r="P2033" t="str">
        <f t="shared" si="1029"/>
        <v>1.36615374461665+0.930554369880237i</v>
      </c>
      <c r="Q2033" t="str">
        <f t="shared" si="1030"/>
        <v>-1.36615374461665+1.01511430456373i</v>
      </c>
      <c r="R2033" t="str">
        <f t="shared" si="1031"/>
        <v>-0.318194721061657-0.917582217818644i</v>
      </c>
      <c r="S2033" t="str">
        <f t="shared" si="1032"/>
        <v>0.201055475987636i</v>
      </c>
      <c r="T2033" t="str">
        <f t="shared" si="1033"/>
        <v>0.184484929561318-0.0639747910998045i</v>
      </c>
      <c r="U2033" t="str">
        <f t="shared" si="1034"/>
        <v>0.0000333333333333333-0.000594396240992442i</v>
      </c>
      <c r="V2033" t="str">
        <f t="shared" si="1035"/>
        <v>6.66666666666667E-06-0.00594396240992442i</v>
      </c>
      <c r="W2033" t="str">
        <f t="shared" si="1036"/>
        <v>0.0000276024806396341-0.000540495096512832i</v>
      </c>
      <c r="X2033" t="str">
        <f t="shared" si="1037"/>
        <v>0.0000324515963230188-0.000539954363037188i</v>
      </c>
      <c r="Y2033" t="str">
        <f t="shared" si="1038"/>
        <v>0.009+1.1931768898334i</v>
      </c>
      <c r="Z2033" t="str">
        <f t="shared" si="1039"/>
        <v>-0.00543009480428833-0.000367644344493222i</v>
      </c>
      <c r="AA2033" t="str">
        <f t="shared" si="1040"/>
        <v>0.0761983327840524-10.0611605974747i</v>
      </c>
      <c r="AB2033" t="str">
        <f t="shared" si="1041"/>
        <v>0.870110719316585-0.301732784538791i</v>
      </c>
      <c r="AC2033" t="str">
        <f t="shared" si="1042"/>
        <v>0.888279271187878-0.943171390544375i</v>
      </c>
      <c r="AD2033" t="str">
        <f t="shared" si="1043"/>
        <v>0.629976929854144+0.329224650274164i</v>
      </c>
      <c r="AE2033" t="str">
        <f t="shared" si="1044"/>
        <v>-0.00329979687288143-0.00201932851831945i</v>
      </c>
      <c r="AF2033" t="str">
        <f t="shared" si="1045"/>
        <v>-14.6550017960972-1.77445848018866i</v>
      </c>
      <c r="AG2033" t="str">
        <f t="shared" si="1046"/>
        <v>1.01216459468031-0.0228538299541055i</v>
      </c>
      <c r="AH2033" t="str">
        <f t="shared" si="1047"/>
        <v>0.0434242679689716+0.0360030637649606i</v>
      </c>
      <c r="AI2033">
        <f t="shared" si="1048"/>
        <v>-24.973151591442505</v>
      </c>
      <c r="AJ2033">
        <f t="shared" si="1049"/>
        <v>39.662129720477928</v>
      </c>
      <c r="AK2033"/>
      <c r="AL2033"/>
      <c r="AM2033"/>
      <c r="AN2033"/>
    </row>
    <row r="2034" spans="1:40" x14ac:dyDescent="0.25">
      <c r="A2034"/>
      <c r="B2034">
        <f t="shared" ref="B2034:B2097" si="1050">B2033+100</f>
        <v>190000</v>
      </c>
      <c r="C2034" s="237" t="str">
        <f t="shared" si="1018"/>
        <v>-0.0000021170714932745+0.0128895919732665i</v>
      </c>
      <c r="D2034" s="208" t="str">
        <f t="shared" si="1019"/>
        <v>-5.95702218788741+0.0988202051283765i</v>
      </c>
      <c r="E2034" t="str">
        <f t="shared" si="1020"/>
        <v>2870</v>
      </c>
      <c r="F2034" t="str">
        <f t="shared" si="1021"/>
        <v>0.777000777000777</v>
      </c>
      <c r="G2034" t="str">
        <f t="shared" si="1016"/>
        <v>0.777000777000777</v>
      </c>
      <c r="H2034" t="str">
        <f t="shared" si="1022"/>
        <v>8.69841494818715+1.87244605983885i</v>
      </c>
      <c r="I2034" t="str">
        <f t="shared" si="1023"/>
        <v>746.128255227576i</v>
      </c>
      <c r="J2034" t="str">
        <f t="shared" si="1017"/>
        <v>-752.559100429774+163.228986139626i</v>
      </c>
      <c r="K2034" t="str">
        <f t="shared" si="1024"/>
        <v>0.205382863509557-0.946907449846134i</v>
      </c>
      <c r="L2034" t="str">
        <f t="shared" si="1025"/>
        <v>0.0153221934754799-0.059964812648502i</v>
      </c>
      <c r="M2034" t="str">
        <f t="shared" si="1026"/>
        <v>0.220705056985037-1.00687226249464i</v>
      </c>
      <c r="N2034" t="str">
        <f t="shared" si="1027"/>
        <v>-1.94669324983862i</v>
      </c>
      <c r="O2034" t="str">
        <f t="shared" si="1028"/>
        <v>-0.367106975374806-0.930178729401593i</v>
      </c>
      <c r="P2034" t="str">
        <f t="shared" si="1029"/>
        <v>1.36710697537481+0.930178729401593i</v>
      </c>
      <c r="Q2034" t="str">
        <f t="shared" si="1030"/>
        <v>-1.36710697537481+1.01651452043703i</v>
      </c>
      <c r="R2034" t="str">
        <f t="shared" si="1031"/>
        <v>-0.318177523273621-0.916980766294625i</v>
      </c>
      <c r="S2034" t="str">
        <f t="shared" si="1032"/>
        <v>0.201161350382572i</v>
      </c>
      <c r="T2034" t="str">
        <f t="shared" si="1033"/>
        <v>0.184461089222672-0.0640050202431038i</v>
      </c>
      <c r="U2034" t="str">
        <f t="shared" si="1034"/>
        <v>0.0000333333333333333-0.000594083400865605i</v>
      </c>
      <c r="V2034" t="str">
        <f t="shared" si="1035"/>
        <v>6.66666666666667E-06-0.00594083400865604i</v>
      </c>
      <c r="W2034" t="str">
        <f t="shared" si="1036"/>
        <v>0.0000276024797704062-0.000540210767417706i</v>
      </c>
      <c r="X2034" t="str">
        <f t="shared" si="1037"/>
        <v>0.0000324464820763371-0.000539670364429385i</v>
      </c>
      <c r="Y2034" t="str">
        <f t="shared" si="1038"/>
        <v>0.009+1.19380520836412i</v>
      </c>
      <c r="Z2034" t="str">
        <f t="shared" si="1039"/>
        <v>-0.00542438044504847-0.000367355963132224i</v>
      </c>
      <c r="AA2034" t="str">
        <f t="shared" si="1040"/>
        <v>0.076118034117121-10.0558610684805i</v>
      </c>
      <c r="AB2034" t="str">
        <f t="shared" si="1041"/>
        <v>0.869998277968355-0.301875358252985i</v>
      </c>
      <c r="AC2034" t="str">
        <f t="shared" si="1042"/>
        <v>0.888063094560327-0.942602552650042i</v>
      </c>
      <c r="AD2034" t="str">
        <f t="shared" si="1043"/>
        <v>0.630330200716367+0.32911568980285i</v>
      </c>
      <c r="AE2034" t="str">
        <f t="shared" si="1044"/>
        <v>-0.00329824820347989-0.00201680426990071i</v>
      </c>
      <c r="AF2034" t="str">
        <f t="shared" si="1045"/>
        <v>-14.6554371360746-1.77362585471047i</v>
      </c>
      <c r="AG2034" t="str">
        <f t="shared" si="1046"/>
        <v>1.01215422655517-0.0228547298566461i</v>
      </c>
      <c r="AH2034" t="str">
        <f t="shared" si="1047"/>
        <v>0.0434106866351157+0.0359620550339065i</v>
      </c>
      <c r="AI2034">
        <f t="shared" si="1048"/>
        <v>-24.978793000301238</v>
      </c>
      <c r="AJ2034">
        <f t="shared" si="1049"/>
        <v>39.638853274688593</v>
      </c>
      <c r="AK2034"/>
      <c r="AL2034"/>
      <c r="AM2034"/>
      <c r="AN2034"/>
    </row>
    <row r="2035" spans="1:40" x14ac:dyDescent="0.25">
      <c r="A2035"/>
      <c r="B2035">
        <f t="shared" si="1050"/>
        <v>190100</v>
      </c>
      <c r="C2035" s="237" t="str">
        <f t="shared" si="1018"/>
        <v>-2.11484475513115E-06+0.0128828115465025i</v>
      </c>
      <c r="D2035" s="208" t="str">
        <f t="shared" si="1019"/>
        <v>-5.95702217081575+0.0987682218565192i</v>
      </c>
      <c r="E2035" t="str">
        <f t="shared" si="1020"/>
        <v>2870</v>
      </c>
      <c r="F2035" t="str">
        <f t="shared" si="1021"/>
        <v>0.777000777000777</v>
      </c>
      <c r="G2035" t="str">
        <f t="shared" si="1016"/>
        <v>0.777000777000777</v>
      </c>
      <c r="H2035" t="str">
        <f t="shared" si="1022"/>
        <v>8.69884966540188+1.87156217826935i</v>
      </c>
      <c r="I2035" t="str">
        <f t="shared" si="1023"/>
        <v>746.520954309275i</v>
      </c>
      <c r="J2035" t="str">
        <f t="shared" si="1017"/>
        <v>-753.352529277623+163.314896132331i</v>
      </c>
      <c r="K2035" t="str">
        <f t="shared" si="1024"/>
        <v>0.205175990175124-0.946452863798934i</v>
      </c>
      <c r="L2035" t="str">
        <f t="shared" si="1025"/>
        <v>0.0153070643234673-0.0599371325862696i</v>
      </c>
      <c r="M2035" t="str">
        <f t="shared" si="1026"/>
        <v>0.220483054498591-1.0063899963852i</v>
      </c>
      <c r="N2035" t="str">
        <f t="shared" si="1027"/>
        <v>-1.94771782523328i</v>
      </c>
      <c r="O2035" t="str">
        <f t="shared" si="1028"/>
        <v>-0.368059820760717-0.929802112463501i</v>
      </c>
      <c r="P2035" t="str">
        <f t="shared" si="1029"/>
        <v>1.36805982076072+0.929802112463501i</v>
      </c>
      <c r="Q2035" t="str">
        <f t="shared" si="1030"/>
        <v>-1.36805982076072+1.01791571276978i</v>
      </c>
      <c r="R2035" t="str">
        <f t="shared" si="1031"/>
        <v>-0.318160313643421-0.91637988037964i</v>
      </c>
      <c r="S2035" t="str">
        <f t="shared" si="1032"/>
        <v>0.201267224777511i</v>
      </c>
      <c r="T2035" t="str">
        <f t="shared" si="1033"/>
        <v>0.184437235365958-0.0640352433613538i</v>
      </c>
      <c r="U2035" t="str">
        <f t="shared" si="1034"/>
        <v>0.0000333333333333334-0.000593770889870936i</v>
      </c>
      <c r="V2035" t="str">
        <f t="shared" si="1035"/>
        <v>6.66666666666667E-06-0.00593770889870936i</v>
      </c>
      <c r="W2035" t="str">
        <f t="shared" si="1036"/>
        <v>0.000027602478900721-0.000539926737533635i</v>
      </c>
      <c r="X2035" t="str">
        <f t="shared" si="1037"/>
        <v>0.0000324413758957146-0.000539386664612339i</v>
      </c>
      <c r="Y2035" t="str">
        <f t="shared" si="1038"/>
        <v>0.009+1.19443352689484i</v>
      </c>
      <c r="Z2035" t="str">
        <f t="shared" si="1039"/>
        <v>-0.00541867510430539-0.000367068034925382i</v>
      </c>
      <c r="AA2035" t="str">
        <f t="shared" si="1040"/>
        <v>0.0760378623709699-10.0505671215974i</v>
      </c>
      <c r="AB2035" t="str">
        <f t="shared" si="1041"/>
        <v>0.86988577286307-0.302017903550442i</v>
      </c>
      <c r="AC2035" t="str">
        <f t="shared" si="1042"/>
        <v>0.887847275403322-0.942034169695264i</v>
      </c>
      <c r="AD2035" t="str">
        <f t="shared" si="1043"/>
        <v>0.630683395554713+0.329006365637419i</v>
      </c>
      <c r="AE2035" t="str">
        <f t="shared" si="1044"/>
        <v>-0.00329670069407863-0.00201428231730381i</v>
      </c>
      <c r="AF2035" t="str">
        <f t="shared" si="1045"/>
        <v>-14.6558718362176-1.77279395641283i</v>
      </c>
      <c r="AG2035" t="str">
        <f t="shared" si="1046"/>
        <v>1.01214385609018-0.0228556260686753i</v>
      </c>
      <c r="AH2035" t="str">
        <f t="shared" si="1047"/>
        <v>0.0433971082762903+0.0359210821775852i</v>
      </c>
      <c r="AI2035">
        <f t="shared" si="1048"/>
        <v>-24.984432759000232</v>
      </c>
      <c r="AJ2035">
        <f t="shared" si="1049"/>
        <v>39.615572745311695</v>
      </c>
      <c r="AK2035"/>
      <c r="AL2035"/>
      <c r="AM2035"/>
      <c r="AN2035"/>
    </row>
    <row r="2036" spans="1:40" x14ac:dyDescent="0.25">
      <c r="A2036"/>
      <c r="B2036">
        <f t="shared" si="1050"/>
        <v>190200</v>
      </c>
      <c r="C2036" s="237" t="str">
        <f t="shared" si="1018"/>
        <v>-2.11262152826961E-06+0.0128760382495242i</v>
      </c>
      <c r="D2036" s="208" t="str">
        <f t="shared" si="1019"/>
        <v>-5.95702215377101+0.0987162932463522i</v>
      </c>
      <c r="E2036" t="str">
        <f t="shared" si="1020"/>
        <v>2870</v>
      </c>
      <c r="F2036" t="str">
        <f t="shared" si="1021"/>
        <v>0.777000777000777</v>
      </c>
      <c r="G2036" t="str">
        <f t="shared" si="1016"/>
        <v>0.777000777000777</v>
      </c>
      <c r="H2036" t="str">
        <f t="shared" si="1022"/>
        <v>8.69928374398483+1.87067907768085i</v>
      </c>
      <c r="I2036" t="str">
        <f t="shared" si="1023"/>
        <v>746.913653390973i</v>
      </c>
      <c r="J2036" t="str">
        <f t="shared" si="1017"/>
        <v>-754.146375609738+163.400806125037i</v>
      </c>
      <c r="K2036" t="str">
        <f t="shared" si="1024"/>
        <v>0.204969424646196-0.945998691031284i</v>
      </c>
      <c r="L2036" t="str">
        <f t="shared" si="1025"/>
        <v>0.0152919570819981-0.0599094760376175i</v>
      </c>
      <c r="M2036" t="str">
        <f t="shared" si="1026"/>
        <v>0.220261381728194-1.0059081670689i</v>
      </c>
      <c r="N2036" t="str">
        <f t="shared" si="1027"/>
        <v>-1.94874240062793i</v>
      </c>
      <c r="O2036" t="str">
        <f t="shared" si="1028"/>
        <v>-0.369012279774112-0.929424519461324i</v>
      </c>
      <c r="P2036" t="str">
        <f t="shared" si="1029"/>
        <v>1.36901227977411+0.929424519461324i</v>
      </c>
      <c r="Q2036" t="str">
        <f t="shared" si="1030"/>
        <v>-1.36901227977411+1.01931788116661i</v>
      </c>
      <c r="R2036" t="str">
        <f t="shared" si="1031"/>
        <v>-0.318143092166136-0.915779559174421i</v>
      </c>
      <c r="S2036" t="str">
        <f t="shared" si="1032"/>
        <v>0.201373099172449i</v>
      </c>
      <c r="T2036" t="str">
        <f t="shared" si="1033"/>
        <v>0.184413367989732-0.0640654604498009i</v>
      </c>
      <c r="U2036" t="str">
        <f t="shared" si="1034"/>
        <v>0.0000333333333333333-0.000593458707489298i</v>
      </c>
      <c r="V2036" t="str">
        <f t="shared" si="1035"/>
        <v>6.66666666666667E-06-0.00593458707489298i</v>
      </c>
      <c r="W2036" t="str">
        <f t="shared" si="1036"/>
        <v>0.000027602478030578-0.000539643006388675i</v>
      </c>
      <c r="X2036" t="str">
        <f t="shared" si="1037"/>
        <v>0.000032436277764193-0.000539103263114923i</v>
      </c>
      <c r="Y2036" t="str">
        <f t="shared" si="1038"/>
        <v>0.009+1.19506184542556i</v>
      </c>
      <c r="Z2036" t="str">
        <f t="shared" si="1039"/>
        <v>-0.00541297876309007-0.000366780558842837i</v>
      </c>
      <c r="AA2036" t="str">
        <f t="shared" si="1040"/>
        <v>0.0759578172781371-10.0452787480072i</v>
      </c>
      <c r="AB2036" t="str">
        <f t="shared" si="1041"/>
        <v>0.869773203993918-0.302160420408739i</v>
      </c>
      <c r="AC2036" t="str">
        <f t="shared" si="1042"/>
        <v>0.887631813047736-0.941466241097967i</v>
      </c>
      <c r="AD2036" t="str">
        <f t="shared" si="1043"/>
        <v>0.631036514007051+0.328896677809072i</v>
      </c>
      <c r="AE2036" t="str">
        <f t="shared" si="1044"/>
        <v>-0.0032951543417662-0.00201176265748913i</v>
      </c>
      <c r="AF2036" t="str">
        <f t="shared" si="1045"/>
        <v>-14.6563058977558-1.7719627844345i</v>
      </c>
      <c r="AG2036" t="str">
        <f t="shared" si="1046"/>
        <v>1.01213348329009-0.0228565185828069i</v>
      </c>
      <c r="AH2036" t="str">
        <f t="shared" si="1047"/>
        <v>0.0433835328774896+0.0358801451482205i</v>
      </c>
      <c r="AI2036">
        <f t="shared" si="1048"/>
        <v>-24.990070870467346</v>
      </c>
      <c r="AJ2036">
        <f t="shared" si="1049"/>
        <v>39.592288135571373</v>
      </c>
      <c r="AK2036"/>
      <c r="AL2036"/>
      <c r="AM2036"/>
      <c r="AN2036"/>
    </row>
    <row r="2037" spans="1:40" x14ac:dyDescent="0.25">
      <c r="A2037"/>
      <c r="B2037">
        <f t="shared" si="1050"/>
        <v>190300</v>
      </c>
      <c r="C2037" s="237" t="str">
        <f t="shared" si="1018"/>
        <v>-2.11040180531126E-06+0.0128692720710918i</v>
      </c>
      <c r="D2037" s="208" t="str">
        <f t="shared" si="1019"/>
        <v>-5.95702213675313+0.0986644192117038i</v>
      </c>
      <c r="E2037" t="str">
        <f t="shared" si="1020"/>
        <v>2870</v>
      </c>
      <c r="F2037" t="str">
        <f t="shared" si="1021"/>
        <v>0.777000777000777</v>
      </c>
      <c r="G2037" t="str">
        <f t="shared" si="1016"/>
        <v>0.777000777000777</v>
      </c>
      <c r="H2037" t="str">
        <f t="shared" si="1022"/>
        <v>8.69971718516253+1.86979675712716i</v>
      </c>
      <c r="I2037" t="str">
        <f t="shared" si="1023"/>
        <v>747.306352472672i</v>
      </c>
      <c r="J2037" t="str">
        <f t="shared" si="1017"/>
        <v>-754.940639426119+163.486716117741i</v>
      </c>
      <c r="K2037" t="str">
        <f t="shared" si="1024"/>
        <v>0.204763166321814-0.945544931017991i</v>
      </c>
      <c r="L2037" t="str">
        <f t="shared" si="1025"/>
        <v>0.015276871709763-0.0598818429760157i</v>
      </c>
      <c r="M2037" t="str">
        <f t="shared" si="1026"/>
        <v>0.220040038031577-1.00542677399401i</v>
      </c>
      <c r="N2037" t="str">
        <f t="shared" si="1027"/>
        <v>-1.94976697602258i</v>
      </c>
      <c r="O2037" t="str">
        <f t="shared" si="1028"/>
        <v>-0.369964351415151-0.929045950791438i</v>
      </c>
      <c r="P2037" t="str">
        <f t="shared" si="1029"/>
        <v>1.36996435141515+0.929045950791438i</v>
      </c>
      <c r="Q2037" t="str">
        <f t="shared" si="1030"/>
        <v>-1.36996435141515+1.02072102523114i</v>
      </c>
      <c r="R2037" t="str">
        <f t="shared" si="1031"/>
        <v>-0.318125858836863-0.915179801781573i</v>
      </c>
      <c r="S2037" t="str">
        <f t="shared" si="1032"/>
        <v>0.201478973567388i</v>
      </c>
      <c r="T2037" t="str">
        <f t="shared" si="1033"/>
        <v>0.184389487092557-0.0640956715036949i</v>
      </c>
      <c r="U2037" t="str">
        <f t="shared" si="1034"/>
        <v>0.0000333333333333333-0.000593146853202652i</v>
      </c>
      <c r="V2037" t="str">
        <f t="shared" si="1035"/>
        <v>6.66666666666667E-06-0.00593146853202652i</v>
      </c>
      <c r="W2037" t="str">
        <f t="shared" si="1036"/>
        <v>0.0000276024771599775-0.00053935957351188i</v>
      </c>
      <c r="X2037" t="str">
        <f t="shared" si="1037"/>
        <v>0.0000324311876648598-0.000538820159467006i</v>
      </c>
      <c r="Y2037" t="str">
        <f t="shared" si="1038"/>
        <v>0.009+1.19569016395628i</v>
      </c>
      <c r="Z2037" t="str">
        <f t="shared" si="1039"/>
        <v>-0.00540729140248324-0.000366493533857723i</v>
      </c>
      <c r="AA2037" t="str">
        <f t="shared" si="1040"/>
        <v>0.0758778985718603-10.0399959389097i</v>
      </c>
      <c r="AB2037" t="str">
        <f t="shared" si="1041"/>
        <v>0.869660571354123-0.302302908805475i</v>
      </c>
      <c r="AC2037" t="str">
        <f t="shared" si="1042"/>
        <v>0.88741670682603-0.940898766276976i</v>
      </c>
      <c r="AD2037" t="str">
        <f t="shared" si="1043"/>
        <v>0.631389555711247+0.328786626349377i</v>
      </c>
      <c r="AE2037" t="str">
        <f t="shared" si="1044"/>
        <v>-0.00329360914363918-0.00200924528742392i</v>
      </c>
      <c r="AF2037" t="str">
        <f t="shared" si="1045"/>
        <v>-14.6567393219157-1.77113233791546i</v>
      </c>
      <c r="AG2037" t="str">
        <f t="shared" si="1046"/>
        <v>1.01212310815966-0.0228574073916685i</v>
      </c>
      <c r="AH2037" t="str">
        <f t="shared" si="1047"/>
        <v>0.0433699604237502+0.035839243898142i</v>
      </c>
      <c r="AI2037">
        <f t="shared" si="1048"/>
        <v>-24.995707337626829</v>
      </c>
      <c r="AJ2037">
        <f t="shared" si="1049"/>
        <v>39.568999448685155</v>
      </c>
      <c r="AK2037"/>
      <c r="AL2037"/>
      <c r="AM2037"/>
      <c r="AN2037"/>
    </row>
    <row r="2038" spans="1:40" x14ac:dyDescent="0.25">
      <c r="A2038"/>
      <c r="B2038">
        <f t="shared" si="1050"/>
        <v>190400</v>
      </c>
      <c r="C2038" s="237" t="str">
        <f t="shared" si="1018"/>
        <v>-0.0000021081855788969+0.0128625129999892i</v>
      </c>
      <c r="D2038" s="208" t="str">
        <f t="shared" si="1019"/>
        <v>-5.95702211976206+0.0986125996665839i</v>
      </c>
      <c r="E2038" t="str">
        <f t="shared" si="1020"/>
        <v>2870</v>
      </c>
      <c r="F2038" t="str">
        <f t="shared" si="1021"/>
        <v>0.777000777000777</v>
      </c>
      <c r="G2038" t="str">
        <f t="shared" si="1016"/>
        <v>0.777000777000777</v>
      </c>
      <c r="H2038" t="str">
        <f t="shared" si="1022"/>
        <v>8.70014999015872+1.86891521566335i</v>
      </c>
      <c r="I2038" t="str">
        <f t="shared" si="1023"/>
        <v>747.699051554371i</v>
      </c>
      <c r="J2038" t="str">
        <f t="shared" si="1017"/>
        <v>-755.735320726766+163.572626110446i</v>
      </c>
      <c r="K2038" t="str">
        <f t="shared" si="1024"/>
        <v>0.20455721460247-0.945091583234652i</v>
      </c>
      <c r="L2038" t="str">
        <f t="shared" si="1025"/>
        <v>0.0152618081655478-0.0598542333749666i</v>
      </c>
      <c r="M2038" t="str">
        <f t="shared" si="1026"/>
        <v>0.219819022768018-1.00494581660962i</v>
      </c>
      <c r="N2038" t="str">
        <f t="shared" si="1027"/>
        <v>-1.95079155141723i</v>
      </c>
      <c r="O2038" t="str">
        <f t="shared" si="1028"/>
        <v>-0.370916034684393-0.928666406851247i</v>
      </c>
      <c r="P2038" t="str">
        <f t="shared" si="1029"/>
        <v>1.37091603468439+0.928666406851247i</v>
      </c>
      <c r="Q2038" t="str">
        <f t="shared" si="1030"/>
        <v>-1.37091603468439+1.02212514456598i</v>
      </c>
      <c r="R2038" t="str">
        <f t="shared" si="1031"/>
        <v>-0.318108613650668-0.914580607305589i</v>
      </c>
      <c r="S2038" t="str">
        <f t="shared" si="1032"/>
        <v>0.201584847962326i</v>
      </c>
      <c r="T2038" t="str">
        <f t="shared" si="1033"/>
        <v>0.184365592672989-0.0641258765182762i</v>
      </c>
      <c r="U2038" t="str">
        <f t="shared" si="1034"/>
        <v>0.0000333333333333334-0.000592835326494038i</v>
      </c>
      <c r="V2038" t="str">
        <f t="shared" si="1035"/>
        <v>6.66666666666667E-06-0.00592835326494038i</v>
      </c>
      <c r="W2038" t="str">
        <f t="shared" si="1036"/>
        <v>0.0000276024762889196-0.000539076438433288i</v>
      </c>
      <c r="X2038" t="str">
        <f t="shared" si="1037"/>
        <v>0.0000324261055808464-0.000538537353199436i</v>
      </c>
      <c r="Y2038" t="str">
        <f t="shared" si="1038"/>
        <v>0.009+1.19631848248699i</v>
      </c>
      <c r="Z2038" t="str">
        <f t="shared" si="1039"/>
        <v>-0.00540161300361541-0.000366206958946165i</v>
      </c>
      <c r="AA2038" t="str">
        <f t="shared" si="1040"/>
        <v>0.0757981059860848-10.0347186855239i</v>
      </c>
      <c r="AB2038" t="str">
        <f t="shared" si="1041"/>
        <v>0.869547874936874-0.302445368718199i</v>
      </c>
      <c r="AC2038" t="str">
        <f t="shared" si="1042"/>
        <v>0.887201956072322-0.940331744651944i</v>
      </c>
      <c r="AD2038" t="str">
        <f t="shared" si="1043"/>
        <v>0.63174252030511+0.328676211290218i</v>
      </c>
      <c r="AE2038" t="str">
        <f t="shared" si="1044"/>
        <v>-0.00329206509680233-0.00200673020408222i</v>
      </c>
      <c r="AF2038" t="str">
        <f t="shared" si="1045"/>
        <v>-14.6571721099208-1.77030261599677i</v>
      </c>
      <c r="AG2038" t="str">
        <f t="shared" si="1046"/>
        <v>1.01211273070366-0.0228582924879027i</v>
      </c>
      <c r="AH2038" t="str">
        <f t="shared" si="1047"/>
        <v>0.0433563909001544+0.0357983783797839i</v>
      </c>
      <c r="AI2038">
        <f t="shared" si="1048"/>
        <v>-25.001342163399034</v>
      </c>
      <c r="AJ2038">
        <f t="shared" si="1049"/>
        <v>39.54570668786107</v>
      </c>
      <c r="AK2038"/>
      <c r="AL2038"/>
      <c r="AM2038"/>
      <c r="AN2038"/>
    </row>
    <row r="2039" spans="1:40" x14ac:dyDescent="0.25">
      <c r="A2039"/>
      <c r="B2039">
        <f t="shared" si="1050"/>
        <v>190500</v>
      </c>
      <c r="C2039" s="237" t="str">
        <f t="shared" si="1018"/>
        <v>-0.0000021059728416866+0.0128557610250235i</v>
      </c>
      <c r="D2039" s="208" t="str">
        <f t="shared" si="1019"/>
        <v>-5.95702210279775+0.0985608345251802i</v>
      </c>
      <c r="E2039" t="str">
        <f t="shared" si="1020"/>
        <v>2870</v>
      </c>
      <c r="F2039" t="str">
        <f t="shared" si="1021"/>
        <v>0.777000777000777</v>
      </c>
      <c r="G2039" t="str">
        <f t="shared" si="1016"/>
        <v>0.777000777000777</v>
      </c>
      <c r="H2039" t="str">
        <f t="shared" si="1022"/>
        <v>8.70058216019421+1.86803445234583i</v>
      </c>
      <c r="I2039" t="str">
        <f t="shared" si="1023"/>
        <v>748.091750636069i</v>
      </c>
      <c r="J2039" t="str">
        <f t="shared" si="1017"/>
        <v>-756.530419511679+163.658536103152i</v>
      </c>
      <c r="K2039" t="str">
        <f t="shared" si="1024"/>
        <v>0.204351568890085-0.944638647157668i</v>
      </c>
      <c r="L2039" t="str">
        <f t="shared" si="1025"/>
        <v>0.0152467664082327-0.0598266472080039i</v>
      </c>
      <c r="M2039" t="str">
        <f t="shared" si="1026"/>
        <v>0.219598335298318-1.00446529436567i</v>
      </c>
      <c r="N2039" t="str">
        <f t="shared" si="1027"/>
        <v>-1.95181612681188i</v>
      </c>
      <c r="O2039" t="str">
        <f t="shared" si="1028"/>
        <v>-0.371867328582804-0.92828588803918i</v>
      </c>
      <c r="P2039" t="str">
        <f t="shared" si="1029"/>
        <v>1.3718673285828+0.92828588803918i</v>
      </c>
      <c r="Q2039" t="str">
        <f t="shared" si="1030"/>
        <v>-1.3718673285828+1.0235302387727i</v>
      </c>
      <c r="R2039" t="str">
        <f t="shared" si="1031"/>
        <v>-0.318091356602628-0.913981974852842i</v>
      </c>
      <c r="S2039" t="str">
        <f t="shared" si="1032"/>
        <v>0.201690722357264i</v>
      </c>
      <c r="T2039" t="str">
        <f t="shared" si="1033"/>
        <v>0.184341684729588-0.0641560754887861i</v>
      </c>
      <c r="U2039" t="str">
        <f t="shared" si="1034"/>
        <v>0.0000333333333333334-0.000592524126847585i</v>
      </c>
      <c r="V2039" t="str">
        <f t="shared" si="1035"/>
        <v>6.66666666666667E-06-0.00592524126847585i</v>
      </c>
      <c r="W2039" t="str">
        <f t="shared" si="1036"/>
        <v>0.000027602475417404-0.000538793600683926i</v>
      </c>
      <c r="X2039" t="str">
        <f t="shared" si="1037"/>
        <v>0.000032421031495328-0.000538254843844047i</v>
      </c>
      <c r="Y2039" t="str">
        <f t="shared" si="1038"/>
        <v>0.009+1.19694680101771i</v>
      </c>
      <c r="Z2039" t="str">
        <f t="shared" si="1039"/>
        <v>-0.00539594354766648-0.000365920833087244i</v>
      </c>
      <c r="AA2039" t="str">
        <f t="shared" si="1040"/>
        <v>0.0757184392554507-10.0294469790865i</v>
      </c>
      <c r="AB2039" t="str">
        <f t="shared" si="1041"/>
        <v>0.86943511473538-0.302587800124469i</v>
      </c>
      <c r="AC2039" t="str">
        <f t="shared" si="1042"/>
        <v>0.886987560122306-0.939765175643437i</v>
      </c>
      <c r="AD2039" t="str">
        <f t="shared" si="1043"/>
        <v>0.632095407426424+0.328565432663846i</v>
      </c>
      <c r="AE2039" t="str">
        <f t="shared" si="1044"/>
        <v>-0.0032905221983682-0.00200421740444482i</v>
      </c>
      <c r="AF2039" t="str">
        <f t="shared" si="1045"/>
        <v>-14.657604262992-1.76947361782065i</v>
      </c>
      <c r="AG2039" t="str">
        <f t="shared" si="1046"/>
        <v>1.01210235092686-0.0228591738641651i</v>
      </c>
      <c r="AH2039" t="str">
        <f t="shared" si="1047"/>
        <v>0.0433428242918263+0.0357575485456856i</v>
      </c>
      <c r="AI2039">
        <f t="shared" si="1048"/>
        <v>-25.00697535070077</v>
      </c>
      <c r="AJ2039">
        <f t="shared" si="1049"/>
        <v>39.522409856300747</v>
      </c>
      <c r="AK2039"/>
      <c r="AL2039"/>
      <c r="AM2039"/>
      <c r="AN2039"/>
    </row>
    <row r="2040" spans="1:40" x14ac:dyDescent="0.25">
      <c r="A2040"/>
      <c r="B2040">
        <f t="shared" si="1050"/>
        <v>190600</v>
      </c>
      <c r="C2040" s="237" t="str">
        <f t="shared" si="1018"/>
        <v>-2.10376358635977E-06+0.0128490161350259i</v>
      </c>
      <c r="D2040" s="208" t="str">
        <f t="shared" si="1019"/>
        <v>-5.95702208586012+0.0985091237018653i</v>
      </c>
      <c r="E2040" t="str">
        <f t="shared" si="1020"/>
        <v>2870</v>
      </c>
      <c r="F2040" t="str">
        <f t="shared" si="1021"/>
        <v>0.777000777000777</v>
      </c>
      <c r="G2040" t="str">
        <f t="shared" si="1016"/>
        <v>0.777000777000777</v>
      </c>
      <c r="H2040" t="str">
        <f t="shared" si="1022"/>
        <v>8.70101369648692+1.86715446623231i</v>
      </c>
      <c r="I2040" t="str">
        <f t="shared" si="1023"/>
        <v>748.484449717768i</v>
      </c>
      <c r="J2040" t="str">
        <f t="shared" si="1017"/>
        <v>-757.325935780858+163.744446095857i</v>
      </c>
      <c r="K2040" t="str">
        <f t="shared" si="1024"/>
        <v>0.204146228588017-0.94418612226424i</v>
      </c>
      <c r="L2040" t="str">
        <f t="shared" si="1025"/>
        <v>0.0152317463967921-0.0597990844486923i</v>
      </c>
      <c r="M2040" t="str">
        <f t="shared" si="1026"/>
        <v>0.219377974984809-1.00398520671293i</v>
      </c>
      <c r="N2040" t="str">
        <f t="shared" si="1027"/>
        <v>-1.95284070220654i</v>
      </c>
      <c r="O2040" t="str">
        <f t="shared" si="1028"/>
        <v>-0.372818232111767-0.927904394754684i</v>
      </c>
      <c r="P2040" t="str">
        <f t="shared" si="1029"/>
        <v>1.37281823211177+0.927904394754684i</v>
      </c>
      <c r="Q2040" t="str">
        <f t="shared" si="1030"/>
        <v>-1.37281823211177+1.02493630745186i</v>
      </c>
      <c r="R2040" t="str">
        <f t="shared" si="1031"/>
        <v>-0.31807408768782-0.91338390353157i</v>
      </c>
      <c r="S2040" t="str">
        <f t="shared" si="1032"/>
        <v>0.201796596752201i</v>
      </c>
      <c r="T2040" t="str">
        <f t="shared" si="1033"/>
        <v>0.184317763260911-0.0641862684104632i</v>
      </c>
      <c r="U2040" t="str">
        <f t="shared" si="1034"/>
        <v>0.0000333333333333335-0.000592213253748505i</v>
      </c>
      <c r="V2040" t="str">
        <f t="shared" si="1035"/>
        <v>6.66666666666667E-06-0.00592213253748505i</v>
      </c>
      <c r="W2040" t="str">
        <f t="shared" si="1036"/>
        <v>0.0000276024745454312-0.000538511059795803i</v>
      </c>
      <c r="X2040" t="str">
        <f t="shared" si="1037"/>
        <v>0.0000324159653915251-0.000537972630933657i</v>
      </c>
      <c r="Y2040" t="str">
        <f t="shared" si="1038"/>
        <v>0.009+1.19757511954843i</v>
      </c>
      <c r="Z2040" t="str">
        <f t="shared" si="1039"/>
        <v>-0.00539028301586591-0.000365635155263023i</v>
      </c>
      <c r="AA2040" t="str">
        <f t="shared" si="1040"/>
        <v>0.0756388981153008-10.0241808108534i</v>
      </c>
      <c r="AB2040" t="str">
        <f t="shared" si="1041"/>
        <v>0.869322290742834-0.302730203001827i</v>
      </c>
      <c r="AC2040" t="str">
        <f t="shared" si="1042"/>
        <v>0.886773518313282-0.939199058672883i</v>
      </c>
      <c r="AD2040" t="str">
        <f t="shared" si="1043"/>
        <v>0.632448216712933+0.328454290502848i</v>
      </c>
      <c r="AE2040" t="str">
        <f t="shared" si="1044"/>
        <v>-0.0032889804454576-0.00200170688549945i</v>
      </c>
      <c r="AF2040" t="str">
        <f t="shared" si="1045"/>
        <v>-14.658035782347-1.76864534253044i</v>
      </c>
      <c r="AG2040" t="str">
        <f t="shared" si="1046"/>
        <v>1.01209196883403-0.0228600515131268i</v>
      </c>
      <c r="AH2040" t="str">
        <f t="shared" si="1047"/>
        <v>0.0433292605839366+0.0357167543484934i</v>
      </c>
      <c r="AI2040">
        <f t="shared" si="1048"/>
        <v>-25.012606902444546</v>
      </c>
      <c r="AJ2040">
        <f t="shared" si="1049"/>
        <v>39.499108957197841</v>
      </c>
      <c r="AK2040"/>
      <c r="AL2040"/>
      <c r="AM2040"/>
      <c r="AN2040"/>
    </row>
    <row r="2041" spans="1:40" x14ac:dyDescent="0.25">
      <c r="A2041"/>
      <c r="B2041">
        <f t="shared" si="1050"/>
        <v>190700</v>
      </c>
      <c r="C2041" s="237" t="str">
        <f t="shared" si="1018"/>
        <v>-2.10155780561493E-06+0.0128422783188504i</v>
      </c>
      <c r="D2041" s="208" t="str">
        <f t="shared" si="1019"/>
        <v>-5.95702206894914+0.0984574671111864i</v>
      </c>
      <c r="E2041" t="str">
        <f t="shared" si="1020"/>
        <v>2870</v>
      </c>
      <c r="F2041" t="str">
        <f t="shared" si="1021"/>
        <v>0.777000777000777</v>
      </c>
      <c r="G2041" t="str">
        <f t="shared" si="1016"/>
        <v>0.777000777000777</v>
      </c>
      <c r="H2041" t="str">
        <f t="shared" si="1022"/>
        <v>8.70144460025199+1.86627525638183i</v>
      </c>
      <c r="I2041" t="str">
        <f t="shared" si="1023"/>
        <v>748.877148799467i</v>
      </c>
      <c r="J2041" t="str">
        <f t="shared" si="1017"/>
        <v>-758.121869534304+163.830356088561i</v>
      </c>
      <c r="K2041" t="str">
        <f t="shared" si="1024"/>
        <v>0.203941193101053-0.943734008032361i</v>
      </c>
      <c r="L2041" t="str">
        <f t="shared" si="1025"/>
        <v>0.0152167480902948-0.0597715450706287i</v>
      </c>
      <c r="M2041" t="str">
        <f t="shared" si="1026"/>
        <v>0.219157941191348-1.00350555310299i</v>
      </c>
      <c r="N2041" t="str">
        <f t="shared" si="1027"/>
        <v>-1.95386527760119i</v>
      </c>
      <c r="O2041" t="str">
        <f t="shared" si="1028"/>
        <v>-0.373768744273049-0.927521927398241i</v>
      </c>
      <c r="P2041" t="str">
        <f t="shared" si="1029"/>
        <v>1.37376874427305+0.927521927398241i</v>
      </c>
      <c r="Q2041" t="str">
        <f t="shared" si="1030"/>
        <v>-1.37376874427305+1.02634335020295i</v>
      </c>
      <c r="R2041" t="str">
        <f t="shared" si="1031"/>
        <v>-0.318056806901303-0.912786392451902i</v>
      </c>
      <c r="S2041" t="str">
        <f t="shared" si="1032"/>
        <v>0.201902471147139i</v>
      </c>
      <c r="T2041" t="str">
        <f t="shared" si="1033"/>
        <v>0.184293828265521-0.0642164552785415i</v>
      </c>
      <c r="U2041" t="str">
        <f t="shared" si="1034"/>
        <v>0.0000333333333333333-0.000591902706683087i</v>
      </c>
      <c r="V2041" t="str">
        <f t="shared" si="1035"/>
        <v>6.66666666666667E-06-0.00591902706683087i</v>
      </c>
      <c r="W2041" t="str">
        <f t="shared" si="1036"/>
        <v>0.0000276024736730003-0.000538228815301908i</v>
      </c>
      <c r="X2041" t="str">
        <f t="shared" si="1037"/>
        <v>0.0000324109072527004-0.000537690714002059i</v>
      </c>
      <c r="Y2041" t="str">
        <f t="shared" si="1038"/>
        <v>0.009+1.19820343807915i</v>
      </c>
      <c r="Z2041" t="str">
        <f t="shared" si="1039"/>
        <v>-0.00538463138949223-0.0003653499244585i</v>
      </c>
      <c r="AA2041" t="str">
        <f t="shared" si="1040"/>
        <v>0.0755594823016713-10.0189201720983i</v>
      </c>
      <c r="AB2041" t="str">
        <f t="shared" si="1041"/>
        <v>0.869209402952459-0.302872577327795i</v>
      </c>
      <c r="AC2041" t="str">
        <f t="shared" si="1042"/>
        <v>0.886559829984165-0.938633393162604i</v>
      </c>
      <c r="AD2041" t="str">
        <f t="shared" si="1043"/>
        <v>0.632800947802346+0.328342784840175i</v>
      </c>
      <c r="AE2041" t="str">
        <f t="shared" si="1044"/>
        <v>-0.00328743983519909-0.00199919864424055i</v>
      </c>
      <c r="AF2041" t="str">
        <f t="shared" si="1045"/>
        <v>-14.6584666692011-1.76781778927064i</v>
      </c>
      <c r="AG2041" t="str">
        <f t="shared" si="1046"/>
        <v>1.01208158442994-0.0228609254274718i</v>
      </c>
      <c r="AH2041" t="str">
        <f t="shared" si="1047"/>
        <v>0.0433156997616979+0.0356759957409584i</v>
      </c>
      <c r="AI2041">
        <f t="shared" si="1048"/>
        <v>-25.018236821539315</v>
      </c>
      <c r="AJ2041">
        <f t="shared" si="1049"/>
        <v>39.475803993739547</v>
      </c>
      <c r="AK2041"/>
      <c r="AL2041"/>
      <c r="AM2041"/>
      <c r="AN2041"/>
    </row>
    <row r="2042" spans="1:40" x14ac:dyDescent="0.25">
      <c r="A2042"/>
      <c r="B2042">
        <f t="shared" si="1050"/>
        <v>190800</v>
      </c>
      <c r="C2042" s="237" t="str">
        <f t="shared" si="1018"/>
        <v>-2.09935549216975E-06+0.0128355475653747i</v>
      </c>
      <c r="D2042" s="208" t="str">
        <f t="shared" si="1019"/>
        <v>-5.95702205206473+0.0984058646678727i</v>
      </c>
      <c r="E2042" t="str">
        <f t="shared" si="1020"/>
        <v>2870</v>
      </c>
      <c r="F2042" t="str">
        <f t="shared" si="1021"/>
        <v>0.777000777000777</v>
      </c>
      <c r="G2042" t="str">
        <f t="shared" si="1016"/>
        <v>0.777000777000777</v>
      </c>
      <c r="H2042" t="str">
        <f t="shared" si="1022"/>
        <v>8.70187487270163+1.86539682185475i</v>
      </c>
      <c r="I2042" t="str">
        <f t="shared" si="1023"/>
        <v>749.269847881166i</v>
      </c>
      <c r="J2042" t="str">
        <f t="shared" si="1017"/>
        <v>-758.918220772016+163.916266081267i</v>
      </c>
      <c r="K2042" t="str">
        <f t="shared" si="1024"/>
        <v>0.203736461835409-0.943282303940823i</v>
      </c>
      <c r="L2042" t="str">
        <f t="shared" si="1025"/>
        <v>0.0152017714479031-0.0597440290474411i</v>
      </c>
      <c r="M2042" t="str">
        <f t="shared" si="1026"/>
        <v>0.218938233283312-1.00302633298826i</v>
      </c>
      <c r="N2042" t="str">
        <f t="shared" si="1027"/>
        <v>-1.95488985299584i</v>
      </c>
      <c r="O2042" t="str">
        <f t="shared" si="1028"/>
        <v>-0.374718864068855-0.927138486371344i</v>
      </c>
      <c r="P2042" t="str">
        <f t="shared" si="1029"/>
        <v>1.37471886406886+0.927138486371344i</v>
      </c>
      <c r="Q2042" t="str">
        <f t="shared" si="1030"/>
        <v>-1.37471886406886+1.0277513666245i</v>
      </c>
      <c r="R2042" t="str">
        <f t="shared" si="1031"/>
        <v>-0.318039514238145-0.912189440725806i</v>
      </c>
      <c r="S2042" t="str">
        <f t="shared" si="1032"/>
        <v>0.202008345542078i</v>
      </c>
      <c r="T2042" t="str">
        <f t="shared" si="1033"/>
        <v>0.184269879741973-0.0642466360882538i</v>
      </c>
      <c r="U2042" t="str">
        <f t="shared" si="1034"/>
        <v>0.0000333333333333334-0.000591592485138704i</v>
      </c>
      <c r="V2042" t="str">
        <f t="shared" si="1035"/>
        <v>6.66666666666667E-06-0.00591592485138704i</v>
      </c>
      <c r="W2042" t="str">
        <f t="shared" si="1036"/>
        <v>0.0000276024728001123-0.00053794686673622i</v>
      </c>
      <c r="X2042" t="str">
        <f t="shared" si="1037"/>
        <v>0.0000324058570621626-0.000537409092584035i</v>
      </c>
      <c r="Y2042" t="str">
        <f t="shared" si="1038"/>
        <v>0.009+1.19883175660986i</v>
      </c>
      <c r="Z2042" t="str">
        <f t="shared" si="1039"/>
        <v>-0.00537898864987326-0.00036506513966163i</v>
      </c>
      <c r="AA2042" t="str">
        <f t="shared" si="1040"/>
        <v>0.0754801915512923-10.0136650541137i</v>
      </c>
      <c r="AB2042" t="str">
        <f t="shared" si="1041"/>
        <v>0.86909645135744-0.303014923079888i</v>
      </c>
      <c r="AC2042" t="str">
        <f t="shared" si="1042"/>
        <v>0.886346494475454-0.938068178535752i</v>
      </c>
      <c r="AD2042" t="str">
        <f t="shared" si="1043"/>
        <v>0.633153600332343+0.328230915709097i</v>
      </c>
      <c r="AE2042" t="str">
        <f t="shared" si="1044"/>
        <v>-0.00328590036472946-0.00199669267766933i</v>
      </c>
      <c r="AF2042" t="str">
        <f t="shared" si="1045"/>
        <v>-14.6588969247664-1.76699095718688i</v>
      </c>
      <c r="AG2042" t="str">
        <f t="shared" si="1046"/>
        <v>1.01207119771937-0.0228617955998994i</v>
      </c>
      <c r="AH2042" t="str">
        <f t="shared" si="1047"/>
        <v>0.0433021418103694+0.0356352726759362i</v>
      </c>
      <c r="AI2042">
        <f t="shared" si="1048"/>
        <v>-25.023865110889872</v>
      </c>
      <c r="AJ2042">
        <f t="shared" si="1049"/>
        <v>39.452494969103469</v>
      </c>
      <c r="AK2042"/>
      <c r="AL2042"/>
      <c r="AM2042"/>
      <c r="AN2042"/>
    </row>
    <row r="2043" spans="1:40" x14ac:dyDescent="0.25">
      <c r="A2043"/>
      <c r="B2043">
        <f t="shared" si="1050"/>
        <v>190900</v>
      </c>
      <c r="C2043" s="237" t="str">
        <f t="shared" si="1018"/>
        <v>-2.09715663876095E-06+0.0128288238634999i</v>
      </c>
      <c r="D2043" s="208" t="str">
        <f t="shared" si="1019"/>
        <v>-5.95702203520686+0.0983543162868326i</v>
      </c>
      <c r="E2043" t="str">
        <f t="shared" si="1020"/>
        <v>2870</v>
      </c>
      <c r="F2043" t="str">
        <f t="shared" si="1021"/>
        <v>0.777000777000777</v>
      </c>
      <c r="G2043" t="str">
        <f t="shared" si="1016"/>
        <v>0.777000777000777</v>
      </c>
      <c r="H2043" t="str">
        <f t="shared" si="1022"/>
        <v>8.70230451504528+1.8645191617127i</v>
      </c>
      <c r="I2043" t="str">
        <f t="shared" si="1023"/>
        <v>749.662546962864i</v>
      </c>
      <c r="J2043" t="str">
        <f t="shared" si="1017"/>
        <v>-759.714989493994+164.002176073972i</v>
      </c>
      <c r="K2043" t="str">
        <f t="shared" si="1024"/>
        <v>0.203532034198718-0.942831009469209i</v>
      </c>
      <c r="L2043" t="str">
        <f t="shared" si="1025"/>
        <v>0.015186816428873-0.059716536352789i</v>
      </c>
      <c r="M2043" t="str">
        <f t="shared" si="1026"/>
        <v>0.218718850627591-1.002547545822i</v>
      </c>
      <c r="N2043" t="str">
        <f t="shared" si="1027"/>
        <v>-1.95591442839049i</v>
      </c>
      <c r="O2043" t="str">
        <f t="shared" si="1028"/>
        <v>-0.375668590501792-0.926754072076512i</v>
      </c>
      <c r="P2043" t="str">
        <f t="shared" si="1029"/>
        <v>1.37566859050179+0.926754072076512i</v>
      </c>
      <c r="Q2043" t="str">
        <f t="shared" si="1030"/>
        <v>-1.37566859050179+1.02916035631398i</v>
      </c>
      <c r="R2043" t="str">
        <f t="shared" si="1031"/>
        <v>-0.318022209693397-0.911593047467122i</v>
      </c>
      <c r="S2043" t="str">
        <f t="shared" si="1032"/>
        <v>0.202114219937016i</v>
      </c>
      <c r="T2043" t="str">
        <f t="shared" si="1033"/>
        <v>0.184245917688825-0.0642768108348271i</v>
      </c>
      <c r="U2043" t="str">
        <f t="shared" si="1034"/>
        <v>0.0000333333333333334-0.000591282588603797i</v>
      </c>
      <c r="V2043" t="str">
        <f t="shared" si="1035"/>
        <v>6.66666666666667E-06-0.00591282588603797i</v>
      </c>
      <c r="W2043" t="str">
        <f t="shared" si="1036"/>
        <v>0.0000276024719267665-0.000537665213633684i</v>
      </c>
      <c r="X2043" t="str">
        <f t="shared" si="1037"/>
        <v>0.0000324008148032621-0.000537127766215331i</v>
      </c>
      <c r="Y2043" t="str">
        <f t="shared" si="1038"/>
        <v>0.009+1.19946007514058i</v>
      </c>
      <c r="Z2043" t="str">
        <f t="shared" si="1039"/>
        <v>-0.00537335477838552-0.000364780799863282i</v>
      </c>
      <c r="AA2043" t="str">
        <f t="shared" si="1040"/>
        <v>0.0754010256015842-10.0084154482099i</v>
      </c>
      <c r="AB2043" t="str">
        <f t="shared" si="1041"/>
        <v>0.868983435950976-0.303157240235596i</v>
      </c>
      <c r="AC2043" t="str">
        <f t="shared" si="1042"/>
        <v>0.886133511129245-0.937503414216382i</v>
      </c>
      <c r="AD2043" t="str">
        <f t="shared" si="1043"/>
        <v>0.633506173940554+0.328118683143248i</v>
      </c>
      <c r="AE2043" t="str">
        <f t="shared" si="1044"/>
        <v>-0.00328436203119311-0.00199418898279369i</v>
      </c>
      <c r="AF2043" t="str">
        <f t="shared" si="1045"/>
        <v>-14.6593265502521-1.76616484542587i</v>
      </c>
      <c r="AG2043" t="str">
        <f t="shared" si="1046"/>
        <v>1.0120608087071-0.0228626620231213i</v>
      </c>
      <c r="AH2043" t="str">
        <f t="shared" si="1047"/>
        <v>0.0432885867152495+0.0355945851063851i</v>
      </c>
      <c r="AI2043">
        <f t="shared" si="1048"/>
        <v>-25.029491773397901</v>
      </c>
      <c r="AJ2043">
        <f t="shared" si="1049"/>
        <v>39.429181886461173</v>
      </c>
      <c r="AK2043"/>
      <c r="AL2043"/>
      <c r="AM2043"/>
      <c r="AN2043"/>
    </row>
    <row r="2044" spans="1:40" x14ac:dyDescent="0.25">
      <c r="A2044"/>
      <c r="B2044">
        <f t="shared" si="1050"/>
        <v>191000</v>
      </c>
      <c r="C2044" s="237" t="str">
        <f t="shared" si="1018"/>
        <v>-2.09496123814427E-06+0.0128221072021498i</v>
      </c>
      <c r="D2044" s="208" t="str">
        <f t="shared" si="1019"/>
        <v>-5.95702201837545+0.0983028218831485i</v>
      </c>
      <c r="E2044" t="str">
        <f t="shared" si="1020"/>
        <v>2870</v>
      </c>
      <c r="F2044" t="str">
        <f t="shared" si="1021"/>
        <v>0.777000777000777</v>
      </c>
      <c r="G2044" t="str">
        <f t="shared" si="1016"/>
        <v>0.777000777000777</v>
      </c>
      <c r="H2044" t="str">
        <f t="shared" si="1022"/>
        <v>8.70273352848945+1.86364227501866i</v>
      </c>
      <c r="I2044" t="str">
        <f t="shared" si="1023"/>
        <v>750.055246044563i</v>
      </c>
      <c r="J2044" t="str">
        <f t="shared" si="1017"/>
        <v>-760.512175700238+164.088086066677i</v>
      </c>
      <c r="K2044" t="str">
        <f t="shared" si="1024"/>
        <v>0.203327909600033-0.942380124097901i</v>
      </c>
      <c r="L2044" t="str">
        <f t="shared" si="1025"/>
        <v>0.015171882992554-0.0596890669603635i</v>
      </c>
      <c r="M2044" t="str">
        <f t="shared" si="1026"/>
        <v>0.218499792592587-1.00206919105826i</v>
      </c>
      <c r="N2044" t="str">
        <f t="shared" si="1027"/>
        <v>-1.95693900378514i</v>
      </c>
      <c r="O2044" t="str">
        <f t="shared" si="1028"/>
        <v>-0.37661792257488-0.926368684917286i</v>
      </c>
      <c r="P2044" t="str">
        <f t="shared" si="1029"/>
        <v>1.37661792257488+0.926368684917286i</v>
      </c>
      <c r="Q2044" t="str">
        <f t="shared" si="1030"/>
        <v>-1.37661792257488+1.03057031886785i</v>
      </c>
      <c r="R2044" t="str">
        <f t="shared" si="1031"/>
        <v>-0.318004893262126-0.910997211791536i</v>
      </c>
      <c r="S2044" t="str">
        <f t="shared" si="1032"/>
        <v>0.202220094331955i</v>
      </c>
      <c r="T2044" t="str">
        <f t="shared" si="1033"/>
        <v>0.184221942104632-0.0643069795134904i</v>
      </c>
      <c r="U2044" t="str">
        <f t="shared" si="1034"/>
        <v>0.0000333333333333334-0.00059097301656788i</v>
      </c>
      <c r="V2044" t="str">
        <f t="shared" si="1035"/>
        <v>6.66666666666667E-06-0.0059097301656788i</v>
      </c>
      <c r="W2044" t="str">
        <f t="shared" si="1036"/>
        <v>0.0000276024710529634-0.000537383855530221i</v>
      </c>
      <c r="X2044" t="str">
        <f t="shared" si="1037"/>
        <v>0.0000323957804593944-0.000536846734432667i</v>
      </c>
      <c r="Y2044" t="str">
        <f t="shared" si="1038"/>
        <v>0.009+1.2000883936713i</v>
      </c>
      <c r="Z2044" t="str">
        <f t="shared" si="1039"/>
        <v>-0.00536772975645428-0.000364496904057252i</v>
      </c>
      <c r="AA2044" t="str">
        <f t="shared" si="1040"/>
        <v>0.075321984190655-10.0031713457157i</v>
      </c>
      <c r="AB2044" t="str">
        <f t="shared" si="1041"/>
        <v>0.868870356726251-0.303299528772416i</v>
      </c>
      <c r="AC2044" t="str">
        <f t="shared" si="1042"/>
        <v>0.885920879289207-0.936939099629378i</v>
      </c>
      <c r="AD2044" t="str">
        <f t="shared" si="1043"/>
        <v>0.633858668264602+0.32800608717659i</v>
      </c>
      <c r="AE2044" t="str">
        <f t="shared" si="1044"/>
        <v>-0.00328282483174259-0.00199168755662822i</v>
      </c>
      <c r="AF2044" t="str">
        <f t="shared" si="1045"/>
        <v>-14.6597555468649-1.76533945313551i</v>
      </c>
      <c r="AG2044" t="str">
        <f t="shared" si="1046"/>
        <v>1.0120504173979-0.0228635246898649i</v>
      </c>
      <c r="AH2044" t="str">
        <f t="shared" si="1047"/>
        <v>0.0432750344616848+0.0355539329853693i</v>
      </c>
      <c r="AI2044">
        <f t="shared" si="1048"/>
        <v>-25.035116811960574</v>
      </c>
      <c r="AJ2044">
        <f t="shared" si="1049"/>
        <v>39.405864748974999</v>
      </c>
      <c r="AK2044"/>
      <c r="AL2044"/>
      <c r="AM2044"/>
      <c r="AN2044"/>
    </row>
    <row r="2045" spans="1:40" x14ac:dyDescent="0.25">
      <c r="A2045"/>
      <c r="B2045">
        <f t="shared" si="1050"/>
        <v>191100</v>
      </c>
      <c r="C2045" s="237" t="str">
        <f t="shared" si="1018"/>
        <v>-2.09276928309446E-06+0.0128153975702723i</v>
      </c>
      <c r="D2045" s="208" t="str">
        <f t="shared" si="1019"/>
        <v>-5.95702200157046+0.0982513813720877i</v>
      </c>
      <c r="E2045" t="str">
        <f t="shared" si="1020"/>
        <v>2870</v>
      </c>
      <c r="F2045" t="str">
        <f t="shared" si="1021"/>
        <v>0.777000777000777</v>
      </c>
      <c r="G2045" t="str">
        <f t="shared" si="1016"/>
        <v>0.777000777000777</v>
      </c>
      <c r="H2045" t="str">
        <f t="shared" si="1022"/>
        <v>8.70316191423791+1.86276616083689i</v>
      </c>
      <c r="I2045" t="str">
        <f t="shared" si="1023"/>
        <v>750.447945126262i</v>
      </c>
      <c r="J2045" t="str">
        <f t="shared" si="1017"/>
        <v>-761.309779390748+164.173996059382i</v>
      </c>
      <c r="K2045" t="str">
        <f t="shared" si="1024"/>
        <v>0.20312408744982-0.941929647308067i</v>
      </c>
      <c r="L2045" t="str">
        <f t="shared" si="1025"/>
        <v>0.0151569710983884-0.0596616208438869i</v>
      </c>
      <c r="M2045" t="str">
        <f t="shared" si="1026"/>
        <v>0.218281058548208-1.00159126815195i</v>
      </c>
      <c r="N2045" t="str">
        <f t="shared" si="1027"/>
        <v>-1.9579635791798i</v>
      </c>
      <c r="O2045" t="str">
        <f t="shared" si="1028"/>
        <v>-0.377566859291563-0.925982325298224i</v>
      </c>
      <c r="P2045" t="str">
        <f t="shared" si="1029"/>
        <v>1.37756685929156+0.925982325298224i</v>
      </c>
      <c r="Q2045" t="str">
        <f t="shared" si="1030"/>
        <v>-1.37756685929156+1.03198125388158i</v>
      </c>
      <c r="R2045" t="str">
        <f t="shared" si="1031"/>
        <v>-0.317987564939366-0.910401932816579i</v>
      </c>
      <c r="S2045" t="str">
        <f t="shared" si="1032"/>
        <v>0.202325968726893i</v>
      </c>
      <c r="T2045" t="str">
        <f t="shared" si="1033"/>
        <v>0.18419795298795-0.064337142119463i</v>
      </c>
      <c r="U2045" t="str">
        <f t="shared" si="1034"/>
        <v>0.0000333333333333333-0.000590663768521531i</v>
      </c>
      <c r="V2045" t="str">
        <f t="shared" si="1035"/>
        <v>6.66666666666667E-06-0.00590663768521531i</v>
      </c>
      <c r="W2045" t="str">
        <f t="shared" si="1036"/>
        <v>0.0000276024701787025-0.000537102791962719i</v>
      </c>
      <c r="X2045" t="str">
        <f t="shared" si="1037"/>
        <v>0.0000323907540139973-0.000536565996773726i</v>
      </c>
      <c r="Y2045" t="str">
        <f t="shared" si="1038"/>
        <v>0.009+1.20071671220202i</v>
      </c>
      <c r="Z2045" t="str">
        <f t="shared" si="1039"/>
        <v>-0.00536211356555357-0.000364213451240254i</v>
      </c>
      <c r="AA2045" t="str">
        <f t="shared" si="1040"/>
        <v>0.0752430670573046-9.9979327379781i</v>
      </c>
      <c r="AB2045" t="str">
        <f t="shared" si="1041"/>
        <v>0.868757213676455-0.303441788667799i</v>
      </c>
      <c r="AC2045" t="str">
        <f t="shared" si="1042"/>
        <v>0.885708598300612-0.936375234200524i</v>
      </c>
      <c r="AD2045" t="str">
        <f t="shared" si="1043"/>
        <v>0.634211082942039+0.327893127843445i</v>
      </c>
      <c r="AE2045" t="str">
        <f t="shared" si="1044"/>
        <v>-0.00328128876353811-0.00198918839619427i</v>
      </c>
      <c r="AF2045" t="str">
        <f t="shared" si="1045"/>
        <v>-14.6601839158084-1.7645147794648i</v>
      </c>
      <c r="AG2045" t="str">
        <f t="shared" si="1046"/>
        <v>1.01204002379657-0.0228643835928703i</v>
      </c>
      <c r="AH2045" t="str">
        <f t="shared" si="1047"/>
        <v>0.0432614850350605+0.0355133162660551i</v>
      </c>
      <c r="AI2045">
        <f t="shared" si="1048"/>
        <v>-25.040740229472</v>
      </c>
      <c r="AJ2045">
        <f t="shared" si="1049"/>
        <v>39.382543559801448</v>
      </c>
      <c r="AK2045"/>
      <c r="AL2045"/>
      <c r="AM2045"/>
      <c r="AN2045"/>
    </row>
    <row r="2046" spans="1:40" x14ac:dyDescent="0.25">
      <c r="A2046"/>
      <c r="B2046">
        <f t="shared" si="1050"/>
        <v>191200</v>
      </c>
      <c r="C2046" s="237" t="str">
        <f t="shared" si="1018"/>
        <v>-2.09058076640508E-06+0.0128086949568375i</v>
      </c>
      <c r="D2046" s="208" t="str">
        <f t="shared" si="1019"/>
        <v>-5.95702198479183+0.0981999946690875i</v>
      </c>
      <c r="E2046" t="str">
        <f t="shared" si="1020"/>
        <v>2870</v>
      </c>
      <c r="F2046" t="str">
        <f t="shared" si="1021"/>
        <v>0.777000777000777</v>
      </c>
      <c r="G2046" t="str">
        <f t="shared" si="1016"/>
        <v>0.777000777000777</v>
      </c>
      <c r="H2046" t="str">
        <f t="shared" si="1022"/>
        <v>8.70358967349158+1.86189081823299i</v>
      </c>
      <c r="I2046" t="str">
        <f t="shared" si="1023"/>
        <v>750.840644207961i</v>
      </c>
      <c r="J2046" t="str">
        <f t="shared" si="1017"/>
        <v>-762.107800565525+164.259906052087i</v>
      </c>
      <c r="K2046" t="str">
        <f t="shared" si="1024"/>
        <v>0.202920567159956-0.941479578581665i</v>
      </c>
      <c r="L2046" t="str">
        <f t="shared" si="1025"/>
        <v>0.0151420807059114-0.059634197977113i</v>
      </c>
      <c r="M2046" t="str">
        <f t="shared" si="1026"/>
        <v>0.218062647865867-1.00111377655878i</v>
      </c>
      <c r="N2046" t="str">
        <f t="shared" si="1027"/>
        <v>-1.95898815457445i</v>
      </c>
      <c r="O2046" t="str">
        <f t="shared" si="1028"/>
        <v>-0.378515399655671-0.925594993624916i</v>
      </c>
      <c r="P2046" t="str">
        <f t="shared" si="1029"/>
        <v>1.37851539965567+0.925594993624916i</v>
      </c>
      <c r="Q2046" t="str">
        <f t="shared" si="1030"/>
        <v>-1.37851539965567+1.03339316094953i</v>
      </c>
      <c r="R2046" t="str">
        <f t="shared" si="1031"/>
        <v>-0.317970224720183-0.909807209661649i</v>
      </c>
      <c r="S2046" t="str">
        <f t="shared" si="1032"/>
        <v>0.202431843121832i</v>
      </c>
      <c r="T2046" t="str">
        <f t="shared" si="1033"/>
        <v>0.184173950337339-0.0643672986479698i</v>
      </c>
      <c r="U2046" t="str">
        <f t="shared" si="1034"/>
        <v>0.0000333333333333333-0.000590354843956405i</v>
      </c>
      <c r="V2046" t="str">
        <f t="shared" si="1035"/>
        <v>6.66666666666667E-06-0.00590354843956405i</v>
      </c>
      <c r="W2046" t="str">
        <f t="shared" si="1036"/>
        <v>0.0000276024693039843-0.000536822022469049i</v>
      </c>
      <c r="X2046" t="str">
        <f t="shared" si="1037"/>
        <v>0.0000323857354505529-0.000536285552777175i</v>
      </c>
      <c r="Y2046" t="str">
        <f t="shared" si="1038"/>
        <v>0.009+1.20134503073274i</v>
      </c>
      <c r="Z2046" t="str">
        <f t="shared" si="1039"/>
        <v>-0.00535650618720592-0.000363930440411902i</v>
      </c>
      <c r="AA2046" t="str">
        <f t="shared" si="1040"/>
        <v>0.0751642739410148-9.99269961636227i</v>
      </c>
      <c r="AB2046" t="str">
        <f t="shared" si="1041"/>
        <v>0.868644006794797-0.303584019899226i</v>
      </c>
      <c r="AC2046" t="str">
        <f t="shared" si="1042"/>
        <v>0.88549666751028-0.935811817356479i</v>
      </c>
      <c r="AD2046" t="str">
        <f t="shared" si="1043"/>
        <v>0.634563417610422+0.327779805178489i</v>
      </c>
      <c r="AE2046" t="str">
        <f t="shared" si="1044"/>
        <v>-0.00327975382374802-0.00198669149851997i</v>
      </c>
      <c r="AF2046" t="str">
        <f t="shared" si="1045"/>
        <v>-14.6606116582834-1.7636908235639i</v>
      </c>
      <c r="AG2046" t="str">
        <f t="shared" si="1046"/>
        <v>1.01202962790789-0.0228652387248928i</v>
      </c>
      <c r="AH2046" t="str">
        <f t="shared" si="1047"/>
        <v>0.0432479384208094+0.0354727349017158i</v>
      </c>
      <c r="AI2046">
        <f t="shared" si="1048"/>
        <v>-25.046362028821655</v>
      </c>
      <c r="AJ2046">
        <f t="shared" si="1049"/>
        <v>39.359218322089383</v>
      </c>
      <c r="AK2046"/>
      <c r="AL2046"/>
      <c r="AM2046"/>
      <c r="AN2046"/>
    </row>
    <row r="2047" spans="1:40" x14ac:dyDescent="0.25">
      <c r="A2047"/>
      <c r="B2047">
        <f t="shared" si="1050"/>
        <v>191300</v>
      </c>
      <c r="C2047" s="237" t="str">
        <f t="shared" si="1018"/>
        <v>-2.08839568088854E-06+0.0128019993508391i</v>
      </c>
      <c r="D2047" s="208" t="str">
        <f t="shared" si="1019"/>
        <v>-5.95702196803951+0.0981486616897665i</v>
      </c>
      <c r="E2047" t="str">
        <f t="shared" si="1020"/>
        <v>2870</v>
      </c>
      <c r="F2047" t="str">
        <f t="shared" si="1021"/>
        <v>0.777000777000777</v>
      </c>
      <c r="G2047" t="str">
        <f t="shared" si="1016"/>
        <v>0.777000777000777</v>
      </c>
      <c r="H2047" t="str">
        <f t="shared" si="1022"/>
        <v>8.70401680744856+1.86101624627383i</v>
      </c>
      <c r="I2047" t="str">
        <f t="shared" si="1023"/>
        <v>751.233343289659i</v>
      </c>
      <c r="J2047" t="str">
        <f t="shared" si="1017"/>
        <v>-762.906239224567+164.345816044792i</v>
      </c>
      <c r="K2047" t="str">
        <f t="shared" si="1024"/>
        <v>0.202717348143722-0.941029917401447i</v>
      </c>
      <c r="L2047" t="str">
        <f t="shared" si="1025"/>
        <v>0.0151272117747508-0.0596067983338272i</v>
      </c>
      <c r="M2047" t="str">
        <f t="shared" si="1026"/>
        <v>0.217844559918473-1.00063671573527i</v>
      </c>
      <c r="N2047" t="str">
        <f t="shared" si="1027"/>
        <v>-1.9600127299691i</v>
      </c>
      <c r="O2047" t="str">
        <f t="shared" si="1028"/>
        <v>-0.379463542671479-0.925206690303961i</v>
      </c>
      <c r="P2047" t="str">
        <f t="shared" si="1029"/>
        <v>1.37946354267148+0.925206690303961i</v>
      </c>
      <c r="Q2047" t="str">
        <f t="shared" si="1030"/>
        <v>-1.37946354267148+1.03480603966514i</v>
      </c>
      <c r="R2047" t="str">
        <f t="shared" si="1031"/>
        <v>-0.317952872599603-0.909213041447958i</v>
      </c>
      <c r="S2047" t="str">
        <f t="shared" si="1032"/>
        <v>0.202537717516768i</v>
      </c>
      <c r="T2047" t="str">
        <f t="shared" si="1033"/>
        <v>0.184149934151348-0.0643974490942233i</v>
      </c>
      <c r="U2047" t="str">
        <f t="shared" si="1034"/>
        <v>0.0000333333333333334-0.000590046242365211i</v>
      </c>
      <c r="V2047" t="str">
        <f t="shared" si="1035"/>
        <v>6.66666666666667E-06-0.00590046242365211i</v>
      </c>
      <c r="W2047" t="str">
        <f t="shared" si="1036"/>
        <v>0.0000276024684288084-0.000536541546588036i</v>
      </c>
      <c r="X2047" t="str">
        <f t="shared" si="1037"/>
        <v>0.0000323807247525853-0.000536005401982632i</v>
      </c>
      <c r="Y2047" t="str">
        <f t="shared" si="1038"/>
        <v>0.009+1.20197334926345i</v>
      </c>
      <c r="Z2047" t="str">
        <f t="shared" si="1039"/>
        <v>-0.00535090760298197-0.000363647870574685i</v>
      </c>
      <c r="AA2047" t="str">
        <f t="shared" si="1040"/>
        <v>0.0750856045819488-9.98747197225129i</v>
      </c>
      <c r="AB2047" t="str">
        <f t="shared" si="1041"/>
        <v>0.868530736074432-0.303726222444115i</v>
      </c>
      <c r="AC2047" t="str">
        <f t="shared" si="1042"/>
        <v>0.885285086266643-0.935248848524695i</v>
      </c>
      <c r="AD2047" t="str">
        <f t="shared" si="1043"/>
        <v>0.634915671907246+0.327666119216708i</v>
      </c>
      <c r="AE2047" t="str">
        <f t="shared" si="1044"/>
        <v>-0.00327822000954826-0.00198419686063985i</v>
      </c>
      <c r="AF2047" t="str">
        <f t="shared" si="1045"/>
        <v>-14.6610387754881-1.76286758458406i</v>
      </c>
      <c r="AG2047" t="str">
        <f t="shared" si="1046"/>
        <v>1.01201922973664-0.0228660900787006i</v>
      </c>
      <c r="AH2047" t="str">
        <f t="shared" si="1047"/>
        <v>0.0432343946044059+0.0354321888457238i</v>
      </c>
      <c r="AI2047">
        <f t="shared" si="1048"/>
        <v>-25.05198221289584</v>
      </c>
      <c r="AJ2047">
        <f t="shared" si="1049"/>
        <v>39.33588903897779</v>
      </c>
      <c r="AK2047"/>
      <c r="AL2047"/>
      <c r="AM2047"/>
      <c r="AN2047"/>
    </row>
    <row r="2048" spans="1:40" x14ac:dyDescent="0.25">
      <c r="A2048"/>
      <c r="B2048">
        <f t="shared" si="1050"/>
        <v>191400</v>
      </c>
      <c r="C2048" s="237" t="str">
        <f t="shared" si="1018"/>
        <v>-0.000002086214019376+0.0127953107412936i</v>
      </c>
      <c r="D2048" s="208" t="str">
        <f t="shared" si="1019"/>
        <v>-5.95702195131344+0.0980973823499176i</v>
      </c>
      <c r="E2048" t="str">
        <f t="shared" si="1020"/>
        <v>2870</v>
      </c>
      <c r="F2048" t="str">
        <f t="shared" si="1021"/>
        <v>0.777000777000777</v>
      </c>
      <c r="G2048" t="str">
        <f t="shared" si="1016"/>
        <v>0.777000777000777</v>
      </c>
      <c r="H2048" t="str">
        <f t="shared" si="1022"/>
        <v>8.70444331730414+1.8601424440276i</v>
      </c>
      <c r="I2048" t="str">
        <f t="shared" si="1023"/>
        <v>751.626042371358i</v>
      </c>
      <c r="J2048" t="str">
        <f t="shared" si="1017"/>
        <v>-763.705095367876+164.431726037498i</v>
      </c>
      <c r="K2048" t="str">
        <f t="shared" si="1024"/>
        <v>0.202514429815802-0.940580663250949i</v>
      </c>
      <c r="L2048" t="str">
        <f t="shared" si="1025"/>
        <v>0.0151123642646267-0.0595794218878458i</v>
      </c>
      <c r="M2048" t="str">
        <f t="shared" si="1026"/>
        <v>0.217626794080429-1.00016008513879i</v>
      </c>
      <c r="N2048" t="str">
        <f t="shared" si="1027"/>
        <v>-1.96103730536375i</v>
      </c>
      <c r="O2048" t="str">
        <f t="shared" si="1028"/>
        <v>-0.38041128734367-0.924817415742984i</v>
      </c>
      <c r="P2048" t="str">
        <f t="shared" si="1029"/>
        <v>1.38041128734367+0.924817415742984i</v>
      </c>
      <c r="Q2048" t="str">
        <f t="shared" si="1030"/>
        <v>-1.38041128734367+1.03621988962077i</v>
      </c>
      <c r="R2048" t="str">
        <f t="shared" si="1031"/>
        <v>-0.31793550857267-0.908619427298565i</v>
      </c>
      <c r="S2048" t="str">
        <f t="shared" si="1032"/>
        <v>0.202643591911707i</v>
      </c>
      <c r="T2048" t="str">
        <f t="shared" si="1033"/>
        <v>0.184125904428539-0.0644275934534412i</v>
      </c>
      <c r="U2048" t="str">
        <f t="shared" si="1034"/>
        <v>0.0000333333333333334-0.000589737963241719i</v>
      </c>
      <c r="V2048" t="str">
        <f t="shared" si="1035"/>
        <v>6.66666666666667E-06-0.00589737963241719i</v>
      </c>
      <c r="W2048" t="str">
        <f t="shared" si="1036"/>
        <v>0.0000276024675531751-0.000536261363859471i</v>
      </c>
      <c r="X2048" t="str">
        <f t="shared" si="1037"/>
        <v>0.0000323757219036629-0.000535725543930676i</v>
      </c>
      <c r="Y2048" t="str">
        <f t="shared" si="1038"/>
        <v>0.009+1.20260166779417i</v>
      </c>
      <c r="Z2048" t="str">
        <f t="shared" si="1039"/>
        <v>-0.00534531779450059-0.000363365740733992i</v>
      </c>
      <c r="AA2048" t="str">
        <f t="shared" si="1040"/>
        <v>0.0750070587209514-9.98224979704639i</v>
      </c>
      <c r="AB2048" t="str">
        <f t="shared" si="1041"/>
        <v>0.868417401508578-0.303868396279912i</v>
      </c>
      <c r="AC2048" t="str">
        <f t="shared" si="1042"/>
        <v>0.885073853919664-0.934686327133585i</v>
      </c>
      <c r="AD2048" t="str">
        <f t="shared" si="1043"/>
        <v>0.635267845469989+0.327552069993485i</v>
      </c>
      <c r="AE2048" t="str">
        <f t="shared" si="1044"/>
        <v>-0.00327668731812265-0.00198170447959537i</v>
      </c>
      <c r="AF2048" t="str">
        <f t="shared" si="1045"/>
        <v>-14.6614652686176-1.76204506167768i</v>
      </c>
      <c r="AG2048" t="str">
        <f t="shared" si="1046"/>
        <v>1.01200882928763-0.0228669376470763i</v>
      </c>
      <c r="AH2048" t="str">
        <f t="shared" si="1047"/>
        <v>0.0432208535713649+0.0353916780515572i</v>
      </c>
      <c r="AI2048">
        <f t="shared" si="1048"/>
        <v>-25.057600784577147</v>
      </c>
      <c r="AJ2048">
        <f t="shared" si="1049"/>
        <v>39.312555713601874</v>
      </c>
      <c r="AK2048"/>
      <c r="AL2048"/>
      <c r="AM2048"/>
      <c r="AN2048"/>
    </row>
    <row r="2049" spans="1:40" x14ac:dyDescent="0.25">
      <c r="A2049"/>
      <c r="B2049">
        <f t="shared" si="1050"/>
        <v>191500</v>
      </c>
      <c r="C2049" s="237" t="str">
        <f t="shared" si="1018"/>
        <v>-2.08403577471743E-06+0.0127886291172406i</v>
      </c>
      <c r="D2049" s="208" t="str">
        <f t="shared" si="1019"/>
        <v>-5.95702193461357+0.0980461565655113i</v>
      </c>
      <c r="E2049" t="str">
        <f t="shared" si="1020"/>
        <v>2870</v>
      </c>
      <c r="F2049" t="str">
        <f t="shared" si="1021"/>
        <v>0.777000777000777</v>
      </c>
      <c r="G2049" t="str">
        <f t="shared" si="1016"/>
        <v>0.777000777000777</v>
      </c>
      <c r="H2049" t="str">
        <f t="shared" si="1022"/>
        <v>8.70486920425082+1.85926941056377i</v>
      </c>
      <c r="I2049" t="str">
        <f t="shared" si="1023"/>
        <v>752.018741453057i</v>
      </c>
      <c r="J2049" t="str">
        <f t="shared" si="1017"/>
        <v>-764.504368995451+164.517636030202i</v>
      </c>
      <c r="K2049" t="str">
        <f t="shared" si="1024"/>
        <v>0.202311811592275-0.940131815614496i</v>
      </c>
      <c r="L2049" t="str">
        <f t="shared" si="1025"/>
        <v>0.0150975381353515-0.059552068613017i</v>
      </c>
      <c r="M2049" t="str">
        <f t="shared" si="1026"/>
        <v>0.217409349727626-0.999683884227513i</v>
      </c>
      <c r="N2049" t="str">
        <f t="shared" si="1027"/>
        <v>-1.9620618807584i</v>
      </c>
      <c r="O2049" t="str">
        <f t="shared" si="1028"/>
        <v>-0.381358632677344-0.924427170350627i</v>
      </c>
      <c r="P2049" t="str">
        <f t="shared" si="1029"/>
        <v>1.38135863267734+0.924427170350627i</v>
      </c>
      <c r="Q2049" t="str">
        <f t="shared" si="1030"/>
        <v>-1.38135863267734+1.03763471040777i</v>
      </c>
      <c r="R2049" t="str">
        <f t="shared" si="1031"/>
        <v>-0.317918132634423-0.908026366338356i</v>
      </c>
      <c r="S2049" t="str">
        <f t="shared" si="1032"/>
        <v>0.202749466306645i</v>
      </c>
      <c r="T2049" t="str">
        <f t="shared" si="1033"/>
        <v>0.184101861167464-0.0644577317208344i</v>
      </c>
      <c r="U2049" t="str">
        <f t="shared" si="1034"/>
        <v>0.0000333333333333333-0.000589430006080755i</v>
      </c>
      <c r="V2049" t="str">
        <f t="shared" si="1035"/>
        <v>6.66666666666667E-06-0.00589430006080755i</v>
      </c>
      <c r="W2049" t="str">
        <f t="shared" si="1036"/>
        <v>0.0000276024666770841-0.000535981473824105i</v>
      </c>
      <c r="X2049" t="str">
        <f t="shared" si="1037"/>
        <v>0.0000323707268873957-0.000535445978162847i</v>
      </c>
      <c r="Y2049" t="str">
        <f t="shared" si="1038"/>
        <v>0.009+1.20322998632489i</v>
      </c>
      <c r="Z2049" t="str">
        <f t="shared" si="1039"/>
        <v>-0.00533973674342866-0.000363084049898062i</v>
      </c>
      <c r="AA2049" t="str">
        <f t="shared" si="1040"/>
        <v>0.0749286360995456-9.97703308216678i</v>
      </c>
      <c r="AB2049" t="str">
        <f t="shared" si="1041"/>
        <v>0.868304003090407-0.304010541384029i</v>
      </c>
      <c r="AC2049" t="str">
        <f t="shared" si="1042"/>
        <v>0.884862969820885-0.934124252612362i</v>
      </c>
      <c r="AD2049" t="str">
        <f t="shared" si="1043"/>
        <v>0.635619937936088+0.327437657544516i</v>
      </c>
      <c r="AE2049" t="str">
        <f t="shared" si="1044"/>
        <v>-0.00327515574666277-0.00197921435243445i</v>
      </c>
      <c r="AF2049" t="str">
        <f t="shared" si="1045"/>
        <v>-14.6618911388644-1.76122325399826i</v>
      </c>
      <c r="AG2049" t="str">
        <f t="shared" si="1046"/>
        <v>1.01199842656564-0.0228677814228163i</v>
      </c>
      <c r="AH2049" t="str">
        <f t="shared" si="1047"/>
        <v>0.0432073153072469+0.0353512024727963i</v>
      </c>
      <c r="AI2049">
        <f t="shared" si="1048"/>
        <v>-25.063217746744115</v>
      </c>
      <c r="AJ2049">
        <f t="shared" si="1049"/>
        <v>39.289218349087172</v>
      </c>
      <c r="AK2049"/>
      <c r="AL2049"/>
      <c r="AM2049"/>
      <c r="AN2049"/>
    </row>
    <row r="2050" spans="1:40" x14ac:dyDescent="0.25">
      <c r="A2050"/>
      <c r="B2050">
        <f t="shared" si="1050"/>
        <v>191600</v>
      </c>
      <c r="C2050" s="237" t="str">
        <f t="shared" si="1018"/>
        <v>-2.08186093978135E-06+0.0127819544677424i</v>
      </c>
      <c r="D2050" s="208" t="str">
        <f t="shared" si="1019"/>
        <v>-5.95702191793983+0.0979949842526918i</v>
      </c>
      <c r="E2050" t="str">
        <f t="shared" si="1020"/>
        <v>2870</v>
      </c>
      <c r="F2050" t="str">
        <f t="shared" si="1021"/>
        <v>0.777000777000777</v>
      </c>
      <c r="G2050" t="str">
        <f t="shared" si="1016"/>
        <v>0.777000777000777</v>
      </c>
      <c r="H2050" t="str">
        <f t="shared" si="1022"/>
        <v>8.70529446947832+1.85839714495313i</v>
      </c>
      <c r="I2050" t="str">
        <f t="shared" si="1023"/>
        <v>752.411440534755i</v>
      </c>
      <c r="J2050" t="str">
        <f t="shared" si="1017"/>
        <v>-765.304060107292+164.603546022907i</v>
      </c>
      <c r="K2050" t="str">
        <f t="shared" si="1024"/>
        <v>0.202109492890618-0.939683373977197i</v>
      </c>
      <c r="L2050" t="str">
        <f t="shared" si="1025"/>
        <v>0.015082733346829-0.0595247384832197i</v>
      </c>
      <c r="M2050" t="str">
        <f t="shared" si="1026"/>
        <v>0.217192226237447-0.999208112460417i</v>
      </c>
      <c r="N2050" t="str">
        <f t="shared" si="1027"/>
        <v>-1.96308645615305i</v>
      </c>
      <c r="O2050" t="str">
        <f t="shared" si="1028"/>
        <v>-0.382305577678021-0.924035954536551i</v>
      </c>
      <c r="P2050" t="str">
        <f t="shared" si="1029"/>
        <v>1.38230557767802+0.924035954536551i</v>
      </c>
      <c r="Q2050" t="str">
        <f t="shared" si="1030"/>
        <v>-1.38230557767802+1.0390505016165i</v>
      </c>
      <c r="R2050" t="str">
        <f t="shared" si="1031"/>
        <v>-0.317900744779887-0.907433857694038i</v>
      </c>
      <c r="S2050" t="str">
        <f t="shared" si="1032"/>
        <v>0.202855340701584i</v>
      </c>
      <c r="T2050" t="str">
        <f t="shared" si="1033"/>
        <v>0.184077804366677-0.0644878638916113i</v>
      </c>
      <c r="U2050" t="str">
        <f t="shared" si="1034"/>
        <v>0.0000333333333333333-0.000589122370378208i</v>
      </c>
      <c r="V2050" t="str">
        <f t="shared" si="1035"/>
        <v>6.66666666666667E-06-0.00589122370378208i</v>
      </c>
      <c r="W2050" t="str">
        <f t="shared" si="1036"/>
        <v>0.0000276024658005357-0.000535701876023653i</v>
      </c>
      <c r="X2050" t="str">
        <f t="shared" si="1037"/>
        <v>0.0000323657396874374-0.000535166704221648i</v>
      </c>
      <c r="Y2050" t="str">
        <f t="shared" si="1038"/>
        <v>0.009+1.20385830485561i</v>
      </c>
      <c r="Z2050" t="str">
        <f t="shared" si="1039"/>
        <v>-0.00533416443148096-0.000362802797078014i</v>
      </c>
      <c r="AA2050" t="str">
        <f t="shared" si="1040"/>
        <v>0.0748503364599313-9.97182181904967i</v>
      </c>
      <c r="AB2050" t="str">
        <f t="shared" si="1041"/>
        <v>0.868190540813098-0.304152657733866i</v>
      </c>
      <c r="AC2050" t="str">
        <f t="shared" si="1042"/>
        <v>0.884652433323414-0.933562624391099i</v>
      </c>
      <c r="AD2050" t="str">
        <f t="shared" si="1043"/>
        <v>0.635971948942954+0.327322881905847i</v>
      </c>
      <c r="AE2050" t="str">
        <f t="shared" si="1044"/>
        <v>-0.00327362529236805-0.00197672647621167i</v>
      </c>
      <c r="AF2050" t="str">
        <f t="shared" si="1045"/>
        <v>-14.6623163874181-1.76040216070044i</v>
      </c>
      <c r="AG2050" t="str">
        <f t="shared" si="1046"/>
        <v>1.01198802157547-0.022868621398731i</v>
      </c>
      <c r="AH2050" t="str">
        <f t="shared" si="1047"/>
        <v>0.043193779797655+0.0353107620631236i</v>
      </c>
      <c r="AI2050">
        <f t="shared" si="1048"/>
        <v>-25.068833102271601</v>
      </c>
      <c r="AJ2050">
        <f t="shared" si="1049"/>
        <v>39.265876948551558</v>
      </c>
      <c r="AK2050"/>
      <c r="AL2050"/>
      <c r="AM2050"/>
      <c r="AN2050"/>
    </row>
    <row r="2051" spans="1:40" x14ac:dyDescent="0.25">
      <c r="A2051"/>
      <c r="B2051">
        <f t="shared" si="1050"/>
        <v>191700</v>
      </c>
      <c r="C2051" s="237" t="str">
        <f t="shared" si="1018"/>
        <v>-2.07968950745491E-06+0.0127752867818843i</v>
      </c>
      <c r="D2051" s="208" t="str">
        <f t="shared" si="1019"/>
        <v>-5.95702190129218+0.0979438653277797i</v>
      </c>
      <c r="E2051" t="str">
        <f t="shared" si="1020"/>
        <v>2870</v>
      </c>
      <c r="F2051" t="str">
        <f t="shared" si="1021"/>
        <v>0.777000777000777</v>
      </c>
      <c r="G2051" t="str">
        <f t="shared" si="1016"/>
        <v>0.777000777000777</v>
      </c>
      <c r="H2051" t="str">
        <f t="shared" si="1022"/>
        <v>8.70571911417358+1.85752564626776i</v>
      </c>
      <c r="I2051" t="str">
        <f t="shared" si="1023"/>
        <v>752.804139616454i</v>
      </c>
      <c r="J2051" t="str">
        <f t="shared" si="1017"/>
        <v>-766.104168703399+164.689456015613i</v>
      </c>
      <c r="K2051" t="str">
        <f t="shared" si="1024"/>
        <v>0.201907473129698-0.939235337824947i</v>
      </c>
      <c r="L2051" t="str">
        <f t="shared" si="1025"/>
        <v>0.0150679498590549-0.0594974314723647i</v>
      </c>
      <c r="M2051" t="str">
        <f t="shared" si="1026"/>
        <v>0.216975422988753-0.998732769297312i</v>
      </c>
      <c r="N2051" t="str">
        <f t="shared" si="1027"/>
        <v>-1.96411103154771i</v>
      </c>
      <c r="O2051" t="str">
        <f t="shared" si="1028"/>
        <v>-0.38325212135165-0.923643768711433i</v>
      </c>
      <c r="P2051" t="str">
        <f t="shared" si="1029"/>
        <v>1.38325212135165+0.923643768711433i</v>
      </c>
      <c r="Q2051" t="str">
        <f t="shared" si="1030"/>
        <v>-1.38325212135165+1.04046726283628i</v>
      </c>
      <c r="R2051" t="str">
        <f t="shared" si="1031"/>
        <v>-0.317883345004089-0.906841900494138i</v>
      </c>
      <c r="S2051" t="str">
        <f t="shared" si="1032"/>
        <v>0.202961215096522i</v>
      </c>
      <c r="T2051" t="str">
        <f t="shared" si="1033"/>
        <v>0.18405373402473-0.0645179899609768i</v>
      </c>
      <c r="U2051" t="str">
        <f t="shared" si="1034"/>
        <v>0.0000333333333333334-0.000588815055631011i</v>
      </c>
      <c r="V2051" t="str">
        <f t="shared" si="1035"/>
        <v>6.66666666666667E-06-0.00588815055631011i</v>
      </c>
      <c r="W2051" t="str">
        <f t="shared" si="1036"/>
        <v>0.0000276024649235297-0.000535422570000785i</v>
      </c>
      <c r="X2051" t="str">
        <f t="shared" si="1037"/>
        <v>0.000032360760287484-0.000534887721650532i</v>
      </c>
      <c r="Y2051" t="str">
        <f t="shared" si="1038"/>
        <v>0.009+1.20448662338633i</v>
      </c>
      <c r="Z2051" t="str">
        <f t="shared" si="1039"/>
        <v>-0.00532860084041994-0.000362521981287805i</v>
      </c>
      <c r="AA2051" t="str">
        <f t="shared" si="1040"/>
        <v>0.0747721595449816-9.96661599915013i</v>
      </c>
      <c r="AB2051" t="str">
        <f t="shared" si="1041"/>
        <v>0.868077014669822-0.304294745306808i</v>
      </c>
      <c r="AC2051" t="str">
        <f t="shared" si="1042"/>
        <v>0.88444224378191-0.933001441900734i</v>
      </c>
      <c r="AD2051" t="str">
        <f t="shared" si="1043"/>
        <v>0.636323878127959+0.327207743113868i</v>
      </c>
      <c r="AE2051" t="str">
        <f t="shared" si="1044"/>
        <v>-0.00327209595244557-0.00197424084798816i</v>
      </c>
      <c r="AF2051" t="str">
        <f t="shared" si="1045"/>
        <v>-14.6627410154658-1.75958178093998i</v>
      </c>
      <c r="AG2051" t="str">
        <f t="shared" si="1046"/>
        <v>1.01197761432193-0.0228694575676445i</v>
      </c>
      <c r="AH2051" t="str">
        <f t="shared" si="1047"/>
        <v>0.0431802470282341+0.0352703567763235i</v>
      </c>
      <c r="AI2051">
        <f t="shared" si="1048"/>
        <v>-25.074446854030867</v>
      </c>
      <c r="AJ2051">
        <f t="shared" si="1049"/>
        <v>39.242531515105782</v>
      </c>
      <c r="AK2051"/>
      <c r="AL2051"/>
      <c r="AM2051"/>
      <c r="AN2051"/>
    </row>
    <row r="2052" spans="1:40" x14ac:dyDescent="0.25">
      <c r="A2052"/>
      <c r="B2052">
        <f t="shared" si="1050"/>
        <v>191800</v>
      </c>
      <c r="C2052" s="237" t="str">
        <f t="shared" si="1018"/>
        <v>-2.07752147064376E-06+0.012768626048774i</v>
      </c>
      <c r="D2052" s="208" t="str">
        <f t="shared" si="1019"/>
        <v>-5.95702188467057+0.0978927997072674i</v>
      </c>
      <c r="E2052" t="str">
        <f t="shared" si="1020"/>
        <v>2870</v>
      </c>
      <c r="F2052" t="str">
        <f t="shared" si="1021"/>
        <v>0.777000777000777</v>
      </c>
      <c r="G2052" t="str">
        <f t="shared" si="1016"/>
        <v>0.777000777000777</v>
      </c>
      <c r="H2052" t="str">
        <f t="shared" si="1022"/>
        <v>8.70614313952075+1.85665491358106i</v>
      </c>
      <c r="I2052" t="str">
        <f t="shared" si="1023"/>
        <v>753.196838698153i</v>
      </c>
      <c r="J2052" t="str">
        <f t="shared" si="1017"/>
        <v>-766.904694783773+164.775366008318i</v>
      </c>
      <c r="K2052" t="str">
        <f t="shared" si="1024"/>
        <v>0.201705751729761-0.938787706644422i</v>
      </c>
      <c r="L2052" t="str">
        <f t="shared" si="1025"/>
        <v>0.0150531876321163-0.0594701475543939i</v>
      </c>
      <c r="M2052" t="str">
        <f t="shared" si="1026"/>
        <v>0.216758939361877-0.998257854198816i</v>
      </c>
      <c r="N2052" t="str">
        <f t="shared" si="1027"/>
        <v>-1.96513560694236i</v>
      </c>
      <c r="O2052" t="str">
        <f t="shared" si="1028"/>
        <v>-0.384198262704575-0.923250613286981i</v>
      </c>
      <c r="P2052" t="str">
        <f t="shared" si="1029"/>
        <v>1.38419826270458+0.923250613286981i</v>
      </c>
      <c r="Q2052" t="str">
        <f t="shared" si="1030"/>
        <v>-1.38419826270458+1.04188499365538i</v>
      </c>
      <c r="R2052" t="str">
        <f t="shared" si="1031"/>
        <v>-0.317865933302057-0.906250493869014i</v>
      </c>
      <c r="S2052" t="str">
        <f t="shared" si="1032"/>
        <v>0.203067089491461i</v>
      </c>
      <c r="T2052" t="str">
        <f t="shared" si="1033"/>
        <v>0.18402965014018-0.0645481099241356i</v>
      </c>
      <c r="U2052" t="str">
        <f t="shared" si="1034"/>
        <v>0.0000333333333333334-0.000588508061337148i</v>
      </c>
      <c r="V2052" t="str">
        <f t="shared" si="1035"/>
        <v>6.66666666666667E-06-0.00588508061337148i</v>
      </c>
      <c r="W2052" t="str">
        <f t="shared" si="1036"/>
        <v>0.0000276024640460662-0.000535143555299121i</v>
      </c>
      <c r="X2052" t="str">
        <f t="shared" si="1037"/>
        <v>0.000032355788671274-0.000534609029993902i</v>
      </c>
      <c r="Y2052" t="str">
        <f t="shared" si="1038"/>
        <v>0.009+1.20511494191704i</v>
      </c>
      <c r="Z2052" t="str">
        <f t="shared" si="1039"/>
        <v>-0.00532304595205561-0.000362241601544242i</v>
      </c>
      <c r="AA2052" t="str">
        <f t="shared" si="1040"/>
        <v>0.0746941050982426-9.96141561394111i</v>
      </c>
      <c r="AB2052" t="str">
        <f t="shared" si="1041"/>
        <v>0.867963424653772-0.304436804080239i</v>
      </c>
      <c r="AC2052" t="str">
        <f t="shared" si="1042"/>
        <v>0.884232400552569-0.932440704573082i</v>
      </c>
      <c r="AD2052" t="str">
        <f t="shared" si="1043"/>
        <v>0.636675725128453+0.327092241205336i</v>
      </c>
      <c r="AE2052" t="str">
        <f t="shared" si="1044"/>
        <v>-0.00327056772411017-0.00197175746483174i</v>
      </c>
      <c r="AF2052" t="str">
        <f t="shared" si="1045"/>
        <v>-14.6631650241913-1.75876211387379i</v>
      </c>
      <c r="AG2052" t="str">
        <f t="shared" si="1046"/>
        <v>1.01196720480981-0.022870289922395i</v>
      </c>
      <c r="AH2052" t="str">
        <f t="shared" si="1047"/>
        <v>0.0431667169846716+0.0352299865662841i</v>
      </c>
      <c r="AI2052">
        <f t="shared" si="1048"/>
        <v>-25.080059004889254</v>
      </c>
      <c r="AJ2052">
        <f t="shared" si="1049"/>
        <v>39.219182051854489</v>
      </c>
      <c r="AK2052"/>
      <c r="AL2052"/>
      <c r="AM2052"/>
      <c r="AN2052"/>
    </row>
    <row r="2053" spans="1:40" x14ac:dyDescent="0.25">
      <c r="A2053"/>
      <c r="B2053">
        <f t="shared" si="1050"/>
        <v>191900</v>
      </c>
      <c r="C2053" s="237" t="str">
        <f t="shared" si="1018"/>
        <v>-2.07535682227215E-06+0.0127619722575425i</v>
      </c>
      <c r="D2053" s="208" t="str">
        <f t="shared" si="1019"/>
        <v>-5.95702186807493+0.0978417873078259i</v>
      </c>
      <c r="E2053" t="str">
        <f t="shared" si="1020"/>
        <v>2870</v>
      </c>
      <c r="F2053" t="str">
        <f t="shared" si="1021"/>
        <v>0.777000777000777</v>
      </c>
      <c r="G2053" t="str">
        <f t="shared" ref="G2053:G2116" si="1051">IF($C$11=$C$7,$C$24,F2053)</f>
        <v>0.777000777000777</v>
      </c>
      <c r="H2053" t="str">
        <f t="shared" si="1022"/>
        <v>8.70656654670121+1.85578494596765i</v>
      </c>
      <c r="I2053" t="str">
        <f t="shared" si="1023"/>
        <v>753.589537779852i</v>
      </c>
      <c r="J2053" t="str">
        <f t="shared" ref="J2053:J2116" si="1052">IMSUM(COMPLEX(0,2*PI()*B2053*$C$113*$C$112),COMPLEX(0,2*PI()*B2053*$C$113*$C$111),COMPLEX(0,2*PI()*B2053*$C$28*10^-12*$C$111),COMPLEX(-1*2*PI()*B2053*2*PI()*B2053*$C$113*$C$112*$C$28*10^-12*$C$111,0),COMPLEX(1,0))</f>
        <v>-767.705638348413+164.861276001022i</v>
      </c>
      <c r="K2053" t="str">
        <f t="shared" si="1024"/>
        <v>0.201504328112442-0.938340479923082i</v>
      </c>
      <c r="L2053" t="str">
        <f t="shared" si="1025"/>
        <v>0.0150384466261912-0.0594428867032801i</v>
      </c>
      <c r="M2053" t="str">
        <f t="shared" si="1026"/>
        <v>0.216542774738633-0.997783366626362i</v>
      </c>
      <c r="N2053" t="str">
        <f t="shared" si="1027"/>
        <v>-1.96616018233701i</v>
      </c>
      <c r="O2053" t="str">
        <f t="shared" si="1028"/>
        <v>-0.385144000743588-0.922856488675906i</v>
      </c>
      <c r="P2053" t="str">
        <f t="shared" si="1029"/>
        <v>1.38514400074359+0.922856488675906i</v>
      </c>
      <c r="Q2053" t="str">
        <f t="shared" si="1030"/>
        <v>-1.38514400074359+1.0433036936611i</v>
      </c>
      <c r="R2053" t="str">
        <f t="shared" si="1031"/>
        <v>-0.317848509668802-0.905659636950817i</v>
      </c>
      <c r="S2053" t="str">
        <f t="shared" si="1032"/>
        <v>0.203172963886399i</v>
      </c>
      <c r="T2053" t="str">
        <f t="shared" si="1033"/>
        <v>0.184005552711578-0.0645782237762852i</v>
      </c>
      <c r="U2053" t="str">
        <f t="shared" si="1034"/>
        <v>0.0000333333333333332-0.000588201386995646i</v>
      </c>
      <c r="V2053" t="str">
        <f t="shared" si="1035"/>
        <v>6.66666666666667E-06-0.00588201386995646i</v>
      </c>
      <c r="W2053" t="str">
        <f t="shared" si="1036"/>
        <v>0.0000276024631681449-0.000534864831463231i</v>
      </c>
      <c r="X2053" t="str">
        <f t="shared" si="1037"/>
        <v>0.0000323508248225879-0.000534330628797109i</v>
      </c>
      <c r="Y2053" t="str">
        <f t="shared" si="1038"/>
        <v>0.009+1.20574326044776i</v>
      </c>
      <c r="Z2053" t="str">
        <f t="shared" si="1039"/>
        <v>-0.00531749974824534-0.000361961656866948i</v>
      </c>
      <c r="AA2053" t="str">
        <f t="shared" si="1040"/>
        <v>0.0746161728639286-9.9562206549133i</v>
      </c>
      <c r="AB2053" t="str">
        <f t="shared" si="1041"/>
        <v>0.867849770758116-0.304578834031507i</v>
      </c>
      <c r="AC2053" t="str">
        <f t="shared" si="1042"/>
        <v>0.88402290299316-0.93188041184079i</v>
      </c>
      <c r="AD2053" t="str">
        <f t="shared" si="1043"/>
        <v>0.637027489581743+0.326976376217335i</v>
      </c>
      <c r="AE2053" t="str">
        <f t="shared" si="1044"/>
        <v>-0.0032690406045843-0.00196927632381665i</v>
      </c>
      <c r="AF2053" t="str">
        <f t="shared" si="1045"/>
        <v>-14.6635884147761-1.75794315865982i</v>
      </c>
      <c r="AG2053" t="str">
        <f t="shared" si="1046"/>
        <v>1.01195679304392-0.0228711184558341i</v>
      </c>
      <c r="AH2053" t="str">
        <f t="shared" si="1047"/>
        <v>0.0431531896526971+0.0351896513869927i</v>
      </c>
      <c r="AI2053">
        <f t="shared" si="1048"/>
        <v>-25.085669557710673</v>
      </c>
      <c r="AJ2053">
        <f t="shared" si="1049"/>
        <v>39.195828561893087</v>
      </c>
      <c r="AK2053"/>
      <c r="AL2053"/>
      <c r="AM2053"/>
      <c r="AN2053"/>
    </row>
    <row r="2054" spans="1:40" x14ac:dyDescent="0.25">
      <c r="A2054"/>
      <c r="B2054">
        <f t="shared" si="1050"/>
        <v>192000</v>
      </c>
      <c r="C2054" s="237" t="str">
        <f t="shared" ref="C2054:C2117" si="1053">IMPRODUCT(COMPLEX(-1,0),IMDIV(IMPRODUCT(G2054,COMPLEX($C$100+$C$101,0)),COMPLEX($C$100,2*PI()*B2054*$C$103*$C$102*(2*$C$100+$C$101))))</f>
        <v>-2.07319555528262E-06+0.0127553253973431i</v>
      </c>
      <c r="D2054" s="208" t="str">
        <f t="shared" ref="D2054:D2117" si="1054">IMPRODUCT(COMPLEX($C$106,0),IMSUB(C2054,G2054))</f>
        <v>-5.95702185150521+0.0977908280462971i</v>
      </c>
      <c r="E2054" t="str">
        <f t="shared" ref="E2054:E2117" si="1055">IMDIV(COMPLEX($C$20*10^3,0),COMPLEX(1,2*PI()*B2054*$C$20*1000*$C$29*10^-12))</f>
        <v>2870</v>
      </c>
      <c r="F2054" t="str">
        <f t="shared" ref="F2054:F2117" si="1056">IMDIV(COMPLEX($C$22*1000,0),IMSUM(COMPLEX($C$22*1000,0),E2054))</f>
        <v>0.777000777000777</v>
      </c>
      <c r="G2054" t="str">
        <f t="shared" si="1051"/>
        <v>0.777000777000777</v>
      </c>
      <c r="H2054" t="str">
        <f t="shared" ref="H2054:H2117" si="1057">IMPRODUCT(COMPLEX($C$108,0),IMPRODUCT(COMPLEX(-1,0),D2054),IMDIV(COMPLEX(0,2*PI()*B2054*$C$109*$C$110),COMPLEX(1,2*PI()*B2054*$C$109*$C$110)))</f>
        <v>8.7069893368936+1.85491574250355i</v>
      </c>
      <c r="I2054" t="str">
        <f t="shared" ref="I2054:I2117" si="1058">COMPLEX(0,2*PI()*B2054*$C$113*$C$112*$C$114)</f>
        <v>753.98223686155i</v>
      </c>
      <c r="J2054" t="str">
        <f t="shared" si="1052"/>
        <v>-768.506999397318+164.947185993728i</v>
      </c>
      <c r="K2054" t="str">
        <f t="shared" ref="K2054:K2117" si="1059">IMDIV(I2054,J2054)</f>
        <v>0.201303201700756-0.937893657149166i</v>
      </c>
      <c r="L2054" t="str">
        <f t="shared" ref="L2054:L2117" si="1060">IMDIV(COMPLEX($C$117,0),COMPLEX(1,2*PI()*B2054*$C$115*$C$116))</f>
        <v>0.0150237268015486-0.059415648893028i</v>
      </c>
      <c r="M2054" t="str">
        <f t="shared" ref="M2054:M2117" si="1061">IMSUM(K2054,L2054)</f>
        <v>0.216326928502305-0.997309306042194i</v>
      </c>
      <c r="N2054" t="str">
        <f t="shared" ref="N2054:N2117" si="1062">COMPLEX(0,-2*PI()*B2054*$C$43)</f>
        <v>-1.96718475773166i</v>
      </c>
      <c r="O2054" t="str">
        <f t="shared" ref="O2054:O2117" si="1063">IMEXP(N2054)</f>
        <v>-0.386089334475895-0.922461395291944i</v>
      </c>
      <c r="P2054" t="str">
        <f t="shared" ref="P2054:P2117" si="1064">IMSUB(COMPLEX(1,0),O2054)</f>
        <v>1.3860893344759+0.922461395291944i</v>
      </c>
      <c r="Q2054" t="str">
        <f t="shared" ref="Q2054:Q2117" si="1065">IMSUM(COMPLEX(0,2*PI()*B2054*$C$43),O2054,COMPLEX(-1,0))</f>
        <v>-1.3860893344759+1.04472336243972i</v>
      </c>
      <c r="R2054" t="str">
        <f t="shared" ref="R2054:R2117" si="1066">IMDIV(P2054,Q2054)</f>
        <v>-0.317831074099335-0.905069328873508i</v>
      </c>
      <c r="S2054" t="str">
        <f t="shared" ref="S2054:S2117" si="1067">IMDIV(COMPLEX(0,2*PI()*B2054*$C$123),COMPLEX($C$124,0))</f>
        <v>0.203278838281336i</v>
      </c>
      <c r="T2054" t="str">
        <f t="shared" ref="T2054:T2117" si="1068">IMPRODUCT(R2054,S2054)</f>
        <v>0.183981441737475-0.064608331512622i</v>
      </c>
      <c r="U2054" t="str">
        <f t="shared" ref="U2054:U2117" si="1069">IMDIV(COMPLEX(1,2*PI()*B2054*$C$16*10^-3*$C$15*10^-6),COMPLEX(0,2*PI()*B2054*$C$15*10^-6))</f>
        <v>0.0000333333333333333-0.000587895032106587i</v>
      </c>
      <c r="V2054" t="str">
        <f t="shared" ref="V2054:V2117" si="1070">IMSUM(COMPLEX($C$18*10^-3,0),IMDIV(COMPLEX(1,0),COMPLEX(0,2*PI()*B2054*($C$17*1*10^-6))))</f>
        <v>6.66666666666667E-06-0.00587895032106587i</v>
      </c>
      <c r="W2054" t="str">
        <f t="shared" ref="W2054:W2117" si="1071">IMDIV(IMPRODUCT(U2054,V2054),IMSUM(U2054,V2054))</f>
        <v>0.0000276024622897663-0.000534586398038646i</v>
      </c>
      <c r="X2054" t="str">
        <f t="shared" ref="X2054:X2117" si="1072">IMDIV(IMPRODUCT(COMPLEX($C$19,0),W2054),IMSUM(COMPLEX($C$19,0),W2054))</f>
        <v>0.0000323458687252495-0.000534052517606459i</v>
      </c>
      <c r="Y2054" t="str">
        <f t="shared" ref="Y2054:Y2117" si="1073">COMPLEX($C$13*10^-3,2*PI()*B2054*$C$12*0.000001)</f>
        <v>0.009+1.20637157897848i</v>
      </c>
      <c r="Z2054" t="str">
        <f t="shared" ref="Z2054:Z2117" si="1074">IMPRODUCT(COMPLEX($C$6,0),IMDIV(X2054,IMSUM(X2054,Y2054)))</f>
        <v>-0.00531196221089378-0.000361682146278384i</v>
      </c>
      <c r="AA2054" t="str">
        <f t="shared" ref="AA2054:AA2117" si="1075">IMDIV(COMPLEX($C$6,0),IMSUM(X2054,Y2054))</f>
        <v>0.0745383625869216-9.95103111357516i</v>
      </c>
      <c r="AB2054" t="str">
        <f t="shared" ref="AB2054:AB2117" si="1076">IMPRODUCT(COMPLEX($C$119,0),T2054)</f>
        <v>0.867736052976018-0.304720835137957i</v>
      </c>
      <c r="AC2054" t="str">
        <f t="shared" ref="AC2054:AC2117" si="1077">IMSUM(COMPLEX(1,0),IMPRODUCT(AB2054,M2054))</f>
        <v>0.883813750462982-0.931320563137356i</v>
      </c>
      <c r="AD2054" t="str">
        <f t="shared" ref="AD2054:AD2117" si="1078">IMDIV(AB2054,AC2054)</f>
        <v>0.637379171125107+0.326860148187294i</v>
      </c>
      <c r="AE2054" t="str">
        <f t="shared" ref="AE2054:AE2117" si="1079">IMPRODUCT(AD2054,AA2054,X2054)</f>
        <v>-0.00326751459109812-0.00196679742202372i</v>
      </c>
      <c r="AF2054" t="str">
        <f t="shared" ref="AF2054:AF2117" si="1080">IMSUB(D2054,H2054)</f>
        <v>-14.6640111883988-1.75712491445725i</v>
      </c>
      <c r="AG2054" t="str">
        <f t="shared" ref="AG2054:AG2117" si="1081">IMSUM(COMPLEX(1,0),IMPRODUCT(AD2054,AA2054,COMPLEX($C$127,0)))</f>
        <v>1.01194637902907-0.022871943160827i</v>
      </c>
      <c r="AH2054" t="str">
        <f t="shared" ref="AH2054:AH2117" si="1082">IMDIV(IMPRODUCT(AE2054,AF2054),AG2054)</f>
        <v>0.0431396650180822+0.0351493511925395i</v>
      </c>
      <c r="AI2054">
        <f t="shared" ref="AI2054:AI2117" si="1083">20*LOG10(IMABS(AH2054))</f>
        <v>-25.091278515355192</v>
      </c>
      <c r="AJ2054">
        <f t="shared" ref="AJ2054:AJ2117" si="1084">IMARGUMENT(AH2054)*180/PI()</f>
        <v>39.172471048310847</v>
      </c>
      <c r="AK2054"/>
      <c r="AL2054"/>
      <c r="AM2054"/>
      <c r="AN2054"/>
    </row>
    <row r="2055" spans="1:40" x14ac:dyDescent="0.25">
      <c r="A2055"/>
      <c r="B2055">
        <f t="shared" si="1050"/>
        <v>192100</v>
      </c>
      <c r="C2055" s="237" t="str">
        <f t="shared" si="1053"/>
        <v>-2.07103766263613E-06+0.0127486854573514i</v>
      </c>
      <c r="D2055" s="208" t="str">
        <f t="shared" si="1054"/>
        <v>-5.95702183496138+0.0977399218396941i</v>
      </c>
      <c r="E2055" t="str">
        <f t="shared" si="1055"/>
        <v>2870</v>
      </c>
      <c r="F2055" t="str">
        <f t="shared" si="1056"/>
        <v>0.777000777000777</v>
      </c>
      <c r="G2055" t="str">
        <f t="shared" si="1051"/>
        <v>0.777000777000777</v>
      </c>
      <c r="H2055" t="str">
        <f t="shared" si="1057"/>
        <v>8.70741151127383+1.85404730226599i</v>
      </c>
      <c r="I2055" t="str">
        <f t="shared" si="1058"/>
        <v>754.374935943249i</v>
      </c>
      <c r="J2055" t="str">
        <f t="shared" si="1052"/>
        <v>-769.30877793049+165.033095986433i</v>
      </c>
      <c r="K2055" t="str">
        <f t="shared" si="1059"/>
        <v>0.201102371919084-0.937447237811694i</v>
      </c>
      <c r="L2055" t="str">
        <f t="shared" si="1060"/>
        <v>0.015009028118548-0.0593884340976728i</v>
      </c>
      <c r="M2055" t="str">
        <f t="shared" si="1061"/>
        <v>0.216111400037632-0.996835671909367i</v>
      </c>
      <c r="N2055" t="str">
        <f t="shared" si="1062"/>
        <v>-1.96820933312631i</v>
      </c>
      <c r="O2055" t="str">
        <f t="shared" si="1063"/>
        <v>-0.38703426290913-0.922065333549845i</v>
      </c>
      <c r="P2055" t="str">
        <f t="shared" si="1064"/>
        <v>1.38703426290913+0.922065333549845i</v>
      </c>
      <c r="Q2055" t="str">
        <f t="shared" si="1065"/>
        <v>-1.38703426290913+1.04614399957646i</v>
      </c>
      <c r="R2055" t="str">
        <f t="shared" si="1066"/>
        <v>-0.317813626588678-0.904479568772855i</v>
      </c>
      <c r="S2055" t="str">
        <f t="shared" si="1067"/>
        <v>0.203384712676274i</v>
      </c>
      <c r="T2055" t="str">
        <f t="shared" si="1068"/>
        <v>0.183957317216427-0.0646384331283429i</v>
      </c>
      <c r="U2055" t="str">
        <f t="shared" si="1069"/>
        <v>0.0000333333333333333-0.000587588996171082i</v>
      </c>
      <c r="V2055" t="str">
        <f t="shared" si="1070"/>
        <v>6.66666666666667E-06-0.00587588996171082i</v>
      </c>
      <c r="W2055" t="str">
        <f t="shared" si="1071"/>
        <v>0.0000276024614109303-0.000534308254571828i</v>
      </c>
      <c r="X2055" t="str">
        <f t="shared" si="1072"/>
        <v>0.0000323409203631235-0.000533774695969194i</v>
      </c>
      <c r="Y2055" t="str">
        <f t="shared" si="1073"/>
        <v>0.009+1.2069998975092i</v>
      </c>
      <c r="Z2055" t="str">
        <f t="shared" si="1074"/>
        <v>-0.00530643332195272-0.000361403068803809i</v>
      </c>
      <c r="AA2055" t="str">
        <f t="shared" si="1075"/>
        <v>0.0744606740127705-9.94584698145291i</v>
      </c>
      <c r="AB2055" t="str">
        <f t="shared" si="1076"/>
        <v>0.867622271300668-0.304862807376935i</v>
      </c>
      <c r="AC2055" t="str">
        <f t="shared" si="1077"/>
        <v>0.883604942322855-0.930761157897165i</v>
      </c>
      <c r="AD2055" t="str">
        <f t="shared" si="1078"/>
        <v>0.637730769395805+0.326743557153015i</v>
      </c>
      <c r="AE2055" t="str">
        <f t="shared" si="1079"/>
        <v>-0.00326598968088947-0.00196432075654038i</v>
      </c>
      <c r="AF2055" t="str">
        <f t="shared" si="1080"/>
        <v>-14.6644333462352-1.7563073804263i</v>
      </c>
      <c r="AG2055" t="str">
        <f t="shared" si="1081"/>
        <v>1.01193596277006-0.0228727640302535i</v>
      </c>
      <c r="AH2055" t="str">
        <f t="shared" si="1082"/>
        <v>0.0431261430666419+0.035109085937117i</v>
      </c>
      <c r="AI2055">
        <f t="shared" si="1083"/>
        <v>-25.096885880678933</v>
      </c>
      <c r="AJ2055">
        <f t="shared" si="1084"/>
        <v>39.149109514189803</v>
      </c>
      <c r="AK2055"/>
      <c r="AL2055"/>
      <c r="AM2055"/>
      <c r="AN2055"/>
    </row>
    <row r="2056" spans="1:40" x14ac:dyDescent="0.25">
      <c r="A2056"/>
      <c r="B2056">
        <f t="shared" si="1050"/>
        <v>192200</v>
      </c>
      <c r="C2056" s="237" t="str">
        <f t="shared" si="1053"/>
        <v>-2.06888313731195E-06+0.0127420524267661i</v>
      </c>
      <c r="D2056" s="208" t="str">
        <f t="shared" si="1054"/>
        <v>-5.95702181844334+0.0976890686052068i</v>
      </c>
      <c r="E2056" t="str">
        <f t="shared" si="1055"/>
        <v>2870</v>
      </c>
      <c r="F2056" t="str">
        <f t="shared" si="1056"/>
        <v>0.777000777000777</v>
      </c>
      <c r="G2056" t="str">
        <f t="shared" si="1051"/>
        <v>0.777000777000777</v>
      </c>
      <c r="H2056" t="str">
        <f t="shared" si="1057"/>
        <v>8.70783307101498+1.8531796243335i</v>
      </c>
      <c r="I2056" t="str">
        <f t="shared" si="1058"/>
        <v>754.767635024948i</v>
      </c>
      <c r="J2056" t="str">
        <f t="shared" si="1052"/>
        <v>-770.110973947928+165.119005979138i</v>
      </c>
      <c r="K2056" t="str">
        <f t="shared" si="1059"/>
        <v>0.200901838193185-0.937001221400462i</v>
      </c>
      <c r="L2056" t="str">
        <f t="shared" si="1060"/>
        <v>0.0149943505376394-0.0593612422912816i</v>
      </c>
      <c r="M2056" t="str">
        <f t="shared" si="1061"/>
        <v>0.215896188730824-0.996362463691744i</v>
      </c>
      <c r="N2056" t="str">
        <f t="shared" si="1062"/>
        <v>-1.96923390852097i</v>
      </c>
      <c r="O2056" t="str">
        <f t="shared" si="1063"/>
        <v>-0.387978785051358-0.921668303865372i</v>
      </c>
      <c r="P2056" t="str">
        <f t="shared" si="1064"/>
        <v>1.38797878505136+0.921668303865372i</v>
      </c>
      <c r="Q2056" t="str">
        <f t="shared" si="1065"/>
        <v>-1.38797878505136+1.0475656046556i</v>
      </c>
      <c r="R2056" t="str">
        <f t="shared" si="1066"/>
        <v>-0.317796167131826-0.903890355786404i</v>
      </c>
      <c r="S2056" t="str">
        <f t="shared" si="1067"/>
        <v>0.203490587071213i</v>
      </c>
      <c r="T2056" t="str">
        <f t="shared" si="1068"/>
        <v>0.183933179146983-0.0646685286186366i</v>
      </c>
      <c r="U2056" t="str">
        <f t="shared" si="1069"/>
        <v>0.0000333333333333334-0.000587283278691285i</v>
      </c>
      <c r="V2056" t="str">
        <f t="shared" si="1070"/>
        <v>6.66666666666667E-06-0.00587283278691285i</v>
      </c>
      <c r="W2056" t="str">
        <f t="shared" si="1071"/>
        <v>0.0000276024605316365-0.000534030400610189i</v>
      </c>
      <c r="X2056" t="str">
        <f t="shared" si="1072"/>
        <v>0.0000323359797201167-0.000533497163433497i</v>
      </c>
      <c r="Y2056" t="str">
        <f t="shared" si="1073"/>
        <v>0.009+1.20762821603992i</v>
      </c>
      <c r="Z2056" t="str">
        <f t="shared" si="1074"/>
        <v>-0.00530091306342084-0.000361124423471285i</v>
      </c>
      <c r="AA2056" t="str">
        <f t="shared" si="1075"/>
        <v>0.0743831068876878-9.94066825009044i</v>
      </c>
      <c r="AB2056" t="str">
        <f t="shared" si="1076"/>
        <v>0.867508425725224-0.305004750725749i</v>
      </c>
      <c r="AC2056" t="str">
        <f t="shared" si="1077"/>
        <v>0.883396477935159-0.930202195555415i</v>
      </c>
      <c r="AD2056" t="str">
        <f t="shared" si="1078"/>
        <v>0.63808228403105+0.326626603152618i</v>
      </c>
      <c r="AE2056" t="str">
        <f t="shared" si="1079"/>
        <v>-0.00326446587120372-0.00196184632446044i</v>
      </c>
      <c r="AF2056" t="str">
        <f t="shared" si="1080"/>
        <v>-14.6648548894583-1.75549055572829i</v>
      </c>
      <c r="AG2056" t="str">
        <f t="shared" si="1081"/>
        <v>1.01192554427172-0.0228735810570063i</v>
      </c>
      <c r="AH2056" t="str">
        <f t="shared" si="1082"/>
        <v>0.0431126237842307+0.0350688555750153i</v>
      </c>
      <c r="AI2056">
        <f t="shared" si="1083"/>
        <v>-25.102491656534927</v>
      </c>
      <c r="AJ2056">
        <f t="shared" si="1084"/>
        <v>39.125743962603565</v>
      </c>
      <c r="AK2056"/>
      <c r="AL2056"/>
      <c r="AM2056"/>
      <c r="AN2056"/>
    </row>
    <row r="2057" spans="1:40" x14ac:dyDescent="0.25">
      <c r="A2057"/>
      <c r="B2057">
        <f t="shared" si="1050"/>
        <v>192300</v>
      </c>
      <c r="C2057" s="237" t="str">
        <f t="shared" si="1053"/>
        <v>-2.06673197230755E-06+0.0127354262948079i</v>
      </c>
      <c r="D2057" s="208" t="str">
        <f t="shared" si="1054"/>
        <v>-5.95702180195108+0.0976382682601939i</v>
      </c>
      <c r="E2057" t="str">
        <f t="shared" si="1055"/>
        <v>2870</v>
      </c>
      <c r="F2057" t="str">
        <f t="shared" si="1056"/>
        <v>0.777000777000777</v>
      </c>
      <c r="G2057" t="str">
        <f t="shared" si="1051"/>
        <v>0.777000777000777</v>
      </c>
      <c r="H2057" t="str">
        <f t="shared" si="1057"/>
        <v>8.70825401728749+1.85231270778592i</v>
      </c>
      <c r="I2057" t="str">
        <f t="shared" si="1058"/>
        <v>755.160334106646i</v>
      </c>
      <c r="J2057" t="str">
        <f t="shared" si="1052"/>
        <v>-770.913587449633+165.204915971843i</v>
      </c>
      <c r="K2057" t="str">
        <f t="shared" si="1059"/>
        <v>0.200701599950179-0.936555607406042i</v>
      </c>
      <c r="L2057" t="str">
        <f t="shared" si="1060"/>
        <v>0.0149796940193629-0.0593340734479523i</v>
      </c>
      <c r="M2057" t="str">
        <f t="shared" si="1061"/>
        <v>0.215681293969542-0.995889680853994i</v>
      </c>
      <c r="N2057" t="str">
        <f t="shared" si="1062"/>
        <v>-1.97025848391562i</v>
      </c>
      <c r="O2057" t="str">
        <f t="shared" si="1063"/>
        <v>-0.388922899911044-0.921270306655318i</v>
      </c>
      <c r="P2057" t="str">
        <f t="shared" si="1064"/>
        <v>1.38892289991104+0.921270306655318i</v>
      </c>
      <c r="Q2057" t="str">
        <f t="shared" si="1065"/>
        <v>-1.38892289991104+1.0489881772603i</v>
      </c>
      <c r="R2057" t="str">
        <f t="shared" si="1066"/>
        <v>-0.317778695723786-0.903301689053529i</v>
      </c>
      <c r="S2057" t="str">
        <f t="shared" si="1067"/>
        <v>0.203596461466151i</v>
      </c>
      <c r="T2057" t="str">
        <f t="shared" si="1068"/>
        <v>0.183909027527696-0.0646986179786915i</v>
      </c>
      <c r="U2057" t="str">
        <f t="shared" si="1069"/>
        <v>0.0000333333333333334-0.000586977879170385i</v>
      </c>
      <c r="V2057" t="str">
        <f t="shared" si="1070"/>
        <v>6.66666666666667E-06-0.00586977879170385i</v>
      </c>
      <c r="W2057" t="str">
        <f t="shared" si="1071"/>
        <v>0.0000276024596518853-0.000533752835702087i</v>
      </c>
      <c r="X2057" t="str">
        <f t="shared" si="1072"/>
        <v>0.0000323310467801786-0.000533219919548502i</v>
      </c>
      <c r="Y2057" t="str">
        <f t="shared" si="1073"/>
        <v>0.009+1.20825653457063i</v>
      </c>
      <c r="Z2057" t="str">
        <f t="shared" si="1074"/>
        <v>-0.00529540141734385-0.000360846209311682i</v>
      </c>
      <c r="AA2057" t="str">
        <f t="shared" si="1075"/>
        <v>0.0743056609585492-9.93549491104944i</v>
      </c>
      <c r="AB2057" t="str">
        <f t="shared" si="1076"/>
        <v>0.867394516242858-0.305146665161705i</v>
      </c>
      <c r="AC2057" t="str">
        <f t="shared" si="1077"/>
        <v>0.883188356663794-0.929643675548171i</v>
      </c>
      <c r="AD2057" t="str">
        <f t="shared" si="1078"/>
        <v>0.638433714668036+0.326509286224586i</v>
      </c>
      <c r="AE2057" t="str">
        <f t="shared" si="1079"/>
        <v>-0.00326294315929401-0.00195937412288434i</v>
      </c>
      <c r="AF2057" t="str">
        <f t="shared" si="1080"/>
        <v>-14.6652758192386-1.75467443952573i</v>
      </c>
      <c r="AG2057" t="str">
        <f t="shared" si="1081"/>
        <v>1.01191512353885-0.0228743942339928i</v>
      </c>
      <c r="AH2057" t="str">
        <f t="shared" si="1082"/>
        <v>0.043099107156749+0.0350286600606299i</v>
      </c>
      <c r="AI2057">
        <f t="shared" si="1083"/>
        <v>-25.108095845771594</v>
      </c>
      <c r="AJ2057">
        <f t="shared" si="1084"/>
        <v>39.102374396619616</v>
      </c>
      <c r="AK2057"/>
      <c r="AL2057"/>
      <c r="AM2057"/>
      <c r="AN2057"/>
    </row>
    <row r="2058" spans="1:40" x14ac:dyDescent="0.25">
      <c r="A2058"/>
      <c r="B2058">
        <f t="shared" si="1050"/>
        <v>192400</v>
      </c>
      <c r="C2058" s="237" t="str">
        <f t="shared" si="1053"/>
        <v>-0.0000020645841606387+0.0127288070507204i</v>
      </c>
      <c r="D2058" s="208" t="str">
        <f t="shared" si="1054"/>
        <v>-5.95702178548453+0.0975875207221898i</v>
      </c>
      <c r="E2058" t="str">
        <f t="shared" si="1055"/>
        <v>2870</v>
      </c>
      <c r="F2058" t="str">
        <f t="shared" si="1056"/>
        <v>0.777000777000777</v>
      </c>
      <c r="G2058" t="str">
        <f t="shared" si="1051"/>
        <v>0.777000777000777</v>
      </c>
      <c r="H2058" t="str">
        <f t="shared" si="1057"/>
        <v>8.70867435125904+1.85144655170437i</v>
      </c>
      <c r="I2058" t="str">
        <f t="shared" si="1058"/>
        <v>755.553033188345i</v>
      </c>
      <c r="J2058" t="str">
        <f t="shared" si="1052"/>
        <v>-771.716618435603+165.290825964548i</v>
      </c>
      <c r="K2058" t="str">
        <f t="shared" si="1059"/>
        <v>0.200501656618555-0.93611039531979i</v>
      </c>
      <c r="L2058" t="str">
        <f t="shared" si="1060"/>
        <v>0.0149650585243486-0.0593069275418139i</v>
      </c>
      <c r="M2058" t="str">
        <f t="shared" si="1061"/>
        <v>0.215466715142904-0.995417322861604i</v>
      </c>
      <c r="N2058" t="str">
        <f t="shared" si="1062"/>
        <v>-1.97128305931027i</v>
      </c>
      <c r="O2058" t="str">
        <f t="shared" si="1063"/>
        <v>-0.389866606497107-0.920871342337478i</v>
      </c>
      <c r="P2058" t="str">
        <f t="shared" si="1064"/>
        <v>1.38986660649711+0.920871342337478i</v>
      </c>
      <c r="Q2058" t="str">
        <f t="shared" si="1065"/>
        <v>-1.38986660649711+1.05041171697279i</v>
      </c>
      <c r="R2058" t="str">
        <f t="shared" si="1066"/>
        <v>-0.317761212359561-0.902713567715355i</v>
      </c>
      <c r="S2058" t="str">
        <f t="shared" si="1067"/>
        <v>0.20370233586109i</v>
      </c>
      <c r="T2058" t="str">
        <f t="shared" si="1068"/>
        <v>0.183884862357116-0.0647287012036944i</v>
      </c>
      <c r="U2058" t="str">
        <f t="shared" si="1069"/>
        <v>0.0000333333333333333-0.000586672797112602i</v>
      </c>
      <c r="V2058" t="str">
        <f t="shared" si="1070"/>
        <v>6.66666666666667E-06-0.00586672797112602i</v>
      </c>
      <c r="W2058" t="str">
        <f t="shared" si="1071"/>
        <v>0.0000276024587716765-0.000533475559396808i</v>
      </c>
      <c r="X2058" t="str">
        <f t="shared" si="1072"/>
        <v>0.0000323261215272994-0.000532942963864264i</v>
      </c>
      <c r="Y2058" t="str">
        <f t="shared" si="1073"/>
        <v>0.009+1.20888485310135i</v>
      </c>
      <c r="Z2058" t="str">
        <f t="shared" si="1074"/>
        <v>-0.00528989836581373-0.000360568425358621i</v>
      </c>
      <c r="AA2058" t="str">
        <f t="shared" si="1075"/>
        <v>0.0742283359728829-9.93032695590866i</v>
      </c>
      <c r="AB2058" t="str">
        <f t="shared" si="1076"/>
        <v>0.867280542846735-0.305288550662103i</v>
      </c>
      <c r="AC2058" t="str">
        <f t="shared" si="1077"/>
        <v>0.882980577874171-0.929085597312357i</v>
      </c>
      <c r="AD2058" t="str">
        <f t="shared" si="1078"/>
        <v>0.638785060943923+0.326391606407748i</v>
      </c>
      <c r="AE2058" t="str">
        <f t="shared" si="1079"/>
        <v>-0.00326142154242077-0.00195690414891882i</v>
      </c>
      <c r="AF2058" t="str">
        <f t="shared" si="1080"/>
        <v>-14.6656961367436-1.75385903098218i</v>
      </c>
      <c r="AG2058" t="str">
        <f t="shared" si="1081"/>
        <v>1.01190470057627-0.0228752035541326i</v>
      </c>
      <c r="AH2058" t="str">
        <f t="shared" si="1082"/>
        <v>0.043085593170134+0.0349884993484518i</v>
      </c>
      <c r="AI2058">
        <f t="shared" si="1083"/>
        <v>-25.113698451234733</v>
      </c>
      <c r="AJ2058">
        <f t="shared" si="1084"/>
        <v>39.079000819297413</v>
      </c>
      <c r="AK2058"/>
      <c r="AL2058"/>
      <c r="AM2058"/>
      <c r="AN2058"/>
    </row>
    <row r="2059" spans="1:40" x14ac:dyDescent="0.25">
      <c r="A2059"/>
      <c r="B2059">
        <f t="shared" si="1050"/>
        <v>192500</v>
      </c>
      <c r="C2059" s="237" t="str">
        <f t="shared" si="1053"/>
        <v>-2.06243969533921E-06+0.012722194683769i</v>
      </c>
      <c r="D2059" s="208" t="str">
        <f t="shared" si="1054"/>
        <v>-5.95702176904362+0.0975368259088957i</v>
      </c>
      <c r="E2059" t="str">
        <f t="shared" si="1055"/>
        <v>2870</v>
      </c>
      <c r="F2059" t="str">
        <f t="shared" si="1056"/>
        <v>0.777000777000777</v>
      </c>
      <c r="G2059" t="str">
        <f t="shared" si="1051"/>
        <v>0.777000777000777</v>
      </c>
      <c r="H2059" t="str">
        <f t="shared" si="1057"/>
        <v>8.70909407409454+1.85058115517127i</v>
      </c>
      <c r="I2059" t="str">
        <f t="shared" si="1058"/>
        <v>755.945732270044i</v>
      </c>
      <c r="J2059" t="str">
        <f t="shared" si="1052"/>
        <v>-772.52006690584+165.376735957253i</v>
      </c>
      <c r="K2059" t="str">
        <f t="shared" si="1059"/>
        <v>0.200302007628156-0.935665584633826i</v>
      </c>
      <c r="L2059" t="str">
        <f t="shared" si="1060"/>
        <v>0.014950444013316-0.0592798045470269i</v>
      </c>
      <c r="M2059" t="str">
        <f t="shared" si="1061"/>
        <v>0.215252451641472-0.994945389180853i</v>
      </c>
      <c r="N2059" t="str">
        <f t="shared" si="1062"/>
        <v>-1.97230763470492i</v>
      </c>
      <c r="O2059" t="str">
        <f t="shared" si="1063"/>
        <v>-0.39080990381889-0.920471411330667i</v>
      </c>
      <c r="P2059" t="str">
        <f t="shared" si="1064"/>
        <v>1.39080990381889+0.920471411330667i</v>
      </c>
      <c r="Q2059" t="str">
        <f t="shared" si="1065"/>
        <v>-1.39080990381889+1.05183622337425i</v>
      </c>
      <c r="R2059" t="str">
        <f t="shared" si="1066"/>
        <v>-0.317743717034136-0.90212599091481i</v>
      </c>
      <c r="S2059" t="str">
        <f t="shared" si="1067"/>
        <v>0.203808210256028i</v>
      </c>
      <c r="T2059" t="str">
        <f t="shared" si="1068"/>
        <v>0.183860683633793-0.0647587782888251i</v>
      </c>
      <c r="U2059" t="str">
        <f t="shared" si="1069"/>
        <v>0.0000333333333333333-0.000586368032023193i</v>
      </c>
      <c r="V2059" t="str">
        <f t="shared" si="1070"/>
        <v>6.66666666666667E-06-0.00586368032023193i</v>
      </c>
      <c r="W2059" t="str">
        <f t="shared" si="1071"/>
        <v>0.0000276024578910102-0.000533198571244588i</v>
      </c>
      <c r="X2059" t="str">
        <f t="shared" si="1072"/>
        <v>0.0000323212039455116-0.000532666295931787i</v>
      </c>
      <c r="Y2059" t="str">
        <f t="shared" si="1073"/>
        <v>0.009+1.20951317163207i</v>
      </c>
      <c r="Z2059" t="str">
        <f t="shared" si="1074"/>
        <v>-0.00528440389096938-0.000360291070648526i</v>
      </c>
      <c r="AA2059" t="str">
        <f t="shared" si="1075"/>
        <v>0.0741511316788828-9.92516437626494i</v>
      </c>
      <c r="AB2059" t="str">
        <f t="shared" si="1076"/>
        <v>0.867166505530013-0.305430407204207i</v>
      </c>
      <c r="AC2059" t="str">
        <f t="shared" si="1077"/>
        <v>0.882773140933247-0.928527960285718i</v>
      </c>
      <c r="AD2059" t="str">
        <f t="shared" si="1078"/>
        <v>0.639136322495838+0.326273563741274i</v>
      </c>
      <c r="AE2059" t="str">
        <f t="shared" si="1079"/>
        <v>-0.00325990101785222-0.00195443639967722i</v>
      </c>
      <c r="AF2059" t="str">
        <f t="shared" si="1080"/>
        <v>-14.6661158431382-1.75304432926237i</v>
      </c>
      <c r="AG2059" t="str">
        <f t="shared" si="1081"/>
        <v>1.01189427538881-0.0228760090103602i</v>
      </c>
      <c r="AH2059" t="str">
        <f t="shared" si="1082"/>
        <v>0.0430720818103674+0.0349483733930752i</v>
      </c>
      <c r="AI2059">
        <f t="shared" si="1083"/>
        <v>-25.11929947576585</v>
      </c>
      <c r="AJ2059">
        <f t="shared" si="1084"/>
        <v>39.055623233689722</v>
      </c>
      <c r="AK2059"/>
      <c r="AL2059"/>
      <c r="AM2059"/>
      <c r="AN2059"/>
    </row>
    <row r="2060" spans="1:40" x14ac:dyDescent="0.25">
      <c r="A2060"/>
      <c r="B2060">
        <f t="shared" si="1050"/>
        <v>192600</v>
      </c>
      <c r="C2060" s="237" t="str">
        <f t="shared" si="1053"/>
        <v>-2.06029856946099E-06+0.0127155891832417i</v>
      </c>
      <c r="D2060" s="208" t="str">
        <f t="shared" si="1054"/>
        <v>-5.95702175262832+0.0974861837381864i</v>
      </c>
      <c r="E2060" t="str">
        <f t="shared" si="1055"/>
        <v>2870</v>
      </c>
      <c r="F2060" t="str">
        <f t="shared" si="1056"/>
        <v>0.777000777000777</v>
      </c>
      <c r="G2060" t="str">
        <f t="shared" si="1051"/>
        <v>0.777000777000777</v>
      </c>
      <c r="H2060" t="str">
        <f t="shared" si="1057"/>
        <v>8.70951318695627+1.84971651727028i</v>
      </c>
      <c r="I2060" t="str">
        <f t="shared" si="1058"/>
        <v>756.338431351743i</v>
      </c>
      <c r="J2060" t="str">
        <f t="shared" si="1052"/>
        <v>-773.323932860342+165.462645949958i</v>
      </c>
      <c r="K2060" t="str">
        <f t="shared" si="1059"/>
        <v>0.200102652410182-0.935221174841049i</v>
      </c>
      <c r="L2060" t="str">
        <f t="shared" si="1060"/>
        <v>0.0149358504470743-0.0592527044377824i</v>
      </c>
      <c r="M2060" t="str">
        <f t="shared" si="1061"/>
        <v>0.215038502857256-0.994473879278831i</v>
      </c>
      <c r="N2060" t="str">
        <f t="shared" si="1062"/>
        <v>-1.97333221009957i</v>
      </c>
      <c r="O2060" t="str">
        <f t="shared" si="1063"/>
        <v>-0.391752790886159-0.920070514054714i</v>
      </c>
      <c r="P2060" t="str">
        <f t="shared" si="1064"/>
        <v>1.39175279088616+0.920070514054714i</v>
      </c>
      <c r="Q2060" t="str">
        <f t="shared" si="1065"/>
        <v>-1.39175279088616+1.05326169604486i</v>
      </c>
      <c r="R2060" t="str">
        <f t="shared" si="1066"/>
        <v>-0.317726209742501-0.901538957796591i</v>
      </c>
      <c r="S2060" t="str">
        <f t="shared" si="1067"/>
        <v>0.203914084650967i</v>
      </c>
      <c r="T2060" t="str">
        <f t="shared" si="1068"/>
        <v>0.183836491356279-0.0647888492292632i</v>
      </c>
      <c r="U2060" t="str">
        <f t="shared" si="1069"/>
        <v>0.0000333333333333333-0.000586063583408437i</v>
      </c>
      <c r="V2060" t="str">
        <f t="shared" si="1070"/>
        <v>6.66666666666667E-06-0.00586063583408437i</v>
      </c>
      <c r="W2060" t="str">
        <f t="shared" si="1071"/>
        <v>0.0000276024570098863-0.00053292187079659i</v>
      </c>
      <c r="X2060" t="str">
        <f t="shared" si="1072"/>
        <v>0.0000323162940188886-0.000532389915303i</v>
      </c>
      <c r="Y2060" t="str">
        <f t="shared" si="1073"/>
        <v>0.009+1.21014149016279i</v>
      </c>
      <c r="Z2060" t="str">
        <f t="shared" si="1074"/>
        <v>-0.00527891797499588-0.000360014144220565i</v>
      </c>
      <c r="AA2060" t="str">
        <f t="shared" si="1075"/>
        <v>0.074074047825393-9.92000716373228i</v>
      </c>
      <c r="AB2060" t="str">
        <f t="shared" si="1076"/>
        <v>0.867052404285864-0.305572234765284i</v>
      </c>
      <c r="AC2060" t="str">
        <f t="shared" si="1077"/>
        <v>0.882566045209483-0.927970763906873i</v>
      </c>
      <c r="AD2060" t="str">
        <f t="shared" si="1078"/>
        <v>0.639487498960883+0.326155158264692i</v>
      </c>
      <c r="AE2060" t="str">
        <f t="shared" si="1079"/>
        <v>-0.00325838158286398-0.00195197087227926i</v>
      </c>
      <c r="AF2060" t="str">
        <f t="shared" si="1080"/>
        <v>-14.6665349395846-1.75223033353209i</v>
      </c>
      <c r="AG2060" t="str">
        <f t="shared" si="1081"/>
        <v>1.01188384798128-0.022876810595623i</v>
      </c>
      <c r="AH2060" t="str">
        <f t="shared" si="1082"/>
        <v>0.0430585730634719+0.034908282149194i</v>
      </c>
      <c r="AI2060">
        <f t="shared" si="1083"/>
        <v>-25.124898922202856</v>
      </c>
      <c r="AJ2060">
        <f t="shared" si="1084"/>
        <v>39.032241642842223</v>
      </c>
      <c r="AK2060"/>
      <c r="AL2060"/>
      <c r="AM2060"/>
      <c r="AN2060"/>
    </row>
    <row r="2061" spans="1:40" x14ac:dyDescent="0.25">
      <c r="A2061"/>
      <c r="B2061">
        <f t="shared" si="1050"/>
        <v>192700</v>
      </c>
      <c r="C2061" s="237" t="str">
        <f t="shared" si="1053"/>
        <v>-2.05816077607397E-06+0.0127089905384486i</v>
      </c>
      <c r="D2061" s="208" t="str">
        <f t="shared" si="1054"/>
        <v>-5.95702173623858+0.097435594128106i</v>
      </c>
      <c r="E2061" t="str">
        <f t="shared" si="1055"/>
        <v>2870</v>
      </c>
      <c r="F2061" t="str">
        <f t="shared" si="1056"/>
        <v>0.777000777000777</v>
      </c>
      <c r="G2061" t="str">
        <f t="shared" si="1051"/>
        <v>0.777000777000777</v>
      </c>
      <c r="H2061" t="str">
        <f t="shared" si="1057"/>
        <v>8.70993169100376+1.84885263708637i</v>
      </c>
      <c r="I2061" t="str">
        <f t="shared" si="1058"/>
        <v>756.731130433441i</v>
      </c>
      <c r="J2061" t="str">
        <f t="shared" si="1052"/>
        <v>-774.128216299112+165.548555942663i</v>
      </c>
      <c r="K2061" t="str">
        <f t="shared" si="1059"/>
        <v>0.199903590397185-0.934777165435125i</v>
      </c>
      <c r="L2061" t="str">
        <f t="shared" si="1060"/>
        <v>0.0149212777865217-0.0592256271883032i</v>
      </c>
      <c r="M2061" t="str">
        <f t="shared" si="1061"/>
        <v>0.214824868183707-0.994002792623428i</v>
      </c>
      <c r="N2061" t="str">
        <f t="shared" si="1062"/>
        <v>-1.97435678549423i</v>
      </c>
      <c r="O2061" t="str">
        <f t="shared" si="1063"/>
        <v>-0.392695266709124-0.919668650930459i</v>
      </c>
      <c r="P2061" t="str">
        <f t="shared" si="1064"/>
        <v>1.39269526670912+0.919668650930459i</v>
      </c>
      <c r="Q2061" t="str">
        <f t="shared" si="1065"/>
        <v>-1.39269526670912+1.05468813456377i</v>
      </c>
      <c r="R2061" t="str">
        <f t="shared" si="1066"/>
        <v>-0.317708690479648-0.900952467507169i</v>
      </c>
      <c r="S2061" t="str">
        <f t="shared" si="1067"/>
        <v>0.204019959045903i</v>
      </c>
      <c r="T2061" t="str">
        <f t="shared" si="1068"/>
        <v>0.183812285523118-0.0648189140201853i</v>
      </c>
      <c r="U2061" t="str">
        <f t="shared" si="1069"/>
        <v>0.0000333333333333334-0.000585759450775636i</v>
      </c>
      <c r="V2061" t="str">
        <f t="shared" si="1070"/>
        <v>6.66666666666667E-06-0.00585759450775636i</v>
      </c>
      <c r="W2061" t="str">
        <f t="shared" si="1071"/>
        <v>0.0000276024561283051-0.000532645457604906i</v>
      </c>
      <c r="X2061" t="str">
        <f t="shared" si="1072"/>
        <v>0.0000323113917315457-0.000532113821530761i</v>
      </c>
      <c r="Y2061" t="str">
        <f t="shared" si="1073"/>
        <v>0.009+1.21076980869351i</v>
      </c>
      <c r="Z2061" t="str">
        <f t="shared" si="1074"/>
        <v>-0.0052734406001246-0.000359737645116671i</v>
      </c>
      <c r="AA2061" t="str">
        <f t="shared" si="1075"/>
        <v>0.0739970841619132-9.91485530994229i</v>
      </c>
      <c r="AB2061" t="str">
        <f t="shared" si="1076"/>
        <v>0.866938239107422-0.305714033322584i</v>
      </c>
      <c r="AC2061" t="str">
        <f t="shared" si="1077"/>
        <v>0.882359290072847-0.927414007615248i</v>
      </c>
      <c r="AD2061" t="str">
        <f t="shared" si="1078"/>
        <v>0.639838589976133+0.326036390017858i</v>
      </c>
      <c r="AE2061" t="str">
        <f t="shared" si="1079"/>
        <v>-0.00325686323473925-0.00194950756385102i</v>
      </c>
      <c r="AF2061" t="str">
        <f t="shared" si="1080"/>
        <v>-14.6669534272423-1.75141704295826i</v>
      </c>
      <c r="AG2061" t="str">
        <f t="shared" si="1081"/>
        <v>1.01187341835852-0.0228776083028826i</v>
      </c>
      <c r="AH2061" t="str">
        <f t="shared" si="1082"/>
        <v>0.0430450669155116+0.0348682255715996i</v>
      </c>
      <c r="AI2061">
        <f t="shared" si="1083"/>
        <v>-25.130496793380228</v>
      </c>
      <c r="AJ2061">
        <f t="shared" si="1084"/>
        <v>39.008856049791589</v>
      </c>
      <c r="AK2061"/>
      <c r="AL2061"/>
      <c r="AM2061"/>
      <c r="AN2061"/>
    </row>
    <row r="2062" spans="1:40" x14ac:dyDescent="0.25">
      <c r="A2062"/>
      <c r="B2062">
        <f t="shared" si="1050"/>
        <v>192800</v>
      </c>
      <c r="C2062" s="237" t="str">
        <f t="shared" si="1053"/>
        <v>-2.05602630826612E-06+0.0127023987387223i</v>
      </c>
      <c r="D2062" s="208" t="str">
        <f t="shared" si="1054"/>
        <v>-5.95702171987432+0.097385056996871i</v>
      </c>
      <c r="E2062" t="str">
        <f t="shared" si="1055"/>
        <v>2870</v>
      </c>
      <c r="F2062" t="str">
        <f t="shared" si="1056"/>
        <v>0.777000777000777</v>
      </c>
      <c r="G2062" t="str">
        <f t="shared" si="1051"/>
        <v>0.777000777000777</v>
      </c>
      <c r="H2062" t="str">
        <f t="shared" si="1057"/>
        <v>8.7103495873938+1.84798951370578i</v>
      </c>
      <c r="I2062" t="str">
        <f t="shared" si="1058"/>
        <v>757.12382951514i</v>
      </c>
      <c r="J2062" t="str">
        <f t="shared" si="1052"/>
        <v>-774.932917222146+165.634465935368i</v>
      </c>
      <c r="K2062" t="str">
        <f t="shared" si="1059"/>
        <v>0.199704821023064-0.934333555910502i</v>
      </c>
      <c r="L2062" t="str">
        <f t="shared" si="1060"/>
        <v>0.0149067259926455-0.0591985727728428i</v>
      </c>
      <c r="M2062" t="str">
        <f t="shared" si="1061"/>
        <v>0.21461154701571-0.993532128683345i</v>
      </c>
      <c r="N2062" t="str">
        <f t="shared" si="1062"/>
        <v>-1.97538136088888i</v>
      </c>
      <c r="O2062" t="str">
        <f t="shared" si="1063"/>
        <v>-0.393637330298399-0.919265822379767i</v>
      </c>
      <c r="P2062" t="str">
        <f t="shared" si="1064"/>
        <v>1.3936373302984+0.919265822379767i</v>
      </c>
      <c r="Q2062" t="str">
        <f t="shared" si="1065"/>
        <v>-1.3936373302984+1.05611553850911i</v>
      </c>
      <c r="R2062" t="str">
        <f t="shared" si="1066"/>
        <v>-0.31769115924056-0.900366519194793i</v>
      </c>
      <c r="S2062" t="str">
        <f t="shared" si="1067"/>
        <v>0.204125833440842i</v>
      </c>
      <c r="T2062" t="str">
        <f t="shared" si="1068"/>
        <v>0.183788066132867-0.0648489726567666i</v>
      </c>
      <c r="U2062" t="str">
        <f t="shared" si="1069"/>
        <v>0.0000333333333333332-0.000585455633633115i</v>
      </c>
      <c r="V2062" t="str">
        <f t="shared" si="1070"/>
        <v>6.66666666666667E-06-0.00585455633633115i</v>
      </c>
      <c r="W2062" t="str">
        <f t="shared" si="1071"/>
        <v>0.000027602455246266-0.000532369331222559i</v>
      </c>
      <c r="X2062" t="str">
        <f t="shared" si="1072"/>
        <v>0.0000323064970676382-0.000531838014168851i</v>
      </c>
      <c r="Y2062" t="str">
        <f t="shared" si="1073"/>
        <v>0.009+1.21139812722422i</v>
      </c>
      <c r="Z2062" t="str">
        <f t="shared" si="1074"/>
        <v>-0.00526797174863294-0.000359461572381506i</v>
      </c>
      <c r="AA2062" t="str">
        <f t="shared" si="1075"/>
        <v>0.0739202404385943-9.90970880654395i</v>
      </c>
      <c r="AB2062" t="str">
        <f t="shared" si="1076"/>
        <v>0.866824009987879-0.305855802853351i</v>
      </c>
      <c r="AC2062" t="str">
        <f t="shared" si="1077"/>
        <v>0.882152874894817-0.92685769085118i</v>
      </c>
      <c r="AD2062" t="str">
        <f t="shared" si="1078"/>
        <v>0.640189595178633+0.325917259041013i</v>
      </c>
      <c r="AE2062" t="str">
        <f t="shared" si="1079"/>
        <v>-0.00325534597076864-0.00194704647152513i</v>
      </c>
      <c r="AF2062" t="str">
        <f t="shared" si="1080"/>
        <v>-14.6673713072681-1.75060445670891i</v>
      </c>
      <c r="AG2062" t="str">
        <f t="shared" si="1081"/>
        <v>1.01186298652535-0.0228784021251141i</v>
      </c>
      <c r="AH2062" t="str">
        <f t="shared" si="1082"/>
        <v>0.0430315633525914+0.0348282036151861i</v>
      </c>
      <c r="AI2062">
        <f t="shared" si="1083"/>
        <v>-25.136093092128512</v>
      </c>
      <c r="AJ2062">
        <f t="shared" si="1084"/>
        <v>38.985466457570304</v>
      </c>
      <c r="AK2062"/>
      <c r="AL2062"/>
      <c r="AM2062"/>
      <c r="AN2062"/>
    </row>
    <row r="2063" spans="1:40" x14ac:dyDescent="0.25">
      <c r="A2063"/>
      <c r="B2063">
        <f t="shared" si="1050"/>
        <v>192900</v>
      </c>
      <c r="C2063" s="237" t="str">
        <f t="shared" si="1053"/>
        <v>-2.05389515914322E-06+0.0126958137734172i</v>
      </c>
      <c r="D2063" s="208" t="str">
        <f t="shared" si="1054"/>
        <v>-5.95702170353551+0.0973345722628652i</v>
      </c>
      <c r="E2063" t="str">
        <f t="shared" si="1055"/>
        <v>2870</v>
      </c>
      <c r="F2063" t="str">
        <f t="shared" si="1056"/>
        <v>0.777000777000777</v>
      </c>
      <c r="G2063" t="str">
        <f t="shared" si="1051"/>
        <v>0.777000777000777</v>
      </c>
      <c r="H2063" t="str">
        <f t="shared" si="1057"/>
        <v>8.71076687728057+1.84712714621606i</v>
      </c>
      <c r="I2063" t="str">
        <f t="shared" si="1058"/>
        <v>757.516528596839i</v>
      </c>
      <c r="J2063" t="str">
        <f t="shared" si="1052"/>
        <v>-775.738035629448+165.720375928073i</v>
      </c>
      <c r="K2063" t="str">
        <f t="shared" si="1059"/>
        <v>0.199506343723061-0.933890345762384i</v>
      </c>
      <c r="L2063" t="str">
        <f t="shared" si="1060"/>
        <v>0.0148921950265216-0.0591715411656858i</v>
      </c>
      <c r="M2063" t="str">
        <f t="shared" si="1061"/>
        <v>0.214398538749583-0.99306188692807i</v>
      </c>
      <c r="N2063" t="str">
        <f t="shared" si="1062"/>
        <v>-1.97640593628353i</v>
      </c>
      <c r="O2063" t="str">
        <f t="shared" si="1063"/>
        <v>-0.394578980665057-0.918862028825506i</v>
      </c>
      <c r="P2063" t="str">
        <f t="shared" si="1064"/>
        <v>1.39457898066506+0.918862028825506i</v>
      </c>
      <c r="Q2063" t="str">
        <f t="shared" si="1065"/>
        <v>-1.39457898066506+1.05754390745802i</v>
      </c>
      <c r="R2063" t="str">
        <f t="shared" si="1066"/>
        <v>-0.317673616020209-0.899781112009467i</v>
      </c>
      <c r="S2063" t="str">
        <f t="shared" si="1067"/>
        <v>0.20423170783578i</v>
      </c>
      <c r="T2063" t="str">
        <f t="shared" si="1068"/>
        <v>0.183763833184071-0.0648790251341751i</v>
      </c>
      <c r="U2063" t="str">
        <f t="shared" si="1069"/>
        <v>0.0000333333333333333-0.000585152131490226i</v>
      </c>
      <c r="V2063" t="str">
        <f t="shared" si="1070"/>
        <v>6.66666666666667E-06-0.00585152131490227i</v>
      </c>
      <c r="W2063" t="str">
        <f t="shared" si="1071"/>
        <v>0.0000276024543637696-0.000532093491203505i</v>
      </c>
      <c r="X2063" t="str">
        <f t="shared" si="1072"/>
        <v>0.0000323016100113642-0.000531562492771994i</v>
      </c>
      <c r="Y2063" t="str">
        <f t="shared" si="1073"/>
        <v>0.009+1.21202644575494i</v>
      </c>
      <c r="Z2063" t="str">
        <f t="shared" si="1074"/>
        <v>-0.0052625114028443-0.000359185925062481i</v>
      </c>
      <c r="AA2063" t="str">
        <f t="shared" si="1075"/>
        <v>0.0738435164062323-9.90456764520333i</v>
      </c>
      <c r="AB2063" t="str">
        <f t="shared" si="1076"/>
        <v>0.866709716920374-0.305997543334794i</v>
      </c>
      <c r="AC2063" t="str">
        <f t="shared" si="1077"/>
        <v>0.881946799048389-0.926301813055782i</v>
      </c>
      <c r="AD2063" t="str">
        <f t="shared" si="1078"/>
        <v>0.640540514205394+0.325797765374712i</v>
      </c>
      <c r="AE2063" t="str">
        <f t="shared" si="1079"/>
        <v>-0.00325382978825023-0.00194458759244047i</v>
      </c>
      <c r="AF2063" t="str">
        <f t="shared" si="1080"/>
        <v>-14.6677885808161-1.74979257395319i</v>
      </c>
      <c r="AG2063" t="str">
        <f t="shared" si="1081"/>
        <v>1.0118525524866-0.0228791920553053i</v>
      </c>
      <c r="AH2063" t="str">
        <f t="shared" si="1082"/>
        <v>0.0430180623608574+0.0347882162349442i</v>
      </c>
      <c r="AI2063">
        <f t="shared" si="1083"/>
        <v>-25.141687821274875</v>
      </c>
      <c r="AJ2063">
        <f t="shared" si="1084"/>
        <v>38.962072869201549</v>
      </c>
      <c r="AK2063"/>
      <c r="AL2063"/>
      <c r="AM2063"/>
      <c r="AN2063"/>
    </row>
    <row r="2064" spans="1:40" x14ac:dyDescent="0.25">
      <c r="A2064"/>
      <c r="B2064">
        <f t="shared" si="1050"/>
        <v>193000</v>
      </c>
      <c r="C2064" s="237" t="str">
        <f t="shared" si="1053"/>
        <v>-2.05176732182897E-06+0.0126892356319097i</v>
      </c>
      <c r="D2064" s="208" t="str">
        <f t="shared" si="1054"/>
        <v>-5.95702168722209+0.0972841398446411i</v>
      </c>
      <c r="E2064" t="str">
        <f t="shared" si="1055"/>
        <v>2870</v>
      </c>
      <c r="F2064" t="str">
        <f t="shared" si="1056"/>
        <v>0.777000777000777</v>
      </c>
      <c r="G2064" t="str">
        <f t="shared" si="1051"/>
        <v>0.777000777000777</v>
      </c>
      <c r="H2064" t="str">
        <f t="shared" si="1057"/>
        <v>8.7111835618155+1.84626553370597i</v>
      </c>
      <c r="I2064" t="str">
        <f t="shared" si="1058"/>
        <v>757.909227678538i</v>
      </c>
      <c r="J2064" t="str">
        <f t="shared" si="1052"/>
        <v>-776.543571521016+165.806285920779i</v>
      </c>
      <c r="K2064" t="str">
        <f t="shared" si="1059"/>
        <v>0.19930815793376-0.933447534486752i</v>
      </c>
      <c r="L2064" t="str">
        <f t="shared" si="1060"/>
        <v>0.0148776848493144-0.0591445323411478i</v>
      </c>
      <c r="M2064" t="str">
        <f t="shared" si="1061"/>
        <v>0.214185842783074-0.9925920668279i</v>
      </c>
      <c r="N2064" t="str">
        <f t="shared" si="1062"/>
        <v>-1.97743051167818i</v>
      </c>
      <c r="O2064" t="str">
        <f t="shared" si="1063"/>
        <v>-0.395520216820597-0.918457270691559i</v>
      </c>
      <c r="P2064" t="str">
        <f t="shared" si="1064"/>
        <v>1.3955202168206+0.918457270691559i</v>
      </c>
      <c r="Q2064" t="str">
        <f t="shared" si="1065"/>
        <v>-1.3955202168206+1.05897324098662i</v>
      </c>
      <c r="R2064" t="str">
        <f t="shared" si="1066"/>
        <v>-0.317656060813566-0.899196245102954i</v>
      </c>
      <c r="S2064" t="str">
        <f t="shared" si="1067"/>
        <v>0.204337582230719i</v>
      </c>
      <c r="T2064" t="str">
        <f t="shared" si="1068"/>
        <v>0.183739586675279-0.0649090714475783i</v>
      </c>
      <c r="U2064" t="str">
        <f t="shared" si="1069"/>
        <v>0.0000333333333333333-0.000584848943857331i</v>
      </c>
      <c r="V2064" t="str">
        <f t="shared" si="1070"/>
        <v>6.66666666666667E-06-0.00584848943857331i</v>
      </c>
      <c r="W2064" t="str">
        <f t="shared" si="1071"/>
        <v>0.0000276024534808156-0.000531817937102619i</v>
      </c>
      <c r="X2064" t="str">
        <f t="shared" si="1072"/>
        <v>0.0000322967305469613-0.000531287256895818i</v>
      </c>
      <c r="Y2064" t="str">
        <f t="shared" si="1073"/>
        <v>0.009+1.21265476428566i</v>
      </c>
      <c r="Z2064" t="str">
        <f t="shared" si="1074"/>
        <v>-0.00525705954512792-0.000358910702209724i</v>
      </c>
      <c r="AA2064" t="str">
        <f t="shared" si="1075"/>
        <v>0.0737669118162767-9.89943181760423i</v>
      </c>
      <c r="AB2064" t="str">
        <f t="shared" si="1076"/>
        <v>0.866595359898063-0.306139254744123i</v>
      </c>
      <c r="AC2064" t="str">
        <f t="shared" si="1077"/>
        <v>0.881741061908046-0.925746373671038i</v>
      </c>
      <c r="AD2064" t="str">
        <f t="shared" si="1078"/>
        <v>0.640891346693404+0.325677909059872i</v>
      </c>
      <c r="AE2064" t="str">
        <f t="shared" si="1079"/>
        <v>-0.00325231468448957-0.00194213092374237i</v>
      </c>
      <c r="AF2064" t="str">
        <f t="shared" si="1080"/>
        <v>-14.6682052490376-1.74898139386133i</v>
      </c>
      <c r="AG2064" t="str">
        <f t="shared" si="1081"/>
        <v>1.01184211624711-0.0228799780864585i</v>
      </c>
      <c r="AH2064" t="str">
        <f t="shared" si="1082"/>
        <v>0.0430045639264967+0.0347482633859645i</v>
      </c>
      <c r="AI2064">
        <f t="shared" si="1083"/>
        <v>-25.147280983642759</v>
      </c>
      <c r="AJ2064">
        <f t="shared" si="1084"/>
        <v>38.938675287702175</v>
      </c>
      <c r="AK2064"/>
      <c r="AL2064"/>
      <c r="AM2064"/>
      <c r="AN2064"/>
    </row>
    <row r="2065" spans="1:40" x14ac:dyDescent="0.25">
      <c r="A2065"/>
      <c r="B2065">
        <f t="shared" si="1050"/>
        <v>193100</v>
      </c>
      <c r="C2065" s="237" t="str">
        <f t="shared" si="1053"/>
        <v>-2.04964278946479E-06+0.0126826643035985i</v>
      </c>
      <c r="D2065" s="208" t="str">
        <f t="shared" si="1054"/>
        <v>-5.95702167093401+0.0972337596609219i</v>
      </c>
      <c r="E2065" t="str">
        <f t="shared" si="1055"/>
        <v>2870</v>
      </c>
      <c r="F2065" t="str">
        <f t="shared" si="1056"/>
        <v>0.777000777000777</v>
      </c>
      <c r="G2065" t="str">
        <f t="shared" si="1051"/>
        <v>0.777000777000777</v>
      </c>
      <c r="H2065" t="str">
        <f t="shared" si="1057"/>
        <v>8.71159964214739+1.84540467526563i</v>
      </c>
      <c r="I2065" t="str">
        <f t="shared" si="1058"/>
        <v>758.301926760236i</v>
      </c>
      <c r="J2065" t="str">
        <f t="shared" si="1052"/>
        <v>-777.349524896849+165.892195913483i</v>
      </c>
      <c r="K2065" t="str">
        <f t="shared" si="1059"/>
        <v>0.199110263093078-0.933005121580353i</v>
      </c>
      <c r="L2065" t="str">
        <f t="shared" si="1060"/>
        <v>0.0148631954222767-0.0591175462735758i</v>
      </c>
      <c r="M2065" t="str">
        <f t="shared" si="1061"/>
        <v>0.213973458515355-0.992122667853929i</v>
      </c>
      <c r="N2065" t="str">
        <f t="shared" si="1062"/>
        <v>-1.97845508707283i</v>
      </c>
      <c r="O2065" t="str">
        <f t="shared" si="1063"/>
        <v>-0.39646103777695-0.918051548402825i</v>
      </c>
      <c r="P2065" t="str">
        <f t="shared" si="1064"/>
        <v>1.39646103777695+0.918051548402825i</v>
      </c>
      <c r="Q2065" t="str">
        <f t="shared" si="1065"/>
        <v>-1.39646103777695+1.06040353867001i</v>
      </c>
      <c r="R2065" t="str">
        <f t="shared" si="1066"/>
        <v>-0.317638493615601-0.898611917628779i</v>
      </c>
      <c r="S2065" t="str">
        <f t="shared" si="1067"/>
        <v>0.204443456625657i</v>
      </c>
      <c r="T2065" t="str">
        <f t="shared" si="1068"/>
        <v>0.183715326605038-0.0649391115921402i</v>
      </c>
      <c r="U2065" t="str">
        <f t="shared" si="1069"/>
        <v>0.0000333333333333334-0.000584546070245805i</v>
      </c>
      <c r="V2065" t="str">
        <f t="shared" si="1070"/>
        <v>6.66666666666667E-06-0.00584546070245805i</v>
      </c>
      <c r="W2065" t="str">
        <f t="shared" si="1071"/>
        <v>0.0000276024525974042-0.000531542668475696i</v>
      </c>
      <c r="X2065" t="str">
        <f t="shared" si="1072"/>
        <v>0.0000322918586587085-0.000531012306096877i</v>
      </c>
      <c r="Y2065" t="str">
        <f t="shared" si="1073"/>
        <v>0.009+1.21328308281638i</v>
      </c>
      <c r="Z2065" t="str">
        <f t="shared" si="1074"/>
        <v>-0.00525161615789858-0.000358635902876081i</v>
      </c>
      <c r="AA2065" t="str">
        <f t="shared" si="1075"/>
        <v>0.0736904264208171-9.89430131544737i</v>
      </c>
      <c r="AB2065" t="str">
        <f t="shared" si="1076"/>
        <v>0.866480938914092-0.306280937058529i</v>
      </c>
      <c r="AC2065" t="str">
        <f t="shared" si="1077"/>
        <v>0.881535662849771-0.925191372139763i</v>
      </c>
      <c r="AD2065" t="str">
        <f t="shared" si="1078"/>
        <v>0.641242092279622+0.325557690137755i</v>
      </c>
      <c r="AE2065" t="str">
        <f t="shared" si="1079"/>
        <v>-0.00325080065679956-0.00193967646258243i</v>
      </c>
      <c r="AF2065" t="str">
        <f t="shared" si="1080"/>
        <v>-14.6686213130814-1.74817091560471i</v>
      </c>
      <c r="AG2065" t="str">
        <f t="shared" si="1081"/>
        <v>1.01183167781171-0.022880760211589i</v>
      </c>
      <c r="AH2065" t="str">
        <f t="shared" si="1082"/>
        <v>0.0429910680357369+0.0347083450234354i</v>
      </c>
      <c r="AI2065">
        <f t="shared" si="1083"/>
        <v>-25.152872582052105</v>
      </c>
      <c r="AJ2065">
        <f t="shared" si="1084"/>
        <v>38.915273716081472</v>
      </c>
      <c r="AK2065"/>
      <c r="AL2065"/>
      <c r="AM2065"/>
      <c r="AN2065"/>
    </row>
    <row r="2066" spans="1:40" x14ac:dyDescent="0.25">
      <c r="A2066"/>
      <c r="B2066">
        <f t="shared" si="1050"/>
        <v>193200</v>
      </c>
      <c r="C2066" s="237" t="str">
        <f t="shared" si="1053"/>
        <v>-2.04752155520999E-06+0.0126760997779041i</v>
      </c>
      <c r="D2066" s="208" t="str">
        <f t="shared" si="1054"/>
        <v>-5.95702165467121+0.0971834316305981i</v>
      </c>
      <c r="E2066" t="str">
        <f t="shared" si="1055"/>
        <v>2870</v>
      </c>
      <c r="F2066" t="str">
        <f t="shared" si="1056"/>
        <v>0.777000777000777</v>
      </c>
      <c r="G2066" t="str">
        <f t="shared" si="1051"/>
        <v>0.777000777000777</v>
      </c>
      <c r="H2066" t="str">
        <f t="shared" si="1057"/>
        <v>8.71201511942234+1.84454456998634i</v>
      </c>
      <c r="I2066" t="str">
        <f t="shared" si="1058"/>
        <v>758.694625841935i</v>
      </c>
      <c r="J2066" t="str">
        <f t="shared" si="1052"/>
        <v>-778.155895756949+165.978105906188i</v>
      </c>
      <c r="K2066" t="str">
        <f t="shared" si="1059"/>
        <v>0.19891265864027-0.932563106540697i</v>
      </c>
      <c r="L2066" t="str">
        <f t="shared" si="1060"/>
        <v>0.0148487267067489-0.0590905829373472i</v>
      </c>
      <c r="M2066" t="str">
        <f t="shared" si="1061"/>
        <v>0.213761385347019-0.991653689478044i</v>
      </c>
      <c r="N2066" t="str">
        <f t="shared" si="1062"/>
        <v>-1.97947966246749i</v>
      </c>
      <c r="O2066" t="str">
        <f t="shared" si="1063"/>
        <v>-0.397401442546496-0.917644862385206i</v>
      </c>
      <c r="P2066" t="str">
        <f t="shared" si="1064"/>
        <v>1.3974014425465+0.917644862385206i</v>
      </c>
      <c r="Q2066" t="str">
        <f t="shared" si="1065"/>
        <v>-1.3974014425465+1.06183480008228i</v>
      </c>
      <c r="R2066" t="str">
        <f t="shared" si="1066"/>
        <v>-0.317620914421295-0.898028128742206i</v>
      </c>
      <c r="S2066" t="str">
        <f t="shared" si="1067"/>
        <v>0.204549331020596i</v>
      </c>
      <c r="T2066" t="str">
        <f t="shared" si="1068"/>
        <v>0.183691052971896-0.0649691455630259i</v>
      </c>
      <c r="U2066" t="str">
        <f t="shared" si="1069"/>
        <v>0.0000333333333333332-0.000584243510168036i</v>
      </c>
      <c r="V2066" t="str">
        <f t="shared" si="1070"/>
        <v>6.66666666666667E-06-0.00584243510168036i</v>
      </c>
      <c r="W2066" t="str">
        <f t="shared" si="1071"/>
        <v>0.0000276024517135349-0.000531267684879454i</v>
      </c>
      <c r="X2066" t="str">
        <f t="shared" si="1072"/>
        <v>0.0000322869943309249-0.000530737639932642i</v>
      </c>
      <c r="Y2066" t="str">
        <f t="shared" si="1073"/>
        <v>0.009+1.2139114013471i</v>
      </c>
      <c r="Z2066" t="str">
        <f t="shared" si="1074"/>
        <v>-0.00524618122361668-0.000358361526117095i</v>
      </c>
      <c r="AA2066" t="str">
        <f t="shared" si="1075"/>
        <v>0.0736140599725883-9.88917613045081i</v>
      </c>
      <c r="AB2066" t="str">
        <f t="shared" si="1076"/>
        <v>0.866366453961615-0.306422590255207i</v>
      </c>
      <c r="AC2066" t="str">
        <f t="shared" si="1077"/>
        <v>0.881330601251024-0.924636807905621i</v>
      </c>
      <c r="AD2066" t="str">
        <f t="shared" si="1078"/>
        <v>0.641592750600988+0.325437108649975i</v>
      </c>
      <c r="AE2066" t="str">
        <f t="shared" si="1079"/>
        <v>-0.00324928770250054-0.00193722420611863i</v>
      </c>
      <c r="AF2066" t="str">
        <f t="shared" si="1080"/>
        <v>-14.6690367740935-1.74736113835574i</v>
      </c>
      <c r="AG2066" t="str">
        <f t="shared" si="1081"/>
        <v>1.01182123718524-0.022881538423726i</v>
      </c>
      <c r="AH2066" t="str">
        <f t="shared" si="1082"/>
        <v>0.0429775746748472+0.0346684611026443i</v>
      </c>
      <c r="AI2066">
        <f t="shared" si="1083"/>
        <v>-25.158462619319085</v>
      </c>
      <c r="AJ2066">
        <f t="shared" si="1084"/>
        <v>38.891868157341563</v>
      </c>
      <c r="AK2066"/>
      <c r="AL2066"/>
      <c r="AM2066"/>
      <c r="AN2066"/>
    </row>
    <row r="2067" spans="1:40" x14ac:dyDescent="0.25">
      <c r="A2067"/>
      <c r="B2067">
        <f t="shared" si="1050"/>
        <v>193300</v>
      </c>
      <c r="C2067" s="237" t="str">
        <f t="shared" si="1053"/>
        <v>-2.04540361224144E-06+0.0126695420442688i</v>
      </c>
      <c r="D2067" s="208" t="str">
        <f t="shared" si="1054"/>
        <v>-5.95702163843365+0.0971331556727275i</v>
      </c>
      <c r="E2067" t="str">
        <f t="shared" si="1055"/>
        <v>2870</v>
      </c>
      <c r="F2067" t="str">
        <f t="shared" si="1056"/>
        <v>0.777000777000777</v>
      </c>
      <c r="G2067" t="str">
        <f t="shared" si="1051"/>
        <v>0.777000777000777</v>
      </c>
      <c r="H2067" t="str">
        <f t="shared" si="1057"/>
        <v>8.7124299947838+1.84368521696075i</v>
      </c>
      <c r="I2067" t="str">
        <f t="shared" si="1058"/>
        <v>759.087324923634i</v>
      </c>
      <c r="J2067" t="str">
        <f t="shared" si="1052"/>
        <v>-778.962684101315+166.064015898894i</v>
      </c>
      <c r="K2067" t="str">
        <f t="shared" si="1059"/>
        <v>0.198715344015916-0.932121488866061i</v>
      </c>
      <c r="L2067" t="str">
        <f t="shared" si="1060"/>
        <v>0.0148342786641598-0.059063642306871i</v>
      </c>
      <c r="M2067" t="str">
        <f t="shared" si="1061"/>
        <v>0.213549622680076-0.991185131172932i</v>
      </c>
      <c r="N2067" t="str">
        <f t="shared" si="1062"/>
        <v>-1.98050423786214i</v>
      </c>
      <c r="O2067" t="str">
        <f t="shared" si="1063"/>
        <v>-0.398341430142021-0.917237213065633i</v>
      </c>
      <c r="P2067" t="str">
        <f t="shared" si="1064"/>
        <v>1.39834143014202+0.917237213065633i</v>
      </c>
      <c r="Q2067" t="str">
        <f t="shared" si="1065"/>
        <v>-1.39834143014202+1.06326702479651i</v>
      </c>
      <c r="R2067" t="str">
        <f t="shared" si="1066"/>
        <v>-0.317603323225583-0.897444877600264i</v>
      </c>
      <c r="S2067" t="str">
        <f t="shared" si="1067"/>
        <v>0.204655205415534i</v>
      </c>
      <c r="T2067" t="str">
        <f t="shared" si="1068"/>
        <v>0.183666765774401-0.0649991733553879i</v>
      </c>
      <c r="U2067" t="str">
        <f t="shared" si="1069"/>
        <v>0.0000333333333333333-0.000583941263137427i</v>
      </c>
      <c r="V2067" t="str">
        <f t="shared" si="1070"/>
        <v>6.66666666666667E-06-0.00583941263137427i</v>
      </c>
      <c r="W2067" t="str">
        <f t="shared" si="1071"/>
        <v>0.0000276024508292084-0.00053099298587153i</v>
      </c>
      <c r="X2067" t="str">
        <f t="shared" si="1072"/>
        <v>0.0000322821375479715-0.000530463257961505i</v>
      </c>
      <c r="Y2067" t="str">
        <f t="shared" si="1073"/>
        <v>0.009+1.21453971987781i</v>
      </c>
      <c r="Z2067" t="str">
        <f t="shared" si="1074"/>
        <v>-0.00524075472478806-0.000358087570991033i</v>
      </c>
      <c r="AA2067" t="str">
        <f t="shared" si="1075"/>
        <v>0.073537812224969-9.88405625434999i</v>
      </c>
      <c r="AB2067" t="str">
        <f t="shared" si="1076"/>
        <v>0.866251905033782-0.306564214311295i</v>
      </c>
      <c r="AC2067" t="str">
        <f t="shared" si="1077"/>
        <v>0.881125876490793-0.924082680413102i</v>
      </c>
      <c r="AD2067" t="str">
        <f t="shared" si="1078"/>
        <v>0.641943321294392+0.325316164638494i</v>
      </c>
      <c r="AE2067" t="str">
        <f t="shared" si="1079"/>
        <v>-0.00324777581892021-0.00193477415151534i</v>
      </c>
      <c r="AF2067" t="str">
        <f t="shared" si="1080"/>
        <v>-14.6694516332175-1.74655206128802i</v>
      </c>
      <c r="AG2067" t="str">
        <f t="shared" si="1081"/>
        <v>1.01181079437255-0.0228823127159118i</v>
      </c>
      <c r="AH2067" t="str">
        <f t="shared" si="1082"/>
        <v>0.0429640838301367+0.0346286115789778i</v>
      </c>
      <c r="AI2067">
        <f t="shared" si="1083"/>
        <v>-25.164051098256266</v>
      </c>
      <c r="AJ2067">
        <f t="shared" si="1084"/>
        <v>38.86845861447884</v>
      </c>
      <c r="AK2067"/>
      <c r="AL2067"/>
      <c r="AM2067"/>
      <c r="AN2067"/>
    </row>
    <row r="2068" spans="1:40" x14ac:dyDescent="0.25">
      <c r="A2068"/>
      <c r="B2068">
        <f t="shared" si="1050"/>
        <v>193400</v>
      </c>
      <c r="C2068" s="237" t="str">
        <f t="shared" si="1053"/>
        <v>-0.0000020432889537537+0.012662991092157i</v>
      </c>
      <c r="D2068" s="208" t="str">
        <f t="shared" si="1054"/>
        <v>-5.95702162222127+0.097082931706537i</v>
      </c>
      <c r="E2068" t="str">
        <f t="shared" si="1055"/>
        <v>2870</v>
      </c>
      <c r="F2068" t="str">
        <f t="shared" si="1056"/>
        <v>0.777000777000777</v>
      </c>
      <c r="G2068" t="str">
        <f t="shared" si="1051"/>
        <v>0.777000777000777</v>
      </c>
      <c r="H2068" t="str">
        <f t="shared" si="1057"/>
        <v>8.71284426937256+1.84282661528273i</v>
      </c>
      <c r="I2068" t="str">
        <f t="shared" si="1058"/>
        <v>759.480024005333i</v>
      </c>
      <c r="J2068" t="str">
        <f t="shared" si="1052"/>
        <v>-779.769889929947+166.149925891599i</v>
      </c>
      <c r="K2068" t="str">
        <f t="shared" si="1059"/>
        <v>0.198518318661921-0.931680268055486i</v>
      </c>
      <c r="L2068" t="str">
        <f t="shared" si="1060"/>
        <v>0.0148198512560251-0.0590367243565864i</v>
      </c>
      <c r="M2068" t="str">
        <f t="shared" si="1061"/>
        <v>0.213338169917946-0.990716992412072i</v>
      </c>
      <c r="N2068" t="str">
        <f t="shared" si="1062"/>
        <v>-1.98152881325679i</v>
      </c>
      <c r="O2068" t="str">
        <f t="shared" si="1063"/>
        <v>-0.399280999576779-0.916828600872032i</v>
      </c>
      <c r="P2068" t="str">
        <f t="shared" si="1064"/>
        <v>1.39928099957678+0.916828600872032i</v>
      </c>
      <c r="Q2068" t="str">
        <f t="shared" si="1065"/>
        <v>-1.39928099957678+1.06470021238476i</v>
      </c>
      <c r="R2068" t="str">
        <f t="shared" si="1066"/>
        <v>-0.317585720023445-0.896862163361705i</v>
      </c>
      <c r="S2068" t="str">
        <f t="shared" si="1067"/>
        <v>0.204761079810471i</v>
      </c>
      <c r="T2068" t="str">
        <f t="shared" si="1068"/>
        <v>0.183642465011098-0.0650291949643865i</v>
      </c>
      <c r="U2068" t="str">
        <f t="shared" si="1069"/>
        <v>0.0000333333333333333-0.00058363932866838i</v>
      </c>
      <c r="V2068" t="str">
        <f t="shared" si="1070"/>
        <v>6.66666666666667E-06-0.00583639328668381i</v>
      </c>
      <c r="W2068" t="str">
        <f t="shared" si="1071"/>
        <v>0.0000276024499444243-0.000530718571010472i</v>
      </c>
      <c r="X2068" t="str">
        <f t="shared" si="1072"/>
        <v>0.0000322772882942483-0.000530189159742764i</v>
      </c>
      <c r="Y2068" t="str">
        <f t="shared" si="1073"/>
        <v>0.009+1.21516803840853i</v>
      </c>
      <c r="Z2068" t="str">
        <f t="shared" si="1074"/>
        <v>-0.0052353366439636-0.000357814036558814i</v>
      </c>
      <c r="AA2068" t="str">
        <f t="shared" si="1075"/>
        <v>0.0734616829319703-9.87894167889701i</v>
      </c>
      <c r="AB2068" t="str">
        <f t="shared" si="1076"/>
        <v>0.866137292123731-0.306705809203967i</v>
      </c>
      <c r="AC2068" t="str">
        <f t="shared" si="1077"/>
        <v>0.880921487949497-0.923528989107536i</v>
      </c>
      <c r="AD2068" t="str">
        <f t="shared" si="1078"/>
        <v>0.642293803996727+0.325194858145619i</v>
      </c>
      <c r="AE2068" t="str">
        <f t="shared" si="1079"/>
        <v>-0.00324626500339358-0.00193232629594309i</v>
      </c>
      <c r="AF2068" t="str">
        <f t="shared" si="1080"/>
        <v>-14.6698658915938-1.74574368357619i</v>
      </c>
      <c r="AG2068" t="str">
        <f t="shared" si="1081"/>
        <v>1.01180034937847-0.0228830830812021i</v>
      </c>
      <c r="AH2068" t="str">
        <f t="shared" si="1082"/>
        <v>0.0429505954879549+0.0345887964079179i</v>
      </c>
      <c r="AI2068">
        <f t="shared" si="1083"/>
        <v>-25.169638021672863</v>
      </c>
      <c r="AJ2068">
        <f t="shared" si="1084"/>
        <v>38.84504509048071</v>
      </c>
      <c r="AK2068"/>
      <c r="AL2068"/>
      <c r="AM2068"/>
      <c r="AN2068"/>
    </row>
    <row r="2069" spans="1:40" x14ac:dyDescent="0.25">
      <c r="A2069"/>
      <c r="B2069">
        <f t="shared" si="1050"/>
        <v>193500</v>
      </c>
      <c r="C2069" s="237" t="str">
        <f t="shared" si="1053"/>
        <v>-2.04117757295887E-06+0.0126564469110544i</v>
      </c>
      <c r="D2069" s="208" t="str">
        <f t="shared" si="1054"/>
        <v>-5.95702160603402+0.0970327596514171i</v>
      </c>
      <c r="E2069" t="str">
        <f t="shared" si="1055"/>
        <v>2870</v>
      </c>
      <c r="F2069" t="str">
        <f t="shared" si="1056"/>
        <v>0.777000777000777</v>
      </c>
      <c r="G2069" t="str">
        <f t="shared" si="1051"/>
        <v>0.777000777000777</v>
      </c>
      <c r="H2069" t="str">
        <f t="shared" si="1057"/>
        <v>8.71325794432676+1.84196876404746i</v>
      </c>
      <c r="I2069" t="str">
        <f t="shared" si="1058"/>
        <v>759.872723087031i</v>
      </c>
      <c r="J2069" t="str">
        <f t="shared" si="1052"/>
        <v>-780.577513242845+166.235835884303i</v>
      </c>
      <c r="K2069" t="str">
        <f t="shared" si="1059"/>
        <v>0.198321582021511-0.931239443608775i</v>
      </c>
      <c r="L2069" t="str">
        <f t="shared" si="1060"/>
        <v>0.0148054444439482-0.0590098290609642i</v>
      </c>
      <c r="M2069" t="str">
        <f t="shared" si="1061"/>
        <v>0.213127026465459-0.990249272669739i</v>
      </c>
      <c r="N2069" t="str">
        <f t="shared" si="1062"/>
        <v>-1.98255338865144i</v>
      </c>
      <c r="O2069" t="str">
        <f t="shared" si="1063"/>
        <v>-0.400220149864452-0.916419026233347i</v>
      </c>
      <c r="P2069" t="str">
        <f t="shared" si="1064"/>
        <v>1.40022014986445+0.916419026233347i</v>
      </c>
      <c r="Q2069" t="str">
        <f t="shared" si="1065"/>
        <v>-1.40022014986445+1.06613436241809i</v>
      </c>
      <c r="R2069" t="str">
        <f t="shared" si="1066"/>
        <v>-0.317568104809824-0.89627998518703i</v>
      </c>
      <c r="S2069" t="str">
        <f t="shared" si="1067"/>
        <v>0.204866954205409i</v>
      </c>
      <c r="T2069" t="str">
        <f t="shared" si="1068"/>
        <v>0.183618150680536-0.0650592103851727i</v>
      </c>
      <c r="U2069" t="str">
        <f t="shared" si="1069"/>
        <v>0.0000333333333333334-0.000583337706276305i</v>
      </c>
      <c r="V2069" t="str">
        <f t="shared" si="1070"/>
        <v>6.66666666666667E-06-0.00583337706276305i</v>
      </c>
      <c r="W2069" t="str">
        <f t="shared" si="1071"/>
        <v>0.0000276024490591827-0.000530444439855741i</v>
      </c>
      <c r="X2069" t="str">
        <f t="shared" si="1072"/>
        <v>0.000032272446554196-0.000529915344836629i</v>
      </c>
      <c r="Y2069" t="str">
        <f t="shared" si="1073"/>
        <v>0.009+1.21579635693925i</v>
      </c>
      <c r="Z2069" t="str">
        <f t="shared" si="1074"/>
        <v>-0.00522992696373946-0.00035754092188406i</v>
      </c>
      <c r="AA2069" t="str">
        <f t="shared" si="1075"/>
        <v>0.0733856718482468-9.87383239586148i</v>
      </c>
      <c r="AB2069" t="str">
        <f t="shared" si="1076"/>
        <v>0.866022615224619-0.306847374910352i</v>
      </c>
      <c r="AC2069" t="str">
        <f t="shared" si="1077"/>
        <v>0.880717435009069-0.922975733435099i</v>
      </c>
      <c r="AD2069" t="str">
        <f t="shared" si="1078"/>
        <v>0.642644198344838+0.325073189214017i</v>
      </c>
      <c r="AE2069" t="str">
        <f t="shared" si="1079"/>
        <v>-0.00324475525326302-0.00192988063657882i</v>
      </c>
      <c r="AF2069" t="str">
        <f t="shared" si="1080"/>
        <v>-14.6702795503608-1.74493600439604i</v>
      </c>
      <c r="AG2069" t="str">
        <f t="shared" si="1081"/>
        <v>1.01178990220785-0.0228838495126665i</v>
      </c>
      <c r="AH2069" t="str">
        <f t="shared" si="1082"/>
        <v>0.0429371096346927+0.034549015545047i</v>
      </c>
      <c r="AI2069">
        <f t="shared" si="1083"/>
        <v>-25.175223392374125</v>
      </c>
      <c r="AJ2069">
        <f t="shared" si="1084"/>
        <v>38.821627588329093</v>
      </c>
      <c r="AK2069"/>
      <c r="AL2069"/>
      <c r="AM2069"/>
      <c r="AN2069"/>
    </row>
    <row r="2070" spans="1:40" x14ac:dyDescent="0.25">
      <c r="A2070"/>
      <c r="B2070">
        <f t="shared" si="1050"/>
        <v>193600</v>
      </c>
      <c r="C2070" s="237" t="str">
        <f t="shared" si="1053"/>
        <v>-2.03906946308666E-06+0.0126499094904692i</v>
      </c>
      <c r="D2070" s="208" t="str">
        <f t="shared" si="1054"/>
        <v>-5.95702158987184+0.0969826394269306i</v>
      </c>
      <c r="E2070" t="str">
        <f t="shared" si="1055"/>
        <v>2870</v>
      </c>
      <c r="F2070" t="str">
        <f t="shared" si="1056"/>
        <v>0.777000777000777</v>
      </c>
      <c r="G2070" t="str">
        <f t="shared" si="1051"/>
        <v>0.777000777000777</v>
      </c>
      <c r="H2070" t="str">
        <f t="shared" si="1057"/>
        <v>8.7136710207819+1.84111166235133i</v>
      </c>
      <c r="I2070" t="str">
        <f t="shared" si="1058"/>
        <v>760.26542216873i</v>
      </c>
      <c r="J2070" t="str">
        <f t="shared" si="1052"/>
        <v>-781.38555404001+166.321745877009i</v>
      </c>
      <c r="K2070" t="str">
        <f t="shared" si="1059"/>
        <v>0.198125133539235-0.930799015026489i</v>
      </c>
      <c r="L2070" t="str">
        <f t="shared" si="1060"/>
        <v>0.0147910581896197-0.058982956394506i</v>
      </c>
      <c r="M2070" t="str">
        <f t="shared" si="1061"/>
        <v>0.212916191728855-0.989781971420995i</v>
      </c>
      <c r="N2070" t="str">
        <f t="shared" si="1062"/>
        <v>-1.98357796404609i</v>
      </c>
      <c r="O2070" t="str">
        <f t="shared" si="1063"/>
        <v>-0.401158880019162-0.91600848957953i</v>
      </c>
      <c r="P2070" t="str">
        <f t="shared" si="1064"/>
        <v>1.40115888001916+0.91600848957953i</v>
      </c>
      <c r="Q2070" t="str">
        <f t="shared" si="1065"/>
        <v>-1.40115888001916+1.06756947446656i</v>
      </c>
      <c r="R2070" t="str">
        <f t="shared" si="1066"/>
        <v>-0.317550477579668-0.895698342238461i</v>
      </c>
      <c r="S2070" t="str">
        <f t="shared" si="1067"/>
        <v>0.204972828600348i</v>
      </c>
      <c r="T2070" t="str">
        <f t="shared" si="1068"/>
        <v>0.18359382278126-0.0650892196128959i</v>
      </c>
      <c r="U2070" t="str">
        <f t="shared" si="1069"/>
        <v>0.0000333333333333334-0.000583036395477609i</v>
      </c>
      <c r="V2070" t="str">
        <f t="shared" si="1070"/>
        <v>6.66666666666667E-06-0.00583036395477609i</v>
      </c>
      <c r="W2070" t="str">
        <f t="shared" si="1071"/>
        <v>0.0000276024481734835-0.000530170591967714i</v>
      </c>
      <c r="X2070" t="str">
        <f t="shared" si="1072"/>
        <v>0.0000322676123122958-0.000529641812804223i</v>
      </c>
      <c r="Y2070" t="str">
        <f t="shared" si="1073"/>
        <v>0.009+1.21642467546997i</v>
      </c>
      <c r="Z2070" t="str">
        <f t="shared" si="1074"/>
        <v>-0.00522452566675661-0.000357268226033047i</v>
      </c>
      <c r="AA2070" t="str">
        <f t="shared" si="1075"/>
        <v>0.073309778729083-9.86872839702972i</v>
      </c>
      <c r="AB2070" t="str">
        <f t="shared" si="1076"/>
        <v>0.865907874329583-0.306988911407574i</v>
      </c>
      <c r="AC2070" t="str">
        <f t="shared" si="1077"/>
        <v>0.880513717052909-0.922422912842785i</v>
      </c>
      <c r="AD2070" t="str">
        <f t="shared" si="1078"/>
        <v>0.642994503975553+0.324951157886691i</v>
      </c>
      <c r="AE2070" t="str">
        <f t="shared" si="1079"/>
        <v>-0.00324324656587815-0.00192743717060564i</v>
      </c>
      <c r="AF2070" t="str">
        <f t="shared" si="1080"/>
        <v>-14.6706926106537-1.7441290229244i</v>
      </c>
      <c r="AG2070" t="str">
        <f t="shared" si="1081"/>
        <v>1.01177945286555-0.0228846120033872i</v>
      </c>
      <c r="AH2070" t="str">
        <f t="shared" si="1082"/>
        <v>0.0429236262567791+0.0345092689460417i</v>
      </c>
      <c r="AI2070">
        <f t="shared" si="1083"/>
        <v>-25.180807213162296</v>
      </c>
      <c r="AJ2070">
        <f t="shared" si="1084"/>
        <v>38.798206110997732</v>
      </c>
      <c r="AK2070"/>
      <c r="AL2070"/>
      <c r="AM2070"/>
      <c r="AN2070"/>
    </row>
    <row r="2071" spans="1:40" x14ac:dyDescent="0.25">
      <c r="A2071"/>
      <c r="B2071">
        <f t="shared" si="1050"/>
        <v>193700</v>
      </c>
      <c r="C2071" s="237" t="str">
        <f t="shared" si="1053"/>
        <v>-2.03696461738417E-06+0.0126433788199304i</v>
      </c>
      <c r="D2071" s="208" t="str">
        <f t="shared" si="1054"/>
        <v>-5.95702157373469+0.0969325709527998i</v>
      </c>
      <c r="E2071" t="str">
        <f t="shared" si="1055"/>
        <v>2870</v>
      </c>
      <c r="F2071" t="str">
        <f t="shared" si="1056"/>
        <v>0.777000777000777</v>
      </c>
      <c r="G2071" t="str">
        <f t="shared" si="1051"/>
        <v>0.777000777000777</v>
      </c>
      <c r="H2071" t="str">
        <f t="shared" si="1057"/>
        <v>8.71408349987087+1.84025530929206i</v>
      </c>
      <c r="I2071" t="str">
        <f t="shared" si="1058"/>
        <v>760.658121250429i</v>
      </c>
      <c r="J2071" t="str">
        <f t="shared" si="1052"/>
        <v>-782.19401232144+166.407655869714i</v>
      </c>
      <c r="K2071" t="str">
        <f t="shared" si="1059"/>
        <v>0.19792897266095-0.930358981809957i</v>
      </c>
      <c r="L2071" t="str">
        <f t="shared" si="1060"/>
        <v>0.0147766924548165-0.0589561063317439i</v>
      </c>
      <c r="M2071" t="str">
        <f t="shared" si="1061"/>
        <v>0.212705665115766-0.989315088141701i</v>
      </c>
      <c r="N2071" t="str">
        <f t="shared" si="1062"/>
        <v>-1.98460253944075i</v>
      </c>
      <c r="O2071" t="str">
        <f t="shared" si="1063"/>
        <v>-0.402097189055483-0.915596991341539i</v>
      </c>
      <c r="P2071" t="str">
        <f t="shared" si="1064"/>
        <v>1.40209718905548+0.915596991341539i</v>
      </c>
      <c r="Q2071" t="str">
        <f t="shared" si="1065"/>
        <v>-1.40209718905548+1.06900554809921i</v>
      </c>
      <c r="R2071" t="str">
        <f t="shared" si="1066"/>
        <v>-0.317532838327925-0.895117233679954i</v>
      </c>
      <c r="S2071" t="str">
        <f t="shared" si="1067"/>
        <v>0.205078702995286i</v>
      </c>
      <c r="T2071" t="str">
        <f t="shared" si="1068"/>
        <v>0.183569481311813-0.0651192226427027i</v>
      </c>
      <c r="U2071" t="str">
        <f t="shared" si="1069"/>
        <v>0.0000333333333333333-0.000582735395789698i</v>
      </c>
      <c r="V2071" t="str">
        <f t="shared" si="1070"/>
        <v>6.66666666666667E-06-0.00582735395789698i</v>
      </c>
      <c r="W2071" t="str">
        <f t="shared" si="1071"/>
        <v>0.0000276024472873267-0.000529897026907663i</v>
      </c>
      <c r="X2071" t="str">
        <f t="shared" si="1072"/>
        <v>0.0000322627855530683-0.000529368563207566i</v>
      </c>
      <c r="Y2071" t="str">
        <f t="shared" si="1073"/>
        <v>0.009+1.21705299400069i</v>
      </c>
      <c r="Z2071" t="str">
        <f t="shared" si="1074"/>
        <v>-0.005219132735701-0.000356995948074724i</v>
      </c>
      <c r="AA2071" t="str">
        <f t="shared" si="1075"/>
        <v>0.0732340033304031-9.86362967420541i</v>
      </c>
      <c r="AB2071" t="str">
        <f t="shared" si="1076"/>
        <v>0.865793069431752-0.307130418672742i</v>
      </c>
      <c r="AC2071" t="str">
        <f t="shared" si="1077"/>
        <v>0.88031033346588-0.921870526778417i</v>
      </c>
      <c r="AD2071" t="str">
        <f t="shared" si="1078"/>
        <v>0.64334472052567+0.324828764206997i</v>
      </c>
      <c r="AE2071" t="str">
        <f t="shared" si="1079"/>
        <v>-0.00324173893859591-0.00192499589521297i</v>
      </c>
      <c r="AF2071" t="str">
        <f t="shared" si="1080"/>
        <v>-14.6711050736056-1.74332273833926i</v>
      </c>
      <c r="AG2071" t="str">
        <f t="shared" si="1081"/>
        <v>1.0117690013564-0.0228853705464607i</v>
      </c>
      <c r="AH2071" t="str">
        <f t="shared" si="1082"/>
        <v>0.0429101453406863+0.0344695565666793i</v>
      </c>
      <c r="AI2071">
        <f t="shared" si="1083"/>
        <v>-25.186389486835331</v>
      </c>
      <c r="AJ2071">
        <f t="shared" si="1084"/>
        <v>38.774780661454294</v>
      </c>
      <c r="AK2071"/>
      <c r="AL2071"/>
      <c r="AM2071"/>
      <c r="AN2071"/>
    </row>
    <row r="2072" spans="1:40" x14ac:dyDescent="0.25">
      <c r="A2072"/>
      <c r="B2072">
        <f t="shared" si="1050"/>
        <v>193800</v>
      </c>
      <c r="C2072" s="237" t="str">
        <f t="shared" si="1053"/>
        <v>-2.03486302911595E-06+0.0126368548889892i</v>
      </c>
      <c r="D2072" s="208" t="str">
        <f t="shared" si="1054"/>
        <v>-5.95702155762252+0.0968825541489172i</v>
      </c>
      <c r="E2072" t="str">
        <f t="shared" si="1055"/>
        <v>2870</v>
      </c>
      <c r="F2072" t="str">
        <f t="shared" si="1056"/>
        <v>0.777000777000777</v>
      </c>
      <c r="G2072" t="str">
        <f t="shared" si="1051"/>
        <v>0.777000777000777</v>
      </c>
      <c r="H2072" t="str">
        <f t="shared" si="1057"/>
        <v>8.71449538272389+1.83939970396857i</v>
      </c>
      <c r="I2072" t="str">
        <f t="shared" si="1058"/>
        <v>761.050820332127i</v>
      </c>
      <c r="J2072" t="str">
        <f t="shared" si="1052"/>
        <v>-783.002888087137+166.493565862418i</v>
      </c>
      <c r="K2072" t="str">
        <f t="shared" si="1059"/>
        <v>0.197733098833824-0.929919343461256i</v>
      </c>
      <c r="L2072" t="str">
        <f t="shared" si="1060"/>
        <v>0.0147623472014028-0.0589292788472414i</v>
      </c>
      <c r="M2072" t="str">
        <f t="shared" si="1061"/>
        <v>0.212495446035227-0.988848622308497i</v>
      </c>
      <c r="N2072" t="str">
        <f t="shared" si="1062"/>
        <v>-1.9856271148354i</v>
      </c>
      <c r="O2072" t="str">
        <f t="shared" si="1063"/>
        <v>-0.403035075988402-0.915184531951356i</v>
      </c>
      <c r="P2072" t="str">
        <f t="shared" si="1064"/>
        <v>1.4030350759884+0.915184531951356i</v>
      </c>
      <c r="Q2072" t="str">
        <f t="shared" si="1065"/>
        <v>-1.4030350759884+1.07044258288404i</v>
      </c>
      <c r="R2072" t="str">
        <f t="shared" si="1066"/>
        <v>-0.317515187049539-0.894536658677199i</v>
      </c>
      <c r="S2072" t="str">
        <f t="shared" si="1067"/>
        <v>0.205184577390225i</v>
      </c>
      <c r="T2072" t="str">
        <f t="shared" si="1068"/>
        <v>0.183545126270745-0.0651492194697379i</v>
      </c>
      <c r="U2072" t="str">
        <f t="shared" si="1069"/>
        <v>0.0000333333333333333-0.000582434706730984i</v>
      </c>
      <c r="V2072" t="str">
        <f t="shared" si="1070"/>
        <v>6.66666666666667E-06-0.00582434706730984i</v>
      </c>
      <c r="W2072" t="str">
        <f t="shared" si="1071"/>
        <v>0.0000276024464007124-0.000529623744237782i</v>
      </c>
      <c r="X2072" t="str">
        <f t="shared" si="1072"/>
        <v>0.0000322579662610749-0.000529095595609593i</v>
      </c>
      <c r="Y2072" t="str">
        <f t="shared" si="1073"/>
        <v>0.009+1.2176813125314i</v>
      </c>
      <c r="Z2072" t="str">
        <f t="shared" si="1074"/>
        <v>-0.00521374815330316-0.000356724087080684i</v>
      </c>
      <c r="AA2072" t="str">
        <f t="shared" si="1075"/>
        <v>0.0731583454087569-9.85853621920889i</v>
      </c>
      <c r="AB2072" t="str">
        <f t="shared" si="1076"/>
        <v>0.865678200524286-0.307271896682956i</v>
      </c>
      <c r="AC2072" t="str">
        <f t="shared" si="1077"/>
        <v>0.880107283634321-0.921318574690674i</v>
      </c>
      <c r="AD2072" t="str">
        <f t="shared" si="1078"/>
        <v>0.643694847631969+0.324706008218651i</v>
      </c>
      <c r="AE2072" t="str">
        <f t="shared" si="1079"/>
        <v>-0.00324023236878053-0.00192255680759649i</v>
      </c>
      <c r="AF2072" t="str">
        <f t="shared" si="1080"/>
        <v>-14.6715169403464-1.74251714981965i</v>
      </c>
      <c r="AG2072" t="str">
        <f t="shared" si="1081"/>
        <v>1.01175854768528-0.0228861251349963i</v>
      </c>
      <c r="AH2072" t="str">
        <f t="shared" si="1082"/>
        <v>0.0428966668729236+0.0344298783628312i</v>
      </c>
      <c r="AI2072">
        <f t="shared" si="1083"/>
        <v>-25.191970216188263</v>
      </c>
      <c r="AJ2072">
        <f t="shared" si="1084"/>
        <v>38.751351242659112</v>
      </c>
      <c r="AK2072"/>
      <c r="AL2072"/>
      <c r="AM2072"/>
      <c r="AN2072"/>
    </row>
    <row r="2073" spans="1:40" x14ac:dyDescent="0.25">
      <c r="A2073"/>
      <c r="B2073">
        <f t="shared" si="1050"/>
        <v>193900</v>
      </c>
      <c r="C2073" s="237" t="str">
        <f t="shared" si="1053"/>
        <v>-0.0000020327646915639+0.0126303376872181i</v>
      </c>
      <c r="D2073" s="208" t="str">
        <f t="shared" si="1054"/>
        <v>-5.95702154153526+0.0968325889353388i</v>
      </c>
      <c r="E2073" t="str">
        <f t="shared" si="1055"/>
        <v>2870</v>
      </c>
      <c r="F2073" t="str">
        <f t="shared" si="1056"/>
        <v>0.777000777000777</v>
      </c>
      <c r="G2073" t="str">
        <f t="shared" si="1051"/>
        <v>0.777000777000777</v>
      </c>
      <c r="H2073" t="str">
        <f t="shared" si="1057"/>
        <v>8.7149066704686+1.83854484548109i</v>
      </c>
      <c r="I2073" t="str">
        <f t="shared" si="1058"/>
        <v>761.443519413826i</v>
      </c>
      <c r="J2073" t="str">
        <f t="shared" si="1052"/>
        <v>-783.8121813371+166.579475855124i</v>
      </c>
      <c r="K2073" t="str">
        <f t="shared" si="1059"/>
        <v>0.197537511506337-0.92948009948323i</v>
      </c>
      <c r="L2073" t="str">
        <f t="shared" si="1060"/>
        <v>0.0147480223913286-0.0589024739155922i</v>
      </c>
      <c r="M2073" t="str">
        <f t="shared" si="1061"/>
        <v>0.212285533897666-0.988382573398822i</v>
      </c>
      <c r="N2073" t="str">
        <f t="shared" si="1062"/>
        <v>-1.98665169023005i</v>
      </c>
      <c r="O2073" t="str">
        <f t="shared" si="1063"/>
        <v>-0.403972539833376-0.914771111841957i</v>
      </c>
      <c r="P2073" t="str">
        <f t="shared" si="1064"/>
        <v>1.40397253983338+0.914771111841957i</v>
      </c>
      <c r="Q2073" t="str">
        <f t="shared" si="1065"/>
        <v>-1.40397253983338+1.07188057838809i</v>
      </c>
      <c r="R2073" t="str">
        <f t="shared" si="1066"/>
        <v>-0.317497523739442-0.893956616397588i</v>
      </c>
      <c r="S2073" t="str">
        <f t="shared" si="1067"/>
        <v>0.205290451785163i</v>
      </c>
      <c r="T2073" t="str">
        <f t="shared" si="1068"/>
        <v>0.183520757656597-0.0651792100891406i</v>
      </c>
      <c r="U2073" t="str">
        <f t="shared" si="1069"/>
        <v>0.0000333333333333334-0.000582134327820861i</v>
      </c>
      <c r="V2073" t="str">
        <f t="shared" si="1070"/>
        <v>6.66666666666667E-06-0.00582134327820861i</v>
      </c>
      <c r="W2073" t="str">
        <f t="shared" si="1071"/>
        <v>0.0000276024455136407-0.000529350743521157i</v>
      </c>
      <c r="X2073" t="str">
        <f t="shared" si="1072"/>
        <v>0.0000322531544209164-0.000528822909574132i</v>
      </c>
      <c r="Y2073" t="str">
        <f t="shared" si="1073"/>
        <v>0.009+1.21830963106212i</v>
      </c>
      <c r="Z2073" t="str">
        <f t="shared" si="1074"/>
        <v>-0.00520837190233812-0.000356452642125158i</v>
      </c>
      <c r="AA2073" t="str">
        <f t="shared" si="1075"/>
        <v>0.0730828047213239-9.85344802387736i</v>
      </c>
      <c r="AB2073" t="str">
        <f t="shared" si="1076"/>
        <v>0.865563267600304-0.30741334541529i</v>
      </c>
      <c r="AC2073" t="str">
        <f t="shared" si="1077"/>
        <v>0.879904566946034-0.920767056029034i</v>
      </c>
      <c r="AD2073" t="str">
        <f t="shared" si="1078"/>
        <v>0.644044884931193+0.324582889965701i</v>
      </c>
      <c r="AE2073" t="str">
        <f t="shared" si="1079"/>
        <v>-0.00323872685380332-0.00192011990495798i</v>
      </c>
      <c r="AF2073" t="str">
        <f t="shared" si="1080"/>
        <v>-14.6719282120039-1.74171225654575i</v>
      </c>
      <c r="AG2073" t="str">
        <f t="shared" si="1081"/>
        <v>1.01174809185703-0.0228868757621162i</v>
      </c>
      <c r="AH2073" t="str">
        <f t="shared" si="1082"/>
        <v>0.0428831908400415+0.0343902342904663i</v>
      </c>
      <c r="AI2073">
        <f t="shared" si="1083"/>
        <v>-25.197549404012332</v>
      </c>
      <c r="AJ2073">
        <f t="shared" si="1084"/>
        <v>38.727917857565423</v>
      </c>
      <c r="AK2073"/>
      <c r="AL2073"/>
      <c r="AM2073"/>
      <c r="AN2073"/>
    </row>
    <row r="2074" spans="1:40" x14ac:dyDescent="0.25">
      <c r="A2074"/>
      <c r="B2074">
        <f t="shared" si="1050"/>
        <v>194000</v>
      </c>
      <c r="C2074" s="237" t="str">
        <f t="shared" si="1053"/>
        <v>-2.03066959802723E-06+0.0126238272042111i</v>
      </c>
      <c r="D2074" s="208" t="str">
        <f t="shared" si="1054"/>
        <v>-5.95702152547288+0.0967826752322851i</v>
      </c>
      <c r="E2074" t="str">
        <f t="shared" si="1055"/>
        <v>2870</v>
      </c>
      <c r="F2074" t="str">
        <f t="shared" si="1056"/>
        <v>0.777000777000777</v>
      </c>
      <c r="G2074" t="str">
        <f t="shared" si="1051"/>
        <v>0.777000777000777</v>
      </c>
      <c r="H2074" t="str">
        <f t="shared" si="1057"/>
        <v>8.71531736423+1.8376907329311i</v>
      </c>
      <c r="I2074" t="str">
        <f t="shared" si="1058"/>
        <v>761.836218495525i</v>
      </c>
      <c r="J2074" t="str">
        <f t="shared" si="1052"/>
        <v>-784.621892071329+166.665385847829i</v>
      </c>
      <c r="K2074" t="str">
        <f t="shared" si="1059"/>
        <v>0.197342210128268-0.929041249379474i</v>
      </c>
      <c r="L2074" t="str">
        <f t="shared" si="1060"/>
        <v>0.0147337179866305-0.0588756915114215i</v>
      </c>
      <c r="M2074" t="str">
        <f t="shared" si="1061"/>
        <v>0.212075928114899-0.987916940890895i</v>
      </c>
      <c r="N2074" t="str">
        <f t="shared" si="1062"/>
        <v>-1.9876762656247i</v>
      </c>
      <c r="O2074" t="str">
        <f t="shared" si="1063"/>
        <v>-0.4049095796063-0.914356731447333i</v>
      </c>
      <c r="P2074" t="str">
        <f t="shared" si="1064"/>
        <v>1.4049095796063+0.914356731447333i</v>
      </c>
      <c r="Q2074" t="str">
        <f t="shared" si="1065"/>
        <v>-1.4049095796063+1.07331953417737i</v>
      </c>
      <c r="R2074" t="str">
        <f t="shared" si="1066"/>
        <v>-0.31747984839256-0.893377106010239i</v>
      </c>
      <c r="S2074" t="str">
        <f t="shared" si="1067"/>
        <v>0.205396326180101i</v>
      </c>
      <c r="T2074" t="str">
        <f t="shared" si="1068"/>
        <v>0.183496375467914-0.0652091944960473i</v>
      </c>
      <c r="U2074" t="str">
        <f t="shared" si="1069"/>
        <v>0.0000333333333333334-0.000581834258579717i</v>
      </c>
      <c r="V2074" t="str">
        <f t="shared" si="1070"/>
        <v>6.66666666666667E-06-0.00581834258579717i</v>
      </c>
      <c r="W2074" t="str">
        <f t="shared" si="1071"/>
        <v>0.0000276024446261113-0.000529078024321778i</v>
      </c>
      <c r="X2074" t="str">
        <f t="shared" si="1072"/>
        <v>0.0000322483500172328-0.000528550504665913i</v>
      </c>
      <c r="Y2074" t="str">
        <f t="shared" si="1073"/>
        <v>0.009+1.21893794959284i</v>
      </c>
      <c r="Z2074" t="str">
        <f t="shared" si="1074"/>
        <v>-0.00520300396562546-0.00035618161228502i</v>
      </c>
      <c r="AA2074" t="str">
        <f t="shared" si="1075"/>
        <v>0.0730073810259153-9.84836508006523i</v>
      </c>
      <c r="AB2074" t="str">
        <f t="shared" si="1076"/>
        <v>0.865448270652944-0.307554764846807i</v>
      </c>
      <c r="AC2074" t="str">
        <f t="shared" si="1077"/>
        <v>0.879702182790281-0.920215970243818i</v>
      </c>
      <c r="AD2074" t="str">
        <f t="shared" si="1078"/>
        <v>0.644394832060064+0.324459409492556i</v>
      </c>
      <c r="AE2074" t="str">
        <f t="shared" si="1079"/>
        <v>-0.00323722239104297-0.00191768518450556i</v>
      </c>
      <c r="AF2074" t="str">
        <f t="shared" si="1080"/>
        <v>-14.6723388897029-1.74090805769881i</v>
      </c>
      <c r="AG2074" t="str">
        <f t="shared" si="1081"/>
        <v>1.01173763387652-0.0228876224209568i</v>
      </c>
      <c r="AH2074" t="str">
        <f t="shared" si="1082"/>
        <v>0.0428697172286299+0.0343506243056502i</v>
      </c>
      <c r="AI2074">
        <f t="shared" si="1083"/>
        <v>-25.203127053095251</v>
      </c>
      <c r="AJ2074">
        <f t="shared" si="1084"/>
        <v>38.704480509120032</v>
      </c>
      <c r="AK2074"/>
      <c r="AL2074"/>
      <c r="AM2074"/>
      <c r="AN2074"/>
    </row>
    <row r="2075" spans="1:40" x14ac:dyDescent="0.25">
      <c r="A2075"/>
      <c r="B2075">
        <f t="shared" si="1050"/>
        <v>194100</v>
      </c>
      <c r="C2075" s="237" t="str">
        <f t="shared" si="1053"/>
        <v>-2.02857774182246E-06+0.012617323429584i</v>
      </c>
      <c r="D2075" s="208" t="str">
        <f t="shared" si="1054"/>
        <v>-5.95702150943531+0.096732812960144i</v>
      </c>
      <c r="E2075" t="str">
        <f t="shared" si="1055"/>
        <v>2870</v>
      </c>
      <c r="F2075" t="str">
        <f t="shared" si="1056"/>
        <v>0.777000777000777</v>
      </c>
      <c r="G2075" t="str">
        <f t="shared" si="1051"/>
        <v>0.777000777000777</v>
      </c>
      <c r="H2075" t="str">
        <f t="shared" si="1057"/>
        <v>8.71572746513049+1.83683736542132i</v>
      </c>
      <c r="I2075" t="str">
        <f t="shared" si="1058"/>
        <v>762.228917577224i</v>
      </c>
      <c r="J2075" t="str">
        <f t="shared" si="1052"/>
        <v>-785.432020289824+166.751295840534i</v>
      </c>
      <c r="K2075" t="str">
        <f t="shared" si="1059"/>
        <v>0.197147194150694-0.92860279265434i</v>
      </c>
      <c r="L2075" t="str">
        <f t="shared" si="1060"/>
        <v>0.0147194339494309-0.0588489316093849i</v>
      </c>
      <c r="M2075" t="str">
        <f t="shared" si="1061"/>
        <v>0.211866628100125-0.987451724263725i</v>
      </c>
      <c r="N2075" t="str">
        <f t="shared" si="1062"/>
        <v>-1.98870084101935i</v>
      </c>
      <c r="O2075" t="str">
        <f t="shared" si="1063"/>
        <v>-0.405846194323511-0.913941391202479i</v>
      </c>
      <c r="P2075" t="str">
        <f t="shared" si="1064"/>
        <v>1.40584619432351+0.913941391202479i</v>
      </c>
      <c r="Q2075" t="str">
        <f t="shared" si="1065"/>
        <v>-1.40584619432351+1.07475944981687i</v>
      </c>
      <c r="R2075" t="str">
        <f t="shared" si="1066"/>
        <v>-0.317462161003836-0.892798126685974i</v>
      </c>
      <c r="S2075" t="str">
        <f t="shared" si="1067"/>
        <v>0.205502200575038i</v>
      </c>
      <c r="T2075" t="str">
        <f t="shared" si="1068"/>
        <v>0.183471979703239-0.0652391726855953i</v>
      </c>
      <c r="U2075" t="str">
        <f t="shared" si="1069"/>
        <v>0.0000333333333333333-0.000581534498528926i</v>
      </c>
      <c r="V2075" t="str">
        <f t="shared" si="1070"/>
        <v>6.66666666666667E-06-0.00581534498528926i</v>
      </c>
      <c r="W2075" t="str">
        <f t="shared" si="1071"/>
        <v>0.0000276024437381244-0.000528805586204528i</v>
      </c>
      <c r="X2075" t="str">
        <f t="shared" si="1072"/>
        <v>0.000032243553034704-0.000528278380450557i</v>
      </c>
      <c r="Y2075" t="str">
        <f t="shared" si="1073"/>
        <v>0.009+1.21956626812356i</v>
      </c>
      <c r="Z2075" t="str">
        <f t="shared" si="1074"/>
        <v>-0.0051976443260288-0.000355910996639752i</v>
      </c>
      <c r="AA2075" t="str">
        <f t="shared" si="1075"/>
        <v>0.0729320740809615-9.84328737964328i</v>
      </c>
      <c r="AB2075" t="str">
        <f t="shared" si="1076"/>
        <v>0.865333209675334-0.30769615495457i</v>
      </c>
      <c r="AC2075" t="str">
        <f t="shared" si="1077"/>
        <v>0.879500130557763-0.91966531678617i</v>
      </c>
      <c r="AD2075" t="str">
        <f t="shared" si="1078"/>
        <v>0.64474468865529+0.32433556684397i</v>
      </c>
      <c r="AE2075" t="str">
        <f t="shared" si="1079"/>
        <v>-0.00323571897788522-0.00191525264345339i</v>
      </c>
      <c r="AF2075" t="str">
        <f t="shared" si="1080"/>
        <v>-14.6727489745658-1.74010455246118i</v>
      </c>
      <c r="AG2075" t="str">
        <f t="shared" si="1081"/>
        <v>1.0117271737486-0.0228883651046671i</v>
      </c>
      <c r="AH2075" t="str">
        <f t="shared" si="1082"/>
        <v>0.0428562460253187+0.0343110483645436i</v>
      </c>
      <c r="AI2075">
        <f t="shared" si="1083"/>
        <v>-25.208703166221262</v>
      </c>
      <c r="AJ2075">
        <f t="shared" si="1084"/>
        <v>38.681039200261765</v>
      </c>
      <c r="AK2075"/>
      <c r="AL2075"/>
      <c r="AM2075"/>
      <c r="AN2075"/>
    </row>
    <row r="2076" spans="1:40" x14ac:dyDescent="0.25">
      <c r="A2076"/>
      <c r="B2076">
        <f t="shared" si="1050"/>
        <v>194200</v>
      </c>
      <c r="C2076" s="237" t="str">
        <f t="shared" si="1053"/>
        <v>-2.02648911628325E-06+0.0126108263529734i</v>
      </c>
      <c r="D2076" s="208" t="str">
        <f t="shared" si="1054"/>
        <v>-5.95702149342252+0.0966830020394628i</v>
      </c>
      <c r="E2076" t="str">
        <f t="shared" si="1055"/>
        <v>2870</v>
      </c>
      <c r="F2076" t="str">
        <f t="shared" si="1056"/>
        <v>0.777000777000777</v>
      </c>
      <c r="G2076" t="str">
        <f t="shared" si="1051"/>
        <v>0.777000777000777</v>
      </c>
      <c r="H2076" t="str">
        <f t="shared" si="1057"/>
        <v>8.71613697428992+1.83598474205573i</v>
      </c>
      <c r="I2076" t="str">
        <f t="shared" si="1058"/>
        <v>762.621616658922i</v>
      </c>
      <c r="J2076" t="str">
        <f t="shared" si="1052"/>
        <v>-786.242565992586+166.837205833239i</v>
      </c>
      <c r="K2076" t="str">
        <f t="shared" si="1059"/>
        <v>0.196952463025991-0.928164728812931i</v>
      </c>
      <c r="L2076" t="str">
        <f t="shared" si="1060"/>
        <v>0.0147051702419377-0.0588221941841688i</v>
      </c>
      <c r="M2076" t="str">
        <f t="shared" si="1061"/>
        <v>0.211657633267929-0.9869869229971i</v>
      </c>
      <c r="N2076" t="str">
        <f t="shared" si="1062"/>
        <v>-1.989725416414i</v>
      </c>
      <c r="O2076" t="str">
        <f t="shared" si="1063"/>
        <v>-0.406782383001792-0.913525091543403i</v>
      </c>
      <c r="P2076" t="str">
        <f t="shared" si="1064"/>
        <v>1.40678238300179+0.913525091543403i</v>
      </c>
      <c r="Q2076" t="str">
        <f t="shared" si="1065"/>
        <v>-1.40678238300179+1.0762003248706i</v>
      </c>
      <c r="R2076" t="str">
        <f t="shared" si="1066"/>
        <v>-0.317444461568182-0.892219677597325i</v>
      </c>
      <c r="S2076" t="str">
        <f t="shared" si="1067"/>
        <v>0.205608074969977i</v>
      </c>
      <c r="T2076" t="str">
        <f t="shared" si="1068"/>
        <v>0.183447570361119-0.0652691446529148i</v>
      </c>
      <c r="U2076" t="str">
        <f t="shared" si="1069"/>
        <v>0.0000333333333333333-0.000581235047190858i</v>
      </c>
      <c r="V2076" t="str">
        <f t="shared" si="1070"/>
        <v>6.66666666666667E-06-0.00581235047190858i</v>
      </c>
      <c r="W2076" t="str">
        <f t="shared" si="1071"/>
        <v>0.00002760244284968-0.000528533428735201i</v>
      </c>
      <c r="X2076" t="str">
        <f t="shared" si="1072"/>
        <v>0.0000322387634580498-0.000528006536494593i</v>
      </c>
      <c r="Y2076" t="str">
        <f t="shared" si="1073"/>
        <v>0.009+1.22019458665428i</v>
      </c>
      <c r="Z2076" t="str">
        <f t="shared" si="1074"/>
        <v>-0.00519229296645616-0.000355640794271466i</v>
      </c>
      <c r="AA2076" t="str">
        <f t="shared" si="1075"/>
        <v>0.0728568836455214-9.83821491449943i</v>
      </c>
      <c r="AB2076" t="str">
        <f t="shared" si="1076"/>
        <v>0.865218084660621-0.307837515715613i</v>
      </c>
      <c r="AC2076" t="str">
        <f t="shared" si="1077"/>
        <v>0.879298409640653-0.919115095108076i</v>
      </c>
      <c r="AD2076" t="str">
        <f t="shared" si="1078"/>
        <v>0.645094454353543+0.324211362065059i</v>
      </c>
      <c r="AE2076" t="str">
        <f t="shared" si="1079"/>
        <v>-0.00323421661172312-0.00191282227902199i</v>
      </c>
      <c r="AF2076" t="str">
        <f t="shared" si="1080"/>
        <v>-14.6731584677124-1.73930174001627i</v>
      </c>
      <c r="AG2076" t="str">
        <f t="shared" si="1081"/>
        <v>1.01171671147814-0.0228891038064097i</v>
      </c>
      <c r="AH2076" t="str">
        <f t="shared" si="1082"/>
        <v>0.0428427772167778+0.0342715064234054i</v>
      </c>
      <c r="AI2076">
        <f t="shared" si="1083"/>
        <v>-25.214277746170808</v>
      </c>
      <c r="AJ2076">
        <f t="shared" si="1084"/>
        <v>38.657593933924147</v>
      </c>
      <c r="AK2076"/>
      <c r="AL2076"/>
      <c r="AM2076"/>
      <c r="AN2076"/>
    </row>
    <row r="2077" spans="1:40" x14ac:dyDescent="0.25">
      <c r="A2077"/>
      <c r="B2077">
        <f t="shared" si="1050"/>
        <v>194300</v>
      </c>
      <c r="C2077" s="237" t="str">
        <f t="shared" si="1053"/>
        <v>-2.02440371476042E-06+0.0126043359640376i</v>
      </c>
      <c r="D2077" s="208" t="str">
        <f t="shared" si="1054"/>
        <v>-5.95702147743444+0.096633242390955i</v>
      </c>
      <c r="E2077" t="str">
        <f t="shared" si="1055"/>
        <v>2870</v>
      </c>
      <c r="F2077" t="str">
        <f t="shared" si="1056"/>
        <v>0.777000777000777</v>
      </c>
      <c r="G2077" t="str">
        <f t="shared" si="1051"/>
        <v>0.777000777000777</v>
      </c>
      <c r="H2077" t="str">
        <f t="shared" si="1057"/>
        <v>8.71654589282546+1.83513286193959i</v>
      </c>
      <c r="I2077" t="str">
        <f t="shared" si="1058"/>
        <v>763.014315740621i</v>
      </c>
      <c r="J2077" t="str">
        <f t="shared" si="1052"/>
        <v>-787.053529179613+166.923115825944i</v>
      </c>
      <c r="K2077" t="str">
        <f t="shared" si="1059"/>
        <v>0.196758016207828-0.92772705736111i</v>
      </c>
      <c r="L2077" t="str">
        <f t="shared" si="1060"/>
        <v>0.0146909268264447-0.0587954792104905i</v>
      </c>
      <c r="M2077" t="str">
        <f t="shared" si="1061"/>
        <v>0.211448943034273-0.986522536571601i</v>
      </c>
      <c r="N2077" t="str">
        <f t="shared" si="1062"/>
        <v>-1.99074999180866i</v>
      </c>
      <c r="O2077" t="str">
        <f t="shared" si="1063"/>
        <v>-0.407718144658386-0.913107832907112i</v>
      </c>
      <c r="P2077" t="str">
        <f t="shared" si="1064"/>
        <v>1.40771814465839+0.913107832907112i</v>
      </c>
      <c r="Q2077" t="str">
        <f t="shared" si="1065"/>
        <v>-1.40771814465839+1.07764215890155i</v>
      </c>
      <c r="R2077" t="str">
        <f t="shared" si="1066"/>
        <v>-0.317426750080531-0.891641757918516i</v>
      </c>
      <c r="S2077" t="str">
        <f t="shared" si="1067"/>
        <v>0.205713949364915i</v>
      </c>
      <c r="T2077" t="str">
        <f t="shared" si="1068"/>
        <v>0.183423147440093-0.0652991103931359i</v>
      </c>
      <c r="U2077" t="str">
        <f t="shared" si="1069"/>
        <v>0.0000333333333333333-0.000580935904088857i</v>
      </c>
      <c r="V2077" t="str">
        <f t="shared" si="1070"/>
        <v>6.66666666666667E-06-0.00580935904088857i</v>
      </c>
      <c r="W2077" t="str">
        <f t="shared" si="1071"/>
        <v>0.0000276024419607779-0.00052826155148047i</v>
      </c>
      <c r="X2077" t="str">
        <f t="shared" si="1072"/>
        <v>0.0000322339812720284-0.000527734972365427i</v>
      </c>
      <c r="Y2077" t="str">
        <f t="shared" si="1073"/>
        <v>0.009+1.22082290518499i</v>
      </c>
      <c r="Z2077" t="str">
        <f t="shared" si="1074"/>
        <v>-0.00518694986985943-0.000355371004264878i</v>
      </c>
      <c r="AA2077" t="str">
        <f t="shared" si="1075"/>
        <v>0.0727818094792762-9.83314767653836i</v>
      </c>
      <c r="AB2077" t="str">
        <f t="shared" si="1076"/>
        <v>0.865102895601914-0.307978847106966i</v>
      </c>
      <c r="AC2077" t="str">
        <f t="shared" si="1077"/>
        <v>0.879097019432552-0.918565304662319i</v>
      </c>
      <c r="AD2077" t="str">
        <f t="shared" si="1078"/>
        <v>0.645444128791477+0.324086795201267i</v>
      </c>
      <c r="AE2077" t="str">
        <f t="shared" si="1079"/>
        <v>-0.00323271528995683-0.00191039408843787i</v>
      </c>
      <c r="AF2077" t="str">
        <f t="shared" si="1080"/>
        <v>-14.6735673702599-1.73849961954863i</v>
      </c>
      <c r="AG2077" t="str">
        <f t="shared" si="1081"/>
        <v>1.01170624707001-0.0228898385193609i</v>
      </c>
      <c r="AH2077" t="str">
        <f t="shared" si="1082"/>
        <v>0.0428293107897166+0.0342319984385881i</v>
      </c>
      <c r="AI2077">
        <f t="shared" si="1083"/>
        <v>-25.219850795721001</v>
      </c>
      <c r="AJ2077">
        <f t="shared" si="1084"/>
        <v>38.63414471303215</v>
      </c>
      <c r="AK2077"/>
      <c r="AL2077"/>
      <c r="AM2077"/>
      <c r="AN2077"/>
    </row>
    <row r="2078" spans="1:40" x14ac:dyDescent="0.25">
      <c r="A2078"/>
      <c r="B2078">
        <f t="shared" si="1050"/>
        <v>194400</v>
      </c>
      <c r="C2078" s="237" t="str">
        <f t="shared" si="1053"/>
        <v>-2.02232153062188E-06+0.0125978522524561i</v>
      </c>
      <c r="D2078" s="208" t="str">
        <f t="shared" si="1054"/>
        <v>-5.95702146147103+0.0965835339354968i</v>
      </c>
      <c r="E2078" t="str">
        <f t="shared" si="1055"/>
        <v>2870</v>
      </c>
      <c r="F2078" t="str">
        <f t="shared" si="1056"/>
        <v>0.777000777000777</v>
      </c>
      <c r="G2078" t="str">
        <f t="shared" si="1051"/>
        <v>0.777000777000777</v>
      </c>
      <c r="H2078" t="str">
        <f t="shared" si="1057"/>
        <v>8.71695422185176+1.83428172417938i</v>
      </c>
      <c r="I2078" t="str">
        <f t="shared" si="1058"/>
        <v>763.40701482232i</v>
      </c>
      <c r="J2078" t="str">
        <f t="shared" si="1052"/>
        <v>-787.864909850907+167.009025818649i</v>
      </c>
      <c r="K2078" t="str">
        <f t="shared" si="1059"/>
        <v>0.19656385315116-0.927289777805483i</v>
      </c>
      <c r="L2078" t="str">
        <f t="shared" si="1060"/>
        <v>0.0146767036653305-0.0587687866630978i</v>
      </c>
      <c r="M2078" t="str">
        <f t="shared" si="1061"/>
        <v>0.211240556816491-0.986058564468581i</v>
      </c>
      <c r="N2078" t="str">
        <f t="shared" si="1062"/>
        <v>-1.99177456720331i</v>
      </c>
      <c r="O2078" t="str">
        <f t="shared" si="1063"/>
        <v>-0.408653478310954-0.912689615731635i</v>
      </c>
      <c r="P2078" t="str">
        <f t="shared" si="1064"/>
        <v>1.40865347831095+0.912689615731635i</v>
      </c>
      <c r="Q2078" t="str">
        <f t="shared" si="1065"/>
        <v>-1.40865347831095+1.07908495147168i</v>
      </c>
      <c r="R2078" t="str">
        <f t="shared" si="1066"/>
        <v>-0.317409026535782-0.891064366825491i</v>
      </c>
      <c r="S2078" t="str">
        <f t="shared" si="1067"/>
        <v>0.205819823759853i</v>
      </c>
      <c r="T2078" t="str">
        <f t="shared" si="1068"/>
        <v>0.183398710938708-0.0653290699013812i</v>
      </c>
      <c r="U2078" t="str">
        <f t="shared" si="1069"/>
        <v>0.0000333333333333334-0.000580637068747248i</v>
      </c>
      <c r="V2078" t="str">
        <f t="shared" si="1070"/>
        <v>6.66666666666667E-06-0.00580637068747248i</v>
      </c>
      <c r="W2078" t="str">
        <f t="shared" si="1071"/>
        <v>0.0000276024410714186-0.000527989954007906i</v>
      </c>
      <c r="X2078" t="str">
        <f t="shared" si="1072"/>
        <v>0.0000322292064614386-0.000527463687631366i</v>
      </c>
      <c r="Y2078" t="str">
        <f t="shared" si="1073"/>
        <v>0.009+1.22145122371571i</v>
      </c>
      <c r="Z2078" t="str">
        <f t="shared" si="1074"/>
        <v>-0.00518161501923422-0.000355101625707292i</v>
      </c>
      <c r="AA2078" t="str">
        <f t="shared" si="1075"/>
        <v>0.0727068513425183-9.82808565768089i</v>
      </c>
      <c r="AB2078" t="str">
        <f t="shared" si="1076"/>
        <v>0.864987642492361-0.308120149105626i</v>
      </c>
      <c r="AC2078" t="str">
        <f t="shared" si="1077"/>
        <v>0.878895959328531-0.918015944902532i</v>
      </c>
      <c r="AD2078" t="str">
        <f t="shared" si="1078"/>
        <v>0.645793711605712+0.323961866298413i</v>
      </c>
      <c r="AE2078" t="str">
        <f t="shared" si="1079"/>
        <v>-0.00323121500999344-0.00190796806893374i</v>
      </c>
      <c r="AF2078" t="str">
        <f t="shared" si="1080"/>
        <v>-14.6739756833228-1.73769819024388i</v>
      </c>
      <c r="AG2078" t="str">
        <f t="shared" si="1081"/>
        <v>1.01169578052907-0.0228905692367084i</v>
      </c>
      <c r="AH2078" t="str">
        <f t="shared" si="1082"/>
        <v>0.0428158467308813+0.0341925243665401i</v>
      </c>
      <c r="AI2078">
        <f t="shared" si="1083"/>
        <v>-25.225422317645712</v>
      </c>
      <c r="AJ2078">
        <f t="shared" si="1084"/>
        <v>38.610691540505876</v>
      </c>
      <c r="AK2078"/>
      <c r="AL2078"/>
      <c r="AM2078"/>
      <c r="AN2078"/>
    </row>
    <row r="2079" spans="1:40" x14ac:dyDescent="0.25">
      <c r="A2079"/>
      <c r="B2079">
        <f t="shared" si="1050"/>
        <v>194500</v>
      </c>
      <c r="C2079" s="237" t="str">
        <f t="shared" si="1053"/>
        <v>-2.02024255725266E-06+0.0125913752079299i</v>
      </c>
      <c r="D2079" s="208" t="str">
        <f t="shared" si="1054"/>
        <v>-5.95702144553223+0.0965338765941293i</v>
      </c>
      <c r="E2079" t="str">
        <f t="shared" si="1055"/>
        <v>2870</v>
      </c>
      <c r="F2079" t="str">
        <f t="shared" si="1056"/>
        <v>0.777000777000777</v>
      </c>
      <c r="G2079" t="str">
        <f t="shared" si="1051"/>
        <v>0.777000777000777</v>
      </c>
      <c r="H2079" t="str">
        <f t="shared" si="1057"/>
        <v>8.71736196248088+1.83343132788286i</v>
      </c>
      <c r="I2079" t="str">
        <f t="shared" si="1058"/>
        <v>763.799713904019i</v>
      </c>
      <c r="J2079" t="str">
        <f t="shared" si="1052"/>
        <v>-788.676708006467+167.094935811355i</v>
      </c>
      <c r="K2079" t="str">
        <f t="shared" si="1059"/>
        <v>0.196369973312228-0.926852889653413i</v>
      </c>
      <c r="L2079" t="str">
        <f t="shared" si="1060"/>
        <v>0.0146625007210591-0.0587421165167694i</v>
      </c>
      <c r="M2079" t="str">
        <f t="shared" si="1061"/>
        <v>0.211032474033287-0.985595006170182i</v>
      </c>
      <c r="N2079" t="str">
        <f t="shared" si="1062"/>
        <v>-1.99279914259796i</v>
      </c>
      <c r="O2079" t="str">
        <f t="shared" si="1063"/>
        <v>-0.409588382977634-0.912270440455991i</v>
      </c>
      <c r="P2079" t="str">
        <f t="shared" si="1064"/>
        <v>1.40958838297763+0.912270440455991i</v>
      </c>
      <c r="Q2079" t="str">
        <f t="shared" si="1065"/>
        <v>-1.40958838297763+1.08052870214197i</v>
      </c>
      <c r="R2079" t="str">
        <f t="shared" si="1066"/>
        <v>-0.317391290928865-0.890487503495864i</v>
      </c>
      <c r="S2079" t="str">
        <f t="shared" si="1067"/>
        <v>0.205925698154792i</v>
      </c>
      <c r="T2079" t="str">
        <f t="shared" si="1068"/>
        <v>0.183374260855504-0.0653590231727772i</v>
      </c>
      <c r="U2079" t="str">
        <f t="shared" si="1069"/>
        <v>0.0000333333333333333-0.000580338540691334i</v>
      </c>
      <c r="V2079" t="str">
        <f t="shared" si="1070"/>
        <v>6.66666666666667E-06-0.00580338540691334i</v>
      </c>
      <c r="W2079" t="str">
        <f t="shared" si="1071"/>
        <v>0.0000276024401816014-0.000527718635885967i</v>
      </c>
      <c r="X2079" t="str">
        <f t="shared" si="1072"/>
        <v>0.0000322244390111159-0.000527192681861593i</v>
      </c>
      <c r="Y2079" t="str">
        <f t="shared" si="1073"/>
        <v>0.009+1.22207954224643i</v>
      </c>
      <c r="Z2079" t="str">
        <f t="shared" si="1074"/>
        <v>-0.00517628839762004-0.000354832657688596i</v>
      </c>
      <c r="AA2079" t="str">
        <f t="shared" si="1075"/>
        <v>0.0726320089961672-9.82302884986512i</v>
      </c>
      <c r="AB2079" t="str">
        <f t="shared" si="1076"/>
        <v>0.864872325325075-0.308261421688608i</v>
      </c>
      <c r="AC2079" t="str">
        <f t="shared" si="1077"/>
        <v>0.87869522872506-0.917467015283152i</v>
      </c>
      <c r="AD2079" t="str">
        <f t="shared" si="1078"/>
        <v>0.646143202432865+0.323836575402649i</v>
      </c>
      <c r="AE2079" t="str">
        <f t="shared" si="1079"/>
        <v>-0.0032297157692474-0.00190554421774841i</v>
      </c>
      <c r="AF2079" t="str">
        <f t="shared" si="1080"/>
        <v>-14.6743834080131-1.73689745128873i</v>
      </c>
      <c r="AG2079" t="str">
        <f t="shared" si="1081"/>
        <v>1.0116853118602-0.0228912959516553i</v>
      </c>
      <c r="AH2079" t="str">
        <f t="shared" si="1082"/>
        <v>0.0428023850270601+0.0341530841638048i</v>
      </c>
      <c r="AI2079">
        <f t="shared" si="1083"/>
        <v>-25.230992314714985</v>
      </c>
      <c r="AJ2079">
        <f t="shared" si="1084"/>
        <v>38.587234419256681</v>
      </c>
      <c r="AK2079"/>
      <c r="AL2079"/>
      <c r="AM2079"/>
      <c r="AN2079"/>
    </row>
    <row r="2080" spans="1:40" x14ac:dyDescent="0.25">
      <c r="A2080"/>
      <c r="B2080">
        <f t="shared" si="1050"/>
        <v>194600</v>
      </c>
      <c r="C2080" s="237" t="str">
        <f t="shared" si="1053"/>
        <v>-2.01816678805469E-06+0.0125849048201806i</v>
      </c>
      <c r="D2080" s="208" t="str">
        <f t="shared" si="1054"/>
        <v>-5.957021429618+0.0964842702880513i</v>
      </c>
      <c r="E2080" t="str">
        <f t="shared" si="1055"/>
        <v>2870</v>
      </c>
      <c r="F2080" t="str">
        <f t="shared" si="1056"/>
        <v>0.777000777000777</v>
      </c>
      <c r="G2080" t="str">
        <f t="shared" si="1051"/>
        <v>0.777000777000777</v>
      </c>
      <c r="H2080" t="str">
        <f t="shared" si="1057"/>
        <v>8.71776911582232+1.83258167215902i</v>
      </c>
      <c r="I2080" t="str">
        <f t="shared" si="1058"/>
        <v>764.192412985717i</v>
      </c>
      <c r="J2080" t="str">
        <f t="shared" si="1052"/>
        <v>-789.488923646293+167.180845804059i</v>
      </c>
      <c r="K2080" t="str">
        <f t="shared" si="1059"/>
        <v>0.196176376148553-0.926416392413007i</v>
      </c>
      <c r="L2080" t="str">
        <f t="shared" si="1060"/>
        <v>0.0146483179561791-0.0587154687463148i</v>
      </c>
      <c r="M2080" t="str">
        <f t="shared" si="1061"/>
        <v>0.210824694104732-0.985131861159322i</v>
      </c>
      <c r="N2080" t="str">
        <f t="shared" si="1062"/>
        <v>-1.99382371799261i</v>
      </c>
      <c r="O2080" t="str">
        <f t="shared" si="1063"/>
        <v>-0.410522857677004-0.911850307520212i</v>
      </c>
      <c r="P2080" t="str">
        <f t="shared" si="1064"/>
        <v>1.410522857677+0.911850307520212i</v>
      </c>
      <c r="Q2080" t="str">
        <f t="shared" si="1065"/>
        <v>-1.410522857677+1.0819734104724i</v>
      </c>
      <c r="R2080" t="str">
        <f t="shared" si="1066"/>
        <v>-0.317373543254676-0.889911167108945i</v>
      </c>
      <c r="S2080" t="str">
        <f t="shared" si="1067"/>
        <v>0.20603157254973i</v>
      </c>
      <c r="T2080" t="str">
        <f t="shared" si="1068"/>
        <v>0.183349797189022-0.0653889702024407i</v>
      </c>
      <c r="U2080" t="str">
        <f t="shared" si="1069"/>
        <v>0.0000333333333333333-0.000580040319447403i</v>
      </c>
      <c r="V2080" t="str">
        <f t="shared" si="1070"/>
        <v>6.66666666666667E-06-0.00580040319447403i</v>
      </c>
      <c r="W2080" t="str">
        <f t="shared" si="1071"/>
        <v>0.0000276024392913269-0.000527447596684001i</v>
      </c>
      <c r="X2080" t="str">
        <f t="shared" si="1072"/>
        <v>0.0000322196789059374-0.00052692195462619i</v>
      </c>
      <c r="Y2080" t="str">
        <f t="shared" si="1073"/>
        <v>0.009+1.22270786077715i</v>
      </c>
      <c r="Z2080" t="str">
        <f t="shared" si="1074"/>
        <v>-0.0051709699881-0.000354564099301278i</v>
      </c>
      <c r="AA2080" t="str">
        <f t="shared" si="1075"/>
        <v>0.0725572822017544-9.8179772450455i</v>
      </c>
      <c r="AB2080" t="str">
        <f t="shared" si="1076"/>
        <v>0.864756944093175-0.308402664832879i</v>
      </c>
      <c r="AC2080" t="str">
        <f t="shared" si="1077"/>
        <v>0.878494827020078-0.916918515259433i</v>
      </c>
      <c r="AD2080" t="str">
        <f t="shared" si="1078"/>
        <v>0.646492600909509+0.323710922560479i</v>
      </c>
      <c r="AE2080" t="str">
        <f t="shared" si="1079"/>
        <v>-0.00322821756514014-0.00190312253212682i</v>
      </c>
      <c r="AF2080" t="str">
        <f t="shared" si="1080"/>
        <v>-14.6747905454403-1.73609740187097i</v>
      </c>
      <c r="AG2080" t="str">
        <f t="shared" si="1081"/>
        <v>1.01167484106828-0.0228920186574166i</v>
      </c>
      <c r="AH2080" t="str">
        <f t="shared" si="1082"/>
        <v>0.0427889256650796+0.0341136777870209i</v>
      </c>
      <c r="AI2080">
        <f t="shared" si="1083"/>
        <v>-25.236560789695428</v>
      </c>
      <c r="AJ2080">
        <f t="shared" si="1084"/>
        <v>38.563773352189862</v>
      </c>
      <c r="AK2080"/>
      <c r="AL2080"/>
      <c r="AM2080"/>
      <c r="AN2080"/>
    </row>
    <row r="2081" spans="1:40" x14ac:dyDescent="0.25">
      <c r="A2081"/>
      <c r="B2081">
        <f t="shared" si="1050"/>
        <v>194700</v>
      </c>
      <c r="C2081" s="237" t="str">
        <f t="shared" si="1053"/>
        <v>-2.01609421644688E-06+0.0125784410789513i</v>
      </c>
      <c r="D2081" s="208" t="str">
        <f t="shared" si="1054"/>
        <v>-5.95702141372828+0.0964347149386267i</v>
      </c>
      <c r="E2081" t="str">
        <f t="shared" si="1055"/>
        <v>2870</v>
      </c>
      <c r="F2081" t="str">
        <f t="shared" si="1056"/>
        <v>0.777000777000777</v>
      </c>
      <c r="G2081" t="str">
        <f t="shared" si="1051"/>
        <v>0.777000777000777</v>
      </c>
      <c r="H2081" t="str">
        <f t="shared" si="1057"/>
        <v>8.71817568298299+1.8317327561181i</v>
      </c>
      <c r="I2081" t="str">
        <f t="shared" si="1058"/>
        <v>764.585112067416i</v>
      </c>
      <c r="J2081" t="str">
        <f t="shared" si="1052"/>
        <v>-790.301556770385+167.266755796764i</v>
      </c>
      <c r="K2081" t="str">
        <f t="shared" si="1059"/>
        <v>0.195983061118939-0.925980285593125i</v>
      </c>
      <c r="L2081" t="str">
        <f t="shared" si="1060"/>
        <v>0.0146341553333238-0.0586888433265737i</v>
      </c>
      <c r="M2081" t="str">
        <f t="shared" si="1061"/>
        <v>0.210617216452263-0.984669128919699i</v>
      </c>
      <c r="N2081" t="str">
        <f t="shared" si="1062"/>
        <v>-1.99484829338726i</v>
      </c>
      <c r="O2081" t="str">
        <f t="shared" si="1063"/>
        <v>-0.411456901428098-0.911429217365336i</v>
      </c>
      <c r="P2081" t="str">
        <f t="shared" si="1064"/>
        <v>1.4114569014281+0.911429217365336i</v>
      </c>
      <c r="Q2081" t="str">
        <f t="shared" si="1065"/>
        <v>-1.4114569014281+1.08341907602192i</v>
      </c>
      <c r="R2081" t="str">
        <f t="shared" si="1066"/>
        <v>-0.317355783508131-0.889335356845731i</v>
      </c>
      <c r="S2081" t="str">
        <f t="shared" si="1067"/>
        <v>0.206137446944669i</v>
      </c>
      <c r="T2081" t="str">
        <f t="shared" si="1068"/>
        <v>0.183325319937805-0.0654189109854912i</v>
      </c>
      <c r="U2081" t="str">
        <f t="shared" si="1069"/>
        <v>0.0000333333333333334-0.000579742404542706i</v>
      </c>
      <c r="V2081" t="str">
        <f t="shared" si="1070"/>
        <v>6.66666666666667E-06-0.00579742404542706i</v>
      </c>
      <c r="W2081" t="str">
        <f t="shared" si="1071"/>
        <v>0.0000276024384005948-0.00052717683597224i</v>
      </c>
      <c r="X2081" t="str">
        <f t="shared" si="1072"/>
        <v>0.0000322149261308173-0.000526651505496111i</v>
      </c>
      <c r="Y2081" t="str">
        <f t="shared" si="1073"/>
        <v>0.009+1.22333617930787i</v>
      </c>
      <c r="Z2081" t="str">
        <f t="shared" si="1074"/>
        <v>-0.00516565977380053-0.000354295949640378i</v>
      </c>
      <c r="AA2081" t="str">
        <f t="shared" si="1075"/>
        <v>0.0724826707214241-9.81293083519296i</v>
      </c>
      <c r="AB2081" t="str">
        <f t="shared" si="1076"/>
        <v>0.864641498789789-0.308543878515422i</v>
      </c>
      <c r="AC2081" t="str">
        <f t="shared" si="1077"/>
        <v>0.878294753612932-0.916370444287468i</v>
      </c>
      <c r="AD2081" t="str">
        <f t="shared" si="1078"/>
        <v>0.646841906672211+0.323584907818764i</v>
      </c>
      <c r="AE2081" t="str">
        <f t="shared" si="1079"/>
        <v>-0.00322672039510013-0.00190070300931996i</v>
      </c>
      <c r="AF2081" t="str">
        <f t="shared" si="1080"/>
        <v>-14.6751970967113-1.73529804117947i</v>
      </c>
      <c r="AG2081" t="str">
        <f t="shared" si="1081"/>
        <v>1.01166436815818-0.0228927373472207i</v>
      </c>
      <c r="AH2081" t="str">
        <f t="shared" si="1082"/>
        <v>0.042775468631805+0.0340743051929216i</v>
      </c>
      <c r="AI2081">
        <f t="shared" si="1083"/>
        <v>-25.242127745350217</v>
      </c>
      <c r="AJ2081">
        <f t="shared" si="1084"/>
        <v>38.540308342204021</v>
      </c>
      <c r="AK2081"/>
      <c r="AL2081"/>
      <c r="AM2081"/>
      <c r="AN2081"/>
    </row>
    <row r="2082" spans="1:40" x14ac:dyDescent="0.25">
      <c r="A2082"/>
      <c r="B2082">
        <f t="shared" si="1050"/>
        <v>194800</v>
      </c>
      <c r="C2082" s="237" t="str">
        <f t="shared" si="1053"/>
        <v>-2.01402483586499E-06+0.0125719839740061i</v>
      </c>
      <c r="D2082" s="208" t="str">
        <f t="shared" si="1054"/>
        <v>-5.95702139786304+0.0963852104673801i</v>
      </c>
      <c r="E2082" t="str">
        <f t="shared" si="1055"/>
        <v>2870</v>
      </c>
      <c r="F2082" t="str">
        <f t="shared" si="1056"/>
        <v>0.777000777000777</v>
      </c>
      <c r="G2082" t="str">
        <f t="shared" si="1051"/>
        <v>0.777000777000777</v>
      </c>
      <c r="H2082" t="str">
        <f t="shared" si="1057"/>
        <v>8.71858166506727+1.83088457887162i</v>
      </c>
      <c r="I2082" t="str">
        <f t="shared" si="1058"/>
        <v>764.977811149115i</v>
      </c>
      <c r="J2082" t="str">
        <f t="shared" si="1052"/>
        <v>-791.114607378744+167.35266578947i</v>
      </c>
      <c r="K2082" t="str">
        <f t="shared" si="1059"/>
        <v>0.19579002768346-0.925544568703368i</v>
      </c>
      <c r="L2082" t="str">
        <f t="shared" si="1060"/>
        <v>0.0146200128152109-0.0586622402324169i</v>
      </c>
      <c r="M2082" t="str">
        <f t="shared" si="1061"/>
        <v>0.210410040498671-0.984206808935785i</v>
      </c>
      <c r="N2082" t="str">
        <f t="shared" si="1062"/>
        <v>-1.99587286878192i</v>
      </c>
      <c r="O2082" t="str">
        <f t="shared" si="1063"/>
        <v>-0.412390513250405-0.911007170433399i</v>
      </c>
      <c r="P2082" t="str">
        <f t="shared" si="1064"/>
        <v>1.41239051325041+0.911007170433399i</v>
      </c>
      <c r="Q2082" t="str">
        <f t="shared" si="1065"/>
        <v>-1.41239051325041+1.08486569834852i</v>
      </c>
      <c r="R2082" t="str">
        <f t="shared" si="1066"/>
        <v>-0.317338011684115-0.888760071888887i</v>
      </c>
      <c r="S2082" t="str">
        <f t="shared" si="1067"/>
        <v>0.206243321339605i</v>
      </c>
      <c r="T2082" t="str">
        <f t="shared" si="1068"/>
        <v>0.18330082910039-0.0654488455170383i</v>
      </c>
      <c r="U2082" t="str">
        <f t="shared" si="1069"/>
        <v>0.0000333333333333334-0.000579444795505467i</v>
      </c>
      <c r="V2082" t="str">
        <f t="shared" si="1070"/>
        <v>6.66666666666667E-06-0.00579444795505467i</v>
      </c>
      <c r="W2082" t="str">
        <f t="shared" si="1071"/>
        <v>0.0000276024375094052-0.000526906353321796i</v>
      </c>
      <c r="X2082" t="str">
        <f t="shared" si="1072"/>
        <v>0.000032210180670709-0.000526381334043195i</v>
      </c>
      <c r="Y2082" t="str">
        <f t="shared" si="1073"/>
        <v>0.009+1.22396449783858i</v>
      </c>
      <c r="Z2082" t="str">
        <f t="shared" si="1074"/>
        <v>-0.00516035773789147-0.000354028207803502i</v>
      </c>
      <c r="AA2082" t="str">
        <f t="shared" si="1075"/>
        <v>0.0724081743179346-9.8078896122951i</v>
      </c>
      <c r="AB2082" t="str">
        <f t="shared" si="1076"/>
        <v>0.864525989408017-0.30868506271317i</v>
      </c>
      <c r="AC2082" t="str">
        <f t="shared" si="1077"/>
        <v>0.878095007904423-0.91582280182413i</v>
      </c>
      <c r="AD2082" t="str">
        <f t="shared" si="1078"/>
        <v>0.647191119357496+0.323458531224701i</v>
      </c>
      <c r="AE2082" t="str">
        <f t="shared" si="1079"/>
        <v>-0.00322522425656286-0.00189828564658487i</v>
      </c>
      <c r="AF2082" t="str">
        <f t="shared" si="1080"/>
        <v>-14.6756030629303-1.73449936840424i</v>
      </c>
      <c r="AG2082" t="str">
        <f t="shared" si="1081"/>
        <v>1.01165389313478-0.022893452014309i</v>
      </c>
      <c r="AH2082" t="str">
        <f t="shared" si="1082"/>
        <v>0.0427620139141401+0.0340349663383337i</v>
      </c>
      <c r="AI2082">
        <f t="shared" si="1083"/>
        <v>-25.247693184439175</v>
      </c>
      <c r="AJ2082">
        <f t="shared" si="1084"/>
        <v>38.516839392190455</v>
      </c>
      <c r="AK2082"/>
      <c r="AL2082"/>
      <c r="AM2082"/>
      <c r="AN2082"/>
    </row>
    <row r="2083" spans="1:40" x14ac:dyDescent="0.25">
      <c r="A2083"/>
      <c r="B2083">
        <f t="shared" si="1050"/>
        <v>194900</v>
      </c>
      <c r="C2083" s="237" t="str">
        <f t="shared" si="1053"/>
        <v>-2.01195863976171E-06+0.0125655334951302i</v>
      </c>
      <c r="D2083" s="208" t="str">
        <f t="shared" si="1054"/>
        <v>-5.9570213820222+0.0963357567959982i</v>
      </c>
      <c r="E2083" t="str">
        <f t="shared" si="1055"/>
        <v>2870</v>
      </c>
      <c r="F2083" t="str">
        <f t="shared" si="1056"/>
        <v>0.777000777000777</v>
      </c>
      <c r="G2083" t="str">
        <f t="shared" si="1051"/>
        <v>0.777000777000777</v>
      </c>
      <c r="H2083" t="str">
        <f t="shared" si="1057"/>
        <v>8.71898706317697+1.8300371395323i</v>
      </c>
      <c r="I2083" t="str">
        <f t="shared" si="1058"/>
        <v>765.370510230813i</v>
      </c>
      <c r="J2083" t="str">
        <f t="shared" si="1052"/>
        <v>-791.928075471368+167.438575782175i</v>
      </c>
      <c r="K2083" t="str">
        <f t="shared" si="1059"/>
        <v>0.195597275303461-0.925109241254088i</v>
      </c>
      <c r="L2083" t="str">
        <f t="shared" si="1060"/>
        <v>0.0146058903646421-0.0586356594387457i</v>
      </c>
      <c r="M2083" t="str">
        <f t="shared" si="1061"/>
        <v>0.210203165668103-0.983744900692834i</v>
      </c>
      <c r="N2083" t="str">
        <f t="shared" si="1062"/>
        <v>-1.99689744417657i</v>
      </c>
      <c r="O2083" t="str">
        <f t="shared" si="1063"/>
        <v>-0.413323692163846-0.910584167167454i</v>
      </c>
      <c r="P2083" t="str">
        <f t="shared" si="1064"/>
        <v>1.41332369216385+0.910584167167454i</v>
      </c>
      <c r="Q2083" t="str">
        <f t="shared" si="1065"/>
        <v>-1.41332369216385+1.08631327700912i</v>
      </c>
      <c r="R2083" t="str">
        <f t="shared" si="1066"/>
        <v>-0.317320227777526-0.888185311422777i</v>
      </c>
      <c r="S2083" t="str">
        <f t="shared" si="1067"/>
        <v>0.206349195734544i</v>
      </c>
      <c r="T2083" t="str">
        <f t="shared" si="1068"/>
        <v>0.183276324675326-0.0654787737921948i</v>
      </c>
      <c r="U2083" t="str">
        <f t="shared" si="1069"/>
        <v>0.0000333333333333334-0.00057914749186488i</v>
      </c>
      <c r="V2083" t="str">
        <f t="shared" si="1070"/>
        <v>6.66666666666667E-06-0.0057914749186488i</v>
      </c>
      <c r="W2083" t="str">
        <f t="shared" si="1071"/>
        <v>0.0000276024366177581-0.000526636148304664i</v>
      </c>
      <c r="X2083" t="str">
        <f t="shared" si="1072"/>
        <v>0.0000322054425106047-0.000526111439840158i</v>
      </c>
      <c r="Y2083" t="str">
        <f t="shared" si="1073"/>
        <v>0.009+1.2245928163693i</v>
      </c>
      <c r="Z2083" t="str">
        <f t="shared" si="1074"/>
        <v>-0.00515506386358582-0.000353760872890812i</v>
      </c>
      <c r="AA2083" t="str">
        <f t="shared" si="1075"/>
        <v>0.0723337927546531-9.8028535683559i</v>
      </c>
      <c r="AB2083" t="str">
        <f t="shared" si="1076"/>
        <v>0.864410415941016-0.308826217403075i</v>
      </c>
      <c r="AC2083" t="str">
        <f t="shared" si="1077"/>
        <v>0.877895589296752-0.915275587327178i</v>
      </c>
      <c r="AD2083" t="str">
        <f t="shared" si="1078"/>
        <v>0.647540238601887+0.323331792825876i</v>
      </c>
      <c r="AE2083" t="str">
        <f t="shared" si="1079"/>
        <v>-0.00322372914697089-0.00189587044118482i</v>
      </c>
      <c r="AF2083" t="str">
        <f t="shared" si="1080"/>
        <v>-14.6760084451992-1.7337013827363i</v>
      </c>
      <c r="AG2083" t="str">
        <f t="shared" si="1081"/>
        <v>1.01164341600296-0.0228941626519362i</v>
      </c>
      <c r="AH2083" t="str">
        <f t="shared" si="1082"/>
        <v>0.0427485614990281+0.0339956611801812i</v>
      </c>
      <c r="AI2083">
        <f t="shared" si="1083"/>
        <v>-25.25325710971828</v>
      </c>
      <c r="AJ2083">
        <f t="shared" si="1084"/>
        <v>38.493366505035752</v>
      </c>
      <c r="AK2083"/>
      <c r="AL2083"/>
      <c r="AM2083"/>
      <c r="AN2083"/>
    </row>
    <row r="2084" spans="1:40" x14ac:dyDescent="0.25">
      <c r="A2084"/>
      <c r="B2084">
        <f t="shared" si="1050"/>
        <v>195000</v>
      </c>
      <c r="C2084" s="237" t="str">
        <f t="shared" si="1053"/>
        <v>-2.00989562160642E-06+0.0125590896321295i</v>
      </c>
      <c r="D2084" s="208" t="str">
        <f t="shared" si="1054"/>
        <v>-5.95702136620573+0.0962863538463262i</v>
      </c>
      <c r="E2084" t="str">
        <f t="shared" si="1055"/>
        <v>2870</v>
      </c>
      <c r="F2084" t="str">
        <f t="shared" si="1056"/>
        <v>0.777000777000777</v>
      </c>
      <c r="G2084" t="str">
        <f t="shared" si="1051"/>
        <v>0.777000777000777</v>
      </c>
      <c r="H2084" t="str">
        <f t="shared" si="1057"/>
        <v>8.71939187841137+1.82919043721411i</v>
      </c>
      <c r="I2084" t="str">
        <f t="shared" si="1058"/>
        <v>765.763209312512i</v>
      </c>
      <c r="J2084" t="str">
        <f t="shared" si="1052"/>
        <v>-792.741961048259+167.524485774879i</v>
      </c>
      <c r="K2084" t="str">
        <f t="shared" si="1059"/>
        <v>0.195404803441554-0.92467430275638i</v>
      </c>
      <c r="L2084" t="str">
        <f t="shared" si="1060"/>
        <v>0.0145917879445029-0.0586091009204918i</v>
      </c>
      <c r="M2084" t="str">
        <f t="shared" si="1061"/>
        <v>0.209996591386057-0.983283403676872i</v>
      </c>
      <c r="N2084" t="str">
        <f t="shared" si="1062"/>
        <v>-1.99792201957122i</v>
      </c>
      <c r="O2084" t="str">
        <f t="shared" si="1063"/>
        <v>-0.41425643718882-0.910160208011548i</v>
      </c>
      <c r="P2084" t="str">
        <f t="shared" si="1064"/>
        <v>1.41425643718882+0.910160208011548i</v>
      </c>
      <c r="Q2084" t="str">
        <f t="shared" si="1065"/>
        <v>-1.41425643718882+1.08776181155967i</v>
      </c>
      <c r="R2084" t="str">
        <f t="shared" si="1066"/>
        <v>-0.317302431783263-0.887611074633419i</v>
      </c>
      <c r="S2084" t="str">
        <f t="shared" si="1067"/>
        <v>0.206455070129482i</v>
      </c>
      <c r="T2084" t="str">
        <f t="shared" si="1068"/>
        <v>0.183251806661147-0.0655086958060687i</v>
      </c>
      <c r="U2084" t="str">
        <f t="shared" si="1069"/>
        <v>0.0000333333333333333-0.0005788504931511i</v>
      </c>
      <c r="V2084" t="str">
        <f t="shared" si="1070"/>
        <v>6.66666666666667E-06-0.00578850493151101i</v>
      </c>
      <c r="W2084" t="str">
        <f t="shared" si="1071"/>
        <v>0.0000276024357256533-0.000526366220493712i</v>
      </c>
      <c r="X2084" t="str">
        <f t="shared" si="1072"/>
        <v>0.0000322007116355345-0.000525841822460593i</v>
      </c>
      <c r="Y2084" t="str">
        <f t="shared" si="1073"/>
        <v>0.009+1.22522113490002i</v>
      </c>
      <c r="Z2084" t="str">
        <f t="shared" si="1074"/>
        <v>-0.0051497781341396-0.000353493944005007i</v>
      </c>
      <c r="AA2084" t="str">
        <f t="shared" si="1075"/>
        <v>0.0722595257955547-9.79782269539577i</v>
      </c>
      <c r="AB2084" t="str">
        <f t="shared" si="1076"/>
        <v>0.864294778381871-0.308967342562063i</v>
      </c>
      <c r="AC2084" t="str">
        <f t="shared" si="1077"/>
        <v>0.877696497193537-0.914728800255115i</v>
      </c>
      <c r="AD2084" t="str">
        <f t="shared" si="1078"/>
        <v>0.647889264041876+0.323204692670181i</v>
      </c>
      <c r="AE2084" t="str">
        <f t="shared" si="1079"/>
        <v>-0.00322223506377375-0.00189345739038887i</v>
      </c>
      <c r="AF2084" t="str">
        <f t="shared" si="1080"/>
        <v>-14.6764132446171-1.73290408336778i</v>
      </c>
      <c r="AG2084" t="str">
        <f t="shared" si="1081"/>
        <v>1.01163293676761-0.0228948692533699i</v>
      </c>
      <c r="AH2084" t="str">
        <f t="shared" si="1082"/>
        <v>0.0427351113734502+0.0339563896754779i</v>
      </c>
      <c r="AI2084">
        <f t="shared" si="1083"/>
        <v>-25.258819523940545</v>
      </c>
      <c r="AJ2084">
        <f t="shared" si="1084"/>
        <v>38.469889683616799</v>
      </c>
      <c r="AK2084"/>
      <c r="AL2084"/>
      <c r="AM2084"/>
      <c r="AN2084"/>
    </row>
    <row r="2085" spans="1:40" x14ac:dyDescent="0.25">
      <c r="A2085"/>
      <c r="B2085">
        <f t="shared" si="1050"/>
        <v>195100</v>
      </c>
      <c r="C2085" s="237" t="str">
        <f t="shared" si="1053"/>
        <v>-2.00783577488526E-06+0.0125526523748311i</v>
      </c>
      <c r="D2085" s="208" t="str">
        <f t="shared" si="1054"/>
        <v>-5.95702135041357+0.0962370015403718i</v>
      </c>
      <c r="E2085" t="str">
        <f t="shared" si="1055"/>
        <v>2870</v>
      </c>
      <c r="F2085" t="str">
        <f t="shared" si="1056"/>
        <v>0.777000777000777</v>
      </c>
      <c r="G2085" t="str">
        <f t="shared" si="1051"/>
        <v>0.777000777000777</v>
      </c>
      <c r="H2085" t="str">
        <f t="shared" si="1057"/>
        <v>8.71979611186721+1.8283444710323i</v>
      </c>
      <c r="I2085" t="str">
        <f t="shared" si="1058"/>
        <v>766.155908394211i</v>
      </c>
      <c r="J2085" t="str">
        <f t="shared" si="1052"/>
        <v>-793.556264109416+167.610395767585i</v>
      </c>
      <c r="K2085" t="str">
        <f t="shared" si="1059"/>
        <v>0.195212611561621-0.924239752722079i</v>
      </c>
      <c r="L2085" t="str">
        <f t="shared" si="1060"/>
        <v>0.0145777055177631-0.0585825646526178i</v>
      </c>
      <c r="M2085" t="str">
        <f t="shared" si="1061"/>
        <v>0.209790317079384-0.982822317374697i</v>
      </c>
      <c r="N2085" t="str">
        <f t="shared" si="1062"/>
        <v>-1.99894659496587i</v>
      </c>
      <c r="O2085" t="str">
        <f t="shared" si="1063"/>
        <v>-0.415188747346174-0.909735293410734i</v>
      </c>
      <c r="P2085" t="str">
        <f t="shared" si="1064"/>
        <v>1.41518874734617+0.909735293410734i</v>
      </c>
      <c r="Q2085" t="str">
        <f t="shared" si="1065"/>
        <v>-1.41518874734617+1.08921130155514i</v>
      </c>
      <c r="R2085" t="str">
        <f t="shared" si="1066"/>
        <v>-0.317284623696204-0.887037360708496i</v>
      </c>
      <c r="S2085" t="str">
        <f t="shared" si="1067"/>
        <v>0.206560944524421i</v>
      </c>
      <c r="T2085" t="str">
        <f t="shared" si="1068"/>
        <v>0.183227275056396-0.0655386115537634i</v>
      </c>
      <c r="U2085" t="str">
        <f t="shared" si="1069"/>
        <v>0.0000333333333333334-0.000578553798895258i</v>
      </c>
      <c r="V2085" t="str">
        <f t="shared" si="1070"/>
        <v>6.66666666666667E-06-0.00578553798895258i</v>
      </c>
      <c r="W2085" t="str">
        <f t="shared" si="1071"/>
        <v>0.0000276024348330911-0.000526096569462693i</v>
      </c>
      <c r="X2085" t="str">
        <f t="shared" si="1072"/>
        <v>0.0000321959880305675-0.000525572481478969i</v>
      </c>
      <c r="Y2085" t="str">
        <f t="shared" si="1073"/>
        <v>0.009+1.22584945343074i</v>
      </c>
      <c r="Z2085" t="str">
        <f t="shared" si="1074"/>
        <v>-0.00514450053285186-0.000353227420251331i</v>
      </c>
      <c r="AA2085" t="str">
        <f t="shared" si="1075"/>
        <v>0.0721853732052222-9.79279698545158i</v>
      </c>
      <c r="AB2085" t="str">
        <f t="shared" si="1076"/>
        <v>0.86417907672371-0.30910843816704i</v>
      </c>
      <c r="AC2085" t="str">
        <f t="shared" si="1077"/>
        <v>0.877497730999833-0.914182440067299i</v>
      </c>
      <c r="AD2085" t="str">
        <f t="shared" si="1078"/>
        <v>0.648238195313931+0.323077230805884i</v>
      </c>
      <c r="AE2085" t="str">
        <f t="shared" si="1079"/>
        <v>-0.00322074200442794-0.00189104649147229i</v>
      </c>
      <c r="AF2085" t="str">
        <f t="shared" si="1080"/>
        <v>-14.6768174622808-1.73210746949193i</v>
      </c>
      <c r="AG2085" t="str">
        <f t="shared" si="1081"/>
        <v>1.01162245543361-0.0228955718118909i</v>
      </c>
      <c r="AH2085" t="str">
        <f t="shared" si="1082"/>
        <v>0.0427216635244269+0.0339171517813348i</v>
      </c>
      <c r="AI2085">
        <f t="shared" si="1083"/>
        <v>-25.264380429855088</v>
      </c>
      <c r="AJ2085">
        <f t="shared" si="1084"/>
        <v>38.446408930806058</v>
      </c>
      <c r="AK2085"/>
      <c r="AL2085"/>
      <c r="AM2085"/>
      <c r="AN2085"/>
    </row>
    <row r="2086" spans="1:40" x14ac:dyDescent="0.25">
      <c r="A2086"/>
      <c r="B2086">
        <f t="shared" si="1050"/>
        <v>195200</v>
      </c>
      <c r="C2086" s="237" t="str">
        <f t="shared" si="1053"/>
        <v>-2.00577909310107E-06+0.0125462217130826i</v>
      </c>
      <c r="D2086" s="208" t="str">
        <f t="shared" si="1054"/>
        <v>-5.95702133464567+0.0961876998003i</v>
      </c>
      <c r="E2086" t="str">
        <f t="shared" si="1055"/>
        <v>2870</v>
      </c>
      <c r="F2086" t="str">
        <f t="shared" si="1056"/>
        <v>0.777000777000777</v>
      </c>
      <c r="G2086" t="str">
        <f t="shared" si="1051"/>
        <v>0.777000777000777</v>
      </c>
      <c r="H2086" t="str">
        <f t="shared" si="1057"/>
        <v>8.7201997646387+1.82749924010332i</v>
      </c>
      <c r="I2086" t="str">
        <f t="shared" si="1058"/>
        <v>766.54860747591i</v>
      </c>
      <c r="J2086" t="str">
        <f t="shared" si="1052"/>
        <v>-794.37098465484+167.69630576029i</v>
      </c>
      <c r="K2086" t="str">
        <f t="shared" si="1059"/>
        <v>0.195020699128795-0.923805590663766i</v>
      </c>
      <c r="L2086" t="str">
        <f t="shared" si="1060"/>
        <v>0.0145636430474751-0.0585560506101164i</v>
      </c>
      <c r="M2086" t="str">
        <f t="shared" si="1061"/>
        <v>0.20958434217627-0.982361641273882i</v>
      </c>
      <c r="N2086" t="str">
        <f t="shared" si="1062"/>
        <v>-1.99997117036052i</v>
      </c>
      <c r="O2086" t="str">
        <f t="shared" si="1063"/>
        <v>-0.416120621657211-0.909309423811068i</v>
      </c>
      <c r="P2086" t="str">
        <f t="shared" si="1064"/>
        <v>1.41612062165721+0.909309423811068i</v>
      </c>
      <c r="Q2086" t="str">
        <f t="shared" si="1065"/>
        <v>-1.41612062165721+1.09066174654945i</v>
      </c>
      <c r="R2086" t="str">
        <f t="shared" si="1066"/>
        <v>-0.317266803511249-0.886464168837363i</v>
      </c>
      <c r="S2086" t="str">
        <f t="shared" si="1067"/>
        <v>0.206666818919359i</v>
      </c>
      <c r="T2086" t="str">
        <f t="shared" si="1068"/>
        <v>0.183202729859611-0.0655685210303831i</v>
      </c>
      <c r="U2086" t="str">
        <f t="shared" si="1069"/>
        <v>0.0000333333333333336-0.000578257408629434i</v>
      </c>
      <c r="V2086" t="str">
        <f t="shared" si="1070"/>
        <v>6.66666666666667E-06-0.00578257408629431i</v>
      </c>
      <c r="W2086" t="str">
        <f t="shared" si="1071"/>
        <v>0.0000276024339400715-0.000525827194786229i</v>
      </c>
      <c r="X2086" t="str">
        <f t="shared" si="1072"/>
        <v>0.0000321912716808107-0.000525303416470626i</v>
      </c>
      <c r="Y2086" t="str">
        <f t="shared" si="1073"/>
        <v>0.009+1.22647777196146i</v>
      </c>
      <c r="Z2086" t="str">
        <f t="shared" si="1074"/>
        <v>-0.00513923104306433-0.000352961300737546i</v>
      </c>
      <c r="AA2086" t="str">
        <f t="shared" si="1075"/>
        <v>0.0721113347488411-9.78777643057647i</v>
      </c>
      <c r="AB2086" t="str">
        <f t="shared" si="1076"/>
        <v>0.864063310959639-0.309249504194914i</v>
      </c>
      <c r="AC2086" t="str">
        <f t="shared" si="1077"/>
        <v>0.877299290122076-0.913636506223884i</v>
      </c>
      <c r="AD2086" t="str">
        <f t="shared" si="1078"/>
        <v>0.648587032054512+0.322949407281596i</v>
      </c>
      <c r="AE2086" t="str">
        <f t="shared" si="1079"/>
        <v>-0.00321924996639697-0.00188863774171627i</v>
      </c>
      <c r="AF2086" t="str">
        <f t="shared" si="1080"/>
        <v>-14.6772210992844-1.73131154030302i</v>
      </c>
      <c r="AG2086" t="str">
        <f t="shared" si="1081"/>
        <v>1.01161197200586-0.0228962703207931i</v>
      </c>
      <c r="AH2086" t="str">
        <f t="shared" si="1082"/>
        <v>0.0427082179390167+0.0338779474549542i</v>
      </c>
      <c r="AI2086">
        <f t="shared" si="1083"/>
        <v>-25.269939830207846</v>
      </c>
      <c r="AJ2086">
        <f t="shared" si="1084"/>
        <v>38.422924249467819</v>
      </c>
      <c r="AK2086"/>
      <c r="AL2086"/>
      <c r="AM2086"/>
      <c r="AN2086"/>
    </row>
    <row r="2087" spans="1:40" x14ac:dyDescent="0.25">
      <c r="A2087"/>
      <c r="B2087">
        <f t="shared" si="1050"/>
        <v>195300</v>
      </c>
      <c r="C2087" s="237" t="str">
        <f t="shared" si="1053"/>
        <v>-2.00372556977325E-06+0.0125397976367527i</v>
      </c>
      <c r="D2087" s="208" t="str">
        <f t="shared" si="1054"/>
        <v>-5.957021318902+0.0961384485484374i</v>
      </c>
      <c r="E2087" t="str">
        <f t="shared" si="1055"/>
        <v>2870</v>
      </c>
      <c r="F2087" t="str">
        <f t="shared" si="1056"/>
        <v>0.777000777000777</v>
      </c>
      <c r="G2087" t="str">
        <f t="shared" si="1051"/>
        <v>0.777000777000777</v>
      </c>
      <c r="H2087" t="str">
        <f t="shared" si="1057"/>
        <v>8.72060283781756+1.82665474354489i</v>
      </c>
      <c r="I2087" t="str">
        <f t="shared" si="1058"/>
        <v>766.941306557608i</v>
      </c>
      <c r="J2087" t="str">
        <f t="shared" si="1052"/>
        <v>-795.186122684529+167.782215752995i</v>
      </c>
      <c r="K2087" t="str">
        <f t="shared" si="1059"/>
        <v>0.194829065609472-0.923371816094761i</v>
      </c>
      <c r="L2087" t="str">
        <f t="shared" si="1060"/>
        <v>0.0145496004967753-0.0585295587680112i</v>
      </c>
      <c r="M2087" t="str">
        <f t="shared" si="1061"/>
        <v>0.209378666106247-0.981901374862772i</v>
      </c>
      <c r="N2087" t="str">
        <f t="shared" si="1062"/>
        <v>-2.00099574575518i</v>
      </c>
      <c r="O2087" t="str">
        <f t="shared" si="1063"/>
        <v>-0.4170520591437-0.908882599659604i</v>
      </c>
      <c r="P2087" t="str">
        <f t="shared" si="1064"/>
        <v>1.4170520591437+0.908882599659604i</v>
      </c>
      <c r="Q2087" t="str">
        <f t="shared" si="1065"/>
        <v>-1.4170520591437+1.09211314609558i</v>
      </c>
      <c r="R2087" t="str">
        <f t="shared" si="1066"/>
        <v>-0.317248971223257-0.885891498211019i</v>
      </c>
      <c r="S2087" t="str">
        <f t="shared" si="1067"/>
        <v>0.206772693314298i</v>
      </c>
      <c r="T2087" t="str">
        <f t="shared" si="1068"/>
        <v>0.183178171069331-0.0655984242310231i</v>
      </c>
      <c r="U2087" t="str">
        <f t="shared" si="1069"/>
        <v>0.0000333333333333334-0.000577961321886662i</v>
      </c>
      <c r="V2087" t="str">
        <f t="shared" si="1070"/>
        <v>6.66666666666667E-06-0.00577961321886662i</v>
      </c>
      <c r="W2087" t="str">
        <f t="shared" si="1071"/>
        <v>0.0000276024330465941-0.000525558096039802i</v>
      </c>
      <c r="X2087" t="str">
        <f t="shared" si="1072"/>
        <v>0.000032186562571409-0.000525034627011763i</v>
      </c>
      <c r="Y2087" t="str">
        <f t="shared" si="1073"/>
        <v>0.009+1.22710609049217i</v>
      </c>
      <c r="Z2087" t="str">
        <f t="shared" si="1074"/>
        <v>-0.0051339696481614-0.000352695584573938i</v>
      </c>
      <c r="AA2087" t="str">
        <f t="shared" si="1075"/>
        <v>0.0720374101922023-9.78276102284003i</v>
      </c>
      <c r="AB2087" t="str">
        <f t="shared" si="1076"/>
        <v>0.863947481082765-0.309390540622554i</v>
      </c>
      <c r="AC2087" t="str">
        <f t="shared" si="1077"/>
        <v>0.877101173968139-0.913090998185837i</v>
      </c>
      <c r="AD2087" t="str">
        <f t="shared" si="1078"/>
        <v>0.648935773900039+0.322821222146279i</v>
      </c>
      <c r="AE2087" t="str">
        <f t="shared" si="1079"/>
        <v>-0.00321775894715117-0.00188623113840798i</v>
      </c>
      <c r="AF2087" t="str">
        <f t="shared" si="1080"/>
        <v>-14.6776241567196-1.73051629499645i</v>
      </c>
      <c r="AG2087" t="str">
        <f t="shared" si="1081"/>
        <v>1.01160148648925-0.0228969647733831i</v>
      </c>
      <c r="AH2087" t="str">
        <f t="shared" si="1082"/>
        <v>0.0426947746043158+0.0338387766536321i</v>
      </c>
      <c r="AI2087">
        <f t="shared" si="1083"/>
        <v>-25.275497727741367</v>
      </c>
      <c r="AJ2087">
        <f t="shared" si="1084"/>
        <v>38.39943564246046</v>
      </c>
      <c r="AK2087"/>
      <c r="AL2087"/>
      <c r="AM2087"/>
      <c r="AN2087"/>
    </row>
    <row r="2088" spans="1:40" x14ac:dyDescent="0.25">
      <c r="A2088"/>
      <c r="B2088">
        <f t="shared" si="1050"/>
        <v>195400</v>
      </c>
      <c r="C2088" s="237" t="str">
        <f t="shared" si="1053"/>
        <v>-2.00167519843791E-06+0.0125333801357307i</v>
      </c>
      <c r="D2088" s="208" t="str">
        <f t="shared" si="1054"/>
        <v>-5.95702130318248+0.0960892477072687i</v>
      </c>
      <c r="E2088" t="str">
        <f t="shared" si="1055"/>
        <v>2870</v>
      </c>
      <c r="F2088" t="str">
        <f t="shared" si="1056"/>
        <v>0.777000777000777</v>
      </c>
      <c r="G2088" t="str">
        <f t="shared" si="1051"/>
        <v>0.777000777000777</v>
      </c>
      <c r="H2088" t="str">
        <f t="shared" si="1057"/>
        <v>8.72100533249294+1.82581098047593i</v>
      </c>
      <c r="I2088" t="str">
        <f t="shared" si="1058"/>
        <v>767.334005639307i</v>
      </c>
      <c r="J2088" t="str">
        <f t="shared" si="1052"/>
        <v>-796.001678198484+167.8681257457i</v>
      </c>
      <c r="K2088" t="str">
        <f t="shared" si="1059"/>
        <v>0.194637710471301-0.922938428529125i</v>
      </c>
      <c r="L2088" t="str">
        <f t="shared" si="1060"/>
        <v>0.0145355778288829-0.0585030891013562i</v>
      </c>
      <c r="M2088" t="str">
        <f t="shared" si="1061"/>
        <v>0.209173288300184-0.981441517630481i</v>
      </c>
      <c r="N2088" t="str">
        <f t="shared" si="1062"/>
        <v>-2.00202032114983i</v>
      </c>
      <c r="O2088" t="str">
        <f t="shared" si="1063"/>
        <v>-0.417983058827843-0.908454821404411i</v>
      </c>
      <c r="P2088" t="str">
        <f t="shared" si="1064"/>
        <v>1.41798305882784+0.908454821404411i</v>
      </c>
      <c r="Q2088" t="str">
        <f t="shared" si="1065"/>
        <v>-1.41798305882784+1.09356549974542i</v>
      </c>
      <c r="R2088" t="str">
        <f t="shared" si="1066"/>
        <v>-0.317231126827115-0.885319348022143i</v>
      </c>
      <c r="S2088" t="str">
        <f t="shared" si="1067"/>
        <v>0.206878567709236i</v>
      </c>
      <c r="T2088" t="str">
        <f t="shared" si="1068"/>
        <v>0.183153598684096-0.0656283211507805i</v>
      </c>
      <c r="U2088" t="str">
        <f t="shared" si="1069"/>
        <v>0.0000333333333333333-0.000577665538200945i</v>
      </c>
      <c r="V2088" t="str">
        <f t="shared" si="1070"/>
        <v>6.66666666666667E-06-0.00577665538200944i</v>
      </c>
      <c r="W2088" t="str">
        <f t="shared" si="1071"/>
        <v>0.0000276024321526591-0.000525289272799782i</v>
      </c>
      <c r="X2088" t="str">
        <f t="shared" si="1072"/>
        <v>0.0000321818606875456-0.000524766112679462i</v>
      </c>
      <c r="Y2088" t="str">
        <f t="shared" si="1073"/>
        <v>0.009+1.22773440902289i</v>
      </c>
      <c r="Z2088" t="str">
        <f t="shared" si="1074"/>
        <v>-0.00512871633157002-0.000352430270873296i</v>
      </c>
      <c r="AA2088" t="str">
        <f t="shared" si="1075"/>
        <v>0.0719635993016932-9.77775075432788i</v>
      </c>
      <c r="AB2088" t="str">
        <f t="shared" si="1076"/>
        <v>0.863831587086204-0.309531547426835i</v>
      </c>
      <c r="AC2088" t="str">
        <f t="shared" si="1077"/>
        <v>0.876903381947284-0.912545915414947i</v>
      </c>
      <c r="AD2088" t="str">
        <f t="shared" si="1078"/>
        <v>0.649284420486924+0.322692675449254i</v>
      </c>
      <c r="AE2088" t="str">
        <f t="shared" si="1079"/>
        <v>-0.00321626894416785-0.00188382667884063i</v>
      </c>
      <c r="AF2088" t="str">
        <f t="shared" si="1080"/>
        <v>-14.6780266356754-1.72972173276866i</v>
      </c>
      <c r="AG2088" t="str">
        <f t="shared" si="1081"/>
        <v>1.01159099888866-0.0228976551629806i</v>
      </c>
      <c r="AH2088" t="str">
        <f t="shared" si="1082"/>
        <v>0.0426813335074593+0.0337996393347584i</v>
      </c>
      <c r="AI2088">
        <f t="shared" si="1083"/>
        <v>-25.281054125194583</v>
      </c>
      <c r="AJ2088">
        <f t="shared" si="1084"/>
        <v>38.37594311263593</v>
      </c>
      <c r="AK2088"/>
      <c r="AL2088"/>
      <c r="AM2088"/>
      <c r="AN2088"/>
    </row>
    <row r="2089" spans="1:40" x14ac:dyDescent="0.25">
      <c r="A2089"/>
      <c r="B2089">
        <f t="shared" si="1050"/>
        <v>195500</v>
      </c>
      <c r="C2089" s="237" t="str">
        <f t="shared" si="1053"/>
        <v>-1.99962797264758E-06+0.0125269691999268i</v>
      </c>
      <c r="D2089" s="208" t="str">
        <f t="shared" si="1054"/>
        <v>-5.95702128748708+0.0960400971994388i</v>
      </c>
      <c r="E2089" t="str">
        <f t="shared" si="1055"/>
        <v>2870</v>
      </c>
      <c r="F2089" t="str">
        <f t="shared" si="1056"/>
        <v>0.777000777000777</v>
      </c>
      <c r="G2089" t="str">
        <f t="shared" si="1051"/>
        <v>0.777000777000777</v>
      </c>
      <c r="H2089" t="str">
        <f t="shared" si="1057"/>
        <v>8.72140724975151+1.82496795001663i</v>
      </c>
      <c r="I2089" t="str">
        <f t="shared" si="1058"/>
        <v>767.726704721006i</v>
      </c>
      <c r="J2089" t="str">
        <f t="shared" si="1052"/>
        <v>-796.817651196705+167.954035738405i</v>
      </c>
      <c r="K2089" t="str">
        <f t="shared" si="1059"/>
        <v>0.194446633183177-0.922505427481657i</v>
      </c>
      <c r="L2089" t="str">
        <f t="shared" si="1060"/>
        <v>0.0145215750070998-0.0584766415852357i</v>
      </c>
      <c r="M2089" t="str">
        <f t="shared" si="1061"/>
        <v>0.208968208190277-0.980982069066893i</v>
      </c>
      <c r="N2089" t="str">
        <f t="shared" si="1062"/>
        <v>-2.00304489654448i</v>
      </c>
      <c r="O2089" t="str">
        <f t="shared" si="1063"/>
        <v>-0.418913619732327-0.908026089494547i</v>
      </c>
      <c r="P2089" t="str">
        <f t="shared" si="1064"/>
        <v>1.41891361973233+0.908026089494547i</v>
      </c>
      <c r="Q2089" t="str">
        <f t="shared" si="1065"/>
        <v>-1.41891361973233+1.09501880704993i</v>
      </c>
      <c r="R2089" t="str">
        <f t="shared" si="1066"/>
        <v>-0.317213270317696-0.884747717465041i</v>
      </c>
      <c r="S2089" t="str">
        <f t="shared" si="1067"/>
        <v>0.206984442104173i</v>
      </c>
      <c r="T2089" t="str">
        <f t="shared" si="1068"/>
        <v>0.183129012702442-0.0656582117847485i</v>
      </c>
      <c r="U2089" t="str">
        <f t="shared" si="1069"/>
        <v>0.0000333333333333333-0.000577370057107236i</v>
      </c>
      <c r="V2089" t="str">
        <f t="shared" si="1070"/>
        <v>6.66666666666667E-06-0.00577370057107236i</v>
      </c>
      <c r="W2089" t="str">
        <f t="shared" si="1071"/>
        <v>0.0000276024312582667-0.000525020724643396i</v>
      </c>
      <c r="X2089" t="str">
        <f t="shared" si="1072"/>
        <v>0.0000321771660144417-0.000524497873051665i</v>
      </c>
      <c r="Y2089" t="str">
        <f t="shared" si="1073"/>
        <v>0.009+1.22836272755361i</v>
      </c>
      <c r="Z2089" t="str">
        <f t="shared" si="1074"/>
        <v>-0.00512347107675956-0.000352165358750916i</v>
      </c>
      <c r="AA2089" t="str">
        <f t="shared" si="1075"/>
        <v>0.0718899018443026-9.77274561714201i</v>
      </c>
      <c r="AB2089" t="str">
        <f t="shared" si="1076"/>
        <v>0.863715628963051-0.309672524584615i</v>
      </c>
      <c r="AC2089" t="str">
        <f t="shared" si="1077"/>
        <v>0.876705913470163-0.912001257373793i</v>
      </c>
      <c r="AD2089" t="str">
        <f t="shared" si="1078"/>
        <v>0.64963297145156+0.322563767240183i</v>
      </c>
      <c r="AE2089" t="str">
        <f t="shared" si="1079"/>
        <v>-0.00321477995493125-0.00188142436031334i</v>
      </c>
      <c r="AF2089" t="str">
        <f t="shared" si="1080"/>
        <v>-14.6784285372386-1.72892785281719i</v>
      </c>
      <c r="AG2089" t="str">
        <f t="shared" si="1081"/>
        <v>1.01158050920901-0.0228983414829183i</v>
      </c>
      <c r="AH2089" t="str">
        <f t="shared" si="1082"/>
        <v>0.0426678946356207+0.0337605354558147i</v>
      </c>
      <c r="AI2089">
        <f t="shared" si="1083"/>
        <v>-25.286609025303068</v>
      </c>
      <c r="AJ2089">
        <f t="shared" si="1084"/>
        <v>38.352446662838496</v>
      </c>
      <c r="AK2089"/>
      <c r="AL2089"/>
      <c r="AM2089"/>
      <c r="AN2089"/>
    </row>
    <row r="2090" spans="1:40" x14ac:dyDescent="0.25">
      <c r="A2090"/>
      <c r="B2090">
        <f t="shared" si="1050"/>
        <v>195600</v>
      </c>
      <c r="C2090" s="237" t="str">
        <f t="shared" si="1053"/>
        <v>-1.99758388597129E-06+0.0125205648192713i</v>
      </c>
      <c r="D2090" s="208" t="str">
        <f t="shared" si="1054"/>
        <v>-5.95702127181575+0.0959909969477467i</v>
      </c>
      <c r="E2090" t="str">
        <f t="shared" si="1055"/>
        <v>2870</v>
      </c>
      <c r="F2090" t="str">
        <f t="shared" si="1056"/>
        <v>0.777000777000777</v>
      </c>
      <c r="G2090" t="str">
        <f t="shared" si="1051"/>
        <v>0.777000777000777</v>
      </c>
      <c r="H2090" t="str">
        <f t="shared" si="1057"/>
        <v>8.72180859067746+1.82412565128839i</v>
      </c>
      <c r="I2090" t="str">
        <f t="shared" si="1058"/>
        <v>768.119403802704i</v>
      </c>
      <c r="J2090" t="str">
        <f t="shared" si="1052"/>
        <v>-797.634041679194+168.03994573111i</v>
      </c>
      <c r="K2090" t="str">
        <f t="shared" si="1059"/>
        <v>0.194255833215246-0.922072812467888i</v>
      </c>
      <c r="L2090" t="str">
        <f t="shared" si="1060"/>
        <v>0.0145075919948105-0.0584502161947646i</v>
      </c>
      <c r="M2090" t="str">
        <f t="shared" si="1061"/>
        <v>0.208763425210057-0.980523028662653i</v>
      </c>
      <c r="N2090" t="str">
        <f t="shared" si="1062"/>
        <v>-2.00406947193913i</v>
      </c>
      <c r="O2090" t="str">
        <f t="shared" si="1063"/>
        <v>-0.419843740880292-0.907596404380076i</v>
      </c>
      <c r="P2090" t="str">
        <f t="shared" si="1064"/>
        <v>1.41984374088029+0.907596404380076i</v>
      </c>
      <c r="Q2090" t="str">
        <f t="shared" si="1065"/>
        <v>-1.41984374088029+1.09647306755905i</v>
      </c>
      <c r="R2090" t="str">
        <f t="shared" si="1066"/>
        <v>-0.317195401689854-0.884176605735673i</v>
      </c>
      <c r="S2090" t="str">
        <f t="shared" si="1067"/>
        <v>0.207090316499111i</v>
      </c>
      <c r="T2090" t="str">
        <f t="shared" si="1068"/>
        <v>0.18310441312291-0.0656880961280145i</v>
      </c>
      <c r="U2090" t="str">
        <f t="shared" si="1069"/>
        <v>0.0000333333333333334-0.000577074878141436i</v>
      </c>
      <c r="V2090" t="str">
        <f t="shared" si="1070"/>
        <v>6.66666666666667E-06-0.00577074878141436i</v>
      </c>
      <c r="W2090" t="str">
        <f t="shared" si="1071"/>
        <v>0.000027602430363417-0.000524752451148736i</v>
      </c>
      <c r="X2090" t="str">
        <f t="shared" si="1072"/>
        <v>0.0000321724785373565-0.000524229907707172i</v>
      </c>
      <c r="Y2090" t="str">
        <f t="shared" si="1073"/>
        <v>0.009+1.22899104608433i</v>
      </c>
      <c r="Z2090" t="str">
        <f t="shared" si="1074"/>
        <v>-0.00511823386724164-0.000351900847324591i</v>
      </c>
      <c r="AA2090" t="str">
        <f t="shared" si="1075"/>
        <v>0.0718163175876177-9.76774560340065i</v>
      </c>
      <c r="AB2090" t="str">
        <f t="shared" si="1076"/>
        <v>0.863599606706423-0.309813472072723i</v>
      </c>
      <c r="AC2090" t="str">
        <f t="shared" si="1077"/>
        <v>0.876508767948852-0.91145702352578i</v>
      </c>
      <c r="AD2090" t="str">
        <f t="shared" si="1078"/>
        <v>0.649981426430312+0.32243449756909i</v>
      </c>
      <c r="AE2090" t="str">
        <f t="shared" si="1079"/>
        <v>-0.00321329197693241-0.00187902418013123i</v>
      </c>
      <c r="AF2090" t="str">
        <f t="shared" si="1080"/>
        <v>-14.6788298624932-1.72813465434064i</v>
      </c>
      <c r="AG2090" t="str">
        <f t="shared" si="1081"/>
        <v>1.01157001745519-0.0228990237265419i</v>
      </c>
      <c r="AH2090" t="str">
        <f t="shared" si="1082"/>
        <v>0.0426544579760104+0.033721464974376i</v>
      </c>
      <c r="AI2090">
        <f t="shared" si="1083"/>
        <v>-25.292162430799049</v>
      </c>
      <c r="AJ2090">
        <f t="shared" si="1084"/>
        <v>38.328946295907187</v>
      </c>
      <c r="AK2090"/>
      <c r="AL2090"/>
      <c r="AM2090"/>
      <c r="AN2090"/>
    </row>
    <row r="2091" spans="1:40" x14ac:dyDescent="0.25">
      <c r="A2091"/>
      <c r="B2091">
        <f t="shared" si="1050"/>
        <v>195700</v>
      </c>
      <c r="C2091" s="237" t="str">
        <f t="shared" si="1053"/>
        <v>-1.99554293199448E-06+0.0125141669837156i</v>
      </c>
      <c r="D2091" s="208" t="str">
        <f t="shared" si="1054"/>
        <v>-5.95702125616844+0.095941946875153i</v>
      </c>
      <c r="E2091" t="str">
        <f t="shared" si="1055"/>
        <v>2870</v>
      </c>
      <c r="F2091" t="str">
        <f t="shared" si="1056"/>
        <v>0.777000777000777</v>
      </c>
      <c r="G2091" t="str">
        <f t="shared" si="1051"/>
        <v>0.777000777000777</v>
      </c>
      <c r="H2091" t="str">
        <f t="shared" si="1057"/>
        <v>8.72220935635246+1.82328408341386i</v>
      </c>
      <c r="I2091" t="str">
        <f t="shared" si="1058"/>
        <v>768.512102884403i</v>
      </c>
      <c r="J2091" t="str">
        <f t="shared" si="1052"/>
        <v>-798.450849645947+168.125855723815i</v>
      </c>
      <c r="K2091" t="str">
        <f t="shared" si="1059"/>
        <v>0.194065310038894-0.921640583004096i</v>
      </c>
      <c r="L2091" t="str">
        <f t="shared" si="1060"/>
        <v>0.0144936287554821-0.0584238129050885i</v>
      </c>
      <c r="M2091" t="str">
        <f t="shared" si="1061"/>
        <v>0.208558938794376-0.980064395909184i</v>
      </c>
      <c r="N2091" t="str">
        <f t="shared" si="1062"/>
        <v>-2.00509404733378i</v>
      </c>
      <c r="O2091" t="str">
        <f t="shared" si="1063"/>
        <v>-0.420773421295339-0.907165766512061i</v>
      </c>
      <c r="P2091" t="str">
        <f t="shared" si="1064"/>
        <v>1.42077342129534+0.907165766512061i</v>
      </c>
      <c r="Q2091" t="str">
        <f t="shared" si="1065"/>
        <v>-1.42077342129534+1.09792828082172i</v>
      </c>
      <c r="R2091" t="str">
        <f t="shared" si="1066"/>
        <v>-0.31717752093846-0.883606012031636i</v>
      </c>
      <c r="S2091" t="str">
        <f t="shared" si="1067"/>
        <v>0.20719619089405i</v>
      </c>
      <c r="T2091" t="str">
        <f t="shared" si="1068"/>
        <v>0.183079799944037-0.0657179741756667i</v>
      </c>
      <c r="U2091" t="str">
        <f t="shared" si="1069"/>
        <v>0.0000333333333333334-0.000576780000840394i</v>
      </c>
      <c r="V2091" t="str">
        <f t="shared" si="1070"/>
        <v>6.66666666666667E-06-0.00576780000840393i</v>
      </c>
      <c r="W2091" t="str">
        <f t="shared" si="1071"/>
        <v>0.0000276024294681095-0.000524484451894758i</v>
      </c>
      <c r="X2091" t="str">
        <f t="shared" si="1072"/>
        <v>0.0000321677982415856-0.000523962216225646i</v>
      </c>
      <c r="Y2091" t="str">
        <f t="shared" si="1073"/>
        <v>0.009+1.22961936461505i</v>
      </c>
      <c r="Z2091" t="str">
        <f t="shared" si="1074"/>
        <v>-0.00511300468656996-0.000351636735714583i</v>
      </c>
      <c r="AA2091" t="str">
        <f t="shared" si="1075"/>
        <v>0.0717428462998177-9.76275070523803i</v>
      </c>
      <c r="AB2091" t="str">
        <f t="shared" si="1076"/>
        <v>0.863483520309422-0.309954389867994i</v>
      </c>
      <c r="AC2091" t="str">
        <f t="shared" si="1077"/>
        <v>0.87631194479679-0.910913213335117i</v>
      </c>
      <c r="AD2091" t="str">
        <f t="shared" si="1078"/>
        <v>0.650329785059533+0.322304866486347i</v>
      </c>
      <c r="AE2091" t="str">
        <f t="shared" si="1079"/>
        <v>-0.00321180500766924-0.0018766261356053i</v>
      </c>
      <c r="AF2091" t="str">
        <f t="shared" si="1080"/>
        <v>-14.6792306125209-1.72734213653871i</v>
      </c>
      <c r="AG2091" t="str">
        <f t="shared" si="1081"/>
        <v>1.01155952363211-0.0228997018872098i</v>
      </c>
      <c r="AH2091" t="str">
        <f t="shared" si="1082"/>
        <v>0.0426410235158771+0.0336824278481092i</v>
      </c>
      <c r="AI2091">
        <f t="shared" si="1083"/>
        <v>-25.297714344411325</v>
      </c>
      <c r="AJ2091">
        <f t="shared" si="1084"/>
        <v>38.305442014673801</v>
      </c>
      <c r="AK2091"/>
      <c r="AL2091"/>
      <c r="AM2091"/>
      <c r="AN2091"/>
    </row>
    <row r="2092" spans="1:40" x14ac:dyDescent="0.25">
      <c r="A2092"/>
      <c r="B2092">
        <f t="shared" si="1050"/>
        <v>195800</v>
      </c>
      <c r="C2092" s="237" t="str">
        <f t="shared" si="1053"/>
        <v>-1.99350510431905E-06+0.0125077756832316i</v>
      </c>
      <c r="D2092" s="208" t="str">
        <f t="shared" si="1054"/>
        <v>-5.95702124054509+0.0958929469047756i</v>
      </c>
      <c r="E2092" t="str">
        <f t="shared" si="1055"/>
        <v>2870</v>
      </c>
      <c r="F2092" t="str">
        <f t="shared" si="1056"/>
        <v>0.777000777000777</v>
      </c>
      <c r="G2092" t="str">
        <f t="shared" si="1051"/>
        <v>0.777000777000777</v>
      </c>
      <c r="H2092" t="str">
        <f t="shared" si="1057"/>
        <v>8.72260954785568+1.82244324551691i</v>
      </c>
      <c r="I2092" t="str">
        <f t="shared" si="1058"/>
        <v>768.904801966102i</v>
      </c>
      <c r="J2092" t="str">
        <f t="shared" si="1052"/>
        <v>-799.268075096967+168.21176571652i</v>
      </c>
      <c r="K2092" t="str">
        <f t="shared" si="1059"/>
        <v>0.193875063126749-0.921208738607285i</v>
      </c>
      <c r="L2092" t="str">
        <f t="shared" si="1060"/>
        <v>0.0144796852526637-0.0583974316913828i</v>
      </c>
      <c r="M2092" t="str">
        <f t="shared" si="1061"/>
        <v>0.208354748379413-0.979606170298668i</v>
      </c>
      <c r="N2092" t="str">
        <f t="shared" si="1062"/>
        <v>-2.00611862272844i</v>
      </c>
      <c r="O2092" t="str">
        <f t="shared" si="1063"/>
        <v>-0.421702660001541-0.906734176342562i</v>
      </c>
      <c r="P2092" t="str">
        <f t="shared" si="1064"/>
        <v>1.42170266000154+0.906734176342562i</v>
      </c>
      <c r="Q2092" t="str">
        <f t="shared" si="1065"/>
        <v>-1.42170266000154+1.09938444638588i</v>
      </c>
      <c r="R2092" t="str">
        <f t="shared" si="1066"/>
        <v>-0.31715962805837-0.883035935552167i</v>
      </c>
      <c r="S2092" t="str">
        <f t="shared" si="1067"/>
        <v>0.207302065288988i</v>
      </c>
      <c r="T2092" t="str">
        <f t="shared" si="1068"/>
        <v>0.183055173164358-0.0657478459227874i</v>
      </c>
      <c r="U2092" t="str">
        <f t="shared" si="1069"/>
        <v>0.0000333333333333333-0.000576485424741903i</v>
      </c>
      <c r="V2092" t="str">
        <f t="shared" si="1070"/>
        <v>6.66666666666667E-06-0.00576485424741903i</v>
      </c>
      <c r="W2092" t="str">
        <f t="shared" si="1071"/>
        <v>0.0000276024285723444-0.000524216726461271i</v>
      </c>
      <c r="X2092" t="str">
        <f t="shared" si="1072"/>
        <v>0.0000321631251124631-0.000523694798187607i</v>
      </c>
      <c r="Y2092" t="str">
        <f t="shared" si="1073"/>
        <v>0.009+1.23024768314576i</v>
      </c>
      <c r="Z2092" t="str">
        <f t="shared" si="1074"/>
        <v>-0.00510778351834028-0.00035137302304364i</v>
      </c>
      <c r="AA2092" t="str">
        <f t="shared" si="1075"/>
        <v>0.0716694877496784-9.75776091480461i</v>
      </c>
      <c r="AB2092" t="str">
        <f t="shared" si="1076"/>
        <v>0.863367369765137-0.310095277947233i</v>
      </c>
      <c r="AC2092" t="str">
        <f t="shared" si="1077"/>
        <v>0.876115443428821-0.9103698262668i</v>
      </c>
      <c r="AD2092" t="str">
        <f t="shared" si="1078"/>
        <v>0.65067804697555+0.32217487404267i</v>
      </c>
      <c r="AE2092" t="str">
        <f t="shared" si="1079"/>
        <v>-0.00321031904464648-0.00187423022405244i</v>
      </c>
      <c r="AF2092" t="str">
        <f t="shared" si="1080"/>
        <v>-14.6796307884008-1.72655029861213i</v>
      </c>
      <c r="AG2092" t="str">
        <f t="shared" si="1081"/>
        <v>1.01154902774466-0.0229003759582937i</v>
      </c>
      <c r="AH2092" t="str">
        <f t="shared" si="1082"/>
        <v>0.042627591242508+0.0336434240347731i</v>
      </c>
      <c r="AI2092">
        <f t="shared" si="1083"/>
        <v>-25.303264768865219</v>
      </c>
      <c r="AJ2092">
        <f t="shared" si="1084"/>
        <v>38.281933821962959</v>
      </c>
      <c r="AK2092"/>
      <c r="AL2092"/>
      <c r="AM2092"/>
      <c r="AN2092"/>
    </row>
    <row r="2093" spans="1:40" x14ac:dyDescent="0.25">
      <c r="A2093"/>
      <c r="B2093">
        <f t="shared" si="1050"/>
        <v>195900</v>
      </c>
      <c r="C2093" s="237" t="str">
        <f t="shared" si="1053"/>
        <v>-1.99147039656313E-06+0.0125013909078114i</v>
      </c>
      <c r="D2093" s="208" t="str">
        <f t="shared" si="1054"/>
        <v>-5.95702122494567+0.0958439969598874i</v>
      </c>
      <c r="E2093" t="str">
        <f t="shared" si="1055"/>
        <v>2870</v>
      </c>
      <c r="F2093" t="str">
        <f t="shared" si="1056"/>
        <v>0.777000777000777</v>
      </c>
      <c r="G2093" t="str">
        <f t="shared" si="1051"/>
        <v>0.777000777000777</v>
      </c>
      <c r="H2093" t="str">
        <f t="shared" si="1057"/>
        <v>8.72300916626386+1.82160313672265i</v>
      </c>
      <c r="I2093" t="str">
        <f t="shared" si="1058"/>
        <v>769.297501047801i</v>
      </c>
      <c r="J2093" t="str">
        <f t="shared" si="1052"/>
        <v>-800.085718032254+168.297675709225i</v>
      </c>
      <c r="K2093" t="str">
        <f t="shared" si="1059"/>
        <v>0.193685091952672-0.920777278795195i</v>
      </c>
      <c r="L2093" t="str">
        <f t="shared" si="1060"/>
        <v>0.0144657614499865-0.0583710725288538i</v>
      </c>
      <c r="M2093" t="str">
        <f t="shared" si="1061"/>
        <v>0.208150853402658-0.979148351324049i</v>
      </c>
      <c r="N2093" t="str">
        <f t="shared" si="1062"/>
        <v>-2.00714319812309i</v>
      </c>
      <c r="O2093" t="str">
        <f t="shared" si="1063"/>
        <v>-0.422631456023406-0.906301634324652i</v>
      </c>
      <c r="P2093" t="str">
        <f t="shared" si="1064"/>
        <v>1.42263145602341+0.906301634324652i</v>
      </c>
      <c r="Q2093" t="str">
        <f t="shared" si="1065"/>
        <v>-1.42263145602341+1.10084156379844i</v>
      </c>
      <c r="R2093" t="str">
        <f t="shared" si="1066"/>
        <v>-0.317141723044443-0.882466375498146i</v>
      </c>
      <c r="S2093" t="str">
        <f t="shared" si="1067"/>
        <v>0.207407939683927i</v>
      </c>
      <c r="T2093" t="str">
        <f t="shared" si="1068"/>
        <v>0.183030532782413-0.0657777113644585i</v>
      </c>
      <c r="U2093" t="str">
        <f t="shared" si="1069"/>
        <v>0.0000333333333333333-0.00057619114938471i</v>
      </c>
      <c r="V2093" t="str">
        <f t="shared" si="1070"/>
        <v>6.66666666666667E-06-0.0057619114938471i</v>
      </c>
      <c r="W2093" t="str">
        <f t="shared" si="1071"/>
        <v>0.0000276024276761218-0.000523949274428956i</v>
      </c>
      <c r="X2093" t="str">
        <f t="shared" si="1072"/>
        <v>0.0000321584591353608-0.000523427653174438i</v>
      </c>
      <c r="Y2093" t="str">
        <f t="shared" si="1073"/>
        <v>0.009+1.23087600167648i</v>
      </c>
      <c r="Z2093" t="str">
        <f t="shared" si="1074"/>
        <v>-0.00510257034619019-0.000351109708436974i</v>
      </c>
      <c r="AA2093" t="str">
        <f t="shared" si="1075"/>
        <v>0.0715962417065626-9.75277622426666i</v>
      </c>
      <c r="AB2093" t="str">
        <f t="shared" si="1076"/>
        <v>0.863251155066682-0.310236136287244i</v>
      </c>
      <c r="AC2093" t="str">
        <f t="shared" si="1077"/>
        <v>0.875919263261162-0.909826861786656i</v>
      </c>
      <c r="AD2093" t="str">
        <f t="shared" si="1078"/>
        <v>0.651026211814681+0.322044520289145i</v>
      </c>
      <c r="AE2093" t="str">
        <f t="shared" si="1079"/>
        <v>-0.00320883408537568-0.00187183644279552i</v>
      </c>
      <c r="AF2093" t="str">
        <f t="shared" si="1080"/>
        <v>-14.6800303912095-1.72575913976276i</v>
      </c>
      <c r="AG2093" t="str">
        <f t="shared" si="1081"/>
        <v>1.01153852979775-0.0229010459331775i</v>
      </c>
      <c r="AH2093" t="str">
        <f t="shared" si="1082"/>
        <v>0.0426141611432266+0.0336044534922189i</v>
      </c>
      <c r="AI2093">
        <f t="shared" si="1083"/>
        <v>-25.308813706882791</v>
      </c>
      <c r="AJ2093">
        <f t="shared" si="1084"/>
        <v>38.258421720594036</v>
      </c>
      <c r="AK2093"/>
      <c r="AL2093"/>
      <c r="AM2093"/>
      <c r="AN2093"/>
    </row>
    <row r="2094" spans="1:40" x14ac:dyDescent="0.25">
      <c r="A2094"/>
      <c r="B2094">
        <f t="shared" si="1050"/>
        <v>196000</v>
      </c>
      <c r="C2094" s="237" t="str">
        <f t="shared" si="1053"/>
        <v>-1.98943880236117E-06+0.0124950126474676i</v>
      </c>
      <c r="D2094" s="208" t="str">
        <f t="shared" si="1054"/>
        <v>-5.95702120937011+0.0957950969639183i</v>
      </c>
      <c r="E2094" t="str">
        <f t="shared" si="1055"/>
        <v>2870</v>
      </c>
      <c r="F2094" t="str">
        <f t="shared" si="1056"/>
        <v>0.777000777000777</v>
      </c>
      <c r="G2094" t="str">
        <f t="shared" si="1051"/>
        <v>0.777000777000777</v>
      </c>
      <c r="H2094" t="str">
        <f t="shared" si="1057"/>
        <v>8.72340821265118+1.82076375615741i</v>
      </c>
      <c r="I2094" t="str">
        <f t="shared" si="1058"/>
        <v>769.690200129499i</v>
      </c>
      <c r="J2094" t="str">
        <f t="shared" si="1052"/>
        <v>-800.903778451806+168.38358570193i</v>
      </c>
      <c r="K2094" t="str">
        <f t="shared" si="1059"/>
        <v>0.193495395991759-0.920346203086301i</v>
      </c>
      <c r="L2094" t="str">
        <f t="shared" si="1060"/>
        <v>0.0144518573111632-0.0583447353927376i</v>
      </c>
      <c r="M2094" t="str">
        <f t="shared" si="1061"/>
        <v>0.207947253302922-0.978690938479039i</v>
      </c>
      <c r="N2094" t="str">
        <f t="shared" si="1062"/>
        <v>-2.00816777351774i</v>
      </c>
      <c r="O2094" t="str">
        <f t="shared" si="1063"/>
        <v>-0.423559808385936-0.90586814091239i</v>
      </c>
      <c r="P2094" t="str">
        <f t="shared" si="1064"/>
        <v>1.42355980838594+0.90586814091239i</v>
      </c>
      <c r="Q2094" t="str">
        <f t="shared" si="1065"/>
        <v>-1.42355980838594+1.10229963260535i</v>
      </c>
      <c r="R2094" t="str">
        <f t="shared" si="1066"/>
        <v>-0.317123805891524-0.88189733107207i</v>
      </c>
      <c r="S2094" t="str">
        <f t="shared" si="1067"/>
        <v>0.207513814078865i</v>
      </c>
      <c r="T2094" t="str">
        <f t="shared" si="1068"/>
        <v>0.183005878796737-0.0658075704957558i</v>
      </c>
      <c r="U2094" t="str">
        <f t="shared" si="1069"/>
        <v>0.0000333333333333333-0.000575897174308494i</v>
      </c>
      <c r="V2094" t="str">
        <f t="shared" si="1070"/>
        <v>6.66666666666667E-06-0.00575897174308494i</v>
      </c>
      <c r="W2094" t="str">
        <f t="shared" si="1071"/>
        <v>0.0000276024267794419-0.000523682095379339i</v>
      </c>
      <c r="X2094" t="str">
        <f t="shared" si="1072"/>
        <v>0.0000321538002956873-0.000523160780768367i</v>
      </c>
      <c r="Y2094" t="str">
        <f t="shared" si="1073"/>
        <v>0.009+1.2315043202072i</v>
      </c>
      <c r="Z2094" t="str">
        <f t="shared" si="1074"/>
        <v>-0.00509736515379914-0.000350846791022264i</v>
      </c>
      <c r="AA2094" t="str">
        <f t="shared" si="1075"/>
        <v>0.0715231079404292-9.74779662580689i</v>
      </c>
      <c r="AB2094" t="str">
        <f t="shared" si="1076"/>
        <v>0.863134876207148-0.310376964864804i</v>
      </c>
      <c r="AC2094" t="str">
        <f t="shared" si="1077"/>
        <v>0.875723403711423-0.909284319361296i</v>
      </c>
      <c r="AD2094" t="str">
        <f t="shared" si="1078"/>
        <v>0.651374279213215+0.321913805277192i</v>
      </c>
      <c r="AE2094" t="str">
        <f t="shared" si="1079"/>
        <v>-0.00320735012737521-0.00186944478916324i</v>
      </c>
      <c r="AF2094" t="str">
        <f t="shared" si="1080"/>
        <v>-14.6804294220213-1.72496865919349i</v>
      </c>
      <c r="AG2094" t="str">
        <f t="shared" si="1081"/>
        <v>1.0115280297963-0.0229017118052588i</v>
      </c>
      <c r="AH2094" t="str">
        <f t="shared" si="1082"/>
        <v>0.0426007332053954+0.0335655161783889i</v>
      </c>
      <c r="AI2094">
        <f t="shared" si="1083"/>
        <v>-25.314361161182571</v>
      </c>
      <c r="AJ2094">
        <f t="shared" si="1084"/>
        <v>38.234905713378502</v>
      </c>
      <c r="AK2094"/>
      <c r="AL2094"/>
      <c r="AM2094"/>
      <c r="AN2094"/>
    </row>
    <row r="2095" spans="1:40" x14ac:dyDescent="0.25">
      <c r="A2095"/>
      <c r="B2095">
        <f t="shared" si="1050"/>
        <v>196100</v>
      </c>
      <c r="C2095" s="237" t="str">
        <f t="shared" si="1053"/>
        <v>-0.0000019874103153638+0.0124886408922333i</v>
      </c>
      <c r="D2095" s="208" t="str">
        <f t="shared" si="1054"/>
        <v>-5.95702119381837+0.0957462468404553i</v>
      </c>
      <c r="E2095" t="str">
        <f t="shared" si="1055"/>
        <v>2870</v>
      </c>
      <c r="F2095" t="str">
        <f t="shared" si="1056"/>
        <v>0.777000777000777</v>
      </c>
      <c r="G2095" t="str">
        <f t="shared" si="1051"/>
        <v>0.777000777000777</v>
      </c>
      <c r="H2095" t="str">
        <f t="shared" si="1057"/>
        <v>8.72380668808945+1.81992510294874i</v>
      </c>
      <c r="I2095" t="str">
        <f t="shared" si="1058"/>
        <v>770.082899211198i</v>
      </c>
      <c r="J2095" t="str">
        <f t="shared" si="1052"/>
        <v>-801.722256355625+168.469495694636i</v>
      </c>
      <c r="K2095" t="str">
        <f t="shared" si="1059"/>
        <v>0.193305974720336-0.919915510999807i</v>
      </c>
      <c r="L2095" t="str">
        <f t="shared" si="1060"/>
        <v>0.0144379727999882-0.0583184202583013i</v>
      </c>
      <c r="M2095" t="str">
        <f t="shared" si="1061"/>
        <v>0.207743947520324-0.978233931258108i</v>
      </c>
      <c r="N2095" t="str">
        <f t="shared" si="1062"/>
        <v>-2.00919234891239i</v>
      </c>
      <c r="O2095" t="str">
        <f t="shared" si="1063"/>
        <v>-0.424487716114589-0.905433696560836i</v>
      </c>
      <c r="P2095" t="str">
        <f t="shared" si="1064"/>
        <v>1.42448771611459+0.905433696560836i</v>
      </c>
      <c r="Q2095" t="str">
        <f t="shared" si="1065"/>
        <v>-1.42448771611459+1.10375865235155i</v>
      </c>
      <c r="R2095" t="str">
        <f t="shared" si="1066"/>
        <v>-0.31710587659446-0.881328801478062i</v>
      </c>
      <c r="S2095" t="str">
        <f t="shared" si="1067"/>
        <v>0.207619688473804i</v>
      </c>
      <c r="T2095" t="str">
        <f t="shared" si="1068"/>
        <v>0.182981211205866-0.0658374233117543i</v>
      </c>
      <c r="U2095" t="str">
        <f t="shared" si="1069"/>
        <v>0.0000333333333333334-0.000575603499053875i</v>
      </c>
      <c r="V2095" t="str">
        <f t="shared" si="1070"/>
        <v>6.66666666666667E-06-0.00575603499053875i</v>
      </c>
      <c r="W2095" t="str">
        <f t="shared" si="1071"/>
        <v>0.0000276024258823044-0.000523415188894801i</v>
      </c>
      <c r="X2095" t="str">
        <f t="shared" si="1072"/>
        <v>0.0000321491485788884-0.000522894180552481i</v>
      </c>
      <c r="Y2095" t="str">
        <f t="shared" si="1073"/>
        <v>0.009+1.23213263873792i</v>
      </c>
      <c r="Z2095" t="str">
        <f t="shared" si="1074"/>
        <v>-0.00509216792488806-0.000350584269929627i</v>
      </c>
      <c r="AA2095" t="str">
        <f t="shared" si="1075"/>
        <v>0.0714500862218187-9.74282211162354i</v>
      </c>
      <c r="AB2095" t="str">
        <f t="shared" si="1076"/>
        <v>0.86301853317963-0.310517763656682i</v>
      </c>
      <c r="AC2095" t="str">
        <f t="shared" si="1077"/>
        <v>0.875527864198584-0.908742198458137i</v>
      </c>
      <c r="AD2095" t="str">
        <f t="shared" si="1078"/>
        <v>0.651722248807428+0.321782729058593i</v>
      </c>
      <c r="AE2095" t="str">
        <f t="shared" si="1079"/>
        <v>-0.00320586716817013-0.00186705526049016i</v>
      </c>
      <c r="AF2095" t="str">
        <f t="shared" si="1080"/>
        <v>-14.6808278819078-1.72417885610828i</v>
      </c>
      <c r="AG2095" t="str">
        <f t="shared" si="1081"/>
        <v>1.01151752774522-0.0229023735679472i</v>
      </c>
      <c r="AH2095" t="str">
        <f t="shared" si="1082"/>
        <v>0.0425873074164124+0.0335266120513166i</v>
      </c>
      <c r="AI2095">
        <f t="shared" si="1083"/>
        <v>-25.31990713447999</v>
      </c>
      <c r="AJ2095">
        <f t="shared" si="1084"/>
        <v>38.21138580312239</v>
      </c>
      <c r="AK2095"/>
      <c r="AL2095"/>
      <c r="AM2095"/>
      <c r="AN2095"/>
    </row>
    <row r="2096" spans="1:40" x14ac:dyDescent="0.25">
      <c r="A2096"/>
      <c r="B2096">
        <f t="shared" si="1050"/>
        <v>196200</v>
      </c>
      <c r="C2096" s="237" t="str">
        <f t="shared" si="1053"/>
        <v>-1.98538492923794E-06+0.0124822756321618i</v>
      </c>
      <c r="D2096" s="208" t="str">
        <f t="shared" si="1054"/>
        <v>-5.95702117829041+0.0956974465132405i</v>
      </c>
      <c r="E2096" t="str">
        <f t="shared" si="1055"/>
        <v>2870</v>
      </c>
      <c r="F2096" t="str">
        <f t="shared" si="1056"/>
        <v>0.777000777000777</v>
      </c>
      <c r="G2096" t="str">
        <f t="shared" si="1051"/>
        <v>0.777000777000777</v>
      </c>
      <c r="H2096" t="str">
        <f t="shared" si="1057"/>
        <v>8.72420459364796+1.81908717622542i</v>
      </c>
      <c r="I2096" t="str">
        <f t="shared" si="1058"/>
        <v>770.475598292897i</v>
      </c>
      <c r="J2096" t="str">
        <f t="shared" si="1052"/>
        <v>-802.54115174371+168.55540568734i</v>
      </c>
      <c r="K2096" t="str">
        <f t="shared" si="1059"/>
        <v>0.19311682761595-0.919485202055649i</v>
      </c>
      <c r="L2096" t="str">
        <f t="shared" si="1060"/>
        <v>0.0144241078803373-0.058292127100842i</v>
      </c>
      <c r="M2096" t="str">
        <f t="shared" si="1061"/>
        <v>0.207540935496287-0.977777329156491i</v>
      </c>
      <c r="N2096" t="str">
        <f t="shared" si="1062"/>
        <v>-2.01021692430704i</v>
      </c>
      <c r="O2096" t="str">
        <f t="shared" si="1063"/>
        <v>-0.425415178235288-0.904998301726052i</v>
      </c>
      <c r="P2096" t="str">
        <f t="shared" si="1064"/>
        <v>1.42541517823529+0.904998301726052i</v>
      </c>
      <c r="Q2096" t="str">
        <f t="shared" si="1065"/>
        <v>-1.42541517823529+1.10521862258099i</v>
      </c>
      <c r="R2096" t="str">
        <f t="shared" si="1066"/>
        <v>-0.317087935148089-0.880760785921868i</v>
      </c>
      <c r="S2096" t="str">
        <f t="shared" si="1067"/>
        <v>0.20772556286874i</v>
      </c>
      <c r="T2096" t="str">
        <f t="shared" si="1068"/>
        <v>0.182956530008334-0.0658672698075233i</v>
      </c>
      <c r="U2096" t="str">
        <f t="shared" si="1069"/>
        <v>0.0000333333333333334-0.000575310123162411i</v>
      </c>
      <c r="V2096" t="str">
        <f t="shared" si="1070"/>
        <v>6.66666666666667E-06-0.00575310123162411i</v>
      </c>
      <c r="W2096" t="str">
        <f t="shared" si="1071"/>
        <v>0.0000276024249847092-0.000523148554558576i</v>
      </c>
      <c r="X2096" t="str">
        <f t="shared" si="1072"/>
        <v>0.0000321445039704468-0.000522627852110711i</v>
      </c>
      <c r="Y2096" t="str">
        <f t="shared" si="1073"/>
        <v>0.009+1.23276095726863i</v>
      </c>
      <c r="Z2096" t="str">
        <f t="shared" si="1074"/>
        <v>-0.00508697864321953-0.00035032214429163i</v>
      </c>
      <c r="AA2096" t="str">
        <f t="shared" si="1075"/>
        <v>0.0713771763218636-9.7378526739312i</v>
      </c>
      <c r="AB2096" t="str">
        <f t="shared" si="1076"/>
        <v>0.862902125977214-0.310658532639625i</v>
      </c>
      <c r="AC2096" t="str">
        <f t="shared" si="1077"/>
        <v>0.875332644142999-0.90820049854539i</v>
      </c>
      <c r="AD2096" t="str">
        <f t="shared" si="1078"/>
        <v>0.652070120233573+0.321651291685475i</v>
      </c>
      <c r="AE2096" t="str">
        <f t="shared" si="1079"/>
        <v>-0.00320438520529235-0.00186466785411671i</v>
      </c>
      <c r="AF2096" t="str">
        <f t="shared" si="1080"/>
        <v>-14.6812257719384-1.72338972971218i</v>
      </c>
      <c r="AG2096" t="str">
        <f t="shared" si="1081"/>
        <v>1.01150702364943-0.0229030312146658i</v>
      </c>
      <c r="AH2096" t="str">
        <f t="shared" si="1082"/>
        <v>0.042573883763715+0.0334877410691273i</v>
      </c>
      <c r="AI2096">
        <f t="shared" si="1083"/>
        <v>-25.325451629486775</v>
      </c>
      <c r="AJ2096">
        <f t="shared" si="1084"/>
        <v>38.187861992624434</v>
      </c>
      <c r="AK2096"/>
      <c r="AL2096"/>
      <c r="AM2096"/>
      <c r="AN2096"/>
    </row>
    <row r="2097" spans="1:40" x14ac:dyDescent="0.25">
      <c r="A2097"/>
      <c r="B2097">
        <f t="shared" si="1050"/>
        <v>196300</v>
      </c>
      <c r="C2097" s="237" t="str">
        <f t="shared" si="1053"/>
        <v>-1.98336263766651E-06+0.0124759168573269i</v>
      </c>
      <c r="D2097" s="208" t="str">
        <f t="shared" si="1054"/>
        <v>-5.95702116278618+0.0956486959061729i</v>
      </c>
      <c r="E2097" t="str">
        <f t="shared" si="1055"/>
        <v>2870</v>
      </c>
      <c r="F2097" t="str">
        <f t="shared" si="1056"/>
        <v>0.777000777000777</v>
      </c>
      <c r="G2097" t="str">
        <f t="shared" si="1051"/>
        <v>0.777000777000777</v>
      </c>
      <c r="H2097" t="str">
        <f t="shared" si="1057"/>
        <v>8.72460193039357+1.81824997511745i</v>
      </c>
      <c r="I2097" t="str">
        <f t="shared" si="1058"/>
        <v>770.868297374595i</v>
      </c>
      <c r="J2097" t="str">
        <f t="shared" si="1052"/>
        <v>-803.36046461606+168.641315680045i</v>
      </c>
      <c r="K2097" t="str">
        <f t="shared" si="1059"/>
        <v>0.192927954157377-0.91905527577449i</v>
      </c>
      <c r="L2097" t="str">
        <f t="shared" si="1060"/>
        <v>0.0144102625161672-0.0582658558956869i</v>
      </c>
      <c r="M2097" t="str">
        <f t="shared" si="1061"/>
        <v>0.207338216673544-0.977321131670177i</v>
      </c>
      <c r="N2097" t="str">
        <f t="shared" si="1062"/>
        <v>-2.01124149970169i</v>
      </c>
      <c r="O2097" t="str">
        <f t="shared" si="1063"/>
        <v>-0.426342193774428-0.904561956865094i</v>
      </c>
      <c r="P2097" t="str">
        <f t="shared" si="1064"/>
        <v>1.42634219377443+0.904561956865094i</v>
      </c>
      <c r="Q2097" t="str">
        <f t="shared" si="1065"/>
        <v>-1.42634219377443+1.1066795428366i</v>
      </c>
      <c r="R2097" t="str">
        <f t="shared" si="1066"/>
        <v>-0.317069981547254-0.88019328361085i</v>
      </c>
      <c r="S2097" t="str">
        <f t="shared" si="1067"/>
        <v>0.207831437263679i</v>
      </c>
      <c r="T2097" t="str">
        <f t="shared" si="1068"/>
        <v>0.18293183520268-0.065897109978134i</v>
      </c>
      <c r="U2097" t="str">
        <f t="shared" si="1069"/>
        <v>0.0000333333333333333-0.00057501704617659i</v>
      </c>
      <c r="V2097" t="str">
        <f t="shared" si="1070"/>
        <v>6.66666666666667E-06-0.0057501704617659i</v>
      </c>
      <c r="W2097" t="str">
        <f t="shared" si="1071"/>
        <v>0.0000276024240866564-0.000522882191954746i</v>
      </c>
      <c r="X2097" t="str">
        <f t="shared" si="1072"/>
        <v>0.0000321398664558824-0.000522361795027836i</v>
      </c>
      <c r="Y2097" t="str">
        <f t="shared" si="1073"/>
        <v>0.009+1.23338927579935i</v>
      </c>
      <c r="Z2097" t="str">
        <f t="shared" si="1074"/>
        <v>-0.00508179729259728-0.000350060413243267i</v>
      </c>
      <c r="AA2097" t="str">
        <f t="shared" si="1075"/>
        <v>0.0713043780122749-9.73288830495994i</v>
      </c>
      <c r="AB2097" t="str">
        <f t="shared" si="1076"/>
        <v>0.862785654593009-0.310799271790386i</v>
      </c>
      <c r="AC2097" t="str">
        <f t="shared" si="1077"/>
        <v>0.875137742966384-0.907659219092089i</v>
      </c>
      <c r="AD2097" t="str">
        <f t="shared" si="1078"/>
        <v>0.652417893127898+0.321519493210335i</v>
      </c>
      <c r="AE2097" t="str">
        <f t="shared" si="1079"/>
        <v>-0.00320290423628039-0.00186228256738918i</v>
      </c>
      <c r="AF2097" t="str">
        <f t="shared" si="1080"/>
        <v>-14.6816230931798-1.72260127921128i</v>
      </c>
      <c r="AG2097" t="str">
        <f t="shared" si="1081"/>
        <v>1.01149651751383-0.02290368473885i</v>
      </c>
      <c r="AH2097" t="str">
        <f t="shared" si="1082"/>
        <v>0.0425604622347764+0.0334489031900374i</v>
      </c>
      <c r="AI2097">
        <f t="shared" si="1083"/>
        <v>-25.330994648911471</v>
      </c>
      <c r="AJ2097">
        <f t="shared" si="1084"/>
        <v>38.164334284677942</v>
      </c>
      <c r="AK2097"/>
      <c r="AL2097"/>
      <c r="AM2097"/>
      <c r="AN2097"/>
    </row>
    <row r="2098" spans="1:40" x14ac:dyDescent="0.25">
      <c r="A2098"/>
      <c r="B2098">
        <f t="shared" ref="B2098:B2134" si="1085">B2097+100</f>
        <v>196400</v>
      </c>
      <c r="C2098" s="237" t="str">
        <f t="shared" si="1053"/>
        <v>-1.98134343434858E-06+0.0124695645578222i</v>
      </c>
      <c r="D2098" s="208" t="str">
        <f t="shared" si="1054"/>
        <v>-5.95702114730562+0.0955999949433036i</v>
      </c>
      <c r="E2098" t="str">
        <f t="shared" si="1055"/>
        <v>2870</v>
      </c>
      <c r="F2098" t="str">
        <f t="shared" si="1056"/>
        <v>0.777000777000777</v>
      </c>
      <c r="G2098" t="str">
        <f t="shared" si="1051"/>
        <v>0.777000777000777</v>
      </c>
      <c r="H2098" t="str">
        <f t="shared" si="1057"/>
        <v>8.72499869939066+1.81741349875606i</v>
      </c>
      <c r="I2098" t="str">
        <f t="shared" si="1058"/>
        <v>771.260996456294i</v>
      </c>
      <c r="J2098" t="str">
        <f t="shared" si="1052"/>
        <v>-804.180194972677+168.727225672751i</v>
      </c>
      <c r="K2098" t="str">
        <f t="shared" si="1059"/>
        <v>0.192739353824611-0.918625731677722i</v>
      </c>
      <c r="L2098" t="str">
        <f t="shared" si="1060"/>
        <v>0.0143964366715156-0.0582396066181937i</v>
      </c>
      <c r="M2098" t="str">
        <f t="shared" si="1061"/>
        <v>0.207135790496127-0.976865338295916i</v>
      </c>
      <c r="N2098" t="str">
        <f t="shared" si="1062"/>
        <v>-2.01226607509635i</v>
      </c>
      <c r="O2098" t="str">
        <f t="shared" si="1063"/>
        <v>-0.427268761758877-0.904124662436014i</v>
      </c>
      <c r="P2098" t="str">
        <f t="shared" si="1064"/>
        <v>1.42726876175888+0.904124662436014i</v>
      </c>
      <c r="Q2098" t="str">
        <f t="shared" si="1065"/>
        <v>-1.42726876175888+1.10814141266034i</v>
      </c>
      <c r="R2098" t="str">
        <f t="shared" si="1066"/>
        <v>-0.317052015786789-0.879626293753979i</v>
      </c>
      <c r="S2098" t="str">
        <f t="shared" si="1067"/>
        <v>0.207937311658617i</v>
      </c>
      <c r="T2098" t="str">
        <f t="shared" si="1068"/>
        <v>0.182907126787435-0.0659269438186503i</v>
      </c>
      <c r="U2098" t="str">
        <f t="shared" si="1069"/>
        <v>0.0000333333333333333-0.000574724267639841i</v>
      </c>
      <c r="V2098" t="str">
        <f t="shared" si="1070"/>
        <v>6.66666666666667E-06-0.00574724267639841i</v>
      </c>
      <c r="W2098" t="str">
        <f t="shared" si="1071"/>
        <v>0.0000276024231881464-0.000522616100668246i</v>
      </c>
      <c r="X2098" t="str">
        <f t="shared" si="1072"/>
        <v>0.0000321352360207527-0.00052209600888949i</v>
      </c>
      <c r="Y2098" t="str">
        <f t="shared" si="1073"/>
        <v>0.009+1.23401759433007i</v>
      </c>
      <c r="Z2098" t="str">
        <f t="shared" si="1074"/>
        <v>-0.00507662385686648-0.000349799075921971i</v>
      </c>
      <c r="AA2098" t="str">
        <f t="shared" si="1075"/>
        <v>0.0712316910653495-9.72792899695593i</v>
      </c>
      <c r="AB2098" t="str">
        <f t="shared" si="1076"/>
        <v>0.862669119020087-0.310939981085684i</v>
      </c>
      <c r="AC2098" t="str">
        <f t="shared" si="1077"/>
        <v>0.874943160091831-0.907118359568031i</v>
      </c>
      <c r="AD2098" t="str">
        <f t="shared" si="1078"/>
        <v>0.652765567126622+0.321387333685996i</v>
      </c>
      <c r="AE2098" t="str">
        <f t="shared" si="1079"/>
        <v>-0.00320142425867961-0.00185989939765961i</v>
      </c>
      <c r="AF2098" t="str">
        <f t="shared" si="1080"/>
        <v>-14.6820198466963-1.72181350381276i</v>
      </c>
      <c r="AG2098" t="str">
        <f t="shared" si="1081"/>
        <v>1.01148600934336-0.022904334133948i</v>
      </c>
      <c r="AH2098" t="str">
        <f t="shared" si="1082"/>
        <v>0.0425470428171074+0.0334100983723522i</v>
      </c>
      <c r="AI2098">
        <f t="shared" si="1083"/>
        <v>-25.33653619545937</v>
      </c>
      <c r="AJ2098">
        <f t="shared" si="1084"/>
        <v>38.140802682067964</v>
      </c>
      <c r="AK2098"/>
      <c r="AL2098"/>
      <c r="AM2098"/>
      <c r="AN2098"/>
    </row>
    <row r="2099" spans="1:40" x14ac:dyDescent="0.25">
      <c r="A2099"/>
      <c r="B2099">
        <f t="shared" si="1085"/>
        <v>196500</v>
      </c>
      <c r="C2099" s="237" t="str">
        <f t="shared" si="1053"/>
        <v>-1.97932731299922E-06+0.0124632187237619i</v>
      </c>
      <c r="D2099" s="208" t="str">
        <f t="shared" si="1054"/>
        <v>-5.95702113184869+0.0955513435488413i</v>
      </c>
      <c r="E2099" t="str">
        <f t="shared" si="1055"/>
        <v>2870</v>
      </c>
      <c r="F2099" t="str">
        <f t="shared" si="1056"/>
        <v>0.777000777000777</v>
      </c>
      <c r="G2099" t="str">
        <f t="shared" si="1051"/>
        <v>0.777000777000777</v>
      </c>
      <c r="H2099" t="str">
        <f t="shared" si="1057"/>
        <v>8.7253949017012+1.81657774627369i</v>
      </c>
      <c r="I2099" t="str">
        <f t="shared" si="1058"/>
        <v>771.653695537993i</v>
      </c>
      <c r="J2099" t="str">
        <f t="shared" si="1052"/>
        <v>-805.000342813561+168.813135665456i</v>
      </c>
      <c r="K2099" t="str">
        <f t="shared" si="1059"/>
        <v>0.192551026098855-0.918196569287464i</v>
      </c>
      <c r="L2099" t="str">
        <f t="shared" si="1060"/>
        <v>0.0143826303105008-0.05821337924375i</v>
      </c>
      <c r="M2099" t="str">
        <f t="shared" si="1061"/>
        <v>0.206933656409356-0.976409948531214i</v>
      </c>
      <c r="N2099" t="str">
        <f t="shared" si="1062"/>
        <v>-2.013290650491i</v>
      </c>
      <c r="O2099" t="str">
        <f t="shared" si="1063"/>
        <v>-0.428194881215949-0.903686418897872i</v>
      </c>
      <c r="P2099" t="str">
        <f t="shared" si="1064"/>
        <v>1.42819488121595+0.903686418897872i</v>
      </c>
      <c r="Q2099" t="str">
        <f t="shared" si="1065"/>
        <v>-1.42819488121595+1.10960423159313i</v>
      </c>
      <c r="R2099" t="str">
        <f t="shared" si="1066"/>
        <v>-0.317034037861519-0.879059815561849i</v>
      </c>
      <c r="S2099" t="str">
        <f t="shared" si="1067"/>
        <v>0.208043186053556i</v>
      </c>
      <c r="T2099" t="str">
        <f t="shared" si="1068"/>
        <v>0.182882404761138-0.0659567713241341i</v>
      </c>
      <c r="U2099" t="str">
        <f t="shared" si="1069"/>
        <v>0.0000333333333333334-0.000574431787096514i</v>
      </c>
      <c r="V2099" t="str">
        <f t="shared" si="1070"/>
        <v>6.66666666666667E-06-0.00574431787096514i</v>
      </c>
      <c r="W2099" t="str">
        <f t="shared" si="1071"/>
        <v>0.0000276024222891787-0.000522350280284849i</v>
      </c>
      <c r="X2099" t="str">
        <f t="shared" si="1072"/>
        <v>0.0000321306126506505-0.000521830493282136i</v>
      </c>
      <c r="Y2099" t="str">
        <f t="shared" si="1073"/>
        <v>0.009+1.23464591286079i</v>
      </c>
      <c r="Z2099" t="str">
        <f t="shared" si="1074"/>
        <v>-0.00507145831991333-0.000349538131467577i</v>
      </c>
      <c r="AA2099" t="str">
        <f t="shared" si="1075"/>
        <v>0.0711591152539647-9.72297474218112i</v>
      </c>
      <c r="AB2099" t="str">
        <f t="shared" si="1076"/>
        <v>0.862552519251556-0.311080660502228i</v>
      </c>
      <c r="AC2099" t="str">
        <f t="shared" si="1077"/>
        <v>0.874748894943789-0.906577919443844i</v>
      </c>
      <c r="AD2099" t="str">
        <f t="shared" si="1078"/>
        <v>0.653113141865951+0.321254813165664i</v>
      </c>
      <c r="AE2099" t="str">
        <f t="shared" si="1079"/>
        <v>-0.00319994527004192-0.00185751834228595i</v>
      </c>
      <c r="AF2099" t="str">
        <f t="shared" si="1080"/>
        <v>-14.6824160335499-1.72102640272485i</v>
      </c>
      <c r="AG2099" t="str">
        <f t="shared" si="1081"/>
        <v>1.01147549914293-0.0229049793934212i</v>
      </c>
      <c r="AH2099" t="str">
        <f t="shared" si="1082"/>
        <v>0.0425336254982555+0.0333713265744702i</v>
      </c>
      <c r="AI2099">
        <f t="shared" si="1083"/>
        <v>-25.342076271832198</v>
      </c>
      <c r="AJ2099">
        <f t="shared" si="1084"/>
        <v>38.117267187575585</v>
      </c>
      <c r="AK2099"/>
      <c r="AL2099"/>
      <c r="AM2099"/>
      <c r="AN2099"/>
    </row>
    <row r="2100" spans="1:40" x14ac:dyDescent="0.25">
      <c r="A2100"/>
      <c r="B2100">
        <f t="shared" si="1085"/>
        <v>196600</v>
      </c>
      <c r="C2100" s="237" t="str">
        <f t="shared" si="1053"/>
        <v>-1.97731426734946E-06+0.0124568793452798i</v>
      </c>
      <c r="D2100" s="208" t="str">
        <f t="shared" si="1054"/>
        <v>-5.95702111641534+0.0955027416471452i</v>
      </c>
      <c r="E2100" t="str">
        <f t="shared" si="1055"/>
        <v>2870</v>
      </c>
      <c r="F2100" t="str">
        <f t="shared" si="1056"/>
        <v>0.777000777000777</v>
      </c>
      <c r="G2100" t="str">
        <f t="shared" si="1051"/>
        <v>0.777000777000777</v>
      </c>
      <c r="H2100" t="str">
        <f t="shared" si="1057"/>
        <v>8.72579053838473+1.81574271680401i</v>
      </c>
      <c r="I2100" t="str">
        <f t="shared" si="1058"/>
        <v>772.046394619692i</v>
      </c>
      <c r="J2100" t="str">
        <f t="shared" si="1052"/>
        <v>-805.82090813871+168.89904565816i</v>
      </c>
      <c r="K2100" t="str">
        <f t="shared" si="1059"/>
        <v>0.192362970462531-0.917767788126562i</v>
      </c>
      <c r="L2100" t="str">
        <f t="shared" si="1060"/>
        <v>0.0143688433973216-0.0581871737477741i</v>
      </c>
      <c r="M2100" t="str">
        <f t="shared" si="1061"/>
        <v>0.206731813859853-0.975954961874336i</v>
      </c>
      <c r="N2100" t="str">
        <f t="shared" si="1062"/>
        <v>-2.01431522588565i</v>
      </c>
      <c r="O2100" t="str">
        <f t="shared" si="1063"/>
        <v>-0.429120551173454-0.903247226710711i</v>
      </c>
      <c r="P2100" t="str">
        <f t="shared" si="1064"/>
        <v>1.42912055117345+0.903247226710711i</v>
      </c>
      <c r="Q2100" t="str">
        <f t="shared" si="1065"/>
        <v>-1.42912055117345+1.11106799917494i</v>
      </c>
      <c r="R2100" t="str">
        <f t="shared" si="1066"/>
        <v>-0.317016047766269-0.878493848246643i</v>
      </c>
      <c r="S2100" t="str">
        <f t="shared" si="1067"/>
        <v>0.208149060448494i</v>
      </c>
      <c r="T2100" t="str">
        <f t="shared" si="1068"/>
        <v>0.182857669122321-0.0659865924896438i</v>
      </c>
      <c r="U2100" t="str">
        <f t="shared" si="1069"/>
        <v>0.0000333333333333334-0.000574139604091887i</v>
      </c>
      <c r="V2100" t="str">
        <f t="shared" si="1070"/>
        <v>6.66666666666667E-06-0.00574139604091887i</v>
      </c>
      <c r="W2100" t="str">
        <f t="shared" si="1071"/>
        <v>0.0000276024213897534-0.000522084730391169i</v>
      </c>
      <c r="X2100" t="str">
        <f t="shared" si="1072"/>
        <v>0.000032125996331206-0.000521565247793086i</v>
      </c>
      <c r="Y2100" t="str">
        <f t="shared" si="1073"/>
        <v>0.009+1.23527423139151i</v>
      </c>
      <c r="Z2100" t="str">
        <f t="shared" si="1074"/>
        <v>-0.00506630066566504-0.000349277579022337i</v>
      </c>
      <c r="AA2100" t="str">
        <f t="shared" si="1075"/>
        <v>0.071086650351577-9.71802553291324i</v>
      </c>
      <c r="AB2100" t="str">
        <f t="shared" si="1076"/>
        <v>0.862435855280493-0.311221310016713i</v>
      </c>
      <c r="AC2100" t="str">
        <f t="shared" si="1077"/>
        <v>0.874554946948068-0.906037898190929i</v>
      </c>
      <c r="AD2100" t="str">
        <f t="shared" si="1078"/>
        <v>0.653460616982071+0.321121931702877i</v>
      </c>
      <c r="AE2100" t="str">
        <f t="shared" si="1079"/>
        <v>-0.003198467267926-0.00185513939863187i</v>
      </c>
      <c r="AF2100" t="str">
        <f t="shared" si="1080"/>
        <v>-14.6828116548001-1.72023997515686i</v>
      </c>
      <c r="AG2100" t="str">
        <f t="shared" si="1081"/>
        <v>1.01146498691747-0.0229056205107431i</v>
      </c>
      <c r="AH2100" t="str">
        <f t="shared" si="1082"/>
        <v>0.0425202102658057+0.0333325877548783i</v>
      </c>
      <c r="AI2100">
        <f t="shared" si="1083"/>
        <v>-25.347614880728457</v>
      </c>
      <c r="AJ2100">
        <f t="shared" si="1084"/>
        <v>38.093727803973493</v>
      </c>
      <c r="AK2100"/>
      <c r="AL2100"/>
      <c r="AM2100"/>
      <c r="AN2100"/>
    </row>
    <row r="2101" spans="1:40" x14ac:dyDescent="0.25">
      <c r="A2101"/>
      <c r="B2101">
        <f t="shared" si="1085"/>
        <v>196700</v>
      </c>
      <c r="C2101" s="237" t="str">
        <f t="shared" si="1053"/>
        <v>-1.97530429114635E-06+0.0124505464125305i</v>
      </c>
      <c r="D2101" s="208" t="str">
        <f t="shared" si="1054"/>
        <v>-5.95702110100552+0.0954541891627339i</v>
      </c>
      <c r="E2101" t="str">
        <f t="shared" si="1055"/>
        <v>2870</v>
      </c>
      <c r="F2101" t="str">
        <f t="shared" si="1056"/>
        <v>0.777000777000777</v>
      </c>
      <c r="G2101" t="str">
        <f t="shared" si="1051"/>
        <v>0.777000777000777</v>
      </c>
      <c r="H2101" t="str">
        <f t="shared" si="1057"/>
        <v>8.72618561049832+1.81490840948187i</v>
      </c>
      <c r="I2101" t="str">
        <f t="shared" si="1058"/>
        <v>772.43909370139i</v>
      </c>
      <c r="J2101" t="str">
        <f t="shared" si="1052"/>
        <v>-806.641890948126+168.984955650866i</v>
      </c>
      <c r="K2101" t="str">
        <f t="shared" si="1059"/>
        <v>0.192175186399272-0.917339387718581i</v>
      </c>
      <c r="L2101" t="str">
        <f t="shared" si="1060"/>
        <v>0.0143550758962572-0.0581609901057143i</v>
      </c>
      <c r="M2101" t="str">
        <f t="shared" si="1061"/>
        <v>0.206530262295529-0.975500377824295i</v>
      </c>
      <c r="N2101" t="str">
        <f t="shared" si="1062"/>
        <v>-2.0153398012803i</v>
      </c>
      <c r="O2101" t="str">
        <f t="shared" si="1063"/>
        <v>-0.430045770659666-0.902807086335577i</v>
      </c>
      <c r="P2101" t="str">
        <f t="shared" si="1064"/>
        <v>1.43004577065967+0.902807086335577i</v>
      </c>
      <c r="Q2101" t="str">
        <f t="shared" si="1065"/>
        <v>-1.43004577065967+1.11253271494472i</v>
      </c>
      <c r="R2101" t="str">
        <f t="shared" si="1066"/>
        <v>-0.316998045495871-0.877928391022146i</v>
      </c>
      <c r="S2101" t="str">
        <f t="shared" si="1067"/>
        <v>0.208254934843433i</v>
      </c>
      <c r="T2101" t="str">
        <f t="shared" si="1068"/>
        <v>0.182832919869517-0.0660164073102382i</v>
      </c>
      <c r="U2101" t="str">
        <f t="shared" si="1069"/>
        <v>0.0000333333333333333-0.000573847718172164i</v>
      </c>
      <c r="V2101" t="str">
        <f t="shared" si="1070"/>
        <v>6.66666666666667E-06-0.00573847718172163i</v>
      </c>
      <c r="W2101" t="str">
        <f t="shared" si="1071"/>
        <v>0.0000276024204898705-0.000521819450574667i</v>
      </c>
      <c r="X2101" t="str">
        <f t="shared" si="1072"/>
        <v>0.0000321213870480858-0.000521300272010489i</v>
      </c>
      <c r="Y2101" t="str">
        <f t="shared" si="1073"/>
        <v>0.009+1.23590254992222i</v>
      </c>
      <c r="Z2101" t="str">
        <f t="shared" si="1074"/>
        <v>-0.00506115087808972-0.00034901741773091i</v>
      </c>
      <c r="AA2101" t="str">
        <f t="shared" si="1075"/>
        <v>0.0710142961322209-9.71308136144583i</v>
      </c>
      <c r="AB2101" t="str">
        <f t="shared" si="1076"/>
        <v>0.86231912709998-0.311361929605832i</v>
      </c>
      <c r="AC2101" t="str">
        <f t="shared" si="1077"/>
        <v>0.87436131553182-0.905498295281481i</v>
      </c>
      <c r="AD2101" t="str">
        <f t="shared" si="1078"/>
        <v>0.653807992111165+0.320988689351527i</v>
      </c>
      <c r="AE2101" t="str">
        <f t="shared" si="1079"/>
        <v>-0.0031969902498972-0.00185276256406682i</v>
      </c>
      <c r="AF2101" t="str">
        <f t="shared" si="1080"/>
        <v>-14.6832067115038-1.71945422031914i</v>
      </c>
      <c r="AG2101" t="str">
        <f t="shared" si="1081"/>
        <v>1.01145447267191-0.0229062574794008i</v>
      </c>
      <c r="AH2101" t="str">
        <f t="shared" si="1082"/>
        <v>0.0425067971073796+0.0332938818721537i</v>
      </c>
      <c r="AI2101">
        <f t="shared" si="1083"/>
        <v>-25.353152024843304</v>
      </c>
      <c r="AJ2101">
        <f t="shared" si="1084"/>
        <v>38.070184534028364</v>
      </c>
      <c r="AK2101"/>
      <c r="AL2101"/>
      <c r="AM2101"/>
      <c r="AN2101"/>
    </row>
    <row r="2102" spans="1:40" x14ac:dyDescent="0.25">
      <c r="A2102"/>
      <c r="B2102">
        <f t="shared" si="1085"/>
        <v>196800</v>
      </c>
      <c r="C2102" s="237" t="str">
        <f t="shared" si="1053"/>
        <v>-1.97329737815274E-06+0.0124442199156879i</v>
      </c>
      <c r="D2102" s="208" t="str">
        <f t="shared" si="1054"/>
        <v>-5.95702108561919+0.0954056860202739i</v>
      </c>
      <c r="E2102" t="str">
        <f t="shared" si="1055"/>
        <v>2870</v>
      </c>
      <c r="F2102" t="str">
        <f t="shared" si="1056"/>
        <v>0.777000777000777</v>
      </c>
      <c r="G2102" t="str">
        <f t="shared" si="1051"/>
        <v>0.777000777000777</v>
      </c>
      <c r="H2102" t="str">
        <f t="shared" si="1057"/>
        <v>8.72658011909668+1.8140748234434i</v>
      </c>
      <c r="I2102" t="str">
        <f t="shared" si="1058"/>
        <v>772.831792783089i</v>
      </c>
      <c r="J2102" t="str">
        <f t="shared" si="1052"/>
        <v>-807.463291241808+169.070865643571i</v>
      </c>
      <c r="K2102" t="str">
        <f t="shared" si="1059"/>
        <v>0.191987673393909-0.916911367587817i</v>
      </c>
      <c r="L2102" t="str">
        <f t="shared" si="1060"/>
        <v>0.0143413277716665-0.0581348282930488i</v>
      </c>
      <c r="M2102" t="str">
        <f t="shared" si="1061"/>
        <v>0.206329001165575-0.975046195880866i</v>
      </c>
      <c r="N2102" t="str">
        <f t="shared" si="1062"/>
        <v>-2.01636437667495i</v>
      </c>
      <c r="O2102" t="str">
        <f t="shared" si="1063"/>
        <v>-0.430970538703332-0.902365998234508i</v>
      </c>
      <c r="P2102" t="str">
        <f t="shared" si="1064"/>
        <v>1.43097053870333+0.902365998234508i</v>
      </c>
      <c r="Q2102" t="str">
        <f t="shared" si="1065"/>
        <v>-1.43097053870333+1.11399837844044i</v>
      </c>
      <c r="R2102" t="str">
        <f t="shared" si="1066"/>
        <v>-0.316980031045122-0.877363443103745i</v>
      </c>
      <c r="S2102" t="str">
        <f t="shared" si="1067"/>
        <v>0.208360809238369i</v>
      </c>
      <c r="T2102" t="str">
        <f t="shared" si="1068"/>
        <v>0.182808157001258-0.066046215780965i</v>
      </c>
      <c r="U2102" t="str">
        <f t="shared" si="1069"/>
        <v>0.0000333333333333333-0.000573556128884475i</v>
      </c>
      <c r="V2102" t="str">
        <f t="shared" si="1070"/>
        <v>6.66666666666667E-06-0.00573556128884475i</v>
      </c>
      <c r="W2102" t="str">
        <f t="shared" si="1071"/>
        <v>0.0000276024195895302-0.000521554440423639i</v>
      </c>
      <c r="X2102" t="str">
        <f t="shared" si="1072"/>
        <v>0.0000321167847869932-0.000521035565523331i</v>
      </c>
      <c r="Y2102" t="str">
        <f t="shared" si="1073"/>
        <v>0.009+1.23653086845294i</v>
      </c>
      <c r="Z2102" t="str">
        <f t="shared" si="1074"/>
        <v>-0.00505600894119605-0.000348757646740332i</v>
      </c>
      <c r="AA2102" t="str">
        <f t="shared" si="1075"/>
        <v>0.0709420523705016-9.70814222008781i</v>
      </c>
      <c r="AB2102" t="str">
        <f t="shared" si="1076"/>
        <v>0.862202334703092-0.31150251924623i</v>
      </c>
      <c r="AC2102" t="str">
        <f t="shared" si="1077"/>
        <v>0.874168000123573-0.904959110188486i</v>
      </c>
      <c r="AD2102" t="str">
        <f t="shared" si="1078"/>
        <v>0.654155266889372+0.320855086165861i</v>
      </c>
      <c r="AE2102" t="str">
        <f t="shared" si="1079"/>
        <v>-0.00319551421352728-0.00185038783596595i</v>
      </c>
      <c r="AF2102" t="str">
        <f t="shared" si="1080"/>
        <v>-14.6836012047159-1.71866913742313i</v>
      </c>
      <c r="AG2102" t="str">
        <f t="shared" si="1081"/>
        <v>1.01144395641117-0.0229068902928925i</v>
      </c>
      <c r="AH2102" t="str">
        <f t="shared" si="1082"/>
        <v>0.0424933860106343+0.0332552088849629i</v>
      </c>
      <c r="AI2102">
        <f t="shared" si="1083"/>
        <v>-25.358687706868782</v>
      </c>
      <c r="AJ2102">
        <f t="shared" si="1084"/>
        <v>38.046637380500869</v>
      </c>
      <c r="AK2102"/>
      <c r="AL2102"/>
      <c r="AM2102"/>
      <c r="AN2102"/>
    </row>
    <row r="2103" spans="1:40" x14ac:dyDescent="0.25">
      <c r="A2103"/>
      <c r="B2103">
        <f t="shared" si="1085"/>
        <v>196900</v>
      </c>
      <c r="C2103" s="237" t="str">
        <f t="shared" si="1053"/>
        <v>-1.97129352214732E-06+0.0124378998449462i</v>
      </c>
      <c r="D2103" s="208" t="str">
        <f t="shared" si="1054"/>
        <v>-5.9570210702563+0.0953572321445876i</v>
      </c>
      <c r="E2103" t="str">
        <f t="shared" si="1055"/>
        <v>2870</v>
      </c>
      <c r="F2103" t="str">
        <f t="shared" si="1056"/>
        <v>0.777000777000777</v>
      </c>
      <c r="G2103" t="str">
        <f t="shared" si="1051"/>
        <v>0.777000777000777</v>
      </c>
      <c r="H2103" t="str">
        <f t="shared" si="1057"/>
        <v>8.72697406523207+1.81324195782587i</v>
      </c>
      <c r="I2103" t="str">
        <f t="shared" si="1058"/>
        <v>773.224491864788i</v>
      </c>
      <c r="J2103" t="str">
        <f t="shared" si="1052"/>
        <v>-808.285109019756+169.156775636276i</v>
      </c>
      <c r="K2103" t="str">
        <f t="shared" si="1059"/>
        <v>0.191800430932481-0.916483727259282i</v>
      </c>
      <c r="L2103" t="str">
        <f t="shared" si="1060"/>
        <v>0.0143275989879887-0.0581086882852862i</v>
      </c>
      <c r="M2103" t="str">
        <f t="shared" si="1061"/>
        <v>0.20612802992047-0.974592415544568i</v>
      </c>
      <c r="N2103" t="str">
        <f t="shared" si="1062"/>
        <v>-2.01738895206961i</v>
      </c>
      <c r="O2103" t="str">
        <f t="shared" si="1063"/>
        <v>-0.431894854333681-0.901923962870534i</v>
      </c>
      <c r="P2103" t="str">
        <f t="shared" si="1064"/>
        <v>1.43189485433368+0.901923962870534i</v>
      </c>
      <c r="Q2103" t="str">
        <f t="shared" si="1065"/>
        <v>-1.43189485433368+1.11546498919908i</v>
      </c>
      <c r="R2103" t="str">
        <f t="shared" si="1066"/>
        <v>-0.316962004408847-0.876799003708408i</v>
      </c>
      <c r="S2103" t="str">
        <f t="shared" si="1067"/>
        <v>0.208466683633308i</v>
      </c>
      <c r="T2103" t="str">
        <f t="shared" si="1068"/>
        <v>0.18278338051608-0.0660760178968783i</v>
      </c>
      <c r="U2103" t="str">
        <f t="shared" si="1069"/>
        <v>0.0000333333333333333-0.000573264835776866i</v>
      </c>
      <c r="V2103" t="str">
        <f t="shared" si="1070"/>
        <v>6.66666666666667E-06-0.00573264835776866i</v>
      </c>
      <c r="W2103" t="str">
        <f t="shared" si="1071"/>
        <v>0.0000276024186887324-0.000521289699527223i</v>
      </c>
      <c r="X2103" t="str">
        <f t="shared" si="1072"/>
        <v>0.0000321121895336673-0.000520771127921439i</v>
      </c>
      <c r="Y2103" t="str">
        <f t="shared" si="1073"/>
        <v>0.009+1.23715918698366i</v>
      </c>
      <c r="Z2103" t="str">
        <f t="shared" si="1074"/>
        <v>-0.0050508748390336-0.000348498265200041i</v>
      </c>
      <c r="AA2103" t="str">
        <f t="shared" si="1075"/>
        <v>0.0708699188416041-9.7032081011641i</v>
      </c>
      <c r="AB2103" t="str">
        <f t="shared" si="1076"/>
        <v>0.862085478082925-0.311643078914579i</v>
      </c>
      <c r="AC2103" t="str">
        <f t="shared" si="1077"/>
        <v>0.873975000153174-0.904420342385743i</v>
      </c>
      <c r="AD2103" t="str">
        <f t="shared" si="1078"/>
        <v>0.654502440952848+0.320721122200491i</v>
      </c>
      <c r="AE2103" t="str">
        <f t="shared" si="1079"/>
        <v>-0.00319403915639493-0.00184801521171034i</v>
      </c>
      <c r="AF2103" t="str">
        <f t="shared" si="1080"/>
        <v>-14.6839951354884-1.71788472568128i</v>
      </c>
      <c r="AG2103" t="str">
        <f t="shared" si="1081"/>
        <v>1.0114334381402-0.0229075189447309i</v>
      </c>
      <c r="AH2103" t="str">
        <f t="shared" si="1082"/>
        <v>0.0424799769632653+0.0332165687520633i</v>
      </c>
      <c r="AI2103">
        <f t="shared" si="1083"/>
        <v>-25.364221929493247</v>
      </c>
      <c r="AJ2103">
        <f t="shared" si="1084"/>
        <v>38.023086346145206</v>
      </c>
      <c r="AK2103"/>
      <c r="AL2103"/>
      <c r="AM2103"/>
      <c r="AN2103"/>
    </row>
    <row r="2104" spans="1:40" x14ac:dyDescent="0.25">
      <c r="A2104"/>
      <c r="B2104">
        <f t="shared" si="1085"/>
        <v>197000</v>
      </c>
      <c r="C2104" s="237" t="str">
        <f t="shared" si="1053"/>
        <v>-1.96929271692457E-06+0.0124315861905195i</v>
      </c>
      <c r="D2104" s="208" t="str">
        <f t="shared" si="1054"/>
        <v>-5.95702105491679+0.0953088274606495i</v>
      </c>
      <c r="E2104" t="str">
        <f t="shared" si="1055"/>
        <v>2870</v>
      </c>
      <c r="F2104" t="str">
        <f t="shared" si="1056"/>
        <v>0.777000777000777</v>
      </c>
      <c r="G2104" t="str">
        <f t="shared" si="1051"/>
        <v>0.777000777000777</v>
      </c>
      <c r="H2104" t="str">
        <f t="shared" si="1057"/>
        <v>8.72736744995431+1.81240981176781i</v>
      </c>
      <c r="I2104" t="str">
        <f t="shared" si="1058"/>
        <v>773.617190946487i</v>
      </c>
      <c r="J2104" t="str">
        <f t="shared" si="1052"/>
        <v>-809.10734428197+169.242685628981i</v>
      </c>
      <c r="K2104" t="str">
        <f t="shared" si="1059"/>
        <v>0.191613458502225-0.916056466258713i</v>
      </c>
      <c r="L2104" t="str">
        <f t="shared" si="1060"/>
        <v>0.0143138895097421-0.058082570057965i</v>
      </c>
      <c r="M2104" t="str">
        <f t="shared" si="1061"/>
        <v>0.205927348011967-0.974139036316678i</v>
      </c>
      <c r="N2104" t="str">
        <f t="shared" si="1062"/>
        <v>-2.01841352746426i</v>
      </c>
      <c r="O2104" t="str">
        <f t="shared" si="1063"/>
        <v>-0.43281871658039-0.901480980707693i</v>
      </c>
      <c r="P2104" t="str">
        <f t="shared" si="1064"/>
        <v>1.43281871658039+0.901480980707693i</v>
      </c>
      <c r="Q2104" t="str">
        <f t="shared" si="1065"/>
        <v>-1.43281871658039+1.11693254675657i</v>
      </c>
      <c r="R2104" t="str">
        <f t="shared" si="1066"/>
        <v>-0.316943965581855-0.876235072054714i</v>
      </c>
      <c r="S2104" t="str">
        <f t="shared" si="1067"/>
        <v>0.208572558028246i</v>
      </c>
      <c r="T2104" t="str">
        <f t="shared" si="1068"/>
        <v>0.182758590412516-0.0661058136530239i</v>
      </c>
      <c r="U2104" t="str">
        <f t="shared" si="1069"/>
        <v>0.0000333333333333334-0.0005729738383983i</v>
      </c>
      <c r="V2104" t="str">
        <f t="shared" si="1070"/>
        <v>6.66666666666667E-06-0.005729738383983i</v>
      </c>
      <c r="W2104" t="str">
        <f t="shared" si="1071"/>
        <v>0.0000276024177874771-0.000521025227475382i</v>
      </c>
      <c r="X2104" t="str">
        <f t="shared" si="1072"/>
        <v>0.0000321076012738839-0.000520506958795459i</v>
      </c>
      <c r="Y2104" t="str">
        <f t="shared" si="1073"/>
        <v>0.009+1.23778750551438i</v>
      </c>
      <c r="Z2104" t="str">
        <f t="shared" si="1074"/>
        <v>-0.00504574855569221-0.000348239272261844i</v>
      </c>
      <c r="AA2104" t="str">
        <f t="shared" si="1075"/>
        <v>0.0707978953212823-9.69827899701512i</v>
      </c>
      <c r="AB2104" t="str">
        <f t="shared" si="1076"/>
        <v>0.861968557232559-0.311783608587512i</v>
      </c>
      <c r="AC2104" t="str">
        <f t="shared" si="1077"/>
        <v>0.873782315051827-0.90388199134783i</v>
      </c>
      <c r="AD2104" t="str">
        <f t="shared" si="1078"/>
        <v>0.654849513937713+0.320586797510374i</v>
      </c>
      <c r="AE2104" t="str">
        <f t="shared" si="1079"/>
        <v>-0.00319256507608519-0.00184564468868665i</v>
      </c>
      <c r="AF2104" t="str">
        <f t="shared" si="1080"/>
        <v>-14.6843885048711-1.71710098430716i</v>
      </c>
      <c r="AG2104" t="str">
        <f t="shared" si="1081"/>
        <v>1.01142291786392-0.0229081434284401i</v>
      </c>
      <c r="AH2104" t="str">
        <f t="shared" si="1082"/>
        <v>0.0424665699530032+0.033177961432301i</v>
      </c>
      <c r="AI2104">
        <f t="shared" si="1083"/>
        <v>-25.369754695402005</v>
      </c>
      <c r="AJ2104">
        <f t="shared" si="1084"/>
        <v>37.99953143370962</v>
      </c>
      <c r="AK2104"/>
      <c r="AL2104"/>
      <c r="AM2104"/>
      <c r="AN2104"/>
    </row>
    <row r="2105" spans="1:40" x14ac:dyDescent="0.25">
      <c r="A2105"/>
      <c r="B2105">
        <f t="shared" si="1085"/>
        <v>197100</v>
      </c>
      <c r="C2105" s="237" t="str">
        <f t="shared" si="1053"/>
        <v>-1.96729495629477E-06+0.0124252789426417i</v>
      </c>
      <c r="D2105" s="208" t="str">
        <f t="shared" si="1054"/>
        <v>-5.95702103960062+0.0952604718935864i</v>
      </c>
      <c r="E2105" t="str">
        <f t="shared" si="1055"/>
        <v>2870</v>
      </c>
      <c r="F2105" t="str">
        <f t="shared" si="1056"/>
        <v>0.777000777000777</v>
      </c>
      <c r="G2105" t="str">
        <f t="shared" si="1051"/>
        <v>0.777000777000777</v>
      </c>
      <c r="H2105" t="str">
        <f t="shared" si="1057"/>
        <v>8.72776027431088+1.81157838440894i</v>
      </c>
      <c r="I2105" t="str">
        <f t="shared" si="1058"/>
        <v>774.009890028185i</v>
      </c>
      <c r="J2105" t="str">
        <f t="shared" si="1052"/>
        <v>-809.92999702845+169.328595621686i</v>
      </c>
      <c r="K2105" t="str">
        <f t="shared" si="1059"/>
        <v>0.191426755591573-0.915629584112562i</v>
      </c>
      <c r="L2105" t="str">
        <f t="shared" si="1060"/>
        <v>0.0143001993015247-0.058056473586654i</v>
      </c>
      <c r="M2105" t="str">
        <f t="shared" si="1061"/>
        <v>0.205726954893098-0.973686057699216i</v>
      </c>
      <c r="N2105" t="str">
        <f t="shared" si="1062"/>
        <v>-2.01943810285891i</v>
      </c>
      <c r="O2105" t="str">
        <f t="shared" si="1063"/>
        <v>-0.43374212447364-0.901037052211003i</v>
      </c>
      <c r="P2105" t="str">
        <f t="shared" si="1064"/>
        <v>1.43374212447364+0.901037052211003i</v>
      </c>
      <c r="Q2105" t="str">
        <f t="shared" si="1065"/>
        <v>-1.43374212447364+1.11840105064791i</v>
      </c>
      <c r="R2105" t="str">
        <f t="shared" si="1066"/>
        <v>-0.316925914558946-0.875671647362803i</v>
      </c>
      <c r="S2105" t="str">
        <f t="shared" si="1067"/>
        <v>0.208678432423185i</v>
      </c>
      <c r="T2105" t="str">
        <f t="shared" si="1068"/>
        <v>0.182733786689098-0.0661356030444451i</v>
      </c>
      <c r="U2105" t="str">
        <f t="shared" si="1069"/>
        <v>0.0000333333333333332-0.000572683136298653i</v>
      </c>
      <c r="V2105" t="str">
        <f t="shared" si="1070"/>
        <v>6.66666666666667E-06-0.00572683136298653i</v>
      </c>
      <c r="W2105" t="str">
        <f t="shared" si="1071"/>
        <v>0.000027602416885764-0.000520761023858913i</v>
      </c>
      <c r="X2105" t="str">
        <f t="shared" si="1072"/>
        <v>0.0000321030199934539-0.000520243057736874i</v>
      </c>
      <c r="Y2105" t="str">
        <f t="shared" si="1073"/>
        <v>0.009+1.2384158240451i</v>
      </c>
      <c r="Z2105" t="str">
        <f t="shared" si="1074"/>
        <v>-0.0050406300753021-0.000347980667079908i</v>
      </c>
      <c r="AA2105" t="str">
        <f t="shared" si="1075"/>
        <v>0.0707259815858594-9.69335489999673i</v>
      </c>
      <c r="AB2105" t="str">
        <f t="shared" si="1076"/>
        <v>0.861851572145071-0.311924108241653i</v>
      </c>
      <c r="AC2105" t="str">
        <f t="shared" si="1077"/>
        <v>0.873589944252076-0.903344056550106i</v>
      </c>
      <c r="AD2105" t="str">
        <f t="shared" si="1078"/>
        <v>0.65519648548008+0.32045211215082i</v>
      </c>
      <c r="AE2105" t="str">
        <f t="shared" si="1079"/>
        <v>-0.00319109197018972-0.00184327626428728i</v>
      </c>
      <c r="AF2105" t="str">
        <f t="shared" si="1080"/>
        <v>-14.6847813139115-1.71631791251535i</v>
      </c>
      <c r="AG2105" t="str">
        <f t="shared" si="1081"/>
        <v>1.01141239558728-0.0229087637375571i</v>
      </c>
      <c r="AH2105" t="str">
        <f t="shared" si="1082"/>
        <v>0.0424531649676149+0.0331393868846105i</v>
      </c>
      <c r="AI2105">
        <f t="shared" si="1083"/>
        <v>-25.375286007277129</v>
      </c>
      <c r="AJ2105">
        <f t="shared" si="1084"/>
        <v>37.975972645935471</v>
      </c>
      <c r="AK2105"/>
      <c r="AL2105"/>
      <c r="AM2105"/>
      <c r="AN2105"/>
    </row>
    <row r="2106" spans="1:40" x14ac:dyDescent="0.25">
      <c r="A2106"/>
      <c r="B2106">
        <f t="shared" si="1085"/>
        <v>197200</v>
      </c>
      <c r="C2106" s="237" t="str">
        <f t="shared" si="1053"/>
        <v>-1.96530023408382E-06+0.0124189780915666i</v>
      </c>
      <c r="D2106" s="208" t="str">
        <f t="shared" si="1054"/>
        <v>-5.95702102430775+0.0952121653686773i</v>
      </c>
      <c r="E2106" t="str">
        <f t="shared" si="1055"/>
        <v>2870</v>
      </c>
      <c r="F2106" t="str">
        <f t="shared" si="1056"/>
        <v>0.777000777000777</v>
      </c>
      <c r="G2106" t="str">
        <f t="shared" si="1051"/>
        <v>0.777000777000777</v>
      </c>
      <c r="H2106" t="str">
        <f t="shared" si="1057"/>
        <v>8.72815253934684+1.81074767489019i</v>
      </c>
      <c r="I2106" t="str">
        <f t="shared" si="1058"/>
        <v>774.402589109884i</v>
      </c>
      <c r="J2106" t="str">
        <f t="shared" si="1052"/>
        <v>-810.753067259196+169.414505614391i</v>
      </c>
      <c r="K2106" t="str">
        <f t="shared" si="1059"/>
        <v>0.191240321690151-0.915203080348006i</v>
      </c>
      <c r="L2106" t="str">
        <f t="shared" si="1060"/>
        <v>0.0142865283280139-0.0580303988469521i</v>
      </c>
      <c r="M2106" t="str">
        <f t="shared" si="1061"/>
        <v>0.205526850018165-0.973233479194958i</v>
      </c>
      <c r="N2106" t="str">
        <f t="shared" si="1062"/>
        <v>-2.02046267825356i</v>
      </c>
      <c r="O2106" t="str">
        <f t="shared" si="1063"/>
        <v>-0.434665077044079-0.900592177846479i</v>
      </c>
      <c r="P2106" t="str">
        <f t="shared" si="1064"/>
        <v>1.43466507704408+0.900592177846479i</v>
      </c>
      <c r="Q2106" t="str">
        <f t="shared" si="1065"/>
        <v>-1.43466507704408+1.11987050040708i</v>
      </c>
      <c r="R2106" t="str">
        <f t="shared" si="1066"/>
        <v>-0.316907851334924-0.875108728854406i</v>
      </c>
      <c r="S2106" t="str">
        <f t="shared" si="1067"/>
        <v>0.208784306818123i</v>
      </c>
      <c r="T2106" t="str">
        <f t="shared" si="1068"/>
        <v>0.182708969344356-0.0661653860661829i</v>
      </c>
      <c r="U2106" t="str">
        <f t="shared" si="1069"/>
        <v>0.0000333333333333333-0.000572392729028726i</v>
      </c>
      <c r="V2106" t="str">
        <f t="shared" si="1070"/>
        <v>6.66666666666667E-06-0.00572392729028726i</v>
      </c>
      <c r="W2106" t="str">
        <f t="shared" si="1071"/>
        <v>0.0000276024159835937-0.000520497088269454i</v>
      </c>
      <c r="X2106" t="str">
        <f t="shared" si="1072"/>
        <v>0.0000320984456782257-0.000519979424338004i</v>
      </c>
      <c r="Y2106" t="str">
        <f t="shared" si="1073"/>
        <v>0.009+1.23904414257581i</v>
      </c>
      <c r="Z2106" t="str">
        <f t="shared" si="1074"/>
        <v>-0.00503551938203396-0.000347722448810788i</v>
      </c>
      <c r="AA2106" t="str">
        <f t="shared" si="1075"/>
        <v>0.0706541774122305-9.68843580248059i</v>
      </c>
      <c r="AB2106" t="str">
        <f t="shared" si="1076"/>
        <v>0.861734522813527-0.312064577853612i</v>
      </c>
      <c r="AC2106" t="str">
        <f t="shared" si="1077"/>
        <v>0.873397887187794-0.902806537468717i</v>
      </c>
      <c r="AD2106" t="str">
        <f t="shared" si="1078"/>
        <v>0.655543355216045+0.320317066177488i</v>
      </c>
      <c r="AE2106" t="str">
        <f t="shared" si="1079"/>
        <v>-0.00318961983630684-0.00184090993591036i</v>
      </c>
      <c r="AF2106" t="str">
        <f t="shared" si="1080"/>
        <v>-14.6851735636546-1.71553550952151i</v>
      </c>
      <c r="AG2106" t="str">
        <f t="shared" si="1081"/>
        <v>1.01140187131521-0.0229093798656321i</v>
      </c>
      <c r="AH2106" t="str">
        <f t="shared" si="1082"/>
        <v>0.0424397619949056+0.0331008450680166i</v>
      </c>
      <c r="AI2106">
        <f t="shared" si="1083"/>
        <v>-25.380815867797004</v>
      </c>
      <c r="AJ2106">
        <f t="shared" si="1084"/>
        <v>37.952409985557637</v>
      </c>
      <c r="AK2106"/>
      <c r="AL2106"/>
      <c r="AM2106"/>
      <c r="AN2106"/>
    </row>
    <row r="2107" spans="1:40" x14ac:dyDescent="0.25">
      <c r="A2107"/>
      <c r="B2107">
        <f t="shared" si="1085"/>
        <v>197300</v>
      </c>
      <c r="C2107" s="237" t="str">
        <f t="shared" si="1053"/>
        <v>-1.96330854413329E-06+0.0124126836275677i</v>
      </c>
      <c r="D2107" s="208" t="str">
        <f t="shared" si="1054"/>
        <v>-5.95702100903813+0.0951639078113524i</v>
      </c>
      <c r="E2107" t="str">
        <f t="shared" si="1055"/>
        <v>2870</v>
      </c>
      <c r="F2107" t="str">
        <f t="shared" si="1056"/>
        <v>0.777000777000777</v>
      </c>
      <c r="G2107" t="str">
        <f t="shared" si="1051"/>
        <v>0.777000777000777</v>
      </c>
      <c r="H2107" t="str">
        <f t="shared" si="1057"/>
        <v>8.72854424610486+1.80991768235371i</v>
      </c>
      <c r="I2107" t="str">
        <f t="shared" si="1058"/>
        <v>774.795288191583i</v>
      </c>
      <c r="J2107" t="str">
        <f t="shared" si="1052"/>
        <v>-811.576554974209+169.500415607097i</v>
      </c>
      <c r="K2107" t="str">
        <f t="shared" si="1059"/>
        <v>0.191054156288773-0.914776954492932i</v>
      </c>
      <c r="L2107" t="str">
        <f t="shared" si="1060"/>
        <v>0.0142728765539657-0.0580043458144878i</v>
      </c>
      <c r="M2107" t="str">
        <f t="shared" si="1061"/>
        <v>0.205327032842739-0.97278130030742i</v>
      </c>
      <c r="N2107" t="str">
        <f t="shared" si="1062"/>
        <v>-2.02148725364821i</v>
      </c>
      <c r="O2107" t="str">
        <f t="shared" si="1063"/>
        <v>-0.435587573322833-0.900146358081132i</v>
      </c>
      <c r="P2107" t="str">
        <f t="shared" si="1064"/>
        <v>1.43558757332283+0.900146358081132i</v>
      </c>
      <c r="Q2107" t="str">
        <f t="shared" si="1065"/>
        <v>-1.43558757332283+1.12134089556708i</v>
      </c>
      <c r="R2107" t="str">
        <f t="shared" si="1066"/>
        <v>-0.316889775904576-0.874546315752826i</v>
      </c>
      <c r="S2107" t="str">
        <f t="shared" si="1067"/>
        <v>0.208890181213062i</v>
      </c>
      <c r="T2107" t="str">
        <f t="shared" si="1068"/>
        <v>0.182684138376824-0.0661951627132735i</v>
      </c>
      <c r="U2107" t="str">
        <f t="shared" si="1069"/>
        <v>0.0000333333333333333-0.000572102616140217i</v>
      </c>
      <c r="V2107" t="str">
        <f t="shared" si="1070"/>
        <v>6.66666666666667E-06-0.00572102616140217i</v>
      </c>
      <c r="W2107" t="str">
        <f t="shared" si="1071"/>
        <v>0.0000276024150809658-0.000520233420299457i</v>
      </c>
      <c r="X2107" t="str">
        <f t="shared" si="1072"/>
        <v>0.0000320938783140822-0.000519716058191982i</v>
      </c>
      <c r="Y2107" t="str">
        <f t="shared" si="1073"/>
        <v>0.009+1.23967246110653i</v>
      </c>
      <c r="Z2107" t="str">
        <f t="shared" si="1074"/>
        <v>-0.00503041646009828-0.000347464616613358i</v>
      </c>
      <c r="AA2107" t="str">
        <f t="shared" si="1075"/>
        <v>0.0705824825778522-9.68352169685352i</v>
      </c>
      <c r="AB2107" t="str">
        <f t="shared" si="1076"/>
        <v>0.861617409231014-0.312205017399977i</v>
      </c>
      <c r="AC2107" t="str">
        <f t="shared" si="1077"/>
        <v>0.873206143294202-0.902269433580609i</v>
      </c>
      <c r="AD2107" t="str">
        <f t="shared" si="1078"/>
        <v>0.655890122781686+0.320181659646401i</v>
      </c>
      <c r="AE2107" t="str">
        <f t="shared" si="1079"/>
        <v>-0.00318814867204121-0.00183854570095967i</v>
      </c>
      <c r="AF2107" t="str">
        <f t="shared" si="1080"/>
        <v>-14.685565255143-1.71475377454236i</v>
      </c>
      <c r="AG2107" t="str">
        <f t="shared" si="1081"/>
        <v>1.01139134505265-0.0229099918062266i</v>
      </c>
      <c r="AH2107" t="str">
        <f t="shared" si="1082"/>
        <v>0.042426361022714+0.0330623359416313i</v>
      </c>
      <c r="AI2107">
        <f t="shared" si="1083"/>
        <v>-25.386344279637228</v>
      </c>
      <c r="AJ2107">
        <f t="shared" si="1084"/>
        <v>37.928843455305234</v>
      </c>
      <c r="AK2107"/>
      <c r="AL2107"/>
      <c r="AM2107"/>
      <c r="AN2107"/>
    </row>
    <row r="2108" spans="1:40" x14ac:dyDescent="0.25">
      <c r="A2108"/>
      <c r="B2108">
        <f t="shared" si="1085"/>
        <v>197400</v>
      </c>
      <c r="C2108" s="237" t="str">
        <f t="shared" si="1053"/>
        <v>-1.96131988030029E-06+0.0124063955409379i</v>
      </c>
      <c r="D2108" s="208" t="str">
        <f t="shared" si="1054"/>
        <v>-5.95702099379171+0.0951156991471906i</v>
      </c>
      <c r="E2108" t="str">
        <f t="shared" si="1055"/>
        <v>2870</v>
      </c>
      <c r="F2108" t="str">
        <f t="shared" si="1056"/>
        <v>0.777000777000777</v>
      </c>
      <c r="G2108" t="str">
        <f t="shared" si="1051"/>
        <v>0.777000777000777</v>
      </c>
      <c r="H2108" t="str">
        <f t="shared" si="1057"/>
        <v>8.7289353956252+1.80908840594284i</v>
      </c>
      <c r="I2108" t="str">
        <f t="shared" si="1058"/>
        <v>775.187987273281i</v>
      </c>
      <c r="J2108" t="str">
        <f t="shared" si="1052"/>
        <v>-812.400460173488+169.586325599801i</v>
      </c>
      <c r="K2108" t="str">
        <f t="shared" si="1059"/>
        <v>0.190868258879437-0.91435120607595i</v>
      </c>
      <c r="L2108" t="str">
        <f t="shared" si="1060"/>
        <v>0.0142592439442152-0.05797831446492i</v>
      </c>
      <c r="M2108" t="str">
        <f t="shared" si="1061"/>
        <v>0.205127502823652-0.97232952054087i</v>
      </c>
      <c r="N2108" t="str">
        <f t="shared" si="1062"/>
        <v>-2.02251182904287i</v>
      </c>
      <c r="O2108" t="str">
        <f t="shared" si="1063"/>
        <v>-0.436509612341517-0.899699593382957i</v>
      </c>
      <c r="P2108" t="str">
        <f t="shared" si="1064"/>
        <v>1.43650961234152+0.899699593382957i</v>
      </c>
      <c r="Q2108" t="str">
        <f t="shared" si="1065"/>
        <v>-1.43650961234152+1.12281223565991i</v>
      </c>
      <c r="R2108" t="str">
        <f t="shared" si="1066"/>
        <v>-0.31687168826271-0.873984407282934i</v>
      </c>
      <c r="S2108" t="str">
        <f t="shared" si="1067"/>
        <v>0.208996055608i</v>
      </c>
      <c r="T2108" t="str">
        <f t="shared" si="1068"/>
        <v>0.182659293785029-0.0662249329807542i</v>
      </c>
      <c r="U2108" t="str">
        <f t="shared" si="1069"/>
        <v>0.0000333333333333334-0.000571812797185739i</v>
      </c>
      <c r="V2108" t="str">
        <f t="shared" si="1070"/>
        <v>6.66666666666667E-06-0.00571812797185739i</v>
      </c>
      <c r="W2108" t="str">
        <f t="shared" si="1071"/>
        <v>0.0000276024141778803-0.000519970019542208i</v>
      </c>
      <c r="X2108" t="str">
        <f t="shared" si="1072"/>
        <v>0.0000320893178869425-0.000519452958892774i</v>
      </c>
      <c r="Y2108" t="str">
        <f t="shared" si="1073"/>
        <v>0.009+1.24030077963725i</v>
      </c>
      <c r="Z2108" t="str">
        <f t="shared" si="1074"/>
        <v>-0.00502532129374583-0.000347207169648859i</v>
      </c>
      <c r="AA2108" t="str">
        <f t="shared" si="1075"/>
        <v>0.0705108968607512-9.67861257551808i</v>
      </c>
      <c r="AB2108" t="str">
        <f t="shared" si="1076"/>
        <v>0.861500231390584-0.312345426857343i</v>
      </c>
      <c r="AC2108" t="str">
        <f t="shared" si="1077"/>
        <v>0.873014712007815-0.901732744363489i</v>
      </c>
      <c r="AD2108" t="str">
        <f t="shared" si="1078"/>
        <v>0.65623678781308+0.320045892613921i</v>
      </c>
      <c r="AE2108" t="str">
        <f t="shared" si="1079"/>
        <v>-0.00318667847500421-0.00183618355684466i</v>
      </c>
      <c r="AF2108" t="str">
        <f t="shared" si="1080"/>
        <v>-14.6859563894169-1.71397270679565i</v>
      </c>
      <c r="AG2108" t="str">
        <f t="shared" si="1081"/>
        <v>1.01138081680456-0.0229105995529161i</v>
      </c>
      <c r="AH2108" t="str">
        <f t="shared" si="1082"/>
        <v>0.0424129620389165+0.0330238594646554i</v>
      </c>
      <c r="AI2108">
        <f t="shared" si="1083"/>
        <v>-25.391871245469865</v>
      </c>
      <c r="AJ2108">
        <f t="shared" si="1084"/>
        <v>37.905273057900331</v>
      </c>
      <c r="AK2108"/>
      <c r="AL2108"/>
      <c r="AM2108"/>
      <c r="AN2108"/>
    </row>
    <row r="2109" spans="1:40" x14ac:dyDescent="0.25">
      <c r="A2109"/>
      <c r="B2109">
        <f t="shared" si="1085"/>
        <v>197500</v>
      </c>
      <c r="C2109" s="237" t="str">
        <f t="shared" si="1053"/>
        <v>-1.95933423645759E-06+0.0124001138219905i</v>
      </c>
      <c r="D2109" s="208" t="str">
        <f t="shared" si="1054"/>
        <v>-5.95702097856844+0.0950675393019272i</v>
      </c>
      <c r="E2109" t="str">
        <f t="shared" si="1055"/>
        <v>2870</v>
      </c>
      <c r="F2109" t="str">
        <f t="shared" si="1056"/>
        <v>0.777000777000777</v>
      </c>
      <c r="G2109" t="str">
        <f t="shared" si="1051"/>
        <v>0.777000777000777</v>
      </c>
      <c r="H2109" t="str">
        <f t="shared" si="1057"/>
        <v>8.72932598894579+1.80825984480212i</v>
      </c>
      <c r="I2109" t="str">
        <f t="shared" si="1058"/>
        <v>775.58068635498i</v>
      </c>
      <c r="J2109" t="str">
        <f t="shared" si="1052"/>
        <v>-813.224782857033+169.672235592506i</v>
      </c>
      <c r="K2109" t="str">
        <f t="shared" si="1059"/>
        <v>0.190682628955329-0.913925834626383i</v>
      </c>
      <c r="L2109" t="str">
        <f t="shared" si="1060"/>
        <v>0.0142456304636759-0.0579523047739377i</v>
      </c>
      <c r="M2109" t="str">
        <f t="shared" si="1061"/>
        <v>0.204928259419005-0.971878139400321i</v>
      </c>
      <c r="N2109" t="str">
        <f t="shared" si="1062"/>
        <v>-2.02353640443752i</v>
      </c>
      <c r="O2109" t="str">
        <f t="shared" si="1063"/>
        <v>-0.437431193132197-0.899251884220957i</v>
      </c>
      <c r="P2109" t="str">
        <f t="shared" si="1064"/>
        <v>1.4374311931322+0.899251884220957i</v>
      </c>
      <c r="Q2109" t="str">
        <f t="shared" si="1065"/>
        <v>-1.4374311931322+1.12428452021656i</v>
      </c>
      <c r="R2109" t="str">
        <f t="shared" si="1066"/>
        <v>-0.316853588404096-0.873423002671186i</v>
      </c>
      <c r="S2109" t="str">
        <f t="shared" si="1067"/>
        <v>0.209101930002937i</v>
      </c>
      <c r="T2109" t="str">
        <f t="shared" si="1068"/>
        <v>0.182634435567505-0.0662546968636527i</v>
      </c>
      <c r="U2109" t="str">
        <f t="shared" si="1069"/>
        <v>0.0000333333333333332-0.000571523271718807i</v>
      </c>
      <c r="V2109" t="str">
        <f t="shared" si="1070"/>
        <v>6.66666666666667E-06-0.00571523271718811i</v>
      </c>
      <c r="W2109" t="str">
        <f t="shared" si="1071"/>
        <v>0.0000276024132743371-0.000519706885591808i</v>
      </c>
      <c r="X2109" t="str">
        <f t="shared" si="1072"/>
        <v>0.0000320847643827613-0.000519190126035157i</v>
      </c>
      <c r="Y2109" t="str">
        <f t="shared" si="1073"/>
        <v>0.009+1.24092909816797i</v>
      </c>
      <c r="Z2109" t="str">
        <f t="shared" si="1074"/>
        <v>-0.00502023386726706-0.000346950107080867i</v>
      </c>
      <c r="AA2109" t="str">
        <f t="shared" si="1075"/>
        <v>0.0704394200395157-9.67370843089221i</v>
      </c>
      <c r="AB2109" t="str">
        <f t="shared" si="1076"/>
        <v>0.861382989285323-0.312485806202258i</v>
      </c>
      <c r="AC2109" t="str">
        <f t="shared" si="1077"/>
        <v>0.872823592766521-0.90119646929588i</v>
      </c>
      <c r="AD2109" t="str">
        <f t="shared" si="1078"/>
        <v>0.656583349946269+0.319909765136783i</v>
      </c>
      <c r="AE2109" t="str">
        <f t="shared" si="1079"/>
        <v>-0.0031852092428135-0.0018338235009805i</v>
      </c>
      <c r="AF2109" t="str">
        <f t="shared" si="1080"/>
        <v>-14.6863469675142-1.71319230550019i</v>
      </c>
      <c r="AG2109" t="str">
        <f t="shared" si="1081"/>
        <v>1.01137028657587-0.0229112030992876i</v>
      </c>
      <c r="AH2109" t="str">
        <f t="shared" si="1082"/>
        <v>0.0423995650314244+0.0329854155963788i</v>
      </c>
      <c r="AI2109">
        <f t="shared" si="1083"/>
        <v>-25.397396767963766</v>
      </c>
      <c r="AJ2109">
        <f t="shared" si="1084"/>
        <v>37.881698796060164</v>
      </c>
      <c r="AK2109"/>
      <c r="AL2109"/>
      <c r="AM2109"/>
      <c r="AN2109"/>
    </row>
    <row r="2110" spans="1:40" x14ac:dyDescent="0.25">
      <c r="A2110"/>
      <c r="B2110">
        <f t="shared" si="1085"/>
        <v>197600</v>
      </c>
      <c r="C2110" s="237" t="str">
        <f t="shared" si="1053"/>
        <v>-1.95735160649338E-06+0.0123938384610576i</v>
      </c>
      <c r="D2110" s="208" t="str">
        <f t="shared" si="1054"/>
        <v>-5.95702096336827+0.0950194282014416i</v>
      </c>
      <c r="E2110" t="str">
        <f t="shared" si="1055"/>
        <v>2870</v>
      </c>
      <c r="F2110" t="str">
        <f t="shared" si="1056"/>
        <v>0.777000777000777</v>
      </c>
      <c r="G2110" t="str">
        <f t="shared" si="1051"/>
        <v>0.777000777000777</v>
      </c>
      <c r="H2110" t="str">
        <f t="shared" si="1057"/>
        <v>8.72971602710215+1.8074319980773i</v>
      </c>
      <c r="I2110" t="str">
        <f t="shared" si="1058"/>
        <v>775.973385436679i</v>
      </c>
      <c r="J2110" t="str">
        <f t="shared" si="1052"/>
        <v>-814.049523024844+169.758145585212i</v>
      </c>
      <c r="K2110" t="str">
        <f t="shared" si="1059"/>
        <v>0.190497266010811-0.913500839674266i</v>
      </c>
      <c r="L2110" t="str">
        <f t="shared" si="1060"/>
        <v>0.0142320360773397-0.0579263167172593i</v>
      </c>
      <c r="M2110" t="str">
        <f t="shared" si="1061"/>
        <v>0.204729302088151-0.971427156391525i</v>
      </c>
      <c r="N2110" t="str">
        <f t="shared" si="1062"/>
        <v>-2.02456097983217i</v>
      </c>
      <c r="O2110" t="str">
        <f t="shared" si="1063"/>
        <v>-0.43835231472745-0.898803231065113i</v>
      </c>
      <c r="P2110" t="str">
        <f t="shared" si="1064"/>
        <v>1.43835231472745+0.898803231065113i</v>
      </c>
      <c r="Q2110" t="str">
        <f t="shared" si="1065"/>
        <v>-1.43835231472745+1.12575774876706i</v>
      </c>
      <c r="R2110" t="str">
        <f t="shared" si="1066"/>
        <v>-0.31683547632352-0.872862101145585i</v>
      </c>
      <c r="S2110" t="str">
        <f t="shared" si="1067"/>
        <v>0.209207804397875i</v>
      </c>
      <c r="T2110" t="str">
        <f t="shared" si="1068"/>
        <v>0.182609563722784-0.0662844543569985i</v>
      </c>
      <c r="U2110" t="str">
        <f t="shared" si="1069"/>
        <v>0.0000333333333333333-0.000571234039293849i</v>
      </c>
      <c r="V2110" t="str">
        <f t="shared" si="1070"/>
        <v>6.66666666666667E-06-0.00571234039293849i</v>
      </c>
      <c r="W2110" t="str">
        <f t="shared" si="1071"/>
        <v>0.0000276024123703365-0.000519444018043195i</v>
      </c>
      <c r="X2110" t="str">
        <f t="shared" si="1072"/>
        <v>0.0000320802177875291-0.000518927559214745i</v>
      </c>
      <c r="Y2110" t="str">
        <f t="shared" si="1073"/>
        <v>0.009+1.24155741669869i</v>
      </c>
      <c r="Z2110" t="str">
        <f t="shared" si="1074"/>
        <v>-0.00501515416499227-0.000346693428075278i</v>
      </c>
      <c r="AA2110" t="str">
        <f t="shared" si="1075"/>
        <v>0.0703680518932924-9.66880925540894i</v>
      </c>
      <c r="AB2110" t="str">
        <f t="shared" si="1076"/>
        <v>0.861265682908307-0.312626155411278i</v>
      </c>
      <c r="AC2110" t="str">
        <f t="shared" si="1077"/>
        <v>0.8726327850095-0.900660607857074i</v>
      </c>
      <c r="AD2110" t="str">
        <f t="shared" si="1078"/>
        <v>0.656929808817297+0.319773277272069i</v>
      </c>
      <c r="AE2110" t="str">
        <f t="shared" si="1079"/>
        <v>-0.00318374097309333-0.00183146553078795i</v>
      </c>
      <c r="AF2110" t="str">
        <f t="shared" si="1080"/>
        <v>-14.6867369904704-1.71241256987586i</v>
      </c>
      <c r="AG2110" t="str">
        <f t="shared" si="1081"/>
        <v>1.01135975437155-0.0229118024389407i</v>
      </c>
      <c r="AH2110" t="str">
        <f t="shared" si="1082"/>
        <v>0.0423861699881849+0.0329470042961784i</v>
      </c>
      <c r="AI2110">
        <f t="shared" si="1083"/>
        <v>-25.402920849784614</v>
      </c>
      <c r="AJ2110">
        <f t="shared" si="1084"/>
        <v>37.858120672494863</v>
      </c>
      <c r="AK2110"/>
      <c r="AL2110"/>
      <c r="AM2110"/>
      <c r="AN2110"/>
    </row>
    <row r="2111" spans="1:40" x14ac:dyDescent="0.25">
      <c r="A2111"/>
      <c r="B2111">
        <f t="shared" si="1085"/>
        <v>197700</v>
      </c>
      <c r="C2111" s="237" t="str">
        <f t="shared" si="1053"/>
        <v>-1.95537198431132E-06+0.0123875694484915i</v>
      </c>
      <c r="D2111" s="208" t="str">
        <f t="shared" si="1054"/>
        <v>-5.95702094819117+0.0949713657717682i</v>
      </c>
      <c r="E2111" t="str">
        <f t="shared" si="1055"/>
        <v>2870</v>
      </c>
      <c r="F2111" t="str">
        <f t="shared" si="1056"/>
        <v>0.777000777000777</v>
      </c>
      <c r="G2111" t="str">
        <f t="shared" si="1051"/>
        <v>0.777000777000777</v>
      </c>
      <c r="H2111" t="str">
        <f t="shared" si="1057"/>
        <v>8.7301055111275+1.80660486491534i</v>
      </c>
      <c r="I2111" t="str">
        <f t="shared" si="1058"/>
        <v>776.366084518378i</v>
      </c>
      <c r="J2111" t="str">
        <f t="shared" si="1052"/>
        <v>-814.874680676921+169.844055577917i</v>
      </c>
      <c r="K2111" t="str">
        <f t="shared" si="1059"/>
        <v>0.19031216954142-0.91307622075035i</v>
      </c>
      <c r="L2111" t="str">
        <f t="shared" si="1060"/>
        <v>0.014218460750277-0.0579003502706338i</v>
      </c>
      <c r="M2111" t="str">
        <f t="shared" si="1061"/>
        <v>0.204530630291697-0.970976571020984i</v>
      </c>
      <c r="N2111" t="str">
        <f t="shared" si="1062"/>
        <v>-2.02558555522682i</v>
      </c>
      <c r="O2111" t="str">
        <f t="shared" si="1063"/>
        <v>-0.439272976160323-0.898353634386399i</v>
      </c>
      <c r="P2111" t="str">
        <f t="shared" si="1064"/>
        <v>1.43927297616032+0.898353634386399i</v>
      </c>
      <c r="Q2111" t="str">
        <f t="shared" si="1065"/>
        <v>-1.43927297616032+1.12723192084042i</v>
      </c>
      <c r="R2111" t="str">
        <f t="shared" si="1066"/>
        <v>-0.316817352015771-0.872301701935703i</v>
      </c>
      <c r="S2111" t="str">
        <f t="shared" si="1067"/>
        <v>0.209313678792814i</v>
      </c>
      <c r="T2111" t="str">
        <f t="shared" si="1068"/>
        <v>0.182584678249395-0.066314205455819i</v>
      </c>
      <c r="U2111" t="str">
        <f t="shared" si="1069"/>
        <v>0.0000333333333333333-0.000570945099466185i</v>
      </c>
      <c r="V2111" t="str">
        <f t="shared" si="1070"/>
        <v>6.66666666666667E-06-0.00570945099466185i</v>
      </c>
      <c r="W2111" t="str">
        <f t="shared" si="1071"/>
        <v>0.0000276024114658786-0.000519181416492115i</v>
      </c>
      <c r="X2111" t="str">
        <f t="shared" si="1072"/>
        <v>0.0000320756780872718-0.000518665258027957i</v>
      </c>
      <c r="Y2111" t="str">
        <f t="shared" si="1073"/>
        <v>0.009+1.2421857352294i</v>
      </c>
      <c r="Z2111" t="str">
        <f t="shared" si="1074"/>
        <v>-0.00501008217129154-0.000346437131800331i</v>
      </c>
      <c r="AA2111" t="str">
        <f t="shared" si="1075"/>
        <v>0.0702967922017951-9.66391504151719i</v>
      </c>
      <c r="AB2111" t="str">
        <f t="shared" si="1076"/>
        <v>0.861148312252598-0.312766474460952i</v>
      </c>
      <c r="AC2111" t="str">
        <f t="shared" si="1077"/>
        <v>0.872442288177238-0.900125159527146i</v>
      </c>
      <c r="AD2111" t="str">
        <f t="shared" si="1078"/>
        <v>0.6572761640622+0.319636429077214i</v>
      </c>
      <c r="AE2111" t="str">
        <f t="shared" si="1079"/>
        <v>-0.00318227366347451-0.00182910964369347i</v>
      </c>
      <c r="AF2111" t="str">
        <f t="shared" si="1080"/>
        <v>-14.6871264593187-1.71163349914357i</v>
      </c>
      <c r="AG2111" t="str">
        <f t="shared" si="1081"/>
        <v>1.01134922019654-0.0229123975654888i</v>
      </c>
      <c r="AH2111" t="str">
        <f t="shared" si="1082"/>
        <v>0.0423727768971835+0.0329086255235208i</v>
      </c>
      <c r="AI2111">
        <f t="shared" si="1083"/>
        <v>-25.408443493594334</v>
      </c>
      <c r="AJ2111">
        <f t="shared" si="1084"/>
        <v>37.834538689908278</v>
      </c>
      <c r="AK2111"/>
      <c r="AL2111"/>
      <c r="AM2111"/>
      <c r="AN2111"/>
    </row>
    <row r="2112" spans="1:40" x14ac:dyDescent="0.25">
      <c r="A2112"/>
      <c r="B2112">
        <f t="shared" si="1085"/>
        <v>197800</v>
      </c>
      <c r="C2112" s="237" t="str">
        <f t="shared" si="1053"/>
        <v>-1.95339536383046E-06+0.0123813067746636i</v>
      </c>
      <c r="D2112" s="208" t="str">
        <f t="shared" si="1054"/>
        <v>-5.95702093303708+0.0949233519390876i</v>
      </c>
      <c r="E2112" t="str">
        <f t="shared" si="1055"/>
        <v>2870</v>
      </c>
      <c r="F2112" t="str">
        <f t="shared" si="1056"/>
        <v>0.777000777000777</v>
      </c>
      <c r="G2112" t="str">
        <f t="shared" si="1051"/>
        <v>0.777000777000777</v>
      </c>
      <c r="H2112" t="str">
        <f t="shared" si="1057"/>
        <v>8.73049444205261+1.80577844446436i</v>
      </c>
      <c r="I2112" t="str">
        <f t="shared" si="1058"/>
        <v>776.758783600076i</v>
      </c>
      <c r="J2112" t="str">
        <f t="shared" si="1052"/>
        <v>-815.700255813264+169.929965570621i</v>
      </c>
      <c r="K2112" t="str">
        <f t="shared" si="1059"/>
        <v>0.190127339043868-0.912651977386093i</v>
      </c>
      <c r="L2112" t="str">
        <f t="shared" si="1060"/>
        <v>0.0142049044476356-0.0578744054098393i</v>
      </c>
      <c r="M2112" t="str">
        <f t="shared" si="1061"/>
        <v>0.204332243491504-0.970526382795932i</v>
      </c>
      <c r="N2112" t="str">
        <f t="shared" si="1062"/>
        <v>-2.02661013062147i</v>
      </c>
      <c r="O2112" t="str">
        <f t="shared" si="1063"/>
        <v>-0.440193176464348-0.897903094656783i</v>
      </c>
      <c r="P2112" t="str">
        <f t="shared" si="1064"/>
        <v>1.44019317646435+0.897903094656783i</v>
      </c>
      <c r="Q2112" t="str">
        <f t="shared" si="1065"/>
        <v>-1.44019317646435+1.12870703596469i</v>
      </c>
      <c r="R2112" t="str">
        <f t="shared" si="1066"/>
        <v>-0.316799215475618-0.871741804272661i</v>
      </c>
      <c r="S2112" t="str">
        <f t="shared" si="1067"/>
        <v>0.209419553187752i</v>
      </c>
      <c r="T2112" t="str">
        <f t="shared" si="1068"/>
        <v>0.182559779145865-0.0663439501551343i</v>
      </c>
      <c r="U2112" t="str">
        <f t="shared" si="1069"/>
        <v>0.0000333333333333334-0.000570656451792037i</v>
      </c>
      <c r="V2112" t="str">
        <f t="shared" si="1070"/>
        <v>6.66666666666667E-06-0.00570656451792037i</v>
      </c>
      <c r="W2112" t="str">
        <f t="shared" si="1071"/>
        <v>0.0000276024105609629-0.000518919080535128i</v>
      </c>
      <c r="X2112" t="str">
        <f t="shared" si="1072"/>
        <v>0.0000320711452680497-0.000518403222072029i</v>
      </c>
      <c r="Y2112" t="str">
        <f t="shared" si="1073"/>
        <v>0.009+1.24281405376012i</v>
      </c>
      <c r="Z2112" t="str">
        <f t="shared" si="1074"/>
        <v>-0.00500501787057408-0.000346181217426541i</v>
      </c>
      <c r="AA2112" t="str">
        <f t="shared" si="1075"/>
        <v>0.0702256407452861-9.65902578168049i</v>
      </c>
      <c r="AB2112" t="str">
        <f t="shared" si="1076"/>
        <v>0.861030877311249-0.312906763327791i</v>
      </c>
      <c r="AC2112" t="str">
        <f t="shared" si="1077"/>
        <v>0.872252101711562-0.899590123786927i</v>
      </c>
      <c r="AD2112" t="str">
        <f t="shared" si="1078"/>
        <v>0.657622415316987+0.319499220609996i</v>
      </c>
      <c r="AE2112" t="str">
        <f t="shared" si="1079"/>
        <v>-0.00318080731159401-0.00182675583712894i</v>
      </c>
      <c r="AF2112" t="str">
        <f t="shared" si="1080"/>
        <v>-14.6875153750897-1.71085509252527i</v>
      </c>
      <c r="AG2112" t="str">
        <f t="shared" si="1081"/>
        <v>1.01133868405579-0.0229129884725556i</v>
      </c>
      <c r="AH2112" t="str">
        <f t="shared" si="1082"/>
        <v>0.0423593857464372+0.0328702792379563i</v>
      </c>
      <c r="AI2112">
        <f t="shared" si="1083"/>
        <v>-25.413964702052493</v>
      </c>
      <c r="AJ2112">
        <f t="shared" si="1084"/>
        <v>37.810952850997538</v>
      </c>
      <c r="AK2112"/>
      <c r="AL2112"/>
      <c r="AM2112"/>
      <c r="AN2112"/>
    </row>
    <row r="2113" spans="1:40" x14ac:dyDescent="0.25">
      <c r="A2113"/>
      <c r="B2113">
        <f t="shared" si="1085"/>
        <v>197900</v>
      </c>
      <c r="C2113" s="237" t="str">
        <f t="shared" si="1053"/>
        <v>-1.95142173898521E-06+0.0123750504299648i</v>
      </c>
      <c r="D2113" s="208" t="str">
        <f t="shared" si="1054"/>
        <v>-5.95702091790596+0.0948753866297302i</v>
      </c>
      <c r="E2113" t="str">
        <f t="shared" si="1055"/>
        <v>2870</v>
      </c>
      <c r="F2113" t="str">
        <f t="shared" si="1056"/>
        <v>0.777000777000777</v>
      </c>
      <c r="G2113" t="str">
        <f t="shared" si="1051"/>
        <v>0.777000777000777</v>
      </c>
      <c r="H2113" t="str">
        <f t="shared" si="1057"/>
        <v>8.73088282090597+1.80495273587374i</v>
      </c>
      <c r="I2113" t="str">
        <f t="shared" si="1058"/>
        <v>777.151482681775i</v>
      </c>
      <c r="J2113" t="str">
        <f t="shared" si="1052"/>
        <v>-816.526248433874+170.015875563327i</v>
      </c>
      <c r="K2113" t="str">
        <f t="shared" si="1059"/>
        <v>0.189942774016038-0.912228109113669i</v>
      </c>
      <c r="L2113" t="str">
        <f t="shared" si="1060"/>
        <v>0.0141913671346415-0.0578484821106846i</v>
      </c>
      <c r="M2113" t="str">
        <f t="shared" si="1061"/>
        <v>0.20413414115068-0.970076591224354i</v>
      </c>
      <c r="N2113" t="str">
        <f t="shared" si="1062"/>
        <v>-2.02763470601613i</v>
      </c>
      <c r="O2113" t="str">
        <f t="shared" si="1063"/>
        <v>-0.441112914673549-0.897451612349215i</v>
      </c>
      <c r="P2113" t="str">
        <f t="shared" si="1064"/>
        <v>1.44111291467355+0.897451612349215i</v>
      </c>
      <c r="Q2113" t="str">
        <f t="shared" si="1065"/>
        <v>-1.44111291467355+1.13018309366691i</v>
      </c>
      <c r="R2113" t="str">
        <f t="shared" si="1066"/>
        <v>-0.316781066697834-0.871182407389135i</v>
      </c>
      <c r="S2113" t="str">
        <f t="shared" si="1067"/>
        <v>0.20952542758269i</v>
      </c>
      <c r="T2113" t="str">
        <f t="shared" si="1068"/>
        <v>0.182534866410726-0.0663736884499643i</v>
      </c>
      <c r="U2113" t="str">
        <f t="shared" si="1069"/>
        <v>0.0000333333333333334-0.000570368095828525i</v>
      </c>
      <c r="V2113" t="str">
        <f t="shared" si="1070"/>
        <v>6.66666666666667E-06-0.00570368095828525i</v>
      </c>
      <c r="W2113" t="str">
        <f t="shared" si="1071"/>
        <v>0.0000276024096555898-0.000518657009769622i</v>
      </c>
      <c r="X2113" t="str">
        <f t="shared" si="1072"/>
        <v>0.0000320666193159599-0.000518141450945016i</v>
      </c>
      <c r="Y2113" t="str">
        <f t="shared" si="1073"/>
        <v>0.009+1.24344237229084i</v>
      </c>
      <c r="Z2113" t="str">
        <f t="shared" si="1074"/>
        <v>-0.00499996124728886-0.000345925684126769i</v>
      </c>
      <c r="AA2113" t="str">
        <f t="shared" si="1075"/>
        <v>0.0701545973045914-9.65414146837815i</v>
      </c>
      <c r="AB2113" t="str">
        <f t="shared" si="1076"/>
        <v>0.860913378077336-0.313047021988308i</v>
      </c>
      <c r="AC2113" t="str">
        <f t="shared" si="1077"/>
        <v>0.872062225055594-0.899055500118067i</v>
      </c>
      <c r="AD2113" t="str">
        <f t="shared" si="1078"/>
        <v>0.657968562217662+0.319361651928569i</v>
      </c>
      <c r="AE2113" t="str">
        <f t="shared" si="1079"/>
        <v>-0.00317934191509544-0.00182440410853205i</v>
      </c>
      <c r="AF2113" t="str">
        <f t="shared" si="1080"/>
        <v>-14.6879037388119-1.71007734924401i</v>
      </c>
      <c r="AG2113" t="str">
        <f t="shared" si="1081"/>
        <v>1.01132814595427-0.0229135751537789i</v>
      </c>
      <c r="AH2113" t="str">
        <f t="shared" si="1082"/>
        <v>0.0423459965240013+0.032831965399126i</v>
      </c>
      <c r="AI2113">
        <f t="shared" si="1083"/>
        <v>-25.419484477814748</v>
      </c>
      <c r="AJ2113">
        <f t="shared" si="1084"/>
        <v>37.787363158454689</v>
      </c>
      <c r="AK2113"/>
      <c r="AL2113"/>
      <c r="AM2113"/>
      <c r="AN2113"/>
    </row>
    <row r="2114" spans="1:40" x14ac:dyDescent="0.25">
      <c r="A2114"/>
      <c r="B2114">
        <f t="shared" si="1085"/>
        <v>198000</v>
      </c>
      <c r="C2114" s="237" t="str">
        <f t="shared" si="1053"/>
        <v>-1.94945110372536E-06+0.0123688004048057i</v>
      </c>
      <c r="D2114" s="208" t="str">
        <f t="shared" si="1054"/>
        <v>-5.95702090279776+0.0948274697701771i</v>
      </c>
      <c r="E2114" t="str">
        <f t="shared" si="1055"/>
        <v>2870</v>
      </c>
      <c r="F2114" t="str">
        <f t="shared" si="1056"/>
        <v>0.777000777000777</v>
      </c>
      <c r="G2114" t="str">
        <f t="shared" si="1051"/>
        <v>0.777000777000777</v>
      </c>
      <c r="H2114" t="str">
        <f t="shared" si="1057"/>
        <v>8.73127064871372+1.80412773829399i</v>
      </c>
      <c r="I2114" t="str">
        <f t="shared" si="1058"/>
        <v>777.544181763474i</v>
      </c>
      <c r="J2114" t="str">
        <f t="shared" si="1052"/>
        <v>-817.35265853875+170.101785556032i</v>
      </c>
      <c r="K2114" t="str">
        <f t="shared" si="1059"/>
        <v>0.189758473956976-0.911804615465959i</v>
      </c>
      <c r="L2114" t="str">
        <f t="shared" si="1060"/>
        <v>0.0141778487765983-0.0578225803490081i</v>
      </c>
      <c r="M2114" t="str">
        <f t="shared" si="1061"/>
        <v>0.203936322733574-0.969627195814967i</v>
      </c>
      <c r="N2114" t="str">
        <f t="shared" si="1062"/>
        <v>-2.02865928141078i</v>
      </c>
      <c r="O2114" t="str">
        <f t="shared" si="1063"/>
        <v>-0.442032189822408-0.896999187937652i</v>
      </c>
      <c r="P2114" t="str">
        <f t="shared" si="1064"/>
        <v>1.44203218982241+0.896999187937652i</v>
      </c>
      <c r="Q2114" t="str">
        <f t="shared" si="1065"/>
        <v>-1.44203218982241+1.13166009347313i</v>
      </c>
      <c r="R2114" t="str">
        <f t="shared" si="1066"/>
        <v>-0.316762905677176-0.870623510519359i</v>
      </c>
      <c r="S2114" t="str">
        <f t="shared" si="1067"/>
        <v>0.209631301977629i</v>
      </c>
      <c r="T2114" t="str">
        <f t="shared" si="1068"/>
        <v>0.182509940042507-0.0664034203353233i</v>
      </c>
      <c r="U2114" t="str">
        <f t="shared" si="1069"/>
        <v>0.0000333333333333333-0.000570080031133659i</v>
      </c>
      <c r="V2114" t="str">
        <f t="shared" si="1070"/>
        <v>6.66666666666667E-06-0.0057008003113366i</v>
      </c>
      <c r="W2114" t="str">
        <f t="shared" si="1071"/>
        <v>0.000027602408749759-0.000518395203793785i</v>
      </c>
      <c r="X2114" t="str">
        <f t="shared" si="1072"/>
        <v>0.0000320621002171329-0.000517879944245777i</v>
      </c>
      <c r="Y2114" t="str">
        <f t="shared" si="1073"/>
        <v>0.009+1.24407069082156i</v>
      </c>
      <c r="Z2114" t="str">
        <f t="shared" si="1074"/>
        <v>-0.00499491228592403-0.000345670531076149i</v>
      </c>
      <c r="AA2114" t="str">
        <f t="shared" si="1075"/>
        <v>0.070083661661091-9.64926209410461i</v>
      </c>
      <c r="AB2114" t="str">
        <f t="shared" si="1076"/>
        <v>0.860795814543921-0.313187250418987i</v>
      </c>
      <c r="AC2114" t="str">
        <f t="shared" si="1077"/>
        <v>0.871872657653777-0.89852128800297i</v>
      </c>
      <c r="AD2114" t="str">
        <f t="shared" si="1078"/>
        <v>0.658314604400212+0.319223723091428i</v>
      </c>
      <c r="AE2114" t="str">
        <f t="shared" si="1079"/>
        <v>-0.00317787747162871-0.00182205445534599i</v>
      </c>
      <c r="AF2114" t="str">
        <f t="shared" si="1080"/>
        <v>-14.6882915515115-1.70930026852381i</v>
      </c>
      <c r="AG2114" t="str">
        <f t="shared" si="1081"/>
        <v>1.01131760589693-0.0229141576028086i</v>
      </c>
      <c r="AH2114" t="str">
        <f t="shared" si="1082"/>
        <v>0.0423326092179661+0.0327936839667574i</v>
      </c>
      <c r="AI2114">
        <f t="shared" si="1083"/>
        <v>-25.425002823533642</v>
      </c>
      <c r="AJ2114">
        <f t="shared" si="1084"/>
        <v>37.763769614965298</v>
      </c>
      <c r="AK2114"/>
      <c r="AL2114"/>
      <c r="AM2114"/>
      <c r="AN2114"/>
    </row>
    <row r="2115" spans="1:40" x14ac:dyDescent="0.25">
      <c r="A2115"/>
      <c r="B2115">
        <f t="shared" si="1085"/>
        <v>198100</v>
      </c>
      <c r="C2115" s="237" t="str">
        <f t="shared" si="1053"/>
        <v>-0.0000019474834520159+0.0123625566896161i</v>
      </c>
      <c r="D2115" s="208" t="str">
        <f t="shared" si="1054"/>
        <v>-5.95702088771242+0.0947796012870568i</v>
      </c>
      <c r="E2115" t="str">
        <f t="shared" si="1055"/>
        <v>2870</v>
      </c>
      <c r="F2115" t="str">
        <f t="shared" si="1056"/>
        <v>0.777000777000777</v>
      </c>
      <c r="G2115" t="str">
        <f t="shared" si="1051"/>
        <v>0.777000777000777</v>
      </c>
      <c r="H2115" t="str">
        <f t="shared" si="1057"/>
        <v>8.73165792649959+1.80330345087684i</v>
      </c>
      <c r="I2115" t="str">
        <f t="shared" si="1058"/>
        <v>777.936880845173i</v>
      </c>
      <c r="J2115" t="str">
        <f t="shared" si="1052"/>
        <v>-818.179486127892+170.187695548737i</v>
      </c>
      <c r="K2115" t="str">
        <f t="shared" si="1059"/>
        <v>0.189574438366895-0.911381495976552i</v>
      </c>
      <c r="L2115" t="str">
        <f t="shared" si="1060"/>
        <v>0.0141643493388867-0.0577967001006775i</v>
      </c>
      <c r="M2115" t="str">
        <f t="shared" si="1061"/>
        <v>0.203738787705782-0.96917819607723i</v>
      </c>
      <c r="N2115" t="str">
        <f t="shared" si="1062"/>
        <v>-2.02968385680543i</v>
      </c>
      <c r="O2115" t="str">
        <f t="shared" si="1063"/>
        <v>-0.442951000945923-0.896545821897021i</v>
      </c>
      <c r="P2115" t="str">
        <f t="shared" si="1064"/>
        <v>1.44295100094592+0.896545821897021i</v>
      </c>
      <c r="Q2115" t="str">
        <f t="shared" si="1065"/>
        <v>-1.44295100094592+1.13313803490841i</v>
      </c>
      <c r="R2115" t="str">
        <f t="shared" si="1066"/>
        <v>-0.316744732408415-0.8700651128991i</v>
      </c>
      <c r="S2115" t="str">
        <f t="shared" si="1067"/>
        <v>0.209737176372567i</v>
      </c>
      <c r="T2115" t="str">
        <f t="shared" si="1068"/>
        <v>0.182485000039736-0.0664331458062253i</v>
      </c>
      <c r="U2115" t="str">
        <f t="shared" si="1069"/>
        <v>0.0000333333333333333-0.000569792257266354i</v>
      </c>
      <c r="V2115" t="str">
        <f t="shared" si="1070"/>
        <v>6.66666666666667E-06-0.00569792257266354i</v>
      </c>
      <c r="W2115" t="str">
        <f t="shared" si="1071"/>
        <v>0.0000276024078434708-0.000518133662206632i</v>
      </c>
      <c r="X2115" t="str">
        <f t="shared" si="1072"/>
        <v>0.0000320575879577356-0.000517618701573993i</v>
      </c>
      <c r="Y2115" t="str">
        <f t="shared" si="1073"/>
        <v>0.009+1.24469900935228i</v>
      </c>
      <c r="Z2115" t="str">
        <f t="shared" si="1074"/>
        <v>-0.00498987097100677-0.000345415757452114i</v>
      </c>
      <c r="AA2115" t="str">
        <f t="shared" si="1075"/>
        <v>0.0700128335967129-9.64438765136919i</v>
      </c>
      <c r="AB2115" t="str">
        <f t="shared" si="1076"/>
        <v>0.860678186704062-0.313327448596313i</v>
      </c>
      <c r="AC2115" t="str">
        <f t="shared" si="1077"/>
        <v>0.871683398951841-0.897987486924823i</v>
      </c>
      <c r="AD2115" t="str">
        <f t="shared" si="1078"/>
        <v>0.658660541500617+0.319085434157427i</v>
      </c>
      <c r="AE2115" t="str">
        <f t="shared" si="1079"/>
        <v>-0.00317641397885011-0.00181970687501949i</v>
      </c>
      <c r="AF2115" t="str">
        <f t="shared" si="1080"/>
        <v>-14.688678814212-1.70852384958978i</v>
      </c>
      <c r="AG2115" t="str">
        <f t="shared" si="1081"/>
        <v>1.01130706388875-0.0229147358133062i</v>
      </c>
      <c r="AH2115" t="str">
        <f t="shared" si="1082"/>
        <v>0.0423192238164556+0.0327554349006632i</v>
      </c>
      <c r="AI2115">
        <f t="shared" si="1083"/>
        <v>-25.430519741858888</v>
      </c>
      <c r="AJ2115">
        <f t="shared" si="1084"/>
        <v>37.740172223208418</v>
      </c>
      <c r="AK2115"/>
      <c r="AL2115"/>
      <c r="AM2115"/>
      <c r="AN2115"/>
    </row>
    <row r="2116" spans="1:40" x14ac:dyDescent="0.25">
      <c r="A2116"/>
      <c r="B2116">
        <f t="shared" si="1085"/>
        <v>198200</v>
      </c>
      <c r="C2116" s="237" t="str">
        <f t="shared" si="1053"/>
        <v>-1.94551877783704E-06+0.0123563192748449i</v>
      </c>
      <c r="D2116" s="208" t="str">
        <f t="shared" si="1054"/>
        <v>-5.95702087264992+0.0947317811071443i</v>
      </c>
      <c r="E2116" t="str">
        <f t="shared" si="1055"/>
        <v>2870</v>
      </c>
      <c r="F2116" t="str">
        <f t="shared" si="1056"/>
        <v>0.777000777000777</v>
      </c>
      <c r="G2116" t="str">
        <f t="shared" si="1051"/>
        <v>0.777000777000777</v>
      </c>
      <c r="H2116" t="str">
        <f t="shared" si="1057"/>
        <v>8.7320446552851+1.80247987277523i</v>
      </c>
      <c r="I2116" t="str">
        <f t="shared" si="1058"/>
        <v>778.329579926871i</v>
      </c>
      <c r="J2116" t="str">
        <f t="shared" si="1052"/>
        <v>-819.0067312013+170.273605541441i</v>
      </c>
      <c r="K2116" t="str">
        <f t="shared" si="1059"/>
        <v>0.189390666747164-0.910958750179744i</v>
      </c>
      <c r="L2116" t="str">
        <f t="shared" si="1060"/>
        <v>0.0141508687869646-0.0577708413415909i</v>
      </c>
      <c r="M2116" t="str">
        <f t="shared" si="1061"/>
        <v>0.203541535534129-0.968729591521335i</v>
      </c>
      <c r="N2116" t="str">
        <f t="shared" si="1062"/>
        <v>-2.03070843220008i</v>
      </c>
      <c r="O2116" t="str">
        <f t="shared" si="1063"/>
        <v>-0.443869347079565-0.896091514703248i</v>
      </c>
      <c r="P2116" t="str">
        <f t="shared" si="1064"/>
        <v>1.44386934707956+0.896091514703248i</v>
      </c>
      <c r="Q2116" t="str">
        <f t="shared" si="1065"/>
        <v>-1.44386934707956+1.13461691749683i</v>
      </c>
      <c r="R2116" t="str">
        <f t="shared" si="1066"/>
        <v>-0.316726546886308-0.869507213765671i</v>
      </c>
      <c r="S2116" t="str">
        <f t="shared" si="1067"/>
        <v>0.209843050767504i</v>
      </c>
      <c r="T2116" t="str">
        <f t="shared" si="1068"/>
        <v>0.182460046400941-0.0664628648576798i</v>
      </c>
      <c r="U2116" t="str">
        <f t="shared" si="1069"/>
        <v>0.0000333333333333334-0.000569504773786402i</v>
      </c>
      <c r="V2116" t="str">
        <f t="shared" si="1070"/>
        <v>6.66666666666667E-06-0.00569504773786402i</v>
      </c>
      <c r="W2116" t="str">
        <f t="shared" si="1071"/>
        <v>0.0000276024069367251-0.000517872384607971i</v>
      </c>
      <c r="X2116" t="str">
        <f t="shared" si="1072"/>
        <v>0.000032053082523969-0.000517357722530141i</v>
      </c>
      <c r="Y2116" t="str">
        <f t="shared" si="1073"/>
        <v>0.009+1.24532732788299i</v>
      </c>
      <c r="Z2116" t="str">
        <f t="shared" si="1074"/>
        <v>-0.00498483728710357-0.000345161362434386i</v>
      </c>
      <c r="AA2116" t="str">
        <f t="shared" si="1075"/>
        <v>0.0699421128939446-9.6395181326969i</v>
      </c>
      <c r="AB2116" t="str">
        <f t="shared" si="1076"/>
        <v>0.860560494550816-0.313467616496748i</v>
      </c>
      <c r="AC2116" t="str">
        <f t="shared" si="1077"/>
        <v>0.871494448396821-0.897454096367582i</v>
      </c>
      <c r="AD2116" t="str">
        <f t="shared" si="1078"/>
        <v>0.659006373154848+0.318946785185772i</v>
      </c>
      <c r="AE2116" t="str">
        <f t="shared" si="1079"/>
        <v>-0.00317495143442239-0.00181736136500692i</v>
      </c>
      <c r="AF2116" t="str">
        <f t="shared" si="1080"/>
        <v>-14.689065527935-1.70774809166809i</v>
      </c>
      <c r="AG2116" t="str">
        <f t="shared" si="1081"/>
        <v>1.01129651993467-0.0229153097789471i</v>
      </c>
      <c r="AH2116" t="str">
        <f t="shared" si="1082"/>
        <v>0.0423058403076328+0.032717218160746i</v>
      </c>
      <c r="AI2116">
        <f t="shared" si="1083"/>
        <v>-25.436035235436162</v>
      </c>
      <c r="AJ2116">
        <f t="shared" si="1084"/>
        <v>37.716570985857253</v>
      </c>
      <c r="AK2116"/>
      <c r="AL2116"/>
      <c r="AM2116"/>
      <c r="AN2116"/>
    </row>
    <row r="2117" spans="1:40" x14ac:dyDescent="0.25">
      <c r="A2117"/>
      <c r="B2117">
        <f t="shared" si="1085"/>
        <v>198300</v>
      </c>
      <c r="C2117" s="237" t="str">
        <f t="shared" si="1053"/>
        <v>-1.94355707518417E-06+0.0123500881509605i</v>
      </c>
      <c r="D2117" s="208" t="str">
        <f t="shared" si="1054"/>
        <v>-5.9570208576102+0.0946840091573639i</v>
      </c>
      <c r="E2117" t="str">
        <f t="shared" si="1055"/>
        <v>2870</v>
      </c>
      <c r="F2117" t="str">
        <f t="shared" si="1056"/>
        <v>0.777000777000777</v>
      </c>
      <c r="G2117" t="str">
        <f t="shared" ref="G2117:G2180" si="1086">IF($C$11=$C$7,$C$24,F2117)</f>
        <v>0.777000777000777</v>
      </c>
      <c r="H2117" t="str">
        <f t="shared" si="1057"/>
        <v>8.73243083608933+1.80165700314326i</v>
      </c>
      <c r="I2117" t="str">
        <f t="shared" si="1058"/>
        <v>778.72227900857i</v>
      </c>
      <c r="J2117" t="str">
        <f t="shared" ref="J2117:J2180" si="1087">IMSUM(COMPLEX(0,2*PI()*B2117*$C$113*$C$112),COMPLEX(0,2*PI()*B2117*$C$113*$C$111),COMPLEX(0,2*PI()*B2117*$C$28*10^-12*$C$111),COMPLEX(-1*2*PI()*B2117*2*PI()*B2117*$C$113*$C$112*$C$28*10^-12*$C$111,0),COMPLEX(1,0))</f>
        <v>-819.834393758974+170.359515534147i</v>
      </c>
      <c r="K2117" t="str">
        <f t="shared" si="1059"/>
        <v>0.189207158600316-0.910536377610538i</v>
      </c>
      <c r="L2117" t="str">
        <f t="shared" si="1060"/>
        <v>0.0141374070863672-0.0577450040476762i</v>
      </c>
      <c r="M2117" t="str">
        <f t="shared" si="1061"/>
        <v>0.203344565686683-0.968281381658214i</v>
      </c>
      <c r="N2117" t="str">
        <f t="shared" si="1062"/>
        <v>-2.03173300759473i</v>
      </c>
      <c r="O2117" t="str">
        <f t="shared" si="1063"/>
        <v>-0.444787227259298-0.895636266833242i</v>
      </c>
      <c r="P2117" t="str">
        <f t="shared" si="1064"/>
        <v>1.4447872272593+0.895636266833242i</v>
      </c>
      <c r="Q2117" t="str">
        <f t="shared" si="1065"/>
        <v>-1.4447872272593+1.13609674076149i</v>
      </c>
      <c r="R2117" t="str">
        <f t="shared" si="1066"/>
        <v>-0.316708349105611-0.868949812357913i</v>
      </c>
      <c r="S2117" t="str">
        <f t="shared" si="1067"/>
        <v>0.209948925162442i</v>
      </c>
      <c r="T2117" t="str">
        <f t="shared" si="1068"/>
        <v>0.18243507912465-0.0664925774846945i</v>
      </c>
      <c r="U2117" t="str">
        <f t="shared" si="1069"/>
        <v>0.0000333333333333334-0.000569217580254488i</v>
      </c>
      <c r="V2117" t="str">
        <f t="shared" si="1070"/>
        <v>6.66666666666667E-06-0.00569217580254488i</v>
      </c>
      <c r="W2117" t="str">
        <f t="shared" si="1071"/>
        <v>0.0000276024060295217-0.000517611370598427i</v>
      </c>
      <c r="X2117" t="str">
        <f t="shared" si="1072"/>
        <v>0.0000320485839020687-0.000517097006715505i</v>
      </c>
      <c r="Y2117" t="str">
        <f t="shared" si="1073"/>
        <v>0.009+1.24595564641371i</v>
      </c>
      <c r="Z2117" t="str">
        <f t="shared" si="1074"/>
        <v>-0.00497981121881951-0.000344907345204946i</v>
      </c>
      <c r="AA2117" t="str">
        <f t="shared" si="1075"/>
        <v>0.0698714993358152-9.63465353062728i</v>
      </c>
      <c r="AB2117" t="str">
        <f t="shared" si="1076"/>
        <v>0.860442738077241-0.313607754096746i</v>
      </c>
      <c r="AC2117" t="str">
        <f t="shared" si="1077"/>
        <v>0.87130580543705-0.896921115815987i</v>
      </c>
      <c r="AD2117" t="str">
        <f t="shared" si="1078"/>
        <v>0.65935209899886+0.318807776236025i</v>
      </c>
      <c r="AE2117" t="str">
        <f t="shared" si="1079"/>
        <v>-0.00317348983601446-0.00181501792276806i</v>
      </c>
      <c r="AF2117" t="str">
        <f t="shared" si="1080"/>
        <v>-14.6894516936995-1.7069729939859i</v>
      </c>
      <c r="AG2117" t="str">
        <f t="shared" si="1081"/>
        <v>1.01128597403968-0.0229158794934177i</v>
      </c>
      <c r="AH2117" t="str">
        <f t="shared" si="1082"/>
        <v>0.0422924586796913+0.0326790337069909i</v>
      </c>
      <c r="AI2117">
        <f t="shared" si="1083"/>
        <v>-25.441549306908932</v>
      </c>
      <c r="AJ2117">
        <f t="shared" si="1084"/>
        <v>37.692965905578497</v>
      </c>
      <c r="AK2117"/>
      <c r="AL2117"/>
      <c r="AM2117"/>
      <c r="AN2117"/>
    </row>
    <row r="2118" spans="1:40" x14ac:dyDescent="0.25">
      <c r="A2118"/>
      <c r="B2118">
        <f t="shared" si="1085"/>
        <v>198400</v>
      </c>
      <c r="C2118" s="237" t="str">
        <f t="shared" ref="C2118:C2181" si="1088">IMPRODUCT(COMPLEX(-1,0),IMDIV(IMPRODUCT(G2118,COMPLEX($C$100+$C$101,0)),COMPLEX($C$100,2*PI()*B2118*$C$103*$C$102*(2*$C$100+$C$101))))</f>
        <v>-1.94159833806786E-06+0.0123438633084506i</v>
      </c>
      <c r="D2118" s="208" t="str">
        <f t="shared" ref="D2118:D2181" si="1089">IMPRODUCT(COMPLEX($C$106,0),IMSUB(C2118,G2118))</f>
        <v>-5.95702084259322+0.094636285364788i</v>
      </c>
      <c r="E2118" t="str">
        <f t="shared" ref="E2118:E2181" si="1090">IMDIV(COMPLEX($C$20*10^3,0),COMPLEX(1,2*PI()*B2118*$C$20*1000*$C$29*10^-12))</f>
        <v>2870</v>
      </c>
      <c r="F2118" t="str">
        <f t="shared" ref="F2118:F2181" si="1091">IMDIV(COMPLEX($C$22*1000,0),IMSUM(COMPLEX($C$22*1000,0),E2118))</f>
        <v>0.777000777000777</v>
      </c>
      <c r="G2118" t="str">
        <f t="shared" si="1086"/>
        <v>0.777000777000777</v>
      </c>
      <c r="H2118" t="str">
        <f t="shared" ref="H2118:H2181" si="1092">IMPRODUCT(COMPLEX($C$108,0),IMPRODUCT(COMPLEX(-1,0),D2118),IMDIV(COMPLEX(0,2*PI()*B2118*$C$109*$C$110),COMPLEX(1,2*PI()*B2118*$C$109*$C$110)))</f>
        <v>8.73281646992912+1.80083484113624i</v>
      </c>
      <c r="I2118" t="str">
        <f t="shared" ref="I2118:I2181" si="1093">COMPLEX(0,2*PI()*B2118*$C$113*$C$112*$C$114)</f>
        <v>779.114978090269i</v>
      </c>
      <c r="J2118" t="str">
        <f t="shared" si="1087"/>
        <v>-820.662473800914+170.445425526852i</v>
      </c>
      <c r="K2118" t="str">
        <f t="shared" ref="K2118:K2181" si="1094">IMDIV(I2118,J2118)</f>
        <v>0.18902391343003-0.910114377804641i</v>
      </c>
      <c r="L2118" t="str">
        <f t="shared" ref="L2118:L2181" si="1095">IMDIV(COMPLEX($C$117,0),COMPLEX(1,2*PI()*B2118*$C$115*$C$116))</f>
        <v>0.0141239642027061-0.0577191881948906i</v>
      </c>
      <c r="M2118" t="str">
        <f t="shared" ref="M2118:M2181" si="1096">IMSUM(K2118,L2118)</f>
        <v>0.203147877632736-0.967833565999532i</v>
      </c>
      <c r="N2118" t="str">
        <f t="shared" ref="N2118:N2181" si="1097">COMPLEX(0,-2*PI()*B2118*$C$43)</f>
        <v>-2.03275758298938i</v>
      </c>
      <c r="O2118" t="str">
        <f t="shared" ref="O2118:O2181" si="1098">IMEXP(N2118)</f>
        <v>-0.445704640521571-0.895180078764903i</v>
      </c>
      <c r="P2118" t="str">
        <f t="shared" ref="P2118:P2181" si="1099">IMSUB(COMPLEX(1,0),O2118)</f>
        <v>1.44570464052157+0.895180078764903i</v>
      </c>
      <c r="Q2118" t="str">
        <f t="shared" ref="Q2118:Q2181" si="1100">IMSUM(COMPLEX(0,2*PI()*B2118*$C$43),O2118,COMPLEX(-1,0))</f>
        <v>-1.44570464052157+1.13757750422448i</v>
      </c>
      <c r="R2118" t="str">
        <f t="shared" ref="R2118:R2181" si="1101">IMDIV(P2118,Q2118)</f>
        <v>-0.316690139061065-0.868392907916215i</v>
      </c>
      <c r="S2118" t="str">
        <f t="shared" ref="S2118:S2181" si="1102">IMDIV(COMPLEX(0,2*PI()*B2118*$C$123),COMPLEX($C$124,0))</f>
        <v>0.210054799557381i</v>
      </c>
      <c r="T2118" t="str">
        <f t="shared" ref="T2118:T2181" si="1103">IMPRODUCT(R2118,S2118)</f>
        <v>0.182410098209392-0.0665222836822711i</v>
      </c>
      <c r="U2118" t="str">
        <f t="shared" ref="U2118:U2181" si="1104">IMDIV(COMPLEX(1,2*PI()*B2118*$C$16*10^-3*$C$15*10^-6),COMPLEX(0,2*PI()*B2118*$C$15*10^-6))</f>
        <v>0.0000333333333333333-0.00056893067623218i</v>
      </c>
      <c r="V2118" t="str">
        <f t="shared" ref="V2118:V2181" si="1105">IMSUM(COMPLEX($C$18*10^-3,0),IMDIV(COMPLEX(1,0),COMPLEX(0,2*PI()*B2118*($C$17*1*10^-6))))</f>
        <v>6.66666666666667E-06-0.0056893067623218i</v>
      </c>
      <c r="W2118" t="str">
        <f t="shared" ref="W2118:W2181" si="1106">IMDIV(IMPRODUCT(U2118,V2118),IMSUM(U2118,V2118))</f>
        <v>0.0000276024051218609-0.000517350619779425i</v>
      </c>
      <c r="X2118" t="str">
        <f t="shared" ref="X2118:X2181" si="1107">IMDIV(IMPRODUCT(COMPLEX($C$19,0),W2118),IMSUM(COMPLEX($C$19,0),W2118))</f>
        <v>0.0000320440920783057-0.000516836553732177i</v>
      </c>
      <c r="Y2118" t="str">
        <f t="shared" ref="Y2118:Y2181" si="1108">COMPLEX($C$13*10^-3,2*PI()*B2118*$C$12*0.000001)</f>
        <v>0.009+1.24658396494443i</v>
      </c>
      <c r="Z2118" t="str">
        <f t="shared" ref="Z2118:Z2181" si="1109">IMPRODUCT(COMPLEX($C$6,0),IMDIV(X2118,IMSUM(X2118,Y2118)))</f>
        <v>-0.00497479275079864-0.00034465370494805i</v>
      </c>
      <c r="AA2118" t="str">
        <f t="shared" ref="AA2118:AA2181" si="1110">IMDIV(COMPLEX($C$6,0),IMSUM(X2118,Y2118))</f>
        <v>0.0698009927059051-9.62979383771518i</v>
      </c>
      <c r="AB2118" t="str">
        <f t="shared" ref="AB2118:AB2181" si="1111">IMPRODUCT(COMPLEX($C$119,0),T2118)</f>
        <v>0.860324917276398-0.313747861372733i</v>
      </c>
      <c r="AC2118" t="str">
        <f t="shared" ref="AC2118:AC2181" si="1112">IMSUM(COMPLEX(1,0),IMPRODUCT(AB2118,M2118))</f>
        <v>0.87111746952216-0.896388544755549i</v>
      </c>
      <c r="AD2118" t="str">
        <f t="shared" ref="AD2118:AD2181" si="1113">IMDIV(AB2118,AC2118)</f>
        <v>0.659697718668596+0.31866840736811i</v>
      </c>
      <c r="AE2118" t="str">
        <f t="shared" ref="AE2118:AE2181" si="1114">IMPRODUCT(AD2118,AA2118,X2118)</f>
        <v>-0.00317202918130162-0.00181267654576833i</v>
      </c>
      <c r="AF2118" t="str">
        <f t="shared" ref="AF2118:AF2181" si="1115">IMSUB(D2118,H2118)</f>
        <v>-14.6898373125223-1.70619855577145i</v>
      </c>
      <c r="AG2118" t="str">
        <f t="shared" ref="AG2118:AG2181" si="1116">IMSUM(COMPLEX(1,0),IMPRODUCT(AD2118,AA2118,COMPLEX($C$127,0)))</f>
        <v>1.01127542620873-0.0229164449504169i</v>
      </c>
      <c r="AH2118" t="str">
        <f t="shared" ref="AH2118:AH2181" si="1117">IMDIV(IMPRODUCT(AE2118,AF2118),AG2118)</f>
        <v>0.0422790789208624+0.0326408814994725i</v>
      </c>
      <c r="AI2118">
        <f t="shared" ref="AI2118:AI2181" si="1118">20*LOG10(IMABS(AH2118))</f>
        <v>-25.447061958916784</v>
      </c>
      <c r="AJ2118">
        <f t="shared" ref="AJ2118:AJ2181" si="1119">IMARGUMENT(AH2118)*180/PI()</f>
        <v>37.669356985033758</v>
      </c>
      <c r="AK2118"/>
      <c r="AL2118"/>
      <c r="AM2118"/>
      <c r="AN2118"/>
    </row>
    <row r="2119" spans="1:40" x14ac:dyDescent="0.25">
      <c r="A2119"/>
      <c r="B2119">
        <f t="shared" si="1085"/>
        <v>198500</v>
      </c>
      <c r="C2119" s="237" t="str">
        <f t="shared" si="1088"/>
        <v>-1.93964256051371E-06+0.0123376447378218i</v>
      </c>
      <c r="D2119" s="208" t="str">
        <f t="shared" si="1089"/>
        <v>-5.95702082759893+0.0945886096566338i</v>
      </c>
      <c r="E2119" t="str">
        <f t="shared" si="1090"/>
        <v>2870</v>
      </c>
      <c r="F2119" t="str">
        <f t="shared" si="1091"/>
        <v>0.777000777000777</v>
      </c>
      <c r="G2119" t="str">
        <f t="shared" si="1086"/>
        <v>0.777000777000777</v>
      </c>
      <c r="H2119" t="str">
        <f t="shared" si="1092"/>
        <v>8.73320155781895+1.80001338591066i</v>
      </c>
      <c r="I2119" t="str">
        <f t="shared" si="1093"/>
        <v>779.507677171967i</v>
      </c>
      <c r="J2119" t="str">
        <f t="shared" si="1087"/>
        <v>-821.490971327121+170.531335519556i</v>
      </c>
      <c r="K2119" t="str">
        <f t="shared" si="1094"/>
        <v>0.188840930741138-0.909692750298463i</v>
      </c>
      <c r="L2119" t="str">
        <f t="shared" si="1095"/>
        <v>0.0141105401016696-0.0576933937592214i</v>
      </c>
      <c r="M2119" t="str">
        <f t="shared" si="1096"/>
        <v>0.202951470842808-0.967386144057684i</v>
      </c>
      <c r="N2119" t="str">
        <f t="shared" si="1097"/>
        <v>-2.03378215838404i</v>
      </c>
      <c r="O2119" t="str">
        <f t="shared" si="1098"/>
        <v>-0.446621585903335-0.894722950977111i</v>
      </c>
      <c r="P2119" t="str">
        <f t="shared" si="1099"/>
        <v>1.44662158590334+0.894722950977111i</v>
      </c>
      <c r="Q2119" t="str">
        <f t="shared" si="1100"/>
        <v>-1.44662158590334+1.13905920740693i</v>
      </c>
      <c r="R2119" t="str">
        <f t="shared" si="1101"/>
        <v>-0.316671916747427-0.867836499682477i</v>
      </c>
      <c r="S2119" t="str">
        <f t="shared" si="1102"/>
        <v>0.210160673952319i</v>
      </c>
      <c r="T2119" t="str">
        <f t="shared" si="1103"/>
        <v>0.182385103653691-0.0665519834454119i</v>
      </c>
      <c r="U2119" t="str">
        <f t="shared" si="1104"/>
        <v>0.0000333333333333333-0.000568644061281938i</v>
      </c>
      <c r="V2119" t="str">
        <f t="shared" si="1105"/>
        <v>6.66666666666667E-06-0.00568644061281938i</v>
      </c>
      <c r="W2119" t="str">
        <f t="shared" si="1106"/>
        <v>0.0000276024042137426-0.000517090131753203i</v>
      </c>
      <c r="X2119" t="str">
        <f t="shared" si="1107"/>
        <v>0.0000320396070389856-0.000516576363183055i</v>
      </c>
      <c r="Y2119" t="str">
        <f t="shared" si="1108"/>
        <v>0.009+1.24721228347515i</v>
      </c>
      <c r="Z2119" t="str">
        <f t="shared" si="1109"/>
        <v>-0.00496978186772384-0.000344400440850232i</v>
      </c>
      <c r="AA2119" t="str">
        <f t="shared" si="1110"/>
        <v>0.0697305927883435-9.62493904653063i</v>
      </c>
      <c r="AB2119" t="str">
        <f t="shared" si="1111"/>
        <v>0.860207032141327-0.313887938301138i</v>
      </c>
      <c r="AC2119" t="str">
        <f t="shared" si="1112"/>
        <v>0.870929440103055-0.895856382672535i</v>
      </c>
      <c r="AD2119" t="str">
        <f t="shared" si="1113"/>
        <v>0.660043231799996+0.318528678642291i</v>
      </c>
      <c r="AE2119" t="str">
        <f t="shared" si="1114"/>
        <v>-0.00317056946796562-0.00181033723147862i</v>
      </c>
      <c r="AF2119" t="str">
        <f t="shared" si="1115"/>
        <v>-14.6902223854179-1.70542477625403i</v>
      </c>
      <c r="AG2119" t="str">
        <f t="shared" si="1116"/>
        <v>1.01126487644681-0.022917006143657i</v>
      </c>
      <c r="AH2119" t="str">
        <f t="shared" si="1117"/>
        <v>0.0422657010194129+0.0326027614983499i</v>
      </c>
      <c r="AI2119">
        <f t="shared" si="1118"/>
        <v>-25.452573194096214</v>
      </c>
      <c r="AJ2119">
        <f t="shared" si="1119"/>
        <v>37.645744226876893</v>
      </c>
      <c r="AK2119"/>
      <c r="AL2119"/>
      <c r="AM2119"/>
      <c r="AN2119"/>
    </row>
    <row r="2120" spans="1:40" x14ac:dyDescent="0.25">
      <c r="A2120"/>
      <c r="B2120">
        <f t="shared" si="1085"/>
        <v>198600</v>
      </c>
      <c r="C2120" s="237" t="str">
        <f t="shared" si="1088"/>
        <v>-1.93768973656237E-06+0.0123314324296001i</v>
      </c>
      <c r="D2120" s="208" t="str">
        <f t="shared" si="1089"/>
        <v>-5.95702081262728+0.0945409819602675i</v>
      </c>
      <c r="E2120" t="str">
        <f t="shared" si="1090"/>
        <v>2870</v>
      </c>
      <c r="F2120" t="str">
        <f t="shared" si="1091"/>
        <v>0.777000777000777</v>
      </c>
      <c r="G2120" t="str">
        <f t="shared" si="1086"/>
        <v>0.777000777000777</v>
      </c>
      <c r="H2120" t="str">
        <f t="shared" si="1092"/>
        <v>8.733586100771+1.79919263662419i</v>
      </c>
      <c r="I2120" t="str">
        <f t="shared" si="1093"/>
        <v>779.900376253666i</v>
      </c>
      <c r="J2120" t="str">
        <f t="shared" si="1087"/>
        <v>-822.319886337594+170.617245512262i</v>
      </c>
      <c r="K2120" t="str">
        <f t="shared" si="1094"/>
        <v>0.188658210039624-0.909271494629119i</v>
      </c>
      <c r="L2120" t="str">
        <f t="shared" si="1095"/>
        <v>0.0140971347490222-0.0576676207166852i</v>
      </c>
      <c r="M2120" t="str">
        <f t="shared" si="1096"/>
        <v>0.202755344788646-0.966939115345804i</v>
      </c>
      <c r="N2120" t="str">
        <f t="shared" si="1097"/>
        <v>-2.03480673377869i</v>
      </c>
      <c r="O2120" t="str">
        <f t="shared" si="1098"/>
        <v>-0.447538062442005-0.894264883949748i</v>
      </c>
      <c r="P2120" t="str">
        <f t="shared" si="1099"/>
        <v>1.44753806244201+0.894264883949748i</v>
      </c>
      <c r="Q2120" t="str">
        <f t="shared" si="1100"/>
        <v>-1.44753806244201+1.14054184982894i</v>
      </c>
      <c r="R2120" t="str">
        <f t="shared" si="1101"/>
        <v>-0.316653682159429-0.867280586900147i</v>
      </c>
      <c r="S2120" t="str">
        <f t="shared" si="1102"/>
        <v>0.210266548347258i</v>
      </c>
      <c r="T2120" t="str">
        <f t="shared" si="1103"/>
        <v>0.182360095456078-0.0665816767691128i</v>
      </c>
      <c r="U2120" t="str">
        <f t="shared" si="1104"/>
        <v>0.0000333333333333334-0.000568357734967094i</v>
      </c>
      <c r="V2120" t="str">
        <f t="shared" si="1105"/>
        <v>6.66666666666667E-06-0.00568357734967094i</v>
      </c>
      <c r="W2120" t="str">
        <f t="shared" si="1106"/>
        <v>0.0000276024033051667-0.000516829906122788i</v>
      </c>
      <c r="X2120" t="str">
        <f t="shared" si="1107"/>
        <v>0.0000320351287704472-0.000516316434671822i</v>
      </c>
      <c r="Y2120" t="str">
        <f t="shared" si="1108"/>
        <v>0.009+1.24784060200587i</v>
      </c>
      <c r="Z2120" t="str">
        <f t="shared" si="1109"/>
        <v>-0.00496477855431631-0.000344147552100247i</v>
      </c>
      <c r="AA2120" t="str">
        <f t="shared" si="1110"/>
        <v>0.0696602993678015-9.62008914965849i</v>
      </c>
      <c r="AB2120" t="str">
        <f t="shared" si="1111"/>
        <v>0.860089082665098-0.31402798485836i</v>
      </c>
      <c r="AC2120" t="str">
        <f t="shared" si="1112"/>
        <v>0.870741716631944-0.895324629054014i</v>
      </c>
      <c r="AD2120" t="str">
        <f t="shared" si="1113"/>
        <v>0.660388638028982+0.318388590119208i</v>
      </c>
      <c r="AE2120" t="str">
        <f t="shared" si="1114"/>
        <v>-0.00316911069369428-0.00180799997737534i</v>
      </c>
      <c r="AF2120" t="str">
        <f t="shared" si="1115"/>
        <v>-14.6906069133983-1.70465165466392i</v>
      </c>
      <c r="AG2120" t="str">
        <f t="shared" si="1116"/>
        <v>1.01125432475889-0.0229175630668616i</v>
      </c>
      <c r="AH2120" t="str">
        <f t="shared" si="1117"/>
        <v>0.042252324963642+0.0325646736638685i</v>
      </c>
      <c r="AI2120">
        <f t="shared" si="1118"/>
        <v>-25.458083015080767</v>
      </c>
      <c r="AJ2120">
        <f t="shared" si="1119"/>
        <v>37.622127633757735</v>
      </c>
      <c r="AK2120"/>
      <c r="AL2120"/>
      <c r="AM2120"/>
      <c r="AN2120"/>
    </row>
    <row r="2121" spans="1:40" x14ac:dyDescent="0.25">
      <c r="A2121"/>
      <c r="B2121">
        <f t="shared" si="1085"/>
        <v>198700</v>
      </c>
      <c r="C2121" s="237" t="str">
        <f t="shared" si="1088"/>
        <v>-1.93573986026945E-06+0.0123252263743302i</v>
      </c>
      <c r="D2121" s="208" t="str">
        <f t="shared" si="1089"/>
        <v>-5.95702079767822+0.0944934022031982i</v>
      </c>
      <c r="E2121" t="str">
        <f t="shared" si="1090"/>
        <v>2870</v>
      </c>
      <c r="F2121" t="str">
        <f t="shared" si="1091"/>
        <v>0.777000777000777</v>
      </c>
      <c r="G2121" t="str">
        <f t="shared" si="1086"/>
        <v>0.777000777000777</v>
      </c>
      <c r="H2121" t="str">
        <f t="shared" si="1092"/>
        <v>8.73397009979516+1.79837259243568i</v>
      </c>
      <c r="I2121" t="str">
        <f t="shared" si="1093"/>
        <v>780.293075335365i</v>
      </c>
      <c r="J2121" t="str">
        <f t="shared" si="1087"/>
        <v>-823.149218832333+170.703155504967i</v>
      </c>
      <c r="K2121" t="str">
        <f t="shared" si="1094"/>
        <v>0.188475750832611-0.908850610334424i</v>
      </c>
      <c r="L2121" t="str">
        <f t="shared" si="1095"/>
        <v>0.014083748110605-0.0576418690433288i</v>
      </c>
      <c r="M2121" t="str">
        <f t="shared" si="1096"/>
        <v>0.202559498943216-0.966492479377753i</v>
      </c>
      <c r="N2121" t="str">
        <f t="shared" si="1097"/>
        <v>-2.03583130917334i</v>
      </c>
      <c r="O2121" t="str">
        <f t="shared" si="1098"/>
        <v>-0.448454069175515-0.893805878163666i</v>
      </c>
      <c r="P2121" t="str">
        <f t="shared" si="1099"/>
        <v>1.44845406917552+0.893805878163666i</v>
      </c>
      <c r="Q2121" t="str">
        <f t="shared" si="1100"/>
        <v>-1.44845406917552+1.14202543100967i</v>
      </c>
      <c r="R2121" t="str">
        <f t="shared" si="1101"/>
        <v>-0.31663543529181-0.866725168814174i</v>
      </c>
      <c r="S2121" t="str">
        <f t="shared" si="1102"/>
        <v>0.210372422742196i</v>
      </c>
      <c r="T2121" t="str">
        <f t="shared" si="1103"/>
        <v>0.182335073615077-0.0666113636483679i</v>
      </c>
      <c r="U2121" t="str">
        <f t="shared" si="1104"/>
        <v>0.0000333333333333334-0.000568071696851862i</v>
      </c>
      <c r="V2121" t="str">
        <f t="shared" si="1105"/>
        <v>6.66666666666667E-06-0.00568071696851862i</v>
      </c>
      <c r="W2121" t="str">
        <f t="shared" si="1106"/>
        <v>0.0000276024023961333-0.000516569942492012i</v>
      </c>
      <c r="X2121" t="str">
        <f t="shared" si="1107"/>
        <v>0.0000320306572590653-0.000516056767802971i</v>
      </c>
      <c r="Y2121" t="str">
        <f t="shared" si="1108"/>
        <v>0.009+1.24846892053658i</v>
      </c>
      <c r="Z2121" t="str">
        <f t="shared" si="1109"/>
        <v>-0.0049597827953359-0.000343895037889122i</v>
      </c>
      <c r="AA2121" t="str">
        <f t="shared" si="1110"/>
        <v>0.0695901122294947-9.61524413969864i</v>
      </c>
      <c r="AB2121" t="str">
        <f t="shared" si="1111"/>
        <v>0.85997106884075-0.314168001020787i</v>
      </c>
      <c r="AC2121" t="str">
        <f t="shared" si="1112"/>
        <v>0.870554298562311-0.894793283387795i</v>
      </c>
      <c r="AD2121" t="str">
        <f t="shared" si="1113"/>
        <v>0.660733936991466+0.318248141859839i</v>
      </c>
      <c r="AE2121" t="str">
        <f t="shared" si="1114"/>
        <v>-0.00316765285618179-0.00180566478094036i</v>
      </c>
      <c r="AF2121" t="str">
        <f t="shared" si="1115"/>
        <v>-14.6909908974734-1.70387919023248i</v>
      </c>
      <c r="AG2121" t="str">
        <f t="shared" si="1116"/>
        <v>1.01124377114994-0.022918115713767i</v>
      </c>
      <c r="AH2121" t="str">
        <f t="shared" si="1117"/>
        <v>0.0422389507418856+0.0325266179563596i</v>
      </c>
      <c r="AI2121">
        <f t="shared" si="1118"/>
        <v>-25.463591424500557</v>
      </c>
      <c r="AJ2121">
        <f t="shared" si="1119"/>
        <v>37.598507208319035</v>
      </c>
      <c r="AK2121"/>
      <c r="AL2121"/>
      <c r="AM2121"/>
      <c r="AN2121"/>
    </row>
    <row r="2122" spans="1:40" x14ac:dyDescent="0.25">
      <c r="A2122"/>
      <c r="B2122">
        <f t="shared" si="1085"/>
        <v>198800</v>
      </c>
      <c r="C2122" s="237" t="str">
        <f t="shared" si="1088"/>
        <v>-1.93379292570559E-06+0.0123190265625763i</v>
      </c>
      <c r="D2122" s="208" t="str">
        <f t="shared" si="1089"/>
        <v>-5.95702078275172+0.094445870313085i</v>
      </c>
      <c r="E2122" t="str">
        <f t="shared" si="1090"/>
        <v>2870</v>
      </c>
      <c r="F2122" t="str">
        <f t="shared" si="1091"/>
        <v>0.777000777000777</v>
      </c>
      <c r="G2122" t="str">
        <f t="shared" si="1086"/>
        <v>0.777000777000777</v>
      </c>
      <c r="H2122" t="str">
        <f t="shared" si="1092"/>
        <v>8.73435355589904+1.79755325250519i</v>
      </c>
      <c r="I2122" t="str">
        <f t="shared" si="1093"/>
        <v>780.685774417064i</v>
      </c>
      <c r="J2122" t="str">
        <f t="shared" si="1087"/>
        <v>-823.978968811338+170.789065497672i</v>
      </c>
      <c r="K2122" t="str">
        <f t="shared" si="1094"/>
        <v>0.188293552628366-0.908430096952893i</v>
      </c>
      <c r="L2122" t="str">
        <f t="shared" si="1095"/>
        <v>0.0140703801523346-0.0576161387152285i</v>
      </c>
      <c r="M2122" t="str">
        <f t="shared" si="1096"/>
        <v>0.202363932780701-0.966046235668122i</v>
      </c>
      <c r="N2122" t="str">
        <f t="shared" si="1097"/>
        <v>-2.03685588456799i</v>
      </c>
      <c r="O2122" t="str">
        <f t="shared" si="1098"/>
        <v>-0.44936960514228-0.893345934100711i</v>
      </c>
      <c r="P2122" t="str">
        <f t="shared" si="1099"/>
        <v>1.44936960514228+0.893345934100711i</v>
      </c>
      <c r="Q2122" t="str">
        <f t="shared" si="1100"/>
        <v>-1.44936960514228+1.14350995046728i</v>
      </c>
      <c r="R2122" t="str">
        <f t="shared" si="1101"/>
        <v>-0.316617176139296-0.866170244671033i</v>
      </c>
      <c r="S2122" t="str">
        <f t="shared" si="1102"/>
        <v>0.210478297137135i</v>
      </c>
      <c r="T2122" t="str">
        <f t="shared" si="1103"/>
        <v>0.182310038129215-0.0666410440781674i</v>
      </c>
      <c r="U2122" t="str">
        <f t="shared" si="1104"/>
        <v>0.0000333333333333333-0.00056778594650133i</v>
      </c>
      <c r="V2122" t="str">
        <f t="shared" si="1105"/>
        <v>6.66666666666667E-06-0.0056778594650133i</v>
      </c>
      <c r="W2122" t="str">
        <f t="shared" si="1106"/>
        <v>0.0000276024014866423-0.000516310240465498i</v>
      </c>
      <c r="X2122" t="str">
        <f t="shared" si="1107"/>
        <v>0.0000320261924912476-0.000515797362181781i</v>
      </c>
      <c r="Y2122" t="str">
        <f t="shared" si="1108"/>
        <v>0.009+1.2490972390673i</v>
      </c>
      <c r="Z2122" t="str">
        <f t="shared" si="1109"/>
        <v>-0.00495479457558058-0.000343642897410101i</v>
      </c>
      <c r="AA2122" t="str">
        <f t="shared" si="1110"/>
        <v>0.0695200311591777-9.61040400926573i</v>
      </c>
      <c r="AB2122" t="str">
        <f t="shared" si="1111"/>
        <v>0.859852990661337-0.314307986764793i</v>
      </c>
      <c r="AC2122" t="str">
        <f t="shared" si="1112"/>
        <v>0.870367185348921-0.894262345162469i</v>
      </c>
      <c r="AD2122" t="str">
        <f t="shared" si="1113"/>
        <v>0.661079128323353+0.318107333925526i</v>
      </c>
      <c r="AE2122" t="str">
        <f t="shared" si="1114"/>
        <v>-0.00316619595312851-0.00180333163966098i</v>
      </c>
      <c r="AF2122" t="str">
        <f t="shared" si="1115"/>
        <v>-14.6913743386508-1.70310738219211i</v>
      </c>
      <c r="AG2122" t="str">
        <f t="shared" si="1116"/>
        <v>1.01123321562494-0.0229186640781213i</v>
      </c>
      <c r="AH2122" t="str">
        <f t="shared" si="1117"/>
        <v>0.0422255783425131+0.0324885943362386i</v>
      </c>
      <c r="AI2122">
        <f t="shared" si="1118"/>
        <v>-25.469098424982789</v>
      </c>
      <c r="AJ2122">
        <f t="shared" si="1119"/>
        <v>37.574882953197147</v>
      </c>
      <c r="AK2122"/>
      <c r="AL2122"/>
      <c r="AM2122"/>
      <c r="AN2122"/>
    </row>
    <row r="2123" spans="1:40" x14ac:dyDescent="0.25">
      <c r="A2123"/>
      <c r="B2123">
        <f t="shared" si="1085"/>
        <v>198900</v>
      </c>
      <c r="C2123" s="237" t="str">
        <f t="shared" si="1088"/>
        <v>-1.93184892695626E-06+0.0123128329849213i</v>
      </c>
      <c r="D2123" s="208" t="str">
        <f t="shared" si="1089"/>
        <v>-5.95702076784773+0.09439838621773i</v>
      </c>
      <c r="E2123" t="str">
        <f t="shared" si="1090"/>
        <v>2870</v>
      </c>
      <c r="F2123" t="str">
        <f t="shared" si="1091"/>
        <v>0.777000777000777</v>
      </c>
      <c r="G2123" t="str">
        <f t="shared" si="1086"/>
        <v>0.777000777000777</v>
      </c>
      <c r="H2123" t="str">
        <f t="shared" si="1092"/>
        <v>8.73473647008792+1.79673461599392i</v>
      </c>
      <c r="I2123" t="str">
        <f t="shared" si="1093"/>
        <v>781.078473498762i</v>
      </c>
      <c r="J2123" t="str">
        <f t="shared" si="1087"/>
        <v>-824.809136274609+170.874975490377i</v>
      </c>
      <c r="K2123" t="str">
        <f t="shared" si="1094"/>
        <v>0.188111614936292-0.908009954023739i</v>
      </c>
      <c r="L2123" t="str">
        <f t="shared" si="1095"/>
        <v>0.0140570308402037-0.0575904297084896i</v>
      </c>
      <c r="M2123" t="str">
        <f t="shared" si="1096"/>
        <v>0.202168645776496-0.965600383732229i</v>
      </c>
      <c r="N2123" t="str">
        <f t="shared" si="1097"/>
        <v>-2.03788045996264i</v>
      </c>
      <c r="O2123" t="str">
        <f t="shared" si="1098"/>
        <v>-0.450284669381215-0.892885052243709i</v>
      </c>
      <c r="P2123" t="str">
        <f t="shared" si="1099"/>
        <v>1.45028466938122+0.892885052243709i</v>
      </c>
      <c r="Q2123" t="str">
        <f t="shared" si="1100"/>
        <v>-1.45028466938122+1.14499540771893i</v>
      </c>
      <c r="R2123" t="str">
        <f t="shared" si="1101"/>
        <v>-0.316598904696632-0.865615813718711i</v>
      </c>
      <c r="S2123" t="str">
        <f t="shared" si="1102"/>
        <v>0.210584171532071i</v>
      </c>
      <c r="T2123" t="str">
        <f t="shared" si="1103"/>
        <v>0.182284988997014-0.0666707180535014i</v>
      </c>
      <c r="U2123" t="str">
        <f t="shared" si="1104"/>
        <v>0.0000333333333333333-0.000567500483481471i</v>
      </c>
      <c r="V2123" t="str">
        <f t="shared" si="1105"/>
        <v>6.66666666666667E-06-0.00567500483481471i</v>
      </c>
      <c r="W2123" t="str">
        <f t="shared" si="1106"/>
        <v>0.0000276024005766938-0.000516050799648679i</v>
      </c>
      <c r="X2123" t="str">
        <f t="shared" si="1107"/>
        <v>0.0000320217344534368-0.000515538217414337i</v>
      </c>
      <c r="Y2123" t="str">
        <f t="shared" si="1108"/>
        <v>0.009+1.24972555759802i</v>
      </c>
      <c r="Z2123" t="str">
        <f t="shared" si="1109"/>
        <v>-0.00494981387988676-0.00034339112985867i</v>
      </c>
      <c r="AA2123" t="str">
        <f t="shared" si="1110"/>
        <v>0.069450055943147-9.60556875098941i</v>
      </c>
      <c r="AB2123" t="str">
        <f t="shared" si="1111"/>
        <v>0.859734848119887-0.314447942066748i</v>
      </c>
      <c r="AC2123" t="str">
        <f t="shared" si="1112"/>
        <v>0.870180376447797-0.893731813867373i</v>
      </c>
      <c r="AD2123" t="str">
        <f t="shared" si="1113"/>
        <v>0.661424211660548+0.317966166377954i</v>
      </c>
      <c r="AE2123" t="str">
        <f t="shared" si="1114"/>
        <v>-0.00316473998224118-0.00180100055102997i</v>
      </c>
      <c r="AF2123" t="str">
        <f t="shared" si="1115"/>
        <v>-14.6917572379357-1.70233622977619i</v>
      </c>
      <c r="AG2123" t="str">
        <f t="shared" si="1116"/>
        <v>1.01122265818888-0.0229192081536856i</v>
      </c>
      <c r="AH2123" t="str">
        <f t="shared" si="1117"/>
        <v>0.04221220775393+0.0324506027640066i</v>
      </c>
      <c r="AI2123">
        <f t="shared" si="1118"/>
        <v>-25.474604019151261</v>
      </c>
      <c r="AJ2123">
        <f t="shared" si="1119"/>
        <v>37.551254871021897</v>
      </c>
      <c r="AK2123"/>
      <c r="AL2123"/>
      <c r="AM2123"/>
      <c r="AN2123"/>
    </row>
    <row r="2124" spans="1:40" x14ac:dyDescent="0.25">
      <c r="A2124"/>
      <c r="B2124">
        <f t="shared" si="1085"/>
        <v>199000</v>
      </c>
      <c r="C2124" s="237" t="str">
        <f t="shared" si="1088"/>
        <v>-1.92990785812181E-06+0.012306645631967i</v>
      </c>
      <c r="D2124" s="208" t="str">
        <f t="shared" si="1089"/>
        <v>-5.9570207529662+0.0943509498450804i</v>
      </c>
      <c r="E2124" t="str">
        <f t="shared" si="1090"/>
        <v>2870</v>
      </c>
      <c r="F2124" t="str">
        <f t="shared" si="1091"/>
        <v>0.777000777000777</v>
      </c>
      <c r="G2124" t="str">
        <f t="shared" si="1086"/>
        <v>0.777000777000777</v>
      </c>
      <c r="H2124" t="str">
        <f t="shared" si="1092"/>
        <v>8.73511884336484+1.79591668206427i</v>
      </c>
      <c r="I2124" t="str">
        <f t="shared" si="1093"/>
        <v>781.471172580461i</v>
      </c>
      <c r="J2124" t="str">
        <f t="shared" si="1087"/>
        <v>-825.639721222146+170.960885483082i</v>
      </c>
      <c r="K2124" t="str">
        <f t="shared" si="1094"/>
        <v>0.18792993726693-0.907590181086878i</v>
      </c>
      <c r="L2124" t="str">
        <f t="shared" si="1095"/>
        <v>0.0140437001402804-0.057564741999248i</v>
      </c>
      <c r="M2124" t="str">
        <f t="shared" si="1096"/>
        <v>0.20197363740721-0.965154923086126i</v>
      </c>
      <c r="N2124" t="str">
        <f t="shared" si="1097"/>
        <v>-2.0389050353573i</v>
      </c>
      <c r="O2124" t="str">
        <f t="shared" si="1098"/>
        <v>-0.451199260931734-0.892423233076469i</v>
      </c>
      <c r="P2124" t="str">
        <f t="shared" si="1099"/>
        <v>1.45119926093173+0.892423233076469i</v>
      </c>
      <c r="Q2124" t="str">
        <f t="shared" si="1100"/>
        <v>-1.45119926093173+1.14648180228083i</v>
      </c>
      <c r="R2124" t="str">
        <f t="shared" si="1101"/>
        <v>-0.316580620958523-0.865061875206701i</v>
      </c>
      <c r="S2124" t="str">
        <f t="shared" si="1102"/>
        <v>0.21069004592701i</v>
      </c>
      <c r="T2124" t="str">
        <f t="shared" si="1103"/>
        <v>0.182259926217005-0.0667003855693526i</v>
      </c>
      <c r="U2124" t="str">
        <f t="shared" si="1104"/>
        <v>0.0000333333333333333-0.00056721530735912i</v>
      </c>
      <c r="V2124" t="str">
        <f t="shared" si="1105"/>
        <v>6.66666666666667E-06-0.0056721530735912i</v>
      </c>
      <c r="W2124" t="str">
        <f t="shared" si="1106"/>
        <v>0.0000276023996662879-0.000515791619647769i</v>
      </c>
      <c r="X2124" t="str">
        <f t="shared" si="1107"/>
        <v>0.0000320172831321095-0.000515279333107507i</v>
      </c>
      <c r="Y2124" t="str">
        <f t="shared" si="1108"/>
        <v>0.009+1.25035387612874i</v>
      </c>
      <c r="Z2124" t="str">
        <f t="shared" si="1109"/>
        <v>-0.0049448406931289-0.000343139734432538i</v>
      </c>
      <c r="AA2124" t="str">
        <f t="shared" si="1110"/>
        <v>0.0693801863682383-9.60073835751427i</v>
      </c>
      <c r="AB2124" t="str">
        <f t="shared" si="1111"/>
        <v>0.859616641209471-0.314587866902988i</v>
      </c>
      <c r="AC2124" t="str">
        <f t="shared" si="1112"/>
        <v>0.869993871316264-0.893201688992653i</v>
      </c>
      <c r="AD2124" t="str">
        <f t="shared" si="1113"/>
        <v>0.661769186638929+0.31782463927919i</v>
      </c>
      <c r="AE2124" t="str">
        <f t="shared" si="1114"/>
        <v>-0.00316328494123261-0.00179867151254567i</v>
      </c>
      <c r="AF2124" t="str">
        <f t="shared" si="1115"/>
        <v>-14.692139596331-1.70156573221919i</v>
      </c>
      <c r="AG2124" t="str">
        <f t="shared" si="1116"/>
        <v>1.01121209884675-0.0229197479342328i</v>
      </c>
      <c r="AH2124" t="str">
        <f t="shared" si="1117"/>
        <v>0.0421988389645737+0.0324126432002509i</v>
      </c>
      <c r="AI2124">
        <f t="shared" si="1118"/>
        <v>-25.480108209626813</v>
      </c>
      <c r="AJ2124">
        <f t="shared" si="1119"/>
        <v>37.527622964419777</v>
      </c>
      <c r="AK2124"/>
      <c r="AL2124"/>
      <c r="AM2124"/>
      <c r="AN2124"/>
    </row>
    <row r="2125" spans="1:40" x14ac:dyDescent="0.25">
      <c r="A2125"/>
      <c r="B2125">
        <f t="shared" si="1085"/>
        <v>199100</v>
      </c>
      <c r="C2125" s="237" t="str">
        <f t="shared" si="1088"/>
        <v>-1.92796971331741E-06+0.0123004644943341i</v>
      </c>
      <c r="D2125" s="208" t="str">
        <f t="shared" si="1089"/>
        <v>-5.95702073810709+0.0943035611232281i</v>
      </c>
      <c r="E2125" t="str">
        <f t="shared" si="1090"/>
        <v>2870</v>
      </c>
      <c r="F2125" t="str">
        <f t="shared" si="1091"/>
        <v>0.777000777000777</v>
      </c>
      <c r="G2125" t="str">
        <f t="shared" si="1086"/>
        <v>0.777000777000777</v>
      </c>
      <c r="H2125" t="str">
        <f t="shared" si="1092"/>
        <v>8.73550067673054+1.79509944987984i</v>
      </c>
      <c r="I2125" t="str">
        <f t="shared" si="1093"/>
        <v>781.86387166216i</v>
      </c>
      <c r="J2125" t="str">
        <f t="shared" si="1087"/>
        <v>-826.47072365395+171.046795475787i</v>
      </c>
      <c r="K2125" t="str">
        <f t="shared" si="1094"/>
        <v>0.18774851913195-0.907170777682915i</v>
      </c>
      <c r="L2125" t="str">
        <f t="shared" si="1095"/>
        <v>0.0140303880187081-0.0575390755636682i</v>
      </c>
      <c r="M2125" t="str">
        <f t="shared" si="1096"/>
        <v>0.201778907150658-0.964709853246583i</v>
      </c>
      <c r="N2125" t="str">
        <f t="shared" si="1097"/>
        <v>-2.03992961075195i</v>
      </c>
      <c r="O2125" t="str">
        <f t="shared" si="1098"/>
        <v>-0.452113378833722-0.891960477083797i</v>
      </c>
      <c r="P2125" t="str">
        <f t="shared" si="1099"/>
        <v>1.45211337883372+0.891960477083797i</v>
      </c>
      <c r="Q2125" t="str">
        <f t="shared" si="1100"/>
        <v>-1.45211337883372+1.14796913366815i</v>
      </c>
      <c r="R2125" t="str">
        <f t="shared" si="1101"/>
        <v>-0.316562324919705-0.864508428386016i</v>
      </c>
      <c r="S2125" t="str">
        <f t="shared" si="1102"/>
        <v>0.210795920321948i</v>
      </c>
      <c r="T2125" t="str">
        <f t="shared" si="1103"/>
        <v>0.182234849787711-0.0667300466207047i</v>
      </c>
      <c r="U2125" t="str">
        <f t="shared" si="1104"/>
        <v>0.0000333333333333334-0.000566930417701984i</v>
      </c>
      <c r="V2125" t="str">
        <f t="shared" si="1105"/>
        <v>6.66666666666667E-06-0.00566930417701984i</v>
      </c>
      <c r="W2125" t="str">
        <f t="shared" si="1106"/>
        <v>0.0000276023987554244-0.000515532700069772i</v>
      </c>
      <c r="X2125" t="str">
        <f t="shared" si="1107"/>
        <v>0.0000320128385137761-0.000515020708868948i</v>
      </c>
      <c r="Y2125" t="str">
        <f t="shared" si="1108"/>
        <v>0.009+1.25098219465946i</v>
      </c>
      <c r="Z2125" t="str">
        <f t="shared" si="1109"/>
        <v>-0.00493987500021936-0.000342888710331624i</v>
      </c>
      <c r="AA2125" t="str">
        <f t="shared" si="1110"/>
        <v>0.0693104222218204-9.59591282149945i</v>
      </c>
      <c r="AB2125" t="str">
        <f t="shared" si="1111"/>
        <v>0.859498369923124-0.314727761249854i</v>
      </c>
      <c r="AC2125" t="str">
        <f t="shared" si="1112"/>
        <v>0.869807669412888-0.892671970029183i</v>
      </c>
      <c r="AD2125" t="str">
        <f t="shared" si="1113"/>
        <v>0.662114052894385+0.317682752691637i</v>
      </c>
      <c r="AE2125" t="str">
        <f t="shared" si="1114"/>
        <v>-0.00316183082782186-0.00179634452171169i</v>
      </c>
      <c r="AF2125" t="str">
        <f t="shared" si="1115"/>
        <v>-14.6925214148376-1.70079588875661i</v>
      </c>
      <c r="AG2125" t="str">
        <f t="shared" si="1116"/>
        <v>1.01120153760352-0.022920283413548i</v>
      </c>
      <c r="AH2125" t="str">
        <f t="shared" si="1117"/>
        <v>0.0421854719629195+0.032374715605643i</v>
      </c>
      <c r="AI2125">
        <f t="shared" si="1118"/>
        <v>-25.485610999026743</v>
      </c>
      <c r="AJ2125">
        <f t="shared" si="1119"/>
        <v>37.503987236008577</v>
      </c>
      <c r="AK2125"/>
      <c r="AL2125"/>
      <c r="AM2125"/>
      <c r="AN2125"/>
    </row>
    <row r="2126" spans="1:40" x14ac:dyDescent="0.25">
      <c r="A2126"/>
      <c r="B2126">
        <f t="shared" si="1085"/>
        <v>199200</v>
      </c>
      <c r="C2126" s="237" t="str">
        <f t="shared" si="1088"/>
        <v>-1.92603448667293E-06+0.0122942895626621i</v>
      </c>
      <c r="D2126" s="208" t="str">
        <f t="shared" si="1089"/>
        <v>-5.95702072327036+0.0942562199804095i</v>
      </c>
      <c r="E2126" t="str">
        <f t="shared" si="1090"/>
        <v>2870</v>
      </c>
      <c r="F2126" t="str">
        <f t="shared" si="1091"/>
        <v>0.777000777000777</v>
      </c>
      <c r="G2126" t="str">
        <f t="shared" si="1086"/>
        <v>0.777000777000777</v>
      </c>
      <c r="H2126" t="str">
        <f t="shared" si="1092"/>
        <v>8.73588197118349+1.79428291860537i</v>
      </c>
      <c r="I2126" t="str">
        <f t="shared" si="1093"/>
        <v>782.256570743858i</v>
      </c>
      <c r="J2126" t="str">
        <f t="shared" si="1087"/>
        <v>-827.30214357002+171.132705468493i</v>
      </c>
      <c r="K2126" t="str">
        <f t="shared" si="1094"/>
        <v>0.187567360044154-0.906751743353157i</v>
      </c>
      <c r="L2126" t="str">
        <f t="shared" si="1095"/>
        <v>0.0140170944417057-0.057513430377945i</v>
      </c>
      <c r="M2126" t="str">
        <f t="shared" si="1096"/>
        <v>0.20158445448586-0.964265173731102i</v>
      </c>
      <c r="N2126" t="str">
        <f t="shared" si="1097"/>
        <v>-2.0409541861466i</v>
      </c>
      <c r="O2126" t="str">
        <f t="shared" si="1098"/>
        <v>-0.453027022127591-0.891496784751469i</v>
      </c>
      <c r="P2126" t="str">
        <f t="shared" si="1099"/>
        <v>1.45302702212759+0.891496784751469i</v>
      </c>
      <c r="Q2126" t="str">
        <f t="shared" si="1100"/>
        <v>-1.45302702212759+1.14945740139513i</v>
      </c>
      <c r="R2126" t="str">
        <f t="shared" si="1101"/>
        <v>-0.316544016574886-0.863955472509156i</v>
      </c>
      <c r="S2126" t="str">
        <f t="shared" si="1102"/>
        <v>0.210901794716887i</v>
      </c>
      <c r="T2126" t="str">
        <f t="shared" si="1103"/>
        <v>0.182209759707657-0.0667597012025355i</v>
      </c>
      <c r="U2126" t="str">
        <f t="shared" si="1104"/>
        <v>0.0000333333333333335-0.00056664581407864i</v>
      </c>
      <c r="V2126" t="str">
        <f t="shared" si="1105"/>
        <v>6.66666666666667E-06-0.0056664581407864i</v>
      </c>
      <c r="W2126" t="str">
        <f t="shared" si="1106"/>
        <v>0.0000276023978441035-0.000515274040522484i</v>
      </c>
      <c r="X2126" t="str">
        <f t="shared" si="1107"/>
        <v>0.000032008400584981-0.000514762344307103i</v>
      </c>
      <c r="Y2126" t="str">
        <f t="shared" si="1108"/>
        <v>0.009+1.25161051319017i</v>
      </c>
      <c r="Z2126" t="str">
        <f t="shared" si="1109"/>
        <v>-0.00493491678610849-0.00034263805675806i</v>
      </c>
      <c r="AA2126" t="str">
        <f t="shared" si="1110"/>
        <v>0.0692407632918015-9.59109213561917i</v>
      </c>
      <c r="AB2126" t="str">
        <f t="shared" si="1111"/>
        <v>0.859380034253888-0.31486762508366i</v>
      </c>
      <c r="AC2126" t="str">
        <f t="shared" si="1112"/>
        <v>0.869621770197515-0.892142656468614i</v>
      </c>
      <c r="AD2126" t="str">
        <f t="shared" si="1113"/>
        <v>0.662458810062783+0.317540506678057i</v>
      </c>
      <c r="AE2126" t="str">
        <f t="shared" si="1114"/>
        <v>-0.00316037763973414-0.00179401957603711i</v>
      </c>
      <c r="AF2126" t="str">
        <f t="shared" si="1115"/>
        <v>-14.6929026944538-1.70002669862496i</v>
      </c>
      <c r="AG2126" t="str">
        <f t="shared" si="1116"/>
        <v>1.01119097446419-0.0229208145854289i</v>
      </c>
      <c r="AH2126" t="str">
        <f t="shared" si="1117"/>
        <v>0.0421721067374736+0.0323368199409383i</v>
      </c>
      <c r="AI2126">
        <f t="shared" si="1118"/>
        <v>-25.4911123899657</v>
      </c>
      <c r="AJ2126">
        <f t="shared" si="1119"/>
        <v>37.480347688401757</v>
      </c>
      <c r="AK2126"/>
      <c r="AL2126"/>
      <c r="AM2126"/>
      <c r="AN2126"/>
    </row>
    <row r="2127" spans="1:40" x14ac:dyDescent="0.25">
      <c r="A2127"/>
      <c r="B2127">
        <f t="shared" si="1085"/>
        <v>199300</v>
      </c>
      <c r="C2127" s="237" t="str">
        <f t="shared" si="1088"/>
        <v>-1.92410217233311E-06+0.0122881208276096i</v>
      </c>
      <c r="D2127" s="208" t="str">
        <f t="shared" si="1089"/>
        <v>-5.95702070845594+0.094208926345007i</v>
      </c>
      <c r="E2127" t="str">
        <f t="shared" si="1090"/>
        <v>2870</v>
      </c>
      <c r="F2127" t="str">
        <f t="shared" si="1091"/>
        <v>0.777000777000777</v>
      </c>
      <c r="G2127" t="str">
        <f t="shared" si="1086"/>
        <v>0.777000777000777</v>
      </c>
      <c r="H2127" t="str">
        <f t="shared" si="1092"/>
        <v>8.73626272771988+1.79346708740678i</v>
      </c>
      <c r="I2127" t="str">
        <f t="shared" si="1093"/>
        <v>782.649269825557i</v>
      </c>
      <c r="J2127" t="str">
        <f t="shared" si="1087"/>
        <v>-828.133980970356+171.218615461197i</v>
      </c>
      <c r="K2127" t="str">
        <f t="shared" si="1094"/>
        <v>0.187386459517465-0.906333077639605i</v>
      </c>
      <c r="L2127" t="str">
        <f t="shared" si="1095"/>
        <v>0.0140038193755668-0.0574878064183023i</v>
      </c>
      <c r="M2127" t="str">
        <f t="shared" si="1096"/>
        <v>0.201390278893032-0.963820884057907i</v>
      </c>
      <c r="N2127" t="str">
        <f t="shared" si="1097"/>
        <v>-2.04197876154125i</v>
      </c>
      <c r="O2127" t="str">
        <f t="shared" si="1098"/>
        <v>-0.453940189854237-0.891032156566248i</v>
      </c>
      <c r="P2127" t="str">
        <f t="shared" si="1099"/>
        <v>1.45394018985424+0.891032156566248i</v>
      </c>
      <c r="Q2127" t="str">
        <f t="shared" si="1100"/>
        <v>-1.45394018985424+1.150946604975i</v>
      </c>
      <c r="R2127" t="str">
        <f t="shared" si="1101"/>
        <v>-0.316525695918781-0.863403006830128i</v>
      </c>
      <c r="S2127" t="str">
        <f t="shared" si="1102"/>
        <v>0.211007669111825i</v>
      </c>
      <c r="T2127" t="str">
        <f t="shared" si="1103"/>
        <v>0.182184655975366-0.0667893493098203i</v>
      </c>
      <c r="U2127" t="str">
        <f t="shared" si="1104"/>
        <v>0.0000333333333333333-0.000566361496058528i</v>
      </c>
      <c r="V2127" t="str">
        <f t="shared" si="1105"/>
        <v>6.66666666666667E-06-0.00566361496058528i</v>
      </c>
      <c r="W2127" t="str">
        <f t="shared" si="1106"/>
        <v>0.0000276023969323246-0.000515015640614492i</v>
      </c>
      <c r="X2127" t="str">
        <f t="shared" si="1107"/>
        <v>0.0000320039693323015-0.000514504239031209i</v>
      </c>
      <c r="Y2127" t="str">
        <f t="shared" si="1108"/>
        <v>0.009+1.25223883172089i</v>
      </c>
      <c r="Z2127" t="str">
        <f t="shared" si="1109"/>
        <v>-0.00492996603578428-0.000342387772916162i</v>
      </c>
      <c r="AA2127" t="str">
        <f t="shared" si="1110"/>
        <v>0.0691712093666172-9.58627629256198i</v>
      </c>
      <c r="AB2127" t="str">
        <f t="shared" si="1111"/>
        <v>0.859261634194798-0.315007458380706i</v>
      </c>
      <c r="AC2127" t="str">
        <f t="shared" si="1112"/>
        <v>0.869436173131246-0.891613747803348i</v>
      </c>
      <c r="AD2127" t="str">
        <f t="shared" si="1113"/>
        <v>0.662803457779986+0.317397901301569i</v>
      </c>
      <c r="AE2127" t="str">
        <f t="shared" si="1114"/>
        <v>-0.0031589253747008-0.00179169667303637i</v>
      </c>
      <c r="AF2127" t="str">
        <f t="shared" si="1115"/>
        <v>-14.6932834361758-1.69925816106177i</v>
      </c>
      <c r="AG2127" t="str">
        <f t="shared" si="1116"/>
        <v>1.01118040943376-0.0229213414436846i</v>
      </c>
      <c r="AH2127" t="str">
        <f t="shared" si="1117"/>
        <v>0.0421587432767774+0.0322989561669758i</v>
      </c>
      <c r="AI2127">
        <f t="shared" si="1118"/>
        <v>-25.496612385055126</v>
      </c>
      <c r="AJ2127">
        <f t="shared" si="1119"/>
        <v>37.456704324205504</v>
      </c>
      <c r="AK2127"/>
      <c r="AL2127"/>
      <c r="AM2127"/>
      <c r="AN2127"/>
    </row>
    <row r="2128" spans="1:40" x14ac:dyDescent="0.25">
      <c r="A2128"/>
      <c r="B2128">
        <f t="shared" si="1085"/>
        <v>199400</v>
      </c>
      <c r="C2128" s="237" t="str">
        <f t="shared" si="1088"/>
        <v>-1.92217276445724E-06+0.0122819582798536i</v>
      </c>
      <c r="D2128" s="208" t="str">
        <f t="shared" si="1089"/>
        <v>-5.95702069366382+0.0941616801455443i</v>
      </c>
      <c r="E2128" t="str">
        <f t="shared" si="1090"/>
        <v>2870</v>
      </c>
      <c r="F2128" t="str">
        <f t="shared" si="1091"/>
        <v>0.777000777000777</v>
      </c>
      <c r="G2128" t="str">
        <f t="shared" si="1086"/>
        <v>0.777000777000777</v>
      </c>
      <c r="H2128" t="str">
        <f t="shared" si="1092"/>
        <v>8.7366429473337+1.79265195545116i</v>
      </c>
      <c r="I2128" t="str">
        <f t="shared" si="1093"/>
        <v>783.041968907256i</v>
      </c>
      <c r="J2128" t="str">
        <f t="shared" si="1087"/>
        <v>-828.966235854958+171.304525453902i</v>
      </c>
      <c r="K2128" t="str">
        <f t="shared" si="1094"/>
        <v>0.187205817066935-0.905914780084952i</v>
      </c>
      <c r="L2128" t="str">
        <f t="shared" si="1095"/>
        <v>0.0139905627866599-0.0574622036609935i</v>
      </c>
      <c r="M2128" t="str">
        <f t="shared" si="1096"/>
        <v>0.201196379853595-0.963376983745945i</v>
      </c>
      <c r="N2128" t="str">
        <f t="shared" si="1097"/>
        <v>-2.0430033369359i</v>
      </c>
      <c r="O2128" t="str">
        <f t="shared" si="1098"/>
        <v>-0.45485288105506-0.89056659301588i</v>
      </c>
      <c r="P2128" t="str">
        <f t="shared" si="1099"/>
        <v>1.45485288105506+0.89056659301588i</v>
      </c>
      <c r="Q2128" t="str">
        <f t="shared" si="1100"/>
        <v>-1.45485288105506+1.15243674392002i</v>
      </c>
      <c r="R2128" t="str">
        <f t="shared" si="1101"/>
        <v>-0.316507362946089-0.86285103060443i</v>
      </c>
      <c r="S2128" t="str">
        <f t="shared" si="1102"/>
        <v>0.211113543506764i</v>
      </c>
      <c r="T2128" t="str">
        <f t="shared" si="1103"/>
        <v>0.182159538589365-0.0668189909375303i</v>
      </c>
      <c r="U2128" t="str">
        <f t="shared" si="1104"/>
        <v>0.0000333333333333333-0.00056607746321196i</v>
      </c>
      <c r="V2128" t="str">
        <f t="shared" si="1105"/>
        <v>6.66666666666667E-06-0.0056607746321196i</v>
      </c>
      <c r="W2128" t="str">
        <f t="shared" si="1106"/>
        <v>0.0000276023960200885-0.000514757499955166i</v>
      </c>
      <c r="X2128" t="str">
        <f t="shared" si="1107"/>
        <v>0.0000319995447423501-0.000514246392651281i</v>
      </c>
      <c r="Y2128" t="str">
        <f t="shared" si="1108"/>
        <v>0.009+1.25286715025161i</v>
      </c>
      <c r="Z2128" t="str">
        <f t="shared" si="1109"/>
        <v>-0.0049250227342725-0.000342137858012466i</v>
      </c>
      <c r="AA2128" t="str">
        <f t="shared" si="1110"/>
        <v>0.0691017602352406-9.5814652850315i</v>
      </c>
      <c r="AB2128" t="str">
        <f t="shared" si="1111"/>
        <v>0.859143169738907-0.315147261117276i</v>
      </c>
      <c r="AC2128" t="str">
        <f t="shared" si="1112"/>
        <v>0.869250877676454-0.89108524352657i</v>
      </c>
      <c r="AD2128" t="str">
        <f t="shared" si="1113"/>
        <v>0.663147995681847+0.317254936625657i</v>
      </c>
      <c r="AE2128" t="str">
        <f t="shared" si="1114"/>
        <v>-0.00315747403045936-0.00178937581022939i</v>
      </c>
      <c r="AF2128" t="str">
        <f t="shared" si="1115"/>
        <v>-14.6936636409975-1.69849027530562i</v>
      </c>
      <c r="AG2128" t="str">
        <f t="shared" si="1116"/>
        <v>1.01116984251721-0.0229218639821369i</v>
      </c>
      <c r="AH2128" t="str">
        <f t="shared" si="1117"/>
        <v>0.0421453815694074+0.0322611242446813i</v>
      </c>
      <c r="AI2128">
        <f t="shared" si="1118"/>
        <v>-25.502110986902956</v>
      </c>
      <c r="AJ2128">
        <f t="shared" si="1119"/>
        <v>37.433057146021739</v>
      </c>
      <c r="AK2128"/>
      <c r="AL2128"/>
      <c r="AM2128"/>
      <c r="AN2128"/>
    </row>
    <row r="2129" spans="1:40" x14ac:dyDescent="0.25">
      <c r="A2129"/>
      <c r="B2129">
        <f t="shared" si="1085"/>
        <v>199500</v>
      </c>
      <c r="C2129" s="237" t="str">
        <f t="shared" si="1088"/>
        <v>-1.92024625721927E-06+0.0122758019100899i</v>
      </c>
      <c r="D2129" s="208" t="str">
        <f t="shared" si="1089"/>
        <v>-5.95702067889393+0.0941144813106893i</v>
      </c>
      <c r="E2129" t="str">
        <f t="shared" si="1090"/>
        <v>2870</v>
      </c>
      <c r="F2129" t="str">
        <f t="shared" si="1091"/>
        <v>0.777000777000777</v>
      </c>
      <c r="G2129" t="str">
        <f t="shared" si="1086"/>
        <v>0.777000777000777</v>
      </c>
      <c r="H2129" t="str">
        <f t="shared" si="1092"/>
        <v>8.73702263101662+1.79183752190681i</v>
      </c>
      <c r="I2129" t="str">
        <f t="shared" si="1093"/>
        <v>783.434667988955i</v>
      </c>
      <c r="J2129" t="str">
        <f t="shared" si="1087"/>
        <v>-829.798908223826+171.390435446608i</v>
      </c>
      <c r="K2129" t="str">
        <f t="shared" si="1094"/>
        <v>0.187025432208731-0.905496850232583i</v>
      </c>
      <c r="L2129" t="str">
        <f t="shared" si="1095"/>
        <v>0.0139773246414281-0.0574366220823017i</v>
      </c>
      <c r="M2129" t="str">
        <f t="shared" si="1096"/>
        <v>0.201002756850159-0.962933472314885i</v>
      </c>
      <c r="N2129" t="str">
        <f t="shared" si="1097"/>
        <v>-2.04402791233056i</v>
      </c>
      <c r="O2129" t="str">
        <f t="shared" si="1098"/>
        <v>-0.455765094771965-0.890100094589087i</v>
      </c>
      <c r="P2129" t="str">
        <f t="shared" si="1099"/>
        <v>1.45576509477196+0.890100094589087i</v>
      </c>
      <c r="Q2129" t="str">
        <f t="shared" si="1100"/>
        <v>-1.45576509477196+1.15392781774147i</v>
      </c>
      <c r="R2129" t="str">
        <f t="shared" si="1101"/>
        <v>-0.316489017651519-0.862299543089048i</v>
      </c>
      <c r="S2129" t="str">
        <f t="shared" si="1102"/>
        <v>0.211219417901702i</v>
      </c>
      <c r="T2129" t="str">
        <f t="shared" si="1103"/>
        <v>0.182134407548172-0.0668486260806353i</v>
      </c>
      <c r="U2129" t="str">
        <f t="shared" si="1104"/>
        <v>0.0000333333333333334-0.0005657937151101i</v>
      </c>
      <c r="V2129" t="str">
        <f t="shared" si="1105"/>
        <v>6.66666666666667E-06-0.005657937151101i</v>
      </c>
      <c r="W2129" t="str">
        <f t="shared" si="1106"/>
        <v>0.0000276023951073949-0.000514499618154657i</v>
      </c>
      <c r="X2129" t="str">
        <f t="shared" si="1107"/>
        <v>0.0000319951268017717-0.000513988804778114i</v>
      </c>
      <c r="Y2129" t="str">
        <f t="shared" si="1108"/>
        <v>0.009+1.25349546878233i</v>
      </c>
      <c r="Z2129" t="str">
        <f t="shared" si="1109"/>
        <v>-0.00492008686663642-0.000341888311255675i</v>
      </c>
      <c r="AA2129" t="str">
        <f t="shared" si="1110"/>
        <v>0.0690324156871721-9.57665910574585i</v>
      </c>
      <c r="AB2129" t="str">
        <f t="shared" si="1111"/>
        <v>0.859024640879223-0.315287033269643i</v>
      </c>
      <c r="AC2129" t="str">
        <f t="shared" si="1112"/>
        <v>0.869065883296746-0.890557143132183i</v>
      </c>
      <c r="AD2129" t="str">
        <f t="shared" si="1113"/>
        <v>0.663492423404217+0.317111612714135i</v>
      </c>
      <c r="AE2129" t="str">
        <f t="shared" si="1114"/>
        <v>-0.00315602360475345-0.00178705698514131i</v>
      </c>
      <c r="AF2129" t="str">
        <f t="shared" si="1115"/>
        <v>-14.6940433099106-1.69772304059612i</v>
      </c>
      <c r="AG2129" t="str">
        <f t="shared" si="1116"/>
        <v>1.01115927371954-0.0229223821946197i</v>
      </c>
      <c r="AH2129" t="str">
        <f t="shared" si="1117"/>
        <v>0.0421320216039734+0.0322233241350614i</v>
      </c>
      <c r="AI2129">
        <f t="shared" si="1118"/>
        <v>-25.50760819811439</v>
      </c>
      <c r="AJ2129">
        <f t="shared" si="1119"/>
        <v>37.409406156444241</v>
      </c>
      <c r="AK2129"/>
      <c r="AL2129"/>
      <c r="AM2129"/>
      <c r="AN2129"/>
    </row>
    <row r="2130" spans="1:40" x14ac:dyDescent="0.25">
      <c r="A2130"/>
      <c r="B2130">
        <f t="shared" si="1085"/>
        <v>199600</v>
      </c>
      <c r="C2130" s="237" t="str">
        <f t="shared" si="1088"/>
        <v>-1.91832264480775E-06+0.0122696517090328i</v>
      </c>
      <c r="D2130" s="208" t="str">
        <f t="shared" si="1089"/>
        <v>-5.95702066414624+0.0940673297692515i</v>
      </c>
      <c r="E2130" t="str">
        <f t="shared" si="1090"/>
        <v>2870</v>
      </c>
      <c r="F2130" t="str">
        <f t="shared" si="1091"/>
        <v>0.777000777000777</v>
      </c>
      <c r="G2130" t="str">
        <f t="shared" si="1086"/>
        <v>0.777000777000777</v>
      </c>
      <c r="H2130" t="str">
        <f t="shared" si="1092"/>
        <v>8.73740177975811+1.79102378594314i</v>
      </c>
      <c r="I2130" t="str">
        <f t="shared" si="1093"/>
        <v>783.827367070654i</v>
      </c>
      <c r="J2130" t="str">
        <f t="shared" si="1087"/>
        <v>-830.63199807696+171.476345439313i</v>
      </c>
      <c r="K2130" t="str">
        <f t="shared" si="1094"/>
        <v>0.186845304460138-0.905079287626575i</v>
      </c>
      <c r="L2130" t="str">
        <f t="shared" si="1095"/>
        <v>0.0139641049063888-0.057411061658539i</v>
      </c>
      <c r="M2130" t="str">
        <f t="shared" si="1096"/>
        <v>0.200809409366527-0.962490349285114i</v>
      </c>
      <c r="N2130" t="str">
        <f t="shared" si="1097"/>
        <v>-2.04505248772521i</v>
      </c>
      <c r="O2130" t="str">
        <f t="shared" si="1098"/>
        <v>-0.456676830047335-0.889632661775588i</v>
      </c>
      <c r="P2130" t="str">
        <f t="shared" si="1099"/>
        <v>1.45667683004733+0.889632661775588i</v>
      </c>
      <c r="Q2130" t="str">
        <f t="shared" si="1100"/>
        <v>-1.45667683004733+1.15541982594962i</v>
      </c>
      <c r="R2130" t="str">
        <f t="shared" si="1101"/>
        <v>-0.316470660029771-0.861748543542469i</v>
      </c>
      <c r="S2130" t="str">
        <f t="shared" si="1102"/>
        <v>0.211325292296639i</v>
      </c>
      <c r="T2130" t="str">
        <f t="shared" si="1103"/>
        <v>0.182109262850315-0.0668782547341016i</v>
      </c>
      <c r="U2130" t="str">
        <f t="shared" si="1104"/>
        <v>0.0000333333333333334-0.000565510251324975i</v>
      </c>
      <c r="V2130" t="str">
        <f t="shared" si="1105"/>
        <v>6.66666666666667E-06-0.00565510251324975i</v>
      </c>
      <c r="W2130" t="str">
        <f t="shared" si="1106"/>
        <v>0.0000276023941942437-0.000514241994823898i</v>
      </c>
      <c r="X2130" t="str">
        <f t="shared" si="1107"/>
        <v>0.0000319907154972451-0.000513731475023287i</v>
      </c>
      <c r="Y2130" t="str">
        <f t="shared" si="1108"/>
        <v>0.009+1.25412378731305i</v>
      </c>
      <c r="Z2130" t="str">
        <f t="shared" si="1109"/>
        <v>-0.00491515841797664-0.000341639131856676i</v>
      </c>
      <c r="AA2130" t="str">
        <f t="shared" si="1110"/>
        <v>0.0689631755124399-9.5718577474377i</v>
      </c>
      <c r="AB2130" t="str">
        <f t="shared" si="1111"/>
        <v>0.858906047608806-0.315426774814068i</v>
      </c>
      <c r="AC2130" t="str">
        <f t="shared" si="1112"/>
        <v>0.868881189456993-0.890029446114898i</v>
      </c>
      <c r="AD2130" t="str">
        <f t="shared" si="1113"/>
        <v>0.663836740582938+0.316967929631207i</v>
      </c>
      <c r="AE2130" t="str">
        <f t="shared" si="1114"/>
        <v>-0.00315457409533279-0.00178474019530278i</v>
      </c>
      <c r="AF2130" t="str">
        <f t="shared" si="1115"/>
        <v>-14.6944224439044-1.69695645617389i</v>
      </c>
      <c r="AG2130" t="str">
        <f t="shared" si="1116"/>
        <v>1.01114870304575-0.022922896074979i</v>
      </c>
      <c r="AH2130" t="str">
        <f t="shared" si="1117"/>
        <v>0.0421186633691186+0.0321855557992089i</v>
      </c>
      <c r="AI2130">
        <f t="shared" si="1118"/>
        <v>-25.51310402129133</v>
      </c>
      <c r="AJ2130">
        <f t="shared" si="1119"/>
        <v>37.385751358063331</v>
      </c>
      <c r="AK2130"/>
      <c r="AL2130"/>
      <c r="AM2130"/>
      <c r="AN2130"/>
    </row>
    <row r="2131" spans="1:40" x14ac:dyDescent="0.25">
      <c r="A2131"/>
      <c r="B2131">
        <f t="shared" si="1085"/>
        <v>199700</v>
      </c>
      <c r="C2131" s="237" t="str">
        <f t="shared" si="1088"/>
        <v>-1.91640192142582E-06+0.0122635076674156i</v>
      </c>
      <c r="D2131" s="208" t="str">
        <f t="shared" si="1089"/>
        <v>-5.95702064942069+0.0940202254501863i</v>
      </c>
      <c r="E2131" t="str">
        <f t="shared" si="1090"/>
        <v>2870</v>
      </c>
      <c r="F2131" t="str">
        <f t="shared" si="1091"/>
        <v>0.777000777000777</v>
      </c>
      <c r="G2131" t="str">
        <f t="shared" si="1086"/>
        <v>0.777000777000777</v>
      </c>
      <c r="H2131" t="str">
        <f t="shared" si="1092"/>
        <v>8.73778039454536+1.79021074673077i</v>
      </c>
      <c r="I2131" t="str">
        <f t="shared" si="1093"/>
        <v>784.220066152352i</v>
      </c>
      <c r="J2131" t="str">
        <f t="shared" si="1087"/>
        <v>-831.465505414361+171.562255432017i</v>
      </c>
      <c r="K2131" t="str">
        <f t="shared" si="1094"/>
        <v>0.186665433339551-0.904662091811695i</v>
      </c>
      <c r="L2131" t="str">
        <f t="shared" si="1095"/>
        <v>0.0139509035481338-0.0573855223660474i</v>
      </c>
      <c r="M2131" t="str">
        <f t="shared" si="1096"/>
        <v>0.200616336887685-0.962047614177742i</v>
      </c>
      <c r="N2131" t="str">
        <f t="shared" si="1097"/>
        <v>-2.04607706311986i</v>
      </c>
      <c r="O2131" t="str">
        <f t="shared" si="1098"/>
        <v>-0.45758808592408-0.889164295066067i</v>
      </c>
      <c r="P2131" t="str">
        <f t="shared" si="1099"/>
        <v>1.45758808592408+0.889164295066067i</v>
      </c>
      <c r="Q2131" t="str">
        <f t="shared" si="1100"/>
        <v>-1.45758808592408+1.15691276805379i</v>
      </c>
      <c r="R2131" t="str">
        <f t="shared" si="1101"/>
        <v>-0.31645229007554-0.861198031224648i</v>
      </c>
      <c r="S2131" t="str">
        <f t="shared" si="1102"/>
        <v>0.211431166691577i</v>
      </c>
      <c r="T2131" t="str">
        <f t="shared" si="1103"/>
        <v>0.182084104494316-0.0669078768928928i</v>
      </c>
      <c r="U2131" t="str">
        <f t="shared" si="1104"/>
        <v>0.0000333333333333333-0.000565227071429467i</v>
      </c>
      <c r="V2131" t="str">
        <f t="shared" si="1105"/>
        <v>6.66666666666667E-06-0.00565227071429467i</v>
      </c>
      <c r="W2131" t="str">
        <f t="shared" si="1106"/>
        <v>0.000027602393280635-0.000513984629574601i</v>
      </c>
      <c r="X2131" t="str">
        <f t="shared" si="1107"/>
        <v>0.0000319863108154822-0.000513474402999151i</v>
      </c>
      <c r="Y2131" t="str">
        <f t="shared" si="1108"/>
        <v>0.009+1.25475210584376i</v>
      </c>
      <c r="Z2131" t="str">
        <f t="shared" si="1109"/>
        <v>-0.00491023737343127-0.000341390319028534i</v>
      </c>
      <c r="AA2131" t="str">
        <f t="shared" si="1110"/>
        <v>0.0688940395016032-9.56706120285458i</v>
      </c>
      <c r="AB2131" t="str">
        <f t="shared" si="1111"/>
        <v>0.858787389920684-0.315566485726795i</v>
      </c>
      <c r="AC2131" t="str">
        <f t="shared" si="1112"/>
        <v>0.868696795623306-0.889502151970154i</v>
      </c>
      <c r="AD2131" t="str">
        <f t="shared" si="1113"/>
        <v>0.66418094685385+0.316823887441418i</v>
      </c>
      <c r="AE2131" t="str">
        <f t="shared" si="1114"/>
        <v>-0.00315312549995325-0.00178242543824974i</v>
      </c>
      <c r="AF2131" t="str">
        <f t="shared" si="1115"/>
        <v>-14.6948010439661-1.69619052128058i</v>
      </c>
      <c r="AG2131" t="str">
        <f t="shared" si="1116"/>
        <v>1.01113813050084-0.0229234056170734i</v>
      </c>
      <c r="AH2131" t="str">
        <f t="shared" si="1117"/>
        <v>0.0421053068535212+0.0321478191982993i</v>
      </c>
      <c r="AI2131">
        <f t="shared" si="1118"/>
        <v>-25.518598459032482</v>
      </c>
      <c r="AJ2131">
        <f t="shared" si="1119"/>
        <v>37.362092753462001</v>
      </c>
      <c r="AK2131"/>
      <c r="AL2131"/>
      <c r="AM2131"/>
      <c r="AN2131"/>
    </row>
    <row r="2132" spans="1:40" x14ac:dyDescent="0.25">
      <c r="A2132"/>
      <c r="B2132">
        <f t="shared" si="1085"/>
        <v>199800</v>
      </c>
      <c r="C2132" s="237" t="str">
        <f t="shared" si="1088"/>
        <v>-1.91448408129106E-06+0.0122573697759898i</v>
      </c>
      <c r="D2132" s="208" t="str">
        <f t="shared" si="1089"/>
        <v>-5.95702063471725+0.0939731682825885i</v>
      </c>
      <c r="E2132" t="str">
        <f t="shared" si="1090"/>
        <v>2870</v>
      </c>
      <c r="F2132" t="str">
        <f t="shared" si="1091"/>
        <v>0.777000777000777</v>
      </c>
      <c r="G2132" t="str">
        <f t="shared" si="1086"/>
        <v>0.777000777000777</v>
      </c>
      <c r="H2132" t="str">
        <f t="shared" si="1092"/>
        <v>8.73815847636338+1.78939840344147i</v>
      </c>
      <c r="I2132" t="str">
        <f t="shared" si="1093"/>
        <v>784.612765234051i</v>
      </c>
      <c r="J2132" t="str">
        <f t="shared" si="1087"/>
        <v>-832.299430236028+171.648165424723i</v>
      </c>
      <c r="K2132" t="str">
        <f t="shared" si="1094"/>
        <v>0.186485818366486-0.904245262333399i</v>
      </c>
      <c r="L2132" t="str">
        <f t="shared" si="1095"/>
        <v>0.013937720533329-0.0573600041811981i</v>
      </c>
      <c r="M2132" t="str">
        <f t="shared" si="1096"/>
        <v>0.200423538899815-0.961605266514597i</v>
      </c>
      <c r="N2132" t="str">
        <f t="shared" si="1097"/>
        <v>-2.04710163851451i</v>
      </c>
      <c r="O2132" t="str">
        <f t="shared" si="1098"/>
        <v>-0.458498861445606-0.888694994952196i</v>
      </c>
      <c r="P2132" t="str">
        <f t="shared" si="1099"/>
        <v>1.45849886144561+0.888694994952196i</v>
      </c>
      <c r="Q2132" t="str">
        <f t="shared" si="1100"/>
        <v>-1.45849886144561+1.15840664356231i</v>
      </c>
      <c r="R2132" t="str">
        <f t="shared" si="1101"/>
        <v>-0.316433907783514-0.860648005397029i</v>
      </c>
      <c r="S2132" t="str">
        <f t="shared" si="1102"/>
        <v>0.211537041086516i</v>
      </c>
      <c r="T2132" t="str">
        <f t="shared" si="1103"/>
        <v>0.182058932478699-0.066937492551968i</v>
      </c>
      <c r="U2132" t="str">
        <f t="shared" si="1104"/>
        <v>0.0000333333333333333-0.000564944174997321i</v>
      </c>
      <c r="V2132" t="str">
        <f t="shared" si="1105"/>
        <v>6.66666666666667E-06-0.00564944174997321i</v>
      </c>
      <c r="W2132" t="str">
        <f t="shared" si="1106"/>
        <v>0.0000276023923665687-0.000513727522019259i</v>
      </c>
      <c r="X2132" t="str">
        <f t="shared" si="1107"/>
        <v>0.0000319819127432281-0.000513217588318838i</v>
      </c>
      <c r="Y2132" t="str">
        <f t="shared" si="1108"/>
        <v>0.009+1.25538042437448i</v>
      </c>
      <c r="Z2132" t="str">
        <f t="shared" si="1109"/>
        <v>-0.00490532371817534-0.000341141871986458i</v>
      </c>
      <c r="AA2132" t="str">
        <f t="shared" si="1110"/>
        <v>0.0688250074457398-9.56226946475812i</v>
      </c>
      <c r="AB2132" t="str">
        <f t="shared" si="1111"/>
        <v>0.858668667807896-0.315706165984051i</v>
      </c>
      <c r="AC2132" t="str">
        <f t="shared" si="1112"/>
        <v>0.868512701263053-0.888975260194162i</v>
      </c>
      <c r="AD2132" t="str">
        <f t="shared" si="1113"/>
        <v>0.664525041852777+0.316679486209672i</v>
      </c>
      <c r="AE2132" t="str">
        <f t="shared" si="1114"/>
        <v>-0.00315167781637662-0.00178011271152342i</v>
      </c>
      <c r="AF2132" t="str">
        <f t="shared" si="1115"/>
        <v>-14.6951791110806-1.69542523515888i</v>
      </c>
      <c r="AG2132" t="str">
        <f t="shared" si="1116"/>
        <v>1.01112755608983-0.0229239108147723i</v>
      </c>
      <c r="AH2132" t="str">
        <f t="shared" si="1117"/>
        <v>0.0420919520458904+0.0321101142935903i</v>
      </c>
      <c r="AI2132">
        <f t="shared" si="1118"/>
        <v>-25.524091513933943</v>
      </c>
      <c r="AJ2132">
        <f t="shared" si="1119"/>
        <v>37.338430345218192</v>
      </c>
      <c r="AK2132"/>
      <c r="AL2132"/>
      <c r="AM2132"/>
      <c r="AN2132"/>
    </row>
    <row r="2133" spans="1:40" x14ac:dyDescent="0.25">
      <c r="A2133"/>
      <c r="B2133">
        <f t="shared" si="1085"/>
        <v>199900</v>
      </c>
      <c r="C2133" s="237" t="str">
        <f t="shared" si="1088"/>
        <v>-1.91256911863555E-06+0.0122512380255253i</v>
      </c>
      <c r="D2133" s="208" t="str">
        <f t="shared" si="1089"/>
        <v>-5.95702062003587+0.093926158195694i</v>
      </c>
      <c r="E2133" t="str">
        <f t="shared" si="1090"/>
        <v>2870</v>
      </c>
      <c r="F2133" t="str">
        <f t="shared" si="1091"/>
        <v>0.777000777000777</v>
      </c>
      <c r="G2133" t="str">
        <f t="shared" si="1086"/>
        <v>0.777000777000777</v>
      </c>
      <c r="H2133" t="str">
        <f t="shared" si="1092"/>
        <v>8.73853602619488+1.78858675524818i</v>
      </c>
      <c r="I2133" t="str">
        <f t="shared" si="1093"/>
        <v>785.00546431575i</v>
      </c>
      <c r="J2133" t="str">
        <f t="shared" si="1087"/>
        <v>-833.133772541961+171.734075417428i</v>
      </c>
      <c r="K2133" t="str">
        <f t="shared" si="1094"/>
        <v>0.186306459061553-0.903828798737833i</v>
      </c>
      <c r="L2133" t="str">
        <f t="shared" si="1095"/>
        <v>0.0139245558287137-0.0573345070803914i</v>
      </c>
      <c r="M2133" t="str">
        <f t="shared" si="1096"/>
        <v>0.200231014890267-0.961163305818224i</v>
      </c>
      <c r="N2133" t="str">
        <f t="shared" si="1097"/>
        <v>-2.04812621390916i</v>
      </c>
      <c r="O2133" t="str">
        <f t="shared" si="1098"/>
        <v>-0.459409155655821-0.888224761926623i</v>
      </c>
      <c r="P2133" t="str">
        <f t="shared" si="1099"/>
        <v>1.45940915565582+0.888224761926623i</v>
      </c>
      <c r="Q2133" t="str">
        <f t="shared" si="1100"/>
        <v>-1.45940915565582+1.15990145198254i</v>
      </c>
      <c r="R2133" t="str">
        <f t="shared" si="1101"/>
        <v>-0.31641551314837-0.860098465322528i</v>
      </c>
      <c r="S2133" t="str">
        <f t="shared" si="1102"/>
        <v>0.211642915481454i</v>
      </c>
      <c r="T2133" t="str">
        <f t="shared" si="1103"/>
        <v>0.182033746801984-0.0669671017062814i</v>
      </c>
      <c r="U2133" t="str">
        <f t="shared" si="1104"/>
        <v>0.0000333333333333334-0.000564661561603126i</v>
      </c>
      <c r="V2133" t="str">
        <f t="shared" si="1105"/>
        <v>6.66666666666667E-06-0.00564661561603126i</v>
      </c>
      <c r="W2133" t="str">
        <f t="shared" si="1106"/>
        <v>0.000027602391452045-0.000513470671771139i</v>
      </c>
      <c r="X2133" t="str">
        <f t="shared" si="1107"/>
        <v>0.0000319775212672615-0.000512961030596258i</v>
      </c>
      <c r="Y2133" t="str">
        <f t="shared" si="1108"/>
        <v>0.009+1.2560087429052i</v>
      </c>
      <c r="Z2133" t="str">
        <f t="shared" si="1109"/>
        <v>-0.00490041743742127-0.000340893789947836i</v>
      </c>
      <c r="AA2133" t="str">
        <f t="shared" si="1110"/>
        <v>0.0687560791364566-9.5574825259248i</v>
      </c>
      <c r="AB2133" t="str">
        <f t="shared" si="1111"/>
        <v>0.858549881263461-0.315845815562037i</v>
      </c>
      <c r="AC2133" t="str">
        <f t="shared" si="1112"/>
        <v>0.86832890584484-0.888448770283863i</v>
      </c>
      <c r="AD2133" t="str">
        <f t="shared" si="1113"/>
        <v>0.664869025215539+0.316534726001224i</v>
      </c>
      <c r="AE2133" t="str">
        <f t="shared" si="1114"/>
        <v>-0.00315023104237086-0.00177780201267041i</v>
      </c>
      <c r="AF2133" t="str">
        <f t="shared" si="1115"/>
        <v>-14.6955566462308-1.69466059705249i</v>
      </c>
      <c r="AG2133" t="str">
        <f t="shared" si="1116"/>
        <v>1.0111169798177-0.022924411661958i</v>
      </c>
      <c r="AH2133" t="str">
        <f t="shared" si="1117"/>
        <v>0.0420785989349732+0.0320724410464249i</v>
      </c>
      <c r="AI2133">
        <f t="shared" si="1118"/>
        <v>-25.529583188587903</v>
      </c>
      <c r="AJ2133">
        <f t="shared" si="1119"/>
        <v>37.314764135903182</v>
      </c>
      <c r="AK2133"/>
      <c r="AL2133"/>
      <c r="AM2133"/>
      <c r="AN2133"/>
    </row>
    <row r="2134" spans="1:40" x14ac:dyDescent="0.25">
      <c r="A2134"/>
      <c r="B2134">
        <f t="shared" si="1085"/>
        <v>200000</v>
      </c>
      <c r="C2134" s="237" t="str">
        <f t="shared" si="1088"/>
        <v>-1.91065702770572E-06+0.0122451124068109i</v>
      </c>
      <c r="D2134" s="208" t="str">
        <f t="shared" si="1089"/>
        <v>-5.95702060537651+0.0938791951188836i</v>
      </c>
      <c r="E2134" t="str">
        <f t="shared" si="1090"/>
        <v>2870</v>
      </c>
      <c r="F2134" t="str">
        <f t="shared" si="1091"/>
        <v>0.777000777000777</v>
      </c>
      <c r="G2134" t="str">
        <f t="shared" si="1086"/>
        <v>0.777000777000777</v>
      </c>
      <c r="H2134" t="str">
        <f t="shared" si="1092"/>
        <v>8.73891304502043+1.787775801325i</v>
      </c>
      <c r="I2134" t="str">
        <f t="shared" si="1093"/>
        <v>785.398163397448i</v>
      </c>
      <c r="J2134" t="str">
        <f t="shared" si="1087"/>
        <v>-833.96853233216+171.819985410133i</v>
      </c>
      <c r="K2134" t="str">
        <f t="shared" si="1094"/>
        <v>0.186127354946476-0.903412700571825i</v>
      </c>
      <c r="L2134" t="str">
        <f t="shared" si="1095"/>
        <v>0.0139114094011011-0.0573090310400572i</v>
      </c>
      <c r="M2134" t="str">
        <f t="shared" si="1096"/>
        <v>0.200038764347577-0.960721731611882i</v>
      </c>
      <c r="N2134" t="str">
        <f t="shared" si="1097"/>
        <v>-2.04915078930382i</v>
      </c>
      <c r="O2134" t="str">
        <f t="shared" si="1098"/>
        <v>-0.460318967599148-0.887753596482973i</v>
      </c>
      <c r="P2134" t="str">
        <f t="shared" si="1099"/>
        <v>1.46031896759915+0.887753596482973i</v>
      </c>
      <c r="Q2134" t="str">
        <f t="shared" si="1100"/>
        <v>-1.46031896759915+1.16139719282085i</v>
      </c>
      <c r="R2134" t="str">
        <f t="shared" si="1101"/>
        <v>-0.316397106164804-0.85954941026553i</v>
      </c>
      <c r="S2134" t="str">
        <f t="shared" si="1102"/>
        <v>0.211748789876393i</v>
      </c>
      <c r="T2134" t="str">
        <f t="shared" si="1103"/>
        <v>0.182008547462693-0.0669967043507899i</v>
      </c>
      <c r="U2134" t="str">
        <f t="shared" si="1104"/>
        <v>0.0000333333333333334-0.000564379230822325i</v>
      </c>
      <c r="V2134" t="str">
        <f t="shared" si="1105"/>
        <v>6.66666666666667E-06-0.00564379230822325i</v>
      </c>
      <c r="W2134" t="str">
        <f t="shared" si="1106"/>
        <v>0.0000276023905370637-0.000513214078444276i</v>
      </c>
      <c r="X2134" t="str">
        <f t="shared" si="1107"/>
        <v>0.0000319731363743935-0.000512704729446081i</v>
      </c>
      <c r="Y2134" t="str">
        <f t="shared" si="1108"/>
        <v>0.009+1.25663706143592i</v>
      </c>
      <c r="Z2134" t="str">
        <f t="shared" si="1109"/>
        <v>-0.00489551851641823-0.000340646072132191i</v>
      </c>
      <c r="AA2134" t="str">
        <f t="shared" si="1110"/>
        <v>0.0686872543658805-9.55270037914547i</v>
      </c>
      <c r="AB2134" t="str">
        <f t="shared" si="1111"/>
        <v>0.858431030280408-0.315985434436967i</v>
      </c>
      <c r="AC2134" t="str">
        <f t="shared" si="1112"/>
        <v>0.868145408838495-0.887922681736969i</v>
      </c>
      <c r="AD2134" t="str">
        <f t="shared" si="1113"/>
        <v>0.665212896577962+0.316389606881688i</v>
      </c>
      <c r="AE2134" t="str">
        <f t="shared" si="1114"/>
        <v>-0.00314878517570992-0.00177549333924255i</v>
      </c>
      <c r="AF2134" t="str">
        <f t="shared" si="1115"/>
        <v>-14.6959336503969-1.69389660620612i</v>
      </c>
      <c r="AG2134" t="str">
        <f t="shared" si="1116"/>
        <v>1.01110640168949-0.0229249081525251i</v>
      </c>
      <c r="AH2134" t="str">
        <f t="shared" si="1117"/>
        <v>0.0420652475095456+0.0320347994182258i</v>
      </c>
      <c r="AI2134">
        <f t="shared" si="1118"/>
        <v>-25.535073485584409</v>
      </c>
      <c r="AJ2134">
        <f t="shared" si="1119"/>
        <v>37.291094128082626</v>
      </c>
      <c r="AK2134"/>
      <c r="AL2134"/>
      <c r="AM2134"/>
      <c r="AN2134"/>
    </row>
    <row r="2135" spans="1:40" x14ac:dyDescent="0.25">
      <c r="A2135"/>
      <c r="B2135">
        <f>B2134+1000</f>
        <v>201000</v>
      </c>
      <c r="C2135" s="237" t="str">
        <f t="shared" si="1088"/>
        <v>-1.89169280776956E-06+0.0121841914525074i</v>
      </c>
      <c r="D2135" s="208" t="str">
        <f t="shared" si="1089"/>
        <v>-5.95702045998415+0.0934121344692234i</v>
      </c>
      <c r="E2135" t="str">
        <f t="shared" si="1090"/>
        <v>2870</v>
      </c>
      <c r="F2135" t="str">
        <f t="shared" si="1091"/>
        <v>0.777000777000777</v>
      </c>
      <c r="G2135" t="str">
        <f t="shared" si="1086"/>
        <v>0.777000777000777</v>
      </c>
      <c r="H2135" t="str">
        <f t="shared" si="1092"/>
        <v>8.74265424208588+1.77970426607933i</v>
      </c>
      <c r="I2135" t="str">
        <f t="shared" si="1093"/>
        <v>789.325154214436i</v>
      </c>
      <c r="J2135" t="str">
        <f t="shared" si="1087"/>
        <v>-842.33909186879+172.679085337184i</v>
      </c>
      <c r="K2135" t="str">
        <f t="shared" si="1094"/>
        <v>0.184350244800067-0.899271718329164i</v>
      </c>
      <c r="L2135" t="str">
        <f t="shared" si="1095"/>
        <v>0.0137809431113066-0.0570554237981771i</v>
      </c>
      <c r="M2135" t="str">
        <f t="shared" si="1096"/>
        <v>0.198131187911374-0.956327142127341i</v>
      </c>
      <c r="N2135" t="str">
        <f t="shared" si="1097"/>
        <v>-2.05939654325033i</v>
      </c>
      <c r="O2135" t="str">
        <f t="shared" si="1098"/>
        <v>-0.469390352487489-0.882990768350197i</v>
      </c>
      <c r="P2135" t="str">
        <f t="shared" si="1099"/>
        <v>1.46939035248749+0.882990768350197i</v>
      </c>
      <c r="Q2135" t="str">
        <f t="shared" si="1100"/>
        <v>-1.46939035248749+1.17640577490013i</v>
      </c>
      <c r="R2135" t="str">
        <f t="shared" si="1101"/>
        <v>-0.316212355992513-0.85408537486995i</v>
      </c>
      <c r="S2135" t="str">
        <f t="shared" si="1102"/>
        <v>0.212807533825774i</v>
      </c>
      <c r="T2135" t="str">
        <f t="shared" si="1103"/>
        <v>0.181755802302736-0.0672923716440044i</v>
      </c>
      <c r="U2135" t="str">
        <f t="shared" si="1104"/>
        <v>0.0000333333333333332-0.00056157137395256i</v>
      </c>
      <c r="V2135" t="str">
        <f t="shared" si="1105"/>
        <v>6.66666666666667E-06-0.0056157137395256i</v>
      </c>
      <c r="W2135" t="str">
        <f t="shared" si="1106"/>
        <v>0.0000276023813620865-0.000510662191482653i</v>
      </c>
      <c r="X2135" t="str">
        <f t="shared" si="1107"/>
        <v>0.0000319296466380822-0.000510155745203343i</v>
      </c>
      <c r="Y2135" t="str">
        <f t="shared" si="1108"/>
        <v>0.009+1.2629202467431i</v>
      </c>
      <c r="Z2135" t="str">
        <f t="shared" si="1109"/>
        <v>-0.0048469308737475-0.000338188756058908i</v>
      </c>
      <c r="AA2135" t="str">
        <f t="shared" si="1110"/>
        <v>0.0680046559272595-9.50514089858617i</v>
      </c>
      <c r="AB2135" t="str">
        <f t="shared" si="1111"/>
        <v>0.857238974791339-0.317379929270713i</v>
      </c>
      <c r="AC2135" t="str">
        <f t="shared" si="1112"/>
        <v>0.866326735671298-0.882683761288007i</v>
      </c>
      <c r="AD2135" t="str">
        <f t="shared" si="1113"/>
        <v>0.668645370059989+0.314918690267876i</v>
      </c>
      <c r="AE2135" t="str">
        <f t="shared" si="1114"/>
        <v>-0.00313437592761069-0.00175251746852463i</v>
      </c>
      <c r="AF2135" t="str">
        <f t="shared" si="1115"/>
        <v>-14.69967470207-1.68629213161011i</v>
      </c>
      <c r="AG2135" t="str">
        <f t="shared" si="1116"/>
        <v>1.01100051942574-0.0229296321094793i</v>
      </c>
      <c r="AH2135" t="str">
        <f t="shared" si="1117"/>
        <v>0.0419318235122198+0.0316601137517133i</v>
      </c>
      <c r="AI2135">
        <f t="shared" si="1118"/>
        <v>-25.589901251885646</v>
      </c>
      <c r="AJ2135">
        <f t="shared" si="1119"/>
        <v>37.05418569245964</v>
      </c>
      <c r="AK2135"/>
      <c r="AL2135"/>
      <c r="AM2135"/>
      <c r="AN2135"/>
    </row>
    <row r="2136" spans="1:40" x14ac:dyDescent="0.25">
      <c r="A2136"/>
      <c r="B2136">
        <f>B2135+1000</f>
        <v>202000</v>
      </c>
      <c r="C2136" s="237" t="str">
        <f t="shared" si="1088"/>
        <v>-1.87300953693004E-06+0.012123873675926i</v>
      </c>
      <c r="D2136" s="208" t="str">
        <f t="shared" si="1089"/>
        <v>-5.95702031674574+0.0929496981820994i</v>
      </c>
      <c r="E2136" t="str">
        <f t="shared" si="1090"/>
        <v>2870</v>
      </c>
      <c r="F2136" t="str">
        <f t="shared" si="1091"/>
        <v>0.777000777000777</v>
      </c>
      <c r="G2136" t="str">
        <f t="shared" si="1086"/>
        <v>0.777000777000777</v>
      </c>
      <c r="H2136" t="str">
        <f t="shared" si="1092"/>
        <v>8.74634340085662+1.77170125792704i</v>
      </c>
      <c r="I2136" t="str">
        <f t="shared" si="1093"/>
        <v>793.252145031423i</v>
      </c>
      <c r="J2136" t="str">
        <f t="shared" si="1087"/>
        <v>-850.751399832036+173.538185264235i</v>
      </c>
      <c r="K2136" t="str">
        <f t="shared" si="1094"/>
        <v>0.182598135618467-0.895166785613185i</v>
      </c>
      <c r="L2136" t="str">
        <f t="shared" si="1095"/>
        <v>0.0136522685558187-0.0568038968930344i</v>
      </c>
      <c r="M2136" t="str">
        <f t="shared" si="1096"/>
        <v>0.196250404174286-0.951970682506219i</v>
      </c>
      <c r="N2136" t="str">
        <f t="shared" si="1097"/>
        <v>-2.06964229719685i</v>
      </c>
      <c r="O2136" t="str">
        <f t="shared" si="1098"/>
        <v>-0.478412463332177-0.878135248653895i</v>
      </c>
      <c r="P2136" t="str">
        <f t="shared" si="1099"/>
        <v>1.47841246333218+0.878135248653895i</v>
      </c>
      <c r="Q2136" t="str">
        <f t="shared" si="1100"/>
        <v>-1.47841246333218+1.19150704854295i</v>
      </c>
      <c r="R2136" t="str">
        <f t="shared" si="1101"/>
        <v>-0.316026365095461-0.848669042847911i</v>
      </c>
      <c r="S2136" t="str">
        <f t="shared" si="1102"/>
        <v>0.213866277775156i</v>
      </c>
      <c r="T2136" t="str">
        <f t="shared" si="1103"/>
        <v>0.181501689256887-0.0675873823817787i</v>
      </c>
      <c r="U2136" t="str">
        <f t="shared" si="1104"/>
        <v>0.0000333333333333333-0.000558791317645865i</v>
      </c>
      <c r="V2136" t="str">
        <f t="shared" si="1105"/>
        <v>6.66666666666667E-06-0.00558791317645865i</v>
      </c>
      <c r="W2136" t="str">
        <f t="shared" si="1106"/>
        <v>0.0000276023721413567-0.000508135577759296i</v>
      </c>
      <c r="X2136" t="str">
        <f t="shared" si="1107"/>
        <v>0.0000318868009457628-0.00050763200000269i</v>
      </c>
      <c r="Y2136" t="str">
        <f t="shared" si="1108"/>
        <v>0.009+1.26920343205028i</v>
      </c>
      <c r="Z2136" t="str">
        <f t="shared" si="1109"/>
        <v>-0.00479906325068606-0.000335767019456552i</v>
      </c>
      <c r="AA2136" t="str">
        <f t="shared" si="1110"/>
        <v>0.0673321865167332-9.45805279944788i</v>
      </c>
      <c r="AB2136" t="str">
        <f t="shared" si="1111"/>
        <v>0.85604046776078-0.318771327505037i</v>
      </c>
      <c r="AC2136" t="str">
        <f t="shared" si="1112"/>
        <v>0.864537329579214-0.87748443020921i</v>
      </c>
      <c r="AD2136" t="str">
        <f t="shared" si="1113"/>
        <v>0.672066242879296+0.313411957379129i</v>
      </c>
      <c r="AE2136" t="str">
        <f t="shared" si="1114"/>
        <v>-0.00312005500943745-0.00172974148623271i</v>
      </c>
      <c r="AF2136" t="str">
        <f t="shared" si="1115"/>
        <v>-14.7033637176024-1.67875155974494i</v>
      </c>
      <c r="AG2136" t="str">
        <f t="shared" si="1116"/>
        <v>1.01089445708036-0.0229339137769794i</v>
      </c>
      <c r="AH2136" t="str">
        <f t="shared" si="1117"/>
        <v>0.0417985559651044+0.0312885481565959i</v>
      </c>
      <c r="AI2136">
        <f t="shared" si="1118"/>
        <v>-25.644594078288577</v>
      </c>
      <c r="AJ2136">
        <f t="shared" si="1119"/>
        <v>36.816900186260852</v>
      </c>
      <c r="AK2136"/>
      <c r="AL2136"/>
      <c r="AM2136"/>
      <c r="AN2136"/>
    </row>
    <row r="2137" spans="1:40" x14ac:dyDescent="0.25">
      <c r="A2137"/>
      <c r="B2137">
        <f t="shared" ref="B2137:B2200" si="1120">B2136+1000</f>
        <v>203000</v>
      </c>
      <c r="C2137" s="237" t="str">
        <f t="shared" si="1088"/>
        <v>-1.85460169290251E-06+0.0120641501631108i</v>
      </c>
      <c r="D2137" s="208" t="str">
        <f t="shared" si="1089"/>
        <v>-5.95702017561894+0.0924918179171828i</v>
      </c>
      <c r="E2137" t="str">
        <f t="shared" si="1090"/>
        <v>2870</v>
      </c>
      <c r="F2137" t="str">
        <f t="shared" si="1091"/>
        <v>0.777000777000777</v>
      </c>
      <c r="G2137" t="str">
        <f t="shared" si="1086"/>
        <v>0.777000777000777</v>
      </c>
      <c r="H2137" t="str">
        <f t="shared" si="1092"/>
        <v>8.74998146609728+1.763765969905i</v>
      </c>
      <c r="I2137" t="str">
        <f t="shared" si="1093"/>
        <v>797.17913584841i</v>
      </c>
      <c r="J2137" t="str">
        <f t="shared" si="1087"/>
        <v>-859.205456221899+174.397285191285i</v>
      </c>
      <c r="K2137" t="str">
        <f t="shared" si="1094"/>
        <v>0.180870566884332-0.89109746041352i</v>
      </c>
      <c r="L2137" t="str">
        <f t="shared" si="1095"/>
        <v>0.0135253537335347-0.0565544272340055i</v>
      </c>
      <c r="M2137" t="str">
        <f t="shared" si="1096"/>
        <v>0.194395920617867-0.947651887647526i</v>
      </c>
      <c r="N2137" t="str">
        <f t="shared" si="1097"/>
        <v>-2.07988805114337i</v>
      </c>
      <c r="O2137" t="str">
        <f t="shared" si="1098"/>
        <v>-0.487384353041126-0.873187547100097i</v>
      </c>
      <c r="P2137" t="str">
        <f t="shared" si="1099"/>
        <v>1.48738435304113+0.873187547100097i</v>
      </c>
      <c r="Q2137" t="str">
        <f t="shared" si="1100"/>
        <v>-1.48738435304113+1.20670050404327i</v>
      </c>
      <c r="R2137" t="str">
        <f t="shared" si="1101"/>
        <v>-0.315839128084501-0.843299702320834i</v>
      </c>
      <c r="S2137" t="str">
        <f t="shared" si="1102"/>
        <v>0.214925021724537i</v>
      </c>
      <c r="T2137" t="str">
        <f t="shared" si="1103"/>
        <v>0.181246206841601-0.0678817314650202i</v>
      </c>
      <c r="U2137" t="str">
        <f t="shared" si="1104"/>
        <v>0.0000333333333333334-0.000556038651056478i</v>
      </c>
      <c r="V2137" t="str">
        <f t="shared" si="1105"/>
        <v>6.66666666666667E-06-0.00556038651056478i</v>
      </c>
      <c r="W2137" t="str">
        <f t="shared" si="1106"/>
        <v>0.0000276023628748742-0.000505633863778051i</v>
      </c>
      <c r="X2137" t="str">
        <f t="shared" si="1107"/>
        <v>0.000031844586638828-0.000505133120959927i</v>
      </c>
      <c r="Y2137" t="str">
        <f t="shared" si="1108"/>
        <v>0.009+1.27548661735746i</v>
      </c>
      <c r="Z2137" t="str">
        <f t="shared" si="1109"/>
        <v>-0.00475190148957269-0.000333380116233852i</v>
      </c>
      <c r="AA2137" t="str">
        <f t="shared" si="1110"/>
        <v>0.0666696466362823-9.41142910581055i</v>
      </c>
      <c r="AB2137" t="str">
        <f t="shared" si="1111"/>
        <v>0.854835502191691-0.320159605090412i</v>
      </c>
      <c r="AC2137" t="str">
        <f t="shared" si="1112"/>
        <v>0.862776680312975-0.87232419845628i</v>
      </c>
      <c r="AD2137" t="str">
        <f t="shared" si="1113"/>
        <v>0.675475150815021+0.311869479740491i</v>
      </c>
      <c r="AE2137" t="str">
        <f t="shared" si="1114"/>
        <v>-0.00310582029192156-0.00170716302962289i</v>
      </c>
      <c r="AF2137" t="str">
        <f t="shared" si="1115"/>
        <v>-14.7070016417162-1.67127415198782i</v>
      </c>
      <c r="AG2137" t="str">
        <f t="shared" si="1116"/>
        <v>1.01078821970223-0.0229377472451692i</v>
      </c>
      <c r="AH2137" t="str">
        <f t="shared" si="1117"/>
        <v>0.0416654341847545+0.0309200653934669i</v>
      </c>
      <c r="AI2137">
        <f t="shared" si="1118"/>
        <v>-25.6991545045172</v>
      </c>
      <c r="AJ2137">
        <f t="shared" si="1119"/>
        <v>36.579240082062412</v>
      </c>
      <c r="AK2137"/>
      <c r="AL2137"/>
      <c r="AM2137"/>
      <c r="AN2137"/>
    </row>
    <row r="2138" spans="1:40" x14ac:dyDescent="0.25">
      <c r="A2138"/>
      <c r="B2138">
        <f t="shared" si="1120"/>
        <v>204000</v>
      </c>
      <c r="C2138" s="237" t="str">
        <f t="shared" si="1088"/>
        <v>-1.83646388841992E-06+0.0120050121748898i</v>
      </c>
      <c r="D2138" s="208" t="str">
        <f t="shared" si="1089"/>
        <v>-5.95702003656243+0.0920384266741552i</v>
      </c>
      <c r="E2138" t="str">
        <f t="shared" si="1090"/>
        <v>2870</v>
      </c>
      <c r="F2138" t="str">
        <f t="shared" si="1091"/>
        <v>0.777000777000777</v>
      </c>
      <c r="G2138" t="str">
        <f t="shared" si="1086"/>
        <v>0.777000777000777</v>
      </c>
      <c r="H2138" t="str">
        <f t="shared" si="1092"/>
        <v>8.75356936160372+1.75589760632866i</v>
      </c>
      <c r="I2138" t="str">
        <f t="shared" si="1093"/>
        <v>801.106126665397i</v>
      </c>
      <c r="J2138" t="str">
        <f t="shared" si="1087"/>
        <v>-867.701261038379+175.256385118335i</v>
      </c>
      <c r="K2138" t="str">
        <f t="shared" si="1094"/>
        <v>0.179167088486809-0.887063307346026i</v>
      </c>
      <c r="L2138" t="str">
        <f t="shared" si="1095"/>
        <v>0.0134001673391649-0.0563069920176313i</v>
      </c>
      <c r="M2138" t="str">
        <f t="shared" si="1096"/>
        <v>0.192567255825974-0.943370299363657i</v>
      </c>
      <c r="N2138" t="str">
        <f t="shared" si="1097"/>
        <v>-2.09013380508989i</v>
      </c>
      <c r="O2138" t="str">
        <f t="shared" si="1098"/>
        <v>-0.4963050797942-0.868148183071572i</v>
      </c>
      <c r="P2138" t="str">
        <f t="shared" si="1099"/>
        <v>1.4963050797942+0.868148183071572i</v>
      </c>
      <c r="Q2138" t="str">
        <f t="shared" si="1100"/>
        <v>-1.4963050797942+1.22198562201832i</v>
      </c>
      <c r="R2138" t="str">
        <f t="shared" si="1101"/>
        <v>-0.315650639527255-0.837976655353747i</v>
      </c>
      <c r="S2138" t="str">
        <f t="shared" si="1102"/>
        <v>0.21598376567392i</v>
      </c>
      <c r="T2138" t="str">
        <f t="shared" si="1103"/>
        <v>0.180989353570139-0.0681754137624776i</v>
      </c>
      <c r="U2138" t="str">
        <f t="shared" si="1104"/>
        <v>0.0000333333333333333-0.000553312971394434i</v>
      </c>
      <c r="V2138" t="str">
        <f t="shared" si="1105"/>
        <v>6.66666666666667E-06-0.00553312971394434i</v>
      </c>
      <c r="W2138" t="str">
        <f t="shared" si="1106"/>
        <v>0.0000276023535626389-0.000503156683366222i</v>
      </c>
      <c r="X2138" t="str">
        <f t="shared" si="1107"/>
        <v>0.000031802991368124-0.000502658742499726i</v>
      </c>
      <c r="Y2138" t="str">
        <f t="shared" si="1108"/>
        <v>0.009+1.28176980266464i</v>
      </c>
      <c r="Z2138" t="str">
        <f t="shared" si="1109"/>
        <v>-0.00470543177904311-0.000331027320295433i</v>
      </c>
      <c r="AA2138" t="str">
        <f t="shared" si="1110"/>
        <v>0.0660168416772954-9.36526297877271i</v>
      </c>
      <c r="AB2138" t="str">
        <f t="shared" si="1111"/>
        <v>0.853624071071967-0.321544737825638i</v>
      </c>
      <c r="AC2138" t="str">
        <f t="shared" si="1112"/>
        <v>0.861044289291944-0.867202583259551i</v>
      </c>
      <c r="AD2138" t="str">
        <f t="shared" si="1113"/>
        <v>0.678871729664702+0.310291332471613i</v>
      </c>
      <c r="AE2138" t="str">
        <f t="shared" si="1114"/>
        <v>-0.00309166970235928-0.00168477978606879i</v>
      </c>
      <c r="AF2138" t="str">
        <f t="shared" si="1115"/>
        <v>-14.7105893981661-1.6638591796545i</v>
      </c>
      <c r="AG2138" t="str">
        <f t="shared" si="1116"/>
        <v>1.01068181236398-0.0229411267206885i</v>
      </c>
      <c r="AH2138" t="str">
        <f t="shared" si="1117"/>
        <v>0.0415324478029848+0.0305546290080717i</v>
      </c>
      <c r="AI2138">
        <f t="shared" si="1118"/>
        <v>-25.753585040929824</v>
      </c>
      <c r="AJ2138">
        <f t="shared" si="1119"/>
        <v>36.34120779791462</v>
      </c>
      <c r="AK2138"/>
      <c r="AL2138"/>
      <c r="AM2138"/>
      <c r="AN2138"/>
    </row>
    <row r="2139" spans="1:40" x14ac:dyDescent="0.25">
      <c r="A2139"/>
      <c r="B2139">
        <f t="shared" si="1120"/>
        <v>205000</v>
      </c>
      <c r="C2139" s="237" t="str">
        <f t="shared" si="1088"/>
        <v>-1.81859086729066E-06+0.0119464511426111i</v>
      </c>
      <c r="D2139" s="208" t="str">
        <f t="shared" si="1089"/>
        <v>-5.95701989953594+0.0915894587600185i</v>
      </c>
      <c r="E2139" t="str">
        <f t="shared" si="1090"/>
        <v>2870</v>
      </c>
      <c r="F2139" t="str">
        <f t="shared" si="1091"/>
        <v>0.777000777000777</v>
      </c>
      <c r="G2139" t="str">
        <f t="shared" si="1086"/>
        <v>0.777000777000777</v>
      </c>
      <c r="H2139" t="str">
        <f t="shared" si="1092"/>
        <v>8.75710799074856+1.7480953826346i</v>
      </c>
      <c r="I2139" t="str">
        <f t="shared" si="1093"/>
        <v>805.033117482385i</v>
      </c>
      <c r="J2139" t="str">
        <f t="shared" si="1087"/>
        <v>-876.238814281475+176.115485045386i</v>
      </c>
      <c r="K2139" t="str">
        <f t="shared" si="1094"/>
        <v>0.177487260444823-0.883063897545182i</v>
      </c>
      <c r="L2139" t="str">
        <f t="shared" si="1095"/>
        <v>0.0132766787455927-0.0560615687247913i</v>
      </c>
      <c r="M2139" t="str">
        <f t="shared" si="1096"/>
        <v>0.190763939190416-0.939125466269973i</v>
      </c>
      <c r="N2139" t="str">
        <f t="shared" si="1097"/>
        <v>-2.10037955903641i</v>
      </c>
      <c r="O2139" t="str">
        <f t="shared" si="1098"/>
        <v>-0.505173707142073-0.863017685573323i</v>
      </c>
      <c r="P2139" t="str">
        <f t="shared" si="1099"/>
        <v>1.50517370714207+0.863017685573323i</v>
      </c>
      <c r="Q2139" t="str">
        <f t="shared" si="1100"/>
        <v>-1.50517370714207+1.23736187346309i</v>
      </c>
      <c r="R2139" t="str">
        <f t="shared" si="1101"/>
        <v>-0.315460893947842-0.832699217615727i</v>
      </c>
      <c r="S2139" t="str">
        <f t="shared" si="1102"/>
        <v>0.217042509623303i</v>
      </c>
      <c r="T2139" t="str">
        <f t="shared" si="1103"/>
        <v>0.180731127952678-0.0684684241104503i</v>
      </c>
      <c r="U2139" t="str">
        <f t="shared" si="1104"/>
        <v>0.0000333333333333333-0.000550613883729096i</v>
      </c>
      <c r="V2139" t="str">
        <f t="shared" si="1105"/>
        <v>6.66666666666667E-06-0.00550613883729096i</v>
      </c>
      <c r="W2139" t="str">
        <f t="shared" si="1106"/>
        <v>0.0000276023442046513-0.00050070367749595i</v>
      </c>
      <c r="X2139" t="str">
        <f t="shared" si="1107"/>
        <v>0.0000317620030849183-0.000500208506177435i</v>
      </c>
      <c r="Y2139" t="str">
        <f t="shared" si="1108"/>
        <v>0.009+1.28805298797182i</v>
      </c>
      <c r="Z2139" t="str">
        <f t="shared" si="1109"/>
        <v>-0.00465964064391437-0.000328707924897964i</v>
      </c>
      <c r="AA2139" t="str">
        <f t="shared" si="1110"/>
        <v>0.0653735817774176-9.31954771310275i</v>
      </c>
      <c r="AB2139" t="str">
        <f t="shared" si="1111"/>
        <v>0.85240616737496-0.322926701356469i</v>
      </c>
      <c r="AC2139" t="str">
        <f t="shared" si="1112"/>
        <v>0.859339669296234-0.862119109007937i</v>
      </c>
      <c r="AD2139" t="str">
        <f t="shared" si="1113"/>
        <v>0.682255615278058+0.308677594297432i</v>
      </c>
      <c r="AE2139" t="str">
        <f t="shared" si="1114"/>
        <v>-0.00307760122300444-0.00166258949180206i</v>
      </c>
      <c r="AF2139" t="str">
        <f t="shared" si="1115"/>
        <v>-14.7141278902845-1.65650592387458i</v>
      </c>
      <c r="AG2139" t="str">
        <f t="shared" si="1116"/>
        <v>1.01057524016183-0.0229440465249682i</v>
      </c>
      <c r="AH2139" t="str">
        <f t="shared" si="1117"/>
        <v>0.0413995867583824+0.0301922033123055i</v>
      </c>
      <c r="AI2139">
        <f t="shared" si="1118"/>
        <v>-25.807888169172827</v>
      </c>
      <c r="AJ2139">
        <f t="shared" si="1119"/>
        <v>36.10280569890773</v>
      </c>
      <c r="AK2139"/>
      <c r="AL2139"/>
      <c r="AM2139"/>
      <c r="AN2139"/>
    </row>
    <row r="2140" spans="1:40" x14ac:dyDescent="0.25">
      <c r="A2140"/>
      <c r="B2140">
        <f t="shared" si="1120"/>
        <v>206000</v>
      </c>
      <c r="C2140" s="237" t="str">
        <f t="shared" si="1088"/>
        <v>-1.80097750059014E-06+0.0118884586640046i</v>
      </c>
      <c r="D2140" s="208" t="str">
        <f t="shared" si="1089"/>
        <v>-5.95701976450013+0.0911448497573686i</v>
      </c>
      <c r="E2140" t="str">
        <f t="shared" si="1090"/>
        <v>2870</v>
      </c>
      <c r="F2140" t="str">
        <f t="shared" si="1091"/>
        <v>0.777000777000777</v>
      </c>
      <c r="G2140" t="str">
        <f t="shared" si="1086"/>
        <v>0.777000777000777</v>
      </c>
      <c r="H2140" t="str">
        <f t="shared" si="1092"/>
        <v>8.76059823701029+1.74035852522415i</v>
      </c>
      <c r="I2140" t="str">
        <f t="shared" si="1093"/>
        <v>808.960108299372i</v>
      </c>
      <c r="J2140" t="str">
        <f t="shared" si="1087"/>
        <v>-884.818115951188+176.974584972437i</v>
      </c>
      <c r="K2140" t="str">
        <f t="shared" si="1094"/>
        <v>0.175830652638776-0.879098808557964i</v>
      </c>
      <c r="L2140" t="str">
        <f t="shared" si="1095"/>
        <v>0.013154857986739-0.0558181351178403i</v>
      </c>
      <c r="M2140" t="str">
        <f t="shared" si="1096"/>
        <v>0.188985510625515-0.934916943675804i</v>
      </c>
      <c r="N2140" t="str">
        <f t="shared" si="1097"/>
        <v>-2.11062531298293i</v>
      </c>
      <c r="O2140" t="str">
        <f t="shared" si="1098"/>
        <v>-0.513989304104532-0.857796593177042i</v>
      </c>
      <c r="P2140" t="str">
        <f t="shared" si="1099"/>
        <v>1.51398930410453+0.857796593177042i</v>
      </c>
      <c r="Q2140" t="str">
        <f t="shared" si="1100"/>
        <v>-1.51398930410453+1.25282871980589i</v>
      </c>
      <c r="R2140" t="str">
        <f t="shared" si="1101"/>
        <v>-0.315269885826579-0.827466718050215i</v>
      </c>
      <c r="S2140" t="str">
        <f t="shared" si="1102"/>
        <v>0.218101253572684i</v>
      </c>
      <c r="T2140" t="str">
        <f t="shared" si="1103"/>
        <v>0.180471528496427-0.0687607573124938i</v>
      </c>
      <c r="U2140" t="str">
        <f t="shared" si="1104"/>
        <v>0.0000333333333333334-0.000547941000798373i</v>
      </c>
      <c r="V2140" t="str">
        <f t="shared" si="1105"/>
        <v>6.66666666666667E-06-0.00547941000798374i</v>
      </c>
      <c r="W2140" t="str">
        <f t="shared" si="1106"/>
        <v>0.0000276023348009117-0.000498274494110787i</v>
      </c>
      <c r="X2140" t="str">
        <f t="shared" si="1107"/>
        <v>0.0000317216100321709-0.000497782060506068i</v>
      </c>
      <c r="Y2140" t="str">
        <f t="shared" si="1108"/>
        <v>0.009+1.29433617327899i</v>
      </c>
      <c r="Z2140" t="str">
        <f t="shared" si="1109"/>
        <v>-0.00461451493541207-0.000326421242030305i</v>
      </c>
      <c r="AA2140" t="str">
        <f t="shared" si="1110"/>
        <v>0.0647396816822643-9.27427673398793i</v>
      </c>
      <c r="AB2140" t="str">
        <f t="shared" si="1111"/>
        <v>0.85118178406002-0.324305471174226i</v>
      </c>
      <c r="AC2140" t="str">
        <f t="shared" si="1112"/>
        <v>0.857662344168171-0.857073307134421i</v>
      </c>
      <c r="AD2140" t="str">
        <f t="shared" si="1113"/>
        <v>0.685626443591044+0.307028347558569i</v>
      </c>
      <c r="AE2140" t="str">
        <f t="shared" si="1114"/>
        <v>-0.00306361288951575-0.00164058993068971i</v>
      </c>
      <c r="AF2140" t="str">
        <f t="shared" si="1115"/>
        <v>-14.7176180015104-1.64921367546678i</v>
      </c>
      <c r="AG2140" t="str">
        <f t="shared" si="1116"/>
        <v>1.0104685082153-0.0229465010925841i</v>
      </c>
      <c r="AH2140" t="str">
        <f t="shared" si="1117"/>
        <v>0.0412668412881235+0.0298327533657522i</v>
      </c>
      <c r="AI2140">
        <f t="shared" si="1118"/>
        <v>-25.862066342817766</v>
      </c>
      <c r="AJ2140">
        <f t="shared" si="1119"/>
        <v>35.864036098689873</v>
      </c>
      <c r="AK2140"/>
      <c r="AL2140"/>
      <c r="AM2140"/>
      <c r="AN2140"/>
    </row>
    <row r="2141" spans="1:40" x14ac:dyDescent="0.25">
      <c r="A2141"/>
      <c r="B2141">
        <f t="shared" si="1120"/>
        <v>207000</v>
      </c>
      <c r="C2141" s="237" t="str">
        <f t="shared" si="1088"/>
        <v>-1.78361878298088E-06+0.0118310264991625i</v>
      </c>
      <c r="D2141" s="208" t="str">
        <f t="shared" si="1089"/>
        <v>-5.95701963141663+0.0907045364935792i</v>
      </c>
      <c r="E2141" t="str">
        <f t="shared" si="1090"/>
        <v>2870</v>
      </c>
      <c r="F2141" t="str">
        <f t="shared" si="1091"/>
        <v>0.777000777000777</v>
      </c>
      <c r="G2141" t="str">
        <f t="shared" si="1086"/>
        <v>0.777000777000777</v>
      </c>
      <c r="H2141" t="str">
        <f t="shared" si="1092"/>
        <v>8.76404096448699+1.7326862713083i</v>
      </c>
      <c r="I2141" t="str">
        <f t="shared" si="1093"/>
        <v>812.887099116359i</v>
      </c>
      <c r="J2141" t="str">
        <f t="shared" si="1087"/>
        <v>-893.439166047518+177.833684899488i</v>
      </c>
      <c r="K2141" t="str">
        <f t="shared" si="1094"/>
        <v>0.174196844550375-0.875167624239249i</v>
      </c>
      <c r="L2141" t="str">
        <f t="shared" si="1095"/>
        <v>0.0130346757409164-0.055576669237714i</v>
      </c>
      <c r="M2141" t="str">
        <f t="shared" si="1096"/>
        <v>0.187231520291291-0.930744293476963i</v>
      </c>
      <c r="N2141" t="str">
        <f t="shared" si="1097"/>
        <v>-2.12087106692945i</v>
      </c>
      <c r="O2141" t="str">
        <f t="shared" si="1098"/>
        <v>-0.5227509452682-0.852485453964584i</v>
      </c>
      <c r="P2141" t="str">
        <f t="shared" si="1099"/>
        <v>1.5227509452682+0.852485453964584i</v>
      </c>
      <c r="Q2141" t="str">
        <f t="shared" si="1100"/>
        <v>-1.5227509452682+1.26838561296487i</v>
      </c>
      <c r="R2141" t="str">
        <f t="shared" si="1101"/>
        <v>-0.315077609599704-0.822278498554913i</v>
      </c>
      <c r="S2141" t="str">
        <f t="shared" si="1102"/>
        <v>0.219159997522067i</v>
      </c>
      <c r="T2141" t="str">
        <f t="shared" si="1103"/>
        <v>0.180210553705744-0.0690524081391299i</v>
      </c>
      <c r="U2141" t="str">
        <f t="shared" si="1104"/>
        <v>0.0000333333333333333-0.0005452939428235i</v>
      </c>
      <c r="V2141" t="str">
        <f t="shared" si="1105"/>
        <v>6.66666666666667E-06-0.005452939428235i</v>
      </c>
      <c r="W2141" t="str">
        <f t="shared" si="1106"/>
        <v>0.0000276023253514194-0.000495868787957301i</v>
      </c>
      <c r="X2141" t="str">
        <f t="shared" si="1107"/>
        <v>0.0000316818007361008-0.000495379060788311i</v>
      </c>
      <c r="Y2141" t="str">
        <f t="shared" si="1108"/>
        <v>0.009+1.30061935858617i</v>
      </c>
      <c r="Z2141" t="str">
        <f t="shared" si="1109"/>
        <v>-0.00457004182172744-0.00032416660181667i</v>
      </c>
      <c r="AA2141" t="str">
        <f t="shared" si="1110"/>
        <v>0.0641149606118136-9.22944359387754i</v>
      </c>
      <c r="AB2141" t="str">
        <f t="shared" si="1111"/>
        <v>0.849950914073053-0.325681022614428i</v>
      </c>
      <c r="AC2141" t="str">
        <f t="shared" si="1112"/>
        <v>0.85601184852275-0.852064716003144i</v>
      </c>
      <c r="AD2141" t="str">
        <f t="shared" si="1113"/>
        <v>0.68898385066017+0.305343678221454i</v>
      </c>
      <c r="AE2141" t="str">
        <f t="shared" si="1114"/>
        <v>-0.00304970278945654-0.0016187789330472i</v>
      </c>
      <c r="AF2141" t="str">
        <f t="shared" si="1115"/>
        <v>-14.7210605959036-1.64198173481472i</v>
      </c>
      <c r="AG2141" t="str">
        <f t="shared" si="1116"/>
        <v>1.01036162166697-0.0229484849696672i</v>
      </c>
      <c r="AH2141" t="str">
        <f t="shared" si="1117"/>
        <v>0.0411342019200759+0.0294762449577481i</v>
      </c>
      <c r="AI2141">
        <f t="shared" si="1118"/>
        <v>-25.916121987982962</v>
      </c>
      <c r="AJ2141">
        <f t="shared" si="1119"/>
        <v>35.624901260944618</v>
      </c>
      <c r="AK2141"/>
      <c r="AL2141"/>
      <c r="AM2141"/>
      <c r="AN2141"/>
    </row>
    <row r="2142" spans="1:40" x14ac:dyDescent="0.25">
      <c r="A2142"/>
      <c r="B2142">
        <f t="shared" si="1120"/>
        <v>208000</v>
      </c>
      <c r="C2142" s="237" t="str">
        <f t="shared" si="1088"/>
        <v>-1.76650982915611E-06+0.0117741465666373i</v>
      </c>
      <c r="D2142" s="208" t="str">
        <f t="shared" si="1089"/>
        <v>-5.95701950024798+0.090268457010886i</v>
      </c>
      <c r="E2142" t="str">
        <f t="shared" si="1090"/>
        <v>2870</v>
      </c>
      <c r="F2142" t="str">
        <f t="shared" si="1091"/>
        <v>0.777000777000777</v>
      </c>
      <c r="G2142" t="str">
        <f t="shared" si="1086"/>
        <v>0.777000777000777</v>
      </c>
      <c r="H2142" t="str">
        <f t="shared" si="1092"/>
        <v>8.76743701839492+1.72507786875374i</v>
      </c>
      <c r="I2142" t="str">
        <f t="shared" si="1093"/>
        <v>816.814089933346i</v>
      </c>
      <c r="J2142" t="str">
        <f t="shared" si="1087"/>
        <v>-902.101964570464+178.692784826538i</v>
      </c>
      <c r="K2142" t="str">
        <f t="shared" si="1094"/>
        <v>0.172585425010294-0.871269934648714i</v>
      </c>
      <c r="L2142" t="str">
        <f t="shared" si="1095"/>
        <v>0.0129161033146567-0.0553371494010063i</v>
      </c>
      <c r="M2142" t="str">
        <f t="shared" si="1096"/>
        <v>0.185501528324951-0.92660708404972i</v>
      </c>
      <c r="N2142" t="str">
        <f t="shared" si="1097"/>
        <v>-2.13111682087597i</v>
      </c>
      <c r="O2142" t="str">
        <f t="shared" si="1098"/>
        <v>-0.531457710883692-0.847084825470428i</v>
      </c>
      <c r="P2142" t="str">
        <f t="shared" si="1099"/>
        <v>1.53145771088369+0.847084825470428i</v>
      </c>
      <c r="Q2142" t="str">
        <f t="shared" si="1100"/>
        <v>-1.53145771088369+1.28403199540554i</v>
      </c>
      <c r="R2142" t="str">
        <f t="shared" si="1101"/>
        <v>-0.314884059659096-0.817133913670918i</v>
      </c>
      <c r="S2142" t="str">
        <f t="shared" si="1102"/>
        <v>0.220218741471448i</v>
      </c>
      <c r="T2142" t="str">
        <f t="shared" si="1103"/>
        <v>0.179948202082248-0.0693433713275465i</v>
      </c>
      <c r="U2142" t="str">
        <f t="shared" si="1104"/>
        <v>0.0000333333333333333-0.000542672337329157i</v>
      </c>
      <c r="V2142" t="str">
        <f t="shared" si="1105"/>
        <v>6.66666666666667E-06-0.00542672337329157i</v>
      </c>
      <c r="W2142" t="str">
        <f t="shared" si="1106"/>
        <v>0.0000276023158561751-0.000493486220421565i</v>
      </c>
      <c r="X2142" t="str">
        <f t="shared" si="1107"/>
        <v>0.0000316425639980387-0.000492999168953396i</v>
      </c>
      <c r="Y2142" t="str">
        <f t="shared" si="1108"/>
        <v>0.009+1.30690254389335i</v>
      </c>
      <c r="Z2142" t="str">
        <f t="shared" si="1109"/>
        <v>-0.00452620877889221-0.000321943351941888i</v>
      </c>
      <c r="AA2142" t="str">
        <f t="shared" si="1110"/>
        <v>0.0634992421313067-9.18504196941809i</v>
      </c>
      <c r="AB2142" t="str">
        <f t="shared" si="1111"/>
        <v>0.848713550347047-0.327053330855377i</v>
      </c>
      <c r="AC2142" t="str">
        <f t="shared" si="1112"/>
        <v>0.854387727466823-0.847092880798001i</v>
      </c>
      <c r="AD2142" t="str">
        <f t="shared" si="1113"/>
        <v>0.692327472697066+0.303623675888127i</v>
      </c>
      <c r="AE2142" t="str">
        <f t="shared" si="1114"/>
        <v>-0.00303586906084538-0.00159715437448591i</v>
      </c>
      <c r="AF2142" t="str">
        <f t="shared" si="1115"/>
        <v>-14.7244565186429-1.63480941174285i</v>
      </c>
      <c r="AG2142" t="str">
        <f t="shared" si="1116"/>
        <v>1.01025458568227-0.0229499928123699i</v>
      </c>
      <c r="AH2142" t="str">
        <f t="shared" si="1117"/>
        <v>0.0410016594651778+0.0291226445899462i</v>
      </c>
      <c r="AI2142">
        <f t="shared" si="1118"/>
        <v>-25.970057503940509</v>
      </c>
      <c r="AJ2142">
        <f t="shared" si="1119"/>
        <v>35.385403400822455</v>
      </c>
      <c r="AK2142"/>
      <c r="AL2142"/>
      <c r="AM2142"/>
      <c r="AN2142"/>
    </row>
    <row r="2143" spans="1:40" x14ac:dyDescent="0.25">
      <c r="A2143"/>
      <c r="B2143">
        <f t="shared" si="1120"/>
        <v>209000</v>
      </c>
      <c r="C2143" s="237" t="str">
        <f t="shared" si="1088"/>
        <v>-1.74964587040208E-06+0.01171781093965i</v>
      </c>
      <c r="D2143" s="208" t="str">
        <f t="shared" si="1089"/>
        <v>-5.95701937095763+0.0898365505373167i</v>
      </c>
      <c r="E2143" t="str">
        <f t="shared" si="1090"/>
        <v>2870</v>
      </c>
      <c r="F2143" t="str">
        <f t="shared" si="1091"/>
        <v>0.777000777000777</v>
      </c>
      <c r="G2143" t="str">
        <f t="shared" si="1086"/>
        <v>0.777000777000777</v>
      </c>
      <c r="H2143" t="str">
        <f t="shared" si="1092"/>
        <v>8.7707872255525+1.71753257593041i</v>
      </c>
      <c r="I2143" t="str">
        <f t="shared" si="1093"/>
        <v>820.741080750333i</v>
      </c>
      <c r="J2143" t="str">
        <f t="shared" si="1087"/>
        <v>-910.806511520027+179.551884753589i</v>
      </c>
      <c r="K2143" t="str">
        <f t="shared" si="1094"/>
        <v>0.170995991953426-0.867405335949242i</v>
      </c>
      <c r="L2143" t="str">
        <f t="shared" si="1095"/>
        <v>0.012799112626998-0.0550995541970253i</v>
      </c>
      <c r="M2143" t="str">
        <f t="shared" si="1096"/>
        <v>0.183795104580424-0.922504890146267i</v>
      </c>
      <c r="N2143" t="str">
        <f t="shared" si="1097"/>
        <v>-2.14136257482249i</v>
      </c>
      <c r="O2143" t="str">
        <f t="shared" si="1098"/>
        <v>-0.540108686962156-0.84159527462315i</v>
      </c>
      <c r="P2143" t="str">
        <f t="shared" si="1099"/>
        <v>1.54010868696216+0.84159527462315i</v>
      </c>
      <c r="Q2143" t="str">
        <f t="shared" si="1100"/>
        <v>-1.54010868696216+1.29976730019934i</v>
      </c>
      <c r="R2143" t="str">
        <f t="shared" si="1101"/>
        <v>-0.314689230351986-0.812032330280782i</v>
      </c>
      <c r="S2143" t="str">
        <f t="shared" si="1102"/>
        <v>0.22127748542083i</v>
      </c>
      <c r="T2143" t="str">
        <f t="shared" si="1103"/>
        <v>0.179684472124948-0.0696336415813038i</v>
      </c>
      <c r="U2143" t="str">
        <f t="shared" si="1104"/>
        <v>0.0000333333333333334-0.000540075818968732i</v>
      </c>
      <c r="V2143" t="str">
        <f t="shared" si="1105"/>
        <v>6.66666666666667E-06-0.00540075818968732i</v>
      </c>
      <c r="W2143" t="str">
        <f t="shared" si="1106"/>
        <v>0.0000276023063151791-0.000491126459370289i</v>
      </c>
      <c r="X2143" t="str">
        <f t="shared" si="1107"/>
        <v>0.0000316038888865464-0.000490642053398618i</v>
      </c>
      <c r="Y2143" t="str">
        <f t="shared" si="1108"/>
        <v>0.009+1.31318572920053i</v>
      </c>
      <c r="Z2143" t="str">
        <f t="shared" si="1109"/>
        <v>-0.00448300358195779-0.000319750857097718i</v>
      </c>
      <c r="AA2143" t="str">
        <f t="shared" si="1110"/>
        <v>0.0628923540264654-9.141065658476i</v>
      </c>
      <c r="AB2143" t="str">
        <f t="shared" si="1111"/>
        <v>0.847469685802678-0.328422370916771i</v>
      </c>
      <c r="AC2143" t="str">
        <f t="shared" si="1112"/>
        <v>0.85278953632669-0.84215735341289i</v>
      </c>
      <c r="AD2143" t="str">
        <f t="shared" si="1113"/>
        <v>0.695656946103331+0.301868433805789i</v>
      </c>
      <c r="AE2143" t="str">
        <f t="shared" si="1114"/>
        <v>-0.0030221098907549-0.00157571417479386i</v>
      </c>
      <c r="AF2143" t="str">
        <f t="shared" si="1115"/>
        <v>-14.7278065965101-1.62769602539309i</v>
      </c>
      <c r="AG2143" t="str">
        <f t="shared" si="1116"/>
        <v>1.0101474054492-0.0229510193853836i</v>
      </c>
      <c r="AH2143" t="str">
        <f t="shared" si="1117"/>
        <v>0.0408692050100804+0.028771919459372i</v>
      </c>
      <c r="AI2143">
        <f t="shared" si="1118"/>
        <v>-26.023875263708547</v>
      </c>
      <c r="AJ2143">
        <f t="shared" si="1119"/>
        <v>35.14554468633586</v>
      </c>
      <c r="AK2143"/>
      <c r="AL2143"/>
      <c r="AM2143"/>
      <c r="AN2143"/>
    </row>
    <row r="2144" spans="1:40" x14ac:dyDescent="0.25">
      <c r="A2144"/>
      <c r="B2144">
        <f t="shared" si="1120"/>
        <v>210000</v>
      </c>
      <c r="C2144" s="237" t="str">
        <f t="shared" si="1088"/>
        <v>-1.73302225127487E-06+0.0116620118424076i</v>
      </c>
      <c r="D2144" s="208" t="str">
        <f t="shared" si="1089"/>
        <v>-5.95701924350988+0.0894087574584583i</v>
      </c>
      <c r="E2144" t="str">
        <f t="shared" si="1090"/>
        <v>2870</v>
      </c>
      <c r="F2144" t="str">
        <f t="shared" si="1091"/>
        <v>0.777000777000777</v>
      </c>
      <c r="G2144" t="str">
        <f t="shared" si="1086"/>
        <v>0.777000777000777</v>
      </c>
      <c r="H2144" t="str">
        <f t="shared" si="1092"/>
        <v>8.77409239485013+1.71004966156026i</v>
      </c>
      <c r="I2144" t="str">
        <f t="shared" si="1093"/>
        <v>824.668071567321i</v>
      </c>
      <c r="J2144" t="str">
        <f t="shared" si="1087"/>
        <v>-919.552806896206+180.41098468064i</v>
      </c>
      <c r="K2144" t="str">
        <f t="shared" si="1094"/>
        <v>0.169428152181456-0.863573430306844i</v>
      </c>
      <c r="L2144" t="str">
        <f t="shared" si="1095"/>
        <v>0.012683676194216-0.0548638624848295i</v>
      </c>
      <c r="M2144" t="str">
        <f t="shared" si="1096"/>
        <v>0.182111828375672-0.918437292791674i</v>
      </c>
      <c r="N2144" t="str">
        <f t="shared" si="1097"/>
        <v>-2.15160832876901i</v>
      </c>
      <c r="O2144" t="str">
        <f t="shared" si="1098"/>
        <v>-0.548702965371222-0.836017377685911i</v>
      </c>
      <c r="P2144" t="str">
        <f t="shared" si="1099"/>
        <v>1.54870296537122+0.836017377685911i</v>
      </c>
      <c r="Q2144" t="str">
        <f t="shared" si="1100"/>
        <v>-1.54870296537122+1.3155909510831i</v>
      </c>
      <c r="R2144" t="str">
        <f t="shared" si="1101"/>
        <v>-0.314493115980653-0.806973127315231i</v>
      </c>
      <c r="S2144" t="str">
        <f t="shared" si="1102"/>
        <v>0.222336229370211i</v>
      </c>
      <c r="T2144" t="str">
        <f t="shared" si="1103"/>
        <v>0.179419362330356-0.0699232135700268i</v>
      </c>
      <c r="U2144" t="str">
        <f t="shared" si="1104"/>
        <v>0.0000333333333333332-0.000537504029354593i</v>
      </c>
      <c r="V2144" t="str">
        <f t="shared" si="1105"/>
        <v>6.66666666666667E-06-0.00537504029354593i</v>
      </c>
      <c r="W2144" t="str">
        <f t="shared" si="1106"/>
        <v>0.0000276022967284309-0.000488789178996531i</v>
      </c>
      <c r="X2144" t="str">
        <f t="shared" si="1107"/>
        <v>0.0000315657647298019-0.000488307388835399i</v>
      </c>
      <c r="Y2144" t="str">
        <f t="shared" si="1108"/>
        <v>0.009+1.31946891450771i</v>
      </c>
      <c r="Z2144" t="str">
        <f t="shared" si="1109"/>
        <v>-0.00444041429646818-0.000317588498449447i</v>
      </c>
      <c r="AA2144" t="str">
        <f t="shared" si="1110"/>
        <v>0.0622941281828736-9.09750857724562i</v>
      </c>
      <c r="AB2144" t="str">
        <f t="shared" si="1111"/>
        <v>0.846219313348848-0.329788117658257i</v>
      </c>
      <c r="AC2144" t="str">
        <f t="shared" si="1112"/>
        <v>0.851216840383853-0.837257692343462i</v>
      </c>
      <c r="AD2144" t="str">
        <f t="shared" si="1113"/>
        <v>0.698971907505599+0.30007804887601i</v>
      </c>
      <c r="AE2144" t="str">
        <f t="shared" si="1114"/>
        <v>-0.00300842351395733-0.00155445629684836i</v>
      </c>
      <c r="AF2144" t="str">
        <f t="shared" si="1115"/>
        <v>-14.73111163836-1.6206409041018i</v>
      </c>
      <c r="AG2144" t="str">
        <f t="shared" si="1116"/>
        <v>1.01004008617812-0.0229515595605066i</v>
      </c>
      <c r="AH2144" t="str">
        <f t="shared" si="1117"/>
        <v>0.0407368299100425+0.0284240374419451i</v>
      </c>
      <c r="AI2144">
        <f t="shared" si="1118"/>
        <v>-26.077577614630428</v>
      </c>
      <c r="AJ2144">
        <f t="shared" si="1119"/>
        <v>34.905327239711696</v>
      </c>
      <c r="AK2144"/>
      <c r="AL2144"/>
      <c r="AM2144"/>
      <c r="AN2144"/>
    </row>
    <row r="2145" spans="1:40" x14ac:dyDescent="0.25">
      <c r="A2145"/>
      <c r="B2145">
        <f t="shared" si="1120"/>
        <v>211000</v>
      </c>
      <c r="C2145" s="237" t="str">
        <f t="shared" si="1088"/>
        <v>-1.71663442638714E-06+0.0116067416465261i</v>
      </c>
      <c r="D2145" s="208" t="str">
        <f t="shared" si="1089"/>
        <v>-5.95701911786989+0.0889850192900335i</v>
      </c>
      <c r="E2145" t="str">
        <f t="shared" si="1090"/>
        <v>2870</v>
      </c>
      <c r="F2145" t="str">
        <f t="shared" si="1091"/>
        <v>0.777000777000777</v>
      </c>
      <c r="G2145" t="str">
        <f t="shared" si="1086"/>
        <v>0.777000777000777</v>
      </c>
      <c r="H2145" t="str">
        <f t="shared" si="1092"/>
        <v>8.77735331770643+1.70262840456758i</v>
      </c>
      <c r="I2145" t="str">
        <f t="shared" si="1093"/>
        <v>828.595062384308i</v>
      </c>
      <c r="J2145" t="str">
        <f t="shared" si="1087"/>
        <v>-928.340850699002+181.270084607691i</v>
      </c>
      <c r="K2145" t="str">
        <f t="shared" si="1094"/>
        <v>0.167881521132521-0.859773825792072i</v>
      </c>
      <c r="L2145" t="str">
        <f t="shared" si="1095"/>
        <v>0.0125697671149862-0.05463005339025i</v>
      </c>
      <c r="M2145" t="str">
        <f t="shared" si="1096"/>
        <v>0.180451288247507-0.914403879182322i</v>
      </c>
      <c r="N2145" t="str">
        <f t="shared" si="1097"/>
        <v>-2.16185408271553i</v>
      </c>
      <c r="O2145" t="str">
        <f t="shared" si="1098"/>
        <v>-0.557239643930333-0.830351720195963i</v>
      </c>
      <c r="P2145" t="str">
        <f t="shared" si="1099"/>
        <v>1.55723964393033+0.830351720195963i</v>
      </c>
      <c r="Q2145" t="str">
        <f t="shared" si="1100"/>
        <v>-1.55723964393033+1.33150236251957i</v>
      </c>
      <c r="R2145" t="str">
        <f t="shared" si="1101"/>
        <v>-0.314295710802162-0.801955695468206i</v>
      </c>
      <c r="S2145" t="str">
        <f t="shared" si="1102"/>
        <v>0.223394973319594i</v>
      </c>
      <c r="T2145" t="str">
        <f t="shared" si="1103"/>
        <v>0.179152871192616-0.0702120819291118i</v>
      </c>
      <c r="U2145" t="str">
        <f t="shared" si="1104"/>
        <v>0.0000333333333333333-0.000534956616893198i</v>
      </c>
      <c r="V2145" t="str">
        <f t="shared" si="1105"/>
        <v>6.66666666666667E-06-0.00534956616893198i</v>
      </c>
      <c r="W2145" t="str">
        <f t="shared" si="1106"/>
        <v>0.0000276022870959312-0.000486474059669793i</v>
      </c>
      <c r="X2145" t="str">
        <f t="shared" si="1107"/>
        <v>0.0000315281811082373-0.000485994856139726i</v>
      </c>
      <c r="Y2145" t="str">
        <f t="shared" si="1108"/>
        <v>0.009+1.32575209981489i</v>
      </c>
      <c r="Z2145" t="str">
        <f t="shared" si="1109"/>
        <v>-0.00439842927021547-0.000315455673121907i</v>
      </c>
      <c r="AA2145" t="str">
        <f t="shared" si="1110"/>
        <v>0.0617044004693667-9.05436475743998i</v>
      </c>
      <c r="AB2145" t="str">
        <f t="shared" si="1111"/>
        <v>0.844962425883287-0.331150545778044i</v>
      </c>
      <c r="AC2145" t="str">
        <f t="shared" si="1112"/>
        <v>0.849669214618591-0.832393462580496i</v>
      </c>
      <c r="AD2145" t="str">
        <f t="shared" si="1113"/>
        <v>0.702271993790925+0.298252621663654i</v>
      </c>
      <c r="AE2145" t="str">
        <f t="shared" si="1114"/>
        <v>-0.0029948082116153-0.0015333787455599i</v>
      </c>
      <c r="AF2145" t="str">
        <f t="shared" si="1115"/>
        <v>-14.7343724355763-1.61364338527755i</v>
      </c>
      <c r="AG2145" t="str">
        <f t="shared" si="1116"/>
        <v>1.00993263310147-0.0229516083152643i</v>
      </c>
      <c r="AH2145" t="str">
        <f t="shared" si="1117"/>
        <v>0.0406045257820754+0.0280789670764628i</v>
      </c>
      <c r="AI2145">
        <f t="shared" si="1118"/>
        <v>-26.131166878938885</v>
      </c>
      <c r="AJ2145">
        <f t="shared" si="1119"/>
        <v>34.664753138707653</v>
      </c>
      <c r="AK2145"/>
      <c r="AL2145"/>
      <c r="AM2145"/>
      <c r="AN2145"/>
    </row>
    <row r="2146" spans="1:40" x14ac:dyDescent="0.25">
      <c r="A2146"/>
      <c r="B2146">
        <f t="shared" si="1120"/>
        <v>212000</v>
      </c>
      <c r="C2146" s="237" t="str">
        <f t="shared" si="1088"/>
        <v>-1.70047795730056E-06+0.0115519928675529i</v>
      </c>
      <c r="D2146" s="208" t="str">
        <f t="shared" si="1089"/>
        <v>-5.95701899400363+0.0885652786512389i</v>
      </c>
      <c r="E2146" t="str">
        <f t="shared" si="1090"/>
        <v>2870</v>
      </c>
      <c r="F2146" t="str">
        <f t="shared" si="1091"/>
        <v>0.777000777000777</v>
      </c>
      <c r="G2146" t="str">
        <f t="shared" si="1086"/>
        <v>0.777000777000777</v>
      </c>
      <c r="H2146" t="str">
        <f t="shared" si="1092"/>
        <v>8.78057076851119+1.69526809393073i</v>
      </c>
      <c r="I2146" t="str">
        <f t="shared" si="1093"/>
        <v>832.522053201295i</v>
      </c>
      <c r="J2146" t="str">
        <f t="shared" si="1087"/>
        <v>-937.170642928415+182.129184534741i</v>
      </c>
      <c r="K2146" t="str">
        <f t="shared" si="1094"/>
        <v>0.166355722657711-0.856006136282948i</v>
      </c>
      <c r="L2146" t="str">
        <f t="shared" si="1095"/>
        <v>0.0124573590559635-0.0543981063029007i</v>
      </c>
      <c r="M2146" t="str">
        <f t="shared" si="1096"/>
        <v>0.178813081713675-0.910404242585849i</v>
      </c>
      <c r="N2146" t="str">
        <f t="shared" si="1097"/>
        <v>-2.17209983666204i</v>
      </c>
      <c r="O2146" t="str">
        <f t="shared" si="1098"/>
        <v>-0.565717826505444-0.824598896903189i</v>
      </c>
      <c r="P2146" t="str">
        <f t="shared" si="1099"/>
        <v>1.56571782650544+0.824598896903189i</v>
      </c>
      <c r="Q2146" t="str">
        <f t="shared" si="1100"/>
        <v>-1.56571782650544+1.34750093975885i</v>
      </c>
      <c r="R2146" t="str">
        <f t="shared" si="1101"/>
        <v>-0.314097009028045-0.796979436920008i</v>
      </c>
      <c r="S2146" t="str">
        <f t="shared" si="1102"/>
        <v>0.224453717268975i</v>
      </c>
      <c r="T2146" t="str">
        <f t="shared" si="1103"/>
        <v>0.17888499720363-0.0705002412594115i</v>
      </c>
      <c r="U2146" t="str">
        <f t="shared" si="1104"/>
        <v>0.0000333333333333334-0.000532433236624834i</v>
      </c>
      <c r="V2146" t="str">
        <f t="shared" si="1105"/>
        <v>6.66666666666667E-06-0.00532433236624834i</v>
      </c>
      <c r="W2146" t="str">
        <f t="shared" si="1106"/>
        <v>0.0000276022774176799-0.000484180787790332i</v>
      </c>
      <c r="X2146" t="str">
        <f t="shared" si="1107"/>
        <v>0.0000314911278474149-0.000483704142206818i</v>
      </c>
      <c r="Y2146" t="str">
        <f t="shared" si="1108"/>
        <v>0.009+1.33203528512207i</v>
      </c>
      <c r="Z2146" t="str">
        <f t="shared" si="1109"/>
        <v>-0.0043570371252669-0.000313351793704069i</v>
      </c>
      <c r="AA2146" t="str">
        <f t="shared" si="1110"/>
        <v>0.0611230106252731-9.0116283435612i</v>
      </c>
      <c r="AB2146" t="str">
        <f t="shared" si="1111"/>
        <v>0.843699016293154-0.332509629811418i</v>
      </c>
      <c r="AC2146" t="str">
        <f t="shared" si="1112"/>
        <v>0.84814624346121-0.827564235504848i</v>
      </c>
      <c r="AD2146" t="str">
        <f t="shared" si="1113"/>
        <v>0.705556842142336+0.296392256405503i</v>
      </c>
      <c r="AE2146" t="str">
        <f t="shared" si="1114"/>
        <v>-0.00298126231001557-0.00151247956684588i</v>
      </c>
      <c r="AF2146" t="str">
        <f t="shared" si="1115"/>
        <v>-14.7375897625148-1.60670281527949i</v>
      </c>
      <c r="AG2146" t="str">
        <f t="shared" si="1116"/>
        <v>1.00982505147352-0.0229511607315733i</v>
      </c>
      <c r="AH2146" t="str">
        <f t="shared" si="1117"/>
        <v>0.0404722844983184+0.0277366775490206i</v>
      </c>
      <c r="AI2146">
        <f t="shared" si="1118"/>
        <v>-26.184645354308</v>
      </c>
      <c r="AJ2146">
        <f t="shared" si="1119"/>
        <v>34.42382441789173</v>
      </c>
      <c r="AK2146"/>
      <c r="AL2146"/>
      <c r="AM2146"/>
      <c r="AN2146"/>
    </row>
    <row r="2147" spans="1:40" x14ac:dyDescent="0.25">
      <c r="A2147"/>
      <c r="B2147">
        <f t="shared" si="1120"/>
        <v>213000</v>
      </c>
      <c r="C2147" s="237" t="str">
        <f t="shared" si="1088"/>
        <v>-1.68454850952035E-06+0.0114977581615883i</v>
      </c>
      <c r="D2147" s="208" t="str">
        <f t="shared" si="1089"/>
        <v>-5.95701887187787+0.0881494792388437i</v>
      </c>
      <c r="E2147" t="str">
        <f t="shared" si="1090"/>
        <v>2870</v>
      </c>
      <c r="F2147" t="str">
        <f t="shared" si="1091"/>
        <v>0.777000777000777</v>
      </c>
      <c r="G2147" t="str">
        <f t="shared" si="1086"/>
        <v>0.777000777000777</v>
      </c>
      <c r="H2147" t="str">
        <f t="shared" si="1092"/>
        <v>8.78374550505558+1.68796802853541i</v>
      </c>
      <c r="I2147" t="str">
        <f t="shared" si="1093"/>
        <v>836.449044018282i</v>
      </c>
      <c r="J2147" t="str">
        <f t="shared" si="1087"/>
        <v>-946.042183584444+182.988284461791i</v>
      </c>
      <c r="K2147" t="str">
        <f t="shared" si="1094"/>
        <v>0.164850388804192-0.852269981369361i</v>
      </c>
      <c r="L2147" t="str">
        <f t="shared" si="1095"/>
        <v>0.0123464262377662-0.0541680008731812i</v>
      </c>
      <c r="M2147" t="str">
        <f t="shared" si="1096"/>
        <v>0.177196815041958-0.906437982242542i</v>
      </c>
      <c r="N2147" t="str">
        <f t="shared" si="1097"/>
        <v>-2.18234559060856i</v>
      </c>
      <c r="O2147" t="str">
        <f t="shared" si="1098"/>
        <v>-0.574136623103122-0.818759511707646i</v>
      </c>
      <c r="P2147" t="str">
        <f t="shared" si="1099"/>
        <v>1.57413662310312+0.818759511707646i</v>
      </c>
      <c r="Q2147" t="str">
        <f t="shared" si="1100"/>
        <v>-1.57413662310312+1.36358607890091i</v>
      </c>
      <c r="R2147" t="str">
        <f t="shared" si="1101"/>
        <v>-0.313897004824007-0.79204376506821i</v>
      </c>
      <c r="S2147" t="str">
        <f t="shared" si="1102"/>
        <v>0.225512461218358i</v>
      </c>
      <c r="T2147" t="str">
        <f t="shared" si="1103"/>
        <v>0.178615738853187-0.0707876861269326i</v>
      </c>
      <c r="U2147" t="str">
        <f t="shared" si="1104"/>
        <v>0.0000333333333333332-0.000529933550067908i</v>
      </c>
      <c r="V2147" t="str">
        <f t="shared" si="1105"/>
        <v>6.66666666666667E-06-0.00529933550067911i</v>
      </c>
      <c r="W2147" t="str">
        <f t="shared" si="1106"/>
        <v>0.0000276022676936769-0.000481909055647603i</v>
      </c>
      <c r="X2147" t="str">
        <f t="shared" si="1107"/>
        <v>0.0000314545950111409-0.000481434939809881i</v>
      </c>
      <c r="Y2147" t="str">
        <f t="shared" si="1108"/>
        <v>0.009+1.33831847042925i</v>
      </c>
      <c r="Z2147" t="str">
        <f t="shared" si="1109"/>
        <v>-0.00431622675025327-0.000311276287771495i</v>
      </c>
      <c r="AA2147" t="str">
        <f t="shared" si="1110"/>
        <v>0.0605498021513578-8.96929359024749i</v>
      </c>
      <c r="AB2147" t="str">
        <f t="shared" si="1111"/>
        <v>0.84242907745564-0.333865344129316i</v>
      </c>
      <c r="AC2147" t="str">
        <f t="shared" si="1112"/>
        <v>0.846647520550585-0.822769588783938i</v>
      </c>
      <c r="AD2147" t="str">
        <f t="shared" si="1113"/>
        <v>0.708826090074722+0.29449706101855i</v>
      </c>
      <c r="AE2147" t="str">
        <f t="shared" si="1114"/>
        <v>-0.00296778417934448-0.00149175684663328i</v>
      </c>
      <c r="AF2147" t="str">
        <f t="shared" si="1115"/>
        <v>-14.7407643769334-1.59981854929657i</v>
      </c>
      <c r="AG2147" t="str">
        <f t="shared" si="1116"/>
        <v>1.00971734657014-0.0229502119944534i</v>
      </c>
      <c r="AH2147" t="str">
        <f t="shared" si="1117"/>
        <v>0.0403400981796403+0.0273971386778595i</v>
      </c>
      <c r="AI2147">
        <f t="shared" si="1118"/>
        <v>-26.238015314392374</v>
      </c>
      <c r="AJ2147">
        <f t="shared" si="1119"/>
        <v>34.182543069886961</v>
      </c>
      <c r="AK2147"/>
      <c r="AL2147"/>
      <c r="AM2147"/>
      <c r="AN2147"/>
    </row>
    <row r="2148" spans="1:40" x14ac:dyDescent="0.25">
      <c r="A2148"/>
      <c r="B2148">
        <f t="shared" si="1120"/>
        <v>214000</v>
      </c>
      <c r="C2148" s="237" t="str">
        <f t="shared" si="1088"/>
        <v>-1.66884184958786E-06+0.0114440303220022i</v>
      </c>
      <c r="D2148" s="208" t="str">
        <f t="shared" si="1089"/>
        <v>-5.95701875146014+0.0877375658020169i</v>
      </c>
      <c r="E2148" t="str">
        <f t="shared" si="1090"/>
        <v>2870</v>
      </c>
      <c r="F2148" t="str">
        <f t="shared" si="1091"/>
        <v>0.777000777000777</v>
      </c>
      <c r="G2148" t="str">
        <f t="shared" si="1086"/>
        <v>0.777000777000777</v>
      </c>
      <c r="H2148" t="str">
        <f t="shared" si="1092"/>
        <v>8.78687826894991+1.68072751702951i</v>
      </c>
      <c r="I2148" t="str">
        <f t="shared" si="1093"/>
        <v>840.37603483527i</v>
      </c>
      <c r="J2148" t="str">
        <f t="shared" si="1087"/>
        <v>-954.95547266709+183.847384388842i</v>
      </c>
      <c r="K2148" t="str">
        <f t="shared" si="1094"/>
        <v>0.163365159604725-0.848564986258968i</v>
      </c>
      <c r="L2148" t="str">
        <f t="shared" si="1095"/>
        <v>0.0122369434213518-0.0539397170092743i</v>
      </c>
      <c r="M2148" t="str">
        <f t="shared" si="1096"/>
        <v>0.175602103026077-0.902504703268242i</v>
      </c>
      <c r="N2148" t="str">
        <f t="shared" si="1097"/>
        <v>-2.19259134455508i</v>
      </c>
      <c r="O2148" t="str">
        <f t="shared" si="1098"/>
        <v>-0.582495149963928-0.812834177596206i</v>
      </c>
      <c r="P2148" t="str">
        <f t="shared" si="1099"/>
        <v>1.58249514996393+0.812834177596206i</v>
      </c>
      <c r="Q2148" t="str">
        <f t="shared" si="1100"/>
        <v>-1.58249514996393+1.37975716695887i</v>
      </c>
      <c r="R2148" t="str">
        <f t="shared" si="1101"/>
        <v>-0.313695692309631-0.787148104266188i</v>
      </c>
      <c r="S2148" t="str">
        <f t="shared" si="1102"/>
        <v>0.226571205167741i</v>
      </c>
      <c r="T2148" t="str">
        <f t="shared" si="1103"/>
        <v>0.178345094629093-0.071074411062522i</v>
      </c>
      <c r="U2148" t="str">
        <f t="shared" si="1104"/>
        <v>0.0000333333333333333-0.000527457225067592i</v>
      </c>
      <c r="V2148" t="str">
        <f t="shared" si="1105"/>
        <v>6.66666666666667E-06-0.00527457225067592i</v>
      </c>
      <c r="W2148" t="str">
        <f t="shared" si="1106"/>
        <v>0.0000276022579239227-0.00047965856128267i</v>
      </c>
      <c r="X2148" t="str">
        <f t="shared" si="1107"/>
        <v>0.0000314185728948029-0.000479186947462838i</v>
      </c>
      <c r="Y2148" t="str">
        <f t="shared" si="1108"/>
        <v>0.009+1.34460165573643i</v>
      </c>
      <c r="Z2148" t="str">
        <f t="shared" si="1109"/>
        <v>-0.00427598729290966-0.000309228597425922i</v>
      </c>
      <c r="AA2148" t="str">
        <f t="shared" si="1110"/>
        <v>0.0599846222043431-8.92735485969536i</v>
      </c>
      <c r="AB2148" t="str">
        <f t="shared" si="1111"/>
        <v>0.841152602238584-0.335217662936846i</v>
      </c>
      <c r="AC2148" t="str">
        <f t="shared" si="1112"/>
        <v>0.845172648499861-0.81800910626984i</v>
      </c>
      <c r="AD2148" t="str">
        <f t="shared" si="1113"/>
        <v>0.712079375470906+0.292567147107975i</v>
      </c>
      <c r="AE2148" t="str">
        <f t="shared" si="1114"/>
        <v>-0.00295437223250354-0.00147120870988933i</v>
      </c>
      <c r="AF2148" t="str">
        <f t="shared" si="1115"/>
        <v>-14.74389702041-1.59298995122749i</v>
      </c>
      <c r="AG2148" t="str">
        <f t="shared" si="1116"/>
        <v>1.00960952368852-0.0229487573907835i</v>
      </c>
      <c r="AH2148" t="str">
        <f t="shared" si="1117"/>
        <v>0.0402079591894614+0.0270603208986254i</v>
      </c>
      <c r="AI2148">
        <f t="shared" si="1118"/>
        <v>-26.291279009353381</v>
      </c>
      <c r="AJ2148">
        <f t="shared" si="1119"/>
        <v>33.940911046579721</v>
      </c>
      <c r="AK2148"/>
      <c r="AL2148"/>
      <c r="AM2148"/>
      <c r="AN2148"/>
    </row>
    <row r="2149" spans="1:40" x14ac:dyDescent="0.25">
      <c r="A2149"/>
      <c r="B2149">
        <f t="shared" si="1120"/>
        <v>215000</v>
      </c>
      <c r="C2149" s="237" t="str">
        <f t="shared" si="1088"/>
        <v>-1.65335384226737E-06+0.011390802276241i</v>
      </c>
      <c r="D2149" s="208" t="str">
        <f t="shared" si="1089"/>
        <v>-5.95701863271875+0.0873294841178477i</v>
      </c>
      <c r="E2149" t="str">
        <f t="shared" si="1090"/>
        <v>2870</v>
      </c>
      <c r="F2149" t="str">
        <f t="shared" si="1091"/>
        <v>0.777000777000777</v>
      </c>
      <c r="G2149" t="str">
        <f t="shared" si="1086"/>
        <v>0.777000777000777</v>
      </c>
      <c r="H2149" t="str">
        <f t="shared" si="1092"/>
        <v>8.78996978602951+1.67354587767952i</v>
      </c>
      <c r="I2149" t="str">
        <f t="shared" si="1093"/>
        <v>844.303025652257i</v>
      </c>
      <c r="J2149" t="str">
        <f t="shared" si="1087"/>
        <v>-963.910510176352+184.706484315893i</v>
      </c>
      <c r="K2149" t="str">
        <f t="shared" si="1094"/>
        <v>0.161899682873372-0.844890781684557i</v>
      </c>
      <c r="L2149" t="str">
        <f t="shared" si="1095"/>
        <v>0.0121288858947724-0.0537132348741415i</v>
      </c>
      <c r="M2149" t="str">
        <f t="shared" si="1096"/>
        <v>0.174028568768144-0.898604016558698i</v>
      </c>
      <c r="N2149" t="str">
        <f t="shared" si="1097"/>
        <v>-2.2028370985016i</v>
      </c>
      <c r="O2149" t="str">
        <f t="shared" si="1098"/>
        <v>-0.590792529655218-0.806823516578185i</v>
      </c>
      <c r="P2149" t="str">
        <f t="shared" si="1099"/>
        <v>1.59079252965522+0.806823516578185i</v>
      </c>
      <c r="Q2149" t="str">
        <f t="shared" si="1100"/>
        <v>-1.59079252965522+1.39601358192341i</v>
      </c>
      <c r="R2149" t="str">
        <f t="shared" si="1101"/>
        <v>-0.31349306555808-0.782291889568899i</v>
      </c>
      <c r="S2149" t="str">
        <f t="shared" si="1102"/>
        <v>0.227629949117122i</v>
      </c>
      <c r="T2149" t="str">
        <f t="shared" si="1103"/>
        <v>0.178073063017306-0.0713604105615563i</v>
      </c>
      <c r="U2149" t="str">
        <f t="shared" si="1104"/>
        <v>0.0000333333333333333-0.000525003935648674i</v>
      </c>
      <c r="V2149" t="str">
        <f t="shared" si="1105"/>
        <v>6.66666666666667E-06-0.00525003935648674i</v>
      </c>
      <c r="W2149" t="str">
        <f t="shared" si="1106"/>
        <v>0.0000276022481084172-0.000477429008354426i</v>
      </c>
      <c r="X2149" t="str">
        <f t="shared" si="1107"/>
        <v>0.0000313830520189214-0.000476959869286854i</v>
      </c>
      <c r="Y2149" t="str">
        <f t="shared" si="1108"/>
        <v>0.009+1.35088484104361i</v>
      </c>
      <c r="Z2149" t="str">
        <f t="shared" si="1109"/>
        <v>-0.0042363081528579-0.000307208178851227i</v>
      </c>
      <c r="AA2149" t="str">
        <f t="shared" si="1110"/>
        <v>0.059427321494861-8.8858066191535i</v>
      </c>
      <c r="AB2149" t="str">
        <f t="shared" si="1111"/>
        <v>0.83986958350111-0.336566560271824i</v>
      </c>
      <c r="AC2149" t="str">
        <f t="shared" si="1112"/>
        <v>0.843721238668989-0.813282377898901i</v>
      </c>
      <c r="AD2149" t="str">
        <f t="shared" si="1113"/>
        <v>0.715316336618023+0.29060262997481i</v>
      </c>
      <c r="AE2149" t="str">
        <f t="shared" si="1114"/>
        <v>-0.00294102492396344-0.00145083331967919i</v>
      </c>
      <c r="AF2149" t="str">
        <f t="shared" si="1115"/>
        <v>-14.7469884187483-1.58621639356167i</v>
      </c>
      <c r="AG2149" t="str">
        <f t="shared" si="1116"/>
        <v>1.00950158814691-0.0229467923081009i</v>
      </c>
      <c r="AH2149" t="str">
        <f t="shared" si="1117"/>
        <v>0.0400758601277828+0.0267261952500285i</v>
      </c>
      <c r="AI2149">
        <f t="shared" si="1118"/>
        <v>-26.344438666373627</v>
      </c>
      <c r="AJ2149">
        <f t="shared" si="1119"/>
        <v>33.69893026029748</v>
      </c>
      <c r="AK2149"/>
      <c r="AL2149"/>
      <c r="AM2149"/>
      <c r="AN2149"/>
    </row>
    <row r="2150" spans="1:40" x14ac:dyDescent="0.25">
      <c r="A2150"/>
      <c r="B2150">
        <f t="shared" si="1120"/>
        <v>216000</v>
      </c>
      <c r="C2150" s="237" t="str">
        <f t="shared" si="1088"/>
        <v>-1.63808044782413E-06+0.0113380670827242i</v>
      </c>
      <c r="D2150" s="208" t="str">
        <f t="shared" si="1089"/>
        <v>-5.95701851562273+0.0869251809675522i</v>
      </c>
      <c r="E2150" t="str">
        <f t="shared" si="1090"/>
        <v>2870</v>
      </c>
      <c r="F2150" t="str">
        <f t="shared" si="1091"/>
        <v>0.777000777000777</v>
      </c>
      <c r="G2150" t="str">
        <f t="shared" si="1086"/>
        <v>0.777000777000777</v>
      </c>
      <c r="H2150" t="str">
        <f t="shared" si="1092"/>
        <v>8.79302076674891+1.66642243822858i</v>
      </c>
      <c r="I2150" t="str">
        <f t="shared" si="1093"/>
        <v>848.230016469244i</v>
      </c>
      <c r="J2150" t="str">
        <f t="shared" si="1087"/>
        <v>-972.907296112231+185.565584242944i</v>
      </c>
      <c r="K2150" t="str">
        <f t="shared" si="1094"/>
        <v>0.160453614007183-0.841247003812885i</v>
      </c>
      <c r="L2150" t="str">
        <f t="shared" si="1095"/>
        <v>0.0120222294602986-0.0534885348825202i</v>
      </c>
      <c r="M2150" t="str">
        <f t="shared" si="1096"/>
        <v>0.172475843467482-0.894735538695405i</v>
      </c>
      <c r="N2150" t="str">
        <f t="shared" si="1097"/>
        <v>-2.21308285244812i</v>
      </c>
      <c r="O2150" t="str">
        <f t="shared" si="1098"/>
        <v>-0.599027891163247-0.800728159620051i</v>
      </c>
      <c r="P2150" t="str">
        <f t="shared" si="1099"/>
        <v>1.59902789116325+0.800728159620051i</v>
      </c>
      <c r="Q2150" t="str">
        <f t="shared" si="1100"/>
        <v>-1.59902789116325+1.41235469282807i</v>
      </c>
      <c r="R2150" t="str">
        <f t="shared" si="1101"/>
        <v>-0.31328911859579-0.777474566485759i</v>
      </c>
      <c r="S2150" t="str">
        <f t="shared" si="1102"/>
        <v>0.228688693066504i</v>
      </c>
      <c r="T2150" t="str">
        <f t="shared" si="1103"/>
        <v>0.177799642502075-0.0716456790836282i</v>
      </c>
      <c r="U2150" t="str">
        <f t="shared" si="1104"/>
        <v>0.0000333333333333334-0.000522573361872523i</v>
      </c>
      <c r="V2150" t="str">
        <f t="shared" si="1105"/>
        <v>6.66666666666667E-06-0.00522573361872523i</v>
      </c>
      <c r="W2150" t="str">
        <f t="shared" si="1106"/>
        <v>0.0000276022382471606-0.000475220106009563i</v>
      </c>
      <c r="X2150" t="str">
        <f t="shared" si="1107"/>
        <v>0.000031348023122913-0.000474753414880599i</v>
      </c>
      <c r="Y2150" t="str">
        <f t="shared" si="1108"/>
        <v>0.009+1.35716802635079i</v>
      </c>
      <c r="Z2150" t="str">
        <f t="shared" si="1109"/>
        <v>-0.00419717897462292-0.000305214501885181i</v>
      </c>
      <c r="AA2150" t="str">
        <f t="shared" si="1110"/>
        <v>0.0588777541887124-8.8446434384863i</v>
      </c>
      <c r="AB2150" t="str">
        <f t="shared" si="1111"/>
        <v>0.838580014094279-0.337912010003293i</v>
      </c>
      <c r="AC2150" t="str">
        <f t="shared" si="1112"/>
        <v>0.84229291094394-0.808588999592955i</v>
      </c>
      <c r="AD2150" t="str">
        <f t="shared" si="1113"/>
        <v>0.718536612244109+0.288603628623275i</v>
      </c>
      <c r="AE2150" t="str">
        <f t="shared" si="1114"/>
        <v>-0.00292774074865525-0.00143062887624984i</v>
      </c>
      <c r="AF2150" t="str">
        <f t="shared" si="1115"/>
        <v>-14.7500392823716-1.57949725726103i</v>
      </c>
      <c r="AG2150" t="str">
        <f t="shared" si="1116"/>
        <v>1.00939354528437-0.0229443122334406i</v>
      </c>
      <c r="AH2150" t="str">
        <f t="shared" si="1117"/>
        <v>0.0399437938254137+0.0263947333598861i</v>
      </c>
      <c r="AI2150">
        <f t="shared" si="1118"/>
        <v>-26.397496490160314</v>
      </c>
      <c r="AJ2150">
        <f t="shared" si="1119"/>
        <v>33.456602584954311</v>
      </c>
      <c r="AK2150"/>
      <c r="AL2150"/>
      <c r="AM2150"/>
      <c r="AN2150"/>
    </row>
    <row r="2151" spans="1:40" x14ac:dyDescent="0.25">
      <c r="A2151"/>
      <c r="B2151">
        <f t="shared" si="1120"/>
        <v>217000</v>
      </c>
      <c r="C2151" s="237" t="str">
        <f t="shared" si="1088"/>
        <v>-1.62301771938992E-06+0.0112858179278272i</v>
      </c>
      <c r="D2151" s="208" t="str">
        <f t="shared" si="1089"/>
        <v>-5.9570184001418+0.0865246041133419i</v>
      </c>
      <c r="E2151" t="str">
        <f t="shared" si="1090"/>
        <v>2870</v>
      </c>
      <c r="F2151" t="str">
        <f t="shared" si="1091"/>
        <v>0.777000777000777</v>
      </c>
      <c r="G2151" t="str">
        <f t="shared" si="1086"/>
        <v>0.777000777000777</v>
      </c>
      <c r="H2151" t="str">
        <f t="shared" si="1092"/>
        <v>8.79603190656478+1.65935653575613i</v>
      </c>
      <c r="I2151" t="str">
        <f t="shared" si="1093"/>
        <v>852.157007286231i</v>
      </c>
      <c r="J2151" t="str">
        <f t="shared" si="1087"/>
        <v>-981.945830474727+186.424684169994i</v>
      </c>
      <c r="K2151" t="str">
        <f t="shared" si="1094"/>
        <v>0.159026615793679-0.837633294154958i</v>
      </c>
      <c r="L2151" t="str">
        <f t="shared" si="1095"/>
        <v>0.0119169504218997-0.0532655976979224i</v>
      </c>
      <c r="M2151" t="str">
        <f t="shared" si="1096"/>
        <v>0.170943566215579-0.89089889185288i</v>
      </c>
      <c r="N2151" t="str">
        <f t="shared" si="1097"/>
        <v>-2.22332860639464i</v>
      </c>
      <c r="O2151" t="str">
        <f t="shared" si="1098"/>
        <v>-0.6072003699846-0.794548746579192i</v>
      </c>
      <c r="P2151" t="str">
        <f t="shared" si="1099"/>
        <v>1.6072003699846+0.794548746579192i</v>
      </c>
      <c r="Q2151" t="str">
        <f t="shared" si="1100"/>
        <v>-1.6072003699846+1.42877985981545i</v>
      </c>
      <c r="R2151" t="str">
        <f t="shared" si="1101"/>
        <v>-0.313083845402168-0.772695590740365i</v>
      </c>
      <c r="S2151" t="str">
        <f t="shared" si="1102"/>
        <v>0.229747437015885i</v>
      </c>
      <c r="T2151" t="str">
        <f t="shared" si="1103"/>
        <v>0.177524831566074-0.0719302110522257i</v>
      </c>
      <c r="U2151" t="str">
        <f t="shared" si="1104"/>
        <v>0.0000333333333333333-0.000520165189697994i</v>
      </c>
      <c r="V2151" t="str">
        <f t="shared" si="1105"/>
        <v>6.66666666666667E-06-0.00520165189697994i</v>
      </c>
      <c r="W2151" t="str">
        <f t="shared" si="1106"/>
        <v>0.0000276022283401529-0.000473031568756129i</v>
      </c>
      <c r="X2151" t="str">
        <f t="shared" si="1107"/>
        <v>0.0000313134771590521-0.000472567299194091i</v>
      </c>
      <c r="Y2151" t="str">
        <f t="shared" si="1108"/>
        <v>0.009+1.36345121165797i</v>
      </c>
      <c r="Z2151" t="str">
        <f t="shared" si="1109"/>
        <v>-0.00415858964087412-0.000303247049606323i</v>
      </c>
      <c r="AA2151" t="str">
        <f t="shared" si="1110"/>
        <v>0.0583357778113209-8.8038599878055i</v>
      </c>
      <c r="AB2151" t="str">
        <f t="shared" si="1111"/>
        <v>0.837283886861727-0.339253985830011i</v>
      </c>
      <c r="AC2151" t="str">
        <f t="shared" si="1112"/>
        <v>0.840887293522356-0.803928573162016i</v>
      </c>
      <c r="AD2151" t="str">
        <f t="shared" si="1113"/>
        <v>0.721739841554944+0.286570265767761i</v>
      </c>
      <c r="AE2151" t="str">
        <f t="shared" si="1114"/>
        <v>-0.00291451824089754-0.00141059361613923i</v>
      </c>
      <c r="AF2151" t="str">
        <f t="shared" si="1115"/>
        <v>-14.7530503067066-1.57283193164279i</v>
      </c>
      <c r="AG2151" t="str">
        <f t="shared" si="1116"/>
        <v>1.00928540046051-0.0229413127522166i</v>
      </c>
      <c r="AH2151" t="str">
        <f t="shared" si="1117"/>
        <v>0.0398117533384008+0.0260659074315422i</v>
      </c>
      <c r="AI2151">
        <f t="shared" si="1118"/>
        <v>-26.450454663435714</v>
      </c>
      <c r="AJ2151">
        <f t="shared" si="1119"/>
        <v>33.213929857163201</v>
      </c>
      <c r="AK2151"/>
      <c r="AL2151"/>
      <c r="AM2151"/>
      <c r="AN2151"/>
    </row>
    <row r="2152" spans="1:40" x14ac:dyDescent="0.25">
      <c r="A2152"/>
      <c r="B2152">
        <f t="shared" si="1120"/>
        <v>218000</v>
      </c>
      <c r="C2152" s="237" t="str">
        <f t="shared" si="1088"/>
        <v>-1.60816180041285E-06+0.0112340481229455i</v>
      </c>
      <c r="D2152" s="208" t="str">
        <f t="shared" si="1089"/>
        <v>-5.95701828624643+0.0861277022759155i</v>
      </c>
      <c r="E2152" t="str">
        <f t="shared" si="1090"/>
        <v>2870</v>
      </c>
      <c r="F2152" t="str">
        <f t="shared" si="1091"/>
        <v>0.777000777000777</v>
      </c>
      <c r="G2152" t="str">
        <f t="shared" si="1086"/>
        <v>0.777000777000777</v>
      </c>
      <c r="H2152" t="str">
        <f t="shared" si="1092"/>
        <v>8.79900388630817+1.65234751653924i</v>
      </c>
      <c r="I2152" t="str">
        <f t="shared" si="1093"/>
        <v>856.083998103219i</v>
      </c>
      <c r="J2152" t="str">
        <f t="shared" si="1087"/>
        <v>-991.026113263839+187.283784097045i</v>
      </c>
      <c r="K2152" t="str">
        <f t="shared" si="1094"/>
        <v>0.157618358223927-0.834049299477766i</v>
      </c>
      <c r="L2152" t="str">
        <f t="shared" si="1095"/>
        <v>0.0118130255730702-0.0530444042296408i</v>
      </c>
      <c r="M2152" t="str">
        <f t="shared" si="1096"/>
        <v>0.169431383796997-0.887093703707407i</v>
      </c>
      <c r="N2152" t="str">
        <f t="shared" si="1097"/>
        <v>-2.23357436034116i</v>
      </c>
      <c r="O2152" t="str">
        <f t="shared" si="1098"/>
        <v>-0.615309108216945-0.788285926136747i</v>
      </c>
      <c r="P2152" t="str">
        <f t="shared" si="1099"/>
        <v>1.61530910821695+0.788285926136747i</v>
      </c>
      <c r="Q2152" t="str">
        <f t="shared" si="1100"/>
        <v>-1.61530910821695+1.44528843420441i</v>
      </c>
      <c r="R2152" t="str">
        <f t="shared" si="1101"/>
        <v>-0.312877239909286-0.767954428036834i</v>
      </c>
      <c r="S2152" t="str">
        <f t="shared" si="1102"/>
        <v>0.230806180965268i</v>
      </c>
      <c r="T2152" t="str">
        <f t="shared" si="1103"/>
        <v>0.177248628690548-0.0722140008544162i</v>
      </c>
      <c r="U2152" t="str">
        <f t="shared" si="1104"/>
        <v>0.0000333333333333333-0.000517779110846169i</v>
      </c>
      <c r="V2152" t="str">
        <f t="shared" si="1105"/>
        <v>6.66666666666667E-06-0.00517779110846169i</v>
      </c>
      <c r="W2152" t="str">
        <f t="shared" si="1106"/>
        <v>0.0000276022183873943-0.000470863116340557i</v>
      </c>
      <c r="X2152" t="str">
        <f t="shared" si="1107"/>
        <v>0.0000312794052866279-0.000470401242406004i</v>
      </c>
      <c r="Y2152" t="str">
        <f t="shared" si="1108"/>
        <v>0.009+1.36973439696515i</v>
      </c>
      <c r="Z2152" t="str">
        <f t="shared" si="1109"/>
        <v>-0.00412053026588303-0.000301305317935348i</v>
      </c>
      <c r="AA2152" t="str">
        <f t="shared" si="1110"/>
        <v>0.0578012531552489-8.76345103516658i</v>
      </c>
      <c r="AB2152" t="str">
        <f t="shared" si="1111"/>
        <v>0.835981194640348-0.340592461278958i</v>
      </c>
      <c r="AC2152" t="str">
        <f t="shared" si="1112"/>
        <v>0.839504022705408-0.799300706208568i</v>
      </c>
      <c r="AD2152" t="str">
        <f t="shared" si="1113"/>
        <v>0.724925664271142+0.2845026678395i</v>
      </c>
      <c r="AE2152" t="str">
        <f t="shared" si="1114"/>
        <v>-0.00290135597335776-0.00139072581130983i</v>
      </c>
      <c r="AF2152" t="str">
        <f t="shared" si="1115"/>
        <v>-14.7560221725546-1.56621981426332i</v>
      </c>
      <c r="AG2152" t="str">
        <f t="shared" si="1116"/>
        <v>1.00917715905519-0.02293778954714i</v>
      </c>
      <c r="AH2152" t="str">
        <f t="shared" si="1117"/>
        <v>0.039679731942636+0.0257396902306452i</v>
      </c>
      <c r="AI2152">
        <f t="shared" si="1118"/>
        <v>-26.503315347418148</v>
      </c>
      <c r="AJ2152">
        <f t="shared" si="1119"/>
        <v>32.970913877320598</v>
      </c>
      <c r="AK2152"/>
      <c r="AL2152"/>
      <c r="AM2152"/>
      <c r="AN2152"/>
    </row>
    <row r="2153" spans="1:40" x14ac:dyDescent="0.25">
      <c r="A2153"/>
      <c r="B2153">
        <f t="shared" si="1120"/>
        <v>219000</v>
      </c>
      <c r="C2153" s="237" t="str">
        <f t="shared" si="1088"/>
        <v>-1.59350892218864E-06+0.0111827511016409i</v>
      </c>
      <c r="D2153" s="208" t="str">
        <f t="shared" si="1089"/>
        <v>-5.9570181739077+0.0857344251125803i</v>
      </c>
      <c r="E2153" t="str">
        <f t="shared" si="1090"/>
        <v>2870</v>
      </c>
      <c r="F2153" t="str">
        <f t="shared" si="1091"/>
        <v>0.777000777000777</v>
      </c>
      <c r="G2153" t="str">
        <f t="shared" si="1086"/>
        <v>0.777000777000777</v>
      </c>
      <c r="H2153" t="str">
        <f t="shared" si="1092"/>
        <v>8.80193737254588+1.64539473591561i</v>
      </c>
      <c r="I2153" t="str">
        <f t="shared" si="1093"/>
        <v>860.010988920206i</v>
      </c>
      <c r="J2153" t="str">
        <f t="shared" si="1087"/>
        <v>-1000.14814447957+188.142884024095i</v>
      </c>
      <c r="K2153" t="str">
        <f t="shared" si="1094"/>
        <v>0.156228518311022-0.830494671717432i</v>
      </c>
      <c r="L2153" t="str">
        <f t="shared" si="1095"/>
        <v>0.0117104321849908-0.0528249356297615i</v>
      </c>
      <c r="M2153" t="str">
        <f t="shared" si="1096"/>
        <v>0.167938950496013-0.883319607347194i</v>
      </c>
      <c r="N2153" t="str">
        <f t="shared" si="1097"/>
        <v>-2.24382011428768i</v>
      </c>
      <c r="O2153" t="str">
        <f t="shared" si="1098"/>
        <v>-0.623353254649088-0.781940355729507i</v>
      </c>
      <c r="P2153" t="str">
        <f t="shared" si="1099"/>
        <v>1.62335325464909+0.781940355729507i</v>
      </c>
      <c r="Q2153" t="str">
        <f t="shared" si="1100"/>
        <v>-1.62335325464909+1.46187975855817i</v>
      </c>
      <c r="R2153" t="str">
        <f t="shared" si="1101"/>
        <v>-0.312669296001551-0.76325055383256i</v>
      </c>
      <c r="S2153" t="str">
        <f t="shared" si="1102"/>
        <v>0.231864924914649i</v>
      </c>
      <c r="T2153" t="str">
        <f t="shared" si="1103"/>
        <v>0.176971032355451-0.0724970428405158i</v>
      </c>
      <c r="U2153" t="str">
        <f t="shared" si="1104"/>
        <v>0.0000333333333333334-0.00051541482266879i</v>
      </c>
      <c r="V2153" t="str">
        <f t="shared" si="1105"/>
        <v>6.66666666666667E-06-0.0051541482266879i</v>
      </c>
      <c r="W2153" t="str">
        <f t="shared" si="1106"/>
        <v>0.0000276022083888851-0.000468714473628063i</v>
      </c>
      <c r="X2153" t="str">
        <f t="shared" si="1107"/>
        <v>0.0000312457988662847-0.000468254969804324i</v>
      </c>
      <c r="Y2153" t="str">
        <f t="shared" si="1108"/>
        <v>0.009+1.37601758227233i</v>
      </c>
      <c r="Z2153" t="str">
        <f t="shared" si="1109"/>
        <v>-0.00408299118918961-0.000299388815250403i</v>
      </c>
      <c r="AA2153" t="str">
        <f t="shared" si="1110"/>
        <v>0.0572740441906705-8.72341144432832i</v>
      </c>
      <c r="AB2153" t="str">
        <f t="shared" si="1111"/>
        <v>0.834671930260947-0.341927409703784i</v>
      </c>
      <c r="AC2153" t="str">
        <f t="shared" si="1112"/>
        <v>0.838142742695715-0.794705012033298i</v>
      </c>
      <c r="AD2153" t="str">
        <f t="shared" si="1113"/>
        <v>0.728093720665465+0.282400964992861i</v>
      </c>
      <c r="AE2153" t="str">
        <f t="shared" si="1114"/>
        <v>-0.00288825255604659-0.00137102376830579i</v>
      </c>
      <c r="AF2153" t="str">
        <f t="shared" si="1115"/>
        <v>-14.7589555464536-1.55966031080303i</v>
      </c>
      <c r="AG2153" t="str">
        <f t="shared" si="1116"/>
        <v>1.00906882646826-0.0229337383971745i</v>
      </c>
      <c r="AH2153" t="str">
        <f t="shared" si="1117"/>
        <v>0.0395477231286443+0.0254160550722757i</v>
      </c>
      <c r="AI2153">
        <f t="shared" si="1118"/>
        <v>-26.55608068229202</v>
      </c>
      <c r="AJ2153">
        <f t="shared" si="1119"/>
        <v>32.72755641066172</v>
      </c>
      <c r="AK2153"/>
      <c r="AL2153"/>
      <c r="AM2153"/>
      <c r="AN2153"/>
    </row>
    <row r="2154" spans="1:40" x14ac:dyDescent="0.25">
      <c r="A2154"/>
      <c r="B2154">
        <f t="shared" si="1120"/>
        <v>220000</v>
      </c>
      <c r="C2154" s="237" t="str">
        <f t="shared" si="1088"/>
        <v>-1.57905540147036E-06+0.0111319204168656i</v>
      </c>
      <c r="D2154" s="208" t="str">
        <f t="shared" si="1089"/>
        <v>-5.95701806309737+0.0853447231959696i</v>
      </c>
      <c r="E2154" t="str">
        <f t="shared" si="1090"/>
        <v>2870</v>
      </c>
      <c r="F2154" t="str">
        <f t="shared" si="1091"/>
        <v>0.777000777000777</v>
      </c>
      <c r="G2154" t="str">
        <f t="shared" si="1086"/>
        <v>0.777000777000777</v>
      </c>
      <c r="H2154" t="str">
        <f t="shared" si="1092"/>
        <v>8.80483301793199+1.63849755814826i</v>
      </c>
      <c r="I2154" t="str">
        <f t="shared" si="1093"/>
        <v>863.937979737193i</v>
      </c>
      <c r="J2154" t="str">
        <f t="shared" si="1087"/>
        <v>-1009.31192412191+189.001983951147i</v>
      </c>
      <c r="K2154" t="str">
        <f t="shared" si="1094"/>
        <v>0.154856779913838-0.826969067893798i</v>
      </c>
      <c r="L2154" t="str">
        <f t="shared" si="1095"/>
        <v>0.0116091479950155-0.0526071732901864i</v>
      </c>
      <c r="M2154" t="str">
        <f t="shared" si="1096"/>
        <v>0.166465927908854-0.879576241183984i</v>
      </c>
      <c r="N2154" t="str">
        <f t="shared" si="1097"/>
        <v>-2.2540658682342i</v>
      </c>
      <c r="O2154" t="str">
        <f t="shared" si="1098"/>
        <v>-0.631331964850334-0.775512701480908i</v>
      </c>
      <c r="P2154" t="str">
        <f t="shared" si="1099"/>
        <v>1.63133196485033+0.775512701480908i</v>
      </c>
      <c r="Q2154" t="str">
        <f t="shared" si="1100"/>
        <v>-1.63133196485033+1.47855316675329i</v>
      </c>
      <c r="R2154" t="str">
        <f t="shared" si="1101"/>
        <v>-0.312460007515422-0.758583453117177i</v>
      </c>
      <c r="S2154" t="str">
        <f t="shared" si="1102"/>
        <v>0.232923668864032i</v>
      </c>
      <c r="T2154" t="str">
        <f t="shared" si="1103"/>
        <v>0.176692041039599-0.0727793313237751i</v>
      </c>
      <c r="U2154" t="str">
        <f t="shared" si="1104"/>
        <v>0.0000333333333333333-0.000513072028020294i</v>
      </c>
      <c r="V2154" t="str">
        <f t="shared" si="1105"/>
        <v>6.66666666666667E-06-0.00513072028020294i</v>
      </c>
      <c r="W2154" t="str">
        <f t="shared" si="1106"/>
        <v>0.0000276021983446252-0.000466585370486312i</v>
      </c>
      <c r="X2154" t="str">
        <f t="shared" si="1107"/>
        <v>0.000031212649454545-0.000466128211670276i</v>
      </c>
      <c r="Y2154" t="str">
        <f t="shared" si="1108"/>
        <v>0.009+1.38230076757951i</v>
      </c>
      <c r="Z2154" t="str">
        <f t="shared" si="1109"/>
        <v>-0.00404596296947033-0.000297497062015836i</v>
      </c>
      <c r="AA2154" t="str">
        <f t="shared" si="1110"/>
        <v>0.0567540179787056-8.68373617257448i</v>
      </c>
      <c r="AB2154" t="str">
        <f t="shared" si="1111"/>
        <v>0.833356086548963-0.343258804283317i</v>
      </c>
      <c r="AC2154" t="str">
        <f t="shared" si="1112"/>
        <v>0.836803105401036-0.790141109542438i</v>
      </c>
      <c r="AD2154" t="str">
        <f t="shared" si="1113"/>
        <v>0.731243651600409+0.280265291111339i</v>
      </c>
      <c r="AE2154" t="str">
        <f t="shared" si="1114"/>
        <v>-0.00287520663534488-0.00135148582743315i</v>
      </c>
      <c r="AF2154" t="str">
        <f t="shared" si="1115"/>
        <v>-14.7618510810294-1.55315283495229i</v>
      </c>
      <c r="AG2154" t="str">
        <f t="shared" si="1116"/>
        <v>1.00896040811932-0.0229291551765305i</v>
      </c>
      <c r="AH2154" t="str">
        <f t="shared" si="1117"/>
        <v>0.0394157205965485+0.0250949758084147i</v>
      </c>
      <c r="AI2154">
        <f t="shared" si="1118"/>
        <v>-26.608752787666724</v>
      </c>
      <c r="AJ2154">
        <f t="shared" si="1119"/>
        <v>32.4838591882868</v>
      </c>
      <c r="AK2154"/>
      <c r="AL2154"/>
      <c r="AM2154"/>
      <c r="AN2154"/>
    </row>
    <row r="2155" spans="1:40" x14ac:dyDescent="0.25">
      <c r="A2155"/>
      <c r="B2155">
        <f t="shared" si="1120"/>
        <v>221000</v>
      </c>
      <c r="C2155" s="237" t="str">
        <f t="shared" si="1088"/>
        <v>-1.56479763815342E-06+0.0110815497382596i</v>
      </c>
      <c r="D2155" s="208" t="str">
        <f t="shared" si="1089"/>
        <v>-5.95701795378785+0.0849585479933236i</v>
      </c>
      <c r="E2155" t="str">
        <f t="shared" si="1090"/>
        <v>2870</v>
      </c>
      <c r="F2155" t="str">
        <f t="shared" si="1091"/>
        <v>0.777000777000777</v>
      </c>
      <c r="G2155" t="str">
        <f t="shared" si="1086"/>
        <v>0.777000777000777</v>
      </c>
      <c r="H2155" t="str">
        <f t="shared" si="1092"/>
        <v>8.80769146154932+1.63165535629191i</v>
      </c>
      <c r="I2155" t="str">
        <f t="shared" si="1093"/>
        <v>867.86497055418i</v>
      </c>
      <c r="J2155" t="str">
        <f t="shared" si="1087"/>
        <v>-1018.51745219088+189.861083878197i</v>
      </c>
      <c r="K2155" t="str">
        <f t="shared" si="1094"/>
        <v>0.153502833565796-0.823472150026369i</v>
      </c>
      <c r="L2155" t="str">
        <f t="shared" si="1095"/>
        <v>0.0115091511954725-0.0523910988396681i</v>
      </c>
      <c r="M2155" t="str">
        <f t="shared" si="1096"/>
        <v>0.165011984761268-0.875863248866037i</v>
      </c>
      <c r="N2155" t="str">
        <f t="shared" si="1097"/>
        <v>-2.26431162218072i</v>
      </c>
      <c r="O2155" t="str">
        <f t="shared" si="1098"/>
        <v>-0.639244401259124-0.769003638131097i</v>
      </c>
      <c r="P2155" t="str">
        <f t="shared" si="1099"/>
        <v>1.63924440125912+0.769003638131097i</v>
      </c>
      <c r="Q2155" t="str">
        <f t="shared" si="1100"/>
        <v>-1.63924440125912+1.49530798404962i</v>
      </c>
      <c r="R2155" t="str">
        <f t="shared" si="1101"/>
        <v>-0.312249368239085-0.753952620197534i</v>
      </c>
      <c r="S2155" t="str">
        <f t="shared" si="1102"/>
        <v>0.233982412813413i</v>
      </c>
      <c r="T2155" t="str">
        <f t="shared" si="1103"/>
        <v>0.176411653220814-0.073060860580045i</v>
      </c>
      <c r="U2155" t="str">
        <f t="shared" si="1104"/>
        <v>0.0000333333333333334-0.000510750435133325i</v>
      </c>
      <c r="V2155" t="str">
        <f t="shared" si="1105"/>
        <v>6.66666666666667E-06-0.00510750435133325i</v>
      </c>
      <c r="W2155" t="str">
        <f t="shared" si="1106"/>
        <v>0.0000276021882546148-0.00046447554167225i</v>
      </c>
      <c r="X2155" t="str">
        <f t="shared" si="1107"/>
        <v>0.0000311799487985046-0.000464020703165412i</v>
      </c>
      <c r="Y2155" t="str">
        <f t="shared" si="1108"/>
        <v>0.009+1.38858395288669i</v>
      </c>
      <c r="Z2155" t="str">
        <f t="shared" si="1109"/>
        <v>-0.00400943637859948-0.000295629590423742i</v>
      </c>
      <c r="AA2155" t="str">
        <f t="shared" si="1110"/>
        <v>0.0562410445874841-8.64442026859348i</v>
      </c>
      <c r="AB2155" t="str">
        <f t="shared" si="1111"/>
        <v>0.832033656325146-0.344586618019996i</v>
      </c>
      <c r="AC2155" t="str">
        <f t="shared" si="1112"/>
        <v>0.835484770243633-0.785608623156482i</v>
      </c>
      <c r="AD2155" t="str">
        <f t="shared" si="1113"/>
        <v>0.734375098566014+0.278095783813154i</v>
      </c>
      <c r="AE2155" t="str">
        <f t="shared" si="1114"/>
        <v>-0.0028622168930609-0.00133211036196206i</v>
      </c>
      <c r="AF2155" t="str">
        <f t="shared" si="1115"/>
        <v>-14.7647094153372-1.54669680829859i</v>
      </c>
      <c r="AG2155" t="str">
        <f t="shared" si="1116"/>
        <v>1.00885190944738-0.0229240358536908i</v>
      </c>
      <c r="AH2155" t="str">
        <f t="shared" si="1117"/>
        <v>0.0392837182511989+0.0247764268157393i</v>
      </c>
      <c r="AI2155">
        <f t="shared" si="1118"/>
        <v>-26.661333763025606</v>
      </c>
      <c r="AJ2155">
        <f t="shared" si="1119"/>
        <v>32.239823908160808</v>
      </c>
      <c r="AK2155"/>
      <c r="AL2155"/>
      <c r="AM2155"/>
      <c r="AN2155"/>
    </row>
    <row r="2156" spans="1:40" x14ac:dyDescent="0.25">
      <c r="A2156"/>
      <c r="B2156">
        <f t="shared" si="1120"/>
        <v>222000</v>
      </c>
      <c r="C2156" s="237" t="str">
        <f t="shared" si="1088"/>
        <v>-1.55073211303361E-06+0.0110316328495239i</v>
      </c>
      <c r="D2156" s="208" t="str">
        <f t="shared" si="1089"/>
        <v>-5.95701784595216+0.0845758518463499i</v>
      </c>
      <c r="E2156" t="str">
        <f t="shared" si="1090"/>
        <v>2870</v>
      </c>
      <c r="F2156" t="str">
        <f t="shared" si="1091"/>
        <v>0.777000777000777</v>
      </c>
      <c r="G2156" t="str">
        <f t="shared" si="1086"/>
        <v>0.777000777000777</v>
      </c>
      <c r="H2156" t="str">
        <f t="shared" si="1092"/>
        <v>8.81051332924131+1.62486751206106i</v>
      </c>
      <c r="I2156" t="str">
        <f t="shared" si="1093"/>
        <v>871.791961371168i</v>
      </c>
      <c r="J2156" t="str">
        <f t="shared" si="1087"/>
        <v>-1027.76472868645+190.720183805248i</v>
      </c>
      <c r="K2156" t="str">
        <f t="shared" si="1094"/>
        <v>0.15216637630862-0.820003585051732i</v>
      </c>
      <c r="L2156" t="str">
        <f t="shared" si="1095"/>
        <v>0.0114104204227719-0.0521766941408573i</v>
      </c>
      <c r="M2156" t="str">
        <f t="shared" si="1096"/>
        <v>0.163576796731392-0.872180279192589i</v>
      </c>
      <c r="N2156" t="str">
        <f t="shared" si="1097"/>
        <v>-2.27455737612724i</v>
      </c>
      <c r="O2156" t="str">
        <f t="shared" si="1098"/>
        <v>-0.647089733270963-0.762413848966107i</v>
      </c>
      <c r="P2156" t="str">
        <f t="shared" si="1099"/>
        <v>1.64708973327096+0.762413848966107i</v>
      </c>
      <c r="Q2156" t="str">
        <f t="shared" si="1100"/>
        <v>-1.64708973327096+1.51214352716113i</v>
      </c>
      <c r="R2156" t="str">
        <f t="shared" si="1101"/>
        <v>-0.312037371912124-0.749357558488497i</v>
      </c>
      <c r="S2156" t="str">
        <f t="shared" si="1102"/>
        <v>0.235041156762796i</v>
      </c>
      <c r="T2156" t="str">
        <f t="shared" si="1103"/>
        <v>0.176129867376081-0.0733416248474484i</v>
      </c>
      <c r="U2156" t="str">
        <f t="shared" si="1104"/>
        <v>0.0000333333333333334-0.00050844975749759i</v>
      </c>
      <c r="V2156" t="str">
        <f t="shared" si="1105"/>
        <v>6.66666666666667E-06-0.0050844975749759i</v>
      </c>
      <c r="W2156" t="str">
        <f t="shared" si="1106"/>
        <v>0.0000276021781188539-0.000462384726721968i</v>
      </c>
      <c r="X2156" t="str">
        <f t="shared" si="1107"/>
        <v>0.0000311476888306928-0.000461932184221706i</v>
      </c>
      <c r="Y2156" t="str">
        <f t="shared" si="1108"/>
        <v>0.009+1.39486713819387i</v>
      </c>
      <c r="Z2156" t="str">
        <f t="shared" si="1109"/>
        <v>-0.00397340239589764-0.000293785944047876i</v>
      </c>
      <c r="AA2156" t="str">
        <f t="shared" si="1110"/>
        <v>0.0557349970108695-8.60545887041641i</v>
      </c>
      <c r="AB2156" t="str">
        <f t="shared" si="1111"/>
        <v>0.830704632406299-0.345910823738315i</v>
      </c>
      <c r="AC2156" t="str">
        <f t="shared" si="1112"/>
        <v>0.834187403975129-0.781107182720534i</v>
      </c>
      <c r="AD2156" t="str">
        <f t="shared" si="1113"/>
        <v>0.737487703717856+0.275892584456523i</v>
      </c>
      <c r="AE2156" t="str">
        <f t="shared" si="1114"/>
        <v>-0.0028492820455172-0.00131289577735039i</v>
      </c>
      <c r="AF2156" t="str">
        <f t="shared" si="1115"/>
        <v>-14.7675311751935-1.54029166021471i</v>
      </c>
      <c r="AG2156" t="str">
        <f t="shared" si="1116"/>
        <v>1.00874333591062-0.0229183764904709i</v>
      </c>
      <c r="AH2156" t="str">
        <f t="shared" si="1117"/>
        <v>0.0391517101974565+0.0244603829837333i</v>
      </c>
      <c r="AI2156">
        <f t="shared" si="1118"/>
        <v>-26.713825688166395</v>
      </c>
      <c r="AJ2156">
        <f t="shared" si="1119"/>
        <v>31.995452236088429</v>
      </c>
      <c r="AK2156"/>
      <c r="AL2156"/>
      <c r="AM2156"/>
      <c r="AN2156"/>
    </row>
    <row r="2157" spans="1:40" x14ac:dyDescent="0.25">
      <c r="A2157"/>
      <c r="B2157">
        <f t="shared" si="1120"/>
        <v>223000</v>
      </c>
      <c r="C2157" s="237" t="str">
        <f t="shared" si="1088"/>
        <v>-0.0000015368553856354+0.0109821636458626i</v>
      </c>
      <c r="D2157" s="208" t="str">
        <f t="shared" si="1089"/>
        <v>-5.95701773956392+0.0841965879516133i</v>
      </c>
      <c r="E2157" t="str">
        <f t="shared" si="1090"/>
        <v>2870</v>
      </c>
      <c r="F2157" t="str">
        <f t="shared" si="1091"/>
        <v>0.777000777000777</v>
      </c>
      <c r="G2157" t="str">
        <f t="shared" si="1086"/>
        <v>0.777000777000777</v>
      </c>
      <c r="H2157" t="str">
        <f t="shared" si="1092"/>
        <v>8.81329923393471+1.61813341569981i</v>
      </c>
      <c r="I2157" t="str">
        <f t="shared" si="1093"/>
        <v>875.718952188155i</v>
      </c>
      <c r="J2157" t="str">
        <f t="shared" si="1087"/>
        <v>-1037.05375360865+191.579283732298i</v>
      </c>
      <c r="K2157" t="str">
        <f t="shared" si="1094"/>
        <v>0.150847111530739-0.816563044742203i</v>
      </c>
      <c r="L2157" t="str">
        <f t="shared" si="1095"/>
        <v>0.0113129347468093-0.0519639412873653i</v>
      </c>
      <c r="M2157" t="str">
        <f t="shared" si="1096"/>
        <v>0.162160046277548-0.868526986029568i</v>
      </c>
      <c r="N2157" t="str">
        <f t="shared" si="1097"/>
        <v>-2.28480313007375i</v>
      </c>
      <c r="O2157" t="str">
        <f t="shared" si="1098"/>
        <v>-0.654867137325601-0.755744025746134i</v>
      </c>
      <c r="P2157" t="str">
        <f t="shared" si="1099"/>
        <v>1.6548671373256+0.755744025746134i</v>
      </c>
      <c r="Q2157" t="str">
        <f t="shared" si="1100"/>
        <v>-1.6548671373256+1.52905910432762i</v>
      </c>
      <c r="R2157" t="str">
        <f t="shared" si="1101"/>
        <v>-0.311824012225214-0.744797780309392i</v>
      </c>
      <c r="S2157" t="str">
        <f t="shared" si="1102"/>
        <v>0.236099900712177i</v>
      </c>
      <c r="T2157" t="str">
        <f t="shared" si="1103"/>
        <v>0.175846681981697-0.0736216183260457i</v>
      </c>
      <c r="U2157" t="str">
        <f t="shared" si="1104"/>
        <v>0.0000333333333333333-0.000506169713741994i</v>
      </c>
      <c r="V2157" t="str">
        <f t="shared" si="1105"/>
        <v>6.66666666666667E-06-0.00506169713741994i</v>
      </c>
      <c r="W2157" t="str">
        <f t="shared" si="1106"/>
        <v>0.0000276021679373428-0.000460312669843558i</v>
      </c>
      <c r="X2157" t="str">
        <f t="shared" si="1107"/>
        <v>0.0000311158616640972-0.000459862399434653i</v>
      </c>
      <c r="Y2157" t="str">
        <f t="shared" si="1108"/>
        <v>0.009+1.40115032350105i</v>
      </c>
      <c r="Z2157" t="str">
        <f t="shared" si="1109"/>
        <v>-0.00393785220256058-0.00029196567750948i</v>
      </c>
      <c r="AA2157" t="str">
        <f t="shared" si="1110"/>
        <v>0.0552357510897337-8.56684720341052i</v>
      </c>
      <c r="AB2157" t="str">
        <f t="shared" si="1111"/>
        <v>0.829369007605979-0.347231394083251i</v>
      </c>
      <c r="AC2157" t="str">
        <f t="shared" si="1112"/>
        <v>0.832910680496578-0.776636423415912i</v>
      </c>
      <c r="AD2157" t="str">
        <f t="shared" si="1113"/>
        <v>0.740581109915382+0.273655838144525i</v>
      </c>
      <c r="AE2157" t="str">
        <f t="shared" si="1114"/>
        <v>-0.00283640084266676-0.00129384051048815i</v>
      </c>
      <c r="AF2157" t="str">
        <f t="shared" si="1115"/>
        <v>-14.7703169734986-1.5339368277482i</v>
      </c>
      <c r="AG2157" t="str">
        <f t="shared" si="1116"/>
        <v>1.00863469298611-0.0229121732411144i</v>
      </c>
      <c r="AH2157" t="str">
        <f t="shared" si="1117"/>
        <v>0.0390196907356415+0.0241468197031082i</v>
      </c>
      <c r="AI2157">
        <f t="shared" si="1118"/>
        <v>-26.766230623630079</v>
      </c>
      <c r="AJ2157">
        <f t="shared" si="1119"/>
        <v>31.750745806659346</v>
      </c>
      <c r="AK2157"/>
      <c r="AL2157"/>
      <c r="AM2157"/>
      <c r="AN2157"/>
    </row>
    <row r="2158" spans="1:40" x14ac:dyDescent="0.25">
      <c r="A2158"/>
      <c r="B2158">
        <f t="shared" si="1120"/>
        <v>224000</v>
      </c>
      <c r="C2158" s="237" t="str">
        <f t="shared" si="1088"/>
        <v>-1.52316409210771E-06+0.0109331361314938i</v>
      </c>
      <c r="D2158" s="208" t="str">
        <f t="shared" si="1089"/>
        <v>-5.95701763459733+0.0838207103414525i</v>
      </c>
      <c r="E2158" t="str">
        <f t="shared" si="1090"/>
        <v>2870</v>
      </c>
      <c r="F2158" t="str">
        <f t="shared" si="1091"/>
        <v>0.777000777000777</v>
      </c>
      <c r="G2158" t="str">
        <f t="shared" si="1086"/>
        <v>0.777000777000777</v>
      </c>
      <c r="H2158" t="str">
        <f t="shared" si="1092"/>
        <v>8.81604977595325+1.61145246585337i</v>
      </c>
      <c r="I2158" t="str">
        <f t="shared" si="1093"/>
        <v>879.645943005142i</v>
      </c>
      <c r="J2158" t="str">
        <f t="shared" si="1087"/>
        <v>-1046.38452695746+192.438383659348i</v>
      </c>
      <c r="K2158" t="str">
        <f t="shared" si="1094"/>
        <v>0.149544748810392-0.813150205626003i</v>
      </c>
      <c r="L2158" t="str">
        <f t="shared" si="1095"/>
        <v>0.0112166736606559-0.0517528226008429i</v>
      </c>
      <c r="M2158" t="str">
        <f t="shared" si="1096"/>
        <v>0.160761422471048-0.864903028226846i</v>
      </c>
      <c r="N2158" t="str">
        <f t="shared" si="1097"/>
        <v>-2.29504888402027i</v>
      </c>
      <c r="O2158" t="str">
        <f t="shared" si="1098"/>
        <v>-0.662575796993518-0.748994868632893i</v>
      </c>
      <c r="P2158" t="str">
        <f t="shared" si="1099"/>
        <v>1.66257579699352+0.748994868632893i</v>
      </c>
      <c r="Q2158" t="str">
        <f t="shared" si="1100"/>
        <v>-1.66257579699352+1.54605401538738i</v>
      </c>
      <c r="R2158" t="str">
        <f t="shared" si="1101"/>
        <v>-0.311609282819801-0.740272806685893i</v>
      </c>
      <c r="S2158" t="str">
        <f t="shared" si="1102"/>
        <v>0.237158644661559i</v>
      </c>
      <c r="T2158" t="str">
        <f t="shared" si="1103"/>
        <v>0.175562095513435-0.0739008351775044i</v>
      </c>
      <c r="U2158" t="str">
        <f t="shared" si="1104"/>
        <v>0.0000333333333333333-0.000503910027519932i</v>
      </c>
      <c r="V2158" t="str">
        <f t="shared" si="1105"/>
        <v>6.66666666666667E-06-0.00503910027519932i</v>
      </c>
      <c r="W2158" t="str">
        <f t="shared" si="1106"/>
        <v>0.0000276021577100816-0.000458259119812828i</v>
      </c>
      <c r="X2158" t="str">
        <f t="shared" si="1107"/>
        <v>0.0000310844595873394-0.000457811097959201i</v>
      </c>
      <c r="Y2158" t="str">
        <f t="shared" si="1108"/>
        <v>0.009+1.40743350880823i</v>
      </c>
      <c r="Z2158" t="str">
        <f t="shared" si="1109"/>
        <v>-0.00390277717626167-0.000290168356154444i</v>
      </c>
      <c r="AA2158" t="str">
        <f t="shared" si="1110"/>
        <v>0.0547431854356882-8.52858057832618i</v>
      </c>
      <c r="AB2158" t="str">
        <f t="shared" si="1111"/>
        <v>0.828026774735272-0.348548301518702i</v>
      </c>
      <c r="AC2158" t="str">
        <f t="shared" si="1112"/>
        <v>0.831654280683707-0.772195985673459i</v>
      </c>
      <c r="AD2158" t="str">
        <f t="shared" si="1113"/>
        <v>0.743654960760349+0.271385693729665i</v>
      </c>
      <c r="AE2158" t="str">
        <f t="shared" si="1114"/>
        <v>-0.00282357206723589-0.001274943028962i</v>
      </c>
      <c r="AF2158" t="str">
        <f t="shared" si="1115"/>
        <v>-14.7730674105506-1.52763175551192i</v>
      </c>
      <c r="AG2158" t="str">
        <f t="shared" si="1116"/>
        <v>1.00852598616947-0.0229054223514159i</v>
      </c>
      <c r="AH2158" t="str">
        <f t="shared" si="1117"/>
        <v>0.0388876543571208+0.0238357128545218i</v>
      </c>
      <c r="AI2158">
        <f t="shared" si="1118"/>
        <v>-26.818550611121999</v>
      </c>
      <c r="AJ2158">
        <f t="shared" si="1119"/>
        <v>31.505706224174837</v>
      </c>
      <c r="AK2158"/>
      <c r="AL2158"/>
      <c r="AM2158"/>
      <c r="AN2158"/>
    </row>
    <row r="2159" spans="1:40" x14ac:dyDescent="0.25">
      <c r="A2159"/>
      <c r="B2159">
        <f t="shared" si="1120"/>
        <v>225000</v>
      </c>
      <c r="C2159" s="237" t="str">
        <f t="shared" si="1088"/>
        <v>-1.50965494318522E-06+0.0108845444172275i</v>
      </c>
      <c r="D2159" s="208" t="str">
        <f t="shared" si="1089"/>
        <v>-5.95701753102719+0.0834481738654109i</v>
      </c>
      <c r="E2159" t="str">
        <f t="shared" si="1090"/>
        <v>2870</v>
      </c>
      <c r="F2159" t="str">
        <f t="shared" si="1091"/>
        <v>0.777000777000777</v>
      </c>
      <c r="G2159" t="str">
        <f t="shared" si="1086"/>
        <v>0.777000777000777</v>
      </c>
      <c r="H2159" t="str">
        <f t="shared" si="1092"/>
        <v>8.81876554332262+1.60482406944128i</v>
      </c>
      <c r="I2159" t="str">
        <f t="shared" si="1093"/>
        <v>883.572933822129i</v>
      </c>
      <c r="J2159" t="str">
        <f t="shared" si="1087"/>
        <v>-1055.75704873289+193.2974835864i</v>
      </c>
      <c r="K2159" t="str">
        <f t="shared" si="1094"/>
        <v>0.1482590037631-0.809764748908621i</v>
      </c>
      <c r="L2159" t="str">
        <f t="shared" si="1095"/>
        <v>0.0111216170705292-0.0515433206280776i</v>
      </c>
      <c r="M2159" t="str">
        <f t="shared" si="1096"/>
        <v>0.159380620833629-0.861308069536699i</v>
      </c>
      <c r="N2159" t="str">
        <f t="shared" si="1097"/>
        <v>-2.30529463796679i</v>
      </c>
      <c r="O2159" t="str">
        <f t="shared" si="1098"/>
        <v>-0.670214903061586-0.742167086116158i</v>
      </c>
      <c r="P2159" t="str">
        <f t="shared" si="1099"/>
        <v>1.67021490306159+0.742167086116158i</v>
      </c>
      <c r="Q2159" t="str">
        <f t="shared" si="1100"/>
        <v>-1.67021490306159+1.56312755185063i</v>
      </c>
      <c r="R2159" t="str">
        <f t="shared" si="1101"/>
        <v>-0.311393177287772-0.735782167157244i</v>
      </c>
      <c r="S2159" t="str">
        <f t="shared" si="1102"/>
        <v>0.238217388610942i</v>
      </c>
      <c r="T2159" t="str">
        <f t="shared" si="1103"/>
        <v>0.175276106446698-0.0741792695247571i</v>
      </c>
      <c r="U2159" t="str">
        <f t="shared" si="1104"/>
        <v>0.0000333333333333334-0.000501670427397622i</v>
      </c>
      <c r="V2159" t="str">
        <f t="shared" si="1105"/>
        <v>6.66666666666667E-06-0.00501670427397622i</v>
      </c>
      <c r="W2159" t="str">
        <f t="shared" si="1106"/>
        <v>0.0000276021474370704-0.000456223829871793i</v>
      </c>
      <c r="X2159" t="str">
        <f t="shared" si="1107"/>
        <v>0.0000310534750600038-0.000455778033408469i</v>
      </c>
      <c r="Y2159" t="str">
        <f t="shared" si="1108"/>
        <v>0.009+1.41371669411541i</v>
      </c>
      <c r="Z2159" t="str">
        <f t="shared" si="1109"/>
        <v>-0.0038681688859219-0.000288393555741494i</v>
      </c>
      <c r="AA2159" t="str">
        <f t="shared" si="1110"/>
        <v>0.0542571813571905-8.49065438939622i</v>
      </c>
      <c r="AB2159" t="str">
        <f t="shared" si="1111"/>
        <v>0.82667792660352-0.349861518325877i</v>
      </c>
      <c r="AC2159" t="str">
        <f t="shared" si="1112"/>
        <v>0.830417892217087-0.767785515088053i</v>
      </c>
      <c r="AD2159" t="str">
        <f t="shared" si="1113"/>
        <v>0.74670890063559+0.26908230381799i</v>
      </c>
      <c r="AE2159" t="str">
        <f t="shared" si="1114"/>
        <v>-0.00281079453389435-0.00125620183033905i</v>
      </c>
      <c r="AF2159" t="str">
        <f t="shared" si="1115"/>
        <v>-14.7757830743498-1.52137589557587i</v>
      </c>
      <c r="AG2159" t="str">
        <f t="shared" si="1116"/>
        <v>1.00841722097464-0.0228981201578768i</v>
      </c>
      <c r="AH2159" t="str">
        <f t="shared" si="1117"/>
        <v>0.0387555957400411+0.0235270387975817i</v>
      </c>
      <c r="AI2159">
        <f t="shared" si="1118"/>
        <v>-26.870787673923886</v>
      </c>
      <c r="AJ2159">
        <f t="shared" si="1119"/>
        <v>31.260335063545021</v>
      </c>
      <c r="AK2159"/>
      <c r="AL2159"/>
      <c r="AM2159"/>
      <c r="AN2159"/>
    </row>
    <row r="2160" spans="1:40" x14ac:dyDescent="0.25">
      <c r="A2160"/>
      <c r="B2160">
        <f t="shared" si="1120"/>
        <v>226000</v>
      </c>
      <c r="C2160" s="237" t="str">
        <f t="shared" si="1088"/>
        <v>-1.49632472221266E-06+0.010836382718107i</v>
      </c>
      <c r="D2160" s="208" t="str">
        <f t="shared" si="1089"/>
        <v>-5.95701742882883+0.0830789341721537i</v>
      </c>
      <c r="E2160" t="str">
        <f t="shared" si="1090"/>
        <v>2870</v>
      </c>
      <c r="F2160" t="str">
        <f t="shared" si="1091"/>
        <v>0.777000777000777</v>
      </c>
      <c r="G2160" t="str">
        <f t="shared" si="1086"/>
        <v>0.777000777000777</v>
      </c>
      <c r="H2160" t="str">
        <f t="shared" si="1092"/>
        <v>8.82144711206697+1.59824764153238i</v>
      </c>
      <c r="I2160" t="str">
        <f t="shared" si="1093"/>
        <v>887.499924639117i</v>
      </c>
      <c r="J2160" t="str">
        <f t="shared" si="1087"/>
        <v>-1065.17131893493+194.15658351345i</v>
      </c>
      <c r="K2160" t="str">
        <f t="shared" si="1094"/>
        <v>0.146989597893492-0.806406360395603i</v>
      </c>
      <c r="L2160" t="str">
        <f t="shared" si="1095"/>
        <v>0.0110277452860322-0.0513354181381086i</v>
      </c>
      <c r="M2160" t="str">
        <f t="shared" si="1096"/>
        <v>0.158017343179524-0.857741778533712i</v>
      </c>
      <c r="N2160" t="str">
        <f t="shared" si="1097"/>
        <v>-2.31554039191331i</v>
      </c>
      <c r="O2160" t="str">
        <f t="shared" si="1098"/>
        <v>-0.677783653618037-0.735261394939367i</v>
      </c>
      <c r="P2160" t="str">
        <f t="shared" si="1099"/>
        <v>1.67778365361804+0.735261394939367i</v>
      </c>
      <c r="Q2160" t="str">
        <f t="shared" si="1100"/>
        <v>-1.67778365361804+1.58027899697394i</v>
      </c>
      <c r="R2160" t="str">
        <f t="shared" si="1101"/>
        <v>-0.311175689171126-0.731325399588573i</v>
      </c>
      <c r="S2160" t="str">
        <f t="shared" si="1102"/>
        <v>0.239276132560323i</v>
      </c>
      <c r="T2160" t="str">
        <f t="shared" si="1103"/>
        <v>0.174988713256687-0.0744569154516602i</v>
      </c>
      <c r="U2160" t="str">
        <f t="shared" si="1104"/>
        <v>0.0000333333333333333-0.000499450646745419i</v>
      </c>
      <c r="V2160" t="str">
        <f t="shared" si="1105"/>
        <v>6.66666666666667E-06-0.00499450646745419i</v>
      </c>
      <c r="W2160" t="str">
        <f t="shared" si="1106"/>
        <v>0.0000276021371183091-0.00045420655762986i</v>
      </c>
      <c r="X2160" t="str">
        <f t="shared" si="1107"/>
        <v>0.0000310229007081091-0.000453762963755142i</v>
      </c>
      <c r="Y2160" t="str">
        <f t="shared" si="1108"/>
        <v>0.009+1.41999987942259i</v>
      </c>
      <c r="Z2160" t="str">
        <f t="shared" si="1109"/>
        <v>-0.00383401908664182-0.000286640862140898i</v>
      </c>
      <c r="AA2160" t="str">
        <f t="shared" si="1110"/>
        <v>0.053777622787945-8.45306411248603i</v>
      </c>
      <c r="AB2160" t="str">
        <f t="shared" si="1111"/>
        <v>0.825322456019111-0.351171016601685i</v>
      </c>
      <c r="AC2160" t="str">
        <f t="shared" si="1112"/>
        <v>0.829201209417118-0.763404662334694i</v>
      </c>
      <c r="AD2160" t="str">
        <f t="shared" si="1113"/>
        <v>0.749742574743931+0.266745824772893i</v>
      </c>
      <c r="AE2160" t="str">
        <f t="shared" si="1114"/>
        <v>-0.00279806708845083-0.00123761544146962i</v>
      </c>
      <c r="AF2160" t="str">
        <f t="shared" si="1115"/>
        <v>-14.7784645408958-1.51516870736023i</v>
      </c>
      <c r="AG2160" t="str">
        <f t="shared" si="1116"/>
        <v>1.00830840293354-0.0228902630868898i</v>
      </c>
      <c r="AH2160" t="str">
        <f t="shared" si="1117"/>
        <v>0.0386235097452022+0.023220774360133i</v>
      </c>
      <c r="AI2160">
        <f t="shared" si="1118"/>
        <v>-26.922943817296314</v>
      </c>
      <c r="AJ2160">
        <f t="shared" si="1119"/>
        <v>31.014633871166208</v>
      </c>
      <c r="AK2160"/>
      <c r="AL2160"/>
      <c r="AM2160"/>
      <c r="AN2160"/>
    </row>
    <row r="2161" spans="1:40" x14ac:dyDescent="0.25">
      <c r="A2161"/>
      <c r="B2161">
        <f t="shared" si="1120"/>
        <v>227000</v>
      </c>
      <c r="C2161" s="237" t="str">
        <f t="shared" si="1088"/>
        <v>-1.48317028322974E-06+0.0107886453511132i</v>
      </c>
      <c r="D2161" s="208" t="str">
        <f t="shared" si="1089"/>
        <v>-5.95701732797813+0.0827129476918679i</v>
      </c>
      <c r="E2161" t="str">
        <f t="shared" si="1090"/>
        <v>2870</v>
      </c>
      <c r="F2161" t="str">
        <f t="shared" si="1091"/>
        <v>0.777000777000777</v>
      </c>
      <c r="G2161" t="str">
        <f t="shared" si="1086"/>
        <v>0.777000777000777</v>
      </c>
      <c r="H2161" t="str">
        <f t="shared" si="1092"/>
        <v>8.82409504649731+1.59172260522141i</v>
      </c>
      <c r="I2161" t="str">
        <f t="shared" si="1093"/>
        <v>891.426915456104i</v>
      </c>
      <c r="J2161" t="str">
        <f t="shared" si="1087"/>
        <v>-1074.6273375636+195.015683440501i</v>
      </c>
      <c r="K2161" t="str">
        <f t="shared" si="1094"/>
        <v>0.145736258451284-0.803074730416571i</v>
      </c>
      <c r="L2161" t="str">
        <f t="shared" si="1095"/>
        <v>0.0109350390106562-0.0511290981193632i</v>
      </c>
      <c r="M2161" t="str">
        <f t="shared" si="1096"/>
        <v>0.15667129746194-0.854203828535934i</v>
      </c>
      <c r="N2161" t="str">
        <f t="shared" si="1097"/>
        <v>-2.32578614585983i</v>
      </c>
      <c r="O2161" t="str">
        <f t="shared" si="1098"/>
        <v>-0.685281254136647-0.728278520024382i</v>
      </c>
      <c r="P2161" t="str">
        <f t="shared" si="1099"/>
        <v>1.68528125413665+0.728278520024382i</v>
      </c>
      <c r="Q2161" t="str">
        <f t="shared" si="1100"/>
        <v>-1.68528125413665+1.59750762583545i</v>
      </c>
      <c r="R2161" t="str">
        <f t="shared" si="1101"/>
        <v>-0.31095681196166-0.726902049988199i</v>
      </c>
      <c r="S2161" t="str">
        <f t="shared" si="1102"/>
        <v>0.240334876509706i</v>
      </c>
      <c r="T2161" t="str">
        <f t="shared" si="1103"/>
        <v>0.174699914418566-0.0747337670026574i</v>
      </c>
      <c r="U2161" t="str">
        <f t="shared" si="1104"/>
        <v>0.0000333333333333333-0.000497250423632003i</v>
      </c>
      <c r="V2161" t="str">
        <f t="shared" si="1105"/>
        <v>6.66666666666667E-06-0.00497250423632003i</v>
      </c>
      <c r="W2161" t="str">
        <f t="shared" si="1106"/>
        <v>0.0000276021267537984-0.000452207064967642i</v>
      </c>
      <c r="X2161" t="str">
        <f t="shared" si="1107"/>
        <v>0.0000309927293197194-0.000451765651235485i</v>
      </c>
      <c r="Y2161" t="str">
        <f t="shared" si="1108"/>
        <v>0.009+1.42628306472977i</v>
      </c>
      <c r="Z2161" t="str">
        <f t="shared" si="1109"/>
        <v>-0.0038003197147894-0.000284909871043315i</v>
      </c>
      <c r="AA2161" t="str">
        <f t="shared" si="1110"/>
        <v>0.0533043962175062-8.41580530329235i</v>
      </c>
      <c r="AB2161" t="str">
        <f t="shared" si="1111"/>
        <v>0.823960355790259-0.352476768257145i</v>
      </c>
      <c r="AC2161" t="str">
        <f t="shared" si="1112"/>
        <v>0.828003933083635-0.759053083085908i</v>
      </c>
      <c r="AD2161" t="str">
        <f t="shared" si="1113"/>
        <v>0.752755629147398+0.26437641671848i</v>
      </c>
      <c r="AE2161" t="str">
        <f t="shared" si="1114"/>
        <v>-0.0027853886070734-0.00121918241780813i</v>
      </c>
      <c r="AF2161" t="str">
        <f t="shared" si="1115"/>
        <v>-14.7811123744754-1.50900965752954i</v>
      </c>
      <c r="AG2161" t="str">
        <f t="shared" si="1116"/>
        <v>1.00819953759579-0.0228818476539521i</v>
      </c>
      <c r="AH2161" t="str">
        <f t="shared" si="1117"/>
        <v>0.03849139141206+0.022916896827814i</v>
      </c>
      <c r="AI2161">
        <f t="shared" si="1118"/>
        <v>-26.975021028873385</v>
      </c>
      <c r="AJ2161">
        <f t="shared" si="1119"/>
        <v>30.768604165774864</v>
      </c>
      <c r="AK2161"/>
      <c r="AL2161"/>
      <c r="AM2161"/>
      <c r="AN2161"/>
    </row>
    <row r="2162" spans="1:40" x14ac:dyDescent="0.25">
      <c r="A2162"/>
      <c r="B2162">
        <f t="shared" si="1120"/>
        <v>228000</v>
      </c>
      <c r="C2162" s="237" t="str">
        <f t="shared" si="1088"/>
        <v>-1.47018854911488E-06+0.010741326732929i</v>
      </c>
      <c r="D2162" s="208" t="str">
        <f t="shared" si="1089"/>
        <v>-5.9570172284515+0.0823501716191224i</v>
      </c>
      <c r="E2162" t="str">
        <f t="shared" si="1090"/>
        <v>2870</v>
      </c>
      <c r="F2162" t="str">
        <f t="shared" si="1091"/>
        <v>0.777000777000777</v>
      </c>
      <c r="G2162" t="str">
        <f t="shared" si="1086"/>
        <v>0.777000777000777</v>
      </c>
      <c r="H2162" t="str">
        <f t="shared" si="1092"/>
        <v>8.82670989949198+1.58524839150749i</v>
      </c>
      <c r="I2162" t="str">
        <f t="shared" si="1093"/>
        <v>895.353906273091i</v>
      </c>
      <c r="J2162" t="str">
        <f t="shared" si="1087"/>
        <v>-1084.12510461887+195.874783367551i</v>
      </c>
      <c r="K2162" t="str">
        <f t="shared" si="1094"/>
        <v>0.144498718291318-0.799769553750632i</v>
      </c>
      <c r="L2162" t="str">
        <f t="shared" si="1095"/>
        <v>0.0108434793325372-0.0509243437768141i</v>
      </c>
      <c r="M2162" t="str">
        <f t="shared" si="1096"/>
        <v>0.155342197623855-0.850693897527446i</v>
      </c>
      <c r="N2162" t="str">
        <f t="shared" si="1097"/>
        <v>-2.33603189980635i</v>
      </c>
      <c r="O2162" t="str">
        <f t="shared" si="1098"/>
        <v>-0.692706917560133-0.721219194395392i</v>
      </c>
      <c r="P2162" t="str">
        <f t="shared" si="1099"/>
        <v>1.69270691756013+0.721219194395392i</v>
      </c>
      <c r="Q2162" t="str">
        <f t="shared" si="1100"/>
        <v>-1.69270691756013+1.61481270541096i</v>
      </c>
      <c r="R2162" t="str">
        <f t="shared" si="1101"/>
        <v>-0.310736539100626-0.722511672329754i</v>
      </c>
      <c r="S2162" t="str">
        <f t="shared" si="1102"/>
        <v>0.241393620459087i</v>
      </c>
      <c r="T2162" t="str">
        <f t="shared" si="1103"/>
        <v>0.174409708407629-0.0750098181824268i</v>
      </c>
      <c r="U2162" t="str">
        <f t="shared" si="1104"/>
        <v>0.0000333333333333334-0.000495069500721338i</v>
      </c>
      <c r="V2162" t="str">
        <f t="shared" si="1105"/>
        <v>6.66666666666667E-06-0.00495069500721338i</v>
      </c>
      <c r="W2162" t="str">
        <f t="shared" si="1106"/>
        <v>0.0000276021163435379-0.000450225117943286i</v>
      </c>
      <c r="X2162" t="str">
        <f t="shared" si="1107"/>
        <v>0.00003096295384069-0.000449785862255879i</v>
      </c>
      <c r="Y2162" t="str">
        <f t="shared" si="1108"/>
        <v>0.009+1.43256625003695i</v>
      </c>
      <c r="Z2162" t="str">
        <f t="shared" si="1109"/>
        <v>-0.00376706288323841-0.000283200187678397i</v>
      </c>
      <c r="AA2162" t="str">
        <f t="shared" si="1110"/>
        <v>0.0528373906240177-8.37887359558977i</v>
      </c>
      <c r="AB2162" t="str">
        <f t="shared" si="1111"/>
        <v>0.82259161872579-0.353778745015726i</v>
      </c>
      <c r="AC2162" t="str">
        <f t="shared" si="1112"/>
        <v>0.826825770340032-0.754730437930605i</v>
      </c>
      <c r="AD2162" t="str">
        <f t="shared" si="1113"/>
        <v>0.755747710806554+0.261974243542599i</v>
      </c>
      <c r="AE2162" t="str">
        <f t="shared" si="1114"/>
        <v>-0.00277275799553359-0.00120090134275172i</v>
      </c>
      <c r="AF2162" t="str">
        <f t="shared" si="1115"/>
        <v>-14.7837271279435-1.50289821988837i</v>
      </c>
      <c r="AG2162" t="str">
        <f t="shared" si="1116"/>
        <v>1.00809063052841-0.0228728704629051i</v>
      </c>
      <c r="AH2162" t="str">
        <f t="shared" si="1117"/>
        <v>0.0383592359548578+0.0226153839338755i</v>
      </c>
      <c r="AI2162">
        <f t="shared" si="1118"/>
        <v>-27.027021279049027</v>
      </c>
      <c r="AJ2162">
        <f t="shared" si="1119"/>
        <v>30.522247439280704</v>
      </c>
      <c r="AK2162"/>
      <c r="AL2162"/>
      <c r="AM2162"/>
      <c r="AN2162"/>
    </row>
    <row r="2163" spans="1:40" x14ac:dyDescent="0.25">
      <c r="A2163"/>
      <c r="B2163">
        <f t="shared" si="1120"/>
        <v>229000</v>
      </c>
      <c r="C2163" s="237" t="str">
        <f t="shared" si="1088"/>
        <v>-1.45737650978556E-06+0.0106944213777626i</v>
      </c>
      <c r="D2163" s="208" t="str">
        <f t="shared" si="1089"/>
        <v>-5.95701713022587+0.08199056389618i</v>
      </c>
      <c r="E2163" t="str">
        <f t="shared" si="1090"/>
        <v>2870</v>
      </c>
      <c r="F2163" t="str">
        <f t="shared" si="1091"/>
        <v>0.777000777000777</v>
      </c>
      <c r="G2163" t="str">
        <f t="shared" si="1086"/>
        <v>0.777000777000777</v>
      </c>
      <c r="H2163" t="str">
        <f t="shared" si="1092"/>
        <v>8.82929221276935+1.57882443917411i</v>
      </c>
      <c r="I2163" t="str">
        <f t="shared" si="1093"/>
        <v>899.280897090078i</v>
      </c>
      <c r="J2163" t="str">
        <f t="shared" si="1087"/>
        <v>-1093.66462010077+196.733883294603i</v>
      </c>
      <c r="K2163" t="str">
        <f t="shared" si="1094"/>
        <v>0.143276715737482-0.796490529552912i</v>
      </c>
      <c r="L2163" t="str">
        <f t="shared" si="1095"/>
        <v>0.0107530477154599-0.0507211385291577i</v>
      </c>
      <c r="M2163" t="str">
        <f t="shared" si="1096"/>
        <v>0.154029763452942-0.84721166808207i</v>
      </c>
      <c r="N2163" t="str">
        <f t="shared" si="1097"/>
        <v>-2.34627765375287i</v>
      </c>
      <c r="O2163" t="str">
        <f t="shared" si="1098"/>
        <v>-0.700059864382777-0.714084159101971i</v>
      </c>
      <c r="P2163" t="str">
        <f t="shared" si="1099"/>
        <v>1.70005986438278+0.714084159101971i</v>
      </c>
      <c r="Q2163" t="str">
        <f t="shared" si="1100"/>
        <v>-1.70005986438278+1.6321934946509i</v>
      </c>
      <c r="R2163" t="str">
        <f t="shared" si="1101"/>
        <v>-0.31051486397841-0.718153828378978i</v>
      </c>
      <c r="S2163" t="str">
        <f t="shared" si="1102"/>
        <v>0.24245236440847i</v>
      </c>
      <c r="T2163" t="str">
        <f t="shared" si="1103"/>
        <v>0.174118093699478-0.07528506295554i</v>
      </c>
      <c r="U2163" t="str">
        <f t="shared" si="1104"/>
        <v>0.0000333333333333333-0.000492907625172334i</v>
      </c>
      <c r="V2163" t="str">
        <f t="shared" si="1105"/>
        <v>6.66666666666667E-06-0.00492907625172334i</v>
      </c>
      <c r="W2163" t="str">
        <f t="shared" si="1106"/>
        <v>0.0000276021058875278-0.00044826048670125i</v>
      </c>
      <c r="X2163" t="str">
        <f t="shared" si="1107"/>
        <v>0.000030933567370542-0.000447823367301782i</v>
      </c>
      <c r="Y2163" t="str">
        <f t="shared" si="1108"/>
        <v>0.009+1.43884943534413i</v>
      </c>
      <c r="Z2163" t="str">
        <f t="shared" si="1109"/>
        <v>-0.00373424087675198-0.000281511426542765i</v>
      </c>
      <c r="AA2163" t="str">
        <f t="shared" si="1110"/>
        <v>0.0523764974090052-8.34226469952308i</v>
      </c>
      <c r="AB2163" t="str">
        <f t="shared" si="1111"/>
        <v>0.821216237635986-0.355076918411738i</v>
      </c>
      <c r="AC2163" t="str">
        <f t="shared" si="1112"/>
        <v>0.825666434481736-0.750436392294225i</v>
      </c>
      <c r="AD2163" t="str">
        <f t="shared" si="1113"/>
        <v>0.758718467620168+0.259539472899433i</v>
      </c>
      <c r="AE2163" t="str">
        <f t="shared" si="1114"/>
        <v>-0.00276017418847378-0.00118277082699582i</v>
      </c>
      <c r="AF2163" t="str">
        <f t="shared" si="1115"/>
        <v>-14.7863093429952-1.49683387527793i</v>
      </c>
      <c r="AG2163" t="str">
        <f t="shared" si="1116"/>
        <v>1.00798168731549-0.0228633282052023i</v>
      </c>
      <c r="AH2163" t="str">
        <f t="shared" si="1117"/>
        <v>0.0382270387588827+0.0223162138492528i</v>
      </c>
      <c r="AI2163">
        <f t="shared" si="1118"/>
        <v>-27.078946521355046</v>
      </c>
      <c r="AJ2163">
        <f t="shared" si="1119"/>
        <v>30.275565157575684</v>
      </c>
      <c r="AK2163"/>
      <c r="AL2163"/>
      <c r="AM2163"/>
      <c r="AN2163"/>
    </row>
    <row r="2164" spans="1:40" x14ac:dyDescent="0.25">
      <c r="A2164"/>
      <c r="B2164">
        <f t="shared" si="1120"/>
        <v>230000</v>
      </c>
      <c r="C2164" s="237" t="str">
        <f t="shared" si="1088"/>
        <v>-0.0000014447312204533+0.0106479238952272i</v>
      </c>
      <c r="D2164" s="208" t="str">
        <f t="shared" si="1089"/>
        <v>-5.95701703327865+0.0816340831967419i</v>
      </c>
      <c r="E2164" t="str">
        <f t="shared" si="1090"/>
        <v>2870</v>
      </c>
      <c r="F2164" t="str">
        <f t="shared" si="1091"/>
        <v>0.777000777000777</v>
      </c>
      <c r="G2164" t="str">
        <f t="shared" si="1086"/>
        <v>0.777000777000777</v>
      </c>
      <c r="H2164" t="str">
        <f t="shared" si="1092"/>
        <v>8.83184251715322+1.57245019467092i</v>
      </c>
      <c r="I2164" t="str">
        <f t="shared" si="1093"/>
        <v>903.207887907065i</v>
      </c>
      <c r="J2164" t="str">
        <f t="shared" si="1087"/>
        <v>-1103.24588400928+197.592983221653i</v>
      </c>
      <c r="K2164" t="str">
        <f t="shared" si="1094"/>
        <v>0.142069994450454-0.793237361282514i</v>
      </c>
      <c r="L2164" t="str">
        <f t="shared" si="1095"/>
        <v>0.0106637259901002-0.0505194660060171i</v>
      </c>
      <c r="M2164" t="str">
        <f t="shared" si="1096"/>
        <v>0.152733720440554-0.843756827288531i</v>
      </c>
      <c r="N2164" t="str">
        <f t="shared" si="1097"/>
        <v>-2.35652340769939i</v>
      </c>
      <c r="O2164" t="str">
        <f t="shared" si="1098"/>
        <v>-0.707339322732253-0.706874163141275i</v>
      </c>
      <c r="P2164" t="str">
        <f t="shared" si="1099"/>
        <v>1.70733932273225+0.706874163141275i</v>
      </c>
      <c r="Q2164" t="str">
        <f t="shared" si="1100"/>
        <v>-1.70733932273225+1.64964924455811i</v>
      </c>
      <c r="R2164" t="str">
        <f t="shared" si="1101"/>
        <v>-0.310291779934172-0.713828087525048i</v>
      </c>
      <c r="S2164" t="str">
        <f t="shared" si="1102"/>
        <v>0.243511108357851i</v>
      </c>
      <c r="T2164" t="str">
        <f t="shared" si="1103"/>
        <v>0.17382506877019-0.0755594952461006i</v>
      </c>
      <c r="U2164" t="str">
        <f t="shared" si="1104"/>
        <v>0.0000333333333333333-0.000490764548541151i</v>
      </c>
      <c r="V2164" t="str">
        <f t="shared" si="1105"/>
        <v>6.66666666666667E-06-0.00490764548541151i</v>
      </c>
      <c r="W2164" t="str">
        <f t="shared" si="1106"/>
        <v>0.0000276020953857685-0.000446312945383492i</v>
      </c>
      <c r="X2164" t="str">
        <f t="shared" si="1107"/>
        <v>0.0000309045631584641-0.000445877940849112i</v>
      </c>
      <c r="Y2164" t="str">
        <f t="shared" si="1108"/>
        <v>0.009+1.4451326206513i</v>
      </c>
      <c r="Z2164" t="str">
        <f t="shared" si="1109"/>
        <v>-0.00370184614750686-0.000279843211137037i</v>
      </c>
      <c r="AA2164" t="str">
        <f t="shared" si="1110"/>
        <v>0.0519216103341586-8.30597439994457i</v>
      </c>
      <c r="AB2164" t="str">
        <f t="shared" si="1111"/>
        <v>0.819834205333365-0.356371259788625i</v>
      </c>
      <c r="AC2164" t="str">
        <f t="shared" si="1112"/>
        <v>0.824525644828923-0.746170616360298i</v>
      </c>
      <c r="AD2164" t="str">
        <f t="shared" si="1113"/>
        <v>0.761667548464948+0.257072276211714i</v>
      </c>
      <c r="AE2164" t="str">
        <f t="shared" si="1114"/>
        <v>-0.00274763614869657-0.00116478950790646i</v>
      </c>
      <c r="AF2164" t="str">
        <f t="shared" si="1115"/>
        <v>-14.7888595504319-1.49081611147418i</v>
      </c>
      <c r="AG2164" t="str">
        <f t="shared" si="1116"/>
        <v>1.00787271355792-0.0228532176592001i</v>
      </c>
      <c r="AH2164" t="str">
        <f t="shared" si="1117"/>
        <v>0.0380947953768374+0.0220193651728872i</v>
      </c>
      <c r="AI2164">
        <f t="shared" si="1118"/>
        <v>-27.130798692831718</v>
      </c>
      <c r="AJ2164">
        <f t="shared" si="1119"/>
        <v>30.028558761327755</v>
      </c>
      <c r="AK2164"/>
      <c r="AL2164"/>
      <c r="AM2164"/>
      <c r="AN2164"/>
    </row>
    <row r="2165" spans="1:40" x14ac:dyDescent="0.25">
      <c r="A2165"/>
      <c r="B2165">
        <f t="shared" si="1120"/>
        <v>231000</v>
      </c>
      <c r="C2165" s="237" t="str">
        <f t="shared" si="1088"/>
        <v>-1.43224979993132E-06+0.0106018289882761i</v>
      </c>
      <c r="D2165" s="208" t="str">
        <f t="shared" si="1089"/>
        <v>-5.95701693758776+0.0812806889101168i</v>
      </c>
      <c r="E2165" t="str">
        <f t="shared" si="1090"/>
        <v>2870</v>
      </c>
      <c r="F2165" t="str">
        <f t="shared" si="1091"/>
        <v>0.777000777000777</v>
      </c>
      <c r="G2165" t="str">
        <f t="shared" si="1086"/>
        <v>0.777000777000777</v>
      </c>
      <c r="H2165" t="str">
        <f t="shared" si="1092"/>
        <v>8.83436133283091+1.5661251119972i</v>
      </c>
      <c r="I2165" t="str">
        <f t="shared" si="1093"/>
        <v>907.134878724053i</v>
      </c>
      <c r="J2165" t="str">
        <f t="shared" si="1087"/>
        <v>-1112.86889634441+198.452083148704i</v>
      </c>
      <c r="K2165" t="str">
        <f t="shared" si="1094"/>
        <v>0.140878303299094-0.790009756631572i</v>
      </c>
      <c r="L2165" t="str">
        <f t="shared" si="1095"/>
        <v>0.0105754963455018-0.0503193100451678i</v>
      </c>
      <c r="M2165" t="str">
        <f t="shared" si="1096"/>
        <v>0.151453799644596-0.84032906667674i</v>
      </c>
      <c r="N2165" t="str">
        <f t="shared" si="1097"/>
        <v>-2.36676916164591i</v>
      </c>
      <c r="O2165" t="str">
        <f t="shared" si="1098"/>
        <v>-0.714544528450656-0.699589963379428i</v>
      </c>
      <c r="P2165" t="str">
        <f t="shared" si="1099"/>
        <v>1.71454452845066+0.699589963379428i</v>
      </c>
      <c r="Q2165" t="str">
        <f t="shared" si="1100"/>
        <v>-1.71454452845066+1.66717919826648i</v>
      </c>
      <c r="R2165" t="str">
        <f t="shared" si="1101"/>
        <v>-0.310067280255543-0.709534026616294i</v>
      </c>
      <c r="S2165" t="str">
        <f t="shared" si="1102"/>
        <v>0.244569852307233i</v>
      </c>
      <c r="T2165" t="str">
        <f t="shared" si="1103"/>
        <v>0.173530632096503-0.0758331089374036i</v>
      </c>
      <c r="U2165" t="str">
        <f t="shared" si="1104"/>
        <v>0.0000333333333333334-0.000488640026685995i</v>
      </c>
      <c r="V2165" t="str">
        <f t="shared" si="1105"/>
        <v>6.66666666666667E-06-0.00488640026685995i</v>
      </c>
      <c r="W2165" t="str">
        <f t="shared" si="1106"/>
        <v>0.0000276020848382602-0.000444382272042924i</v>
      </c>
      <c r="X2165" t="str">
        <f t="shared" si="1107"/>
        <v>0.0000308759345994334-0.000443949361277879i</v>
      </c>
      <c r="Y2165" t="str">
        <f t="shared" si="1108"/>
        <v>0.009+1.45141580595848i</v>
      </c>
      <c r="Z2165" t="str">
        <f t="shared" si="1109"/>
        <v>-0.00366987131075237-0.000278195173711496i</v>
      </c>
      <c r="AA2165" t="str">
        <f t="shared" si="1110"/>
        <v>0.0514726254600218-8.26999855479388i</v>
      </c>
      <c r="AB2165" t="str">
        <f t="shared" si="1111"/>
        <v>0.818445514633565-0.357661740297362i</v>
      </c>
      <c r="AC2165" t="str">
        <f t="shared" si="1112"/>
        <v>0.823403126583269-0.741932784993322i</v>
      </c>
      <c r="AD2165" t="str">
        <f t="shared" si="1113"/>
        <v>0.764594603235637+0.254572828672543i</v>
      </c>
      <c r="AE2165" t="str">
        <f t="shared" si="1114"/>
        <v>-0.00273514286647576-0.00114695604890845i</v>
      </c>
      <c r="AF2165" t="str">
        <f t="shared" si="1115"/>
        <v>-14.7913782704187-1.48484442308708i</v>
      </c>
      <c r="AG2165" t="str">
        <f t="shared" si="1116"/>
        <v>1.00776371487301-0.0228425356894757i</v>
      </c>
      <c r="AH2165" t="str">
        <f t="shared" si="1117"/>
        <v>0.0379625015253291+0.0217248169222839i</v>
      </c>
      <c r="AI2165">
        <f t="shared" si="1118"/>
        <v>-27.182579714390585</v>
      </c>
      <c r="AJ2165">
        <f t="shared" si="1119"/>
        <v>29.781229666750388</v>
      </c>
      <c r="AK2165"/>
      <c r="AL2165"/>
      <c r="AM2165"/>
      <c r="AN2165"/>
    </row>
    <row r="2166" spans="1:40" x14ac:dyDescent="0.25">
      <c r="A2166"/>
      <c r="B2166">
        <f t="shared" si="1120"/>
        <v>232000</v>
      </c>
      <c r="C2166" s="237" t="str">
        <f t="shared" si="1088"/>
        <v>-1.41992942899325E-06+0.0105561314511907i</v>
      </c>
      <c r="D2166" s="208" t="str">
        <f t="shared" si="1089"/>
        <v>-5.95701684313158+0.0809303411257954i</v>
      </c>
      <c r="E2166" t="str">
        <f t="shared" si="1090"/>
        <v>2870</v>
      </c>
      <c r="F2166" t="str">
        <f t="shared" si="1091"/>
        <v>0.777000777000777</v>
      </c>
      <c r="G2166" t="str">
        <f t="shared" si="1086"/>
        <v>0.777000777000777</v>
      </c>
      <c r="H2166" t="str">
        <f t="shared" si="1092"/>
        <v>8.83684916960434+1.55984865258705i</v>
      </c>
      <c r="I2166" t="str">
        <f t="shared" si="1093"/>
        <v>911.06186954104i</v>
      </c>
      <c r="J2166" t="str">
        <f t="shared" si="1087"/>
        <v>-1122.53365710615+199.311183075754i</v>
      </c>
      <c r="K2166" t="str">
        <f t="shared" si="1094"/>
        <v>0.139701396235408-0.786807427455608i</v>
      </c>
      <c r="L2166" t="str">
        <f t="shared" si="1095"/>
        <v>0.0104883413207764-0.0501206546897884i</v>
      </c>
      <c r="M2166" t="str">
        <f t="shared" si="1096"/>
        <v>0.150189737556184-0.836928082145396i</v>
      </c>
      <c r="N2166" t="str">
        <f t="shared" si="1097"/>
        <v>-2.37701491559243i</v>
      </c>
      <c r="O2166" t="str">
        <f t="shared" si="1098"/>
        <v>-0.721674725174718-0.692232324472063i</v>
      </c>
      <c r="P2166" t="str">
        <f t="shared" si="1099"/>
        <v>1.72167472517472+0.692232324472063i</v>
      </c>
      <c r="Q2166" t="str">
        <f t="shared" si="1100"/>
        <v>-1.72167472517472+1.68478259112037i</v>
      </c>
      <c r="R2166" t="str">
        <f t="shared" si="1101"/>
        <v>-0.309841358178254-0.705271229800189i</v>
      </c>
      <c r="S2166" t="str">
        <f t="shared" si="1102"/>
        <v>0.245628596256614i</v>
      </c>
      <c r="T2166" t="str">
        <f t="shared" si="1103"/>
        <v>0.173234782155996-0.0761058978715673i</v>
      </c>
      <c r="U2166" t="str">
        <f t="shared" si="1104"/>
        <v>0.0000333333333333333-0.000486533819674416i</v>
      </c>
      <c r="V2166" t="str">
        <f t="shared" si="1105"/>
        <v>6.66666666666667E-06-0.00486533819674416i</v>
      </c>
      <c r="W2166" t="str">
        <f t="shared" si="1106"/>
        <v>0.0000276020742450023-0.00044246824855913i</v>
      </c>
      <c r="X2166" t="str">
        <f t="shared" si="1107"/>
        <v>0.0000308476752304526-0.00044203741078808i</v>
      </c>
      <c r="Y2166" t="str">
        <f t="shared" si="1108"/>
        <v>0.009+1.45769899126566i</v>
      </c>
      <c r="Z2166" t="str">
        <f t="shared" si="1109"/>
        <v>-0.00363830914060074-0.00027656695502016i</v>
      </c>
      <c r="AA2166" t="str">
        <f t="shared" si="1110"/>
        <v>0.0510294410865458-8.23433309352089i</v>
      </c>
      <c r="AB2166" t="str">
        <f t="shared" si="1111"/>
        <v>0.817050158356191-0.358948330894714i</v>
      </c>
      <c r="AC2166" t="str">
        <f t="shared" si="1112"/>
        <v>0.822298610688751-0.737722577662946i</v>
      </c>
      <c r="AD2166" t="str">
        <f t="shared" si="1113"/>
        <v>0.76749928288519+0.252041309246792i</v>
      </c>
      <c r="AE2166" t="str">
        <f t="shared" si="1114"/>
        <v>-0.00272269335888802-0.0011292691388893i</v>
      </c>
      <c r="AF2166" t="str">
        <f t="shared" si="1115"/>
        <v>-14.7938660127359-1.47891831146125i</v>
      </c>
      <c r="AG2166" t="str">
        <f t="shared" si="1116"/>
        <v>1.00765469689424-0.022831279246168i</v>
      </c>
      <c r="AH2166" t="str">
        <f t="shared" si="1117"/>
        <v>0.0378301530814671+0.021432548524303i</v>
      </c>
      <c r="AI2166">
        <f t="shared" si="1118"/>
        <v>-27.234291491170026</v>
      </c>
      <c r="AJ2166">
        <f t="shared" si="1119"/>
        <v>29.533579266355048</v>
      </c>
      <c r="AK2166"/>
      <c r="AL2166"/>
      <c r="AM2166"/>
      <c r="AN2166"/>
    </row>
    <row r="2167" spans="1:40" x14ac:dyDescent="0.25">
      <c r="A2167"/>
      <c r="B2167">
        <f t="shared" si="1120"/>
        <v>233000</v>
      </c>
      <c r="C2167" s="237" t="str">
        <f t="shared" si="1088"/>
        <v>-1.40776734878111E-06+0.0105108261676214i</v>
      </c>
      <c r="D2167" s="208" t="str">
        <f t="shared" si="1089"/>
        <v>-5.95701674988897+0.0805830006184308i</v>
      </c>
      <c r="E2167" t="str">
        <f t="shared" si="1090"/>
        <v>2870</v>
      </c>
      <c r="F2167" t="str">
        <f t="shared" si="1091"/>
        <v>0.777000777000777</v>
      </c>
      <c r="G2167" t="str">
        <f t="shared" si="1086"/>
        <v>0.777000777000777</v>
      </c>
      <c r="H2167" t="str">
        <f t="shared" si="1092"/>
        <v>8.83930652713445+1.55362028519612i</v>
      </c>
      <c r="I2167" t="str">
        <f t="shared" si="1093"/>
        <v>914.988860358027i</v>
      </c>
      <c r="J2167" t="str">
        <f t="shared" si="1087"/>
        <v>-1132.24016629452+200.170283002804i</v>
      </c>
      <c r="K2167" t="str">
        <f t="shared" si="1094"/>
        <v>0.138539032172941-0.78363008970505i</v>
      </c>
      <c r="L2167" t="str">
        <f t="shared" si="1095"/>
        <v>0.0104022437970248-0.0499234841857362i</v>
      </c>
      <c r="M2167" t="str">
        <f t="shared" si="1096"/>
        <v>0.148941275969966-0.833553573890786i</v>
      </c>
      <c r="N2167" t="str">
        <f t="shared" si="1097"/>
        <v>-2.38726066953895i</v>
      </c>
      <c r="O2167" t="str">
        <f t="shared" si="1098"/>
        <v>-0.728729164415206-0.684802018784054i</v>
      </c>
      <c r="P2167" t="str">
        <f t="shared" si="1099"/>
        <v>1.72872916441521+0.684802018784054i</v>
      </c>
      <c r="Q2167" t="str">
        <f t="shared" si="1100"/>
        <v>-1.72872916441521+1.7024586507549i</v>
      </c>
      <c r="R2167" t="str">
        <f t="shared" si="1101"/>
        <v>-0.309614006885822-0.701039288367458i</v>
      </c>
      <c r="S2167" t="str">
        <f t="shared" si="1102"/>
        <v>0.246687340205997i</v>
      </c>
      <c r="T2167" t="str">
        <f t="shared" si="1103"/>
        <v>0.172937517427273-0.0763778558491847i</v>
      </c>
      <c r="U2167" t="str">
        <f t="shared" si="1104"/>
        <v>0.0000333333333333333-0.000484445691692982i</v>
      </c>
      <c r="V2167" t="str">
        <f t="shared" si="1105"/>
        <v>6.66666666666667E-06-0.00484445691692982i</v>
      </c>
      <c r="W2167" t="str">
        <f t="shared" si="1106"/>
        <v>0.0000276020636059958-0.000440570660556263i</v>
      </c>
      <c r="X2167" t="str">
        <f t="shared" si="1107"/>
        <v>0.0000308197787269038-0.000440141875317762i</v>
      </c>
      <c r="Y2167" t="str">
        <f t="shared" si="1108"/>
        <v>0.009+1.46398217657284i</v>
      </c>
      <c r="Z2167" t="str">
        <f t="shared" si="1109"/>
        <v>-0.00360715256594354-0.000274958204082894i</v>
      </c>
      <c r="AA2167" t="str">
        <f t="shared" si="1110"/>
        <v>0.0505919576954176-8.1989740155484i</v>
      </c>
      <c r="AB2167" t="str">
        <f t="shared" si="1111"/>
        <v>0.815648129325681-0.360231002341597i</v>
      </c>
      <c r="AC2167" t="str">
        <f t="shared" si="1112"/>
        <v>0.821211833696185-0.733539678369453i</v>
      </c>
      <c r="AD2167" t="str">
        <f t="shared" si="1113"/>
        <v>0.770381239465244+0.249477900672086i</v>
      </c>
      <c r="AE2167" t="str">
        <f t="shared" si="1114"/>
        <v>-0.00271028666916465-0.00111172749161804i</v>
      </c>
      <c r="AF2167" t="str">
        <f t="shared" si="1115"/>
        <v>-14.7963232770234-1.47303728457769i</v>
      </c>
      <c r="AG2167" t="str">
        <f t="shared" si="1116"/>
        <v>1.00754566527091-0.022819445364342i</v>
      </c>
      <c r="AH2167" t="str">
        <f t="shared" si="1117"/>
        <v>0.0376977460795691+0.0211425398061756i</v>
      </c>
      <c r="AI2167">
        <f t="shared" si="1118"/>
        <v>-27.285935912883232</v>
      </c>
      <c r="AJ2167">
        <f t="shared" si="1119"/>
        <v>29.285608929684159</v>
      </c>
      <c r="AK2167"/>
      <c r="AL2167"/>
      <c r="AM2167"/>
      <c r="AN2167"/>
    </row>
    <row r="2168" spans="1:40" x14ac:dyDescent="0.25">
      <c r="A2168"/>
      <c r="B2168">
        <f t="shared" si="1120"/>
        <v>234000</v>
      </c>
      <c r="C2168" s="237" t="str">
        <f t="shared" si="1088"/>
        <v>-1.39576085926055E-06+0.0104659081086772i</v>
      </c>
      <c r="D2168" s="208" t="str">
        <f t="shared" si="1089"/>
        <v>-5.95701665783921+0.0802386288331919i</v>
      </c>
      <c r="E2168" t="str">
        <f t="shared" si="1090"/>
        <v>2870</v>
      </c>
      <c r="F2168" t="str">
        <f t="shared" si="1091"/>
        <v>0.777000777000777</v>
      </c>
      <c r="G2168" t="str">
        <f t="shared" si="1086"/>
        <v>0.777000777000777</v>
      </c>
      <c r="H2168" t="str">
        <f t="shared" si="1092"/>
        <v>8.84173389517883+1.54743948579014i</v>
      </c>
      <c r="I2168" t="str">
        <f t="shared" si="1093"/>
        <v>918.915851175015i</v>
      </c>
      <c r="J2168" t="str">
        <f t="shared" si="1087"/>
        <v>-1141.98842390949+201.029382929856i</v>
      </c>
      <c r="K2168" t="str">
        <f t="shared" si="1094"/>
        <v>0.137390974868542-0.780477463357984i</v>
      </c>
      <c r="L2168" t="str">
        <f t="shared" si="1095"/>
        <v>0.0103171869894687-0.0497277829788492i</v>
      </c>
      <c r="M2168" t="str">
        <f t="shared" si="1096"/>
        <v>0.147708161858011-0.830205246336833i</v>
      </c>
      <c r="N2168" t="str">
        <f t="shared" si="1097"/>
        <v>-2.39750642348546i</v>
      </c>
      <c r="O2168" t="str">
        <f t="shared" si="1098"/>
        <v>-0.735707105635489-0.677299826308446i</v>
      </c>
      <c r="P2168" t="str">
        <f t="shared" si="1099"/>
        <v>1.73570710563549+0.677299826308446i</v>
      </c>
      <c r="Q2168" t="str">
        <f t="shared" si="1100"/>
        <v>-1.73570710563549+1.72020659717701i</v>
      </c>
      <c r="R2168" t="str">
        <f t="shared" si="1101"/>
        <v>-0.309385219509182-0.696837800600214i</v>
      </c>
      <c r="S2168" t="str">
        <f t="shared" si="1102"/>
        <v>0.24774608415538i</v>
      </c>
      <c r="T2168" t="str">
        <f t="shared" si="1103"/>
        <v>0.172638836390151-0.0766489766289525i</v>
      </c>
      <c r="U2168" t="str">
        <f t="shared" si="1104"/>
        <v>0.0000333333333333334-0.000482375410959252i</v>
      </c>
      <c r="V2168" t="str">
        <f t="shared" si="1105"/>
        <v>6.66666666666667E-06-0.00482375410959252i</v>
      </c>
      <c r="W2168" t="str">
        <f t="shared" si="1106"/>
        <v>0.0000276020529212404-0.000438689297323003i</v>
      </c>
      <c r="X2168" t="str">
        <f t="shared" si="1107"/>
        <v>0.000030792238899005-0.000438262544463149i</v>
      </c>
      <c r="Y2168" t="str">
        <f t="shared" si="1108"/>
        <v>0.009+1.47026536188002i</v>
      </c>
      <c r="Z2168" t="str">
        <f t="shared" si="1109"/>
        <v>-0.00357639466648963-0.000273368577955238i</v>
      </c>
      <c r="AA2168" t="str">
        <f t="shared" si="1110"/>
        <v>0.0501600778941193-8.1639173887747i</v>
      </c>
      <c r="AB2168" t="str">
        <f t="shared" si="1111"/>
        <v>0.814239420372194-0.361509725201326i</v>
      </c>
      <c r="AC2168" t="str">
        <f t="shared" si="1112"/>
        <v>0.820142537631581-0.72938377557054i</v>
      </c>
      <c r="AD2168" t="str">
        <f t="shared" si="1113"/>
        <v>0.7732401261667+0.246882789459384i</v>
      </c>
      <c r="AE2168" t="str">
        <f t="shared" si="1114"/>
        <v>-0.00269792186606223-0.00109432984517874i</v>
      </c>
      <c r="AF2168" t="str">
        <f t="shared" si="1115"/>
        <v>-14.798750553018-1.46720085695695i</v>
      </c>
      <c r="AG2168" t="str">
        <f t="shared" si="1116"/>
        <v>1.00743662566779-0.0228070311633736i</v>
      </c>
      <c r="AH2168" t="str">
        <f t="shared" si="1117"/>
        <v>0.0375652767079644+0.0208547709867359i</v>
      </c>
      <c r="AI2168">
        <f t="shared" si="1118"/>
        <v>-27.33751485416041</v>
      </c>
      <c r="AJ2168">
        <f t="shared" si="1119"/>
        <v>29.037320004027087</v>
      </c>
      <c r="AK2168"/>
      <c r="AL2168"/>
      <c r="AM2168"/>
      <c r="AN2168"/>
    </row>
    <row r="2169" spans="1:40" x14ac:dyDescent="0.25">
      <c r="A2169"/>
      <c r="B2169">
        <f t="shared" si="1120"/>
        <v>235000</v>
      </c>
      <c r="C2169" s="237" t="str">
        <f t="shared" si="1088"/>
        <v>-1.38390731772229E-06+0.0104213723310654i</v>
      </c>
      <c r="D2169" s="208" t="str">
        <f t="shared" si="1089"/>
        <v>-5.95701656696206+0.0798971878715014i</v>
      </c>
      <c r="E2169" t="str">
        <f t="shared" si="1090"/>
        <v>2870</v>
      </c>
      <c r="F2169" t="str">
        <f t="shared" si="1091"/>
        <v>0.777000777000777</v>
      </c>
      <c r="G2169" t="str">
        <f t="shared" si="1086"/>
        <v>0.777000777000777</v>
      </c>
      <c r="H2169" t="str">
        <f t="shared" si="1092"/>
        <v>8.84413175382326+1.54130573743505i</v>
      </c>
      <c r="I2169" t="str">
        <f t="shared" si="1093"/>
        <v>922.842841992002i</v>
      </c>
      <c r="J2169" t="str">
        <f t="shared" si="1087"/>
        <v>-1151.77842995109+201.888482856906i</v>
      </c>
      <c r="K2169" t="str">
        <f t="shared" si="1094"/>
        <v>0.136256992807314-0.77734927235398i</v>
      </c>
      <c r="L2169" t="str">
        <f t="shared" si="1095"/>
        <v>0.0102331544397905-0.049533535712273i</v>
      </c>
      <c r="M2169" t="str">
        <f t="shared" si="1096"/>
        <v>0.146490147247104-0.826882808066253i</v>
      </c>
      <c r="N2169" t="str">
        <f t="shared" si="1097"/>
        <v>-2.40775217743198i</v>
      </c>
      <c r="O2169" t="str">
        <f t="shared" si="1098"/>
        <v>-0.742607816329303-0.669726534584546i</v>
      </c>
      <c r="P2169" t="str">
        <f t="shared" si="1099"/>
        <v>1.7426078163293+0.669726534584546i</v>
      </c>
      <c r="Q2169" t="str">
        <f t="shared" si="1100"/>
        <v>-1.7426078163293+1.73802564284743i</v>
      </c>
      <c r="R2169" t="str">
        <f t="shared" si="1101"/>
        <v>-0.30915498912635-0.692666371623956i</v>
      </c>
      <c r="S2169" t="str">
        <f t="shared" si="1102"/>
        <v>0.248804828104761i</v>
      </c>
      <c r="T2169" t="str">
        <f t="shared" si="1103"/>
        <v>0.172338737525847-0.0769192539273108i</v>
      </c>
      <c r="U2169" t="str">
        <f t="shared" si="1104"/>
        <v>0.0000333333333333333-0.000480322749636019i</v>
      </c>
      <c r="V2169" t="str">
        <f t="shared" si="1105"/>
        <v>6.66666666666667E-06-0.00480322749636019i</v>
      </c>
      <c r="W2169" t="str">
        <f t="shared" si="1106"/>
        <v>0.0000276020421907361-0.000436823951734616i</v>
      </c>
      <c r="X2169" t="str">
        <f t="shared" si="1107"/>
        <v>0.0000307650496883778-0.000436399211400862i</v>
      </c>
      <c r="Y2169" t="str">
        <f t="shared" si="1108"/>
        <v>0.009+1.4765485471872i</v>
      </c>
      <c r="Z2169" t="str">
        <f t="shared" si="1109"/>
        <v>-0.0035460286689217-0.000271797741505751i</v>
      </c>
      <c r="AA2169" t="str">
        <f t="shared" si="1110"/>
        <v>0.0497337063616546-8.12915934811446i</v>
      </c>
      <c r="AB2169" t="str">
        <f t="shared" si="1111"/>
        <v>0.812824024332493-0.362784469837913i</v>
      </c>
      <c r="AC2169" t="str">
        <f t="shared" si="1112"/>
        <v>0.81909046986805-0.725254562109283i</v>
      </c>
      <c r="AD2169" t="str">
        <f t="shared" si="1113"/>
        <v>0.776075597360585+0.244256165893088i</v>
      </c>
      <c r="AE2169" t="str">
        <f t="shared" si="1114"/>
        <v>-0.00268559804325257-0.00107707496141812i</v>
      </c>
      <c r="AF2169" t="str">
        <f t="shared" si="1115"/>
        <v>-14.8011483207853-1.46140854956355i</v>
      </c>
      <c r="AG2169" t="str">
        <f t="shared" si="1116"/>
        <v>1.00732758376484-0.0227940338463587i</v>
      </c>
      <c r="AH2169" t="str">
        <f t="shared" si="1117"/>
        <v>0.0374327413059036+0.0205692226678664i</v>
      </c>
      <c r="AI2169">
        <f t="shared" si="1118"/>
        <v>-27.389030174882688</v>
      </c>
      <c r="AJ2169">
        <f t="shared" si="1119"/>
        <v>28.788713815115567</v>
      </c>
      <c r="AK2169"/>
      <c r="AL2169"/>
      <c r="AM2169"/>
      <c r="AN2169"/>
    </row>
    <row r="2170" spans="1:40" x14ac:dyDescent="0.25">
      <c r="A2170"/>
      <c r="B2170">
        <f t="shared" si="1120"/>
        <v>236000</v>
      </c>
      <c r="C2170" s="237" t="str">
        <f t="shared" si="1088"/>
        <v>-1.37220413732784E-06+0.010377213975278i</v>
      </c>
      <c r="D2170" s="208" t="str">
        <f t="shared" si="1089"/>
        <v>-5.95701647723768+0.0795586404771314i</v>
      </c>
      <c r="E2170" t="str">
        <f t="shared" si="1090"/>
        <v>2870</v>
      </c>
      <c r="F2170" t="str">
        <f t="shared" si="1091"/>
        <v>0.777000777000777</v>
      </c>
      <c r="G2170" t="str">
        <f t="shared" si="1086"/>
        <v>0.777000777000777</v>
      </c>
      <c r="H2170" t="str">
        <f t="shared" si="1092"/>
        <v>8.84650057370673+1.53521853018873i</v>
      </c>
      <c r="I2170" t="str">
        <f t="shared" si="1093"/>
        <v>926.769832808989i</v>
      </c>
      <c r="J2170" t="str">
        <f t="shared" si="1087"/>
        <v>-1161.6101844193+202.747582783957i</v>
      </c>
      <c r="K2170" t="str">
        <f t="shared" si="1094"/>
        <v>0.135136859090764-0.774245244529192i</v>
      </c>
      <c r="L2170" t="str">
        <f t="shared" si="1095"/>
        <v>0.010150130008672-0.0493407272238163i</v>
      </c>
      <c r="M2170" t="str">
        <f t="shared" si="1096"/>
        <v>0.145286989099436-0.823585971753008i</v>
      </c>
      <c r="N2170" t="str">
        <f t="shared" si="1097"/>
        <v>-2.4179979313785i</v>
      </c>
      <c r="O2170" t="str">
        <f t="shared" si="1098"/>
        <v>-0.7494305720976-0.662082938615294i</v>
      </c>
      <c r="P2170" t="str">
        <f t="shared" si="1099"/>
        <v>1.7494305720976+0.662082938615294i</v>
      </c>
      <c r="Q2170" t="str">
        <f t="shared" si="1100"/>
        <v>-1.7494305720976+1.75591499276321i</v>
      </c>
      <c r="R2170" t="str">
        <f t="shared" si="1101"/>
        <v>-0.308923308762079-0.688524613263387i</v>
      </c>
      <c r="S2170" t="str">
        <f t="shared" si="1102"/>
        <v>0.249863572054144i</v>
      </c>
      <c r="T2170" t="str">
        <f t="shared" si="1103"/>
        <v>0.172037219317188-0.0771886814180783i</v>
      </c>
      <c r="U2170" t="str">
        <f t="shared" si="1104"/>
        <v>0.0000333333333333333-0.000478287483747732i</v>
      </c>
      <c r="V2170" t="str">
        <f t="shared" si="1105"/>
        <v>6.66666666666667E-06-0.00478287483747732i</v>
      </c>
      <c r="W2170" t="str">
        <f t="shared" si="1106"/>
        <v>0.0000276020314144835-0.000434974420176959i</v>
      </c>
      <c r="X2170" t="str">
        <f t="shared" si="1107"/>
        <v>0.0000307382051647131-0.000434551672812075i</v>
      </c>
      <c r="Y2170" t="str">
        <f t="shared" si="1108"/>
        <v>0.009+1.48283173249438i</v>
      </c>
      <c r="Z2170" t="str">
        <f t="shared" si="1109"/>
        <v>-0.00351604794316586-0.00027024536720049i</v>
      </c>
      <c r="AA2170" t="str">
        <f t="shared" si="1110"/>
        <v>0.0493127497958817-8.09469609407653i</v>
      </c>
      <c r="AB2170" t="str">
        <f t="shared" si="1111"/>
        <v>0.811401934050933-0.364055206414352i</v>
      </c>
      <c r="AC2170" t="str">
        <f t="shared" si="1112"/>
        <v>0.818055383001213-0.721151735143523i</v>
      </c>
      <c r="AD2170" t="str">
        <f t="shared" si="1113"/>
        <v>0.778887308639044+0.241598224030842i</v>
      </c>
      <c r="AE2170" t="str">
        <f t="shared" si="1114"/>
        <v>-0.00267331431873011-0.00105996162540713i</v>
      </c>
      <c r="AF2170" t="str">
        <f t="shared" si="1115"/>
        <v>-14.8035170509444-1.4556598897116i</v>
      </c>
      <c r="AG2170" t="str">
        <f t="shared" si="1116"/>
        <v>1.00721854525683-0.0227804506995404i</v>
      </c>
      <c r="AH2170" t="str">
        <f t="shared" si="1117"/>
        <v>0.0373001363605571+0.0202858758261506i</v>
      </c>
      <c r="AI2170">
        <f t="shared" si="1118"/>
        <v>-27.440483720510368</v>
      </c>
      <c r="AJ2170">
        <f t="shared" si="1119"/>
        <v>28.539791667809119</v>
      </c>
      <c r="AK2170"/>
      <c r="AL2170"/>
      <c r="AM2170"/>
      <c r="AN2170"/>
    </row>
    <row r="2171" spans="1:40" x14ac:dyDescent="0.25">
      <c r="A2171"/>
      <c r="B2171">
        <f t="shared" si="1120"/>
        <v>237000</v>
      </c>
      <c r="C2171" s="237" t="str">
        <f t="shared" si="1088"/>
        <v>-1.36064878569789E-06+0.0103334282638237i</v>
      </c>
      <c r="D2171" s="208" t="str">
        <f t="shared" si="1089"/>
        <v>-5.95701638864665+0.0792229500226484i</v>
      </c>
      <c r="E2171" t="str">
        <f t="shared" si="1090"/>
        <v>2870</v>
      </c>
      <c r="F2171" t="str">
        <f t="shared" si="1091"/>
        <v>0.777000777000777</v>
      </c>
      <c r="G2171" t="str">
        <f t="shared" si="1086"/>
        <v>0.777000777000777</v>
      </c>
      <c r="H2171" t="str">
        <f t="shared" si="1092"/>
        <v>8.84884081624074+1.52917736099439i</v>
      </c>
      <c r="I2171" t="str">
        <f t="shared" si="1093"/>
        <v>930.696823625976i</v>
      </c>
      <c r="J2171" t="str">
        <f t="shared" si="1087"/>
        <v>-1171.48368731413+203.606682711007i</v>
      </c>
      <c r="K2171" t="str">
        <f t="shared" si="1094"/>
        <v>0.134030351327939-0.771165111552473i</v>
      </c>
      <c r="L2171" t="str">
        <f t="shared" si="1095"/>
        <v>0.0100680978685281-0.0491493425433319i</v>
      </c>
      <c r="M2171" t="str">
        <f t="shared" si="1096"/>
        <v>0.144098449196467-0.820314454095805i</v>
      </c>
      <c r="N2171" t="str">
        <f t="shared" si="1097"/>
        <v>-2.42824368532502i</v>
      </c>
      <c r="O2171" t="str">
        <f t="shared" si="1098"/>
        <v>-0.756174656724628-0.654369840783781i</v>
      </c>
      <c r="P2171" t="str">
        <f t="shared" si="1099"/>
        <v>1.75617465672463+0.654369840783781i</v>
      </c>
      <c r="Q2171" t="str">
        <f t="shared" si="1100"/>
        <v>-1.75617465672463+1.77387384454124i</v>
      </c>
      <c r="R2171" t="str">
        <f t="shared" si="1101"/>
        <v>-0.308690171387503-0.684412143901865i</v>
      </c>
      <c r="S2171" t="str">
        <f t="shared" si="1102"/>
        <v>0.250922316003525i</v>
      </c>
      <c r="T2171" t="str">
        <f t="shared" si="1103"/>
        <v>0.171734280248794-0.0774572527320773i</v>
      </c>
      <c r="U2171" t="str">
        <f t="shared" si="1104"/>
        <v>0.0000333333333333334-0.000476269393099008i</v>
      </c>
      <c r="V2171" t="str">
        <f t="shared" si="1105"/>
        <v>6.66666666666667E-06-0.00476269393099008i</v>
      </c>
      <c r="W2171" t="str">
        <f t="shared" si="1106"/>
        <v>0.0000276020205924823-0.000433140502472405i</v>
      </c>
      <c r="X2171" t="str">
        <f t="shared" si="1107"/>
        <v>0.0000307116995225361-0.0004327197288086i</v>
      </c>
      <c r="Y2171" t="str">
        <f t="shared" si="1108"/>
        <v>0.009+1.48911491780156i</v>
      </c>
      <c r="Z2171" t="str">
        <f t="shared" si="1109"/>
        <v>-0.00348644599877178-0.000268711134894451i</v>
      </c>
      <c r="AA2171" t="str">
        <f t="shared" si="1110"/>
        <v>0.0488971168624077-8.06052389137811i</v>
      </c>
      <c r="AB2171" t="str">
        <f t="shared" si="1111"/>
        <v>0.809973142380328-0.365321904890846i</v>
      </c>
      <c r="AC2171" t="str">
        <f t="shared" si="1112"/>
        <v>0.817037034728021-0.717074996076253i</v>
      </c>
      <c r="AD2171" t="str">
        <f t="shared" si="1113"/>
        <v>0.781674916856551+0.238909161702748i</v>
      </c>
      <c r="AE2171" t="str">
        <f t="shared" si="1114"/>
        <v>-0.00266106983423696-0.00104298864491552i</v>
      </c>
      <c r="AF2171" t="str">
        <f t="shared" si="1115"/>
        <v>-14.8058572048874-1.44995441097174i</v>
      </c>
      <c r="AG2171" t="str">
        <f t="shared" si="1116"/>
        <v>1.00710951585303-0.0227662790917585i</v>
      </c>
      <c r="AH2171" t="str">
        <f t="shared" si="1117"/>
        <v>0.0371674585041089+0.0200047118047188i</v>
      </c>
      <c r="AI2171">
        <f t="shared" si="1118"/>
        <v>-27.491877322404754</v>
      </c>
      <c r="AJ2171">
        <f t="shared" si="1119"/>
        <v>28.290554846754773</v>
      </c>
      <c r="AK2171"/>
      <c r="AL2171"/>
      <c r="AM2171"/>
      <c r="AN2171"/>
    </row>
    <row r="2172" spans="1:40" x14ac:dyDescent="0.25">
      <c r="A2172"/>
      <c r="B2172">
        <f t="shared" si="1120"/>
        <v>238000</v>
      </c>
      <c r="C2172" s="237" t="str">
        <f t="shared" si="1088"/>
        <v>-1.34923878354241E-06+0.0102900104995053i</v>
      </c>
      <c r="D2172" s="208" t="str">
        <f t="shared" si="1089"/>
        <v>-5.95701630116997+0.0788900804962073i</v>
      </c>
      <c r="E2172" t="str">
        <f t="shared" si="1090"/>
        <v>2870</v>
      </c>
      <c r="F2172" t="str">
        <f t="shared" si="1091"/>
        <v>0.777000777000777</v>
      </c>
      <c r="G2172" t="str">
        <f t="shared" si="1086"/>
        <v>0.777000777000777</v>
      </c>
      <c r="H2172" t="str">
        <f t="shared" si="1092"/>
        <v>8.85115293382262+1.52318173357552i</v>
      </c>
      <c r="I2172" t="str">
        <f t="shared" si="1093"/>
        <v>934.623814442964i</v>
      </c>
      <c r="J2172" t="str">
        <f t="shared" si="1087"/>
        <v>-1181.39893863557+204.465782638059i</v>
      </c>
      <c r="K2172" t="str">
        <f t="shared" si="1094"/>
        <v>0.13293725152955-0.768108608862687i</v>
      </c>
      <c r="L2172" t="str">
        <f t="shared" si="1095"/>
        <v>0.00998704249642985-0.048959366890126i</v>
      </c>
      <c r="M2172" t="str">
        <f t="shared" si="1096"/>
        <v>0.14292429402598-0.817067975752813i</v>
      </c>
      <c r="N2172" t="str">
        <f t="shared" si="1097"/>
        <v>-2.43848943927154i</v>
      </c>
      <c r="O2172" t="str">
        <f t="shared" si="1098"/>
        <v>-0.762839362253098-0.646588050769024i</v>
      </c>
      <c r="P2172" t="str">
        <f t="shared" si="1099"/>
        <v>1.7628393622531+0.646588050769024i</v>
      </c>
      <c r="Q2172" t="str">
        <f t="shared" si="1100"/>
        <v>-1.7628393622531+1.79190138850252i</v>
      </c>
      <c r="R2172" t="str">
        <f t="shared" si="1101"/>
        <v>-0.308455569919777-0.680328588344408i</v>
      </c>
      <c r="S2172" t="str">
        <f t="shared" si="1102"/>
        <v>0.251981059952907i</v>
      </c>
      <c r="T2172" t="str">
        <f t="shared" si="1103"/>
        <v>0.171429918807289-0.0777249614567634i</v>
      </c>
      <c r="U2172" t="str">
        <f t="shared" si="1104"/>
        <v>0.0000333333333333333-0.000474268261195229i</v>
      </c>
      <c r="V2172" t="str">
        <f t="shared" si="1105"/>
        <v>6.66666666666667E-06-0.00474268261195229i</v>
      </c>
      <c r="W2172" t="str">
        <f t="shared" si="1106"/>
        <v>0.0000276020097247329-0.000431322001807664i</v>
      </c>
      <c r="X2172" t="str">
        <f t="shared" si="1107"/>
        <v>0.0000306855270780664-0.000430903182860837i</v>
      </c>
      <c r="Y2172" t="str">
        <f t="shared" si="1108"/>
        <v>0.009+1.49539810310874i</v>
      </c>
      <c r="Z2172" t="str">
        <f t="shared" si="1109"/>
        <v>-0.00345721648139869-0.00026719473162966i</v>
      </c>
      <c r="AA2172" t="str">
        <f t="shared" si="1110"/>
        <v>0.048486718144981-8.02663906759367i</v>
      </c>
      <c r="AB2172" t="str">
        <f t="shared" si="1111"/>
        <v>0.808537642182941-0.366584535023063i</v>
      </c>
      <c r="AC2172" t="str">
        <f t="shared" si="1112"/>
        <v>0.816035187728847-0.713024050487381i</v>
      </c>
      <c r="AD2172" t="str">
        <f t="shared" si="1113"/>
        <v>0.784438080171278+0.236189180510253i</v>
      </c>
      <c r="AE2172" t="str">
        <f t="shared" si="1114"/>
        <v>-0.00264886375470462-0.00102615484989955i</v>
      </c>
      <c r="AF2172" t="str">
        <f t="shared" si="1115"/>
        <v>-14.8081692349926-1.44429165307931i</v>
      </c>
      <c r="AG2172" t="str">
        <f t="shared" si="1116"/>
        <v>1.00700050127683-0.0227515164739157i</v>
      </c>
      <c r="AH2172" t="str">
        <f t="shared" si="1117"/>
        <v>0.0370347045109378+0.0197257123052928i</v>
      </c>
      <c r="AI2172">
        <f t="shared" si="1118"/>
        <v>-27.543212798143422</v>
      </c>
      <c r="AJ2172">
        <f t="shared" si="1119"/>
        <v>28.041004617038283</v>
      </c>
      <c r="AK2172"/>
      <c r="AL2172"/>
      <c r="AM2172"/>
      <c r="AN2172"/>
    </row>
    <row r="2173" spans="1:40" x14ac:dyDescent="0.25">
      <c r="A2173"/>
      <c r="B2173">
        <f t="shared" si="1120"/>
        <v>239000</v>
      </c>
      <c r="C2173" s="237" t="str">
        <f t="shared" si="1088"/>
        <v>-1.33797170333063E-06+0.0102469560637401i</v>
      </c>
      <c r="D2173" s="208" t="str">
        <f t="shared" si="1089"/>
        <v>-5.95701621478902+0.0785599964886741i</v>
      </c>
      <c r="E2173" t="str">
        <f t="shared" si="1090"/>
        <v>2870</v>
      </c>
      <c r="F2173" t="str">
        <f t="shared" si="1091"/>
        <v>0.777000777000777</v>
      </c>
      <c r="G2173" t="str">
        <f t="shared" si="1086"/>
        <v>0.777000777000777</v>
      </c>
      <c r="H2173" t="str">
        <f t="shared" si="1092"/>
        <v>8.85343737004321+1.51723115833253i</v>
      </c>
      <c r="I2173" t="str">
        <f t="shared" si="1093"/>
        <v>938.550805259951i</v>
      </c>
      <c r="J2173" t="str">
        <f t="shared" si="1087"/>
        <v>-1191.35593838363+205.324882565109i</v>
      </c>
      <c r="K2173" t="str">
        <f t="shared" si="1094"/>
        <v>0.131857346004917-0.765075475607054i</v>
      </c>
      <c r="L2173" t="str">
        <f t="shared" si="1095"/>
        <v>0.00990694866720952-0.0487707856703955i</v>
      </c>
      <c r="M2173" t="str">
        <f t="shared" si="1096"/>
        <v>0.141764294672127-0.81384626127745i</v>
      </c>
      <c r="N2173" t="str">
        <f t="shared" si="1097"/>
        <v>-2.44873519321806i</v>
      </c>
      <c r="O2173" t="str">
        <f t="shared" si="1098"/>
        <v>-0.769423989058511-0.638738385460972i</v>
      </c>
      <c r="P2173" t="str">
        <f t="shared" si="1099"/>
        <v>1.76942398905851+0.638738385460972i</v>
      </c>
      <c r="Q2173" t="str">
        <f t="shared" si="1100"/>
        <v>-1.76942398905851+1.80999680775709i</v>
      </c>
      <c r="R2173" t="str">
        <f t="shared" si="1101"/>
        <v>-0.308219497221733-0.676273577684175i</v>
      </c>
      <c r="S2173" t="str">
        <f t="shared" si="1102"/>
        <v>0.253039803902288i</v>
      </c>
      <c r="T2173" t="str">
        <f t="shared" si="1103"/>
        <v>0.171124133481502-0.0779918011358491i</v>
      </c>
      <c r="U2173" t="str">
        <f t="shared" si="1104"/>
        <v>0.0000333333333333333-0.000472283875165124i</v>
      </c>
      <c r="V2173" t="str">
        <f t="shared" si="1105"/>
        <v>6.66666666666667E-06-0.00472283875165124i</v>
      </c>
      <c r="W2173" t="str">
        <f t="shared" si="1106"/>
        <v>0.0000276019988112352-0.000429518724663391i</v>
      </c>
      <c r="X2173" t="str">
        <f t="shared" si="1107"/>
        <v>0.0000306596822661696-0.000429101841727545i</v>
      </c>
      <c r="Y2173" t="str">
        <f t="shared" si="1108"/>
        <v>0.009+1.50168128841592i</v>
      </c>
      <c r="Z2173" t="str">
        <f t="shared" si="1109"/>
        <v>-0.0034283531694046-0.000265695851439704i</v>
      </c>
      <c r="AA2173" t="str">
        <f t="shared" si="1110"/>
        <v>0.0480814660973422-7.99303801183816i</v>
      </c>
      <c r="AB2173" t="str">
        <f t="shared" si="1111"/>
        <v>0.807095426331437-0.367843066360357i</v>
      </c>
      <c r="AC2173" t="str">
        <f t="shared" si="1112"/>
        <v>0.815049609552766-0.708998608066578i</v>
      </c>
      <c r="AD2173" t="str">
        <f t="shared" si="1113"/>
        <v>0.787176458086675+0.233438485824533i</v>
      </c>
      <c r="AE2173" t="str">
        <f t="shared" si="1114"/>
        <v>-0.00263669526771219-0.00100945909200218i</v>
      </c>
      <c r="AF2173" t="str">
        <f t="shared" si="1115"/>
        <v>-14.8104535848322-1.43867116184386i</v>
      </c>
      <c r="AG2173" t="str">
        <f t="shared" si="1116"/>
        <v>1.00689150726547-0.0227361603784655i</v>
      </c>
      <c r="AH2173" t="str">
        <f t="shared" si="1117"/>
        <v>0.0369018712948841+0.0194488593804137i</v>
      </c>
      <c r="AI2173">
        <f t="shared" si="1118"/>
        <v>-27.594491951829841</v>
      </c>
      <c r="AJ2173">
        <f t="shared" si="1119"/>
        <v>27.791142224814713</v>
      </c>
      <c r="AK2173"/>
      <c r="AL2173"/>
      <c r="AM2173"/>
      <c r="AN2173"/>
    </row>
    <row r="2174" spans="1:40" x14ac:dyDescent="0.25">
      <c r="A2174"/>
      <c r="B2174">
        <f t="shared" si="1120"/>
        <v>240000</v>
      </c>
      <c r="C2174" s="237" t="str">
        <f t="shared" si="1088"/>
        <v>-1.32684516799974E-06+0.0102042604149213i</v>
      </c>
      <c r="D2174" s="208" t="str">
        <f t="shared" si="1089"/>
        <v>-5.95701612948558+0.0782326631810633i</v>
      </c>
      <c r="E2174" t="str">
        <f t="shared" si="1090"/>
        <v>2870</v>
      </c>
      <c r="F2174" t="str">
        <f t="shared" si="1091"/>
        <v>0.777000777000777</v>
      </c>
      <c r="G2174" t="str">
        <f t="shared" si="1086"/>
        <v>0.777000777000777</v>
      </c>
      <c r="H2174" t="str">
        <f t="shared" si="1092"/>
        <v>8.85569455988917+1.51132515224085i</v>
      </c>
      <c r="I2174" t="str">
        <f t="shared" si="1093"/>
        <v>942.477796076938i</v>
      </c>
      <c r="J2174" t="str">
        <f t="shared" si="1087"/>
        <v>-1201.35468655831+206.18398249216i</v>
      </c>
      <c r="K2174" t="str">
        <f t="shared" si="1094"/>
        <v>0.130790425261729-0.762065454580632i</v>
      </c>
      <c r="L2174" t="str">
        <f t="shared" si="1095"/>
        <v>0.00982780144674498-0.0485835844746927i</v>
      </c>
      <c r="M2174" t="str">
        <f t="shared" si="1096"/>
        <v>0.140618226708474-0.810649039055325i</v>
      </c>
      <c r="N2174" t="str">
        <f t="shared" si="1097"/>
        <v>-2.45898094716458i</v>
      </c>
      <c r="O2174" t="str">
        <f t="shared" si="1098"/>
        <v>-0.775927845922592-0.630821668874751i</v>
      </c>
      <c r="P2174" t="str">
        <f t="shared" si="1099"/>
        <v>1.77592784592259+0.630821668874751i</v>
      </c>
      <c r="Q2174" t="str">
        <f t="shared" si="1100"/>
        <v>-1.77592784592259+1.82815927828983i</v>
      </c>
      <c r="R2174" t="str">
        <f t="shared" si="1101"/>
        <v>-0.307981946101514-0.672246749172281i</v>
      </c>
      <c r="S2174" t="str">
        <f t="shared" si="1102"/>
        <v>0.254098547851671i</v>
      </c>
      <c r="T2174" t="str">
        <f t="shared" si="1103"/>
        <v>0.170816922762683-0.0782577652689263i</v>
      </c>
      <c r="U2174" t="str">
        <f t="shared" si="1104"/>
        <v>0.0000333333333333333-0.00047031602568527i</v>
      </c>
      <c r="V2174" t="str">
        <f t="shared" si="1105"/>
        <v>6.66666666666667E-06-0.0047031602568527i</v>
      </c>
      <c r="W2174" t="str">
        <f t="shared" si="1106"/>
        <v>0.0000276019878519896-0.000427730480745562i</v>
      </c>
      <c r="X2174" t="str">
        <f t="shared" si="1107"/>
        <v>0.0000306341596373979-0.000427315515387334i</v>
      </c>
      <c r="Y2174" t="str">
        <f t="shared" si="1108"/>
        <v>0.009+1.5079644737231i</v>
      </c>
      <c r="Z2174" t="str">
        <f t="shared" si="1109"/>
        <v>-0.00339984997053422-0.00026421419516045i</v>
      </c>
      <c r="AA2174" t="str">
        <f t="shared" si="1110"/>
        <v>0.0476812749964745-7.95971717348272i</v>
      </c>
      <c r="AB2174" t="str">
        <f t="shared" si="1111"/>
        <v>0.805646487709898-0.369097468243994i</v>
      </c>
      <c r="AC2174" t="str">
        <f t="shared" si="1112"/>
        <v>0.814080072505929-0.704998382547384i</v>
      </c>
      <c r="AD2174" t="str">
        <f t="shared" si="1113"/>
        <v>0.789889711493199+0.230657286784481i</v>
      </c>
      <c r="AE2174" t="str">
        <f t="shared" si="1114"/>
        <v>-0.00262456358295978-0.000992900244065418i</v>
      </c>
      <c r="AF2174" t="str">
        <f t="shared" si="1115"/>
        <v>-14.8127106893748-1.43309248905979i</v>
      </c>
      <c r="AG2174" t="str">
        <f t="shared" si="1116"/>
        <v>1.0067825395696-0.0227202084189152i</v>
      </c>
      <c r="AH2174" t="str">
        <f t="shared" si="1117"/>
        <v>0.0367689559065991+0.0191741354258553i</v>
      </c>
      <c r="AI2174">
        <f t="shared" si="1118"/>
        <v>-27.64571657439668</v>
      </c>
      <c r="AJ2174">
        <f t="shared" si="1119"/>
        <v>27.54096889792805</v>
      </c>
      <c r="AK2174"/>
      <c r="AL2174"/>
      <c r="AM2174"/>
      <c r="AN2174"/>
    </row>
    <row r="2175" spans="1:40" x14ac:dyDescent="0.25">
      <c r="A2175"/>
      <c r="B2175">
        <f t="shared" si="1120"/>
        <v>241000</v>
      </c>
      <c r="C2175" s="237" t="str">
        <f t="shared" si="1088"/>
        <v>-1.31585684970103E-06+0.0101619190868216i</v>
      </c>
      <c r="D2175" s="208" t="str">
        <f t="shared" si="1089"/>
        <v>-5.95701604524181+0.077908046332299i</v>
      </c>
      <c r="E2175" t="str">
        <f t="shared" si="1090"/>
        <v>2870</v>
      </c>
      <c r="F2175" t="str">
        <f t="shared" si="1091"/>
        <v>0.777000777000777</v>
      </c>
      <c r="G2175" t="str">
        <f t="shared" si="1086"/>
        <v>0.777000777000777</v>
      </c>
      <c r="H2175" t="str">
        <f t="shared" si="1092"/>
        <v>8.8579249299398+1.50546323875065i</v>
      </c>
      <c r="I2175" t="str">
        <f t="shared" si="1093"/>
        <v>946.404786893925i</v>
      </c>
      <c r="J2175" t="str">
        <f t="shared" si="1087"/>
        <v>-1211.3951831596+207.04308241921i</v>
      </c>
      <c r="K2175" t="str">
        <f t="shared" si="1094"/>
        <v>0.129736283908455-0.759078292166823i</v>
      </c>
      <c r="L2175" t="str">
        <f t="shared" si="1095"/>
        <v>0.00974958618541618-0.0483977490754186i</v>
      </c>
      <c r="M2175" t="str">
        <f t="shared" si="1096"/>
        <v>0.139485870093871-0.807476041242242i</v>
      </c>
      <c r="N2175" t="str">
        <f t="shared" si="1097"/>
        <v>-2.4692267011111i</v>
      </c>
      <c r="O2175" t="str">
        <f t="shared" si="1098"/>
        <v>-0.782350250105859-0.622838732064168i</v>
      </c>
      <c r="P2175" t="str">
        <f t="shared" si="1099"/>
        <v>1.78235025010586+0.622838732064168i</v>
      </c>
      <c r="Q2175" t="str">
        <f t="shared" si="1100"/>
        <v>-1.78235025010586+1.84638796904693i</v>
      </c>
      <c r="R2175" t="str">
        <f t="shared" si="1101"/>
        <v>-0.307742909312219-0.668247746090876i</v>
      </c>
      <c r="S2175" t="str">
        <f t="shared" si="1102"/>
        <v>0.255157291801052i</v>
      </c>
      <c r="T2175" t="str">
        <f t="shared" si="1103"/>
        <v>0.170508285144705-0.0785228473110825i</v>
      </c>
      <c r="U2175" t="str">
        <f t="shared" si="1104"/>
        <v>0.0000333333333333333-0.000468364506906492i</v>
      </c>
      <c r="V2175" t="str">
        <f t="shared" si="1105"/>
        <v>6.66666666666667E-06-0.00468364506906492i</v>
      </c>
      <c r="W2175" t="str">
        <f t="shared" si="1106"/>
        <v>0.000027601976846996-0.00042595708291856i</v>
      </c>
      <c r="X2175" t="str">
        <f t="shared" si="1107"/>
        <v>0.0000306089538551157-0.000425544016971908i</v>
      </c>
      <c r="Y2175" t="str">
        <f t="shared" si="1108"/>
        <v>0.009+1.51424765903028i</v>
      </c>
      <c r="Z2175" t="str">
        <f t="shared" si="1109"/>
        <v>-0.00337170091870364-0.000262749470246746i</v>
      </c>
      <c r="AA2175" t="str">
        <f t="shared" si="1110"/>
        <v>0.0472860608972162-7.92667306090291i</v>
      </c>
      <c r="AB2175" t="str">
        <f t="shared" si="1111"/>
        <v>0.804190819214777-0.370347709805333i</v>
      </c>
      <c r="AC2175" t="str">
        <f t="shared" si="1112"/>
        <v>0.813126353542935-0.701023091642373i</v>
      </c>
      <c r="AD2175" t="str">
        <f t="shared" si="1113"/>
        <v>0.792577502710208+0.227845796294174i</v>
      </c>
      <c r="AE2175" t="str">
        <f t="shared" si="1114"/>
        <v>-0.0026124679317576-0.000976477199654425i</v>
      </c>
      <c r="AF2175" t="str">
        <f t="shared" si="1115"/>
        <v>-14.8149409751816-1.42755519241835i</v>
      </c>
      <c r="AG2175" t="str">
        <f t="shared" si="1116"/>
        <v>1.00667360395297-0.0227036582893473i</v>
      </c>
      <c r="AH2175" t="str">
        <f t="shared" si="1117"/>
        <v>0.0366359555309737+0.018901523173211i</v>
      </c>
      <c r="AI2175">
        <f t="shared" si="1118"/>
        <v>-27.696888443903809</v>
      </c>
      <c r="AJ2175">
        <f t="shared" si="1119"/>
        <v>27.290485846512684</v>
      </c>
      <c r="AK2175"/>
      <c r="AL2175"/>
      <c r="AM2175"/>
      <c r="AN2175"/>
    </row>
    <row r="2176" spans="1:40" x14ac:dyDescent="0.25">
      <c r="A2176"/>
      <c r="B2176">
        <f t="shared" si="1120"/>
        <v>242000</v>
      </c>
      <c r="C2176" s="237" t="str">
        <f t="shared" si="1088"/>
        <v>-1.30500446858232E-06+0.0101199276870359i</v>
      </c>
      <c r="D2176" s="208" t="str">
        <f t="shared" si="1089"/>
        <v>-5.95701596204022+0.0775861122672753i</v>
      </c>
      <c r="E2176" t="str">
        <f t="shared" si="1090"/>
        <v>2870</v>
      </c>
      <c r="F2176" t="str">
        <f t="shared" si="1091"/>
        <v>0.777000777000777</v>
      </c>
      <c r="G2176" t="str">
        <f t="shared" si="1086"/>
        <v>0.777000777000777</v>
      </c>
      <c r="H2176" t="str">
        <f t="shared" si="1092"/>
        <v>8.86012889855882+1.4996449476881i</v>
      </c>
      <c r="I2176" t="str">
        <f t="shared" si="1093"/>
        <v>950.331777710912i</v>
      </c>
      <c r="J2176" t="str">
        <f t="shared" si="1087"/>
        <v>-1221.47742818751+207.90218234626i</v>
      </c>
      <c r="K2176" t="str">
        <f t="shared" si="1094"/>
        <v>0.128694720559375-0.756113738278917i</v>
      </c>
      <c r="L2176" t="str">
        <f t="shared" si="1095"/>
        <v>0.00967228851173002-0.0482132654243452i</v>
      </c>
      <c r="M2176" t="str">
        <f t="shared" si="1096"/>
        <v>0.138367009071105-0.804327003703262i</v>
      </c>
      <c r="N2176" t="str">
        <f t="shared" si="1097"/>
        <v>-2.47947245505762i</v>
      </c>
      <c r="O2176" t="str">
        <f t="shared" si="1098"/>
        <v>-0.788690527419285-0.614790413034467i</v>
      </c>
      <c r="P2176" t="str">
        <f t="shared" si="1099"/>
        <v>1.78869052741929+0.614790413034467i</v>
      </c>
      <c r="Q2176" t="str">
        <f t="shared" si="1100"/>
        <v>-1.78869052741929+1.86468204202315i</v>
      </c>
      <c r="R2176" t="str">
        <f t="shared" si="1101"/>
        <v>-0.307502379551531-0.664276217629384i</v>
      </c>
      <c r="S2176" t="str">
        <f t="shared" si="1102"/>
        <v>0.256216035750435i</v>
      </c>
      <c r="T2176" t="str">
        <f t="shared" si="1103"/>
        <v>0.170198219124294-0.0787870406725189i</v>
      </c>
      <c r="U2176" t="str">
        <f t="shared" si="1104"/>
        <v>0.0000333333333333333-0.000466429116382085i</v>
      </c>
      <c r="V2176" t="str">
        <f t="shared" si="1105"/>
        <v>6.66666666666667E-06-0.00466429116382086i</v>
      </c>
      <c r="W2176" t="str">
        <f t="shared" si="1106"/>
        <v>0.0000276019657962547-0.00042419834713992i</v>
      </c>
      <c r="X2176" t="str">
        <f t="shared" si="1107"/>
        <v>0.0000305840596927096-0.000423787162700916i</v>
      </c>
      <c r="Y2176" t="str">
        <f t="shared" si="1108"/>
        <v>0.009+1.52053084433746i</v>
      </c>
      <c r="Z2176" t="str">
        <f t="shared" si="1109"/>
        <v>-0.0033439001708772-0.000261301390594872i</v>
      </c>
      <c r="AA2176" t="str">
        <f t="shared" si="1110"/>
        <v>0.0468957415881856-7.89390224025781i</v>
      </c>
      <c r="AB2176" t="str">
        <f t="shared" si="1111"/>
        <v>0.802728413755984-0.371593759964036i</v>
      </c>
      <c r="AC2176" t="str">
        <f t="shared" si="1112"/>
        <v>0.812188234161106-0.697072456979533i</v>
      </c>
      <c r="AD2176" t="str">
        <f t="shared" si="1113"/>
        <v>0.795239495528068+0.22500423101996i</v>
      </c>
      <c r="AE2176" t="str">
        <f t="shared" si="1114"/>
        <v>-0.00260040756652936-0.000960188872593184i</v>
      </c>
      <c r="AF2176" t="str">
        <f t="shared" si="1115"/>
        <v>-14.817144860599-1.42205883542082i</v>
      </c>
      <c r="AG2176" t="str">
        <f t="shared" si="1116"/>
        <v>1.0065647061921-0.0226865077639592i</v>
      </c>
      <c r="AH2176" t="str">
        <f t="shared" si="1117"/>
        <v>0.0365028674846437+0.0186310056826539i</v>
      </c>
      <c r="AI2176">
        <f t="shared" si="1118"/>
        <v>-27.748009325830498</v>
      </c>
      <c r="AJ2176">
        <f t="shared" si="1119"/>
        <v>27.039694263582824</v>
      </c>
      <c r="AK2176"/>
      <c r="AL2176"/>
      <c r="AM2176"/>
      <c r="AN2176"/>
    </row>
    <row r="2177" spans="1:40" x14ac:dyDescent="0.25">
      <c r="A2177"/>
      <c r="B2177">
        <f t="shared" si="1120"/>
        <v>243000</v>
      </c>
      <c r="C2177" s="237" t="str">
        <f t="shared" si="1088"/>
        <v>-1.29428579160517E-06+0.0100782818954617i</v>
      </c>
      <c r="D2177" s="208" t="str">
        <f t="shared" si="1089"/>
        <v>-5.9570158798637+0.0772668278652064i</v>
      </c>
      <c r="E2177" t="str">
        <f t="shared" si="1090"/>
        <v>2870</v>
      </c>
      <c r="F2177" t="str">
        <f t="shared" si="1091"/>
        <v>0.777000777000777</v>
      </c>
      <c r="G2177" t="str">
        <f t="shared" si="1086"/>
        <v>0.777000777000777</v>
      </c>
      <c r="H2177" t="str">
        <f t="shared" si="1092"/>
        <v>8.86230687608112+1.49386981515813i</v>
      </c>
      <c r="I2177" t="str">
        <f t="shared" si="1093"/>
        <v>954.2587685279i</v>
      </c>
      <c r="J2177" t="str">
        <f t="shared" si="1087"/>
        <v>-1231.60142164204+208.761282273312i</v>
      </c>
      <c r="K2177" t="str">
        <f t="shared" si="1094"/>
        <v>0.127665537742148-0.753171546302699i</v>
      </c>
      <c r="L2177" t="str">
        <f t="shared" si="1095"/>
        <v>0.00959589432610799-0.048030119650165i</v>
      </c>
      <c r="M2177" t="str">
        <f t="shared" si="1096"/>
        <v>0.137261432068256-0.801201665952864i</v>
      </c>
      <c r="N2177" t="str">
        <f t="shared" si="1097"/>
        <v>-2.48971820900414i</v>
      </c>
      <c r="O2177" t="str">
        <f t="shared" si="1098"/>
        <v>-0.794948012295078-0.606677556654361i</v>
      </c>
      <c r="P2177" t="str">
        <f t="shared" si="1099"/>
        <v>1.79494801229508+0.606677556654361i</v>
      </c>
      <c r="Q2177" t="str">
        <f t="shared" si="1100"/>
        <v>-1.79494801229508+1.88304065234978i</v>
      </c>
      <c r="R2177" t="str">
        <f t="shared" si="1101"/>
        <v>-0.307260349461358-0.660331818763811i</v>
      </c>
      <c r="S2177" t="str">
        <f t="shared" si="1102"/>
        <v>0.257274779699816i</v>
      </c>
      <c r="T2177" t="str">
        <f t="shared" si="1103"/>
        <v>0.169886723201238-0.0790503387181593i</v>
      </c>
      <c r="U2177" t="str">
        <f t="shared" si="1104"/>
        <v>0.0000333333333333334-0.000464509654997798i</v>
      </c>
      <c r="V2177" t="str">
        <f t="shared" si="1105"/>
        <v>6.66666666666667E-06-0.00464509654997798i</v>
      </c>
      <c r="W2177" t="str">
        <f t="shared" si="1106"/>
        <v>0.000027601954699766-0.000422454092396683i</v>
      </c>
      <c r="X2177" t="str">
        <f t="shared" si="1107"/>
        <v>0.0000305594720308774-0.000422044771818451i</v>
      </c>
      <c r="Y2177" t="str">
        <f t="shared" si="1108"/>
        <v>0.009+1.52681402964464i</v>
      </c>
      <c r="Z2177" t="str">
        <f t="shared" si="1109"/>
        <v>-0.00331644200403461-0.000259869676370552i</v>
      </c>
      <c r="AA2177" t="str">
        <f t="shared" si="1110"/>
        <v>0.0465102365489733-7.8614013342992i</v>
      </c>
      <c r="AB2177" t="str">
        <f t="shared" si="1111"/>
        <v>0.801259264257871-0.372835587426212i</v>
      </c>
      <c r="AC2177" t="str">
        <f t="shared" si="1112"/>
        <v>0.811265500297597-0.693146204039704i</v>
      </c>
      <c r="AD2177" t="str">
        <f t="shared" si="1113"/>
        <v>0.797875355250347+0.222132811387012i</v>
      </c>
      <c r="AE2177" t="str">
        <f t="shared" si="1114"/>
        <v>-0.00258838176032986-0.00094403419651113i</v>
      </c>
      <c r="AF2177" t="str">
        <f t="shared" si="1115"/>
        <v>-14.8193227559448-1.41660298729292i</v>
      </c>
      <c r="AG2177" t="str">
        <f t="shared" si="1116"/>
        <v>1.00645585207585-0.0226687546966152i</v>
      </c>
      <c r="AH2177" t="str">
        <f t="shared" si="1117"/>
        <v>0.036369689213569+0.0183625663358624i</v>
      </c>
      <c r="AI2177">
        <f t="shared" si="1118"/>
        <v>-27.799080973362358</v>
      </c>
      <c r="AJ2177">
        <f t="shared" si="1119"/>
        <v>26.788595325606931</v>
      </c>
      <c r="AK2177"/>
      <c r="AL2177"/>
      <c r="AM2177"/>
      <c r="AN2177"/>
    </row>
    <row r="2178" spans="1:40" x14ac:dyDescent="0.25">
      <c r="A2178"/>
      <c r="B2178">
        <f t="shared" si="1120"/>
        <v>244000</v>
      </c>
      <c r="C2178" s="237" t="str">
        <f t="shared" si="1088"/>
        <v>-1.28369863139619E-06+0.0100369774628179i</v>
      </c>
      <c r="D2178" s="208" t="str">
        <f t="shared" si="1089"/>
        <v>-5.95701579869546+0.0769501605482706i</v>
      </c>
      <c r="E2178" t="str">
        <f t="shared" si="1090"/>
        <v>2870</v>
      </c>
      <c r="F2178" t="str">
        <f t="shared" si="1091"/>
        <v>0.777000777000777</v>
      </c>
      <c r="G2178" t="str">
        <f t="shared" si="1086"/>
        <v>0.777000777000777</v>
      </c>
      <c r="H2178" t="str">
        <f t="shared" si="1092"/>
        <v>8.86445926499456+1.48813738344875i</v>
      </c>
      <c r="I2178" t="str">
        <f t="shared" si="1093"/>
        <v>958.185759344887i</v>
      </c>
      <c r="J2178" t="str">
        <f t="shared" si="1087"/>
        <v>-1241.76716352319+209.620382200362i</v>
      </c>
      <c r="K2178" t="str">
        <f t="shared" si="1094"/>
        <v>0.126648541807813-0.750251473040031i</v>
      </c>
      <c r="L2178" t="str">
        <f t="shared" si="1095"/>
        <v>0.00952038979483255-0.0478482980560708i</v>
      </c>
      <c r="M2178" t="str">
        <f t="shared" si="1096"/>
        <v>0.136168931602646-0.798099771096102i</v>
      </c>
      <c r="N2178" t="str">
        <f t="shared" si="1097"/>
        <v>-2.49996396295065i</v>
      </c>
      <c r="O2178" t="str">
        <f t="shared" si="1098"/>
        <v>-0.801122047856537-0.598501014567351i</v>
      </c>
      <c r="P2178" t="str">
        <f t="shared" si="1099"/>
        <v>1.80112204785654+0.598501014567351i</v>
      </c>
      <c r="Q2178" t="str">
        <f t="shared" si="1100"/>
        <v>-1.80112204785654+1.9014629483833i</v>
      </c>
      <c r="R2178" t="str">
        <f t="shared" si="1101"/>
        <v>-0.307016811627473-0.656414210139043i</v>
      </c>
      <c r="S2178" t="str">
        <f t="shared" si="1102"/>
        <v>0.258333523649199i</v>
      </c>
      <c r="T2178" t="str">
        <f t="shared" si="1103"/>
        <v>0.169573795878625-0.0793127347672675i</v>
      </c>
      <c r="U2178" t="str">
        <f t="shared" si="1104"/>
        <v>0.0000333333333333334-0.000462605926903545i</v>
      </c>
      <c r="V2178" t="str">
        <f t="shared" si="1105"/>
        <v>6.66666666666667E-06-0.00462605926903545i</v>
      </c>
      <c r="W2178" t="str">
        <f t="shared" si="1106"/>
        <v>0.0000276019435575296-0.000420724140643311i</v>
      </c>
      <c r="X2178" t="str">
        <f t="shared" si="1107"/>
        <v>0.000030535185854994-0.000420316666531077i</v>
      </c>
      <c r="Y2178" t="str">
        <f t="shared" si="1108"/>
        <v>0.009+1.53309721495182i</v>
      </c>
      <c r="Z2178" t="str">
        <f t="shared" si="1109"/>
        <v>-0.00328932081222468-0.000258454053842308i</v>
      </c>
      <c r="AA2178" t="str">
        <f t="shared" si="1110"/>
        <v>0.0461294669085657-7.82916702121023i</v>
      </c>
      <c r="AB2178" t="str">
        <f t="shared" si="1111"/>
        <v>0.799783363660353-0.37407316068262i</v>
      </c>
      <c r="AC2178" t="str">
        <f t="shared" si="1112"/>
        <v>0.810357942229206-0.689244062095175i</v>
      </c>
      <c r="AD2178" t="str">
        <f t="shared" si="1113"/>
        <v>0.800484748736264+0.21923176157549i</v>
      </c>
      <c r="AE2178" t="str">
        <f t="shared" si="1114"/>
        <v>-0.00257638980637646-0.000928012124400767i</v>
      </c>
      <c r="AF2178" t="str">
        <f t="shared" si="1115"/>
        <v>-14.82147506369-1.41118722290048i</v>
      </c>
      <c r="AG2178" t="str">
        <f t="shared" si="1116"/>
        <v>1.00634704740509-0.0226503970204185i</v>
      </c>
      <c r="AH2178" t="str">
        <f t="shared" si="1117"/>
        <v>0.0362364182906853+0.0180961888291097i</v>
      </c>
      <c r="AI2178">
        <f t="shared" si="1118"/>
        <v>-27.850105127672556</v>
      </c>
      <c r="AJ2178">
        <f t="shared" si="1119"/>
        <v>26.537190193070916</v>
      </c>
      <c r="AK2178"/>
      <c r="AL2178"/>
      <c r="AM2178"/>
      <c r="AN2178"/>
    </row>
    <row r="2179" spans="1:40" x14ac:dyDescent="0.25">
      <c r="A2179"/>
      <c r="B2179">
        <f t="shared" si="1120"/>
        <v>245000</v>
      </c>
      <c r="C2179" s="237" t="str">
        <f t="shared" si="1088"/>
        <v>-0.000001273240845131+0.00999601020919972i</v>
      </c>
      <c r="D2179" s="208" t="str">
        <f t="shared" si="1089"/>
        <v>-5.9570157185191+0.0766360782705312i</v>
      </c>
      <c r="E2179" t="str">
        <f t="shared" si="1090"/>
        <v>2870</v>
      </c>
      <c r="F2179" t="str">
        <f t="shared" si="1091"/>
        <v>0.777000777000777</v>
      </c>
      <c r="G2179" t="str">
        <f t="shared" si="1086"/>
        <v>0.777000777000777</v>
      </c>
      <c r="H2179" t="str">
        <f t="shared" si="1092"/>
        <v>8.8665864601172+1.4824472009368i</v>
      </c>
      <c r="I2179" t="str">
        <f t="shared" si="1093"/>
        <v>962.112750161874i</v>
      </c>
      <c r="J2179" t="str">
        <f t="shared" si="1087"/>
        <v>-1251.97465383095+210.479482127413i</v>
      </c>
      <c r="K2179" t="str">
        <f t="shared" si="1094"/>
        <v>0.125643542843195-0.747353278653455i</v>
      </c>
      <c r="L2179" t="str">
        <f t="shared" si="1095"/>
        <v>0.00944576134414736-0.0476677871173631i</v>
      </c>
      <c r="M2179" t="str">
        <f t="shared" si="1096"/>
        <v>0.135089304187342-0.795021065770818i</v>
      </c>
      <c r="N2179" t="str">
        <f t="shared" si="1097"/>
        <v>-2.51020971689717i</v>
      </c>
      <c r="O2179" t="str">
        <f t="shared" si="1098"/>
        <v>-0.807211985987035-0.590261645102295i</v>
      </c>
      <c r="P2179" t="str">
        <f t="shared" si="1099"/>
        <v>1.80721198598704+0.590261645102295i</v>
      </c>
      <c r="Q2179" t="str">
        <f t="shared" si="1100"/>
        <v>-1.80721198598704+1.91994807179488i</v>
      </c>
      <c r="R2179" t="str">
        <f t="shared" si="1101"/>
        <v>-0.306771758579129-0.652523057954018i</v>
      </c>
      <c r="S2179" t="str">
        <f t="shared" si="1102"/>
        <v>0.259392267598581i</v>
      </c>
      <c r="T2179" t="str">
        <f t="shared" si="1103"/>
        <v>0.169259435663053-0.0795742220930447i</v>
      </c>
      <c r="U2179" t="str">
        <f t="shared" si="1104"/>
        <v>0.0000333333333333333-0.000460717739446795i</v>
      </c>
      <c r="V2179" t="str">
        <f t="shared" si="1105"/>
        <v>6.66666666666667E-06-0.00460717739446795i</v>
      </c>
      <c r="W2179" t="str">
        <f t="shared" si="1106"/>
        <v>0.0000276019323695457-0.000419008316741137i</v>
      </c>
      <c r="X2179" t="str">
        <f t="shared" si="1107"/>
        <v>0.0000305111962525548-0.000418602671947398i</v>
      </c>
      <c r="Y2179" t="str">
        <f t="shared" si="1108"/>
        <v>0.009+1.539380400259i</v>
      </c>
      <c r="Z2179" t="str">
        <f t="shared" si="1109"/>
        <v>-0.00326253110370335-0.000257054255220001i</v>
      </c>
      <c r="AA2179" t="str">
        <f t="shared" si="1110"/>
        <v>0.0457533554049566-7.79719603347269i</v>
      </c>
      <c r="AB2179" t="str">
        <f t="shared" si="1111"/>
        <v>0.7983007049199-0.375306448006767i</v>
      </c>
      <c r="AC2179" t="str">
        <f t="shared" si="1112"/>
        <v>0.809465354474894-0.685365764149271i</v>
      </c>
      <c r="AD2179" t="str">
        <f t="shared" si="1113"/>
        <v>0.803067344443165+0.216301309516118i</v>
      </c>
      <c r="AE2179" t="str">
        <f t="shared" si="1114"/>
        <v>-0.0025644310175935-0.000912121628185441i</v>
      </c>
      <c r="AF2179" t="str">
        <f t="shared" si="1115"/>
        <v>-14.8236021786363-1.40581112266627i</v>
      </c>
      <c r="AG2179" t="str">
        <f t="shared" si="1116"/>
        <v>1.00623829799235-0.0226314327472937i</v>
      </c>
      <c r="AH2179" t="str">
        <f t="shared" si="1117"/>
        <v>0.0361030524136212+0.0178318571665035i</v>
      </c>
      <c r="AI2179">
        <f t="shared" si="1118"/>
        <v>-27.90108351819925</v>
      </c>
      <c r="AJ2179">
        <f t="shared" si="1119"/>
        <v>26.28548001102186</v>
      </c>
      <c r="AK2179"/>
      <c r="AL2179"/>
      <c r="AM2179"/>
      <c r="AN2179"/>
    </row>
    <row r="2180" spans="1:40" x14ac:dyDescent="0.25">
      <c r="A2180"/>
      <c r="B2180">
        <f t="shared" si="1120"/>
        <v>246000</v>
      </c>
      <c r="C2180" s="237" t="str">
        <f t="shared" si="1088"/>
        <v>-1.26291033344982E-06+0.00995537602266796i</v>
      </c>
      <c r="D2180" s="208" t="str">
        <f t="shared" si="1089"/>
        <v>-5.95701563931851+0.0763245495071211i</v>
      </c>
      <c r="E2180" t="str">
        <f t="shared" si="1090"/>
        <v>2870</v>
      </c>
      <c r="F2180" t="str">
        <f t="shared" si="1091"/>
        <v>0.777000777000777</v>
      </c>
      <c r="G2180" t="str">
        <f t="shared" si="1086"/>
        <v>0.777000777000777</v>
      </c>
      <c r="H2180" t="str">
        <f t="shared" si="1092"/>
        <v>8.86868884876981+1.47679882199523i</v>
      </c>
      <c r="I2180" t="str">
        <f t="shared" si="1093"/>
        <v>966.039740978861i</v>
      </c>
      <c r="J2180" t="str">
        <f t="shared" si="1087"/>
        <v>-1262.22389256532+211.338582054463i</v>
      </c>
      <c r="K2180" t="str">
        <f t="shared" si="1094"/>
        <v>0.124650354585592-0.744476726611738i</v>
      </c>
      <c r="L2180" t="str">
        <f t="shared" si="1095"/>
        <v>0.00937199565450713-0.0474885734790874i</v>
      </c>
      <c r="M2180" t="str">
        <f t="shared" si="1096"/>
        <v>0.134022350240099-0.791965300090825i</v>
      </c>
      <c r="N2180" t="str">
        <f t="shared" si="1097"/>
        <v>-2.52045547084369i</v>
      </c>
      <c r="O2180" t="str">
        <f t="shared" si="1098"/>
        <v>-0.813217187398016-0.581960313183347i</v>
      </c>
      <c r="P2180" t="str">
        <f t="shared" si="1099"/>
        <v>1.81321718739802+0.581960313183347i</v>
      </c>
      <c r="Q2180" t="str">
        <f t="shared" si="1100"/>
        <v>-1.81321718739802+1.93849515766034i</v>
      </c>
      <c r="R2180" t="str">
        <f t="shared" si="1101"/>
        <v>-0.306525182788698-0.648658033849758i</v>
      </c>
      <c r="S2180" t="str">
        <f t="shared" si="1102"/>
        <v>0.260451011547962i</v>
      </c>
      <c r="T2180" t="str">
        <f t="shared" si="1103"/>
        <v>0.168943641064882-0.0798347939222404i</v>
      </c>
      <c r="U2180" t="str">
        <f t="shared" si="1104"/>
        <v>0.0000333333333333334-0.000458844903107581i</v>
      </c>
      <c r="V2180" t="str">
        <f t="shared" si="1105"/>
        <v>6.66666666666667E-06-0.00458844903107581i</v>
      </c>
      <c r="W2180" t="str">
        <f t="shared" si="1106"/>
        <v>0.0000276019211358149-0.000417306448399273i</v>
      </c>
      <c r="X2180" t="str">
        <f t="shared" si="1107"/>
        <v>0.0000304874984106904-0.00041690261601909i</v>
      </c>
      <c r="Y2180" t="str">
        <f t="shared" si="1108"/>
        <v>0.009+1.54566358556618i</v>
      </c>
      <c r="Z2180" t="str">
        <f t="shared" si="1109"/>
        <v>-0.00323606749815272-0.00025567001849834i</v>
      </c>
      <c r="AA2180" t="str">
        <f t="shared" si="1110"/>
        <v>0.0453818263459045-7.76548515676158i</v>
      </c>
      <c r="AB2180" t="str">
        <f t="shared" si="1111"/>
        <v>0.796811281010727-0.376535417453075i</v>
      </c>
      <c r="AC2180" t="str">
        <f t="shared" si="1112"/>
        <v>0.808587535700833-0.681511046877113i</v>
      </c>
      <c r="AD2180" t="str">
        <f t="shared" si="1113"/>
        <v>0.80562281246928+0.213341686885429i</v>
      </c>
      <c r="AE2180" t="str">
        <f t="shared" si="1114"/>
        <v>-0.00255250472616976-0.000896361698297717i</v>
      </c>
      <c r="AF2180" t="str">
        <f t="shared" si="1115"/>
        <v>-14.8257044880883-1.40047427248811i</v>
      </c>
      <c r="AG2180" t="str">
        <f t="shared" si="1116"/>
        <v>1.0061296096614-0.0226118599675875i</v>
      </c>
      <c r="AH2180" t="str">
        <f t="shared" si="1117"/>
        <v>0.0359695894024867+0.0175695556533891i</v>
      </c>
      <c r="AI2180">
        <f t="shared" si="1118"/>
        <v>-27.952017862916009</v>
      </c>
      <c r="AJ2180">
        <f t="shared" si="1119"/>
        <v>26.033465909609749</v>
      </c>
      <c r="AK2180"/>
      <c r="AL2180"/>
      <c r="AM2180"/>
      <c r="AN2180"/>
    </row>
    <row r="2181" spans="1:40" x14ac:dyDescent="0.25">
      <c r="A2181"/>
      <c r="B2181">
        <f t="shared" si="1120"/>
        <v>247000</v>
      </c>
      <c r="C2181" s="237" t="str">
        <f t="shared" si="1088"/>
        <v>-1.25270503940383E-06+0.00991507085787368i</v>
      </c>
      <c r="D2181" s="208" t="str">
        <f t="shared" si="1089"/>
        <v>-5.95701556107792+0.0760155432436982i</v>
      </c>
      <c r="E2181" t="str">
        <f t="shared" si="1090"/>
        <v>2870</v>
      </c>
      <c r="F2181" t="str">
        <f t="shared" si="1091"/>
        <v>0.777000777000777</v>
      </c>
      <c r="G2181" t="str">
        <f t="shared" ref="G2181:G2244" si="1121">IF($C$11=$C$7,$C$24,F2181)</f>
        <v>0.777000777000777</v>
      </c>
      <c r="H2181" t="str">
        <f t="shared" si="1092"/>
        <v>8.87076681094393+1.47119180690179i</v>
      </c>
      <c r="I2181" t="str">
        <f t="shared" si="1093"/>
        <v>969.966731795849i</v>
      </c>
      <c r="J2181" t="str">
        <f t="shared" ref="J2181:J2244" si="1122">IMSUM(COMPLEX(0,2*PI()*B2181*$C$113*$C$112),COMPLEX(0,2*PI()*B2181*$C$113*$C$111),COMPLEX(0,2*PI()*B2181*$C$28*10^-12*$C$111),COMPLEX(-1*2*PI()*B2181*2*PI()*B2181*$C$113*$C$112*$C$28*10^-12*$C$111,0),COMPLEX(1,0))</f>
        <v>-1272.51487972632+212.197681981515i</v>
      </c>
      <c r="K2181" t="str">
        <f t="shared" si="1094"/>
        <v>0.123668794339717-0.741621583636397i</v>
      </c>
      <c r="L2181" t="str">
        <f t="shared" si="1095"/>
        <v>0.00929907965497273-0.0473106439536988i</v>
      </c>
      <c r="M2181" t="str">
        <f t="shared" si="1096"/>
        <v>0.13296787399469-0.788932227590096i</v>
      </c>
      <c r="N2181" t="str">
        <f t="shared" si="1097"/>
        <v>-2.53070122479021i</v>
      </c>
      <c r="O2181" t="str">
        <f t="shared" si="1098"/>
        <v>-0.819137021696133-0.573597890239137i</v>
      </c>
      <c r="P2181" t="str">
        <f t="shared" si="1099"/>
        <v>1.81913702169613+0.573597890239137i</v>
      </c>
      <c r="Q2181" t="str">
        <f t="shared" si="1100"/>
        <v>-1.81913702169613+1.95710333455107i</v>
      </c>
      <c r="R2181" t="str">
        <f t="shared" si="1101"/>
        <v>-0.306277076671287-0.644818814800091i</v>
      </c>
      <c r="S2181" t="str">
        <f t="shared" si="1102"/>
        <v>0.261509755497345i</v>
      </c>
      <c r="T2181" t="str">
        <f t="shared" si="1103"/>
        <v>0.16862641059846-0.0800944434347499i</v>
      </c>
      <c r="U2181" t="str">
        <f t="shared" si="1104"/>
        <v>0.0000333333333333334-0.000456987231435081i</v>
      </c>
      <c r="V2181" t="str">
        <f t="shared" si="1105"/>
        <v>6.66666666666667E-06-0.00456987231435081i</v>
      </c>
      <c r="W2181" t="str">
        <f t="shared" si="1106"/>
        <v>0.000027601909856337-0.000415618366116972i</v>
      </c>
      <c r="X2181" t="str">
        <f t="shared" si="1107"/>
        <v>0.0000304640876137502-0.000415216329483363i</v>
      </c>
      <c r="Y2181" t="str">
        <f t="shared" si="1108"/>
        <v>0.009+1.55194677087336i</v>
      </c>
      <c r="Z2181" t="str">
        <f t="shared" si="1109"/>
        <v>-0.00320992472397902-0.000254301087305202i</v>
      </c>
      <c r="AA2181" t="str">
        <f t="shared" si="1110"/>
        <v>0.0450148055708081-7.73403122886697i</v>
      </c>
      <c r="AB2181" t="str">
        <f t="shared" si="1111"/>
        <v>0.795315084925854-0.37776003685498i</v>
      </c>
      <c r="AC2181" t="str">
        <f t="shared" si="1112"/>
        <v>0.807724288627981-0.677679650567323i</v>
      </c>
      <c r="AD2181" t="str">
        <f t="shared" si="1113"/>
        <v>0.808150824596533+0.210353129100402i</v>
      </c>
      <c r="AE2181" t="str">
        <f t="shared" si="1114"/>
        <v>-0.00254061028312816-0.000880731343267225i</v>
      </c>
      <c r="AF2181" t="str">
        <f t="shared" si="1115"/>
        <v>-14.8277823720219-1.39517626365809i</v>
      </c>
      <c r="AG2181" t="str">
        <f t="shared" si="1116"/>
        <v>1.00602098824689-0.0225916768496806i</v>
      </c>
      <c r="AH2181" t="str">
        <f t="shared" si="1117"/>
        <v>0.0358360271977219+0.01730926888989i</v>
      </c>
      <c r="AI2181">
        <f t="shared" si="1118"/>
        <v>-28.002909868599133</v>
      </c>
      <c r="AJ2181">
        <f t="shared" si="1119"/>
        <v>25.781149004605936</v>
      </c>
      <c r="AK2181"/>
      <c r="AL2181"/>
      <c r="AM2181"/>
      <c r="AN2181"/>
    </row>
    <row r="2182" spans="1:40" x14ac:dyDescent="0.25">
      <c r="A2182"/>
      <c r="B2182">
        <f t="shared" si="1120"/>
        <v>248000</v>
      </c>
      <c r="C2182" s="237" t="str">
        <f t="shared" ref="C2182:C2245" si="1123">IMPRODUCT(COMPLEX(-1,0),IMDIV(IMPRODUCT(G2182,COMPLEX($C$100+$C$101,0)),COMPLEX($C$100,2*PI()*B2182*$C$103*$C$102*(2*$C$100+$C$101))))</f>
        <v>-1.24262294743116E-06+0.0098750907347154i</v>
      </c>
      <c r="D2182" s="208" t="str">
        <f t="shared" ref="D2182:D2245" si="1124">IMPRODUCT(COMPLEX($C$106,0),IMSUB(C2182,G2182))</f>
        <v>-5.95701548378189+0.0757090289661514i</v>
      </c>
      <c r="E2182" t="str">
        <f t="shared" ref="E2182:E2245" si="1125">IMDIV(COMPLEX($C$20*10^3,0),COMPLEX(1,2*PI()*B2182*$C$20*1000*$C$29*10^-12))</f>
        <v>2870</v>
      </c>
      <c r="F2182" t="str">
        <f t="shared" ref="F2182:F2245" si="1126">IMDIV(COMPLEX($C$22*1000,0),IMSUM(COMPLEX($C$22*1000,0),E2182))</f>
        <v>0.777000777000777</v>
      </c>
      <c r="G2182" t="str">
        <f t="shared" si="1121"/>
        <v>0.777000777000777</v>
      </c>
      <c r="H2182" t="str">
        <f t="shared" ref="H2182:H2245" si="1127">IMPRODUCT(COMPLEX($C$108,0),IMPRODUCT(COMPLEX(-1,0),D2182),IMDIV(COMPLEX(0,2*PI()*B2182*$C$109*$C$110),COMPLEX(1,2*PI()*B2182*$C$109*$C$110)))</f>
        <v>8.87282071946576+1.46562572174917i</v>
      </c>
      <c r="I2182" t="str">
        <f t="shared" ref="I2182:I2245" si="1128">COMPLEX(0,2*PI()*B2182*$C$113*$C$112*$C$114)</f>
        <v>973.893722612836i</v>
      </c>
      <c r="J2182" t="str">
        <f t="shared" si="1122"/>
        <v>-1282.84761531393+213.056781908565i</v>
      </c>
      <c r="K2182" t="str">
        <f t="shared" ref="K2182:K2245" si="1129">IMDIV(I2182,J2182)</f>
        <v>0.12269868289682-0.738787619649191i</v>
      </c>
      <c r="L2182" t="str">
        <f t="shared" ref="L2182:L2245" si="1130">IMDIV(COMPLEX($C$117,0),COMPLEX(1,2*PI()*B2182*$C$115*$C$116))</f>
        <v>0.00922700051774775-0.0471339855187573i</v>
      </c>
      <c r="M2182" t="str">
        <f t="shared" ref="M2182:M2245" si="1131">IMSUM(K2182,L2182)</f>
        <v>0.131925683414568-0.785921605167948i</v>
      </c>
      <c r="N2182" t="str">
        <f t="shared" ref="N2182:N2245" si="1132">COMPLEX(0,-2*PI()*B2182*$C$43)</f>
        <v>-2.54094697873673i</v>
      </c>
      <c r="O2182" t="str">
        <f t="shared" ref="O2182:O2245" si="1133">IMEXP(N2182)</f>
        <v>-0.824970867449408-0.565175254111298i</v>
      </c>
      <c r="P2182" t="str">
        <f t="shared" ref="P2182:P2245" si="1134">IMSUB(COMPLEX(1,0),O2182)</f>
        <v>1.82497086744941+0.565175254111298i</v>
      </c>
      <c r="Q2182" t="str">
        <f t="shared" ref="Q2182:Q2245" si="1135">IMSUM(COMPLEX(0,2*PI()*B2182*$C$43),O2182,COMPLEX(-1,0))</f>
        <v>-1.82497086744941+1.97577172462543i</v>
      </c>
      <c r="R2182" t="str">
        <f t="shared" ref="R2182:R2245" si="1136">IMDIV(P2182,Q2182)</f>
        <v>-0.306027432584379-0.641005083005063i</v>
      </c>
      <c r="S2182" t="str">
        <f t="shared" ref="S2182:S2245" si="1137">IMDIV(COMPLEX(0,2*PI()*B2182*$C$123),COMPLEX($C$124,0))</f>
        <v>0.262568499446726i</v>
      </c>
      <c r="T2182" t="str">
        <f t="shared" ref="T2182:T2245" si="1138">IMPRODUCT(R2182,S2182)</f>
        <v>0.168307742782363-0.0803531637632145i</v>
      </c>
      <c r="U2182" t="str">
        <f t="shared" ref="U2182:U2245" si="1139">IMDIV(COMPLEX(1,2*PI()*B2182*$C$16*10^-3*$C$15*10^-6),COMPLEX(0,2*PI()*B2182*$C$15*10^-6))</f>
        <v>0.0000333333333333333-0.000455144540985745i</v>
      </c>
      <c r="V2182" t="str">
        <f t="shared" ref="V2182:V2245" si="1140">IMSUM(COMPLEX($C$18*10^-3,0),IMDIV(COMPLEX(1,0),COMPLEX(0,2*PI()*B2182*($C$17*1*10^-6))))</f>
        <v>6.66666666666667E-06-0.00455144540985745i</v>
      </c>
      <c r="W2182" t="str">
        <f t="shared" ref="W2182:W2245" si="1141">IMDIV(IMPRODUCT(U2182,V2182),IMSUM(U2182,V2182))</f>
        <v>0.0000276018985311119-0.000413943903127363i</v>
      </c>
      <c r="X2182" t="str">
        <f t="shared" ref="X2182:X2245" si="1142">IMDIV(IMPRODUCT(COMPLEX($C$19,0),W2182),IMSUM(COMPLEX($C$19,0),W2182))</f>
        <v>0.0000304409592409557-0.000413543645806815i</v>
      </c>
      <c r="Y2182" t="str">
        <f t="shared" ref="Y2182:Y2245" si="1143">COMPLEX($C$13*10^-3,2*PI()*B2182*$C$12*0.000001)</f>
        <v>0.009+1.55822995618054i</v>
      </c>
      <c r="Z2182" t="str">
        <f t="shared" ref="Z2182:Z2245" si="1144">IMPRODUCT(COMPLEX($C$6,0),IMDIV(X2182,IMSUM(X2182,Y2182)))</f>
        <v>-0.00318409761568658-0.000252947210754593i</v>
      </c>
      <c r="AA2182" t="str">
        <f t="shared" ref="AA2182:AA2245" si="1145">IMDIV(COMPLEX($C$6,0),IMSUM(X2182,Y2182))</f>
        <v>0.0446522204136536-7.70283113864185i</v>
      </c>
      <c r="AB2182" t="str">
        <f t="shared" ref="AB2182:AB2245" si="1146">IMPRODUCT(COMPLEX($C$119,0),T2182)</f>
        <v>0.793812109678247-0.378980273823048i</v>
      </c>
      <c r="AC2182" t="str">
        <f t="shared" ref="AC2182:AC2245" si="1147">IMSUM(COMPLEX(1,0),IMPRODUCT(AB2182,M2182))</f>
        <v>0.806875419942064-0.673871319064829i</v>
      </c>
      <c r="AD2182" t="str">
        <f t="shared" ref="AD2182:AD2245" si="1148">IMDIV(AB2182,AC2182)</f>
        <v>0.810651054333515+0.207335875312678i</v>
      </c>
      <c r="AE2182" t="str">
        <f t="shared" ref="AE2182:AE2245" si="1149">IMPRODUCT(AD2182,AA2182,X2182)</f>
        <v>-0.00252874705790745-0.000865229589318321i</v>
      </c>
      <c r="AF2182" t="str">
        <f t="shared" ref="AF2182:AF2245" si="1150">IMSUB(D2182,H2182)</f>
        <v>-14.8298362032477-1.38991669278302i</v>
      </c>
      <c r="AG2182" t="str">
        <f t="shared" ref="AG2182:AG2245" si="1151">IMSUM(COMPLEX(1,0),IMPRODUCT(AD2182,AA2182,COMPLEX($C$127,0)))</f>
        <v>1.00591243959398-0.0225708816396139i</v>
      </c>
      <c r="AH2182" t="str">
        <f t="shared" ref="AH2182:AH2245" si="1152">IMDIV(IMPRODUCT(AE2182,AF2182),AG2182)</f>
        <v>0.035702363858008+0.0170509817645978i</v>
      </c>
      <c r="AI2182">
        <f t="shared" ref="AI2182:AI2245" si="1153">20*LOG10(IMABS(AH2182))</f>
        <v>-28.053761231089716</v>
      </c>
      <c r="AJ2182">
        <f t="shared" ref="AJ2182:AJ2245" si="1154">IMARGUMENT(AH2182)*180/PI()</f>
        <v>25.528530397916203</v>
      </c>
      <c r="AK2182"/>
      <c r="AL2182"/>
      <c r="AM2182"/>
      <c r="AN2182"/>
    </row>
    <row r="2183" spans="1:40" x14ac:dyDescent="0.25">
      <c r="A2183"/>
      <c r="B2183">
        <f t="shared" si="1120"/>
        <v>249000</v>
      </c>
      <c r="C2183" s="237" t="str">
        <f t="shared" si="1123"/>
        <v>-1.23266208236169E-06+0.0098354317370292i</v>
      </c>
      <c r="D2183" s="208" t="str">
        <f t="shared" si="1124"/>
        <v>-5.95701540741525+0.0754049766505572i</v>
      </c>
      <c r="E2183" t="str">
        <f t="shared" si="1125"/>
        <v>2870</v>
      </c>
      <c r="F2183" t="str">
        <f t="shared" si="1126"/>
        <v>0.777000777000777</v>
      </c>
      <c r="G2183" t="str">
        <f t="shared" si="1121"/>
        <v>0.777000777000777</v>
      </c>
      <c r="H2183" t="str">
        <f t="shared" si="1127"/>
        <v>8.8748509401556+1.4601001383566i</v>
      </c>
      <c r="I2183" t="str">
        <f t="shared" si="1128"/>
        <v>977.820713429823i</v>
      </c>
      <c r="J2183" t="str">
        <f t="shared" si="1122"/>
        <v>-1293.22209932816+213.915881835616i</v>
      </c>
      <c r="K2183" t="str">
        <f t="shared" si="1129"/>
        <v>0.121739844455905-0.735974607720487i</v>
      </c>
      <c r="L2183" t="str">
        <f t="shared" si="1130"/>
        <v>0.00915574565285202-0.0469585853146502i</v>
      </c>
      <c r="M2183" t="str">
        <f t="shared" si="1131"/>
        <v>0.130895590108757-0.782933193035137i</v>
      </c>
      <c r="N2183" t="str">
        <f t="shared" si="1132"/>
        <v>-2.55119273268325i</v>
      </c>
      <c r="O2183" t="str">
        <f t="shared" si="1133"/>
        <v>-0.830718112252479-0.556693288962314i</v>
      </c>
      <c r="P2183" t="str">
        <f t="shared" si="1134"/>
        <v>1.83071811225248+0.556693288962314i</v>
      </c>
      <c r="Q2183" t="str">
        <f t="shared" si="1135"/>
        <v>-1.83071811225248+1.99449944372094i</v>
      </c>
      <c r="R2183" t="str">
        <f t="shared" si="1136"/>
        <v>-0.305776242827431-0.637216525786914i</v>
      </c>
      <c r="S2183" t="str">
        <f t="shared" si="1137"/>
        <v>0.263627243396109i</v>
      </c>
      <c r="T2183" t="str">
        <f t="shared" si="1138"/>
        <v>0.16798763613965-0.0806109479926149i</v>
      </c>
      <c r="U2183" t="str">
        <f t="shared" si="1139"/>
        <v>0.0000333333333333333-0.000453316651262911i</v>
      </c>
      <c r="V2183" t="str">
        <f t="shared" si="1140"/>
        <v>6.66666666666667E-06-0.00453316651262911i</v>
      </c>
      <c r="W2183" t="str">
        <f t="shared" si="1141"/>
        <v>0.0000276018871601404-0.000412282895342569i</v>
      </c>
      <c r="X2183" t="str">
        <f t="shared" si="1142"/>
        <v>0.0000304181087641212-0.000411884401130649i</v>
      </c>
      <c r="Y2183" t="str">
        <f t="shared" si="1143"/>
        <v>0.009+1.56451314148772i</v>
      </c>
      <c r="Z2183" t="str">
        <f t="shared" si="1144"/>
        <v>-0.00315858111132551-0.000251608143304102i</v>
      </c>
      <c r="AA2183" t="str">
        <f t="shared" si="1145"/>
        <v>0.0442939996670036-7.67188182497509i</v>
      </c>
      <c r="AB2183" t="str">
        <f t="shared" si="1146"/>
        <v>0.792302348302013-0.380196095743057i</v>
      </c>
      <c r="AC2183" t="str">
        <f t="shared" si="1147"/>
        <v>0.806040740205942-0.670085799714665i</v>
      </c>
      <c r="AD2183" t="str">
        <f t="shared" si="1148"/>
        <v>0.813123176958604+0.20429016840229i</v>
      </c>
      <c r="AE2183" t="str">
        <f t="shared" si="1149"/>
        <v>-0.00251691443795545-0.000849855479977067i</v>
      </c>
      <c r="AF2183" t="str">
        <f t="shared" si="1150"/>
        <v>-14.8318663475709-1.38469516170604i</v>
      </c>
      <c r="AG2183" t="str">
        <f t="shared" si="1151"/>
        <v>1.00580396955793-0.0225494726607272i</v>
      </c>
      <c r="AH2183" t="str">
        <f t="shared" si="1152"/>
        <v>0.0355685975582394+0.0167946794484018i</v>
      </c>
      <c r="AI2183">
        <f t="shared" si="1153"/>
        <v>-28.104573635550789</v>
      </c>
      <c r="AJ2183">
        <f t="shared" si="1154"/>
        <v>25.275611178081085</v>
      </c>
      <c r="AK2183"/>
      <c r="AL2183"/>
      <c r="AM2183"/>
      <c r="AN2183"/>
    </row>
    <row r="2184" spans="1:40" x14ac:dyDescent="0.25">
      <c r="A2184"/>
      <c r="B2184">
        <f t="shared" si="1120"/>
        <v>250000</v>
      </c>
      <c r="C2184" s="237" t="str">
        <f t="shared" si="1123"/>
        <v>-1.22282050844947E-06+0.0097960900113096i</v>
      </c>
      <c r="D2184" s="208" t="str">
        <f t="shared" si="1124"/>
        <v>-5.95701533196319+0.0751033567533736i</v>
      </c>
      <c r="E2184" t="str">
        <f t="shared" si="1125"/>
        <v>2870</v>
      </c>
      <c r="F2184" t="str">
        <f t="shared" si="1126"/>
        <v>0.777000777000777</v>
      </c>
      <c r="G2184" t="str">
        <f t="shared" si="1121"/>
        <v>0.777000777000777</v>
      </c>
      <c r="H2184" t="str">
        <f t="shared" si="1127"/>
        <v>8.87685783198353+1.45461463418281i</v>
      </c>
      <c r="I2184" t="str">
        <f t="shared" si="1128"/>
        <v>981.74770424681i</v>
      </c>
      <c r="J2184" t="str">
        <f t="shared" si="1122"/>
        <v>-1303.638331769+214.774981762666i</v>
      </c>
      <c r="K2184" t="str">
        <f t="shared" si="1129"/>
        <v>0.120792106547004-0.733182324018582i</v>
      </c>
      <c r="L2184" t="str">
        <f t="shared" si="1130"/>
        <v>0.00908530270292879-0.0467844306423446i</v>
      </c>
      <c r="M2184" t="str">
        <f t="shared" si="1131"/>
        <v>0.129877409249933-0.779966754660927i</v>
      </c>
      <c r="N2184" t="str">
        <f t="shared" si="1132"/>
        <v>-2.56143848662977i</v>
      </c>
      <c r="O2184" t="str">
        <f t="shared" si="1133"/>
        <v>-0.836378152790874-0.548152885182707i</v>
      </c>
      <c r="P2184" t="str">
        <f t="shared" si="1134"/>
        <v>1.83637815279087+0.548152885182707i</v>
      </c>
      <c r="Q2184" t="str">
        <f t="shared" si="1135"/>
        <v>-1.83637815279087+2.01328560144706i</v>
      </c>
      <c r="R2184" t="str">
        <f t="shared" si="1136"/>
        <v>-0.30552349964151-0.63345283548859i</v>
      </c>
      <c r="S2184" t="str">
        <f t="shared" si="1137"/>
        <v>0.26468598734549i</v>
      </c>
      <c r="T2184" t="str">
        <f t="shared" si="1138"/>
        <v>0.167666089198098-0.0808677891598625i</v>
      </c>
      <c r="U2184" t="str">
        <f t="shared" si="1139"/>
        <v>0.0000333333333333334-0.00045150338465786i</v>
      </c>
      <c r="V2184" t="str">
        <f t="shared" si="1140"/>
        <v>6.66666666666667E-06-0.0045150338465786i</v>
      </c>
      <c r="W2184" t="str">
        <f t="shared" si="1141"/>
        <v>0.0000276018757434221-0.000410635181300113i</v>
      </c>
      <c r="X2184" t="str">
        <f t="shared" si="1142"/>
        <v>0.0000303955317454331-0.000410238434217189i</v>
      </c>
      <c r="Y2184" t="str">
        <f t="shared" si="1143"/>
        <v>0.009+1.5707963267949i</v>
      </c>
      <c r="Z2184" t="str">
        <f t="shared" si="1144"/>
        <v>-0.00313337025001085-0.000250283644616652i</v>
      </c>
      <c r="AA2184" t="str">
        <f t="shared" si="1145"/>
        <v>0.0439400735469992-7.64118027578971i</v>
      </c>
      <c r="AB2184" t="str">
        <f t="shared" si="1146"/>
        <v>0.79078579385351-0.38140746977407i</v>
      </c>
      <c r="AC2184" t="str">
        <f t="shared" si="1147"/>
        <v>0.805220063774229-0.666322843306715i</v>
      </c>
      <c r="AD2184" t="str">
        <f t="shared" si="1148"/>
        <v>0.815566869563183+0.201216254970835i</v>
      </c>
      <c r="AE2184" t="str">
        <f t="shared" si="1149"/>
        <v>-0.00250511182833354-0.000834608075687079i</v>
      </c>
      <c r="AF2184" t="str">
        <f t="shared" si="1150"/>
        <v>-14.8338731639467-1.37951127742944i</v>
      </c>
      <c r="AG2184" t="str">
        <f t="shared" si="1151"/>
        <v>1.00569558400371-0.0225274483133104i</v>
      </c>
      <c r="AH2184" t="str">
        <f t="shared" si="1152"/>
        <v>0.0354347265875529+0.0165403473884517i</v>
      </c>
      <c r="AI2184">
        <f t="shared" si="1153"/>
        <v>-28.155348756720361</v>
      </c>
      <c r="AJ2184">
        <f t="shared" si="1154"/>
        <v>25.022392420761673</v>
      </c>
      <c r="AK2184"/>
      <c r="AL2184"/>
      <c r="AM2184"/>
      <c r="AN2184"/>
    </row>
    <row r="2185" spans="1:40" x14ac:dyDescent="0.25">
      <c r="A2185"/>
      <c r="B2185">
        <f t="shared" si="1120"/>
        <v>251000</v>
      </c>
      <c r="C2185" s="237" t="str">
        <f t="shared" si="1123"/>
        <v>-1.21309632843226E-06+0.00975706176546156i</v>
      </c>
      <c r="D2185" s="208" t="str">
        <f t="shared" si="1124"/>
        <v>-5.95701525741114+0.074804140201872i</v>
      </c>
      <c r="E2185" t="str">
        <f t="shared" si="1125"/>
        <v>2870</v>
      </c>
      <c r="F2185" t="str">
        <f t="shared" si="1126"/>
        <v>0.777000777000777</v>
      </c>
      <c r="G2185" t="str">
        <f t="shared" si="1121"/>
        <v>0.777000777000777</v>
      </c>
      <c r="H2185" t="str">
        <f t="shared" si="1127"/>
        <v>8.87884174722079+1.44916879224034i</v>
      </c>
      <c r="I2185" t="str">
        <f t="shared" si="1128"/>
        <v>985.674695063798i</v>
      </c>
      <c r="J2185" t="str">
        <f t="shared" si="1122"/>
        <v>-1314.09631263646+215.634081689717i</v>
      </c>
      <c r="K2185" t="str">
        <f t="shared" si="1129"/>
        <v>0.119855299956434-0.730410547759889i</v>
      </c>
      <c r="L2185" t="str">
        <f t="shared" si="1130"/>
        <v>0.00901565953818155-0.0466115089611673i</v>
      </c>
      <c r="M2185" t="str">
        <f t="shared" si="1131"/>
        <v>0.128870959494616-0.777022056721056i</v>
      </c>
      <c r="N2185" t="str">
        <f t="shared" si="1132"/>
        <v>-2.57168424057629i</v>
      </c>
      <c r="O2185" t="str">
        <f t="shared" si="1133"/>
        <v>-0.841950394904353-0.539554939297569i</v>
      </c>
      <c r="P2185" t="str">
        <f t="shared" si="1134"/>
        <v>1.84195039490435+0.539554939297569i</v>
      </c>
      <c r="Q2185" t="str">
        <f t="shared" si="1135"/>
        <v>-1.84195039490435+2.03212930127872i</v>
      </c>
      <c r="R2185" t="str">
        <f t="shared" si="1136"/>
        <v>-0.305269195208903-0.629713709374669i</v>
      </c>
      <c r="S2185" t="str">
        <f t="shared" si="1137"/>
        <v>0.265744731294873i</v>
      </c>
      <c r="T2185" t="str">
        <f t="shared" si="1138"/>
        <v>0.167343100490469-0.0811236802533921i</v>
      </c>
      <c r="U2185" t="str">
        <f t="shared" si="1139"/>
        <v>0.0000333333333333333-0.000449704566392289i</v>
      </c>
      <c r="V2185" t="str">
        <f t="shared" si="1140"/>
        <v>6.66666666666667E-06-0.00449704566392289i</v>
      </c>
      <c r="W2185" t="str">
        <f t="shared" si="1141"/>
        <v>0.0000276018642809571-0.000409000602110624i</v>
      </c>
      <c r="X2185" t="str">
        <f t="shared" si="1142"/>
        <v>0.0000303732238352961-0.000408605586397675i</v>
      </c>
      <c r="Y2185" t="str">
        <f t="shared" si="1143"/>
        <v>0.009+1.57707951210208i</v>
      </c>
      <c r="Z2185" t="str">
        <f t="shared" si="1144"/>
        <v>-0.00310846016951052-0.000248973479426447i</v>
      </c>
      <c r="AA2185" t="str">
        <f t="shared" si="1145"/>
        <v>0.0435903736593319-7.61072352706443i</v>
      </c>
      <c r="AB2185" t="str">
        <f t="shared" si="1146"/>
        <v>0.789262439412611-0.382614362846514i</v>
      </c>
      <c r="AC2185" t="str">
        <f t="shared" si="1147"/>
        <v>0.80441320871015-0.662582204021516i</v>
      </c>
      <c r="AD2185" t="str">
        <f t="shared" si="1148"/>
        <v>0.81798181109503+0.198114385334224i</v>
      </c>
      <c r="AE2185" t="str">
        <f t="shared" si="1149"/>
        <v>-0.00249333865133189-0.000819486453434372i</v>
      </c>
      <c r="AF2185" t="str">
        <f t="shared" si="1150"/>
        <v>-14.8358570046319-1.37436465203847i</v>
      </c>
      <c r="AG2185" t="str">
        <f t="shared" si="1151"/>
        <v>1.00558728880562-0.0225048070742663i</v>
      </c>
      <c r="AH2185" t="str">
        <f t="shared" si="1152"/>
        <v>0.0353007493474099+0.0162879713022542i</v>
      </c>
      <c r="AI2185">
        <f t="shared" si="1153"/>
        <v>-28.206088259160495</v>
      </c>
      <c r="AJ2185">
        <f t="shared" si="1154"/>
        <v>24.768875189218406</v>
      </c>
      <c r="AK2185"/>
      <c r="AL2185"/>
      <c r="AM2185"/>
      <c r="AN2185"/>
    </row>
    <row r="2186" spans="1:40" x14ac:dyDescent="0.25">
      <c r="A2186"/>
      <c r="B2186">
        <f t="shared" si="1120"/>
        <v>252000</v>
      </c>
      <c r="C2186" s="237" t="str">
        <f t="shared" si="1123"/>
        <v>-1.20348768261714E-06+0.00971834326758219i</v>
      </c>
      <c r="D2186" s="208" t="str">
        <f t="shared" si="1124"/>
        <v>-5.95701518374486+0.0745072983847968i</v>
      </c>
      <c r="E2186" t="str">
        <f t="shared" si="1125"/>
        <v>2870</v>
      </c>
      <c r="F2186" t="str">
        <f t="shared" si="1126"/>
        <v>0.777000777000777</v>
      </c>
      <c r="G2186" t="str">
        <f t="shared" si="1121"/>
        <v>0.777000777000777</v>
      </c>
      <c r="H2186" t="str">
        <f t="shared" si="1127"/>
        <v>8.88080303158757+1.44376220101132i</v>
      </c>
      <c r="I2186" t="str">
        <f t="shared" si="1128"/>
        <v>989.601685880785i</v>
      </c>
      <c r="J2186" t="str">
        <f t="shared" si="1122"/>
        <v>-1324.59604193054+216.493181616768i</v>
      </c>
      <c r="K2186" t="str">
        <f t="shared" si="1129"/>
        <v>0.118929258653986-0.727659061160024i</v>
      </c>
      <c r="L2186" t="str">
        <f t="shared" si="1130"/>
        <v>0.00894680425143677-0.0464398078866145i</v>
      </c>
      <c r="M2186" t="str">
        <f t="shared" si="1131"/>
        <v>0.127876062905423-0.774098869046638i</v>
      </c>
      <c r="N2186" t="str">
        <f t="shared" si="1132"/>
        <v>-2.58192999452281i</v>
      </c>
      <c r="O2186" t="str">
        <f t="shared" si="1133"/>
        <v>-0.847434253649278-0.530900353872448i</v>
      </c>
      <c r="P2186" t="str">
        <f t="shared" si="1134"/>
        <v>1.84743425364928+0.530900353872448i</v>
      </c>
      <c r="Q2186" t="str">
        <f t="shared" si="1135"/>
        <v>-1.84743425364928+2.05102964065036i</v>
      </c>
      <c r="R2186" t="str">
        <f t="shared" si="1136"/>
        <v>-0.305013321652734-0.62599884953469i</v>
      </c>
      <c r="S2186" t="str">
        <f t="shared" si="1137"/>
        <v>0.266803475244254i</v>
      </c>
      <c r="T2186" t="str">
        <f t="shared" si="1138"/>
        <v>0.16701866855476-0.0813786142127429i</v>
      </c>
      <c r="U2186" t="str">
        <f t="shared" si="1139"/>
        <v>0.0000333333333333333-0.000447920024462162i</v>
      </c>
      <c r="V2186" t="str">
        <f t="shared" si="1140"/>
        <v>6.66666666666667E-06-0.00447920024462162i</v>
      </c>
      <c r="W2186" t="str">
        <f t="shared" si="1141"/>
        <v>0.000027601852772746-0.000407379001406795i</v>
      </c>
      <c r="X2186" t="str">
        <f t="shared" si="1142"/>
        <v>0.0000303511807702378-0.000406985701521334i</v>
      </c>
      <c r="Y2186" t="str">
        <f t="shared" si="1143"/>
        <v>0.009+1.58336269740926i</v>
      </c>
      <c r="Z2186" t="str">
        <f t="shared" si="1144"/>
        <v>-0.0030838461039007-0.000247677417408955i</v>
      </c>
      <c r="AA2186" t="str">
        <f t="shared" si="1145"/>
        <v>0.0432448329661657-7.58050866187913i</v>
      </c>
      <c r="AB2186" t="str">
        <f t="shared" si="1146"/>
        <v>0.787732278083877-0.3838167416602i</v>
      </c>
      <c r="AC2186" t="str">
        <f t="shared" si="1147"/>
        <v>0.80361999670456-0.658863639376955i</v>
      </c>
      <c r="AD2186" t="str">
        <f t="shared" si="1148"/>
        <v>0.820367682401761+0.194984813514874i</v>
      </c>
      <c r="AE2186" t="str">
        <f t="shared" si="1149"/>
        <v>-0.00248159434609538-0.000804489706380685i</v>
      </c>
      <c r="AF2186" t="str">
        <f t="shared" si="1150"/>
        <v>-14.8378182153324-1.36925490262652i</v>
      </c>
      <c r="AG2186" t="str">
        <f t="shared" si="1151"/>
        <v>1.00547908984687-0.0224815474967847i</v>
      </c>
      <c r="AH2186" t="str">
        <f t="shared" si="1152"/>
        <v>0.0351666643497372+0.0160375371718989i</v>
      </c>
      <c r="AI2186">
        <f t="shared" si="1153"/>
        <v>-28.256793797500986</v>
      </c>
      <c r="AJ2186">
        <f t="shared" si="1154"/>
        <v>24.515060534777227</v>
      </c>
      <c r="AK2186"/>
      <c r="AL2186"/>
      <c r="AM2186"/>
      <c r="AN2186"/>
    </row>
    <row r="2187" spans="1:40" x14ac:dyDescent="0.25">
      <c r="A2187"/>
      <c r="B2187">
        <f t="shared" si="1120"/>
        <v>253000</v>
      </c>
      <c r="C2187" s="237" t="str">
        <f t="shared" si="1123"/>
        <v>-1.19399274799116E-06+0.00967993084477084i</v>
      </c>
      <c r="D2187" s="208" t="str">
        <f t="shared" si="1124"/>
        <v>-5.95701511095036+0.0742128031432431i</v>
      </c>
      <c r="E2187" t="str">
        <f t="shared" si="1125"/>
        <v>2870</v>
      </c>
      <c r="F2187" t="str">
        <f t="shared" si="1126"/>
        <v>0.777000777000777</v>
      </c>
      <c r="G2187" t="str">
        <f t="shared" si="1121"/>
        <v>0.777000777000777</v>
      </c>
      <c r="H2187" t="str">
        <f t="shared" si="1127"/>
        <v>8.88274202439695+1.43839445436447i</v>
      </c>
      <c r="I2187" t="str">
        <f t="shared" si="1128"/>
        <v>993.528676697772i</v>
      </c>
      <c r="J2187" t="str">
        <f t="shared" si="1122"/>
        <v>-1335.13751965123+217.352281543818i</v>
      </c>
      <c r="K2187" t="str">
        <f t="shared" si="1129"/>
        <v>0.118013819721995-0.724927649385757i</v>
      </c>
      <c r="L2187" t="str">
        <f t="shared" si="1130"/>
        <v>0.00887872515332935-0.046269315188189i</v>
      </c>
      <c r="M2187" t="str">
        <f t="shared" si="1131"/>
        <v>0.126892544875324-0.771196964573946i</v>
      </c>
      <c r="N2187" t="str">
        <f t="shared" si="1132"/>
        <v>-2.59217574846933i</v>
      </c>
      <c r="O2187" t="str">
        <f t="shared" si="1133"/>
        <v>-0.852829153360013-0.522190037418604i</v>
      </c>
      <c r="P2187" t="str">
        <f t="shared" si="1134"/>
        <v>1.85282915336001+0.522190037418604i</v>
      </c>
      <c r="Q2187" t="str">
        <f t="shared" si="1135"/>
        <v>-1.85282915336001+2.06998571105073i</v>
      </c>
      <c r="R2187" t="str">
        <f t="shared" si="1136"/>
        <v>-0.304755871036563-0.62230796278877i</v>
      </c>
      <c r="S2187" t="str">
        <f t="shared" si="1137"/>
        <v>0.267862219193636i</v>
      </c>
      <c r="T2187" t="str">
        <f t="shared" si="1138"/>
        <v>0.166692791934471-0.0816325839281433i</v>
      </c>
      <c r="U2187" t="str">
        <f t="shared" si="1139"/>
        <v>0.0000333333333333334-0.000446149589582865i</v>
      </c>
      <c r="V2187" t="str">
        <f t="shared" si="1140"/>
        <v>6.66666666666667E-06-0.00446149589582866i</v>
      </c>
      <c r="W2187" t="str">
        <f t="shared" si="1141"/>
        <v>0.0000276018412187888-0.000405770225293512i</v>
      </c>
      <c r="X2187" t="str">
        <f t="shared" si="1142"/>
        <v>0.0000303293983708686-0.000405378625905583i</v>
      </c>
      <c r="Y2187" t="str">
        <f t="shared" si="1143"/>
        <v>0.009+1.58964588271644i</v>
      </c>
      <c r="Z2187" t="str">
        <f t="shared" si="1144"/>
        <v>-0.00305952338128512-0.000246395233054757i</v>
      </c>
      <c r="AA2187" t="str">
        <f t="shared" si="1145"/>
        <v>0.0429033857539734-7.55053280948268i</v>
      </c>
      <c r="AB2187" t="str">
        <f t="shared" si="1146"/>
        <v>0.786195302997823-0.385014572682372i</v>
      </c>
      <c r="AC2187" t="str">
        <f t="shared" si="1147"/>
        <v>0.80284025299704-0.655166910175967i</v>
      </c>
      <c r="AD2187" t="str">
        <f t="shared" si="1148"/>
        <v>0.822724166274429+0.19182779723342i</v>
      </c>
      <c r="AE2187" t="str">
        <f t="shared" si="1149"/>
        <v>-0.00246987836825921-0.000789616943505038i</v>
      </c>
      <c r="AF2187" t="str">
        <f t="shared" si="1150"/>
        <v>-14.8397571353473-1.36418165122123i</v>
      </c>
      <c r="AG2187" t="str">
        <f t="shared" si="1151"/>
        <v>1.00537099301918-0.0224576682100273i</v>
      </c>
      <c r="AH2187" t="str">
        <f t="shared" si="1152"/>
        <v>0.0350324702151117+0.0157890312384051i</v>
      </c>
      <c r="AI2187">
        <f t="shared" si="1153"/>
        <v>-28.307467016680938</v>
      </c>
      <c r="AJ2187">
        <f t="shared" si="1154"/>
        <v>24.260949497285175</v>
      </c>
      <c r="AK2187"/>
      <c r="AL2187"/>
      <c r="AM2187"/>
      <c r="AN2187"/>
    </row>
    <row r="2188" spans="1:40" x14ac:dyDescent="0.25">
      <c r="A2188"/>
      <c r="B2188">
        <f t="shared" si="1120"/>
        <v>254000</v>
      </c>
      <c r="C2188" s="237" t="str">
        <f t="shared" si="1123"/>
        <v>-1.18460973735667E-06+0.00964182088196782i</v>
      </c>
      <c r="D2188" s="208" t="str">
        <f t="shared" si="1124"/>
        <v>-5.95701503901394+0.0739206267617533i</v>
      </c>
      <c r="E2188" t="str">
        <f t="shared" si="1125"/>
        <v>2870</v>
      </c>
      <c r="F2188" t="str">
        <f t="shared" si="1126"/>
        <v>0.777000777000777</v>
      </c>
      <c r="G2188" t="str">
        <f t="shared" si="1121"/>
        <v>0.777000777000777</v>
      </c>
      <c r="H2188" t="str">
        <f t="shared" si="1127"/>
        <v>8.88465905869521+1.43306515147355i</v>
      </c>
      <c r="I2188" t="str">
        <f t="shared" si="1128"/>
        <v>997.455667514759i</v>
      </c>
      <c r="J2188" t="str">
        <f t="shared" si="1122"/>
        <v>-1345.72074579854+218.211381470869i</v>
      </c>
      <c r="K2188" t="str">
        <f t="shared" si="1129"/>
        <v>0.11710882328621-0.722216100507783i</v>
      </c>
      <c r="L2188" t="str">
        <f t="shared" si="1130"/>
        <v>0.00881141076760707-0.0461000187872659i</v>
      </c>
      <c r="M2188" t="str">
        <f t="shared" si="1131"/>
        <v>0.125920234053817-0.768316119295049i</v>
      </c>
      <c r="N2188" t="str">
        <f t="shared" si="1132"/>
        <v>-2.60242150241585i</v>
      </c>
      <c r="O2188" t="str">
        <f t="shared" si="1133"/>
        <v>-0.858134527709359-0.513424904297635i</v>
      </c>
      <c r="P2188" t="str">
        <f t="shared" si="1134"/>
        <v>1.85813452770936+0.513424904297635i</v>
      </c>
      <c r="Q2188" t="str">
        <f t="shared" si="1135"/>
        <v>-1.85813452770936+2.08899659811821i</v>
      </c>
      <c r="R2188" t="str">
        <f t="shared" si="1136"/>
        <v>-0.304496835364027-0.618640760595484i</v>
      </c>
      <c r="S2188" t="str">
        <f t="shared" si="1137"/>
        <v>0.268920963143019i</v>
      </c>
      <c r="T2188" t="str">
        <f t="shared" si="1138"/>
        <v>0.166365469178867-0.0818855822400954i</v>
      </c>
      <c r="U2188" t="str">
        <f t="shared" si="1139"/>
        <v>0.0000333333333333333-0.000444393095135687i</v>
      </c>
      <c r="V2188" t="str">
        <f t="shared" si="1140"/>
        <v>6.66666666666667E-06-0.00444393095135688i</v>
      </c>
      <c r="W2188" t="str">
        <f t="shared" si="1141"/>
        <v>0.0000276018296190852-0.00040417412229922i</v>
      </c>
      <c r="X2188" t="str">
        <f t="shared" si="1142"/>
        <v>0.0000303078725399006-0.00040378420828751i</v>
      </c>
      <c r="Y2188" t="str">
        <f t="shared" si="1143"/>
        <v>0.009+1.59592906802361i</v>
      </c>
      <c r="Z2188" t="str">
        <f t="shared" si="1144"/>
        <v>-0.00303548742157811-0.000245126705547181i</v>
      </c>
      <c r="AA2188" t="str">
        <f t="shared" si="1145"/>
        <v>0.0425659676022565-7.52079314438279i</v>
      </c>
      <c r="AB2188" t="str">
        <f t="shared" si="1146"/>
        <v>0.784651507312156-0.38620782214574i</v>
      </c>
      <c r="AC2188" t="str">
        <f t="shared" si="1147"/>
        <v>0.80207380629902-0.651491780455093i</v>
      </c>
      <c r="AD2188" t="str">
        <f t="shared" si="1148"/>
        <v>0.825050947491243+0.188643597899871i</v>
      </c>
      <c r="AE2188" t="str">
        <f t="shared" si="1149"/>
        <v>-0.00245819018959501-0.000774867289253406i</v>
      </c>
      <c r="AF2188" t="str">
        <f t="shared" si="1150"/>
        <v>-14.8416740977091-1.3591445247118i</v>
      </c>
      <c r="AG2188" t="str">
        <f t="shared" si="1151"/>
        <v>1.00526300422238-0.0224331679188232i</v>
      </c>
      <c r="AH2188" t="str">
        <f t="shared" si="1152"/>
        <v>0.0348981656710051+0.0155424399961932i</v>
      </c>
      <c r="AI2188">
        <f t="shared" si="1153"/>
        <v>-28.358109552183954</v>
      </c>
      <c r="AJ2188">
        <f t="shared" si="1154"/>
        <v>24.006543105553888</v>
      </c>
      <c r="AK2188"/>
      <c r="AL2188"/>
      <c r="AM2188"/>
      <c r="AN2188"/>
    </row>
    <row r="2189" spans="1:40" x14ac:dyDescent="0.25">
      <c r="A2189"/>
      <c r="B2189">
        <f t="shared" si="1120"/>
        <v>255000</v>
      </c>
      <c r="C2189" s="237" t="str">
        <f t="shared" si="1123"/>
        <v>-1.17533689849033E-06+0.00960400982082042i</v>
      </c>
      <c r="D2189" s="208" t="str">
        <f t="shared" si="1124"/>
        <v>-5.95701496792218+0.0736307419596233i</v>
      </c>
      <c r="E2189" t="str">
        <f t="shared" si="1125"/>
        <v>2870</v>
      </c>
      <c r="F2189" t="str">
        <f t="shared" si="1126"/>
        <v>0.777000777000777</v>
      </c>
      <c r="G2189" t="str">
        <f t="shared" si="1121"/>
        <v>0.777000777000777</v>
      </c>
      <c r="H2189" t="str">
        <f t="shared" si="1127"/>
        <v>8.88655446139866+1.427773896737i</v>
      </c>
      <c r="I2189" t="str">
        <f t="shared" si="1128"/>
        <v>1001.38265833175i</v>
      </c>
      <c r="J2189" t="str">
        <f t="shared" si="1122"/>
        <v>-1356.34572037247+219.070481397919i</v>
      </c>
      <c r="K2189" t="str">
        <f t="shared" si="1129"/>
        <v>0.116214112448453-0.719524205454369i</v>
      </c>
      <c r="L2189" t="str">
        <f t="shared" si="1130"/>
        <v>0.00874484982655109-0.0459319067549872i</v>
      </c>
      <c r="M2189" t="str">
        <f t="shared" si="1131"/>
        <v>0.124958962275004-0.765456112209356i</v>
      </c>
      <c r="N2189" t="str">
        <f t="shared" si="1132"/>
        <v>-2.61266725636236i</v>
      </c>
      <c r="O2189" t="str">
        <f t="shared" si="1133"/>
        <v>-0.863349819767995-0.504605874625505i</v>
      </c>
      <c r="P2189" t="str">
        <f t="shared" si="1134"/>
        <v>1.86334981976799+0.504605874625505i</v>
      </c>
      <c r="Q2189" t="str">
        <f t="shared" si="1135"/>
        <v>-1.86334981976799+2.10806138173685i</v>
      </c>
      <c r="R2189" t="str">
        <f t="shared" si="1136"/>
        <v>-0.304236206578404-0.614996958961919i</v>
      </c>
      <c r="S2189" t="str">
        <f t="shared" si="1137"/>
        <v>0.2699797070924i</v>
      </c>
      <c r="T2189" t="str">
        <f t="shared" si="1138"/>
        <v>0.166036698843256-0.0821376019389404i</v>
      </c>
      <c r="U2189" t="str">
        <f t="shared" si="1139"/>
        <v>0.0000333333333333333-0.000442650377115548i</v>
      </c>
      <c r="V2189" t="str">
        <f t="shared" si="1140"/>
        <v>6.66666666666667E-06-0.00442650377115548i</v>
      </c>
      <c r="W2189" t="str">
        <f t="shared" si="1141"/>
        <v>0.0000276018179736358-0.000402590543328385i</v>
      </c>
      <c r="X2189" t="str">
        <f t="shared" si="1142"/>
        <v>0.0000302865992602207-0.000402202299776406i</v>
      </c>
      <c r="Y2189" t="str">
        <f t="shared" si="1143"/>
        <v>0.009+1.60221225333079i</v>
      </c>
      <c r="Z2189" t="str">
        <f t="shared" si="1144"/>
        <v>-0.00301173373434757-0.000243871618643567i</v>
      </c>
      <c r="AA2189" t="str">
        <f t="shared" si="1145"/>
        <v>0.042232515353127-7.49128688545746i</v>
      </c>
      <c r="AB2189" t="str">
        <f t="shared" si="1146"/>
        <v>0.783100884213084-0.387396456046435i</v>
      </c>
      <c r="AC2189" t="str">
        <f t="shared" si="1147"/>
        <v>0.801320488718918-0.647838017434033i</v>
      </c>
      <c r="AD2189" t="str">
        <f t="shared" si="1148"/>
        <v>0.82734771286131+0.185432480604324i</v>
      </c>
      <c r="AE2189" t="str">
        <f t="shared" si="1149"/>
        <v>-0.00244652929766564-0.000760239883196335i</v>
      </c>
      <c r="AF2189" t="str">
        <f t="shared" si="1150"/>
        <v>-14.8435694293208-1.35414315477738i</v>
      </c>
      <c r="AG2189" t="str">
        <f t="shared" si="1151"/>
        <v>1.00515512936397-0.0224080454033732i</v>
      </c>
      <c r="AH2189" t="str">
        <f t="shared" si="1152"/>
        <v>0.0347637495500662+0.015297750187674i</v>
      </c>
      <c r="AI2189">
        <f t="shared" si="1153"/>
        <v>-28.408723030271563</v>
      </c>
      <c r="AJ2189">
        <f t="shared" si="1154"/>
        <v>23.751842377799793</v>
      </c>
      <c r="AK2189"/>
      <c r="AL2189"/>
      <c r="AM2189"/>
      <c r="AN2189"/>
    </row>
    <row r="2190" spans="1:40" x14ac:dyDescent="0.25">
      <c r="A2190"/>
      <c r="B2190">
        <f t="shared" si="1120"/>
        <v>256000</v>
      </c>
      <c r="C2190" s="237" t="str">
        <f t="shared" si="1123"/>
        <v>-1.16617251332488E-06+0.00956649415857502i</v>
      </c>
      <c r="D2190" s="208" t="str">
        <f t="shared" si="1124"/>
        <v>-5.95701489766189+0.0733431218824085i</v>
      </c>
      <c r="E2190" t="str">
        <f t="shared" si="1125"/>
        <v>2870</v>
      </c>
      <c r="F2190" t="str">
        <f t="shared" si="1126"/>
        <v>0.777000777000777</v>
      </c>
      <c r="G2190" t="str">
        <f t="shared" si="1121"/>
        <v>0.777000777000777</v>
      </c>
      <c r="H2190" t="str">
        <f t="shared" si="1127"/>
        <v>8.88842855342697+1.42252029969898i</v>
      </c>
      <c r="I2190" t="str">
        <f t="shared" si="1128"/>
        <v>1005.30964914873i</v>
      </c>
      <c r="J2190" t="str">
        <f t="shared" si="1122"/>
        <v>-1367.01244337301+219.92958132497i</v>
      </c>
      <c r="K2190" t="str">
        <f t="shared" si="1129"/>
        <v>0.115329533220981-0.716851757965778i</v>
      </c>
      <c r="L2190" t="str">
        <f t="shared" si="1130"/>
        <v>0.00867903126650877-0.0457649673101834i</v>
      </c>
      <c r="M2190" t="str">
        <f t="shared" si="1131"/>
        <v>0.12400856448749-0.762616725275961i</v>
      </c>
      <c r="N2190" t="str">
        <f t="shared" si="1132"/>
        <v>-2.62291301030888i</v>
      </c>
      <c r="O2190" t="str">
        <f t="shared" si="1133"/>
        <v>-0.868474482062966-0.495733874175916i</v>
      </c>
      <c r="P2190" t="str">
        <f t="shared" si="1134"/>
        <v>1.86847448206297+0.495733874175916i</v>
      </c>
      <c r="Q2190" t="str">
        <f t="shared" si="1135"/>
        <v>-1.86847448206297+2.12717913613296i</v>
      </c>
      <c r="R2190" t="str">
        <f t="shared" si="1136"/>
        <v>-0.303973976562262-0.611376278355848i</v>
      </c>
      <c r="S2190" t="str">
        <f t="shared" si="1137"/>
        <v>0.271038451041783i</v>
      </c>
      <c r="T2190" t="str">
        <f t="shared" si="1138"/>
        <v>0.165706479489259-0.0823886357644467i</v>
      </c>
      <c r="U2190" t="str">
        <f t="shared" si="1139"/>
        <v>0.0000333333333333334-0.000440921274079941i</v>
      </c>
      <c r="V2190" t="str">
        <f t="shared" si="1140"/>
        <v>6.66666666666667E-06-0.00440921274079941i</v>
      </c>
      <c r="W2190" t="str">
        <f t="shared" si="1141"/>
        <v>0.0000276018062824408-0.000401019341615087i</v>
      </c>
      <c r="X2190" t="str">
        <f t="shared" si="1142"/>
        <v>0.0000302655745930136-0.000400632753807455i</v>
      </c>
      <c r="Y2190" t="str">
        <f t="shared" si="1143"/>
        <v>0.009+1.60849543863797i</v>
      </c>
      <c r="Z2190" t="str">
        <f t="shared" si="1144"/>
        <v>-0.0029882579167173-0.00024262976056003i</v>
      </c>
      <c r="AA2190" t="str">
        <f t="shared" si="1145"/>
        <v>0.0419029670817216-7.46201129508734i</v>
      </c>
      <c r="AB2190" t="str">
        <f t="shared" si="1146"/>
        <v>0.78154342691659-0.388580440142065i</v>
      </c>
      <c r="AC2190" t="str">
        <f t="shared" si="1147"/>
        <v>0.800580135689127-0.644205391466017i</v>
      </c>
      <c r="AD2190" t="str">
        <f t="shared" si="1148"/>
        <v>0.829614151268583+0.182194714107045i</v>
      </c>
      <c r="AE2190" t="str">
        <f t="shared" si="1149"/>
        <v>-0.00243489519548995-0.000745733879693929i</v>
      </c>
      <c r="AF2190" t="str">
        <f t="shared" si="1150"/>
        <v>-14.8454434510889-1.34917717781657i</v>
      </c>
      <c r="AG2190" t="str">
        <f t="shared" si="1151"/>
        <v>1.00504737435874-0.0223822995189664i</v>
      </c>
      <c r="AH2190" t="str">
        <f t="shared" si="1152"/>
        <v>0.0346292207884573+0.0150549487979484i</v>
      </c>
      <c r="AI2190">
        <f t="shared" si="1153"/>
        <v>-28.459309068211734</v>
      </c>
      <c r="AJ2190">
        <f t="shared" si="1154"/>
        <v>23.4968483220641</v>
      </c>
      <c r="AK2190"/>
      <c r="AL2190"/>
      <c r="AM2190"/>
      <c r="AN2190"/>
    </row>
    <row r="2191" spans="1:40" x14ac:dyDescent="0.25">
      <c r="A2191"/>
      <c r="B2191">
        <f t="shared" si="1120"/>
        <v>257000</v>
      </c>
      <c r="C2191" s="237" t="str">
        <f t="shared" si="1123"/>
        <v>-1.15711489715332E-06+0.00952927044699554i</v>
      </c>
      <c r="D2191" s="208" t="str">
        <f t="shared" si="1124"/>
        <v>-5.95701482822017+0.0730577400936325i</v>
      </c>
      <c r="E2191" t="str">
        <f t="shared" si="1125"/>
        <v>2870</v>
      </c>
      <c r="F2191" t="str">
        <f t="shared" si="1126"/>
        <v>0.777000777000777</v>
      </c>
      <c r="G2191" t="str">
        <f t="shared" si="1121"/>
        <v>0.777000777000777</v>
      </c>
      <c r="H2191" t="str">
        <f t="shared" si="1127"/>
        <v>8.89028164983325+1.41730397497158i</v>
      </c>
      <c r="I2191" t="str">
        <f t="shared" si="1128"/>
        <v>1009.23663996572i</v>
      </c>
      <c r="J2191" t="str">
        <f t="shared" si="1122"/>
        <v>-1377.72091480017+220.788681252021i</v>
      </c>
      <c r="K2191" t="str">
        <f t="shared" si="1129"/>
        <v>0.114454934462517-0.714198554549542i</v>
      </c>
      <c r="L2191" t="str">
        <f t="shared" si="1130"/>
        <v>0.00861394422353634-0.0455991888173232i</v>
      </c>
      <c r="M2191" t="str">
        <f t="shared" si="1131"/>
        <v>0.123068878686053-0.759797743366865i</v>
      </c>
      <c r="N2191" t="str">
        <f t="shared" si="1132"/>
        <v>-2.6331587642554i</v>
      </c>
      <c r="O2191" t="str">
        <f t="shared" si="1133"/>
        <v>-0.87350797663512-0.486809834283182i</v>
      </c>
      <c r="P2191" t="str">
        <f t="shared" si="1134"/>
        <v>1.87350797663512+0.486809834283182i</v>
      </c>
      <c r="Q2191" t="str">
        <f t="shared" si="1135"/>
        <v>-1.87350797663512+2.14634892997222i</v>
      </c>
      <c r="R2191" t="str">
        <f t="shared" si="1136"/>
        <v>-0.303710137137022-0.607778443619998i</v>
      </c>
      <c r="S2191" t="str">
        <f t="shared" si="1137"/>
        <v>0.272097194991164i</v>
      </c>
      <c r="T2191" t="str">
        <f t="shared" si="1138"/>
        <v>0.165374809685097-0.0826386764053654i</v>
      </c>
      <c r="U2191" t="str">
        <f t="shared" si="1139"/>
        <v>0.0000333333333333333-0.000439205627099084i</v>
      </c>
      <c r="V2191" t="str">
        <f t="shared" si="1140"/>
        <v>6.66666666666667E-06-0.00439205627099084i</v>
      </c>
      <c r="W2191" t="str">
        <f t="shared" si="1141"/>
        <v>0.0000276017945454999-0.000399460372677704i</v>
      </c>
      <c r="X2191" t="str">
        <f t="shared" si="1142"/>
        <v>0.0000302447946759383-0.000399075426096502i</v>
      </c>
      <c r="Y2191" t="str">
        <f t="shared" si="1143"/>
        <v>0.009+1.61477862394515i</v>
      </c>
      <c r="Z2191" t="str">
        <f t="shared" si="1144"/>
        <v>-0.00296505565132624-0.000241400923859618i</v>
      </c>
      <c r="AA2191" t="str">
        <f t="shared" si="1145"/>
        <v>0.0415772620674187-7.43296367830817i</v>
      </c>
      <c r="AB2191" t="str">
        <f t="shared" si="1146"/>
        <v>0.779979128669783-0.389759739949619i</v>
      </c>
      <c r="AC2191" t="str">
        <f t="shared" si="1147"/>
        <v>0.799852585894938-0.640593675989122i</v>
      </c>
      <c r="AD2191" t="str">
        <f t="shared" si="1148"/>
        <v>0.831849953715776+0.178930570828147i</v>
      </c>
      <c r="AE2191" t="str">
        <f t="shared" si="1149"/>
        <v>-0.00242328740121579-0.000731348447568597i</v>
      </c>
      <c r="AF2191" t="str">
        <f t="shared" si="1150"/>
        <v>-14.8472964780534-1.34424623487795i</v>
      </c>
      <c r="AG2191" t="str">
        <f t="shared" si="1151"/>
        <v>1.0049397451283-0.0223559291957021i</v>
      </c>
      <c r="AH2191" t="str">
        <f t="shared" si="1152"/>
        <v>0.0344945784242297+0.0148140230496243i</v>
      </c>
      <c r="AI2191">
        <f t="shared" si="1153"/>
        <v>-28.509869274504322</v>
      </c>
      <c r="AJ2191">
        <f t="shared" si="1154"/>
        <v>23.241561936634692</v>
      </c>
      <c r="AK2191"/>
      <c r="AL2191"/>
      <c r="AM2191"/>
      <c r="AN2191"/>
    </row>
    <row r="2192" spans="1:40" x14ac:dyDescent="0.25">
      <c r="A2192"/>
      <c r="B2192">
        <f t="shared" si="1120"/>
        <v>258000</v>
      </c>
      <c r="C2192" s="237" t="str">
        <f t="shared" si="1123"/>
        <v>-1.14816239785467E-06+0.00949233529130712i</v>
      </c>
      <c r="D2192" s="208" t="str">
        <f t="shared" si="1124"/>
        <v>-5.95701475958434+0.0727745705666879i</v>
      </c>
      <c r="E2192" t="str">
        <f t="shared" si="1125"/>
        <v>2870</v>
      </c>
      <c r="F2192" t="str">
        <f t="shared" si="1126"/>
        <v>0.777000777000777</v>
      </c>
      <c r="G2192" t="str">
        <f t="shared" si="1121"/>
        <v>0.777000777000777</v>
      </c>
      <c r="H2192" t="str">
        <f t="shared" si="1127"/>
        <v>8.89211405993081+1.41212454215835i</v>
      </c>
      <c r="I2192" t="str">
        <f t="shared" si="1128"/>
        <v>1013.16363078271i</v>
      </c>
      <c r="J2192" t="str">
        <f t="shared" si="1122"/>
        <v>-1388.47113465395+221.647781179072i</v>
      </c>
      <c r="K2192" t="str">
        <f t="shared" si="1129"/>
        <v>0.113590167815899-0.711564394436471i</v>
      </c>
      <c r="L2192" t="str">
        <f t="shared" si="1130"/>
        <v>0.00854957802914796-0.0454345597844911i</v>
      </c>
      <c r="M2192" t="str">
        <f t="shared" si="1131"/>
        <v>0.122139745845047-0.756998954220962i</v>
      </c>
      <c r="N2192" t="str">
        <f t="shared" si="1132"/>
        <v>-2.64340451820192i</v>
      </c>
      <c r="O2192" t="str">
        <f t="shared" si="1133"/>
        <v>-0.8784497750956-0.477834691744426i</v>
      </c>
      <c r="P2192" t="str">
        <f t="shared" si="1134"/>
        <v>1.8784497750956+0.477834691744426i</v>
      </c>
      <c r="Q2192" t="str">
        <f t="shared" si="1135"/>
        <v>-1.8784497750956+2.16556982645749i</v>
      </c>
      <c r="R2192" t="str">
        <f t="shared" si="1136"/>
        <v>-0.303444680062597-0.604203183888305i</v>
      </c>
      <c r="S2192" t="str">
        <f t="shared" si="1137"/>
        <v>0.273155938940547i</v>
      </c>
      <c r="T2192" t="str">
        <f t="shared" si="1138"/>
        <v>0.165041688005878-0.0828877164990126i</v>
      </c>
      <c r="U2192" t="str">
        <f t="shared" si="1139"/>
        <v>0.0000333333333333333-0.000437503279707228i</v>
      </c>
      <c r="V2192" t="str">
        <f t="shared" si="1140"/>
        <v>6.66666666666667E-06-0.00437503279707228i</v>
      </c>
      <c r="W2192" t="str">
        <f t="shared" si="1141"/>
        <v>0.0000276017827628136-0.00039791349427464i</v>
      </c>
      <c r="X2192" t="str">
        <f t="shared" si="1142"/>
        <v>0.0000302242557213546-0.00039753017459586i</v>
      </c>
      <c r="Y2192" t="str">
        <f t="shared" si="1143"/>
        <v>0.009+1.62106180925233i</v>
      </c>
      <c r="Z2192" t="str">
        <f t="shared" si="1144"/>
        <v>-0.00294212270434297-0.000240184905343775i</v>
      </c>
      <c r="AA2192" t="str">
        <f t="shared" si="1145"/>
        <v>0.0412553407658384-7.40414138198304i</v>
      </c>
      <c r="AB2192" t="str">
        <f t="shared" si="1146"/>
        <v>0.778407982752258-0.390934320743493i</v>
      </c>
      <c r="AC2192" t="str">
        <f t="shared" si="1147"/>
        <v>0.79913768120521-0.637002647478424i</v>
      </c>
      <c r="AD2192" t="str">
        <f t="shared" si="1148"/>
        <v>0.834054813368492+0.175640326836642i</v>
      </c>
      <c r="AE2192" t="str">
        <f t="shared" si="1149"/>
        <v>-0.00241170544780217-0.000717082769784735i</v>
      </c>
      <c r="AF2192" t="str">
        <f t="shared" si="1150"/>
        <v>-14.8491288195152-1.33934997159166i</v>
      </c>
      <c r="AG2192" t="str">
        <f t="shared" si="1151"/>
        <v>1.00483224760071-0.0223289334382239i</v>
      </c>
      <c r="AH2192" t="str">
        <f t="shared" si="1152"/>
        <v>0.0343598215957483+0.0145749603977379i</v>
      </c>
      <c r="AI2192">
        <f t="shared" si="1153"/>
        <v>-28.560405249102139</v>
      </c>
      <c r="AJ2192">
        <f t="shared" si="1154"/>
        <v>22.985984210449768</v>
      </c>
      <c r="AK2192"/>
      <c r="AL2192"/>
      <c r="AM2192"/>
      <c r="AN2192"/>
    </row>
    <row r="2193" spans="1:40" x14ac:dyDescent="0.25">
      <c r="A2193"/>
      <c r="B2193">
        <f t="shared" si="1120"/>
        <v>259000</v>
      </c>
      <c r="C2193" s="237" t="str">
        <f t="shared" si="1123"/>
        <v>-1.13931339514045E-06+0.00945568534916368i</v>
      </c>
      <c r="D2193" s="208" t="str">
        <f t="shared" si="1124"/>
        <v>-5.95701469174199+0.0724935876769216i</v>
      </c>
      <c r="E2193" t="str">
        <f t="shared" si="1125"/>
        <v>2870</v>
      </c>
      <c r="F2193" t="str">
        <f t="shared" si="1126"/>
        <v>0.777000777000777</v>
      </c>
      <c r="G2193" t="str">
        <f t="shared" si="1121"/>
        <v>0.777000777000777</v>
      </c>
      <c r="H2193" t="str">
        <f t="shared" si="1127"/>
        <v>8.89392608741684+1.40698162577908i</v>
      </c>
      <c r="I2193" t="str">
        <f t="shared" si="1128"/>
        <v>1017.0906215997i</v>
      </c>
      <c r="J2193" t="str">
        <f t="shared" si="1122"/>
        <v>-1399.26310293434+222.506881106122i</v>
      </c>
      <c r="K2193" t="str">
        <f t="shared" si="1129"/>
        <v>0.112735087647305-0.70894907953749i</v>
      </c>
      <c r="L2193" t="str">
        <f t="shared" si="1130"/>
        <v>0.0084859222061684-0.0452710688613927i</v>
      </c>
      <c r="M2193" t="str">
        <f t="shared" si="1131"/>
        <v>0.121221009853473-0.754220148398883i</v>
      </c>
      <c r="N2193" t="str">
        <f t="shared" si="1132"/>
        <v>-2.65365027214844i</v>
      </c>
      <c r="O2193" t="str">
        <f t="shared" si="1133"/>
        <v>-0.883299358681309-0.468809388721246i</v>
      </c>
      <c r="P2193" t="str">
        <f t="shared" si="1134"/>
        <v>1.88329935868131+0.468809388721246i</v>
      </c>
      <c r="Q2193" t="str">
        <f t="shared" si="1135"/>
        <v>-1.88329935868131+2.18484088342719i</v>
      </c>
      <c r="R2193" t="str">
        <f t="shared" si="1136"/>
        <v>-0.303177597036958-0.600650232504129i</v>
      </c>
      <c r="S2193" t="str">
        <f t="shared" si="1137"/>
        <v>0.274214682889928i</v>
      </c>
      <c r="T2193" t="str">
        <f t="shared" si="1138"/>
        <v>0.164707113033881-0.0831357486308198i</v>
      </c>
      <c r="U2193" t="str">
        <f t="shared" si="1139"/>
        <v>0.0000333333333333334-0.000435814077855077i</v>
      </c>
      <c r="V2193" t="str">
        <f t="shared" si="1140"/>
        <v>6.66666666666667E-06-0.00435814077855077i</v>
      </c>
      <c r="W2193" t="str">
        <f t="shared" si="1141"/>
        <v>0.0000276017709343821-0.000396378566361075i</v>
      </c>
      <c r="X2193" t="str">
        <f t="shared" si="1142"/>
        <v>0.000030203954014594-0.000395996859451141i</v>
      </c>
      <c r="Y2193" t="str">
        <f t="shared" si="1143"/>
        <v>0.009+1.62734499455951i</v>
      </c>
      <c r="Z2193" t="str">
        <f t="shared" si="1144"/>
        <v>-0.00291945492353376-0.000238981505946918i</v>
      </c>
      <c r="AA2193" t="str">
        <f t="shared" si="1145"/>
        <v>0.0409371447815985-7.37554179399393i</v>
      </c>
      <c r="AB2193" t="str">
        <f t="shared" si="1146"/>
        <v>0.776829982477429-0.392104147553377i</v>
      </c>
      <c r="AC2193" t="str">
        <f t="shared" si="1147"/>
        <v>0.798435266604844-0.633432085398984i</v>
      </c>
      <c r="AD2193" t="str">
        <f t="shared" si="1148"/>
        <v>0.836228425599293+0.172324261838984i</v>
      </c>
      <c r="AE2193" t="str">
        <f t="shared" si="1149"/>
        <v>-0.00240014888270927-0.000702936043135482i</v>
      </c>
      <c r="AF2193" t="str">
        <f t="shared" si="1150"/>
        <v>-14.8509407791588-1.33448803810216i</v>
      </c>
      <c r="AG2193" t="str">
        <f t="shared" si="1151"/>
        <v>1.00472488770998-0.0223013113254589i</v>
      </c>
      <c r="AH2193" t="str">
        <f t="shared" si="1152"/>
        <v>0.0342249495401502+0.0143377485247805i</v>
      </c>
      <c r="AI2193">
        <f t="shared" si="1153"/>
        <v>-28.610918583630095</v>
      </c>
      <c r="AJ2193">
        <f t="shared" si="1154"/>
        <v>22.730116123497137</v>
      </c>
      <c r="AK2193"/>
      <c r="AL2193"/>
      <c r="AM2193"/>
      <c r="AN2193"/>
    </row>
    <row r="2194" spans="1:40" x14ac:dyDescent="0.25">
      <c r="A2194"/>
      <c r="B2194">
        <f t="shared" si="1120"/>
        <v>260000</v>
      </c>
      <c r="C2194" s="237" t="str">
        <f t="shared" si="1123"/>
        <v>-1.13056629982151E-06+0.00941931732963981i</v>
      </c>
      <c r="D2194" s="208" t="str">
        <f t="shared" si="1124"/>
        <v>-5.95701462468093+0.0722147661939052i</v>
      </c>
      <c r="E2194" t="str">
        <f t="shared" si="1125"/>
        <v>2870</v>
      </c>
      <c r="F2194" t="str">
        <f t="shared" si="1126"/>
        <v>0.777000777000777</v>
      </c>
      <c r="G2194" t="str">
        <f t="shared" si="1121"/>
        <v>0.777000777000777</v>
      </c>
      <c r="H2194" t="str">
        <f t="shared" si="1127"/>
        <v>8.89571803049297+1.40187485519569i</v>
      </c>
      <c r="I2194" t="str">
        <f t="shared" si="1128"/>
        <v>1021.01761241668i</v>
      </c>
      <c r="J2194" t="str">
        <f t="shared" si="1122"/>
        <v>-1410.09681964135+223.365981033173i</v>
      </c>
      <c r="K2194" t="str">
        <f t="shared" si="1129"/>
        <v>0.111889550987003-0.70635241440119i</v>
      </c>
      <c r="L2194" t="str">
        <f t="shared" si="1130"/>
        <v>0.00842296646468657-0.045108704837386i</v>
      </c>
      <c r="M2194" t="str">
        <f t="shared" si="1131"/>
        <v>0.12031251745169-0.751461119238576i</v>
      </c>
      <c r="N2194" t="str">
        <f t="shared" si="1132"/>
        <v>-2.66389602609496i</v>
      </c>
      <c r="O2194" t="str">
        <f t="shared" si="1133"/>
        <v>-0.888056218309366-0.459734872640817i</v>
      </c>
      <c r="P2194" t="str">
        <f t="shared" si="1134"/>
        <v>1.88805621830937+0.459734872640817i</v>
      </c>
      <c r="Q2194" t="str">
        <f t="shared" si="1135"/>
        <v>-1.88805621830937+2.20416115345414i</v>
      </c>
      <c r="R2194" t="str">
        <f t="shared" si="1136"/>
        <v>-0.30290887969575-0.597119326940387i</v>
      </c>
      <c r="S2194" t="str">
        <f t="shared" si="1137"/>
        <v>0.27527342683931i</v>
      </c>
      <c r="T2194" t="str">
        <f t="shared" si="1138"/>
        <v>0.164371083358863-0.0833827653339054i</v>
      </c>
      <c r="U2194" t="str">
        <f t="shared" si="1139"/>
        <v>0.0000333333333333333-0.000434137869863325i</v>
      </c>
      <c r="V2194" t="str">
        <f t="shared" si="1140"/>
        <v>6.66666666666667E-06-0.00434137869863325i</v>
      </c>
      <c r="W2194" t="str">
        <f t="shared" si="1141"/>
        <v>0.0000276017590602053-0.000394855451046729i</v>
      </c>
      <c r="X2194" t="str">
        <f t="shared" si="1142"/>
        <v>0.0000301838859122799-0.000394475342959099i</v>
      </c>
      <c r="Y2194" t="str">
        <f t="shared" si="1143"/>
        <v>0.009+1.63362817986669i</v>
      </c>
      <c r="Z2194" t="str">
        <f t="shared" si="1144"/>
        <v>-0.00289704823638269-0.000237790530634135i</v>
      </c>
      <c r="AA2194" t="str">
        <f t="shared" si="1145"/>
        <v>0.040622616841806-7.34716234245192i</v>
      </c>
      <c r="AB2194" t="str">
        <f t="shared" si="1146"/>
        <v>0.775245121193979-0.393269185162227i</v>
      </c>
      <c r="AC2194" t="str">
        <f t="shared" si="1147"/>
        <v>0.797745190128938-0.629881772159715i</v>
      </c>
      <c r="AD2194" t="str">
        <f t="shared" si="1148"/>
        <v>0.83837048803196+0.168982659167097i</v>
      </c>
      <c r="AE2194" t="str">
        <f t="shared" si="1149"/>
        <v>-0.00238861726759697-0.000688907477936414i</v>
      </c>
      <c r="AF2194" t="str">
        <f t="shared" si="1150"/>
        <v>-14.8527326551739-1.32966008900178i</v>
      </c>
      <c r="AG2194" t="str">
        <f t="shared" si="1151"/>
        <v>1.0046176713957-0.0222730620103682i</v>
      </c>
      <c r="AH2194" t="str">
        <f t="shared" si="1152"/>
        <v>0.0340899615918513+0.0141023753358305i</v>
      </c>
      <c r="AI2194">
        <f t="shared" si="1153"/>
        <v>-28.661410861599137</v>
      </c>
      <c r="AJ2194">
        <f t="shared" si="1154"/>
        <v>22.473958647203766</v>
      </c>
      <c r="AK2194"/>
      <c r="AL2194"/>
      <c r="AM2194"/>
      <c r="AN2194"/>
    </row>
    <row r="2195" spans="1:40" x14ac:dyDescent="0.25">
      <c r="A2195"/>
      <c r="B2195">
        <f t="shared" si="1120"/>
        <v>261000</v>
      </c>
      <c r="C2195" s="237" t="str">
        <f t="shared" si="1123"/>
        <v>-1.12191955309457E-06+0.00938322799224595i</v>
      </c>
      <c r="D2195" s="208" t="str">
        <f t="shared" si="1124"/>
        <v>-5.9570145583892+0.0719380812738856i</v>
      </c>
      <c r="E2195" t="str">
        <f t="shared" si="1125"/>
        <v>2870</v>
      </c>
      <c r="F2195" t="str">
        <f t="shared" si="1126"/>
        <v>0.777000777000777</v>
      </c>
      <c r="G2195" t="str">
        <f t="shared" si="1121"/>
        <v>0.777000777000777</v>
      </c>
      <c r="H2195" t="str">
        <f t="shared" si="1127"/>
        <v>8.89749018198292+1.39680386453946i</v>
      </c>
      <c r="I2195" t="str">
        <f t="shared" si="1128"/>
        <v>1024.94460323367i</v>
      </c>
      <c r="J2195" t="str">
        <f t="shared" si="1122"/>
        <v>-1420.97228477498+224.225080960223i</v>
      </c>
      <c r="K2195" t="str">
        <f t="shared" si="1129"/>
        <v>0.111053417471591-0.703774206172189i</v>
      </c>
      <c r="L2195" t="str">
        <f t="shared" si="1130"/>
        <v>0.00836070069810701-0.0449474566395411i</v>
      </c>
      <c r="M2195" t="str">
        <f t="shared" si="1131"/>
        <v>0.119414118169698-0.74872166281173i</v>
      </c>
      <c r="N2195" t="str">
        <f t="shared" si="1132"/>
        <v>-2.67414178004148i</v>
      </c>
      <c r="O2195" t="str">
        <f t="shared" si="1133"/>
        <v>-0.892719854630544-0.450612096096432i</v>
      </c>
      <c r="P2195" t="str">
        <f t="shared" si="1134"/>
        <v>1.89271985463054+0.450612096096432i</v>
      </c>
      <c r="Q2195" t="str">
        <f t="shared" si="1135"/>
        <v>-1.89271985463054+2.22352968394505i</v>
      </c>
      <c r="R2195" t="str">
        <f t="shared" si="1136"/>
        <v>-0.302638519611877-0.593610208721534i</v>
      </c>
      <c r="S2195" t="str">
        <f t="shared" si="1137"/>
        <v>0.276332170788691i</v>
      </c>
      <c r="T2195" t="str">
        <f t="shared" si="1138"/>
        <v>0.164033597578349-0.0836287590886258i</v>
      </c>
      <c r="U2195" t="str">
        <f t="shared" si="1139"/>
        <v>0.0000333333333333333-0.00043247450637726i</v>
      </c>
      <c r="V2195" t="str">
        <f t="shared" si="1140"/>
        <v>6.66666666666667E-06-0.0043247450637726i</v>
      </c>
      <c r="W2195" t="str">
        <f t="shared" si="1141"/>
        <v>0.0000276017471402835-0.000393344012554582i</v>
      </c>
      <c r="X2195" t="str">
        <f t="shared" si="1142"/>
        <v>0.0000301640478406931-0.000392965489526426i</v>
      </c>
      <c r="Y2195" t="str">
        <f t="shared" si="1143"/>
        <v>0.009+1.63991136517387i</v>
      </c>
      <c r="Z2195" t="str">
        <f t="shared" si="1144"/>
        <v>-0.00287489864826194-0.000236611788301813i</v>
      </c>
      <c r="AA2195" t="str">
        <f t="shared" si="1145"/>
        <v>0.0403117007702557-7.31900049492541i</v>
      </c>
      <c r="AB2195" t="str">
        <f t="shared" si="1146"/>
        <v>0.773653392287231-0.394429398104152i</v>
      </c>
      <c r="AC2195" t="str">
        <f t="shared" si="1147"/>
        <v>0.797067302798605-0.626351493068043i</v>
      </c>
      <c r="AD2195" t="str">
        <f t="shared" si="1148"/>
        <v>0.840480700585715+0.165615805765827i</v>
      </c>
      <c r="AE2195" t="str">
        <f t="shared" si="1149"/>
        <v>-0.00237711017803083-0.000674996297725735i</v>
      </c>
      <c r="AF2195" t="str">
        <f t="shared" si="1150"/>
        <v>-14.8545047403721-1.32486578326557i</v>
      </c>
      <c r="AG2195" t="str">
        <f t="shared" si="1151"/>
        <v>1.00451060460256-0.0222441847197012i</v>
      </c>
      <c r="AH2195" t="str">
        <f t="shared" si="1152"/>
        <v>0.0339548571810839+0.013868828953782i</v>
      </c>
      <c r="AI2195">
        <f t="shared" si="1153"/>
        <v>-28.711883658618817</v>
      </c>
      <c r="AJ2195">
        <f t="shared" si="1154"/>
        <v>22.217512744816894</v>
      </c>
      <c r="AK2195"/>
      <c r="AL2195"/>
      <c r="AM2195"/>
      <c r="AN2195"/>
    </row>
    <row r="2196" spans="1:40" x14ac:dyDescent="0.25">
      <c r="A2196"/>
      <c r="B2196">
        <f t="shared" si="1120"/>
        <v>262000</v>
      </c>
      <c r="C2196" s="237" t="str">
        <f t="shared" si="1123"/>
        <v>-1.11337162584756E-06+0.00934741414596547i</v>
      </c>
      <c r="D2196" s="208" t="str">
        <f t="shared" si="1124"/>
        <v>-5.95701449285509+0.071663508452402i</v>
      </c>
      <c r="E2196" t="str">
        <f t="shared" si="1125"/>
        <v>2870</v>
      </c>
      <c r="F2196" t="str">
        <f t="shared" si="1126"/>
        <v>0.777000777000777</v>
      </c>
      <c r="G2196" t="str">
        <f t="shared" si="1121"/>
        <v>0.777000777000777</v>
      </c>
      <c r="H2196" t="str">
        <f t="shared" si="1127"/>
        <v>8.89924282944721+1.39176829263934i</v>
      </c>
      <c r="I2196" t="str">
        <f t="shared" si="1128"/>
        <v>1028.87159405066i</v>
      </c>
      <c r="J2196" t="str">
        <f t="shared" si="1122"/>
        <v>-1431.88949833522+225.084180887274i</v>
      </c>
      <c r="K2196" t="str">
        <f t="shared" si="1129"/>
        <v>0.110226549287669-0.70121426455015i</v>
      </c>
      <c r="L2196" t="str">
        <f t="shared" si="1130"/>
        <v>0.00829911497929694-0.0447873133307262i</v>
      </c>
      <c r="M2196" t="str">
        <f t="shared" si="1131"/>
        <v>0.118525664266966-0.746001577880876i</v>
      </c>
      <c r="N2196" t="str">
        <f t="shared" si="1132"/>
        <v>-2.684387533988i</v>
      </c>
      <c r="O2196" t="str">
        <f t="shared" si="1133"/>
        <v>-0.897289778081694-0.441442016747504i</v>
      </c>
      <c r="P2196" t="str">
        <f t="shared" si="1134"/>
        <v>1.89728977808169+0.441442016747504i</v>
      </c>
      <c r="Q2196" t="str">
        <f t="shared" si="1135"/>
        <v>-1.89728977808169+2.2429455172405i</v>
      </c>
      <c r="R2196" t="str">
        <f t="shared" si="1136"/>
        <v>-0.302366508295105-0.590122623347347i</v>
      </c>
      <c r="S2196" t="str">
        <f t="shared" si="1137"/>
        <v>0.277390914738074i</v>
      </c>
      <c r="T2196" t="str">
        <f t="shared" si="1138"/>
        <v>0.163694654297952-0.0838737223221366i</v>
      </c>
      <c r="U2196" t="str">
        <f t="shared" si="1139"/>
        <v>0.0000333333333333334-0.000430823840322385i</v>
      </c>
      <c r="V2196" t="str">
        <f t="shared" si="1140"/>
        <v>6.66666666666667E-06-0.00430823840322385i</v>
      </c>
      <c r="W2196" t="str">
        <f t="shared" si="1141"/>
        <v>0.0000276017351746169-0.000391844117180549i</v>
      </c>
      <c r="X2196" t="str">
        <f t="shared" si="1142"/>
        <v>0.0000301444362941782-0.000391467165629501i</v>
      </c>
      <c r="Y2196" t="str">
        <f t="shared" si="1143"/>
        <v>0.009+1.64619455048105i</v>
      </c>
      <c r="Z2196" t="str">
        <f t="shared" si="1144"/>
        <v>-0.00285300224065106-0.000235445091681132i</v>
      </c>
      <c r="AA2196" t="str">
        <f t="shared" si="1145"/>
        <v>0.0400043414623219-7.29105375768625i</v>
      </c>
      <c r="AB2196" t="str">
        <f t="shared" si="1146"/>
        <v>0.772054789180652-0.395584750662343i</v>
      </c>
      <c r="AC2196" t="str">
        <f t="shared" si="1147"/>
        <v>0.796401458558408-0.62284103628539i</v>
      </c>
      <c r="AD2196" t="str">
        <f t="shared" si="1148"/>
        <v>0.842558765519601+0.16222399217988i</v>
      </c>
      <c r="AE2196" t="str">
        <f t="shared" si="1149"/>
        <v>-0.00236562720319594-0.000661201738971061i</v>
      </c>
      <c r="AF2196" t="str">
        <f t="shared" si="1150"/>
        <v>-14.8562573223023-1.32010478418694i</v>
      </c>
      <c r="AG2196" t="str">
        <f t="shared" si="1151"/>
        <v>1.00440369327991-0.0222146787537606i</v>
      </c>
      <c r="AH2196" t="str">
        <f t="shared" si="1152"/>
        <v>0.0338196358324792+0.0136370977146737i</v>
      </c>
      <c r="AI2196">
        <f t="shared" si="1153"/>
        <v>-28.762338542604802</v>
      </c>
      <c r="AJ2196">
        <f t="shared" si="1154"/>
        <v>21.960779371776944</v>
      </c>
      <c r="AK2196"/>
      <c r="AL2196"/>
      <c r="AM2196"/>
      <c r="AN2196"/>
    </row>
    <row r="2197" spans="1:40" x14ac:dyDescent="0.25">
      <c r="A2197"/>
      <c r="B2197">
        <f t="shared" si="1120"/>
        <v>263000</v>
      </c>
      <c r="C2197" s="237" t="str">
        <f t="shared" si="1123"/>
        <v>-1.10492101798362E-06+0.00931187264831429i</v>
      </c>
      <c r="D2197" s="208" t="str">
        <f t="shared" si="1124"/>
        <v>-5.9570144280671+0.0713910236370763i</v>
      </c>
      <c r="E2197" t="str">
        <f t="shared" si="1125"/>
        <v>2870</v>
      </c>
      <c r="F2197" t="str">
        <f t="shared" si="1126"/>
        <v>0.777000777000777</v>
      </c>
      <c r="G2197" t="str">
        <f t="shared" si="1121"/>
        <v>0.777000777000777</v>
      </c>
      <c r="H2197" t="str">
        <f t="shared" si="1127"/>
        <v>8.90097625529506+1.38676778295145i</v>
      </c>
      <c r="I2197" t="str">
        <f t="shared" si="1128"/>
        <v>1032.79858486764i</v>
      </c>
      <c r="J2197" t="str">
        <f t="shared" si="1122"/>
        <v>-1442.84846032208+225.943280814325i</v>
      </c>
      <c r="K2197" t="str">
        <f t="shared" si="1129"/>
        <v>0.109408811116922-0.698672401749564i</v>
      </c>
      <c r="L2197" t="str">
        <f t="shared" si="1130"/>
        <v>0.00823819955682578-0.0446282641077195i</v>
      </c>
      <c r="M2197" t="str">
        <f t="shared" si="1131"/>
        <v>0.117647010673748-0.743300665857283i</v>
      </c>
      <c r="N2197" t="str">
        <f t="shared" si="1132"/>
        <v>-2.69463328793452i</v>
      </c>
      <c r="O2197" t="str">
        <f t="shared" si="1133"/>
        <v>-0.901765508937132-0.432225597219039i</v>
      </c>
      <c r="P2197" t="str">
        <f t="shared" si="1134"/>
        <v>1.90176550893713+0.432225597219039i</v>
      </c>
      <c r="Q2197" t="str">
        <f t="shared" si="1135"/>
        <v>-1.90176550893713+2.26240769071548i</v>
      </c>
      <c r="R2197" t="str">
        <f t="shared" si="1136"/>
        <v>-0.302092837191639-0.58665632021847i</v>
      </c>
      <c r="S2197" t="str">
        <f t="shared" si="1137"/>
        <v>0.278449658687455i</v>
      </c>
      <c r="T2197" t="str">
        <f t="shared" si="1138"/>
        <v>0.163354252131671-0.0841176474079368i</v>
      </c>
      <c r="U2197" t="str">
        <f t="shared" si="1139"/>
        <v>0.0000333333333333333-0.000429185726861082i</v>
      </c>
      <c r="V2197" t="str">
        <f t="shared" si="1140"/>
        <v>6.66666666666667E-06-0.00429185726861082i</v>
      </c>
      <c r="W2197" t="str">
        <f t="shared" si="1141"/>
        <v>0.0000276017231632055-0.000390355633254056i</v>
      </c>
      <c r="X2197" t="str">
        <f t="shared" si="1142"/>
        <v>0.000030125047833595-0.000389980239775035i</v>
      </c>
      <c r="Y2197" t="str">
        <f t="shared" si="1143"/>
        <v>0.009+1.65247773578823i</v>
      </c>
      <c r="Z2197" t="str">
        <f t="shared" si="1144"/>
        <v>-0.0028313551694033-0.000234290257244347i</v>
      </c>
      <c r="AA2197" t="str">
        <f t="shared" si="1145"/>
        <v>0.0397004848605174-7.26331967497313i</v>
      </c>
      <c r="AB2197" t="str">
        <f t="shared" si="1146"/>
        <v>0.770449305337262-0.396735206866921i</v>
      </c>
      <c r="AC2197" t="str">
        <f t="shared" si="1147"/>
        <v>0.795747514215385-0.619350192783392i</v>
      </c>
      <c r="AD2197" t="str">
        <f t="shared" si="1148"/>
        <v>0.84460438747681+0.158807512540134i</v>
      </c>
      <c r="AE2197" t="str">
        <f t="shared" si="1149"/>
        <v>-0.00235416794561782-0.000647523050782235i</v>
      </c>
      <c r="AF2197" t="str">
        <f t="shared" si="1150"/>
        <v>-14.8579906833622-1.31537675931437i</v>
      </c>
      <c r="AG2197" t="str">
        <f t="shared" si="1151"/>
        <v>1.00429694338131-0.0221845434861714i</v>
      </c>
      <c r="AH2197" t="str">
        <f t="shared" si="1152"/>
        <v>0.0336842971636787+0.0134071701631076i</v>
      </c>
      <c r="AI2197">
        <f t="shared" si="1153"/>
        <v>-28.812777073985217</v>
      </c>
      <c r="AJ2197">
        <f t="shared" si="1154"/>
        <v>21.703759476079632</v>
      </c>
      <c r="AK2197"/>
      <c r="AL2197"/>
      <c r="AM2197"/>
      <c r="AN2197"/>
    </row>
    <row r="2198" spans="1:40" x14ac:dyDescent="0.25">
      <c r="A2198"/>
      <c r="B2198">
        <f t="shared" si="1120"/>
        <v>264000</v>
      </c>
      <c r="C2198" s="237" t="str">
        <f t="shared" si="1123"/>
        <v>-1.09656625776294E-06+0.00927660040442193i</v>
      </c>
      <c r="D2198" s="208" t="str">
        <f t="shared" si="1124"/>
        <v>-5.95701436401394+0.0711206031005682i</v>
      </c>
      <c r="E2198" t="str">
        <f t="shared" si="1125"/>
        <v>2870</v>
      </c>
      <c r="F2198" t="str">
        <f t="shared" si="1126"/>
        <v>0.777000777000777</v>
      </c>
      <c r="G2198" t="str">
        <f t="shared" si="1121"/>
        <v>0.777000777000777</v>
      </c>
      <c r="H2198" t="str">
        <f t="shared" si="1127"/>
        <v>8.90269073689356+1.38180198348973i</v>
      </c>
      <c r="I2198" t="str">
        <f t="shared" si="1128"/>
        <v>1036.72557568463i</v>
      </c>
      <c r="J2198" t="str">
        <f t="shared" si="1122"/>
        <v>-1453.84917073556+226.802380741375i</v>
      </c>
      <c r="K2198" t="str">
        <f t="shared" si="1129"/>
        <v>0.108600070082568-0.69614843246027i</v>
      </c>
      <c r="L2198" t="str">
        <f t="shared" si="1130"/>
        <v>0.00817794485129535-0.0444702982993482i</v>
      </c>
      <c r="M2198" t="str">
        <f t="shared" si="1131"/>
        <v>0.116778014933863-0.740618730759618i</v>
      </c>
      <c r="N2198" t="str">
        <f t="shared" si="1132"/>
        <v>-2.70487904188104i</v>
      </c>
      <c r="O2198" t="str">
        <f t="shared" si="1133"/>
        <v>-0.906146577359001-0.42296380500058i</v>
      </c>
      <c r="P2198" t="str">
        <f t="shared" si="1134"/>
        <v>1.906146577359+0.42296380500058i</v>
      </c>
      <c r="Q2198" t="str">
        <f t="shared" si="1135"/>
        <v>-1.906146577359+2.28191523688046i</v>
      </c>
      <c r="R2198" t="str">
        <f t="shared" si="1136"/>
        <v>-0.301817497683714-0.58321105256367i</v>
      </c>
      <c r="S2198" t="str">
        <f t="shared" si="1137"/>
        <v>0.279508402636838i</v>
      </c>
      <c r="T2198" t="str">
        <f t="shared" si="1138"/>
        <v>0.16301238970222-0.0843605266654225i</v>
      </c>
      <c r="U2198" t="str">
        <f t="shared" si="1139"/>
        <v>0.0000333333333333333-0.000427560023350245i</v>
      </c>
      <c r="V2198" t="str">
        <f t="shared" si="1140"/>
        <v>6.66666666666667E-06-0.00427560023350245i</v>
      </c>
      <c r="W2198" t="str">
        <f t="shared" si="1141"/>
        <v>0.0000276017111060494-0.000388878431099552i</v>
      </c>
      <c r="X2198" t="str">
        <f t="shared" si="1142"/>
        <v>0.0000301058790848091-0.000388504582461654i</v>
      </c>
      <c r="Y2198" t="str">
        <f t="shared" si="1143"/>
        <v>0.009+1.65876092109541i</v>
      </c>
      <c r="Z2198" t="str">
        <f t="shared" si="1144"/>
        <v>-0.00280995366305821-0.000233147105113726i</v>
      </c>
      <c r="AA2198" t="str">
        <f t="shared" si="1145"/>
        <v>0.039400077930698-7.23579582827133i</v>
      </c>
      <c r="AB2198" t="str">
        <f t="shared" si="1146"/>
        <v>0.768836934261184-0.397880730492837i</v>
      </c>
      <c r="AC2198" t="str">
        <f t="shared" si="1147"/>
        <v>0.795105329379543-0.615878756301023i</v>
      </c>
      <c r="AD2198" t="str">
        <f t="shared" si="1148"/>
        <v>0.846617273529129+0.155366664549518i</v>
      </c>
      <c r="AE2198" t="str">
        <f t="shared" si="1149"/>
        <v>-0.00234273202089064-0.000633959494630647i</v>
      </c>
      <c r="AF2198" t="str">
        <f t="shared" si="1150"/>
        <v>-14.8597051009075-1.31068138038916i</v>
      </c>
      <c r="AG2198" t="str">
        <f t="shared" si="1151"/>
        <v>1.00419036086411-0.0221537783636574i</v>
      </c>
      <c r="AH2198" t="str">
        <f t="shared" si="1152"/>
        <v>0.0335488408839831+0.0131790350477651i</v>
      </c>
      <c r="AI2198">
        <f t="shared" si="1153"/>
        <v>-28.863200805902963</v>
      </c>
      <c r="AJ2198">
        <f t="shared" si="1154"/>
        <v>21.446453998636446</v>
      </c>
      <c r="AK2198"/>
      <c r="AL2198"/>
      <c r="AM2198"/>
      <c r="AN2198"/>
    </row>
    <row r="2199" spans="1:40" x14ac:dyDescent="0.25">
      <c r="A2199"/>
      <c r="B2199">
        <f t="shared" si="1120"/>
        <v>265000</v>
      </c>
      <c r="C2199" s="237" t="str">
        <f t="shared" si="1123"/>
        <v>-1.08830590116185E-06+0.00924159436613273i</v>
      </c>
      <c r="D2199" s="208" t="str">
        <f t="shared" si="1124"/>
        <v>-5.95701430068453+0.0708522234736843i</v>
      </c>
      <c r="E2199" t="str">
        <f t="shared" si="1125"/>
        <v>2870</v>
      </c>
      <c r="F2199" t="str">
        <f t="shared" si="1126"/>
        <v>0.777000777000777</v>
      </c>
      <c r="G2199" t="str">
        <f t="shared" si="1121"/>
        <v>0.777000777000777</v>
      </c>
      <c r="H2199" t="str">
        <f t="shared" si="1127"/>
        <v>8.90438654667419+1.37687054675772i</v>
      </c>
      <c r="I2199" t="str">
        <f t="shared" si="1128"/>
        <v>1040.65256650162i</v>
      </c>
      <c r="J2199" t="str">
        <f t="shared" si="1122"/>
        <v>-1464.89162957565+227.661480668426i</v>
      </c>
      <c r="K2199" t="str">
        <f t="shared" si="1129"/>
        <v>0.107800195697121-0.693642173808594i</v>
      </c>
      <c r="L2199" t="str">
        <f t="shared" si="1130"/>
        <v>0.00811834145175764-0.0443134053646533i</v>
      </c>
      <c r="M2199" t="str">
        <f t="shared" si="1131"/>
        <v>0.115918537148879-0.737955579173247i</v>
      </c>
      <c r="N2199" t="str">
        <f t="shared" si="1132"/>
        <v>-2.71512479582756i</v>
      </c>
      <c r="O2199" t="str">
        <f t="shared" si="1133"/>
        <v>-0.910432523446589-0.413657612344649i</v>
      </c>
      <c r="P2199" t="str">
        <f t="shared" si="1134"/>
        <v>1.91043252344659+0.413657612344649i</v>
      </c>
      <c r="Q2199" t="str">
        <f t="shared" si="1135"/>
        <v>-1.91043252344659+2.30146718348291i</v>
      </c>
      <c r="R2199" t="str">
        <f t="shared" si="1136"/>
        <v>-0.301540481089187-0.57978657736876i</v>
      </c>
      <c r="S2199" t="str">
        <f t="shared" si="1137"/>
        <v>0.280567146586221i</v>
      </c>
      <c r="T2199" t="str">
        <f t="shared" si="1138"/>
        <v>0.162669065641344-0.0846023523594295i</v>
      </c>
      <c r="U2199" t="str">
        <f t="shared" si="1139"/>
        <v>0.0000333333333333333-0.000425946589299867i</v>
      </c>
      <c r="V2199" t="str">
        <f t="shared" si="1140"/>
        <v>6.66666666666667E-06-0.00425946589299868i</v>
      </c>
      <c r="W2199" t="str">
        <f t="shared" si="1141"/>
        <v>0.0000276016990031489-0.000387412382998843i</v>
      </c>
      <c r="X2199" t="str">
        <f t="shared" si="1142"/>
        <v>0.0000300869267372237-0.000387040066142307i</v>
      </c>
      <c r="Y2199" t="str">
        <f t="shared" si="1143"/>
        <v>0.009+1.66504410640259i</v>
      </c>
      <c r="Z2199" t="str">
        <f t="shared" si="1144"/>
        <v>-0.00278879402119843-0.000232015458973103i</v>
      </c>
      <c r="AA2199" t="str">
        <f t="shared" si="1145"/>
        <v>0.039103068638901-7.20847983560945i</v>
      </c>
      <c r="AB2199" t="str">
        <f t="shared" si="1146"/>
        <v>0.767217669499136-0.399021285057711i</v>
      </c>
      <c r="AC2199" t="str">
        <f t="shared" si="1147"/>
        <v>0.794474766405896-0.612426523302339i</v>
      </c>
      <c r="AD2199" t="str">
        <f t="shared" si="1148"/>
        <v>0.848597133221394+0.151901749468205i</v>
      </c>
      <c r="AE2199" t="str">
        <f t="shared" si="1149"/>
        <v>-0.00233131905741227-0.000620510344074133i</v>
      </c>
      <c r="AF2199" t="str">
        <f t="shared" si="1150"/>
        <v>-14.8614008473587-1.30601832328404i</v>
      </c>
      <c r="AG2199" t="str">
        <f t="shared" si="1151"/>
        <v>1.00408395168894-0.0221223829058246i</v>
      </c>
      <c r="AH2199" t="str">
        <f t="shared" si="1152"/>
        <v>0.0334132667930377+0.0129526813170091i</v>
      </c>
      <c r="AI2199">
        <f t="shared" si="1153"/>
        <v>-28.91361128441471</v>
      </c>
      <c r="AJ2199">
        <f t="shared" si="1154"/>
        <v>21.188863873620434</v>
      </c>
      <c r="AK2199"/>
      <c r="AL2199"/>
      <c r="AM2199"/>
      <c r="AN2199"/>
    </row>
    <row r="2200" spans="1:40" x14ac:dyDescent="0.25">
      <c r="A2200"/>
      <c r="B2200">
        <f t="shared" si="1120"/>
        <v>266000</v>
      </c>
      <c r="C2200" s="237" t="str">
        <f t="shared" si="1123"/>
        <v>-1.08013853124886E-06+0.00920685153112798i</v>
      </c>
      <c r="D2200" s="208" t="str">
        <f t="shared" si="1124"/>
        <v>-5.95701423806803+0.0705858617386479i</v>
      </c>
      <c r="E2200" t="str">
        <f t="shared" si="1125"/>
        <v>2870</v>
      </c>
      <c r="F2200" t="str">
        <f t="shared" si="1126"/>
        <v>0.777000777000777</v>
      </c>
      <c r="G2200" t="str">
        <f t="shared" si="1121"/>
        <v>0.777000777000777</v>
      </c>
      <c r="H2200" t="str">
        <f t="shared" si="1127"/>
        <v>8.90606395223681+1.37197312968143i</v>
      </c>
      <c r="I2200" t="str">
        <f t="shared" si="1128"/>
        <v>1044.57955731861i</v>
      </c>
      <c r="J2200" t="str">
        <f t="shared" si="1122"/>
        <v>-1475.97583684236+228.520580595477i</v>
      </c>
      <c r="K2200" t="str">
        <f t="shared" si="1129"/>
        <v>0.107009059811446-0.691153445319224i</v>
      </c>
      <c r="L2200" t="str">
        <f t="shared" si="1130"/>
        <v>0.00805938011221828-0.0441575748910801i</v>
      </c>
      <c r="M2200" t="str">
        <f t="shared" si="1131"/>
        <v>0.115068439923664-0.735311020210304i</v>
      </c>
      <c r="N2200" t="str">
        <f t="shared" si="1132"/>
        <v>-2.72537054977407i</v>
      </c>
      <c r="O2200" t="str">
        <f t="shared" si="1133"/>
        <v>-0.914622897284607-0.404307996164696i</v>
      </c>
      <c r="P2200" t="str">
        <f t="shared" si="1134"/>
        <v>1.91462289728461+0.404307996164696i</v>
      </c>
      <c r="Q2200" t="str">
        <f t="shared" si="1135"/>
        <v>-1.91462289728461+2.32106255360937i</v>
      </c>
      <c r="R2200" t="str">
        <f t="shared" si="1136"/>
        <v>-0.301261778661115-0.576382655307145i</v>
      </c>
      <c r="S2200" t="str">
        <f t="shared" si="1137"/>
        <v>0.281625890535602i</v>
      </c>
      <c r="T2200" t="str">
        <f t="shared" si="1138"/>
        <v>0.16232427859015-0.0848431166997759i</v>
      </c>
      <c r="U2200" t="str">
        <f t="shared" si="1139"/>
        <v>0.0000333333333333333-0.000424345286332574i</v>
      </c>
      <c r="V2200" t="str">
        <f t="shared" si="1140"/>
        <v>6.66666666666667E-06-0.00424345286332574i</v>
      </c>
      <c r="W2200" t="str">
        <f t="shared" si="1141"/>
        <v>0.0000276016868545041-0.000385957363154312i</v>
      </c>
      <c r="X2200" t="str">
        <f t="shared" si="1142"/>
        <v>0.0000300681875423489-0.00038558656518754i</v>
      </c>
      <c r="Y2200" t="str">
        <f t="shared" si="1143"/>
        <v>0.009+1.67132729170977i</v>
      </c>
      <c r="Z2200" t="str">
        <f t="shared" si="1144"/>
        <v>-0.00276787261284972-0.000230895145981928i</v>
      </c>
      <c r="AA2200" t="str">
        <f t="shared" si="1145"/>
        <v>0.0388094059287872-7.18136935087144i</v>
      </c>
      <c r="AB2200" t="str">
        <f t="shared" si="1146"/>
        <v>0.765591504641991-0.400156833819676i</v>
      </c>
      <c r="AC2200" t="str">
        <f t="shared" si="1147"/>
        <v>0.793855690337893-0.608993292935067i</v>
      </c>
      <c r="AD2200" t="str">
        <f t="shared" si="1148"/>
        <v>0.850543678615987+0.14841307209832i</v>
      </c>
      <c r="AE2200" t="str">
        <f t="shared" si="1149"/>
        <v>-0.00231992869612588-0.000607174884487876i</v>
      </c>
      <c r="AF2200" t="str">
        <f t="shared" si="1150"/>
        <v>-14.8630781903048-1.30138726794278i</v>
      </c>
      <c r="AG2200" t="str">
        <f t="shared" si="1151"/>
        <v>1.00397772181927-0.0220903567049489i</v>
      </c>
      <c r="AH2200" t="str">
        <f t="shared" si="1152"/>
        <v>0.0332775747795442+0.0127280981145735i</v>
      </c>
      <c r="AI2200">
        <f t="shared" si="1153"/>
        <v>-28.96401004868838</v>
      </c>
      <c r="AJ2200">
        <f t="shared" si="1154"/>
        <v>20.930990028808225</v>
      </c>
      <c r="AK2200"/>
      <c r="AL2200"/>
      <c r="AM2200"/>
      <c r="AN2200"/>
    </row>
    <row r="2201" spans="1:40" x14ac:dyDescent="0.25">
      <c r="A2201"/>
      <c r="B2201">
        <f t="shared" ref="B2201:B2264" si="1155">B2200+1000</f>
        <v>267000</v>
      </c>
      <c r="C2201" s="237" t="str">
        <f t="shared" si="1123"/>
        <v>-1.07206275757703E-06+0.00917236894206766i</v>
      </c>
      <c r="D2201" s="208" t="str">
        <f t="shared" si="1124"/>
        <v>-5.95701417615377+0.0703214952225188i</v>
      </c>
      <c r="E2201" t="str">
        <f t="shared" si="1125"/>
        <v>2870</v>
      </c>
      <c r="F2201" t="str">
        <f t="shared" si="1126"/>
        <v>0.777000777000777</v>
      </c>
      <c r="G2201" t="str">
        <f t="shared" si="1121"/>
        <v>0.777000777000777</v>
      </c>
      <c r="H2201" t="str">
        <f t="shared" si="1127"/>
        <v>8.90772321645096+1.36710939354334i</v>
      </c>
      <c r="I2201" t="str">
        <f t="shared" si="1128"/>
        <v>1048.50654813559i</v>
      </c>
      <c r="J2201" t="str">
        <f t="shared" si="1122"/>
        <v>-1487.10179253568+229.379680522528i</v>
      </c>
      <c r="K2201" t="str">
        <f t="shared" si="1129"/>
        <v>0.106226536565069-0.688682068877748i</v>
      </c>
      <c r="L2201" t="str">
        <f t="shared" si="1130"/>
        <v>0.0080010517482231-0.0440027965926943i</v>
      </c>
      <c r="M2201" t="str">
        <f t="shared" si="1131"/>
        <v>0.114227588313292-0.732684865470442i</v>
      </c>
      <c r="N2201" t="str">
        <f t="shared" si="1132"/>
        <v>-2.73561630372059i</v>
      </c>
      <c r="O2201" t="str">
        <f t="shared" si="1133"/>
        <v>-0.918717258990431-0.394915937932504i</v>
      </c>
      <c r="P2201" t="str">
        <f t="shared" si="1134"/>
        <v>1.91871725899043+0.394915937932504i</v>
      </c>
      <c r="Q2201" t="str">
        <f t="shared" si="1135"/>
        <v>-1.91871725899043+2.34070036578809i</v>
      </c>
      <c r="R2201" t="str">
        <f t="shared" si="1136"/>
        <v>-0.300981381587332-0.572999050671937i</v>
      </c>
      <c r="S2201" t="str">
        <f t="shared" si="1137"/>
        <v>0.282684634484984i</v>
      </c>
      <c r="T2201" t="str">
        <f t="shared" si="1138"/>
        <v>0.161978027199439-0.0850828118408004i</v>
      </c>
      <c r="U2201" t="str">
        <f t="shared" si="1139"/>
        <v>0.0000333333333333333-0.000422755978144063i</v>
      </c>
      <c r="V2201" t="str">
        <f t="shared" si="1140"/>
        <v>6.66666666666667E-06-0.00422755978144063i</v>
      </c>
      <c r="W2201" t="str">
        <f t="shared" si="1141"/>
        <v>0.0000276016746601152-0.000384513247652952i</v>
      </c>
      <c r="X2201" t="str">
        <f t="shared" si="1142"/>
        <v>0.0000300496583124085-0.000384143955849609i</v>
      </c>
      <c r="Y2201" t="str">
        <f t="shared" si="1143"/>
        <v>0.009+1.67761047701695i</v>
      </c>
      <c r="Z2201" t="str">
        <f t="shared" si="1144"/>
        <v>-0.00274718587492302-0.000229785996691736i</v>
      </c>
      <c r="AA2201" t="str">
        <f t="shared" si="1145"/>
        <v>0.0385190396996773-7.1544620631243i</v>
      </c>
      <c r="AB2201" t="str">
        <f t="shared" si="1146"/>
        <v>0.763958433326343-0.4012873397752i</v>
      </c>
      <c r="AC2201" t="str">
        <f t="shared" si="1147"/>
        <v>0.793247968852285-0.605578866989899i</v>
      </c>
      <c r="AD2201" t="str">
        <f t="shared" si="1148"/>
        <v>0.85245662433733+0.144900940768041i</v>
      </c>
      <c r="AE2201" t="str">
        <f t="shared" si="1149"/>
        <v>-0.00230856059026812-0.000593952412800847i</v>
      </c>
      <c r="AF2201" t="str">
        <f t="shared" si="1150"/>
        <v>-14.8647373926047-1.29678789832082i</v>
      </c>
      <c r="AG2201" t="str">
        <f t="shared" si="1151"/>
        <v>1.00387167722097-0.0220576994257695i</v>
      </c>
      <c r="AH2201" t="str">
        <f t="shared" si="1152"/>
        <v>0.0331417648200061+0.0125052747753382i</v>
      </c>
      <c r="AI2201">
        <f t="shared" si="1153"/>
        <v>-29.014398631197228</v>
      </c>
      <c r="AJ2201">
        <f t="shared" si="1154"/>
        <v>20.672833385914011</v>
      </c>
      <c r="AK2201"/>
      <c r="AL2201"/>
      <c r="AM2201"/>
      <c r="AN2201"/>
    </row>
    <row r="2202" spans="1:40" x14ac:dyDescent="0.25">
      <c r="A2202"/>
      <c r="B2202">
        <f t="shared" si="1155"/>
        <v>268000</v>
      </c>
      <c r="C2202" s="237" t="str">
        <f t="shared" si="1123"/>
        <v>-1.06407721559209E-06+0.00913814368575102i</v>
      </c>
      <c r="D2202" s="208" t="str">
        <f t="shared" si="1124"/>
        <v>-5.95701411493128+0.0700591015907578i</v>
      </c>
      <c r="E2202" t="str">
        <f t="shared" si="1125"/>
        <v>2870</v>
      </c>
      <c r="F2202" t="str">
        <f t="shared" si="1126"/>
        <v>0.777000777000777</v>
      </c>
      <c r="G2202" t="str">
        <f t="shared" si="1121"/>
        <v>0.777000777000777</v>
      </c>
      <c r="H2202" t="str">
        <f t="shared" si="1127"/>
        <v>8.90936459755489+1.36227900391738i</v>
      </c>
      <c r="I2202" t="str">
        <f t="shared" si="1128"/>
        <v>1052.43353895258i</v>
      </c>
      <c r="J2202" t="str">
        <f t="shared" si="1122"/>
        <v>-1498.26949665563+230.238780449578i</v>
      </c>
      <c r="K2202" t="str">
        <f t="shared" si="1129"/>
        <v>0.105452502337701-0.686227868693844i</v>
      </c>
      <c r="L2202" t="str">
        <f t="shared" si="1130"/>
        <v>0.00794334743352581-0.0438490603084234i</v>
      </c>
      <c r="M2202" t="str">
        <f t="shared" si="1131"/>
        <v>0.113395849771227-0.730076929002267i</v>
      </c>
      <c r="N2202" t="str">
        <f t="shared" si="1132"/>
        <v>-2.74586205766711i</v>
      </c>
      <c r="O2202" t="str">
        <f t="shared" si="1133"/>
        <v>-0.922715178760257-0.385482423575223i</v>
      </c>
      <c r="P2202" t="str">
        <f t="shared" si="1134"/>
        <v>1.92271517876026+0.385482423575223i</v>
      </c>
      <c r="Q2202" t="str">
        <f t="shared" si="1135"/>
        <v>-1.92271517876026+2.36037963409189i</v>
      </c>
      <c r="R2202" t="str">
        <f t="shared" si="1136"/>
        <v>-0.300699280990051-0.569635531309642i</v>
      </c>
      <c r="S2202" t="str">
        <f t="shared" si="1137"/>
        <v>0.283743378434365i</v>
      </c>
      <c r="T2202" t="str">
        <f t="shared" si="1138"/>
        <v>0.161630310130052-0.0853214298809015i</v>
      </c>
      <c r="U2202" t="str">
        <f t="shared" si="1139"/>
        <v>0.0000333333333333334-0.000421178530464421i</v>
      </c>
      <c r="V2202" t="str">
        <f t="shared" si="1140"/>
        <v>6.66666666666667E-06-0.00421178530464421i</v>
      </c>
      <c r="W2202" t="str">
        <f t="shared" si="1141"/>
        <v>0.0000276016624199823-0.000383079914431202i</v>
      </c>
      <c r="X2202" t="str">
        <f t="shared" si="1142"/>
        <v>0.0000300313359189841-0.000382712116227364i</v>
      </c>
      <c r="Y2202" t="str">
        <f t="shared" si="1143"/>
        <v>0.009+1.68389366232413i</v>
      </c>
      <c r="Z2202" t="str">
        <f t="shared" si="1144"/>
        <v>-0.002726730310697-0.000228687844964988i</v>
      </c>
      <c r="AA2202" t="str">
        <f t="shared" si="1145"/>
        <v>0.0382319207851636-7.12775569596112i</v>
      </c>
      <c r="AB2202" t="str">
        <f t="shared" si="1146"/>
        <v>0.762318449236139-0.402412765656913i</v>
      </c>
      <c r="AC2202" t="str">
        <f t="shared" si="1147"/>
        <v>0.792651472205308-0.602183049860546i</v>
      </c>
      <c r="AD2202" t="str">
        <f t="shared" si="1148"/>
        <v>0.854335687616447+0.141365667315183i</v>
      </c>
      <c r="AE2202" t="str">
        <f t="shared" si="1149"/>
        <v>-0.00229721440512358-0.000580842237237904i</v>
      </c>
      <c r="AF2202" t="str">
        <f t="shared" si="1150"/>
        <v>-14.8663787124862-1.29221990232662i</v>
      </c>
      <c r="AG2202" t="str">
        <f t="shared" si="1151"/>
        <v>1.0037658238618-0.0220244108052888i</v>
      </c>
      <c r="AH2202" t="str">
        <f t="shared" si="1152"/>
        <v>0.033005836977506+0.0122842008211879i</v>
      </c>
      <c r="AI2202">
        <f t="shared" si="1153"/>
        <v>-29.064778557910781</v>
      </c>
      <c r="AJ2202">
        <f t="shared" si="1154"/>
        <v>20.414394860917106</v>
      </c>
      <c r="AK2202"/>
      <c r="AL2202"/>
      <c r="AM2202"/>
      <c r="AN2202"/>
    </row>
    <row r="2203" spans="1:40" x14ac:dyDescent="0.25">
      <c r="A2203"/>
      <c r="B2203">
        <f t="shared" si="1155"/>
        <v>269000</v>
      </c>
      <c r="C2203" s="237" t="str">
        <f t="shared" si="1123"/>
        <v>-1.05618056605598E-06+0.00910417289229631i</v>
      </c>
      <c r="D2203" s="208" t="str">
        <f t="shared" si="1124"/>
        <v>-5.9570140543903+0.0697986588409384i</v>
      </c>
      <c r="E2203" t="str">
        <f t="shared" si="1125"/>
        <v>2870</v>
      </c>
      <c r="F2203" t="str">
        <f t="shared" si="1126"/>
        <v>0.777000777000777</v>
      </c>
      <c r="G2203" t="str">
        <f t="shared" si="1121"/>
        <v>0.777000777000777</v>
      </c>
      <c r="H2203" t="str">
        <f t="shared" si="1127"/>
        <v>8.91098834925216+1.35748163060516i</v>
      </c>
      <c r="I2203" t="str">
        <f t="shared" si="1128"/>
        <v>1056.36052976957i</v>
      </c>
      <c r="J2203" t="str">
        <f t="shared" si="1122"/>
        <v>-1509.47894920219+231.097880376629i</v>
      </c>
      <c r="K2203" t="str">
        <f t="shared" si="1129"/>
        <v>0.104686835701948-0.683790671265107i</v>
      </c>
      <c r="L2203" t="str">
        <f t="shared" si="1130"/>
        <v>0.00788625839683435-0.0436963560003228i</v>
      </c>
      <c r="M2203" t="str">
        <f t="shared" si="1131"/>
        <v>0.112573094098782-0.72748702726543i</v>
      </c>
      <c r="N2203" t="str">
        <f t="shared" si="1132"/>
        <v>-2.75610781161363i</v>
      </c>
      <c r="O2203" t="str">
        <f t="shared" si="1133"/>
        <v>-0.926616236914233-0.376008443371829i</v>
      </c>
      <c r="P2203" t="str">
        <f t="shared" si="1134"/>
        <v>1.92661623691423+0.376008443371829i</v>
      </c>
      <c r="Q2203" t="str">
        <f t="shared" si="1135"/>
        <v>-1.92661623691423+2.3800993682418i</v>
      </c>
      <c r="R2203" t="str">
        <f t="shared" si="1136"/>
        <v>-0.300415467925407-0.566291868555307i</v>
      </c>
      <c r="S2203" t="str">
        <f t="shared" si="1137"/>
        <v>0.284802122383748i</v>
      </c>
      <c r="T2203" t="str">
        <f t="shared" si="1138"/>
        <v>0.16128112605321-0.0855589628620627i</v>
      </c>
      <c r="U2203" t="str">
        <f t="shared" si="1139"/>
        <v>0.0000333333333333333-0.000419612811020314i</v>
      </c>
      <c r="V2203" t="str">
        <f t="shared" si="1140"/>
        <v>6.66666666666667E-06-0.00419612811020314i</v>
      </c>
      <c r="W2203" t="str">
        <f t="shared" si="1141"/>
        <v>0.0000276016501341056-0.000381657243240573i</v>
      </c>
      <c r="X2203" t="str">
        <f t="shared" si="1142"/>
        <v>0.0000300132172916931-0.000381290926231949i</v>
      </c>
      <c r="Y2203" t="str">
        <f t="shared" si="1143"/>
        <v>0.009+1.69017684763131i</v>
      </c>
      <c r="Z2203" t="str">
        <f t="shared" si="1144"/>
        <v>-0.00270650248834003-0.00022760052789616i</v>
      </c>
      <c r="AA2203" t="str">
        <f t="shared" si="1145"/>
        <v>0.0379480009322741-7.10124800685833i</v>
      </c>
      <c r="AB2203" t="str">
        <f t="shared" si="1146"/>
        <v>0.760671546104282-0.403533073931367i</v>
      </c>
      <c r="AC2203" t="str">
        <f t="shared" si="1147"/>
        <v>0.792066073180252-0.598805648504449i</v>
      </c>
      <c r="AD2203" t="str">
        <f t="shared" si="1148"/>
        <v>0.856180588335461+0.137807567070139i</v>
      </c>
      <c r="AE2203" t="str">
        <f t="shared" si="1149"/>
        <v>-0.00228588981778511-0.000567843677067012i</v>
      </c>
      <c r="AF2203" t="str">
        <f t="shared" si="1150"/>
        <v>-14.8680024036425-1.28768297176422i</v>
      </c>
      <c r="AG2203" t="str">
        <f t="shared" si="1151"/>
        <v>1.00366016771096-0.0219904906525745i</v>
      </c>
      <c r="AH2203" t="str">
        <f t="shared" si="1152"/>
        <v>0.0328697914005068+0.0120648659569488i</v>
      </c>
      <c r="AI2203">
        <f t="shared" si="1153"/>
        <v>-29.115151348484474</v>
      </c>
      <c r="AJ2203">
        <f t="shared" si="1154"/>
        <v>20.155675364381324</v>
      </c>
      <c r="AK2203"/>
      <c r="AL2203"/>
      <c r="AM2203"/>
      <c r="AN2203"/>
    </row>
    <row r="2204" spans="1:40" x14ac:dyDescent="0.25">
      <c r="A2204"/>
      <c r="B2204">
        <f t="shared" si="1155"/>
        <v>270000</v>
      </c>
      <c r="C2204" s="237" t="str">
        <f t="shared" si="1123"/>
        <v>-1.04837149448534E-06+0.0090704537343385i</v>
      </c>
      <c r="D2204" s="208" t="str">
        <f t="shared" si="1124"/>
        <v>-5.95701399452075+0.0695401452965952i</v>
      </c>
      <c r="E2204" t="str">
        <f t="shared" si="1125"/>
        <v>2870</v>
      </c>
      <c r="F2204" t="str">
        <f t="shared" si="1126"/>
        <v>0.777000777000777</v>
      </c>
      <c r="G2204" t="str">
        <f t="shared" si="1121"/>
        <v>0.777000777000777</v>
      </c>
      <c r="H2204" t="str">
        <f t="shared" si="1127"/>
        <v>8.91259472080585+1.35271694757298i</v>
      </c>
      <c r="I2204" t="str">
        <f t="shared" si="1128"/>
        <v>1060.28752058656i</v>
      </c>
      <c r="J2204" t="str">
        <f t="shared" si="1122"/>
        <v>-1520.73015017536+231.95698030368i</v>
      </c>
      <c r="K2204" t="str">
        <f t="shared" si="1129"/>
        <v>0.103929417377165-0.681370305341514i</v>
      </c>
      <c r="L2204" t="str">
        <f t="shared" si="1130"/>
        <v>0.00782977601863412-0.0435446737518672i</v>
      </c>
      <c r="M2204" t="str">
        <f t="shared" si="1131"/>
        <v>0.111759193395799-0.724914979093381i</v>
      </c>
      <c r="N2204" t="str">
        <f t="shared" si="1132"/>
        <v>-2.76635356556015i</v>
      </c>
      <c r="O2204" t="str">
        <f t="shared" si="1133"/>
        <v>-0.930420023940513-0.366494991849185i</v>
      </c>
      <c r="P2204" t="str">
        <f t="shared" si="1134"/>
        <v>1.93042002394051+0.366494991849185i</v>
      </c>
      <c r="Q2204" t="str">
        <f t="shared" si="1135"/>
        <v>-1.93042002394051+2.39985857371097i</v>
      </c>
      <c r="R2204" t="str">
        <f t="shared" si="1136"/>
        <v>-0.300129933383059-0.562967837169157i</v>
      </c>
      <c r="S2204" t="str">
        <f t="shared" si="1137"/>
        <v>0.285860866333129i</v>
      </c>
      <c r="T2204" t="str">
        <f t="shared" si="1138"/>
        <v>0.160930473650863-0.0857954027693855i</v>
      </c>
      <c r="U2204" t="str">
        <f t="shared" si="1139"/>
        <v>0.0000333333333333333-0.000418058689498017i</v>
      </c>
      <c r="V2204" t="str">
        <f t="shared" si="1140"/>
        <v>6.66666666666667E-06-0.00418058689498017i</v>
      </c>
      <c r="W2204" t="str">
        <f t="shared" si="1141"/>
        <v>0.0000276016378024852-0.000380245115614032i</v>
      </c>
      <c r="X2204" t="str">
        <f t="shared" si="1142"/>
        <v>0.0000299952994169016-0.000379880267553232i</v>
      </c>
      <c r="Y2204" t="str">
        <f t="shared" si="1143"/>
        <v>0.009+1.69646003293849i</v>
      </c>
      <c r="Z2204" t="str">
        <f t="shared" si="1144"/>
        <v>-0.00268649903947046-0.000226523885735054i</v>
      </c>
      <c r="AA2204" t="str">
        <f t="shared" si="1145"/>
        <v>0.037667232781181-7.07493678654768i</v>
      </c>
      <c r="AB2204" t="str">
        <f t="shared" si="1146"/>
        <v>0.759017717714279-0.404648226796834i</v>
      </c>
      <c r="AC2204" t="str">
        <f t="shared" si="1147"/>
        <v>0.791491647036268-0.595446472404207i</v>
      </c>
      <c r="AD2204" t="str">
        <f t="shared" si="1148"/>
        <v>0.857991049072152+0.13422695883826i</v>
      </c>
      <c r="AE2204" t="str">
        <f t="shared" si="1149"/>
        <v>-0.00227458651692015-0.000554956062351746i</v>
      </c>
      <c r="AF2204" t="str">
        <f t="shared" si="1150"/>
        <v>-14.8696087153266-1.28317680227638i</v>
      </c>
      <c r="AG2204" t="str">
        <f t="shared" si="1151"/>
        <v>1.00355471473859-0.0219559388485686i</v>
      </c>
      <c r="AH2204" t="str">
        <f t="shared" si="1152"/>
        <v>0.0327336283216841+0.0118472600664041i</v>
      </c>
      <c r="AI2204">
        <f t="shared" si="1153"/>
        <v>-29.165518516446024</v>
      </c>
      <c r="AJ2204">
        <f t="shared" si="1154"/>
        <v>19.89667580176604</v>
      </c>
      <c r="AK2204"/>
      <c r="AL2204"/>
      <c r="AM2204"/>
      <c r="AN2204"/>
    </row>
    <row r="2205" spans="1:40" x14ac:dyDescent="0.25">
      <c r="A2205"/>
      <c r="B2205">
        <f t="shared" si="1155"/>
        <v>271000</v>
      </c>
      <c r="C2205" s="237" t="str">
        <f t="shared" si="1123"/>
        <v>-1.04064871060446E-06+0.00903698342624503i</v>
      </c>
      <c r="D2205" s="208" t="str">
        <f t="shared" si="1124"/>
        <v>-5.95701393531274+0.0692835396012119i</v>
      </c>
      <c r="E2205" t="str">
        <f t="shared" si="1125"/>
        <v>2870</v>
      </c>
      <c r="F2205" t="str">
        <f t="shared" si="1126"/>
        <v>0.777000777000777</v>
      </c>
      <c r="G2205" t="str">
        <f t="shared" si="1121"/>
        <v>0.777000777000777</v>
      </c>
      <c r="H2205" t="str">
        <f t="shared" si="1127"/>
        <v>8.91418395713064+1.34798463289009i</v>
      </c>
      <c r="I2205" t="str">
        <f t="shared" si="1128"/>
        <v>1064.21451140354i</v>
      </c>
      <c r="J2205" t="str">
        <f t="shared" si="1122"/>
        <v>-1532.02309957515+232.816080230731i</v>
      </c>
      <c r="K2205" t="str">
        <f t="shared" si="1129"/>
        <v>0.103180130184436-0.678966601890508i</v>
      </c>
      <c r="L2205" t="str">
        <f t="shared" si="1130"/>
        <v>0.00777389182808592-0.0433940037662659i</v>
      </c>
      <c r="M2205" t="str">
        <f t="shared" si="1131"/>
        <v>0.110954022012522-0.722360605656774i</v>
      </c>
      <c r="N2205" t="str">
        <f t="shared" si="1132"/>
        <v>-2.77659931950667i</v>
      </c>
      <c r="O2205" t="str">
        <f t="shared" si="1133"/>
        <v>-0.934126140538246-0.356943067677636i</v>
      </c>
      <c r="P2205" t="str">
        <f t="shared" si="1134"/>
        <v>1.93412614053825+0.356943067677636i</v>
      </c>
      <c r="Q2205" t="str">
        <f t="shared" si="1135"/>
        <v>-1.93412614053825+2.41965625182903i</v>
      </c>
      <c r="R2205" t="str">
        <f t="shared" si="1136"/>
        <v>-0.299842668285759-0.559663215274642i</v>
      </c>
      <c r="S2205" t="str">
        <f t="shared" si="1137"/>
        <v>0.286919610282512i</v>
      </c>
      <c r="T2205" t="str">
        <f t="shared" si="1138"/>
        <v>0.160578351616058-0.0860307415306185i</v>
      </c>
      <c r="U2205" t="str">
        <f t="shared" si="1139"/>
        <v>0.0000333333333333334-0.00041651603750725i</v>
      </c>
      <c r="V2205" t="str">
        <f t="shared" si="1140"/>
        <v>6.66666666666667E-06-0.0041651603750725i</v>
      </c>
      <c r="W2205" t="str">
        <f t="shared" si="1141"/>
        <v>0.0000276016254251211-0.000378843414833147i</v>
      </c>
      <c r="X2205" t="str">
        <f t="shared" si="1142"/>
        <v>0.0000299775793364711-0.000378480023627025i</v>
      </c>
      <c r="Y2205" t="str">
        <f t="shared" si="1143"/>
        <v>0.009+1.70274321824567i</v>
      </c>
      <c r="Z2205" t="str">
        <f t="shared" si="1144"/>
        <v>-0.00266671665775418-0.000225457761812238i</v>
      </c>
      <c r="AA2205" t="str">
        <f t="shared" si="1145"/>
        <v>0.0373895698454302-7.04881985840186i</v>
      </c>
      <c r="AB2205" t="str">
        <f t="shared" si="1146"/>
        <v>0.757356957901974-0.405758186181085i</v>
      </c>
      <c r="AC2205" t="str">
        <f t="shared" si="1147"/>
        <v>0.79092807145843-0.592105333529739i</v>
      </c>
      <c r="AD2205" t="str">
        <f t="shared" si="1148"/>
        <v>0.859766795144518+0.130624164881705i</v>
      </c>
      <c r="AE2205" t="str">
        <f t="shared" si="1149"/>
        <v>-0.00226330420254299-0.000542178733709035i</v>
      </c>
      <c r="AF2205" t="str">
        <f t="shared" si="1150"/>
        <v>-14.8711978924434-1.27870109328888i</v>
      </c>
      <c r="AG2205" t="str">
        <f t="shared" si="1151"/>
        <v>1.00344947091532-0.0219207553458997i</v>
      </c>
      <c r="AH2205" t="str">
        <f t="shared" si="1152"/>
        <v>0.0325973480567875+0.0116313732083889i</v>
      </c>
      <c r="AI2205">
        <f t="shared" si="1153"/>
        <v>-29.215881569378574</v>
      </c>
      <c r="AJ2205">
        <f t="shared" si="1154"/>
        <v>19.637397073734125</v>
      </c>
      <c r="AK2205"/>
      <c r="AL2205"/>
      <c r="AM2205"/>
      <c r="AN2205"/>
    </row>
    <row r="2206" spans="1:40" x14ac:dyDescent="0.25">
      <c r="A2206"/>
      <c r="B2206">
        <f t="shared" si="1155"/>
        <v>272000</v>
      </c>
      <c r="C2206" s="237" t="str">
        <f t="shared" si="1123"/>
        <v>-1.03301094781224E-06+0.00900375922334838i</v>
      </c>
      <c r="D2206" s="208" t="str">
        <f t="shared" si="1124"/>
        <v>-5.95701387675656+0.0690288207123376i</v>
      </c>
      <c r="E2206" t="str">
        <f t="shared" si="1125"/>
        <v>2870</v>
      </c>
      <c r="F2206" t="str">
        <f t="shared" si="1126"/>
        <v>0.777000777000777</v>
      </c>
      <c r="G2206" t="str">
        <f t="shared" si="1121"/>
        <v>0.777000777000777</v>
      </c>
      <c r="H2206" t="str">
        <f t="shared" si="1127"/>
        <v>8.91575629888255+1.34328436866782i</v>
      </c>
      <c r="I2206" t="str">
        <f t="shared" si="1128"/>
        <v>1068.14150222053i</v>
      </c>
      <c r="J2206" t="str">
        <f t="shared" si="1122"/>
        <v>-1543.35779740156+233.675180157781i</v>
      </c>
      <c r="K2206" t="str">
        <f t="shared" si="1129"/>
        <v>0.102438859002644-0.676579394062725i</v>
      </c>
      <c r="L2206" t="str">
        <f t="shared" si="1130"/>
        <v>0.00771859749999657-0.0432443363648026i</v>
      </c>
      <c r="M2206" t="str">
        <f t="shared" si="1131"/>
        <v>0.110157456502641-0.719823730427528i</v>
      </c>
      <c r="N2206" t="str">
        <f t="shared" si="1132"/>
        <v>-2.78684507345319i</v>
      </c>
      <c r="O2206" t="str">
        <f t="shared" si="1133"/>
        <v>-0.937734197659486-0.347353673566178i</v>
      </c>
      <c r="P2206" t="str">
        <f t="shared" si="1134"/>
        <v>1.93773419765949+0.347353673566178i</v>
      </c>
      <c r="Q2206" t="str">
        <f t="shared" si="1135"/>
        <v>-1.93773419765949+2.43949139988701i</v>
      </c>
      <c r="R2206" t="str">
        <f t="shared" si="1136"/>
        <v>-0.299553663488905-0.556377784297875i</v>
      </c>
      <c r="S2206" t="str">
        <f t="shared" si="1137"/>
        <v>0.287978354231893i</v>
      </c>
      <c r="T2206" t="str">
        <f t="shared" si="1138"/>
        <v>0.160224758653289-0.0862649710156692i</v>
      </c>
      <c r="U2206" t="str">
        <f t="shared" si="1139"/>
        <v>0.0000333333333333334-0.000414984728545827i</v>
      </c>
      <c r="V2206" t="str">
        <f t="shared" si="1140"/>
        <v>6.66666666666667E-06-0.00414984728545827i</v>
      </c>
      <c r="W2206" t="str">
        <f t="shared" si="1141"/>
        <v>0.0000276016130020138-0.000377452025895918i</v>
      </c>
      <c r="X2206" t="str">
        <f t="shared" si="1142"/>
        <v>0.0000299600541465358-0.000377090079602957i</v>
      </c>
      <c r="Y2206" t="str">
        <f t="shared" si="1143"/>
        <v>0.009+1.70902640355285i</v>
      </c>
      <c r="Z2206" t="str">
        <f t="shared" si="1144"/>
        <v>-0.00264715209753774-0.000224402002466522i</v>
      </c>
      <c r="AA2206" t="str">
        <f t="shared" si="1145"/>
        <v>0.03711496649268-7.02289507783367i</v>
      </c>
      <c r="AB2206" t="str">
        <f t="shared" si="1146"/>
        <v>0.7556892605572-0.406862913739088i</v>
      </c>
      <c r="AC2206" t="str">
        <f t="shared" si="1147"/>
        <v>0.790375226509059-0.588782046301055i</v>
      </c>
      <c r="AD2206" t="str">
        <f t="shared" si="1148"/>
        <v>0.861507554655224+0.12699951090064i</v>
      </c>
      <c r="AE2206" t="str">
        <f t="shared" si="1149"/>
        <v>-0.00225204258579182-0.000529511042071566i</v>
      </c>
      <c r="AF2206" t="str">
        <f t="shared" si="1150"/>
        <v>-14.8727701756391-1.27425554795548i</v>
      </c>
      <c r="AG2206" t="str">
        <f t="shared" si="1151"/>
        <v>1.00334444221174-0.0218849401686972i</v>
      </c>
      <c r="AH2206" t="str">
        <f t="shared" si="1152"/>
        <v>0.0324609510035172+0.0114171956129541i</v>
      </c>
      <c r="AI2206">
        <f t="shared" si="1153"/>
        <v>-29.266242009104403</v>
      </c>
      <c r="AJ2206">
        <f t="shared" si="1154"/>
        <v>19.377840076450717</v>
      </c>
      <c r="AK2206"/>
      <c r="AL2206"/>
      <c r="AM2206"/>
      <c r="AN2206"/>
    </row>
    <row r="2207" spans="1:40" x14ac:dyDescent="0.25">
      <c r="A2207"/>
      <c r="B2207">
        <f t="shared" si="1155"/>
        <v>273000</v>
      </c>
      <c r="C2207" s="237" t="str">
        <f t="shared" si="1123"/>
        <v>-1.02545696266281E-06+0.00897077842119591i</v>
      </c>
      <c r="D2207" s="208" t="str">
        <f t="shared" si="1124"/>
        <v>-5.95701381884268+0.0687759678958353i</v>
      </c>
      <c r="E2207" t="str">
        <f t="shared" si="1125"/>
        <v>2870</v>
      </c>
      <c r="F2207" t="str">
        <f t="shared" si="1126"/>
        <v>0.777000777000777</v>
      </c>
      <c r="G2207" t="str">
        <f t="shared" si="1121"/>
        <v>0.777000777000777</v>
      </c>
      <c r="H2207" t="str">
        <f t="shared" si="1127"/>
        <v>8.91731198254672+1.33861584099979i</v>
      </c>
      <c r="I2207" t="str">
        <f t="shared" si="1128"/>
        <v>1072.06849303752i</v>
      </c>
      <c r="J2207" t="str">
        <f t="shared" si="1122"/>
        <v>-1554.73424365459+234.534280084831i</v>
      </c>
      <c r="K2207" t="str">
        <f t="shared" si="1129"/>
        <v>0.101705490725592-0.674208517158253i</v>
      </c>
      <c r="L2207" t="str">
        <f t="shared" si="1130"/>
        <v>0.00766388485186041-0.043095661985199i</v>
      </c>
      <c r="M2207" t="str">
        <f t="shared" si="1131"/>
        <v>0.109369375577452-0.717304179143452i</v>
      </c>
      <c r="N2207" t="str">
        <f t="shared" si="1132"/>
        <v>-2.79709082739971i</v>
      </c>
      <c r="O2207" t="str">
        <f t="shared" si="1133"/>
        <v>-0.941243816550043-0.337727816157197i</v>
      </c>
      <c r="P2207" t="str">
        <f t="shared" si="1134"/>
        <v>1.94124381655004+0.337727816157197i</v>
      </c>
      <c r="Q2207" t="str">
        <f t="shared" si="1135"/>
        <v>-1.94124381655004+2.45936301124251i</v>
      </c>
      <c r="R2207" t="str">
        <f t="shared" si="1136"/>
        <v>-0.299262909780135-0.55311132890843i</v>
      </c>
      <c r="S2207" t="str">
        <f t="shared" si="1137"/>
        <v>0.289037098181276i</v>
      </c>
      <c r="T2207" t="str">
        <f t="shared" si="1138"/>
        <v>0.159869693478882-0.0864980830361352i</v>
      </c>
      <c r="U2207" t="str">
        <f t="shared" si="1139"/>
        <v>0.0000333333333333333-0.000413464637965072i</v>
      </c>
      <c r="V2207" t="str">
        <f t="shared" si="1140"/>
        <v>6.66666666666667E-06-0.00413464637965072i</v>
      </c>
      <c r="W2207" t="str">
        <f t="shared" si="1141"/>
        <v>0.0000276016005331632-0.00037607083548537i</v>
      </c>
      <c r="X2207" t="str">
        <f t="shared" si="1142"/>
        <v>0.0000299427209963125-0.000375710322313129i</v>
      </c>
      <c r="Y2207" t="str">
        <f t="shared" si="1143"/>
        <v>0.009+1.71530958886003i</v>
      </c>
      <c r="Z2207" t="str">
        <f t="shared" si="1144"/>
        <v>-0.00262780217251716-0.00022335645697448i</v>
      </c>
      <c r="AA2207" t="str">
        <f t="shared" si="1145"/>
        <v>0.036843377925937-6.99716033170882i</v>
      </c>
      <c r="AB2207" t="str">
        <f t="shared" si="1146"/>
        <v>0.754014619625596-0.407962370850796i</v>
      </c>
      <c r="AC2207" t="str">
        <f t="shared" si="1147"/>
        <v>0.789832994580175-0.585476427551749i</v>
      </c>
      <c r="AD2207" t="str">
        <f t="shared" si="1148"/>
        <v>0.863213058536186+0.123353326013907i</v>
      </c>
      <c r="AE2207" t="str">
        <f t="shared" si="1149"/>
        <v>-0.00224080138871209-0.00051695234845531i</v>
      </c>
      <c r="AF2207" t="str">
        <f t="shared" si="1150"/>
        <v>-14.8743258013894-1.26983987310395i</v>
      </c>
      <c r="AG2207" t="str">
        <f t="shared" si="1151"/>
        <v>1.00323963459794-0.0218484934124132i</v>
      </c>
      <c r="AH2207" t="str">
        <f t="shared" si="1152"/>
        <v>0.0323244376404401+0.0112047176776096i</v>
      </c>
      <c r="AI2207">
        <f t="shared" si="1153"/>
        <v>-29.31660133186233</v>
      </c>
      <c r="AJ2207">
        <f t="shared" si="1154"/>
        <v>19.11800570187793</v>
      </c>
      <c r="AK2207"/>
      <c r="AL2207"/>
      <c r="AM2207"/>
      <c r="AN2207"/>
    </row>
    <row r="2208" spans="1:40" x14ac:dyDescent="0.25">
      <c r="A2208"/>
      <c r="B2208">
        <f t="shared" si="1155"/>
        <v>274000</v>
      </c>
      <c r="C2208" s="237" t="str">
        <f t="shared" si="1123"/>
        <v>-1.01798553435949E-06+0.00893803835481624i</v>
      </c>
      <c r="D2208" s="208" t="str">
        <f t="shared" si="1124"/>
        <v>-5.95701376156172+0.0685249607202579i</v>
      </c>
      <c r="E2208" t="str">
        <f t="shared" si="1125"/>
        <v>2870</v>
      </c>
      <c r="F2208" t="str">
        <f t="shared" si="1126"/>
        <v>0.777000777000777</v>
      </c>
      <c r="G2208" t="str">
        <f t="shared" si="1121"/>
        <v>0.777000777000777</v>
      </c>
      <c r="H2208" t="str">
        <f t="shared" si="1127"/>
        <v>8.9188512405229+1.33397873990301i</v>
      </c>
      <c r="I2208" t="str">
        <f t="shared" si="1128"/>
        <v>1075.9954838545i</v>
      </c>
      <c r="J2208" t="str">
        <f t="shared" si="1122"/>
        <v>-1566.15243833423+235.393380011882i</v>
      </c>
      <c r="K2208" t="str">
        <f t="shared" si="1129"/>
        <v>0.100979914220162-0.671853808593536i</v>
      </c>
      <c r="L2208" t="str">
        <f t="shared" si="1130"/>
        <v>0.00760974584096971-0.0429479711800019i</v>
      </c>
      <c r="M2208" t="str">
        <f t="shared" si="1131"/>
        <v>0.108589660061132-0.714801779773538i</v>
      </c>
      <c r="N2208" t="str">
        <f t="shared" si="1132"/>
        <v>-2.80733658134623i</v>
      </c>
      <c r="O2208" t="str">
        <f t="shared" si="1133"/>
        <v>-0.944654628789232-0.328066505920795i</v>
      </c>
      <c r="P2208" t="str">
        <f t="shared" si="1134"/>
        <v>1.94465462878923+0.328066505920795i</v>
      </c>
      <c r="Q2208" t="str">
        <f t="shared" si="1135"/>
        <v>-1.94465462878923+2.47927007542544i</v>
      </c>
      <c r="R2208" t="str">
        <f t="shared" si="1136"/>
        <v>-0.298970397878884-0.549863636961442i</v>
      </c>
      <c r="S2208" t="str">
        <f t="shared" si="1137"/>
        <v>0.290095842130657i</v>
      </c>
      <c r="T2208" t="str">
        <f t="shared" si="1138"/>
        <v>0.159513154821355-0.0867300693448124i</v>
      </c>
      <c r="U2208" t="str">
        <f t="shared" si="1139"/>
        <v>0.0000333333333333333-0.000411955642936003i</v>
      </c>
      <c r="V2208" t="str">
        <f t="shared" si="1140"/>
        <v>6.66666666666667E-06-0.00411955642936003i</v>
      </c>
      <c r="W2208" t="str">
        <f t="shared" si="1141"/>
        <v>0.0000276015880185696-0.000374699731938781i</v>
      </c>
      <c r="X2208" t="str">
        <f t="shared" si="1142"/>
        <v>0.0000299255770869408-0.000374340640241396i</v>
      </c>
      <c r="Y2208" t="str">
        <f t="shared" si="1143"/>
        <v>0.009+1.72159277416721i</v>
      </c>
      <c r="Z2208" t="str">
        <f t="shared" si="1144"/>
        <v>-0.00260866375444003-0.000222320977481869i</v>
      </c>
      <c r="AA2208" t="str">
        <f t="shared" si="1145"/>
        <v>0.0365747601652664-6.97161353777105i</v>
      </c>
      <c r="AB2208" t="str">
        <f t="shared" si="1146"/>
        <v>0.752333029110302-0.409056518618826i</v>
      </c>
      <c r="AC2208" t="str">
        <f t="shared" si="1147"/>
        <v>0.789301260347145-0.582188296493069i</v>
      </c>
      <c r="AD2208" t="str">
        <f t="shared" si="1148"/>
        <v>0.864883040592974+0.119685942739019i</v>
      </c>
      <c r="AE2208" t="str">
        <f t="shared" si="1149"/>
        <v>-0.0022295803440442-0.000504502023731386i</v>
      </c>
      <c r="AF2208" t="str">
        <f t="shared" si="1150"/>
        <v>-14.8758650020846-1.26545377918275i</v>
      </c>
      <c r="AG2208" t="str">
        <f t="shared" si="1151"/>
        <v>1.00313505404303-0.0218114152436434i</v>
      </c>
      <c r="AH2208" t="str">
        <f t="shared" si="1152"/>
        <v>0.0321878085259149+0.0109939299636293i</v>
      </c>
      <c r="AI2208">
        <f t="shared" si="1153"/>
        <v>-29.366961028487175</v>
      </c>
      <c r="AJ2208">
        <f t="shared" si="1154"/>
        <v>18.8578948380577</v>
      </c>
      <c r="AK2208"/>
      <c r="AL2208"/>
      <c r="AM2208"/>
      <c r="AN2208"/>
    </row>
    <row r="2209" spans="1:40" x14ac:dyDescent="0.25">
      <c r="A2209"/>
      <c r="B2209">
        <f t="shared" si="1155"/>
        <v>275000</v>
      </c>
      <c r="C2209" s="237" t="str">
        <f t="shared" si="1123"/>
        <v>-1.01059546426143E-06+0.008905536398001i</v>
      </c>
      <c r="D2209" s="208" t="str">
        <f t="shared" si="1124"/>
        <v>-5.95701370490452+0.068275779051341i</v>
      </c>
      <c r="E2209" t="str">
        <f t="shared" si="1125"/>
        <v>2870</v>
      </c>
      <c r="F2209" t="str">
        <f t="shared" si="1126"/>
        <v>0.777000777000777</v>
      </c>
      <c r="G2209" t="str">
        <f t="shared" si="1121"/>
        <v>0.777000777000777</v>
      </c>
      <c r="H2209" t="str">
        <f t="shared" si="1127"/>
        <v>8.92037430120919+1.32937275926002i</v>
      </c>
      <c r="I2209" t="str">
        <f t="shared" si="1128"/>
        <v>1079.92247467149i</v>
      </c>
      <c r="J2209" t="str">
        <f t="shared" si="1122"/>
        <v>-1577.61238144049+236.252479938933i</v>
      </c>
      <c r="K2209" t="str">
        <f t="shared" si="1129"/>
        <v>0.100262020285472-0.669515107868848i</v>
      </c>
      <c r="L2209" t="str">
        <f t="shared" si="1130"/>
        <v>0.00755617256159239-0.0428012546149939i</v>
      </c>
      <c r="M2209" t="str">
        <f t="shared" si="1131"/>
        <v>0.107818192847064-0.712316362483842i</v>
      </c>
      <c r="N2209" t="str">
        <f t="shared" si="1132"/>
        <v>-2.81758233529275i</v>
      </c>
      <c r="O2209" t="str">
        <f t="shared" si="1133"/>
        <v>-0.947966276328553-0.318370757048722i</v>
      </c>
      <c r="P2209" t="str">
        <f t="shared" si="1134"/>
        <v>1.94796627632855+0.318370757048722i</v>
      </c>
      <c r="Q2209" t="str">
        <f t="shared" si="1135"/>
        <v>-1.94796627632855+2.49921157824403i</v>
      </c>
      <c r="R2209" t="str">
        <f t="shared" si="1136"/>
        <v>-0.298676118435949-0.546634499441013i</v>
      </c>
      <c r="S2209" t="str">
        <f t="shared" si="1137"/>
        <v>0.291154586080039i</v>
      </c>
      <c r="T2209" t="str">
        <f t="shared" si="1138"/>
        <v>0.159155141421817-0.0869609216352114i</v>
      </c>
      <c r="U2209" t="str">
        <f t="shared" si="1139"/>
        <v>0.0000333333333333334-0.000410457622416236i</v>
      </c>
      <c r="V2209" t="str">
        <f t="shared" si="1140"/>
        <v>6.66666666666667E-06-0.00410457622416236i</v>
      </c>
      <c r="W2209" t="str">
        <f t="shared" si="1141"/>
        <v>0.0000276015754582332-0.00037333860521762i</v>
      </c>
      <c r="X2209" t="str">
        <f t="shared" si="1142"/>
        <v>0.0000299086196703516-0.000372980923493354i</v>
      </c>
      <c r="Y2209" t="str">
        <f t="shared" si="1143"/>
        <v>0.009+1.72787595947439i</v>
      </c>
      <c r="Z2209" t="str">
        <f t="shared" si="1144"/>
        <v>-0.00258973377184106-0.000221295418936932i</v>
      </c>
      <c r="AA2209" t="str">
        <f t="shared" si="1145"/>
        <v>0.0363090700299706-6.94625264408017i</v>
      </c>
      <c r="AB2209" t="str">
        <f t="shared" si="1146"/>
        <v>0.750644483073844-0.410145317866182i</v>
      </c>
      <c r="AC2209" t="str">
        <f t="shared" si="1147"/>
        <v>0.788779910723422-0.578917474678741i</v>
      </c>
      <c r="AD2209" t="str">
        <f t="shared" si="1148"/>
        <v>0.866517237549297+0.115997696971695i</v>
      </c>
      <c r="AE2209" t="str">
        <f t="shared" si="1149"/>
        <v>-0.00221837919501677-0.000492159448402929i</v>
      </c>
      <c r="AF2209" t="str">
        <f t="shared" si="1150"/>
        <v>-14.8773880061137-1.26109698020868i</v>
      </c>
      <c r="AG2209" t="str">
        <f t="shared" si="1151"/>
        <v>1.00303070651457-0.021773705899954i</v>
      </c>
      <c r="AH2209" t="str">
        <f t="shared" si="1152"/>
        <v>0.0320510642970535+0.0107848231924355i</v>
      </c>
      <c r="AI2209">
        <f t="shared" si="1153"/>
        <v>-29.41732258458298</v>
      </c>
      <c r="AJ2209">
        <f t="shared" si="1154"/>
        <v>18.597508369397634</v>
      </c>
      <c r="AK2209"/>
      <c r="AL2209"/>
      <c r="AM2209"/>
      <c r="AN2209"/>
    </row>
    <row r="2210" spans="1:40" x14ac:dyDescent="0.25">
      <c r="A2210"/>
      <c r="B2210">
        <f t="shared" si="1155"/>
        <v>276000</v>
      </c>
      <c r="C2210" s="237" t="str">
        <f t="shared" si="1123"/>
        <v>-1.00328557540287E-06+0.00887326996260284i</v>
      </c>
      <c r="D2210" s="208" t="str">
        <f t="shared" si="1124"/>
        <v>-5.95701364886203+0.0680284030466218i</v>
      </c>
      <c r="E2210" t="str">
        <f t="shared" si="1125"/>
        <v>2870</v>
      </c>
      <c r="F2210" t="str">
        <f t="shared" si="1126"/>
        <v>0.777000777000777</v>
      </c>
      <c r="G2210" t="str">
        <f t="shared" si="1121"/>
        <v>0.777000777000777</v>
      </c>
      <c r="H2210" t="str">
        <f t="shared" si="1127"/>
        <v>8.92188138908347+1.32479759676191i</v>
      </c>
      <c r="I2210" t="str">
        <f t="shared" si="1128"/>
        <v>1083.84946548848i</v>
      </c>
      <c r="J2210" t="str">
        <f t="shared" si="1122"/>
        <v>-1589.11407297336+237.111579865984i</v>
      </c>
      <c r="K2210" t="str">
        <f t="shared" si="1129"/>
        <v>0.099551701613005-0.667192256536292i</v>
      </c>
      <c r="L2210" t="str">
        <f t="shared" si="1130"/>
        <v>0.0075031572422149-0.0426555030676268i</v>
      </c>
      <c r="M2210" t="str">
        <f t="shared" si="1131"/>
        <v>0.10705485885522-0.709847759603919i</v>
      </c>
      <c r="N2210" t="str">
        <f t="shared" si="1132"/>
        <v>-2.82782808923927i</v>
      </c>
      <c r="O2210" t="str">
        <f t="shared" si="1133"/>
        <v>-0.95117841152928-0.308641587347907i</v>
      </c>
      <c r="P2210" t="str">
        <f t="shared" si="1134"/>
        <v>1.95117841152928+0.308641587347907i</v>
      </c>
      <c r="Q2210" t="str">
        <f t="shared" si="1135"/>
        <v>-1.95117841152928+2.51918650189136i</v>
      </c>
      <c r="R2210" t="str">
        <f t="shared" si="1136"/>
        <v>-0.298380062033054-0.54342371040485i</v>
      </c>
      <c r="S2210" t="str">
        <f t="shared" si="1137"/>
        <v>0.292213330029422i</v>
      </c>
      <c r="T2210" t="str">
        <f t="shared" si="1138"/>
        <v>0.158795652034346-0.0871906315410642i</v>
      </c>
      <c r="U2210" t="str">
        <f t="shared" si="1139"/>
        <v>0.0000333333333333333-0.000408970457117626i</v>
      </c>
      <c r="V2210" t="str">
        <f t="shared" si="1140"/>
        <v>6.66666666666667E-06-0.00408970457117626i</v>
      </c>
      <c r="W2210" t="str">
        <f t="shared" si="1141"/>
        <v>0.0000276015628521538-0.000371987346878113i</v>
      </c>
      <c r="X2210" t="str">
        <f t="shared" si="1142"/>
        <v>0.0000298918460481654-0.000371631063766961i</v>
      </c>
      <c r="Y2210" t="str">
        <f t="shared" si="1143"/>
        <v>0.009+1.73415914478157i</v>
      </c>
      <c r="Z2210" t="str">
        <f t="shared" si="1144"/>
        <v>-0.00257100920880942-0.00022027963902553i</v>
      </c>
      <c r="AA2210" t="str">
        <f t="shared" si="1145"/>
        <v>0.036046265121221-6.92107562846229i</v>
      </c>
      <c r="AB2210" t="str">
        <f t="shared" si="1146"/>
        <v>0.748948975639915-0.411228729133926i</v>
      </c>
      <c r="AC2210" t="str">
        <f t="shared" si="1147"/>
        <v>0.788268834816408-0.575663785970288i</v>
      </c>
      <c r="AD2210" t="str">
        <f t="shared" si="1148"/>
        <v>0.868115389091362+0.112288927964649i</v>
      </c>
      <c r="AE2210" t="str">
        <f t="shared" si="1149"/>
        <v>-0.00220719769514444-0.000479924012386002i</v>
      </c>
      <c r="AF2210" t="str">
        <f t="shared" si="1150"/>
        <v>-14.8788950379455-1.25676919371529i</v>
      </c>
      <c r="AG2210" t="str">
        <f t="shared" si="1151"/>
        <v>1.00292659797815-0.0217353656897098i</v>
      </c>
      <c r="AH2210" t="str">
        <f t="shared" si="1152"/>
        <v>0.0319142056686914+0.0105773882420403i</v>
      </c>
      <c r="AI2210">
        <f t="shared" si="1153"/>
        <v>-29.467687480698189</v>
      </c>
      <c r="AJ2210">
        <f t="shared" si="1154"/>
        <v>18.33684717694203</v>
      </c>
      <c r="AK2210"/>
      <c r="AL2210"/>
      <c r="AM2210"/>
      <c r="AN2210"/>
    </row>
    <row r="2211" spans="1:40" x14ac:dyDescent="0.25">
      <c r="A2211"/>
      <c r="B2211">
        <f t="shared" si="1155"/>
        <v>277000</v>
      </c>
      <c r="C2211" s="237" t="str">
        <f t="shared" si="1123"/>
        <v>-9.96054712024541E-07+0.00884123649784852i</v>
      </c>
      <c r="D2211" s="208" t="str">
        <f t="shared" si="1124"/>
        <v>-5.95701359342542+0.067782813150172i</v>
      </c>
      <c r="E2211" t="str">
        <f t="shared" si="1125"/>
        <v>2870</v>
      </c>
      <c r="F2211" t="str">
        <f t="shared" si="1126"/>
        <v>0.777000777000777</v>
      </c>
      <c r="G2211" t="str">
        <f t="shared" si="1121"/>
        <v>0.777000777000777</v>
      </c>
      <c r="H2211" t="str">
        <f t="shared" si="1127"/>
        <v>8.92337272478331+1.3202529538523i</v>
      </c>
      <c r="I2211" t="str">
        <f t="shared" si="1128"/>
        <v>1087.77645630547i</v>
      </c>
      <c r="J2211" t="str">
        <f t="shared" si="1122"/>
        <v>-1600.65751293286+237.970679793034i</v>
      </c>
      <c r="K2211" t="str">
        <f t="shared" si="1129"/>
        <v>0.0988488527476941-0.664885098168392i</v>
      </c>
      <c r="L2211" t="str">
        <f t="shared" si="1130"/>
        <v>0.00745069224284903-0.0425107074254782i</v>
      </c>
      <c r="M2211" t="str">
        <f t="shared" si="1131"/>
        <v>0.106299544990543-0.70739580559387i</v>
      </c>
      <c r="N2211" t="str">
        <f t="shared" si="1132"/>
        <v>-2.83807384318578i</v>
      </c>
      <c r="O2211" t="str">
        <f t="shared" si="1133"/>
        <v>-0.954290697198942-0.298880018133626i</v>
      </c>
      <c r="P2211" t="str">
        <f t="shared" si="1134"/>
        <v>1.95429069719894+0.298880018133626i</v>
      </c>
      <c r="Q2211" t="str">
        <f t="shared" si="1135"/>
        <v>-1.95429069719894+2.53919382505215i</v>
      </c>
      <c r="R2211" t="str">
        <f t="shared" si="1136"/>
        <v>-0.298082219182406-0.540231066930141i</v>
      </c>
      <c r="S2211" t="str">
        <f t="shared" si="1137"/>
        <v>0.293272073978803i</v>
      </c>
      <c r="T2211" t="str">
        <f t="shared" si="1138"/>
        <v>0.158434685426384-0.0874191906358284i</v>
      </c>
      <c r="U2211" t="str">
        <f t="shared" si="1139"/>
        <v>0.0000333333333333333-0.000407494029474602i</v>
      </c>
      <c r="V2211" t="str">
        <f t="shared" si="1140"/>
        <v>6.66666666666667E-06-0.00407494029474602i</v>
      </c>
      <c r="W2211" t="str">
        <f t="shared" si="1141"/>
        <v>0.0000276015502003319-0.000370645850042465i</v>
      </c>
      <c r="X2211" t="str">
        <f t="shared" si="1142"/>
        <v>0.0000298752535706186-0.000370290954323808i</v>
      </c>
      <c r="Y2211" t="str">
        <f t="shared" si="1143"/>
        <v>0.009+1.74044233008875i</v>
      </c>
      <c r="Z2211" t="str">
        <f t="shared" si="1144"/>
        <v>-0.00255248710378722-0.000219273498108024i</v>
      </c>
      <c r="AA2211" t="str">
        <f t="shared" si="1145"/>
        <v>0.0357863038051238-6.89608049797174i</v>
      </c>
      <c r="AB2211" t="str">
        <f t="shared" si="1146"/>
        <v>0.747246500995238-0.41230671267884i</v>
      </c>
      <c r="AC2211" t="str">
        <f t="shared" si="1147"/>
        <v>0.787767923884361-0.572427056503034i</v>
      </c>
      <c r="AD2211" t="str">
        <f t="shared" si="1148"/>
        <v>0.869677237912207+0.108559978305854i</v>
      </c>
      <c r="AE2211" t="str">
        <f t="shared" si="1149"/>
        <v>-0.00219603560803055-0.000467795114795047i</v>
      </c>
      <c r="AF2211" t="str">
        <f t="shared" si="1150"/>
        <v>-14.8803863182087-1.25247014070213i</v>
      </c>
      <c r="AG2211" t="str">
        <f t="shared" si="1151"/>
        <v>1.00282273439683-0.0216963949919043i</v>
      </c>
      <c r="AH2211" t="str">
        <f t="shared" si="1152"/>
        <v>0.0317772334323891+0.0103716161435579i</v>
      </c>
      <c r="AI2211">
        <f t="shared" si="1153"/>
        <v>-29.518057192496016</v>
      </c>
      <c r="AJ2211">
        <f t="shared" si="1154"/>
        <v>18.075912138640245</v>
      </c>
      <c r="AK2211"/>
      <c r="AL2211"/>
      <c r="AM2211"/>
      <c r="AN2211"/>
    </row>
    <row r="2212" spans="1:40" x14ac:dyDescent="0.25">
      <c r="A2212"/>
      <c r="B2212">
        <f t="shared" si="1155"/>
        <v>278000</v>
      </c>
      <c r="C2212" s="237" t="str">
        <f t="shared" si="1123"/>
        <v>-9.8890173911673E-07+0.00880943348966643i</v>
      </c>
      <c r="D2212" s="208" t="str">
        <f t="shared" si="1124"/>
        <v>-5.95701353858596+0.0675389900874427i</v>
      </c>
      <c r="E2212" t="str">
        <f t="shared" si="1125"/>
        <v>2870</v>
      </c>
      <c r="F2212" t="str">
        <f t="shared" si="1126"/>
        <v>0.777000777000777</v>
      </c>
      <c r="G2212" t="str">
        <f t="shared" si="1121"/>
        <v>0.777000777000777</v>
      </c>
      <c r="H2212" t="str">
        <f t="shared" si="1127"/>
        <v>8.92484852518357+1.31573853567226i</v>
      </c>
      <c r="I2212" t="str">
        <f t="shared" si="1128"/>
        <v>1091.70344712245i</v>
      </c>
      <c r="J2212" t="str">
        <f t="shared" si="1122"/>
        <v>-1612.24270131897+238.829779720085i</v>
      </c>
      <c r="K2212" t="str">
        <f t="shared" si="1129"/>
        <v>0.09815337004993-0.66259347832724i</v>
      </c>
      <c r="L2212" t="str">
        <f t="shared" si="1130"/>
        <v>0.0073987700524007-0.0423668586847299i</v>
      </c>
      <c r="M2212" t="str">
        <f t="shared" si="1131"/>
        <v>0.105552140102331-0.70496033701197i</v>
      </c>
      <c r="N2212" t="str">
        <f t="shared" si="1132"/>
        <v>-2.8483195971323i</v>
      </c>
      <c r="O2212" t="str">
        <f t="shared" si="1133"/>
        <v>-0.957302806626742-0.289087074122249i</v>
      </c>
      <c r="P2212" t="str">
        <f t="shared" si="1134"/>
        <v>1.95730280662674+0.289087074122249i</v>
      </c>
      <c r="Q2212" t="str">
        <f t="shared" si="1135"/>
        <v>-1.95730280662674+2.55923252301005i</v>
      </c>
      <c r="R2212" t="str">
        <f t="shared" si="1136"/>
        <v>-0.297782580326267-0.537056369060603i</v>
      </c>
      <c r="S2212" t="str">
        <f t="shared" si="1137"/>
        <v>0.294330817928186i</v>
      </c>
      <c r="T2212" t="str">
        <f t="shared" si="1138"/>
        <v>0.158072240379149-0.0876465904321959i</v>
      </c>
      <c r="U2212" t="str">
        <f t="shared" si="1139"/>
        <v>0.0000333333333333334-0.000406028223613183i</v>
      </c>
      <c r="V2212" t="str">
        <f t="shared" si="1140"/>
        <v>6.66666666666667E-06-0.00406028223613183i</v>
      </c>
      <c r="W2212" t="str">
        <f t="shared" si="1141"/>
        <v>0.0000276015375027677-0.000369314009370686i</v>
      </c>
      <c r="X2212" t="str">
        <f t="shared" si="1142"/>
        <v>0.0000298588396355156-0.000368960489960992i</v>
      </c>
      <c r="Y2212" t="str">
        <f t="shared" si="1143"/>
        <v>0.009+1.74672551539592i</v>
      </c>
      <c r="Z2212" t="str">
        <f t="shared" si="1144"/>
        <v>-0.00253416454839834-0.000218276859157871i</v>
      </c>
      <c r="AA2212" t="str">
        <f t="shared" si="1145"/>
        <v>0.0355291451962199-6.8712652883651i</v>
      </c>
      <c r="AB2212" t="str">
        <f t="shared" si="1146"/>
        <v>0.745537053391511-0.413379228471107i</v>
      </c>
      <c r="AC2212" t="str">
        <f t="shared" si="1147"/>
        <v>0.78727707129432-0.569207114652767i</v>
      </c>
      <c r="AD2212" t="str">
        <f t="shared" si="1148"/>
        <v>0.871202529756009+0.104811193896252i</v>
      </c>
      <c r="AE2212" t="str">
        <f t="shared" si="1149"/>
        <v>-0.00218489270717437-0.00045577216373272i</v>
      </c>
      <c r="AF2212" t="str">
        <f t="shared" si="1150"/>
        <v>-14.8818620637695-1.24819954558482i</v>
      </c>
      <c r="AG2212" t="str">
        <f t="shared" si="1151"/>
        <v>1.00271912173065-0.0216567942559944i</v>
      </c>
      <c r="AH2212" t="str">
        <f t="shared" si="1152"/>
        <v>0.0316401484554486+0.0101674980777819i</v>
      </c>
      <c r="AI2212">
        <f t="shared" si="1153"/>
        <v>-29.568433190924015</v>
      </c>
      <c r="AJ2212">
        <f t="shared" si="1154"/>
        <v>17.814704129614086</v>
      </c>
      <c r="AK2212"/>
      <c r="AL2212"/>
      <c r="AM2212"/>
      <c r="AN2212"/>
    </row>
    <row r="2213" spans="1:40" x14ac:dyDescent="0.25">
      <c r="A2213"/>
      <c r="B2213">
        <f t="shared" si="1155"/>
        <v>279000</v>
      </c>
      <c r="C2213" s="237" t="str">
        <f t="shared" si="1123"/>
        <v>-9.81825541973871E-07+0.00877785846002897i</v>
      </c>
      <c r="D2213" s="208" t="str">
        <f t="shared" si="1124"/>
        <v>-5.95701348433511+0.0672969148602221i</v>
      </c>
      <c r="E2213" t="str">
        <f t="shared" si="1125"/>
        <v>2870</v>
      </c>
      <c r="F2213" t="str">
        <f t="shared" si="1126"/>
        <v>0.777000777000777</v>
      </c>
      <c r="G2213" t="str">
        <f t="shared" si="1121"/>
        <v>0.777000777000777</v>
      </c>
      <c r="H2213" t="str">
        <f t="shared" si="1127"/>
        <v>8.92630900347264+1.31125405100601i</v>
      </c>
      <c r="I2213" t="str">
        <f t="shared" si="1128"/>
        <v>1095.63043793944i</v>
      </c>
      <c r="J2213" t="str">
        <f t="shared" si="1122"/>
        <v>-1623.86963813169+239.688879647135i</v>
      </c>
      <c r="K2213" t="str">
        <f t="shared" si="1129"/>
        <v>0.0974651516584601-0.660317244534151i</v>
      </c>
      <c r="L2213" t="str">
        <f t="shared" si="1130"/>
        <v>0.00734738328609917-0.0422239479486694i</v>
      </c>
      <c r="M2213" t="str">
        <f t="shared" si="1131"/>
        <v>0.104812534944559-0.70254119248282i</v>
      </c>
      <c r="N2213" t="str">
        <f t="shared" si="1132"/>
        <v>-2.85856535107882i</v>
      </c>
      <c r="O2213" t="str">
        <f t="shared" si="1133"/>
        <v>-0.960214423617827-0.279263783323732i</v>
      </c>
      <c r="P2213" t="str">
        <f t="shared" si="1134"/>
        <v>1.96021442361783+0.279263783323732i</v>
      </c>
      <c r="Q2213" t="str">
        <f t="shared" si="1135"/>
        <v>-1.96021442361783+2.57930156775509i</v>
      </c>
      <c r="R2213" t="str">
        <f t="shared" si="1136"/>
        <v>-0.297481135836507-0.533899419754724i</v>
      </c>
      <c r="S2213" t="str">
        <f t="shared" si="1137"/>
        <v>0.295389561877567i</v>
      </c>
      <c r="T2213" t="str">
        <f t="shared" si="1138"/>
        <v>0.157708315688035-0.0878728223815868i</v>
      </c>
      <c r="U2213" t="str">
        <f t="shared" si="1139"/>
        <v>0.0000333333333333333-0.000404572925320662i</v>
      </c>
      <c r="V2213" t="str">
        <f t="shared" si="1140"/>
        <v>6.66666666666667E-06-0.00404572925320662i</v>
      </c>
      <c r="W2213" t="str">
        <f t="shared" si="1141"/>
        <v>0.0000276015247594609-0.000367991721033039i</v>
      </c>
      <c r="X2213" t="str">
        <f t="shared" si="1142"/>
        <v>0.0000298426016872072-0.000367639566983611i</v>
      </c>
      <c r="Y2213" t="str">
        <f t="shared" si="1143"/>
        <v>0.009+1.7530087007031i</v>
      </c>
      <c r="Z2213" t="str">
        <f t="shared" si="1144"/>
        <v>-0.0025160386863063-0.000217289587701842i</v>
      </c>
      <c r="AA2213" t="str">
        <f t="shared" si="1145"/>
        <v>0.0352747491413891-6.84662806358585i</v>
      </c>
      <c r="AB2213" t="str">
        <f t="shared" si="1146"/>
        <v>0.74382062714729-0.414446236191927i</v>
      </c>
      <c r="AC2213" t="str">
        <f t="shared" si="1147"/>
        <v>0.786796172481066-0.566003791002883i</v>
      </c>
      <c r="AD2213" t="str">
        <f t="shared" si="1148"/>
        <v>0.872691013462266+0.101042923926751i</v>
      </c>
      <c r="AE2213" t="str">
        <f t="shared" si="1149"/>
        <v>-0.00217376877578268-0.000443854576083529i</v>
      </c>
      <c r="AF2213" t="str">
        <f t="shared" si="1150"/>
        <v>-14.8833224878077-1.24395713614579i</v>
      </c>
      <c r="AG2213" t="str">
        <f t="shared" si="1151"/>
        <v>1.00261576593608-0.0216165640017336i</v>
      </c>
      <c r="AH2213" t="str">
        <f t="shared" si="1152"/>
        <v>0.0315029516799513+0.00996502537181951i</v>
      </c>
      <c r="AI2213">
        <f t="shared" si="1153"/>
        <v>-29.618816942381862</v>
      </c>
      <c r="AJ2213">
        <f t="shared" si="1154"/>
        <v>17.553224022410035</v>
      </c>
      <c r="AK2213"/>
      <c r="AL2213"/>
      <c r="AM2213"/>
      <c r="AN2213"/>
    </row>
    <row r="2214" spans="1:40" x14ac:dyDescent="0.25">
      <c r="A2214"/>
      <c r="B2214">
        <f t="shared" si="1155"/>
        <v>280000</v>
      </c>
      <c r="C2214" s="237" t="str">
        <f t="shared" si="1123"/>
        <v>-9.74825025760279E-07+0.00874650896630911i</v>
      </c>
      <c r="D2214" s="208" t="str">
        <f t="shared" si="1124"/>
        <v>-5.95701343066449+0.0670565687417032i</v>
      </c>
      <c r="E2214" t="str">
        <f t="shared" si="1125"/>
        <v>2870</v>
      </c>
      <c r="F2214" t="str">
        <f t="shared" si="1126"/>
        <v>0.777000777000777</v>
      </c>
      <c r="G2214" t="str">
        <f t="shared" si="1121"/>
        <v>0.777000777000777</v>
      </c>
      <c r="H2214" t="str">
        <f t="shared" si="1127"/>
        <v>8.92775436922657+1.30679921222768i</v>
      </c>
      <c r="I2214" t="str">
        <f t="shared" si="1128"/>
        <v>1099.55742875643i</v>
      </c>
      <c r="J2214" t="str">
        <f t="shared" si="1122"/>
        <v>-1635.53832337103+240.547979574187i</v>
      </c>
      <c r="K2214" t="str">
        <f t="shared" si="1129"/>
        <v>0.0967840974541653-0.658056246239826i</v>
      </c>
      <c r="L2214" t="str">
        <f t="shared" si="1130"/>
        <v>0.00729652468298516-0.0420819664262125i</v>
      </c>
      <c r="M2214" t="str">
        <f t="shared" si="1131"/>
        <v>0.10408062213715-0.700138212666038i</v>
      </c>
      <c r="N2214" t="str">
        <f t="shared" si="1132"/>
        <v>-2.86881110502534i</v>
      </c>
      <c r="O2214" t="str">
        <f t="shared" si="1133"/>
        <v>-0.963025242526497-0.269411176933662i</v>
      </c>
      <c r="P2214" t="str">
        <f t="shared" si="1134"/>
        <v>1.9630252425265+0.269411176933662i</v>
      </c>
      <c r="Q2214" t="str">
        <f t="shared" si="1135"/>
        <v>-1.9630252425265+2.59939992809168i</v>
      </c>
      <c r="R2214" t="str">
        <f t="shared" si="1136"/>
        <v>-0.297177876014156-0.530760024835102i</v>
      </c>
      <c r="S2214" t="str">
        <f t="shared" si="1137"/>
        <v>0.29644830582695i</v>
      </c>
      <c r="T2214" t="str">
        <f t="shared" si="1138"/>
        <v>0.157342910163036-0.088097877873648i</v>
      </c>
      <c r="U2214" t="str">
        <f t="shared" si="1139"/>
        <v>0.0000333333333333334-0.000403128022015946i</v>
      </c>
      <c r="V2214" t="str">
        <f t="shared" si="1140"/>
        <v>6.66666666666667E-06-0.00403128022015946i</v>
      </c>
      <c r="W2214" t="str">
        <f t="shared" si="1141"/>
        <v>0.0000276015119704122-0.000366678882683072i</v>
      </c>
      <c r="X2214" t="str">
        <f t="shared" si="1142"/>
        <v>0.000029826537215597-0.000366328083177848i</v>
      </c>
      <c r="Y2214" t="str">
        <f t="shared" si="1143"/>
        <v>0.009+1.75929188601028i</v>
      </c>
      <c r="Z2214" t="str">
        <f t="shared" si="1144"/>
        <v>-0.00249810671210105-0.000216311551761908i</v>
      </c>
      <c r="AA2214" t="str">
        <f t="shared" si="1145"/>
        <v>0.0350230762041666-6.8221669152609i</v>
      </c>
      <c r="AB2214" t="str">
        <f t="shared" si="1146"/>
        <v>0.742097216649993-0.415507695231151i</v>
      </c>
      <c r="AC2214" t="str">
        <f t="shared" si="1147"/>
        <v>0.786325124907056-0.562816918312199i</v>
      </c>
      <c r="AD2214" t="str">
        <f t="shared" si="1148"/>
        <v>0.874142441009946+0.0972555208546967i</v>
      </c>
      <c r="AE2214" t="str">
        <f t="shared" si="1149"/>
        <v>-0.00216266360658585-0.000432041777311805i</v>
      </c>
      <c r="AF2214" t="str">
        <f t="shared" si="1150"/>
        <v>-14.8847677998911-1.23974264348598i</v>
      </c>
      <c r="AG2214" t="str">
        <f t="shared" si="1151"/>
        <v>1.00251267296557-0.0215757048190103i</v>
      </c>
      <c r="AH2214" t="str">
        <f t="shared" si="1152"/>
        <v>0.0313656441218138+0.00976418949579174i</v>
      </c>
      <c r="AI2214">
        <f t="shared" si="1153"/>
        <v>-29.669209908887041</v>
      </c>
      <c r="AJ2214">
        <f t="shared" si="1154"/>
        <v>17.291472687254917</v>
      </c>
      <c r="AK2214"/>
      <c r="AL2214"/>
      <c r="AM2214"/>
      <c r="AN2214"/>
    </row>
    <row r="2215" spans="1:40" x14ac:dyDescent="0.25">
      <c r="A2215"/>
      <c r="B2215">
        <f t="shared" si="1155"/>
        <v>281000</v>
      </c>
      <c r="C2215" s="237" t="str">
        <f t="shared" si="1123"/>
        <v>-9.67899115086575E-07+0.00871538260065015i</v>
      </c>
      <c r="D2215" s="208" t="str">
        <f t="shared" si="1124"/>
        <v>-5.95701337756584+0.0668179332716512i</v>
      </c>
      <c r="E2215" t="str">
        <f t="shared" si="1125"/>
        <v>2870</v>
      </c>
      <c r="F2215" t="str">
        <f t="shared" si="1126"/>
        <v>0.777000777000777</v>
      </c>
      <c r="G2215" t="str">
        <f t="shared" si="1121"/>
        <v>0.777000777000777</v>
      </c>
      <c r="H2215" t="str">
        <f t="shared" si="1127"/>
        <v>8.92918482848162+1.3023737352488i</v>
      </c>
      <c r="I2215" t="str">
        <f t="shared" si="1128"/>
        <v>1103.48441957341i</v>
      </c>
      <c r="J2215" t="str">
        <f t="shared" si="1122"/>
        <v>-1647.24875703699+241.407079501237i</v>
      </c>
      <c r="K2215" t="str">
        <f t="shared" si="1129"/>
        <v>0.0961101090246897-0.655810334795084i</v>
      </c>
      <c r="L2215" t="str">
        <f t="shared" si="1130"/>
        <v>0.00724618710345635-0.0419409054304481i</v>
      </c>
      <c r="M2215" t="str">
        <f t="shared" si="1131"/>
        <v>0.103356296128146-0.697751240225532i</v>
      </c>
      <c r="N2215" t="str">
        <f t="shared" si="1132"/>
        <v>-2.87905685897186i</v>
      </c>
      <c r="O2215" t="str">
        <f t="shared" si="1133"/>
        <v>-0.965734968288288-0.259530289225015i</v>
      </c>
      <c r="P2215" t="str">
        <f t="shared" si="1134"/>
        <v>1.96573496828829+0.259530289225015i</v>
      </c>
      <c r="Q2215" t="str">
        <f t="shared" si="1135"/>
        <v>-1.96573496828829+2.61952656974685i</v>
      </c>
      <c r="R2215" t="str">
        <f t="shared" si="1136"/>
        <v>-0.296872791088964-0.527637992938908i</v>
      </c>
      <c r="S2215" t="str">
        <f t="shared" si="1137"/>
        <v>0.297507049776331i</v>
      </c>
      <c r="T2215" t="str">
        <f t="shared" si="1138"/>
        <v>0.156976022629159-0.0883217482357427i</v>
      </c>
      <c r="U2215" t="str">
        <f t="shared" si="1139"/>
        <v>0.0000333333333333334-0.000401693402720516i</v>
      </c>
      <c r="V2215" t="str">
        <f t="shared" si="1140"/>
        <v>6.66666666666667E-06-0.00401693402720516i</v>
      </c>
      <c r="W2215" t="str">
        <f t="shared" si="1141"/>
        <v>0.0000276014991356215-0.000365375393431218i</v>
      </c>
      <c r="X2215" t="str">
        <f t="shared" si="1142"/>
        <v>0.0000298106437551683-0.000365025937784606i</v>
      </c>
      <c r="Y2215" t="str">
        <f t="shared" si="1143"/>
        <v>0.009+1.76557507131746i</v>
      </c>
      <c r="Z2215" t="str">
        <f t="shared" si="1144"/>
        <v>-0.002480365870213-0.000215342621798594i</v>
      </c>
      <c r="AA2215" t="str">
        <f t="shared" si="1145"/>
        <v>0.0347740876494416-6.7978799622071i</v>
      </c>
      <c r="AB2215" t="str">
        <f t="shared" si="1146"/>
        <v>0.740366816357844-0.416563564684873i</v>
      </c>
      <c r="AC2215" t="str">
        <f t="shared" si="1147"/>
        <v>0.785863828023295-0.55964633148328i</v>
      </c>
      <c r="AD2215" t="str">
        <f t="shared" si="1148"/>
        <v>0.875556567561514+0.0934493403796721i</v>
      </c>
      <c r="AE2215" t="str">
        <f t="shared" si="1149"/>
        <v>-0.00215157700165771-0.000420333201263331i</v>
      </c>
      <c r="AF2215" t="str">
        <f t="shared" si="1150"/>
        <v>-14.8861982060475-1.23555580197715i</v>
      </c>
      <c r="AG2215" t="str">
        <f t="shared" si="1151"/>
        <v>1.00240984876696-0.0215342173676846i</v>
      </c>
      <c r="AH2215" t="str">
        <f t="shared" si="1152"/>
        <v>0.0312282268698597+0.00956498205958782i</v>
      </c>
      <c r="AI2215">
        <f t="shared" si="1153"/>
        <v>-29.719613548239806</v>
      </c>
      <c r="AJ2215">
        <f t="shared" si="1154"/>
        <v>17.029450992299012</v>
      </c>
      <c r="AK2215"/>
      <c r="AL2215"/>
      <c r="AM2215"/>
      <c r="AN2215"/>
    </row>
    <row r="2216" spans="1:40" x14ac:dyDescent="0.25">
      <c r="A2216"/>
      <c r="B2216">
        <f t="shared" si="1155"/>
        <v>282000</v>
      </c>
      <c r="C2216" s="237" t="str">
        <f t="shared" si="1123"/>
        <v>-9.61046753596698E-07+0.00868447698934937i</v>
      </c>
      <c r="D2216" s="208" t="str">
        <f t="shared" si="1124"/>
        <v>-5.95701332503107+0.0665809902516785i</v>
      </c>
      <c r="E2216" t="str">
        <f t="shared" si="1125"/>
        <v>2870</v>
      </c>
      <c r="F2216" t="str">
        <f t="shared" si="1126"/>
        <v>0.777000777000777</v>
      </c>
      <c r="G2216" t="str">
        <f t="shared" si="1121"/>
        <v>0.777000777000777</v>
      </c>
      <c r="H2216" t="str">
        <f t="shared" si="1127"/>
        <v>8.93060058380512+1.29797733946669i</v>
      </c>
      <c r="I2216" t="str">
        <f t="shared" si="1128"/>
        <v>1107.4114103904i</v>
      </c>
      <c r="J2216" t="str">
        <f t="shared" si="1122"/>
        <v>-1659.00093912957+242.266179428287i</v>
      </c>
      <c r="K2216" t="str">
        <f t="shared" si="1129"/>
        <v>0.095443089629904-0.653579363422077i</v>
      </c>
      <c r="L2216" t="str">
        <f t="shared" si="1130"/>
        <v>0.00719636352686882-0.041800756377204i</v>
      </c>
      <c r="M2216" t="str">
        <f t="shared" si="1131"/>
        <v>0.102639453156773-0.695380119799281i</v>
      </c>
      <c r="N2216" t="str">
        <f t="shared" si="1132"/>
        <v>-2.88930261291838i</v>
      </c>
      <c r="O2216" t="str">
        <f t="shared" si="1133"/>
        <v>-0.96834331645094-0.249622157439588i</v>
      </c>
      <c r="P2216" t="str">
        <f t="shared" si="1134"/>
        <v>1.96834331645094+0.249622157439588i</v>
      </c>
      <c r="Q2216" t="str">
        <f t="shared" si="1135"/>
        <v>-1.96834331645094+2.63968045547879i</v>
      </c>
      <c r="R2216" t="str">
        <f t="shared" si="1136"/>
        <v>-0.296565871218956-0.524533135469428i</v>
      </c>
      <c r="S2216" t="str">
        <f t="shared" si="1137"/>
        <v>0.298565793725714i</v>
      </c>
      <c r="T2216" t="str">
        <f t="shared" si="1138"/>
        <v>0.156607651926867-0.0885444247324455i</v>
      </c>
      <c r="U2216" t="str">
        <f t="shared" si="1139"/>
        <v>0.0000333333333333333-0.000400268958030017i</v>
      </c>
      <c r="V2216" t="str">
        <f t="shared" si="1140"/>
        <v>6.66666666666667E-06-0.00400268958030016i</v>
      </c>
      <c r="W2216" t="str">
        <f t="shared" si="1141"/>
        <v>0.0000276014862550888-0.000364081153818969i</v>
      </c>
      <c r="X2216" t="str">
        <f t="shared" si="1142"/>
        <v>0.0000297949188840385-0.000363733031473735i</v>
      </c>
      <c r="Y2216" t="str">
        <f t="shared" si="1143"/>
        <v>0.009+1.77185825662464i</v>
      </c>
      <c r="Z2216" t="str">
        <f t="shared" si="1144"/>
        <v>-0.00246281345385439-0.000214382670655918i</v>
      </c>
      <c r="AA2216" t="str">
        <f t="shared" si="1145"/>
        <v>0.0345277454285424-6.77376534994897i</v>
      </c>
      <c r="AB2216" t="str">
        <f t="shared" si="1146"/>
        <v>0.738629420801965-0.417613803353049i</v>
      </c>
      <c r="AC2216" t="str">
        <f t="shared" si="1147"/>
        <v>0.785412183231141-0.556491867531421i</v>
      </c>
      <c r="AD2216" t="str">
        <f t="shared" si="1148"/>
        <v>0.876933151506913+0.0896247414187763i</v>
      </c>
      <c r="AE2216" t="str">
        <f t="shared" si="1149"/>
        <v>-0.00214050877223995-0.000408728289971145i</v>
      </c>
      <c r="AF2216" t="str">
        <f t="shared" si="1150"/>
        <v>-14.8876139088362-1.23139634921501i</v>
      </c>
      <c r="AG2216" t="str">
        <f t="shared" si="1151"/>
        <v>1.00230729928297-0.0214921023774286i</v>
      </c>
      <c r="AH2216" t="str">
        <f t="shared" si="1152"/>
        <v>0.0310907010849142+0.00936739480968356i</v>
      </c>
      <c r="AI2216">
        <f t="shared" si="1153"/>
        <v>-29.770029314184541</v>
      </c>
      <c r="AJ2216">
        <f t="shared" si="1154"/>
        <v>16.767159803861269</v>
      </c>
      <c r="AK2216"/>
      <c r="AL2216"/>
      <c r="AM2216"/>
      <c r="AN2216"/>
    </row>
    <row r="2217" spans="1:40" x14ac:dyDescent="0.25">
      <c r="A2217"/>
      <c r="B2217">
        <f t="shared" si="1155"/>
        <v>283000</v>
      </c>
      <c r="C2217" s="237" t="str">
        <f t="shared" si="1123"/>
        <v>-9.54266903565118E-07+0.00865378979225479i</v>
      </c>
      <c r="D2217" s="208" t="str">
        <f t="shared" si="1124"/>
        <v>-5.95701327305222+0.0663457217406201i</v>
      </c>
      <c r="E2217" t="str">
        <f t="shared" si="1125"/>
        <v>2870</v>
      </c>
      <c r="F2217" t="str">
        <f t="shared" si="1126"/>
        <v>0.777000777000777</v>
      </c>
      <c r="G2217" t="str">
        <f t="shared" si="1121"/>
        <v>0.777000777000777</v>
      </c>
      <c r="H2217" t="str">
        <f t="shared" si="1127"/>
        <v>8.93200183436469+1.29360974771367i</v>
      </c>
      <c r="I2217" t="str">
        <f t="shared" si="1128"/>
        <v>1111.33840120739i</v>
      </c>
      <c r="J2217" t="str">
        <f t="shared" si="1122"/>
        <v>-1670.79486964876+243.125279355338i</v>
      </c>
      <c r="K2217" t="str">
        <f t="shared" si="1129"/>
        <v>0.0947829441681634-0.65136318718597i</v>
      </c>
      <c r="L2217" t="str">
        <f t="shared" si="1130"/>
        <v>0.00714704704919277-0.0416615107836336i</v>
      </c>
      <c r="M2217" t="str">
        <f t="shared" si="1131"/>
        <v>0.101929991217356-0.693024697969604i</v>
      </c>
      <c r="N2217" t="str">
        <f t="shared" si="1132"/>
        <v>-2.8995483668649i</v>
      </c>
      <c r="O2217" t="str">
        <f t="shared" si="1133"/>
        <v>-0.970850013204265-0.239687821679112i</v>
      </c>
      <c r="P2217" t="str">
        <f t="shared" si="1134"/>
        <v>1.97085001320427+0.239687821679112i</v>
      </c>
      <c r="Q2217" t="str">
        <f t="shared" si="1135"/>
        <v>-1.97085001320427+2.65986054518579i</v>
      </c>
      <c r="R2217" t="str">
        <f t="shared" si="1136"/>
        <v>-0.296257106489978-0.521445266548649i</v>
      </c>
      <c r="S2217" t="str">
        <f t="shared" si="1137"/>
        <v>0.299624537675094i</v>
      </c>
      <c r="T2217" t="str">
        <f t="shared" si="1138"/>
        <v>0.156237796912505-0.0887658985650207i</v>
      </c>
      <c r="U2217" t="str">
        <f t="shared" si="1139"/>
        <v>0.0000333333333333333-0.000398854580086448i</v>
      </c>
      <c r="V2217" t="str">
        <f t="shared" si="1140"/>
        <v>6.66666666666667E-06-0.00398854580086448i</v>
      </c>
      <c r="W2217" t="str">
        <f t="shared" si="1141"/>
        <v>0.0000276014733288146-0.000362796065793592i</v>
      </c>
      <c r="X2217" t="str">
        <f t="shared" si="1142"/>
        <v>0.0000297793602230361-0.00036244926631879i</v>
      </c>
      <c r="Y2217" t="str">
        <f t="shared" si="1143"/>
        <v>0.009+1.77814144193182i</v>
      </c>
      <c r="Z2217" t="str">
        <f t="shared" si="1144"/>
        <v>-0.0024454468039865-0.000213431573507735i</v>
      </c>
      <c r="AA2217" t="str">
        <f t="shared" si="1145"/>
        <v>0.0342840121646856-6.74982125024603i</v>
      </c>
      <c r="AB2217" t="str">
        <f t="shared" si="1146"/>
        <v>0.736885024588385-0.418658369737035i</v>
      </c>
      <c r="AC2217" t="str">
        <f t="shared" si="1147"/>
        <v>0.78497009384504-0.553353365554058i</v>
      </c>
      <c r="AD2217" t="str">
        <f t="shared" si="1148"/>
        <v>0.878271954507374+0.0857820860811723i</v>
      </c>
      <c r="AE2217" t="str">
        <f t="shared" si="1149"/>
        <v>-0.00212945873856996-0.000397226493464721i</v>
      </c>
      <c r="AF2217" t="str">
        <f t="shared" si="1150"/>
        <v>-14.8890151074169-1.22726402597305i</v>
      </c>
      <c r="AG2217" t="str">
        <f t="shared" si="1151"/>
        <v>1.00220503045069-0.0214493606475655i</v>
      </c>
      <c r="AH2217" t="str">
        <f t="shared" si="1152"/>
        <v>0.0309530679989081+0.00917141962600912i</v>
      </c>
      <c r="AI2217">
        <f t="shared" si="1153"/>
        <v>-29.820458656571898</v>
      </c>
      <c r="AJ2217">
        <f t="shared" si="1154"/>
        <v>16.50459998666139</v>
      </c>
      <c r="AK2217"/>
      <c r="AL2217"/>
      <c r="AM2217"/>
      <c r="AN2217"/>
    </row>
    <row r="2218" spans="1:40" x14ac:dyDescent="0.25">
      <c r="A2218"/>
      <c r="B2218">
        <f t="shared" si="1155"/>
        <v>284000</v>
      </c>
      <c r="C2218" s="237" t="str">
        <f t="shared" si="1123"/>
        <v>-9.47558545503869E-07+0.00862331870217414i</v>
      </c>
      <c r="D2218" s="208" t="str">
        <f t="shared" si="1124"/>
        <v>-5.95701322162147+0.0661121100500018i</v>
      </c>
      <c r="E2218" t="str">
        <f t="shared" si="1125"/>
        <v>2870</v>
      </c>
      <c r="F2218" t="str">
        <f t="shared" si="1126"/>
        <v>0.777000777000777</v>
      </c>
      <c r="G2218" t="str">
        <f t="shared" si="1121"/>
        <v>0.777000777000777</v>
      </c>
      <c r="H2218" t="str">
        <f t="shared" si="1127"/>
        <v>8.93338877599587+1.28927068620717i</v>
      </c>
      <c r="I2218" t="str">
        <f t="shared" si="1128"/>
        <v>1115.26539202438i</v>
      </c>
      <c r="J2218" t="str">
        <f t="shared" si="1122"/>
        <v>-1682.63054859457+243.984379282388i</v>
      </c>
      <c r="K2218" t="str">
        <f t="shared" si="1129"/>
        <v>0.0941295791433568-0.649161662967148i</v>
      </c>
      <c r="L2218" t="str">
        <f t="shared" si="1130"/>
        <v>0.00709823088072159-0.0415231602668242i</v>
      </c>
      <c r="M2218" t="str">
        <f t="shared" si="1131"/>
        <v>0.101227810024078-0.690684823233972i</v>
      </c>
      <c r="N2218" t="str">
        <f t="shared" si="1132"/>
        <v>-2.90979412081142i</v>
      </c>
      <c r="O2218" t="str">
        <f t="shared" si="1133"/>
        <v>-0.973254795408886-0.229728324796069i</v>
      </c>
      <c r="P2218" t="str">
        <f t="shared" si="1134"/>
        <v>1.97325479540889+0.229728324796069i</v>
      </c>
      <c r="Q2218" t="str">
        <f t="shared" si="1135"/>
        <v>-1.97325479540889+2.68006579601535i</v>
      </c>
      <c r="R2218" t="str">
        <f t="shared" si="1136"/>
        <v>-0.295946486915251-0.518374202970873i</v>
      </c>
      <c r="S2218" t="str">
        <f t="shared" si="1137"/>
        <v>0.300683281624477i</v>
      </c>
      <c r="T2218" t="str">
        <f t="shared" si="1138"/>
        <v>0.155866456458755-0.088986160870913i</v>
      </c>
      <c r="U2218" t="str">
        <f t="shared" si="1139"/>
        <v>0.0000333333333333334-0.000397450162550933i</v>
      </c>
      <c r="V2218" t="str">
        <f t="shared" si="1140"/>
        <v>6.66666666666667E-06-0.00397450162550933i</v>
      </c>
      <c r="W2218" t="str">
        <f t="shared" si="1141"/>
        <v>0.000027601460356799-0.000361520032683374i</v>
      </c>
      <c r="X2218" t="str">
        <f t="shared" si="1142"/>
        <v>0.000029763965434799-0.00036117454577231i</v>
      </c>
      <c r="Y2218" t="str">
        <f t="shared" si="1143"/>
        <v>0.009+1.784424627239i</v>
      </c>
      <c r="Z2218" t="str">
        <f t="shared" si="1144"/>
        <v>-0.00242826330831236-0.000212489207805526i</v>
      </c>
      <c r="AA2218" t="str">
        <f t="shared" si="1145"/>
        <v>0.0340428511387856-6.72604586063053i</v>
      </c>
      <c r="AB2218" t="str">
        <f t="shared" si="1146"/>
        <v>0.735133622400184-0.419697222037188i</v>
      </c>
      <c r="AC2218" t="str">
        <f t="shared" si="1147"/>
        <v>0.784537465056094-0.550230666700834i</v>
      </c>
      <c r="AD2218" t="str">
        <f t="shared" si="1148"/>
        <v>0.879572741539209+0.0819217396421165i</v>
      </c>
      <c r="AE2218" t="str">
        <f t="shared" si="1149"/>
        <v>-0.00211842672971277-0.00038582726958307i</v>
      </c>
      <c r="AF2218" t="str">
        <f t="shared" si="1150"/>
        <v>-14.8904019976173-1.22315857615717i</v>
      </c>
      <c r="AG2218" t="str">
        <f t="shared" si="1151"/>
        <v>1.00210304820103-0.0214059930469114i</v>
      </c>
      <c r="AH2218" t="str">
        <f t="shared" si="1152"/>
        <v>0.0308153289140015+0.00897704851887696i</v>
      </c>
      <c r="AI2218">
        <f t="shared" si="1153"/>
        <v>-29.870903021518057</v>
      </c>
      <c r="AJ2218">
        <f t="shared" si="1154"/>
        <v>16.241772404053453</v>
      </c>
      <c r="AK2218"/>
      <c r="AL2218"/>
      <c r="AM2218"/>
      <c r="AN2218"/>
    </row>
    <row r="2219" spans="1:40" x14ac:dyDescent="0.25">
      <c r="A2219"/>
      <c r="B2219">
        <f t="shared" si="1155"/>
        <v>285000</v>
      </c>
      <c r="C2219" s="237" t="str">
        <f t="shared" si="1123"/>
        <v>-9.40920677779303E-07+0.00859306144429682i</v>
      </c>
      <c r="D2219" s="208" t="str">
        <f t="shared" si="1124"/>
        <v>-5.95701317073116+0.065880137739609i</v>
      </c>
      <c r="E2219" t="str">
        <f t="shared" si="1125"/>
        <v>2870</v>
      </c>
      <c r="F2219" t="str">
        <f t="shared" si="1126"/>
        <v>0.777000777000777</v>
      </c>
      <c r="G2219" t="str">
        <f t="shared" si="1121"/>
        <v>0.777000777000777</v>
      </c>
      <c r="H2219" t="str">
        <f t="shared" si="1127"/>
        <v>8.93476160126822+1.28495988450053i</v>
      </c>
      <c r="I2219" t="str">
        <f t="shared" si="1128"/>
        <v>1119.19238284136i</v>
      </c>
      <c r="J2219" t="str">
        <f t="shared" si="1122"/>
        <v>-1694.50797596699+244.84347920944i</v>
      </c>
      <c r="K2219" t="str">
        <f t="shared" si="1129"/>
        <v>0.0934829026327263-0.646974649433885i</v>
      </c>
      <c r="L2219" t="str">
        <f t="shared" si="1130"/>
        <v>0.00704990834383242-0.0413856965424247i</v>
      </c>
      <c r="M2219" t="str">
        <f t="shared" si="1131"/>
        <v>0.100532810976559-0.68836034597631i</v>
      </c>
      <c r="N2219" t="str">
        <f t="shared" si="1132"/>
        <v>-2.92003987475794i</v>
      </c>
      <c r="O2219" t="str">
        <f t="shared" si="1133"/>
        <v>-0.975557410623858-0.219744712284219i</v>
      </c>
      <c r="P2219" t="str">
        <f t="shared" si="1134"/>
        <v>1.97555741062386+0.219744712284219i</v>
      </c>
      <c r="Q2219" t="str">
        <f t="shared" si="1135"/>
        <v>-1.97555741062386+2.70029516247372i</v>
      </c>
      <c r="R2219" t="str">
        <f t="shared" si="1136"/>
        <v>-0.295634002434918-0.51531976415734i</v>
      </c>
      <c r="S2219" t="str">
        <f t="shared" si="1137"/>
        <v>0.30174202557386i</v>
      </c>
      <c r="T2219" t="str">
        <f t="shared" si="1138"/>
        <v>0.15549362945508-0.0892052027232196i</v>
      </c>
      <c r="U2219" t="str">
        <f t="shared" si="1139"/>
        <v>0.0000333333333333333-0.000396055600577069i</v>
      </c>
      <c r="V2219" t="str">
        <f t="shared" si="1140"/>
        <v>6.66666666666667E-06-0.00396055600577069i</v>
      </c>
      <c r="W2219" t="str">
        <f t="shared" si="1141"/>
        <v>0.000027601447339042-0.000360252959173403i</v>
      </c>
      <c r="X2219" t="str">
        <f t="shared" si="1142"/>
        <v>0.0000297487322228966-0.000359908774641652i</v>
      </c>
      <c r="Y2219" t="str">
        <f t="shared" si="1143"/>
        <v>0.009+1.79070781254618i</v>
      </c>
      <c r="Z2219" t="str">
        <f t="shared" si="1144"/>
        <v>-0.00241126040029432-0.000211555453227546i</v>
      </c>
      <c r="AA2219" t="str">
        <f t="shared" si="1145"/>
        <v>0.0338042262756145-6.70243740395491i</v>
      </c>
      <c r="AB2219" t="str">
        <f t="shared" si="1146"/>
        <v>0.73337520899959-0.420730318150373i</v>
      </c>
      <c r="AC2219" t="str">
        <f t="shared" si="1147"/>
        <v>0.784114203896536-0.547123614144125i</v>
      </c>
      <c r="AD2219" t="str">
        <f t="shared" si="1148"/>
        <v>0.880835280937373+0.0780440705163058i</v>
      </c>
      <c r="AE2219" t="str">
        <f t="shared" si="1149"/>
        <v>-0.0021074125833966-0.000374530083791264i</v>
      </c>
      <c r="AF2219" t="str">
        <f t="shared" si="1150"/>
        <v>-14.8917747719994-1.21907974676092i</v>
      </c>
      <c r="AG2219" t="str">
        <f t="shared" si="1151"/>
        <v>1.00200135845817-0.021362000513616i</v>
      </c>
      <c r="AH2219" t="str">
        <f t="shared" si="1152"/>
        <v>0.0306774852017236+0.00878427362596094i</v>
      </c>
      <c r="AI2219">
        <f t="shared" si="1153"/>
        <v>-29.92136385156244</v>
      </c>
      <c r="AJ2219">
        <f t="shared" si="1154"/>
        <v>15.978677918249815</v>
      </c>
      <c r="AK2219"/>
      <c r="AL2219"/>
      <c r="AM2219"/>
      <c r="AN2219"/>
    </row>
    <row r="2220" spans="1:40" x14ac:dyDescent="0.25">
      <c r="A2220"/>
      <c r="B2220">
        <f t="shared" si="1155"/>
        <v>286000</v>
      </c>
      <c r="C2220" s="237" t="str">
        <f t="shared" si="1123"/>
        <v>-9.34352316238213E-07+0.00856301577562789i</v>
      </c>
      <c r="D2220" s="208" t="str">
        <f t="shared" si="1124"/>
        <v>-5.95701312037372+0.0656497876131472i</v>
      </c>
      <c r="E2220" t="str">
        <f t="shared" si="1125"/>
        <v>2870</v>
      </c>
      <c r="F2220" t="str">
        <f t="shared" si="1126"/>
        <v>0.777000777000777</v>
      </c>
      <c r="G2220" t="str">
        <f t="shared" si="1121"/>
        <v>0.777000777000777</v>
      </c>
      <c r="H2220" t="str">
        <f t="shared" si="1127"/>
        <v>8.93612049954981+1.28067707543468i</v>
      </c>
      <c r="I2220" t="str">
        <f t="shared" si="1128"/>
        <v>1123.11937365835i</v>
      </c>
      <c r="J2220" t="str">
        <f t="shared" si="1122"/>
        <v>-1706.42715176603+245.70257913649i</v>
      </c>
      <c r="K2220" t="str">
        <f t="shared" si="1129"/>
        <v>0.0928428242554216-0.644802007015499i</v>
      </c>
      <c r="L2220" t="str">
        <f t="shared" si="1130"/>
        <v>0.0070020728707973-0.0412491114232946i</v>
      </c>
      <c r="M2220" t="str">
        <f t="shared" si="1131"/>
        <v>0.0998448971262189-0.686051118438794i</v>
      </c>
      <c r="N2220" t="str">
        <f t="shared" si="1132"/>
        <v>-2.93028562870446i</v>
      </c>
      <c r="O2220" t="str">
        <f t="shared" si="1133"/>
        <v>-0.977757617133173-0.209738032168847i</v>
      </c>
      <c r="P2220" t="str">
        <f t="shared" si="1134"/>
        <v>1.97775761713317+0.209738032168847i</v>
      </c>
      <c r="Q2220" t="str">
        <f t="shared" si="1135"/>
        <v>-1.97775761713317+2.72054759653561i</v>
      </c>
      <c r="R2220" t="str">
        <f t="shared" si="1136"/>
        <v>-0.295319642915595-0.512281772111816i</v>
      </c>
      <c r="S2220" t="str">
        <f t="shared" si="1137"/>
        <v>0.302800769523241i</v>
      </c>
      <c r="T2220" t="str">
        <f t="shared" si="1138"/>
        <v>0.155119314808187-0.0894230151301709i</v>
      </c>
      <c r="U2220" t="str">
        <f t="shared" si="1139"/>
        <v>0.0000333333333333333-0.000394670790784842i</v>
      </c>
      <c r="V2220" t="str">
        <f t="shared" si="1140"/>
        <v>6.66666666666667E-06-0.00394670790784842i</v>
      </c>
      <c r="W2220" t="str">
        <f t="shared" si="1141"/>
        <v>0.0000276014342755439-0.000358994751281839i</v>
      </c>
      <c r="X2220" t="str">
        <f t="shared" si="1142"/>
        <v>0.0000297336583309725-0.000358651859065288i</v>
      </c>
      <c r="Y2220" t="str">
        <f t="shared" si="1143"/>
        <v>0.009+1.79699099785336i</v>
      </c>
      <c r="Z2220" t="str">
        <f t="shared" si="1144"/>
        <v>-0.00239443555819534-0.00021063019162932i</v>
      </c>
      <c r="AA2220" t="str">
        <f t="shared" si="1145"/>
        <v>0.0335681021302974-6.67899412794858i</v>
      </c>
      <c r="AB2220" t="str">
        <f t="shared" si="1146"/>
        <v>0.73160977923016-0.421757615667515i</v>
      </c>
      <c r="AC2220" t="str">
        <f t="shared" si="1147"/>
        <v>0.783700219204993-0.544032053050133i</v>
      </c>
      <c r="AD2220" t="str">
        <f t="shared" si="1148"/>
        <v>0.882059344438987+0.0741494502306392i</v>
      </c>
      <c r="AE2220" t="str">
        <f t="shared" si="1149"/>
        <v>-0.00209641614585189-0.000363334409000494i</v>
      </c>
      <c r="AF2220" t="str">
        <f t="shared" si="1150"/>
        <v>-14.8931336199235-1.21502728782153i</v>
      </c>
      <c r="AG2220" t="str">
        <f t="shared" si="1151"/>
        <v>1.00189996713904-0.0213173840550048i</v>
      </c>
      <c r="AH2220" t="str">
        <f t="shared" si="1152"/>
        <v>0.0305395383021222+0.00859308720932822i</v>
      </c>
      <c r="AI2220">
        <f t="shared" si="1153"/>
        <v>-29.9718425858253</v>
      </c>
      <c r="AJ2220">
        <f t="shared" si="1154"/>
        <v>15.715317390543177</v>
      </c>
      <c r="AK2220"/>
      <c r="AL2220"/>
      <c r="AM2220"/>
      <c r="AN2220"/>
    </row>
    <row r="2221" spans="1:40" x14ac:dyDescent="0.25">
      <c r="A2221"/>
      <c r="B2221">
        <f t="shared" si="1155"/>
        <v>287000</v>
      </c>
      <c r="C2221" s="237" t="str">
        <f t="shared" si="1123"/>
        <v>-9.27852493842964E-07+0.00853317948443352i</v>
      </c>
      <c r="D2221" s="208" t="str">
        <f t="shared" si="1124"/>
        <v>-5.95701307054175+0.0654210427139903i</v>
      </c>
      <c r="E2221" t="str">
        <f t="shared" si="1125"/>
        <v>2870</v>
      </c>
      <c r="F2221" t="str">
        <f t="shared" si="1126"/>
        <v>0.777000777000777</v>
      </c>
      <c r="G2221" t="str">
        <f t="shared" si="1121"/>
        <v>0.777000777000777</v>
      </c>
      <c r="H2221" t="str">
        <f t="shared" si="1127"/>
        <v>8.93746565707042+1.27642199509059i</v>
      </c>
      <c r="I2221" t="str">
        <f t="shared" si="1128"/>
        <v>1127.04636447534i</v>
      </c>
      <c r="J2221" t="str">
        <f t="shared" si="1122"/>
        <v>-1718.38807599169+246.561679063541i</v>
      </c>
      <c r="K2221" t="str">
        <f t="shared" si="1129"/>
        <v>0.0922092551417871-0.642643597875922i</v>
      </c>
      <c r="L2221" t="str">
        <f t="shared" si="1130"/>
        <v>0.00695471800164329-0.0411133968181716i</v>
      </c>
      <c r="M2221" t="str">
        <f t="shared" si="1131"/>
        <v>0.0991639731434304-0.683756994694094i</v>
      </c>
      <c r="N2221" t="str">
        <f t="shared" si="1132"/>
        <v>-2.94053138265098i</v>
      </c>
      <c r="O2221" t="str">
        <f t="shared" si="1133"/>
        <v>-0.97985518397113-0.199709334896754i</v>
      </c>
      <c r="P2221" t="str">
        <f t="shared" si="1134"/>
        <v>1.97985518397113+0.199709334896754i</v>
      </c>
      <c r="Q2221" t="str">
        <f t="shared" si="1135"/>
        <v>-1.97985518397113+2.74082204775423i</v>
      </c>
      <c r="R2221" t="str">
        <f t="shared" si="1136"/>
        <v>-0.29500339814991-0.509260051377145i</v>
      </c>
      <c r="S2221" t="str">
        <f t="shared" si="1137"/>
        <v>0.303859513472624i</v>
      </c>
      <c r="T2221" t="str">
        <f t="shared" si="1138"/>
        <v>0.154743511442503-0.0896395890346025i</v>
      </c>
      <c r="U2221" t="str">
        <f t="shared" si="1139"/>
        <v>0.0000333333333333334-0.000393295631235069i</v>
      </c>
      <c r="V2221" t="str">
        <f t="shared" si="1140"/>
        <v>6.66666666666667E-06-0.00393295631235069i</v>
      </c>
      <c r="W2221" t="str">
        <f t="shared" si="1141"/>
        <v>0.000027601421166305-0.000357745316336698i</v>
      </c>
      <c r="X2221" t="str">
        <f t="shared" si="1142"/>
        <v>0.0000297187415419086-0.000357403706489644i</v>
      </c>
      <c r="Y2221" t="str">
        <f t="shared" si="1143"/>
        <v>0.009+1.80327418316054i</v>
      </c>
      <c r="Z2221" t="str">
        <f t="shared" si="1144"/>
        <v>-0.00237778630414397-0.000209713306995404i</v>
      </c>
      <c r="AA2221" t="str">
        <f t="shared" si="1145"/>
        <v>0.0333344438751386-6.65571430478399i</v>
      </c>
      <c r="AB2221" t="str">
        <f t="shared" si="1146"/>
        <v>0.729837328019026-0.42277907187111i</v>
      </c>
      <c r="AC2221" t="str">
        <f t="shared" si="1147"/>
        <v>0.783295421592603-0.540955830550488i</v>
      </c>
      <c r="AD2221" t="str">
        <f t="shared" si="1148"/>
        <v>0.883244707226707+0.0702382533963674i</v>
      </c>
      <c r="AE2221" t="str">
        <f t="shared" si="1149"/>
        <v>-0.00208543727165398-0.000352239725391577i</v>
      </c>
      <c r="AF2221" t="str">
        <f t="shared" si="1150"/>
        <v>-14.8944787276122-1.2110009523766i</v>
      </c>
      <c r="AG2221" t="str">
        <f t="shared" si="1151"/>
        <v>1.00179888015276-0.0212721447474201i</v>
      </c>
      <c r="AH2221" t="str">
        <f t="shared" si="1152"/>
        <v>0.0304014897229341+0.00840348165252409i</v>
      </c>
      <c r="AI2221">
        <f t="shared" si="1153"/>
        <v>-30.022340660161959</v>
      </c>
      <c r="AJ2221">
        <f t="shared" si="1154"/>
        <v>15.4516916815233</v>
      </c>
      <c r="AK2221"/>
      <c r="AL2221"/>
      <c r="AM2221"/>
      <c r="AN2221"/>
    </row>
    <row r="2222" spans="1:40" x14ac:dyDescent="0.25">
      <c r="A2222"/>
      <c r="B2222">
        <f t="shared" si="1155"/>
        <v>288000</v>
      </c>
      <c r="C2222" s="237" t="str">
        <f t="shared" si="1123"/>
        <v>-9.21420260315571E-07+0.0085035503896984i</v>
      </c>
      <c r="D2222" s="208" t="str">
        <f t="shared" si="1124"/>
        <v>-5.95701302122795+0.0651938863210211i</v>
      </c>
      <c r="E2222" t="str">
        <f t="shared" si="1125"/>
        <v>2870</v>
      </c>
      <c r="F2222" t="str">
        <f t="shared" si="1126"/>
        <v>0.777000777000777</v>
      </c>
      <c r="G2222" t="str">
        <f t="shared" si="1121"/>
        <v>0.777000777000777</v>
      </c>
      <c r="H2222" t="str">
        <f t="shared" si="1127"/>
        <v>8.93879725698314+1.27219438274251i</v>
      </c>
      <c r="I2222" t="str">
        <f t="shared" si="1128"/>
        <v>1130.97335529233i</v>
      </c>
      <c r="J2222" t="str">
        <f t="shared" si="1122"/>
        <v>-1730.39074864397+247.420778990591i</v>
      </c>
      <c r="K2222" t="str">
        <f t="shared" si="1129"/>
        <v>0.0915821079033506-0.640499285887779i</v>
      </c>
      <c r="L2222" t="str">
        <f t="shared" si="1130"/>
        <v>0.00690783738206068-0.0409785447303607i</v>
      </c>
      <c r="M2222" t="str">
        <f t="shared" si="1131"/>
        <v>0.0984899452854113-0.68147783061814i</v>
      </c>
      <c r="N2222" t="str">
        <f t="shared" si="1132"/>
        <v>-2.95077713659749i</v>
      </c>
      <c r="O2222" t="str">
        <f t="shared" si="1133"/>
        <v>-0.98184989094658-0.189659673225986i</v>
      </c>
      <c r="P2222" t="str">
        <f t="shared" si="1134"/>
        <v>1.98184989094658+0.189659673225986i</v>
      </c>
      <c r="Q2222" t="str">
        <f t="shared" si="1135"/>
        <v>-1.98184989094658+2.7611174633715i</v>
      </c>
      <c r="R2222" t="str">
        <f t="shared" si="1136"/>
        <v>-0.294685257856053-0.506254428992731i</v>
      </c>
      <c r="S2222" t="str">
        <f t="shared" si="1137"/>
        <v>0.304918257422005i</v>
      </c>
      <c r="T2222" t="str">
        <f t="shared" si="1138"/>
        <v>0.154366218300636-0.0898549153134219i</v>
      </c>
      <c r="U2222" t="str">
        <f t="shared" si="1139"/>
        <v>0.0000333333333333333-0.000391930021404391i</v>
      </c>
      <c r="V2222" t="str">
        <f t="shared" si="1140"/>
        <v>6.66666666666667E-06-0.00391930021404391i</v>
      </c>
      <c r="W2222" t="str">
        <f t="shared" si="1141"/>
        <v>0.0000276014080113249-0.000356504562953102i</v>
      </c>
      <c r="X2222" t="str">
        <f t="shared" si="1142"/>
        <v>0.0000297039796770076-0.000356164225646371i</v>
      </c>
      <c r="Y2222" t="str">
        <f t="shared" si="1143"/>
        <v>0.009+1.80955736846772i</v>
      </c>
      <c r="Z2222" t="str">
        <f t="shared" si="1144"/>
        <v>-0.0023613102032217-0.000208804685392432i</v>
      </c>
      <c r="AA2222" t="str">
        <f t="shared" si="1145"/>
        <v>0.0331032172867692-6.63259623065206i</v>
      </c>
      <c r="AB2222" t="str">
        <f t="shared" si="1146"/>
        <v>0.72805785037907-0.423794643732707i</v>
      </c>
      <c r="AC2222" t="str">
        <f t="shared" si="1147"/>
        <v>0.782899723409896-0.53789479571432i</v>
      </c>
      <c r="AD2222" t="str">
        <f t="shared" si="1148"/>
        <v>0.884391147971881+0.0663108576805565i</v>
      </c>
      <c r="AE2222" t="str">
        <f t="shared" si="1149"/>
        <v>-0.00207447582356886-0.0003412455202416i</v>
      </c>
      <c r="AF2222" t="str">
        <f t="shared" si="1150"/>
        <v>-14.8958102782111-1.20700049642149i</v>
      </c>
      <c r="AG2222" t="str">
        <f t="shared" si="1151"/>
        <v>1.00169810340009-0.0212262837360629i</v>
      </c>
      <c r="AH2222" t="str">
        <f t="shared" si="1152"/>
        <v>0.0302633410387597+0.00821544945770287i</v>
      </c>
      <c r="AI2222">
        <f t="shared" si="1153"/>
        <v>-30.072859507318451</v>
      </c>
      <c r="AJ2222">
        <f t="shared" si="1154"/>
        <v>15.187801651286769</v>
      </c>
      <c r="AK2222"/>
      <c r="AL2222"/>
      <c r="AM2222"/>
      <c r="AN2222"/>
    </row>
    <row r="2223" spans="1:40" x14ac:dyDescent="0.25">
      <c r="A2223"/>
      <c r="B2223">
        <f t="shared" si="1155"/>
        <v>289000</v>
      </c>
      <c r="C2223" s="237" t="str">
        <f t="shared" si="1123"/>
        <v>-9.15054681790378E-07+0.00847412634059444i</v>
      </c>
      <c r="D2223" s="208" t="str">
        <f t="shared" si="1124"/>
        <v>-5.95701297242519+0.0649683019445574i</v>
      </c>
      <c r="E2223" t="str">
        <f t="shared" si="1125"/>
        <v>2870</v>
      </c>
      <c r="F2223" t="str">
        <f t="shared" si="1126"/>
        <v>0.777000777000777</v>
      </c>
      <c r="G2223" t="str">
        <f t="shared" si="1121"/>
        <v>0.777000777000777</v>
      </c>
      <c r="H2223" t="str">
        <f t="shared" si="1127"/>
        <v>8.9401154794247+1.2679939808119i</v>
      </c>
      <c r="I2223" t="str">
        <f t="shared" si="1128"/>
        <v>1134.90034610931i</v>
      </c>
      <c r="J2223" t="str">
        <f t="shared" si="1122"/>
        <v>-1742.43516972286+248.279878917643i</v>
      </c>
      <c r="K2223" t="str">
        <f t="shared" si="1129"/>
        <v>0.0909612966035047-0.638368936606874i</v>
      </c>
      <c r="L2223" t="str">
        <f t="shared" si="1130"/>
        <v>0.00686142476135766-0.040844547256441i</v>
      </c>
      <c r="M2223" t="str">
        <f t="shared" si="1131"/>
        <v>0.0978227213648624-0.679213483863315i</v>
      </c>
      <c r="N2223" t="str">
        <f t="shared" si="1132"/>
        <v>-2.96102289054401i</v>
      </c>
      <c r="O2223" t="str">
        <f t="shared" si="1133"/>
        <v>-0.983741528666051-0.179590102115295i</v>
      </c>
      <c r="P2223" t="str">
        <f t="shared" si="1134"/>
        <v>1.98374152866605+0.179590102115295i</v>
      </c>
      <c r="Q2223" t="str">
        <f t="shared" si="1135"/>
        <v>-1.98374152866605+2.78143278842871i</v>
      </c>
      <c r="R2223" t="str">
        <f t="shared" si="1136"/>
        <v>-0.294365211677313-0.50326473445291i</v>
      </c>
      <c r="S2223" t="str">
        <f t="shared" si="1137"/>
        <v>0.305977001371388i</v>
      </c>
      <c r="T2223" t="str">
        <f t="shared" si="1138"/>
        <v>0.153987434343869-0.0900689847770781i</v>
      </c>
      <c r="U2223" t="str">
        <f t="shared" si="1139"/>
        <v>0.0000333333333333333-0.000390573862160778i</v>
      </c>
      <c r="V2223" t="str">
        <f t="shared" si="1140"/>
        <v>6.66666666666667E-06-0.00390573862160778i</v>
      </c>
      <c r="W2223" t="str">
        <f t="shared" si="1141"/>
        <v>0.0000276013948106041-0.000355272401011017i</v>
      </c>
      <c r="X2223" t="str">
        <f t="shared" si="1142"/>
        <v>0.0000296893705951994-0.000354933326530136i</v>
      </c>
      <c r="Y2223" t="str">
        <f t="shared" si="1143"/>
        <v>0.009+1.8158405537749i</v>
      </c>
      <c r="Z2223" t="str">
        <f t="shared" si="1144"/>
        <v>-0.00234500486257259-0.000207904214923355i</v>
      </c>
      <c r="AA2223" t="str">
        <f t="shared" si="1145"/>
        <v>0.032874388733603-6.60963822534597i</v>
      </c>
      <c r="AB2223" t="str">
        <f t="shared" si="1146"/>
        <v>0.726271341411255-0.424804287910411i</v>
      </c>
      <c r="AC2223" t="str">
        <f t="shared" si="1147"/>
        <v>0.782513038714453-0.534848799520881i</v>
      </c>
      <c r="AD2223" t="str">
        <f t="shared" si="1148"/>
        <v>0.885498448877646+0.0623676437769989i</v>
      </c>
      <c r="AE2223" t="str">
        <f t="shared" si="1149"/>
        <v>-0.00206353167240249-0.000330351287754013i</v>
      </c>
      <c r="AF2223" t="str">
        <f t="shared" si="1150"/>
        <v>-14.8971284518499-1.20302567886734i</v>
      </c>
      <c r="AG2223" t="str">
        <f t="shared" si="1151"/>
        <v>1.00159764277288-0.0211798022348336i</v>
      </c>
      <c r="AH2223" t="str">
        <f t="shared" si="1152"/>
        <v>0.0301250938902599+0.00802898324281186i</v>
      </c>
      <c r="AI2223">
        <f t="shared" si="1153"/>
        <v>-30.123400557083151</v>
      </c>
      <c r="AJ2223">
        <f t="shared" si="1154"/>
        <v>14.923648159644653</v>
      </c>
      <c r="AK2223"/>
      <c r="AL2223"/>
      <c r="AM2223"/>
      <c r="AN2223"/>
    </row>
    <row r="2224" spans="1:40" x14ac:dyDescent="0.25">
      <c r="A2224"/>
      <c r="B2224">
        <f t="shared" si="1155"/>
        <v>290000</v>
      </c>
      <c r="C2224" s="237" t="str">
        <f t="shared" si="1123"/>
        <v>-9.08754840475026E-07+0.00844490521595999i</v>
      </c>
      <c r="D2224" s="208" t="str">
        <f t="shared" si="1124"/>
        <v>-5.9570129241264+0.0647442733223599i</v>
      </c>
      <c r="E2224" t="str">
        <f t="shared" si="1125"/>
        <v>2870</v>
      </c>
      <c r="F2224" t="str">
        <f t="shared" si="1126"/>
        <v>0.777000777000777</v>
      </c>
      <c r="G2224" t="str">
        <f t="shared" si="1121"/>
        <v>0.777000777000777</v>
      </c>
      <c r="H2224" t="str">
        <f t="shared" si="1127"/>
        <v>8.94142050157426+1.26382053482215i</v>
      </c>
      <c r="I2224" t="str">
        <f t="shared" si="1128"/>
        <v>1138.8273369263i</v>
      </c>
      <c r="J2224" t="str">
        <f t="shared" si="1122"/>
        <v>-1754.52133922837+249.138978844693i</v>
      </c>
      <c r="K2224" t="str">
        <f t="shared" si="1129"/>
        <v>0.0903467367288516-0.636252417247131i</v>
      </c>
      <c r="L2224" t="str">
        <f t="shared" si="1130"/>
        <v>0.00681547399046066-0.0407113965849923i</v>
      </c>
      <c r="M2224" t="str">
        <f t="shared" si="1131"/>
        <v>0.0971622107193123-0.676963813832123i</v>
      </c>
      <c r="N2224" t="str">
        <f t="shared" si="1132"/>
        <v>-2.97126864449053i</v>
      </c>
      <c r="O2224" t="str">
        <f t="shared" si="1133"/>
        <v>-0.985529898555709-0.169501678613441i</v>
      </c>
      <c r="P2224" t="str">
        <f t="shared" si="1134"/>
        <v>1.98552989855571+0.169501678613441i</v>
      </c>
      <c r="Q2224" t="str">
        <f t="shared" si="1135"/>
        <v>-1.98552989855571+2.80176696587709i</v>
      </c>
      <c r="R2224" t="str">
        <f t="shared" si="1136"/>
        <v>-0.294043249181624-0.500290799666249i</v>
      </c>
      <c r="S2224" t="str">
        <f t="shared" si="1137"/>
        <v>0.307035745320768i</v>
      </c>
      <c r="T2224" t="str">
        <f t="shared" si="1138"/>
        <v>0.15360715855265-0.0902817881690202i</v>
      </c>
      <c r="U2224" t="str">
        <f t="shared" si="1139"/>
        <v>0.0000333333333333334-0.000389227055739534i</v>
      </c>
      <c r="V2224" t="str">
        <f t="shared" si="1140"/>
        <v>6.66666666666667E-06-0.00389227055739534i</v>
      </c>
      <c r="W2224" t="str">
        <f t="shared" si="1141"/>
        <v>0.0000276013815641432-0.000354048741633447i</v>
      </c>
      <c r="X2224" t="str">
        <f t="shared" si="1142"/>
        <v>0.000029674912192262-0.000353710920376839i</v>
      </c>
      <c r="Y2224" t="str">
        <f t="shared" si="1143"/>
        <v>0.009+1.82212373908208i</v>
      </c>
      <c r="Z2224" t="str">
        <f t="shared" si="1144"/>
        <v>-0.0023288679305343-0.000207011785682878i</v>
      </c>
      <c r="AA2224" t="str">
        <f t="shared" si="1145"/>
        <v>0.032647925163599-6.58683863185399i</v>
      </c>
      <c r="AB2224" t="str">
        <f t="shared" si="1146"/>
        <v>0.724477796306931-0.425807960746322i</v>
      </c>
      <c r="AC2224" t="str">
        <f t="shared" si="1147"/>
        <v>0.782135283239328-0.531817694832627i</v>
      </c>
      <c r="AD2224" t="str">
        <f t="shared" si="1148"/>
        <v>0.886566395721779+0.0584089953764764i</v>
      </c>
      <c r="AE2224" t="str">
        <f t="shared" si="1149"/>
        <v>-0.00205260469685301-0.0003195565288918i</v>
      </c>
      <c r="AF2224" t="str">
        <f t="shared" si="1150"/>
        <v>-14.8984334257007-1.19907626149979i</v>
      </c>
      <c r="AG2224" t="str">
        <f t="shared" si="1151"/>
        <v>1.00149750415353-0.0211327015261725i</v>
      </c>
      <c r="AH2224" t="str">
        <f t="shared" si="1152"/>
        <v>0.0299867499833556+0.00784407573882062i</v>
      </c>
      <c r="AI2224">
        <f t="shared" si="1153"/>
        <v>-30.173965236439852</v>
      </c>
      <c r="AJ2224">
        <f t="shared" si="1154"/>
        <v>14.659232066326151</v>
      </c>
      <c r="AK2224"/>
      <c r="AL2224"/>
      <c r="AM2224"/>
      <c r="AN2224"/>
    </row>
    <row r="2225" spans="1:40" x14ac:dyDescent="0.25">
      <c r="A2225"/>
      <c r="B2225">
        <f t="shared" si="1155"/>
        <v>291000</v>
      </c>
      <c r="C2225" s="237" t="str">
        <f t="shared" si="1123"/>
        <v>-9.02519834319647E-07+0.00841588492379029i</v>
      </c>
      <c r="D2225" s="208" t="str">
        <f t="shared" si="1124"/>
        <v>-5.95701287632469+0.0645217844157256i</v>
      </c>
      <c r="E2225" t="str">
        <f t="shared" si="1125"/>
        <v>2870</v>
      </c>
      <c r="F2225" t="str">
        <f t="shared" si="1126"/>
        <v>0.777000777000777</v>
      </c>
      <c r="G2225" t="str">
        <f t="shared" si="1121"/>
        <v>0.777000777000777</v>
      </c>
      <c r="H2225" t="str">
        <f t="shared" si="1127"/>
        <v>8.94271249771118+1.25967379335408i</v>
      </c>
      <c r="I2225" t="str">
        <f t="shared" si="1128"/>
        <v>1142.75432774329i</v>
      </c>
      <c r="J2225" t="str">
        <f t="shared" si="1122"/>
        <v>-1766.64925716049+249.998078771743i</v>
      </c>
      <c r="K2225" t="str">
        <f t="shared" si="1129"/>
        <v>0.0897383451612079-0.634149596655935i</v>
      </c>
      <c r="L2225" t="str">
        <f t="shared" si="1130"/>
        <v>0.00676997901995909-0.0405790849953407i</v>
      </c>
      <c r="M2225" t="str">
        <f t="shared" si="1131"/>
        <v>0.096508324181167-0.674728681651276i</v>
      </c>
      <c r="N2225" t="str">
        <f t="shared" si="1132"/>
        <v>-2.98151439843705i</v>
      </c>
      <c r="O2225" t="str">
        <f t="shared" si="1133"/>
        <v>-0.987214812882221-0.159395461748198i</v>
      </c>
      <c r="P2225" t="str">
        <f t="shared" si="1134"/>
        <v>1.98721481288222+0.159395461748198i</v>
      </c>
      <c r="Q2225" t="str">
        <f t="shared" si="1135"/>
        <v>-1.98721481288222+2.82211893668885i</v>
      </c>
      <c r="R2225" t="str">
        <f t="shared" si="1136"/>
        <v>-0.293719359861108-0.49733245891567i</v>
      </c>
      <c r="S2225" t="str">
        <f t="shared" si="1137"/>
        <v>0.308094489270151i</v>
      </c>
      <c r="T2225" t="str">
        <f t="shared" si="1138"/>
        <v>0.153225389927092-0.0904933161651637i</v>
      </c>
      <c r="U2225" t="str">
        <f t="shared" si="1139"/>
        <v>0.0000333333333333333-0.00038788950571981i</v>
      </c>
      <c r="V2225" t="str">
        <f t="shared" si="1140"/>
        <v>6.66666666666667E-06-0.0038788950571981i</v>
      </c>
      <c r="W2225" t="str">
        <f t="shared" si="1141"/>
        <v>0.0000276013682719416-0.000352833497165064i</v>
      </c>
      <c r="X2225" t="str">
        <f t="shared" si="1142"/>
        <v>0.0000296606024000632-0.000352496919642287i</v>
      </c>
      <c r="Y2225" t="str">
        <f t="shared" si="1143"/>
        <v>0.009+1.82840692438926i</v>
      </c>
      <c r="Z2225" t="str">
        <f t="shared" si="1144"/>
        <v>-0.00231289709578994-0.000206127289714015i</v>
      </c>
      <c r="AA2225" t="str">
        <f t="shared" si="1145"/>
        <v>0.0324237940923133-6.56419581596037i</v>
      </c>
      <c r="AB2225" t="str">
        <f t="shared" si="1146"/>
        <v>0.722677210350199-0.426805618264027i</v>
      </c>
      <c r="AC2225" t="str">
        <f t="shared" si="1147"/>
        <v>0.781766374362174-0.52880133636878i</v>
      </c>
      <c r="AD2225" t="str">
        <f t="shared" si="1148"/>
        <v>0.887594777899455+0.0544352991363633i</v>
      </c>
      <c r="AE2225" t="str">
        <f t="shared" si="1149"/>
        <v>-0.00204169478336622-0.00030886075121368i</v>
      </c>
      <c r="AF2225" t="str">
        <f t="shared" si="1150"/>
        <v>-14.8997253740359-1.19515200893835i</v>
      </c>
      <c r="AG2225" t="str">
        <f t="shared" si="1151"/>
        <v>1.00139769341439-0.0210849829608997i</v>
      </c>
      <c r="AH2225" t="str">
        <f t="shared" si="1152"/>
        <v>0.0298483110884472+0.00766071978699711i</v>
      </c>
      <c r="AI2225">
        <f t="shared" si="1153"/>
        <v>-30.224554969717548</v>
      </c>
      <c r="AJ2225">
        <f t="shared" si="1154"/>
        <v>14.394554231174112</v>
      </c>
      <c r="AK2225"/>
      <c r="AL2225"/>
      <c r="AM2225"/>
      <c r="AN2225"/>
    </row>
    <row r="2226" spans="1:40" x14ac:dyDescent="0.25">
      <c r="A2226"/>
      <c r="B2226">
        <f t="shared" si="1155"/>
        <v>292000</v>
      </c>
      <c r="C2226" s="237" t="str">
        <f t="shared" si="1123"/>
        <v>-8.9634877669393E-07+0.00838706340073817i</v>
      </c>
      <c r="D2226" s="208" t="str">
        <f t="shared" si="1124"/>
        <v>-5.95701282901325+0.0643008194056593i</v>
      </c>
      <c r="E2226" t="str">
        <f t="shared" si="1125"/>
        <v>2870</v>
      </c>
      <c r="F2226" t="str">
        <f t="shared" si="1126"/>
        <v>0.777000777000777</v>
      </c>
      <c r="G2226" t="str">
        <f t="shared" si="1121"/>
        <v>0.777000777000777</v>
      </c>
      <c r="H2226" t="str">
        <f t="shared" si="1127"/>
        <v>8.94399163927112+1.25555350800206i</v>
      </c>
      <c r="I2226" t="str">
        <f t="shared" si="1128"/>
        <v>1146.68131856027i</v>
      </c>
      <c r="J2226" t="str">
        <f t="shared" si="1122"/>
        <v>-1778.81892351923+250.857178698794i</v>
      </c>
      <c r="K2226" t="str">
        <f t="shared" si="1129"/>
        <v>0.0891360401502382-0.632060345289915i</v>
      </c>
      <c r="L2226" t="str">
        <f t="shared" si="1130"/>
        <v>0.00672493389819319-0.0404476048563228i</v>
      </c>
      <c r="M2226" t="str">
        <f t="shared" si="1131"/>
        <v>0.0958609740484314-0.672507950146238i</v>
      </c>
      <c r="N2226" t="str">
        <f t="shared" si="1132"/>
        <v>-2.99176015238357i</v>
      </c>
      <c r="O2226" t="str">
        <f t="shared" si="1133"/>
        <v>-0.988796094772454-0.149272512415191i</v>
      </c>
      <c r="P2226" t="str">
        <f t="shared" si="1134"/>
        <v>1.98879609477245+0.149272512415191i</v>
      </c>
      <c r="Q2226" t="str">
        <f t="shared" si="1135"/>
        <v>-1.98879609477245+2.84248763996838i</v>
      </c>
      <c r="R2226" t="str">
        <f t="shared" si="1136"/>
        <v>-0.293393533131605-0.494389548819447i</v>
      </c>
      <c r="S2226" t="str">
        <f t="shared" si="1137"/>
        <v>0.309153233219532i</v>
      </c>
      <c r="T2226" t="str">
        <f t="shared" si="1138"/>
        <v>0.152842127487478-0.0907035593733376i</v>
      </c>
      <c r="U2226" t="str">
        <f t="shared" si="1139"/>
        <v>0.0000333333333333333-0.000386561117001592i</v>
      </c>
      <c r="V2226" t="str">
        <f t="shared" si="1140"/>
        <v>6.66666666666667E-06-0.00386561117001592i</v>
      </c>
      <c r="W2226" t="str">
        <f t="shared" si="1141"/>
        <v>0.0000276013549339999-0.000351626581151311i</v>
      </c>
      <c r="X2226" t="str">
        <f t="shared" si="1142"/>
        <v>0.0000296464391858213-0.000351291237981329i</v>
      </c>
      <c r="Y2226" t="str">
        <f t="shared" si="1143"/>
        <v>0.009+1.83469010969644i</v>
      </c>
      <c r="Z2226" t="str">
        <f t="shared" si="1144"/>
        <v>-0.00229709008654043-0.000205250620965802i</v>
      </c>
      <c r="AA2226" t="str">
        <f t="shared" si="1145"/>
        <v>0.0322019635912432-6.54170816585478i</v>
      </c>
      <c r="AB2226" t="str">
        <f t="shared" si="1146"/>
        <v>0.72086957892029-0.427797216165983i</v>
      </c>
      <c r="AC2226" t="str">
        <f t="shared" si="1147"/>
        <v>0.781406231075129-0.525799580679345i</v>
      </c>
      <c r="AD2226" t="str">
        <f t="shared" si="1148"/>
        <v>0.888583388465715+0.050446944649628i</v>
      </c>
      <c r="AE2226" t="str">
        <f t="shared" si="1149"/>
        <v>-0.00203080182599393-0.000298263468713398i</v>
      </c>
      <c r="AF2226" t="str">
        <f t="shared" si="1150"/>
        <v>-14.9010044682844-1.1912526885964i</v>
      </c>
      <c r="AG2226" t="str">
        <f t="shared" si="1151"/>
        <v>1.00129821641724-0.0210366479580529i</v>
      </c>
      <c r="AH2226" t="str">
        <f t="shared" si="1152"/>
        <v>0.0297097790396391+0.0074789083362294i</v>
      </c>
      <c r="AI2226">
        <f t="shared" si="1153"/>
        <v>-30.275171178740727</v>
      </c>
      <c r="AJ2226">
        <f t="shared" si="1154"/>
        <v>14.129615514339022</v>
      </c>
      <c r="AK2226"/>
      <c r="AL2226"/>
      <c r="AM2226"/>
      <c r="AN2226"/>
    </row>
    <row r="2227" spans="1:40" x14ac:dyDescent="0.25">
      <c r="A2227"/>
      <c r="B2227">
        <f t="shared" si="1155"/>
        <v>293000</v>
      </c>
      <c r="C2227" s="237" t="str">
        <f t="shared" si="1123"/>
        <v>-8.90240796071938E-07+0.00835843861162512i</v>
      </c>
      <c r="D2227" s="208" t="str">
        <f t="shared" si="1124"/>
        <v>-5.9570127821854+0.0640813626891259i</v>
      </c>
      <c r="E2227" t="str">
        <f t="shared" si="1125"/>
        <v>2870</v>
      </c>
      <c r="F2227" t="str">
        <f t="shared" si="1126"/>
        <v>0.777000777000777</v>
      </c>
      <c r="G2227" t="str">
        <f t="shared" si="1121"/>
        <v>0.777000777000777</v>
      </c>
      <c r="H2227" t="str">
        <f t="shared" si="1127"/>
        <v>8.94525809490118+1.2514594333309i</v>
      </c>
      <c r="I2227" t="str">
        <f t="shared" si="1128"/>
        <v>1150.60830937726i</v>
      </c>
      <c r="J2227" t="str">
        <f t="shared" si="1122"/>
        <v>-1791.03033830459+251.716278625844i</v>
      </c>
      <c r="K2227" t="str">
        <f t="shared" si="1129"/>
        <v>0.0885397412867169-0.629984535191154i</v>
      </c>
      <c r="L2227" t="str">
        <f t="shared" si="1130"/>
        <v>0.00668033276938424-0.0403169486250677i</v>
      </c>
      <c r="M2227" t="str">
        <f t="shared" si="1131"/>
        <v>0.0952200740561011-0.670301483816222i</v>
      </c>
      <c r="N2227" t="str">
        <f t="shared" si="1132"/>
        <v>-3.00200590633009i</v>
      </c>
      <c r="O2227" t="str">
        <f t="shared" si="1133"/>
        <v>-0.990273578232045-0.139133893266528i</v>
      </c>
      <c r="P2227" t="str">
        <f t="shared" si="1134"/>
        <v>1.99027357823205+0.139133893266528i</v>
      </c>
      <c r="Q2227" t="str">
        <f t="shared" si="1135"/>
        <v>-1.99027357823205+2.86287201306356i</v>
      </c>
      <c r="R2227" t="str">
        <f t="shared" si="1136"/>
        <v>-0.293065758332222-0.491461908293017i</v>
      </c>
      <c r="S2227" t="str">
        <f t="shared" si="1137"/>
        <v>0.310211977168915i</v>
      </c>
      <c r="T2227" t="str">
        <f t="shared" si="1138"/>
        <v>0.152457370274785-0.090912508332746i</v>
      </c>
      <c r="U2227" t="str">
        <f t="shared" si="1139"/>
        <v>0.0000333333333333334-0.000385241795783157i</v>
      </c>
      <c r="V2227" t="str">
        <f t="shared" si="1140"/>
        <v>6.66666666666667E-06-0.00385241795783157i</v>
      </c>
      <c r="W2227" t="str">
        <f t="shared" si="1141"/>
        <v>0.0000276013415503184-0.000350427908317887i</v>
      </c>
      <c r="X2227" t="str">
        <f t="shared" si="1142"/>
        <v>0.0000296324205513826-0.000350093790227371i</v>
      </c>
      <c r="Y2227" t="str">
        <f t="shared" si="1143"/>
        <v>0.009+1.84097329500362i</v>
      </c>
      <c r="Z2227" t="str">
        <f t="shared" si="1144"/>
        <v>-0.00228144466969619-0.000204381675252044i</v>
      </c>
      <c r="AA2227" t="str">
        <f t="shared" si="1145"/>
        <v>0.0319824022764444-6.51937409174945i</v>
      </c>
      <c r="AB2227" t="str">
        <f t="shared" si="1146"/>
        <v>0.719054897494037-0.428782709830987i</v>
      </c>
      <c r="AC2227" t="str">
        <f t="shared" si="1147"/>
        <v>0.781054773955333-0.522812286119657i</v>
      </c>
      <c r="AD2227" t="str">
        <f t="shared" si="1148"/>
        <v>0.889532024177863+0.0464443244132351i</v>
      </c>
      <c r="AE2227" t="str">
        <f t="shared" si="1149"/>
        <v>-0.00201992572625512-0.00028776420166203i</v>
      </c>
      <c r="AF2227" t="str">
        <f t="shared" si="1150"/>
        <v>-14.9022708770866-1.18737807064177i</v>
      </c>
      <c r="AG2227" t="str">
        <f t="shared" si="1151"/>
        <v>1.00119907901269-0.0209876980047259i</v>
      </c>
      <c r="AH2227" t="str">
        <f t="shared" si="1152"/>
        <v>0.0295711557339769+0.00729863444039328i</v>
      </c>
      <c r="AI2227">
        <f t="shared" si="1153"/>
        <v>-30.325815282978009</v>
      </c>
      <c r="AJ2227">
        <f t="shared" si="1154"/>
        <v>13.864416776470097</v>
      </c>
      <c r="AK2227"/>
      <c r="AL2227"/>
      <c r="AM2227"/>
      <c r="AN2227"/>
    </row>
    <row r="2228" spans="1:40" x14ac:dyDescent="0.25">
      <c r="A2228"/>
      <c r="B2228">
        <f t="shared" si="1155"/>
        <v>294000</v>
      </c>
      <c r="C2228" s="237" t="str">
        <f t="shared" si="1123"/>
        <v>-8.84195035724326E-07+0.00833000854896202i</v>
      </c>
      <c r="D2228" s="208" t="str">
        <f t="shared" si="1124"/>
        <v>-5.95701273583457+0.0638633988753755i</v>
      </c>
      <c r="E2228" t="str">
        <f t="shared" si="1125"/>
        <v>2870</v>
      </c>
      <c r="F2228" t="str">
        <f t="shared" si="1126"/>
        <v>0.777000777000777</v>
      </c>
      <c r="G2228" t="str">
        <f t="shared" si="1121"/>
        <v>0.777000777000777</v>
      </c>
      <c r="H2228" t="str">
        <f t="shared" si="1127"/>
        <v>8.94651203051369+1.24739132683342i</v>
      </c>
      <c r="I2228" t="str">
        <f t="shared" si="1128"/>
        <v>1154.53530019425i</v>
      </c>
      <c r="J2228" t="str">
        <f t="shared" si="1122"/>
        <v>-1803.28350151656+252.575378552896i</v>
      </c>
      <c r="K2228" t="str">
        <f t="shared" si="1129"/>
        <v>0.0879493694763868-0.627922039963756i</v>
      </c>
      <c r="L2228" t="str">
        <f t="shared" si="1130"/>
        <v>0.00663616987180579-0.0401871088457976i</v>
      </c>
      <c r="M2228" t="str">
        <f t="shared" si="1131"/>
        <v>0.0945855393481926-0.668109148809554i</v>
      </c>
      <c r="N2228" t="str">
        <f t="shared" si="1132"/>
        <v>-3.01225166027661i</v>
      </c>
      <c r="O2228" t="str">
        <f t="shared" si="1133"/>
        <v>-0.991647108162824-0.128980668599249i</v>
      </c>
      <c r="P2228" t="str">
        <f t="shared" si="1134"/>
        <v>1.99164710816282+0.128980668599249i</v>
      </c>
      <c r="Q2228" t="str">
        <f t="shared" si="1135"/>
        <v>-1.99164710816282+2.88327099167736i</v>
      </c>
      <c r="R2228" t="str">
        <f t="shared" si="1136"/>
        <v>-0.292736024724853-0.488549378511596i</v>
      </c>
      <c r="S2228" t="str">
        <f t="shared" si="1137"/>
        <v>0.311270721118296i</v>
      </c>
      <c r="T2228" t="str">
        <f t="shared" si="1138"/>
        <v>0.1520711173512-0.0911201535134083i</v>
      </c>
      <c r="U2228" t="str">
        <f t="shared" si="1139"/>
        <v>0.0000333333333333333-0.000383931449538995i</v>
      </c>
      <c r="V2228" t="str">
        <f t="shared" si="1140"/>
        <v>6.66666666666667E-06-0.00383931449538995i</v>
      </c>
      <c r="W2228" t="str">
        <f t="shared" si="1141"/>
        <v>0.0000276013281208968-0.000349237394550691i</v>
      </c>
      <c r="X2228" t="str">
        <f t="shared" si="1142"/>
        <v>0.0000296185445325143-0.000348904492372363i</v>
      </c>
      <c r="Y2228" t="str">
        <f t="shared" si="1143"/>
        <v>0.009+1.8472564803108i</v>
      </c>
      <c r="Z2228" t="str">
        <f t="shared" si="1144"/>
        <v>-0.00226595865008858-0.00020352035021113i</v>
      </c>
      <c r="AA2228" t="str">
        <f t="shared" si="1145"/>
        <v>0.0317650792974221-6.49719202550426i</v>
      </c>
      <c r="AB2228" t="str">
        <f t="shared" si="1146"/>
        <v>0.717233161648308-0.429762054311527i</v>
      </c>
      <c r="AC2228" t="str">
        <f t="shared" si="1147"/>
        <v>0.780711925136195-0.519839312825279i</v>
      </c>
      <c r="AD2228" t="str">
        <f t="shared" si="1148"/>
        <v>0.890440485537529+0.0424278337958414i</v>
      </c>
      <c r="AE2228" t="str">
        <f t="shared" si="1149"/>
        <v>-0.00200906639300001-0.000277362476452974i</v>
      </c>
      <c r="AF2228" t="str">
        <f t="shared" si="1150"/>
        <v>-14.9035247663483-1.18352792795804i</v>
      </c>
      <c r="AG2228" t="str">
        <f t="shared" si="1151"/>
        <v>1.00110028703963-0.0209381346559026i</v>
      </c>
      <c r="AH2228" t="str">
        <f t="shared" si="1152"/>
        <v>0.0294324431306942+0.00711989125576041i</v>
      </c>
      <c r="AI2228">
        <f t="shared" si="1153"/>
        <v>-30.376488699690121</v>
      </c>
      <c r="AJ2228">
        <f t="shared" si="1154"/>
        <v>13.598958878896891</v>
      </c>
      <c r="AK2228"/>
      <c r="AL2228"/>
      <c r="AM2228"/>
      <c r="AN2228"/>
    </row>
    <row r="2229" spans="1:40" x14ac:dyDescent="0.25">
      <c r="A2229"/>
      <c r="B2229">
        <f t="shared" si="1155"/>
        <v>295000</v>
      </c>
      <c r="C2229" s="237" t="str">
        <f t="shared" si="1123"/>
        <v>-8.7821065341793E-07+0.00830177123247993i</v>
      </c>
      <c r="D2229" s="208" t="str">
        <f t="shared" si="1124"/>
        <v>-5.9570126899543+0.0636469127823462i</v>
      </c>
      <c r="E2229" t="str">
        <f t="shared" si="1125"/>
        <v>2870</v>
      </c>
      <c r="F2229" t="str">
        <f t="shared" si="1126"/>
        <v>0.777000777000777</v>
      </c>
      <c r="G2229" t="str">
        <f t="shared" si="1121"/>
        <v>0.777000777000777</v>
      </c>
      <c r="H2229" t="str">
        <f t="shared" si="1127"/>
        <v>8.9477536093388+1.24334894888874i</v>
      </c>
      <c r="I2229" t="str">
        <f t="shared" si="1128"/>
        <v>1158.46229101124i</v>
      </c>
      <c r="J2229" t="str">
        <f t="shared" si="1122"/>
        <v>-1815.57841315515+253.434478479946i</v>
      </c>
      <c r="K2229" t="str">
        <f t="shared" si="1129"/>
        <v>0.0873648469144045-0.625872734750842i</v>
      </c>
      <c r="L2229" t="str">
        <f t="shared" si="1130"/>
        <v>0.00659243953599517-0.0400580781486461i</v>
      </c>
      <c r="M2229" t="str">
        <f t="shared" si="1131"/>
        <v>0.0939572864503997-0.665930812899488i</v>
      </c>
      <c r="N2229" t="str">
        <f t="shared" si="1132"/>
        <v>-3.02249741422313i</v>
      </c>
      <c r="O2229" t="str">
        <f t="shared" si="1133"/>
        <v>-0.992916540379096-0.1188139042436i</v>
      </c>
      <c r="P2229" t="str">
        <f t="shared" si="1134"/>
        <v>1.9929165403791+0.1188139042436i</v>
      </c>
      <c r="Q2229" t="str">
        <f t="shared" si="1135"/>
        <v>-1.9929165403791+2.90368350997953i</v>
      </c>
      <c r="R2229" t="str">
        <f t="shared" si="1136"/>
        <v>-0.29240432149374-0.485651802873599i</v>
      </c>
      <c r="S2229" t="str">
        <f t="shared" si="1137"/>
        <v>0.312329465067679i</v>
      </c>
      <c r="T2229" t="str">
        <f t="shared" si="1138"/>
        <v>0.151683367800665-0.0913264853156174i</v>
      </c>
      <c r="U2229" t="str">
        <f t="shared" si="1139"/>
        <v>0.0000333333333333333-0.000382629986998186i</v>
      </c>
      <c r="V2229" t="str">
        <f t="shared" si="1140"/>
        <v>6.66666666666667E-06-0.00382629986998186i</v>
      </c>
      <c r="W2229" t="str">
        <f t="shared" si="1141"/>
        <v>0.0000276013146457355-0.00034805495687615i</v>
      </c>
      <c r="X2229" t="str">
        <f t="shared" si="1142"/>
        <v>0.0000296048091982175-0.000347723261547143i</v>
      </c>
      <c r="Y2229" t="str">
        <f t="shared" si="1143"/>
        <v>0.009+1.85353966561798i</v>
      </c>
      <c r="Z2229" t="str">
        <f t="shared" si="1144"/>
        <v>-0.00225062986969955-0.000202666545266868i</v>
      </c>
      <c r="AA2229" t="str">
        <f t="shared" si="1145"/>
        <v>0.0315499643262861-6.47516042025961i</v>
      </c>
      <c r="AB2229" t="str">
        <f t="shared" si="1146"/>
        <v>0.715404367062577-0.430735204331233i</v>
      </c>
      <c r="AC2229" t="str">
        <f t="shared" si="1147"/>
        <v>0.78037760827924-0.516880522687447i</v>
      </c>
      <c r="AD2229" t="str">
        <f t="shared" si="1148"/>
        <v>0.89130857683268+0.0383978710049367i</v>
      </c>
      <c r="AE2229" t="str">
        <f t="shared" si="1149"/>
        <v>-0.00199822374227685-0.000267057825449989i</v>
      </c>
      <c r="AF2229" t="str">
        <f t="shared" si="1150"/>
        <v>-14.9047662992931-1.17970203610639i</v>
      </c>
      <c r="AG2229" t="str">
        <f t="shared" si="1151"/>
        <v>1.00100184632465-0.0208879595342938i</v>
      </c>
      <c r="AH2229" t="str">
        <f t="shared" si="1152"/>
        <v>0.0292936432504686+0.00694267203845247i</v>
      </c>
      <c r="AI2229">
        <f t="shared" si="1153"/>
        <v>-30.42719284407692</v>
      </c>
      <c r="AJ2229">
        <f t="shared" si="1154"/>
        <v>13.333242683813046</v>
      </c>
      <c r="AK2229"/>
      <c r="AL2229"/>
      <c r="AM2229"/>
      <c r="AN2229"/>
    </row>
    <row r="2230" spans="1:40" x14ac:dyDescent="0.25">
      <c r="A2230"/>
      <c r="B2230">
        <f t="shared" si="1155"/>
        <v>296000</v>
      </c>
      <c r="C2230" s="237" t="str">
        <f t="shared" si="1123"/>
        <v>-8.7228682112245E-07+0.00827372470867043i</v>
      </c>
      <c r="D2230" s="208" t="str">
        <f t="shared" si="1124"/>
        <v>-5.95701264453825+0.06343188943314i</v>
      </c>
      <c r="E2230" t="str">
        <f t="shared" si="1125"/>
        <v>2870</v>
      </c>
      <c r="F2230" t="str">
        <f t="shared" si="1126"/>
        <v>0.777000777000777</v>
      </c>
      <c r="G2230" t="str">
        <f t="shared" si="1121"/>
        <v>0.777000777000777</v>
      </c>
      <c r="H2230" t="str">
        <f t="shared" si="1127"/>
        <v>8.94898299197595+1.23933206272116i</v>
      </c>
      <c r="I2230" t="str">
        <f t="shared" si="1128"/>
        <v>1162.38928182822i</v>
      </c>
      <c r="J2230" t="str">
        <f t="shared" si="1122"/>
        <v>-1827.91507322036+254.293578406997i</v>
      </c>
      <c r="K2230" t="str">
        <f t="shared" si="1129"/>
        <v>0.0867860970603695-0.623836496211929i</v>
      </c>
      <c r="L2230" t="str">
        <f t="shared" si="1130"/>
        <v>0.00654913618300383-0.0399298492484936i</v>
      </c>
      <c r="M2230" t="str">
        <f t="shared" si="1131"/>
        <v>0.0933352332433733-0.663766345460423i</v>
      </c>
      <c r="N2230" t="str">
        <f t="shared" si="1132"/>
        <v>-3.03274316816965i</v>
      </c>
      <c r="O2230" t="str">
        <f t="shared" si="1133"/>
        <v>-0.994081741622779-0.108634667451152i</v>
      </c>
      <c r="P2230" t="str">
        <f t="shared" si="1134"/>
        <v>1.99408174162278+0.108634667451152i</v>
      </c>
      <c r="Q2230" t="str">
        <f t="shared" si="1135"/>
        <v>-1.99408174162278+2.9241085007185i</v>
      </c>
      <c r="R2230" t="str">
        <f t="shared" si="1136"/>
        <v>-0.29207063774498-0.482769026964809i</v>
      </c>
      <c r="S2230" t="str">
        <f t="shared" si="1137"/>
        <v>0.313388209017062i</v>
      </c>
      <c r="T2230" t="str">
        <f t="shared" si="1138"/>
        <v>0.151294120729411-0.0915314940693704i</v>
      </c>
      <c r="U2230" t="str">
        <f t="shared" si="1139"/>
        <v>0.0000333333333333334-0.000381337318123192i</v>
      </c>
      <c r="V2230" t="str">
        <f t="shared" si="1140"/>
        <v>6.66666666666667E-06-0.00381337318123192i</v>
      </c>
      <c r="W2230" t="str">
        <f t="shared" si="1141"/>
        <v>0.0000276013011248351-0.000346880513441953i</v>
      </c>
      <c r="X2230" t="str">
        <f t="shared" si="1142"/>
        <v>0.0000295912126500546-0.000346550016002222i</v>
      </c>
      <c r="Y2230" t="str">
        <f t="shared" si="1143"/>
        <v>0.009+1.85982285092516i</v>
      </c>
      <c r="Z2230" t="str">
        <f t="shared" si="1144"/>
        <v>-0.00223545620690978-0.000201820161590306i</v>
      </c>
      <c r="AA2230" t="str">
        <f t="shared" si="1145"/>
        <v>0.0313370275471591-6.45327775007639i</v>
      </c>
      <c r="AB2230" t="str">
        <f t="shared" si="1146"/>
        <v>0.713568509521443-0.431702114282189i</v>
      </c>
      <c r="AC2230" t="str">
        <f t="shared" si="1147"/>
        <v>0.780051748546684-0.513935779328875i</v>
      </c>
      <c r="AD2230" t="str">
        <f t="shared" si="1148"/>
        <v>0.892136106179231+0.0343548370532988i</v>
      </c>
      <c r="AE2230" t="str">
        <f t="shared" si="1149"/>
        <v>-0.00198739769720119-0.00025684978683781i</v>
      </c>
      <c r="AF2230" t="str">
        <f t="shared" si="1150"/>
        <v>-14.9059956365142-1.17590017328802i</v>
      </c>
      <c r="AG2230" t="str">
        <f t="shared" si="1151"/>
        <v>1.00090376268146-0.0208371743301674i</v>
      </c>
      <c r="AH2230" t="str">
        <f t="shared" si="1152"/>
        <v>0.0291547581746879+0.0067669701419341i</v>
      </c>
      <c r="AI2230">
        <f t="shared" si="1153"/>
        <v>-30.47792912942333</v>
      </c>
      <c r="AJ2230">
        <f t="shared" si="1154"/>
        <v>13.067269054450206</v>
      </c>
      <c r="AK2230"/>
      <c r="AL2230"/>
      <c r="AM2230"/>
      <c r="AN2230"/>
    </row>
    <row r="2231" spans="1:40" x14ac:dyDescent="0.25">
      <c r="A2231"/>
      <c r="B2231">
        <f t="shared" si="1155"/>
        <v>297000</v>
      </c>
      <c r="C2231" s="237" t="str">
        <f t="shared" si="1123"/>
        <v>-8.66422724723959E-07+0.00824586705033485i</v>
      </c>
      <c r="D2231" s="208" t="str">
        <f t="shared" si="1124"/>
        <v>-5.95701259958018+0.0632183140525672i</v>
      </c>
      <c r="E2231" t="str">
        <f t="shared" si="1125"/>
        <v>2870</v>
      </c>
      <c r="F2231" t="str">
        <f t="shared" si="1126"/>
        <v>0.777000777000777</v>
      </c>
      <c r="G2231" t="str">
        <f t="shared" si="1121"/>
        <v>0.777000777000777</v>
      </c>
      <c r="H2231" t="str">
        <f t="shared" si="1127"/>
        <v>8.95020033644412+1.23534043435979i</v>
      </c>
      <c r="I2231" t="str">
        <f t="shared" si="1128"/>
        <v>1166.31627264521i</v>
      </c>
      <c r="J2231" t="str">
        <f t="shared" si="1122"/>
        <v>-1840.29348171219+255.152678334047i</v>
      </c>
      <c r="K2231" t="str">
        <f t="shared" si="1129"/>
        <v>0.0862130446139028-0.621813202500711i</v>
      </c>
      <c r="L2231" t="str">
        <f t="shared" si="1130"/>
        <v>0.00650625432268621-0.0398024149438207i</v>
      </c>
      <c r="M2231" t="str">
        <f t="shared" si="1131"/>
        <v>0.092719298936589-0.661615617444532i</v>
      </c>
      <c r="N2231" t="str">
        <f t="shared" si="1132"/>
        <v>-3.04298892211617i</v>
      </c>
      <c r="O2231" t="str">
        <f t="shared" si="1133"/>
        <v>-0.99514258957739-0.0984440267827649i</v>
      </c>
      <c r="P2231" t="str">
        <f t="shared" si="1134"/>
        <v>1.99514258957739+0.0984440267827649i</v>
      </c>
      <c r="Q2231" t="str">
        <f t="shared" si="1135"/>
        <v>-1.99514258957739+2.9445448953334i</v>
      </c>
      <c r="R2231" t="str">
        <f t="shared" si="1136"/>
        <v>-0.291734962506081-0.479900898523317i</v>
      </c>
      <c r="S2231" t="str">
        <f t="shared" si="1137"/>
        <v>0.314446952966442i</v>
      </c>
      <c r="T2231" t="str">
        <f t="shared" si="1138"/>
        <v>0.150903375266515-0.0917351700338164i</v>
      </c>
      <c r="U2231" t="str">
        <f t="shared" si="1139"/>
        <v>0.0000333333333333333-0.000380053354089106i</v>
      </c>
      <c r="V2231" t="str">
        <f t="shared" si="1140"/>
        <v>6.66666666666667E-06-0.00380053354089106i</v>
      </c>
      <c r="W2231" t="str">
        <f t="shared" si="1141"/>
        <v>0.0000276012875581949-0.000345713983498184i</v>
      </c>
      <c r="X2231" t="str">
        <f t="shared" si="1142"/>
        <v>0.0000295777530214906-0.000345384675088928i</v>
      </c>
      <c r="Y2231" t="str">
        <f t="shared" si="1143"/>
        <v>0.009+1.86610603623234i</v>
      </c>
      <c r="Z2231" t="str">
        <f t="shared" si="1144"/>
        <v>-0.00222043557576445-0.000200981102062501i</v>
      </c>
      <c r="AA2231" t="str">
        <f t="shared" si="1145"/>
        <v>0.0311262396458395-6.43154250958366i</v>
      </c>
      <c r="AB2231" t="str">
        <f t="shared" si="1146"/>
        <v>0.711725584917257-0.432662738222329i</v>
      </c>
      <c r="AC2231" t="str">
        <f t="shared" si="1147"/>
        <v>0.779734272574554-0.511004948080061i</v>
      </c>
      <c r="AD2231" t="str">
        <f t="shared" si="1148"/>
        <v>0.892922885562566+0.0302991357248692i</v>
      </c>
      <c r="AE2231" t="str">
        <f t="shared" si="1149"/>
        <v>-0.00197658818782784-0.000246737904475609i</v>
      </c>
      <c r="AF2231" t="str">
        <f t="shared" si="1150"/>
        <v>-14.9072129360243-1.17212212030722i</v>
      </c>
      <c r="AG2231" t="str">
        <f t="shared" si="1151"/>
        <v>1.00080604191032-0.0207857808011803i</v>
      </c>
      <c r="AH2231" t="str">
        <f t="shared" si="1152"/>
        <v>0.0290157900447218+0.00659277901454875i</v>
      </c>
      <c r="AI2231">
        <f t="shared" si="1153"/>
        <v>-30.528698967245326</v>
      </c>
      <c r="AJ2231">
        <f t="shared" si="1154"/>
        <v>12.80103885525323</v>
      </c>
      <c r="AK2231"/>
      <c r="AL2231"/>
      <c r="AM2231"/>
      <c r="AN2231"/>
    </row>
    <row r="2232" spans="1:40" x14ac:dyDescent="0.25">
      <c r="A2232"/>
      <c r="B2232">
        <f t="shared" si="1155"/>
        <v>298000</v>
      </c>
      <c r="C2232" s="237" t="str">
        <f t="shared" si="1123"/>
        <v>-8.60617563745199E-07+0.00821819635614296i</v>
      </c>
      <c r="D2232" s="208" t="str">
        <f t="shared" si="1124"/>
        <v>-5.95701255507395+0.0630061720637627i</v>
      </c>
      <c r="E2232" t="str">
        <f t="shared" si="1125"/>
        <v>2870</v>
      </c>
      <c r="F2232" t="str">
        <f t="shared" si="1126"/>
        <v>0.777000777000777</v>
      </c>
      <c r="G2232" t="str">
        <f t="shared" si="1121"/>
        <v>0.777000777000777</v>
      </c>
      <c r="H2232" t="str">
        <f t="shared" si="1127"/>
        <v>8.9514057982311+1.23137383259873i</v>
      </c>
      <c r="I2232" t="str">
        <f t="shared" si="1128"/>
        <v>1170.2432634622i</v>
      </c>
      <c r="J2232" t="str">
        <f t="shared" si="1122"/>
        <v>-1852.71363863063+256.011778261099i</v>
      </c>
      <c r="K2232" t="str">
        <f t="shared" si="1129"/>
        <v>0.0856456154907733-0.619802733243158i</v>
      </c>
      <c r="L2232" t="str">
        <f t="shared" si="1130"/>
        <v>0.00646378855202561-0.0396757681155779i</v>
      </c>
      <c r="M2232" t="str">
        <f t="shared" si="1131"/>
        <v>0.0921094040427989-0.659478501358736i</v>
      </c>
      <c r="N2232" t="str">
        <f t="shared" si="1132"/>
        <v>-3.05323467606269i</v>
      </c>
      <c r="O2232" t="str">
        <f t="shared" si="1133"/>
        <v>-0.996098972880887-0.0882430519964126i</v>
      </c>
      <c r="P2232" t="str">
        <f t="shared" si="1134"/>
        <v>1.99609897288089+0.0882430519964126i</v>
      </c>
      <c r="Q2232" t="str">
        <f t="shared" si="1135"/>
        <v>-1.99609897288089+2.96499162406628i</v>
      </c>
      <c r="R2232" t="str">
        <f t="shared" si="1136"/>
        <v>-0.291397284725481-0.477047267405184i</v>
      </c>
      <c r="S2232" t="str">
        <f t="shared" si="1137"/>
        <v>0.315505696915825i</v>
      </c>
      <c r="T2232" t="str">
        <f t="shared" si="1138"/>
        <v>0.150511130564462-0.091937503396692i</v>
      </c>
      <c r="U2232" t="str">
        <f t="shared" si="1139"/>
        <v>0.0000333333333333333-0.000378778007263304i</v>
      </c>
      <c r="V2232" t="str">
        <f t="shared" si="1140"/>
        <v>6.66666666666667E-06-0.00378778007263304i</v>
      </c>
      <c r="W2232" t="str">
        <f t="shared" si="1141"/>
        <v>0.0000276012739458156-0.000344555287378814i</v>
      </c>
      <c r="X2232" t="str">
        <f t="shared" si="1142"/>
        <v>0.0000295644284772558-0.000344227159240947i</v>
      </c>
      <c r="Y2232" t="str">
        <f t="shared" si="1143"/>
        <v>0.009+1.87238922153952i</v>
      </c>
      <c r="Z2232" t="str">
        <f t="shared" si="1144"/>
        <v>-0.00220556592525611-0.000200149271238248i</v>
      </c>
      <c r="AA2232" t="str">
        <f t="shared" si="1145"/>
        <v>0.0309175717997015-6.40995321363301i</v>
      </c>
      <c r="AB2232" t="str">
        <f t="shared" si="1146"/>
        <v>0.709875589252771-0.433617029872774i</v>
      </c>
      <c r="AC2232" t="str">
        <f t="shared" si="1147"/>
        <v>0.77942510844648-0.508087895955957i</v>
      </c>
      <c r="AD2232" t="str">
        <f t="shared" si="1148"/>
        <v>0.893668730878762+0.0262311735399404i</v>
      </c>
      <c r="AE2232" t="str">
        <f t="shared" si="1149"/>
        <v>-0.00196579515102532-0.000236721727752967i</v>
      </c>
      <c r="AF2232" t="str">
        <f t="shared" si="1150"/>
        <v>-14.9084183533051-1.16836766053497i</v>
      </c>
      <c r="AG2232" t="str">
        <f t="shared" si="1151"/>
        <v>1.00070868979746-0.0207337807722066i</v>
      </c>
      <c r="AH2232" t="str">
        <f t="shared" si="1152"/>
        <v>0.0288767410612057+0.00642009219709285i</v>
      </c>
      <c r="AI2232">
        <f t="shared" si="1153"/>
        <v>-30.579503767434101</v>
      </c>
      <c r="AJ2232">
        <f t="shared" si="1154"/>
        <v>12.534552952046798</v>
      </c>
      <c r="AK2232"/>
      <c r="AL2232"/>
      <c r="AM2232"/>
      <c r="AN2232"/>
    </row>
    <row r="2233" spans="1:40" x14ac:dyDescent="0.25">
      <c r="A2233"/>
      <c r="B2233">
        <f t="shared" si="1155"/>
        <v>299000</v>
      </c>
      <c r="C2233" s="237" t="str">
        <f t="shared" si="1123"/>
        <v>-8.54870551072423E-07+0.00819071075020051i</v>
      </c>
      <c r="D2233" s="208" t="str">
        <f t="shared" si="1124"/>
        <v>-5.95701251101352+0.0627954490848706i</v>
      </c>
      <c r="E2233" t="str">
        <f t="shared" si="1125"/>
        <v>2870</v>
      </c>
      <c r="F2233" t="str">
        <f t="shared" si="1126"/>
        <v>0.777000777000777</v>
      </c>
      <c r="G2233" t="str">
        <f t="shared" si="1121"/>
        <v>0.777000777000777</v>
      </c>
      <c r="H2233" t="str">
        <f t="shared" si="1127"/>
        <v>8.9525995303415+1.22743202895804i</v>
      </c>
      <c r="I2233" t="str">
        <f t="shared" si="1128"/>
        <v>1174.17025427919i</v>
      </c>
      <c r="J2233" t="str">
        <f t="shared" si="1122"/>
        <v>-1865.17554397569+256.870878188149i</v>
      </c>
      <c r="K2233" t="str">
        <f t="shared" si="1129"/>
        <v>0.0850837367995511-0.617804969516038i</v>
      </c>
      <c r="L2233" t="str">
        <f t="shared" si="1130"/>
        <v>0.00642173355349643-0.0395499017260727i</v>
      </c>
      <c r="M2233" t="str">
        <f t="shared" si="1131"/>
        <v>0.0915054703530475-0.657354871242111i</v>
      </c>
      <c r="N2233" t="str">
        <f t="shared" si="1132"/>
        <v>-3.0634804300092i</v>
      </c>
      <c r="O2233" t="str">
        <f t="shared" si="1133"/>
        <v>-0.996950791137357-0.0780328139349011i</v>
      </c>
      <c r="P2233" t="str">
        <f t="shared" si="1134"/>
        <v>1.99695079113736+0.0780328139349011i</v>
      </c>
      <c r="Q2233" t="str">
        <f t="shared" si="1135"/>
        <v>-1.99695079113736+2.9854476160743i</v>
      </c>
      <c r="R2233" t="str">
        <f t="shared" si="1136"/>
        <v>-0.29105759327209-0.474207985550831i</v>
      </c>
      <c r="S2233" t="str">
        <f t="shared" si="1137"/>
        <v>0.316564440865206i</v>
      </c>
      <c r="T2233" t="str">
        <f t="shared" si="1138"/>
        <v>0.150117385799715-0.0921384842737517i</v>
      </c>
      <c r="U2233" t="str">
        <f t="shared" si="1139"/>
        <v>0.0000333333333333333-0.000377511191185501i</v>
      </c>
      <c r="V2233" t="str">
        <f t="shared" si="1140"/>
        <v>6.66666666666667E-06-0.00377511191185501i</v>
      </c>
      <c r="W2233" t="str">
        <f t="shared" si="1141"/>
        <v>0.0000276012602876974-0.000343404346483581i</v>
      </c>
      <c r="X2233" t="str">
        <f t="shared" si="1142"/>
        <v>0.0000295512372127153-0.000343077389956218i</v>
      </c>
      <c r="Y2233" t="str">
        <f t="shared" si="1143"/>
        <v>0.009+1.8786724068467i</v>
      </c>
      <c r="Z2233" t="str">
        <f t="shared" si="1144"/>
        <v>-0.00219084523862448-0.000199324575310674i</v>
      </c>
      <c r="AA2233" t="str">
        <f t="shared" si="1145"/>
        <v>0.0307109956678364-6.38850839696024i</v>
      </c>
      <c r="AB2233" t="str">
        <f t="shared" si="1146"/>
        <v>0.708018518643828-0.434564942615149i</v>
      </c>
      <c r="AC2233" t="str">
        <f t="shared" si="1147"/>
        <v>0.779124185668055-0.505184491633088i</v>
      </c>
      <c r="AD2233" t="str">
        <f t="shared" si="1148"/>
        <v>0.894373461975552+0.0221513597197564i</v>
      </c>
      <c r="AE2233" t="str">
        <f t="shared" si="1149"/>
        <v>-0.00195501853035254-0.0002268008114485i</v>
      </c>
      <c r="AF2233" t="str">
        <f t="shared" si="1150"/>
        <v>-14.909612041355-1.16463657987317i</v>
      </c>
      <c r="AG2233" t="str">
        <f t="shared" si="1151"/>
        <v>1.00061171211447-0.0206811761351633i</v>
      </c>
      <c r="AH2233" t="str">
        <f t="shared" si="1152"/>
        <v>0.0287376134833284+0.00624890332042979i</v>
      </c>
      <c r="AI2233">
        <f t="shared" si="1153"/>
        <v>-30.630344938400622</v>
      </c>
      <c r="AJ2233">
        <f t="shared" si="1154"/>
        <v>12.26781221220123</v>
      </c>
      <c r="AK2233"/>
      <c r="AL2233"/>
      <c r="AM2233"/>
      <c r="AN2233"/>
    </row>
    <row r="2234" spans="1:40" x14ac:dyDescent="0.25">
      <c r="A2234"/>
      <c r="B2234">
        <f t="shared" si="1155"/>
        <v>300000</v>
      </c>
      <c r="C2234" s="237" t="str">
        <f t="shared" si="1123"/>
        <v>-8.49180912688521E-07+0.00816340838162504i</v>
      </c>
      <c r="D2234" s="208" t="str">
        <f t="shared" si="1124"/>
        <v>-5.95701246739296+0.062586130925792i</v>
      </c>
      <c r="E2234" t="str">
        <f t="shared" si="1125"/>
        <v>2870</v>
      </c>
      <c r="F2234" t="str">
        <f t="shared" si="1126"/>
        <v>0.777000777000777</v>
      </c>
      <c r="G2234" t="str">
        <f t="shared" si="1121"/>
        <v>0.777000777000777</v>
      </c>
      <c r="H2234" t="str">
        <f t="shared" si="1127"/>
        <v>8.95378168334391+1.22351479764513i</v>
      </c>
      <c r="I2234" t="str">
        <f t="shared" si="1128"/>
        <v>1178.09724509617i</v>
      </c>
      <c r="J2234" t="str">
        <f t="shared" si="1122"/>
        <v>-1877.67919774736+257.7299781152i</v>
      </c>
      <c r="K2234" t="str">
        <f t="shared" si="1129"/>
        <v>0.0845273368187888-0.615819793825776i</v>
      </c>
      <c r="L2234" t="str">
        <f t="shared" si="1130"/>
        <v>0.00638008409346186-0.0394248088178728i</v>
      </c>
      <c r="M2234" t="str">
        <f t="shared" si="1131"/>
        <v>0.0909074209122507-0.655244602643649i</v>
      </c>
      <c r="N2234" t="str">
        <f t="shared" si="1132"/>
        <v>-3.07372618395572i</v>
      </c>
      <c r="O2234" t="str">
        <f t="shared" si="1133"/>
        <v>-0.997697954927557-0.0678143844134132i</v>
      </c>
      <c r="P2234" t="str">
        <f t="shared" si="1134"/>
        <v>1.99769795492756+0.0678143844134132i</v>
      </c>
      <c r="Q2234" t="str">
        <f t="shared" si="1135"/>
        <v>-1.99769795492756+3.00591179954231i</v>
      </c>
      <c r="R2234" t="str">
        <f t="shared" si="1136"/>
        <v>-0.29071587693481-0.471382906952115i</v>
      </c>
      <c r="S2234" t="str">
        <f t="shared" si="1137"/>
        <v>0.317623184814589i</v>
      </c>
      <c r="T2234" t="str">
        <f t="shared" si="1138"/>
        <v>0.14972214017329-0.0923381027082005i</v>
      </c>
      <c r="U2234" t="str">
        <f t="shared" si="1139"/>
        <v>0.0000333333333333334-0.000376252820548217i</v>
      </c>
      <c r="V2234" t="str">
        <f t="shared" si="1140"/>
        <v>6.66666666666667E-06-0.00376252820548217i</v>
      </c>
      <c r="W2234" t="str">
        <f t="shared" si="1141"/>
        <v>0.0000276012465838405-0.000342261083260224i</v>
      </c>
      <c r="X2234" t="str">
        <f t="shared" si="1142"/>
        <v>0.0000295381774532605-0.000341935289779197i</v>
      </c>
      <c r="Y2234" t="str">
        <f t="shared" si="1143"/>
        <v>0.009+1.88495559215388i</v>
      </c>
      <c r="Z2234" t="str">
        <f t="shared" si="1144"/>
        <v>-0.00217627153267241-0.000198506922076747i</v>
      </c>
      <c r="AA2234" t="str">
        <f t="shared" si="1145"/>
        <v>0.0305064833814204-6.36720661385346i</v>
      </c>
      <c r="AB2234" t="str">
        <f t="shared" si="1146"/>
        <v>0.706154369322075-0.435506429488901i</v>
      </c>
      <c r="AC2234" t="str">
        <f t="shared" si="1147"/>
        <v>0.778831435141777-0.502294605427059i</v>
      </c>
      <c r="AD2234" t="str">
        <f t="shared" si="1148"/>
        <v>0.89503690269304+0.0180601061504354i</v>
      </c>
      <c r="AE2234" t="str">
        <f t="shared" si="1149"/>
        <v>-0.00194425827593784-0.000216974715590935i</v>
      </c>
      <c r="AF2234" t="str">
        <f t="shared" si="1150"/>
        <v>-14.9107941507369-1.16092866671934i</v>
      </c>
      <c r="AG2234" t="str">
        <f t="shared" si="1151"/>
        <v>1.00051511461773-0.0206279688488337i</v>
      </c>
      <c r="AH2234" t="str">
        <f t="shared" si="1152"/>
        <v>0.0285984096281285+0.00607920610314097i</v>
      </c>
      <c r="AI2234">
        <f t="shared" si="1153"/>
        <v>-30.68122388721919</v>
      </c>
      <c r="AJ2234">
        <f t="shared" si="1154"/>
        <v>12.000817504791666</v>
      </c>
      <c r="AK2234"/>
      <c r="AL2234"/>
      <c r="AM2234"/>
      <c r="AN2234"/>
    </row>
    <row r="2235" spans="1:40" x14ac:dyDescent="0.25">
      <c r="A2235"/>
      <c r="B2235">
        <f t="shared" si="1155"/>
        <v>301000</v>
      </c>
      <c r="C2235" s="237" t="str">
        <f t="shared" si="1123"/>
        <v>-8.43547887412415E-07+0.00813628742413054i</v>
      </c>
      <c r="D2235" s="208" t="str">
        <f t="shared" si="1124"/>
        <v>-5.95701242420643+0.0623782035850008i</v>
      </c>
      <c r="E2235" t="str">
        <f t="shared" si="1125"/>
        <v>2870</v>
      </c>
      <c r="F2235" t="str">
        <f t="shared" si="1126"/>
        <v>0.777000777000777</v>
      </c>
      <c r="G2235" t="str">
        <f t="shared" si="1121"/>
        <v>0.777000777000777</v>
      </c>
      <c r="H2235" t="str">
        <f t="shared" si="1127"/>
        <v>8.95495240541687+1.21962191551699i</v>
      </c>
      <c r="I2235" t="str">
        <f t="shared" si="1128"/>
        <v>1182.02423591316i</v>
      </c>
      <c r="J2235" t="str">
        <f t="shared" si="1122"/>
        <v>-1890.22459994565+258.58907804225i</v>
      </c>
      <c r="K2235" t="str">
        <f t="shared" si="1129"/>
        <v>0.0839763449746959-0.613847090087685i</v>
      </c>
      <c r="L2235" t="str">
        <f t="shared" si="1130"/>
        <v>0.00633883502060611-0.0393004825127258i</v>
      </c>
      <c r="M2235" t="str">
        <f t="shared" si="1131"/>
        <v>0.090315179995302-0.653147572600411i</v>
      </c>
      <c r="N2235" t="str">
        <f t="shared" si="1132"/>
        <v>-3.08397193790224i</v>
      </c>
      <c r="O2235" t="str">
        <f t="shared" si="1133"/>
        <v>-0.998340385818301-0.0575888361070576i</v>
      </c>
      <c r="P2235" t="str">
        <f t="shared" si="1134"/>
        <v>1.9983403858183+0.0575888361070576i</v>
      </c>
      <c r="Q2235" t="str">
        <f t="shared" si="1135"/>
        <v>-1.9983403858183+3.02638310179518i</v>
      </c>
      <c r="R2235" t="str">
        <f t="shared" si="1136"/>
        <v>-0.290372124422078-0.468571887620121i</v>
      </c>
      <c r="S2235" t="str">
        <f t="shared" si="1137"/>
        <v>0.31868192876397i</v>
      </c>
      <c r="T2235" t="str">
        <f t="shared" si="1138"/>
        <v>0.149325392911354-0.0925363486701193i</v>
      </c>
      <c r="U2235" t="str">
        <f t="shared" si="1139"/>
        <v>0.0000333333333333333-0.000375002811177624i</v>
      </c>
      <c r="V2235" t="str">
        <f t="shared" si="1140"/>
        <v>6.66666666666667E-06-0.00375002811177624i</v>
      </c>
      <c r="W2235" t="str">
        <f t="shared" si="1141"/>
        <v>0.0000276012328342447-0.000341125421187079i</v>
      </c>
      <c r="X2235" t="str">
        <f t="shared" si="1142"/>
        <v>0.0000295252474537094-0.000340800782283492i</v>
      </c>
      <c r="Y2235" t="str">
        <f t="shared" si="1143"/>
        <v>0.009+1.89123877746106i</v>
      </c>
      <c r="Z2235" t="str">
        <f t="shared" si="1144"/>
        <v>-0.00216184285709792-0.000197696220903625i</v>
      </c>
      <c r="AA2235" t="str">
        <f t="shared" si="1145"/>
        <v>0.0303040075343089-6.34604643782817i</v>
      </c>
      <c r="AB2235" t="str">
        <f t="shared" si="1146"/>
        <v>0.70428313763778-0.436441443188595i</v>
      </c>
      <c r="AC2235" t="str">
        <f t="shared" si="1147"/>
        <v>0.778546789142561-0.499418109270505i</v>
      </c>
      <c r="AD2235" t="str">
        <f t="shared" si="1148"/>
        <v>0.895658880904155+0.0139578273463342i</v>
      </c>
      <c r="AE2235" t="str">
        <f t="shared" si="1149"/>
        <v>-0.00193351434436057-0.0002072430053228i</v>
      </c>
      <c r="AF2235" t="str">
        <f t="shared" si="1150"/>
        <v>-14.9119648296233-1.15724371193199i</v>
      </c>
      <c r="AG2235" t="str">
        <f t="shared" si="1151"/>
        <v>1.00041890304783-0.0205741609386886i</v>
      </c>
      <c r="AH2235" t="str">
        <f t="shared" si="1152"/>
        <v>0.028459131869798+0.00591099434921659i</v>
      </c>
      <c r="AI2235">
        <f t="shared" si="1153"/>
        <v>-30.732142019770215</v>
      </c>
      <c r="AJ2235">
        <f t="shared" si="1154"/>
        <v>11.733569700757718</v>
      </c>
      <c r="AK2235"/>
      <c r="AL2235"/>
      <c r="AM2235"/>
      <c r="AN2235"/>
    </row>
    <row r="2236" spans="1:40" x14ac:dyDescent="0.25">
      <c r="A2236"/>
      <c r="B2236">
        <f t="shared" si="1155"/>
        <v>302000</v>
      </c>
      <c r="C2236" s="237" t="str">
        <f t="shared" si="1123"/>
        <v>-8.37970726644488E-07+0.00810934607562034i</v>
      </c>
      <c r="D2236" s="208" t="str">
        <f t="shared" si="1124"/>
        <v>-5.9570123814482+0.0621716532464226i</v>
      </c>
      <c r="E2236" t="str">
        <f t="shared" si="1125"/>
        <v>2870</v>
      </c>
      <c r="F2236" t="str">
        <f t="shared" si="1126"/>
        <v>0.777000777000777</v>
      </c>
      <c r="G2236" t="str">
        <f t="shared" si="1121"/>
        <v>0.777000777000777</v>
      </c>
      <c r="H2236" t="str">
        <f t="shared" si="1127"/>
        <v>8.95611184239392+1.21575316204281i</v>
      </c>
      <c r="I2236" t="str">
        <f t="shared" si="1128"/>
        <v>1185.95122673015i</v>
      </c>
      <c r="J2236" t="str">
        <f t="shared" si="1122"/>
        <v>-1902.81175057056+259.4481779693i</v>
      </c>
      <c r="K2236" t="str">
        <f t="shared" si="1129"/>
        <v>0.0834306918193113-0.611886743605506i</v>
      </c>
      <c r="L2236" t="str">
        <f t="shared" si="1130"/>
        <v>0.00629798126440046-0.039176916010495i</v>
      </c>
      <c r="M2236" t="str">
        <f t="shared" si="1131"/>
        <v>0.0897286730837118-0.651063659616001i</v>
      </c>
      <c r="N2236" t="str">
        <f t="shared" si="1132"/>
        <v>-3.09421769184876i</v>
      </c>
      <c r="O2236" t="str">
        <f t="shared" si="1133"/>
        <v>-0.998878016370692-0.0473572424382228i</v>
      </c>
      <c r="P2236" t="str">
        <f t="shared" si="1134"/>
        <v>1.99887801637069+0.0473572424382228i</v>
      </c>
      <c r="Q2236" t="str">
        <f t="shared" si="1135"/>
        <v>-1.99887801637069+3.04686044941054i</v>
      </c>
      <c r="R2236" t="str">
        <f t="shared" si="1136"/>
        <v>-0.290026324361388-0.465774785553592i</v>
      </c>
      <c r="S2236" t="str">
        <f t="shared" si="1137"/>
        <v>0.319740672713353i</v>
      </c>
      <c r="T2236" t="str">
        <f t="shared" si="1138"/>
        <v>0.148927143265823-0.0927332120558913i</v>
      </c>
      <c r="U2236" t="str">
        <f t="shared" si="1139"/>
        <v>0.0000333333333333333-0.000373761080014784i</v>
      </c>
      <c r="V2236" t="str">
        <f t="shared" si="1140"/>
        <v>6.66666666666667E-06-0.00373761080014784i</v>
      </c>
      <c r="W2236" t="str">
        <f t="shared" si="1141"/>
        <v>0.0000276012190389104-0.000339997284756013i</v>
      </c>
      <c r="X2236" t="str">
        <f t="shared" si="1142"/>
        <v>0.0000295124454977246-0.000339673792054813i</v>
      </c>
      <c r="Y2236" t="str">
        <f t="shared" si="1143"/>
        <v>0.009+1.89752196276823i</v>
      </c>
      <c r="Z2236" t="str">
        <f t="shared" si="1144"/>
        <v>-0.00214755729384154-0.000196892382695834i</v>
      </c>
      <c r="AA2236" t="str">
        <f t="shared" si="1145"/>
        <v>0.0301035411738473-6.32502646130858i</v>
      </c>
      <c r="AB2236" t="str">
        <f t="shared" si="1146"/>
        <v>0.702404820062656-0.437369936061202i</v>
      </c>
      <c r="AC2236" t="str">
        <f t="shared" si="1147"/>
        <v>0.778270181293803-0.496554876691391i</v>
      </c>
      <c r="AD2236" t="str">
        <f t="shared" si="1148"/>
        <v>0.896239228554831+0.00984494041271402i</v>
      </c>
      <c r="AE2236" t="str">
        <f t="shared" si="1149"/>
        <v>-0.00192278669853448-0.000197605250766396i</v>
      </c>
      <c r="AF2236" t="str">
        <f t="shared" si="1150"/>
        <v>-14.9131242238421-1.15358150879639i</v>
      </c>
      <c r="AG2236" t="str">
        <f t="shared" si="1151"/>
        <v>1.00032308312896-0.020519754496705i</v>
      </c>
      <c r="AH2236" t="str">
        <f t="shared" si="1152"/>
        <v>0.028319782638992+0.00574426194578093i</v>
      </c>
      <c r="AI2236">
        <f t="shared" si="1153"/>
        <v>-30.78310074088272</v>
      </c>
      <c r="AJ2236">
        <f t="shared" si="1154"/>
        <v>11.466069673055543</v>
      </c>
      <c r="AK2236"/>
      <c r="AL2236"/>
      <c r="AM2236"/>
      <c r="AN2236"/>
    </row>
    <row r="2237" spans="1:40" x14ac:dyDescent="0.25">
      <c r="A2237"/>
      <c r="B2237">
        <f t="shared" si="1155"/>
        <v>303000</v>
      </c>
      <c r="C2237" s="237" t="str">
        <f t="shared" si="1123"/>
        <v>-8.32448694117808E-07+0.0080825825577877i</v>
      </c>
      <c r="D2237" s="208" t="str">
        <f t="shared" si="1124"/>
        <v>-5.95701233911261+0.0619664662763724i</v>
      </c>
      <c r="E2237" t="str">
        <f t="shared" si="1125"/>
        <v>2870</v>
      </c>
      <c r="F2237" t="str">
        <f t="shared" si="1126"/>
        <v>0.777000777000777</v>
      </c>
      <c r="G2237" t="str">
        <f t="shared" si="1121"/>
        <v>0.777000777000777</v>
      </c>
      <c r="H2237" t="str">
        <f t="shared" si="1127"/>
        <v>8.95726013780764+1.21190831926739i</v>
      </c>
      <c r="I2237" t="str">
        <f t="shared" si="1128"/>
        <v>1189.87821754713i</v>
      </c>
      <c r="J2237" t="str">
        <f t="shared" si="1122"/>
        <v>-1915.44064962208+260.307277896352i</v>
      </c>
      <c r="K2237" t="str">
        <f t="shared" si="1129"/>
        <v>0.0828903090091556-0.60993864105133i</v>
      </c>
      <c r="L2237" t="str">
        <f t="shared" si="1130"/>
        <v>0.00625751783360202-0.0390541025881105i</v>
      </c>
      <c r="M2237" t="str">
        <f t="shared" si="1131"/>
        <v>0.0891478268427576-0.64899274363944i</v>
      </c>
      <c r="N2237" t="str">
        <f t="shared" si="1132"/>
        <v>-3.10446344579528i</v>
      </c>
      <c r="O2237" t="str">
        <f t="shared" si="1133"/>
        <v>-0.9993107901472-0.037120677463908i</v>
      </c>
      <c r="P2237" t="str">
        <f t="shared" si="1134"/>
        <v>1.9993107901472+0.037120677463908i</v>
      </c>
      <c r="Q2237" t="str">
        <f t="shared" si="1135"/>
        <v>-1.9993107901472+3.06734276833137i</v>
      </c>
      <c r="R2237" t="str">
        <f t="shared" si="1136"/>
        <v>-0.289678465298826-0.462991460708037i</v>
      </c>
      <c r="S2237" t="str">
        <f t="shared" si="1137"/>
        <v>0.320799416662734i</v>
      </c>
      <c r="T2237" t="str">
        <f t="shared" si="1138"/>
        <v>0.148527390514965-0.0929286826876194i</v>
      </c>
      <c r="U2237" t="str">
        <f t="shared" si="1139"/>
        <v>0.0000333333333333334-0.000372527545097244i</v>
      </c>
      <c r="V2237" t="str">
        <f t="shared" si="1140"/>
        <v>6.66666666666667E-06-0.00372527545097244i</v>
      </c>
      <c r="W2237" t="str">
        <f t="shared" si="1141"/>
        <v>0.0000276012051978381-0.000338876599455703i</v>
      </c>
      <c r="X2237" t="str">
        <f t="shared" si="1142"/>
        <v>0.000029499769897243-0.000338554244674281i</v>
      </c>
      <c r="Y2237" t="str">
        <f t="shared" si="1143"/>
        <v>0.009+1.90380514807541i</v>
      </c>
      <c r="Z2237" t="str">
        <f t="shared" si="1144"/>
        <v>-0.0021334129564487-0.000196095319863258i</v>
      </c>
      <c r="AA2237" t="str">
        <f t="shared" si="1145"/>
        <v>0.0299050577918933-6.30414529531512i</v>
      </c>
      <c r="AB2237" t="str">
        <f t="shared" si="1146"/>
        <v>0.700519413192703-0.438291860103359i</v>
      </c>
      <c r="AC2237" t="str">
        <f t="shared" si="1147"/>
        <v>0.778001546543981-0.493704782791707i</v>
      </c>
      <c r="AD2237" t="str">
        <f t="shared" si="1148"/>
        <v>0.896777781703848+0.00572186500777899i</v>
      </c>
      <c r="AE2237" t="str">
        <f t="shared" si="1149"/>
        <v>-0.00191207530759341-0.000188061026892125i</v>
      </c>
      <c r="AF2237" t="str">
        <f t="shared" si="1150"/>
        <v>-14.9142724769202-1.14994185299102i</v>
      </c>
      <c r="AG2237" t="str">
        <f t="shared" si="1151"/>
        <v>1.00022766056832-0.0204647516811791i</v>
      </c>
      <c r="AH2237" t="str">
        <f t="shared" si="1152"/>
        <v>0.0281803644221436+0.00557900286085325i</v>
      </c>
      <c r="AI2237">
        <f t="shared" si="1153"/>
        <v>-30.834101454476603</v>
      </c>
      <c r="AJ2237">
        <f t="shared" si="1154"/>
        <v>11.198318296805988</v>
      </c>
      <c r="AK2237"/>
      <c r="AL2237"/>
      <c r="AM2237"/>
      <c r="AN2237"/>
    </row>
    <row r="2238" spans="1:40" x14ac:dyDescent="0.25">
      <c r="A2238"/>
      <c r="B2238">
        <f t="shared" si="1155"/>
        <v>304000</v>
      </c>
      <c r="C2238" s="237" t="str">
        <f t="shared" si="1123"/>
        <v>-8.26981065655147E-07+0.00805599511572464i</v>
      </c>
      <c r="D2238" s="208" t="str">
        <f t="shared" si="1124"/>
        <v>-5.95701229719413+0.0617626292205556i</v>
      </c>
      <c r="E2238" t="str">
        <f t="shared" si="1125"/>
        <v>2870</v>
      </c>
      <c r="F2238" t="str">
        <f t="shared" si="1126"/>
        <v>0.777000777000777</v>
      </c>
      <c r="G2238" t="str">
        <f t="shared" si="1121"/>
        <v>0.777000777000777</v>
      </c>
      <c r="H2238" t="str">
        <f t="shared" si="1127"/>
        <v>8.95839743293275+1.208087171775i</v>
      </c>
      <c r="I2238" t="str">
        <f t="shared" si="1128"/>
        <v>1193.80520836412i</v>
      </c>
      <c r="J2238" t="str">
        <f t="shared" si="1122"/>
        <v>-1928.11129710022+261.166377823402i</v>
      </c>
      <c r="K2238" t="str">
        <f t="shared" si="1129"/>
        <v>0.0823551292843471-0.608002670445852i</v>
      </c>
      <c r="L2238" t="str">
        <f t="shared" si="1130"/>
        <v>0.00621743981478479-0.0389320355985367i</v>
      </c>
      <c r="M2238" t="str">
        <f t="shared" si="1131"/>
        <v>0.0885725690991319-0.646934706044389i</v>
      </c>
      <c r="N2238" t="str">
        <f t="shared" si="1132"/>
        <v>-3.1147091997418i</v>
      </c>
      <c r="O2238" t="str">
        <f t="shared" si="1133"/>
        <v>-0.999638661717591-0.0268802157629726i</v>
      </c>
      <c r="P2238" t="str">
        <f t="shared" si="1134"/>
        <v>1.99963866171759+0.0268802157629726i</v>
      </c>
      <c r="Q2238" t="str">
        <f t="shared" si="1135"/>
        <v>-1.99963866171759+3.08782898397883i</v>
      </c>
      <c r="R2238" t="str">
        <f t="shared" si="1136"/>
        <v>-0.289328535698592-0.460221774965466i</v>
      </c>
      <c r="S2238" t="str">
        <f t="shared" si="1137"/>
        <v>0.321858160612116i</v>
      </c>
      <c r="T2238" t="str">
        <f t="shared" si="1138"/>
        <v>0.148126133964028-0.0931227503125458i</v>
      </c>
      <c r="U2238" t="str">
        <f t="shared" si="1139"/>
        <v>0.0000333333333333333-0.000371302125541002i</v>
      </c>
      <c r="V2238" t="str">
        <f t="shared" si="1140"/>
        <v>6.66666666666667E-06-0.00371302125541002i</v>
      </c>
      <c r="W2238" t="str">
        <f t="shared" si="1141"/>
        <v>0.0000276011913110275-0.000337763291755234i</v>
      </c>
      <c r="X2238" t="str">
        <f t="shared" si="1142"/>
        <v>0.0000294872189919167-0.000337442066702053i</v>
      </c>
      <c r="Y2238" t="str">
        <f t="shared" si="1143"/>
        <v>0.009+1.91008833338259i</v>
      </c>
      <c r="Z2238" t="str">
        <f t="shared" si="1144"/>
        <v>-0.00211940798944693-0.000195304946289901i</v>
      </c>
      <c r="AA2238" t="str">
        <f t="shared" si="1145"/>
        <v>0.0297085313160491-6.28340156915854i</v>
      </c>
      <c r="AB2238" t="str">
        <f t="shared" si="1146"/>
        <v>0.698626913751168-0.439207166958625i</v>
      </c>
      <c r="AC2238" t="str">
        <f t="shared" si="1147"/>
        <v>0.777740821143772-0.490867704226587i</v>
      </c>
      <c r="AD2238" t="str">
        <f t="shared" si="1148"/>
        <v>0.897274380562432+0.0015890233041538i</v>
      </c>
      <c r="AE2238" t="str">
        <f t="shared" si="1149"/>
        <v>-0.001901380146779-0.000178609913389291i</v>
      </c>
      <c r="AF2238" t="str">
        <f t="shared" si="1150"/>
        <v>-14.9154097301269-1.14632454255444i</v>
      </c>
      <c r="AG2238" t="str">
        <f t="shared" si="1151"/>
        <v>1.00013264105552-0.0204091547165402i</v>
      </c>
      <c r="AH2238" t="str">
        <f t="shared" si="1152"/>
        <v>0.0280408797607843+0.0054152111411464i</v>
      </c>
      <c r="AI2238">
        <f t="shared" si="1153"/>
        <v>-30.88514556370443</v>
      </c>
      <c r="AJ2238">
        <f t="shared" si="1154"/>
        <v>10.930316449444106</v>
      </c>
      <c r="AK2238"/>
      <c r="AL2238"/>
      <c r="AM2238"/>
      <c r="AN2238"/>
    </row>
    <row r="2239" spans="1:40" x14ac:dyDescent="0.25">
      <c r="A2239"/>
      <c r="B2239">
        <f t="shared" si="1155"/>
        <v>305000</v>
      </c>
      <c r="C2239" s="237" t="str">
        <f t="shared" si="1123"/>
        <v>-8.21567128931564E-07+0.00802958201753851i</v>
      </c>
      <c r="D2239" s="208" t="str">
        <f t="shared" si="1124"/>
        <v>-5.95701225568728+0.0615601288011286i</v>
      </c>
      <c r="E2239" t="str">
        <f t="shared" si="1125"/>
        <v>2870</v>
      </c>
      <c r="F2239" t="str">
        <f t="shared" si="1126"/>
        <v>0.777000777000777</v>
      </c>
      <c r="G2239" t="str">
        <f t="shared" si="1121"/>
        <v>0.777000777000777</v>
      </c>
      <c r="H2239" t="str">
        <f t="shared" si="1127"/>
        <v>8.95952386682825+1.20428950665387i</v>
      </c>
      <c r="I2239" t="str">
        <f t="shared" si="1128"/>
        <v>1197.73219918111i</v>
      </c>
      <c r="J2239" t="str">
        <f t="shared" si="1122"/>
        <v>-1940.82369300498+262.025477750453i</v>
      </c>
      <c r="K2239" t="str">
        <f t="shared" si="1129"/>
        <v>0.0818250864481789-0.606078721138909i</v>
      </c>
      <c r="L2239" t="str">
        <f t="shared" si="1130"/>
        <v>0.00617774237090201-0.0388107084697544i</v>
      </c>
      <c r="M2239" t="str">
        <f t="shared" si="1131"/>
        <v>0.0880028288190809-0.644889429608663i</v>
      </c>
      <c r="N2239" t="str">
        <f t="shared" si="1132"/>
        <v>-3.12495495368832i</v>
      </c>
      <c r="O2239" t="str">
        <f t="shared" si="1133"/>
        <v>-0.999861596663693-0.0166369323233323i</v>
      </c>
      <c r="P2239" t="str">
        <f t="shared" si="1134"/>
        <v>1.99986159666369+0.0166369323233323i</v>
      </c>
      <c r="Q2239" t="str">
        <f t="shared" si="1135"/>
        <v>-1.99986159666369+3.10831802136499i</v>
      </c>
      <c r="R2239" t="str">
        <f t="shared" si="1136"/>
        <v>-0.288976523942538-0.457465592104764i</v>
      </c>
      <c r="S2239" t="str">
        <f t="shared" si="1137"/>
        <v>0.322916904561499i</v>
      </c>
      <c r="T2239" t="str">
        <f t="shared" si="1138"/>
        <v>0.147723372945864-0.0933154046024663i</v>
      </c>
      <c r="U2239" t="str">
        <f t="shared" si="1139"/>
        <v>0.0000333333333333334-0.000370084741522836i</v>
      </c>
      <c r="V2239" t="str">
        <f t="shared" si="1140"/>
        <v>6.66666666666667E-06-0.00370084741522836i</v>
      </c>
      <c r="W2239" t="str">
        <f t="shared" si="1141"/>
        <v>0.0000276011773784789-0.000336657289088033i</v>
      </c>
      <c r="X2239" t="str">
        <f t="shared" si="1142"/>
        <v>0.0000294747911485712-0.000336337185661284i</v>
      </c>
      <c r="Y2239" t="str">
        <f t="shared" si="1143"/>
        <v>0.009+1.91637151868977i</v>
      </c>
      <c r="Z2239" t="str">
        <f t="shared" si="1144"/>
        <v>-0.0021055405677372-0.000194521177303434i</v>
      </c>
      <c r="AA2239" t="str">
        <f t="shared" si="1145"/>
        <v>0.0295139361010909-6.26279393013966i</v>
      </c>
      <c r="AB2239" t="str">
        <f t="shared" si="1146"/>
        <v>0.696727318591495-0.440115807914723i</v>
      </c>
      <c r="AC2239" t="str">
        <f t="shared" si="1147"/>
        <v>0.777487942623703-0.488043519183733i</v>
      </c>
      <c r="AD2239" t="str">
        <f t="shared" si="1148"/>
        <v>0.897728869533517-0.0025531600503698i</v>
      </c>
      <c r="AE2239" t="str">
        <f t="shared" si="1149"/>
        <v>-0.00189070119733051-0.000169251494538961i</v>
      </c>
      <c r="AF2239" t="str">
        <f t="shared" si="1150"/>
        <v>-14.9165361225155-1.14272937785274i</v>
      </c>
      <c r="AG2239" t="str">
        <f t="shared" si="1151"/>
        <v>1.00003803026196-0.0203529658931582i</v>
      </c>
      <c r="AH2239" t="str">
        <f t="shared" si="1152"/>
        <v>0.0279013312508722+0.00525288090989673i</v>
      </c>
      <c r="AI2239">
        <f t="shared" si="1153"/>
        <v>-30.936234471092334</v>
      </c>
      <c r="AJ2239">
        <f t="shared" si="1154"/>
        <v>10.662065010858035</v>
      </c>
      <c r="AK2239"/>
      <c r="AL2239"/>
      <c r="AM2239"/>
      <c r="AN2239"/>
    </row>
    <row r="2240" spans="1:40" x14ac:dyDescent="0.25">
      <c r="A2240"/>
      <c r="B2240">
        <f t="shared" si="1155"/>
        <v>306000</v>
      </c>
      <c r="C2240" s="237" t="str">
        <f t="shared" si="1123"/>
        <v>-8.16206183242341E-07+0.00800334155397565i</v>
      </c>
      <c r="D2240" s="208" t="str">
        <f t="shared" si="1124"/>
        <v>-5.9570122145867+0.0613589519138133i</v>
      </c>
      <c r="E2240" t="str">
        <f t="shared" si="1125"/>
        <v>2870</v>
      </c>
      <c r="F2240" t="str">
        <f t="shared" si="1126"/>
        <v>0.777000777000777</v>
      </c>
      <c r="G2240" t="str">
        <f t="shared" si="1121"/>
        <v>0.777000777000777</v>
      </c>
      <c r="H2240" t="str">
        <f t="shared" si="1127"/>
        <v>8.96063957637871+1.20051511346122i</v>
      </c>
      <c r="I2240" t="str">
        <f t="shared" si="1128"/>
        <v>1201.6591899981i</v>
      </c>
      <c r="J2240" t="str">
        <f t="shared" si="1122"/>
        <v>-1953.57783733635+262.884577677503i</v>
      </c>
      <c r="K2240" t="str">
        <f t="shared" si="1129"/>
        <v>0.0813001153471383-0.604166683790406i</v>
      </c>
      <c r="L2240" t="str">
        <f t="shared" si="1130"/>
        <v>0.00613842073987901-0.0386901147037583i</v>
      </c>
      <c r="M2240" t="str">
        <f t="shared" si="1131"/>
        <v>0.0874385360870173-0.642856798494164i</v>
      </c>
      <c r="N2240" t="str">
        <f t="shared" si="1132"/>
        <v>-3.13520070763484i</v>
      </c>
      <c r="O2240" t="str">
        <f t="shared" si="1133"/>
        <v>-0.999979571583008-0.00639190242911502i</v>
      </c>
      <c r="P2240" t="str">
        <f t="shared" si="1134"/>
        <v>1.99997957158301+0.00639190242911502i</v>
      </c>
      <c r="Q2240" t="str">
        <f t="shared" si="1135"/>
        <v>-1.99997957158301+3.12880880520573i</v>
      </c>
      <c r="R2240" t="str">
        <f t="shared" si="1136"/>
        <v>-0.288622418329691-0.454722777772671i</v>
      </c>
      <c r="S2240" t="str">
        <f t="shared" si="1137"/>
        <v>0.32397564851088i</v>
      </c>
      <c r="T2240" t="str">
        <f t="shared" si="1138"/>
        <v>0.14731910682157-0.0935066351531401i</v>
      </c>
      <c r="U2240" t="str">
        <f t="shared" si="1139"/>
        <v>0.0000333333333333334-0.000368875314262957i</v>
      </c>
      <c r="V2240" t="str">
        <f t="shared" si="1140"/>
        <v>6.66666666666667E-06-0.00368875314262957i</v>
      </c>
      <c r="W2240" t="str">
        <f t="shared" si="1141"/>
        <v>0.0000276011634001925-0.00033555851983611i</v>
      </c>
      <c r="X2240" t="str">
        <f t="shared" si="1142"/>
        <v>0.0000294624847606727-0.000335239530022388i</v>
      </c>
      <c r="Y2240" t="str">
        <f t="shared" si="1143"/>
        <v>0.009+1.92265470399695i</v>
      </c>
      <c r="Z2240" t="str">
        <f t="shared" si="1144"/>
        <v>-0.00209180889599916-0.000193743929645464i</v>
      </c>
      <c r="AA2240" t="str">
        <f t="shared" si="1145"/>
        <v>0.029321246920597-6.24232104325517i</v>
      </c>
      <c r="AB2240" t="str">
        <f t="shared" si="1146"/>
        <v>0.69482062470034-0.441017733900752i</v>
      </c>
      <c r="AC2240" t="str">
        <f t="shared" si="1147"/>
        <v>0.777242849772276-0.485232107363271i</v>
      </c>
      <c r="AD2240" t="str">
        <f t="shared" si="1148"/>
        <v>0.898141097250663-0.00670425797262583i</v>
      </c>
      <c r="AE2240" t="str">
        <f t="shared" si="1149"/>
        <v>-0.00188003844637636-0.00015998535908922i</v>
      </c>
      <c r="AF2240" t="str">
        <f t="shared" si="1150"/>
        <v>-14.9176517909654-1.13915616154741i</v>
      </c>
      <c r="AG2240" t="str">
        <f t="shared" si="1151"/>
        <v>0.999943833840262-0.0202961875671484i</v>
      </c>
      <c r="AH2240" t="str">
        <f t="shared" si="1152"/>
        <v>0.0277617215421214+0.00509200636472991i</v>
      </c>
      <c r="AI2240">
        <f t="shared" si="1153"/>
        <v>-30.987369578681545</v>
      </c>
      <c r="AJ2240">
        <f t="shared" si="1154"/>
        <v>10.393564863529923</v>
      </c>
      <c r="AK2240"/>
      <c r="AL2240"/>
      <c r="AM2240"/>
      <c r="AN2240"/>
    </row>
    <row r="2241" spans="1:40" x14ac:dyDescent="0.25">
      <c r="A2241"/>
      <c r="B2241">
        <f t="shared" si="1155"/>
        <v>307000</v>
      </c>
      <c r="C2241" s="237" t="str">
        <f t="shared" si="1123"/>
        <v>-8.10897539276271E-07+0.00797727203805279i</v>
      </c>
      <c r="D2241" s="208" t="str">
        <f t="shared" si="1124"/>
        <v>-5.95701217388709+0.0611590856250714i</v>
      </c>
      <c r="E2241" t="str">
        <f t="shared" si="1125"/>
        <v>2870</v>
      </c>
      <c r="F2241" t="str">
        <f t="shared" si="1126"/>
        <v>0.777000777000777</v>
      </c>
      <c r="G2241" t="str">
        <f t="shared" si="1121"/>
        <v>0.777000777000777</v>
      </c>
      <c r="H2241" t="str">
        <f t="shared" si="1127"/>
        <v>8.96174469633458+1.19676378418888i</v>
      </c>
      <c r="I2241" t="str">
        <f t="shared" si="1128"/>
        <v>1205.58618081508i</v>
      </c>
      <c r="J2241" t="str">
        <f t="shared" si="1122"/>
        <v>-1966.37373009434+263.743677604554i</v>
      </c>
      <c r="K2241" t="str">
        <f t="shared" si="1129"/>
        <v>0.080780151851359-0.602266450351496i</v>
      </c>
      <c r="L2241" t="str">
        <f t="shared" si="1130"/>
        <v>0.00609947023323607-0.0385702478755697i</v>
      </c>
      <c r="M2241" t="str">
        <f t="shared" si="1131"/>
        <v>0.0868796220845951-0.640836698227066i</v>
      </c>
      <c r="N2241" t="str">
        <f t="shared" si="1132"/>
        <v>-3.14544646158136i</v>
      </c>
      <c r="O2241" t="str">
        <f t="shared" si="1133"/>
        <v>-0.999992574091173+0.00385379845221976i</v>
      </c>
      <c r="P2241" t="str">
        <f t="shared" si="1134"/>
        <v>1.99999257409117-0.00385379845221976i</v>
      </c>
      <c r="Q2241" t="str">
        <f t="shared" si="1135"/>
        <v>-1.99999257409117+3.14930026003358i</v>
      </c>
      <c r="R2241" t="str">
        <f t="shared" si="1136"/>
        <v>-0.288266207075781-0.451993199455361i</v>
      </c>
      <c r="S2241" t="str">
        <f t="shared" si="1137"/>
        <v>0.325034392460263i</v>
      </c>
      <c r="T2241" t="str">
        <f t="shared" si="1138"/>
        <v>0.146913334981144-0.0936964314837008i</v>
      </c>
      <c r="U2241" t="str">
        <f t="shared" si="1139"/>
        <v>0.0000333333333333333-0.000367673766008028i</v>
      </c>
      <c r="V2241" t="str">
        <f t="shared" si="1140"/>
        <v>6.66666666666667E-06-0.00367673766008028i</v>
      </c>
      <c r="W2241" t="str">
        <f t="shared" si="1141"/>
        <v>0.0000276011493761682-0.000334466913314607i</v>
      </c>
      <c r="X2241" t="str">
        <f t="shared" si="1142"/>
        <v>0.0000294502982478072-0.000334149029187612i</v>
      </c>
      <c r="Y2241" t="str">
        <f t="shared" si="1143"/>
        <v>0.009+1.92893788930413i</v>
      </c>
      <c r="Z2241" t="str">
        <f t="shared" si="1144"/>
        <v>-0.00207821120811007-0.000192973121442522i</v>
      </c>
      <c r="AA2241" t="str">
        <f t="shared" si="1145"/>
        <v>0.0291304389587662-6.22198159090917i</v>
      </c>
      <c r="AB2241" t="str">
        <f t="shared" si="1146"/>
        <v>0.692906829200669-0.441912895484413i</v>
      </c>
      <c r="AC2241" t="str">
        <f t="shared" si="1147"/>
        <v>0.777005482614595-0.482433349957937i</v>
      </c>
      <c r="AD2241" t="str">
        <f t="shared" si="1148"/>
        <v>0.89851091661671-0.0108638409845353i</v>
      </c>
      <c r="AE2241" t="str">
        <f t="shared" si="1149"/>
        <v>-0.00186939188682774-0.000150811100132521i</v>
      </c>
      <c r="AF2241" t="str">
        <f t="shared" si="1150"/>
        <v>-14.9187568702217-1.13560469856381i</v>
      </c>
      <c r="AG2241" t="str">
        <f t="shared" si="1151"/>
        <v>0.999850057423649-0.0202388221601738i</v>
      </c>
      <c r="AH2241" t="str">
        <f t="shared" si="1152"/>
        <v>0.0276220533373375+0.00493258177555909i</v>
      </c>
      <c r="AI2241">
        <f t="shared" si="1153"/>
        <v>-31.038552288169363</v>
      </c>
      <c r="AJ2241">
        <f t="shared" si="1154"/>
        <v>10.124816892671287</v>
      </c>
      <c r="AK2241"/>
      <c r="AL2241"/>
      <c r="AM2241"/>
      <c r="AN2241"/>
    </row>
    <row r="2242" spans="1:40" x14ac:dyDescent="0.25">
      <c r="A2242"/>
      <c r="B2242">
        <f t="shared" si="1155"/>
        <v>308000</v>
      </c>
      <c r="C2242" s="237" t="str">
        <f t="shared" si="1123"/>
        <v>-8.05640518894092E-07+0.00795137180469567i</v>
      </c>
      <c r="D2242" s="208" t="str">
        <f t="shared" si="1124"/>
        <v>-5.95701213358327+0.0609605171693335i</v>
      </c>
      <c r="E2242" t="str">
        <f t="shared" si="1125"/>
        <v>2870</v>
      </c>
      <c r="F2242" t="str">
        <f t="shared" si="1126"/>
        <v>0.777000777000777</v>
      </c>
      <c r="G2242" t="str">
        <f t="shared" si="1121"/>
        <v>0.777000777000777</v>
      </c>
      <c r="H2242" t="str">
        <f t="shared" si="1127"/>
        <v>8.96283935935178+1.19303531322945i</v>
      </c>
      <c r="I2242" t="str">
        <f t="shared" si="1128"/>
        <v>1209.51317163207i</v>
      </c>
      <c r="J2242" t="str">
        <f t="shared" si="1122"/>
        <v>-1979.21137127895+264.602777531605i</v>
      </c>
      <c r="K2242" t="str">
        <f t="shared" si="1129"/>
        <v>0.0802651328355012-0.600377914046138i</v>
      </c>
      <c r="L2242" t="str">
        <f t="shared" si="1130"/>
        <v>0.00606088623474023-0.0384511016322627i</v>
      </c>
      <c r="M2242" t="str">
        <f t="shared" si="1131"/>
        <v>0.0863260190702414-0.638829015678401i</v>
      </c>
      <c r="N2242" t="str">
        <f t="shared" si="1132"/>
        <v>-3.15569221552788i</v>
      </c>
      <c r="O2242" t="str">
        <f t="shared" si="1133"/>
        <v>-0.999900602823254+0.0140990947827746i</v>
      </c>
      <c r="P2242" t="str">
        <f t="shared" si="1134"/>
        <v>1.99990060282325-0.0140990947827746i</v>
      </c>
      <c r="Q2242" t="str">
        <f t="shared" si="1135"/>
        <v>-1.99990060282325+3.16979131031065i</v>
      </c>
      <c r="R2242" t="str">
        <f t="shared" si="1136"/>
        <v>-0.287907878312775-0.449276726450613i</v>
      </c>
      <c r="S2242" t="str">
        <f t="shared" si="1137"/>
        <v>0.326093136409644i</v>
      </c>
      <c r="T2242" t="str">
        <f t="shared" si="1138"/>
        <v>0.146506056844138-0.0938847830360589i</v>
      </c>
      <c r="U2242" t="str">
        <f t="shared" si="1139"/>
        <v>0.0000333333333333333-0.000366480020014496i</v>
      </c>
      <c r="V2242" t="str">
        <f t="shared" si="1140"/>
        <v>6.66666666666667E-06-0.00366480020014496i</v>
      </c>
      <c r="W2242" t="str">
        <f t="shared" si="1141"/>
        <v>0.0000276011353064069-0.000333382399756652i</v>
      </c>
      <c r="X2242" t="str">
        <f t="shared" si="1142"/>
        <v>0.000029438230055175-0.000333065613475921i</v>
      </c>
      <c r="Y2242" t="str">
        <f t="shared" si="1143"/>
        <v>0.009+1.93522107461131i</v>
      </c>
      <c r="Z2242" t="str">
        <f t="shared" si="1144"/>
        <v>-0.00206474576657672-0.000192208672177775i</v>
      </c>
      <c r="AA2242" t="str">
        <f t="shared" si="1145"/>
        <v>0.0289414878024206-6.2017742726303i</v>
      </c>
      <c r="AB2242" t="str">
        <f t="shared" si="1146"/>
        <v>0.69098592935484-0.442801242869191i</v>
      </c>
      <c r="AC2242" t="str">
        <f t="shared" si="1147"/>
        <v>0.776775782391457-0.47964712963363i</v>
      </c>
      <c r="AD2242" t="str">
        <f t="shared" si="1148"/>
        <v>0.898838184842004-0.0150314772541884i</v>
      </c>
      <c r="AE2242" t="str">
        <f t="shared" si="1149"/>
        <v>-0.00185876151727394-0.000141728314985184i</v>
      </c>
      <c r="AF2242" t="str">
        <f t="shared" si="1150"/>
        <v>-14.919851492935-1.13207479606012i</v>
      </c>
      <c r="AG2242" t="str">
        <f t="shared" si="1151"/>
        <v>0.999756706625323-0.0201808721592418i</v>
      </c>
      <c r="AH2242" t="str">
        <f t="shared" si="1152"/>
        <v>0.0274823293917586+0.00477460148251582i</v>
      </c>
      <c r="AI2242">
        <f t="shared" si="1153"/>
        <v>-31.08978400104948</v>
      </c>
      <c r="AJ2242">
        <f t="shared" si="1154"/>
        <v>9.8558219863550534</v>
      </c>
      <c r="AK2242"/>
      <c r="AL2242"/>
      <c r="AM2242"/>
      <c r="AN2242"/>
    </row>
    <row r="2243" spans="1:40" x14ac:dyDescent="0.25">
      <c r="A2243"/>
      <c r="B2243">
        <f t="shared" si="1155"/>
        <v>309000</v>
      </c>
      <c r="C2243" s="237" t="str">
        <f t="shared" si="1123"/>
        <v>-8.00434454911861E-07+0.00792563921038426i</v>
      </c>
      <c r="D2243" s="208" t="str">
        <f t="shared" si="1124"/>
        <v>-5.95701209367011+0.0607632339462794i</v>
      </c>
      <c r="E2243" t="str">
        <f t="shared" si="1125"/>
        <v>2870</v>
      </c>
      <c r="F2243" t="str">
        <f t="shared" si="1126"/>
        <v>0.777000777000777</v>
      </c>
      <c r="G2243" t="str">
        <f t="shared" si="1121"/>
        <v>0.777000777000777</v>
      </c>
      <c r="H2243" t="str">
        <f t="shared" si="1127"/>
        <v>8.96392369603027+1.18932949734296i</v>
      </c>
      <c r="I2243" t="str">
        <f t="shared" si="1128"/>
        <v>1213.44016244906i</v>
      </c>
      <c r="J2243" t="str">
        <f t="shared" si="1122"/>
        <v>-1992.09076089017+265.461877458656i</v>
      </c>
      <c r="K2243" t="str">
        <f t="shared" si="1129"/>
        <v>0.0797549961600389-0.598500969352893i</v>
      </c>
      <c r="L2243" t="str">
        <f t="shared" si="1130"/>
        <v>0.00602266419908577-0.0383326696920067i</v>
      </c>
      <c r="M2243" t="str">
        <f t="shared" si="1131"/>
        <v>0.0857776603591247-0.6368336390449i</v>
      </c>
      <c r="N2243" t="str">
        <f t="shared" si="1132"/>
        <v>-3.16593796947439i</v>
      </c>
      <c r="O2243" t="str">
        <f t="shared" si="1133"/>
        <v>-0.999703667433894+0.0243429110671098i</v>
      </c>
      <c r="P2243" t="str">
        <f t="shared" si="1134"/>
        <v>1.99970366743389-0.0243429110671098i</v>
      </c>
      <c r="Q2243" t="str">
        <f t="shared" si="1135"/>
        <v>-1.99970366743389+3.1902808805415i</v>
      </c>
      <c r="R2243" t="str">
        <f t="shared" si="1136"/>
        <v>-0.287547420088398-0.446573229840548i</v>
      </c>
      <c r="S2243" t="str">
        <f t="shared" si="1137"/>
        <v>0.327151880359027i</v>
      </c>
      <c r="T2243" t="str">
        <f t="shared" si="1138"/>
        <v>0.146097271860339-0.0940716791743065i</v>
      </c>
      <c r="U2243" t="str">
        <f t="shared" si="1139"/>
        <v>0.0000333333333333334-0.000365294000532249i</v>
      </c>
      <c r="V2243" t="str">
        <f t="shared" si="1140"/>
        <v>6.66666666666667E-06-0.00365294000532249i</v>
      </c>
      <c r="W2243" t="str">
        <f t="shared" si="1141"/>
        <v>0.0000276011211909081-0.000332304910298506i</v>
      </c>
      <c r="X2243" t="str">
        <f t="shared" si="1142"/>
        <v>0.0000294262786530912-0.000331989214108158i</v>
      </c>
      <c r="Y2243" t="str">
        <f t="shared" si="1143"/>
        <v>0.009+1.94150425991849i</v>
      </c>
      <c r="Z2243" t="str">
        <f t="shared" si="1144"/>
        <v>-0.00205141086198038-0.000191450502663383i</v>
      </c>
      <c r="AA2243" t="str">
        <f t="shared" si="1145"/>
        <v>0.0287543694331924-6.18169780479439i</v>
      </c>
      <c r="AB2243" t="str">
        <f t="shared" si="1146"/>
        <v>0.689057922567809-0.443682725891543i</v>
      </c>
      <c r="AC2243" t="str">
        <f t="shared" si="1147"/>
        <v>0.776553691538913-0.476873330510312i</v>
      </c>
      <c r="AD2243" t="str">
        <f t="shared" si="1148"/>
        <v>0.899122763482354-0.0192067326375334i</v>
      </c>
      <c r="AE2243" t="str">
        <f t="shared" si="1149"/>
        <v>-0.00184814734187949-0.000132736605068998i</v>
      </c>
      <c r="AF2243" t="str">
        <f t="shared" si="1150"/>
        <v>-14.9209357897004-1.12856626339668i</v>
      </c>
      <c r="AG2243" t="str">
        <f t="shared" si="1151"/>
        <v>0.99966378703787-0.0201223401164983i</v>
      </c>
      <c r="AH2243" t="str">
        <f t="shared" si="1152"/>
        <v>0.0273425525123994+0.00461805989391272i</v>
      </c>
      <c r="AI2243">
        <f t="shared" si="1153"/>
        <v>-31.141066118752441</v>
      </c>
      <c r="AJ2243">
        <f t="shared" si="1154"/>
        <v>9.5865810356443344</v>
      </c>
      <c r="AK2243"/>
      <c r="AL2243"/>
      <c r="AM2243"/>
      <c r="AN2243"/>
    </row>
    <row r="2244" spans="1:40" x14ac:dyDescent="0.25">
      <c r="A2244"/>
      <c r="B2244">
        <f t="shared" si="1155"/>
        <v>310000</v>
      </c>
      <c r="C2244" s="237" t="str">
        <f t="shared" si="1123"/>
        <v>-7.95278690889281E-07+0.00790007263280523i</v>
      </c>
      <c r="D2244" s="208" t="str">
        <f t="shared" si="1124"/>
        <v>-5.95701205414259+0.0605672235181735i</v>
      </c>
      <c r="E2244" t="str">
        <f t="shared" si="1125"/>
        <v>2870</v>
      </c>
      <c r="F2244" t="str">
        <f t="shared" si="1126"/>
        <v>0.777000777000777</v>
      </c>
      <c r="G2244" t="str">
        <f t="shared" si="1121"/>
        <v>0.777000777000777</v>
      </c>
      <c r="H2244" t="str">
        <f t="shared" si="1127"/>
        <v>8.96499783495198+1.18564613562406i</v>
      </c>
      <c r="I2244" t="str">
        <f t="shared" si="1128"/>
        <v>1217.36715326604i</v>
      </c>
      <c r="J2244" t="str">
        <f t="shared" si="1122"/>
        <v>-2005.01189892801+266.320977385706i</v>
      </c>
      <c r="K2244" t="str">
        <f t="shared" si="1129"/>
        <v>0.0792496806529513-0.59663551198705i</v>
      </c>
      <c r="L2244" t="str">
        <f t="shared" si="1130"/>
        <v>0.00598479965060217-0.0382149458431213i</v>
      </c>
      <c r="M2244" t="str">
        <f t="shared" si="1131"/>
        <v>0.0852344803035535-0.634850457830171i</v>
      </c>
      <c r="N2244" t="str">
        <f t="shared" si="1132"/>
        <v>-3.17618372342091i</v>
      </c>
      <c r="O2244" t="str">
        <f t="shared" si="1133"/>
        <v>-0.9994017885963+0.0345841719651832i</v>
      </c>
      <c r="P2244" t="str">
        <f t="shared" si="1134"/>
        <v>1.9994017885963-0.0345841719651832i</v>
      </c>
      <c r="Q2244" t="str">
        <f t="shared" si="1135"/>
        <v>-1.9994017885963+3.21076789538609i</v>
      </c>
      <c r="R2244" t="str">
        <f t="shared" si="1136"/>
        <v>-0.28718482036567-0.443882582464932i</v>
      </c>
      <c r="S2244" t="str">
        <f t="shared" si="1137"/>
        <v>0.328210624308408i</v>
      </c>
      <c r="T2244" t="str">
        <f t="shared" si="1138"/>
        <v>0.145686979510444-0.0942571091841146i</v>
      </c>
      <c r="U2244" t="str">
        <f t="shared" si="1139"/>
        <v>0.0000333333333333333-0.000364115632788596i</v>
      </c>
      <c r="V2244" t="str">
        <f t="shared" si="1140"/>
        <v>6.66666666666667E-06-0.00364115632788596i</v>
      </c>
      <c r="W2244" t="str">
        <f t="shared" si="1141"/>
        <v>0.0000276011070296722-0.000331234376964984i</v>
      </c>
      <c r="X2244" t="str">
        <f t="shared" si="1142"/>
        <v>0.0000294144425365021-0.000330919763192492i</v>
      </c>
      <c r="Y2244" t="str">
        <f t="shared" si="1143"/>
        <v>0.009+1.94778744522567i</v>
      </c>
      <c r="Z2244" t="str">
        <f t="shared" si="1144"/>
        <v>-0.00203820481243403-0.000190698535013545i</v>
      </c>
      <c r="AA2244" t="str">
        <f t="shared" si="1145"/>
        <v>0.0285690602198842-6.16175092035256i</v>
      </c>
      <c r="AB2244" t="str">
        <f t="shared" si="1146"/>
        <v>0.687122806390318-0.44455729401806i</v>
      </c>
      <c r="AC2244" t="str">
        <f t="shared" si="1147"/>
        <v>0.776339153668291-0.474111838143229i</v>
      </c>
      <c r="AD2244" t="str">
        <f t="shared" si="1148"/>
        <v>0.899364518476549-0.0233891707207409i</v>
      </c>
      <c r="AE2244" t="str">
        <f t="shared" si="1149"/>
        <v>-0.00183754937028294-0.000123835575794785i</v>
      </c>
      <c r="AF2244" t="str">
        <f t="shared" si="1150"/>
        <v>-14.9220098890946-1.12507891210589i</v>
      </c>
      <c r="AG2244" t="str">
        <f t="shared" si="1151"/>
        <v>0.999571304232641-0.0200632286490173i</v>
      </c>
      <c r="AH2244" t="str">
        <f t="shared" si="1152"/>
        <v>0.0272027255573958+0.00446295148423602i</v>
      </c>
      <c r="AI2244">
        <f t="shared" si="1153"/>
        <v>-31.192400042787078</v>
      </c>
      <c r="AJ2244">
        <f t="shared" si="1154"/>
        <v>9.3170949347160672</v>
      </c>
      <c r="AK2244"/>
      <c r="AL2244"/>
      <c r="AM2244"/>
      <c r="AN2244"/>
    </row>
    <row r="2245" spans="1:40" x14ac:dyDescent="0.25">
      <c r="A2245"/>
      <c r="B2245">
        <f t="shared" si="1155"/>
        <v>311000</v>
      </c>
      <c r="C2245" s="237" t="str">
        <f t="shared" si="1123"/>
        <v>-7.90172580922787E-07+0.00787467047051116i</v>
      </c>
      <c r="D2245" s="208" t="str">
        <f t="shared" si="1124"/>
        <v>-5.95701201499575+0.0603724736072523i</v>
      </c>
      <c r="E2245" t="str">
        <f t="shared" si="1125"/>
        <v>2870</v>
      </c>
      <c r="F2245" t="str">
        <f t="shared" si="1126"/>
        <v>0.777000777000777</v>
      </c>
      <c r="G2245" t="str">
        <f t="shared" ref="G2245:G2308" si="1156">IF($C$11=$C$7,$C$24,F2245)</f>
        <v>0.777000777000777</v>
      </c>
      <c r="H2245" t="str">
        <f t="shared" si="1127"/>
        <v>8.9660619027177+1.18198502946982i</v>
      </c>
      <c r="I2245" t="str">
        <f t="shared" si="1128"/>
        <v>1221.29414408303i</v>
      </c>
      <c r="J2245" t="str">
        <f t="shared" ref="J2245:J2308" si="1157">IMSUM(COMPLEX(0,2*PI()*B2245*$C$113*$C$112),COMPLEX(0,2*PI()*B2245*$C$113*$C$111),COMPLEX(0,2*PI()*B2245*$C$28*10^-12*$C$111),COMPLEX(-1*2*PI()*B2245*2*PI()*B2245*$C$113*$C$112*$C$28*10^-12*$C$111,0),COMPLEX(1,0))</f>
        <v>-2017.97478539247+267.180077312756i</v>
      </c>
      <c r="K2245" t="str">
        <f t="shared" si="1129"/>
        <v>0.0787491260918143-0.59478143888308i</v>
      </c>
      <c r="L2245" t="str">
        <f t="shared" si="1130"/>
        <v>0.00594728818198944-0.0380979239431459i</v>
      </c>
      <c r="M2245" t="str">
        <f t="shared" si="1131"/>
        <v>0.0846964142738037-0.632879362826226i</v>
      </c>
      <c r="N2245" t="str">
        <f t="shared" si="1132"/>
        <v>-3.18642947736743i</v>
      </c>
      <c r="O2245" t="str">
        <f t="shared" si="1133"/>
        <v>-0.998994998000066+0.0448218024051736i</v>
      </c>
      <c r="P2245" t="str">
        <f t="shared" si="1134"/>
        <v>1.99899499800007-0.0448218024051736i</v>
      </c>
      <c r="Q2245" t="str">
        <f t="shared" si="1135"/>
        <v>-1.99899499800007+3.2312512797726i</v>
      </c>
      <c r="R2245" t="str">
        <f t="shared" si="1136"/>
        <v>-0.286820067022423-0.441204658895031i</v>
      </c>
      <c r="S2245" t="str">
        <f t="shared" si="1137"/>
        <v>0.329269368257791i</v>
      </c>
      <c r="T2245" t="str">
        <f t="shared" si="1138"/>
        <v>0.145275179306761-0.0944410622721305i</v>
      </c>
      <c r="U2245" t="str">
        <f t="shared" si="1139"/>
        <v>0.0000333333333333333-0.000362944842972556i</v>
      </c>
      <c r="V2245" t="str">
        <f t="shared" si="1140"/>
        <v>6.66666666666667E-06-0.00362944842972556i</v>
      </c>
      <c r="W2245" t="str">
        <f t="shared" si="1141"/>
        <v>0.0000276010928226993-0.000330170732655197i</v>
      </c>
      <c r="X2245" t="str">
        <f t="shared" si="1142"/>
        <v>0.0000294027202245114-0.00032985719371019i</v>
      </c>
      <c r="Y2245" t="str">
        <f t="shared" si="1143"/>
        <v>0.009+1.95407063053285i</v>
      </c>
      <c r="Z2245" t="str">
        <f t="shared" si="1144"/>
        <v>-0.00202512596305223-0.000189952692618192i</v>
      </c>
      <c r="AA2245" t="str">
        <f t="shared" si="1145"/>
        <v>0.0283855369110036-6.14193236856445i</v>
      </c>
      <c r="AB2245" t="str">
        <f t="shared" si="1146"/>
        <v>0.685180578522203-0.445424896342622i</v>
      </c>
      <c r="AC2245" t="str">
        <f t="shared" si="1147"/>
        <v>0.776132113546625-0.471362539504538i</v>
      </c>
      <c r="AD2245" t="str">
        <f t="shared" si="1148"/>
        <v>0.899563320183575-0.0275783528630818i</v>
      </c>
      <c r="AE2245" t="str">
        <f t="shared" si="1149"/>
        <v>-0.00182696761749754-0.000115024836448188i</v>
      </c>
      <c r="AF2245" t="str">
        <f t="shared" si="1150"/>
        <v>-14.9230739177134-1.12161255586257i</v>
      </c>
      <c r="AG2245" t="str">
        <f t="shared" si="1151"/>
        <v>0.999479263759141-0.0200035404385862i</v>
      </c>
      <c r="AH2245" t="str">
        <f t="shared" si="1152"/>
        <v>0.0270628514353595+0.00430927079217259i</v>
      </c>
      <c r="AI2245">
        <f t="shared" si="1153"/>
        <v>-31.243787174879625</v>
      </c>
      <c r="AJ2245">
        <f t="shared" si="1154"/>
        <v>9.047364580986816</v>
      </c>
      <c r="AK2245"/>
      <c r="AL2245"/>
      <c r="AM2245"/>
      <c r="AN2245"/>
    </row>
    <row r="2246" spans="1:40" x14ac:dyDescent="0.25">
      <c r="A2246"/>
      <c r="B2246">
        <f t="shared" si="1155"/>
        <v>312000</v>
      </c>
      <c r="C2246" s="237" t="str">
        <f t="shared" ref="C2246:C2309" si="1158">IMPRODUCT(COMPLEX(-1,0),IMDIV(IMPRODUCT(G2246,COMPLEX($C$100+$C$101,0)),COMPLEX($C$100,2*PI()*B2246*$C$103*$C$102*(2*$C$100+$C$101))))</f>
        <v>-7.85115489443191E-07+0.00784943114258587i</v>
      </c>
      <c r="D2246" s="208" t="str">
        <f t="shared" ref="D2246:D2309" si="1159">IMPRODUCT(COMPLEX($C$106,0),IMSUB(C2246,G2246))</f>
        <v>-5.95701197622471+0.0601789720931584i</v>
      </c>
      <c r="E2246" t="str">
        <f t="shared" ref="E2246:E2309" si="1160">IMDIV(COMPLEX($C$20*10^3,0),COMPLEX(1,2*PI()*B2246*$C$20*1000*$C$29*10^-12))</f>
        <v>2870</v>
      </c>
      <c r="F2246" t="str">
        <f t="shared" ref="F2246:F2309" si="1161">IMDIV(COMPLEX($C$22*1000,0),IMSUM(COMPLEX($C$22*1000,0),E2246))</f>
        <v>0.777000777000777</v>
      </c>
      <c r="G2246" t="str">
        <f t="shared" si="1156"/>
        <v>0.777000777000777</v>
      </c>
      <c r="H2246" t="str">
        <f t="shared" ref="H2246:H2309" si="1162">IMPRODUCT(COMPLEX($C$108,0),IMPRODUCT(COMPLEX(-1,0),D2246),IMDIV(COMPLEX(0,2*PI()*B2246*$C$109*$C$110),COMPLEX(1,2*PI()*B2246*$C$109*$C$110)))</f>
        <v>8.96711602398349+1.17834598254789i</v>
      </c>
      <c r="I2246" t="str">
        <f t="shared" ref="I2246:I2309" si="1163">COMPLEX(0,2*PI()*B2246*$C$113*$C$112*$C$114)</f>
        <v>1225.22113490002i</v>
      </c>
      <c r="J2246" t="str">
        <f t="shared" si="1157"/>
        <v>-2030.97942028354+268.039177239807i</v>
      </c>
      <c r="K2246" t="str">
        <f t="shared" ref="K2246:K2309" si="1164">IMDIV(I2246,J2246)</f>
        <v>0.0782532731862643-0.592938648177306i</v>
      </c>
      <c r="L2246" t="str">
        <f t="shared" ref="L2246:L2309" si="1165">IMDIV(COMPLEX($C$117,0),COMPLEX(1,2*PI()*B2246*$C$115*$C$116))</f>
        <v>0.0059101254530798-0.0379815979179235i</v>
      </c>
      <c r="M2246" t="str">
        <f t="shared" ref="M2246:M2309" si="1166">IMSUM(K2246,L2246)</f>
        <v>0.0841633986393441-0.63092024609523i</v>
      </c>
      <c r="N2246" t="str">
        <f t="shared" ref="N2246:N2309" si="1167">COMPLEX(0,-2*PI()*B2246*$C$43)</f>
        <v>-3.19667523131395i</v>
      </c>
      <c r="O2246" t="str">
        <f t="shared" ref="O2246:O2309" si="1168">IMEXP(N2246)</f>
        <v>-0.998483338347856+0.0550547276963747i</v>
      </c>
      <c r="P2246" t="str">
        <f t="shared" ref="P2246:P2309" si="1169">IMSUB(COMPLEX(1,0),O2246)</f>
        <v>1.99848333834786-0.0550547276963747i</v>
      </c>
      <c r="Q2246" t="str">
        <f t="shared" ref="Q2246:Q2309" si="1170">IMSUM(COMPLEX(0,2*PI()*B2246*$C$43),O2246,COMPLEX(-1,0))</f>
        <v>-1.99848333834786+3.25172995901033i</v>
      </c>
      <c r="R2246" t="str">
        <f t="shared" ref="R2246:R2309" si="1171">IMDIV(P2246,Q2246)</f>
        <v>-0.286453147850841-0.438539335407995i</v>
      </c>
      <c r="S2246" t="str">
        <f t="shared" ref="S2246:S2309" si="1172">IMDIV(COMPLEX(0,2*PI()*B2246*$C$123),COMPLEX($C$124,0))</f>
        <v>0.330328112207171i</v>
      </c>
      <c r="T2246" t="str">
        <f t="shared" ref="T2246:T2309" si="1173">IMPRODUCT(R2246,S2246)</f>
        <v>0.14486187079391-0.0946235275653699i</v>
      </c>
      <c r="U2246" t="str">
        <f t="shared" ref="U2246:U2309" si="1174">IMDIV(COMPLEX(1,2*PI()*B2246*$C$16*10^-3*$C$15*10^-6),COMPLEX(0,2*PI()*B2246*$C$15*10^-6))</f>
        <v>0.0000333333333333334-0.000361781558219439i</v>
      </c>
      <c r="V2246" t="str">
        <f t="shared" ref="V2246:V2309" si="1175">IMSUM(COMPLEX($C$18*10^-3,0),IMDIV(COMPLEX(1,0),COMPLEX(0,2*PI()*B2246*($C$17*1*10^-6))))</f>
        <v>6.66666666666667E-06-0.00361781558219439i</v>
      </c>
      <c r="W2246" t="str">
        <f t="shared" ref="W2246:W2309" si="1176">IMDIV(IMPRODUCT(U2246,V2246),IMSUM(U2246,V2246))</f>
        <v>0.00002760107856999-0.00032911391112851i</v>
      </c>
      <c r="X2246" t="str">
        <f t="shared" ref="X2246:X2309" si="1177">IMDIV(IMPRODUCT(COMPLEX($C$19,0),W2246),IMSUM(COMPLEX($C$19,0),W2246))</f>
        <v>0.0000293911102599151-0.000328801439501582i</v>
      </c>
      <c r="Y2246" t="str">
        <f t="shared" ref="Y2246:Y2309" si="1178">COMPLEX($C$13*10^-3,2*PI()*B2246*$C$12*0.000001)</f>
        <v>0.009+1.96035381584003i</v>
      </c>
      <c r="Z2246" t="str">
        <f t="shared" ref="Z2246:Z2309" si="1179">IMPRODUCT(COMPLEX($C$6,0),IMDIV(X2246,IMSUM(X2246,Y2246)))</f>
        <v>-0.00201217268543226-0.000189212900117276i</v>
      </c>
      <c r="AA2246" t="str">
        <f t="shared" ref="AA2246:AA2309" si="1180">IMDIV(COMPLEX($C$6,0),IMSUM(X2246,Y2246))</f>
        <v>0.0282037766274627-6.12224091473656i</v>
      </c>
      <c r="AB2246" t="str">
        <f t="shared" ref="AB2246:AB2309" si="1181">IMPRODUCT(COMPLEX($C$119,0),T2246)</f>
        <v>0.683231236815693-0.446285481583532i</v>
      </c>
      <c r="AC2246" t="str">
        <f t="shared" ref="AC2246:AC2309" si="1182">IMSUM(COMPLEX(1,0),IMPRODUCT(AB2246,M2246))</f>
        <v>0.775932517077561-0.468625322965172i</v>
      </c>
      <c r="AD2246" t="str">
        <f t="shared" ref="AD2246:AD2309" si="1183">IMDIV(AB2246,AC2246)</f>
        <v>0.899719043419381-0.0317738382405545i</v>
      </c>
      <c r="AE2246" t="str">
        <f t="shared" ref="AE2246:AE2309" si="1184">IMPRODUCT(AD2246,AA2246,X2246)</f>
        <v>-0.00181640210381307-0.000106304000077136i</v>
      </c>
      <c r="AF2246" t="str">
        <f t="shared" ref="AF2246:AF2309" si="1185">IMSUB(D2246,H2246)</f>
        <v>-14.9241280002082-1.11816701045473i</v>
      </c>
      <c r="AG2246" t="str">
        <f t="shared" ref="AG2246:AG2309" si="1186">IMSUM(COMPLEX(1,0),IMPRODUCT(AD2246,AA2246,COMPLEX($C$127,0)))</f>
        <v>0.999387671144409-0.0199432782314865i</v>
      </c>
      <c r="AH2246" t="str">
        <f t="shared" ref="AH2246:AH2309" si="1187">IMDIV(IMPRODUCT(AE2246,AF2246),AG2246)</f>
        <v>0.0269229331047282+0.00415701241866195i</v>
      </c>
      <c r="AI2246">
        <f t="shared" ref="AI2246:AI2309" si="1188">20*LOG10(IMABS(AH2246))</f>
        <v>-31.295228917115434</v>
      </c>
      <c r="AJ2246">
        <f t="shared" ref="AJ2246:AJ2309" si="1189">IMARGUMENT(AH2246)*180/PI()</f>
        <v>8.7773908752273506</v>
      </c>
      <c r="AK2246"/>
      <c r="AL2246"/>
      <c r="AM2246"/>
      <c r="AN2246"/>
    </row>
    <row r="2247" spans="1:40" x14ac:dyDescent="0.25">
      <c r="A2247"/>
      <c r="B2247">
        <f t="shared" si="1155"/>
        <v>313000</v>
      </c>
      <c r="C2247" s="237" t="str">
        <f t="shared" si="1158"/>
        <v>-7.80106791017927E-07+0.00782435308831658i</v>
      </c>
      <c r="D2247" s="208" t="str">
        <f t="shared" si="1159"/>
        <v>-5.95701193782469+0.0599867070104271i</v>
      </c>
      <c r="E2247" t="str">
        <f t="shared" si="1160"/>
        <v>2870</v>
      </c>
      <c r="F2247" t="str">
        <f t="shared" si="1161"/>
        <v>0.777000777000777</v>
      </c>
      <c r="G2247" t="str">
        <f t="shared" si="1156"/>
        <v>0.777000777000777</v>
      </c>
      <c r="H2247" t="str">
        <f t="shared" si="1162"/>
        <v>8.96816032149606+1.17472880076532i</v>
      </c>
      <c r="I2247" t="str">
        <f t="shared" si="1163"/>
        <v>1229.14812571701i</v>
      </c>
      <c r="J2247" t="str">
        <f t="shared" si="1157"/>
        <v>-2044.02580360123+268.898277166858i</v>
      </c>
      <c r="K2247" t="str">
        <f t="shared" si="1164"/>
        <v>0.0777620635608421-0.591107039190918i</v>
      </c>
      <c r="L2247" t="str">
        <f t="shared" si="1165"/>
        <v>0.00587330718962517-0.0378659617606973i</v>
      </c>
      <c r="M2247" t="str">
        <f t="shared" si="1166"/>
        <v>0.0836353707504673-0.628973000951615i</v>
      </c>
      <c r="N2247" t="str">
        <f t="shared" si="1167"/>
        <v>-3.20692098526047i</v>
      </c>
      <c r="O2247" t="str">
        <f t="shared" si="1168"/>
        <v>-0.997866863350913+0.0652818736420009i</v>
      </c>
      <c r="P2247" t="str">
        <f t="shared" si="1169"/>
        <v>1.99786686335091-0.0652818736420009i</v>
      </c>
      <c r="Q2247" t="str">
        <f t="shared" si="1170"/>
        <v>-1.99786686335091+3.27220285890247i</v>
      </c>
      <c r="R2247" t="str">
        <f t="shared" si="1171"/>
        <v>-0.286084050556989-0.435886489961779i</v>
      </c>
      <c r="S2247" t="str">
        <f t="shared" si="1172"/>
        <v>0.331386856156554i</v>
      </c>
      <c r="T2247" t="str">
        <f t="shared" si="1173"/>
        <v>0.144447053549549-0.0948044941106132i</v>
      </c>
      <c r="U2247" t="str">
        <f t="shared" si="1174"/>
        <v>0.0000333333333333333-0.000360625706595734i</v>
      </c>
      <c r="V2247" t="str">
        <f t="shared" si="1175"/>
        <v>6.66666666666667E-06-0.00360625706595734i</v>
      </c>
      <c r="W2247" t="str">
        <f t="shared" si="1176"/>
        <v>0.0000276010642715436-0.000328063846990818i</v>
      </c>
      <c r="X2247" t="str">
        <f t="shared" si="1177"/>
        <v>0.000029379611208748-0.000327752435252372i</v>
      </c>
      <c r="Y2247" t="str">
        <f t="shared" si="1178"/>
        <v>0.009+1.96663700114721i</v>
      </c>
      <c r="Z2247" t="str">
        <f t="shared" si="1179"/>
        <v>-0.00199934337714738-0.000188479083375702i</v>
      </c>
      <c r="AA2247" t="str">
        <f t="shared" si="1180"/>
        <v>0.0280237568554436-6.10267533996583i</v>
      </c>
      <c r="AB2247" t="str">
        <f t="shared" si="1181"/>
        <v>0.681274779278841-0.44713899808067i</v>
      </c>
      <c r="AC2247" t="str">
        <f t="shared" si="1182"/>
        <v>0.775740311282631-0.465900078277131i</v>
      </c>
      <c r="AD2247" t="str">
        <f t="shared" si="1183"/>
        <v>0.899831567493351-0.0359751838900076i</v>
      </c>
      <c r="AE2247" t="str">
        <f t="shared" si="1184"/>
        <v>-0.00180585285469983-0.0000976726833815223i</v>
      </c>
      <c r="AF2247" t="str">
        <f t="shared" si="1185"/>
        <v>-14.9251722593207-1.11474209375489i</v>
      </c>
      <c r="AG2247" t="str">
        <f t="shared" si="1186"/>
        <v>0.999296531892405-0.0198824448382717i</v>
      </c>
      <c r="AH2247" t="str">
        <f t="shared" si="1187"/>
        <v>0.026782973573124+0.00400617102498281i</v>
      </c>
      <c r="AI2247">
        <f t="shared" si="1188"/>
        <v>-31.34672667207882</v>
      </c>
      <c r="AJ2247">
        <f t="shared" si="1189"/>
        <v>8.5071747216823113</v>
      </c>
      <c r="AK2247"/>
      <c r="AL2247"/>
      <c r="AM2247"/>
      <c r="AN2247"/>
    </row>
    <row r="2248" spans="1:40" x14ac:dyDescent="0.25">
      <c r="A2248"/>
      <c r="B2248">
        <f t="shared" si="1155"/>
        <v>314000</v>
      </c>
      <c r="C2248" s="237" t="str">
        <f t="shared" si="1158"/>
        <v>-7.75145870157682E-07+0.00779943476687231i</v>
      </c>
      <c r="D2248" s="208" t="str">
        <f t="shared" si="1159"/>
        <v>-5.95701189979096+0.0597956665460211i</v>
      </c>
      <c r="E2248" t="str">
        <f t="shared" si="1160"/>
        <v>2870</v>
      </c>
      <c r="F2248" t="str">
        <f t="shared" si="1161"/>
        <v>0.777000777000777</v>
      </c>
      <c r="G2248" t="str">
        <f t="shared" si="1156"/>
        <v>0.777000777000777</v>
      </c>
      <c r="H2248" t="str">
        <f t="shared" si="1162"/>
        <v>8.96919491612751+1.17113329223771i</v>
      </c>
      <c r="I2248" t="str">
        <f t="shared" si="1163"/>
        <v>1233.07511653399i</v>
      </c>
      <c r="J2248" t="str">
        <f t="shared" si="1157"/>
        <v>-2057.11393534554+269.757377093909i</v>
      </c>
      <c r="K2248" t="str">
        <f t="shared" si="1164"/>
        <v>0.0772754397382025-0.589286512413233i</v>
      </c>
      <c r="L2248" t="str">
        <f t="shared" si="1165"/>
        <v>0.00583682918210997-0.0377510095312213i</v>
      </c>
      <c r="M2248" t="str">
        <f t="shared" si="1166"/>
        <v>0.0831122689203125-0.627037521944454i</v>
      </c>
      <c r="N2248" t="str">
        <f t="shared" si="1167"/>
        <v>-3.21716673920699i</v>
      </c>
      <c r="O2248" t="str">
        <f t="shared" si="1168"/>
        <v>-0.997145637723427+0.0755021666519523i</v>
      </c>
      <c r="P2248" t="str">
        <f t="shared" si="1169"/>
        <v>1.99714563772343-0.0755021666519523i</v>
      </c>
      <c r="Q2248" t="str">
        <f t="shared" si="1170"/>
        <v>-1.99714563772343+3.29266890585894i</v>
      </c>
      <c r="R2248" t="str">
        <f t="shared" si="1171"/>
        <v>-0.285712762760337-0.433246002170565i</v>
      </c>
      <c r="S2248" t="str">
        <f t="shared" si="1172"/>
        <v>0.332445600105935i</v>
      </c>
      <c r="T2248" t="str">
        <f t="shared" si="1173"/>
        <v>0.144030727185091-0.0949839508737849i</v>
      </c>
      <c r="U2248" t="str">
        <f t="shared" si="1174"/>
        <v>0.0000333333333333333-0.000359477217084283i</v>
      </c>
      <c r="V2248" t="str">
        <f t="shared" si="1175"/>
        <v>6.66666666666667E-06-0.00359477217084283i</v>
      </c>
      <c r="W2248" t="str">
        <f t="shared" si="1176"/>
        <v>0.0000276010499273612-0.000327020475681063i</v>
      </c>
      <c r="X2248" t="str">
        <f t="shared" si="1177"/>
        <v>0.0000293682216598419-0.000326710116480166i</v>
      </c>
      <c r="Y2248" t="str">
        <f t="shared" si="1178"/>
        <v>0.009+1.97292018645439i</v>
      </c>
      <c r="Z2248" t="str">
        <f t="shared" si="1179"/>
        <v>-0.00198663646125108-0.000187751169458837i</v>
      </c>
      <c r="AA2248" t="str">
        <f t="shared" si="1180"/>
        <v>0.0278454554394209-6.08323444088789i</v>
      </c>
      <c r="AB2248" t="str">
        <f t="shared" si="1181"/>
        <v>0.679311204078902-0.447985393792562i</v>
      </c>
      <c r="AC2248" t="str">
        <f t="shared" si="1182"/>
        <v>0.775555444282989-0.463186696555997i</v>
      </c>
      <c r="AD2248" t="str">
        <f t="shared" si="1183"/>
        <v>0.899900776244219-0.0401819447539765i</v>
      </c>
      <c r="AE2248" t="str">
        <f t="shared" si="1184"/>
        <v>-0.0017953199007136-0.0000891305066045407i</v>
      </c>
      <c r="AF2248" t="str">
        <f t="shared" si="1185"/>
        <v>-14.9262068159185-1.11133762569169i</v>
      </c>
      <c r="AG2248" t="str">
        <f t="shared" si="1186"/>
        <v>0.999205851483383-0.0198210431335374i</v>
      </c>
      <c r="AH2248" t="str">
        <f t="shared" si="1187"/>
        <v>0.0266429758967116+0.00385674133086446i</v>
      </c>
      <c r="AI2248">
        <f t="shared" si="1188"/>
        <v>-31.39828184299407</v>
      </c>
      <c r="AJ2248">
        <f t="shared" si="1189"/>
        <v>8.2367170281788695</v>
      </c>
      <c r="AK2248"/>
      <c r="AL2248"/>
      <c r="AM2248"/>
      <c r="AN2248"/>
    </row>
    <row r="2249" spans="1:40" x14ac:dyDescent="0.25">
      <c r="A2249"/>
      <c r="B2249">
        <f t="shared" si="1155"/>
        <v>315000</v>
      </c>
      <c r="C2249" s="237" t="str">
        <f t="shared" si="1158"/>
        <v>-7.7023212112726E-07+0.00777467465698811i</v>
      </c>
      <c r="D2249" s="208" t="str">
        <f t="shared" si="1159"/>
        <v>-5.95701186211889+0.0596058390369089i</v>
      </c>
      <c r="E2249" t="str">
        <f t="shared" si="1160"/>
        <v>2870</v>
      </c>
      <c r="F2249" t="str">
        <f t="shared" si="1161"/>
        <v>0.777000777000777</v>
      </c>
      <c r="G2249" t="str">
        <f t="shared" si="1156"/>
        <v>0.777000777000777</v>
      </c>
      <c r="H2249" t="str">
        <f t="shared" si="1162"/>
        <v>8.97021992690942+1.16755926725898i</v>
      </c>
      <c r="I2249" t="str">
        <f t="shared" si="1163"/>
        <v>1237.00210735098i</v>
      </c>
      <c r="J2249" t="str">
        <f t="shared" si="1157"/>
        <v>-2070.24381551646+270.616477020959i</v>
      </c>
      <c r="K2249" t="str">
        <f t="shared" si="1164"/>
        <v>0.0767933451226814-0.587476969485267i</v>
      </c>
      <c r="L2249" t="str">
        <f t="shared" si="1165"/>
        <v>0.0058006872845885-0.0376367353548835i</v>
      </c>
      <c r="M2249" t="str">
        <f t="shared" si="1166"/>
        <v>0.0825940324072699-0.62511370484015i</v>
      </c>
      <c r="N2249" t="str">
        <f t="shared" si="1167"/>
        <v>-3.22741249315351i</v>
      </c>
      <c r="O2249" t="str">
        <f t="shared" si="1168"/>
        <v>-0.996319737175738+0.0857145338555114i</v>
      </c>
      <c r="P2249" t="str">
        <f t="shared" si="1169"/>
        <v>1.99631973717574-0.0857145338555114i</v>
      </c>
      <c r="Q2249" t="str">
        <f t="shared" si="1170"/>
        <v>-1.99631973717574+3.31312702700902i</v>
      </c>
      <c r="R2249" t="str">
        <f t="shared" si="1171"/>
        <v>-0.285339271993288-0.430617753280698i</v>
      </c>
      <c r="S2249" t="str">
        <f t="shared" si="1172"/>
        <v>0.333504344055318i</v>
      </c>
      <c r="T2249" t="str">
        <f t="shared" si="1173"/>
        <v>0.143612891346454-0.0951618867393435i</v>
      </c>
      <c r="U2249" t="str">
        <f t="shared" si="1174"/>
        <v>0.0000333333333333334-0.00035833601956973i</v>
      </c>
      <c r="V2249" t="str">
        <f t="shared" si="1175"/>
        <v>6.66666666666667E-06-0.0035833601956973i</v>
      </c>
      <c r="W2249" t="str">
        <f t="shared" si="1176"/>
        <v>0.0000276010355374424-0.000325983733458011i</v>
      </c>
      <c r="X2249" t="str">
        <f t="shared" si="1177"/>
        <v>0.0000293569402243909-0.000325674419521277i</v>
      </c>
      <c r="Y2249" t="str">
        <f t="shared" si="1178"/>
        <v>0.009+1.97920337176157i</v>
      </c>
      <c r="Z2249" t="str">
        <f t="shared" si="1179"/>
        <v>-0.00197405038579244-0.000187029086608592i</v>
      </c>
      <c r="AA2249" t="str">
        <f t="shared" si="1180"/>
        <v>0.0276688505753401-6.06391702943017i</v>
      </c>
      <c r="AB2249" t="str">
        <f t="shared" si="1181"/>
        <v>0.677340509545873-0.448824616293509i</v>
      </c>
      <c r="AC2249" t="str">
        <f t="shared" si="1182"/>
        <v>0.775377865281494-0.460485070263862i</v>
      </c>
      <c r="AD2249" t="str">
        <f t="shared" si="1183"/>
        <v>0.899926558075723-0.0443936737260328i</v>
      </c>
      <c r="AE2249" t="str">
        <f t="shared" si="1184"/>
        <v>-0.00178480327740242-0.0000806770934260981i</v>
      </c>
      <c r="AF2249" t="str">
        <f t="shared" si="1185"/>
        <v>-14.9272317890283-1.10795342822207i</v>
      </c>
      <c r="AG2249" t="str">
        <f t="shared" si="1186"/>
        <v>0.999115635373276-0.0197590760556896i</v>
      </c>
      <c r="AH2249" t="str">
        <f t="shared" si="1187"/>
        <v>0.0265029431795584+0.00370871811263027i</v>
      </c>
      <c r="AI2249">
        <f t="shared" si="1188"/>
        <v>-31.449895833866563</v>
      </c>
      <c r="AJ2249">
        <f t="shared" si="1189"/>
        <v>7.9660187062397414</v>
      </c>
      <c r="AK2249"/>
      <c r="AL2249"/>
      <c r="AM2249"/>
      <c r="AN2249"/>
    </row>
    <row r="2250" spans="1:40" x14ac:dyDescent="0.25">
      <c r="A2250"/>
      <c r="B2250">
        <f t="shared" si="1155"/>
        <v>316000</v>
      </c>
      <c r="C2250" s="237" t="str">
        <f t="shared" si="1158"/>
        <v>-7.65364947760701E-07+0.00775007125665553i</v>
      </c>
      <c r="D2250" s="208" t="str">
        <f t="shared" si="1159"/>
        <v>-5.95701182480389+0.0594172129676924i</v>
      </c>
      <c r="E2250" t="str">
        <f t="shared" si="1160"/>
        <v>2870</v>
      </c>
      <c r="F2250" t="str">
        <f t="shared" si="1161"/>
        <v>0.777000777000777</v>
      </c>
      <c r="G2250" t="str">
        <f t="shared" si="1156"/>
        <v>0.777000777000777</v>
      </c>
      <c r="H2250" t="str">
        <f t="shared" si="1162"/>
        <v>8.97123547106601+1.16400653827154i</v>
      </c>
      <c r="I2250" t="str">
        <f t="shared" si="1163"/>
        <v>1240.92909816797i</v>
      </c>
      <c r="J2250" t="str">
        <f t="shared" si="1157"/>
        <v>-2083.415444114+271.47557694801i</v>
      </c>
      <c r="K2250" t="str">
        <f t="shared" si="1164"/>
        <v>0.076315723984203-0.585678313183506i</v>
      </c>
      <c r="L2250" t="str">
        <f t="shared" si="1165"/>
        <v>0.00576487741354646-0.0375231334218425i</v>
      </c>
      <c r="M2250" t="str">
        <f t="shared" si="1166"/>
        <v>0.0820806013977495-0.623201446605349i</v>
      </c>
      <c r="N2250" t="str">
        <f t="shared" si="1167"/>
        <v>-3.23765824710003i</v>
      </c>
      <c r="O2250" t="str">
        <f t="shared" si="1168"/>
        <v>-0.995389248406389+0.0959179032139688i</v>
      </c>
      <c r="P2250" t="str">
        <f t="shared" si="1169"/>
        <v>1.99538924840639-0.0959179032139688i</v>
      </c>
      <c r="Q2250" t="str">
        <f t="shared" si="1170"/>
        <v>-1.99538924840639+3.333576150314i</v>
      </c>
      <c r="R2250" t="str">
        <f t="shared" si="1171"/>
        <v>-0.284963565700723-0.428001626147111i</v>
      </c>
      <c r="S2250" t="str">
        <f t="shared" si="1172"/>
        <v>0.334563088004701i</v>
      </c>
      <c r="T2250" t="str">
        <f t="shared" si="1173"/>
        <v>0.143193545714811-0.0953382905096644i</v>
      </c>
      <c r="U2250" t="str">
        <f t="shared" si="1174"/>
        <v>0.0000333333333333333-0.000357202044824255i</v>
      </c>
      <c r="V2250" t="str">
        <f t="shared" si="1175"/>
        <v>6.66666666666667E-06-0.00357202044824255i</v>
      </c>
      <c r="W2250" t="str">
        <f t="shared" si="1176"/>
        <v>0.0000276010211017878-0.000324953557387272i</v>
      </c>
      <c r="X2250" t="str">
        <f t="shared" si="1177"/>
        <v>0.0000293457655355277-0.000324645281517758i</v>
      </c>
      <c r="Y2250" t="str">
        <f t="shared" si="1178"/>
        <v>0.009+1.98548655706875i</v>
      </c>
      <c r="Z2250" t="str">
        <f t="shared" si="1179"/>
        <v>-0.00196158362334215-0.000186312764220082i</v>
      </c>
      <c r="AA2250" t="str">
        <f t="shared" si="1180"/>
        <v>0.0274939208039467-6.04472193256987i</v>
      </c>
      <c r="AB2250" t="str">
        <f t="shared" si="1181"/>
        <v>0.675362694176028-0.449656612770669i</v>
      </c>
      <c r="AC2250" t="str">
        <f t="shared" si="1182"/>
        <v>0.775207524545231-0.457795093192478i</v>
      </c>
      <c r="AD2250" t="str">
        <f t="shared" si="1183"/>
        <v>0.899908805991743-0.0486099216968434i</v>
      </c>
      <c r="AE2250" t="str">
        <f t="shared" si="1184"/>
        <v>-0.00177430302521465-0.0000723120708578426i</v>
      </c>
      <c r="AF2250" t="str">
        <f t="shared" si="1185"/>
        <v>-14.9282472958699-1.10458932530385i</v>
      </c>
      <c r="AG2250" t="str">
        <f t="shared" si="1186"/>
        <v>0.999025888993069-0.0196965466067071i</v>
      </c>
      <c r="AH2250" t="str">
        <f t="shared" si="1187"/>
        <v>0.0263628785729988+0.0035620962013663i</v>
      </c>
      <c r="AI2250">
        <f t="shared" si="1188"/>
        <v>-31.501570049623538</v>
      </c>
      <c r="AJ2250">
        <f t="shared" si="1189"/>
        <v>7.6950806711861874</v>
      </c>
      <c r="AK2250"/>
      <c r="AL2250"/>
      <c r="AM2250"/>
      <c r="AN2250"/>
    </row>
    <row r="2251" spans="1:40" x14ac:dyDescent="0.25">
      <c r="A2251"/>
      <c r="B2251">
        <f t="shared" si="1155"/>
        <v>317000</v>
      </c>
      <c r="C2251" s="237" t="str">
        <f t="shared" si="1158"/>
        <v>-7.60543763280432E-07+0.0077256230828189i</v>
      </c>
      <c r="D2251" s="208" t="str">
        <f t="shared" si="1159"/>
        <v>-5.95701178784148+0.0592297769682783i</v>
      </c>
      <c r="E2251" t="str">
        <f t="shared" si="1160"/>
        <v>2870</v>
      </c>
      <c r="F2251" t="str">
        <f t="shared" si="1161"/>
        <v>0.777000777000777</v>
      </c>
      <c r="G2251" t="str">
        <f t="shared" si="1156"/>
        <v>0.777000777000777</v>
      </c>
      <c r="H2251" t="str">
        <f t="shared" si="1162"/>
        <v>8.97224166404687+1.16047491983696i</v>
      </c>
      <c r="I2251" t="str">
        <f t="shared" si="1163"/>
        <v>1244.85608898496i</v>
      </c>
      <c r="J2251" t="str">
        <f t="shared" si="1157"/>
        <v>-2096.62882113816+272.334676875061i</v>
      </c>
      <c r="K2251" t="str">
        <f t="shared" si="1164"/>
        <v>0.075842521442535-0.583890447404017i</v>
      </c>
      <c r="L2251" t="str">
        <f t="shared" si="1165"/>
        <v>0.00572939554678585-0.0374101979861766i</v>
      </c>
      <c r="M2251" t="str">
        <f t="shared" si="1166"/>
        <v>0.0815719169893209-0.621300645390194i</v>
      </c>
      <c r="N2251" t="str">
        <f t="shared" si="1167"/>
        <v>-3.24790400104655i</v>
      </c>
      <c r="O2251" t="str">
        <f t="shared" si="1168"/>
        <v>-0.994354269093024+0.106111203633161i</v>
      </c>
      <c r="P2251" t="str">
        <f t="shared" si="1169"/>
        <v>1.99435426909302-0.106111203633161i</v>
      </c>
      <c r="Q2251" t="str">
        <f t="shared" si="1170"/>
        <v>-1.99435426909302+3.35401520467971i</v>
      </c>
      <c r="R2251" t="str">
        <f t="shared" si="1171"/>
        <v>-0.284585631239519-0.425397505210238i</v>
      </c>
      <c r="S2251" t="str">
        <f t="shared" si="1172"/>
        <v>0.335621831954082i</v>
      </c>
      <c r="T2251" t="str">
        <f t="shared" si="1173"/>
        <v>0.142772690007356-0.0955131509044162i</v>
      </c>
      <c r="U2251" t="str">
        <f t="shared" si="1174"/>
        <v>0.0000333333333333333-0.00035607522449358i</v>
      </c>
      <c r="V2251" t="str">
        <f t="shared" si="1175"/>
        <v>6.66666666666667E-06-0.0035607522449358i</v>
      </c>
      <c r="W2251" t="str">
        <f t="shared" si="1176"/>
        <v>0.0000276010066203971-0.000323929885328589i</v>
      </c>
      <c r="X2251" t="str">
        <f t="shared" si="1177"/>
        <v>0.0000293346962479087-0.000323622640404721i</v>
      </c>
      <c r="Y2251" t="str">
        <f t="shared" si="1178"/>
        <v>0.009+1.99176974237593i</v>
      </c>
      <c r="Z2251" t="str">
        <f t="shared" si="1179"/>
        <v>-0.00194923467052908-0.000185602132818802i</v>
      </c>
      <c r="AA2251" t="str">
        <f t="shared" si="1180"/>
        <v>0.0273206450042626-6.02564799209619i</v>
      </c>
      <c r="AB2251" t="str">
        <f t="shared" si="1181"/>
        <v>0.673377756635532-0.45048133002112i</v>
      </c>
      <c r="AC2251" t="str">
        <f t="shared" si="1182"/>
        <v>0.775044373388374-0.455116660446779i</v>
      </c>
      <c r="AD2251" t="str">
        <f t="shared" si="1183"/>
        <v>0.899847417631034-0.0528302376007416i</v>
      </c>
      <c r="AE2251" t="str">
        <f t="shared" si="1184"/>
        <v>-0.00176381918940849-0.0000640350691401569i</v>
      </c>
      <c r="AF2251" t="str">
        <f t="shared" si="1185"/>
        <v>-14.9292534518883-1.10124514286868i</v>
      </c>
      <c r="AG2251" t="str">
        <f t="shared" si="1186"/>
        <v>0.998936617748178-0.0196334578518983i</v>
      </c>
      <c r="AH2251" t="str">
        <f t="shared" si="1187"/>
        <v>0.026222785274998+0.00341687048111972i</v>
      </c>
      <c r="AI2251">
        <f t="shared" si="1188"/>
        <v>-31.553305896255782</v>
      </c>
      <c r="AJ2251">
        <f t="shared" si="1189"/>
        <v>7.4239038422433108</v>
      </c>
      <c r="AK2251"/>
      <c r="AL2251"/>
      <c r="AM2251"/>
      <c r="AN2251"/>
    </row>
    <row r="2252" spans="1:40" x14ac:dyDescent="0.25">
      <c r="A2252"/>
      <c r="B2252">
        <f t="shared" si="1155"/>
        <v>318000</v>
      </c>
      <c r="C2252" s="237" t="str">
        <f t="shared" si="1158"/>
        <v>-7.55767990120432E-07+0.00770132867107746i</v>
      </c>
      <c r="D2252" s="208" t="str">
        <f t="shared" si="1159"/>
        <v>-5.95701175122722+0.0590435198115939i</v>
      </c>
      <c r="E2252" t="str">
        <f t="shared" si="1160"/>
        <v>2870</v>
      </c>
      <c r="F2252" t="str">
        <f t="shared" si="1161"/>
        <v>0.777000777000777</v>
      </c>
      <c r="G2252" t="str">
        <f t="shared" si="1156"/>
        <v>0.777000777000777</v>
      </c>
      <c r="H2252" t="str">
        <f t="shared" si="1162"/>
        <v>8.97323861955876+1.15696422860709i</v>
      </c>
      <c r="I2252" t="str">
        <f t="shared" si="1163"/>
        <v>1248.78307980194i</v>
      </c>
      <c r="J2252" t="str">
        <f t="shared" si="1157"/>
        <v>-2109.88394658893+273.193776802112i</v>
      </c>
      <c r="K2252" t="str">
        <f t="shared" si="1164"/>
        <v>0.0753736834518717-0.582113277146767i</v>
      </c>
      <c r="L2252" t="str">
        <f t="shared" si="1165"/>
        <v>0.00569423772233293-0.0372979233650453i</v>
      </c>
      <c r="M2252" t="str">
        <f t="shared" si="1166"/>
        <v>0.0810679211742046-0.619411200511812i</v>
      </c>
      <c r="N2252" t="str">
        <f t="shared" si="1167"/>
        <v>-3.25814975499307i</v>
      </c>
      <c r="O2252" t="str">
        <f t="shared" si="1168"/>
        <v>-0.993214907882137+0.116293365075906i</v>
      </c>
      <c r="P2252" t="str">
        <f t="shared" si="1169"/>
        <v>1.99321490788214-0.116293365075906i</v>
      </c>
      <c r="Q2252" t="str">
        <f t="shared" si="1170"/>
        <v>-1.99321490788214+3.37444312006898i</v>
      </c>
      <c r="R2252" t="str">
        <f t="shared" si="1171"/>
        <v>-0.284205455878091-0.422805276473388i</v>
      </c>
      <c r="S2252" t="str">
        <f t="shared" si="1172"/>
        <v>0.336680575903465i</v>
      </c>
      <c r="T2252" t="str">
        <f t="shared" si="1173"/>
        <v>0.142350323978084-0.0956864565599425i</v>
      </c>
      <c r="U2252" t="str">
        <f t="shared" si="1174"/>
        <v>0.0000333333333333334-0.000354955491083223i</v>
      </c>
      <c r="V2252" t="str">
        <f t="shared" si="1175"/>
        <v>6.66666666666667E-06-0.00354955491083223i</v>
      </c>
      <c r="W2252" t="str">
        <f t="shared" si="1176"/>
        <v>0.0000276009920932709-0.000322912655923341i</v>
      </c>
      <c r="X2252" t="str">
        <f t="shared" si="1177"/>
        <v>0.0000293237310373095-0.000322606434897847i</v>
      </c>
      <c r="Y2252" t="str">
        <f t="shared" si="1178"/>
        <v>0.009+1.99805292768311i</v>
      </c>
      <c r="Z2252" t="str">
        <f t="shared" si="1179"/>
        <v>-0.00193700204758693-0.000184897124038378i</v>
      </c>
      <c r="AA2252" t="str">
        <f t="shared" si="1180"/>
        <v>0.0271490023872074-6.00669406437745i</v>
      </c>
      <c r="AB2252" t="str">
        <f t="shared" si="1181"/>
        <v>0.671385695764117-0.451298714448944i</v>
      </c>
      <c r="AC2252" t="str">
        <f t="shared" si="1182"/>
        <v>0.774888364155436-0.452449668428677i</v>
      </c>
      <c r="AD2252" t="str">
        <f t="shared" si="1183"/>
        <v>0.899742295301526-0.0570541684629598i</v>
      </c>
      <c r="AE2252" t="str">
        <f t="shared" si="1184"/>
        <v>-0.00175335181996283-0.0000558457216408181i</v>
      </c>
      <c r="AF2252" t="str">
        <f t="shared" si="1185"/>
        <v>-14.930250370786-1.0979207087955i</v>
      </c>
      <c r="AG2252" t="str">
        <f t="shared" si="1186"/>
        <v>0.99884782701782-0.0195698129196544i</v>
      </c>
      <c r="AH2252" t="str">
        <f t="shared" si="1187"/>
        <v>0.0260826665295195+0.00327303588712339i</v>
      </c>
      <c r="AI2252">
        <f t="shared" si="1188"/>
        <v>-31.605104780958932</v>
      </c>
      <c r="AJ2252">
        <f t="shared" si="1189"/>
        <v>7.1524891426396122</v>
      </c>
      <c r="AK2252"/>
      <c r="AL2252"/>
      <c r="AM2252"/>
      <c r="AN2252"/>
    </row>
    <row r="2253" spans="1:40" x14ac:dyDescent="0.25">
      <c r="A2253"/>
      <c r="B2253">
        <f t="shared" si="1155"/>
        <v>319000</v>
      </c>
      <c r="C2253" s="237" t="str">
        <f t="shared" si="1158"/>
        <v>-7.51037059753206E-07+0.00767718657539271i</v>
      </c>
      <c r="D2253" s="208" t="str">
        <f t="shared" si="1159"/>
        <v>-5.95701171495675+0.0588584304113441i</v>
      </c>
      <c r="E2253" t="str">
        <f t="shared" si="1160"/>
        <v>2870</v>
      </c>
      <c r="F2253" t="str">
        <f t="shared" si="1161"/>
        <v>0.777000777000777</v>
      </c>
      <c r="G2253" t="str">
        <f t="shared" si="1156"/>
        <v>0.777000777000777</v>
      </c>
      <c r="H2253" t="str">
        <f t="shared" si="1162"/>
        <v>8.97422644959696+1.15347428329559i</v>
      </c>
      <c r="I2253" t="str">
        <f t="shared" si="1163"/>
        <v>1252.71007061893i</v>
      </c>
      <c r="J2253" t="str">
        <f t="shared" si="1157"/>
        <v>-2123.18082046632+274.052876729162i</v>
      </c>
      <c r="K2253" t="str">
        <f t="shared" si="1164"/>
        <v>0.0749091567857401-0.580346708500228i</v>
      </c>
      <c r="L2253" t="str">
        <f t="shared" si="1165"/>
        <v>0.00565940003736856-0.0371863039378636i</v>
      </c>
      <c r="M2253" t="str">
        <f t="shared" si="1166"/>
        <v>0.0805685568231087-0.617533012438092i</v>
      </c>
      <c r="N2253" t="str">
        <f t="shared" si="1167"/>
        <v>-3.26839550893959i</v>
      </c>
      <c r="O2253" t="str">
        <f t="shared" si="1168"/>
        <v>-0.991971284377665+0.126463318674332i</v>
      </c>
      <c r="P2253" t="str">
        <f t="shared" si="1169"/>
        <v>1.99197128437766-0.126463318674332i</v>
      </c>
      <c r="Q2253" t="str">
        <f t="shared" si="1170"/>
        <v>-1.99197128437766+3.39485882761392i</v>
      </c>
      <c r="R2253" t="str">
        <f t="shared" si="1171"/>
        <v>-0.283823026795921-0.420224827480595i</v>
      </c>
      <c r="S2253" t="str">
        <f t="shared" si="1172"/>
        <v>0.337739319852845i</v>
      </c>
      <c r="T2253" t="str">
        <f t="shared" si="1173"/>
        <v>0.141926447418575-0.0958581960286301i</v>
      </c>
      <c r="U2253" t="str">
        <f t="shared" si="1174"/>
        <v>0.0000333333333333333-0.00035384277794503i</v>
      </c>
      <c r="V2253" t="str">
        <f t="shared" si="1175"/>
        <v>6.66666666666667E-06-0.0035384277794503i</v>
      </c>
      <c r="W2253" t="str">
        <f t="shared" si="1176"/>
        <v>0.000027600977520409-0.00032190180858229i</v>
      </c>
      <c r="X2253" t="str">
        <f t="shared" si="1177"/>
        <v>0.0000293128686002276-0.000321596604481156i</v>
      </c>
      <c r="Y2253" t="str">
        <f t="shared" si="1178"/>
        <v>0.009+2.00433611299029i</v>
      </c>
      <c r="Z2253" t="str">
        <f t="shared" si="1179"/>
        <v>-0.00192488429791081-0.000184197670598789i</v>
      </c>
      <c r="AA2253" t="str">
        <f t="shared" si="1180"/>
        <v>0.0269789724893561-5.98785902013214i</v>
      </c>
      <c r="AB2253" t="str">
        <f t="shared" si="1181"/>
        <v>0.669386510578786-0.452108712062246i</v>
      </c>
      <c r="AC2253" t="str">
        <f t="shared" si="1182"/>
        <v>0.774739450204885-0.44979401482115i</v>
      </c>
      <c r="AD2253" t="str">
        <f t="shared" si="1183"/>
        <v>0.899593346014109-0.061281259447434i</v>
      </c>
      <c r="AE2253" t="str">
        <f t="shared" si="1184"/>
        <v>-0.00174290097148918-0.0000477436647554047i</v>
      </c>
      <c r="AF2253" t="str">
        <f t="shared" si="1185"/>
        <v>-14.9312381645537-1.09461585288425i</v>
      </c>
      <c r="AG2253" t="str">
        <f t="shared" si="1186"/>
        <v>0.998759522154391-0.0195056150011949i</v>
      </c>
      <c r="AH2253" t="str">
        <f t="shared" si="1187"/>
        <v>0.025942525625888+0.00313058740404664i</v>
      </c>
      <c r="AI2253">
        <f t="shared" si="1188"/>
        <v>-31.656968112277106</v>
      </c>
      <c r="AJ2253">
        <f t="shared" si="1189"/>
        <v>6.8808374997040973</v>
      </c>
      <c r="AK2253"/>
      <c r="AL2253"/>
      <c r="AM2253"/>
      <c r="AN2253"/>
    </row>
    <row r="2254" spans="1:40" x14ac:dyDescent="0.25">
      <c r="A2254"/>
      <c r="B2254">
        <f t="shared" si="1155"/>
        <v>320000</v>
      </c>
      <c r="C2254" s="237" t="str">
        <f t="shared" si="1158"/>
        <v>-7.46350412520603E-07+0.00765319536780163i</v>
      </c>
      <c r="D2254" s="208" t="str">
        <f t="shared" si="1159"/>
        <v>-5.95701167902578+0.0586744978198125i</v>
      </c>
      <c r="E2254" t="str">
        <f t="shared" si="1160"/>
        <v>2870</v>
      </c>
      <c r="F2254" t="str">
        <f t="shared" si="1161"/>
        <v>0.777000777000777</v>
      </c>
      <c r="G2254" t="str">
        <f t="shared" si="1156"/>
        <v>0.777000777000777</v>
      </c>
      <c r="H2254" t="str">
        <f t="shared" si="1162"/>
        <v>8.97520526447582+1.15000490465001i</v>
      </c>
      <c r="I2254" t="str">
        <f t="shared" si="1163"/>
        <v>1256.63706143592i</v>
      </c>
      <c r="J2254" t="str">
        <f t="shared" si="1157"/>
        <v>-2136.51944277033+274.911976656212i</v>
      </c>
      <c r="K2254" t="str">
        <f t="shared" si="1164"/>
        <v>0.0744488890222216-0.578590648626195i</v>
      </c>
      <c r="L2254" t="str">
        <f t="shared" si="1165"/>
        <v>0.00562487864718046-0.0370753341454883i</v>
      </c>
      <c r="M2254" t="str">
        <f t="shared" si="1166"/>
        <v>0.0800737676694021-0.615665982771683i</v>
      </c>
      <c r="N2254" t="str">
        <f t="shared" si="1167"/>
        <v>-3.2786412628861i</v>
      </c>
      <c r="O2254" t="str">
        <f t="shared" si="1168"/>
        <v>-0.990623529128434+0.136619996842068i</v>
      </c>
      <c r="P2254" t="str">
        <f t="shared" si="1169"/>
        <v>1.99062352912843-0.136619996842068i</v>
      </c>
      <c r="Q2254" t="str">
        <f t="shared" si="1170"/>
        <v>-1.99062352912843+3.41526125972817i</v>
      </c>
      <c r="R2254" t="str">
        <f t="shared" si="1171"/>
        <v>-0.283438331083096-0.417656047294916i</v>
      </c>
      <c r="S2254" t="str">
        <f t="shared" si="1172"/>
        <v>0.338798063802228i</v>
      </c>
      <c r="T2254" t="str">
        <f t="shared" si="1173"/>
        <v>0.141501060158809-0.0960283577782878i</v>
      </c>
      <c r="U2254" t="str">
        <f t="shared" si="1174"/>
        <v>0.0000333333333333333-0.000352737019263952i</v>
      </c>
      <c r="V2254" t="str">
        <f t="shared" si="1175"/>
        <v>6.66666666666667E-06-0.00352737019263952i</v>
      </c>
      <c r="W2254" t="str">
        <f t="shared" si="1176"/>
        <v>0.0000276009629018121-0.000320897283473568i</v>
      </c>
      <c r="X2254" t="str">
        <f t="shared" si="1177"/>
        <v>0.000029302107653495-0.000320593089395018i</v>
      </c>
      <c r="Y2254" t="str">
        <f t="shared" si="1178"/>
        <v>0.009+2.01061929829747i</v>
      </c>
      <c r="Z2254" t="str">
        <f t="shared" si="1179"/>
        <v>-0.00191287998762366-0.000183503706285128i</v>
      </c>
      <c r="AA2254" t="str">
        <f t="shared" si="1180"/>
        <v>0.0268105351668381-5.96914174420475i</v>
      </c>
      <c r="AB2254" t="str">
        <f t="shared" si="1181"/>
        <v>0.667380200277651-0.452911268470224i</v>
      </c>
      <c r="AC2254" t="str">
        <f t="shared" si="1182"/>
        <v>0.774597585893102-0.447149598572642i</v>
      </c>
      <c r="AD2254" t="str">
        <f t="shared" si="1183"/>
        <v>0.899400481516056-0.0655110539051971i</v>
      </c>
      <c r="AE2254" t="str">
        <f t="shared" si="1184"/>
        <v>-0.0017324667031454-0.0000397285378094394i</v>
      </c>
      <c r="AF2254" t="str">
        <f t="shared" si="1185"/>
        <v>-14.9322169435016-1.0913304068302i</v>
      </c>
      <c r="AG2254" t="str">
        <f t="shared" si="1186"/>
        <v>0.998671708482832-0.0194408673503114i</v>
      </c>
      <c r="AH2254" t="str">
        <f t="shared" si="1187"/>
        <v>0.0258023658981645+0.00298952006427429i</v>
      </c>
      <c r="AI2254">
        <f t="shared" si="1188"/>
        <v>-31.708897300243283</v>
      </c>
      <c r="AJ2254">
        <f t="shared" si="1189"/>
        <v>6.6089498449615913</v>
      </c>
      <c r="AK2254"/>
      <c r="AL2254"/>
      <c r="AM2254"/>
      <c r="AN2254"/>
    </row>
    <row r="2255" spans="1:40" x14ac:dyDescent="0.25">
      <c r="A2255"/>
      <c r="B2255">
        <f t="shared" si="1155"/>
        <v>321000</v>
      </c>
      <c r="C2255" s="237" t="str">
        <f t="shared" si="1158"/>
        <v>-7.41707497468304E-07+0.00762935363813525i</v>
      </c>
      <c r="D2255" s="208" t="str">
        <f t="shared" si="1159"/>
        <v>-5.9570116434301+0.0584917112257036i</v>
      </c>
      <c r="E2255" t="str">
        <f t="shared" si="1160"/>
        <v>2870</v>
      </c>
      <c r="F2255" t="str">
        <f t="shared" si="1161"/>
        <v>0.777000777000777</v>
      </c>
      <c r="G2255" t="str">
        <f t="shared" si="1156"/>
        <v>0.777000777000777</v>
      </c>
      <c r="H2255" t="str">
        <f t="shared" si="1162"/>
        <v>8.9761751728588+1.14655591542418i</v>
      </c>
      <c r="I2255" t="str">
        <f t="shared" si="1163"/>
        <v>1260.5640522529i</v>
      </c>
      <c r="J2255" t="str">
        <f t="shared" si="1157"/>
        <v>-2149.89981350095+275.771076583264i</v>
      </c>
      <c r="K2255" t="str">
        <f t="shared" si="1164"/>
        <v>0.0739928285294843-0.576845005744885i</v>
      </c>
      <c r="L2255" t="str">
        <f t="shared" si="1165"/>
        <v>0.00559066976413682-0.0369650084894157i</v>
      </c>
      <c r="M2255" t="str">
        <f t="shared" si="1166"/>
        <v>0.0795834982936211-0.613810014234301i</v>
      </c>
      <c r="N2255" t="str">
        <f t="shared" si="1167"/>
        <v>-3.28888701683262i</v>
      </c>
      <c r="O2255" t="str">
        <f t="shared" si="1168"/>
        <v>-0.98917178361445+0.146762333386357i</v>
      </c>
      <c r="P2255" t="str">
        <f t="shared" si="1169"/>
        <v>1.98917178361445-0.146762333386357i</v>
      </c>
      <c r="Q2255" t="str">
        <f t="shared" si="1170"/>
        <v>-1.98917178361445+3.43564935021898i</v>
      </c>
      <c r="R2255" t="str">
        <f t="shared" si="1171"/>
        <v>-0.283051355739846-0.415098826477165i</v>
      </c>
      <c r="S2255" t="str">
        <f t="shared" si="1172"/>
        <v>0.339856807751609i</v>
      </c>
      <c r="T2255" t="str">
        <f t="shared" si="1173"/>
        <v>0.141074162067968-0.0961969301915091i</v>
      </c>
      <c r="U2255" t="str">
        <f t="shared" si="1174"/>
        <v>0.0000333333333333334-0.000351638150045062i</v>
      </c>
      <c r="V2255" t="str">
        <f t="shared" si="1175"/>
        <v>6.66666666666667E-06-0.00351638150045062i</v>
      </c>
      <c r="W2255" t="str">
        <f t="shared" si="1176"/>
        <v>0.0000276009482374798-0.000319899021510876i</v>
      </c>
      <c r="X2255" t="str">
        <f t="shared" si="1177"/>
        <v>0.0000292914469338976-0.000319595830624364i</v>
      </c>
      <c r="Y2255" t="str">
        <f t="shared" si="1178"/>
        <v>0.009+2.01690248360465i</v>
      </c>
      <c r="Z2255" t="str">
        <f t="shared" si="1179"/>
        <v>-0.00190098770515198-0.000182815165926835i</v>
      </c>
      <c r="AA2255" t="str">
        <f t="shared" si="1180"/>
        <v>0.0266436705893656-5.95054113534543i</v>
      </c>
      <c r="AB2255" t="str">
        <f t="shared" si="1181"/>
        <v>0.665366764243717-0.453706328880164i</v>
      </c>
      <c r="AC2255" t="str">
        <f t="shared" si="1182"/>
        <v>0.774462726558696-0.444516319881706i</v>
      </c>
      <c r="AD2255" t="str">
        <f t="shared" si="1183"/>
        <v>0.899163618323834-0.0697430934234134i</v>
      </c>
      <c r="AE2255" t="str">
        <f t="shared" si="1184"/>
        <v>-0.00172204907855002-0.0000317999829620711i</v>
      </c>
      <c r="AF2255" t="str">
        <f t="shared" si="1185"/>
        <v>-14.9331868162889-1.08806420419848i</v>
      </c>
      <c r="AG2255" t="str">
        <f t="shared" si="1186"/>
        <v>0.998584391300008-0.0193755732831016i</v>
      </c>
      <c r="AH2255" t="str">
        <f t="shared" si="1187"/>
        <v>0.0256621907245094+0.00284982894620807i</v>
      </c>
      <c r="AI2255">
        <f t="shared" si="1188"/>
        <v>-31.760893756524482</v>
      </c>
      <c r="AJ2255">
        <f t="shared" si="1189"/>
        <v>6.3368271142211299</v>
      </c>
      <c r="AK2255"/>
      <c r="AL2255"/>
      <c r="AM2255"/>
      <c r="AN2255"/>
    </row>
    <row r="2256" spans="1:40" x14ac:dyDescent="0.25">
      <c r="A2256"/>
      <c r="B2256">
        <f t="shared" si="1155"/>
        <v>322000</v>
      </c>
      <c r="C2256" s="237" t="str">
        <f t="shared" si="1158"/>
        <v>-7.3710777218386E-07+0.00760565999374212i</v>
      </c>
      <c r="D2256" s="208" t="str">
        <f t="shared" si="1159"/>
        <v>-5.95701160816555+0.0583100599520229i</v>
      </c>
      <c r="E2256" t="str">
        <f t="shared" si="1160"/>
        <v>2870</v>
      </c>
      <c r="F2256" t="str">
        <f t="shared" si="1161"/>
        <v>0.777000777000777</v>
      </c>
      <c r="G2256" t="str">
        <f t="shared" si="1156"/>
        <v>0.777000777000777</v>
      </c>
      <c r="H2256" t="str">
        <f t="shared" si="1162"/>
        <v>8.97713628178776+1.1431271403511i</v>
      </c>
      <c r="I2256" t="str">
        <f t="shared" si="1163"/>
        <v>1264.49104306989i</v>
      </c>
      <c r="J2256" t="str">
        <f t="shared" si="1157"/>
        <v>-2163.32193265819+276.630176510314i</v>
      </c>
      <c r="K2256" t="str">
        <f t="shared" si="1164"/>
        <v>0.0735409244516122-0.575109689120268i</v>
      </c>
      <c r="L2256" t="str">
        <f t="shared" si="1165"/>
        <v>0.0055567696566809-0.0368553215309922i</v>
      </c>
      <c r="M2256" t="str">
        <f t="shared" si="1166"/>
        <v>0.0790976941082931-0.61196501065126i</v>
      </c>
      <c r="N2256" t="str">
        <f t="shared" si="1167"/>
        <v>-3.29913277077914i</v>
      </c>
      <c r="O2256" t="str">
        <f t="shared" si="1168"/>
        <v>-0.987616200232054+0.156889263619918i</v>
      </c>
      <c r="P2256" t="str">
        <f t="shared" si="1169"/>
        <v>1.98761620023205-0.156889263619918i</v>
      </c>
      <c r="Q2256" t="str">
        <f t="shared" si="1170"/>
        <v>-1.98761620023205+3.45602203439906i</v>
      </c>
      <c r="R2256" t="str">
        <f t="shared" si="1171"/>
        <v>-0.282662087676077-0.412553057065097i</v>
      </c>
      <c r="S2256" t="str">
        <f t="shared" si="1172"/>
        <v>0.340915551700992i</v>
      </c>
      <c r="T2256" t="str">
        <f t="shared" si="1173"/>
        <v>0.140645753055278-0.096363901565044i</v>
      </c>
      <c r="U2256" t="str">
        <f t="shared" si="1174"/>
        <v>0.0000333333333333333-0.000350546106100822i</v>
      </c>
      <c r="V2256" t="str">
        <f t="shared" si="1175"/>
        <v>6.66666666666667E-06-0.00350546106100822i</v>
      </c>
      <c r="W2256" t="str">
        <f t="shared" si="1176"/>
        <v>0.0000276009335274125-0.000318906964341903i</v>
      </c>
      <c r="X2256" t="str">
        <f t="shared" si="1177"/>
        <v>0.0000292808851978056-0.000318604769887123i</v>
      </c>
      <c r="Y2256" t="str">
        <f t="shared" si="1178"/>
        <v>0.009+2.02318566891183i</v>
      </c>
      <c r="Z2256" t="str">
        <f t="shared" si="1179"/>
        <v>-0.00188920606081072-0.00018213198537741i</v>
      </c>
      <c r="AA2256" t="str">
        <f t="shared" si="1180"/>
        <v>0.0264783592343926-5.93205610599387i</v>
      </c>
      <c r="AB2256" t="str">
        <f t="shared" si="1181"/>
        <v>0.663346202048855-0.454493838094479i</v>
      </c>
      <c r="AC2256" t="str">
        <f t="shared" si="1182"/>
        <v>0.774334828507138-0.441894080182002i</v>
      </c>
      <c r="AD2256" t="str">
        <f t="shared" si="1183"/>
        <v>0.898882677755557-0.0739769178749064i</v>
      </c>
      <c r="AE2256" t="str">
        <f t="shared" si="1184"/>
        <v>-0.00171164816569822-0.0000239576451116132i</v>
      </c>
      <c r="AF2256" t="str">
        <f t="shared" si="1185"/>
        <v>-14.9341478899533-1.08481708039908i</v>
      </c>
      <c r="AG2256" t="str">
        <f t="shared" si="1186"/>
        <v>0.998497575874069-0.0193097361777018i</v>
      </c>
      <c r="AH2256" t="str">
        <f t="shared" si="1187"/>
        <v>0.0255220035265554+0.00271150917259778i</v>
      </c>
      <c r="AI2256">
        <f t="shared" si="1188"/>
        <v>-31.812958894564272</v>
      </c>
      <c r="AJ2256">
        <f t="shared" si="1189"/>
        <v>6.0644702476682975</v>
      </c>
      <c r="AK2256"/>
      <c r="AL2256"/>
      <c r="AM2256"/>
      <c r="AN2256"/>
    </row>
    <row r="2257" spans="1:40" x14ac:dyDescent="0.25">
      <c r="A2257"/>
      <c r="B2257">
        <f t="shared" si="1155"/>
        <v>323000</v>
      </c>
      <c r="C2257" s="237" t="str">
        <f t="shared" si="1158"/>
        <v>-7.32550702638277E-07+0.00758211305921723i</v>
      </c>
      <c r="D2257" s="208" t="str">
        <f t="shared" si="1159"/>
        <v>-5.95701157322801+0.0581295334539988i</v>
      </c>
      <c r="E2257" t="str">
        <f t="shared" si="1160"/>
        <v>2870</v>
      </c>
      <c r="F2257" t="str">
        <f t="shared" si="1161"/>
        <v>0.777000777000777</v>
      </c>
      <c r="G2257" t="str">
        <f t="shared" si="1156"/>
        <v>0.777000777000777</v>
      </c>
      <c r="H2257" t="str">
        <f t="shared" si="1162"/>
        <v>8.9780886967117+1.13971840611627i</v>
      </c>
      <c r="I2257" t="str">
        <f t="shared" si="1163"/>
        <v>1268.41803388688i</v>
      </c>
      <c r="J2257" t="str">
        <f t="shared" si="1157"/>
        <v>-2176.78580024205+277.489276437365i</v>
      </c>
      <c r="K2257" t="str">
        <f t="shared" si="1164"/>
        <v>0.0730931266947324-0.573384609045606i</v>
      </c>
      <c r="L2257" t="str">
        <f t="shared" si="1165"/>
        <v>0.00552317464834593-0.0367462678906355i</v>
      </c>
      <c r="M2257" t="str">
        <f t="shared" si="1166"/>
        <v>0.0786163013430783-0.610130876936241i</v>
      </c>
      <c r="N2257" t="str">
        <f t="shared" si="1167"/>
        <v>-3.30937852472566i</v>
      </c>
      <c r="O2257" t="str">
        <f t="shared" si="1168"/>
        <v>-0.98595694227792+0.16699972447275i</v>
      </c>
      <c r="P2257" t="str">
        <f t="shared" si="1169"/>
        <v>1.98595694227792-0.16699972447275i</v>
      </c>
      <c r="Q2257" t="str">
        <f t="shared" si="1170"/>
        <v>-1.98595694227792+3.47637824919841i</v>
      </c>
      <c r="R2257" t="str">
        <f t="shared" si="1171"/>
        <v>-0.28227051371092-0.410018632553012i</v>
      </c>
      <c r="S2257" t="str">
        <f t="shared" si="1172"/>
        <v>0.341974295650373i</v>
      </c>
      <c r="T2257" t="str">
        <f t="shared" si="1173"/>
        <v>0.140215833070845-0.0965292601091608i</v>
      </c>
      <c r="U2257" t="str">
        <f t="shared" si="1174"/>
        <v>0.0000333333333333333-0.000349460824038591i</v>
      </c>
      <c r="V2257" t="str">
        <f t="shared" si="1175"/>
        <v>6.66666666666667E-06-0.00349460824038591i</v>
      </c>
      <c r="W2257" t="str">
        <f t="shared" si="1176"/>
        <v>0.0000276009187716107-0.000317921054336967i</v>
      </c>
      <c r="X2257" t="str">
        <f t="shared" si="1177"/>
        <v>0.0000292704212208095-0.000317619849622882i</v>
      </c>
      <c r="Y2257" t="str">
        <f t="shared" si="1178"/>
        <v>0.009+2.02946885421901i</v>
      </c>
      <c r="Z2257" t="str">
        <f t="shared" si="1179"/>
        <v>-0.00187753368639728-0.000181454101494595i</v>
      </c>
      <c r="AA2257" t="str">
        <f t="shared" si="1180"/>
        <v>0.0263145818814012-5.91368558206722i</v>
      </c>
      <c r="AB2257" t="str">
        <f t="shared" si="1181"/>
        <v>0.661318513457743-0.455273740507694i</v>
      </c>
      <c r="AC2257" t="str">
        <f t="shared" si="1182"/>
        <v>0.774213848995749-0.439282782127487i</v>
      </c>
      <c r="AD2257" t="str">
        <f t="shared" si="1183"/>
        <v>0.898557585962849-0.078212065468371i</v>
      </c>
      <c r="AE2257" t="str">
        <f t="shared" si="1184"/>
        <v>-0.00170126403687867-0.0000162011718024654i</v>
      </c>
      <c r="AF2257" t="str">
        <f t="shared" si="1185"/>
        <v>-14.9351002699397-1.08158887266227i</v>
      </c>
      <c r="AG2257" t="str">
        <f t="shared" si="1186"/>
        <v>0.998411267443826-0.0192433594740108i</v>
      </c>
      <c r="AH2257" t="str">
        <f t="shared" si="1187"/>
        <v>0.0253818077687757+0.00257455590889374i</v>
      </c>
      <c r="AI2257">
        <f t="shared" si="1188"/>
        <v>-31.865094129727822</v>
      </c>
      <c r="AJ2257">
        <f t="shared" si="1189"/>
        <v>5.7918801899477375</v>
      </c>
      <c r="AK2257"/>
      <c r="AL2257"/>
      <c r="AM2257"/>
      <c r="AN2257"/>
    </row>
    <row r="2258" spans="1:40" x14ac:dyDescent="0.25">
      <c r="A2258"/>
      <c r="B2258">
        <f t="shared" si="1155"/>
        <v>324000</v>
      </c>
      <c r="C2258" s="237" t="str">
        <f t="shared" si="1158"/>
        <v>-7.28035763031035E-07+0.00755871147613601i</v>
      </c>
      <c r="D2258" s="208" t="str">
        <f t="shared" si="1159"/>
        <v>-5.95701153861348+0.0579501213170428i</v>
      </c>
      <c r="E2258" t="str">
        <f t="shared" si="1160"/>
        <v>2870</v>
      </c>
      <c r="F2258" t="str">
        <f t="shared" si="1161"/>
        <v>0.777000777000777</v>
      </c>
      <c r="G2258" t="str">
        <f t="shared" si="1156"/>
        <v>0.777000777000777</v>
      </c>
      <c r="H2258" t="str">
        <f t="shared" si="1162"/>
        <v>8.97903252151507+1.13632954133137i</v>
      </c>
      <c r="I2258" t="str">
        <f t="shared" si="1163"/>
        <v>1272.34502470387i</v>
      </c>
      <c r="J2258" t="str">
        <f t="shared" si="1157"/>
        <v>-2190.29141625252+278.348376364415i</v>
      </c>
      <c r="K2258" t="str">
        <f t="shared" si="1164"/>
        <v>0.0726493859134272-0.571669676829267i</v>
      </c>
      <c r="L2258" t="str">
        <f t="shared" si="1165"/>
        <v>0.00548988111679007-0.0366378422470678i</v>
      </c>
      <c r="M2258" t="str">
        <f t="shared" si="1166"/>
        <v>0.0781392670302173-0.608307519076335i</v>
      </c>
      <c r="N2258" t="str">
        <f t="shared" si="1167"/>
        <v>-3.31962427867218i</v>
      </c>
      <c r="O2258" t="str">
        <f t="shared" si="1168"/>
        <v>-0.984194183931915+0.177092654603717i</v>
      </c>
      <c r="P2258" t="str">
        <f t="shared" si="1169"/>
        <v>1.98419418393192-0.177092654603717i</v>
      </c>
      <c r="Q2258" t="str">
        <f t="shared" si="1170"/>
        <v>-1.98419418393192+3.4967169332759i</v>
      </c>
      <c r="R2258" t="str">
        <f t="shared" si="1171"/>
        <v>-0.281876620572261-0.407495447871767i</v>
      </c>
      <c r="S2258" t="str">
        <f t="shared" si="1172"/>
        <v>0.343033039599756i</v>
      </c>
      <c r="T2258" t="str">
        <f t="shared" si="1173"/>
        <v>0.139784402106516-0.0966929939470098i</v>
      </c>
      <c r="U2258" t="str">
        <f t="shared" si="1174"/>
        <v>0.0000333333333333334-0.000348382241248348i</v>
      </c>
      <c r="V2258" t="str">
        <f t="shared" si="1175"/>
        <v>6.66666666666667E-06-0.00348382241248348i</v>
      </c>
      <c r="W2258" t="str">
        <f t="shared" si="1176"/>
        <v>0.0000276009039700744-0.000316941234577864i</v>
      </c>
      <c r="X2258" t="str">
        <f t="shared" si="1177"/>
        <v>0.0000292600537973644-0.000316641012981752i</v>
      </c>
      <c r="Y2258" t="str">
        <f t="shared" si="1178"/>
        <v>0.009+2.03575203952619i</v>
      </c>
      <c r="Z2258" t="str">
        <f t="shared" si="1179"/>
        <v>-0.0018659692347943-0.000180781452121006i</v>
      </c>
      <c r="AA2258" t="str">
        <f t="shared" si="1180"/>
        <v>0.0261523196063115-5.89542850275205i</v>
      </c>
      <c r="AB2258" t="str">
        <f t="shared" si="1181"/>
        <v>0.659283698431928-0.456045980103448i</v>
      </c>
      <c r="AC2258" t="str">
        <f t="shared" si="1182"/>
        <v>0.774099746218978-0.436682329577957i</v>
      </c>
      <c r="AD2258" t="str">
        <f t="shared" si="1183"/>
        <v>0.898188273962252-0.0824480727990748i</v>
      </c>
      <c r="AE2258" t="str">
        <f t="shared" si="1184"/>
        <v>-0.00169089676859175-8.53021313380138E-06i</v>
      </c>
      <c r="AF2258" t="str">
        <f t="shared" si="1185"/>
        <v>-14.9360440601285-1.07837942001433i</v>
      </c>
      <c r="AG2258" t="str">
        <f t="shared" si="1186"/>
        <v>0.998325471218119-0.0191764466734099i</v>
      </c>
      <c r="AH2258" t="str">
        <f t="shared" si="1187"/>
        <v>0.0252416069578563+0.00243896436162685i</v>
      </c>
      <c r="AI2258">
        <f t="shared" si="1188"/>
        <v>-31.917300879446099</v>
      </c>
      <c r="AJ2258">
        <f t="shared" si="1189"/>
        <v>5.5190578902483001</v>
      </c>
      <c r="AK2258"/>
      <c r="AL2258"/>
      <c r="AM2258"/>
      <c r="AN2258"/>
    </row>
    <row r="2259" spans="1:40" x14ac:dyDescent="0.25">
      <c r="A2259"/>
      <c r="B2259">
        <f t="shared" si="1155"/>
        <v>325000</v>
      </c>
      <c r="C2259" s="237" t="str">
        <f t="shared" si="1158"/>
        <v>-7.23562435638368E-07+0.00753545390279283i</v>
      </c>
      <c r="D2259" s="208" t="str">
        <f t="shared" si="1159"/>
        <v>-5.95701150431797+0.0577718132547451i</v>
      </c>
      <c r="E2259" t="str">
        <f t="shared" si="1160"/>
        <v>2870</v>
      </c>
      <c r="F2259" t="str">
        <f t="shared" si="1161"/>
        <v>0.777000777000777</v>
      </c>
      <c r="G2259" t="str">
        <f t="shared" si="1156"/>
        <v>0.777000777000777</v>
      </c>
      <c r="H2259" t="str">
        <f t="shared" si="1162"/>
        <v>8.97996785854518+1.13296037650837i</v>
      </c>
      <c r="I2259" t="str">
        <f t="shared" si="1163"/>
        <v>1276.27201552085i</v>
      </c>
      <c r="J2259" t="str">
        <f t="shared" si="1157"/>
        <v>-2203.83878068961+279.207476291466i</v>
      </c>
      <c r="K2259" t="str">
        <f t="shared" si="1164"/>
        <v>0.0722096534974254-0.569964804780729i</v>
      </c>
      <c r="L2259" t="str">
        <f t="shared" si="1165"/>
        <v>0.0054568854928508-0.0365300393365599i</v>
      </c>
      <c r="M2259" t="str">
        <f t="shared" si="1166"/>
        <v>0.0776665389902762-0.606494844117289i</v>
      </c>
      <c r="N2259" t="str">
        <f t="shared" si="1167"/>
        <v>-3.3298700326187i</v>
      </c>
      <c r="O2259" t="str">
        <f t="shared" si="1168"/>
        <v>-0.982328110238813+0.187166994511965i</v>
      </c>
      <c r="P2259" t="str">
        <f t="shared" si="1169"/>
        <v>1.98232811023881-0.187166994511965i</v>
      </c>
      <c r="Q2259" t="str">
        <f t="shared" si="1170"/>
        <v>-1.98232811023881+3.51703702713067i</v>
      </c>
      <c r="R2259" t="str">
        <f t="shared" si="1171"/>
        <v>-0.281480394896293-0.404983399369212i</v>
      </c>
      <c r="S2259" t="str">
        <f t="shared" si="1172"/>
        <v>0.344091783549139i</v>
      </c>
      <c r="T2259" t="str">
        <f t="shared" si="1173"/>
        <v>0.139351460196745-0.0968550911139814i</v>
      </c>
      <c r="U2259" t="str">
        <f t="shared" si="1174"/>
        <v>0.0000333333333333334-0.000347310295890662i</v>
      </c>
      <c r="V2259" t="str">
        <f t="shared" si="1175"/>
        <v>6.66666666666667E-06-0.0034731029589066i</v>
      </c>
      <c r="W2259" t="str">
        <f t="shared" si="1176"/>
        <v>0.0000276008891228035-0.000315967448846926i</v>
      </c>
      <c r="X2259" t="str">
        <f t="shared" si="1177"/>
        <v>0.0000292497817404425-0.000315668203813445i</v>
      </c>
      <c r="Y2259" t="str">
        <f t="shared" si="1178"/>
        <v>0.009+2.04203522483337i</v>
      </c>
      <c r="Z2259" t="str">
        <f t="shared" si="1179"/>
        <v>-0.00185451137958084-0.0001801139760652i</v>
      </c>
      <c r="AA2259" t="str">
        <f t="shared" si="1180"/>
        <v>0.0259915537760104-5.87728382029987i</v>
      </c>
      <c r="AB2259" t="str">
        <f t="shared" si="1181"/>
        <v>0.65724175713391-0.456810500451469i</v>
      </c>
      <c r="AC2259" t="str">
        <f t="shared" si="1182"/>
        <v>0.773992479294024-0.434092627584786i</v>
      </c>
      <c r="AD2259" t="str">
        <f t="shared" si="1183"/>
        <v>0.897774677666068-0.086684474900219i</v>
      </c>
      <c r="AE2259" t="str">
        <f t="shared" si="1184"/>
        <v>-0.00168054644146865-9.44421669642274E-07i</v>
      </c>
      <c r="AF2259" t="str">
        <f t="shared" si="1185"/>
        <v>-14.9369793628632-1.07518856325362i</v>
      </c>
      <c r="AG2259" t="str">
        <f t="shared" si="1186"/>
        <v>0.99824019237518-0.0191090013384757i</v>
      </c>
      <c r="AH2259" t="str">
        <f t="shared" si="1187"/>
        <v>0.0251014046420652+0.00230472977681017i</v>
      </c>
      <c r="AI2259">
        <f t="shared" si="1188"/>
        <v>-31.969580563361998</v>
      </c>
      <c r="AJ2259">
        <f t="shared" si="1189"/>
        <v>5.2460043023798653</v>
      </c>
      <c r="AK2259"/>
      <c r="AL2259"/>
      <c r="AM2259"/>
      <c r="AN2259"/>
    </row>
    <row r="2260" spans="1:40" x14ac:dyDescent="0.25">
      <c r="A2260"/>
      <c r="B2260">
        <f t="shared" si="1155"/>
        <v>326000</v>
      </c>
      <c r="C2260" s="237" t="str">
        <f t="shared" si="1158"/>
        <v>-7.19130210664859E-07+0.00751233901394471i</v>
      </c>
      <c r="D2260" s="208" t="str">
        <f t="shared" si="1159"/>
        <v>-5.95701147033758+0.0575945991069095i</v>
      </c>
      <c r="E2260" t="str">
        <f t="shared" si="1160"/>
        <v>2870</v>
      </c>
      <c r="F2260" t="str">
        <f t="shared" si="1161"/>
        <v>0.777000777000777</v>
      </c>
      <c r="G2260" t="str">
        <f t="shared" si="1156"/>
        <v>0.777000777000777</v>
      </c>
      <c r="H2260" t="str">
        <f t="shared" si="1162"/>
        <v>8.98089480863933+1.1296107440341i</v>
      </c>
      <c r="I2260" t="str">
        <f t="shared" si="1163"/>
        <v>1280.19900633784i</v>
      </c>
      <c r="J2260" t="str">
        <f t="shared" si="1157"/>
        <v>-2217.42789355331+280.066576218517i</v>
      </c>
      <c r="K2260" t="str">
        <f t="shared" si="1164"/>
        <v>0.0717738815585722-0.56826990619685i</v>
      </c>
      <c r="L2260" t="str">
        <f t="shared" si="1165"/>
        <v>0.00542418425961842-0.0364228539521866i</v>
      </c>
      <c r="M2260" t="str">
        <f t="shared" si="1166"/>
        <v>0.0771980658181906-0.604692760149037i</v>
      </c>
      <c r="N2260" t="str">
        <f t="shared" si="1167"/>
        <v>-3.34011578656522i</v>
      </c>
      <c r="O2260" t="str">
        <f t="shared" si="1168"/>
        <v>-0.980358917088871+0.197221686648138i</v>
      </c>
      <c r="P2260" t="str">
        <f t="shared" si="1169"/>
        <v>1.98035891708887-0.197221686648138i</v>
      </c>
      <c r="Q2260" t="str">
        <f t="shared" si="1170"/>
        <v>-1.98035891708887+3.53733747321336i</v>
      </c>
      <c r="R2260" t="str">
        <f t="shared" si="1171"/>
        <v>-0.281081823227065-0.40248238479102i</v>
      </c>
      <c r="S2260" t="str">
        <f t="shared" si="1172"/>
        <v>0.345150527498519i</v>
      </c>
      <c r="T2260" t="str">
        <f t="shared" si="1173"/>
        <v>0.138917007419482-0.0970155395570669i</v>
      </c>
      <c r="U2260" t="str">
        <f t="shared" si="1174"/>
        <v>0.0000333333333333333-0.000346244926884861i</v>
      </c>
      <c r="V2260" t="str">
        <f t="shared" si="1175"/>
        <v>6.66666666666667E-06-0.00346244926884861i</v>
      </c>
      <c r="W2260" t="str">
        <f t="shared" si="1176"/>
        <v>0.0000276008742297983-0.000314999641616268i</v>
      </c>
      <c r="X2260" t="str">
        <f t="shared" si="1177"/>
        <v>0.0000292396038811934-0.000314701366656525i</v>
      </c>
      <c r="Y2260" t="str">
        <f t="shared" si="1178"/>
        <v>0.009+2.04831841014055i</v>
      </c>
      <c r="Z2260" t="str">
        <f t="shared" si="1179"/>
        <v>-0.00184315881465194-0.000179451613083185i</v>
      </c>
      <c r="AA2260" t="str">
        <f t="shared" si="1180"/>
        <v>0.0258322660429991-5.85925049982672i</v>
      </c>
      <c r="AB2260" t="str">
        <f t="shared" si="1181"/>
        <v>0.655192689931336-0.457567244704555i</v>
      </c>
      <c r="AC2260" t="str">
        <f t="shared" si="1182"/>
        <v>0.773892008246729-0.431513582377002i</v>
      </c>
      <c r="AD2260" t="str">
        <f t="shared" si="1183"/>
        <v>0.897316737912732-0.0909208052947793i</v>
      </c>
      <c r="AE2260" t="str">
        <f t="shared" si="1184"/>
        <v>-0.00167021314019155+6.55654764934488E-06i</v>
      </c>
      <c r="AF2260" t="str">
        <f t="shared" si="1185"/>
        <v>-14.9379062789769-1.07201614492719i</v>
      </c>
      <c r="AG2260" t="str">
        <f t="shared" si="1186"/>
        <v>0.998155436062006-0.0190410270926884i</v>
      </c>
      <c r="AH2260" t="str">
        <f t="shared" si="1187"/>
        <v>0.0249612044106218+0.00217184743836774i</v>
      </c>
      <c r="AI2260">
        <f t="shared" si="1188"/>
        <v>-32.021934603477014</v>
      </c>
      <c r="AJ2260">
        <f t="shared" si="1189"/>
        <v>4.9727203848545072</v>
      </c>
      <c r="AK2260"/>
      <c r="AL2260"/>
      <c r="AM2260"/>
      <c r="AN2260"/>
    </row>
    <row r="2261" spans="1:40" x14ac:dyDescent="0.25">
      <c r="A2261"/>
      <c r="B2261">
        <f t="shared" si="1155"/>
        <v>327000</v>
      </c>
      <c r="C2261" s="237" t="str">
        <f t="shared" si="1158"/>
        <v>-7.14738586098211E-07+0.00748936550055972i</v>
      </c>
      <c r="D2261" s="208" t="str">
        <f t="shared" si="1159"/>
        <v>-5.95701143666845+0.0574184688376245i</v>
      </c>
      <c r="E2261" t="str">
        <f t="shared" si="1160"/>
        <v>2870</v>
      </c>
      <c r="F2261" t="str">
        <f t="shared" si="1161"/>
        <v>0.777000777000777</v>
      </c>
      <c r="G2261" t="str">
        <f t="shared" si="1156"/>
        <v>0.777000777000777</v>
      </c>
      <c r="H2261" t="str">
        <f t="shared" si="1162"/>
        <v>8.98181347115129+1.12628047814512i</v>
      </c>
      <c r="I2261" t="str">
        <f t="shared" si="1163"/>
        <v>1284.12599715483i</v>
      </c>
      <c r="J2261" t="str">
        <f t="shared" si="1157"/>
        <v>-2231.05875484364+280.925676145568i</v>
      </c>
      <c r="K2261" t="str">
        <f t="shared" si="1164"/>
        <v>0.0713420229180566-0.566584895348296i</v>
      </c>
      <c r="L2261" t="str">
        <f t="shared" si="1165"/>
        <v>0.00539177395152812-0.0363162809430929i</v>
      </c>
      <c r="M2261" t="str">
        <f t="shared" si="1166"/>
        <v>0.0767337968695847-0.602901176291389i</v>
      </c>
      <c r="N2261" t="str">
        <f t="shared" si="1167"/>
        <v>-3.35036154051174i</v>
      </c>
      <c r="O2261" t="str">
        <f t="shared" si="1168"/>
        <v>-0.978286811197264+0.207255675525398i</v>
      </c>
      <c r="P2261" t="str">
        <f t="shared" si="1169"/>
        <v>1.97828681119726-0.207255675525398i</v>
      </c>
      <c r="Q2261" t="str">
        <f t="shared" si="1170"/>
        <v>-1.97828681119726+3.55761721603714i</v>
      </c>
      <c r="R2261" t="str">
        <f t="shared" si="1171"/>
        <v>-0.280680892016015-0.399992303261903i</v>
      </c>
      <c r="S2261" t="str">
        <f t="shared" si="1172"/>
        <v>0.346209271447902i</v>
      </c>
      <c r="T2261" t="str">
        <f t="shared" si="1173"/>
        <v>0.138481043897072-0.0971743271342118i</v>
      </c>
      <c r="U2261" t="str">
        <f t="shared" si="1174"/>
        <v>0.0000333333333333334-0.000345186073897446i</v>
      </c>
      <c r="V2261" t="str">
        <f t="shared" si="1175"/>
        <v>6.66666666666667E-06-0.00345186073897446i</v>
      </c>
      <c r="W2261" t="str">
        <f t="shared" si="1176"/>
        <v>0.0000276008592910592-0.000314037758037243i</v>
      </c>
      <c r="X2261" t="str">
        <f t="shared" si="1177"/>
        <v>0.0000292295190686104-0.000313740446727895i</v>
      </c>
      <c r="Y2261" t="str">
        <f t="shared" si="1178"/>
        <v>0.009+2.05460159544772i</v>
      </c>
      <c r="Z2261" t="str">
        <f t="shared" si="1179"/>
        <v>-0.00183191025384642-0.000178794303860333i</v>
      </c>
      <c r="AA2261" t="str">
        <f t="shared" si="1180"/>
        <v>0.0256744383401548-5.84132751911619i</v>
      </c>
      <c r="AB2261" t="str">
        <f t="shared" si="1181"/>
        <v>0.653136497401236-0.458316155595523i</v>
      </c>
      <c r="AC2261" t="str">
        <f t="shared" si="1182"/>
        <v>0.77379829399781-0.428945101347559i</v>
      </c>
      <c r="AD2261" t="str">
        <f t="shared" si="1183"/>
        <v>0.896814400496584-0.0951565960479797i</v>
      </c>
      <c r="AE2261" t="str">
        <f t="shared" si="1184"/>
        <v>-0.00165989695341494+0.0000139730375927069i</v>
      </c>
      <c r="AF2261" t="str">
        <f t="shared" si="1185"/>
        <v>-14.9388249078197-1.0688620093075i</v>
      </c>
      <c r="AG2261" t="str">
        <f t="shared" si="1186"/>
        <v>0.998071207393726-0.0189725276201322i</v>
      </c>
      <c r="AH2261" t="str">
        <f t="shared" si="1187"/>
        <v>0.0248210098930681+0.00204031266658426i</v>
      </c>
      <c r="AI2261">
        <f t="shared" si="1188"/>
        <v>-32.074364424298111</v>
      </c>
      <c r="AJ2261">
        <f t="shared" si="1189"/>
        <v>4.699207100958203</v>
      </c>
      <c r="AK2261"/>
      <c r="AL2261"/>
      <c r="AM2261"/>
      <c r="AN2261"/>
    </row>
    <row r="2262" spans="1:40" x14ac:dyDescent="0.25">
      <c r="A2262"/>
      <c r="B2262">
        <f t="shared" si="1155"/>
        <v>328000</v>
      </c>
      <c r="C2262" s="237" t="str">
        <f t="shared" si="1158"/>
        <v>-7.10387067567051E-07+0.0074665320695696i</v>
      </c>
      <c r="D2262" s="208" t="str">
        <f t="shared" si="1159"/>
        <v>-5.95701140330681+0.057243412533367i</v>
      </c>
      <c r="E2262" t="str">
        <f t="shared" si="1160"/>
        <v>2870</v>
      </c>
      <c r="F2262" t="str">
        <f t="shared" si="1161"/>
        <v>0.777000777000777</v>
      </c>
      <c r="G2262" t="str">
        <f t="shared" si="1156"/>
        <v>0.777000777000777</v>
      </c>
      <c r="H2262" t="str">
        <f t="shared" si="1162"/>
        <v>8.98272394397724+1.12296941490303i</v>
      </c>
      <c r="I2262" t="str">
        <f t="shared" si="1163"/>
        <v>1288.05298797182i</v>
      </c>
      <c r="J2262" t="str">
        <f t="shared" si="1157"/>
        <v>-2244.73136456058+281.784776072618i</v>
      </c>
      <c r="K2262" t="str">
        <f t="shared" si="1164"/>
        <v>0.0709140310939131-0.564909687466254i</v>
      </c>
      <c r="L2262" t="str">
        <f t="shared" si="1165"/>
        <v>0.00535965115347024-0.0362103152137711i</v>
      </c>
      <c r="M2262" t="str">
        <f t="shared" si="1166"/>
        <v>0.0762736822473833-0.601120002680025i</v>
      </c>
      <c r="N2262" t="str">
        <f t="shared" si="1167"/>
        <v>-3.36060729445826i</v>
      </c>
      <c r="O2262" t="str">
        <f t="shared" si="1168"/>
        <v>-0.976112010082388+0.21726790783022i</v>
      </c>
      <c r="P2262" t="str">
        <f t="shared" si="1169"/>
        <v>1.97611201008239-0.21726790783022i</v>
      </c>
      <c r="Q2262" t="str">
        <f t="shared" si="1170"/>
        <v>-1.97611201008239+3.57787520228848i</v>
      </c>
      <c r="R2262" t="str">
        <f t="shared" si="1171"/>
        <v>-0.280277587621538-0.397513055267229i</v>
      </c>
      <c r="S2262" t="str">
        <f t="shared" si="1172"/>
        <v>0.347268015397283i</v>
      </c>
      <c r="T2262" t="str">
        <f t="shared" si="1173"/>
        <v>0.138043569797161-0.0973314416136696i</v>
      </c>
      <c r="U2262" t="str">
        <f t="shared" si="1174"/>
        <v>0.0000333333333333334-0.000344133677330686i</v>
      </c>
      <c r="V2262" t="str">
        <f t="shared" si="1175"/>
        <v>6.66666666666667E-06-0.00344133677330686i</v>
      </c>
      <c r="W2262" t="str">
        <f t="shared" si="1176"/>
        <v>0.0000276008443065861-0.000313081743930094i</v>
      </c>
      <c r="X2262" t="str">
        <f t="shared" si="1177"/>
        <v>0.0000292195261692051-0.000312785389912456i</v>
      </c>
      <c r="Y2262" t="str">
        <f t="shared" si="1178"/>
        <v>0.009+2.0608847807549i</v>
      </c>
      <c r="Z2262" t="str">
        <f t="shared" si="1179"/>
        <v>-0.00182076443058251-0.00017814198999371i</v>
      </c>
      <c r="AA2262" t="str">
        <f t="shared" si="1180"/>
        <v>0.0255180528756033-5.82351386842622i</v>
      </c>
      <c r="AB2262" t="str">
        <f t="shared" si="1181"/>
        <v>0.651073180334302-0.459057175434169i</v>
      </c>
      <c r="AC2262" t="str">
        <f t="shared" si="1182"/>
        <v>0.773711298349339-0.426387093039895i</v>
      </c>
      <c r="AD2262" t="str">
        <f t="shared" si="1183"/>
        <v>0.896267616197114-0.0993913778203148i</v>
      </c>
      <c r="AE2262" t="str">
        <f t="shared" si="1184"/>
        <v>-0.0016495979736878+0.0000213053887255425i</v>
      </c>
      <c r="AF2262" t="str">
        <f t="shared" si="1185"/>
        <v>-14.939735347284-1.06572600236966i</v>
      </c>
      <c r="AG2262" t="str">
        <f t="shared" si="1186"/>
        <v>0.997987511452962-0.0189035066651909i</v>
      </c>
      <c r="AH2262" t="str">
        <f t="shared" si="1187"/>
        <v>0.0246808247586378+0.00191012081657892i</v>
      </c>
      <c r="AI2262">
        <f t="shared" si="1188"/>
        <v>-32.126871452986038</v>
      </c>
      <c r="AJ2262">
        <f t="shared" si="1189"/>
        <v>4.4254654188219398</v>
      </c>
      <c r="AK2262"/>
      <c r="AL2262"/>
      <c r="AM2262"/>
      <c r="AN2262"/>
    </row>
    <row r="2263" spans="1:40" x14ac:dyDescent="0.25">
      <c r="A2263"/>
      <c r="B2263">
        <f t="shared" si="1155"/>
        <v>329000</v>
      </c>
      <c r="C2263" s="237" t="str">
        <f t="shared" si="1158"/>
        <v>-7.06075168201812E-07+0.0074438374436273i</v>
      </c>
      <c r="D2263" s="208" t="str">
        <f t="shared" si="1159"/>
        <v>-5.95701137024891+0.0570694204011427i</v>
      </c>
      <c r="E2263" t="str">
        <f t="shared" si="1160"/>
        <v>2870</v>
      </c>
      <c r="F2263" t="str">
        <f t="shared" si="1161"/>
        <v>0.777000777000777</v>
      </c>
      <c r="G2263" t="str">
        <f t="shared" si="1156"/>
        <v>0.777000777000777</v>
      </c>
      <c r="H2263" t="str">
        <f t="shared" si="1162"/>
        <v>8.98362632358114+1.11967739217013i</v>
      </c>
      <c r="I2263" t="str">
        <f t="shared" si="1163"/>
        <v>1291.9799787888i</v>
      </c>
      <c r="J2263" t="str">
        <f t="shared" si="1157"/>
        <v>-2258.44572270413+282.643875999668i</v>
      </c>
      <c r="K2263" t="str">
        <f t="shared" si="1164"/>
        <v>0.0704898602887669-0.563244198729302i</v>
      </c>
      <c r="L2263" t="str">
        <f t="shared" si="1165"/>
        <v>0.00532781249991842-0.0361049517233484i</v>
      </c>
      <c r="M2263" t="str">
        <f t="shared" si="1166"/>
        <v>0.0758176727886853-0.59934915045265i</v>
      </c>
      <c r="N2263" t="str">
        <f t="shared" si="1167"/>
        <v>-3.37085304840478i</v>
      </c>
      <c r="O2263" t="str">
        <f t="shared" si="1168"/>
        <v>-0.973834742043022+0.227257332532969i</v>
      </c>
      <c r="P2263" t="str">
        <f t="shared" si="1169"/>
        <v>1.97383474204302-0.227257332532969i</v>
      </c>
      <c r="Q2263" t="str">
        <f t="shared" si="1170"/>
        <v>-1.97383474204302+3.59811038093775i</v>
      </c>
      <c r="R2263" t="str">
        <f t="shared" si="1171"/>
        <v>-0.279871896308522-0.395044542635i</v>
      </c>
      <c r="S2263" t="str">
        <f t="shared" si="1172"/>
        <v>0.348326759346666i</v>
      </c>
      <c r="T2263" t="str">
        <f t="shared" si="1173"/>
        <v>0.137604585333635-0.0974868706733536i</v>
      </c>
      <c r="U2263" t="str">
        <f t="shared" si="1174"/>
        <v>0.0000333333333333333-0.000343087678311443i</v>
      </c>
      <c r="V2263" t="str">
        <f t="shared" si="1175"/>
        <v>6.66666666666667E-06-0.00343087678311443i</v>
      </c>
      <c r="W2263" t="str">
        <f t="shared" si="1176"/>
        <v>0.0000276008292763796-0.000312131545773787i</v>
      </c>
      <c r="X2263" t="str">
        <f t="shared" si="1177"/>
        <v>0.0000292096240666884-0.000311836142752958i</v>
      </c>
      <c r="Y2263" t="str">
        <f t="shared" si="1178"/>
        <v>0.009+2.06716796606208i</v>
      </c>
      <c r="Z2263" t="str">
        <f t="shared" si="1179"/>
        <v>-0.00180972009750131-0.000177494613974803i</v>
      </c>
      <c r="AA2263" t="str">
        <f t="shared" si="1180"/>
        <v>0.0253630921277034-5.80580855029944i</v>
      </c>
      <c r="AB2263" t="str">
        <f t="shared" si="1181"/>
        <v>0.649002739739313-0.459790246104201i</v>
      </c>
      <c r="AC2263" t="str">
        <f t="shared" si="1182"/>
        <v>0.773630983971548-0.423839467134757i</v>
      </c>
      <c r="AD2263" t="str">
        <f t="shared" si="1183"/>
        <v>0.895676340807663-0.103624679921067i</v>
      </c>
      <c r="AE2263" t="str">
        <f t="shared" si="1184"/>
        <v>-0.00163931629737691+0.0000285539394922745i</v>
      </c>
      <c r="AF2263" t="str">
        <f t="shared" si="1185"/>
        <v>-14.9406376938301-1.06260797176899i</v>
      </c>
      <c r="AG2263" t="str">
        <f t="shared" si="1186"/>
        <v>0.997904353289203-0.0188339680322374i</v>
      </c>
      <c r="AH2263" t="str">
        <f t="shared" si="1187"/>
        <v>0.0245406527156255+0.00178126727680393i</v>
      </c>
      <c r="AI2263">
        <f t="shared" si="1188"/>
        <v>-32.179457119504214</v>
      </c>
      <c r="AJ2263">
        <f t="shared" si="1189"/>
        <v>4.1514963114938652</v>
      </c>
      <c r="AK2263"/>
      <c r="AL2263"/>
      <c r="AM2263"/>
      <c r="AN2263"/>
    </row>
    <row r="2264" spans="1:40" x14ac:dyDescent="0.25">
      <c r="A2264"/>
      <c r="B2264">
        <f t="shared" si="1155"/>
        <v>330000</v>
      </c>
      <c r="C2264" s="237" t="str">
        <f t="shared" si="1158"/>
        <v>-7.01802408498565E-07+0.00742128036086887i</v>
      </c>
      <c r="D2264" s="208" t="str">
        <f t="shared" si="1159"/>
        <v>-5.95701133749109+0.0568964827666614i</v>
      </c>
      <c r="E2264" t="str">
        <f t="shared" si="1160"/>
        <v>2870</v>
      </c>
      <c r="F2264" t="str">
        <f t="shared" si="1161"/>
        <v>0.777000777000777</v>
      </c>
      <c r="G2264" t="str">
        <f t="shared" si="1156"/>
        <v>0.777000777000777</v>
      </c>
      <c r="H2264" t="str">
        <f t="shared" si="1162"/>
        <v>8.98452070501971+1.11640424958553i</v>
      </c>
      <c r="I2264" t="str">
        <f t="shared" si="1163"/>
        <v>1295.90696960579i</v>
      </c>
      <c r="J2264" t="str">
        <f t="shared" si="1157"/>
        <v>-2272.2018292743+283.50297592672i</v>
      </c>
      <c r="K2264" t="str">
        <f t="shared" si="1164"/>
        <v>0.0700694653778355-0.561588346250528i</v>
      </c>
      <c r="L2264" t="str">
        <f t="shared" si="1165"/>
        <v>0.00529625467407494-0.0360001854848843i</v>
      </c>
      <c r="M2264" t="str">
        <f t="shared" si="1166"/>
        <v>0.0753657200519104-0.597588531735412i</v>
      </c>
      <c r="N2264" t="str">
        <f t="shared" si="1167"/>
        <v>-3.3810988023513i</v>
      </c>
      <c r="O2264" t="str">
        <f t="shared" si="1168"/>
        <v>-0.971455246134369+0.237222900998224i</v>
      </c>
      <c r="P2264" t="str">
        <f t="shared" si="1169"/>
        <v>1.97145524613437-0.237222900998224i</v>
      </c>
      <c r="Q2264" t="str">
        <f t="shared" si="1170"/>
        <v>-1.97145524613437+3.61832170334952i</v>
      </c>
      <c r="R2264" t="str">
        <f t="shared" si="1171"/>
        <v>-0.27946380424792-0.392586668518214i</v>
      </c>
      <c r="S2264" t="str">
        <f t="shared" si="1172"/>
        <v>0.349385503296047i</v>
      </c>
      <c r="T2264" t="str">
        <f t="shared" si="1173"/>
        <v>0.137164090767555-0.0976406019001875i</v>
      </c>
      <c r="U2264" t="str">
        <f t="shared" si="1174"/>
        <v>0.0000333333333333334-0.000342048018680197i</v>
      </c>
      <c r="V2264" t="str">
        <f t="shared" si="1175"/>
        <v>6.66666666666667E-06-0.00342048018680197i</v>
      </c>
      <c r="W2264" t="str">
        <f t="shared" si="1176"/>
        <v>0.0000276008142004394-0.00031118711069602i</v>
      </c>
      <c r="X2264" t="str">
        <f t="shared" si="1177"/>
        <v>0.0000291998116616572-0.000310892652440018i</v>
      </c>
      <c r="Y2264" t="str">
        <f t="shared" si="1178"/>
        <v>0.009+2.07345115136926i</v>
      </c>
      <c r="Z2264" t="str">
        <f t="shared" si="1179"/>
        <v>-0.00179877602611762-0.000176852119172614i</v>
      </c>
      <c r="AA2264" t="str">
        <f t="shared" si="1180"/>
        <v>0.025209538840134-5.7882105793768i</v>
      </c>
      <c r="AB2264" t="str">
        <f t="shared" si="1181"/>
        <v>0.646925176847546-0.460515309060183i</v>
      </c>
      <c r="AC2264" t="str">
        <f t="shared" si="1182"/>
        <v>0.773557314389871-0.421302134437246i</v>
      </c>
      <c r="AD2264" t="str">
        <f t="shared" si="1183"/>
        <v>0.895040535163533-0.107856030362453i</v>
      </c>
      <c r="AE2264" t="str">
        <f t="shared" si="1184"/>
        <v>-0.00162905202459079+0.0000357190262991337i</v>
      </c>
      <c r="AF2264" t="str">
        <f t="shared" si="1185"/>
        <v>-14.9415320425108-1.05950776681887i</v>
      </c>
      <c r="AG2264" t="str">
        <f t="shared" si="1186"/>
        <v>0.997821737918171-0.0187639155853161i</v>
      </c>
      <c r="AH2264" t="str">
        <f t="shared" si="1187"/>
        <v>0.0244004975107521+0.00165374746756313i</v>
      </c>
      <c r="AI2264">
        <f t="shared" si="1188"/>
        <v>-32.232122856769848</v>
      </c>
      <c r="AJ2264">
        <f t="shared" si="1189"/>
        <v>3.8773007570032014</v>
      </c>
      <c r="AK2264"/>
      <c r="AL2264"/>
      <c r="AM2264"/>
      <c r="AN2264"/>
    </row>
    <row r="2265" spans="1:40" x14ac:dyDescent="0.25">
      <c r="A2265"/>
      <c r="B2265">
        <f t="shared" ref="B2265:B2328" si="1190">B2264+1000</f>
        <v>331000</v>
      </c>
      <c r="C2265" s="237" t="str">
        <f t="shared" si="1158"/>
        <v>-6.97568316185663E-07+0.00739885957467934i</v>
      </c>
      <c r="D2265" s="208" t="str">
        <f t="shared" si="1159"/>
        <v>-5.95701130502971+0.0567245900725416i</v>
      </c>
      <c r="E2265" t="str">
        <f t="shared" si="1160"/>
        <v>2870</v>
      </c>
      <c r="F2265" t="str">
        <f t="shared" si="1161"/>
        <v>0.777000777000777</v>
      </c>
      <c r="G2265" t="str">
        <f t="shared" si="1156"/>
        <v>0.777000777000777</v>
      </c>
      <c r="H2265" t="str">
        <f t="shared" si="1162"/>
        <v>8.98540718196675+1.11314982854152i</v>
      </c>
      <c r="I2265" t="str">
        <f t="shared" si="1163"/>
        <v>1299.83396042278i</v>
      </c>
      <c r="J2265" t="str">
        <f t="shared" si="1157"/>
        <v>-2285.99968427109+284.36207585377i</v>
      </c>
      <c r="K2265" t="str">
        <f t="shared" si="1164"/>
        <v>0.0696528018971675-0.559942048064813i</v>
      </c>
      <c r="L2265" t="str">
        <f t="shared" si="1165"/>
        <v>0.00526497440703322-0.0358960115646793i</v>
      </c>
      <c r="M2265" t="str">
        <f t="shared" si="1166"/>
        <v>0.0749177763042007-0.595838059629492i</v>
      </c>
      <c r="N2265" t="str">
        <f t="shared" si="1167"/>
        <v>-3.39134455629781i</v>
      </c>
      <c r="O2265" t="str">
        <f t="shared" si="1168"/>
        <v>-0.968973772142955+0.247163567094857i</v>
      </c>
      <c r="P2265" t="str">
        <f t="shared" si="1169"/>
        <v>1.96897377214295-0.247163567094857i</v>
      </c>
      <c r="Q2265" t="str">
        <f t="shared" si="1170"/>
        <v>-1.96897377214295+3.63850812339267i</v>
      </c>
      <c r="R2265" t="str">
        <f t="shared" si="1171"/>
        <v>-0.279053297516293-0.390139337377582i</v>
      </c>
      <c r="S2265" t="str">
        <f t="shared" si="1172"/>
        <v>0.35044424724543i</v>
      </c>
      <c r="T2265" t="str">
        <f t="shared" si="1173"/>
        <v>0.136722086408118-0.0977926227894523i</v>
      </c>
      <c r="U2265" t="str">
        <f t="shared" si="1174"/>
        <v>0.0000333333333333334-0.000341014640980257i</v>
      </c>
      <c r="V2265" t="str">
        <f t="shared" si="1175"/>
        <v>6.66666666666667E-06-0.00341014640980257i</v>
      </c>
      <c r="W2265" t="str">
        <f t="shared" si="1176"/>
        <v>0.0000276007990787662-0.000310248386463436i</v>
      </c>
      <c r="X2265" t="str">
        <f t="shared" si="1177"/>
        <v>0.000029190087871291-0.000309954866802355i</v>
      </c>
      <c r="Y2265" t="str">
        <f t="shared" si="1178"/>
        <v>0.009+2.07973433667644i</v>
      </c>
      <c r="Z2265" t="str">
        <f t="shared" si="1179"/>
        <v>-0.0017879310064784-0.000176214449817166i</v>
      </c>
      <c r="AA2265" t="str">
        <f t="shared" si="1180"/>
        <v>0.0250573760170872-5.77071898221464i</v>
      </c>
      <c r="AB2265" t="str">
        <f t="shared" si="1181"/>
        <v>0.644840493117307-0.461232305324452i</v>
      </c>
      <c r="AC2265" t="str">
        <f t="shared" si="1182"/>
        <v>0.773490253972294-0.418775006864109i</v>
      </c>
      <c r="AD2265" t="str">
        <f t="shared" si="1183"/>
        <v>0.894360165169513-0.112084955914272i</v>
      </c>
      <c r="AE2265" t="str">
        <f t="shared" si="1184"/>
        <v>-0.00161880525910493+0.0000428009835951566i</v>
      </c>
      <c r="AF2265" t="str">
        <f t="shared" si="1185"/>
        <v>-14.9424184869965-1.05642523846898i</v>
      </c>
      <c r="AG2265" t="str">
        <f t="shared" si="1186"/>
        <v>0.997739670321182-0.0186933532478188i</v>
      </c>
      <c r="AH2265" t="str">
        <f t="shared" si="1187"/>
        <v>0.0242603629285362+0.0015275568395548i</v>
      </c>
      <c r="AI2265">
        <f t="shared" si="1188"/>
        <v>-32.284870100803595</v>
      </c>
      <c r="AJ2265">
        <f t="shared" si="1189"/>
        <v>3.6028797384243463</v>
      </c>
      <c r="AK2265"/>
      <c r="AL2265"/>
      <c r="AM2265"/>
      <c r="AN2265"/>
    </row>
    <row r="2266" spans="1:40" x14ac:dyDescent="0.25">
      <c r="A2266"/>
      <c r="B2266">
        <f t="shared" si="1190"/>
        <v>332000</v>
      </c>
      <c r="C2266" s="237" t="str">
        <f t="shared" si="1158"/>
        <v>-6.93372426093263E-07+0.00737657385346327i</v>
      </c>
      <c r="D2266" s="208" t="str">
        <f t="shared" si="1159"/>
        <v>-5.95701127286123+0.0565537328765518i</v>
      </c>
      <c r="E2266" t="str">
        <f t="shared" si="1160"/>
        <v>2870</v>
      </c>
      <c r="F2266" t="str">
        <f t="shared" si="1161"/>
        <v>0.777000777000777</v>
      </c>
      <c r="G2266" t="str">
        <f t="shared" si="1156"/>
        <v>0.777000777000777</v>
      </c>
      <c r="H2266" t="str">
        <f t="shared" si="1162"/>
        <v>8.9862858467372+1.10991397216038i</v>
      </c>
      <c r="I2266" t="str">
        <f t="shared" si="1163"/>
        <v>1303.76095123976i</v>
      </c>
      <c r="J2266" t="str">
        <f t="shared" si="1157"/>
        <v>-2299.8392876945+285.221175780821i</v>
      </c>
      <c r="K2266" t="str">
        <f t="shared" si="1164"/>
        <v>0.069239826032127-0.558305223116347i</v>
      </c>
      <c r="L2266" t="str">
        <f t="shared" si="1165"/>
        <v>0.00523396847695687-0.0357924250815929i</v>
      </c>
      <c r="M2266" t="str">
        <f t="shared" si="1166"/>
        <v>0.0744737945090839-0.59409764819794i</v>
      </c>
      <c r="N2266" t="str">
        <f t="shared" si="1167"/>
        <v>-3.40159031024433i</v>
      </c>
      <c r="O2266" t="str">
        <f t="shared" si="1168"/>
        <v>-0.966390580560405+0.257078287305878i</v>
      </c>
      <c r="P2266" t="str">
        <f t="shared" si="1169"/>
        <v>1.96639058056041-0.257078287305878i</v>
      </c>
      <c r="Q2266" t="str">
        <f t="shared" si="1170"/>
        <v>-1.96639058056041+3.65866859755021i</v>
      </c>
      <c r="R2266" t="str">
        <f t="shared" si="1171"/>
        <v>-0.278640362095387-0.387702454964598i</v>
      </c>
      <c r="S2266" t="str">
        <f t="shared" si="1172"/>
        <v>0.351502991194811i</v>
      </c>
      <c r="T2266" t="str">
        <f t="shared" si="1173"/>
        <v>0.136278572613628-0.0979429207441338i</v>
      </c>
      <c r="U2266" t="str">
        <f t="shared" si="1174"/>
        <v>0.0000333333333333333-0.000339987488447183i</v>
      </c>
      <c r="V2266" t="str">
        <f t="shared" si="1175"/>
        <v>6.66666666666667E-06-0.00339987488447183i</v>
      </c>
      <c r="W2266" t="str">
        <f t="shared" si="1176"/>
        <v>0.0000276007839113596-0.000309315321471996i</v>
      </c>
      <c r="X2266" t="str">
        <f t="shared" si="1177"/>
        <v>0.0000291804516290502-0.000309022734297174i</v>
      </c>
      <c r="Y2266" t="str">
        <f t="shared" si="1178"/>
        <v>0.009+2.08601752198362i</v>
      </c>
      <c r="Z2266" t="str">
        <f t="shared" si="1179"/>
        <v>-0.00177718384682825-0.000175581550983342i</v>
      </c>
      <c r="AA2266" t="str">
        <f t="shared" si="1180"/>
        <v>0.0249065869185631-5.75333279710525i</v>
      </c>
      <c r="AB2266" t="str">
        <f t="shared" si="1181"/>
        <v>0.642748690238512-0.46194117548404i</v>
      </c>
      <c r="AC2266" t="str">
        <f t="shared" si="1182"/>
        <v>0.773429767916946-0.416257997431289i</v>
      </c>
      <c r="AD2266" t="str">
        <f t="shared" si="1183"/>
        <v>0.893635201826813-0.1163109821591i</v>
      </c>
      <c r="AE2266" t="str">
        <f t="shared" si="1184"/>
        <v>-0.00160857610828761+0.0000498001439518173i</v>
      </c>
      <c r="AF2266" t="str">
        <f t="shared" si="1185"/>
        <v>-14.9432971195984-1.05336023928383i</v>
      </c>
      <c r="AG2266" t="str">
        <f t="shared" si="1186"/>
        <v>0.99765815544452-0.018622285002155i</v>
      </c>
      <c r="AH2266" t="str">
        <f t="shared" si="1187"/>
        <v>0.0241202527906567+0.00140269087243558i</v>
      </c>
      <c r="AI2266">
        <f t="shared" si="1188"/>
        <v>-32.337700290883085</v>
      </c>
      <c r="AJ2266">
        <f t="shared" si="1189"/>
        <v>3.3282342439372661</v>
      </c>
      <c r="AK2266"/>
      <c r="AL2266"/>
      <c r="AM2266"/>
      <c r="AN2266"/>
    </row>
    <row r="2267" spans="1:40" x14ac:dyDescent="0.25">
      <c r="A2267"/>
      <c r="B2267">
        <f t="shared" si="1190"/>
        <v>333000</v>
      </c>
      <c r="C2267" s="237" t="str">
        <f t="shared" si="1158"/>
        <v>-6.89214280025547E-07+0.0073544219804191i</v>
      </c>
      <c r="D2267" s="208" t="str">
        <f t="shared" si="1159"/>
        <v>-5.95701124098211+0.0563839018498798i</v>
      </c>
      <c r="E2267" t="str">
        <f t="shared" si="1160"/>
        <v>2870</v>
      </c>
      <c r="F2267" t="str">
        <f t="shared" si="1161"/>
        <v>0.777000777000777</v>
      </c>
      <c r="G2267" t="str">
        <f t="shared" si="1156"/>
        <v>0.777000777000777</v>
      </c>
      <c r="H2267" t="str">
        <f t="shared" si="1162"/>
        <v>8.98715679031037+1.10669652527145i</v>
      </c>
      <c r="I2267" t="str">
        <f t="shared" si="1163"/>
        <v>1307.68794205675i</v>
      </c>
      <c r="J2267" t="str">
        <f t="shared" si="1157"/>
        <v>-2313.72063954452+286.080275707871i</v>
      </c>
      <c r="K2267" t="str">
        <f t="shared" si="1164"/>
        <v>0.0688304946061052-0.556677791246346i</v>
      </c>
      <c r="L2267" t="str">
        <f t="shared" si="1165"/>
        <v>0.005203233708275-0.0356894212063718i</v>
      </c>
      <c r="M2267" t="str">
        <f t="shared" si="1166"/>
        <v>0.0740337283143802-0.592367212452718i</v>
      </c>
      <c r="N2267" t="str">
        <f t="shared" si="1167"/>
        <v>-3.41183606419085i</v>
      </c>
      <c r="O2267" t="str">
        <f t="shared" si="1168"/>
        <v>-0.96370594255611+0.266966020837932i</v>
      </c>
      <c r="P2267" t="str">
        <f t="shared" si="1169"/>
        <v>1.96370594255611-0.266966020837932i</v>
      </c>
      <c r="Q2267" t="str">
        <f t="shared" si="1170"/>
        <v>-1.96370594255611+3.67880208502878i</v>
      </c>
      <c r="R2267" t="str">
        <f t="shared" si="1171"/>
        <v>-0.278224983871677-0.38527592830497i</v>
      </c>
      <c r="S2267" t="str">
        <f t="shared" si="1172"/>
        <v>0.352561735144194i</v>
      </c>
      <c r="T2267" t="str">
        <f t="shared" si="1173"/>
        <v>0.13583354979249-0.0980914830742638i</v>
      </c>
      <c r="U2267" t="str">
        <f t="shared" si="1174"/>
        <v>0.0000333333333333333-0.000338966504998393i</v>
      </c>
      <c r="V2267" t="str">
        <f t="shared" si="1175"/>
        <v>6.66666666666667E-06-0.00338966504998393i</v>
      </c>
      <c r="W2267" t="str">
        <f t="shared" si="1176"/>
        <v>0.0000276007686982204-0.000308387864737526i</v>
      </c>
      <c r="X2267" t="str">
        <f t="shared" si="1177"/>
        <v>0.0000291709018843852-0.000308096204000726i</v>
      </c>
      <c r="Y2267" t="str">
        <f t="shared" si="1178"/>
        <v>0.009+2.0923007072908i</v>
      </c>
      <c r="Z2267" t="str">
        <f t="shared" si="1179"/>
        <v>-0.00176653337328191-0.000174953368575106i</v>
      </c>
      <c r="AA2267" t="str">
        <f t="shared" si="1180"/>
        <v>0.0247571550557615-5.73605107390031i</v>
      </c>
      <c r="AB2267" t="str">
        <f t="shared" si="1181"/>
        <v>0.640649770137378-0.462641859687569i</v>
      </c>
      <c r="AC2267" t="str">
        <f t="shared" si="1182"/>
        <v>0.773375822239954-0.413751020241722i</v>
      </c>
      <c r="AD2267" t="str">
        <f t="shared" si="1183"/>
        <v>0.892865621259418-0.120533633547964i</v>
      </c>
      <c r="AE2267" t="str">
        <f t="shared" si="1184"/>
        <v>-0.00159836468302666+0.00005671683814117i</v>
      </c>
      <c r="AF2267" t="str">
        <f t="shared" si="1185"/>
        <v>-14.9441680312925-1.05031262342157i</v>
      </c>
      <c r="AG2267" t="str">
        <f t="shared" si="1186"/>
        <v>0.997577198198802-0.0185507148894147i</v>
      </c>
      <c r="AH2267" t="str">
        <f t="shared" si="1187"/>
        <v>0.0239801709553188+0.00127914507340824i</v>
      </c>
      <c r="AI2267">
        <f t="shared" si="1188"/>
        <v>-32.39061486969603</v>
      </c>
      <c r="AJ2267">
        <f t="shared" si="1189"/>
        <v>3.0533652668891045</v>
      </c>
      <c r="AK2267"/>
      <c r="AL2267"/>
      <c r="AM2267"/>
      <c r="AN2267"/>
    </row>
    <row r="2268" spans="1:40" x14ac:dyDescent="0.25">
      <c r="A2268"/>
      <c r="B2268">
        <f t="shared" si="1190"/>
        <v>334000</v>
      </c>
      <c r="C2268" s="237" t="str">
        <f t="shared" si="1158"/>
        <v>-6.85093426635647E-07+0.00733240275331786i</v>
      </c>
      <c r="D2268" s="208" t="str">
        <f t="shared" si="1159"/>
        <v>-5.9570112093889+0.056215087775437i</v>
      </c>
      <c r="E2268" t="str">
        <f t="shared" si="1160"/>
        <v>2870</v>
      </c>
      <c r="F2268" t="str">
        <f t="shared" si="1161"/>
        <v>0.777000777000777</v>
      </c>
      <c r="G2268" t="str">
        <f t="shared" si="1156"/>
        <v>0.777000777000777</v>
      </c>
      <c r="H2268" t="str">
        <f t="shared" si="1162"/>
        <v>8.98802010235314+1.10349733438873i</v>
      </c>
      <c r="I2268" t="str">
        <f t="shared" si="1163"/>
        <v>1311.61493287374i</v>
      </c>
      <c r="J2268" t="str">
        <f t="shared" si="1157"/>
        <v>-2327.64373982116+286.939375634922i</v>
      </c>
      <c r="K2268" t="str">
        <f t="shared" si="1164"/>
        <v>0.0684247650694576-0.555059673180918i</v>
      </c>
      <c r="L2268" t="str">
        <f t="shared" si="1165"/>
        <v>0.00517276697089332-0.0355869951609877i</v>
      </c>
      <c r="M2268" t="str">
        <f t="shared" si="1166"/>
        <v>0.0735975320403509-0.590646668341906i</v>
      </c>
      <c r="N2268" t="str">
        <f t="shared" si="1167"/>
        <v>-3.42208181813737i</v>
      </c>
      <c r="O2268" t="str">
        <f t="shared" si="1168"/>
        <v>-0.960920139948752+0.276825729730583i</v>
      </c>
      <c r="P2268" t="str">
        <f t="shared" si="1169"/>
        <v>1.96092013994875-0.276825729730583i</v>
      </c>
      <c r="Q2268" t="str">
        <f t="shared" si="1170"/>
        <v>-1.96092013994875+3.69890754786795i</v>
      </c>
      <c r="R2268" t="str">
        <f t="shared" si="1171"/>
        <v>-0.277807148635957-0.382859665682383i</v>
      </c>
      <c r="S2268" t="str">
        <f t="shared" si="1172"/>
        <v>0.353620479093574i</v>
      </c>
      <c r="T2268" t="str">
        <f t="shared" si="1173"/>
        <v>0.13538701840421-0.0982382969962668i</v>
      </c>
      <c r="U2268" t="str">
        <f t="shared" si="1174"/>
        <v>0.0000333333333333334-0.000337951635222949i</v>
      </c>
      <c r="V2268" t="str">
        <f t="shared" si="1175"/>
        <v>6.66666666666667E-06-0.00337951635222949i</v>
      </c>
      <c r="W2268" t="str">
        <f t="shared" si="1176"/>
        <v>0.0000276007534393483-0.000307465965886445i</v>
      </c>
      <c r="X2268" t="str">
        <f t="shared" si="1177"/>
        <v>0.0000291614376024483-0.000307175225599053i</v>
      </c>
      <c r="Y2268" t="str">
        <f t="shared" si="1178"/>
        <v>0.009+2.09858389259798i</v>
      </c>
      <c r="Z2268" t="str">
        <f t="shared" si="1179"/>
        <v>-0.00175597842950375-0.000174329849310052i</v>
      </c>
      <c r="AA2268" t="str">
        <f t="shared" si="1180"/>
        <v>0.0246090641865728-5.71887287383795i</v>
      </c>
      <c r="AB2268" t="str">
        <f t="shared" si="1181"/>
        <v>0.638543734981131-0.463334297642168i</v>
      </c>
      <c r="AC2268" t="str">
        <f t="shared" si="1182"/>
        <v>0.773328383763556-0.411253990473315i</v>
      </c>
      <c r="AD2268" t="str">
        <f t="shared" si="1183"/>
        <v>0.892051404739794-0.124752433456649i</v>
      </c>
      <c r="AE2268" t="str">
        <f t="shared" si="1184"/>
        <v>-0.00158817109765715+0.0000635513952128688i</v>
      </c>
      <c r="AF2268" t="str">
        <f t="shared" si="1185"/>
        <v>-14.945031311742-1.04728224661329i</v>
      </c>
      <c r="AG2268" t="str">
        <f t="shared" si="1186"/>
        <v>0.997496803458344-0.0184786470090257i</v>
      </c>
      <c r="AH2268" t="str">
        <f t="shared" si="1187"/>
        <v>0.0238401213166183+0.00115691497582808i</v>
      </c>
      <c r="AI2268">
        <f t="shared" si="1188"/>
        <v>-32.443615283494708</v>
      </c>
      <c r="AJ2268">
        <f t="shared" si="1189"/>
        <v>2.7782738058462608</v>
      </c>
      <c r="AK2268"/>
      <c r="AL2268"/>
      <c r="AM2268"/>
      <c r="AN2268"/>
    </row>
    <row r="2269" spans="1:40" x14ac:dyDescent="0.25">
      <c r="A2269"/>
      <c r="B2269">
        <f t="shared" si="1190"/>
        <v>335000</v>
      </c>
      <c r="C2269" s="237" t="str">
        <f t="shared" si="1158"/>
        <v>-6.8100942130313E-07+0.00731051498428542i</v>
      </c>
      <c r="D2269" s="208" t="str">
        <f t="shared" si="1159"/>
        <v>-5.95701117807819+0.0560472815461882i</v>
      </c>
      <c r="E2269" t="str">
        <f t="shared" si="1160"/>
        <v>2870</v>
      </c>
      <c r="F2269" t="str">
        <f t="shared" si="1161"/>
        <v>0.777000777000777</v>
      </c>
      <c r="G2269" t="str">
        <f t="shared" si="1156"/>
        <v>0.777000777000777</v>
      </c>
      <c r="H2269" t="str">
        <f t="shared" si="1162"/>
        <v>8.98887587124228+1.10031624768861i</v>
      </c>
      <c r="I2269" t="str">
        <f t="shared" si="1163"/>
        <v>1315.54192369073i</v>
      </c>
      <c r="J2269" t="str">
        <f t="shared" si="1157"/>
        <v>-2341.60858852442+287.798475561973i</v>
      </c>
      <c r="K2269" t="str">
        <f t="shared" si="1164"/>
        <v>0.0680225954886676-0.553450790519172i</v>
      </c>
      <c r="L2269" t="str">
        <f t="shared" si="1165"/>
        <v>0.00514256517942088-0.0354851422179851i</v>
      </c>
      <c r="M2269" t="str">
        <f t="shared" si="1166"/>
        <v>0.0731651606680885-0.588935932737157i</v>
      </c>
      <c r="N2269" t="str">
        <f t="shared" si="1167"/>
        <v>-3.43232757208389i</v>
      </c>
      <c r="O2269" t="str">
        <f t="shared" si="1168"/>
        <v>-0.958033465176722+0.286656378965274i</v>
      </c>
      <c r="P2269" t="str">
        <f t="shared" si="1169"/>
        <v>1.95803346517672-0.286656378965274i</v>
      </c>
      <c r="Q2269" t="str">
        <f t="shared" si="1170"/>
        <v>-1.95803346517672+3.71898395104916i</v>
      </c>
      <c r="R2269" t="str">
        <f t="shared" si="1171"/>
        <v>-0.277386842082899-0.380453576622604i</v>
      </c>
      <c r="S2269" t="str">
        <f t="shared" si="1172"/>
        <v>0.354679223042957i</v>
      </c>
      <c r="T2269" t="str">
        <f t="shared" si="1173"/>
        <v>0.134938978960419-0.098383349632302i</v>
      </c>
      <c r="U2269" t="str">
        <f t="shared" si="1174"/>
        <v>0.0000333333333333333-0.000336942824371536i</v>
      </c>
      <c r="V2269" t="str">
        <f t="shared" si="1175"/>
        <v>6.66666666666667E-06-0.00336942824371536i</v>
      </c>
      <c r="W2269" t="str">
        <f t="shared" si="1176"/>
        <v>0.0000276007381347435-0.000306549575146643i</v>
      </c>
      <c r="X2269" t="str">
        <f t="shared" si="1177"/>
        <v>0.0000291520577638133-0.000306259749378877i</v>
      </c>
      <c r="Y2269" t="str">
        <f t="shared" si="1178"/>
        <v>0.009+2.10486707790516i</v>
      </c>
      <c r="Z2269" t="str">
        <f t="shared" si="1179"/>
        <v>-0.00174551787639377-0.000173710940704306i</v>
      </c>
      <c r="AA2269" t="str">
        <f t="shared" si="1180"/>
        <v>0.0244622983111603-5.70179726937244i</v>
      </c>
      <c r="AB2269" t="str">
        <f t="shared" si="1181"/>
        <v>0.636430587182847-0.464018428610369i</v>
      </c>
      <c r="AC2269" t="str">
        <f t="shared" si="1182"/>
        <v>0.773287420104441-0.408766824367218i</v>
      </c>
      <c r="AD2269" t="str">
        <f t="shared" si="1183"/>
        <v>0.891192538714022-0.128966904242422i</v>
      </c>
      <c r="AE2269" t="str">
        <f t="shared" si="1184"/>
        <v>-0.00157799546988974+0.0000703041425696396i</v>
      </c>
      <c r="AF2269" t="str">
        <f t="shared" si="1185"/>
        <v>-14.9458870493205-1.04426896614242i</v>
      </c>
      <c r="AG2269" t="str">
        <f t="shared" si="1186"/>
        <v>0.997416976060535-0.0184060855184029i</v>
      </c>
      <c r="AH2269" t="str">
        <f t="shared" si="1187"/>
        <v>0.0237001078039039+0.00103599613783326i</v>
      </c>
      <c r="AI2269">
        <f t="shared" si="1188"/>
        <v>-32.496702982251946</v>
      </c>
      <c r="AJ2269">
        <f t="shared" si="1189"/>
        <v>2.502960864650043</v>
      </c>
      <c r="AK2269"/>
      <c r="AL2269"/>
      <c r="AM2269"/>
      <c r="AN2269"/>
    </row>
    <row r="2270" spans="1:40" x14ac:dyDescent="0.25">
      <c r="A2270"/>
      <c r="B2270">
        <f t="shared" si="1190"/>
        <v>336000</v>
      </c>
      <c r="C2270" s="237" t="str">
        <f t="shared" si="1158"/>
        <v>-6.76961826014076E-07+0.00728875749958905i</v>
      </c>
      <c r="D2270" s="208" t="str">
        <f t="shared" si="1159"/>
        <v>-5.95701114704663+0.0558804741635161i</v>
      </c>
      <c r="E2270" t="str">
        <f t="shared" si="1160"/>
        <v>2870</v>
      </c>
      <c r="F2270" t="str">
        <f t="shared" si="1161"/>
        <v>0.777000777000777</v>
      </c>
      <c r="G2270" t="str">
        <f t="shared" si="1156"/>
        <v>0.777000777000777</v>
      </c>
      <c r="H2270" t="str">
        <f t="shared" si="1162"/>
        <v>8.98972418408671+1.09715311498809i</v>
      </c>
      <c r="I2270" t="str">
        <f t="shared" si="1163"/>
        <v>1319.46891450771i</v>
      </c>
      <c r="J2270" t="str">
        <f t="shared" si="1157"/>
        <v>-2355.61518565429+288.657575489024i</v>
      </c>
      <c r="K2270" t="str">
        <f t="shared" si="1164"/>
        <v>0.0676239445357247-0.551851065721481i</v>
      </c>
      <c r="L2270" t="str">
        <f t="shared" si="1165"/>
        <v>0.00511262529241194-0.0353838576998379i</v>
      </c>
      <c r="M2270" t="str">
        <f t="shared" si="1166"/>
        <v>0.0727365698281366-0.587234923421319i</v>
      </c>
      <c r="N2270" t="str">
        <f t="shared" si="1167"/>
        <v>-3.44257332603041i</v>
      </c>
      <c r="O2270" t="str">
        <f t="shared" si="1168"/>
        <v>-0.95504622126742+0.296456936573969i</v>
      </c>
      <c r="P2270" t="str">
        <f t="shared" si="1169"/>
        <v>1.95504622126742-0.296456936573969i</v>
      </c>
      <c r="Q2270" t="str">
        <f t="shared" si="1170"/>
        <v>-1.95504622126742+3.73903026260438i</v>
      </c>
      <c r="R2270" t="str">
        <f t="shared" si="1171"/>
        <v>-0.276964049810629-0.378057571877908i</v>
      </c>
      <c r="S2270" t="str">
        <f t="shared" si="1172"/>
        <v>0.35573796699234i</v>
      </c>
      <c r="T2270" t="str">
        <f t="shared" si="1173"/>
        <v>0.134489432025907-0.0985266280095984i</v>
      </c>
      <c r="U2270" t="str">
        <f t="shared" si="1174"/>
        <v>0.0000333333333333333-0.000335940018346621i</v>
      </c>
      <c r="V2270" t="str">
        <f t="shared" si="1175"/>
        <v>6.66666666666667E-06-0.00335940018346621i</v>
      </c>
      <c r="W2270" t="str">
        <f t="shared" si="1176"/>
        <v>0.0000276007227844067-0.000305638643338539i</v>
      </c>
      <c r="X2270" t="str">
        <f t="shared" si="1177"/>
        <v>0.0000291427613642014-0.000305349726218669i</v>
      </c>
      <c r="Y2270" t="str">
        <f t="shared" si="1178"/>
        <v>0.009+2.11115026321234i</v>
      </c>
      <c r="Z2270" t="str">
        <f t="shared" si="1179"/>
        <v>-0.0017351505917803-0.000173096591057764i</v>
      </c>
      <c r="AA2270" t="str">
        <f t="shared" si="1180"/>
        <v>0.0243168416676367-5.68482334400735i</v>
      </c>
      <c r="AB2270" t="str">
        <f t="shared" si="1181"/>
        <v>0.634310329406318-0.464694191406974i</v>
      </c>
      <c r="AC2270" t="str">
        <f t="shared" si="1182"/>
        <v>0.773252899662365-0.406289439216274i</v>
      </c>
      <c r="AD2270" t="str">
        <f t="shared" si="1183"/>
        <v>0.890289014826212-0.133176567301317i</v>
      </c>
      <c r="AE2270" t="str">
        <f t="shared" si="1184"/>
        <v>-0.00156783792073983+0.0000769754060415563i</v>
      </c>
      <c r="AF2270" t="str">
        <f t="shared" si="1185"/>
        <v>-14.9467353311333-1.04127264082457i</v>
      </c>
      <c r="AG2270" t="str">
        <f t="shared" si="1186"/>
        <v>0.9973377208052-0.0183330346325917i</v>
      </c>
      <c r="AH2270" t="str">
        <f t="shared" si="1187"/>
        <v>0.023560134381136+0.0009163841409949i</v>
      </c>
      <c r="AI2270">
        <f t="shared" si="1188"/>
        <v>-32.549879419819277</v>
      </c>
      <c r="AJ2270">
        <f t="shared" si="1189"/>
        <v>2.2274274524667317</v>
      </c>
      <c r="AK2270"/>
      <c r="AL2270"/>
      <c r="AM2270"/>
      <c r="AN2270"/>
    </row>
    <row r="2271" spans="1:40" x14ac:dyDescent="0.25">
      <c r="A2271"/>
      <c r="B2271">
        <f t="shared" si="1190"/>
        <v>337000</v>
      </c>
      <c r="C2271" s="237" t="str">
        <f t="shared" si="1158"/>
        <v>-6.7295020924365E-07+0.00726712913942764i</v>
      </c>
      <c r="D2271" s="208" t="str">
        <f t="shared" si="1159"/>
        <v>-5.95701111629089+0.0557146567356119i</v>
      </c>
      <c r="E2271" t="str">
        <f t="shared" si="1160"/>
        <v>2870</v>
      </c>
      <c r="F2271" t="str">
        <f t="shared" si="1161"/>
        <v>0.777000777000777</v>
      </c>
      <c r="G2271" t="str">
        <f t="shared" si="1156"/>
        <v>0.777000777000777</v>
      </c>
      <c r="H2271" t="str">
        <f t="shared" si="1162"/>
        <v>8.99056512674889+1.09400778772324i</v>
      </c>
      <c r="I2271" t="str">
        <f t="shared" si="1163"/>
        <v>1323.3959053247i</v>
      </c>
      <c r="J2271" t="str">
        <f t="shared" si="1157"/>
        <v>-2369.66353121078+289.516675416074i</v>
      </c>
      <c r="K2271" t="str">
        <f t="shared" si="1164"/>
        <v>0.0672287714777149-0.550260422097951i</v>
      </c>
      <c r="L2271" t="str">
        <f t="shared" si="1165"/>
        <v>0.00508294431162263-0.0352831369783159i</v>
      </c>
      <c r="M2271" t="str">
        <f t="shared" si="1166"/>
        <v>0.0723117157893375-0.585543559076267i</v>
      </c>
      <c r="N2271" t="str">
        <f t="shared" si="1167"/>
        <v>-3.45281907997693i</v>
      </c>
      <c r="O2271" t="str">
        <f t="shared" si="1168"/>
        <v>-0.951958721805449+0.306226373747487i</v>
      </c>
      <c r="P2271" t="str">
        <f t="shared" si="1169"/>
        <v>1.95195872180545-0.306226373747487i</v>
      </c>
      <c r="Q2271" t="str">
        <f t="shared" si="1170"/>
        <v>-1.95195872180545+3.75904545372442i</v>
      </c>
      <c r="R2271" t="str">
        <f t="shared" si="1171"/>
        <v>-0.276538757320312-0.375671563411841i</v>
      </c>
      <c r="S2271" t="str">
        <f t="shared" si="1172"/>
        <v>0.356796710941721i</v>
      </c>
      <c r="T2271" t="str">
        <f t="shared" si="1173"/>
        <v>0.134038378219679-0.0986681190597981i</v>
      </c>
      <c r="U2271" t="str">
        <f t="shared" si="1174"/>
        <v>0.0000333333333333334-0.000334943163692774i</v>
      </c>
      <c r="V2271" t="str">
        <f t="shared" si="1175"/>
        <v>6.66666666666667E-06-0.00334943163692774i</v>
      </c>
      <c r="W2271" t="str">
        <f t="shared" si="1176"/>
        <v>0.0000276007073883377-0.000304733121866283i</v>
      </c>
      <c r="X2271" t="str">
        <f t="shared" si="1177"/>
        <v>0.0000291335474142105-0.000304445107579872i</v>
      </c>
      <c r="Y2271" t="str">
        <f t="shared" si="1178"/>
        <v>0.009+2.11743344851952i</v>
      </c>
      <c r="Z2271" t="str">
        <f t="shared" si="1179"/>
        <v>-0.00172487547011894-0.00017248674943963i</v>
      </c>
      <c r="AA2271" t="str">
        <f t="shared" si="1180"/>
        <v>0.0241726787278292-5.66795019213135i</v>
      </c>
      <c r="AB2271" t="str">
        <f t="shared" si="1181"/>
        <v>0.63218296457104-0.465361524395955i</v>
      </c>
      <c r="AC2271" t="str">
        <f t="shared" si="1182"/>
        <v>0.773224791608957-0.403821753353725i</v>
      </c>
      <c r="AD2271" t="str">
        <f t="shared" si="1183"/>
        <v>0.889340829942376-0.137380943125902i</v>
      </c>
      <c r="AE2271" t="str">
        <f t="shared" si="1184"/>
        <v>-0.00155769857445756+0.0000835655099589704i</v>
      </c>
      <c r="AF2271" t="str">
        <f t="shared" si="1185"/>
        <v>-14.9475762430398-1.03829313098763i</v>
      </c>
      <c r="AG2271" t="str">
        <f t="shared" si="1186"/>
        <v>0.997259042453977-0.018259498623904i</v>
      </c>
      <c r="AH2271" t="str">
        <f t="shared" si="1187"/>
        <v>0.0234202050462482+0.000798074588988793i</v>
      </c>
      <c r="AI2271">
        <f t="shared" si="1188"/>
        <v>-32.603146054084803</v>
      </c>
      <c r="AJ2271">
        <f t="shared" si="1189"/>
        <v>1.951674583836345</v>
      </c>
      <c r="AK2271"/>
      <c r="AL2271"/>
      <c r="AM2271"/>
      <c r="AN2271"/>
    </row>
    <row r="2272" spans="1:40" x14ac:dyDescent="0.25">
      <c r="A2272"/>
      <c r="B2272">
        <f t="shared" si="1190"/>
        <v>338000</v>
      </c>
      <c r="C2272" s="237" t="str">
        <f t="shared" si="1158"/>
        <v>-6.68974145841046E-07+0.00724562875772544i</v>
      </c>
      <c r="D2272" s="208" t="str">
        <f t="shared" si="1159"/>
        <v>-5.95701108580775+0.0555498204758951i</v>
      </c>
      <c r="E2272" t="str">
        <f t="shared" si="1160"/>
        <v>2870</v>
      </c>
      <c r="F2272" t="str">
        <f t="shared" si="1161"/>
        <v>0.777000777000777</v>
      </c>
      <c r="G2272" t="str">
        <f t="shared" si="1156"/>
        <v>0.777000777000777</v>
      </c>
      <c r="H2272" t="str">
        <f t="shared" si="1162"/>
        <v>8.99139878386635+1.09088011892808i</v>
      </c>
      <c r="I2272" t="str">
        <f t="shared" si="1163"/>
        <v>1327.32289614169i</v>
      </c>
      <c r="J2272" t="str">
        <f t="shared" si="1157"/>
        <v>-2383.75362519388+290.375775343125i</v>
      </c>
      <c r="K2272" t="str">
        <f t="shared" si="1164"/>
        <v>0.0668370361666177-0.548678783797044i</v>
      </c>
      <c r="L2272" t="str">
        <f t="shared" si="1165"/>
        <v>0.00505351928128215-0.0351829754738602i</v>
      </c>
      <c r="M2272" t="str">
        <f t="shared" si="1166"/>
        <v>0.0718905554478999-0.583861759270904i</v>
      </c>
      <c r="N2272" t="str">
        <f t="shared" si="1167"/>
        <v>-3.46306483392345i</v>
      </c>
      <c r="O2272" t="str">
        <f t="shared" si="1168"/>
        <v>-0.948771290899693+0.315963664943504i</v>
      </c>
      <c r="P2272" t="str">
        <f t="shared" si="1169"/>
        <v>1.94877129089969-0.315963664943504i</v>
      </c>
      <c r="Q2272" t="str">
        <f t="shared" si="1170"/>
        <v>-1.94877129089969+3.77902849886695i</v>
      </c>
      <c r="R2272" t="str">
        <f t="shared" si="1171"/>
        <v>-0.27611095001573-0.373295464384288i</v>
      </c>
      <c r="S2272" t="str">
        <f t="shared" si="1172"/>
        <v>0.357855454891104i</v>
      </c>
      <c r="T2272" t="str">
        <f t="shared" si="1173"/>
        <v>0.133585818216025-0.0988078096182939i</v>
      </c>
      <c r="U2272" t="str">
        <f t="shared" si="1174"/>
        <v>0.0000333333333333333-0.000333952207587174i</v>
      </c>
      <c r="V2272" t="str">
        <f t="shared" si="1175"/>
        <v>6.66666666666667E-06-0.00333952207587174i</v>
      </c>
      <c r="W2272" t="str">
        <f t="shared" si="1176"/>
        <v>0.0000276006919465367-0.000303832962709128i</v>
      </c>
      <c r="X2272" t="str">
        <f t="shared" si="1177"/>
        <v>0.0000291244149390522-0.000303545845498273i</v>
      </c>
      <c r="Y2272" t="str">
        <f t="shared" si="1178"/>
        <v>0.009+2.1237166338267i</v>
      </c>
      <c r="Z2272" t="str">
        <f t="shared" si="1179"/>
        <v>-0.00171469142219784-0.000171881365674294i</v>
      </c>
      <c r="AA2272" t="str">
        <f t="shared" si="1180"/>
        <v>0.024029794193133-5.65117691885716i</v>
      </c>
      <c r="AB2272" t="str">
        <f t="shared" si="1181"/>
        <v>0.630048495857255-0.466020365487331i</v>
      </c>
      <c r="AC2272" t="str">
        <f t="shared" si="1182"/>
        <v>0.773203065876789-0.401363686142121i</v>
      </c>
      <c r="AD2272" t="str">
        <f t="shared" si="1183"/>
        <v>0.888347986173582-0.141579551363569i</v>
      </c>
      <c r="AE2272" t="str">
        <f t="shared" si="1184"/>
        <v>-0.00154757755845849+0.0000900747772242059i</v>
      </c>
      <c r="AF2272" t="str">
        <f t="shared" si="1185"/>
        <v>-14.9484098696741-1.03533029845218i</v>
      </c>
      <c r="AG2272" t="str">
        <f t="shared" si="1186"/>
        <v>0.997180945729683-0.0181854818215482i</v>
      </c>
      <c r="AH2272" t="str">
        <f t="shared" si="1187"/>
        <v>0.0232803238305036+0.000681063106287222i</v>
      </c>
      <c r="AI2272">
        <f t="shared" si="1188"/>
        <v>-32.656504347133996</v>
      </c>
      <c r="AJ2272">
        <f t="shared" si="1189"/>
        <v>1.6757032787179151</v>
      </c>
      <c r="AK2272"/>
      <c r="AL2272"/>
      <c r="AM2272"/>
      <c r="AN2272"/>
    </row>
    <row r="2273" spans="1:40" x14ac:dyDescent="0.25">
      <c r="A2273"/>
      <c r="B2273">
        <f t="shared" si="1190"/>
        <v>339000</v>
      </c>
      <c r="C2273" s="237" t="str">
        <f t="shared" si="1158"/>
        <v>-6.65033216916855E-07+0.00722425522192972i</v>
      </c>
      <c r="D2273" s="208" t="str">
        <f t="shared" si="1159"/>
        <v>-5.95701105559396+0.0553859567014612i</v>
      </c>
      <c r="E2273" t="str">
        <f t="shared" si="1160"/>
        <v>2870</v>
      </c>
      <c r="F2273" t="str">
        <f t="shared" si="1161"/>
        <v>0.777000777000777</v>
      </c>
      <c r="G2273" t="str">
        <f t="shared" si="1156"/>
        <v>0.777000777000777</v>
      </c>
      <c r="H2273" t="str">
        <f t="shared" si="1162"/>
        <v>8.9922252388721+1.08776996321361i</v>
      </c>
      <c r="I2273" t="str">
        <f t="shared" si="1163"/>
        <v>1331.24988695867i</v>
      </c>
      <c r="J2273" t="str">
        <f t="shared" si="1157"/>
        <v>-2397.8854676036+291.234875270175i</v>
      </c>
      <c r="K2273" t="str">
        <f t="shared" si="1164"/>
        <v>0.0664486990293044-0.547106075794392i</v>
      </c>
      <c r="L2273" t="str">
        <f t="shared" si="1165"/>
        <v>0.00502434728737825-0.0350833686549678i</v>
      </c>
      <c r="M2273" t="str">
        <f t="shared" si="1166"/>
        <v>0.0714730463166827-0.58218944444936i</v>
      </c>
      <c r="N2273" t="str">
        <f t="shared" si="1167"/>
        <v>-3.47331058786997i</v>
      </c>
      <c r="O2273" t="str">
        <f t="shared" si="1168"/>
        <v>-0.945484263149294+0.325667787994203i</v>
      </c>
      <c r="P2273" t="str">
        <f t="shared" si="1169"/>
        <v>1.94548426314929-0.325667787994203i</v>
      </c>
      <c r="Q2273" t="str">
        <f t="shared" si="1170"/>
        <v>-1.94548426314929+3.79897837586417i</v>
      </c>
      <c r="R2273" t="str">
        <f t="shared" si="1171"/>
        <v>-0.275680613202873-0.370929189136858i</v>
      </c>
      <c r="S2273" t="str">
        <f t="shared" si="1172"/>
        <v>0.358914198840485i</v>
      </c>
      <c r="T2273" t="str">
        <f t="shared" si="1173"/>
        <v>0.133131752745606-0.0989456864235628i</v>
      </c>
      <c r="U2273" t="str">
        <f t="shared" si="1174"/>
        <v>0.0000333333333333332-0.00033296709783028i</v>
      </c>
      <c r="V2273" t="str">
        <f t="shared" si="1175"/>
        <v>6.66666666666667E-06-0.0033296709783028i</v>
      </c>
      <c r="W2273" t="str">
        <f t="shared" si="1176"/>
        <v>0.0000276006764590039-0.000302938118412936i</v>
      </c>
      <c r="X2273" t="str">
        <f t="shared" si="1177"/>
        <v>0.0000291153629782938-0.000302651892575533i</v>
      </c>
      <c r="Y2273" t="str">
        <f t="shared" si="1178"/>
        <v>0.009+2.12999981913388i</v>
      </c>
      <c r="Z2273" t="str">
        <f t="shared" si="1179"/>
        <v>-0.00170459737484892-0.000171280390327502i</v>
      </c>
      <c r="AA2273" t="str">
        <f t="shared" si="1180"/>
        <v>0.0238881729904495-5.63450263986319i</v>
      </c>
      <c r="AB2273" t="str">
        <f t="shared" si="1181"/>
        <v>0.627906926711079-0.466670652134023i</v>
      </c>
      <c r="AC2273" t="str">
        <f t="shared" si="1182"/>
        <v>0.773187693148659-0.39891515796244i</v>
      </c>
      <c r="AD2273" t="str">
        <f t="shared" si="1183"/>
        <v>0.887310490898455-0.145771910875287i</v>
      </c>
      <c r="AE2273" t="str">
        <f t="shared" si="1184"/>
        <v>-0.00153747500325492+0.0000965035293819504i</v>
      </c>
      <c r="AF2273" t="str">
        <f t="shared" si="1185"/>
        <v>-14.9492362944661-1.03238400651215i</v>
      </c>
      <c r="AG2273" t="str">
        <f t="shared" si="1186"/>
        <v>0.997103435315686-0.0181109886112506i</v>
      </c>
      <c r="AH2273" t="str">
        <f t="shared" si="1187"/>
        <v>0.0231404947978502+0.000565345336871659i</v>
      </c>
      <c r="AI2273">
        <f t="shared" si="1188"/>
        <v>-32.709955765411621</v>
      </c>
      <c r="AJ2273">
        <f t="shared" si="1189"/>
        <v>1.3995145625331755</v>
      </c>
      <c r="AK2273"/>
      <c r="AL2273"/>
      <c r="AM2273"/>
      <c r="AN2273"/>
    </row>
    <row r="2274" spans="1:40" x14ac:dyDescent="0.25">
      <c r="A2274"/>
      <c r="B2274">
        <f t="shared" si="1190"/>
        <v>340000</v>
      </c>
      <c r="C2274" s="237" t="str">
        <f t="shared" si="1158"/>
        <v>-6.61127009732753E-07+0.007203007412812i</v>
      </c>
      <c r="D2274" s="208" t="str">
        <f t="shared" si="1159"/>
        <v>-5.95701102564637+0.0552230568315587i</v>
      </c>
      <c r="E2274" t="str">
        <f t="shared" si="1160"/>
        <v>2870</v>
      </c>
      <c r="F2274" t="str">
        <f t="shared" si="1161"/>
        <v>0.777000777000777</v>
      </c>
      <c r="G2274" t="str">
        <f t="shared" si="1156"/>
        <v>0.777000777000777</v>
      </c>
      <c r="H2274" t="str">
        <f t="shared" si="1162"/>
        <v>8.99304457401534+1.0846771767474i</v>
      </c>
      <c r="I2274" t="str">
        <f t="shared" si="1163"/>
        <v>1335.17687777566i</v>
      </c>
      <c r="J2274" t="str">
        <f t="shared" si="1157"/>
        <v>-2412.05905843994+292.093975197226i</v>
      </c>
      <c r="K2274" t="str">
        <f t="shared" si="1164"/>
        <v>0.0660637210577404-0.545542223881808i</v>
      </c>
      <c r="L2274" t="str">
        <f t="shared" si="1165"/>
        <v>0.00499542545695642-0.0349843120375848i</v>
      </c>
      <c r="M2274" t="str">
        <f t="shared" si="1166"/>
        <v>0.0710591465146968-0.580526535919393i</v>
      </c>
      <c r="N2274" t="str">
        <f t="shared" si="1167"/>
        <v>-3.48355634181649i</v>
      </c>
      <c r="O2274" t="str">
        <f t="shared" si="1168"/>
        <v>-0.94209798360853+0.335337724213579i</v>
      </c>
      <c r="P2274" t="str">
        <f t="shared" si="1169"/>
        <v>1.94209798360853-0.335337724213579i</v>
      </c>
      <c r="Q2274" t="str">
        <f t="shared" si="1170"/>
        <v>-1.94209798360853+3.81889406603007i</v>
      </c>
      <c r="R2274" t="str">
        <f t="shared" si="1171"/>
        <v>-0.27524773208953-0.368572653178578i</v>
      </c>
      <c r="S2274" t="str">
        <f t="shared" si="1172"/>
        <v>0.359972942789868i</v>
      </c>
      <c r="T2274" t="str">
        <f t="shared" si="1173"/>
        <v>0.132676182596562-0.0990817361165053i</v>
      </c>
      <c r="U2274" t="str">
        <f t="shared" si="1174"/>
        <v>0.0000333333333333334-0.000331987782836662i</v>
      </c>
      <c r="V2274" t="str">
        <f t="shared" si="1175"/>
        <v>6.66666666666667E-06-0.00331987782836662i</v>
      </c>
      <c r="W2274" t="str">
        <f t="shared" si="1176"/>
        <v>0.0000276006609257396-0.000302048542081859i</v>
      </c>
      <c r="X2274" t="str">
        <f t="shared" si="1177"/>
        <v>0.0000291063905856052-0.000301763201970873i</v>
      </c>
      <c r="Y2274" t="str">
        <f t="shared" si="1178"/>
        <v>0.009+2.13628300444106i</v>
      </c>
      <c r="Z2274" t="str">
        <f t="shared" si="1179"/>
        <v>-0.00169459227066521-0.000170683774692829i</v>
      </c>
      <c r="AA2274" t="str">
        <f t="shared" si="1180"/>
        <v>0.0237478002682088-5.61792648123807i</v>
      </c>
      <c r="AB2274" t="str">
        <f t="shared" si="1181"/>
        <v>0.625758260849719-0.46731232132874i</v>
      </c>
      <c r="AC2274" t="str">
        <f t="shared" si="1182"/>
        <v>0.773178644847078-0.396476090203453i</v>
      </c>
      <c r="AD2274" t="str">
        <f t="shared" si="1183"/>
        <v>0.886228356785036-0.149957539794843i</v>
      </c>
      <c r="AE2274" t="str">
        <f t="shared" si="1184"/>
        <v>-0.00152739104238808+0.000102852086688417i</v>
      </c>
      <c r="AF2274" t="str">
        <f t="shared" si="1185"/>
        <v>-14.9500555996617-1.02945411991584i</v>
      </c>
      <c r="AG2274" t="str">
        <f t="shared" si="1186"/>
        <v>0.997026515855286-0.0180360234348721i</v>
      </c>
      <c r="AH2274" t="str">
        <f t="shared" si="1187"/>
        <v>0.0230007220442755+0.000450916942965924i</v>
      </c>
      <c r="AI2274">
        <f t="shared" si="1188"/>
        <v>-32.763501779884919</v>
      </c>
      <c r="AJ2274">
        <f t="shared" si="1189"/>
        <v>1.1231094662082253</v>
      </c>
      <c r="AK2274"/>
      <c r="AL2274"/>
      <c r="AM2274"/>
      <c r="AN2274"/>
    </row>
    <row r="2275" spans="1:40" x14ac:dyDescent="0.25">
      <c r="A2275"/>
      <c r="B2275">
        <f t="shared" si="1190"/>
        <v>341000</v>
      </c>
      <c r="C2275" s="237" t="str">
        <f t="shared" si="1158"/>
        <v>-6.57255117593392E-07+0.00718188422427247i</v>
      </c>
      <c r="D2275" s="208" t="str">
        <f t="shared" si="1159"/>
        <v>-5.95701099596186+0.055061112386089i</v>
      </c>
      <c r="E2275" t="str">
        <f t="shared" si="1160"/>
        <v>2870</v>
      </c>
      <c r="F2275" t="str">
        <f t="shared" si="1161"/>
        <v>0.777000777000777</v>
      </c>
      <c r="G2275" t="str">
        <f t="shared" si="1156"/>
        <v>0.777000777000777</v>
      </c>
      <c r="H2275" t="str">
        <f t="shared" si="1162"/>
        <v>8.99385687038126+1.0816016172333i</v>
      </c>
      <c r="I2275" t="str">
        <f t="shared" si="1163"/>
        <v>1339.10386859265i</v>
      </c>
      <c r="J2275" t="str">
        <f t="shared" si="1157"/>
        <v>-2426.2743977029+292.953075124277i</v>
      </c>
      <c r="K2275" t="str">
        <f t="shared" si="1164"/>
        <v>0.0656820637993714-0.543987154656418i</v>
      </c>
      <c r="L2275" t="str">
        <f t="shared" si="1165"/>
        <v>0.00496675095743281-0.0348858011845083i</v>
      </c>
      <c r="M2275" t="str">
        <f t="shared" si="1166"/>
        <v>0.0706488147568042-0.578872955840926i</v>
      </c>
      <c r="N2275" t="str">
        <f t="shared" si="1167"/>
        <v>-3.49380209576301i</v>
      </c>
      <c r="O2275" t="str">
        <f t="shared" si="1168"/>
        <v>-0.938612807750591+0.344972458504375i</v>
      </c>
      <c r="P2275" t="str">
        <f t="shared" si="1169"/>
        <v>1.93861280775059-0.344972458504375i</v>
      </c>
      <c r="Q2275" t="str">
        <f t="shared" si="1170"/>
        <v>-1.93861280775059+3.83877455426739i</v>
      </c>
      <c r="R2275" t="str">
        <f t="shared" si="1171"/>
        <v>-0.27481229178489-0.366225773171879i</v>
      </c>
      <c r="S2275" t="str">
        <f t="shared" si="1172"/>
        <v>0.361031686739249i</v>
      </c>
      <c r="T2275" t="str">
        <f t="shared" si="1173"/>
        <v>0.132219108615629-0.0992159452397775i</v>
      </c>
      <c r="U2275" t="str">
        <f t="shared" si="1174"/>
        <v>0.0000333333333333332-0.000331014211625996i</v>
      </c>
      <c r="V2275" t="str">
        <f t="shared" si="1175"/>
        <v>6.66666666666667E-06-0.00331014211625996i</v>
      </c>
      <c r="W2275" t="str">
        <f t="shared" si="1176"/>
        <v>0.0000276006453467438-0.000301164187370146i</v>
      </c>
      <c r="X2275" t="str">
        <f t="shared" si="1177"/>
        <v>0.0000290974968285104-0.000300879727392903i</v>
      </c>
      <c r="Y2275" t="str">
        <f t="shared" si="1178"/>
        <v>0.009+2.14256618974824i</v>
      </c>
      <c r="Z2275" t="str">
        <f t="shared" si="1179"/>
        <v>-0.00168467506772383-0.000170091470778442i</v>
      </c>
      <c r="AA2275" t="str">
        <f t="shared" si="1180"/>
        <v>0.0236086613924742-5.60144757932794i</v>
      </c>
      <c r="AB2275" t="str">
        <f t="shared" si="1181"/>
        <v>0.623602502266748-0.467945309600827i</v>
      </c>
      <c r="AC2275" t="str">
        <f t="shared" si="1182"/>
        <v>0.773175893123995-0.394046405251254i</v>
      </c>
      <c r="AD2275" t="str">
        <f t="shared" si="1183"/>
        <v>0.885101601811901-0.15413595558858i</v>
      </c>
      <c r="AE2275" t="str">
        <f t="shared" si="1184"/>
        <v>-0.00151732581236084+0.000109120768179329i</v>
      </c>
      <c r="AF2275" t="str">
        <f t="shared" si="1185"/>
        <v>-14.9508678663431-1.02654050484721i</v>
      </c>
      <c r="AG2275" t="str">
        <f t="shared" si="1186"/>
        <v>0.99695019195108-0.0179605907900151i</v>
      </c>
      <c r="AH2275" t="str">
        <f t="shared" si="1187"/>
        <v>0.0228610096971582+0.000337773603788368i</v>
      </c>
      <c r="AI2275">
        <f t="shared" si="1188"/>
        <v>-32.817143866208838</v>
      </c>
      <c r="AJ2275">
        <f t="shared" si="1189"/>
        <v>0.84648902621029221</v>
      </c>
      <c r="AK2275"/>
      <c r="AL2275"/>
      <c r="AM2275"/>
      <c r="AN2275"/>
    </row>
    <row r="2276" spans="1:40" x14ac:dyDescent="0.25">
      <c r="A2276"/>
      <c r="B2276">
        <f t="shared" si="1190"/>
        <v>342000</v>
      </c>
      <c r="C2276" s="237" t="str">
        <f t="shared" si="1158"/>
        <v>-6.53417139740556E-07+0.00716088456314818i</v>
      </c>
      <c r="D2276" s="208" t="str">
        <f t="shared" si="1159"/>
        <v>-5.95701096653737+0.0549001149841361i</v>
      </c>
      <c r="E2276" t="str">
        <f t="shared" si="1160"/>
        <v>2870</v>
      </c>
      <c r="F2276" t="str">
        <f t="shared" si="1161"/>
        <v>0.777000777000777</v>
      </c>
      <c r="G2276" t="str">
        <f t="shared" si="1156"/>
        <v>0.777000777000777</v>
      </c>
      <c r="H2276" t="str">
        <f t="shared" si="1162"/>
        <v>8.99466220791072+1.07854314389149i</v>
      </c>
      <c r="I2276" t="str">
        <f t="shared" si="1163"/>
        <v>1343.03085940964i</v>
      </c>
      <c r="J2276" t="str">
        <f t="shared" si="1157"/>
        <v>-2440.53148539247+293.812175051327i</v>
      </c>
      <c r="K2276" t="str">
        <f t="shared" si="1164"/>
        <v>0.065303689347707-0.542440795510008i</v>
      </c>
      <c r="L2276" t="str">
        <f t="shared" si="1165"/>
        <v>0.00493832099592031-0.0347878317047977i</v>
      </c>
      <c r="M2276" t="str">
        <f t="shared" si="1166"/>
        <v>0.0702420103436273-0.577228627214806i</v>
      </c>
      <c r="N2276" t="str">
        <f t="shared" si="1167"/>
        <v>-3.50404784970952i</v>
      </c>
      <c r="O2276" t="str">
        <f t="shared" si="1168"/>
        <v>-0.935029101430267+0.354570979464631i</v>
      </c>
      <c r="P2276" t="str">
        <f t="shared" si="1169"/>
        <v>1.93502910143027-0.354570979464631i</v>
      </c>
      <c r="Q2276" t="str">
        <f t="shared" si="1170"/>
        <v>-1.93502910143027+3.85861882917415i</v>
      </c>
      <c r="R2276" t="str">
        <f t="shared" si="1171"/>
        <v>-0.274374277299143-0.363888466918886i</v>
      </c>
      <c r="S2276" t="str">
        <f t="shared" si="1172"/>
        <v>0.362090430688631i</v>
      </c>
      <c r="T2276" t="str">
        <f t="shared" si="1173"/>
        <v>0.131760531709285-0.0993483002371286i</v>
      </c>
      <c r="U2276" t="str">
        <f t="shared" si="1174"/>
        <v>0.0000333333333333334-0.000330046333814225i</v>
      </c>
      <c r="V2276" t="str">
        <f t="shared" si="1175"/>
        <v>6.66666666666667E-06-0.00330046333814224i</v>
      </c>
      <c r="W2276" t="str">
        <f t="shared" si="1176"/>
        <v>0.000027600629722017-0.000300285008474104i</v>
      </c>
      <c r="X2276" t="str">
        <f t="shared" si="1177"/>
        <v>0.0000290886807881464-0.000300001423091573i</v>
      </c>
      <c r="Y2276" t="str">
        <f t="shared" si="1178"/>
        <v>0.009+2.14884937505542i</v>
      </c>
      <c r="Z2276" t="str">
        <f t="shared" si="1179"/>
        <v>-0.0016748447393147-0.000169503431294152i</v>
      </c>
      <c r="AA2276" t="str">
        <f t="shared" si="1180"/>
        <v>0.023470741943125-5.58506508058635i</v>
      </c>
      <c r="AB2276" t="str">
        <f t="shared" si="1181"/>
        <v>0.62143965523751-0.468569553013144i</v>
      </c>
      <c r="AC2276" t="str">
        <f t="shared" si="1182"/>
        <v>0.773179410850701-0.391626026479048i</v>
      </c>
      <c r="AD2276" t="str">
        <f t="shared" si="1183"/>
        <v>0.883930249288672-0.158306675115566i</v>
      </c>
      <c r="AE2276" t="str">
        <f t="shared" si="1184"/>
        <v>-0.00150727945257113+0.000115309891736584i</v>
      </c>
      <c r="AF2276" t="str">
        <f t="shared" si="1185"/>
        <v>-14.9516731744481-1.02364302890735i</v>
      </c>
      <c r="AG2276" t="str">
        <f t="shared" si="1186"/>
        <v>0.996874468164346-0.0178846952296263i</v>
      </c>
      <c r="AH2276" t="str">
        <f t="shared" si="1187"/>
        <v>0.0227213619146181+0.000225911014325609i</v>
      </c>
      <c r="AI2276">
        <f t="shared" si="1188"/>
        <v>-32.870883504892909</v>
      </c>
      <c r="AJ2276">
        <f t="shared" si="1189"/>
        <v>0.56965428458624701</v>
      </c>
      <c r="AK2276"/>
      <c r="AL2276"/>
      <c r="AM2276"/>
      <c r="AN2276"/>
    </row>
    <row r="2277" spans="1:40" x14ac:dyDescent="0.25">
      <c r="A2277"/>
      <c r="B2277">
        <f t="shared" si="1190"/>
        <v>343000</v>
      </c>
      <c r="C2277" s="237" t="str">
        <f t="shared" si="1158"/>
        <v>-6.49612681249477E-07+0.0071400073490245i</v>
      </c>
      <c r="D2277" s="208" t="str">
        <f t="shared" si="1159"/>
        <v>-5.95701093736985+0.0547400563425212i</v>
      </c>
      <c r="E2277" t="str">
        <f t="shared" si="1160"/>
        <v>2870</v>
      </c>
      <c r="F2277" t="str">
        <f t="shared" si="1161"/>
        <v>0.777000777000777</v>
      </c>
      <c r="G2277" t="str">
        <f t="shared" si="1156"/>
        <v>0.777000777000777</v>
      </c>
      <c r="H2277" t="str">
        <f t="shared" si="1162"/>
        <v>8.99546066541936+1.07550161743888i</v>
      </c>
      <c r="I2277" t="str">
        <f t="shared" si="1163"/>
        <v>1346.95785022662i</v>
      </c>
      <c r="J2277" t="str">
        <f t="shared" si="1157"/>
        <v>-2454.83032150866+294.671274978378i</v>
      </c>
      <c r="K2277" t="str">
        <f t="shared" si="1164"/>
        <v>0.0649285603330839-0.540903074618502i</v>
      </c>
      <c r="L2277" t="str">
        <f t="shared" si="1165"/>
        <v>0.00491013281856776-0.0346903992531934i</v>
      </c>
      <c r="M2277" t="str">
        <f t="shared" si="1166"/>
        <v>0.0698386931516517-0.575593473871695i</v>
      </c>
      <c r="N2277" t="str">
        <f t="shared" si="1167"/>
        <v>-3.51429360365604i</v>
      </c>
      <c r="O2277" t="str">
        <f t="shared" si="1168"/>
        <v>-0.93134724084553+0.364132279493893i</v>
      </c>
      <c r="P2277" t="str">
        <f t="shared" si="1169"/>
        <v>1.93134724084553-0.364132279493893i</v>
      </c>
      <c r="Q2277" t="str">
        <f t="shared" si="1170"/>
        <v>-1.93134724084553+3.87842588314993i</v>
      </c>
      <c r="R2277" t="str">
        <f t="shared" si="1171"/>
        <v>-0.273933673543081-0.361560653347984i</v>
      </c>
      <c r="S2277" t="str">
        <f t="shared" si="1172"/>
        <v>0.363149174638012i</v>
      </c>
      <c r="T2277" t="str">
        <f t="shared" si="1173"/>
        <v>0.131300452844901-0.0994787874527285i</v>
      </c>
      <c r="U2277" t="str">
        <f t="shared" si="1174"/>
        <v>0.0000333333333333333-0.000329084099604854i</v>
      </c>
      <c r="V2277" t="str">
        <f t="shared" si="1175"/>
        <v>6.66666666666667E-06-0.00329084099604854i</v>
      </c>
      <c r="W2277" t="str">
        <f t="shared" si="1176"/>
        <v>0.0000276006140515592-0.000299410960124185i</v>
      </c>
      <c r="X2277" t="str">
        <f t="shared" si="1177"/>
        <v>0.0000290799415590236-0.000299128243850302i</v>
      </c>
      <c r="Y2277" t="str">
        <f t="shared" si="1178"/>
        <v>0.009+2.1551325603626i</v>
      </c>
      <c r="Z2277" t="str">
        <f t="shared" si="1179"/>
        <v>-0.00166510027367478-0.000168919609638739i</v>
      </c>
      <c r="AA2277" t="str">
        <f t="shared" si="1180"/>
        <v>0.0233340277101184-5.56877814142674i</v>
      </c>
      <c r="AB2277" t="str">
        <f t="shared" si="1181"/>
        <v>0.619269724324543-0.469184987158888i</v>
      </c>
      <c r="AC2277" t="str">
        <f t="shared" si="1182"/>
        <v>0.773189171607979-0.389214878237082i</v>
      </c>
      <c r="AD2277" t="str">
        <f t="shared" si="1183"/>
        <v>0.882714327875705-0.162469214688264i</v>
      </c>
      <c r="AE2277" t="str">
        <f t="shared" si="1184"/>
        <v>-0.00149725210524594+0.000121419774153869i</v>
      </c>
      <c r="AF2277" t="str">
        <f t="shared" si="1185"/>
        <v>-14.9524716027892-1.02076156109636i</v>
      </c>
      <c r="AG2277" t="str">
        <f t="shared" si="1186"/>
        <v>0.996799349014417-0.0178083413615887i</v>
      </c>
      <c r="AH2277" t="str">
        <f t="shared" si="1187"/>
        <v>0.0225817828848622+0.000115324884123793i</v>
      </c>
      <c r="AI2277">
        <f t="shared" si="1188"/>
        <v>-32.924722181470656</v>
      </c>
      <c r="AJ2277">
        <f t="shared" si="1189"/>
        <v>0.29260628899336766</v>
      </c>
      <c r="AK2277"/>
      <c r="AL2277"/>
      <c r="AM2277"/>
      <c r="AN2277"/>
    </row>
    <row r="2278" spans="1:40" x14ac:dyDescent="0.25">
      <c r="A2278"/>
      <c r="B2278">
        <f t="shared" si="1190"/>
        <v>344000</v>
      </c>
      <c r="C2278" s="237" t="str">
        <f t="shared" si="1158"/>
        <v>-6.45841352927196E-07+0.00711925151404971i</v>
      </c>
      <c r="D2278" s="208" t="str">
        <f t="shared" si="1159"/>
        <v>-5.95701090845633+0.0545809282743811i</v>
      </c>
      <c r="E2278" t="str">
        <f t="shared" si="1160"/>
        <v>2870</v>
      </c>
      <c r="F2278" t="str">
        <f t="shared" si="1161"/>
        <v>0.777000777000777</v>
      </c>
      <c r="G2278" t="str">
        <f t="shared" si="1156"/>
        <v>0.777000777000777</v>
      </c>
      <c r="H2278" t="str">
        <f t="shared" si="1162"/>
        <v>8.99625232061656+1.07247690006977i</v>
      </c>
      <c r="I2278" t="str">
        <f t="shared" si="1163"/>
        <v>1350.88484104361i</v>
      </c>
      <c r="J2278" t="str">
        <f t="shared" si="1157"/>
        <v>-2469.17090605146+295.530374905428i</v>
      </c>
      <c r="K2278" t="str">
        <f t="shared" si="1164"/>
        <v>0.0645566399136148-0.539373920931639i</v>
      </c>
      <c r="L2278" t="str">
        <f t="shared" si="1165"/>
        <v>0.00488218370991164-0.0345934995295443i</v>
      </c>
      <c r="M2278" t="str">
        <f t="shared" si="1166"/>
        <v>0.0694388236235264-0.573967420461183i</v>
      </c>
      <c r="N2278" t="str">
        <f t="shared" si="1167"/>
        <v>-3.52453935760256i</v>
      </c>
      <c r="O2278" t="str">
        <f t="shared" si="1168"/>
        <v>-0.927567612498062+0.373655354898929i</v>
      </c>
      <c r="P2278" t="str">
        <f t="shared" si="1169"/>
        <v>1.92756761249806-0.373655354898929i</v>
      </c>
      <c r="Q2278" t="str">
        <f t="shared" si="1170"/>
        <v>-1.92756761249806+3.89819471250149i</v>
      </c>
      <c r="R2278" t="str">
        <f t="shared" si="1171"/>
        <v>-0.273490465327725-0.35924225250069i</v>
      </c>
      <c r="S2278" t="str">
        <f t="shared" si="1172"/>
        <v>0.364207918587395i</v>
      </c>
      <c r="T2278" t="str">
        <f t="shared" si="1173"/>
        <v>0.130838873051924-0.0996073931305088i</v>
      </c>
      <c r="U2278" t="str">
        <f t="shared" si="1174"/>
        <v>0.0000333333333333334-0.00032812745978042i</v>
      </c>
      <c r="V2278" t="str">
        <f t="shared" si="1175"/>
        <v>6.66666666666667E-06-0.00328127459780421i</v>
      </c>
      <c r="W2278" t="str">
        <f t="shared" si="1176"/>
        <v>0.0000276005983353706-0.000298541997577237i</v>
      </c>
      <c r="X2278" t="str">
        <f t="shared" si="1177"/>
        <v>0.0000290712782487945-0.000298260144978211i</v>
      </c>
      <c r="Y2278" t="str">
        <f t="shared" si="1178"/>
        <v>0.009+2.16141574566978i</v>
      </c>
      <c r="Z2278" t="str">
        <f t="shared" si="1179"/>
        <v>-0.00165544067372762-0.000168339959887553i</v>
      </c>
      <c r="AA2278" t="str">
        <f t="shared" si="1180"/>
        <v>0.0231985046898271-5.55258592807767i</v>
      </c>
      <c r="AB2278" t="str">
        <f t="shared" si="1181"/>
        <v>0.617092714383166-0.469791547158491i</v>
      </c>
      <c r="AC2278" t="str">
        <f t="shared" si="1182"/>
        <v>0.773205149676389-0.386812885842857i</v>
      </c>
      <c r="AD2278" t="str">
        <f t="shared" si="1183"/>
        <v>0.881453871603217-0.166623090133599i</v>
      </c>
      <c r="AE2278" t="str">
        <f t="shared" si="1184"/>
        <v>-0.00148724391537608+0.000127450731200931i</v>
      </c>
      <c r="AF2278" t="str">
        <f t="shared" si="1185"/>
        <v>-14.9532632290729-1.01789597179539i</v>
      </c>
      <c r="AG2278" t="str">
        <f t="shared" si="1186"/>
        <v>0.996724838978064-0.0177315338483104i</v>
      </c>
      <c r="AH2278" t="str">
        <f t="shared" si="1187"/>
        <v>0.0224422768255329+6.01093610189547E-06i</v>
      </c>
      <c r="AI2278">
        <f t="shared" si="1188"/>
        <v>-32.978661386669216</v>
      </c>
      <c r="AJ2278">
        <f t="shared" si="1189"/>
        <v>1.5346092733961174E-2</v>
      </c>
      <c r="AK2278"/>
      <c r="AL2278"/>
      <c r="AM2278"/>
      <c r="AN2278"/>
    </row>
    <row r="2279" spans="1:40" x14ac:dyDescent="0.25">
      <c r="A2279"/>
      <c r="B2279">
        <f t="shared" si="1190"/>
        <v>345000</v>
      </c>
      <c r="C2279" s="237" t="str">
        <f t="shared" si="1158"/>
        <v>-6.42102771213048E-07+0.00709861600275293i</v>
      </c>
      <c r="D2279" s="208" t="str">
        <f t="shared" si="1159"/>
        <v>-5.95701087979387+0.0544227226877725i</v>
      </c>
      <c r="E2279" t="str">
        <f t="shared" si="1160"/>
        <v>2870</v>
      </c>
      <c r="F2279" t="str">
        <f t="shared" si="1161"/>
        <v>0.777000777000777</v>
      </c>
      <c r="G2279" t="str">
        <f t="shared" si="1156"/>
        <v>0.777000777000777</v>
      </c>
      <c r="H2279" t="str">
        <f t="shared" si="1162"/>
        <v>8.99703725012385+1.06946885543682i</v>
      </c>
      <c r="I2279" t="str">
        <f t="shared" si="1163"/>
        <v>1354.8118318606i</v>
      </c>
      <c r="J2279" t="str">
        <f t="shared" si="1157"/>
        <v>-2483.55323902088+296.38947483248i</v>
      </c>
      <c r="K2279" t="str">
        <f t="shared" si="1164"/>
        <v>0.0641878917663081-0.537853264162762i</v>
      </c>
      <c r="L2279" t="str">
        <f t="shared" si="1165"/>
        <v>0.00485447099224041-0.0344971282782437i</v>
      </c>
      <c r="M2279" t="str">
        <f t="shared" si="1166"/>
        <v>0.0690423627585485-0.572350392441006i</v>
      </c>
      <c r="N2279" t="str">
        <f t="shared" si="1167"/>
        <v>-3.53478511154908i</v>
      </c>
      <c r="O2279" t="str">
        <f t="shared" si="1168"/>
        <v>-0.923690613152669+0.383139205999133i</v>
      </c>
      <c r="P2279" t="str">
        <f t="shared" si="1169"/>
        <v>1.92369061315267-0.383139205999133i</v>
      </c>
      <c r="Q2279" t="str">
        <f t="shared" si="1170"/>
        <v>-1.92369061315267+3.91792431754821i</v>
      </c>
      <c r="R2279" t="str">
        <f t="shared" si="1171"/>
        <v>-0.273044637363936-0.356933185518784i</v>
      </c>
      <c r="S2279" t="str">
        <f t="shared" si="1172"/>
        <v>0.365266662536776i</v>
      </c>
      <c r="T2279" t="str">
        <f t="shared" si="1173"/>
        <v>0.130375793423066-0.0997341034134892i</v>
      </c>
      <c r="U2279" t="str">
        <f t="shared" si="1174"/>
        <v>0.0000333333333333333-0.000327176365694101i</v>
      </c>
      <c r="V2279" t="str">
        <f t="shared" si="1175"/>
        <v>6.66666666666667E-06-0.00327176365694101i</v>
      </c>
      <c r="W2279" t="str">
        <f t="shared" si="1176"/>
        <v>0.0000276005825734513-0.000297678076608874i</v>
      </c>
      <c r="X2279" t="str">
        <f t="shared" si="1177"/>
        <v>0.0000290626899780241-0.000297397082302525i</v>
      </c>
      <c r="Y2279" t="str">
        <f t="shared" si="1178"/>
        <v>0.009+2.16769893097696i</v>
      </c>
      <c r="Z2279" t="str">
        <f t="shared" si="1179"/>
        <v>-0.00164586495682846-0.000167764436780363i</v>
      </c>
      <c r="AA2279" t="str">
        <f t="shared" si="1180"/>
        <v>0.0230641590814511-5.53648761644042i</v>
      </c>
      <c r="AB2279" t="str">
        <f t="shared" si="1181"/>
        <v>0.614908630567081-0.470389167656443i</v>
      </c>
      <c r="AC2279" t="str">
        <f t="shared" si="1182"/>
        <v>0.773227320026811-0.384419975571458i</v>
      </c>
      <c r="AD2279" t="str">
        <f t="shared" si="1183"/>
        <v>0.880148919889551-0.170767816854529i</v>
      </c>
      <c r="AE2279" t="str">
        <f t="shared" si="1184"/>
        <v>-0.00147725503065144+0.000133403077686854i</v>
      </c>
      <c r="AF2279" t="str">
        <f t="shared" si="1185"/>
        <v>-14.9540481299177-1.01504613274905i</v>
      </c>
      <c r="AG2279" t="str">
        <f t="shared" si="1186"/>
        <v>0.996650942488875-0.0176542774063027i</v>
      </c>
      <c r="AH2279" t="str">
        <f t="shared" si="1187"/>
        <v>0.0223028479830502-0.000102035094618204i</v>
      </c>
      <c r="AI2279">
        <f t="shared" si="1188"/>
        <v>-33.032702616582434</v>
      </c>
      <c r="AJ2279">
        <f t="shared" si="1189"/>
        <v>-0.26212524521867908</v>
      </c>
      <c r="AK2279"/>
      <c r="AL2279"/>
      <c r="AM2279"/>
      <c r="AN2279"/>
    </row>
    <row r="2280" spans="1:40" x14ac:dyDescent="0.25">
      <c r="A2280"/>
      <c r="B2280">
        <f t="shared" si="1190"/>
        <v>346000</v>
      </c>
      <c r="C2280" s="237" t="str">
        <f t="shared" si="1158"/>
        <v>-6.38396558081147E-07+0.00707809977186539i</v>
      </c>
      <c r="D2280" s="208" t="str">
        <f t="shared" si="1159"/>
        <v>-5.95701085137957+0.0542654315843013i</v>
      </c>
      <c r="E2280" t="str">
        <f t="shared" si="1160"/>
        <v>2870</v>
      </c>
      <c r="F2280" t="str">
        <f t="shared" si="1161"/>
        <v>0.777000777000777</v>
      </c>
      <c r="G2280" t="str">
        <f t="shared" si="1156"/>
        <v>0.777000777000777</v>
      </c>
      <c r="H2280" t="str">
        <f t="shared" si="1162"/>
        <v>8.997815529493+1.06647734863226i</v>
      </c>
      <c r="I2280" t="str">
        <f t="shared" si="1163"/>
        <v>1358.73882267759i</v>
      </c>
      <c r="J2280" t="str">
        <f t="shared" si="1157"/>
        <v>-2497.97732041692+297.24857475953i</v>
      </c>
      <c r="K2280" t="str">
        <f t="shared" si="1164"/>
        <v>0.0638222800783643-0.536341034778803i</v>
      </c>
      <c r="L2280" t="str">
        <f t="shared" si="1165"/>
        <v>0.00482699202497091-0.0344012812876729i</v>
      </c>
      <c r="M2280" t="str">
        <f t="shared" si="1166"/>
        <v>0.0686492721033352-0.570742316066476i</v>
      </c>
      <c r="N2280" t="str">
        <f t="shared" si="1167"/>
        <v>-3.5450308654956i</v>
      </c>
      <c r="O2280" t="str">
        <f t="shared" si="1168"/>
        <v>-0.919716649795635+0.392582837231447i</v>
      </c>
      <c r="P2280" t="str">
        <f t="shared" si="1169"/>
        <v>1.91971664979564-0.392582837231447i</v>
      </c>
      <c r="Q2280" t="str">
        <f t="shared" si="1170"/>
        <v>-1.91971664979564+3.93761370272705i</v>
      </c>
      <c r="R2280" t="str">
        <f t="shared" si="1171"/>
        <v>-0.27259617426204-0.354633374631723i</v>
      </c>
      <c r="S2280" t="str">
        <f t="shared" si="1172"/>
        <v>0.366325406486159i</v>
      </c>
      <c r="T2280" t="str">
        <f t="shared" si="1173"/>
        <v>0.129911215115524-0.0998589043431136i</v>
      </c>
      <c r="U2280" t="str">
        <f t="shared" si="1174"/>
        <v>0.0000333333333333332-0.000326230769261459i</v>
      </c>
      <c r="V2280" t="str">
        <f t="shared" si="1175"/>
        <v>6.66666666666667E-06-0.00326230769261459i</v>
      </c>
      <c r="W2280" t="str">
        <f t="shared" si="1176"/>
        <v>0.0000276005667658018-0.000296819153505964i</v>
      </c>
      <c r="X2280" t="str">
        <f t="shared" si="1177"/>
        <v>0.0000290541758799675-0.000296539012161058i</v>
      </c>
      <c r="Y2280" t="str">
        <f t="shared" si="1178"/>
        <v>0.009+2.17398211628414i</v>
      </c>
      <c r="Z2280" t="str">
        <f t="shared" si="1179"/>
        <v>-0.00163637215451402-0.000167192995709492i</v>
      </c>
      <c r="AA2280" t="str">
        <f t="shared" si="1180"/>
        <v>0.0229309772835023-5.52048239194916i</v>
      </c>
      <c r="AB2280" t="str">
        <f t="shared" si="1181"/>
        <v>0.612717478334129-0.470977782818153i</v>
      </c>
      <c r="AC2280" t="str">
        <f t="shared" si="1182"/>
        <v>0.773255658311143-0.382036074646141i</v>
      </c>
      <c r="AD2280" t="str">
        <f t="shared" si="1183"/>
        <v>0.878799517558809-0.174902909891987i</v>
      </c>
      <c r="AE2280" t="str">
        <f t="shared" si="1184"/>
        <v>-0.00146728560139674+0.000139277127522009i</v>
      </c>
      <c r="AF2280" t="str">
        <f t="shared" si="1185"/>
        <v>-14.9548263808726-1.01221191704796i</v>
      </c>
      <c r="AG2280" t="str">
        <f t="shared" si="1186"/>
        <v>0.99657766393664-0.0175765768057532i</v>
      </c>
      <c r="AH2280" t="str">
        <f t="shared" si="1187"/>
        <v>0.0221635006319523-0.000208817461860149i</v>
      </c>
      <c r="AI2280">
        <f t="shared" si="1188"/>
        <v>-33.086847372845732</v>
      </c>
      <c r="AJ2280">
        <f t="shared" si="1189"/>
        <v>-0.53980666019082768</v>
      </c>
      <c r="AK2280"/>
      <c r="AL2280"/>
      <c r="AM2280"/>
      <c r="AN2280"/>
    </row>
    <row r="2281" spans="1:40" x14ac:dyDescent="0.25">
      <c r="A2281"/>
      <c r="B2281">
        <f t="shared" si="1190"/>
        <v>347000</v>
      </c>
      <c r="C2281" s="237" t="str">
        <f t="shared" si="1158"/>
        <v>-6.34722340944789E-07+0.00705770179014435i</v>
      </c>
      <c r="D2281" s="208" t="str">
        <f t="shared" si="1159"/>
        <v>-5.95701082321057+0.0541090470577734i</v>
      </c>
      <c r="E2281" t="str">
        <f t="shared" si="1160"/>
        <v>2870</v>
      </c>
      <c r="F2281" t="str">
        <f t="shared" si="1161"/>
        <v>0.777000777000777</v>
      </c>
      <c r="G2281" t="str">
        <f t="shared" si="1156"/>
        <v>0.777000777000777</v>
      </c>
      <c r="H2281" t="str">
        <f t="shared" si="1162"/>
        <v>8.99858723322385+1.06350224616943i</v>
      </c>
      <c r="I2281" t="str">
        <f t="shared" si="1163"/>
        <v>1362.66581349457i</v>
      </c>
      <c r="J2281" t="str">
        <f t="shared" si="1157"/>
        <v>-2512.44315023958+298.107674686581i</v>
      </c>
      <c r="K2281" t="str">
        <f t="shared" si="1164"/>
        <v>0.0634597695386429-0.534837163990406i</v>
      </c>
      <c r="L2281" t="str">
        <f t="shared" si="1165"/>
        <v>0.00479974420403664-0.0343059543896534i</v>
      </c>
      <c r="M2281" t="str">
        <f t="shared" si="1166"/>
        <v>0.0682595137426795-0.569143118380059i</v>
      </c>
      <c r="N2281" t="str">
        <f t="shared" si="1167"/>
        <v>-3.55527661944212i</v>
      </c>
      <c r="O2281" t="str">
        <f t="shared" si="1168"/>
        <v>-0.915646139591997+0.401985257254881i</v>
      </c>
      <c r="P2281" t="str">
        <f t="shared" si="1169"/>
        <v>1.915646139592-0.401985257254881i</v>
      </c>
      <c r="Q2281" t="str">
        <f t="shared" si="1170"/>
        <v>-1.915646139592+3.957261876697i</v>
      </c>
      <c r="R2281" t="str">
        <f t="shared" si="1171"/>
        <v>-0.272145060531463-0.352342743144322i</v>
      </c>
      <c r="S2281" t="str">
        <f t="shared" si="1172"/>
        <v>0.367384150435542i</v>
      </c>
      <c r="T2281" t="str">
        <f t="shared" si="1173"/>
        <v>0.129445139352205-0.0999817818585807i</v>
      </c>
      <c r="U2281" t="str">
        <f t="shared" si="1174"/>
        <v>0.0000333333333333333-0.000325290622952348i</v>
      </c>
      <c r="V2281" t="str">
        <f t="shared" si="1175"/>
        <v>6.66666666666667E-06-0.00325290622952348i</v>
      </c>
      <c r="W2281" t="str">
        <f t="shared" si="1176"/>
        <v>0.0000276005509124219-0.000295965185059278i</v>
      </c>
      <c r="X2281" t="str">
        <f t="shared" si="1177"/>
        <v>0.0000290457351003498-0.000295685891394884i</v>
      </c>
      <c r="Y2281" t="str">
        <f t="shared" si="1178"/>
        <v>0.009+2.18026530159132i</v>
      </c>
      <c r="Z2281" t="str">
        <f t="shared" si="1179"/>
        <v>-0.00162696131225785-0.000166625592708175i</v>
      </c>
      <c r="AA2281" t="str">
        <f t="shared" si="1180"/>
        <v>0.0227989458903593-5.50456944943337i</v>
      </c>
      <c r="AB2281" t="str">
        <f t="shared" si="1181"/>
        <v>0.610519263452069-0.471557326326802i</v>
      </c>
      <c r="AC2281" t="str">
        <f t="shared" si="1182"/>
        <v>0.773290140853178-0.379661111229073i</v>
      </c>
      <c r="AD2281" t="str">
        <f t="shared" si="1183"/>
        <v>0.877405714857683-0.179027883987312i</v>
      </c>
      <c r="AE2281" t="str">
        <f t="shared" si="1184"/>
        <v>-0.00145733578050807+0.000145073193779043i</v>
      </c>
      <c r="AF2281" t="str">
        <f t="shared" si="1185"/>
        <v>-14.9555980564344-1.00939319911166i</v>
      </c>
      <c r="AG2281" t="str">
        <f t="shared" si="1186"/>
        <v>0.996505007666738-0.0174984368700895i</v>
      </c>
      <c r="AH2281" t="str">
        <f t="shared" si="1187"/>
        <v>0.022024239074235-0.000314340409524722i</v>
      </c>
      <c r="AI2281">
        <f t="shared" si="1188"/>
        <v>-33.141097162812649</v>
      </c>
      <c r="AJ2281">
        <f t="shared" si="1189"/>
        <v>-0.81769708178682299</v>
      </c>
      <c r="AK2281"/>
      <c r="AL2281"/>
      <c r="AM2281"/>
      <c r="AN2281"/>
    </row>
    <row r="2282" spans="1:40" x14ac:dyDescent="0.25">
      <c r="A2282"/>
      <c r="B2282">
        <f t="shared" si="1190"/>
        <v>348000</v>
      </c>
      <c r="C2282" s="237" t="str">
        <f t="shared" si="1158"/>
        <v>-6.31079752562822E-07+0.00703742103820045i</v>
      </c>
      <c r="D2282" s="208" t="str">
        <f t="shared" si="1159"/>
        <v>-5.95701079528407+0.0539535612928701i</v>
      </c>
      <c r="E2282" t="str">
        <f t="shared" si="1160"/>
        <v>2870</v>
      </c>
      <c r="F2282" t="str">
        <f t="shared" si="1161"/>
        <v>0.777000777000777</v>
      </c>
      <c r="G2282" t="str">
        <f t="shared" si="1156"/>
        <v>0.777000777000777</v>
      </c>
      <c r="H2282" t="str">
        <f t="shared" si="1162"/>
        <v>8.99935243478171+1.06054341596459i</v>
      </c>
      <c r="I2282" t="str">
        <f t="shared" si="1163"/>
        <v>1366.59280431156i</v>
      </c>
      <c r="J2282" t="str">
        <f t="shared" si="1157"/>
        <v>-2526.95072848885+298.966774613631i</v>
      </c>
      <c r="K2282" t="str">
        <f t="shared" si="1164"/>
        <v>0.0631003253292914-0.533341583742217i</v>
      </c>
      <c r="L2282" t="str">
        <f t="shared" si="1165"/>
        <v>0.0047727249612877-0.0342111434589057i</v>
      </c>
      <c r="M2282" t="str">
        <f t="shared" si="1166"/>
        <v>0.0678730502905791-0.567552727201123i</v>
      </c>
      <c r="N2282" t="str">
        <f t="shared" si="1167"/>
        <v>-3.56552237338864i</v>
      </c>
      <c r="O2282" t="str">
        <f t="shared" si="1168"/>
        <v>-0.911479509841754+0.411345479054572i</v>
      </c>
      <c r="P2282" t="str">
        <f t="shared" si="1169"/>
        <v>1.91147950984175-0.411345479054572i</v>
      </c>
      <c r="Q2282" t="str">
        <f t="shared" si="1170"/>
        <v>-1.91147950984175+3.97686785244321i</v>
      </c>
      <c r="R2282" t="str">
        <f t="shared" si="1171"/>
        <v>-0.271691280580369-0.350061215424706i</v>
      </c>
      <c r="S2282" t="str">
        <f t="shared" si="1172"/>
        <v>0.368442894384923i</v>
      </c>
      <c r="T2282" t="str">
        <f t="shared" si="1173"/>
        <v>0.128977567422983-0.100102721796177i</v>
      </c>
      <c r="U2282" t="str">
        <f t="shared" si="1174"/>
        <v>0.0000333333333333332-0.000324355879782945i</v>
      </c>
      <c r="V2282" t="str">
        <f t="shared" si="1175"/>
        <v>6.66666666666667E-06-0.00324355879782945i</v>
      </c>
      <c r="W2282" t="str">
        <f t="shared" si="1176"/>
        <v>0.0000276005350133121-0.00029511612855625i</v>
      </c>
      <c r="X2282" t="str">
        <f t="shared" si="1177"/>
        <v>0.0000290373667971529-0.000294837677341094i</v>
      </c>
      <c r="Y2282" t="str">
        <f t="shared" si="1178"/>
        <v>0.009+2.1865484868985i</v>
      </c>
      <c r="Z2282" t="str">
        <f t="shared" si="1179"/>
        <v>-0.00161763148923022-0.000166062184439184i</v>
      </c>
      <c r="AA2282" t="str">
        <f t="shared" si="1180"/>
        <v>0.0226680516888928-5.48874799298294i</v>
      </c>
      <c r="AB2282" t="str">
        <f t="shared" si="1181"/>
        <v>0.608313992004504-0.472127731380192i</v>
      </c>
      <c r="AC2282" t="str">
        <f t="shared" si="1182"/>
        <v>0.773330744639677-0.377295014412303i</v>
      </c>
      <c r="AD2282" t="str">
        <f t="shared" si="1183"/>
        <v>0.87596756747158-0.18314225364502i</v>
      </c>
      <c r="AE2282" t="str">
        <f t="shared" si="1184"/>
        <v>-0.00144740572338983+0.000150791588752563i</v>
      </c>
      <c r="AF2282" t="str">
        <f t="shared" si="1185"/>
        <v>-14.9563632300658-1.00658985467172i</v>
      </c>
      <c r="AG2282" t="str">
        <f t="shared" si="1186"/>
        <v>0.996432977979521-0.0174198624755384i</v>
      </c>
      <c r="AH2282" t="str">
        <f t="shared" si="1187"/>
        <v>0.021885067638689-0.000418608172700207i</v>
      </c>
      <c r="AI2282">
        <f t="shared" si="1188"/>
        <v>-33.195453499733503</v>
      </c>
      <c r="AJ2282">
        <f t="shared" si="1189"/>
        <v>-1.0957954338636611</v>
      </c>
      <c r="AK2282"/>
      <c r="AL2282"/>
      <c r="AM2282"/>
      <c r="AN2282"/>
    </row>
    <row r="2283" spans="1:40" x14ac:dyDescent="0.25">
      <c r="A2283"/>
      <c r="B2283">
        <f t="shared" si="1190"/>
        <v>349000</v>
      </c>
      <c r="C2283" s="237" t="str">
        <f t="shared" si="1158"/>
        <v>-0.0000006274684309479+0.00701725650832795i</v>
      </c>
      <c r="D2283" s="208" t="str">
        <f t="shared" si="1159"/>
        <v>-5.95701076759726+0.0537989665638476i</v>
      </c>
      <c r="E2283" t="str">
        <f t="shared" si="1160"/>
        <v>2870</v>
      </c>
      <c r="F2283" t="str">
        <f t="shared" si="1161"/>
        <v>0.777000777000777</v>
      </c>
      <c r="G2283" t="str">
        <f t="shared" si="1156"/>
        <v>0.777000777000777</v>
      </c>
      <c r="H2283" t="str">
        <f t="shared" si="1162"/>
        <v>9.00011120661441+1.05760072731895i</v>
      </c>
      <c r="I2283" t="str">
        <f t="shared" si="1163"/>
        <v>1370.51979512855i</v>
      </c>
      <c r="J2283" t="str">
        <f t="shared" si="1157"/>
        <v>-2541.50005516473+299.825874540682i</v>
      </c>
      <c r="K2283" t="str">
        <f t="shared" si="1164"/>
        <v>0.0627439131175361-0.53185422670328i</v>
      </c>
      <c r="L2283" t="str">
        <f t="shared" si="1165"/>
        <v>0.00474593176390213-0.0341168444125174i</v>
      </c>
      <c r="M2283" t="str">
        <f t="shared" si="1166"/>
        <v>0.0674898448814382-0.565971071115797i</v>
      </c>
      <c r="N2283" t="str">
        <f t="shared" si="1167"/>
        <v>-3.57576812733516i</v>
      </c>
      <c r="O2283" t="str">
        <f t="shared" si="1168"/>
        <v>-0.907217197935014+0.420662520045394i</v>
      </c>
      <c r="P2283" t="str">
        <f t="shared" si="1169"/>
        <v>1.90721719793501-0.420662520045394i</v>
      </c>
      <c r="Q2283" t="str">
        <f t="shared" si="1170"/>
        <v>-1.90721719793501+3.99643064738055i</v>
      </c>
      <c r="R2283" t="str">
        <f t="shared" si="1171"/>
        <v>-0.271234818715303-0.347788716892514i</v>
      </c>
      <c r="S2283" t="str">
        <f t="shared" si="1172"/>
        <v>0.369501638334305i</v>
      </c>
      <c r="T2283" t="str">
        <f t="shared" si="1173"/>
        <v>0.12850850068597-0.100221709888613i</v>
      </c>
      <c r="U2283" t="str">
        <f t="shared" si="1174"/>
        <v>0.0000333333333333334-0.000323426493307922i</v>
      </c>
      <c r="V2283" t="str">
        <f t="shared" si="1175"/>
        <v>6.66666666666667E-06-0.00323426493307922i</v>
      </c>
      <c r="W2283" t="str">
        <f t="shared" si="1176"/>
        <v>0.0000276005190684727-0.000294271941773846i</v>
      </c>
      <c r="X2283" t="str">
        <f t="shared" si="1177"/>
        <v>0.0000290290701404029-0.000293994327825692i</v>
      </c>
      <c r="Y2283" t="str">
        <f t="shared" si="1178"/>
        <v>0.009+2.19283167220568i</v>
      </c>
      <c r="Z2283" t="str">
        <f t="shared" si="1179"/>
        <v>-0.00160838175806291-0.000165502728183668i</v>
      </c>
      <c r="AA2283" t="str">
        <f t="shared" si="1180"/>
        <v>0.0225382816551571-5.47301723581522i</v>
      </c>
      <c r="AB2283" t="str">
        <f t="shared" si="1181"/>
        <v>0.606101670396878-0.472688930687614i</v>
      </c>
      <c r="AC2283" t="str">
        <f t="shared" si="1182"/>
        <v>0.773377447311616-0.374937714208875i</v>
      </c>
      <c r="AD2283" t="str">
        <f t="shared" si="1183"/>
        <v>0.874485136539974-0.187245533196071i</v>
      </c>
      <c r="AE2283" t="str">
        <f t="shared" si="1184"/>
        <v>-0.0014374955878922+0.000156432624017891i</v>
      </c>
      <c r="AF2283" t="str">
        <f t="shared" si="1185"/>
        <v>-14.9571219742117-1.0038017607551i</v>
      </c>
      <c r="AG2283" t="str">
        <f t="shared" si="1186"/>
        <v>0.996361579129713-0.0173408585506743i</v>
      </c>
      <c r="AH2283" t="str">
        <f t="shared" si="1187"/>
        <v>0.0217459906802326-0.000521624978756692i</v>
      </c>
      <c r="AI2283">
        <f t="shared" si="1188"/>
        <v>-33.24991790293717</v>
      </c>
      <c r="AJ2283">
        <f t="shared" si="1189"/>
        <v>-1.3741006345148188</v>
      </c>
      <c r="AK2283"/>
      <c r="AL2283"/>
      <c r="AM2283"/>
      <c r="AN2283"/>
    </row>
    <row r="2284" spans="1:40" x14ac:dyDescent="0.25">
      <c r="A2284"/>
      <c r="B2284">
        <f t="shared" si="1190"/>
        <v>350000</v>
      </c>
      <c r="C2284" s="237" t="str">
        <f t="shared" si="1158"/>
        <v>-6.23888019276508E-07+0.00699720720433769i</v>
      </c>
      <c r="D2284" s="208" t="str">
        <f t="shared" si="1159"/>
        <v>-5.95701074014744+0.0536452552332556i</v>
      </c>
      <c r="E2284" t="str">
        <f t="shared" si="1160"/>
        <v>2870</v>
      </c>
      <c r="F2284" t="str">
        <f t="shared" si="1161"/>
        <v>0.777000777000777</v>
      </c>
      <c r="G2284" t="str">
        <f t="shared" si="1156"/>
        <v>0.777000777000777</v>
      </c>
      <c r="H2284" t="str">
        <f t="shared" si="1162"/>
        <v>9.00086362016919+1.05467405090102i</v>
      </c>
      <c r="I2284" t="str">
        <f t="shared" si="1163"/>
        <v>1374.44678594553i</v>
      </c>
      <c r="J2284" t="str">
        <f t="shared" si="1157"/>
        <v>-2556.09113026724+300.684974467733i</v>
      </c>
      <c r="K2284" t="str">
        <f t="shared" si="1164"/>
        <v>0.0623904990476311-0.530375026257623i</v>
      </c>
      <c r="L2284" t="str">
        <f t="shared" si="1165"/>
        <v>0.00471936211380844-0.0340230532094176i</v>
      </c>
      <c r="M2284" t="str">
        <f t="shared" si="1166"/>
        <v>0.0671098611614395-0.564398079467041i</v>
      </c>
      <c r="N2284" t="str">
        <f t="shared" si="1167"/>
        <v>-3.58601388128168i</v>
      </c>
      <c r="O2284" t="str">
        <f t="shared" si="1168"/>
        <v>-0.902859651306074+0.42993540217511i</v>
      </c>
      <c r="P2284" t="str">
        <f t="shared" si="1169"/>
        <v>1.90285965130607-0.42993540217511i</v>
      </c>
      <c r="Q2284" t="str">
        <f t="shared" si="1170"/>
        <v>-1.90285965130607+4.01594928345679i</v>
      </c>
      <c r="R2284" t="str">
        <f t="shared" si="1171"/>
        <v>-0.270775659140848-0.345525174007361i</v>
      </c>
      <c r="S2284" t="str">
        <f t="shared" si="1172"/>
        <v>0.370560382283686i</v>
      </c>
      <c r="T2284" t="str">
        <f t="shared" si="1173"/>
        <v>0.128037940568805-0.10033873176435i</v>
      </c>
      <c r="U2284" t="str">
        <f t="shared" si="1174"/>
        <v>0.0000333333333333332-0.000322502417612756i</v>
      </c>
      <c r="V2284" t="str">
        <f t="shared" si="1175"/>
        <v>6.66666666666667E-06-0.00322502417612756i</v>
      </c>
      <c r="W2284" t="str">
        <f t="shared" si="1176"/>
        <v>0.0000276005030779033-0.000293432582971586i</v>
      </c>
      <c r="X2284" t="str">
        <f t="shared" si="1177"/>
        <v>0.0000290208443119656-0.00029315580115661i</v>
      </c>
      <c r="Y2284" t="str">
        <f t="shared" si="1178"/>
        <v>0.009+2.19911485751285i</v>
      </c>
      <c r="Z2284" t="str">
        <f t="shared" si="1179"/>
        <v>-0.00159921120461882-0.000164947181830254i</v>
      </c>
      <c r="AA2284" t="str">
        <f t="shared" si="1180"/>
        <v>0.0224096229511487-5.45737640014464i</v>
      </c>
      <c r="AB2284" t="str">
        <f t="shared" si="1181"/>
        <v>0.603882305362554-0.473240856466676i</v>
      </c>
      <c r="AC2284" t="str">
        <f t="shared" si="1182"/>
        <v>0.773430227155601-0.372589141544154i</v>
      </c>
      <c r="AD2284" t="str">
        <f t="shared" si="1183"/>
        <v>0.872958488670964-0.191337236861454i</v>
      </c>
      <c r="AE2284" t="str">
        <f t="shared" si="1184"/>
        <v>-0.0014276055342492+0.000161996610488569i</v>
      </c>
      <c r="AF2284" t="str">
        <f t="shared" si="1185"/>
        <v>-14.9578743603166-1.00102879566776i</v>
      </c>
      <c r="AG2284" t="str">
        <f t="shared" si="1186"/>
        <v>0.996290815325793-0.0172614300759626i</v>
      </c>
      <c r="AH2284" t="str">
        <f t="shared" si="1187"/>
        <v>0.0216070125792441-0.000623395048419564i</v>
      </c>
      <c r="AI2284">
        <f t="shared" si="1188"/>
        <v>-33.304491898014447</v>
      </c>
      <c r="AJ2284">
        <f t="shared" si="1189"/>
        <v>-1.6526115960505179</v>
      </c>
      <c r="AK2284"/>
      <c r="AL2284"/>
      <c r="AM2284"/>
      <c r="AN2284"/>
    </row>
    <row r="2285" spans="1:40" x14ac:dyDescent="0.25">
      <c r="A2285"/>
      <c r="B2285">
        <f t="shared" si="1190"/>
        <v>351000</v>
      </c>
      <c r="C2285" s="237" t="str">
        <f t="shared" si="1158"/>
        <v>-6.20338165800836E-07+0.00697727214139306i</v>
      </c>
      <c r="D2285" s="208" t="str">
        <f t="shared" si="1159"/>
        <v>-5.9570107129319+0.0534924197506801i</v>
      </c>
      <c r="E2285" t="str">
        <f t="shared" si="1160"/>
        <v>2870</v>
      </c>
      <c r="F2285" t="str">
        <f t="shared" si="1161"/>
        <v>0.777000777000777</v>
      </c>
      <c r="G2285" t="str">
        <f t="shared" si="1156"/>
        <v>0.777000777000777</v>
      </c>
      <c r="H2285" t="str">
        <f t="shared" si="1162"/>
        <v>9.00160974590898+1.05176325872923i</v>
      </c>
      <c r="I2285" t="str">
        <f t="shared" si="1163"/>
        <v>1378.37377676252i</v>
      </c>
      <c r="J2285" t="str">
        <f t="shared" si="1157"/>
        <v>-2570.72395379636+301.544074394783i</v>
      </c>
      <c r="K2285" t="str">
        <f t="shared" si="1164"/>
        <v>0.0620400497329679-0.528903916494992i</v>
      </c>
      <c r="L2285" t="str">
        <f t="shared" si="1165"/>
        <v>0.00469301354711885-0.0339297658498592i</v>
      </c>
      <c r="M2285" t="str">
        <f t="shared" si="1166"/>
        <v>0.0667330632800868-0.562833682344851i</v>
      </c>
      <c r="N2285" t="str">
        <f t="shared" si="1167"/>
        <v>-3.5962596352282i</v>
      </c>
      <c r="O2285" t="str">
        <f t="shared" si="1168"/>
        <v>-0.898407327386456+0.43916315202704i</v>
      </c>
      <c r="P2285" t="str">
        <f t="shared" si="1169"/>
        <v>1.89840732738646-0.43916315202704i</v>
      </c>
      <c r="Q2285" t="str">
        <f t="shared" si="1170"/>
        <v>-1.89840732738646+4.03542278725524i</v>
      </c>
      <c r="R2285" t="str">
        <f t="shared" si="1171"/>
        <v>-0.27031378595928-0.343270514257561i</v>
      </c>
      <c r="S2285" t="str">
        <f t="shared" si="1172"/>
        <v>0.371619126233069i</v>
      </c>
      <c r="T2285" t="str">
        <f t="shared" si="1173"/>
        <v>0.127565888569971-0.10045377294694i</v>
      </c>
      <c r="U2285" t="str">
        <f t="shared" si="1174"/>
        <v>0.0000333333333333334-0.000321583607306167i</v>
      </c>
      <c r="V2285" t="str">
        <f t="shared" si="1175"/>
        <v>6.66666666666667E-06-0.00321583607306167i</v>
      </c>
      <c r="W2285" t="str">
        <f t="shared" si="1176"/>
        <v>0.0000276004870416047-0.00029259801088467i</v>
      </c>
      <c r="X2285" t="str">
        <f t="shared" si="1177"/>
        <v>0.0000290126885053442-0.000292322056116855i</v>
      </c>
      <c r="Y2285" t="str">
        <f t="shared" si="1178"/>
        <v>0.009+2.20539804282003i</v>
      </c>
      <c r="Z2285" t="str">
        <f t="shared" si="1179"/>
        <v>-0.00159011892776608-0.000164395503864359i</v>
      </c>
      <c r="AA2285" t="str">
        <f t="shared" si="1180"/>
        <v>0.0222820629216294-5.44182471705442i</v>
      </c>
      <c r="AB2285" t="str">
        <f t="shared" si="1181"/>
        <v>0.601655903969026-0.473783440440187i</v>
      </c>
      <c r="AC2285" t="str">
        <f t="shared" si="1182"/>
        <v>0.77348906309544-0.370249228247359i</v>
      </c>
      <c r="AD2285" t="str">
        <f t="shared" si="1183"/>
        <v>0.871387695955123-0.195416878816175i</v>
      </c>
      <c r="AE2285" t="str">
        <f t="shared" si="1184"/>
        <v>-0.00141773572501729+0.000167483858472823i</v>
      </c>
      <c r="AF2285" t="str">
        <f t="shared" si="1185"/>
        <v>-14.9586204588409-0.99827083897855i</v>
      </c>
      <c r="AG2285" t="str">
        <f t="shared" si="1186"/>
        <v>0.9962206907294-0.017181582083295i</v>
      </c>
      <c r="AH2285" t="str">
        <f t="shared" si="1187"/>
        <v>0.0214681377408923-0.000723922596825064i</v>
      </c>
      <c r="AI2285">
        <f t="shared" si="1188"/>
        <v>-33.359177017003539</v>
      </c>
      <c r="AJ2285">
        <f t="shared" si="1189"/>
        <v>-1.9313272249813895</v>
      </c>
      <c r="AK2285"/>
      <c r="AL2285"/>
      <c r="AM2285"/>
      <c r="AN2285"/>
    </row>
    <row r="2286" spans="1:40" x14ac:dyDescent="0.25">
      <c r="A2286"/>
      <c r="B2286">
        <f t="shared" si="1190"/>
        <v>352000</v>
      </c>
      <c r="C2286" s="237" t="str">
        <f t="shared" si="1158"/>
        <v>-6.16818523762403E-07+0.00695745034584888i</v>
      </c>
      <c r="D2286" s="208" t="str">
        <f t="shared" si="1159"/>
        <v>-5.95701068594798+0.0533404526515081i</v>
      </c>
      <c r="E2286" t="str">
        <f t="shared" si="1160"/>
        <v>2870</v>
      </c>
      <c r="F2286" t="str">
        <f t="shared" si="1161"/>
        <v>0.777000777000777</v>
      </c>
      <c r="G2286" t="str">
        <f t="shared" si="1156"/>
        <v>0.777000777000777</v>
      </c>
      <c r="H2286" t="str">
        <f t="shared" si="1162"/>
        <v>9.00234965332867+1.04886822415474i</v>
      </c>
      <c r="I2286" t="str">
        <f t="shared" si="1163"/>
        <v>1382.30076757951i</v>
      </c>
      <c r="J2286" t="str">
        <f t="shared" si="1157"/>
        <v>-2585.3985257521+302.403174321834i</v>
      </c>
      <c r="K2286" t="str">
        <f t="shared" si="1164"/>
        <v>0.0616925322483258-0.527440832201672i</v>
      </c>
      <c r="L2286" t="str">
        <f t="shared" si="1165"/>
        <v>0.00466688363357349-0.033836978374909i</v>
      </c>
      <c r="M2286" t="str">
        <f t="shared" si="1166"/>
        <v>0.0663594158818993-0.561277810576581i</v>
      </c>
      <c r="N2286" t="str">
        <f t="shared" si="1167"/>
        <v>-3.60650538917471i</v>
      </c>
      <c r="O2286" t="str">
        <f t="shared" si="1168"/>
        <v>-0.893860693556888+0.448344800922235i</v>
      </c>
      <c r="P2286" t="str">
        <f t="shared" si="1169"/>
        <v>1.89386069355689-0.448344800922235i</v>
      </c>
      <c r="Q2286" t="str">
        <f t="shared" si="1170"/>
        <v>-1.89386069355689+4.05485019009695i</v>
      </c>
      <c r="R2286" t="str">
        <f t="shared" si="1171"/>
        <v>-0.269849183170236-0.34102466614908i</v>
      </c>
      <c r="S2286" t="str">
        <f t="shared" si="1172"/>
        <v>0.37267787018245i</v>
      </c>
      <c r="T2286" t="str">
        <f t="shared" si="1173"/>
        <v>0.12709234626012-0.100566818854357i</v>
      </c>
      <c r="U2286" t="str">
        <f t="shared" si="1174"/>
        <v>0.0000333333333333333-0.000320670017512684i</v>
      </c>
      <c r="V2286" t="str">
        <f t="shared" si="1175"/>
        <v>6.66666666666667E-06-0.00320670017512684i</v>
      </c>
      <c r="W2286" t="str">
        <f t="shared" si="1176"/>
        <v>0.0000276004709595768-0.000291768184717206i</v>
      </c>
      <c r="X2286" t="str">
        <f t="shared" si="1177"/>
        <v>0.000029004601925481-0.000291493051957745i</v>
      </c>
      <c r="Y2286" t="str">
        <f t="shared" si="1178"/>
        <v>0.009+2.21168122812721i</v>
      </c>
      <c r="Z2286" t="str">
        <f t="shared" si="1179"/>
        <v>-0.00158110403915653-0.000163847653357724i</v>
      </c>
      <c r="AA2286" t="str">
        <f t="shared" si="1180"/>
        <v>0.0221555890910127-5.42636142637056i</v>
      </c>
      <c r="AB2286" t="str">
        <f t="shared" si="1181"/>
        <v>0.599422473624168-0.474316613833008i</v>
      </c>
      <c r="AC2286" t="str">
        <f t="shared" si="1182"/>
        <v>0.773553934683895-0.36791790704321i</v>
      </c>
      <c r="AD2286" t="str">
        <f t="shared" si="1183"/>
        <v>0.869772835978486-0.199483973253687i</v>
      </c>
      <c r="AE2286" t="str">
        <f t="shared" si="1184"/>
        <v>-0.0014078863250143+0.000172894677729029i</v>
      </c>
      <c r="AF2286" t="str">
        <f t="shared" si="1185"/>
        <v>-14.9593603392766-0.995527771503232i</v>
      </c>
      <c r="AG2286" t="str">
        <f t="shared" si="1186"/>
        <v>0.996151209454727-0.0171013196555169i</v>
      </c>
      <c r="AH2286" t="str">
        <f t="shared" si="1187"/>
        <v>0.0213293705944608-0.000823211834559031i</v>
      </c>
      <c r="AI2286">
        <f t="shared" si="1188"/>
        <v>-33.413974798579595</v>
      </c>
      <c r="AJ2286">
        <f t="shared" si="1189"/>
        <v>-2.2102464220086526</v>
      </c>
      <c r="AK2286"/>
      <c r="AL2286"/>
      <c r="AM2286"/>
      <c r="AN2286"/>
    </row>
    <row r="2287" spans="1:40" x14ac:dyDescent="0.25">
      <c r="A2287"/>
      <c r="B2287">
        <f t="shared" si="1190"/>
        <v>353000</v>
      </c>
      <c r="C2287" s="237" t="str">
        <f t="shared" si="1158"/>
        <v>-6.13328751307334E-07+0.00693774085509268i</v>
      </c>
      <c r="D2287" s="208" t="str">
        <f t="shared" si="1159"/>
        <v>-5.95701065919305+0.0531893465557106i</v>
      </c>
      <c r="E2287" t="str">
        <f t="shared" si="1160"/>
        <v>2870</v>
      </c>
      <c r="F2287" t="str">
        <f t="shared" si="1161"/>
        <v>0.777000777000777</v>
      </c>
      <c r="G2287" t="str">
        <f t="shared" si="1156"/>
        <v>0.777000777000777</v>
      </c>
      <c r="H2287" t="str">
        <f t="shared" si="1162"/>
        <v>9.00308341097085+1.04598882184455i</v>
      </c>
      <c r="I2287" t="str">
        <f t="shared" si="1163"/>
        <v>1386.2277583965i</v>
      </c>
      <c r="J2287" t="str">
        <f t="shared" si="1157"/>
        <v>-2600.11484613445+303.262274248885i</v>
      </c>
      <c r="K2287" t="str">
        <f t="shared" si="1164"/>
        <v>0.0613479141222792-0.525985708851506i</v>
      </c>
      <c r="L2287" t="str">
        <f t="shared" si="1165"/>
        <v>0.0046409699759948-0.033744686865944i</v>
      </c>
      <c r="M2287" t="str">
        <f t="shared" si="1166"/>
        <v>0.065988884098274-0.55973039571745i</v>
      </c>
      <c r="N2287" t="str">
        <f t="shared" si="1167"/>
        <v>-3.61675114312123i</v>
      </c>
      <c r="O2287" t="str">
        <f t="shared" si="1168"/>
        <v>-0.889220227098229+0.457479385021199i</v>
      </c>
      <c r="P2287" t="str">
        <f t="shared" si="1169"/>
        <v>1.88922022709823-0.457479385021199i</v>
      </c>
      <c r="Q2287" t="str">
        <f t="shared" si="1170"/>
        <v>-1.88922022709823+4.07423052814243i</v>
      </c>
      <c r="R2287" t="str">
        <f t="shared" si="1171"/>
        <v>-0.269381834670397-0.338787559194744i</v>
      </c>
      <c r="S2287" t="str">
        <f t="shared" si="1172"/>
        <v>0.373736614131833i</v>
      </c>
      <c r="T2287" t="str">
        <f t="shared" si="1173"/>
        <v>0.126617315283432-0.100677854798335i</v>
      </c>
      <c r="U2287" t="str">
        <f t="shared" si="1174"/>
        <v>0.0000333333333333334-0.000319761603865339i</v>
      </c>
      <c r="V2287" t="str">
        <f t="shared" si="1175"/>
        <v>6.66666666666667E-06-0.00319761603865339i</v>
      </c>
      <c r="W2287" t="str">
        <f t="shared" si="1176"/>
        <v>0.00002760045483182-0.000290943064135583i</v>
      </c>
      <c r="X2287" t="str">
        <f t="shared" si="1177"/>
        <v>0.0000289965837885629-0.000290668748392285i</v>
      </c>
      <c r="Y2287" t="str">
        <f t="shared" si="1178"/>
        <v>0.009+2.21796441343439i</v>
      </c>
      <c r="Z2287" t="str">
        <f t="shared" si="1179"/>
        <v>-0.00157216566300884-0.000163303589958174i</v>
      </c>
      <c r="AA2287" t="str">
        <f t="shared" si="1180"/>
        <v>0.0220301891603113-5.41098577653783i</v>
      </c>
      <c r="AB2287" t="str">
        <f t="shared" si="1181"/>
        <v>0.597182022082643-0.474840307368921i</v>
      </c>
      <c r="AC2287" t="str">
        <f t="shared" si="1182"/>
        <v>0.773624822094583-0.365595111543821i</v>
      </c>
      <c r="AD2287" t="str">
        <f t="shared" si="1183"/>
        <v>0.868113991834805-0.203538034450597i</v>
      </c>
      <c r="AE2287" t="str">
        <f t="shared" si="1184"/>
        <v>-0.00139805750125903+0.000178229377519995i</v>
      </c>
      <c r="AF2287" t="str">
        <f t="shared" si="1185"/>
        <v>-14.9600940701639-0.992799475288839i</v>
      </c>
      <c r="AG2287" t="str">
        <f t="shared" si="1186"/>
        <v>0.996082375567923-0.0170206479259474i</v>
      </c>
      <c r="AH2287" t="str">
        <f t="shared" si="1187"/>
        <v>0.021190715592675-0.000921266968675434i</v>
      </c>
      <c r="AI2287">
        <f t="shared" si="1188"/>
        <v>-33.468886788244802</v>
      </c>
      <c r="AJ2287">
        <f t="shared" si="1189"/>
        <v>-2.4893680820107584</v>
      </c>
      <c r="AK2287"/>
      <c r="AL2287"/>
      <c r="AM2287"/>
      <c r="AN2287"/>
    </row>
    <row r="2288" spans="1:40" x14ac:dyDescent="0.25">
      <c r="A2288"/>
      <c r="B2288">
        <f t="shared" si="1190"/>
        <v>354000</v>
      </c>
      <c r="C2288" s="237" t="str">
        <f t="shared" si="1158"/>
        <v>-6.09868511403371E-07+0.00691814271738895i</v>
      </c>
      <c r="D2288" s="208" t="str">
        <f t="shared" si="1159"/>
        <v>-5.95701063266454+0.0530390941666486i</v>
      </c>
      <c r="E2288" t="str">
        <f t="shared" si="1160"/>
        <v>2870</v>
      </c>
      <c r="F2288" t="str">
        <f t="shared" si="1161"/>
        <v>0.777000777000777</v>
      </c>
      <c r="G2288" t="str">
        <f t="shared" si="1156"/>
        <v>0.777000777000777</v>
      </c>
      <c r="H2288" t="str">
        <f t="shared" si="1162"/>
        <v>9.00381108644141+1.0431249277649i</v>
      </c>
      <c r="I2288" t="str">
        <f t="shared" si="1163"/>
        <v>1390.15474921348i</v>
      </c>
      <c r="J2288" t="str">
        <f t="shared" si="1157"/>
        <v>-2614.87291494342+304.121374175936i</v>
      </c>
      <c r="K2288" t="str">
        <f t="shared" si="1164"/>
        <v>0.0610061633297441-0.524538482597008i</v>
      </c>
      <c r="L2288" t="str">
        <f t="shared" si="1165"/>
        <v>0.0046152702097523-0.0336528874441562i</v>
      </c>
      <c r="M2288" t="str">
        <f t="shared" si="1166"/>
        <v>0.0656214335394964-0.558191370041164i</v>
      </c>
      <c r="N2288" t="str">
        <f t="shared" si="1167"/>
        <v>-3.62699689706775i</v>
      </c>
      <c r="O2288" t="str">
        <f t="shared" si="1168"/>
        <v>-0.884486415141385+0.466565945425018i</v>
      </c>
      <c r="P2288" t="str">
        <f t="shared" si="1169"/>
        <v>1.88448641514139-0.466565945425018i</v>
      </c>
      <c r="Q2288" t="str">
        <f t="shared" si="1170"/>
        <v>-1.88448641514139+4.09356284249277i</v>
      </c>
      <c r="R2288" t="str">
        <f t="shared" si="1171"/>
        <v>-0.268911724253162-0.336559123903688i</v>
      </c>
      <c r="S2288" t="str">
        <f t="shared" si="1172"/>
        <v>0.374795358081214i</v>
      </c>
      <c r="T2288" t="str">
        <f t="shared" si="1173"/>
        <v>0.126140797358982-0.100786865983701i</v>
      </c>
      <c r="U2288" t="str">
        <f t="shared" si="1174"/>
        <v>0.0000333333333333333-0.000318858322498488i</v>
      </c>
      <c r="V2288" t="str">
        <f t="shared" si="1175"/>
        <v>6.66666666666667E-06-0.00318858322498488i</v>
      </c>
      <c r="W2288" t="str">
        <f t="shared" si="1176"/>
        <v>0.0000276004386583344-0.00029012260926194i</v>
      </c>
      <c r="X2288" t="str">
        <f t="shared" si="1177"/>
        <v>0.0000289886333218315-0.000289849105588653i</v>
      </c>
      <c r="Y2288" t="str">
        <f t="shared" si="1178"/>
        <v>0.009+2.22424759874157i</v>
      </c>
      <c r="Z2288" t="str">
        <f t="shared" si="1179"/>
        <v>-0.00156330293589576-0.000162763273879582i</v>
      </c>
      <c r="AA2288" t="str">
        <f t="shared" si="1180"/>
        <v>0.021905851004146-5.39569702449807i</v>
      </c>
      <c r="AB2288" t="str">
        <f t="shared" si="1181"/>
        <v>0.594934557452354-0.475354451267493i</v>
      </c>
      <c r="AC2288" t="str">
        <f t="shared" si="1182"/>
        <v>0.773701706114042-0.363280776240717i</v>
      </c>
      <c r="AD2288" t="str">
        <f t="shared" si="1183"/>
        <v>0.866411252136942-0.207578576831806i</v>
      </c>
      <c r="AE2288" t="str">
        <f t="shared" si="1184"/>
        <v>-0.00138824942291121+0.000183488266666309i</v>
      </c>
      <c r="AF2288" t="str">
        <f t="shared" si="1185"/>
        <v>-14.9608217191059-0.990085833598251i</v>
      </c>
      <c r="AG2288" t="str">
        <f t="shared" si="1186"/>
        <v>0.996014193086501-0.0169395720778921i</v>
      </c>
      <c r="AH2288" t="str">
        <f t="shared" si="1187"/>
        <v>0.0210521772110225-0.00101809220369848i</v>
      </c>
      <c r="AI2288">
        <f t="shared" si="1188"/>
        <v>-33.52391453852276</v>
      </c>
      <c r="AJ2288">
        <f t="shared" si="1189"/>
        <v>-2.7686910940369365</v>
      </c>
      <c r="AK2288"/>
      <c r="AL2288"/>
      <c r="AM2288"/>
      <c r="AN2288"/>
    </row>
    <row r="2289" spans="1:40" x14ac:dyDescent="0.25">
      <c r="A2289"/>
      <c r="B2289">
        <f t="shared" si="1190"/>
        <v>355000</v>
      </c>
      <c r="C2289" s="237" t="str">
        <f t="shared" si="1158"/>
        <v>-6.06437471758512E-07+0.0068986549917261i</v>
      </c>
      <c r="D2289" s="208" t="str">
        <f t="shared" si="1159"/>
        <v>-5.95701060635991+0.0528896882699001i</v>
      </c>
      <c r="E2289" t="str">
        <f t="shared" si="1160"/>
        <v>2870</v>
      </c>
      <c r="F2289" t="str">
        <f t="shared" si="1161"/>
        <v>0.777000777000777</v>
      </c>
      <c r="G2289" t="str">
        <f t="shared" si="1156"/>
        <v>0.777000777000777</v>
      </c>
      <c r="H2289" t="str">
        <f t="shared" si="1162"/>
        <v>9.00453274642476+1.04027641916482i</v>
      </c>
      <c r="I2289" t="str">
        <f t="shared" si="1163"/>
        <v>1394.08174003047i</v>
      </c>
      <c r="J2289" t="str">
        <f t="shared" si="1157"/>
        <v>-2629.67273217901+304.980474102986i</v>
      </c>
      <c r="K2289" t="str">
        <f t="shared" si="1164"/>
        <v>0.0606672482846716-0.523099090260653i</v>
      </c>
      <c r="L2289" t="str">
        <f t="shared" si="1165"/>
        <v>0.00458978200223726-0.033561576270063i</v>
      </c>
      <c r="M2289" t="str">
        <f t="shared" si="1166"/>
        <v>0.0652570302869089-0.556660666530716i</v>
      </c>
      <c r="N2289" t="str">
        <f t="shared" si="1167"/>
        <v>-3.63724265101427i</v>
      </c>
      <c r="O2289" t="str">
        <f t="shared" si="1168"/>
        <v>-0.879659754616165+0.475603528276051i</v>
      </c>
      <c r="P2289" t="str">
        <f t="shared" si="1169"/>
        <v>1.87965975461616-0.475603528276051i</v>
      </c>
      <c r="Q2289" t="str">
        <f t="shared" si="1170"/>
        <v>-1.87965975461616+4.11284617929032i</v>
      </c>
      <c r="R2289" t="str">
        <f t="shared" si="1171"/>
        <v>-0.268438835608347-0.334339291771034i</v>
      </c>
      <c r="S2289" t="str">
        <f t="shared" si="1172"/>
        <v>0.375854102030596i</v>
      </c>
      <c r="T2289" t="str">
        <f t="shared" si="1173"/>
        <v>0.125662794282147-0.100893837507714i</v>
      </c>
      <c r="U2289" t="str">
        <f t="shared" si="1174"/>
        <v>0.0000333333333333332-0.000317960130040746i</v>
      </c>
      <c r="V2289" t="str">
        <f t="shared" si="1175"/>
        <v>6.66666666666667E-06-0.00317960130040746i</v>
      </c>
      <c r="W2289" t="str">
        <f t="shared" si="1176"/>
        <v>0.00002760042243912-0.000289306780667739i</v>
      </c>
      <c r="X2289" t="str">
        <f t="shared" si="1177"/>
        <v>0.0000289807497633967-0.000289034084163778i</v>
      </c>
      <c r="Y2289" t="str">
        <f t="shared" si="1178"/>
        <v>0.009+2.23053078404875i</v>
      </c>
      <c r="Z2289" t="str">
        <f t="shared" si="1179"/>
        <v>-0.00155451500653548-0.000162226665892042i</v>
      </c>
      <c r="AA2289" t="str">
        <f t="shared" si="1180"/>
        <v>0.0217825626678114-5.38049443557028i</v>
      </c>
      <c r="AB2289" t="str">
        <f t="shared" si="1181"/>
        <v>0.592680088201075-0.47585897524095i</v>
      </c>
      <c r="AC2289" t="str">
        <f t="shared" si="1182"/>
        <v>0.773784568133935-0.36097483649709i</v>
      </c>
      <c r="AD2289" t="str">
        <f t="shared" si="1183"/>
        <v>0.864664711027546-0.21160511503589i</v>
      </c>
      <c r="AE2289" t="str">
        <f t="shared" si="1184"/>
        <v>-0.00137846226121196+0.000188671653598453i</v>
      </c>
      <c r="AF2289" t="str">
        <f t="shared" si="1185"/>
        <v>-14.9615433527847-0.98738673089492i</v>
      </c>
      <c r="AG2289" t="str">
        <f t="shared" si="1186"/>
        <v>0.995946665978742-0.0168580973441484i</v>
      </c>
      <c r="AH2289" t="str">
        <f t="shared" si="1187"/>
        <v>0.0209137599470736-0.00111369174260431i</v>
      </c>
      <c r="AI2289">
        <f t="shared" si="1188"/>
        <v>-33.579059609154626</v>
      </c>
      <c r="AJ2289">
        <f t="shared" si="1189"/>
        <v>-3.0482143412960312</v>
      </c>
      <c r="AK2289"/>
      <c r="AL2289"/>
      <c r="AM2289"/>
      <c r="AN2289"/>
    </row>
    <row r="2290" spans="1:40" x14ac:dyDescent="0.25">
      <c r="A2290"/>
      <c r="B2290">
        <f t="shared" si="1190"/>
        <v>356000</v>
      </c>
      <c r="C2290" s="237" t="str">
        <f t="shared" si="1158"/>
        <v>-6.03035304741194E-07+0.00687927674766556i</v>
      </c>
      <c r="D2290" s="208" t="str">
        <f t="shared" si="1159"/>
        <v>-5.95701058027663+0.0527411217321026i</v>
      </c>
      <c r="E2290" t="str">
        <f t="shared" si="1160"/>
        <v>2870</v>
      </c>
      <c r="F2290" t="str">
        <f t="shared" si="1161"/>
        <v>0.777000777000777</v>
      </c>
      <c r="G2290" t="str">
        <f t="shared" si="1156"/>
        <v>0.777000777000777</v>
      </c>
      <c r="H2290" t="str">
        <f t="shared" si="1162"/>
        <v>9.00524845669867+1.03744317455998i</v>
      </c>
      <c r="I2290" t="str">
        <f t="shared" si="1163"/>
        <v>1398.00873084746i</v>
      </c>
      <c r="J2290" t="str">
        <f t="shared" si="1157"/>
        <v>-2644.51429784122+305.839574030037i</v>
      </c>
      <c r="K2290" t="str">
        <f t="shared" si="1164"/>
        <v>0.0603311378328748-0.521667469326247i</v>
      </c>
      <c r="L2290" t="str">
        <f t="shared" si="1165"/>
        <v>0.00456450305234731-0.0334707495430255i</v>
      </c>
      <c r="M2290" t="str">
        <f t="shared" si="1166"/>
        <v>0.0648956408852221-0.555138218869273i</v>
      </c>
      <c r="N2290" t="str">
        <f t="shared" si="1167"/>
        <v>-3.64748840496079i</v>
      </c>
      <c r="O2290" t="str">
        <f t="shared" si="1168"/>
        <v>-0.874740752199112+0.484591184858053i</v>
      </c>
      <c r="P2290" t="str">
        <f t="shared" si="1169"/>
        <v>1.87474075219911-0.484591184858053i</v>
      </c>
      <c r="Q2290" t="str">
        <f t="shared" si="1170"/>
        <v>-1.87474075219911+4.13207958981884i</v>
      </c>
      <c r="R2290" t="str">
        <f t="shared" si="1171"/>
        <v>-0.267963152321888-0.332127995267801i</v>
      </c>
      <c r="S2290" t="str">
        <f t="shared" si="1172"/>
        <v>0.376912845979979i</v>
      </c>
      <c r="T2290" t="str">
        <f t="shared" si="1173"/>
        <v>0.125183307926012-0.100998754359409i</v>
      </c>
      <c r="U2290" t="str">
        <f t="shared" si="1174"/>
        <v>0.0000333333333333333-0.000317066983608047i</v>
      </c>
      <c r="V2290" t="str">
        <f t="shared" si="1175"/>
        <v>6.66666666666667E-06-0.00317066983608047i</v>
      </c>
      <c r="W2290" t="str">
        <f t="shared" si="1176"/>
        <v>0.0000276004061741776-0.000288495539367462i</v>
      </c>
      <c r="X2290" t="str">
        <f t="shared" si="1177"/>
        <v>0.0000289729323620536-0.000288223645177049i</v>
      </c>
      <c r="Y2290" t="str">
        <f t="shared" si="1178"/>
        <v>0.009+2.23681396935593i</v>
      </c>
      <c r="Z2290" t="str">
        <f t="shared" si="1179"/>
        <v>-0.00154580103558731-0.000161693727312248i</v>
      </c>
      <c r="AA2290" t="str">
        <f t="shared" si="1180"/>
        <v>0.021660312364403-5.36537728333304i</v>
      </c>
      <c r="AB2290" t="str">
        <f t="shared" si="1181"/>
        <v>0.590418623163084-0.476353808491091i</v>
      </c>
      <c r="AC2290" t="str">
        <f t="shared" si="1182"/>
        <v>0.7738733901434-0.358677228540149i</v>
      </c>
      <c r="AD2290" t="str">
        <f t="shared" si="1183"/>
        <v>0.862874468188825-0.215617163980982i</v>
      </c>
      <c r="AE2290" t="str">
        <f t="shared" si="1184"/>
        <v>-0.00136869618942471+0.000193779846408174i</v>
      </c>
      <c r="AF2290" t="str">
        <f t="shared" si="1185"/>
        <v>-14.9622590369753-0.984702052827877i</v>
      </c>
      <c r="AG2290" t="str">
        <f t="shared" si="1186"/>
        <v>0.995879798163111-0.0167762290065031i</v>
      </c>
      <c r="AH2290" t="str">
        <f t="shared" si="1187"/>
        <v>0.0207754683197975-0.00120806978778864i</v>
      </c>
      <c r="AI2290">
        <f t="shared" si="1188"/>
        <v>-33.634323567298821</v>
      </c>
      <c r="AJ2290">
        <f t="shared" si="1189"/>
        <v>-3.3279367011579457</v>
      </c>
      <c r="AK2290"/>
      <c r="AL2290"/>
      <c r="AM2290"/>
      <c r="AN2290"/>
    </row>
    <row r="2291" spans="1:40" x14ac:dyDescent="0.25">
      <c r="A2291"/>
      <c r="B2291">
        <f t="shared" si="1190"/>
        <v>357000</v>
      </c>
      <c r="C2291" s="237" t="str">
        <f t="shared" si="1158"/>
        <v>-5.99661687302097E-07+0.00686000706519387i</v>
      </c>
      <c r="D2291" s="208" t="str">
        <f t="shared" si="1159"/>
        <v>-5.95701055441223+0.0525933874998197i</v>
      </c>
      <c r="E2291" t="str">
        <f t="shared" si="1160"/>
        <v>2870</v>
      </c>
      <c r="F2291" t="str">
        <f t="shared" si="1161"/>
        <v>0.777000777000777</v>
      </c>
      <c r="G2291" t="str">
        <f t="shared" si="1156"/>
        <v>0.777000777000777</v>
      </c>
      <c r="H2291" t="str">
        <f t="shared" si="1162"/>
        <v>9.00595828214913+1.03462507371676i</v>
      </c>
      <c r="I2291" t="str">
        <f t="shared" si="1163"/>
        <v>1401.93572166445i</v>
      </c>
      <c r="J2291" t="str">
        <f t="shared" si="1157"/>
        <v>-2659.39761193004+306.698673957087i</v>
      </c>
      <c r="K2291" t="str">
        <f t="shared" si="1164"/>
        <v>0.0599978012449943-0.520243557930466i</v>
      </c>
      <c r="L2291" t="str">
        <f t="shared" si="1165"/>
        <v>0.00453943108998048-0.0333804035007733i</v>
      </c>
      <c r="M2291" t="str">
        <f t="shared" si="1166"/>
        <v>0.0645372323349748-0.553623961431239i</v>
      </c>
      <c r="N2291" t="str">
        <f t="shared" si="1167"/>
        <v>-3.65773415890731i</v>
      </c>
      <c r="O2291" t="str">
        <f t="shared" si="1168"/>
        <v>-0.869729924260318+0.493527971695771i</v>
      </c>
      <c r="P2291" t="str">
        <f t="shared" si="1169"/>
        <v>1.86972992426032-0.493527971695771i</v>
      </c>
      <c r="Q2291" t="str">
        <f t="shared" si="1170"/>
        <v>-1.86972992426032+4.15126213060308i</v>
      </c>
      <c r="R2291" t="str">
        <f t="shared" si="1171"/>
        <v>-0.267484657875547-0.329925167831043i</v>
      </c>
      <c r="S2291" t="str">
        <f t="shared" si="1172"/>
        <v>0.37797158992936i</v>
      </c>
      <c r="T2291" t="str">
        <f t="shared" si="1173"/>
        <v>0.12470234024281-0.101101601418931i</v>
      </c>
      <c r="U2291" t="str">
        <f t="shared" si="1174"/>
        <v>0.0000333333333333332-0.00031617884079682i</v>
      </c>
      <c r="V2291" t="str">
        <f t="shared" si="1175"/>
        <v>6.66666666666667E-06-0.0031617884079682i</v>
      </c>
      <c r="W2291" t="str">
        <f t="shared" si="1176"/>
        <v>0.0000276003898635065-0.000287688846812406i</v>
      </c>
      <c r="X2291" t="str">
        <f t="shared" si="1177"/>
        <v>0.0000289651803771023-0.000287417750124115i</v>
      </c>
      <c r="Y2291" t="str">
        <f t="shared" si="1178"/>
        <v>0.009+2.24309715466311i</v>
      </c>
      <c r="Z2291" t="str">
        <f t="shared" si="1179"/>
        <v>-0.00153716019545116-0.000161164419994062i</v>
      </c>
      <c r="AA2291" t="str">
        <f t="shared" si="1180"/>
        <v>0.0215390884719961-5.35034484950861i</v>
      </c>
      <c r="AB2291" t="str">
        <f t="shared" si="1181"/>
        <v>0.588150171545957-0.476838879706139i</v>
      </c>
      <c r="AC2291" t="str">
        <f t="shared" si="1182"/>
        <v>0.77396815472157-0.35638788945368i</v>
      </c>
      <c r="AD2291" t="str">
        <f t="shared" si="1183"/>
        <v>0.861040628851499-0.219614238930839i</v>
      </c>
      <c r="AE2291" t="str">
        <f t="shared" si="1184"/>
        <v>-0.00135895138277649+0.000198813152898612i</v>
      </c>
      <c r="AF2291" t="str">
        <f t="shared" si="1185"/>
        <v>-14.9629688365614-0.98203168621694i</v>
      </c>
      <c r="AG2291" t="str">
        <f t="shared" si="1186"/>
        <v>0.995813593507668-0.0166939723952214i</v>
      </c>
      <c r="AH2291" t="str">
        <f t="shared" si="1187"/>
        <v>0.0206373068688781-0.00130123054201395i</v>
      </c>
      <c r="AI2291">
        <f t="shared" si="1188"/>
        <v>-33.689707987732817</v>
      </c>
      <c r="AJ2291">
        <f t="shared" si="1189"/>
        <v>-3.6078570451496312</v>
      </c>
      <c r="AK2291"/>
      <c r="AL2291"/>
      <c r="AM2291"/>
      <c r="AN2291"/>
    </row>
    <row r="2292" spans="1:40" x14ac:dyDescent="0.25">
      <c r="A2292"/>
      <c r="B2292">
        <f t="shared" si="1190"/>
        <v>358000</v>
      </c>
      <c r="C2292" s="237" t="str">
        <f t="shared" si="1158"/>
        <v>-5.96316300897468E-07+0.00684084503457714i</v>
      </c>
      <c r="D2292" s="208" t="str">
        <f t="shared" si="1159"/>
        <v>-5.95701052876427+0.0524464785984248i</v>
      </c>
      <c r="E2292" t="str">
        <f t="shared" si="1160"/>
        <v>2870</v>
      </c>
      <c r="F2292" t="str">
        <f t="shared" si="1161"/>
        <v>0.777000777000777</v>
      </c>
      <c r="G2292" t="str">
        <f t="shared" si="1156"/>
        <v>0.777000777000777</v>
      </c>
      <c r="H2292" t="str">
        <f t="shared" si="1162"/>
        <v>9.00666228678457+1.03182199763661i</v>
      </c>
      <c r="I2292" t="str">
        <f t="shared" si="1163"/>
        <v>1405.86271248143i</v>
      </c>
      <c r="J2292" t="str">
        <f t="shared" si="1157"/>
        <v>-2674.32267444547+307.557773884138i</v>
      </c>
      <c r="K2292" t="str">
        <f t="shared" si="1164"/>
        <v>0.0596672082095956-0.518827294854504i</v>
      </c>
      <c r="L2292" t="str">
        <f t="shared" si="1165"/>
        <v>0.00451456387553868-0.0332905344189358i</v>
      </c>
      <c r="M2292" t="str">
        <f t="shared" si="1166"/>
        <v>0.0641817720851343-0.55211782927344i</v>
      </c>
      <c r="N2292" t="str">
        <f t="shared" si="1167"/>
        <v>-3.66797991285383i</v>
      </c>
      <c r="O2292" t="str">
        <f t="shared" si="1168"/>
        <v>-0.86462779680922+0.502412950653976i</v>
      </c>
      <c r="P2292" t="str">
        <f t="shared" si="1169"/>
        <v>1.86462779680922-0.502412950653976i</v>
      </c>
      <c r="Q2292" t="str">
        <f t="shared" si="1170"/>
        <v>-1.86462779680922+4.17039286350781i</v>
      </c>
      <c r="R2292" t="str">
        <f t="shared" si="1171"/>
        <v>-0.267003335646635-0.327730743854215i</v>
      </c>
      <c r="S2292" t="str">
        <f t="shared" si="1172"/>
        <v>0.379030333878743i</v>
      </c>
      <c r="T2292" t="str">
        <f t="shared" si="1173"/>
        <v>0.124219893265392-0.101202363456882i</v>
      </c>
      <c r="U2292" t="str">
        <f t="shared" si="1174"/>
        <v>0.0000333333333333334-0.000315295659677276i</v>
      </c>
      <c r="V2292" t="str">
        <f t="shared" si="1175"/>
        <v>6.66666666666667E-06-0.00315295659677276i</v>
      </c>
      <c r="W2292" t="str">
        <f t="shared" si="1176"/>
        <v>0.0000276003735071079-0.000286886664884573i</v>
      </c>
      <c r="X2292" t="str">
        <f t="shared" si="1177"/>
        <v>0.0000289574930781745-0.000286616360930781i</v>
      </c>
      <c r="Y2292" t="str">
        <f t="shared" si="1178"/>
        <v>0.009+2.24938033997029i</v>
      </c>
      <c r="Z2292" t="str">
        <f t="shared" si="1179"/>
        <v>-0.00152859167007102-0.000160638706319288i</v>
      </c>
      <c r="AA2292" t="str">
        <f t="shared" si="1180"/>
        <v>0.021418879530884-5.33539642384925i</v>
      </c>
      <c r="AB2292" t="str">
        <f t="shared" si="1181"/>
        <v>0.585874742937498-0.477314117057665i</v>
      </c>
      <c r="AC2292" t="str">
        <f t="shared" si="1182"/>
        <v>0.774068845030204-0.354106757170798i</v>
      </c>
      <c r="AD2292" t="str">
        <f t="shared" si="1183"/>
        <v>0.859163303802999-0.223595855561248i</v>
      </c>
      <c r="AE2292" t="str">
        <f t="shared" si="1184"/>
        <v>-0.00134922801839967+0.000203771880633406i</v>
      </c>
      <c r="AF2292" t="str">
        <f t="shared" si="1185"/>
        <v>-14.9636728155488-0.979375519038185i</v>
      </c>
      <c r="AG2292" t="str">
        <f t="shared" si="1186"/>
        <v>0.995748055829492-0.016611332888531i</v>
      </c>
      <c r="AH2292" t="str">
        <f t="shared" si="1187"/>
        <v>0.0204992801540236-0.00139317820933824i</v>
      </c>
      <c r="AI2292">
        <f t="shared" si="1188"/>
        <v>-33.74521445305956</v>
      </c>
      <c r="AJ2292">
        <f t="shared" si="1189"/>
        <v>-3.887974238951514</v>
      </c>
      <c r="AK2292"/>
      <c r="AL2292"/>
      <c r="AM2292"/>
      <c r="AN2292"/>
    </row>
    <row r="2293" spans="1:40" x14ac:dyDescent="0.25">
      <c r="A2293"/>
      <c r="B2293">
        <f t="shared" si="1190"/>
        <v>359000</v>
      </c>
      <c r="C2293" s="237" t="str">
        <f t="shared" si="1158"/>
        <v>-5.92998831413894E-07+0.00682178975621768i</v>
      </c>
      <c r="D2293" s="208" t="str">
        <f t="shared" si="1159"/>
        <v>-5.95701050333033+0.0523003881310022i</v>
      </c>
      <c r="E2293" t="str">
        <f t="shared" si="1160"/>
        <v>2870</v>
      </c>
      <c r="F2293" t="str">
        <f t="shared" si="1161"/>
        <v>0.777000777000777</v>
      </c>
      <c r="G2293" t="str">
        <f t="shared" si="1156"/>
        <v>0.777000777000777</v>
      </c>
      <c r="H2293" t="str">
        <f t="shared" si="1162"/>
        <v>9.0073605337501+1.0290338285405i</v>
      </c>
      <c r="I2293" t="str">
        <f t="shared" si="1163"/>
        <v>1409.78970329842i</v>
      </c>
      <c r="J2293" t="str">
        <f t="shared" si="1157"/>
        <v>-2689.28948538753+308.416873811189i</v>
      </c>
      <c r="K2293" t="str">
        <f t="shared" si="1164"/>
        <v>0.0593393288263968-0.517418619515858i</v>
      </c>
      <c r="L2293" t="str">
        <f t="shared" si="1165"/>
        <v>0.00448989919944044-0.0332011386105804i</v>
      </c>
      <c r="M2293" t="str">
        <f t="shared" si="1166"/>
        <v>0.0638292280258372-0.550619758126438i</v>
      </c>
      <c r="N2293" t="str">
        <f t="shared" si="1167"/>
        <v>-3.67822566680035i</v>
      </c>
      <c r="O2293" t="str">
        <f t="shared" si="1168"/>
        <v>-0.859434905439379+0.511245189035951i</v>
      </c>
      <c r="P2293" t="str">
        <f t="shared" si="1169"/>
        <v>1.85943490543938-0.511245189035951i</v>
      </c>
      <c r="Q2293" t="str">
        <f t="shared" si="1170"/>
        <v>-1.85943490543938+4.1894708558363i</v>
      </c>
      <c r="R2293" t="str">
        <f t="shared" si="1171"/>
        <v>-0.266519168907746-0.325544658677753i</v>
      </c>
      <c r="S2293" t="str">
        <f t="shared" si="1172"/>
        <v>0.380089077828124i</v>
      </c>
      <c r="T2293" t="str">
        <f t="shared" si="1173"/>
        <v>0.123735969108699-0.101301025133663i</v>
      </c>
      <c r="U2293" t="str">
        <f t="shared" si="1174"/>
        <v>0.0000333333333333333-0.00031441739878681i</v>
      </c>
      <c r="V2293" t="str">
        <f t="shared" si="1175"/>
        <v>6.66666666666667E-06-0.0031441739878681i</v>
      </c>
      <c r="W2293" t="str">
        <f t="shared" si="1176"/>
        <v>0.0000276003571049812-0.000286088955890684i</v>
      </c>
      <c r="X2293" t="str">
        <f t="shared" si="1177"/>
        <v>0.0000289498697450579-0.00028581943994704i</v>
      </c>
      <c r="Y2293" t="str">
        <f t="shared" si="1178"/>
        <v>0.009+2.25566352527747i</v>
      </c>
      <c r="Z2293" t="str">
        <f t="shared" si="1179"/>
        <v>-0.00152009465474228-0.000160116549188611i</v>
      </c>
      <c r="AA2293" t="str">
        <f t="shared" si="1180"/>
        <v>0.0212996742408668-5.32053130402519i</v>
      </c>
      <c r="AB2293" t="str">
        <f t="shared" si="1181"/>
        <v>0.583592347312685-0.477779448197488i</v>
      </c>
      <c r="AC2293" t="str">
        <f t="shared" si="1182"/>
        <v>0.774175444806471-0.351833770466807i</v>
      </c>
      <c r="AD2293" t="str">
        <f t="shared" si="1183"/>
        <v>0.857242609394712-0.227561530026804i</v>
      </c>
      <c r="AE2293" t="str">
        <f t="shared" si="1184"/>
        <v>-0.00133952627527421+0.000208656336985i</v>
      </c>
      <c r="AF2293" t="str">
        <f t="shared" si="1185"/>
        <v>-14.9643710370804-0.976733440409498i</v>
      </c>
      <c r="AG2293" t="str">
        <f t="shared" si="1186"/>
        <v>0.995683188894098-0.016528315912095i</v>
      </c>
      <c r="AH2293" t="str">
        <f t="shared" si="1187"/>
        <v>0.0203613927542792-0.00148391699602985i</v>
      </c>
      <c r="AI2293">
        <f t="shared" si="1188"/>
        <v>-33.8008445539147</v>
      </c>
      <c r="AJ2293">
        <f t="shared" si="1189"/>
        <v>-4.1682871424050587</v>
      </c>
      <c r="AK2293"/>
      <c r="AL2293"/>
      <c r="AM2293"/>
      <c r="AN2293"/>
    </row>
    <row r="2294" spans="1:40" x14ac:dyDescent="0.25">
      <c r="A2294"/>
      <c r="B2294">
        <f t="shared" si="1190"/>
        <v>360000</v>
      </c>
      <c r="C2294" s="237" t="str">
        <f t="shared" si="1158"/>
        <v>-5.89708969094585E-07+0.00680284034051338i</v>
      </c>
      <c r="D2294" s="208" t="str">
        <f t="shared" si="1159"/>
        <v>-5.95701047810805+0.0521551092772693i</v>
      </c>
      <c r="E2294" t="str">
        <f t="shared" si="1160"/>
        <v>2870</v>
      </c>
      <c r="F2294" t="str">
        <f t="shared" si="1161"/>
        <v>0.777000777000777</v>
      </c>
      <c r="G2294" t="str">
        <f t="shared" si="1156"/>
        <v>0.777000777000777</v>
      </c>
      <c r="H2294" t="str">
        <f t="shared" si="1162"/>
        <v>9.00805308534132+1.02626044985377i</v>
      </c>
      <c r="I2294" t="str">
        <f t="shared" si="1163"/>
        <v>1413.71669411541i</v>
      </c>
      <c r="J2294" t="str">
        <f t="shared" si="1157"/>
        <v>-2704.2980447562+309.275973738239i</v>
      </c>
      <c r="K2294" t="str">
        <f t="shared" si="1164"/>
        <v>0.0590141335996233-0.516017471960223i</v>
      </c>
      <c r="L2294" t="str">
        <f t="shared" si="1165"/>
        <v>0.00446543488164255-0.0331122124257568i</v>
      </c>
      <c r="M2294" t="str">
        <f t="shared" si="1166"/>
        <v>0.0634795684812658-0.54912968438598i</v>
      </c>
      <c r="N2294" t="str">
        <f t="shared" si="1167"/>
        <v>-3.68847142074687i</v>
      </c>
      <c r="O2294" t="str">
        <f t="shared" si="1168"/>
        <v>-0.85415179527226+0.520023759681397i</v>
      </c>
      <c r="P2294" t="str">
        <f t="shared" si="1169"/>
        <v>1.85415179527226-0.520023759681397i</v>
      </c>
      <c r="Q2294" t="str">
        <f t="shared" si="1170"/>
        <v>-1.85415179527226+4.20849518042827i</v>
      </c>
      <c r="R2294" t="str">
        <f t="shared" si="1171"/>
        <v>-0.266032140826493-0.323366848579878i</v>
      </c>
      <c r="S2294" t="str">
        <f t="shared" si="1172"/>
        <v>0.381147821777507i</v>
      </c>
      <c r="T2294" t="str">
        <f t="shared" si="1173"/>
        <v>0.123250569971277-0.101397570998825i</v>
      </c>
      <c r="U2294" t="str">
        <f t="shared" si="1174"/>
        <v>0.0000333333333333334-0.000313544017123513i</v>
      </c>
      <c r="V2294" t="str">
        <f t="shared" si="1175"/>
        <v>6.66666666666667E-06-0.00313544017123513i</v>
      </c>
      <c r="W2294" t="str">
        <f t="shared" si="1176"/>
        <v>0.0000276003406571273-0.00028529568255627i</v>
      </c>
      <c r="X2294" t="str">
        <f t="shared" si="1177"/>
        <v>0.0000289423096675302-0.000285026949941167i</v>
      </c>
      <c r="Y2294" t="str">
        <f t="shared" si="1178"/>
        <v>0.009+2.26194671058465i</v>
      </c>
      <c r="Z2294" t="str">
        <f t="shared" si="1179"/>
        <v>-0.00151166835592282-0.00015959791201275i</v>
      </c>
      <c r="AA2294" t="str">
        <f t="shared" si="1180"/>
        <v>0.021181461458595-5.30574879551463i</v>
      </c>
      <c r="AB2294" t="str">
        <f t="shared" si="1181"/>
        <v>0.58130299504081-0.478234800254607i</v>
      </c>
      <c r="AC2294" t="str">
        <f t="shared" si="1182"/>
        <v>0.774287938355853-0.349568868952272i</v>
      </c>
      <c r="AD2294" t="str">
        <f t="shared" si="1183"/>
        <v>0.855278667548483-0.23151077902791i</v>
      </c>
      <c r="AE2294" t="str">
        <f t="shared" si="1184"/>
        <v>-0.00132984633417017+0.000213466829181745i</v>
      </c>
      <c r="AF2294" t="str">
        <f t="shared" si="1185"/>
        <v>-14.9650635634494-0.974105340576501i</v>
      </c>
      <c r="AG2294" t="str">
        <f t="shared" si="1186"/>
        <v>0.995618996414869-0.016444926938481i</v>
      </c>
      <c r="AH2294" t="str">
        <f t="shared" si="1187"/>
        <v>0.0202236492673325-0.00157345111146115i</v>
      </c>
      <c r="AI2294">
        <f t="shared" si="1188"/>
        <v>-33.856599889178995</v>
      </c>
      <c r="AJ2294">
        <f t="shared" si="1189"/>
        <v>-4.4487946095130235</v>
      </c>
      <c r="AK2294"/>
      <c r="AL2294"/>
      <c r="AM2294"/>
      <c r="AN2294"/>
    </row>
    <row r="2295" spans="1:40" x14ac:dyDescent="0.25">
      <c r="A2295"/>
      <c r="B2295">
        <f t="shared" si="1190"/>
        <v>361000</v>
      </c>
      <c r="C2295" s="237" t="str">
        <f t="shared" si="1158"/>
        <v>-5.86446408467055E-07+0.00678399590771917i</v>
      </c>
      <c r="D2295" s="208" t="str">
        <f t="shared" si="1159"/>
        <v>-5.95701045309509+0.0520106352925137i</v>
      </c>
      <c r="E2295" t="str">
        <f t="shared" si="1160"/>
        <v>2870</v>
      </c>
      <c r="F2295" t="str">
        <f t="shared" si="1161"/>
        <v>0.777000777000777</v>
      </c>
      <c r="G2295" t="str">
        <f t="shared" si="1156"/>
        <v>0.777000777000777</v>
      </c>
      <c r="H2295" t="str">
        <f t="shared" si="1162"/>
        <v>9.00874000301795+1.02350174619106i</v>
      </c>
      <c r="I2295" t="str">
        <f t="shared" si="1163"/>
        <v>1417.64368493239i</v>
      </c>
      <c r="J2295" t="str">
        <f t="shared" si="1157"/>
        <v>-2719.34835255148+310.13507366529i</v>
      </c>
      <c r="K2295" t="str">
        <f t="shared" si="1164"/>
        <v>0.0586915934314864-0.514623792853509i</v>
      </c>
      <c r="L2295" t="str">
        <f t="shared" si="1165"/>
        <v>0.00444116877117055-0.0330237522510483i</v>
      </c>
      <c r="M2295" t="str">
        <f t="shared" si="1166"/>
        <v>0.063132762202657-0.547647545104557i</v>
      </c>
      <c r="N2295" t="str">
        <f t="shared" si="1167"/>
        <v>-3.69871717469339i</v>
      </c>
      <c r="O2295" t="str">
        <f t="shared" si="1168"/>
        <v>-0.848779020900004+0.528747741063761i</v>
      </c>
      <c r="P2295" t="str">
        <f t="shared" si="1169"/>
        <v>1.8487790209-0.528747741063761i</v>
      </c>
      <c r="Q2295" t="str">
        <f t="shared" si="1170"/>
        <v>-1.8487790209+4.22746491575715i</v>
      </c>
      <c r="R2295" t="str">
        <f t="shared" si="1171"/>
        <v>-0.265542234465265-0.321197250767607i</v>
      </c>
      <c r="S2295" t="str">
        <f t="shared" si="1172"/>
        <v>0.382206565726888i</v>
      </c>
      <c r="T2295" t="str">
        <f t="shared" si="1173"/>
        <v>0.122763698136805-0.101491985490413i</v>
      </c>
      <c r="U2295" t="str">
        <f t="shared" si="1174"/>
        <v>0.0000333333333333333-0.000312675474139792i</v>
      </c>
      <c r="V2295" t="str">
        <f t="shared" si="1175"/>
        <v>6.66666666666667E-06-0.00312675474139792i</v>
      </c>
      <c r="W2295" t="str">
        <f t="shared" si="1176"/>
        <v>0.0000276003241635455-0.000284506808019879i</v>
      </c>
      <c r="X2295" t="str">
        <f t="shared" si="1177"/>
        <v>0.0000289348121451901-0.000284238854093929i</v>
      </c>
      <c r="Y2295" t="str">
        <f t="shared" si="1178"/>
        <v>0.009+2.26822989589183i</v>
      </c>
      <c r="Z2295" t="str">
        <f t="shared" si="1179"/>
        <v>-0.00150331199104757-0.000159082758703756i</v>
      </c>
      <c r="AA2295" t="str">
        <f t="shared" si="1180"/>
        <v>0.0210642301949636-5.29104821149558i</v>
      </c>
      <c r="AB2295" t="str">
        <f t="shared" si="1181"/>
        <v>0.579006696892691-0.478680099832111i</v>
      </c>
      <c r="AC2295" t="str">
        <f t="shared" si="1182"/>
        <v>0.774406310545212-0.347311993066225i</v>
      </c>
      <c r="AD2295" t="str">
        <f t="shared" si="1183"/>
        <v>0.853271605762175-0.235443119878072i</v>
      </c>
      <c r="AE2295" t="str">
        <f t="shared" si="1184"/>
        <v>-0.00132018837759071+0.000218203664354124i</v>
      </c>
      <c r="AF2295" t="str">
        <f t="shared" si="1185"/>
        <v>-14.965750456113-0.971491110898546i</v>
      </c>
      <c r="AG2295" t="str">
        <f t="shared" si="1186"/>
        <v>0.995555482052482-0.0163611714866195i</v>
      </c>
      <c r="AH2295" t="str">
        <f t="shared" si="1187"/>
        <v>0.0200860543088184-0.00166178476898685i</v>
      </c>
      <c r="AI2295">
        <f t="shared" si="1188"/>
        <v>-33.912482066193391</v>
      </c>
      <c r="AJ2295">
        <f t="shared" si="1189"/>
        <v>-4.7294954884469513</v>
      </c>
      <c r="AK2295"/>
      <c r="AL2295"/>
      <c r="AM2295"/>
      <c r="AN2295"/>
    </row>
    <row r="2296" spans="1:40" x14ac:dyDescent="0.25">
      <c r="A2296"/>
      <c r="B2296">
        <f t="shared" si="1190"/>
        <v>362000</v>
      </c>
      <c r="C2296" s="237" t="str">
        <f t="shared" si="1158"/>
        <v>-5.83210848272231E-07+0.00676525558781104i</v>
      </c>
      <c r="D2296" s="208" t="str">
        <f t="shared" si="1159"/>
        <v>-5.95701042828913+0.0518669595065513i</v>
      </c>
      <c r="E2296" t="str">
        <f t="shared" si="1160"/>
        <v>2870</v>
      </c>
      <c r="F2296" t="str">
        <f t="shared" si="1161"/>
        <v>0.777000777000777</v>
      </c>
      <c r="G2296" t="str">
        <f t="shared" si="1156"/>
        <v>0.777000777000777</v>
      </c>
      <c r="H2296" t="str">
        <f t="shared" si="1162"/>
        <v>9.00942134741713+1.02075760334155i</v>
      </c>
      <c r="I2296" t="str">
        <f t="shared" si="1163"/>
        <v>1421.57067574938i</v>
      </c>
      <c r="J2296" t="str">
        <f t="shared" si="1157"/>
        <v>-2734.44040877339+310.99417359234i</v>
      </c>
      <c r="K2296" t="str">
        <f t="shared" si="1164"/>
        <v>0.0583716796157841-0.513237523473995i</v>
      </c>
      <c r="L2296" t="str">
        <f t="shared" si="1165"/>
        <v>0.0044170987456579-0.0329357545091285i</v>
      </c>
      <c r="M2296" t="str">
        <f t="shared" si="1166"/>
        <v>0.062788778361442-0.546173277983123i</v>
      </c>
      <c r="N2296" t="str">
        <f t="shared" si="1167"/>
        <v>-3.70896292863991i</v>
      </c>
      <c r="O2296" t="str">
        <f t="shared" si="1168"/>
        <v>-0.843317146327214+0.537416217386974i</v>
      </c>
      <c r="P2296" t="str">
        <f t="shared" si="1169"/>
        <v>1.84331714632721-0.537416217386974i</v>
      </c>
      <c r="Q2296" t="str">
        <f t="shared" si="1170"/>
        <v>-1.84331714632721+4.24637914602688i</v>
      </c>
      <c r="R2296" t="str">
        <f t="shared" si="1171"/>
        <v>-0.265049432780989-0.319035803367978i</v>
      </c>
      <c r="S2296" t="str">
        <f t="shared" si="1172"/>
        <v>0.383265309676271i</v>
      </c>
      <c r="T2296" t="str">
        <f t="shared" si="1173"/>
        <v>0.122275355975646-0.101584252934326i</v>
      </c>
      <c r="U2296" t="str">
        <f t="shared" si="1174"/>
        <v>0.0000333333333333332-0.000311811729736091i</v>
      </c>
      <c r="V2296" t="str">
        <f t="shared" si="1175"/>
        <v>6.66666666666667E-06-0.00311811729736091i</v>
      </c>
      <c r="W2296" t="str">
        <f t="shared" si="1176"/>
        <v>0.0000276003076242368-0.000283722295827364i</v>
      </c>
      <c r="X2296" t="str">
        <f t="shared" si="1177"/>
        <v>0.0000289273764872986-0.000283455115992892i</v>
      </c>
      <c r="Y2296" t="str">
        <f t="shared" si="1178"/>
        <v>0.009+2.27451308119901i</v>
      </c>
      <c r="Z2296" t="str">
        <f t="shared" si="1179"/>
        <v>-0.00149502478834696-0.000158571053666527i</v>
      </c>
      <c r="AA2296" t="str">
        <f t="shared" si="1180"/>
        <v>0.0209479696125572-5.27642887273936i</v>
      </c>
      <c r="AB2296" t="str">
        <f t="shared" si="1181"/>
        <v>0.576703464047986-0.479115273004161i</v>
      </c>
      <c r="AC2296" t="str">
        <f t="shared" si="1182"/>
        <v>0.774530546795923-0.345063084069551i</v>
      </c>
      <c r="AD2296" t="str">
        <f t="shared" si="1183"/>
        <v>0.851221557114444-0.239358070571506i</v>
      </c>
      <c r="AE2296" t="str">
        <f t="shared" si="1184"/>
        <v>-0.0013105525897155+0.000222867149580001i</v>
      </c>
      <c r="AF2296" t="str">
        <f t="shared" si="1185"/>
        <v>-14.9664317757063-0.968890643834999i</v>
      </c>
      <c r="AG2296" t="str">
        <f t="shared" si="1186"/>
        <v>0.995492649414348-0.0162770551212573i</v>
      </c>
      <c r="AH2296" t="str">
        <f t="shared" si="1187"/>
        <v>0.0199486125116231-0.0017489221868048i</v>
      </c>
      <c r="AI2296">
        <f t="shared" si="1188"/>
        <v>-33.968492700976746</v>
      </c>
      <c r="AJ2296">
        <f t="shared" si="1189"/>
        <v>-5.0103886215556601</v>
      </c>
      <c r="AK2296"/>
      <c r="AL2296"/>
      <c r="AM2296"/>
      <c r="AN2296"/>
    </row>
    <row r="2297" spans="1:40" x14ac:dyDescent="0.25">
      <c r="A2297"/>
      <c r="B2297">
        <f t="shared" si="1190"/>
        <v>363000</v>
      </c>
      <c r="C2297" s="237" t="str">
        <f t="shared" si="1158"/>
        <v>-5.80001991394877E-07+0.0067466185203519i</v>
      </c>
      <c r="D2297" s="208" t="str">
        <f t="shared" si="1159"/>
        <v>-5.95701040368789+0.0517240753226979i</v>
      </c>
      <c r="E2297" t="str">
        <f t="shared" si="1160"/>
        <v>2870</v>
      </c>
      <c r="F2297" t="str">
        <f t="shared" si="1161"/>
        <v>0.777000777000777</v>
      </c>
      <c r="G2297" t="str">
        <f t="shared" si="1156"/>
        <v>0.777000777000777</v>
      </c>
      <c r="H2297" t="str">
        <f t="shared" si="1162"/>
        <v>9.01009717836657+1.01802790825434i</v>
      </c>
      <c r="I2297" t="str">
        <f t="shared" si="1163"/>
        <v>1425.49766656637i</v>
      </c>
      <c r="J2297" t="str">
        <f t="shared" si="1157"/>
        <v>-2749.57421342191+311.853273519392i</v>
      </c>
      <c r="K2297" t="str">
        <f t="shared" si="1164"/>
        <v>0.0580543638316227-0.511858605704575i</v>
      </c>
      <c r="L2297" t="str">
        <f t="shared" si="1165"/>
        <v>0.00439322271089344-0.0328482156583254i</v>
      </c>
      <c r="M2297" t="str">
        <f t="shared" si="1166"/>
        <v>0.0624475865425161-0.5447068213629i</v>
      </c>
      <c r="N2297" t="str">
        <f t="shared" si="1167"/>
        <v>-3.71920868258643i</v>
      </c>
      <c r="O2297" t="str">
        <f t="shared" si="1168"/>
        <v>-0.837766744911746+0.546028278681587i</v>
      </c>
      <c r="P2297" t="str">
        <f t="shared" si="1169"/>
        <v>1.83776674491175-0.546028278681587i</v>
      </c>
      <c r="Q2297" t="str">
        <f t="shared" si="1170"/>
        <v>-1.83776674491175+4.26523696126802i</v>
      </c>
      <c r="R2297" t="str">
        <f t="shared" si="1171"/>
        <v>-0.2645537186249-0.316882445419482i</v>
      </c>
      <c r="S2297" t="str">
        <f t="shared" si="1172"/>
        <v>0.384324053625651i</v>
      </c>
      <c r="T2297" t="str">
        <f t="shared" si="1173"/>
        <v>0.121785545946424-0.101674357543661i</v>
      </c>
      <c r="U2297" t="str">
        <f t="shared" si="1174"/>
        <v>0.0000333333333333333-0.000310952744254724i</v>
      </c>
      <c r="V2297" t="str">
        <f t="shared" si="1175"/>
        <v>6.66666666666667E-06-0.00310952744254724i</v>
      </c>
      <c r="W2297" t="str">
        <f t="shared" si="1176"/>
        <v>0.000027600291039201-0.00028294210992628i</v>
      </c>
      <c r="X2297" t="str">
        <f t="shared" si="1177"/>
        <v>0.0000289200020126159-0.000282675699626815i</v>
      </c>
      <c r="Y2297" t="str">
        <f t="shared" si="1178"/>
        <v>0.009+2.28079626650619i</v>
      </c>
      <c r="Z2297" t="str">
        <f t="shared" si="1179"/>
        <v>-0.00148680598666859-0.000158062761790447i</v>
      </c>
      <c r="AA2297" t="str">
        <f t="shared" si="1180"/>
        <v>0.0208326690231432-5.26189010750597i</v>
      </c>
      <c r="AB2297" t="str">
        <f t="shared" si="1181"/>
        <v>0.57439330810263-0.479540245312895i</v>
      </c>
      <c r="AC2297" t="str">
        <f t="shared" si="1182"/>
        <v>0.774660633077209-0.342822084038501i</v>
      </c>
      <c r="AD2297" t="str">
        <f t="shared" si="1183"/>
        <v>0.849128660268534-0.243255149850934i</v>
      </c>
      <c r="AE2297" t="str">
        <f t="shared" si="1184"/>
        <v>-0.00130093915634432+0.000227457591928867i</v>
      </c>
      <c r="AF2297" t="str">
        <f t="shared" si="1185"/>
        <v>-14.9671075820545-0.966303832931642i</v>
      </c>
      <c r="AG2297" t="str">
        <f t="shared" si="1186"/>
        <v>0.995430502054048-0.0161925834524004i</v>
      </c>
      <c r="AH2297" t="str">
        <f t="shared" si="1187"/>
        <v>0.019811328525181-0.00183486758879923i</v>
      </c>
      <c r="AI2297">
        <f t="shared" si="1188"/>
        <v>-34.02463341844922</v>
      </c>
      <c r="AJ2297">
        <f t="shared" si="1189"/>
        <v>-5.2914728453758126</v>
      </c>
      <c r="AK2297"/>
      <c r="AL2297"/>
      <c r="AM2297"/>
      <c r="AN2297"/>
    </row>
    <row r="2298" spans="1:40" x14ac:dyDescent="0.25">
      <c r="A2298"/>
      <c r="B2298">
        <f t="shared" si="1190"/>
        <v>364000</v>
      </c>
      <c r="C2298" s="237" t="str">
        <f t="shared" si="1158"/>
        <v>-5.76819544795393E-07+0.00672808385436002i</v>
      </c>
      <c r="D2298" s="208" t="str">
        <f t="shared" si="1159"/>
        <v>-5.95701037928914+0.0515819762167602i</v>
      </c>
      <c r="E2298" t="str">
        <f t="shared" si="1160"/>
        <v>2870</v>
      </c>
      <c r="F2298" t="str">
        <f t="shared" si="1161"/>
        <v>0.777000777000777</v>
      </c>
      <c r="G2298" t="str">
        <f t="shared" si="1156"/>
        <v>0.777000777000777</v>
      </c>
      <c r="H2298" t="str">
        <f t="shared" si="1162"/>
        <v>9.01076755489747+1.01531254902411i</v>
      </c>
      <c r="I2298" t="str">
        <f t="shared" si="1163"/>
        <v>1429.42465738336i</v>
      </c>
      <c r="J2298" t="str">
        <f t="shared" si="1157"/>
        <v>-2764.74976649705+312.712373446442i</v>
      </c>
      <c r="K2298" t="str">
        <f t="shared" si="1164"/>
        <v>0.0577396181372499-0.510486982025133i</v>
      </c>
      <c r="L2298" t="str">
        <f t="shared" si="1165"/>
        <v>0.00436953860037731-0.0327611321921899i</v>
      </c>
      <c r="M2298" t="str">
        <f t="shared" si="1166"/>
        <v>0.0621091567376272-0.543248114217323i</v>
      </c>
      <c r="N2298" t="str">
        <f t="shared" si="1167"/>
        <v>-3.72945443653294i</v>
      </c>
      <c r="O2298" t="str">
        <f t="shared" si="1168"/>
        <v>-0.832128399304527+0.554583020900284i</v>
      </c>
      <c r="P2298" t="str">
        <f t="shared" si="1169"/>
        <v>1.83212839930453-0.554583020900284i</v>
      </c>
      <c r="Q2298" t="str">
        <f t="shared" si="1170"/>
        <v>-1.83212839930453+4.28403745743322i</v>
      </c>
      <c r="R2298" t="str">
        <f t="shared" si="1171"/>
        <v>-0.264055074742335-0.314737116863698i</v>
      </c>
      <c r="S2298" t="str">
        <f t="shared" si="1172"/>
        <v>0.385382797575034i</v>
      </c>
      <c r="T2298" t="str">
        <f t="shared" si="1173"/>
        <v>0.121294270597632-0.101762283418086i</v>
      </c>
      <c r="U2298" t="str">
        <f t="shared" si="1174"/>
        <v>0.0000333333333333332-0.000310098478473804i</v>
      </c>
      <c r="V2298" t="str">
        <f t="shared" si="1175"/>
        <v>6.66666666666667E-06-0.00310098478473804i</v>
      </c>
      <c r="W2298" t="str">
        <f t="shared" si="1176"/>
        <v>0.0000276002744084385-0.000282166214660362i</v>
      </c>
      <c r="X2298" t="str">
        <f t="shared" si="1177"/>
        <v>0.0000289126880492477-0.00028190056938014i</v>
      </c>
      <c r="Y2298" t="str">
        <f t="shared" si="1178"/>
        <v>0.009+2.28707945181337i</v>
      </c>
      <c r="Z2298" t="str">
        <f t="shared" si="1179"/>
        <v>-0.00147865483530247-0.000157557848441232i</v>
      </c>
      <c r="AA2298" t="str">
        <f t="shared" si="1180"/>
        <v>0.0207183178852145-5.24743125144113i</v>
      </c>
      <c r="AB2298" t="str">
        <f t="shared" si="1181"/>
        <v>0.572076241076416-0.479954941765469i</v>
      </c>
      <c r="AC2298" t="str">
        <f t="shared" si="1182"/>
        <v>0.774796555899512-0.340588935858408i</v>
      </c>
      <c r="AD2298" t="str">
        <f t="shared" si="1183"/>
        <v>0.846993059475367-0.247133877275689i</v>
      </c>
      <c r="AE2298" t="str">
        <f t="shared" si="1184"/>
        <v>-0.00129134826484139+0.000231975298505151i</v>
      </c>
      <c r="AF2298" t="str">
        <f t="shared" si="1185"/>
        <v>-14.9677779341866-0.96373057280735i</v>
      </c>
      <c r="AG2298" t="str">
        <f t="shared" si="1186"/>
        <v>0.995369043470778-0.0161077621347533i</v>
      </c>
      <c r="AH2298" t="str">
        <f t="shared" si="1187"/>
        <v>0.0196742070147769-0.00191962520536691i</v>
      </c>
      <c r="AI2298">
        <f t="shared" si="1188"/>
        <v>-34.080905852655988</v>
      </c>
      <c r="AJ2298">
        <f t="shared" si="1189"/>
        <v>-5.5727469906426776</v>
      </c>
      <c r="AK2298"/>
      <c r="AL2298"/>
      <c r="AM2298"/>
      <c r="AN2298"/>
    </row>
    <row r="2299" spans="1:40" x14ac:dyDescent="0.25">
      <c r="A2299"/>
      <c r="B2299">
        <f t="shared" si="1190"/>
        <v>365000</v>
      </c>
      <c r="C2299" s="237" t="str">
        <f t="shared" si="1158"/>
        <v>-5.7366321944293E-07+0.00670965074817958i</v>
      </c>
      <c r="D2299" s="208" t="str">
        <f t="shared" si="1159"/>
        <v>-5.95701035509064+0.0514406557360435i</v>
      </c>
      <c r="E2299" t="str">
        <f t="shared" si="1160"/>
        <v>2870</v>
      </c>
      <c r="F2299" t="str">
        <f t="shared" si="1161"/>
        <v>0.777000777000777</v>
      </c>
      <c r="G2299" t="str">
        <f t="shared" si="1156"/>
        <v>0.777000777000777</v>
      </c>
      <c r="H2299" t="str">
        <f t="shared" si="1162"/>
        <v>9.01143253525697+1.01261141487694i</v>
      </c>
      <c r="I2299" t="str">
        <f t="shared" si="1163"/>
        <v>1433.35164820034i</v>
      </c>
      <c r="J2299" t="str">
        <f t="shared" si="1157"/>
        <v>-2779.9670679988+313.571473373493i</v>
      </c>
      <c r="K2299" t="str">
        <f t="shared" si="1164"/>
        <v>0.0574274149640094-0.509122595505025i</v>
      </c>
      <c r="L2299" t="str">
        <f t="shared" si="1165"/>
        <v>0.00434604437488482-0.0326745006390723i</v>
      </c>
      <c r="M2299" t="str">
        <f t="shared" si="1166"/>
        <v>0.0617734593388942-0.541797096144097i</v>
      </c>
      <c r="N2299" t="str">
        <f t="shared" si="1167"/>
        <v>-3.73970019047946i</v>
      </c>
      <c r="O2299" t="str">
        <f t="shared" si="1168"/>
        <v>-0.826402701388372+0.563079546012818i</v>
      </c>
      <c r="P2299" t="str">
        <f t="shared" si="1169"/>
        <v>1.82640270138837-0.563079546012818i</v>
      </c>
      <c r="Q2299" t="str">
        <f t="shared" si="1170"/>
        <v>-1.82640270138837+4.30277973649228i</v>
      </c>
      <c r="R2299" t="str">
        <f t="shared" si="1171"/>
        <v>-0.263553483772526-0.312599758537123i</v>
      </c>
      <c r="S2299" t="str">
        <f t="shared" si="1172"/>
        <v>0.386441541524415i</v>
      </c>
      <c r="T2299" t="str">
        <f t="shared" si="1173"/>
        <v>0.120801532569246-0.101848014543185i</v>
      </c>
      <c r="U2299" t="str">
        <f t="shared" si="1174"/>
        <v>0.0000333333333333334-0.000309248893601274i</v>
      </c>
      <c r="V2299" t="str">
        <f t="shared" si="1175"/>
        <v>6.66666666666667E-06-0.00309248893601274i</v>
      </c>
      <c r="W2299" t="str">
        <f t="shared" si="1176"/>
        <v>0.0000276002577319495-0.000281394574764097i</v>
      </c>
      <c r="X2299" t="str">
        <f t="shared" si="1177"/>
        <v>0.00002890543393449-0.000281129690027576i</v>
      </c>
      <c r="Y2299" t="str">
        <f t="shared" si="1178"/>
        <v>0.009+2.29336263712055i</v>
      </c>
      <c r="Z2299" t="str">
        <f t="shared" si="1179"/>
        <v>-0.00147057059380961-0.000157056279452911i</v>
      </c>
      <c r="AA2299" t="str">
        <f t="shared" si="1180"/>
        <v>0.0206049058015787-5.23305164747513i</v>
      </c>
      <c r="AB2299" t="str">
        <f t="shared" si="1181"/>
        <v>0.569752275420614-0.480359286830972i</v>
      </c>
      <c r="AC2299" t="str">
        <f t="shared" si="1182"/>
        <v>0.774938302308068-0.338363583217494i</v>
      </c>
      <c r="AD2299" t="str">
        <f t="shared" si="1183"/>
        <v>0.844814904575513-0.250993773290009i</v>
      </c>
      <c r="AE2299" t="str">
        <f t="shared" si="1184"/>
        <v>-0.00128178010407959+0.000236420576490605i</v>
      </c>
      <c r="AF2299" t="str">
        <f t="shared" si="1185"/>
        <v>-14.9684428903476-0.961170759140897i</v>
      </c>
      <c r="AG2299" t="str">
        <f t="shared" si="1186"/>
        <v>0.9953082771088-0.0160225968671462i</v>
      </c>
      <c r="AH2299" t="str">
        <f t="shared" si="1187"/>
        <v>0.0195372526608366-0.00200319927422716i</v>
      </c>
      <c r="AI2299">
        <f t="shared" si="1188"/>
        <v>-34.137311646998675</v>
      </c>
      <c r="AJ2299">
        <f t="shared" si="1189"/>
        <v>-5.8542098823077566</v>
      </c>
      <c r="AK2299"/>
      <c r="AL2299"/>
      <c r="AM2299"/>
      <c r="AN2299"/>
    </row>
    <row r="2300" spans="1:40" x14ac:dyDescent="0.25">
      <c r="A2300"/>
      <c r="B2300">
        <f t="shared" si="1190"/>
        <v>366000</v>
      </c>
      <c r="C2300" s="237" t="str">
        <f t="shared" si="1158"/>
        <v>-5.70532730249733E-07+0.00669131836935313i</v>
      </c>
      <c r="D2300" s="208" t="str">
        <f t="shared" si="1159"/>
        <v>-5.95701033109022+0.051300107498374i</v>
      </c>
      <c r="E2300" t="str">
        <f t="shared" si="1160"/>
        <v>2870</v>
      </c>
      <c r="F2300" t="str">
        <f t="shared" si="1161"/>
        <v>0.777000777000777</v>
      </c>
      <c r="G2300" t="str">
        <f t="shared" si="1156"/>
        <v>0.777000777000777</v>
      </c>
      <c r="H2300" t="str">
        <f t="shared" si="1162"/>
        <v>9.01209217692076+1.00992439615636i</v>
      </c>
      <c r="I2300" t="str">
        <f t="shared" si="1163"/>
        <v>1437.27863901733i</v>
      </c>
      <c r="J2300" t="str">
        <f t="shared" si="1157"/>
        <v>-2795.22611792717+314.430573300543i</v>
      </c>
      <c r="K2300" t="str">
        <f t="shared" si="1164"/>
        <v>0.057117727110402-0.50776538979569i</v>
      </c>
      <c r="L2300" t="str">
        <f t="shared" si="1165"/>
        <v>0.00432273802203835-0.0325883175617032i</v>
      </c>
      <c r="M2300" t="str">
        <f t="shared" si="1166"/>
        <v>0.0614404651324404-0.540353707357393i</v>
      </c>
      <c r="N2300" t="str">
        <f t="shared" si="1167"/>
        <v>-3.74994594442598i</v>
      </c>
      <c r="O2300" t="str">
        <f t="shared" si="1168"/>
        <v>-0.820590252215879+0.571516962100234i</v>
      </c>
      <c r="P2300" t="str">
        <f t="shared" si="1169"/>
        <v>1.82059025221588-0.571516962100234i</v>
      </c>
      <c r="Q2300" t="str">
        <f t="shared" si="1170"/>
        <v>-1.82059025221588+4.32146290652621i</v>
      </c>
      <c r="R2300" t="str">
        <f t="shared" si="1171"/>
        <v>-0.263048928248419-0.310470312163221i</v>
      </c>
      <c r="S2300" t="str">
        <f t="shared" si="1172"/>
        <v>0.387500285473798i</v>
      </c>
      <c r="T2300" t="str">
        <f t="shared" si="1173"/>
        <v>0.120307334594387-0.101931534789839i</v>
      </c>
      <c r="U2300" t="str">
        <f t="shared" si="1174"/>
        <v>0.0000333333333333332-0.000308403951269029i</v>
      </c>
      <c r="V2300" t="str">
        <f t="shared" si="1175"/>
        <v>6.66666666666667E-06-0.00308403951269029i</v>
      </c>
      <c r="W2300" t="str">
        <f t="shared" si="1176"/>
        <v>0.0000276002410097338-0.000280627155357387i</v>
      </c>
      <c r="X2300" t="str">
        <f t="shared" si="1177"/>
        <v>0.0000288982390146791-0.000280363026728762i</v>
      </c>
      <c r="Y2300" t="str">
        <f t="shared" si="1178"/>
        <v>0.009+2.29964582242773i</v>
      </c>
      <c r="Z2300" t="str">
        <f t="shared" si="1179"/>
        <v>-0.00146255253185374-0.000156558021119987i</v>
      </c>
      <c r="AA2300" t="str">
        <f t="shared" si="1180"/>
        <v>0.0204924225169935-5.21875064572313i</v>
      </c>
      <c r="AB2300" t="str">
        <f t="shared" si="1181"/>
        <v>0.567421424025804-0.480753204437501i</v>
      </c>
      <c r="AC2300" t="str">
        <f t="shared" si="1182"/>
        <v>0.775085859876507-0.336145970600906i</v>
      </c>
      <c r="AD2300" t="str">
        <f t="shared" si="1183"/>
        <v>0.842594351000526-0.254834359291574i</v>
      </c>
      <c r="AE2300" t="str">
        <f t="shared" si="1184"/>
        <v>-0.00127223486438554+0.000240793733185693i</v>
      </c>
      <c r="AF2300" t="str">
        <f t="shared" si="1185"/>
        <v>-14.969102508011-0.958624288657986i</v>
      </c>
      <c r="AG2300" t="str">
        <f t="shared" si="1186"/>
        <v>0.995248206356892-0.0159370933919594i</v>
      </c>
      <c r="AH2300" t="str">
        <f t="shared" si="1187"/>
        <v>0.0194004701582248-0.0020855940412134i</v>
      </c>
      <c r="AI2300">
        <f t="shared" si="1188"/>
        <v>-34.193852454466615</v>
      </c>
      <c r="AJ2300">
        <f t="shared" si="1189"/>
        <v>-6.1358603395514706</v>
      </c>
      <c r="AK2300"/>
      <c r="AL2300"/>
      <c r="AM2300"/>
      <c r="AN2300"/>
    </row>
    <row r="2301" spans="1:40" x14ac:dyDescent="0.25">
      <c r="A2301"/>
      <c r="B2301">
        <f t="shared" si="1190"/>
        <v>367000</v>
      </c>
      <c r="C2301" s="237" t="str">
        <f t="shared" si="1158"/>
        <v>-5.67427796006776E-07+0.00667308589449627i</v>
      </c>
      <c r="D2301" s="208" t="str">
        <f t="shared" si="1159"/>
        <v>-5.95701030728573+0.0511603251911381i</v>
      </c>
      <c r="E2301" t="str">
        <f t="shared" si="1160"/>
        <v>2870</v>
      </c>
      <c r="F2301" t="str">
        <f t="shared" si="1161"/>
        <v>0.777000777000777</v>
      </c>
      <c r="G2301" t="str">
        <f t="shared" si="1156"/>
        <v>0.777000777000777</v>
      </c>
      <c r="H2301" t="str">
        <f t="shared" si="1162"/>
        <v>9.01274653660511+1.0072513843096i</v>
      </c>
      <c r="I2301" t="str">
        <f t="shared" si="1163"/>
        <v>1441.20562983432i</v>
      </c>
      <c r="J2301" t="str">
        <f t="shared" si="1157"/>
        <v>-2810.52691628216+315.289673227594i</v>
      </c>
      <c r="K2301" t="str">
        <f t="shared" si="1164"/>
        <v>0.0568105277362574-0.50641530912333i</v>
      </c>
      <c r="L2301" t="str">
        <f t="shared" si="1165"/>
        <v>0.00429961755588695-0.0325025795567805i</v>
      </c>
      <c r="M2301" t="str">
        <f t="shared" si="1166"/>
        <v>0.0611101452921444-0.53891788868011i</v>
      </c>
      <c r="N2301" t="str">
        <f t="shared" si="1167"/>
        <v>-3.7601916983725i</v>
      </c>
      <c r="O2301" t="str">
        <f t="shared" si="1168"/>
        <v>-0.814691661946317+0.579894383448527i</v>
      </c>
      <c r="P2301" t="str">
        <f t="shared" si="1169"/>
        <v>1.81469166194632-0.579894383448527i</v>
      </c>
      <c r="Q2301" t="str">
        <f t="shared" si="1170"/>
        <v>-1.81469166194632+4.34008608182103i</v>
      </c>
      <c r="R2301" t="str">
        <f t="shared" si="1171"/>
        <v>-0.262541390596488-0.308348720344636i</v>
      </c>
      <c r="S2301" t="str">
        <f t="shared" si="1172"/>
        <v>0.388559029423181i</v>
      </c>
      <c r="T2301" t="str">
        <f t="shared" si="1173"/>
        <v>0.119811679500992-0.102012827913584i</v>
      </c>
      <c r="U2301" t="str">
        <f t="shared" si="1174"/>
        <v>0.0000333333333333334-0.000307563613527152i</v>
      </c>
      <c r="V2301" t="str">
        <f t="shared" si="1175"/>
        <v>6.66666666666667E-06-0.00307563613527152i</v>
      </c>
      <c r="W2301" t="str">
        <f t="shared" si="1176"/>
        <v>0.0000276002242417927-0.000279863921940303i</v>
      </c>
      <c r="X2301" t="str">
        <f t="shared" si="1177"/>
        <v>0.0000288911026450459-0.000279600545023034i</v>
      </c>
      <c r="Y2301" t="str">
        <f t="shared" si="1178"/>
        <v>0.009+2.30592900773491i</v>
      </c>
      <c r="Z2301" t="str">
        <f t="shared" si="1179"/>
        <v>-0.00145459992903647-0.000156063040189745i</v>
      </c>
      <c r="AA2301" t="str">
        <f t="shared" si="1180"/>
        <v>0.020380857915847-5.20452760338728i</v>
      </c>
      <c r="AB2301" t="str">
        <f t="shared" si="1181"/>
        <v>0.565083700229761-0.48113661796914i</v>
      </c>
      <c r="AC2301" t="str">
        <f t="shared" si="1182"/>
        <v>0.775239216700646-0.333936043284832i</v>
      </c>
      <c r="AD2301" t="str">
        <f t="shared" si="1183"/>
        <v>0.84033155977318-0.258655157700236i</v>
      </c>
      <c r="AE2301" t="str">
        <f t="shared" si="1184"/>
        <v>-0.00126271273748463+0.000245095076050087i</v>
      </c>
      <c r="AF2301" t="str">
        <f t="shared" si="1185"/>
        <v>-14.9697568438908-0.956091059118462i</v>
      </c>
      <c r="AG2301" t="str">
        <f t="shared" si="1186"/>
        <v>0.995188834547807-0.0158512574945362i</v>
      </c>
      <c r="AH2301" t="str">
        <f t="shared" si="1187"/>
        <v>0.0192638642155327-0.00216681376104897i</v>
      </c>
      <c r="AI2301">
        <f t="shared" si="1188"/>
        <v>-34.25052993787552</v>
      </c>
      <c r="AJ2301">
        <f t="shared" si="1189"/>
        <v>-6.4176971758033279</v>
      </c>
      <c r="AK2301"/>
      <c r="AL2301"/>
      <c r="AM2301"/>
      <c r="AN2301"/>
    </row>
    <row r="2302" spans="1:40" x14ac:dyDescent="0.25">
      <c r="A2302"/>
      <c r="B2302">
        <f t="shared" si="1190"/>
        <v>368000</v>
      </c>
      <c r="C2302" s="237" t="str">
        <f t="shared" si="1158"/>
        <v>-5.64348139320623E-07+0.00665495250917457i</v>
      </c>
      <c r="D2302" s="208" t="str">
        <f t="shared" si="1159"/>
        <v>-5.95701028367502+0.0510213025703384i</v>
      </c>
      <c r="E2302" t="str">
        <f t="shared" si="1160"/>
        <v>2870</v>
      </c>
      <c r="F2302" t="str">
        <f t="shared" si="1161"/>
        <v>0.777000777000777</v>
      </c>
      <c r="G2302" t="str">
        <f t="shared" si="1156"/>
        <v>0.777000777000777</v>
      </c>
      <c r="H2302" t="str">
        <f t="shared" si="1162"/>
        <v>9.01339567027884+1.004592271874i</v>
      </c>
      <c r="I2302" t="str">
        <f t="shared" si="1163"/>
        <v>1445.1326206513i</v>
      </c>
      <c r="J2302" t="str">
        <f t="shared" si="1157"/>
        <v>-2825.86946306376+316.148773154645i</v>
      </c>
      <c r="K2302" t="str">
        <f t="shared" si="1164"/>
        <v>0.056505790357014-0.505072298281739i</v>
      </c>
      <c r="L2302" t="str">
        <f t="shared" si="1165"/>
        <v>0.00427668101649358-0.0324172832545628i</v>
      </c>
      <c r="M2302" t="str">
        <f t="shared" si="1166"/>
        <v>0.0607824713735076-0.537489581536302i</v>
      </c>
      <c r="N2302" t="str">
        <f t="shared" si="1167"/>
        <v>-3.77043745231902i</v>
      </c>
      <c r="O2302" t="str">
        <f t="shared" si="1168"/>
        <v>-0.80870754978158+0.588210930641614i</v>
      </c>
      <c r="P2302" t="str">
        <f t="shared" si="1169"/>
        <v>1.80870754978158-0.588210930641614i</v>
      </c>
      <c r="Q2302" t="str">
        <f t="shared" si="1170"/>
        <v>-1.80870754978158+4.35864838296063i</v>
      </c>
      <c r="R2302" t="str">
        <f t="shared" si="1171"/>
        <v>-0.262030853136586-0.306234926555622i</v>
      </c>
      <c r="S2302" t="str">
        <f t="shared" si="1172"/>
        <v>0.389617773372562i</v>
      </c>
      <c r="T2302" t="str">
        <f t="shared" si="1173"/>
        <v>0.119314570213511-0.102091877553989i</v>
      </c>
      <c r="U2302" t="str">
        <f t="shared" si="1174"/>
        <v>0.0000333333333333333-0.00030672784283822i</v>
      </c>
      <c r="V2302" t="str">
        <f t="shared" si="1175"/>
        <v>6.66666666666667E-06-0.0030672784283822i</v>
      </c>
      <c r="W2302" t="str">
        <f t="shared" si="1176"/>
        <v>0.0000276002074281251-0.00027910484038791i</v>
      </c>
      <c r="X2302" t="str">
        <f t="shared" si="1177"/>
        <v>0.0000288840241895672-0.000278842210824249i</v>
      </c>
      <c r="Y2302" t="str">
        <f t="shared" si="1178"/>
        <v>0.009+2.31221219304209i</v>
      </c>
      <c r="Z2302" t="str">
        <f t="shared" si="1179"/>
        <v>-0.00144671207473536-0.0001555713038547i</v>
      </c>
      <c r="AA2302" t="str">
        <f t="shared" si="1180"/>
        <v>0.0202702020198822-5.19038188466039i</v>
      </c>
      <c r="AB2302" t="str">
        <f t="shared" si="1181"/>
        <v>0.562739117825455-0.48150945026302i</v>
      </c>
      <c r="AC2302" t="str">
        <f t="shared" si="1182"/>
        <v>0.775398361392333-0.331733747330797i</v>
      </c>
      <c r="AD2302" t="str">
        <f t="shared" si="1183"/>
        <v>0.838026697506879-0.262455692026979i</v>
      </c>
      <c r="AE2302" t="str">
        <f t="shared" si="1184"/>
        <v>-0.00125321391644653+0.000249324912742263i</v>
      </c>
      <c r="AF2302" t="str">
        <f t="shared" si="1185"/>
        <v>-14.9704059539539-0.953570969303661i</v>
      </c>
      <c r="AG2302" t="str">
        <f t="shared" si="1186"/>
        <v>0.995130164957742-0.0157650950025905i</v>
      </c>
      <c r="AH2302" t="str">
        <f t="shared" si="1187"/>
        <v>0.0191274395543682-0.00224686269810652i</v>
      </c>
      <c r="AI2302">
        <f t="shared" si="1188"/>
        <v>-34.307345770108171</v>
      </c>
      <c r="AJ2302">
        <f t="shared" si="1189"/>
        <v>-6.6997191987638072</v>
      </c>
      <c r="AK2302"/>
      <c r="AL2302"/>
      <c r="AM2302"/>
      <c r="AN2302"/>
    </row>
    <row r="2303" spans="1:40" x14ac:dyDescent="0.25">
      <c r="A2303"/>
      <c r="B2303">
        <f t="shared" si="1190"/>
        <v>369000</v>
      </c>
      <c r="C2303" s="237" t="str">
        <f t="shared" si="1158"/>
        <v>-5.61293486551443E-07+0.00663691740778204i</v>
      </c>
      <c r="D2303" s="208" t="str">
        <f t="shared" si="1159"/>
        <v>-5.95701026025603+0.0508830334596623i</v>
      </c>
      <c r="E2303" t="str">
        <f t="shared" si="1160"/>
        <v>2870</v>
      </c>
      <c r="F2303" t="str">
        <f t="shared" si="1161"/>
        <v>0.777000777000777</v>
      </c>
      <c r="G2303" t="str">
        <f t="shared" si="1156"/>
        <v>0.777000777000777</v>
      </c>
      <c r="H2303" t="str">
        <f t="shared" si="1162"/>
        <v>9.01403963317511+1.00194695246369i</v>
      </c>
      <c r="I2303" t="str">
        <f t="shared" si="1163"/>
        <v>1449.05961146829i</v>
      </c>
      <c r="J2303" t="str">
        <f t="shared" si="1157"/>
        <v>-2841.25375827198+317.007873081695i</v>
      </c>
      <c r="K2303" t="str">
        <f t="shared" si="1164"/>
        <v>0.0562034888381038-0.503736302625225i</v>
      </c>
      <c r="L2303" t="str">
        <f t="shared" si="1165"/>
        <v>0.00425392646952989-0.0323324253184679i</v>
      </c>
      <c r="M2303" t="str">
        <f t="shared" si="1166"/>
        <v>0.0604574153076337-0.536068727943693i</v>
      </c>
      <c r="N2303" t="str">
        <f t="shared" si="1167"/>
        <v>-3.78068320626554i</v>
      </c>
      <c r="O2303" t="str">
        <f t="shared" si="1168"/>
        <v>-0.802638543901181+0.596465730653649i</v>
      </c>
      <c r="P2303" t="str">
        <f t="shared" si="1169"/>
        <v>1.80263854390118-0.596465730653649i</v>
      </c>
      <c r="Q2303" t="str">
        <f t="shared" si="1170"/>
        <v>-1.80263854390118+4.37714893691919i</v>
      </c>
      <c r="R2303" t="str">
        <f t="shared" si="1171"/>
        <v>-0.261517298081788-0.304128875134648i</v>
      </c>
      <c r="S2303" t="str">
        <f t="shared" si="1172"/>
        <v>0.390676517321945i</v>
      </c>
      <c r="T2303" t="str">
        <f t="shared" si="1173"/>
        <v>0.118816009754645-0.102168667234038i</v>
      </c>
      <c r="U2303" t="str">
        <f t="shared" si="1174"/>
        <v>0.0000333333333333334-0.00030589660207172i</v>
      </c>
      <c r="V2303" t="str">
        <f t="shared" si="1175"/>
        <v>6.66666666666667E-06-0.0030589660207172i</v>
      </c>
      <c r="W2303" t="str">
        <f t="shared" si="1176"/>
        <v>0.0000276001905687319-0.000278349876945191i</v>
      </c>
      <c r="X2303" t="str">
        <f t="shared" si="1177"/>
        <v>0.0000288770030208273-0.000278087990415729i</v>
      </c>
      <c r="Y2303" t="str">
        <f t="shared" si="1178"/>
        <v>0.009+2.31849537834927i</v>
      </c>
      <c r="Z2303" t="str">
        <f t="shared" si="1179"/>
        <v>-0.00143888826794524-0.000155082779745226i</v>
      </c>
      <c r="AA2303" t="str">
        <f t="shared" si="1180"/>
        <v>0.0201604449859653-5.1763128606311i</v>
      </c>
      <c r="AB2303" t="str">
        <f t="shared" si="1181"/>
        <v>0.560387691069252-0.481871623606405i</v>
      </c>
      <c r="AC2303" t="str">
        <f t="shared" si="1182"/>
        <v>0.775563283073412-0.329539029580133i</v>
      </c>
      <c r="AD2303" t="str">
        <f t="shared" si="1183"/>
        <v>0.83567993640423-0.266235486943008i</v>
      </c>
      <c r="AE2303" t="str">
        <f t="shared" si="1184"/>
        <v>-0.00124373859563121+0.0002534835511581i</v>
      </c>
      <c r="AF2303" t="str">
        <f t="shared" si="1185"/>
        <v>-14.9710498934311-0.951063919004028i</v>
      </c>
      <c r="AG2303" t="str">
        <f t="shared" si="1186"/>
        <v>0.995072200805799-0.0156786117856077i</v>
      </c>
      <c r="AH2303" t="str">
        <f t="shared" si="1187"/>
        <v>0.0189912009086437-0.00232574512714881i</v>
      </c>
      <c r="AI2303">
        <f t="shared" si="1188"/>
        <v>-34.364301634359528</v>
      </c>
      <c r="AJ2303">
        <f t="shared" si="1189"/>
        <v>-6.9819252104227081</v>
      </c>
      <c r="AK2303"/>
      <c r="AL2303"/>
      <c r="AM2303"/>
      <c r="AN2303"/>
    </row>
    <row r="2304" spans="1:40" x14ac:dyDescent="0.25">
      <c r="A2304"/>
      <c r="B2304">
        <f t="shared" si="1190"/>
        <v>370000</v>
      </c>
      <c r="C2304" s="237" t="str">
        <f t="shared" si="1158"/>
        <v>-5.58263567752238E-07+0.00661897979342194i</v>
      </c>
      <c r="D2304" s="208" t="str">
        <f t="shared" si="1159"/>
        <v>-5.95701023702665+0.0507455117495682i</v>
      </c>
      <c r="E2304" t="str">
        <f t="shared" si="1160"/>
        <v>2870</v>
      </c>
      <c r="F2304" t="str">
        <f t="shared" si="1161"/>
        <v>0.777000777000777</v>
      </c>
      <c r="G2304" t="str">
        <f t="shared" si="1156"/>
        <v>0.777000777000777</v>
      </c>
      <c r="H2304" t="str">
        <f t="shared" si="1162"/>
        <v>9.01467847980283+0.999315320756335i</v>
      </c>
      <c r="I2304" t="str">
        <f t="shared" si="1163"/>
        <v>1452.98660228528i</v>
      </c>
      <c r="J2304" t="str">
        <f t="shared" si="1157"/>
        <v>-2856.67980190682+317.866973008746i</v>
      </c>
      <c r="K2304" t="str">
        <f t="shared" si="1164"/>
        <v>0.0559035973894382-0.502407268061615i</v>
      </c>
      <c r="L2304" t="str">
        <f t="shared" si="1165"/>
        <v>0.00423135200587805-0.0322480024446765i</v>
      </c>
      <c r="M2304" t="str">
        <f t="shared" si="1166"/>
        <v>0.0601349493953163-0.534655270506291i</v>
      </c>
      <c r="N2304" t="str">
        <f t="shared" si="1167"/>
        <v>-3.79092896021206i</v>
      </c>
      <c r="O2304" t="str">
        <f t="shared" si="1168"/>
        <v>-0.796485281396317+0.604657916940669i</v>
      </c>
      <c r="P2304" t="str">
        <f t="shared" si="1169"/>
        <v>1.79648528139632-0.604657916940669i</v>
      </c>
      <c r="Q2304" t="str">
        <f t="shared" si="1170"/>
        <v>-1.79648528139632+4.39558687715273i</v>
      </c>
      <c r="R2304" t="str">
        <f t="shared" si="1171"/>
        <v>-0.261000707538264-0.302030511277203i</v>
      </c>
      <c r="S2304" t="str">
        <f t="shared" si="1172"/>
        <v>0.391735261271325i</v>
      </c>
      <c r="T2304" t="str">
        <f t="shared" si="1173"/>
        <v>0.118316001247087-0.102243180359503i</v>
      </c>
      <c r="U2304" t="str">
        <f t="shared" si="1174"/>
        <v>0.0000333333333333333-0.000305069854498554i</v>
      </c>
      <c r="V2304" t="str">
        <f t="shared" si="1175"/>
        <v>6.66666666666667E-06-0.00305069854498553i</v>
      </c>
      <c r="W2304" t="str">
        <f t="shared" si="1176"/>
        <v>0.0000276001736636132-0.000277598998222055i</v>
      </c>
      <c r="X2304" t="str">
        <f t="shared" si="1177"/>
        <v>0.0000288700385198772-0.000277337850445263i</v>
      </c>
      <c r="Y2304" t="str">
        <f t="shared" si="1178"/>
        <v>0.009+2.32477856365645i</v>
      </c>
      <c r="Z2304" t="str">
        <f t="shared" si="1179"/>
        <v>-0.00143112781712233-0.000154597435922293i</v>
      </c>
      <c r="AA2304" t="str">
        <f t="shared" si="1180"/>
        <v>0.0200515771038942-5.1623199091906i</v>
      </c>
      <c r="AB2304" t="str">
        <f t="shared" si="1181"/>
        <v>0.558029434689122-0.482223059733741i</v>
      </c>
      <c r="AC2304" t="str">
        <f t="shared" si="1182"/>
        <v>0.775733971369813-0.327351837648528i</v>
      </c>
      <c r="AD2304" t="str">
        <f t="shared" si="1183"/>
        <v>0.833291454254524-0.269994068349059i</v>
      </c>
      <c r="AE2304" t="str">
        <f t="shared" si="1184"/>
        <v>-0.00123428697063496+0.000257571299468658i</v>
      </c>
      <c r="AF2304" t="str">
        <f t="shared" si="1185"/>
        <v>-14.9716887168295-0.948569809006767i</v>
      </c>
      <c r="AG2304" t="str">
        <f t="shared" si="1186"/>
        <v>0.995014945253465-0.0155918137542349i</v>
      </c>
      <c r="AH2304" t="str">
        <f t="shared" si="1187"/>
        <v>0.0188551530238593-0.00240346533405532i</v>
      </c>
      <c r="AI2304">
        <f t="shared" si="1188"/>
        <v>-34.421399224387187</v>
      </c>
      <c r="AJ2304">
        <f t="shared" si="1189"/>
        <v>-7.2643140070875472</v>
      </c>
      <c r="AK2304"/>
      <c r="AL2304"/>
      <c r="AM2304"/>
      <c r="AN2304"/>
    </row>
    <row r="2305" spans="1:40" x14ac:dyDescent="0.25">
      <c r="A2305"/>
      <c r="B2305">
        <f t="shared" si="1190"/>
        <v>371000</v>
      </c>
      <c r="C2305" s="237" t="str">
        <f t="shared" si="1158"/>
        <v>-5.55258116609211E-07+0.00660113887778952i</v>
      </c>
      <c r="D2305" s="208" t="str">
        <f t="shared" si="1159"/>
        <v>-5.95701021398486+0.0506087313963863i</v>
      </c>
      <c r="E2305" t="str">
        <f t="shared" si="1160"/>
        <v>2870</v>
      </c>
      <c r="F2305" t="str">
        <f t="shared" si="1161"/>
        <v>0.777000777000777</v>
      </c>
      <c r="G2305" t="str">
        <f t="shared" si="1156"/>
        <v>0.777000777000777</v>
      </c>
      <c r="H2305" t="str">
        <f t="shared" si="1162"/>
        <v>9.01531226395808+0.996697272480257i</v>
      </c>
      <c r="I2305" t="str">
        <f t="shared" si="1163"/>
        <v>1456.91359310227i</v>
      </c>
      <c r="J2305" t="str">
        <f t="shared" si="1157"/>
        <v>-2872.14759396827+318.726072935796i</v>
      </c>
      <c r="K2305" t="str">
        <f t="shared" si="1164"/>
        <v>0.0556060905599969-0.501085141045391i</v>
      </c>
      <c r="L2305" t="str">
        <f t="shared" si="1165"/>
        <v>0.00420895574124004-0.0321640113617424i</v>
      </c>
      <c r="M2305" t="str">
        <f t="shared" si="1166"/>
        <v>0.0598150463012369-0.533249152407133i</v>
      </c>
      <c r="N2305" t="str">
        <f t="shared" si="1167"/>
        <v>-3.80117471415858i</v>
      </c>
      <c r="O2305" t="str">
        <f t="shared" si="1168"/>
        <v>-0.790248408202985+0.612786629531559i</v>
      </c>
      <c r="P2305" t="str">
        <f t="shared" si="1169"/>
        <v>1.79024840820299-0.612786629531559i</v>
      </c>
      <c r="Q2305" t="str">
        <f t="shared" si="1170"/>
        <v>-1.79024840820299+4.41396134369014i</v>
      </c>
      <c r="R2305" t="str">
        <f t="shared" si="1171"/>
        <v>-0.260481063505157-0.299939781028766i</v>
      </c>
      <c r="S2305" t="str">
        <f t="shared" si="1172"/>
        <v>0.392794005220708i</v>
      </c>
      <c r="T2305" t="str">
        <f t="shared" si="1173"/>
        <v>0.117814547915311-0.10231540021834i</v>
      </c>
      <c r="U2305" t="str">
        <f t="shared" si="1174"/>
        <v>0.0000333333333333332-0.00030424756378562i</v>
      </c>
      <c r="V2305" t="str">
        <f t="shared" si="1175"/>
        <v>6.66666666666667E-06-0.0030424756378562i</v>
      </c>
      <c r="W2305" t="str">
        <f t="shared" si="1176"/>
        <v>0.0000276001567127689-0.000276852171188402i</v>
      </c>
      <c r="X2305" t="str">
        <f t="shared" si="1177"/>
        <v>0.0000288631300760971-0.000276591757920186i</v>
      </c>
      <c r="Y2305" t="str">
        <f t="shared" si="1178"/>
        <v>0.009+2.33106174896363i</v>
      </c>
      <c r="Z2305" t="str">
        <f t="shared" si="1179"/>
        <v>-0.0014234300400315-0.000154115240870374i</v>
      </c>
      <c r="AA2305" t="str">
        <f t="shared" si="1180"/>
        <v>0.0199435887942514-5.14840241494097i</v>
      </c>
      <c r="AB2305" t="str">
        <f t="shared" si="1181"/>
        <v>0.555664363893081-0.4825636798238i</v>
      </c>
      <c r="AC2305" t="str">
        <f t="shared" si="1182"/>
        <v>0.775910416405704-0.32517211992079i</v>
      </c>
      <c r="AD2305" t="str">
        <f t="shared" si="1183"/>
        <v>0.830861434430483-0.273730963444829i</v>
      </c>
      <c r="AE2305" t="str">
        <f t="shared" si="1184"/>
        <v>-0.00122485923823699+0.000261588466156977i</v>
      </c>
      <c r="AF2305" t="str">
        <f t="shared" si="1185"/>
        <v>-14.9723224779429-0.946088541083871i</v>
      </c>
      <c r="AG2305" t="str">
        <f t="shared" si="1186"/>
        <v>0.99495840140409-0.0155047068596679i</v>
      </c>
      <c r="AH2305" t="str">
        <f t="shared" si="1187"/>
        <v>0.0187193006563863-0.00248002761653004i</v>
      </c>
      <c r="AI2305">
        <f t="shared" si="1188"/>
        <v>-34.478640244765387</v>
      </c>
      <c r="AJ2305">
        <f t="shared" si="1189"/>
        <v>-7.5468843794065119</v>
      </c>
      <c r="AK2305"/>
      <c r="AL2305"/>
      <c r="AM2305"/>
      <c r="AN2305"/>
    </row>
    <row r="2306" spans="1:40" x14ac:dyDescent="0.25">
      <c r="A2306"/>
      <c r="B2306">
        <f t="shared" si="1190"/>
        <v>372000</v>
      </c>
      <c r="C2306" s="237" t="str">
        <f t="shared" si="1158"/>
        <v>-5.52276870383223E-07+0.00658339388105632i</v>
      </c>
      <c r="D2306" s="208" t="str">
        <f t="shared" si="1159"/>
        <v>-5.95701019112863+0.0504726864214318i</v>
      </c>
      <c r="E2306" t="str">
        <f t="shared" si="1160"/>
        <v>2870</v>
      </c>
      <c r="F2306" t="str">
        <f t="shared" si="1161"/>
        <v>0.777000777000777</v>
      </c>
      <c r="G2306" t="str">
        <f t="shared" si="1156"/>
        <v>0.777000777000777</v>
      </c>
      <c r="H2306" t="str">
        <f t="shared" si="1162"/>
        <v>9.0159410387351+0.99409270440154i</v>
      </c>
      <c r="I2306" t="str">
        <f t="shared" si="1163"/>
        <v>1460.84058391925i</v>
      </c>
      <c r="J2306" t="str">
        <f t="shared" si="1157"/>
        <v>-2887.65713445634+319.585172862848i</v>
      </c>
      <c r="K2306" t="str">
        <f t="shared" si="1164"/>
        <v>0.0553109432325129-0.499769868570905i</v>
      </c>
      <c r="L2306" t="str">
        <f t="shared" si="1165"/>
        <v>0.00418673581575375-0.0320804488302069i</v>
      </c>
      <c r="M2306" t="str">
        <f t="shared" si="1166"/>
        <v>0.0594976790482667-0.531850317401112i</v>
      </c>
      <c r="N2306" t="str">
        <f t="shared" si="1167"/>
        <v>-3.8114204681051i</v>
      </c>
      <c r="O2306" t="str">
        <f t="shared" si="1168"/>
        <v>-0.783928579034176+0.620851015118327i</v>
      </c>
      <c r="P2306" t="str">
        <f t="shared" si="1169"/>
        <v>1.78392857903418-0.620851015118327i</v>
      </c>
      <c r="Q2306" t="str">
        <f t="shared" si="1170"/>
        <v>-1.78392857903418+4.43227148322343i</v>
      </c>
      <c r="R2306" t="str">
        <f t="shared" si="1171"/>
        <v>-0.259958347874485-0.297856631277978i</v>
      </c>
      <c r="S2306" t="str">
        <f t="shared" si="1172"/>
        <v>0.393852749170089i</v>
      </c>
      <c r="T2306" t="str">
        <f t="shared" si="1173"/>
        <v>0.117311653087373-0.10238530998008i</v>
      </c>
      <c r="U2306" t="str">
        <f t="shared" si="1174"/>
        <v>0.0000333333333333333-0.000303429693990496i</v>
      </c>
      <c r="V2306" t="str">
        <f t="shared" si="1175"/>
        <v>6.66666666666667E-06-0.00303429693990496i</v>
      </c>
      <c r="W2306" t="str">
        <f t="shared" si="1176"/>
        <v>0.0000276001397162001-0.0002761093631693i</v>
      </c>
      <c r="X2306" t="str">
        <f t="shared" si="1177"/>
        <v>0.000028856277087065-0.000275849680202563i</v>
      </c>
      <c r="Y2306" t="str">
        <f t="shared" si="1178"/>
        <v>0.009+2.33734493427081i</v>
      </c>
      <c r="Z2306" t="str">
        <f t="shared" si="1179"/>
        <v>-0.0014157942635963-0.000153636163490483i</v>
      </c>
      <c r="AA2306" t="str">
        <f t="shared" si="1180"/>
        <v>0.0198364706062948-5.13455976910494i</v>
      </c>
      <c r="AB2306" t="str">
        <f t="shared" si="1181"/>
        <v>0.553292494377678-0.48289340449681i</v>
      </c>
      <c r="AC2306" t="str">
        <f t="shared" si="1182"/>
        <v>0.776092608797766-0.322999825545697i</v>
      </c>
      <c r="AD2306" t="str">
        <f t="shared" si="1183"/>
        <v>0.82839006588395-0.277445700798595i</v>
      </c>
      <c r="AE2306" t="str">
        <f t="shared" si="1184"/>
        <v>-0.00121545559634628+0.000265535360054068i</v>
      </c>
      <c r="AF2306" t="str">
        <f t="shared" si="1185"/>
        <v>-14.9729512298637-0.943620017980108i</v>
      </c>
      <c r="AG2306" t="str">
        <f t="shared" si="1186"/>
        <v>0.994902572302374-0.0154172970930276i</v>
      </c>
      <c r="AH2306" t="str">
        <f t="shared" si="1187"/>
        <v>0.018583648572749-0.0025554362847947i</v>
      </c>
      <c r="AI2306">
        <f t="shared" si="1188"/>
        <v>-34.536026411143425</v>
      </c>
      <c r="AJ2306">
        <f t="shared" si="1189"/>
        <v>-7.8296351123990409</v>
      </c>
      <c r="AK2306"/>
      <c r="AL2306"/>
      <c r="AM2306"/>
      <c r="AN2306"/>
    </row>
    <row r="2307" spans="1:40" x14ac:dyDescent="0.25">
      <c r="A2307"/>
      <c r="B2307">
        <f t="shared" si="1190"/>
        <v>373000</v>
      </c>
      <c r="C2307" s="237" t="str">
        <f t="shared" si="1158"/>
        <v>-5.49319569852379E-07+0.00656574403175666i</v>
      </c>
      <c r="D2307" s="208" t="str">
        <f t="shared" si="1159"/>
        <v>-5.957010168456+0.0503373709101344i</v>
      </c>
      <c r="E2307" t="str">
        <f t="shared" si="1160"/>
        <v>2870</v>
      </c>
      <c r="F2307" t="str">
        <f t="shared" si="1161"/>
        <v>0.777000777000777</v>
      </c>
      <c r="G2307" t="str">
        <f t="shared" si="1156"/>
        <v>0.777000777000777</v>
      </c>
      <c r="H2307" t="str">
        <f t="shared" si="1162"/>
        <v>9.01656485653736+0.991501514311485i</v>
      </c>
      <c r="I2307" t="str">
        <f t="shared" si="1163"/>
        <v>1464.76757473624i</v>
      </c>
      <c r="J2307" t="str">
        <f t="shared" si="1157"/>
        <v>-2903.20842337103+320.444272789898i</v>
      </c>
      <c r="K2307" t="str">
        <f t="shared" si="1164"/>
        <v>0.0550181306182563-0.498461398165718i</v>
      </c>
      <c r="L2307" t="str">
        <f t="shared" si="1165"/>
        <v>0.00416469039361596-0.0319973116422195i</v>
      </c>
      <c r="M2307" t="str">
        <f t="shared" si="1166"/>
        <v>0.0591828210118723-0.530458709807938i</v>
      </c>
      <c r="N2307" t="str">
        <f t="shared" si="1167"/>
        <v>-3.82166622205162i</v>
      </c>
      <c r="O2307" t="str">
        <f t="shared" si="1168"/>
        <v>-0.777526457311149+0.62885022714568i</v>
      </c>
      <c r="P2307" t="str">
        <f t="shared" si="1169"/>
        <v>1.77752645731115-0.62885022714568i</v>
      </c>
      <c r="Q2307" t="str">
        <f t="shared" si="1170"/>
        <v>-1.77752645731115+4.4505164491973i</v>
      </c>
      <c r="R2307" t="str">
        <f t="shared" si="1171"/>
        <v>-0.259432542431051-0.295781009749977i</v>
      </c>
      <c r="S2307" t="str">
        <f t="shared" si="1172"/>
        <v>0.394911493119472i</v>
      </c>
      <c r="T2307" t="str">
        <f t="shared" si="1173"/>
        <v>0.116807320196749-0.102452892695227i</v>
      </c>
      <c r="U2307" t="str">
        <f t="shared" si="1174"/>
        <v>0.0000333333333333332-0.000302616209556206i</v>
      </c>
      <c r="V2307" t="str">
        <f t="shared" si="1175"/>
        <v>6.66666666666667E-06-0.00302616209556206i</v>
      </c>
      <c r="W2307" t="str">
        <f t="shared" si="1176"/>
        <v>0.000027600122673906-0.000275370541840221i</v>
      </c>
      <c r="X2307" t="str">
        <f t="shared" si="1177"/>
        <v>0.0000288494789584203-0.000275111585004426i</v>
      </c>
      <c r="Y2307" t="str">
        <f t="shared" si="1178"/>
        <v>0.009+2.34362811957799i</v>
      </c>
      <c r="Z2307" t="str">
        <f t="shared" si="1179"/>
        <v>-0.00140821982375178-0.000153160173093331i</v>
      </c>
      <c r="AA2307" t="str">
        <f t="shared" si="1180"/>
        <v>0.0197302132158887-5.12079136943698i</v>
      </c>
      <c r="AB2307" t="str">
        <f t="shared" si="1181"/>
        <v>0.550913842336672-0.483212153811617i</v>
      </c>
      <c r="AC2307" t="str">
        <f t="shared" si="1182"/>
        <v>0.776280539649549-0.320834904431039i</v>
      </c>
      <c r="AD2307" t="str">
        <f t="shared" si="1183"/>
        <v>0.825877543140728-0.281137810416895i</v>
      </c>
      <c r="AE2307" t="str">
        <f t="shared" si="1184"/>
        <v>-0.00120607624394872+0.000269412290373911i</v>
      </c>
      <c r="AF2307" t="str">
        <f t="shared" si="1185"/>
        <v>-14.9735750249934-0.941164143401351i</v>
      </c>
      <c r="AG2307" t="str">
        <f t="shared" si="1186"/>
        <v>0.994847460933856-0.0153295904847313i</v>
      </c>
      <c r="AH2307" t="str">
        <f t="shared" si="1187"/>
        <v>0.0184482015489028-0.00262969566226377i</v>
      </c>
      <c r="AI2307">
        <f t="shared" si="1188"/>
        <v>-34.593559450509687</v>
      </c>
      <c r="AJ2307">
        <f t="shared" si="1189"/>
        <v>-8.112564985483667</v>
      </c>
      <c r="AK2307"/>
      <c r="AL2307"/>
      <c r="AM2307"/>
      <c r="AN2307"/>
    </row>
    <row r="2308" spans="1:40" x14ac:dyDescent="0.25">
      <c r="A2308"/>
      <c r="B2308">
        <f t="shared" si="1190"/>
        <v>374000</v>
      </c>
      <c r="C2308" s="237" t="str">
        <f t="shared" si="1158"/>
        <v>-5.46385959255689E-07+0.00654818856667589i</v>
      </c>
      <c r="D2308" s="208" t="str">
        <f t="shared" si="1159"/>
        <v>-5.95701014596498+0.0502027790111818i</v>
      </c>
      <c r="E2308" t="str">
        <f t="shared" si="1160"/>
        <v>2870</v>
      </c>
      <c r="F2308" t="str">
        <f t="shared" si="1161"/>
        <v>0.777000777000777</v>
      </c>
      <c r="G2308" t="str">
        <f t="shared" si="1156"/>
        <v>0.777000777000777</v>
      </c>
      <c r="H2308" t="str">
        <f t="shared" si="1162"/>
        <v>9.01718376908804+0.988923601014083i</v>
      </c>
      <c r="I2308" t="str">
        <f t="shared" si="1163"/>
        <v>1468.69456555323i</v>
      </c>
      <c r="J2308" t="str">
        <f t="shared" si="1157"/>
        <v>-2918.80146071233+321.303372716949i</v>
      </c>
      <c r="K2308" t="str">
        <f t="shared" si="1164"/>
        <v>0.0547276282519117-0.497159677884i</v>
      </c>
      <c r="L2308" t="str">
        <f t="shared" si="1165"/>
        <v>0.00414281766271217-0.0319145966211632i</v>
      </c>
      <c r="M2308" t="str">
        <f t="shared" si="1166"/>
        <v>0.0588704459146239-0.529074274505163i</v>
      </c>
      <c r="N2308" t="str">
        <f t="shared" si="1167"/>
        <v>-3.83191197599814i</v>
      </c>
      <c r="O2308" t="str">
        <f t="shared" si="1168"/>
        <v>-0.771042715093788+0.63678342589989i</v>
      </c>
      <c r="P2308" t="str">
        <f t="shared" si="1169"/>
        <v>1.77104271509379-0.63678342589989i</v>
      </c>
      <c r="Q2308" t="str">
        <f t="shared" si="1170"/>
        <v>-1.77104271509379+4.46869540189803i</v>
      </c>
      <c r="R2308" t="str">
        <f t="shared" si="1171"/>
        <v>-0.258903628852376-0.293712864999921i</v>
      </c>
      <c r="S2308" t="str">
        <f t="shared" si="1172"/>
        <v>0.395970237068853i</v>
      </c>
      <c r="T2308" t="str">
        <f t="shared" si="1173"/>
        <v>0.116301552784191-0.102518131294662i</v>
      </c>
      <c r="U2308" t="str">
        <f t="shared" si="1174"/>
        <v>0.0000333333333333334-0.000301807075306056i</v>
      </c>
      <c r="V2308" t="str">
        <f t="shared" si="1175"/>
        <v>6.66666666666667E-06-0.00301807075306056i</v>
      </c>
      <c r="W2308" t="str">
        <f t="shared" si="1176"/>
        <v>0.0000276001055858873-0.000274635675222347i</v>
      </c>
      <c r="X2308" t="str">
        <f t="shared" si="1177"/>
        <v>0.0000288427351037397-0.000274377440383089i</v>
      </c>
      <c r="Y2308" t="str">
        <f t="shared" si="1178"/>
        <v>0.009+2.34991130488517i</v>
      </c>
      <c r="Z2308" t="str">
        <f t="shared" si="1179"/>
        <v>-0.00140070606530006-0.000152687239392652i</v>
      </c>
      <c r="AA2308" t="str">
        <f t="shared" si="1180"/>
        <v>0.0196248074234743-5.10709662013602i</v>
      </c>
      <c r="AB2308" t="str">
        <f t="shared" si="1181"/>
        <v>0.548528424469781-0.483519847262874i</v>
      </c>
      <c r="AC2308" t="str">
        <f t="shared" si="1182"/>
        <v>0.77647420054593-0.318677307238746i</v>
      </c>
      <c r="AD2308" t="str">
        <f t="shared" si="1183"/>
        <v>0.82332406629441-0.284806823814406i</v>
      </c>
      <c r="AE2308" t="str">
        <f t="shared" si="1184"/>
        <v>-0.00119672138105451+0.000273219566747661i</v>
      </c>
      <c r="AF2308" t="str">
        <f t="shared" si="1185"/>
        <v>-14.974193915053-0.938720822002901i</v>
      </c>
      <c r="AG2308" t="str">
        <f t="shared" si="1186"/>
        <v>0.994793070224413-0.0152415931038551i</v>
      </c>
      <c r="AH2308" t="str">
        <f t="shared" si="1187"/>
        <v>0.0183129643695107-0.00270281008620445i</v>
      </c>
      <c r="AI2308">
        <f t="shared" si="1188"/>
        <v>-34.651241101460442</v>
      </c>
      <c r="AJ2308">
        <f t="shared" si="1189"/>
        <v>-8.3956727725119631</v>
      </c>
      <c r="AK2308"/>
      <c r="AL2308"/>
      <c r="AM2308"/>
      <c r="AN2308"/>
    </row>
    <row r="2309" spans="1:40" x14ac:dyDescent="0.25">
      <c r="A2309"/>
      <c r="B2309">
        <f t="shared" si="1190"/>
        <v>375000</v>
      </c>
      <c r="C2309" s="237" t="str">
        <f t="shared" si="1158"/>
        <v>-5.43475786237746E-07+0.00653072673074028i</v>
      </c>
      <c r="D2309" s="208" t="str">
        <f t="shared" si="1159"/>
        <v>-5.95701012365365+0.0500689049356755i</v>
      </c>
      <c r="E2309" t="str">
        <f t="shared" si="1160"/>
        <v>2870</v>
      </c>
      <c r="F2309" t="str">
        <f t="shared" si="1161"/>
        <v>0.777000777000777</v>
      </c>
      <c r="G2309" t="str">
        <f t="shared" ref="G2309:G2372" si="1191">IF($C$11=$C$7,$C$24,F2309)</f>
        <v>0.777000777000777</v>
      </c>
      <c r="H2309" t="str">
        <f t="shared" si="1162"/>
        <v>9.01779782744072+0.986358864313848i</v>
      </c>
      <c r="I2309" t="str">
        <f t="shared" si="1163"/>
        <v>1472.62155637022i</v>
      </c>
      <c r="J2309" t="str">
        <f t="shared" ref="J2309:J2372" si="1192">IMSUM(COMPLEX(0,2*PI()*B2309*$C$113*$C$112),COMPLEX(0,2*PI()*B2309*$C$113*$C$111),COMPLEX(0,2*PI()*B2309*$C$28*10^-12*$C$111),COMPLEX(-1*2*PI()*B2309*2*PI()*B2309*$C$113*$C$112*$C$28*10^-12*$C$111,0),COMPLEX(1,0))</f>
        <v>-2934.43624648025+322.162472643999i</v>
      </c>
      <c r="K2309" t="str">
        <f t="shared" si="1164"/>
        <v>0.054439411986546-0.495864656300054i</v>
      </c>
      <c r="L2309" t="str">
        <f t="shared" si="1165"/>
        <v>0.00412111583425285-0.0318323006212853i</v>
      </c>
      <c r="M2309" t="str">
        <f t="shared" si="1166"/>
        <v>0.0585605278207988-0.527696956921339i</v>
      </c>
      <c r="N2309" t="str">
        <f t="shared" si="1167"/>
        <v>-3.84215772994465i</v>
      </c>
      <c r="O2309" t="str">
        <f t="shared" si="1168"/>
        <v>-0.764478033010055+0.644649778596935i</v>
      </c>
      <c r="P2309" t="str">
        <f t="shared" si="1169"/>
        <v>1.76447803301006-0.644649778596935i</v>
      </c>
      <c r="Q2309" t="str">
        <f t="shared" si="1170"/>
        <v>-1.76447803301006+4.48680750854158i</v>
      </c>
      <c r="R2309" t="str">
        <f t="shared" si="1171"/>
        <v>-0.258371588708642-0.291652146406678i</v>
      </c>
      <c r="S2309" t="str">
        <f t="shared" si="1172"/>
        <v>0.397028981018236i</v>
      </c>
      <c r="T2309" t="str">
        <f t="shared" si="1173"/>
        <v>0.115794354499625-0.102581008589055i</v>
      </c>
      <c r="U2309" t="str">
        <f t="shared" si="1174"/>
        <v>0.0000333333333333332-0.000301002256438572i</v>
      </c>
      <c r="V2309" t="str">
        <f t="shared" si="1175"/>
        <v>6.66666666666667E-06-0.00301002256438572i</v>
      </c>
      <c r="W2309" t="str">
        <f t="shared" si="1176"/>
        <v>0.0000276000884521442-0.000273904731677972i</v>
      </c>
      <c r="X2309" t="str">
        <f t="shared" si="1177"/>
        <v>0.000028836044944407-0.000273647214736563i</v>
      </c>
      <c r="Y2309" t="str">
        <f t="shared" si="1178"/>
        <v>0.009+2.35619449019234i</v>
      </c>
      <c r="Z2309" t="str">
        <f t="shared" si="1179"/>
        <v>-0.00139325234176878-0.00015221733249862i</v>
      </c>
      <c r="AA2309" t="str">
        <f t="shared" si="1180"/>
        <v>0.0195202441520773-5.09347493175945i</v>
      </c>
      <c r="AB2309" t="str">
        <f t="shared" si="1181"/>
        <v>0.546136257991634-0.483816403778265i</v>
      </c>
      <c r="AC2309" t="str">
        <f t="shared" si="1182"/>
        <v>0.77667358354765-0.316526985380208i</v>
      </c>
      <c r="AD2309" t="str">
        <f t="shared" si="1183"/>
        <v>0.820729840999348-0.288452274083839i</v>
      </c>
      <c r="AE2309" t="str">
        <f t="shared" si="1184"/>
        <v>-0.00118739120864607+0.000276957499256903i</v>
      </c>
      <c r="AF2309" t="str">
        <f t="shared" si="1185"/>
        <v>-14.9748079510944-0.936289959378172i</v>
      </c>
      <c r="AG2309" t="str">
        <f t="shared" si="1186"/>
        <v>0.994739403039763-0.0151533110574902i</v>
      </c>
      <c r="AH2309" t="str">
        <f t="shared" si="1187"/>
        <v>0.0181779418272221-0.00277478390837913i</v>
      </c>
      <c r="AI2309">
        <f t="shared" si="1188"/>
        <v>-34.709073114471813</v>
      </c>
      <c r="AJ2309">
        <f t="shared" si="1189"/>
        <v>-8.6789572417989334</v>
      </c>
      <c r="AK2309"/>
      <c r="AL2309"/>
      <c r="AM2309"/>
      <c r="AN2309"/>
    </row>
    <row r="2310" spans="1:40" x14ac:dyDescent="0.25">
      <c r="A2310"/>
      <c r="B2310">
        <f t="shared" si="1190"/>
        <v>376000</v>
      </c>
      <c r="C2310" s="237" t="str">
        <f t="shared" ref="C2310:C2373" si="1193">IMPRODUCT(COMPLEX(-1,0),IMDIV(IMPRODUCT(G2310,COMPLEX($C$100+$C$101,0)),COMPLEX($C$100,2*PI()*B2310*$C$103*$C$102*(2*$C$100+$C$101))))</f>
        <v>-5.40588801794464E-07+0.00651335777690875i</v>
      </c>
      <c r="D2310" s="208" t="str">
        <f t="shared" ref="D2310:D2373" si="1194">IMPRODUCT(COMPLEX($C$106,0),IMSUB(C2310,G2310))</f>
        <v>-5.95701010152011+0.0499357429563004i</v>
      </c>
      <c r="E2310" t="str">
        <f t="shared" ref="E2310:E2373" si="1195">IMDIV(COMPLEX($C$20*10^3,0),COMPLEX(1,2*PI()*B2310*$C$20*1000*$C$29*10^-12))</f>
        <v>2870</v>
      </c>
      <c r="F2310" t="str">
        <f t="shared" ref="F2310:F2373" si="1196">IMDIV(COMPLEX($C$22*1000,0),IMSUM(COMPLEX($C$22*1000,0),E2310))</f>
        <v>0.777000777000777</v>
      </c>
      <c r="G2310" t="str">
        <f t="shared" si="1191"/>
        <v>0.777000777000777</v>
      </c>
      <c r="H2310" t="str">
        <f t="shared" ref="H2310:H2373" si="1197">IMPRODUCT(COMPLEX($C$108,0),IMPRODUCT(COMPLEX(-1,0),D2310),IMDIV(COMPLEX(0,2*PI()*B2310*$C$109*$C$110),COMPLEX(1,2*PI()*B2310*$C$109*$C$110)))</f>
        <v>9.01840708198968+0.983807205003659i</v>
      </c>
      <c r="I2310" t="str">
        <f t="shared" ref="I2310:I2373" si="1198">COMPLEX(0,2*PI()*B2310*$C$113*$C$112*$C$114)</f>
        <v>1476.5485471872i</v>
      </c>
      <c r="J2310" t="str">
        <f t="shared" si="1192"/>
        <v>-2950.11278067478+323.02157257105i</v>
      </c>
      <c r="K2310" t="str">
        <f t="shared" ref="K2310:K2373" si="1199">IMDIV(I2310,J2310)</f>
        <v>0.0541534579886715-0.494576282501921i</v>
      </c>
      <c r="L2310" t="str">
        <f t="shared" ref="L2310:L2373" si="1200">IMDIV(COMPLEX($C$117,0),COMPLEX(1,2*PI()*B2310*$C$115*$C$116))</f>
        <v>0.00409958314241625-0.0317504205273328i</v>
      </c>
      <c r="M2310" t="str">
        <f t="shared" ref="M2310:M2373" si="1201">IMSUM(K2310,L2310)</f>
        <v>0.0582530411310878-0.526326703029254i</v>
      </c>
      <c r="N2310" t="str">
        <f t="shared" ref="N2310:N2373" si="1202">COMPLEX(0,-2*PI()*B2310*$C$43)</f>
        <v>-3.85240348389117i</v>
      </c>
      <c r="O2310" t="str">
        <f t="shared" ref="O2310:O2373" si="1203">IMEXP(N2310)</f>
        <v>-0.757833100184523+0.652448459469953i</v>
      </c>
      <c r="P2310" t="str">
        <f t="shared" ref="P2310:P2373" si="1204">IMSUB(COMPLEX(1,0),O2310)</f>
        <v>1.75783310018452-0.652448459469953i</v>
      </c>
      <c r="Q2310" t="str">
        <f t="shared" ref="Q2310:Q2373" si="1205">IMSUM(COMPLEX(0,2*PI()*B2310*$C$43),O2310,COMPLEX(-1,0))</f>
        <v>-1.75783310018452+4.50485194336112i</v>
      </c>
      <c r="R2310" t="str">
        <f t="shared" ref="R2310:R2373" si="1206">IMDIV(P2310,Q2310)</f>
        <v>-0.257836403462659-0.289598804166681i</v>
      </c>
      <c r="S2310" t="str">
        <f t="shared" ref="S2310:S2373" si="1207">IMDIV(COMPLEX(0,2*PI()*B2310*$C$123),COMPLEX($C$124,0))</f>
        <v>0.398087724967619i</v>
      </c>
      <c r="T2310" t="str">
        <f t="shared" ref="T2310:T2373" si="1208">IMPRODUCT(R2310,S2310)</f>
        <v>0.115285729104057-0.102641507268283i</v>
      </c>
      <c r="U2310" t="str">
        <f t="shared" ref="U2310:U2373" si="1209">IMDIV(COMPLEX(1,2*PI()*B2310*$C$16*10^-3*$C$15*10^-6),COMPLEX(0,2*PI()*B2310*$C$15*10^-6))</f>
        <v>0.0000333333333333334-0.000300201718522513i</v>
      </c>
      <c r="V2310" t="str">
        <f t="shared" ref="V2310:V2373" si="1210">IMSUM(COMPLEX($C$18*10^-3,0),IMDIV(COMPLEX(1,0),COMPLEX(0,2*PI()*B2310*($C$17*1*10^-6))))</f>
        <v>6.66666666666667E-06-0.00300201718522513i</v>
      </c>
      <c r="W2310" t="str">
        <f t="shared" ref="W2310:W2373" si="1211">IMDIV(IMPRODUCT(U2310,V2310),IMSUM(U2310,V2310))</f>
        <v>0.0000276000712726771-0.000273177679905961i</v>
      </c>
      <c r="X2310" t="str">
        <f t="shared" ref="X2310:X2373" si="1212">IMDIV(IMPRODUCT(COMPLEX($C$19,0),W2310),IMSUM(COMPLEX($C$19,0),W2310))</f>
        <v>0.0000288294079094905-0.000272920876799008i</v>
      </c>
      <c r="Y2310" t="str">
        <f t="shared" ref="Y2310:Y2373" si="1213">COMPLEX($C$13*10^-3,2*PI()*B2310*$C$12*0.000001)</f>
        <v>0.009+2.36247767549952i</v>
      </c>
      <c r="Z2310" t="str">
        <f t="shared" ref="Z2310:Z2373" si="1214">IMPRODUCT(COMPLEX($C$6,0),IMDIV(X2310,IMSUM(X2310,Y2310)))</f>
        <v>-0.0013858580152718-0.000151750422911418i</v>
      </c>
      <c r="AA2310" t="str">
        <f t="shared" ref="AA2310:AA2373" si="1215">IMDIV(COMPLEX($C$6,0),IMSUM(X2310,Y2310))</f>
        <v>0.0194165144453516-5.0799257211384i</v>
      </c>
      <c r="AB2310" t="str">
        <f t="shared" ref="AB2310:AB2373" si="1216">IMPRODUCT(COMPLEX($C$119,0),T2310)</f>
        <v>0.543737360640763-0.484101741715765i</v>
      </c>
      <c r="AC2310" t="str">
        <f t="shared" ref="AC2310:AC2373" si="1217">IMSUM(COMPLEX(1,0),IMPRODUCT(AB2310,M2310))</f>
        <v>0.776878681185937-0.314383891011681i</v>
      </c>
      <c r="AD2310" t="str">
        <f t="shared" ref="AD2310:AD2373" si="1218">IMDIV(AB2310,AC2310)</f>
        <v>0.818095078462593-0.292073695966026i</v>
      </c>
      <c r="AE2310" t="str">
        <f t="shared" ref="AE2310:AE2373" si="1219">IMPRODUCT(AD2310,AA2310,X2310)</f>
        <v>-0.00117808592862594+0.000280626398466128i</v>
      </c>
      <c r="AF2310" t="str">
        <f t="shared" ref="AF2310:AF2373" si="1220">IMSUB(D2310,H2310)</f>
        <v>-14.9754171835098-0.933871462047359i</v>
      </c>
      <c r="AG2310" t="str">
        <f t="shared" ref="AG2310:AG2373" si="1221">IMSUM(COMPLEX(1,0),IMPRODUCT(AD2310,AA2310,COMPLEX($C$127,0)))</f>
        <v>0.994686462184976-0.0150647504900916i</v>
      </c>
      <c r="AH2310" t="str">
        <f t="shared" ref="AH2310:AH2373" si="1222">IMDIV(IMPRODUCT(AE2310,AF2310),AG2310)</f>
        <v>0.0180431387219429-0.00284562149567311i</v>
      </c>
      <c r="AI2310">
        <f t="shared" ref="AI2310:AI2373" si="1223">20*LOG10(IMABS(AH2310))</f>
        <v>-34.767057252180038</v>
      </c>
      <c r="AJ2310">
        <f t="shared" ref="AJ2310:AJ2373" si="1224">IMARGUMENT(AH2310)*180/PI()</f>
        <v>-8.9624171561630526</v>
      </c>
      <c r="AK2310"/>
      <c r="AL2310"/>
      <c r="AM2310"/>
      <c r="AN2310"/>
    </row>
    <row r="2311" spans="1:40" x14ac:dyDescent="0.25">
      <c r="A2311"/>
      <c r="B2311">
        <f t="shared" si="1190"/>
        <v>377000</v>
      </c>
      <c r="C2311" s="237" t="str">
        <f t="shared" si="1193"/>
        <v>-5.37724760219825E-07+0.00649608096606651i</v>
      </c>
      <c r="D2311" s="208" t="str">
        <f t="shared" si="1194"/>
        <v>-5.95701007956245+0.0498032874065099i</v>
      </c>
      <c r="E2311" t="str">
        <f t="shared" si="1195"/>
        <v>2870</v>
      </c>
      <c r="F2311" t="str">
        <f t="shared" si="1196"/>
        <v>0.777000777000777</v>
      </c>
      <c r="G2311" t="str">
        <f t="shared" si="1191"/>
        <v>0.777000777000777</v>
      </c>
      <c r="H2311" t="str">
        <f t="shared" si="1197"/>
        <v>9.01901158247995+0.981268524852854i</v>
      </c>
      <c r="I2311" t="str">
        <f t="shared" si="1198"/>
        <v>1480.47553800419i</v>
      </c>
      <c r="J2311" t="str">
        <f t="shared" si="1192"/>
        <v>-2965.83106329594+323.880672498101i</v>
      </c>
      <c r="K2311" t="str">
        <f t="shared" si="1199"/>
        <v>0.0538697427333933-0.493294506085094i</v>
      </c>
      <c r="L2311" t="str">
        <f t="shared" si="1200"/>
        <v>0.00407821784399757-0.0316689532541935i</v>
      </c>
      <c r="M2311" t="str">
        <f t="shared" si="1201"/>
        <v>0.0579479605773909-0.524963459339288i</v>
      </c>
      <c r="N2311" t="str">
        <f t="shared" si="1202"/>
        <v>-3.86264923783769i</v>
      </c>
      <c r="O2311" t="str">
        <f t="shared" si="1203"/>
        <v>-0.751108614166069+0.660178649855876i</v>
      </c>
      <c r="P2311" t="str">
        <f t="shared" si="1204"/>
        <v>1.75110861416607-0.660178649855876i</v>
      </c>
      <c r="Q2311" t="str">
        <f t="shared" si="1205"/>
        <v>-1.75110861416607+4.52282788769357i</v>
      </c>
      <c r="R2311" t="str">
        <f t="shared" si="1206"/>
        <v>-0.25729805446985-0.287552789287979i</v>
      </c>
      <c r="S2311" t="str">
        <f t="shared" si="1207"/>
        <v>0.399146468917i</v>
      </c>
      <c r="T2311" t="str">
        <f t="shared" si="1208"/>
        <v>0.114775680471531-0.102699609900855i</v>
      </c>
      <c r="U2311" t="str">
        <f t="shared" si="1209"/>
        <v>0.0000333333333333333-0.000299405427491949i</v>
      </c>
      <c r="V2311" t="str">
        <f t="shared" si="1210"/>
        <v>6.66666666666667E-06-0.00299405427491949i</v>
      </c>
      <c r="W2311" t="str">
        <f t="shared" si="1211"/>
        <v>0.0000276000540474856-0.000272454488937283i</v>
      </c>
      <c r="X2311" t="str">
        <f t="shared" si="1212"/>
        <v>0.0000288228234356191-0.000272198395636282i</v>
      </c>
      <c r="Y2311" t="str">
        <f t="shared" si="1213"/>
        <v>0.009+2.3687608608067i</v>
      </c>
      <c r="Z2311" t="str">
        <f t="shared" si="1214"/>
        <v>-0.00137852245637287-0.00015128648151492i</v>
      </c>
      <c r="AA2311" t="str">
        <f t="shared" si="1215"/>
        <v>0.0193136094656626-5.06644841129471i</v>
      </c>
      <c r="AB2311" t="str">
        <f t="shared" si="1216"/>
        <v>0.541331750688833-0.484375778860921i</v>
      </c>
      <c r="AC2311" t="str">
        <f t="shared" si="1217"/>
        <v>0.777089486457215-0.312247977029878i</v>
      </c>
      <c r="AD2311" t="str">
        <f t="shared" si="1218"/>
        <v>0.815419995434968-0.295670625919979i</v>
      </c>
      <c r="AE2311" t="str">
        <f t="shared" si="1219"/>
        <v>-0.00116880574376532+0.000284226575454247i</v>
      </c>
      <c r="AF2311" t="str">
        <f t="shared" si="1220"/>
        <v>-14.9760216620424-0.931465237446344i</v>
      </c>
      <c r="AG2311" t="str">
        <f t="shared" si="1221"/>
        <v>0.994634250403988-0.0149759175828203i</v>
      </c>
      <c r="AH2311" t="str">
        <f t="shared" si="1222"/>
        <v>0.0179085598601116-0.00291532723070428i</v>
      </c>
      <c r="AI2311">
        <f t="shared" si="1223"/>
        <v>-34.825195289663725</v>
      </c>
      <c r="AJ2311">
        <f t="shared" si="1224"/>
        <v>-9.2460512729592104</v>
      </c>
      <c r="AK2311"/>
      <c r="AL2311"/>
      <c r="AM2311"/>
      <c r="AN2311"/>
    </row>
    <row r="2312" spans="1:40" x14ac:dyDescent="0.25">
      <c r="A2312"/>
      <c r="B2312">
        <f t="shared" si="1190"/>
        <v>378000</v>
      </c>
      <c r="C2312" s="237" t="str">
        <f t="shared" si="1193"/>
        <v>-5.34883419053574E-07+0.00647889556691996i</v>
      </c>
      <c r="D2312" s="208" t="str">
        <f t="shared" si="1194"/>
        <v>-5.95701005777884+0.0496715326797197i</v>
      </c>
      <c r="E2312" t="str">
        <f t="shared" si="1195"/>
        <v>2870</v>
      </c>
      <c r="F2312" t="str">
        <f t="shared" si="1196"/>
        <v>0.777000777000777</v>
      </c>
      <c r="G2312" t="str">
        <f t="shared" si="1191"/>
        <v>0.777000777000777</v>
      </c>
      <c r="H2312" t="str">
        <f t="shared" si="1197"/>
        <v>9.0196113780174+0.978742726595514i</v>
      </c>
      <c r="I2312" t="str">
        <f t="shared" si="1198"/>
        <v>1484.40252882118i</v>
      </c>
      <c r="J2312" t="str">
        <f t="shared" si="1192"/>
        <v>-2981.59109434371+324.739772425151i</v>
      </c>
      <c r="K2312" t="str">
        <f t="shared" si="1199"/>
        <v>0.0535882429996469-0.492019277146291i</v>
      </c>
      <c r="L2312" t="str">
        <f t="shared" si="1200"/>
        <v>0.00405701821806419-0.031587895746541i</v>
      </c>
      <c r="M2312" t="str">
        <f t="shared" si="1201"/>
        <v>0.0576452612177111-0.523607172892832i</v>
      </c>
      <c r="N2312" t="str">
        <f t="shared" si="1202"/>
        <v>-3.87289499178421i</v>
      </c>
      <c r="O2312" t="str">
        <f t="shared" si="1203"/>
        <v>-0.744305280854625+0.667839538281404i</v>
      </c>
      <c r="P2312" t="str">
        <f t="shared" si="1204"/>
        <v>1.74430528085463-0.667839538281404i</v>
      </c>
      <c r="Q2312" t="str">
        <f t="shared" si="1205"/>
        <v>-1.74430528085463+4.54073453006561i</v>
      </c>
      <c r="R2312" t="str">
        <f t="shared" si="1206"/>
        <v>-0.25675652297825-0.285514053584424i</v>
      </c>
      <c r="S2312" t="str">
        <f t="shared" si="1207"/>
        <v>0.400205212866382i</v>
      </c>
      <c r="T2312" t="str">
        <f t="shared" si="1208"/>
        <v>0.114264212591098-0.102755298933343i</v>
      </c>
      <c r="U2312" t="str">
        <f t="shared" si="1209"/>
        <v>0.0000333333333333334-0.000298613349641441i</v>
      </c>
      <c r="V2312" t="str">
        <f t="shared" si="1210"/>
        <v>6.66666666666667E-06-0.00298613349641441i</v>
      </c>
      <c r="W2312" t="str">
        <f t="shared" si="1211"/>
        <v>0.0000276000367765704-0.000271735128130626i</v>
      </c>
      <c r="X2312" t="str">
        <f t="shared" si="1212"/>
        <v>0.0000288162909668645-0.000271479740641561i</v>
      </c>
      <c r="Y2312" t="str">
        <f t="shared" si="1213"/>
        <v>0.009+2.37504404611388i</v>
      </c>
      <c r="Z2312" t="str">
        <f t="shared" si="1214"/>
        <v>-0.00137124504395167-0.000150825479570501i</v>
      </c>
      <c r="AA2312" t="str">
        <f t="shared" si="1215"/>
        <v>0.0192115204922022-5.0530424313588i</v>
      </c>
      <c r="AB2312" t="str">
        <f t="shared" si="1216"/>
        <v>0.538919446949937-0.484638432424177i</v>
      </c>
      <c r="AC2312" t="str">
        <f t="shared" si="1217"/>
        <v>0.777305992817896-0.310119197067659i</v>
      </c>
      <c r="AD2312" t="str">
        <f t="shared" si="1218"/>
        <v>0.812704814201128-0.299242602193079i</v>
      </c>
      <c r="AE2312" t="str">
        <f t="shared" si="1219"/>
        <v>-0.00115955085765266+0.000287758341845321i</v>
      </c>
      <c r="AF2312" t="str">
        <f t="shared" si="1220"/>
        <v>-14.9766214357962-0.929071193915794i</v>
      </c>
      <c r="AG2312" t="str">
        <f t="shared" si="1221"/>
        <v>0.994582770379126-0.0148868185528776i</v>
      </c>
      <c r="AH2312" t="str">
        <f t="shared" si="1222"/>
        <v>0.0177742100539685-0.00298390551241797i</v>
      </c>
      <c r="AI2312">
        <f t="shared" si="1223"/>
        <v>-34.883489014733932</v>
      </c>
      <c r="AJ2312">
        <f t="shared" si="1224"/>
        <v>-9.5298583441199867</v>
      </c>
      <c r="AK2312"/>
      <c r="AL2312"/>
      <c r="AM2312"/>
      <c r="AN2312"/>
    </row>
    <row r="2313" spans="1:40" x14ac:dyDescent="0.25">
      <c r="A2313"/>
      <c r="B2313">
        <f t="shared" si="1190"/>
        <v>379000</v>
      </c>
      <c r="C2313" s="237" t="str">
        <f t="shared" si="1193"/>
        <v>-5.32064539029917E-07+0.00646180085589371i</v>
      </c>
      <c r="D2313" s="208" t="str">
        <f t="shared" si="1194"/>
        <v>-5.95701003616742+0.0495404732285185i</v>
      </c>
      <c r="E2313" t="str">
        <f t="shared" si="1195"/>
        <v>2870</v>
      </c>
      <c r="F2313" t="str">
        <f t="shared" si="1196"/>
        <v>0.777000777000777</v>
      </c>
      <c r="G2313" t="str">
        <f t="shared" si="1191"/>
        <v>0.777000777000777</v>
      </c>
      <c r="H2313" t="str">
        <f t="shared" si="1197"/>
        <v>9.02020651707838+0.976229713918818i</v>
      </c>
      <c r="I2313" t="str">
        <f t="shared" si="1198"/>
        <v>1488.32951963816i</v>
      </c>
      <c r="J2313" t="str">
        <f t="shared" si="1192"/>
        <v>-2997.39287381809+325.598872352202i</v>
      </c>
      <c r="K2313" t="str">
        <f t="shared" si="1199"/>
        <v>0.0533089358655186-0.490750546277346i</v>
      </c>
      <c r="L2313" t="str">
        <f t="shared" si="1200"/>
        <v>0.00403598256561711-0.0315072449784857i</v>
      </c>
      <c r="M2313" t="str">
        <f t="shared" si="1201"/>
        <v>0.0573449184311357-0.522257791255832i</v>
      </c>
      <c r="N2313" t="str">
        <f t="shared" si="1202"/>
        <v>-3.88314074573073i</v>
      </c>
      <c r="O2313" t="str">
        <f t="shared" si="1203"/>
        <v>-0.73742381442708+0.675430320548178i</v>
      </c>
      <c r="P2313" t="str">
        <f t="shared" si="1204"/>
        <v>1.73742381442708-0.675430320548178i</v>
      </c>
      <c r="Q2313" t="str">
        <f t="shared" si="1205"/>
        <v>-1.73742381442708+4.55857106627891i</v>
      </c>
      <c r="R2313" t="str">
        <f t="shared" si="1206"/>
        <v>-0.256211790128522-0.283482549670035i</v>
      </c>
      <c r="S2313" t="str">
        <f t="shared" si="1207"/>
        <v>0.401263956815763i</v>
      </c>
      <c r="T2313" t="str">
        <f t="shared" si="1208"/>
        <v>0.113751329568819-0.102808556689821i</v>
      </c>
      <c r="U2313" t="str">
        <f t="shared" si="1209"/>
        <v>0.0000333333333333333-0.000297825451621279i</v>
      </c>
      <c r="V2313" t="str">
        <f t="shared" si="1210"/>
        <v>6.66666666666667E-06-0.00297825451621279i</v>
      </c>
      <c r="W2313" t="str">
        <f t="shared" si="1211"/>
        <v>0.0000276000194599316-0.000271019567168067i</v>
      </c>
      <c r="X2313" t="str">
        <f t="shared" si="1212"/>
        <v>0.0000288098099546227-0.00027076488153101i</v>
      </c>
      <c r="Y2313" t="str">
        <f t="shared" si="1213"/>
        <v>0.009+2.38132723142106i</v>
      </c>
      <c r="Z2313" t="str">
        <f t="shared" si="1214"/>
        <v>-0.0013640251650722-0.000150367388710963i</v>
      </c>
      <c r="AA2313" t="str">
        <f t="shared" si="1215"/>
        <v>0.019110238919141-5.03970721648913i</v>
      </c>
      <c r="AB2313" t="str">
        <f t="shared" si="1216"/>
        <v>0.536500468790032-0.484889619038219i</v>
      </c>
      <c r="AC2313" t="str">
        <f t="shared" si="1217"/>
        <v>0.777528194179248-0.307997505489852i</v>
      </c>
      <c r="AD2313" t="str">
        <f t="shared" si="1218"/>
        <v>0.809949762568645-0.302789164891304i</v>
      </c>
      <c r="AE2313" t="str">
        <f t="shared" si="1219"/>
        <v>-0.00115032147464257+0.000291222009838425i</v>
      </c>
      <c r="AF2313" t="str">
        <f t="shared" si="1220"/>
        <v>-14.9772165532458-0.926689240690299i</v>
      </c>
      <c r="AG2313" t="str">
        <f t="shared" si="1221"/>
        <v>0.994532024730634-0.0147974596528325i</v>
      </c>
      <c r="AH2313" t="str">
        <f t="shared" si="1222"/>
        <v>0.0176400941208253-0.00305136075666558i</v>
      </c>
      <c r="AI2313">
        <f t="shared" si="1223"/>
        <v>-34.941940228228972</v>
      </c>
      <c r="AJ2313">
        <f t="shared" si="1224"/>
        <v>-9.8138371161976732</v>
      </c>
      <c r="AK2313"/>
      <c r="AL2313"/>
      <c r="AM2313"/>
      <c r="AN2313"/>
    </row>
    <row r="2314" spans="1:40" x14ac:dyDescent="0.25">
      <c r="A2314"/>
      <c r="B2314">
        <f t="shared" si="1190"/>
        <v>380000</v>
      </c>
      <c r="C2314" s="237" t="str">
        <f t="shared" si="1193"/>
        <v>-5.29267884027143E-07+0.00644479611702891i</v>
      </c>
      <c r="D2314" s="208" t="str">
        <f t="shared" si="1194"/>
        <v>-5.9570100147264+0.0494101035638883i</v>
      </c>
      <c r="E2314" t="str">
        <f t="shared" si="1195"/>
        <v>2870</v>
      </c>
      <c r="F2314" t="str">
        <f t="shared" si="1196"/>
        <v>0.777000777000777</v>
      </c>
      <c r="G2314" t="str">
        <f t="shared" si="1191"/>
        <v>0.777000777000777</v>
      </c>
      <c r="H2314" t="str">
        <f t="shared" si="1197"/>
        <v>9.0207970475195+0.973729391451678i</v>
      </c>
      <c r="I2314" t="str">
        <f t="shared" si="1198"/>
        <v>1492.25651045515i</v>
      </c>
      <c r="J2314" t="str">
        <f t="shared" si="1192"/>
        <v>-3013.2364017191+326.457972279252i</v>
      </c>
      <c r="K2314" t="str">
        <f t="shared" si="1199"/>
        <v>0.0530317987036508-0.489488264559181i</v>
      </c>
      <c r="L2314" t="str">
        <f t="shared" si="1200"/>
        <v>0.0040151092092583-0.0314269979532297i</v>
      </c>
      <c r="M2314" t="str">
        <f t="shared" si="1201"/>
        <v>0.0570469079129091-0.520915262512411i</v>
      </c>
      <c r="N2314" t="str">
        <f t="shared" si="1202"/>
        <v>-3.89338649967725i</v>
      </c>
      <c r="O2314" t="str">
        <f t="shared" si="1203"/>
        <v>-0.730464937262317+0.682950199817204i</v>
      </c>
      <c r="P2314" t="str">
        <f t="shared" si="1204"/>
        <v>1.73046493726232-0.682950199817204i</v>
      </c>
      <c r="Q2314" t="str">
        <f t="shared" si="1205"/>
        <v>-1.73046493726232+4.57633669949445i</v>
      </c>
      <c r="R2314" t="str">
        <f t="shared" si="1206"/>
        <v>-0.255663836954006-0.281458230953538i</v>
      </c>
      <c r="S2314" t="str">
        <f t="shared" si="1207"/>
        <v>0.402322700765146i</v>
      </c>
      <c r="T2314" t="str">
        <f t="shared" si="1208"/>
        <v>0.113237035629808-0.102859365371316i</v>
      </c>
      <c r="U2314" t="str">
        <f t="shared" si="1209"/>
        <v>0.0000333333333333332-0.000297041700432802i</v>
      </c>
      <c r="V2314" t="str">
        <f t="shared" si="1210"/>
        <v>6.66666666666667E-06-0.00297041700432802i</v>
      </c>
      <c r="W2314" t="str">
        <f t="shared" si="1211"/>
        <v>0.0000276000020975692-0.000270307776050819i</v>
      </c>
      <c r="X2314" t="str">
        <f t="shared" si="1212"/>
        <v>0.0000288033798574971-0.000270053788339541i</v>
      </c>
      <c r="Y2314" t="str">
        <f t="shared" si="1213"/>
        <v>0.009+2.38761041672824i</v>
      </c>
      <c r="Z2314" t="str">
        <f t="shared" si="1214"/>
        <v>-0.00135686221485383-0.000149912180934566i</v>
      </c>
      <c r="AA2314" t="str">
        <f t="shared" si="1215"/>
        <v>0.0190097562538134-5.0264422077928i</v>
      </c>
      <c r="AB2314" t="str">
        <f t="shared" si="1216"/>
        <v>0.534074836136583-0.485129254755392i</v>
      </c>
      <c r="AC2314" t="str">
        <f t="shared" si="1217"/>
        <v>0.77775608490233-0.30588285738925i</v>
      </c>
      <c r="AD2314" t="str">
        <f t="shared" si="1218"/>
        <v>0.807155073856237-0.306309856049448i</v>
      </c>
      <c r="AE2314" t="str">
        <f t="shared" si="1219"/>
        <v>-0.00114111779980521+0.000294617892236624i</v>
      </c>
      <c r="AF2314" t="str">
        <f t="shared" si="1220"/>
        <v>-14.9778070622459-0.92431928788779i</v>
      </c>
      <c r="AG2314" t="str">
        <f t="shared" si="1221"/>
        <v>0.994482016016213-0.0147078471699436i</v>
      </c>
      <c r="AH2314" t="str">
        <f t="shared" si="1222"/>
        <v>0.0175062168823353-0.00311769739676605i</v>
      </c>
      <c r="AI2314">
        <f t="shared" si="1223"/>
        <v>-35.000550744314324</v>
      </c>
      <c r="AJ2314">
        <f t="shared" si="1224"/>
        <v>-10.097986330403593</v>
      </c>
      <c r="AK2314"/>
      <c r="AL2314"/>
      <c r="AM2314"/>
      <c r="AN2314"/>
    </row>
    <row r="2315" spans="1:40" x14ac:dyDescent="0.25">
      <c r="A2315"/>
      <c r="B2315">
        <f t="shared" si="1190"/>
        <v>381000</v>
      </c>
      <c r="C2315" s="237" t="str">
        <f t="shared" si="1193"/>
        <v>-5.26493221018192E-07+0.0064278806418834i</v>
      </c>
      <c r="D2315" s="208" t="str">
        <f t="shared" si="1194"/>
        <v>-5.95700999345399+0.0492804182544394i</v>
      </c>
      <c r="E2315" t="str">
        <f t="shared" si="1195"/>
        <v>2870</v>
      </c>
      <c r="F2315" t="str">
        <f t="shared" si="1196"/>
        <v>0.777000777000777</v>
      </c>
      <c r="G2315" t="str">
        <f t="shared" si="1191"/>
        <v>0.777000777000777</v>
      </c>
      <c r="H2315" t="str">
        <f t="shared" si="1197"/>
        <v>9.02138301658692+0.97124166475343i</v>
      </c>
      <c r="I2315" t="str">
        <f t="shared" si="1198"/>
        <v>1496.18350127214i</v>
      </c>
      <c r="J2315" t="str">
        <f t="shared" si="1192"/>
        <v>-3029.12167804672+327.317072206304i</v>
      </c>
      <c r="K2315" t="str">
        <f t="shared" si="1199"/>
        <v>0.0527568091767304-0.488232383555856i</v>
      </c>
      <c r="L2315" t="str">
        <f t="shared" si="1200"/>
        <v>0.00399439649286384-0.0313471517027266i</v>
      </c>
      <c r="M2315" t="str">
        <f t="shared" si="1201"/>
        <v>0.0567512056695942-0.519579535258583i</v>
      </c>
      <c r="N2315" t="str">
        <f t="shared" si="1202"/>
        <v>-3.90363225362377i</v>
      </c>
      <c r="O2315" t="str">
        <f t="shared" si="1203"/>
        <v>-0.723429379865372+0.690398386692498i</v>
      </c>
      <c r="P2315" t="str">
        <f t="shared" si="1204"/>
        <v>1.72342937986537-0.690398386692498i</v>
      </c>
      <c r="Q2315" t="str">
        <f t="shared" si="1205"/>
        <v>-1.72342937986537+4.59403064031627i</v>
      </c>
      <c r="R2315" t="str">
        <f t="shared" si="1206"/>
        <v>-0.255112644380769-0.279441051633044i</v>
      </c>
      <c r="S2315" t="str">
        <f t="shared" si="1207"/>
        <v>0.403381444714527i</v>
      </c>
      <c r="T2315" t="str">
        <f t="shared" si="1208"/>
        <v>0.112721335120284-0.102907707055258i</v>
      </c>
      <c r="U2315" t="str">
        <f t="shared" si="1209"/>
        <v>0.0000333333333333333-0.000296262063423792i</v>
      </c>
      <c r="V2315" t="str">
        <f t="shared" si="1210"/>
        <v>6.66666666666667E-06-0.00296262063423792i</v>
      </c>
      <c r="W2315" t="str">
        <f t="shared" si="1211"/>
        <v>0.0000275999846894839-0.000269599725095042i</v>
      </c>
      <c r="X2315" t="str">
        <f t="shared" si="1212"/>
        <v>0.000028797000141188-0.000269346431416627i</v>
      </c>
      <c r="Y2315" t="str">
        <f t="shared" si="1213"/>
        <v>0.009+2.39389360203542i</v>
      </c>
      <c r="Z2315" t="str">
        <f t="shared" si="1214"/>
        <v>-0.0013497555963445-0.000149459828599198i</v>
      </c>
      <c r="AA2315" t="str">
        <f t="shared" si="1215"/>
        <v>0.0189100641149365-5.01324685224743i</v>
      </c>
      <c r="AB2315" t="str">
        <f t="shared" si="1216"/>
        <v>0.531642569488241-0.485357255045106i</v>
      </c>
      <c r="AC2315" t="str">
        <f t="shared" si="1217"/>
        <v>0.777989659793021-0.303775208582674i</v>
      </c>
      <c r="AD2315" t="str">
        <f t="shared" si="1218"/>
        <v>0.804320986880866-0.309804219701418i</v>
      </c>
      <c r="AE2315" t="str">
        <f t="shared" si="1219"/>
        <v>-0.00113194003887566+0.000297946302475177i</v>
      </c>
      <c r="AF2315" t="str">
        <f t="shared" si="1220"/>
        <v>-14.9783930100409-0.921961246498991i</v>
      </c>
      <c r="AG2315" t="str">
        <f t="shared" si="1221"/>
        <v>0.994432746730563-0.0146179874254715i</v>
      </c>
      <c r="AH2315" t="str">
        <f t="shared" si="1222"/>
        <v>0.0173725831637588-0.00318291988405287i</v>
      </c>
      <c r="AI2315">
        <f t="shared" si="1223"/>
        <v>-35.059322390789852</v>
      </c>
      <c r="AJ2315">
        <f t="shared" si="1224"/>
        <v>-10.382304722655871</v>
      </c>
      <c r="AK2315"/>
      <c r="AL2315"/>
      <c r="AM2315"/>
      <c r="AN2315"/>
    </row>
    <row r="2316" spans="1:40" x14ac:dyDescent="0.25">
      <c r="A2316"/>
      <c r="B2316">
        <f t="shared" si="1190"/>
        <v>382000</v>
      </c>
      <c r="C2316" s="237" t="str">
        <f t="shared" si="1193"/>
        <v>-5.23740320022086E-07+0.00641105372943322i</v>
      </c>
      <c r="D2316" s="208" t="str">
        <f t="shared" si="1194"/>
        <v>-5.95700997234841+0.0491514119256547i</v>
      </c>
      <c r="E2316" t="str">
        <f t="shared" si="1195"/>
        <v>2870</v>
      </c>
      <c r="F2316" t="str">
        <f t="shared" si="1196"/>
        <v>0.777000777000777</v>
      </c>
      <c r="G2316" t="str">
        <f t="shared" si="1191"/>
        <v>0.777000777000777</v>
      </c>
      <c r="H2316" t="str">
        <f t="shared" si="1197"/>
        <v>9.02196447092568+0.968766440302768i</v>
      </c>
      <c r="I2316" t="str">
        <f t="shared" si="1198"/>
        <v>1500.11049208913i</v>
      </c>
      <c r="J2316" t="str">
        <f t="shared" si="1192"/>
        <v>-3045.04870280095+328.176172133354i</v>
      </c>
      <c r="K2316" t="str">
        <f t="shared" si="1199"/>
        <v>0.0524839452330528-0.48698285530871i</v>
      </c>
      <c r="L2316" t="str">
        <f t="shared" si="1200"/>
        <v>0.00397384278126288-0.0312677032873463i</v>
      </c>
      <c r="M2316" t="str">
        <f t="shared" si="1201"/>
        <v>0.0564577880143157-0.518250558596056i</v>
      </c>
      <c r="N2316" t="str">
        <f t="shared" si="1202"/>
        <v>-3.91387800757029i</v>
      </c>
      <c r="O2316" t="str">
        <f t="shared" si="1203"/>
        <v>-0.716317880790756+0.697774099303951i</v>
      </c>
      <c r="P2316" t="str">
        <f t="shared" si="1204"/>
        <v>1.71631788079076-0.697774099303951i</v>
      </c>
      <c r="Q2316" t="str">
        <f t="shared" si="1205"/>
        <v>-1.71631788079076+4.61165210687424i</v>
      </c>
      <c r="R2316" t="str">
        <f t="shared" si="1206"/>
        <v>-0.254558193227699-0.277430966690905i</v>
      </c>
      <c r="S2316" t="str">
        <f t="shared" si="1207"/>
        <v>0.40444018866391i</v>
      </c>
      <c r="T2316" t="str">
        <f t="shared" si="1208"/>
        <v>0.112204232509681-0.102953563694955i</v>
      </c>
      <c r="U2316" t="str">
        <f t="shared" si="1209"/>
        <v>0.0000333333333333332-0.000295486508283939i</v>
      </c>
      <c r="V2316" t="str">
        <f t="shared" si="1210"/>
        <v>6.66666666666667E-06-0.00295486508283939i</v>
      </c>
      <c r="W2316" t="str">
        <f t="shared" si="1211"/>
        <v>0.0000275999672356756-0.000268895384927724i</v>
      </c>
      <c r="X2316" t="str">
        <f t="shared" si="1212"/>
        <v>0.0000287906702783789-0.000268642781422187i</v>
      </c>
      <c r="Y2316" t="str">
        <f t="shared" si="1213"/>
        <v>0.009+2.4001767873426i</v>
      </c>
      <c r="Z2316" t="str">
        <f t="shared" si="1214"/>
        <v>-0.00134270472039635-0.000149010304416625i</v>
      </c>
      <c r="AA2316" t="str">
        <f t="shared" si="1215"/>
        <v>0.0188111542308614-5.00012060262429i</v>
      </c>
      <c r="AB2316" t="str">
        <f t="shared" si="1216"/>
        <v>0.529203689924787-0.485573534791354i</v>
      </c>
      <c r="AC2316" t="str">
        <f t="shared" si="1217"/>
        <v>0.778228914097087-0.301674515607227i</v>
      </c>
      <c r="AD2316" t="str">
        <f t="shared" si="1218"/>
        <v>0.801447745944064-0.313271801950499i</v>
      </c>
      <c r="AE2316" t="str">
        <f t="shared" si="1219"/>
        <v>-0.0011227883982039+0.000301207554648864i</v>
      </c>
      <c r="AF2316" t="str">
        <f t="shared" si="1220"/>
        <v>-14.9789744432741-0.919615028377113i</v>
      </c>
      <c r="AG2316" t="str">
        <f t="shared" si="1221"/>
        <v>0.994384219304931-0.0145278867739879i</v>
      </c>
      <c r="AH2316" t="str">
        <f t="shared" si="1222"/>
        <v>0.017239197793231-0.00324703268840401i</v>
      </c>
      <c r="AI2316">
        <f t="shared" si="1223"/>
        <v>-35.118257009401653</v>
      </c>
      <c r="AJ2316">
        <f t="shared" si="1224"/>
        <v>-10.666791023623494</v>
      </c>
      <c r="AK2316"/>
      <c r="AL2316"/>
      <c r="AM2316"/>
      <c r="AN2316"/>
    </row>
    <row r="2317" spans="1:40" x14ac:dyDescent="0.25">
      <c r="A2317"/>
      <c r="B2317">
        <f t="shared" si="1190"/>
        <v>383000</v>
      </c>
      <c r="C2317" s="237" t="str">
        <f t="shared" si="1193"/>
        <v>-5.21008954056286E-07+0.00639431468597577i</v>
      </c>
      <c r="D2317" s="208" t="str">
        <f t="shared" si="1194"/>
        <v>-5.95700995140794+0.0490230792591476i</v>
      </c>
      <c r="E2317" t="str">
        <f t="shared" si="1195"/>
        <v>2870</v>
      </c>
      <c r="F2317" t="str">
        <f t="shared" si="1196"/>
        <v>0.777000777000777</v>
      </c>
      <c r="G2317" t="str">
        <f t="shared" si="1191"/>
        <v>0.777000777000777</v>
      </c>
      <c r="H2317" t="str">
        <f t="shared" si="1197"/>
        <v>9.02254145658888+0.966303625486767i</v>
      </c>
      <c r="I2317" t="str">
        <f t="shared" si="1198"/>
        <v>1504.03748290611i</v>
      </c>
      <c r="J2317" t="str">
        <f t="shared" si="1192"/>
        <v>-3061.0174759818+329.035272060405i</v>
      </c>
      <c r="K2317" t="str">
        <f t="shared" si="1199"/>
        <v>0.0522131851021695-0.485739632330579i</v>
      </c>
      <c r="L2317" t="str">
        <f t="shared" si="1200"/>
        <v>0.0039534464599221-0.0311886497955435i</v>
      </c>
      <c r="M2317" t="str">
        <f t="shared" si="1201"/>
        <v>0.0561666315620916-0.516928282126123i</v>
      </c>
      <c r="N2317" t="str">
        <f t="shared" si="1202"/>
        <v>-3.92412376151681i</v>
      </c>
      <c r="O2317" t="str">
        <f t="shared" si="1203"/>
        <v>-0.709131186564926+0.705076563389409i</v>
      </c>
      <c r="P2317" t="str">
        <f t="shared" si="1204"/>
        <v>1.70913118656493-0.705076563389409i</v>
      </c>
      <c r="Q2317" t="str">
        <f t="shared" si="1205"/>
        <v>-1.70913118656493+4.62920032490622i</v>
      </c>
      <c r="R2317" t="str">
        <f t="shared" si="1206"/>
        <v>-0.254000464206592-0.275427931888712i</v>
      </c>
      <c r="S2317" t="str">
        <f t="shared" si="1207"/>
        <v>0.405498932613291i</v>
      </c>
      <c r="T2317" t="str">
        <f t="shared" si="1208"/>
        <v>0.111685732392759-0.102996917119053i</v>
      </c>
      <c r="U2317" t="str">
        <f t="shared" si="1209"/>
        <v>0.0000333333333333334-0.000294715003040378i</v>
      </c>
      <c r="V2317" t="str">
        <f t="shared" si="1210"/>
        <v>6.66666666666667E-06-0.00294715003040378i</v>
      </c>
      <c r="W2317" t="str">
        <f t="shared" si="1211"/>
        <v>0.0000275999497361448-0.000268194726482619i</v>
      </c>
      <c r="X2317" t="str">
        <f t="shared" si="1212"/>
        <v>0.0000287843897486281-0.000267942809322534i</v>
      </c>
      <c r="Y2317" t="str">
        <f t="shared" si="1213"/>
        <v>0.009+2.40645997264978i</v>
      </c>
      <c r="Z2317" t="str">
        <f t="shared" si="1214"/>
        <v>-0.0013357090055437-0.00014856358144688i</v>
      </c>
      <c r="AA2317" t="str">
        <f t="shared" si="1215"/>
        <v>0.0187130184378572-4.98706291741265i</v>
      </c>
      <c r="AB2317" t="str">
        <f t="shared" si="1216"/>
        <v>0.526758219117098-0.485778008290173i</v>
      </c>
      <c r="AC2317" t="str">
        <f t="shared" si="1217"/>
        <v>0.778473843495365-0.299580735716618i</v>
      </c>
      <c r="AD2317" t="str">
        <f t="shared" si="1218"/>
        <v>0.798535600817058-0.316712151039606i</v>
      </c>
      <c r="AE2317" t="str">
        <f t="shared" si="1219"/>
        <v>-0.00111366308470477+0.000304401963538497i</v>
      </c>
      <c r="AF2317" t="str">
        <f t="shared" si="1220"/>
        <v>-14.9795514079968-0.917280546227619i</v>
      </c>
      <c r="AG2317" t="str">
        <f t="shared" si="1221"/>
        <v>0.99433643610667-0.0144375516026735i</v>
      </c>
      <c r="AH2317" t="str">
        <f t="shared" si="1222"/>
        <v>0.0171060656010259-0.00331004029875653i</v>
      </c>
      <c r="AI2317">
        <f t="shared" si="1223"/>
        <v>-35.177356456161505</v>
      </c>
      <c r="AJ2317">
        <f t="shared" si="1224"/>
        <v>-10.951443958775561</v>
      </c>
      <c r="AK2317"/>
      <c r="AL2317"/>
      <c r="AM2317"/>
      <c r="AN2317"/>
    </row>
    <row r="2318" spans="1:40" x14ac:dyDescent="0.25">
      <c r="A2318"/>
      <c r="B2318">
        <f t="shared" si="1190"/>
        <v>384000</v>
      </c>
      <c r="C2318" s="237" t="str">
        <f t="shared" si="1193"/>
        <v>-5.18298899089911E-07+0.00637766282503462i</v>
      </c>
      <c r="D2318" s="208" t="str">
        <f t="shared" si="1194"/>
        <v>-5.95700993063085+0.0488954149919321i</v>
      </c>
      <c r="E2318" t="str">
        <f t="shared" si="1195"/>
        <v>2870</v>
      </c>
      <c r="F2318" t="str">
        <f t="shared" si="1196"/>
        <v>0.777000777000777</v>
      </c>
      <c r="G2318" t="str">
        <f t="shared" si="1191"/>
        <v>0.777000777000777</v>
      </c>
      <c r="H2318" t="str">
        <f t="shared" si="1197"/>
        <v>9.0231140190465+0.963853128590079i</v>
      </c>
      <c r="I2318" t="str">
        <f t="shared" si="1198"/>
        <v>1507.9644737231i</v>
      </c>
      <c r="J2318" t="str">
        <f t="shared" si="1192"/>
        <v>-3077.02799758927+329.894371987455i</v>
      </c>
      <c r="K2318" t="str">
        <f t="shared" si="1199"/>
        <v>0.0519445072906107-0.484502667600123i</v>
      </c>
      <c r="L2318" t="str">
        <f t="shared" si="1200"/>
        <v>0.00393320593463572-0.0311099883435317i</v>
      </c>
      <c r="M2318" t="str">
        <f t="shared" si="1201"/>
        <v>0.0558777132252464-0.515612655943655i</v>
      </c>
      <c r="N2318" t="str">
        <f t="shared" si="1202"/>
        <v>-3.93436951546333i</v>
      </c>
      <c r="O2318" t="str">
        <f t="shared" si="1203"/>
        <v>-0.701870051607913+0.712305012375952i</v>
      </c>
      <c r="P2318" t="str">
        <f t="shared" si="1204"/>
        <v>1.70187005160791-0.712305012375952i</v>
      </c>
      <c r="Q2318" t="str">
        <f t="shared" si="1205"/>
        <v>-1.70187005160791+4.64667452783928i</v>
      </c>
      <c r="R2318" t="str">
        <f t="shared" si="1206"/>
        <v>-0.253439437922292-0.273431903762459i</v>
      </c>
      <c r="S2318" t="str">
        <f t="shared" si="1207"/>
        <v>0.406557676562674i</v>
      </c>
      <c r="T2318" t="str">
        <f t="shared" si="1208"/>
        <v>0.111165839491774-0.103037749031037i</v>
      </c>
      <c r="U2318" t="str">
        <f t="shared" si="1209"/>
        <v>0.0000333333333333332-0.000293947516053293i</v>
      </c>
      <c r="V2318" t="str">
        <f t="shared" si="1210"/>
        <v>6.66666666666667E-06-0.00293947516053293i</v>
      </c>
      <c r="W2318" t="str">
        <f t="shared" si="1211"/>
        <v>0.000027599932190891-0.000267497720996254i</v>
      </c>
      <c r="X2318" t="str">
        <f t="shared" si="1212"/>
        <v>0.0000287781580382606-0.000267246486386383i</v>
      </c>
      <c r="Y2318" t="str">
        <f t="shared" si="1213"/>
        <v>0.009+2.41274315795696i</v>
      </c>
      <c r="Z2318" t="str">
        <f t="shared" si="1214"/>
        <v>-0.00132876787788298-0.000148119633092725i</v>
      </c>
      <c r="AA2318" t="str">
        <f t="shared" si="1215"/>
        <v>0.0186156486784249-4.97407326074526i</v>
      </c>
      <c r="AB2318" t="str">
        <f t="shared" si="1216"/>
        <v>0.524306179337376-0.485970589247284i</v>
      </c>
      <c r="AC2318" t="str">
        <f t="shared" si="1217"/>
        <v>0.778724444098943-0.297493826877679i</v>
      </c>
      <c r="AD2318" t="str">
        <f t="shared" si="1218"/>
        <v>0.79558480672518-0.320124817421549i</v>
      </c>
      <c r="AE2318" t="str">
        <f t="shared" si="1219"/>
        <v>-0.00110456430580851+0.000307529844636627i</v>
      </c>
      <c r="AF2318" t="str">
        <f t="shared" si="1220"/>
        <v>-14.9801239496773-0.914957713598147i</v>
      </c>
      <c r="AG2318" t="str">
        <f t="shared" si="1221"/>
        <v>0.994289399438803-0.014346988330615i</v>
      </c>
      <c r="AH2318" t="str">
        <f t="shared" si="1222"/>
        <v>0.0169731914188228-0.0033719472236053i</v>
      </c>
      <c r="AI2318">
        <f t="shared" si="1223"/>
        <v>-35.23662260167103</v>
      </c>
      <c r="AJ2318">
        <f t="shared" si="1224"/>
        <v>-11.236262248430039</v>
      </c>
      <c r="AK2318"/>
      <c r="AL2318"/>
      <c r="AM2318"/>
      <c r="AN2318"/>
    </row>
    <row r="2319" spans="1:40" x14ac:dyDescent="0.25">
      <c r="A2319"/>
      <c r="B2319">
        <f t="shared" si="1190"/>
        <v>385000</v>
      </c>
      <c r="C2319" s="237" t="str">
        <f t="shared" si="1193"/>
        <v>-5.15609933997779E-07+0.00636109746726549i</v>
      </c>
      <c r="D2319" s="208" t="str">
        <f t="shared" si="1194"/>
        <v>-5.95700991001545+0.0487684139157021i</v>
      </c>
      <c r="E2319" t="str">
        <f t="shared" si="1195"/>
        <v>2870</v>
      </c>
      <c r="F2319" t="str">
        <f t="shared" si="1196"/>
        <v>0.777000777000777</v>
      </c>
      <c r="G2319" t="str">
        <f t="shared" si="1191"/>
        <v>0.777000777000777</v>
      </c>
      <c r="H2319" t="str">
        <f t="shared" si="1197"/>
        <v>9.02368220319429+0.961414858784332i</v>
      </c>
      <c r="I2319" t="str">
        <f t="shared" si="1198"/>
        <v>1511.89146454009i</v>
      </c>
      <c r="J2319" t="str">
        <f t="shared" si="1192"/>
        <v>-3093.08026762336+330.753471914506i</v>
      </c>
      <c r="K2319" t="str">
        <f t="shared" si="1199"/>
        <v>0.0516778905776826-0.483271914556187i</v>
      </c>
      <c r="L2319" t="str">
        <f t="shared" si="1200"/>
        <v>0.00391311963122093-0.0310317160749609i</v>
      </c>
      <c r="M2319" t="str">
        <f t="shared" si="1201"/>
        <v>0.0555910102089035-0.514303630631148i</v>
      </c>
      <c r="N2319" t="str">
        <f t="shared" si="1202"/>
        <v>-3.94461526940984i</v>
      </c>
      <c r="O2319" t="str">
        <f t="shared" si="1203"/>
        <v>-0.694535238154141+0.719458687460351i</v>
      </c>
      <c r="P2319" t="str">
        <f t="shared" si="1204"/>
        <v>1.69453523815414-0.719458687460351i</v>
      </c>
      <c r="Q2319" t="str">
        <f t="shared" si="1205"/>
        <v>-1.69453523815414+4.66407395687019i</v>
      </c>
      <c r="R2319" t="str">
        <f t="shared" si="1206"/>
        <v>-0.252875094872829-0.271442839617862i</v>
      </c>
      <c r="S2319" t="str">
        <f t="shared" si="1207"/>
        <v>0.407616420512055i</v>
      </c>
      <c r="T2319" t="str">
        <f t="shared" si="1208"/>
        <v>0.110644558658661-0.103076041008709i</v>
      </c>
      <c r="U2319" t="str">
        <f t="shared" si="1209"/>
        <v>0.0000333333333333334-0.000293184016011597i</v>
      </c>
      <c r="V2319" t="str">
        <f t="shared" si="1210"/>
        <v>6.66666666666667E-06-0.00293184016011597i</v>
      </c>
      <c r="W2319" t="str">
        <f t="shared" si="1211"/>
        <v>0.0000275999145999153-0.000266804340003999i</v>
      </c>
      <c r="X2319" t="str">
        <f t="shared" si="1212"/>
        <v>0.0000287719746402657-0.000266553784180929i</v>
      </c>
      <c r="Y2319" t="str">
        <f t="shared" si="1213"/>
        <v>0.009+2.41902634326414i</v>
      </c>
      <c r="Z2319" t="str">
        <f t="shared" si="1214"/>
        <v>-0.00132188077095518-0.000147678433094261i</v>
      </c>
      <c r="AA2319" t="str">
        <f t="shared" si="1215"/>
        <v>0.0185190369996426-4.96115110232494i</v>
      </c>
      <c r="AB2319" t="str">
        <f t="shared" si="1216"/>
        <v>0.521847593469444-0.486151190775634i</v>
      </c>
      <c r="AC2319" t="str">
        <f t="shared" si="1217"/>
        <v>0.778980712444487-0.295413747766941i</v>
      </c>
      <c r="AD2319" t="str">
        <f t="shared" si="1218"/>
        <v>0.792595624331053-0.323509353829191i</v>
      </c>
      <c r="AE2319" t="str">
        <f t="shared" si="1219"/>
        <v>-0.00109549226941127+0.000310591514172367i</v>
      </c>
      <c r="AF2319" t="str">
        <f t="shared" si="1220"/>
        <v>-14.9806921132097-0.91264644486863i</v>
      </c>
      <c r="AG2319" t="str">
        <f t="shared" si="1221"/>
        <v>0.994243111539597-0.0142562034080892i</v>
      </c>
      <c r="AH2319" t="str">
        <f t="shared" si="1222"/>
        <v>0.0168405800789679-0.00343275799148513i</v>
      </c>
      <c r="AI2319">
        <f t="shared" si="1223"/>
        <v>-35.296057331454641</v>
      </c>
      <c r="AJ2319">
        <f t="shared" si="1224"/>
        <v>-11.521244607804077</v>
      </c>
      <c r="AK2319"/>
      <c r="AL2319"/>
      <c r="AM2319"/>
      <c r="AN2319"/>
    </row>
    <row r="2320" spans="1:40" x14ac:dyDescent="0.25">
      <c r="A2320"/>
      <c r="B2320">
        <f t="shared" si="1190"/>
        <v>386000</v>
      </c>
      <c r="C2320" s="237" t="str">
        <f t="shared" si="1193"/>
        <v>-5.12941840515308E-07+0.00634461794036391i</v>
      </c>
      <c r="D2320" s="208" t="str">
        <f t="shared" si="1194"/>
        <v>-5.95700988956007+0.0486420708761233i</v>
      </c>
      <c r="E2320" t="str">
        <f t="shared" si="1195"/>
        <v>2870</v>
      </c>
      <c r="F2320" t="str">
        <f t="shared" si="1196"/>
        <v>0.777000777000777</v>
      </c>
      <c r="G2320" t="str">
        <f t="shared" si="1191"/>
        <v>0.777000777000777</v>
      </c>
      <c r="H2320" t="str">
        <f t="shared" si="1197"/>
        <v>9.0242460533624+0.958988726117572i</v>
      </c>
      <c r="I2320" t="str">
        <f t="shared" si="1198"/>
        <v>1515.81845535708i</v>
      </c>
      <c r="J2320" t="str">
        <f t="shared" si="1192"/>
        <v>-3109.17428608406+331.612571841557i</v>
      </c>
      <c r="K2320" t="str">
        <f t="shared" si="1199"/>
        <v>0.051413314011339-0.482047327092284i</v>
      </c>
      <c r="L2320" t="str">
        <f t="shared" si="1200"/>
        <v>0.00389318599521849-0.0309538301605998i</v>
      </c>
      <c r="M2320" t="str">
        <f t="shared" si="1201"/>
        <v>0.0553065000065575-0.513001157252884i</v>
      </c>
      <c r="N2320" t="str">
        <f t="shared" si="1202"/>
        <v>-3.95486102335636i</v>
      </c>
      <c r="O2320" t="str">
        <f t="shared" si="1203"/>
        <v>-0.687127516172377+0.726536837688758i</v>
      </c>
      <c r="P2320" t="str">
        <f t="shared" si="1204"/>
        <v>1.68712751617238-0.726536837688758i</v>
      </c>
      <c r="Q2320" t="str">
        <f t="shared" si="1205"/>
        <v>-1.68712751617238+4.68139786104512i</v>
      </c>
      <c r="R2320" t="str">
        <f t="shared" si="1206"/>
        <v>-0.252307415449593-0.269460697525806i</v>
      </c>
      <c r="S2320" t="str">
        <f t="shared" si="1207"/>
        <v>0.408675164461437i</v>
      </c>
      <c r="T2320" t="str">
        <f t="shared" si="1208"/>
        <v>0.110121894877252-0.103111774503703i</v>
      </c>
      <c r="U2320" t="str">
        <f t="shared" si="1209"/>
        <v>0.0000333333333333333-0.000292424471928665i</v>
      </c>
      <c r="V2320" t="str">
        <f t="shared" si="1210"/>
        <v>6.66666666666667E-06-0.00292424471928665i</v>
      </c>
      <c r="W2320" t="str">
        <f t="shared" si="1211"/>
        <v>0.0000275998969632174-0.000266114555336193i</v>
      </c>
      <c r="X2320" t="str">
        <f t="shared" si="1212"/>
        <v>0.000028765839054189-0.000265864674567976i</v>
      </c>
      <c r="Y2320" t="str">
        <f t="shared" si="1213"/>
        <v>0.009+2.42530952857132i</v>
      </c>
      <c r="Z2320" t="str">
        <f t="shared" si="1214"/>
        <v>-0.0013150471256302-0.000147239955523583i</v>
      </c>
      <c r="AA2320" t="str">
        <f t="shared" si="1215"/>
        <v>0.0184231755515418-4.94829591735254i</v>
      </c>
      <c r="AB2320" t="str">
        <f t="shared" si="1216"/>
        <v>0.519382485019209-0.486319725393105i</v>
      </c>
      <c r="AC2320" t="str">
        <f t="shared" si="1217"/>
        <v>0.779242645489553-0.293340457767376i</v>
      </c>
      <c r="AD2320" t="str">
        <f t="shared" si="1218"/>
        <v>0.789568319716951-0.326865315345644i</v>
      </c>
      <c r="AE2320" t="str">
        <f t="shared" si="1219"/>
        <v>-0.00108644718382613+0.000313587289135542i</v>
      </c>
      <c r="AF2320" t="str">
        <f t="shared" si="1220"/>
        <v>-14.9812559429225-0.910346655241449i</v>
      </c>
      <c r="AG2320" t="str">
        <f t="shared" si="1221"/>
        <v>0.994197574582141-0.0141652033158457i</v>
      </c>
      <c r="AH2320" t="str">
        <f t="shared" si="1222"/>
        <v>0.0167082364137382-0.00349247715143917i</v>
      </c>
      <c r="AI2320">
        <f t="shared" si="1223"/>
        <v>-35.355662546297559</v>
      </c>
      <c r="AJ2320">
        <f t="shared" si="1224"/>
        <v>-11.806389747070703</v>
      </c>
      <c r="AK2320"/>
      <c r="AL2320"/>
      <c r="AM2320"/>
      <c r="AN2320"/>
    </row>
    <row r="2321" spans="1:40" x14ac:dyDescent="0.25">
      <c r="A2321"/>
      <c r="B2321">
        <f t="shared" si="1190"/>
        <v>387000</v>
      </c>
      <c r="C2321" s="237" t="str">
        <f t="shared" si="1193"/>
        <v>-5.10294403194234E-07+0.00632822357897439i</v>
      </c>
      <c r="D2321" s="208" t="str">
        <f t="shared" si="1194"/>
        <v>-5.95700986926305+0.048516380772137i</v>
      </c>
      <c r="E2321" t="str">
        <f t="shared" si="1195"/>
        <v>2870</v>
      </c>
      <c r="F2321" t="str">
        <f t="shared" si="1196"/>
        <v>0.777000777000777</v>
      </c>
      <c r="G2321" t="str">
        <f t="shared" si="1191"/>
        <v>0.777000777000777</v>
      </c>
      <c r="H2321" t="str">
        <f t="shared" si="1197"/>
        <v>9.02480561332383+0.956574641503946i</v>
      </c>
      <c r="I2321" t="str">
        <f t="shared" si="1198"/>
        <v>1519.74544617406i</v>
      </c>
      <c r="J2321" t="str">
        <f t="shared" si="1192"/>
        <v>-3125.31005297138+332.471671768608i</v>
      </c>
      <c r="K2321" t="str">
        <f t="shared" si="1199"/>
        <v>0.0511507569041253-0.480828859551132i</v>
      </c>
      <c r="L2321" t="str">
        <f t="shared" si="1200"/>
        <v>0.00387340349159864-0.0308763277980224i</v>
      </c>
      <c r="M2321" t="str">
        <f t="shared" si="1201"/>
        <v>0.0550241603957239-0.511705187349154i</v>
      </c>
      <c r="N2321" t="str">
        <f t="shared" si="1202"/>
        <v>-3.96510677730288i</v>
      </c>
      <c r="O2321" t="str">
        <f t="shared" si="1203"/>
        <v>-0.679647663284952+0.73353872003549i</v>
      </c>
      <c r="P2321" t="str">
        <f t="shared" si="1204"/>
        <v>1.67964766328495-0.73353872003549i</v>
      </c>
      <c r="Q2321" t="str">
        <f t="shared" si="1205"/>
        <v>-1.67964766328495+4.69864549733837i</v>
      </c>
      <c r="R2321" t="str">
        <f t="shared" si="1206"/>
        <v>-0.251736379937531-0.26748543631798i</v>
      </c>
      <c r="S2321" t="str">
        <f t="shared" si="1207"/>
        <v>0.40973390841082i</v>
      </c>
      <c r="T2321" t="str">
        <f t="shared" si="1208"/>
        <v>0.109597853265539-0.103144930840996i</v>
      </c>
      <c r="U2321" t="str">
        <f t="shared" si="1209"/>
        <v>0.0000333333333333332-0.000291668853138152i</v>
      </c>
      <c r="V2321" t="str">
        <f t="shared" si="1210"/>
        <v>6.66666666666667E-06-0.00291668853138152i</v>
      </c>
      <c r="W2321" t="str">
        <f t="shared" si="1211"/>
        <v>0.0000275998792807975-0.000265428339114332i</v>
      </c>
      <c r="X2321" t="str">
        <f t="shared" si="1212"/>
        <v>0.000028759750786035-0.000265179129700132i</v>
      </c>
      <c r="Y2321" t="str">
        <f t="shared" si="1213"/>
        <v>0.009+2.4315927138785i</v>
      </c>
      <c r="Z2321" t="str">
        <f t="shared" si="1214"/>
        <v>-0.00130826638999328-0.000146804174779592i</v>
      </c>
      <c r="AA2321" t="str">
        <f t="shared" si="1215"/>
        <v>0.0183280565855109-4.93550718645573i</v>
      </c>
      <c r="AB2321" t="str">
        <f t="shared" si="1216"/>
        <v>0.516910878125336-0.486476105020214i</v>
      </c>
      <c r="AC2321" t="str">
        <f t="shared" si="1217"/>
        <v>0.779510240608008-0.29127391696526i</v>
      </c>
      <c r="AD2321" t="str">
        <f t="shared" si="1218"/>
        <v>0.786503164366159-0.330192259474297i</v>
      </c>
      <c r="AE2321" t="str">
        <f t="shared" si="1219"/>
        <v>-0.00107742925773434+0.000316517487299853i</v>
      </c>
      <c r="AF2321" t="str">
        <f t="shared" si="1220"/>
        <v>-14.9818154825869-0.908058260731809i</v>
      </c>
      <c r="AG2321" t="str">
        <f t="shared" si="1221"/>
        <v>0.994152790673933-0.0140739945643806i</v>
      </c>
      <c r="AH2321" t="str">
        <f t="shared" si="1222"/>
        <v>0.0165761652546047-0.00355110927346876i</v>
      </c>
      <c r="AI2321">
        <f t="shared" si="1223"/>
        <v>-35.415440162591288</v>
      </c>
      <c r="AJ2321">
        <f t="shared" si="1224"/>
        <v>-12.091696371407878</v>
      </c>
      <c r="AK2321"/>
      <c r="AL2321"/>
      <c r="AM2321"/>
      <c r="AN2321"/>
    </row>
    <row r="2322" spans="1:40" x14ac:dyDescent="0.25">
      <c r="A2322"/>
      <c r="B2322">
        <f t="shared" si="1190"/>
        <v>388000</v>
      </c>
      <c r="C2322" s="237" t="str">
        <f t="shared" si="1193"/>
        <v>-5.07667409359096E-07+0.0063119137246007i</v>
      </c>
      <c r="D2322" s="208" t="str">
        <f t="shared" si="1194"/>
        <v>-5.95700984912276+0.0483913385552721i</v>
      </c>
      <c r="E2322" t="str">
        <f t="shared" si="1195"/>
        <v>2870</v>
      </c>
      <c r="F2322" t="str">
        <f t="shared" si="1196"/>
        <v>0.777000777000777</v>
      </c>
      <c r="G2322" t="str">
        <f t="shared" si="1191"/>
        <v>0.777000777000777</v>
      </c>
      <c r="H2322" t="str">
        <f t="shared" si="1197"/>
        <v>9.0253609263028+0.954172516713482i</v>
      </c>
      <c r="I2322" t="str">
        <f t="shared" si="1198"/>
        <v>1523.67243699105i</v>
      </c>
      <c r="J2322" t="str">
        <f t="shared" si="1192"/>
        <v>-3141.48756828532+333.330771695658i</v>
      </c>
      <c r="K2322" t="str">
        <f t="shared" si="1199"/>
        <v>0.0508901988291951-0.479616466719287i</v>
      </c>
      <c r="L2322" t="str">
        <f t="shared" si="1200"/>
        <v>0.00385377060447201-0.0307992062112988i</v>
      </c>
      <c r="M2322" t="str">
        <f t="shared" si="1201"/>
        <v>0.0547439694336671-0.510415672930586i</v>
      </c>
      <c r="N2322" t="str">
        <f t="shared" si="1202"/>
        <v>-3.9753525312494i</v>
      </c>
      <c r="O2322" t="str">
        <f t="shared" si="1203"/>
        <v>-0.672096464686099+0.74046359948106i</v>
      </c>
      <c r="P2322" t="str">
        <f t="shared" si="1204"/>
        <v>1.6720964646861-0.74046359948106i</v>
      </c>
      <c r="Q2322" t="str">
        <f t="shared" si="1205"/>
        <v>-1.6720964646861+4.71581613073046i</v>
      </c>
      <c r="R2322" t="str">
        <f t="shared" si="1206"/>
        <v>-0.251161968515365-0.265517015582626i</v>
      </c>
      <c r="S2322" t="str">
        <f t="shared" si="1207"/>
        <v>0.410792652360201i</v>
      </c>
      <c r="T2322" t="str">
        <f t="shared" si="1208"/>
        <v>0.109072439077952-0.103175491218436i</v>
      </c>
      <c r="U2322" t="str">
        <f t="shared" si="1209"/>
        <v>0.0000333333333333333-0.000290917129289858i</v>
      </c>
      <c r="V2322" t="str">
        <f t="shared" si="1210"/>
        <v>6.66666666666667E-06-0.00290917129289858i</v>
      </c>
      <c r="W2322" t="str">
        <f t="shared" si="1211"/>
        <v>0.0000275998615526561-0.000264745663747323i</v>
      </c>
      <c r="X2322" t="str">
        <f t="shared" si="1212"/>
        <v>0.000028753709348165-0.000264497122017068i</v>
      </c>
      <c r="Y2322" t="str">
        <f t="shared" si="1213"/>
        <v>0.009+2.43787589918568i</v>
      </c>
      <c r="Z2322" t="str">
        <f t="shared" si="1214"/>
        <v>-0.00130153801923373-0.000146371065582863i</v>
      </c>
      <c r="AA2322" t="str">
        <f t="shared" si="1215"/>
        <v>0.0182336724527294-4.92278439561911i</v>
      </c>
      <c r="AB2322" t="str">
        <f t="shared" si="1216"/>
        <v>0.514432797569989-0.486620240977878i</v>
      </c>
      <c r="AC2322" t="str">
        <f t="shared" si="1217"/>
        <v>0.77978349558548-0.289214086147147i</v>
      </c>
      <c r="AD2322" t="str">
        <f t="shared" si="1218"/>
        <v>0.783400435143288-0.333489746208828i</v>
      </c>
      <c r="AE2322" t="str">
        <f t="shared" si="1219"/>
        <v>-0.00106843870013678+0.000319382427245396i</v>
      </c>
      <c r="AF2322" t="str">
        <f t="shared" si="1220"/>
        <v>-14.9823707754256-0.90578117815821i</v>
      </c>
      <c r="AG2322" t="str">
        <f t="shared" si="1221"/>
        <v>0.994108761856477-0.0139825836932048i</v>
      </c>
      <c r="AH2322" t="str">
        <f t="shared" si="1222"/>
        <v>0.0164443714314941-0.00360865894897033i</v>
      </c>
      <c r="AI2322">
        <f t="shared" si="1223"/>
        <v>-35.47539211268645</v>
      </c>
      <c r="AJ2322">
        <f t="shared" si="1224"/>
        <v>-12.37716318105851</v>
      </c>
      <c r="AK2322"/>
      <c r="AL2322"/>
      <c r="AM2322"/>
      <c r="AN2322"/>
    </row>
    <row r="2323" spans="1:40" x14ac:dyDescent="0.25">
      <c r="A2323"/>
      <c r="B2323">
        <f t="shared" si="1190"/>
        <v>389000</v>
      </c>
      <c r="C2323" s="237" t="str">
        <f t="shared" si="1193"/>
        <v>-5.05060649064532E-07+0.00629568772551778i</v>
      </c>
      <c r="D2323" s="208" t="str">
        <f t="shared" si="1194"/>
        <v>-5.9570098291376+0.0482669392289697i</v>
      </c>
      <c r="E2323" t="str">
        <f t="shared" si="1195"/>
        <v>2870</v>
      </c>
      <c r="F2323" t="str">
        <f t="shared" si="1196"/>
        <v>0.777000777000777</v>
      </c>
      <c r="G2323" t="str">
        <f t="shared" si="1191"/>
        <v>0.777000777000777</v>
      </c>
      <c r="H2323" t="str">
        <f t="shared" si="1197"/>
        <v>9.02591203498297+0.951782264362025i</v>
      </c>
      <c r="I2323" t="str">
        <f t="shared" si="1198"/>
        <v>1527.59942780804i</v>
      </c>
      <c r="J2323" t="str">
        <f t="shared" si="1192"/>
        <v>-3157.70683202587+334.189871622708i</v>
      </c>
      <c r="K2323" t="str">
        <f t="shared" si="1199"/>
        <v>0.0506316196163941-0.478410103821827i</v>
      </c>
      <c r="L2323" t="str">
        <f t="shared" si="1200"/>
        <v>0.00383428583680549-0.03072246265069i</v>
      </c>
      <c r="M2323" t="str">
        <f t="shared" si="1201"/>
        <v>0.0544659054531996-0.509132566472517i</v>
      </c>
      <c r="N2323" t="str">
        <f t="shared" si="1202"/>
        <v>-3.98559828519592i</v>
      </c>
      <c r="O2323" t="str">
        <f t="shared" si="1203"/>
        <v>-0.664474713059535+0.747310749089326i</v>
      </c>
      <c r="P2323" t="str">
        <f t="shared" si="1204"/>
        <v>1.66447471305953-0.747310749089326i</v>
      </c>
      <c r="Q2323" t="str">
        <f t="shared" si="1205"/>
        <v>-1.66447471305953+4.73290903428525i</v>
      </c>
      <c r="R2323" t="str">
        <f t="shared" si="1206"/>
        <v>-0.250584161255837-0.263555395660448i</v>
      </c>
      <c r="S2323" t="str">
        <f t="shared" si="1207"/>
        <v>0.411851396309584i</v>
      </c>
      <c r="T2323" t="str">
        <f t="shared" si="1208"/>
        <v>0.10854565770768-0.103203436706282i</v>
      </c>
      <c r="U2323" t="str">
        <f t="shared" si="1209"/>
        <v>0.0000333333333333332-0.000290169270345668i</v>
      </c>
      <c r="V2323" t="str">
        <f t="shared" si="1210"/>
        <v>6.66666666666667E-06-0.00290169270345668i</v>
      </c>
      <c r="W2323" t="str">
        <f t="shared" si="1211"/>
        <v>0.0000275998437787932-0.000264066501927785i</v>
      </c>
      <c r="X2323" t="str">
        <f t="shared" si="1212"/>
        <v>0.0000287477142591996-0.000263818624241821i</v>
      </c>
      <c r="Y2323" t="str">
        <f t="shared" si="1213"/>
        <v>0.009+2.44415908449286i</v>
      </c>
      <c r="Z2323" t="str">
        <f t="shared" si="1214"/>
        <v>-0.0012948614755353-0.000145940602970623i</v>
      </c>
      <c r="AA2323" t="str">
        <f t="shared" si="1215"/>
        <v>0.018140015602629-4.91012703611526i</v>
      </c>
      <c r="AB2323" t="str">
        <f t="shared" si="1216"/>
        <v>0.51194826878978-0.486752043985252i</v>
      </c>
      <c r="AC2323" t="str">
        <f t="shared" si="1217"/>
        <v>0.780062408614879-0.287160926796955i</v>
      </c>
      <c r="AD2323" t="str">
        <f t="shared" si="1218"/>
        <v>0.780260414273651-0.336757338103119i</v>
      </c>
      <c r="AE2323" t="str">
        <f t="shared" si="1219"/>
        <v>-0.00105947572030571+0.000322182428380339i</v>
      </c>
      <c r="AF2323" t="str">
        <f t="shared" si="1220"/>
        <v>-14.9829218641206-0.903515325133055i</v>
      </c>
      <c r="AG2323" t="str">
        <f t="shared" si="1221"/>
        <v>0.994065490104885-0.013890977270105i</v>
      </c>
      <c r="AH2323" t="str">
        <f t="shared" si="1222"/>
        <v>0.0163128597720504-0.0036651307911557i</v>
      </c>
      <c r="AI2323">
        <f t="shared" si="1223"/>
        <v>-35.535520345253047</v>
      </c>
      <c r="AJ2323">
        <f t="shared" si="1224"/>
        <v>-12.662788871388715</v>
      </c>
      <c r="AK2323"/>
      <c r="AL2323"/>
      <c r="AM2323"/>
      <c r="AN2323"/>
    </row>
    <row r="2324" spans="1:40" x14ac:dyDescent="0.25">
      <c r="A2324"/>
      <c r="B2324">
        <f t="shared" si="1190"/>
        <v>390000</v>
      </c>
      <c r="C2324" s="237" t="str">
        <f t="shared" si="1193"/>
        <v>-5.02473915053342E-07+0.00627954493668498i</v>
      </c>
      <c r="D2324" s="208" t="str">
        <f t="shared" si="1194"/>
        <v>-5.95700980930597+0.0481431778479182i</v>
      </c>
      <c r="E2324" t="str">
        <f t="shared" si="1195"/>
        <v>2870</v>
      </c>
      <c r="F2324" t="str">
        <f t="shared" si="1196"/>
        <v>0.777000777000777</v>
      </c>
      <c r="G2324" t="str">
        <f t="shared" si="1191"/>
        <v>0.777000777000777</v>
      </c>
      <c r="H2324" t="str">
        <f t="shared" si="1197"/>
        <v>9.02645898151543+0.949403797901293i</v>
      </c>
      <c r="I2324" t="str">
        <f t="shared" si="1198"/>
        <v>1531.52641862502i</v>
      </c>
      <c r="J2324" t="str">
        <f t="shared" si="1192"/>
        <v>-3173.96784419304+335.048971549759i</v>
      </c>
      <c r="K2324" t="str">
        <f t="shared" si="1199"/>
        <v>0.050374999348412-0.477209726517127i</v>
      </c>
      <c r="L2324" t="str">
        <f t="shared" si="1200"/>
        <v>0.00381494771014306-0.030646094392347i</v>
      </c>
      <c r="M2324" t="str">
        <f t="shared" si="1201"/>
        <v>0.0541899470585551-0.507855820909474i</v>
      </c>
      <c r="N2324" t="str">
        <f t="shared" si="1202"/>
        <v>-3.99584403914244i</v>
      </c>
      <c r="O2324" t="str">
        <f t="shared" si="1203"/>
        <v>-0.65678320849525+0.754079450083799i</v>
      </c>
      <c r="P2324" t="str">
        <f t="shared" si="1204"/>
        <v>1.65678320849525-0.754079450083799i</v>
      </c>
      <c r="Q2324" t="str">
        <f t="shared" si="1205"/>
        <v>-1.65678320849525+4.74992348922624i</v>
      </c>
      <c r="R2324" t="str">
        <f t="shared" si="1206"/>
        <v>-0.250002938125986-0.261600537640672i</v>
      </c>
      <c r="S2324" t="str">
        <f t="shared" si="1207"/>
        <v>0.412910140258965i</v>
      </c>
      <c r="T2324" t="str">
        <f t="shared" si="1208"/>
        <v>0.108017514689031-0.103228748246754i</v>
      </c>
      <c r="U2324" t="str">
        <f t="shared" si="1209"/>
        <v>0.0000333333333333334-0.000289425246575551i</v>
      </c>
      <c r="V2324" t="str">
        <f t="shared" si="1210"/>
        <v>6.66666666666667E-06-0.00289425246575551i</v>
      </c>
      <c r="W2324" t="str">
        <f t="shared" si="1211"/>
        <v>0.0000275998259592093-0.000263390826628413i</v>
      </c>
      <c r="X2324" t="str">
        <f t="shared" si="1212"/>
        <v>0.0000287417650439237-0.000263143609377167i</v>
      </c>
      <c r="Y2324" t="str">
        <f t="shared" si="1213"/>
        <v>0.009+2.45044226980004i</v>
      </c>
      <c r="Z2324" t="str">
        <f t="shared" si="1214"/>
        <v>-0.0012882362279688-0.000145512762291832i</v>
      </c>
      <c r="AA2324" t="str">
        <f t="shared" si="1215"/>
        <v>0.0180470785813833-4.89753460443696i</v>
      </c>
      <c r="AB2324" t="str">
        <f t="shared" si="1216"/>
        <v>0.509457317886899-0.486871424157602i</v>
      </c>
      <c r="AC2324" t="str">
        <f t="shared" si="1217"/>
        <v>0.780346978291961-0.285114401093214i</v>
      </c>
      <c r="AD2324" t="str">
        <f t="shared" si="1218"/>
        <v>0.777083389321675-0.339994600340981i</v>
      </c>
      <c r="AE2324" t="str">
        <f t="shared" si="1219"/>
        <v>-0.00105054052773689+0.00032491781096173i</v>
      </c>
      <c r="AF2324" t="str">
        <f t="shared" si="1220"/>
        <v>-14.9834687908214-0.901260620053375i</v>
      </c>
      <c r="AG2324" t="str">
        <f t="shared" si="1221"/>
        <v>0.994022977327489-0.0137991818904005i</v>
      </c>
      <c r="AH2324" t="str">
        <f t="shared" si="1222"/>
        <v>0.0161816351008973-0.00372052943545583i</v>
      </c>
      <c r="AI2324">
        <f t="shared" si="1223"/>
        <v>-35.595826825647997</v>
      </c>
      <c r="AJ2324">
        <f t="shared" si="1224"/>
        <v>-12.948572132943433</v>
      </c>
      <c r="AK2324"/>
      <c r="AL2324"/>
      <c r="AM2324"/>
      <c r="AN2324"/>
    </row>
    <row r="2325" spans="1:40" x14ac:dyDescent="0.25">
      <c r="A2325"/>
      <c r="B2325">
        <f t="shared" si="1190"/>
        <v>391000</v>
      </c>
      <c r="C2325" s="237" t="str">
        <f t="shared" si="1193"/>
        <v>-4.99907002715271E-07+0.00626348471966049i</v>
      </c>
      <c r="D2325" s="208" t="str">
        <f t="shared" si="1194"/>
        <v>-5.95700978962632+0.0480200495173971i</v>
      </c>
      <c r="E2325" t="str">
        <f t="shared" si="1195"/>
        <v>2870</v>
      </c>
      <c r="F2325" t="str">
        <f t="shared" si="1196"/>
        <v>0.777000777000777</v>
      </c>
      <c r="G2325" t="str">
        <f t="shared" si="1191"/>
        <v>0.777000777000777</v>
      </c>
      <c r="H2325" t="str">
        <f t="shared" si="1197"/>
        <v>9.02700180752671+0.947037031609096i</v>
      </c>
      <c r="I2325" t="str">
        <f t="shared" si="1198"/>
        <v>1535.45340944201i</v>
      </c>
      <c r="J2325" t="str">
        <f t="shared" si="1192"/>
        <v>-3190.27060478682+335.90807147681i</v>
      </c>
      <c r="K2325" t="str">
        <f t="shared" si="1199"/>
        <v>0.0501203183570051-0.476015290891721i</v>
      </c>
      <c r="L2325" t="str">
        <f t="shared" si="1200"/>
        <v>0.00379575476433132-0.0305700987380134i</v>
      </c>
      <c r="M2325" t="str">
        <f t="shared" si="1201"/>
        <v>0.0539160731213364-0.506585389629734i</v>
      </c>
      <c r="N2325" t="str">
        <f t="shared" si="1202"/>
        <v>-4.00608979308896i</v>
      </c>
      <c r="O2325" t="str">
        <f t="shared" si="1203"/>
        <v>-0.649022758405518+0.760768991923102i</v>
      </c>
      <c r="P2325" t="str">
        <f t="shared" si="1204"/>
        <v>1.64902275840552-0.760768991923102i</v>
      </c>
      <c r="Q2325" t="str">
        <f t="shared" si="1205"/>
        <v>-1.64902275840552+4.76685878501206i</v>
      </c>
      <c r="R2325" t="str">
        <f t="shared" si="1206"/>
        <v>-0.249418278987439-0.259652403357228i</v>
      </c>
      <c r="S2325" t="str">
        <f t="shared" si="1207"/>
        <v>0.413968884208348i</v>
      </c>
      <c r="T2325" t="str">
        <f t="shared" si="1208"/>
        <v>0.107488015699808-0.103251406653597i</v>
      </c>
      <c r="U2325" t="str">
        <f t="shared" si="1209"/>
        <v>0.0000333333333333332-0.000288685028553618i</v>
      </c>
      <c r="V2325" t="str">
        <f t="shared" si="1210"/>
        <v>6.66666666666667E-06-0.00288685028553618i</v>
      </c>
      <c r="W2325" t="str">
        <f t="shared" si="1211"/>
        <v>0.0000275998080939041-0.000262718611098391i</v>
      </c>
      <c r="X2325" t="str">
        <f t="shared" si="1212"/>
        <v>0.0000287358612331898-0.000262472050702037i</v>
      </c>
      <c r="Y2325" t="str">
        <f t="shared" si="1213"/>
        <v>0.009+2.45672545510722i</v>
      </c>
      <c r="Z2325" t="str">
        <f t="shared" si="1214"/>
        <v>-0.00128166175238651-0.000145087519202328i</v>
      </c>
      <c r="AA2325" t="str">
        <f t="shared" si="1215"/>
        <v>0.0179548540304233-4.88500660223034i</v>
      </c>
      <c r="AB2325" t="str">
        <f t="shared" si="1216"/>
        <v>0.506959971640321-0.486978291004252i</v>
      </c>
      <c r="AC2325" t="str">
        <f t="shared" si="1217"/>
        <v>0.780637203610939-0.28307447190638i</v>
      </c>
      <c r="AD2325" t="str">
        <f t="shared" si="1218"/>
        <v>0.773869653168245-0.343201100805854i</v>
      </c>
      <c r="AE2325" t="str">
        <f t="shared" si="1219"/>
        <v>-0.00104163333210178+0.000327588896115662i</v>
      </c>
      <c r="AF2325" t="str">
        <f t="shared" si="1220"/>
        <v>-14.984011597153-0.899016982091699i</v>
      </c>
      <c r="AG2325" t="str">
        <f t="shared" si="1221"/>
        <v>0.993981225365461-0.0137072041761915i</v>
      </c>
      <c r="AH2325" t="str">
        <f t="shared" si="1222"/>
        <v>0.0160507022388988-0.0037748595399113i</v>
      </c>
      <c r="AI2325">
        <f t="shared" si="1223"/>
        <v>-35.656313536291037</v>
      </c>
      <c r="AJ2325">
        <f t="shared" si="1224"/>
        <v>-13.234511651512165</v>
      </c>
      <c r="AK2325"/>
      <c r="AL2325"/>
      <c r="AM2325"/>
      <c r="AN2325"/>
    </row>
    <row r="2326" spans="1:40" x14ac:dyDescent="0.25">
      <c r="A2326"/>
      <c r="B2326">
        <f t="shared" si="1190"/>
        <v>392000</v>
      </c>
      <c r="C2326" s="237" t="str">
        <f t="shared" si="1193"/>
        <v>-4.97359710046554E-07+0.00624750644251718i</v>
      </c>
      <c r="D2326" s="208" t="str">
        <f t="shared" si="1194"/>
        <v>-5.95700977009707+0.0478975493926317i</v>
      </c>
      <c r="E2326" t="str">
        <f t="shared" si="1195"/>
        <v>2870</v>
      </c>
      <c r="F2326" t="str">
        <f t="shared" si="1196"/>
        <v>0.777000777000777</v>
      </c>
      <c r="G2326" t="str">
        <f t="shared" si="1191"/>
        <v>0.777000777000777</v>
      </c>
      <c r="H2326" t="str">
        <f t="shared" si="1197"/>
        <v>9.02754055412642+0.944681880579657i</v>
      </c>
      <c r="I2326" t="str">
        <f t="shared" si="1198"/>
        <v>1539.380400259i</v>
      </c>
      <c r="J2326" t="str">
        <f t="shared" si="1192"/>
        <v>-3206.61511380722+336.767171403861i</v>
      </c>
      <c r="K2326" t="str">
        <f t="shared" si="1199"/>
        <v>0.0498675572192784-0.474826753455195i</v>
      </c>
      <c r="L2326" t="str">
        <f t="shared" si="1200"/>
        <v>0.00377670555724974-0.0304944730147329i</v>
      </c>
      <c r="M2326" t="str">
        <f t="shared" si="1201"/>
        <v>0.0536442627765281-0.505321226469928i</v>
      </c>
      <c r="N2326" t="str">
        <f t="shared" si="1202"/>
        <v>-4.01633554703548i</v>
      </c>
      <c r="O2326" t="str">
        <f t="shared" si="1203"/>
        <v>-0.641194177440139+0.767378672375551i</v>
      </c>
      <c r="P2326" t="str">
        <f t="shared" si="1204"/>
        <v>1.64119417744014-0.767378672375551i</v>
      </c>
      <c r="Q2326" t="str">
        <f t="shared" si="1205"/>
        <v>-1.64119417744014+4.78371421941103i</v>
      </c>
      <c r="R2326" t="str">
        <f t="shared" si="1206"/>
        <v>-0.248830163596742-0.257710955385097i</v>
      </c>
      <c r="S2326" t="str">
        <f t="shared" si="1207"/>
        <v>0.415027628157729i</v>
      </c>
      <c r="T2326" t="str">
        <f t="shared" si="1208"/>
        <v>0.106957166563739-0.103271392611656i</v>
      </c>
      <c r="U2326" t="str">
        <f t="shared" si="1209"/>
        <v>0.0000333333333333334-0.000287948587154247i</v>
      </c>
      <c r="V2326" t="str">
        <f t="shared" si="1210"/>
        <v>6.66666666666667E-06-0.00287948587154247i</v>
      </c>
      <c r="W2326" t="str">
        <f t="shared" si="1211"/>
        <v>0.0000275997901828785-0.00026204982885988i</v>
      </c>
      <c r="X2326" t="str">
        <f t="shared" si="1212"/>
        <v>0.0000287300023638278-0.000261803921768006i</v>
      </c>
      <c r="Y2326" t="str">
        <f t="shared" si="1213"/>
        <v>0.009+2.4630086404144i</v>
      </c>
      <c r="Z2326" t="str">
        <f t="shared" si="1214"/>
        <v>-0.0012751375313185-0.000144664849660098i</v>
      </c>
      <c r="AA2326" t="str">
        <f t="shared" si="1215"/>
        <v>0.0178633346849811-4.87254253622918i</v>
      </c>
      <c r="AB2326" t="str">
        <f t="shared" si="1216"/>
        <v>0.504456257517265-0.487072553426578i</v>
      </c>
      <c r="AC2326" t="str">
        <f t="shared" si="1217"/>
        <v>0.780933083960162-0.281041102796304i</v>
      </c>
      <c r="AD2326" t="str">
        <f t="shared" si="1218"/>
        <v>0.77061950398713-0.346376410150262i</v>
      </c>
      <c r="AE2326" t="str">
        <f t="shared" si="1219"/>
        <v>-0.00103275434320023+0.000330196005856532i</v>
      </c>
      <c r="AF2326" t="str">
        <f t="shared" si="1220"/>
        <v>-14.9845503242235-0.896784331187025i</v>
      </c>
      <c r="AG2326" t="str">
        <f t="shared" si="1221"/>
        <v>0.993940235992442-0.0136150507756032i</v>
      </c>
      <c r="AH2326" t="str">
        <f t="shared" si="1222"/>
        <v>0.0159200660024219-0.00382812578554521i</v>
      </c>
      <c r="AI2326">
        <f t="shared" si="1223"/>
        <v>-35.716982477047942</v>
      </c>
      <c r="AJ2326">
        <f t="shared" si="1224"/>
        <v>-13.520606108187472</v>
      </c>
      <c r="AK2326"/>
      <c r="AL2326"/>
      <c r="AM2326"/>
      <c r="AN2326"/>
    </row>
    <row r="2327" spans="1:40" x14ac:dyDescent="0.25">
      <c r="A2327"/>
      <c r="B2327">
        <f t="shared" si="1190"/>
        <v>393000</v>
      </c>
      <c r="C2327" s="237" t="str">
        <f t="shared" si="1193"/>
        <v>-4.94831837610186E-07+0.00623160947975986i</v>
      </c>
      <c r="D2327" s="208" t="str">
        <f t="shared" si="1194"/>
        <v>-5.95700975071672+0.0477756726781589i</v>
      </c>
      <c r="E2327" t="str">
        <f t="shared" si="1195"/>
        <v>2870</v>
      </c>
      <c r="F2327" t="str">
        <f t="shared" si="1196"/>
        <v>0.777000777000777</v>
      </c>
      <c r="G2327" t="str">
        <f t="shared" si="1191"/>
        <v>0.777000777000777</v>
      </c>
      <c r="H2327" t="str">
        <f t="shared" si="1197"/>
        <v>9.02807526191513+0.942338260714132i</v>
      </c>
      <c r="I2327" t="str">
        <f t="shared" si="1198"/>
        <v>1543.30739107599i</v>
      </c>
      <c r="J2327" t="str">
        <f t="shared" si="1192"/>
        <v>-3223.00137125424+337.626271330911i</v>
      </c>
      <c r="K2327" t="str">
        <f t="shared" si="1199"/>
        <v>0.0496166967540373-0.473644071135193i</v>
      </c>
      <c r="L2327" t="str">
        <f t="shared" si="1200"/>
        <v>0.00375779866454556-0.0304192145745601i</v>
      </c>
      <c r="M2327" t="str">
        <f t="shared" si="1201"/>
        <v>0.0533744954185829-0.504063285709753i</v>
      </c>
      <c r="N2327" t="str">
        <f t="shared" si="1202"/>
        <v>-4.026581300982i</v>
      </c>
      <c r="O2327" t="str">
        <f t="shared" si="1203"/>
        <v>-0.633298287400919+0.77390779759288i</v>
      </c>
      <c r="P2327" t="str">
        <f t="shared" si="1204"/>
        <v>1.63329828740092-0.77390779759288i</v>
      </c>
      <c r="Q2327" t="str">
        <f t="shared" si="1205"/>
        <v>-1.63329828740092+4.80048909857488i</v>
      </c>
      <c r="R2327" t="str">
        <f t="shared" si="1206"/>
        <v>-0.248238571605717-0.255776157036783i</v>
      </c>
      <c r="S2327" t="str">
        <f t="shared" si="1207"/>
        <v>0.416086372107111i</v>
      </c>
      <c r="T2327" t="str">
        <f t="shared" si="1208"/>
        <v>0.106424973252934-0.103288686676474i</v>
      </c>
      <c r="U2327" t="str">
        <f t="shared" si="1209"/>
        <v>0.0000333333333333333-0.000287215893548257i</v>
      </c>
      <c r="V2327" t="str">
        <f t="shared" si="1210"/>
        <v>6.66666666666667E-06-0.00287215893548257i</v>
      </c>
      <c r="W2327" t="str">
        <f t="shared" si="1211"/>
        <v>0.0000275997722261322-0.000261384453704528i</v>
      </c>
      <c r="X2327" t="str">
        <f t="shared" si="1212"/>
        <v>0.0000287241879785517-0.000261139196395816i</v>
      </c>
      <c r="Y2327" t="str">
        <f t="shared" si="1213"/>
        <v>0.009+2.46929182572158i</v>
      </c>
      <c r="Z2327" t="str">
        <f t="shared" si="1214"/>
        <v>-0.00126866305387081-0.0001442447299206i</v>
      </c>
      <c r="AA2327" t="str">
        <f t="shared" si="1215"/>
        <v>0.0177725133726578-4.86014191819007i</v>
      </c>
      <c r="AB2327" t="str">
        <f t="shared" si="1216"/>
        <v>0.501946203684786-0.487154119716109i</v>
      </c>
      <c r="AC2327" t="str">
        <f t="shared" si="1217"/>
        <v>0.781234619117804-0.279014258009821i</v>
      </c>
      <c r="AD2327" t="str">
        <f t="shared" si="1218"/>
        <v>0.767333245220437-0.349520101865181i</v>
      </c>
      <c r="AE2327" t="str">
        <f t="shared" si="1219"/>
        <v>-0.00102390377091332+0.000332739463105596i</v>
      </c>
      <c r="AF2327" t="str">
        <f t="shared" si="1220"/>
        <v>-14.9850850126319-0.894562588035973i</v>
      </c>
      <c r="AG2327" t="str">
        <f t="shared" si="1221"/>
        <v>0.993900010914174-0.0135227283620239i</v>
      </c>
      <c r="AH2327" t="str">
        <f t="shared" si="1222"/>
        <v>0.015789731202598-0.00388033287672211i</v>
      </c>
      <c r="AI2327">
        <f t="shared" si="1223"/>
        <v>-35.777835665622632</v>
      </c>
      <c r="AJ2327">
        <f t="shared" si="1224"/>
        <v>-13.806854179430724</v>
      </c>
      <c r="AK2327"/>
      <c r="AL2327"/>
      <c r="AM2327"/>
      <c r="AN2327"/>
    </row>
    <row r="2328" spans="1:40" x14ac:dyDescent="0.25">
      <c r="A2328"/>
      <c r="B2328">
        <f t="shared" si="1190"/>
        <v>394000</v>
      </c>
      <c r="C2328" s="237" t="str">
        <f t="shared" si="1193"/>
        <v>-4.92323188496863E-07+0.00621579321224344i</v>
      </c>
      <c r="D2328" s="208" t="str">
        <f t="shared" si="1194"/>
        <v>-5.95700973148374+0.0476544146271997i</v>
      </c>
      <c r="E2328" t="str">
        <f t="shared" si="1195"/>
        <v>2870</v>
      </c>
      <c r="F2328" t="str">
        <f t="shared" si="1196"/>
        <v>0.777000777000777</v>
      </c>
      <c r="G2328" t="str">
        <f t="shared" si="1191"/>
        <v>0.777000777000777</v>
      </c>
      <c r="H2328" t="str">
        <f t="shared" si="1197"/>
        <v>9.02860597099159+0.940006088711155i</v>
      </c>
      <c r="I2328" t="str">
        <f t="shared" si="1198"/>
        <v>1547.23438189297i</v>
      </c>
      <c r="J2328" t="str">
        <f t="shared" si="1192"/>
        <v>-3239.42937712788+338.485371257962i</v>
      </c>
      <c r="K2328" t="str">
        <f t="shared" si="1199"/>
        <v>0.0493677180181997-0.472467201272467i</v>
      </c>
      <c r="L2328" t="str">
        <f t="shared" si="1200"/>
        <v>0.0037390326793731-0.0303443207942747i</v>
      </c>
      <c r="M2328" t="str">
        <f t="shared" si="1201"/>
        <v>0.0531067506975728-0.502811522066742i</v>
      </c>
      <c r="N2328" t="str">
        <f t="shared" si="1202"/>
        <v>-4.03682705492852i</v>
      </c>
      <c r="O2328" t="str">
        <f t="shared" si="1203"/>
        <v>-0.625335917155409+0.78035568218307i</v>
      </c>
      <c r="P2328" t="str">
        <f t="shared" si="1204"/>
        <v>1.62533591715541-0.78035568218307i</v>
      </c>
      <c r="Q2328" t="str">
        <f t="shared" si="1205"/>
        <v>-1.62533591715541+4.81718273711159i</v>
      </c>
      <c r="R2328" t="str">
        <f t="shared" si="1206"/>
        <v>-0.247643482561843-0.253847972358926i</v>
      </c>
      <c r="S2328" t="str">
        <f t="shared" si="1207"/>
        <v>0.417145116056492i</v>
      </c>
      <c r="T2328" t="str">
        <f t="shared" si="1208"/>
        <v>0.105891441890369-0.103303269273894i</v>
      </c>
      <c r="U2328" t="str">
        <f t="shared" si="1209"/>
        <v>0.0000333333333333334-0.000286486919199149i</v>
      </c>
      <c r="V2328" t="str">
        <f t="shared" si="1210"/>
        <v>6.66666666666667E-06-0.00286486919199149i</v>
      </c>
      <c r="W2328" t="str">
        <f t="shared" si="1211"/>
        <v>0.0000275997542236657-0.000260722459690059i</v>
      </c>
      <c r="X2328" t="str">
        <f t="shared" si="1212"/>
        <v>0.0000287184176258717-0.00026047784867196i</v>
      </c>
      <c r="Y2328" t="str">
        <f t="shared" si="1213"/>
        <v>0.009+2.47557501102876i</v>
      </c>
      <c r="Z2328" t="str">
        <f t="shared" si="1214"/>
        <v>-0.00126223781562536-0.000143827136532196i</v>
      </c>
      <c r="AA2328" t="str">
        <f t="shared" si="1215"/>
        <v>0.0176823830120176-4.84780426482867i</v>
      </c>
      <c r="AB2328" t="str">
        <f t="shared" si="1216"/>
        <v>0.499429839021487-0.487222897552655i</v>
      </c>
      <c r="AC2328" t="str">
        <f t="shared" si="1217"/>
        <v>0.781541809247624-0.27699390247842i</v>
      </c>
      <c r="AD2328" t="str">
        <f t="shared" si="1218"/>
        <v>0.764011185552984-0.35263175234922i</v>
      </c>
      <c r="AE2328" t="str">
        <f t="shared" si="1219"/>
        <v>-0.00101508182515646+0.000335219591708771i</v>
      </c>
      <c r="AF2328" t="str">
        <f t="shared" si="1220"/>
        <v>-14.9856157024753-0.892351674083955i</v>
      </c>
      <c r="AG2328" t="str">
        <f t="shared" si="1221"/>
        <v>0.99386055176815-0.0134302436333362i</v>
      </c>
      <c r="AH2328" t="str">
        <f t="shared" si="1222"/>
        <v>0.0156597026445848-0.00393148554149163i</v>
      </c>
      <c r="AI2328">
        <f t="shared" si="1223"/>
        <v>-35.838875137957643</v>
      </c>
      <c r="AJ2328">
        <f t="shared" si="1224"/>
        <v>-14.093254537139199</v>
      </c>
      <c r="AK2328"/>
      <c r="AL2328"/>
      <c r="AM2328"/>
      <c r="AN2328"/>
    </row>
    <row r="2329" spans="1:40" x14ac:dyDescent="0.25">
      <c r="A2329"/>
      <c r="B2329">
        <f t="shared" ref="B2329:B2392" si="1225">B2328+1000</f>
        <v>395000</v>
      </c>
      <c r="C2329" s="237" t="str">
        <f t="shared" si="1193"/>
        <v>-4.89833568286641E-07+0.00620005702709267i</v>
      </c>
      <c r="D2329" s="208" t="str">
        <f t="shared" si="1194"/>
        <v>-5.95700971239665+0.0475337705410438i</v>
      </c>
      <c r="E2329" t="str">
        <f t="shared" si="1195"/>
        <v>2870</v>
      </c>
      <c r="F2329" t="str">
        <f t="shared" si="1196"/>
        <v>0.777000777000777</v>
      </c>
      <c r="G2329" t="str">
        <f t="shared" si="1191"/>
        <v>0.777000777000777</v>
      </c>
      <c r="H2329" t="str">
        <f t="shared" si="1197"/>
        <v>9.02913272096037+0.937685282057611i</v>
      </c>
      <c r="I2329" t="str">
        <f t="shared" si="1198"/>
        <v>1551.16137270996i</v>
      </c>
      <c r="J2329" t="str">
        <f t="shared" si="1192"/>
        <v>-3255.89913142813+339.344471185013i</v>
      </c>
      <c r="K2329" t="str">
        <f t="shared" si="1199"/>
        <v>0.0491206023032711-0.471296101616021i</v>
      </c>
      <c r="L2329" t="str">
        <f t="shared" si="1200"/>
        <v>0.0037204062121376-0.0302697890751007i</v>
      </c>
      <c r="M2329" t="str">
        <f t="shared" si="1201"/>
        <v>0.0528410085154087-0.501565890691122i</v>
      </c>
      <c r="N2329" t="str">
        <f t="shared" si="1202"/>
        <v>-4.04707280887504i</v>
      </c>
      <c r="O2329" t="str">
        <f t="shared" si="1203"/>
        <v>-0.617307902549884+0.7867216492823i</v>
      </c>
      <c r="P2329" t="str">
        <f t="shared" si="1204"/>
        <v>1.61730790254988-0.7867216492823i</v>
      </c>
      <c r="Q2329" t="str">
        <f t="shared" si="1205"/>
        <v>-1.61730790254988+4.83379445815734i</v>
      </c>
      <c r="R2329" t="str">
        <f t="shared" si="1206"/>
        <v>-0.247044875908669-0.251926366129053i</v>
      </c>
      <c r="S2329" t="str">
        <f t="shared" si="1207"/>
        <v>0.418203860005875i</v>
      </c>
      <c r="T2329" t="str">
        <f t="shared" si="1208"/>
        <v>0.105356578752423-0.103315120699678i</v>
      </c>
      <c r="U2329" t="str">
        <f t="shared" si="1209"/>
        <v>0.0000333333333333333-0.000285761635859405i</v>
      </c>
      <c r="V2329" t="str">
        <f t="shared" si="1210"/>
        <v>6.66666666666667E-06-0.00285761635859405i</v>
      </c>
      <c r="W2329" t="str">
        <f t="shared" si="1211"/>
        <v>0.0000275997361754789-0.000260063821136905i</v>
      </c>
      <c r="X2329" t="str">
        <f t="shared" si="1212"/>
        <v>0.0000287126908600049-0.000259819852945328i</v>
      </c>
      <c r="Y2329" t="str">
        <f t="shared" si="1213"/>
        <v>0.009+2.48185819633594i</v>
      </c>
      <c r="Z2329" t="str">
        <f t="shared" si="1214"/>
        <v>-0.00125586131854183-0.000143412046331654i</v>
      </c>
      <c r="AA2329" t="str">
        <f t="shared" si="1215"/>
        <v>0.0175929366112077-4.83552909775697i</v>
      </c>
      <c r="AB2329" t="str">
        <f t="shared" si="1216"/>
        <v>0.496907193129485-0.487278794002508i</v>
      </c>
      <c r="AC2329" t="str">
        <f t="shared" si="1217"/>
        <v>0.781854654894759-0.27498000181608i</v>
      </c>
      <c r="AD2329" t="str">
        <f t="shared" si="1218"/>
        <v>0.760653638885787-0.355710940977543i</v>
      </c>
      <c r="AE2329" t="str">
        <f t="shared" si="1219"/>
        <v>-0.0010062887158329+0.000337636716453583i</v>
      </c>
      <c r="AF2329" t="str">
        <f t="shared" si="1220"/>
        <v>-14.986142433357-0.890151511516567i</v>
      </c>
      <c r="AG2329" t="str">
        <f t="shared" si="1221"/>
        <v>0.993821860123268-0.0133376033111442i</v>
      </c>
      <c r="AH2329" t="str">
        <f t="shared" si="1222"/>
        <v>0.0155299851268304-0.00398158853191577i</v>
      </c>
      <c r="AI2329">
        <f t="shared" si="1223"/>
        <v>-35.900102948642598</v>
      </c>
      <c r="AJ2329">
        <f t="shared" si="1224"/>
        <v>-14.379805848709431</v>
      </c>
      <c r="AK2329"/>
      <c r="AL2329"/>
      <c r="AM2329"/>
      <c r="AN2329"/>
    </row>
    <row r="2330" spans="1:40" x14ac:dyDescent="0.25">
      <c r="A2330"/>
      <c r="B2330">
        <f t="shared" si="1225"/>
        <v>396000</v>
      </c>
      <c r="C2330" s="237" t="str">
        <f t="shared" si="1193"/>
        <v>-4.87362785011284E-07+0.00618440031762301i</v>
      </c>
      <c r="D2330" s="208" t="str">
        <f t="shared" si="1194"/>
        <v>-5.95700969345398+0.0474137357684431i</v>
      </c>
      <c r="E2330" t="str">
        <f t="shared" si="1195"/>
        <v>2870</v>
      </c>
      <c r="F2330" t="str">
        <f t="shared" si="1196"/>
        <v>0.777000777000777</v>
      </c>
      <c r="G2330" t="str">
        <f t="shared" si="1191"/>
        <v>0.777000777000777</v>
      </c>
      <c r="H2330" t="str">
        <f t="shared" si="1197"/>
        <v>9.02965555093899+0.935375759019466i</v>
      </c>
      <c r="I2330" t="str">
        <f t="shared" si="1198"/>
        <v>1555.08836352695i</v>
      </c>
      <c r="J2330" t="str">
        <f t="shared" si="1192"/>
        <v>-3272.410634155+340.203571112064i</v>
      </c>
      <c r="K2330" t="str">
        <f t="shared" si="1199"/>
        <v>0.0488753311318773-0.470130730318281i</v>
      </c>
      <c r="L2330" t="str">
        <f t="shared" si="1200"/>
        <v>0.00370191789024334-0.0301956168424281i</v>
      </c>
      <c r="M2330" t="str">
        <f t="shared" si="1201"/>
        <v>0.0525772490221206-0.500326347160709i</v>
      </c>
      <c r="N2330" t="str">
        <f t="shared" si="1202"/>
        <v>-4.05731856282155i</v>
      </c>
      <c r="O2330" t="str">
        <f t="shared" si="1203"/>
        <v>-0.60921508632162+0.793005030625998i</v>
      </c>
      <c r="P2330" t="str">
        <f t="shared" si="1204"/>
        <v>1.60921508632162-0.793005030625998i</v>
      </c>
      <c r="Q2330" t="str">
        <f t="shared" si="1205"/>
        <v>-1.60921508632162+4.85032359344755i</v>
      </c>
      <c r="R2330" t="str">
        <f t="shared" si="1206"/>
        <v>-0.246442730986266-0.25001130385247i</v>
      </c>
      <c r="S2330" t="str">
        <f t="shared" si="1207"/>
        <v>0.419262603955256i</v>
      </c>
      <c r="T2330" t="str">
        <f t="shared" si="1208"/>
        <v>0.104820390271435-0.103324221119147i</v>
      </c>
      <c r="U2330" t="str">
        <f t="shared" si="1209"/>
        <v>0.0000333333333333332-0.000285040015566831i</v>
      </c>
      <c r="V2330" t="str">
        <f t="shared" si="1210"/>
        <v>6.66666666666667E-06-0.00285040015566831i</v>
      </c>
      <c r="W2330" t="str">
        <f t="shared" si="1211"/>
        <v>0.0000275997180815723-0.000259408512624888i</v>
      </c>
      <c r="X2330" t="str">
        <f t="shared" si="1212"/>
        <v>0.0000287070072407906-0.000259165183823882i</v>
      </c>
      <c r="Y2330" t="str">
        <f t="shared" si="1213"/>
        <v>0.009+2.48814138164312i</v>
      </c>
      <c r="Z2330" t="str">
        <f t="shared" si="1214"/>
        <v>-0.00124953307086096-0.000142999436439748i</v>
      </c>
      <c r="AA2330" t="str">
        <f t="shared" si="1215"/>
        <v>0.0175041672666002-4.82331594342125i</v>
      </c>
      <c r="AB2330" t="str">
        <f t="shared" si="1216"/>
        <v>0.494378296346473-0.487321715516743i</v>
      </c>
      <c r="AC2330" t="str">
        <f t="shared" si="1217"/>
        <v>0.782173156981558-0.272972522317176i</v>
      </c>
      <c r="AD2330" t="str">
        <f t="shared" si="1218"/>
        <v>0.75726092430848-0.358757250170677i</v>
      </c>
      <c r="AE2330" t="str">
        <f t="shared" si="1219"/>
        <v>-0.000997524652787266+0.000339991163085446i</v>
      </c>
      <c r="AF2330" t="str">
        <f t="shared" si="1220"/>
        <v>-14.986665244393-0.887962023251023i</v>
      </c>
      <c r="AG2330" t="str">
        <f t="shared" si="1221"/>
        <v>0.993783937479489-0.0132448141399928i</v>
      </c>
      <c r="AH2330" t="str">
        <f t="shared" si="1222"/>
        <v>0.0154005834403343-0.00403064662438222i</v>
      </c>
      <c r="AI2330">
        <f t="shared" si="1223"/>
        <v>-35.961521171333494</v>
      </c>
      <c r="AJ2330">
        <f t="shared" si="1224"/>
        <v>-14.666506777109204</v>
      </c>
      <c r="AK2330"/>
      <c r="AL2330"/>
      <c r="AM2330"/>
      <c r="AN2330"/>
    </row>
    <row r="2331" spans="1:40" x14ac:dyDescent="0.25">
      <c r="A2331"/>
      <c r="B2331">
        <f t="shared" si="1225"/>
        <v>397000</v>
      </c>
      <c r="C2331" s="237" t="str">
        <f t="shared" si="1193"/>
        <v>-4.84910649117231E-07+0.00616882248326256i</v>
      </c>
      <c r="D2331" s="208" t="str">
        <f t="shared" si="1194"/>
        <v>-5.95700967465427+0.047294305705013i</v>
      </c>
      <c r="E2331" t="str">
        <f t="shared" si="1195"/>
        <v>2870</v>
      </c>
      <c r="F2331" t="str">
        <f t="shared" si="1196"/>
        <v>0.777000777000777</v>
      </c>
      <c r="G2331" t="str">
        <f t="shared" si="1191"/>
        <v>0.777000777000777</v>
      </c>
      <c r="H2331" t="str">
        <f t="shared" si="1197"/>
        <v>9.03017449956507+0.933077438632779i</v>
      </c>
      <c r="I2331" t="str">
        <f t="shared" si="1198"/>
        <v>1559.01535434393i</v>
      </c>
      <c r="J2331" t="str">
        <f t="shared" si="1192"/>
        <v>-3288.96388530848+341.062671039114i</v>
      </c>
      <c r="K2331" t="str">
        <f t="shared" si="1199"/>
        <v>0.0486318862543602-0.468971045930375i</v>
      </c>
      <c r="L2331" t="str">
        <f t="shared" si="1200"/>
        <v>0.00368356635784602-0.0301218015455392i</v>
      </c>
      <c r="M2331" t="str">
        <f t="shared" si="1201"/>
        <v>0.0523154526122062-0.499092847475914i</v>
      </c>
      <c r="N2331" t="str">
        <f t="shared" si="1202"/>
        <v>-4.06756431676807i</v>
      </c>
      <c r="O2331" t="str">
        <f t="shared" si="1203"/>
        <v>-0.601058318010387+0.799205166619013i</v>
      </c>
      <c r="P2331" t="str">
        <f t="shared" si="1204"/>
        <v>1.60105831801039-0.799205166619013i</v>
      </c>
      <c r="Q2331" t="str">
        <f t="shared" si="1205"/>
        <v>-1.60105831801039+4.86676948338708i</v>
      </c>
      <c r="R2331" t="str">
        <f t="shared" si="1206"/>
        <v>-0.245837027031694-0.248102751759265i</v>
      </c>
      <c r="S2331" t="str">
        <f t="shared" si="1207"/>
        <v>0.420321347904639i</v>
      </c>
      <c r="T2331" t="str">
        <f t="shared" si="1208"/>
        <v>0.104282883038304-0.103330550566831i</v>
      </c>
      <c r="U2331" t="str">
        <f t="shared" si="1209"/>
        <v>0.0000333333333333333-0.000284322030640969i</v>
      </c>
      <c r="V2331" t="str">
        <f t="shared" si="1210"/>
        <v>6.66666666666667E-06-0.00284322030640969i</v>
      </c>
      <c r="W2331" t="str">
        <f t="shared" si="1211"/>
        <v>0.0000275996999419462-0.00025875650898995i</v>
      </c>
      <c r="X2331" t="str">
        <f t="shared" si="1212"/>
        <v>0.0000287013663336037-0.000258513816171402i</v>
      </c>
      <c r="Y2331" t="str">
        <f t="shared" si="1213"/>
        <v>0.009+2.4944245669503i</v>
      </c>
      <c r="Z2331" t="str">
        <f t="shared" si="1214"/>
        <v>-0.00124325258700988-0.00014258928425691i</v>
      </c>
      <c r="AA2331" t="str">
        <f t="shared" si="1215"/>
        <v>0.0174160681614611-4.81116433304141i</v>
      </c>
      <c r="AB2331" t="str">
        <f t="shared" si="1216"/>
        <v>0.491843179757982-0.487351567929567i</v>
      </c>
      <c r="AC2331" t="str">
        <f t="shared" si="1217"/>
        <v>0.782497316803447-0.270971430954523i</v>
      </c>
      <c r="AD2331" t="str">
        <f t="shared" si="1218"/>
        <v>0.753833366070785-0.361770265463043i</v>
      </c>
      <c r="AE2331" t="str">
        <f t="shared" si="1219"/>
        <v>-0.000988789845759677+0.000342283258323169i</v>
      </c>
      <c r="AF2331" t="str">
        <f t="shared" si="1220"/>
        <v>-14.9871841742193-0.885783132927766i</v>
      </c>
      <c r="AG2331" t="str">
        <f t="shared" si="1221"/>
        <v>0.993746785267513-0.0131518828865842i</v>
      </c>
      <c r="AH2331" t="str">
        <f t="shared" si="1222"/>
        <v>0.0152715023679133-0.00407866461990211i</v>
      </c>
      <c r="AI2331">
        <f t="shared" si="1223"/>
        <v>-36.02313189917907</v>
      </c>
      <c r="AJ2331">
        <f t="shared" si="1224"/>
        <v>-14.953355980945863</v>
      </c>
      <c r="AK2331"/>
      <c r="AL2331"/>
      <c r="AM2331"/>
      <c r="AN2331"/>
    </row>
    <row r="2332" spans="1:40" x14ac:dyDescent="0.25">
      <c r="A2332"/>
      <c r="B2332">
        <f t="shared" si="1225"/>
        <v>398000</v>
      </c>
      <c r="C2332" s="237" t="str">
        <f t="shared" si="1193"/>
        <v>-4.82476973429253E-07+0.00615332292947532i</v>
      </c>
      <c r="D2332" s="208" t="str">
        <f t="shared" si="1194"/>
        <v>-5.95700965599609+0.0471754757926441i</v>
      </c>
      <c r="E2332" t="str">
        <f t="shared" si="1195"/>
        <v>2870</v>
      </c>
      <c r="F2332" t="str">
        <f t="shared" si="1196"/>
        <v>0.777000777000777</v>
      </c>
      <c r="G2332" t="str">
        <f t="shared" si="1191"/>
        <v>0.777000777000777</v>
      </c>
      <c r="H2332" t="str">
        <f t="shared" si="1197"/>
        <v>9.0306896050034+0.930790240694779i</v>
      </c>
      <c r="I2332" t="str">
        <f t="shared" si="1198"/>
        <v>1562.94234516092i</v>
      </c>
      <c r="J2332" t="str">
        <f t="shared" si="1192"/>
        <v>-3305.55888488858+341.921770966164i</v>
      </c>
      <c r="K2332" t="str">
        <f t="shared" si="1199"/>
        <v>0.0483902496454309-0.46781700739746i</v>
      </c>
      <c r="L2332" t="str">
        <f t="shared" si="1200"/>
        <v>0.00366535027560934-0.0300483406573379i</v>
      </c>
      <c r="M2332" t="str">
        <f t="shared" si="1201"/>
        <v>0.0520555999210402-0.497865348054798i</v>
      </c>
      <c r="N2332" t="str">
        <f t="shared" si="1202"/>
        <v>-4.07781007071459i</v>
      </c>
      <c r="O2332" t="str">
        <f t="shared" si="1203"/>
        <v>-0.592838453869323+0.805321406404816i</v>
      </c>
      <c r="P2332" t="str">
        <f t="shared" si="1204"/>
        <v>1.59283845386932-0.805321406404816i</v>
      </c>
      <c r="Q2332" t="str">
        <f t="shared" si="1205"/>
        <v>-1.59283845386932+4.88313147711941i</v>
      </c>
      <c r="R2332" t="str">
        <f t="shared" si="1206"/>
        <v>-0.245227743179518-0.246200676801477i</v>
      </c>
      <c r="S2332" t="str">
        <f t="shared" si="1207"/>
        <v>0.421380091854022i</v>
      </c>
      <c r="T2332" t="str">
        <f t="shared" si="1208"/>
        <v>0.103744063805129-0.10333408894614i</v>
      </c>
      <c r="U2332" t="str">
        <f t="shared" si="1209"/>
        <v>0.0000333333333333332-0.00028360765367956i</v>
      </c>
      <c r="V2332" t="str">
        <f t="shared" si="1210"/>
        <v>6.66666666666667E-06-0.0028360765367956i</v>
      </c>
      <c r="W2332" t="str">
        <f t="shared" si="1211"/>
        <v>0.0000275996817566005-0.00025810778532094i</v>
      </c>
      <c r="X2332" t="str">
        <f t="shared" si="1212"/>
        <v>0.0000286957677092722-0.000257865725104268i</v>
      </c>
      <c r="Y2332" t="str">
        <f t="shared" si="1213"/>
        <v>0.009+2.50070775225748i</v>
      </c>
      <c r="Z2332" t="str">
        <f t="shared" si="1214"/>
        <v>-0.00123701938750885-0.000142181567458996i</v>
      </c>
      <c r="AA2332" t="str">
        <f t="shared" si="1215"/>
        <v>0.0173286325646395-4.79907380255074i</v>
      </c>
      <c r="AB2332" t="str">
        <f t="shared" si="1216"/>
        <v>0.489301875209831-0.487368256456772i</v>
      </c>
      <c r="AC2332" t="str">
        <f t="shared" si="1217"/>
        <v>0.782827136024827-0.268976695377536i</v>
      </c>
      <c r="AD2332" t="str">
        <f t="shared" si="1218"/>
        <v>0.750371293553008-0.364749575571255i</v>
      </c>
      <c r="AE2332" t="str">
        <f t="shared" si="1219"/>
        <v>-0.000980084504339889+0.000344513329873665i</v>
      </c>
      <c r="AF2332" t="str">
        <f t="shared" si="1220"/>
        <v>-14.9876992609995-0.883614764902135i</v>
      </c>
      <c r="AG2332" t="str">
        <f t="shared" si="1221"/>
        <v>0.993710404848459-0.0130588163389873i</v>
      </c>
      <c r="AH2332" t="str">
        <f t="shared" si="1222"/>
        <v>0.0151427466834652-0.00412564734439257i</v>
      </c>
      <c r="AI2332">
        <f t="shared" si="1223"/>
        <v>-36.084937245258367</v>
      </c>
      <c r="AJ2332">
        <f t="shared" si="1224"/>
        <v>-15.240352114538155</v>
      </c>
      <c r="AK2332"/>
      <c r="AL2332"/>
      <c r="AM2332"/>
      <c r="AN2332"/>
    </row>
    <row r="2333" spans="1:40" x14ac:dyDescent="0.25">
      <c r="A2333"/>
      <c r="B2333">
        <f t="shared" si="1225"/>
        <v>399000</v>
      </c>
      <c r="C2333" s="237" t="str">
        <f t="shared" si="1193"/>
        <v>-4.80061573114741E-07+0.00613790106768561i</v>
      </c>
      <c r="D2333" s="208" t="str">
        <f t="shared" si="1194"/>
        <v>-5.95700963747802+0.047057241518923i</v>
      </c>
      <c r="E2333" t="str">
        <f t="shared" si="1195"/>
        <v>2870</v>
      </c>
      <c r="F2333" t="str">
        <f t="shared" si="1196"/>
        <v>0.777000777000777</v>
      </c>
      <c r="G2333" t="str">
        <f t="shared" si="1191"/>
        <v>0.777000777000777</v>
      </c>
      <c r="H2333" t="str">
        <f t="shared" si="1197"/>
        <v>9.03120090495279+0.928514085755105i</v>
      </c>
      <c r="I2333" t="str">
        <f t="shared" si="1198"/>
        <v>1566.86933597791i</v>
      </c>
      <c r="J2333" t="str">
        <f t="shared" si="1192"/>
        <v>-3322.1956328953+342.780870893215i</v>
      </c>
      <c r="K2333" t="str">
        <f t="shared" si="1199"/>
        <v>0.0481504035008771-0.466668574054103i</v>
      </c>
      <c r="L2333" t="str">
        <f t="shared" si="1200"/>
        <v>0.00364726832046564-0.0299752316740828i</v>
      </c>
      <c r="M2333" t="str">
        <f t="shared" si="1201"/>
        <v>0.0517976718213427-0.496643805728186i</v>
      </c>
      <c r="N2333" t="str">
        <f t="shared" si="1202"/>
        <v>-4.08805582466111i</v>
      </c>
      <c r="O2333" t="str">
        <f t="shared" si="1203"/>
        <v>-0.584556356775012+0.811353107933854i</v>
      </c>
      <c r="P2333" t="str">
        <f t="shared" si="1204"/>
        <v>1.58455635677501-0.811353107933854i</v>
      </c>
      <c r="Q2333" t="str">
        <f t="shared" si="1205"/>
        <v>-1.58455635677501+4.89940893259496i</v>
      </c>
      <c r="R2333" t="str">
        <f t="shared" si="1206"/>
        <v>-0.244614858462356-0.244305046650373i</v>
      </c>
      <c r="S2333" t="str">
        <f t="shared" si="1207"/>
        <v>0.422438835803403i</v>
      </c>
      <c r="T2333" t="str">
        <f t="shared" si="1208"/>
        <v>0.10320393948788-0.103334816029052i</v>
      </c>
      <c r="U2333" t="str">
        <f t="shared" si="1209"/>
        <v>0.0000333333333333334-0.00028289685755505i</v>
      </c>
      <c r="V2333" t="str">
        <f t="shared" si="1210"/>
        <v>6.66666666666667E-06-0.0028289685755505i</v>
      </c>
      <c r="W2333" t="str">
        <f t="shared" si="1211"/>
        <v>0.000027599663525536-0.000257462316956444i</v>
      </c>
      <c r="X2333" t="str">
        <f t="shared" si="1212"/>
        <v>0.0000286902109439961-0.0002572208859883i</v>
      </c>
      <c r="Y2333" t="str">
        <f t="shared" si="1213"/>
        <v>0.009+2.50699093756465i</v>
      </c>
      <c r="Z2333" t="str">
        <f t="shared" si="1214"/>
        <v>-0.00123083299887982-0.000141776263993103i</v>
      </c>
      <c r="AA2333" t="str">
        <f t="shared" si="1215"/>
        <v>0.0172418538292827-4.78704389253698i</v>
      </c>
      <c r="AB2333" t="str">
        <f t="shared" si="1216"/>
        <v>0.486754415320726-0.487371685694255i</v>
      </c>
      <c r="AC2333" t="str">
        <f t="shared" si="1217"/>
        <v>0.783162616675016-0.266988283910489i</v>
      </c>
      <c r="AD2333" t="str">
        <f t="shared" si="1218"/>
        <v>0.74687504123551-0.367694772462186i</v>
      </c>
      <c r="AE2333" t="str">
        <f t="shared" si="1219"/>
        <v>-0.000971408837921871+0.000346681706445998i</v>
      </c>
      <c r="AF2333" t="str">
        <f t="shared" si="1220"/>
        <v>-14.9882105424308-0.881456844236182i</v>
      </c>
      <c r="AG2333" t="str">
        <f t="shared" si="1221"/>
        <v>0.993674797513554-0.0129656213058423i</v>
      </c>
      <c r="AH2333" t="str">
        <f t="shared" si="1222"/>
        <v>0.0150143211512352-0.00417159964894481i</v>
      </c>
      <c r="AI2333">
        <f t="shared" si="1223"/>
        <v>-36.146939343027093</v>
      </c>
      <c r="AJ2333">
        <f t="shared" si="1224"/>
        <v>-15.527493827989757</v>
      </c>
      <c r="AK2333"/>
      <c r="AL2333"/>
      <c r="AM2333"/>
      <c r="AN2333"/>
    </row>
    <row r="2334" spans="1:40" x14ac:dyDescent="0.25">
      <c r="A2334"/>
      <c r="B2334">
        <f t="shared" si="1225"/>
        <v>400000</v>
      </c>
      <c r="C2334" s="237" t="str">
        <f t="shared" si="1193"/>
        <v>-4.77664265648592E-07+0.00612255631520344i</v>
      </c>
      <c r="D2334" s="208" t="str">
        <f t="shared" si="1194"/>
        <v>-5.95700961909866+0.0469395984165597i</v>
      </c>
      <c r="E2334" t="str">
        <f t="shared" si="1195"/>
        <v>2870</v>
      </c>
      <c r="F2334" t="str">
        <f t="shared" si="1196"/>
        <v>0.777000777000777</v>
      </c>
      <c r="G2334" t="str">
        <f t="shared" si="1191"/>
        <v>0.777000777000777</v>
      </c>
      <c r="H2334" t="str">
        <f t="shared" si="1197"/>
        <v>9.03170843665285+0.926248895107162i</v>
      </c>
      <c r="I2334" t="str">
        <f t="shared" si="1198"/>
        <v>1570.7963267949i</v>
      </c>
      <c r="J2334" t="str">
        <f t="shared" si="1192"/>
        <v>-3338.87412932864+343.639970820266i</v>
      </c>
      <c r="K2334" t="str">
        <f t="shared" si="1199"/>
        <v>0.04791233023433-0.46552570561975i</v>
      </c>
      <c r="L2334" t="str">
        <f t="shared" si="1200"/>
        <v>0.00362931918538059-0.0299024721151241i</v>
      </c>
      <c r="M2334" t="str">
        <f t="shared" si="1201"/>
        <v>0.0515416494197106-0.495428177734874i</v>
      </c>
      <c r="N2334" t="str">
        <f t="shared" si="1202"/>
        <v>-4.09830157860763i</v>
      </c>
      <c r="O2334" t="str">
        <f t="shared" si="1203"/>
        <v>-0.576212896136917+0.817299638030941i</v>
      </c>
      <c r="P2334" t="str">
        <f t="shared" si="1204"/>
        <v>1.57621289613692-0.817299638030941i</v>
      </c>
      <c r="Q2334" t="str">
        <f t="shared" si="1205"/>
        <v>-1.57621289613692+4.91560121663857i</v>
      </c>
      <c r="R2334" t="str">
        <f t="shared" si="1206"/>
        <v>-0.243998351811442-0.242415829693857i</v>
      </c>
      <c r="S2334" t="str">
        <f t="shared" si="1207"/>
        <v>0.423497579752785i</v>
      </c>
      <c r="T2334" t="str">
        <f t="shared" si="1208"/>
        <v>0.102662517169112-0.103332711455814i</v>
      </c>
      <c r="U2334" t="str">
        <f t="shared" si="1209"/>
        <v>0.0000333333333333332-0.000282189615411162i</v>
      </c>
      <c r="V2334" t="str">
        <f t="shared" si="1210"/>
        <v>6.66666666666667E-06-0.00282189615411162i</v>
      </c>
      <c r="W2334" t="str">
        <f t="shared" si="1211"/>
        <v>0.0000275996452487521-0.000256820079481658i</v>
      </c>
      <c r="X2334" t="str">
        <f t="shared" si="1212"/>
        <v>0.0000286846956192646-0.000256579274435634i</v>
      </c>
      <c r="Y2334" t="str">
        <f t="shared" si="1213"/>
        <v>0.009+2.51327412287183i</v>
      </c>
      <c r="Z2334" t="str">
        <f t="shared" si="1214"/>
        <v>-0.00122469295355641-0.000141373352073463i</v>
      </c>
      <c r="AA2334" t="str">
        <f t="shared" si="1215"/>
        <v>0.0171557253915705-4.77507414818398i</v>
      </c>
      <c r="AB2334" t="str">
        <f t="shared" si="1216"/>
        <v>0.484200833495058-0.487361759616616i</v>
      </c>
      <c r="AC2334" t="str">
        <f t="shared" si="1217"/>
        <v>0.783503761144212-0.265006165550897i</v>
      </c>
      <c r="AD2334" t="str">
        <f t="shared" si="1218"/>
        <v>0.743344948667227-0.370605451420724i</v>
      </c>
      <c r="AE2334" t="str">
        <f t="shared" si="1219"/>
        <v>-0.000962763055658554+0.000348788717764592i</v>
      </c>
      <c r="AF2334" t="str">
        <f t="shared" si="1220"/>
        <v>-14.9887180557515-0.879309296690602i</v>
      </c>
      <c r="AG2334" t="str">
        <f t="shared" si="1221"/>
        <v>0.993639964483831-0.0128723046155603i</v>
      </c>
      <c r="AH2334" t="str">
        <f t="shared" si="1222"/>
        <v>0.0148862305250826-0.00421652641007638i</v>
      </c>
      <c r="AI2334">
        <f t="shared" si="1223"/>
        <v>-36.209140346774696</v>
      </c>
      <c r="AJ2334">
        <f t="shared" si="1224"/>
        <v>-15.814779767261737</v>
      </c>
      <c r="AK2334"/>
      <c r="AL2334"/>
      <c r="AM2334"/>
      <c r="AN2334"/>
    </row>
    <row r="2335" spans="1:40" x14ac:dyDescent="0.25">
      <c r="A2335"/>
      <c r="B2335">
        <f t="shared" si="1225"/>
        <v>401000</v>
      </c>
      <c r="C2335" s="237" t="str">
        <f t="shared" si="1193"/>
        <v>-4.7528487077874E-07+0.0061072880951512i</v>
      </c>
      <c r="D2335" s="208" t="str">
        <f t="shared" si="1194"/>
        <v>-5.95700960085664+0.0468225420628259i</v>
      </c>
      <c r="E2335" t="str">
        <f t="shared" si="1195"/>
        <v>2870</v>
      </c>
      <c r="F2335" t="str">
        <f t="shared" si="1196"/>
        <v>0.777000777000777</v>
      </c>
      <c r="G2335" t="str">
        <f t="shared" si="1191"/>
        <v>0.777000777000777</v>
      </c>
      <c r="H2335" t="str">
        <f t="shared" si="1197"/>
        <v>9.0322122368907+0.923994590779547i</v>
      </c>
      <c r="I2335" t="str">
        <f t="shared" si="1198"/>
        <v>1574.72331761188i</v>
      </c>
      <c r="J2335" t="str">
        <f t="shared" si="1192"/>
        <v>-3355.59437418859+344.499070747317i</v>
      </c>
      <c r="K2335" t="str">
        <f t="shared" si="1199"/>
        <v>0.0476760124740841-0.464388362194233i</v>
      </c>
      <c r="L2335" t="str">
        <f t="shared" si="1200"/>
        <v>0.0036115015791218-0.0298300595226434i</v>
      </c>
      <c r="M2335" t="str">
        <f t="shared" si="1201"/>
        <v>0.0512875140532059-0.494218421716876i</v>
      </c>
      <c r="N2335" t="str">
        <f t="shared" si="1202"/>
        <v>-4.10854733255415i</v>
      </c>
      <c r="O2335" t="str">
        <f t="shared" si="1203"/>
        <v>-0.56780894780611+0.823160372461721i</v>
      </c>
      <c r="P2335" t="str">
        <f t="shared" si="1204"/>
        <v>1.56780894780611-0.823160372461721i</v>
      </c>
      <c r="Q2335" t="str">
        <f t="shared" si="1205"/>
        <v>-1.56780894780611+4.93170770501587i</v>
      </c>
      <c r="R2335" t="str">
        <f t="shared" si="1206"/>
        <v>-0.24337820205725-0.240532995034014i</v>
      </c>
      <c r="S2335" t="str">
        <f t="shared" si="1207"/>
        <v>0.424556323702166i</v>
      </c>
      <c r="T2335" t="str">
        <f t="shared" si="1208"/>
        <v>0.102119804100712-0.103327754734669i</v>
      </c>
      <c r="U2335" t="str">
        <f t="shared" si="1209"/>
        <v>0.0000333333333333334-0.000281485900659513i</v>
      </c>
      <c r="V2335" t="str">
        <f t="shared" si="1210"/>
        <v>6.66666666666667E-06-0.00281485900659513i</v>
      </c>
      <c r="W2335" t="str">
        <f t="shared" si="1211"/>
        <v>0.0000275996269262498-0.000256181048725321i</v>
      </c>
      <c r="X2335" t="str">
        <f t="shared" si="1212"/>
        <v>0.00002867922132178-0.000255940866301656i</v>
      </c>
      <c r="Y2335" t="str">
        <f t="shared" si="1213"/>
        <v>0.009+2.51955730817901i</v>
      </c>
      <c r="Z2335" t="str">
        <f t="shared" si="1214"/>
        <v>-0.00121859878979567-0.000140972810177431i</v>
      </c>
      <c r="AA2335" t="str">
        <f t="shared" si="1215"/>
        <v>0.0170702407694757-4.76316411921447i</v>
      </c>
      <c r="AB2335" t="str">
        <f t="shared" si="1216"/>
        <v>0.481641163935865-0.487338381575867i</v>
      </c>
      <c r="AC2335" t="str">
        <f t="shared" si="1217"/>
        <v>0.783850572179481-0.263030309968001i</v>
      </c>
      <c r="AD2335" t="str">
        <f t="shared" si="1218"/>
        <v>0.73978136043319-0.373481211117293i</v>
      </c>
      <c r="AE2335" t="str">
        <f t="shared" si="1219"/>
        <v>-0.000954147366416956+0.000350834694581806i</v>
      </c>
      <c r="AF2335" t="str">
        <f t="shared" si="1220"/>
        <v>-14.9892218377473-0.877172048716721i</v>
      </c>
      <c r="AG2335" t="str">
        <f t="shared" si="1221"/>
        <v>0.99360590690984-0.012778873115518i</v>
      </c>
      <c r="AH2335" t="str">
        <f t="shared" si="1222"/>
        <v>0.0147584795477485-0.00426043252996972i</v>
      </c>
      <c r="AI2335">
        <f t="shared" si="1223"/>
        <v>-36.271542432091735</v>
      </c>
      <c r="AJ2335">
        <f t="shared" si="1224"/>
        <v>-16.102208574250724</v>
      </c>
      <c r="AK2335"/>
      <c r="AL2335"/>
      <c r="AM2335"/>
      <c r="AN2335"/>
    </row>
    <row r="2336" spans="1:40" x14ac:dyDescent="0.25">
      <c r="A2336"/>
      <c r="B2336">
        <f t="shared" si="1225"/>
        <v>402000</v>
      </c>
      <c r="C2336" s="237" t="str">
        <f t="shared" si="1193"/>
        <v>-4.72923210492263E-07+0.00609209583639135i</v>
      </c>
      <c r="D2336" s="208" t="str">
        <f t="shared" si="1194"/>
        <v>-5.95700958275057+0.0467060680790004i</v>
      </c>
      <c r="E2336" t="str">
        <f t="shared" si="1195"/>
        <v>2870</v>
      </c>
      <c r="F2336" t="str">
        <f t="shared" si="1196"/>
        <v>0.777000777000777</v>
      </c>
      <c r="G2336" t="str">
        <f t="shared" si="1191"/>
        <v>0.777000777000777</v>
      </c>
      <c r="H2336" t="str">
        <f t="shared" si="1197"/>
        <v>9.03271234200747+0.921751095527664i</v>
      </c>
      <c r="I2336" t="str">
        <f t="shared" si="1198"/>
        <v>1578.65030842887i</v>
      </c>
      <c r="J2336" t="str">
        <f t="shared" si="1192"/>
        <v>-3372.35636747516+345.358170674367i</v>
      </c>
      <c r="K2336" t="str">
        <f t="shared" si="1199"/>
        <v>0.047441433059972-0.463256504253362i</v>
      </c>
      <c r="L2336" t="str">
        <f t="shared" si="1200"/>
        <v>0.00359381422603129-0.0297579914613974i</v>
      </c>
      <c r="M2336" t="str">
        <f t="shared" si="1201"/>
        <v>0.0510352472860033-0.493014495714759i</v>
      </c>
      <c r="N2336" t="str">
        <f t="shared" si="1202"/>
        <v>-4.11879308650067i</v>
      </c>
      <c r="O2336" t="str">
        <f t="shared" si="1203"/>
        <v>-0.559345393983333+0.828934695998201i</v>
      </c>
      <c r="P2336" t="str">
        <f t="shared" si="1204"/>
        <v>1.55934539398333-0.828934695998201i</v>
      </c>
      <c r="Q2336" t="str">
        <f t="shared" si="1205"/>
        <v>-1.55934539398333+4.94772778249887i</v>
      </c>
      <c r="R2336" t="str">
        <f t="shared" si="1206"/>
        <v>-0.24275438793014-0.238656512484778i</v>
      </c>
      <c r="S2336" t="str">
        <f t="shared" si="1207"/>
        <v>0.425615067651549i</v>
      </c>
      <c r="T2336" t="str">
        <f t="shared" si="1208"/>
        <v>0.101575807706692-0.103319925241597i</v>
      </c>
      <c r="U2336" t="str">
        <f t="shared" si="1209"/>
        <v>0.0000333333333333333-0.000280785686976281i</v>
      </c>
      <c r="V2336" t="str">
        <f t="shared" si="1210"/>
        <v>6.66666666666667E-06-0.00280785686976281i</v>
      </c>
      <c r="W2336" t="str">
        <f t="shared" si="1211"/>
        <v>0.0000275996085580288-0.000255545200756681i</v>
      </c>
      <c r="X2336" t="str">
        <f t="shared" si="1212"/>
        <v>0.0000286737876433775-0.000255305637681974i</v>
      </c>
      <c r="Y2336" t="str">
        <f t="shared" si="1213"/>
        <v>0.009+2.52584049348619i</v>
      </c>
      <c r="Z2336" t="str">
        <f t="shared" si="1214"/>
        <v>-0.00121255005159116-0.000140574617041519i</v>
      </c>
      <c r="AA2336" t="str">
        <f t="shared" si="1215"/>
        <v>0.0169853935615425-4.75131335983356i</v>
      </c>
      <c r="AB2336" t="str">
        <f t="shared" si="1216"/>
        <v>0.479075441657997-0.487301454300208i</v>
      </c>
      <c r="AC2336" t="str">
        <f t="shared" si="1217"/>
        <v>0.784203052880781-0.261060687501383i</v>
      </c>
      <c r="AD2336" t="str">
        <f t="shared" si="1218"/>
        <v>0.736184626121087-0.376321653675012i</v>
      </c>
      <c r="AE2336" t="str">
        <f t="shared" si="1219"/>
        <v>-0.000945561978733544+0.000352819968689683i</v>
      </c>
      <c r="AF2336" t="str">
        <f t="shared" si="1220"/>
        <v>-14.989721924758-0.875045027448664i</v>
      </c>
      <c r="AG2336" t="str">
        <f t="shared" si="1221"/>
        <v>0.993572625871367-0.0126853336712475i</v>
      </c>
      <c r="AH2336" t="str">
        <f t="shared" si="1222"/>
        <v>0.0146310729501272-0.0043033229366946i</v>
      </c>
      <c r="AI2336">
        <f t="shared" si="1223"/>
        <v>-36.334147796346997</v>
      </c>
      <c r="AJ2336">
        <f t="shared" si="1224"/>
        <v>-16.389778886861357</v>
      </c>
      <c r="AK2336"/>
      <c r="AL2336"/>
      <c r="AM2336"/>
      <c r="AN2336"/>
    </row>
    <row r="2337" spans="1:40" x14ac:dyDescent="0.25">
      <c r="A2337"/>
      <c r="B2337">
        <f t="shared" si="1225"/>
        <v>403000</v>
      </c>
      <c r="C2337" s="237" t="str">
        <f t="shared" si="1193"/>
        <v>-4.70579108982105E-07+0.00607697897345528i</v>
      </c>
      <c r="D2337" s="208" t="str">
        <f t="shared" si="1194"/>
        <v>-5.95700956477913+0.0465901721298238i</v>
      </c>
      <c r="E2337" t="str">
        <f t="shared" si="1195"/>
        <v>2870</v>
      </c>
      <c r="F2337" t="str">
        <f t="shared" si="1196"/>
        <v>0.777000777000777</v>
      </c>
      <c r="G2337" t="str">
        <f t="shared" si="1191"/>
        <v>0.777000777000777</v>
      </c>
      <c r="H2337" t="str">
        <f t="shared" si="1197"/>
        <v>9.03320878790478+0.919518332825391i</v>
      </c>
      <c r="I2337" t="str">
        <f t="shared" si="1198"/>
        <v>1582.57729924586i</v>
      </c>
      <c r="J2337" t="str">
        <f t="shared" si="1192"/>
        <v>-3389.16010918834+346.217270601418i</v>
      </c>
      <c r="K2337" t="str">
        <f t="shared" si="1199"/>
        <v>0.0472085750402906-0.462130092644552i</v>
      </c>
      <c r="L2337" t="str">
        <f t="shared" si="1200"/>
        <v>0.00357625586580181-0.0296862655184644i</v>
      </c>
      <c r="M2337" t="str">
        <f t="shared" si="1201"/>
        <v>0.0507848309060924-0.491816358163016i</v>
      </c>
      <c r="N2337" t="str">
        <f t="shared" si="1202"/>
        <v>-4.12903884044719i</v>
      </c>
      <c r="O2337" t="str">
        <f t="shared" si="1203"/>
        <v>-0.550823123126387+0.834622002483336i</v>
      </c>
      <c r="P2337" t="str">
        <f t="shared" si="1204"/>
        <v>1.55082312312639-0.834622002483336i</v>
      </c>
      <c r="Q2337" t="str">
        <f t="shared" si="1205"/>
        <v>-1.55082312312639+4.96366084293053i</v>
      </c>
      <c r="R2337" t="str">
        <f t="shared" si="1206"/>
        <v>-0.242126888061043-0.236786352569725i</v>
      </c>
      <c r="S2337" t="str">
        <f t="shared" si="1207"/>
        <v>0.42667381160093i</v>
      </c>
      <c r="T2337" t="str">
        <f t="shared" si="1208"/>
        <v>0.101030535586006-0.103309202220077i</v>
      </c>
      <c r="U2337" t="str">
        <f t="shared" si="1209"/>
        <v>0.0000333333333333334-0.00028008894829892i</v>
      </c>
      <c r="V2337" t="str">
        <f t="shared" si="1210"/>
        <v>6.66666666666667E-06-0.0028008894829892i</v>
      </c>
      <c r="W2337" t="str">
        <f t="shared" si="1211"/>
        <v>0.0000275995901440897-0.000254912511882511i</v>
      </c>
      <c r="X2337" t="str">
        <f t="shared" si="1212"/>
        <v>0.0000286683941809506-0.000254673564909439i</v>
      </c>
      <c r="Y2337" t="str">
        <f t="shared" si="1213"/>
        <v>0.009+2.53212367879337i</v>
      </c>
      <c r="Z2337" t="str">
        <f t="shared" si="1214"/>
        <v>-0.0012065462885877-0.000140178751657522i</v>
      </c>
      <c r="AA2337" t="str">
        <f t="shared" si="1215"/>
        <v>0.0169011774456879-4.73952142867304i</v>
      </c>
      <c r="AB2337" t="str">
        <f t="shared" si="1216"/>
        <v>0.476503702501408-0.48725087989291i</v>
      </c>
      <c r="AC2337" t="str">
        <f t="shared" si="1217"/>
        <v>0.784561206697005-0.259097269159642i</v>
      </c>
      <c r="AD2337" t="str">
        <f t="shared" si="1218"/>
        <v>0.732555100286772-0.379126384736625i</v>
      </c>
      <c r="AE2337" t="str">
        <f t="shared" si="1219"/>
        <v>-0.000937007100769808+0.0003547448729311i</v>
      </c>
      <c r="AF2337" t="str">
        <f t="shared" si="1220"/>
        <v>-14.9902183526839-0.872928160695567i</v>
      </c>
      <c r="AG2337" t="str">
        <f t="shared" si="1221"/>
        <v>0.993540122377157-0.0125916931656203i</v>
      </c>
      <c r="AH2337" t="str">
        <f t="shared" si="1222"/>
        <v>0.0145040154505343-0.00434520258441788i</v>
      </c>
      <c r="AI2337">
        <f t="shared" si="1223"/>
        <v>-36.396958659177841</v>
      </c>
      <c r="AJ2337">
        <f t="shared" si="1224"/>
        <v>-16.677489339092354</v>
      </c>
      <c r="AK2337"/>
      <c r="AL2337"/>
      <c r="AM2337"/>
      <c r="AN2337"/>
    </row>
    <row r="2338" spans="1:40" x14ac:dyDescent="0.25">
      <c r="A2338"/>
      <c r="B2338">
        <f t="shared" si="1225"/>
        <v>404000</v>
      </c>
      <c r="C2338" s="237" t="str">
        <f t="shared" si="1193"/>
        <v>-4.68252392614332E-07+0.006061936946473i</v>
      </c>
      <c r="D2338" s="208" t="str">
        <f t="shared" si="1194"/>
        <v>-5.95700954694097+0.0464748499229597i</v>
      </c>
      <c r="E2338" t="str">
        <f t="shared" si="1195"/>
        <v>2870</v>
      </c>
      <c r="F2338" t="str">
        <f t="shared" si="1196"/>
        <v>0.777000777000777</v>
      </c>
      <c r="G2338" t="str">
        <f t="shared" si="1191"/>
        <v>0.777000777000777</v>
      </c>
      <c r="H2338" t="str">
        <f t="shared" si="1197"/>
        <v>9.03370161005107+0.917296226856882i</v>
      </c>
      <c r="I2338" t="str">
        <f t="shared" si="1198"/>
        <v>1586.50429006285i</v>
      </c>
      <c r="J2338" t="str">
        <f t="shared" si="1192"/>
        <v>-3406.00559932814+347.076370528468i</v>
      </c>
      <c r="K2338" t="str">
        <f t="shared" si="1199"/>
        <v>0.0469774216687795-0.461009088582531i</v>
      </c>
      <c r="L2338" t="str">
        <f t="shared" si="1200"/>
        <v>0.00355882525325676-0.0296148793029952i</v>
      </c>
      <c r="M2338" t="str">
        <f t="shared" si="1201"/>
        <v>0.0505362469220363-0.490623967885526i</v>
      </c>
      <c r="N2338" t="str">
        <f t="shared" si="1202"/>
        <v>-4.13928459439371i</v>
      </c>
      <c r="O2338" t="str">
        <f t="shared" si="1203"/>
        <v>-0.542243029856868+0.840221694894653i</v>
      </c>
      <c r="P2338" t="str">
        <f t="shared" si="1204"/>
        <v>1.54224302985687-0.840221694894653i</v>
      </c>
      <c r="Q2338" t="str">
        <f t="shared" si="1205"/>
        <v>-1.54224302985687+4.97950628928836i</v>
      </c>
      <c r="R2338" t="str">
        <f t="shared" si="1206"/>
        <v>-0.241495680982183-0.234922486519992i</v>
      </c>
      <c r="S2338" t="str">
        <f t="shared" si="1207"/>
        <v>0.427732555550313i</v>
      </c>
      <c r="T2338" t="str">
        <f t="shared" si="1208"/>
        <v>0.10048399551543-0.103295564780872i</v>
      </c>
      <c r="U2338" t="str">
        <f t="shared" si="1209"/>
        <v>0.0000333333333333333-0.000279395658822933i</v>
      </c>
      <c r="V2338" t="str">
        <f t="shared" si="1210"/>
        <v>6.66666666666667E-06-0.00279395658822933i</v>
      </c>
      <c r="W2338" t="str">
        <f t="shared" si="1211"/>
        <v>0.0000275995716844324-0.000254282958644172i</v>
      </c>
      <c r="X2338" t="str">
        <f t="shared" si="1212"/>
        <v>0.0000286630405363749-0.000254044624551211i</v>
      </c>
      <c r="Y2338" t="str">
        <f t="shared" si="1213"/>
        <v>0.009+2.53840686410055i</v>
      </c>
      <c r="Z2338" t="str">
        <f t="shared" si="1214"/>
        <v>-0.0012005870559975-0.000139785193268693i</v>
      </c>
      <c r="AA2338" t="str">
        <f t="shared" si="1215"/>
        <v>0.0168175861780237-4.72778788873658i</v>
      </c>
      <c r="AB2338" t="str">
        <f t="shared" si="1216"/>
        <v>0.473925983144738-0.487186559831296i</v>
      </c>
      <c r="AC2338" t="str">
        <f t="shared" si="1217"/>
        <v>0.784925037422042-0.257140026619252i</v>
      </c>
      <c r="AD2338" t="str">
        <f t="shared" si="1218"/>
        <v>0.728893142418938-0.381895013530985i</v>
      </c>
      <c r="AE2338" t="str">
        <f t="shared" si="1219"/>
        <v>-0.0009284829402683+0.000356609741210036i</v>
      </c>
      <c r="AF2338" t="str">
        <f t="shared" si="1220"/>
        <v>-14.990711156992-0.870821376933922i</v>
      </c>
      <c r="AG2338" t="str">
        <f t="shared" si="1221"/>
        <v>0.993508397364657-0.0124979584980289i</v>
      </c>
      <c r="AH2338" t="str">
        <f t="shared" si="1222"/>
        <v>0.0143773117539828-0.0043860764535957i</v>
      </c>
      <c r="AI2338">
        <f t="shared" si="1223"/>
        <v>-36.459977262988957</v>
      </c>
      <c r="AJ2338">
        <f t="shared" si="1224"/>
        <v>-16.96533856110684</v>
      </c>
      <c r="AK2338"/>
      <c r="AL2338"/>
      <c r="AM2338"/>
      <c r="AN2338"/>
    </row>
    <row r="2339" spans="1:40" x14ac:dyDescent="0.25">
      <c r="A2339"/>
      <c r="B2339">
        <f t="shared" si="1225"/>
        <v>405000</v>
      </c>
      <c r="C2339" s="237" t="str">
        <f t="shared" si="1193"/>
        <v>-4.65942889895989E-07+0.00604696920110409i</v>
      </c>
      <c r="D2339" s="208" t="str">
        <f t="shared" si="1194"/>
        <v>-5.95700952923478+0.0463600972084647i</v>
      </c>
      <c r="E2339" t="str">
        <f t="shared" si="1195"/>
        <v>2870</v>
      </c>
      <c r="F2339" t="str">
        <f t="shared" si="1196"/>
        <v>0.777000777000777</v>
      </c>
      <c r="G2339" t="str">
        <f t="shared" si="1191"/>
        <v>0.777000777000777</v>
      </c>
      <c r="H2339" t="str">
        <f t="shared" si="1197"/>
        <v>9.03419084348782+0.915084702508496i</v>
      </c>
      <c r="I2339" t="str">
        <f t="shared" si="1198"/>
        <v>1590.43128087983i</v>
      </c>
      <c r="J2339" t="str">
        <f t="shared" si="1192"/>
        <v>-3422.89283789456+347.93547045552i</v>
      </c>
      <c r="K2339" t="str">
        <f t="shared" si="1199"/>
        <v>0.0467479564016514-0.459893453645094i</v>
      </c>
      <c r="L2339" t="str">
        <f t="shared" si="1200"/>
        <v>0.00354152115813393-0.0295438304459657i</v>
      </c>
      <c r="M2339" t="str">
        <f t="shared" si="1201"/>
        <v>0.0502894775597853-0.48943728409106i</v>
      </c>
      <c r="N2339" t="str">
        <f t="shared" si="1202"/>
        <v>-4.14953034834023i</v>
      </c>
      <c r="O2339" t="str">
        <f t="shared" si="1203"/>
        <v>-0.533606014866255+0.845733185406931i</v>
      </c>
      <c r="P2339" t="str">
        <f t="shared" si="1204"/>
        <v>1.53360601486626-0.845733185406931i</v>
      </c>
      <c r="Q2339" t="str">
        <f t="shared" si="1205"/>
        <v>-1.53360601486626+4.99526353374716i</v>
      </c>
      <c r="R2339" t="str">
        <f t="shared" si="1206"/>
        <v>-0.240860745127842-0.233064886272317i</v>
      </c>
      <c r="S2339" t="str">
        <f t="shared" si="1207"/>
        <v>0.428791299499694i</v>
      </c>
      <c r="T2339" t="str">
        <f t="shared" si="1208"/>
        <v>0.0999361954524552-0.103278991901832i</v>
      </c>
      <c r="U2339" t="str">
        <f t="shared" si="1209"/>
        <v>0.0000333333333333332-0.000278705792998679i</v>
      </c>
      <c r="V2339" t="str">
        <f t="shared" si="1210"/>
        <v>6.66666666666667E-06-0.00278705792998679i</v>
      </c>
      <c r="W2339" t="str">
        <f t="shared" si="1211"/>
        <v>0.0000275995531790572-0.000253656517814713i</v>
      </c>
      <c r="X2339" t="str">
        <f t="shared" si="1212"/>
        <v>0.0000286577263164351-0.000253418793405862i</v>
      </c>
      <c r="Y2339" t="str">
        <f t="shared" si="1213"/>
        <v>0.009+2.54469004940773i</v>
      </c>
      <c r="Z2339" t="str">
        <f t="shared" si="1214"/>
        <v>-0.00119467191451779-0.000139393921366009i</v>
      </c>
      <c r="AA2339" t="str">
        <f t="shared" si="1215"/>
        <v>0.0167346135916984-4.71611230734581i</v>
      </c>
      <c r="AB2339" t="str">
        <f t="shared" si="1216"/>
        <v>0.471342321118956-0.487108394965814i</v>
      </c>
      <c r="AC2339" t="str">
        <f t="shared" si="1217"/>
        <v>0.785294549190865-0.255188932223454i</v>
      </c>
      <c r="AD2339" t="str">
        <f t="shared" si="1218"/>
        <v>0.725199116902654-0.3846271529393i</v>
      </c>
      <c r="AE2339" t="str">
        <f t="shared" si="1219"/>
        <v>-0.000919989704508756+0.000358414908501292i</v>
      </c>
      <c r="AF2339" t="str">
        <f t="shared" si="1220"/>
        <v>-14.9912003727226-0.868724605300031i</v>
      </c>
      <c r="AG2339" t="str">
        <f t="shared" si="1221"/>
        <v>0.993477451699761-0.0124041365835617i</v>
      </c>
      <c r="AH2339" t="str">
        <f t="shared" si="1222"/>
        <v>0.0142509665514555-0.00442594955115424i</v>
      </c>
      <c r="AI2339">
        <f t="shared" si="1223"/>
        <v>-36.523205873465308</v>
      </c>
      <c r="AJ2339">
        <f t="shared" si="1224"/>
        <v>-17.253325179321095</v>
      </c>
      <c r="AK2339"/>
      <c r="AL2339"/>
      <c r="AM2339"/>
      <c r="AN2339"/>
    </row>
    <row r="2340" spans="1:40" x14ac:dyDescent="0.25">
      <c r="A2340"/>
      <c r="B2340">
        <f t="shared" si="1225"/>
        <v>406000</v>
      </c>
      <c r="C2340" s="237" t="str">
        <f t="shared" si="1193"/>
        <v>-4.63650431443509E-07+0.00603207518846971i</v>
      </c>
      <c r="D2340" s="208" t="str">
        <f t="shared" si="1194"/>
        <v>-5.95700951165926+0.0462459097782678i</v>
      </c>
      <c r="E2340" t="str">
        <f t="shared" si="1195"/>
        <v>2870</v>
      </c>
      <c r="F2340" t="str">
        <f t="shared" si="1196"/>
        <v>0.777000777000777</v>
      </c>
      <c r="G2340" t="str">
        <f t="shared" si="1191"/>
        <v>0.777000777000777</v>
      </c>
      <c r="H2340" t="str">
        <f t="shared" si="1197"/>
        <v>9.0346765228357+0.912883685360788i</v>
      </c>
      <c r="I2340" t="str">
        <f t="shared" si="1198"/>
        <v>1594.35827169682i</v>
      </c>
      <c r="J2340" t="str">
        <f t="shared" si="1192"/>
        <v>-3439.8218248876+348.79457038257i</v>
      </c>
      <c r="K2340" t="str">
        <f t="shared" si="1199"/>
        <v>0.0465201628946713-0.458783149768931i</v>
      </c>
      <c r="L2340" t="str">
        <f t="shared" si="1200"/>
        <v>0.00352434236487262-0.0294731165999342i</v>
      </c>
      <c r="M2340" t="str">
        <f t="shared" si="1201"/>
        <v>0.0500445052595439-0.488256266368865i</v>
      </c>
      <c r="N2340" t="str">
        <f t="shared" si="1202"/>
        <v>-4.15977610228675i</v>
      </c>
      <c r="O2340" t="str">
        <f t="shared" si="1203"/>
        <v>-0.524912984821359+0.851155895453901i</v>
      </c>
      <c r="P2340" t="str">
        <f t="shared" si="1204"/>
        <v>1.52491298482136-0.851155895453901i</v>
      </c>
      <c r="Q2340" t="str">
        <f t="shared" si="1205"/>
        <v>-1.52491298482136+5.01093199774065i</v>
      </c>
      <c r="R2340" t="str">
        <f t="shared" si="1206"/>
        <v>-0.240222058835162-0.231213524467204i</v>
      </c>
      <c r="S2340" t="str">
        <f t="shared" si="1207"/>
        <v>0.429850043449077i</v>
      </c>
      <c r="T2340" t="str">
        <f t="shared" si="1208"/>
        <v>0.0993871435382419-0.103259462427721i</v>
      </c>
      <c r="U2340" t="str">
        <f t="shared" si="1209"/>
        <v>0.0000333333333333333-0.000278019325528238i</v>
      </c>
      <c r="V2340" t="str">
        <f t="shared" si="1210"/>
        <v>6.66666666666667E-06-0.00278019325528239i</v>
      </c>
      <c r="W2340" t="str">
        <f t="shared" si="1211"/>
        <v>0.0000275995346279647-0.000253033166396022i</v>
      </c>
      <c r="X2340" t="str">
        <f t="shared" si="1212"/>
        <v>0.0000286524511327526-0.000252796048500529i</v>
      </c>
      <c r="Y2340" t="str">
        <f t="shared" si="1213"/>
        <v>0.009+2.55097323471491i</v>
      </c>
      <c r="Z2340" t="str">
        <f t="shared" si="1214"/>
        <v>-0.00118880043024982-0.000139004915684484i</v>
      </c>
      <c r="AA2340" t="str">
        <f t="shared" si="1215"/>
        <v>0.0166522535957593-4.70449425608697i</v>
      </c>
      <c r="AB2340" t="str">
        <f t="shared" si="1216"/>
        <v>0.468752754821295-0.487016285519221i</v>
      </c>
      <c r="AC2340" t="str">
        <f t="shared" si="1217"/>
        <v>0.785669746475632-0.253243958981316i</v>
      </c>
      <c r="AD2340" t="str">
        <f t="shared" si="1218"/>
        <v>0.721473392982057-0.387322419560927i</v>
      </c>
      <c r="AE2340" t="str">
        <f t="shared" si="1219"/>
        <v>-0.000911527600264643+0.000360160710859362i</v>
      </c>
      <c r="AF2340" t="str">
        <f t="shared" si="1220"/>
        <v>-14.991686034495-0.86663777558252i</v>
      </c>
      <c r="AG2340" t="str">
        <f t="shared" si="1221"/>
        <v>0.993447286176565-0.0123102343521742i</v>
      </c>
      <c r="AH2340" t="str">
        <f t="shared" si="1222"/>
        <v>0.0141249845191823-0.00446482691065339i</v>
      </c>
      <c r="AI2340">
        <f t="shared" si="1223"/>
        <v>-36.586646780095897</v>
      </c>
      <c r="AJ2340">
        <f t="shared" si="1224"/>
        <v>-17.541447816482158</v>
      </c>
      <c r="AK2340"/>
      <c r="AL2340"/>
      <c r="AM2340"/>
      <c r="AN2340"/>
    </row>
    <row r="2341" spans="1:40" x14ac:dyDescent="0.25">
      <c r="A2341"/>
      <c r="B2341">
        <f t="shared" si="1225"/>
        <v>407000</v>
      </c>
      <c r="C2341" s="237" t="str">
        <f t="shared" si="1193"/>
        <v>-4.61374849951636E-07+0.0060172543650853i</v>
      </c>
      <c r="D2341" s="208" t="str">
        <f t="shared" si="1194"/>
        <v>-5.95700949421314+0.046132283465654i</v>
      </c>
      <c r="E2341" t="str">
        <f t="shared" si="1195"/>
        <v>2870</v>
      </c>
      <c r="F2341" t="str">
        <f t="shared" si="1196"/>
        <v>0.777000777000777</v>
      </c>
      <c r="G2341" t="str">
        <f t="shared" si="1191"/>
        <v>0.777000777000777</v>
      </c>
      <c r="H2341" t="str">
        <f t="shared" si="1197"/>
        <v>9.03515868230058+0.910693101680666i</v>
      </c>
      <c r="I2341" t="str">
        <f t="shared" si="1198"/>
        <v>1598.28526251381i</v>
      </c>
      <c r="J2341" t="str">
        <f t="shared" si="1192"/>
        <v>-3456.79256030725+349.653670309621i</v>
      </c>
      <c r="K2341" t="str">
        <f t="shared" si="1199"/>
        <v>0.0462940250002845-0.457678139245484i</v>
      </c>
      <c r="L2341" t="str">
        <f t="shared" si="1200"/>
        <v>0.00350728767240448-0.0294027354388009i</v>
      </c>
      <c r="M2341" t="str">
        <f t="shared" si="1201"/>
        <v>0.049801312672689-0.487080874684285i</v>
      </c>
      <c r="N2341" t="str">
        <f t="shared" si="1202"/>
        <v>-4.17002185623326i</v>
      </c>
      <c r="O2341" t="str">
        <f t="shared" si="1203"/>
        <v>-0.516164852269152+0.856489255788982i</v>
      </c>
      <c r="P2341" t="str">
        <f t="shared" si="1204"/>
        <v>1.51616485226915-0.856489255788982i</v>
      </c>
      <c r="Q2341" t="str">
        <f t="shared" si="1205"/>
        <v>-1.51616485226915+5.02651111202224i</v>
      </c>
      <c r="R2341" t="str">
        <f t="shared" si="1206"/>
        <v>-0.239579600344993-0.229368374447211i</v>
      </c>
      <c r="S2341" t="str">
        <f t="shared" si="1207"/>
        <v>0.430908787398459i</v>
      </c>
      <c r="T2341" t="str">
        <f t="shared" si="1208"/>
        <v>0.0988368481006034-0.103236955070068i</v>
      </c>
      <c r="U2341" t="str">
        <f t="shared" si="1209"/>
        <v>0.0000333333333333332-0.000277336231362321i</v>
      </c>
      <c r="V2341" t="str">
        <f t="shared" si="1210"/>
        <v>6.66666666666667E-06-0.00277336231362321i</v>
      </c>
      <c r="W2341" t="str">
        <f t="shared" si="1211"/>
        <v>0.0000275995160311547-0.000252412881616012i</v>
      </c>
      <c r="X2341" t="str">
        <f t="shared" si="1212"/>
        <v>0.0000286472146017134-0.000252176367088112i</v>
      </c>
      <c r="Y2341" t="str">
        <f t="shared" si="1213"/>
        <v>0.009+2.55725642002209i</v>
      </c>
      <c r="Z2341" t="str">
        <f t="shared" si="1214"/>
        <v>-0.00118297217461936-0.000138618156199553i</v>
      </c>
      <c r="AA2341" t="str">
        <f t="shared" si="1215"/>
        <v>0.0165705001740347-4.69293331075864i</v>
      </c>
      <c r="AB2341" t="str">
        <f t="shared" si="1216"/>
        <v>0.466157323529325-0.486910131085881i</v>
      </c>
      <c r="AC2341" t="str">
        <f t="shared" si="1217"/>
        <v>0.786050634081797-0.251305080566857i</v>
      </c>
      <c r="AD2341" t="str">
        <f t="shared" si="1218"/>
        <v>0.717716344722026-0.389980433778854i</v>
      </c>
      <c r="AE2341" t="str">
        <f t="shared" si="1219"/>
        <v>-0.000903096833759997+0.000361847485426721i</v>
      </c>
      <c r="AF2341" t="str">
        <f t="shared" si="1220"/>
        <v>-14.9921681765137-0.864560818215012i</v>
      </c>
      <c r="AG2341" t="str">
        <f t="shared" si="1221"/>
        <v>0.993417901517137-0.0122162587478572i</v>
      </c>
      <c r="AH2341" t="str">
        <f t="shared" si="1222"/>
        <v>0.0139993703179198-0.00450271359243783i</v>
      </c>
      <c r="AI2341">
        <f t="shared" si="1223"/>
        <v>-36.650302296709476</v>
      </c>
      <c r="AJ2341">
        <f t="shared" si="1224"/>
        <v>-17.829705091753052</v>
      </c>
      <c r="AK2341"/>
      <c r="AL2341"/>
      <c r="AM2341"/>
      <c r="AN2341"/>
    </row>
    <row r="2342" spans="1:40" x14ac:dyDescent="0.25">
      <c r="A2342"/>
      <c r="B2342">
        <f t="shared" si="1225"/>
        <v>408000</v>
      </c>
      <c r="C2342" s="237" t="str">
        <f t="shared" si="1193"/>
        <v>-4.59115980162906E-07+0.00600250619279462i</v>
      </c>
      <c r="D2342" s="208" t="str">
        <f t="shared" si="1194"/>
        <v>-5.95700947689514+0.0460192141447588i</v>
      </c>
      <c r="E2342" t="str">
        <f t="shared" si="1195"/>
        <v>2870</v>
      </c>
      <c r="F2342" t="str">
        <f t="shared" si="1196"/>
        <v>0.777000777000777</v>
      </c>
      <c r="G2342" t="str">
        <f t="shared" si="1191"/>
        <v>0.777000777000777</v>
      </c>
      <c r="H2342" t="str">
        <f t="shared" si="1197"/>
        <v>9.03563735567944+0.908512878413604i</v>
      </c>
      <c r="I2342" t="str">
        <f t="shared" si="1198"/>
        <v>1602.21225333079i</v>
      </c>
      <c r="J2342" t="str">
        <f t="shared" si="1192"/>
        <v>-3473.80504415352+350.512770236671i</v>
      </c>
      <c r="K2342" t="str">
        <f t="shared" si="1199"/>
        <v>0.0460695267647916-0.456578384716882i</v>
      </c>
      <c r="L2342" t="str">
        <f t="shared" si="1200"/>
        <v>0.00349035589394764-0.0293326846575709i</v>
      </c>
      <c r="M2342" t="str">
        <f t="shared" si="1201"/>
        <v>0.0495598826587392-0.485911069374453i</v>
      </c>
      <c r="N2342" t="str">
        <f t="shared" si="1202"/>
        <v>-4.18026761017978i</v>
      </c>
      <c r="O2342" t="str">
        <f t="shared" si="1203"/>
        <v>-0.507362535540945+0.861732706545053i</v>
      </c>
      <c r="P2342" t="str">
        <f t="shared" si="1204"/>
        <v>1.50736253554095-0.861732706545053i</v>
      </c>
      <c r="Q2342" t="str">
        <f t="shared" si="1205"/>
        <v>-1.50736253554095+5.04200031672483i</v>
      </c>
      <c r="R2342" t="str">
        <f t="shared" si="1206"/>
        <v>-0.23893334780277-0.227529410255348i</v>
      </c>
      <c r="S2342" t="str">
        <f t="shared" si="1207"/>
        <v>0.43196753134784i</v>
      </c>
      <c r="T2342" t="str">
        <f t="shared" si="1208"/>
        <v>0.0982853176570326-0.103211448407037i</v>
      </c>
      <c r="U2342" t="str">
        <f t="shared" si="1209"/>
        <v>0.0000333333333333334-0.000276656485697218i</v>
      </c>
      <c r="V2342" t="str">
        <f t="shared" si="1210"/>
        <v>6.66666666666667E-06-0.00276656485697218i</v>
      </c>
      <c r="W2342" t="str">
        <f t="shared" si="1211"/>
        <v>0.0000275994973886277-0.000251795640925852i</v>
      </c>
      <c r="X2342" t="str">
        <f t="shared" si="1212"/>
        <v>0.000028642016344399-0.000251559726644494i</v>
      </c>
      <c r="Y2342" t="str">
        <f t="shared" si="1213"/>
        <v>0.009+2.56353960532927i</v>
      </c>
      <c r="Z2342" t="str">
        <f t="shared" si="1214"/>
        <v>-0.00117718672429837-0.000138233623123525i</v>
      </c>
      <c r="AA2342" t="str">
        <f t="shared" si="1215"/>
        <v>0.0164893473840338-4.68142905131999i</v>
      </c>
      <c r="AB2342" t="str">
        <f t="shared" si="1216"/>
        <v>0.463556067415227-0.48678983063115i</v>
      </c>
      <c r="AC2342" t="str">
        <f t="shared" si="1217"/>
        <v>0.786437217144254-0.249372271318296i</v>
      </c>
      <c r="AD2342" t="str">
        <f t="shared" si="1218"/>
        <v>0.713928350968872-0.392600819824734i</v>
      </c>
      <c r="AE2342" t="str">
        <f t="shared" si="1219"/>
        <v>-0.000894697610626421+0.000363475570441301i</v>
      </c>
      <c r="AF2342" t="str">
        <f t="shared" si="1220"/>
        <v>-14.9926468325746-0.862493664268845i</v>
      </c>
      <c r="AG2342" t="str">
        <f t="shared" si="1221"/>
        <v>0.993389298371295-0.0121222167277985i</v>
      </c>
      <c r="AH2342" t="str">
        <f t="shared" si="1222"/>
        <v>0.0138741285922313-0.00453961468377259i</v>
      </c>
      <c r="AI2342">
        <f t="shared" si="1223"/>
        <v>-36.714174762024292</v>
      </c>
      <c r="AJ2342">
        <f t="shared" si="1224"/>
        <v>-18.118095620797135</v>
      </c>
      <c r="AK2342"/>
      <c r="AL2342"/>
      <c r="AM2342"/>
      <c r="AN2342"/>
    </row>
    <row r="2343" spans="1:40" x14ac:dyDescent="0.25">
      <c r="A2343"/>
      <c r="B2343">
        <f t="shared" si="1225"/>
        <v>409000</v>
      </c>
      <c r="C2343" s="237" t="str">
        <f t="shared" si="1193"/>
        <v>-4.56873658837656E-07+0.0059878301387046i</v>
      </c>
      <c r="D2343" s="208" t="str">
        <f t="shared" si="1194"/>
        <v>-5.95700945970401+0.0459066977300686i</v>
      </c>
      <c r="E2343" t="str">
        <f t="shared" si="1195"/>
        <v>2870</v>
      </c>
      <c r="F2343" t="str">
        <f t="shared" si="1196"/>
        <v>0.777000777000777</v>
      </c>
      <c r="G2343" t="str">
        <f t="shared" si="1191"/>
        <v>0.777000777000777</v>
      </c>
      <c r="H2343" t="str">
        <f t="shared" si="1197"/>
        <v>9.03611257636621+0.906342943175978i</v>
      </c>
      <c r="I2343" t="str">
        <f t="shared" si="1198"/>
        <v>1606.13924414778i</v>
      </c>
      <c r="J2343" t="str">
        <f t="shared" si="1192"/>
        <v>-3490.8592764264+351.371870163722i</v>
      </c>
      <c r="K2343" t="str">
        <f t="shared" si="1199"/>
        <v>0.0458466524255747-0.455483849171937i</v>
      </c>
      <c r="L2343" t="str">
        <f t="shared" si="1200"/>
        <v>0.00347354585680428-0.0292629619721201i</v>
      </c>
      <c r="M2343" t="str">
        <f t="shared" si="1201"/>
        <v>0.049320198282379-0.484746811144057i</v>
      </c>
      <c r="N2343" t="str">
        <f t="shared" si="1202"/>
        <v>-4.1905133641263i</v>
      </c>
      <c r="O2343" t="str">
        <f t="shared" si="1203"/>
        <v>-0.498506958656035+0.866885697293196i</v>
      </c>
      <c r="P2343" t="str">
        <f t="shared" si="1204"/>
        <v>1.49850695865603-0.866885697293196i</v>
      </c>
      <c r="Q2343" t="str">
        <f t="shared" si="1205"/>
        <v>-1.49850695865603+5.0573990614195i</v>
      </c>
      <c r="R2343" t="str">
        <f t="shared" si="1206"/>
        <v>-0.238283279259451-0.225696606633606i</v>
      </c>
      <c r="S2343" t="str">
        <f t="shared" si="1207"/>
        <v>0.433026275297223i</v>
      </c>
      <c r="T2343" t="str">
        <f t="shared" si="1208"/>
        <v>0.0977325609177729-0.103182920883328i</v>
      </c>
      <c r="U2343" t="str">
        <f t="shared" si="1209"/>
        <v>0.0000333333333333332-0.000275980063971796i</v>
      </c>
      <c r="V2343" t="str">
        <f t="shared" si="1210"/>
        <v>6.66666666666667E-06-0.00275980063971796i</v>
      </c>
      <c r="W2343" t="str">
        <f t="shared" si="1211"/>
        <v>0.0000275994787003836-0.000251181421997235i</v>
      </c>
      <c r="X2343" t="str">
        <f t="shared" si="1212"/>
        <v>0.0000286368559865173-0.000250946104865828i</v>
      </c>
      <c r="Y2343" t="str">
        <f t="shared" si="1213"/>
        <v>0.009+2.56982279063645i</v>
      </c>
      <c r="Z2343" t="str">
        <f t="shared" si="1214"/>
        <v>-0.00117144366112823-0.000137851296902093i</v>
      </c>
      <c r="AA2343" t="str">
        <f t="shared" si="1215"/>
        <v>0.0164087893558678-4.66998106183996i</v>
      </c>
      <c r="AB2343" t="str">
        <f t="shared" si="1216"/>
        <v>0.460949027560275-0.48665528249091i</v>
      </c>
      <c r="AC2343" t="str">
        <f t="shared" si="1217"/>
        <v>0.786829501123464-0.247445506237416i</v>
      </c>
      <c r="AD2343" t="str">
        <f t="shared" si="1218"/>
        <v>0.710109795310131-0.395183205843544i</v>
      </c>
      <c r="AE2343" t="str">
        <f t="shared" si="1219"/>
        <v>-0.000886330135860573+0.000365045305243368i</v>
      </c>
      <c r="AF2343" t="str">
        <f t="shared" si="1220"/>
        <v>-14.9931220360702-0.860436245445909i</v>
      </c>
      <c r="AG2343" t="str">
        <f t="shared" si="1221"/>
        <v>0.993361477316391-0.0120281152615434i</v>
      </c>
      <c r="AH2343" t="str">
        <f t="shared" si="1222"/>
        <v>0.013749263969771-0.00457553529896492i</v>
      </c>
      <c r="AI2343">
        <f t="shared" si="1223"/>
        <v>-36.778266540209771</v>
      </c>
      <c r="AJ2343">
        <f t="shared" si="1224"/>
        <v>-18.406618015863742</v>
      </c>
      <c r="AK2343"/>
      <c r="AL2343"/>
      <c r="AM2343"/>
      <c r="AN2343"/>
    </row>
    <row r="2344" spans="1:40" x14ac:dyDescent="0.25">
      <c r="A2344"/>
      <c r="B2344">
        <f t="shared" si="1225"/>
        <v>410000</v>
      </c>
      <c r="C2344" s="237" t="str">
        <f t="shared" si="1193"/>
        <v>-4.54647724724509E-07+0.0059732256751211i</v>
      </c>
      <c r="D2344" s="208" t="str">
        <f t="shared" si="1194"/>
        <v>-5.95700944263852+0.0457947301759285i</v>
      </c>
      <c r="E2344" t="str">
        <f t="shared" si="1195"/>
        <v>2870</v>
      </c>
      <c r="F2344" t="str">
        <f t="shared" si="1196"/>
        <v>0.777000777000777</v>
      </c>
      <c r="G2344" t="str">
        <f t="shared" si="1191"/>
        <v>0.777000777000777</v>
      </c>
      <c r="H2344" t="str">
        <f t="shared" si="1197"/>
        <v>9.03658437735753+0.904183224247487i</v>
      </c>
      <c r="I2344" t="str">
        <f t="shared" si="1198"/>
        <v>1610.06623496477i</v>
      </c>
      <c r="J2344" t="str">
        <f t="shared" si="1192"/>
        <v>-3507.9552571259+352.230970090773i</v>
      </c>
      <c r="K2344" t="str">
        <f t="shared" si="1199"/>
        <v>0.0456253864083626-0.454394495942164i</v>
      </c>
      <c r="L2344" t="str">
        <f t="shared" si="1200"/>
        <v>0.0034568564021616-0.0291935651189647i</v>
      </c>
      <c r="M2344" t="str">
        <f t="shared" si="1201"/>
        <v>0.0490822428105242-0.483588061061129i</v>
      </c>
      <c r="N2344" t="str">
        <f t="shared" si="1202"/>
        <v>-4.20075911807282i</v>
      </c>
      <c r="O2344" t="str">
        <f t="shared" si="1203"/>
        <v>-0.489599051224669+0.871947687100496i</v>
      </c>
      <c r="P2344" t="str">
        <f t="shared" si="1204"/>
        <v>1.48959905122467-0.871947687100496i</v>
      </c>
      <c r="Q2344" t="str">
        <f t="shared" si="1205"/>
        <v>-1.48959905122467+5.07270680517332i</v>
      </c>
      <c r="R2344" t="str">
        <f t="shared" si="1206"/>
        <v>-0.237629372672488-0.223869939021602i</v>
      </c>
      <c r="S2344" t="str">
        <f t="shared" si="1207"/>
        <v>0.434085019246604i</v>
      </c>
      <c r="T2344" t="str">
        <f t="shared" si="1208"/>
        <v>0.0971785867889282-0.103151350810095i</v>
      </c>
      <c r="U2344" t="str">
        <f t="shared" si="1209"/>
        <v>0.0000333333333333334-0.000275306941864548i</v>
      </c>
      <c r="V2344" t="str">
        <f t="shared" si="1210"/>
        <v>6.66666666666667E-06-0.00275306941864548i</v>
      </c>
      <c r="W2344" t="str">
        <f t="shared" si="1211"/>
        <v>0.0000275994599664231-0.000250570202719695i</v>
      </c>
      <c r="X2344" t="str">
        <f t="shared" si="1212"/>
        <v>0.0000286317331583354-0.000250335479665847i</v>
      </c>
      <c r="Y2344" t="str">
        <f t="shared" si="1213"/>
        <v>0.009+2.57610597594363i</v>
      </c>
      <c r="Z2344" t="str">
        <f t="shared" si="1214"/>
        <v>-0.00116574257204409-0.000137471158210906i</v>
      </c>
      <c r="AA2344" t="str">
        <f t="shared" si="1215"/>
        <v>0.0163288202911861-4.65858893044703i</v>
      </c>
      <c r="AB2344" t="str">
        <f t="shared" si="1216"/>
        <v>0.458336245969508-0.486506384371183i</v>
      </c>
      <c r="AC2344" t="str">
        <f t="shared" si="1217"/>
        <v>0.787227491801619-0.245524760989008i</v>
      </c>
      <c r="AD2344" t="str">
        <f t="shared" si="1218"/>
        <v>0.70626106603334-0.397727223957782i</v>
      </c>
      <c r="AE2344" t="str">
        <f t="shared" si="1219"/>
        <v>-0.000877994613781795+0.00036655703028163i</v>
      </c>
      <c r="AF2344" t="str">
        <f t="shared" si="1220"/>
        <v>-14.9935938199961-0.858388494071558i</v>
      </c>
      <c r="AG2344" t="str">
        <f t="shared" si="1221"/>
        <v>0.993334438857115-0.0119339613301487i</v>
      </c>
      <c r="AH2344" t="str">
        <f t="shared" si="1222"/>
        <v>0.0136247810605699-0.00461048057947165i</v>
      </c>
      <c r="AI2344">
        <f t="shared" si="1223"/>
        <v>-36.842580021462375</v>
      </c>
      <c r="AJ2344">
        <f t="shared" si="1224"/>
        <v>-18.695270885874816</v>
      </c>
      <c r="AK2344"/>
      <c r="AL2344"/>
      <c r="AM2344"/>
      <c r="AN2344"/>
    </row>
    <row r="2345" spans="1:40" x14ac:dyDescent="0.25">
      <c r="A2345"/>
      <c r="B2345">
        <f t="shared" si="1225"/>
        <v>411000</v>
      </c>
      <c r="C2345" s="237" t="str">
        <f t="shared" si="1193"/>
        <v>-4.52438018531393E-07+0.00595869227948565i</v>
      </c>
      <c r="D2345" s="208" t="str">
        <f t="shared" si="1194"/>
        <v>-5.95700942569743+0.0456833074760567i</v>
      </c>
      <c r="E2345" t="str">
        <f t="shared" si="1195"/>
        <v>2870</v>
      </c>
      <c r="F2345" t="str">
        <f t="shared" si="1196"/>
        <v>0.777000777000777</v>
      </c>
      <c r="G2345" t="str">
        <f t="shared" si="1191"/>
        <v>0.777000777000777</v>
      </c>
      <c r="H2345" t="str">
        <f t="shared" si="1197"/>
        <v>9.03705279125831+0.902033650563726i</v>
      </c>
      <c r="I2345" t="str">
        <f t="shared" si="1198"/>
        <v>1613.99322578176i</v>
      </c>
      <c r="J2345" t="str">
        <f t="shared" si="1192"/>
        <v>-3525.09298625202+353.090070017823i</v>
      </c>
      <c r="K2345" t="str">
        <f t="shared" si="1199"/>
        <v>0.0454057133245483-0.453310288697883i</v>
      </c>
      <c r="L2345" t="str">
        <f t="shared" si="1200"/>
        <v>0.00344028638489589-0.0291244918550328i</v>
      </c>
      <c r="M2345" t="str">
        <f t="shared" si="1201"/>
        <v>0.0488459997094442-0.482434780552916i</v>
      </c>
      <c r="N2345" t="str">
        <f t="shared" si="1202"/>
        <v>-4.21100487201934i</v>
      </c>
      <c r="O2345" t="str">
        <f t="shared" si="1203"/>
        <v>-0.480639748350471+0.876918144586823i</v>
      </c>
      <c r="P2345" t="str">
        <f t="shared" si="1204"/>
        <v>1.48063974835047-0.876918144586823i</v>
      </c>
      <c r="Q2345" t="str">
        <f t="shared" si="1205"/>
        <v>-1.48063974835047+5.08792301660616i</v>
      </c>
      <c r="R2345" t="str">
        <f t="shared" si="1206"/>
        <v>-0.236971605906844-0.222049383555326i</v>
      </c>
      <c r="S2345" t="str">
        <f t="shared" si="1207"/>
        <v>0.435143763195987i</v>
      </c>
      <c r="T2345" t="str">
        <f t="shared" si="1208"/>
        <v>0.0966234043756137-0.1031167163649i</v>
      </c>
      <c r="U2345" t="str">
        <f t="shared" si="1209"/>
        <v>0.0000333333333333333-0.000274637095290669i</v>
      </c>
      <c r="V2345" t="str">
        <f t="shared" si="1210"/>
        <v>6.66666666666667E-06-0.00274637095290669i</v>
      </c>
      <c r="W2345" t="str">
        <f t="shared" si="1211"/>
        <v>0.000027599441186746-0.000249961961197952i</v>
      </c>
      <c r="X2345" t="str">
        <f t="shared" si="1212"/>
        <v>0.0000286266474946117-0.000249727829173215i</v>
      </c>
      <c r="Y2345" t="str">
        <f t="shared" si="1213"/>
        <v>0.009+2.58238916125081i</v>
      </c>
      <c r="Z2345" t="str">
        <f t="shared" si="1214"/>
        <v>-0.00116008304900067-0.000137093187952198i</v>
      </c>
      <c r="AA2345" t="str">
        <f t="shared" si="1215"/>
        <v>0.0162494344621343-4.64725224927989i</v>
      </c>
      <c r="AB2345" t="str">
        <f t="shared" si="1216"/>
        <v>0.455717765586586-0.486343033347913i</v>
      </c>
      <c r="AC2345" t="str">
        <f t="shared" si="1217"/>
        <v>0.787631195278791-0.243610011900432i</v>
      </c>
      <c r="AD2345" t="str">
        <f t="shared" si="1218"/>
        <v>0.702382556083894-0.400232510331283i</v>
      </c>
      <c r="AE2345" t="str">
        <f t="shared" si="1219"/>
        <v>-0.000869691247990117+0.000368011087118754i</v>
      </c>
      <c r="AF2345" t="str">
        <f t="shared" si="1220"/>
        <v>-14.9940622169557-0.856350343087669i</v>
      </c>
      <c r="AG2345" t="str">
        <f t="shared" si="1221"/>
        <v>0.993308183425294-0.0118397619253347i</v>
      </c>
      <c r="AH2345" t="str">
        <f t="shared" si="1222"/>
        <v>0.0135006844563242-0.00464445569399302i</v>
      </c>
      <c r="AI2345">
        <f t="shared" si="1223"/>
        <v>-36.907117622595258</v>
      </c>
      <c r="AJ2345">
        <f t="shared" si="1224"/>
        <v>-18.984052836515222</v>
      </c>
      <c r="AK2345"/>
      <c r="AL2345"/>
      <c r="AM2345"/>
      <c r="AN2345"/>
    </row>
    <row r="2346" spans="1:40" x14ac:dyDescent="0.25">
      <c r="A2346"/>
      <c r="B2346">
        <f t="shared" si="1225"/>
        <v>412000</v>
      </c>
      <c r="C2346" s="237" t="str">
        <f t="shared" si="1193"/>
        <v>-4.50244382897057E-07+0.00594422943431326i</v>
      </c>
      <c r="D2346" s="208" t="str">
        <f t="shared" si="1194"/>
        <v>-5.95700940887956+0.0455724256630683i</v>
      </c>
      <c r="E2346" t="str">
        <f t="shared" si="1195"/>
        <v>2870</v>
      </c>
      <c r="F2346" t="str">
        <f t="shared" si="1196"/>
        <v>0.777000777000777</v>
      </c>
      <c r="G2346" t="str">
        <f t="shared" si="1191"/>
        <v>0.777000777000777</v>
      </c>
      <c r="H2346" t="str">
        <f t="shared" si="1197"/>
        <v>9.0375178502874+0.899894151708806i</v>
      </c>
      <c r="I2346" t="str">
        <f t="shared" si="1198"/>
        <v>1617.92021659874i</v>
      </c>
      <c r="J2346" t="str">
        <f t="shared" si="1192"/>
        <v>-3542.27246380475+353.949169944874i</v>
      </c>
      <c r="K2346" t="str">
        <f t="shared" si="1199"/>
        <v>0.0451876179685474-0.452231191444364i</v>
      </c>
      <c r="L2346" t="str">
        <f t="shared" si="1200"/>
        <v>0.00342383467337992-0.0290557399574394i</v>
      </c>
      <c r="M2346" t="str">
        <f t="shared" si="1201"/>
        <v>0.0486114526419273-0.481286931401803i</v>
      </c>
      <c r="N2346" t="str">
        <f t="shared" si="1202"/>
        <v>-4.22125062596586i</v>
      </c>
      <c r="O2346" t="str">
        <f t="shared" si="1203"/>
        <v>-0.471629990532279+0.881796547980611i</v>
      </c>
      <c r="P2346" t="str">
        <f t="shared" si="1204"/>
        <v>1.47162999053228-0.881796547980611i</v>
      </c>
      <c r="Q2346" t="str">
        <f t="shared" si="1205"/>
        <v>-1.47162999053228+5.10304717394647i</v>
      </c>
      <c r="R2346" t="str">
        <f t="shared" si="1206"/>
        <v>-0.23630995673606-0.220234917066024i</v>
      </c>
      <c r="S2346" t="str">
        <f t="shared" si="1207"/>
        <v>0.436202507145368i</v>
      </c>
      <c r="T2346" t="str">
        <f t="shared" si="1208"/>
        <v>0.0960670229851519-0.103078995591683i</v>
      </c>
      <c r="U2346" t="str">
        <f t="shared" si="1209"/>
        <v>0.0000333333333333334-0.000273970500399186i</v>
      </c>
      <c r="V2346" t="str">
        <f t="shared" si="1210"/>
        <v>6.66666666666667E-06-0.00273970500399187i</v>
      </c>
      <c r="W2346" t="str">
        <f t="shared" si="1211"/>
        <v>0.0000275994223613528-0.000249356675749296i</v>
      </c>
      <c r="X2346" t="str">
        <f t="shared" si="1212"/>
        <v>0.0000286215986345329-0.000249123131728918i</v>
      </c>
      <c r="Y2346" t="str">
        <f t="shared" si="1213"/>
        <v>0.009+2.58867234655799i</v>
      </c>
      <c r="Z2346" t="str">
        <f t="shared" si="1214"/>
        <v>-0.00115446468889915-0.000136717367251489i</v>
      </c>
      <c r="AA2346" t="str">
        <f t="shared" si="1215"/>
        <v>0.0161706262103273-4.63597061443874i</v>
      </c>
      <c r="AB2346" t="str">
        <f t="shared" si="1216"/>
        <v>0.453093630308868-0.486165125866825i</v>
      </c>
      <c r="AC2346" t="str">
        <f t="shared" si="1217"/>
        <v>0.788040617969103-0.24170123596129i</v>
      </c>
      <c r="AD2346" t="str">
        <f t="shared" si="1218"/>
        <v>0.698474663021944-0.402698705232498i</v>
      </c>
      <c r="AE2346" t="str">
        <f t="shared" si="1219"/>
        <v>-0.000861420241324541+0.000369407818436097i</v>
      </c>
      <c r="AF2346" t="str">
        <f t="shared" si="1220"/>
        <v>-14.994527259167-0.854321726045738i</v>
      </c>
      <c r="AG2346" t="str">
        <f t="shared" si="1221"/>
        <v>0.993282711379721-0.0117455240486335i</v>
      </c>
      <c r="AH2346" t="str">
        <f t="shared" si="1222"/>
        <v>0.0133769787296882-0.00467746583855179i</v>
      </c>
      <c r="AI2346">
        <f t="shared" si="1223"/>
        <v>-36.971881787641621</v>
      </c>
      <c r="AJ2346">
        <f t="shared" si="1224"/>
        <v>-19.27296247031946</v>
      </c>
      <c r="AK2346"/>
      <c r="AL2346"/>
      <c r="AM2346"/>
      <c r="AN2346"/>
    </row>
    <row r="2347" spans="1:40" x14ac:dyDescent="0.25">
      <c r="A2347"/>
      <c r="B2347">
        <f t="shared" si="1225"/>
        <v>413000</v>
      </c>
      <c r="C2347" s="237" t="str">
        <f t="shared" si="1193"/>
        <v>-4.48066662363026E-07+0.00592983662713081i</v>
      </c>
      <c r="D2347" s="208" t="str">
        <f t="shared" si="1194"/>
        <v>-5.9570093921837+0.0454620808080029i</v>
      </c>
      <c r="E2347" t="str">
        <f t="shared" si="1195"/>
        <v>2870</v>
      </c>
      <c r="F2347" t="str">
        <f t="shared" si="1196"/>
        <v>0.777000777000777</v>
      </c>
      <c r="G2347" t="str">
        <f t="shared" si="1191"/>
        <v>0.777000777000777</v>
      </c>
      <c r="H2347" t="str">
        <f t="shared" si="1197"/>
        <v>9.0379795862829+0.897764657908069i</v>
      </c>
      <c r="I2347" t="str">
        <f t="shared" si="1198"/>
        <v>1621.84720741573i</v>
      </c>
      <c r="J2347" t="str">
        <f t="shared" si="1192"/>
        <v>-3559.4936897841+354.808269871924i</v>
      </c>
      <c r="K2347" t="str">
        <f t="shared" si="1199"/>
        <v>0.0449710853152002-0.451157168518028i</v>
      </c>
      <c r="L2347" t="str">
        <f t="shared" si="1200"/>
        <v>0.00340750014929343-0.0289873072232645i</v>
      </c>
      <c r="M2347" t="str">
        <f t="shared" si="1201"/>
        <v>0.0483785854644936-0.480144475741292i</v>
      </c>
      <c r="N2347" t="str">
        <f t="shared" si="1202"/>
        <v>-4.23149637991238i</v>
      </c>
      <c r="O2347" t="str">
        <f t="shared" si="1203"/>
        <v>-0.462570723565416+0.886582385173633i</v>
      </c>
      <c r="P2347" t="str">
        <f t="shared" si="1204"/>
        <v>1.46257072356542-0.886582385173633i</v>
      </c>
      <c r="Q2347" t="str">
        <f t="shared" si="1205"/>
        <v>-1.46257072356542+5.11807876508601i</v>
      </c>
      <c r="R2347" t="str">
        <f t="shared" si="1206"/>
        <v>-0.235644402843366-0.218426517079182i</v>
      </c>
      <c r="S2347" t="str">
        <f t="shared" si="1207"/>
        <v>0.437261251094751i</v>
      </c>
      <c r="T2347" t="str">
        <f t="shared" si="1208"/>
        <v>0.0955094521303121-0.103038166400766i</v>
      </c>
      <c r="U2347" t="str">
        <f t="shared" si="1209"/>
        <v>0.0000333333333333333-0.000273307133570133i</v>
      </c>
      <c r="V2347" t="str">
        <f t="shared" si="1210"/>
        <v>6.66666666666667E-06-0.00273307133570133i</v>
      </c>
      <c r="W2347" t="str">
        <f t="shared" si="1211"/>
        <v>0.0000275994034902436-0.00024875432490103i</v>
      </c>
      <c r="X2347" t="str">
        <f t="shared" si="1212"/>
        <v>0.0000286165862216477-0.000248521365883705i</v>
      </c>
      <c r="Y2347" t="str">
        <f t="shared" si="1213"/>
        <v>0.009+2.59495553186517i</v>
      </c>
      <c r="Z2347" t="str">
        <f t="shared" si="1214"/>
        <v>-0.00114888709351548-0.000136343677454322i</v>
      </c>
      <c r="AA2347" t="str">
        <f t="shared" si="1215"/>
        <v>0.0160923899458401-4.62474362593723i</v>
      </c>
      <c r="AB2347" t="str">
        <f t="shared" si="1216"/>
        <v>0.45046388500269-0.485972557743442i</v>
      </c>
      <c r="AC2347" t="str">
        <f t="shared" si="1217"/>
        <v>0.788455766596891-0.239798410823192i</v>
      </c>
      <c r="AD2347" t="str">
        <f t="shared" si="1218"/>
        <v>0.694537788978378-0.405125453097337i</v>
      </c>
      <c r="AE2347" t="str">
        <f t="shared" si="1219"/>
        <v>-0.000853181795821677+0.000370747568037836i</v>
      </c>
      <c r="AF2347" t="str">
        <f t="shared" si="1220"/>
        <v>-14.9949889784666-0.852302577100066i</v>
      </c>
      <c r="AG2347" t="str">
        <f t="shared" si="1221"/>
        <v>0.993258023005976-0.011651254710533i</v>
      </c>
      <c r="AH2347" t="str">
        <f t="shared" si="1222"/>
        <v>0.0132536684335677-0.00470951623655838i</v>
      </c>
      <c r="AI2347">
        <f t="shared" si="1223"/>
        <v>-37.03687498847416</v>
      </c>
      <c r="AJ2347">
        <f t="shared" si="1224"/>
        <v>-19.56199838676266</v>
      </c>
      <c r="AK2347"/>
      <c r="AL2347"/>
      <c r="AM2347"/>
      <c r="AN2347"/>
    </row>
    <row r="2348" spans="1:40" x14ac:dyDescent="0.25">
      <c r="A2348"/>
      <c r="B2348">
        <f t="shared" si="1225"/>
        <v>414000</v>
      </c>
      <c r="C2348" s="237" t="str">
        <f t="shared" si="1193"/>
        <v>-4.45904703346076E-07+0.00591551335041663i</v>
      </c>
      <c r="D2348" s="208" t="str">
        <f t="shared" si="1194"/>
        <v>-5.95700937560868+0.0453522690198608i</v>
      </c>
      <c r="E2348" t="str">
        <f t="shared" si="1195"/>
        <v>2870</v>
      </c>
      <c r="F2348" t="str">
        <f t="shared" si="1196"/>
        <v>0.777000777000777</v>
      </c>
      <c r="G2348" t="str">
        <f t="shared" si="1191"/>
        <v>0.777000777000777</v>
      </c>
      <c r="H2348" t="str">
        <f t="shared" si="1197"/>
        <v>9.0384380307076+0.895645100020919i</v>
      </c>
      <c r="I2348" t="str">
        <f t="shared" si="1198"/>
        <v>1625.77419823272i</v>
      </c>
      <c r="J2348" t="str">
        <f t="shared" si="1192"/>
        <v>-3576.75666419007+355.667369798976i</v>
      </c>
      <c r="K2348" t="str">
        <f t="shared" si="1199"/>
        <v>0.0447561005172171-0.450088184582678i</v>
      </c>
      <c r="L2348" t="str">
        <f t="shared" si="1200"/>
        <v>0.00339128170743673-0.0289191914693338i</v>
      </c>
      <c r="M2348" t="str">
        <f t="shared" si="1201"/>
        <v>0.0481473822246538-0.479007376052012i</v>
      </c>
      <c r="N2348" t="str">
        <f t="shared" si="1202"/>
        <v>-4.2417421338589i</v>
      </c>
      <c r="O2348" t="str">
        <f t="shared" si="1203"/>
        <v>-0.453462898442406+0.891275153774755i</v>
      </c>
      <c r="P2348" t="str">
        <f t="shared" si="1204"/>
        <v>1.45346289844241-0.891275153774755i</v>
      </c>
      <c r="Q2348" t="str">
        <f t="shared" si="1205"/>
        <v>-1.45346289844241+5.13301728763366i</v>
      </c>
      <c r="R2348" t="str">
        <f t="shared" si="1206"/>
        <v>-0.234974921822848-0.216624161813626i</v>
      </c>
      <c r="S2348" t="str">
        <f t="shared" si="1207"/>
        <v>0.438319995044131i</v>
      </c>
      <c r="T2348" t="str">
        <f t="shared" si="1208"/>
        <v>0.0949507015325876-0.102994206568886i</v>
      </c>
      <c r="U2348" t="str">
        <f t="shared" si="1209"/>
        <v>0.0000333333333333332-0.000272646971411751i</v>
      </c>
      <c r="V2348" t="str">
        <f t="shared" si="1210"/>
        <v>6.66666666666667E-06-0.00272646971411751i</v>
      </c>
      <c r="W2348" t="str">
        <f t="shared" si="1211"/>
        <v>0.0000275993845734186-0.00024815488738791i</v>
      </c>
      <c r="X2348" t="str">
        <f t="shared" si="1212"/>
        <v>0.0000286116099038042-0.000247922510395535i</v>
      </c>
      <c r="Y2348" t="str">
        <f t="shared" si="1213"/>
        <v>0.009+2.60123871717235i</v>
      </c>
      <c r="Z2348" t="str">
        <f t="shared" si="1214"/>
        <v>-0.00114334986942971-0.000135972100123073i</v>
      </c>
      <c r="AA2348" t="str">
        <f t="shared" si="1215"/>
        <v>0.0160147201462174-4.61357088765529i</v>
      </c>
      <c r="AB2348" t="str">
        <f t="shared" si="1216"/>
        <v>0.447828575518816-0.485765224163246i</v>
      </c>
      <c r="AC2348" t="str">
        <f t="shared" si="1217"/>
        <v>0.788876648192873-0.237901514799611i</v>
      </c>
      <c r="AD2348" t="str">
        <f t="shared" si="1218"/>
        <v>0.690572340609815-0.407512402591565i</v>
      </c>
      <c r="AE2348" t="str">
        <f t="shared" si="1219"/>
        <v>-0.000844976112674578+0.000372030680854432i</v>
      </c>
      <c r="AF2348" t="str">
        <f t="shared" si="1220"/>
        <v>-14.9954474063163-0.850292831001058i</v>
      </c>
      <c r="AG2348" t="str">
        <f t="shared" si="1221"/>
        <v>0.993234118516271-0.0115569609296185i</v>
      </c>
      <c r="AH2348" t="str">
        <f t="shared" si="1222"/>
        <v>0.0131307581004185-0.00474061213886341i</v>
      </c>
      <c r="AI2348">
        <f t="shared" si="1223"/>
        <v>-37.10209972543845</v>
      </c>
      <c r="AJ2348">
        <f t="shared" si="1224"/>
        <v>-19.851159182354891</v>
      </c>
      <c r="AK2348"/>
      <c r="AL2348"/>
      <c r="AM2348"/>
      <c r="AN2348"/>
    </row>
    <row r="2349" spans="1:40" x14ac:dyDescent="0.25">
      <c r="A2349"/>
      <c r="B2349">
        <f t="shared" si="1225"/>
        <v>415000</v>
      </c>
      <c r="C2349" s="237" t="str">
        <f t="shared" si="1193"/>
        <v>-4.4375835411116E-07+0.00590125910154089i</v>
      </c>
      <c r="D2349" s="208" t="str">
        <f t="shared" si="1194"/>
        <v>-5.95700935915334+0.0452429864451468i</v>
      </c>
      <c r="E2349" t="str">
        <f t="shared" si="1195"/>
        <v>2870</v>
      </c>
      <c r="F2349" t="str">
        <f t="shared" si="1196"/>
        <v>0.777000777000777</v>
      </c>
      <c r="G2349" t="str">
        <f t="shared" si="1191"/>
        <v>0.777000777000777</v>
      </c>
      <c r="H2349" t="str">
        <f t="shared" si="1197"/>
        <v>9.03889321465429+0.893535409533786i</v>
      </c>
      <c r="I2349" t="str">
        <f t="shared" si="1198"/>
        <v>1629.70118904971i</v>
      </c>
      <c r="J2349" t="str">
        <f t="shared" si="1192"/>
        <v>-3594.06138702265+356.526469726026i</v>
      </c>
      <c r="K2349" t="str">
        <f t="shared" si="1199"/>
        <v>0.0445426489026659-0.449024204625814i</v>
      </c>
      <c r="L2349" t="str">
        <f t="shared" si="1200"/>
        <v>0.00337517825554724-0.0288513905320019i</v>
      </c>
      <c r="M2349" t="str">
        <f t="shared" si="1201"/>
        <v>0.0479178271582131-0.477875595157816i</v>
      </c>
      <c r="N2349" t="str">
        <f t="shared" si="1202"/>
        <v>-4.25198788780542i</v>
      </c>
      <c r="O2349" t="str">
        <f t="shared" si="1203"/>
        <v>-0.444307471253145+0.895874361162678i</v>
      </c>
      <c r="P2349" t="str">
        <f t="shared" si="1204"/>
        <v>1.44430747125314-0.895874361162678i</v>
      </c>
      <c r="Q2349" t="str">
        <f t="shared" si="1205"/>
        <v>-1.44430747125314+5.1478622489681i</v>
      </c>
      <c r="R2349" t="str">
        <f t="shared" si="1206"/>
        <v>-0.234301491180655-0.214827830180742i</v>
      </c>
      <c r="S2349" t="str">
        <f t="shared" si="1207"/>
        <v>0.439378738993514i</v>
      </c>
      <c r="T2349" t="str">
        <f t="shared" si="1208"/>
        <v>0.0943907811255272-0.102947093739256i</v>
      </c>
      <c r="U2349" t="str">
        <f t="shared" si="1209"/>
        <v>0.0000333333333333333-0.000271989990757746i</v>
      </c>
      <c r="V2349" t="str">
        <f t="shared" si="1210"/>
        <v>6.66666666666667E-06-0.00271989990757747i</v>
      </c>
      <c r="W2349" t="str">
        <f t="shared" si="1211"/>
        <v>0.0000275993656108783-0.000247558342149667i</v>
      </c>
      <c r="X2349" t="str">
        <f t="shared" si="1212"/>
        <v>0.0000286066693330889-0.000247326544227101i</v>
      </c>
      <c r="Y2349" t="str">
        <f t="shared" si="1213"/>
        <v>0.009+2.60752190247953i</v>
      </c>
      <c r="Z2349" t="str">
        <f t="shared" si="1214"/>
        <v>-0.0011378526279567-0.000135602617033814i</v>
      </c>
      <c r="AA2349" t="str">
        <f t="shared" si="1215"/>
        <v>0.0159376113554972-4.60245200729238i</v>
      </c>
      <c r="AB2349" t="str">
        <f t="shared" si="1216"/>
        <v>0.445187748708161-0.48554301968196i</v>
      </c>
      <c r="AC2349" t="str">
        <f t="shared" si="1217"/>
        <v>0.789303270090312-0.236010526865878i</v>
      </c>
      <c r="AD2349" t="str">
        <f t="shared" si="1218"/>
        <v>0.686578729052761-0.409859206672611i</v>
      </c>
      <c r="AE2349" t="str">
        <f t="shared" si="1219"/>
        <v>-0.000836803392192066+0.000373257502945375i</v>
      </c>
      <c r="AF2349" t="str">
        <f t="shared" si="1220"/>
        <v>-14.9959025738076-0.848292423088639i</v>
      </c>
      <c r="AG2349" t="str">
        <f t="shared" si="1221"/>
        <v>0.993210998049297-0.0114626497317112i</v>
      </c>
      <c r="AH2349" t="str">
        <f t="shared" si="1222"/>
        <v>0.0130082522415482-0.00477075882379461i</v>
      </c>
      <c r="AI2349">
        <f t="shared" si="1223"/>
        <v>-37.167558528002417</v>
      </c>
      <c r="AJ2349">
        <f t="shared" si="1224"/>
        <v>-20.140443450729453</v>
      </c>
      <c r="AK2349"/>
      <c r="AL2349"/>
      <c r="AM2349"/>
      <c r="AN2349"/>
    </row>
    <row r="2350" spans="1:40" x14ac:dyDescent="0.25">
      <c r="A2350"/>
      <c r="B2350">
        <f t="shared" si="1225"/>
        <v>416000</v>
      </c>
      <c r="C2350" s="237" t="str">
        <f t="shared" si="1193"/>
        <v>-4.41627464744764E-07+0.00588707338270666i</v>
      </c>
      <c r="D2350" s="208" t="str">
        <f t="shared" si="1194"/>
        <v>-5.95700934281652+0.0451342292674177i</v>
      </c>
      <c r="E2350" t="str">
        <f t="shared" si="1195"/>
        <v>2870</v>
      </c>
      <c r="F2350" t="str">
        <f t="shared" si="1196"/>
        <v>0.777000777000777</v>
      </c>
      <c r="G2350" t="str">
        <f t="shared" si="1191"/>
        <v>0.777000777000777</v>
      </c>
      <c r="H2350" t="str">
        <f t="shared" si="1197"/>
        <v>9.03934516885082+0.891435518553084i</v>
      </c>
      <c r="I2350" t="str">
        <f t="shared" si="1198"/>
        <v>1633.62817986669i</v>
      </c>
      <c r="J2350" t="str">
        <f t="shared" si="1192"/>
        <v>-3611.40785828186+357.385569653077i</v>
      </c>
      <c r="K2350" t="str">
        <f t="shared" si="1199"/>
        <v>0.0443307159724999-0.447965193954968i</v>
      </c>
      <c r="L2350" t="str">
        <f t="shared" si="1200"/>
        <v>0.00335918871411916-0.0287839022669395i</v>
      </c>
      <c r="M2350" t="str">
        <f t="shared" si="1201"/>
        <v>0.0476899046866191-0.476749096221907i</v>
      </c>
      <c r="N2350" t="str">
        <f t="shared" si="1202"/>
        <v>-4.26223364175194i</v>
      </c>
      <c r="O2350" t="str">
        <f t="shared" si="1203"/>
        <v>-0.435105403084532+0.900379524537651i</v>
      </c>
      <c r="P2350" t="str">
        <f t="shared" si="1204"/>
        <v>1.43510540308453-0.900379524537651i</v>
      </c>
      <c r="Q2350" t="str">
        <f t="shared" si="1205"/>
        <v>-1.43510540308453+5.16261316628959i</v>
      </c>
      <c r="R2350" t="str">
        <f t="shared" si="1206"/>
        <v>-0.233624088336265-0.213037501783794i</v>
      </c>
      <c r="S2350" t="str">
        <f t="shared" si="1207"/>
        <v>0.440437482942897i</v>
      </c>
      <c r="T2350" t="str">
        <f t="shared" si="1208"/>
        <v>0.0938297010580972-0.102896805421654i</v>
      </c>
      <c r="U2350" t="str">
        <f t="shared" si="1209"/>
        <v>0.0000333333333333332-0.000271336168664579i</v>
      </c>
      <c r="V2350" t="str">
        <f t="shared" si="1210"/>
        <v>6.66666666666667E-06-0.00271336168664579i</v>
      </c>
      <c r="W2350" t="str">
        <f t="shared" si="1211"/>
        <v>0.0000275993466026226-0.000246964668328534i</v>
      </c>
      <c r="X2350" t="str">
        <f t="shared" si="1212"/>
        <v>0.000028601764165764-0.00024673344654336i</v>
      </c>
      <c r="Y2350" t="str">
        <f t="shared" si="1213"/>
        <v>0.009+2.61380508778671i</v>
      </c>
      <c r="Z2350" t="str">
        <f t="shared" si="1214"/>
        <v>-0.00113239498507787-0.000135235210173222i</v>
      </c>
      <c r="AA2350" t="str">
        <f t="shared" si="1215"/>
        <v>0.0158610581832533-4.59138659632172i</v>
      </c>
      <c r="AB2350" t="str">
        <f t="shared" si="1216"/>
        <v>0.442541452437639-0.485305838225968i</v>
      </c>
      <c r="AC2350" t="str">
        <f t="shared" si="1217"/>
        <v>0.789735639921184-0.234125426659231i</v>
      </c>
      <c r="AD2350" t="str">
        <f t="shared" si="1218"/>
        <v>0.68255736987672-0.412165522650926i</v>
      </c>
      <c r="AE2350" t="str">
        <f t="shared" si="1219"/>
        <v>-0.000828663833758191+0.000374428381501347i</v>
      </c>
      <c r="AF2350" t="str">
        <f t="shared" si="1220"/>
        <v>-14.9963545116673-0.846301289285666i</v>
      </c>
      <c r="AG2350" t="str">
        <f t="shared" si="1221"/>
        <v>0.99318866167009-0.0113683281490027i</v>
      </c>
      <c r="AH2350" t="str">
        <f t="shared" si="1222"/>
        <v>0.0128861553464205-0.0047999615971819i</v>
      </c>
      <c r="AI2350">
        <f t="shared" si="1223"/>
        <v>-37.233253955422128</v>
      </c>
      <c r="AJ2350">
        <f t="shared" si="1224"/>
        <v>-20.429849782740543</v>
      </c>
      <c r="AK2350"/>
      <c r="AL2350"/>
      <c r="AM2350"/>
      <c r="AN2350"/>
    </row>
    <row r="2351" spans="1:40" x14ac:dyDescent="0.25">
      <c r="A2351"/>
      <c r="B2351">
        <f t="shared" si="1225"/>
        <v>417000</v>
      </c>
      <c r="C2351" s="237" t="str">
        <f t="shared" si="1193"/>
        <v>-4.39511887128742E-07+0.00587295570089205i</v>
      </c>
      <c r="D2351" s="208" t="str">
        <f t="shared" si="1194"/>
        <v>-5.95700932659709+0.0450259937068391i</v>
      </c>
      <c r="E2351" t="str">
        <f t="shared" si="1195"/>
        <v>2870</v>
      </c>
      <c r="F2351" t="str">
        <f t="shared" si="1196"/>
        <v>0.777000777000777</v>
      </c>
      <c r="G2351" t="str">
        <f t="shared" si="1191"/>
        <v>0.777000777000777</v>
      </c>
      <c r="H2351" t="str">
        <f t="shared" si="1197"/>
        <v>9.03979392366539+0.889345359798342i</v>
      </c>
      <c r="I2351" t="str">
        <f t="shared" si="1198"/>
        <v>1637.55517068368i</v>
      </c>
      <c r="J2351" t="str">
        <f t="shared" si="1192"/>
        <v>-3628.79607796767+358.244669580127i</v>
      </c>
      <c r="K2351" t="str">
        <f t="shared" si="1199"/>
        <v>0.0441202873981289-0.446911118194117i</v>
      </c>
      <c r="L2351" t="str">
        <f t="shared" si="1200"/>
        <v>0.00334331201622583-0.0287167245489213i</v>
      </c>
      <c r="M2351" t="str">
        <f t="shared" si="1201"/>
        <v>0.0474635994143547-0.475627842743038i</v>
      </c>
      <c r="N2351" t="str">
        <f t="shared" si="1202"/>
        <v>-4.27247939569846i</v>
      </c>
      <c r="O2351" t="str">
        <f t="shared" si="1203"/>
        <v>-0.425857659919584+0.904790170972152i</v>
      </c>
      <c r="P2351" t="str">
        <f t="shared" si="1204"/>
        <v>1.42585765991958-0.904790170972152i</v>
      </c>
      <c r="Q2351" t="str">
        <f t="shared" si="1205"/>
        <v>-1.42585765991958+5.17726956667061i</v>
      </c>
      <c r="R2351" t="str">
        <f t="shared" si="1206"/>
        <v>-0.2329426906238-0.211253156917364i</v>
      </c>
      <c r="S2351" t="str">
        <f t="shared" si="1207"/>
        <v>0.441496226892278i</v>
      </c>
      <c r="T2351" t="str">
        <f t="shared" si="1208"/>
        <v>0.0932674716980985-0.102843318992543i</v>
      </c>
      <c r="U2351" t="str">
        <f t="shared" si="1209"/>
        <v>0.0000333333333333334-0.000270685482408789i</v>
      </c>
      <c r="V2351" t="str">
        <f t="shared" si="1210"/>
        <v>6.66666666666667E-06-0.00270685482408789i</v>
      </c>
      <c r="W2351" t="str">
        <f t="shared" si="1211"/>
        <v>0.0000275993275486521-0.000246373845266813i</v>
      </c>
      <c r="X2351" t="str">
        <f t="shared" si="1212"/>
        <v>0.0000285968940622087-0.000246143196709103i</v>
      </c>
      <c r="Y2351" t="str">
        <f t="shared" si="1213"/>
        <v>0.009+2.62008827309389i</v>
      </c>
      <c r="Z2351" t="str">
        <f t="shared" si="1214"/>
        <v>-0.00112697656137408-0.000134869861735553i</v>
      </c>
      <c r="AA2351" t="str">
        <f t="shared" si="1215"/>
        <v>0.015785055303653-4.58037426994491i</v>
      </c>
      <c r="AB2351" t="str">
        <f t="shared" si="1216"/>
        <v>0.439889735606282-0.485053573092886i</v>
      </c>
      <c r="AC2351" t="str">
        <f t="shared" si="1217"/>
        <v>0.790173765612331-0.232246194479003i</v>
      </c>
      <c r="AD2351" t="str">
        <f t="shared" si="1218"/>
        <v>0.67850868303648-0.414431012250748i</v>
      </c>
      <c r="AE2351" t="str">
        <f t="shared" si="1219"/>
        <v>-0.000820557635792091+0.000375543664845625i</v>
      </c>
      <c r="AF2351" t="str">
        <f t="shared" si="1220"/>
        <v>-14.9968032502625-0.844319366091503i</v>
      </c>
      <c r="AG2351" t="str">
        <f t="shared" si="1221"/>
        <v>0.993167109369897-0.011274003219188i</v>
      </c>
      <c r="AH2351" t="str">
        <f t="shared" si="1222"/>
        <v>0.0127644718819633-0.00482822579236704i</v>
      </c>
      <c r="AI2351">
        <f t="shared" si="1223"/>
        <v>-37.299188597424617</v>
      </c>
      <c r="AJ2351">
        <f t="shared" si="1224"/>
        <v>-20.7193767665546</v>
      </c>
      <c r="AK2351"/>
      <c r="AL2351"/>
      <c r="AM2351"/>
      <c r="AN2351"/>
    </row>
    <row r="2352" spans="1:40" x14ac:dyDescent="0.25">
      <c r="A2352"/>
      <c r="B2352">
        <f t="shared" si="1225"/>
        <v>418000</v>
      </c>
      <c r="C2352" s="237" t="str">
        <f t="shared" si="1193"/>
        <v>-4.37411474914582E-07+0.00585890556779315i</v>
      </c>
      <c r="D2352" s="208" t="str">
        <f t="shared" si="1194"/>
        <v>-5.95700931049393+0.0449182760197475i</v>
      </c>
      <c r="E2352" t="str">
        <f t="shared" si="1195"/>
        <v>2870</v>
      </c>
      <c r="F2352" t="str">
        <f t="shared" si="1196"/>
        <v>0.777000777000777</v>
      </c>
      <c r="G2352" t="str">
        <f t="shared" si="1191"/>
        <v>0.777000777000777</v>
      </c>
      <c r="H2352" t="str">
        <f t="shared" si="1197"/>
        <v>9.04023950911138+0.887264866595427i</v>
      </c>
      <c r="I2352" t="str">
        <f t="shared" si="1198"/>
        <v>1641.48216150067i</v>
      </c>
      <c r="J2352" t="str">
        <f t="shared" si="1192"/>
        <v>-3646.22604608011+359.103769507178i</v>
      </c>
      <c r="K2352" t="str">
        <f t="shared" si="1199"/>
        <v>0.043911349019024-0.4458619432801i</v>
      </c>
      <c r="L2352" t="str">
        <f t="shared" si="1200"/>
        <v>0.00332754710734516-0.0286498552716185i</v>
      </c>
      <c r="M2352" t="str">
        <f t="shared" si="1201"/>
        <v>0.0472388961263692-0.474511798551718i</v>
      </c>
      <c r="N2352" t="str">
        <f t="shared" si="1202"/>
        <v>-4.28272514964497i</v>
      </c>
      <c r="O2352" t="str">
        <f t="shared" si="1203"/>
        <v>-0.416565212536041+0.909105837460525i</v>
      </c>
      <c r="P2352" t="str">
        <f t="shared" si="1204"/>
        <v>1.41656521253604-0.909105837460525i</v>
      </c>
      <c r="Q2352" t="str">
        <f t="shared" si="1205"/>
        <v>-1.41656521253604+5.1918309871055i</v>
      </c>
      <c r="R2352" t="str">
        <f t="shared" si="1206"/>
        <v>-0.232257275293397-0.209474776566895i</v>
      </c>
      <c r="S2352" t="str">
        <f t="shared" si="1207"/>
        <v>0.442554970841661i</v>
      </c>
      <c r="T2352" t="str">
        <f t="shared" si="1208"/>
        <v>0.0927041036356257-0.102786611695233i</v>
      </c>
      <c r="U2352" t="str">
        <f t="shared" si="1209"/>
        <v>0.0000333333333333333-0.000270037909484366i</v>
      </c>
      <c r="V2352" t="str">
        <f t="shared" si="1210"/>
        <v>6.66666666666667E-06-0.00270037909484366i</v>
      </c>
      <c r="W2352" t="str">
        <f t="shared" si="1211"/>
        <v>0.0000275993084489666-0.000245785852504491i</v>
      </c>
      <c r="X2352" t="str">
        <f t="shared" si="1212"/>
        <v>0.0000285920586868589-0.000245555774286572i</v>
      </c>
      <c r="Y2352" t="str">
        <f t="shared" si="1213"/>
        <v>0.009+2.62637145840107i</v>
      </c>
      <c r="Z2352" t="str">
        <f t="shared" si="1214"/>
        <v>-0.00112159698195974-0.000134506554119647i</v>
      </c>
      <c r="AA2352" t="str">
        <f t="shared" si="1215"/>
        <v>0.0157095974545292-4.56941464704732i</v>
      </c>
      <c r="AB2352" t="str">
        <f t="shared" si="1216"/>
        <v>0.437232648161558-0.48478611695232i</v>
      </c>
      <c r="AC2352" t="str">
        <f t="shared" si="1217"/>
        <v>0.790617655381612-0.230372811286888i</v>
      </c>
      <c r="AD2352" t="str">
        <f t="shared" si="1218"/>
        <v>0.674433092823474-0.416655341670387i</v>
      </c>
      <c r="AE2352" t="str">
        <f t="shared" si="1219"/>
        <v>-0.00081248499570821+0.000376603702434969i</v>
      </c>
      <c r="AF2352" t="str">
        <f t="shared" si="1220"/>
        <v>-14.9972488196053-0.84234659057568i</v>
      </c>
      <c r="AG2352" t="str">
        <f t="shared" si="1221"/>
        <v>0.993146341066065-0.0111796819845953i</v>
      </c>
      <c r="AH2352" t="str">
        <f t="shared" si="1222"/>
        <v>0.0126432062918811-0.00485555677020157i</v>
      </c>
      <c r="AI2352">
        <f t="shared" si="1223"/>
        <v>-37.365365074907118</v>
      </c>
      <c r="AJ2352">
        <f t="shared" si="1224"/>
        <v>-21.009022987748807</v>
      </c>
      <c r="AK2352"/>
      <c r="AL2352"/>
      <c r="AM2352"/>
      <c r="AN2352"/>
    </row>
    <row r="2353" spans="1:40" x14ac:dyDescent="0.25">
      <c r="A2353"/>
      <c r="B2353">
        <f t="shared" si="1225"/>
        <v>419000</v>
      </c>
      <c r="C2353" s="237" t="str">
        <f t="shared" si="1193"/>
        <v>-4.35326083498081E-07+0.00584492249976758i</v>
      </c>
      <c r="D2353" s="208" t="str">
        <f t="shared" si="1194"/>
        <v>-5.95700929450593+0.0448110724982181i</v>
      </c>
      <c r="E2353" t="str">
        <f t="shared" si="1195"/>
        <v>2870</v>
      </c>
      <c r="F2353" t="str">
        <f t="shared" si="1196"/>
        <v>0.777000777000777</v>
      </c>
      <c r="G2353" t="str">
        <f t="shared" si="1191"/>
        <v>0.777000777000777</v>
      </c>
      <c r="H2353" t="str">
        <f t="shared" si="1197"/>
        <v>9.04068195485247+0.885193972869787i</v>
      </c>
      <c r="I2353" t="str">
        <f t="shared" si="1198"/>
        <v>1645.40915231765i</v>
      </c>
      <c r="J2353" t="str">
        <f t="shared" si="1192"/>
        <v>-3663.69776261916+359.962869434229i</v>
      </c>
      <c r="K2353" t="str">
        <f t="shared" si="1199"/>
        <v>0.0437038868403681-0.444817635459131i</v>
      </c>
      <c r="L2353" t="str">
        <f t="shared" si="1200"/>
        <v>0.00331189294518778-0.0285832923473934i</v>
      </c>
      <c r="M2353" t="str">
        <f t="shared" si="1201"/>
        <v>0.0470157797855559-0.473400927806524i</v>
      </c>
      <c r="N2353" t="str">
        <f t="shared" si="1202"/>
        <v>-4.29297090359149i</v>
      </c>
      <c r="O2353" t="str">
        <f t="shared" si="1203"/>
        <v>-0.407229036404418+0.913326070967609i</v>
      </c>
      <c r="P2353" t="str">
        <f t="shared" si="1204"/>
        <v>1.40722903640442-0.913326070967609i</v>
      </c>
      <c r="Q2353" t="str">
        <f t="shared" si="1205"/>
        <v>-1.40722903640442+5.2062969745591i</v>
      </c>
      <c r="R2353" t="str">
        <f t="shared" si="1206"/>
        <v>-0.231567819512628-0.207702342408343i</v>
      </c>
      <c r="S2353" t="str">
        <f t="shared" si="1207"/>
        <v>0.443613714791042i</v>
      </c>
      <c r="T2353" t="str">
        <f t="shared" si="1208"/>
        <v>0.092139607686566-0.102726660640058i</v>
      </c>
      <c r="U2353" t="str">
        <f t="shared" si="1209"/>
        <v>0.0000333333333333334-0.000269393427600154i</v>
      </c>
      <c r="V2353" t="str">
        <f t="shared" si="1210"/>
        <v>6.66666666666667E-06-0.00269393427600154i</v>
      </c>
      <c r="W2353" t="str">
        <f t="shared" si="1211"/>
        <v>0.0000275992893035668-0.000245200669776879i</v>
      </c>
      <c r="X2353" t="str">
        <f t="shared" si="1212"/>
        <v>0.000028587257708151-0.000244971159033106i</v>
      </c>
      <c r="Y2353" t="str">
        <f t="shared" si="1213"/>
        <v>0.009+2.63265464370825i</v>
      </c>
      <c r="Z2353" t="str">
        <f t="shared" si="1214"/>
        <v>-0.00111625587641796-0.00013414526992602i</v>
      </c>
      <c r="AA2353" t="str">
        <f t="shared" si="1215"/>
        <v>0.0156346794364702-4.55850735015414i</v>
      </c>
      <c r="AB2353" t="str">
        <f t="shared" si="1216"/>
        <v>0.434570241115868-0.484503361846708i</v>
      </c>
      <c r="AC2353" t="str">
        <f t="shared" si="1217"/>
        <v>0.791067317734048-0.228505258707303i</v>
      </c>
      <c r="AD2353" t="str">
        <f t="shared" si="1218"/>
        <v>0.670331027816164-0.418838181641874i</v>
      </c>
      <c r="AE2353" t="str">
        <f t="shared" si="1219"/>
        <v>-0.000804446109876755+0.000377608844859768i</v>
      </c>
      <c r="AF2353" t="str">
        <f t="shared" si="1220"/>
        <v>-14.9976912493584-0.840382900371569i</v>
      </c>
      <c r="AG2353" t="str">
        <f t="shared" si="1221"/>
        <v>0.993126356601931-0.0110853714913124i</v>
      </c>
      <c r="AH2353" t="str">
        <f t="shared" si="1222"/>
        <v>0.0125223629959718-0.00488195991903049i</v>
      </c>
      <c r="AI2353">
        <f t="shared" si="1223"/>
        <v>-37.431786040654039</v>
      </c>
      <c r="AJ2353">
        <f t="shared" si="1224"/>
        <v>-21.298787029406416</v>
      </c>
      <c r="AK2353"/>
      <c r="AL2353"/>
      <c r="AM2353"/>
      <c r="AN2353"/>
    </row>
    <row r="2354" spans="1:40" x14ac:dyDescent="0.25">
      <c r="A2354"/>
      <c r="B2354">
        <f t="shared" si="1225"/>
        <v>420000</v>
      </c>
      <c r="C2354" s="237" t="str">
        <f t="shared" si="1193"/>
        <v>-4.33255569994462E-07+0.00583100601777913i</v>
      </c>
      <c r="D2354" s="208" t="str">
        <f t="shared" si="1194"/>
        <v>-5.957009278632+0.04470437946964i</v>
      </c>
      <c r="E2354" t="str">
        <f t="shared" si="1195"/>
        <v>2870</v>
      </c>
      <c r="F2354" t="str">
        <f t="shared" si="1196"/>
        <v>0.777000777000777</v>
      </c>
      <c r="G2354" t="str">
        <f t="shared" si="1191"/>
        <v>0.777000777000777</v>
      </c>
      <c r="H2354" t="str">
        <f t="shared" si="1197"/>
        <v>9.04112129020736+0.883132613139859i</v>
      </c>
      <c r="I2354" t="str">
        <f t="shared" si="1198"/>
        <v>1649.33614313464i</v>
      </c>
      <c r="J2354" t="str">
        <f t="shared" si="1192"/>
        <v>-3681.21122758482+360.821969361279i</v>
      </c>
      <c r="K2354" t="str">
        <f t="shared" si="1199"/>
        <v>0.0434978870307409-0.443778161283333i</v>
      </c>
      <c r="L2354" t="str">
        <f t="shared" si="1200"/>
        <v>0.00329634849952791-0.0285170337070958i</v>
      </c>
      <c r="M2354" t="str">
        <f t="shared" si="1201"/>
        <v>0.0467942355302688-0.472295194990429i</v>
      </c>
      <c r="N2354" t="str">
        <f t="shared" si="1202"/>
        <v>-4.30321665753801i</v>
      </c>
      <c r="O2354" t="str">
        <f t="shared" si="1203"/>
        <v>-0.397850111585665+0.917450428476261i</v>
      </c>
      <c r="P2354" t="str">
        <f t="shared" si="1204"/>
        <v>1.39785011158566-0.917450428476261i</v>
      </c>
      <c r="Q2354" t="str">
        <f t="shared" si="1205"/>
        <v>-1.39785011158566+5.22066708601427i</v>
      </c>
      <c r="R2354" t="str">
        <f t="shared" si="1206"/>
        <v>-0.230874300367987-0.205935836807938i</v>
      </c>
      <c r="S2354" t="str">
        <f t="shared" si="1207"/>
        <v>0.444672458740425i</v>
      </c>
      <c r="T2354" t="str">
        <f t="shared" si="1208"/>
        <v>0.0915739948961527-0.102663442804608i</v>
      </c>
      <c r="U2354" t="str">
        <f t="shared" si="1209"/>
        <v>0.0000333333333333333-0.000268752014677297i</v>
      </c>
      <c r="V2354" t="str">
        <f t="shared" si="1210"/>
        <v>6.66666666666667E-06-0.00268752014677297i</v>
      </c>
      <c r="W2354" t="str">
        <f t="shared" si="1211"/>
        <v>0.0000275992701124525-0.000244618277012281i</v>
      </c>
      <c r="X2354" t="str">
        <f t="shared" si="1212"/>
        <v>0.0000285824907984628-0.000244389330898817i</v>
      </c>
      <c r="Y2354" t="str">
        <f t="shared" si="1213"/>
        <v>0.009+2.63893782901543i</v>
      </c>
      <c r="Z2354" t="str">
        <f t="shared" si="1214"/>
        <v>-0.00111095287873676-0.000133785991953966i</v>
      </c>
      <c r="AA2354" t="str">
        <f t="shared" si="1215"/>
        <v>0.0155602961119238-4.54765200538704i</v>
      </c>
      <c r="AB2354" t="str">
        <f t="shared" si="1216"/>
        <v>0.43190256656331-0.484205199192404i</v>
      </c>
      <c r="AC2354" t="str">
        <f t="shared" si="1217"/>
        <v>0.791522761457935-0.226643519027875i</v>
      </c>
      <c r="AD2354" t="str">
        <f t="shared" si="1218"/>
        <v>0.666202920829652-0.420979207490082i</v>
      </c>
      <c r="AE2354" t="str">
        <f t="shared" si="1219"/>
        <v>-0.000796441173584596+0.000378559443843602i</v>
      </c>
      <c r="AF2354" t="str">
        <f t="shared" si="1220"/>
        <v>-14.9981305688394-0.838428233670219i</v>
      </c>
      <c r="AG2354" t="str">
        <f t="shared" si="1221"/>
        <v>0.993107155746732-0.0109910787883129i</v>
      </c>
      <c r="AH2354" t="str">
        <f t="shared" si="1222"/>
        <v>0.0124019463894466-0.00490744065466271i</v>
      </c>
      <c r="AI2354">
        <f t="shared" si="1223"/>
        <v>-37.498454180072699</v>
      </c>
      <c r="AJ2354">
        <f t="shared" si="1224"/>
        <v>-21.588667472214588</v>
      </c>
      <c r="AK2354"/>
      <c r="AL2354"/>
      <c r="AM2354"/>
      <c r="AN2354"/>
    </row>
    <row r="2355" spans="1:40" x14ac:dyDescent="0.25">
      <c r="A2355"/>
      <c r="B2355">
        <f t="shared" si="1225"/>
        <v>421000</v>
      </c>
      <c r="C2355" s="237" t="str">
        <f t="shared" si="1193"/>
        <v>-0.0000004311997932139+0.00581715564734295i</v>
      </c>
      <c r="D2355" s="208" t="str">
        <f t="shared" si="1194"/>
        <v>-5.95700926287104+0.044598193296296i</v>
      </c>
      <c r="E2355" t="str">
        <f t="shared" si="1195"/>
        <v>2870</v>
      </c>
      <c r="F2355" t="str">
        <f t="shared" si="1196"/>
        <v>0.777000777000777</v>
      </c>
      <c r="G2355" t="str">
        <f t="shared" si="1191"/>
        <v>0.777000777000777</v>
      </c>
      <c r="H2355" t="str">
        <f t="shared" si="1197"/>
        <v>9.0415575441546+0.88108072251049i</v>
      </c>
      <c r="I2355" t="str">
        <f t="shared" si="1198"/>
        <v>1653.26313395163i</v>
      </c>
      <c r="J2355" t="str">
        <f t="shared" si="1192"/>
        <v>-3698.76644097711+361.68106928833i</v>
      </c>
      <c r="K2355" t="str">
        <f t="shared" si="1199"/>
        <v>0.0432933359198409-0.44274348760731i</v>
      </c>
      <c r="L2355" t="str">
        <f t="shared" si="1200"/>
        <v>0.003280912752037-0.0284510772998628i</v>
      </c>
      <c r="M2355" t="str">
        <f t="shared" si="1201"/>
        <v>0.0465742486718779-0.471194564907173i</v>
      </c>
      <c r="N2355" t="str">
        <f t="shared" si="1202"/>
        <v>-4.31346241148453i</v>
      </c>
      <c r="O2355" t="str">
        <f t="shared" si="1203"/>
        <v>-0.388429422628246+0.921478477033885i</v>
      </c>
      <c r="P2355" t="str">
        <f t="shared" si="1204"/>
        <v>1.38842942262825-0.921478477033885i</v>
      </c>
      <c r="Q2355" t="str">
        <f t="shared" si="1205"/>
        <v>-1.38842942262825+5.23494088851842i</v>
      </c>
      <c r="R2355" t="str">
        <f t="shared" si="1206"/>
        <v>-0.230176694866429-0.204175242822059i</v>
      </c>
      <c r="S2355" t="str">
        <f t="shared" si="1207"/>
        <v>0.445731202689806i</v>
      </c>
      <c r="T2355" t="str">
        <f t="shared" si="1208"/>
        <v>0.0910072765425595-0.102596935033978i</v>
      </c>
      <c r="U2355" t="str">
        <f t="shared" si="1209"/>
        <v>0.0000333333333333332-0.00026811364884671i</v>
      </c>
      <c r="V2355" t="str">
        <f t="shared" si="1210"/>
        <v>6.66666666666667E-06-0.0026811364884671i</v>
      </c>
      <c r="W2355" t="str">
        <f t="shared" si="1211"/>
        <v>0.0000275992508756241-0.000244038654329709i</v>
      </c>
      <c r="X2355" t="str">
        <f t="shared" si="1212"/>
        <v>0.0000285777576340589-0.000243810270024288i</v>
      </c>
      <c r="Y2355" t="str">
        <f t="shared" si="1213"/>
        <v>0.009+2.64522101432261i</v>
      </c>
      <c r="Z2355" t="str">
        <f t="shared" si="1214"/>
        <v>-0.00110568762724632-0.000133428703198735i</v>
      </c>
      <c r="AA2355" t="str">
        <f t="shared" si="1215"/>
        <v>0.0154864424043151-4.53684824242136i</v>
      </c>
      <c r="AB2355" t="str">
        <f t="shared" si="1216"/>
        <v>0.429229677696629-0.483891519780863i</v>
      </c>
      <c r="AC2355" t="str">
        <f t="shared" si="1217"/>
        <v>0.791983995620978-0.224787575199996i</v>
      </c>
      <c r="AD2355" t="str">
        <f t="shared" si="1218"/>
        <v>0.662049208864286-0.423078099191212i</v>
      </c>
      <c r="AE2355" t="str">
        <f t="shared" si="1219"/>
        <v>-0.000788470380996328+0.000379455852242106i</v>
      </c>
      <c r="AF2355" t="str">
        <f t="shared" si="1220"/>
        <v>-14.9985668070256-0.836482529214194i</v>
      </c>
      <c r="AG2355" t="str">
        <f t="shared" si="1221"/>
        <v>0.993088738195514-0.0108968109265779i</v>
      </c>
      <c r="AH2355" t="str">
        <f t="shared" si="1222"/>
        <v>0.0122819608422536-0.00493200442032787i</v>
      </c>
      <c r="AI2355">
        <f t="shared" si="1223"/>
        <v>-37.565372211948443</v>
      </c>
      <c r="AJ2355">
        <f t="shared" si="1224"/>
        <v>-21.87866289456236</v>
      </c>
      <c r="AK2355"/>
      <c r="AL2355"/>
      <c r="AM2355"/>
      <c r="AN2355"/>
    </row>
    <row r="2356" spans="1:40" x14ac:dyDescent="0.25">
      <c r="A2356"/>
      <c r="B2356">
        <f t="shared" si="1225"/>
        <v>422000</v>
      </c>
      <c r="C2356" s="237" t="str">
        <f t="shared" si="1193"/>
        <v>-4.29158613637457E-07+0.00580337091847176i</v>
      </c>
      <c r="D2356" s="208" t="str">
        <f t="shared" si="1194"/>
        <v>-5.957009247222+0.0444925103749502i</v>
      </c>
      <c r="E2356" t="str">
        <f t="shared" si="1195"/>
        <v>2870</v>
      </c>
      <c r="F2356" t="str">
        <f t="shared" si="1196"/>
        <v>0.777000777000777</v>
      </c>
      <c r="G2356" t="str">
        <f t="shared" si="1191"/>
        <v>0.777000777000777</v>
      </c>
      <c r="H2356" t="str">
        <f t="shared" si="1197"/>
        <v>9.04199074533737+0.879038236666524i</v>
      </c>
      <c r="I2356" t="str">
        <f t="shared" si="1198"/>
        <v>1657.19012476862i</v>
      </c>
      <c r="J2356" t="str">
        <f t="shared" si="1192"/>
        <v>-3716.36340279601+362.54016921538i</v>
      </c>
      <c r="K2356" t="str">
        <f t="shared" si="1199"/>
        <v>0.0430902199962468-0.441713581584787i</v>
      </c>
      <c r="L2356" t="str">
        <f t="shared" si="1200"/>
        <v>0.00326558469612002-0.0283854210929215i</v>
      </c>
      <c r="M2356" t="str">
        <f t="shared" si="1201"/>
        <v>0.0463558046923668-0.470099002677709i</v>
      </c>
      <c r="N2356" t="str">
        <f t="shared" si="1202"/>
        <v>-4.32370816543105i</v>
      </c>
      <c r="O2356" t="str">
        <f t="shared" si="1203"/>
        <v>-0.3789679584648+0.925409793797873i</v>
      </c>
      <c r="P2356" t="str">
        <f t="shared" si="1204"/>
        <v>1.3789679584648-0.925409793797873i</v>
      </c>
      <c r="Q2356" t="str">
        <f t="shared" si="1205"/>
        <v>-1.3789679584648+5.24911795922892i</v>
      </c>
      <c r="R2356" t="str">
        <f t="shared" si="1206"/>
        <v>-0.229474979936963-0.202420544197193i</v>
      </c>
      <c r="S2356" t="str">
        <f t="shared" si="1207"/>
        <v>0.446789946639188i</v>
      </c>
      <c r="T2356" t="str">
        <f t="shared" si="1208"/>
        <v>0.0904394641405392-0.102527114041064i</v>
      </c>
      <c r="U2356" t="str">
        <f t="shared" si="1209"/>
        <v>0.0000333333333333333-0.000267478308446599i</v>
      </c>
      <c r="V2356" t="str">
        <f t="shared" si="1210"/>
        <v>6.66666666666667E-06-0.00267478308446599i</v>
      </c>
      <c r="W2356" t="str">
        <f t="shared" si="1211"/>
        <v>0.0000275992315930821-0.000243461782036618i</v>
      </c>
      <c r="X2356" t="str">
        <f t="shared" si="1212"/>
        <v>0.0000285730578950349-0.00024323395673834i</v>
      </c>
      <c r="Y2356" t="str">
        <f t="shared" si="1213"/>
        <v>0.009+2.65150419962979i</v>
      </c>
      <c r="Z2356" t="str">
        <f t="shared" si="1214"/>
        <v>-0.00110045976455742-0.00013307338684875i</v>
      </c>
      <c r="AA2356" t="str">
        <f t="shared" si="1215"/>
        <v>0.0154131132971812-4.52609569444412i</v>
      </c>
      <c r="AB2356" t="str">
        <f t="shared" si="1216"/>
        <v>0.426551628824379-0.48356221378003i</v>
      </c>
      <c r="AC2356" t="str">
        <f t="shared" si="1217"/>
        <v>0.792451029566377-0.222937410839488i</v>
      </c>
      <c r="AD2356" t="str">
        <f t="shared" si="1218"/>
        <v>0.657870333053437-0.425134541430697i</v>
      </c>
      <c r="AE2356" t="str">
        <f t="shared" si="1219"/>
        <v>-0.000780533925115873+0.000380298424041318i</v>
      </c>
      <c r="AF2356" t="str">
        <f t="shared" si="1220"/>
        <v>-14.9989999925594-0.834545726291574i</v>
      </c>
      <c r="AG2356" t="str">
        <f t="shared" si="1221"/>
        <v>0.993071103569066-0.0108025749582173i</v>
      </c>
      <c r="AH2356" t="str">
        <f t="shared" si="1222"/>
        <v>0.0121624106984086-0.00495565668662172i</v>
      </c>
      <c r="AI2356">
        <f t="shared" si="1223"/>
        <v>-37.632542889216992</v>
      </c>
      <c r="AJ2356">
        <f t="shared" si="1224"/>
        <v>-22.168771872641479</v>
      </c>
      <c r="AK2356"/>
      <c r="AL2356"/>
      <c r="AM2356"/>
      <c r="AN2356"/>
    </row>
    <row r="2357" spans="1:40" x14ac:dyDescent="0.25">
      <c r="A2357"/>
      <c r="B2357">
        <f t="shared" si="1225"/>
        <v>423000</v>
      </c>
      <c r="C2357" s="237" t="str">
        <f t="shared" si="1193"/>
        <v>-4.27131893393395E-07+0.00578965136562254i</v>
      </c>
      <c r="D2357" s="208" t="str">
        <f t="shared" si="1194"/>
        <v>-5.95700923168381+0.0443873271364395i</v>
      </c>
      <c r="E2357" t="str">
        <f t="shared" si="1195"/>
        <v>2870</v>
      </c>
      <c r="F2357" t="str">
        <f t="shared" si="1196"/>
        <v>0.777000777000777</v>
      </c>
      <c r="G2357" t="str">
        <f t="shared" si="1191"/>
        <v>0.777000777000777</v>
      </c>
      <c r="H2357" t="str">
        <f t="shared" si="1197"/>
        <v>9.04242092206796+0.877005091866427i</v>
      </c>
      <c r="I2357" t="str">
        <f t="shared" si="1198"/>
        <v>1661.1171155856i</v>
      </c>
      <c r="J2357" t="str">
        <f t="shared" si="1192"/>
        <v>-3734.00211304153+363.399269142432i</v>
      </c>
      <c r="K2357" t="str">
        <f t="shared" si="1199"/>
        <v>0.0428885259052127-0.440688410665275i</v>
      </c>
      <c r="L2357" t="str">
        <f t="shared" si="1200"/>
        <v>0.00325036333675434-0.0283200630713929i</v>
      </c>
      <c r="M2357" t="str">
        <f t="shared" si="1201"/>
        <v>0.046138889241967-0.469008473736668i</v>
      </c>
      <c r="N2357" t="str">
        <f t="shared" si="1202"/>
        <v>-4.33395391937757i</v>
      </c>
      <c r="O2357" t="str">
        <f t="shared" si="1203"/>
        <v>-0.369466712308321+0.929243966079996i</v>
      </c>
      <c r="P2357" t="str">
        <f t="shared" si="1204"/>
        <v>1.36946671230832-0.929243966079996i</v>
      </c>
      <c r="Q2357" t="str">
        <f t="shared" si="1205"/>
        <v>-1.36946671230832+5.26319788545757i</v>
      </c>
      <c r="R2357" t="str">
        <f t="shared" si="1206"/>
        <v>-0.228769132432314-0.20067172537002i</v>
      </c>
      <c r="S2357" t="str">
        <f t="shared" si="1207"/>
        <v>0.447848690588569i</v>
      </c>
      <c r="T2357" t="str">
        <f t="shared" si="1208"/>
        <v>0.0898705694451124-0.102453956406895i</v>
      </c>
      <c r="U2357" t="str">
        <f t="shared" si="1209"/>
        <v>0.0000333333333333332-0.000266845972020011i</v>
      </c>
      <c r="V2357" t="str">
        <f t="shared" si="1210"/>
        <v>6.66666666666667E-06-0.00266845972020011i</v>
      </c>
      <c r="W2357" t="str">
        <f t="shared" si="1211"/>
        <v>0.0000275992122648263-0.000242887640626683i</v>
      </c>
      <c r="X2357" t="str">
        <f t="shared" si="1212"/>
        <v>0.0000285683912652628-0.000242660371555788i</v>
      </c>
      <c r="Y2357" t="str">
        <f t="shared" si="1213"/>
        <v>0.009+2.65778738493696i</v>
      </c>
      <c r="Z2357" t="str">
        <f t="shared" si="1214"/>
        <v>-0.00109526893750068-0.000132720026282864i</v>
      </c>
      <c r="AA2357" t="str">
        <f t="shared" si="1215"/>
        <v>0.0153403038333185-4.51539399811233i</v>
      </c>
      <c r="AB2357" t="str">
        <f t="shared" si="1216"/>
        <v>0.423868475388322-0.483217170735909i</v>
      </c>
      <c r="AC2357" t="str">
        <f t="shared" si="1217"/>
        <v>0.792923872908904-0.221093010227366i</v>
      </c>
      <c r="AD2357" t="str">
        <f t="shared" si="1218"/>
        <v>0.6536667386104-0.427148223660485i</v>
      </c>
      <c r="AE2357" t="str">
        <f t="shared" si="1219"/>
        <v>-0.000772631997748243+0.000381087514355314i</v>
      </c>
      <c r="AF2357" t="str">
        <f t="shared" si="1220"/>
        <v>-14.9994301537518-0.832617764729987i</v>
      </c>
      <c r="AG2357" t="str">
        <f t="shared" si="1221"/>
        <v>0.993054251413858-0.010708377935588i</v>
      </c>
      <c r="AH2357" t="str">
        <f t="shared" si="1222"/>
        <v>0.012043300275327-0.00497840295143662i</v>
      </c>
      <c r="AI2357">
        <f t="shared" si="1223"/>
        <v>-37.699968999759548</v>
      </c>
      <c r="AJ2357">
        <f t="shared" si="1224"/>
        <v>-22.458992980545993</v>
      </c>
      <c r="AK2357"/>
      <c r="AL2357"/>
      <c r="AM2357"/>
      <c r="AN2357"/>
    </row>
    <row r="2358" spans="1:40" x14ac:dyDescent="0.25">
      <c r="A2358"/>
      <c r="B2358">
        <f t="shared" si="1225"/>
        <v>424000</v>
      </c>
      <c r="C2358" s="237" t="str">
        <f t="shared" si="1193"/>
        <v>-4.25119496233903E-07+0.00577599652764417i</v>
      </c>
      <c r="D2358" s="208" t="str">
        <f t="shared" si="1194"/>
        <v>-5.95700921625543+0.044282640045272i</v>
      </c>
      <c r="E2358" t="str">
        <f t="shared" si="1195"/>
        <v>2870</v>
      </c>
      <c r="F2358" t="str">
        <f t="shared" si="1196"/>
        <v>0.777000777000777</v>
      </c>
      <c r="G2358" t="str">
        <f t="shared" si="1191"/>
        <v>0.777000777000777</v>
      </c>
      <c r="H2358" t="str">
        <f t="shared" si="1197"/>
        <v>9.0428481023325+0.874981224935944i</v>
      </c>
      <c r="I2358" t="str">
        <f t="shared" si="1198"/>
        <v>1665.04410640259i</v>
      </c>
      <c r="J2358" t="str">
        <f t="shared" si="1192"/>
        <v>-3751.68257171366+364.258369069482i</v>
      </c>
      <c r="K2358" t="str">
        <f t="shared" si="1199"/>
        <v>0.0426882404465008-0.439667942590799i</v>
      </c>
      <c r="L2358" t="str">
        <f t="shared" si="1200"/>
        <v>0.00323524769033118-0.0282550012380994i</v>
      </c>
      <c r="M2358" t="str">
        <f t="shared" si="1201"/>
        <v>0.045923488136832-0.467922943828898i</v>
      </c>
      <c r="N2358" t="str">
        <f t="shared" si="1202"/>
        <v>-4.34419967332409i</v>
      </c>
      <c r="O2358" t="str">
        <f t="shared" si="1203"/>
        <v>-0.359926681547903+0.932980591389721i</v>
      </c>
      <c r="P2358" t="str">
        <f t="shared" si="1204"/>
        <v>1.3599266815479-0.932980591389721i</v>
      </c>
      <c r="Q2358" t="str">
        <f t="shared" si="1205"/>
        <v>-1.3599266815479+5.27718026471381i</v>
      </c>
      <c r="R2358" t="str">
        <f t="shared" si="1206"/>
        <v>-0.228059129130643-0.198928771467596i</v>
      </c>
      <c r="S2358" t="str">
        <f t="shared" si="1207"/>
        <v>0.448907434537952i</v>
      </c>
      <c r="T2358" t="str">
        <f t="shared" si="1208"/>
        <v>0.0893006044553051-0.102377438580996i</v>
      </c>
      <c r="U2358" t="str">
        <f t="shared" si="1209"/>
        <v>0.0000333333333333334-0.000266216618312417i</v>
      </c>
      <c r="V2358" t="str">
        <f t="shared" si="1210"/>
        <v>6.66666666666667E-06-0.00266216618312417i</v>
      </c>
      <c r="W2358" t="str">
        <f t="shared" si="1211"/>
        <v>0.0000275991928908575-0.000242316210777599i</v>
      </c>
      <c r="X2358" t="str">
        <f t="shared" si="1212"/>
        <v>0.0000285637574323386-0.000242089495175252i</v>
      </c>
      <c r="Y2358" t="str">
        <f t="shared" si="1213"/>
        <v>0.009+2.66407057024414i</v>
      </c>
      <c r="Z2358" t="str">
        <f t="shared" si="1214"/>
        <v>-0.0010901147970669-0.000132368605067682i</v>
      </c>
      <c r="AA2358" t="str">
        <f t="shared" si="1215"/>
        <v>0.0152680091139438-4.50474279351214i</v>
      </c>
      <c r="AB2358" t="str">
        <f t="shared" si="1216"/>
        <v>0.421180273981054-0.482856279574274i</v>
      </c>
      <c r="AC2358" t="str">
        <f t="shared" si="1217"/>
        <v>0.793402535530973-0.219254358310701i</v>
      </c>
      <c r="AD2358" t="str">
        <f t="shared" si="1218"/>
        <v>0.649438874774422-0.429118840155627i</v>
      </c>
      <c r="AE2358" t="str">
        <f t="shared" si="1219"/>
        <v>-0.000764764789461739+0.000381823479423221i</v>
      </c>
      <c r="AF2358" t="str">
        <f t="shared" si="1220"/>
        <v>-14.9998573185879-0.830698584890672i</v>
      </c>
      <c r="AG2358" t="str">
        <f t="shared" si="1221"/>
        <v>0.993038181201986-0.0106142269104116i</v>
      </c>
      <c r="AH2358" t="str">
        <f t="shared" si="1222"/>
        <v>0.0119246338631625-0.00500024873987988i</v>
      </c>
      <c r="AI2358">
        <f t="shared" si="1223"/>
        <v>-37.767653367217008</v>
      </c>
      <c r="AJ2358">
        <f t="shared" si="1224"/>
        <v>-22.749324790372007</v>
      </c>
      <c r="AK2358"/>
      <c r="AL2358"/>
      <c r="AM2358"/>
      <c r="AN2358"/>
    </row>
    <row r="2359" spans="1:40" x14ac:dyDescent="0.25">
      <c r="A2359"/>
      <c r="B2359">
        <f t="shared" si="1225"/>
        <v>425000</v>
      </c>
      <c r="C2359" s="237" t="str">
        <f t="shared" si="1193"/>
        <v>-4.23121287512207E-07+0.00576240594772586i</v>
      </c>
      <c r="D2359" s="208" t="str">
        <f t="shared" si="1194"/>
        <v>-5.95700920093583+0.0441784455992316i</v>
      </c>
      <c r="E2359" t="str">
        <f t="shared" si="1195"/>
        <v>2870</v>
      </c>
      <c r="F2359" t="str">
        <f t="shared" si="1196"/>
        <v>0.777000777000777</v>
      </c>
      <c r="G2359" t="str">
        <f t="shared" si="1191"/>
        <v>0.777000777000777</v>
      </c>
      <c r="H2359" t="str">
        <f t="shared" si="1197"/>
        <v>9.04327231379529+0.872966573261962i</v>
      </c>
      <c r="I2359" t="str">
        <f t="shared" si="1198"/>
        <v>1668.97109721958i</v>
      </c>
      <c r="J2359" t="str">
        <f t="shared" si="1192"/>
        <v>-3769.40477881241+365.117468996533i</v>
      </c>
      <c r="K2359" t="str">
        <f t="shared" si="1199"/>
        <v>0.0424893505722461-0.438652145392641i</v>
      </c>
      <c r="L2359" t="str">
        <f t="shared" si="1200"/>
        <v>0.00322023678449954-0.0281902336133747i</v>
      </c>
      <c r="M2359" t="str">
        <f t="shared" si="1201"/>
        <v>0.0457095873567456-0.466842379006016i</v>
      </c>
      <c r="N2359" t="str">
        <f t="shared" si="1202"/>
        <v>-4.35444542727061i</v>
      </c>
      <c r="O2359" t="str">
        <f t="shared" si="1203"/>
        <v>-0.350348867644036+0.936619277476468i</v>
      </c>
      <c r="P2359" t="str">
        <f t="shared" si="1204"/>
        <v>1.35034886764404-0.936619277476468i</v>
      </c>
      <c r="Q2359" t="str">
        <f t="shared" si="1205"/>
        <v>-1.35034886764404+5.29106470474708i</v>
      </c>
      <c r="R2359" t="str">
        <f t="shared" si="1206"/>
        <v>-0.227344946737334-0.197191668307628i</v>
      </c>
      <c r="S2359" t="str">
        <f t="shared" si="1207"/>
        <v>0.449966178487333i</v>
      </c>
      <c r="T2359" t="str">
        <f t="shared" si="1208"/>
        <v>0.0887295814179251-0.102297536881804i</v>
      </c>
      <c r="U2359" t="str">
        <f t="shared" si="1209"/>
        <v>0.0000333333333333332-0.000265590226269329i</v>
      </c>
      <c r="V2359" t="str">
        <f t="shared" si="1210"/>
        <v>6.66666666666667E-06-0.00265590226269329i</v>
      </c>
      <c r="W2359" t="str">
        <f t="shared" si="1211"/>
        <v>0.0000275991734711752-0.000241747473348919i</v>
      </c>
      <c r="X2359" t="str">
        <f t="shared" si="1212"/>
        <v>0.0000285591560875283-0.000241521308477005i</v>
      </c>
      <c r="Y2359" t="str">
        <f t="shared" si="1213"/>
        <v>0.009+2.67035375555132i</v>
      </c>
      <c r="Z2359" t="str">
        <f t="shared" si="1214"/>
        <v>-0.00108499699834854-0.000132019106954905i</v>
      </c>
      <c r="AA2359" t="str">
        <f t="shared" si="1215"/>
        <v>0.0151962242978715-4.49414172411849i</v>
      </c>
      <c r="AB2359" t="str">
        <f t="shared" si="1216"/>
        <v>0.418487082363817-0.482479428602631i</v>
      </c>
      <c r="AC2359" t="str">
        <f t="shared" si="1217"/>
        <v>0.793887027578663-0.217421440703556i</v>
      </c>
      <c r="AD2359" t="str">
        <f t="shared" si="1218"/>
        <v>0.645187194755853-0.431046090070316i</v>
      </c>
      <c r="AE2359" t="str">
        <f t="shared" si="1219"/>
        <v>-0.0007569324895505+0.000382506676605758i</v>
      </c>
      <c r="AF2359" t="str">
        <f t="shared" si="1220"/>
        <v>-15.0002815147311-0.82878812766273i</v>
      </c>
      <c r="AG2359" t="str">
        <f t="shared" si="1221"/>
        <v>0.993022892331139-0.0105201289328897i</v>
      </c>
      <c r="AH2359" t="str">
        <f t="shared" si="1222"/>
        <v>0.0118064157241508-0.00502119960418078i</v>
      </c>
      <c r="AI2359">
        <f t="shared" si="1223"/>
        <v>-37.835598851825196</v>
      </c>
      <c r="AJ2359">
        <f t="shared" si="1224"/>
        <v>-23.039765872323802</v>
      </c>
      <c r="AK2359"/>
      <c r="AL2359"/>
      <c r="AM2359"/>
      <c r="AN2359"/>
    </row>
    <row r="2360" spans="1:40" x14ac:dyDescent="0.25">
      <c r="A2360"/>
      <c r="B2360">
        <f t="shared" si="1225"/>
        <v>426000</v>
      </c>
      <c r="C2360" s="237" t="str">
        <f t="shared" si="1193"/>
        <v>-4.21137134160026E-07+0.00574887917334604i</v>
      </c>
      <c r="D2360" s="208" t="str">
        <f t="shared" si="1194"/>
        <v>-5.95700918572399+0.0440747403289863i</v>
      </c>
      <c r="E2360" t="str">
        <f t="shared" si="1195"/>
        <v>2870</v>
      </c>
      <c r="F2360" t="str">
        <f t="shared" si="1196"/>
        <v>0.777000777000777</v>
      </c>
      <c r="G2360" t="str">
        <f t="shared" si="1191"/>
        <v>0.777000777000777</v>
      </c>
      <c r="H2360" t="str">
        <f t="shared" si="1197"/>
        <v>9.04369358380332+0.870961074786349i</v>
      </c>
      <c r="I2360" t="str">
        <f t="shared" si="1198"/>
        <v>1672.89808803656i</v>
      </c>
      <c r="J2360" t="str">
        <f t="shared" si="1192"/>
        <v>-3787.16873433778+365.976568923583i</v>
      </c>
      <c r="K2360" t="str">
        <f t="shared" si="1199"/>
        <v>0.042291843384858-0.43764098738815i</v>
      </c>
      <c r="L2360" t="str">
        <f t="shared" si="1200"/>
        <v>0.0032053296580127-0.028125758234875i</v>
      </c>
      <c r="M2360" t="str">
        <f t="shared" si="1201"/>
        <v>0.0454971730428707-0.465766745623025i</v>
      </c>
      <c r="N2360" t="str">
        <f t="shared" si="1202"/>
        <v>-4.36469118121713i</v>
      </c>
      <c r="O2360" t="str">
        <f t="shared" si="1203"/>
        <v>-0.340734276023478+0.940159642370782i</v>
      </c>
      <c r="P2360" t="str">
        <f t="shared" si="1204"/>
        <v>1.34073427602348-0.940159642370782i</v>
      </c>
      <c r="Q2360" t="str">
        <f t="shared" si="1205"/>
        <v>-1.34073427602348+5.30485082358791i</v>
      </c>
      <c r="R2360" t="str">
        <f t="shared" si="1206"/>
        <v>-0.226626561886837-0.195460402398865i</v>
      </c>
      <c r="S2360" t="str">
        <f t="shared" si="1207"/>
        <v>0.451024922436716i</v>
      </c>
      <c r="T2360" t="str">
        <f t="shared" si="1208"/>
        <v>0.0881575128313974-0.10221422749711i</v>
      </c>
      <c r="U2360" t="str">
        <f t="shared" si="1209"/>
        <v>0.0000333333333333334-0.000264966775033955i</v>
      </c>
      <c r="V2360" t="str">
        <f t="shared" si="1210"/>
        <v>6.66666666666667E-06-0.00264966775033955i</v>
      </c>
      <c r="W2360" t="str">
        <f t="shared" si="1211"/>
        <v>0.0000275991540057804-0.000241181409379919i</v>
      </c>
      <c r="X2360" t="str">
        <f t="shared" si="1212"/>
        <v>0.0000285545869257186-0.000240955792520829i</v>
      </c>
      <c r="Y2360" t="str">
        <f t="shared" si="1213"/>
        <v>0.009+2.6766369408585i</v>
      </c>
      <c r="Z2360" t="str">
        <f t="shared" si="1214"/>
        <v>-0.00107991520048183-0.000131671515878744i</v>
      </c>
      <c r="AA2360" t="str">
        <f t="shared" si="1215"/>
        <v>0.0151249446007016-4.48359043675528i</v>
      </c>
      <c r="AB2360" t="str">
        <f t="shared" si="1216"/>
        <v>0.41578895948459-0.482086505512305i</v>
      </c>
      <c r="AC2360" t="str">
        <f t="shared" si="1217"/>
        <v>0.794377359457743-0.215594243688047i</v>
      </c>
      <c r="AD2360" t="str">
        <f t="shared" si="1218"/>
        <v>0.640912155680486-0.432929677493142i</v>
      </c>
      <c r="AE2360" t="str">
        <f t="shared" si="1219"/>
        <v>-0.000749135285997353+0.000383137464380977i</v>
      </c>
      <c r="AF2360" t="str">
        <f t="shared" si="1220"/>
        <v>-15.0007027695273-0.826886334457363i</v>
      </c>
      <c r="AG2360" t="str">
        <f t="shared" si="1221"/>
        <v>0.993008384124571-0.0104260910508183i</v>
      </c>
      <c r="AH2360" t="str">
        <f t="shared" si="1222"/>
        <v>0.0116886500919571-0.00504126112358229i</v>
      </c>
      <c r="AI2360">
        <f t="shared" si="1223"/>
        <v>-37.903808351273483</v>
      </c>
      <c r="AJ2360">
        <f t="shared" si="1224"/>
        <v>-23.330314794811837</v>
      </c>
      <c r="AK2360"/>
      <c r="AL2360"/>
      <c r="AM2360"/>
      <c r="AN2360"/>
    </row>
    <row r="2361" spans="1:40" x14ac:dyDescent="0.25">
      <c r="A2361"/>
      <c r="B2361">
        <f t="shared" si="1225"/>
        <v>427000</v>
      </c>
      <c r="C2361" s="237" t="str">
        <f t="shared" si="1193"/>
        <v>-4.1916690466543E-07+0.00573541575622222i</v>
      </c>
      <c r="D2361" s="208" t="str">
        <f t="shared" si="1194"/>
        <v>-5.9570091706189+0.0439715207977037i</v>
      </c>
      <c r="E2361" t="str">
        <f t="shared" si="1195"/>
        <v>2870</v>
      </c>
      <c r="F2361" t="str">
        <f t="shared" si="1196"/>
        <v>0.777000777000777</v>
      </c>
      <c r="G2361" t="str">
        <f t="shared" si="1191"/>
        <v>0.777000777000777</v>
      </c>
      <c r="H2361" t="str">
        <f t="shared" si="1197"/>
        <v>9.04411193939056+0.868964667999884i</v>
      </c>
      <c r="I2361" t="str">
        <f t="shared" si="1198"/>
        <v>1676.82507885355i</v>
      </c>
      <c r="J2361" t="str">
        <f t="shared" si="1192"/>
        <v>-3804.97443828976+366.835668850633i</v>
      </c>
      <c r="K2361" t="str">
        <f t="shared" si="1199"/>
        <v>0.0420957061349556-0.436634437177597i</v>
      </c>
      <c r="L2361" t="str">
        <f t="shared" si="1200"/>
        <v>0.00319052536057705-0.0280615731573941i</v>
      </c>
      <c r="M2361" t="str">
        <f t="shared" si="1201"/>
        <v>0.0452862314955326-0.464696010334991i</v>
      </c>
      <c r="N2361" t="str">
        <f t="shared" si="1202"/>
        <v>-4.37493693516365i</v>
      </c>
      <c r="O2361" t="str">
        <f t="shared" si="1203"/>
        <v>-0.331083915973711+0.94360131442443i</v>
      </c>
      <c r="P2361" t="str">
        <f t="shared" si="1204"/>
        <v>1.33108391597371-0.94360131442443i</v>
      </c>
      <c r="Q2361" t="str">
        <f t="shared" si="1205"/>
        <v>-1.33108391597371+5.31853824958808i</v>
      </c>
      <c r="R2361" t="str">
        <f t="shared" si="1206"/>
        <v>-0.225903951144587-0.193734960941579i</v>
      </c>
      <c r="S2361" t="str">
        <f t="shared" si="1207"/>
        <v>0.452083666386099i</v>
      </c>
      <c r="T2361" t="str">
        <f t="shared" si="1208"/>
        <v>0.0875844114496367-0.102127486484551i</v>
      </c>
      <c r="U2361" t="str">
        <f t="shared" si="1209"/>
        <v>0.0000333333333333333-0.000264346243944883i</v>
      </c>
      <c r="V2361" t="str">
        <f t="shared" si="1210"/>
        <v>6.66666666666667E-06-0.00264346243944883i</v>
      </c>
      <c r="W2361" t="str">
        <f t="shared" si="1211"/>
        <v>0.0000275991344946728-0.000240618000087493i</v>
      </c>
      <c r="X2361" t="str">
        <f t="shared" si="1212"/>
        <v>0.0000285500496453632-0.000240392928543918i</v>
      </c>
      <c r="Y2361" t="str">
        <f t="shared" si="1213"/>
        <v>0.009+2.68292012616568i</v>
      </c>
      <c r="Z2361" t="str">
        <f t="shared" si="1214"/>
        <v>-0.00107486906659013-0.00013132581595335i</v>
      </c>
      <c r="AA2361" t="str">
        <f t="shared" si="1215"/>
        <v>0.0150541652940228-4.47308858155616i</v>
      </c>
      <c r="AB2361" t="str">
        <f t="shared" si="1216"/>
        <v>0.41308596549635-0.481677397380755i</v>
      </c>
      <c r="AC2361" t="str">
        <f t="shared" si="1217"/>
        <v>0.794873541829644-0.213772754215482i</v>
      </c>
      <c r="AD2361" t="str">
        <f t="shared" si="1218"/>
        <v>0.636614218533009-0.434769311501731i</v>
      </c>
      <c r="AE2361" t="str">
        <f t="shared" si="1219"/>
        <v>-0.000741373365437023+0.000383716202339548i</v>
      </c>
      <c r="AF2361" t="str">
        <f t="shared" si="1220"/>
        <v>-15.0011211100095-0.82499314720218i</v>
      </c>
      <c r="AG2361" t="str">
        <f t="shared" si="1221"/>
        <v>0.992994655831081-0.0103321203087002i</v>
      </c>
      <c r="AH2361" t="str">
        <f t="shared" si="1222"/>
        <v>0.011571341171029-0.00506043890422249i</v>
      </c>
      <c r="AI2361">
        <f t="shared" si="1223"/>
        <v>-37.972284801585424</v>
      </c>
      <c r="AJ2361">
        <f t="shared" si="1224"/>
        <v>-23.620970124560127</v>
      </c>
      <c r="AK2361"/>
      <c r="AL2361"/>
      <c r="AM2361"/>
      <c r="AN2361"/>
    </row>
    <row r="2362" spans="1:40" x14ac:dyDescent="0.25">
      <c r="A2362"/>
      <c r="B2362">
        <f t="shared" si="1225"/>
        <v>428000</v>
      </c>
      <c r="C2362" s="237" t="str">
        <f t="shared" si="1193"/>
        <v>-4.17210469051056E-07+0.00572201525226156i</v>
      </c>
      <c r="D2362" s="208" t="str">
        <f t="shared" si="1194"/>
        <v>-5.95700915561955+0.043868783600672i</v>
      </c>
      <c r="E2362" t="str">
        <f t="shared" si="1195"/>
        <v>2870</v>
      </c>
      <c r="F2362" t="str">
        <f t="shared" si="1196"/>
        <v>0.777000777000777</v>
      </c>
      <c r="G2362" t="str">
        <f t="shared" si="1191"/>
        <v>0.777000777000777</v>
      </c>
      <c r="H2362" t="str">
        <f t="shared" si="1197"/>
        <v>9.04452740728219+0.866977291936323i</v>
      </c>
      <c r="I2362" t="str">
        <f t="shared" si="1198"/>
        <v>1680.75206967054i</v>
      </c>
      <c r="J2362" t="str">
        <f t="shared" si="1192"/>
        <v>-3822.82189066836+367.694768777685i</v>
      </c>
      <c r="K2362" t="str">
        <f t="shared" si="1199"/>
        <v>0.0419009262193327-0.435632463641039i</v>
      </c>
      <c r="L2362" t="str">
        <f t="shared" si="1200"/>
        <v>0.00317582295270335-0.0279976764526794i</v>
      </c>
      <c r="M2362" t="str">
        <f t="shared" si="1201"/>
        <v>0.0450767491720361-0.463630140093718i</v>
      </c>
      <c r="N2362" t="str">
        <f t="shared" si="1202"/>
        <v>-4.38518268911016i</v>
      </c>
      <c r="O2362" t="str">
        <f t="shared" si="1203"/>
        <v>-0.321398800537003+0.946943932349416i</v>
      </c>
      <c r="P2362" t="str">
        <f t="shared" si="1204"/>
        <v>1.321398800537-0.946943932349416i</v>
      </c>
      <c r="Q2362" t="str">
        <f t="shared" si="1205"/>
        <v>-1.321398800537+5.33212662145958i</v>
      </c>
      <c r="R2362" t="str">
        <f t="shared" si="1206"/>
        <v>-0.225177091008989-0.192015331828157i</v>
      </c>
      <c r="S2362" t="str">
        <f t="shared" si="1207"/>
        <v>0.45314241033548i</v>
      </c>
      <c r="T2362" t="str">
        <f t="shared" si="1208"/>
        <v>0.0870102902859781-0.102037289772145i</v>
      </c>
      <c r="U2362" t="str">
        <f t="shared" si="1209"/>
        <v>0.0000333333333333334-0.000263728612533796i</v>
      </c>
      <c r="V2362" t="str">
        <f t="shared" si="1210"/>
        <v>6.66666666666667E-06-0.00263728612533796i</v>
      </c>
      <c r="W2362" t="str">
        <f t="shared" si="1211"/>
        <v>0.0000275991149378529-0.000240057226864074i</v>
      </c>
      <c r="X2362" t="str">
        <f t="shared" si="1212"/>
        <v>0.0000285455439484348-0.0002398326979588i</v>
      </c>
      <c r="Y2362" t="str">
        <f t="shared" si="1213"/>
        <v>0.009+2.68920331147286i</v>
      </c>
      <c r="Z2362" t="str">
        <f t="shared" si="1214"/>
        <v>-0.00106985826372802-0.000130981991470306i</v>
      </c>
      <c r="AA2362" t="str">
        <f t="shared" si="1215"/>
        <v>0.0149838817046279-4.46263581192586i</v>
      </c>
      <c r="AB2362" t="str">
        <f t="shared" si="1216"/>
        <v>0.410378161775614-0.481251990674103i</v>
      </c>
      <c r="AC2362" t="str">
        <f t="shared" si="1217"/>
        <v>0.795375585607426-0.21195695990759i</v>
      </c>
      <c r="AD2362" t="str">
        <f t="shared" si="1218"/>
        <v>0.632293848099674-0.436564706216678i</v>
      </c>
      <c r="AE2362" t="str">
        <f t="shared" si="1219"/>
        <v>-0.000733646913119736+0.000384243251179391i</v>
      </c>
      <c r="AF2362" t="str">
        <f t="shared" si="1220"/>
        <v>-15.0015365629017-0.823108508335651i</v>
      </c>
      <c r="AG2362" t="str">
        <f t="shared" si="1221"/>
        <v>0.992981706625014-0.0102382237468579i</v>
      </c>
      <c r="AH2362" t="str">
        <f t="shared" si="1222"/>
        <v>0.0114544931359555-0.00507873857900235i</v>
      </c>
      <c r="AI2362">
        <f t="shared" si="1223"/>
        <v>-38.041031178022827</v>
      </c>
      <c r="AJ2362">
        <f t="shared" si="1224"/>
        <v>-23.911730426707944</v>
      </c>
      <c r="AK2362"/>
      <c r="AL2362"/>
      <c r="AM2362"/>
      <c r="AN2362"/>
    </row>
    <row r="2363" spans="1:40" x14ac:dyDescent="0.25">
      <c r="A2363"/>
      <c r="B2363">
        <f t="shared" si="1225"/>
        <v>429000</v>
      </c>
      <c r="C2363" s="237" t="str">
        <f t="shared" si="1193"/>
        <v>-4.15267698852652E-07+0.00570867722151183i</v>
      </c>
      <c r="D2363" s="208" t="str">
        <f t="shared" si="1194"/>
        <v>-5.95700914072498+0.043766525364924i</v>
      </c>
      <c r="E2363" t="str">
        <f t="shared" si="1195"/>
        <v>2870</v>
      </c>
      <c r="F2363" t="str">
        <f t="shared" si="1196"/>
        <v>0.777000777000777</v>
      </c>
      <c r="G2363" t="str">
        <f t="shared" si="1191"/>
        <v>0.777000777000777</v>
      </c>
      <c r="H2363" t="str">
        <f t="shared" si="1197"/>
        <v>9.04494001389899+0.864998886166493i</v>
      </c>
      <c r="I2363" t="str">
        <f t="shared" si="1198"/>
        <v>1684.67906048753i</v>
      </c>
      <c r="J2363" t="str">
        <f t="shared" si="1192"/>
        <v>-3840.71109147357+368.553868704735i</v>
      </c>
      <c r="K2363" t="str">
        <f t="shared" si="1199"/>
        <v>0.0417074911789581-0.434635035935257i</v>
      </c>
      <c r="L2363" t="str">
        <f t="shared" si="1200"/>
        <v>0.00316122150556027-0.0279340662092516i</v>
      </c>
      <c r="M2363" t="str">
        <f t="shared" si="1201"/>
        <v>0.0448687126845184-0.462569102144509i</v>
      </c>
      <c r="N2363" t="str">
        <f t="shared" si="1202"/>
        <v>-4.39542844305668i</v>
      </c>
      <c r="O2363" t="str">
        <f t="shared" si="1203"/>
        <v>-0.311679946404024+0.950187145255915i</v>
      </c>
      <c r="P2363" t="str">
        <f t="shared" si="1204"/>
        <v>1.31167994640402-0.950187145255915i</v>
      </c>
      <c r="Q2363" t="str">
        <f t="shared" si="1205"/>
        <v>-1.31167994640402+5.3456155883126i</v>
      </c>
      <c r="R2363" t="str">
        <f t="shared" si="1206"/>
        <v>-0.224445957913467-0.190301503643774i</v>
      </c>
      <c r="S2363" t="str">
        <f t="shared" si="1207"/>
        <v>0.454201154284862i</v>
      </c>
      <c r="T2363" t="str">
        <f t="shared" si="1208"/>
        <v>0.086435162617147-0.101943613158868i</v>
      </c>
      <c r="U2363" t="str">
        <f t="shared" si="1209"/>
        <v>0.0000333333333333333-0.000263113860523228i</v>
      </c>
      <c r="V2363" t="str">
        <f t="shared" si="1210"/>
        <v>6.66666666666667E-06-0.00263113860523228i</v>
      </c>
      <c r="W2363" t="str">
        <f t="shared" si="1211"/>
        <v>0.0000275990953353207-0.000239499071275599i</v>
      </c>
      <c r="X2363" t="str">
        <f t="shared" si="1212"/>
        <v>0.0000285410695403759-0.00023927508235131i</v>
      </c>
      <c r="Y2363" t="str">
        <f t="shared" si="1213"/>
        <v>0.009+2.69548649678004i</v>
      </c>
      <c r="Z2363" t="str">
        <f t="shared" si="1214"/>
        <v>-0.00106488246282644-0.000130640026896155i</v>
      </c>
      <c r="AA2363" t="str">
        <f t="shared" si="1215"/>
        <v>0.0149140892137417-4.45223178450195i</v>
      </c>
      <c r="AB2363" t="str">
        <f t="shared" si="1216"/>
        <v>0.407665610941161-0.480810171249853i</v>
      </c>
      <c r="AC2363" t="str">
        <f t="shared" si="1217"/>
        <v>0.795883501951686-0.210146849057849i</v>
      </c>
      <c r="AD2363" t="str">
        <f t="shared" si="1218"/>
        <v>0.627951512910104-0.438315580854775i</v>
      </c>
      <c r="AE2363" t="str">
        <f t="shared" si="1219"/>
        <v>-0.000725956112875174+0.000384718972699779i</v>
      </c>
      <c r="AF2363" t="str">
        <f t="shared" si="1220"/>
        <v>-15.001949154624-0.821232360801569i</v>
      </c>
      <c r="AG2363" t="str">
        <f t="shared" si="1221"/>
        <v>0.992969535606264-0.0101444084005436i</v>
      </c>
      <c r="AH2363" t="str">
        <f t="shared" si="1222"/>
        <v>0.0113381101308319-0.00509616580744275i</v>
      </c>
      <c r="AI2363">
        <f t="shared" si="1223"/>
        <v>-38.110050496013216</v>
      </c>
      <c r="AJ2363">
        <f t="shared" si="1224"/>
        <v>-24.202594264917433</v>
      </c>
      <c r="AK2363"/>
      <c r="AL2363"/>
      <c r="AM2363"/>
      <c r="AN2363"/>
    </row>
    <row r="2364" spans="1:40" x14ac:dyDescent="0.25">
      <c r="A2364"/>
      <c r="B2364">
        <f t="shared" si="1225"/>
        <v>430000</v>
      </c>
      <c r="C2364" s="237" t="str">
        <f t="shared" si="1193"/>
        <v>-4.13338467097995E-07+0.00569540122811343i</v>
      </c>
      <c r="D2364" s="208" t="str">
        <f t="shared" si="1194"/>
        <v>-5.95700912593421+0.0436647427488696i</v>
      </c>
      <c r="E2364" t="str">
        <f t="shared" si="1195"/>
        <v>2870</v>
      </c>
      <c r="F2364" t="str">
        <f t="shared" si="1196"/>
        <v>0.777000777000777</v>
      </c>
      <c r="G2364" t="str">
        <f t="shared" si="1191"/>
        <v>0.777000777000777</v>
      </c>
      <c r="H2364" t="str">
        <f t="shared" si="1197"/>
        <v>9.04534978536124+0.863029390792468i</v>
      </c>
      <c r="I2364" t="str">
        <f t="shared" si="1198"/>
        <v>1688.60605130451i</v>
      </c>
      <c r="J2364" t="str">
        <f t="shared" si="1192"/>
        <v>-3858.64204070541+369.412968631786i</v>
      </c>
      <c r="K2364" t="str">
        <f t="shared" si="1199"/>
        <v>0.0415153886970069-0.433642123490717i</v>
      </c>
      <c r="L2364" t="str">
        <f t="shared" si="1200"/>
        <v>0.00314672010083038-0.0278707405322253i</v>
      </c>
      <c r="M2364" t="str">
        <f t="shared" si="1201"/>
        <v>0.0446621087978373-0.461512864022942i</v>
      </c>
      <c r="N2364" t="str">
        <f t="shared" si="1202"/>
        <v>-4.4056741970032i</v>
      </c>
      <c r="O2364" t="str">
        <f t="shared" si="1203"/>
        <v>-0.301928373807177+0.953330612689089i</v>
      </c>
      <c r="P2364" t="str">
        <f t="shared" si="1204"/>
        <v>1.30192837380718-0.953330612689089i</v>
      </c>
      <c r="Q2364" t="str">
        <f t="shared" si="1205"/>
        <v>-1.30192837380718+5.35900480969229i</v>
      </c>
      <c r="R2364" t="str">
        <f t="shared" si="1206"/>
        <v>-0.223710528228592-0.188593465667185i</v>
      </c>
      <c r="S2364" t="str">
        <f t="shared" si="1207"/>
        <v>0.455259898234243i</v>
      </c>
      <c r="T2364" t="str">
        <f t="shared" si="1208"/>
        <v>0.0858590419872858-0.101846432315278i</v>
      </c>
      <c r="U2364" t="str">
        <f t="shared" si="1209"/>
        <v>0.0000333333333333332-0.000262501967824337i</v>
      </c>
      <c r="V2364" t="str">
        <f t="shared" si="1210"/>
        <v>6.66666666666667E-06-0.00262501967824337i</v>
      </c>
      <c r="W2364" t="str">
        <f t="shared" si="1211"/>
        <v>0.0000275990756870767-0.00023894351505948i</v>
      </c>
      <c r="X2364" t="str">
        <f t="shared" si="1212"/>
        <v>0.0000285366261300495-0.000238720063478556i</v>
      </c>
      <c r="Y2364" t="str">
        <f t="shared" si="1213"/>
        <v>0.009+2.70176968208722i</v>
      </c>
      <c r="Z2364" t="str">
        <f t="shared" si="1214"/>
        <v>-0.00105994133863862-0.000130299906869974i</v>
      </c>
      <c r="AA2364" t="str">
        <f t="shared" si="1215"/>
        <v>0.0148447832562626-4.44187615911737i</v>
      </c>
      <c r="AB2364" t="str">
        <f t="shared" si="1216"/>
        <v>0.404948376873025-0.480351824359833i</v>
      </c>
      <c r="AC2364" t="str">
        <f t="shared" si="1217"/>
        <v>0.796397302266459-0.20834241063291i</v>
      </c>
      <c r="AD2364" t="str">
        <f t="shared" si="1218"/>
        <v>0.623587685178313-0.440021659781488i</v>
      </c>
      <c r="AE2364" t="str">
        <f t="shared" si="1219"/>
        <v>-0.000718301147076757+0.00038514372979478i</v>
      </c>
      <c r="AF2364" t="str">
        <f t="shared" si="1220"/>
        <v>-15.0023589112955-0.819364648043598i</v>
      </c>
      <c r="AG2364" t="str">
        <f t="shared" si="1221"/>
        <v>0.992958141800296-0.0100506812990505i</v>
      </c>
      <c r="AH2364" t="str">
        <f t="shared" si="1222"/>
        <v>0.0112221962686278-0.00511272627552724i</v>
      </c>
      <c r="AI2364">
        <f t="shared" si="1223"/>
        <v>-38.179345812104629</v>
      </c>
      <c r="AJ2364">
        <f t="shared" si="1224"/>
        <v>-24.493560201477791</v>
      </c>
      <c r="AK2364"/>
      <c r="AL2364"/>
      <c r="AM2364"/>
      <c r="AN2364"/>
    </row>
    <row r="2365" spans="1:40" x14ac:dyDescent="0.25">
      <c r="A2365"/>
      <c r="B2365">
        <f t="shared" si="1225"/>
        <v>431000</v>
      </c>
      <c r="C2365" s="237" t="str">
        <f t="shared" si="1193"/>
        <v>-4.11422648286159E-07+0.00568218684025189i</v>
      </c>
      <c r="D2365" s="208" t="str">
        <f t="shared" si="1194"/>
        <v>-5.95700911124626+0.0435634324419312i</v>
      </c>
      <c r="E2365" t="str">
        <f t="shared" si="1195"/>
        <v>2870</v>
      </c>
      <c r="F2365" t="str">
        <f t="shared" si="1196"/>
        <v>0.777000777000777</v>
      </c>
      <c r="G2365" t="str">
        <f t="shared" si="1191"/>
        <v>0.777000777000777</v>
      </c>
      <c r="H2365" t="str">
        <f t="shared" si="1197"/>
        <v>9.04575674749292+0.861068746441815i</v>
      </c>
      <c r="I2365" t="str">
        <f t="shared" si="1198"/>
        <v>1692.5330421215i</v>
      </c>
      <c r="J2365" t="str">
        <f t="shared" si="1192"/>
        <v>-3876.61473836386+370.272068558836i</v>
      </c>
      <c r="K2365" t="str">
        <f t="shared" si="1199"/>
        <v>0.0413246065969241-0.432653696008585i</v>
      </c>
      <c r="L2365" t="str">
        <f t="shared" si="1200"/>
        <v>0.00313231783056819-0.0278076975431328i</v>
      </c>
      <c r="M2365" t="str">
        <f t="shared" si="1201"/>
        <v>0.0444569244274923-0.460461393551718i</v>
      </c>
      <c r="N2365" t="str">
        <f t="shared" si="1202"/>
        <v>-4.41591995094972i</v>
      </c>
      <c r="O2365" t="str">
        <f t="shared" si="1203"/>
        <v>-0.292145106413463+0.956374004664842i</v>
      </c>
      <c r="P2365" t="str">
        <f t="shared" si="1204"/>
        <v>1.29214510641346-0.956374004664842i</v>
      </c>
      <c r="Q2365" t="str">
        <f t="shared" si="1205"/>
        <v>-1.29214510641346+5.37229395561456i</v>
      </c>
      <c r="R2365" t="str">
        <f t="shared" si="1206"/>
        <v>-0.222970778264273-0.186891207871596i</v>
      </c>
      <c r="S2365" t="str">
        <f t="shared" si="1207"/>
        <v>0.456318642183626i</v>
      </c>
      <c r="T2365" t="str">
        <f t="shared" si="1208"/>
        <v>0.0852819422120245-0.101745722784179i</v>
      </c>
      <c r="U2365" t="str">
        <f t="shared" si="1209"/>
        <v>0.0000333333333333333-0.000261892914534721i</v>
      </c>
      <c r="V2365" t="str">
        <f t="shared" si="1210"/>
        <v>6.66666666666667E-06-0.00261892914534721i</v>
      </c>
      <c r="W2365" t="str">
        <f t="shared" si="1211"/>
        <v>0.0000275990559931212-0.000238390540122619i</v>
      </c>
      <c r="X2365" t="str">
        <f t="shared" si="1212"/>
        <v>0.0000285322134296924-0.00023816762326694i</v>
      </c>
      <c r="Y2365" t="str">
        <f t="shared" si="1213"/>
        <v>0.009+2.7080528673944i</v>
      </c>
      <c r="Z2365" t="str">
        <f t="shared" si="1214"/>
        <v>-0.0010550345696869-0.000129961616200973i</v>
      </c>
      <c r="AA2365" t="str">
        <f t="shared" si="1215"/>
        <v>0.0147759593200153-4.43156859876326i</v>
      </c>
      <c r="AB2365" t="str">
        <f t="shared" si="1216"/>
        <v>0.402226524731693-0.47987683465333i</v>
      </c>
      <c r="AC2365" t="str">
        <f t="shared" si="1217"/>
        <v>0.79691699819507-0.206543634274107i</v>
      </c>
      <c r="AD2365" t="str">
        <f t="shared" si="1218"/>
        <v>0.619202840742901-0.441682672562696i</v>
      </c>
      <c r="AE2365" t="str">
        <f t="shared" si="1219"/>
        <v>-0.000710682196606307+0.000385517886446164i</v>
      </c>
      <c r="AF2365" t="str">
        <f t="shared" si="1220"/>
        <v>-15.0027658587392-0.817505313999884i</v>
      </c>
      <c r="AG2365" t="str">
        <f t="shared" si="1221"/>
        <v>0.992947524158173-0.00995704946482227i</v>
      </c>
      <c r="AH2365" t="str">
        <f t="shared" si="1222"/>
        <v>0.0111067556305633-0.00512842569553419i</v>
      </c>
      <c r="AI2365">
        <f t="shared" si="1223"/>
        <v>-38.248920224944285</v>
      </c>
      <c r="AJ2365">
        <f t="shared" si="1224"/>
        <v>-24.784626797411477</v>
      </c>
      <c r="AK2365"/>
      <c r="AL2365"/>
      <c r="AM2365"/>
      <c r="AN2365"/>
    </row>
    <row r="2366" spans="1:40" x14ac:dyDescent="0.25">
      <c r="A2366"/>
      <c r="B2366">
        <f t="shared" si="1225"/>
        <v>432000</v>
      </c>
      <c r="C2366" s="237" t="str">
        <f t="shared" si="1193"/>
        <v>-4.09520118367081E-07+0.00566903363011097i</v>
      </c>
      <c r="D2366" s="208" t="str">
        <f t="shared" si="1194"/>
        <v>-5.9570090966602+0.0434625911641841i</v>
      </c>
      <c r="E2366" t="str">
        <f t="shared" si="1195"/>
        <v>2870</v>
      </c>
      <c r="F2366" t="str">
        <f t="shared" si="1196"/>
        <v>0.777000777000777</v>
      </c>
      <c r="G2366" t="str">
        <f t="shared" si="1191"/>
        <v>0.777000777000777</v>
      </c>
      <c r="H2366" t="str">
        <f t="shared" si="1197"/>
        <v>9.04616092582575+0.859116894261941i</v>
      </c>
      <c r="I2366" t="str">
        <f t="shared" si="1198"/>
        <v>1696.46003293849i</v>
      </c>
      <c r="J2366" t="str">
        <f t="shared" si="1192"/>
        <v>-3894.62918444892+371.131168485888i</v>
      </c>
      <c r="K2366" t="str">
        <f t="shared" si="1199"/>
        <v>0.041135132840516-0.431669723457755i</v>
      </c>
      <c r="L2366" t="str">
        <f t="shared" si="1200"/>
        <v>0.00311801379706057-0.0277449353797496i</v>
      </c>
      <c r="M2366" t="str">
        <f t="shared" si="1201"/>
        <v>0.0442531466375766-0.459414658837505i</v>
      </c>
      <c r="N2366" t="str">
        <f t="shared" si="1202"/>
        <v>-4.42616570489624i</v>
      </c>
      <c r="O2366" t="str">
        <f t="shared" si="1203"/>
        <v>-0.282331171217027+0.959317001704453i</v>
      </c>
      <c r="P2366" t="str">
        <f t="shared" si="1204"/>
        <v>1.28233117121703-0.959317001704453i</v>
      </c>
      <c r="Q2366" t="str">
        <f t="shared" si="1205"/>
        <v>-1.28233117121703+5.38548270660069i</v>
      </c>
      <c r="R2366" t="str">
        <f t="shared" si="1206"/>
        <v>-0.222226684272033-0.185194720925644i</v>
      </c>
      <c r="S2366" t="str">
        <f t="shared" si="1207"/>
        <v>0.457377386133007i</v>
      </c>
      <c r="T2366" t="str">
        <f t="shared" si="1208"/>
        <v>0.0847038773826028-0.101641459981347i</v>
      </c>
      <c r="U2366" t="str">
        <f t="shared" si="1209"/>
        <v>0.0000333333333333332-0.000261286680936261i</v>
      </c>
      <c r="V2366" t="str">
        <f t="shared" si="1210"/>
        <v>6.66666666666667E-06-0.00261286680936261i</v>
      </c>
      <c r="W2366" t="str">
        <f t="shared" si="1211"/>
        <v>0.0000275990362534542-0.000237840128539449i</v>
      </c>
      <c r="X2366" t="str">
        <f t="shared" si="1212"/>
        <v>0.0000285278311548674-0.000237617743810203i</v>
      </c>
      <c r="Y2366" t="str">
        <f t="shared" si="1213"/>
        <v>0.009+2.71433605270158i</v>
      </c>
      <c r="Z2366" t="str">
        <f t="shared" si="1214"/>
        <v>-0.00105016183821052-0.000129625139866153i</v>
      </c>
      <c r="AA2366" t="str">
        <f t="shared" si="1215"/>
        <v>0.0147076129450161-4.42130876955239i</v>
      </c>
      <c r="AB2366" t="str">
        <f t="shared" si="1216"/>
        <v>0.399500120977545-0.47938508618051i</v>
      </c>
      <c r="AC2366" t="str">
        <f t="shared" si="1217"/>
        <v>0.797442601615942-0.204750510299054i</v>
      </c>
      <c r="AD2366" t="str">
        <f t="shared" si="1218"/>
        <v>0.614797459006479-0.443298354015734i</v>
      </c>
      <c r="AE2366" t="str">
        <f t="shared" si="1219"/>
        <v>-0.000703099440819124+0.000385841807715789i</v>
      </c>
      <c r="AF2366" t="str">
        <f t="shared" si="1220"/>
        <v>-15.0031700224859-0.815654303097757i</v>
      </c>
      <c r="AG2366" t="str">
        <f t="shared" si="1221"/>
        <v>0.992937681556602-0.00986351991256231i</v>
      </c>
      <c r="AH2366" t="str">
        <f t="shared" si="1222"/>
        <v>0.0109917922654908-0.00514326980585741i</v>
      </c>
      <c r="AI2366">
        <f t="shared" si="1223"/>
        <v>-38.318776876284034</v>
      </c>
      <c r="AJ2366">
        <f t="shared" si="1224"/>
        <v>-25.075792612582958</v>
      </c>
      <c r="AK2366"/>
      <c r="AL2366"/>
      <c r="AM2366"/>
      <c r="AN2366"/>
    </row>
    <row r="2367" spans="1:40" x14ac:dyDescent="0.25">
      <c r="A2367"/>
      <c r="B2367">
        <f t="shared" si="1225"/>
        <v>433000</v>
      </c>
      <c r="C2367" s="237" t="str">
        <f t="shared" si="1193"/>
        <v>-4.07630754721492E-07+0.00565594117382655i</v>
      </c>
      <c r="D2367" s="208" t="str">
        <f t="shared" si="1194"/>
        <v>-5.95700908217508+0.0433622156660036i</v>
      </c>
      <c r="E2367" t="str">
        <f t="shared" si="1195"/>
        <v>2870</v>
      </c>
      <c r="F2367" t="str">
        <f t="shared" si="1196"/>
        <v>0.777000777000777</v>
      </c>
      <c r="G2367" t="str">
        <f t="shared" si="1191"/>
        <v>0.777000777000777</v>
      </c>
      <c r="H2367" t="str">
        <f t="shared" si="1197"/>
        <v>9.04656234560304+0.857173775914477i</v>
      </c>
      <c r="I2367" t="str">
        <f t="shared" si="1198"/>
        <v>1700.38702375548i</v>
      </c>
      <c r="J2367" t="str">
        <f t="shared" si="1192"/>
        <v>-3912.68537896061+371.990268412938i</v>
      </c>
      <c r="K2367" t="str">
        <f t="shared" si="1199"/>
        <v>0.0409469555260729-0.430690176071938i</v>
      </c>
      <c r="L2367" t="str">
        <f t="shared" si="1200"/>
        <v>0.00310380711268927-0.0276824521959225i</v>
      </c>
      <c r="M2367" t="str">
        <f t="shared" si="1201"/>
        <v>0.0440507626387622-0.458372628267861i</v>
      </c>
      <c r="N2367" t="str">
        <f t="shared" si="1202"/>
        <v>-4.43641145884276i</v>
      </c>
      <c r="O2367" t="str">
        <f t="shared" si="1203"/>
        <v>-0.272487598431357+0.962159294868117i</v>
      </c>
      <c r="P2367" t="str">
        <f t="shared" si="1204"/>
        <v>1.27248759843136-0.962159294868117i</v>
      </c>
      <c r="Q2367" t="str">
        <f t="shared" si="1205"/>
        <v>-1.27248759843136+5.39857075371088i</v>
      </c>
      <c r="R2367" t="str">
        <f t="shared" si="1206"/>
        <v>-0.221478222447355-0.183503996194459i</v>
      </c>
      <c r="S2367" t="str">
        <f t="shared" si="1207"/>
        <v>0.45843613008239i</v>
      </c>
      <c r="T2367" t="str">
        <f t="shared" si="1208"/>
        <v>0.0841248618700414-0.101533619196292i</v>
      </c>
      <c r="U2367" t="str">
        <f t="shared" si="1209"/>
        <v>0.0000333333333333334-0.00026068324749299i</v>
      </c>
      <c r="V2367" t="str">
        <f t="shared" si="1210"/>
        <v>6.66666666666667E-06-0.0026068324749299i</v>
      </c>
      <c r="W2367" t="str">
        <f t="shared" si="1211"/>
        <v>0.0000275990164680762-0.000237292262549997i</v>
      </c>
      <c r="X2367" t="str">
        <f t="shared" si="1212"/>
        <v>0.0000285234790244188-0.000237070407367488i</v>
      </c>
      <c r="Y2367" t="str">
        <f t="shared" si="1213"/>
        <v>0.009+2.72061923800876i</v>
      </c>
      <c r="Z2367" t="str">
        <f t="shared" si="1214"/>
        <v>-0.00104532283011408-0.000129290463007993i</v>
      </c>
      <c r="AA2367" t="str">
        <f t="shared" si="1215"/>
        <v>0.0146397397227506-4.41109634068315i</v>
      </c>
      <c r="AB2367" t="str">
        <f t="shared" si="1216"/>
        <v>0.39676923339053-0.478876462396015i</v>
      </c>
      <c r="AC2367" t="str">
        <f t="shared" si="1217"/>
        <v>0.797974124638373-0.202963029703339i</v>
      </c>
      <c r="AD2367" t="str">
        <f t="shared" si="1218"/>
        <v>0.610372022874297-0.444868444259604i</v>
      </c>
      <c r="AE2367" t="str">
        <f t="shared" si="1219"/>
        <v>-0.000695553057509389+0.000386115859737356i</v>
      </c>
      <c r="AF2367" t="str">
        <f t="shared" si="1220"/>
        <v>-15.0035714277781-0.813811560248473i</v>
      </c>
      <c r="AG2367" t="str">
        <f t="shared" si="1221"/>
        <v>0.992928612797984-0.00977009964834345i</v>
      </c>
      <c r="AH2367" t="str">
        <f t="shared" si="1222"/>
        <v>0.0108773101892816-0.00515726437081402i</v>
      </c>
      <c r="AI2367">
        <f t="shared" si="1223"/>
        <v>-38.388918952014556</v>
      </c>
      <c r="AJ2367">
        <f t="shared" si="1224"/>
        <v>-25.367056205806367</v>
      </c>
      <c r="AK2367"/>
      <c r="AL2367"/>
      <c r="AM2367"/>
      <c r="AN2367"/>
    </row>
    <row r="2368" spans="1:40" x14ac:dyDescent="0.25">
      <c r="A2368"/>
      <c r="B2368">
        <f t="shared" si="1225"/>
        <v>434000</v>
      </c>
      <c r="C2368" s="237" t="str">
        <f t="shared" si="1193"/>
        <v>-4.05754436141165E-07+0.00564290905144113i</v>
      </c>
      <c r="D2368" s="208" t="str">
        <f t="shared" si="1194"/>
        <v>-5.95700906778997+0.0432623027277153i</v>
      </c>
      <c r="E2368" t="str">
        <f t="shared" si="1195"/>
        <v>2870</v>
      </c>
      <c r="F2368" t="str">
        <f t="shared" si="1196"/>
        <v>0.777000777000777</v>
      </c>
      <c r="G2368" t="str">
        <f t="shared" si="1191"/>
        <v>0.777000777000777</v>
      </c>
      <c r="H2368" t="str">
        <f t="shared" si="1197"/>
        <v>9.04696103178367+0.855239333569762i</v>
      </c>
      <c r="I2368" t="str">
        <f t="shared" si="1198"/>
        <v>1704.31401457246i</v>
      </c>
      <c r="J2368" t="str">
        <f t="shared" si="1192"/>
        <v>-3930.78332189891+372.849368339989i</v>
      </c>
      <c r="K2368" t="str">
        <f t="shared" si="1199"/>
        <v>0.0407600628865245-0.429715024346784i</v>
      </c>
      <c r="L2368" t="str">
        <f t="shared" si="1200"/>
        <v>0.00308969689979562-0.0276202461613994i</v>
      </c>
      <c r="M2368" t="str">
        <f t="shared" si="1201"/>
        <v>0.0438497597863201-0.457335270508183i</v>
      </c>
      <c r="N2368" t="str">
        <f t="shared" si="1202"/>
        <v>-4.44665721278928i</v>
      </c>
      <c r="O2368" t="str">
        <f t="shared" si="1203"/>
        <v>-0.262615421381131+0.964900585787371i</v>
      </c>
      <c r="P2368" t="str">
        <f t="shared" si="1204"/>
        <v>1.26261542138113-0.964900585787371i</v>
      </c>
      <c r="Q2368" t="str">
        <f t="shared" si="1205"/>
        <v>-1.26261542138113+5.41155779857665i</v>
      </c>
      <c r="R2368" t="str">
        <f t="shared" si="1206"/>
        <v>-0.220725368932105-0.181819025740833i</v>
      </c>
      <c r="S2368" t="str">
        <f t="shared" si="1207"/>
        <v>0.459494874031771i</v>
      </c>
      <c r="T2368" t="str">
        <f t="shared" si="1208"/>
        <v>0.0835449103293634-0.101422175593074i</v>
      </c>
      <c r="U2368" t="str">
        <f t="shared" si="1209"/>
        <v>0.0000333333333333332-0.000260082594848997i</v>
      </c>
      <c r="V2368" t="str">
        <f t="shared" si="1210"/>
        <v>6.66666666666667E-06-0.00260082594848997i</v>
      </c>
      <c r="W2368" t="str">
        <f t="shared" si="1211"/>
        <v>0.000027598996636987-0.000236746924557973i</v>
      </c>
      <c r="X2368" t="str">
        <f t="shared" si="1212"/>
        <v>0.0000285191567604251-0.000236525596361431i</v>
      </c>
      <c r="Y2368" t="str">
        <f t="shared" si="1213"/>
        <v>0.009+2.72690242331594i</v>
      </c>
      <c r="Z2368" t="str">
        <f t="shared" si="1214"/>
        <v>-0.00104051723491698-0.000128957570932165i</v>
      </c>
      <c r="AA2368" t="str">
        <f t="shared" si="1215"/>
        <v>0.0145723352954619-4.40093098440392i</v>
      </c>
      <c r="AB2368" t="str">
        <f t="shared" si="1216"/>
        <v>0.394033931090077-0.478350846162809i</v>
      </c>
      <c r="AC2368" t="str">
        <f t="shared" si="1217"/>
        <v>0.798511579598273-0.201181184162305i</v>
      </c>
      <c r="AD2368" t="str">
        <f t="shared" si="1218"/>
        <v>0.605927018692097-0.446392688764421i</v>
      </c>
      <c r="AE2368" t="str">
        <f t="shared" si="1219"/>
        <v>-0.000688043222875928+0.00038634040970761i</v>
      </c>
      <c r="AF2368" t="str">
        <f t="shared" si="1220"/>
        <v>-15.0039700995736-0.811977030842047i</v>
      </c>
      <c r="AG2368" t="str">
        <f t="shared" si="1221"/>
        <v>0.99292031661048-0.00967679566871685i</v>
      </c>
      <c r="AH2368" t="str">
        <f t="shared" si="1222"/>
        <v>0.0107633133842194-0.00517041518044064i</v>
      </c>
      <c r="AI2368">
        <f t="shared" si="1223"/>
        <v>-38.459349683227579</v>
      </c>
      <c r="AJ2368">
        <f t="shared" si="1224"/>
        <v>-25.658416134952056</v>
      </c>
      <c r="AK2368"/>
      <c r="AL2368"/>
      <c r="AM2368"/>
      <c r="AN2368"/>
    </row>
    <row r="2369" spans="1:40" x14ac:dyDescent="0.25">
      <c r="A2369"/>
      <c r="B2369">
        <f t="shared" si="1225"/>
        <v>435000</v>
      </c>
      <c r="C2369" s="237" t="str">
        <f t="shared" si="1193"/>
        <v>-4.0389104280946E-07+0.00562993684685886i</v>
      </c>
      <c r="D2369" s="208" t="str">
        <f t="shared" si="1194"/>
        <v>-5.95700905350396+0.0431628491592513i</v>
      </c>
      <c r="E2369" t="str">
        <f t="shared" si="1195"/>
        <v>2870</v>
      </c>
      <c r="F2369" t="str">
        <f t="shared" si="1196"/>
        <v>0.777000777000777</v>
      </c>
      <c r="G2369" t="str">
        <f t="shared" si="1191"/>
        <v>0.777000777000777</v>
      </c>
      <c r="H2369" t="str">
        <f t="shared" si="1197"/>
        <v>9.04735700904583+0.853313509901376i</v>
      </c>
      <c r="I2369" t="str">
        <f t="shared" si="1198"/>
        <v>1708.24100538945i</v>
      </c>
      <c r="J2369" t="str">
        <f t="shared" si="1192"/>
        <v>-3948.92301326382+373.708468267039i</v>
      </c>
      <c r="K2369" t="str">
        <f t="shared" si="1199"/>
        <v>0.0405744432876196-0.428744239037039i</v>
      </c>
      <c r="L2369" t="str">
        <f t="shared" si="1200"/>
        <v>0.00307568229054729-0.0275583154616612i</v>
      </c>
      <c r="M2369" t="str">
        <f t="shared" si="1201"/>
        <v>0.0436501255781669-0.4563025544987i</v>
      </c>
      <c r="N2369" t="str">
        <f t="shared" si="1202"/>
        <v>-4.4569029667358i</v>
      </c>
      <c r="O2369" t="str">
        <f t="shared" si="1203"/>
        <v>-0.252715676393747+0.967540586696419i</v>
      </c>
      <c r="P2369" t="str">
        <f t="shared" si="1204"/>
        <v>1.25271567639375-0.967540586696419i</v>
      </c>
      <c r="Q2369" t="str">
        <f t="shared" si="1205"/>
        <v>-1.25271567639375+5.42444355343222i</v>
      </c>
      <c r="R2369" t="str">
        <f t="shared" si="1206"/>
        <v>-0.219968099817038-0.180139802326475i</v>
      </c>
      <c r="S2369" t="str">
        <f t="shared" si="1207"/>
        <v>0.460553617981154i</v>
      </c>
      <c r="T2369" t="str">
        <f t="shared" si="1208"/>
        <v>0.082964037703868-0.101307104211176i</v>
      </c>
      <c r="U2369" t="str">
        <f t="shared" si="1209"/>
        <v>0.0000333333333333334-0.000259484703826356i</v>
      </c>
      <c r="V2369" t="str">
        <f t="shared" si="1210"/>
        <v>6.66666666666667E-06-0.00259484703826356i</v>
      </c>
      <c r="W2369" t="str">
        <f t="shared" si="1211"/>
        <v>0.0000275989767601875-0.000236204097128897i</v>
      </c>
      <c r="X2369" t="str">
        <f t="shared" si="1212"/>
        <v>0.0000285148640881568-0.00023598329337629i</v>
      </c>
      <c r="Y2369" t="str">
        <f t="shared" si="1213"/>
        <v>0.009+2.73318560862312i</v>
      </c>
      <c r="Z2369" t="str">
        <f t="shared" si="1214"/>
        <v>-0.00103574474570357-0.000128626449105316i</v>
      </c>
      <c r="AA2369" t="str">
        <f t="shared" si="1215"/>
        <v>0.0145053953554512-4.39081237597806i</v>
      </c>
      <c r="AB2369" t="str">
        <f t="shared" si="1216"/>
        <v>0.391294284555246-0.477808119756299i</v>
      </c>
      <c r="AC2369" t="str">
        <f t="shared" si="1217"/>
        <v>0.799054979053835-0.19940496603293i</v>
      </c>
      <c r="AD2369" t="str">
        <f t="shared" si="1218"/>
        <v>0.60146293618324-0.447870838400098i</v>
      </c>
      <c r="AE2369" t="str">
        <f t="shared" si="1219"/>
        <v>-0.000680570111488458+0.000386515825877047i</v>
      </c>
      <c r="AF2369" t="str">
        <f t="shared" si="1220"/>
        <v>-15.0043660625498-0.810150660742125i</v>
      </c>
      <c r="AG2369" t="str">
        <f t="shared" si="1221"/>
        <v>0.992912791648091-0.00958361495982201i</v>
      </c>
      <c r="AH2369" t="str">
        <f t="shared" si="1222"/>
        <v>0.0106498057984007-0.00518272805027912i</v>
      </c>
      <c r="AI2369">
        <f t="shared" si="1223"/>
        <v>-38.530072347306984</v>
      </c>
      <c r="AJ2369">
        <f t="shared" si="1224"/>
        <v>-25.949870957056888</v>
      </c>
      <c r="AK2369"/>
      <c r="AL2369"/>
      <c r="AM2369"/>
      <c r="AN2369"/>
    </row>
    <row r="2370" spans="1:40" x14ac:dyDescent="0.25">
      <c r="A2370"/>
      <c r="B2370">
        <f t="shared" si="1225"/>
        <v>436000</v>
      </c>
      <c r="C2370" s="237" t="str">
        <f t="shared" si="1193"/>
        <v>-4.02040456282205E-07+0.00561702414780126i</v>
      </c>
      <c r="D2370" s="208" t="str">
        <f t="shared" si="1194"/>
        <v>-5.95700903931612+0.0430638517998097i</v>
      </c>
      <c r="E2370" t="str">
        <f t="shared" si="1195"/>
        <v>2870</v>
      </c>
      <c r="F2370" t="str">
        <f t="shared" si="1196"/>
        <v>0.777000777000777</v>
      </c>
      <c r="G2370" t="str">
        <f t="shared" si="1191"/>
        <v>0.777000777000777</v>
      </c>
      <c r="H2370" t="str">
        <f t="shared" si="1197"/>
        <v>9.04775030179085+0.851396248080763i</v>
      </c>
      <c r="I2370" t="str">
        <f t="shared" si="1198"/>
        <v>1712.16799620644i</v>
      </c>
      <c r="J2370" t="str">
        <f t="shared" si="1192"/>
        <v>-3967.10445305536+374.567568194089i</v>
      </c>
      <c r="K2370" t="str">
        <f t="shared" si="1199"/>
        <v>0.0403900852261362-0.427777791153726i</v>
      </c>
      <c r="L2370" t="str">
        <f t="shared" si="1200"/>
        <v>0.00306176242680716-0.0274966582977565i</v>
      </c>
      <c r="M2370" t="str">
        <f t="shared" si="1201"/>
        <v>0.0434518476529434-0.455274449451482i</v>
      </c>
      <c r="N2370" t="str">
        <f t="shared" si="1202"/>
        <v>-4.46714872068232i</v>
      </c>
      <c r="O2370" t="str">
        <f t="shared" si="1203"/>
        <v>-0.242789402690537+0.97007902046234i</v>
      </c>
      <c r="P2370" t="str">
        <f t="shared" si="1204"/>
        <v>1.24278940269054-0.97007902046234i</v>
      </c>
      <c r="Q2370" t="str">
        <f t="shared" si="1205"/>
        <v>-1.24278940269054+5.43722774114466i</v>
      </c>
      <c r="R2370" t="str">
        <f t="shared" si="1206"/>
        <v>-0.219206391144382-0.178466319413353i</v>
      </c>
      <c r="S2370" t="str">
        <f t="shared" si="1207"/>
        <v>0.461612361930535i</v>
      </c>
      <c r="T2370" t="str">
        <f t="shared" si="1208"/>
        <v>0.0823822592294472-0.101188379966427i</v>
      </c>
      <c r="U2370" t="str">
        <f t="shared" si="1209"/>
        <v>0.0000333333333333333-0.000258889555423085i</v>
      </c>
      <c r="V2370" t="str">
        <f t="shared" si="1210"/>
        <v>6.66666666666667E-06-0.00258889555423085i</v>
      </c>
      <c r="W2370" t="str">
        <f t="shared" si="1211"/>
        <v>0.0000275989568376774-0.000235663762988235i</v>
      </c>
      <c r="X2370" t="str">
        <f t="shared" si="1212"/>
        <v>0.0000285106007360301-0.000235443481156091i</v>
      </c>
      <c r="Y2370" t="str">
        <f t="shared" si="1213"/>
        <v>0.009+2.7394687939303i</v>
      </c>
      <c r="Z2370" t="str">
        <f t="shared" si="1214"/>
        <v>-0.00103100505907419-0.000128297083152847i</v>
      </c>
      <c r="AA2370" t="str">
        <f t="shared" si="1215"/>
        <v>0.0144389156443892-4.38074019364925i</v>
      </c>
      <c r="AB2370" t="str">
        <f t="shared" si="1216"/>
        <v>0.388550365645095-0.477248164868686i</v>
      </c>
      <c r="AC2370" t="str">
        <f t="shared" si="1217"/>
        <v>0.799604335781185-0.197634368355764i</v>
      </c>
      <c r="AD2370" t="str">
        <f t="shared" si="1218"/>
        <v>0.596980268385024-0.449302649484221i</v>
      </c>
      <c r="AE2370" t="str">
        <f t="shared" si="1219"/>
        <v>-0.000673133896254099+0.000386642477540067i</v>
      </c>
      <c r="AF2370" t="str">
        <f t="shared" si="1220"/>
        <v>-15.004759341107-0.808332396280953i</v>
      </c>
      <c r="AG2370" t="str">
        <f t="shared" si="1221"/>
        <v>0.992906036490741-0.00949056449649587i</v>
      </c>
      <c r="AH2370" t="str">
        <f t="shared" si="1222"/>
        <v>0.0105367913451409-0.00519420882115059i</v>
      </c>
      <c r="AI2370">
        <f t="shared" si="1223"/>
        <v>-38.6010902690509</v>
      </c>
      <c r="AJ2370">
        <f t="shared" si="1224"/>
        <v>-26.241419228435252</v>
      </c>
      <c r="AK2370"/>
      <c r="AL2370"/>
      <c r="AM2370"/>
      <c r="AN2370"/>
    </row>
    <row r="2371" spans="1:40" x14ac:dyDescent="0.25">
      <c r="A2371"/>
      <c r="B2371">
        <f t="shared" si="1225"/>
        <v>437000</v>
      </c>
      <c r="C2371" s="237" t="str">
        <f t="shared" si="1193"/>
        <v>-4.00202559468877E-07+0.00560417054576364i</v>
      </c>
      <c r="D2371" s="208" t="str">
        <f t="shared" si="1194"/>
        <v>-5.95700902522558+0.0429653075175213i</v>
      </c>
      <c r="E2371" t="str">
        <f t="shared" si="1195"/>
        <v>2870</v>
      </c>
      <c r="F2371" t="str">
        <f t="shared" si="1196"/>
        <v>0.777000777000777</v>
      </c>
      <c r="G2371" t="str">
        <f t="shared" si="1191"/>
        <v>0.777000777000777</v>
      </c>
      <c r="H2371" t="str">
        <f t="shared" si="1197"/>
        <v>9.0481409341469+0.84948749177189i</v>
      </c>
      <c r="I2371" t="str">
        <f t="shared" si="1198"/>
        <v>1716.09498702342i</v>
      </c>
      <c r="J2371" t="str">
        <f t="shared" si="1192"/>
        <v>-3985.32764127351+375.426668121141i</v>
      </c>
      <c r="K2371" t="str">
        <f t="shared" si="1199"/>
        <v>0.0402069773281208-0.42681565196139i</v>
      </c>
      <c r="L2371" t="str">
        <f t="shared" si="1200"/>
        <v>0.00304793646000418-0.0274352728861373i</v>
      </c>
      <c r="M2371" t="str">
        <f t="shared" si="1201"/>
        <v>0.043254913788125-0.454250924847527i</v>
      </c>
      <c r="N2371" t="str">
        <f t="shared" si="1202"/>
        <v>-4.47739447462884i</v>
      </c>
      <c r="O2371" t="str">
        <f t="shared" si="1203"/>
        <v>-0.232837642277672+0.972515620614176i</v>
      </c>
      <c r="P2371" t="str">
        <f t="shared" si="1204"/>
        <v>1.23283764227767-0.972515620614176i</v>
      </c>
      <c r="Q2371" t="str">
        <f t="shared" si="1205"/>
        <v>-1.23283764227767+5.44991009524302i</v>
      </c>
      <c r="R2371" t="str">
        <f t="shared" si="1206"/>
        <v>-0.218440218910506-0.176798571165137i</v>
      </c>
      <c r="S2371" t="str">
        <f t="shared" si="1207"/>
        <v>0.462671105879917i</v>
      </c>
      <c r="T2371" t="str">
        <f t="shared" si="1208"/>
        <v>0.0817995904389631-0.101065977651975i</v>
      </c>
      <c r="U2371" t="str">
        <f t="shared" si="1209"/>
        <v>0.0000333333333333334-0.000258297130811132i</v>
      </c>
      <c r="V2371" t="str">
        <f t="shared" si="1210"/>
        <v>6.66666666666667E-06-0.00258297130811132i</v>
      </c>
      <c r="W2371" t="str">
        <f t="shared" si="1211"/>
        <v>0.0000275989368694573-0.000235125905019572i</v>
      </c>
      <c r="X2371" t="str">
        <f t="shared" si="1212"/>
        <v>0.0000285063664355657-0.000234906142602789i</v>
      </c>
      <c r="Y2371" t="str">
        <f t="shared" si="1213"/>
        <v>0.009+2.74575197923748i</v>
      </c>
      <c r="Z2371" t="str">
        <f t="shared" si="1214"/>
        <v>-0.00102629787509688-0.000127969458856764i</v>
      </c>
      <c r="AA2371" t="str">
        <f t="shared" si="1215"/>
        <v>0.0143728919526384-4.37071411860742i</v>
      </c>
      <c r="AB2371" t="str">
        <f t="shared" si="1216"/>
        <v>0.385802247619319-0.476670862613552i</v>
      </c>
      <c r="AC2371" t="str">
        <f t="shared" si="1217"/>
        <v>0.800159662769964-0.195869384856991i</v>
      </c>
      <c r="AD2371" t="str">
        <f t="shared" si="1218"/>
        <v>0.59247951158431-0.450687883829052i</v>
      </c>
      <c r="AE2371" t="str">
        <f t="shared" si="1219"/>
        <v>-0.000665734748384317+0.0003867207350245i</v>
      </c>
      <c r="AF2371" t="str">
        <f t="shared" si="1220"/>
        <v>-15.0051499593725-0.806522184254369i</v>
      </c>
      <c r="AG2371" t="str">
        <f t="shared" si="1221"/>
        <v>0.992900049644383-0.00939765124138344i</v>
      </c>
      <c r="AH2371" t="str">
        <f t="shared" si="1222"/>
        <v>0.0104242739023867-0.00520486335891723i</v>
      </c>
      <c r="AI2371">
        <f t="shared" si="1223"/>
        <v>-38.672406821825938</v>
      </c>
      <c r="AJ2371">
        <f t="shared" si="1224"/>
        <v>-26.533059504786547</v>
      </c>
      <c r="AK2371"/>
      <c r="AL2371"/>
      <c r="AM2371"/>
      <c r="AN2371"/>
    </row>
    <row r="2372" spans="1:40" x14ac:dyDescent="0.25">
      <c r="A2372"/>
      <c r="B2372">
        <f t="shared" si="1225"/>
        <v>438000</v>
      </c>
      <c r="C2372" s="237" t="str">
        <f t="shared" si="1193"/>
        <v>-3.98377236614071E-07+0.00559137563597186i</v>
      </c>
      <c r="D2372" s="208" t="str">
        <f t="shared" si="1194"/>
        <v>-5.95700901123144+0.0428672132091176i</v>
      </c>
      <c r="E2372" t="str">
        <f t="shared" si="1195"/>
        <v>2870</v>
      </c>
      <c r="F2372" t="str">
        <f t="shared" si="1196"/>
        <v>0.777000777000777</v>
      </c>
      <c r="G2372" t="str">
        <f t="shared" si="1191"/>
        <v>0.777000777000777</v>
      </c>
      <c r="H2372" t="str">
        <f t="shared" si="1197"/>
        <v>9.04852892997257+0.847587185126i</v>
      </c>
      <c r="I2372" t="str">
        <f t="shared" si="1198"/>
        <v>1720.02197784041i</v>
      </c>
      <c r="J2372" t="str">
        <f t="shared" si="1192"/>
        <v>-4003.59257791827+376.285768048191i</v>
      </c>
      <c r="K2372" t="str">
        <f t="shared" si="1199"/>
        <v>0.0400251083471537-0.425857792975356i</v>
      </c>
      <c r="L2372" t="str">
        <f t="shared" si="1200"/>
        <v>0.00303420355100626-0.0273741574584977i</v>
      </c>
      <c r="M2372" t="str">
        <f t="shared" si="1201"/>
        <v>0.04305931189816-0.453231950433854i</v>
      </c>
      <c r="N2372" t="str">
        <f t="shared" si="1202"/>
        <v>-4.48764022857536i</v>
      </c>
      <c r="O2372" t="str">
        <f t="shared" si="1203"/>
        <v>-0.222861439836778+0.974850131370909i</v>
      </c>
      <c r="P2372" t="str">
        <f t="shared" si="1204"/>
        <v>1.22286143983678-0.974850131370909i</v>
      </c>
      <c r="Q2372" t="str">
        <f t="shared" si="1205"/>
        <v>-1.22286143983678+5.46249035994627i</v>
      </c>
      <c r="R2372" t="str">
        <f t="shared" si="1206"/>
        <v>-0.217669559068679-0.175136552448731i</v>
      </c>
      <c r="S2372" t="str">
        <f t="shared" si="1207"/>
        <v>0.4637298498293i</v>
      </c>
      <c r="T2372" t="str">
        <f t="shared" si="1208"/>
        <v>0.0812160471666713-0.100939871939328i</v>
      </c>
      <c r="U2372" t="str">
        <f t="shared" si="1209"/>
        <v>0.0000333333333333333-0.000257707411334394i</v>
      </c>
      <c r="V2372" t="str">
        <f t="shared" si="1210"/>
        <v>6.66666666666667E-06-0.00257707411334394i</v>
      </c>
      <c r="W2372" t="str">
        <f t="shared" si="1211"/>
        <v>0.0000275989168555271-0.000234590506262808i</v>
      </c>
      <c r="X2372" t="str">
        <f t="shared" si="1212"/>
        <v>0.000028502160921345-0.000234371260774482i</v>
      </c>
      <c r="Y2372" t="str">
        <f t="shared" si="1213"/>
        <v>0.009+2.75203516454466i</v>
      </c>
      <c r="Z2372" t="str">
        <f t="shared" si="1214"/>
        <v>-0.00102162289726-0.000127643562153542i</v>
      </c>
      <c r="AA2372" t="str">
        <f t="shared" si="1215"/>
        <v>0.0143073201185873-4.36073383495512i</v>
      </c>
      <c r="AB2372" t="str">
        <f t="shared" si="1216"/>
        <v>0.383050005159116-0.476076093530776i</v>
      </c>
      <c r="AC2372" t="str">
        <f t="shared" si="1217"/>
        <v>0.800720973218855-0.194110009950563i</v>
      </c>
      <c r="AD2372" t="str">
        <f t="shared" si="1218"/>
        <v>0.587961165252444-0.452026308787782i</v>
      </c>
      <c r="AE2372" t="str">
        <f t="shared" si="1219"/>
        <v>-0.000658372837362357+0.000386750969680748i</v>
      </c>
      <c r="AF2372" t="str">
        <f t="shared" si="1220"/>
        <v>-15.005537941204-0.804719971916882i</v>
      </c>
      <c r="AG2372" t="str">
        <f t="shared" si="1221"/>
        <v>0.992894829541108-0.00930488214404931i</v>
      </c>
      <c r="AH2372" t="str">
        <f t="shared" si="1222"/>
        <v>0.010312257312137-0.00521469755423469i</v>
      </c>
      <c r="AI2372">
        <f t="shared" si="1223"/>
        <v>-38.744025428752252</v>
      </c>
      <c r="AJ2372">
        <f t="shared" si="1224"/>
        <v>-26.824790341306862</v>
      </c>
      <c r="AK2372"/>
      <c r="AL2372"/>
      <c r="AM2372"/>
      <c r="AN2372"/>
    </row>
    <row r="2373" spans="1:40" x14ac:dyDescent="0.25">
      <c r="A2373"/>
      <c r="B2373">
        <f t="shared" si="1225"/>
        <v>439000</v>
      </c>
      <c r="C2373" s="237" t="str">
        <f t="shared" si="1193"/>
        <v>-3.96564373279277E-07+0.00557863901733998i</v>
      </c>
      <c r="D2373" s="208" t="str">
        <f t="shared" si="1194"/>
        <v>-5.95700899733282+0.0427695657996065i</v>
      </c>
      <c r="E2373" t="str">
        <f t="shared" si="1195"/>
        <v>2870</v>
      </c>
      <c r="F2373" t="str">
        <f t="shared" si="1196"/>
        <v>0.777000777000777</v>
      </c>
      <c r="G2373" t="str">
        <f t="shared" ref="G2373:G2436" si="1226">IF($C$11=$C$7,$C$24,F2373)</f>
        <v>0.777000777000777</v>
      </c>
      <c r="H2373" t="str">
        <f t="shared" si="1197"/>
        <v>9.04891431286056+0.845695272776442i</v>
      </c>
      <c r="I2373" t="str">
        <f t="shared" si="1198"/>
        <v>1723.9489686574i</v>
      </c>
      <c r="J2373" t="str">
        <f t="shared" ref="J2373:J2436" si="1227">IMSUM(COMPLEX(0,2*PI()*B2373*$C$113*$C$112),COMPLEX(0,2*PI()*B2373*$C$113*$C$111),COMPLEX(0,2*PI()*B2373*$C$28*10^-12*$C$111),COMPLEX(-1*2*PI()*B2373*2*PI()*B2373*$C$113*$C$112*$C$28*10^-12*$C$111,0),COMPLEX(1,0))</f>
        <v>-4021.89926298965+377.144867975242i</v>
      </c>
      <c r="K2373" t="str">
        <f t="shared" si="1199"/>
        <v>0.0398444671626413-0.424904185959021i</v>
      </c>
      <c r="L2373" t="str">
        <f t="shared" si="1200"/>
        <v>0.00302056286999505-0.0273133102616137i</v>
      </c>
      <c r="M2373" t="str">
        <f t="shared" si="1201"/>
        <v>0.0428650300326364-0.452217496220635i</v>
      </c>
      <c r="N2373" t="str">
        <f t="shared" si="1202"/>
        <v>-4.49788598252187i</v>
      </c>
      <c r="O2373" t="str">
        <f t="shared" si="1203"/>
        <v>-0.212861842615283+0.977082307668308i</v>
      </c>
      <c r="P2373" t="str">
        <f t="shared" si="1204"/>
        <v>1.21286184261528-0.977082307668308i</v>
      </c>
      <c r="Q2373" t="str">
        <f t="shared" si="1205"/>
        <v>-1.21286184261528+5.47496829019018i</v>
      </c>
      <c r="R2373" t="str">
        <f t="shared" si="1206"/>
        <v>-0.216894387531899-0.17348025883588i</v>
      </c>
      <c r="S2373" t="str">
        <f t="shared" si="1207"/>
        <v>0.464788593778681i</v>
      </c>
      <c r="T2373" t="str">
        <f t="shared" si="1208"/>
        <v>0.0806316455526903-0.10081003737944i</v>
      </c>
      <c r="U2373" t="str">
        <f t="shared" si="1209"/>
        <v>0.0000333333333333332-0.000257120378506754i</v>
      </c>
      <c r="V2373" t="str">
        <f t="shared" si="1210"/>
        <v>6.66666666666667E-06-0.00257120378506754i</v>
      </c>
      <c r="W2373" t="str">
        <f t="shared" si="1211"/>
        <v>0.0000275988967958872-0.000234057549912379i</v>
      </c>
      <c r="X2373" t="str">
        <f t="shared" si="1212"/>
        <v>0.0000284979839309689-0.000233838818883619i</v>
      </c>
      <c r="Y2373" t="str">
        <f t="shared" si="1213"/>
        <v>0.009+2.75831834985184i</v>
      </c>
      <c r="Z2373" t="str">
        <f t="shared" si="1214"/>
        <v>-0.00101697983242548-0.000127319379132028i</v>
      </c>
      <c r="AA2373" t="str">
        <f t="shared" si="1215"/>
        <v>0.0142421960279932-4.35079902967428i</v>
      </c>
      <c r="AB2373" t="str">
        <f t="shared" si="1216"/>
        <v>0.380293714388266-0.475463737591649i</v>
      </c>
      <c r="AC2373" t="str">
        <f t="shared" si="1217"/>
        <v>0.801288280531075-0.192356238740403i</v>
      </c>
      <c r="AD2373" t="str">
        <f t="shared" si="1218"/>
        <v>0.583425731979369-0.453317697299885i</v>
      </c>
      <c r="AE2373" t="str">
        <f t="shared" si="1219"/>
        <v>-0.000651048330910874+0.00038673355387028i</v>
      </c>
      <c r="AF2373" t="str">
        <f t="shared" si="1220"/>
        <v>-15.0059233101934-0.802925706976835i</v>
      </c>
      <c r="AG2373" t="str">
        <f t="shared" si="1221"/>
        <v>0.992890374539268-0.00921226414008851i</v>
      </c>
      <c r="AH2373" t="str">
        <f t="shared" si="1222"/>
        <v>0.0102007453798682-0.00522371732229237i</v>
      </c>
      <c r="AI2373">
        <f t="shared" si="1223"/>
        <v>-38.815949563924413</v>
      </c>
      <c r="AJ2373">
        <f t="shared" si="1224"/>
        <v>-27.116610292801109</v>
      </c>
      <c r="AK2373"/>
      <c r="AL2373"/>
      <c r="AM2373"/>
      <c r="AN2373"/>
    </row>
    <row r="2374" spans="1:40" x14ac:dyDescent="0.25">
      <c r="A2374"/>
      <c r="B2374">
        <f t="shared" si="1225"/>
        <v>440000</v>
      </c>
      <c r="C2374" s="237" t="str">
        <f t="shared" ref="C2374:C2437" si="1228">IMPRODUCT(COMPLEX(-1,0),IMDIV(IMPRODUCT(G2374,COMPLEX($C$100+$C$101,0)),COMPLEX($C$100,2*PI()*B2374*$C$103*$C$102*(2*$C$100+$C$101))))</f>
        <v>-3.94763856324941E-07+0.00556596029242826i</v>
      </c>
      <c r="D2374" s="208" t="str">
        <f t="shared" ref="D2374:D2437" si="1229">IMPRODUCT(COMPLEX($C$106,0),IMSUB(C2374,G2374))</f>
        <v>-5.95700898352886+0.04267236224195i</v>
      </c>
      <c r="E2374" t="str">
        <f t="shared" ref="E2374:E2437" si="1230">IMDIV(COMPLEX($C$20*10^3,0),COMPLEX(1,2*PI()*B2374*$C$20*1000*$C$29*10^-12))</f>
        <v>2870</v>
      </c>
      <c r="F2374" t="str">
        <f t="shared" ref="F2374:F2437" si="1231">IMDIV(COMPLEX($C$22*1000,0),IMSUM(COMPLEX($C$22*1000,0),E2374))</f>
        <v>0.777000777000777</v>
      </c>
      <c r="G2374" t="str">
        <f t="shared" si="1226"/>
        <v>0.777000777000777</v>
      </c>
      <c r="H2374" t="str">
        <f t="shared" ref="H2374:H2437" si="1232">IMPRODUCT(COMPLEX($C$108,0),IMPRODUCT(COMPLEX(-1,0),D2374),IMDIV(COMPLEX(0,2*PI()*B2374*$C$109*$C$110),COMPLEX(1,2*PI()*B2374*$C$109*$C$110)))</f>
        <v>9.04929710614115+0.843811699833523i</v>
      </c>
      <c r="I2374" t="str">
        <f t="shared" ref="I2374:I2437" si="1233">COMPLEX(0,2*PI()*B2374*$C$113*$C$112*$C$114)</f>
        <v>1727.87595947439i</v>
      </c>
      <c r="J2374" t="str">
        <f t="shared" si="1227"/>
        <v>-4040.24769648765+378.003967902292i</v>
      </c>
      <c r="K2374" t="str">
        <f t="shared" ref="K2374:K2437" si="1234">IMDIV(I2374,J2374)</f>
        <v>0.0396650427781356-0.423954802921197i</v>
      </c>
      <c r="L2374" t="str">
        <f t="shared" ref="L2374:L2437" si="1235">IMDIV(COMPLEX($C$117,0),COMPLEX(1,2*PI()*B2374*$C$115*$C$116))</f>
        <v>0.00300701359634277-0.0272527295571857i</v>
      </c>
      <c r="M2374" t="str">
        <f t="shared" ref="M2374:M2437" si="1236">IMSUM(K2374,L2374)</f>
        <v>0.0426720563744784-0.451207532478383i</v>
      </c>
      <c r="N2374" t="str">
        <f t="shared" ref="N2374:N2437" si="1237">COMPLEX(0,-2*PI()*B2374*$C$43)</f>
        <v>-4.50813173646839i</v>
      </c>
      <c r="O2374" t="str">
        <f t="shared" ref="O2374:O2437" si="1238">IMEXP(N2374)</f>
        <v>-0.202839900316443+0.979211915184663i</v>
      </c>
      <c r="P2374" t="str">
        <f t="shared" ref="P2374:P2437" si="1239">IMSUB(COMPLEX(1,0),O2374)</f>
        <v>1.20283990031644-0.979211915184663i</v>
      </c>
      <c r="Q2374" t="str">
        <f t="shared" ref="Q2374:Q2437" si="1240">IMSUM(COMPLEX(0,2*PI()*B2374*$C$43),O2374,COMPLEX(-1,0))</f>
        <v>-1.20283990031644+5.48734365165305i</v>
      </c>
      <c r="R2374" t="str">
        <f t="shared" ref="R2374:R2437" si="1241">IMDIV(P2374,Q2374)</f>
        <v>-0.216114680175832-0.17182968660488i</v>
      </c>
      <c r="S2374" t="str">
        <f t="shared" ref="S2374:S2437" si="1242">IMDIV(COMPLEX(0,2*PI()*B2374*$C$123),COMPLEX($C$124,0))</f>
        <v>0.465847337728064i</v>
      </c>
      <c r="T2374" t="str">
        <f t="shared" ref="T2374:T2437" si="1243">IMPRODUCT(R2374,S2374)</f>
        <v>0.0800464020475309-0.100676448403863i</v>
      </c>
      <c r="U2374" t="str">
        <f t="shared" ref="U2374:U2437" si="1244">IMDIV(COMPLEX(1,2*PI()*B2374*$C$16*10^-3*$C$15*10^-6),COMPLEX(0,2*PI()*B2374*$C$15*10^-6))</f>
        <v>0.0000333333333333333-0.000256536014010147i</v>
      </c>
      <c r="V2374" t="str">
        <f t="shared" ref="V2374:V2437" si="1245">IMSUM(COMPLEX($C$18*10^-3,0),IMDIV(COMPLEX(1,0),COMPLEX(0,2*PI()*B2374*($C$17*1*10^-6))))</f>
        <v>6.66666666666667E-06-0.00256536014010148i</v>
      </c>
      <c r="W2374" t="str">
        <f t="shared" ref="W2374:W2437" si="1246">IMDIV(IMPRODUCT(U2374,V2374),IMSUM(U2374,V2374))</f>
        <v>0.000027598876690538-0.000233527019315494i</v>
      </c>
      <c r="X2374" t="str">
        <f t="shared" ref="X2374:X2437" si="1247">IMDIV(IMPRODUCT(COMPLEX($C$19,0),W2374),IMSUM(COMPLEX($C$19,0),W2374))</f>
        <v>0.0000284938352050174-0.000233308800295252i</v>
      </c>
      <c r="Y2374" t="str">
        <f t="shared" ref="Y2374:Y2437" si="1248">COMPLEX($C$13*10^-3,2*PI()*B2374*$C$12*0.000001)</f>
        <v>0.009+2.76460153515902i</v>
      </c>
      <c r="Z2374" t="str">
        <f t="shared" ref="Z2374:Z2437" si="1249">IMPRODUCT(COMPLEX($C$6,0),IMDIV(X2374,IMSUM(X2374,Y2374)))</f>
        <v>-0.00101236839078288-0.000126996896031388i</v>
      </c>
      <c r="AA2374" t="str">
        <f t="shared" ref="AA2374:AA2437" si="1250">IMDIV(COMPLEX($C$6,0),IMSUM(X2374,Y2374))</f>
        <v>0.0141775156133373-4.34090939259353i</v>
      </c>
      <c r="AB2374" t="str">
        <f t="shared" ref="AB2374:AB2437" si="1251">IMPRODUCT(COMPLEX($C$119,0),T2374)</f>
        <v>0.377533452894493-0.474833674204312i</v>
      </c>
      <c r="AC2374" t="str">
        <f t="shared" ref="AC2374:AC2437" si="1252">IMSUM(COMPLEX(1,0),IMPRODUCT(AB2374,M2374))</f>
        <v>0.801861598309793-0.190608067022715i</v>
      </c>
      <c r="AD2374" t="str">
        <f t="shared" ref="AD2374:AD2437" si="1253">IMDIV(AB2374,AC2374)</f>
        <v>0.578873717407133-0.454561827935629i</v>
      </c>
      <c r="AE2374" t="str">
        <f t="shared" ref="AE2374:AE2437" si="1254">IMPRODUCT(AD2374,AA2374,X2374)</f>
        <v>-0.000643761394960144+0.000386668860953663i</v>
      </c>
      <c r="AF2374" t="str">
        <f t="shared" ref="AF2374:AF2437" si="1255">IMSUB(D2374,H2374)</f>
        <v>-15.00630608967-0.801139337591573i</v>
      </c>
      <c r="AG2374" t="str">
        <f t="shared" ref="AG2374:AG2437" si="1256">IMSUM(COMPLEX(1,0),IMPRODUCT(AD2374,AA2374,COMPLEX($C$127,0)))</f>
        <v>0.992886682923614-0.00911980415024i</v>
      </c>
      <c r="AH2374" t="str">
        <f t="shared" ref="AH2374:AH2437" si="1257">IMDIV(IMPRODUCT(AE2374,AF2374),AG2374)</f>
        <v>0.0100897418739682-0.00523192860254316i</v>
      </c>
      <c r="AI2374">
        <f t="shared" ref="AI2374:AI2437" si="1258">20*LOG10(IMABS(AH2374))</f>
        <v>-38.888182753665866</v>
      </c>
      <c r="AJ2374">
        <f t="shared" ref="AJ2374:AJ2437" si="1259">IMARGUMENT(AH2374)*180/PI()</f>
        <v>-27.40851791379297</v>
      </c>
      <c r="AK2374"/>
      <c r="AL2374"/>
      <c r="AM2374"/>
      <c r="AN2374"/>
    </row>
    <row r="2375" spans="1:40" x14ac:dyDescent="0.25">
      <c r="A2375"/>
      <c r="B2375">
        <f t="shared" si="1225"/>
        <v>441000</v>
      </c>
      <c r="C2375" s="237" t="str">
        <f t="shared" si="1228"/>
        <v>-3.92975573892824E-07+0.00555333906740191i</v>
      </c>
      <c r="D2375" s="208" t="str">
        <f t="shared" si="1229"/>
        <v>-5.95700896981869+0.042575599516748i</v>
      </c>
      <c r="E2375" t="str">
        <f t="shared" si="1230"/>
        <v>2870</v>
      </c>
      <c r="F2375" t="str">
        <f t="shared" si="1231"/>
        <v>0.777000777000777</v>
      </c>
      <c r="G2375" t="str">
        <f t="shared" si="1226"/>
        <v>0.777000777000777</v>
      </c>
      <c r="H2375" t="str">
        <f t="shared" si="1232"/>
        <v>9.0496773328857+0.841936411879459i</v>
      </c>
      <c r="I2375" t="str">
        <f t="shared" si="1233"/>
        <v>1731.80295029137i</v>
      </c>
      <c r="J2375" t="str">
        <f t="shared" si="1227"/>
        <v>-4058.63787841227+378.863067829344i</v>
      </c>
      <c r="K2375" t="str">
        <f t="shared" si="1234"/>
        <v>0.0394868243196799-0.423009616113474i</v>
      </c>
      <c r="L2375" t="str">
        <f t="shared" si="1235"/>
        <v>0.00299355491849077-0.0271924136216826i</v>
      </c>
      <c r="M2375" t="str">
        <f t="shared" si="1236"/>
        <v>0.0424803792381707-0.450202029735157i</v>
      </c>
      <c r="N2375" t="str">
        <f t="shared" si="1237"/>
        <v>-4.51837749041491i</v>
      </c>
      <c r="O2375" t="str">
        <f t="shared" si="1238"/>
        <v>-0.192796664989206+0.981238730365368i</v>
      </c>
      <c r="P2375" t="str">
        <f t="shared" si="1239"/>
        <v>1.19279666498921-0.981238730365368i</v>
      </c>
      <c r="Q2375" t="str">
        <f t="shared" si="1240"/>
        <v>-1.19279666498921+5.49961622078028i</v>
      </c>
      <c r="R2375" t="str">
        <f t="shared" si="1241"/>
        <v>-0.215330412841825-0.170184832742373i</v>
      </c>
      <c r="S2375" t="str">
        <f t="shared" si="1242"/>
        <v>0.466906081677445i</v>
      </c>
      <c r="T2375" t="str">
        <f t="shared" si="1243"/>
        <v>0.0794603334166727-0.100539079325963i</v>
      </c>
      <c r="U2375" t="str">
        <f t="shared" si="1244"/>
        <v>0.0000333333333333332-0.000255954299692664i</v>
      </c>
      <c r="V2375" t="str">
        <f t="shared" si="1245"/>
        <v>6.66666666666667E-06-0.00255954299692664i</v>
      </c>
      <c r="W2375" t="str">
        <f t="shared" si="1246"/>
        <v>0.0000275988565394797-0.000232998897970414i</v>
      </c>
      <c r="X2375" t="str">
        <f t="shared" si="1247"/>
        <v>0.0000284897144870074-0.000232781188525311i</v>
      </c>
      <c r="Y2375" t="str">
        <f t="shared" si="1248"/>
        <v>0.009+2.7708847204662i</v>
      </c>
      <c r="Z2375" t="str">
        <f t="shared" si="1249"/>
        <v>-0.00100778828580418-0.000126676099239067i</v>
      </c>
      <c r="AA2375" t="str">
        <f t="shared" si="1250"/>
        <v>0.0141132748531891-4.33106461635582i</v>
      </c>
      <c r="AB2375" t="str">
        <f t="shared" si="1251"/>
        <v>0.374769299751049-0.474185782219489i</v>
      </c>
      <c r="AC2375" t="str">
        <f t="shared" si="1252"/>
        <v>0.802440940353481-0.188865491288378i</v>
      </c>
      <c r="AD2375" t="str">
        <f t="shared" si="1253"/>
        <v>0.574305630162683-0.455758484939752i</v>
      </c>
      <c r="AE2375" t="str">
        <f t="shared" si="1254"/>
        <v>-0.000636512193616617+0.000386557265278102i</v>
      </c>
      <c r="AF2375" t="str">
        <f t="shared" si="1255"/>
        <v>-15.0066863027044-0.799360812362711i</v>
      </c>
      <c r="AG2375" t="str">
        <f t="shared" si="1256"/>
        <v>0.992883752905444-0.00902750907950089i</v>
      </c>
      <c r="AH2375" t="str">
        <f t="shared" si="1257"/>
        <v>0.00997925052517761-0.00523933735842323i</v>
      </c>
      <c r="AI2375">
        <f t="shared" si="1258"/>
        <v>-38.960728577819317</v>
      </c>
      <c r="AJ2375">
        <f t="shared" si="1259"/>
        <v>-27.700511758638008</v>
      </c>
      <c r="AK2375"/>
      <c r="AL2375"/>
      <c r="AM2375"/>
      <c r="AN2375"/>
    </row>
    <row r="2376" spans="1:40" x14ac:dyDescent="0.25">
      <c r="A2376"/>
      <c r="B2376">
        <f t="shared" si="1225"/>
        <v>442000</v>
      </c>
      <c r="C2376" s="237" t="str">
        <f t="shared" si="1228"/>
        <v>-3.91199415388609E-07+0.00554077495199021i</v>
      </c>
      <c r="D2376" s="208" t="str">
        <f t="shared" si="1229"/>
        <v>-5.95700895620147+0.042479274631925i</v>
      </c>
      <c r="E2376" t="str">
        <f t="shared" si="1230"/>
        <v>2870</v>
      </c>
      <c r="F2376" t="str">
        <f t="shared" si="1231"/>
        <v>0.777000777000777</v>
      </c>
      <c r="G2376" t="str">
        <f t="shared" si="1226"/>
        <v>0.777000777000777</v>
      </c>
      <c r="H2376" t="str">
        <f t="shared" si="1232"/>
        <v>9.05005501591008+0.840069354963383i</v>
      </c>
      <c r="I2376" t="str">
        <f t="shared" si="1233"/>
        <v>1735.72994110836i</v>
      </c>
      <c r="J2376" t="str">
        <f t="shared" si="1227"/>
        <v>-4077.0698087635+379.722167756394i</v>
      </c>
      <c r="K2376" t="str">
        <f t="shared" si="1234"/>
        <v>0.0393098010341796-0.42206859802763i</v>
      </c>
      <c r="L2376" t="str">
        <f t="shared" si="1235"/>
        <v>0.00298018603383008-0.027132360746188i</v>
      </c>
      <c r="M2376" t="str">
        <f t="shared" si="1236"/>
        <v>0.0422899870680097-0.449200958773818i</v>
      </c>
      <c r="N2376" t="str">
        <f t="shared" si="1237"/>
        <v>-4.52862324436143i</v>
      </c>
      <c r="O2376" t="str">
        <f t="shared" si="1238"/>
        <v>-0.182733190917737+0.983162540446401i</v>
      </c>
      <c r="P2376" t="str">
        <f t="shared" si="1239"/>
        <v>1.18273319091774-0.983162540446401i</v>
      </c>
      <c r="Q2376" t="str">
        <f t="shared" si="1240"/>
        <v>-1.18273319091774+5.51178578480783i</v>
      </c>
      <c r="R2376" t="str">
        <f t="shared" si="1241"/>
        <v>-0.21454156134002-0.168545694945213i</v>
      </c>
      <c r="S2376" t="str">
        <f t="shared" si="1242"/>
        <v>0.467964825626828i</v>
      </c>
      <c r="T2376" t="str">
        <f t="shared" si="1243"/>
        <v>0.0788734567451891-0.10039790434219i</v>
      </c>
      <c r="U2376" t="str">
        <f t="shared" si="1244"/>
        <v>0.0000333333333333334-0.000255375217566663i</v>
      </c>
      <c r="V2376" t="str">
        <f t="shared" si="1245"/>
        <v>6.66666666666667E-06-0.00255375217566663i</v>
      </c>
      <c r="W2376" t="str">
        <f t="shared" si="1246"/>
        <v>0.0000275988363427126-0.000232473169524732i</v>
      </c>
      <c r="X2376" t="str">
        <f t="shared" si="1247"/>
        <v>0.0000284856215233545-0.000232255967238884i</v>
      </c>
      <c r="Y2376" t="str">
        <f t="shared" si="1248"/>
        <v>0.009+2.77716790577338i</v>
      </c>
      <c r="Z2376" t="str">
        <f t="shared" si="1249"/>
        <v>-0.00100323923419922-0.00012635697528881i</v>
      </c>
      <c r="AA2376" t="str">
        <f t="shared" si="1250"/>
        <v>0.0140494697715813-4.32126439638668i</v>
      </c>
      <c r="AB2376" t="str">
        <f t="shared" si="1251"/>
        <v>0.372001335538531-0.473519939936478i</v>
      </c>
      <c r="AC2376" t="str">
        <f t="shared" si="1252"/>
        <v>0.80302632065122-0.187128508725407i</v>
      </c>
      <c r="AD2376" t="str">
        <f t="shared" si="1253"/>
        <v>0.569721981789945-0.456907458274213i</v>
      </c>
      <c r="AE2376" t="str">
        <f t="shared" si="1254"/>
        <v>-0.000629300889131836+0.000386399142164411i</v>
      </c>
      <c r="AF2376" t="str">
        <f t="shared" si="1255"/>
        <v>-15.0070639721116-0.797590080331458i</v>
      </c>
      <c r="AG2376" t="str">
        <f t="shared" si="1256"/>
        <v>0.992881582622756-0.00893538581624168i</v>
      </c>
      <c r="AH2376" t="str">
        <f t="shared" si="1257"/>
        <v>0.00986927502603681-0.00524594957706029i</v>
      </c>
      <c r="AI2376">
        <f t="shared" si="1258"/>
        <v>-39.033590671075714</v>
      </c>
      <c r="AJ2376">
        <f t="shared" si="1259"/>
        <v>-27.992590381635708</v>
      </c>
      <c r="AK2376"/>
      <c r="AL2376"/>
      <c r="AM2376"/>
      <c r="AN2376"/>
    </row>
    <row r="2377" spans="1:40" x14ac:dyDescent="0.25">
      <c r="A2377"/>
      <c r="B2377">
        <f t="shared" si="1225"/>
        <v>443000</v>
      </c>
      <c r="C2377" s="237" t="str">
        <f t="shared" si="1228"/>
        <v>-3.89435271464812E-07+0.00552826755944632i</v>
      </c>
      <c r="D2377" s="208" t="str">
        <f t="shared" si="1229"/>
        <v>-5.95700894267637+0.0423833846224218i</v>
      </c>
      <c r="E2377" t="str">
        <f t="shared" si="1230"/>
        <v>2870</v>
      </c>
      <c r="F2377" t="str">
        <f t="shared" si="1231"/>
        <v>0.777000777000777</v>
      </c>
      <c r="G2377" t="str">
        <f t="shared" si="1226"/>
        <v>0.777000777000777</v>
      </c>
      <c r="H2377" t="str">
        <f t="shared" si="1232"/>
        <v>9.05043017777808+0.838210475596412i</v>
      </c>
      <c r="I2377" t="str">
        <f t="shared" si="1233"/>
        <v>1739.65693192535i</v>
      </c>
      <c r="J2377" t="str">
        <f t="shared" si="1227"/>
        <v>-4095.54348754135+380.581267683445i</v>
      </c>
      <c r="K2377" t="str">
        <f t="shared" si="1234"/>
        <v>0.0391339622877976-0.42113172139305i</v>
      </c>
      <c r="L2377" t="str">
        <f t="shared" si="1235"/>
        <v>0.00296690614858373-0.0270725692362477i</v>
      </c>
      <c r="M2377" t="str">
        <f t="shared" si="1236"/>
        <v>0.0421008684363813-0.448204290629298i</v>
      </c>
      <c r="N2377" t="str">
        <f t="shared" si="1237"/>
        <v>-4.53886899830795i</v>
      </c>
      <c r="O2377" t="str">
        <f t="shared" si="1238"/>
        <v>-0.172650534510756+0.984983143476654i</v>
      </c>
      <c r="P2377" t="str">
        <f t="shared" si="1239"/>
        <v>1.17265053451076-0.984983143476654i</v>
      </c>
      <c r="Q2377" t="str">
        <f t="shared" si="1240"/>
        <v>-1.17265053451076+5.5238521417846i</v>
      </c>
      <c r="R2377" t="str">
        <f t="shared" si="1241"/>
        <v>-0.21374810145256-0.166912271622441i</v>
      </c>
      <c r="S2377" t="str">
        <f t="shared" si="1242"/>
        <v>0.469023569576209i</v>
      </c>
      <c r="T2377" t="str">
        <f t="shared" si="1243"/>
        <v>0.078285789442431-0.100252897533417i</v>
      </c>
      <c r="U2377" t="str">
        <f t="shared" si="1244"/>
        <v>0.0000333333333333333-0.000254798749806919i</v>
      </c>
      <c r="V2377" t="str">
        <f t="shared" si="1245"/>
        <v>6.66666666666667E-06-0.00254798749806919i</v>
      </c>
      <c r="W2377" t="str">
        <f t="shared" si="1246"/>
        <v>0.0000275988161002365-0.000231949817773693i</v>
      </c>
      <c r="X2377" t="str">
        <f t="shared" si="1247"/>
        <v>0.0000284815560633322-0.000231733120248546i</v>
      </c>
      <c r="Y2377" t="str">
        <f t="shared" si="1248"/>
        <v>0.009+2.78345109108056i</v>
      </c>
      <c r="Z2377" t="str">
        <f t="shared" si="1249"/>
        <v>-0.000998720955871948-0.000126039510858682i</v>
      </c>
      <c r="AA2377" t="str">
        <f t="shared" si="1250"/>
        <v>0.0139860964373944-4.31150843086274i</v>
      </c>
      <c r="AB2377" t="str">
        <f t="shared" si="1251"/>
        <v>0.369229642366966-0.472836025109466i</v>
      </c>
      <c r="AC2377" t="str">
        <f t="shared" si="1252"/>
        <v>0.803617753377939-0.18539711722151i</v>
      </c>
      <c r="AD2377" t="str">
        <f t="shared" si="1253"/>
        <v>0.565123286681279-0.458008543660076i</v>
      </c>
      <c r="AE2377" t="str">
        <f t="shared" si="1254"/>
        <v>-0.000622127641871836+0.000386194867893551i</v>
      </c>
      <c r="AF2377" t="str">
        <f t="shared" si="1255"/>
        <v>-15.0074391204544-0.79582709097399i</v>
      </c>
      <c r="AG2377" t="str">
        <f t="shared" si="1256"/>
        <v>0.992880170140428-0.00884344123132359i</v>
      </c>
      <c r="AH2377" t="str">
        <f t="shared" si="1257"/>
        <v>0.00975981903034201-0.00525177126897231i</v>
      </c>
      <c r="AI2377">
        <f t="shared" si="1258"/>
        <v>-39.106772724340537</v>
      </c>
      <c r="AJ2377">
        <f t="shared" si="1259"/>
        <v>-28.284752337141718</v>
      </c>
      <c r="AK2377"/>
      <c r="AL2377"/>
      <c r="AM2377"/>
      <c r="AN2377"/>
    </row>
    <row r="2378" spans="1:40" x14ac:dyDescent="0.25">
      <c r="A2378"/>
      <c r="B2378">
        <f t="shared" si="1225"/>
        <v>444000</v>
      </c>
      <c r="C2378" s="237" t="str">
        <f t="shared" si="1228"/>
        <v>-3.87683034003959E-07+0.00551581650650767i</v>
      </c>
      <c r="D2378" s="208" t="str">
        <f t="shared" si="1229"/>
        <v>-5.95700892924255+0.0422879265498921i</v>
      </c>
      <c r="E2378" t="str">
        <f t="shared" si="1230"/>
        <v>2870</v>
      </c>
      <c r="F2378" t="str">
        <f t="shared" si="1231"/>
        <v>0.777000777000777</v>
      </c>
      <c r="G2378" t="str">
        <f t="shared" si="1226"/>
        <v>0.777000777000777</v>
      </c>
      <c r="H2378" t="str">
        <f t="shared" si="1232"/>
        <v>9.05080284080465+0.836359720746761i</v>
      </c>
      <c r="I2378" t="str">
        <f t="shared" si="1233"/>
        <v>1743.58392274234i</v>
      </c>
      <c r="J2378" t="str">
        <f t="shared" si="1227"/>
        <v>-4114.05891474582+381.440367610495i</v>
      </c>
      <c r="K2378" t="str">
        <f t="shared" si="1234"/>
        <v>0.0389592975643756-0.420198959174201i</v>
      </c>
      <c r="L2378" t="str">
        <f t="shared" si="1235"/>
        <v>0.00295371447769083-0.02701303741172i</v>
      </c>
      <c r="M2378" t="str">
        <f t="shared" si="1236"/>
        <v>0.0419130120420664-0.447211996585921i</v>
      </c>
      <c r="N2378" t="str">
        <f t="shared" si="1237"/>
        <v>-4.54911475225447i</v>
      </c>
      <c r="O2378" t="str">
        <f t="shared" si="1238"/>
        <v>-0.162549754190639+0.986700348339131i</v>
      </c>
      <c r="P2378" t="str">
        <f t="shared" si="1239"/>
        <v>1.16254975419064-0.986700348339131i</v>
      </c>
      <c r="Q2378" t="str">
        <f t="shared" si="1240"/>
        <v>-1.16254975419064+5.5358151005936i</v>
      </c>
      <c r="R2378" t="str">
        <f t="shared" si="1241"/>
        <v>-0.212950008936888-0.165284561897317i</v>
      </c>
      <c r="S2378" t="str">
        <f t="shared" si="1242"/>
        <v>0.470082313525591i</v>
      </c>
      <c r="T2378" t="str">
        <f t="shared" si="1243"/>
        <v>0.0776973492467545-0.100104032866348i</v>
      </c>
      <c r="U2378" t="str">
        <f t="shared" si="1244"/>
        <v>0.0000333333333333334-0.000254224878748794i</v>
      </c>
      <c r="V2378" t="str">
        <f t="shared" si="1245"/>
        <v>6.66666666666667E-06-0.00254224878748794i</v>
      </c>
      <c r="W2378" t="str">
        <f t="shared" si="1246"/>
        <v>0.0000275987958120523-0.000231428826658532i</v>
      </c>
      <c r="X2378" t="str">
        <f t="shared" si="1247"/>
        <v>0.0000284775178590355-0.000231212631512689i</v>
      </c>
      <c r="Y2378" t="str">
        <f t="shared" si="1248"/>
        <v>0.009+2.78973427638774i</v>
      </c>
      <c r="Z2378" t="str">
        <f t="shared" si="1249"/>
        <v>-0.000994233173877239-0.000125723692769148i</v>
      </c>
      <c r="AA2378" t="str">
        <f t="shared" si="1250"/>
        <v>0.0139231509637506-4.30179642068075i</v>
      </c>
      <c r="AB2378" t="str">
        <f t="shared" si="1251"/>
        <v>0.366454303898115-0.472133914954169i</v>
      </c>
      <c r="AC2378" t="str">
        <f t="shared" si="1252"/>
        <v>0.804215252889567-0.183671315366722i</v>
      </c>
      <c r="AD2378" t="str">
        <f t="shared" si="1253"/>
        <v>0.560510062008278-0.459061542618517i</v>
      </c>
      <c r="AE2378" t="str">
        <f t="shared" si="1254"/>
        <v>-0.00061499261028692+0.000385944819692644i</v>
      </c>
      <c r="AF2378" t="str">
        <f t="shared" si="1255"/>
        <v>-15.0078117700472-0.794071794196869i</v>
      </c>
      <c r="AG2378" t="str">
        <f t="shared" si="1256"/>
        <v>0.992879513450391-0.00875168217721747i</v>
      </c>
      <c r="AH2378" t="str">
        <f t="shared" si="1257"/>
        <v>0.00965088615260817-0.00525680846775605i</v>
      </c>
      <c r="AI2378">
        <f t="shared" si="1258"/>
        <v>-39.180278486140637</v>
      </c>
      <c r="AJ2378">
        <f t="shared" si="1259"/>
        <v>-28.576996179681732</v>
      </c>
      <c r="AK2378"/>
      <c r="AL2378"/>
      <c r="AM2378"/>
      <c r="AN2378"/>
    </row>
    <row r="2379" spans="1:40" x14ac:dyDescent="0.25">
      <c r="A2379"/>
      <c r="B2379">
        <f t="shared" si="1225"/>
        <v>445000</v>
      </c>
      <c r="C2379" s="237" t="str">
        <f t="shared" si="1228"/>
        <v>-3.85942596102006E-07+0.00550342141335668i</v>
      </c>
      <c r="D2379" s="208" t="str">
        <f t="shared" si="1229"/>
        <v>-5.95700891589919+0.0421928975024012i</v>
      </c>
      <c r="E2379" t="str">
        <f t="shared" si="1230"/>
        <v>2870</v>
      </c>
      <c r="F2379" t="str">
        <f t="shared" si="1231"/>
        <v>0.777000777000777</v>
      </c>
      <c r="G2379" t="str">
        <f t="shared" si="1226"/>
        <v>0.777000777000777</v>
      </c>
      <c r="H2379" t="str">
        <f t="shared" si="1232"/>
        <v>9.05117302705924+0.834517037834964i</v>
      </c>
      <c r="I2379" t="str">
        <f t="shared" si="1233"/>
        <v>1747.51091355932i</v>
      </c>
      <c r="J2379" t="str">
        <f t="shared" si="1227"/>
        <v>-4132.6160903769+382.299467537545i</v>
      </c>
      <c r="K2379" t="str">
        <f t="shared" si="1234"/>
        <v>0.0387857964638794-0.419270284568131i</v>
      </c>
      <c r="L2379" t="str">
        <f t="shared" si="1235"/>
        <v>0.00294061024469252-0.0269537636066272i</v>
      </c>
      <c r="M2379" t="str">
        <f t="shared" si="1236"/>
        <v>0.0417264067085719-0.446224048174758i</v>
      </c>
      <c r="N2379" t="str">
        <f t="shared" si="1237"/>
        <v>-4.55936050620099i</v>
      </c>
      <c r="O2379" t="str">
        <f t="shared" si="1238"/>
        <v>-0.152431910282309+0.988313974771017i</v>
      </c>
      <c r="P2379" t="str">
        <f t="shared" si="1239"/>
        <v>1.15243191028231-0.988313974771017i</v>
      </c>
      <c r="Q2379" t="str">
        <f t="shared" si="1240"/>
        <v>-1.15243191028231+5.54767448097201i</v>
      </c>
      <c r="R2379" t="str">
        <f t="shared" si="1241"/>
        <v>-0.212147259529152-0.163662565609453i</v>
      </c>
      <c r="S2379" t="str">
        <f t="shared" si="1242"/>
        <v>0.471141057474972i</v>
      </c>
      <c r="T2379" t="str">
        <f t="shared" si="1243"/>
        <v>0.0771081542303047-0.099951284194982i</v>
      </c>
      <c r="U2379" t="str">
        <f t="shared" si="1244"/>
        <v>0.0000333333333333333-0.000253653586886438i</v>
      </c>
      <c r="V2379" t="str">
        <f t="shared" si="1245"/>
        <v>6.66666666666667E-06-0.00253653586886438i</v>
      </c>
      <c r="W2379" t="str">
        <f t="shared" si="1246"/>
        <v>0.0000275987754781597-0.000230910180264834i</v>
      </c>
      <c r="X2379" t="str">
        <f t="shared" si="1247"/>
        <v>0.0000284735066653403-0.000230694485133898i</v>
      </c>
      <c r="Y2379" t="str">
        <f t="shared" si="1248"/>
        <v>0.009+2.79601746169492i</v>
      </c>
      <c r="Z2379" t="str">
        <f t="shared" si="1249"/>
        <v>-0.000989775614378548-0.000125409507981169i</v>
      </c>
      <c r="AA2379" t="str">
        <f t="shared" si="1250"/>
        <v>0.0138606295074178-4.292128069427i</v>
      </c>
      <c r="AB2379" t="str">
        <f t="shared" si="1251"/>
        <v>0.363675405368029-0.471413486154738i</v>
      </c>
      <c r="AC2379" t="str">
        <f t="shared" si="1252"/>
        <v>0.804818833718149-0.181951102456116i</v>
      </c>
      <c r="AD2379" t="str">
        <f t="shared" si="1253"/>
        <v>0.555882827651893-0.460066262510853i</v>
      </c>
      <c r="AE2379" t="str">
        <f t="shared" si="1254"/>
        <v>-0.000607895950881859+0.000385649375720517i</v>
      </c>
      <c r="AF2379" t="str">
        <f t="shared" si="1255"/>
        <v>-15.0081819429584-0.792324140332563i</v>
      </c>
      <c r="AG2379" t="str">
        <f t="shared" si="1256"/>
        <v>0.992879610471832-0.00866011548712421i</v>
      </c>
      <c r="AH2379" t="str">
        <f t="shared" si="1257"/>
        <v>0.0095424799675391-0.00526106722976508i</v>
      </c>
      <c r="AI2379">
        <f t="shared" si="1258"/>
        <v>-39.254111764072917</v>
      </c>
      <c r="AJ2379">
        <f t="shared" si="1259"/>
        <v>-28.869320464064696</v>
      </c>
      <c r="AK2379"/>
      <c r="AL2379"/>
      <c r="AM2379"/>
      <c r="AN2379"/>
    </row>
    <row r="2380" spans="1:40" x14ac:dyDescent="0.25">
      <c r="A2380"/>
      <c r="B2380">
        <f t="shared" si="1225"/>
        <v>446000</v>
      </c>
      <c r="C2380" s="237" t="str">
        <f t="shared" si="1228"/>
        <v>-3.84213852052036E-07+0.00549108190358221i</v>
      </c>
      <c r="D2380" s="208" t="str">
        <f t="shared" si="1229"/>
        <v>-5.95700890264549+0.0420982945941303i</v>
      </c>
      <c r="E2380" t="str">
        <f t="shared" si="1230"/>
        <v>2870</v>
      </c>
      <c r="F2380" t="str">
        <f t="shared" si="1231"/>
        <v>0.777000777000777</v>
      </c>
      <c r="G2380" t="str">
        <f t="shared" si="1226"/>
        <v>0.777000777000777</v>
      </c>
      <c r="H2380" t="str">
        <f t="shared" si="1232"/>
        <v>9.05154075836904+0.832682374729086i</v>
      </c>
      <c r="I2380" t="str">
        <f t="shared" si="1233"/>
        <v>1751.43790437631i</v>
      </c>
      <c r="J2380" t="str">
        <f t="shared" si="1227"/>
        <v>-4151.2150144346+383.158567464597i</v>
      </c>
      <c r="K2380" t="str">
        <f t="shared" si="1234"/>
        <v>0.0386134487008676-0.418345671001999i</v>
      </c>
      <c r="L2380" t="str">
        <f t="shared" si="1235"/>
        <v>0.00292759268161951-0.0268947461690086i</v>
      </c>
      <c r="M2380" t="str">
        <f t="shared" si="1236"/>
        <v>0.0415410413824871-0.445240417171008i</v>
      </c>
      <c r="N2380" t="str">
        <f t="shared" si="1237"/>
        <v>-4.56960626014751i</v>
      </c>
      <c r="O2380" t="str">
        <f t="shared" si="1238"/>
        <v>-0.142298064901936+0.989823853382593i</v>
      </c>
      <c r="P2380" t="str">
        <f t="shared" si="1239"/>
        <v>1.14229806490194-0.989823853382593i</v>
      </c>
      <c r="Q2380" t="str">
        <f t="shared" si="1240"/>
        <v>-1.14229806490194+5.5594301135301i</v>
      </c>
      <c r="R2380" t="str">
        <f t="shared" si="1241"/>
        <v>-0.211339828947706-0.16204628331702i</v>
      </c>
      <c r="S2380" t="str">
        <f t="shared" si="1242"/>
        <v>0.472199801424355i</v>
      </c>
      <c r="T2380" t="str">
        <f t="shared" si="1243"/>
        <v>0.0765182228038516-0.0997946252621639i</v>
      </c>
      <c r="U2380" t="str">
        <f t="shared" si="1244"/>
        <v>0.0000333333333333333-0.000253084856870998i</v>
      </c>
      <c r="V2380" t="str">
        <f t="shared" si="1245"/>
        <v>6.66666666666667E-06-0.00253084856870998i</v>
      </c>
      <c r="W2380" t="str">
        <f t="shared" si="1246"/>
        <v>0.0000275987550985593-0.000230393862820912i</v>
      </c>
      <c r="X2380" t="str">
        <f t="shared" si="1247"/>
        <v>0.0000284695222398687-0.000230178665357318i</v>
      </c>
      <c r="Y2380" t="str">
        <f t="shared" si="1248"/>
        <v>0.009+2.8023006470021i</v>
      </c>
      <c r="Z2380" t="str">
        <f t="shared" si="1249"/>
        <v>-0.000985348006606037-0.000125096943594332i</v>
      </c>
      <c r="AA2380" t="str">
        <f t="shared" si="1250"/>
        <v>0.0137985282682232-4.28250308334715i</v>
      </c>
      <c r="AB2380" t="str">
        <f t="shared" si="1251"/>
        <v>0.360893033609864-0.470674614871074i</v>
      </c>
      <c r="AC2380" t="str">
        <f t="shared" si="1252"/>
        <v>0.805428510566838-0.180236478492612i</v>
      </c>
      <c r="AD2380" t="str">
        <f t="shared" si="1253"/>
        <v>0.551242106132019-0.461022516577745i</v>
      </c>
      <c r="AE2380" t="str">
        <f t="shared" si="1254"/>
        <v>-0.000600837818186542+0.000385308915052761i</v>
      </c>
      <c r="AF2380" t="str">
        <f t="shared" si="1255"/>
        <v>-15.0085496610145-0.790584080134956i</v>
      </c>
      <c r="AG2380" t="str">
        <f t="shared" si="1256"/>
        <v>0.992880459051392-0.00856874797409853i</v>
      </c>
      <c r="AH2380" t="str">
        <f t="shared" si="1257"/>
        <v>0.00943460400950666-0.00526455363377863i</v>
      </c>
      <c r="AI2380">
        <f t="shared" si="1258"/>
        <v>-39.328276426294913</v>
      </c>
      <c r="AJ2380">
        <f t="shared" si="1259"/>
        <v>-29.161723745496026</v>
      </c>
      <c r="AK2380"/>
      <c r="AL2380"/>
      <c r="AM2380"/>
      <c r="AN2380"/>
    </row>
    <row r="2381" spans="1:40" x14ac:dyDescent="0.25">
      <c r="A2381"/>
      <c r="B2381">
        <f t="shared" si="1225"/>
        <v>447000</v>
      </c>
      <c r="C2381" s="237" t="str">
        <f t="shared" si="1228"/>
        <v>-3.82496697328225E-07+0.00547879760414151i</v>
      </c>
      <c r="D2381" s="208" t="str">
        <f t="shared" si="1229"/>
        <v>-5.95700888948064+0.0420041149650849i</v>
      </c>
      <c r="E2381" t="str">
        <f t="shared" si="1230"/>
        <v>2870</v>
      </c>
      <c r="F2381" t="str">
        <f t="shared" si="1231"/>
        <v>0.777000777000777</v>
      </c>
      <c r="G2381" t="str">
        <f t="shared" si="1226"/>
        <v>0.777000777000777</v>
      </c>
      <c r="H2381" t="str">
        <f t="shared" si="1232"/>
        <v>9.05190605632207+0.83085567974004i</v>
      </c>
      <c r="I2381" t="str">
        <f t="shared" si="1233"/>
        <v>1755.3648951933i</v>
      </c>
      <c r="J2381" t="str">
        <f t="shared" si="1227"/>
        <v>-4169.85568691891+384.017667391647i</v>
      </c>
      <c r="K2381" t="str">
        <f t="shared" si="1234"/>
        <v>0.0384422441029832-0.417425092130634i</v>
      </c>
      <c r="L2381" t="str">
        <f t="shared" si="1235"/>
        <v>0.00291466102888143-0.0268359834607766i</v>
      </c>
      <c r="M2381" t="str">
        <f t="shared" si="1236"/>
        <v>0.0413569051318646-0.444261075591411i</v>
      </c>
      <c r="N2381" t="str">
        <f t="shared" si="1237"/>
        <v>-4.57985201409403i</v>
      </c>
      <c r="O2381" t="str">
        <f t="shared" si="1238"/>
        <v>-0.132149281845435+0.991229825675023i</v>
      </c>
      <c r="P2381" t="str">
        <f t="shared" si="1239"/>
        <v>1.13214928184544-0.991229825675023i</v>
      </c>
      <c r="Q2381" t="str">
        <f t="shared" si="1240"/>
        <v>-1.13214928184544+5.57108183976905i</v>
      </c>
      <c r="R2381" t="str">
        <f t="shared" si="1241"/>
        <v>-0.210527692896708-0.160435716299028i</v>
      </c>
      <c r="S2381" t="str">
        <f t="shared" si="1242"/>
        <v>0.473258545373736i</v>
      </c>
      <c r="T2381" t="str">
        <f t="shared" si="1243"/>
        <v>0.0759275737216714-0.0996340297011847i</v>
      </c>
      <c r="U2381" t="str">
        <f t="shared" si="1244"/>
        <v>0.0000333333333333333-0.00025251867150887i</v>
      </c>
      <c r="V2381" t="str">
        <f t="shared" si="1245"/>
        <v>6.66666666666667E-06-0.0025251867150887i</v>
      </c>
      <c r="W2381" t="str">
        <f t="shared" si="1246"/>
        <v>0.0000275987346732513-0.000229879858696211i</v>
      </c>
      <c r="X2381" t="str">
        <f t="shared" si="1247"/>
        <v>0.0000284655643429499-0.000229665156569067i</v>
      </c>
      <c r="Y2381" t="str">
        <f t="shared" si="1248"/>
        <v>0.009+2.80858383230927i</v>
      </c>
      <c r="Z2381" t="str">
        <f t="shared" si="1249"/>
        <v>-0.000980950082815488-0.000124785986845007i</v>
      </c>
      <c r="AA2381" t="str">
        <f t="shared" si="1250"/>
        <v>0.0137368434884748-4.27292117131647i</v>
      </c>
      <c r="AB2381" t="str">
        <f t="shared" si="1251"/>
        <v>0.358107277076896-0.469917176746372i</v>
      </c>
      <c r="AC2381" t="str">
        <f t="shared" si="1252"/>
        <v>0.806044298304877-0.178527444189827i</v>
      </c>
      <c r="AD2381" t="str">
        <f t="shared" si="1253"/>
        <v>0.546588422536327-0.461930123977356i</v>
      </c>
      <c r="AE2381" t="str">
        <f t="shared" si="1254"/>
        <v>-0.000593818364726948+0.000384923817666305i</v>
      </c>
      <c r="AF2381" t="str">
        <f t="shared" si="1255"/>
        <v>-15.0089149458027-0.788851564774955i</v>
      </c>
      <c r="AG2381" t="str">
        <f t="shared" si="1256"/>
        <v>0.992882056963389-0.00847758643017283i</v>
      </c>
      <c r="AH2381" t="str">
        <f t="shared" si="1257"/>
        <v>0.00932726177203546-0.00526727378065997i</v>
      </c>
      <c r="AI2381">
        <f t="shared" si="1258"/>
        <v>-39.402776403061679</v>
      </c>
      <c r="AJ2381">
        <f t="shared" si="1259"/>
        <v>-29.454204579693489</v>
      </c>
      <c r="AK2381"/>
      <c r="AL2381"/>
      <c r="AM2381"/>
      <c r="AN2381"/>
    </row>
    <row r="2382" spans="1:40" x14ac:dyDescent="0.25">
      <c r="A2382"/>
      <c r="B2382">
        <f t="shared" si="1225"/>
        <v>448000</v>
      </c>
      <c r="C2382" s="237" t="str">
        <f t="shared" si="1228"/>
        <v>-3.80791028570016E-07+0.00546656814532251i</v>
      </c>
      <c r="D2382" s="208" t="str">
        <f t="shared" si="1229"/>
        <v>-5.95700887640385+0.0419103557808059i</v>
      </c>
      <c r="E2382" t="str">
        <f t="shared" si="1230"/>
        <v>2870</v>
      </c>
      <c r="F2382" t="str">
        <f t="shared" si="1231"/>
        <v>0.777000777000777</v>
      </c>
      <c r="G2382" t="str">
        <f t="shared" si="1226"/>
        <v>0.777000777000777</v>
      </c>
      <c r="H2382" t="str">
        <f t="shared" si="1232"/>
        <v>9.0522689422704+0.82903690161699i</v>
      </c>
      <c r="I2382" t="str">
        <f t="shared" si="1233"/>
        <v>1759.29188601028i</v>
      </c>
      <c r="J2382" t="str">
        <f t="shared" si="1227"/>
        <v>-4188.53810782984+384.876767318698i</v>
      </c>
      <c r="K2382" t="str">
        <f t="shared" si="1234"/>
        <v>0.0382721726094697-0.416508521834119i</v>
      </c>
      <c r="L2382" t="str">
        <f t="shared" si="1235"/>
        <v>0.00290181453515781-0.0267774738575729i</v>
      </c>
      <c r="M2382" t="str">
        <f t="shared" si="1236"/>
        <v>0.0411739871446275-0.443285995691692i</v>
      </c>
      <c r="N2382" t="str">
        <f t="shared" si="1237"/>
        <v>-4.59009776804055i</v>
      </c>
      <c r="O2382" t="str">
        <f t="shared" si="1238"/>
        <v>-0.121986626476797+0.99253174405699i</v>
      </c>
      <c r="P2382" t="str">
        <f t="shared" si="1239"/>
        <v>1.1219866264768-0.99253174405699i</v>
      </c>
      <c r="Q2382" t="str">
        <f t="shared" si="1240"/>
        <v>-1.1219866264768+5.58262951209754i</v>
      </c>
      <c r="R2382" t="str">
        <f t="shared" si="1241"/>
        <v>-0.209710827069837-0.158830866557702i</v>
      </c>
      <c r="S2382" t="str">
        <f t="shared" si="1242"/>
        <v>0.474317289323119i</v>
      </c>
      <c r="T2382" t="str">
        <f t="shared" si="1243"/>
        <v>0.0753362260864913-0.0994694710374745i</v>
      </c>
      <c r="U2382" t="str">
        <f t="shared" si="1244"/>
        <v>0.0000333333333333332-0.000251955013759966i</v>
      </c>
      <c r="V2382" t="str">
        <f t="shared" si="1245"/>
        <v>6.66666666666667E-06-0.00251955013759966i</v>
      </c>
      <c r="W2382" t="str">
        <f t="shared" si="1246"/>
        <v>0.0000275987142022358-0.000229368152399738i</v>
      </c>
      <c r="X2382" t="str">
        <f t="shared" si="1247"/>
        <v>0.0000284616327375851-0.000229153943294662i</v>
      </c>
      <c r="Y2382" t="str">
        <f t="shared" si="1248"/>
        <v>0.009+2.81486701761645i</v>
      </c>
      <c r="Z2382" t="str">
        <f t="shared" si="1249"/>
        <v>-0.000976581578247823-0.000124476625104534i</v>
      </c>
      <c r="AA2382" t="str">
        <f t="shared" si="1250"/>
        <v>0.0136755714523932-4.26338204481047i</v>
      </c>
      <c r="AB2382" t="str">
        <f t="shared" si="1251"/>
        <v>0.35531822586585-0.469141046915111i</v>
      </c>
      <c r="AC2382" t="str">
        <f t="shared" si="1252"/>
        <v>0.806666211962445-0.176824000975049i</v>
      </c>
      <c r="AD2382" t="str">
        <f t="shared" si="1253"/>
        <v>0.541922304448679-0.462788909822663i</v>
      </c>
      <c r="AE2382" t="str">
        <f t="shared" si="1254"/>
        <v>-0.00058683774099672+0.000384494464423563i</v>
      </c>
      <c r="AF2382" t="str">
        <f t="shared" si="1255"/>
        <v>-15.0092778186742-0.787126545836184i</v>
      </c>
      <c r="AG2382" t="str">
        <f t="shared" si="1256"/>
        <v>0.992884401910045-0.00838663762548633i</v>
      </c>
      <c r="AH2382" t="str">
        <f t="shared" si="1257"/>
        <v>0.00922045670729867-0.00526923379300598i</v>
      </c>
      <c r="AI2382">
        <f t="shared" si="1258"/>
        <v>-39.477615688306429</v>
      </c>
      <c r="AJ2382">
        <f t="shared" si="1259"/>
        <v>-29.74676152299887</v>
      </c>
      <c r="AK2382"/>
      <c r="AL2382"/>
      <c r="AM2382"/>
      <c r="AN2382"/>
    </row>
    <row r="2383" spans="1:40" x14ac:dyDescent="0.25">
      <c r="A2383"/>
      <c r="B2383">
        <f t="shared" si="1225"/>
        <v>449000</v>
      </c>
      <c r="C2383" s="237" t="str">
        <f t="shared" si="1228"/>
        <v>-3.7909674356658E-07+0.0054543931607068i</v>
      </c>
      <c r="D2383" s="208" t="str">
        <f t="shared" si="1229"/>
        <v>-5.95700886341433+0.0418170142320855i</v>
      </c>
      <c r="E2383" t="str">
        <f t="shared" si="1230"/>
        <v>2870</v>
      </c>
      <c r="F2383" t="str">
        <f t="shared" si="1231"/>
        <v>0.777000777000777</v>
      </c>
      <c r="G2383" t="str">
        <f t="shared" si="1226"/>
        <v>0.777000777000777</v>
      </c>
      <c r="H2383" t="str">
        <f t="shared" si="1232"/>
        <v>9.05262943733316+0.827225989542708i</v>
      </c>
      <c r="I2383" t="str">
        <f t="shared" si="1233"/>
        <v>1763.21887682727i</v>
      </c>
      <c r="J2383" t="str">
        <f t="shared" si="1227"/>
        <v>-4207.26227716739+385.735867245748i</v>
      </c>
      <c r="K2383" t="str">
        <f t="shared" si="1234"/>
        <v>0.0381032242697094-0.415595934215434i</v>
      </c>
      <c r="L2383" t="str">
        <f t="shared" si="1235"/>
        <v>0.00288905245729073-0.0267192157486275i</v>
      </c>
      <c r="M2383" t="str">
        <f t="shared" si="1236"/>
        <v>0.0409922767270001-0.442315149964062i</v>
      </c>
      <c r="N2383" t="str">
        <f t="shared" si="1237"/>
        <v>-4.60034352198707i</v>
      </c>
      <c r="O2383" t="str">
        <f t="shared" si="1238"/>
        <v>-0.111811165616255+0.993729471860191i</v>
      </c>
      <c r="P2383" t="str">
        <f t="shared" si="1239"/>
        <v>1.11181116561626-0.993729471860191i</v>
      </c>
      <c r="Q2383" t="str">
        <f t="shared" si="1240"/>
        <v>-1.11181116561626+5.59407299384726i</v>
      </c>
      <c r="R2383" t="str">
        <f t="shared" si="1241"/>
        <v>-0.208889207154102-0.157231736820919i</v>
      </c>
      <c r="S2383" t="str">
        <f t="shared" si="1242"/>
        <v>0.475376033272502i</v>
      </c>
      <c r="T2383" t="str">
        <f t="shared" si="1243"/>
        <v>0.0747441993544745-0.099300922690355i</v>
      </c>
      <c r="U2383" t="str">
        <f t="shared" si="1244"/>
        <v>0.0000333333333333334-0.000251393866736002i</v>
      </c>
      <c r="V2383" t="str">
        <f t="shared" si="1245"/>
        <v>6.66666666666667E-06-0.00251393866736002i</v>
      </c>
      <c r="W2383" t="str">
        <f t="shared" si="1246"/>
        <v>0.0000275986936855134-0.000228858728578503i</v>
      </c>
      <c r="X2383" t="str">
        <f t="shared" si="1247"/>
        <v>0.0000284577271894121-0.000228645010197471i</v>
      </c>
      <c r="Y2383" t="str">
        <f t="shared" si="1248"/>
        <v>0.009+2.82115020292363i</v>
      </c>
      <c r="Z2383" t="str">
        <f t="shared" si="1249"/>
        <v>-0.000972242231089284-0.000124168845877448i</v>
      </c>
      <c r="AA2383" t="str">
        <f t="shared" si="1250"/>
        <v>0.0136147084855521-4.25388541787599i</v>
      </c>
      <c r="AB2383" t="str">
        <f t="shared" si="1251"/>
        <v>0.352525971740406-0.468346100011315i</v>
      </c>
      <c r="AC2383" t="str">
        <f t="shared" si="1252"/>
        <v>0.807294266725449-0.175126150992259i</v>
      </c>
      <c r="AD2383" t="str">
        <f t="shared" si="1253"/>
        <v>0.537244281876816-0.463598705217746i</v>
      </c>
      <c r="AE2383" t="str">
        <f t="shared" si="1254"/>
        <v>-0.000579896095429042+0.000384021237056102i</v>
      </c>
      <c r="AF2383" t="str">
        <f t="shared" si="1255"/>
        <v>-15.0096383007475-0.785408975310622i</v>
      </c>
      <c r="AG2383" t="str">
        <f t="shared" si="1256"/>
        <v>0.992887491521729-0.00829590830741469i</v>
      </c>
      <c r="AH2383" t="str">
        <f t="shared" si="1257"/>
        <v>0.00911419222561997-0.00527043981478715i</v>
      </c>
      <c r="AI2383">
        <f t="shared" si="1258"/>
        <v>-39.552798341270275</v>
      </c>
      <c r="AJ2383">
        <f t="shared" si="1259"/>
        <v>-30.039393132493721</v>
      </c>
      <c r="AK2383"/>
      <c r="AL2383"/>
      <c r="AM2383"/>
      <c r="AN2383"/>
    </row>
    <row r="2384" spans="1:40" x14ac:dyDescent="0.25">
      <c r="A2384"/>
      <c r="B2384">
        <f t="shared" si="1225"/>
        <v>450000</v>
      </c>
      <c r="C2384" s="237" t="str">
        <f t="shared" si="1228"/>
        <v>-3.77413741241508E-07+0.00544227228713306i</v>
      </c>
      <c r="D2384" s="208" t="str">
        <f t="shared" si="1229"/>
        <v>-5.95700885051131+0.0417240875346868i</v>
      </c>
      <c r="E2384" t="str">
        <f t="shared" si="1230"/>
        <v>2870</v>
      </c>
      <c r="F2384" t="str">
        <f t="shared" si="1231"/>
        <v>0.777000777000777</v>
      </c>
      <c r="G2384" t="str">
        <f t="shared" si="1226"/>
        <v>0.777000777000777</v>
      </c>
      <c r="H2384" t="str">
        <f t="shared" si="1232"/>
        <v>9.0529875623996+0.825422893129128i</v>
      </c>
      <c r="I2384" t="str">
        <f t="shared" si="1233"/>
        <v>1767.14586764426i</v>
      </c>
      <c r="J2384" t="str">
        <f t="shared" si="1227"/>
        <v>-4226.02819493156+386.594967172799i</v>
      </c>
      <c r="K2384" t="str">
        <f t="shared" si="1234"/>
        <v>0.0379353892417829-0.414687303598084i</v>
      </c>
      <c r="L2384" t="str">
        <f t="shared" si="1235"/>
        <v>0.00287637406017903-0.0266612075366193i</v>
      </c>
      <c r="M2384" t="str">
        <f t="shared" si="1236"/>
        <v>0.0408117633019619-0.441348511134703i</v>
      </c>
      <c r="N2384" t="str">
        <f t="shared" si="1237"/>
        <v>-4.61058927593358i</v>
      </c>
      <c r="O2384" t="str">
        <f t="shared" si="1238"/>
        <v>-0.101623967428299+0.994822883353681i</v>
      </c>
      <c r="P2384" t="str">
        <f t="shared" si="1239"/>
        <v>1.1016239674283-0.994822883353681i</v>
      </c>
      <c r="Q2384" t="str">
        <f t="shared" si="1240"/>
        <v>-1.1016239674283+5.60541215928726i</v>
      </c>
      <c r="R2384" t="str">
        <f t="shared" si="1241"/>
        <v>-0.20806280883377-0.155638330544724i</v>
      </c>
      <c r="S2384" t="str">
        <f t="shared" si="1242"/>
        <v>0.476434777221883i</v>
      </c>
      <c r="T2384" t="str">
        <f t="shared" si="1243"/>
        <v>0.0741515133402614-0.0991283579748764i</v>
      </c>
      <c r="U2384" t="str">
        <f t="shared" si="1244"/>
        <v>0.0000333333333333332-0.00025083521369881i</v>
      </c>
      <c r="V2384" t="str">
        <f t="shared" si="1245"/>
        <v>6.66666666666667E-06-0.0025083521369881i</v>
      </c>
      <c r="W2384" t="str">
        <f t="shared" si="1246"/>
        <v>0.0000275986731230838-0.000228351572015985i</v>
      </c>
      <c r="X2384" t="str">
        <f t="shared" si="1247"/>
        <v>0.0000284538474666691-0.000228138342077172i</v>
      </c>
      <c r="Y2384" t="str">
        <f t="shared" si="1248"/>
        <v>0.009+2.82743338823081i</v>
      </c>
      <c r="Z2384" t="str">
        <f t="shared" si="1249"/>
        <v>-0.000967931782432136-0.000123862636799714i</v>
      </c>
      <c r="AA2384" t="str">
        <f t="shared" si="1250"/>
        <v>0.0135542509543267-4.24443100710254i</v>
      </c>
      <c r="AB2384" t="str">
        <f t="shared" si="1251"/>
        <v>0.349730608154979-0.46753221017722i</v>
      </c>
      <c r="AC2384" t="str">
        <f t="shared" si="1252"/>
        <v>0.807928477930239-0.17343389710523i</v>
      </c>
      <c r="AD2384" t="str">
        <f t="shared" si="1253"/>
        <v>0.532554887179535-0.464359347293154i</v>
      </c>
      <c r="AE2384" t="str">
        <f t="shared" si="1254"/>
        <v>-0.000572993574368957+0.000383504518147854i</v>
      </c>
      <c r="AF2384" t="str">
        <f t="shared" si="1255"/>
        <v>-15.0099964129109-0.783698805594441i</v>
      </c>
      <c r="AG2384" t="str">
        <f t="shared" si="1256"/>
        <v>0.992891323357206-0.00820540519970314i</v>
      </c>
      <c r="AH2384" t="str">
        <f t="shared" si="1257"/>
        <v>0.00900847169498336-0.00527089801097796i</v>
      </c>
      <c r="AI2384">
        <f t="shared" si="1258"/>
        <v>-39.628328488182071</v>
      </c>
      <c r="AJ2384">
        <f t="shared" si="1259"/>
        <v>-30.332097966114528</v>
      </c>
      <c r="AK2384"/>
      <c r="AL2384"/>
      <c r="AM2384"/>
      <c r="AN2384"/>
    </row>
    <row r="2385" spans="1:40" x14ac:dyDescent="0.25">
      <c r="A2385"/>
      <c r="B2385">
        <f t="shared" si="1225"/>
        <v>451000</v>
      </c>
      <c r="C2385" s="237" t="str">
        <f t="shared" si="1228"/>
        <v>-3.75741921637719E-07+0.00543020516466087i</v>
      </c>
      <c r="D2385" s="208" t="str">
        <f t="shared" si="1229"/>
        <v>-5.95700883769403+0.0416315729290667i</v>
      </c>
      <c r="E2385" t="str">
        <f t="shared" si="1230"/>
        <v>2870</v>
      </c>
      <c r="F2385" t="str">
        <f t="shared" si="1231"/>
        <v>0.777000777000777</v>
      </c>
      <c r="G2385" t="str">
        <f t="shared" si="1226"/>
        <v>0.777000777000777</v>
      </c>
      <c r="H2385" t="str">
        <f t="shared" si="1232"/>
        <v>9.05334333813211+0.823627562412806i</v>
      </c>
      <c r="I2385" t="str">
        <f t="shared" si="1233"/>
        <v>1771.07285846125i</v>
      </c>
      <c r="J2385" t="str">
        <f t="shared" si="1227"/>
        <v>-4244.83586112234+387.45406709985i</v>
      </c>
      <c r="K2385" t="str">
        <f t="shared" si="1234"/>
        <v>0.0377686577910515-0.413782604523794i</v>
      </c>
      <c r="L2385" t="str">
        <f t="shared" si="1235"/>
        <v>0.00286377861667418-0.026603447637538i</v>
      </c>
      <c r="M2385" t="str">
        <f t="shared" si="1236"/>
        <v>0.0406324364077257-0.440386052161332i</v>
      </c>
      <c r="N2385" t="str">
        <f t="shared" si="1237"/>
        <v>-4.6208350298801i</v>
      </c>
      <c r="O2385" t="str">
        <f t="shared" si="1238"/>
        <v>-0.0914261013095123+0.995811863757077i</v>
      </c>
      <c r="P2385" t="str">
        <f t="shared" si="1239"/>
        <v>1.09142610130951-0.995811863757077i</v>
      </c>
      <c r="Q2385" t="str">
        <f t="shared" si="1240"/>
        <v>-1.09142610130951+5.61664689363718i</v>
      </c>
      <c r="R2385" t="str">
        <f t="shared" si="1241"/>
        <v>-0.207231607794402-0.154050651915925i</v>
      </c>
      <c r="S2385" t="str">
        <f t="shared" si="1242"/>
        <v>0.477493521171265i</v>
      </c>
      <c r="T2385" t="str">
        <f t="shared" si="1243"/>
        <v>0.0735581882220639-0.0989517501037316i</v>
      </c>
      <c r="U2385" t="str">
        <f t="shared" si="1244"/>
        <v>0.0000333333333333334-0.00025027903805868i</v>
      </c>
      <c r="V2385" t="str">
        <f t="shared" si="1245"/>
        <v>6.66666666666667E-06-0.0025027903805868i</v>
      </c>
      <c r="W2385" t="str">
        <f t="shared" si="1246"/>
        <v>0.0000275986525149479-0.000227846667630626i</v>
      </c>
      <c r="X2385" t="str">
        <f t="shared" si="1247"/>
        <v>0.0000284499933401615-0.000227633923868258i</v>
      </c>
      <c r="Y2385" t="str">
        <f t="shared" si="1248"/>
        <v>0.009+2.83371657353799i</v>
      </c>
      <c r="Z2385" t="str">
        <f t="shared" si="1249"/>
        <v>-0.000963649976236134-0.00012355798563701i</v>
      </c>
      <c r="AA2385" t="str">
        <f t="shared" si="1250"/>
        <v>0.0134941952653515-4.23501853159415i</v>
      </c>
      <c r="AB2385" t="str">
        <f t="shared" si="1251"/>
        <v>0.346932230278743-0.466699251072299i</v>
      </c>
      <c r="AC2385" t="str">
        <f t="shared" si="1252"/>
        <v>0.808568861058211-0.17174724290071i</v>
      </c>
      <c r="AD2385" t="str">
        <f t="shared" si="1253"/>
        <v>0.52785465499332-0.465070679240291i</v>
      </c>
      <c r="AE2385" t="str">
        <f t="shared" si="1254"/>
        <v>-0.000566130322046212+0.000382944691117936i</v>
      </c>
      <c r="AF2385" t="str">
        <f t="shared" si="1255"/>
        <v>-15.0103521758261-0.781995989483739i</v>
      </c>
      <c r="AG2385" t="str">
        <f t="shared" si="1256"/>
        <v>0.992895894903903-0.00811513500160295i</v>
      </c>
      <c r="AH2385" t="str">
        <f t="shared" si="1257"/>
        <v>0.00890329844055349-0.0052706145671795i</v>
      </c>
      <c r="AI2385">
        <f t="shared" si="1258"/>
        <v>-39.704210323987354</v>
      </c>
      <c r="AJ2385">
        <f t="shared" si="1259"/>
        <v>-30.624874582768062</v>
      </c>
      <c r="AK2385"/>
      <c r="AL2385"/>
      <c r="AM2385"/>
      <c r="AN2385"/>
    </row>
    <row r="2386" spans="1:40" x14ac:dyDescent="0.25">
      <c r="A2386"/>
      <c r="B2386">
        <f t="shared" si="1225"/>
        <v>452000</v>
      </c>
      <c r="C2386" s="237" t="str">
        <f t="shared" si="1228"/>
        <v>-3.74081185902629E-07+0.00541819143653512i</v>
      </c>
      <c r="D2386" s="208" t="str">
        <f t="shared" si="1229"/>
        <v>-5.95700882496172+0.0415394676801026i</v>
      </c>
      <c r="E2386" t="str">
        <f t="shared" si="1230"/>
        <v>2870</v>
      </c>
      <c r="F2386" t="str">
        <f t="shared" si="1231"/>
        <v>0.777000777000777</v>
      </c>
      <c r="G2386" t="str">
        <f t="shared" si="1226"/>
        <v>0.777000777000777</v>
      </c>
      <c r="H2386" t="str">
        <f t="shared" si="1232"/>
        <v>9.05369678496906+0.821839947850582i</v>
      </c>
      <c r="I2386" t="str">
        <f t="shared" si="1233"/>
        <v>1774.99984927823i</v>
      </c>
      <c r="J2386" t="str">
        <f t="shared" si="1227"/>
        <v>-4263.68527573974+388.313167026901i</v>
      </c>
      <c r="K2386" t="str">
        <f t="shared" si="1234"/>
        <v>0.0376030202887602-0.412881811750212i</v>
      </c>
      <c r="L2386" t="str">
        <f t="shared" si="1235"/>
        <v>0.00285126540747766-0.0265459344805478i</v>
      </c>
      <c r="M2386" t="str">
        <f t="shared" si="1236"/>
        <v>0.0404542856962379-0.43942774623076i</v>
      </c>
      <c r="N2386" t="str">
        <f t="shared" si="1237"/>
        <v>-4.63108078382662i</v>
      </c>
      <c r="O2386" t="str">
        <f t="shared" si="1238"/>
        <v>-0.0812186377763683+0.996696309252598i</v>
      </c>
      <c r="P2386" t="str">
        <f t="shared" si="1239"/>
        <v>1.08121863777637-0.996696309252598i</v>
      </c>
      <c r="Q2386" t="str">
        <f t="shared" si="1240"/>
        <v>-1.08121863777637+5.62777709307922i</v>
      </c>
      <c r="R2386" t="str">
        <f t="shared" si="1241"/>
        <v>-0.206395579726999-0.152468705854765i</v>
      </c>
      <c r="S2386" t="str">
        <f t="shared" si="1242"/>
        <v>0.478552265120646i</v>
      </c>
      <c r="T2386" t="str">
        <f t="shared" si="1243"/>
        <v>0.0729642445468113-0.0987710721892443i</v>
      </c>
      <c r="U2386" t="str">
        <f t="shared" si="1244"/>
        <v>0.0000333333333333333-0.00024972532337271i</v>
      </c>
      <c r="V2386" t="str">
        <f t="shared" si="1245"/>
        <v>6.66666666666667E-06-0.0024972532337271i</v>
      </c>
      <c r="W2386" t="str">
        <f t="shared" si="1246"/>
        <v>0.0000275986318611054-0.000227344000474328i</v>
      </c>
      <c r="X2386" t="str">
        <f t="shared" si="1247"/>
        <v>0.0000284461645832264-0.000227131740638522i</v>
      </c>
      <c r="Y2386" t="str">
        <f t="shared" si="1248"/>
        <v>0.009+2.83999975884517i</v>
      </c>
      <c r="Z2386" t="str">
        <f t="shared" si="1249"/>
        <v>-0.000959396559290386-0.000123254880283016i</v>
      </c>
      <c r="AA2386" t="str">
        <f t="shared" si="1250"/>
        <v>0.013434537864986-4.2256477129415i</v>
      </c>
      <c r="AB2386" t="str">
        <f t="shared" si="1251"/>
        <v>0.344130935019902-0.465847095882642i</v>
      </c>
      <c r="AC2386" t="str">
        <f t="shared" si="1252"/>
        <v>0.809215431730354-0.170066192691679i</v>
      </c>
      <c r="AD2386" t="str">
        <f t="shared" si="1253"/>
        <v>0.523144122158422-0.465732550344778i</v>
      </c>
      <c r="AE2386" t="str">
        <f t="shared" si="1254"/>
        <v>-0.000559306480548429+0.000382342140202916i</v>
      </c>
      <c r="AF2386" t="str">
        <f t="shared" si="1255"/>
        <v>-15.0107056099308-0.780300480170479i</v>
      </c>
      <c r="AG2386" t="str">
        <f t="shared" si="1256"/>
        <v>0.992901203578186-0.00802510438701072i</v>
      </c>
      <c r="AH2386" t="str">
        <f t="shared" si="1257"/>
        <v>0.00879867574420176-0.0052695956892309i</v>
      </c>
      <c r="AI2386">
        <f t="shared" si="1258"/>
        <v>-39.780448114133563</v>
      </c>
      <c r="AJ2386">
        <f t="shared" si="1259"/>
        <v>-30.917721542443168</v>
      </c>
      <c r="AK2386"/>
      <c r="AL2386"/>
      <c r="AM2386"/>
      <c r="AN2386"/>
    </row>
    <row r="2387" spans="1:40" x14ac:dyDescent="0.25">
      <c r="A2387"/>
      <c r="B2387">
        <f t="shared" si="1225"/>
        <v>453000</v>
      </c>
      <c r="C2387" s="237" t="str">
        <f t="shared" si="1228"/>
        <v>-3.72431436273543E-07+0.0054062307491509i</v>
      </c>
      <c r="D2387" s="208" t="str">
        <f t="shared" si="1229"/>
        <v>-5.95700881231364+0.0414477690768236i</v>
      </c>
      <c r="E2387" t="str">
        <f t="shared" si="1230"/>
        <v>2870</v>
      </c>
      <c r="F2387" t="str">
        <f t="shared" si="1231"/>
        <v>0.777000777000777</v>
      </c>
      <c r="G2387" t="str">
        <f t="shared" si="1226"/>
        <v>0.777000777000777</v>
      </c>
      <c r="H2387" t="str">
        <f t="shared" si="1232"/>
        <v>9.05404792312783+0.820060000315156i</v>
      </c>
      <c r="I2387" t="str">
        <f t="shared" si="1233"/>
        <v>1778.92684009522i</v>
      </c>
      <c r="J2387" t="str">
        <f t="shared" si="1227"/>
        <v>-4282.57643878375+389.172266953951i</v>
      </c>
      <c r="K2387" t="str">
        <f t="shared" si="1234"/>
        <v>0.0374384672106638-0.411984900248655i</v>
      </c>
      <c r="L2387" t="str">
        <f t="shared" si="1235"/>
        <v>0.00283883372103989-0.0264886665078531i</v>
      </c>
      <c r="M2387" t="str">
        <f t="shared" si="1236"/>
        <v>0.0402773009317037-0.438473566756508i</v>
      </c>
      <c r="N2387" t="str">
        <f t="shared" si="1237"/>
        <v>-4.64132653777314i</v>
      </c>
      <c r="O2387" t="str">
        <f t="shared" si="1238"/>
        <v>-0.071002648352817+0.997476126995973i</v>
      </c>
      <c r="P2387" t="str">
        <f t="shared" si="1239"/>
        <v>1.07100264835282-0.997476126995973i</v>
      </c>
      <c r="Q2387" t="str">
        <f t="shared" si="1240"/>
        <v>-1.07100264835282+5.63880266476911i</v>
      </c>
      <c r="R2387" t="str">
        <f t="shared" si="1241"/>
        <v>-0.205554700332275-0.150892498017648i</v>
      </c>
      <c r="S2387" t="str">
        <f t="shared" si="1242"/>
        <v>0.479611009070029i</v>
      </c>
      <c r="T2387" t="str">
        <f t="shared" si="1243"/>
        <v>0.0723697032353415-0.0985862972454498i</v>
      </c>
      <c r="U2387" t="str">
        <f t="shared" si="1244"/>
        <v>0.0000333333333333334-0.000249174053343189i</v>
      </c>
      <c r="V2387" t="str">
        <f t="shared" si="1245"/>
        <v>6.66666666666667E-06-0.00249174053343189i</v>
      </c>
      <c r="W2387" t="str">
        <f t="shared" si="1246"/>
        <v>0.0000275986111615569-0.000226843555730986i</v>
      </c>
      <c r="X2387" t="str">
        <f t="shared" si="1247"/>
        <v>0.0000284423609717007-0.000226631777587608i</v>
      </c>
      <c r="Y2387" t="str">
        <f t="shared" si="1248"/>
        <v>0.009+2.84628294415235i</v>
      </c>
      <c r="Z2387" t="str">
        <f t="shared" si="1249"/>
        <v>-0.000955171281176016-0.000122953308757752i</v>
      </c>
      <c r="AA2387" t="str">
        <f t="shared" si="1250"/>
        <v>0.013375275238789-4.21631827519453i</v>
      </c>
      <c r="AB2387" t="str">
        <f t="shared" si="1251"/>
        <v>0.341326821050179-0.464975617330768i</v>
      </c>
      <c r="AC2387" t="str">
        <f t="shared" si="1252"/>
        <v>0.809868205701669-0.168390751520668i</v>
      </c>
      <c r="AD2387" t="str">
        <f t="shared" si="1253"/>
        <v>0.51842382764441-0.466344816018904i</v>
      </c>
      <c r="AE2387" t="str">
        <f t="shared" si="1254"/>
        <v>-0.000552522189794835+0.000381697250438831i</v>
      </c>
      <c r="AF2387" t="str">
        <f t="shared" si="1255"/>
        <v>-15.0110567354415-0.778612231238332i</v>
      </c>
      <c r="AG2387" t="str">
        <f t="shared" si="1256"/>
        <v>0.992907246725646-0.00793532000361117i</v>
      </c>
      <c r="AH2387" t="str">
        <f t="shared" si="1257"/>
        <v>0.00869460684404326-0.00526784760281506i</v>
      </c>
      <c r="AI2387">
        <f t="shared" si="1258"/>
        <v>-39.85704619640746</v>
      </c>
      <c r="AJ2387">
        <f t="shared" si="1259"/>
        <v>-31.210637406330502</v>
      </c>
      <c r="AK2387"/>
      <c r="AL2387"/>
      <c r="AM2387"/>
      <c r="AN2387"/>
    </row>
    <row r="2388" spans="1:40" x14ac:dyDescent="0.25">
      <c r="A2388"/>
      <c r="B2388">
        <f t="shared" si="1225"/>
        <v>454000</v>
      </c>
      <c r="C2388" s="237" t="str">
        <f t="shared" si="1228"/>
        <v>-3.70792576063254E-07+0.00539432275201873i</v>
      </c>
      <c r="D2388" s="208" t="str">
        <f t="shared" si="1229"/>
        <v>-5.95700879974904+0.0413564744321436i</v>
      </c>
      <c r="E2388" t="str">
        <f t="shared" si="1230"/>
        <v>2870</v>
      </c>
      <c r="F2388" t="str">
        <f t="shared" si="1231"/>
        <v>0.777000777000777</v>
      </c>
      <c r="G2388" t="str">
        <f t="shared" si="1226"/>
        <v>0.777000777000777</v>
      </c>
      <c r="H2388" t="str">
        <f t="shared" si="1232"/>
        <v>9.05439677260755+0.818287671090854i</v>
      </c>
      <c r="I2388" t="str">
        <f t="shared" si="1233"/>
        <v>1782.85383091221i</v>
      </c>
      <c r="J2388" t="str">
        <f t="shared" si="1227"/>
        <v>-4301.50935025439+390.031366881002i</v>
      </c>
      <c r="K2388" t="str">
        <f t="shared" si="1234"/>
        <v>0.0372749891356703-0.411091845201864i</v>
      </c>
      <c r="L2388" t="str">
        <f t="shared" si="1235"/>
        <v>0.00282648285346068-0.0264316421745654i</v>
      </c>
      <c r="M2388" t="str">
        <f t="shared" si="1236"/>
        <v>0.040101471989131-0.437523487376429i</v>
      </c>
      <c r="N2388" t="str">
        <f t="shared" si="1237"/>
        <v>-4.65157229171966i</v>
      </c>
      <c r="O2388" t="str">
        <f t="shared" si="1238"/>
        <v>-0.0607792054578074+0.99815123512618i</v>
      </c>
      <c r="P2388" t="str">
        <f t="shared" si="1239"/>
        <v>1.06077920545781-0.99815123512618i</v>
      </c>
      <c r="Q2388" t="str">
        <f t="shared" si="1240"/>
        <v>-1.06077920545781+5.64972352684584i</v>
      </c>
      <c r="R2388" t="str">
        <f t="shared" si="1241"/>
        <v>-0.20470894532503-0.149322034799958i</v>
      </c>
      <c r="S2388" t="str">
        <f t="shared" si="1242"/>
        <v>0.48066975301941i</v>
      </c>
      <c r="T2388" t="str">
        <f t="shared" si="1243"/>
        <v>0.0717745855876516-0.0983973981902461i</v>
      </c>
      <c r="U2388" t="str">
        <f t="shared" si="1244"/>
        <v>0.0000333333333333333-0.000248625211816002i</v>
      </c>
      <c r="V2388" t="str">
        <f t="shared" si="1245"/>
        <v>6.66666666666667E-06-0.00248625211816002i</v>
      </c>
      <c r="W2388" t="str">
        <f t="shared" si="1246"/>
        <v>0.0000275985904163025-0.000226345318715036i</v>
      </c>
      <c r="X2388" t="str">
        <f t="shared" si="1247"/>
        <v>0.0000284385822838866-0.000226134020045549i</v>
      </c>
      <c r="Y2388" t="str">
        <f t="shared" si="1248"/>
        <v>0.009+2.85256612945953i</v>
      </c>
      <c r="Z2388" t="str">
        <f t="shared" si="1249"/>
        <v>-0.000950973894229253-0.000122653259205917i</v>
      </c>
      <c r="AA2388" t="str">
        <f t="shared" si="1250"/>
        <v>0.0133164039110008-4.20702994483526i</v>
      </c>
      <c r="AB2388" t="str">
        <f t="shared" si="1251"/>
        <v>0.33851998882957-0.46408468768577i</v>
      </c>
      <c r="AC2388" t="str">
        <f t="shared" si="1252"/>
        <v>0.810527198855531-0.166720925163159i</v>
      </c>
      <c r="AD2388" t="str">
        <f t="shared" si="1253"/>
        <v>0.513694312475211-0.46690733783297i</v>
      </c>
      <c r="AE2388" t="str">
        <f t="shared" si="1254"/>
        <v>-0.000545777587510342+0.000381010407642605i</v>
      </c>
      <c r="AF2388" t="str">
        <f t="shared" si="1255"/>
        <v>-15.0114055723566-0.77693119665871i</v>
      </c>
      <c r="AG2388" t="str">
        <f t="shared" si="1256"/>
        <v>0.992914021621395-0.00784578847202321i</v>
      </c>
      <c r="AH2388" t="str">
        <f t="shared" si="1257"/>
        <v>0.00859109493398082-0.00526537655305322i</v>
      </c>
      <c r="AI2388">
        <f t="shared" si="1258"/>
        <v>-39.93400898283214</v>
      </c>
      <c r="AJ2388">
        <f t="shared" si="1259"/>
        <v>-31.503620736934089</v>
      </c>
      <c r="AK2388"/>
      <c r="AL2388"/>
      <c r="AM2388"/>
      <c r="AN2388"/>
    </row>
    <row r="2389" spans="1:40" x14ac:dyDescent="0.25">
      <c r="A2389"/>
      <c r="B2389">
        <f t="shared" si="1225"/>
        <v>455000</v>
      </c>
      <c r="C2389" s="237" t="str">
        <f t="shared" si="1228"/>
        <v>-3.69164509645883E-07+0.00538246709773034i</v>
      </c>
      <c r="D2389" s="208" t="str">
        <f t="shared" si="1229"/>
        <v>-5.9570087872672+0.0412655810825993i</v>
      </c>
      <c r="E2389" t="str">
        <f t="shared" si="1230"/>
        <v>2870</v>
      </c>
      <c r="F2389" t="str">
        <f t="shared" si="1231"/>
        <v>0.777000777000777</v>
      </c>
      <c r="G2389" t="str">
        <f t="shared" si="1226"/>
        <v>0.777000777000777</v>
      </c>
      <c r="H2389" t="str">
        <f t="shared" si="1232"/>
        <v>9.05474335319199+0.816522911869308i</v>
      </c>
      <c r="I2389" t="str">
        <f t="shared" si="1233"/>
        <v>1786.78082172919i</v>
      </c>
      <c r="J2389" t="str">
        <f t="shared" si="1227"/>
        <v>-4320.48401015163+390.890466808052i</v>
      </c>
      <c r="K2389" t="str">
        <f t="shared" si="1234"/>
        <v>0.0371125767445082-0.410202622001807i</v>
      </c>
      <c r="L2389" t="str">
        <f t="shared" si="1235"/>
        <v>0.00281421210839114-0.0263748599485717i</v>
      </c>
      <c r="M2389" t="str">
        <f t="shared" si="1236"/>
        <v>0.0399267888528993-0.436577481950379i</v>
      </c>
      <c r="N2389" t="str">
        <f t="shared" si="1237"/>
        <v>-4.66181804566618i</v>
      </c>
      <c r="O2389" t="str">
        <f t="shared" si="1238"/>
        <v>-0.0505493822927133+0.998721562774042i</v>
      </c>
      <c r="P2389" t="str">
        <f t="shared" si="1239"/>
        <v>1.05054938229271-0.998721562774042i</v>
      </c>
      <c r="Q2389" t="str">
        <f t="shared" si="1240"/>
        <v>-1.05054938229271+5.66053960844022i</v>
      </c>
      <c r="R2389" t="str">
        <f t="shared" si="1241"/>
        <v>-0.203858290438666-0.14775732333893i</v>
      </c>
      <c r="S2389" t="str">
        <f t="shared" si="1242"/>
        <v>0.481728496968793i</v>
      </c>
      <c r="T2389" t="str">
        <f t="shared" si="1243"/>
        <v>0.0711789132881947-0.0982043478476462i</v>
      </c>
      <c r="U2389" t="str">
        <f t="shared" si="1244"/>
        <v>0.0000333333333333333-0.000248078782779044i</v>
      </c>
      <c r="V2389" t="str">
        <f t="shared" si="1245"/>
        <v>6.66666666666667E-06-0.00248078782779044i</v>
      </c>
      <c r="W2389" t="str">
        <f t="shared" si="1246"/>
        <v>0.0000275985696253425-0.000225849274870015i</v>
      </c>
      <c r="X2389" t="str">
        <f t="shared" si="1247"/>
        <v>0.0000284348283005201-0.000225638453471332i</v>
      </c>
      <c r="Y2389" t="str">
        <f t="shared" si="1248"/>
        <v>0.009+2.85884931476671i</v>
      </c>
      <c r="Z2389" t="str">
        <f t="shared" si="1249"/>
        <v>-0.000946804153505128-0.000122354719895281i</v>
      </c>
      <c r="AA2389" t="str">
        <f t="shared" si="1250"/>
        <v>0.013257920444033-4.1977824507511i</v>
      </c>
      <c r="AB2389" t="str">
        <f t="shared" si="1251"/>
        <v>0.335710540631336-0.46317417877394i</v>
      </c>
      <c r="AC2389" t="str">
        <f t="shared" si="1252"/>
        <v>0.811192427197919-0.165056720131051i</v>
      </c>
      <c r="AD2389" t="str">
        <f t="shared" si="1253"/>
        <v>0.508956119653682-0.467419983545735i</v>
      </c>
      <c r="AE2389" t="str">
        <f t="shared" si="1254"/>
        <v>-0.000539072809200155+0.000380281998393185i</v>
      </c>
      <c r="AF2389" t="str">
        <f t="shared" si="1255"/>
        <v>-15.0117521404592-0.775257330786709i</v>
      </c>
      <c r="AG2389" t="str">
        <f t="shared" si="1256"/>
        <v>0.99292152547038-0.00775651638495026i</v>
      </c>
      <c r="AH2389" t="str">
        <f t="shared" si="1257"/>
        <v>0.00848814316325886-0.00526218880409299i</v>
      </c>
      <c r="AI2389">
        <f t="shared" si="1258"/>
        <v>-40.011340961621961</v>
      </c>
      <c r="AJ2389">
        <f t="shared" si="1259"/>
        <v>-31.796670098188578</v>
      </c>
      <c r="AK2389"/>
      <c r="AL2389"/>
      <c r="AM2389"/>
      <c r="AN2389"/>
    </row>
    <row r="2390" spans="1:40" x14ac:dyDescent="0.25">
      <c r="A2390"/>
      <c r="B2390">
        <f t="shared" si="1225"/>
        <v>456000</v>
      </c>
      <c r="C2390" s="237" t="str">
        <f t="shared" si="1228"/>
        <v>-3.67547142442935E-07+0.00537066344192496i</v>
      </c>
      <c r="D2390" s="208" t="str">
        <f t="shared" si="1229"/>
        <v>-5.95700877486738+0.0411750863880914i</v>
      </c>
      <c r="E2390" t="str">
        <f t="shared" si="1230"/>
        <v>2870</v>
      </c>
      <c r="F2390" t="str">
        <f t="shared" si="1231"/>
        <v>0.777000777000777</v>
      </c>
      <c r="G2390" t="str">
        <f t="shared" si="1226"/>
        <v>0.777000777000777</v>
      </c>
      <c r="H2390" t="str">
        <f t="shared" si="1232"/>
        <v>9.05508768445226+0.814765674745328i</v>
      </c>
      <c r="I2390" t="str">
        <f t="shared" si="1233"/>
        <v>1790.70781254618i</v>
      </c>
      <c r="J2390" t="str">
        <f t="shared" si="1227"/>
        <v>-4339.5004184755+391.749566735103i</v>
      </c>
      <c r="K2390" t="str">
        <f t="shared" si="1234"/>
        <v>0.036951220818412-0.409317206247497i</v>
      </c>
      <c r="L2390" t="str">
        <f t="shared" si="1235"/>
        <v>0.00280202079693709-0.0263183183104051i</v>
      </c>
      <c r="M2390" t="str">
        <f t="shared" si="1236"/>
        <v>0.0397532416153491-0.435635524557902i</v>
      </c>
      <c r="N2390" t="str">
        <f t="shared" si="1237"/>
        <v>-4.6720637996127i</v>
      </c>
      <c r="O2390" t="str">
        <f t="shared" si="1238"/>
        <v>-0.0403142527286773+0.99918705006967i</v>
      </c>
      <c r="P2390" t="str">
        <f t="shared" si="1239"/>
        <v>1.04031425272868-0.99918705006967i</v>
      </c>
      <c r="Q2390" t="str">
        <f t="shared" si="1240"/>
        <v>-1.04031425272868+5.67125084968237i</v>
      </c>
      <c r="R2390" t="str">
        <f t="shared" si="1241"/>
        <v>-0.203002711429806-0.146198371516598i</v>
      </c>
      <c r="S2390" t="str">
        <f t="shared" si="1242"/>
        <v>0.482787240918174i</v>
      </c>
      <c r="T2390" t="str">
        <f t="shared" si="1243"/>
        <v>0.0705827084112285-0.0980071189501043i</v>
      </c>
      <c r="U2390" t="str">
        <f t="shared" si="1244"/>
        <v>0.0000333333333333333-0.000247534750360668i</v>
      </c>
      <c r="V2390" t="str">
        <f t="shared" si="1245"/>
        <v>6.66666666666667E-06-0.00247534750360668i</v>
      </c>
      <c r="W2390" t="str">
        <f t="shared" si="1246"/>
        <v>0.0000275985487886771-0.000225355409767148i</v>
      </c>
      <c r="X2390" t="str">
        <f t="shared" si="1247"/>
        <v>0.0000284310988047385-0.00022514506345149i</v>
      </c>
      <c r="Y2390" t="str">
        <f t="shared" si="1248"/>
        <v>0.009+2.86513250007389i</v>
      </c>
      <c r="Z2390" t="str">
        <f t="shared" si="1249"/>
        <v>-0.000942661816741772-0.000122057679215081i</v>
      </c>
      <c r="AA2390" t="str">
        <f t="shared" si="1250"/>
        <v>0.0131998214379671-4.1885755242085i</v>
      </c>
      <c r="AB2390" t="str">
        <f t="shared" si="1251"/>
        <v>0.332898580567223-0.462243961989738i</v>
      </c>
      <c r="AC2390" t="str">
        <f t="shared" si="1252"/>
        <v>0.811863906851573-0.163398143676197i</v>
      </c>
      <c r="AD2390" t="str">
        <f t="shared" si="1253"/>
        <v>0.50420979408567-0.467882627133747i</v>
      </c>
      <c r="AE2390" t="str">
        <f t="shared" si="1254"/>
        <v>-0.000532407988124793+0.000379512410012201i</v>
      </c>
      <c r="AF2390" t="str">
        <f t="shared" si="1255"/>
        <v>-15.0120964593196-0.773590588357237i</v>
      </c>
      <c r="AG2390" t="str">
        <f t="shared" si="1256"/>
        <v>0.992929755407705-0.00766751030633405i</v>
      </c>
      <c r="AH2390" t="str">
        <f t="shared" si="1257"/>
        <v>0.0083857546360254-0.00525829063868724i</v>
      </c>
      <c r="AI2390">
        <f t="shared" si="1258"/>
        <v>-40.089046699200125</v>
      </c>
      <c r="AJ2390">
        <f t="shared" si="1259"/>
        <v>-32.089784055573816</v>
      </c>
      <c r="AK2390"/>
      <c r="AL2390"/>
      <c r="AM2390"/>
      <c r="AN2390"/>
    </row>
    <row r="2391" spans="1:40" x14ac:dyDescent="0.25">
      <c r="A2391"/>
      <c r="B2391">
        <f t="shared" si="1225"/>
        <v>457000</v>
      </c>
      <c r="C2391" s="237" t="str">
        <f t="shared" si="1228"/>
        <v>-3.65940380909552E-07+0.00535891144325586i</v>
      </c>
      <c r="D2391" s="208" t="str">
        <f t="shared" si="1229"/>
        <v>-5.95700876254888+0.0410849877316283i</v>
      </c>
      <c r="E2391" t="str">
        <f t="shared" si="1230"/>
        <v>2870</v>
      </c>
      <c r="F2391" t="str">
        <f t="shared" si="1231"/>
        <v>0.777000777000777</v>
      </c>
      <c r="G2391" t="str">
        <f t="shared" si="1226"/>
        <v>0.777000777000777</v>
      </c>
      <c r="H2391" t="str">
        <f t="shared" si="1232"/>
        <v>9.05542978574961+0.813015912212687i</v>
      </c>
      <c r="I2391" t="str">
        <f t="shared" si="1233"/>
        <v>1794.63480336317i</v>
      </c>
      <c r="J2391" t="str">
        <f t="shared" si="1227"/>
        <v>-4358.55857522598+392.608666662154i</v>
      </c>
      <c r="K2391" t="str">
        <f t="shared" si="1234"/>
        <v>0.0367909122378271-0.408435573742839i</v>
      </c>
      <c r="L2391" t="str">
        <f t="shared" si="1235"/>
        <v>0.00278990823756383-0.0262620157531164i</v>
      </c>
      <c r="M2391" t="str">
        <f t="shared" si="1236"/>
        <v>0.0395808204753909-0.434697589495955i</v>
      </c>
      <c r="N2391" t="str">
        <f t="shared" si="1237"/>
        <v>-4.68230955355922i</v>
      </c>
      <c r="O2391" t="str">
        <f t="shared" si="1238"/>
        <v>-0.0300748911938762+0.99954764814874i</v>
      </c>
      <c r="P2391" t="str">
        <f t="shared" si="1239"/>
        <v>1.03007489119388-0.99954764814874i</v>
      </c>
      <c r="Q2391" t="str">
        <f t="shared" si="1240"/>
        <v>-1.03007489119388+5.68185720170796i</v>
      </c>
      <c r="R2391" t="str">
        <f t="shared" si="1241"/>
        <v>-0.202142184083048-0.144645187962801i</v>
      </c>
      <c r="S2391" t="str">
        <f t="shared" si="1242"/>
        <v>0.483845984867557i</v>
      </c>
      <c r="T2391" t="str">
        <f t="shared" si="1243"/>
        <v>0.0699859934262143-0.0978056841409414i</v>
      </c>
      <c r="U2391" t="str">
        <f t="shared" si="1244"/>
        <v>0.0000333333333333333-0.000246993098828151i</v>
      </c>
      <c r="V2391" t="str">
        <f t="shared" si="1245"/>
        <v>6.66666666666667E-06-0.00246993098828151i</v>
      </c>
      <c r="W2391" t="str">
        <f t="shared" si="1246"/>
        <v>0.0000275985279063068-0.000224863709103956i</v>
      </c>
      <c r="X2391" t="str">
        <f t="shared" si="1247"/>
        <v>0.0000284273935820496-0.00022465383569871i</v>
      </c>
      <c r="Y2391" t="str">
        <f t="shared" si="1248"/>
        <v>0.009+2.87141568538107i</v>
      </c>
      <c r="Z2391" t="str">
        <f t="shared" si="1249"/>
        <v>-0.000938546644325222-0.000121762125674448i</v>
      </c>
      <c r="AA2391" t="str">
        <f t="shared" si="1250"/>
        <v>0.0131421035300599-4.17940889882682i</v>
      </c>
      <c r="AB2391" t="str">
        <f t="shared" si="1251"/>
        <v>0.330084214612929-0.461293908307235i</v>
      </c>
      <c r="AC2391" t="str">
        <f t="shared" si="1252"/>
        <v>0.812541654050032-0.161745203794006i</v>
      </c>
      <c r="AD2391" t="str">
        <f t="shared" si="1253"/>
        <v>0.499455882503629-0.468295148819707i</v>
      </c>
      <c r="AE2391" t="str">
        <f t="shared" si="1254"/>
        <v>-0.000525783255275593+0.000378702030544267i</v>
      </c>
      <c r="AF2391" t="str">
        <f t="shared" si="1255"/>
        <v>-15.0124385482985-0.771930924481059i</v>
      </c>
      <c r="AG2391" t="str">
        <f t="shared" si="1256"/>
        <v>0.992938708498957-0.00757877677051245i</v>
      </c>
      <c r="AH2391" t="str">
        <f t="shared" si="1257"/>
        <v>0.00828393241090374-0.00525368835776569i</v>
      </c>
      <c r="AI2391">
        <f t="shared" si="1258"/>
        <v>-40.167130842279434</v>
      </c>
      <c r="AJ2391">
        <f t="shared" si="1259"/>
        <v>-32.382961176230616</v>
      </c>
      <c r="AK2391"/>
      <c r="AL2391"/>
      <c r="AM2391"/>
      <c r="AN2391"/>
    </row>
    <row r="2392" spans="1:40" x14ac:dyDescent="0.25">
      <c r="A2392"/>
      <c r="B2392">
        <f t="shared" si="1225"/>
        <v>458000</v>
      </c>
      <c r="C2392" s="237" t="str">
        <f t="shared" si="1228"/>
        <v>-3.64344132520991E-07+0.0053472107633575i</v>
      </c>
      <c r="D2392" s="208" t="str">
        <f t="shared" si="1229"/>
        <v>-5.95700875031097+0.0409952825190742i</v>
      </c>
      <c r="E2392" t="str">
        <f t="shared" si="1230"/>
        <v>2870</v>
      </c>
      <c r="F2392" t="str">
        <f t="shared" si="1231"/>
        <v>0.777000777000777</v>
      </c>
      <c r="G2392" t="str">
        <f t="shared" si="1226"/>
        <v>0.777000777000777</v>
      </c>
      <c r="H2392" t="str">
        <f t="shared" si="1232"/>
        <v>9.05576967623804+0.811273577160089i</v>
      </c>
      <c r="I2392" t="str">
        <f t="shared" si="1233"/>
        <v>1798.56179418016i</v>
      </c>
      <c r="J2392" t="str">
        <f t="shared" si="1227"/>
        <v>-4377.65848040308+393.467766589204i</v>
      </c>
      <c r="K2392" t="str">
        <f t="shared" si="1234"/>
        <v>0.0366316419811349-0.407557700494505i</v>
      </c>
      <c r="L2392" t="str">
        <f t="shared" si="1235"/>
        <v>0.00277787375600242-0.0262059507821471i</v>
      </c>
      <c r="M2392" t="str">
        <f t="shared" si="1236"/>
        <v>0.0394095157371373-0.433763651276652i</v>
      </c>
      <c r="N2392" t="str">
        <f t="shared" si="1237"/>
        <v>-4.69255530750574i</v>
      </c>
      <c r="O2392" t="str">
        <f t="shared" si="1238"/>
        <v>-0.0198323725607368+0.999803319157629i</v>
      </c>
      <c r="P2392" t="str">
        <f t="shared" si="1239"/>
        <v>1.01983237256074-0.999803319157629i</v>
      </c>
      <c r="Q2392" t="str">
        <f t="shared" si="1240"/>
        <v>-1.01983237256074+5.69235862666337i</v>
      </c>
      <c r="R2392" t="str">
        <f t="shared" si="1241"/>
        <v>-0.201276684215849-0.14309778205826i</v>
      </c>
      <c r="S2392" t="str">
        <f t="shared" si="1242"/>
        <v>0.484904728816939i</v>
      </c>
      <c r="T2392" t="str">
        <f t="shared" si="1243"/>
        <v>0.069388791203266-0.0976000159768589i</v>
      </c>
      <c r="U2392" t="str">
        <f t="shared" si="1244"/>
        <v>0.0000333333333333334-0.000246453812586168i</v>
      </c>
      <c r="V2392" t="str">
        <f t="shared" si="1245"/>
        <v>6.66666666666667E-06-0.00246453812586168i</v>
      </c>
      <c r="W2392" t="str">
        <f t="shared" si="1246"/>
        <v>0.0000275985069782316-0.000224374158702866i</v>
      </c>
      <c r="X2392" t="str">
        <f t="shared" si="1247"/>
        <v>0.0000284237124202995-0.000224164756050439i</v>
      </c>
      <c r="Y2392" t="str">
        <f t="shared" si="1248"/>
        <v>0.009+2.87769887068825i</v>
      </c>
      <c r="Z2392" t="str">
        <f t="shared" si="1249"/>
        <v>-0.000934458399254702-0.000121468047900864i</v>
      </c>
      <c r="AA2392" t="str">
        <f t="shared" si="1250"/>
        <v>0.0130847633942566-4.1702823105527i</v>
      </c>
      <c r="AB2392" t="str">
        <f t="shared" si="1251"/>
        <v>0.327267550633803-0.460323888291964i</v>
      </c>
      <c r="AC2392" t="str">
        <f t="shared" si="1252"/>
        <v>0.813225685131569-0.160097909227107i</v>
      </c>
      <c r="AD2392" t="str">
        <f t="shared" si="1253"/>
        <v>0.494694933389775-0.468657435099775i</v>
      </c>
      <c r="AE2392" t="str">
        <f t="shared" si="1254"/>
        <v>-0.000519198739350615+0.000377851248736846i</v>
      </c>
      <c r="AF2392" t="str">
        <f t="shared" si="1255"/>
        <v>-15.012778426549-0.770278294641015i</v>
      </c>
      <c r="AG2392" t="str">
        <f t="shared" si="1256"/>
        <v>0.992948381740558-0.00749032228138173i</v>
      </c>
      <c r="AH2392" t="str">
        <f t="shared" si="1257"/>
        <v>0.00818267950057175-0.0052483882799977i</v>
      </c>
      <c r="AI2392">
        <f t="shared" si="1258"/>
        <v>-40.245598120011216</v>
      </c>
      <c r="AJ2392">
        <f t="shared" si="1259"/>
        <v>-32.676200029076064</v>
      </c>
      <c r="AK2392"/>
      <c r="AL2392"/>
      <c r="AM2392"/>
      <c r="AN2392"/>
    </row>
    <row r="2393" spans="1:40" x14ac:dyDescent="0.25">
      <c r="A2393"/>
      <c r="B2393">
        <f t="shared" ref="B2393:B2456" si="1260">B2392+1000</f>
        <v>459000</v>
      </c>
      <c r="C2393" s="237" t="str">
        <f t="shared" si="1228"/>
        <v>-3.62758305759313E-07+0.00533556106681313i</v>
      </c>
      <c r="D2393" s="208" t="str">
        <f t="shared" si="1229"/>
        <v>-5.95700873815297+0.0409059681789007i</v>
      </c>
      <c r="E2393" t="str">
        <f t="shared" si="1230"/>
        <v>2870</v>
      </c>
      <c r="F2393" t="str">
        <f t="shared" si="1231"/>
        <v>0.777000777000777</v>
      </c>
      <c r="G2393" t="str">
        <f t="shared" si="1226"/>
        <v>0.777000777000777</v>
      </c>
      <c r="H2393" t="str">
        <f t="shared" si="1232"/>
        <v>9.05610737486703+0.80953862286707i</v>
      </c>
      <c r="I2393" t="str">
        <f t="shared" si="1233"/>
        <v>1802.48878499714i</v>
      </c>
      <c r="J2393" t="str">
        <f t="shared" si="1227"/>
        <v>-4396.80013400679+394.326866516255i</v>
      </c>
      <c r="K2393" t="str">
        <f t="shared" si="1234"/>
        <v>0.0364734011233972-0.406683562709835i</v>
      </c>
      <c r="L2393" t="str">
        <f t="shared" si="1235"/>
        <v>0.00276591668515722-0.0261501219152048i</v>
      </c>
      <c r="M2393" t="str">
        <f t="shared" si="1236"/>
        <v>0.0392393178085544-0.43283368462504i</v>
      </c>
      <c r="N2393" t="str">
        <f t="shared" si="1237"/>
        <v>-4.70280106145226i</v>
      </c>
      <c r="O2393" t="str">
        <f t="shared" si="1238"/>
        <v>-0.00958777203310021+0.999954036257388i</v>
      </c>
      <c r="P2393" t="str">
        <f t="shared" si="1239"/>
        <v>1.0095877720331-0.999954036257388i</v>
      </c>
      <c r="Q2393" t="str">
        <f t="shared" si="1240"/>
        <v>-1.0095877720331+5.70275509770965i</v>
      </c>
      <c r="R2393" t="str">
        <f t="shared" si="1241"/>
        <v>-0.200406187683532-0.141556163937716i</v>
      </c>
      <c r="S2393" t="str">
        <f t="shared" si="1242"/>
        <v>0.48596347276632i</v>
      </c>
      <c r="T2393" t="str">
        <f t="shared" si="1243"/>
        <v>0.068791125018651-0.0973900869305481i</v>
      </c>
      <c r="U2393" t="str">
        <f t="shared" si="1244"/>
        <v>0.0000333333333333332-0.000245916876175304i</v>
      </c>
      <c r="V2393" t="str">
        <f t="shared" si="1245"/>
        <v>6.66666666666667E-06-0.00245916876175304i</v>
      </c>
      <c r="W2393" t="str">
        <f t="shared" si="1246"/>
        <v>0.0000275984860044517-0.00022388674450986i</v>
      </c>
      <c r="X2393" t="str">
        <f t="shared" si="1247"/>
        <v>0.0000284200551096431-0.000223677810467544i</v>
      </c>
      <c r="Y2393" t="str">
        <f t="shared" si="1248"/>
        <v>0.009+2.88398205599543i</v>
      </c>
      <c r="Z2393" t="str">
        <f t="shared" si="1249"/>
        <v>-0.000930396847108584-0.000121175434638634i</v>
      </c>
      <c r="AA2393" t="str">
        <f t="shared" si="1250"/>
        <v>0.0130277977407119-4.1611954976347i</v>
      </c>
      <c r="AB2393" t="str">
        <f t="shared" si="1251"/>
        <v>0.324448698410788-0.459333772113231i</v>
      </c>
      <c r="AC2393" t="str">
        <f t="shared" si="1252"/>
        <v>0.813916016533024-0.158456269469093i</v>
      </c>
      <c r="AD2393" t="str">
        <f t="shared" si="1253"/>
        <v>0.489927496898834-0.468969378769835i</v>
      </c>
      <c r="AE2393" t="str">
        <f t="shared" si="1254"/>
        <v>-0.00051265456673112+0.000376960454019792i</v>
      </c>
      <c r="AF2393" t="str">
        <f t="shared" si="1255"/>
        <v>-15.01311611302-0.768632654688169i</v>
      </c>
      <c r="AG2393" t="str">
        <f t="shared" si="1256"/>
        <v>0.992958772060115-0.00740215331156336i</v>
      </c>
      <c r="AH2393" t="str">
        <f t="shared" si="1257"/>
        <v>0.00808199887135255-0.00524239674134883i</v>
      </c>
      <c r="AI2393">
        <f t="shared" si="1258"/>
        <v>-40.324453346200912</v>
      </c>
      <c r="AJ2393">
        <f t="shared" si="1259"/>
        <v>-32.969499184918554</v>
      </c>
      <c r="AK2393"/>
      <c r="AL2393"/>
      <c r="AM2393"/>
      <c r="AN2393"/>
    </row>
    <row r="2394" spans="1:40" x14ac:dyDescent="0.25">
      <c r="A2394"/>
      <c r="B2394">
        <f t="shared" si="1260"/>
        <v>460000</v>
      </c>
      <c r="C2394" s="237" t="str">
        <f t="shared" si="1228"/>
        <v>-3.61182810100247E-07+0.0053239620211226i</v>
      </c>
      <c r="D2394" s="208" t="str">
        <f t="shared" si="1229"/>
        <v>-5.95700872607417+0.04081704216194i</v>
      </c>
      <c r="E2394" t="str">
        <f t="shared" si="1230"/>
        <v>2870</v>
      </c>
      <c r="F2394" t="str">
        <f t="shared" si="1231"/>
        <v>0.777000777000777</v>
      </c>
      <c r="G2394" t="str">
        <f t="shared" si="1226"/>
        <v>0.777000777000777</v>
      </c>
      <c r="H2394" t="str">
        <f t="shared" si="1232"/>
        <v>9.05644290038407+0.807811003000017i</v>
      </c>
      <c r="I2394" t="str">
        <f t="shared" si="1233"/>
        <v>1806.41577581413i</v>
      </c>
      <c r="J2394" t="str">
        <f t="shared" si="1227"/>
        <v>-4415.98353603712+395.185966443306i</v>
      </c>
      <c r="K2394" t="str">
        <f t="shared" si="1234"/>
        <v>0.0363161808351184-0.405813136794768i</v>
      </c>
      <c r="L2394" t="str">
        <f t="shared" si="1235"/>
        <v>0.00275403636501493-0.0260945276821388i</v>
      </c>
      <c r="M2394" t="str">
        <f t="shared" si="1236"/>
        <v>0.0390702172001333-0.431907664476907i</v>
      </c>
      <c r="N2394" t="str">
        <f t="shared" si="1237"/>
        <v>-4.71304681539878i</v>
      </c>
      <c r="O2394" t="str">
        <f t="shared" si="1238"/>
        <v>0.000657834966644031+0.999999783626555i</v>
      </c>
      <c r="P2394" t="str">
        <f t="shared" si="1239"/>
        <v>0.999342165033356-0.999999783626555i</v>
      </c>
      <c r="Q2394" t="str">
        <f t="shared" si="1240"/>
        <v>-0.999342165033356+5.71304659902533i</v>
      </c>
      <c r="R2394" t="str">
        <f t="shared" si="1241"/>
        <v>-0.199530670384434-0.140020344493128i</v>
      </c>
      <c r="S2394" t="str">
        <f t="shared" si="1242"/>
        <v>0.487022216715703i</v>
      </c>
      <c r="T2394" t="str">
        <f t="shared" si="1243"/>
        <v>0.0681930185603396-0.0971758693933973i</v>
      </c>
      <c r="U2394" t="str">
        <f t="shared" si="1244"/>
        <v>0.0000333333333333334-0.000245382274270576i</v>
      </c>
      <c r="V2394" t="str">
        <f t="shared" si="1245"/>
        <v>6.66666666666667E-06-0.00245382274270576i</v>
      </c>
      <c r="W2394" t="str">
        <f t="shared" si="1246"/>
        <v>0.0000275984649849677-0.00022340145259313i</v>
      </c>
      <c r="X2394" t="str">
        <f t="shared" si="1247"/>
        <v>0.000028416421442514-0.000223192985032962i</v>
      </c>
      <c r="Y2394" t="str">
        <f t="shared" si="1248"/>
        <v>0.009+2.89026524130261i</v>
      </c>
      <c r="Z2394" t="str">
        <f t="shared" si="1249"/>
        <v>-0.00092636175601073-0.00012088427474739i</v>
      </c>
      <c r="AA2394" t="str">
        <f t="shared" si="1250"/>
        <v>0.0129712033153174-4.1521482005982i</v>
      </c>
      <c r="AB2394" t="str">
        <f t="shared" si="1251"/>
        <v>0.321627769666599-0.458323429556884i</v>
      </c>
      <c r="AC2394" t="str">
        <f t="shared" si="1252"/>
        <v>0.814612664783509-0.156820294768315i</v>
      </c>
      <c r="AD2394" t="str">
        <f t="shared" si="1253"/>
        <v>0.48515412478037-0.46923087895073i</v>
      </c>
      <c r="AE2394" t="str">
        <f t="shared" si="1254"/>
        <v>-0.000506150861458431+0.000376030036484477i</v>
      </c>
      <c r="AF2394" t="str">
        <f t="shared" si="1255"/>
        <v>-15.0134516264582-0.766993960838077i</v>
      </c>
      <c r="AG2394" t="str">
        <f t="shared" si="1256"/>
        <v>0.992969876316791-0.00731427630157534i</v>
      </c>
      <c r="AH2394" t="str">
        <f t="shared" si="1257"/>
        <v>0.00798189344281261-0.00523572009462884i</v>
      </c>
      <c r="AI2394">
        <f t="shared" si="1258"/>
        <v>-40.403701421597368</v>
      </c>
      <c r="AJ2394">
        <f t="shared" si="1259"/>
        <v>-33.262857216572904</v>
      </c>
      <c r="AK2394"/>
      <c r="AL2394"/>
      <c r="AM2394"/>
      <c r="AN2394"/>
    </row>
    <row r="2395" spans="1:40" x14ac:dyDescent="0.25">
      <c r="A2395"/>
      <c r="B2395">
        <f t="shared" si="1260"/>
        <v>461000</v>
      </c>
      <c r="C2395" s="237" t="str">
        <f t="shared" si="1228"/>
        <v>-3.59617556000286E-07+0.00531241329667081i</v>
      </c>
      <c r="D2395" s="208" t="str">
        <f t="shared" si="1229"/>
        <v>-5.95700871407389+0.0407285019411429i</v>
      </c>
      <c r="E2395" t="str">
        <f t="shared" si="1230"/>
        <v>2870</v>
      </c>
      <c r="F2395" t="str">
        <f t="shared" si="1231"/>
        <v>0.777000777000777</v>
      </c>
      <c r="G2395" t="str">
        <f t="shared" si="1226"/>
        <v>0.777000777000777</v>
      </c>
      <c r="H2395" t="str">
        <f t="shared" si="1232"/>
        <v>9.05677627133728+0.806090671608251i</v>
      </c>
      <c r="I2395" t="str">
        <f t="shared" si="1233"/>
        <v>1810.34276663112i</v>
      </c>
      <c r="J2395" t="str">
        <f t="shared" si="1227"/>
        <v>-4435.20868649407+396.045066370357i</v>
      </c>
      <c r="K2395" t="str">
        <f t="shared" si="1234"/>
        <v>0.0361599723810264-0.404946399351783i</v>
      </c>
      <c r="L2395" t="str">
        <f t="shared" si="1235"/>
        <v>0.00274223214255486-0.0260391666248184i</v>
      </c>
      <c r="M2395" t="str">
        <f t="shared" si="1236"/>
        <v>0.0389022045235813-0.430985565976601i</v>
      </c>
      <c r="N2395" t="str">
        <f t="shared" si="1237"/>
        <v>-4.72329256934529i</v>
      </c>
      <c r="O2395" t="str">
        <f t="shared" si="1238"/>
        <v>0.0109033729104452+0.999940556462821i</v>
      </c>
      <c r="P2395" t="str">
        <f t="shared" si="1239"/>
        <v>0.989096627089555-0.999940556462821i</v>
      </c>
      <c r="Q2395" t="str">
        <f t="shared" si="1240"/>
        <v>-0.989096627089555+5.72323312580811i</v>
      </c>
      <c r="R2395" t="str">
        <f t="shared" si="1241"/>
        <v>-0.198650108265179-0.138490335376925i</v>
      </c>
      <c r="S2395" t="str">
        <f t="shared" si="1242"/>
        <v>0.488080960665084i</v>
      </c>
      <c r="T2395" t="str">
        <f t="shared" si="1243"/>
        <v>0.0675944959335992-0.0969573356782915i</v>
      </c>
      <c r="U2395" t="str">
        <f t="shared" si="1244"/>
        <v>0.0000333333333333333-0.000244849991679967i</v>
      </c>
      <c r="V2395" t="str">
        <f t="shared" si="1245"/>
        <v>6.66666666666667E-06-0.00244849991679967i</v>
      </c>
      <c r="W2395" t="str">
        <f t="shared" si="1246"/>
        <v>0.0000275984439197796-0.000222918269141749i</v>
      </c>
      <c r="X2395" t="str">
        <f t="shared" si="1247"/>
        <v>0.0000284128112135942-0.000222710265950375i</v>
      </c>
      <c r="Y2395" t="str">
        <f t="shared" si="1248"/>
        <v>0.009+2.89654842660979i</v>
      </c>
      <c r="Z2395" t="str">
        <f t="shared" si="1249"/>
        <v>-0.00092235289659741-0.000120594557200612i</v>
      </c>
      <c r="AA2395" t="str">
        <f t="shared" si="1250"/>
        <v>0.0129149768992374-4.1431401622208i</v>
      </c>
      <c r="AB2395" t="str">
        <f t="shared" si="1251"/>
        <v>0.318804878092102-0.457292730038513i</v>
      </c>
      <c r="AC2395" t="str">
        <f t="shared" si="1252"/>
        <v>0.815315646498021-0.155189996131731i</v>
      </c>
      <c r="AD2395" t="str">
        <f t="shared" si="1253"/>
        <v>0.480375370300658-0.469441841112397i</v>
      </c>
      <c r="AE2395" t="str">
        <f t="shared" si="1254"/>
        <v>-0.000499687745211254+0.000375060386862552i</v>
      </c>
      <c r="AF2395" t="str">
        <f t="shared" si="1255"/>
        <v>-15.0137849854112-0.765362169667108i</v>
      </c>
      <c r="AG2395" t="str">
        <f t="shared" si="1256"/>
        <v>0.992981691301676-0.00722669765900761i</v>
      </c>
      <c r="AH2395" t="str">
        <f t="shared" si="1257"/>
        <v>0.00788236608736958-0.00522836470903293i</v>
      </c>
      <c r="AI2395">
        <f t="shared" si="1258"/>
        <v>-40.483347336256244</v>
      </c>
      <c r="AJ2395">
        <f t="shared" si="1259"/>
        <v>-33.556272698976535</v>
      </c>
      <c r="AK2395"/>
      <c r="AL2395"/>
      <c r="AM2395"/>
      <c r="AN2395"/>
    </row>
    <row r="2396" spans="1:40" x14ac:dyDescent="0.25">
      <c r="A2396"/>
      <c r="B2396">
        <f t="shared" si="1260"/>
        <v>462000</v>
      </c>
      <c r="C2396" s="237" t="str">
        <f t="shared" si="1228"/>
        <v>-3.58062454883955E-07+0.00530091456669647i</v>
      </c>
      <c r="D2396" s="208" t="str">
        <f t="shared" si="1229"/>
        <v>-5.95700870215145+0.0406403450113396i</v>
      </c>
      <c r="E2396" t="str">
        <f t="shared" si="1230"/>
        <v>2870</v>
      </c>
      <c r="F2396" t="str">
        <f t="shared" si="1231"/>
        <v>0.777000777000777</v>
      </c>
      <c r="G2396" t="str">
        <f t="shared" si="1226"/>
        <v>0.777000777000777</v>
      </c>
      <c r="H2396" t="str">
        <f t="shared" si="1232"/>
        <v>9.05710750607793+0.804377583120064i</v>
      </c>
      <c r="I2396" t="str">
        <f t="shared" si="1233"/>
        <v>1814.26975744811i</v>
      </c>
      <c r="J2396" t="str">
        <f t="shared" si="1227"/>
        <v>-4454.47558537764+396.904166297407i</v>
      </c>
      <c r="K2396" t="str">
        <f t="shared" si="1234"/>
        <v>0.0360047671188717-0.404083327177887i</v>
      </c>
      <c r="L2396" t="str">
        <f t="shared" si="1235"/>
        <v>0.00273050337166057-0.0259840372970117i</v>
      </c>
      <c r="M2396" t="str">
        <f t="shared" si="1236"/>
        <v>0.0387352704905323-0.430067364474899i</v>
      </c>
      <c r="N2396" t="str">
        <f t="shared" si="1237"/>
        <v>-4.73353832329181i</v>
      </c>
      <c r="O2396" t="str">
        <f t="shared" si="1238"/>
        <v>0.0211477662775302+0.999776360983531i</v>
      </c>
      <c r="P2396" t="str">
        <f t="shared" si="1239"/>
        <v>0.97885223372247-0.999776360983531i</v>
      </c>
      <c r="Q2396" t="str">
        <f t="shared" si="1240"/>
        <v>-0.97885223372247+5.73331468427534i</v>
      </c>
      <c r="R2396" t="str">
        <f t="shared" si="1241"/>
        <v>-0.197764477326098-0.136966149005323i</v>
      </c>
      <c r="S2396" t="str">
        <f t="shared" si="1242"/>
        <v>0.489139704614467i</v>
      </c>
      <c r="T2396" t="str">
        <f t="shared" si="1243"/>
        <v>0.0669955816666448-0.096734458022522i</v>
      </c>
      <c r="U2396" t="str">
        <f t="shared" si="1244"/>
        <v>0.0000333333333333334-0.000244320013342997i</v>
      </c>
      <c r="V2396" t="str">
        <f t="shared" si="1245"/>
        <v>6.66666666666667E-06-0.00244320013342997i</v>
      </c>
      <c r="W2396" t="str">
        <f t="shared" si="1246"/>
        <v>0.0000275984228088878-0.000222437180464365i</v>
      </c>
      <c r="X2396" t="str">
        <f t="shared" si="1247"/>
        <v>0.0000284092242197853-0.000222229639542908i</v>
      </c>
      <c r="Y2396" t="str">
        <f t="shared" si="1248"/>
        <v>0.009+2.90283161191697i</v>
      </c>
      <c r="Z2396" t="str">
        <f t="shared" si="1249"/>
        <v>-0.0009183700419847-0.00012030627108417i</v>
      </c>
      <c r="AA2396" t="str">
        <f t="shared" si="1250"/>
        <v>0.0128591153084502-4.13417112750785i</v>
      </c>
      <c r="AB2396" t="str">
        <f t="shared" si="1251"/>
        <v>0.315980139372967-0.456241542617175i</v>
      </c>
      <c r="AC2396" t="str">
        <f t="shared" si="1252"/>
        <v>0.816024978370917-0.153565385328837i</v>
      </c>
      <c r="AD2396" t="str">
        <f t="shared" si="1253"/>
        <v>0.47559178816426-0.469602177096981i</v>
      </c>
      <c r="AE2396" t="str">
        <f t="shared" si="1254"/>
        <v>-0.000493265337283537+0.000374051896504367i</v>
      </c>
      <c r="AF2396" t="str">
        <f t="shared" si="1255"/>
        <v>-15.0141162082294-0.763737238108724i</v>
      </c>
      <c r="AG2396" t="str">
        <f t="shared" si="1256"/>
        <v>0.992994213738182-0.00713942375770351i</v>
      </c>
      <c r="AH2396" t="str">
        <f t="shared" si="1257"/>
        <v>0.00778341962990978-0.00522033696967573i</v>
      </c>
      <c r="AI2396">
        <f t="shared" si="1258"/>
        <v>-40.563396171980827</v>
      </c>
      <c r="AJ2396">
        <f t="shared" si="1259"/>
        <v>-33.849744209303736</v>
      </c>
      <c r="AK2396"/>
      <c r="AL2396"/>
      <c r="AM2396"/>
      <c r="AN2396"/>
    </row>
    <row r="2397" spans="1:40" x14ac:dyDescent="0.25">
      <c r="A2397"/>
      <c r="B2397">
        <f t="shared" si="1260"/>
        <v>463000</v>
      </c>
      <c r="C2397" s="237" t="str">
        <f t="shared" si="1228"/>
        <v>-3.56517419131291E-07+0.00528946550726131i</v>
      </c>
      <c r="D2397" s="208" t="str">
        <f t="shared" si="1229"/>
        <v>-5.95700869030617+0.0405525688890034i</v>
      </c>
      <c r="E2397" t="str">
        <f t="shared" si="1230"/>
        <v>2870</v>
      </c>
      <c r="F2397" t="str">
        <f t="shared" si="1231"/>
        <v>0.777000777000777</v>
      </c>
      <c r="G2397" t="str">
        <f t="shared" si="1226"/>
        <v>0.777000777000777</v>
      </c>
      <c r="H2397" t="str">
        <f t="shared" si="1232"/>
        <v>9.05743662276289+0.802671692338926i</v>
      </c>
      <c r="I2397" t="str">
        <f t="shared" si="1233"/>
        <v>1818.19674826509i</v>
      </c>
      <c r="J2397" t="str">
        <f t="shared" si="1227"/>
        <v>-4473.78423268782+397.763266224458i</v>
      </c>
      <c r="K2397" t="str">
        <f t="shared" si="1234"/>
        <v>0.0358505564982444-0.403223897262607i</v>
      </c>
      <c r="L2397" t="str">
        <f t="shared" si="1235"/>
        <v>0.0027188494130328-0.0259291382642666i</v>
      </c>
      <c r="M2397" t="str">
        <f t="shared" si="1236"/>
        <v>0.0385694059112772-0.429153035526874i</v>
      </c>
      <c r="N2397" t="str">
        <f t="shared" si="1237"/>
        <v>-4.74378407723833i</v>
      </c>
      <c r="O2397" t="str">
        <f t="shared" si="1238"/>
        <v>0.0313899396672488+0.999507214425032i</v>
      </c>
      <c r="P2397" t="str">
        <f t="shared" si="1239"/>
        <v>0.968610060332751-0.999507214425032i</v>
      </c>
      <c r="Q2397" t="str">
        <f t="shared" si="1240"/>
        <v>-0.968610060332751+5.74329129166336i</v>
      </c>
      <c r="R2397" t="str">
        <f t="shared" si="1241"/>
        <v>-0.196873753626789-0.135447798561698i</v>
      </c>
      <c r="S2397" t="str">
        <f t="shared" si="1242"/>
        <v>0.490198448563848i</v>
      </c>
      <c r="T2397" t="str">
        <f t="shared" si="1243"/>
        <v>0.066396300716333-0.0965072085907932i</v>
      </c>
      <c r="U2397" t="str">
        <f t="shared" si="1244"/>
        <v>0.0000333333333333333-0.000243792324329298i</v>
      </c>
      <c r="V2397" t="str">
        <f t="shared" si="1245"/>
        <v>6.66666666666667E-06-0.00243792324329298i</v>
      </c>
      <c r="W2397" t="str">
        <f t="shared" si="1246"/>
        <v>0.0000275984016522923-0.000221958172987913i</v>
      </c>
      <c r="X2397" t="str">
        <f t="shared" si="1247"/>
        <v>0.0000284056602601795-0.000221751092251836i</v>
      </c>
      <c r="Y2397" t="str">
        <f t="shared" si="1248"/>
        <v>0.009+2.90911479722415i</v>
      </c>
      <c r="Z2397" t="str">
        <f t="shared" si="1249"/>
        <v>-0.00091441296773639-0.000120019405594897i</v>
      </c>
      <c r="AA2397" t="str">
        <f t="shared" si="1250"/>
        <v>0.0128036153932981-4.1252408436684i</v>
      </c>
      <c r="AB2397" t="str">
        <f t="shared" si="1251"/>
        <v>0.313153671216525-0.455169736009579i</v>
      </c>
      <c r="AC2397" t="str">
        <f t="shared" si="1252"/>
        <v>0.81674067716928-0.151946474895639i</v>
      </c>
      <c r="AD2397" t="str">
        <f t="shared" si="1253"/>
        <v>0.470803934435176-0.469711805140867i</v>
      </c>
      <c r="AE2397" t="str">
        <f t="shared" si="1254"/>
        <v>-0.000486883754562751+0.000373004957357028i</v>
      </c>
      <c r="AF2397" t="str">
        <f t="shared" si="1255"/>
        <v>-15.0144453130691-0.762119123449923i</v>
      </c>
      <c r="AG2397" t="str">
        <f t="shared" si="1256"/>
        <v>0.993007440282438-0.00705246093694555i</v>
      </c>
      <c r="AH2397" t="str">
        <f t="shared" si="1257"/>
        <v>0.00768505684741518-0.00521164327711868i</v>
      </c>
      <c r="AI2397">
        <f t="shared" si="1258"/>
        <v>-40.643853104843252</v>
      </c>
      <c r="AJ2397">
        <f t="shared" si="1259"/>
        <v>-34.143270327081105</v>
      </c>
      <c r="AK2397"/>
      <c r="AL2397"/>
      <c r="AM2397"/>
      <c r="AN2397"/>
    </row>
    <row r="2398" spans="1:40" x14ac:dyDescent="0.25">
      <c r="A2398"/>
      <c r="B2398">
        <f t="shared" si="1260"/>
        <v>464000</v>
      </c>
      <c r="C2398" s="237" t="str">
        <f t="shared" si="1228"/>
        <v>-3.54982362065486E-07+0.0052780657972196i</v>
      </c>
      <c r="D2398" s="208" t="str">
        <f t="shared" si="1229"/>
        <v>-5.9570086785374+0.040465171112017i</v>
      </c>
      <c r="E2398" t="str">
        <f t="shared" si="1230"/>
        <v>2870</v>
      </c>
      <c r="F2398" t="str">
        <f t="shared" si="1231"/>
        <v>0.777000777000777</v>
      </c>
      <c r="G2398" t="str">
        <f t="shared" si="1226"/>
        <v>0.777000777000777</v>
      </c>
      <c r="H2398" t="str">
        <f t="shared" si="1232"/>
        <v>9.05776363935719+0.800972954439621i</v>
      </c>
      <c r="I2398" t="str">
        <f t="shared" si="1233"/>
        <v>1822.12373908208i</v>
      </c>
      <c r="J2398" t="str">
        <f t="shared" si="1227"/>
        <v>-4493.13462842462+398.622366151509i</v>
      </c>
      <c r="K2398" t="str">
        <f t="shared" si="1234"/>
        <v>0.0356973320594088-0.402368086786027i</v>
      </c>
      <c r="L2398" t="str">
        <f t="shared" si="1235"/>
        <v>0.00270726963410367-0.0258744681037925i</v>
      </c>
      <c r="M2398" t="str">
        <f t="shared" si="1236"/>
        <v>0.0384046016935125-0.428242554889819i</v>
      </c>
      <c r="N2398" t="str">
        <f t="shared" si="1237"/>
        <v>-4.75402983118485i</v>
      </c>
      <c r="O2398" t="str">
        <f t="shared" si="1238"/>
        <v>0.0416288179119992+0.999133145040865i</v>
      </c>
      <c r="P2398" t="str">
        <f t="shared" si="1239"/>
        <v>0.958371182088001-0.999133145040865i</v>
      </c>
      <c r="Q2398" t="str">
        <f t="shared" si="1240"/>
        <v>-0.958371182088001+5.75316297622572i</v>
      </c>
      <c r="R2398" t="str">
        <f t="shared" si="1241"/>
        <v>-0.195977913291814-0.133935298000005i</v>
      </c>
      <c r="S2398" t="str">
        <f t="shared" si="1242"/>
        <v>0.491257192513231i</v>
      </c>
      <c r="T2398" t="str">
        <f t="shared" si="1243"/>
        <v>0.0657966784739054-0.096275559478338i</v>
      </c>
      <c r="U2398" t="str">
        <f t="shared" si="1244"/>
        <v>0.0000333333333333333-0.000243266909837209i</v>
      </c>
      <c r="V2398" t="str">
        <f t="shared" si="1245"/>
        <v>6.66666666666667E-06-0.00243266909837209i</v>
      </c>
      <c r="W2398" t="str">
        <f t="shared" si="1246"/>
        <v>0.0000275983804499937-0.000221481233256333i</v>
      </c>
      <c r="X2398" t="str">
        <f t="shared" si="1247"/>
        <v>0.0000284021191360323-0.000221274610635307i</v>
      </c>
      <c r="Y2398" t="str">
        <f t="shared" si="1248"/>
        <v>0.009+2.91539798253133i</v>
      </c>
      <c r="Z2398" t="str">
        <f t="shared" si="1249"/>
        <v>-0.000910481451832328-0.000119733950039176i</v>
      </c>
      <c r="AA2398" t="str">
        <f t="shared" si="1250"/>
        <v>0.0127484740380427-4.11634906009151i</v>
      </c>
      <c r="AB2398" t="str">
        <f t="shared" si="1251"/>
        <v>0.310325593378853-0.454077178604772i</v>
      </c>
      <c r="AC2398" t="str">
        <f t="shared" si="1252"/>
        <v>0.81746275972615-0.150333278138689i</v>
      </c>
      <c r="AD2398" t="str">
        <f t="shared" si="1253"/>
        <v>0.466012366457674-0.469770649895622i</v>
      </c>
      <c r="AE2398" t="str">
        <f t="shared" si="1254"/>
        <v>-0.000480543111508676+0.000371919961942102i</v>
      </c>
      <c r="AF2398" t="str">
        <f t="shared" si="1255"/>
        <v>-15.0147723178946-0.760507783327604i</v>
      </c>
      <c r="AG2398" t="str">
        <f t="shared" si="1256"/>
        <v>0.993021367523704-0.00696581550064701i</v>
      </c>
      <c r="AH2398" t="str">
        <f t="shared" si="1257"/>
        <v>0.00758728046859971-0.00520229004689028i</v>
      </c>
      <c r="AI2398">
        <f t="shared" si="1258"/>
        <v>-40.724723407790151</v>
      </c>
      <c r="AJ2398">
        <f t="shared" si="1259"/>
        <v>-34.436849634301261</v>
      </c>
      <c r="AK2398"/>
      <c r="AL2398"/>
      <c r="AM2398"/>
      <c r="AN2398"/>
    </row>
    <row r="2399" spans="1:40" x14ac:dyDescent="0.25">
      <c r="A2399"/>
      <c r="B2399">
        <f t="shared" si="1260"/>
        <v>465000</v>
      </c>
      <c r="C2399" s="237" t="str">
        <f t="shared" si="1228"/>
        <v>-3.53457197940737E-07+0.00526671511818814i</v>
      </c>
      <c r="D2399" s="208" t="str">
        <f t="shared" si="1229"/>
        <v>-5.95700866684448+0.0403781492394424i</v>
      </c>
      <c r="E2399" t="str">
        <f t="shared" si="1230"/>
        <v>2870</v>
      </c>
      <c r="F2399" t="str">
        <f t="shared" si="1231"/>
        <v>0.777000777000777</v>
      </c>
      <c r="G2399" t="str">
        <f t="shared" si="1226"/>
        <v>0.777000777000777</v>
      </c>
      <c r="H2399" t="str">
        <f t="shared" si="1232"/>
        <v>9.05808857363634+0.799281324964541i</v>
      </c>
      <c r="I2399" t="str">
        <f t="shared" si="1233"/>
        <v>1826.05072989907i</v>
      </c>
      <c r="J2399" t="str">
        <f t="shared" si="1227"/>
        <v>-4512.52677258803+399.481466078559i</v>
      </c>
      <c r="K2399" t="str">
        <f t="shared" si="1234"/>
        <v>0.0355450854321539-0.401515873116828i</v>
      </c>
      <c r="L2399" t="str">
        <f t="shared" si="1235"/>
        <v>0.00269576340895208-0.0258200254043441i</v>
      </c>
      <c r="M2399" t="str">
        <f t="shared" si="1236"/>
        <v>0.038240848841106-0.427335898521172i</v>
      </c>
      <c r="N2399" t="str">
        <f t="shared" si="1237"/>
        <v>-4.76427558513137i</v>
      </c>
      <c r="O2399" t="str">
        <f t="shared" si="1238"/>
        <v>0.0518633261900885+0.998654192098797i</v>
      </c>
      <c r="P2399" t="str">
        <f t="shared" si="1239"/>
        <v>0.948136673809912-0.998654192098797i</v>
      </c>
      <c r="Q2399" t="str">
        <f t="shared" si="1240"/>
        <v>-0.948136673809912+5.76292977723017i</v>
      </c>
      <c r="R2399" t="str">
        <f t="shared" si="1241"/>
        <v>-0.195076932516546-0.132428662048254i</v>
      </c>
      <c r="S2399" t="str">
        <f t="shared" si="1242"/>
        <v>0.492315936462612i</v>
      </c>
      <c r="T2399" t="str">
        <f t="shared" si="1243"/>
        <v>0.0651967407707769-0.0960394827141371i</v>
      </c>
      <c r="U2399" t="str">
        <f t="shared" si="1244"/>
        <v>0.0000333333333333333-0.000242743755192397i</v>
      </c>
      <c r="V2399" t="str">
        <f t="shared" si="1245"/>
        <v>6.66666666666667E-06-0.00242743755192397i</v>
      </c>
      <c r="W2399" t="str">
        <f t="shared" si="1246"/>
        <v>0.000027598359201992-0.000221006347929318i</v>
      </c>
      <c r="X2399" t="str">
        <f t="shared" si="1247"/>
        <v>0.0000283986006507333-0.000220800181367096i</v>
      </c>
      <c r="Y2399" t="str">
        <f t="shared" si="1248"/>
        <v>0.009+2.92168116783851i</v>
      </c>
      <c r="Z2399" t="str">
        <f t="shared" si="1249"/>
        <v>-0.000906575274637326-0.000119449893831548i</v>
      </c>
      <c r="AA2399" t="str">
        <f t="shared" si="1250"/>
        <v>0.0126936881604274-4.10749552832266i</v>
      </c>
      <c r="AB2399" t="str">
        <f t="shared" si="1251"/>
        <v>0.307496027692075-0.452963738479331i</v>
      </c>
      <c r="AC2399" t="str">
        <f t="shared" si="1252"/>
        <v>0.818191242933639-0.148725809139174i</v>
      </c>
      <c r="AD2399" t="str">
        <f t="shared" si="1253"/>
        <v>0.461217642776755-0.469778642447864i</v>
      </c>
      <c r="AE2399" t="str">
        <f t="shared" si="1254"/>
        <v>-0.000474243520132643+0.000370797303333003i</v>
      </c>
      <c r="AF2399" t="str">
        <f t="shared" si="1255"/>
        <v>-15.0150972404808-0.758903175725099i</v>
      </c>
      <c r="AG2399" t="str">
        <f t="shared" si="1256"/>
        <v>0.993035991984787-0.00687949371654814i</v>
      </c>
      <c r="AH2399" t="str">
        <f t="shared" si="1257"/>
        <v>0.0074900931735552-0.00519228370900028i</v>
      </c>
      <c r="AI2399">
        <f t="shared" si="1258"/>
        <v>-40.8060124533351</v>
      </c>
      <c r="AJ2399">
        <f t="shared" si="1259"/>
        <v>-34.730480715538739</v>
      </c>
      <c r="AK2399"/>
      <c r="AL2399"/>
      <c r="AM2399"/>
      <c r="AN2399"/>
    </row>
    <row r="2400" spans="1:40" x14ac:dyDescent="0.25">
      <c r="A2400"/>
      <c r="B2400">
        <f t="shared" si="1260"/>
        <v>466000</v>
      </c>
      <c r="C2400" s="237" t="str">
        <f t="shared" si="1228"/>
        <v>-3.51941841930279E-07+0.00525541315451669i</v>
      </c>
      <c r="D2400" s="208" t="str">
        <f t="shared" si="1229"/>
        <v>-5.95700865522675+0.0402915008512946i</v>
      </c>
      <c r="E2400" t="str">
        <f t="shared" si="1230"/>
        <v>2870</v>
      </c>
      <c r="F2400" t="str">
        <f t="shared" si="1231"/>
        <v>0.777000777000777</v>
      </c>
      <c r="G2400" t="str">
        <f t="shared" si="1226"/>
        <v>0.777000777000777</v>
      </c>
      <c r="H2400" t="str">
        <f t="shared" si="1232"/>
        <v>9.05841144318874+0.797596759819904i</v>
      </c>
      <c r="I2400" t="str">
        <f t="shared" si="1233"/>
        <v>1829.97772071605i</v>
      </c>
      <c r="J2400" t="str">
        <f t="shared" si="1227"/>
        <v>-4531.96066517806+400.34056600561i</v>
      </c>
      <c r="K2400" t="str">
        <f t="shared" si="1234"/>
        <v>0.0353938083346625-0.400667233810361i</v>
      </c>
      <c r="L2400" t="str">
        <f t="shared" si="1235"/>
        <v>0.00268433011822047-0.0257658087661058i</v>
      </c>
      <c r="M2400" t="str">
        <f t="shared" si="1236"/>
        <v>0.038078138452883-0.426433042576467i</v>
      </c>
      <c r="N2400" t="str">
        <f t="shared" si="1237"/>
        <v>-4.77452133907789i</v>
      </c>
      <c r="O2400" t="str">
        <f t="shared" si="1238"/>
        <v>0.0620923901385591+0.9980704058767i</v>
      </c>
      <c r="P2400" t="str">
        <f t="shared" si="1239"/>
        <v>0.937907609861441-0.9980704058767i</v>
      </c>
      <c r="Q2400" t="str">
        <f t="shared" si="1240"/>
        <v>-0.937907609861441+5.77259174495459i</v>
      </c>
      <c r="R2400" t="str">
        <f t="shared" si="1241"/>
        <v>-0.194170787573166-0.130927906212034i</v>
      </c>
      <c r="S2400" t="str">
        <f t="shared" si="1242"/>
        <v>0.493374680411994i</v>
      </c>
      <c r="T2400" t="str">
        <f t="shared" si="1243"/>
        <v>0.0645965138843738-0.095798950264256i</v>
      </c>
      <c r="U2400" t="str">
        <f t="shared" si="1244"/>
        <v>0.0000333333333333333-0.000242222845846491i</v>
      </c>
      <c r="V2400" t="str">
        <f t="shared" si="1245"/>
        <v>6.66666666666667E-06-0.00242222845846491i</v>
      </c>
      <c r="W2400" t="str">
        <f t="shared" si="1246"/>
        <v>0.0000275983379082878-0.000220533503781071i</v>
      </c>
      <c r="X2400" t="str">
        <f t="shared" si="1247"/>
        <v>0.0000283951046097798-0.000220327791235356i</v>
      </c>
      <c r="Y2400" t="str">
        <f t="shared" si="1248"/>
        <v>0.009+2.92796435314569i</v>
      </c>
      <c r="Z2400" t="str">
        <f t="shared" si="1249"/>
        <v>-0.000902694218870453-0.00011916722649335i</v>
      </c>
      <c r="AA2400" t="str">
        <f t="shared" si="1250"/>
        <v>0.0126392547112471-4.09868000204077i</v>
      </c>
      <c r="AB2400" t="str">
        <f t="shared" si="1251"/>
        <v>0.3046650980919-0.451829283413095i</v>
      </c>
      <c r="AC2400" t="str">
        <f t="shared" si="1252"/>
        <v>0.818926143735914-0.147124082757057i</v>
      </c>
      <c r="AD2400" t="str">
        <f t="shared" si="1253"/>
        <v>0.456420323058335-0.469735720338058i</v>
      </c>
      <c r="AE2400" t="str">
        <f t="shared" si="1254"/>
        <v>-0.000467985089977285+0.000369637375132052i</v>
      </c>
      <c r="AF2400" t="str">
        <f t="shared" si="1255"/>
        <v>-15.0154200984155-0.757305258968609i</v>
      </c>
      <c r="AG2400" t="str">
        <f t="shared" si="1256"/>
        <v>0.993051310122479-0.00679350181541904i</v>
      </c>
      <c r="AH2400" t="str">
        <f t="shared" si="1257"/>
        <v>0.00739349759340723-0.00518163070744745i</v>
      </c>
      <c r="AI2400">
        <f t="shared" si="1258"/>
        <v>-40.887725716341862</v>
      </c>
      <c r="AJ2400">
        <f t="shared" si="1259"/>
        <v>-35.024162158064208</v>
      </c>
      <c r="AK2400"/>
      <c r="AL2400"/>
      <c r="AM2400"/>
      <c r="AN2400"/>
    </row>
    <row r="2401" spans="1:40" x14ac:dyDescent="0.25">
      <c r="A2401"/>
      <c r="B2401">
        <f t="shared" si="1260"/>
        <v>467000</v>
      </c>
      <c r="C2401" s="237" t="str">
        <f t="shared" si="1228"/>
        <v>-3.50436210114578E-07+0.0052441595932586i</v>
      </c>
      <c r="D2401" s="208" t="str">
        <f t="shared" si="1229"/>
        <v>-5.95700864368357+0.040205223548316i</v>
      </c>
      <c r="E2401" t="str">
        <f t="shared" si="1230"/>
        <v>2870</v>
      </c>
      <c r="F2401" t="str">
        <f t="shared" si="1231"/>
        <v>0.777000777000777</v>
      </c>
      <c r="G2401" t="str">
        <f t="shared" si="1226"/>
        <v>0.777000777000777</v>
      </c>
      <c r="H2401" t="str">
        <f t="shared" si="1232"/>
        <v>9.05873226541806+0.79591921527215i</v>
      </c>
      <c r="I2401" t="str">
        <f t="shared" si="1233"/>
        <v>1833.90471153304i</v>
      </c>
      <c r="J2401" t="str">
        <f t="shared" si="1227"/>
        <v>-4551.43630619471+401.19966593266i</v>
      </c>
      <c r="K2401" t="str">
        <f t="shared" si="1234"/>
        <v>0.0352434925723966-0.399822146606756i</v>
      </c>
      <c r="L2401" t="str">
        <f t="shared" si="1235"/>
        <v>0.00267296914903267-0.025711816800578i</v>
      </c>
      <c r="M2401" t="str">
        <f t="shared" si="1236"/>
        <v>0.0379164617214293-0.425533963407334i</v>
      </c>
      <c r="N2401" t="str">
        <f t="shared" si="1237"/>
        <v>-4.78476709302441i</v>
      </c>
      <c r="O2401" t="str">
        <f t="shared" si="1238"/>
        <v>0.072314935965967+0.997381847657274i</v>
      </c>
      <c r="P2401" t="str">
        <f t="shared" si="1239"/>
        <v>0.927685064034033-0.997381847657274i</v>
      </c>
      <c r="Q2401" t="str">
        <f t="shared" si="1240"/>
        <v>-0.927685064034033+5.78214894068168i</v>
      </c>
      <c r="R2401" t="str">
        <f t="shared" si="1241"/>
        <v>-0.193259454816808-0.129433046778087i</v>
      </c>
      <c r="S2401" t="str">
        <f t="shared" si="1242"/>
        <v>0.494433424361377i</v>
      </c>
      <c r="T2401" t="str">
        <f t="shared" si="1243"/>
        <v>0.0639960245440159-0.0955539340352872i</v>
      </c>
      <c r="U2401" t="str">
        <f t="shared" si="1244"/>
        <v>0.0000333333333333334-0.000241704167375728i</v>
      </c>
      <c r="V2401" t="str">
        <f t="shared" si="1245"/>
        <v>6.66666666666667E-06-0.00241704167375728i</v>
      </c>
      <c r="W2401" t="str">
        <f t="shared" si="1246"/>
        <v>0.000027598316568881-0.000220062687699077i</v>
      </c>
      <c r="X2401" t="str">
        <f t="shared" si="1247"/>
        <v>0.0000283916308207484-0.000219857427141396i</v>
      </c>
      <c r="Y2401" t="str">
        <f t="shared" si="1248"/>
        <v>0.009+2.93424753845287i</v>
      </c>
      <c r="Z2401" t="str">
        <f t="shared" si="1249"/>
        <v>-0.000898838069574815-0.000118885937651361i</v>
      </c>
      <c r="AA2401" t="str">
        <f t="shared" si="1250"/>
        <v>0.0125851706739232-4.08990223703523i</v>
      </c>
      <c r="AB2401" t="str">
        <f t="shared" si="1251"/>
        <v>0.301832930645361-0.450673680905404i</v>
      </c>
      <c r="AC2401" t="str">
        <f t="shared" si="1252"/>
        <v>0.819667479122033-0.145528114635277i</v>
      </c>
      <c r="AD2401" t="str">
        <f t="shared" si="1253"/>
        <v>0.451620968009112-0.46964182757819i</v>
      </c>
      <c r="AE2401" t="str">
        <f t="shared" si="1254"/>
        <v>-0.000461767928096752+0.00036844057144719i</v>
      </c>
      <c r="AF2401" t="str">
        <f t="shared" si="1255"/>
        <v>-15.0157409091016-0.755713991723834i</v>
      </c>
      <c r="AG2401" t="str">
        <f t="shared" si="1256"/>
        <v>0.993067318327997-0.00670784599026757i</v>
      </c>
      <c r="AH2401" t="str">
        <f t="shared" si="1257"/>
        <v>0.00729749630998039-0.00517033749972079i</v>
      </c>
      <c r="AI2401">
        <f t="shared" si="1258"/>
        <v>-40.96986877690253</v>
      </c>
      <c r="AJ2401">
        <f t="shared" si="1259"/>
        <v>-35.317892551957577</v>
      </c>
      <c r="AK2401"/>
      <c r="AL2401"/>
      <c r="AM2401"/>
      <c r="AN2401"/>
    </row>
    <row r="2402" spans="1:40" x14ac:dyDescent="0.25">
      <c r="A2402"/>
      <c r="B2402">
        <f t="shared" si="1260"/>
        <v>468000</v>
      </c>
      <c r="C2402" s="237" t="str">
        <f t="shared" si="1228"/>
        <v>-3.48940219469714E-07+0.00523295412414197i</v>
      </c>
      <c r="D2402" s="208" t="str">
        <f t="shared" si="1229"/>
        <v>-5.9570086322143+0.0401193149517551i</v>
      </c>
      <c r="E2402" t="str">
        <f t="shared" si="1230"/>
        <v>2870</v>
      </c>
      <c r="F2402" t="str">
        <f t="shared" si="1231"/>
        <v>0.777000777000777</v>
      </c>
      <c r="G2402" t="str">
        <f t="shared" si="1226"/>
        <v>0.777000777000777</v>
      </c>
      <c r="H2402" t="str">
        <f t="shared" si="1232"/>
        <v>9.05905105754554+0.794248647944245i</v>
      </c>
      <c r="I2402" t="str">
        <f t="shared" si="1233"/>
        <v>1837.83170235003i</v>
      </c>
      <c r="J2402" t="str">
        <f t="shared" si="1227"/>
        <v>-4570.95369563797+402.058765859711i</v>
      </c>
      <c r="K2402" t="str">
        <f t="shared" si="1234"/>
        <v>0.035094130036998-0.398980589429029i</v>
      </c>
      <c r="L2402" t="str">
        <f t="shared" si="1235"/>
        <v>0.00266167989491297-0.025658048130465i</v>
      </c>
      <c r="M2402" t="str">
        <f t="shared" si="1236"/>
        <v>0.037755809931911-0.424638637559494i</v>
      </c>
      <c r="N2402" t="str">
        <f t="shared" si="1237"/>
        <v>-4.79501284697093i</v>
      </c>
      <c r="O2402" t="str">
        <f t="shared" si="1238"/>
        <v>0.0825298905651076+0.996588589721612i</v>
      </c>
      <c r="P2402" t="str">
        <f t="shared" si="1239"/>
        <v>0.917470109434892-0.996588589721612i</v>
      </c>
      <c r="Q2402" t="str">
        <f t="shared" si="1240"/>
        <v>-0.917470109434892+5.79160143669254i</v>
      </c>
      <c r="R2402" t="str">
        <f t="shared" si="1241"/>
        <v>-0.192342910691856-0.127944100817921i</v>
      </c>
      <c r="S2402" t="str">
        <f t="shared" si="1242"/>
        <v>0.495492168310758i</v>
      </c>
      <c r="T2402" t="str">
        <f t="shared" si="1243"/>
        <v>0.0633952999368419-0.0953044058779102i</v>
      </c>
      <c r="U2402" t="str">
        <f t="shared" si="1244"/>
        <v>0.0000333333333333333-0.000241187705479625i</v>
      </c>
      <c r="V2402" t="str">
        <f t="shared" si="1245"/>
        <v>6.66666666666667E-06-0.00241187705479625i</v>
      </c>
      <c r="W2402" t="str">
        <f t="shared" si="1246"/>
        <v>0.0000275982951837719-0.000219593886682891i</v>
      </c>
      <c r="X2402" t="str">
        <f t="shared" si="1247"/>
        <v>0.0000283881790932699-0.000219389076098472i</v>
      </c>
      <c r="Y2402" t="str">
        <f t="shared" si="1248"/>
        <v>0.009+2.94053072376005i</v>
      </c>
      <c r="Z2402" t="str">
        <f t="shared" si="1249"/>
        <v>-0.000895006614087806-0.00011860601703648i</v>
      </c>
      <c r="AA2402" t="str">
        <f t="shared" si="1250"/>
        <v>0.0125314330640859-4.0811619911834i</v>
      </c>
      <c r="AB2402" t="str">
        <f t="shared" si="1251"/>
        <v>0.298999653578761-0.449496798191887i</v>
      </c>
      <c r="AC2402" t="str">
        <f t="shared" si="1252"/>
        <v>0.820415266118669-0.143937921203981i</v>
      </c>
      <c r="AD2402" t="str">
        <f t="shared" si="1253"/>
        <v>0.446820139296119-0.469496914668352i</v>
      </c>
      <c r="AE2402" t="str">
        <f t="shared" si="1254"/>
        <v>-0.000455592139037392+0.000367207286868396i</v>
      </c>
      <c r="AF2402" t="str">
        <f t="shared" si="1255"/>
        <v>-15.0160596897598-0.75412933299249i</v>
      </c>
      <c r="AG2402" t="str">
        <f t="shared" si="1256"/>
        <v>0.993084012927433-0.00662253239555301i</v>
      </c>
      <c r="AH2402" t="str">
        <f t="shared" si="1257"/>
        <v>0.00720209185547339-0.0051584105562954i</v>
      </c>
      <c r="AI2402">
        <f t="shared" si="1258"/>
        <v>-41.052447323313778</v>
      </c>
      <c r="AJ2402">
        <f t="shared" si="1259"/>
        <v>-35.611670490223737</v>
      </c>
      <c r="AK2402"/>
      <c r="AL2402"/>
      <c r="AM2402"/>
      <c r="AN2402"/>
    </row>
    <row r="2403" spans="1:40" x14ac:dyDescent="0.25">
      <c r="A2403"/>
      <c r="B2403">
        <f t="shared" si="1260"/>
        <v>469000</v>
      </c>
      <c r="C2403" s="237" t="str">
        <f t="shared" si="1228"/>
        <v>-3.47453787855949E-07+0.00522179643954122i</v>
      </c>
      <c r="D2403" s="208" t="str">
        <f t="shared" si="1229"/>
        <v>-5.95700862081833+0.0400337727031494i</v>
      </c>
      <c r="E2403" t="str">
        <f t="shared" si="1230"/>
        <v>2870</v>
      </c>
      <c r="F2403" t="str">
        <f t="shared" si="1231"/>
        <v>0.777000777000777</v>
      </c>
      <c r="G2403" t="str">
        <f t="shared" si="1226"/>
        <v>0.777000777000777</v>
      </c>
      <c r="H2403" t="str">
        <f t="shared" si="1232"/>
        <v>9.0593678366123+0.792585014812159i</v>
      </c>
      <c r="I2403" t="str">
        <f t="shared" si="1233"/>
        <v>1841.75869316702i</v>
      </c>
      <c r="J2403" t="str">
        <f t="shared" si="1227"/>
        <v>-4590.51283350785+402.917865786762i</v>
      </c>
      <c r="K2403" t="str">
        <f t="shared" si="1234"/>
        <v>0.0349457127052054-0.398142540381227i</v>
      </c>
      <c r="L2403" t="str">
        <f t="shared" si="1235"/>
        <v>0.00265046175570639-0.0256045013895631i</v>
      </c>
      <c r="M2403" t="str">
        <f t="shared" si="1236"/>
        <v>0.0375961744609118-0.42374704177079i</v>
      </c>
      <c r="N2403" t="str">
        <f t="shared" si="1237"/>
        <v>-4.80525860091745i</v>
      </c>
      <c r="O2403" t="str">
        <f t="shared" si="1238"/>
        <v>0.092736181625662+0.995690715341613i</v>
      </c>
      <c r="P2403" t="str">
        <f t="shared" si="1239"/>
        <v>0.907263818374338-0.995690715341613i</v>
      </c>
      <c r="Q2403" t="str">
        <f t="shared" si="1240"/>
        <v>-0.907263818374338+5.80094931625906i</v>
      </c>
      <c r="R2403" t="str">
        <f t="shared" si="1241"/>
        <v>-0.191421131738409-0.126461086191475i</v>
      </c>
      <c r="S2403" t="str">
        <f t="shared" si="1242"/>
        <v>0.496550912260141i</v>
      </c>
      <c r="T2403" t="str">
        <f t="shared" si="1243"/>
        <v>0.0627943677137852-0.0950503375905756i</v>
      </c>
      <c r="U2403" t="str">
        <f t="shared" si="1244"/>
        <v>0.0000333333333333334-0.000240673445979669i</v>
      </c>
      <c r="V2403" t="str">
        <f t="shared" si="1245"/>
        <v>6.66666666666667E-06-0.00240673445979669i</v>
      </c>
      <c r="W2403" t="str">
        <f t="shared" si="1246"/>
        <v>0.0000275982737529611-0.000219127087842952i</v>
      </c>
      <c r="X2403" t="str">
        <f t="shared" si="1247"/>
        <v>0.0000283847492390031-0.000218922725230592i</v>
      </c>
      <c r="Y2403" t="str">
        <f t="shared" si="1248"/>
        <v>0.009+2.94681390906723i</v>
      </c>
      <c r="Z2403" t="str">
        <f t="shared" si="1249"/>
        <v>-0.000891199642011761-0.000118327454482418i</v>
      </c>
      <c r="AA2403" t="str">
        <f t="shared" si="1250"/>
        <v>0.012478038929162-4.07245902442829i</v>
      </c>
      <c r="AB2403" t="str">
        <f t="shared" si="1251"/>
        <v>0.296165397305862-0.44829850226184i</v>
      </c>
      <c r="AC2403" t="str">
        <f t="shared" si="1252"/>
        <v>0.821169521782666-0.142353519684831i</v>
      </c>
      <c r="AD2403" t="str">
        <f t="shared" si="1253"/>
        <v>0.442018399466094-0.46930093861226i</v>
      </c>
      <c r="AE2403" t="str">
        <f t="shared" si="1254"/>
        <v>-0.000449457824818992+0.000365937916443814i</v>
      </c>
      <c r="AF2403" t="str">
        <f t="shared" si="1255"/>
        <v>-15.0163764574306-0.75255124210901i</v>
      </c>
      <c r="AG2403" t="str">
        <f t="shared" si="1256"/>
        <v>0.993101390182222-0.00653756714640695i</v>
      </c>
      <c r="AH2403" t="str">
        <f t="shared" si="1257"/>
        <v>0.00710728671214468-0.00514585636012235i</v>
      </c>
      <c r="AI2403">
        <f t="shared" si="1258"/>
        <v>-41.135467155155069</v>
      </c>
      <c r="AJ2403">
        <f t="shared" si="1259"/>
        <v>-35.905494568904402</v>
      </c>
      <c r="AK2403"/>
      <c r="AL2403"/>
      <c r="AM2403"/>
      <c r="AN2403"/>
    </row>
    <row r="2404" spans="1:40" x14ac:dyDescent="0.25">
      <c r="A2404"/>
      <c r="B2404">
        <f t="shared" si="1260"/>
        <v>470000</v>
      </c>
      <c r="C2404" s="237" t="str">
        <f t="shared" si="1228"/>
        <v>-3.45976834006433E-07+0.00521068623444878i</v>
      </c>
      <c r="D2404" s="208" t="str">
        <f t="shared" si="1229"/>
        <v>-5.95700860949502+0.0399485944641073i</v>
      </c>
      <c r="E2404" t="str">
        <f t="shared" si="1230"/>
        <v>2870</v>
      </c>
      <c r="F2404" t="str">
        <f t="shared" si="1231"/>
        <v>0.777000777000777</v>
      </c>
      <c r="G2404" t="str">
        <f t="shared" si="1226"/>
        <v>0.777000777000777</v>
      </c>
      <c r="H2404" t="str">
        <f t="shared" si="1232"/>
        <v>9.05968261948152+0.790928273201259i</v>
      </c>
      <c r="I2404" t="str">
        <f t="shared" si="1233"/>
        <v>1845.685683984i</v>
      </c>
      <c r="J2404" t="str">
        <f t="shared" si="1227"/>
        <v>-4610.11371980435+403.776965713813i</v>
      </c>
      <c r="K2404" t="str">
        <f t="shared" si="1234"/>
        <v>0.0347982326377885-0.397307977746597i</v>
      </c>
      <c r="L2404" t="str">
        <f t="shared" si="1235"/>
        <v>0.00263931413750012-0.0255511752226511i</v>
      </c>
      <c r="M2404" t="str">
        <f t="shared" si="1236"/>
        <v>0.0374375467752886-0.422859152969248i</v>
      </c>
      <c r="N2404" t="str">
        <f t="shared" si="1237"/>
        <v>-4.81550435486397i</v>
      </c>
      <c r="O2404" t="str">
        <f t="shared" si="1238"/>
        <v>0.10293273774676+0.99468831877124i</v>
      </c>
      <c r="P2404" t="str">
        <f t="shared" si="1239"/>
        <v>0.89706726225324-0.99468831877124i</v>
      </c>
      <c r="Q2404" t="str">
        <f t="shared" si="1240"/>
        <v>-0.89706726225324+5.81019267363521i</v>
      </c>
      <c r="R2404" t="str">
        <f t="shared" si="1241"/>
        <v>-0.190494094598888-0.124984021550814i</v>
      </c>
      <c r="S2404" t="str">
        <f t="shared" si="1242"/>
        <v>0.497609656209522i</v>
      </c>
      <c r="T2404" t="str">
        <f t="shared" si="1243"/>
        <v>0.062193255995584-0.0947917009232968i</v>
      </c>
      <c r="U2404" t="str">
        <f t="shared" si="1244"/>
        <v>0.0000333333333333333-0.00024016137481801i</v>
      </c>
      <c r="V2404" t="str">
        <f t="shared" si="1245"/>
        <v>6.66666666666667E-06-0.0024016137481801i</v>
      </c>
      <c r="W2404" t="str">
        <f t="shared" si="1246"/>
        <v>0.0000275982522764485-0.000218662278399393i</v>
      </c>
      <c r="X2404" t="str">
        <f t="shared" si="1247"/>
        <v>0.0000283813410716066-0.000218458361771347i</v>
      </c>
      <c r="Y2404" t="str">
        <f t="shared" si="1248"/>
        <v>0.009+2.95309709437441i</v>
      </c>
      <c r="Z2404" t="str">
        <f t="shared" si="1249"/>
        <v>-0.000887416945185114-0.000118050239924404i</v>
      </c>
      <c r="AA2404" t="str">
        <f t="shared" si="1250"/>
        <v>0.0124249853479698-4.06379309875665i</v>
      </c>
      <c r="AB2404" t="str">
        <f t="shared" si="1251"/>
        <v>0.293330294456229-0.447078659876109i</v>
      </c>
      <c r="AC2404" t="str">
        <f t="shared" si="1252"/>
        <v>0.821930263193476-0.140774928095326i</v>
      </c>
      <c r="AD2404" t="str">
        <f t="shared" si="1253"/>
        <v>0.437216311864488-0.469053862931595i</v>
      </c>
      <c r="AE2404" t="str">
        <f t="shared" si="1254"/>
        <v>-0.000443365084916429+0.000364632855655567i</v>
      </c>
      <c r="AF2404" t="str">
        <f t="shared" si="1255"/>
        <v>-15.0166912289765-0.750979678737152i</v>
      </c>
      <c r="AG2404" t="str">
        <f t="shared" si="1256"/>
        <v>0.993119446289615-0.00645295631785893i</v>
      </c>
      <c r="AH2404" t="str">
        <f t="shared" si="1257"/>
        <v>0.00701308331200699-0.00513268140611297i</v>
      </c>
      <c r="AI2404">
        <f t="shared" si="1258"/>
        <v>-41.218934186474463</v>
      </c>
      <c r="AJ2404">
        <f t="shared" si="1259"/>
        <v>-36.199363387193159</v>
      </c>
      <c r="AK2404"/>
      <c r="AL2404"/>
      <c r="AM2404"/>
      <c r="AN2404"/>
    </row>
    <row r="2405" spans="1:40" x14ac:dyDescent="0.25">
      <c r="A2405"/>
      <c r="B2405">
        <f t="shared" si="1260"/>
        <v>471000</v>
      </c>
      <c r="C2405" s="237" t="str">
        <f t="shared" si="1228"/>
        <v>-3.44509277516103E-07+0.00519962320644739i</v>
      </c>
      <c r="D2405" s="208" t="str">
        <f t="shared" si="1229"/>
        <v>-5.95700859824376+0.0398637779160967i</v>
      </c>
      <c r="E2405" t="str">
        <f t="shared" si="1230"/>
        <v>2870</v>
      </c>
      <c r="F2405" t="str">
        <f t="shared" si="1231"/>
        <v>0.777000777000777</v>
      </c>
      <c r="G2405" t="str">
        <f t="shared" si="1226"/>
        <v>0.777000777000777</v>
      </c>
      <c r="H2405" t="str">
        <f t="shared" si="1232"/>
        <v>9.05999542284072+0.789278380782867i</v>
      </c>
      <c r="I2405" t="str">
        <f t="shared" si="1233"/>
        <v>1849.61267480099i</v>
      </c>
      <c r="J2405" t="str">
        <f t="shared" si="1227"/>
        <v>-4629.75635452747+404.636065640863i</v>
      </c>
      <c r="K2405" t="str">
        <f t="shared" si="1234"/>
        <v>0.0346516819784965-0.396476879985776i</v>
      </c>
      <c r="L2405" t="str">
        <f t="shared" si="1235"/>
        <v>0.00262823645254599-0.0254980682853821i</v>
      </c>
      <c r="M2405" t="str">
        <f t="shared" si="1236"/>
        <v>0.0372799184310425-0.421974948271158i</v>
      </c>
      <c r="N2405" t="str">
        <f t="shared" si="1237"/>
        <v>-4.82575010881049i</v>
      </c>
      <c r="O2405" t="str">
        <f t="shared" si="1238"/>
        <v>0.113118488549455+0.99358150523663i</v>
      </c>
      <c r="P2405" t="str">
        <f t="shared" si="1239"/>
        <v>0.886881511450545-0.99358150523663i</v>
      </c>
      <c r="Q2405" t="str">
        <f t="shared" si="1240"/>
        <v>-0.886881511450545+5.81933161404712i</v>
      </c>
      <c r="R2405" t="str">
        <f t="shared" si="1241"/>
        <v>-0.189561776024822-0.123512926343878i</v>
      </c>
      <c r="S2405" t="str">
        <f t="shared" si="1242"/>
        <v>0.498668400158905i</v>
      </c>
      <c r="T2405" t="str">
        <f t="shared" si="1243"/>
        <v>0.0615919933788463-0.0945284675815787i</v>
      </c>
      <c r="U2405" t="str">
        <f t="shared" si="1244"/>
        <v>0.0000333333333333332-0.000239651478056189i</v>
      </c>
      <c r="V2405" t="str">
        <f t="shared" si="1245"/>
        <v>6.66666666666667E-06-0.00239651478056189i</v>
      </c>
      <c r="W2405" t="str">
        <f t="shared" si="1246"/>
        <v>0.0000275982307542344-0.000218199445680881i</v>
      </c>
      <c r="X2405" t="str">
        <f t="shared" si="1247"/>
        <v>0.000028377954406716-0.000217995973062729i</v>
      </c>
      <c r="Y2405" t="str">
        <f t="shared" si="1248"/>
        <v>0.009+2.95938027968159i</v>
      </c>
      <c r="Z2405" t="str">
        <f t="shared" si="1249"/>
        <v>-0.000883658317653866-0.000117774363397926i</v>
      </c>
      <c r="AA2405" t="str">
        <f t="shared" si="1250"/>
        <v>0.0123722694303188-4.05516397817721i</v>
      </c>
      <c r="AB2405" t="str">
        <f t="shared" si="1251"/>
        <v>0.290494479903833-0.445837137585616i</v>
      </c>
      <c r="AC2405" t="str">
        <f t="shared" si="1252"/>
        <v>0.822697507445432-0.139202165253198i</v>
      </c>
      <c r="AD2405" t="str">
        <f t="shared" si="1253"/>
        <v>0.432414440554354-0.468755657679294i</v>
      </c>
      <c r="AE2405" t="str">
        <f t="shared" si="1254"/>
        <v>-0.000437314016241854+0.000363292500395257i</v>
      </c>
      <c r="AF2405" t="str">
        <f t="shared" si="1255"/>
        <v>-15.0170040210845-0.74941460286677i</v>
      </c>
      <c r="AG2405" t="str">
        <f t="shared" si="1256"/>
        <v>0.993138177383162-0.00636870594406993i</v>
      </c>
      <c r="AH2405" t="str">
        <f t="shared" si="1257"/>
        <v>0.00691948403653257-0.00511889220061745i</v>
      </c>
      <c r="AI2405">
        <f t="shared" si="1258"/>
        <v>-41.302854449085267</v>
      </c>
      <c r="AJ2405">
        <f t="shared" si="1259"/>
        <v>-36.493275547545927</v>
      </c>
      <c r="AK2405"/>
      <c r="AL2405"/>
      <c r="AM2405"/>
      <c r="AN2405"/>
    </row>
    <row r="2406" spans="1:40" x14ac:dyDescent="0.25">
      <c r="A2406"/>
      <c r="B2406">
        <f t="shared" si="1260"/>
        <v>472000</v>
      </c>
      <c r="C2406" s="237" t="str">
        <f t="shared" si="1228"/>
        <v>-3.43051038830751E-07+0.00518860705568269i</v>
      </c>
      <c r="D2406" s="208" t="str">
        <f t="shared" si="1229"/>
        <v>-5.95700858706392+0.039779320760234i</v>
      </c>
      <c r="E2406" t="str">
        <f t="shared" si="1230"/>
        <v>2870</v>
      </c>
      <c r="F2406" t="str">
        <f t="shared" si="1231"/>
        <v>0.777000777000777</v>
      </c>
      <c r="G2406" t="str">
        <f t="shared" si="1226"/>
        <v>0.777000777000777</v>
      </c>
      <c r="H2406" t="str">
        <f t="shared" si="1232"/>
        <v>9.0603062632039+0.787635295570744i</v>
      </c>
      <c r="I2406" t="str">
        <f t="shared" si="1233"/>
        <v>1853.53966561798i</v>
      </c>
      <c r="J2406" t="str">
        <f t="shared" si="1227"/>
        <v>-4649.4407376772+405.495165567914i</v>
      </c>
      <c r="K2406" t="str">
        <f t="shared" si="1234"/>
        <v>0.0345060529530218-0.395649225734989i</v>
      </c>
      <c r="L2406" t="str">
        <f t="shared" si="1235"/>
        <v>0.00261722811918421-0.0254451792441752i</v>
      </c>
      <c r="M2406" t="str">
        <f t="shared" si="1236"/>
        <v>0.037123281072206-0.421094404979164i</v>
      </c>
      <c r="N2406" t="str">
        <f t="shared" si="1237"/>
        <v>-4.835995862757i</v>
      </c>
      <c r="O2406" t="str">
        <f t="shared" si="1238"/>
        <v>0.123292364789072+0.992370390925041i</v>
      </c>
      <c r="P2406" t="str">
        <f t="shared" si="1239"/>
        <v>0.876707635210928-0.992370390925041i</v>
      </c>
      <c r="Q2406" t="str">
        <f t="shared" si="1240"/>
        <v>-0.876707635210928+5.82836625368204i</v>
      </c>
      <c r="R2406" t="str">
        <f t="shared" si="1241"/>
        <v>-0.188624152883792-0.122047820818249i</v>
      </c>
      <c r="S2406" t="str">
        <f t="shared" si="1242"/>
        <v>0.499727144108286i</v>
      </c>
      <c r="T2406" t="str">
        <f t="shared" si="1243"/>
        <v>0.0609906089421434-0.0942606092304621i</v>
      </c>
      <c r="U2406" t="str">
        <f t="shared" si="1244"/>
        <v>0.0000333333333333333-0.000239143741873866i</v>
      </c>
      <c r="V2406" t="str">
        <f t="shared" si="1245"/>
        <v>6.66666666666667E-06-0.00239143741873866i</v>
      </c>
      <c r="W2406" t="str">
        <f t="shared" si="1246"/>
        <v>0.0000275982091863195-0.000217738577123468i</v>
      </c>
      <c r="X2406" t="str">
        <f t="shared" si="1247"/>
        <v>0.0000283745890619185-0.000217535546554001i</v>
      </c>
      <c r="Y2406" t="str">
        <f t="shared" si="1248"/>
        <v>0.009+2.96566346498876i</v>
      </c>
      <c r="Z2406" t="str">
        <f t="shared" si="1249"/>
        <v>-0.000879923555643626-0.000117499815037481i</v>
      </c>
      <c r="AA2406" t="str">
        <f t="shared" si="1250"/>
        <v>0.0123198883166163-4.04657142869926i</v>
      </c>
      <c r="AB2406" t="str">
        <f t="shared" si="1251"/>
        <v>0.287658090795792-0.444573801750438i</v>
      </c>
      <c r="AC2406" t="str">
        <f t="shared" si="1252"/>
        <v>0.823471271639881-0.137635250780817i</v>
      </c>
      <c r="AD2406" t="str">
        <f t="shared" si="1253"/>
        <v>0.427613350234924-0.468406299451708i</v>
      </c>
      <c r="AE2406" t="str">
        <f t="shared" si="1254"/>
        <v>-0.000431304713127364+0.000361917246939258i</v>
      </c>
      <c r="AF2406" t="str">
        <f t="shared" si="1255"/>
        <v>-15.0173148502678-0.74785597481051i</v>
      </c>
      <c r="AG2406" t="str">
        <f t="shared" si="1256"/>
        <v>0.993157579533207-0.00628482201757115i</v>
      </c>
      <c r="AH2406" t="str">
        <f t="shared" si="1257"/>
        <v>0.0068264912163681-0.00510449526089917i</v>
      </c>
      <c r="AI2406">
        <f t="shared" si="1258"/>
        <v>-41.387234095978215</v>
      </c>
      <c r="AJ2406">
        <f t="shared" si="1259"/>
        <v>-36.787229655797049</v>
      </c>
      <c r="AK2406"/>
      <c r="AL2406"/>
      <c r="AM2406"/>
      <c r="AN2406"/>
    </row>
    <row r="2407" spans="1:40" x14ac:dyDescent="0.25">
      <c r="A2407"/>
      <c r="B2407">
        <f t="shared" si="1260"/>
        <v>473000</v>
      </c>
      <c r="C2407" s="237" t="str">
        <f t="shared" si="1228"/>
        <v>-3.41602039236225E-07+0.00517763748483605i</v>
      </c>
      <c r="D2407" s="208" t="str">
        <f t="shared" si="1229"/>
        <v>-5.95700857595492+0.0396952207170764i</v>
      </c>
      <c r="E2407" t="str">
        <f t="shared" si="1230"/>
        <v>2870</v>
      </c>
      <c r="F2407" t="str">
        <f t="shared" si="1231"/>
        <v>0.777000777000777</v>
      </c>
      <c r="G2407" t="str">
        <f t="shared" si="1226"/>
        <v>0.777000777000777</v>
      </c>
      <c r="H2407" t="str">
        <f t="shared" si="1232"/>
        <v>9.06061515691376+0.785998975917734i</v>
      </c>
      <c r="I2407" t="str">
        <f t="shared" si="1233"/>
        <v>1857.46665643497i</v>
      </c>
      <c r="J2407" t="str">
        <f t="shared" si="1227"/>
        <v>-4669.16686925354+406.354265494964i</v>
      </c>
      <c r="K2407" t="str">
        <f t="shared" si="1234"/>
        <v>0.0343613378679789-0.394824993804285i</v>
      </c>
      <c r="L2407" t="str">
        <f t="shared" si="1235"/>
        <v>0.00260628856176803-0.0253925067761103i</v>
      </c>
      <c r="M2407" t="str">
        <f t="shared" si="1236"/>
        <v>0.0369676264297469-0.420217500580395i</v>
      </c>
      <c r="N2407" t="str">
        <f t="shared" si="1237"/>
        <v>-4.84624161670352i</v>
      </c>
      <c r="O2407" t="str">
        <f t="shared" si="1238"/>
        <v>0.133453298467496+0.991055102972658i</v>
      </c>
      <c r="P2407" t="str">
        <f t="shared" si="1239"/>
        <v>0.866546701532504-0.991055102972658i</v>
      </c>
      <c r="Q2407" t="str">
        <f t="shared" si="1240"/>
        <v>-0.866546701532504+5.83729671967618i</v>
      </c>
      <c r="R2407" t="str">
        <f t="shared" si="1241"/>
        <v>-0.187681202166535-0.120588726024962i</v>
      </c>
      <c r="S2407" t="str">
        <f t="shared" si="1242"/>
        <v>0.500785888057668i</v>
      </c>
      <c r="T2407" t="str">
        <f t="shared" si="1243"/>
        <v>0.0603891322521534-0.0939880974986989i</v>
      </c>
      <c r="U2407" t="str">
        <f t="shared" si="1244"/>
        <v>0.0000333333333333332-0.000238638152567579i</v>
      </c>
      <c r="V2407" t="str">
        <f t="shared" si="1245"/>
        <v>6.66666666666667E-06-0.00238638152567579i</v>
      </c>
      <c r="W2407" t="str">
        <f t="shared" si="1246"/>
        <v>0.0000275981875727035-0.000217279660269456i</v>
      </c>
      <c r="X2407" t="str">
        <f t="shared" si="1247"/>
        <v>0.0000283712448567256-0.000217077069800557i</v>
      </c>
      <c r="Y2407" t="str">
        <f t="shared" si="1248"/>
        <v>0.009+2.97194665029594i</v>
      </c>
      <c r="Z2407" t="str">
        <f t="shared" si="1249"/>
        <v>-0.000876212457531953-0.000117226585075332i</v>
      </c>
      <c r="AA2407" t="str">
        <f t="shared" si="1250"/>
        <v>0.0122678391774793-4.03801521831151i</v>
      </c>
      <c r="AB2407" t="str">
        <f t="shared" si="1251"/>
        <v>0.284821266581349-0.443288518559499i</v>
      </c>
      <c r="AC2407" t="str">
        <f t="shared" si="1252"/>
        <v>0.824251572877168-0.13607420510966i</v>
      </c>
      <c r="AD2407" t="str">
        <f t="shared" si="1253"/>
        <v>0.422813606160045-0.468005771399611i</v>
      </c>
      <c r="AE2407" t="str">
        <f t="shared" si="1254"/>
        <v>-0.000425337267308163+0.000360507491923662i</v>
      </c>
      <c r="AF2407" t="str">
        <f t="shared" si="1255"/>
        <v>-15.0176237328687-0.746303755200658i</v>
      </c>
      <c r="AG2407" t="str">
        <f t="shared" si="1256"/>
        <v>0.993177648747394-0.00620131048851036i</v>
      </c>
      <c r="AH2407" t="str">
        <f t="shared" si="1257"/>
        <v>0.00673410713105999-0.00508949711460324i</v>
      </c>
      <c r="AI2407">
        <f t="shared" si="1258"/>
        <v>-41.472079404854838</v>
      </c>
      <c r="AJ2407">
        <f t="shared" si="1259"/>
        <v>-37.081224321269495</v>
      </c>
      <c r="AK2407"/>
      <c r="AL2407"/>
      <c r="AM2407"/>
      <c r="AN2407"/>
    </row>
    <row r="2408" spans="1:40" x14ac:dyDescent="0.25">
      <c r="A2408"/>
      <c r="B2408">
        <f t="shared" si="1260"/>
        <v>474000</v>
      </c>
      <c r="C2408" s="237" t="str">
        <f t="shared" si="1228"/>
        <v>-3.40162200847813E-07+0.00516671419909784i</v>
      </c>
      <c r="D2408" s="208" t="str">
        <f t="shared" si="1229"/>
        <v>-5.95700856491617+0.0396114755264168i</v>
      </c>
      <c r="E2408" t="str">
        <f t="shared" si="1230"/>
        <v>2870</v>
      </c>
      <c r="F2408" t="str">
        <f t="shared" si="1231"/>
        <v>0.777000777000777</v>
      </c>
      <c r="G2408" t="str">
        <f t="shared" si="1226"/>
        <v>0.777000777000777</v>
      </c>
      <c r="H2408" t="str">
        <f t="shared" si="1232"/>
        <v>9.06092212014379+0.784369380512323i</v>
      </c>
      <c r="I2408" t="str">
        <f t="shared" si="1233"/>
        <v>1861.39364725195i</v>
      </c>
      <c r="J2408" t="str">
        <f t="shared" si="1227"/>
        <v>-4688.93474925651+407.213365422016i</v>
      </c>
      <c r="K2408" t="str">
        <f t="shared" si="1234"/>
        <v>0.0342175291098981-0.394004163175788i</v>
      </c>
      <c r="L2408" t="str">
        <f t="shared" si="1235"/>
        <v>0.00259541721058967-0.0253400495688227i</v>
      </c>
      <c r="M2408" t="str">
        <f t="shared" si="1236"/>
        <v>0.0368129463204878-0.419344212744611i</v>
      </c>
      <c r="N2408" t="str">
        <f t="shared" si="1237"/>
        <v>-4.85648737065004i</v>
      </c>
      <c r="O2408" t="str">
        <f t="shared" si="1238"/>
        <v>0.143600222945217+0.98963577945125i</v>
      </c>
      <c r="P2408" t="str">
        <f t="shared" si="1239"/>
        <v>0.856399777054783-0.98963577945125i</v>
      </c>
      <c r="Q2408" t="str">
        <f t="shared" si="1240"/>
        <v>-0.856399777054783+5.84612315010129i</v>
      </c>
      <c r="R2408" t="str">
        <f t="shared" si="1241"/>
        <v>-0.186732900994238-0.11913566382235i</v>
      </c>
      <c r="S2408" t="str">
        <f t="shared" si="1242"/>
        <v>0.501844632007049i</v>
      </c>
      <c r="T2408" t="str">
        <f t="shared" si="1243"/>
        <v>0.0597875933698427-0.0937109039830621i</v>
      </c>
      <c r="U2408" t="str">
        <f t="shared" si="1244"/>
        <v>0.0000333333333333334-0.000238134696549504i</v>
      </c>
      <c r="V2408" t="str">
        <f t="shared" si="1245"/>
        <v>6.66666666666667E-06-0.00238134696549504i</v>
      </c>
      <c r="W2408" t="str">
        <f t="shared" si="1246"/>
        <v>0.0000275981659133872-0.000216822682766274i</v>
      </c>
      <c r="X2408" t="str">
        <f t="shared" si="1247"/>
        <v>0.0000283679216125524-0.000216620530462798i</v>
      </c>
      <c r="Y2408" t="str">
        <f t="shared" si="1248"/>
        <v>0.009+2.97822983560312i</v>
      </c>
      <c r="Z2408" t="str">
        <f t="shared" si="1249"/>
        <v>-0.000872524823821133-0.000116954663840311i</v>
      </c>
      <c r="AA2408" t="str">
        <f t="shared" si="1250"/>
        <v>0.0122161192133525-4.02949511696119i</v>
      </c>
      <c r="AB2408" t="str">
        <f t="shared" si="1251"/>
        <v>0.281984149041023-0.441981154050896i</v>
      </c>
      <c r="AC2408" t="str">
        <f t="shared" si="1252"/>
        <v>0.825038428248448-0.13451904948481i</v>
      </c>
      <c r="AD2408" t="str">
        <f t="shared" si="1253"/>
        <v>0.418015774056433-0.467554063238136i</v>
      </c>
      <c r="AE2408" t="str">
        <f t="shared" si="1254"/>
        <v>-0.000419411767906231+0.000359063632318992i</v>
      </c>
      <c r="AF2408" t="str">
        <f t="shared" si="1255"/>
        <v>-15.01793068506-0.744757904985906i</v>
      </c>
      <c r="AG2408" t="str">
        <f t="shared" si="1256"/>
        <v>0.99319838097118-0.00611817726390504i</v>
      </c>
      <c r="AH2408" t="str">
        <f t="shared" si="1257"/>
        <v>0.00664233400878945-0.00507390429922036i</v>
      </c>
      <c r="AI2408">
        <f t="shared" si="1258"/>
        <v>-41.557396781786991</v>
      </c>
      <c r="AJ2408">
        <f t="shared" si="1259"/>
        <v>-37.375258156886645</v>
      </c>
      <c r="AK2408"/>
      <c r="AL2408"/>
      <c r="AM2408"/>
      <c r="AN2408"/>
    </row>
    <row r="2409" spans="1:40" x14ac:dyDescent="0.25">
      <c r="A2409"/>
      <c r="B2409">
        <f t="shared" si="1260"/>
        <v>475000</v>
      </c>
      <c r="C2409" s="237" t="str">
        <f t="shared" si="1228"/>
        <v>-3.38731446599786E-07+0.00515583690614111i</v>
      </c>
      <c r="D2409" s="208" t="str">
        <f t="shared" si="1229"/>
        <v>-5.95700855394705+0.0395280829470819i</v>
      </c>
      <c r="E2409" t="str">
        <f t="shared" si="1230"/>
        <v>2870</v>
      </c>
      <c r="F2409" t="str">
        <f t="shared" si="1231"/>
        <v>0.777000777000777</v>
      </c>
      <c r="G2409" t="str">
        <f t="shared" si="1226"/>
        <v>0.777000777000777</v>
      </c>
      <c r="H2409" t="str">
        <f t="shared" si="1232"/>
        <v>9.06122716890028+0.782746468375327i</v>
      </c>
      <c r="I2409" t="str">
        <f t="shared" si="1233"/>
        <v>1865.32063806894i</v>
      </c>
      <c r="J2409" t="str">
        <f t="shared" si="1227"/>
        <v>-4708.74437768609+408.072465349066i</v>
      </c>
      <c r="K2409" t="str">
        <f t="shared" si="1234"/>
        <v>0.034074619144235-0.393186713001974i</v>
      </c>
      <c r="L2409" t="str">
        <f t="shared" si="1235"/>
        <v>0.00258461350180712-0.0252878063203999i</v>
      </c>
      <c r="M2409" t="str">
        <f t="shared" si="1236"/>
        <v>0.0366592326460421-0.418474519322374i</v>
      </c>
      <c r="N2409" t="str">
        <f t="shared" si="1237"/>
        <v>-4.86673312459656i</v>
      </c>
      <c r="O2409" t="str">
        <f t="shared" si="1238"/>
        <v>0.153732073053348+0.988112569353674i</v>
      </c>
      <c r="P2409" t="str">
        <f t="shared" si="1239"/>
        <v>0.846267926946652-0.988112569353674i</v>
      </c>
      <c r="Q2409" t="str">
        <f t="shared" si="1240"/>
        <v>-0.846267926946652+5.85484569395023i</v>
      </c>
      <c r="R2409" t="str">
        <f t="shared" si="1241"/>
        <v>-0.185779226625988-0.11768865687991i</v>
      </c>
      <c r="S2409" t="str">
        <f t="shared" si="1242"/>
        <v>0.502903375956432i</v>
      </c>
      <c r="T2409" t="str">
        <f t="shared" si="1243"/>
        <v>0.0591860228566849-0.0934290002527844i</v>
      </c>
      <c r="U2409" t="str">
        <f t="shared" si="1244"/>
        <v>0.0000333333333333333-0.000237633360346242i</v>
      </c>
      <c r="V2409" t="str">
        <f t="shared" si="1245"/>
        <v>6.66666666666667E-06-0.00237633360346242i</v>
      </c>
      <c r="W2409" t="str">
        <f t="shared" si="1246"/>
        <v>0.0000275981442083703-0.000216367632365373i</v>
      </c>
      <c r="X2409" t="str">
        <f t="shared" si="1247"/>
        <v>0.0000283646191526907-0.000216165916305038i</v>
      </c>
      <c r="Y2409" t="str">
        <f t="shared" si="1248"/>
        <v>0.009+2.9845130209103i</v>
      </c>
      <c r="Z2409" t="str">
        <f t="shared" si="1249"/>
        <v>-0.000868860457111416-0.000116684041756615i</v>
      </c>
      <c r="AA2409" t="str">
        <f t="shared" si="1250"/>
        <v>0.0121647256541317-4.02101089653344i</v>
      </c>
      <c r="AB2409" t="str">
        <f t="shared" si="1251"/>
        <v>0.279146882315941-0.440651574132833i</v>
      </c>
      <c r="AC2409" t="str">
        <f t="shared" si="1252"/>
        <v>0.825831854827353-0.132969805969483i</v>
      </c>
      <c r="AD2409" t="str">
        <f t="shared" si="1253"/>
        <v>0.413220420041743-0.467051171255545i</v>
      </c>
      <c r="AE2409" t="str">
        <f t="shared" si="1254"/>
        <v>-0.000413528301414499+0.000357586065404679i</v>
      </c>
      <c r="AF2409" t="str">
        <f t="shared" si="1255"/>
        <v>-15.0182357228473-0.743218385428245i</v>
      </c>
      <c r="AG2409" t="str">
        <f t="shared" si="1256"/>
        <v>0.993219772088358-0.00603542820690231i</v>
      </c>
      <c r="AH2409" t="str">
        <f t="shared" si="1257"/>
        <v>0.0065511740261182-0.00505772336154655i</v>
      </c>
      <c r="AI2409">
        <f t="shared" si="1258"/>
        <v>-41.6431927650072</v>
      </c>
      <c r="AJ2409">
        <f t="shared" si="1259"/>
        <v>-37.669329779284077</v>
      </c>
      <c r="AK2409"/>
      <c r="AL2409"/>
      <c r="AM2409"/>
      <c r="AN2409"/>
    </row>
    <row r="2410" spans="1:40" x14ac:dyDescent="0.25">
      <c r="A2410"/>
      <c r="B2410">
        <f t="shared" si="1260"/>
        <v>476000</v>
      </c>
      <c r="C2410" s="237" t="str">
        <f t="shared" si="1228"/>
        <v>-3.37309700235071E-07+0.00514500531609538i</v>
      </c>
      <c r="D2410" s="208" t="str">
        <f t="shared" si="1229"/>
        <v>-5.95700854304699+0.0394450407567313i</v>
      </c>
      <c r="E2410" t="str">
        <f t="shared" si="1230"/>
        <v>2870</v>
      </c>
      <c r="F2410" t="str">
        <f t="shared" si="1231"/>
        <v>0.777000777000777</v>
      </c>
      <c r="G2410" t="str">
        <f t="shared" si="1226"/>
        <v>0.777000777000777</v>
      </c>
      <c r="H2410" t="str">
        <f t="shared" si="1232"/>
        <v>9.06153031902451+0.781130198856624i</v>
      </c>
      <c r="I2410" t="str">
        <f t="shared" si="1233"/>
        <v>1869.24762888593i</v>
      </c>
      <c r="J2410" t="str">
        <f t="shared" si="1227"/>
        <v>-4728.59575454229+408.931565276116i</v>
      </c>
      <c r="K2410" t="str">
        <f t="shared" si="1234"/>
        <v>0.0339326005143914-0.392372622603956i</v>
      </c>
      <c r="L2410" t="str">
        <f t="shared" si="1235"/>
        <v>0.00257387687737214-0.0252357757392786i</v>
      </c>
      <c r="M2410" t="str">
        <f t="shared" si="1236"/>
        <v>0.0365064773917635-0.417608398343235i</v>
      </c>
      <c r="N2410" t="str">
        <f t="shared" si="1237"/>
        <v>-4.87697887854308i</v>
      </c>
      <c r="O2410" t="str">
        <f t="shared" si="1238"/>
        <v>0.163847785205428+0.986485632578233i</v>
      </c>
      <c r="P2410" t="str">
        <f t="shared" si="1239"/>
        <v>0.836152214794572-0.986485632578233i</v>
      </c>
      <c r="Q2410" t="str">
        <f t="shared" si="1240"/>
        <v>-0.836152214794572+5.86346451112131i</v>
      </c>
      <c r="R2410" t="str">
        <f t="shared" si="1241"/>
        <v>-0.184820156466411-0.116247728682194i</v>
      </c>
      <c r="S2410" t="str">
        <f t="shared" si="1242"/>
        <v>0.503962119905813i</v>
      </c>
      <c r="T2410" t="str">
        <f t="shared" si="1243"/>
        <v>0.0585844517809143-0.0931423578541365i</v>
      </c>
      <c r="U2410" t="str">
        <f t="shared" si="1244"/>
        <v>0.0000333333333333334-0.000237134130597615i</v>
      </c>
      <c r="V2410" t="str">
        <f t="shared" si="1245"/>
        <v>6.66666666666667E-06-0.00237134130597615i</v>
      </c>
      <c r="W2410" t="str">
        <f t="shared" si="1246"/>
        <v>0.0000275981224576535-0.00021591449692113i</v>
      </c>
      <c r="X2410" t="str">
        <f t="shared" si="1247"/>
        <v>0.0000283613373022869-0.000215713215194392i</v>
      </c>
      <c r="Y2410" t="str">
        <f t="shared" si="1248"/>
        <v>0.009+2.99079620621748i</v>
      </c>
      <c r="Z2410" t="str">
        <f t="shared" si="1249"/>
        <v>-0.000865219162074498-0.000116414709342633i</v>
      </c>
      <c r="AA2410" t="str">
        <f t="shared" si="1250"/>
        <v>0.0121136557587924-4.0125623308309i</v>
      </c>
      <c r="AB2410" t="str">
        <f t="shared" si="1251"/>
        <v>0.276309612937334-0.439299644605217i</v>
      </c>
      <c r="AC2410" t="str">
        <f t="shared" si="1252"/>
        <v>0.826631869661487-0.131426497449589i</v>
      </c>
      <c r="AD2410" t="str">
        <f t="shared" si="1253"/>
        <v>0.408428110542489-0.4664970983209i</v>
      </c>
      <c r="AE2410" t="str">
        <f t="shared" si="1254"/>
        <v>-0.000407686951681452+0.000356075188743229i</v>
      </c>
      <c r="AF2410" t="str">
        <f t="shared" si="1255"/>
        <v>-15.0185388620715-0.741685158099893i</v>
      </c>
      <c r="AG2410" t="str">
        <f t="shared" si="1256"/>
        <v>0.993241817921596-0.00595306913604589i</v>
      </c>
      <c r="AH2410" t="str">
        <f t="shared" si="1257"/>
        <v>0.00646062930774326-0.00504096085713779i</v>
      </c>
      <c r="AI2410">
        <f t="shared" si="1258"/>
        <v>-41.729474028837437</v>
      </c>
      <c r="AJ2410">
        <f t="shared" si="1259"/>
        <v>-37.963437808921817</v>
      </c>
      <c r="AK2410"/>
      <c r="AL2410"/>
      <c r="AM2410"/>
      <c r="AN2410"/>
    </row>
    <row r="2411" spans="1:40" x14ac:dyDescent="0.25">
      <c r="A2411"/>
      <c r="B2411">
        <f t="shared" si="1260"/>
        <v>477000</v>
      </c>
      <c r="C2411" s="237" t="str">
        <f t="shared" si="1228"/>
        <v>-3.35896886295097E-07+0.00513421914152093i</v>
      </c>
      <c r="D2411" s="208" t="str">
        <f t="shared" si="1229"/>
        <v>-5.95700853221542+0.0393623467516605i</v>
      </c>
      <c r="E2411" t="str">
        <f t="shared" si="1230"/>
        <v>2870</v>
      </c>
      <c r="F2411" t="str">
        <f t="shared" si="1231"/>
        <v>0.777000777000777</v>
      </c>
      <c r="G2411" t="str">
        <f t="shared" si="1226"/>
        <v>0.777000777000777</v>
      </c>
      <c r="H2411" t="str">
        <f t="shared" si="1232"/>
        <v>9.06183158619476+0.779520531631826i</v>
      </c>
      <c r="I2411" t="str">
        <f t="shared" si="1233"/>
        <v>1873.17461970291i</v>
      </c>
      <c r="J2411" t="str">
        <f t="shared" si="1227"/>
        <v>-4748.4888798251+409.790665203167i</v>
      </c>
      <c r="K2411" t="str">
        <f t="shared" si="1234"/>
        <v>0.033791465840753-0.391561871469797i</v>
      </c>
      <c r="L2411" t="str">
        <f t="shared" si="1235"/>
        <v>0.0025632067849592-0.0251839565441441i</v>
      </c>
      <c r="M2411" t="str">
        <f t="shared" si="1236"/>
        <v>0.0363546726257122-0.416745828013941i</v>
      </c>
      <c r="N2411" t="str">
        <f t="shared" si="1237"/>
        <v>-4.8872246324896i</v>
      </c>
      <c r="O2411" t="str">
        <f t="shared" si="1238"/>
        <v>0.173946297509066+0.984755139911891i</v>
      </c>
      <c r="P2411" t="str">
        <f t="shared" si="1239"/>
        <v>0.826053702490934-0.984755139911891i</v>
      </c>
      <c r="Q2411" t="str">
        <f t="shared" si="1240"/>
        <v>-0.826053702490934+5.87197977240149i</v>
      </c>
      <c r="R2411" t="str">
        <f t="shared" si="1241"/>
        <v>-0.18385566807348-0.114812903532733i</v>
      </c>
      <c r="S2411" t="str">
        <f t="shared" si="1242"/>
        <v>0.505020863855196i</v>
      </c>
      <c r="T2411" t="str">
        <f t="shared" si="1243"/>
        <v>0.0579829117238241-0.092850948315143i</v>
      </c>
      <c r="U2411" t="str">
        <f t="shared" si="1244"/>
        <v>0.0000333333333333333-0.000236636994055482i</v>
      </c>
      <c r="V2411" t="str">
        <f t="shared" si="1245"/>
        <v>6.66666666666667E-06-0.00236636994055482i</v>
      </c>
      <c r="W2411" t="str">
        <f t="shared" si="1246"/>
        <v>0.0000275981006612368-0.00021546326438978i</v>
      </c>
      <c r="X2411" t="str">
        <f t="shared" si="1247"/>
        <v>0.0000283580758883183-0.000215262415099727i</v>
      </c>
      <c r="Y2411" t="str">
        <f t="shared" si="1248"/>
        <v>0.009+2.99707939152466i</v>
      </c>
      <c r="Z2411" t="str">
        <f t="shared" si="1249"/>
        <v>-0.000861600745427628-0.000116146657209786i</v>
      </c>
      <c r="AA2411" t="str">
        <f t="shared" si="1250"/>
        <v>0.0120629068150248-4.00414919555372i</v>
      </c>
      <c r="AB2411" t="str">
        <f t="shared" si="1251"/>
        <v>0.27347248985624-0.437925231181897i</v>
      </c>
      <c r="AC2411" t="str">
        <f t="shared" si="1252"/>
        <v>0.827438489763766-0.12988914763833i</v>
      </c>
      <c r="AD2411" t="str">
        <f t="shared" si="1253"/>
        <v>0.403639412211875-0.465891853890577i</v>
      </c>
      <c r="AE2411" t="str">
        <f t="shared" si="1254"/>
        <v>-0.000401887799896382+0.000354531400154249i</v>
      </c>
      <c r="AF2411" t="str">
        <f t="shared" si="1255"/>
        <v>-15.0188401184102-0.740158184880165i</v>
      </c>
      <c r="AG2411" t="str">
        <f t="shared" si="1256"/>
        <v>0.993264514232976-0.00587110582455117i</v>
      </c>
      <c r="AH2411" t="str">
        <f t="shared" si="1257"/>
        <v>0.00637070192626403-0.00502362334976143i</v>
      </c>
      <c r="AI2411">
        <f t="shared" si="1258"/>
        <v>-41.816247387758935</v>
      </c>
      <c r="AJ2411">
        <f t="shared" si="1259"/>
        <v>-38.257580870192697</v>
      </c>
      <c r="AK2411"/>
      <c r="AL2411"/>
      <c r="AM2411"/>
      <c r="AN2411"/>
    </row>
    <row r="2412" spans="1:40" x14ac:dyDescent="0.25">
      <c r="A2412"/>
      <c r="B2412">
        <f t="shared" si="1260"/>
        <v>478000</v>
      </c>
      <c r="C2412" s="237" t="str">
        <f t="shared" si="1228"/>
        <v>-3.34492930109787E-07+0.00512347809738347i</v>
      </c>
      <c r="D2412" s="208" t="str">
        <f t="shared" si="1229"/>
        <v>-5.95700852145176+0.0392799987466066i</v>
      </c>
      <c r="E2412" t="str">
        <f t="shared" si="1230"/>
        <v>2870</v>
      </c>
      <c r="F2412" t="str">
        <f t="shared" si="1231"/>
        <v>0.777000777000777</v>
      </c>
      <c r="G2412" t="str">
        <f t="shared" si="1226"/>
        <v>0.777000777000777</v>
      </c>
      <c r="H2412" t="str">
        <f t="shared" si="1232"/>
        <v>9.06213098592819+0.777917426699129i</v>
      </c>
      <c r="I2412" t="str">
        <f t="shared" si="1233"/>
        <v>1877.1016105199i</v>
      </c>
      <c r="J2412" t="str">
        <f t="shared" si="1227"/>
        <v>-4768.42375353453+410.649765130218i</v>
      </c>
      <c r="K2412" t="str">
        <f t="shared" si="1234"/>
        <v>0.0336512078197399-0.390754439252854i</v>
      </c>
      <c r="L2412" t="str">
        <f t="shared" si="1235"/>
        <v>0.00255260267789545-0.0251323474638296i</v>
      </c>
      <c r="M2412" t="str">
        <f t="shared" si="1236"/>
        <v>0.0362038104976354-0.415886786716684i</v>
      </c>
      <c r="N2412" t="str">
        <f t="shared" si="1237"/>
        <v>-4.89747038643612i</v>
      </c>
      <c r="O2412" t="str">
        <f t="shared" si="1238"/>
        <v>0.184026549877422+0.982921273012347i</v>
      </c>
      <c r="P2412" t="str">
        <f t="shared" si="1239"/>
        <v>0.815973450122578-0.982921273012347i</v>
      </c>
      <c r="Q2412" t="str">
        <f t="shared" si="1240"/>
        <v>-0.815973450122578+5.88039165944847i</v>
      </c>
      <c r="R2412" t="str">
        <f t="shared" si="1241"/>
        <v>-0.182885739166518-0.113384206557968i</v>
      </c>
      <c r="S2412" t="str">
        <f t="shared" si="1242"/>
        <v>0.506079607804579i</v>
      </c>
      <c r="T2412" t="str">
        <f t="shared" si="1243"/>
        <v>0.0573814347860898-0.092554743150442i</v>
      </c>
      <c r="U2412" t="str">
        <f t="shared" si="1244"/>
        <v>0.0000333333333333334-0.000236141937582562i</v>
      </c>
      <c r="V2412" t="str">
        <f t="shared" si="1245"/>
        <v>6.66666666666667E-06-0.00236141937582562i</v>
      </c>
      <c r="W2412" t="str">
        <f t="shared" si="1246"/>
        <v>0.0000275980788191208-0.000215013922828333i</v>
      </c>
      <c r="X2412" t="str">
        <f t="shared" si="1247"/>
        <v>0.0000283548347395703-0.00021481350409057i</v>
      </c>
      <c r="Y2412" t="str">
        <f t="shared" si="1248"/>
        <v>0.009+3.00336257683184i</v>
      </c>
      <c r="Z2412" t="str">
        <f t="shared" si="1249"/>
        <v>-0.000858005015907817-0.000115879876061385i</v>
      </c>
      <c r="AA2412" t="str">
        <f t="shared" si="1250"/>
        <v>0.0120124761388732-3.99577126827954i</v>
      </c>
      <c r="AB2412" t="str">
        <f t="shared" si="1251"/>
        <v>0.270635664473328-0.436528199513586i</v>
      </c>
      <c r="AC2412" t="str">
        <f t="shared" si="1252"/>
        <v>0.828251732103569-0.128357781080811i</v>
      </c>
      <c r="AD2412" t="str">
        <f t="shared" si="1253"/>
        <v>0.398854891847468-0.465235454013677i</v>
      </c>
      <c r="AE2412" t="str">
        <f t="shared" si="1254"/>
        <v>-0.000396130924574965+0.000352955097688124i</v>
      </c>
      <c r="AF2412" t="str">
        <f t="shared" si="1255"/>
        <v>-15.01913950738-0.738637427952522i</v>
      </c>
      <c r="AG2412" t="str">
        <f t="shared" si="1256"/>
        <v>0.993287856724553-0.00578954399958669i</v>
      </c>
      <c r="AH2412" t="str">
        <f t="shared" si="1257"/>
        <v>0.00628139390195693-0.00500571741084222i</v>
      </c>
      <c r="AI2412">
        <f t="shared" si="1258"/>
        <v>-41.903519800634434</v>
      </c>
      <c r="AJ2412">
        <f t="shared" si="1259"/>
        <v>-38.551757591534134</v>
      </c>
      <c r="AK2412"/>
      <c r="AL2412"/>
      <c r="AM2412"/>
      <c r="AN2412"/>
    </row>
    <row r="2413" spans="1:40" x14ac:dyDescent="0.25">
      <c r="A2413"/>
      <c r="B2413">
        <f t="shared" si="1260"/>
        <v>479000</v>
      </c>
      <c r="C2413" s="237" t="str">
        <f t="shared" si="1228"/>
        <v>-3.33097757787681E-07+0.0051127819010289i</v>
      </c>
      <c r="D2413" s="208" t="str">
        <f t="shared" si="1229"/>
        <v>-5.95700851075544+0.0391979945745549i</v>
      </c>
      <c r="E2413" t="str">
        <f t="shared" si="1230"/>
        <v>2870</v>
      </c>
      <c r="F2413" t="str">
        <f t="shared" si="1231"/>
        <v>0.777000777000777</v>
      </c>
      <c r="G2413" t="str">
        <f t="shared" si="1226"/>
        <v>0.777000777000777</v>
      </c>
      <c r="H2413" t="str">
        <f t="shared" si="1232"/>
        <v>9.06242853358298+0.776320844376059i</v>
      </c>
      <c r="I2413" t="str">
        <f t="shared" si="1233"/>
        <v>1881.02860133689i</v>
      </c>
      <c r="J2413" t="str">
        <f t="shared" si="1227"/>
        <v>-4788.40037567058+411.508865057269i</v>
      </c>
      <c r="K2413" t="str">
        <f t="shared" si="1234"/>
        <v>0.0335118192228701-0.389950305770116i</v>
      </c>
      <c r="L2413" t="str">
        <f t="shared" si="1235"/>
        <v>0.0025420640150917-0.0250809472372178i</v>
      </c>
      <c r="M2413" t="str">
        <f t="shared" si="1236"/>
        <v>0.0360538832379618-0.415031253007334i</v>
      </c>
      <c r="N2413" t="str">
        <f t="shared" si="1237"/>
        <v>-4.90771614038264i</v>
      </c>
      <c r="O2413" t="str">
        <f t="shared" si="1238"/>
        <v>0.194087484140485+0.980984224388964i</v>
      </c>
      <c r="P2413" t="str">
        <f t="shared" si="1239"/>
        <v>0.805912515859515-0.980984224388964i</v>
      </c>
      <c r="Q2413" t="str">
        <f t="shared" si="1240"/>
        <v>-0.805912515859515+5.8887003647716i</v>
      </c>
      <c r="R2413" t="str">
        <f t="shared" si="1241"/>
        <v>-0.181910347634376-0.111961663711206i</v>
      </c>
      <c r="S2413" t="str">
        <f t="shared" si="1242"/>
        <v>0.50713835175396i</v>
      </c>
      <c r="T2413" t="str">
        <f t="shared" si="1243"/>
        <v>0.0567800535941322-0.0922537138662873i</v>
      </c>
      <c r="U2413" t="str">
        <f t="shared" si="1244"/>
        <v>0.0000333333333333333-0.000235648948151283i</v>
      </c>
      <c r="V2413" t="str">
        <f t="shared" si="1245"/>
        <v>6.66666666666667E-06-0.00235648948151284i</v>
      </c>
      <c r="W2413" t="str">
        <f t="shared" si="1246"/>
        <v>0.0000275980569313054-0.000214566460393538i</v>
      </c>
      <c r="X2413" t="str">
        <f t="shared" si="1247"/>
        <v>0.0000283516136866128-0.000214366470336077i</v>
      </c>
      <c r="Y2413" t="str">
        <f t="shared" si="1248"/>
        <v>0.009+3.00964576213902i</v>
      </c>
      <c r="Z2413" t="str">
        <f t="shared" si="1249"/>
        <v>-0.000854431784246665-0.000115614356691502i</v>
      </c>
      <c r="AA2413" t="str">
        <f t="shared" si="1250"/>
        <v>0.011962361074381-3.98742832844401i</v>
      </c>
      <c r="AB2413" t="str">
        <f t="shared" si="1251"/>
        <v>0.267799290668909-0.435108415211453i</v>
      </c>
      <c r="AC2413" t="str">
        <f t="shared" si="1252"/>
        <v>0.829071613597741-0.126832423158681i</v>
      </c>
      <c r="AD2413" t="str">
        <f t="shared" si="1253"/>
        <v>0.394075116308799-0.464527921336274i</v>
      </c>
      <c r="AE2413" t="str">
        <f t="shared" si="1254"/>
        <v>-0.000390416401545473+0.000351346679599577i</v>
      </c>
      <c r="AF2413" t="str">
        <f t="shared" si="1255"/>
        <v>-15.0194370443384-0.737122849801504i</v>
      </c>
      <c r="AG2413" t="str">
        <f t="shared" si="1256"/>
        <v>0.993311841038911-0.005708389341564i</v>
      </c>
      <c r="AH2413" t="str">
        <f t="shared" si="1257"/>
        <v>0.00619270720256261-0.00498724961890607i</v>
      </c>
      <c r="AI2413">
        <f t="shared" si="1258"/>
        <v>-41.991298375083872</v>
      </c>
      <c r="AJ2413">
        <f t="shared" si="1259"/>
        <v>-38.845966605538152</v>
      </c>
      <c r="AK2413"/>
      <c r="AL2413"/>
      <c r="AM2413"/>
      <c r="AN2413"/>
    </row>
    <row r="2414" spans="1:40" x14ac:dyDescent="0.25">
      <c r="A2414"/>
      <c r="B2414">
        <f t="shared" si="1260"/>
        <v>480000</v>
      </c>
      <c r="C2414" s="237" t="str">
        <f t="shared" si="1228"/>
        <v>-3.31711296206221E-07+0.00510213027215855i</v>
      </c>
      <c r="D2414" s="208" t="str">
        <f t="shared" si="1229"/>
        <v>-5.95700850012589+0.0391163320865489i</v>
      </c>
      <c r="E2414" t="str">
        <f t="shared" si="1230"/>
        <v>2870</v>
      </c>
      <c r="F2414" t="str">
        <f t="shared" si="1231"/>
        <v>0.777000777000777</v>
      </c>
      <c r="G2414" t="str">
        <f t="shared" si="1226"/>
        <v>0.777000777000777</v>
      </c>
      <c r="H2414" t="str">
        <f t="shared" si="1232"/>
        <v>9.06272424436015+0.774730745296391i</v>
      </c>
      <c r="I2414" t="str">
        <f t="shared" si="1233"/>
        <v>1884.95559215388i</v>
      </c>
      <c r="J2414" t="str">
        <f t="shared" si="1227"/>
        <v>-4808.41874623324+412.367964984319i</v>
      </c>
      <c r="K2414" t="str">
        <f t="shared" si="1234"/>
        <v>0.0333732928958374-0.389149451000587i</v>
      </c>
      <c r="L2414" t="str">
        <f t="shared" si="1235"/>
        <v>0.00253159026097435-0.0250297546131425i</v>
      </c>
      <c r="M2414" t="str">
        <f t="shared" si="1236"/>
        <v>0.0359048831568118-0.41417920561373i</v>
      </c>
      <c r="N2414" t="str">
        <f t="shared" si="1237"/>
        <v>-4.91796189432916i</v>
      </c>
      <c r="O2414" t="str">
        <f t="shared" si="1238"/>
        <v>0.204128044156148+0.978944197382561i</v>
      </c>
      <c r="P2414" t="str">
        <f t="shared" si="1239"/>
        <v>0.795871955843852-0.978944197382561i</v>
      </c>
      <c r="Q2414" t="str">
        <f t="shared" si="1240"/>
        <v>-0.795871955843852+5.89690609171172i</v>
      </c>
      <c r="R2414" t="str">
        <f t="shared" si="1241"/>
        <v>-0.180929471543805-0.110545301776591i</v>
      </c>
      <c r="S2414" t="str">
        <f t="shared" si="1242"/>
        <v>0.508197095703342i</v>
      </c>
      <c r="T2414" t="str">
        <f t="shared" si="1243"/>
        <v>0.056178801306513-0.0919478319657022i</v>
      </c>
      <c r="U2414" t="str">
        <f t="shared" si="1244"/>
        <v>0.0000333333333333333-0.000235158012842635i</v>
      </c>
      <c r="V2414" t="str">
        <f t="shared" si="1245"/>
        <v>6.66666666666667E-06-0.00235158012842635i</v>
      </c>
      <c r="W2414" t="str">
        <f t="shared" si="1246"/>
        <v>0.000027598034997791-0.000214120865340835i</v>
      </c>
      <c r="X2414" t="str">
        <f t="shared" si="1247"/>
        <v>0.0000283484125617799-0.000213921302103985i</v>
      </c>
      <c r="Y2414" t="str">
        <f t="shared" si="1248"/>
        <v>0.009+3.0159289474462i</v>
      </c>
      <c r="Z2414" t="str">
        <f t="shared" si="1249"/>
        <v>-0.000850880863145394-0.000115350089983865i</v>
      </c>
      <c r="AA2414" t="str">
        <f t="shared" si="1250"/>
        <v>0.011912558993241-3.97912015732137i</v>
      </c>
      <c r="AB2414" t="str">
        <f t="shared" si="1251"/>
        <v>0.264963524833103-0.433665743871432i</v>
      </c>
      <c r="AC2414" t="str">
        <f t="shared" si="1252"/>
        <v>0.829898151101393-0.125313100094804i</v>
      </c>
      <c r="AD2414" t="str">
        <f t="shared" si="1253"/>
        <v>0.389300652434919-0.463769285104552i</v>
      </c>
      <c r="AE2414" t="str">
        <f t="shared" si="1254"/>
        <v>-0.000384744303935452+0.000349706544320938i</v>
      </c>
      <c r="AF2414" t="str">
        <f t="shared" si="1255"/>
        <v>-15.019732744486-0.735614413209842i</v>
      </c>
      <c r="AG2414" t="str">
        <f t="shared" si="1256"/>
        <v>0.993336462759742-0.00562764748343535i</v>
      </c>
      <c r="AH2414" t="str">
        <f t="shared" si="1257"/>
        <v>0.00610464374308261-0.00496822655901896i</v>
      </c>
      <c r="AI2414">
        <f t="shared" si="1258"/>
        <v>-42.079590372024597</v>
      </c>
      <c r="AJ2414">
        <f t="shared" si="1259"/>
        <v>-39.140206549057595</v>
      </c>
      <c r="AK2414"/>
      <c r="AL2414"/>
      <c r="AM2414"/>
      <c r="AN2414"/>
    </row>
    <row r="2415" spans="1:40" x14ac:dyDescent="0.25">
      <c r="A2415"/>
      <c r="B2415">
        <f t="shared" si="1260"/>
        <v>481000</v>
      </c>
      <c r="C2415" s="237" t="str">
        <f t="shared" si="1228"/>
        <v>-3.30333473002171E-07+0.00509152293280479i</v>
      </c>
      <c r="D2415" s="208" t="str">
        <f t="shared" si="1229"/>
        <v>-5.95700848956259+0.0390350091515034i</v>
      </c>
      <c r="E2415" t="str">
        <f t="shared" si="1230"/>
        <v>2870</v>
      </c>
      <c r="F2415" t="str">
        <f t="shared" si="1231"/>
        <v>0.777000777000777</v>
      </c>
      <c r="G2415" t="str">
        <f t="shared" si="1226"/>
        <v>0.777000777000777</v>
      </c>
      <c r="H2415" t="str">
        <f t="shared" si="1232"/>
        <v>9.06301813330562+0.77314709040698i</v>
      </c>
      <c r="I2415" t="str">
        <f t="shared" si="1233"/>
        <v>1888.88258297086i</v>
      </c>
      <c r="J2415" t="str">
        <f t="shared" si="1227"/>
        <v>-4828.47886522252+413.22706491137i</v>
      </c>
      <c r="K2415" t="str">
        <f t="shared" si="1234"/>
        <v>0.033235621757602-0.38835185508367i</v>
      </c>
      <c r="L2415" t="str">
        <f t="shared" si="1235"/>
        <v>0.0025211808854183-0.0249787683502926i</v>
      </c>
      <c r="M2415" t="str">
        <f t="shared" si="1236"/>
        <v>0.0357568026430203-0.413330623433963i</v>
      </c>
      <c r="N2415" t="str">
        <f t="shared" si="1237"/>
        <v>-4.92820764827568i</v>
      </c>
      <c r="O2415" t="str">
        <f t="shared" si="1238"/>
        <v>0.214147175921087+0.976801406144065i</v>
      </c>
      <c r="P2415" t="str">
        <f t="shared" si="1239"/>
        <v>0.785852824078913-0.976801406144065i</v>
      </c>
      <c r="Q2415" t="str">
        <f t="shared" si="1240"/>
        <v>-0.785852824078913+5.90500905441974i</v>
      </c>
      <c r="R2415" t="str">
        <f t="shared" si="1241"/>
        <v>-0.17994308914802-0.109135148373076i</v>
      </c>
      <c r="S2415" t="str">
        <f t="shared" si="1242"/>
        <v>0.509255839652723i</v>
      </c>
      <c r="T2415" t="str">
        <f t="shared" si="1243"/>
        <v>0.0555777116203553-0.0916370689537797i</v>
      </c>
      <c r="U2415" t="str">
        <f t="shared" si="1244"/>
        <v>0.0000333333333333333-0.000234669118845041i</v>
      </c>
      <c r="V2415" t="str">
        <f t="shared" si="1245"/>
        <v>6.66666666666667E-06-0.00234669118845041i</v>
      </c>
      <c r="W2415" t="str">
        <f t="shared" si="1246"/>
        <v>0.0000275980130185781-0.000213677126023334i</v>
      </c>
      <c r="X2415" t="str">
        <f t="shared" si="1247"/>
        <v>0.0000283452311991459-0.000213477987759592i</v>
      </c>
      <c r="Y2415" t="str">
        <f t="shared" si="1248"/>
        <v>0.009+3.02221213275338i</v>
      </c>
      <c r="Z2415" t="str">
        <f t="shared" si="1249"/>
        <v>-0.000847352067250338-0.000115087066910766i</v>
      </c>
      <c r="AA2415" t="str">
        <f t="shared" si="1250"/>
        <v>0.0118630672944509-3.97084653800538i</v>
      </c>
      <c r="AB2415" t="str">
        <f t="shared" si="1251"/>
        <v>0.262128525896116-0.432200051099215i</v>
      </c>
      <c r="AC2415" t="str">
        <f t="shared" si="1252"/>
        <v>0.830731361398544-0.123799838957925i</v>
      </c>
      <c r="AD2415" t="str">
        <f t="shared" si="1253"/>
        <v>0.384532066961824-0.462959581166785i</v>
      </c>
      <c r="AE2415" t="str">
        <f t="shared" si="1254"/>
        <v>-0.00037911470215887+0.000348035090435255i</v>
      </c>
      <c r="AF2415" t="str">
        <f t="shared" si="1255"/>
        <v>-15.0200266228682-0.734112081255477i</v>
      </c>
      <c r="AG2415" t="str">
        <f t="shared" si="1256"/>
        <v>0.993361717412422-0.00554732400999852i</v>
      </c>
      <c r="AH2415" t="str">
        <f t="shared" si="1257"/>
        <v>0.00601720538558587-0.00494865482222322i</v>
      </c>
      <c r="AI2415">
        <f t="shared" si="1258"/>
        <v>-42.168403210382067</v>
      </c>
      <c r="AJ2415">
        <f t="shared" si="1259"/>
        <v>-39.43447606331835</v>
      </c>
      <c r="AK2415"/>
      <c r="AL2415"/>
      <c r="AM2415"/>
      <c r="AN2415"/>
    </row>
    <row r="2416" spans="1:40" x14ac:dyDescent="0.25">
      <c r="A2416"/>
      <c r="B2416">
        <f t="shared" si="1260"/>
        <v>482000</v>
      </c>
      <c r="C2416" s="237" t="str">
        <f t="shared" si="1228"/>
        <v>-3.28964216562167E-07+0.00508095960730671i</v>
      </c>
      <c r="D2416" s="208" t="str">
        <f t="shared" si="1229"/>
        <v>-5.95700847906495+0.0389540236560181i</v>
      </c>
      <c r="E2416" t="str">
        <f t="shared" si="1230"/>
        <v>2870</v>
      </c>
      <c r="F2416" t="str">
        <f t="shared" si="1231"/>
        <v>0.777000777000777</v>
      </c>
      <c r="G2416" t="str">
        <f t="shared" si="1226"/>
        <v>0.777000777000777</v>
      </c>
      <c r="H2416" t="str">
        <f t="shared" si="1232"/>
        <v>9.06331021531188+0.771569840964736i</v>
      </c>
      <c r="I2416" t="str">
        <f t="shared" si="1233"/>
        <v>1892.80957378785i</v>
      </c>
      <c r="J2416" t="str">
        <f t="shared" si="1227"/>
        <v>-4848.58073263842+414.08616483842i</v>
      </c>
      <c r="K2416" t="str">
        <f t="shared" si="1234"/>
        <v>0.0330987987994941-0.387557498317589i</v>
      </c>
      <c r="L2416" t="str">
        <f t="shared" si="1235"/>
        <v>0.00251083536368084-0.024927987217116i</v>
      </c>
      <c r="M2416" t="str">
        <f t="shared" si="1236"/>
        <v>0.0356096341631749-0.412485485534705i</v>
      </c>
      <c r="N2416" t="str">
        <f t="shared" si="1237"/>
        <v>-4.9384534022222i</v>
      </c>
      <c r="O2416" t="str">
        <f t="shared" si="1238"/>
        <v>0.224143827681399+0.974556075612035i</v>
      </c>
      <c r="P2416" t="str">
        <f t="shared" si="1239"/>
        <v>0.775856172318601-0.974556075612035i</v>
      </c>
      <c r="Q2416" t="str">
        <f t="shared" si="1240"/>
        <v>-0.775856172318601+5.91300947783424i</v>
      </c>
      <c r="R2416" t="str">
        <f t="shared" si="1241"/>
        <v>-0.178951178895459-0.107731231958415i</v>
      </c>
      <c r="S2416" t="str">
        <f t="shared" si="1242"/>
        <v>0.510314583602106i</v>
      </c>
      <c r="T2416" t="str">
        <f t="shared" si="1243"/>
        <v>0.0549768187778004-0.0913213963431421i</v>
      </c>
      <c r="U2416" t="str">
        <f t="shared" si="1244"/>
        <v>0.0000333333333333332-0.000234182253453246i</v>
      </c>
      <c r="V2416" t="str">
        <f t="shared" si="1245"/>
        <v>6.66666666666667E-06-0.00234182253453246i</v>
      </c>
      <c r="W2416" t="str">
        <f t="shared" si="1246"/>
        <v>0.0000275979909936665-0.000213235230890796i</v>
      </c>
      <c r="X2416" t="str">
        <f t="shared" si="1247"/>
        <v>0.0000283420694345043-0.000213036515764743i</v>
      </c>
      <c r="Y2416" t="str">
        <f t="shared" si="1248"/>
        <v>0.009+3.02849531806056i</v>
      </c>
      <c r="Z2416" t="str">
        <f t="shared" si="1249"/>
        <v>-0.000843845213128724-0.000114825278531977i</v>
      </c>
      <c r="AA2416" t="str">
        <f t="shared" si="1250"/>
        <v>0.0118138834039728-3.96260725539035i</v>
      </c>
      <c r="AB2416" t="str">
        <f t="shared" si="1251"/>
        <v>0.259294455358697-0.43071120253601i</v>
      </c>
      <c r="AC2416" t="str">
        <f t="shared" si="1252"/>
        <v>0.83157126119256-0.122292667667377i</v>
      </c>
      <c r="AD2416" t="str">
        <f t="shared" si="1253"/>
        <v>0.379769926439927-0.46209885197421i</v>
      </c>
      <c r="AE2416" t="str">
        <f t="shared" si="1254"/>
        <v>-0.000373527663903826+0.000346332716649183i</v>
      </c>
      <c r="AF2416" t="str">
        <f t="shared" si="1255"/>
        <v>-15.0203186943768-0.732615817308718i</v>
      </c>
      <c r="AG2416" t="str">
        <f t="shared" si="1256"/>
        <v>0.993387600464609-0.00546742445721065i</v>
      </c>
      <c r="AH2416" t="str">
        <f t="shared" si="1257"/>
        <v>0.00593039393902626-0.00492854100497i</v>
      </c>
      <c r="AI2416">
        <f t="shared" si="1258"/>
        <v>-42.257744471978683</v>
      </c>
      <c r="AJ2416">
        <f t="shared" si="1259"/>
        <v>-39.728773794024683</v>
      </c>
      <c r="AK2416"/>
      <c r="AL2416"/>
      <c r="AM2416"/>
      <c r="AN2416"/>
    </row>
    <row r="2417" spans="1:40" x14ac:dyDescent="0.25">
      <c r="A2417"/>
      <c r="B2417">
        <f t="shared" si="1260"/>
        <v>483000</v>
      </c>
      <c r="C2417" s="237" t="str">
        <f t="shared" si="1228"/>
        <v>-3.27603456013416E-07+0.00507044002228633i</v>
      </c>
      <c r="D2417" s="208" t="str">
        <f t="shared" si="1229"/>
        <v>-5.95700846863246+0.0388733735041952i</v>
      </c>
      <c r="E2417" t="str">
        <f t="shared" si="1230"/>
        <v>2870</v>
      </c>
      <c r="F2417" t="str">
        <f t="shared" si="1231"/>
        <v>0.777000777000777</v>
      </c>
      <c r="G2417" t="str">
        <f t="shared" si="1226"/>
        <v>0.777000777000777</v>
      </c>
      <c r="H2417" t="str">
        <f t="shared" si="1232"/>
        <v>9.06360050512012+0.769998958533538i</v>
      </c>
      <c r="I2417" t="str">
        <f t="shared" si="1233"/>
        <v>1896.73656460484i</v>
      </c>
      <c r="J2417" t="str">
        <f t="shared" si="1227"/>
        <v>-4868.72434848093+414.945264765472i</v>
      </c>
      <c r="K2417" t="str">
        <f t="shared" si="1234"/>
        <v>0.0329628170843305-0.386766361157803i</v>
      </c>
      <c r="L2417" t="str">
        <f t="shared" si="1235"/>
        <v>0.00250055317633637-0.0248774099917255i</v>
      </c>
      <c r="M2417" t="str">
        <f t="shared" si="1236"/>
        <v>0.0354633702606669-0.411643771149528i</v>
      </c>
      <c r="N2417" t="str">
        <f t="shared" si="1237"/>
        <v>-4.94869915616871i</v>
      </c>
      <c r="O2417" t="str">
        <f t="shared" si="1238"/>
        <v>0.234116950042996+0.972208441489049i</v>
      </c>
      <c r="P2417" t="str">
        <f t="shared" si="1239"/>
        <v>0.765883049957004-0.972208441489049i</v>
      </c>
      <c r="Q2417" t="str">
        <f t="shared" si="1240"/>
        <v>-0.765883049957004+5.92090759765776i</v>
      </c>
      <c r="R2417" t="str">
        <f t="shared" si="1241"/>
        <v>-0.177953719438737-0.106333581833152i</v>
      </c>
      <c r="S2417" t="str">
        <f t="shared" si="1242"/>
        <v>0.511373327551487i</v>
      </c>
      <c r="T2417" t="str">
        <f t="shared" si="1243"/>
        <v>0.0543761575724873-0.0910007856595507i</v>
      </c>
      <c r="U2417" t="str">
        <f t="shared" si="1244"/>
        <v>0.0000333333333333334-0.000233697404067215i</v>
      </c>
      <c r="V2417" t="str">
        <f t="shared" si="1245"/>
        <v>6.66666666666667E-06-0.00233697404067215i</v>
      </c>
      <c r="W2417" t="str">
        <f t="shared" si="1246"/>
        <v>0.0000275979689230572-0.000212795168488641i</v>
      </c>
      <c r="X2417" t="str">
        <f t="shared" si="1247"/>
        <v>0.000028338927105348-0.000212596874676831i</v>
      </c>
      <c r="Y2417" t="str">
        <f t="shared" si="1248"/>
        <v>0.009+3.03477850336774i</v>
      </c>
      <c r="Z2417" t="str">
        <f t="shared" si="1249"/>
        <v>-0.000840360119244859-0.0001145647159937i</v>
      </c>
      <c r="AA2417" t="str">
        <f t="shared" si="1250"/>
        <v>0.0117650047743998-3.95440209615262i</v>
      </c>
      <c r="AB2417" t="str">
        <f t="shared" si="1251"/>
        <v>0.256461477322695-0.42919906388499i</v>
      </c>
      <c r="AC2417" t="str">
        <f t="shared" si="1252"/>
        <v>0.832417867096428-0.120791614997778i</v>
      </c>
      <c r="AD2417" t="str">
        <f t="shared" si="1253"/>
        <v>0.375014797151434-0.461187146580712i</v>
      </c>
      <c r="AE2417" t="str">
        <f t="shared" si="1254"/>
        <v>-0.00036798325412073+0.000344599821765675i</v>
      </c>
      <c r="AF2417" t="str">
        <f t="shared" si="1255"/>
        <v>-15.0206089737526-0.731125585029343i</v>
      </c>
      <c r="AG2417" t="str">
        <f t="shared" si="1256"/>
        <v>0.993414107326832-0.00538795431150956i</v>
      </c>
      <c r="AH2417" t="str">
        <f t="shared" si="1257"/>
        <v>0.00584421115907043-0.00490789170854917i</v>
      </c>
      <c r="AI2417">
        <f t="shared" si="1258"/>
        <v>-42.347621906608666</v>
      </c>
      <c r="AJ2417">
        <f t="shared" si="1259"/>
        <v>-40.023098391466746</v>
      </c>
      <c r="AK2417"/>
      <c r="AL2417"/>
      <c r="AM2417"/>
      <c r="AN2417"/>
    </row>
    <row r="2418" spans="1:40" x14ac:dyDescent="0.25">
      <c r="A2418"/>
      <c r="B2418">
        <f t="shared" si="1260"/>
        <v>484000</v>
      </c>
      <c r="C2418" s="237" t="str">
        <f t="shared" si="1228"/>
        <v>-3.2625112121453E-07+0.005059963906625i</v>
      </c>
      <c r="D2418" s="208" t="str">
        <f t="shared" si="1229"/>
        <v>-5.95700845826455+0.0387930566174583i</v>
      </c>
      <c r="E2418" t="str">
        <f t="shared" si="1230"/>
        <v>2870</v>
      </c>
      <c r="F2418" t="str">
        <f t="shared" si="1231"/>
        <v>0.777000777000777</v>
      </c>
      <c r="G2418" t="str">
        <f t="shared" si="1226"/>
        <v>0.777000777000777</v>
      </c>
      <c r="H2418" t="str">
        <f t="shared" si="1232"/>
        <v>9.06388901732183+0.76843440498128i</v>
      </c>
      <c r="I2418" t="str">
        <f t="shared" si="1233"/>
        <v>1900.66355542182i</v>
      </c>
      <c r="J2418" t="str">
        <f t="shared" si="1227"/>
        <v>-4888.90971275006+415.804364692522i</v>
      </c>
      <c r="K2418" t="str">
        <f t="shared" si="1234"/>
        <v>0.0328276697455419-0.385978424215463i</v>
      </c>
      <c r="L2418" t="str">
        <f t="shared" si="1235"/>
        <v>0.00249033380921215-0.0248270354618052i</v>
      </c>
      <c r="M2418" t="str">
        <f t="shared" si="1236"/>
        <v>0.0353180035547541-0.410805459677268i</v>
      </c>
      <c r="N2418" t="str">
        <f t="shared" si="1237"/>
        <v>-4.95894491011523i</v>
      </c>
      <c r="O2418" t="str">
        <f t="shared" si="1238"/>
        <v>0.24406549608181+0.96975875021695i</v>
      </c>
      <c r="P2418" t="str">
        <f t="shared" si="1239"/>
        <v>0.75593450391819-0.96975875021695i</v>
      </c>
      <c r="Q2418" t="str">
        <f t="shared" si="1240"/>
        <v>-0.75593450391819+5.92870366033218i</v>
      </c>
      <c r="R2418" t="str">
        <f t="shared" si="1241"/>
        <v>-0.176950689643802-0.104942228144603i</v>
      </c>
      <c r="S2418" t="str">
        <f t="shared" si="1242"/>
        <v>0.51243207150087i</v>
      </c>
      <c r="T2418" t="str">
        <f t="shared" si="1243"/>
        <v>0.0537757633560558-0.090675208447681i</v>
      </c>
      <c r="U2418" t="str">
        <f t="shared" si="1244"/>
        <v>0.0000333333333333333-0.000233214558191043i</v>
      </c>
      <c r="V2418" t="str">
        <f t="shared" si="1245"/>
        <v>6.66666666666667E-06-0.00233214558191043i</v>
      </c>
      <c r="W2418" t="str">
        <f t="shared" si="1246"/>
        <v>0.0000275979468067498-0.000212356927456951i</v>
      </c>
      <c r="X2418" t="str">
        <f t="shared" si="1247"/>
        <v>0.0000283358040508452-0.000212159053147808i</v>
      </c>
      <c r="Y2418" t="str">
        <f t="shared" si="1248"/>
        <v>0.009+3.04106168867492i</v>
      </c>
      <c r="Z2418" t="str">
        <f t="shared" si="1249"/>
        <v>-0.0008368966059366-0.000114305370527506i</v>
      </c>
      <c r="AA2418" t="str">
        <f t="shared" si="1250"/>
        <v>0.0117164288846244-3.94623084873199i</v>
      </c>
      <c r="AB2418" t="str">
        <f t="shared" si="1251"/>
        <v>0.253629758521734-0.427663500938539i</v>
      </c>
      <c r="AC2418" t="str">
        <f t="shared" si="1252"/>
        <v>0.833271195622816-0.119296710583741i</v>
      </c>
      <c r="AD2418" t="str">
        <f t="shared" si="1253"/>
        <v>0.370267245027746-0.460224520641434i</v>
      </c>
      <c r="AE2418" t="str">
        <f t="shared" si="1254"/>
        <v>-0.000362481535010979+0.000342836804656519i</v>
      </c>
      <c r="AF2418" t="str">
        <f t="shared" si="1255"/>
        <v>-15.0208974755864-0.729641348363822i</v>
      </c>
      <c r="AG2418" t="str">
        <f t="shared" si="1256"/>
        <v>0.993441233353111-0.0053089190091434i</v>
      </c>
      <c r="AH2418" t="str">
        <f t="shared" si="1257"/>
        <v>0.00575865874793506-0.00488671353851606i</v>
      </c>
      <c r="AI2418">
        <f t="shared" si="1258"/>
        <v>-42.438043437309275</v>
      </c>
      <c r="AJ2418">
        <f t="shared" si="1259"/>
        <v>-40.317448510630015</v>
      </c>
      <c r="AK2418"/>
      <c r="AL2418"/>
      <c r="AM2418"/>
      <c r="AN2418"/>
    </row>
    <row r="2419" spans="1:40" x14ac:dyDescent="0.25">
      <c r="A2419"/>
      <c r="B2419">
        <f t="shared" si="1260"/>
        <v>485000</v>
      </c>
      <c r="C2419" s="237" t="str">
        <f t="shared" si="1228"/>
        <v>-3.24907142746477E-07+0.00504953099144009i</v>
      </c>
      <c r="D2419" s="208" t="str">
        <f t="shared" si="1229"/>
        <v>-5.95700844796072+0.038713070934374i</v>
      </c>
      <c r="E2419" t="str">
        <f t="shared" si="1230"/>
        <v>2870</v>
      </c>
      <c r="F2419" t="str">
        <f t="shared" si="1231"/>
        <v>0.777000777000777</v>
      </c>
      <c r="G2419" t="str">
        <f t="shared" si="1226"/>
        <v>0.777000777000777</v>
      </c>
      <c r="H2419" t="str">
        <f t="shared" si="1232"/>
        <v>9.06417576636081+0.76687614247685i</v>
      </c>
      <c r="I2419" t="str">
        <f t="shared" si="1233"/>
        <v>1904.59054623881i</v>
      </c>
      <c r="J2419" t="str">
        <f t="shared" si="1227"/>
        <v>-4909.13682544581+416.663464619572i</v>
      </c>
      <c r="K2419" t="str">
        <f t="shared" si="1234"/>
        <v>0.0326933499863169-0.385193668255879i</v>
      </c>
      <c r="L2419" t="str">
        <f t="shared" si="1235"/>
        <v>0.00248017675332492-0.0247768624245181i</v>
      </c>
      <c r="M2419" t="str">
        <f t="shared" si="1236"/>
        <v>0.0351735267396418-0.409970530680397i</v>
      </c>
      <c r="N2419" t="str">
        <f t="shared" si="1237"/>
        <v>-4.96919066406175i</v>
      </c>
      <c r="O2419" t="str">
        <f t="shared" si="1238"/>
        <v>0.253988421453631+0.967207258950993i</v>
      </c>
      <c r="P2419" t="str">
        <f t="shared" si="1239"/>
        <v>0.746011578546369-0.967207258950993i</v>
      </c>
      <c r="Q2419" t="str">
        <f t="shared" si="1240"/>
        <v>-0.746011578546369+5.93639792301274i</v>
      </c>
      <c r="R2419" t="str">
        <f t="shared" si="1241"/>
        <v>-0.175942068599298-0.103557201890857i</v>
      </c>
      <c r="S2419" t="str">
        <f t="shared" si="1242"/>
        <v>0.513490815450251i</v>
      </c>
      <c r="T2419" t="str">
        <f t="shared" si="1243"/>
        <v>0.0531756720446824-0.0903446362770575i</v>
      </c>
      <c r="U2419" t="str">
        <f t="shared" si="1244"/>
        <v>0.0000333333333333334-0.000232733703431886i</v>
      </c>
      <c r="V2419" t="str">
        <f t="shared" si="1245"/>
        <v>6.66666666666667E-06-0.00232733703431886i</v>
      </c>
      <c r="W2419" t="str">
        <f t="shared" si="1246"/>
        <v>0.0000275979246447448-0.000211920496529498i</v>
      </c>
      <c r="X2419" t="str">
        <f t="shared" si="1247"/>
        <v>0.0000283327001118214-0.000211723039923214i</v>
      </c>
      <c r="Y2419" t="str">
        <f t="shared" si="1248"/>
        <v>0.009+3.0473448739821i</v>
      </c>
      <c r="Z2419" t="str">
        <f t="shared" si="1249"/>
        <v>-0.000833454495392233-0.000114047233449319i</v>
      </c>
      <c r="AA2419" t="str">
        <f t="shared" si="1250"/>
        <v>0.0116681532395146-3.93809330331369i</v>
      </c>
      <c r="AB2419" t="str">
        <f t="shared" si="1251"/>
        <v>0.250799468352036-0.426104379606237i</v>
      </c>
      <c r="AC2419" t="str">
        <f t="shared" si="1252"/>
        <v>0.834131263173958-0.117807984924604i</v>
      </c>
      <c r="AD2419" t="str">
        <f t="shared" si="1253"/>
        <v>0.365527835566897-0.459211036410184i</v>
      </c>
      <c r="AE2419" t="str">
        <f t="shared" si="1254"/>
        <v>-0.000357022566016199+0.000341044064234672i</v>
      </c>
      <c r="AF2419" t="str">
        <f t="shared" si="1255"/>
        <v>-15.0211842143215-0.728163071542476i</v>
      </c>
      <c r="AG2419" t="str">
        <f t="shared" si="1256"/>
        <v>0.993468973841565-0.00523032393550953i</v>
      </c>
      <c r="AH2419" t="str">
        <f t="shared" si="1257"/>
        <v>0.00567373835423619-0.0048650131041157i</v>
      </c>
      <c r="AI2419">
        <f t="shared" si="1258"/>
        <v>-42.529017165834375</v>
      </c>
      <c r="AJ2419">
        <f t="shared" si="1259"/>
        <v>-40.611822811297003</v>
      </c>
      <c r="AK2419"/>
      <c r="AL2419"/>
      <c r="AM2419"/>
      <c r="AN2419"/>
    </row>
    <row r="2420" spans="1:40" x14ac:dyDescent="0.25">
      <c r="A2420"/>
      <c r="B2420">
        <f t="shared" si="1260"/>
        <v>486000</v>
      </c>
      <c r="C2420" s="237" t="str">
        <f t="shared" si="1228"/>
        <v>-3.23571451903677E-07+0.00503914101006199i</v>
      </c>
      <c r="D2420" s="208" t="str">
        <f t="shared" si="1229"/>
        <v>-5.95700843772043+0.0386334144104753i</v>
      </c>
      <c r="E2420" t="str">
        <f t="shared" si="1230"/>
        <v>2870</v>
      </c>
      <c r="F2420" t="str">
        <f t="shared" si="1231"/>
        <v>0.777000777000777</v>
      </c>
      <c r="G2420" t="str">
        <f t="shared" si="1226"/>
        <v>0.777000777000777</v>
      </c>
      <c r="H2420" t="str">
        <f t="shared" si="1232"/>
        <v>9.06446076653481+0.765324133487252i</v>
      </c>
      <c r="I2420" t="str">
        <f t="shared" si="1233"/>
        <v>1908.5175370558i</v>
      </c>
      <c r="J2420" t="str">
        <f t="shared" si="1227"/>
        <v>-4929.40568656817+417.522564546623i</v>
      </c>
      <c r="K2420" t="str">
        <f t="shared" si="1234"/>
        <v>0.0325598510787528-0.384412074196997i</v>
      </c>
      <c r="L2420" t="str">
        <f t="shared" si="1235"/>
        <v>0.00247008150481832-0.0247268896864149i</v>
      </c>
      <c r="M2420" t="str">
        <f t="shared" si="1236"/>
        <v>0.0350299325835711-0.409138963883412i</v>
      </c>
      <c r="N2420" t="str">
        <f t="shared" si="1237"/>
        <v>-4.97943641800827i</v>
      </c>
      <c r="O2420" t="str">
        <f t="shared" si="1238"/>
        <v>0.26388468450378+0.964554235532839i</v>
      </c>
      <c r="P2420" t="str">
        <f t="shared" si="1239"/>
        <v>0.73611531549622-0.964554235532839i</v>
      </c>
      <c r="Q2420" t="str">
        <f t="shared" si="1240"/>
        <v>-0.73611531549622+5.94399065354111i</v>
      </c>
      <c r="R2420" t="str">
        <f t="shared" si="1241"/>
        <v>-0.174927835626133-0.102178534924747i</v>
      </c>
      <c r="S2420" t="str">
        <f t="shared" si="1242"/>
        <v>0.514549559399634i</v>
      </c>
      <c r="T2420" t="str">
        <f t="shared" si="1243"/>
        <v>0.0525759201256287-0.0900090407481583i</v>
      </c>
      <c r="U2420" t="str">
        <f t="shared" si="1244"/>
        <v>0.0000333333333333333-0.000232254827498899i</v>
      </c>
      <c r="V2420" t="str">
        <f t="shared" si="1245"/>
        <v>6.66666666666667E-06-0.00232254827498899i</v>
      </c>
      <c r="W2420" t="str">
        <f t="shared" si="1246"/>
        <v>0.0000275979024370425-0.000211485864532785i</v>
      </c>
      <c r="X2420" t="str">
        <f t="shared" si="1247"/>
        <v>0.0000283296151307378-0.000211288823841215i</v>
      </c>
      <c r="Y2420" t="str">
        <f t="shared" si="1248"/>
        <v>0.009+3.05362805928928i</v>
      </c>
      <c r="Z2420" t="str">
        <f t="shared" si="1249"/>
        <v>-0.000830033611627649-0.000113790296158393i</v>
      </c>
      <c r="AA2420" t="str">
        <f t="shared" si="1250"/>
        <v>0.011620175369593-3.92998925181033i</v>
      </c>
      <c r="AB2420" t="str">
        <f t="shared" si="1251"/>
        <v>0.247970778903309-0.424521565943656i</v>
      </c>
      <c r="AC2420" t="str">
        <f t="shared" si="1252"/>
        <v>0.834998086031328-0.116325469389141i</v>
      </c>
      <c r="AD2420" t="str">
        <f t="shared" si="1253"/>
        <v>0.360797133750986-0.458146762735769i</v>
      </c>
      <c r="AE2420" t="str">
        <f t="shared" si="1254"/>
        <v>-0.000351606403807947+0.000339221999426462i</v>
      </c>
      <c r="AF2420" t="str">
        <f t="shared" si="1255"/>
        <v>-15.0214692042552-0.726690719076777i</v>
      </c>
      <c r="AG2420" t="str">
        <f t="shared" si="1256"/>
        <v>0.993497324035043-0.00515217442450113i</v>
      </c>
      <c r="AH2420" t="str">
        <f t="shared" si="1257"/>
        <v>0.00558945157284759-0.00484279701770486i</v>
      </c>
      <c r="AI2420">
        <f t="shared" si="1258"/>
        <v>-42.620551378342917</v>
      </c>
      <c r="AJ2420">
        <f t="shared" si="1259"/>
        <v>-40.90621995815583</v>
      </c>
      <c r="AK2420"/>
      <c r="AL2420"/>
      <c r="AM2420"/>
      <c r="AN2420"/>
    </row>
    <row r="2421" spans="1:40" x14ac:dyDescent="0.25">
      <c r="A2421"/>
      <c r="B2421">
        <f t="shared" si="1260"/>
        <v>487000</v>
      </c>
      <c r="C2421" s="237" t="str">
        <f t="shared" si="1228"/>
        <v>-3.22243980685222E-07+0.0050287936980114i</v>
      </c>
      <c r="D2421" s="208" t="str">
        <f t="shared" si="1229"/>
        <v>-5.95700842754315+0.0385540850180874i</v>
      </c>
      <c r="E2421" t="str">
        <f t="shared" si="1230"/>
        <v>2870</v>
      </c>
      <c r="F2421" t="str">
        <f t="shared" si="1231"/>
        <v>0.777000777000777</v>
      </c>
      <c r="G2421" t="str">
        <f t="shared" si="1226"/>
        <v>0.777000777000777</v>
      </c>
      <c r="H2421" t="str">
        <f t="shared" si="1232"/>
        <v>9.06474403199735+0.763778340774652i</v>
      </c>
      <c r="I2421" t="str">
        <f t="shared" si="1233"/>
        <v>1912.44452787279i</v>
      </c>
      <c r="J2421" t="str">
        <f t="shared" si="1227"/>
        <v>-4949.71629611715+418.381664473673i</v>
      </c>
      <c r="K2421" t="str">
        <f t="shared" si="1234"/>
        <v>0.0324271663630219-0.383633623107905i</v>
      </c>
      <c r="L2421" t="str">
        <f t="shared" si="1235"/>
        <v>0.00246004756490138-0.0246771160633444i</v>
      </c>
      <c r="M2421" t="str">
        <f t="shared" si="1236"/>
        <v>0.0348872139279233-0.408310739171249i</v>
      </c>
      <c r="N2421" t="str">
        <f t="shared" si="1237"/>
        <v>-4.98968217195479i</v>
      </c>
      <c r="O2421" t="str">
        <f t="shared" si="1238"/>
        <v>0.273753246376439+0.961799958462445i</v>
      </c>
      <c r="P2421" t="str">
        <f t="shared" si="1239"/>
        <v>0.726246753623561-0.961799958462445i</v>
      </c>
      <c r="Q2421" t="str">
        <f t="shared" si="1240"/>
        <v>-0.726246753623561+5.95148213041723i</v>
      </c>
      <c r="R2421" t="str">
        <f t="shared" si="1241"/>
        <v>-0.173907970287258-0.100806259957823i</v>
      </c>
      <c r="S2421" t="str">
        <f t="shared" si="1242"/>
        <v>0.515608303349016i</v>
      </c>
      <c r="T2421" t="str">
        <f t="shared" si="1243"/>
        <v>0.051976544663813-0.0896683934986842i</v>
      </c>
      <c r="U2421" t="str">
        <f t="shared" si="1244"/>
        <v>0.0000333333333333334-0.000231777918202186i</v>
      </c>
      <c r="V2421" t="str">
        <f t="shared" si="1245"/>
        <v>6.66666666666667E-06-0.00231777918202186i</v>
      </c>
      <c r="W2421" t="str">
        <f t="shared" si="1246"/>
        <v>0.0000275978801836432-0.000211053020385082i</v>
      </c>
      <c r="X2421" t="str">
        <f t="shared" si="1247"/>
        <v>0.0000283265489516714-0.000210856393831644i</v>
      </c>
      <c r="Y2421" t="str">
        <f t="shared" si="1248"/>
        <v>0.009+3.05991124459646i</v>
      </c>
      <c r="Z2421" t="str">
        <f t="shared" si="1249"/>
        <v>-0.000826633780463804-0.00011353455013631i</v>
      </c>
      <c r="AA2421" t="str">
        <f t="shared" si="1250"/>
        <v>0.0115724928307204-3.92191848784412i</v>
      </c>
      <c r="AB2421" t="str">
        <f t="shared" si="1251"/>
        <v>0.245143864989737-0.422914926181927i</v>
      </c>
      <c r="AC2421" t="str">
        <f t="shared" si="1252"/>
        <v>0.835871680345118-0.114849196220277i</v>
      </c>
      <c r="AD2421" t="str">
        <f t="shared" si="1253"/>
        <v>0.356075703963662-0.457031775057149i</v>
      </c>
      <c r="AE2421" t="str">
        <f t="shared" si="1254"/>
        <v>-0.000346233102277905+0.000337371009143589i</v>
      </c>
      <c r="AF2421" t="str">
        <f t="shared" si="1255"/>
        <v>-15.0217524595405-0.725224255756565i</v>
      </c>
      <c r="AG2421" t="str">
        <f t="shared" si="1256"/>
        <v>0.993526279121757-0.00507447575786259i</v>
      </c>
      <c r="AH2421" t="str">
        <f t="shared" si="1257"/>
        <v>0.00550579994476947-0.00482007189417114i</v>
      </c>
      <c r="AI2421">
        <f t="shared" si="1258"/>
        <v>-42.712654551311701</v>
      </c>
      <c r="AJ2421">
        <f t="shared" si="1259"/>
        <v>-41.200638620904549</v>
      </c>
      <c r="AK2421"/>
      <c r="AL2421"/>
      <c r="AM2421"/>
      <c r="AN2421"/>
    </row>
    <row r="2422" spans="1:40" x14ac:dyDescent="0.25">
      <c r="A2422"/>
      <c r="B2422">
        <f t="shared" si="1260"/>
        <v>488000</v>
      </c>
      <c r="C2422" s="237" t="str">
        <f t="shared" si="1228"/>
        <v>-3.20924661786223E-07+0.00501848879297689i</v>
      </c>
      <c r="D2422" s="208" t="str">
        <f t="shared" si="1229"/>
        <v>-5.95700841742837+0.0384750807461562i</v>
      </c>
      <c r="E2422" t="str">
        <f t="shared" si="1230"/>
        <v>2870</v>
      </c>
      <c r="F2422" t="str">
        <f t="shared" si="1231"/>
        <v>0.777000777000777</v>
      </c>
      <c r="G2422" t="str">
        <f t="shared" si="1226"/>
        <v>0.777000777000777</v>
      </c>
      <c r="H2422" t="str">
        <f t="shared" si="1232"/>
        <v>9.06502557675948+0.762238727393537i</v>
      </c>
      <c r="I2422" t="str">
        <f t="shared" si="1233"/>
        <v>1916.37151868977i</v>
      </c>
      <c r="J2422" t="str">
        <f t="shared" si="1227"/>
        <v>-4970.06865409275+419.240764400725i</v>
      </c>
      <c r="K2422" t="str">
        <f t="shared" si="1234"/>
        <v>0.0322952892465483-0.382858296207349i</v>
      </c>
      <c r="L2422" t="str">
        <f t="shared" si="1235"/>
        <v>0.00245007443978754-0.0246275403803625i</v>
      </c>
      <c r="M2422" t="str">
        <f t="shared" si="1236"/>
        <v>0.0347453636863358-0.407485836587712i</v>
      </c>
      <c r="N2422" t="str">
        <f t="shared" si="1237"/>
        <v>-4.99992792590131i</v>
      </c>
      <c r="O2422" t="str">
        <f t="shared" si="1238"/>
        <v>0.283593071123711+0.95894471686882i</v>
      </c>
      <c r="P2422" t="str">
        <f t="shared" si="1239"/>
        <v>0.716406928876289-0.95894471686882i</v>
      </c>
      <c r="Q2422" t="str">
        <f t="shared" si="1240"/>
        <v>-0.716406928876289+5.95887264277013i</v>
      </c>
      <c r="R2422" t="str">
        <f t="shared" si="1241"/>
        <v>-0.172882452397655-0.0994404105643079i</v>
      </c>
      <c r="S2422" t="str">
        <f t="shared" si="1242"/>
        <v>0.516667047298397i</v>
      </c>
      <c r="T2422" t="str">
        <f t="shared" si="1243"/>
        <v>0.0513775833084013-0.0893226662100021i</v>
      </c>
      <c r="U2422" t="str">
        <f t="shared" si="1244"/>
        <v>0.0000333333333333333-0.000231302963451772i</v>
      </c>
      <c r="V2422" t="str">
        <f t="shared" si="1245"/>
        <v>6.66666666666667E-06-0.00231302963451772i</v>
      </c>
      <c r="W2422" t="str">
        <f t="shared" si="1246"/>
        <v>0.0000275978578845471-0.000210621953095498i</v>
      </c>
      <c r="X2422" t="str">
        <f t="shared" si="1247"/>
        <v>0.000028323501420295-0.000210425738915074i</v>
      </c>
      <c r="Y2422" t="str">
        <f t="shared" si="1248"/>
        <v>0.009+3.06619442990364i</v>
      </c>
      <c r="Z2422" t="str">
        <f t="shared" si="1249"/>
        <v>-0.000823254829504615-0.000113279986945997i</v>
      </c>
      <c r="AA2422" t="str">
        <f t="shared" si="1250"/>
        <v>0.0115251032037854-3.91388080672948i</v>
      </c>
      <c r="AB2422" t="str">
        <f t="shared" si="1251"/>
        <v>0.242318904181072-0.421284326758126i</v>
      </c>
      <c r="AC2422" t="str">
        <f t="shared" si="1252"/>
        <v>0.83675206212352-0.113379198539806i</v>
      </c>
      <c r="AD2422" t="str">
        <f t="shared" si="1253"/>
        <v>0.351364109907694-0.455866155397452i</v>
      </c>
      <c r="AE2422" t="str">
        <f t="shared" si="1254"/>
        <v>-0.000340902712528645+0.000335491492255018i</v>
      </c>
      <c r="AF2422" t="str">
        <f t="shared" si="1255"/>
        <v>-15.0220339941879-0.723763646647381i</v>
      </c>
      <c r="AG2422" t="str">
        <f t="shared" si="1256"/>
        <v>0.993555834235924-0.00499723316455435i</v>
      </c>
      <c r="AH2422" t="str">
        <f t="shared" si="1257"/>
        <v>0.00542278495700851-0.00479684435035071i</v>
      </c>
      <c r="AI2422">
        <f t="shared" si="1258"/>
        <v>-42.805335357681294</v>
      </c>
      <c r="AJ2422">
        <f t="shared" si="1259"/>
        <v>-41.495077474354076</v>
      </c>
      <c r="AK2422"/>
      <c r="AL2422"/>
      <c r="AM2422"/>
      <c r="AN2422"/>
    </row>
    <row r="2423" spans="1:40" x14ac:dyDescent="0.25">
      <c r="A2423"/>
      <c r="B2423">
        <f t="shared" si="1260"/>
        <v>489000</v>
      </c>
      <c r="C2423" s="237" t="str">
        <f t="shared" si="1228"/>
        <v>-3.19613428589273E-07+0.00500822603479273i</v>
      </c>
      <c r="D2423" s="208" t="str">
        <f t="shared" si="1229"/>
        <v>-5.95700840737558+0.0383963996000776i</v>
      </c>
      <c r="E2423" t="str">
        <f t="shared" si="1230"/>
        <v>2870</v>
      </c>
      <c r="F2423" t="str">
        <f t="shared" si="1231"/>
        <v>0.777000777000777</v>
      </c>
      <c r="G2423" t="str">
        <f t="shared" si="1226"/>
        <v>0.777000777000777</v>
      </c>
      <c r="H2423" t="str">
        <f t="shared" si="1232"/>
        <v>9.06530541469147+0.7607052566879i</v>
      </c>
      <c r="I2423" t="str">
        <f t="shared" si="1233"/>
        <v>1920.29850950676i</v>
      </c>
      <c r="J2423" t="str">
        <f t="shared" si="1227"/>
        <v>-4990.46276049496+420.099864327775i</v>
      </c>
      <c r="K2423" t="str">
        <f t="shared" si="1234"/>
        <v>0.032164213203197-0.382086074862278i</v>
      </c>
      <c r="L2423" t="str">
        <f t="shared" si="1235"/>
        <v>0.00244016164063496-0.0245781614716462i</v>
      </c>
      <c r="M2423" t="str">
        <f t="shared" si="1236"/>
        <v>0.034604374843832-0.406664236333924i</v>
      </c>
      <c r="N2423" t="str">
        <f t="shared" si="1237"/>
        <v>-5.01017367984783i</v>
      </c>
      <c r="O2423" t="str">
        <f t="shared" si="1238"/>
        <v>0.293403125814367+0.955988810479683i</v>
      </c>
      <c r="P2423" t="str">
        <f t="shared" si="1239"/>
        <v>0.706596874185633-0.955988810479683i</v>
      </c>
      <c r="Q2423" t="str">
        <f t="shared" si="1240"/>
        <v>-0.706596874185633+5.96616249032751i</v>
      </c>
      <c r="R2423" t="str">
        <f t="shared" si="1241"/>
        <v>-0.171851262034548-0.0980810211850336i</v>
      </c>
      <c r="S2423" t="str">
        <f t="shared" si="1242"/>
        <v>0.51772579124778i</v>
      </c>
      <c r="T2423" t="str">
        <f t="shared" si="1243"/>
        <v>0.0507790742994118-0.0889718306137659i</v>
      </c>
      <c r="U2423" t="str">
        <f t="shared" si="1244"/>
        <v>0.0000333333333333333-0.000230829951256574i</v>
      </c>
      <c r="V2423" t="str">
        <f t="shared" si="1245"/>
        <v>6.66666666666667E-06-0.00230829951256574i</v>
      </c>
      <c r="W2423" t="str">
        <f t="shared" si="1246"/>
        <v>0.0000275978355397546-0.000210192651763045i</v>
      </c>
      <c r="X2423" t="str">
        <f t="shared" si="1247"/>
        <v>0.0000283204723838576-0.000209996848201877i</v>
      </c>
      <c r="Y2423" t="str">
        <f t="shared" si="1248"/>
        <v>0.009+3.07247761521082i</v>
      </c>
      <c r="Z2423" t="str">
        <f t="shared" si="1249"/>
        <v>-0.000819896588115028-0.000113026598230748i</v>
      </c>
      <c r="AA2423" t="str">
        <f t="shared" si="1250"/>
        <v>0.0114780040943963-3.90587600545556i</v>
      </c>
      <c r="AB2423" t="str">
        <f t="shared" si="1251"/>
        <v>0.239496076833778-0.419629634346508i</v>
      </c>
      <c r="AC2423" t="str">
        <f t="shared" si="1252"/>
        <v>0.837639247221777-0.111915510353086i</v>
      </c>
      <c r="AD2423" t="str">
        <f t="shared" si="1253"/>
        <v>0.346662914522611-0.454649992356902i</v>
      </c>
      <c r="AE2423" t="str">
        <f t="shared" si="1254"/>
        <v>-0.000335615282864836+0.0003335838475587i</v>
      </c>
      <c r="AF2423" t="str">
        <f t="shared" si="1255"/>
        <v>-15.0223138220671-0.722308857087822i</v>
      </c>
      <c r="AG2423" t="str">
        <f t="shared" si="1256"/>
        <v>0.993585984458416-0.00492045182012599i</v>
      </c>
      <c r="AH2423" t="str">
        <f t="shared" si="1257"/>
        <v>0.00534040804246725-0.00477312100444367i</v>
      </c>
      <c r="AI2423">
        <f t="shared" si="1258"/>
        <v>-42.898602673249172</v>
      </c>
      <c r="AJ2423">
        <f t="shared" si="1259"/>
        <v>-41.789535198532498</v>
      </c>
      <c r="AK2423"/>
      <c r="AL2423"/>
      <c r="AM2423"/>
      <c r="AN2423"/>
    </row>
    <row r="2424" spans="1:40" x14ac:dyDescent="0.25">
      <c r="A2424"/>
      <c r="B2424">
        <f t="shared" si="1260"/>
        <v>490000</v>
      </c>
      <c r="C2424" s="237" t="str">
        <f t="shared" si="1228"/>
        <v>-3.18310215156036E-07+0.00499800516541696i</v>
      </c>
      <c r="D2424" s="208" t="str">
        <f t="shared" si="1229"/>
        <v>-5.95700839738427+0.03831803960153i</v>
      </c>
      <c r="E2424" t="str">
        <f t="shared" si="1230"/>
        <v>2870</v>
      </c>
      <c r="F2424" t="str">
        <f t="shared" si="1231"/>
        <v>0.777000777000777</v>
      </c>
      <c r="G2424" t="str">
        <f t="shared" si="1226"/>
        <v>0.777000777000777</v>
      </c>
      <c r="H2424" t="str">
        <f t="shared" si="1232"/>
        <v>9.06558355952447+0.759177892288389i</v>
      </c>
      <c r="I2424" t="str">
        <f t="shared" si="1233"/>
        <v>1924.22550032375i</v>
      </c>
      <c r="J2424" t="str">
        <f t="shared" si="1227"/>
        <v>-5010.89861532379+420.958964254826i</v>
      </c>
      <c r="K2424" t="str">
        <f t="shared" si="1234"/>
        <v>0.032033931772473-0.381316940586381i</v>
      </c>
      <c r="L2424" t="str">
        <f t="shared" si="1235"/>
        <v>0.00243030868348734-0.0245289781804053i</v>
      </c>
      <c r="M2424" t="str">
        <f t="shared" si="1236"/>
        <v>0.0344642404559603-0.405845918766786i</v>
      </c>
      <c r="N2424" t="str">
        <f t="shared" si="1237"/>
        <v>-5.02041943379435i</v>
      </c>
      <c r="O2424" t="str">
        <f t="shared" si="1238"/>
        <v>0.303182380642274+0.952932549589992i</v>
      </c>
      <c r="P2424" t="str">
        <f t="shared" si="1239"/>
        <v>0.696817619357726-0.952932549589992i</v>
      </c>
      <c r="Q2424" t="str">
        <f t="shared" si="1240"/>
        <v>-0.696817619357726+5.97335198338434i</v>
      </c>
      <c r="R2424" t="str">
        <f t="shared" si="1241"/>
        <v>-0.17081437954783-0.0967281271313564i</v>
      </c>
      <c r="S2424" t="str">
        <f t="shared" si="1242"/>
        <v>0.518784535197161i</v>
      </c>
      <c r="T2424" t="str">
        <f t="shared" si="1243"/>
        <v>0.0501810564743326-0.0886158584987124i</v>
      </c>
      <c r="U2424" t="str">
        <f t="shared" si="1244"/>
        <v>0.0000333333333333333-0.000230358869723397i</v>
      </c>
      <c r="V2424" t="str">
        <f t="shared" si="1245"/>
        <v>6.66666666666667E-06-0.00230358869723397i</v>
      </c>
      <c r="W2424" t="str">
        <f t="shared" si="1246"/>
        <v>0.0000275978131492657-0.000209765105575723i</v>
      </c>
      <c r="X2424" t="str">
        <f t="shared" si="1247"/>
        <v>0.0000283174616911653-0.00020956971089132i</v>
      </c>
      <c r="Y2424" t="str">
        <f t="shared" si="1248"/>
        <v>0.009+3.078760800518i</v>
      </c>
      <c r="Z2424" t="str">
        <f t="shared" si="1249"/>
        <v>-0.000816558887399546-0.00011277437571327i</v>
      </c>
      <c r="AA2424" t="str">
        <f t="shared" si="1250"/>
        <v>0.0114311931325798-3.89790388266932i</v>
      </c>
      <c r="AB2424" t="str">
        <f t="shared" si="1251"/>
        <v>0.236675566122247-0.417950715890554i</v>
      </c>
      <c r="AC2424" t="str">
        <f t="shared" si="1252"/>
        <v>0.83853325133105-0.110458166553725i</v>
      </c>
      <c r="AD2424" t="str">
        <f t="shared" si="1253"/>
        <v>0.341972679902439-0.453383381104555i</v>
      </c>
      <c r="AE2424" t="str">
        <f t="shared" si="1254"/>
        <v>-0.000330370858785015+0.000331648473753189i</v>
      </c>
      <c r="AF2424" t="str">
        <f t="shared" si="1255"/>
        <v>-15.0225919569087-0.720859852686859i</v>
      </c>
      <c r="AG2424" t="str">
        <f t="shared" si="1256"/>
        <v>0.993616724817422-0.00484413684609883i</v>
      </c>
      <c r="AH2424" t="str">
        <f t="shared" si="1257"/>
        <v>0.00525867057984458-0.00474890847542812i</v>
      </c>
      <c r="AI2424">
        <f t="shared" si="1258"/>
        <v>-42.992465583319344</v>
      </c>
      <c r="AJ2424">
        <f t="shared" si="1259"/>
        <v>-42.084010478787057</v>
      </c>
      <c r="AK2424"/>
      <c r="AL2424"/>
      <c r="AM2424"/>
      <c r="AN2424"/>
    </row>
    <row r="2425" spans="1:40" x14ac:dyDescent="0.25">
      <c r="A2425"/>
      <c r="B2425">
        <f t="shared" si="1260"/>
        <v>491000</v>
      </c>
      <c r="C2425" s="237" t="str">
        <f t="shared" si="1228"/>
        <v>-3.17014956218971E-07+0.00498782592890984i</v>
      </c>
      <c r="D2425" s="208" t="str">
        <f t="shared" si="1229"/>
        <v>-5.95700838745396+0.0382399987883088i</v>
      </c>
      <c r="E2425" t="str">
        <f t="shared" si="1230"/>
        <v>2870</v>
      </c>
      <c r="F2425" t="str">
        <f t="shared" si="1231"/>
        <v>0.777000777000777</v>
      </c>
      <c r="G2425" t="str">
        <f t="shared" si="1226"/>
        <v>0.777000777000777</v>
      </c>
      <c r="H2425" t="str">
        <f t="shared" si="1232"/>
        <v>9.06586002485226+0.757656598109598i</v>
      </c>
      <c r="I2425" t="str">
        <f t="shared" si="1233"/>
        <v>1928.15249114074i</v>
      </c>
      <c r="J2425" t="str">
        <f t="shared" si="1227"/>
        <v>-5031.37621857923+421.818064181876i</v>
      </c>
      <c r="K2425" t="str">
        <f t="shared" si="1234"/>
        <v>0.031904438558733-0.380550875038671i</v>
      </c>
      <c r="L2425" t="str">
        <f t="shared" si="1235"/>
        <v>0.00242051508921547-0.0244799893587956i</v>
      </c>
      <c r="M2425" t="str">
        <f t="shared" si="1236"/>
        <v>0.0343249536479485-0.405030864397467i</v>
      </c>
      <c r="N2425" t="str">
        <f t="shared" si="1237"/>
        <v>-5.03066518774087i</v>
      </c>
      <c r="O2425" t="str">
        <f t="shared" si="1238"/>
        <v>0.312929809034503+0.949776255029378i</v>
      </c>
      <c r="P2425" t="str">
        <f t="shared" si="1239"/>
        <v>0.687070190965497-0.949776255029378i</v>
      </c>
      <c r="Q2425" t="str">
        <f t="shared" si="1240"/>
        <v>-0.687070190965497+5.98044144277025i</v>
      </c>
      <c r="R2425" t="str">
        <f t="shared" si="1241"/>
        <v>-0.169771785570713-0.0953817645890438i</v>
      </c>
      <c r="S2425" t="str">
        <f t="shared" si="1242"/>
        <v>0.519843279146544i</v>
      </c>
      <c r="T2425" t="str">
        <f t="shared" si="1243"/>
        <v>0.0495835692747522-0.0882547217176434i</v>
      </c>
      <c r="U2425" t="str">
        <f t="shared" si="1244"/>
        <v>0.0000333333333333333-0.000229889707055936i</v>
      </c>
      <c r="V2425" t="str">
        <f t="shared" si="1245"/>
        <v>6.66666666666667E-06-0.00229889707055936i</v>
      </c>
      <c r="W2425" t="str">
        <f t="shared" si="1246"/>
        <v>0.000027597790713081-0.000209339303809613i</v>
      </c>
      <c r="X2425" t="str">
        <f t="shared" si="1247"/>
        <v>0.0000283144691925628-0.00020914431627065i</v>
      </c>
      <c r="Y2425" t="str">
        <f t="shared" si="1248"/>
        <v>0.009+3.08504398582518i</v>
      </c>
      <c r="Z2425" t="str">
        <f t="shared" si="1249"/>
        <v>-0.000813241560180937-0.00011252331119474i</v>
      </c>
      <c r="AA2425" t="str">
        <f t="shared" si="1250"/>
        <v>0.0113846679724817-3.8899642386585i</v>
      </c>
      <c r="AB2425" t="str">
        <f t="shared" si="1251"/>
        <v>0.233857558070068-0.416247438635904i</v>
      </c>
      <c r="AC2425" t="str">
        <f t="shared" si="1252"/>
        <v>0.839434089967046-0.109007202928255i</v>
      </c>
      <c r="AD2425" t="str">
        <f t="shared" si="1253"/>
        <v>0.337293967213571-0.452066423368957i</v>
      </c>
      <c r="AE2425" t="str">
        <f t="shared" si="1254"/>
        <v>-0.000325169482973821+0.000329685769409106i</v>
      </c>
      <c r="AF2425" t="str">
        <f t="shared" si="1255"/>
        <v>-15.0228684123062-0.719416599321289i</v>
      </c>
      <c r="AG2425" t="str">
        <f t="shared" si="1256"/>
        <v>0.993648050289109-0.00476829330935754i</v>
      </c>
      <c r="AH2425" t="str">
        <f t="shared" si="1257"/>
        <v>0.00517757389354613-0.00472421338247252i</v>
      </c>
      <c r="AI2425">
        <f t="shared" si="1258"/>
        <v>-43.086933389623148</v>
      </c>
      <c r="AJ2425">
        <f t="shared" si="1259"/>
        <v>-42.378502005886354</v>
      </c>
      <c r="AK2425"/>
      <c r="AL2425"/>
      <c r="AM2425"/>
      <c r="AN2425"/>
    </row>
    <row r="2426" spans="1:40" x14ac:dyDescent="0.25">
      <c r="A2426"/>
      <c r="B2426">
        <f t="shared" si="1260"/>
        <v>492000</v>
      </c>
      <c r="C2426" s="237" t="str">
        <f t="shared" si="1228"/>
        <v>-3.15727587173143E-07+0.00497768807141242i</v>
      </c>
      <c r="D2426" s="208" t="str">
        <f t="shared" si="1229"/>
        <v>-5.95700837758413+0.0381622752141619i</v>
      </c>
      <c r="E2426" t="str">
        <f t="shared" si="1230"/>
        <v>2870</v>
      </c>
      <c r="F2426" t="str">
        <f t="shared" si="1231"/>
        <v>0.777000777000777</v>
      </c>
      <c r="G2426" t="str">
        <f t="shared" si="1226"/>
        <v>0.777000777000777</v>
      </c>
      <c r="H2426" t="str">
        <f t="shared" si="1232"/>
        <v>9.06613482413277+0.756141338347262i</v>
      </c>
      <c r="I2426" t="str">
        <f t="shared" si="1233"/>
        <v>1932.07948195772i</v>
      </c>
      <c r="J2426" t="str">
        <f t="shared" si="1227"/>
        <v>-5051.8955702613+422.677164108928i</v>
      </c>
      <c r="K2426" t="str">
        <f t="shared" si="1234"/>
        <v>0.0317757272304068-0.379787860022062i</v>
      </c>
      <c r="L2426" t="str">
        <f t="shared" si="1235"/>
        <v>0.00241078038346008-0.0244311938678351i</v>
      </c>
      <c r="M2426" t="str">
        <f t="shared" si="1236"/>
        <v>0.0341865076138669-0.404219053889897i</v>
      </c>
      <c r="N2426" t="str">
        <f t="shared" si="1237"/>
        <v>-5.04091094168739i</v>
      </c>
      <c r="O2426" t="str">
        <f t="shared" si="1238"/>
        <v>0.32264438775909+0.946520258128458i</v>
      </c>
      <c r="P2426" t="str">
        <f t="shared" si="1239"/>
        <v>0.67735561224091-0.946520258128458i</v>
      </c>
      <c r="Q2426" t="str">
        <f t="shared" si="1240"/>
        <v>-0.67735561224091+5.98743119981585i</v>
      </c>
      <c r="R2426" t="str">
        <f t="shared" si="1241"/>
        <v>-0.168723461030604-0.0940419706221322i</v>
      </c>
      <c r="S2426" t="str">
        <f t="shared" si="1242"/>
        <v>0.520902023095925i</v>
      </c>
      <c r="T2426" t="str">
        <f t="shared" si="1243"/>
        <v>0.0489866527529962-0.0878883921945881i</v>
      </c>
      <c r="U2426" t="str">
        <f t="shared" si="1244"/>
        <v>0.0000333333333333334-0.00022942245155379i</v>
      </c>
      <c r="V2426" t="str">
        <f t="shared" si="1245"/>
        <v>6.66666666666667E-06-0.0022942245155379i</v>
      </c>
      <c r="W2426" t="str">
        <f t="shared" si="1246"/>
        <v>0.0000275977682312008-0.000208915235827984i</v>
      </c>
      <c r="X2426" t="str">
        <f t="shared" si="1247"/>
        <v>0.0000283114947399136-0.000208720653714208i</v>
      </c>
      <c r="Y2426" t="str">
        <f t="shared" si="1248"/>
        <v>0.009+3.09132717113236i</v>
      </c>
      <c r="Z2426" t="str">
        <f t="shared" si="1249"/>
        <v>-0.000809944440979334-0.000112273396553865i</v>
      </c>
      <c r="AA2426" t="str">
        <f t="shared" si="1250"/>
        <v>0.0113384262920737-3.88205687533502i</v>
      </c>
      <c r="AB2426" t="str">
        <f t="shared" si="1251"/>
        <v>0.231042241581333-0.414519670164135i</v>
      </c>
      <c r="AC2426" t="str">
        <f t="shared" si="1252"/>
        <v>0.840341778458446-0.107562656160771i</v>
      </c>
      <c r="AD2426" t="str">
        <f t="shared" si="1253"/>
        <v>0.332627336612752-0.450699227427633i</v>
      </c>
      <c r="AE2426" t="str">
        <f t="shared" si="1254"/>
        <v>-0.000320011195294763+0.000327696132940513i</v>
      </c>
      <c r="AF2426" t="str">
        <f t="shared" si="1255"/>
        <v>-15.0231432017169-0.7179790631331i</v>
      </c>
      <c r="AG2426" t="str">
        <f t="shared" si="1256"/>
        <v>0.993679955798303-0.00469292622155101i</v>
      </c>
      <c r="AH2426" t="str">
        <f t="shared" si="1257"/>
        <v>0.00509711925360486-0.00469904234434665i</v>
      </c>
      <c r="AI2426">
        <f t="shared" si="1258"/>
        <v>-43.182015617523597</v>
      </c>
      <c r="AJ2426">
        <f t="shared" si="1259"/>
        <v>-42.673008476121872</v>
      </c>
      <c r="AK2426"/>
      <c r="AL2426"/>
      <c r="AM2426"/>
      <c r="AN2426"/>
    </row>
    <row r="2427" spans="1:40" x14ac:dyDescent="0.25">
      <c r="A2427"/>
      <c r="B2427">
        <f t="shared" si="1260"/>
        <v>493000</v>
      </c>
      <c r="C2427" s="237" t="str">
        <f t="shared" si="1228"/>
        <v>-3.14448044068174E-07+0.00496759134112543i</v>
      </c>
      <c r="D2427" s="208" t="str">
        <f t="shared" si="1229"/>
        <v>-5.9570083677743+0.0380848669486283i</v>
      </c>
      <c r="E2427" t="str">
        <f t="shared" si="1230"/>
        <v>2870</v>
      </c>
      <c r="F2427" t="str">
        <f t="shared" si="1231"/>
        <v>0.777000777000777</v>
      </c>
      <c r="G2427" t="str">
        <f t="shared" si="1226"/>
        <v>0.777000777000777</v>
      </c>
      <c r="H2427" t="str">
        <f t="shared" si="1232"/>
        <v>9.06640797068982+0.754632077475619i</v>
      </c>
      <c r="I2427" t="str">
        <f t="shared" si="1233"/>
        <v>1936.00647277471i</v>
      </c>
      <c r="J2427" t="str">
        <f t="shared" si="1227"/>
        <v>-5072.45667036998+423.536264035978i</v>
      </c>
      <c r="K2427" t="str">
        <f t="shared" si="1234"/>
        <v>0.0316477915192318-0.379027877481984i</v>
      </c>
      <c r="L2427" t="str">
        <f t="shared" si="1235"/>
        <v>0.00240110409657483-0.024382590577318i</v>
      </c>
      <c r="M2427" t="str">
        <f t="shared" si="1236"/>
        <v>0.0340488956158066-0.403410468059302i</v>
      </c>
      <c r="N2427" t="str">
        <f t="shared" si="1237"/>
        <v>-5.0511566956339i</v>
      </c>
      <c r="O2427" t="str">
        <f t="shared" si="1238"/>
        <v>0.332325097032441+0.943164900684063i</v>
      </c>
      <c r="P2427" t="str">
        <f t="shared" si="1239"/>
        <v>0.667674902967559-0.943164900684063i</v>
      </c>
      <c r="Q2427" t="str">
        <f t="shared" si="1240"/>
        <v>-0.667674902967559+5.99432159631796i</v>
      </c>
      <c r="R2427" t="str">
        <f t="shared" si="1241"/>
        <v>-0.167669387160209-0.0927087831767475i</v>
      </c>
      <c r="S2427" t="str">
        <f t="shared" si="1242"/>
        <v>0.521960767045308i</v>
      </c>
      <c r="T2427" t="str">
        <f t="shared" si="1243"/>
        <v>0.0483903475787723-0.0875168419321594i</v>
      </c>
      <c r="U2427" t="str">
        <f t="shared" si="1244"/>
        <v>0.0000333333333333333-0.000228957091611491i</v>
      </c>
      <c r="V2427" t="str">
        <f t="shared" si="1245"/>
        <v>6.66666666666667E-06-0.0022895709161149i</v>
      </c>
      <c r="W2427" t="str">
        <f t="shared" si="1246"/>
        <v>0.000027597745703625-0.000208492891080405i</v>
      </c>
      <c r="X2427" t="str">
        <f t="shared" si="1247"/>
        <v>0.0000283085381865816-0.000208298712682542i</v>
      </c>
      <c r="Y2427" t="str">
        <f t="shared" si="1248"/>
        <v>0.009+3.09761035643954i</v>
      </c>
      <c r="Z2427" t="str">
        <f t="shared" si="1249"/>
        <v>-0.000806667365991588-0.000112024623745968i</v>
      </c>
      <c r="AA2427" t="str">
        <f t="shared" si="1250"/>
        <v>0.0112924657928632-3.87418159621848i</v>
      </c>
      <c r="AB2427" t="str">
        <f t="shared" si="1251"/>
        <v>0.228229808471974-0.412767278427461i</v>
      </c>
      <c r="AC2427" t="str">
        <f t="shared" si="1252"/>
        <v>0.841256331935092-0.106124563837561i</v>
      </c>
      <c r="AD2427" t="str">
        <f t="shared" si="1253"/>
        <v>0.327973347165252-0.449281908095481i</v>
      </c>
      <c r="AE2427" t="str">
        <f t="shared" si="1254"/>
        <v>-0.000314896032783505+0.000325679962576163i</v>
      </c>
      <c r="AF2427" t="str">
        <f t="shared" si="1255"/>
        <v>-15.0234163384641-0.716547210526991i</v>
      </c>
      <c r="AG2427" t="str">
        <f t="shared" si="1256"/>
        <v>0.993712436219166-0.00461804053850306i</v>
      </c>
      <c r="AH2427" t="str">
        <f t="shared" si="1257"/>
        <v>0.00501730787561268-0.00467340197883172i</v>
      </c>
      <c r="AI2427">
        <f t="shared" si="1258"/>
        <v>-43.277722023516667</v>
      </c>
      <c r="AJ2427">
        <f t="shared" si="1259"/>
        <v>-42.9675285914063</v>
      </c>
      <c r="AK2427"/>
      <c r="AL2427"/>
      <c r="AM2427"/>
      <c r="AN2427"/>
    </row>
    <row r="2428" spans="1:40" x14ac:dyDescent="0.25">
      <c r="A2428"/>
      <c r="B2428">
        <f t="shared" si="1260"/>
        <v>494000</v>
      </c>
      <c r="C2428" s="237" t="str">
        <f t="shared" si="1228"/>
        <v>-3.13176263600306E-07+0.00495753548828851i</v>
      </c>
      <c r="D2428" s="208" t="str">
        <f t="shared" si="1229"/>
        <v>-5.95700835802398+0.0380077720768786i</v>
      </c>
      <c r="E2428" t="str">
        <f t="shared" si="1230"/>
        <v>2870</v>
      </c>
      <c r="F2428" t="str">
        <f t="shared" si="1231"/>
        <v>0.777000777000777</v>
      </c>
      <c r="G2428" t="str">
        <f t="shared" si="1226"/>
        <v>0.777000777000777</v>
      </c>
      <c r="H2428" t="str">
        <f t="shared" si="1232"/>
        <v>9.06667947771463+0.753128780244672i</v>
      </c>
      <c r="I2428" t="str">
        <f t="shared" si="1233"/>
        <v>1939.9334635917i</v>
      </c>
      <c r="J2428" t="str">
        <f t="shared" si="1227"/>
        <v>-5093.05951890527+424.395363963028i</v>
      </c>
      <c r="K2428" t="str">
        <f t="shared" si="1234"/>
        <v>0.031520625219495-0.378270909504987i</v>
      </c>
      <c r="L2428" t="str">
        <f t="shared" si="1235"/>
        <v>0.00239148576357071-0.0243341783657331i</v>
      </c>
      <c r="M2428" t="str">
        <f t="shared" si="1236"/>
        <v>0.0339121109830657-0.40260508787072i</v>
      </c>
      <c r="N2428" t="str">
        <f t="shared" si="1237"/>
        <v>-5.06140244958042i</v>
      </c>
      <c r="O2428" t="str">
        <f t="shared" si="1238"/>
        <v>0.341970920626421+0.939710534923344i</v>
      </c>
      <c r="P2428" t="str">
        <f t="shared" si="1239"/>
        <v>0.658029079373579-0.939710534923344i</v>
      </c>
      <c r="Q2428" t="str">
        <f t="shared" si="1240"/>
        <v>-0.658029079373579+6.00111298450376i</v>
      </c>
      <c r="R2428" t="str">
        <f t="shared" si="1241"/>
        <v>-0.166609545508865-0.0913822410848806i</v>
      </c>
      <c r="S2428" t="str">
        <f t="shared" si="1242"/>
        <v>0.523019510994689i</v>
      </c>
      <c r="T2428" t="str">
        <f t="shared" si="1243"/>
        <v>0.047794695045813-0.087140043019094i</v>
      </c>
      <c r="U2428" t="str">
        <f t="shared" si="1244"/>
        <v>0.0000333333333333334-0.00022849361571754i</v>
      </c>
      <c r="V2428" t="str">
        <f t="shared" si="1245"/>
        <v>6.66666666666667E-06-0.0022849361571754i</v>
      </c>
      <c r="W2428" t="str">
        <f t="shared" si="1246"/>
        <v>0.0000275977231303544-0.000208072259101872i</v>
      </c>
      <c r="X2428" t="str">
        <f t="shared" si="1247"/>
        <v>0.0000283055993874144-0.000207878482721527i</v>
      </c>
      <c r="Y2428" t="str">
        <f t="shared" si="1248"/>
        <v>0.009+3.10389354174672i</v>
      </c>
      <c r="Z2428" t="str">
        <f t="shared" si="1249"/>
        <v>-0.000803410173070884-0.000111776984802086i</v>
      </c>
      <c r="AA2428" t="str">
        <f t="shared" si="1250"/>
        <v>0.0112467841996076-3.86633820641988i</v>
      </c>
      <c r="AB2428" t="str">
        <f t="shared" si="1251"/>
        <v>0.225420453501091-0.410990131784293i</v>
      </c>
      <c r="AC2428" t="str">
        <f t="shared" si="1252"/>
        <v>0.842177765315968-0.104692964451678i</v>
      </c>
      <c r="AD2428" t="str">
        <f t="shared" si="1253"/>
        <v>0.323332556763135-0.447814586712017i</v>
      </c>
      <c r="AE2428" t="str">
        <f t="shared" si="1254"/>
        <v>-0.000309824029641583+0.000323637656330635i</v>
      </c>
      <c r="AF2428" t="str">
        <f t="shared" si="1255"/>
        <v>-15.0236878357386-0.715121008167793i</v>
      </c>
      <c r="AG2428" t="str">
        <f t="shared" si="1256"/>
        <v>0.993745486375888-0.00454364115963153i</v>
      </c>
      <c r="AH2428" t="str">
        <f t="shared" si="1257"/>
        <v>0.00493814092066087-0.00464729890212912i</v>
      </c>
      <c r="AI2428">
        <f t="shared" si="1258"/>
        <v>-43.374062603046966</v>
      </c>
      <c r="AJ2428">
        <f t="shared" si="1259"/>
        <v>-43.262061059376499</v>
      </c>
      <c r="AK2428"/>
      <c r="AL2428"/>
      <c r="AM2428"/>
      <c r="AN2428"/>
    </row>
    <row r="2429" spans="1:40" x14ac:dyDescent="0.25">
      <c r="A2429"/>
      <c r="B2429">
        <f t="shared" si="1260"/>
        <v>495000</v>
      </c>
      <c r="C2429" s="237" t="str">
        <f t="shared" si="1228"/>
        <v>-3.11912183104562E-07+0.00494752026515955i</v>
      </c>
      <c r="D2429" s="208" t="str">
        <f t="shared" si="1229"/>
        <v>-5.9570083483327+0.0379309886995566i</v>
      </c>
      <c r="E2429" t="str">
        <f t="shared" si="1230"/>
        <v>2870</v>
      </c>
      <c r="F2429" t="str">
        <f t="shared" si="1231"/>
        <v>0.777000777000777</v>
      </c>
      <c r="G2429" t="str">
        <f t="shared" si="1226"/>
        <v>0.777000777000777</v>
      </c>
      <c r="H2429" t="str">
        <f t="shared" si="1232"/>
        <v>9.06694935826746+0.751631411677603i</v>
      </c>
      <c r="I2429" t="str">
        <f t="shared" si="1233"/>
        <v>1943.86045440868i</v>
      </c>
      <c r="J2429" t="str">
        <f t="shared" si="1227"/>
        <v>-5113.70411586719+425.254463890079i</v>
      </c>
      <c r="K2429" t="str">
        <f t="shared" si="1234"/>
        <v>0.0313942221872878-0.377516938317382i</v>
      </c>
      <c r="L2429" t="str">
        <f t="shared" si="1235"/>
        <v>0.00238192492406077-0.0242859561201805i</v>
      </c>
      <c r="M2429" t="str">
        <f t="shared" si="1236"/>
        <v>0.0337761471113486-0.401802894437562i</v>
      </c>
      <c r="N2429" t="str">
        <f t="shared" si="1237"/>
        <v>-5.07164820352694i</v>
      </c>
      <c r="O2429" t="str">
        <f t="shared" si="1238"/>
        <v>0.351580845974974+0.936157523466816i</v>
      </c>
      <c r="P2429" t="str">
        <f t="shared" si="1239"/>
        <v>0.648419154025026-0.936157523466816i</v>
      </c>
      <c r="Q2429" t="str">
        <f t="shared" si="1240"/>
        <v>-0.648419154025026+6.00780572699376i</v>
      </c>
      <c r="R2429" t="str">
        <f t="shared" si="1241"/>
        <v>-0.165543917954121-0.0900623840681306i</v>
      </c>
      <c r="S2429" t="str">
        <f t="shared" si="1242"/>
        <v>0.524078254944071i</v>
      </c>
      <c r="T2429" t="str">
        <f t="shared" si="1243"/>
        <v>0.0471997370785286-0.0867579676380002i</v>
      </c>
      <c r="U2429" t="str">
        <f t="shared" si="1244"/>
        <v>0.0000333333333333333-0.000228032012453464i</v>
      </c>
      <c r="V2429" t="str">
        <f t="shared" si="1245"/>
        <v>6.66666666666667E-06-0.00228032012453464i</v>
      </c>
      <c r="W2429" t="str">
        <f t="shared" si="1246"/>
        <v>0.0000275977005113888-0.000207653329511953i</v>
      </c>
      <c r="X2429" t="str">
        <f t="shared" si="1247"/>
        <v>0.0000283026781987235-0.000207459953461523i</v>
      </c>
      <c r="Y2429" t="str">
        <f t="shared" si="1248"/>
        <v>0.009+3.11017672705389i</v>
      </c>
      <c r="Z2429" t="str">
        <f t="shared" si="1249"/>
        <v>-0.000800172701706768-0.000111530471828075i</v>
      </c>
      <c r="AA2429" t="str">
        <f t="shared" si="1250"/>
        <v>0.0112013792600327-3.85852651262554i</v>
      </c>
      <c r="AB2429" t="str">
        <f t="shared" si="1251"/>
        <v>0.222614374402338-0.409188099035779i</v>
      </c>
      <c r="AC2429" t="str">
        <f t="shared" si="1252"/>
        <v>0.843106093296934-0.103267897407512i</v>
      </c>
      <c r="AD2429" t="str">
        <f t="shared" si="1253"/>
        <v>0.318705522043834-0.446297391127534i</v>
      </c>
      <c r="AE2429" t="str">
        <f t="shared" si="1254"/>
        <v>-0.000304795217230773+0.00032156961197544i</v>
      </c>
      <c r="AF2429" t="str">
        <f t="shared" si="1255"/>
        <v>-15.0239577066002-0.713700422978046i</v>
      </c>
      <c r="AG2429" t="str">
        <f t="shared" si="1256"/>
        <v>0.993779101043381-0.00446973292737883i</v>
      </c>
      <c r="AH2429" t="str">
        <f t="shared" si="1257"/>
        <v>0.00485961949529304-0.00462073972826932i</v>
      </c>
      <c r="AI2429">
        <f t="shared" si="1258"/>
        <v>-43.471047598648831</v>
      </c>
      <c r="AJ2429">
        <f t="shared" si="1259"/>
        <v>-43.556604593488323</v>
      </c>
      <c r="AK2429"/>
      <c r="AL2429"/>
      <c r="AM2429"/>
      <c r="AN2429"/>
    </row>
    <row r="2430" spans="1:40" x14ac:dyDescent="0.25">
      <c r="A2430"/>
      <c r="B2430">
        <f t="shared" si="1260"/>
        <v>496000</v>
      </c>
      <c r="C2430" s="237" t="str">
        <f t="shared" si="1228"/>
        <v>-3.10655740547032E-07+0.00493754542599432i</v>
      </c>
      <c r="D2430" s="208" t="str">
        <f t="shared" si="1229"/>
        <v>-5.95700833869997+0.0378545149326231i</v>
      </c>
      <c r="E2430" t="str">
        <f t="shared" si="1230"/>
        <v>2870</v>
      </c>
      <c r="F2430" t="str">
        <f t="shared" si="1231"/>
        <v>0.777000777000777</v>
      </c>
      <c r="G2430" t="str">
        <f t="shared" si="1226"/>
        <v>0.777000777000777</v>
      </c>
      <c r="H2430" t="str">
        <f t="shared" si="1232"/>
        <v>9.0672176252791+0.750139937068097i</v>
      </c>
      <c r="I2430" t="str">
        <f t="shared" si="1233"/>
        <v>1947.78744522567i</v>
      </c>
      <c r="J2430" t="str">
        <f t="shared" si="1227"/>
        <v>-5134.39046125571+426.113563817129i</v>
      </c>
      <c r="K2430" t="str">
        <f t="shared" si="1234"/>
        <v>0.031268576339771-0.376765946283901i</v>
      </c>
      <c r="L2430" t="str">
        <f t="shared" si="1235"/>
        <v>0.00237242112220566-0.0242379227362893i</v>
      </c>
      <c r="M2430" t="str">
        <f t="shared" si="1236"/>
        <v>0.0336409974619767-0.40100386902019i</v>
      </c>
      <c r="N2430" t="str">
        <f t="shared" si="1237"/>
        <v>-5.08189395747346i</v>
      </c>
      <c r="O2430" t="str">
        <f t="shared" si="1238"/>
        <v>0.361153864280459+0.932506239290275i</v>
      </c>
      <c r="P2430" t="str">
        <f t="shared" si="1239"/>
        <v>0.638846135719541-0.932506239290275i</v>
      </c>
      <c r="Q2430" t="str">
        <f t="shared" si="1240"/>
        <v>-0.638846135719541+6.01440019676373i</v>
      </c>
      <c r="R2430" t="str">
        <f t="shared" si="1241"/>
        <v>-0.164472486713535-0.0887492527413843i</v>
      </c>
      <c r="S2430" t="str">
        <f t="shared" si="1242"/>
        <v>0.525136998893452i</v>
      </c>
      <c r="T2430" t="str">
        <f t="shared" si="1243"/>
        <v>0.046605516238647-0.0863705880732889i</v>
      </c>
      <c r="U2430" t="str">
        <f t="shared" si="1244"/>
        <v>0.0000333333333333335-0.000227572270492873i</v>
      </c>
      <c r="V2430" t="str">
        <f t="shared" si="1245"/>
        <v>6.66666666666667E-06-0.00227572270492873i</v>
      </c>
      <c r="W2430" t="str">
        <f t="shared" si="1246"/>
        <v>0.0000275976778467288-0.000207236092013922i</v>
      </c>
      <c r="X2430" t="str">
        <f t="shared" si="1247"/>
        <v>0.0000282997744782676-0.0002070431146165i</v>
      </c>
      <c r="Y2430" t="str">
        <f t="shared" si="1248"/>
        <v>0.009+3.11645991236107i</v>
      </c>
      <c r="Z2430" t="str">
        <f t="shared" si="1249"/>
        <v>-0.000796954793005271-0.000111285077003725i</v>
      </c>
      <c r="AA2430" t="str">
        <f t="shared" si="1250"/>
        <v>0.0111562487445551-3.85074632308119i</v>
      </c>
      <c r="AB2430" t="str">
        <f t="shared" si="1251"/>
        <v>0.219811771915231-0.407361049463215i</v>
      </c>
      <c r="AC2430" t="str">
        <f t="shared" si="1252"/>
        <v>0.844041330338239-0.101849403025291i</v>
      </c>
      <c r="AD2430" t="str">
        <f t="shared" si="1253"/>
        <v>0.314092798308812-0.444730455688105i</v>
      </c>
      <c r="AE2430" t="str">
        <f t="shared" si="1254"/>
        <v>-0.000299809624067798+0.000319476227009942i</v>
      </c>
      <c r="AF2430" t="str">
        <f t="shared" si="1255"/>
        <v>-15.0242259639791-0.712285422135474i</v>
      </c>
      <c r="AG2430" t="str">
        <f t="shared" si="1256"/>
        <v>0.993813274947989-0.00439632062665039i</v>
      </c>
      <c r="AH2430" t="str">
        <f t="shared" si="1257"/>
        <v>0.00478174465146561-0.00459373106851863i</v>
      </c>
      <c r="AI2430">
        <f t="shared" si="1258"/>
        <v>-43.56868750843649</v>
      </c>
      <c r="AJ2430">
        <f t="shared" si="1259"/>
        <v>-43.851157913116019</v>
      </c>
      <c r="AK2430"/>
      <c r="AL2430"/>
      <c r="AM2430"/>
      <c r="AN2430"/>
    </row>
    <row r="2431" spans="1:40" x14ac:dyDescent="0.25">
      <c r="A2431"/>
      <c r="B2431">
        <f t="shared" si="1260"/>
        <v>497000</v>
      </c>
      <c r="C2431" s="237" t="str">
        <f t="shared" si="1228"/>
        <v>-3.09406874517265E-07+0.00492761072702647i</v>
      </c>
      <c r="D2431" s="208" t="str">
        <f t="shared" si="1229"/>
        <v>-5.95700832912533+0.037778348907203i</v>
      </c>
      <c r="E2431" t="str">
        <f t="shared" si="1230"/>
        <v>2870</v>
      </c>
      <c r="F2431" t="str">
        <f t="shared" si="1231"/>
        <v>0.777000777000777</v>
      </c>
      <c r="G2431" t="str">
        <f t="shared" si="1226"/>
        <v>0.777000777000777</v>
      </c>
      <c r="H2431" t="str">
        <f t="shared" si="1232"/>
        <v>9.06748429155247+0.748654321977819i</v>
      </c>
      <c r="I2431" t="str">
        <f t="shared" si="1233"/>
        <v>1951.71443604266i</v>
      </c>
      <c r="J2431" t="str">
        <f t="shared" si="1227"/>
        <v>-5155.11855507086+426.972663744181i</v>
      </c>
      <c r="K2431" t="str">
        <f t="shared" si="1234"/>
        <v>0.0311436816544483-0.376017915906342i</v>
      </c>
      <c r="L2431" t="str">
        <f t="shared" si="1235"/>
        <v>0.00236297390666022-0.0241900771181387i</v>
      </c>
      <c r="M2431" t="str">
        <f t="shared" si="1236"/>
        <v>0.0335066555611085-0.400207993024481i</v>
      </c>
      <c r="N2431" t="str">
        <f t="shared" si="1237"/>
        <v>-5.09213971141998i</v>
      </c>
      <c r="O2431" t="str">
        <f t="shared" si="1238"/>
        <v>0.370688970619533+0.928757065685657i</v>
      </c>
      <c r="P2431" t="str">
        <f t="shared" si="1239"/>
        <v>0.629311029380467-0.928757065685657i</v>
      </c>
      <c r="Q2431" t="str">
        <f t="shared" si="1240"/>
        <v>-0.629311029380467+6.02089677710564i</v>
      </c>
      <c r="R2431" t="str">
        <f t="shared" si="1241"/>
        <v>-0.163395234356733-0.0874428886164463i</v>
      </c>
      <c r="S2431" t="str">
        <f t="shared" si="1242"/>
        <v>0.526195742842835i</v>
      </c>
      <c r="T2431" t="str">
        <f t="shared" si="1243"/>
        <v>0.0460120757318542-0.0859778767193202i</v>
      </c>
      <c r="U2431" t="str">
        <f t="shared" si="1244"/>
        <v>0.0000333333333333333-0.000227114378600533i</v>
      </c>
      <c r="V2431" t="str">
        <f t="shared" si="1245"/>
        <v>6.66666666666667E-06-0.00227114378600533i</v>
      </c>
      <c r="W2431" t="str">
        <f t="shared" si="1246"/>
        <v>0.0000275976551363743-0.000206820536393928i</v>
      </c>
      <c r="X2431" t="str">
        <f t="shared" si="1247"/>
        <v>0.0000282968880852347-0.000206627955983215i</v>
      </c>
      <c r="Y2431" t="str">
        <f t="shared" si="1248"/>
        <v>0.009+3.12274309766825i</v>
      </c>
      <c r="Z2431" t="str">
        <f t="shared" si="1249"/>
        <v>-0.000793756289669484-0.0001110407925819i</v>
      </c>
      <c r="AA2431" t="str">
        <f t="shared" si="1250"/>
        <v>0.0111113904460081-3.84299744757632i</v>
      </c>
      <c r="AB2431" t="str">
        <f t="shared" si="1251"/>
        <v>0.217012849816473-0.405508852866463i</v>
      </c>
      <c r="AC2431" t="str">
        <f t="shared" si="1252"/>
        <v>0.844983490651788-0.100437522545551i</v>
      </c>
      <c r="AD2431" t="str">
        <f t="shared" si="1253"/>
        <v>0.309494939442522-0.443113921219519i</v>
      </c>
      <c r="AE2431" t="str">
        <f t="shared" si="1254"/>
        <v>-0.000294867275819667+0.000317357898632317i</v>
      </c>
      <c r="AF2431" t="str">
        <f t="shared" si="1255"/>
        <v>-15.0244926206778-0.710875973070616i</v>
      </c>
      <c r="AG2431" t="str">
        <f t="shared" si="1256"/>
        <v>0.993848002768189-0.0043234089842642i</v>
      </c>
      <c r="AH2431" t="str">
        <f t="shared" si="1257"/>
        <v>0.0047045173865208-0.00456627953078764i</v>
      </c>
      <c r="AI2431">
        <f t="shared" si="1258"/>
        <v>-43.666993094953128</v>
      </c>
      <c r="AJ2431">
        <f t="shared" si="1259"/>
        <v>-44.14571974365019</v>
      </c>
      <c r="AK2431"/>
      <c r="AL2431"/>
      <c r="AM2431"/>
      <c r="AN2431"/>
    </row>
    <row r="2432" spans="1:40" x14ac:dyDescent="0.25">
      <c r="A2432"/>
      <c r="B2432">
        <f t="shared" si="1260"/>
        <v>498000</v>
      </c>
      <c r="C2432" s="237" t="str">
        <f t="shared" si="1228"/>
        <v>-3.08165524220755E-07+0.00491771592644759i</v>
      </c>
      <c r="D2432" s="208" t="str">
        <f t="shared" si="1229"/>
        <v>-5.95700831960831+0.0377024887694315i</v>
      </c>
      <c r="E2432" t="str">
        <f t="shared" si="1230"/>
        <v>2870</v>
      </c>
      <c r="F2432" t="str">
        <f t="shared" si="1231"/>
        <v>0.777000777000777</v>
      </c>
      <c r="G2432" t="str">
        <f t="shared" si="1226"/>
        <v>0.777000777000777</v>
      </c>
      <c r="H2432" t="str">
        <f t="shared" si="1232"/>
        <v>9.06774936976408+0.747174532233797i</v>
      </c>
      <c r="I2432" t="str">
        <f t="shared" si="1233"/>
        <v>1955.64142685965i</v>
      </c>
      <c r="J2432" t="str">
        <f t="shared" si="1227"/>
        <v>-5175.88839731262+427.831763671231i</v>
      </c>
      <c r="K2432" t="str">
        <f t="shared" si="1234"/>
        <v>0.0310195321684519-0.375272829822271i</v>
      </c>
      <c r="L2432" t="str">
        <f t="shared" si="1235"/>
        <v>0.00235358283052051-0.0241424181781777i</v>
      </c>
      <c r="M2432" t="str">
        <f t="shared" si="1236"/>
        <v>0.0333731149989724-0.399415248000449i</v>
      </c>
      <c r="N2432" t="str">
        <f t="shared" si="1237"/>
        <v>-5.1023854653665i</v>
      </c>
      <c r="O2432" t="str">
        <f t="shared" si="1238"/>
        <v>0.380185164048643+0.924910396220794i</v>
      </c>
      <c r="P2432" t="str">
        <f t="shared" si="1239"/>
        <v>0.619814835951357-0.924910396220794i</v>
      </c>
      <c r="Q2432" t="str">
        <f t="shared" si="1240"/>
        <v>-0.619814835951357+6.02729586158729i</v>
      </c>
      <c r="R2432" t="str">
        <f t="shared" si="1241"/>
        <v>-0.162312143817697-0.0861433341056106i</v>
      </c>
      <c r="S2432" t="str">
        <f t="shared" si="1242"/>
        <v>0.527254486792218i</v>
      </c>
      <c r="T2432" t="str">
        <f t="shared" si="1243"/>
        <v>0.0454194594144243-0.0855798060887445i</v>
      </c>
      <c r="U2432" t="str">
        <f t="shared" si="1244"/>
        <v>0.0000333333333333333-0.000226658325631455i</v>
      </c>
      <c r="V2432" t="str">
        <f t="shared" si="1245"/>
        <v>6.66666666666667E-06-0.00226658325631455i</v>
      </c>
      <c r="W2432" t="str">
        <f t="shared" si="1246"/>
        <v>0.0000275976323803259-0.000206406652520158i</v>
      </c>
      <c r="X2432" t="str">
        <f t="shared" si="1247"/>
        <v>0.0000282940188802254-0.00020621446744037i</v>
      </c>
      <c r="Y2432" t="str">
        <f t="shared" si="1248"/>
        <v>0.009+3.12902628297543i</v>
      </c>
      <c r="Z2432" t="str">
        <f t="shared" si="1249"/>
        <v>-0.00079057703598031-0.000110797610887679i</v>
      </c>
      <c r="AA2432" t="str">
        <f t="shared" si="1250"/>
        <v>0.0110668021793723-3.83527969742867i</v>
      </c>
      <c r="AB2432" t="str">
        <f t="shared" si="1251"/>
        <v>0.214217814951219-0.403631379603294i</v>
      </c>
      <c r="AC2432" t="str">
        <f t="shared" si="1252"/>
        <v>0.845932588188183-0.09903229813355i</v>
      </c>
      <c r="AD2432" t="str">
        <f t="shared" si="1253"/>
        <v>0.304912497831561-0.441447935010065i</v>
      </c>
      <c r="AE2432" t="str">
        <f t="shared" si="1254"/>
        <v>-0.000289968195299443+0.000315215023710354i</v>
      </c>
      <c r="AF2432" t="str">
        <f t="shared" si="1255"/>
        <v>-15.0247576893724-0.709472043464366i</v>
      </c>
      <c r="AG2432" t="str">
        <f t="shared" si="1256"/>
        <v>0.99388327913532-0.00425100266840953i</v>
      </c>
      <c r="AH2432" t="str">
        <f t="shared" si="1257"/>
        <v>0.00462793864316824-0.00453839171903765i</v>
      </c>
      <c r="AI2432">
        <f t="shared" si="1258"/>
        <v>-43.76597539440462</v>
      </c>
      <c r="AJ2432">
        <f t="shared" si="1259"/>
        <v>-44.440288816592307</v>
      </c>
      <c r="AK2432"/>
      <c r="AL2432"/>
      <c r="AM2432"/>
      <c r="AN2432"/>
    </row>
    <row r="2433" spans="1:40" x14ac:dyDescent="0.25">
      <c r="A2433"/>
      <c r="B2433">
        <f t="shared" si="1260"/>
        <v>499000</v>
      </c>
      <c r="C2433" s="237" t="str">
        <f t="shared" si="1228"/>
        <v>-3.0693162947155E-07+0.00490786078438757i</v>
      </c>
      <c r="D2433" s="208" t="str">
        <f t="shared" si="1229"/>
        <v>-5.95700831014845+0.0376269326803047i</v>
      </c>
      <c r="E2433" t="str">
        <f t="shared" si="1230"/>
        <v>2870</v>
      </c>
      <c r="F2433" t="str">
        <f t="shared" si="1231"/>
        <v>0.777000777000777</v>
      </c>
      <c r="G2433" t="str">
        <f t="shared" si="1226"/>
        <v>0.777000777000777</v>
      </c>
      <c r="H2433" t="str">
        <f t="shared" si="1232"/>
        <v>9.06801287246553+0.745700533925953i</v>
      </c>
      <c r="I2433" t="str">
        <f t="shared" si="1233"/>
        <v>1959.56841767663i</v>
      </c>
      <c r="J2433" t="str">
        <f t="shared" si="1227"/>
        <v>-5196.699987981+428.690863598282i</v>
      </c>
      <c r="K2433" t="str">
        <f t="shared" si="1234"/>
        <v>0.0308961219778366-0.374530670803702i</v>
      </c>
      <c r="L2433" t="str">
        <f t="shared" si="1235"/>
        <v>0.00234424745127146-0.0240949448371452i</v>
      </c>
      <c r="M2433" t="str">
        <f t="shared" si="1236"/>
        <v>0.0332403694291081-0.398625615640847i</v>
      </c>
      <c r="N2433" t="str">
        <f t="shared" si="1237"/>
        <v>-5.11263121931302i</v>
      </c>
      <c r="O2433" t="str">
        <f t="shared" si="1238"/>
        <v>0.389641447709107+0.920966634698104i</v>
      </c>
      <c r="P2433" t="str">
        <f t="shared" si="1239"/>
        <v>0.610358552290893-0.920966634698104i</v>
      </c>
      <c r="Q2433" t="str">
        <f t="shared" si="1240"/>
        <v>-0.610358552290893+6.03359785401112i</v>
      </c>
      <c r="R2433" t="str">
        <f t="shared" si="1241"/>
        <v>-0.161223198407306-0.0848506325251618i</v>
      </c>
      <c r="S2433" t="str">
        <f t="shared" si="1242"/>
        <v>0.528313230741599i</v>
      </c>
      <c r="T2433" t="str">
        <f t="shared" si="1243"/>
        <v>0.0448277117998364-0.0851763488210577i</v>
      </c>
      <c r="U2433" t="str">
        <f t="shared" si="1244"/>
        <v>0.0000333333333333334-0.00022620410052999i</v>
      </c>
      <c r="V2433" t="str">
        <f t="shared" si="1245"/>
        <v>6.66666666666667E-06-0.0022620410052999i</v>
      </c>
      <c r="W2433" t="str">
        <f t="shared" si="1246"/>
        <v>0.0000275976095785842-0.000205994430342017i</v>
      </c>
      <c r="X2433" t="str">
        <f t="shared" si="1247"/>
        <v>0.0000282911667252363-0.000205802638947797i</v>
      </c>
      <c r="Y2433" t="str">
        <f t="shared" si="1248"/>
        <v>0.009+3.13530946828261i</v>
      </c>
      <c r="Z2433" t="str">
        <f t="shared" si="1249"/>
        <v>-0.000787416877777502-0.000110555524317517i</v>
      </c>
      <c r="AA2433" t="str">
        <f t="shared" si="1250"/>
        <v>0.0110224817815089-3.82759288546889i</v>
      </c>
      <c r="AB2433" t="str">
        <f t="shared" si="1251"/>
        <v>0.211426877264291-0.401728500629737i</v>
      </c>
      <c r="AC2433" t="str">
        <f t="shared" si="1252"/>
        <v>0.846888636623504-0.0976337728836339i</v>
      </c>
      <c r="AD2433" t="str">
        <f t="shared" si="1253"/>
        <v>0.300346024284109-0.43973265079224i</v>
      </c>
      <c r="AE2433" t="str">
        <f t="shared" si="1254"/>
        <v>-0.000285112402462547+0.00031304799875224i</v>
      </c>
      <c r="AF2433" t="str">
        <f t="shared" si="1255"/>
        <v>-15.025021182614-0.708073601245648i</v>
      </c>
      <c r="AG2433" t="str">
        <f t="shared" si="1256"/>
        <v>0.993919098634298-0.00417910628811615i</v>
      </c>
      <c r="AH2433" t="str">
        <f t="shared" si="1257"/>
        <v>0.00455200930947737-0.00451007423268804i</v>
      </c>
      <c r="AI2433">
        <f t="shared" si="1258"/>
        <v>-43.865645726293472</v>
      </c>
      <c r="AJ2433">
        <f t="shared" si="1259"/>
        <v>-44.734863869650397</v>
      </c>
      <c r="AK2433"/>
      <c r="AL2433"/>
      <c r="AM2433"/>
      <c r="AN2433"/>
    </row>
    <row r="2434" spans="1:40" x14ac:dyDescent="0.25">
      <c r="A2434"/>
      <c r="B2434">
        <f t="shared" si="1260"/>
        <v>500000</v>
      </c>
      <c r="C2434" s="237" t="str">
        <f t="shared" si="1228"/>
        <v>-3.0570513068496E-07+0.00489804506289535i</v>
      </c>
      <c r="D2434" s="208" t="str">
        <f t="shared" si="1229"/>
        <v>-5.9570083007453+0.037551678815531i</v>
      </c>
      <c r="E2434" t="str">
        <f t="shared" si="1230"/>
        <v>2870</v>
      </c>
      <c r="F2434" t="str">
        <f t="shared" si="1231"/>
        <v>0.777000777000777</v>
      </c>
      <c r="G2434" t="str">
        <f t="shared" si="1226"/>
        <v>0.777000777000777</v>
      </c>
      <c r="H2434" t="str">
        <f t="shared" si="1232"/>
        <v>9.06827481208502+0.74423229340455i</v>
      </c>
      <c r="I2434" t="str">
        <f t="shared" si="1233"/>
        <v>1963.49540849362i</v>
      </c>
      <c r="J2434" t="str">
        <f t="shared" si="1227"/>
        <v>-5217.553327076+429.549963525332i</v>
      </c>
      <c r="K2434" t="str">
        <f t="shared" si="1234"/>
        <v>0.0307734452368842-0.373791421755824i</v>
      </c>
      <c r="L2434" t="str">
        <f t="shared" si="1235"/>
        <v>0.00233496733073577-0.0240476560239941i</v>
      </c>
      <c r="M2434" t="str">
        <f t="shared" si="1236"/>
        <v>0.03310841256762-0.397839077779818i</v>
      </c>
      <c r="N2434" t="str">
        <f t="shared" si="1237"/>
        <v>-5.12287697325954i</v>
      </c>
      <c r="O2434" t="str">
        <f t="shared" si="1238"/>
        <v>0.399056828931748+0.916926195112201i</v>
      </c>
      <c r="P2434" t="str">
        <f t="shared" si="1239"/>
        <v>0.600943171068252-0.916926195112201i</v>
      </c>
      <c r="Q2434" t="str">
        <f t="shared" si="1240"/>
        <v>-0.600943171068252+6.03980316837174i</v>
      </c>
      <c r="R2434" t="str">
        <f t="shared" si="1241"/>
        <v>-0.160128381826126-0.08356482809881i</v>
      </c>
      <c r="S2434" t="str">
        <f t="shared" si="1242"/>
        <v>0.529371974690982i</v>
      </c>
      <c r="T2434" t="str">
        <f t="shared" si="1243"/>
        <v>0.0442368780653795-0.0847674776913679i</v>
      </c>
      <c r="U2434" t="str">
        <f t="shared" si="1244"/>
        <v>0.0000333333333333333-0.000225751692328929i</v>
      </c>
      <c r="V2434" t="str">
        <f t="shared" si="1245"/>
        <v>6.66666666666667E-06-0.0022575169232893i</v>
      </c>
      <c r="W2434" t="str">
        <f t="shared" si="1246"/>
        <v>0.0000275975867311487-0.00020558385988931i</v>
      </c>
      <c r="X2434" t="str">
        <f t="shared" si="1247"/>
        <v>0.000028288331483641-0.000205392460545642i</v>
      </c>
      <c r="Y2434" t="str">
        <f t="shared" si="1248"/>
        <v>0.009+3.14159265358979i</v>
      </c>
      <c r="Z2434" t="str">
        <f t="shared" si="1249"/>
        <v>-0.000784275662440982-0.000110314525338402i</v>
      </c>
      <c r="AA2434" t="str">
        <f t="shared" si="1250"/>
        <v>0.0109784271108976-3.81993682602539i</v>
      </c>
      <c r="AB2434" t="str">
        <f t="shared" si="1251"/>
        <v>0.208640249831323-0.399800087541426i</v>
      </c>
      <c r="AC2434" t="str">
        <f t="shared" si="1252"/>
        <v>0.847851649345855-0.0962419908235365i</v>
      </c>
      <c r="AD2434" t="str">
        <f t="shared" si="1253"/>
        <v>0.295796067949635-0.437968228723355i</v>
      </c>
      <c r="AE2434" t="str">
        <f t="shared" si="1254"/>
        <v>-0.000280299914403555+0.000310857219877283i</v>
      </c>
      <c r="AF2434" t="str">
        <f t="shared" si="1255"/>
        <v>-15.0252831128303-0.706680614589019i</v>
      </c>
      <c r="AG2434" t="str">
        <f t="shared" si="1256"/>
        <v>0.993955455804353-0.0041077243927335i</v>
      </c>
      <c r="AH2434" t="str">
        <f t="shared" si="1257"/>
        <v>0.00447673021887974-0.0044813336660235i</v>
      </c>
      <c r="AI2434">
        <f t="shared" si="1258"/>
        <v>-43.966015703475932</v>
      </c>
      <c r="AJ2434">
        <f t="shared" si="1259"/>
        <v>-45.029443646832625</v>
      </c>
      <c r="AK2434"/>
      <c r="AL2434"/>
      <c r="AM2434"/>
      <c r="AN2434"/>
    </row>
    <row r="2435" spans="1:40" x14ac:dyDescent="0.25">
      <c r="A2435"/>
      <c r="B2435">
        <f t="shared" si="1260"/>
        <v>501000</v>
      </c>
      <c r="C2435" s="237" t="str">
        <f t="shared" si="1228"/>
        <v>-3.04485968870353E-07+0.00488826852591961i</v>
      </c>
      <c r="D2435" s="208" t="str">
        <f t="shared" si="1229"/>
        <v>-5.95700829139839+0.0374767253653837i</v>
      </c>
      <c r="E2435" t="str">
        <f t="shared" si="1230"/>
        <v>2870</v>
      </c>
      <c r="F2435" t="str">
        <f t="shared" si="1231"/>
        <v>0.777000777000777</v>
      </c>
      <c r="G2435" t="str">
        <f t="shared" si="1226"/>
        <v>0.777000777000777</v>
      </c>
      <c r="H2435" t="str">
        <f t="shared" si="1232"/>
        <v>9.06853520092871+0.742769777277768i</v>
      </c>
      <c r="I2435" t="str">
        <f t="shared" si="1233"/>
        <v>1967.42239931061i</v>
      </c>
      <c r="J2435" t="str">
        <f t="shared" si="1227"/>
        <v>-5238.44841459761+430.409063452383i</v>
      </c>
      <c r="K2435" t="str">
        <f t="shared" si="1234"/>
        <v>0.0306514961574172-0.373055065715713i</v>
      </c>
      <c r="L2435" t="str">
        <f t="shared" si="1235"/>
        <v>0.00232574203502277-0.024000550675812i</v>
      </c>
      <c r="M2435" t="str">
        <f t="shared" si="1236"/>
        <v>0.03297723819244-0.397055616391525i</v>
      </c>
      <c r="N2435" t="str">
        <f t="shared" si="1237"/>
        <v>-5.13312272720606i</v>
      </c>
      <c r="O2435" t="str">
        <f t="shared" si="1238"/>
        <v>0.408430319341107+0.912789501606434i</v>
      </c>
      <c r="P2435" t="str">
        <f t="shared" si="1239"/>
        <v>0.591569680658893-0.912789501606434i</v>
      </c>
      <c r="Q2435" t="str">
        <f t="shared" si="1240"/>
        <v>-0.591569680658893+6.04591222881249i</v>
      </c>
      <c r="R2435" t="str">
        <f t="shared" si="1241"/>
        <v>-0.159027678177453-0.0822859659610453i</v>
      </c>
      <c r="S2435" t="str">
        <f t="shared" si="1242"/>
        <v>0.530430718640363i</v>
      </c>
      <c r="T2435" t="str">
        <f t="shared" si="1243"/>
        <v>0.0436470040587337-0.0843531656193748i</v>
      </c>
      <c r="U2435" t="str">
        <f t="shared" si="1244"/>
        <v>0.0000333333333333334-0.000225301090148632i</v>
      </c>
      <c r="V2435" t="str">
        <f t="shared" si="1245"/>
        <v>6.66666666666667E-06-0.00225301090148632i</v>
      </c>
      <c r="W2435" t="str">
        <f t="shared" si="1246"/>
        <v>0.0000275975638380203-0.000205174931271453i</v>
      </c>
      <c r="X2435" t="str">
        <f t="shared" si="1247"/>
        <v>0.0000282855130201767-0.000204983922353573i</v>
      </c>
      <c r="Y2435" t="str">
        <f t="shared" si="1248"/>
        <v>0.009+3.14787583889697i</v>
      </c>
      <c r="Z2435" t="str">
        <f t="shared" si="1249"/>
        <v>-0.00078115323887243-0.000110074606487048i</v>
      </c>
      <c r="AA2435" t="str">
        <f t="shared" si="1250"/>
        <v>0.0109346360473776-3.81231133490942i</v>
      </c>
      <c r="AB2435" t="str">
        <f t="shared" si="1251"/>
        <v>0.205858148889803-0.397846012615953i</v>
      </c>
      <c r="AC2435" t="str">
        <f t="shared" si="1252"/>
        <v>0.848821639441656-0.0948569969186078i</v>
      </c>
      <c r="AD2435" t="str">
        <f t="shared" si="1253"/>
        <v>0.291263176238869-0.43615483536504i</v>
      </c>
      <c r="AE2435" t="str">
        <f t="shared" si="1254"/>
        <v>-0.000275530745353494+0.000308643082786611i</v>
      </c>
      <c r="AF2435" t="str">
        <f t="shared" si="1255"/>
        <v>-15.0255434923271-0.705293051912384i</v>
      </c>
      <c r="AG2435" t="str">
        <f t="shared" si="1256"/>
        <v>0.993992345139762-0.00403686147141989i</v>
      </c>
      <c r="AH2435" t="str">
        <f t="shared" si="1257"/>
        <v>0.00440210215018143-0.00445217660760206i</v>
      </c>
      <c r="AI2435">
        <f t="shared" si="1258"/>
        <v>-44.067097242663927</v>
      </c>
      <c r="AJ2435">
        <f t="shared" si="1259"/>
        <v>-45.324026898542215</v>
      </c>
      <c r="AK2435"/>
      <c r="AL2435"/>
      <c r="AM2435"/>
      <c r="AN2435"/>
    </row>
    <row r="2436" spans="1:40" x14ac:dyDescent="0.25">
      <c r="A2436"/>
      <c r="B2436">
        <f t="shared" si="1260"/>
        <v>502000</v>
      </c>
      <c r="C2436" s="237" t="str">
        <f t="shared" si="1228"/>
        <v>-3.03274085624067E-07+0.00487853093928992i</v>
      </c>
      <c r="D2436" s="208" t="str">
        <f t="shared" si="1229"/>
        <v>-5.95700828210729+0.0374020705345561i</v>
      </c>
      <c r="E2436" t="str">
        <f t="shared" si="1230"/>
        <v>2870</v>
      </c>
      <c r="F2436" t="str">
        <f t="shared" si="1231"/>
        <v>0.777000777000777</v>
      </c>
      <c r="G2436" t="str">
        <f t="shared" si="1226"/>
        <v>0.777000777000777</v>
      </c>
      <c r="H2436" t="str">
        <f t="shared" si="1232"/>
        <v>9.06879405118226+0.74131295240923i</v>
      </c>
      <c r="I2436" t="str">
        <f t="shared" si="1233"/>
        <v>1971.3493901276i</v>
      </c>
      <c r="J2436" t="str">
        <f t="shared" si="1227"/>
        <v>-5259.38525054584+431.268163379434i</v>
      </c>
      <c r="K2436" t="str">
        <f t="shared" si="1234"/>
        <v>0.0305302690081217-0.372321585851076i</v>
      </c>
      <c r="L2436" t="str">
        <f t="shared" si="1235"/>
        <v>0.00231657113447869-0.0239536277377472i</v>
      </c>
      <c r="M2436" t="str">
        <f t="shared" si="1236"/>
        <v>0.0328468401426004-0.396275213588823i</v>
      </c>
      <c r="N2436" t="str">
        <f t="shared" si="1237"/>
        <v>-5.14336848115258i</v>
      </c>
      <c r="O2436" t="str">
        <f t="shared" si="1238"/>
        <v>0.417760934959193+0.908556988428365i</v>
      </c>
      <c r="P2436" t="str">
        <f t="shared" si="1239"/>
        <v>0.582239065040807-0.908556988428365i</v>
      </c>
      <c r="Q2436" t="str">
        <f t="shared" si="1240"/>
        <v>-0.582239065040807+6.05192546958094i</v>
      </c>
      <c r="R2436" t="str">
        <f t="shared" si="1241"/>
        <v>-0.157921071980609-0.081014092160412i</v>
      </c>
      <c r="S2436" t="str">
        <f t="shared" si="1242"/>
        <v>0.531489462589745i</v>
      </c>
      <c r="T2436" t="str">
        <f t="shared" si="1243"/>
        <v>0.0430581363045335-0.0839333856785703i</v>
      </c>
      <c r="U2436" t="str">
        <f t="shared" si="1244"/>
        <v>0.0000333333333333333-0.000224852283196145i</v>
      </c>
      <c r="V2436" t="str">
        <f t="shared" si="1245"/>
        <v>6.66666666666667E-06-0.00224852283196145i</v>
      </c>
      <c r="W2436" t="str">
        <f t="shared" si="1246"/>
        <v>0.0000275975408991989-0.000204767634676663i</v>
      </c>
      <c r="X2436" t="str">
        <f t="shared" si="1247"/>
        <v>0.0000282827112009255-0.000204577014569972i</v>
      </c>
      <c r="Y2436" t="str">
        <f t="shared" si="1248"/>
        <v>0.009+3.15415902420415i</v>
      </c>
      <c r="Z2436" t="str">
        <f t="shared" si="1249"/>
        <v>-0.000778049457477072-0.000109835760369079i</v>
      </c>
      <c r="AA2436" t="str">
        <f t="shared" si="1250"/>
        <v>0.0108911064918928-3.80471622940033i</v>
      </c>
      <c r="AB2436" t="str">
        <f t="shared" si="1251"/>
        <v>0.203080793870031-0.395866148856259i</v>
      </c>
      <c r="AC2436" t="str">
        <f t="shared" si="1252"/>
        <v>0.849798619681682-0.0934788370759827i</v>
      </c>
      <c r="AD2436" t="str">
        <f t="shared" si="1253"/>
        <v>0.286747894744116-0.434292643661666i</v>
      </c>
      <c r="AE2436" t="str">
        <f t="shared" si="1254"/>
        <v>-0.000270804906677628+0.00030640598273379i</v>
      </c>
      <c r="AF2436" t="str">
        <f t="shared" si="1255"/>
        <v>-15.0258023332896-0.703910881874674i</v>
      </c>
      <c r="AG2436" t="str">
        <f t="shared" si="1256"/>
        <v>0.994029761090598-0.00396652195264249i</v>
      </c>
      <c r="AH2436" t="str">
        <f t="shared" si="1257"/>
        <v>0.00432812582758512-0.00442260963966273i</v>
      </c>
      <c r="AI2436">
        <f t="shared" si="1258"/>
        <v>-44.16890257539734</v>
      </c>
      <c r="AJ2436">
        <f t="shared" si="1259"/>
        <v>-45.618612381667681</v>
      </c>
      <c r="AK2436"/>
      <c r="AL2436"/>
      <c r="AM2436"/>
      <c r="AN2436"/>
    </row>
    <row r="2437" spans="1:40" x14ac:dyDescent="0.25">
      <c r="A2437"/>
      <c r="B2437">
        <f t="shared" si="1260"/>
        <v>503000</v>
      </c>
      <c r="C2437" s="237" t="str">
        <f t="shared" si="1228"/>
        <v>-3.02069423122421E-07+0.00486883207069808i</v>
      </c>
      <c r="D2437" s="208" t="str">
        <f t="shared" si="1229"/>
        <v>-5.95700827287154+0.0373277125420186i</v>
      </c>
      <c r="E2437" t="str">
        <f t="shared" si="1230"/>
        <v>2870</v>
      </c>
      <c r="F2437" t="str">
        <f t="shared" si="1231"/>
        <v>0.777000777000777</v>
      </c>
      <c r="G2437" t="str">
        <f t="shared" ref="G2437:G2500" si="1261">IF($C$11=$C$7,$C$24,F2437)</f>
        <v>0.777000777000777</v>
      </c>
      <c r="H2437" t="str">
        <f t="shared" si="1232"/>
        <v>9.06905137491214+0.73986178591559i</v>
      </c>
      <c r="I2437" t="str">
        <f t="shared" si="1233"/>
        <v>1975.27638094458i</v>
      </c>
      <c r="J2437" t="str">
        <f t="shared" ref="J2437:J2500" si="1262">IMSUM(COMPLEX(0,2*PI()*B2437*$C$113*$C$112),COMPLEX(0,2*PI()*B2437*$C$113*$C$111),COMPLEX(0,2*PI()*B2437*$C$28*10^-12*$C$111),COMPLEX(-1*2*PI()*B2437*2*PI()*B2437*$C$113*$C$112*$C$28*10^-12*$C$111,0),COMPLEX(1,0))</f>
        <v>-5280.36383492068+432.127263306484i</v>
      </c>
      <c r="K2437" t="str">
        <f t="shared" si="1234"/>
        <v>0.0304097581138797-0.37159096545901i</v>
      </c>
      <c r="L2437" t="str">
        <f t="shared" si="1235"/>
        <v>0.0023074542036371-0.0239068861629321i</v>
      </c>
      <c r="M2437" t="str">
        <f t="shared" si="1236"/>
        <v>0.0327172123175168-0.395497851621942i</v>
      </c>
      <c r="N2437" t="str">
        <f t="shared" si="1237"/>
        <v>-5.1536142350991i</v>
      </c>
      <c r="O2437" t="str">
        <f t="shared" si="1238"/>
        <v>0.427047696308779+0.904229099884186i</v>
      </c>
      <c r="P2437" t="str">
        <f t="shared" si="1239"/>
        <v>0.572952303691221-0.904229099884186i</v>
      </c>
      <c r="Q2437" t="str">
        <f t="shared" si="1240"/>
        <v>-0.572952303691221+6.05784333498329i</v>
      </c>
      <c r="R2437" t="str">
        <f t="shared" si="1241"/>
        <v>-0.1568085481845-0.0797492536626929i</v>
      </c>
      <c r="S2437" t="str">
        <f t="shared" si="1242"/>
        <v>0.532548206539126i</v>
      </c>
      <c r="T2437" t="str">
        <f t="shared" si="1243"/>
        <v>0.0424703220109009-0.0835081111056596i</v>
      </c>
      <c r="U2437" t="str">
        <f t="shared" si="1244"/>
        <v>0.0000333333333333334-0.000224405260764343i</v>
      </c>
      <c r="V2437" t="str">
        <f t="shared" si="1245"/>
        <v>6.66666666666667E-06-0.00224405260764343i</v>
      </c>
      <c r="W2437" t="str">
        <f t="shared" si="1246"/>
        <v>0.0000275975179146853-0.000204361960371187i</v>
      </c>
      <c r="X2437" t="str">
        <f t="shared" si="1247"/>
        <v>0.0000282799258933005-0.000204171727471166i</v>
      </c>
      <c r="Y2437" t="str">
        <f t="shared" si="1248"/>
        <v>0.009+3.16044220951133i</v>
      </c>
      <c r="Z2437" t="str">
        <f t="shared" si="1249"/>
        <v>-0.000774964170145789-0.000109597979658236i</v>
      </c>
      <c r="AA2437" t="str">
        <f t="shared" si="1250"/>
        <v>0.0108478363662397-3.79715132823087i</v>
      </c>
      <c r="AB2437" t="str">
        <f t="shared" si="1251"/>
        <v>0.200308407425927-0.393860370035071i</v>
      </c>
      <c r="AC2437" t="str">
        <f t="shared" si="1252"/>
        <v>0.850782602506844-0.09210755814866i</v>
      </c>
      <c r="AD2437" t="str">
        <f t="shared" si="1253"/>
        <v>0.282250767159858-0.432381832917689i</v>
      </c>
      <c r="AE2437" t="str">
        <f t="shared" si="1254"/>
        <v>-0.000266122406873756+0.000304146314495464i</v>
      </c>
      <c r="AF2437" t="str">
        <f t="shared" si="1255"/>
        <v>-15.0260596477837-0.702534073373571i</v>
      </c>
      <c r="AG2437" t="str">
        <f t="shared" si="1256"/>
        <v>0.994067698063472-0.00389671020368699i</v>
      </c>
      <c r="AH2437" t="str">
        <f t="shared" si="1257"/>
        <v>0.00425480192072241-0.0043926393375348i</v>
      </c>
      <c r="AI2437">
        <f t="shared" si="1258"/>
        <v>-44.271444259509693</v>
      </c>
      <c r="AJ2437">
        <f t="shared" si="1259"/>
        <v>-45.913198859675951</v>
      </c>
      <c r="AK2437"/>
      <c r="AL2437"/>
      <c r="AM2437"/>
      <c r="AN2437"/>
    </row>
    <row r="2438" spans="1:40" x14ac:dyDescent="0.25">
      <c r="A2438"/>
      <c r="B2438">
        <f t="shared" si="1260"/>
        <v>504000</v>
      </c>
      <c r="C2438" s="237" t="str">
        <f t="shared" ref="C2438:C2501" si="1263">IMPRODUCT(COMPLEX(-1,0),IMDIV(IMPRODUCT(G2438,COMPLEX($C$100+$C$101,0)),COMPLEX($C$100,2*PI()*B2438*$C$103*$C$102*(2*$C$100+$C$101))))</f>
        <v>-3.00871924114808E-07+0.00485917168967958i</v>
      </c>
      <c r="D2438" s="208" t="str">
        <f t="shared" ref="D2438:D2501" si="1264">IMPRODUCT(COMPLEX($C$106,0),IMSUB(C2438,G2438))</f>
        <v>-5.95700826369071+0.0372536496208768i</v>
      </c>
      <c r="E2438" t="str">
        <f t="shared" ref="E2438:E2501" si="1265">IMDIV(COMPLEX($C$20*10^3,0),COMPLEX(1,2*PI()*B2438*$C$20*1000*$C$29*10^-12))</f>
        <v>2870</v>
      </c>
      <c r="F2438" t="str">
        <f t="shared" ref="F2438:F2501" si="1266">IMDIV(COMPLEX($C$22*1000,0),IMSUM(COMPLEX($C$22*1000,0),E2438))</f>
        <v>0.777000777000777</v>
      </c>
      <c r="G2438" t="str">
        <f t="shared" si="1261"/>
        <v>0.777000777000777</v>
      </c>
      <c r="H2438" t="str">
        <f t="shared" ref="H2438:H2501" si="1267">IMPRODUCT(COMPLEX($C$108,0),IMPRODUCT(COMPLEX(-1,0),D2438),IMDIV(COMPLEX(0,2*PI()*B2438*$C$109*$C$110),COMPLEX(1,2*PI()*B2438*$C$109*$C$110)))</f>
        <v>9.06930718406712+0.738416245164174i</v>
      </c>
      <c r="I2438" t="str">
        <f t="shared" ref="I2438:I2501" si="1268">COMPLEX(0,2*PI()*B2438*$C$113*$C$112*$C$114)</f>
        <v>1979.20337176157i</v>
      </c>
      <c r="J2438" t="str">
        <f t="shared" si="1262"/>
        <v>-5301.38416772215+432.986363233535i</v>
      </c>
      <c r="K2438" t="str">
        <f t="shared" ref="K2438:K2501" si="1269">IMDIV(I2438,J2438)</f>
        <v>0.0302899578551116-0.370863187964769i</v>
      </c>
      <c r="L2438" t="str">
        <f t="shared" ref="L2438:L2501" si="1270">IMDIV(COMPLEX($C$117,0),COMPLEX(1,2*PI()*B2438*$C$115*$C$116))</f>
        <v>0.00229839082117011-0.0238603249124082i</v>
      </c>
      <c r="M2438" t="str">
        <f t="shared" ref="M2438:M2501" si="1271">IMSUM(K2438,L2438)</f>
        <v>0.0325883486762817-0.394723512877177i</v>
      </c>
      <c r="N2438" t="str">
        <f t="shared" ref="N2438:N2501" si="1272">COMPLEX(0,-2*PI()*B2438*$C$43)</f>
        <v>-5.16385998904561i</v>
      </c>
      <c r="O2438" t="str">
        <f t="shared" ref="O2438:O2501" si="1273">IMEXP(N2438)</f>
        <v>0.43628962851621+0.899806290292076i</v>
      </c>
      <c r="P2438" t="str">
        <f t="shared" ref="P2438:P2501" si="1274">IMSUB(COMPLEX(1,0),O2438)</f>
        <v>0.56371037148379-0.899806290292076i</v>
      </c>
      <c r="Q2438" t="str">
        <f t="shared" ref="Q2438:Q2501" si="1275">IMSUM(COMPLEX(0,2*PI()*B2438*$C$43),O2438,COMPLEX(-1,0))</f>
        <v>-0.56371037148379+6.06366627933769i</v>
      </c>
      <c r="R2438" t="str">
        <f t="shared" ref="R2438:R2501" si="1276">IMDIV(P2438,Q2438)</f>
        <v>-0.155690092181433-0.0784914983540016i</v>
      </c>
      <c r="S2438" t="str">
        <f t="shared" ref="S2438:S2501" si="1277">IMDIV(COMPLEX(0,2*PI()*B2438*$C$123),COMPLEX($C$124,0))</f>
        <v>0.533606950488509i</v>
      </c>
      <c r="T2438" t="str">
        <f t="shared" ref="T2438:T2501" si="1278">IMPRODUCT(R2438,S2438)</f>
        <v>0.0418836090759526-0.0830773153102093i</v>
      </c>
      <c r="U2438" t="str">
        <f t="shared" ref="U2438:U2501" si="1279">IMDIV(COMPLEX(1,2*PI()*B2438*$C$16*10^-3*$C$15*10^-6),COMPLEX(0,2*PI()*B2438*$C$15*10^-6))</f>
        <v>0.0000333333333333333-0.000223960012231081i</v>
      </c>
      <c r="V2438" t="str">
        <f t="shared" ref="V2438:V2501" si="1280">IMSUM(COMPLEX($C$18*10^-3,0),IMDIV(COMPLEX(1,0),COMPLEX(0,2*PI()*B2438*($C$17*1*10^-6))))</f>
        <v>6.66666666666667E-06-0.00223960012231081i</v>
      </c>
      <c r="W2438" t="str">
        <f t="shared" ref="W2438:W2501" si="1281">IMDIV(IMPRODUCT(U2438,V2438),IMSUM(U2438,V2438))</f>
        <v>0.0000275974948844791-0.000203957898698524i</v>
      </c>
      <c r="X2438" t="str">
        <f t="shared" ref="X2438:X2501" si="1282">IMDIV(IMPRODUCT(COMPLEX($C$19,0),W2438),IMSUM(COMPLEX($C$19,0),W2438))</f>
        <v>0.0000282771569660273-0.00020376805141065i</v>
      </c>
      <c r="Y2438" t="str">
        <f t="shared" ref="Y2438:Y2501" si="1283">COMPLEX($C$13*10^-3,2*PI()*B2438*$C$12*0.000001)</f>
        <v>0.009+3.16672539481851i</v>
      </c>
      <c r="Z2438" t="str">
        <f t="shared" ref="Z2438:Z2501" si="1284">IMPRODUCT(COMPLEX($C$6,0),IMDIV(X2438,IMSUM(X2438,Y2438)))</f>
        <v>-0.000771897230237449-0.000109361257095585i</v>
      </c>
      <c r="AA2438" t="str">
        <f t="shared" ref="AA2438:AA2501" si="1285">IMDIV(COMPLEX($C$6,0),IMSUM(X2438,Y2438))</f>
        <v>0.0108048236128198-3.78961645157284i</v>
      </c>
      <c r="AB2438" t="str">
        <f t="shared" ref="AB2438:AB2501" si="1286">IMPRODUCT(COMPLEX($C$119,0),T2438)</f>
        <v>0.197541215465727-0.391828550740405i</v>
      </c>
      <c r="AC2438" t="str">
        <f t="shared" ref="AC2438:AC2501" si="1287">IMSUM(COMPLEX(1,0),IMPRODUCT(AB2438,M2438))</f>
        <v>0.851773600013708-0.0907432079395095i</v>
      </c>
      <c r="AD2438" t="str">
        <f t="shared" ref="AD2438:AD2501" si="1288">IMDIV(AB2438,AC2438)</f>
        <v>0.277772335203735-0.430422588773906i</v>
      </c>
      <c r="AE2438" t="str">
        <f t="shared" ref="AE2438:AE2501" si="1289">IMPRODUCT(AD2438,AA2438,X2438)</f>
        <v>-0.000261483251571002+0.000301864472341954i</v>
      </c>
      <c r="AF2438" t="str">
        <f t="shared" ref="AF2438:AF2501" si="1290">IMSUB(D2438,H2438)</f>
        <v>-15.0263154477578-0.701162595543297i</v>
      </c>
      <c r="AG2438" t="str">
        <f t="shared" ref="AG2438:AG2501" si="1291">IMSUM(COMPLEX(1,0),IMPRODUCT(AD2438,AA2438,COMPLEX($C$127,0)))</f>
        <v>0.994106150422296-0.00382743053017861i</v>
      </c>
      <c r="AH2438" t="str">
        <f t="shared" ref="AH2438:AH2501" si="1292">IMDIV(IMPRODUCT(AE2438,AF2438),AG2438)</f>
        <v>0.00418213104469607-0.00436227226904762i</v>
      </c>
      <c r="AI2438">
        <f t="shared" ref="AI2438:AI2501" si="1293">20*LOG10(IMABS(AH2438))</f>
        <v>-44.374735191115739</v>
      </c>
      <c r="AJ2438">
        <f t="shared" ref="AJ2438:AJ2501" si="1294">IMARGUMENT(AH2438)*180/PI()</f>
        <v>-46.207785102701592</v>
      </c>
      <c r="AK2438"/>
      <c r="AL2438"/>
      <c r="AM2438"/>
      <c r="AN2438"/>
    </row>
    <row r="2439" spans="1:40" x14ac:dyDescent="0.25">
      <c r="A2439"/>
      <c r="B2439">
        <f t="shared" si="1260"/>
        <v>505000</v>
      </c>
      <c r="C2439" s="237" t="str">
        <f t="shared" si="1263"/>
        <v>-2.99681531916895E-07+0.00484954956759535i</v>
      </c>
      <c r="D2439" s="208" t="str">
        <f t="shared" si="1264"/>
        <v>-5.95700825456437+0.037179880018231i</v>
      </c>
      <c r="E2439" t="str">
        <f t="shared" si="1265"/>
        <v>2870</v>
      </c>
      <c r="F2439" t="str">
        <f t="shared" si="1266"/>
        <v>0.777000777000777</v>
      </c>
      <c r="G2439" t="str">
        <f t="shared" si="1261"/>
        <v>0.777000777000777</v>
      </c>
      <c r="H2439" t="str">
        <f t="shared" si="1267"/>
        <v>9.06956149047956+0.736976297770572i</v>
      </c>
      <c r="I2439" t="str">
        <f t="shared" si="1268"/>
        <v>1983.13036257856i</v>
      </c>
      <c r="J2439" t="str">
        <f t="shared" si="1262"/>
        <v>-5322.44624895023+433.845463160585i</v>
      </c>
      <c r="K2439" t="str">
        <f t="shared" si="1269"/>
        <v>0.0301708626671255-0.370138236920541i</v>
      </c>
      <c r="L2439" t="str">
        <f t="shared" si="1270"/>
        <v>0.00228938056984057-0.0238139429550543i</v>
      </c>
      <c r="M2439" t="str">
        <f t="shared" si="1271"/>
        <v>0.0324602432369661-0.393952179875595i</v>
      </c>
      <c r="N2439" t="str">
        <f t="shared" si="1272"/>
        <v>-5.17410574299213i</v>
      </c>
      <c r="O2439" t="str">
        <f t="shared" si="1273"/>
        <v>0.445485761413776+0.895289023934499i</v>
      </c>
      <c r="P2439" t="str">
        <f t="shared" si="1274"/>
        <v>0.554514238586224-0.895289023934499i</v>
      </c>
      <c r="Q2439" t="str">
        <f t="shared" si="1275"/>
        <v>-0.554514238586224+6.06939476692663i</v>
      </c>
      <c r="R2439" t="str">
        <f t="shared" si="1276"/>
        <v>-0.154565689821189-0.077240875043767i</v>
      </c>
      <c r="S2439" t="str">
        <f t="shared" si="1277"/>
        <v>0.53466569443789i</v>
      </c>
      <c r="T2439" t="str">
        <f t="shared" si="1278"/>
        <v>0.041298046094266-0.0826409718845175i</v>
      </c>
      <c r="U2439" t="str">
        <f t="shared" si="1279"/>
        <v>0.0000333333333333333-0.000223516527058346i</v>
      </c>
      <c r="V2439" t="str">
        <f t="shared" si="1280"/>
        <v>6.66666666666667E-06-0.00223516527058346i</v>
      </c>
      <c r="W2439" t="str">
        <f t="shared" si="1281"/>
        <v>0.0000275974718085811-0.000203555440078658i</v>
      </c>
      <c r="X2439" t="str">
        <f t="shared" si="1282"/>
        <v>0.0000282744042891313-0.000203365976818323i</v>
      </c>
      <c r="Y2439" t="str">
        <f t="shared" si="1283"/>
        <v>0.009+3.17300858012569i</v>
      </c>
      <c r="Z2439" t="str">
        <f t="shared" si="1284"/>
        <v>-0.000768848492561478-0.000109125585488747i</v>
      </c>
      <c r="AA2439" t="str">
        <f t="shared" si="1285"/>
        <v>0.0107620661943945-3.78211142102283i</v>
      </c>
      <c r="AB2439" t="str">
        <f t="shared" si="1286"/>
        <v>0.194779447182475-0.389770566422117i</v>
      </c>
      <c r="AC2439" t="str">
        <f t="shared" si="1287"/>
        <v>0.852771623939767-0.0893858352051713i</v>
      </c>
      <c r="AD2439" t="str">
        <f t="shared" si="1288"/>
        <v>0.273313138537811-0.428415103182623i</v>
      </c>
      <c r="AE2439" t="str">
        <f t="shared" si="1289"/>
        <v>-0.000256887443529068+0.000299560850007824i</v>
      </c>
      <c r="AF2439" t="str">
        <f t="shared" si="1290"/>
        <v>-15.0265697450439-0.699796417752341i</v>
      </c>
      <c r="AG2439" t="str">
        <f t="shared" si="1291"/>
        <v>0.994145112489039-0.00375868717561246i</v>
      </c>
      <c r="AH2439" t="str">
        <f t="shared" si="1292"/>
        <v>0.00411011376013141-0.00433151499394105i</v>
      </c>
      <c r="AI2439">
        <f t="shared" si="1293"/>
        <v>-44.47878861715062</v>
      </c>
      <c r="AJ2439">
        <f t="shared" si="1294"/>
        <v>-46.502369887637016</v>
      </c>
      <c r="AK2439"/>
      <c r="AL2439"/>
      <c r="AM2439"/>
      <c r="AN2439"/>
    </row>
    <row r="2440" spans="1:40" x14ac:dyDescent="0.25">
      <c r="A2440"/>
      <c r="B2440">
        <f t="shared" si="1260"/>
        <v>506000</v>
      </c>
      <c r="C2440" s="237" t="str">
        <f t="shared" si="1263"/>
        <v>-2.98498190403922E-07+0.0048399654776138i</v>
      </c>
      <c r="D2440" s="208" t="str">
        <f t="shared" si="1264"/>
        <v>-5.95700824549208+0.0371064019950391i</v>
      </c>
      <c r="E2440" t="str">
        <f t="shared" si="1265"/>
        <v>2870</v>
      </c>
      <c r="F2440" t="str">
        <f t="shared" si="1266"/>
        <v>0.777000777000777</v>
      </c>
      <c r="G2440" t="str">
        <f t="shared" si="1261"/>
        <v>0.777000777000777</v>
      </c>
      <c r="H2440" t="str">
        <f t="shared" si="1267"/>
        <v>9.06981430586681+0.73554191159635i</v>
      </c>
      <c r="I2440" t="str">
        <f t="shared" si="1268"/>
        <v>1987.05735339554i</v>
      </c>
      <c r="J2440" t="str">
        <f t="shared" si="1262"/>
        <v>-5343.55007860492+434.704563087637i</v>
      </c>
      <c r="K2440" t="str">
        <f t="shared" si="1269"/>
        <v>0.0300524670394769-0.369416096004251i</v>
      </c>
      <c r="L2440" t="str">
        <f t="shared" si="1270"/>
        <v>0.00228042303645433-0.0237677392675112i</v>
      </c>
      <c r="M2440" t="str">
        <f t="shared" si="1271"/>
        <v>0.0323328900759312-0.393183835271762i</v>
      </c>
      <c r="N2440" t="str">
        <f t="shared" si="1272"/>
        <v>-5.18435149693865i</v>
      </c>
      <c r="O2440" t="str">
        <f t="shared" si="1273"/>
        <v>0.454635129641505+0.890677775009488i</v>
      </c>
      <c r="P2440" t="str">
        <f t="shared" si="1274"/>
        <v>0.545364870358495-0.890677775009488i</v>
      </c>
      <c r="Q2440" t="str">
        <f t="shared" si="1275"/>
        <v>-0.545364870358495+6.07502927194814i</v>
      </c>
      <c r="R2440" t="str">
        <f t="shared" si="1276"/>
        <v>-0.153435327425381-0.0759974334676227i</v>
      </c>
      <c r="S2440" t="str">
        <f t="shared" si="1277"/>
        <v>0.535724438387273i</v>
      </c>
      <c r="T2440" t="str">
        <f t="shared" si="1278"/>
        <v>0.0407136823633163-0.0821990546137296i</v>
      </c>
      <c r="U2440" t="str">
        <f t="shared" si="1279"/>
        <v>0.0000333333333333333-0.000223074794791432i</v>
      </c>
      <c r="V2440" t="str">
        <f t="shared" si="1280"/>
        <v>6.66666666666667E-06-0.00223074794791432i</v>
      </c>
      <c r="W2440" t="str">
        <f t="shared" si="1281"/>
        <v>0.0000275974486869914-0.000203154575007308i</v>
      </c>
      <c r="X2440" t="str">
        <f t="shared" si="1282"/>
        <v>0.0000282716677339199-0.000202965494199731i</v>
      </c>
      <c r="Y2440" t="str">
        <f t="shared" si="1283"/>
        <v>0.009+3.17929176543287i</v>
      </c>
      <c r="Z2440" t="str">
        <f t="shared" si="1284"/>
        <v>-0.00076581781336066-0.00010889095771113i</v>
      </c>
      <c r="AA2440" t="str">
        <f t="shared" si="1285"/>
        <v>0.0107195620938439-3.77463605958813i</v>
      </c>
      <c r="AB2440" t="str">
        <f t="shared" si="1286"/>
        <v>0.192023335084385-0.387686293439613i</v>
      </c>
      <c r="AC2440" t="str">
        <f t="shared" si="1287"/>
        <v>0.853776685648416-0.0880354896598814i</v>
      </c>
      <c r="AD2440" t="str">
        <f t="shared" si="1288"/>
        <v>0.268873714690306-0.426359574381821i</v>
      </c>
      <c r="AE2440" t="str">
        <f t="shared" si="1289"/>
        <v>-0.000252334982638034+0.000297235840662491i</v>
      </c>
      <c r="AF2440" t="str">
        <f t="shared" si="1290"/>
        <v>-15.0268225513589-0.698435509601311i</v>
      </c>
      <c r="AG2440" t="str">
        <f t="shared" si="1291"/>
        <v>0.994184578544497-0.00369048432089594i</v>
      </c>
      <c r="AH2440" t="str">
        <f t="shared" si="1292"/>
        <v>0.0040387505732384-0.00430037406327794i</v>
      </c>
      <c r="AI2440">
        <f t="shared" si="1293"/>
        <v>-44.58361814848822</v>
      </c>
      <c r="AJ2440">
        <f t="shared" si="1294"/>
        <v>-46.796951998220344</v>
      </c>
      <c r="AK2440"/>
      <c r="AL2440"/>
      <c r="AM2440"/>
      <c r="AN2440"/>
    </row>
    <row r="2441" spans="1:40" x14ac:dyDescent="0.25">
      <c r="A2441"/>
      <c r="B2441">
        <f t="shared" si="1260"/>
        <v>507000</v>
      </c>
      <c r="C2441" s="237" t="str">
        <f t="shared" si="1263"/>
        <v>-2.97321844004078E-07+0.00483041919469289i</v>
      </c>
      <c r="D2441" s="208" t="str">
        <f t="shared" si="1264"/>
        <v>-5.95700823647343+0.0370332138259788i</v>
      </c>
      <c r="E2441" t="str">
        <f t="shared" si="1265"/>
        <v>2870</v>
      </c>
      <c r="F2441" t="str">
        <f t="shared" si="1266"/>
        <v>0.777000777000777</v>
      </c>
      <c r="G2441" t="str">
        <f t="shared" si="1261"/>
        <v>0.777000777000777</v>
      </c>
      <c r="H2441" t="str">
        <f t="shared" si="1267"/>
        <v>9.07006564183254+0.734113054746698i</v>
      </c>
      <c r="I2441" t="str">
        <f t="shared" si="1268"/>
        <v>1990.98434421253i</v>
      </c>
      <c r="J2441" t="str">
        <f t="shared" si="1262"/>
        <v>-5364.69565668623+435.563663014687i</v>
      </c>
      <c r="K2441" t="str">
        <f t="shared" si="1269"/>
        <v>0.0299347655153368-0.36869674901837i</v>
      </c>
      <c r="L2441" t="str">
        <f t="shared" si="1270"/>
        <v>0.00227151781181378-0.0237217128341117i</v>
      </c>
      <c r="M2441" t="str">
        <f t="shared" si="1271"/>
        <v>0.0322062833271506-0.392418461852482i</v>
      </c>
      <c r="N2441" t="str">
        <f t="shared" si="1272"/>
        <v>-5.19459725088517i</v>
      </c>
      <c r="O2441" t="str">
        <f t="shared" si="1273"/>
        <v>0.463736772748534+0.885973027580849i</v>
      </c>
      <c r="P2441" t="str">
        <f t="shared" si="1274"/>
        <v>0.536263227251466-0.885973027580849i</v>
      </c>
      <c r="Q2441" t="str">
        <f t="shared" si="1275"/>
        <v>-0.536263227251466+6.08057027846602i</v>
      </c>
      <c r="R2441" t="str">
        <f t="shared" si="1276"/>
        <v>-0.152298991802063-0.0747612242901712i</v>
      </c>
      <c r="S2441" t="str">
        <f t="shared" si="1277"/>
        <v>0.536783182336654i</v>
      </c>
      <c r="T2441" t="str">
        <f t="shared" si="1278"/>
        <v>0.0401305678898625-0.0817515374861753i</v>
      </c>
      <c r="U2441" t="str">
        <f t="shared" si="1279"/>
        <v>0.0000333333333333333-0.000222634805058116i</v>
      </c>
      <c r="V2441" t="str">
        <f t="shared" si="1280"/>
        <v>6.66666666666667E-06-0.00222634805058116i</v>
      </c>
      <c r="W2441" t="str">
        <f t="shared" si="1281"/>
        <v>0.0000275974255197103-0.000202755294055173i</v>
      </c>
      <c r="X2441" t="str">
        <f t="shared" si="1282"/>
        <v>0.0000282689471729693-0.000202566594135321i</v>
      </c>
      <c r="Y2441" t="str">
        <f t="shared" si="1283"/>
        <v>0.009+3.18557495074005i</v>
      </c>
      <c r="Z2441" t="str">
        <f t="shared" si="1284"/>
        <v>-0.000762805050294202-0.000108657366701178i</v>
      </c>
      <c r="AA2441" t="str">
        <f t="shared" si="1285"/>
        <v>0.0106773093139293-3.7671901916728i</v>
      </c>
      <c r="AB2441" t="str">
        <f t="shared" si="1286"/>
        <v>0.189273115024962-0.385575609110608i</v>
      </c>
      <c r="AC2441" t="str">
        <f t="shared" si="1287"/>
        <v>0.854788796113688-0.0866922219791784i</v>
      </c>
      <c r="AD2441" t="str">
        <f t="shared" si="1288"/>
        <v>0.264454598977639-0.424256206868195i</v>
      </c>
      <c r="AE2441" t="str">
        <f t="shared" si="1289"/>
        <v>-0.000247825865918599+0.000294889836880794i</v>
      </c>
      <c r="AF2441" t="str">
        <f t="shared" si="1290"/>
        <v>-15.027073878306-0.697079840920719i</v>
      </c>
      <c r="AG2441" t="str">
        <f t="shared" si="1291"/>
        <v>0.994224542829063-0.00362282608390069i</v>
      </c>
      <c r="AH2441" t="str">
        <f t="shared" si="1292"/>
        <v>0.00396804193588265-0.0042688560188572i</v>
      </c>
      <c r="AI2441">
        <f t="shared" si="1293"/>
        <v>-44.689237773674861</v>
      </c>
      <c r="AJ2441">
        <f t="shared" si="1294"/>
        <v>-47.091530225122405</v>
      </c>
      <c r="AK2441"/>
      <c r="AL2441"/>
      <c r="AM2441"/>
      <c r="AN2441"/>
    </row>
    <row r="2442" spans="1:40" x14ac:dyDescent="0.25">
      <c r="A2442"/>
      <c r="B2442">
        <f t="shared" si="1260"/>
        <v>508000</v>
      </c>
      <c r="C2442" s="237" t="str">
        <f t="shared" si="1263"/>
        <v>-2.96152437691981E-07+0.00482091049556258i</v>
      </c>
      <c r="D2442" s="208" t="str">
        <f t="shared" si="1264"/>
        <v>-5.95700822750798+0.0369603137993131i</v>
      </c>
      <c r="E2442" t="str">
        <f t="shared" si="1265"/>
        <v>2870</v>
      </c>
      <c r="F2442" t="str">
        <f t="shared" si="1266"/>
        <v>0.777000777000777</v>
      </c>
      <c r="G2442" t="str">
        <f t="shared" si="1261"/>
        <v>0.777000777000777</v>
      </c>
      <c r="H2442" t="str">
        <f t="shared" si="1267"/>
        <v>9.07031550986798+0.732689695568185i</v>
      </c>
      <c r="I2442" t="str">
        <f t="shared" si="1268"/>
        <v>1994.91133502952i</v>
      </c>
      <c r="J2442" t="str">
        <f t="shared" si="1262"/>
        <v>-5385.88298319416+436.422762941738i</v>
      </c>
      <c r="K2442" t="str">
        <f t="shared" si="1269"/>
        <v>0.0298177526908682-0.367980179888734i</v>
      </c>
      <c r="L2442" t="str">
        <f t="shared" si="1270"/>
        <v>0.00226266449067154-0.0236758626468084i</v>
      </c>
      <c r="M2442" t="str">
        <f t="shared" si="1271"/>
        <v>0.0320804171815397-0.391656042535542i</v>
      </c>
      <c r="N2442" t="str">
        <f t="shared" si="1272"/>
        <v>-5.20484300483169i</v>
      </c>
      <c r="O2442" t="str">
        <f t="shared" si="1273"/>
        <v>0.47278973529392+0.881175275527352i</v>
      </c>
      <c r="P2442" t="str">
        <f t="shared" si="1274"/>
        <v>0.52721026470608-0.881175275527352i</v>
      </c>
      <c r="Q2442" t="str">
        <f t="shared" si="1275"/>
        <v>-0.52721026470608+6.08601828035904i</v>
      </c>
      <c r="R2442" t="str">
        <f t="shared" si="1276"/>
        <v>-0.15115667026062-0.073532299107634i</v>
      </c>
      <c r="S2442" t="str">
        <f t="shared" si="1277"/>
        <v>0.537841926286037i</v>
      </c>
      <c r="T2442" t="str">
        <f t="shared" si="1278"/>
        <v>0.0395487533962909-0.0812983947039552i</v>
      </c>
      <c r="U2442" t="str">
        <f t="shared" si="1279"/>
        <v>0.0000333333333333334-0.000222196547567844i</v>
      </c>
      <c r="V2442" t="str">
        <f t="shared" si="1280"/>
        <v>6.66666666666667E-06-0.00222196547567844i</v>
      </c>
      <c r="W2442" t="str">
        <f t="shared" si="1281"/>
        <v>0.0000275974023067383-0.000202357587867202i</v>
      </c>
      <c r="X2442" t="str">
        <f t="shared" si="1282"/>
        <v>0.000028266242480108-0.00020216926727971i</v>
      </c>
      <c r="Y2442" t="str">
        <f t="shared" si="1283"/>
        <v>0.009+3.19185813604723i</v>
      </c>
      <c r="Z2442" t="str">
        <f t="shared" si="1284"/>
        <v>-0.000759810062421029-0.000108424805461624i</v>
      </c>
      <c r="AA2442" t="str">
        <f t="shared" si="1285"/>
        <v>0.0106353058770575-3.75977364306393i</v>
      </c>
      <c r="AB2442" t="str">
        <f t="shared" si="1286"/>
        <v>0.186529026232917-0.383438391761049i</v>
      </c>
      <c r="AC2442" t="str">
        <f t="shared" si="1287"/>
        <v>0.855807965904693-0.0853560838035057i</v>
      </c>
      <c r="AD2442" t="str">
        <f t="shared" si="1288"/>
        <v>0.260056324426907-0.422105211369187i</v>
      </c>
      <c r="AE2442" t="str">
        <f t="shared" si="1289"/>
        <v>-0.000243360087522834+0.000292523230613611i</v>
      </c>
      <c r="AF2442" t="str">
        <f t="shared" si="1290"/>
        <v>-15.027323737376-0.695729381768872i</v>
      </c>
      <c r="AG2442" t="str">
        <f t="shared" si="1291"/>
        <v>0.994264999543504-0.00355571651902584i</v>
      </c>
      <c r="AH2442" t="str">
        <f t="shared" si="1292"/>
        <v>0.00389798824566648-0.00423696739262915i</v>
      </c>
      <c r="AI2442">
        <f t="shared" si="1293"/>
        <v>-44.795661873310337</v>
      </c>
      <c r="AJ2442">
        <f t="shared" si="1294"/>
        <v>-47.38610336603432</v>
      </c>
      <c r="AK2442"/>
      <c r="AL2442"/>
      <c r="AM2442"/>
      <c r="AN2442"/>
    </row>
    <row r="2443" spans="1:40" x14ac:dyDescent="0.25">
      <c r="A2443"/>
      <c r="B2443">
        <f t="shared" si="1260"/>
        <v>509000</v>
      </c>
      <c r="C2443" s="237" t="str">
        <f t="shared" si="1263"/>
        <v>-2.94989916982238E-07+0.00481143915870739i</v>
      </c>
      <c r="D2443" s="208" t="str">
        <f t="shared" si="1264"/>
        <v>-5.95700821859532+0.0368877002167567i</v>
      </c>
      <c r="E2443" t="str">
        <f t="shared" si="1265"/>
        <v>2870</v>
      </c>
      <c r="F2443" t="str">
        <f t="shared" si="1266"/>
        <v>0.777000777000777</v>
      </c>
      <c r="G2443" t="str">
        <f t="shared" si="1261"/>
        <v>0.777000777000777</v>
      </c>
      <c r="H2443" t="str">
        <f t="shared" si="1267"/>
        <v>9.07056392135339+0.731271802646463i</v>
      </c>
      <c r="I2443" t="str">
        <f t="shared" si="1268"/>
        <v>1998.83832584651i</v>
      </c>
      <c r="J2443" t="str">
        <f t="shared" si="1262"/>
        <v>-5407.11205812871+437.281862868788i</v>
      </c>
      <c r="K2443" t="str">
        <f t="shared" si="1269"/>
        <v>0.0297014232146109-0.367266372663383i</v>
      </c>
      <c r="L2443" t="str">
        <f t="shared" si="1270"/>
        <v>0.00225386267168482-0.0236301877051028i</v>
      </c>
      <c r="M2443" t="str">
        <f t="shared" si="1271"/>
        <v>0.0319552858862957-0.390896560368486i</v>
      </c>
      <c r="N2443" t="str">
        <f t="shared" si="1272"/>
        <v>-5.21508875877821i</v>
      </c>
      <c r="O2443" t="str">
        <f t="shared" si="1273"/>
        <v>0.481793066946944+0.876285022490889i</v>
      </c>
      <c r="P2443" t="str">
        <f t="shared" si="1274"/>
        <v>0.518206933053056-0.876285022490889i</v>
      </c>
      <c r="Q2443" t="str">
        <f t="shared" si="1275"/>
        <v>-0.518206933053056+6.0913737812691i</v>
      </c>
      <c r="R2443" t="str">
        <f t="shared" si="1276"/>
        <v>-0.150008350626923-0.0723107104503709i</v>
      </c>
      <c r="S2443" t="str">
        <f t="shared" si="1277"/>
        <v>0.53890067023542i</v>
      </c>
      <c r="T2443" t="str">
        <f t="shared" si="1278"/>
        <v>0.0389682903269043-0.0808396006937587i</v>
      </c>
      <c r="U2443" t="str">
        <f t="shared" si="1279"/>
        <v>0.0000333333333333333-0.000221760012110933i</v>
      </c>
      <c r="V2443" t="str">
        <f t="shared" si="1280"/>
        <v>6.66666666666667E-06-0.00221760012110933i</v>
      </c>
      <c r="W2443" t="str">
        <f t="shared" si="1281"/>
        <v>0.0000275973790480752-0.00020196144716186i</v>
      </c>
      <c r="X2443" t="str">
        <f t="shared" si="1282"/>
        <v>0.0000282635535304024-0.000201773504360949i</v>
      </c>
      <c r="Y2443" t="str">
        <f t="shared" si="1283"/>
        <v>0.009+3.19814132135441i</v>
      </c>
      <c r="Z2443" t="str">
        <f t="shared" si="1284"/>
        <v>-0.000756832710183286-0.000108193267058755i</v>
      </c>
      <c r="AA2443" t="str">
        <f t="shared" si="1285"/>
        <v>0.0105935498250506-3.75238624091805i</v>
      </c>
      <c r="AB2443" t="str">
        <f t="shared" si="1286"/>
        <v>0.183791311341832-0.381274520776142i</v>
      </c>
      <c r="AC2443" t="str">
        <f t="shared" si="1287"/>
        <v>0.856834205169809-0.0840271277416976i</v>
      </c>
      <c r="AD2443" t="str">
        <f t="shared" si="1288"/>
        <v>0.255679421698768-0.419906804813928i</v>
      </c>
      <c r="AE2443" t="str">
        <f t="shared" si="1289"/>
        <v>-0.000238937638735396+0.000290136413158446i</v>
      </c>
      <c r="AF2443" t="str">
        <f t="shared" si="1290"/>
        <v>-15.0275721399487-0.694384102429706i</v>
      </c>
      <c r="AG2443" t="str">
        <f t="shared" si="1291"/>
        <v>0.994305942849746-0.00348915961677179i</v>
      </c>
      <c r="AH2443" t="str">
        <f t="shared" si="1292"/>
        <v>0.0038285898460191-0.00420471470611176i</v>
      </c>
      <c r="AI2443">
        <f t="shared" si="1293"/>
        <v>-44.902905235115995</v>
      </c>
      <c r="AJ2443">
        <f t="shared" si="1294"/>
        <v>-47.680670225751577</v>
      </c>
      <c r="AK2443"/>
      <c r="AL2443"/>
      <c r="AM2443"/>
      <c r="AN2443"/>
    </row>
    <row r="2444" spans="1:40" x14ac:dyDescent="0.25">
      <c r="A2444"/>
      <c r="B2444">
        <f t="shared" si="1260"/>
        <v>510000</v>
      </c>
      <c r="C2444" s="237" t="str">
        <f t="shared" si="1263"/>
        <v>-2.9383422792311E-07+0.00480200496434928i</v>
      </c>
      <c r="D2444" s="208" t="str">
        <f t="shared" si="1264"/>
        <v>-5.95700820973504+0.0368153713933445i</v>
      </c>
      <c r="E2444" t="str">
        <f t="shared" si="1265"/>
        <v>2870</v>
      </c>
      <c r="F2444" t="str">
        <f t="shared" si="1266"/>
        <v>0.777000777000777</v>
      </c>
      <c r="G2444" t="str">
        <f t="shared" si="1261"/>
        <v>0.777000777000777</v>
      </c>
      <c r="H2444" t="str">
        <f t="shared" si="1267"/>
        <v>9.07081088755919+0.729859344804077i</v>
      </c>
      <c r="I2444" t="str">
        <f t="shared" si="1268"/>
        <v>2002.76531666349i</v>
      </c>
      <c r="J2444" t="str">
        <f t="shared" si="1262"/>
        <v>-5428.38288148987+438.140962795839i</v>
      </c>
      <c r="K2444" t="str">
        <f t="shared" si="1269"/>
        <v>0.029585771786875-0.366555311511411i</v>
      </c>
      <c r="L2444" t="str">
        <f t="shared" si="1270"/>
        <v>0.00224511195737076-0.0235846870159763i</v>
      </c>
      <c r="M2444" t="str">
        <f t="shared" si="1271"/>
        <v>0.0318308837442458-0.390139998527387i</v>
      </c>
      <c r="N2444" t="str">
        <f t="shared" si="1272"/>
        <v>-5.22533451272473i</v>
      </c>
      <c r="O2444" t="str">
        <f t="shared" si="1273"/>
        <v>0.490745822586868+0.871302781823597i</v>
      </c>
      <c r="P2444" t="str">
        <f t="shared" si="1274"/>
        <v>0.509254177413132-0.871302781823597i</v>
      </c>
      <c r="Q2444" t="str">
        <f t="shared" si="1275"/>
        <v>-0.509254177413132+6.09663729454833i</v>
      </c>
      <c r="R2444" t="str">
        <f t="shared" si="1276"/>
        <v>-0.148854021258776-0.0710965117852675i</v>
      </c>
      <c r="S2444" t="str">
        <f t="shared" si="1277"/>
        <v>0.5399594141848i</v>
      </c>
      <c r="T2444" t="str">
        <f t="shared" si="1278"/>
        <v>0.0383892308541558-0.0803751301179405i</v>
      </c>
      <c r="U2444" t="str">
        <f t="shared" si="1279"/>
        <v>0.0000333333333333334-0.000221325188557774i</v>
      </c>
      <c r="V2444" t="str">
        <f t="shared" si="1280"/>
        <v>6.66666666666667E-06-0.00221325188557774i</v>
      </c>
      <c r="W2444" t="str">
        <f t="shared" si="1281"/>
        <v>0.0000275973557437218-0.000201566862730407i</v>
      </c>
      <c r="X2444" t="str">
        <f t="shared" si="1282"/>
        <v>0.0000282608802001436-0.000201379296179806i</v>
      </c>
      <c r="Y2444" t="str">
        <f t="shared" si="1283"/>
        <v>0.009+3.20442450666159i</v>
      </c>
      <c r="Z2444" t="str">
        <f t="shared" si="1284"/>
        <v>-0.000753872855390077-0.000107962744621697i</v>
      </c>
      <c r="AA2444" t="str">
        <f t="shared" si="1285"/>
        <v>0.0105520392189167-3.7450278137477i</v>
      </c>
      <c r="AB2444" t="str">
        <f t="shared" si="1286"/>
        <v>0.181060216419562-0.379083876652595i</v>
      </c>
      <c r="AC2444" t="str">
        <f t="shared" si="1287"/>
        <v>0.857867523620559-0.0827054073743431i</v>
      </c>
      <c r="AD2444" t="str">
        <f t="shared" si="1288"/>
        <v>0.251324419010777-0.41766121030322i</v>
      </c>
      <c r="AE2444" t="str">
        <f t="shared" si="1289"/>
        <v>-0.000234558507975262+0.000287729775130107i</v>
      </c>
      <c r="AF2444" t="str">
        <f t="shared" si="1290"/>
        <v>-15.0278190972942-0.693043973410733i</v>
      </c>
      <c r="AG2444" t="str">
        <f t="shared" si="1291"/>
        <v>0.994347366871657-0.00342315930332526i</v>
      </c>
      <c r="AH2444" t="str">
        <f t="shared" si="1292"/>
        <v>0.00375984702629684-0.00417210446980973i</v>
      </c>
      <c r="AI2444">
        <f t="shared" si="1293"/>
        <v>-45.010983069726443</v>
      </c>
      <c r="AJ2444">
        <f t="shared" si="1294"/>
        <v>-47.975229616259199</v>
      </c>
      <c r="AK2444"/>
      <c r="AL2444"/>
      <c r="AM2444"/>
      <c r="AN2444"/>
    </row>
    <row r="2445" spans="1:40" x14ac:dyDescent="0.25">
      <c r="A2445"/>
      <c r="B2445">
        <f t="shared" si="1260"/>
        <v>511000</v>
      </c>
      <c r="C2445" s="237" t="str">
        <f t="shared" si="1263"/>
        <v>-2.92685317090237E-07+0.0047926076944305i</v>
      </c>
      <c r="D2445" s="208" t="str">
        <f t="shared" si="1264"/>
        <v>-5.95700820092672+0.0367433256573005i</v>
      </c>
      <c r="E2445" t="str">
        <f t="shared" si="1265"/>
        <v>2870</v>
      </c>
      <c r="F2445" t="str">
        <f t="shared" si="1266"/>
        <v>0.777000777000777</v>
      </c>
      <c r="G2445" t="str">
        <f t="shared" si="1261"/>
        <v>0.777000777000777</v>
      </c>
      <c r="H2445" t="str">
        <f t="shared" si="1267"/>
        <v>9.07105641964725+0.728452291098209i</v>
      </c>
      <c r="I2445" t="str">
        <f t="shared" si="1268"/>
        <v>2006.69230748048i</v>
      </c>
      <c r="J2445" t="str">
        <f t="shared" si="1262"/>
        <v>-5449.69545327765+439.00006272289i</v>
      </c>
      <c r="K2445" t="str">
        <f t="shared" si="1269"/>
        <v>0.0294707931591423-0.365846980721832i</v>
      </c>
      <c r="L2445" t="str">
        <f t="shared" si="1270"/>
        <v>0.00223641195406198-0.0235393595938212i</v>
      </c>
      <c r="M2445" t="str">
        <f t="shared" si="1271"/>
        <v>0.0317072051132043-0.389386340315653i</v>
      </c>
      <c r="N2445" t="str">
        <f t="shared" si="1272"/>
        <v>-5.23558026667125i</v>
      </c>
      <c r="O2445" t="str">
        <f t="shared" si="1273"/>
        <v>0.499647062402146+0.866229076533977i</v>
      </c>
      <c r="P2445" t="str">
        <f t="shared" si="1274"/>
        <v>0.500352937597854-0.866229076533977i</v>
      </c>
      <c r="Q2445" t="str">
        <f t="shared" si="1275"/>
        <v>-0.500352937597854+6.10180934320523i</v>
      </c>
      <c r="R2445" t="str">
        <f t="shared" si="1276"/>
        <v>-0.147693671061624-0.0698897575179801i</v>
      </c>
      <c r="S2445" t="str">
        <f t="shared" si="1277"/>
        <v>0.541018158134183i</v>
      </c>
      <c r="T2445" t="str">
        <f t="shared" si="1278"/>
        <v>0.0378116278848223-0.0799049578858357i</v>
      </c>
      <c r="U2445" t="str">
        <f t="shared" si="1279"/>
        <v>0.0000333333333333333-0.000220892066858053i</v>
      </c>
      <c r="V2445" t="str">
        <f t="shared" si="1280"/>
        <v>6.66666666666667E-06-0.00220892066858053i</v>
      </c>
      <c r="W2445" t="str">
        <f t="shared" si="1281"/>
        <v>0.000027597332393678-0.000201173825436189i</v>
      </c>
      <c r="X2445" t="str">
        <f t="shared" si="1282"/>
        <v>0.0000282582223668307-0.000200986633609056i</v>
      </c>
      <c r="Y2445" t="str">
        <f t="shared" si="1283"/>
        <v>0.009+3.21070769196877i</v>
      </c>
      <c r="Z2445" t="str">
        <f t="shared" si="1284"/>
        <v>-0.000750930361201444-0.000107733231341687i</v>
      </c>
      <c r="AA2445" t="str">
        <f t="shared" si="1285"/>
        <v>0.0105107721386253-3.73769819140817i</v>
      </c>
      <c r="AB2445" t="str">
        <f t="shared" si="1286"/>
        <v>0.178335990997349-0.376866341051979i</v>
      </c>
      <c r="AC2445" t="str">
        <f t="shared" si="1287"/>
        <v>0.858907930515239-0.0813909772570209i</v>
      </c>
      <c r="AD2445" t="str">
        <f t="shared" si="1288"/>
        <v>0.246991842061159-0.415368657078408i</v>
      </c>
      <c r="AE2445" t="str">
        <f t="shared" si="1289"/>
        <v>-0.00023022268079791+0.000285303706431364i</v>
      </c>
      <c r="AF2445" t="str">
        <f t="shared" si="1290"/>
        <v>-15.028064620574-0.691708965440908i</v>
      </c>
      <c r="AG2445" t="str">
        <f t="shared" si="1291"/>
        <v>0.994389265695846-0.00335771944015497i</v>
      </c>
      <c r="AH2445" t="str">
        <f t="shared" si="1292"/>
        <v>0.00369176002189232-0.00413914318263478i</v>
      </c>
      <c r="AI2445">
        <f t="shared" si="1293"/>
        <v>-45.119911027250375</v>
      </c>
      <c r="AJ2445">
        <f t="shared" si="1294"/>
        <v>-48.269780356813641</v>
      </c>
      <c r="AK2445"/>
      <c r="AL2445"/>
      <c r="AM2445"/>
      <c r="AN2445"/>
    </row>
    <row r="2446" spans="1:40" x14ac:dyDescent="0.25">
      <c r="A2446"/>
      <c r="B2446">
        <f t="shared" si="1260"/>
        <v>512000</v>
      </c>
      <c r="C2446" s="237" t="str">
        <f t="shared" si="1263"/>
        <v>-2.91543131580474E-07+0.00478324713259693i</v>
      </c>
      <c r="D2446" s="208" t="str">
        <f t="shared" si="1264"/>
        <v>-5.95700819216996+0.0366715613499098i</v>
      </c>
      <c r="E2446" t="str">
        <f t="shared" si="1265"/>
        <v>2870</v>
      </c>
      <c r="F2446" t="str">
        <f t="shared" si="1266"/>
        <v>0.777000777000777</v>
      </c>
      <c r="G2446" t="str">
        <f t="shared" si="1261"/>
        <v>0.777000777000777</v>
      </c>
      <c r="H2446" t="str">
        <f t="shared" si="1267"/>
        <v>9.07130052867222+0.727050610818544i</v>
      </c>
      <c r="I2446" t="str">
        <f t="shared" si="1268"/>
        <v>2010.61929829747i</v>
      </c>
      <c r="J2446" t="str">
        <f t="shared" si="1262"/>
        <v>-5471.04977349204+439.859162649941i</v>
      </c>
      <c r="K2446" t="str">
        <f t="shared" si="1269"/>
        <v>0.0293564821334756-0.365141364702446i</v>
      </c>
      <c r="L2446" t="str">
        <f t="shared" si="1270"/>
        <v>0.00222776227186272-0.0234942044603716i</v>
      </c>
      <c r="M2446" t="str">
        <f t="shared" si="1271"/>
        <v>0.0315842444053383-0.388635569162818i</v>
      </c>
      <c r="N2446" t="str">
        <f t="shared" si="1272"/>
        <v>-5.24582602061777i</v>
      </c>
      <c r="O2446" t="str">
        <f t="shared" si="1273"/>
        <v>0.508495851989083+0.861064439231987i</v>
      </c>
      <c r="P2446" t="str">
        <f t="shared" si="1274"/>
        <v>0.491504148010917-0.861064439231987i</v>
      </c>
      <c r="Q2446" t="str">
        <f t="shared" si="1275"/>
        <v>-0.491504148010917+6.10689045984976i</v>
      </c>
      <c r="R2446" t="str">
        <f t="shared" si="1276"/>
        <v>-0.146527289504553-0.0686905029950304i</v>
      </c>
      <c r="S2446" t="str">
        <f t="shared" si="1277"/>
        <v>0.542076902083564i</v>
      </c>
      <c r="T2446" t="str">
        <f t="shared" si="1278"/>
        <v>0.0372355350661079-0.0794290591653296i</v>
      </c>
      <c r="U2446" t="str">
        <f t="shared" si="1279"/>
        <v>0.0000333333333333334-0.00022046063703997i</v>
      </c>
      <c r="V2446" t="str">
        <f t="shared" si="1280"/>
        <v>6.66666666666667E-06-0.0022046063703997i</v>
      </c>
      <c r="W2446" t="str">
        <f t="shared" si="1281"/>
        <v>0.0000275973089979444-0.00020078232621393i</v>
      </c>
      <c r="X2446" t="str">
        <f t="shared" si="1282"/>
        <v>0.0000282555799091589-0.000200595507592775i</v>
      </c>
      <c r="Y2446" t="str">
        <f t="shared" si="1283"/>
        <v>0.009+3.21699087727595i</v>
      </c>
      <c r="Z2446" t="str">
        <f t="shared" si="1284"/>
        <v>-0.000748005092112532-0.000107504720471384i</v>
      </c>
      <c r="AA2446" t="str">
        <f t="shared" si="1285"/>
        <v>0.0104697466828847-3.73039720508432i</v>
      </c>
      <c r="AB2446" t="str">
        <f t="shared" si="1286"/>
        <v>0.17561888809861-0.374621796855301i</v>
      </c>
      <c r="AC2446" t="str">
        <f t="shared" si="1287"/>
        <v>0.859955434642243-0.0800838929233894i</v>
      </c>
      <c r="AD2446" t="str">
        <f t="shared" si="1288"/>
        <v>0.242682213953039-0.41302938048928i</v>
      </c>
      <c r="AE2446" t="str">
        <f t="shared" si="1289"/>
        <v>-0.000225930139897985+0.000282858596223668i</v>
      </c>
      <c r="AF2446" t="str">
        <f t="shared" si="1290"/>
        <v>-15.0283087208422-0.690379049468634i</v>
      </c>
      <c r="AG2446" t="str">
        <f t="shared" si="1291"/>
        <v>0.994431633372449-0.00329284382361826i</v>
      </c>
      <c r="AH2446" t="str">
        <f t="shared" si="1292"/>
        <v>0.00362432901435294-0.0041058373313285i</v>
      </c>
      <c r="AI2446">
        <f t="shared" si="1293"/>
        <v>-45.229705214643985</v>
      </c>
      <c r="AJ2446">
        <f t="shared" si="1294"/>
        <v>-48.564321274026035</v>
      </c>
      <c r="AK2446"/>
      <c r="AL2446"/>
      <c r="AM2446"/>
      <c r="AN2446"/>
    </row>
    <row r="2447" spans="1:40" x14ac:dyDescent="0.25">
      <c r="A2447"/>
      <c r="B2447">
        <f t="shared" si="1260"/>
        <v>513000</v>
      </c>
      <c r="C2447" s="237" t="str">
        <f t="shared" si="1263"/>
        <v>-2.90407619005802E-07+0.00477392306418141i</v>
      </c>
      <c r="D2447" s="208" t="str">
        <f t="shared" si="1264"/>
        <v>-5.95700818346437+0.0366000768253908i</v>
      </c>
      <c r="E2447" t="str">
        <f t="shared" si="1265"/>
        <v>2870</v>
      </c>
      <c r="F2447" t="str">
        <f t="shared" si="1266"/>
        <v>0.777000777000777</v>
      </c>
      <c r="G2447" t="str">
        <f t="shared" si="1261"/>
        <v>0.777000777000777</v>
      </c>
      <c r="H2447" t="str">
        <f t="shared" si="1267"/>
        <v>9.07154322558269+0.725654273485061i</v>
      </c>
      <c r="I2447" t="str">
        <f t="shared" si="1268"/>
        <v>2014.54628911445i</v>
      </c>
      <c r="J2447" t="str">
        <f t="shared" si="1262"/>
        <v>-5492.44584213305+440.718262576991i</v>
      </c>
      <c r="K2447" t="str">
        <f t="shared" si="1269"/>
        <v>0.0292428335619355-0.364438447978731i</v>
      </c>
      <c r="L2447" t="str">
        <f t="shared" si="1270"/>
        <v>0.00221916252460598-0.0234492206446372i</v>
      </c>
      <c r="M2447" t="str">
        <f t="shared" si="1271"/>
        <v>0.0314619960865415-0.387887668623368i</v>
      </c>
      <c r="N2447" t="str">
        <f t="shared" si="1272"/>
        <v>-5.25607177456429i</v>
      </c>
      <c r="O2447" t="str">
        <f t="shared" si="1273"/>
        <v>0.517291262449927+0.855809412073133i</v>
      </c>
      <c r="P2447" t="str">
        <f t="shared" si="1274"/>
        <v>0.482708737550073-0.855809412073133i</v>
      </c>
      <c r="Q2447" t="str">
        <f t="shared" si="1275"/>
        <v>-0.482708737550073+6.11188118663742i</v>
      </c>
      <c r="R2447" t="str">
        <f t="shared" si="1276"/>
        <v>-0.145354866636569-0.0674988045057442i</v>
      </c>
      <c r="S2447" t="str">
        <f t="shared" si="1277"/>
        <v>0.543135646032947i</v>
      </c>
      <c r="T2447" t="str">
        <f t="shared" si="1278"/>
        <v>0.036661006791679-0.0789474093946858i</v>
      </c>
      <c r="U2447" t="str">
        <f t="shared" si="1279"/>
        <v>0.0000333333333333333-0.000220030889209483i</v>
      </c>
      <c r="V2447" t="str">
        <f t="shared" si="1280"/>
        <v>6.66666666666667E-06-0.00220030889209483i</v>
      </c>
      <c r="W2447" t="str">
        <f t="shared" si="1281"/>
        <v>0.0000275972855565209-0.00020039235606904i</v>
      </c>
      <c r="X2447" t="str">
        <f t="shared" si="1282"/>
        <v>0.0000282529527070037-0.000200205909145646i</v>
      </c>
      <c r="Y2447" t="str">
        <f t="shared" si="1283"/>
        <v>0.009+3.22327406258313i</v>
      </c>
      <c r="Z2447" t="str">
        <f t="shared" si="1284"/>
        <v>-0.000745096913937998-0.000107277205324164i</v>
      </c>
      <c r="AA2447" t="str">
        <f t="shared" si="1285"/>
        <v>0.0104289609689238-3.72312468727773i</v>
      </c>
      <c r="AB2447" t="str">
        <f t="shared" si="1286"/>
        <v>0.172909164267402-0.372350128218789i</v>
      </c>
      <c r="AC2447" t="str">
        <f t="shared" si="1287"/>
        <v>0.86101004430311-0.0787842108881403i</v>
      </c>
      <c r="AD2447" t="str">
        <f t="shared" si="1288"/>
        <v>0.238396055119169-0.410643621960941i</v>
      </c>
      <c r="AE2447" t="str">
        <f t="shared" si="1289"/>
        <v>-0.000221680865112448+0.00028039483289793i</v>
      </c>
      <c r="AF2447" t="str">
        <f t="shared" si="1290"/>
        <v>-15.0285514090471-0.68905419665967i</v>
      </c>
      <c r="AG2447" t="str">
        <f t="shared" si="1291"/>
        <v>0.99447446391594-0.00322853618457911i</v>
      </c>
      <c r="AH2447" t="str">
        <f t="shared" si="1292"/>
        <v>0.00355755413150898-0.00407219338988775i</v>
      </c>
      <c r="AI2447">
        <f t="shared" si="1293"/>
        <v>-45.340382213945112</v>
      </c>
      <c r="AJ2447">
        <f t="shared" si="1294"/>
        <v>-48.858851201942741</v>
      </c>
      <c r="AK2447"/>
      <c r="AL2447"/>
      <c r="AM2447"/>
      <c r="AN2447"/>
    </row>
    <row r="2448" spans="1:40" x14ac:dyDescent="0.25">
      <c r="A2448"/>
      <c r="B2448">
        <f t="shared" si="1260"/>
        <v>514000</v>
      </c>
      <c r="C2448" s="237" t="str">
        <f t="shared" si="1263"/>
        <v>-2.8927872748731E-07+0.00476463527618735i</v>
      </c>
      <c r="D2448" s="208" t="str">
        <f t="shared" si="1264"/>
        <v>-5.95700817480953+0.0365288704507697i</v>
      </c>
      <c r="E2448" t="str">
        <f t="shared" si="1265"/>
        <v>2870</v>
      </c>
      <c r="F2448" t="str">
        <f t="shared" si="1266"/>
        <v>0.777000777000777</v>
      </c>
      <c r="G2448" t="str">
        <f t="shared" si="1261"/>
        <v>0.777000777000777</v>
      </c>
      <c r="H2448" t="str">
        <f t="shared" si="1267"/>
        <v>9.0717845212224+0.724263248845941i</v>
      </c>
      <c r="I2448" t="str">
        <f t="shared" si="1268"/>
        <v>2018.47327993144i</v>
      </c>
      <c r="J2448" t="str">
        <f t="shared" si="1262"/>
        <v>-5513.88365920068+441.577362504041i</v>
      </c>
      <c r="K2448" t="str">
        <f t="shared" si="1269"/>
        <v>0.0291298423460074-0.363738215192751i</v>
      </c>
      <c r="L2448" t="str">
        <f t="shared" si="1270"/>
        <v>0.00221061232981064-0.0234044071828352i</v>
      </c>
      <c r="M2448" t="str">
        <f t="shared" si="1271"/>
        <v>0.031340454675818-0.387142622375586i</v>
      </c>
      <c r="N2448" t="str">
        <f t="shared" si="1272"/>
        <v>-5.26631752851081i</v>
      </c>
      <c r="O2448" t="str">
        <f t="shared" si="1273"/>
        <v>0.52603237049037+0.850464546701555i</v>
      </c>
      <c r="P2448" t="str">
        <f t="shared" si="1274"/>
        <v>0.47396762950963-0.850464546701555i</v>
      </c>
      <c r="Q2448" t="str">
        <f t="shared" si="1275"/>
        <v>-0.47396762950963+6.11678207521236i</v>
      </c>
      <c r="R2448" t="str">
        <f t="shared" si="1276"/>
        <v>-0.144176393103164-0.0663147192840269i</v>
      </c>
      <c r="S2448" t="str">
        <f t="shared" si="1277"/>
        <v>0.544194389982328i</v>
      </c>
      <c r="T2448" t="str">
        <f t="shared" si="1278"/>
        <v>0.0360880982076203-0.0784599842946287i</v>
      </c>
      <c r="U2448" t="str">
        <f t="shared" si="1279"/>
        <v>0.0000333333333333333-0.000219602813549543i</v>
      </c>
      <c r="V2448" t="str">
        <f t="shared" si="1280"/>
        <v>6.66666666666667E-06-0.00219602813549543i</v>
      </c>
      <c r="W2448" t="str">
        <f t="shared" si="1281"/>
        <v>0.0000275972620694083-0.000200003906076927i</v>
      </c>
      <c r="X2448" t="str">
        <f t="shared" si="1282"/>
        <v>0.0000282503406414089-0.000199817829352276i</v>
      </c>
      <c r="Y2448" t="str">
        <f t="shared" si="1283"/>
        <v>0.009+3.22955724789031i</v>
      </c>
      <c r="Z2448" t="str">
        <f t="shared" si="1284"/>
        <v>-0.00074220569379663-0.000107050679273439i</v>
      </c>
      <c r="AA2448" t="str">
        <f t="shared" si="1285"/>
        <v>0.0103884131322749-3.71588047179376i</v>
      </c>
      <c r="AB2448" t="str">
        <f t="shared" si="1286"/>
        <v>0.170207079596512-0.370051220630879i</v>
      </c>
      <c r="AC2448" t="str">
        <f t="shared" si="1287"/>
        <v>0.862071767295273-0.077491988649797i</v>
      </c>
      <c r="AD2448" t="str">
        <f t="shared" si="1288"/>
        <v>0.234133883247145-0.408211628959686i</v>
      </c>
      <c r="AE2448" t="str">
        <f t="shared" si="1289"/>
        <v>-0.000217474833424198+0.000277912804045341i</v>
      </c>
      <c r="AF2448" t="str">
        <f t="shared" si="1290"/>
        <v>-15.0287926960319-0.687734378395171i</v>
      </c>
      <c r="AG2448" t="str">
        <f t="shared" si="1291"/>
        <v>0.994517751305931-0.00316480018803703i</v>
      </c>
      <c r="AH2448" t="str">
        <f t="shared" si="1292"/>
        <v>0.00349143544761049-0.0040382178189922i</v>
      </c>
      <c r="AI2448">
        <f t="shared" si="1293"/>
        <v>-45.451959101421373</v>
      </c>
      <c r="AJ2448">
        <f t="shared" si="1294"/>
        <v>-49.153368982125237</v>
      </c>
      <c r="AK2448"/>
      <c r="AL2448"/>
      <c r="AM2448"/>
      <c r="AN2448"/>
    </row>
    <row r="2449" spans="1:40" x14ac:dyDescent="0.25">
      <c r="A2449"/>
      <c r="B2449">
        <f t="shared" si="1260"/>
        <v>515000</v>
      </c>
      <c r="C2449" s="237" t="str">
        <f t="shared" si="1263"/>
        <v>-2.88156405649279E-07+0.00475538355727246i</v>
      </c>
      <c r="D2449" s="208" t="str">
        <f t="shared" si="1264"/>
        <v>-5.95700816620507+0.0364579406057555i</v>
      </c>
      <c r="E2449" t="str">
        <f t="shared" si="1265"/>
        <v>2870</v>
      </c>
      <c r="F2449" t="str">
        <f t="shared" si="1266"/>
        <v>0.777000777000777</v>
      </c>
      <c r="G2449" t="str">
        <f t="shared" si="1261"/>
        <v>0.777000777000777</v>
      </c>
      <c r="H2449" t="str">
        <f t="shared" si="1267"/>
        <v>9.07202442633148+0.722877506875418i</v>
      </c>
      <c r="I2449" t="str">
        <f t="shared" si="1268"/>
        <v>2022.40027074843i</v>
      </c>
      <c r="J2449" t="str">
        <f t="shared" si="1262"/>
        <v>-5535.36322469493+442.436462431093i</v>
      </c>
      <c r="K2449" t="str">
        <f t="shared" si="1269"/>
        <v>0.0290175034360325-0.363040651102053i</v>
      </c>
      <c r="L2449" t="str">
        <f t="shared" si="1270"/>
        <v>0.00220211130863969-0.0233597631183255i</v>
      </c>
      <c r="M2449" t="str">
        <f t="shared" si="1271"/>
        <v>0.0312196147446722-0.386400414220379i</v>
      </c>
      <c r="N2449" t="str">
        <f t="shared" si="1272"/>
        <v>-5.27656328245732i</v>
      </c>
      <c r="O2449" t="str">
        <f t="shared" si="1273"/>
        <v>0.534718258516474+0.845030404192127i</v>
      </c>
      <c r="P2449" t="str">
        <f t="shared" si="1274"/>
        <v>0.465281741483526-0.845030404192127i</v>
      </c>
      <c r="Q2449" t="str">
        <f t="shared" si="1275"/>
        <v>-0.465281741483526+6.12159368664945i</v>
      </c>
      <c r="R2449" t="str">
        <f t="shared" si="1276"/>
        <v>-0.142991860163165-0.0651383055099642i</v>
      </c>
      <c r="S2449" t="str">
        <f t="shared" si="1277"/>
        <v>0.545253133931711i</v>
      </c>
      <c r="T2449" t="str">
        <f t="shared" si="1278"/>
        <v>0.0355168652183092-0.0779667598806907i</v>
      </c>
      <c r="U2449" t="str">
        <f t="shared" si="1279"/>
        <v>0.0000333333333333333-0.000219176400319349i</v>
      </c>
      <c r="V2449" t="str">
        <f t="shared" si="1280"/>
        <v>6.66666666666667E-06-0.00219176400319349i</v>
      </c>
      <c r="W2449" t="str">
        <f t="shared" si="1281"/>
        <v>0.0000275972385366065-0.000199616967382311i</v>
      </c>
      <c r="X2449" t="str">
        <f t="shared" si="1282"/>
        <v>0.0000282477435945711-0.000199431259366509i</v>
      </c>
      <c r="Y2449" t="str">
        <f t="shared" si="1283"/>
        <v>0.009+3.23584043319749i</v>
      </c>
      <c r="Z2449" t="str">
        <f t="shared" si="1284"/>
        <v>-0.000739331300096143-0.000106825135751981i</v>
      </c>
      <c r="AA2449" t="str">
        <f t="shared" si="1285"/>
        <v>0.0103481013265617-3.708664393729i</v>
      </c>
      <c r="AB2449" t="str">
        <f t="shared" si="1286"/>
        <v>0.167512897755161-0.367724960970447i</v>
      </c>
      <c r="AC2449" t="str">
        <f t="shared" si="1287"/>
        <v>0.863140610894526-0.0762072846933472i</v>
      </c>
      <c r="AD2449" t="str">
        <f t="shared" si="1288"/>
        <v>0.229896213205122-0.405733654957867i</v>
      </c>
      <c r="AE2449" t="str">
        <f t="shared" si="1289"/>
        <v>-0.000213312018966144+0.000275412896428256i</v>
      </c>
      <c r="AF2449" t="str">
        <f t="shared" si="1290"/>
        <v>-15.0290325925365-0.686419566269662i</v>
      </c>
      <c r="AG2449" t="str">
        <f t="shared" si="1291"/>
        <v>0.994561489487981-0.00310163943276704i</v>
      </c>
      <c r="AH2449" t="str">
        <f t="shared" si="1292"/>
        <v>0.0034259729834735-0.00400391706543477i</v>
      </c>
      <c r="AI2449">
        <f t="shared" si="1293"/>
        <v>-45.564453467686405</v>
      </c>
      <c r="AJ2449">
        <f t="shared" si="1294"/>
        <v>-49.447873463728413</v>
      </c>
      <c r="AK2449"/>
      <c r="AL2449"/>
      <c r="AM2449"/>
      <c r="AN2449"/>
    </row>
    <row r="2450" spans="1:40" x14ac:dyDescent="0.25">
      <c r="A2450"/>
      <c r="B2450">
        <f t="shared" si="1260"/>
        <v>516000</v>
      </c>
      <c r="C2450" s="237" t="str">
        <f t="shared" si="1263"/>
        <v>-2.87040602613338E-07+0.00474616769773282i</v>
      </c>
      <c r="D2450" s="208" t="str">
        <f t="shared" si="1264"/>
        <v>-5.95700815765058+0.0363872856826183i</v>
      </c>
      <c r="E2450" t="str">
        <f t="shared" si="1265"/>
        <v>2870</v>
      </c>
      <c r="F2450" t="str">
        <f t="shared" si="1266"/>
        <v>0.777000777000777</v>
      </c>
      <c r="G2450" t="str">
        <f t="shared" si="1261"/>
        <v>0.777000777000777</v>
      </c>
      <c r="H2450" t="str">
        <f t="shared" si="1267"/>
        <v>9.07226295154761+0.721497017771724i</v>
      </c>
      <c r="I2450" t="str">
        <f t="shared" si="1268"/>
        <v>2026.32726156542i</v>
      </c>
      <c r="J2450" t="str">
        <f t="shared" si="1262"/>
        <v>-5556.88453861579+443.295562358143i</v>
      </c>
      <c r="K2450" t="str">
        <f t="shared" si="1269"/>
        <v>0.0289058118306489-0.362345740578604i</v>
      </c>
      <c r="L2450" t="str">
        <f t="shared" si="1270"/>
        <v>0.00219365908585869-0.023315287501545i</v>
      </c>
      <c r="M2450" t="str">
        <f t="shared" si="1271"/>
        <v>0.0310994709165076-0.385661028080149i</v>
      </c>
      <c r="N2450" t="str">
        <f t="shared" si="1272"/>
        <v>-5.28680903640384i</v>
      </c>
      <c r="O2450" t="str">
        <f t="shared" si="1273"/>
        <v>0.543348014731019+0.839507554991532i</v>
      </c>
      <c r="P2450" t="str">
        <f t="shared" si="1274"/>
        <v>0.456651985268981-0.839507554991532i</v>
      </c>
      <c r="Q2450" t="str">
        <f t="shared" si="1275"/>
        <v>-0.456651985268981+6.12631659139537i</v>
      </c>
      <c r="R2450" t="str">
        <f t="shared" si="1276"/>
        <v>-0.141801259705875-0.0639696223112409i</v>
      </c>
      <c r="S2450" t="str">
        <f t="shared" si="1277"/>
        <v>0.546311877881092i</v>
      </c>
      <c r="T2450" t="str">
        <f t="shared" si="1278"/>
        <v>0.0349473644921982-0.077467712475821i</v>
      </c>
      <c r="U2450" t="str">
        <f t="shared" si="1279"/>
        <v>0.0000333333333333333-0.000218751639853614i</v>
      </c>
      <c r="V2450" t="str">
        <f t="shared" si="1280"/>
        <v>6.66666666666667E-06-0.00218751639853614i</v>
      </c>
      <c r="W2450" t="str">
        <f t="shared" si="1281"/>
        <v>0.000027597214958116-0.000199231531198564i</v>
      </c>
      <c r="X2450" t="str">
        <f t="shared" si="1282"/>
        <v>0.000028245161449828-0.000199046190410764i</v>
      </c>
      <c r="Y2450" t="str">
        <f t="shared" si="1283"/>
        <v>0.009+3.24212361850467i</v>
      </c>
      <c r="Z2450" t="str">
        <f t="shared" si="1284"/>
        <v>-0.000736473602518228-0.000106600568251255i</v>
      </c>
      <c r="AA2450" t="str">
        <f t="shared" si="1285"/>
        <v>0.0103080237232883-3.70147628945868i</v>
      </c>
      <c r="AB2450" t="str">
        <f t="shared" si="1286"/>
        <v>0.164826886016284-0.365371237566281i</v>
      </c>
      <c r="AC2450" t="str">
        <f t="shared" si="1287"/>
        <v>0.864216581837194-0.0749301584927106i</v>
      </c>
      <c r="AD2450" t="str">
        <f t="shared" si="1288"/>
        <v>0.225683556968063-0.403209959397782i</v>
      </c>
      <c r="AE2450" t="str">
        <f t="shared" si="1289"/>
        <v>-0.000209192393025766+0.000272895495951153i</v>
      </c>
      <c r="AF2450" t="str">
        <f t="shared" si="1290"/>
        <v>-15.0292711091982-0.685109732089106i</v>
      </c>
      <c r="AG2450" t="str">
        <f t="shared" si="1291"/>
        <v>0.99460567237441-0.00303905745097101i</v>
      </c>
      <c r="AH2450" t="str">
        <f t="shared" si="1292"/>
        <v>0.00336116670663498-0.00396929756155475i</v>
      </c>
      <c r="AI2450">
        <f t="shared" si="1293"/>
        <v>-45.677883438844731</v>
      </c>
      <c r="AJ2450">
        <f t="shared" si="1294"/>
        <v>-49.742363503578709</v>
      </c>
      <c r="AK2450"/>
      <c r="AL2450"/>
      <c r="AM2450"/>
      <c r="AN2450"/>
    </row>
    <row r="2451" spans="1:40" x14ac:dyDescent="0.25">
      <c r="A2451"/>
      <c r="B2451">
        <f t="shared" si="1260"/>
        <v>517000</v>
      </c>
      <c r="C2451" s="237" t="str">
        <f t="shared" si="1263"/>
        <v>-2.85931267992687E-07+0.00473698748948696i</v>
      </c>
      <c r="D2451" s="208" t="str">
        <f t="shared" si="1264"/>
        <v>-5.95700814914568+0.0363169040860667i</v>
      </c>
      <c r="E2451" t="str">
        <f t="shared" si="1265"/>
        <v>2870</v>
      </c>
      <c r="F2451" t="str">
        <f t="shared" si="1266"/>
        <v>0.777000777000777</v>
      </c>
      <c r="G2451" t="str">
        <f t="shared" si="1261"/>
        <v>0.777000777000777</v>
      </c>
      <c r="H2451" t="str">
        <f t="shared" si="1267"/>
        <v>9.07250010740718+0.720121751954991i</v>
      </c>
      <c r="I2451" t="str">
        <f t="shared" si="1268"/>
        <v>2030.2542523824i</v>
      </c>
      <c r="J2451" t="str">
        <f t="shared" si="1262"/>
        <v>-5578.44760096327+444.154662285194i</v>
      </c>
      <c r="K2451" t="str">
        <f t="shared" si="1269"/>
        <v>0.0287947625762394-0.361653468607718i</v>
      </c>
      <c r="L2451" t="str">
        <f t="shared" si="1270"/>
        <v>0.00218525528979475-0.0232709793899421i</v>
      </c>
      <c r="M2451" t="str">
        <f t="shared" si="1271"/>
        <v>0.0309800178660342-0.38492444799766i</v>
      </c>
      <c r="N2451" t="str">
        <f t="shared" si="1272"/>
        <v>-5.29705479035036i</v>
      </c>
      <c r="O2451" t="str">
        <f t="shared" si="1273"/>
        <v>0.551920733229175+0.833896578858416i</v>
      </c>
      <c r="P2451" t="str">
        <f t="shared" si="1274"/>
        <v>0.448079266770825-0.833896578858416i</v>
      </c>
      <c r="Q2451" t="str">
        <f t="shared" si="1275"/>
        <v>-0.448079266770825+6.13095136920878i</v>
      </c>
      <c r="R2451" t="str">
        <f t="shared" si="1276"/>
        <v>-0.140604584268509-0.0628087297643776i</v>
      </c>
      <c r="S2451" t="str">
        <f t="shared" si="1277"/>
        <v>0.547370621830474i</v>
      </c>
      <c r="T2451" t="str">
        <f t="shared" si="1278"/>
        <v>0.0343796534675096-0.0769628187232691i</v>
      </c>
      <c r="U2451" t="str">
        <f t="shared" si="1279"/>
        <v>0.0000333333333333334-0.000218328522561828i</v>
      </c>
      <c r="V2451" t="str">
        <f t="shared" si="1280"/>
        <v>6.66666666666667E-06-0.00218328522561828i</v>
      </c>
      <c r="W2451" t="str">
        <f t="shared" si="1281"/>
        <v>0.0000275971913339371-0.000198847588807035i</v>
      </c>
      <c r="X2451" t="str">
        <f t="shared" si="1282"/>
        <v>0.0000282425940916442-0.000198662613775368i</v>
      </c>
      <c r="Y2451" t="str">
        <f t="shared" si="1283"/>
        <v>0.009+3.24840680381185i</v>
      </c>
      <c r="Z2451" t="str">
        <f t="shared" si="1284"/>
        <v>-0.000733632472003777-0.000106376970320762i</v>
      </c>
      <c r="AA2451" t="str">
        <f t="shared" si="1285"/>
        <v>0.0102681785116319-3.69431599662433i</v>
      </c>
      <c r="AB2451" t="str">
        <f t="shared" si="1286"/>
        <v>0.162149315283377-0.362989940257845i</v>
      </c>
      <c r="AC2451" t="str">
        <f t="shared" si="1287"/>
        <v>0.86529968630199-0.0736606705130312i</v>
      </c>
      <c r="AD2451" t="str">
        <f t="shared" si="1288"/>
        <v>0.221496423544535-0.400640807654617i</v>
      </c>
      <c r="AE2451" t="str">
        <f t="shared" si="1289"/>
        <v>-0.000205115924050134+0.000270360987631695i</v>
      </c>
      <c r="AF2451" t="str">
        <f t="shared" si="1290"/>
        <v>-15.0295082565529-0.683804847868924i</v>
      </c>
      <c r="AG2451" t="str">
        <f t="shared" si="1291"/>
        <v>0.994650293845116-0.00297705770794026i</v>
      </c>
      <c r="AH2451" t="str">
        <f t="shared" si="1292"/>
        <v>0.00329701653151706-0.00393436572467426i</v>
      </c>
      <c r="AI2451">
        <f t="shared" si="1293"/>
        <v>-45.792267698727542</v>
      </c>
      <c r="AJ2451">
        <f t="shared" si="1294"/>
        <v>-50.036837966250864</v>
      </c>
      <c r="AK2451"/>
      <c r="AL2451"/>
      <c r="AM2451"/>
      <c r="AN2451"/>
    </row>
    <row r="2452" spans="1:40" x14ac:dyDescent="0.25">
      <c r="A2452"/>
      <c r="B2452">
        <f t="shared" si="1260"/>
        <v>518000</v>
      </c>
      <c r="C2452" s="237" t="str">
        <f t="shared" si="1263"/>
        <v>-2.84828351886418E-07+0.00472784272606018i</v>
      </c>
      <c r="D2452" s="208" t="str">
        <f t="shared" si="1264"/>
        <v>-5.95700814068999+0.0362467942331281i</v>
      </c>
      <c r="E2452" t="str">
        <f t="shared" si="1265"/>
        <v>2870</v>
      </c>
      <c r="F2452" t="str">
        <f t="shared" si="1266"/>
        <v>0.777000777000777</v>
      </c>
      <c r="G2452" t="str">
        <f t="shared" si="1261"/>
        <v>0.777000777000777</v>
      </c>
      <c r="H2452" t="str">
        <f t="shared" si="1267"/>
        <v>9.07273590434648+0.718751680065219i</v>
      </c>
      <c r="I2452" t="str">
        <f t="shared" si="1268"/>
        <v>2034.18124319939i</v>
      </c>
      <c r="J2452" t="str">
        <f t="shared" si="1262"/>
        <v>-5600.05241173736+445.013762212244i</v>
      </c>
      <c r="K2452" t="str">
        <f t="shared" si="1269"/>
        <v>0.0286843507663875-0.360963820287014i</v>
      </c>
      <c r="L2452" t="str">
        <f t="shared" si="1270"/>
        <v>0.0021768995522964-0.0232268378479145i</v>
      </c>
      <c r="M2452" t="str">
        <f t="shared" si="1271"/>
        <v>0.0308612503186839-0.384190658134929i</v>
      </c>
      <c r="N2452" t="str">
        <f t="shared" si="1272"/>
        <v>-5.30730054429688i</v>
      </c>
      <c r="O2452" t="str">
        <f t="shared" si="1273"/>
        <v>0.560435514093624+0.828198064802506i</v>
      </c>
      <c r="P2452" t="str">
        <f t="shared" si="1274"/>
        <v>0.439564485906376-0.828198064802506i</v>
      </c>
      <c r="Q2452" t="str">
        <f t="shared" si="1275"/>
        <v>-0.439564485906376+6.13549860909939i</v>
      </c>
      <c r="R2452" t="str">
        <f t="shared" si="1276"/>
        <v>-0.139401827053909-0.0616556888957624i</v>
      </c>
      <c r="S2452" t="str">
        <f t="shared" si="1277"/>
        <v>0.548429365779857i</v>
      </c>
      <c r="T2452" t="str">
        <f t="shared" si="1278"/>
        <v>0.0338137903578231-0.0764520555997286i</v>
      </c>
      <c r="U2452" t="str">
        <f t="shared" si="1279"/>
        <v>0.0000333333333333333-0.000217907038927538i</v>
      </c>
      <c r="V2452" t="str">
        <f t="shared" si="1280"/>
        <v>6.66666666666667E-06-0.00217907038927538i</v>
      </c>
      <c r="W2452" t="str">
        <f t="shared" si="1281"/>
        <v>0.0000275971676640698-0.000198465131556401i</v>
      </c>
      <c r="X2452" t="str">
        <f t="shared" si="1282"/>
        <v>0.0000282400414055979-0.000198280520817897i</v>
      </c>
      <c r="Y2452" t="str">
        <f t="shared" si="1283"/>
        <v>0.009+3.25468998911903i</v>
      </c>
      <c r="Z2452" t="str">
        <f t="shared" si="1284"/>
        <v>-0.000730807780738291-0.000106154335567385i</v>
      </c>
      <c r="AA2452" t="str">
        <f t="shared" si="1285"/>
        <v>0.0102285638982385-3.68718335412153i</v>
      </c>
      <c r="AB2452" t="str">
        <f t="shared" si="1286"/>
        <v>0.159480460116861-0.360580960457268i</v>
      </c>
      <c r="AC2452" t="str">
        <f t="shared" si="1287"/>
        <v>0.866389929891603-0.0723988822127813i</v>
      </c>
      <c r="AD2452" t="str">
        <f t="shared" si="1288"/>
        <v>0.217335318904039-0.398026470998344i</v>
      </c>
      <c r="AE2452" t="str">
        <f t="shared" si="1289"/>
        <v>-0.00020108257765137+0.00026780975557181i</v>
      </c>
      <c r="AF2452" t="str">
        <f t="shared" si="1290"/>
        <v>-15.0297440450365-0.682504885832091i</v>
      </c>
      <c r="AG2452" t="str">
        <f t="shared" si="1291"/>
        <v>0.994695347748392-0.00291564360172922i</v>
      </c>
      <c r="AH2452" t="str">
        <f t="shared" si="1292"/>
        <v>0.00323352231959962-0.00389912795653708i</v>
      </c>
      <c r="AI2452">
        <f t="shared" si="1293"/>
        <v>-45.907625512290196</v>
      </c>
      <c r="AJ2452">
        <f t="shared" si="1294"/>
        <v>-50.331295724141768</v>
      </c>
      <c r="AK2452"/>
      <c r="AL2452"/>
      <c r="AM2452"/>
      <c r="AN2452"/>
    </row>
    <row r="2453" spans="1:40" x14ac:dyDescent="0.25">
      <c r="A2453"/>
      <c r="B2453">
        <f t="shared" si="1260"/>
        <v>519000</v>
      </c>
      <c r="C2453" s="237" t="str">
        <f t="shared" si="1263"/>
        <v>-2.83731804873902E-07+0.00471873320256916i</v>
      </c>
      <c r="D2453" s="208" t="str">
        <f t="shared" si="1264"/>
        <v>-5.95700813228313+0.0361769545530302i</v>
      </c>
      <c r="E2453" t="str">
        <f t="shared" si="1265"/>
        <v>2870</v>
      </c>
      <c r="F2453" t="str">
        <f t="shared" si="1266"/>
        <v>0.777000777000777</v>
      </c>
      <c r="G2453" t="str">
        <f t="shared" si="1261"/>
        <v>0.777000777000777</v>
      </c>
      <c r="H2453" t="str">
        <f t="shared" si="1267"/>
        <v>9.07297035270278+0.717386772960279i</v>
      </c>
      <c r="I2453" t="str">
        <f t="shared" si="1268"/>
        <v>2038.10823401638i</v>
      </c>
      <c r="J2453" t="str">
        <f t="shared" si="1262"/>
        <v>-5621.69897093807+445.872862139295i</v>
      </c>
      <c r="K2453" t="str">
        <f t="shared" si="1269"/>
        <v>0.0285745715413382-0.360276780825366i</v>
      </c>
      <c r="L2453" t="str">
        <f t="shared" si="1270"/>
        <v>0.00216859150869348-0.023182861946744i</v>
      </c>
      <c r="M2453" t="str">
        <f t="shared" si="1271"/>
        <v>0.0307431630500317-0.38345964277211i</v>
      </c>
      <c r="N2453" t="str">
        <f t="shared" si="1272"/>
        <v>-5.3175462982434i</v>
      </c>
      <c r="O2453" t="str">
        <f t="shared" si="1273"/>
        <v>0.56889146348903+0.822412611022782i</v>
      </c>
      <c r="P2453" t="str">
        <f t="shared" si="1274"/>
        <v>0.43110853651097-0.822412611022782i</v>
      </c>
      <c r="Q2453" t="str">
        <f t="shared" si="1275"/>
        <v>-0.43110853651097+6.13995890926618i</v>
      </c>
      <c r="R2453" t="str">
        <f t="shared" si="1276"/>
        <v>-0.138192981948568-0.0605105616824787i</v>
      </c>
      <c r="S2453" t="str">
        <f t="shared" si="1277"/>
        <v>0.549488109729238i</v>
      </c>
      <c r="T2453" t="str">
        <f t="shared" si="1278"/>
        <v>0.0332498341575597-0.0759354004287653i</v>
      </c>
      <c r="U2453" t="str">
        <f t="shared" si="1279"/>
        <v>0.0000333333333333334-0.000217487179507639i</v>
      </c>
      <c r="V2453" t="str">
        <f t="shared" si="1280"/>
        <v>6.66666666666667E-06-0.00217487179507639i</v>
      </c>
      <c r="W2453" t="str">
        <f t="shared" si="1281"/>
        <v>0.0000275971439485148-0.000198084150862015i</v>
      </c>
      <c r="X2453" t="str">
        <f t="shared" si="1282"/>
        <v>0.0000282375032783697-0.000197899902962535i</v>
      </c>
      <c r="Y2453" t="str">
        <f t="shared" si="1283"/>
        <v>0.009+3.26097317442621i</v>
      </c>
      <c r="Z2453" t="str">
        <f t="shared" si="1284"/>
        <v>-0.000727999402137528-0.00010593265765476i</v>
      </c>
      <c r="AA2453" t="str">
        <f t="shared" si="1285"/>
        <v>0.0101891781070208-3.68007820208787i</v>
      </c>
      <c r="AB2453" t="str">
        <f t="shared" si="1286"/>
        <v>0.156820598759941-0.358144191212677i</v>
      </c>
      <c r="AC2453" t="str">
        <f t="shared" si="1287"/>
        <v>0.867487317613961-0.0711448560456684i</v>
      </c>
      <c r="AD2453" t="str">
        <f t="shared" si="1288"/>
        <v>0.213200745904918-0.39536722655474i</v>
      </c>
      <c r="AE2453" t="str">
        <f t="shared" si="1289"/>
        <v>-0.000197092316612591+0.000265242182928938i</v>
      </c>
      <c r="AF2453" t="str">
        <f t="shared" si="1290"/>
        <v>-15.0299784849859-0.681209818407249i</v>
      </c>
      <c r="AG2453" t="str">
        <f t="shared" si="1291"/>
        <v>0.994740827901753-0.00285481846284064i</v>
      </c>
      <c r="AH2453" t="str">
        <f t="shared" si="1292"/>
        <v>0.00317068387960199-0.0038635906427516i</v>
      </c>
      <c r="AI2453">
        <f t="shared" si="1293"/>
        <v>-46.023976750241992</v>
      </c>
      <c r="AJ2453">
        <f t="shared" si="1294"/>
        <v>-50.625735657546109</v>
      </c>
      <c r="AK2453"/>
      <c r="AL2453"/>
      <c r="AM2453"/>
      <c r="AN2453"/>
    </row>
    <row r="2454" spans="1:40" x14ac:dyDescent="0.25">
      <c r="A2454"/>
      <c r="B2454">
        <f t="shared" si="1260"/>
        <v>520000</v>
      </c>
      <c r="C2454" s="237" t="str">
        <f t="shared" si="1263"/>
        <v>-2.82641578009249E-07+0.00470965871570658i</v>
      </c>
      <c r="D2454" s="208" t="str">
        <f t="shared" si="1264"/>
        <v>-5.95700812392472+0.0361073834870838i</v>
      </c>
      <c r="E2454" t="str">
        <f t="shared" si="1265"/>
        <v>2870</v>
      </c>
      <c r="F2454" t="str">
        <f t="shared" si="1266"/>
        <v>0.777000777000777</v>
      </c>
      <c r="G2454" t="str">
        <f t="shared" si="1261"/>
        <v>0.777000777000777</v>
      </c>
      <c r="H2454" t="str">
        <f t="shared" si="1267"/>
        <v>9.07320346271552+0.716027001713862i</v>
      </c>
      <c r="I2454" t="str">
        <f t="shared" si="1268"/>
        <v>2042.03522483337i</v>
      </c>
      <c r="J2454" t="str">
        <f t="shared" si="1262"/>
        <v>-5643.3872785654+446.731962066346i</v>
      </c>
      <c r="K2454" t="str">
        <f t="shared" si="1269"/>
        <v>0.028465420087469-0.359592335541877i</v>
      </c>
      <c r="L2454" t="str">
        <f t="shared" si="1270"/>
        <v>0.00216033079775806-0.023139050764536i</v>
      </c>
      <c r="M2454" t="str">
        <f t="shared" si="1271"/>
        <v>0.0306257508852271-0.382731386306413i</v>
      </c>
      <c r="N2454" t="str">
        <f t="shared" si="1272"/>
        <v>-5.32779205218992i</v>
      </c>
      <c r="O2454" t="str">
        <f t="shared" si="1273"/>
        <v>0.577287693755863+0.816540824844684i</v>
      </c>
      <c r="P2454" t="str">
        <f t="shared" si="1274"/>
        <v>0.422712306244137-0.816540824844684i</v>
      </c>
      <c r="Q2454" t="str">
        <f t="shared" si="1275"/>
        <v>-0.422712306244137+6.1443328770346i</v>
      </c>
      <c r="R2454" t="str">
        <f t="shared" si="1276"/>
        <v>-0.136978043540935-0.0593734110529188i</v>
      </c>
      <c r="S2454" t="str">
        <f t="shared" si="1277"/>
        <v>0.550546853678621i</v>
      </c>
      <c r="T2454" t="str">
        <f t="shared" si="1278"/>
        <v>0.0326878446473519-0.0754128308945149i</v>
      </c>
      <c r="U2454" t="str">
        <f t="shared" si="1279"/>
        <v>0.0000333333333333333-0.000217068934931663i</v>
      </c>
      <c r="V2454" t="str">
        <f t="shared" si="1280"/>
        <v>6.66666666666667E-06-0.00217068934931663i</v>
      </c>
      <c r="W2454" t="str">
        <f t="shared" si="1281"/>
        <v>0.0000275971201872721-0.000197704638205266i</v>
      </c>
      <c r="X2454" t="str">
        <f t="shared" si="1282"/>
        <v>0.0000282349795977276-0.000197520751699429i</v>
      </c>
      <c r="Y2454" t="str">
        <f t="shared" si="1283"/>
        <v>0.009+3.26725635973339i</v>
      </c>
      <c r="Z2454" t="str">
        <f t="shared" si="1284"/>
        <v>-0.000725207210833312-0.000105711930302633i</v>
      </c>
      <c r="AA2454" t="str">
        <f t="shared" si="1285"/>
        <v>0.0101500193789591-3.67300038189097i</v>
      </c>
      <c r="AB2454" t="str">
        <f t="shared" si="1286"/>
        <v>0.154170013163936-0.355679527272805i</v>
      </c>
      <c r="AC2454" t="str">
        <f t="shared" si="1287"/>
        <v>0.868591853863201-0.0698986554623434i</v>
      </c>
      <c r="AD2454" t="str">
        <f t="shared" si="1288"/>
        <v>0.209093204222846-0.392663357265415i</v>
      </c>
      <c r="AE2454" t="str">
        <f t="shared" si="1289"/>
        <v>-0.00019314510089429+0.000262658651887337i</v>
      </c>
      <c r="AF2454" t="str">
        <f t="shared" si="1290"/>
        <v>-15.0302115866402-0.679919618226778i</v>
      </c>
      <c r="AG2454" t="str">
        <f t="shared" si="1291"/>
        <v>0.994786728092762-0.00279458555392204i</v>
      </c>
      <c r="AH2454" t="str">
        <f t="shared" si="1292"/>
        <v>0.00310850096767306-0.00382776015223662i</v>
      </c>
      <c r="AI2454">
        <f t="shared" si="1293"/>
        <v>-46.141341914989539</v>
      </c>
      <c r="AJ2454">
        <f t="shared" si="1294"/>
        <v>-50.920156654728544</v>
      </c>
      <c r="AK2454"/>
      <c r="AL2454"/>
      <c r="AM2454"/>
      <c r="AN2454"/>
    </row>
    <row r="2455" spans="1:40" x14ac:dyDescent="0.25">
      <c r="A2455"/>
      <c r="B2455">
        <f t="shared" si="1260"/>
        <v>521000</v>
      </c>
      <c r="C2455" s="237" t="str">
        <f t="shared" si="1263"/>
        <v>-2.81557622815847E-07+0.00470061906372599i</v>
      </c>
      <c r="D2455" s="208" t="str">
        <f t="shared" si="1264"/>
        <v>-5.9570081156144+0.0360380794885659i</v>
      </c>
      <c r="E2455" t="str">
        <f t="shared" si="1265"/>
        <v>2870</v>
      </c>
      <c r="F2455" t="str">
        <f t="shared" si="1266"/>
        <v>0.777000777000777</v>
      </c>
      <c r="G2455" t="str">
        <f t="shared" si="1261"/>
        <v>0.777000777000777</v>
      </c>
      <c r="H2455" t="str">
        <f t="shared" si="1267"/>
        <v>9.07343524452735+0.714672337613561i</v>
      </c>
      <c r="I2455" t="str">
        <f t="shared" si="1268"/>
        <v>2045.96221565035i</v>
      </c>
      <c r="J2455" t="str">
        <f t="shared" si="1262"/>
        <v>-5665.11733461935+447.591061993397i</v>
      </c>
      <c r="K2455" t="str">
        <f t="shared" si="1269"/>
        <v>0.0283568916367657-0.358910469864864i</v>
      </c>
      <c r="L2455" t="str">
        <f t="shared" si="1270"/>
        <v>0.00215211706166557-0.0230954033861563i</v>
      </c>
      <c r="M2455" t="str">
        <f t="shared" si="1271"/>
        <v>0.0305090086984313-0.38200587325102i</v>
      </c>
      <c r="N2455" t="str">
        <f t="shared" si="1272"/>
        <v>-5.33803780613644i</v>
      </c>
      <c r="O2455" t="str">
        <f t="shared" si="1273"/>
        <v>0.585623323503583+0.810583322656355i</v>
      </c>
      <c r="P2455" t="str">
        <f t="shared" si="1274"/>
        <v>0.414376676496417-0.810583322656355i</v>
      </c>
      <c r="Q2455" t="str">
        <f t="shared" si="1275"/>
        <v>-0.414376676496417+6.1486211287928i</v>
      </c>
      <c r="R2455" t="str">
        <f t="shared" si="1276"/>
        <v>-0.135757007140026-0.0582443008871723i</v>
      </c>
      <c r="S2455" t="str">
        <f t="shared" si="1277"/>
        <v>0.551605597628002i</v>
      </c>
      <c r="T2455" t="str">
        <f t="shared" si="1278"/>
        <v>0.0321278823992938-0.074884325055663i</v>
      </c>
      <c r="U2455" t="str">
        <f t="shared" si="1279"/>
        <v>0.0000333333333333334-0.000216652295901084i</v>
      </c>
      <c r="V2455" t="str">
        <f t="shared" si="1280"/>
        <v>6.66666666666667E-06-0.00216652295901084i</v>
      </c>
      <c r="W2455" t="str">
        <f t="shared" si="1281"/>
        <v>0.0000275970963803422-0.000197326585132943i</v>
      </c>
      <c r="X2455" t="str">
        <f t="shared" si="1282"/>
        <v>0.0000282324702525162-0.000197143058584056i</v>
      </c>
      <c r="Y2455" t="str">
        <f t="shared" si="1283"/>
        <v>0.009+3.27353954504056i</v>
      </c>
      <c r="Z2455" t="str">
        <f t="shared" si="1284"/>
        <v>-0.000722431082659529-0.000105492147286241i</v>
      </c>
      <c r="AA2455" t="str">
        <f t="shared" si="1285"/>
        <v>0.0101110859719051-3.66594973611666i</v>
      </c>
      <c r="AB2455" t="str">
        <f t="shared" si="1286"/>
        <v>0.151528989013039-0.353186865152924i</v>
      </c>
      <c r="AC2455" t="str">
        <f t="shared" si="1287"/>
        <v>0.86970354240033-0.0686603449118924i</v>
      </c>
      <c r="AD2455" t="str">
        <f t="shared" si="1288"/>
        <v>0.205013190279899-0.389915151846908i</v>
      </c>
      <c r="AE2455" t="str">
        <f t="shared" si="1289"/>
        <v>-0.000189240887641162+0.000260059543629487i</v>
      </c>
      <c r="AF2455" t="str">
        <f t="shared" si="1290"/>
        <v>-15.0304433601417-0.678634258124995i</v>
      </c>
      <c r="AG2455" t="str">
        <f t="shared" si="1291"/>
        <v>0.994833042079856-0.00273494806947335i</v>
      </c>
      <c r="AH2455" t="str">
        <f t="shared" si="1292"/>
        <v>0.00304697328758981-0.00379164283667069i</v>
      </c>
      <c r="AI2455">
        <f t="shared" si="1293"/>
        <v>-46.259742167977926</v>
      </c>
      <c r="AJ2455">
        <f t="shared" si="1294"/>
        <v>-51.21455761199573</v>
      </c>
      <c r="AK2455"/>
      <c r="AL2455"/>
      <c r="AM2455"/>
      <c r="AN2455"/>
    </row>
    <row r="2456" spans="1:40" x14ac:dyDescent="0.25">
      <c r="A2456"/>
      <c r="B2456">
        <f t="shared" si="1260"/>
        <v>522000</v>
      </c>
      <c r="C2456" s="237" t="str">
        <f t="shared" si="1263"/>
        <v>-2.80479891280978E-07+0.00469161404642697i</v>
      </c>
      <c r="D2456" s="208" t="str">
        <f t="shared" si="1264"/>
        <v>-5.95700810735179+0.0359690410226068i</v>
      </c>
      <c r="E2456" t="str">
        <f t="shared" si="1265"/>
        <v>2870</v>
      </c>
      <c r="F2456" t="str">
        <f t="shared" si="1266"/>
        <v>0.777000777000777</v>
      </c>
      <c r="G2456" t="str">
        <f t="shared" si="1261"/>
        <v>0.777000777000777</v>
      </c>
      <c r="H2456" t="str">
        <f t="shared" si="1267"/>
        <v>9.07366570818524+0.713322752158856i</v>
      </c>
      <c r="I2456" t="str">
        <f t="shared" si="1268"/>
        <v>2049.88920646734i</v>
      </c>
      <c r="J2456" t="str">
        <f t="shared" si="1262"/>
        <v>-5686.8891390999+448.450161920447i</v>
      </c>
      <c r="K2456" t="str">
        <f t="shared" si="1269"/>
        <v>0.0282489814663064-0.358231169330853i</v>
      </c>
      <c r="L2456" t="str">
        <f t="shared" si="1270"/>
        <v>0.00214394994595634-0.0230519189031698i</v>
      </c>
      <c r="M2456" t="str">
        <f t="shared" si="1271"/>
        <v>0.0303929314122627-0.381283088234023i</v>
      </c>
      <c r="N2456" t="str">
        <f t="shared" si="1272"/>
        <v>-5.34828356008296i</v>
      </c>
      <c r="O2456" t="str">
        <f t="shared" si="1273"/>
        <v>0.59389747770316+0.804540729843943i</v>
      </c>
      <c r="P2456" t="str">
        <f t="shared" si="1274"/>
        <v>0.40610252229684-0.804540729843943i</v>
      </c>
      <c r="Q2456" t="str">
        <f t="shared" si="1275"/>
        <v>-0.40610252229684+6.1528242899269i</v>
      </c>
      <c r="R2456" t="str">
        <f t="shared" si="1276"/>
        <v>-0.134529868794329-0.0571232960171817i</v>
      </c>
      <c r="S2456" t="str">
        <f t="shared" si="1277"/>
        <v>0.552664341577385i</v>
      </c>
      <c r="T2456" t="str">
        <f t="shared" si="1278"/>
        <v>0.0315700087820658-0.0743498613597098i</v>
      </c>
      <c r="U2456" t="str">
        <f t="shared" si="1279"/>
        <v>0.0000333333333333333-0.00021623725318863i</v>
      </c>
      <c r="V2456" t="str">
        <f t="shared" si="1280"/>
        <v>6.66666666666667E-06-0.0021623725318863i</v>
      </c>
      <c r="W2456" t="str">
        <f t="shared" si="1281"/>
        <v>0.0000275970725277251-0.000196949983256613i</v>
      </c>
      <c r="X2456" t="str">
        <f t="shared" si="1282"/>
        <v>0.0000282299751326437-0.000196766815236599i</v>
      </c>
      <c r="Y2456" t="str">
        <f t="shared" si="1283"/>
        <v>0.009+3.27982273034774i</v>
      </c>
      <c r="Z2456" t="str">
        <f t="shared" si="1284"/>
        <v>-0.000719670894638339-0.000105273302435699i</v>
      </c>
      <c r="AA2456" t="str">
        <f t="shared" si="1285"/>
        <v>0.0100723761603876-3.65892610855735i</v>
      </c>
      <c r="AB2456" t="str">
        <f t="shared" si="1286"/>
        <v>0.148897815748489-0.350666103202123i</v>
      </c>
      <c r="AC2456" t="str">
        <f t="shared" si="1287"/>
        <v>0.870822386333583-0.067429989843112i</v>
      </c>
      <c r="AD2456" t="str">
        <f t="shared" si="1288"/>
        <v>0.200961197174259-0.387122904748874i</v>
      </c>
      <c r="AE2456" t="str">
        <f t="shared" si="1289"/>
        <v>-0.000185379631189405+0.000257445238307648i</v>
      </c>
      <c r="AF2456" t="str">
        <f t="shared" si="1290"/>
        <v>-15.030673815537-0.677353711136249i</v>
      </c>
      <c r="AG2456" t="str">
        <f t="shared" si="1291"/>
        <v>0.994879763593183-0.00267590913556647i</v>
      </c>
      <c r="AH2456" t="str">
        <f t="shared" si="1292"/>
        <v>0.00298610049096471-0.00375524502994559i</v>
      </c>
      <c r="AI2456">
        <f t="shared" si="1293"/>
        <v>-46.379199358519813</v>
      </c>
      <c r="AJ2456">
        <f t="shared" si="1294"/>
        <v>-51.508937433766498</v>
      </c>
      <c r="AK2456"/>
      <c r="AL2456"/>
      <c r="AM2456"/>
      <c r="AN2456"/>
    </row>
    <row r="2457" spans="1:40" x14ac:dyDescent="0.25">
      <c r="A2457"/>
      <c r="B2457">
        <f t="shared" ref="B2457:B2520" si="1295">B2456+1000</f>
        <v>523000</v>
      </c>
      <c r="C2457" s="237" t="str">
        <f t="shared" si="1263"/>
        <v>-2.79408335850494E-07+0.00468264346514019i</v>
      </c>
      <c r="D2457" s="208" t="str">
        <f t="shared" si="1264"/>
        <v>-5.95700809913654+0.0359002665660748i</v>
      </c>
      <c r="E2457" t="str">
        <f t="shared" si="1265"/>
        <v>2870</v>
      </c>
      <c r="F2457" t="str">
        <f t="shared" si="1266"/>
        <v>0.777000777000777</v>
      </c>
      <c r="G2457" t="str">
        <f t="shared" si="1261"/>
        <v>0.777000777000777</v>
      </c>
      <c r="H2457" t="str">
        <f t="shared" si="1267"/>
        <v>9.07389486364163+0.711978217059237i</v>
      </c>
      <c r="I2457" t="str">
        <f t="shared" si="1268"/>
        <v>2053.81619728433i</v>
      </c>
      <c r="J2457" t="str">
        <f t="shared" si="1262"/>
        <v>-5708.70269200708+449.309261847498i</v>
      </c>
      <c r="K2457" t="str">
        <f t="shared" si="1269"/>
        <v>0.028141684897751-0.357554419583574i</v>
      </c>
      <c r="L2457" t="str">
        <f t="shared" si="1270"/>
        <v>0.0021358290994981-0.0230085964137812i</v>
      </c>
      <c r="M2457" t="str">
        <f t="shared" si="1271"/>
        <v>0.0302775139972491-0.380563015997355i</v>
      </c>
      <c r="N2457" t="str">
        <f t="shared" si="1272"/>
        <v>-5.35852931402948i</v>
      </c>
      <c r="O2457" t="str">
        <f t="shared" si="1273"/>
        <v>0.602109287778934+0.798413680725941i</v>
      </c>
      <c r="P2457" t="str">
        <f t="shared" si="1274"/>
        <v>0.397890712221066-0.798413680725941i</v>
      </c>
      <c r="Q2457" t="str">
        <f t="shared" si="1275"/>
        <v>-0.397890712221066+6.15694299475542i</v>
      </c>
      <c r="R2457" t="str">
        <f t="shared" si="1276"/>
        <v>-0.133296625311006-0.0560104622266532i</v>
      </c>
      <c r="S2457" t="str">
        <f t="shared" si="1277"/>
        <v>0.553723085526766i</v>
      </c>
      <c r="T2457" t="str">
        <f t="shared" si="1278"/>
        <v>0.0310142859659228-0.0738094186575154i</v>
      </c>
      <c r="U2457" t="str">
        <f t="shared" si="1279"/>
        <v>0.0000333333333333333-0.0002158237976376i</v>
      </c>
      <c r="V2457" t="str">
        <f t="shared" si="1280"/>
        <v>6.66666666666667E-06-0.002158237976376i</v>
      </c>
      <c r="W2457" t="str">
        <f t="shared" si="1281"/>
        <v>0.0000275970486294215-0.000196574824251999i</v>
      </c>
      <c r="X2457" t="str">
        <f t="shared" si="1282"/>
        <v>0.0000282274941290699-0.00019639201334133i</v>
      </c>
      <c r="Y2457" t="str">
        <f t="shared" si="1283"/>
        <v>0.009+3.28610591565492i</v>
      </c>
      <c r="Z2457" t="str">
        <f t="shared" si="1284"/>
        <v>-0.00071692652496655-0.000105055389635392i</v>
      </c>
      <c r="AA2457" t="str">
        <f t="shared" si="1285"/>
        <v>0.0100338882354216-3.65192934420043i</v>
      </c>
      <c r="AB2457" t="str">
        <f t="shared" si="1286"/>
        <v>0.146276786592099-0.34811714167191i</v>
      </c>
      <c r="AC2457" t="str">
        <f t="shared" si="1287"/>
        <v>0.871948388098474-0.0662076567055443i</v>
      </c>
      <c r="AD2457" t="str">
        <f t="shared" si="1288"/>
        <v>0.196937714610508-0.384286916111325i</v>
      </c>
      <c r="AE2457" t="str">
        <f t="shared" si="1289"/>
        <v>-0.000181561283074424+0.000254816115015493i</v>
      </c>
      <c r="AF2457" t="str">
        <f t="shared" si="1290"/>
        <v>-15.0309029627782-0.676077950493162i</v>
      </c>
      <c r="AG2457" t="str">
        <f t="shared" si="1291"/>
        <v>0.994926886335432-0.00261747180957558i</v>
      </c>
      <c r="AH2457" t="str">
        <f t="shared" si="1292"/>
        <v>0.00292588217746087-0.00371857304762309i</v>
      </c>
      <c r="AI2457">
        <f t="shared" si="1293"/>
        <v>-46.499736054213272</v>
      </c>
      <c r="AJ2457">
        <f t="shared" si="1294"/>
        <v>-51.803295032642097</v>
      </c>
      <c r="AK2457"/>
      <c r="AL2457"/>
      <c r="AM2457"/>
      <c r="AN2457"/>
    </row>
    <row r="2458" spans="1:40" x14ac:dyDescent="0.25">
      <c r="A2458"/>
      <c r="B2458">
        <f t="shared" si="1295"/>
        <v>524000</v>
      </c>
      <c r="C2458" s="237" t="str">
        <f t="shared" si="1263"/>
        <v>-2.78342909423573E-07+0.0046737071227129i</v>
      </c>
      <c r="D2458" s="208" t="str">
        <f t="shared" si="1264"/>
        <v>-5.95700809096826+0.0358317546074656i</v>
      </c>
      <c r="E2458" t="str">
        <f t="shared" si="1265"/>
        <v>2870</v>
      </c>
      <c r="F2458" t="str">
        <f t="shared" si="1266"/>
        <v>0.777000777000777</v>
      </c>
      <c r="G2458" t="str">
        <f t="shared" si="1261"/>
        <v>0.777000777000777</v>
      </c>
      <c r="H2458" t="str">
        <f t="shared" si="1267"/>
        <v>9.07412272075533+0.710638704232233i</v>
      </c>
      <c r="I2458" t="str">
        <f t="shared" si="1268"/>
        <v>2057.74318810131i</v>
      </c>
      <c r="J2458" t="str">
        <f t="shared" si="1262"/>
        <v>-5730.55799334088+450.168361774548i</v>
      </c>
      <c r="K2458" t="str">
        <f t="shared" si="1269"/>
        <v>0.0280349972968386-0.356880206372983i</v>
      </c>
      <c r="L2458" t="str">
        <f t="shared" si="1270"/>
        <v>0.00212775417444852-0.0229654350227739i</v>
      </c>
      <c r="M2458" t="str">
        <f t="shared" si="1271"/>
        <v>0.0301627514712871-0.379845641395757i</v>
      </c>
      <c r="N2458" t="str">
        <f t="shared" si="1272"/>
        <v>-5.368775067976i</v>
      </c>
      <c r="O2458" t="str">
        <f t="shared" si="1273"/>
        <v>0.610257891699793+0.792202818486607i</v>
      </c>
      <c r="P2458" t="str">
        <f t="shared" si="1274"/>
        <v>0.389742108300207-0.792202818486607i</v>
      </c>
      <c r="Q2458" t="str">
        <f t="shared" si="1275"/>
        <v>-0.389742108300207+6.16097788646261i</v>
      </c>
      <c r="R2458" t="str">
        <f t="shared" si="1276"/>
        <v>-0.132057274275391-0.0549058662507164i</v>
      </c>
      <c r="S2458" t="str">
        <f t="shared" si="1277"/>
        <v>0.554781829476149i</v>
      </c>
      <c r="T2458" t="str">
        <f t="shared" si="1278"/>
        <v>0.0304607769275452-0.073262976218135i</v>
      </c>
      <c r="U2458" t="str">
        <f t="shared" si="1279"/>
        <v>0.0000333333333333334-0.000215411920161193i</v>
      </c>
      <c r="V2458" t="str">
        <f t="shared" si="1280"/>
        <v>6.66666666666667E-06-0.00215411920161192i</v>
      </c>
      <c r="W2458" t="str">
        <f t="shared" si="1281"/>
        <v>0.0000275970246854315-0.000196201099858367i</v>
      </c>
      <c r="X2458" t="str">
        <f t="shared" si="1282"/>
        <v>0.0000282250271337937-0.000196018644645995i</v>
      </c>
      <c r="Y2458" t="str">
        <f t="shared" si="1283"/>
        <v>0.009+3.2923891009621i</v>
      </c>
      <c r="Z2458" t="str">
        <f t="shared" si="1284"/>
        <v>-0.000714197853002184-0.000104838402823375i</v>
      </c>
      <c r="AA2458" t="str">
        <f t="shared" si="1285"/>
        <v>0.00999562050431987-3.64495928921696i</v>
      </c>
      <c r="AB2458" t="str">
        <f t="shared" si="1286"/>
        <v>0.143666198569131-0.345539882786185i</v>
      </c>
      <c r="AC2458" t="str">
        <f t="shared" si="1287"/>
        <v>0.873081549437532-0.0649934129502791i</v>
      </c>
      <c r="AD2458" t="str">
        <f t="shared" si="1288"/>
        <v>0.19294322883058-0.381407491720984i</v>
      </c>
      <c r="AE2458" t="str">
        <f t="shared" si="1289"/>
        <v>-0.000177785792039007+0.000252172551759892i</v>
      </c>
      <c r="AF2458" t="str">
        <f t="shared" si="1290"/>
        <v>-15.0311308117236-0.674806949624767i</v>
      </c>
      <c r="AG2458" t="str">
        <f t="shared" si="1291"/>
        <v>0.994974403982676-0.00255963907991947i</v>
      </c>
      <c r="AH2458" t="str">
        <f t="shared" si="1292"/>
        <v>0.00286631789501579-0.00368163318639585i</v>
      </c>
      <c r="AI2458">
        <f t="shared" si="1293"/>
        <v>-46.621375573052731</v>
      </c>
      <c r="AJ2458">
        <f t="shared" si="1294"/>
        <v>-52.097629329473207</v>
      </c>
      <c r="AK2458"/>
      <c r="AL2458"/>
      <c r="AM2458"/>
      <c r="AN2458"/>
    </row>
    <row r="2459" spans="1:40" x14ac:dyDescent="0.25">
      <c r="A2459"/>
      <c r="B2459">
        <f t="shared" si="1295"/>
        <v>525000</v>
      </c>
      <c r="C2459" s="237" t="str">
        <f t="shared" si="1263"/>
        <v>-2.77283565347551E-07+0.00466480482349452i</v>
      </c>
      <c r="D2459" s="208" t="str">
        <f t="shared" si="1264"/>
        <v>-5.95700808284662+0.0357635036467913i</v>
      </c>
      <c r="E2459" t="str">
        <f t="shared" si="1265"/>
        <v>2870</v>
      </c>
      <c r="F2459" t="str">
        <f t="shared" si="1266"/>
        <v>0.777000777000777</v>
      </c>
      <c r="G2459" t="str">
        <f t="shared" si="1261"/>
        <v>0.777000777000777</v>
      </c>
      <c r="H2459" t="str">
        <f t="shared" si="1267"/>
        <v>9.07434928929279+0.709304185801575i</v>
      </c>
      <c r="I2459" t="str">
        <f t="shared" si="1268"/>
        <v>2061.6701789183i</v>
      </c>
      <c r="J2459" t="str">
        <f t="shared" si="1262"/>
        <v>-5752.45504310129+451.027461701599i</v>
      </c>
      <c r="K2459" t="str">
        <f t="shared" si="1269"/>
        <v>0.0279289140728916-0.356208515554294i</v>
      </c>
      <c r="L2459" t="str">
        <f t="shared" si="1270"/>
        <v>0.00211972482621831-0.0229224338414508i</v>
      </c>
      <c r="M2459" t="str">
        <f t="shared" si="1271"/>
        <v>0.0300486388991099-0.379130949395745i</v>
      </c>
      <c r="N2459" t="str">
        <f t="shared" si="1272"/>
        <v>-5.37902082192252i</v>
      </c>
      <c r="O2459" t="str">
        <f t="shared" si="1273"/>
        <v>0.618342434069659+0.785908795108446i</v>
      </c>
      <c r="P2459" t="str">
        <f t="shared" si="1274"/>
        <v>0.381657565930341-0.785908795108446i</v>
      </c>
      <c r="Q2459" t="str">
        <f t="shared" si="1275"/>
        <v>-0.381657565930341+6.16492961703097i</v>
      </c>
      <c r="R2459" t="str">
        <f t="shared" si="1276"/>
        <v>-0.130811814070796-0.053809575775321i</v>
      </c>
      <c r="S2459" t="str">
        <f t="shared" si="1277"/>
        <v>0.555840573425529i</v>
      </c>
      <c r="T2459" t="str">
        <f t="shared" si="1278"/>
        <v>0.0299095454547389-0.0727105137439449i</v>
      </c>
      <c r="U2459" t="str">
        <f t="shared" si="1279"/>
        <v>0.0000333333333333333-0.000215001611741838i</v>
      </c>
      <c r="V2459" t="str">
        <f t="shared" si="1280"/>
        <v>6.66666666666667E-06-0.00215001611741838i</v>
      </c>
      <c r="W2459" t="str">
        <f t="shared" si="1281"/>
        <v>0.0000275970006957552-0.000195828801877921i</v>
      </c>
      <c r="X2459" t="str">
        <f t="shared" si="1282"/>
        <v>0.0000282225740398416-0.00019564670096121i</v>
      </c>
      <c r="Y2459" t="str">
        <f t="shared" si="1283"/>
        <v>0.009+3.29867228626928i</v>
      </c>
      <c r="Z2459" t="str">
        <f t="shared" si="1284"/>
        <v>-0.000711484759251202-0.00010462233599078i</v>
      </c>
      <c r="AA2459" t="str">
        <f t="shared" si="1285"/>
        <v>0.0099575712905061-3.63801579095026i</v>
      </c>
      <c r="AB2459" t="str">
        <f t="shared" si="1286"/>
        <v>0.141066352530465-0.342934230812573i</v>
      </c>
      <c r="AC2459" t="str">
        <f t="shared" si="1287"/>
        <v>0.874221871379732-0.0637873270305011i</v>
      </c>
      <c r="AD2459" t="str">
        <f t="shared" si="1288"/>
        <v>0.188978222545342-0.378484942966735i</v>
      </c>
      <c r="AE2459" t="str">
        <f t="shared" si="1289"/>
        <v>-0.00017405310404191+0.000249514925432813i</v>
      </c>
      <c r="AF2459" t="str">
        <f t="shared" si="1290"/>
        <v>-15.0313573721394-0.673540682154784i</v>
      </c>
      <c r="AG2459" t="str">
        <f t="shared" si="1291"/>
        <v>0.995022310185204-0.00250241386581486i</v>
      </c>
      <c r="AH2459" t="str">
        <f t="shared" si="1292"/>
        <v>0.00280740714007309-0.00364443172355252i</v>
      </c>
      <c r="AI2459">
        <f t="shared" si="1293"/>
        <v>-46.744142017347784</v>
      </c>
      <c r="AJ2459">
        <f t="shared" si="1294"/>
        <v>-52.391939253427921</v>
      </c>
      <c r="AK2459"/>
      <c r="AL2459"/>
      <c r="AM2459"/>
      <c r="AN2459"/>
    </row>
    <row r="2460" spans="1:40" x14ac:dyDescent="0.25">
      <c r="A2460"/>
      <c r="B2460">
        <f t="shared" si="1295"/>
        <v>526000</v>
      </c>
      <c r="C2460" s="237" t="str">
        <f t="shared" si="1263"/>
        <v>-2.76230257412803E-07+0.00465593637332224i</v>
      </c>
      <c r="D2460" s="208" t="str">
        <f t="shared" si="1264"/>
        <v>-5.95700807477126+0.0356955121954705i</v>
      </c>
      <c r="E2460" t="str">
        <f t="shared" si="1265"/>
        <v>2870</v>
      </c>
      <c r="F2460" t="str">
        <f t="shared" si="1266"/>
        <v>0.777000777000777</v>
      </c>
      <c r="G2460" t="str">
        <f t="shared" si="1261"/>
        <v>0.777000777000777</v>
      </c>
      <c r="H2460" t="str">
        <f t="shared" si="1267"/>
        <v>9.07457457892895+0.707974634095269i</v>
      </c>
      <c r="I2460" t="str">
        <f t="shared" si="1268"/>
        <v>2065.59716973529i</v>
      </c>
      <c r="J2460" t="str">
        <f t="shared" si="1262"/>
        <v>-5774.39384128832+451.88656162865i</v>
      </c>
      <c r="K2460" t="str">
        <f t="shared" si="1269"/>
        <v>0.0278234306783245-0.355539333087003i</v>
      </c>
      <c r="L2460" t="str">
        <f t="shared" si="1270"/>
        <v>0.00211174071343512-0.0228795919875771i</v>
      </c>
      <c r="M2460" t="str">
        <f t="shared" si="1271"/>
        <v>0.0299351713917596-0.37841892507458i</v>
      </c>
      <c r="N2460" t="str">
        <f t="shared" si="1272"/>
        <v>-5.38926657586904i</v>
      </c>
      <c r="O2460" t="str">
        <f t="shared" si="1273"/>
        <v>0.62636206621729+0.779532271303765i</v>
      </c>
      <c r="P2460" t="str">
        <f t="shared" si="1274"/>
        <v>0.37363793378271-0.779532271303765i</v>
      </c>
      <c r="Q2460" t="str">
        <f t="shared" si="1275"/>
        <v>-0.37363793378271+6.1687988471728i</v>
      </c>
      <c r="R2460" t="str">
        <f t="shared" si="1276"/>
        <v>-0.129560243898608-0.0527216594363593i</v>
      </c>
      <c r="S2460" t="str">
        <f t="shared" si="1277"/>
        <v>0.556899317374912i</v>
      </c>
      <c r="T2460" t="str">
        <f t="shared" si="1278"/>
        <v>0.0293606561509811-0.0721520113860619i</v>
      </c>
      <c r="U2460" t="str">
        <f t="shared" si="1279"/>
        <v>0.0000333333333333334-0.000214592863430541i</v>
      </c>
      <c r="V2460" t="str">
        <f t="shared" si="1280"/>
        <v>6.66666666666667E-06-0.00214592863430542i</v>
      </c>
      <c r="W2460" t="str">
        <f t="shared" si="1281"/>
        <v>0.0000275969766603933-0.000195457922175209i</v>
      </c>
      <c r="X2460" t="str">
        <f t="shared" si="1282"/>
        <v>0.0000282201347412567-0.000195276174159864i</v>
      </c>
      <c r="Y2460" t="str">
        <f t="shared" si="1283"/>
        <v>0.009+3.30495547157646i</v>
      </c>
      <c r="Z2460" t="str">
        <f t="shared" si="1284"/>
        <v>-0.000708787125354436-0.000104407183181244i</v>
      </c>
      <c r="AA2460" t="str">
        <f t="shared" si="1285"/>
        <v>0.00991973893333191-3.6310986979049i</v>
      </c>
      <c r="AB2460" t="str">
        <f t="shared" si="1286"/>
        <v>0.138477553174044-0.340300092135159i</v>
      </c>
      <c r="AC2460" t="str">
        <f t="shared" si="1287"/>
        <v>0.875369354219609-0.0625894684017773i</v>
      </c>
      <c r="AD2460" t="str">
        <f t="shared" si="1288"/>
        <v>0.185043174866859-0.375519586794214i</v>
      </c>
      <c r="AE2460" t="str">
        <f t="shared" si="1289"/>
        <v>-0.000170363162266908+0.000246843611783393i</v>
      </c>
      <c r="AF2460" t="str">
        <f t="shared" si="1290"/>
        <v>-15.0315826537002-0.672279121899798i</v>
      </c>
      <c r="AG2460" t="str">
        <f t="shared" si="1291"/>
        <v>0.99507059856837-0.00244579901704174i</v>
      </c>
      <c r="AH2460" t="str">
        <f t="shared" si="1292"/>
        <v>0.00274914935782244-0.00360697491644701i</v>
      </c>
      <c r="AI2460">
        <f t="shared" si="1293"/>
        <v>-46.868060309573742</v>
      </c>
      <c r="AJ2460">
        <f t="shared" si="1294"/>
        <v>-52.686223742056384</v>
      </c>
      <c r="AK2460"/>
      <c r="AL2460"/>
      <c r="AM2460"/>
      <c r="AN2460"/>
    </row>
    <row r="2461" spans="1:40" x14ac:dyDescent="0.25">
      <c r="A2461"/>
      <c r="B2461">
        <f t="shared" si="1295"/>
        <v>527000</v>
      </c>
      <c r="C2461" s="237" t="str">
        <f t="shared" si="1263"/>
        <v>-2.75182939847711E-07+0.00464710157950699i</v>
      </c>
      <c r="D2461" s="208" t="str">
        <f t="shared" si="1264"/>
        <v>-5.95700806674183+0.0356277787762203i</v>
      </c>
      <c r="E2461" t="str">
        <f t="shared" si="1265"/>
        <v>2870</v>
      </c>
      <c r="F2461" t="str">
        <f t="shared" si="1266"/>
        <v>0.777000777000777</v>
      </c>
      <c r="G2461" t="str">
        <f t="shared" si="1261"/>
        <v>0.777000777000777</v>
      </c>
      <c r="H2461" t="str">
        <f t="shared" si="1267"/>
        <v>9.07479859924837+0.706650021643797i</v>
      </c>
      <c r="I2461" t="str">
        <f t="shared" si="1268"/>
        <v>2069.52416055228i</v>
      </c>
      <c r="J2461" t="str">
        <f t="shared" si="1262"/>
        <v>-5796.37438790196+452.7456615557i</v>
      </c>
      <c r="K2461" t="str">
        <f t="shared" si="1269"/>
        <v>0.0277185426081612-0.354872645033946i</v>
      </c>
      <c r="L2461" t="str">
        <f t="shared" si="1270"/>
        <v>0.00210380149790742-0.0228369085853199i</v>
      </c>
      <c r="M2461" t="str">
        <f t="shared" si="1271"/>
        <v>0.0298223441060686-0.377709553619266i</v>
      </c>
      <c r="N2461" t="str">
        <f t="shared" si="1272"/>
        <v>-5.39951232981555i</v>
      </c>
      <c r="O2461" t="str">
        <f t="shared" si="1273"/>
        <v>0.634315946285359+0.773073916445322i</v>
      </c>
      <c r="P2461" t="str">
        <f t="shared" si="1274"/>
        <v>0.365684053714641-0.773073916445322i</v>
      </c>
      <c r="Q2461" t="str">
        <f t="shared" si="1275"/>
        <v>-0.365684053714641+6.17258624626087i</v>
      </c>
      <c r="R2461" t="str">
        <f t="shared" si="1276"/>
        <v>-0.12830256379869-0.0516421868185076i</v>
      </c>
      <c r="S2461" t="str">
        <f t="shared" si="1277"/>
        <v>0.557958061324293i</v>
      </c>
      <c r="T2461" t="str">
        <f t="shared" si="1278"/>
        <v>0.0288141744398015-0.0715874497600535i</v>
      </c>
      <c r="U2461" t="str">
        <f t="shared" si="1279"/>
        <v>0.0000333333333333333-0.000214185666346233i</v>
      </c>
      <c r="V2461" t="str">
        <f t="shared" si="1280"/>
        <v>6.66666666666667E-06-0.00214185666346233i</v>
      </c>
      <c r="W2461" t="str">
        <f t="shared" si="1281"/>
        <v>0.0000275969525793457-0.000195088452676526i</v>
      </c>
      <c r="X2461" t="str">
        <f t="shared" si="1282"/>
        <v>0.0000282177091330852-0.000194907056176535i</v>
      </c>
      <c r="Y2461" t="str">
        <f t="shared" si="1283"/>
        <v>0.009+3.31123865688364i</v>
      </c>
      <c r="Z2461" t="str">
        <f t="shared" si="1284"/>
        <v>-0.000706104834074695-0.000104192938490317i</v>
      </c>
      <c r="AA2461" t="str">
        <f t="shared" si="1285"/>
        <v>0.00988212178789519-3.62420785973559i</v>
      </c>
      <c r="AB2461" t="str">
        <f t="shared" si="1286"/>
        <v>0.135900109065527-0.337637375328573i</v>
      </c>
      <c r="AC2461" t="str">
        <f t="shared" si="1287"/>
        <v>0.876523997496069-0.0613999075220683i</v>
      </c>
      <c r="AD2461" t="str">
        <f t="shared" si="1288"/>
        <v>0.181138561241291-0.37251174565947i</v>
      </c>
      <c r="AE2461" t="str">
        <f t="shared" si="1289"/>
        <v>-0.000166715907132229+0.000244158985390117i</v>
      </c>
      <c r="AF2461" t="str">
        <f t="shared" si="1290"/>
        <v>-15.0318066659902-0.671022242867577i</v>
      </c>
      <c r="AG2461" t="str">
        <f t="shared" si="1291"/>
        <v>0.995119262733432-0.00238979731371948i</v>
      </c>
      <c r="AH2461" t="str">
        <f t="shared" si="1292"/>
        <v>0.00269154394244695-0.0035692690019719i</v>
      </c>
      <c r="AI2461">
        <f t="shared" si="1293"/>
        <v>-46.993156230288221</v>
      </c>
      <c r="AJ2461">
        <f t="shared" si="1294"/>
        <v>-52.980481741357011</v>
      </c>
      <c r="AK2461"/>
      <c r="AL2461"/>
      <c r="AM2461"/>
      <c r="AN2461"/>
    </row>
    <row r="2462" spans="1:40" x14ac:dyDescent="0.25">
      <c r="A2462"/>
      <c r="B2462">
        <f t="shared" si="1295"/>
        <v>528000</v>
      </c>
      <c r="C2462" s="237" t="str">
        <f t="shared" si="1263"/>
        <v>-2.74141567313686E-07+0.00463830025081946i</v>
      </c>
      <c r="D2462" s="208" t="str">
        <f t="shared" si="1264"/>
        <v>-5.95700805875797+0.0355603019229492i</v>
      </c>
      <c r="E2462" t="str">
        <f t="shared" si="1265"/>
        <v>2870</v>
      </c>
      <c r="F2462" t="str">
        <f t="shared" si="1266"/>
        <v>0.777000777000777</v>
      </c>
      <c r="G2462" t="str">
        <f t="shared" si="1261"/>
        <v>0.777000777000777</v>
      </c>
      <c r="H2462" t="str">
        <f t="shared" si="1267"/>
        <v>9.07502135974615+0.705330321178229i</v>
      </c>
      <c r="I2462" t="str">
        <f t="shared" si="1268"/>
        <v>2073.45115136926i</v>
      </c>
      <c r="J2462" t="str">
        <f t="shared" si="1262"/>
        <v>-5818.39668294222+453.604761482751i</v>
      </c>
      <c r="K2462" t="str">
        <f t="shared" si="1269"/>
        <v>0.0276142453995577-0.354208437560347i</v>
      </c>
      <c r="L2462" t="str">
        <f t="shared" si="1270"/>
        <v>0.00209590684458933-0.0227943827651932i</v>
      </c>
      <c r="M2462" t="str">
        <f t="shared" si="1271"/>
        <v>0.029710152244147-0.37700282032554i</v>
      </c>
      <c r="N2462" t="str">
        <f t="shared" si="1272"/>
        <v>-5.40975808376207i</v>
      </c>
      <c r="O2462" t="str">
        <f t="shared" si="1273"/>
        <v>0.642203239318856+0.766534408496037i</v>
      </c>
      <c r="P2462" t="str">
        <f t="shared" si="1274"/>
        <v>0.357796760681144-0.766534408496037i</v>
      </c>
      <c r="Q2462" t="str">
        <f t="shared" si="1275"/>
        <v>-0.357796760681144+6.17629249225811i</v>
      </c>
      <c r="R2462" t="str">
        <f t="shared" si="1276"/>
        <v>-0.127038774670076-0.0505712284537699i</v>
      </c>
      <c r="S2462" t="str">
        <f t="shared" si="1277"/>
        <v>0.559016805273676i</v>
      </c>
      <c r="T2462" t="str">
        <f t="shared" si="1278"/>
        <v>0.0282701665689917-0.0710168099619483i</v>
      </c>
      <c r="U2462" t="str">
        <f t="shared" si="1279"/>
        <v>0.0000333333333333334-0.000213780011675123i</v>
      </c>
      <c r="V2462" t="str">
        <f t="shared" si="1280"/>
        <v>6.66666666666667E-06-0.00213780011675123i</v>
      </c>
      <c r="W2462" t="str">
        <f t="shared" si="1281"/>
        <v>0.0000275969284526131-0.000194720385369331i</v>
      </c>
      <c r="X2462" t="str">
        <f t="shared" si="1282"/>
        <v>0.0000282152971113676-0.000194539339006888i</v>
      </c>
      <c r="Y2462" t="str">
        <f t="shared" si="1283"/>
        <v>0.009+3.31752184219082i</v>
      </c>
      <c r="Z2462" t="str">
        <f t="shared" si="1284"/>
        <v>-0.000703437769283966-0.000103979596064909i</v>
      </c>
      <c r="AA2462" t="str">
        <f t="shared" si="1285"/>
        <v>0.00984471822486137-3.6173431272363i</v>
      </c>
      <c r="AB2462" t="str">
        <f t="shared" si="1286"/>
        <v>0.133334332658155-0.334945991233511i</v>
      </c>
      <c r="AC2462" t="str">
        <f t="shared" si="1287"/>
        <v>0.877685799970878-0.0602187158514625i</v>
      </c>
      <c r="AD2462" t="str">
        <f t="shared" si="1288"/>
        <v>0.177264853382509-0.369461747481819i</v>
      </c>
      <c r="AE2462" t="str">
        <f t="shared" si="1289"/>
        <v>-0.000163111276300437+0.000241461419633148i</v>
      </c>
      <c r="AF2462" t="str">
        <f t="shared" si="1290"/>
        <v>-15.0320294185041-0.66977001925528i</v>
      </c>
      <c r="AG2462" t="str">
        <f t="shared" si="1291"/>
        <v>0.9951682962584-0.00233441146609499i</v>
      </c>
      <c r="AH2462" t="str">
        <f t="shared" si="1292"/>
        <v>0.00263459023737863-0.00353132019603613i</v>
      </c>
      <c r="AI2462">
        <f t="shared" si="1293"/>
        <v>-47.119456458257638</v>
      </c>
      <c r="AJ2462">
        <f t="shared" si="1294"/>
        <v>-53.274712205837574</v>
      </c>
      <c r="AK2462"/>
      <c r="AL2462"/>
      <c r="AM2462"/>
      <c r="AN2462"/>
    </row>
    <row r="2463" spans="1:40" x14ac:dyDescent="0.25">
      <c r="A2463"/>
      <c r="B2463">
        <f t="shared" si="1295"/>
        <v>529000</v>
      </c>
      <c r="C2463" s="237" t="str">
        <f t="shared" si="1263"/>
        <v>-2.73106094900273E-07+0.00462953219747635i</v>
      </c>
      <c r="D2463" s="208" t="str">
        <f t="shared" si="1264"/>
        <v>-5.95700805081936+0.035493080180652i</v>
      </c>
      <c r="E2463" t="str">
        <f t="shared" si="1265"/>
        <v>2870</v>
      </c>
      <c r="F2463" t="str">
        <f t="shared" si="1266"/>
        <v>0.777000777000777</v>
      </c>
      <c r="G2463" t="str">
        <f t="shared" si="1261"/>
        <v>0.777000777000777</v>
      </c>
      <c r="H2463" t="str">
        <f t="shared" si="1267"/>
        <v>9.07524286982906+0.704015505628468i</v>
      </c>
      <c r="I2463" t="str">
        <f t="shared" si="1268"/>
        <v>2077.37814218625i</v>
      </c>
      <c r="J2463" t="str">
        <f t="shared" si="1262"/>
        <v>-5840.4607264091+454.463861409801i</v>
      </c>
      <c r="K2463" t="str">
        <f t="shared" si="1269"/>
        <v>0.0275105346313308-0.353546696932897i</v>
      </c>
      <c r="L2463" t="str">
        <f t="shared" si="1270"/>
        <v>0.00208805642154559-0.022752013664i</v>
      </c>
      <c r="M2463" t="str">
        <f t="shared" si="1271"/>
        <v>0.0295985910528764-0.376298710596897i</v>
      </c>
      <c r="N2463" t="str">
        <f t="shared" si="1272"/>
        <v>-5.42000383770859i</v>
      </c>
      <c r="O2463" t="str">
        <f t="shared" si="1273"/>
        <v>0.650023117352689+0.759914433937856i</v>
      </c>
      <c r="P2463" t="str">
        <f t="shared" si="1274"/>
        <v>0.349976882647311-0.759914433937856i</v>
      </c>
      <c r="Q2463" t="str">
        <f t="shared" si="1275"/>
        <v>-0.349976882647311+6.17991827164645i</v>
      </c>
      <c r="R2463" t="str">
        <f t="shared" si="1276"/>
        <v>-0.125768878291979-0.0495088558197261i</v>
      </c>
      <c r="S2463" t="str">
        <f t="shared" si="1277"/>
        <v>0.560075549223059i</v>
      </c>
      <c r="T2463" t="str">
        <f t="shared" si="1278"/>
        <v>0.0277286996146383-0.0704400735845482i</v>
      </c>
      <c r="U2463" t="str">
        <f t="shared" si="1279"/>
        <v>0.0000333333333333333-0.000213375890670066i</v>
      </c>
      <c r="V2463" t="str">
        <f t="shared" si="1280"/>
        <v>6.66666666666667E-06-0.00213375890670066i</v>
      </c>
      <c r="W2463" t="str">
        <f t="shared" si="1281"/>
        <v>0.0000275969042801953-0.000194353712301668i</v>
      </c>
      <c r="X2463" t="str">
        <f t="shared" si="1282"/>
        <v>0.0000282128985731244-0.000194173014707116i</v>
      </c>
      <c r="Y2463" t="str">
        <f t="shared" si="1283"/>
        <v>0.009+3.323805027498i</v>
      </c>
      <c r="Z2463" t="str">
        <f t="shared" si="1284"/>
        <v>-0.000700785815950914-0.00010376715010272i</v>
      </c>
      <c r="AA2463" t="str">
        <f t="shared" si="1285"/>
        <v>0.00980752663028701-3.61050435232953i</v>
      </c>
      <c r="AB2463" t="str">
        <f t="shared" si="1286"/>
        <v>0.130780540311762-0.332225853033665i</v>
      </c>
      <c r="AC2463" t="str">
        <f t="shared" si="1287"/>
        <v>0.87885475960684-0.059045965851618i</v>
      </c>
      <c r="AD2463" t="str">
        <f t="shared" si="1288"/>
        <v>0.1734225192064-0.366369925595834i</v>
      </c>
      <c r="AE2463" t="str">
        <f t="shared" si="1289"/>
        <v>-0.000159549204688746+0.00023875128666687i</v>
      </c>
      <c r="AF2463" t="str">
        <f t="shared" si="1290"/>
        <v>-15.0322509206484-0.668522425447816i</v>
      </c>
      <c r="AG2463" t="str">
        <f t="shared" si="1291"/>
        <v>0.995217692698877-0.00227964411434228i</v>
      </c>
      <c r="AH2463" t="str">
        <f t="shared" si="1292"/>
        <v>0.00257828753556176-0.0034931346930481i</v>
      </c>
      <c r="AI2463">
        <f t="shared" si="1293"/>
        <v>-47.246988612948414</v>
      </c>
      <c r="AJ2463">
        <f t="shared" si="1294"/>
        <v>-53.568914098578993</v>
      </c>
      <c r="AK2463"/>
      <c r="AL2463"/>
      <c r="AM2463"/>
      <c r="AN2463"/>
    </row>
    <row r="2464" spans="1:40" x14ac:dyDescent="0.25">
      <c r="A2464"/>
      <c r="B2464">
        <f t="shared" si="1295"/>
        <v>530000</v>
      </c>
      <c r="C2464" s="237" t="str">
        <f t="shared" si="1263"/>
        <v>-2.72076478120292E-07+0.00462079723112665i</v>
      </c>
      <c r="D2464" s="208" t="str">
        <f t="shared" si="1264"/>
        <v>-5.95700804292562+0.0354261121053043i</v>
      </c>
      <c r="E2464" t="str">
        <f t="shared" si="1265"/>
        <v>2870</v>
      </c>
      <c r="F2464" t="str">
        <f t="shared" si="1266"/>
        <v>0.777000777000777</v>
      </c>
      <c r="G2464" t="str">
        <f t="shared" si="1261"/>
        <v>0.777000777000777</v>
      </c>
      <c r="H2464" t="str">
        <f t="shared" si="1267"/>
        <v>9.07546313881632+0.702705548121395i</v>
      </c>
      <c r="I2464" t="str">
        <f t="shared" si="1268"/>
        <v>2081.30513300324i</v>
      </c>
      <c r="J2464" t="str">
        <f t="shared" si="1262"/>
        <v>-5862.56651830259+455.322961336853i</v>
      </c>
      <c r="K2464" t="str">
        <f t="shared" si="1269"/>
        <v>0.0274074059234936-0.352887409518824i</v>
      </c>
      <c r="L2464" t="str">
        <f t="shared" si="1270"/>
        <v>0.00208024989991693-0.0227098004247754i</v>
      </c>
      <c r="M2464" t="str">
        <f t="shared" si="1271"/>
        <v>0.0294876558234105-0.375597209943599i</v>
      </c>
      <c r="N2464" t="str">
        <f t="shared" si="1272"/>
        <v>-5.43024959165511i</v>
      </c>
      <c r="O2464" t="str">
        <f t="shared" si="1273"/>
        <v>0.657774759498639+0.753214687699667i</v>
      </c>
      <c r="P2464" t="str">
        <f t="shared" si="1274"/>
        <v>0.342225240501361-0.753214687699667i</v>
      </c>
      <c r="Q2464" t="str">
        <f t="shared" si="1275"/>
        <v>-0.342225240501361+6.18346427935478i</v>
      </c>
      <c r="R2464" t="str">
        <f t="shared" si="1276"/>
        <v>-0.124492877345081-0.048455141337454i</v>
      </c>
      <c r="S2464" t="str">
        <f t="shared" si="1277"/>
        <v>0.56113429317244i</v>
      </c>
      <c r="T2464" t="str">
        <f t="shared" si="1278"/>
        <v>0.0271898414849629-0.0698572227340353i</v>
      </c>
      <c r="U2464" t="str">
        <f t="shared" si="1279"/>
        <v>0.0000333333333333333-0.000212973294649934i</v>
      </c>
      <c r="V2464" t="str">
        <f t="shared" si="1280"/>
        <v>6.66666666666667E-06-0.00212973294649934i</v>
      </c>
      <c r="W2464" t="str">
        <f t="shared" si="1281"/>
        <v>0.0000275968800620931-0.000193988425581601i</v>
      </c>
      <c r="X2464" t="str">
        <f t="shared" si="1282"/>
        <v>0.0000282105134163485-0.000193808075393365i</v>
      </c>
      <c r="Y2464" t="str">
        <f t="shared" si="1283"/>
        <v>0.009+3.33008821280518i</v>
      </c>
      <c r="Z2464" t="str">
        <f t="shared" si="1284"/>
        <v>-0.000698148860128453-0.000103555594851695i</v>
      </c>
      <c r="AA2464" t="str">
        <f t="shared" si="1285"/>
        <v>0.00977054540544554-3.60369138805559i</v>
      </c>
      <c r="AB2464" t="str">
        <f t="shared" si="1286"/>
        <v>0.128239052310892-0.32947687633405i</v>
      </c>
      <c r="AC2464" t="str">
        <f t="shared" si="1287"/>
        <v>0.880030873545663-0.0578817309848931i</v>
      </c>
      <c r="AD2464" t="str">
        <f t="shared" si="1288"/>
        <v>0.169612022765865-0.363236618702476i</v>
      </c>
      <c r="AE2464" t="str">
        <f t="shared" si="1289"/>
        <v>-0.000156029624479723+0.000236028957392529i</v>
      </c>
      <c r="AF2464" t="str">
        <f t="shared" si="1290"/>
        <v>-15.0324711817419-0.667279436016091i</v>
      </c>
      <c r="AG2464" t="str">
        <f t="shared" si="1291"/>
        <v>0.995267445588917-0.00222549782837332i</v>
      </c>
      <c r="AH2464" t="str">
        <f t="shared" si="1292"/>
        <v>0.00252263507972339-0.00345471866540245i</v>
      </c>
      <c r="AI2464">
        <f t="shared" si="1293"/>
        <v>-47.375781299556181</v>
      </c>
      <c r="AJ2464">
        <f t="shared" si="1294"/>
        <v>-53.863086391294495</v>
      </c>
      <c r="AK2464"/>
      <c r="AL2464"/>
      <c r="AM2464"/>
      <c r="AN2464"/>
    </row>
    <row r="2465" spans="1:40" x14ac:dyDescent="0.25">
      <c r="A2465"/>
      <c r="B2465">
        <f t="shared" si="1295"/>
        <v>531000</v>
      </c>
      <c r="C2465" s="237" t="str">
        <f t="shared" si="1263"/>
        <v>-2.71052672905072E-07+0.00461209516483817i</v>
      </c>
      <c r="D2465" s="208" t="str">
        <f t="shared" si="1264"/>
        <v>-5.95700803507645+0.0353593962637593i</v>
      </c>
      <c r="E2465" t="str">
        <f t="shared" si="1265"/>
        <v>2870</v>
      </c>
      <c r="F2465" t="str">
        <f t="shared" si="1266"/>
        <v>0.777000777000777</v>
      </c>
      <c r="G2465" t="str">
        <f t="shared" si="1261"/>
        <v>0.777000777000777</v>
      </c>
      <c r="H2465" t="str">
        <f t="shared" si="1267"/>
        <v>9.07568217594085+0.701400421979161i</v>
      </c>
      <c r="I2465" t="str">
        <f t="shared" si="1268"/>
        <v>2085.23212382023i</v>
      </c>
      <c r="J2465" t="str">
        <f t="shared" si="1262"/>
        <v>-5884.7140586227+456.182061263903i</v>
      </c>
      <c r="K2465" t="str">
        <f t="shared" si="1269"/>
        <v>0.0273048549367957-0.352230561784981i</v>
      </c>
      <c r="L2465" t="str">
        <f t="shared" si="1270"/>
        <v>0.00207248695388631-0.0226677421967329i</v>
      </c>
      <c r="M2465" t="str">
        <f t="shared" si="1271"/>
        <v>0.029377341890682-0.374898303981714i</v>
      </c>
      <c r="N2465" t="str">
        <f t="shared" si="1272"/>
        <v>-5.44049534560163i</v>
      </c>
      <c r="O2465" t="str">
        <f t="shared" si="1273"/>
        <v>0.665457352031517+0.746435873084354i</v>
      </c>
      <c r="P2465" t="str">
        <f t="shared" si="1274"/>
        <v>0.334542647968483-0.746435873084354i</v>
      </c>
      <c r="Q2465" t="str">
        <f t="shared" si="1275"/>
        <v>-0.334542647968483+6.18693121868598i</v>
      </c>
      <c r="R2465" t="str">
        <f t="shared" si="1276"/>
        <v>-0.123210775433135-0.0474101583691325i</v>
      </c>
      <c r="S2465" t="str">
        <f t="shared" si="1277"/>
        <v>0.562193037121822i</v>
      </c>
      <c r="T2465" t="str">
        <f t="shared" si="1278"/>
        <v>0.0266536609239692-0.0692682400468889i</v>
      </c>
      <c r="U2465" t="str">
        <f t="shared" si="1279"/>
        <v>0.0000333333333333333-0.000212572214998992i</v>
      </c>
      <c r="V2465" t="str">
        <f t="shared" si="1280"/>
        <v>6.66666666666667E-06-0.00212572214998992i</v>
      </c>
      <c r="W2465" t="str">
        <f t="shared" si="1281"/>
        <v>0.0000275968557983065-0.000193624517376637i</v>
      </c>
      <c r="X2465" t="str">
        <f t="shared" si="1282"/>
        <v>0.0000282081415399908-0.000193444513241159i</v>
      </c>
      <c r="Y2465" t="str">
        <f t="shared" si="1283"/>
        <v>0.009+3.33637139811236i</v>
      </c>
      <c r="Z2465" t="str">
        <f t="shared" si="1284"/>
        <v>-0.000695526788941482-0.000103344924609468i</v>
      </c>
      <c r="AA2465" t="str">
        <f t="shared" si="1285"/>
        <v>0.00973377296665559-3.59690408856217i</v>
      </c>
      <c r="AB2465" t="str">
        <f t="shared" si="1286"/>
        <v>0.125710192881999-0.326698979240794i</v>
      </c>
      <c r="AC2465" t="str">
        <f t="shared" si="1287"/>
        <v>0.881214138085507-0.0567260857131692i</v>
      </c>
      <c r="AD2465" t="str">
        <f t="shared" si="1288"/>
        <v>0.165833824186548-0.360062170819435i</v>
      </c>
      <c r="AE2465" t="str">
        <f t="shared" si="1289"/>
        <v>-0.000152552465132412+0.000233294801431082i</v>
      </c>
      <c r="AF2465" t="str">
        <f t="shared" si="1290"/>
        <v>-15.0326902110173-0.666041025715402i</v>
      </c>
      <c r="AG2465" t="str">
        <f t="shared" si="1291"/>
        <v>0.995317548441865-0.00217197510766054i</v>
      </c>
      <c r="AH2465" t="str">
        <f t="shared" si="1292"/>
        <v>0.00246763206265146-0.00341607826297227i</v>
      </c>
      <c r="AI2465">
        <f t="shared" si="1293"/>
        <v>-47.505864156753468</v>
      </c>
      <c r="AJ2465">
        <f t="shared" si="1294"/>
        <v>-54.157228064390637</v>
      </c>
      <c r="AK2465"/>
      <c r="AL2465"/>
      <c r="AM2465"/>
      <c r="AN2465"/>
    </row>
    <row r="2466" spans="1:40" x14ac:dyDescent="0.25">
      <c r="A2466"/>
      <c r="B2466">
        <f t="shared" si="1295"/>
        <v>532000</v>
      </c>
      <c r="C2466" s="237" t="str">
        <f t="shared" si="1263"/>
        <v>-2.70034635599732E-07+0.00460342581308429i</v>
      </c>
      <c r="D2466" s="208" t="str">
        <f t="shared" si="1264"/>
        <v>-5.9570080272715+0.0352929312336462i</v>
      </c>
      <c r="E2466" t="str">
        <f t="shared" si="1265"/>
        <v>2870</v>
      </c>
      <c r="F2466" t="str">
        <f t="shared" si="1266"/>
        <v>0.777000777000777</v>
      </c>
      <c r="G2466" t="str">
        <f t="shared" si="1261"/>
        <v>0.777000777000777</v>
      </c>
      <c r="H2466" t="str">
        <f t="shared" si="1267"/>
        <v>9.07589999034995+0.700100100717372i</v>
      </c>
      <c r="I2466" t="str">
        <f t="shared" si="1268"/>
        <v>2089.15911463721i</v>
      </c>
      <c r="J2466" t="str">
        <f t="shared" si="1262"/>
        <v>-5906.90334736943+457.041161190953i</v>
      </c>
      <c r="K2466" t="str">
        <f t="shared" si="1269"/>
        <v>0.0272028773722713-0.351576140296946i</v>
      </c>
      <c r="L2466" t="str">
        <f t="shared" si="1270"/>
        <v>0.00206476726064498-0.0226258381352076i</v>
      </c>
      <c r="M2466" t="str">
        <f t="shared" si="1271"/>
        <v>0.0292676446329163-0.374201978432154i</v>
      </c>
      <c r="N2466" t="str">
        <f t="shared" si="1272"/>
        <v>-5.45074109954815i</v>
      </c>
      <c r="O2466" t="str">
        <f t="shared" si="1273"/>
        <v>0.673070088474584+0.739578701694969i</v>
      </c>
      <c r="P2466" t="str">
        <f t="shared" si="1274"/>
        <v>0.326929911525416-0.739578701694969i</v>
      </c>
      <c r="Q2466" t="str">
        <f t="shared" si="1275"/>
        <v>-0.326929911525416+6.19031980124312i</v>
      </c>
      <c r="R2466" t="str">
        <f t="shared" si="1276"/>
        <v>-0.121922577104854-0.0463739812153044i</v>
      </c>
      <c r="S2466" t="str">
        <f t="shared" si="1277"/>
        <v>0.563251781071203i</v>
      </c>
      <c r="T2466" t="str">
        <f t="shared" si="1278"/>
        <v>0.0261202275148827-0.0686731087071001i</v>
      </c>
      <c r="U2466" t="str">
        <f t="shared" si="1279"/>
        <v>0.0000333333333333333-0.000212172643166287i</v>
      </c>
      <c r="V2466" t="str">
        <f t="shared" si="1280"/>
        <v>6.66666666666667E-06-0.00212172643166287i</v>
      </c>
      <c r="W2466" t="str">
        <f t="shared" si="1281"/>
        <v>0.0000275968314888359-0.000193261979913177i</v>
      </c>
      <c r="X2466" t="str">
        <f t="shared" si="1282"/>
        <v>0.0000282057828439522-0.000193082320484855i</v>
      </c>
      <c r="Y2466" t="str">
        <f t="shared" si="1283"/>
        <v>0.009+3.34265458341954i</v>
      </c>
      <c r="Z2466" t="str">
        <f t="shared" si="1284"/>
        <v>-0.00069291949057484-0.000103135133722835i</v>
      </c>
      <c r="AA2466" t="str">
        <f t="shared" si="1285"/>
        <v>0.00969720774511117-3.59014230909383i</v>
      </c>
      <c r="AB2466" t="str">
        <f t="shared" si="1286"/>
        <v>0.12319429020967-0.323892082442325i</v>
      </c>
      <c r="AC2466" t="str">
        <f t="shared" si="1287"/>
        <v>0.882404548658233-0.0555791054963407i</v>
      </c>
      <c r="AD2466" t="str">
        <f t="shared" si="1288"/>
        <v>0.162088379603286-0.356846931230611i</v>
      </c>
      <c r="AE2466" t="str">
        <f t="shared" si="1289"/>
        <v>-0.000149117653393863+0.000230549187096208i</v>
      </c>
      <c r="AF2466" t="str">
        <f t="shared" si="1290"/>
        <v>-15.0329080176214-0.664807169483726i</v>
      </c>
      <c r="AG2466" t="str">
        <f t="shared" si="1291"/>
        <v>0.995367994751212-0.00211907838107067i</v>
      </c>
      <c r="AH2466" t="str">
        <f t="shared" si="1292"/>
        <v>0.00241327762748017-0.00337721961260584i</v>
      </c>
      <c r="AI2466">
        <f t="shared" si="1293"/>
        <v>-47.637267907357653</v>
      </c>
      <c r="AJ2466">
        <f t="shared" si="1294"/>
        <v>-54.451338107025045</v>
      </c>
      <c r="AK2466"/>
      <c r="AL2466"/>
      <c r="AM2466"/>
      <c r="AN2466"/>
    </row>
    <row r="2467" spans="1:40" x14ac:dyDescent="0.25">
      <c r="A2467"/>
      <c r="B2467">
        <f t="shared" si="1295"/>
        <v>533000</v>
      </c>
      <c r="C2467" s="237" t="str">
        <f t="shared" si="1263"/>
        <v>-2.69022322958525E-07+0.00459478899173065i</v>
      </c>
      <c r="D2467" s="208" t="str">
        <f t="shared" si="1264"/>
        <v>-5.95700801951044+0.0352267156032683i</v>
      </c>
      <c r="E2467" t="str">
        <f t="shared" si="1265"/>
        <v>2870</v>
      </c>
      <c r="F2467" t="str">
        <f t="shared" si="1266"/>
        <v>0.777000777000777</v>
      </c>
      <c r="G2467" t="str">
        <f t="shared" si="1261"/>
        <v>0.777000777000777</v>
      </c>
      <c r="H2467" t="str">
        <f t="shared" si="1267"/>
        <v>9.07611659110645+0.698804558043382i</v>
      </c>
      <c r="I2467" t="str">
        <f t="shared" si="1268"/>
        <v>2093.0861054542i</v>
      </c>
      <c r="J2467" t="str">
        <f t="shared" si="1262"/>
        <v>-5929.13438454277+457.900261118004i</v>
      </c>
      <c r="K2467" t="str">
        <f t="shared" si="1269"/>
        <v>0.0271014689707919-0.350924131718132i</v>
      </c>
      <c r="L2467" t="str">
        <f t="shared" si="1270"/>
        <v>0.0020570905003596-0.0225840874016027i</v>
      </c>
      <c r="M2467" t="str">
        <f t="shared" si="1271"/>
        <v>0.0291585594711515-0.373508219119735i</v>
      </c>
      <c r="N2467" t="str">
        <f t="shared" si="1272"/>
        <v>-5.46098685349467i</v>
      </c>
      <c r="O2467" t="str">
        <f t="shared" si="1273"/>
        <v>0.680612169684215+0.732643893360031i</v>
      </c>
      <c r="P2467" t="str">
        <f t="shared" si="1274"/>
        <v>0.319387830315785-0.732643893360031i</v>
      </c>
      <c r="Q2467" t="str">
        <f t="shared" si="1275"/>
        <v>-0.319387830315785+6.1936307468547i</v>
      </c>
      <c r="R2467" t="str">
        <f t="shared" si="1276"/>
        <v>-0.120628287876107-0.045346685111791i</v>
      </c>
      <c r="S2467" t="str">
        <f t="shared" si="1277"/>
        <v>0.564310525020586i</v>
      </c>
      <c r="T2467" t="str">
        <f t="shared" si="1278"/>
        <v>0.025589611683378-0.0680718124637003i</v>
      </c>
      <c r="U2467" t="str">
        <f t="shared" si="1279"/>
        <v>0.0000333333333333334-0.000211774570665037i</v>
      </c>
      <c r="V2467" t="str">
        <f t="shared" si="1280"/>
        <v>6.66666666666667E-06-0.00211774570665037i</v>
      </c>
      <c r="W2467" t="str">
        <f t="shared" si="1281"/>
        <v>0.0000275968071336817-0.000192900805475963i</v>
      </c>
      <c r="X2467" t="str">
        <f t="shared" si="1282"/>
        <v>0.0000282034372290711-0.000192721489417086i</v>
      </c>
      <c r="Y2467" t="str">
        <f t="shared" si="1283"/>
        <v>0.009+3.34893776872672i</v>
      </c>
      <c r="Z2467" t="str">
        <f t="shared" si="1284"/>
        <v>-0.000690326854261367-0.000102926216587214i</v>
      </c>
      <c r="AA2467" t="str">
        <f t="shared" si="1285"/>
        <v>0.00966084818671436-3.58340590598173i</v>
      </c>
      <c r="AB2467" t="str">
        <f t="shared" si="1286"/>
        <v>0.120691676451846-0.321056109292046i</v>
      </c>
      <c r="AC2467" t="str">
        <f t="shared" si="1287"/>
        <v>0.883602099806311-0.0544408667904729i</v>
      </c>
      <c r="AD2467" t="str">
        <f t="shared" si="1288"/>
        <v>0.158376141097317-0.353591254434846i</v>
      </c>
      <c r="AE2467" t="str">
        <f t="shared" si="1289"/>
        <v>-0.000145725113311071+0.000227792481367509i</v>
      </c>
      <c r="AF2467" t="str">
        <f t="shared" si="1290"/>
        <v>-15.0331246106169-0.663577842440114i</v>
      </c>
      <c r="AG2467" t="str">
        <f t="shared" si="1291"/>
        <v>0.995418777991445-0.00206681000671036i</v>
      </c>
      <c r="AH2467" t="str">
        <f t="shared" si="1292"/>
        <v>0.00235957086798284-0.00333814881762875i</v>
      </c>
      <c r="AI2467">
        <f t="shared" si="1293"/>
        <v>-47.770024412134148</v>
      </c>
      <c r="AJ2467">
        <f t="shared" si="1294"/>
        <v>-54.745415517162577</v>
      </c>
      <c r="AK2467"/>
      <c r="AL2467"/>
      <c r="AM2467"/>
      <c r="AN2467"/>
    </row>
    <row r="2468" spans="1:40" x14ac:dyDescent="0.25">
      <c r="A2468"/>
      <c r="B2468">
        <f t="shared" si="1295"/>
        <v>534000</v>
      </c>
      <c r="C2468" s="237" t="str">
        <f t="shared" si="1263"/>
        <v>-2.68015692140248E-07+0.00458618451802218i</v>
      </c>
      <c r="D2468" s="208" t="str">
        <f t="shared" si="1264"/>
        <v>-5.95700801179293+0.0351607479715034i</v>
      </c>
      <c r="E2468" t="str">
        <f t="shared" si="1265"/>
        <v>2870</v>
      </c>
      <c r="F2468" t="str">
        <f t="shared" si="1266"/>
        <v>0.777000777000777</v>
      </c>
      <c r="G2468" t="str">
        <f t="shared" si="1261"/>
        <v>0.777000777000777</v>
      </c>
      <c r="H2468" t="str">
        <f t="shared" si="1267"/>
        <v>9.07633198718947+0.697513767854584i</v>
      </c>
      <c r="I2468" t="str">
        <f t="shared" si="1268"/>
        <v>2097.01309627119i</v>
      </c>
      <c r="J2468" t="str">
        <f t="shared" si="1262"/>
        <v>-5951.40717014273+458.759361045055i</v>
      </c>
      <c r="K2468" t="str">
        <f t="shared" si="1269"/>
        <v>0.0270006255126244-0.350274522808898i</v>
      </c>
      <c r="L2468" t="str">
        <f t="shared" si="1270"/>
        <v>0.00204945635613938-0.0225424891633361i</v>
      </c>
      <c r="M2468" t="str">
        <f t="shared" si="1271"/>
        <v>0.0290500818687638-0.372817011972234i</v>
      </c>
      <c r="N2468" t="str">
        <f t="shared" si="1272"/>
        <v>-5.47123260744119i</v>
      </c>
      <c r="O2468" t="str">
        <f t="shared" si="1273"/>
        <v>0.688082803933788+0.725632176057964i</v>
      </c>
      <c r="P2468" t="str">
        <f t="shared" si="1274"/>
        <v>0.311917196066212-0.725632176057964i</v>
      </c>
      <c r="Q2468" t="str">
        <f t="shared" si="1275"/>
        <v>-0.311917196066212+6.19686478349915i</v>
      </c>
      <c r="R2468" t="str">
        <f t="shared" si="1276"/>
        <v>-0.1193279142524-0.0443283462262448i</v>
      </c>
      <c r="S2468" t="str">
        <f t="shared" si="1277"/>
        <v>0.565369268969967i</v>
      </c>
      <c r="T2468" t="str">
        <f t="shared" si="1278"/>
        <v>0.0250618847005796-0.0674643356485903i</v>
      </c>
      <c r="U2468" t="str">
        <f t="shared" si="1279"/>
        <v>0.0000333333333333333-0.000211377989072031i</v>
      </c>
      <c r="V2468" t="str">
        <f t="shared" si="1280"/>
        <v>6.66666666666667E-06-0.00211377989072031i</v>
      </c>
      <c r="W2468" t="str">
        <f t="shared" si="1281"/>
        <v>0.000027596782732844-0.000192540986407526i</v>
      </c>
      <c r="X2468" t="str">
        <f t="shared" si="1282"/>
        <v>0.0000282011045971135-0.000192362012388213i</v>
      </c>
      <c r="Y2468" t="str">
        <f t="shared" si="1283"/>
        <v>0.009+3.3552209540339i</v>
      </c>
      <c r="Z2468" t="str">
        <f t="shared" si="1284"/>
        <v>-0.000687748770270139-0.000102718167646123i</v>
      </c>
      <c r="AA2468" t="str">
        <f t="shared" si="1285"/>
        <v>0.00962469275191032-3.57669473663351i</v>
      </c>
      <c r="AB2468" t="str">
        <f t="shared" si="1286"/>
        <v>0.118202687753976-0.318190985892426i</v>
      </c>
      <c r="AC2468" t="str">
        <f t="shared" si="1287"/>
        <v>0.884806785159447-0.0533114470456019i</v>
      </c>
      <c r="AD2468" t="str">
        <f t="shared" si="1288"/>
        <v>0.154697556634214-0.350295500093824i</v>
      </c>
      <c r="AE2468" t="str">
        <f t="shared" si="1289"/>
        <v>-0.000142374766243296+0.000225025049863892i</v>
      </c>
      <c r="AF2468" t="str">
        <f t="shared" si="1290"/>
        <v>-15.0333399989824-0.662353019883081i</v>
      </c>
      <c r="AG2468" t="str">
        <f t="shared" si="1291"/>
        <v>0.9954698916189-0.00201517227178286i</v>
      </c>
      <c r="AH2468" t="str">
        <f t="shared" si="1292"/>
        <v>0.00230651082887138-0.00329887195735072i</v>
      </c>
      <c r="AI2468">
        <f t="shared" si="1293"/>
        <v>-47.904166726973394</v>
      </c>
      <c r="AJ2468">
        <f t="shared" si="1294"/>
        <v>-55.039459301632199</v>
      </c>
      <c r="AK2468"/>
      <c r="AL2468"/>
      <c r="AM2468"/>
      <c r="AN2468"/>
    </row>
    <row r="2469" spans="1:40" x14ac:dyDescent="0.25">
      <c r="A2469"/>
      <c r="B2469">
        <f t="shared" si="1295"/>
        <v>535000</v>
      </c>
      <c r="C2469" s="237" t="str">
        <f t="shared" si="1263"/>
        <v>-2.6701470070371E-07+0.00457761221057025i</v>
      </c>
      <c r="D2469" s="208" t="str">
        <f t="shared" si="1264"/>
        <v>-5.95700800411867+0.0350950269477053i</v>
      </c>
      <c r="E2469" t="str">
        <f t="shared" si="1265"/>
        <v>2870</v>
      </c>
      <c r="F2469" t="str">
        <f t="shared" si="1266"/>
        <v>0.777000777000777</v>
      </c>
      <c r="G2469" t="str">
        <f t="shared" si="1261"/>
        <v>0.777000777000777</v>
      </c>
      <c r="H2469" t="str">
        <f t="shared" si="1267"/>
        <v>9.07654618749555+0.696227704236681i</v>
      </c>
      <c r="I2469" t="str">
        <f t="shared" si="1268"/>
        <v>2100.94008708817i</v>
      </c>
      <c r="J2469" t="str">
        <f t="shared" si="1262"/>
        <v>-5973.72170416931+459.618460972106i</v>
      </c>
      <c r="K2469" t="str">
        <f t="shared" si="1269"/>
        <v>0.0269003428169958-0.349627300425679i</v>
      </c>
      <c r="L2469" t="str">
        <f t="shared" si="1270"/>
        <v>0.00204186451400357-0.0225010425937854i</v>
      </c>
      <c r="M2469" t="str">
        <f t="shared" si="1271"/>
        <v>0.0289422073309994-0.372128343019464i</v>
      </c>
      <c r="N2469" t="str">
        <f t="shared" si="1272"/>
        <v>-5.48147836138771i</v>
      </c>
      <c r="O2469" t="str">
        <f t="shared" si="1273"/>
        <v>0.695481206996792+0.718544285840675i</v>
      </c>
      <c r="P2469" t="str">
        <f t="shared" si="1274"/>
        <v>0.304518793003208-0.718544285840675i</v>
      </c>
      <c r="Q2469" t="str">
        <f t="shared" si="1275"/>
        <v>-0.304518793003208+6.20002264722839i</v>
      </c>
      <c r="R2469" t="str">
        <f t="shared" si="1276"/>
        <v>-0.118021463751655-0.043319041654331i</v>
      </c>
      <c r="S2469" t="str">
        <f t="shared" si="1277"/>
        <v>0.56642801291935i</v>
      </c>
      <c r="T2469" t="str">
        <f t="shared" si="1278"/>
        <v>0.0245371186858333-0.066850663194683i</v>
      </c>
      <c r="U2469" t="str">
        <f t="shared" si="1279"/>
        <v>0.0000333333333333334-0.000210982890027037i</v>
      </c>
      <c r="V2469" t="str">
        <f t="shared" si="1280"/>
        <v>6.66666666666667E-06-0.00210982890027037i</v>
      </c>
      <c r="W2469" t="str">
        <f t="shared" si="1281"/>
        <v>0.0000275967582863233-0.000192182515107648i</v>
      </c>
      <c r="X2469" t="str">
        <f t="shared" si="1282"/>
        <v>0.0000281987848507629-0.000192003881805785i</v>
      </c>
      <c r="Y2469" t="str">
        <f t="shared" si="1283"/>
        <v>0.009+3.36150413934108i</v>
      </c>
      <c r="Z2469" t="str">
        <f t="shared" si="1284"/>
        <v>-0.00068518512989485-0.000102510981390661i</v>
      </c>
      <c r="AA2469" t="str">
        <f t="shared" si="1285"/>
        <v>0.00958873991552411-3.57000865952318i</v>
      </c>
      <c r="AB2469" t="str">
        <f t="shared" si="1286"/>
        <v>0.115727664262086-0.315296641180563i</v>
      </c>
      <c r="AC2469" t="str">
        <f t="shared" si="1287"/>
        <v>0.88601859741088-0.0521909247031785i</v>
      </c>
      <c r="AD2469" t="str">
        <f t="shared" si="1288"/>
        <v>0.151053070002606-0.346960032979211i</v>
      </c>
      <c r="AE2469" t="str">
        <f t="shared" si="1289"/>
        <v>-0.000139066530874787+0.000222247256817143i</v>
      </c>
      <c r="AF2469" t="str">
        <f t="shared" si="1290"/>
        <v>-15.0335541916142-0.661132677288976i</v>
      </c>
      <c r="AG2469" t="str">
        <f t="shared" si="1291"/>
        <v>0.995521329072614-0.00196416739245655i</v>
      </c>
      <c r="AH2469" t="str">
        <f t="shared" si="1292"/>
        <v>0.00225409650610315-0.00325939508657796i</v>
      </c>
      <c r="AI2469">
        <f t="shared" si="1293"/>
        <v>-48.039729163695895</v>
      </c>
      <c r="AJ2469">
        <f t="shared" si="1294"/>
        <v>-55.333468476180244</v>
      </c>
      <c r="AK2469"/>
      <c r="AL2469"/>
      <c r="AM2469"/>
      <c r="AN2469"/>
    </row>
    <row r="2470" spans="1:40" x14ac:dyDescent="0.25">
      <c r="A2470"/>
      <c r="B2470">
        <f t="shared" si="1295"/>
        <v>536000</v>
      </c>
      <c r="C2470" s="237" t="str">
        <f t="shared" si="1263"/>
        <v>-2.66019306603256E-07+0.00456907188933983i</v>
      </c>
      <c r="D2470" s="208" t="str">
        <f t="shared" si="1264"/>
        <v>-5.95700799648731+0.0350295511516054i</v>
      </c>
      <c r="E2470" t="str">
        <f t="shared" si="1265"/>
        <v>2870</v>
      </c>
      <c r="F2470" t="str">
        <f t="shared" si="1266"/>
        <v>0.777000777000777</v>
      </c>
      <c r="G2470" t="str">
        <f t="shared" si="1261"/>
        <v>0.777000777000777</v>
      </c>
      <c r="H2470" t="str">
        <f t="shared" si="1267"/>
        <v>9.07675920083934+0.694946341462038i</v>
      </c>
      <c r="I2470" t="str">
        <f t="shared" si="1268"/>
        <v>2104.86707790516i</v>
      </c>
      <c r="J2470" t="str">
        <f t="shared" si="1262"/>
        <v>-5996.07798662251+460.477560899156i</v>
      </c>
      <c r="K2470" t="str">
        <f t="shared" si="1269"/>
        <v>0.0268006167416633-0.348982451520123i</v>
      </c>
      <c r="L2470" t="str">
        <f t="shared" si="1270"/>
        <v>0.00203431466284984-0.0224597468722373i</v>
      </c>
      <c r="M2470" t="str">
        <f t="shared" si="1271"/>
        <v>0.0288349314045131-0.37144219839236i</v>
      </c>
      <c r="N2470" t="str">
        <f t="shared" si="1272"/>
        <v>-5.49172411533423i</v>
      </c>
      <c r="O2470" t="str">
        <f t="shared" si="1273"/>
        <v>0.702806602229152+0.711380966756291i</v>
      </c>
      <c r="P2470" t="str">
        <f t="shared" si="1274"/>
        <v>0.297193397770848-0.711380966756291i</v>
      </c>
      <c r="Q2470" t="str">
        <f t="shared" si="1275"/>
        <v>-0.297193397770848+6.20310508209052i</v>
      </c>
      <c r="R2470" t="str">
        <f t="shared" si="1276"/>
        <v>-0.116708944927282-0.0423188494155237i</v>
      </c>
      <c r="S2470" t="str">
        <f t="shared" si="1277"/>
        <v>0.567486756868731i</v>
      </c>
      <c r="T2470" t="str">
        <f t="shared" si="1278"/>
        <v>0.0240153866092317-0.0662307806543546i</v>
      </c>
      <c r="U2470" t="str">
        <f t="shared" si="1279"/>
        <v>0.0000333333333333333-0.000210589265232211i</v>
      </c>
      <c r="V2470" t="str">
        <f t="shared" si="1280"/>
        <v>6.66666666666667E-06-0.00210589265232211i</v>
      </c>
      <c r="W2470" t="str">
        <f t="shared" si="1281"/>
        <v>0.0000275967337941197-0.000191825384032832i</v>
      </c>
      <c r="X2470" t="str">
        <f t="shared" si="1282"/>
        <v>0.0000281964778936092-0.000191647090134012i</v>
      </c>
      <c r="Y2470" t="str">
        <f t="shared" si="1283"/>
        <v>0.009+3.36778732464826i</v>
      </c>
      <c r="Z2470" t="str">
        <f t="shared" si="1284"/>
        <v>-0.000682635825442368-0.000102304652358999i</v>
      </c>
      <c r="AA2470" t="str">
        <f t="shared" si="1285"/>
        <v>0.00955298816659972-3.56334753418116i</v>
      </c>
      <c r="AB2470" t="str">
        <f t="shared" si="1286"/>
        <v>0.113266950134695-0.312373007015217i</v>
      </c>
      <c r="AC2470" t="str">
        <f t="shared" si="1287"/>
        <v>0.887237528293368-0.0510793791931342i</v>
      </c>
      <c r="AD2470" t="str">
        <f t="shared" si="1288"/>
        <v>0.147443120753656-0.343585222919048i</v>
      </c>
      <c r="AE2470" t="str">
        <f t="shared" si="1289"/>
        <v>-0.000135800323227893+0.000219459465045716i</v>
      </c>
      <c r="AF2470" t="str">
        <f t="shared" si="1290"/>
        <v>-15.0337671973267-0.659916790310433i</v>
      </c>
      <c r="AG2470" t="str">
        <f t="shared" si="1291"/>
        <v>0.995573083775176-0.00191379751374457i</v>
      </c>
      <c r="AH2470" t="str">
        <f t="shared" si="1292"/>
        <v>0.00220232684719442-0.00321972423513083i</v>
      </c>
      <c r="AI2470">
        <f t="shared" si="1293"/>
        <v>-48.17674735476723</v>
      </c>
      <c r="AJ2470">
        <f t="shared" si="1294"/>
        <v>-55.627442065525258</v>
      </c>
      <c r="AK2470"/>
      <c r="AL2470"/>
      <c r="AM2470"/>
      <c r="AN2470"/>
    </row>
    <row r="2471" spans="1:40" x14ac:dyDescent="0.25">
      <c r="A2471"/>
      <c r="B2471">
        <f t="shared" si="1295"/>
        <v>537000</v>
      </c>
      <c r="C2471" s="237" t="str">
        <f t="shared" si="1263"/>
        <v>-2.65029468184349E-07+0.00456056337563693i</v>
      </c>
      <c r="D2471" s="208" t="str">
        <f t="shared" si="1264"/>
        <v>-5.95700798889855+0.0349643192132165i</v>
      </c>
      <c r="E2471" t="str">
        <f t="shared" si="1265"/>
        <v>2870</v>
      </c>
      <c r="F2471" t="str">
        <f t="shared" si="1266"/>
        <v>0.777000777000777</v>
      </c>
      <c r="G2471" t="str">
        <f t="shared" si="1261"/>
        <v>0.777000777000777</v>
      </c>
      <c r="H2471" t="str">
        <f t="shared" si="1267"/>
        <v>9.07697103595467+0.693669653987978i</v>
      </c>
      <c r="I2471" t="str">
        <f t="shared" si="1268"/>
        <v>2108.79406872215i</v>
      </c>
      <c r="J2471" t="str">
        <f t="shared" si="1262"/>
        <v>-6018.47601750231+461.336660826207i</v>
      </c>
      <c r="K2471" t="str">
        <f t="shared" si="1269"/>
        <v>0.02670144318249-0.348339963138234i</v>
      </c>
      <c r="L2471" t="str">
        <f t="shared" si="1270"/>
        <v>0.00202680649442259-0.0224186011838342i</v>
      </c>
      <c r="M2471" t="str">
        <f t="shared" si="1271"/>
        <v>0.0287282496769126-0.370758564322068i</v>
      </c>
      <c r="N2471" t="str">
        <f t="shared" si="1272"/>
        <v>-5.50196986928074i</v>
      </c>
      <c r="O2471" t="str">
        <f t="shared" si="1273"/>
        <v>0.710058220650753+0.704142970771055i</v>
      </c>
      <c r="P2471" t="str">
        <f t="shared" si="1274"/>
        <v>0.289941779349247-0.704142970771055i</v>
      </c>
      <c r="Q2471" t="str">
        <f t="shared" si="1275"/>
        <v>-0.289941779349247+6.20611284005179i</v>
      </c>
      <c r="R2471" t="str">
        <f t="shared" si="1276"/>
        <v>-0.115390367391534-0.0413278484485052i</v>
      </c>
      <c r="S2471" t="str">
        <f t="shared" si="1277"/>
        <v>0.568545500818114i</v>
      </c>
      <c r="T2471" t="str">
        <f t="shared" si="1278"/>
        <v>0.0234967622938905-0.0656046742182059i</v>
      </c>
      <c r="U2471" t="str">
        <f t="shared" si="1279"/>
        <v>0.0000333333333333334-0.000210197106451517i</v>
      </c>
      <c r="V2471" t="str">
        <f t="shared" si="1280"/>
        <v>6.66666666666667E-06-0.00210197106451517i</v>
      </c>
      <c r="W2471" t="str">
        <f t="shared" si="1281"/>
        <v>0.0000275967092562336-0.000191469585695767i</v>
      </c>
      <c r="X2471" t="str">
        <f t="shared" si="1282"/>
        <v>0.0000281941836301398-0.000191291629893233i</v>
      </c>
      <c r="Y2471" t="str">
        <f t="shared" si="1283"/>
        <v>0.009+3.37407050995544i</v>
      </c>
      <c r="Z2471" t="str">
        <f t="shared" si="1284"/>
        <v>-0.000680100750221425-0.000102099175135875i</v>
      </c>
      <c r="AA2471" t="str">
        <f t="shared" si="1285"/>
        <v>0.00951743600824163-3.55671122118447i</v>
      </c>
      <c r="AB2471" t="str">
        <f t="shared" si="1286"/>
        <v>0.110820893553544-0.309420018265288i</v>
      </c>
      <c r="AC2471" t="str">
        <f t="shared" si="1287"/>
        <v>0.888463568554879-0.0499768909305607i</v>
      </c>
      <c r="AD2471" t="str">
        <f t="shared" si="1288"/>
        <v>0.14386814414133-0.34017144474336i</v>
      </c>
      <c r="AE2471" t="str">
        <f t="shared" si="1289"/>
        <v>-0.000132576056676558+0.000216662035928706i</v>
      </c>
      <c r="AF2471" t="str">
        <f t="shared" si="1290"/>
        <v>-15.0339790248532-0.658705334774761i</v>
      </c>
      <c r="AG2471" t="str">
        <f t="shared" si="1291"/>
        <v>0.995625149133581-0.00186406470939618i</v>
      </c>
      <c r="AH2471" t="str">
        <f t="shared" si="1292"/>
        <v>0.00215120075154074-0.00317986540736665i</v>
      </c>
      <c r="AI2471">
        <f t="shared" si="1293"/>
        <v>-48.315258322228146</v>
      </c>
      <c r="AJ2471">
        <f t="shared" si="1294"/>
        <v>-55.921379103406792</v>
      </c>
      <c r="AK2471"/>
      <c r="AL2471"/>
      <c r="AM2471"/>
      <c r="AN2471"/>
    </row>
    <row r="2472" spans="1:40" x14ac:dyDescent="0.25">
      <c r="A2472"/>
      <c r="B2472">
        <f t="shared" si="1295"/>
        <v>538000</v>
      </c>
      <c r="C2472" s="237" t="str">
        <f t="shared" si="1263"/>
        <v>-2.64045144179224E-07+0.0045520864920962i</v>
      </c>
      <c r="D2472" s="208" t="str">
        <f t="shared" si="1264"/>
        <v>-5.95700798135206+0.0348993297727375i</v>
      </c>
      <c r="E2472" t="str">
        <f t="shared" si="1265"/>
        <v>2870</v>
      </c>
      <c r="F2472" t="str">
        <f t="shared" si="1266"/>
        <v>0.777000777000777</v>
      </c>
      <c r="G2472" t="str">
        <f t="shared" si="1261"/>
        <v>0.777000777000777</v>
      </c>
      <c r="H2472" t="str">
        <f t="shared" si="1267"/>
        <v>9.07718170149533+0.692397616455185i</v>
      </c>
      <c r="I2472" t="str">
        <f t="shared" si="1268"/>
        <v>2112.72105953914i</v>
      </c>
      <c r="J2472" t="str">
        <f t="shared" si="1262"/>
        <v>-6040.91579680874+462.195760753257i</v>
      </c>
      <c r="K2472" t="str">
        <f t="shared" si="1269"/>
        <v>0.0266028180730248-0.347699822419524i</v>
      </c>
      <c r="L2472" t="str">
        <f t="shared" si="1270"/>
        <v>0.00201933970328178-0.0223776047195225i</v>
      </c>
      <c r="M2472" t="str">
        <f t="shared" si="1271"/>
        <v>0.0286221577763066-0.370077427139047i</v>
      </c>
      <c r="N2472" t="str">
        <f t="shared" si="1272"/>
        <v>-5.51221562322726i</v>
      </c>
      <c r="O2472" t="str">
        <f t="shared" si="1273"/>
        <v>0.717235301026188+0.696831057690365i</v>
      </c>
      <c r="P2472" t="str">
        <f t="shared" si="1274"/>
        <v>0.282764698973812-0.696831057690365i</v>
      </c>
      <c r="Q2472" t="str">
        <f t="shared" si="1275"/>
        <v>-0.282764698973812+6.20904668091763i</v>
      </c>
      <c r="R2472" t="str">
        <f t="shared" si="1276"/>
        <v>-0.114065741839152-0.0403461186061524i</v>
      </c>
      <c r="S2472" t="str">
        <f t="shared" si="1277"/>
        <v>0.569604244767496i</v>
      </c>
      <c r="T2472" t="str">
        <f t="shared" si="1278"/>
        <v>0.0229813204179573-0.0649723307341343i</v>
      </c>
      <c r="U2472" t="str">
        <f t="shared" si="1279"/>
        <v>0.0000333333333333333-0.000209806405510158i</v>
      </c>
      <c r="V2472" t="str">
        <f t="shared" si="1280"/>
        <v>6.66666666666667E-06-0.00209806405510158i</v>
      </c>
      <c r="W2472" t="str">
        <f t="shared" si="1281"/>
        <v>0.0000275966846726653-0.000191115112664816i</v>
      </c>
      <c r="X2472" t="str">
        <f t="shared" si="1282"/>
        <v>0.0000281919019657284-0.000190937493659398i</v>
      </c>
      <c r="Y2472" t="str">
        <f t="shared" si="1283"/>
        <v>0.009+3.38035369526262i</v>
      </c>
      <c r="Z2472" t="str">
        <f t="shared" si="1284"/>
        <v>-0.00067757979853145-0.000101894544352092i</v>
      </c>
      <c r="AA2472" t="str">
        <f t="shared" si="1285"/>
        <v>0.0094820819574577-3.55009958214701i</v>
      </c>
      <c r="AB2472" t="str">
        <f t="shared" si="1286"/>
        <v>0.108389846733077-0.306437612899771i</v>
      </c>
      <c r="AC2472" t="str">
        <f t="shared" si="1287"/>
        <v>0.889696707933965-0.0488835413119848i</v>
      </c>
      <c r="AD2472" t="str">
        <f t="shared" si="1288"/>
        <v>0.14032857106344-0.336719078229044i</v>
      </c>
      <c r="AE2472" t="str">
        <f t="shared" si="1289"/>
        <v>-0.000129393641960177+0.000213855329380042i</v>
      </c>
      <c r="AF2472" t="str">
        <f t="shared" si="1290"/>
        <v>-15.0341896828474-0.657498286682448i</v>
      </c>
      <c r="AG2472" t="str">
        <f t="shared" si="1291"/>
        <v>0.995677518540086-0.00181497098179909i</v>
      </c>
      <c r="AH2472" t="str">
        <f t="shared" si="1292"/>
        <v>0.00210071707074358-0.00313982458170839i</v>
      </c>
      <c r="AI2472">
        <f t="shared" si="1293"/>
        <v>-48.455300551173501</v>
      </c>
      <c r="AJ2472">
        <f t="shared" si="1294"/>
        <v>-56.215278632639979</v>
      </c>
      <c r="AK2472"/>
      <c r="AL2472"/>
      <c r="AM2472"/>
      <c r="AN2472"/>
    </row>
    <row r="2473" spans="1:40" x14ac:dyDescent="0.25">
      <c r="A2473"/>
      <c r="B2473">
        <f t="shared" si="1295"/>
        <v>539000</v>
      </c>
      <c r="C2473" s="237" t="str">
        <f t="shared" si="1263"/>
        <v>-2.63066293702572E-07+0.00454364106266847i</v>
      </c>
      <c r="D2473" s="208" t="str">
        <f t="shared" si="1264"/>
        <v>-5.95700797384755+0.0348345814804583i</v>
      </c>
      <c r="E2473" t="str">
        <f t="shared" si="1265"/>
        <v>2870</v>
      </c>
      <c r="F2473" t="str">
        <f t="shared" si="1266"/>
        <v>0.777000777000777</v>
      </c>
      <c r="G2473" t="str">
        <f t="shared" si="1261"/>
        <v>0.777000777000777</v>
      </c>
      <c r="H2473" t="str">
        <f t="shared" si="1267"/>
        <v>9.07739120603606+0.691130203686023i</v>
      </c>
      <c r="I2473" t="str">
        <f t="shared" si="1268"/>
        <v>2116.64805035612i</v>
      </c>
      <c r="J2473" t="str">
        <f t="shared" si="1262"/>
        <v>-6063.39732454178+463.054860680309i</v>
      </c>
      <c r="K2473" t="str">
        <f t="shared" si="1269"/>
        <v>0.0265047373840897-0.347062016596182i</v>
      </c>
      <c r="L2473" t="str">
        <f t="shared" si="1270"/>
        <v>0.00201191398677242-0.0223367566760023i</v>
      </c>
      <c r="M2473" t="str">
        <f t="shared" si="1271"/>
        <v>0.0285166513708621-0.369398773272184i</v>
      </c>
      <c r="N2473" t="str">
        <f t="shared" si="1272"/>
        <v>-5.52246137717378i</v>
      </c>
      <c r="O2473" t="str">
        <f t="shared" si="1273"/>
        <v>0.724337089944626+0.689445995079057i</v>
      </c>
      <c r="P2473" t="str">
        <f t="shared" si="1274"/>
        <v>0.275662910055374-0.689445995079057i</v>
      </c>
      <c r="Q2473" t="str">
        <f t="shared" si="1275"/>
        <v>-0.275662910055374+6.21190737225284i</v>
      </c>
      <c r="R2473" t="str">
        <f t="shared" si="1276"/>
        <v>-0.112735080071302-0.0393737406501106i</v>
      </c>
      <c r="S2473" t="str">
        <f t="shared" si="1277"/>
        <v>0.570662988716877i</v>
      </c>
      <c r="T2473" t="str">
        <f t="shared" si="1278"/>
        <v>0.0224691365163553-0.0643337377267256i</v>
      </c>
      <c r="U2473" t="str">
        <f t="shared" si="1279"/>
        <v>0.0000333333333333333-0.000209417154293998i</v>
      </c>
      <c r="V2473" t="str">
        <f t="shared" si="1280"/>
        <v>6.66666666666667E-06-0.00209417154293998i</v>
      </c>
      <c r="W2473" t="str">
        <f t="shared" si="1281"/>
        <v>0.0000275966600434152-0.000190761957563487i</v>
      </c>
      <c r="X2473" t="str">
        <f t="shared" si="1282"/>
        <v>0.000028189632806626-0.00019058467406354i</v>
      </c>
      <c r="Y2473" t="str">
        <f t="shared" si="1283"/>
        <v>0.009+3.3866368805698i</v>
      </c>
      <c r="Z2473" t="str">
        <f t="shared" si="1284"/>
        <v>-0.000675072865651513-0.00010169075468403i</v>
      </c>
      <c r="AA2473" t="str">
        <f t="shared" si="1285"/>
        <v>0.00944692454500461-3.54351247970985i</v>
      </c>
      <c r="AB2473" t="str">
        <f t="shared" si="1286"/>
        <v>0.105974165928661-0.303425732079217i</v>
      </c>
      <c r="AC2473" t="str">
        <f t="shared" si="1287"/>
        <v>0.890936935134828-0.0477994127112419i</v>
      </c>
      <c r="AD2473" t="str">
        <f t="shared" si="1288"/>
        <v>0.136824828003525-0.333228508044066i</v>
      </c>
      <c r="AE2473" t="str">
        <f t="shared" si="1289"/>
        <v>-0.000126252987197849+0.000211039703822895i</v>
      </c>
      <c r="AF2473" t="str">
        <f t="shared" si="1290"/>
        <v>-15.0343991798836-0.656295622205565i</v>
      </c>
      <c r="AG2473" t="str">
        <f t="shared" si="1291"/>
        <v>0.995730185373056-0.0017665182618937i</v>
      </c>
      <c r="AH2473" t="str">
        <f t="shared" si="1292"/>
        <v>0.00205087460894375-0.00309960771017865i</v>
      </c>
      <c r="AI2473">
        <f t="shared" si="1293"/>
        <v>-48.596914068145523</v>
      </c>
      <c r="AJ2473">
        <f t="shared" si="1294"/>
        <v>-56.509139705162497</v>
      </c>
      <c r="AK2473"/>
      <c r="AL2473"/>
      <c r="AM2473"/>
      <c r="AN2473"/>
    </row>
    <row r="2474" spans="1:40" x14ac:dyDescent="0.25">
      <c r="A2474"/>
      <c r="B2474">
        <f t="shared" si="1295"/>
        <v>540000</v>
      </c>
      <c r="C2474" s="237" t="str">
        <f t="shared" si="1263"/>
        <v>-2.62092876247299E-07+0.00453522691260866i</v>
      </c>
      <c r="D2474" s="208" t="str">
        <f t="shared" si="1264"/>
        <v>-5.95700796638468+0.0347700729966664i</v>
      </c>
      <c r="E2474" t="str">
        <f t="shared" si="1265"/>
        <v>2870</v>
      </c>
      <c r="F2474" t="str">
        <f t="shared" si="1266"/>
        <v>0.777000777000777</v>
      </c>
      <c r="G2474" t="str">
        <f t="shared" si="1261"/>
        <v>0.777000777000777</v>
      </c>
      <c r="H2474" t="str">
        <f t="shared" si="1267"/>
        <v>9.07759955807321+0.68986739068297i</v>
      </c>
      <c r="I2474" t="str">
        <f t="shared" si="1268"/>
        <v>2120.57504117311i</v>
      </c>
      <c r="J2474" t="str">
        <f t="shared" si="1262"/>
        <v>-6085.92060070144+463.913960607359i</v>
      </c>
      <c r="K2474" t="str">
        <f t="shared" si="1269"/>
        <v>0.026407197123371-0.346426532992243i</v>
      </c>
      <c r="L2474" t="str">
        <f t="shared" si="1270"/>
        <v>0.00200452904499398-0.022296056255676i</v>
      </c>
      <c r="M2474" t="str">
        <f t="shared" si="1271"/>
        <v>0.028411726168365-0.368722589247919i</v>
      </c>
      <c r="N2474" t="str">
        <f t="shared" si="1272"/>
        <v>-5.5327071311203i</v>
      </c>
      <c r="O2474" t="str">
        <f t="shared" si="1273"/>
        <v>0.731362841898931+0.681988558180794i</v>
      </c>
      <c r="P2474" t="str">
        <f t="shared" si="1274"/>
        <v>0.268637158101069-0.681988558180794i</v>
      </c>
      <c r="Q2474" t="str">
        <f t="shared" si="1275"/>
        <v>-0.268637158101069+6.21469568930109i</v>
      </c>
      <c r="R2474" t="str">
        <f t="shared" si="1276"/>
        <v>-0.111398395019771-0.0384107962449217i</v>
      </c>
      <c r="S2474" t="str">
        <f t="shared" si="1277"/>
        <v>0.57172173266626i</v>
      </c>
      <c r="T2474" t="str">
        <f t="shared" si="1278"/>
        <v>0.0219602869822373-0.063688883416944i</v>
      </c>
      <c r="U2474" t="str">
        <f t="shared" si="1279"/>
        <v>0.0000333333333333333-0.000209029344749009i</v>
      </c>
      <c r="V2474" t="str">
        <f t="shared" si="1280"/>
        <v>6.66666666666667E-06-0.00209029344749009i</v>
      </c>
      <c r="W2474" t="str">
        <f t="shared" si="1281"/>
        <v>0.0000275966353684835-0.000190410113069931i</v>
      </c>
      <c r="X2474" t="str">
        <f t="shared" si="1282"/>
        <v>0.0000281873760599506-0.000190233163791284i</v>
      </c>
      <c r="Y2474" t="str">
        <f t="shared" si="1283"/>
        <v>0.009+3.39292006587698i</v>
      </c>
      <c r="Z2474" t="str">
        <f t="shared" si="1284"/>
        <v>-0.000672579847829524-0.000101487800853161i</v>
      </c>
      <c r="AA2474" t="str">
        <f t="shared" si="1285"/>
        <v>0.00941196231523534-3.53694977753187i</v>
      </c>
      <c r="AB2474" t="str">
        <f t="shared" si="1286"/>
        <v>0.103574211443446-0.3003843202486i</v>
      </c>
      <c r="AC2474" t="str">
        <f t="shared" si="1287"/>
        <v>0.892184237802096-0.0467245884749125i</v>
      </c>
      <c r="AD2474" t="str">
        <f t="shared" si="1288"/>
        <v>0.133357336973512-0.329700123690878i</v>
      </c>
      <c r="AE2474" t="str">
        <f t="shared" si="1289"/>
        <v>-0.000123153997902998+0.00020821551616431i</v>
      </c>
      <c r="AF2474" t="str">
        <f t="shared" si="1290"/>
        <v>-15.0346075244579-0.655097317686304i</v>
      </c>
      <c r="AG2474" t="str">
        <f t="shared" si="1291"/>
        <v>0.995783142997824-0.00171870840909837i</v>
      </c>
      <c r="AH2474" t="str">
        <f t="shared" si="1292"/>
        <v>0.00200167212316121-0.00305922071793953i</v>
      </c>
      <c r="AI2474">
        <f t="shared" si="1293"/>
        <v>-48.740140524840584</v>
      </c>
      <c r="AJ2474">
        <f t="shared" si="1294"/>
        <v>-56.80296138208103</v>
      </c>
      <c r="AK2474"/>
      <c r="AL2474"/>
      <c r="AM2474"/>
      <c r="AN2474"/>
    </row>
    <row r="2475" spans="1:40" x14ac:dyDescent="0.25">
      <c r="A2475"/>
      <c r="B2475">
        <f t="shared" si="1295"/>
        <v>541000</v>
      </c>
      <c r="C2475" s="237" t="str">
        <f t="shared" si="1263"/>
        <v>-2.61124851680346E-07+0.00452684386846375i</v>
      </c>
      <c r="D2475" s="208" t="str">
        <f t="shared" si="1264"/>
        <v>-5.95700795896316+0.0347058029915554i</v>
      </c>
      <c r="E2475" t="str">
        <f t="shared" si="1265"/>
        <v>2870</v>
      </c>
      <c r="F2475" t="str">
        <f t="shared" si="1266"/>
        <v>0.777000777000777</v>
      </c>
      <c r="G2475" t="str">
        <f t="shared" si="1261"/>
        <v>0.777000777000777</v>
      </c>
      <c r="H2475" t="str">
        <f t="shared" si="1267"/>
        <v>9.07780676602584+0.688609152626987i</v>
      </c>
      <c r="I2475" t="str">
        <f t="shared" si="1268"/>
        <v>2124.5020319901i</v>
      </c>
      <c r="J2475" t="str">
        <f t="shared" si="1262"/>
        <v>-6108.48562528772+464.77306053441i</v>
      </c>
      <c r="K2475" t="str">
        <f t="shared" si="1269"/>
        <v>0.026310193335016-0.345793359022768i</v>
      </c>
      <c r="L2475" t="str">
        <f t="shared" si="1270"/>
        <v>0.00199718458077067-0.0222555026665991i</v>
      </c>
      <c r="M2475" t="str">
        <f t="shared" si="1271"/>
        <v>0.0283073779157867-0.368048861689367i</v>
      </c>
      <c r="N2475" t="str">
        <f t="shared" si="1272"/>
        <v>-5.54295288506682i</v>
      </c>
      <c r="O2475" t="str">
        <f t="shared" si="1273"/>
        <v>0.738311819363916+0.674459529836702i</v>
      </c>
      <c r="P2475" t="str">
        <f t="shared" si="1274"/>
        <v>0.261688180636084-0.674459529836702i</v>
      </c>
      <c r="Q2475" t="str">
        <f t="shared" si="1275"/>
        <v>-0.261688180636084+6.21741241490352i</v>
      </c>
      <c r="R2475" t="str">
        <f t="shared" si="1276"/>
        <v>-0.110055700771463-0.0374573679517099i</v>
      </c>
      <c r="S2475" t="str">
        <f t="shared" si="1277"/>
        <v>0.572780476615641i</v>
      </c>
      <c r="T2475" t="str">
        <f t="shared" si="1278"/>
        <v>0.0214548490681478-0.0630377567421469i</v>
      </c>
      <c r="U2475" t="str">
        <f t="shared" si="1279"/>
        <v>0.0000333333333333333-0.000208642968880711i</v>
      </c>
      <c r="V2475" t="str">
        <f t="shared" si="1280"/>
        <v>6.66666666666667E-06-0.00208642968880711i</v>
      </c>
      <c r="W2475" t="str">
        <f t="shared" si="1281"/>
        <v>0.0000275966106478705-0.000190059571916437i</v>
      </c>
      <c r="X2475" t="str">
        <f t="shared" si="1282"/>
        <v>0.000028185131633678-0.000189882955582327i</v>
      </c>
      <c r="Y2475" t="str">
        <f t="shared" si="1283"/>
        <v>0.009+3.39920325118416i</v>
      </c>
      <c r="Z2475" t="str">
        <f t="shared" si="1284"/>
        <v>-0.000670100642271427-0.000101285677625566i</v>
      </c>
      <c r="AA2475" t="str">
        <f t="shared" si="1285"/>
        <v>0.00937719382594822-3.53041134028018i</v>
      </c>
      <c r="AB2475" t="str">
        <f t="shared" si="1286"/>
        <v>0.101190347633843-0.297313325231711i</v>
      </c>
      <c r="AC2475" t="str">
        <f t="shared" si="1287"/>
        <v>0.893438602495289-0.0456591529173205i</v>
      </c>
      <c r="AD2475" t="str">
        <f t="shared" si="1288"/>
        <v>0.129926515457196-0.32613431944919i</v>
      </c>
      <c r="AE2475" t="str">
        <f t="shared" si="1289"/>
        <v>-0.000120096576998319+0.000205383121770046i</v>
      </c>
      <c r="AF2475" t="str">
        <f t="shared" si="1290"/>
        <v>-15.034814724989-0.653903349635432i</v>
      </c>
      <c r="AG2475" t="str">
        <f t="shared" si="1291"/>
        <v>0.995836384767536-0.00167154321124579i</v>
      </c>
      <c r="AH2475" t="str">
        <f t="shared" si="1292"/>
        <v>0.00195310832364055-0.00301866950283813i</v>
      </c>
      <c r="AI2475">
        <f t="shared" si="1293"/>
        <v>-48.885023287569311</v>
      </c>
      <c r="AJ2475">
        <f t="shared" si="1294"/>
        <v>-57.096742733722138</v>
      </c>
      <c r="AK2475"/>
      <c r="AL2475"/>
      <c r="AM2475"/>
      <c r="AN2475"/>
    </row>
    <row r="2476" spans="1:40" x14ac:dyDescent="0.25">
      <c r="A2476"/>
      <c r="B2476">
        <f t="shared" si="1295"/>
        <v>542000</v>
      </c>
      <c r="C2476" s="237" t="str">
        <f t="shared" si="1263"/>
        <v>-2.60162180238535E-07+0.00451849175806076i</v>
      </c>
      <c r="D2476" s="208" t="str">
        <f t="shared" si="1264"/>
        <v>-5.95700795158267+0.0346417701451325i</v>
      </c>
      <c r="E2476" t="str">
        <f t="shared" si="1265"/>
        <v>2870</v>
      </c>
      <c r="F2476" t="str">
        <f t="shared" si="1266"/>
        <v>0.777000777000777</v>
      </c>
      <c r="G2476" t="str">
        <f t="shared" si="1261"/>
        <v>0.777000777000777</v>
      </c>
      <c r="H2476" t="str">
        <f t="shared" si="1267"/>
        <v>9.07801283823637+0.687355464875971i</v>
      </c>
      <c r="I2476" t="str">
        <f t="shared" si="1268"/>
        <v>2128.42902280708i</v>
      </c>
      <c r="J2476" t="str">
        <f t="shared" si="1262"/>
        <v>-6131.09239830061+465.63216046146i</v>
      </c>
      <c r="K2476" t="str">
        <f t="shared" si="1269"/>
        <v>0.0262137220992347-0.345162482193033i</v>
      </c>
      <c r="L2476" t="str">
        <f t="shared" si="1270"/>
        <v>0.00198988029962178-0.0222150951224302i</v>
      </c>
      <c r="M2476" t="str">
        <f t="shared" si="1271"/>
        <v>0.0282036023988565-0.367377577315463i</v>
      </c>
      <c r="N2476" t="str">
        <f t="shared" si="1272"/>
        <v>-5.55319863901334i</v>
      </c>
      <c r="O2476" t="str">
        <f t="shared" si="1273"/>
        <v>0.745183292873757+0.666859700403185i</v>
      </c>
      <c r="P2476" t="str">
        <f t="shared" si="1274"/>
        <v>0.254816707126243-0.666859700403185i</v>
      </c>
      <c r="Q2476" t="str">
        <f t="shared" si="1275"/>
        <v>-0.254816707126243+6.22005833941652i</v>
      </c>
      <c r="R2476" t="str">
        <f t="shared" si="1276"/>
        <v>-0.108707012593155-0.0365135392214069i</v>
      </c>
      <c r="S2476" t="str">
        <f t="shared" si="1277"/>
        <v>0.573839220565024i</v>
      </c>
      <c r="T2476" t="str">
        <f t="shared" si="1278"/>
        <v>0.0209529008868826-0.0623803473764083i</v>
      </c>
      <c r="U2476" t="str">
        <f t="shared" si="1279"/>
        <v>0.0000333333333333334-0.000208258018753625i</v>
      </c>
      <c r="V2476" t="str">
        <f t="shared" si="1280"/>
        <v>6.66666666666667E-06-0.00208258018753625i</v>
      </c>
      <c r="W2476" t="str">
        <f t="shared" si="1281"/>
        <v>0.0000275965858815766-0.000189710326888926i</v>
      </c>
      <c r="X2476" t="str">
        <f t="shared" si="1282"/>
        <v>0.0000281828994366321-0.000189534042229949i</v>
      </c>
      <c r="Y2476" t="str">
        <f t="shared" si="1283"/>
        <v>0.009+3.40548643649134i</v>
      </c>
      <c r="Z2476" t="str">
        <f t="shared" si="1284"/>
        <v>-0.000667635147130655-0.000101084379811466i</v>
      </c>
      <c r="AA2476" t="str">
        <f t="shared" si="1285"/>
        <v>0.00934261764823832-3.52389703362097i</v>
      </c>
      <c r="AB2476" t="str">
        <f t="shared" si="1286"/>
        <v>0.0988229429135831-0.294212698327017i</v>
      </c>
      <c r="AC2476" t="str">
        <f t="shared" si="1287"/>
        <v>0.894700014662995-0.0446031913150864i</v>
      </c>
      <c r="AD2476" t="str">
        <f t="shared" si="1288"/>
        <v>0.12653277635458-0.322531494318058i</v>
      </c>
      <c r="AE2476" t="str">
        <f t="shared" si="1289"/>
        <v>-0.000117080624831146+0.000202542874439681i</v>
      </c>
      <c r="AF2476" t="str">
        <f t="shared" si="1290"/>
        <v>-15.035020789819-0.652713694730839i</v>
      </c>
      <c r="AG2476" t="str">
        <f t="shared" si="1291"/>
        <v>0.995889904024007-0.00162502438453122i</v>
      </c>
      <c r="AH2476" t="str">
        <f t="shared" si="1292"/>
        <v>0.00190518187420337-0.00297795993495816i</v>
      </c>
      <c r="AI2476">
        <f t="shared" si="1293"/>
        <v>-49.031607532948513</v>
      </c>
      <c r="AJ2476">
        <f t="shared" si="1294"/>
        <v>-57.390482839673538</v>
      </c>
      <c r="AK2476"/>
      <c r="AL2476"/>
      <c r="AM2476"/>
      <c r="AN2476"/>
    </row>
    <row r="2477" spans="1:40" x14ac:dyDescent="0.25">
      <c r="A2477"/>
      <c r="B2477">
        <f t="shared" si="1295"/>
        <v>543000</v>
      </c>
      <c r="C2477" s="237" t="str">
        <f t="shared" si="1263"/>
        <v>-2.59204822524496E-07+0.00451017041049503i</v>
      </c>
      <c r="D2477" s="208" t="str">
        <f t="shared" si="1264"/>
        <v>-5.95700794424293+0.0345779731471286i</v>
      </c>
      <c r="E2477" t="str">
        <f t="shared" si="1265"/>
        <v>2870</v>
      </c>
      <c r="F2477" t="str">
        <f t="shared" si="1266"/>
        <v>0.777000777000777</v>
      </c>
      <c r="G2477" t="str">
        <f t="shared" si="1261"/>
        <v>0.777000777000777</v>
      </c>
      <c r="H2477" t="str">
        <f t="shared" si="1267"/>
        <v>9.07821778297159+0.686106302963164i</v>
      </c>
      <c r="I2477" t="str">
        <f t="shared" si="1268"/>
        <v>2132.35601362407i</v>
      </c>
      <c r="J2477" t="str">
        <f t="shared" si="1262"/>
        <v>-6153.74091974012+466.491260388511i</v>
      </c>
      <c r="K2477" t="str">
        <f t="shared" si="1269"/>
        <v>0.0261177795319074-0.344533890097736i</v>
      </c>
      <c r="L2477" t="str">
        <f t="shared" si="1270"/>
        <v>0.0019826159097324-0.0221748328423818i</v>
      </c>
      <c r="M2477" t="str">
        <f t="shared" si="1271"/>
        <v>0.0281003954416398-0.366708722940118i</v>
      </c>
      <c r="N2477" t="str">
        <f t="shared" si="1272"/>
        <v>-5.56344439295986i</v>
      </c>
      <c r="O2477" t="str">
        <f t="shared" si="1273"/>
        <v>0.751976541098576+0.65918986766896i</v>
      </c>
      <c r="P2477" t="str">
        <f t="shared" si="1274"/>
        <v>0.248023458901424-0.65918986766896i</v>
      </c>
      <c r="Q2477" t="str">
        <f t="shared" si="1275"/>
        <v>-0.248023458901424+6.22263426062882i</v>
      </c>
      <c r="R2477" t="str">
        <f t="shared" si="1276"/>
        <v>-0.107352346956522-0.0355793943874999i</v>
      </c>
      <c r="S2477" t="str">
        <f t="shared" si="1277"/>
        <v>0.574897964514405i</v>
      </c>
      <c r="T2477" t="str">
        <f t="shared" si="1278"/>
        <v>0.0204545214120289-0.0617166457511487i</v>
      </c>
      <c r="U2477" t="str">
        <f t="shared" si="1279"/>
        <v>0.0000333333333333333-0.000207874486490727i</v>
      </c>
      <c r="V2477" t="str">
        <f t="shared" si="1280"/>
        <v>6.66666666666667E-06-0.00207874486490727i</v>
      </c>
      <c r="W2477" t="str">
        <f t="shared" si="1281"/>
        <v>0.000027596561069602-0.000189362370826464i</v>
      </c>
      <c r="X2477" t="str">
        <f t="shared" si="1282"/>
        <v>0.0000281806793784753-0.000189186416580508i</v>
      </c>
      <c r="Y2477" t="str">
        <f t="shared" si="1283"/>
        <v>0.009+3.41176962179851i</v>
      </c>
      <c r="Z2477" t="str">
        <f t="shared" si="1284"/>
        <v>-0.000665183261497616-0.00010088390226475i</v>
      </c>
      <c r="AA2477" t="str">
        <f t="shared" si="1285"/>
        <v>0.00930823236635059-3.51740672421021i</v>
      </c>
      <c r="AB2477" t="str">
        <f t="shared" si="1286"/>
        <v>0.0964723697562595-0.29108239440496i</v>
      </c>
      <c r="AC2477" t="str">
        <f t="shared" si="1287"/>
        <v>0.895968458616748-0.0435567899012035i</v>
      </c>
      <c r="AD2477" t="str">
        <f t="shared" si="1288"/>
        <v>0.12317652792701-0.318892051957266i</v>
      </c>
      <c r="AE2477" t="str">
        <f t="shared" si="1289"/>
        <v>-0.000114106039189103+0.000199695126381902i</v>
      </c>
      <c r="AF2477" t="str">
        <f t="shared" si="1290"/>
        <v>-15.0352257272145-0.651528329816035i</v>
      </c>
      <c r="AG2477" t="str">
        <f t="shared" si="1291"/>
        <v>0.99594369409857-0.00157915357347133i</v>
      </c>
      <c r="AH2477" t="str">
        <f t="shared" si="1292"/>
        <v>0.00185789139260581-0.00293709785617705i</v>
      </c>
      <c r="AI2477">
        <f t="shared" si="1293"/>
        <v>-49.179940350357214</v>
      </c>
      <c r="AJ2477">
        <f t="shared" si="1294"/>
        <v>-57.684180788830638</v>
      </c>
      <c r="AK2477"/>
      <c r="AL2477"/>
      <c r="AM2477"/>
      <c r="AN2477"/>
    </row>
    <row r="2478" spans="1:40" x14ac:dyDescent="0.25">
      <c r="A2478"/>
      <c r="B2478">
        <f t="shared" si="1295"/>
        <v>544000</v>
      </c>
      <c r="C2478" s="237" t="str">
        <f t="shared" si="1263"/>
        <v>-2.58252739502637E-07+0.00450187965611859i</v>
      </c>
      <c r="D2478" s="208" t="str">
        <f t="shared" si="1264"/>
        <v>-5.95700793694363+0.0345144106969092i</v>
      </c>
      <c r="E2478" t="str">
        <f t="shared" si="1265"/>
        <v>2870</v>
      </c>
      <c r="F2478" t="str">
        <f t="shared" si="1266"/>
        <v>0.777000777000777</v>
      </c>
      <c r="G2478" t="str">
        <f t="shared" si="1261"/>
        <v>0.777000777000777</v>
      </c>
      <c r="H2478" t="str">
        <f t="shared" si="1267"/>
        <v>9.07842160842326+0.684861642595641i</v>
      </c>
      <c r="I2478" t="str">
        <f t="shared" si="1268"/>
        <v>2136.28300444106i</v>
      </c>
      <c r="J2478" t="str">
        <f t="shared" si="1262"/>
        <v>-6176.43118960625+467.350360315562i</v>
      </c>
      <c r="K2478" t="str">
        <f t="shared" si="1269"/>
        <v>0.0260223617841957-0.343907570420188i</v>
      </c>
      <c r="L2478" t="str">
        <f t="shared" si="1270"/>
        <v>0.00197539112192477-0.0221347150511727i</v>
      </c>
      <c r="M2478" t="str">
        <f t="shared" si="1271"/>
        <v>0.0279977529061205-0.366042285471361i</v>
      </c>
      <c r="N2478" t="str">
        <f t="shared" si="1272"/>
        <v>-5.57369014690638i</v>
      </c>
      <c r="O2478" t="str">
        <f t="shared" si="1273"/>
        <v>0.758690850920162+0.651450836771311i</v>
      </c>
      <c r="P2478" t="str">
        <f t="shared" si="1274"/>
        <v>0.241309149079838-0.651450836771311i</v>
      </c>
      <c r="Q2478" t="str">
        <f t="shared" si="1275"/>
        <v>-0.241309149079838+6.22514098367769i</v>
      </c>
      <c r="R2478" t="str">
        <f t="shared" si="1276"/>
        <v>-0.105991721563434-0.0346550186582936i</v>
      </c>
      <c r="S2478" t="str">
        <f t="shared" si="1277"/>
        <v>0.575956708463788i</v>
      </c>
      <c r="T2478" t="str">
        <f t="shared" si="1278"/>
        <v>0.0199597904781819-0.0610466430760858i</v>
      </c>
      <c r="U2478" t="str">
        <f t="shared" si="1279"/>
        <v>0.0000333333333333334-0.000207492364272913i</v>
      </c>
      <c r="V2478" t="str">
        <f t="shared" si="1280"/>
        <v>6.66666666666667E-06-0.00207492364272913i</v>
      </c>
      <c r="W2478" t="str">
        <f t="shared" si="1281"/>
        <v>0.0000275965362119472-0.00018901569662077i</v>
      </c>
      <c r="X2478" t="str">
        <f t="shared" si="1282"/>
        <v>0.0000281784713697-0.00018884007153297i</v>
      </c>
      <c r="Y2478" t="str">
        <f t="shared" si="1283"/>
        <v>0.009+3.41805280710569i</v>
      </c>
      <c r="Z2478" t="str">
        <f t="shared" si="1284"/>
        <v>-0.000662744885389433-0.000100684239882518i</v>
      </c>
      <c r="AA2478" t="str">
        <f t="shared" si="1285"/>
        <v>0.00927403657753471-3.51094027968454i</v>
      </c>
      <c r="AB2478" t="str">
        <f t="shared" si="1286"/>
        <v>0.0941390046963525-0.287922372006766i</v>
      </c>
      <c r="AC2478" t="str">
        <f t="shared" si="1287"/>
        <v>0.897243917504625-0.0425200358586416i</v>
      </c>
      <c r="AD2478" t="str">
        <f t="shared" si="1288"/>
        <v>0.119858173743191-0.315216400628089i</v>
      </c>
      <c r="AE2478" t="str">
        <f t="shared" si="1289"/>
        <v>-0.00011117271531616+0.000196840228190092i</v>
      </c>
      <c r="AF2478" t="str">
        <f t="shared" si="1290"/>
        <v>-15.0354295453669-0.650347231898732i</v>
      </c>
      <c r="AG2478" t="str">
        <f t="shared" si="1291"/>
        <v>0.995997748312924-0.00153393235087465i</v>
      </c>
      <c r="AH2478" t="str">
        <f t="shared" si="1292"/>
        <v>0.00181123545090248-0.00289608907972962i</v>
      </c>
      <c r="AI2478">
        <f t="shared" si="1293"/>
        <v>-49.330070851734661</v>
      </c>
      <c r="AJ2478">
        <f t="shared" si="1294"/>
        <v>-57.97783567943889</v>
      </c>
      <c r="AK2478"/>
      <c r="AL2478"/>
      <c r="AM2478"/>
      <c r="AN2478"/>
    </row>
    <row r="2479" spans="1:40" x14ac:dyDescent="0.25">
      <c r="A2479"/>
      <c r="B2479">
        <f t="shared" si="1295"/>
        <v>545000</v>
      </c>
      <c r="C2479" s="237" t="str">
        <f t="shared" si="1263"/>
        <v>-2.57305892495159E-07+0.00449361932652856i</v>
      </c>
      <c r="D2479" s="208" t="str">
        <f t="shared" si="1264"/>
        <v>-5.95700792968446+0.0344510815033856i</v>
      </c>
      <c r="E2479" t="str">
        <f t="shared" si="1265"/>
        <v>2870</v>
      </c>
      <c r="F2479" t="str">
        <f t="shared" si="1266"/>
        <v>0.777000777000777</v>
      </c>
      <c r="G2479" t="str">
        <f t="shared" si="1261"/>
        <v>0.777000777000777</v>
      </c>
      <c r="H2479" t="str">
        <f t="shared" si="1267"/>
        <v>9.0786243227091+0.683621459652745i</v>
      </c>
      <c r="I2479" t="str">
        <f t="shared" si="1268"/>
        <v>2140.20999525805i</v>
      </c>
      <c r="J2479" t="str">
        <f t="shared" si="1262"/>
        <v>-6199.16320789899+468.209460242612i</v>
      </c>
      <c r="K2479" t="str">
        <f t="shared" si="1269"/>
        <v>0.02592746504216-0.343283510931541i</v>
      </c>
      <c r="L2479" t="str">
        <f t="shared" si="1270"/>
        <v>0.00196820564962961-0.0220947409789789i</v>
      </c>
      <c r="M2479" t="str">
        <f t="shared" si="1271"/>
        <v>0.0278956706917896-0.36537825191052i</v>
      </c>
      <c r="N2479" t="str">
        <f t="shared" si="1272"/>
        <v>-5.5839359008529i</v>
      </c>
      <c r="O2479" t="str">
        <f t="shared" si="1273"/>
        <v>0.765325517506822+0.643643420111567i</v>
      </c>
      <c r="P2479" t="str">
        <f t="shared" si="1274"/>
        <v>0.234674482493178-0.643643420111567i</v>
      </c>
      <c r="Q2479" t="str">
        <f t="shared" si="1275"/>
        <v>-0.234674482493178+6.22757932096447i</v>
      </c>
      <c r="R2479" t="str">
        <f t="shared" si="1276"/>
        <v>-0.104625155371505-0.0337404981086712i</v>
      </c>
      <c r="S2479" t="str">
        <f t="shared" si="1277"/>
        <v>0.577015452413169i</v>
      </c>
      <c r="T2479" t="str">
        <f t="shared" si="1278"/>
        <v>0.0194687887808206-0.0603703313604871i</v>
      </c>
      <c r="U2479" t="str">
        <f t="shared" si="1279"/>
        <v>0.0000333333333333333-0.000207111644338468i</v>
      </c>
      <c r="V2479" t="str">
        <f t="shared" si="1280"/>
        <v>6.66666666666667E-06-0.00207111644338468i</v>
      </c>
      <c r="W2479" t="str">
        <f t="shared" si="1281"/>
        <v>0.0000275965113086121-0.000188670297215735i</v>
      </c>
      <c r="X2479" t="str">
        <f t="shared" si="1282"/>
        <v>0.0000281762753216185-0.000188495000038409i</v>
      </c>
      <c r="Y2479" t="str">
        <f t="shared" si="1283"/>
        <v>0.009+3.42433599241287i</v>
      </c>
      <c r="Z2479" t="str">
        <f t="shared" si="1284"/>
        <v>-0.000660319919739696-0.000100485387604626i</v>
      </c>
      <c r="AA2479" t="str">
        <f t="shared" si="1285"/>
        <v>0.00924002889190235-3.50449756865237i</v>
      </c>
      <c r="AB2479" t="str">
        <f t="shared" si="1286"/>
        <v>0.0918232283286427-0.284732593444685i</v>
      </c>
      <c r="AC2479" t="str">
        <f t="shared" si="1287"/>
        <v>0.898526373284545-0.0414930173134522i</v>
      </c>
      <c r="AD2479" t="str">
        <f t="shared" si="1288"/>
        <v>0.11657811262604-0.311504953133397i</v>
      </c>
      <c r="AE2479" t="str">
        <f t="shared" si="1289"/>
        <v>-0.000108280545929002+0.000193978528818119i</v>
      </c>
      <c r="AF2479" t="str">
        <f t="shared" si="1290"/>
        <v>-15.0356322523936-0.649170378149359i</v>
      </c>
      <c r="AG2479" t="str">
        <f t="shared" si="1291"/>
        <v>0.996052059979984-0.00148936221782312i</v>
      </c>
      <c r="AH2479" t="str">
        <f t="shared" si="1292"/>
        <v>0.00176521257581581-0.0028549393897774i</v>
      </c>
      <c r="AI2479">
        <f t="shared" si="1293"/>
        <v>-49.48205028936453</v>
      </c>
      <c r="AJ2479">
        <f t="shared" si="1294"/>
        <v>-58.271446619134629</v>
      </c>
      <c r="AK2479"/>
      <c r="AL2479"/>
      <c r="AM2479"/>
      <c r="AN2479"/>
    </row>
    <row r="2480" spans="1:40" x14ac:dyDescent="0.25">
      <c r="A2480"/>
      <c r="B2480">
        <f t="shared" si="1295"/>
        <v>546000</v>
      </c>
      <c r="C2480" s="237" t="str">
        <f t="shared" si="1263"/>
        <v>-2.5636424317813E-07+0.00448538925455576i</v>
      </c>
      <c r="D2480" s="208" t="str">
        <f t="shared" si="1264"/>
        <v>-5.95700792246516+0.0343879842849275i</v>
      </c>
      <c r="E2480" t="str">
        <f t="shared" si="1265"/>
        <v>2870</v>
      </c>
      <c r="F2480" t="str">
        <f t="shared" si="1266"/>
        <v>0.777000777000777</v>
      </c>
      <c r="G2480" t="str">
        <f t="shared" si="1261"/>
        <v>0.777000777000777</v>
      </c>
      <c r="H2480" t="str">
        <f t="shared" si="1267"/>
        <v>9.07882593387357+0.682385730184597i</v>
      </c>
      <c r="I2480" t="str">
        <f t="shared" si="1268"/>
        <v>2144.13698607503i</v>
      </c>
      <c r="J2480" t="str">
        <f t="shared" si="1262"/>
        <v>-6221.93697461835+469.068560169663i</v>
      </c>
      <c r="K2480" t="str">
        <f t="shared" si="1269"/>
        <v>0.0258330855263808-0.342661699490006i</v>
      </c>
      <c r="L2480" t="str">
        <f t="shared" si="1270"/>
        <v>0.0019610592088582-0.0220549098613869i</v>
      </c>
      <c r="M2480" t="str">
        <f t="shared" si="1271"/>
        <v>0.027794144735239-0.364716609351393i</v>
      </c>
      <c r="N2480" t="str">
        <f t="shared" si="1272"/>
        <v>-5.59418165479942i</v>
      </c>
      <c r="O2480" t="str">
        <f t="shared" si="1273"/>
        <v>0.771879844387381+0.635768437269822i</v>
      </c>
      <c r="P2480" t="str">
        <f t="shared" si="1274"/>
        <v>0.228120155612619-0.635768437269822i</v>
      </c>
      <c r="Q2480" t="str">
        <f t="shared" si="1275"/>
        <v>-0.228120155612619+6.22995009206924i</v>
      </c>
      <c r="R2480" t="str">
        <f t="shared" si="1276"/>
        <v>-0.103252668619898-0.0328359196713379i</v>
      </c>
      <c r="S2480" t="str">
        <f t="shared" si="1277"/>
        <v>0.578074196362551i</v>
      </c>
      <c r="T2480" t="str">
        <f t="shared" si="1278"/>
        <v>0.0189815978758339-0.0596877034347363i</v>
      </c>
      <c r="U2480" t="str">
        <f t="shared" si="1279"/>
        <v>0.0000333333333333334-0.000206732318982536i</v>
      </c>
      <c r="V2480" t="str">
        <f t="shared" si="1280"/>
        <v>6.66666666666667E-06-0.00206732318982536i</v>
      </c>
      <c r="W2480" t="str">
        <f t="shared" si="1281"/>
        <v>0.0000275964863595975-0.00018832616560694i</v>
      </c>
      <c r="X2480" t="str">
        <f t="shared" si="1282"/>
        <v>0.0000281740911463549-0.000188151195099537i</v>
      </c>
      <c r="Y2480" t="str">
        <f t="shared" si="1283"/>
        <v>0.009+3.43061917772005i</v>
      </c>
      <c r="Z2480" t="str">
        <f t="shared" si="1284"/>
        <v>-0.000657908266388413-0.000100287340413231i</v>
      </c>
      <c r="AA2480" t="str">
        <f t="shared" si="1285"/>
        <v>0.00920620793228553-3.49807846068489i</v>
      </c>
      <c r="AB2480" t="str">
        <f t="shared" si="1286"/>
        <v>0.0895254253059759-0.281513024903704i</v>
      </c>
      <c r="AC2480" t="str">
        <f t="shared" si="1287"/>
        <v>0.899815806697305-0.0404758233273654i</v>
      </c>
      <c r="AD2480" t="str">
        <f t="shared" si="1288"/>
        <v>0.113336738600397-0.307758126757126i</v>
      </c>
      <c r="AE2480" t="str">
        <f t="shared" si="1289"/>
        <v>-0.000105429421233734+0.000191110375556383i</v>
      </c>
      <c r="AF2480" t="str">
        <f t="shared" si="1290"/>
        <v>-15.0358338563387-0.64799774589967i</v>
      </c>
      <c r="AG2480" t="str">
        <f t="shared" si="1291"/>
        <v>0.996106622404725-0.00144544460366456i</v>
      </c>
      <c r="AH2480" t="str">
        <f t="shared" si="1292"/>
        <v>0.00171982124911096-0.00281365454098422i</v>
      </c>
      <c r="AI2480">
        <f t="shared" si="1293"/>
        <v>-49.635932182350977</v>
      </c>
      <c r="AJ2480">
        <f t="shared" si="1294"/>
        <v>-58.565012724985465</v>
      </c>
      <c r="AK2480"/>
      <c r="AL2480"/>
      <c r="AM2480"/>
      <c r="AN2480"/>
    </row>
    <row r="2481" spans="1:40" x14ac:dyDescent="0.25">
      <c r="A2481"/>
      <c r="B2481">
        <f t="shared" si="1295"/>
        <v>547000</v>
      </c>
      <c r="C2481" s="237" t="str">
        <f t="shared" si="1263"/>
        <v>-2.55427753577611E-07+0.00447718927425352i</v>
      </c>
      <c r="D2481" s="208" t="str">
        <f t="shared" si="1264"/>
        <v>-5.95700791528541+0.034325117769277i</v>
      </c>
      <c r="E2481" t="str">
        <f t="shared" si="1265"/>
        <v>2870</v>
      </c>
      <c r="F2481" t="str">
        <f t="shared" si="1266"/>
        <v>0.777000777000777</v>
      </c>
      <c r="G2481" t="str">
        <f t="shared" si="1261"/>
        <v>0.777000777000777</v>
      </c>
      <c r="H2481" t="str">
        <f t="shared" si="1267"/>
        <v>9.07902644988856+0.681154430410606i</v>
      </c>
      <c r="I2481" t="str">
        <f t="shared" si="1268"/>
        <v>2148.06397689202i</v>
      </c>
      <c r="J2481" t="str">
        <f t="shared" si="1262"/>
        <v>-6244.75248976433+469.927660096713i</v>
      </c>
      <c r="K2481" t="str">
        <f t="shared" si="1269"/>
        <v>0.0257392194915854-0.342042124040089i</v>
      </c>
      <c r="L2481" t="str">
        <f t="shared" si="1270"/>
        <v>0.00195395151817455-0.022015220939347i</v>
      </c>
      <c r="M2481" t="str">
        <f t="shared" si="1271"/>
        <v>0.02769317100976-0.364057344979436i</v>
      </c>
      <c r="N2481" t="str">
        <f t="shared" si="1272"/>
        <v>-5.60442740874594i</v>
      </c>
      <c r="O2481" t="str">
        <f t="shared" si="1273"/>
        <v>0.778353143524288+0.627826714918901i</v>
      </c>
      <c r="P2481" t="str">
        <f t="shared" si="1274"/>
        <v>0.221646856475712-0.627826714918901i</v>
      </c>
      <c r="Q2481" t="str">
        <f t="shared" si="1275"/>
        <v>-0.221646856475712+6.23225412366484i</v>
      </c>
      <c r="R2481" t="str">
        <f t="shared" si="1276"/>
        <v>-0.10187428285538-0.0319413711275367i</v>
      </c>
      <c r="S2481" t="str">
        <f t="shared" si="1277"/>
        <v>0.579132940311932i</v>
      </c>
      <c r="T2481" t="str">
        <f t="shared" si="1278"/>
        <v>0.018498300178685-0.0589987529722057i</v>
      </c>
      <c r="U2481" t="str">
        <f t="shared" si="1279"/>
        <v>0.0000333333333333333-0.000206354380556608i</v>
      </c>
      <c r="V2481" t="str">
        <f t="shared" si="1280"/>
        <v>6.66666666666667E-06-0.00206354380556608i</v>
      </c>
      <c r="W2481" t="str">
        <f t="shared" si="1281"/>
        <v>0.0000275964613649034-0.000187983294841192i</v>
      </c>
      <c r="X2481" t="str">
        <f t="shared" si="1282"/>
        <v>0.0000281719187568356-0.000187808649770237i</v>
      </c>
      <c r="Y2481" t="str">
        <f t="shared" si="1283"/>
        <v>0.009+3.43690236302723i</v>
      </c>
      <c r="Z2481" t="str">
        <f t="shared" si="1284"/>
        <v>-0.000655509828072107-0.000100090093332353i</v>
      </c>
      <c r="AA2481" t="str">
        <f t="shared" si="1285"/>
        <v>0.00917257233409747-3.49168282630727i</v>
      </c>
      <c r="AB2481" t="str">
        <f t="shared" si="1286"/>
        <v>0.0872459843353219-0.278263636544712i</v>
      </c>
      <c r="AC2481" t="str">
        <f t="shared" si="1287"/>
        <v>0.901112197239322-0.0394685438898652i</v>
      </c>
      <c r="AD2481" t="str">
        <f t="shared" si="1288"/>
        <v>0.11013444084162-0.303976343203154i</v>
      </c>
      <c r="AE2481" t="str">
        <f t="shared" si="1289"/>
        <v>-0.000102619228942939+0.000188236114008143i</v>
      </c>
      <c r="AF2481" t="str">
        <f t="shared" si="1290"/>
        <v>-15.036034365174-0.646829312641329i</v>
      </c>
      <c r="AG2481" t="str">
        <f t="shared" si="1291"/>
        <v>0.996161428885031-0.00140218086601644i</v>
      </c>
      <c r="AH2481" t="str">
        <f t="shared" si="1292"/>
        <v>0.00167505990797636-0.0027722402580984i</v>
      </c>
      <c r="AI2481">
        <f t="shared" si="1293"/>
        <v>-49.791772452567351</v>
      </c>
      <c r="AJ2481">
        <f t="shared" si="1294"/>
        <v>-58.858533123529845</v>
      </c>
      <c r="AK2481"/>
      <c r="AL2481"/>
      <c r="AM2481"/>
      <c r="AN2481"/>
    </row>
    <row r="2482" spans="1:40" x14ac:dyDescent="0.25">
      <c r="A2482"/>
      <c r="B2482">
        <f t="shared" si="1295"/>
        <v>548000</v>
      </c>
      <c r="C2482" s="237" t="str">
        <f t="shared" si="1263"/>
        <v>-2.54496386065822E-07+0.00446901922088639i</v>
      </c>
      <c r="D2482" s="208" t="str">
        <f t="shared" si="1264"/>
        <v>-5.95700790814492+0.0342624806934623i</v>
      </c>
      <c r="E2482" t="str">
        <f t="shared" si="1265"/>
        <v>2870</v>
      </c>
      <c r="F2482" t="str">
        <f t="shared" si="1266"/>
        <v>0.777000777000777</v>
      </c>
      <c r="G2482" t="str">
        <f t="shared" si="1261"/>
        <v>0.777000777000777</v>
      </c>
      <c r="H2482" t="str">
        <f t="shared" si="1267"/>
        <v>9.07922587865423+0.679927536717954i</v>
      </c>
      <c r="I2482" t="str">
        <f t="shared" si="1268"/>
        <v>2151.99096770901i</v>
      </c>
      <c r="J2482" t="str">
        <f t="shared" si="1262"/>
        <v>-6267.60975333692+470.786760023765i</v>
      </c>
      <c r="K2482" t="str">
        <f t="shared" si="1269"/>
        <v>0.0256458632262789-0.341424772611822i</v>
      </c>
      <c r="L2482" t="str">
        <f t="shared" si="1270"/>
        <v>0.00194688229866786-0.0219756734591252i</v>
      </c>
      <c r="M2482" t="str">
        <f t="shared" si="1271"/>
        <v>0.0275927455249468-0.363400446070947i</v>
      </c>
      <c r="N2482" t="str">
        <f t="shared" si="1272"/>
        <v>-5.61467316269245i</v>
      </c>
      <c r="O2482" t="str">
        <f t="shared" si="1273"/>
        <v>0.784744735385836+0.619819086737585i</v>
      </c>
      <c r="P2482" t="str">
        <f t="shared" si="1274"/>
        <v>0.215255264614164-0.619819086737585i</v>
      </c>
      <c r="Q2482" t="str">
        <f t="shared" si="1275"/>
        <v>-0.215255264614164+6.23449224943004i</v>
      </c>
      <c r="R2482" t="str">
        <f t="shared" si="1276"/>
        <v>-0.100490020958619-0.0310569410972216i</v>
      </c>
      <c r="S2482" t="str">
        <f t="shared" si="1277"/>
        <v>0.580191684261315i</v>
      </c>
      <c r="T2482" t="str">
        <f t="shared" si="1278"/>
        <v>0.0180189789632015-0.058303474511436i</v>
      </c>
      <c r="U2482" t="str">
        <f t="shared" si="1279"/>
        <v>0.0000333333333333333-0.000205977821468002i</v>
      </c>
      <c r="V2482" t="str">
        <f t="shared" si="1280"/>
        <v>6.66666666666667E-06-0.00205977821468002i</v>
      </c>
      <c r="W2482" t="str">
        <f t="shared" si="1281"/>
        <v>0.0000275964363245302-0.000187641678016046i</v>
      </c>
      <c r="X2482" t="str">
        <f t="shared" si="1282"/>
        <v>0.000028169758066781-0.000187467357155086i</v>
      </c>
      <c r="Y2482" t="str">
        <f t="shared" si="1283"/>
        <v>0.009+3.44318554833441i</v>
      </c>
      <c r="Z2482" t="str">
        <f t="shared" si="1284"/>
        <v>-0.00065312450841396-0.0000998936414274347i</v>
      </c>
      <c r="AA2482" t="str">
        <f t="shared" si="1285"/>
        <v>0.00913912074519475-3.48531053699003i</v>
      </c>
      <c r="AB2482" t="str">
        <f t="shared" si="1286"/>
        <v>0.0849852981720686-0.274984402609105i</v>
      </c>
      <c r="AC2482" t="str">
        <f t="shared" si="1287"/>
        <v>0.902415523135122-0.0384712699097247i</v>
      </c>
      <c r="AD2482" t="str">
        <f t="shared" si="1288"/>
        <v>0.106971603625041-0.300160028533565i</v>
      </c>
      <c r="AE2482" t="str">
        <f t="shared" si="1289"/>
        <v>-0.0000998498542930383+0.000185356088066067i</v>
      </c>
      <c r="AF2482" t="str">
        <f t="shared" si="1290"/>
        <v>-15.0362337867991-0.645665056024492i</v>
      </c>
      <c r="AG2482" t="str">
        <f t="shared" si="1291"/>
        <v>0.996216472712537-0.00135957229078055i</v>
      </c>
      <c r="AH2482" t="str">
        <f t="shared" si="1292"/>
        <v>0.00163092694540924-0.00273070223554059i</v>
      </c>
      <c r="AI2482">
        <f t="shared" si="1293"/>
        <v>-49.949629570944836</v>
      </c>
      <c r="AJ2482">
        <f t="shared" si="1294"/>
        <v>-59.152006950813892</v>
      </c>
      <c r="AK2482"/>
      <c r="AL2482"/>
      <c r="AM2482"/>
      <c r="AN2482"/>
    </row>
    <row r="2483" spans="1:40" x14ac:dyDescent="0.25">
      <c r="A2483"/>
      <c r="B2483">
        <f t="shared" si="1295"/>
        <v>549000</v>
      </c>
      <c r="C2483" s="237" t="str">
        <f t="shared" si="1263"/>
        <v>-2.53570103357363E-07+0.0044608789309192i</v>
      </c>
      <c r="D2483" s="208" t="str">
        <f t="shared" si="1264"/>
        <v>-5.95700790104342+0.0342000718037139i</v>
      </c>
      <c r="E2483" t="str">
        <f t="shared" si="1265"/>
        <v>2870</v>
      </c>
      <c r="F2483" t="str">
        <f t="shared" si="1266"/>
        <v>0.777000777000777</v>
      </c>
      <c r="G2483" t="str">
        <f t="shared" si="1261"/>
        <v>0.777000777000777</v>
      </c>
      <c r="H2483" t="str">
        <f t="shared" si="1267"/>
        <v>9.07942422799984+0.678705025660178i</v>
      </c>
      <c r="I2483" t="str">
        <f t="shared" si="1268"/>
        <v>2155.917958526i</v>
      </c>
      <c r="J2483" t="str">
        <f t="shared" si="1262"/>
        <v>-6290.50876533613+471.645859950815i</v>
      </c>
      <c r="K2483" t="str">
        <f t="shared" si="1269"/>
        <v>0.0255530130523796-0.34080963332002i</v>
      </c>
      <c r="L2483" t="str">
        <f t="shared" si="1270"/>
        <v>0.00193985127392569-0.0219362666722592i</v>
      </c>
      <c r="M2483" t="str">
        <f t="shared" si="1271"/>
        <v>0.0274928643263053-0.362745899992279i</v>
      </c>
      <c r="N2483" t="str">
        <f t="shared" si="1272"/>
        <v>-5.62491891663897i</v>
      </c>
      <c r="O2483" t="str">
        <f t="shared" si="1273"/>
        <v>0.791053949017521+0.611746393323071i</v>
      </c>
      <c r="P2483" t="str">
        <f t="shared" si="1274"/>
        <v>0.208946050982479-0.611746393323071i</v>
      </c>
      <c r="Q2483" t="str">
        <f t="shared" si="1275"/>
        <v>-0.208946050982479+6.23666530996204i</v>
      </c>
      <c r="R2483" t="str">
        <f t="shared" si="1276"/>
        <v>-0.0990999071707099-0.0301827190286686i</v>
      </c>
      <c r="S2483" t="str">
        <f t="shared" si="1277"/>
        <v>0.581250428210698i</v>
      </c>
      <c r="T2483" t="str">
        <f t="shared" si="1278"/>
        <v>0.0175437183599768-0.0576018634786155i</v>
      </c>
      <c r="U2483" t="str">
        <f t="shared" si="1279"/>
        <v>0.0000333333333333334-0.000205602634179353i</v>
      </c>
      <c r="V2483" t="str">
        <f t="shared" si="1280"/>
        <v>6.66666666666667E-06-0.00205602634179353i</v>
      </c>
      <c r="W2483" t="str">
        <f t="shared" si="1281"/>
        <v>0.0000275964112384783-0.000187301308279349i</v>
      </c>
      <c r="X2483" t="str">
        <f t="shared" si="1282"/>
        <v>0.0000281676089906962-0.000187127310408897i</v>
      </c>
      <c r="Y2483" t="str">
        <f t="shared" si="1283"/>
        <v>0.009+3.44946873364159i</v>
      </c>
      <c r="Z2483" t="str">
        <f t="shared" si="1284"/>
        <v>-0.00065075221191415-0.0000996979798049052i</v>
      </c>
      <c r="AA2483" t="str">
        <f t="shared" si="1285"/>
        <v>0.0091058518257413-3.47896146514032i</v>
      </c>
      <c r="AB2483" t="str">
        <f t="shared" si="1286"/>
        <v>0.0827437636124815-0.271675301524807i</v>
      </c>
      <c r="AC2483" t="str">
        <f t="shared" si="1287"/>
        <v>0.903725761309556-0.0374840932059876i</v>
      </c>
      <c r="AD2483" t="str">
        <f t="shared" si="1288"/>
        <v>0.103848606276303-0.296309613106304i</v>
      </c>
      <c r="AE2483" t="str">
        <f t="shared" si="1289"/>
        <v>-0.0000971211800619773+0.000182470639889051i</v>
      </c>
      <c r="AF2483" t="str">
        <f t="shared" si="1290"/>
        <v>-15.0364321290433-0.644504953856464i</v>
      </c>
      <c r="AG2483" t="str">
        <f t="shared" si="1291"/>
        <v>0.99627174717347-0.0013176200921685i</v>
      </c>
      <c r="AH2483" t="str">
        <f t="shared" si="1292"/>
        <v>0.00158742071060646-0.0026890461369984i</v>
      </c>
      <c r="AI2483">
        <f t="shared" si="1293"/>
        <v>-50.10956471505645</v>
      </c>
      <c r="AJ2483">
        <f t="shared" si="1294"/>
        <v>-59.445433352428736</v>
      </c>
      <c r="AK2483"/>
      <c r="AL2483"/>
      <c r="AM2483"/>
      <c r="AN2483"/>
    </row>
    <row r="2484" spans="1:40" x14ac:dyDescent="0.25">
      <c r="A2484"/>
      <c r="B2484">
        <f t="shared" si="1295"/>
        <v>550000</v>
      </c>
      <c r="C2484" s="237" t="str">
        <f t="shared" si="1263"/>
        <v>-2.52648868505487E-07+0.00445276824200617i</v>
      </c>
      <c r="D2484" s="208" t="str">
        <f t="shared" si="1264"/>
        <v>-5.95700789398061+0.0341378898553806i</v>
      </c>
      <c r="E2484" t="str">
        <f t="shared" si="1265"/>
        <v>2870</v>
      </c>
      <c r="F2484" t="str">
        <f t="shared" si="1266"/>
        <v>0.777000777000777</v>
      </c>
      <c r="G2484" t="str">
        <f t="shared" si="1261"/>
        <v>0.777000777000777</v>
      </c>
      <c r="H2484" t="str">
        <f t="shared" si="1267"/>
        <v>9.07962150568443+0.677486873955666i</v>
      </c>
      <c r="I2484" t="str">
        <f t="shared" si="1268"/>
        <v>2159.84494934298i</v>
      </c>
      <c r="J2484" t="str">
        <f t="shared" si="1262"/>
        <v>-6313.44952576196+472.504959877866i</v>
      </c>
      <c r="K2484" t="str">
        <f t="shared" si="1269"/>
        <v>0.0254606653248599-0.340196694363527i</v>
      </c>
      <c r="L2484" t="str">
        <f t="shared" si="1270"/>
        <v>0.00193285817000708-0.0218969998355119i</v>
      </c>
      <c r="M2484" t="str">
        <f t="shared" si="1271"/>
        <v>0.027393523494867-0.362093694199039i</v>
      </c>
      <c r="N2484" t="str">
        <f t="shared" si="1272"/>
        <v>-5.63516467058549i</v>
      </c>
      <c r="O2484" t="str">
        <f t="shared" si="1273"/>
        <v>0.797280122112441+0.603609482102768i</v>
      </c>
      <c r="P2484" t="str">
        <f t="shared" si="1274"/>
        <v>0.202719877887559-0.603609482102768i</v>
      </c>
      <c r="Q2484" t="str">
        <f t="shared" si="1275"/>
        <v>-0.202719877887559+6.23877415268826i</v>
      </c>
      <c r="R2484" t="str">
        <f t="shared" si="1276"/>
        <v>-0.0977039671199412-0.0293187951875222i</v>
      </c>
      <c r="S2484" t="str">
        <f t="shared" si="1277"/>
        <v>0.582309172160079i</v>
      </c>
      <c r="T2484" t="str">
        <f t="shared" si="1278"/>
        <v>0.017072603354377-0.0568939162103685i</v>
      </c>
      <c r="U2484" t="str">
        <f t="shared" si="1279"/>
        <v>0.0000333333333333333-0.000205228811208118i</v>
      </c>
      <c r="V2484" t="str">
        <f t="shared" si="1280"/>
        <v>6.66666666666667E-06-0.00205228811208118i</v>
      </c>
      <c r="W2484" t="str">
        <f t="shared" si="1281"/>
        <v>0.0000275963861067477-0.000186962178828784i</v>
      </c>
      <c r="X2484" t="str">
        <f t="shared" si="1282"/>
        <v>0.0000281654714438626-0.000186788502736272i</v>
      </c>
      <c r="Y2484" t="str">
        <f t="shared" si="1283"/>
        <v>0.009+3.45575191894877i</v>
      </c>
      <c r="Z2484" t="str">
        <f t="shared" si="1284"/>
        <v>-0.000648392843940329-0.0000995031036117566i</v>
      </c>
      <c r="AA2484" t="str">
        <f t="shared" si="1285"/>
        <v>0.00907276424807452-3.47263548409351i</v>
      </c>
      <c r="AB2484" t="str">
        <f t="shared" si="1286"/>
        <v>0.0805217814843043-0.268336316013756i</v>
      </c>
      <c r="AC2484" t="str">
        <f t="shared" si="1287"/>
        <v>0.905042887359757-0.0365071064983884i</v>
      </c>
      <c r="AD2484" t="str">
        <f t="shared" si="1288"/>
        <v>0.100765823122613-0.292425531512319i</v>
      </c>
      <c r="AE2484" t="str">
        <f t="shared" si="1289"/>
        <v>-0.0000944330865872526+0.000179580109879342i</v>
      </c>
      <c r="AF2484" t="str">
        <f t="shared" si="1290"/>
        <v>-15.036629399665-0.643348984100285i</v>
      </c>
      <c r="AG2484" t="str">
        <f t="shared" si="1291"/>
        <v>0.99632724554949-0.00127632541273856i</v>
      </c>
      <c r="AH2484" t="str">
        <f t="shared" si="1292"/>
        <v>0.00154453950936059-0.00264727759502752i</v>
      </c>
      <c r="AI2484">
        <f t="shared" si="1293"/>
        <v>-50.27164193906026</v>
      </c>
      <c r="AJ2484">
        <f t="shared" si="1294"/>
        <v>-59.73881148354382</v>
      </c>
      <c r="AK2484"/>
      <c r="AL2484"/>
      <c r="AM2484"/>
      <c r="AN2484"/>
    </row>
    <row r="2485" spans="1:40" x14ac:dyDescent="0.25">
      <c r="A2485"/>
      <c r="B2485">
        <f t="shared" si="1295"/>
        <v>551000</v>
      </c>
      <c r="C2485" s="237" t="str">
        <f t="shared" si="1263"/>
        <v>-2.5173264489841E-07+0.00444468699298002i</v>
      </c>
      <c r="D2485" s="208" t="str">
        <f t="shared" si="1264"/>
        <v>-5.95700788695624+0.0340759336128468i</v>
      </c>
      <c r="E2485" t="str">
        <f t="shared" si="1265"/>
        <v>2870</v>
      </c>
      <c r="F2485" t="str">
        <f t="shared" si="1266"/>
        <v>0.777000777000777</v>
      </c>
      <c r="G2485" t="str">
        <f t="shared" si="1261"/>
        <v>0.777000777000777</v>
      </c>
      <c r="H2485" t="str">
        <f t="shared" si="1267"/>
        <v>9.07981771939764+0.676273058486273i</v>
      </c>
      <c r="I2485" t="str">
        <f t="shared" si="1268"/>
        <v>2163.77194015997i</v>
      </c>
      <c r="J2485" t="str">
        <f t="shared" si="1262"/>
        <v>-6336.4320346144+473.364059804916i</v>
      </c>
      <c r="K2485" t="str">
        <f t="shared" si="1269"/>
        <v>0.025368816431391-0.339585944024492i</v>
      </c>
      <c r="L2485" t="str">
        <f t="shared" si="1270"/>
        <v>0.00192590271541607-0.0218578722108254i</v>
      </c>
      <c r="M2485" t="str">
        <f t="shared" si="1271"/>
        <v>0.0272947191468071-0.361443816235317i</v>
      </c>
      <c r="N2485" t="str">
        <f t="shared" si="1272"/>
        <v>-5.64541042453201i</v>
      </c>
      <c r="O2485" t="str">
        <f t="shared" si="1273"/>
        <v>0.803422601080841+0.595409207245316i</v>
      </c>
      <c r="P2485" t="str">
        <f t="shared" si="1274"/>
        <v>0.196577398919159-0.595409207245316i</v>
      </c>
      <c r="Q2485" t="str">
        <f t="shared" si="1275"/>
        <v>-0.196577398919159+6.24081963177733i</v>
      </c>
      <c r="R2485" t="str">
        <f t="shared" si="1276"/>
        <v>-0.0963022278487728-0.0284652606452488i</v>
      </c>
      <c r="S2485" t="str">
        <f t="shared" si="1277"/>
        <v>0.583367916109462i</v>
      </c>
      <c r="T2485" t="str">
        <f t="shared" si="1278"/>
        <v>0.0166057197841315-0.0561796299768372i</v>
      </c>
      <c r="U2485" t="str">
        <f t="shared" si="1279"/>
        <v>0.0000333333333333334-0.00020485634512607i</v>
      </c>
      <c r="V2485" t="str">
        <f t="shared" si="1280"/>
        <v>6.66666666666667E-06-0.0020485634512607i</v>
      </c>
      <c r="W2485" t="str">
        <f t="shared" si="1281"/>
        <v>0.0000275963609293392-0.000186624282911415i</v>
      </c>
      <c r="X2485" t="str">
        <f t="shared" si="1282"/>
        <v>0.0000281633453423308-0.000186450927391135i</v>
      </c>
      <c r="Y2485" t="str">
        <f t="shared" si="1283"/>
        <v>0.009+3.46203510425595i</v>
      </c>
      <c r="Z2485" t="str">
        <f t="shared" si="1284"/>
        <v>-0.000646046310718122-0.0000993090080351238i</v>
      </c>
      <c r="AA2485" t="str">
        <f t="shared" si="1285"/>
        <v>0.00903985669657241-3.46633246810464i</v>
      </c>
      <c r="AB2485" t="str">
        <f t="shared" si="1286"/>
        <v>0.0783197566353944-0.26496743320076i</v>
      </c>
      <c r="AC2485" t="str">
        <f t="shared" si="1287"/>
        <v>0.90636687552685-0.0355404033971834i</v>
      </c>
      <c r="AD2485" t="str">
        <f t="shared" si="1288"/>
        <v>0.0977236234448584-0.288508222512098i</v>
      </c>
      <c r="AE2485" t="str">
        <f t="shared" si="1289"/>
        <v>-0.0000917854517842109+0.000176684836659877i</v>
      </c>
      <c r="AF2485" t="str">
        <f t="shared" si="1290"/>
        <v>-15.0368256063539-0.642197124873426i</v>
      </c>
      <c r="AG2485" t="str">
        <f t="shared" si="1291"/>
        <v>0.996382961118526-0.00123568932344283i</v>
      </c>
      <c r="AH2485" t="str">
        <f t="shared" si="1292"/>
        <v>0.00150228160446053-0.00260540221065907i</v>
      </c>
      <c r="AI2485">
        <f t="shared" si="1293"/>
        <v>-50.435928357185361</v>
      </c>
      <c r="AJ2485">
        <f t="shared" si="1294"/>
        <v>-60.03214050894195</v>
      </c>
      <c r="AK2485"/>
      <c r="AL2485"/>
      <c r="AM2485"/>
      <c r="AN2485"/>
    </row>
    <row r="2486" spans="1:40" x14ac:dyDescent="0.25">
      <c r="A2486"/>
      <c r="B2486">
        <f t="shared" si="1295"/>
        <v>552000</v>
      </c>
      <c r="C2486" s="237" t="str">
        <f t="shared" si="1263"/>
        <v>-2.50821396255677E-07+0.00443663502384136i</v>
      </c>
      <c r="D2486" s="208" t="str">
        <f t="shared" si="1264"/>
        <v>-5.95700787996999+0.0340142018494504i</v>
      </c>
      <c r="E2486" t="str">
        <f t="shared" si="1265"/>
        <v>2870</v>
      </c>
      <c r="F2486" t="str">
        <f t="shared" si="1266"/>
        <v>0.777000777000777</v>
      </c>
      <c r="G2486" t="str">
        <f t="shared" si="1261"/>
        <v>0.777000777000777</v>
      </c>
      <c r="H2486" t="str">
        <f t="shared" si="1267"/>
        <v>9.08001287676029+0.675063556295847i</v>
      </c>
      <c r="I2486" t="str">
        <f t="shared" si="1268"/>
        <v>2167.69893097696i</v>
      </c>
      <c r="J2486" t="str">
        <f t="shared" si="1262"/>
        <v>-6359.45629189346+474.223159731967i</v>
      </c>
      <c r="K2486" t="str">
        <f t="shared" si="1269"/>
        <v>0.0252774627919919-0.338977370667626i</v>
      </c>
      <c r="L2486" t="str">
        <f t="shared" si="1270"/>
        <v>0.0019189846410759-0.0218188830652783i</v>
      </c>
      <c r="M2486" t="str">
        <f t="shared" si="1271"/>
        <v>0.0271964474330678-0.360796253732904i</v>
      </c>
      <c r="N2486" t="str">
        <f t="shared" si="1272"/>
        <v>-5.65565617847853i</v>
      </c>
      <c r="O2486" t="str">
        <f t="shared" si="1273"/>
        <v>0.809480741118722+0.587146429570924i</v>
      </c>
      <c r="P2486" t="str">
        <f t="shared" si="1274"/>
        <v>0.190519258881278-0.587146429570924i</v>
      </c>
      <c r="Q2486" t="str">
        <f t="shared" si="1275"/>
        <v>-0.190519258881278+6.24280260804945i</v>
      </c>
      <c r="R2486" t="str">
        <f t="shared" si="1276"/>
        <v>-0.0948947178410296-0.0276222072669915i</v>
      </c>
      <c r="S2486" t="str">
        <f t="shared" si="1277"/>
        <v>0.584426660058843i</v>
      </c>
      <c r="T2486" t="str">
        <f t="shared" si="1278"/>
        <v>0.0161431543365009-0.0554590030050592i</v>
      </c>
      <c r="U2486" t="str">
        <f t="shared" si="1279"/>
        <v>0.0000333333333333333-0.000204485228558813i</v>
      </c>
      <c r="V2486" t="str">
        <f t="shared" si="1280"/>
        <v>6.66666666666667E-06-0.00204485228558813i</v>
      </c>
      <c r="W2486" t="str">
        <f t="shared" si="1281"/>
        <v>0.0000275963357062527-0.000186287613823238i</v>
      </c>
      <c r="X2486" t="str">
        <f t="shared" si="1282"/>
        <v>0.0000281612306029096-0.000186114577676293i</v>
      </c>
      <c r="Y2486" t="str">
        <f t="shared" si="1283"/>
        <v>0.009+3.46831828956313i</v>
      </c>
      <c r="Z2486" t="str">
        <f t="shared" si="1284"/>
        <v>-0.000643712519321848-0.0000991156883018603i</v>
      </c>
      <c r="AA2486" t="str">
        <f t="shared" si="1285"/>
        <v>0.00900712786752311-3.46005229234025i</v>
      </c>
      <c r="AB2486" t="str">
        <f t="shared" si="1286"/>
        <v>0.076138097920366-0.261568644723762i</v>
      </c>
      <c r="AC2486" t="str">
        <f t="shared" si="1287"/>
        <v>0.907697698667419-0.0345840783923856i</v>
      </c>
      <c r="AD2486" t="str">
        <f t="shared" si="1288"/>
        <v>0.0947223714306405-0.284558128971671i</v>
      </c>
      <c r="AE2486" t="str">
        <f t="shared" si="1289"/>
        <v>-0.0000891781511646741+0.000173785157051933i</v>
      </c>
      <c r="AF2486" t="str">
        <f t="shared" si="1290"/>
        <v>-15.0370207567303-0.641049354446397i</v>
      </c>
      <c r="AG2486" t="str">
        <f t="shared" si="1291"/>
        <v>0.996438887155613-0.00119571282368554i</v>
      </c>
      <c r="AH2486" t="str">
        <f t="shared" si="1292"/>
        <v>0.00146064521609698-0.00256342555301343i</v>
      </c>
      <c r="AI2486">
        <f t="shared" si="1293"/>
        <v>-50.602494342075843</v>
      </c>
      <c r="AJ2486">
        <f t="shared" si="1294"/>
        <v>-60.325419603051166</v>
      </c>
      <c r="AK2486"/>
      <c r="AL2486"/>
      <c r="AM2486"/>
      <c r="AN2486"/>
    </row>
    <row r="2487" spans="1:40" x14ac:dyDescent="0.25">
      <c r="A2487"/>
      <c r="B2487">
        <f t="shared" si="1295"/>
        <v>553000</v>
      </c>
      <c r="C2487" s="237" t="str">
        <f t="shared" si="1263"/>
        <v>-2.49915086624567E-07+0.00442861217574811i</v>
      </c>
      <c r="D2487" s="208" t="str">
        <f t="shared" si="1264"/>
        <v>-5.95700787302163+0.0339526933474022i</v>
      </c>
      <c r="E2487" t="str">
        <f t="shared" si="1265"/>
        <v>2870</v>
      </c>
      <c r="F2487" t="str">
        <f t="shared" si="1266"/>
        <v>0.777000777000777</v>
      </c>
      <c r="G2487" t="str">
        <f t="shared" si="1261"/>
        <v>0.777000777000777</v>
      </c>
      <c r="H2487" t="str">
        <f t="shared" si="1267"/>
        <v>9.08020698532541+0.673858344588885i</v>
      </c>
      <c r="I2487" t="str">
        <f t="shared" si="1268"/>
        <v>2171.62592179394i</v>
      </c>
      <c r="J2487" t="str">
        <f t="shared" si="1262"/>
        <v>-6382.52229759913+475.082259659018i</v>
      </c>
      <c r="K2487" t="str">
        <f t="shared" si="1269"/>
        <v>0.025186600858683-0.338370962739488i</v>
      </c>
      <c r="L2487" t="str">
        <f t="shared" si="1270"/>
        <v>0.00191210368030292-0.0217800316710399i</v>
      </c>
      <c r="M2487" t="str">
        <f t="shared" si="1271"/>
        <v>0.0270987045389859-0.360150994410528i</v>
      </c>
      <c r="N2487" t="str">
        <f t="shared" si="1272"/>
        <v>-5.66590193242505i</v>
      </c>
      <c r="O2487" t="str">
        <f t="shared" si="1273"/>
        <v>0.815453906275525+0.578822016461008i</v>
      </c>
      <c r="P2487" t="str">
        <f t="shared" si="1274"/>
        <v>0.184546093724475-0.578822016461008i</v>
      </c>
      <c r="Q2487" t="str">
        <f t="shared" si="1275"/>
        <v>-0.184546093724475+6.24472394888606i</v>
      </c>
      <c r="R2487" t="str">
        <f t="shared" si="1276"/>
        <v>-0.0934814670492998-0.0267897276988097i</v>
      </c>
      <c r="S2487" t="str">
        <f t="shared" si="1277"/>
        <v>0.585485404008225i</v>
      </c>
      <c r="T2487" t="str">
        <f t="shared" si="1278"/>
        <v>0.0156849945450079-0.0547320345026409i</v>
      </c>
      <c r="U2487" t="str">
        <f t="shared" si="1279"/>
        <v>0.0000333333333333334-0.000204115454185289i</v>
      </c>
      <c r="V2487" t="str">
        <f t="shared" si="1280"/>
        <v>6.66666666666667E-06-0.00204115454185289i</v>
      </c>
      <c r="W2487" t="str">
        <f t="shared" si="1281"/>
        <v>0.0000275963104374887-0.000185952164908744i</v>
      </c>
      <c r="X2487" t="str">
        <f t="shared" si="1282"/>
        <v>0.0000281591271431605-0.000185779446942994i</v>
      </c>
      <c r="Y2487" t="str">
        <f t="shared" si="1283"/>
        <v>0.009+3.47460147487031i</v>
      </c>
      <c r="Z2487" t="str">
        <f t="shared" si="1284"/>
        <v>-0.000641391377665306-0.0000989231396781337i</v>
      </c>
      <c r="AA2487" t="str">
        <f t="shared" si="1285"/>
        <v>0.0089745764689954-3.45379483286996i</v>
      </c>
      <c r="AB2487" t="str">
        <f t="shared" si="1286"/>
        <v>0.0739772181851711-0.258139946845492i</v>
      </c>
      <c r="AC2487" t="str">
        <f t="shared" si="1287"/>
        <v>0.909035328224731-0.0336382268423895i</v>
      </c>
      <c r="AD2487" t="str">
        <f t="shared" si="1288"/>
        <v>0.0917624261282215-0.280575697798105i</v>
      </c>
      <c r="AE2487" t="str">
        <f t="shared" si="1289"/>
        <v>-0.0000866110578558625+0.000170881406053044i</v>
      </c>
      <c r="AF2487" t="str">
        <f t="shared" si="1290"/>
        <v>-15.037214858347-0.639905651241483i</v>
      </c>
      <c r="AG2487" t="str">
        <f t="shared" si="1291"/>
        <v>0.996495016933727-0.00115639684139195i</v>
      </c>
      <c r="AH2487" t="str">
        <f t="shared" si="1292"/>
        <v>0.00141962852227273-0.0025213531589211i</v>
      </c>
      <c r="AI2487">
        <f t="shared" si="1293"/>
        <v>-50.771413739458715</v>
      </c>
      <c r="AJ2487">
        <f t="shared" si="1294"/>
        <v>-60.618647949976435</v>
      </c>
      <c r="AK2487"/>
      <c r="AL2487"/>
      <c r="AM2487"/>
      <c r="AN2487"/>
    </row>
    <row r="2488" spans="1:40" x14ac:dyDescent="0.25">
      <c r="A2488"/>
      <c r="B2488">
        <f t="shared" si="1295"/>
        <v>554000</v>
      </c>
      <c r="C2488" s="237" t="str">
        <f t="shared" si="1263"/>
        <v>-2.49013680376553E-07+0.00442061829100512i</v>
      </c>
      <c r="D2488" s="208" t="str">
        <f t="shared" si="1264"/>
        <v>-5.95700786611084+0.0338914068977059i</v>
      </c>
      <c r="E2488" t="str">
        <f t="shared" si="1265"/>
        <v>2870</v>
      </c>
      <c r="F2488" t="str">
        <f t="shared" si="1266"/>
        <v>0.777000777000777</v>
      </c>
      <c r="G2488" t="str">
        <f t="shared" si="1261"/>
        <v>0.777000777000777</v>
      </c>
      <c r="H2488" t="str">
        <f t="shared" si="1267"/>
        <v>9.08040005257864+0.672657400729069i</v>
      </c>
      <c r="I2488" t="str">
        <f t="shared" si="1268"/>
        <v>2175.55291261093i</v>
      </c>
      <c r="J2488" t="str">
        <f t="shared" si="1262"/>
        <v>-6405.63005173143+475.941359586068i</v>
      </c>
      <c r="K2488" t="str">
        <f t="shared" si="1269"/>
        <v>0.0250962271151443-0.337766708767773i</v>
      </c>
      <c r="L2488" t="str">
        <f t="shared" si="1270"/>
        <v>0.00190525956878145-0.0217413173053274i</v>
      </c>
      <c r="M2488" t="str">
        <f t="shared" si="1271"/>
        <v>0.0270014866839257-0.3595080260731i</v>
      </c>
      <c r="N2488" t="str">
        <f t="shared" si="1272"/>
        <v>-5.67614768637157i</v>
      </c>
      <c r="O2488" t="str">
        <f t="shared" si="1273"/>
        <v>0.821341469520892+0.570436841767133i</v>
      </c>
      <c r="P2488" t="str">
        <f t="shared" si="1274"/>
        <v>0.178658530479108-0.570436841767133i</v>
      </c>
      <c r="Q2488" t="str">
        <f t="shared" si="1275"/>
        <v>-0.178658530479108+6.2465845281387i</v>
      </c>
      <c r="R2488" t="str">
        <f t="shared" si="1276"/>
        <v>-0.0920625069225297-0.0259679153542873i</v>
      </c>
      <c r="S2488" t="str">
        <f t="shared" si="1277"/>
        <v>0.586544147957606i</v>
      </c>
      <c r="T2488" t="str">
        <f t="shared" si="1278"/>
        <v>0.0152313287857157-0.0539987246817164i</v>
      </c>
      <c r="U2488" t="str">
        <f t="shared" si="1279"/>
        <v>0.0000333333333333333-0.000203747014737301i</v>
      </c>
      <c r="V2488" t="str">
        <f t="shared" si="1280"/>
        <v>6.66666666666667E-06-0.00203747014737301i</v>
      </c>
      <c r="W2488" t="str">
        <f t="shared" si="1281"/>
        <v>0.0000275962851230474-0.000185617929560475i</v>
      </c>
      <c r="X2488" t="str">
        <f t="shared" si="1282"/>
        <v>0.0000281570348813875-0.000185445528590491i</v>
      </c>
      <c r="Y2488" t="str">
        <f t="shared" si="1283"/>
        <v>0.009+3.48088466017749i</v>
      </c>
      <c r="Z2488" t="str">
        <f t="shared" si="1284"/>
        <v>-0.000639082794492708-0.0000987313574690152i</v>
      </c>
      <c r="AA2488" t="str">
        <f t="shared" si="1285"/>
        <v>0.00894220122071156-3.44755996665848i</v>
      </c>
      <c r="AB2488" t="str">
        <f t="shared" si="1286"/>
        <v>0.0718375342495473-0.254681340566466i</v>
      </c>
      <c r="AC2488" t="str">
        <f t="shared" si="1287"/>
        <v>0.910379734199744-0.0327029449619632i</v>
      </c>
      <c r="AD2488" t="str">
        <f t="shared" si="1288"/>
        <v>0.0888441414013729-0.276561379874459i</v>
      </c>
      <c r="AE2488" t="str">
        <f t="shared" si="1289"/>
        <v>-0.0000840840426196042+0.000167973916815202i</v>
      </c>
      <c r="AF2488" t="str">
        <f t="shared" si="1290"/>
        <v>-15.0374079186895-0.638765993831363i</v>
      </c>
      <c r="AG2488" t="str">
        <f t="shared" si="1291"/>
        <v>0.996551343724611-0.00111774223308797i</v>
      </c>
      <c r="AH2488" t="str">
        <f t="shared" si="1292"/>
        <v>0.00137922965921723-0.00247919053254967i</v>
      </c>
      <c r="AI2488">
        <f t="shared" si="1293"/>
        <v>-50.94276410077876</v>
      </c>
      <c r="AJ2488">
        <f t="shared" si="1294"/>
        <v>-60.911824743528314</v>
      </c>
      <c r="AK2488"/>
      <c r="AL2488"/>
      <c r="AM2488"/>
      <c r="AN2488"/>
    </row>
    <row r="2489" spans="1:40" x14ac:dyDescent="0.25">
      <c r="A2489"/>
      <c r="B2489">
        <f t="shared" si="1295"/>
        <v>555000</v>
      </c>
      <c r="C2489" s="237" t="str">
        <f t="shared" si="1263"/>
        <v>-2.48117142203793E-07+0.00441265321305373i</v>
      </c>
      <c r="D2489" s="208" t="str">
        <f t="shared" si="1264"/>
        <v>-5.95700785923738+0.0338303413000786i</v>
      </c>
      <c r="E2489" t="str">
        <f t="shared" si="1265"/>
        <v>2870</v>
      </c>
      <c r="F2489" t="str">
        <f t="shared" si="1266"/>
        <v>0.777000777000777</v>
      </c>
      <c r="G2489" t="str">
        <f t="shared" si="1261"/>
        <v>0.777000777000777</v>
      </c>
      <c r="H2489" t="str">
        <f t="shared" si="1267"/>
        <v>9.08059208593918+0.67146070223796i</v>
      </c>
      <c r="I2489" t="str">
        <f t="shared" si="1268"/>
        <v>2179.47990342792i</v>
      </c>
      <c r="J2489" t="str">
        <f t="shared" si="1262"/>
        <v>-6428.77955429034+476.800459513119i</v>
      </c>
      <c r="K2489" t="str">
        <f t="shared" si="1269"/>
        <v>0.0250063380763779-0.3371645973606i</v>
      </c>
      <c r="L2489" t="str">
        <f t="shared" si="1270"/>
        <v>0.00189845204453852-0.0217027392503623i</v>
      </c>
      <c r="M2489" t="str">
        <f t="shared" si="1271"/>
        <v>0.0269047901209164-0.358867336610962i</v>
      </c>
      <c r="N2489" t="str">
        <f t="shared" si="1272"/>
        <v>-5.68639344031809i</v>
      </c>
      <c r="O2489" t="str">
        <f t="shared" si="1273"/>
        <v>0.827142812810489+0.561991785719287i</v>
      </c>
      <c r="P2489" t="str">
        <f t="shared" si="1274"/>
        <v>0.172857187189511-0.561991785719287i</v>
      </c>
      <c r="Q2489" t="str">
        <f t="shared" si="1275"/>
        <v>-0.172857187189511+6.24838522603738i</v>
      </c>
      <c r="R2489" t="str">
        <f t="shared" si="1276"/>
        <v>-0.0906378704338029-0.0251568644004947i</v>
      </c>
      <c r="S2489" t="str">
        <f t="shared" si="1277"/>
        <v>0.587602891906989i</v>
      </c>
      <c r="T2489" t="str">
        <f t="shared" si="1278"/>
        <v>0.0147822462730427-0.0532590747831936i</v>
      </c>
      <c r="U2489" t="str">
        <f t="shared" si="1279"/>
        <v>0.0000333333333333335-0.000203379902999036i</v>
      </c>
      <c r="V2489" t="str">
        <f t="shared" si="1280"/>
        <v>6.66666666666667E-06-0.00203379902999036i</v>
      </c>
      <c r="W2489" t="str">
        <f t="shared" si="1281"/>
        <v>0.0000275962597629294-0.000185284901218597i</v>
      </c>
      <c r="X2489" t="str">
        <f t="shared" si="1282"/>
        <v>0.0000281549537366307-0.000185112816065605i</v>
      </c>
      <c r="Y2489" t="str">
        <f t="shared" si="1283"/>
        <v>0.009+3.48716784548467i</v>
      </c>
      <c r="Z2489" t="str">
        <f t="shared" si="1284"/>
        <v>-0.000636786679369685-0.0000985403370180811i</v>
      </c>
      <c r="AA2489" t="str">
        <f t="shared" si="1285"/>
        <v>0.00891000085392112-3.44134757155739i</v>
      </c>
      <c r="AB2489" t="str">
        <f t="shared" si="1286"/>
        <v>0.0697194668872778-0.251192831739341i</v>
      </c>
      <c r="AC2489" t="str">
        <f t="shared" si="1287"/>
        <v>0.911730885121882-0.0317783298095992i</v>
      </c>
      <c r="AD2489" t="str">
        <f t="shared" si="1288"/>
        <v>0.085967865885149-0.272515629994261i</v>
      </c>
      <c r="AE2489" t="str">
        <f t="shared" si="1289"/>
        <v>-0.0000815969738718315+0.000165063020623335i</v>
      </c>
      <c r="AF2489" t="str">
        <f t="shared" si="1290"/>
        <v>-15.0375999451766-0.637630360937881i</v>
      </c>
      <c r="AG2489" t="str">
        <f t="shared" si="1291"/>
        <v>0.996607860799604-0.00107974978399026i</v>
      </c>
      <c r="AH2489" t="str">
        <f t="shared" si="1292"/>
        <v>0.00133944672180551-0.00243694314503769i</v>
      </c>
      <c r="AI2489">
        <f t="shared" si="1293"/>
        <v>-51.11662693563315</v>
      </c>
      <c r="AJ2489">
        <f t="shared" si="1294"/>
        <v>-61.204949187252609</v>
      </c>
      <c r="AK2489"/>
      <c r="AL2489"/>
      <c r="AM2489"/>
      <c r="AN2489"/>
    </row>
    <row r="2490" spans="1:40" x14ac:dyDescent="0.25">
      <c r="A2490"/>
      <c r="B2490">
        <f t="shared" si="1295"/>
        <v>556000</v>
      </c>
      <c r="C2490" s="237" t="str">
        <f t="shared" si="1263"/>
        <v>-2.47225437115675E-07+0.00440471678646159i</v>
      </c>
      <c r="D2490" s="208" t="str">
        <f t="shared" si="1264"/>
        <v>-5.95700785240098+0.0337694953628722i</v>
      </c>
      <c r="E2490" t="str">
        <f t="shared" si="1265"/>
        <v>2870</v>
      </c>
      <c r="F2490" t="str">
        <f t="shared" si="1266"/>
        <v>0.777000777000777</v>
      </c>
      <c r="G2490" t="str">
        <f t="shared" si="1261"/>
        <v>0.777000777000777</v>
      </c>
      <c r="H2490" t="str">
        <f t="shared" si="1267"/>
        <v>9.0807830927604+0.670268226793577i</v>
      </c>
      <c r="I2490" t="str">
        <f t="shared" si="1268"/>
        <v>2183.40689424491i</v>
      </c>
      <c r="J2490" t="str">
        <f t="shared" si="1262"/>
        <v>-6451.97080527586+477.659559440169i</v>
      </c>
      <c r="K2490" t="str">
        <f t="shared" si="1269"/>
        <v>0.0249169302883734-0.336564617205815i</v>
      </c>
      <c r="L2490" t="str">
        <f t="shared" si="1270"/>
        <v>0.00189168084791902-0.0216642967933273i</v>
      </c>
      <c r="M2490" t="str">
        <f t="shared" si="1271"/>
        <v>0.0268086111362924-0.358228913999142i</v>
      </c>
      <c r="N2490" t="str">
        <f t="shared" si="1272"/>
        <v>-5.69663919426461i</v>
      </c>
      <c r="O2490" t="str">
        <f t="shared" si="1273"/>
        <v>0.83285732715088+0.553487734833476i</v>
      </c>
      <c r="P2490" t="str">
        <f t="shared" si="1274"/>
        <v>0.16714267284912-0.553487734833476i</v>
      </c>
      <c r="Q2490" t="str">
        <f t="shared" si="1275"/>
        <v>-0.16714267284912+6.25012692909809i</v>
      </c>
      <c r="R2490" t="str">
        <f t="shared" si="1276"/>
        <v>-0.0892075921082983-0.0243566697432931i</v>
      </c>
      <c r="S2490" t="str">
        <f t="shared" si="1277"/>
        <v>0.58866163585637i</v>
      </c>
      <c r="T2490" t="str">
        <f t="shared" si="1278"/>
        <v>0.0143378370551003-0.0525130871012787i</v>
      </c>
      <c r="U2490" t="str">
        <f t="shared" si="1279"/>
        <v>0.0000333333333333333-0.000203014111806591i</v>
      </c>
      <c r="V2490" t="str">
        <f t="shared" si="1280"/>
        <v>6.66666666666667E-06-0.00203014111806591i</v>
      </c>
      <c r="W2490" t="str">
        <f t="shared" si="1281"/>
        <v>0.0000275962343571345-0.000184953073370468i</v>
      </c>
      <c r="X2490" t="str">
        <f t="shared" si="1282"/>
        <v>0.0000281528836286568-0.000184781302862302i</v>
      </c>
      <c r="Y2490" t="str">
        <f t="shared" si="1283"/>
        <v>0.009+3.49345103079185i</v>
      </c>
      <c r="Z2490" t="str">
        <f t="shared" si="1284"/>
        <v>-0.000634502942674444-0.0000983500737070117i</v>
      </c>
      <c r="AA2490" t="str">
        <f t="shared" si="1285"/>
        <v>0.00887797411127661-3.43515752629729i</v>
      </c>
      <c r="AB2490" t="str">
        <f t="shared" si="1286"/>
        <v>0.0676234408042028-0.247674431184587i</v>
      </c>
      <c r="AC2490" t="str">
        <f t="shared" si="1287"/>
        <v>0.913088748019608-0.0308644792742048i</v>
      </c>
      <c r="AD2490" t="str">
        <f t="shared" si="1288"/>
        <v>0.0831339429425895-0.268438906795497i</v>
      </c>
      <c r="AE2490" t="str">
        <f t="shared" si="1289"/>
        <v>-0.000079149717702369+0.000162149046874095i</v>
      </c>
      <c r="AF2490" t="str">
        <f t="shared" si="1290"/>
        <v>-15.0377909451614-0.636498731430705i</v>
      </c>
      <c r="AG2490" t="str">
        <f t="shared" si="1291"/>
        <v>0.996664561430468-0.00104242020810708i</v>
      </c>
      <c r="AH2490" t="str">
        <f t="shared" si="1292"/>
        <v>0.00130027776398152-0.00239461643413548i</v>
      </c>
      <c r="AI2490">
        <f t="shared" si="1293"/>
        <v>-51.293087986063071</v>
      </c>
      <c r="AJ2490">
        <f t="shared" si="1294"/>
        <v>-61.498020494457364</v>
      </c>
      <c r="AK2490"/>
      <c r="AL2490"/>
      <c r="AM2490"/>
      <c r="AN2490"/>
    </row>
    <row r="2491" spans="1:40" x14ac:dyDescent="0.25">
      <c r="A2491"/>
      <c r="B2491">
        <f t="shared" si="1295"/>
        <v>557000</v>
      </c>
      <c r="C2491" s="237" t="str">
        <f t="shared" si="1263"/>
        <v>-2.46338530435409E-07+0.00439680885691261i</v>
      </c>
      <c r="D2491" s="208" t="str">
        <f t="shared" si="1264"/>
        <v>-5.95700784560136+0.0337088679029967i</v>
      </c>
      <c r="E2491" t="str">
        <f t="shared" si="1265"/>
        <v>2870</v>
      </c>
      <c r="F2491" t="str">
        <f t="shared" si="1266"/>
        <v>0.777000777000777</v>
      </c>
      <c r="G2491" t="str">
        <f t="shared" si="1261"/>
        <v>0.777000777000777</v>
      </c>
      <c r="H2491" t="str">
        <f t="shared" si="1267"/>
        <v>9.08097308033053+0.66907995222909i</v>
      </c>
      <c r="I2491" t="str">
        <f t="shared" si="1268"/>
        <v>2187.33388506189i</v>
      </c>
      <c r="J2491" t="str">
        <f t="shared" si="1262"/>
        <v>-6475.20380468801+478.518659367221i</v>
      </c>
      <c r="K2491" t="str">
        <f t="shared" si="1269"/>
        <v>0.0248280003277792-0.335966757070296i</v>
      </c>
      <c r="L2491" t="str">
        <f t="shared" si="1270"/>
        <v>0.00188494572156136-0.0216259892263246i</v>
      </c>
      <c r="M2491" t="str">
        <f t="shared" si="1271"/>
        <v>0.0267129460493406-0.357592746296621i</v>
      </c>
      <c r="N2491" t="str">
        <f t="shared" si="1272"/>
        <v>-5.70688494821113i</v>
      </c>
      <c r="O2491" t="str">
        <f t="shared" si="1273"/>
        <v>0.838484412663463+0.544925581818663i</v>
      </c>
      <c r="P2491" t="str">
        <f t="shared" si="1274"/>
        <v>0.161515587336537-0.544925581818663i</v>
      </c>
      <c r="Q2491" t="str">
        <f t="shared" si="1275"/>
        <v>-0.161515587336537+6.25181053002979i</v>
      </c>
      <c r="R2491" t="str">
        <f t="shared" si="1276"/>
        <v>-0.0877717080514108-0.0235674270119604i</v>
      </c>
      <c r="S2491" t="str">
        <f t="shared" si="1277"/>
        <v>0.589720379805753i</v>
      </c>
      <c r="T2491" t="str">
        <f t="shared" si="1278"/>
        <v>0.0138981920085376-0.0517607650082776i</v>
      </c>
      <c r="U2491" t="str">
        <f t="shared" si="1279"/>
        <v>0.0000333333333333333-0.000202649634047513i</v>
      </c>
      <c r="V2491" t="str">
        <f t="shared" si="1280"/>
        <v>6.66666666666667E-06-0.00202649634047513i</v>
      </c>
      <c r="W2491" t="str">
        <f t="shared" si="1281"/>
        <v>0.0000275962089056636-0.000184622439550216i</v>
      </c>
      <c r="X2491" t="str">
        <f t="shared" si="1282"/>
        <v>0.0000281508244779528-0.000184450982521267i</v>
      </c>
      <c r="Y2491" t="str">
        <f t="shared" si="1283"/>
        <v>0.009+3.49973421609903i</v>
      </c>
      <c r="Z2491" t="str">
        <f t="shared" si="1284"/>
        <v>-0.000632231495589024-0.0000981605629552063i</v>
      </c>
      <c r="AA2491" t="str">
        <f t="shared" si="1285"/>
        <v>0.00884611974671104-3.42898971047986i</v>
      </c>
      <c r="AB2491" t="str">
        <f t="shared" si="1286"/>
        <v>0.0655498846139044-0.244126154807457i</v>
      </c>
      <c r="AC2491" t="str">
        <f t="shared" si="1287"/>
        <v>0.914453288390799-0.0299614920611173i</v>
      </c>
      <c r="AD2491" t="str">
        <f t="shared" si="1288"/>
        <v>0.0803427106223421-0.264331672694119i</v>
      </c>
      <c r="AE2491" t="str">
        <f t="shared" si="1289"/>
        <v>-0.0000767421378949856+0.000159232323054915i</v>
      </c>
      <c r="AF2491" t="str">
        <f t="shared" si="1290"/>
        <v>-15.0379809259319-0.635371084326093i</v>
      </c>
      <c r="AG2491" t="str">
        <f t="shared" si="1291"/>
        <v>0.996721438890209-0.00100575414834937i</v>
      </c>
      <c r="AH2491" t="str">
        <f t="shared" si="1292"/>
        <v>0.00126172079918535-0.00235221580385231i</v>
      </c>
      <c r="AI2491">
        <f t="shared" si="1293"/>
        <v>-51.472237525016105</v>
      </c>
      <c r="AJ2491">
        <f t="shared" si="1294"/>
        <v>-61.791037888238264</v>
      </c>
      <c r="AK2491"/>
      <c r="AL2491"/>
      <c r="AM2491"/>
      <c r="AN2491"/>
    </row>
    <row r="2492" spans="1:40" x14ac:dyDescent="0.25">
      <c r="A2492"/>
      <c r="B2492">
        <f t="shared" si="1295"/>
        <v>558000</v>
      </c>
      <c r="C2492" s="237" t="str">
        <f t="shared" si="1263"/>
        <v>-2.45456387796645E-07+0.00438892927119687i</v>
      </c>
      <c r="D2492" s="208" t="str">
        <f t="shared" si="1264"/>
        <v>-5.95700783883827+0.0336484577458427i</v>
      </c>
      <c r="E2492" t="str">
        <f t="shared" si="1265"/>
        <v>2870</v>
      </c>
      <c r="F2492" t="str">
        <f t="shared" si="1266"/>
        <v>0.777000777000777</v>
      </c>
      <c r="G2492" t="str">
        <f t="shared" si="1261"/>
        <v>0.777000777000777</v>
      </c>
      <c r="H2492" t="str">
        <f t="shared" si="1267"/>
        <v>9.0811620558734+0.667895856531446i</v>
      </c>
      <c r="I2492" t="str">
        <f t="shared" si="1268"/>
        <v>2191.26087587888i</v>
      </c>
      <c r="J2492" t="str">
        <f t="shared" si="1262"/>
        <v>-6498.47855252676+479.377759294271i</v>
      </c>
      <c r="K2492" t="str">
        <f t="shared" si="1269"/>
        <v>0.0247395448015772-0.335371005799279i</v>
      </c>
      <c r="L2492" t="str">
        <f t="shared" si="1270"/>
        <v>0.00187824641037304-0.0215878158463329i</v>
      </c>
      <c r="M2492" t="str">
        <f t="shared" si="1271"/>
        <v>0.0266177912119502-0.356958821645612i</v>
      </c>
      <c r="N2492" t="str">
        <f t="shared" si="1272"/>
        <v>-5.71713070215764i</v>
      </c>
      <c r="O2492" t="str">
        <f t="shared" si="1273"/>
        <v>0.844023478647431+0.536306225483063i</v>
      </c>
      <c r="P2492" t="str">
        <f t="shared" si="1274"/>
        <v>0.155976521352569-0.536306225483063i</v>
      </c>
      <c r="Q2492" t="str">
        <f t="shared" si="1275"/>
        <v>-0.155976521352569+6.2534369276407i</v>
      </c>
      <c r="R2492" t="str">
        <f t="shared" si="1276"/>
        <v>-0.0863302559770302-0.0227892325431291i</v>
      </c>
      <c r="S2492" t="str">
        <f t="shared" si="1277"/>
        <v>0.590779123755134i</v>
      </c>
      <c r="T2492" t="str">
        <f t="shared" si="1278"/>
        <v>0.0134634028328818-0.0510021129796663i</v>
      </c>
      <c r="U2492" t="str">
        <f t="shared" si="1279"/>
        <v>0.0000333333333333334-0.000202286462660331i</v>
      </c>
      <c r="V2492" t="str">
        <f t="shared" si="1280"/>
        <v>6.66666666666667E-06-0.00202286462660331i</v>
      </c>
      <c r="W2492" t="str">
        <f t="shared" si="1281"/>
        <v>0.0000275961834085166-0.000184292993338317i</v>
      </c>
      <c r="X2492" t="str">
        <f t="shared" si="1282"/>
        <v>0.0000281487762057169-0.000184121848629482i</v>
      </c>
      <c r="Y2492" t="str">
        <f t="shared" si="1283"/>
        <v>0.009+3.50601740140621i</v>
      </c>
      <c r="Z2492" t="str">
        <f t="shared" si="1284"/>
        <v>-0.000629972250090638-0.0000979718002193894i</v>
      </c>
      <c r="AA2492" t="str">
        <f t="shared" si="1285"/>
        <v>0.00881443652531631-3.42284400457001i</v>
      </c>
      <c r="AB2492" t="str">
        <f t="shared" si="1286"/>
        <v>0.0634992308110137-0.240548023716231i</v>
      </c>
      <c r="AC2492" t="str">
        <f t="shared" si="1287"/>
        <v>0.91582447017292-0.0290694676774281i</v>
      </c>
      <c r="AD2492" t="str">
        <f t="shared" si="1288"/>
        <v>0.0775945016172266-0.260194393817114i</v>
      </c>
      <c r="AE2492" t="str">
        <f t="shared" si="1289"/>
        <v>-0.0000743740959477214+0.000156313174723371i</v>
      </c>
      <c r="AF2492" t="str">
        <f t="shared" si="1290"/>
        <v>-15.0381698947117-0.634247398785603i</v>
      </c>
      <c r="AG2492" t="str">
        <f t="shared" si="1291"/>
        <v>0.996778486453893-0.000969752176652331i</v>
      </c>
      <c r="AH2492" t="str">
        <f t="shared" si="1292"/>
        <v>0.00122377380078448-0.00230974662411054i</v>
      </c>
      <c r="AI2492">
        <f t="shared" si="1293"/>
        <v>-51.654170681579259</v>
      </c>
      <c r="AJ2492">
        <f t="shared" si="1294"/>
        <v>-62.084000601502829</v>
      </c>
      <c r="AK2492"/>
      <c r="AL2492"/>
      <c r="AM2492"/>
      <c r="AN2492"/>
    </row>
    <row r="2493" spans="1:40" x14ac:dyDescent="0.25">
      <c r="A2493"/>
      <c r="B2493">
        <f t="shared" si="1295"/>
        <v>559000</v>
      </c>
      <c r="C2493" s="237" t="str">
        <f t="shared" si="1263"/>
        <v>-2.44578975140148E-07+0.00438107787720077i</v>
      </c>
      <c r="D2493" s="208" t="str">
        <f t="shared" si="1264"/>
        <v>-5.95700783211143+0.0335882637252059i</v>
      </c>
      <c r="E2493" t="str">
        <f t="shared" si="1265"/>
        <v>2870</v>
      </c>
      <c r="F2493" t="str">
        <f t="shared" si="1266"/>
        <v>0.777000777000777</v>
      </c>
      <c r="G2493" t="str">
        <f t="shared" si="1261"/>
        <v>0.777000777000777</v>
      </c>
      <c r="H2493" t="str">
        <f t="shared" si="1267"/>
        <v>9.08135002654903+0.666715917840091i</v>
      </c>
      <c r="I2493" t="str">
        <f t="shared" si="1268"/>
        <v>2195.18786669587i</v>
      </c>
      <c r="J2493" t="str">
        <f t="shared" si="1262"/>
        <v>-6521.79504879214+480.236859221322i</v>
      </c>
      <c r="K2493" t="str">
        <f t="shared" si="1269"/>
        <v>0.0246515603467607-0.334777352315664i</v>
      </c>
      <c r="L2493" t="str">
        <f t="shared" si="1270"/>
        <v>0.001871582661507-0.0215497759551671i</v>
      </c>
      <c r="M2493" t="str">
        <f t="shared" si="1271"/>
        <v>0.0265231430082677-0.356327128270831i</v>
      </c>
      <c r="N2493" t="str">
        <f t="shared" si="1272"/>
        <v>-5.72737645610416i</v>
      </c>
      <c r="O2493" t="str">
        <f t="shared" si="1273"/>
        <v>0.849473943641805+0.527630570639761i</v>
      </c>
      <c r="P2493" t="str">
        <f t="shared" si="1274"/>
        <v>0.150526056358195-0.527630570639761i</v>
      </c>
      <c r="Q2493" t="str">
        <f t="shared" si="1275"/>
        <v>-0.150526056358195+6.25500702674392i</v>
      </c>
      <c r="R2493" t="str">
        <f t="shared" si="1276"/>
        <v>-0.0848832752359561-0.0220221833640154i</v>
      </c>
      <c r="S2493" t="str">
        <f t="shared" si="1277"/>
        <v>0.591837867704517i</v>
      </c>
      <c r="T2493" t="str">
        <f t="shared" si="1278"/>
        <v>0.0130335620443568-0.0502371366194239i</v>
      </c>
      <c r="U2493" t="str">
        <f t="shared" si="1279"/>
        <v>0.0000333333333333333-0.000201924590634105i</v>
      </c>
      <c r="V2493" t="str">
        <f t="shared" si="1280"/>
        <v>6.66666666666667E-06-0.00201924590634105i</v>
      </c>
      <c r="W2493" t="str">
        <f t="shared" si="1281"/>
        <v>0.0000275961578656938-0.000183964728361186i</v>
      </c>
      <c r="X2493" t="str">
        <f t="shared" si="1282"/>
        <v>0.0000281467387338517-0.000183793894819826i</v>
      </c>
      <c r="Y2493" t="str">
        <f t="shared" si="1283"/>
        <v>0.009+3.51230058671339i</v>
      </c>
      <c r="Z2493" t="str">
        <f t="shared" si="1284"/>
        <v>-0.000627725118943198-0.0000977837809932335i</v>
      </c>
      <c r="AA2493" t="str">
        <f t="shared" si="1285"/>
        <v>0.00878292322322368-3.41672028988822i</v>
      </c>
      <c r="AB2493" t="str">
        <f t="shared" si="1286"/>
        <v>0.0614719157420569-0.236940064341699i</v>
      </c>
      <c r="AC2493" t="str">
        <f t="shared" si="1287"/>
        <v>0.917202255713035-0.0281885064165967i</v>
      </c>
      <c r="AD2493" t="str">
        <f t="shared" si="1288"/>
        <v>0.0748896432237234-0.256027539935119i</v>
      </c>
      <c r="AE2493" t="str">
        <f t="shared" si="1289"/>
        <v>-0.0000720454510934774+0.000153391925486857i</v>
      </c>
      <c r="AF2493" t="str">
        <f t="shared" si="1290"/>
        <v>-15.0383578586605-0.633127654114885i</v>
      </c>
      <c r="AG2493" t="str">
        <f t="shared" si="1291"/>
        <v>0.996835697399463-0.000934414794107185i</v>
      </c>
      <c r="AH2493" t="str">
        <f t="shared" si="1292"/>
        <v>0.00118643470250882-0.00226721423040686i</v>
      </c>
      <c r="AI2493">
        <f t="shared" si="1293"/>
        <v>-51.8389877959168</v>
      </c>
      <c r="AJ2493">
        <f t="shared" si="1294"/>
        <v>-62.376907876996441</v>
      </c>
      <c r="AK2493"/>
      <c r="AL2493"/>
      <c r="AM2493"/>
      <c r="AN2493"/>
    </row>
    <row r="2494" spans="1:40" x14ac:dyDescent="0.25">
      <c r="A2494"/>
      <c r="B2494">
        <f t="shared" si="1295"/>
        <v>560000</v>
      </c>
      <c r="C2494" s="237" t="str">
        <f t="shared" si="1263"/>
        <v>-2.43706258710519E-07+0.00437325452389726i</v>
      </c>
      <c r="D2494" s="208" t="str">
        <f t="shared" si="1264"/>
        <v>-5.95700782542061+0.0335282846832123i</v>
      </c>
      <c r="E2494" t="str">
        <f t="shared" si="1265"/>
        <v>2870</v>
      </c>
      <c r="F2494" t="str">
        <f t="shared" si="1266"/>
        <v>0.777000777000777</v>
      </c>
      <c r="G2494" t="str">
        <f t="shared" si="1261"/>
        <v>0.777000777000777</v>
      </c>
      <c r="H2494" t="str">
        <f t="shared" si="1267"/>
        <v>9.08153699945445+0.665540114445623i</v>
      </c>
      <c r="I2494" t="str">
        <f t="shared" si="1268"/>
        <v>2199.11485751285i</v>
      </c>
      <c r="J2494" t="str">
        <f t="shared" si="1262"/>
        <v>-6545.15329348413+481.095959148372i</v>
      </c>
      <c r="K2494" t="str">
        <f t="shared" si="1269"/>
        <v>0.0245640436300174-0.334185785619355i</v>
      </c>
      <c r="L2494" t="str">
        <f t="shared" si="1270"/>
        <v>0.00186495422433785-0.0215118688594364i</v>
      </c>
      <c r="M2494" t="str">
        <f t="shared" si="1271"/>
        <v>0.0264289978543552-0.355697654478791i</v>
      </c>
      <c r="N2494" t="str">
        <f t="shared" si="1272"/>
        <v>-5.73762221005068i</v>
      </c>
      <c r="O2494" t="str">
        <f t="shared" si="1273"/>
        <v>0.854835235486438+0.518899528011777i</v>
      </c>
      <c r="P2494" t="str">
        <f t="shared" si="1274"/>
        <v>0.145164764513562-0.518899528011777i</v>
      </c>
      <c r="Q2494" t="str">
        <f t="shared" si="1275"/>
        <v>-0.145164764513562+6.25652173806246i</v>
      </c>
      <c r="R2494" t="str">
        <f t="shared" si="1276"/>
        <v>-0.0834308068444566-0.021266377174934i</v>
      </c>
      <c r="S2494" t="str">
        <f t="shared" si="1277"/>
        <v>0.5928966116539i</v>
      </c>
      <c r="T2494" t="str">
        <f t="shared" si="1278"/>
        <v>0.0126087629691722-0.0494658426856293i</v>
      </c>
      <c r="U2494" t="str">
        <f t="shared" si="1279"/>
        <v>0.0000333333333333334-0.000201564011007973i</v>
      </c>
      <c r="V2494" t="str">
        <f t="shared" si="1280"/>
        <v>6.66666666666667E-06-0.00201564011007973i</v>
      </c>
      <c r="W2494" t="str">
        <f t="shared" si="1281"/>
        <v>0.0000275961322771961-0.000183637638290761i</v>
      </c>
      <c r="X2494" t="str">
        <f t="shared" si="1282"/>
        <v>0.0000281447119849572-0.000183467114770645i</v>
      </c>
      <c r="Y2494" t="str">
        <f t="shared" si="1283"/>
        <v>0.009+3.51858377202057i</v>
      </c>
      <c r="Z2494" t="str">
        <f t="shared" si="1284"/>
        <v>-0.000625490015688818-0.0000975965008069826i</v>
      </c>
      <c r="AA2494" t="str">
        <f t="shared" si="1285"/>
        <v>0.00875157862748559-3.41061844860287i</v>
      </c>
      <c r="AB2494" t="str">
        <f t="shared" si="1286"/>
        <v>0.0594683795738029-0.233302308557883i</v>
      </c>
      <c r="AC2494" t="str">
        <f t="shared" si="1287"/>
        <v>0.918586605737632-0.0273187093423485i</v>
      </c>
      <c r="AD2494" t="str">
        <f t="shared" si="1288"/>
        <v>0.0722284573024281-0.251831584394628i</v>
      </c>
      <c r="AE2494" t="str">
        <f t="shared" si="1289"/>
        <v>-0.0000697560603208689+0.000150468896982532i</v>
      </c>
      <c r="AF2494" t="str">
        <f t="shared" si="1290"/>
        <v>-15.0385448248751-0.632011829762411i</v>
      </c>
      <c r="AG2494" t="str">
        <f t="shared" si="1291"/>
        <v>0.996893065008553-0.000899742431103429i</v>
      </c>
      <c r="AH2494" t="str">
        <f t="shared" si="1292"/>
        <v>0.00114970139888947-0.0022246239234799i</v>
      </c>
      <c r="AI2494">
        <f t="shared" si="1293"/>
        <v>-52.026794807231965</v>
      </c>
      <c r="AJ2494">
        <f t="shared" si="1294"/>
        <v>-62.669758967321307</v>
      </c>
      <c r="AK2494"/>
      <c r="AL2494"/>
      <c r="AM2494"/>
      <c r="AN2494"/>
    </row>
    <row r="2495" spans="1:40" x14ac:dyDescent="0.25">
      <c r="A2495"/>
      <c r="B2495">
        <f t="shared" si="1295"/>
        <v>561000</v>
      </c>
      <c r="C2495" s="237" t="str">
        <f t="shared" si="1263"/>
        <v>-2.42838205052933E-07+0.00436545906133611i</v>
      </c>
      <c r="D2495" s="208" t="str">
        <f t="shared" si="1264"/>
        <v>-5.95700781876553+0.0334685194702435i</v>
      </c>
      <c r="E2495" t="str">
        <f t="shared" si="1265"/>
        <v>2870</v>
      </c>
      <c r="F2495" t="str">
        <f t="shared" si="1266"/>
        <v>0.777000777000777</v>
      </c>
      <c r="G2495" t="str">
        <f t="shared" si="1261"/>
        <v>0.777000777000777</v>
      </c>
      <c r="H2495" t="str">
        <f t="shared" si="1267"/>
        <v>9.08172298162422+0.664368424788507i</v>
      </c>
      <c r="I2495" t="str">
        <f t="shared" si="1268"/>
        <v>2203.04184832984i</v>
      </c>
      <c r="J2495" t="str">
        <f t="shared" si="1262"/>
        <v>-6568.55328660274+481.955059075422i</v>
      </c>
      <c r="K2495" t="str">
        <f t="shared" si="1269"/>
        <v>0.0244769913474161-0.333596294786598i</v>
      </c>
      <c r="L2495" t="str">
        <f t="shared" si="1270"/>
        <v>0.00185836085043849-0.0214740938705031i</v>
      </c>
      <c r="M2495" t="str">
        <f t="shared" si="1271"/>
        <v>0.0263353521978546-0.355070388657101i</v>
      </c>
      <c r="N2495" t="str">
        <f t="shared" si="1272"/>
        <v>-5.7478679639972i</v>
      </c>
      <c r="O2495" t="str">
        <f t="shared" si="1273"/>
        <v>0.860106791382103+0.510114014136432i</v>
      </c>
      <c r="P2495" t="str">
        <f t="shared" si="1274"/>
        <v>0.139893208617897-0.510114014136432i</v>
      </c>
      <c r="Q2495" t="str">
        <f t="shared" si="1275"/>
        <v>-0.139893208617897+6.25798197813363i</v>
      </c>
      <c r="R2495" t="str">
        <f t="shared" si="1276"/>
        <v>-0.0819728935129328-0.0205219123310708i</v>
      </c>
      <c r="S2495" t="str">
        <f t="shared" si="1277"/>
        <v>0.59395535560328i</v>
      </c>
      <c r="T2495" t="str">
        <f t="shared" si="1278"/>
        <v>0.0121890997362605-0.0486882391163038i</v>
      </c>
      <c r="U2495" t="str">
        <f t="shared" si="1279"/>
        <v>0.0000333333333333333-0.000201204716870704i</v>
      </c>
      <c r="V2495" t="str">
        <f t="shared" si="1280"/>
        <v>6.66666666666667E-06-0.00201204716870704i</v>
      </c>
      <c r="W2495" t="str">
        <f t="shared" si="1281"/>
        <v>0.0000275961066430231-0.000183311716844101i</v>
      </c>
      <c r="X2495" t="str">
        <f t="shared" si="1282"/>
        <v>0.0000281426958823212-0.000183141502205361i</v>
      </c>
      <c r="Y2495" t="str">
        <f t="shared" si="1283"/>
        <v>0.009+3.52486695732775i</v>
      </c>
      <c r="Z2495" t="str">
        <f t="shared" si="1284"/>
        <v>-0.000623266854639559-0.0000974099552270729i</v>
      </c>
      <c r="AA2495" t="str">
        <f t="shared" si="1285"/>
        <v>0.00872040153595882-3.4045383637227i</v>
      </c>
      <c r="AB2495" t="str">
        <f t="shared" si="1286"/>
        <v>0.057489066259009-0.229634793803926i</v>
      </c>
      <c r="AC2495" t="str">
        <f t="shared" si="1287"/>
        <v>0.919977479322303-0.0264601782718283i</v>
      </c>
      <c r="AD2495" t="str">
        <f t="shared" si="1288"/>
        <v>0.0696112602394298-0.24760700404978i</v>
      </c>
      <c r="AE2495" t="str">
        <f t="shared" si="1289"/>
        <v>-0.0000675057783953239+0.000147544408857608i</v>
      </c>
      <c r="AF2495" t="str">
        <f t="shared" si="1290"/>
        <v>-15.0387308003898-0.630899905318263i</v>
      </c>
      <c r="AG2495" t="str">
        <f t="shared" si="1291"/>
        <v>0.996950582567291-0.000865735447480965i</v>
      </c>
      <c r="AH2495" t="str">
        <f t="shared" si="1292"/>
        <v>0.00111357174570104-0.00218198096898527i</v>
      </c>
      <c r="AI2495">
        <f t="shared" si="1293"/>
        <v>-52.217703678506375</v>
      </c>
      <c r="AJ2495">
        <f t="shared" si="1294"/>
        <v>-62.962553134959215</v>
      </c>
      <c r="AK2495"/>
      <c r="AL2495"/>
      <c r="AM2495"/>
      <c r="AN2495"/>
    </row>
    <row r="2496" spans="1:40" x14ac:dyDescent="0.25">
      <c r="A2496"/>
      <c r="B2496">
        <f t="shared" si="1295"/>
        <v>562000</v>
      </c>
      <c r="C2496" s="237" t="str">
        <f t="shared" si="1263"/>
        <v>-2.41974781009944E-07+0.00435769134063434i</v>
      </c>
      <c r="D2496" s="208" t="str">
        <f t="shared" si="1264"/>
        <v>-5.95700781214595+0.0334089669448633i</v>
      </c>
      <c r="E2496" t="str">
        <f t="shared" si="1265"/>
        <v>2870</v>
      </c>
      <c r="F2496" t="str">
        <f t="shared" si="1266"/>
        <v>0.777000777000777</v>
      </c>
      <c r="G2496" t="str">
        <f t="shared" si="1261"/>
        <v>0.777000777000777</v>
      </c>
      <c r="H2496" t="str">
        <f t="shared" si="1267"/>
        <v>9.08190798003118+0.66320082745782i</v>
      </c>
      <c r="I2496" t="str">
        <f t="shared" si="1268"/>
        <v>2206.96883914683i</v>
      </c>
      <c r="J2496" t="str">
        <f t="shared" si="1262"/>
        <v>-6591.99502814797+482.814159002474i</v>
      </c>
      <c r="K2496" t="str">
        <f t="shared" si="1269"/>
        <v>0.0243904002240967-0.333008868969314i</v>
      </c>
      <c r="L2496" t="str">
        <f t="shared" si="1270"/>
        <v>0.00185180229355725-0.0214364503044438i</v>
      </c>
      <c r="M2496" t="str">
        <f t="shared" si="1271"/>
        <v>0.026242202517654-0.354445319273758i</v>
      </c>
      <c r="N2496" t="str">
        <f t="shared" si="1272"/>
        <v>-5.75811371794372i</v>
      </c>
      <c r="O2496" t="str">
        <f t="shared" si="1273"/>
        <v>0.86528805794956+0.501274951269139i</v>
      </c>
      <c r="P2496" t="str">
        <f t="shared" si="1274"/>
        <v>0.13471194205044-0.501274951269139i</v>
      </c>
      <c r="Q2496" t="str">
        <f t="shared" si="1275"/>
        <v>-0.13471194205044+6.25938866921286i</v>
      </c>
      <c r="R2496" t="str">
        <f t="shared" si="1276"/>
        <v>-0.0805095796746928-0.0197888878235091i</v>
      </c>
      <c r="S2496" t="str">
        <f t="shared" si="1277"/>
        <v>0.595014099552663i</v>
      </c>
      <c r="T2496" t="str">
        <f t="shared" si="1278"/>
        <v>0.0117746672694539-0.0479043350555007i</v>
      </c>
      <c r="U2496" t="str">
        <f t="shared" si="1279"/>
        <v>0.0000333333333333334-0.000200846701360258i</v>
      </c>
      <c r="V2496" t="str">
        <f t="shared" si="1280"/>
        <v>6.66666666666667E-06-0.00200846701360258i</v>
      </c>
      <c r="W2496" t="str">
        <f t="shared" si="1281"/>
        <v>0.0000275960809631755-0.000182986957782983i</v>
      </c>
      <c r="X2496" t="str">
        <f t="shared" si="1282"/>
        <v>0.0000281406903499145-0.000182817050892068i</v>
      </c>
      <c r="Y2496" t="str">
        <f t="shared" si="1283"/>
        <v>0.009+3.53115014263493i</v>
      </c>
      <c r="Z2496" t="str">
        <f t="shared" si="1284"/>
        <v>-0.000621055550869188-0.0000972241398557719i</v>
      </c>
      <c r="AA2496" t="str">
        <f t="shared" si="1285"/>
        <v>0.00868939075718918-3.39847991908928i</v>
      </c>
      <c r="AB2496" t="str">
        <f t="shared" si="1286"/>
        <v>0.0555344234995234-0.225937563207137i</v>
      </c>
      <c r="AC2496" t="str">
        <f t="shared" si="1287"/>
        <v>0.921374833861287-0.0256130157579996i</v>
      </c>
      <c r="AD2496" t="str">
        <f t="shared" si="1288"/>
        <v>0.0670383629086492-0.243354279193742i</v>
      </c>
      <c r="AE2496" t="str">
        <f t="shared" si="1289"/>
        <v>-0.0000652944578804327+0.000144618778749911i</v>
      </c>
      <c r="AF2496" t="str">
        <f t="shared" si="1290"/>
        <v>-15.0389157921771-0.629791860512957i</v>
      </c>
      <c r="AG2496" t="str">
        <f t="shared" si="1291"/>
        <v>0.997008243367109-0.000832394132692405i</v>
      </c>
      <c r="AH2496" t="str">
        <f t="shared" si="1292"/>
        <v>0.00107804356040731-0.00213929059717702i</v>
      </c>
      <c r="AI2496">
        <f t="shared" si="1293"/>
        <v>-52.411832862285877</v>
      </c>
      <c r="AJ2496">
        <f t="shared" si="1294"/>
        <v>-63.255289652289029</v>
      </c>
      <c r="AK2496"/>
      <c r="AL2496"/>
      <c r="AM2496"/>
      <c r="AN2496"/>
    </row>
    <row r="2497" spans="1:40" x14ac:dyDescent="0.25">
      <c r="A2497"/>
      <c r="B2497">
        <f t="shared" si="1295"/>
        <v>563000</v>
      </c>
      <c r="C2497" s="237" t="str">
        <f t="shared" si="1263"/>
        <v>-2.41115953718317E-07+0.00434995121396679i</v>
      </c>
      <c r="D2497" s="208" t="str">
        <f t="shared" si="1264"/>
        <v>-5.95700780556161+0.0333496259737454i</v>
      </c>
      <c r="E2497" t="str">
        <f t="shared" si="1265"/>
        <v>2870</v>
      </c>
      <c r="F2497" t="str">
        <f t="shared" si="1266"/>
        <v>0.777000777000777</v>
      </c>
      <c r="G2497" t="str">
        <f t="shared" si="1261"/>
        <v>0.777000777000777</v>
      </c>
      <c r="H2497" t="str">
        <f t="shared" si="1267"/>
        <v>9.082092001587+0.662037301189939i</v>
      </c>
      <c r="I2497" t="str">
        <f t="shared" si="1268"/>
        <v>2210.89582996382i</v>
      </c>
      <c r="J2497" t="str">
        <f t="shared" si="1262"/>
        <v>-6615.47851811981+483.673258929524i</v>
      </c>
      <c r="K2497" t="str">
        <f t="shared" si="1269"/>
        <v>0.024304267013964-0.332423497394456i</v>
      </c>
      <c r="L2497" t="str">
        <f t="shared" si="1270"/>
        <v>0.00184527830959504-0.0213989374820083i</v>
      </c>
      <c r="M2497" t="str">
        <f t="shared" si="1271"/>
        <v>0.026149545323559-0.353822434876464i</v>
      </c>
      <c r="N2497" t="str">
        <f t="shared" si="1272"/>
        <v>-5.76835947189024i</v>
      </c>
      <c r="O2497" t="str">
        <f t="shared" si="1273"/>
        <v>0.870378491287656+0.492383267286597i</v>
      </c>
      <c r="P2497" t="str">
        <f t="shared" si="1274"/>
        <v>0.129621508712344-0.492383267286597i</v>
      </c>
      <c r="Q2497" t="str">
        <f t="shared" si="1275"/>
        <v>-0.129621508712344+6.26074273917684i</v>
      </c>
      <c r="R2497" t="str">
        <f t="shared" si="1276"/>
        <v>-0.0790409115148184-0.0190674032594877i</v>
      </c>
      <c r="S2497" t="str">
        <f t="shared" si="1277"/>
        <v>0.596072843502044i</v>
      </c>
      <c r="T2497" t="str">
        <f t="shared" si="1278"/>
        <v>0.011365561279083-0.0471141408796313i</v>
      </c>
      <c r="U2497" t="str">
        <f t="shared" si="1279"/>
        <v>0.0000333333333333333-0.000200489957663348i</v>
      </c>
      <c r="V2497" t="str">
        <f t="shared" si="1280"/>
        <v>6.66666666666667E-06-0.00200489957663348i</v>
      </c>
      <c r="W2497" t="str">
        <f t="shared" si="1281"/>
        <v>0.0000275960552376534-0.000182663354913507i</v>
      </c>
      <c r="X2497" t="str">
        <f t="shared" si="1282"/>
        <v>0.000028138695312382-0.000182493754643135i</v>
      </c>
      <c r="Y2497" t="str">
        <f t="shared" si="1283"/>
        <v>0.009+3.53743332794211i</v>
      </c>
      <c r="Z2497" t="str">
        <f t="shared" si="1284"/>
        <v>-0.000618856020205085-0.000097039050330812i</v>
      </c>
      <c r="AA2497" t="str">
        <f t="shared" si="1285"/>
        <v>0.00865854511029788-3.39244299936968i</v>
      </c>
      <c r="AB2497" t="str">
        <f t="shared" si="1286"/>
        <v>0.0536049027066609-0.22221066570716i</v>
      </c>
      <c r="AC2497" t="str">
        <f t="shared" si="1287"/>
        <v>0.922778625036865-0.0247773250712743i</v>
      </c>
      <c r="AD2497" t="str">
        <f t="shared" si="1288"/>
        <v>0.0645100706351244-0.23907389348973i</v>
      </c>
      <c r="AE2497" t="str">
        <f t="shared" si="1289"/>
        <v>-0.000063121949159535+0.000141692322268782i</v>
      </c>
      <c r="AF2497" t="str">
        <f t="shared" si="1290"/>
        <v>-15.0390998071486-0.628687675216194i</v>
      </c>
      <c r="AG2497" t="str">
        <f t="shared" si="1291"/>
        <v>0.997066040705541-0.000799718705975337i</v>
      </c>
      <c r="AH2497" t="str">
        <f t="shared" si="1292"/>
        <v>0.00104311462261018-0.00209655800259656i</v>
      </c>
      <c r="AI2497">
        <f t="shared" si="1293"/>
        <v>-52.609307812363333</v>
      </c>
      <c r="AJ2497">
        <f t="shared" si="1294"/>
        <v>-63.547967801608301</v>
      </c>
      <c r="AK2497"/>
      <c r="AL2497"/>
      <c r="AM2497"/>
      <c r="AN2497"/>
    </row>
    <row r="2498" spans="1:40" x14ac:dyDescent="0.25">
      <c r="A2498"/>
      <c r="B2498">
        <f t="shared" si="1295"/>
        <v>564000</v>
      </c>
      <c r="C2498" s="237" t="str">
        <f t="shared" si="1263"/>
        <v>-2.40261690605897E-07+0.00434223853455667i</v>
      </c>
      <c r="D2498" s="208" t="str">
        <f t="shared" si="1264"/>
        <v>-5.95700779901226+0.0332904954316011i</v>
      </c>
      <c r="E2498" t="str">
        <f t="shared" si="1265"/>
        <v>2870</v>
      </c>
      <c r="F2498" t="str">
        <f t="shared" si="1266"/>
        <v>0.777000777000777</v>
      </c>
      <c r="G2498" t="str">
        <f t="shared" si="1261"/>
        <v>0.777000777000777</v>
      </c>
      <c r="H2498" t="str">
        <f t="shared" si="1267"/>
        <v>9.08227505314293+0.660877824867323i</v>
      </c>
      <c r="I2498" t="str">
        <f t="shared" si="1268"/>
        <v>2214.8228207808i</v>
      </c>
      <c r="J2498" t="str">
        <f t="shared" si="1262"/>
        <v>-6639.00375651827+484.532358856575i</v>
      </c>
      <c r="K2498" t="str">
        <f t="shared" si="1269"/>
        <v>0.0242185884993862-0.331840169363362i</v>
      </c>
      <c r="L2498" t="str">
        <f t="shared" si="1270"/>
        <v>0.00183878865658276-0.0213615547285798i</v>
      </c>
      <c r="M2498" t="str">
        <f t="shared" si="1271"/>
        <v>0.026057377155969-0.353201724091942i</v>
      </c>
      <c r="N2498" t="str">
        <f t="shared" si="1272"/>
        <v>-5.77860522583676i</v>
      </c>
      <c r="O2498" t="str">
        <f t="shared" si="1273"/>
        <v>0.875377557030411+0.483439895589379i</v>
      </c>
      <c r="P2498" t="str">
        <f t="shared" si="1274"/>
        <v>0.124622442969589-0.483439895589379i</v>
      </c>
      <c r="Q2498" t="str">
        <f t="shared" si="1275"/>
        <v>-0.124622442969589+6.26204512142614i</v>
      </c>
      <c r="R2498" t="str">
        <f t="shared" si="1276"/>
        <v>-0.0775669369991047-0.0183575588418807i</v>
      </c>
      <c r="S2498" t="str">
        <f t="shared" si="1277"/>
        <v>0.597131587451427i</v>
      </c>
      <c r="T2498" t="str">
        <f t="shared" si="1278"/>
        <v>0.0109618782529852-0.0463176682240202i</v>
      </c>
      <c r="U2498" t="str">
        <f t="shared" si="1279"/>
        <v>0.0000333333333333333-0.000200134479015009i</v>
      </c>
      <c r="V2498" t="str">
        <f t="shared" si="1280"/>
        <v>6.66666666666667E-06-0.00200134479015009i</v>
      </c>
      <c r="W2498" t="str">
        <f t="shared" si="1281"/>
        <v>0.0000275960294664573-0.000182340902085698i</v>
      </c>
      <c r="X2498" t="str">
        <f t="shared" si="1282"/>
        <v>0.0000281367106950366-0.00018217160731481i</v>
      </c>
      <c r="Y2498" t="str">
        <f t="shared" si="1283"/>
        <v>0.009+3.54371651324929i</v>
      </c>
      <c r="Z2498" t="str">
        <f t="shared" si="1284"/>
        <v>-0.000616668179220203-0.0000968546823250318i</v>
      </c>
      <c r="AA2498" t="str">
        <f t="shared" si="1285"/>
        <v>0.00862786342486876-3.38642749004911i</v>
      </c>
      <c r="AB2498" t="str">
        <f t="shared" si="1286"/>
        <v>0.0517009589587944-0.218454156181218i</v>
      </c>
      <c r="AC2498" t="str">
        <f t="shared" si="1287"/>
        <v>0.924188806788658-0.0239532101803559i</v>
      </c>
      <c r="AD2498" t="str">
        <f t="shared" si="1288"/>
        <v>0.0620266831592574-0.23476633390165i</v>
      </c>
      <c r="AE2498" t="str">
        <f t="shared" si="1289"/>
        <v>-0.0000609881004575443+0.000138765352976267i</v>
      </c>
      <c r="AF2498" t="str">
        <f t="shared" si="1290"/>
        <v>-15.0392828521552-0.627587329435722i</v>
      </c>
      <c r="AG2498" t="str">
        <f t="shared" si="1291"/>
        <v>0.997123967887016-0.000767709316534504i</v>
      </c>
      <c r="AH2498" t="str">
        <f t="shared" si="1292"/>
        <v>0.00100878267450184-0.00205378834376811i</v>
      </c>
      <c r="AI2498">
        <f t="shared" si="1293"/>
        <v>-52.810261546898261</v>
      </c>
      <c r="AJ2498">
        <f t="shared" si="1294"/>
        <v>-63.84058687514711</v>
      </c>
      <c r="AK2498"/>
      <c r="AL2498"/>
      <c r="AM2498"/>
      <c r="AN2498"/>
    </row>
    <row r="2499" spans="1:40" x14ac:dyDescent="0.25">
      <c r="A2499"/>
      <c r="B2499">
        <f t="shared" si="1295"/>
        <v>565000</v>
      </c>
      <c r="C2499" s="237" t="str">
        <f t="shared" si="1263"/>
        <v>-2.39411959388521E-07+0.00433455315666633i</v>
      </c>
      <c r="D2499" s="208" t="str">
        <f t="shared" si="1264"/>
        <v>-5.95700779249765+0.0332315742011085i</v>
      </c>
      <c r="E2499" t="str">
        <f t="shared" si="1265"/>
        <v>2870</v>
      </c>
      <c r="F2499" t="str">
        <f t="shared" si="1266"/>
        <v>0.777000777000777</v>
      </c>
      <c r="G2499" t="str">
        <f t="shared" si="1261"/>
        <v>0.777000777000777</v>
      </c>
      <c r="H2499" t="str">
        <f t="shared" si="1267"/>
        <v>9.08245714149038+0.659722377517237i</v>
      </c>
      <c r="I2499" t="str">
        <f t="shared" si="1268"/>
        <v>2218.74981159779i</v>
      </c>
      <c r="J2499" t="str">
        <f t="shared" si="1262"/>
        <v>-6662.57074334334+485.391458783625i</v>
      </c>
      <c r="K2499" t="str">
        <f t="shared" si="1269"/>
        <v>0.0241333614908961-0.331258874251121i</v>
      </c>
      <c r="L2499" t="str">
        <f t="shared" si="1270"/>
        <v>0.00183233309465932-0.0213243013741376i</v>
      </c>
      <c r="M2499" t="str">
        <f t="shared" si="1271"/>
        <v>0.0259656945855554-0.352583175625259i</v>
      </c>
      <c r="N2499" t="str">
        <f t="shared" si="1272"/>
        <v>-5.78885097978328i</v>
      </c>
      <c r="O2499" t="str">
        <f t="shared" si="1273"/>
        <v>0.880284730403122+0.474445775003954i</v>
      </c>
      <c r="P2499" t="str">
        <f t="shared" si="1274"/>
        <v>0.119715269596878-0.474445775003954i</v>
      </c>
      <c r="Q2499" t="str">
        <f t="shared" si="1275"/>
        <v>-0.119715269596878+6.26329675478723i</v>
      </c>
      <c r="R2499" t="str">
        <f t="shared" si="1276"/>
        <v>-0.076087705903063-0.0176594553478797i</v>
      </c>
      <c r="S2499" t="str">
        <f t="shared" si="1277"/>
        <v>0.598190331400808i</v>
      </c>
      <c r="T2499" t="str">
        <f t="shared" si="1278"/>
        <v>0.0105637154469059-0.0455149300096805i</v>
      </c>
      <c r="U2499" t="str">
        <f t="shared" si="1279"/>
        <v>0.0000333333333333333-0.000199780258698168i</v>
      </c>
      <c r="V2499" t="str">
        <f t="shared" si="1280"/>
        <v>6.66666666666667E-06-0.00199780258698168i</v>
      </c>
      <c r="W2499" t="str">
        <f t="shared" si="1281"/>
        <v>0.0000275960036495876-0.000182019593193122i</v>
      </c>
      <c r="X2499" t="str">
        <f t="shared" si="1282"/>
        <v>0.0000281347364238509-0.000181850602806835i</v>
      </c>
      <c r="Y2499" t="str">
        <f t="shared" si="1283"/>
        <v>0.009+3.54999969855647i</v>
      </c>
      <c r="Z2499" t="str">
        <f t="shared" si="1284"/>
        <v>-0.000614491945225182-0.0000966710315460194i</v>
      </c>
      <c r="AA2499" t="str">
        <f t="shared" si="1285"/>
        <v>0.00859734454083751-3.38043327742369i</v>
      </c>
      <c r="AB2499" t="str">
        <f t="shared" si="1286"/>
        <v>0.0498230509560835-0.214668095570398i</v>
      </c>
      <c r="AC2499" t="str">
        <f t="shared" si="1287"/>
        <v>0.925605331282809-0.0231407757322788i</v>
      </c>
      <c r="AD2499" t="str">
        <f t="shared" si="1288"/>
        <v>0.059588494602016-0.230432090624401i</v>
      </c>
      <c r="AE2499" t="str">
        <f t="shared" si="1289"/>
        <v>-0.0000588927578629997+0.000135838182368642i</v>
      </c>
      <c r="AF2499" t="str">
        <f t="shared" si="1290"/>
        <v>-15.039464933988-0.626490803316128i</v>
      </c>
      <c r="AG2499" t="str">
        <f t="shared" si="1291"/>
        <v>0.997182018223658-0.000736366043733773i</v>
      </c>
      <c r="AH2499" t="str">
        <f t="shared" si="1292"/>
        <v>0.000975045421319819-0.00201098674290137i</v>
      </c>
      <c r="AI2499">
        <f t="shared" si="1293"/>
        <v>-53.014835269303759</v>
      </c>
      <c r="AJ2499">
        <f t="shared" si="1294"/>
        <v>-64.133146175085969</v>
      </c>
      <c r="AK2499"/>
      <c r="AL2499"/>
      <c r="AM2499"/>
      <c r="AN2499"/>
    </row>
    <row r="2500" spans="1:40" x14ac:dyDescent="0.25">
      <c r="A2500"/>
      <c r="B2500">
        <f t="shared" si="1295"/>
        <v>566000</v>
      </c>
      <c r="C2500" s="237" t="str">
        <f t="shared" si="1263"/>
        <v>-2.38566728066975E-07+0.00432689493558808i</v>
      </c>
      <c r="D2500" s="208" t="str">
        <f t="shared" si="1264"/>
        <v>-5.95700778601754+0.033172861172842i</v>
      </c>
      <c r="E2500" t="str">
        <f t="shared" si="1265"/>
        <v>2870</v>
      </c>
      <c r="F2500" t="str">
        <f t="shared" si="1266"/>
        <v>0.777000777000777</v>
      </c>
      <c r="G2500" t="str">
        <f t="shared" si="1261"/>
        <v>0.777000777000777</v>
      </c>
      <c r="H2500" t="str">
        <f t="shared" si="1267"/>
        <v>9.08263827336154+0.65857093831056i</v>
      </c>
      <c r="I2500" t="str">
        <f t="shared" si="1268"/>
        <v>2222.67680241478i</v>
      </c>
      <c r="J2500" t="str">
        <f t="shared" si="1262"/>
        <v>-6686.17947859503+486.250558710677i</v>
      </c>
      <c r="K2500" t="str">
        <f t="shared" si="1269"/>
        <v>0.0240485828268964-0.330679601505941i</v>
      </c>
      <c r="L2500" t="str">
        <f t="shared" si="1270"/>
        <v>0.00182591138604945-0.0212871767532159i</v>
      </c>
      <c r="M2500" t="str">
        <f t="shared" si="1271"/>
        <v>0.0258744942129458-0.351966778259157i</v>
      </c>
      <c r="N2500" t="str">
        <f t="shared" si="1272"/>
        <v>-5.7990967337298i</v>
      </c>
      <c r="O2500" t="str">
        <f t="shared" si="1273"/>
        <v>0.885099496277444+0.465401849684135i</v>
      </c>
      <c r="P2500" t="str">
        <f t="shared" si="1274"/>
        <v>0.114900503722556-0.465401849684135i</v>
      </c>
      <c r="Q2500" t="str">
        <f t="shared" si="1275"/>
        <v>-0.114900503722556+6.26449858341394i</v>
      </c>
      <c r="R2500" t="str">
        <f t="shared" si="1276"/>
        <v>-0.0746032698409684-0.0169731941068671i</v>
      </c>
      <c r="S2500" t="str">
        <f t="shared" si="1277"/>
        <v>0.599249075350191i</v>
      </c>
      <c r="T2500" t="str">
        <f t="shared" si="1278"/>
        <v>0.0101711708742794-0.0447059404703011i</v>
      </c>
      <c r="U2500" t="str">
        <f t="shared" si="1279"/>
        <v>0.0000333333333333333-0.000199427290043224i</v>
      </c>
      <c r="V2500" t="str">
        <f t="shared" si="1280"/>
        <v>6.66666666666667E-06-0.00199427290043224i</v>
      </c>
      <c r="W2500" t="str">
        <f t="shared" si="1281"/>
        <v>0.0000275959777870444-0.000181699422172503i</v>
      </c>
      <c r="X2500" t="str">
        <f t="shared" si="1282"/>
        <v>0.0000281327724254508-0.000181530735062066i</v>
      </c>
      <c r="Y2500" t="str">
        <f t="shared" si="1283"/>
        <v>0.009+3.55628288386365i</v>
      </c>
      <c r="Z2500" t="str">
        <f t="shared" si="1284"/>
        <v>-0.000612327236260537-0.0000964880937357622i</v>
      </c>
      <c r="AA2500" t="str">
        <f t="shared" si="1285"/>
        <v>0.00856698730838173-3.37446024859326i</v>
      </c>
      <c r="AB2500" t="str">
        <f t="shared" si="1286"/>
        <v>0.0479716409722759-0.210852551006932i</v>
      </c>
      <c r="AC2500" t="str">
        <f t="shared" si="1287"/>
        <v>0.927028148881088-0.0223401270316306i</v>
      </c>
      <c r="AD2500" t="str">
        <f t="shared" si="1288"/>
        <v>0.0571957934310981-0.226071657013825i</v>
      </c>
      <c r="AE2500" t="str">
        <f t="shared" si="1289"/>
        <v>-0.000056835765350342+0.000132911119858245i</v>
      </c>
      <c r="AF2500" t="str">
        <f t="shared" si="1290"/>
        <v>-15.0396460593791-0.625398077137718i</v>
      </c>
      <c r="AG2500" t="str">
        <f t="shared" si="1291"/>
        <v>0.997240185036069-0.00070568889729782i</v>
      </c>
      <c r="AH2500" t="str">
        <f t="shared" si="1292"/>
        <v>0.000941900531805117-0.00196815828560129i</v>
      </c>
      <c r="AI2500">
        <f t="shared" si="1293"/>
        <v>-53.223179054161626</v>
      </c>
      <c r="AJ2500">
        <f t="shared" si="1294"/>
        <v>-64.425645013568911</v>
      </c>
      <c r="AK2500"/>
      <c r="AL2500"/>
      <c r="AM2500"/>
      <c r="AN2500"/>
    </row>
    <row r="2501" spans="1:40" x14ac:dyDescent="0.25">
      <c r="A2501"/>
      <c r="B2501">
        <f t="shared" si="1295"/>
        <v>567000</v>
      </c>
      <c r="C2501" s="237" t="str">
        <f t="shared" si="1263"/>
        <v>-2.37725964923972E-07+0.00431926372763509i</v>
      </c>
      <c r="D2501" s="208" t="str">
        <f t="shared" si="1264"/>
        <v>-5.95700777957169+0.0331143552452024i</v>
      </c>
      <c r="E2501" t="str">
        <f t="shared" si="1265"/>
        <v>2870</v>
      </c>
      <c r="F2501" t="str">
        <f t="shared" si="1266"/>
        <v>0.777000777000777</v>
      </c>
      <c r="G2501" t="str">
        <f t="shared" ref="G2501:G2564" si="1296">IF($C$11=$C$7,$C$24,F2501)</f>
        <v>0.777000777000777</v>
      </c>
      <c r="H2501" t="str">
        <f t="shared" si="1267"/>
        <v>9.08281845543005+0.657423486560522i</v>
      </c>
      <c r="I2501" t="str">
        <f t="shared" si="1268"/>
        <v>2226.60379323177i</v>
      </c>
      <c r="J2501" t="str">
        <f t="shared" ref="J2501:J2564" si="1297">IMSUM(COMPLEX(0,2*PI()*B2501*$C$113*$C$112),COMPLEX(0,2*PI()*B2501*$C$113*$C$111),COMPLEX(0,2*PI()*B2501*$C$28*10^-12*$C$111),COMPLEX(-1*2*PI()*B2501*2*PI()*B2501*$C$113*$C$112*$C$28*10^-12*$C$111,0),COMPLEX(1,0))</f>
        <v>-6709.82996227334+487.109658637727i</v>
      </c>
      <c r="K2501" t="str">
        <f t="shared" si="1269"/>
        <v>0.0239642493733681-0.33010234064852i</v>
      </c>
      <c r="L2501" t="str">
        <f t="shared" si="1270"/>
        <v>0.00181952329504225-0.0212501802048679i</v>
      </c>
      <c r="M2501" t="str">
        <f t="shared" si="1271"/>
        <v>0.0257837726684104-0.351352520853388i</v>
      </c>
      <c r="N2501" t="str">
        <f t="shared" si="1272"/>
        <v>-5.80934248767632i</v>
      </c>
      <c r="O2501" t="str">
        <f t="shared" si="1273"/>
        <v>0.88982134922547+0.456309069011963i</v>
      </c>
      <c r="P2501" t="str">
        <f t="shared" si="1274"/>
        <v>0.11017865077453-0.456309069011963i</v>
      </c>
      <c r="Q2501" t="str">
        <f t="shared" si="1275"/>
        <v>-0.11017865077453+6.26565155668828i</v>
      </c>
      <c r="R2501" t="str">
        <f t="shared" si="1276"/>
        <v>-0.0731136822949363-0.0162988769774637i</v>
      </c>
      <c r="S2501" t="str">
        <f t="shared" si="1277"/>
        <v>0.600307819299572i</v>
      </c>
      <c r="T2501" t="str">
        <f t="shared" si="1278"/>
        <v>0.00978434329537323-0.0438907151794349i</v>
      </c>
      <c r="U2501" t="str">
        <f t="shared" si="1279"/>
        <v>0.0000333333333333334-0.000199075566427628i</v>
      </c>
      <c r="V2501" t="str">
        <f t="shared" si="1280"/>
        <v>6.66666666666667E-06-0.00199075566427628i</v>
      </c>
      <c r="W2501" t="str">
        <f t="shared" si="1281"/>
        <v>0.0000275959518788282-0.000181380383003335i</v>
      </c>
      <c r="X2501" t="str">
        <f t="shared" si="1282"/>
        <v>0.0000281308186271095-0.00018121199806608i</v>
      </c>
      <c r="Y2501" t="str">
        <f t="shared" si="1283"/>
        <v>0.009+3.56256606917082i</v>
      </c>
      <c r="Z2501" t="str">
        <f t="shared" si="1284"/>
        <v>-0.000610173971088916-0.0000963058646703059i</v>
      </c>
      <c r="AA2501" t="str">
        <f t="shared" si="1285"/>
        <v>0.008536790587813-3.36850829145434i</v>
      </c>
      <c r="AB2501" t="str">
        <f t="shared" si="1286"/>
        <v>0.0461471948035081-0.207007595942433i</v>
      </c>
      <c r="AC2501" t="str">
        <f t="shared" si="1287"/>
        <v>0.928457208109925-0.0215513700189388i</v>
      </c>
      <c r="AD2501" t="str">
        <f t="shared" si="1288"/>
        <v>0.0548488624280574-0.221685529516358i</v>
      </c>
      <c r="AE2501" t="str">
        <f t="shared" si="1289"/>
        <v>-0.0000548169648024048+0.000129984472755628i</v>
      </c>
      <c r="AF2501" t="str">
        <f t="shared" si="1290"/>
        <v>-15.0398262350017-0.62430913131532i</v>
      </c>
      <c r="AG2501" t="str">
        <f t="shared" si="1291"/>
        <v>0.997298461654112-0.000675677817523437i</v>
      </c>
      <c r="AH2501" t="str">
        <f t="shared" si="1292"/>
        <v>0.000909345638662841-0.00192530802058458i</v>
      </c>
      <c r="AI2501">
        <f t="shared" si="1293"/>
        <v>-53.435452606515909</v>
      </c>
      <c r="AJ2501">
        <f t="shared" si="1294"/>
        <v>-64.718082712717731</v>
      </c>
      <c r="AK2501"/>
      <c r="AL2501"/>
      <c r="AM2501"/>
      <c r="AN2501"/>
    </row>
    <row r="2502" spans="1:40" x14ac:dyDescent="0.25">
      <c r="A2502"/>
      <c r="B2502">
        <f t="shared" si="1295"/>
        <v>568000</v>
      </c>
      <c r="C2502" s="237" t="str">
        <f t="shared" ref="C2502:C2565" si="1298">IMPRODUCT(COMPLEX(-1,0),IMDIV(IMPRODUCT(G2502,COMPLEX($C$100+$C$101,0)),COMPLEX($C$100,2*PI()*B2502*$C$103*$C$102*(2*$C$100+$C$101))))</f>
        <v>-2.3688963852118E-07+0.00431165939013237i</v>
      </c>
      <c r="D2502" s="208" t="str">
        <f t="shared" ref="D2502:D2565" si="1299">IMPRODUCT(COMPLEX($C$106,0),IMSUB(C2502,G2502))</f>
        <v>-5.95700777315986+0.0330560553243482i</v>
      </c>
      <c r="E2502" t="str">
        <f t="shared" ref="E2502:E2565" si="1300">IMDIV(COMPLEX($C$20*10^3,0),COMPLEX(1,2*PI()*B2502*$C$20*1000*$C$29*10^-12))</f>
        <v>2870</v>
      </c>
      <c r="F2502" t="str">
        <f t="shared" ref="F2502:F2565" si="1301">IMDIV(COMPLEX($C$22*1000,0),IMSUM(COMPLEX($C$22*1000,0),E2502))</f>
        <v>0.777000777000777</v>
      </c>
      <c r="G2502" t="str">
        <f t="shared" si="1296"/>
        <v>0.777000777000777</v>
      </c>
      <c r="H2502" t="str">
        <f t="shared" ref="H2502:H2565" si="1302">IMPRODUCT(COMPLEX($C$108,0),IMPRODUCT(COMPLEX(-1,0),D2502),IMDIV(COMPLEX(0,2*PI()*B2502*$C$109*$C$110),COMPLEX(1,2*PI()*B2502*$C$109*$C$110)))</f>
        <v>9.08299769431148+0.656280001721544i</v>
      </c>
      <c r="I2502" t="str">
        <f t="shared" ref="I2502:I2565" si="1303">COMPLEX(0,2*PI()*B2502*$C$113*$C$112*$C$114)</f>
        <v>2230.53078404875i</v>
      </c>
      <c r="J2502" t="str">
        <f t="shared" si="1297"/>
        <v>-6733.52219437827+487.968758564778i</v>
      </c>
      <c r="K2502" t="str">
        <f t="shared" ref="K2502:K2565" si="1304">IMDIV(I2502,J2502)</f>
        <v>0.0238803580235832-0.329527081271435i</v>
      </c>
      <c r="L2502" t="str">
        <f t="shared" ref="L2502:L2565" si="1305">IMDIV(COMPLEX($C$117,0),COMPLEX(1,2*PI()*B2502*$C$115*$C$116))</f>
        <v>0.00181316858796964-0.0212133110726263i</v>
      </c>
      <c r="M2502" t="str">
        <f t="shared" ref="M2502:M2565" si="1306">IMSUM(K2502,L2502)</f>
        <v>0.0256935266115528-0.350740392344061i</v>
      </c>
      <c r="N2502" t="str">
        <f t="shared" ref="N2502:N2565" si="1307">COMPLEX(0,-2*PI()*B2502*$C$43)</f>
        <v>-5.81958824162284i</v>
      </c>
      <c r="O2502" t="str">
        <f t="shared" ref="O2502:O2565" si="1308">IMEXP(N2502)</f>
        <v>0.894449793572784+0.447168387498048i</v>
      </c>
      <c r="P2502" t="str">
        <f t="shared" ref="P2502:P2565" si="1309">IMSUB(COMPLEX(1,0),O2502)</f>
        <v>0.105550206427216-0.447168387498048i</v>
      </c>
      <c r="Q2502" t="str">
        <f t="shared" ref="Q2502:Q2565" si="1310">IMSUM(COMPLEX(0,2*PI()*B2502*$C$43),O2502,COMPLEX(-1,0))</f>
        <v>-0.105550206427216+6.26675662912089i</v>
      </c>
      <c r="R2502" t="str">
        <f t="shared" ref="R2502:R2565" si="1311">IMDIV(P2502,Q2502)</f>
        <v>-0.0716189986440084-0.0156366063237367i</v>
      </c>
      <c r="S2502" t="str">
        <f t="shared" ref="S2502:S2565" si="1312">IMDIV(COMPLEX(0,2*PI()*B2502*$C$123),COMPLEX($C$124,0))</f>
        <v>0.601366563248955i</v>
      </c>
      <c r="T2502" t="str">
        <f t="shared" ref="T2502:T2565" si="1313">IMPRODUCT(R2502,S2502)</f>
        <v>0.00940333220578242-0.0430692710778789i</v>
      </c>
      <c r="U2502" t="str">
        <f t="shared" ref="U2502:U2565" si="1314">IMDIV(COMPLEX(1,2*PI()*B2502*$C$16*10^-3*$C$15*10^-6),COMPLEX(0,2*PI()*B2502*$C$15*10^-6))</f>
        <v>0.0000333333333333333-0.000198725081275466i</v>
      </c>
      <c r="V2502" t="str">
        <f t="shared" ref="V2502:V2565" si="1315">IMSUM(COMPLEX($C$18*10^-3,0),IMDIV(COMPLEX(1,0),COMPLEX(0,2*PI()*B2502*($C$17*1*10^-6))))</f>
        <v>6.66666666666667E-06-0.00198725081275466i</v>
      </c>
      <c r="W2502" t="str">
        <f t="shared" ref="W2502:W2565" si="1316">IMDIV(IMPRODUCT(U2502,V2502),IMSUM(U2502,V2502))</f>
        <v>0.0000275959259249391-0.000181062469707511i</v>
      </c>
      <c r="X2502" t="str">
        <f t="shared" ref="X2502:X2565" si="1317">IMDIV(IMPRODUCT(COMPLEX($C$19,0),W2502),IMSUM(COMPLEX($C$19,0),W2502))</f>
        <v>0.000028128874956739-0.000180894385846815i</v>
      </c>
      <c r="Y2502" t="str">
        <f t="shared" ref="Y2502:Y2565" si="1318">COMPLEX($C$13*10^-3,2*PI()*B2502*$C$12*0.000001)</f>
        <v>0.009+3.568849254478i</v>
      </c>
      <c r="Z2502" t="str">
        <f t="shared" ref="Z2502:Z2565" si="1319">IMPRODUCT(COMPLEX($C$6,0),IMDIV(X2502,IMSUM(X2502,Y2502)))</f>
        <v>-0.000608032069187502-0.0000961243401594037i</v>
      </c>
      <c r="AA2502" t="str">
        <f t="shared" ref="AA2502:AA2565" si="1320">IMDIV(COMPLEX($C$6,0),IMSUM(X2502,Y2502))</f>
        <v>0.00850675324946933-3.36257729469305i</v>
      </c>
      <c r="AB2502" t="str">
        <f t="shared" ref="AB2502:AB2565" si="1321">IMPRODUCT(COMPLEX($C$119,0),T2502)</f>
        <v>0.0443501817140391-0.203133310277024i</v>
      </c>
      <c r="AC2502" t="str">
        <f t="shared" ref="AC2502:AC2565" si="1322">IMSUM(COMPLEX(1,0),IMPRODUCT(AB2502,M2502))</f>
        <v>0.929892455629386-0.020774611248208i</v>
      </c>
      <c r="AD2502" t="str">
        <f t="shared" ref="AD2502:AD2565" si="1323">IMDIV(AB2502,AC2502)</f>
        <v>0.0525479786563967-0.21727420759835i</v>
      </c>
      <c r="AE2502" t="str">
        <f t="shared" ref="AE2502:AE2565" si="1324">IMPRODUCT(AD2502,AA2502,X2502)</f>
        <v>-0.0000528361960331183+0.000127058546252043i</v>
      </c>
      <c r="AF2502" t="str">
        <f t="shared" ref="AF2502:AF2565" si="1325">IMSUB(D2502,H2502)</f>
        <v>-15.0400054674713-0.623223946397196i</v>
      </c>
      <c r="AG2502" t="str">
        <f t="shared" ref="AG2502:AG2565" si="1326">IMSUM(COMPLEX(1,0),IMPRODUCT(AD2502,AA2502,COMPLEX($C$127,0)))</f>
        <v>0.997356841417694-0.00064633267550037i</v>
      </c>
      <c r="AH2502" t="str">
        <f t="shared" ref="AH2502:AH2565" si="1327">IMDIV(IMPRODUCT(AE2502,AF2502),AG2502)</f>
        <v>0.000877378339025662-0.00188244095940355i</v>
      </c>
      <c r="AI2502">
        <f t="shared" ref="AI2502:AI2565" si="1328">20*LOG10(IMABS(AH2502))</f>
        <v>-53.651826104168556</v>
      </c>
      <c r="AJ2502">
        <f t="shared" ref="AJ2502:AJ2565" si="1329">IMARGUMENT(AH2502)*180/PI()</f>
        <v>-65.01045860464346</v>
      </c>
      <c r="AK2502"/>
      <c r="AL2502"/>
      <c r="AM2502"/>
      <c r="AN2502"/>
    </row>
    <row r="2503" spans="1:40" x14ac:dyDescent="0.25">
      <c r="A2503"/>
      <c r="B2503">
        <f t="shared" si="1295"/>
        <v>569000</v>
      </c>
      <c r="C2503" s="237" t="str">
        <f t="shared" si="1298"/>
        <v>-2.36057717696286E-07+0.004304081781408i</v>
      </c>
      <c r="D2503" s="208" t="str">
        <f t="shared" si="1299"/>
        <v>-5.9570077667818+0.032997960324128i</v>
      </c>
      <c r="E2503" t="str">
        <f t="shared" si="1300"/>
        <v>2870</v>
      </c>
      <c r="F2503" t="str">
        <f t="shared" si="1301"/>
        <v>0.777000777000777</v>
      </c>
      <c r="G2503" t="str">
        <f t="shared" si="1296"/>
        <v>0.777000777000777</v>
      </c>
      <c r="H2503" t="str">
        <f t="shared" si="1302"/>
        <v>9.08317599656409+0.655140463387998i</v>
      </c>
      <c r="I2503" t="str">
        <f t="shared" si="1303"/>
        <v>2234.45777486574i</v>
      </c>
      <c r="J2503" t="str">
        <f t="shared" si="1297"/>
        <v>-6757.25617490981+488.827858491828i</v>
      </c>
      <c r="K2503" t="str">
        <f t="shared" si="1304"/>
        <v>0.0237969056978208-0.328953813038531i</v>
      </c>
      <c r="L2503" t="str">
        <f t="shared" si="1305"/>
        <v>0.00180684703318519-0.021176568704466i</v>
      </c>
      <c r="M2503" t="str">
        <f t="shared" si="1306"/>
        <v>0.025603752731006-0.350130381742997i</v>
      </c>
      <c r="N2503" t="str">
        <f t="shared" si="1307"/>
        <v>-5.82983399556935i</v>
      </c>
      <c r="O2503" t="str">
        <f t="shared" si="1308"/>
        <v>0.898984343450493+0.43798076468138i</v>
      </c>
      <c r="P2503" t="str">
        <f t="shared" si="1309"/>
        <v>0.101015656549507-0.43798076468138i</v>
      </c>
      <c r="Q2503" t="str">
        <f t="shared" si="1310"/>
        <v>-0.101015656549507+6.26781476025073i</v>
      </c>
      <c r="R2503" t="str">
        <f t="shared" si="1311"/>
        <v>-0.0701192761932373-0.0149864849905541i</v>
      </c>
      <c r="S2503" t="str">
        <f t="shared" si="1312"/>
        <v>0.602425307198337i</v>
      </c>
      <c r="T2503" t="str">
        <f t="shared" si="1313"/>
        <v>0.00902823782425782-0.042241626501236i</v>
      </c>
      <c r="U2503" t="str">
        <f t="shared" si="1314"/>
        <v>0.0000333333333333334-0.000198375828057056i</v>
      </c>
      <c r="V2503" t="str">
        <f t="shared" si="1315"/>
        <v>6.66666666666667E-06-0.00198375828057056i</v>
      </c>
      <c r="W2503" t="str">
        <f t="shared" si="1316"/>
        <v>0.0000275958999253777-0.000180745676348953i</v>
      </c>
      <c r="X2503" t="str">
        <f t="shared" si="1317"/>
        <v>0.0000281269413428845-0.000180577892474185i</v>
      </c>
      <c r="Y2503" t="str">
        <f t="shared" si="1318"/>
        <v>0.009+3.57513243978518i</v>
      </c>
      <c r="Z2503" t="str">
        <f t="shared" si="1319"/>
        <v>-0.000605901450740476-0.0000959435160461851i</v>
      </c>
      <c r="AA2503" t="str">
        <f t="shared" si="1320"/>
        <v>0.00847687417360998-3.35666714777824i</v>
      </c>
      <c r="AB2503" t="str">
        <f t="shared" si="1321"/>
        <v>0.0425810743788434-0.199229780489341i</v>
      </c>
      <c r="AC2503" t="str">
        <f t="shared" si="1322"/>
        <v>0.93133383620211-0.0200099578635931i</v>
      </c>
      <c r="AD2503" t="str">
        <f t="shared" si="1323"/>
        <v>0.0502934134306284-0.212838193675121i</v>
      </c>
      <c r="AE2503" t="str">
        <f t="shared" si="1324"/>
        <v>-0.0000508932968104184+0.000124133643402239i</v>
      </c>
      <c r="AF2503" t="str">
        <f t="shared" si="1325"/>
        <v>-15.0401837633459-0.62214250306387i</v>
      </c>
      <c r="AG2503" t="str">
        <f t="shared" si="1326"/>
        <v>0.997415317677537-0.000617653273341617i</v>
      </c>
      <c r="AH2503" t="str">
        <f t="shared" si="1327"/>
        <v>0.000845996194919651-0.00183956207617686i</v>
      </c>
      <c r="AI2503">
        <f t="shared" si="1328"/>
        <v>-53.872481134111695</v>
      </c>
      <c r="AJ2503">
        <f t="shared" si="1329"/>
        <v>-65.302772031457508</v>
      </c>
      <c r="AK2503"/>
      <c r="AL2503"/>
      <c r="AM2503"/>
      <c r="AN2503"/>
    </row>
    <row r="2504" spans="1:40" x14ac:dyDescent="0.25">
      <c r="A2504"/>
      <c r="B2504">
        <f t="shared" si="1295"/>
        <v>570000</v>
      </c>
      <c r="C2504" s="237" t="str">
        <f t="shared" si="1298"/>
        <v>-2.35230171560091E-07+0.00429653076078417i</v>
      </c>
      <c r="D2504" s="208" t="str">
        <f t="shared" si="1299"/>
        <v>-5.95700776043728+0.032940069166012i</v>
      </c>
      <c r="E2504" t="str">
        <f t="shared" si="1300"/>
        <v>2870</v>
      </c>
      <c r="F2504" t="str">
        <f t="shared" si="1301"/>
        <v>0.777000777000777</v>
      </c>
      <c r="G2504" t="str">
        <f t="shared" si="1296"/>
        <v>0.777000777000777</v>
      </c>
      <c r="H2504" t="str">
        <f t="shared" si="1302"/>
        <v>9.0833533686893+0.654004851293072i</v>
      </c>
      <c r="I2504" t="str">
        <f t="shared" si="1303"/>
        <v>2238.38476568273i</v>
      </c>
      <c r="J2504" t="str">
        <f t="shared" si="1297"/>
        <v>-6781.03190386797+489.686958418879i</v>
      </c>
      <c r="K2504" t="str">
        <f t="shared" si="1304"/>
        <v>0.0237138893430856-0.328382525684308i</v>
      </c>
      <c r="L2504" t="str">
        <f t="shared" si="1305"/>
        <v>0.00180055840104334-0.0211399524527674i</v>
      </c>
      <c r="M2504" t="str">
        <f t="shared" si="1306"/>
        <v>0.0255144477441289-0.349522478137075i</v>
      </c>
      <c r="N2504" t="str">
        <f t="shared" si="1307"/>
        <v>-5.84007974951587i</v>
      </c>
      <c r="O2504" t="str">
        <f t="shared" si="1308"/>
        <v>0.903424522846248+0.428747165028563i</v>
      </c>
      <c r="P2504" t="str">
        <f t="shared" si="1309"/>
        <v>0.096575477153752-0.428747165028563i</v>
      </c>
      <c r="Q2504" t="str">
        <f t="shared" si="1310"/>
        <v>-0.096575477153752+6.26882691454443i</v>
      </c>
      <c r="R2504" t="str">
        <f t="shared" si="1311"/>
        <v>-0.0686145742027354-0.0143486162780677i</v>
      </c>
      <c r="S2504" t="str">
        <f t="shared" si="1312"/>
        <v>0.603484051147718i</v>
      </c>
      <c r="T2504" t="str">
        <f t="shared" si="1313"/>
        <v>0.00865916107985239-0.0414078012076425i</v>
      </c>
      <c r="U2504" t="str">
        <f t="shared" si="1314"/>
        <v>0.0000333333333333333-0.000198027800288535i</v>
      </c>
      <c r="V2504" t="str">
        <f t="shared" si="1315"/>
        <v>6.66666666666667E-06-0.00198027800288535i</v>
      </c>
      <c r="W2504" t="str">
        <f t="shared" si="1316"/>
        <v>0.000027595873880144-0.000180429997033235i</v>
      </c>
      <c r="X2504" t="str">
        <f t="shared" si="1317"/>
        <v>0.0000281250177147175-0.000180262512059719i</v>
      </c>
      <c r="Y2504" t="str">
        <f t="shared" si="1318"/>
        <v>0.009+3.58141562509236i</v>
      </c>
      <c r="Z2504" t="str">
        <f t="shared" si="1319"/>
        <v>-0.000603782036631582-0.0000957633882068203i</v>
      </c>
      <c r="AA2504" t="str">
        <f t="shared" si="1320"/>
        <v>0.00844715225031102-3.35077774095457i</v>
      </c>
      <c r="AB2504" t="str">
        <f t="shared" si="1321"/>
        <v>0.0408403488229877-0.1952970997673i</v>
      </c>
      <c r="AC2504" t="str">
        <f t="shared" si="1322"/>
        <v>0.932781292662246-0.0192575175751859i</v>
      </c>
      <c r="AD2504" t="str">
        <f t="shared" si="1323"/>
        <v>0.0480854322862934-0.2083779930397i</v>
      </c>
      <c r="AE2504" t="str">
        <f t="shared" si="1324"/>
        <v>-0.0000489881028793472+0.000121210065107587i</v>
      </c>
      <c r="AF2504" t="str">
        <f t="shared" si="1325"/>
        <v>-15.0403611291266-0.62106478212706i</v>
      </c>
      <c r="AG2504" t="str">
        <f t="shared" si="1326"/>
        <v>0.997473883795951-0.000589639344422917i</v>
      </c>
      <c r="AH2504" t="str">
        <f t="shared" si="1327"/>
        <v>0.000815196733732401-0.0017966763073272i</v>
      </c>
      <c r="AI2504">
        <f t="shared" si="1328"/>
        <v>-54.097611736010847</v>
      </c>
      <c r="AJ2504">
        <f t="shared" si="1329"/>
        <v>-65.595022345282018</v>
      </c>
      <c r="AK2504"/>
      <c r="AL2504"/>
      <c r="AM2504"/>
      <c r="AN2504"/>
    </row>
    <row r="2505" spans="1:40" x14ac:dyDescent="0.25">
      <c r="A2505"/>
      <c r="B2505">
        <f t="shared" si="1295"/>
        <v>571000</v>
      </c>
      <c r="C2505" s="237" t="str">
        <f t="shared" si="1298"/>
        <v>-2.34406969493637E-07+0.00428900618856859i</v>
      </c>
      <c r="D2505" s="208" t="str">
        <f t="shared" si="1299"/>
        <v>-5.95700775412605+0.0328823807790259i</v>
      </c>
      <c r="E2505" t="str">
        <f t="shared" si="1300"/>
        <v>2870</v>
      </c>
      <c r="F2505" t="str">
        <f t="shared" si="1301"/>
        <v>0.777000777000777</v>
      </c>
      <c r="G2505" t="str">
        <f t="shared" si="1296"/>
        <v>0.777000777000777</v>
      </c>
      <c r="H2505" t="str">
        <f t="shared" si="1302"/>
        <v>9.08352981713237+0.652873145307552i</v>
      </c>
      <c r="I2505" t="str">
        <f t="shared" si="1303"/>
        <v>2242.31175649972i</v>
      </c>
      <c r="J2505" t="str">
        <f t="shared" si="1297"/>
        <v>-6804.84938125274+490.54605834593i</v>
      </c>
      <c r="K2505" t="str">
        <f t="shared" si="1304"/>
        <v>0.0236313059328307-0.327813209013326i</v>
      </c>
      <c r="L2505" t="str">
        <f t="shared" si="1305"/>
        <v>0.00179430246387857-0.021103461674279i</v>
      </c>
      <c r="M2505" t="str">
        <f t="shared" si="1306"/>
        <v>0.0254256083967093-0.348916670687605i</v>
      </c>
      <c r="N2505" t="str">
        <f t="shared" si="1307"/>
        <v>-5.85032550346239i</v>
      </c>
      <c r="O2505" t="str">
        <f t="shared" si="1308"/>
        <v>0.907769865654185+0.419468557832625i</v>
      </c>
      <c r="P2505" t="str">
        <f t="shared" si="1309"/>
        <v>0.092230134345815-0.419468557832625i</v>
      </c>
      <c r="Q2505" t="str">
        <f t="shared" si="1310"/>
        <v>-0.092230134345815+6.26979406129501i</v>
      </c>
      <c r="R2505" t="str">
        <f t="shared" si="1311"/>
        <v>-0.0671049539166961-0.0137231039153201i</v>
      </c>
      <c r="S2505" t="str">
        <f t="shared" si="1312"/>
        <v>0.604542795097101i</v>
      </c>
      <c r="T2505" t="str">
        <f t="shared" si="1313"/>
        <v>0.00829620359837558-0.0405678164056616i</v>
      </c>
      <c r="U2505" t="str">
        <f t="shared" si="1314"/>
        <v>0.0000333333333333334-0.000197680991531462i</v>
      </c>
      <c r="V2505" t="str">
        <f t="shared" si="1315"/>
        <v>6.66666666666667E-06-0.00197680991531462i</v>
      </c>
      <c r="W2505" t="str">
        <f t="shared" si="1316"/>
        <v>0.0000275958477892388-0.000180115425907224i</v>
      </c>
      <c r="X2505" t="str">
        <f t="shared" si="1317"/>
        <v>0.0000281231040020293-0.000179948238756193i</v>
      </c>
      <c r="Y2505" t="str">
        <f t="shared" si="1318"/>
        <v>0.009+3.58769881039954i</v>
      </c>
      <c r="Z2505" t="str">
        <f t="shared" si="1319"/>
        <v>-0.00060167374843678-0.0000955839525501893i</v>
      </c>
      <c r="AA2505" t="str">
        <f t="shared" si="1320"/>
        <v>0.00841758637936186-3.34490896523574i</v>
      </c>
      <c r="AB2505" t="str">
        <f t="shared" si="1321"/>
        <v>0.0391284843577434-0.191335368139657i</v>
      </c>
      <c r="AC2505" t="str">
        <f t="shared" si="1322"/>
        <v>0.93423476588436-0.018517398633915i</v>
      </c>
      <c r="AD2505" t="str">
        <f t="shared" si="1323"/>
        <v>0.0459242949509733-0.203894113791358i</v>
      </c>
      <c r="AE2505" t="str">
        <f t="shared" si="1324"/>
        <v>-0.0000471204479853644+0.000118288110099547i</v>
      </c>
      <c r="AF2505" t="str">
        <f t="shared" si="1325"/>
        <v>-15.0405375712584-0.619990764528526i</v>
      </c>
      <c r="AG2505" t="str">
        <f t="shared" si="1326"/>
        <v>0.997532533147595-0.000562290553631778i</v>
      </c>
      <c r="AH2505" t="str">
        <f t="shared" si="1327"/>
        <v>0.000784977448683644-0.00175378855132633i</v>
      </c>
      <c r="AI2505">
        <f t="shared" si="1328"/>
        <v>-54.327425567766923</v>
      </c>
      <c r="AJ2505">
        <f t="shared" si="1329"/>
        <v>-65.887208908255559</v>
      </c>
      <c r="AK2505"/>
      <c r="AL2505"/>
      <c r="AM2505"/>
      <c r="AN2505"/>
    </row>
    <row r="2506" spans="1:40" x14ac:dyDescent="0.25">
      <c r="A2506"/>
      <c r="B2506">
        <f t="shared" si="1295"/>
        <v>572000</v>
      </c>
      <c r="C2506" s="237" t="str">
        <f t="shared" si="1298"/>
        <v>-2.33588081145387E-07+0.00428150792604584i</v>
      </c>
      <c r="D2506" s="208" t="str">
        <f t="shared" si="1299"/>
        <v>-5.95700774784791+0.0328248940996848i</v>
      </c>
      <c r="E2506" t="str">
        <f t="shared" si="1300"/>
        <v>2870</v>
      </c>
      <c r="F2506" t="str">
        <f t="shared" si="1301"/>
        <v>0.777000777000777</v>
      </c>
      <c r="G2506" t="str">
        <f t="shared" si="1296"/>
        <v>0.777000777000777</v>
      </c>
      <c r="H2506" t="str">
        <f t="shared" si="1302"/>
        <v>9.08370534828296+0.651745325438719i</v>
      </c>
      <c r="I2506" t="str">
        <f t="shared" si="1303"/>
        <v>2246.2387473167i</v>
      </c>
      <c r="J2506" t="str">
        <f t="shared" si="1297"/>
        <v>-6828.70860706413+491.40515827298i</v>
      </c>
      <c r="K2506" t="str">
        <f t="shared" si="1304"/>
        <v>0.0235491524666839-0.327245852899611i</v>
      </c>
      <c r="L2506" t="str">
        <f t="shared" si="1305"/>
        <v>0.00178807899598521-0.0210670957300815i</v>
      </c>
      <c r="M2506" t="str">
        <f t="shared" si="1306"/>
        <v>0.0253372314626691-0.348312948629692i</v>
      </c>
      <c r="N2506" t="str">
        <f t="shared" si="1307"/>
        <v>-5.86057125740891i</v>
      </c>
      <c r="O2506" t="str">
        <f t="shared" si="1308"/>
        <v>0.912019915723875+0.410145917111234i</v>
      </c>
      <c r="P2506" t="str">
        <f t="shared" si="1309"/>
        <v>0.087980084276125-0.410145917111234i</v>
      </c>
      <c r="Q2506" t="str">
        <f t="shared" si="1310"/>
        <v>-0.087980084276125+6.27071717452014i</v>
      </c>
      <c r="R2506" t="str">
        <f t="shared" si="1311"/>
        <v>-0.065590478592336-0.013110052032948i</v>
      </c>
      <c r="S2506" t="str">
        <f t="shared" si="1312"/>
        <v>0.605601539046482i</v>
      </c>
      <c r="T2506" t="str">
        <f t="shared" si="1313"/>
        <v>0.00793946768813277-0.039721694782314i</v>
      </c>
      <c r="U2506" t="str">
        <f t="shared" si="1314"/>
        <v>0.0000333333333333333-0.000197335395392421i</v>
      </c>
      <c r="V2506" t="str">
        <f t="shared" si="1315"/>
        <v>6.66666666666667E-06-0.00197335395392421i</v>
      </c>
      <c r="W2506" t="str">
        <f t="shared" si="1316"/>
        <v>0.0000275958216526619-0.000179801957158719i</v>
      </c>
      <c r="X2506" t="str">
        <f t="shared" si="1317"/>
        <v>0.0000281212001352236-0.000179635066757272i</v>
      </c>
      <c r="Y2506" t="str">
        <f t="shared" si="1318"/>
        <v>0.009+3.59398199570672i</v>
      </c>
      <c r="Z2506" t="str">
        <f t="shared" si="1319"/>
        <v>-0.000599576508416989-0.0000954052050175542i</v>
      </c>
      <c r="AA2506" t="str">
        <f t="shared" si="1320"/>
        <v>0.00838817547016378-3.33906071239776i</v>
      </c>
      <c r="AB2506" t="str">
        <f t="shared" si="1321"/>
        <v>0.0374459635133279-0.187344692608214i</v>
      </c>
      <c r="AC2506" t="str">
        <f t="shared" si="1322"/>
        <v>0.93569419475239-0.017789709805524i</v>
      </c>
      <c r="AD2506" t="str">
        <f t="shared" si="1323"/>
        <v>0.0438102553162458-0.19938706676384i</v>
      </c>
      <c r="AE2506" t="str">
        <f t="shared" si="1324"/>
        <v>-0.0000452901638978245+0.000115368074923451i</v>
      </c>
      <c r="AF2506" t="str">
        <f t="shared" si="1325"/>
        <v>-15.0407130961309-0.618920431339034i</v>
      </c>
      <c r="AG2506" t="str">
        <f t="shared" si="1326"/>
        <v>0.997591259120242-0.000535606497625298i</v>
      </c>
      <c r="AH2506" t="str">
        <f t="shared" si="1327"/>
        <v>0.000755335799297644-0.00171090366844702i</v>
      </c>
      <c r="AI2506">
        <f t="shared" si="1328"/>
        <v>-54.562145210710554</v>
      </c>
      <c r="AJ2506">
        <f t="shared" si="1329"/>
        <v>-66.17933109254399</v>
      </c>
      <c r="AK2506"/>
      <c r="AL2506"/>
      <c r="AM2506"/>
      <c r="AN2506"/>
    </row>
    <row r="2507" spans="1:40" x14ac:dyDescent="0.25">
      <c r="A2507"/>
      <c r="B2507">
        <f t="shared" si="1295"/>
        <v>573000</v>
      </c>
      <c r="C2507" s="237" t="str">
        <f t="shared" si="1298"/>
        <v>-2.32773476428418E-07+0.00427403583546884i</v>
      </c>
      <c r="D2507" s="208" t="str">
        <f t="shared" si="1299"/>
        <v>-5.95700774160261+0.0327676080719278i</v>
      </c>
      <c r="E2507" t="str">
        <f t="shared" si="1300"/>
        <v>2870</v>
      </c>
      <c r="F2507" t="str">
        <f t="shared" si="1301"/>
        <v>0.777000777000777</v>
      </c>
      <c r="G2507" t="str">
        <f t="shared" si="1296"/>
        <v>0.777000777000777</v>
      </c>
      <c r="H2507" t="str">
        <f t="shared" si="1302"/>
        <v>9.08387996847563+0.650621371829143i</v>
      </c>
      <c r="I2507" t="str">
        <f t="shared" si="1303"/>
        <v>2250.16573813369i</v>
      </c>
      <c r="J2507" t="str">
        <f t="shared" si="1297"/>
        <v>-6852.60958130214+492.264258200031i</v>
      </c>
      <c r="K2507" t="str">
        <f t="shared" si="1304"/>
        <v>0.023467425970177-0.326680447286074i</v>
      </c>
      <c r="L2507" t="str">
        <f t="shared" si="1305"/>
        <v>0.00178188777359713-0.0210308539855515i</v>
      </c>
      <c r="M2507" t="str">
        <f t="shared" si="1306"/>
        <v>0.0252493137437741-0.347711301271625i</v>
      </c>
      <c r="N2507" t="str">
        <f t="shared" si="1307"/>
        <v>-5.87081701135543i</v>
      </c>
      <c r="O2507" t="str">
        <f t="shared" si="1308"/>
        <v>0.9161742269082+0.400780221504458i</v>
      </c>
      <c r="P2507" t="str">
        <f t="shared" si="1309"/>
        <v>0.0838257730917999-0.400780221504458i</v>
      </c>
      <c r="Q2507" t="str">
        <f t="shared" si="1310"/>
        <v>-0.0838257730917999+6.27159723285989i</v>
      </c>
      <c r="R2507" t="str">
        <f t="shared" si="1311"/>
        <v>-0.064071213528759-0.0125095651349801i</v>
      </c>
      <c r="S2507" t="str">
        <f t="shared" si="1312"/>
        <v>0.606660282995865i</v>
      </c>
      <c r="T2507" t="str">
        <f t="shared" si="1313"/>
        <v>0.00758905632494223-0.0388694605312454i</v>
      </c>
      <c r="U2507" t="str">
        <f t="shared" si="1314"/>
        <v>0.0000333333333333333-0.000196991005522626i</v>
      </c>
      <c r="V2507" t="str">
        <f t="shared" si="1315"/>
        <v>6.66666666666667E-06-0.00196991005522626i</v>
      </c>
      <c r="W2507" t="str">
        <f t="shared" si="1316"/>
        <v>0.0000275957954704138-0.000179489585016091i</v>
      </c>
      <c r="X2507" t="str">
        <f t="shared" si="1317"/>
        <v>0.0000281193060453119-0.000179322990297152i</v>
      </c>
      <c r="Y2507" t="str">
        <f t="shared" si="1318"/>
        <v>0.009+3.6002651810139i</v>
      </c>
      <c r="Z2507" t="str">
        <f t="shared" si="1319"/>
        <v>-0.000597490239510934-0.0000952271415822432i</v>
      </c>
      <c r="AA2507" t="str">
        <f t="shared" si="1320"/>
        <v>0.00835891844162925-3.33323287497228i</v>
      </c>
      <c r="AB2507" t="str">
        <f t="shared" si="1321"/>
        <v>0.0357932719682384-0.183325187280668i</v>
      </c>
      <c r="AC2507" t="str">
        <f t="shared" si="1322"/>
        <v>0.937159516128617-0.0170745603436311i</v>
      </c>
      <c r="AD2507" t="str">
        <f t="shared" si="1323"/>
        <v>0.0417435614106324-0.194857365453399i</v>
      </c>
      <c r="AE2507" t="str">
        <f t="shared" si="1324"/>
        <v>-0.0000434970804336519+0.000112450253922624i</v>
      </c>
      <c r="AF2507" t="str">
        <f t="shared" si="1325"/>
        <v>-15.0408877100782-0.617853763757215i</v>
      </c>
      <c r="AG2507" t="str">
        <f t="shared" si="1326"/>
        <v>0.997650055115527-0.00050958670509727i</v>
      </c>
      <c r="AH2507" t="str">
        <f t="shared" si="1327"/>
        <v>0.000726269211877773-0.00166802648052196i</v>
      </c>
      <c r="AI2507">
        <f t="shared" si="1328"/>
        <v>-54.802009634994747</v>
      </c>
      <c r="AJ2507">
        <f t="shared" si="1329"/>
        <v>-66.471388280343533</v>
      </c>
      <c r="AK2507"/>
      <c r="AL2507"/>
      <c r="AM2507"/>
      <c r="AN2507"/>
    </row>
    <row r="2508" spans="1:40" x14ac:dyDescent="0.25">
      <c r="A2508"/>
      <c r="B2508">
        <f t="shared" si="1295"/>
        <v>574000</v>
      </c>
      <c r="C2508" s="237" t="str">
        <f t="shared" si="1298"/>
        <v>-2.31963125517656E-07+0.00426658978005041i</v>
      </c>
      <c r="D2508" s="208" t="str">
        <f t="shared" si="1299"/>
        <v>-5.95700773538992+0.0327105216470532i</v>
      </c>
      <c r="E2508" t="str">
        <f t="shared" si="1300"/>
        <v>2870</v>
      </c>
      <c r="F2508" t="str">
        <f t="shared" si="1301"/>
        <v>0.777000777000777</v>
      </c>
      <c r="G2508" t="str">
        <f t="shared" si="1296"/>
        <v>0.777000777000777</v>
      </c>
      <c r="H2508" t="str">
        <f t="shared" si="1302"/>
        <v>9.08405368399048+0.6495012647556i</v>
      </c>
      <c r="I2508" t="str">
        <f t="shared" si="1303"/>
        <v>2254.09272895068i</v>
      </c>
      <c r="J2508" t="str">
        <f t="shared" si="1297"/>
        <v>-6876.55230396677+493.123358127081i</v>
      </c>
      <c r="K2508" t="str">
        <f t="shared" si="1304"/>
        <v>0.0233861234944778-0.326116982183918i</v>
      </c>
      <c r="L2508" t="str">
        <f t="shared" si="1305"/>
        <v>0.00177572857486782-0.0209947358103252i</v>
      </c>
      <c r="M2508" t="str">
        <f t="shared" si="1306"/>
        <v>0.0251618520693456-0.347111717994243i</v>
      </c>
      <c r="N2508" t="str">
        <f t="shared" si="1307"/>
        <v>-5.88106276530195i</v>
      </c>
      <c r="O2508" t="str">
        <f t="shared" si="1308"/>
        <v>0.920232363110189+0.39137245417203i</v>
      </c>
      <c r="P2508" t="str">
        <f t="shared" si="1309"/>
        <v>0.079767636889811-0.39137245417203i</v>
      </c>
      <c r="Q2508" t="str">
        <f t="shared" si="1310"/>
        <v>-0.079767636889811+6.27243521947398i</v>
      </c>
      <c r="R2508" t="str">
        <f t="shared" si="1311"/>
        <v>-0.0625472260957121-0.0119217480697097i</v>
      </c>
      <c r="S2508" t="str">
        <f t="shared" si="1312"/>
        <v>0.607719026945246i</v>
      </c>
      <c r="T2508" t="str">
        <f t="shared" si="1313"/>
        <v>0.00724507313641034-0.0380111393810105i</v>
      </c>
      <c r="U2508" t="str">
        <f t="shared" si="1314"/>
        <v>0.0000333333333333333-0.000196647815617534i</v>
      </c>
      <c r="V2508" t="str">
        <f t="shared" si="1315"/>
        <v>6.66666666666667E-06-0.00196647815617534i</v>
      </c>
      <c r="W2508" t="str">
        <f t="shared" si="1316"/>
        <v>0.0000275957692424951-0.000179178303747937i</v>
      </c>
      <c r="X2508" t="str">
        <f t="shared" si="1317"/>
        <v>0.0000281174216639057-0.000179012003650205i</v>
      </c>
      <c r="Y2508" t="str">
        <f t="shared" si="1318"/>
        <v>0.009+3.60654836632108i</v>
      </c>
      <c r="Z2508" t="str">
        <f t="shared" si="1319"/>
        <v>-0.000595414865328041-0.0000950497582493273i</v>
      </c>
      <c r="AA2508" t="str">
        <f t="shared" si="1320"/>
        <v>0.00832981422208246-3.32742534624003i</v>
      </c>
      <c r="AB2508" t="str">
        <f t="shared" si="1321"/>
        <v>0.0341708984750864-0.179276973504013i</v>
      </c>
      <c r="AC2508" t="str">
        <f t="shared" si="1322"/>
        <v>0.93863066482272-0.0163720599618421i</v>
      </c>
      <c r="AD2508" t="str">
        <f t="shared" si="1323"/>
        <v>0.0397244553735054-0.190305525946591i</v>
      </c>
      <c r="AE2508" t="str">
        <f t="shared" si="1324"/>
        <v>-0.00004174102548118+0.000109534939222834i</v>
      </c>
      <c r="AF2508" t="str">
        <f t="shared" si="1325"/>
        <v>-15.0410614193804-0.616790743108547i</v>
      </c>
      <c r="AG2508" t="str">
        <f t="shared" si="1326"/>
        <v>0.997708914549704-0.000484230637054072i</v>
      </c>
      <c r="AH2508" t="str">
        <f t="shared" si="1327"/>
        <v>0.000697775079982827-0.00162516177070985i</v>
      </c>
      <c r="AI2508">
        <f t="shared" si="1328"/>
        <v>-55.047275849376199</v>
      </c>
      <c r="AJ2508">
        <f t="shared" si="1329"/>
        <v>-66.763379863886598</v>
      </c>
      <c r="AK2508"/>
      <c r="AL2508"/>
      <c r="AM2508"/>
      <c r="AN2508"/>
    </row>
    <row r="2509" spans="1:40" x14ac:dyDescent="0.25">
      <c r="A2509"/>
      <c r="B2509">
        <f t="shared" si="1295"/>
        <v>575000</v>
      </c>
      <c r="C2509" s="237" t="str">
        <f t="shared" si="1298"/>
        <v>-2.31156998847153E-07+0.00425916962395493i</v>
      </c>
      <c r="D2509" s="208" t="str">
        <f t="shared" si="1299"/>
        <v>-5.95700772920962+0.0326536337836545i</v>
      </c>
      <c r="E2509" t="str">
        <f t="shared" si="1300"/>
        <v>2870</v>
      </c>
      <c r="F2509" t="str">
        <f t="shared" si="1301"/>
        <v>0.777000777000777</v>
      </c>
      <c r="G2509" t="str">
        <f t="shared" si="1296"/>
        <v>0.777000777000777</v>
      </c>
      <c r="H2509" t="str">
        <f t="shared" si="1302"/>
        <v>9.08422650105372+0.648384984627912i</v>
      </c>
      <c r="I2509" t="str">
        <f t="shared" si="1303"/>
        <v>2258.01971976766i</v>
      </c>
      <c r="J2509" t="str">
        <f t="shared" si="1297"/>
        <v>-6900.53677505801+493.982458054133i</v>
      </c>
      <c r="K2509" t="str">
        <f t="shared" si="1304"/>
        <v>0.0233052421161266-0.325555447672069i</v>
      </c>
      <c r="L2509" t="str">
        <f t="shared" si="1305"/>
        <v>0.00176960117985081-0.0209587405782641i</v>
      </c>
      <c r="M2509" t="str">
        <f t="shared" si="1306"/>
        <v>0.0250748432959774-0.346514188250333i</v>
      </c>
      <c r="N2509" t="str">
        <f t="shared" si="1307"/>
        <v>-5.89130851924847i</v>
      </c>
      <c r="O2509" t="str">
        <f t="shared" si="1308"/>
        <v>0.924193898328798+0.381923602690144i</v>
      </c>
      <c r="P2509" t="str">
        <f t="shared" si="1309"/>
        <v>0.0758061016712021-0.381923602690144i</v>
      </c>
      <c r="Q2509" t="str">
        <f t="shared" si="1310"/>
        <v>-0.0758061016712021+6.27323212193861i</v>
      </c>
      <c r="R2509" t="str">
        <f t="shared" si="1311"/>
        <v>-0.0610185857622138-0.011346705999631i</v>
      </c>
      <c r="S2509" t="str">
        <f t="shared" si="1312"/>
        <v>0.608777770894628i</v>
      </c>
      <c r="T2509" t="str">
        <f t="shared" si="1313"/>
        <v>0.00690762238545206-0.0371467586234632i</v>
      </c>
      <c r="U2509" t="str">
        <f t="shared" si="1314"/>
        <v>0.0000333333333333333-0.00019630581941646i</v>
      </c>
      <c r="V2509" t="str">
        <f t="shared" si="1315"/>
        <v>6.66666666666667E-06-0.0019630581941646i</v>
      </c>
      <c r="W2509" t="str">
        <f t="shared" si="1316"/>
        <v>0.0000275957429689058-0.000178868107662716i</v>
      </c>
      <c r="X2509" t="str">
        <f t="shared" si="1317"/>
        <v>0.0000281155469232103-0.000178702101130636i</v>
      </c>
      <c r="Y2509" t="str">
        <f t="shared" si="1318"/>
        <v>0.009+3.61283155162826i</v>
      </c>
      <c r="Z2509" t="str">
        <f t="shared" si="1319"/>
        <v>-0.000593350310141478-0.0000948730510553059i</v>
      </c>
      <c r="AA2509" t="str">
        <f t="shared" si="1320"/>
        <v>0.00830086174916128-3.3216380202243i</v>
      </c>
      <c r="AB2509" t="str">
        <f t="shared" si="1321"/>
        <v>0.0325793347828736-0.175200179998433i</v>
      </c>
      <c r="AC2509" t="str">
        <f t="shared" si="1322"/>
        <v>0.940107573560898-0.015682318804911i</v>
      </c>
      <c r="AD2509" t="str">
        <f t="shared" si="1323"/>
        <v>0.0377531734299744-0.185732066847876i</v>
      </c>
      <c r="AE2509" t="str">
        <f t="shared" si="1324"/>
        <v>-0.0000400218250241663+0.000106622420717083i</v>
      </c>
      <c r="AF2509" t="str">
        <f t="shared" si="1325"/>
        <v>-15.0412342302633-0.615731350844258i</v>
      </c>
      <c r="AG2509" t="str">
        <f t="shared" si="1326"/>
        <v>0.997767830854384-0.000459537687099462i</v>
      </c>
      <c r="AH2509" t="str">
        <f t="shared" si="1327"/>
        <v>0.000669850764905099-0.00158231428326851i</v>
      </c>
      <c r="AI2509">
        <f t="shared" si="1328"/>
        <v>-55.298220763948116</v>
      </c>
      <c r="AJ2509">
        <f t="shared" si="1329"/>
        <v>-67.055305245445112</v>
      </c>
      <c r="AK2509"/>
      <c r="AL2509"/>
      <c r="AM2509"/>
      <c r="AN2509"/>
    </row>
    <row r="2510" spans="1:40" x14ac:dyDescent="0.25">
      <c r="A2510"/>
      <c r="B2510">
        <f t="shared" si="1295"/>
        <v>576000</v>
      </c>
      <c r="C2510" s="237" t="str">
        <f t="shared" si="1298"/>
        <v>-2.30355067107389E-07+0.00425177523229013i</v>
      </c>
      <c r="D2510" s="208" t="str">
        <f t="shared" si="1299"/>
        <v>-5.95700772306147+0.0325969434475577i</v>
      </c>
      <c r="E2510" t="str">
        <f t="shared" si="1300"/>
        <v>2870</v>
      </c>
      <c r="F2510" t="str">
        <f t="shared" si="1301"/>
        <v>0.777000777000777</v>
      </c>
      <c r="G2510" t="str">
        <f t="shared" si="1296"/>
        <v>0.777000777000777</v>
      </c>
      <c r="H2510" t="str">
        <f t="shared" si="1302"/>
        <v>9.08439842583815+0.647272511987845i</v>
      </c>
      <c r="I2510" t="str">
        <f t="shared" si="1303"/>
        <v>2261.94671058465i</v>
      </c>
      <c r="J2510" t="str">
        <f t="shared" si="1297"/>
        <v>-6924.56299457586+494.841557981183i</v>
      </c>
      <c r="K2510" t="str">
        <f t="shared" si="1304"/>
        <v>0.0232247789367745-0.324995833896613i</v>
      </c>
      <c r="L2510" t="str">
        <f t="shared" si="1305"/>
        <v>0.00176350537048018-0.0209228676674191i</v>
      </c>
      <c r="M2510" t="str">
        <f t="shared" si="1306"/>
        <v>0.0249882843072547-0.345918701564032i</v>
      </c>
      <c r="N2510" t="str">
        <f t="shared" si="1307"/>
        <v>-5.90155427319499i</v>
      </c>
      <c r="O2510" t="str">
        <f t="shared" si="1308"/>
        <v>0.928058416703628+0.372434658947788i</v>
      </c>
      <c r="P2510" t="str">
        <f t="shared" si="1309"/>
        <v>0.071941583296372-0.372434658947788i</v>
      </c>
      <c r="Q2510" t="str">
        <f t="shared" si="1310"/>
        <v>-0.071941583296372+6.27398893214278i</v>
      </c>
      <c r="R2510" t="str">
        <f t="shared" si="1311"/>
        <v>-0.0594853641250308-0.0107845443704261i</v>
      </c>
      <c r="S2510" t="str">
        <f t="shared" si="1312"/>
        <v>0.609836514844009i</v>
      </c>
      <c r="T2510" t="str">
        <f t="shared" si="1313"/>
        <v>0.00657680895304123-0.0362763471422356i</v>
      </c>
      <c r="U2510" t="str">
        <f t="shared" si="1314"/>
        <v>0.0000333333333333334-0.000195965010702196i</v>
      </c>
      <c r="V2510" t="str">
        <f t="shared" si="1315"/>
        <v>6.66666666666667E-06-0.00195965010702196i</v>
      </c>
      <c r="W2510" t="str">
        <f t="shared" si="1316"/>
        <v>0.0000275957166496464-0.000178558991108419i</v>
      </c>
      <c r="X2510" t="str">
        <f t="shared" si="1317"/>
        <v>0.0000281136817560193-0.000178393277092126i</v>
      </c>
      <c r="Y2510" t="str">
        <f t="shared" si="1318"/>
        <v>0.009+3.61911473693544i</v>
      </c>
      <c r="Z2510" t="str">
        <f t="shared" si="1319"/>
        <v>-0.000591296498881205-0.0000946970160677987i</v>
      </c>
      <c r="AA2510" t="str">
        <f t="shared" si="1320"/>
        <v>0.00827205996972024-3.3158707916845i</v>
      </c>
      <c r="AB2510" t="str">
        <f t="shared" si="1321"/>
        <v>0.0310190755556347-0.171094942991631i</v>
      </c>
      <c r="AC2510" t="str">
        <f t="shared" si="1322"/>
        <v>0.941590172955095-0.0150054474189302i</v>
      </c>
      <c r="AD2510" t="str">
        <f t="shared" si="1323"/>
        <v>0.0358299458667415-0.181137509207032i</v>
      </c>
      <c r="AE2510" t="str">
        <f t="shared" si="1324"/>
        <v>-0.0000383393031659667+0.000103712986050729i</v>
      </c>
      <c r="AF2510" t="str">
        <f t="shared" si="1325"/>
        <v>-15.0414061488996-0.614675568540287i</v>
      </c>
      <c r="AG2510" t="str">
        <f t="shared" si="1326"/>
        <v>0.997826797477278-0.00043550718172805i</v>
      </c>
      <c r="AH2510" t="str">
        <f t="shared" si="1327"/>
        <v>0.000642493596150028-0.00153948872333511i</v>
      </c>
      <c r="AI2510">
        <f t="shared" si="1328"/>
        <v>-55.555143299685653</v>
      </c>
      <c r="AJ2510">
        <f t="shared" si="1329"/>
        <v>-67.34716383733398</v>
      </c>
      <c r="AK2510"/>
      <c r="AL2510"/>
      <c r="AM2510"/>
      <c r="AN2510"/>
    </row>
    <row r="2511" spans="1:40" x14ac:dyDescent="0.25">
      <c r="A2511"/>
      <c r="B2511">
        <f t="shared" si="1295"/>
        <v>577000</v>
      </c>
      <c r="C2511" s="237" t="str">
        <f t="shared" si="1298"/>
        <v>-2.29557301242602E-07+0.00424440647109881i</v>
      </c>
      <c r="D2511" s="208" t="str">
        <f t="shared" si="1299"/>
        <v>-5.95700771694527+0.0325404496117576i</v>
      </c>
      <c r="E2511" t="str">
        <f t="shared" si="1300"/>
        <v>2870</v>
      </c>
      <c r="F2511" t="str">
        <f t="shared" si="1301"/>
        <v>0.777000777000777</v>
      </c>
      <c r="G2511" t="str">
        <f t="shared" si="1296"/>
        <v>0.777000777000777</v>
      </c>
      <c r="H2511" t="str">
        <f t="shared" si="1302"/>
        <v>9.08456946446382+0.646163827508031i</v>
      </c>
      <c r="I2511" t="str">
        <f t="shared" si="1303"/>
        <v>2265.87370140164i</v>
      </c>
      <c r="J2511" t="str">
        <f t="shared" si="1297"/>
        <v>-6948.63096252034+495.700657908234i</v>
      </c>
      <c r="K2511" t="str">
        <f t="shared" si="1304"/>
        <v>0.0231447310829255-0.324438131070215i</v>
      </c>
      <c r="L2511" t="str">
        <f t="shared" si="1305"/>
        <v>0.00175744093055125-0.020887116459996i</v>
      </c>
      <c r="M2511" t="str">
        <f t="shared" si="1306"/>
        <v>0.0249021720134768-0.345325247530211i</v>
      </c>
      <c r="N2511" t="str">
        <f t="shared" si="1307"/>
        <v>-5.91180002714151i</v>
      </c>
      <c r="O2511" t="str">
        <f t="shared" si="1308"/>
        <v>0.931825512558579+0.362906619042614i</v>
      </c>
      <c r="P2511" t="str">
        <f t="shared" si="1309"/>
        <v>0.068174487441421-0.362906619042614i</v>
      </c>
      <c r="Q2511" t="str">
        <f t="shared" si="1310"/>
        <v>-0.068174487441421+6.27470664618412i</v>
      </c>
      <c r="R2511" t="str">
        <f t="shared" si="1311"/>
        <v>-0.057947634936979-0.0102353688789908i</v>
      </c>
      <c r="S2511" t="str">
        <f t="shared" si="1312"/>
        <v>0.610895258793392i</v>
      </c>
      <c r="T2511" t="str">
        <f t="shared" si="1313"/>
        <v>0.00625273832017692-0.0353999354412908i</v>
      </c>
      <c r="U2511" t="str">
        <f t="shared" si="1314"/>
        <v>0.0000333333333333333-0.000195625383300632i</v>
      </c>
      <c r="V2511" t="str">
        <f t="shared" si="1315"/>
        <v>6.66666666666667E-06-0.00195625383300632i</v>
      </c>
      <c r="W2511" t="str">
        <f t="shared" si="1316"/>
        <v>0.0000275956902847171-0.000178250948472214i</v>
      </c>
      <c r="X2511" t="str">
        <f t="shared" si="1317"/>
        <v>0.0000281118260957084-0.000178085525927505i</v>
      </c>
      <c r="Y2511" t="str">
        <f t="shared" si="1318"/>
        <v>0.009+3.62539792224262i</v>
      </c>
      <c r="Z2511" t="str">
        <f t="shared" si="1319"/>
        <v>-0.000589253357127198-0.0000945216493852387i</v>
      </c>
      <c r="AA2511" t="str">
        <f t="shared" si="1320"/>
        <v>0.00824340783973474-3.31012355610973i</v>
      </c>
      <c r="AB2511" t="str">
        <f t="shared" si="1321"/>
        <v>0.0294906182873827-0.16696140635349i</v>
      </c>
      <c r="AC2511" t="str">
        <f t="shared" si="1322"/>
        <v>0.943078391472365-0.014341556720536i</v>
      </c>
      <c r="AD2511" t="str">
        <f t="shared" si="1323"/>
        <v>0.0339549970089318-0.17652237644639i</v>
      </c>
      <c r="AE2511" t="str">
        <f t="shared" si="1324"/>
        <v>-0.0000366932821538718+0.000100806920606951i</v>
      </c>
      <c r="AF2511" t="str">
        <f t="shared" si="1325"/>
        <v>-15.0415771814091-0.613623377896273i</v>
      </c>
      <c r="AG2511" t="str">
        <f t="shared" si="1326"/>
        <v>0.997885807882927-0.00041213838062741i</v>
      </c>
      <c r="AH2511" t="str">
        <f t="shared" si="1327"/>
        <v>0.000615700871917359-0.00149668975671331i</v>
      </c>
      <c r="AI2511">
        <f t="shared" si="1328"/>
        <v>-55.81836678511948</v>
      </c>
      <c r="AJ2511">
        <f t="shared" si="1329"/>
        <v>-67.638955061910266</v>
      </c>
      <c r="AK2511"/>
      <c r="AL2511"/>
      <c r="AM2511"/>
      <c r="AN2511"/>
    </row>
    <row r="2512" spans="1:40" x14ac:dyDescent="0.25">
      <c r="A2512"/>
      <c r="B2512">
        <f t="shared" si="1295"/>
        <v>578000</v>
      </c>
      <c r="C2512" s="237" t="str">
        <f t="shared" si="1298"/>
        <v>-2.28763672448159E-07+0.00423706320735082i</v>
      </c>
      <c r="D2512" s="208" t="str">
        <f t="shared" si="1299"/>
        <v>-5.95700771086078+0.0324841512563563i</v>
      </c>
      <c r="E2512" t="str">
        <f t="shared" si="1300"/>
        <v>2870</v>
      </c>
      <c r="F2512" t="str">
        <f t="shared" si="1301"/>
        <v>0.777000777000777</v>
      </c>
      <c r="G2512" t="str">
        <f t="shared" si="1296"/>
        <v>0.777000777000777</v>
      </c>
      <c r="H2512" t="str">
        <f t="shared" si="1302"/>
        <v>9.08473962299842+0.64505891199083i</v>
      </c>
      <c r="I2512" t="str">
        <f t="shared" si="1303"/>
        <v>2269.80069221863i</v>
      </c>
      <c r="J2512" t="str">
        <f t="shared" si="1297"/>
        <v>-6972.74067889143+496.559757835284i</v>
      </c>
      <c r="K2512" t="str">
        <f t="shared" si="1304"/>
        <v>0.023065095705682-0.323882329471575i</v>
      </c>
      <c r="L2512" t="str">
        <f t="shared" si="1305"/>
        <v>0.00175140764570177-0.0208514863423215i</v>
      </c>
      <c r="M2512" t="str">
        <f t="shared" si="1306"/>
        <v>0.0248165033513838-0.344733815813897i</v>
      </c>
      <c r="N2512" t="str">
        <f t="shared" si="1307"/>
        <v>-5.92204578108803i</v>
      </c>
      <c r="O2512" t="str">
        <f t="shared" si="1308"/>
        <v>0.935494790444439+0.353340483176375i</v>
      </c>
      <c r="P2512" t="str">
        <f t="shared" si="1309"/>
        <v>0.064505209555561-0.353340483176375i</v>
      </c>
      <c r="Q2512" t="str">
        <f t="shared" si="1310"/>
        <v>-0.064505209555561+6.2753862642644i</v>
      </c>
      <c r="R2512" t="str">
        <f t="shared" si="1311"/>
        <v>-0.0564054741350243-0.0096992854404852i</v>
      </c>
      <c r="S2512" t="str">
        <f t="shared" si="1312"/>
        <v>0.611954002742775i</v>
      </c>
      <c r="T2512" t="str">
        <f t="shared" si="1313"/>
        <v>0.00593551654904964-0.0345175556735322i</v>
      </c>
      <c r="U2512" t="str">
        <f t="shared" si="1314"/>
        <v>0.0000333333333333334-0.000195286931080389i</v>
      </c>
      <c r="V2512" t="str">
        <f t="shared" si="1315"/>
        <v>6.66666666666667E-06-0.00195286931080389i</v>
      </c>
      <c r="W2512" t="str">
        <f t="shared" si="1316"/>
        <v>0.0000275956638741183-0.000177943974180115i</v>
      </c>
      <c r="X2512" t="str">
        <f t="shared" si="1317"/>
        <v>0.0000281099798762286-0.000177778842068399i</v>
      </c>
      <c r="Y2512" t="str">
        <f t="shared" si="1318"/>
        <v>0.009+3.6316811075498i</v>
      </c>
      <c r="Z2512" t="str">
        <f t="shared" si="1319"/>
        <v>-0.000587220811102663-0.0000943469471365656i</v>
      </c>
      <c r="AA2512" t="str">
        <f t="shared" si="1320"/>
        <v>0.00821490432420637-3.30439620971254i</v>
      </c>
      <c r="AB2512" t="str">
        <f t="shared" si="1321"/>
        <v>0.0279944632132811-0.162799721731009i</v>
      </c>
      <c r="AC2512" t="str">
        <f t="shared" si="1322"/>
        <v>0.944572155404381-0.0136907579651181i</v>
      </c>
      <c r="AD2512" t="str">
        <f t="shared" si="1323"/>
        <v>0.032128545197892-0.1718871942879i</v>
      </c>
      <c r="AE2512" t="str">
        <f t="shared" si="1324"/>
        <v>-0.0000350835824035878+0.0000979045074925414i</v>
      </c>
      <c r="AF2512" t="str">
        <f t="shared" si="1325"/>
        <v>-15.0417473338592-0.612574760734474i</v>
      </c>
      <c r="AG2512" t="str">
        <f t="shared" si="1326"/>
        <v>0.997944855553431-0.000389430476988668i</v>
      </c>
      <c r="AH2512" t="str">
        <f t="shared" si="1327"/>
        <v>0.000589469859583538-0.00145392200966747i</v>
      </c>
      <c r="AI2512">
        <f t="shared" si="1328"/>
        <v>-56.088241688349626</v>
      </c>
      <c r="AJ2512">
        <f t="shared" si="1329"/>
        <v>-67.93067835157521</v>
      </c>
      <c r="AK2512"/>
      <c r="AL2512"/>
      <c r="AM2512"/>
      <c r="AN2512"/>
    </row>
    <row r="2513" spans="1:40" x14ac:dyDescent="0.25">
      <c r="A2513"/>
      <c r="B2513">
        <f t="shared" si="1295"/>
        <v>579000</v>
      </c>
      <c r="C2513" s="237" t="str">
        <f t="shared" si="1298"/>
        <v>-2.27974152167962E-07+0.00422974530893509i</v>
      </c>
      <c r="D2513" s="208" t="str">
        <f t="shared" si="1299"/>
        <v>-5.95700770480779+0.0324280473685024i</v>
      </c>
      <c r="E2513" t="str">
        <f t="shared" si="1300"/>
        <v>2870</v>
      </c>
      <c r="F2513" t="str">
        <f t="shared" si="1301"/>
        <v>0.777000777000777</v>
      </c>
      <c r="G2513" t="str">
        <f t="shared" si="1296"/>
        <v>0.777000777000777</v>
      </c>
      <c r="H2513" t="str">
        <f t="shared" si="1302"/>
        <v>9.08490890745796+0.643957746367302i</v>
      </c>
      <c r="I2513" t="str">
        <f t="shared" si="1303"/>
        <v>2273.72768303561i</v>
      </c>
      <c r="J2513" t="str">
        <f t="shared" si="1297"/>
        <v>-6996.89214368914+497.418857762335i</v>
      </c>
      <c r="K2513" t="str">
        <f t="shared" si="1304"/>
        <v>0.0229858699804926-0.32332841944487i</v>
      </c>
      <c r="L2513" t="str">
        <f t="shared" si="1305"/>
        <v>0.00174540530339299-0.0208159767048086i</v>
      </c>
      <c r="M2513" t="str">
        <f t="shared" si="1306"/>
        <v>0.0247312752838856-0.344144396149679i</v>
      </c>
      <c r="N2513" t="str">
        <f t="shared" si="1307"/>
        <v>-5.93229153503455i</v>
      </c>
      <c r="O2513" t="str">
        <f t="shared" si="1308"/>
        <v>0.939065865180393+0.343737255549934i</v>
      </c>
      <c r="P2513" t="str">
        <f t="shared" si="1309"/>
        <v>0.060934134819607-0.343737255549934i</v>
      </c>
      <c r="Q2513" t="str">
        <f t="shared" si="1310"/>
        <v>-0.060934134819607+6.27602879058448i</v>
      </c>
      <c r="R2513" t="str">
        <f t="shared" si="1311"/>
        <v>-0.0548589598681616-0.0091764001543998i</v>
      </c>
      <c r="S2513" t="str">
        <f t="shared" si="1312"/>
        <v>0.613012746692156i</v>
      </c>
      <c r="T2513" t="str">
        <f t="shared" si="1313"/>
        <v>0.00562525026339495-0.0336292416694565i</v>
      </c>
      <c r="U2513" t="str">
        <f t="shared" si="1314"/>
        <v>0.0000333333333333333-0.000194949647952444i</v>
      </c>
      <c r="V2513" t="str">
        <f t="shared" si="1315"/>
        <v>6.66666666666667E-06-0.00194949647952444i</v>
      </c>
      <c r="W2513" t="str">
        <f t="shared" si="1316"/>
        <v>0.0000275956374178503-0.000177638062696642i</v>
      </c>
      <c r="X2513" t="str">
        <f t="shared" si="1317"/>
        <v>0.0000281081430321011-0.000177473219984903i</v>
      </c>
      <c r="Y2513" t="str">
        <f t="shared" si="1318"/>
        <v>0.009+3.63796429285698i</v>
      </c>
      <c r="Z2513" t="str">
        <f t="shared" si="1319"/>
        <v>-0.000585198787667398-0.0000941729054809294i</v>
      </c>
      <c r="AA2513" t="str">
        <f t="shared" si="1320"/>
        <v>0.0081865483970695-3.29868864942261i</v>
      </c>
      <c r="AB2513" t="str">
        <f t="shared" si="1321"/>
        <v>0.0265311132169826-0.158610048683442i</v>
      </c>
      <c r="AC2513" t="str">
        <f t="shared" si="1322"/>
        <v>0.946071388837123-0.0130531627140179i</v>
      </c>
      <c r="AD2513" t="str">
        <f t="shared" si="1323"/>
        <v>0.0303508027699625-0.16723249068007i</v>
      </c>
      <c r="AE2513" t="str">
        <f t="shared" si="1324"/>
        <v>-0.000033510022523869+0.0000950060275240503i</v>
      </c>
      <c r="AF2513" t="str">
        <f t="shared" si="1325"/>
        <v>-15.0419166122657-0.6115296989988i</v>
      </c>
      <c r="AG2513" t="str">
        <f t="shared" si="1326"/>
        <v>0.998003933989171-0.000367382597825489i</v>
      </c>
      <c r="AH2513" t="str">
        <f t="shared" si="1327"/>
        <v>0.000563797796185456-0.00141119006872391i</v>
      </c>
      <c r="AI2513">
        <f t="shared" si="1328"/>
        <v>-56.365148742329211</v>
      </c>
      <c r="AJ2513">
        <f t="shared" si="1329"/>
        <v>-68.222333148771583</v>
      </c>
      <c r="AK2513"/>
      <c r="AL2513"/>
      <c r="AM2513"/>
      <c r="AN2513"/>
    </row>
    <row r="2514" spans="1:40" x14ac:dyDescent="0.25">
      <c r="A2514"/>
      <c r="B2514">
        <f t="shared" si="1295"/>
        <v>580000</v>
      </c>
      <c r="C2514" s="237" t="str">
        <f t="shared" si="1298"/>
        <v>-2.27188712091869E-07+0.0042224526446516i</v>
      </c>
      <c r="D2514" s="208" t="str">
        <f t="shared" si="1299"/>
        <v>-5.95700769878608+0.0323721369423289i</v>
      </c>
      <c r="E2514" t="str">
        <f t="shared" si="1300"/>
        <v>2870</v>
      </c>
      <c r="F2514" t="str">
        <f t="shared" si="1301"/>
        <v>0.777000777000777</v>
      </c>
      <c r="G2514" t="str">
        <f t="shared" si="1296"/>
        <v>0.777000777000777</v>
      </c>
      <c r="H2514" t="str">
        <f t="shared" si="1302"/>
        <v>9.08507732380721+0.642860311696093i</v>
      </c>
      <c r="I2514" t="str">
        <f t="shared" si="1303"/>
        <v>2277.6546738526i</v>
      </c>
      <c r="J2514" t="str">
        <f t="shared" si="1297"/>
        <v>-7021.08535691346+498.277957689386i</v>
      </c>
      <c r="K2514" t="str">
        <f t="shared" si="1304"/>
        <v>0.0229070511069035-0.322776391399211i</v>
      </c>
      <c r="L2514" t="str">
        <f t="shared" si="1305"/>
        <v>0.00173943369289125-0.0207805869419236i</v>
      </c>
      <c r="M2514" t="str">
        <f t="shared" si="1306"/>
        <v>0.0246464847997948-0.343556978341135i</v>
      </c>
      <c r="N2514" t="str">
        <f t="shared" si="1307"/>
        <v>-5.94253728898107i</v>
      </c>
      <c r="O2514" t="str">
        <f t="shared" si="1308"/>
        <v>0.942538361894455+0.334097944257844i</v>
      </c>
      <c r="P2514" t="str">
        <f t="shared" si="1309"/>
        <v>0.0574616381055451-0.334097944257844i</v>
      </c>
      <c r="Q2514" t="str">
        <f t="shared" si="1310"/>
        <v>-0.0574616381055451+6.27663523323891i</v>
      </c>
      <c r="R2514" t="str">
        <f t="shared" si="1311"/>
        <v>-0.0533081725250395-0.00866681926962518i</v>
      </c>
      <c r="S2514" t="str">
        <f t="shared" si="1312"/>
        <v>0.614071490641539i</v>
      </c>
      <c r="T2514" t="str">
        <f t="shared" si="1313"/>
        <v>0.00532204662801955-0.0327350289658273i</v>
      </c>
      <c r="U2514" t="str">
        <f t="shared" si="1314"/>
        <v>0.0000333333333333334-0.000194613527869767i</v>
      </c>
      <c r="V2514" t="str">
        <f t="shared" si="1315"/>
        <v>6.66666666666667E-06-0.00194613527869767i</v>
      </c>
      <c r="W2514" t="str">
        <f t="shared" si="1316"/>
        <v>0.0000275956109159135-0.000177333208524492i</v>
      </c>
      <c r="X2514" t="str">
        <f t="shared" si="1317"/>
        <v>0.0000281063154984112-0.00017716865418525i</v>
      </c>
      <c r="Y2514" t="str">
        <f t="shared" si="1318"/>
        <v>0.009+3.64424747816416i</v>
      </c>
      <c r="Z2514" t="str">
        <f t="shared" si="1319"/>
        <v>-0.000583187214311221-0.0000939995206073941i</v>
      </c>
      <c r="AA2514" t="str">
        <f t="shared" si="1320"/>
        <v>0.00815833904109902-3.29300077288066i</v>
      </c>
      <c r="AB2514" t="str">
        <f t="shared" si="1321"/>
        <v>0.0251010737340654-0.154392554817537i</v>
      </c>
      <c r="AC2514" t="str">
        <f t="shared" si="1322"/>
        <v>0.947576013620764-0.0124288828007055i</v>
      </c>
      <c r="AD2514" t="str">
        <f t="shared" si="1323"/>
        <v>0.028621976036222-0.162558795724758i</v>
      </c>
      <c r="AE2514" t="str">
        <f t="shared" si="1324"/>
        <v>-0.0000319724193412895+0.0000921117592142675i</v>
      </c>
      <c r="AF2514" t="str">
        <f t="shared" si="1325"/>
        <v>-15.0420850225933-0.610488174753764i</v>
      </c>
      <c r="AG2514" t="str">
        <f t="shared" si="1326"/>
        <v>0.998063036709524-0.000345993804301396i</v>
      </c>
      <c r="AH2514" t="str">
        <f t="shared" si="1327"/>
        <v>0.000538681888905254-0.00136849848047924i</v>
      </c>
      <c r="AI2514">
        <f t="shared" si="1328"/>
        <v>-56.649502533370736</v>
      </c>
      <c r="AJ2514">
        <f t="shared" si="1329"/>
        <v>-68.513918905981868</v>
      </c>
      <c r="AK2514"/>
      <c r="AL2514"/>
      <c r="AM2514"/>
      <c r="AN2514"/>
    </row>
    <row r="2515" spans="1:40" x14ac:dyDescent="0.25">
      <c r="A2515"/>
      <c r="B2515">
        <f t="shared" si="1295"/>
        <v>581000</v>
      </c>
      <c r="C2515" s="237" t="str">
        <f t="shared" si="1298"/>
        <v>-2.26407324153162E-07+0.00421518508420363i</v>
      </c>
      <c r="D2515" s="208" t="str">
        <f t="shared" si="1299"/>
        <v>-5.95700769279544+0.0323164189788945i</v>
      </c>
      <c r="E2515" t="str">
        <f t="shared" si="1300"/>
        <v>2870</v>
      </c>
      <c r="F2515" t="str">
        <f t="shared" si="1301"/>
        <v>0.777000777000777</v>
      </c>
      <c r="G2515" t="str">
        <f t="shared" si="1296"/>
        <v>0.777000777000777</v>
      </c>
      <c r="H2515" t="str">
        <f t="shared" si="1302"/>
        <v>9.08524487796024+0.641766589162415i</v>
      </c>
      <c r="I2515" t="str">
        <f t="shared" si="1303"/>
        <v>2281.58166466959i</v>
      </c>
      <c r="J2515" t="str">
        <f t="shared" si="1297"/>
        <v>-7045.3203185644+499.137057616437i</v>
      </c>
      <c r="K2515" t="str">
        <f t="shared" si="1304"/>
        <v>0.0228286363083124-0.32222623580809i</v>
      </c>
      <c r="L2515" t="str">
        <f t="shared" si="1305"/>
        <v>0.00173349260524961-0.0207453164521525i</v>
      </c>
      <c r="M2515" t="str">
        <f t="shared" si="1306"/>
        <v>0.024562128913562-0.342971552260243i</v>
      </c>
      <c r="N2515" t="str">
        <f t="shared" si="1307"/>
        <v>-5.95278304292758i</v>
      </c>
      <c r="O2515" t="str">
        <f t="shared" si="1308"/>
        <v>0.945911916062824+0.324423561182532i</v>
      </c>
      <c r="P2515" t="str">
        <f t="shared" si="1309"/>
        <v>0.054088083937176-0.324423561182532i</v>
      </c>
      <c r="Q2515" t="str">
        <f t="shared" si="1310"/>
        <v>-0.054088083937176+6.27720660411011i</v>
      </c>
      <c r="R2515" t="str">
        <f t="shared" si="1311"/>
        <v>-0.051753194761311-0.00817064914851248i</v>
      </c>
      <c r="S2515" t="str">
        <f t="shared" si="1312"/>
        <v>0.61513023459092i</v>
      </c>
      <c r="T2515" t="str">
        <f t="shared" si="1313"/>
        <v>0.00502601332748458-0.0318349548343548i</v>
      </c>
      <c r="U2515" t="str">
        <f t="shared" si="1314"/>
        <v>0.0000333333333333333-0.000194278564826962i</v>
      </c>
      <c r="V2515" t="str">
        <f t="shared" si="1315"/>
        <v>6.66666666666667E-06-0.00194278564826962i</v>
      </c>
      <c r="W2515" t="str">
        <f t="shared" si="1316"/>
        <v>0.0000275955843683081-0.000177029406204208i</v>
      </c>
      <c r="X2515" t="str">
        <f t="shared" si="1317"/>
        <v>0.000028104497210802-0.000176865139215476i</v>
      </c>
      <c r="Y2515" t="str">
        <f t="shared" si="1318"/>
        <v>0.009+3.65053066347134i</v>
      </c>
      <c r="Z2515" t="str">
        <f t="shared" si="1319"/>
        <v>-0.000581186019147439-0.0000938267887346418i</v>
      </c>
      <c r="AA2515" t="str">
        <f t="shared" si="1320"/>
        <v>0.00813027524781874-3.28733247843219i</v>
      </c>
      <c r="AB2515" t="str">
        <f t="shared" si="1321"/>
        <v>0.0237048526514943-0.150147415922799i</v>
      </c>
      <c r="AC2515" t="str">
        <f t="shared" si="1322"/>
        <v>0.949085949339796-0.0118180302959173i</v>
      </c>
      <c r="AD2515" t="str">
        <f t="shared" si="1323"/>
        <v>0.0269422652631943-0.157866641603853i</v>
      </c>
      <c r="AE2515" t="str">
        <f t="shared" si="1324"/>
        <v>-0.0000304705879251424+0.0000892219787590365i</v>
      </c>
      <c r="AF2515" t="str">
        <f t="shared" si="1325"/>
        <v>-15.0422525707557-0.609450170183521i</v>
      </c>
      <c r="AG2515" t="str">
        <f t="shared" si="1326"/>
        <v>0.998122157253574-0.000325263092065138i</v>
      </c>
      <c r="AH2515" t="str">
        <f t="shared" si="1327"/>
        <v>0.000514119315556016-0.00132585175141542i</v>
      </c>
      <c r="AI2515">
        <f t="shared" si="1328"/>
        <v>-56.941755637790095</v>
      </c>
      <c r="AJ2515">
        <f t="shared" si="1329"/>
        <v>-68.80543508572525</v>
      </c>
      <c r="AK2515"/>
      <c r="AL2515"/>
      <c r="AM2515"/>
      <c r="AN2515"/>
    </row>
    <row r="2516" spans="1:40" x14ac:dyDescent="0.25">
      <c r="A2516"/>
      <c r="B2516">
        <f t="shared" si="1295"/>
        <v>582000</v>
      </c>
      <c r="C2516" s="237" t="str">
        <f t="shared" si="1298"/>
        <v>-2.25629960526041E-07+0.00420794249818998i</v>
      </c>
      <c r="D2516" s="208" t="str">
        <f t="shared" si="1299"/>
        <v>-5.95700768683565+0.0322608924861232i</v>
      </c>
      <c r="E2516" t="str">
        <f t="shared" si="1300"/>
        <v>2870</v>
      </c>
      <c r="F2516" t="str">
        <f t="shared" si="1301"/>
        <v>0.777000777000777</v>
      </c>
      <c r="G2516" t="str">
        <f t="shared" si="1296"/>
        <v>0.777000777000777</v>
      </c>
      <c r="H2516" t="str">
        <f t="shared" si="1302"/>
        <v>9.08541157578097+0.640676560076959i</v>
      </c>
      <c r="I2516" t="str">
        <f t="shared" si="1303"/>
        <v>2285.50865548657i</v>
      </c>
      <c r="J2516" t="str">
        <f t="shared" si="1297"/>
        <v>-7069.59702864196+499.996157543487i</v>
      </c>
      <c r="K2516" t="str">
        <f t="shared" si="1304"/>
        <v>0.0227506228317254-0.321677943208856i</v>
      </c>
      <c r="L2516" t="str">
        <f t="shared" si="1305"/>
        <v>0.00172758183328967-0.0207101646379671i</v>
      </c>
      <c r="M2516" t="str">
        <f t="shared" si="1306"/>
        <v>0.0244782046650151-0.342388107846823i</v>
      </c>
      <c r="N2516" t="str">
        <f t="shared" si="1307"/>
        <v>-5.9630287968741i</v>
      </c>
      <c r="O2516" t="str">
        <f t="shared" si="1308"/>
        <v>0.949186173548157+0.314715121888046i</v>
      </c>
      <c r="P2516" t="str">
        <f t="shared" si="1309"/>
        <v>0.050813826451843-0.314715121888046i</v>
      </c>
      <c r="Q2516" t="str">
        <f t="shared" si="1310"/>
        <v>-0.050813826451843+6.27774391876215i</v>
      </c>
      <c r="R2516" t="str">
        <f t="shared" si="1311"/>
        <v>-0.0501941115266722-0.00768799622991611i</v>
      </c>
      <c r="S2516" t="str">
        <f t="shared" si="1312"/>
        <v>0.616188978540303i</v>
      </c>
      <c r="T2516" t="str">
        <f t="shared" si="1313"/>
        <v>0.00473725854393371-0.0309290583103582i</v>
      </c>
      <c r="U2516" t="str">
        <f t="shared" si="1314"/>
        <v>0.0000333333333333333-0.000193944752859905i</v>
      </c>
      <c r="V2516" t="str">
        <f t="shared" si="1315"/>
        <v>6.66666666666667E-06-0.00193944752859905i</v>
      </c>
      <c r="W2516" t="str">
        <f t="shared" si="1316"/>
        <v>0.0000275955577750346-0.000176726650313856i</v>
      </c>
      <c r="X2516" t="str">
        <f t="shared" si="1317"/>
        <v>0.0000281026881054693-0.000176562669659104i</v>
      </c>
      <c r="Y2516" t="str">
        <f t="shared" si="1318"/>
        <v>0.009+3.65681384877852i</v>
      </c>
      <c r="Z2516" t="str">
        <f t="shared" si="1319"/>
        <v>-0.000579195130906458-0.0000936547061106871i</v>
      </c>
      <c r="AA2516" t="str">
        <f t="shared" si="1320"/>
        <v>0.00810235601741159-3.28168366512155i</v>
      </c>
      <c r="AB2516" t="str">
        <f t="shared" si="1321"/>
        <v>0.0223429602030489-0.145874816106676i</v>
      </c>
      <c r="AC2516" t="str">
        <f t="shared" si="1322"/>
        <v>0.950601113283404-0.0112207174717494i</v>
      </c>
      <c r="AD2516" t="str">
        <f t="shared" si="1323"/>
        <v>0.0253118646545259-0.153156562505833i</v>
      </c>
      <c r="AE2516" t="str">
        <f t="shared" si="1324"/>
        <v>-0.0000290043416124715+0.0000863369600244158i</v>
      </c>
      <c r="AF2516" t="str">
        <f t="shared" si="1325"/>
        <v>-15.0424192626166-0.608415667590836i</v>
      </c>
      <c r="AG2516" t="str">
        <f t="shared" si="1326"/>
        <v>0.998181289180814-0.000305189391594188i</v>
      </c>
      <c r="AH2516" t="str">
        <f t="shared" si="1327"/>
        <v>0.000490107225068407-0.00128325434772199i</v>
      </c>
      <c r="AI2516">
        <f t="shared" si="1328"/>
        <v>-57.242403410333146</v>
      </c>
      <c r="AJ2516">
        <f t="shared" si="1329"/>
        <v>-69.096881160553593</v>
      </c>
      <c r="AK2516"/>
      <c r="AL2516"/>
      <c r="AM2516"/>
      <c r="AN2516"/>
    </row>
    <row r="2517" spans="1:40" x14ac:dyDescent="0.25">
      <c r="A2517"/>
      <c r="B2517">
        <f t="shared" si="1295"/>
        <v>583000</v>
      </c>
      <c r="C2517" s="237" t="str">
        <f t="shared" si="1298"/>
        <v>-2.24856593623142E-07+0.00420072475809727i</v>
      </c>
      <c r="D2517" s="208" t="str">
        <f t="shared" si="1299"/>
        <v>-5.95700768090651+0.0322055564787457i</v>
      </c>
      <c r="E2517" t="str">
        <f t="shared" si="1300"/>
        <v>2870</v>
      </c>
      <c r="F2517" t="str">
        <f t="shared" si="1301"/>
        <v>0.777000777000777</v>
      </c>
      <c r="G2517" t="str">
        <f t="shared" si="1296"/>
        <v>0.777000777000777</v>
      </c>
      <c r="H2517" t="str">
        <f t="shared" si="1302"/>
        <v>9.08557742308362+0.639590205874902i</v>
      </c>
      <c r="I2517" t="str">
        <f t="shared" si="1303"/>
        <v>2289.43564630356i</v>
      </c>
      <c r="J2517" t="str">
        <f t="shared" si="1297"/>
        <v>-7093.91548714614+500.855257470537i</v>
      </c>
      <c r="K2517" t="str">
        <f t="shared" si="1304"/>
        <v>0.0226730079475177-0.321131504202179i</v>
      </c>
      <c r="L2517" t="str">
        <f t="shared" si="1305"/>
        <v>0.00172170117158384-0.0206751309057942i</v>
      </c>
      <c r="M2517" t="str">
        <f t="shared" si="1306"/>
        <v>0.0243947091191015-0.341806635107973i</v>
      </c>
      <c r="N2517" t="str">
        <f t="shared" si="1307"/>
        <v>-5.97327455082062i</v>
      </c>
      <c r="O2517" t="str">
        <f t="shared" si="1308"/>
        <v>0.952360790636726+0.304973645513492i</v>
      </c>
      <c r="P2517" t="str">
        <f t="shared" si="1309"/>
        <v>0.047639209363274-0.304973645513492i</v>
      </c>
      <c r="Q2517" t="str">
        <f t="shared" si="1310"/>
        <v>-0.047639209363274+6.27824819633411i</v>
      </c>
      <c r="R2517" t="str">
        <f t="shared" si="1311"/>
        <v>-0.0486310100915808-0.00721896699121223i</v>
      </c>
      <c r="S2517" t="str">
        <f t="shared" si="1312"/>
        <v>0.617247722489684i</v>
      </c>
      <c r="T2517" t="str">
        <f t="shared" si="1313"/>
        <v>0.00445589093405396-0.0300173802214011i</v>
      </c>
      <c r="U2517" t="str">
        <f t="shared" si="1314"/>
        <v>0.0000333333333333333-0.000193612086045394i</v>
      </c>
      <c r="V2517" t="str">
        <f t="shared" si="1315"/>
        <v>6.66666666666667E-06-0.00193612086045394i</v>
      </c>
      <c r="W2517" t="str">
        <f t="shared" si="1316"/>
        <v>0.0000275955311360932-0.000176424935468701i</v>
      </c>
      <c r="X2517" t="str">
        <f t="shared" si="1317"/>
        <v>0.0000281008881191553-0.000176261240136813i</v>
      </c>
      <c r="Y2517" t="str">
        <f t="shared" si="1318"/>
        <v>0.009+3.6630970340857i</v>
      </c>
      <c r="Z2517" t="str">
        <f t="shared" si="1319"/>
        <v>-0.00057721447892941-0.0000934832690125889i</v>
      </c>
      <c r="AA2517" t="str">
        <f t="shared" si="1320"/>
        <v>0.00807458035863048-3.27605423268592i</v>
      </c>
      <c r="AB2517" t="str">
        <f t="shared" si="1321"/>
        <v>0.02101590886066-0.141574947929618i</v>
      </c>
      <c r="AC2517" t="str">
        <f t="shared" si="1322"/>
        <v>0.95212142041612-0.010637056764693i</v>
      </c>
      <c r="AD2517" t="str">
        <f t="shared" si="1323"/>
        <v>0.0237309623336377-0.148429094552279i</v>
      </c>
      <c r="AE2517" t="str">
        <f t="shared" si="1324"/>
        <v>-0.0000275734920332298+0.0000834569745341946i</v>
      </c>
      <c r="AF2517" t="str">
        <f t="shared" si="1325"/>
        <v>-15.0425851039901-0.607384649396156i</v>
      </c>
      <c r="AG2517" t="str">
        <f t="shared" si="1326"/>
        <v>0.998240426071844-0.000285771568546249i</v>
      </c>
      <c r="AH2517" t="str">
        <f t="shared" si="1327"/>
        <v>0.000466642737978136-0.00124071069512527i</v>
      </c>
      <c r="AI2517">
        <f t="shared" si="1328"/>
        <v>-57.551989551643679</v>
      </c>
      <c r="AJ2517">
        <f t="shared" si="1329"/>
        <v>-69.388256613043424</v>
      </c>
      <c r="AK2517"/>
      <c r="AL2517"/>
      <c r="AM2517"/>
      <c r="AN2517"/>
    </row>
    <row r="2518" spans="1:40" x14ac:dyDescent="0.25">
      <c r="A2518"/>
      <c r="B2518">
        <f t="shared" si="1295"/>
        <v>584000</v>
      </c>
      <c r="C2518" s="237" t="str">
        <f t="shared" si="1298"/>
        <v>-2.2408719609309E-07+0.00419353173629232i</v>
      </c>
      <c r="D2518" s="208" t="str">
        <f t="shared" si="1299"/>
        <v>-5.9570076750078+0.0321504099782411i</v>
      </c>
      <c r="E2518" t="str">
        <f t="shared" si="1300"/>
        <v>2870</v>
      </c>
      <c r="F2518" t="str">
        <f t="shared" si="1301"/>
        <v>0.777000777000777</v>
      </c>
      <c r="G2518" t="str">
        <f t="shared" si="1296"/>
        <v>0.777000777000777</v>
      </c>
      <c r="H2518" t="str">
        <f t="shared" si="1302"/>
        <v>9.08574242563325+0.63850750811483i</v>
      </c>
      <c r="I2518" t="str">
        <f t="shared" si="1303"/>
        <v>2293.36263712055i</v>
      </c>
      <c r="J2518" t="str">
        <f t="shared" si="1297"/>
        <v>-7118.27569407693+501.714357397589i</v>
      </c>
      <c r="K2518" t="str">
        <f t="shared" si="1304"/>
        <v>0.0225957889491954-0.320586909451522i</v>
      </c>
      <c r="L2518" t="str">
        <f t="shared" si="1305"/>
        <v>0.00171585041643748-0.0206402146659811i</v>
      </c>
      <c r="M2518" t="str">
        <f t="shared" si="1306"/>
        <v>0.0243116393656329-0.341227124117503i</v>
      </c>
      <c r="N2518" t="str">
        <f t="shared" si="1307"/>
        <v>-5.98352030476714i</v>
      </c>
      <c r="O2518" t="str">
        <f t="shared" si="1308"/>
        <v>0.955435434074513+0.295200154666028i</v>
      </c>
      <c r="P2518" t="str">
        <f t="shared" si="1309"/>
        <v>0.044564565925487-0.295200154666028i</v>
      </c>
      <c r="Q2518" t="str">
        <f t="shared" si="1310"/>
        <v>-0.044564565925487+6.27872045943317i</v>
      </c>
      <c r="R2518" t="str">
        <f t="shared" si="1311"/>
        <v>-0.0470639800736003-0.00676366790927575i</v>
      </c>
      <c r="S2518" t="str">
        <f t="shared" si="1312"/>
        <v>0.618306466439066i</v>
      </c>
      <c r="T2518" t="str">
        <f t="shared" si="1313"/>
        <v>0.00418201960515159-0.0290999632158664i</v>
      </c>
      <c r="U2518" t="str">
        <f t="shared" si="1314"/>
        <v>0.0000333333333333333-0.000193280558500796i</v>
      </c>
      <c r="V2518" t="str">
        <f t="shared" si="1315"/>
        <v>6.66666666666667E-06-0.00193280558500796i</v>
      </c>
      <c r="W2518" t="str">
        <f t="shared" si="1316"/>
        <v>0.0000275955044514842-0.000176124256320892i</v>
      </c>
      <c r="X2518" t="str">
        <f t="shared" si="1317"/>
        <v>0.0000280990971891437-0.000175960845306131i</v>
      </c>
      <c r="Y2518" t="str">
        <f t="shared" si="1318"/>
        <v>0.009+3.66938021939288i</v>
      </c>
      <c r="Z2518" t="str">
        <f t="shared" si="1319"/>
        <v>-0.000575243993161909-0.0000933124737461694i</v>
      </c>
      <c r="AA2518" t="str">
        <f t="shared" si="1320"/>
        <v>0.00804694728871011-3.27044408154932i</v>
      </c>
      <c r="AB2518" t="str">
        <f t="shared" si="1321"/>
        <v>0.0197242132215741-0.137248012539842i</v>
      </c>
      <c r="AC2518" t="str">
        <f t="shared" si="1322"/>
        <v>0.9536467833488-0.0100671607375967i</v>
      </c>
      <c r="AD2518" t="str">
        <f t="shared" si="1323"/>
        <v>0.0221997403273288-0.14368477572426i</v>
      </c>
      <c r="AE2518" t="str">
        <f t="shared" si="1324"/>
        <v>-0.0000261778491355444+0.0000805822914577312i</v>
      </c>
      <c r="AF2518" t="str">
        <f t="shared" si="1325"/>
        <v>-15.042750100641-0.606357098136589i</v>
      </c>
      <c r="AG2518" t="str">
        <f t="shared" si="1326"/>
        <v>0.998299561529066-0.000267008424118433i</v>
      </c>
      <c r="AH2518" t="str">
        <f t="shared" si="1327"/>
        <v>0.000443722946913861-0.00119822517872432i</v>
      </c>
      <c r="AI2518">
        <f t="shared" si="1328"/>
        <v>-57.871112611999081</v>
      </c>
      <c r="AJ2518">
        <f t="shared" si="1329"/>
        <v>-69.679560935791656</v>
      </c>
      <c r="AK2518"/>
      <c r="AL2518"/>
      <c r="AM2518"/>
      <c r="AN2518"/>
    </row>
    <row r="2519" spans="1:40" x14ac:dyDescent="0.25">
      <c r="A2519"/>
      <c r="B2519">
        <f t="shared" si="1295"/>
        <v>585000</v>
      </c>
      <c r="C2519" s="237" t="str">
        <f t="shared" si="1298"/>
        <v>-2.23321740818089E-07+0.00418636330601471i</v>
      </c>
      <c r="D2519" s="208" t="str">
        <f t="shared" si="1299"/>
        <v>-5.95700766913931+0.0320954520127795i</v>
      </c>
      <c r="E2519" t="str">
        <f t="shared" si="1300"/>
        <v>2870</v>
      </c>
      <c r="F2519" t="str">
        <f t="shared" si="1301"/>
        <v>0.777000777000777</v>
      </c>
      <c r="G2519" t="str">
        <f t="shared" si="1296"/>
        <v>0.777000777000777</v>
      </c>
      <c r="H2519" t="str">
        <f t="shared" si="1302"/>
        <v>9.08590658914624+0.637428448477768i</v>
      </c>
      <c r="I2519" t="str">
        <f t="shared" si="1303"/>
        <v>2297.28962793754i</v>
      </c>
      <c r="J2519" t="str">
        <f t="shared" si="1297"/>
        <v>-7142.67764943433+502.573457324639i</v>
      </c>
      <c r="K2519" t="str">
        <f t="shared" si="1304"/>
        <v>0.0225189631531613-0.320044149682623i</v>
      </c>
      <c r="L2519" t="str">
        <f t="shared" si="1305"/>
        <v>0.00171002936587159-0.0206054153327652i</v>
      </c>
      <c r="M2519" t="str">
        <f t="shared" si="1306"/>
        <v>0.0242289925190329-0.340649565015388i</v>
      </c>
      <c r="N2519" t="str">
        <f t="shared" si="1307"/>
        <v>-5.99376605871366i</v>
      </c>
      <c r="O2519" t="str">
        <f t="shared" si="1308"/>
        <v>0.958409781102189+0.28539567531351i</v>
      </c>
      <c r="P2519" t="str">
        <f t="shared" si="1309"/>
        <v>0.041590218897811-0.28539567531351i</v>
      </c>
      <c r="Q2519" t="str">
        <f t="shared" si="1310"/>
        <v>-0.041590218897811+6.27916173402717i</v>
      </c>
      <c r="R2519" t="str">
        <f t="shared" si="1311"/>
        <v>-0.0454931134633561-0.00632220542041469i</v>
      </c>
      <c r="S2519" t="str">
        <f t="shared" si="1312"/>
        <v>0.619365210388447i</v>
      </c>
      <c r="T2519" t="str">
        <f t="shared" si="1313"/>
        <v>0.00391575409033413-0.028176851791457i</v>
      </c>
      <c r="U2519" t="str">
        <f t="shared" si="1314"/>
        <v>0.0000333333333333334-0.000192950164383701i</v>
      </c>
      <c r="V2519" t="str">
        <f t="shared" si="1315"/>
        <v>6.66666666666667E-06-0.00192950164383701i</v>
      </c>
      <c r="W2519" t="str">
        <f t="shared" si="1316"/>
        <v>0.0000275954777212083-0.000175824607559142i</v>
      </c>
      <c r="X2519" t="str">
        <f t="shared" si="1317"/>
        <v>0.000028097315253254-0.000175661479861111i</v>
      </c>
      <c r="Y2519" t="str">
        <f t="shared" si="1318"/>
        <v>0.009+3.67566340470006i</v>
      </c>
      <c r="Z2519" t="str">
        <f t="shared" si="1319"/>
        <v>-0.000573283604147839-0.000093142316645735i</v>
      </c>
      <c r="AA2519" t="str">
        <f t="shared" si="1320"/>
        <v>0.00801945583328023-3.26485311281676i</v>
      </c>
      <c r="AB2519" t="str">
        <f t="shared" si="1321"/>
        <v>0.0184683898913003-0.132894219807763i</v>
      </c>
      <c r="AC2519" t="str">
        <f t="shared" si="1322"/>
        <v>0.955177112309941-0.00951114204055104i</v>
      </c>
      <c r="AD2519" t="str">
        <f t="shared" si="1323"/>
        <v>0.0207183745503496-0.138924145788689i</v>
      </c>
      <c r="AE2519" t="str">
        <f t="shared" si="1324"/>
        <v>-0.0000248172212110976+0.0000777131775981459i</v>
      </c>
      <c r="AF2519" t="str">
        <f t="shared" si="1325"/>
        <v>-15.0429142582856-0.605332996464989i</v>
      </c>
      <c r="AG2519" t="str">
        <f t="shared" si="1326"/>
        <v>0.998358689177363-0.000248898695414238i</v>
      </c>
      <c r="AH2519" t="str">
        <f t="shared" si="1327"/>
        <v>0.000421344917085733-0.00115580214283386i</v>
      </c>
      <c r="AI2519">
        <f t="shared" si="1328"/>
        <v>-58.200433626847065</v>
      </c>
      <c r="AJ2519">
        <f t="shared" si="1329"/>
        <v>-69.970793631406295</v>
      </c>
      <c r="AK2519"/>
      <c r="AL2519"/>
      <c r="AM2519"/>
      <c r="AN2519"/>
    </row>
    <row r="2520" spans="1:40" x14ac:dyDescent="0.25">
      <c r="A2520"/>
      <c r="B2520">
        <f t="shared" si="1295"/>
        <v>586000</v>
      </c>
      <c r="C2520" s="237" t="str">
        <f t="shared" si="1298"/>
        <v>-2.2256020091152E-07+0.00417921934136923i</v>
      </c>
      <c r="D2520" s="208" t="str">
        <f t="shared" si="1299"/>
        <v>-5.95700766330083+0.0320406816171641i</v>
      </c>
      <c r="E2520" t="str">
        <f t="shared" si="1300"/>
        <v>2870</v>
      </c>
      <c r="F2520" t="str">
        <f t="shared" si="1301"/>
        <v>0.777000777000777</v>
      </c>
      <c r="G2520" t="str">
        <f t="shared" si="1296"/>
        <v>0.777000777000777</v>
      </c>
      <c r="H2520" t="str">
        <f t="shared" si="1302"/>
        <v>9.08606991929081+0.636353008766132i</v>
      </c>
      <c r="I2520" t="str">
        <f t="shared" si="1303"/>
        <v>2301.21661875452i</v>
      </c>
      <c r="J2520" t="str">
        <f t="shared" si="1297"/>
        <v>-7167.12135321836+503.43255725169i</v>
      </c>
      <c r="K2520" t="str">
        <f t="shared" si="1304"/>
        <v>0.0224425278984834-0.319503215682977i</v>
      </c>
      <c r="L2520" t="str">
        <f t="shared" si="1305"/>
        <v>0.00170423781960547-0.0205707323242415i</v>
      </c>
      <c r="M2520" t="str">
        <f t="shared" si="1306"/>
        <v>0.0241467657180889-0.340073948007219i</v>
      </c>
      <c r="N2520" t="str">
        <f t="shared" si="1307"/>
        <v>-6.00401181266018i</v>
      </c>
      <c r="O2520" t="str">
        <f t="shared" si="1308"/>
        <v>0.961283519488997+0.275561236676801i</v>
      </c>
      <c r="P2520" t="str">
        <f t="shared" si="1309"/>
        <v>0.038716480511003-0.275561236676801i</v>
      </c>
      <c r="Q2520" t="str">
        <f t="shared" si="1310"/>
        <v>-0.038716480511003+6.27957304933698i</v>
      </c>
      <c r="R2520" t="str">
        <f t="shared" si="1311"/>
        <v>-0.0439185046500705-0.00589468587925009i</v>
      </c>
      <c r="S2520" t="str">
        <f t="shared" si="1312"/>
        <v>0.62042395433783i</v>
      </c>
      <c r="T2520" t="str">
        <f t="shared" si="1313"/>
        <v>0.00365720432278371-0.0272480923236011i</v>
      </c>
      <c r="U2520" t="str">
        <f t="shared" si="1314"/>
        <v>0.0000333333333333333-0.000192620897891578i</v>
      </c>
      <c r="V2520" t="str">
        <f t="shared" si="1315"/>
        <v>6.66666666666667E-06-0.00192620897891578i</v>
      </c>
      <c r="W2520" t="str">
        <f t="shared" si="1316"/>
        <v>0.0000275954509452652-0.000175525983908419i</v>
      </c>
      <c r="X2520" t="str">
        <f t="shared" si="1317"/>
        <v>0.0000280955422498346-0.000175363138532021i</v>
      </c>
      <c r="Y2520" t="str">
        <f t="shared" si="1318"/>
        <v>0.009+3.68194659000724i</v>
      </c>
      <c r="Z2520" t="str">
        <f t="shared" si="1319"/>
        <v>-0.000571333243023232-0.0000929727940737961i</v>
      </c>
      <c r="AA2520" t="str">
        <f t="shared" si="1320"/>
        <v>0.00799210502627968-3.25928122826849i</v>
      </c>
      <c r="AB2520" t="str">
        <f t="shared" si="1321"/>
        <v>0.0172489573622727-0.128513788459957i</v>
      </c>
      <c r="AC2520" t="str">
        <f t="shared" si="1322"/>
        <v>0.956712315117366-0.00896911337068288i</v>
      </c>
      <c r="AD2520" t="str">
        <f t="shared" si="1323"/>
        <v>0.0192870347909332-0.13414774622462i</v>
      </c>
      <c r="AE2520" t="str">
        <f t="shared" si="1324"/>
        <v>-0.0000234914149206112+0.0000748498973808581i</v>
      </c>
      <c r="AF2520" t="str">
        <f t="shared" si="1325"/>
        <v>-15.0430775825916-0.604312327148968i</v>
      </c>
      <c r="AG2520" t="str">
        <f t="shared" si="1326"/>
        <v>0.998417802664782-0.000231441055818095i</v>
      </c>
      <c r="AH2520" t="str">
        <f t="shared" si="1327"/>
        <v>0.000399505686774282-0.001113445890834i</v>
      </c>
      <c r="AI2520">
        <f t="shared" si="1328"/>
        <v>-58.540685129046722</v>
      </c>
      <c r="AJ2520">
        <f t="shared" si="1329"/>
        <v>-70.261954212497599</v>
      </c>
      <c r="AK2520"/>
      <c r="AL2520"/>
      <c r="AM2520"/>
      <c r="AN2520"/>
    </row>
    <row r="2521" spans="1:40" x14ac:dyDescent="0.25">
      <c r="A2521"/>
      <c r="B2521">
        <f t="shared" ref="B2521:B2584" si="1330">B2520+1000</f>
        <v>587000</v>
      </c>
      <c r="C2521" s="237" t="str">
        <f t="shared" si="1298"/>
        <v>-2.21802549715587E-07+0.00417209971731859i</v>
      </c>
      <c r="D2521" s="208" t="str">
        <f t="shared" si="1299"/>
        <v>-5.95700765749218+0.0319860978327759i</v>
      </c>
      <c r="E2521" t="str">
        <f t="shared" si="1300"/>
        <v>2870</v>
      </c>
      <c r="F2521" t="str">
        <f t="shared" si="1301"/>
        <v>0.777000777000777</v>
      </c>
      <c r="G2521" t="str">
        <f t="shared" si="1296"/>
        <v>0.777000777000777</v>
      </c>
      <c r="H2521" t="str">
        <f t="shared" si="1302"/>
        <v>9.08623242168751+0.635281170902771i</v>
      </c>
      <c r="I2521" t="str">
        <f t="shared" si="1303"/>
        <v>2305.14360957151i</v>
      </c>
      <c r="J2521" t="str">
        <f t="shared" si="1297"/>
        <v>-7191.606805429+504.29165717874i</v>
      </c>
      <c r="K2521" t="str">
        <f t="shared" si="1304"/>
        <v>0.0223664805466663-0.318964098301331i</v>
      </c>
      <c r="L2521" t="str">
        <f t="shared" si="1305"/>
        <v>0.00169847557903955-0.0205361650623307i</v>
      </c>
      <c r="M2521" t="str">
        <f t="shared" si="1306"/>
        <v>0.0240649561257059-0.339500263363662i</v>
      </c>
      <c r="N2521" t="str">
        <f t="shared" si="1307"/>
        <v>-6.0142575666067i</v>
      </c>
      <c r="O2521" t="str">
        <f t="shared" si="1308"/>
        <v>0.964056347565526+0.265697871121728i</v>
      </c>
      <c r="P2521" t="str">
        <f t="shared" si="1309"/>
        <v>0.0359436524344739-0.265697871121728i</v>
      </c>
      <c r="Q2521" t="str">
        <f t="shared" si="1310"/>
        <v>-0.0359436524344739+6.27995543772843i</v>
      </c>
      <c r="R2521" t="str">
        <f t="shared" si="1311"/>
        <v>-0.042340250446642-0.00548121551653592i</v>
      </c>
      <c r="S2521" t="str">
        <f t="shared" si="1312"/>
        <v>0.621482698287211i</v>
      </c>
      <c r="T2521" t="str">
        <f t="shared" si="1313"/>
        <v>0.00340648060911047-0.0263137330937354i</v>
      </c>
      <c r="U2521" t="str">
        <f t="shared" si="1314"/>
        <v>0.0000333333333333334-0.000192292753261439i</v>
      </c>
      <c r="V2521" t="str">
        <f t="shared" si="1315"/>
        <v>6.66666666666667E-06-0.00192292753261439i</v>
      </c>
      <c r="W2521" t="str">
        <f t="shared" si="1316"/>
        <v>0.0000275954241236557-0.000175228380129637i</v>
      </c>
      <c r="X2521" t="str">
        <f t="shared" si="1317"/>
        <v>0.00002809377811776-0.000175065816085041i</v>
      </c>
      <c r="Y2521" t="str">
        <f t="shared" si="1318"/>
        <v>0.009+3.68822977531442i</v>
      </c>
      <c r="Z2521" t="str">
        <f t="shared" si="1319"/>
        <v>-0.000569392841510236-0.0000928039024208023i</v>
      </c>
      <c r="AA2521" t="str">
        <f t="shared" si="1320"/>
        <v>0.00796489390987146-3.25372833035417i</v>
      </c>
      <c r="AB2521" t="str">
        <f t="shared" si="1321"/>
        <v>0.0160664358881734-0.124106946212562i</v>
      </c>
      <c r="AC2521" t="str">
        <f t="shared" si="1322"/>
        <v>0.958252297150321-0.00844118743085091i</v>
      </c>
      <c r="AD2521" t="str">
        <f t="shared" si="1323"/>
        <v>0.017905884697286-0.129356120149506i</v>
      </c>
      <c r="AE2521" t="str">
        <f t="shared" si="1324"/>
        <v>-0.0000222002353194306+0.0000719927128424616i</v>
      </c>
      <c r="AF2521" t="str">
        <f t="shared" si="1325"/>
        <v>-15.0432400791797-0.603295073069995i</v>
      </c>
      <c r="AG2521" t="str">
        <f t="shared" si="1326"/>
        <v>0.998476895663205-0.000214634115377377i</v>
      </c>
      <c r="AH2521" t="str">
        <f t="shared" si="1327"/>
        <v>0.000378202267819639-0.00107116068502697i</v>
      </c>
      <c r="AI2521">
        <f t="shared" si="1328"/>
        <v>-58.892681846859382</v>
      </c>
      <c r="AJ2521">
        <f t="shared" si="1329"/>
        <v>-70.553042201668475</v>
      </c>
      <c r="AK2521"/>
      <c r="AL2521"/>
      <c r="AM2521"/>
      <c r="AN2521"/>
    </row>
    <row r="2522" spans="1:40" x14ac:dyDescent="0.25">
      <c r="A2522"/>
      <c r="B2522">
        <f t="shared" si="1330"/>
        <v>588000</v>
      </c>
      <c r="C2522" s="237" t="str">
        <f t="shared" si="1298"/>
        <v>-2.21048760798985E-07+0.00416500430967608i</v>
      </c>
      <c r="D2522" s="208" t="str">
        <f t="shared" si="1299"/>
        <v>-5.95700765171313+0.0319316997075166i</v>
      </c>
      <c r="E2522" t="str">
        <f t="shared" si="1300"/>
        <v>2870</v>
      </c>
      <c r="F2522" t="str">
        <f t="shared" si="1301"/>
        <v>0.777000777000777</v>
      </c>
      <c r="G2522" t="str">
        <f t="shared" si="1296"/>
        <v>0.777000777000777</v>
      </c>
      <c r="H2522" t="str">
        <f t="shared" si="1302"/>
        <v>9.0863941019096+0.634212916929937i</v>
      </c>
      <c r="I2522" t="str">
        <f t="shared" si="1303"/>
        <v>2309.0706003885i</v>
      </c>
      <c r="J2522" t="str">
        <f t="shared" si="1297"/>
        <v>-7216.13400606626+505.150757105791i</v>
      </c>
      <c r="K2522" t="str">
        <f t="shared" si="1304"/>
        <v>0.022290818481424-0.318426788447171i</v>
      </c>
      <c r="L2522" t="str">
        <f t="shared" si="1305"/>
        <v>0.00169274244723871-0.0205017129727493i</v>
      </c>
      <c r="M2522" t="str">
        <f t="shared" si="1306"/>
        <v>0.0239835609286627-0.33892850141992i</v>
      </c>
      <c r="N2522" t="str">
        <f t="shared" si="1307"/>
        <v>-6.02450332055322i</v>
      </c>
      <c r="O2522" t="str">
        <f t="shared" si="1308"/>
        <v>0.966727974255381+0.255806614050706i</v>
      </c>
      <c r="P2522" t="str">
        <f t="shared" si="1309"/>
        <v>0.033272025744619-0.255806614050706i</v>
      </c>
      <c r="Q2522" t="str">
        <f t="shared" si="1310"/>
        <v>-0.033272025744619+6.28030993460393i</v>
      </c>
      <c r="R2522" t="str">
        <f t="shared" si="1311"/>
        <v>-0.0407584501142384-0.00508190039591097i</v>
      </c>
      <c r="S2522" t="str">
        <f t="shared" si="1312"/>
        <v>0.622541442236594i</v>
      </c>
      <c r="T2522" t="str">
        <f t="shared" si="1313"/>
        <v>0.00316369360177313-0.0253738243174462i</v>
      </c>
      <c r="U2522" t="str">
        <f t="shared" si="1314"/>
        <v>0.0000333333333333333-0.000191965724769498i</v>
      </c>
      <c r="V2522" t="str">
        <f t="shared" si="1315"/>
        <v>6.66666666666667E-06-0.00191965724769498i</v>
      </c>
      <c r="W2522" t="str">
        <f t="shared" si="1316"/>
        <v>0.00002759539725638-0.000174931791019352i</v>
      </c>
      <c r="X2522" t="str">
        <f t="shared" si="1317"/>
        <v>0.0000280920227964233-0.000174769507321952i</v>
      </c>
      <c r="Y2522" t="str">
        <f t="shared" si="1318"/>
        <v>0.009+3.6945129606216i</v>
      </c>
      <c r="Z2522" t="str">
        <f t="shared" si="1319"/>
        <v>-0.000567462331911121-0.000092635638104865i</v>
      </c>
      <c r="AA2522" t="str">
        <f t="shared" si="1320"/>
        <v>0.00793782153435874-3.2481943221872i</v>
      </c>
      <c r="AB2522" t="str">
        <f t="shared" si="1321"/>
        <v>0.0149213473538561-0.119673929904001i</v>
      </c>
      <c r="AC2522" t="str">
        <f t="shared" si="1322"/>
        <v>0.959796961322003-0.00792747688723365i</v>
      </c>
      <c r="AD2522" t="str">
        <f t="shared" si="1323"/>
        <v>0.0165750817650317-0.124549812245446i</v>
      </c>
      <c r="AE2522" t="str">
        <f t="shared" si="1324"/>
        <v>-0.0000209434858832004+0.0000691418836199491i</v>
      </c>
      <c r="AF2522" t="str">
        <f t="shared" si="1325"/>
        <v>-15.0434017536227-0.60228121722242i</v>
      </c>
      <c r="AG2522" t="str">
        <f t="shared" si="1326"/>
        <v>0.998535961869014-0.000198476421191759i</v>
      </c>
      <c r="AH2522" t="str">
        <f t="shared" si="1327"/>
        <v>0.000357431646110858-0.00102895074650034i</v>
      </c>
      <c r="AI2522">
        <f t="shared" si="1328"/>
        <v>-59.257333480834816</v>
      </c>
      <c r="AJ2522">
        <f t="shared" si="1329"/>
        <v>-70.844057131502055</v>
      </c>
      <c r="AK2522"/>
      <c r="AL2522"/>
      <c r="AM2522"/>
      <c r="AN2522"/>
    </row>
    <row r="2523" spans="1:40" x14ac:dyDescent="0.25">
      <c r="A2523"/>
      <c r="B2523">
        <f t="shared" si="1330"/>
        <v>589000</v>
      </c>
      <c r="C2523" s="237" t="str">
        <f t="shared" si="1298"/>
        <v>-2.20298807954591E-07+0.00415793299509837i</v>
      </c>
      <c r="D2523" s="208" t="str">
        <f t="shared" si="1299"/>
        <v>-5.95700764596349+0.0318774862957542i</v>
      </c>
      <c r="E2523" t="str">
        <f t="shared" si="1300"/>
        <v>2870</v>
      </c>
      <c r="F2523" t="str">
        <f t="shared" si="1301"/>
        <v>0.777000777000777</v>
      </c>
      <c r="G2523" t="str">
        <f t="shared" si="1296"/>
        <v>0.777000777000777</v>
      </c>
      <c r="H2523" t="str">
        <f t="shared" si="1302"/>
        <v>9.08655496548368+0.633148229008334i</v>
      </c>
      <c r="I2523" t="str">
        <f t="shared" si="1303"/>
        <v>2312.99759120549i</v>
      </c>
      <c r="J2523" t="str">
        <f t="shared" si="1297"/>
        <v>-7240.70295513013+506.009857032841i</v>
      </c>
      <c r="K2523" t="str">
        <f t="shared" si="1304"/>
        <v>0.0222155391084571-0.317891277090229i</v>
      </c>
      <c r="L2523" t="str">
        <f t="shared" si="1305"/>
        <v>0.00168703822891555-0.0204673754849777i</v>
      </c>
      <c r="M2523" t="str">
        <f t="shared" si="1306"/>
        <v>0.0239025773373727-0.338358652575207i</v>
      </c>
      <c r="N2523" t="str">
        <f t="shared" si="1307"/>
        <v>-6.03474907449974i</v>
      </c>
      <c r="O2523" t="str">
        <f t="shared" si="1308"/>
        <v>0.969298119105739+0.245888503794049i</v>
      </c>
      <c r="P2523" t="str">
        <f t="shared" si="1309"/>
        <v>0.030701880894261-0.245888503794049i</v>
      </c>
      <c r="Q2523" t="str">
        <f t="shared" si="1310"/>
        <v>-0.030701880894261+6.28063757829379i</v>
      </c>
      <c r="R2523" t="str">
        <f t="shared" si="1311"/>
        <v>-0.0391732053863716-0.00469684636957766i</v>
      </c>
      <c r="S2523" t="str">
        <f t="shared" si="1312"/>
        <v>0.623600186185977i</v>
      </c>
      <c r="T2523" t="str">
        <f t="shared" si="1313"/>
        <v>0.00292895427055556-0.0244284181724428i</v>
      </c>
      <c r="U2523" t="str">
        <f t="shared" si="1314"/>
        <v>0.0000333333333333332-0.00019163980673084i</v>
      </c>
      <c r="V2523" t="str">
        <f t="shared" si="1315"/>
        <v>6.66666666666667E-06-0.0019163980673084i</v>
      </c>
      <c r="W2523" t="str">
        <f t="shared" si="1316"/>
        <v>0.0000275953703434383-0.000174636211409454i</v>
      </c>
      <c r="X2523" t="str">
        <f t="shared" si="1317"/>
        <v>0.0000280902762257315-0.000174474207079833i</v>
      </c>
      <c r="Y2523" t="str">
        <f t="shared" si="1318"/>
        <v>0.009+3.70079614592878i</v>
      </c>
      <c r="Z2523" t="str">
        <f t="shared" si="1319"/>
        <v>-0.000565541647102381-0.0000924679975714949i</v>
      </c>
      <c r="AA2523" t="str">
        <f t="shared" si="1320"/>
        <v>0.00791088695810234-3.2426791075391i</v>
      </c>
      <c r="AB2523" t="str">
        <f t="shared" si="1321"/>
        <v>0.0138142151408168-0.11521498562692i</v>
      </c>
      <c r="AC2523" t="str">
        <f t="shared" si="1322"/>
        <v>0.961346208052562-0.00742809432580253i</v>
      </c>
      <c r="AD2523" t="str">
        <f t="shared" si="1323"/>
        <v>0.0152947773256073-0.119729368685417i</v>
      </c>
      <c r="AE2523" t="str">
        <f t="shared" si="1324"/>
        <v>-0.0000197209685336279+0.0000662976669402782i</v>
      </c>
      <c r="AF2523" t="str">
        <f t="shared" si="1325"/>
        <v>-15.0435626114472-0.60127074271258i</v>
      </c>
      <c r="AG2523" t="str">
        <f t="shared" si="1326"/>
        <v>0.998594995003751-0.00018296645780979i</v>
      </c>
      <c r="AH2523" t="str">
        <f t="shared" si="1327"/>
        <v>0.000337190782075361-0.000986820254997391i</v>
      </c>
      <c r="AI2523">
        <f t="shared" si="1328"/>
        <v>-59.635660064038788</v>
      </c>
      <c r="AJ2523">
        <f t="shared" si="1329"/>
        <v>-71.134998544551934</v>
      </c>
      <c r="AK2523"/>
      <c r="AL2523"/>
      <c r="AM2523"/>
      <c r="AN2523"/>
    </row>
    <row r="2524" spans="1:40" x14ac:dyDescent="0.25">
      <c r="A2524"/>
      <c r="B2524">
        <f t="shared" si="1330"/>
        <v>590000</v>
      </c>
      <c r="C2524" s="237" t="str">
        <f t="shared" si="1298"/>
        <v>-2.19552665197188E-07+0.00415088565107834i</v>
      </c>
      <c r="D2524" s="208" t="str">
        <f t="shared" si="1299"/>
        <v>-5.95700764024306+0.0318234566582673i</v>
      </c>
      <c r="E2524" t="str">
        <f t="shared" si="1300"/>
        <v>2870</v>
      </c>
      <c r="F2524" t="str">
        <f t="shared" si="1301"/>
        <v>0.777000777000777</v>
      </c>
      <c r="G2524" t="str">
        <f t="shared" si="1296"/>
        <v>0.777000777000777</v>
      </c>
      <c r="H2524" t="str">
        <f t="shared" si="1302"/>
        <v>9.08671501789002+0.632087089416157i</v>
      </c>
      <c r="I2524" t="str">
        <f t="shared" si="1303"/>
        <v>2316.92458202247i</v>
      </c>
      <c r="J2524" t="str">
        <f t="shared" si="1297"/>
        <v>-7265.31365262062+506.868956959893i</v>
      </c>
      <c r="K2524" t="str">
        <f t="shared" si="1304"/>
        <v>0.0221406398552311-0.317357555259978i</v>
      </c>
      <c r="L2524" t="str">
        <f t="shared" si="1305"/>
        <v>0.00168136273041377-0.0204331520322298i</v>
      </c>
      <c r="M2524" t="str">
        <f t="shared" si="1306"/>
        <v>0.0238220025856449-0.337790707292208i</v>
      </c>
      <c r="N2524" t="str">
        <f t="shared" si="1307"/>
        <v>-6.04499482844626i</v>
      </c>
      <c r="O2524" t="str">
        <f t="shared" si="1308"/>
        <v>0.971766512316785+0.235944581500977i</v>
      </c>
      <c r="P2524" t="str">
        <f t="shared" si="1309"/>
        <v>0.028233487683215-0.235944581500977i</v>
      </c>
      <c r="Q2524" t="str">
        <f t="shared" si="1310"/>
        <v>-0.028233487683215+6.28093940994724i</v>
      </c>
      <c r="R2524" t="str">
        <f t="shared" si="1311"/>
        <v>-0.0375846204924195-0.00432615903290368i</v>
      </c>
      <c r="S2524" t="str">
        <f t="shared" si="1312"/>
        <v>0.624658930135357i</v>
      </c>
      <c r="T2524" t="str">
        <f t="shared" si="1313"/>
        <v>0.00270237387308902-0.0234775688263382i</v>
      </c>
      <c r="U2524" t="str">
        <f t="shared" si="1314"/>
        <v>0.0000333333333333333-0.000191314993499093i</v>
      </c>
      <c r="V2524" t="str">
        <f t="shared" si="1315"/>
        <v>6.66666666666667E-06-0.00191314993499093i</v>
      </c>
      <c r="W2524" t="str">
        <f t="shared" si="1316"/>
        <v>0.0000275953433848314-0.000174341636166873i</v>
      </c>
      <c r="X2524" t="str">
        <f t="shared" si="1317"/>
        <v>0.0000280885383461012-0.000174179910230768i</v>
      </c>
      <c r="Y2524" t="str">
        <f t="shared" si="1318"/>
        <v>0.009+3.70707933123596i</v>
      </c>
      <c r="Z2524" t="str">
        <f t="shared" si="1319"/>
        <v>-0.000563630720528906-0.00009230097729334i</v>
      </c>
      <c r="AA2524" t="str">
        <f t="shared" si="1320"/>
        <v>0.00788408924743841-3.23718259083392i</v>
      </c>
      <c r="AB2524" t="str">
        <f t="shared" si="1321"/>
        <v>0.0127455639881647-0.110730368859208i</v>
      </c>
      <c r="AC2524" t="str">
        <f t="shared" si="1322"/>
        <v>0.962899935242603-0.00694315220767372i</v>
      </c>
      <c r="AD2524" t="str">
        <f t="shared" si="1323"/>
        <v>0.0140651165356124-0.114895337059513i</v>
      </c>
      <c r="AE2524" t="str">
        <f t="shared" si="1324"/>
        <v>-0.000018532483664331+0.0000634603176102831i</v>
      </c>
      <c r="AF2524" t="str">
        <f t="shared" si="1325"/>
        <v>-15.0437226581331-0.60026363275789i</v>
      </c>
      <c r="AG2524" t="str">
        <f t="shared" si="1326"/>
        <v>0.998653988814768-0.000168102647632628i</v>
      </c>
      <c r="AH2524" t="str">
        <f t="shared" si="1327"/>
        <v>0.000317476611168323-0.000944773348793848i</v>
      </c>
      <c r="AI2524">
        <f t="shared" si="1328"/>
        <v>-60.028810558927042</v>
      </c>
      <c r="AJ2524">
        <f t="shared" si="1329"/>
        <v>-71.425865993325587</v>
      </c>
      <c r="AK2524"/>
      <c r="AL2524"/>
      <c r="AM2524"/>
      <c r="AN2524"/>
    </row>
    <row r="2525" spans="1:40" x14ac:dyDescent="0.25">
      <c r="A2525"/>
      <c r="B2525">
        <f t="shared" si="1330"/>
        <v>591000</v>
      </c>
      <c r="C2525" s="237" t="str">
        <f t="shared" si="1298"/>
        <v>-2.18810306761215E-07+0.00414386215593805i</v>
      </c>
      <c r="D2525" s="208" t="str">
        <f t="shared" si="1299"/>
        <v>-5.95700763455165+0.0317696098621917i</v>
      </c>
      <c r="E2525" t="str">
        <f t="shared" si="1300"/>
        <v>2870</v>
      </c>
      <c r="F2525" t="str">
        <f t="shared" si="1301"/>
        <v>0.777000777000777</v>
      </c>
      <c r="G2525" t="str">
        <f t="shared" si="1296"/>
        <v>0.777000777000777</v>
      </c>
      <c r="H2525" t="str">
        <f t="shared" si="1302"/>
        <v>9.08687426456315+0.631029480548096i</v>
      </c>
      <c r="I2525" t="str">
        <f t="shared" si="1303"/>
        <v>2320.85157283946i</v>
      </c>
      <c r="J2525" t="str">
        <f t="shared" si="1297"/>
        <v>-7289.96609853773+507.728056886943i</v>
      </c>
      <c r="K2525" t="str">
        <f t="shared" si="1304"/>
        <v>0.0220661181707588-0.316825614045155i</v>
      </c>
      <c r="L2525" t="str">
        <f t="shared" si="1305"/>
        <v>0.00167571575969212-0.0203990420514236i</v>
      </c>
      <c r="M2525" t="str">
        <f t="shared" si="1306"/>
        <v>0.0237418339304509-0.337224656096579i</v>
      </c>
      <c r="N2525" t="str">
        <f t="shared" si="1307"/>
        <v>-6.05524058239277i</v>
      </c>
      <c r="O2525" t="str">
        <f t="shared" si="1308"/>
        <v>0.974132894770037+0.225975891030322i</v>
      </c>
      <c r="P2525" t="str">
        <f t="shared" si="1309"/>
        <v>0.025867105229963-0.225975891030322i</v>
      </c>
      <c r="Q2525" t="str">
        <f t="shared" si="1310"/>
        <v>-0.025867105229963+6.28121647342309i</v>
      </c>
      <c r="R2525" t="str">
        <f t="shared" si="1311"/>
        <v>-0.0359928021805607-0.00396994367793978i</v>
      </c>
      <c r="S2525" t="str">
        <f t="shared" si="1312"/>
        <v>0.62571767408474i</v>
      </c>
      <c r="T2525" t="str">
        <f t="shared" si="1313"/>
        <v>0.0024840639244079-0.0225213324642126i</v>
      </c>
      <c r="U2525" t="str">
        <f t="shared" si="1314"/>
        <v>0.0000333333333333333-0.0001909912794661i</v>
      </c>
      <c r="V2525" t="str">
        <f t="shared" si="1315"/>
        <v>6.66666666666667E-06-0.00190991279466099i</v>
      </c>
      <c r="W2525" t="str">
        <f t="shared" si="1316"/>
        <v>0.000027595316380559-0.000174048060193279i</v>
      </c>
      <c r="X2525" t="str">
        <f t="shared" si="1317"/>
        <v>0.0000280868090984517-0.00017388661168154i</v>
      </c>
      <c r="Y2525" t="str">
        <f t="shared" si="1318"/>
        <v>0.009+3.71336251654314i</v>
      </c>
      <c r="Z2525" t="str">
        <f t="shared" si="1319"/>
        <v>-0.000561729486198192-0.00009213457376992i</v>
      </c>
      <c r="AA2525" t="str">
        <f t="shared" si="1320"/>
        <v>0.00785742747659778-3.23170467714271i</v>
      </c>
      <c r="AB2525" t="str">
        <f t="shared" si="1321"/>
        <v>0.0117159198490332-0.106220344594005i</v>
      </c>
      <c r="AC2525" t="str">
        <f t="shared" si="1322"/>
        <v>0.964458038247225-0.00647276282333144i</v>
      </c>
      <c r="AD2525" t="str">
        <f t="shared" si="1323"/>
        <v>0.0128862383671004-0.110048266301207i</v>
      </c>
      <c r="AE2525" t="str">
        <f t="shared" si="1324"/>
        <v>-0.0000173778301667591+0.0000606300880069283i</v>
      </c>
      <c r="AF2525" t="str">
        <f t="shared" si="1325"/>
        <v>-15.0438818991148-0.599259870685904i</v>
      </c>
      <c r="AG2525" t="str">
        <f t="shared" si="1326"/>
        <v>0.998712937075874-0.000153883351324699i</v>
      </c>
      <c r="AH2525" t="str">
        <f t="shared" si="1327"/>
        <v>0.000298286044361901-0.000902814124581598i</v>
      </c>
      <c r="AI2525">
        <f t="shared" si="1328"/>
        <v>-60.438085545422204</v>
      </c>
      <c r="AJ2525">
        <f t="shared" si="1329"/>
        <v>-71.716659040271807</v>
      </c>
      <c r="AK2525"/>
      <c r="AL2525"/>
      <c r="AM2525"/>
      <c r="AN2525"/>
    </row>
    <row r="2526" spans="1:40" x14ac:dyDescent="0.25">
      <c r="A2526"/>
      <c r="B2526">
        <f t="shared" si="1330"/>
        <v>592000</v>
      </c>
      <c r="C2526" s="237" t="str">
        <f t="shared" si="1298"/>
        <v>-2.18071707098542E-07+0.00413686238882169i</v>
      </c>
      <c r="D2526" s="208" t="str">
        <f t="shared" si="1299"/>
        <v>-5.95700762888905+0.0317159449809663i</v>
      </c>
      <c r="E2526" t="str">
        <f t="shared" si="1300"/>
        <v>2870</v>
      </c>
      <c r="F2526" t="str">
        <f t="shared" si="1301"/>
        <v>0.777000777000777</v>
      </c>
      <c r="G2526" t="str">
        <f t="shared" si="1296"/>
        <v>0.777000777000777</v>
      </c>
      <c r="H2526" t="str">
        <f t="shared" si="1302"/>
        <v>9.08703271089217+0.629975384914433i</v>
      </c>
      <c r="I2526" t="str">
        <f t="shared" si="1303"/>
        <v>2324.77856365645i</v>
      </c>
      <c r="J2526" t="str">
        <f t="shared" si="1297"/>
        <v>-7314.66029288145+508.587156813993i</v>
      </c>
      <c r="K2526" t="str">
        <f t="shared" si="1304"/>
        <v>0.0219919715253839-0.316295444593262i</v>
      </c>
      <c r="L2526" t="str">
        <f t="shared" si="1305"/>
        <v>0.00167009712630806-0.0203650449831498i</v>
      </c>
      <c r="M2526" t="str">
        <f t="shared" si="1306"/>
        <v>0.023662068651692-0.336660489576412i</v>
      </c>
      <c r="N2526" t="str">
        <f t="shared" si="1307"/>
        <v>-6.06548633633929i</v>
      </c>
      <c r="O2526" t="str">
        <f t="shared" si="1308"/>
        <v>0.976397018055553+0.215983478840916i</v>
      </c>
      <c r="P2526" t="str">
        <f t="shared" si="1309"/>
        <v>0.023602981944447-0.215983478840916i</v>
      </c>
      <c r="Q2526" t="str">
        <f t="shared" si="1310"/>
        <v>-0.023602981944447+6.28146981518021i</v>
      </c>
      <c r="R2526" t="str">
        <f t="shared" si="1311"/>
        <v>-0.0343978597400812-0.00362830524585119i</v>
      </c>
      <c r="S2526" t="str">
        <f t="shared" si="1312"/>
        <v>0.626776418034121i</v>
      </c>
      <c r="T2526" t="str">
        <f t="shared" si="1313"/>
        <v>0.00227413616552902-0.0215597673159282i</v>
      </c>
      <c r="U2526" t="str">
        <f t="shared" si="1314"/>
        <v>0.0000333333333333334-0.000190668659061596i</v>
      </c>
      <c r="V2526" t="str">
        <f t="shared" si="1315"/>
        <v>6.66666666666667E-06-0.00190668659061596i</v>
      </c>
      <c r="W2526" t="str">
        <f t="shared" si="1316"/>
        <v>0.0000275952893306219-0.000173755478424792i</v>
      </c>
      <c r="X2526" t="str">
        <f t="shared" si="1317"/>
        <v>0.0000280850884242015-0.000173594306373354i</v>
      </c>
      <c r="Y2526" t="str">
        <f t="shared" si="1318"/>
        <v>0.009+3.71964570185032i</v>
      </c>
      <c r="Z2526" t="str">
        <f t="shared" si="1319"/>
        <v>-0.00055983787867469-0.0000919687835273743i</v>
      </c>
      <c r="AA2526" t="str">
        <f t="shared" si="1320"/>
        <v>0.00783090072762586-3.22624527217808i</v>
      </c>
      <c r="AB2526" t="str">
        <f t="shared" si="1321"/>
        <v>0.0107258097423867-0.101685187468526i</v>
      </c>
      <c r="AC2526" t="str">
        <f t="shared" si="1322"/>
        <v>0.966020409850646-0.00601703824571579i</v>
      </c>
      <c r="AD2526" t="str">
        <f t="shared" si="1323"/>
        <v>0.0117582755988089-0.105188706613616i</v>
      </c>
      <c r="AE2526" t="str">
        <f t="shared" si="1324"/>
        <v>-0.0000162568054561817+0.000057807228067899i</v>
      </c>
      <c r="AF2526" t="str">
        <f t="shared" si="1325"/>
        <v>-15.0440403397812-0.598259439933467i</v>
      </c>
      <c r="AG2526" t="str">
        <f t="shared" si="1326"/>
        <v>0.998771833587975-0.000140306868231193i</v>
      </c>
      <c r="AH2526" t="str">
        <f t="shared" si="1327"/>
        <v>0.000279615968634124-0.000860946637358765i</v>
      </c>
      <c r="AI2526">
        <f t="shared" si="1328"/>
        <v>-60.864965130156477</v>
      </c>
      <c r="AJ2526">
        <f t="shared" si="1329"/>
        <v>-72.007377257766265</v>
      </c>
      <c r="AK2526"/>
      <c r="AL2526"/>
      <c r="AM2526"/>
      <c r="AN2526"/>
    </row>
    <row r="2527" spans="1:40" x14ac:dyDescent="0.25">
      <c r="A2527"/>
      <c r="B2527">
        <f t="shared" si="1330"/>
        <v>593000</v>
      </c>
      <c r="C2527" s="237" t="str">
        <f t="shared" si="1298"/>
        <v>-2.17336840876269E-07+0.00412988622968866i</v>
      </c>
      <c r="D2527" s="208" t="str">
        <f t="shared" si="1299"/>
        <v>-5.95700762325507+0.0316624610942797i</v>
      </c>
      <c r="E2527" t="str">
        <f t="shared" si="1300"/>
        <v>2870</v>
      </c>
      <c r="F2527" t="str">
        <f t="shared" si="1301"/>
        <v>0.777000777000777</v>
      </c>
      <c r="G2527" t="str">
        <f t="shared" si="1296"/>
        <v>0.777000777000777</v>
      </c>
      <c r="H2527" t="str">
        <f t="shared" si="1302"/>
        <v>9.08719036222134+0.628924785140053i</v>
      </c>
      <c r="I2527" t="str">
        <f t="shared" si="1303"/>
        <v>2328.70555447343i</v>
      </c>
      <c r="J2527" t="str">
        <f t="shared" si="1297"/>
        <v>-7339.39623565179+509.446256741044i</v>
      </c>
      <c r="K2527" t="str">
        <f t="shared" si="1304"/>
        <v>0.0219181974105675-0.315767038110089i</v>
      </c>
      <c r="L2527" t="str">
        <f t="shared" si="1305"/>
        <v>0.00166450664140208-0.0203311602716433i</v>
      </c>
      <c r="M2527" t="str">
        <f t="shared" si="1306"/>
        <v>0.0235827040519696-0.336098198381732i</v>
      </c>
      <c r="N2527" t="str">
        <f t="shared" si="1307"/>
        <v>-6.07573209028581i</v>
      </c>
      <c r="O2527" t="str">
        <f t="shared" si="1308"/>
        <v>0.978558644497994+0.205968393881798i</v>
      </c>
      <c r="P2527" t="str">
        <f t="shared" si="1309"/>
        <v>0.021441355502006-0.205968393881798i</v>
      </c>
      <c r="Q2527" t="str">
        <f t="shared" si="1310"/>
        <v>-0.021441355502006+6.28170048416761i</v>
      </c>
      <c r="R2527" t="str">
        <f t="shared" si="1311"/>
        <v>-0.0327999050230378-0.0033013482782637i</v>
      </c>
      <c r="S2527" t="str">
        <f t="shared" si="1312"/>
        <v>0.627835161983504i</v>
      </c>
      <c r="T2527" t="str">
        <f t="shared" si="1313"/>
        <v>0.00207270253104765-0.0205929336831825i</v>
      </c>
      <c r="U2527" t="str">
        <f t="shared" si="1314"/>
        <v>0.0000333333333333333-0.000190347126752892i</v>
      </c>
      <c r="V2527" t="str">
        <f t="shared" si="1315"/>
        <v>6.66666666666667E-06-0.00190347126752892i</v>
      </c>
      <c r="W2527" t="str">
        <f t="shared" si="1316"/>
        <v>0.0000275952622350203-0.000173463885831691i</v>
      </c>
      <c r="X2527" t="str">
        <f t="shared" si="1317"/>
        <v>0.0000280833762652626-0.000173302989281532i</v>
      </c>
      <c r="Y2527" t="str">
        <f t="shared" si="1318"/>
        <v>0.009+3.72592888715749i</v>
      </c>
      <c r="Z2527" t="str">
        <f t="shared" si="1319"/>
        <v>-0.000557955833074136-0.000091803603118206i</v>
      </c>
      <c r="AA2527" t="str">
        <f t="shared" si="1320"/>
        <v>0.00780450809030375-3.22080428228877i</v>
      </c>
      <c r="AB2527" t="str">
        <f t="shared" si="1321"/>
        <v>0.00977576160018939-0.0971251818916577i</v>
      </c>
      <c r="AC2527" t="str">
        <f t="shared" si="1322"/>
        <v>0.967586940241416-0.00557609028217765i</v>
      </c>
      <c r="AD2527" t="str">
        <f t="shared" si="1323"/>
        <v>0.0106813548083423-0.100317209395873i</v>
      </c>
      <c r="AE2527" t="str">
        <f t="shared" si="1324"/>
        <v>-0.0000151692054977538+0.0000549919852825572i</v>
      </c>
      <c r="AF2527" t="str">
        <f t="shared" si="1325"/>
        <v>-15.0441979854764-0.597262324045773i</v>
      </c>
      <c r="AG2527" t="str">
        <f t="shared" si="1326"/>
        <v>0.9988306721797-0.000127371436802447i</v>
      </c>
      <c r="AH2527" t="str">
        <f t="shared" si="1327"/>
        <v>0.000261463247457621-0.000819174900326822i</v>
      </c>
      <c r="AI2527">
        <f t="shared" si="1328"/>
        <v>-61.311143588573671</v>
      </c>
      <c r="AJ2527">
        <f t="shared" si="1329"/>
        <v>-72.298020228092525</v>
      </c>
      <c r="AK2527"/>
      <c r="AL2527"/>
      <c r="AM2527"/>
      <c r="AN2527"/>
    </row>
    <row r="2528" spans="1:40" x14ac:dyDescent="0.25">
      <c r="A2528"/>
      <c r="B2528">
        <f t="shared" si="1330"/>
        <v>594000</v>
      </c>
      <c r="C2528" s="237" t="str">
        <f t="shared" si="1298"/>
        <v>-2.16605682974558E-07+0.00412293355930672i</v>
      </c>
      <c r="D2528" s="208" t="str">
        <f t="shared" si="1299"/>
        <v>-5.95700761764953+0.0316091572880182i</v>
      </c>
      <c r="E2528" t="str">
        <f t="shared" si="1300"/>
        <v>2870</v>
      </c>
      <c r="F2528" t="str">
        <f t="shared" si="1301"/>
        <v>0.777000777000777</v>
      </c>
      <c r="G2528" t="str">
        <f t="shared" si="1296"/>
        <v>0.777000777000777</v>
      </c>
      <c r="H2528" t="str">
        <f t="shared" si="1302"/>
        <v>9.08734722385047+0.627877663963562i</v>
      </c>
      <c r="I2528" t="str">
        <f t="shared" si="1303"/>
        <v>2332.63254529042i</v>
      </c>
      <c r="J2528" t="str">
        <f t="shared" si="1297"/>
        <v>-7364.17392684875+510.305356668095i</v>
      </c>
      <c r="K2528" t="str">
        <f t="shared" si="1304"/>
        <v>0.0218447933386777-0.315240385859244i</v>
      </c>
      <c r="L2528" t="str">
        <f t="shared" si="1305"/>
        <v>0.00165894411768185-0.0202973873647539i</v>
      </c>
      <c r="M2528" t="str">
        <f t="shared" si="1306"/>
        <v>0.0235037374563596-0.335537773223998i</v>
      </c>
      <c r="N2528" t="str">
        <f t="shared" si="1307"/>
        <v>-6.08597784423233i</v>
      </c>
      <c r="O2528" t="str">
        <f t="shared" si="1308"/>
        <v>0.980617547181587+0.195931687482063i</v>
      </c>
      <c r="P2528" t="str">
        <f t="shared" si="1309"/>
        <v>0.019382452818413-0.195931687482063i</v>
      </c>
      <c r="Q2528" t="str">
        <f t="shared" si="1310"/>
        <v>-0.019382452818413+6.28190953171439i</v>
      </c>
      <c r="R2528" t="str">
        <f t="shared" si="1311"/>
        <v>-0.0311990524652106-0.00298917686751567i</v>
      </c>
      <c r="S2528" t="str">
        <f t="shared" si="1312"/>
        <v>0.628893905932885i</v>
      </c>
      <c r="T2528" t="str">
        <f t="shared" si="1313"/>
        <v>0.00187987511573616-0.0196208939662513i</v>
      </c>
      <c r="U2528" t="str">
        <f t="shared" si="1314"/>
        <v>0.0000333333333333334-0.000190026677044554i</v>
      </c>
      <c r="V2528" t="str">
        <f t="shared" si="1315"/>
        <v>6.66666666666667E-06-0.00190026677044554i</v>
      </c>
      <c r="W2528" t="str">
        <f t="shared" si="1316"/>
        <v>0.0000275952350937545-0.00017317327741812i</v>
      </c>
      <c r="X2528" t="str">
        <f t="shared" si="1317"/>
        <v>0.0000280816725640351-0.000173012655415225i</v>
      </c>
      <c r="Y2528" t="str">
        <f t="shared" si="1318"/>
        <v>0.009+3.73221207246467i</v>
      </c>
      <c r="Z2528" t="str">
        <f t="shared" si="1319"/>
        <v>-0.000556083285057974-0.0000916390291210276i</v>
      </c>
      <c r="AA2528" t="str">
        <f t="shared" si="1320"/>
        <v>0.00777824866206987-3.21538161445426i</v>
      </c>
      <c r="AB2528" t="str">
        <f t="shared" si="1321"/>
        <v>0.00886630410986972-0.0925406221700888i</v>
      </c>
      <c r="AC2528" t="str">
        <f t="shared" si="1322"/>
        <v>0.969157516988292-0.0051500304252864i</v>
      </c>
      <c r="AD2528" t="str">
        <f t="shared" si="1323"/>
        <v>0.00965559636527319-0.0954343271694922i</v>
      </c>
      <c r="AE2528" t="str">
        <f t="shared" si="1324"/>
        <v>-0.0000141148248326257+0.0000521846046832106i</v>
      </c>
      <c r="AF2528" t="str">
        <f t="shared" si="1325"/>
        <v>-15.0443548415-0.596268506675544i</v>
      </c>
      <c r="AG2528" t="str">
        <f t="shared" si="1326"/>
        <v>0.998889446708032-0.000115075235024747i</v>
      </c>
      <c r="AH2528" t="str">
        <f t="shared" si="1327"/>
        <v>0.000243824721287637-0.000777502884793801i</v>
      </c>
      <c r="AI2528">
        <f t="shared" si="1328"/>
        <v>-61.778572788239778</v>
      </c>
      <c r="AJ2528">
        <f t="shared" si="1329"/>
        <v>-72.588587543426726</v>
      </c>
      <c r="AK2528"/>
      <c r="AL2528"/>
      <c r="AM2528"/>
      <c r="AN2528"/>
    </row>
    <row r="2529" spans="1:40" x14ac:dyDescent="0.25">
      <c r="A2529"/>
      <c r="B2529">
        <f t="shared" si="1330"/>
        <v>595000</v>
      </c>
      <c r="C2529" s="237" t="str">
        <f t="shared" si="1298"/>
        <v>-2.15878208484485E-07+0.0041160042592452i</v>
      </c>
      <c r="D2529" s="208" t="str">
        <f t="shared" si="1299"/>
        <v>-5.95700761207222+0.0315560326542132i</v>
      </c>
      <c r="E2529" t="str">
        <f t="shared" si="1300"/>
        <v>2870</v>
      </c>
      <c r="F2529" t="str">
        <f t="shared" si="1301"/>
        <v>0.777000777000777</v>
      </c>
      <c r="G2529" t="str">
        <f t="shared" si="1296"/>
        <v>0.777000777000777</v>
      </c>
      <c r="H2529" t="str">
        <f t="shared" si="1302"/>
        <v>9.08750330103533+0.626834004236316i</v>
      </c>
      <c r="I2529" t="str">
        <f t="shared" si="1303"/>
        <v>2336.55953610741i</v>
      </c>
      <c r="J2529" t="str">
        <f t="shared" si="1297"/>
        <v>-7388.99336647232+511.164456595146i</v>
      </c>
      <c r="K2529" t="str">
        <f t="shared" si="1304"/>
        <v>0.021771756842781-0.314715479161672i</v>
      </c>
      <c r="L2529" t="str">
        <f t="shared" si="1305"/>
        <v>0.0016534093694066-0.0202637257139157i</v>
      </c>
      <c r="M2529" t="str">
        <f t="shared" si="1306"/>
        <v>0.0234251662121876-0.334979204875588i</v>
      </c>
      <c r="N2529" t="str">
        <f t="shared" si="1307"/>
        <v>-6.09622359817885i</v>
      </c>
      <c r="O2529" t="str">
        <f t="shared" si="1308"/>
        <v>0.982573509973935+0.185874413240503i</v>
      </c>
      <c r="P2529" t="str">
        <f t="shared" si="1309"/>
        <v>0.017426490026065-0.185874413240503i</v>
      </c>
      <c r="Q2529" t="str">
        <f t="shared" si="1310"/>
        <v>-0.017426490026065+6.28209801141935i</v>
      </c>
      <c r="R2529" t="str">
        <f t="shared" si="1311"/>
        <v>-0.0295954191063307-0.00269189460582303i</v>
      </c>
      <c r="S2529" t="str">
        <f t="shared" si="1312"/>
        <v>0.629952649882268i</v>
      </c>
      <c r="T2529" t="str">
        <f t="shared" si="1313"/>
        <v>0.001695766140142-0.0186437126904093i</v>
      </c>
      <c r="U2529" t="str">
        <f t="shared" si="1314"/>
        <v>0.0000333333333333333-0.000189707304478092i</v>
      </c>
      <c r="V2529" t="str">
        <f t="shared" si="1315"/>
        <v>6.66666666666667E-06-0.00189707304478092i</v>
      </c>
      <c r="W2529" t="str">
        <f t="shared" si="1316"/>
        <v>0.0000275952079068247-0.000172883648221813i</v>
      </c>
      <c r="X2529" t="str">
        <f t="shared" si="1317"/>
        <v>0.0000280799772634029-0.000172723299817145i</v>
      </c>
      <c r="Y2529" t="str">
        <f t="shared" si="1318"/>
        <v>0.009+3.73849525777185i</v>
      </c>
      <c r="Z2529" t="str">
        <f t="shared" si="1319"/>
        <v>-0.000554220170827913-0.0000914750581403159i</v>
      </c>
      <c r="AA2529" t="str">
        <f t="shared" si="1320"/>
        <v>0.00775212154794307-3.20997717627953i</v>
      </c>
      <c r="AB2529" t="str">
        <f t="shared" si="1321"/>
        <v>0.00799796655206595-0.0879318126329229i</v>
      </c>
      <c r="AC2529" t="str">
        <f t="shared" si="1322"/>
        <v>0.970732025016796-0.00473896980249776i</v>
      </c>
      <c r="AD2529" t="str">
        <f t="shared" si="1323"/>
        <v>0.0086811144251877-0.0905406135048333i</v>
      </c>
      <c r="AE2529" t="str">
        <f t="shared" si="1324"/>
        <v>-0.0000130934566041187+0.0000493853288367459i</v>
      </c>
      <c r="AF2529" t="str">
        <f t="shared" si="1325"/>
        <v>-15.0445109131076-0.595277971582103i</v>
      </c>
      <c r="AG2529" t="str">
        <f t="shared" si="1326"/>
        <v>0.998948151058922-0.000103416380857787i</v>
      </c>
      <c r="AH2529" t="str">
        <f t="shared" si="1327"/>
        <v>0.000226697208049666-0.000735934520084379i</v>
      </c>
      <c r="AI2529">
        <f t="shared" si="1328"/>
        <v>-62.269517207736634</v>
      </c>
      <c r="AJ2529">
        <f t="shared" si="1329"/>
        <v>-72.879078805817187</v>
      </c>
      <c r="AK2529"/>
      <c r="AL2529"/>
      <c r="AM2529"/>
      <c r="AN2529"/>
    </row>
    <row r="2530" spans="1:40" x14ac:dyDescent="0.25">
      <c r="A2530"/>
      <c r="B2530">
        <f t="shared" si="1330"/>
        <v>596000</v>
      </c>
      <c r="C2530" s="237" t="str">
        <f t="shared" si="1298"/>
        <v>-2.15154392705916E-07+0.00410909821186826i</v>
      </c>
      <c r="D2530" s="208" t="str">
        <f t="shared" si="1299"/>
        <v>-5.95700760652297+0.03150308629099i</v>
      </c>
      <c r="E2530" t="str">
        <f t="shared" si="1300"/>
        <v>2870</v>
      </c>
      <c r="F2530" t="str">
        <f t="shared" si="1301"/>
        <v>0.777000777000777</v>
      </c>
      <c r="G2530" t="str">
        <f t="shared" si="1296"/>
        <v>0.777000777000777</v>
      </c>
      <c r="H2530" t="str">
        <f t="shared" si="1302"/>
        <v>9.08765859898813+0.62579378892155i</v>
      </c>
      <c r="I2530" t="str">
        <f t="shared" si="1303"/>
        <v>2340.4865269244i</v>
      </c>
      <c r="J2530" t="str">
        <f t="shared" si="1297"/>
        <v>-7413.85455452251+512.023556522196i</v>
      </c>
      <c r="K2530" t="str">
        <f t="shared" si="1304"/>
        <v>0.0216990854764359-0.31419230939519i</v>
      </c>
      <c r="L2530" t="str">
        <f t="shared" si="1305"/>
        <v>0.00164790221237198-0.0202301747741203i</v>
      </c>
      <c r="M2530" t="str">
        <f t="shared" si="1306"/>
        <v>0.0233469876888079-0.33442248416931i</v>
      </c>
      <c r="N2530" t="str">
        <f t="shared" si="1307"/>
        <v>-6.10646935212537i</v>
      </c>
      <c r="O2530" t="str">
        <f t="shared" si="1308"/>
        <v>0.984426327548715+0.175797626915012i</v>
      </c>
      <c r="P2530" t="str">
        <f t="shared" si="1309"/>
        <v>0.015573672451285-0.175797626915012i</v>
      </c>
      <c r="Q2530" t="str">
        <f t="shared" si="1310"/>
        <v>-0.015573672451285+6.28226697904038i</v>
      </c>
      <c r="R2530" t="str">
        <f t="shared" si="1311"/>
        <v>-0.0279891246095387-0.00240960453335114i</v>
      </c>
      <c r="S2530" t="str">
        <f t="shared" si="1312"/>
        <v>0.631011393831649i</v>
      </c>
      <c r="T2530" t="str">
        <f t="shared" si="1313"/>
        <v>0.00152048791517296-0.0176614565319927i</v>
      </c>
      <c r="U2530" t="str">
        <f t="shared" si="1314"/>
        <v>0.0000333333333333334-0.000189389003631652i</v>
      </c>
      <c r="V2530" t="str">
        <f t="shared" si="1315"/>
        <v>6.66666666666667E-06-0.00189389003631652i</v>
      </c>
      <c r="W2530" t="str">
        <f t="shared" si="1316"/>
        <v>0.0000275951806742316-0.000172594993313806i</v>
      </c>
      <c r="X2530" t="str">
        <f t="shared" si="1317"/>
        <v>0.0000280782903067294-0.000172434917563266i</v>
      </c>
      <c r="Y2530" t="str">
        <f t="shared" si="1318"/>
        <v>0.009+3.74477844307903i</v>
      </c>
      <c r="Z2530" t="str">
        <f t="shared" si="1319"/>
        <v>-0.00055236642712044-0.0000913116868061675i</v>
      </c>
      <c r="AA2530" t="str">
        <f t="shared" si="1320"/>
        <v>0.00772612586044621-3.2045908759898i</v>
      </c>
      <c r="AB2530" t="str">
        <f t="shared" si="1321"/>
        <v>0.00717127863359479-0.0832990677545996i</v>
      </c>
      <c r="AC2530" t="str">
        <f t="shared" si="1322"/>
        <v>0.972310346586491-0.00434301912467288i</v>
      </c>
      <c r="AD2530" t="str">
        <f t="shared" si="1323"/>
        <v>0.00775801692464849-0.0856366229476501i</v>
      </c>
      <c r="AE2530" t="str">
        <f t="shared" si="1324"/>
        <v>-0.0000121048925839417+0.0000465943978365933i</v>
      </c>
      <c r="AF2530" t="str">
        <f t="shared" si="1325"/>
        <v>-15.0446662055111-0.59429070263056i</v>
      </c>
      <c r="AG2530" t="str">
        <f t="shared" si="1326"/>
        <v>0.999006779147897-0.0000923929326783696i</v>
      </c>
      <c r="AH2530" t="str">
        <f t="shared" si="1327"/>
        <v>0.000210077503626293-0.000694473693456285i</v>
      </c>
      <c r="AI2530">
        <f t="shared" si="1328"/>
        <v>-62.786624477551968</v>
      </c>
      <c r="AJ2530">
        <f t="shared" si="1329"/>
        <v>-73.16949362716727</v>
      </c>
      <c r="AK2530"/>
      <c r="AL2530"/>
      <c r="AM2530"/>
      <c r="AN2530"/>
    </row>
    <row r="2531" spans="1:40" x14ac:dyDescent="0.25">
      <c r="A2531"/>
      <c r="B2531">
        <f t="shared" si="1330"/>
        <v>597000</v>
      </c>
      <c r="C2531" s="237" t="str">
        <f t="shared" si="1298"/>
        <v>-2.14434211145414E-07+0.00410221530032823i</v>
      </c>
      <c r="D2531" s="208" t="str">
        <f t="shared" si="1299"/>
        <v>-5.95700760100158+0.0314503173025164i</v>
      </c>
      <c r="E2531" t="str">
        <f t="shared" si="1300"/>
        <v>2870</v>
      </c>
      <c r="F2531" t="str">
        <f t="shared" si="1301"/>
        <v>0.777000777000777</v>
      </c>
      <c r="G2531" t="str">
        <f t="shared" si="1296"/>
        <v>0.777000777000777</v>
      </c>
      <c r="H2531" t="str">
        <f t="shared" si="1302"/>
        <v>9.08781312287796+0.624757001093436i</v>
      </c>
      <c r="I2531" t="str">
        <f t="shared" si="1303"/>
        <v>2344.41351774138i</v>
      </c>
      <c r="J2531" t="str">
        <f t="shared" si="1297"/>
        <v>-7438.75749099932+512.882656449247i</v>
      </c>
      <c r="K2531" t="str">
        <f t="shared" si="1304"/>
        <v>0.0216267768134899-0.313670867994029i</v>
      </c>
      <c r="L2531" t="str">
        <f t="shared" si="1305"/>
        <v>0.0016424224638946-0.0201967340038865i</v>
      </c>
      <c r="M2531" t="str">
        <f t="shared" si="1306"/>
        <v>0.0232691992773845-0.333867601997915i</v>
      </c>
      <c r="N2531" t="str">
        <f t="shared" si="1307"/>
        <v>-6.11671510607189i</v>
      </c>
      <c r="O2531" t="str">
        <f t="shared" si="1308"/>
        <v>0.986175805407225+0.165702386311759i</v>
      </c>
      <c r="P2531" t="str">
        <f t="shared" si="1309"/>
        <v>0.013824194592775-0.165702386311759i</v>
      </c>
      <c r="Q2531" t="str">
        <f t="shared" si="1310"/>
        <v>-0.013824194592775+6.28241749238365i</v>
      </c>
      <c r="R2531" t="str">
        <f t="shared" si="1311"/>
        <v>-0.0263802912800322-0.00214240908520058i</v>
      </c>
      <c r="S2531" t="str">
        <f t="shared" si="1312"/>
        <v>0.632070137781031i</v>
      </c>
      <c r="T2531" t="str">
        <f t="shared" si="1313"/>
        <v>0.00135415280566606-0.0166741943440737i</v>
      </c>
      <c r="U2531" t="str">
        <f t="shared" si="1314"/>
        <v>0.0000333333333333333-0.000189071769119707i</v>
      </c>
      <c r="V2531" t="str">
        <f t="shared" si="1315"/>
        <v>6.66666666666667E-06-0.00189071769119707i</v>
      </c>
      <c r="W2531" t="str">
        <f t="shared" si="1316"/>
        <v>0.0000275951533959751-0.000172307307798161i</v>
      </c>
      <c r="X2531" t="str">
        <f t="shared" si="1317"/>
        <v>0.0000280766116378504-0.000172147503762554i</v>
      </c>
      <c r="Y2531" t="str">
        <f t="shared" si="1318"/>
        <v>0.009+3.75106162838621i</v>
      </c>
      <c r="Z2531" t="str">
        <f t="shared" si="1319"/>
        <v>-0.000550521991201478-0.000091148911774049i</v>
      </c>
      <c r="AA2531" t="str">
        <f t="shared" si="1320"/>
        <v>0.00770026071953089-3.19922262242532i</v>
      </c>
      <c r="AB2531" t="str">
        <f t="shared" si="1321"/>
        <v>0.00638677031562648-0.0786427122759872i</v>
      </c>
      <c r="AC2531" t="str">
        <f t="shared" si="1322"/>
        <v>0.973892361269017-0.00396228863345364i</v>
      </c>
      <c r="AD2531" t="str">
        <f t="shared" si="1323"/>
        <v>0.00688640557708766-0.0807229109457281i</v>
      </c>
      <c r="AE2531" t="str">
        <f t="shared" si="1324"/>
        <v>-0.0000111489231984559+0.0000438120492950355i</v>
      </c>
      <c r="AF2531" t="str">
        <f t="shared" si="1325"/>
        <v>-15.0448207238795-0.59330668379092i</v>
      </c>
      <c r="AG2531" t="str">
        <f t="shared" si="1326"/>
        <v>0.999065324920667-0.0000820028897304454i</v>
      </c>
      <c r="AH2531" t="str">
        <f t="shared" si="1327"/>
        <v>0.000193962382343351-0.000653124250023219i</v>
      </c>
      <c r="AI2531">
        <f t="shared" si="1328"/>
        <v>-63.333017013750286</v>
      </c>
      <c r="AJ2531">
        <f t="shared" si="1329"/>
        <v>-73.459831629213227</v>
      </c>
      <c r="AK2531"/>
      <c r="AL2531"/>
      <c r="AM2531"/>
      <c r="AN2531"/>
    </row>
    <row r="2532" spans="1:40" x14ac:dyDescent="0.25">
      <c r="A2532"/>
      <c r="B2532">
        <f t="shared" si="1330"/>
        <v>598000</v>
      </c>
      <c r="C2532" s="237" t="str">
        <f t="shared" si="1298"/>
        <v>-2.13717639514166E-07+0.00409535540855906i</v>
      </c>
      <c r="D2532" s="208" t="str">
        <f t="shared" si="1299"/>
        <v>-5.95700759550786+0.0313977247989528i</v>
      </c>
      <c r="E2532" t="str">
        <f t="shared" si="1300"/>
        <v>2870</v>
      </c>
      <c r="F2532" t="str">
        <f t="shared" si="1301"/>
        <v>0.777000777000777</v>
      </c>
      <c r="G2532" t="str">
        <f t="shared" si="1296"/>
        <v>0.777000777000777</v>
      </c>
      <c r="H2532" t="str">
        <f t="shared" si="1302"/>
        <v>9.08796687783117+0.623723623936222i</v>
      </c>
      <c r="I2532" t="str">
        <f t="shared" si="1303"/>
        <v>2348.34050855837i</v>
      </c>
      <c r="J2532" t="str">
        <f t="shared" si="1297"/>
        <v>-7463.70217590274+513.741756376298i</v>
      </c>
      <c r="K2532" t="str">
        <f t="shared" si="1304"/>
        <v>0.0215548284478782-0.313151146448374i</v>
      </c>
      <c r="L2532" t="str">
        <f t="shared" si="1305"/>
        <v>0.00163696994279728-0.0201634028652333i</v>
      </c>
      <c r="M2532" t="str">
        <f t="shared" si="1306"/>
        <v>0.0231917983906755-0.333314549313607i</v>
      </c>
      <c r="N2532" t="str">
        <f t="shared" si="1307"/>
        <v>-6.12696086001841i</v>
      </c>
      <c r="O2532" t="str">
        <f t="shared" si="1308"/>
        <v>0.987821759898804+0.155589751174138i</v>
      </c>
      <c r="P2532" t="str">
        <f t="shared" si="1309"/>
        <v>0.0121782401011959-0.155589751174138i</v>
      </c>
      <c r="Q2532" t="str">
        <f t="shared" si="1310"/>
        <v>-0.0121782401011959+6.28255061119255i</v>
      </c>
      <c r="R2532" t="str">
        <f t="shared" si="1311"/>
        <v>-0.0247690440828655-0.00189041003730541i</v>
      </c>
      <c r="S2532" t="str">
        <f t="shared" si="1312"/>
        <v>0.633128881730412i</v>
      </c>
      <c r="T2532" t="str">
        <f t="shared" si="1313"/>
        <v>0.00119687319293112-0.0156819971817159i</v>
      </c>
      <c r="U2532" t="str">
        <f t="shared" si="1314"/>
        <v>0.0000333333333333333-0.000188755595592751i</v>
      </c>
      <c r="V2532" t="str">
        <f t="shared" si="1315"/>
        <v>6.66666666666667E-06-0.00188755595592751i</v>
      </c>
      <c r="W2532" t="str">
        <f t="shared" si="1316"/>
        <v>0.000027595126072056-0.000172020586811688i</v>
      </c>
      <c r="X2532" t="str">
        <f t="shared" si="1317"/>
        <v>0.0000280749412010724-0.00017186105355669i</v>
      </c>
      <c r="Y2532" t="str">
        <f t="shared" si="1318"/>
        <v>0.009+3.75734481369339i</v>
      </c>
      <c r="Z2532" t="str">
        <f t="shared" si="1319"/>
        <v>-0.000548686800861066-0.0000909867297245662i</v>
      </c>
      <c r="AA2532" t="str">
        <f t="shared" si="1320"/>
        <v>0.0076745252525028-3.1938723250362i</v>
      </c>
      <c r="AB2532" t="str">
        <f t="shared" si="1321"/>
        <v>0.00564497163702413-0.0739630813234976i</v>
      </c>
      <c r="AC2532" t="str">
        <f t="shared" si="1322"/>
        <v>0.97547794592694-0.00359688804749048i</v>
      </c>
      <c r="AD2532" t="str">
        <f t="shared" si="1323"/>
        <v>0.00606637586961322-0.0758000337756263i</v>
      </c>
      <c r="AE2532" t="str">
        <f t="shared" si="1324"/>
        <v>-0.0000102253375549748+0.000041038518335853i</v>
      </c>
      <c r="AF2532" t="str">
        <f t="shared" si="1325"/>
        <v>-15.044974473339-0.592325899137269i</v>
      </c>
      <c r="AG2532" t="str">
        <f t="shared" si="1326"/>
        <v>0.99912378235372-0.0000722441925812076i</v>
      </c>
      <c r="AH2532" t="str">
        <f t="shared" si="1327"/>
        <v>0.000178348597455165-0.000611889992684081i</v>
      </c>
      <c r="AI2532">
        <f t="shared" si="1328"/>
        <v>-63.912412797002972</v>
      </c>
      <c r="AJ2532">
        <f t="shared" si="1329"/>
        <v>-73.750092443502396</v>
      </c>
      <c r="AK2532"/>
      <c r="AL2532"/>
      <c r="AM2532"/>
      <c r="AN2532"/>
    </row>
    <row r="2533" spans="1:40" x14ac:dyDescent="0.25">
      <c r="A2533"/>
      <c r="B2533">
        <f t="shared" si="1330"/>
        <v>599000</v>
      </c>
      <c r="C2533" s="237" t="str">
        <f t="shared" si="1298"/>
        <v>-2.13004653725932E-07+0.00408851842126973i</v>
      </c>
      <c r="D2533" s="208" t="str">
        <f t="shared" si="1299"/>
        <v>-5.95700759004164+0.0313453078964013i</v>
      </c>
      <c r="E2533" t="str">
        <f t="shared" si="1300"/>
        <v>2870</v>
      </c>
      <c r="F2533" t="str">
        <f t="shared" si="1301"/>
        <v>0.777000777000777</v>
      </c>
      <c r="G2533" t="str">
        <f t="shared" si="1296"/>
        <v>0.777000777000777</v>
      </c>
      <c r="H2533" t="str">
        <f t="shared" si="1302"/>
        <v>9.08811986893186+0.622693640743311i</v>
      </c>
      <c r="I2533" t="str">
        <f t="shared" si="1303"/>
        <v>2352.26749937536i</v>
      </c>
      <c r="J2533" t="str">
        <f t="shared" si="1297"/>
        <v>-7488.68860923278+514.600856303348i</v>
      </c>
      <c r="K2533" t="str">
        <f t="shared" si="1304"/>
        <v>0.021483237993424-0.312633136303905i</v>
      </c>
      <c r="L2533" t="str">
        <f t="shared" si="1305"/>
        <v>0.00163154446939402-0.0201301808236512i</v>
      </c>
      <c r="M2533" t="str">
        <f t="shared" si="1306"/>
        <v>0.023114782462818-0.332763317127556i</v>
      </c>
      <c r="N2533" t="str">
        <f t="shared" si="1307"/>
        <v>-6.13720661396493i</v>
      </c>
      <c r="O2533" t="str">
        <f t="shared" si="1308"/>
        <v>0.989364018240111+0.145460783071528i</v>
      </c>
      <c r="P2533" t="str">
        <f t="shared" si="1309"/>
        <v>0.010635981759889-0.145460783071528i</v>
      </c>
      <c r="Q2533" t="str">
        <f t="shared" si="1310"/>
        <v>-0.010635981759889+6.28266739703646i</v>
      </c>
      <c r="R2533" t="str">
        <f t="shared" si="1311"/>
        <v>-0.023155510659863-0.00165370845124964i</v>
      </c>
      <c r="S2533" t="str">
        <f t="shared" si="1312"/>
        <v>0.634187625679795i</v>
      </c>
      <c r="T2533" t="str">
        <f t="shared" si="1313"/>
        <v>0.00104876143626462-0.0146849383267817i</v>
      </c>
      <c r="U2533" t="str">
        <f t="shared" si="1314"/>
        <v>0.0000333333333333333-0.000188440477737003i</v>
      </c>
      <c r="V2533" t="str">
        <f t="shared" si="1315"/>
        <v>6.66666666666667E-06-0.00188440477737003i</v>
      </c>
      <c r="W2533" t="str">
        <f t="shared" si="1316"/>
        <v>0.0000275950987024744-0.000171734825523671i</v>
      </c>
      <c r="X2533" t="str">
        <f t="shared" si="1317"/>
        <v>0.0000280732789411657-0.000171575562119797i</v>
      </c>
      <c r="Y2533" t="str">
        <f t="shared" si="1318"/>
        <v>0.009+3.76362799900057i</v>
      </c>
      <c r="Z2533" t="str">
        <f t="shared" si="1319"/>
        <v>-0.000546860794408116-0.0000908251373632187i</v>
      </c>
      <c r="AA2533" t="str">
        <f t="shared" si="1320"/>
        <v>0.00764891859394813-3.18853989387734i</v>
      </c>
      <c r="AB2533" t="str">
        <f t="shared" si="1321"/>
        <v>0.00494641253282643-0.0692605205260888i</v>
      </c>
      <c r="AC2533" t="str">
        <f t="shared" si="1322"/>
        <v>0.977066974693425-0.00324692650752672i</v>
      </c>
      <c r="AD2533" t="str">
        <f t="shared" si="1323"/>
        <v>0.00529801706073055-0.0708685484695494i</v>
      </c>
      <c r="AE2533" t="str">
        <f t="shared" si="1324"/>
        <v>-9.33392346809761E-06+0.0000382740375873144i</v>
      </c>
      <c r="AF2533" t="str">
        <f t="shared" si="1325"/>
        <v>-15.0451274589735-0.59134833284691i</v>
      </c>
      <c r="AG2533" t="str">
        <f t="shared" si="1326"/>
        <v>0.999182145454907-0.000063114723583203i</v>
      </c>
      <c r="AH2533" t="str">
        <f t="shared" si="1327"/>
        <v>0.000163232881628846-0.00057077468205865i</v>
      </c>
      <c r="AI2533">
        <f t="shared" si="1328"/>
        <v>-64.52928718132695</v>
      </c>
      <c r="AJ2533">
        <f t="shared" si="1329"/>
        <v>-74.040275711372274</v>
      </c>
      <c r="AK2533"/>
      <c r="AL2533"/>
      <c r="AM2533"/>
      <c r="AN2533"/>
    </row>
    <row r="2534" spans="1:40" x14ac:dyDescent="0.25">
      <c r="A2534"/>
      <c r="B2534">
        <f t="shared" si="1330"/>
        <v>600000</v>
      </c>
      <c r="C2534" s="237" t="str">
        <f t="shared" si="1298"/>
        <v>-2.12295229895025E-07+0.00408170422393784i</v>
      </c>
      <c r="D2534" s="208" t="str">
        <f t="shared" si="1299"/>
        <v>-5.95700758460272+0.0312930657168568i</v>
      </c>
      <c r="E2534" t="str">
        <f t="shared" si="1300"/>
        <v>2870</v>
      </c>
      <c r="F2534" t="str">
        <f t="shared" si="1301"/>
        <v>0.777000777000777</v>
      </c>
      <c r="G2534" t="str">
        <f t="shared" si="1296"/>
        <v>0.777000777000777</v>
      </c>
      <c r="H2534" t="str">
        <f t="shared" si="1302"/>
        <v>9.08827210122219+0.621667034916412i</v>
      </c>
      <c r="I2534" t="str">
        <f t="shared" si="1303"/>
        <v>2356.19449019235i</v>
      </c>
      <c r="J2534" t="str">
        <f t="shared" si="1297"/>
        <v>-7513.71679098944+515.459956230399i</v>
      </c>
      <c r="K2534" t="str">
        <f t="shared" si="1304"/>
        <v>0.0214120030836425-0.312116829161354i</v>
      </c>
      <c r="L2534" t="str">
        <f t="shared" si="1305"/>
        <v>0.00162614586547536-0.0200970673480744i</v>
      </c>
      <c r="M2534" t="str">
        <f t="shared" si="1306"/>
        <v>0.0230381489491179-0.332213896509428i</v>
      </c>
      <c r="N2534" t="str">
        <f t="shared" si="1307"/>
        <v>-6.14745236791145i</v>
      </c>
      <c r="O2534" t="str">
        <f t="shared" si="1308"/>
        <v>0.990802418533261+0.135316545287857i</v>
      </c>
      <c r="P2534" t="str">
        <f t="shared" si="1309"/>
        <v>0.00919758146673899-0.135316545287857i</v>
      </c>
      <c r="Q2534" t="str">
        <f t="shared" si="1310"/>
        <v>-0.00919758146673899+6.28276891319931i</v>
      </c>
      <c r="R2534" t="str">
        <f t="shared" si="1311"/>
        <v>-0.0215398213456035-0.00143240461800641i</v>
      </c>
      <c r="S2534" t="str">
        <f t="shared" si="1312"/>
        <v>0.635246369629178i</v>
      </c>
      <c r="T2534" t="str">
        <f t="shared" si="1313"/>
        <v>0.000909929833428641-0.0136830933122557i</v>
      </c>
      <c r="U2534" t="str">
        <f t="shared" si="1314"/>
        <v>0.0000333333333333333-0.000188126410274108i</v>
      </c>
      <c r="V2534" t="str">
        <f t="shared" si="1315"/>
        <v>6.66666666666667E-06-0.00188126410274108i</v>
      </c>
      <c r="W2534" t="str">
        <f t="shared" si="1316"/>
        <v>0.0000275950712872305-0.000171450019135602i</v>
      </c>
      <c r="X2534" t="str">
        <f t="shared" si="1317"/>
        <v>0.0000280716248033606-0.000171291024658168i</v>
      </c>
      <c r="Y2534" t="str">
        <f t="shared" si="1318"/>
        <v>0.009+3.76991118430775i</v>
      </c>
      <c r="Z2534" t="str">
        <f t="shared" si="1319"/>
        <v>-0.000545043910665233-0.00009066413142017i</v>
      </c>
      <c r="AA2534" t="str">
        <f t="shared" si="1320"/>
        <v>0.00762343988566097-3.18322523960343i</v>
      </c>
      <c r="AB2534" t="str">
        <f t="shared" si="1321"/>
        <v>0.00429162264784919-0.0645353861299851i</v>
      </c>
      <c r="AC2534" t="str">
        <f t="shared" si="1322"/>
        <v>0.978659318952812-0.00291251252034152i</v>
      </c>
      <c r="AD2534" t="str">
        <f t="shared" si="1323"/>
        <v>0.00458141217897217-0.0659290127423433i</v>
      </c>
      <c r="AE2534" t="str">
        <f t="shared" si="1324"/>
        <v>-8.47446748607019E-06+0.0000355188371755004i</v>
      </c>
      <c r="AF2534" t="str">
        <f t="shared" si="1325"/>
        <v>-15.0452796858249-0.590373969199555i</v>
      </c>
      <c r="AG2534" t="str">
        <f t="shared" si="1326"/>
        <v>0.999240408264027-0.0000546123073423046i</v>
      </c>
      <c r="AH2534" t="str">
        <f t="shared" si="1327"/>
        <v>0.000148611947427539-0.000529782036429466i</v>
      </c>
      <c r="AI2534">
        <f t="shared" si="1328"/>
        <v>-65.189093685429981</v>
      </c>
      <c r="AJ2534">
        <f t="shared" si="1329"/>
        <v>-74.330381083925658</v>
      </c>
      <c r="AK2534"/>
      <c r="AL2534"/>
      <c r="AM2534"/>
      <c r="AN2534"/>
    </row>
    <row r="2535" spans="1:40" x14ac:dyDescent="0.25">
      <c r="A2535"/>
      <c r="B2535">
        <f t="shared" si="1330"/>
        <v>601000</v>
      </c>
      <c r="C2535" s="237" t="str">
        <f t="shared" si="1298"/>
        <v>-2.11589344334308E-07+0.00407491270280322i</v>
      </c>
      <c r="D2535" s="208" t="str">
        <f t="shared" si="1299"/>
        <v>-5.95700757919093+0.031240997388158i</v>
      </c>
      <c r="E2535" t="str">
        <f t="shared" si="1300"/>
        <v>2870</v>
      </c>
      <c r="F2535" t="str">
        <f t="shared" si="1301"/>
        <v>0.777000777000777</v>
      </c>
      <c r="G2535" t="str">
        <f t="shared" si="1296"/>
        <v>0.777000777000777</v>
      </c>
      <c r="H2535" t="str">
        <f t="shared" si="1302"/>
        <v>9.08842357970294+0.62064378996464i</v>
      </c>
      <c r="I2535" t="str">
        <f t="shared" si="1303"/>
        <v>2360.12148100933i</v>
      </c>
      <c r="J2535" t="str">
        <f t="shared" si="1297"/>
        <v>-7538.78672117271+516.319056157449i</v>
      </c>
      <c r="K2535" t="str">
        <f t="shared" si="1304"/>
        <v>0.0213411213715465-0.311602216676056i</v>
      </c>
      <c r="L2535" t="str">
        <f t="shared" si="1305"/>
        <v>0.001620773954294-0.020064061910854i</v>
      </c>
      <c r="M2535" t="str">
        <f t="shared" si="1306"/>
        <v>0.0229618953258405-0.33166627858691i</v>
      </c>
      <c r="N2535" t="str">
        <f t="shared" si="1307"/>
        <v>-6.15769812185797i</v>
      </c>
      <c r="O2535" t="str">
        <f t="shared" si="1308"/>
        <v>0.992136809782824+0.125158102709977i</v>
      </c>
      <c r="P2535" t="str">
        <f t="shared" si="1309"/>
        <v>0.00786319021717596-0.125158102709977i</v>
      </c>
      <c r="Q2535" t="str">
        <f t="shared" si="1310"/>
        <v>-0.00786319021717596+6.28285622456795i</v>
      </c>
      <c r="R2535" t="str">
        <f t="shared" si="1311"/>
        <v>-0.0199221091824337-0.00122659800060554i</v>
      </c>
      <c r="S2535" t="str">
        <f t="shared" si="1312"/>
        <v>0.636305113578559i</v>
      </c>
      <c r="T2535" t="str">
        <f t="shared" si="1313"/>
        <v>0.000780490580090542-0.0126765399460529i</v>
      </c>
      <c r="U2535" t="str">
        <f t="shared" si="1314"/>
        <v>0.0000333333333333334-0.00018781338796084i</v>
      </c>
      <c r="V2535" t="str">
        <f t="shared" si="1315"/>
        <v>6.66666666666667E-06-0.0018781338796084i</v>
      </c>
      <c r="W2535" t="str">
        <f t="shared" si="1316"/>
        <v>0.0000275950438263249-0.000171166162880907i</v>
      </c>
      <c r="X2535" t="str">
        <f t="shared" si="1317"/>
        <v>0.0000280699787333423-0.000171007436410002i</v>
      </c>
      <c r="Y2535" t="str">
        <f t="shared" si="1318"/>
        <v>0.009+3.77619436961493i</v>
      </c>
      <c r="Z2535" t="str">
        <f t="shared" si="1319"/>
        <v>-0.000543236088963588-0.0000905037086500122i</v>
      </c>
      <c r="AA2535" t="str">
        <f t="shared" si="1320"/>
        <v>0.00759808827657113-3.1779282734639i</v>
      </c>
      <c r="AB2535" t="str">
        <f t="shared" si="1321"/>
        <v>0.00368113114538541-0.0597880451109663i</v>
      </c>
      <c r="AC2535" t="str">
        <f t="shared" si="1322"/>
        <v>0.980254847322101-0.00259375390155499i</v>
      </c>
      <c r="AD2535" t="str">
        <f t="shared" si="1323"/>
        <v>0.00391663802242962-0.0609819849186344i</v>
      </c>
      <c r="AE2535" t="str">
        <f t="shared" si="1324"/>
        <v>-7.64675491716627E-06+0.0000327731447179659i</v>
      </c>
      <c r="AF2535" t="str">
        <f t="shared" si="1325"/>
        <v>-15.0454311588939-0.589402792576482i</v>
      </c>
      <c r="AG2535" t="str">
        <f t="shared" si="1326"/>
        <v>0.999298564853398-0.0000467347111914044i</v>
      </c>
      <c r="AH2535" t="str">
        <f t="shared" si="1327"/>
        <v>0.000134482487792499-0.000488915731690004i</v>
      </c>
      <c r="AI2535">
        <f t="shared" si="1328"/>
        <v>-65.898571610204186</v>
      </c>
      <c r="AJ2535">
        <f t="shared" si="1329"/>
        <v>-74.620408222008322</v>
      </c>
      <c r="AK2535"/>
      <c r="AL2535"/>
      <c r="AM2535"/>
      <c r="AN2535"/>
    </row>
    <row r="2536" spans="1:40" x14ac:dyDescent="0.25">
      <c r="A2536"/>
      <c r="B2536">
        <f t="shared" si="1330"/>
        <v>602000</v>
      </c>
      <c r="C2536" s="237" t="str">
        <f t="shared" si="1298"/>
        <v>-2.10886973553218E-07+0.00406814374486155i</v>
      </c>
      <c r="D2536" s="208" t="str">
        <f t="shared" si="1299"/>
        <v>-5.95700757380609+0.0311891020439386i</v>
      </c>
      <c r="E2536" t="str">
        <f t="shared" si="1300"/>
        <v>2870</v>
      </c>
      <c r="F2536" t="str">
        <f t="shared" si="1301"/>
        <v>0.777000777000777</v>
      </c>
      <c r="G2536" t="str">
        <f t="shared" si="1296"/>
        <v>0.777000777000777</v>
      </c>
      <c r="H2536" t="str">
        <f t="shared" si="1302"/>
        <v>9.0885743093338+0.619623889503689i</v>
      </c>
      <c r="I2536" t="str">
        <f t="shared" si="1303"/>
        <v>2364.04847182632i</v>
      </c>
      <c r="J2536" t="str">
        <f t="shared" si="1297"/>
        <v>-7563.89839978259+517.1781560845i</v>
      </c>
      <c r="K2536" t="str">
        <f t="shared" si="1304"/>
        <v>0.0212705905294542-0.311089290557512i</v>
      </c>
      <c r="L2536" t="str">
        <f t="shared" si="1305"/>
        <v>0.00161542856055024-0.0200311639877297i</v>
      </c>
      <c r="M2536" t="str">
        <f t="shared" si="1306"/>
        <v>0.0228860190900044-0.331120454545242i</v>
      </c>
      <c r="N2536" t="str">
        <f t="shared" si="1307"/>
        <v>-6.16794387580448i</v>
      </c>
      <c r="O2536" t="str">
        <f t="shared" si="1308"/>
        <v>0.993367051911669+0.114986521715894i</v>
      </c>
      <c r="P2536" t="str">
        <f t="shared" si="1309"/>
        <v>0.00663294808833104-0.114986521715894i</v>
      </c>
      <c r="Q2536" t="str">
        <f t="shared" si="1310"/>
        <v>-0.00663294808833104+6.28293039752037i</v>
      </c>
      <c r="R2536" t="str">
        <f t="shared" si="1311"/>
        <v>-0.0183025099344748-0.00103638717573879i</v>
      </c>
      <c r="S2536" t="str">
        <f t="shared" si="1312"/>
        <v>0.637363857527942i</v>
      </c>
      <c r="T2536" t="str">
        <f t="shared" si="1313"/>
        <v>0.000660555728221364-0.0116653583342803i</v>
      </c>
      <c r="U2536" t="str">
        <f t="shared" si="1314"/>
        <v>0.0000333333333333333-0.000187501405588812i</v>
      </c>
      <c r="V2536" t="str">
        <f t="shared" si="1315"/>
        <v>6.66666666666667E-06-0.00187501405588812i</v>
      </c>
      <c r="W2536" t="str">
        <f t="shared" si="1316"/>
        <v>0.0000275950163197578-0.000170883252024684i</v>
      </c>
      <c r="X2536" t="str">
        <f t="shared" si="1317"/>
        <v>0.0000280683406772475-0.000170724792645132i</v>
      </c>
      <c r="Y2536" t="str">
        <f t="shared" si="1318"/>
        <v>0.009+3.78247755492211i</v>
      </c>
      <c r="Z2536" t="str">
        <f t="shared" si="1319"/>
        <v>-0.000541437269137841-0.0000903438658315408i</v>
      </c>
      <c r="AA2536" t="str">
        <f t="shared" si="1320"/>
        <v>0.0075728629226733-3.172648907298i</v>
      </c>
      <c r="AB2536" t="str">
        <f t="shared" si="1321"/>
        <v>0.00311546651099405-0.0550188752840795i</v>
      </c>
      <c r="AC2536" t="str">
        <f t="shared" si="1322"/>
        <v>0.981853425633412-0.00229075771730284i</v>
      </c>
      <c r="AD2536" t="str">
        <f t="shared" si="1323"/>
        <v>0.00330376515918783-0.0560280238601358i</v>
      </c>
      <c r="AE2536" t="str">
        <f t="shared" si="1324"/>
        <v>-6.85056985608987E-06+0.0000300371853177411i</v>
      </c>
      <c r="AF2536" t="str">
        <f t="shared" si="1325"/>
        <v>-15.0455818831399-0.58843478745975i</v>
      </c>
      <c r="AG2536" t="str">
        <f t="shared" si="1326"/>
        <v>0.999356609328424-0.0000394796456697709i</v>
      </c>
      <c r="AH2536" t="str">
        <f t="shared" si="1327"/>
        <v>0.000120841176523982-0.000448179401299032i</v>
      </c>
      <c r="AI2536">
        <f t="shared" si="1328"/>
        <v>-66.666184979994568</v>
      </c>
      <c r="AJ2536">
        <f t="shared" si="1329"/>
        <v>-74.910356796180395</v>
      </c>
      <c r="AK2536"/>
      <c r="AL2536"/>
      <c r="AM2536"/>
      <c r="AN2536"/>
    </row>
    <row r="2537" spans="1:40" x14ac:dyDescent="0.25">
      <c r="A2537"/>
      <c r="B2537">
        <f t="shared" si="1330"/>
        <v>603000</v>
      </c>
      <c r="C2537" s="237" t="str">
        <f t="shared" si="1298"/>
        <v>-2.1018809425581E-07+0.00406139723785814i</v>
      </c>
      <c r="D2537" s="208" t="str">
        <f t="shared" si="1299"/>
        <v>-5.95700756844801+0.0311373788235791i</v>
      </c>
      <c r="E2537" t="str">
        <f t="shared" si="1300"/>
        <v>2870</v>
      </c>
      <c r="F2537" t="str">
        <f t="shared" si="1301"/>
        <v>0.777000777000777</v>
      </c>
      <c r="G2537" t="str">
        <f t="shared" si="1296"/>
        <v>0.777000777000777</v>
      </c>
      <c r="H2537" t="str">
        <f t="shared" si="1302"/>
        <v>9.08872429503377+0.618607317254939i</v>
      </c>
      <c r="I2537" t="str">
        <f t="shared" si="1303"/>
        <v>2367.97546264331i</v>
      </c>
      <c r="J2537" t="str">
        <f t="shared" si="1297"/>
        <v>-7589.05182681911+518.037256011551i</v>
      </c>
      <c r="K2537" t="str">
        <f t="shared" si="1304"/>
        <v>0.0212004082487987-0.310578042568948i</v>
      </c>
      <c r="L2537" t="str">
        <f t="shared" si="1305"/>
        <v>0.00161010951037804-0.019998373057804i</v>
      </c>
      <c r="M2537" t="str">
        <f t="shared" si="1306"/>
        <v>0.0228105177591767-0.330576415626752i</v>
      </c>
      <c r="N2537" t="str">
        <f t="shared" si="1307"/>
        <v>-6.178189629751i</v>
      </c>
      <c r="O2537" t="str">
        <f t="shared" si="1308"/>
        <v>0.994493015775679+0.10480287006278i</v>
      </c>
      <c r="P2537" t="str">
        <f t="shared" si="1309"/>
        <v>0.00550698422432105-0.10480287006278i</v>
      </c>
      <c r="Q2537" t="str">
        <f t="shared" si="1310"/>
        <v>-0.00550698422432105+6.28299249981378i</v>
      </c>
      <c r="R2537" t="str">
        <f t="shared" si="1311"/>
        <v>-0.0166811621005654-0.000861869774307449i</v>
      </c>
      <c r="S2537" t="str">
        <f t="shared" si="1312"/>
        <v>0.638422601477323i</v>
      </c>
      <c r="T2537" t="str">
        <f t="shared" si="1313"/>
        <v>0.000550237143448035-0.0106496309039079i</v>
      </c>
      <c r="U2537" t="str">
        <f t="shared" si="1314"/>
        <v>0.0000333333333333334-0.000187190457984187i</v>
      </c>
      <c r="V2537" t="str">
        <f t="shared" si="1315"/>
        <v>6.66666666666667E-06-0.00187190457984187i</v>
      </c>
      <c r="W2537" t="str">
        <f t="shared" si="1316"/>
        <v>0.0000275949887675296-0.000170601281863441i</v>
      </c>
      <c r="X2537" t="str">
        <f t="shared" si="1317"/>
        <v>0.0000280667105816585-0.000170443088664773i</v>
      </c>
      <c r="Y2537" t="str">
        <f t="shared" si="1318"/>
        <v>0.009+3.78876074022929i</v>
      </c>
      <c r="Z2537" t="str">
        <f t="shared" si="1319"/>
        <v>-0.000539647391521158-0.0000901845997675224i</v>
      </c>
      <c r="AA2537" t="str">
        <f t="shared" si="1320"/>
        <v>0.00754776298695652-3.1673870535299i</v>
      </c>
      <c r="AB2537" t="str">
        <f t="shared" si="1321"/>
        <v>0.00259515635135467-0.0502282654105659i</v>
      </c>
      <c r="AC2537" t="str">
        <f t="shared" si="1322"/>
        <v>0.983454916917466-0.00200363022478218i</v>
      </c>
      <c r="AD2537" t="str">
        <f t="shared" si="1323"/>
        <v>0.00274285792864363-0.0510676888930869i</v>
      </c>
      <c r="AE2537" t="str">
        <f t="shared" si="1324"/>
        <v>-6.08569521038104E-06+0.0000273111815576544i</v>
      </c>
      <c r="AF2537" t="str">
        <f t="shared" si="1325"/>
        <v>-15.0457318634818-0.58746993843136i</v>
      </c>
      <c r="AG2537" t="str">
        <f t="shared" si="1326"/>
        <v>0.999414535828152-0.0000328447650077898i</v>
      </c>
      <c r="AH2537" t="str">
        <f t="shared" si="1327"/>
        <v>0.000107684668760689-0.000407576636240944i</v>
      </c>
      <c r="AI2537">
        <f t="shared" si="1328"/>
        <v>-67.502766416279272</v>
      </c>
      <c r="AJ2537">
        <f t="shared" si="1329"/>
        <v>-75.200226486694703</v>
      </c>
      <c r="AK2537"/>
      <c r="AL2537"/>
      <c r="AM2537"/>
      <c r="AN2537"/>
    </row>
    <row r="2538" spans="1:40" x14ac:dyDescent="0.25">
      <c r="A2538"/>
      <c r="B2538">
        <f t="shared" si="1330"/>
        <v>604000</v>
      </c>
      <c r="C2538" s="237" t="str">
        <f t="shared" si="1298"/>
        <v>-2.09492683338829E-07+0.00405467307028173i</v>
      </c>
      <c r="D2538" s="208" t="str">
        <f t="shared" si="1299"/>
        <v>-5.95700756311653+0.0310858268721599i</v>
      </c>
      <c r="E2538" t="str">
        <f t="shared" si="1300"/>
        <v>2870</v>
      </c>
      <c r="F2538" t="str">
        <f t="shared" si="1301"/>
        <v>0.777000777000777</v>
      </c>
      <c r="G2538" t="str">
        <f t="shared" si="1296"/>
        <v>0.777000777000777</v>
      </c>
      <c r="H2538" t="str">
        <f t="shared" si="1302"/>
        <v>9.0888735416817+0.617594057044635i</v>
      </c>
      <c r="I2538" t="str">
        <f t="shared" si="1303"/>
        <v>2371.90245346029i</v>
      </c>
      <c r="J2538" t="str">
        <f t="shared" si="1297"/>
        <v>-7614.24700228223+518.896355938602i</v>
      </c>
      <c r="K2538" t="str">
        <f t="shared" si="1304"/>
        <v>0.0211305722399409-0.310068464526885i</v>
      </c>
      <c r="L2538" t="str">
        <f t="shared" si="1305"/>
        <v>0.00160481663133089-0.0199656886035149i</v>
      </c>
      <c r="M2538" t="str">
        <f t="shared" si="1306"/>
        <v>0.0227353888712718-0.3300341531304i</v>
      </c>
      <c r="N2538" t="str">
        <f t="shared" si="1307"/>
        <v>-6.18843538369752i</v>
      </c>
      <c r="O2538" t="str">
        <f t="shared" si="1308"/>
        <v>0.995514583177295+0.0946082167749559i</v>
      </c>
      <c r="P2538" t="str">
        <f t="shared" si="1309"/>
        <v>0.00448541682270498-0.0946082167749559i</v>
      </c>
      <c r="Q2538" t="str">
        <f t="shared" si="1310"/>
        <v>-0.00448541682270498+6.28304360047248i</v>
      </c>
      <c r="R2538" t="str">
        <f t="shared" si="1311"/>
        <v>-0.0150582069261281-0.000703142420929012i</v>
      </c>
      <c r="S2538" t="str">
        <f t="shared" si="1312"/>
        <v>0.639481345426705i</v>
      </c>
      <c r="T2538" t="str">
        <f t="shared" si="1313"/>
        <v>0.000449646461362275-0.00962944242483412i</v>
      </c>
      <c r="U2538" t="str">
        <f t="shared" si="1314"/>
        <v>0.0000333333333333333-0.000186880540007392i</v>
      </c>
      <c r="V2538" t="str">
        <f t="shared" si="1315"/>
        <v>6.66666666666667E-06-0.00186880540007392i</v>
      </c>
      <c r="W2538" t="str">
        <f t="shared" si="1316"/>
        <v>0.0000275949611696406-0.000170320247724834i</v>
      </c>
      <c r="X2538" t="str">
        <f t="shared" si="1317"/>
        <v>0.0000280650883935996-0.000170162319801249i</v>
      </c>
      <c r="Y2538" t="str">
        <f t="shared" si="1318"/>
        <v>0.009+3.79504392553647i</v>
      </c>
      <c r="Z2538" t="str">
        <f t="shared" si="1319"/>
        <v>-0.000537866396940235-0.0000900259072844751i</v>
      </c>
      <c r="AA2538" t="str">
        <f t="shared" si="1320"/>
        <v>0.0075227876393351-3.16214262516389i</v>
      </c>
      <c r="AB2538" t="str">
        <f t="shared" si="1321"/>
        <v>0.00212072718820129-0.0454166153019301i</v>
      </c>
      <c r="AC2538" t="str">
        <f t="shared" si="1322"/>
        <v>0.985059181388092-0.00173247681168496i</v>
      </c>
      <c r="AD2538" t="str">
        <f t="shared" si="1323"/>
        <v>0.00223397444372409-0.0461015397359327i</v>
      </c>
      <c r="AE2538" t="str">
        <f t="shared" si="1324"/>
        <v>-5.35191272684106E-06+0.0000245953534950166i</v>
      </c>
      <c r="AF2538" t="str">
        <f t="shared" si="1325"/>
        <v>-15.0458811047982-0.586508230172475i</v>
      </c>
      <c r="AG2538" t="str">
        <f t="shared" si="1326"/>
        <v>0.999472338525827-0.0000268276676172096i</v>
      </c>
      <c r="AH2538" t="str">
        <f t="shared" si="1327"/>
        <v>0.0000950096014579854-0.000367110984992564i</v>
      </c>
      <c r="AI2538">
        <f t="shared" si="1328"/>
        <v>-68.422492693690927</v>
      </c>
      <c r="AJ2538">
        <f t="shared" si="1329"/>
        <v>-75.49001698346494</v>
      </c>
      <c r="AK2538"/>
      <c r="AL2538"/>
      <c r="AM2538"/>
      <c r="AN2538"/>
    </row>
    <row r="2539" spans="1:40" x14ac:dyDescent="0.25">
      <c r="A2539"/>
      <c r="B2539">
        <f t="shared" si="1330"/>
        <v>605000</v>
      </c>
      <c r="C2539" s="237" t="str">
        <f t="shared" si="1298"/>
        <v>-2.08800717889795E-07+0.00404797113135828i</v>
      </c>
      <c r="D2539" s="208" t="str">
        <f t="shared" si="1299"/>
        <v>-5.95700755781146+0.0310344453404135i</v>
      </c>
      <c r="E2539" t="str">
        <f t="shared" si="1300"/>
        <v>2870</v>
      </c>
      <c r="F2539" t="str">
        <f t="shared" si="1301"/>
        <v>0.777000777000777</v>
      </c>
      <c r="G2539" t="str">
        <f t="shared" si="1296"/>
        <v>0.777000777000777</v>
      </c>
      <c r="H2539" t="str">
        <f t="shared" si="1302"/>
        <v>9.08902205411647+0.616584092803053i</v>
      </c>
      <c r="I2539" t="str">
        <f t="shared" si="1303"/>
        <v>2375.82944427728i</v>
      </c>
      <c r="J2539" t="str">
        <f t="shared" si="1297"/>
        <v>-7639.48392617197+519.755455865652i</v>
      </c>
      <c r="K2539" t="str">
        <f t="shared" si="1304"/>
        <v>0.0210610802319838-0.309560548300713i</v>
      </c>
      <c r="L2539" t="str">
        <f t="shared" si="1305"/>
        <v>0.00159954975236786-0.0199331101106091i</v>
      </c>
      <c r="M2539" t="str">
        <f t="shared" si="1306"/>
        <v>0.0226606299843517-0.329493658411322i</v>
      </c>
      <c r="N2539" t="str">
        <f t="shared" si="1307"/>
        <v>-6.19868113764404i</v>
      </c>
      <c r="O2539" t="str">
        <f t="shared" si="1308"/>
        <v>0.996431646877934+0.084403632031618i</v>
      </c>
      <c r="P2539" t="str">
        <f t="shared" si="1309"/>
        <v>0.00356835312206605-0.084403632031618i</v>
      </c>
      <c r="Q2539" t="str">
        <f t="shared" si="1310"/>
        <v>-0.00356835312206605+6.28308476967566i</v>
      </c>
      <c r="R2539" t="str">
        <f t="shared" si="1311"/>
        <v>-0.0134337884138763-0.000560300672406804i</v>
      </c>
      <c r="S2539" t="str">
        <f t="shared" si="1312"/>
        <v>0.640540089376086i</v>
      </c>
      <c r="T2539" t="str">
        <f t="shared" si="1313"/>
        <v>0.000358895042780935-0.00860488003128375i</v>
      </c>
      <c r="U2539" t="str">
        <f t="shared" si="1314"/>
        <v>0.0000333333333333334-0.000186571646552834i</v>
      </c>
      <c r="V2539" t="str">
        <f t="shared" si="1315"/>
        <v>6.66666666666667E-06-0.00186571646552834i</v>
      </c>
      <c r="W2539" t="str">
        <f t="shared" si="1316"/>
        <v>0.0000275949335260913-0.000170040144967412i</v>
      </c>
      <c r="X2539" t="str">
        <f t="shared" si="1317"/>
        <v>0.0000280634740605328-0.000169882481417753i</v>
      </c>
      <c r="Y2539" t="str">
        <f t="shared" si="1318"/>
        <v>0.009+3.80132711084365i</v>
      </c>
      <c r="Z2539" t="str">
        <f t="shared" si="1319"/>
        <v>-0.000536094226710449-0.000089867785232445i</v>
      </c>
      <c r="AA2539" t="str">
        <f t="shared" si="1320"/>
        <v>0.0074979360565796-3.15691553577952i</v>
      </c>
      <c r="AB2539" t="str">
        <f t="shared" si="1321"/>
        <v>0.0016927042473108-0.0405843359208627i</v>
      </c>
      <c r="AC2539" t="str">
        <f t="shared" si="1322"/>
        <v>0.986666076427862-0.00147740193451812i</v>
      </c>
      <c r="AD2539" t="str">
        <f t="shared" si="1323"/>
        <v>0.00177716659397424-0.0411301364271298i</v>
      </c>
      <c r="AE2539" t="str">
        <f t="shared" si="1324"/>
        <v>-4.64900301794672E-06+0.0000218899186566079i</v>
      </c>
      <c r="AF2539" t="str">
        <f t="shared" si="1325"/>
        <v>-15.0460296119279-0.585549647462639i</v>
      </c>
      <c r="AG2539" t="str">
        <f t="shared" si="1326"/>
        <v>0.99953001162943-0.0000214258965864751i</v>
      </c>
      <c r="AH2539" t="str">
        <f t="shared" si="1327"/>
        <v>0.0000828125938644296-0.00032678595349554i</v>
      </c>
      <c r="AI2539">
        <f t="shared" si="1328"/>
        <v>-69.444420810109634</v>
      </c>
      <c r="AJ2539">
        <f t="shared" si="1329"/>
        <v>-75.779727986041053</v>
      </c>
      <c r="AK2539"/>
      <c r="AL2539"/>
      <c r="AM2539"/>
      <c r="AN2539"/>
    </row>
    <row r="2540" spans="1:40" x14ac:dyDescent="0.25">
      <c r="A2540"/>
      <c r="B2540">
        <f t="shared" si="1330"/>
        <v>606000</v>
      </c>
      <c r="C2540" s="237" t="str">
        <f t="shared" si="1298"/>
        <v>-2.08112175185119E-07+0.00404129131104496i</v>
      </c>
      <c r="D2540" s="208" t="str">
        <f t="shared" si="1299"/>
        <v>-5.95700755253263+0.030983233384678i</v>
      </c>
      <c r="E2540" t="str">
        <f t="shared" si="1300"/>
        <v>2870</v>
      </c>
      <c r="F2540" t="str">
        <f t="shared" si="1301"/>
        <v>0.777000777000777</v>
      </c>
      <c r="G2540" t="str">
        <f t="shared" si="1296"/>
        <v>0.777000777000777</v>
      </c>
      <c r="H2540" t="str">
        <f t="shared" si="1302"/>
        <v>9.08916983713756+0.615577408563644i</v>
      </c>
      <c r="I2540" t="str">
        <f t="shared" si="1303"/>
        <v>2379.75643509427i</v>
      </c>
      <c r="J2540" t="str">
        <f t="shared" si="1297"/>
        <v>-7664.76259848832+520.614555792703i</v>
      </c>
      <c r="K2540" t="str">
        <f t="shared" si="1304"/>
        <v>0.0209919299725886-0.309054285812264i</v>
      </c>
      <c r="L2540" t="str">
        <f t="shared" si="1305"/>
        <v>0.00159430870384014-0.0199006370681165i</v>
      </c>
      <c r="M2540" t="str">
        <f t="shared" si="1306"/>
        <v>0.0225862386764287-0.328954922880381i</v>
      </c>
      <c r="N2540" t="str">
        <f t="shared" si="1307"/>
        <v>-6.20892689159056i</v>
      </c>
      <c r="O2540" t="str">
        <f t="shared" si="1308"/>
        <v>0.997244110609241+0.0741901870545144i</v>
      </c>
      <c r="P2540" t="str">
        <f t="shared" si="1309"/>
        <v>0.00275588939075899-0.0741901870545144i</v>
      </c>
      <c r="Q2540" t="str">
        <f t="shared" si="1310"/>
        <v>-0.00275588939075899+6.28311707864508i</v>
      </c>
      <c r="R2540" t="str">
        <f t="shared" si="1311"/>
        <v>-0.0118080533333515-0.00043343895518168i</v>
      </c>
      <c r="S2540" t="str">
        <f t="shared" si="1312"/>
        <v>0.641598833325469i</v>
      </c>
      <c r="T2540" t="str">
        <f t="shared" si="1313"/>
        <v>0.000278093927962376-0.00757603324252324i</v>
      </c>
      <c r="U2540" t="str">
        <f t="shared" si="1314"/>
        <v>0.0000333333333333333-0.000186263772548622i</v>
      </c>
      <c r="V2540" t="str">
        <f t="shared" si="1315"/>
        <v>6.66666666666667E-06-0.00186263772548622i</v>
      </c>
      <c r="W2540" t="str">
        <f t="shared" si="1316"/>
        <v>0.0000275949058368816-0.000169760968980358i</v>
      </c>
      <c r="X2540" t="str">
        <f t="shared" si="1317"/>
        <v>0.0000280618675303526-0.000169603568908075i</v>
      </c>
      <c r="Y2540" t="str">
        <f t="shared" si="1318"/>
        <v>0.009+3.80761029615083i</v>
      </c>
      <c r="Z2540" t="str">
        <f t="shared" si="1319"/>
        <v>-0.000534330822630972-0.0000897102304847846i</v>
      </c>
      <c r="AA2540" t="str">
        <f t="shared" si="1320"/>
        <v>0.00747320742224918-3.15170569952689i</v>
      </c>
      <c r="AB2540" t="str">
        <f t="shared" si="1321"/>
        <v>0.00131161124256761-0.0357318494789421i</v>
      </c>
      <c r="AC2540" t="str">
        <f t="shared" si="1322"/>
        <v>0.988275456574856-0.00123850905582948i</v>
      </c>
      <c r="AD2540" t="str">
        <f t="shared" si="1323"/>
        <v>0.00137248004952834-0.0361540392531902i</v>
      </c>
      <c r="AE2540" t="str">
        <f t="shared" si="1324"/>
        <v>-3.97674558826872E-06+0.0000191950920340106i</v>
      </c>
      <c r="AF2540" t="str">
        <f t="shared" si="1325"/>
        <v>-15.0461773896702-0.584594175178966i</v>
      </c>
      <c r="AG2540" t="str">
        <f t="shared" si="1326"/>
        <v>0.999587549382216-0.0000166369401812575i</v>
      </c>
      <c r="AH2540" t="str">
        <f t="shared" si="1327"/>
        <v>0.0000710902479968171-0.000286605005134922i</v>
      </c>
      <c r="AI2540">
        <f t="shared" si="1328"/>
        <v>-70.595021805257915</v>
      </c>
      <c r="AJ2540">
        <f t="shared" si="1329"/>
        <v>-76.069359203578713</v>
      </c>
      <c r="AK2540"/>
      <c r="AL2540"/>
      <c r="AM2540"/>
      <c r="AN2540"/>
    </row>
    <row r="2541" spans="1:40" x14ac:dyDescent="0.25">
      <c r="A2541"/>
      <c r="B2541">
        <f t="shared" si="1330"/>
        <v>607000</v>
      </c>
      <c r="C2541" s="237" t="str">
        <f t="shared" si="1298"/>
        <v>-2.07427032688242E-07+0.0040346335000241i</v>
      </c>
      <c r="D2541" s="208" t="str">
        <f t="shared" si="1299"/>
        <v>-5.95700754727988+0.0309321901668514i</v>
      </c>
      <c r="E2541" t="str">
        <f t="shared" si="1300"/>
        <v>2870</v>
      </c>
      <c r="F2541" t="str">
        <f t="shared" si="1301"/>
        <v>0.777000777000777</v>
      </c>
      <c r="G2541" t="str">
        <f t="shared" si="1296"/>
        <v>0.777000777000777</v>
      </c>
      <c r="H2541" t="str">
        <f t="shared" si="1302"/>
        <v>9.08931689550537+0.614573988462248i</v>
      </c>
      <c r="I2541" t="str">
        <f t="shared" si="1303"/>
        <v>2383.68342591126i</v>
      </c>
      <c r="J2541" t="str">
        <f t="shared" si="1297"/>
        <v>-7690.0830192313+521.473655719754i</v>
      </c>
      <c r="K2541" t="str">
        <f t="shared" si="1304"/>
        <v>0.0209231192277932-0.308549669035389i</v>
      </c>
      <c r="L2541" t="str">
        <f t="shared" si="1305"/>
        <v>0.0015890933174773-0.0198682689683242i</v>
      </c>
      <c r="M2541" t="str">
        <f t="shared" si="1306"/>
        <v>0.0225122125452705-0.328417938003713i</v>
      </c>
      <c r="N2541" t="str">
        <f t="shared" si="1307"/>
        <v>-6.21917264553708i</v>
      </c>
      <c r="O2541" t="str">
        <f t="shared" si="1308"/>
        <v>0.997951889083197+0.0639689539954947i</v>
      </c>
      <c r="P2541" t="str">
        <f t="shared" si="1309"/>
        <v>0.00204811091680301-0.0639689539954947i</v>
      </c>
      <c r="Q2541" t="str">
        <f t="shared" si="1310"/>
        <v>-0.00204811091680301+6.28314159953258i</v>
      </c>
      <c r="R2541" t="str">
        <f t="shared" si="1311"/>
        <v>-0.0101811512292304-0.000322650501776948i</v>
      </c>
      <c r="S2541" t="str">
        <f t="shared" si="1312"/>
        <v>0.64265757727485i</v>
      </c>
      <c r="T2541" t="str">
        <f t="shared" si="1313"/>
        <v>0.000207353789778488-0.00654299398284607i</v>
      </c>
      <c r="U2541" t="str">
        <f t="shared" si="1314"/>
        <v>0.0000333333333333333-0.000185956912956285i</v>
      </c>
      <c r="V2541" t="str">
        <f t="shared" si="1315"/>
        <v>6.66666666666667E-06-0.00185956912956285i</v>
      </c>
      <c r="W2541" t="str">
        <f t="shared" si="1316"/>
        <v>0.0000275948781020122-0.00016948271518324i</v>
      </c>
      <c r="X2541" t="str">
        <f t="shared" si="1317"/>
        <v>0.0000280602687513829-0.000169325577696359i</v>
      </c>
      <c r="Y2541" t="str">
        <f t="shared" si="1318"/>
        <v>0.009+3.81389348145801i</v>
      </c>
      <c r="Z2541" t="str">
        <f t="shared" si="1319"/>
        <v>-0.000532576126980022-0.0000895532399379404i</v>
      </c>
      <c r="AA2541" t="str">
        <f t="shared" si="1320"/>
        <v>0.00744860092662454-3.14651303112194i</v>
      </c>
      <c r="AB2541" t="str">
        <f t="shared" si="1321"/>
        <v>0.000977970155102631-0.0308595895308946i</v>
      </c>
      <c r="AC2541" t="str">
        <f t="shared" si="1322"/>
        <v>0.989887173510617-0.00101590058034728i</v>
      </c>
      <c r="AD2541" t="str">
        <f t="shared" si="1323"/>
        <v>0.00101995426594779-0.0311738086769269i</v>
      </c>
      <c r="AE2541" t="str">
        <f t="shared" si="1324"/>
        <v>-3.33491886087951E-06+0.0000165110860792698i</v>
      </c>
      <c r="AF2541" t="str">
        <f t="shared" si="1325"/>
        <v>-15.0463244427852-0.583641798295397i</v>
      </c>
      <c r="AG2541" t="str">
        <f t="shared" si="1326"/>
        <v>0.999644946063242-0.0000124582323499248i</v>
      </c>
      <c r="AH2541" t="str">
        <f t="shared" si="1327"/>
        <v>0.0000598391491135313-0.000246571560723619i</v>
      </c>
      <c r="AI2541">
        <f t="shared" si="1328"/>
        <v>-71.912607768018802</v>
      </c>
      <c r="AJ2541">
        <f t="shared" si="1329"/>
        <v>-76.358910354810206</v>
      </c>
      <c r="AK2541"/>
      <c r="AL2541"/>
      <c r="AM2541"/>
      <c r="AN2541"/>
    </row>
    <row r="2542" spans="1:40" x14ac:dyDescent="0.25">
      <c r="A2542"/>
      <c r="B2542">
        <f t="shared" si="1330"/>
        <v>608000</v>
      </c>
      <c r="C2542" s="237" t="str">
        <f t="shared" si="1298"/>
        <v>-2.06745268047778E-07+0.00402799758969721i</v>
      </c>
      <c r="D2542" s="208" t="str">
        <f t="shared" si="1299"/>
        <v>-5.95700754205301+0.0308813148543453i</v>
      </c>
      <c r="E2542" t="str">
        <f t="shared" si="1300"/>
        <v>2870</v>
      </c>
      <c r="F2542" t="str">
        <f t="shared" si="1301"/>
        <v>0.777000777000777</v>
      </c>
      <c r="G2542" t="str">
        <f t="shared" si="1296"/>
        <v>0.777000777000777</v>
      </c>
      <c r="H2542" t="str">
        <f t="shared" si="1302"/>
        <v>9.08946323394155+0.61357381673624i</v>
      </c>
      <c r="I2542" t="str">
        <f t="shared" si="1303"/>
        <v>2387.61041672824i</v>
      </c>
      <c r="J2542" t="str">
        <f t="shared" si="1297"/>
        <v>-7715.44518840089+522.332755646805i</v>
      </c>
      <c r="K2542" t="str">
        <f t="shared" si="1304"/>
        <v>0.0208546457818335-0.308046689995549i</v>
      </c>
      <c r="L2542" t="str">
        <f t="shared" si="1305"/>
        <v>0.00158390342637393-0.0198360053067497i</v>
      </c>
      <c r="M2542" t="str">
        <f t="shared" si="1306"/>
        <v>0.0224385492082074-0.327882695302299i</v>
      </c>
      <c r="N2542" t="str">
        <f t="shared" si="1307"/>
        <v>-6.2294183994836i</v>
      </c>
      <c r="O2542" t="str">
        <f t="shared" si="1308"/>
        <v>0.998554908001072+0.0537410058239561i</v>
      </c>
      <c r="P2542" t="str">
        <f t="shared" si="1309"/>
        <v>0.00144509199892795-0.0537410058239561i</v>
      </c>
      <c r="Q2542" t="str">
        <f t="shared" si="1310"/>
        <v>-0.00144509199892795+6.28315940530756i</v>
      </c>
      <c r="R2542" t="str">
        <f t="shared" si="1311"/>
        <v>-0.00855323442836198-0.000228027286253521i</v>
      </c>
      <c r="S2542" t="str">
        <f t="shared" si="1312"/>
        <v>0.643716321224233i</v>
      </c>
      <c r="T2542" t="str">
        <f t="shared" si="1313"/>
        <v>0.000146784885845862-0.00550585660079363i</v>
      </c>
      <c r="U2542" t="str">
        <f t="shared" si="1314"/>
        <v>0.0000333333333333333-0.000185651062770501i</v>
      </c>
      <c r="V2542" t="str">
        <f t="shared" si="1315"/>
        <v>6.66666666666667E-06-0.00185651062770501i</v>
      </c>
      <c r="W2542" t="str">
        <f t="shared" si="1316"/>
        <v>0.0000275948503214837-0.000169205379025763i</v>
      </c>
      <c r="X2542" t="str">
        <f t="shared" si="1317"/>
        <v>0.0000280586776723727-0.000169048503236856i</v>
      </c>
      <c r="Y2542" t="str">
        <f t="shared" si="1318"/>
        <v>0.009+3.82017666676519i</v>
      </c>
      <c r="Z2542" t="str">
        <f t="shared" si="1319"/>
        <v>-0.000530830082510147-0.0000893968105112376i</v>
      </c>
      <c r="AA2542" t="str">
        <f t="shared" si="1320"/>
        <v>0.00742411576664152-3.1413374458418i</v>
      </c>
      <c r="AB2542" t="str">
        <f t="shared" si="1321"/>
        <v>0.000692301007523194-0.025968001065248i</v>
      </c>
      <c r="AC2542" t="str">
        <f t="shared" si="1322"/>
        <v>0.991501076049338-0.000809677790048552i</v>
      </c>
      <c r="AD2542" t="str">
        <f t="shared" si="1323"/>
        <v>0.000719622489923311-0.0261900052659232i</v>
      </c>
      <c r="AE2542" t="str">
        <f t="shared" si="1324"/>
        <v>-0.0000027233002037482+0.0000138381107008799i</v>
      </c>
      <c r="AF2542" t="str">
        <f t="shared" si="1325"/>
        <v>-15.0464707759946-0.582692501881895i</v>
      </c>
      <c r="AG2542" t="str">
        <f t="shared" si="1326"/>
        <v>0.99970219598789-8.88715323387081E-06i</v>
      </c>
      <c r="AH2542" t="str">
        <f t="shared" si="1327"/>
        <v>0.0000490558661861409-0.00020668899849268i</v>
      </c>
      <c r="AI2542">
        <f t="shared" si="1328"/>
        <v>-73.45565268284183</v>
      </c>
      <c r="AJ2542">
        <f t="shared" si="1329"/>
        <v>-76.64838116801414</v>
      </c>
      <c r="AK2542"/>
      <c r="AL2542"/>
      <c r="AM2542"/>
      <c r="AN2542"/>
    </row>
    <row r="2543" spans="1:40" x14ac:dyDescent="0.25">
      <c r="A2543"/>
      <c r="B2543">
        <f t="shared" si="1330"/>
        <v>609000</v>
      </c>
      <c r="C2543" s="237" t="str">
        <f t="shared" si="1298"/>
        <v>-2.06066859095706E-07+0.0040213834721791i</v>
      </c>
      <c r="D2543" s="208" t="str">
        <f t="shared" si="1299"/>
        <v>-5.95700753685188+0.0308306066200398i</v>
      </c>
      <c r="E2543" t="str">
        <f t="shared" si="1300"/>
        <v>2870</v>
      </c>
      <c r="F2543" t="str">
        <f t="shared" si="1301"/>
        <v>0.777000777000777</v>
      </c>
      <c r="G2543" t="str">
        <f t="shared" si="1296"/>
        <v>0.777000777000777</v>
      </c>
      <c r="H2543" t="str">
        <f t="shared" si="1302"/>
        <v>9.08960885712947+0.612576877723762i</v>
      </c>
      <c r="I2543" t="str">
        <f t="shared" si="1303"/>
        <v>2391.53740754523i</v>
      </c>
      <c r="J2543" t="str">
        <f t="shared" si="1297"/>
        <v>-7740.84910599709+523.191855573855i</v>
      </c>
      <c r="K2543" t="str">
        <f t="shared" si="1304"/>
        <v>0.0207865074369655-0.3075453407694i</v>
      </c>
      <c r="L2543" t="str">
        <f t="shared" si="1305"/>
        <v>0.00157873886497653-0.0198038455821172i</v>
      </c>
      <c r="M2543" t="str">
        <f t="shared" si="1306"/>
        <v>0.022365246301942-0.327349186351517i</v>
      </c>
      <c r="N2543" t="str">
        <f t="shared" si="1307"/>
        <v>-6.23966415343012i</v>
      </c>
      <c r="O2543" t="str">
        <f t="shared" si="1308"/>
        <v>0.999053104061222+0.0435074162142129i</v>
      </c>
      <c r="P2543" t="str">
        <f t="shared" si="1309"/>
        <v>0.000946895938777947-0.0435074162142129i</v>
      </c>
      <c r="Q2543" t="str">
        <f t="shared" si="1310"/>
        <v>-0.000946895938777947+6.28317156964433i</v>
      </c>
      <c r="R2543" t="str">
        <f t="shared" si="1311"/>
        <v>-0.00692445804549036-0.000149659958693387i</v>
      </c>
      <c r="S2543" t="str">
        <f t="shared" si="1312"/>
        <v>0.644775065173614i</v>
      </c>
      <c r="T2543" t="str">
        <f t="shared" si="1313"/>
        <v>0.000096497009620409-0.004464717887573i</v>
      </c>
      <c r="U2543" t="str">
        <f t="shared" si="1314"/>
        <v>0.0000333333333333333-0.000185346217018826i</v>
      </c>
      <c r="V2543" t="str">
        <f t="shared" si="1315"/>
        <v>6.66666666666667E-06-0.00185346217018826i</v>
      </c>
      <c r="W2543" t="str">
        <f t="shared" si="1316"/>
        <v>0.0000275948224952959-0.000168928955987517i</v>
      </c>
      <c r="X2543" t="str">
        <f t="shared" si="1317"/>
        <v>0.0000280570942424901-0.00016877234101367i</v>
      </c>
      <c r="Y2543" t="str">
        <f t="shared" si="1318"/>
        <v>0.009+3.82645985207237i</v>
      </c>
      <c r="Z2543" t="str">
        <f t="shared" si="1319"/>
        <v>-0.000529092632443535-0.0000892409391466627i</v>
      </c>
      <c r="AA2543" t="str">
        <f t="shared" si="1320"/>
        <v>0.00739975114582564-3.13617885952019i</v>
      </c>
      <c r="AB2543" t="str">
        <f t="shared" si="1321"/>
        <v>0.000455121633254094-0.0210575405911981i</v>
      </c>
      <c r="AC2543" t="str">
        <f t="shared" si="1322"/>
        <v>0.993117010128332-0.000619940778171988i</v>
      </c>
      <c r="AD2543" t="str">
        <f t="shared" si="1323"/>
        <v>0.000471511765836235-0.0212031896212371i</v>
      </c>
      <c r="AE2543" t="str">
        <f t="shared" si="1324"/>
        <v>-2.14166595611836E-06+0.0000111763732600978i</v>
      </c>
      <c r="AF2543" t="str">
        <f t="shared" si="1325"/>
        <v>-15.0466163939813-0.581746271103722i</v>
      </c>
      <c r="AG2543" t="str">
        <f t="shared" si="1326"/>
        <v>0.999759293508371-5.92102968258646E-06i</v>
      </c>
      <c r="AH2543" t="str">
        <f t="shared" si="1327"/>
        <v>0.0000387369523691773-0.000166960654087361i</v>
      </c>
      <c r="AI2543">
        <f t="shared" si="1328"/>
        <v>-75.320012570260218</v>
      </c>
      <c r="AJ2543">
        <f t="shared" si="1329"/>
        <v>-76.937771380981957</v>
      </c>
      <c r="AK2543"/>
      <c r="AL2543"/>
      <c r="AM2543"/>
      <c r="AN2543"/>
    </row>
    <row r="2544" spans="1:40" x14ac:dyDescent="0.25">
      <c r="A2544"/>
      <c r="B2544">
        <f t="shared" si="1330"/>
        <v>610000</v>
      </c>
      <c r="C2544" s="237" t="str">
        <f t="shared" si="1298"/>
        <v>-2.05391783845558E-07+0.00401479104029203i</v>
      </c>
      <c r="D2544" s="208" t="str">
        <f t="shared" si="1299"/>
        <v>-5.9570075316763+0.0307800646422389i</v>
      </c>
      <c r="E2544" t="str">
        <f t="shared" si="1300"/>
        <v>2870</v>
      </c>
      <c r="F2544" t="str">
        <f t="shared" si="1301"/>
        <v>0.777000777000777</v>
      </c>
      <c r="G2544" t="str">
        <f t="shared" si="1296"/>
        <v>0.777000777000777</v>
      </c>
      <c r="H2544" t="str">
        <f t="shared" si="1302"/>
        <v>9.08975376971452+0.611583155862889i</v>
      </c>
      <c r="I2544" t="str">
        <f t="shared" si="1303"/>
        <v>2395.46439836222i</v>
      </c>
      <c r="J2544" t="str">
        <f t="shared" si="1297"/>
        <v>-7766.29477201992+524.050955500905i</v>
      </c>
      <c r="K2544" t="str">
        <f t="shared" si="1304"/>
        <v>0.02071870201329-0.307045613484384i</v>
      </c>
      <c r="L2544" t="str">
        <f t="shared" si="1305"/>
        <v>0.00157359946907021-0.0197717892963307i</v>
      </c>
      <c r="M2544" t="str">
        <f t="shared" si="1306"/>
        <v>0.0222923014823602-0.326817402780715i</v>
      </c>
      <c r="N2544" t="str">
        <f t="shared" si="1307"/>
        <v>-6.24990990737664i</v>
      </c>
      <c r="O2544" t="str">
        <f t="shared" si="1308"/>
        <v>0.999446424965738+0.0332692594327857i</v>
      </c>
      <c r="P2544" t="str">
        <f t="shared" si="1309"/>
        <v>0.00055357503426201-0.0332692594327857i</v>
      </c>
      <c r="Q2544" t="str">
        <f t="shared" si="1310"/>
        <v>-0.00055357503426201+6.28317916680943i</v>
      </c>
      <c r="R2544" t="str">
        <f t="shared" si="1311"/>
        <v>-0.00529497998761765-0.0000876377787287518i</v>
      </c>
      <c r="S2544" t="str">
        <f t="shared" si="1312"/>
        <v>0.645833809122997i</v>
      </c>
      <c r="T2544" t="str">
        <f t="shared" si="1313"/>
        <v>0.0000565994404594681-0.00341967709463315i</v>
      </c>
      <c r="U2544" t="str">
        <f t="shared" si="1314"/>
        <v>0.0000333333333333334-0.000185042370761418i</v>
      </c>
      <c r="V2544" t="str">
        <f t="shared" si="1315"/>
        <v>6.66666666666667E-06-0.00185042370761418i</v>
      </c>
      <c r="W2544" t="str">
        <f t="shared" si="1316"/>
        <v>0.0000275947946234496-0.000168653441577733i</v>
      </c>
      <c r="X2544" t="str">
        <f t="shared" si="1317"/>
        <v>0.0000280555184113208-0.000168497086540516i</v>
      </c>
      <c r="Y2544" t="str">
        <f t="shared" si="1318"/>
        <v>0.009+3.83274303737955i</v>
      </c>
      <c r="Z2544" t="str">
        <f t="shared" si="1319"/>
        <v>-0.000527363720467406-0.0000890856228086623i</v>
      </c>
      <c r="AA2544" t="str">
        <f t="shared" si="1320"/>
        <v>0.00737550627422738-3.13103718854284i</v>
      </c>
      <c r="AB2544" t="str">
        <f t="shared" si="1321"/>
        <v>0.000266947441008916-0.0161286762215052i</v>
      </c>
      <c r="AC2544" t="str">
        <f t="shared" si="1322"/>
        <v>0.994734818799831-0.00044678838219066i</v>
      </c>
      <c r="AD2544" t="str">
        <f t="shared" si="1323"/>
        <v>0.000275642943167459-0.0162139223063489i</v>
      </c>
      <c r="AE2544" t="str">
        <f t="shared" si="1324"/>
        <v>-1.58979145486173E-06+8.52607856758076E-06i</v>
      </c>
      <c r="AF2544" t="str">
        <f t="shared" si="1325"/>
        <v>-15.0467613013908-0.58080309122065i</v>
      </c>
      <c r="AG2544" t="str">
        <f t="shared" si="1326"/>
        <v>0.99981623301424-3.55713577329163E-06i</v>
      </c>
      <c r="AH2544" t="str">
        <f t="shared" si="1327"/>
        <v>0.0000288789454679848-0.000127389820568924i</v>
      </c>
      <c r="AI2544">
        <f t="shared" si="1328"/>
        <v>-77.679659929327372</v>
      </c>
      <c r="AJ2544">
        <f t="shared" si="1329"/>
        <v>-77.227080740988939</v>
      </c>
      <c r="AK2544"/>
      <c r="AL2544"/>
      <c r="AM2544"/>
      <c r="AN2544"/>
    </row>
    <row r="2545" spans="1:40" x14ac:dyDescent="0.25">
      <c r="A2545"/>
      <c r="B2545">
        <f t="shared" si="1330"/>
        <v>611000</v>
      </c>
      <c r="C2545" s="237" t="str">
        <f t="shared" si="1298"/>
        <v>-2.0472002049064E-07+0.00400822018755991i</v>
      </c>
      <c r="D2545" s="208" t="str">
        <f t="shared" si="1299"/>
        <v>-5.95700752652611+0.030729688104626i</v>
      </c>
      <c r="E2545" t="str">
        <f t="shared" si="1300"/>
        <v>2870</v>
      </c>
      <c r="F2545" t="str">
        <f t="shared" si="1301"/>
        <v>0.777000777000777</v>
      </c>
      <c r="G2545" t="str">
        <f t="shared" si="1296"/>
        <v>0.777000777000777</v>
      </c>
      <c r="H2545" t="str">
        <f t="shared" si="1302"/>
        <v>9.0898979763045+0.610592635690874i</v>
      </c>
      <c r="I2545" t="str">
        <f t="shared" si="1303"/>
        <v>2399.3913891792i</v>
      </c>
      <c r="J2545" t="str">
        <f t="shared" si="1297"/>
        <v>-7791.78218646935+524.910055427956i</v>
      </c>
      <c r="K2545" t="str">
        <f t="shared" si="1304"/>
        <v>0.0206512273485796-0.306547500318321i</v>
      </c>
      <c r="L2545" t="str">
        <f t="shared" si="1305"/>
        <v>0.00156848507576598-0.0197398359544499i</v>
      </c>
      <c r="M2545" t="str">
        <f t="shared" si="1306"/>
        <v>0.0222197124243456-0.326287336272771i</v>
      </c>
      <c r="N2545" t="str">
        <f t="shared" si="1307"/>
        <v>-6.26015566132316i</v>
      </c>
      <c r="O2545" t="str">
        <f t="shared" si="1308"/>
        <v>0.999734829425931+0.0230276102256348i</v>
      </c>
      <c r="P2545" t="str">
        <f t="shared" si="1309"/>
        <v>0.000265170574069051-0.0230276102256348i</v>
      </c>
      <c r="Q2545" t="str">
        <f t="shared" si="1310"/>
        <v>-0.000265170574069051+6.28318327154879i</v>
      </c>
      <c r="R2545" t="str">
        <f t="shared" si="1311"/>
        <v>-0.00366496095696349-0.0000420485481403168i</v>
      </c>
      <c r="S2545" t="str">
        <f t="shared" si="1312"/>
        <v>0.64689255307238i</v>
      </c>
      <c r="T2545" t="str">
        <f t="shared" si="1313"/>
        <v>0.0000272008926594764-0.00237083595036071i</v>
      </c>
      <c r="U2545" t="str">
        <f t="shared" si="1314"/>
        <v>0.0000333333333333333-0.000184739519090777i</v>
      </c>
      <c r="V2545" t="str">
        <f t="shared" si="1315"/>
        <v>6.66666666666667E-06-0.00184739519090777i</v>
      </c>
      <c r="W2545" t="str">
        <f t="shared" si="1316"/>
        <v>0.0000275947667059446-0.000168378831335042i</v>
      </c>
      <c r="X2545" t="str">
        <f t="shared" si="1317"/>
        <v>0.0000280539501288613-0.000168222735360476i</v>
      </c>
      <c r="Y2545" t="str">
        <f t="shared" si="1318"/>
        <v>0.009+3.83902622268673i</v>
      </c>
      <c r="Z2545" t="str">
        <f t="shared" si="1319"/>
        <v>-0.000525643290729444-0.0000889308584839265i</v>
      </c>
      <c r="AA2545" t="str">
        <f t="shared" si="1320"/>
        <v>0.00735138036835793-3.12591234984296i</v>
      </c>
      <c r="AB2545" t="str">
        <f t="shared" si="1321"/>
        <v>0.000128291174429636-0.0111818877512395i</v>
      </c>
      <c r="AC2545" t="str">
        <f t="shared" si="1322"/>
        <v>0.996354342224149-0.000290318115765805i</v>
      </c>
      <c r="AD2545" t="str">
        <f t="shared" si="1323"/>
        <v>0.000132030684755405-0.0112227637763677i</v>
      </c>
      <c r="AE2545" t="str">
        <f t="shared" si="1324"/>
        <v>-1.06745106080679E-06+0.0000058874288803476i</v>
      </c>
      <c r="AF2545" t="str">
        <f t="shared" si="1325"/>
        <v>-15.0469055028306-0.579862947586248i</v>
      </c>
      <c r="AG2545" t="str">
        <f t="shared" si="1326"/>
        <v>0.999873008932886-1.79269333508881E-06i</v>
      </c>
      <c r="AH2545" t="str">
        <f t="shared" si="1327"/>
        <v>0.0000194783684046168-0.0000879797484220979i</v>
      </c>
      <c r="AI2545">
        <f t="shared" si="1328"/>
        <v>-80.904523696181485</v>
      </c>
      <c r="AJ2545">
        <f t="shared" si="1329"/>
        <v>-77.516309004754902</v>
      </c>
      <c r="AK2545"/>
      <c r="AL2545"/>
      <c r="AM2545"/>
      <c r="AN2545"/>
    </row>
    <row r="2546" spans="1:40" x14ac:dyDescent="0.25">
      <c r="A2546"/>
      <c r="B2546">
        <f t="shared" si="1330"/>
        <v>612000</v>
      </c>
      <c r="C2546" s="237" t="str">
        <f t="shared" si="1298"/>
        <v>-2.04051547402274E-07+0.00400167080820256i</v>
      </c>
      <c r="D2546" s="208" t="str">
        <f t="shared" si="1299"/>
        <v>-5.95700752140115+0.0306794761962196i</v>
      </c>
      <c r="E2546" t="str">
        <f t="shared" si="1300"/>
        <v>2870</v>
      </c>
      <c r="F2546" t="str">
        <f t="shared" si="1301"/>
        <v>0.777000777000777</v>
      </c>
      <c r="G2546" t="str">
        <f t="shared" si="1296"/>
        <v>0.777000777000777</v>
      </c>
      <c r="H2546" t="str">
        <f t="shared" si="1302"/>
        <v>9.09004148147004+0.609605301843324i</v>
      </c>
      <c r="I2546" t="str">
        <f t="shared" si="1303"/>
        <v>2403.31837999619i</v>
      </c>
      <c r="J2546" t="str">
        <f t="shared" si="1297"/>
        <v>-7817.31134934541+525.769155355007i</v>
      </c>
      <c r="K2546" t="str">
        <f t="shared" si="1304"/>
        <v>0.020584081298107-0.30605099349902i</v>
      </c>
      <c r="L2546" t="str">
        <f t="shared" si="1305"/>
        <v>0.00156339552348779-0.0197079850646657i</v>
      </c>
      <c r="M2546" t="str">
        <f t="shared" si="1306"/>
        <v>0.0221474768215948-0.325758978563686i</v>
      </c>
      <c r="N2546" t="str">
        <f t="shared" si="1307"/>
        <v>-6.27040141526968i</v>
      </c>
      <c r="O2546" t="str">
        <f t="shared" si="1308"/>
        <v>0.999918287166673+0.0127835437053337i</v>
      </c>
      <c r="P2546" t="str">
        <f t="shared" si="1309"/>
        <v>0.0000817128333270301-0.0127835437053337i</v>
      </c>
      <c r="Q2546" t="str">
        <f t="shared" si="1310"/>
        <v>-0.0000817128333270301+6.28318495897501i</v>
      </c>
      <c r="R2546" t="str">
        <f t="shared" si="1311"/>
        <v>-0.00203456445247357-0.0000129785425438653i</v>
      </c>
      <c r="S2546" t="str">
        <f t="shared" si="1312"/>
        <v>0.64795129702176i</v>
      </c>
      <c r="T2546" t="str">
        <f t="shared" si="1313"/>
        <v>8.40946347474961E-06-0.00131829867585462i</v>
      </c>
      <c r="U2546" t="str">
        <f t="shared" si="1314"/>
        <v>0.0000333333333333334-0.000184437657131478i</v>
      </c>
      <c r="V2546" t="str">
        <f t="shared" si="1315"/>
        <v>6.66666666666667E-06-0.00184437657131478i</v>
      </c>
      <c r="W2546" t="str">
        <f t="shared" si="1316"/>
        <v>0.0000275947387427819-0.000168105120827237i</v>
      </c>
      <c r="X2546" t="str">
        <f t="shared" si="1317"/>
        <v>0.0000280523893455178-0.000167949283045768i</v>
      </c>
      <c r="Y2546" t="str">
        <f t="shared" si="1318"/>
        <v>0.009+3.84530940799391i</v>
      </c>
      <c r="Z2546" t="str">
        <f t="shared" si="1319"/>
        <v>-0.000523931287833308-0.0000887766431811941i</v>
      </c>
      <c r="AA2546" t="str">
        <f t="shared" si="1320"/>
        <v>0.00732737265112611-3.12080426089681i</v>
      </c>
      <c r="AB2546" t="str">
        <f t="shared" si="1321"/>
        <v>0.0000396626669207085-0.00621766673217993i</v>
      </c>
      <c r="AC2546" t="str">
        <f t="shared" si="1322"/>
        <v>0.997975417664272-0.000150626099698558i</v>
      </c>
      <c r="AD2546" t="str">
        <f t="shared" si="1323"/>
        <v>0.0000406834758863343-0.00623027430749633i</v>
      </c>
      <c r="AE2546" t="str">
        <f t="shared" si="1324"/>
        <v>-5.74418185032225E-07+3.26062389905919E-06i</v>
      </c>
      <c r="AF2546" t="str">
        <f t="shared" si="1325"/>
        <v>-15.0470490028712-0.578925825647104i</v>
      </c>
      <c r="AG2546" t="str">
        <f t="shared" si="1326"/>
        <v>0.999929615730021-6.24872477399416E-07i</v>
      </c>
      <c r="AH2546" t="str">
        <f t="shared" si="1327"/>
        <v>0.0000105317296816268-0.0000487336455681188i</v>
      </c>
      <c r="AI2546">
        <f t="shared" si="1328"/>
        <v>-86.045188717913703</v>
      </c>
      <c r="AJ2546">
        <f t="shared" si="1329"/>
        <v>-77.805455938421318</v>
      </c>
      <c r="AK2546"/>
      <c r="AL2546"/>
      <c r="AM2546"/>
      <c r="AN2546"/>
    </row>
    <row r="2547" spans="1:40" x14ac:dyDescent="0.25">
      <c r="A2547"/>
      <c r="B2547">
        <f t="shared" si="1330"/>
        <v>613000</v>
      </c>
      <c r="C2547" s="237" t="str">
        <f t="shared" si="1298"/>
        <v>-2.03386343128052E-07+0.00399514279713005i</v>
      </c>
      <c r="D2547" s="208" t="str">
        <f t="shared" si="1299"/>
        <v>-5.95700751630126+0.0306294281113304i</v>
      </c>
      <c r="E2547" t="str">
        <f t="shared" si="1300"/>
        <v>2870</v>
      </c>
      <c r="F2547" t="str">
        <f t="shared" si="1301"/>
        <v>0.777000777000777</v>
      </c>
      <c r="G2547" t="str">
        <f t="shared" si="1296"/>
        <v>0.777000777000777</v>
      </c>
      <c r="H2547" t="str">
        <f t="shared" si="1302"/>
        <v>9.09018428974485+0.608621139053466i</v>
      </c>
      <c r="I2547" t="str">
        <f t="shared" si="1303"/>
        <v>2407.24537081318i</v>
      </c>
      <c r="J2547" t="str">
        <f t="shared" si="1297"/>
        <v>-7842.88226064808+526.628255282058i</v>
      </c>
      <c r="K2547" t="str">
        <f t="shared" si="1304"/>
        <v>0.0205172617344756-0.305556085303869i</v>
      </c>
      <c r="L2547" t="str">
        <f t="shared" si="1305"/>
        <v>0.0015583306519599-0.0196762361382744i</v>
      </c>
      <c r="M2547" t="str">
        <f t="shared" si="1306"/>
        <v>0.0220755923864355-0.325232321442143i</v>
      </c>
      <c r="N2547" t="str">
        <f t="shared" si="1307"/>
        <v>-6.28064716921619i</v>
      </c>
      <c r="O2547" t="str">
        <f t="shared" si="1308"/>
        <v>0.999996778929569+0.00253813523822258i</v>
      </c>
      <c r="P2547" t="str">
        <f t="shared" si="1309"/>
        <v>3.22107043104758E-06-0.00253813523822258i</v>
      </c>
      <c r="Q2547" t="str">
        <f t="shared" si="1310"/>
        <v>-3.22107043104758E-06+6.28318530445441i</v>
      </c>
      <c r="R2547" t="str">
        <f t="shared" si="1311"/>
        <v>-0.000403956769836758-5.12442193222952E-07i</v>
      </c>
      <c r="S2547" t="str">
        <f t="shared" si="1312"/>
        <v>0.649010040971143i</v>
      </c>
      <c r="T2547" t="str">
        <f t="shared" si="1313"/>
        <v>3.3258012881897E-07-0.000262171999742325i</v>
      </c>
      <c r="U2547" t="str">
        <f t="shared" si="1314"/>
        <v>0.0000333333333333333-0.00018413678003991i</v>
      </c>
      <c r="V2547" t="str">
        <f t="shared" si="1315"/>
        <v>6.66666666666667E-06-0.0018413678003991i</v>
      </c>
      <c r="W2547" t="str">
        <f t="shared" si="1316"/>
        <v>0.0000275947107339613-0.000167832305651029i</v>
      </c>
      <c r="X2547" t="str">
        <f t="shared" si="1317"/>
        <v>0.0000280508360120998-0.000167676725197495i</v>
      </c>
      <c r="Y2547" t="str">
        <f t="shared" si="1318"/>
        <v>0.009+3.85159259330109i</v>
      </c>
      <c r="Z2547" t="str">
        <f t="shared" si="1319"/>
        <v>-0.00052222765683414-0.0000886229739310412i</v>
      </c>
      <c r="AA2547" t="str">
        <f t="shared" si="1320"/>
        <v>0.00730348235177559-3.11571283971923i</v>
      </c>
      <c r="AB2547" t="str">
        <f t="shared" si="1321"/>
        <v>1.56859173161293E-06-0.00123651654269484i</v>
      </c>
      <c r="AC2547" t="str">
        <f t="shared" si="1322"/>
        <v>0.999597879481909-0.0000278069919058832i</v>
      </c>
      <c r="AD2547" t="str">
        <f t="shared" si="1323"/>
        <v>1.60363422208668E-06-0.00123701392678372i</v>
      </c>
      <c r="AE2547" t="str">
        <f t="shared" si="1324"/>
        <v>-1.10465315127908E-07+6.45860765621603E-07i</v>
      </c>
      <c r="AF2547" t="str">
        <f t="shared" si="1325"/>
        <v>-15.0471918060461-0.577991710942136i</v>
      </c>
      <c r="AG2547" t="str">
        <f t="shared" si="1326"/>
        <v>0.999986047910166-5.07921226912656E-08i</v>
      </c>
      <c r="AH2547" t="str">
        <f t="shared" si="1327"/>
        <v>2.03552384379008E-06-9.65467738335509E-06i</v>
      </c>
      <c r="AI2547">
        <f t="shared" si="1328"/>
        <v>-100.11636596817974</v>
      </c>
      <c r="AJ2547">
        <f t="shared" si="1329"/>
        <v>-78.094521317513994</v>
      </c>
      <c r="AK2547"/>
      <c r="AL2547"/>
      <c r="AM2547"/>
      <c r="AN2547"/>
    </row>
    <row r="2548" spans="1:40" x14ac:dyDescent="0.25">
      <c r="A2548"/>
      <c r="B2548">
        <f t="shared" si="1330"/>
        <v>614000</v>
      </c>
      <c r="C2548" s="237" t="str">
        <f t="shared" si="1298"/>
        <v>-2.0272438639012E-07+0.00398863604993711i</v>
      </c>
      <c r="D2548" s="208" t="str">
        <f t="shared" si="1299"/>
        <v>-5.95700751122625+0.0305795430495179i</v>
      </c>
      <c r="E2548" t="str">
        <f t="shared" si="1300"/>
        <v>2870</v>
      </c>
      <c r="F2548" t="str">
        <f t="shared" si="1301"/>
        <v>0.777000777000777</v>
      </c>
      <c r="G2548" t="str">
        <f t="shared" si="1296"/>
        <v>0.777000777000777</v>
      </c>
      <c r="H2548" t="str">
        <f t="shared" si="1302"/>
        <v>9.09032640562612+0.607640132151332i</v>
      </c>
      <c r="I2548" t="str">
        <f t="shared" si="1303"/>
        <v>2411.17236163017i</v>
      </c>
      <c r="J2548" t="str">
        <f t="shared" si="1297"/>
        <v>-7868.49492037737+527.487355209108i</v>
      </c>
      <c r="K2548" t="str">
        <f t="shared" si="1304"/>
        <v>0.020450766547452-0.305062768059452i</v>
      </c>
      <c r="L2548" t="str">
        <f t="shared" si="1305"/>
        <v>0.00155329030219446-0.019644588689655i</v>
      </c>
      <c r="M2548" t="str">
        <f t="shared" si="1306"/>
        <v>0.0220040568496465-0.324707356749107i</v>
      </c>
      <c r="N2548" t="str">
        <f t="shared" si="1307"/>
        <v>-6.29089292316271i</v>
      </c>
      <c r="O2548" t="str">
        <f t="shared" si="1308"/>
        <v>0.999970296474979-0.00770753966851787i</v>
      </c>
      <c r="P2548" t="str">
        <f t="shared" si="1309"/>
        <v>0.0000297035250209632+0.00770753966851787i</v>
      </c>
      <c r="Q2548" t="str">
        <f t="shared" si="1310"/>
        <v>-0.0000297035250209632+6.28318538349419i</v>
      </c>
      <c r="R2548" t="str">
        <f t="shared" si="1311"/>
        <v>0.00122669300004594-4.73326192241748E-06i</v>
      </c>
      <c r="S2548" t="str">
        <f t="shared" si="1312"/>
        <v>0.650068784920524i</v>
      </c>
      <c r="T2548" t="str">
        <f t="shared" si="1313"/>
        <v>3.07694582661651E-06+0.000797434828010377i</v>
      </c>
      <c r="U2548" t="str">
        <f t="shared" si="1314"/>
        <v>0.0000333333333333332-0.000183836883004014i</v>
      </c>
      <c r="V2548" t="str">
        <f t="shared" si="1315"/>
        <v>6.66666666666667E-06-0.00183836883004014i</v>
      </c>
      <c r="W2548" t="str">
        <f t="shared" si="1316"/>
        <v>0.0000275946826794835-0.000167560381431815i</v>
      </c>
      <c r="X2548" t="str">
        <f t="shared" si="1317"/>
        <v>0.0000280492900798174-0.000167405057445418i</v>
      </c>
      <c r="Y2548" t="str">
        <f t="shared" si="1318"/>
        <v>0.009+3.85787577860827i</v>
      </c>
      <c r="Z2548" t="str">
        <f t="shared" si="1319"/>
        <v>-0.000520532343234179-0.0000884698477856861i</v>
      </c>
      <c r="AA2548" t="str">
        <f t="shared" si="1320"/>
        <v>0.0072797087058232-3.11063800485926i</v>
      </c>
      <c r="AB2548" t="str">
        <f t="shared" si="1321"/>
        <v>0.0000145122073269708+0.00376104754712545i</v>
      </c>
      <c r="AC2548" t="str">
        <f t="shared" si="1322"/>
        <v>1.00122155913507+0.0000780460835594362i</v>
      </c>
      <c r="AD2548" t="str">
        <f t="shared" si="1323"/>
        <v>0.0000147873205487246+0.00375645765786553i</v>
      </c>
      <c r="AE2548" t="str">
        <f t="shared" si="1324"/>
        <v>3.24635958589356E-07-1.95666593890682E-06i</v>
      </c>
      <c r="AF2548" t="str">
        <f t="shared" si="1325"/>
        <v>-15.0473339168524-0.577060589101814i</v>
      </c>
      <c r="AG2548" t="str">
        <f t="shared" si="1326"/>
        <v>1.00004230001712-6.75205432614424E-08i</v>
      </c>
      <c r="AH2548" t="str">
        <f t="shared" si="1327"/>
        <v>-6.01376806244875E-06+0.0000292540332767939i</v>
      </c>
      <c r="AI2548">
        <f t="shared" si="1328"/>
        <v>-90.496527372102378</v>
      </c>
      <c r="AJ2548">
        <f t="shared" si="1329"/>
        <v>101.61649507312922</v>
      </c>
      <c r="AK2548"/>
      <c r="AL2548"/>
      <c r="AM2548"/>
      <c r="AN2548"/>
    </row>
    <row r="2549" spans="1:40" x14ac:dyDescent="0.25">
      <c r="A2549"/>
      <c r="B2549">
        <f t="shared" si="1330"/>
        <v>615000</v>
      </c>
      <c r="C2549" s="237" t="str">
        <f t="shared" si="1298"/>
        <v>-2.02065656083473E-07+0.00398215046289747i</v>
      </c>
      <c r="D2549" s="208" t="str">
        <f t="shared" si="1299"/>
        <v>-5.95700750617599+0.0305298202155473i</v>
      </c>
      <c r="E2549" t="str">
        <f t="shared" si="1300"/>
        <v>2870</v>
      </c>
      <c r="F2549" t="str">
        <f t="shared" si="1301"/>
        <v>0.777000777000777</v>
      </c>
      <c r="G2549" t="str">
        <f t="shared" si="1296"/>
        <v>0.777000777000777</v>
      </c>
      <c r="H2549" t="str">
        <f t="shared" si="1302"/>
        <v>9.09046783357495+0.606662266063048i</v>
      </c>
      <c r="I2549" t="str">
        <f t="shared" si="1303"/>
        <v>2415.09935244715i</v>
      </c>
      <c r="J2549" t="str">
        <f t="shared" si="1297"/>
        <v>-7894.14932853328+528.346455136159i</v>
      </c>
      <c r="K2549" t="str">
        <f t="shared" si="1304"/>
        <v>0.0203845936438005-0.304571034141151i</v>
      </c>
      <c r="L2549" t="str">
        <f t="shared" si="1305"/>
        <v>0.00154827431647899-0.0196130422362437i</v>
      </c>
      <c r="M2549" t="str">
        <f t="shared" si="1306"/>
        <v>0.0219328679602795-0.324184076377395i</v>
      </c>
      <c r="N2549" t="str">
        <f t="shared" si="1307"/>
        <v>-6.30113867710923i</v>
      </c>
      <c r="O2549" t="str">
        <f t="shared" si="1308"/>
        <v>0.99983884258289-0.0179524054797058i</v>
      </c>
      <c r="P2549" t="str">
        <f t="shared" si="1309"/>
        <v>0.000161157417109981+0.0179524054797058i</v>
      </c>
      <c r="Q2549" t="str">
        <f t="shared" si="1310"/>
        <v>-0.000161157417109981+6.28318627162952i</v>
      </c>
      <c r="R2549" t="str">
        <f t="shared" si="1311"/>
        <v>0.00285721297416091-0.0000257222802549693i</v>
      </c>
      <c r="S2549" t="str">
        <f t="shared" si="1312"/>
        <v>0.651127528869907i</v>
      </c>
      <c r="T2549" t="str">
        <f t="shared" si="1313"/>
        <v>0.0000167484847793174+0.00186041002332043i</v>
      </c>
      <c r="U2549" t="str">
        <f t="shared" si="1314"/>
        <v>0.0000333333333333333-0.000183537961243032i</v>
      </c>
      <c r="V2549" t="str">
        <f t="shared" si="1315"/>
        <v>6.66666666666667E-06-0.00183537961243032i</v>
      </c>
      <c r="W2549" t="str">
        <f t="shared" si="1316"/>
        <v>0.0000275946545793487-0.000167289343823446i</v>
      </c>
      <c r="X2549" t="str">
        <f t="shared" si="1317"/>
        <v>0.0000280477515002767-0.000167134275447721i</v>
      </c>
      <c r="Y2549" t="str">
        <f t="shared" si="1318"/>
        <v>0.009+3.86415896391544i</v>
      </c>
      <c r="Z2549" t="str">
        <f t="shared" si="1319"/>
        <v>-0.000518845292978392-0.0000883172618187875i</v>
      </c>
      <c r="AA2549" t="str">
        <f t="shared" si="1320"/>
        <v>0.00725605095499763-3.10557967539583i</v>
      </c>
      <c r="AB2549" t="str">
        <f t="shared" si="1321"/>
        <v>0.0000789930980999239+0.00877449831519756i</v>
      </c>
      <c r="AC2549" t="str">
        <f t="shared" si="1322"/>
        <v>1.00284628517718+0.00016684160841721i</v>
      </c>
      <c r="AD2549" t="str">
        <f t="shared" si="1323"/>
        <v>0.0000802245503397075+0.00874958112733528i</v>
      </c>
      <c r="AE2549" t="str">
        <f t="shared" si="1324"/>
        <v>7.31114916902527E-07-4.54676419606712E-06i</v>
      </c>
      <c r="AF2549" t="str">
        <f t="shared" si="1325"/>
        <v>-15.0474753397509-0.576132445847501i</v>
      </c>
      <c r="AG2549" t="str">
        <f t="shared" si="1326"/>
        <v>1.00009836663442-6.72075901958724E-07i</v>
      </c>
      <c r="AH2549" t="str">
        <f t="shared" si="1327"/>
        <v>-0.0000136196780317383+0.0000679894060482051i</v>
      </c>
      <c r="AI2549">
        <f t="shared" si="1328"/>
        <v>-83.180305762315754</v>
      </c>
      <c r="AJ2549">
        <f t="shared" si="1329"/>
        <v>101.32759343932319</v>
      </c>
      <c r="AK2549"/>
      <c r="AL2549"/>
      <c r="AM2549"/>
      <c r="AN2549"/>
    </row>
    <row r="2550" spans="1:40" x14ac:dyDescent="0.25">
      <c r="A2550"/>
      <c r="B2550">
        <f t="shared" si="1330"/>
        <v>616000</v>
      </c>
      <c r="C2550" s="237" t="str">
        <f t="shared" si="1298"/>
        <v>-2.0141013127427E-07+0.00397568593295843i</v>
      </c>
      <c r="D2550" s="208" t="str">
        <f t="shared" si="1299"/>
        <v>-5.9570075011503+0.030480258819348i</v>
      </c>
      <c r="E2550" t="str">
        <f t="shared" si="1300"/>
        <v>2870</v>
      </c>
      <c r="F2550" t="str">
        <f t="shared" si="1301"/>
        <v>0.777000777000777</v>
      </c>
      <c r="G2550" t="str">
        <f t="shared" si="1296"/>
        <v>0.777000777000777</v>
      </c>
      <c r="H2550" t="str">
        <f t="shared" si="1302"/>
        <v>9.09060857801659+0.605687525810027i</v>
      </c>
      <c r="I2550" t="str">
        <f t="shared" si="1303"/>
        <v>2419.02634326414i</v>
      </c>
      <c r="J2550" t="str">
        <f t="shared" si="1297"/>
        <v>-7919.8454851158+529.205555063209i</v>
      </c>
      <c r="K2550" t="str">
        <f t="shared" si="1304"/>
        <v>0.0203187409471191-0.304080875972774i</v>
      </c>
      <c r="L2550" t="str">
        <f t="shared" si="1305"/>
        <v>0.00154328253836432-0.019581596298511i</v>
      </c>
      <c r="M2550" t="str">
        <f t="shared" si="1306"/>
        <v>0.0218620234854834-0.323662472271285i</v>
      </c>
      <c r="N2550" t="str">
        <f t="shared" si="1307"/>
        <v>-6.31138443105575i</v>
      </c>
      <c r="O2550" t="str">
        <f t="shared" si="1308"/>
        <v>0.999602431052613-0.0281953867451064i</v>
      </c>
      <c r="P2550" t="str">
        <f t="shared" si="1309"/>
        <v>0.000397568947386961+0.0281953867451064i</v>
      </c>
      <c r="Q2550" t="str">
        <f t="shared" si="1310"/>
        <v>-0.000397568947386961+6.28318904431064i</v>
      </c>
      <c r="R2550" t="str">
        <f t="shared" si="1311"/>
        <v>0.00448742848212805-0.000063558967713487i</v>
      </c>
      <c r="S2550" t="str">
        <f t="shared" si="1312"/>
        <v>0.652186272819288i</v>
      </c>
      <c r="T2550" t="str">
        <f t="shared" si="1313"/>
        <v>0.0000414522862573005+0.00292663925630221i</v>
      </c>
      <c r="U2550" t="str">
        <f t="shared" si="1314"/>
        <v>0.0000333333333333333-0.000183240010007248i</v>
      </c>
      <c r="V2550" t="str">
        <f t="shared" si="1315"/>
        <v>6.66666666666667E-06-0.00183240010007248i</v>
      </c>
      <c r="W2550" t="str">
        <f t="shared" si="1316"/>
        <v>0.0000275946264335573-0.000167019188507996i</v>
      </c>
      <c r="X2550" t="str">
        <f t="shared" si="1317"/>
        <v>0.0000280462202254766-0.000166864374890781i</v>
      </c>
      <c r="Y2550" t="str">
        <f t="shared" si="1318"/>
        <v>0.009+3.87044214922262i</v>
      </c>
      <c r="Z2550" t="str">
        <f t="shared" si="1319"/>
        <v>-0.000517166452450168-0.0000881652131252504i</v>
      </c>
      <c r="AA2550" t="str">
        <f t="shared" si="1320"/>
        <v>0.00723250834717892-3.10053777093339i</v>
      </c>
      <c r="AB2550" t="str">
        <f t="shared" si="1321"/>
        <v>0.000195506910501698+0.0138032965323321i</v>
      </c>
      <c r="AC2550" t="str">
        <f t="shared" si="1322"/>
        <v>1.00447188325782+0.000238489742967836i</v>
      </c>
      <c r="AD2550" t="str">
        <f t="shared" si="1323"/>
        <v>0.00019789920613751+0.013741797620689i</v>
      </c>
      <c r="AE2550" t="str">
        <f t="shared" si="1324"/>
        <v>1.10920168557127E-06-7.12424455146632E-06i</v>
      </c>
      <c r="AF2550" t="str">
        <f t="shared" si="1325"/>
        <v>-15.0476160791669-0.575207266990679i</v>
      </c>
      <c r="AG2550" t="str">
        <f t="shared" si="1326"/>
        <v>1.00015424238581-1.86142679684215E-06i</v>
      </c>
      <c r="AH2550" t="str">
        <f t="shared" si="1327"/>
        <v>-0.0000207857506449456+0.000106548403023423i</v>
      </c>
      <c r="AI2550">
        <f t="shared" si="1328"/>
        <v>-79.286847995727811</v>
      </c>
      <c r="AJ2550">
        <f t="shared" si="1329"/>
        <v>101.0387739776227</v>
      </c>
      <c r="AK2550"/>
      <c r="AL2550"/>
      <c r="AM2550"/>
      <c r="AN2550"/>
    </row>
    <row r="2551" spans="1:40" x14ac:dyDescent="0.25">
      <c r="A2551"/>
      <c r="B2551">
        <f t="shared" si="1330"/>
        <v>617000</v>
      </c>
      <c r="C2551" s="237" t="str">
        <f t="shared" si="1298"/>
        <v>-2.00757791198183E-07+0.00396924235773542i</v>
      </c>
      <c r="D2551" s="208" t="str">
        <f t="shared" si="1299"/>
        <v>-5.95700749614902+0.0304308580759716i</v>
      </c>
      <c r="E2551" t="str">
        <f t="shared" si="1300"/>
        <v>2870</v>
      </c>
      <c r="F2551" t="str">
        <f t="shared" si="1301"/>
        <v>0.777000777000777</v>
      </c>
      <c r="G2551" t="str">
        <f t="shared" si="1296"/>
        <v>0.777000777000777</v>
      </c>
      <c r="H2551" t="str">
        <f t="shared" si="1302"/>
        <v>9.09074864334081+0.604715896508268i</v>
      </c>
      <c r="I2551" t="str">
        <f t="shared" si="1303"/>
        <v>2422.95333408113i</v>
      </c>
      <c r="J2551" t="str">
        <f t="shared" si="1297"/>
        <v>-7945.58339012494+530.064654990261i</v>
      </c>
      <c r="K2551" t="str">
        <f t="shared" si="1304"/>
        <v>0.0202532063976777-0.303592286026158i</v>
      </c>
      <c r="L2551" t="str">
        <f t="shared" si="1305"/>
        <v>0.00153831481265238-0.0195502503999378i</v>
      </c>
      <c r="M2551" t="str">
        <f t="shared" si="1306"/>
        <v>0.0217915212103301-0.323142536426096i</v>
      </c>
      <c r="N2551" t="str">
        <f t="shared" si="1307"/>
        <v>-6.32163018500227i</v>
      </c>
      <c r="O2551" t="str">
        <f t="shared" si="1308"/>
        <v>0.999261086701345-0.0384354082123138i</v>
      </c>
      <c r="P2551" t="str">
        <f t="shared" si="1309"/>
        <v>0.000738913298655053+0.0384354082123138i</v>
      </c>
      <c r="Q2551" t="str">
        <f t="shared" si="1310"/>
        <v>-0.000738913298655053+6.28319477678996i</v>
      </c>
      <c r="R2551" t="str">
        <f t="shared" si="1311"/>
        <v>0.00611716207261253-0.00011832091435503i</v>
      </c>
      <c r="S2551" t="str">
        <f t="shared" si="1312"/>
        <v>0.653245016768671i</v>
      </c>
      <c r="T2551" t="str">
        <f t="shared" si="1313"/>
        <v>0.000077292547681936+0.00399600564070045i</v>
      </c>
      <c r="U2551" t="str">
        <f t="shared" si="1314"/>
        <v>0.0000333333333333334-0.000182943024577739i</v>
      </c>
      <c r="V2551" t="str">
        <f t="shared" si="1315"/>
        <v>6.66666666666667E-06-0.00182943024577739i</v>
      </c>
      <c r="W2551" t="str">
        <f t="shared" si="1316"/>
        <v>0.0000275945982421097-0.000166749911195529i</v>
      </c>
      <c r="X2551" t="str">
        <f t="shared" si="1317"/>
        <v>0.0000280446962078045-0.000166595351488937i</v>
      </c>
      <c r="Y2551" t="str">
        <f t="shared" si="1318"/>
        <v>0.009+3.8767253345298i</v>
      </c>
      <c r="Z2551" t="str">
        <f t="shared" si="1319"/>
        <v>-0.000515495768467057-0.0000880136988210323i</v>
      </c>
      <c r="AA2551" t="str">
        <f t="shared" si="1320"/>
        <v>0.00720908013633888-3.09551221159772i</v>
      </c>
      <c r="AB2551" t="str">
        <f t="shared" si="1321"/>
        <v>0.000364545084637863+0.0188468909123948i</v>
      </c>
      <c r="AC2551" t="str">
        <f t="shared" si="1322"/>
        <v>1.00609817612512+0.000292902399774684i</v>
      </c>
      <c r="AD2551" t="str">
        <f t="shared" si="1323"/>
        <v>0.000367789050728283+0.0187325488042187i</v>
      </c>
      <c r="AE2551" t="str">
        <f t="shared" si="1324"/>
        <v>1.45912720926585E-06-9.68892011591785E-06i</v>
      </c>
      <c r="AF2551" t="str">
        <f t="shared" si="1325"/>
        <v>-15.0477561394898-0.574285038432296i</v>
      </c>
      <c r="AG2551" t="str">
        <f t="shared" si="1326"/>
        <v>1.00020992193569-3.63249280944851E-06i</v>
      </c>
      <c r="AH2551" t="str">
        <f t="shared" si="1327"/>
        <v>-0.0000275155426167186+0.000144928028711544i</v>
      </c>
      <c r="AI2551">
        <f t="shared" si="1328"/>
        <v>-76.62316389385856</v>
      </c>
      <c r="AJ2551">
        <f t="shared" si="1329"/>
        <v>100.75003687536113</v>
      </c>
      <c r="AK2551"/>
      <c r="AL2551"/>
      <c r="AM2551"/>
      <c r="AN2551"/>
    </row>
    <row r="2552" spans="1:40" x14ac:dyDescent="0.25">
      <c r="A2552"/>
      <c r="B2552">
        <f t="shared" si="1330"/>
        <v>618000</v>
      </c>
      <c r="C2552" s="237" t="str">
        <f t="shared" si="1298"/>
        <v>-2.00108615258735E-07+0.00396281963550649i</v>
      </c>
      <c r="D2552" s="208" t="str">
        <f t="shared" si="1299"/>
        <v>-5.95700749117201+0.0303816172055498i</v>
      </c>
      <c r="E2552" t="str">
        <f t="shared" si="1300"/>
        <v>2870</v>
      </c>
      <c r="F2552" t="str">
        <f t="shared" si="1301"/>
        <v>0.777000777000777</v>
      </c>
      <c r="G2552" t="str">
        <f t="shared" si="1296"/>
        <v>0.777000777000777</v>
      </c>
      <c r="H2552" t="str">
        <f t="shared" si="1302"/>
        <v>9.09088803390231+0.603747363367581i</v>
      </c>
      <c r="I2552" t="str">
        <f t="shared" si="1303"/>
        <v>2426.88032489812i</v>
      </c>
      <c r="J2552" t="str">
        <f t="shared" si="1297"/>
        <v>-7971.36304356069+530.923754917311i</v>
      </c>
      <c r="K2552" t="str">
        <f t="shared" si="1304"/>
        <v>0.0201879879522575-0.303105256820798i</v>
      </c>
      <c r="L2552" t="str">
        <f t="shared" si="1305"/>
        <v>0.00153337098538421-0.0195190040669916i</v>
      </c>
      <c r="M2552" t="str">
        <f t="shared" si="1306"/>
        <v>0.0217213589376417-0.32262426088779i</v>
      </c>
      <c r="N2552" t="str">
        <f t="shared" si="1307"/>
        <v>-6.33187593894879i</v>
      </c>
      <c r="O2552" t="str">
        <f t="shared" si="1308"/>
        <v>0.998814845361557-0.0486713949396234i</v>
      </c>
      <c r="P2552" t="str">
        <f t="shared" si="1309"/>
        <v>0.00118515463844304+0.0486713949396234i</v>
      </c>
      <c r="Q2552" t="str">
        <f t="shared" si="1310"/>
        <v>-0.00118515463844304+6.28320454400917i</v>
      </c>
      <c r="R2552" t="str">
        <f t="shared" si="1311"/>
        <v>0.00774623352145745-0.000190083756571353i</v>
      </c>
      <c r="S2552" t="str">
        <f t="shared" si="1312"/>
        <v>0.654303760718052i</v>
      </c>
      <c r="T2552" t="str">
        <f t="shared" si="1313"/>
        <v>0.000124372516776051+0.00506838972448985i</v>
      </c>
      <c r="U2552" t="str">
        <f t="shared" si="1314"/>
        <v>0.0000333333333333333-0.000182647000266124i</v>
      </c>
      <c r="V2552" t="str">
        <f t="shared" si="1315"/>
        <v>6.66666666666667E-06-0.00182647000266124i</v>
      </c>
      <c r="W2552" t="str">
        <f t="shared" si="1316"/>
        <v>0.0000275945700050061-0.000166481507623878i</v>
      </c>
      <c r="X2552" t="str">
        <f t="shared" si="1317"/>
        <v>0.0000280431794000329-0.000166327200984272i</v>
      </c>
      <c r="Y2552" t="str">
        <f t="shared" si="1318"/>
        <v>0.009+3.88300851983698i</v>
      </c>
      <c r="Z2552" t="str">
        <f t="shared" si="1319"/>
        <v>-0.000513833188276577-0.0000878627160429506i</v>
      </c>
      <c r="AA2552" t="str">
        <f t="shared" si="1320"/>
        <v>0.00718576558248174-3.09050291803167i</v>
      </c>
      <c r="AB2552" t="str">
        <f t="shared" si="1321"/>
        <v>0.000586594581424902+0.0239047180679702i</v>
      </c>
      <c r="AC2552" t="str">
        <f t="shared" si="1322"/>
        <v>1.00772498362986+0.000329993318184518i</v>
      </c>
      <c r="AD2552" t="str">
        <f t="shared" si="1323"/>
        <v>0.000589865741119997+0.0237212769401748i</v>
      </c>
      <c r="AE2552" t="str">
        <f t="shared" si="1324"/>
        <v>1.78112322555596E-06-0.0000122406065662771i</v>
      </c>
      <c r="AF2552" t="str">
        <f t="shared" si="1325"/>
        <v>-15.0478955250743-0.573365746162031i</v>
      </c>
      <c r="AG2552" t="str">
        <f t="shared" si="1326"/>
        <v>1.00026539998955-5.98214505674392E-06i</v>
      </c>
      <c r="AH2552" t="str">
        <f t="shared" si="1327"/>
        <v>-0.0000338126223454692+0.000183125329992971i</v>
      </c>
      <c r="AI2552">
        <f t="shared" si="1328"/>
        <v>-74.599437045537712</v>
      </c>
      <c r="AJ2552">
        <f t="shared" si="1329"/>
        <v>100.46138231066948</v>
      </c>
      <c r="AK2552"/>
      <c r="AL2552"/>
      <c r="AM2552"/>
      <c r="AN2552"/>
    </row>
    <row r="2553" spans="1:40" x14ac:dyDescent="0.25">
      <c r="A2553"/>
      <c r="B2553">
        <f t="shared" si="1330"/>
        <v>619000</v>
      </c>
      <c r="C2553" s="237" t="str">
        <f t="shared" si="1298"/>
        <v>-1.99462583025689E-07+0.00395641766520706i</v>
      </c>
      <c r="D2553" s="208" t="str">
        <f t="shared" si="1299"/>
        <v>-5.9570074862191+0.0303325354332541i</v>
      </c>
      <c r="E2553" t="str">
        <f t="shared" si="1300"/>
        <v>2870</v>
      </c>
      <c r="F2553" t="str">
        <f t="shared" si="1301"/>
        <v>0.777000777000777</v>
      </c>
      <c r="G2553" t="str">
        <f t="shared" si="1296"/>
        <v>0.777000777000777</v>
      </c>
      <c r="H2553" t="str">
        <f t="shared" si="1302"/>
        <v>9.09102675402095+0.602781911690866i</v>
      </c>
      <c r="I2553" t="str">
        <f t="shared" si="1303"/>
        <v>2430.8073157151i</v>
      </c>
      <c r="J2553" t="str">
        <f t="shared" si="1297"/>
        <v>-7997.18444542307+531.782854844361i</v>
      </c>
      <c r="K2553" t="str">
        <f t="shared" si="1304"/>
        <v>0.0201230835839933-0.302619780923473i</v>
      </c>
      <c r="L2553" t="str">
        <f t="shared" si="1305"/>
        <v>0.00152845090382826-0.0194878568291039i</v>
      </c>
      <c r="M2553" t="str">
        <f t="shared" si="1306"/>
        <v>0.0216515344878216-0.322107637752577i</v>
      </c>
      <c r="N2553" t="str">
        <f t="shared" si="1307"/>
        <v>-6.34212169289531i</v>
      </c>
      <c r="O2553" t="str">
        <f t="shared" si="1308"/>
        <v>0.998263753877236-0.0589022724088781i</v>
      </c>
      <c r="P2553" t="str">
        <f t="shared" si="1309"/>
        <v>0.00173624612276402+0.0589022724088781i</v>
      </c>
      <c r="Q2553" t="str">
        <f t="shared" si="1310"/>
        <v>-0.00173624612276402+6.28321942048643i</v>
      </c>
      <c r="R2553" t="str">
        <f t="shared" si="1311"/>
        <v>0.00937445984158136-0.000278921103185236i</v>
      </c>
      <c r="S2553" t="str">
        <f t="shared" si="1312"/>
        <v>0.655362504667435i</v>
      </c>
      <c r="T2553" t="str">
        <f t="shared" si="1313"/>
        <v>0.00018279443278808+0.00614366948168305i</v>
      </c>
      <c r="U2553" t="str">
        <f t="shared" si="1314"/>
        <v>0.0000333333333333334-0.000182351932414321i</v>
      </c>
      <c r="V2553" t="str">
        <f t="shared" si="1315"/>
        <v>6.66666666666667E-06-0.00182351932414321i</v>
      </c>
      <c r="W2553" t="str">
        <f t="shared" si="1316"/>
        <v>0.0000275945417222469-0.000166213973558415i</v>
      </c>
      <c r="X2553" t="str">
        <f t="shared" si="1317"/>
        <v>0.0000280416697553149-0.000166059919146373i</v>
      </c>
      <c r="Y2553" t="str">
        <f t="shared" si="1318"/>
        <v>0.009+3.88929170514416i</v>
      </c>
      <c r="Z2553" t="str">
        <f t="shared" si="1319"/>
        <v>-0.000512178659552002-0.000087712261948492i</v>
      </c>
      <c r="AA2553" t="str">
        <f t="shared" si="1320"/>
        <v>0.00716256395158591-3.08550981139102i</v>
      </c>
      <c r="AB2553" t="str">
        <f t="shared" si="1321"/>
        <v>0.00086213760537789+0.0289762024717245i</v>
      </c>
      <c r="AC2553" t="str">
        <f t="shared" si="1322"/>
        <v>1.0093521227313+0.000349678139656709i</v>
      </c>
      <c r="AD2553" t="str">
        <f t="shared" si="1323"/>
        <v>0.00086409484330448+0.0287074249551669i</v>
      </c>
      <c r="AE2553" t="str">
        <f t="shared" si="1324"/>
        <v>2.07542223896479E-06-0.0000147791221459713i</v>
      </c>
      <c r="AF2553" t="str">
        <f t="shared" si="1325"/>
        <v>-15.04803424024-0.572449376257612i</v>
      </c>
      <c r="AG2553" t="str">
        <f t="shared" si="1326"/>
        <v>1.00032067129439-8.90720674649908E-06i</v>
      </c>
      <c r="AH2553" t="str">
        <f t="shared" si="1327"/>
        <v>-0.0000396805694659275+0.000221137396069027i</v>
      </c>
      <c r="AI2553">
        <f t="shared" si="1328"/>
        <v>-72.969125255639995</v>
      </c>
      <c r="AJ2553">
        <f t="shared" si="1329"/>
        <v>100.17281045252619</v>
      </c>
      <c r="AK2553"/>
      <c r="AL2553"/>
      <c r="AM2553"/>
      <c r="AN2553"/>
    </row>
    <row r="2554" spans="1:40" x14ac:dyDescent="0.25">
      <c r="A2554"/>
      <c r="B2554">
        <f t="shared" si="1330"/>
        <v>620000</v>
      </c>
      <c r="C2554" s="237" t="str">
        <f t="shared" si="1298"/>
        <v>-1.98819674233435E-07+0.00395003634642457i</v>
      </c>
      <c r="D2554" s="208" t="str">
        <f t="shared" si="1299"/>
        <v>-5.95700748129013+0.030283611989255i</v>
      </c>
      <c r="E2554" t="str">
        <f t="shared" si="1300"/>
        <v>2870</v>
      </c>
      <c r="F2554" t="str">
        <f t="shared" si="1301"/>
        <v>0.777000777000777</v>
      </c>
      <c r="G2554" t="str">
        <f t="shared" si="1296"/>
        <v>0.777000777000777</v>
      </c>
      <c r="H2554" t="str">
        <f t="shared" si="1302"/>
        <v>9.09116480798216+0.601819526873396i</v>
      </c>
      <c r="I2554" t="str">
        <f t="shared" si="1303"/>
        <v>2434.73430653209i</v>
      </c>
      <c r="J2554" t="str">
        <f t="shared" si="1297"/>
        <v>-8023.04759571205+532.641954771412i</v>
      </c>
      <c r="K2554" t="str">
        <f t="shared" si="1304"/>
        <v>0.0200584912822168-0.302135850947875i</v>
      </c>
      <c r="L2554" t="str">
        <f t="shared" si="1305"/>
        <v>0.00152355441646861-0.0194568082186471i</v>
      </c>
      <c r="M2554" t="str">
        <f t="shared" si="1306"/>
        <v>0.0215820456986854-0.321592659166522i</v>
      </c>
      <c r="N2554" t="str">
        <f t="shared" si="1307"/>
        <v>-6.35236744684183i</v>
      </c>
      <c r="O2554" t="str">
        <f t="shared" si="1308"/>
        <v>0.997607870098965-0.0691269666382628i</v>
      </c>
      <c r="P2554" t="str">
        <f t="shared" si="1309"/>
        <v>0.00239212990103499+0.0691269666382628i</v>
      </c>
      <c r="Q2554" t="str">
        <f t="shared" si="1310"/>
        <v>-0.00239212990103499+6.28324048020357i</v>
      </c>
      <c r="R2554" t="str">
        <f t="shared" si="1311"/>
        <v>0.0110016552946822-0.000384904460882249i</v>
      </c>
      <c r="S2554" t="str">
        <f t="shared" si="1312"/>
        <v>0.656421248616817i</v>
      </c>
      <c r="T2554" t="str">
        <f t="shared" si="1313"/>
        <v>0.000252659466810509+0.00722172030538711i</v>
      </c>
      <c r="U2554" t="str">
        <f t="shared" si="1314"/>
        <v>0.0000333333333333333-0.000182057816394298i</v>
      </c>
      <c r="V2554" t="str">
        <f t="shared" si="1315"/>
        <v>6.66666666666667E-06-0.00182057816394298i</v>
      </c>
      <c r="W2554" t="str">
        <f t="shared" si="1316"/>
        <v>0.0000275945133938324-0.000165947304791837i</v>
      </c>
      <c r="X2554" t="str">
        <f t="shared" si="1317"/>
        <v>0.0000280401672271818-0.000165793501772128i</v>
      </c>
      <c r="Y2554" t="str">
        <f t="shared" si="1318"/>
        <v>0.009+3.89557489045134i</v>
      </c>
      <c r="Z2554" t="str">
        <f t="shared" si="1319"/>
        <v>-0.000510532130388296-0.0000875623337156269i</v>
      </c>
      <c r="AA2554" t="str">
        <f t="shared" si="1320"/>
        <v>0.00713947451554592-3.08053281334026i</v>
      </c>
      <c r="AB2554" t="str">
        <f t="shared" si="1321"/>
        <v>0.00119165132312646+0.034060756423657i</v>
      </c>
      <c r="AC2554" t="str">
        <f t="shared" si="1322"/>
        <v>1.01097940750482+0.000351874483863615i</v>
      </c>
      <c r="AD2554" t="str">
        <f t="shared" si="1323"/>
        <v>0.00119043584780256+0.0336904365082185i</v>
      </c>
      <c r="AE2554" t="str">
        <f t="shared" si="1324"/>
        <v>2.34225749508853E-06-0.0000173042876652248i</v>
      </c>
      <c r="AF2554" t="str">
        <f t="shared" si="1325"/>
        <v>-15.0481722892723-0.571535914884141i</v>
      </c>
      <c r="AG2554" t="str">
        <f t="shared" si="1326"/>
        <v>1.00037573063917-0.0000124044537360407i</v>
      </c>
      <c r="AH2554" t="str">
        <f t="shared" si="1327"/>
        <v>-0.0000451229744042698+0.00025896135840652i</v>
      </c>
      <c r="AI2554">
        <f t="shared" si="1328"/>
        <v>-71.605403808868601</v>
      </c>
      <c r="AJ2554">
        <f t="shared" si="1329"/>
        <v>99.88432146079343</v>
      </c>
      <c r="AK2554"/>
      <c r="AL2554"/>
      <c r="AM2554"/>
      <c r="AN2554"/>
    </row>
    <row r="2555" spans="1:40" x14ac:dyDescent="0.25">
      <c r="A2555"/>
      <c r="B2555">
        <f t="shared" si="1330"/>
        <v>621000</v>
      </c>
      <c r="C2555" s="237" t="str">
        <f t="shared" si="1298"/>
        <v>-1.98179868779397E-07+0.00394367557939324i</v>
      </c>
      <c r="D2555" s="208" t="str">
        <f t="shared" si="1299"/>
        <v>-5.95700747638496+0.0302348461086815i</v>
      </c>
      <c r="E2555" t="str">
        <f t="shared" si="1300"/>
        <v>2870</v>
      </c>
      <c r="F2555" t="str">
        <f t="shared" si="1301"/>
        <v>0.777000777000777</v>
      </c>
      <c r="G2555" t="str">
        <f t="shared" si="1296"/>
        <v>0.777000777000777</v>
      </c>
      <c r="H2555" t="str">
        <f t="shared" si="1302"/>
        <v>9.09130220003723+0.600860194402073i</v>
      </c>
      <c r="I2555" t="str">
        <f t="shared" si="1303"/>
        <v>2438.66129734908i</v>
      </c>
      <c r="J2555" t="str">
        <f t="shared" si="1297"/>
        <v>-8048.95249442766+533.501054698462i</v>
      </c>
      <c r="K2555" t="str">
        <f t="shared" si="1304"/>
        <v>0.0199942090523009-0.301653459554238i</v>
      </c>
      <c r="L2555" t="str">
        <f t="shared" si="1305"/>
        <v>0.00151868137299333-0.0194258577709108i</v>
      </c>
      <c r="M2555" t="str">
        <f t="shared" si="1306"/>
        <v>0.0215128904252942-0.321079317325149i</v>
      </c>
      <c r="N2555" t="str">
        <f t="shared" si="1307"/>
        <v>-6.36261320078835i</v>
      </c>
      <c r="O2555" t="str">
        <f t="shared" si="1308"/>
        <v>0.996847262877852-0.0793444042950427i</v>
      </c>
      <c r="P2555" t="str">
        <f t="shared" si="1309"/>
        <v>0.00315273712214803+0.0793444042950427i</v>
      </c>
      <c r="Q2555" t="str">
        <f t="shared" si="1310"/>
        <v>-0.00315273712214803+6.28326879649331i</v>
      </c>
      <c r="R2555" t="str">
        <f t="shared" si="1311"/>
        <v>0.0126276314047925-0.000508103159015651i</v>
      </c>
      <c r="S2555" t="str">
        <f t="shared" si="1312"/>
        <v>0.657479992566198i</v>
      </c>
      <c r="T2555" t="str">
        <f t="shared" si="1313"/>
        <v>0.000334067661212472+0.00830241500215166i</v>
      </c>
      <c r="U2555" t="str">
        <f t="shared" si="1314"/>
        <v>0.0000333333333333334-0.000181764647607834i</v>
      </c>
      <c r="V2555" t="str">
        <f t="shared" si="1315"/>
        <v>6.66666666666667E-06-0.00181764647607834i</v>
      </c>
      <c r="W2555" t="str">
        <f t="shared" si="1316"/>
        <v>0.0000275944850197633-0.000165681497143939i</v>
      </c>
      <c r="X2555" t="str">
        <f t="shared" si="1317"/>
        <v>0.0000280386717695389-0.000165527944685494i</v>
      </c>
      <c r="Y2555" t="str">
        <f t="shared" si="1318"/>
        <v>0.009+3.90185807575852i</v>
      </c>
      <c r="Z2555" t="str">
        <f t="shared" si="1319"/>
        <v>-0.000508893549298025-0.0000874129285426252i</v>
      </c>
      <c r="AA2555" t="str">
        <f t="shared" si="1320"/>
        <v>0.00711649655211568-3.07557184604862i</v>
      </c>
      <c r="AB2555" t="str">
        <f t="shared" si="1321"/>
        <v>0.00157560757775274+0.0391577800244432i</v>
      </c>
      <c r="AC2555" t="str">
        <f t="shared" si="1322"/>
        <v>1.01260664915139+0.000336502025526439i</v>
      </c>
      <c r="AD2555" t="str">
        <f t="shared" si="1323"/>
        <v>0.00156884218598047+0.0386697560584709i</v>
      </c>
      <c r="AE2555" t="str">
        <f t="shared" si="1324"/>
        <v>2.58186295478779E-06-0.0000198159265009818i</v>
      </c>
      <c r="AF2555" t="str">
        <f t="shared" si="1325"/>
        <v>-15.0483096764222-0.570625348293391i</v>
      </c>
      <c r="AG2555" t="str">
        <f t="shared" si="1326"/>
        <v>1.00043057285523-0.0000164706150942098i</v>
      </c>
      <c r="AH2555" t="str">
        <f t="shared" si="1327"/>
        <v>-0.0000501434379359129+0.000296594390677269i</v>
      </c>
      <c r="AI2555">
        <f t="shared" si="1328"/>
        <v>-70.434349431782564</v>
      </c>
      <c r="AJ2555">
        <f t="shared" si="1329"/>
        <v>99.595915486260694</v>
      </c>
      <c r="AK2555"/>
      <c r="AL2555"/>
      <c r="AM2555"/>
      <c r="AN2555"/>
    </row>
    <row r="2556" spans="1:40" x14ac:dyDescent="0.25">
      <c r="A2556"/>
      <c r="B2556">
        <f t="shared" si="1330"/>
        <v>622000</v>
      </c>
      <c r="C2556" s="237" t="str">
        <f t="shared" si="1298"/>
        <v>-1.97543146722468E-07+0.00393733526498886i</v>
      </c>
      <c r="D2556" s="208" t="str">
        <f t="shared" si="1299"/>
        <v>-5.95700747150342+0.0301862370315813i</v>
      </c>
      <c r="E2556" t="str">
        <f t="shared" si="1300"/>
        <v>2870</v>
      </c>
      <c r="F2556" t="str">
        <f t="shared" si="1301"/>
        <v>0.777000777000777</v>
      </c>
      <c r="G2556" t="str">
        <f t="shared" si="1296"/>
        <v>0.777000777000777</v>
      </c>
      <c r="H2556" t="str">
        <f t="shared" si="1302"/>
        <v>9.09143893440366+0.599903899854746i</v>
      </c>
      <c r="I2556" t="str">
        <f t="shared" si="1303"/>
        <v>2442.58828816606i</v>
      </c>
      <c r="J2556" t="str">
        <f t="shared" si="1297"/>
        <v>-8074.89914156988+534.360154625514i</v>
      </c>
      <c r="K2556" t="str">
        <f t="shared" si="1304"/>
        <v>0.019930234915508-0.301172599448974i</v>
      </c>
      <c r="L2556" t="str">
        <f t="shared" si="1305"/>
        <v>0.00151383162428323-0.019395005024081i</v>
      </c>
      <c r="M2556" t="str">
        <f t="shared" si="1306"/>
        <v>0.0214440665397912-0.320567604473055i</v>
      </c>
      <c r="N2556" t="str">
        <f t="shared" si="1307"/>
        <v>-6.37285895473487i</v>
      </c>
      <c r="O2556" t="str">
        <f t="shared" si="1308"/>
        <v>0.995982012058302-0.0895535128082412i</v>
      </c>
      <c r="P2556" t="str">
        <f t="shared" si="1309"/>
        <v>0.00401798794169805+0.0895535128082412i</v>
      </c>
      <c r="Q2556" t="str">
        <f t="shared" si="1310"/>
        <v>-0.00401798794169805+6.28330544192663i</v>
      </c>
      <c r="R2556" t="str">
        <f t="shared" si="1311"/>
        <v>0.0142521969737303-0.000648584273826361i</v>
      </c>
      <c r="S2556" t="str">
        <f t="shared" si="1312"/>
        <v>0.658538736515581i</v>
      </c>
      <c r="T2556" t="str">
        <f t="shared" si="1313"/>
        <v>0.000427117868209487+0.00938562378765154i</v>
      </c>
      <c r="U2556" t="str">
        <f t="shared" si="1314"/>
        <v>0.0000333333333333333-0.000181472421486278i</v>
      </c>
      <c r="V2556" t="str">
        <f t="shared" si="1315"/>
        <v>6.66666666666667E-06-0.00181472421486278i</v>
      </c>
      <c r="W2556" t="str">
        <f t="shared" si="1316"/>
        <v>0.0000275944566000394-0.000165416546461394i</v>
      </c>
      <c r="X2556" t="str">
        <f t="shared" si="1317"/>
        <v>0.0000280371833366603-0.000165263243737278i</v>
      </c>
      <c r="Y2556" t="str">
        <f t="shared" si="1318"/>
        <v>0.009+3.9081412610657i</v>
      </c>
      <c r="Z2556" t="str">
        <f t="shared" si="1319"/>
        <v>-0.000507262865207298-0.0000872640436478641i</v>
      </c>
      <c r="AA2556" t="str">
        <f t="shared" si="1320"/>
        <v>0.00709362934485156-3.07062683218588i</v>
      </c>
      <c r="AB2556" t="str">
        <f t="shared" si="1321"/>
        <v>0.00201447259905964+0.0442666611550728i</v>
      </c>
      <c r="AC2556" t="str">
        <f t="shared" si="1322"/>
        <v>1.01423365600896+0.000303482571946614i</v>
      </c>
      <c r="AD2556" t="str">
        <f t="shared" si="1323"/>
        <v>0.00199926124713253+0.043644828932532i</v>
      </c>
      <c r="AE2556" t="str">
        <f t="shared" si="1324"/>
        <v>2.79447326845367E-06-0.0000223138645965318i</v>
      </c>
      <c r="AF2556" t="str">
        <f t="shared" si="1325"/>
        <v>-15.0484464059071-0.569717662823165i</v>
      </c>
      <c r="AG2556" t="str">
        <f t="shared" si="1326"/>
        <v>1.00048519281667-0.0000211023736664343i</v>
      </c>
      <c r="AH2556" t="str">
        <f t="shared" si="1327"/>
        <v>-0.0000547455707460214+0.000334033708692777i</v>
      </c>
      <c r="AI2556">
        <f t="shared" si="1328"/>
        <v>-69.409078747367488</v>
      </c>
      <c r="AJ2556">
        <f t="shared" si="1329"/>
        <v>99.307592670685196</v>
      </c>
      <c r="AK2556"/>
      <c r="AL2556"/>
      <c r="AM2556"/>
      <c r="AN2556"/>
    </row>
    <row r="2557" spans="1:40" x14ac:dyDescent="0.25">
      <c r="A2557"/>
      <c r="B2557">
        <f t="shared" si="1330"/>
        <v>623000</v>
      </c>
      <c r="C2557" s="237" t="str">
        <f t="shared" si="1298"/>
        <v>-1.96909488281454E-07+0.00393101530472367i</v>
      </c>
      <c r="D2557" s="208" t="str">
        <f t="shared" si="1299"/>
        <v>-5.95700746664537+0.0301377840028815i</v>
      </c>
      <c r="E2557" t="str">
        <f t="shared" si="1300"/>
        <v>2870</v>
      </c>
      <c r="F2557" t="str">
        <f t="shared" si="1301"/>
        <v>0.777000777000777</v>
      </c>
      <c r="G2557" t="str">
        <f t="shared" si="1296"/>
        <v>0.777000777000777</v>
      </c>
      <c r="H2557" t="str">
        <f t="shared" si="1302"/>
        <v>9.09157501526546+0.598950628899465i</v>
      </c>
      <c r="I2557" t="str">
        <f t="shared" si="1303"/>
        <v>2446.51527898305i</v>
      </c>
      <c r="J2557" t="str">
        <f t="shared" si="1297"/>
        <v>-8100.88753713872+535.219254552564i</v>
      </c>
      <c r="K2557" t="str">
        <f t="shared" si="1304"/>
        <v>0.0198665669088372-0.300693263384317i</v>
      </c>
      <c r="L2557" t="str">
        <f t="shared" si="1305"/>
        <v>0.00150900502240034-0.019364249519216i</v>
      </c>
      <c r="M2557" t="str">
        <f t="shared" si="1306"/>
        <v>0.0213755719312375-0.320057512903533i</v>
      </c>
      <c r="N2557" t="str">
        <f t="shared" si="1307"/>
        <v>-6.38310470868139i</v>
      </c>
      <c r="O2557" t="str">
        <f t="shared" si="1308"/>
        <v>0.995012208469636-0.0997532204812299i</v>
      </c>
      <c r="P2557" t="str">
        <f t="shared" si="1309"/>
        <v>0.00498779153036399+0.0997532204812299i</v>
      </c>
      <c r="Q2557" t="str">
        <f t="shared" si="1310"/>
        <v>-0.00498779153036399+6.28335148820016i</v>
      </c>
      <c r="R2557" t="str">
        <f t="shared" si="1311"/>
        <v>0.0158751580984856-0.000806412552120687i</v>
      </c>
      <c r="S2557" t="str">
        <f t="shared" si="1312"/>
        <v>0.659597480464962i</v>
      </c>
      <c r="T2557" t="str">
        <f t="shared" si="1313"/>
        <v>0.000531907687594125+0.010471214283744i</v>
      </c>
      <c r="U2557" t="str">
        <f t="shared" si="1314"/>
        <v>0.0000333333333333333-0.000181181133490313i</v>
      </c>
      <c r="V2557" t="str">
        <f t="shared" si="1315"/>
        <v>6.66666666666667E-06-0.00181181133490313i</v>
      </c>
      <c r="W2557" t="str">
        <f t="shared" si="1316"/>
        <v>0.0000275944281346615-0.000165152448617549i</v>
      </c>
      <c r="X2557" t="str">
        <f t="shared" si="1317"/>
        <v>0.0000280357018831886-0.000164999394804933i</v>
      </c>
      <c r="Y2557" t="str">
        <f t="shared" si="1318"/>
        <v>0.009+3.91442444637288i</v>
      </c>
      <c r="Z2557" t="str">
        <f t="shared" si="1319"/>
        <v>-0.000505640027451846-0.00008711567626966i</v>
      </c>
      <c r="AA2557" t="str">
        <f t="shared" si="1320"/>
        <v>0.00707087218305689-3.06569769491846i</v>
      </c>
      <c r="AB2557" t="str">
        <f t="shared" si="1321"/>
        <v>0.00250870670988178+0.0493867754629697i</v>
      </c>
      <c r="AC2557" t="str">
        <f t="shared" si="1322"/>
        <v>1.01586023356573+0.000252740141191416i</v>
      </c>
      <c r="AD2557" t="str">
        <f t="shared" si="1323"/>
        <v>0.00248163439632109+0.0486151013914519i</v>
      </c>
      <c r="AE2557" t="str">
        <f t="shared" si="1324"/>
        <v>2.98032375035317E-06-0.0000247979304608376i</v>
      </c>
      <c r="AF2557" t="str">
        <f t="shared" si="1325"/>
        <v>-15.0485824819108-0.568812844896584i</v>
      </c>
      <c r="AG2557" t="str">
        <f t="shared" si="1326"/>
        <v>1.00053958544077-0.0000262963666427824i</v>
      </c>
      <c r="AH2557" t="str">
        <f t="shared" si="1327"/>
        <v>-0.0000589329929927836+0.00037127657033401i</v>
      </c>
      <c r="AI2557">
        <f t="shared" si="1328"/>
        <v>-68.497982478713638</v>
      </c>
      <c r="AJ2557">
        <f t="shared" si="1329"/>
        <v>99.019353146834845</v>
      </c>
      <c r="AK2557"/>
      <c r="AL2557"/>
      <c r="AM2557"/>
      <c r="AN2557"/>
    </row>
    <row r="2558" spans="1:40" x14ac:dyDescent="0.25">
      <c r="A2558"/>
      <c r="B2558">
        <f t="shared" si="1330"/>
        <v>624000</v>
      </c>
      <c r="C2558" s="237" t="str">
        <f t="shared" si="1298"/>
        <v>-1.96278873833536E-07+0.00392471560074123i</v>
      </c>
      <c r="D2558" s="208" t="str">
        <f t="shared" si="1299"/>
        <v>-5.95700746181066+0.0300894862723494i</v>
      </c>
      <c r="E2558" t="str">
        <f t="shared" si="1300"/>
        <v>2870</v>
      </c>
      <c r="F2558" t="str">
        <f t="shared" si="1301"/>
        <v>0.777000777000777</v>
      </c>
      <c r="G2558" t="str">
        <f t="shared" si="1296"/>
        <v>0.777000777000777</v>
      </c>
      <c r="H2558" t="str">
        <f t="shared" si="1302"/>
        <v>9.09171044677348+0.598000367293823i</v>
      </c>
      <c r="I2558" t="str">
        <f t="shared" si="1303"/>
        <v>2450.44226980004i</v>
      </c>
      <c r="J2558" t="str">
        <f t="shared" si="1297"/>
        <v>-8126.91768113417+536.078354479615i</v>
      </c>
      <c r="K2558" t="str">
        <f t="shared" si="1304"/>
        <v>0.0198032030848756-0.30021544415796i</v>
      </c>
      <c r="L2558" t="str">
        <f t="shared" si="1305"/>
        <v>0.00150420142057687-0.0193335908002252i</v>
      </c>
      <c r="M2558" t="str">
        <f t="shared" si="1306"/>
        <v>0.0213074045054525-0.319549034958185i</v>
      </c>
      <c r="N2558" t="str">
        <f t="shared" si="1307"/>
        <v>-6.3933504626279i</v>
      </c>
      <c r="O2558" t="str">
        <f t="shared" si="1308"/>
        <v>0.993937953916556-0.109942456604217i</v>
      </c>
      <c r="P2558" t="str">
        <f t="shared" si="1309"/>
        <v>0.00606204608344396+0.109942456604217i</v>
      </c>
      <c r="Q2558" t="str">
        <f t="shared" si="1310"/>
        <v>-0.00606204608344396+6.28340800602368i</v>
      </c>
      <c r="R2558" t="str">
        <f t="shared" si="1311"/>
        <v>0.0174963181905838-0.000981650334451102i</v>
      </c>
      <c r="S2558" t="str">
        <f t="shared" si="1312"/>
        <v>0.660656224414345i</v>
      </c>
      <c r="T2558" t="str">
        <f t="shared" si="1313"/>
        <v>0.000648533403653544+0.0115590515169431i</v>
      </c>
      <c r="U2558" t="str">
        <f t="shared" si="1314"/>
        <v>0.0000333333333333333-0.000180890779109719i</v>
      </c>
      <c r="V2558" t="str">
        <f t="shared" si="1315"/>
        <v>6.66666666666667E-06-0.00180890779109719i</v>
      </c>
      <c r="W2558" t="str">
        <f t="shared" si="1316"/>
        <v>0.0000275943996236297-0.000164889199512198i</v>
      </c>
      <c r="X2558" t="str">
        <f t="shared" si="1317"/>
        <v>0.0000280342273641283-0.000164736393792334i</v>
      </c>
      <c r="Y2558" t="str">
        <f t="shared" si="1318"/>
        <v>0.009+3.92070763168006i</v>
      </c>
      <c r="Z2558" t="str">
        <f t="shared" si="1319"/>
        <v>-0.000504024985773044-0.0000869678236660765i</v>
      </c>
      <c r="AA2558" t="str">
        <f t="shared" si="1320"/>
        <v>0.00704822436172648-3.06078435790536i</v>
      </c>
      <c r="AB2558" t="str">
        <f t="shared" si="1321"/>
        <v>0.00305876402856127+0.0545174863547969i</v>
      </c>
      <c r="AC2558" t="str">
        <f t="shared" si="1322"/>
        <v>1.01748618447546+0.000184201040890581i</v>
      </c>
      <c r="AD2558" t="str">
        <f t="shared" si="1323"/>
        <v>0.00301589699296666+0.0535800206973193i</v>
      </c>
      <c r="AE2558" t="str">
        <f t="shared" si="1324"/>
        <v>0.0000031396503530562-0.0000272679551675651i</v>
      </c>
      <c r="AF2558" t="str">
        <f t="shared" si="1325"/>
        <v>-15.0487179085841-0.567910881021474i</v>
      </c>
      <c r="AG2558" t="str">
        <f t="shared" si="1326"/>
        <v>1.00059374568839-0.0000320491861288827i</v>
      </c>
      <c r="AH2558" t="str">
        <f t="shared" si="1327"/>
        <v>-0.0000627093338734949+0.000408320275476342i</v>
      </c>
      <c r="AI2558">
        <f t="shared" si="1328"/>
        <v>-67.678735826480519</v>
      </c>
      <c r="AJ2558">
        <f t="shared" si="1329"/>
        <v>98.731197038530226</v>
      </c>
      <c r="AK2558"/>
      <c r="AL2558"/>
      <c r="AM2558"/>
      <c r="AN2558"/>
    </row>
    <row r="2559" spans="1:40" x14ac:dyDescent="0.25">
      <c r="A2559"/>
      <c r="B2559">
        <f t="shared" si="1330"/>
        <v>625000</v>
      </c>
      <c r="C2559" s="237" t="str">
        <f t="shared" si="1298"/>
        <v>-1.9565128391275E-07+0.00391843605581137i</v>
      </c>
      <c r="D2559" s="208" t="str">
        <f t="shared" si="1299"/>
        <v>-5.95700745699914+0.0300413430945538i</v>
      </c>
      <c r="E2559" t="str">
        <f t="shared" si="1300"/>
        <v>2870</v>
      </c>
      <c r="F2559" t="str">
        <f t="shared" si="1301"/>
        <v>0.777000777000777</v>
      </c>
      <c r="G2559" t="str">
        <f t="shared" si="1296"/>
        <v>0.777000777000777</v>
      </c>
      <c r="H2559" t="str">
        <f t="shared" si="1302"/>
        <v>9.09184523304574+0.597053100884223i</v>
      </c>
      <c r="I2559" t="str">
        <f t="shared" si="1303"/>
        <v>2454.36926061703i</v>
      </c>
      <c r="J2559" t="str">
        <f t="shared" si="1297"/>
        <v>-8152.98957355625+536.937454406665i</v>
      </c>
      <c r="K2559" t="str">
        <f t="shared" si="1304"/>
        <v>0.0197401415116492-0.299739134612703i</v>
      </c>
      <c r="L2559" t="str">
        <f t="shared" si="1305"/>
        <v>0.00149942067320411-0.0193030284138473i</v>
      </c>
      <c r="M2559" t="str">
        <f t="shared" si="1306"/>
        <v>0.0212395621848533-0.31904216302655i</v>
      </c>
      <c r="N2559" t="str">
        <f t="shared" si="1307"/>
        <v>-6.40359621657442i</v>
      </c>
      <c r="O2559" t="str">
        <f t="shared" si="1308"/>
        <v>0.992759361168454-0.120120151566688i</v>
      </c>
      <c r="P2559" t="str">
        <f t="shared" si="1309"/>
        <v>0.00724063883154602+0.120120151566688i</v>
      </c>
      <c r="Q2559" t="str">
        <f t="shared" si="1310"/>
        <v>-0.00724063883154602+6.28347606500773i</v>
      </c>
      <c r="R2559" t="str">
        <f t="shared" si="1311"/>
        <v>0.0191154779974775-0.00117435747784758i</v>
      </c>
      <c r="S2559" t="str">
        <f t="shared" si="1312"/>
        <v>0.661714968363726i</v>
      </c>
      <c r="T2559" t="str">
        <f t="shared" si="1313"/>
        <v>0.000777089921301616+0.0126489979183583i</v>
      </c>
      <c r="U2559" t="str">
        <f t="shared" si="1314"/>
        <v>0.0000333333333333333-0.000180601353863144i</v>
      </c>
      <c r="V2559" t="str">
        <f t="shared" si="1315"/>
        <v>6.66666666666667E-06-0.00180601353863144i</v>
      </c>
      <c r="W2559" t="str">
        <f t="shared" si="1316"/>
        <v>0.0000275943710669446-0.000164626795071382i</v>
      </c>
      <c r="X2559" t="str">
        <f t="shared" si="1317"/>
        <v>0.0000280327597348444-0.000164474236629571i</v>
      </c>
      <c r="Y2559" t="str">
        <f t="shared" si="1318"/>
        <v>0.009+3.92699081698724i</v>
      </c>
      <c r="Z2559" t="str">
        <f t="shared" si="1319"/>
        <v>-0.000502417690314036-0.000086820483114756i</v>
      </c>
      <c r="AA2559" t="str">
        <f t="shared" si="1320"/>
        <v>0.00702568518149223-3.05588674529429i</v>
      </c>
      <c r="AB2559" t="str">
        <f t="shared" si="1321"/>
        <v>0.00366509216771922+0.0596581449961668i</v>
      </c>
      <c r="AC2559" t="str">
        <f t="shared" si="1322"/>
        <v>1.01911130857474+0.0000977939475982725i</v>
      </c>
      <c r="AD2559" t="str">
        <f t="shared" si="1323"/>
        <v>0.00360197841018149+0.058539035179496i</v>
      </c>
      <c r="AE2559" t="str">
        <f t="shared" si="1324"/>
        <v>3.27268964195113E-06-0.0000297237723538354i</v>
      </c>
      <c r="AF2559" t="str">
        <f t="shared" si="1325"/>
        <v>-15.0488526900449-0.567011757789669i</v>
      </c>
      <c r="AG2559" t="str">
        <f t="shared" si="1326"/>
        <v>1.00064766856435-0.0000383573797196076i</v>
      </c>
      <c r="AH2559" t="str">
        <f t="shared" si="1327"/>
        <v>-0.0000660782311935492+0.000445162165910012i</v>
      </c>
      <c r="AI2559">
        <f t="shared" si="1328"/>
        <v>-66.934984434322587</v>
      </c>
      <c r="AJ2559">
        <f t="shared" si="1329"/>
        <v>98.443124460687471</v>
      </c>
      <c r="AK2559"/>
      <c r="AL2559"/>
      <c r="AM2559"/>
      <c r="AN2559"/>
    </row>
    <row r="2560" spans="1:40" x14ac:dyDescent="0.25">
      <c r="A2560"/>
      <c r="B2560">
        <f t="shared" si="1330"/>
        <v>626000</v>
      </c>
      <c r="C2560" s="237" t="str">
        <f t="shared" si="1298"/>
        <v>-1.9502669920849E-07+0.00391217657332524i</v>
      </c>
      <c r="D2560" s="208" t="str">
        <f t="shared" si="1299"/>
        <v>-5.95700745221065+0.0299933537288269i</v>
      </c>
      <c r="E2560" t="str">
        <f t="shared" si="1300"/>
        <v>2870</v>
      </c>
      <c r="F2560" t="str">
        <f t="shared" si="1301"/>
        <v>0.777000777000777</v>
      </c>
      <c r="G2560" t="str">
        <f t="shared" si="1296"/>
        <v>0.777000777000777</v>
      </c>
      <c r="H2560" t="str">
        <f t="shared" si="1302"/>
        <v>9.09197937816768+0.596108815605222i</v>
      </c>
      <c r="I2560" t="str">
        <f t="shared" si="1303"/>
        <v>2458.29625143401i</v>
      </c>
      <c r="J2560" t="str">
        <f t="shared" si="1297"/>
        <v>-8179.10321440494+537.796554333717i</v>
      </c>
      <c r="K2560" t="str">
        <f t="shared" si="1304"/>
        <v>0.0196773802724777-0.2992643276361i</v>
      </c>
      <c r="L2560" t="str">
        <f t="shared" si="1305"/>
        <v>0.00149466263582139-0.0192725619096276i</v>
      </c>
      <c r="M2560" t="str">
        <f t="shared" si="1306"/>
        <v>0.0211720429082991-0.318536889545728i</v>
      </c>
      <c r="N2560" t="str">
        <f t="shared" si="1307"/>
        <v>-6.41384197052094i</v>
      </c>
      <c r="O2560" t="str">
        <f t="shared" si="1308"/>
        <v>0.99147655394758-0.130285236969628i</v>
      </c>
      <c r="P2560" t="str">
        <f t="shared" si="1309"/>
        <v>0.00852344605241995+0.130285236969628i</v>
      </c>
      <c r="Q2560" t="str">
        <f t="shared" si="1310"/>
        <v>-0.00852344605241995+6.28355673355131i</v>
      </c>
      <c r="R2560" t="str">
        <f t="shared" si="1311"/>
        <v>0.0207324356259829-0.00138459127814641i</v>
      </c>
      <c r="S2560" t="str">
        <f t="shared" si="1312"/>
        <v>0.662773712313109i</v>
      </c>
      <c r="T2560" t="str">
        <f t="shared" si="1313"/>
        <v>0.000917670701453449+0.0137409133251252i</v>
      </c>
      <c r="U2560" t="str">
        <f t="shared" si="1314"/>
        <v>0.0000333333333333334-0.000180312853297867i</v>
      </c>
      <c r="V2560" t="str">
        <f t="shared" si="1315"/>
        <v>6.66666666666667E-06-0.00180312853297867i</v>
      </c>
      <c r="W2560" t="str">
        <f t="shared" si="1316"/>
        <v>0.0000275943424646063-0.000164365231247166i</v>
      </c>
      <c r="X2560" t="str">
        <f t="shared" si="1317"/>
        <v>0.0000280312989510572-0.000164212919272736i</v>
      </c>
      <c r="Y2560" t="str">
        <f t="shared" si="1318"/>
        <v>0.009+3.93327400229442i</v>
      </c>
      <c r="Z2560" t="str">
        <f t="shared" si="1319"/>
        <v>-0.000500818091615873-0.0000866736519127358i</v>
      </c>
      <c r="AA2560" t="str">
        <f t="shared" si="1320"/>
        <v>0.00700325394856889-3.05100478171767i</v>
      </c>
      <c r="AB2560" t="str">
        <f t="shared" si="1321"/>
        <v>0.00432813192945402+0.064808090318389i</v>
      </c>
      <c r="AC2560" t="str">
        <f t="shared" si="1322"/>
        <v>1.02073540290234-6.55001332597847E-06i</v>
      </c>
      <c r="AD2560" t="str">
        <f t="shared" si="1323"/>
        <v>0.00423980205483215+0.0634915943004179i</v>
      </c>
      <c r="AE2560" t="str">
        <f t="shared" si="1324"/>
        <v>3.37967876984897E-06-0.0000321652182186639i</v>
      </c>
      <c r="AF2560" t="str">
        <f t="shared" si="1325"/>
        <v>-15.0489868303783-0.566115461876395i</v>
      </c>
      <c r="AG2560" t="str">
        <f t="shared" si="1326"/>
        <v>1.0007013491178-0.0000452174510753251i</v>
      </c>
      <c r="AH2560" t="str">
        <f t="shared" si="1327"/>
        <v>-0.0000690433309383197+0.000481799625255562i</v>
      </c>
      <c r="AI2560">
        <f t="shared" si="1328"/>
        <v>-66.254388616149129</v>
      </c>
      <c r="AJ2560">
        <f t="shared" si="1329"/>
        <v>98.15513551936445</v>
      </c>
      <c r="AK2560"/>
      <c r="AL2560"/>
      <c r="AM2560"/>
      <c r="AN2560"/>
    </row>
    <row r="2561" spans="1:40" x14ac:dyDescent="0.25">
      <c r="A2561"/>
      <c r="B2561">
        <f t="shared" si="1330"/>
        <v>627000</v>
      </c>
      <c r="C2561" s="237" t="str">
        <f t="shared" si="1298"/>
        <v>-1.94405100564018E-07+0.00390593705729027i</v>
      </c>
      <c r="D2561" s="208" t="str">
        <f t="shared" si="1299"/>
        <v>-5.95700744744507+0.0299455174392254i</v>
      </c>
      <c r="E2561" t="str">
        <f t="shared" si="1300"/>
        <v>2870</v>
      </c>
      <c r="F2561" t="str">
        <f t="shared" si="1301"/>
        <v>0.777000777000777</v>
      </c>
      <c r="G2561" t="str">
        <f t="shared" si="1296"/>
        <v>0.777000777000777</v>
      </c>
      <c r="H2561" t="str">
        <f t="shared" si="1302"/>
        <v>9.09211288619256+0.595167497478825i</v>
      </c>
      <c r="I2561" t="str">
        <f t="shared" si="1303"/>
        <v>2462.223242251i</v>
      </c>
      <c r="J2561" t="str">
        <f t="shared" si="1297"/>
        <v>-8205.25860368024+538.655654260767i</v>
      </c>
      <c r="K2561" t="str">
        <f t="shared" si="1304"/>
        <v>0.0196149174658286-0.298791016160118i</v>
      </c>
      <c r="L2561" t="str">
        <f t="shared" si="1305"/>
        <v>0.00148992716510542-0.0192421908398975i</v>
      </c>
      <c r="M2561" t="str">
        <f t="shared" si="1306"/>
        <v>0.021104844630934-0.318033207000015i</v>
      </c>
      <c r="N2561" t="str">
        <f t="shared" si="1307"/>
        <v>-6.42408772446746i</v>
      </c>
      <c r="O2561" t="str">
        <f t="shared" si="1308"/>
        <v>0.990089666916052-0.140436645737715i</v>
      </c>
      <c r="P2561" t="str">
        <f t="shared" si="1309"/>
        <v>0.00991033308394795+0.140436645737715i</v>
      </c>
      <c r="Q2561" t="str">
        <f t="shared" si="1310"/>
        <v>-0.00991033308394795+6.28365107872975i</v>
      </c>
      <c r="R2561" t="str">
        <f t="shared" si="1311"/>
        <v>0.0223469865678299-0.00161240639197074i</v>
      </c>
      <c r="S2561" t="str">
        <f t="shared" si="1312"/>
        <v>0.66383245626249i</v>
      </c>
      <c r="T2561" t="str">
        <f t="shared" si="1313"/>
        <v>0.00107036769567528+0.0148346549833874i</v>
      </c>
      <c r="U2561" t="str">
        <f t="shared" si="1314"/>
        <v>0.0000333333333333333-0.000180025272989577i</v>
      </c>
      <c r="V2561" t="str">
        <f t="shared" si="1315"/>
        <v>6.66666666666667E-06-0.00180025272989577i</v>
      </c>
      <c r="W2561" t="str">
        <f t="shared" si="1316"/>
        <v>0.0000275943138166151-0.000164104504017446i</v>
      </c>
      <c r="X2561" t="str">
        <f t="shared" si="1317"/>
        <v>0.0000280298449688405-0.000163952437703724i</v>
      </c>
      <c r="Y2561" t="str">
        <f t="shared" si="1318"/>
        <v>0.009+3.9395571876016i</v>
      </c>
      <c r="Z2561" t="str">
        <f t="shared" si="1319"/>
        <v>-0.000499226140613735-0.0000865273273762814i</v>
      </c>
      <c r="AA2561" t="str">
        <f t="shared" si="1320"/>
        <v>0.00698092997470084-3.04613839228888i</v>
      </c>
      <c r="AB2561" t="str">
        <f t="shared" si="1321"/>
        <v>0.00504831699712198+0.0699666490325345i</v>
      </c>
      <c r="AC2561" t="str">
        <f t="shared" si="1322"/>
        <v>1.02235826172073-0.000128897187368659i</v>
      </c>
      <c r="AD2561" t="str">
        <f t="shared" si="1323"/>
        <v>0.00492928538833181+0.0684371487210314i</v>
      </c>
      <c r="AE2561" t="str">
        <f t="shared" si="1324"/>
        <v>3.46085545168339E-06-0.0000345921315211361i</v>
      </c>
      <c r="AF2561" t="str">
        <f t="shared" si="1325"/>
        <v>-15.0491203336376-0.5652219800396i</v>
      </c>
      <c r="AG2561" t="str">
        <f t="shared" si="1326"/>
        <v>1.00075478244257-0.0000526258605007042i</v>
      </c>
      <c r="AH2561" t="str">
        <f t="shared" si="1327"/>
        <v>-0.0000716082868480586+0.000518230078875103i</v>
      </c>
      <c r="AI2561">
        <f t="shared" si="1328"/>
        <v>-65.627408143112319</v>
      </c>
      <c r="AJ2561">
        <f t="shared" si="1329"/>
        <v>97.86723031180469</v>
      </c>
      <c r="AK2561"/>
      <c r="AL2561"/>
      <c r="AM2561"/>
      <c r="AN2561"/>
    </row>
    <row r="2562" spans="1:40" x14ac:dyDescent="0.25">
      <c r="A2562"/>
      <c r="B2562">
        <f t="shared" si="1330"/>
        <v>628000</v>
      </c>
      <c r="C2562" s="237" t="str">
        <f t="shared" si="1298"/>
        <v>-1.93786468974994E-07+0.00389971741232532i</v>
      </c>
      <c r="D2562" s="208" t="str">
        <f t="shared" si="1299"/>
        <v>-5.95700744270222+0.0298978334944941i</v>
      </c>
      <c r="E2562" t="str">
        <f t="shared" si="1300"/>
        <v>2870</v>
      </c>
      <c r="F2562" t="str">
        <f t="shared" si="1301"/>
        <v>0.777000777000777</v>
      </c>
      <c r="G2562" t="str">
        <f t="shared" si="1296"/>
        <v>0.777000777000777</v>
      </c>
      <c r="H2562" t="str">
        <f t="shared" si="1302"/>
        <v>9.09224576114166+0.594229132613834i</v>
      </c>
      <c r="I2562" t="str">
        <f t="shared" si="1303"/>
        <v>2466.15023306799i</v>
      </c>
      <c r="J2562" t="str">
        <f t="shared" si="1297"/>
        <v>-8231.45574138216+539.514754187818i</v>
      </c>
      <c r="K2562" t="str">
        <f t="shared" si="1304"/>
        <v>0.0195527512051743-0.298319193160785i</v>
      </c>
      <c r="L2562" t="str">
        <f t="shared" si="1305"/>
        <v>0.00148521411885941-0.0192119147597524i</v>
      </c>
      <c r="M2562" t="str">
        <f t="shared" si="1306"/>
        <v>0.0210379653240337-0.317531107920537i</v>
      </c>
      <c r="N2562" t="str">
        <f t="shared" si="1307"/>
        <v>-6.43433347841398i</v>
      </c>
      <c r="O2562" t="str">
        <f t="shared" si="1308"/>
        <v>0.988598845661722-0.150573312231323i</v>
      </c>
      <c r="P2562" t="str">
        <f t="shared" si="1309"/>
        <v>0.011401154338278+0.150573312231323i</v>
      </c>
      <c r="Q2562" t="str">
        <f t="shared" si="1310"/>
        <v>-0.011401154338278+6.28376016618266i</v>
      </c>
      <c r="R2562" t="str">
        <f t="shared" si="1311"/>
        <v>0.0239589237273426-0.00185785475841363i</v>
      </c>
      <c r="S2562" t="str">
        <f t="shared" si="1312"/>
        <v>0.664891200211872i</v>
      </c>
      <c r="T2562" t="str">
        <f t="shared" si="1313"/>
        <v>0.00123527128014098+0.0159300775528575i</v>
      </c>
      <c r="U2562" t="str">
        <f t="shared" si="1314"/>
        <v>0.0000333333333333334-0.000179738608542141i</v>
      </c>
      <c r="V2562" t="str">
        <f t="shared" si="1315"/>
        <v>6.66666666666667E-06-0.00179738608542141i</v>
      </c>
      <c r="W2562" t="str">
        <f t="shared" si="1316"/>
        <v>0.0000275942851229719-0.000163844609385734i</v>
      </c>
      <c r="X2562" t="str">
        <f t="shared" si="1317"/>
        <v>0.0000280283977446177-0.000163692787930019i</v>
      </c>
      <c r="Y2562" t="str">
        <f t="shared" si="1318"/>
        <v>0.009+3.94584037290878i</v>
      </c>
      <c r="Z2562" t="str">
        <f t="shared" si="1319"/>
        <v>-0.000497641788633145-0.0000863815068407119i</v>
      </c>
      <c r="AA2562" t="str">
        <f t="shared" si="1320"/>
        <v>0.00695871257710925-3.04128750259834i</v>
      </c>
      <c r="AB2562" t="str">
        <f t="shared" si="1321"/>
        <v>0.00582607362384766+0.0751331356509466i</v>
      </c>
      <c r="AC2562" t="str">
        <f t="shared" si="1322"/>
        <v>1.02397967653966-0.000269311310096431i</v>
      </c>
      <c r="AD2562" t="str">
        <f t="shared" si="1323"/>
        <v>0.00567033994814763+0.0733751503658058i</v>
      </c>
      <c r="AE2562" t="str">
        <f t="shared" si="1324"/>
        <v>3.51645793930796E-06-0.0000370043535782857i</v>
      </c>
      <c r="AF2562" t="str">
        <f t="shared" si="1325"/>
        <v>-15.0492532038439-0.56433129911934i</v>
      </c>
      <c r="AG2562" t="str">
        <f t="shared" si="1326"/>
        <v>1.00080796367759-0.0000605790255258774i</v>
      </c>
      <c r="AH2562" t="str">
        <f t="shared" si="1327"/>
        <v>-0.0000737767599957961+0.000554450993778796i</v>
      </c>
      <c r="AI2562">
        <f t="shared" si="1328"/>
        <v>-65.046514654235409</v>
      </c>
      <c r="AJ2562">
        <f t="shared" si="1329"/>
        <v>97.579408926484163</v>
      </c>
      <c r="AK2562"/>
      <c r="AL2562"/>
      <c r="AM2562"/>
      <c r="AN2562"/>
    </row>
    <row r="2563" spans="1:40" x14ac:dyDescent="0.25">
      <c r="A2563"/>
      <c r="B2563">
        <f t="shared" si="1330"/>
        <v>629000</v>
      </c>
      <c r="C2563" s="237" t="str">
        <f t="shared" si="1298"/>
        <v>-1.9317078558803E-07+0.00389351754365583i</v>
      </c>
      <c r="D2563" s="208" t="str">
        <f t="shared" si="1299"/>
        <v>-5.95700743798199+0.029850301168028i</v>
      </c>
      <c r="E2563" t="str">
        <f t="shared" si="1300"/>
        <v>2870</v>
      </c>
      <c r="F2563" t="str">
        <f t="shared" si="1301"/>
        <v>0.777000777000777</v>
      </c>
      <c r="G2563" t="str">
        <f t="shared" si="1296"/>
        <v>0.777000777000777</v>
      </c>
      <c r="H2563" t="str">
        <f t="shared" si="1302"/>
        <v>9.09237800700471+0.593293707205151i</v>
      </c>
      <c r="I2563" t="str">
        <f t="shared" si="1303"/>
        <v>2470.07722388497i</v>
      </c>
      <c r="J2563" t="str">
        <f t="shared" si="1297"/>
        <v>-8257.6946275107+540.373854114868i</v>
      </c>
      <c r="K2563" t="str">
        <f t="shared" si="1304"/>
        <v>0.0194908796188504-0.297848851657848i</v>
      </c>
      <c r="L2563" t="str">
        <f t="shared" si="1305"/>
        <v>0.00148052335600265-0.0191817332270312i</v>
      </c>
      <c r="M2563" t="str">
        <f t="shared" si="1306"/>
        <v>0.020971402974853-0.317030584884879i</v>
      </c>
      <c r="N2563" t="str">
        <f t="shared" si="1307"/>
        <v>-6.4445792323605i</v>
      </c>
      <c r="O2563" t="str">
        <f t="shared" si="1308"/>
        <v>0.987004246682886-0.160694172358392i</v>
      </c>
      <c r="P2563" t="str">
        <f t="shared" si="1309"/>
        <v>0.012995753317114+0.160694172358392i</v>
      </c>
      <c r="Q2563" t="str">
        <f t="shared" si="1310"/>
        <v>-0.012995753317114+6.28388506000211i</v>
      </c>
      <c r="R2563" t="str">
        <f t="shared" si="1311"/>
        <v>0.0255680374512968-0.00212098552048139i</v>
      </c>
      <c r="S2563" t="str">
        <f t="shared" si="1312"/>
        <v>0.665949944161255i</v>
      </c>
      <c r="T2563" t="str">
        <f t="shared" si="1313"/>
        <v>0.00141247018893141+0.017027033113004i</v>
      </c>
      <c r="U2563" t="str">
        <f t="shared" si="1314"/>
        <v>0.0000333333333333333-0.000179452855587384i</v>
      </c>
      <c r="V2563" t="str">
        <f t="shared" si="1315"/>
        <v>6.66666666666667E-06-0.00179452855587385i</v>
      </c>
      <c r="W2563" t="str">
        <f t="shared" si="1316"/>
        <v>0.0000275942563836764-0.000163585543380956i</v>
      </c>
      <c r="X2563" t="str">
        <f t="shared" si="1317"/>
        <v>0.0000280269572351576-0.000163433965984493i</v>
      </c>
      <c r="Y2563" t="str">
        <f t="shared" si="1318"/>
        <v>0.009+3.95212355821596i</v>
      </c>
      <c r="Z2563" t="str">
        <f t="shared" si="1319"/>
        <v>-0.00049606498738625-0.0000862361876602268i</v>
      </c>
      <c r="AA2563" t="str">
        <f t="shared" si="1320"/>
        <v>0.00693660107843974-3.03645203870975i</v>
      </c>
      <c r="AB2563" t="str">
        <f t="shared" si="1321"/>
        <v>0.00666182031793471+0.0803068525164218i</v>
      </c>
      <c r="AC2563" t="str">
        <f t="shared" si="1322"/>
        <v>1.02559943614198-0.000427853426028843i</v>
      </c>
      <c r="AD2563" t="str">
        <f t="shared" si="1323"/>
        <v>0.00646287137002193+0.0783050524873355i</v>
      </c>
      <c r="AE2563" t="str">
        <f t="shared" si="1324"/>
        <v>0.0000035467249963929-0.0000394017282626989i</v>
      </c>
      <c r="AF2563" t="str">
        <f t="shared" si="1325"/>
        <v>-15.0493854449867-0.563443406037123i</v>
      </c>
      <c r="AG2563" t="str">
        <f t="shared" si="1326"/>
        <v>1.00086088800719-0.0000690733214899255i</v>
      </c>
      <c r="AH2563" t="str">
        <f t="shared" si="1327"/>
        <v>-0.000075552418368299+0.000590459878527103i</v>
      </c>
      <c r="AI2563">
        <f t="shared" si="1328"/>
        <v>-64.505662930859145</v>
      </c>
      <c r="AJ2563">
        <f t="shared" si="1329"/>
        <v>97.291671443154186</v>
      </c>
      <c r="AK2563"/>
      <c r="AL2563"/>
      <c r="AM2563"/>
      <c r="AN2563"/>
    </row>
    <row r="2564" spans="1:40" x14ac:dyDescent="0.25">
      <c r="A2564"/>
      <c r="B2564">
        <f t="shared" si="1330"/>
        <v>630000</v>
      </c>
      <c r="C2564" s="237" t="str">
        <f t="shared" si="1298"/>
        <v>-1.92558031699245E-07+0.00388733735710896i</v>
      </c>
      <c r="D2564" s="208" t="str">
        <f t="shared" si="1299"/>
        <v>-5.9570074332842+0.0298029197378354i</v>
      </c>
      <c r="E2564" t="str">
        <f t="shared" si="1300"/>
        <v>2870</v>
      </c>
      <c r="F2564" t="str">
        <f t="shared" si="1301"/>
        <v>0.777000777000777</v>
      </c>
      <c r="G2564" t="str">
        <f t="shared" si="1296"/>
        <v>0.777000777000777</v>
      </c>
      <c r="H2564" t="str">
        <f t="shared" si="1302"/>
        <v>9.09250962774+0.592361207533146i</v>
      </c>
      <c r="I2564" t="str">
        <f t="shared" si="1303"/>
        <v>2474.00421470196i</v>
      </c>
      <c r="J2564" t="str">
        <f t="shared" si="1297"/>
        <v>-8283.97526206585+541.232954041918i</v>
      </c>
      <c r="K2564" t="str">
        <f t="shared" si="1304"/>
        <v>0.0194293008499161-0.297379984714446i</v>
      </c>
      <c r="L2564" t="str">
        <f t="shared" si="1305"/>
        <v>0.00147585473655992-0.0191516458022947i</v>
      </c>
      <c r="M2564" t="str">
        <f t="shared" si="1306"/>
        <v>0.020905155586476-0.316531630516741i</v>
      </c>
      <c r="N2564" t="str">
        <f t="shared" si="1307"/>
        <v>-6.45482498630702i</v>
      </c>
      <c r="O2564" t="str">
        <f t="shared" si="1308"/>
        <v>0.985306037371865-0.170798163686128i</v>
      </c>
      <c r="P2564" t="str">
        <f t="shared" si="1309"/>
        <v>0.014693962628135+0.170798163686128i</v>
      </c>
      <c r="Q2564" t="str">
        <f t="shared" si="1310"/>
        <v>-0.014693962628135+6.28402682262089i</v>
      </c>
      <c r="R2564" t="str">
        <f t="shared" si="1311"/>
        <v>0.0271741155609879-0.00240184494635015i</v>
      </c>
      <c r="S2564" t="str">
        <f t="shared" si="1312"/>
        <v>0.667008688110636i</v>
      </c>
      <c r="T2564" t="str">
        <f t="shared" si="1313"/>
        <v>0.00160205144671017+0.0181253711709014i</v>
      </c>
      <c r="U2564" t="str">
        <f t="shared" si="1314"/>
        <v>0.0000333333333333334-0.000179168009784865i</v>
      </c>
      <c r="V2564" t="str">
        <f t="shared" si="1315"/>
        <v>6.66666666666667E-06-0.00179168009784865i</v>
      </c>
      <c r="W2564" t="str">
        <f t="shared" si="1316"/>
        <v>0.0000275942275987293-0.000163327302057252i</v>
      </c>
      <c r="X2564" t="str">
        <f t="shared" si="1317"/>
        <v>0.0000280255233975727-0.000163175967925205i</v>
      </c>
      <c r="Y2564" t="str">
        <f t="shared" si="1318"/>
        <v>0.009+3.95840674352314i</v>
      </c>
      <c r="Z2564" t="str">
        <f t="shared" si="1319"/>
        <v>-0.00049449568896815-0.0000860913672077442i</v>
      </c>
      <c r="AA2564" t="str">
        <f t="shared" si="1320"/>
        <v>0.00691459480671099-3.03163192715634i</v>
      </c>
      <c r="AB2564" t="str">
        <f t="shared" si="1321"/>
        <v>0.0075559675253357+0.0854870898392338i</v>
      </c>
      <c r="AC2564" t="str">
        <f t="shared" si="1322"/>
        <v>1.02721732661167-0.000604581807201819i</v>
      </c>
      <c r="AD2564" t="str">
        <f t="shared" si="1323"/>
        <v>0.00730677941088656+0.0832263097305154i</v>
      </c>
      <c r="AE2564" t="str">
        <f t="shared" si="1324"/>
        <v>0.0000035518958734306-0.0000417841019998365i</v>
      </c>
      <c r="AF2564" t="str">
        <f t="shared" si="1325"/>
        <v>-15.0495170610242-0.562558287795311i</v>
      </c>
      <c r="AG2564" t="str">
        <f t="shared" si="1326"/>
        <v>1.00091355066146-0.0000781050821264304i</v>
      </c>
      <c r="AH2564" t="str">
        <f t="shared" si="1327"/>
        <v>-0.0000769389364501976+0.000626254283128587i</v>
      </c>
      <c r="AI2564">
        <f t="shared" si="1328"/>
        <v>-63.99992520291611</v>
      </c>
      <c r="AJ2564">
        <f t="shared" si="1329"/>
        <v>97.004017932892296</v>
      </c>
      <c r="AK2564"/>
      <c r="AL2564"/>
      <c r="AM2564"/>
      <c r="AN2564"/>
    </row>
    <row r="2565" spans="1:40" x14ac:dyDescent="0.25">
      <c r="A2565"/>
      <c r="B2565">
        <f t="shared" si="1330"/>
        <v>631000</v>
      </c>
      <c r="C2565" s="237" t="str">
        <f t="shared" si="1298"/>
        <v>-1.91948188752851E-07+0.00388117675910883i</v>
      </c>
      <c r="D2565" s="208" t="str">
        <f t="shared" si="1299"/>
        <v>-5.95700742860874+0.029755688486501i</v>
      </c>
      <c r="E2565" t="str">
        <f t="shared" si="1300"/>
        <v>2870</v>
      </c>
      <c r="F2565" t="str">
        <f t="shared" si="1301"/>
        <v>0.777000777000777</v>
      </c>
      <c r="G2565" t="str">
        <f t="shared" ref="G2565:G2628" si="1331">IF($C$11=$C$7,$C$24,F2565)</f>
        <v>0.777000777000777</v>
      </c>
      <c r="H2565" t="str">
        <f t="shared" si="1302"/>
        <v>9.0926406272749+0.591431619962976i</v>
      </c>
      <c r="I2565" t="str">
        <f t="shared" si="1303"/>
        <v>2477.93120551895i</v>
      </c>
      <c r="J2565" t="str">
        <f t="shared" ref="J2565:J2628" si="1332">IMSUM(COMPLEX(0,2*PI()*B2565*$C$113*$C$112),COMPLEX(0,2*PI()*B2565*$C$113*$C$111),COMPLEX(0,2*PI()*B2565*$C$28*10^-12*$C$111),COMPLEX(-1*2*PI()*B2565*2*PI()*B2565*$C$113*$C$112*$C$28*10^-12*$C$111,0),COMPLEX(1,0))</f>
        <v>-8310.29764504763+542.09205396897i</v>
      </c>
      <c r="K2565" t="str">
        <f t="shared" si="1304"/>
        <v>0.0193680130560147-0.296912585436761i</v>
      </c>
      <c r="L2565" t="str">
        <f t="shared" si="1305"/>
        <v>0.00147120812165114-0.0191216520488051i</v>
      </c>
      <c r="M2565" t="str">
        <f t="shared" si="1306"/>
        <v>0.0208392211776658-0.316034237485566i</v>
      </c>
      <c r="N2565" t="str">
        <f t="shared" si="1307"/>
        <v>-6.46507074025354i</v>
      </c>
      <c r="O2565" t="str">
        <f t="shared" si="1308"/>
        <v>0.983504395997426-0.180884225552531i</v>
      </c>
      <c r="P2565" t="str">
        <f t="shared" si="1309"/>
        <v>0.016495604002574+0.180884225552531i</v>
      </c>
      <c r="Q2565" t="str">
        <f t="shared" si="1310"/>
        <v>-0.016495604002574+6.28418651470101i</v>
      </c>
      <c r="R2565" t="str">
        <f t="shared" si="1311"/>
        <v>0.0287769433865441-0.00270047635050029i</v>
      </c>
      <c r="S2565" t="str">
        <f t="shared" si="1312"/>
        <v>0.668067432060019i</v>
      </c>
      <c r="T2565" t="str">
        <f t="shared" si="1313"/>
        <v>0.00180410030081754+0.0192249386707851i</v>
      </c>
      <c r="U2565" t="str">
        <f t="shared" si="1314"/>
        <v>0.0000333333333333333-0.000178884066821656i</v>
      </c>
      <c r="V2565" t="str">
        <f t="shared" si="1315"/>
        <v>6.66666666666667E-06-0.00178884066821656i</v>
      </c>
      <c r="W2565" t="str">
        <f t="shared" si="1316"/>
        <v>0.0000275941987681307-0.000163069881493774i</v>
      </c>
      <c r="X2565" t="str">
        <f t="shared" si="1317"/>
        <v>0.0000280240961893139-0.000162918789835202i</v>
      </c>
      <c r="Y2565" t="str">
        <f t="shared" si="1318"/>
        <v>0.009+3.96468992883032i</v>
      </c>
      <c r="Z2565" t="str">
        <f t="shared" si="1319"/>
        <v>-0.000492933845853253-0.0000859470428747257i</v>
      </c>
      <c r="AA2565" t="str">
        <f t="shared" si="1320"/>
        <v>0.00689269309526338-3.02682709493714i</v>
      </c>
      <c r="AB2565" t="str">
        <f t="shared" si="1321"/>
        <v>0.00850891730937766+0.0906731257421987i</v>
      </c>
      <c r="AC2565" t="str">
        <f t="shared" si="1322"/>
        <v>1.02883313136416-0.000799551871484922i</v>
      </c>
      <c r="AD2565" t="str">
        <f t="shared" si="1323"/>
        <v>0.00820195797247741+0.0881383781962879i</v>
      </c>
      <c r="AE2565" t="str">
        <f t="shared" si="1324"/>
        <v>0.0000035322102828451-0.000044151323765082i</v>
      </c>
      <c r="AF2565" t="str">
        <f t="shared" si="1325"/>
        <v>-15.0496480558836-0.561675931476475i</v>
      </c>
      <c r="AG2565" t="str">
        <f t="shared" si="1326"/>
        <v>1.0009659469166-0.0000876706001511488i</v>
      </c>
      <c r="AH2565" t="str">
        <f t="shared" si="1327"/>
        <v>-0.0000779399948112076+0.000661831798933457i</v>
      </c>
      <c r="AI2565">
        <f t="shared" si="1328"/>
        <v>-63.52523165056401</v>
      </c>
      <c r="AJ2565">
        <f t="shared" si="1329"/>
        <v>96.716448458146274</v>
      </c>
      <c r="AK2565"/>
      <c r="AL2565"/>
      <c r="AM2565"/>
      <c r="AN2565"/>
    </row>
    <row r="2566" spans="1:40" x14ac:dyDescent="0.25">
      <c r="A2566"/>
      <c r="B2566">
        <f t="shared" si="1330"/>
        <v>632000</v>
      </c>
      <c r="C2566" s="237" t="str">
        <f t="shared" ref="C2566:C2629" si="1333">IMPRODUCT(COMPLEX(-1,0),IMDIV(IMPRODUCT(G2566,COMPLEX($C$100+$C$101,0)),COMPLEX($C$100,2*PI()*B2566*$C$103*$C$102*(2*$C$100+$C$101))))</f>
        <v>-1.91341238339748E-07+0.00387503565667186i</v>
      </c>
      <c r="D2566" s="208" t="str">
        <f t="shared" ref="D2566:D2629" si="1334">IMPRODUCT(COMPLEX($C$106,0),IMSUB(C2566,G2566))</f>
        <v>-5.95700742395545+0.0297086067011509i</v>
      </c>
      <c r="E2566" t="str">
        <f t="shared" ref="E2566:E2629" si="1335">IMDIV(COMPLEX($C$20*10^3,0),COMPLEX(1,2*PI()*B2566*$C$20*1000*$C$29*10^-12))</f>
        <v>2870</v>
      </c>
      <c r="F2566" t="str">
        <f t="shared" ref="F2566:F2629" si="1336">IMDIV(COMPLEX($C$22*1000,0),IMSUM(COMPLEX($C$22*1000,0),E2566))</f>
        <v>0.777000777000777</v>
      </c>
      <c r="G2566" t="str">
        <f t="shared" si="1331"/>
        <v>0.777000777000777</v>
      </c>
      <c r="H2566" t="str">
        <f t="shared" ref="H2566:H2629" si="1337">IMPRODUCT(COMPLEX($C$108,0),IMPRODUCT(COMPLEX(-1,0),D2566),IMDIV(COMPLEX(0,2*PI()*B2566*$C$109*$C$110),COMPLEX(1,2*PI()*B2566*$C$109*$C$110)))</f>
        <v>9.09277100950599+0.590504930943943i</v>
      </c>
      <c r="I2566" t="str">
        <f t="shared" ref="I2566:I2629" si="1338">COMPLEX(0,2*PI()*B2566*$C$113*$C$112*$C$114)</f>
        <v>2481.85819633594i</v>
      </c>
      <c r="J2566" t="str">
        <f t="shared" si="1332"/>
        <v>-8336.66177645601+542.95115389602i</v>
      </c>
      <c r="K2566" t="str">
        <f t="shared" ref="K2566:K2629" si="1339">IMDIV(I2566,J2566)</f>
        <v>0.0193070144092373-0.296446646973696i</v>
      </c>
      <c r="L2566" t="str">
        <f t="shared" ref="L2566:L2629" si="1340">IMDIV(COMPLEX($C$117,0),COMPLEX(1,2*PI()*B2566*$C$115*$C$116))</f>
        <v>0.0014665833734812-0.0190917515325056i</v>
      </c>
      <c r="M2566" t="str">
        <f t="shared" ref="M2566:M2629" si="1341">IMSUM(K2566,L2566)</f>
        <v>0.0207735977827185-0.315538398506202i</v>
      </c>
      <c r="N2566" t="str">
        <f t="shared" ref="N2566:N2629" si="1342">COMPLEX(0,-2*PI()*B2566*$C$43)</f>
        <v>-6.47531649420006i</v>
      </c>
      <c r="O2566" t="str">
        <f t="shared" ref="O2566:O2629" si="1343">IMEXP(N2566)</f>
        <v>0.981599511686071-0.190951299177738i</v>
      </c>
      <c r="P2566" t="str">
        <f t="shared" ref="P2566:P2629" si="1344">IMSUB(COMPLEX(1,0),O2566)</f>
        <v>0.018400488313929+0.190951299177738i</v>
      </c>
      <c r="Q2566" t="str">
        <f t="shared" ref="Q2566:Q2629" si="1345">IMSUM(COMPLEX(0,2*PI()*B2566*$C$43),O2566,COMPLEX(-1,0))</f>
        <v>-0.018400488313929+6.28436519502232i</v>
      </c>
      <c r="R2566" t="str">
        <f t="shared" ref="R2566:R2629" si="1346">IMDIV(P2566,Q2566)</f>
        <v>0.0303763038035195-0.00301692001478579i</v>
      </c>
      <c r="S2566" t="str">
        <f t="shared" ref="S2566:S2629" si="1347">IMDIV(COMPLEX(0,2*PI()*B2566*$C$123),COMPLEX($C$124,0))</f>
        <v>0.6691261760094i</v>
      </c>
      <c r="T2566" t="str">
        <f t="shared" ref="T2566:T2629" si="1348">IMPRODUCT(R2566,S2566)</f>
        <v>0.00201870015281984+0.0203255800053488i</v>
      </c>
      <c r="U2566" t="str">
        <f t="shared" ref="U2566:U2629" si="1349">IMDIV(COMPLEX(1,2*PI()*B2566*$C$16*10^-3*$C$15*10^-6),COMPLEX(0,2*PI()*B2566*$C$15*10^-6))</f>
        <v>0.0000333333333333333-0.000178601022412128i</v>
      </c>
      <c r="V2566" t="str">
        <f t="shared" ref="V2566:V2629" si="1350">IMSUM(COMPLEX($C$18*10^-3,0),IMDIV(COMPLEX(1,0),COMPLEX(0,2*PI()*B2566*($C$17*1*10^-6))))</f>
        <v>6.66666666666667E-06-0.00178601022412128i</v>
      </c>
      <c r="W2566" t="str">
        <f t="shared" ref="W2566:W2629" si="1351">IMDIV(IMPRODUCT(U2566,V2566),IMSUM(U2566,V2566))</f>
        <v>0.0000275941698918814-0.000162813277794492i</v>
      </c>
      <c r="X2566" t="str">
        <f t="shared" ref="X2566:X2629" si="1352">IMDIV(IMPRODUCT(COMPLEX($C$19,0),W2566),IMSUM(COMPLEX($C$19,0),W2566))</f>
        <v>0.0000280226755681698-0.000162662427822322i</v>
      </c>
      <c r="Y2566" t="str">
        <f t="shared" ref="Y2566:Y2629" si="1353">COMPLEX($C$13*10^-3,2*PI()*B2566*$C$12*0.000001)</f>
        <v>0.009+3.9709731141375i</v>
      </c>
      <c r="Z2566" t="str">
        <f t="shared" ref="Z2566:Z2629" si="1354">IMPRODUCT(COMPLEX($C$6,0),IMDIV(X2566,IMSUM(X2566,Y2566)))</f>
        <v>-0.000491379410891686-0.0000858032120710217i</v>
      </c>
      <c r="AA2566" t="str">
        <f t="shared" ref="AA2566:AA2629" si="1355">IMDIV(COMPLEX($C$6,0),IMSUM(X2566,Y2566))</f>
        <v>0.00687089528270871-3.02203746951328i</v>
      </c>
      <c r="AB2566" t="str">
        <f t="shared" ref="AB2566:AB2629" si="1356">IMPRODUCT(COMPLEX($C$119,0),T2566)</f>
        <v>0.00952106302791936+0.0958642263139583i</v>
      </c>
      <c r="AC2566" t="str">
        <f t="shared" ref="AC2566:AC2629" si="1357">IMSUM(COMPLEX(1,0),IMPRODUCT(AB2566,M2566))</f>
        <v>1.03044663117895-0.00101281610070862i</v>
      </c>
      <c r="AD2566" t="str">
        <f t="shared" ref="AD2566:AD2629" si="1358">IMDIV(AB2566,AC2566)</f>
        <v>0.0091482951256283+0.0930407155049507i</v>
      </c>
      <c r="AE2566" t="str">
        <f t="shared" ref="AE2566:AE2629" si="1359">IMPRODUCT(AD2566,AA2566,X2566)</f>
        <v>3.48790837421637E-06-0.0000465032450805162i</v>
      </c>
      <c r="AF2566" t="str">
        <f t="shared" ref="AF2566:AF2629" si="1360">IMSUB(D2566,H2566)</f>
        <v>-15.0497784334614-0.560796324242792i</v>
      </c>
      <c r="AG2566" t="str">
        <f t="shared" ref="AG2566:AG2629" si="1361">IMSUM(COMPLEX(1,0),IMPRODUCT(AD2566,AA2566,COMPLEX($C$127,0)))</f>
        <v>1.00101807209524-0.0000977661278515568i</v>
      </c>
      <c r="AH2566" t="str">
        <f t="shared" ref="AH2566:AH2629" si="1362">IMDIV(IMPRODUCT(AE2566,AF2566),AG2566)</f>
        <v>-0.0000785592796966032+0.000697190058522922i</v>
      </c>
      <c r="AI2566">
        <f t="shared" ref="AI2566:AI2629" si="1363">20*LOG10(IMABS(AH2566))</f>
        <v>-63.078182117555251</v>
      </c>
      <c r="AJ2566">
        <f t="shared" ref="AJ2566:AJ2629" si="1364">IMARGUMENT(AH2566)*180/PI()</f>
        <v>96.428963072783858</v>
      </c>
      <c r="AK2566"/>
      <c r="AL2566"/>
      <c r="AM2566"/>
      <c r="AN2566"/>
    </row>
    <row r="2567" spans="1:40" x14ac:dyDescent="0.25">
      <c r="A2567"/>
      <c r="B2567">
        <f t="shared" si="1330"/>
        <v>633000</v>
      </c>
      <c r="C2567" s="237" t="str">
        <f t="shared" si="1333"/>
        <v>-1.90737162196127E-07+0.003868913957402i</v>
      </c>
      <c r="D2567" s="208" t="str">
        <f t="shared" si="1334"/>
        <v>-5.9570074193242+0.0296616736734153i</v>
      </c>
      <c r="E2567" t="str">
        <f t="shared" si="1335"/>
        <v>2870</v>
      </c>
      <c r="F2567" t="str">
        <f t="shared" si="1336"/>
        <v>0.777000777000777</v>
      </c>
      <c r="G2567" t="str">
        <f t="shared" si="1331"/>
        <v>0.777000777000777</v>
      </c>
      <c r="H2567" t="str">
        <f t="shared" si="1337"/>
        <v>9.09290077829939+0.589581127008862i</v>
      </c>
      <c r="I2567" t="str">
        <f t="shared" si="1338"/>
        <v>2485.78518715292i</v>
      </c>
      <c r="J2567" t="str">
        <f t="shared" si="1332"/>
        <v>-8363.06765629102+543.810253823071i</v>
      </c>
      <c r="K2567" t="str">
        <f t="shared" si="1339"/>
        <v>0.0192463030959867-0.295982162516539i</v>
      </c>
      <c r="L2567" t="str">
        <f t="shared" si="1340"/>
        <v>0.00146198035532978-0.0190619438219997i</v>
      </c>
      <c r="M2567" t="str">
        <f t="shared" si="1341"/>
        <v>0.0207082834513165-0.315044106338539i</v>
      </c>
      <c r="N2567" t="str">
        <f t="shared" si="1342"/>
        <v>-6.48556224814658i</v>
      </c>
      <c r="O2567" t="str">
        <f t="shared" si="1343"/>
        <v>0.979591584402186-0.200998327775172i</v>
      </c>
      <c r="P2567" t="str">
        <f t="shared" si="1344"/>
        <v>0.020408415597814+0.200998327775172i</v>
      </c>
      <c r="Q2567" t="str">
        <f t="shared" si="1345"/>
        <v>-0.020408415597814+6.28456392037141i</v>
      </c>
      <c r="R2567" t="str">
        <f t="shared" si="1346"/>
        <v>0.031971977271798-0.00335121310950339i</v>
      </c>
      <c r="S2567" t="str">
        <f t="shared" si="1347"/>
        <v>0.670184919958783i</v>
      </c>
      <c r="T2567" t="str">
        <f t="shared" si="1348"/>
        <v>0.00224593248955735+0.021427137028824i</v>
      </c>
      <c r="U2567" t="str">
        <f t="shared" si="1349"/>
        <v>0.0000333333333333333-0.000178318872297733i</v>
      </c>
      <c r="V2567" t="str">
        <f t="shared" si="1350"/>
        <v>6.66666666666667E-06-0.00178318872297733i</v>
      </c>
      <c r="W2567" t="str">
        <f t="shared" si="1351"/>
        <v>0.0000275941409699815-0.000162557487087995i</v>
      </c>
      <c r="X2567" t="str">
        <f t="shared" si="1352"/>
        <v>0.0000280212614922615-0.000162406878018999i</v>
      </c>
      <c r="Y2567" t="str">
        <f t="shared" si="1353"/>
        <v>0.009+3.97725629944468i</v>
      </c>
      <c r="Z2567" t="str">
        <f t="shared" si="1354"/>
        <v>-0.000489832337305734-0.0000856598722247015i</v>
      </c>
      <c r="AA2567" t="str">
        <f t="shared" si="1355"/>
        <v>0.00684920071288026-3.01726297880437i</v>
      </c>
      <c r="AB2567" t="str">
        <f t="shared" si="1356"/>
        <v>0.0105927890081434+0.101059645670669i</v>
      </c>
      <c r="AC2567" t="str">
        <f t="shared" si="1357"/>
        <v>1.03205760423453-0.00124442395866541i</v>
      </c>
      <c r="AD2567" t="str">
        <f t="shared" si="1358"/>
        <v>0.0101456731352412+0.0979327808590296i</v>
      </c>
      <c r="AE2567" t="str">
        <f t="shared" si="1359"/>
        <v>3.41923070961897E-06-0.0000488397200114271i</v>
      </c>
      <c r="AF2567" t="str">
        <f t="shared" si="1360"/>
        <v>-15.0499081976236-0.559919453335447i</v>
      </c>
      <c r="AG2567" t="str">
        <f t="shared" si="1361"/>
        <v>1.00106992156673-0.000108387877678212i</v>
      </c>
      <c r="AH2567" t="str">
        <f t="shared" si="1362"/>
        <v>-0.0000788004826209287+0.000732326735594483i</v>
      </c>
      <c r="AI2567">
        <f t="shared" si="1363"/>
        <v>-62.655906801086303</v>
      </c>
      <c r="AJ2567">
        <f t="shared" si="1364"/>
        <v>96.141561822141583</v>
      </c>
      <c r="AK2567"/>
      <c r="AL2567"/>
      <c r="AM2567"/>
      <c r="AN2567"/>
    </row>
    <row r="2568" spans="1:40" x14ac:dyDescent="0.25">
      <c r="A2568"/>
      <c r="B2568">
        <f t="shared" si="1330"/>
        <v>634000</v>
      </c>
      <c r="C2568" s="237" t="str">
        <f t="shared" si="1333"/>
        <v>-1.90135942202104E-07+0.00386281156948616i</v>
      </c>
      <c r="D2568" s="208" t="str">
        <f t="shared" si="1334"/>
        <v>-5.95700741471485+0.0296148886993939i</v>
      </c>
      <c r="E2568" t="str">
        <f t="shared" si="1335"/>
        <v>2870</v>
      </c>
      <c r="F2568" t="str">
        <f t="shared" si="1336"/>
        <v>0.777000777000777</v>
      </c>
      <c r="G2568" t="str">
        <f t="shared" si="1331"/>
        <v>0.777000777000777</v>
      </c>
      <c r="H2568" t="str">
        <f t="shared" si="1337"/>
        <v>9.09302993749106+0.588660194773394i</v>
      </c>
      <c r="I2568" t="str">
        <f t="shared" si="1338"/>
        <v>2489.71217796991i</v>
      </c>
      <c r="J2568" t="str">
        <f t="shared" si="1332"/>
        <v>-8389.51528455264+544.669353750121i</v>
      </c>
      <c r="K2568" t="str">
        <f t="shared" si="1339"/>
        <v>0.019185877316844-0.295519125298646i</v>
      </c>
      <c r="L2568" t="str">
        <f t="shared" si="1340"/>
        <v>0.00145739893154125-0.0190322284885311i</v>
      </c>
      <c r="M2568" t="str">
        <f t="shared" si="1341"/>
        <v>0.0206432762483852-0.314551353787177i</v>
      </c>
      <c r="N2568" t="str">
        <f t="shared" si="1342"/>
        <v>-6.49580800209309i</v>
      </c>
      <c r="O2568" t="str">
        <f t="shared" si="1343"/>
        <v>0.977480824927046-0.211024256662457i</v>
      </c>
      <c r="P2568" t="str">
        <f t="shared" si="1344"/>
        <v>0.022519175072954+0.211024256662457i</v>
      </c>
      <c r="Q2568" t="str">
        <f t="shared" si="1345"/>
        <v>-0.022519175072954+6.28478374543063i</v>
      </c>
      <c r="R2568" t="str">
        <f t="shared" si="1346"/>
        <v>0.0335637418768353-0.00370338961452795i</v>
      </c>
      <c r="S2568" t="str">
        <f t="shared" si="1347"/>
        <v>0.671243663908163i</v>
      </c>
      <c r="T2568" t="str">
        <f t="shared" si="1348"/>
        <v>0.00248587681373518+0.0225294490718748i</v>
      </c>
      <c r="U2568" t="str">
        <f t="shared" si="1349"/>
        <v>0.0000333333333333333-0.00017803761224679i</v>
      </c>
      <c r="V2568" t="str">
        <f t="shared" si="1350"/>
        <v>6.66666666666667E-06-0.0017803761224679i</v>
      </c>
      <c r="W2568" t="str">
        <f t="shared" si="1351"/>
        <v>0.0000275941120024312-0.000162302505527293i</v>
      </c>
      <c r="X2568" t="str">
        <f t="shared" si="1352"/>
        <v>0.0000280198539200397-0.00016215213658206i</v>
      </c>
      <c r="Y2568" t="str">
        <f t="shared" si="1353"/>
        <v>0.009+3.98353948475186i</v>
      </c>
      <c r="Z2568" t="str">
        <f t="shared" si="1354"/>
        <v>-0.000488292578686296-0.0000855170207818919i</v>
      </c>
      <c r="AA2568" t="str">
        <f t="shared" si="1355"/>
        <v>0.0068276087347832-3.01250355118486i</v>
      </c>
      <c r="AB2568" t="str">
        <f t="shared" si="1356"/>
        <v>0.0117244702191927+0.106258626026251i</v>
      </c>
      <c r="AC2568" t="str">
        <f t="shared" si="1357"/>
        <v>1.03366582614572-0.00149442180905075i</v>
      </c>
      <c r="AD2568" t="str">
        <f t="shared" si="1358"/>
        <v>0.0111939684859264+0.102814035105678i</v>
      </c>
      <c r="AE2568" t="str">
        <f t="shared" si="1359"/>
        <v>3.32641823907631E-06-0.0000511606051625377i</v>
      </c>
      <c r="AF2568" t="str">
        <f t="shared" si="1360"/>
        <v>-15.0500373522059-0.559045306074i</v>
      </c>
      <c r="AG2568" t="str">
        <f t="shared" si="1361"/>
        <v>1.00112149074753-0.000119532022837843i</v>
      </c>
      <c r="AH2568" t="str">
        <f t="shared" si="1362"/>
        <v>-0.0000786672999649318+0.000767239544842879i</v>
      </c>
      <c r="AI2568">
        <f t="shared" si="1363"/>
        <v>-62.255961383655574</v>
      </c>
      <c r="AJ2568">
        <f t="shared" si="1364"/>
        <v>95.85424474307213</v>
      </c>
      <c r="AK2568"/>
      <c r="AL2568"/>
      <c r="AM2568"/>
      <c r="AN2568"/>
    </row>
    <row r="2569" spans="1:40" x14ac:dyDescent="0.25">
      <c r="A2569"/>
      <c r="B2569">
        <f t="shared" si="1330"/>
        <v>635000</v>
      </c>
      <c r="C2569" s="237" t="str">
        <f t="shared" si="1333"/>
        <v>-1.89537560380363E-07+0.00385672840168961i</v>
      </c>
      <c r="D2569" s="208" t="str">
        <f t="shared" si="1334"/>
        <v>-5.95700741012725+0.0295682510796204i</v>
      </c>
      <c r="E2569" t="str">
        <f t="shared" si="1335"/>
        <v>2870</v>
      </c>
      <c r="F2569" t="str">
        <f t="shared" si="1336"/>
        <v>0.777000777000777</v>
      </c>
      <c r="G2569" t="str">
        <f t="shared" si="1331"/>
        <v>0.777000777000777</v>
      </c>
      <c r="H2569" t="str">
        <f t="shared" si="1337"/>
        <v>9.09315849088705+0.587742120935447i</v>
      </c>
      <c r="I2569" t="str">
        <f t="shared" si="1338"/>
        <v>2493.6391687869i</v>
      </c>
      <c r="J2569" t="str">
        <f t="shared" si="1332"/>
        <v>-8416.00466124088+545.528453677172i</v>
      </c>
      <c r="K2569" t="str">
        <f t="shared" si="1339"/>
        <v>0.0191257352864352-0.295057528595109i</v>
      </c>
      <c r="L2569" t="str">
        <f t="shared" si="1340"/>
        <v>0.00145283896751493-0.0190026051059638i</v>
      </c>
      <c r="M2569" t="str">
        <f t="shared" si="1341"/>
        <v>0.0205785742539501-0.314060133701073i</v>
      </c>
      <c r="N2569" t="str">
        <f t="shared" si="1342"/>
        <v>-6.50605375603961i</v>
      </c>
      <c r="O2569" t="str">
        <f t="shared" si="1343"/>
        <v>0.975267454836685-0.221028033372184i</v>
      </c>
      <c r="P2569" t="str">
        <f t="shared" si="1344"/>
        <v>0.024732545163315+0.221028033372184i</v>
      </c>
      <c r="Q2569" t="str">
        <f t="shared" si="1345"/>
        <v>-0.024732545163315+6.28502572266743i</v>
      </c>
      <c r="R2569" t="str">
        <f t="shared" si="1346"/>
        <v>0.0351513733732816-0.00407348024057991i</v>
      </c>
      <c r="S2569" t="str">
        <f t="shared" si="1347"/>
        <v>0.672302407857546i</v>
      </c>
      <c r="T2569" t="str">
        <f t="shared" si="1348"/>
        <v>0.00273861057410201+0.0236323529583569i</v>
      </c>
      <c r="U2569" t="str">
        <f t="shared" si="1349"/>
        <v>0.0000333333333333334-0.000177757238054275i</v>
      </c>
      <c r="V2569" t="str">
        <f t="shared" si="1350"/>
        <v>6.66666666666667E-06-0.00177757238054275i</v>
      </c>
      <c r="W2569" t="str">
        <f t="shared" si="1351"/>
        <v>0.0000275940829892313-0.000162048329289636i</v>
      </c>
      <c r="X2569" t="str">
        <f t="shared" si="1352"/>
        <v>0.000028018452810283-0.000161898199692548i</v>
      </c>
      <c r="Y2569" t="str">
        <f t="shared" si="1353"/>
        <v>0.009+3.98982267005904i</v>
      </c>
      <c r="Z2569" t="str">
        <f t="shared" si="1354"/>
        <v>-0.000486760088989448-0.0000853746552066238i</v>
      </c>
      <c r="AA2569" t="str">
        <f t="shared" si="1355"/>
        <v>0.00680611870254597-3.00775911548046i</v>
      </c>
      <c r="AB2569" t="str">
        <f t="shared" si="1356"/>
        <v>0.0129164719428635+0.111460397771433i</v>
      </c>
      <c r="AC2569" t="str">
        <f t="shared" si="1357"/>
        <v>1.03527107000345-0.00176285283340762i</v>
      </c>
      <c r="AD2569" t="str">
        <f t="shared" si="1358"/>
        <v>0.0122930519083004+0.107683940798664i</v>
      </c>
      <c r="AE2569" t="str">
        <f t="shared" si="1359"/>
        <v>3.20971227614021E-06-0.0000534657596740005i</v>
      </c>
      <c r="AF2569" t="str">
        <f t="shared" si="1360"/>
        <v>-15.0501659010143-0.558173869855827i</v>
      </c>
      <c r="AG2569" t="str">
        <f t="shared" si="1361"/>
        <v>1.00117277510144-0.000131194697888009i</v>
      </c>
      <c r="AH2569" t="str">
        <f t="shared" si="1362"/>
        <v>-0.0000781634325759091+0.00080192624183763i</v>
      </c>
      <c r="AI2569">
        <f t="shared" si="1363"/>
        <v>-61.876246868357896</v>
      </c>
      <c r="AJ2569">
        <f t="shared" si="1364"/>
        <v>95.567011863994935</v>
      </c>
      <c r="AK2569"/>
      <c r="AL2569"/>
      <c r="AM2569"/>
      <c r="AN2569"/>
    </row>
    <row r="2570" spans="1:40" x14ac:dyDescent="0.25">
      <c r="A2570"/>
      <c r="B2570">
        <f t="shared" si="1330"/>
        <v>636000</v>
      </c>
      <c r="C2570" s="237" t="str">
        <f t="shared" si="1333"/>
        <v>-1.88941998894802E-07+0.00385066436335139i</v>
      </c>
      <c r="D2570" s="208" t="str">
        <f t="shared" si="1334"/>
        <v>-5.95700740556128+0.0295217601190273i</v>
      </c>
      <c r="E2570" t="str">
        <f t="shared" si="1335"/>
        <v>2870</v>
      </c>
      <c r="F2570" t="str">
        <f t="shared" si="1336"/>
        <v>0.777000777000777</v>
      </c>
      <c r="G2570" t="str">
        <f t="shared" si="1331"/>
        <v>0.777000777000777</v>
      </c>
      <c r="H2570" t="str">
        <f t="shared" si="1337"/>
        <v>9.09328644226385+0.586826892274516i</v>
      </c>
      <c r="I2570" t="str">
        <f t="shared" si="1338"/>
        <v>2497.56615960389i</v>
      </c>
      <c r="J2570" t="str">
        <f t="shared" si="1332"/>
        <v>-8442.53578635573+546.387553604223i</v>
      </c>
      <c r="K2570" t="str">
        <f t="shared" si="1339"/>
        <v>0.0190658752333006-0.294597365722442i</v>
      </c>
      <c r="L2570" t="str">
        <f t="shared" si="1340"/>
        <v>0.00144830032969508-0.0189730732507619i</v>
      </c>
      <c r="M2570" t="str">
        <f t="shared" si="1341"/>
        <v>0.0205141755629957-0.313570438973204i</v>
      </c>
      <c r="N2570" t="str">
        <f t="shared" si="1342"/>
        <v>-6.51629950998613i</v>
      </c>
      <c r="O2570" t="str">
        <f t="shared" si="1343"/>
        <v>0.972951706478646-0.23100860776233i</v>
      </c>
      <c r="P2570" t="str">
        <f t="shared" si="1344"/>
        <v>0.027048293521354+0.23100860776233i</v>
      </c>
      <c r="Q2570" t="str">
        <f t="shared" si="1345"/>
        <v>-0.027048293521354+6.2852909022238i</v>
      </c>
      <c r="R2570" t="str">
        <f t="shared" si="1346"/>
        <v>0.0367346452309835-0.00446151235069214i</v>
      </c>
      <c r="S2570" t="str">
        <f t="shared" si="1347"/>
        <v>0.673361151806927i</v>
      </c>
      <c r="T2570" t="str">
        <f t="shared" si="1348"/>
        <v>0.00300420909526289+0.0247356830239539i</v>
      </c>
      <c r="U2570" t="str">
        <f t="shared" si="1349"/>
        <v>0.0000333333333333333-0.000177477745541611i</v>
      </c>
      <c r="V2570" t="str">
        <f t="shared" si="1350"/>
        <v>6.66666666666667E-06-0.00177477745541611i</v>
      </c>
      <c r="W2570" t="str">
        <f t="shared" si="1351"/>
        <v>0.0000275940539303816-0.000161794954576311i</v>
      </c>
      <c r="X2570" t="str">
        <f t="shared" si="1352"/>
        <v>0.0000280170581220926-0.000161645063555518i</v>
      </c>
      <c r="Y2570" t="str">
        <f t="shared" si="1353"/>
        <v>0.009+3.99610585536622i</v>
      </c>
      <c r="Z2570" t="str">
        <f t="shared" si="1354"/>
        <v>-0.000485234822532964-0.000085232772980666i</v>
      </c>
      <c r="AA2570" t="str">
        <f t="shared" si="1355"/>
        <v>0.00678472997537186-3.00302960096461i</v>
      </c>
      <c r="AB2570" t="str">
        <f t="shared" si="1356"/>
        <v>0.0141691494425717+0.116664179561648i</v>
      </c>
      <c r="AC2570" t="str">
        <f t="shared" si="1357"/>
        <v>1.03687310641684-0.00204975694914364i</v>
      </c>
      <c r="AD2570" t="str">
        <f t="shared" si="1358"/>
        <v>0.0134427884059285+0.112541962259832i</v>
      </c>
      <c r="AE2570" t="str">
        <f t="shared" si="1359"/>
        <v>3.06935447359205E-06-0.0000557550452170907i</v>
      </c>
      <c r="AF2570" t="str">
        <f t="shared" si="1360"/>
        <v>-15.0502938478251-0.557305132155489i</v>
      </c>
      <c r="AG2570" t="str">
        <f t="shared" si="1361"/>
        <v>1.00122377013994-0.000143371999333186i</v>
      </c>
      <c r="AH2570" t="str">
        <f t="shared" si="1362"/>
        <v>-0.0000772925853713228+0.00083638462289595i</v>
      </c>
      <c r="AI2570">
        <f t="shared" si="1363"/>
        <v>-61.514947447540543</v>
      </c>
      <c r="AJ2570">
        <f t="shared" si="1364"/>
        <v>95.279863204946835</v>
      </c>
      <c r="AK2570"/>
      <c r="AL2570"/>
      <c r="AM2570"/>
      <c r="AN2570"/>
    </row>
    <row r="2571" spans="1:40" x14ac:dyDescent="0.25">
      <c r="A2571"/>
      <c r="B2571">
        <f t="shared" si="1330"/>
        <v>637000</v>
      </c>
      <c r="C2571" s="237" t="str">
        <f t="shared" si="1333"/>
        <v>-1.88349240049214E-07+0.00384461936437989i</v>
      </c>
      <c r="D2571" s="208" t="str">
        <f t="shared" si="1334"/>
        <v>-5.9570074010168+0.0294754151269125i</v>
      </c>
      <c r="E2571" t="str">
        <f t="shared" si="1335"/>
        <v>2870</v>
      </c>
      <c r="F2571" t="str">
        <f t="shared" si="1336"/>
        <v>0.777000777000777</v>
      </c>
      <c r="G2571" t="str">
        <f t="shared" si="1331"/>
        <v>0.777000777000777</v>
      </c>
      <c r="H2571" t="str">
        <f t="shared" si="1337"/>
        <v>9.09341379536857+0.585914495651094i</v>
      </c>
      <c r="I2571" t="str">
        <f t="shared" si="1338"/>
        <v>2501.49315042087i</v>
      </c>
      <c r="J2571" t="str">
        <f t="shared" si="1332"/>
        <v>-8469.1086598972+547.246653531274i</v>
      </c>
      <c r="K2571" t="str">
        <f t="shared" si="1339"/>
        <v>0.0190062953997646-0.294138630038259i</v>
      </c>
      <c r="L2571" t="str">
        <f t="shared" si="1340"/>
        <v>0.00144378288556139-0.0189436325019703i</v>
      </c>
      <c r="M2571" t="str">
        <f t="shared" si="1341"/>
        <v>0.020450078285326-0.313082262540229i</v>
      </c>
      <c r="N2571" t="str">
        <f t="shared" si="1342"/>
        <v>-6.52654526393265i</v>
      </c>
      <c r="O2571" t="str">
        <f t="shared" si="1343"/>
        <v>0.970533822947585-0.240964932126534i</v>
      </c>
      <c r="P2571" t="str">
        <f t="shared" si="1344"/>
        <v>0.0294661770524151+0.240964932126534i</v>
      </c>
      <c r="Q2571" t="str">
        <f t="shared" si="1345"/>
        <v>-0.0294661770524151+6.28558033180612i</v>
      </c>
      <c r="R2571" t="str">
        <f t="shared" si="1346"/>
        <v>0.0383133286834232-0.00486750988195181i</v>
      </c>
      <c r="S2571" t="str">
        <f t="shared" si="1347"/>
        <v>0.67441989575631i</v>
      </c>
      <c r="T2571" t="str">
        <f t="shared" si="1348"/>
        <v>0.00328274550717875+0.0258392711367515i</v>
      </c>
      <c r="U2571" t="str">
        <f t="shared" si="1349"/>
        <v>0.0000333333333333334-0.00017719913055646i</v>
      </c>
      <c r="V2571" t="str">
        <f t="shared" si="1350"/>
        <v>6.66666666666667E-06-0.0017719913055646i</v>
      </c>
      <c r="W2571" t="str">
        <f t="shared" si="1351"/>
        <v>0.0000275940248258829-0.000161542377612461i</v>
      </c>
      <c r="X2571" t="str">
        <f t="shared" si="1352"/>
        <v>0.0000280156698148915-0.000161392724399859i</v>
      </c>
      <c r="Y2571" t="str">
        <f t="shared" si="1353"/>
        <v>0.009+4.0023890406734i</v>
      </c>
      <c r="Z2571" t="str">
        <f t="shared" si="1354"/>
        <v>-0.000483716733992933-0.000085091371603377i</v>
      </c>
      <c r="AA2571" t="str">
        <f t="shared" si="1355"/>
        <v>0.00676344191749118-2.99831493735493i</v>
      </c>
      <c r="AB2571" t="str">
        <f t="shared" si="1356"/>
        <v>0.0154828476308425+0.121869178414069i</v>
      </c>
      <c r="AC2571" t="str">
        <f t="shared" si="1357"/>
        <v>1.03847170355793-0.00235517072769372i</v>
      </c>
      <c r="AD2571" t="str">
        <f t="shared" si="1358"/>
        <v>0.0146430372829156+0.117387565640147i</v>
      </c>
      <c r="AE2571" t="str">
        <f t="shared" si="1359"/>
        <v>2.90558679927288E-06-0.0000580283259896755i</v>
      </c>
      <c r="AF2571" t="str">
        <f t="shared" si="1360"/>
        <v>-15.0504211963854-0.556439080524181i</v>
      </c>
      <c r="AG2571" t="str">
        <f t="shared" si="1361"/>
        <v>1.00127447142244-0.000156059986222277i</v>
      </c>
      <c r="AH2571" t="str">
        <f t="shared" si="1362"/>
        <v>-0.0000760584669458585+0.000870612524952429i</v>
      </c>
      <c r="AI2571">
        <f t="shared" si="1363"/>
        <v>-61.170481745670592</v>
      </c>
      <c r="AJ2571">
        <f t="shared" si="1364"/>
        <v>94.99279877763243</v>
      </c>
      <c r="AK2571"/>
      <c r="AL2571"/>
      <c r="AM2571"/>
      <c r="AN2571"/>
    </row>
    <row r="2572" spans="1:40" x14ac:dyDescent="0.25">
      <c r="A2572"/>
      <c r="B2572">
        <f t="shared" si="1330"/>
        <v>638000</v>
      </c>
      <c r="C2572" s="237" t="str">
        <f t="shared" si="1333"/>
        <v>-1.87759266285963E-07+0.00383859331524827i</v>
      </c>
      <c r="D2572" s="208" t="str">
        <f t="shared" si="1334"/>
        <v>-5.95700739649367+0.0294292154169034i</v>
      </c>
      <c r="E2572" t="str">
        <f t="shared" si="1335"/>
        <v>2870</v>
      </c>
      <c r="F2572" t="str">
        <f t="shared" si="1336"/>
        <v>0.777000777000777</v>
      </c>
      <c r="G2572" t="str">
        <f t="shared" si="1331"/>
        <v>0.777000777000777</v>
      </c>
      <c r="H2572" t="str">
        <f t="shared" si="1337"/>
        <v>9.09354055391927+0.58500491800602i</v>
      </c>
      <c r="I2572" t="str">
        <f t="shared" si="1338"/>
        <v>2505.42014123786i</v>
      </c>
      <c r="J2572" t="str">
        <f t="shared" si="1332"/>
        <v>-8495.72328186529+548.105753458324i</v>
      </c>
      <c r="K2572" t="str">
        <f t="shared" si="1339"/>
        <v>0.018946994041808-0.293681314940969i</v>
      </c>
      <c r="L2572" t="str">
        <f t="shared" si="1340"/>
        <v>0.00143928650361925-0.0189142824411954i</v>
      </c>
      <c r="M2572" t="str">
        <f t="shared" si="1341"/>
        <v>0.0203862805454272-0.312595597382164i</v>
      </c>
      <c r="N2572" t="str">
        <f t="shared" si="1342"/>
        <v>-6.53679101787917i</v>
      </c>
      <c r="O2572" t="str">
        <f t="shared" si="1343"/>
        <v>0.968014058059751-0.250895961304068i</v>
      </c>
      <c r="P2572" t="str">
        <f t="shared" si="1344"/>
        <v>0.031985941940249+0.250895961304068i</v>
      </c>
      <c r="Q2572" t="str">
        <f t="shared" si="1345"/>
        <v>-0.031985941940249+6.2858950565751i</v>
      </c>
      <c r="R2572" t="str">
        <f t="shared" si="1346"/>
        <v>0.0398871927785959-0.00529149326758686i</v>
      </c>
      <c r="S2572" t="str">
        <f t="shared" si="1347"/>
        <v>0.675478639705691i</v>
      </c>
      <c r="T2572" t="str">
        <f t="shared" si="1348"/>
        <v>0.00357429067440139+0.0269429467197646i</v>
      </c>
      <c r="U2572" t="str">
        <f t="shared" si="1349"/>
        <v>0.0000333333333333333-0.000176921388972515i</v>
      </c>
      <c r="V2572" t="str">
        <f t="shared" si="1350"/>
        <v>6.66666666666667E-06-0.00176921388972515i</v>
      </c>
      <c r="W2572" t="str">
        <f t="shared" si="1351"/>
        <v>0.0000275939956757352-0.000161290594646894i</v>
      </c>
      <c r="X2572" t="str">
        <f t="shared" si="1352"/>
        <v>0.0000280142878484199-0.000161141178478098i</v>
      </c>
      <c r="Y2572" t="str">
        <f t="shared" si="1353"/>
        <v>0.009+4.00867222598058i</v>
      </c>
      <c r="Z2572" t="str">
        <f t="shared" si="1354"/>
        <v>-0.000482205778400376-0.0000849504485915454i</v>
      </c>
      <c r="AA2572" t="str">
        <f t="shared" si="1355"/>
        <v>0.00674225389811419-2.99361505480979i</v>
      </c>
      <c r="AB2572" t="str">
        <f t="shared" si="1356"/>
        <v>0.0168579007355518+0.127074589813857i</v>
      </c>
      <c r="AC2572" t="str">
        <f t="shared" si="1357"/>
        <v>1.04006662720876-0.00267912731289866i</v>
      </c>
      <c r="AD2572" t="str">
        <f t="shared" si="1358"/>
        <v>0.0158936521721271+0.122220218980239i</v>
      </c>
      <c r="AE2572" t="str">
        <f t="shared" si="1359"/>
        <v>2.71865151204284E-06-0.0000602854687114108i</v>
      </c>
      <c r="AF2572" t="str">
        <f t="shared" si="1360"/>
        <v>-15.0505479504129-0.555575702589117i</v>
      </c>
      <c r="AG2572" t="str">
        <f t="shared" si="1361"/>
        <v>1.00132487455662-0.000169254680747362i</v>
      </c>
      <c r="AH2572" t="str">
        <f t="shared" si="1362"/>
        <v>-0.0000744647891818623+0.000904607825424563i</v>
      </c>
      <c r="AI2572">
        <f t="shared" si="1363"/>
        <v>-60.841464123872257</v>
      </c>
      <c r="AJ2572">
        <f t="shared" si="1364"/>
        <v>94.705818585475001</v>
      </c>
      <c r="AK2572"/>
      <c r="AL2572"/>
      <c r="AM2572"/>
      <c r="AN2572"/>
    </row>
    <row r="2573" spans="1:40" x14ac:dyDescent="0.25">
      <c r="A2573"/>
      <c r="B2573">
        <f t="shared" si="1330"/>
        <v>639000</v>
      </c>
      <c r="C2573" s="237" t="str">
        <f t="shared" si="1333"/>
        <v>-1.87172060184697E-07+0.00383258612699017i</v>
      </c>
      <c r="D2573" s="208" t="str">
        <f t="shared" si="1334"/>
        <v>-5.95700739199175+0.0293831603069246i</v>
      </c>
      <c r="E2573" t="str">
        <f t="shared" si="1335"/>
        <v>2870</v>
      </c>
      <c r="F2573" t="str">
        <f t="shared" si="1336"/>
        <v>0.777000777000777</v>
      </c>
      <c r="G2573" t="str">
        <f t="shared" si="1331"/>
        <v>0.777000777000777</v>
      </c>
      <c r="H2573" t="str">
        <f t="shared" si="1337"/>
        <v>9.09366672160521+0.584098146359908i</v>
      </c>
      <c r="I2573" t="str">
        <f t="shared" si="1338"/>
        <v>2509.34713205485i</v>
      </c>
      <c r="J2573" t="str">
        <f t="shared" si="1332"/>
        <v>-8522.37965225999+548.964853385375i</v>
      </c>
      <c r="K2573" t="str">
        <f t="shared" si="1339"/>
        <v>0.0188879694289404-0.293225413869453i</v>
      </c>
      <c r="L2573" t="str">
        <f t="shared" si="1340"/>
        <v>0.00143481105339026-0.0188850226525846i</v>
      </c>
      <c r="M2573" t="str">
        <f t="shared" si="1341"/>
        <v>0.0203227804823307-0.312110436522038i</v>
      </c>
      <c r="N2573" t="str">
        <f t="shared" si="1342"/>
        <v>-6.54703677182569i</v>
      </c>
      <c r="O2573" t="str">
        <f t="shared" si="1343"/>
        <v>0.965392676326343-0.260800652789559i</v>
      </c>
      <c r="P2573" t="str">
        <f t="shared" si="1344"/>
        <v>0.034607323673657+0.260800652789559i</v>
      </c>
      <c r="Q2573" t="str">
        <f t="shared" si="1345"/>
        <v>-0.034607323673657+6.28623611903613i</v>
      </c>
      <c r="R2573" t="str">
        <f t="shared" si="1346"/>
        <v>0.0414560044323546-0.00573347935947248i</v>
      </c>
      <c r="S2573" t="str">
        <f t="shared" si="1347"/>
        <v>0.676537383655074i</v>
      </c>
      <c r="T2573" t="str">
        <f t="shared" si="1348"/>
        <v>0.00387891312509788+0.0280465367754583i</v>
      </c>
      <c r="U2573" t="str">
        <f t="shared" si="1349"/>
        <v>0.0000333333333333334-0.000176644516689303i</v>
      </c>
      <c r="V2573" t="str">
        <f t="shared" si="1350"/>
        <v>6.66666666666667E-06-0.00176644516689303i</v>
      </c>
      <c r="W2573" t="str">
        <f t="shared" si="1351"/>
        <v>0.0000275939664799394-0.000161039601951904i</v>
      </c>
      <c r="X2573" t="str">
        <f t="shared" si="1352"/>
        <v>0.0000280129121827334-0.000160890422066223i</v>
      </c>
      <c r="Y2573" t="str">
        <f t="shared" si="1353"/>
        <v>0.009+4.01495541128776i</v>
      </c>
      <c r="Z2573" t="str">
        <f t="shared" si="1354"/>
        <v>-0.000480701911137932-0.0000848100014792402i</v>
      </c>
      <c r="AA2573" t="str">
        <f t="shared" si="1355"/>
        <v>0.00672116529138417-2.98892988392479i</v>
      </c>
      <c r="AB2573" t="str">
        <f t="shared" si="1356"/>
        <v>0.0182946319651745+0.132279597829816i</v>
      </c>
      <c r="AC2573" t="str">
        <f t="shared" si="1357"/>
        <v>1.04165764081106-0.00302165633967431i</v>
      </c>
      <c r="AD2573" t="str">
        <f t="shared" si="1358"/>
        <v>0.017194481064034+0.127039392270472i</v>
      </c>
      <c r="AE2573" t="str">
        <f t="shared" si="1359"/>
        <v>2.50879113787438E-06-0.000062526342618693i</v>
      </c>
      <c r="AF2573" t="str">
        <f t="shared" si="1360"/>
        <v>-15.050674113597-0.554714986052983i</v>
      </c>
      <c r="AG2573" t="str">
        <f t="shared" si="1361"/>
        <v>1.00137497519865-0.00018295206884359i</v>
      </c>
      <c r="AH2573" t="str">
        <f t="shared" si="1362"/>
        <v>-0.0000725152668632545+0.00093836844207486i</v>
      </c>
      <c r="AI2573">
        <f t="shared" si="1363"/>
        <v>-60.526673652949412</v>
      </c>
      <c r="AJ2573">
        <f t="shared" si="1364"/>
        <v>94.418922623668223</v>
      </c>
      <c r="AK2573"/>
      <c r="AL2573"/>
      <c r="AM2573"/>
      <c r="AN2573"/>
    </row>
    <row r="2574" spans="1:40" x14ac:dyDescent="0.25">
      <c r="A2574"/>
      <c r="B2574">
        <f t="shared" si="1330"/>
        <v>640000</v>
      </c>
      <c r="C2574" s="237" t="str">
        <f t="shared" si="1333"/>
        <v>-1.86587604461047E-07+0.00382659771119525i</v>
      </c>
      <c r="D2574" s="208" t="str">
        <f t="shared" si="1334"/>
        <v>-5.95700738751092+0.0293372491191636i</v>
      </c>
      <c r="E2574" t="str">
        <f t="shared" si="1335"/>
        <v>2870</v>
      </c>
      <c r="F2574" t="str">
        <f t="shared" si="1336"/>
        <v>0.777000777000777</v>
      </c>
      <c r="G2574" t="str">
        <f t="shared" si="1331"/>
        <v>0.777000777000777</v>
      </c>
      <c r="H2574" t="str">
        <f t="shared" si="1337"/>
        <v>9.09379230208716+0.583194167812505i</v>
      </c>
      <c r="I2574" t="str">
        <f t="shared" si="1338"/>
        <v>2513.27412287183i</v>
      </c>
      <c r="J2574" t="str">
        <f t="shared" si="1332"/>
        <v>-8549.07777108132+549.823953312426i</v>
      </c>
      <c r="K2574" t="str">
        <f t="shared" si="1339"/>
        <v>0.0188292198440747-0.292770920302763i</v>
      </c>
      <c r="L2574" t="str">
        <f t="shared" si="1340"/>
        <v>0.00143035640540295-0.0188558527228089i</v>
      </c>
      <c r="M2574" t="str">
        <f t="shared" si="1341"/>
        <v>0.0202595762494777-0.311626773025572i</v>
      </c>
      <c r="N2574" t="str">
        <f t="shared" si="1342"/>
        <v>-6.55728252577221i</v>
      </c>
      <c r="O2574" t="str">
        <f t="shared" si="1343"/>
        <v>0.962669952925744-0.270677966842419i</v>
      </c>
      <c r="P2574" t="str">
        <f t="shared" si="1344"/>
        <v>0.037330047074256+0.270677966842419i</v>
      </c>
      <c r="Q2574" t="str">
        <f t="shared" si="1345"/>
        <v>-0.037330047074256+6.28660455892979i</v>
      </c>
      <c r="R2574" t="str">
        <f t="shared" si="1346"/>
        <v>0.0430195284842391-0.00619348135113389i</v>
      </c>
      <c r="S2574" t="str">
        <f t="shared" si="1347"/>
        <v>0.677596127604457i</v>
      </c>
      <c r="T2574" t="str">
        <f t="shared" si="1348"/>
        <v>0.00419667897991874+0.02914986591229i</v>
      </c>
      <c r="U2574" t="str">
        <f t="shared" si="1349"/>
        <v>0.0000333333333333333-0.000176368509631976i</v>
      </c>
      <c r="V2574" t="str">
        <f t="shared" si="1350"/>
        <v>6.66666666666667E-06-0.00176368509631976i</v>
      </c>
      <c r="W2574" t="str">
        <f t="shared" si="1351"/>
        <v>0.0000275939372384953-0.000160789395823077i</v>
      </c>
      <c r="X2574" t="str">
        <f t="shared" si="1352"/>
        <v>0.0000280115427781984-0.000160640451463493i</v>
      </c>
      <c r="Y2574" t="str">
        <f t="shared" si="1353"/>
        <v>0.009+4.02123859659494i</v>
      </c>
      <c r="Z2574" t="str">
        <f t="shared" si="1354"/>
        <v>-0.000479205087936548-0.0000846700278176556i</v>
      </c>
      <c r="AA2574" t="str">
        <f t="shared" si="1355"/>
        <v>0.0067001754763313-2.98425935572941i</v>
      </c>
      <c r="AB2574" t="str">
        <f t="shared" si="1356"/>
        <v>0.0197933531732965+0.137483375239572i</v>
      </c>
      <c r="AC2574" t="str">
        <f t="shared" si="1357"/>
        <v>1.04324450551842-0.00338278385304819i</v>
      </c>
      <c r="AD2574" t="str">
        <f t="shared" si="1358"/>
        <v>0.0185453663361719+0.131844557510525i</v>
      </c>
      <c r="AE2574" t="str">
        <f t="shared" si="1359"/>
        <v>2.27624844608189E-06-0.0000647508194593588i</v>
      </c>
      <c r="AF2574" t="str">
        <f t="shared" si="1360"/>
        <v>-15.0507996895981-0.553856918693341i</v>
      </c>
      <c r="AG2574" t="str">
        <f t="shared" si="1361"/>
        <v>1.00142476905349-0.000197148100790094i</v>
      </c>
      <c r="AH2574" t="str">
        <f t="shared" si="1362"/>
        <v>-0.0000702136172929118+0.000971892332869118i</v>
      </c>
      <c r="AI2574">
        <f t="shared" si="1363"/>
        <v>-60.225029000565364</v>
      </c>
      <c r="AJ2574">
        <f t="shared" si="1364"/>
        <v>94.132110879228662</v>
      </c>
      <c r="AK2574"/>
      <c r="AL2574"/>
      <c r="AM2574"/>
      <c r="AN2574"/>
    </row>
    <row r="2575" spans="1:40" x14ac:dyDescent="0.25">
      <c r="A2575"/>
      <c r="B2575">
        <f t="shared" si="1330"/>
        <v>641000</v>
      </c>
      <c r="C2575" s="237" t="str">
        <f t="shared" si="1333"/>
        <v>-1.86005881965365E-07+0.00382062798000485i</v>
      </c>
      <c r="D2575" s="208" t="str">
        <f t="shared" si="1334"/>
        <v>-5.95700738305105+0.0292914811800372i</v>
      </c>
      <c r="E2575" t="str">
        <f t="shared" si="1335"/>
        <v>2870</v>
      </c>
      <c r="F2575" t="str">
        <f t="shared" si="1336"/>
        <v>0.777000777000777</v>
      </c>
      <c r="G2575" t="str">
        <f t="shared" si="1331"/>
        <v>0.777000777000777</v>
      </c>
      <c r="H2575" t="str">
        <f t="shared" si="1337"/>
        <v>9.0939172989976+0.58229296954213i</v>
      </c>
      <c r="I2575" t="str">
        <f t="shared" si="1338"/>
        <v>2517.20111368882i</v>
      </c>
      <c r="J2575" t="str">
        <f t="shared" si="1332"/>
        <v>-8575.81763832925+550.683053239476i</v>
      </c>
      <c r="K2575" t="str">
        <f t="shared" si="1339"/>
        <v>0.0187707435834035-0.292317827759818i</v>
      </c>
      <c r="L2575" t="str">
        <f t="shared" si="1340"/>
        <v>0.00142592243118334-0.0188267722410424i</v>
      </c>
      <c r="M2575" t="str">
        <f t="shared" si="1341"/>
        <v>0.0201966660145868-0.31114460000086i</v>
      </c>
      <c r="N2575" t="str">
        <f t="shared" si="1342"/>
        <v>-6.56752827971873i</v>
      </c>
      <c r="O2575" t="str">
        <f t="shared" si="1343"/>
        <v>0.959846173674632-0.280526866595995i</v>
      </c>
      <c r="P2575" t="str">
        <f t="shared" si="1344"/>
        <v>0.040153826325368+0.280526866595995i</v>
      </c>
      <c r="Q2575" t="str">
        <f t="shared" si="1345"/>
        <v>-0.040153826325368+6.28700141312274i</v>
      </c>
      <c r="R2575" t="str">
        <f t="shared" si="1346"/>
        <v>0.0445775277558065-0.00667150870132468i</v>
      </c>
      <c r="S2575" t="str">
        <f t="shared" si="1347"/>
        <v>0.678654871553838i</v>
      </c>
      <c r="T2575" t="str">
        <f t="shared" si="1348"/>
        <v>0.00452765188076781+0.0302527563733045i</v>
      </c>
      <c r="U2575" t="str">
        <f t="shared" si="1349"/>
        <v>0.0000333333333333333-0.000176093363751115i</v>
      </c>
      <c r="V2575" t="str">
        <f t="shared" si="1350"/>
        <v>6.66666666666667E-06-0.00176093363751115i</v>
      </c>
      <c r="W2575" t="str">
        <f t="shared" si="1351"/>
        <v>0.0000275939079514035-0.00016053997257912i</v>
      </c>
      <c r="X2575" t="str">
        <f t="shared" si="1352"/>
        <v>0.000028010179595491-0.000160391262992263i</v>
      </c>
      <c r="Y2575" t="str">
        <f t="shared" si="1353"/>
        <v>0.009+4.02752178190211i</v>
      </c>
      <c r="Z2575" t="str">
        <f t="shared" si="1354"/>
        <v>-0.000477715264872238-0.0000845305251749662i</v>
      </c>
      <c r="AA2575" t="str">
        <f t="shared" si="1355"/>
        <v>0.00667928383682698-2.9796034016836i</v>
      </c>
      <c r="AB2575" t="str">
        <f t="shared" si="1356"/>
        <v>0.0213543645226618+0.142685083664442i</v>
      </c>
      <c r="AC2575" t="str">
        <f t="shared" si="1357"/>
        <v>1.04482698025108-0.00376253222764205i</v>
      </c>
      <c r="AD2575" t="str">
        <f t="shared" si="1358"/>
        <v>0.0199461447832084+0.136635188768479i</v>
      </c>
      <c r="AE2575" t="str">
        <f t="shared" si="1359"/>
        <v>2.02126642568976E-06-0.0000669587734871425i</v>
      </c>
      <c r="AF2575" t="str">
        <f t="shared" si="1360"/>
        <v>-15.0509246820486-0.553001488362093i</v>
      </c>
      <c r="AG2575" t="str">
        <f t="shared" si="1361"/>
        <v>1.00147425187513-0.00021183869181187i</v>
      </c>
      <c r="AH2575" t="str">
        <f t="shared" si="1362"/>
        <v>-0.0000675635599135628+0.00100517749583134i</v>
      </c>
      <c r="AI2575">
        <f t="shared" si="1363"/>
        <v>-59.935567929328386</v>
      </c>
      <c r="AJ2575">
        <f t="shared" si="1364"/>
        <v>93.845383331048239</v>
      </c>
      <c r="AK2575"/>
      <c r="AL2575"/>
      <c r="AM2575"/>
      <c r="AN2575"/>
    </row>
    <row r="2576" spans="1:40" x14ac:dyDescent="0.25">
      <c r="A2576"/>
      <c r="B2576">
        <f t="shared" si="1330"/>
        <v>642000</v>
      </c>
      <c r="C2576" s="237" t="str">
        <f t="shared" si="1333"/>
        <v>-1.85426875681465E-07+0.00381467684610776i</v>
      </c>
      <c r="D2576" s="208" t="str">
        <f t="shared" si="1334"/>
        <v>-5.95700737861201+0.0292458558201595i</v>
      </c>
      <c r="E2576" t="str">
        <f t="shared" si="1335"/>
        <v>2870</v>
      </c>
      <c r="F2576" t="str">
        <f t="shared" si="1336"/>
        <v>0.777000777000777</v>
      </c>
      <c r="G2576" t="str">
        <f t="shared" si="1331"/>
        <v>0.777000777000777</v>
      </c>
      <c r="H2576" t="str">
        <f t="shared" si="1337"/>
        <v>9.09404171594102+0.581394538805035i</v>
      </c>
      <c r="I2576" t="str">
        <f t="shared" si="1338"/>
        <v>2521.12810450581i</v>
      </c>
      <c r="J2576" t="str">
        <f t="shared" si="1332"/>
        <v>-8602.59925400381+551.542153166527i</v>
      </c>
      <c r="K2576" t="str">
        <f t="shared" si="1339"/>
        <v>0.0187125389562755-0.291866129799093i</v>
      </c>
      <c r="L2576" t="str">
        <f t="shared" si="1340"/>
        <v>0.00142150900324589-0.0187977807989444i</v>
      </c>
      <c r="M2576" t="str">
        <f t="shared" si="1341"/>
        <v>0.0201340479595214-0.310663910598037i</v>
      </c>
      <c r="N2576" t="str">
        <f t="shared" si="1342"/>
        <v>-6.57777403366525i</v>
      </c>
      <c r="O2576" t="str">
        <f t="shared" si="1343"/>
        <v>0.956921634997981-0.290346318166412i</v>
      </c>
      <c r="P2576" t="str">
        <f t="shared" si="1344"/>
        <v>0.043078365002019+0.290346318166412i</v>
      </c>
      <c r="Q2576" t="str">
        <f t="shared" si="1345"/>
        <v>-0.043078365002019+6.28742771549884i</v>
      </c>
      <c r="R2576" t="str">
        <f t="shared" si="1346"/>
        <v>0.0461297631114775-0.00716756705825865i</v>
      </c>
      <c r="S2576" t="str">
        <f t="shared" si="1347"/>
        <v>0.67971361550322i</v>
      </c>
      <c r="T2576" t="str">
        <f t="shared" si="1348"/>
        <v>0.00487189291953077+0.0313550280668094i</v>
      </c>
      <c r="U2576" t="str">
        <f t="shared" si="1349"/>
        <v>0.0000333333333333333-0.000175819075022531i</v>
      </c>
      <c r="V2576" t="str">
        <f t="shared" si="1350"/>
        <v>6.66666666666667E-06-0.00175819075022531i</v>
      </c>
      <c r="W2576" t="str">
        <f t="shared" si="1351"/>
        <v>0.0000275938786186645-0.000160291328561675i</v>
      </c>
      <c r="X2576" t="str">
        <f t="shared" si="1352"/>
        <v>0.0000280088225955931-0.000160142852997799i</v>
      </c>
      <c r="Y2576" t="str">
        <f t="shared" si="1353"/>
        <v>0.009+4.03380496720929i</v>
      </c>
      <c r="Z2576" t="str">
        <f t="shared" si="1354"/>
        <v>-0.000476232398362842-0.0000843914911361752i</v>
      </c>
      <c r="AA2576" t="str">
        <f t="shared" si="1355"/>
        <v>0.00665848976153843-2.97496195367442i</v>
      </c>
      <c r="AB2576" t="str">
        <f t="shared" si="1356"/>
        <v>0.0229779541490262+0.147883873714114i</v>
      </c>
      <c r="AC2576" t="str">
        <f t="shared" si="1357"/>
        <v>1.04640482175326-0.00416092008767909i</v>
      </c>
      <c r="AD2576" t="str">
        <f t="shared" si="1358"/>
        <v>0.0213966476476058+0.141410762239408i</v>
      </c>
      <c r="AE2576" t="str">
        <f t="shared" si="1359"/>
        <v>1.74408826194282E-06-0.0000691500814558877i</v>
      </c>
      <c r="AF2576" t="str">
        <f t="shared" si="1360"/>
        <v>-15.051049094553-0.552148682984876i</v>
      </c>
      <c r="AG2576" t="str">
        <f t="shared" si="1361"/>
        <v>1.00152341946684-0.000227019722682449i</v>
      </c>
      <c r="AH2576" t="str">
        <f t="shared" si="1362"/>
        <v>-0.0000645688159322197+0.00103822196889506i</v>
      </c>
      <c r="AI2576">
        <f t="shared" si="1363"/>
        <v>-59.657430425751159</v>
      </c>
      <c r="AJ2576">
        <f t="shared" si="1364"/>
        <v>93.55873994994792</v>
      </c>
      <c r="AK2576"/>
      <c r="AL2576"/>
      <c r="AM2576"/>
      <c r="AN2576"/>
    </row>
    <row r="2577" spans="1:40" x14ac:dyDescent="0.25">
      <c r="A2577"/>
      <c r="B2577">
        <f t="shared" si="1330"/>
        <v>643000</v>
      </c>
      <c r="C2577" s="237" t="str">
        <f t="shared" si="1333"/>
        <v>-1.84850568725373E-07+0.00380874422273588i</v>
      </c>
      <c r="D2577" s="208" t="str">
        <f t="shared" si="1334"/>
        <v>-5.95700737419366+0.0292003723743084i</v>
      </c>
      <c r="E2577" t="str">
        <f t="shared" si="1335"/>
        <v>2870</v>
      </c>
      <c r="F2577" t="str">
        <f t="shared" si="1336"/>
        <v>0.777000777000777</v>
      </c>
      <c r="G2577" t="str">
        <f t="shared" si="1331"/>
        <v>0.777000777000777</v>
      </c>
      <c r="H2577" t="str">
        <f t="shared" si="1337"/>
        <v>9.09416555649415+0.580498862934865i</v>
      </c>
      <c r="I2577" t="str">
        <f t="shared" si="1338"/>
        <v>2525.0550953228i</v>
      </c>
      <c r="J2577" t="str">
        <f t="shared" si="1332"/>
        <v>-8629.42261810498+552.401253093577i</v>
      </c>
      <c r="K2577" t="str">
        <f t="shared" si="1339"/>
        <v>0.018654604285074-0.291415820018327i</v>
      </c>
      <c r="L2577" t="str">
        <f t="shared" si="1340"/>
        <v>0.00141711599508431-0.0187688779906406i</v>
      </c>
      <c r="M2577" t="str">
        <f t="shared" si="1341"/>
        <v>0.0200717202801583-0.310184698008968i</v>
      </c>
      <c r="N2577" t="str">
        <f t="shared" si="1342"/>
        <v>-6.58801978761177i</v>
      </c>
      <c r="O2577" t="str">
        <f t="shared" si="1343"/>
        <v>0.953896643897937-0.300135290761105i</v>
      </c>
      <c r="P2577" t="str">
        <f t="shared" si="1344"/>
        <v>0.046103356102063+0.300135290761105i</v>
      </c>
      <c r="Q2577" t="str">
        <f t="shared" si="1345"/>
        <v>-0.046103356102063+6.28788449685066i</v>
      </c>
      <c r="R2577" t="str">
        <f t="shared" si="1346"/>
        <v>0.0476759935219095-0.00768165818457947i</v>
      </c>
      <c r="S2577" t="str">
        <f t="shared" si="1347"/>
        <v>0.680772359452601i</v>
      </c>
      <c r="T2577" t="str">
        <f t="shared" si="1348"/>
        <v>0.00522946056682455+0.0324564985991573i</v>
      </c>
      <c r="U2577" t="str">
        <f t="shared" si="1349"/>
        <v>0.0000333333333333333-0.000175545639447068i</v>
      </c>
      <c r="V2577" t="str">
        <f t="shared" si="1350"/>
        <v>6.66666666666667E-06-0.00175545639447068i</v>
      </c>
      <c r="W2577" t="str">
        <f t="shared" si="1351"/>
        <v>0.0000275938492402785-0.00016004346013514i</v>
      </c>
      <c r="X2577" t="str">
        <f t="shared" si="1352"/>
        <v>0.0000280074717397899-0.0001598952178481i</v>
      </c>
      <c r="Y2577" t="str">
        <f t="shared" si="1353"/>
        <v>0.009+4.04008815251647i</v>
      </c>
      <c r="Z2577" t="str">
        <f t="shared" si="1354"/>
        <v>-0.000474756445164846-0.0000842529233029704i</v>
      </c>
      <c r="AA2577" t="str">
        <f t="shared" si="1355"/>
        <v>0.00663779264388413-2.9703349440127i</v>
      </c>
      <c r="AB2577" t="str">
        <f t="shared" si="1356"/>
        <v>0.0246643978251083+0.15307888514126i</v>
      </c>
      <c r="AC2577" t="str">
        <f t="shared" si="1357"/>
        <v>1.04797778465312-0.00457796222760041i</v>
      </c>
      <c r="AD2577" t="str">
        <f t="shared" si="1358"/>
        <v>0.0228967006508765+0.146170756303465i</v>
      </c>
      <c r="AE2577" t="str">
        <f t="shared" si="1359"/>
        <v>1.44495731295927E-06-0.0000713246226135195i</v>
      </c>
      <c r="AF2577" t="str">
        <f t="shared" si="1360"/>
        <v>-15.0511729306878-0.551298490560557i</v>
      </c>
      <c r="AG2577" t="str">
        <f t="shared" si="1361"/>
        <v>1.00157226768143-0.000242687040327336i</v>
      </c>
      <c r="AH2577" t="str">
        <f t="shared" si="1362"/>
        <v>-0.0000612331079481486+0.00107102382975127i</v>
      </c>
      <c r="AI2577">
        <f t="shared" si="1363"/>
        <v>-59.389844714777276</v>
      </c>
      <c r="AJ2577">
        <f t="shared" si="1364"/>
        <v>93.272180698730452</v>
      </c>
      <c r="AK2577"/>
      <c r="AL2577"/>
      <c r="AM2577"/>
      <c r="AN2577"/>
    </row>
    <row r="2578" spans="1:40" x14ac:dyDescent="0.25">
      <c r="A2578"/>
      <c r="B2578">
        <f t="shared" si="1330"/>
        <v>644000</v>
      </c>
      <c r="C2578" s="237" t="str">
        <f t="shared" si="1333"/>
        <v>-1.84276944344101E-07+0.00380283002366004i</v>
      </c>
      <c r="D2578" s="208" t="str">
        <f t="shared" si="1334"/>
        <v>-5.95700736979586+0.0291550301813937i</v>
      </c>
      <c r="E2578" t="str">
        <f t="shared" si="1335"/>
        <v>2870</v>
      </c>
      <c r="F2578" t="str">
        <f t="shared" si="1336"/>
        <v>0.777000777000777</v>
      </c>
      <c r="G2578" t="str">
        <f t="shared" si="1331"/>
        <v>0.777000777000777</v>
      </c>
      <c r="H2578" t="str">
        <f t="shared" si="1337"/>
        <v>9.09428882420622+0.57960592934203i</v>
      </c>
      <c r="I2578" t="str">
        <f t="shared" si="1338"/>
        <v>2528.98208613978i</v>
      </c>
      <c r="J2578" t="str">
        <f t="shared" si="1332"/>
        <v>-8656.28773063276+553.260353020628i</v>
      </c>
      <c r="K2578" t="str">
        <f t="shared" si="1339"/>
        <v>0.0185969379050974-0.290966892054221i</v>
      </c>
      <c r="L2578" t="str">
        <f t="shared" si="1340"/>
        <v>0.00141274328116256-0.0187400634127041i</v>
      </c>
      <c r="M2578" t="str">
        <f t="shared" si="1341"/>
        <v>0.02000968118626-0.309706955466925i</v>
      </c>
      <c r="N2578" t="str">
        <f t="shared" si="1342"/>
        <v>-6.59826554155829i</v>
      </c>
      <c r="O2578" t="str">
        <f t="shared" si="1343"/>
        <v>0.950771517921597-0.309892756787027i</v>
      </c>
      <c r="P2578" t="str">
        <f t="shared" si="1344"/>
        <v>0.049228482078403+0.309892756787027i</v>
      </c>
      <c r="Q2578" t="str">
        <f t="shared" si="1345"/>
        <v>-0.049228482078403+6.28837278477126i</v>
      </c>
      <c r="R2578" t="str">
        <f t="shared" si="1346"/>
        <v>0.0492159761299061-0.00821377988314731i</v>
      </c>
      <c r="S2578" t="str">
        <f t="shared" si="1347"/>
        <v>0.681831103401984i</v>
      </c>
      <c r="T2578" t="str">
        <f t="shared" si="1348"/>
        <v>0.00560041060082735+0.0335569833096596i</v>
      </c>
      <c r="U2578" t="str">
        <f t="shared" si="1349"/>
        <v>0.0000333333333333334-0.000175273053050411i</v>
      </c>
      <c r="V2578" t="str">
        <f t="shared" si="1350"/>
        <v>6.66666666666667E-06-0.00175273053050411i</v>
      </c>
      <c r="W2578" t="str">
        <f t="shared" si="1351"/>
        <v>0.000027593819816246-0.000159796363686498i</v>
      </c>
      <c r="X2578" t="str">
        <f t="shared" si="1352"/>
        <v>0.0000280061269896667-0.000159648353933726i</v>
      </c>
      <c r="Y2578" t="str">
        <f t="shared" si="1353"/>
        <v>0.009+4.04637133782365i</v>
      </c>
      <c r="Z2578" t="str">
        <f t="shared" si="1354"/>
        <v>-0.000473287362370241-0.0000841148192935774i</v>
      </c>
      <c r="AA2578" t="str">
        <f t="shared" si="1355"/>
        <v>0.00661719188198953-2.9657223054298i</v>
      </c>
      <c r="AB2578" t="str">
        <f t="shared" si="1356"/>
        <v>0.026413958624921+0.158269247006205i</v>
      </c>
      <c r="AC2578" t="str">
        <f t="shared" si="1357"/>
        <v>1.04954562152529-0.00501366953337001i</v>
      </c>
      <c r="AD2578" t="str">
        <f t="shared" si="1358"/>
        <v>0.0244461240254144+0.150914651583465i</v>
      </c>
      <c r="AE2578" t="str">
        <f t="shared" si="1359"/>
        <v>1.12411708653219E-06-0.0000734822786957881i</v>
      </c>
      <c r="AF2578" t="str">
        <f t="shared" si="1360"/>
        <v>-15.0512961940021-0.550450899160636i</v>
      </c>
      <c r="AG2578" t="str">
        <f t="shared" si="1361"/>
        <v>1.00162079242146-0.000258836458428039i</v>
      </c>
      <c r="AH2578" t="str">
        <f t="shared" si="1362"/>
        <v>-0.0000575601595844522+0.00110358119569317i</v>
      </c>
      <c r="AI2578">
        <f t="shared" si="1363"/>
        <v>-59.132115587165785</v>
      </c>
      <c r="AJ2578">
        <f t="shared" si="1364"/>
        <v>92.985705532235073</v>
      </c>
      <c r="AK2578"/>
      <c r="AL2578"/>
      <c r="AM2578"/>
      <c r="AN2578"/>
    </row>
    <row r="2579" spans="1:40" x14ac:dyDescent="0.25">
      <c r="A2579"/>
      <c r="B2579">
        <f t="shared" si="1330"/>
        <v>645000</v>
      </c>
      <c r="C2579" s="237" t="str">
        <f t="shared" si="1333"/>
        <v>-1.83705985914431E-07+0.00379693416318587i</v>
      </c>
      <c r="D2579" s="208" t="str">
        <f t="shared" si="1334"/>
        <v>-5.95700736541852+0.029109828584425i</v>
      </c>
      <c r="E2579" t="str">
        <f t="shared" si="1335"/>
        <v>2870</v>
      </c>
      <c r="F2579" t="str">
        <f t="shared" si="1336"/>
        <v>0.777000777000777</v>
      </c>
      <c r="G2579" t="str">
        <f t="shared" si="1331"/>
        <v>0.777000777000777</v>
      </c>
      <c r="H2579" t="str">
        <f t="shared" si="1337"/>
        <v>9.09441152259932+0.578715725513172i</v>
      </c>
      <c r="I2579" t="str">
        <f t="shared" si="1338"/>
        <v>2532.90907695677i</v>
      </c>
      <c r="J2579" t="str">
        <f t="shared" si="1332"/>
        <v>-8683.19459158717+554.119452947679i</v>
      </c>
      <c r="K2579" t="str">
        <f t="shared" si="1339"/>
        <v>0.0185395381644391-0.290519339582149i</v>
      </c>
      <c r="L2579" t="str">
        <f t="shared" si="1340"/>
        <v>0.00140839073690604-0.0187113366641378i</v>
      </c>
      <c r="M2579" t="str">
        <f t="shared" si="1341"/>
        <v>0.0199479289013451-0.309230676246287i</v>
      </c>
      <c r="N2579" t="str">
        <f t="shared" si="1342"/>
        <v>-6.6085112955048i</v>
      </c>
      <c r="O2579" t="str">
        <f t="shared" si="1343"/>
        <v>0.947546585127675-0.319617691958506i</v>
      </c>
      <c r="P2579" t="str">
        <f t="shared" si="1344"/>
        <v>0.052453414872325+0.319617691958506i</v>
      </c>
      <c r="Q2579" t="str">
        <f t="shared" si="1345"/>
        <v>-0.052453414872325+6.28889360354629i</v>
      </c>
      <c r="R2579" t="str">
        <f t="shared" si="1346"/>
        <v>0.0507494663188682-0.00876392592372977i</v>
      </c>
      <c r="S2579" t="str">
        <f t="shared" si="1347"/>
        <v>0.682889847351365i</v>
      </c>
      <c r="T2579" t="str">
        <f t="shared" si="1348"/>
        <v>0.00598479603625449+0.0346562953076551i</v>
      </c>
      <c r="U2579" t="str">
        <f t="shared" si="1349"/>
        <v>0.0000333333333333333-0.000175001311882891i</v>
      </c>
      <c r="V2579" t="str">
        <f t="shared" si="1350"/>
        <v>6.66666666666667E-06-0.00175001311882891i</v>
      </c>
      <c r="W2579" t="str">
        <f t="shared" si="1351"/>
        <v>0.000027593790346567-0.000159550035625137i</v>
      </c>
      <c r="X2579" t="str">
        <f t="shared" si="1352"/>
        <v>0.0000280047883071062-0.000159402257667622i</v>
      </c>
      <c r="Y2579" t="str">
        <f t="shared" si="1353"/>
        <v>0.009+4.05265452313083i</v>
      </c>
      <c r="Z2579" t="str">
        <f t="shared" si="1354"/>
        <v>-0.000471825107403397-0.0000839771767426164i</v>
      </c>
      <c r="AA2579" t="str">
        <f t="shared" si="1355"/>
        <v>0.00659668687864331-2.96112397107433i</v>
      </c>
      <c r="AB2579" t="str">
        <f t="shared" si="1356"/>
        <v>0.0282268865887911+0.163454077851758i</v>
      </c>
      <c r="AC2579" t="str">
        <f t="shared" si="1357"/>
        <v>1.05110808295609-0.00546804890455732i</v>
      </c>
      <c r="AD2579" t="str">
        <f t="shared" si="1358"/>
        <v>0.0260447325468968+0.155641931001938i</v>
      </c>
      <c r="AE2579" t="str">
        <f t="shared" si="1359"/>
        <v>7.81811217079503E-07-0.0000756229339197665i</v>
      </c>
      <c r="AF2579" t="str">
        <f t="shared" si="1360"/>
        <v>-15.0514188880178-0.549605896928747i</v>
      </c>
      <c r="AG2579" t="str">
        <f t="shared" si="1361"/>
        <v>1.0016689896395-0.0002754637580266i</v>
      </c>
      <c r="AH2579" t="str">
        <f t="shared" si="1362"/>
        <v>-0.0000535536951232403+0.00113589222345745i</v>
      </c>
      <c r="AI2579">
        <f t="shared" si="1363"/>
        <v>-58.883614595405163</v>
      </c>
      <c r="AJ2579">
        <f t="shared" si="1364"/>
        <v>92.699314397391973</v>
      </c>
      <c r="AK2579"/>
      <c r="AL2579"/>
      <c r="AM2579"/>
      <c r="AN2579"/>
    </row>
    <row r="2580" spans="1:40" x14ac:dyDescent="0.25">
      <c r="A2580"/>
      <c r="B2580">
        <f t="shared" si="1330"/>
        <v>646000</v>
      </c>
      <c r="C2580" s="237" t="str">
        <f t="shared" si="1333"/>
        <v>-1.83137676941705E-07+0.00379105655614957i</v>
      </c>
      <c r="D2580" s="208" t="str">
        <f t="shared" si="1334"/>
        <v>-5.95700736106148+0.02906476693048i</v>
      </c>
      <c r="E2580" t="str">
        <f t="shared" si="1335"/>
        <v>2870</v>
      </c>
      <c r="F2580" t="str">
        <f t="shared" si="1336"/>
        <v>0.777000777000777</v>
      </c>
      <c r="G2580" t="str">
        <f t="shared" si="1331"/>
        <v>0.777000777000777</v>
      </c>
      <c r="H2580" t="str">
        <f t="shared" si="1337"/>
        <v>9.09453365516842+0.577828239010546i</v>
      </c>
      <c r="I2580" t="str">
        <f t="shared" si="1338"/>
        <v>2536.83606777376i</v>
      </c>
      <c r="J2580" t="str">
        <f t="shared" si="1332"/>
        <v>-8710.14320096819+554.97855287473i</v>
      </c>
      <c r="K2580" t="str">
        <f t="shared" si="1339"/>
        <v>0.0184824034238707-0.290073156315856i</v>
      </c>
      <c r="L2580" t="str">
        <f t="shared" si="1340"/>
        <v>0.00140405823869273-0.0186826973463561i</v>
      </c>
      <c r="M2580" t="str">
        <f t="shared" si="1341"/>
        <v>0.0198864616625634-0.308755853662212i</v>
      </c>
      <c r="N2580" t="str">
        <f t="shared" si="1342"/>
        <v>-6.61875704945132i</v>
      </c>
      <c r="O2580" t="str">
        <f t="shared" si="1343"/>
        <v>0.944222184052051-0.329309075404815i</v>
      </c>
      <c r="P2580" t="str">
        <f t="shared" si="1344"/>
        <v>0.0557778159479489+0.329309075404815i</v>
      </c>
      <c r="Q2580" t="str">
        <f t="shared" si="1345"/>
        <v>-0.0557778159479489+6.2894479740465i</v>
      </c>
      <c r="R2580" t="str">
        <f t="shared" si="1346"/>
        <v>0.0522762177837996-0.00933208597068437i</v>
      </c>
      <c r="S2580" t="str">
        <f t="shared" si="1347"/>
        <v>0.683948591300748i</v>
      </c>
      <c r="T2580" t="str">
        <f t="shared" si="1348"/>
        <v>0.00638266705354705+0.0357542455117609i</v>
      </c>
      <c r="U2580" t="str">
        <f t="shared" si="1349"/>
        <v>0.0000333333333333334-0.000174730412019295i</v>
      </c>
      <c r="V2580" t="str">
        <f t="shared" si="1350"/>
        <v>6.66666666666667E-06-0.00174730412019295i</v>
      </c>
      <c r="W2580" t="str">
        <f t="shared" si="1351"/>
        <v>0.0000275937608312422-0.000159304472382675i</v>
      </c>
      <c r="X2580" t="str">
        <f t="shared" si="1352"/>
        <v>0.0000280034556542864-0.000159156925484936i</v>
      </c>
      <c r="Y2580" t="str">
        <f t="shared" si="1353"/>
        <v>0.009+4.05893770843801i</v>
      </c>
      <c r="Z2580" t="str">
        <f t="shared" si="1354"/>
        <v>-0.000470369638017956-0.000083839993300962i</v>
      </c>
      <c r="AA2580" t="str">
        <f t="shared" si="1355"/>
        <v>0.00657627704125396-2.95653987450888i</v>
      </c>
      <c r="AB2580" t="str">
        <f t="shared" si="1356"/>
        <v>0.0301034183893824+0.168632485888338i</v>
      </c>
      <c r="AC2580" t="str">
        <f t="shared" si="1357"/>
        <v>1.05266491761135-0.0059411031772833i</v>
      </c>
      <c r="AD2580" t="str">
        <f t="shared" si="1358"/>
        <v>0.0276923355672591+0.160352079837702i</v>
      </c>
      <c r="AE2580" t="str">
        <f t="shared" si="1359"/>
        <v>4.18283442744814E-07-0.0000777464749771334i</v>
      </c>
      <c r="AF2580" t="str">
        <f t="shared" si="1360"/>
        <v>-15.0515410162299-0.548763472080066i</v>
      </c>
      <c r="AG2580" t="str">
        <f t="shared" si="1361"/>
        <v>1.00171685533831-0.000292564688130655i</v>
      </c>
      <c r="AH2580" t="str">
        <f t="shared" si="1362"/>
        <v>-0.0000492174391444216+0.00116795510906263i</v>
      </c>
      <c r="AI2580">
        <f t="shared" si="1363"/>
        <v>-58.643771770328584</v>
      </c>
      <c r="AJ2580">
        <f t="shared" si="1364"/>
        <v>92.413007233276559</v>
      </c>
      <c r="AK2580"/>
      <c r="AL2580"/>
      <c r="AM2580"/>
      <c r="AN2580"/>
    </row>
    <row r="2581" spans="1:40" x14ac:dyDescent="0.25">
      <c r="A2581"/>
      <c r="B2581">
        <f t="shared" si="1330"/>
        <v>647000</v>
      </c>
      <c r="C2581" s="237" t="str">
        <f t="shared" si="1333"/>
        <v>-1.82572001058638E-07+0.00378519711791387i</v>
      </c>
      <c r="D2581" s="208" t="str">
        <f t="shared" si="1334"/>
        <v>-5.95700735672463+0.029019844570673i</v>
      </c>
      <c r="E2581" t="str">
        <f t="shared" si="1335"/>
        <v>2870</v>
      </c>
      <c r="F2581" t="str">
        <f t="shared" si="1336"/>
        <v>0.777000777000777</v>
      </c>
      <c r="G2581" t="str">
        <f t="shared" si="1331"/>
        <v>0.777000777000777</v>
      </c>
      <c r="H2581" t="str">
        <f t="shared" si="1337"/>
        <v>9.09465522538187+0.576943457471482i</v>
      </c>
      <c r="I2581" t="str">
        <f t="shared" si="1338"/>
        <v>2540.76305859075i</v>
      </c>
      <c r="J2581" t="str">
        <f t="shared" si="1332"/>
        <v>-8737.13355877583+555.83765280178i</v>
      </c>
      <c r="K2581" t="str">
        <f t="shared" si="1339"/>
        <v>0.0184255320567254-0.289628336007178i</v>
      </c>
      <c r="L2581" t="str">
        <f t="shared" si="1340"/>
        <v>0.00139974566384443-0.0186541450631664i</v>
      </c>
      <c r="M2581" t="str">
        <f t="shared" si="1341"/>
        <v>0.0198252777205698-0.308282481070344i</v>
      </c>
      <c r="N2581" t="str">
        <f t="shared" si="1342"/>
        <v>-6.62900280339784i</v>
      </c>
      <c r="O2581" t="str">
        <f t="shared" si="1343"/>
        <v>0.940798663672255-0.338965889777273i</v>
      </c>
      <c r="P2581" t="str">
        <f t="shared" si="1344"/>
        <v>0.059201336327745+0.338965889777273i</v>
      </c>
      <c r="Q2581" t="str">
        <f t="shared" si="1345"/>
        <v>-0.059201336327745+6.29003691362057i</v>
      </c>
      <c r="R2581" t="str">
        <f t="shared" si="1346"/>
        <v>0.0537959826048431-0.00991824551171134i</v>
      </c>
      <c r="S2581" t="str">
        <f t="shared" si="1347"/>
        <v>0.685007335250129i</v>
      </c>
      <c r="T2581" t="str">
        <f t="shared" si="1348"/>
        <v>0.00679407092833394+0.0368506426913059i</v>
      </c>
      <c r="U2581" t="str">
        <f t="shared" si="1349"/>
        <v>0.0000333333333333333-0.000174460349558678i</v>
      </c>
      <c r="V2581" t="str">
        <f t="shared" si="1350"/>
        <v>6.66666666666667E-06-0.00174460349558678i</v>
      </c>
      <c r="W2581" t="str">
        <f t="shared" si="1351"/>
        <v>0.000027593731270272-0.000159059670412796i</v>
      </c>
      <c r="X2581" t="str">
        <f t="shared" si="1352"/>
        <v>0.0000280021289936773-0.000158912353842862i</v>
      </c>
      <c r="Y2581" t="str">
        <f t="shared" si="1353"/>
        <v>0.009+4.06522089374519i</v>
      </c>
      <c r="Z2581" t="str">
        <f t="shared" si="1354"/>
        <v>-0.000468920912293819-0.0000837032666356013i</v>
      </c>
      <c r="AA2581" t="str">
        <f t="shared" si="1355"/>
        <v>0.00655596178180713-2.95196994970686i</v>
      </c>
      <c r="AB2581" t="str">
        <f t="shared" si="1356"/>
        <v>0.0320437769990079+0.173803569189392i</v>
      </c>
      <c r="AC2581" t="str">
        <f t="shared" si="1357"/>
        <v>1.05421587230681-0.00643283104811301i</v>
      </c>
      <c r="AD2581" t="str">
        <f t="shared" si="1358"/>
        <v>0.0293887370482036+0.165044585781861i</v>
      </c>
      <c r="AE2581" t="str">
        <f t="shared" si="1359"/>
        <v>3.3777582654669E-08-0.0000798527910272153i</v>
      </c>
      <c r="AF2581" t="str">
        <f t="shared" si="1360"/>
        <v>-15.0516625821065-0.547923612900809i</v>
      </c>
      <c r="AG2581" t="str">
        <f t="shared" si="1361"/>
        <v>1.00176438557108-0.000310134966318622i</v>
      </c>
      <c r="AH2581" t="str">
        <f t="shared" si="1362"/>
        <v>-0.0000445551161681691+0.00119976808764405i</v>
      </c>
      <c r="AI2581">
        <f t="shared" si="1363"/>
        <v>-58.41206858388054</v>
      </c>
      <c r="AJ2581">
        <f t="shared" si="1364"/>
        <v>92.126783971166233</v>
      </c>
      <c r="AK2581"/>
      <c r="AL2581"/>
      <c r="AM2581"/>
      <c r="AN2581"/>
    </row>
    <row r="2582" spans="1:40" x14ac:dyDescent="0.25">
      <c r="A2582"/>
      <c r="B2582">
        <f t="shared" si="1330"/>
        <v>648000</v>
      </c>
      <c r="C2582" s="237" t="str">
        <f t="shared" si="1333"/>
        <v>-1.82008942024138E-07+0.00377935576436396i</v>
      </c>
      <c r="D2582" s="208" t="str">
        <f t="shared" si="1334"/>
        <v>-5.95700735240785+0.0289750608601237i</v>
      </c>
      <c r="E2582" t="str">
        <f t="shared" si="1335"/>
        <v>2870</v>
      </c>
      <c r="F2582" t="str">
        <f t="shared" si="1336"/>
        <v>0.777000777000777</v>
      </c>
      <c r="G2582" t="str">
        <f t="shared" si="1331"/>
        <v>0.777000777000777</v>
      </c>
      <c r="H2582" t="str">
        <f t="shared" si="1337"/>
        <v>9.09477623668146+0.576061368607826i</v>
      </c>
      <c r="I2582" t="str">
        <f t="shared" si="1338"/>
        <v>2544.69004940773i</v>
      </c>
      <c r="J2582" t="str">
        <f t="shared" si="1332"/>
        <v>-8764.16566501008+556.696752728831i</v>
      </c>
      <c r="K2582" t="str">
        <f t="shared" si="1339"/>
        <v>0.0183689224487823-0.28918487244575i</v>
      </c>
      <c r="L2582" t="str">
        <f t="shared" si="1340"/>
        <v>0.00139545289061825-0.0186256794207521i</v>
      </c>
      <c r="M2582" t="str">
        <f t="shared" si="1341"/>
        <v>0.0197643753394006-0.307810551866502i</v>
      </c>
      <c r="N2582" t="str">
        <f t="shared" si="1342"/>
        <v>-6.63924855734436i</v>
      </c>
      <c r="O2582" t="str">
        <f t="shared" si="1343"/>
        <v>0.937276383370817-0.348587121356084i</v>
      </c>
      <c r="P2582" t="str">
        <f t="shared" si="1344"/>
        <v>0.062723616629183+0.348587121356084i</v>
      </c>
      <c r="Q2582" t="str">
        <f t="shared" si="1345"/>
        <v>-0.062723616629183+6.29066143598828i</v>
      </c>
      <c r="R2582" t="str">
        <f t="shared" si="1346"/>
        <v>0.0553085113233799-0.0105223857877772i</v>
      </c>
      <c r="S2582" t="str">
        <f t="shared" si="1347"/>
        <v>0.686066079199511i</v>
      </c>
      <c r="T2582" t="str">
        <f t="shared" si="1348"/>
        <v>0.00721905196124496+0.037945293509993i</v>
      </c>
      <c r="U2582" t="str">
        <f t="shared" si="1349"/>
        <v>0.0000333333333333335-0.000174191120624174i</v>
      </c>
      <c r="V2582" t="str">
        <f t="shared" si="1350"/>
        <v>6.66666666666667E-06-0.00174191120624174i</v>
      </c>
      <c r="W2582" t="str">
        <f t="shared" si="1351"/>
        <v>0.0000275937016636568-0.000158815626191072i</v>
      </c>
      <c r="X2582" t="str">
        <f t="shared" si="1352"/>
        <v>0.0000280008082880381-0.000158668539220459i</v>
      </c>
      <c r="Y2582" t="str">
        <f t="shared" si="1353"/>
        <v>0.009+4.07150407905237i</v>
      </c>
      <c r="Z2582" t="str">
        <f t="shared" si="1354"/>
        <v>-0.000467478888634105-0.0000835669944294953i</v>
      </c>
      <c r="AA2582" t="str">
        <f t="shared" si="1355"/>
        <v>0.00653574051682321-2.94741413104934i</v>
      </c>
      <c r="AB2582" t="str">
        <f t="shared" si="1356"/>
        <v>0.0340481713585981+0.178966415897322i</v>
      </c>
      <c r="AC2582" t="str">
        <f t="shared" si="1357"/>
        <v>1.05576069208128-0.00694322699899337i</v>
      </c>
      <c r="AD2582" t="str">
        <f t="shared" si="1358"/>
        <v>0.0311337355952713+0.169718938993319i</v>
      </c>
      <c r="AE2582" t="str">
        <f t="shared" si="1359"/>
        <v>-3.71462485670978E-07-0.0000819417736898157i</v>
      </c>
      <c r="AF2582" t="str">
        <f t="shared" si="1360"/>
        <v>-15.0517835890893-0.547086307747702i</v>
      </c>
      <c r="AG2582" t="str">
        <f t="shared" si="1361"/>
        <v>1.00181157644163-0.000328170279345296i</v>
      </c>
      <c r="AH2582" t="str">
        <f t="shared" si="1362"/>
        <v>-0.0000395704503010119+0.00123132943328603i</v>
      </c>
      <c r="AI2582">
        <f t="shared" si="1363"/>
        <v>-58.188031939622846</v>
      </c>
      <c r="AJ2582">
        <f t="shared" si="1364"/>
        <v>91.840644534594901</v>
      </c>
      <c r="AK2582"/>
      <c r="AL2582"/>
      <c r="AM2582"/>
      <c r="AN2582"/>
    </row>
    <row r="2583" spans="1:40" x14ac:dyDescent="0.25">
      <c r="A2583"/>
      <c r="B2583">
        <f t="shared" si="1330"/>
        <v>649000</v>
      </c>
      <c r="C2583" s="237" t="str">
        <f t="shared" si="1333"/>
        <v>-1.81448483722141E-07+0.00377353241190345i</v>
      </c>
      <c r="D2583" s="208" t="str">
        <f t="shared" si="1334"/>
        <v>-5.957007348111+0.0289304151579265i</v>
      </c>
      <c r="E2583" t="str">
        <f t="shared" si="1335"/>
        <v>2870</v>
      </c>
      <c r="F2583" t="str">
        <f t="shared" si="1336"/>
        <v>0.777000777000777</v>
      </c>
      <c r="G2583" t="str">
        <f t="shared" si="1331"/>
        <v>0.777000777000777</v>
      </c>
      <c r="H2583" t="str">
        <f t="shared" si="1337"/>
        <v>9.09489669248274+0.575181960205354i</v>
      </c>
      <c r="I2583" t="str">
        <f t="shared" si="1338"/>
        <v>2548.61704022472i</v>
      </c>
      <c r="J2583" t="str">
        <f t="shared" si="1332"/>
        <v>-8791.23951967095+557.555852655881i</v>
      </c>
      <c r="K2583" t="str">
        <f t="shared" si="1339"/>
        <v>0.0183125729981531-0.288742759458728i</v>
      </c>
      <c r="L2583" t="str">
        <f t="shared" si="1340"/>
        <v>0.00139117979819796-0.0185973000276539i</v>
      </c>
      <c r="M2583" t="str">
        <f t="shared" si="1341"/>
        <v>0.0197037527963511-0.307340059486382i</v>
      </c>
      <c r="N2583" t="str">
        <f t="shared" si="1342"/>
        <v>-6.64949431129088i</v>
      </c>
      <c r="O2583" t="str">
        <f t="shared" si="1343"/>
        <v>0.933655712897546-0.358171760156737i</v>
      </c>
      <c r="P2583" t="str">
        <f t="shared" si="1344"/>
        <v>0.066344287102454+0.358171760156737i</v>
      </c>
      <c r="Q2583" t="str">
        <f t="shared" si="1345"/>
        <v>-0.066344287102454+6.29132255113414i</v>
      </c>
      <c r="R2583" t="str">
        <f t="shared" si="1346"/>
        <v>0.0568135530206585-0.011144483724289i</v>
      </c>
      <c r="S2583" t="str">
        <f t="shared" si="1347"/>
        <v>0.687124823148892i</v>
      </c>
      <c r="T2583" t="str">
        <f t="shared" si="1348"/>
        <v>0.00765765140813778+0.0390380025717802i</v>
      </c>
      <c r="U2583" t="str">
        <f t="shared" si="1349"/>
        <v>0.0000333333333333333-0.000173922721362812i</v>
      </c>
      <c r="V2583" t="str">
        <f t="shared" si="1350"/>
        <v>6.66666666666667E-06-0.00173922721362812i</v>
      </c>
      <c r="W2583" t="str">
        <f t="shared" si="1351"/>
        <v>0.0000275936720113964-0.000158572336214796i</v>
      </c>
      <c r="X2583" t="str">
        <f t="shared" si="1352"/>
        <v>0.000027999493500414-0.000158425478118485i</v>
      </c>
      <c r="Y2583" t="str">
        <f t="shared" si="1353"/>
        <v>0.009+4.07778726435955i</v>
      </c>
      <c r="Z2583" t="str">
        <f t="shared" si="1354"/>
        <v>-0.00046604352576216-0.0000834311743814382i</v>
      </c>
      <c r="AA2583" t="str">
        <f t="shared" si="1355"/>
        <v>0.00651561266731536-2.94287235332188i</v>
      </c>
      <c r="AB2583" t="str">
        <f t="shared" si="1356"/>
        <v>0.0361167960486215+0.184120104439883i</v>
      </c>
      <c r="AC2583" t="str">
        <f t="shared" si="1357"/>
        <v>1.05729912027233-0.00747228122331906i</v>
      </c>
      <c r="AD2583" t="str">
        <f t="shared" si="1358"/>
        <v>0.0329271244924415+0.174374632153745i</v>
      </c>
      <c r="AE2583" t="str">
        <f t="shared" si="1359"/>
        <v>-7.97192848748758E-07-0.0000840133170378193i</v>
      </c>
      <c r="AF2583" t="str">
        <f t="shared" si="1360"/>
        <v>-15.0519040405937-0.546251545047427i</v>
      </c>
      <c r="AG2583" t="str">
        <f t="shared" si="1361"/>
        <v>1.0018584241046-0.000346666283747489i</v>
      </c>
      <c r="AH2583" t="str">
        <f t="shared" si="1362"/>
        <v>-0.0000342671648856148+0.00126263745885096i</v>
      </c>
      <c r="AI2583">
        <f t="shared" si="1363"/>
        <v>-57.971229015969101</v>
      </c>
      <c r="AJ2583">
        <f t="shared" si="1364"/>
        <v>91.554588839408893</v>
      </c>
      <c r="AK2583"/>
      <c r="AL2583"/>
      <c r="AM2583"/>
      <c r="AN2583"/>
    </row>
    <row r="2584" spans="1:40" x14ac:dyDescent="0.25">
      <c r="A2584"/>
      <c r="B2584">
        <f t="shared" si="1330"/>
        <v>650000</v>
      </c>
      <c r="C2584" s="237" t="str">
        <f t="shared" si="1333"/>
        <v>-1.80890610160456E-07+0.00376772697745037i</v>
      </c>
      <c r="D2584" s="208" t="str">
        <f t="shared" si="1334"/>
        <v>-5.95700734383397+0.0288859068271195i</v>
      </c>
      <c r="E2584" t="str">
        <f t="shared" si="1335"/>
        <v>2870</v>
      </c>
      <c r="F2584" t="str">
        <f t="shared" si="1336"/>
        <v>0.777000777000777</v>
      </c>
      <c r="G2584" t="str">
        <f t="shared" si="1331"/>
        <v>0.777000777000777</v>
      </c>
      <c r="H2584" t="str">
        <f t="shared" si="1337"/>
        <v>9.09501659617527+0.574305220123256i</v>
      </c>
      <c r="I2584" t="str">
        <f t="shared" si="1338"/>
        <v>2552.54403104171i</v>
      </c>
      <c r="J2584" t="str">
        <f t="shared" si="1332"/>
        <v>-8818.35512275844+558.414952582932i</v>
      </c>
      <c r="K2584" t="str">
        <f t="shared" si="1339"/>
        <v>0.0182564821151692-0.288301990910497i</v>
      </c>
      <c r="L2584" t="str">
        <f t="shared" si="1340"/>
        <v>0.00138692626668568-0.0185690064947535i</v>
      </c>
      <c r="M2584" t="str">
        <f t="shared" si="1341"/>
        <v>0.0196434083818549-0.306870997405251i</v>
      </c>
      <c r="N2584" t="str">
        <f t="shared" si="1342"/>
        <v>-6.6597400652374i</v>
      </c>
      <c r="O2584" t="str">
        <f t="shared" si="1343"/>
        <v>0.929937032330716-0.367718800036033i</v>
      </c>
      <c r="P2584" t="str">
        <f t="shared" si="1344"/>
        <v>0.070062967669284+0.367718800036033i</v>
      </c>
      <c r="Q2584" t="str">
        <f t="shared" si="1345"/>
        <v>-0.070062967669284+6.29202126520137i</v>
      </c>
      <c r="R2584" t="str">
        <f t="shared" si="1346"/>
        <v>0.0583108553989594-0.0117845118636128i</v>
      </c>
      <c r="S2584" t="str">
        <f t="shared" si="1347"/>
        <v>0.688183567098275i</v>
      </c>
      <c r="T2584" t="str">
        <f t="shared" si="1348"/>
        <v>0.008109907410813+0.0401285724690076i</v>
      </c>
      <c r="U2584" t="str">
        <f t="shared" si="1349"/>
        <v>0.0000333333333333333-0.00017365514794533i</v>
      </c>
      <c r="V2584" t="str">
        <f t="shared" si="1350"/>
        <v>6.66666666666667E-06-0.0017365514794533i</v>
      </c>
      <c r="W2584" t="str">
        <f t="shared" si="1351"/>
        <v>0.0000275936423134919-0.000158329797002817i</v>
      </c>
      <c r="X2584" t="str">
        <f t="shared" si="1352"/>
        <v>0.0000279981845941357-0.000158183167059232i</v>
      </c>
      <c r="Y2584" t="str">
        <f t="shared" si="1353"/>
        <v>0.009+4.08407044966673i</v>
      </c>
      <c r="Z2584" t="str">
        <f t="shared" si="1354"/>
        <v>-0.000464614782718614-0.0000832958042059289i</v>
      </c>
      <c r="AA2584" t="str">
        <f t="shared" si="1355"/>
        <v>0.00649557765874812-2.93834455171141i</v>
      </c>
      <c r="AB2584" t="str">
        <f t="shared" si="1356"/>
        <v>0.0382498309623063+0.189263703757171i</v>
      </c>
      <c r="AC2584" t="str">
        <f t="shared" si="1357"/>
        <v>1.0588308985947-0.00801997955322067i</v>
      </c>
      <c r="AD2584" t="str">
        <f t="shared" si="1358"/>
        <v>0.0347686917372566+0.179011160522006i</v>
      </c>
      <c r="AE2584" t="str">
        <f t="shared" si="1359"/>
        <v>-1.24316957939885E-06-0.0000860673175895818i</v>
      </c>
      <c r="AF2584" t="str">
        <f t="shared" si="1360"/>
        <v>-15.0520239400092-0.545419313296136i</v>
      </c>
      <c r="AG2584" t="str">
        <f t="shared" si="1361"/>
        <v>1.00190492476565-0.00036561860644968i</v>
      </c>
      <c r="AH2584" t="str">
        <f t="shared" si="1362"/>
        <v>-0.0000286489821542971+0.00129369051580549i</v>
      </c>
      <c r="AI2584">
        <f t="shared" si="1363"/>
        <v>-57.761262820945703</v>
      </c>
      <c r="AJ2584">
        <f t="shared" si="1364"/>
        <v>91.268616793825032</v>
      </c>
      <c r="AK2584"/>
      <c r="AL2584"/>
      <c r="AM2584"/>
      <c r="AN2584"/>
    </row>
    <row r="2585" spans="1:40" x14ac:dyDescent="0.25">
      <c r="A2585"/>
      <c r="B2585">
        <f t="shared" ref="B2585:B2648" si="1365">B2584+1000</f>
        <v>651000</v>
      </c>
      <c r="C2585" s="237" t="str">
        <f t="shared" si="1333"/>
        <v>-1.80335305469628E-07+0.00376193937843329i</v>
      </c>
      <c r="D2585" s="208" t="str">
        <f t="shared" si="1334"/>
        <v>-5.95700733957663+0.0288415352346552i</v>
      </c>
      <c r="E2585" t="str">
        <f t="shared" si="1335"/>
        <v>2870</v>
      </c>
      <c r="F2585" t="str">
        <f t="shared" si="1336"/>
        <v>0.777000777000777</v>
      </c>
      <c r="G2585" t="str">
        <f t="shared" si="1331"/>
        <v>0.777000777000777</v>
      </c>
      <c r="H2585" t="str">
        <f t="shared" si="1337"/>
        <v>9.09513595112283+0.57343113629355i</v>
      </c>
      <c r="I2585" t="str">
        <f t="shared" si="1338"/>
        <v>2556.47102185869i</v>
      </c>
      <c r="J2585" t="str">
        <f t="shared" si="1332"/>
        <v>-8845.51247427254+559.274052509983i</v>
      </c>
      <c r="K2585" t="str">
        <f t="shared" si="1339"/>
        <v>0.0182006482222696-0.2878625607024i</v>
      </c>
      <c r="L2585" t="str">
        <f t="shared" si="1340"/>
        <v>0.00138269217709347-0.0185407984352555i</v>
      </c>
      <c r="M2585" t="str">
        <f t="shared" si="1341"/>
        <v>0.0195833403993631-0.306403359137656i</v>
      </c>
      <c r="N2585" t="str">
        <f t="shared" si="1342"/>
        <v>-6.66998581918392i</v>
      </c>
      <c r="O2585" t="str">
        <f t="shared" si="1343"/>
        <v>0.926120732037167-0.377227238797706i</v>
      </c>
      <c r="P2585" t="str">
        <f t="shared" si="1344"/>
        <v>0.073879267962833+0.377227238797706i</v>
      </c>
      <c r="Q2585" t="str">
        <f t="shared" si="1345"/>
        <v>-0.073879267962833+6.29275858038621i</v>
      </c>
      <c r="R2585" t="str">
        <f t="shared" si="1346"/>
        <v>0.0598001648652801-0.0124424382990283i</v>
      </c>
      <c r="S2585" t="str">
        <f t="shared" si="1347"/>
        <v>0.689242311047658i</v>
      </c>
      <c r="T2585" t="str">
        <f t="shared" si="1348"/>
        <v>0.00857585492829016+0.0412168038327766i</v>
      </c>
      <c r="U2585" t="str">
        <f t="shared" si="1349"/>
        <v>0.0000333333333333334-0.000173388396565998i</v>
      </c>
      <c r="V2585" t="str">
        <f t="shared" si="1350"/>
        <v>6.66666666666667E-06-0.00173388396565998i</v>
      </c>
      <c r="W2585" t="str">
        <f t="shared" si="1351"/>
        <v>0.0000275936125699433-0.000158088005095378i</v>
      </c>
      <c r="X2585" t="str">
        <f t="shared" si="1352"/>
        <v>0.0000279968815328144-0.000157941602586364i</v>
      </c>
      <c r="Y2585" t="str">
        <f t="shared" si="1353"/>
        <v>0.009+4.09035363497391i</v>
      </c>
      <c r="Z2585" t="str">
        <f t="shared" si="1354"/>
        <v>-0.000463192618858476-0.0000831608816330287i</v>
      </c>
      <c r="AA2585" t="str">
        <f t="shared" si="1355"/>
        <v>0.00647563492099643-2.93383066180319i</v>
      </c>
      <c r="AB2585" t="str">
        <f t="shared" si="1356"/>
        <v>0.0404474409815089+0.194396273539232i</v>
      </c>
      <c r="AC2585" t="str">
        <f t="shared" si="1357"/>
        <v>1.06035576722129-0.00858630338816993i</v>
      </c>
      <c r="AD2585" t="str">
        <f t="shared" si="1358"/>
        <v>0.0366582200764678+0.183628021988061i</v>
      </c>
      <c r="AE2585" t="str">
        <f t="shared" si="1359"/>
        <v>-1.70914875885313E-06-0.0000881036743011084i</v>
      </c>
      <c r="AF2585" t="str">
        <f t="shared" si="1360"/>
        <v>-15.0521432906995-0.544589601058895i</v>
      </c>
      <c r="AG2585" t="str">
        <f t="shared" si="1361"/>
        <v>1.00195107468162-0.000385022845369636i</v>
      </c>
      <c r="AH2585" t="str">
        <f t="shared" si="1362"/>
        <v>-0.0000227196228861976+0.00132448699404408i</v>
      </c>
      <c r="AI2585">
        <f t="shared" si="1363"/>
        <v>-57.557768343824556</v>
      </c>
      <c r="AJ2585">
        <f t="shared" si="1364"/>
        <v>90.982728298485938</v>
      </c>
      <c r="AK2585"/>
      <c r="AL2585"/>
      <c r="AM2585"/>
      <c r="AN2585"/>
    </row>
    <row r="2586" spans="1:40" x14ac:dyDescent="0.25">
      <c r="A2586"/>
      <c r="B2586">
        <f t="shared" si="1365"/>
        <v>652000</v>
      </c>
      <c r="C2586" s="237" t="str">
        <f t="shared" si="1333"/>
        <v>-1.79782553901803E-07+0.00375616953278731i</v>
      </c>
      <c r="D2586" s="208" t="str">
        <f t="shared" si="1334"/>
        <v>-5.95700733533887+0.0287972997513694i</v>
      </c>
      <c r="E2586" t="str">
        <f t="shared" si="1335"/>
        <v>2870</v>
      </c>
      <c r="F2586" t="str">
        <f t="shared" si="1336"/>
        <v>0.777000777000777</v>
      </c>
      <c r="G2586" t="str">
        <f t="shared" si="1331"/>
        <v>0.777000777000777</v>
      </c>
      <c r="H2586" t="str">
        <f t="shared" si="1337"/>
        <v>9.09525476066363+0.57255969672058i</v>
      </c>
      <c r="I2586" t="str">
        <f t="shared" si="1338"/>
        <v>2560.39801267568i</v>
      </c>
      <c r="J2586" t="str">
        <f t="shared" si="1332"/>
        <v>-8872.71157421326+560.133152437033i</v>
      </c>
      <c r="K2586" t="str">
        <f t="shared" si="1339"/>
        <v>0.0181450697538914-0.287424462772461i</v>
      </c>
      <c r="L2586" t="str">
        <f t="shared" si="1340"/>
        <v>0.00137847741133501-0.0185126754646699i</v>
      </c>
      <c r="M2586" t="str">
        <f t="shared" si="1341"/>
        <v>0.0195235471652264-0.305937138237131i</v>
      </c>
      <c r="N2586" t="str">
        <f t="shared" si="1342"/>
        <v>-6.68023157313044i</v>
      </c>
      <c r="O2586" t="str">
        <f t="shared" si="1343"/>
        <v>0.922207212631327-0.386696078297618i</v>
      </c>
      <c r="P2586" t="str">
        <f t="shared" si="1344"/>
        <v>0.077792787368673+0.386696078297618i</v>
      </c>
      <c r="Q2586" t="str">
        <f t="shared" si="1345"/>
        <v>-0.077792787368673+6.29353549483282i</v>
      </c>
      <c r="R2586" t="str">
        <f t="shared" si="1346"/>
        <v>0.0612812266175232-0.0131182266102107i</v>
      </c>
      <c r="S2586" t="str">
        <f t="shared" si="1347"/>
        <v>0.690301054997039i</v>
      </c>
      <c r="T2586" t="str">
        <f t="shared" si="1348"/>
        <v>0.00905552566871868+0.0423024953855889i</v>
      </c>
      <c r="U2586" t="str">
        <f t="shared" si="1349"/>
        <v>0.0000333333333333333-0.000173122463442431i</v>
      </c>
      <c r="V2586" t="str">
        <f t="shared" si="1350"/>
        <v>6.66666666666667E-06-0.00173122463442431i</v>
      </c>
      <c r="W2586" t="str">
        <f t="shared" si="1351"/>
        <v>0.0000275935827807511-0.00015784695705394i</v>
      </c>
      <c r="X2586" t="str">
        <f t="shared" si="1352"/>
        <v>0.00002799558428034-0.00015770078126474i</v>
      </c>
      <c r="Y2586" t="str">
        <f t="shared" si="1353"/>
        <v>0.009+4.09663682028109i</v>
      </c>
      <c r="Z2586" t="str">
        <f t="shared" si="1354"/>
        <v>-0.000461776993848188-0.0000830264044082302i</v>
      </c>
      <c r="AA2586" t="str">
        <f t="shared" si="1355"/>
        <v>0.00645578388830496-2.9293306195777i</v>
      </c>
      <c r="AB2586" t="str">
        <f t="shared" si="1356"/>
        <v>0.0427097756555759+0.199516864474327i</v>
      </c>
      <c r="AC2586" t="str">
        <f t="shared" si="1357"/>
        <v>1.06187346486675-0.00917122962499417i</v>
      </c>
      <c r="AD2586" t="str">
        <f t="shared" si="1358"/>
        <v>0.0385954870421908+0.188224717126311i</v>
      </c>
      <c r="AE2586" t="str">
        <f t="shared" si="1359"/>
        <v>-2.19488649869573E-06-0.0000901222885580109i</v>
      </c>
      <c r="AF2586" t="str">
        <f t="shared" si="1360"/>
        <v>-15.0522620960025-0.543762396969211i</v>
      </c>
      <c r="AG2586" t="str">
        <f t="shared" si="1361"/>
        <v>1.00199687016073-0.000404874570023877i</v>
      </c>
      <c r="AH2586" t="str">
        <f t="shared" si="1362"/>
        <v>-0.0000164828060682053+0.00135502532170938i</v>
      </c>
      <c r="AI2586">
        <f t="shared" si="1363"/>
        <v>-57.36040920996912</v>
      </c>
      <c r="AJ2586">
        <f t="shared" si="1364"/>
        <v>90.696923246518296</v>
      </c>
      <c r="AK2586"/>
      <c r="AL2586"/>
      <c r="AM2586"/>
      <c r="AN2586"/>
    </row>
    <row r="2587" spans="1:40" x14ac:dyDescent="0.25">
      <c r="A2587"/>
      <c r="B2587">
        <f t="shared" si="1365"/>
        <v>653000</v>
      </c>
      <c r="C2587" s="237" t="str">
        <f t="shared" si="1333"/>
        <v>-1.79232339829618E-07+0.00375041735895022i</v>
      </c>
      <c r="D2587" s="208" t="str">
        <f t="shared" si="1334"/>
        <v>-5.95700733112057+0.0287531997519517i</v>
      </c>
      <c r="E2587" t="str">
        <f t="shared" si="1335"/>
        <v>2870</v>
      </c>
      <c r="F2587" t="str">
        <f t="shared" si="1336"/>
        <v>0.777000777000777</v>
      </c>
      <c r="G2587" t="str">
        <f t="shared" si="1331"/>
        <v>0.777000777000777</v>
      </c>
      <c r="H2587" t="str">
        <f t="shared" si="1337"/>
        <v>9.09537302811064+0.571690889480437i</v>
      </c>
      <c r="I2587" t="str">
        <f t="shared" si="1338"/>
        <v>2564.32500349267i</v>
      </c>
      <c r="J2587" t="str">
        <f t="shared" si="1332"/>
        <v>-8899.9524225806+560.992252364084i</v>
      </c>
      <c r="K2587" t="str">
        <f t="shared" si="1339"/>
        <v>0.01808974515636-0.286987691095107i</v>
      </c>
      <c r="L2587" t="str">
        <f t="shared" si="1340"/>
        <v>0.00137428185221757-0.0184846372007962i</v>
      </c>
      <c r="M2587" t="str">
        <f t="shared" si="1341"/>
        <v>0.0194640270085776-0.305472328295903i</v>
      </c>
      <c r="N2587" t="str">
        <f t="shared" si="1342"/>
        <v>-6.69047732707696i</v>
      </c>
      <c r="O2587" t="str">
        <f t="shared" si="1343"/>
        <v>0.918196884933156-0.396124324548554i</v>
      </c>
      <c r="P2587" t="str">
        <f t="shared" si="1344"/>
        <v>0.081803115066844+0.396124324548554i</v>
      </c>
      <c r="Q2587" t="str">
        <f t="shared" si="1345"/>
        <v>-0.081803115066844+6.29435300252841i</v>
      </c>
      <c r="R2587" t="str">
        <f t="shared" si="1346"/>
        <v>0.0627537847331772-0.0138118358003325i</v>
      </c>
      <c r="S2587" t="str">
        <f t="shared" si="1347"/>
        <v>0.691359798946422i</v>
      </c>
      <c r="T2587" t="str">
        <f t="shared" si="1348"/>
        <v>0.00954894802199887+0.0433854439962564i</v>
      </c>
      <c r="U2587" t="str">
        <f t="shared" si="1349"/>
        <v>0.0000333333333333334-0.000172857344815413i</v>
      </c>
      <c r="V2587" t="str">
        <f t="shared" si="1350"/>
        <v>6.66666666666667E-06-0.00172857344815413i</v>
      </c>
      <c r="W2587" t="str">
        <f t="shared" si="1351"/>
        <v>0.0000275935529459156-0.000157606649461031i</v>
      </c>
      <c r="X2587" t="str">
        <f t="shared" si="1352"/>
        <v>0.0000279942928008792-0.000157460699680266i</v>
      </c>
      <c r="Y2587" t="str">
        <f t="shared" si="1353"/>
        <v>0.009+4.10292000558827i</v>
      </c>
      <c r="Z2587" t="str">
        <f t="shared" si="1354"/>
        <v>-0.000460367867662828-0.000082892370292328i</v>
      </c>
      <c r="AA2587" t="str">
        <f t="shared" si="1355"/>
        <v>0.00643602399924817-2.92484436140769i</v>
      </c>
      <c r="AB2587" t="str">
        <f t="shared" si="1356"/>
        <v>0.0450369688835561+0.204624518507919i</v>
      </c>
      <c r="AC2587" t="str">
        <f t="shared" si="1357"/>
        <v>1.06338372887378-0.0097747305893947i</v>
      </c>
      <c r="AD2587" t="str">
        <f t="shared" si="1358"/>
        <v>0.0405802649885585+0.192800749248406i</v>
      </c>
      <c r="AE2587" t="str">
        <f t="shared" si="1359"/>
        <v>-0.000002700138962638-0.0000921230641672765i</v>
      </c>
      <c r="AF2587" t="str">
        <f t="shared" si="1360"/>
        <v>-15.0523803592312-0.542937689728485i</v>
      </c>
      <c r="AG2587" t="str">
        <f t="shared" si="1361"/>
        <v>1.00204230756274-0.000425169322132866i</v>
      </c>
      <c r="AH2587" t="str">
        <f t="shared" si="1362"/>
        <v>-0.0000099422485596105+0.00138530396501051i</v>
      </c>
      <c r="AI2587">
        <f t="shared" si="1363"/>
        <v>-57.168874761936131</v>
      </c>
      <c r="AJ2587">
        <f t="shared" si="1364"/>
        <v>90.411201523589966</v>
      </c>
      <c r="AK2587"/>
      <c r="AL2587"/>
      <c r="AM2587"/>
      <c r="AN2587"/>
    </row>
    <row r="2588" spans="1:40" x14ac:dyDescent="0.25">
      <c r="A2588"/>
      <c r="B2588">
        <f t="shared" si="1365"/>
        <v>654000</v>
      </c>
      <c r="C2588" s="237" t="str">
        <f t="shared" si="1333"/>
        <v>-1.78684647745095E-07+0.00374468277585869i</v>
      </c>
      <c r="D2588" s="208" t="str">
        <f t="shared" si="1334"/>
        <v>-5.95700732692159+0.0287092346149166i</v>
      </c>
      <c r="E2588" t="str">
        <f t="shared" si="1335"/>
        <v>2870</v>
      </c>
      <c r="F2588" t="str">
        <f t="shared" si="1336"/>
        <v>0.777000777000777</v>
      </c>
      <c r="G2588" t="str">
        <f t="shared" si="1331"/>
        <v>0.777000777000777</v>
      </c>
      <c r="H2588" t="str">
        <f t="shared" si="1337"/>
        <v>9.09549075675167+0.570824702720462i</v>
      </c>
      <c r="I2588" t="str">
        <f t="shared" si="1338"/>
        <v>2568.25199430966i</v>
      </c>
      <c r="J2588" t="str">
        <f t="shared" si="1332"/>
        <v>-8927.23501937455+561.851352291135i</v>
      </c>
      <c r="K2588" t="str">
        <f t="shared" si="1339"/>
        <v>0.0180346728877814-0.286552239680899i</v>
      </c>
      <c r="L2588" t="str">
        <f t="shared" si="1340"/>
        <v>0.00137010538343377-0.018456683263705i</v>
      </c>
      <c r="M2588" t="str">
        <f t="shared" si="1341"/>
        <v>0.0194047782712152-0.305008922944604i</v>
      </c>
      <c r="N2588" t="str">
        <f t="shared" si="1342"/>
        <v>-6.70072308102348i</v>
      </c>
      <c r="O2588" t="str">
        <f t="shared" si="1343"/>
        <v>0.914090169925022-0.405510987824552i</v>
      </c>
      <c r="P2588" t="str">
        <f t="shared" si="1344"/>
        <v>0.085909830074978+0.405510987824552i</v>
      </c>
      <c r="Q2588" t="str">
        <f t="shared" si="1345"/>
        <v>-0.085909830074978+6.29521209319893i</v>
      </c>
      <c r="R2588" t="str">
        <f t="shared" si="1346"/>
        <v>0.064217582260458-0.0145232202348787i</v>
      </c>
      <c r="S2588" t="str">
        <f t="shared" si="1347"/>
        <v>0.692418542895803i</v>
      </c>
      <c r="T2588" t="str">
        <f t="shared" si="1348"/>
        <v>0.0100561469931895+0.0444654447370777i</v>
      </c>
      <c r="U2588" t="str">
        <f t="shared" si="1349"/>
        <v>0.0000333333333333333-0.000172593036948723i</v>
      </c>
      <c r="V2588" t="str">
        <f t="shared" si="1350"/>
        <v>6.66666666666667E-06-0.00172593036948723i</v>
      </c>
      <c r="W2588" t="str">
        <f t="shared" si="1351"/>
        <v>0.0000275935230654371-0.000157367078920081i</v>
      </c>
      <c r="X2588" t="str">
        <f t="shared" si="1352"/>
        <v>0.000027993007058872-0.000157221354439729i</v>
      </c>
      <c r="Y2588" t="str">
        <f t="shared" si="1353"/>
        <v>0.009+4.10920319089545i</v>
      </c>
      <c r="Z2588" t="str">
        <f t="shared" si="1354"/>
        <v>-0.000458965200583246-0.0000827587770612842i</v>
      </c>
      <c r="AA2588" t="str">
        <f t="shared" si="1355"/>
        <v>0.00641635469669036-2.92037182405508i</v>
      </c>
      <c r="AB2588" t="str">
        <f t="shared" si="1356"/>
        <v>0.0474291386001216+0.209718269112334i</v>
      </c>
      <c r="AC2588" t="str">
        <f t="shared" si="1357"/>
        <v>1.06488629530189-0.0103967739690656i</v>
      </c>
      <c r="AD2588" t="str">
        <f t="shared" si="1358"/>
        <v>0.0426123211288673+0.1973556244555i</v>
      </c>
      <c r="AE2588" t="str">
        <f t="shared" si="1359"/>
        <v>-3.22466238812499E-06-0.0000941059073488179i</v>
      </c>
      <c r="AF2588" t="str">
        <f t="shared" si="1360"/>
        <v>-15.0524980836733-0.542115468105545i</v>
      </c>
      <c r="AG2588" t="str">
        <f t="shared" si="1361"/>
        <v>1.0020873832991-0.000445902616225865i</v>
      </c>
      <c r="AH2588" t="str">
        <f t="shared" si="1362"/>
        <v>-3.10166476049901E-06+0.00141532142803826i</v>
      </c>
      <c r="AI2588">
        <f t="shared" si="1363"/>
        <v>-56.982877503276946</v>
      </c>
      <c r="AJ2588">
        <f t="shared" si="1364"/>
        <v>90.12556300796804</v>
      </c>
      <c r="AK2588"/>
      <c r="AL2588"/>
      <c r="AM2588"/>
      <c r="AN2588"/>
    </row>
    <row r="2589" spans="1:40" x14ac:dyDescent="0.25">
      <c r="A2589"/>
      <c r="B2589">
        <f t="shared" si="1365"/>
        <v>655000</v>
      </c>
      <c r="C2589" s="237" t="str">
        <f t="shared" si="1333"/>
        <v>-1.78139462258545E-07+0.00373896570294443i</v>
      </c>
      <c r="D2589" s="208" t="str">
        <f t="shared" si="1334"/>
        <v>-5.95700732274183+0.028665403722574i</v>
      </c>
      <c r="E2589" t="str">
        <f t="shared" si="1335"/>
        <v>2870</v>
      </c>
      <c r="F2589" t="str">
        <f t="shared" si="1336"/>
        <v>0.777000777000777</v>
      </c>
      <c r="G2589" t="str">
        <f t="shared" si="1331"/>
        <v>0.777000777000777</v>
      </c>
      <c r="H2589" t="str">
        <f t="shared" si="1337"/>
        <v>9.09560794984973+0.569961124658687i</v>
      </c>
      <c r="I2589" t="str">
        <f t="shared" si="1338"/>
        <v>2572.17898512664i</v>
      </c>
      <c r="J2589" t="str">
        <f t="shared" si="1332"/>
        <v>-8954.55936459512+562.710452218186i</v>
      </c>
      <c r="K2589" t="str">
        <f t="shared" si="1339"/>
        <v>0.0179798514179348-0.28611810257626i</v>
      </c>
      <c r="L2589" t="str">
        <f t="shared" si="1340"/>
        <v>0.00136594788955372-0.0184288132757227i</v>
      </c>
      <c r="M2589" t="str">
        <f t="shared" si="1341"/>
        <v>0.0193457993074885-0.304546915851983i</v>
      </c>
      <c r="N2589" t="str">
        <f t="shared" si="1342"/>
        <v>-6.71096883497i</v>
      </c>
      <c r="O2589" t="str">
        <f t="shared" si="1343"/>
        <v>0.909887498707508-0.414855082764806i</v>
      </c>
      <c r="P2589" t="str">
        <f t="shared" si="1344"/>
        <v>0.090112501292492+0.414855082764806i</v>
      </c>
      <c r="Q2589" t="str">
        <f t="shared" si="1345"/>
        <v>-0.090112501292492+6.29611375220519i</v>
      </c>
      <c r="R2589" t="str">
        <f t="shared" si="1346"/>
        <v>0.065672361311895-0.0152523295822692i</v>
      </c>
      <c r="S2589" t="str">
        <f t="shared" si="1347"/>
        <v>0.693477286845186i</v>
      </c>
      <c r="T2589" t="str">
        <f t="shared" si="1348"/>
        <v>0.0105771441367806+0.0455422909432897i</v>
      </c>
      <c r="U2589" t="str">
        <f t="shared" si="1349"/>
        <v>0.0000333333333333334-0.000172329536128954i</v>
      </c>
      <c r="V2589" t="str">
        <f t="shared" si="1350"/>
        <v>6.66666666666667E-06-0.00172329536128954i</v>
      </c>
      <c r="W2589" t="str">
        <f t="shared" si="1351"/>
        <v>0.0000275934931393161-0.000157128242055263i</v>
      </c>
      <c r="X2589" t="str">
        <f t="shared" si="1352"/>
        <v>0.00002799172701903-0.000156982742170635i</v>
      </c>
      <c r="Y2589" t="str">
        <f t="shared" si="1353"/>
        <v>0.009+4.11548637620263i</v>
      </c>
      <c r="Z2589" t="str">
        <f t="shared" si="1354"/>
        <v>-0.000457568953193269-0.0000826256225061019i</v>
      </c>
      <c r="AA2589" t="str">
        <f t="shared" si="1355"/>
        <v>0.00639677542774657-2.91591294466807i</v>
      </c>
      <c r="AB2589" t="str">
        <f t="shared" si="1356"/>
        <v>0.04988638646557+0.214797141567166i</v>
      </c>
      <c r="AC2589" t="str">
        <f t="shared" si="1357"/>
        <v>1.06638089901884-0.0110373227485089i</v>
      </c>
      <c r="AD2589" t="str">
        <f t="shared" si="1358"/>
        <v>0.0446914175732064+0.20188885168995i</v>
      </c>
      <c r="AE2589" t="str">
        <f t="shared" si="1359"/>
        <v>-3.76821310777112E-06-0.0000960707267268279i</v>
      </c>
      <c r="AF2589" t="str">
        <f t="shared" si="1360"/>
        <v>-15.0526152725916-0.541295720936113i</v>
      </c>
      <c r="AG2589" t="str">
        <f t="shared" si="1361"/>
        <v>1.0021320938331-0.000467069940245382i</v>
      </c>
      <c r="AH2589" t="str">
        <f t="shared" si="1362"/>
        <v>4.03523371609801E-06+0.00144507625257793i</v>
      </c>
      <c r="AI2589">
        <f t="shared" si="1363"/>
        <v>-56.802150852261633</v>
      </c>
      <c r="AJ2589">
        <f t="shared" si="1364"/>
        <v>89.8400075705771</v>
      </c>
      <c r="AK2589"/>
      <c r="AL2589"/>
      <c r="AM2589"/>
      <c r="AN2589"/>
    </row>
    <row r="2590" spans="1:40" x14ac:dyDescent="0.25">
      <c r="A2590"/>
      <c r="B2590">
        <f t="shared" si="1365"/>
        <v>656000</v>
      </c>
      <c r="C2590" s="237" t="str">
        <f t="shared" si="1333"/>
        <v>-1.77596768097489E-07+0.00373326606013039i</v>
      </c>
      <c r="D2590" s="208" t="str">
        <f t="shared" si="1334"/>
        <v>-5.95700731858118+0.0286217064609997i</v>
      </c>
      <c r="E2590" t="str">
        <f t="shared" si="1335"/>
        <v>2870</v>
      </c>
      <c r="F2590" t="str">
        <f t="shared" si="1336"/>
        <v>0.777000777000777</v>
      </c>
      <c r="G2590" t="str">
        <f t="shared" si="1331"/>
        <v>0.777000777000777</v>
      </c>
      <c r="H2590" t="str">
        <f t="shared" si="1337"/>
        <v>9.09572461064323+0.569100143583342i</v>
      </c>
      <c r="I2590" t="str">
        <f t="shared" si="1338"/>
        <v>2576.10597594363i</v>
      </c>
      <c r="J2590" t="str">
        <f t="shared" si="1332"/>
        <v>-8981.92545824231+563.569552145236i</v>
      </c>
      <c r="K2590" t="str">
        <f t="shared" si="1339"/>
        <v>0.0179252792281676-0.285685273863215i</v>
      </c>
      <c r="L2590" t="str">
        <f t="shared" si="1340"/>
        <v>0.00136180925601702-0.0184010268614141i</v>
      </c>
      <c r="M2590" t="str">
        <f t="shared" si="1341"/>
        <v>0.0192870884841846-0.304086300724629i</v>
      </c>
      <c r="N2590" t="str">
        <f t="shared" si="1342"/>
        <v>-6.72121458891651i</v>
      </c>
      <c r="O2590" t="str">
        <f t="shared" si="1343"/>
        <v>0.905589312454162-0.424155628477093i</v>
      </c>
      <c r="P2590" t="str">
        <f t="shared" si="1344"/>
        <v>0.094410687545838+0.424155628477093i</v>
      </c>
      <c r="Q2590" t="str">
        <f t="shared" si="1345"/>
        <v>-0.094410687545838+6.29705896043942i</v>
      </c>
      <c r="R2590" t="str">
        <f t="shared" si="1346"/>
        <v>0.0671178631603268-0.0159991087563807i</v>
      </c>
      <c r="S2590" t="str">
        <f t="shared" si="1347"/>
        <v>0.694536030794566i</v>
      </c>
      <c r="T2590" t="str">
        <f t="shared" si="1348"/>
        <v>0.0111119574919072+0.0466157742747862i</v>
      </c>
      <c r="U2590" t="str">
        <f t="shared" si="1349"/>
        <v>0.0000333333333333333-0.000172066838665343i</v>
      </c>
      <c r="V2590" t="str">
        <f t="shared" si="1350"/>
        <v>6.66666666666667E-06-0.00172066838665343i</v>
      </c>
      <c r="W2590" t="str">
        <f t="shared" si="1351"/>
        <v>0.0000275934631675529-0.000156890135511331i</v>
      </c>
      <c r="X2590" t="str">
        <f t="shared" si="1352"/>
        <v>0.0000279904526463332-0.000156744859521054i</v>
      </c>
      <c r="Y2590" t="str">
        <f t="shared" si="1353"/>
        <v>0.009+4.12176956150981i</v>
      </c>
      <c r="Z2590" t="str">
        <f t="shared" si="1354"/>
        <v>-0.00045617908637694-0.0000824929044326958i</v>
      </c>
      <c r="AA2590" t="str">
        <f t="shared" si="1355"/>
        <v>0.00637728564374366-2.91146766077816i</v>
      </c>
      <c r="AB2590" t="str">
        <f t="shared" si="1356"/>
        <v>0.0524087975602641+0.219860153250363i</v>
      </c>
      <c r="AC2590" t="str">
        <f t="shared" si="1357"/>
        <v>1.06786727379455-0.0116963351456405i</v>
      </c>
      <c r="AD2590" t="str">
        <f t="shared" si="1358"/>
        <v>0.0468173113665541+0.206399942786456i</v>
      </c>
      <c r="AE2590" t="str">
        <f t="shared" si="1359"/>
        <v>-4.33054757062243E-06-0.0000980174333209353i</v>
      </c>
      <c r="AF2590" t="str">
        <f t="shared" si="1360"/>
        <v>-15.0527319292244-0.540478437122342i</v>
      </c>
      <c r="AG2590" t="str">
        <f t="shared" si="1361"/>
        <v>1.00217643568004-0.000488666756151015i</v>
      </c>
      <c r="AH2590" t="str">
        <f t="shared" si="1362"/>
        <v>0.0000114647383682698+0.00147456701791962i</v>
      </c>
      <c r="AI2590">
        <f t="shared" si="1363"/>
        <v>-56.62644716150146</v>
      </c>
      <c r="AJ2590">
        <f t="shared" si="1364"/>
        <v>89.554535075058482</v>
      </c>
      <c r="AK2590"/>
      <c r="AL2590"/>
      <c r="AM2590"/>
      <c r="AN2590"/>
    </row>
    <row r="2591" spans="1:40" x14ac:dyDescent="0.25">
      <c r="A2591"/>
      <c r="B2591">
        <f t="shared" si="1365"/>
        <v>657000</v>
      </c>
      <c r="C2591" s="237" t="str">
        <f t="shared" si="1333"/>
        <v>-1.77056550105587E-07+0.00372758376782708i</v>
      </c>
      <c r="D2591" s="208" t="str">
        <f t="shared" si="1334"/>
        <v>-5.95700731443951+0.0285781422200076i</v>
      </c>
      <c r="E2591" t="str">
        <f t="shared" si="1335"/>
        <v>2870</v>
      </c>
      <c r="F2591" t="str">
        <f t="shared" si="1336"/>
        <v>0.777000777000777</v>
      </c>
      <c r="G2591" t="str">
        <f t="shared" si="1331"/>
        <v>0.777000777000777</v>
      </c>
      <c r="H2591" t="str">
        <f t="shared" si="1337"/>
        <v>9.0958407423461+0.568241747852301i</v>
      </c>
      <c r="I2591" t="str">
        <f t="shared" si="1338"/>
        <v>2580.03296676062i</v>
      </c>
      <c r="J2591" t="str">
        <f t="shared" si="1332"/>
        <v>-9009.33330031611+564.428652072287i</v>
      </c>
      <c r="K2591" t="str">
        <f t="shared" si="1339"/>
        <v>0.0178709548112904-0.285253747659116i</v>
      </c>
      <c r="L2591" t="str">
        <f t="shared" si="1340"/>
        <v>0.00135768936912492-0.0183733236475656i</v>
      </c>
      <c r="M2591" t="str">
        <f t="shared" si="1341"/>
        <v>0.0192286441804153-0.303627071306682i</v>
      </c>
      <c r="N2591" t="str">
        <f t="shared" si="1342"/>
        <v>-6.73146034286303i</v>
      </c>
      <c r="O2591" t="str">
        <f t="shared" si="1343"/>
        <v>0.901196062365168-0.433411648640778i</v>
      </c>
      <c r="P2591" t="str">
        <f t="shared" si="1344"/>
        <v>0.098803937634832+0.433411648640778i</v>
      </c>
      <c r="Q2591" t="str">
        <f t="shared" si="1345"/>
        <v>-0.098803937634832+6.29804869422225i</v>
      </c>
      <c r="R2591" t="str">
        <f t="shared" si="1346"/>
        <v>0.0685538283372846-0.0167634978610682i</v>
      </c>
      <c r="S2591" t="str">
        <f t="shared" si="1347"/>
        <v>0.695594774743949i</v>
      </c>
      <c r="T2591" t="str">
        <f t="shared" si="1348"/>
        <v>0.0116606015185904+0.0476856847801088i</v>
      </c>
      <c r="U2591" t="str">
        <f t="shared" si="1349"/>
        <v>0.0000333333333333333-0.000171804940889596i</v>
      </c>
      <c r="V2591" t="str">
        <f t="shared" si="1350"/>
        <v>6.66666666666667E-06-0.00171804940889596i</v>
      </c>
      <c r="W2591" t="str">
        <f t="shared" si="1351"/>
        <v>0.0000275934331501478-0.000156652755953469i</v>
      </c>
      <c r="X2591" t="str">
        <f t="shared" si="1352"/>
        <v>0.0000279891839060285-0.000156507703159463i</v>
      </c>
      <c r="Y2591" t="str">
        <f t="shared" si="1353"/>
        <v>0.009+4.12805274681699i</v>
      </c>
      <c r="Z2591" t="str">
        <f t="shared" si="1354"/>
        <v>-0.000454795561315772-0.0000823606206617671i</v>
      </c>
      <c r="AA2591" t="str">
        <f t="shared" si="1355"/>
        <v>0.00635788480018189-2.90703591029723i</v>
      </c>
      <c r="AB2591" t="str">
        <f t="shared" si="1356"/>
        <v>0.0549964400839175+0.224906313940043i</v>
      </c>
      <c r="AC2591" t="str">
        <f t="shared" si="1357"/>
        <v>1.06934515239756-0.0123737645502914i</v>
      </c>
      <c r="AD2591" t="str">
        <f t="shared" si="1358"/>
        <v>0.0489897545273585+0.210888412522677i</v>
      </c>
      <c r="AE2591" t="str">
        <f t="shared" si="1359"/>
        <v>-4.91142236324947E-06-0.0000999459405371839i</v>
      </c>
      <c r="AF2591" t="str">
        <f t="shared" si="1360"/>
        <v>-15.0528480567856-0.539663605632293i</v>
      </c>
      <c r="AG2591" t="str">
        <f t="shared" si="1361"/>
        <v>1.00222040540733-0.000510688500522897i</v>
      </c>
      <c r="AH2591" t="str">
        <f t="shared" si="1362"/>
        <v>0.0000191831441255869+0.00150379234066648i</v>
      </c>
      <c r="AI2591">
        <f t="shared" si="1363"/>
        <v>-56.455535966569158</v>
      </c>
      <c r="AJ2591">
        <f t="shared" si="1364"/>
        <v>89.269145377827712</v>
      </c>
      <c r="AK2591"/>
      <c r="AL2591"/>
      <c r="AM2591"/>
      <c r="AN2591"/>
    </row>
    <row r="2592" spans="1:40" x14ac:dyDescent="0.25">
      <c r="A2592"/>
      <c r="B2592">
        <f t="shared" si="1365"/>
        <v>658000</v>
      </c>
      <c r="C2592" s="237" t="str">
        <f t="shared" si="1333"/>
        <v>-1.76518793241587E-07+0.00372191874692884i</v>
      </c>
      <c r="D2592" s="208" t="str">
        <f t="shared" si="1334"/>
        <v>-5.95700731031671+0.0285347103931211i</v>
      </c>
      <c r="E2592" t="str">
        <f t="shared" si="1335"/>
        <v>2870</v>
      </c>
      <c r="F2592" t="str">
        <f t="shared" si="1336"/>
        <v>0.777000777000777</v>
      </c>
      <c r="G2592" t="str">
        <f t="shared" si="1331"/>
        <v>0.777000777000777</v>
      </c>
      <c r="H2592" t="str">
        <f t="shared" si="1337"/>
        <v>9.09595634814814+0.567385925892605i</v>
      </c>
      <c r="I2592" t="str">
        <f t="shared" si="1338"/>
        <v>2583.9599575776i</v>
      </c>
      <c r="J2592" t="str">
        <f t="shared" si="1332"/>
        <v>-9036.78289081653+565.287751999337i</v>
      </c>
      <c r="K2592" t="str">
        <f t="shared" si="1339"/>
        <v>0.0178168766714729-0.284823518116387i</v>
      </c>
      <c r="L2592" t="str">
        <f t="shared" si="1340"/>
        <v>0.00135358811603262-0.0183457032631701i</v>
      </c>
      <c r="M2592" t="str">
        <f t="shared" si="1341"/>
        <v>0.0191704647875055-0.303169221379557i</v>
      </c>
      <c r="N2592" t="str">
        <f t="shared" si="1342"/>
        <v>-6.74170609680955i</v>
      </c>
      <c r="O2592" t="str">
        <f t="shared" si="1343"/>
        <v>0.896708209620004-0.442622171609249i</v>
      </c>
      <c r="P2592" t="str">
        <f t="shared" si="1344"/>
        <v>0.103291790379996+0.442622171609249i</v>
      </c>
      <c r="Q2592" t="str">
        <f t="shared" si="1345"/>
        <v>-0.103291790379996+6.2990839252003i</v>
      </c>
      <c r="R2592" t="str">
        <f t="shared" si="1346"/>
        <v>0.0699799967337051-0.0175454321367678i</v>
      </c>
      <c r="S2592" t="str">
        <f t="shared" si="1347"/>
        <v>0.69665351869333i</v>
      </c>
      <c r="T2592" t="str">
        <f t="shared" si="1348"/>
        <v>0.0122230870350743+0.0487518109626834i</v>
      </c>
      <c r="U2592" t="str">
        <f t="shared" si="1349"/>
        <v>0.0000333333333333333-0.000171543839155721i</v>
      </c>
      <c r="V2592" t="str">
        <f t="shared" si="1350"/>
        <v>6.66666666666667E-06-0.00171543839155721i</v>
      </c>
      <c r="W2592" t="str">
        <f t="shared" si="1351"/>
        <v>0.0000275934030871014-0.000156416100067136i</v>
      </c>
      <c r="X2592" t="str">
        <f t="shared" si="1352"/>
        <v>0.000027987920763626-0.000156271269774592i</v>
      </c>
      <c r="Y2592" t="str">
        <f t="shared" si="1353"/>
        <v>0.009+4.13433593212417i</v>
      </c>
      <c r="Z2592" t="str">
        <f t="shared" si="1354"/>
        <v>-0.000453418339486043-0.0000822287690286756i</v>
      </c>
      <c r="AA2592" t="str">
        <f t="shared" si="1355"/>
        <v>0.00633857235669683-2.90261763151467i</v>
      </c>
      <c r="AB2592" t="str">
        <f t="shared" si="1356"/>
        <v>0.0576493650600483+0.229934626126886i</v>
      </c>
      <c r="AC2592" t="str">
        <f t="shared" si="1357"/>
        <v>1.07081426669399-0.013069559464687i</v>
      </c>
      <c r="AD2592" t="str">
        <f t="shared" si="1358"/>
        <v>0.0512084940865439+0.215353778669207i</v>
      </c>
      <c r="AE2592" t="str">
        <f t="shared" si="1359"/>
        <v>-5.51059423065883E-06-0.000101856164158785i</v>
      </c>
      <c r="AF2592" t="str">
        <f t="shared" si="1360"/>
        <v>-15.0529636584649-0.538851215499484i</v>
      </c>
      <c r="AG2592" t="str">
        <f t="shared" si="1361"/>
        <v>1.00226399963468-0.000533130585164134i</v>
      </c>
      <c r="AH2592" t="str">
        <f t="shared" si="1362"/>
        <v>0.000027186749665612+0.00153275087453988i</v>
      </c>
      <c r="AI2592">
        <f t="shared" si="1363"/>
        <v>-56.289202432564373</v>
      </c>
      <c r="AJ2592">
        <f t="shared" si="1364"/>
        <v>88.983838328134894</v>
      </c>
      <c r="AK2592"/>
      <c r="AL2592"/>
      <c r="AM2592"/>
      <c r="AN2592"/>
    </row>
    <row r="2593" spans="1:40" x14ac:dyDescent="0.25">
      <c r="A2593"/>
      <c r="B2593">
        <f t="shared" si="1365"/>
        <v>659000</v>
      </c>
      <c r="C2593" s="237" t="str">
        <f t="shared" si="1333"/>
        <v>-1.75983482578266E-07+0.00371627091881014i</v>
      </c>
      <c r="D2593" s="208" t="str">
        <f t="shared" si="1334"/>
        <v>-5.95700730621266+0.0284914103775444i</v>
      </c>
      <c r="E2593" t="str">
        <f t="shared" si="1335"/>
        <v>2870</v>
      </c>
      <c r="F2593" t="str">
        <f t="shared" si="1336"/>
        <v>0.777000777000777</v>
      </c>
      <c r="G2593" t="str">
        <f t="shared" si="1331"/>
        <v>0.777000777000777</v>
      </c>
      <c r="H2593" t="str">
        <f t="shared" si="1337"/>
        <v>9.09607143121517+0.566532666199914i</v>
      </c>
      <c r="I2593" t="str">
        <f t="shared" si="1338"/>
        <v>2587.88694839459i</v>
      </c>
      <c r="J2593" t="str">
        <f t="shared" si="1332"/>
        <v>-9064.27422974357+566.146851926388i</v>
      </c>
      <c r="K2593" t="str">
        <f t="shared" si="1339"/>
        <v>0.0177630433241426-0.284394579422265i</v>
      </c>
      <c r="L2593" t="str">
        <f t="shared" si="1340"/>
        <v>0.00134950538474159-0.0183181653394097i</v>
      </c>
      <c r="M2593" t="str">
        <f t="shared" si="1341"/>
        <v>0.0191125487088842-0.302712744761675i</v>
      </c>
      <c r="N2593" t="str">
        <f t="shared" si="1342"/>
        <v>-6.75195185075607i</v>
      </c>
      <c r="O2593" t="str">
        <f t="shared" si="1343"/>
        <v>0.892126225329019-0.45178623051195i</v>
      </c>
      <c r="P2593" t="str">
        <f t="shared" si="1344"/>
        <v>0.107873774670981+0.45178623051195i</v>
      </c>
      <c r="Q2593" t="str">
        <f t="shared" si="1345"/>
        <v>-0.107873774670981+6.30016562024412i</v>
      </c>
      <c r="R2593" t="str">
        <f t="shared" si="1346"/>
        <v>0.0713961077029628-0.0183448419092889i</v>
      </c>
      <c r="S2593" t="str">
        <f t="shared" si="1347"/>
        <v>0.697712262642713i</v>
      </c>
      <c r="T2593" t="str">
        <f t="shared" si="1348"/>
        <v>0.0127994211563528+0.049813939849317i</v>
      </c>
      <c r="U2593" t="str">
        <f t="shared" si="1349"/>
        <v>0.0000333333333333333-0.000171283529839855i</v>
      </c>
      <c r="V2593" t="str">
        <f t="shared" si="1350"/>
        <v>6.66666666666667E-06-0.00171283529839856i</v>
      </c>
      <c r="W2593" t="str">
        <f t="shared" si="1351"/>
        <v>0.0000275933729784139-0.000156180164557903i</v>
      </c>
      <c r="X2593" t="str">
        <f t="shared" si="1352"/>
        <v>0.0000279866631848978-0.000156035556075264i</v>
      </c>
      <c r="Y2593" t="str">
        <f t="shared" si="1353"/>
        <v>0.009+4.14061911743135i</v>
      </c>
      <c r="Z2593" t="str">
        <f t="shared" si="1354"/>
        <v>-0.000452047382656094-0.0000820973473833185i</v>
      </c>
      <c r="AA2593" t="str">
        <f t="shared" si="1355"/>
        <v>0.00631934777702182-2.89821276309451i</v>
      </c>
      <c r="AB2593" t="str">
        <f t="shared" si="1356"/>
        <v>0.0603676060460453+0.234944085337204i</v>
      </c>
      <c r="AC2593" t="str">
        <f t="shared" si="1357"/>
        <v>1.07227434774894-0.0137836634460183i</v>
      </c>
      <c r="AD2593" t="str">
        <f t="shared" si="1358"/>
        <v>0.0534732721269905+0.219795562039074i</v>
      </c>
      <c r="AE2593" t="str">
        <f t="shared" si="1359"/>
        <v>-6.12782009702957E-06-0.000103748022336721i</v>
      </c>
      <c r="AF2593" t="str">
        <f t="shared" si="1360"/>
        <v>-15.0530787374278-0.53804125582237i</v>
      </c>
      <c r="AG2593" t="str">
        <f t="shared" si="1361"/>
        <v>1.00230721503414-0.000555988397702726i</v>
      </c>
      <c r="AH2593" t="str">
        <f t="shared" si="1362"/>
        <v>0.0000354718577266505+0.0015614413101831i</v>
      </c>
      <c r="AI2593">
        <f t="shared" si="1363"/>
        <v>-56.127245972362019</v>
      </c>
      <c r="AJ2593">
        <f t="shared" si="1364"/>
        <v>88.698613768124801</v>
      </c>
      <c r="AK2593"/>
      <c r="AL2593"/>
      <c r="AM2593"/>
      <c r="AN2593"/>
    </row>
    <row r="2594" spans="1:40" x14ac:dyDescent="0.25">
      <c r="A2594"/>
      <c r="B2594">
        <f t="shared" si="1365"/>
        <v>660000</v>
      </c>
      <c r="C2594" s="237" t="str">
        <f t="shared" si="1333"/>
        <v>-1.75450603301402E-07+0.00371064020532198i</v>
      </c>
      <c r="D2594" s="208" t="str">
        <f t="shared" si="1334"/>
        <v>-5.95700730212725+0.0284482415741352i</v>
      </c>
      <c r="E2594" t="str">
        <f t="shared" si="1335"/>
        <v>2870</v>
      </c>
      <c r="F2594" t="str">
        <f t="shared" si="1336"/>
        <v>0.777000777000777</v>
      </c>
      <c r="G2594" t="str">
        <f t="shared" si="1331"/>
        <v>0.777000777000777</v>
      </c>
      <c r="H2594" t="str">
        <f t="shared" si="1337"/>
        <v>9.09618599468927+0.565681957338038i</v>
      </c>
      <c r="I2594" t="str">
        <f t="shared" si="1338"/>
        <v>2591.81393921158i</v>
      </c>
      <c r="J2594" t="str">
        <f t="shared" si="1332"/>
        <v>-9091.80731709722+567.005951853439i</v>
      </c>
      <c r="K2594" t="str">
        <f t="shared" si="1339"/>
        <v>0.0177094532958823-0.283966925798537i</v>
      </c>
      <c r="L2594" t="str">
        <f t="shared" si="1340"/>
        <v>0.0013454410640919-0.0182907095096398i</v>
      </c>
      <c r="M2594" t="str">
        <f t="shared" si="1341"/>
        <v>0.0190548943599742-0.302257635308177i</v>
      </c>
      <c r="N2594" t="str">
        <f t="shared" si="1342"/>
        <v>-6.76219760470259i</v>
      </c>
      <c r="O2594" t="str">
        <f t="shared" si="1343"/>
        <v>0.887450590483978-0.460902863355869i</v>
      </c>
      <c r="P2594" t="str">
        <f t="shared" si="1344"/>
        <v>0.112549409516022+0.460902863355869i</v>
      </c>
      <c r="Q2594" t="str">
        <f t="shared" si="1345"/>
        <v>-0.112549409516022+6.30129474134672i</v>
      </c>
      <c r="R2594" t="str">
        <f t="shared" si="1346"/>
        <v>0.072801900166155-0.0191616525408811i</v>
      </c>
      <c r="S2594" t="str">
        <f t="shared" si="1347"/>
        <v>0.698771006592096i</v>
      </c>
      <c r="T2594" t="str">
        <f t="shared" si="1348"/>
        <v>0.0133896072339595+0.0508718570609214i</v>
      </c>
      <c r="U2594" t="str">
        <f t="shared" si="1349"/>
        <v>0.0000333333333333334-0.000171024009340098i</v>
      </c>
      <c r="V2594" t="str">
        <f t="shared" si="1350"/>
        <v>6.66666666666667E-06-0.00171024009340098i</v>
      </c>
      <c r="W2594" t="str">
        <f t="shared" si="1351"/>
        <v>0.0000275933428240858-0.000155944946151315i</v>
      </c>
      <c r="X2594" t="str">
        <f t="shared" si="1352"/>
        <v>0.0000279854111358749-0.000155800558790257i</v>
      </c>
      <c r="Y2594" t="str">
        <f t="shared" si="1353"/>
        <v>0.009+4.14690230273853i</v>
      </c>
      <c r="Z2594" t="str">
        <f t="shared" si="1354"/>
        <v>-0.000450682652883725-0.000081966353590006i</v>
      </c>
      <c r="AA2594" t="str">
        <f t="shared" si="1355"/>
        <v>0.00630021052895063-2.89382124407255i</v>
      </c>
      <c r="AB2594" t="str">
        <f t="shared" si="1356"/>
        <v>0.0631511788491902+0.239933680466493i</v>
      </c>
      <c r="AC2594" t="str">
        <f t="shared" si="1357"/>
        <v>1.07372512593027-0.0145160150511912i</v>
      </c>
      <c r="AD2594" t="str">
        <f t="shared" si="1358"/>
        <v>0.0557838258234422+0.224213286536608i</v>
      </c>
      <c r="AE2594" t="str">
        <f t="shared" si="1359"/>
        <v>-0.0000067628570862756-0.000105621435580145i</v>
      </c>
      <c r="AF2594" t="str">
        <f t="shared" si="1360"/>
        <v>-15.0531932968165-0.537233715763903i</v>
      </c>
      <c r="AG2594" t="str">
        <f t="shared" si="1361"/>
        <v>1.0023500483303-0.000579257302192524i</v>
      </c>
      <c r="AH2594" t="str">
        <f t="shared" si="1362"/>
        <v>0.0000440347754167913+0.00158986237496233i</v>
      </c>
      <c r="AI2594">
        <f t="shared" si="1363"/>
        <v>-55.969479014272963</v>
      </c>
      <c r="AJ2594">
        <f t="shared" si="1364"/>
        <v>88.413471532894505</v>
      </c>
      <c r="AK2594"/>
      <c r="AL2594"/>
      <c r="AM2594"/>
      <c r="AN2594"/>
    </row>
    <row r="2595" spans="1:40" x14ac:dyDescent="0.25">
      <c r="A2595"/>
      <c r="B2595">
        <f t="shared" si="1365"/>
        <v>661000</v>
      </c>
      <c r="C2595" s="237" t="str">
        <f t="shared" si="1333"/>
        <v>-1.74920140708749E-07+0.0037050265287883i</v>
      </c>
      <c r="D2595" s="208" t="str">
        <f t="shared" si="1334"/>
        <v>-5.95700729806037+0.028405203387377i</v>
      </c>
      <c r="E2595" t="str">
        <f t="shared" si="1335"/>
        <v>2870</v>
      </c>
      <c r="F2595" t="str">
        <f t="shared" si="1336"/>
        <v>0.777000777000777</v>
      </c>
      <c r="G2595" t="str">
        <f t="shared" si="1331"/>
        <v>0.777000777000777</v>
      </c>
      <c r="H2595" t="str">
        <f t="shared" si="1337"/>
        <v>9.09630004168897+0.564833787938404i</v>
      </c>
      <c r="I2595" t="str">
        <f t="shared" si="1338"/>
        <v>2595.74093002857i</v>
      </c>
      <c r="J2595" t="str">
        <f t="shared" si="1332"/>
        <v>-9119.38215287749+567.865051780489i</v>
      </c>
      <c r="K2595" t="str">
        <f t="shared" si="1339"/>
        <v>0.0176561051243305-0.283540551501289i</v>
      </c>
      <c r="L2595" t="str">
        <f t="shared" si="1340"/>
        <v>0.00134139504375486-0.0182633354093743i</v>
      </c>
      <c r="M2595" t="str">
        <f t="shared" si="1341"/>
        <v>0.0189975001680854-0.301803886910663i</v>
      </c>
      <c r="N2595" t="str">
        <f t="shared" si="1342"/>
        <v>-6.77244335864911i</v>
      </c>
      <c r="O2595" t="str">
        <f t="shared" si="1343"/>
        <v>0.88268179590757-0.469971113126527i</v>
      </c>
      <c r="P2595" t="str">
        <f t="shared" si="1344"/>
        <v>0.11731820409243+0.469971113126527i</v>
      </c>
      <c r="Q2595" t="str">
        <f t="shared" si="1345"/>
        <v>-0.11731820409243+6.30247224552258i</v>
      </c>
      <c r="R2595" t="str">
        <f t="shared" si="1346"/>
        <v>0.0741971127196041-0.0199957843836706i</v>
      </c>
      <c r="S2595" t="str">
        <f t="shared" si="1347"/>
        <v>0.699829750541477i</v>
      </c>
      <c r="T2595" t="str">
        <f t="shared" si="1348"/>
        <v>0.0139936447971054+0.0519253468854584i</v>
      </c>
      <c r="U2595" t="str">
        <f t="shared" si="1349"/>
        <v>0.0000333333333333333-0.000170765274076346i</v>
      </c>
      <c r="V2595" t="str">
        <f t="shared" si="1350"/>
        <v>6.66666666666667E-06-0.00170765274076346i</v>
      </c>
      <c r="W2595" t="str">
        <f t="shared" si="1351"/>
        <v>0.0000275933126241172-0.000155710441592726i</v>
      </c>
      <c r="X2595" t="str">
        <f t="shared" si="1352"/>
        <v>0.0000279841645828447-0.000155566274668135i</v>
      </c>
      <c r="Y2595" t="str">
        <f t="shared" si="1353"/>
        <v>0.009+4.15318548804571i</v>
      </c>
      <c r="Z2595" t="str">
        <f t="shared" si="1354"/>
        <v>-0.0004493241125135-0.0000818357855273383i</v>
      </c>
      <c r="AA2595" t="str">
        <f t="shared" si="1355"/>
        <v>0.00628116008430069-2.88944301385358i</v>
      </c>
      <c r="AB2595" t="str">
        <f t="shared" si="1356"/>
        <v>0.0660000812490387+0.244902394123486i</v>
      </c>
      <c r="AC2595" t="str">
        <f t="shared" si="1357"/>
        <v>1.07516633101482-0.015266547783854i</v>
      </c>
      <c r="AD2595" t="str">
        <f t="shared" si="1358"/>
        <v>0.0581398874828451+0.228606479205777i</v>
      </c>
      <c r="AE2595" t="str">
        <f t="shared" si="1359"/>
        <v>-7.41546254242021E-06-0.000107476326746601i</v>
      </c>
      <c r="AF2595" t="str">
        <f t="shared" si="1360"/>
        <v>-15.0533073397493-0.536428584551027i</v>
      </c>
      <c r="AG2595" t="str">
        <f t="shared" si="1361"/>
        <v>1.00239249630034-0.000602932639713251i</v>
      </c>
      <c r="AH2595" t="str">
        <f t="shared" si="1362"/>
        <v>0.0000528718145190489+0.00161801283276572i</v>
      </c>
      <c r="AI2595">
        <f t="shared" si="1363"/>
        <v>-55.815725900135718</v>
      </c>
      <c r="AJ2595">
        <f t="shared" si="1364"/>
        <v>88.128411450555603</v>
      </c>
      <c r="AK2595"/>
      <c r="AL2595"/>
      <c r="AM2595"/>
      <c r="AN2595"/>
    </row>
    <row r="2596" spans="1:40" x14ac:dyDescent="0.25">
      <c r="A2596"/>
      <c r="B2596">
        <f t="shared" si="1365"/>
        <v>662000</v>
      </c>
      <c r="C2596" s="237" t="str">
        <f t="shared" si="1333"/>
        <v>-1.7439208020902E-07+0.00369942981200233i</v>
      </c>
      <c r="D2596" s="208" t="str">
        <f t="shared" si="1334"/>
        <v>-5.95700729401191+0.0283622952253512i</v>
      </c>
      <c r="E2596" t="str">
        <f t="shared" si="1335"/>
        <v>2870</v>
      </c>
      <c r="F2596" t="str">
        <f t="shared" si="1336"/>
        <v>0.777000777000777</v>
      </c>
      <c r="G2596" t="str">
        <f t="shared" si="1331"/>
        <v>0.777000777000777</v>
      </c>
      <c r="H2596" t="str">
        <f t="shared" si="1337"/>
        <v>9.09641357530948+0.563988146699579i</v>
      </c>
      <c r="I2596" t="str">
        <f t="shared" si="1338"/>
        <v>2599.66792084555i</v>
      </c>
      <c r="J2596" t="str">
        <f t="shared" si="1332"/>
        <v>-9146.99873708437+568.72415170754i</v>
      </c>
      <c r="K2596" t="str">
        <f t="shared" si="1339"/>
        <v>0.0176029973580816-0.283115450820651i</v>
      </c>
      <c r="L2596" t="str">
        <f t="shared" si="1340"/>
        <v>0.00133736721422541-0.018236042676268i</v>
      </c>
      <c r="M2596" t="str">
        <f t="shared" si="1341"/>
        <v>0.018940364572307-0.301351493496919i</v>
      </c>
      <c r="N2596" t="str">
        <f t="shared" si="1342"/>
        <v>-6.78268911259563i</v>
      </c>
      <c r="O2596" t="str">
        <f t="shared" si="1343"/>
        <v>0.877820342201888-0.478990027888432i</v>
      </c>
      <c r="P2596" t="str">
        <f t="shared" si="1344"/>
        <v>0.122179657798112+0.478990027888432i</v>
      </c>
      <c r="Q2596" t="str">
        <f t="shared" si="1345"/>
        <v>-0.122179657798112+6.3036990847072i</v>
      </c>
      <c r="R2596" t="str">
        <f t="shared" si="1346"/>
        <v>0.075581483744519-0.0208471527355584i</v>
      </c>
      <c r="S2596" t="str">
        <f t="shared" si="1347"/>
        <v>0.70088849449086i</v>
      </c>
      <c r="T2596" t="str">
        <f t="shared" si="1348"/>
        <v>0.0146115294952465+0.0529741923530813i</v>
      </c>
      <c r="U2596" t="str">
        <f t="shared" si="1349"/>
        <v>0.0000333333333333334-0.000170507320490128i</v>
      </c>
      <c r="V2596" t="str">
        <f t="shared" si="1350"/>
        <v>6.66666666666667E-06-0.00170507320490128i</v>
      </c>
      <c r="W2596" t="str">
        <f t="shared" si="1351"/>
        <v>0.0000275932823785089-0.000155476647647157i</v>
      </c>
      <c r="X2596" t="str">
        <f t="shared" si="1352"/>
        <v>0.0000279829234923498-0.00015533270047711i</v>
      </c>
      <c r="Y2596" t="str">
        <f t="shared" si="1353"/>
        <v>0.009+4.15946867335289i</v>
      </c>
      <c r="Z2596" t="str">
        <f t="shared" si="1354"/>
        <v>-0.000447971724174203-0.0000817056410880898i</v>
      </c>
      <c r="AA2596" t="str">
        <f t="shared" si="1355"/>
        <v>0.0062621959188766-2.8850780122086i</v>
      </c>
      <c r="AB2596" t="str">
        <f t="shared" si="1356"/>
        <v>0.0689142927265435+0.249849202984542i</v>
      </c>
      <c r="AC2596" t="str">
        <f t="shared" si="1357"/>
        <v>1.07659769229689-0.0160351900438002i</v>
      </c>
      <c r="AD2596" t="str">
        <f t="shared" si="1358"/>
        <v>0.0605411845851061+0.232974670277923i</v>
      </c>
      <c r="AE2596" t="str">
        <f t="shared" si="1359"/>
        <v>-0.0000080853940497946-0.000109312621032076i</v>
      </c>
      <c r="AF2596" t="str">
        <f t="shared" si="1360"/>
        <v>-15.0534208693214-0.535625851474228i</v>
      </c>
      <c r="AG2596" t="str">
        <f t="shared" si="1361"/>
        <v>1.00243455577415-0.000627009728969492i</v>
      </c>
      <c r="AH2596" t="str">
        <f t="shared" si="1362"/>
        <v>0.0000619792917927971+0.00164589148380034i</v>
      </c>
      <c r="AI2596">
        <f t="shared" si="1363"/>
        <v>-55.665821897617569</v>
      </c>
      <c r="AJ2596">
        <f t="shared" si="1364"/>
        <v>87.843433342293764</v>
      </c>
      <c r="AK2596"/>
      <c r="AL2596"/>
      <c r="AM2596"/>
      <c r="AN2596"/>
    </row>
    <row r="2597" spans="1:40" x14ac:dyDescent="0.25">
      <c r="A2597"/>
      <c r="B2597">
        <f t="shared" si="1365"/>
        <v>663000</v>
      </c>
      <c r="C2597" s="237" t="str">
        <f t="shared" si="1333"/>
        <v>-1.73866407320884E-07+0.00369384997822315i</v>
      </c>
      <c r="D2597" s="208" t="str">
        <f t="shared" si="1334"/>
        <v>-5.95700728998175+0.0283195164997108i</v>
      </c>
      <c r="E2597" t="str">
        <f t="shared" si="1335"/>
        <v>2870</v>
      </c>
      <c r="F2597" t="str">
        <f t="shared" si="1336"/>
        <v>0.777000777000777</v>
      </c>
      <c r="G2597" t="str">
        <f t="shared" si="1331"/>
        <v>0.777000777000777</v>
      </c>
      <c r="H2597" t="str">
        <f t="shared" si="1337"/>
        <v>9.09652659862289+0.563145022386778i</v>
      </c>
      <c r="I2597" t="str">
        <f t="shared" si="1338"/>
        <v>2603.59491166254i</v>
      </c>
      <c r="J2597" t="str">
        <f t="shared" si="1332"/>
        <v>-9174.65706971788+569.583251634591i</v>
      </c>
      <c r="K2597" t="str">
        <f t="shared" si="1339"/>
        <v>0.0175501285565884-0.282691618080547i</v>
      </c>
      <c r="L2597" t="str">
        <f t="shared" si="1340"/>
        <v>0.00133335746681493-0.0182088309501028i</v>
      </c>
      <c r="M2597" t="str">
        <f t="shared" si="1341"/>
        <v>0.0188834860234033-0.30090044903065i</v>
      </c>
      <c r="N2597" t="str">
        <f t="shared" si="1342"/>
        <v>-6.79293486654215i</v>
      </c>
      <c r="O2597" t="str">
        <f t="shared" si="1343"/>
        <v>0.872866739695873-0.487958660885015i</v>
      </c>
      <c r="P2597" t="str">
        <f t="shared" si="1344"/>
        <v>0.127133260304127+0.487958660885015i</v>
      </c>
      <c r="Q2597" t="str">
        <f t="shared" si="1345"/>
        <v>-0.127133260304127+6.30497620565713i</v>
      </c>
      <c r="R2597" t="str">
        <f t="shared" si="1346"/>
        <v>0.0769547515187678-0.0217156677986752i</v>
      </c>
      <c r="S2597" t="str">
        <f t="shared" si="1347"/>
        <v>0.70194723844024i</v>
      </c>
      <c r="T2597" t="str">
        <f t="shared" si="1348"/>
        <v>0.0152432530421657+0.0540181753134539i</v>
      </c>
      <c r="U2597" t="str">
        <f t="shared" si="1349"/>
        <v>0.0000333333333333333-0.000170250145044442i</v>
      </c>
      <c r="V2597" t="str">
        <f t="shared" si="1350"/>
        <v>6.66666666666667E-06-0.00170250145044442i</v>
      </c>
      <c r="W2597" t="str">
        <f t="shared" si="1351"/>
        <v>0.0000275932520872609-0.000155243561099149i</v>
      </c>
      <c r="X2597" t="str">
        <f t="shared" si="1352"/>
        <v>0.0000279816878311843-0.000155099833004894i</v>
      </c>
      <c r="Y2597" t="str">
        <f t="shared" si="1353"/>
        <v>0.009+4.16575185866007i</v>
      </c>
      <c r="Z2597" t="str">
        <f t="shared" si="1354"/>
        <v>-0.000446625450776254-0.000081575918179085i</v>
      </c>
      <c r="AA2597" t="str">
        <f t="shared" si="1355"/>
        <v>0.00624331751243408-2.88072617927202i</v>
      </c>
      <c r="AB2597" t="str">
        <f t="shared" si="1356"/>
        <v>0.071893774200321+0.254773078158325i</v>
      </c>
      <c r="AC2597" t="str">
        <f t="shared" si="1357"/>
        <v>1.07801893869904-0.0168218650788426i</v>
      </c>
      <c r="AD2597" t="str">
        <f t="shared" si="1358"/>
        <v>0.0629874398242701+0.237317393218946i</v>
      </c>
      <c r="AE2597" t="str">
        <f t="shared" si="1359"/>
        <v>-8.77240945305426E-06-0.000111130245960872i</v>
      </c>
      <c r="AF2597" t="str">
        <f t="shared" si="1360"/>
        <v>-15.0535338886046-0.534825505887067i</v>
      </c>
      <c r="AG2597" t="str">
        <f t="shared" si="1361"/>
        <v>1.00247622363446-0.000651483866888625i</v>
      </c>
      <c r="AH2597" t="str">
        <f t="shared" si="1362"/>
        <v>0.0000713535292714241+0.00167349716438704i</v>
      </c>
      <c r="AI2597">
        <f t="shared" si="1363"/>
        <v>-55.519612312808491</v>
      </c>
      <c r="AJ2597">
        <f t="shared" si="1364"/>
        <v>87.558537022428311</v>
      </c>
      <c r="AK2597"/>
      <c r="AL2597"/>
      <c r="AM2597"/>
      <c r="AN2597"/>
    </row>
    <row r="2598" spans="1:40" x14ac:dyDescent="0.25">
      <c r="A2598"/>
      <c r="B2598">
        <f t="shared" si="1365"/>
        <v>664000</v>
      </c>
      <c r="C2598" s="237" t="str">
        <f t="shared" si="1333"/>
        <v>-1.73343107671975E-07+0.00368828695117211i</v>
      </c>
      <c r="D2598" s="208" t="str">
        <f t="shared" si="1334"/>
        <v>-5.95700728596979+0.0282768666256529i</v>
      </c>
      <c r="E2598" t="str">
        <f t="shared" si="1335"/>
        <v>2870</v>
      </c>
      <c r="F2598" t="str">
        <f t="shared" si="1336"/>
        <v>0.777000777000777</v>
      </c>
      <c r="G2598" t="str">
        <f t="shared" si="1331"/>
        <v>0.777000777000777</v>
      </c>
      <c r="H2598" t="str">
        <f t="shared" si="1337"/>
        <v>9.09663911467838+0.562304403831356i</v>
      </c>
      <c r="I2598" t="str">
        <f t="shared" si="1338"/>
        <v>2607.52190247953i</v>
      </c>
      <c r="J2598" t="str">
        <f t="shared" si="1332"/>
        <v>-9202.357150778+570.442351561642i</v>
      </c>
      <c r="K2598" t="str">
        <f t="shared" si="1339"/>
        <v>0.0174974972900641-0.282269047638445i</v>
      </c>
      <c r="L2598" t="str">
        <f t="shared" si="1340"/>
        <v>0.00132936569364386-0.0181816998727712i</v>
      </c>
      <c r="M2598" t="str">
        <f t="shared" si="1341"/>
        <v>0.018826862983708-0.300450747511216i</v>
      </c>
      <c r="N2598" t="str">
        <f t="shared" si="1342"/>
        <v>-6.80318062048867i</v>
      </c>
      <c r="O2598" t="str">
        <f t="shared" si="1343"/>
        <v>0.867821508391748-0.496876070638013i</v>
      </c>
      <c r="P2598" t="str">
        <f t="shared" si="1344"/>
        <v>0.132178491608252+0.496876070638013i</v>
      </c>
      <c r="Q2598" t="str">
        <f t="shared" si="1345"/>
        <v>-0.132178491608252+6.30630454985066i</v>
      </c>
      <c r="R2598" t="str">
        <f t="shared" si="1346"/>
        <v>0.0783166543306961-0.0226012346404779i</v>
      </c>
      <c r="S2598" t="str">
        <f t="shared" si="1347"/>
        <v>0.703005982389623i</v>
      </c>
      <c r="T2598" t="str">
        <f t="shared" si="1348"/>
        <v>0.0158888031616475+0.0550570765152195i</v>
      </c>
      <c r="U2598" t="str">
        <f t="shared" si="1349"/>
        <v>0.0000333333333333334-0.000169993744223591i</v>
      </c>
      <c r="V2598" t="str">
        <f t="shared" si="1350"/>
        <v>6.66666666666667E-06-0.00169993744223592i</v>
      </c>
      <c r="W2598" t="str">
        <f t="shared" si="1351"/>
        <v>0.0000275932217503739-0.000155011178752608i</v>
      </c>
      <c r="X2598" t="str">
        <f t="shared" si="1352"/>
        <v>0.0000279804575663926-0.000154867669058546i</v>
      </c>
      <c r="Y2598" t="str">
        <f t="shared" si="1353"/>
        <v>0.009+4.17203504396725i</v>
      </c>
      <c r="Z2598" t="str">
        <f t="shared" si="1354"/>
        <v>-0.000445285255509155-0.0000814466147210849i</v>
      </c>
      <c r="AA2598" t="str">
        <f t="shared" si="1355"/>
        <v>0.00622452434864439-2.87638745553897i</v>
      </c>
      <c r="AB2598" t="str">
        <f t="shared" si="1356"/>
        <v>0.0749384677704293+0.259672985560608i</v>
      </c>
      <c r="AC2598" t="str">
        <f t="shared" si="1357"/>
        <v>1.07942979888508-0.0176264909392507i</v>
      </c>
      <c r="AD2598" t="str">
        <f t="shared" si="1358"/>
        <v>0.0654783711500896+0.241634184775893i</v>
      </c>
      <c r="AE2598" t="str">
        <f t="shared" si="1359"/>
        <v>-0.0000094762668770053-0.000112929131375305i</v>
      </c>
      <c r="AF2598" t="str">
        <f t="shared" si="1360"/>
        <v>-15.0536464006482-0.534027537205703i</v>
      </c>
      <c r="AG2598" t="str">
        <f t="shared" si="1361"/>
        <v>1.00251749681688-0.000676350329217477i</v>
      </c>
      <c r="AH2598" t="str">
        <f t="shared" si="1362"/>
        <v>0.0000809908545561284+0.00170082874675355i</v>
      </c>
      <c r="AI2598">
        <f t="shared" si="1363"/>
        <v>-55.376951691128902</v>
      </c>
      <c r="AJ2598">
        <f t="shared" si="1364"/>
        <v>87.273722298474979</v>
      </c>
      <c r="AK2598"/>
      <c r="AL2598"/>
      <c r="AM2598"/>
      <c r="AN2598"/>
    </row>
    <row r="2599" spans="1:40" x14ac:dyDescent="0.25">
      <c r="A2599"/>
      <c r="B2599">
        <f t="shared" si="1365"/>
        <v>665000</v>
      </c>
      <c r="C2599" s="237" t="str">
        <f t="shared" si="1333"/>
        <v>-1.7282216699791E-07+0.00368274065502938i</v>
      </c>
      <c r="D2599" s="208" t="str">
        <f t="shared" si="1334"/>
        <v>-5.95700728197591+0.0282343450218919i</v>
      </c>
      <c r="E2599" t="str">
        <f t="shared" si="1335"/>
        <v>2870</v>
      </c>
      <c r="F2599" t="str">
        <f t="shared" si="1336"/>
        <v>0.777000777000777</v>
      </c>
      <c r="G2599" t="str">
        <f t="shared" si="1331"/>
        <v>0.777000777000777</v>
      </c>
      <c r="H2599" t="str">
        <f t="shared" si="1337"/>
        <v>9.09675112650242+0.561466279930355i</v>
      </c>
      <c r="I2599" t="str">
        <f t="shared" si="1338"/>
        <v>2611.44889329652i</v>
      </c>
      <c r="J2599" t="str">
        <f t="shared" si="1332"/>
        <v>-9230.09898026473+571.301451488692i</v>
      </c>
      <c r="K2599" t="str">
        <f t="shared" si="1339"/>
        <v>0.0174451021393864-0.281847733885114i</v>
      </c>
      <c r="L2599" t="str">
        <f t="shared" si="1340"/>
        <v>0.00132539178763449-0.018154649088261i</v>
      </c>
      <c r="M2599" t="str">
        <f t="shared" si="1341"/>
        <v>0.0187704939270209-0.300002382973375i</v>
      </c>
      <c r="N2599" t="str">
        <f t="shared" si="1342"/>
        <v>-6.81342637443519i</v>
      </c>
      <c r="O2599" t="str">
        <f t="shared" si="1343"/>
        <v>0.862685177910426-0.505741321046301i</v>
      </c>
      <c r="P2599" t="str">
        <f t="shared" si="1344"/>
        <v>0.137314822089574+0.505741321046301i</v>
      </c>
      <c r="Q2599" t="str">
        <f t="shared" si="1345"/>
        <v>-0.137314822089574+6.30768505338889i</v>
      </c>
      <c r="R2599" t="str">
        <f t="shared" si="1346"/>
        <v>0.0796669305949332-0.0235037531575848i</v>
      </c>
      <c r="S2599" t="str">
        <f t="shared" si="1347"/>
        <v>0.704064726339004i</v>
      </c>
      <c r="T2599" t="str">
        <f t="shared" si="1348"/>
        <v>0.0165481635348344+0.0560906756875901i</v>
      </c>
      <c r="U2599" t="str">
        <f t="shared" si="1349"/>
        <v>0.0000333333333333333-0.00016973811453303i</v>
      </c>
      <c r="V2599" t="str">
        <f t="shared" si="1350"/>
        <v>6.66666666666667E-06-0.0016973811453303i</v>
      </c>
      <c r="W2599" t="str">
        <f t="shared" si="1351"/>
        <v>0.0000275931913678479-0.000154779497430671i</v>
      </c>
      <c r="X2599" t="str">
        <f t="shared" si="1352"/>
        <v>0.0000279792326652661-0.000154636205464334i</v>
      </c>
      <c r="Y2599" t="str">
        <f t="shared" si="1353"/>
        <v>0.009+4.17831822927442i</v>
      </c>
      <c r="Z2599" t="str">
        <f t="shared" si="1354"/>
        <v>-0.00044395110183899-0.0000813177286486654i</v>
      </c>
      <c r="AA2599" t="str">
        <f t="shared" si="1355"/>
        <v>0.00620581591505878-2.87206178186253i</v>
      </c>
      <c r="AB2599" t="str">
        <f t="shared" si="1356"/>
        <v>0.0780482964700782+0.264547886299085i</v>
      </c>
      <c r="AC2599" t="str">
        <f t="shared" si="1357"/>
        <v>1.0808300013752-0.0184489804348527i</v>
      </c>
      <c r="AD2599" t="str">
        <f t="shared" si="1358"/>
        <v>0.0680136918100047+0.245924585022986i</v>
      </c>
      <c r="AE2599" t="str">
        <f t="shared" si="1359"/>
        <v>-0.0000101967247462543-0.000114709209425251i</v>
      </c>
      <c r="AF2599" t="str">
        <f t="shared" si="1360"/>
        <v>-15.0537584084783-0.533231934908463i</v>
      </c>
      <c r="AG2599" t="str">
        <f t="shared" si="1361"/>
        <v>1.00255837230998-0.000701604371117849i</v>
      </c>
      <c r="AH2599" t="str">
        <f t="shared" si="1362"/>
        <v>0.0000908876011060379+0.00172788513882566i</v>
      </c>
      <c r="AI2599">
        <f t="shared" si="1363"/>
        <v>-55.237703096211163</v>
      </c>
      <c r="AJ2599">
        <f t="shared" si="1364"/>
        <v>86.988988971204961</v>
      </c>
      <c r="AK2599"/>
      <c r="AL2599"/>
      <c r="AM2599"/>
      <c r="AN2599"/>
    </row>
    <row r="2600" spans="1:40" x14ac:dyDescent="0.25">
      <c r="A2600"/>
      <c r="B2600">
        <f t="shared" si="1365"/>
        <v>666000</v>
      </c>
      <c r="C2600" s="237" t="str">
        <f t="shared" si="1333"/>
        <v>-1.72303571141311E-07+0.00367721101443051i</v>
      </c>
      <c r="D2600" s="208" t="str">
        <f t="shared" si="1334"/>
        <v>-5.957007278+0.0281919511106339i</v>
      </c>
      <c r="E2600" t="str">
        <f t="shared" si="1335"/>
        <v>2870</v>
      </c>
      <c r="F2600" t="str">
        <f t="shared" si="1336"/>
        <v>0.777000777000777</v>
      </c>
      <c r="G2600" t="str">
        <f t="shared" si="1331"/>
        <v>0.777000777000777</v>
      </c>
      <c r="H2600" t="str">
        <f t="shared" si="1337"/>
        <v>9.09686263709897+0.560630639645991i</v>
      </c>
      <c r="I2600" t="str">
        <f t="shared" si="1338"/>
        <v>2615.3758841135i</v>
      </c>
      <c r="J2600" t="str">
        <f t="shared" si="1332"/>
        <v>-9257.88255817808+572.160551415743i</v>
      </c>
      <c r="K2600" t="str">
        <f t="shared" si="1339"/>
        <v>0.0173929416960025-0.281427671244375i</v>
      </c>
      <c r="L2600" t="str">
        <f t="shared" si="1340"/>
        <v>0.00132143564250393-0.0181276782426406i</v>
      </c>
      <c r="M2600" t="str">
        <f t="shared" si="1341"/>
        <v>0.0187143773385064-0.299555349487016i</v>
      </c>
      <c r="N2600" t="str">
        <f t="shared" si="1342"/>
        <v>-6.82367212838171i</v>
      </c>
      <c r="O2600" t="str">
        <f t="shared" si="1343"/>
        <v>0.857458287435917-0.514553481484155i</v>
      </c>
      <c r="P2600" t="str">
        <f t="shared" si="1344"/>
        <v>0.142541712564083+0.514553481484155i</v>
      </c>
      <c r="Q2600" t="str">
        <f t="shared" si="1345"/>
        <v>-0.142541712564083+6.30911864689755i</v>
      </c>
      <c r="R2600" t="str">
        <f t="shared" si="1346"/>
        <v>0.0810053189701143-0.0244231180424312i</v>
      </c>
      <c r="S2600" t="str">
        <f t="shared" si="1347"/>
        <v>0.705123470288387i</v>
      </c>
      <c r="T2600" t="str">
        <f t="shared" si="1348"/>
        <v>0.017221313749342+0.0571187516240247i</v>
      </c>
      <c r="U2600" t="str">
        <f t="shared" si="1349"/>
        <v>0.0000333333333333333-0.000169483252499196i</v>
      </c>
      <c r="V2600" t="str">
        <f t="shared" si="1350"/>
        <v>6.66666666666667E-06-0.00169483252499196i</v>
      </c>
      <c r="W2600" t="str">
        <f t="shared" si="1351"/>
        <v>0.0000275931609396835-0.000154548513975548i</v>
      </c>
      <c r="X2600" t="str">
        <f t="shared" si="1352"/>
        <v>0.0000279780130953422-0.000154405439067581i</v>
      </c>
      <c r="Y2600" t="str">
        <f t="shared" si="1353"/>
        <v>0.009+4.1846014145816i</v>
      </c>
      <c r="Z2600" t="str">
        <f t="shared" si="1354"/>
        <v>-0.000442622953505915-0.0000811892579101072i</v>
      </c>
      <c r="AA2600" t="str">
        <f t="shared" si="1355"/>
        <v>0.00618719170307377-2.8677490994511i</v>
      </c>
      <c r="AB2600" t="str">
        <f t="shared" si="1356"/>
        <v>0.0812231640256346+0.269396737068036i</v>
      </c>
      <c r="AC2600" t="str">
        <f t="shared" si="1357"/>
        <v>1.08221927466328-0.0192892410948866i</v>
      </c>
      <c r="AD2600" t="str">
        <f t="shared" si="1358"/>
        <v>0.0705931103914958+0.250188137407051i</v>
      </c>
      <c r="AE2600" t="str">
        <f t="shared" si="1359"/>
        <v>-0.0000109335418046626-0.000116470414557504i</v>
      </c>
      <c r="AF2600" t="str">
        <f t="shared" si="1360"/>
        <v>-15.053869915099-0.532438688535357i</v>
      </c>
      <c r="AG2600" t="str">
        <f t="shared" si="1361"/>
        <v>1.00259884715543-0.000727241227760584i</v>
      </c>
      <c r="AH2600" t="str">
        <f t="shared" si="1362"/>
        <v>0.000101040108524441+0.00175466528401632i</v>
      </c>
      <c r="AI2600">
        <f t="shared" si="1363"/>
        <v>-55.101737457800425</v>
      </c>
      <c r="AJ2600">
        <f t="shared" si="1364"/>
        <v>86.704336834707789</v>
      </c>
      <c r="AK2600"/>
      <c r="AL2600"/>
      <c r="AM2600"/>
      <c r="AN2600"/>
    </row>
    <row r="2601" spans="1:40" x14ac:dyDescent="0.25">
      <c r="A2601"/>
      <c r="B2601">
        <f t="shared" si="1365"/>
        <v>667000</v>
      </c>
      <c r="C2601" s="237" t="str">
        <f t="shared" si="1333"/>
        <v>-1.71787306050854E-07+0.00367169795446301i</v>
      </c>
      <c r="D2601" s="208" t="str">
        <f t="shared" si="1334"/>
        <v>-5.95700727404197+0.0281496843175498i</v>
      </c>
      <c r="E2601" t="str">
        <f t="shared" si="1335"/>
        <v>2870</v>
      </c>
      <c r="F2601" t="str">
        <f t="shared" si="1336"/>
        <v>0.777000777000777</v>
      </c>
      <c r="G2601" t="str">
        <f t="shared" si="1331"/>
        <v>0.777000777000777</v>
      </c>
      <c r="H2601" t="str">
        <f t="shared" si="1337"/>
        <v>9.09697364944972+0.559797472005213i</v>
      </c>
      <c r="I2601" t="str">
        <f t="shared" si="1338"/>
        <v>2619.30287493049i</v>
      </c>
      <c r="J2601" t="str">
        <f t="shared" si="1332"/>
        <v>-9285.70788451805+573.019651342793i</v>
      </c>
      <c r="K2601" t="str">
        <f t="shared" si="1339"/>
        <v>0.0173410145618348-0.281008854172863i</v>
      </c>
      <c r="L2601" t="str">
        <f t="shared" si="1340"/>
        <v>0.00131749715275691-0.0181007869840431i</v>
      </c>
      <c r="M2601" t="str">
        <f t="shared" si="1341"/>
        <v>0.0186585117145917-0.299109641156906i</v>
      </c>
      <c r="N2601" t="str">
        <f t="shared" si="1342"/>
        <v>-6.83391788232822i</v>
      </c>
      <c r="O2601" t="str">
        <f t="shared" si="1343"/>
        <v>0.852141385658731-0.523311626898942i</v>
      </c>
      <c r="P2601" t="str">
        <f t="shared" si="1344"/>
        <v>0.147858614341269+0.523311626898942i</v>
      </c>
      <c r="Q2601" t="str">
        <f t="shared" si="1345"/>
        <v>-0.147858614341269+6.31060625542928i</v>
      </c>
      <c r="R2601" t="str">
        <f t="shared" si="1346"/>
        <v>0.0823315584784535-0.0253592187528366i</v>
      </c>
      <c r="S2601" t="str">
        <f t="shared" si="1347"/>
        <v>0.706182214237768i</v>
      </c>
      <c r="T2601" t="str">
        <f t="shared" si="1348"/>
        <v>0.0179082292502181+0.0581410822679606i</v>
      </c>
      <c r="U2601" t="str">
        <f t="shared" si="1349"/>
        <v>0.0000333333333333333-0.000169229154669362i</v>
      </c>
      <c r="V2601" t="str">
        <f t="shared" si="1350"/>
        <v>6.66666666666667E-06-0.00169229154669363i</v>
      </c>
      <c r="W2601" t="str">
        <f t="shared" si="1351"/>
        <v>0.0000275931304658812-0.000154318225248395i</v>
      </c>
      <c r="X2601" t="str">
        <f t="shared" si="1352"/>
        <v>0.0000279767988244013-0.000154175366732535i</v>
      </c>
      <c r="Y2601" t="str">
        <f t="shared" si="1353"/>
        <v>0.009+4.19088459988878i</v>
      </c>
      <c r="Z2601" t="str">
        <f t="shared" si="1354"/>
        <v>-0.00044130077452172-0.0000810612004672775i</v>
      </c>
      <c r="AA2601" t="str">
        <f t="shared" si="1355"/>
        <v>0.00616865120789642-2.86344934986569i</v>
      </c>
      <c r="AB2601" t="str">
        <f t="shared" si="1356"/>
        <v>0.0844629546253234+0.274218490552668i</v>
      </c>
      <c r="AC2601" t="str">
        <f t="shared" si="1357"/>
        <v>1.08359734733612-0.0201471751306979i</v>
      </c>
      <c r="AD2601" t="str">
        <f t="shared" si="1358"/>
        <v>0.07321633086482+0.254424388792373i</v>
      </c>
      <c r="AE2601" t="str">
        <f t="shared" si="1359"/>
        <v>-0.0000116864771346205-0.000118212683505001i</v>
      </c>
      <c r="AF2601" t="str">
        <f t="shared" si="1360"/>
        <v>-15.0539809234917-0.531647787687663i</v>
      </c>
      <c r="AG2601" t="str">
        <f t="shared" si="1361"/>
        <v>1.002638918448-0.000753256114918263i</v>
      </c>
      <c r="AH2601" t="str">
        <f t="shared" si="1362"/>
        <v>0.000111444722841324+0.0017811681610134i</v>
      </c>
      <c r="AI2601">
        <f t="shared" si="1363"/>
        <v>-54.968932980893157</v>
      </c>
      <c r="AJ2601">
        <f t="shared" si="1364"/>
        <v>86.419765676452101</v>
      </c>
      <c r="AK2601"/>
      <c r="AL2601"/>
      <c r="AM2601"/>
      <c r="AN2601"/>
    </row>
    <row r="2602" spans="1:40" x14ac:dyDescent="0.25">
      <c r="A2602"/>
      <c r="B2602">
        <f t="shared" si="1365"/>
        <v>668000</v>
      </c>
      <c r="C2602" s="237" t="str">
        <f t="shared" si="1333"/>
        <v>-1.71273357780305E-07+0.00366620140066298i</v>
      </c>
      <c r="D2602" s="208" t="str">
        <f t="shared" si="1334"/>
        <v>-5.9570072701017+0.0281075440717495i</v>
      </c>
      <c r="E2602" t="str">
        <f t="shared" si="1335"/>
        <v>2870</v>
      </c>
      <c r="F2602" t="str">
        <f t="shared" si="1336"/>
        <v>0.777000777000777</v>
      </c>
      <c r="G2602" t="str">
        <f t="shared" si="1331"/>
        <v>0.777000777000777</v>
      </c>
      <c r="H2602" t="str">
        <f t="shared" si="1337"/>
        <v>9.09708416651421+0.558966766099194i</v>
      </c>
      <c r="I2602" t="str">
        <f t="shared" si="1338"/>
        <v>2623.22986574748i</v>
      </c>
      <c r="J2602" t="str">
        <f t="shared" si="1332"/>
        <v>-9313.57495928464+573.878751269844i</v>
      </c>
      <c r="K2602" t="str">
        <f t="shared" si="1339"/>
        <v>0.0172893193491875-0.280591277159784i</v>
      </c>
      <c r="L2602" t="str">
        <f t="shared" si="1340"/>
        <v>0.00131357621367893-0.0180739749626525i</v>
      </c>
      <c r="M2602" t="str">
        <f t="shared" si="1341"/>
        <v>0.0186028955628664-0.298665252122436i</v>
      </c>
      <c r="N2602" t="str">
        <f t="shared" si="1342"/>
        <v>-6.84416363627474i</v>
      </c>
      <c r="O2602" t="str">
        <f t="shared" si="1343"/>
        <v>0.84673503071826-0.532014837908256i</v>
      </c>
      <c r="P2602" t="str">
        <f t="shared" si="1344"/>
        <v>0.15326496928174+0.532014837908256i</v>
      </c>
      <c r="Q2602" t="str">
        <f t="shared" si="1345"/>
        <v>-0.15326496928174+6.31214879836648i</v>
      </c>
      <c r="R2602" t="str">
        <f t="shared" si="1346"/>
        <v>0.0836453886270942-0.0263119394845717i</v>
      </c>
      <c r="S2602" t="str">
        <f t="shared" si="1347"/>
        <v>0.707240958187151i</v>
      </c>
      <c r="T2602" t="str">
        <f t="shared" si="1348"/>
        <v>0.0186088812928308+0.0591574448005627i</v>
      </c>
      <c r="U2602" t="str">
        <f t="shared" si="1349"/>
        <v>0.0000333333333333333-0.000168975817611474i</v>
      </c>
      <c r="V2602" t="str">
        <f t="shared" si="1350"/>
        <v>6.66666666666667E-06-0.00168975817611474i</v>
      </c>
      <c r="W2602" t="str">
        <f t="shared" si="1351"/>
        <v>0.0000275930999464411-0.000154088628129155i</v>
      </c>
      <c r="X2602" t="str">
        <f t="shared" si="1352"/>
        <v>0.0000279755898204645-0.000153945985342214i</v>
      </c>
      <c r="Y2602" t="str">
        <f t="shared" si="1353"/>
        <v>0.009+4.19716778519596i</v>
      </c>
      <c r="Z2602" t="str">
        <f t="shared" si="1354"/>
        <v>-0.000439984529167363-0.0000809335542955186i</v>
      </c>
      <c r="AA2602" t="str">
        <f t="shared" si="1355"/>
        <v>0.00615019392851032-2.85916247501731i</v>
      </c>
      <c r="AB2602" t="str">
        <f t="shared" si="1356"/>
        <v>0.0877675326970284+0.279012095842985i</v>
      </c>
      <c r="AC2602" t="str">
        <f t="shared" si="1357"/>
        <v>1.08496394819473-0.0210226794013786i</v>
      </c>
      <c r="AD2602" t="str">
        <f t="shared" si="1358"/>
        <v>0.0758830526261285+0.258632889504987i</v>
      </c>
      <c r="AE2602" t="str">
        <f t="shared" si="1359"/>
        <v>-0.0000124552901761306-0.000119935955275873i</v>
      </c>
      <c r="AF2602" t="str">
        <f t="shared" si="1360"/>
        <v>-15.0540914366159-0.530859222027445i</v>
      </c>
      <c r="AG2602" t="str">
        <f t="shared" si="1361"/>
        <v>1.00267858333564-0.00077964422955655i</v>
      </c>
      <c r="AH2602" t="str">
        <f t="shared" si="1362"/>
        <v>0.00012209779679213+0.00180739278356559i</v>
      </c>
      <c r="AI2602">
        <f t="shared" si="1363"/>
        <v>-54.839174609342393</v>
      </c>
      <c r="AJ2602">
        <f t="shared" si="1364"/>
        <v>86.13527527734675</v>
      </c>
      <c r="AK2602"/>
      <c r="AL2602"/>
      <c r="AM2602"/>
      <c r="AN2602"/>
    </row>
    <row r="2603" spans="1:40" x14ac:dyDescent="0.25">
      <c r="A2603"/>
      <c r="B2603">
        <f t="shared" si="1365"/>
        <v>669000</v>
      </c>
      <c r="C2603" s="237" t="str">
        <f t="shared" si="1333"/>
        <v>-1.70761712487587E-07+0.00366072127901171i</v>
      </c>
      <c r="D2603" s="208" t="str">
        <f t="shared" si="1334"/>
        <v>-5.95700726617908+0.0280655298057565i</v>
      </c>
      <c r="E2603" t="str">
        <f t="shared" si="1335"/>
        <v>2870</v>
      </c>
      <c r="F2603" t="str">
        <f t="shared" si="1336"/>
        <v>0.777000777000777</v>
      </c>
      <c r="G2603" t="str">
        <f t="shared" si="1331"/>
        <v>0.777000777000777</v>
      </c>
      <c r="H2603" t="str">
        <f t="shared" si="1337"/>
        <v>9.0971941912301+0.558138511082904i</v>
      </c>
      <c r="I2603" t="str">
        <f t="shared" si="1338"/>
        <v>2627.15685656446i</v>
      </c>
      <c r="J2603" t="str">
        <f t="shared" si="1332"/>
        <v>-9341.48378247784+574.737851196895i</v>
      </c>
      <c r="K2603" t="str">
        <f t="shared" si="1339"/>
        <v>0.0172378546806543-0.280174934726679i</v>
      </c>
      <c r="L2603" t="str">
        <f t="shared" si="1340"/>
        <v>0.0013096727213293-0.0180472418306879i</v>
      </c>
      <c r="M2603" t="str">
        <f t="shared" si="1341"/>
        <v>0.0185475274019836-0.298222176557367i</v>
      </c>
      <c r="N2603" t="str">
        <f t="shared" si="1342"/>
        <v>-6.85440939022126i</v>
      </c>
      <c r="O2603" t="str">
        <f t="shared" si="1343"/>
        <v>0.841239790144215-0.54066220089638i</v>
      </c>
      <c r="P2603" t="str">
        <f t="shared" si="1344"/>
        <v>0.158760209855785+0.54066220089638i</v>
      </c>
      <c r="Q2603" t="str">
        <f t="shared" si="1345"/>
        <v>-0.158760209855785+6.31374718932488i</v>
      </c>
      <c r="R2603" t="str">
        <f t="shared" si="1346"/>
        <v>0.0849465495311419-0.0272811591469965i</v>
      </c>
      <c r="S2603" t="str">
        <f t="shared" si="1347"/>
        <v>0.708299702136532i</v>
      </c>
      <c r="T2603" t="str">
        <f t="shared" si="1348"/>
        <v>0.0193232368977569+0.060167615730434i</v>
      </c>
      <c r="U2603" t="str">
        <f t="shared" si="1349"/>
        <v>0.0000333333333333334-0.000168723237913998i</v>
      </c>
      <c r="V2603" t="str">
        <f t="shared" si="1350"/>
        <v>6.66666666666667E-06-0.00168723237913998i</v>
      </c>
      <c r="W2603" t="str">
        <f t="shared" si="1351"/>
        <v>0.0000275930693813637-0.00015385971951643i</v>
      </c>
      <c r="X2603" t="str">
        <f t="shared" si="1352"/>
        <v>0.0000279743860517916-0.000153717291798275i</v>
      </c>
      <c r="Y2603" t="str">
        <f t="shared" si="1353"/>
        <v>0.009+4.20345097050314i</v>
      </c>
      <c r="Z2603" t="str">
        <f t="shared" si="1354"/>
        <v>-0.000438674181990578-0.000080806317383534i</v>
      </c>
      <c r="AA2603" t="str">
        <f t="shared" si="1355"/>
        <v>0.00613181936764153-2.85488841716436i</v>
      </c>
      <c r="AB2603" t="str">
        <f t="shared" si="1356"/>
        <v>0.0911367426955258+0.283776498856896i</v>
      </c>
      <c r="AC2603" t="str">
        <f t="shared" si="1357"/>
        <v>1.08631880637741-0.0219156453824212i</v>
      </c>
      <c r="AD2603" t="str">
        <f t="shared" si="1358"/>
        <v>0.078592970540921+0.262813193376341i</v>
      </c>
      <c r="AE2603" t="str">
        <f t="shared" si="1359"/>
        <v>-0.0000132397407456995-0.000121640171142343i</v>
      </c>
      <c r="AF2603" t="str">
        <f t="shared" si="1360"/>
        <v>-15.0542014574092-0.530072981277148i</v>
      </c>
      <c r="AG2603" t="str">
        <f t="shared" si="1361"/>
        <v>1.00271783901956-0.000806400750423726i</v>
      </c>
      <c r="AH2603" t="str">
        <f t="shared" si="1362"/>
        <v>0.000132995690092702+0.00183333820026653i</v>
      </c>
      <c r="AI2603">
        <f t="shared" si="1363"/>
        <v>-54.71235353801346</v>
      </c>
      <c r="AJ2603">
        <f t="shared" si="1364"/>
        <v>85.850865411803667</v>
      </c>
      <c r="AK2603"/>
      <c r="AL2603"/>
      <c r="AM2603"/>
      <c r="AN2603"/>
    </row>
    <row r="2604" spans="1:40" x14ac:dyDescent="0.25">
      <c r="A2604"/>
      <c r="B2604">
        <f t="shared" si="1365"/>
        <v>670000</v>
      </c>
      <c r="C2604" s="237" t="str">
        <f t="shared" si="1333"/>
        <v>-1.70252356433845E-07+0.00365525751593243i</v>
      </c>
      <c r="D2604" s="208" t="str">
        <f t="shared" si="1334"/>
        <v>-5.95700726227402+0.028023640955482i</v>
      </c>
      <c r="E2604" t="str">
        <f t="shared" si="1335"/>
        <v>2870</v>
      </c>
      <c r="F2604" t="str">
        <f t="shared" si="1336"/>
        <v>0.777000777000777</v>
      </c>
      <c r="G2604" t="str">
        <f t="shared" si="1331"/>
        <v>0.777000777000777</v>
      </c>
      <c r="H2604" t="str">
        <f t="shared" si="1337"/>
        <v>9.09730372651332+0.557312696174609i</v>
      </c>
      <c r="I2604" t="str">
        <f t="shared" si="1338"/>
        <v>2631.08384738145i</v>
      </c>
      <c r="J2604" t="str">
        <f t="shared" si="1332"/>
        <v>-9369.43435409766+575.596951123945i</v>
      </c>
      <c r="K2604" t="str">
        <f t="shared" si="1339"/>
        <v>0.0171866191890275-0.279759821427188i</v>
      </c>
      <c r="L2604" t="str">
        <f t="shared" si="1340"/>
        <v>0.00130578657253423-0.0180205872423888i</v>
      </c>
      <c r="M2604" t="str">
        <f t="shared" si="1341"/>
        <v>0.0184924057615617-0.297780408669577i</v>
      </c>
      <c r="N2604" t="str">
        <f t="shared" si="1342"/>
        <v>-6.86465514416778i</v>
      </c>
      <c r="O2604" t="str">
        <f t="shared" si="1343"/>
        <v>0.835656240797034-0.549252808110226i</v>
      </c>
      <c r="P2604" t="str">
        <f t="shared" si="1344"/>
        <v>0.164343759202966+0.549252808110226i</v>
      </c>
      <c r="Q2604" t="str">
        <f t="shared" si="1345"/>
        <v>-0.164343759202966+6.31540233605755i</v>
      </c>
      <c r="R2604" t="str">
        <f t="shared" si="1346"/>
        <v>0.0862347820383245-0.0282667513418683i</v>
      </c>
      <c r="S2604" t="str">
        <f t="shared" si="1347"/>
        <v>0.709358446085915i</v>
      </c>
      <c r="T2604" t="str">
        <f t="shared" si="1348"/>
        <v>0.0200512588077647+0.0611713709852634i</v>
      </c>
      <c r="U2604" t="str">
        <f t="shared" si="1349"/>
        <v>0.0000333333333333333-0.000168471412185768i</v>
      </c>
      <c r="V2604" t="str">
        <f t="shared" si="1350"/>
        <v>6.66666666666667E-06-0.00168471412185768i</v>
      </c>
      <c r="W2604" t="str">
        <f t="shared" si="1351"/>
        <v>0.0000275930387706494-0.000153631496327338i</v>
      </c>
      <c r="X2604" t="str">
        <f t="shared" si="1352"/>
        <v>0.00002797318748688-0.000153489283020872i</v>
      </c>
      <c r="Y2604" t="str">
        <f t="shared" si="1353"/>
        <v>0.009+4.20973415581032i</v>
      </c>
      <c r="Z2604" t="str">
        <f t="shared" si="1354"/>
        <v>-0.000437369697803483-0.0000806794877332817i</v>
      </c>
      <c r="AA2604" t="str">
        <f t="shared" si="1355"/>
        <v>0.00611352703172517-2.85062711890998i</v>
      </c>
      <c r="AB2604" t="str">
        <f t="shared" si="1356"/>
        <v>0.0945704088995968+0.288510642772467i</v>
      </c>
      <c r="AC2604" t="str">
        <f t="shared" si="1357"/>
        <v>1.08766165148472-0.0228259591374935i</v>
      </c>
      <c r="AD2604" t="str">
        <f t="shared" si="1358"/>
        <v>0.0813457749878758+0.266964857786408i</v>
      </c>
      <c r="AE2604" t="str">
        <f t="shared" si="1359"/>
        <v>-0.0000140395890550415-0.00012332527462948i</v>
      </c>
      <c r="AF2604" t="str">
        <f t="shared" si="1360"/>
        <v>-15.0543109887873-0.529289055219127i</v>
      </c>
      <c r="AG2604" t="str">
        <f t="shared" si="1361"/>
        <v>1.00275668275425-0.000833520838638816i</v>
      </c>
      <c r="AH2604" t="str">
        <f t="shared" si="1362"/>
        <v>0.00014413476971051+0.0018590034943376i</v>
      </c>
      <c r="AI2604">
        <f t="shared" si="1363"/>
        <v>-54.588366768309058</v>
      </c>
      <c r="AJ2604">
        <f t="shared" si="1364"/>
        <v>85.566535847799599</v>
      </c>
      <c r="AK2604"/>
      <c r="AL2604"/>
      <c r="AM2604"/>
      <c r="AN2604"/>
    </row>
    <row r="2605" spans="1:40" x14ac:dyDescent="0.25">
      <c r="A2605"/>
      <c r="B2605">
        <f t="shared" si="1365"/>
        <v>671000</v>
      </c>
      <c r="C2605" s="237" t="str">
        <f t="shared" si="1333"/>
        <v>-1.69745275982523E-07+0.00364981003828697i</v>
      </c>
      <c r="D2605" s="208" t="str">
        <f t="shared" si="1334"/>
        <v>-5.95700725838641+0.0279818769602001i</v>
      </c>
      <c r="E2605" t="str">
        <f t="shared" si="1335"/>
        <v>2870</v>
      </c>
      <c r="F2605" t="str">
        <f t="shared" si="1336"/>
        <v>0.777000777000777</v>
      </c>
      <c r="G2605" t="str">
        <f t="shared" si="1331"/>
        <v>0.777000777000777</v>
      </c>
      <c r="H2605" t="str">
        <f t="shared" si="1337"/>
        <v>9.09741277525829+0.556489310655444i</v>
      </c>
      <c r="I2605" t="str">
        <f t="shared" si="1338"/>
        <v>2635.01083819844i</v>
      </c>
      <c r="J2605" t="str">
        <f t="shared" si="1332"/>
        <v>-9397.4266741441+576.456051050996i</v>
      </c>
      <c r="K2605" t="str">
        <f t="shared" si="1339"/>
        <v>0.0171356115172073-0.279345931846814i</v>
      </c>
      <c r="L2605" t="str">
        <f t="shared" si="1340"/>
        <v>0.00130191766488019-0.0179940108540014i</v>
      </c>
      <c r="M2605" t="str">
        <f t="shared" si="1341"/>
        <v>0.0184375291820875-0.297339942700815i</v>
      </c>
      <c r="N2605" t="str">
        <f t="shared" si="1342"/>
        <v>-6.8749008981143i</v>
      </c>
      <c r="O2605" t="str">
        <f t="shared" si="1343"/>
        <v>0.829984968807329-0.557785757754621i</v>
      </c>
      <c r="P2605" t="str">
        <f t="shared" si="1344"/>
        <v>0.170015031192671+0.557785757754621i</v>
      </c>
      <c r="Q2605" t="str">
        <f t="shared" si="1345"/>
        <v>-0.170015031192671+6.31711514035968i</v>
      </c>
      <c r="R2605" t="str">
        <f t="shared" si="1346"/>
        <v>0.0875098278551718-0.0292685843453862i</v>
      </c>
      <c r="S2605" t="str">
        <f t="shared" si="1347"/>
        <v>0.710417190035297i</v>
      </c>
      <c r="T2605" t="str">
        <f t="shared" si="1348"/>
        <v>0.0207929054469603+0.0621684860053437i</v>
      </c>
      <c r="U2605" t="str">
        <f t="shared" si="1349"/>
        <v>0.0000333333333333334-0.000168220337055834i</v>
      </c>
      <c r="V2605" t="str">
        <f t="shared" si="1350"/>
        <v>6.66666666666667E-06-0.00168220337055834i</v>
      </c>
      <c r="W2605" t="str">
        <f t="shared" si="1351"/>
        <v>0.0000275930081142988-0.000153403955497376i</v>
      </c>
      <c r="X2605" t="str">
        <f t="shared" si="1352"/>
        <v>0.0000279719940944613-0.00015326195594852i</v>
      </c>
      <c r="Y2605" t="str">
        <f t="shared" si="1353"/>
        <v>0.009+4.2160173411175i</v>
      </c>
      <c r="Z2605" t="str">
        <f t="shared" si="1354"/>
        <v>-0.000436071041680218-0.0000805530633598604i</v>
      </c>
      <c r="AA2605" t="str">
        <f t="shared" si="1355"/>
        <v>0.00609531643087229-2.84637852319957i</v>
      </c>
      <c r="AB2605" t="str">
        <f t="shared" si="1356"/>
        <v>0.0980683352193438+0.293213468468997i</v>
      </c>
      <c r="AC2605" t="str">
        <f t="shared" si="1357"/>
        <v>1.08899221370612-0.0237535012934058i</v>
      </c>
      <c r="AD2605" t="str">
        <f t="shared" si="1358"/>
        <v>0.0841411519030106+0.271087443706205i</v>
      </c>
      <c r="AE2605" t="str">
        <f t="shared" si="1359"/>
        <v>-0.0000148545957295907-0.000124991211503807i</v>
      </c>
      <c r="AF2605" t="str">
        <f t="shared" si="1360"/>
        <v>-15.0544200336447-0.528507433695244i</v>
      </c>
      <c r="AG2605" t="str">
        <f t="shared" si="1361"/>
        <v>1.00279511184752-0.000860999638277918i</v>
      </c>
      <c r="AH2605" t="str">
        <f t="shared" si="1362"/>
        <v>0.000155511410132131+0.0018843877834092i</v>
      </c>
      <c r="AI2605">
        <f t="shared" si="1363"/>
        <v>-54.46711670251883</v>
      </c>
      <c r="AJ2605">
        <f t="shared" si="1364"/>
        <v>85.282286346938534</v>
      </c>
      <c r="AK2605"/>
      <c r="AL2605"/>
      <c r="AM2605"/>
      <c r="AN2605"/>
    </row>
    <row r="2606" spans="1:40" x14ac:dyDescent="0.25">
      <c r="A2606"/>
      <c r="B2606">
        <f t="shared" si="1365"/>
        <v>672000</v>
      </c>
      <c r="C2606" s="237" t="str">
        <f t="shared" si="1333"/>
        <v>-1.6924045759845E-07+0.00364437877337248i</v>
      </c>
      <c r="D2606" s="208" t="str">
        <f t="shared" si="1334"/>
        <v>-5.95700725451614+0.0279402372625224i</v>
      </c>
      <c r="E2606" t="str">
        <f t="shared" si="1335"/>
        <v>2870</v>
      </c>
      <c r="F2606" t="str">
        <f t="shared" si="1336"/>
        <v>0.777000777000777</v>
      </c>
      <c r="G2606" t="str">
        <f t="shared" si="1331"/>
        <v>0.777000777000777</v>
      </c>
      <c r="H2606" t="str">
        <f t="shared" si="1337"/>
        <v>9.09752134033807+0.55566834386893i</v>
      </c>
      <c r="I2606" t="str">
        <f t="shared" si="1338"/>
        <v>2638.93782901543i</v>
      </c>
      <c r="J2606" t="str">
        <f t="shared" si="1332"/>
        <v>-9425.46074261715+577.315150978047i</v>
      </c>
      <c r="K2606" t="str">
        <f t="shared" si="1339"/>
        <v>0.0170848303181124-0.278933260602694i</v>
      </c>
      <c r="L2606" t="str">
        <f t="shared" si="1340"/>
        <v>0.00129806589670716-0.0179675123237635i</v>
      </c>
      <c r="M2606" t="str">
        <f t="shared" si="1341"/>
        <v>0.0183828962148196-0.296900772926458i</v>
      </c>
      <c r="N2606" t="str">
        <f t="shared" si="1342"/>
        <v>-6.88514665206082i</v>
      </c>
      <c r="O2606" t="str">
        <f t="shared" si="1343"/>
        <v>0.824226569514356-0.566260154086968i</v>
      </c>
      <c r="P2606" t="str">
        <f t="shared" si="1344"/>
        <v>0.175773430485644+0.566260154086968i</v>
      </c>
      <c r="Q2606" t="str">
        <f t="shared" si="1345"/>
        <v>-0.175773430485644+6.31888649797385i</v>
      </c>
      <c r="R2606" t="str">
        <f t="shared" si="1346"/>
        <v>0.0887714296746337-0.0302865210935557i</v>
      </c>
      <c r="S2606" t="str">
        <f t="shared" si="1347"/>
        <v>0.711475933984678i</v>
      </c>
      <c r="T2606" t="str">
        <f t="shared" si="1348"/>
        <v>0.0215481308821842+0.0631587358389152i</v>
      </c>
      <c r="U2606" t="str">
        <f t="shared" si="1349"/>
        <v>0.0000333333333333333-0.000167970009173311i</v>
      </c>
      <c r="V2606" t="str">
        <f t="shared" si="1350"/>
        <v>6.66666666666667E-06-0.00167970009173311i</v>
      </c>
      <c r="W2606" t="str">
        <f t="shared" si="1351"/>
        <v>0.0000275929774123117-0.000153177093980278i</v>
      </c>
      <c r="X2606" t="str">
        <f t="shared" si="1352"/>
        <v>0.0000279708058434983-0.000153035307537952i</v>
      </c>
      <c r="Y2606" t="str">
        <f t="shared" si="1353"/>
        <v>0.009+4.22230052642468i</v>
      </c>
      <c r="Z2606" t="str">
        <f t="shared" si="1354"/>
        <v>-0.000434778178954594-0.0000804270422913983i</v>
      </c>
      <c r="AA2606" t="str">
        <f t="shared" si="1355"/>
        <v>0.00607718707883702-2.84214257331816i</v>
      </c>
      <c r="AB2606" t="str">
        <f t="shared" si="1356"/>
        <v>0.10163030501412+0.297883914976692i</v>
      </c>
      <c r="AC2606" t="str">
        <f t="shared" si="1357"/>
        <v>1.09031022394829-0.0246981470183632i</v>
      </c>
      <c r="AD2606" t="str">
        <f t="shared" si="1358"/>
        <v>0.0869787828241896+0.275180515739704i</v>
      </c>
      <c r="AE2606" t="str">
        <f t="shared" si="1359"/>
        <v>-0.0000156845218268223-0.00012663792976175i</v>
      </c>
      <c r="AF2606" t="str">
        <f t="shared" si="1360"/>
        <v>-15.0545285948542-0.527728106606408i</v>
      </c>
      <c r="AG2606" t="str">
        <f t="shared" si="1361"/>
        <v>1.00283312366059-0.00088883227695883i</v>
      </c>
      <c r="AH2606" t="str">
        <f t="shared" si="1362"/>
        <v>0.000167121993626987+0.00190949021930026i</v>
      </c>
      <c r="AI2606">
        <f t="shared" si="1363"/>
        <v>-54.348510772995063</v>
      </c>
      <c r="AJ2606">
        <f t="shared" si="1364"/>
        <v>84.998116664513148</v>
      </c>
      <c r="AK2606"/>
      <c r="AL2606"/>
      <c r="AM2606"/>
      <c r="AN2606"/>
    </row>
    <row r="2607" spans="1:40" x14ac:dyDescent="0.25">
      <c r="A2607"/>
      <c r="B2607">
        <f t="shared" si="1365"/>
        <v>673000</v>
      </c>
      <c r="C2607" s="237" t="str">
        <f t="shared" si="1333"/>
        <v>-1.68737887846943E-07+0.00363896364891826i</v>
      </c>
      <c r="D2607" s="208" t="str">
        <f t="shared" si="1334"/>
        <v>-5.9570072506631+0.0278987213083733i</v>
      </c>
      <c r="E2607" t="str">
        <f t="shared" si="1335"/>
        <v>2870</v>
      </c>
      <c r="F2607" t="str">
        <f t="shared" si="1336"/>
        <v>0.777000777000777</v>
      </c>
      <c r="G2607" t="str">
        <f t="shared" si="1331"/>
        <v>0.777000777000777</v>
      </c>
      <c r="H2607" t="str">
        <f t="shared" si="1337"/>
        <v>9.0976294246046+0.554849785220548i</v>
      </c>
      <c r="I2607" t="str">
        <f t="shared" si="1338"/>
        <v>2642.86481983241i</v>
      </c>
      <c r="J2607" t="str">
        <f t="shared" si="1332"/>
        <v>-9453.53655951682+578.174250905098i</v>
      </c>
      <c r="K2607" t="str">
        <f t="shared" si="1339"/>
        <v>0.0170342742545913-0.278521802343368i</v>
      </c>
      <c r="L2607" t="str">
        <f t="shared" si="1340"/>
        <v>0.00129423116710189-0.01794109131189i</v>
      </c>
      <c r="M2607" t="str">
        <f t="shared" si="1341"/>
        <v>0.0183285054216932-0.296462893655258i</v>
      </c>
      <c r="N2607" t="str">
        <f t="shared" si="1342"/>
        <v>-6.89539240600734i</v>
      </c>
      <c r="O2607" t="str">
        <f t="shared" si="1343"/>
        <v>0.818381647403522-0.574675107511277i</v>
      </c>
      <c r="P2607" t="str">
        <f t="shared" si="1344"/>
        <v>0.181618352596478+0.574675107511277i</v>
      </c>
      <c r="Q2607" t="str">
        <f t="shared" si="1345"/>
        <v>-0.181618352596478+6.32071729849606i</v>
      </c>
      <c r="R2607" t="str">
        <f t="shared" si="1346"/>
        <v>0.0900193313050408-0.0313204191709444i</v>
      </c>
      <c r="S2607" t="str">
        <f t="shared" si="1347"/>
        <v>0.712534677934061i</v>
      </c>
      <c r="T2607" t="str">
        <f t="shared" si="1348"/>
        <v>0.0223168847867287+0.0641418952392768i</v>
      </c>
      <c r="U2607" t="str">
        <f t="shared" si="1349"/>
        <v>0.0000333333333333333-0.000167720425207229i</v>
      </c>
      <c r="V2607" t="str">
        <f t="shared" si="1350"/>
        <v>6.66666666666667E-06-0.00167720425207229i</v>
      </c>
      <c r="W2607" t="str">
        <f t="shared" si="1351"/>
        <v>0.000027592946664689-0.000152950908747886i</v>
      </c>
      <c r="X2607" t="str">
        <f t="shared" si="1352"/>
        <v>0.0000279696227031862-0.000152809334763989i</v>
      </c>
      <c r="Y2607" t="str">
        <f t="shared" si="1353"/>
        <v>0.009+4.22858371173186i</v>
      </c>
      <c r="Z2607" t="str">
        <f t="shared" si="1354"/>
        <v>-0.000433491075217792-0.0000803014225689541i</v>
      </c>
      <c r="AA2607" t="str">
        <f t="shared" si="1355"/>
        <v>0.00605913849298414-2.83791921288792i</v>
      </c>
      <c r="AB2607" t="str">
        <f t="shared" si="1356"/>
        <v>0.105256080921405+0.302520919934689i</v>
      </c>
      <c r="AC2607" t="str">
        <f t="shared" si="1357"/>
        <v>1.09161541396492-0.0256597660035732i</v>
      </c>
      <c r="AD2607" t="str">
        <f t="shared" si="1358"/>
        <v>0.0898583449359512+0.279243642165179i</v>
      </c>
      <c r="AE2607" t="str">
        <f t="shared" si="1359"/>
        <v>-0.0000165291288543768-0.000128265379617964i</v>
      </c>
      <c r="AF2607" t="str">
        <f t="shared" si="1360"/>
        <v>-15.0546366752677-0.526951063912175i</v>
      </c>
      <c r="AG2607" t="str">
        <f t="shared" si="1361"/>
        <v>1.00287071560803-0.000917013866423792i</v>
      </c>
      <c r="AH2607" t="str">
        <f t="shared" si="1362"/>
        <v>0.000178962910507317+0.00193430998779686i</v>
      </c>
      <c r="AI2607">
        <f t="shared" si="1363"/>
        <v>-54.232461102623823</v>
      </c>
      <c r="AJ2607">
        <f t="shared" si="1364"/>
        <v>84.714026549568928</v>
      </c>
      <c r="AK2607"/>
      <c r="AL2607"/>
      <c r="AM2607"/>
      <c r="AN2607"/>
    </row>
    <row r="2608" spans="1:40" x14ac:dyDescent="0.25">
      <c r="A2608"/>
      <c r="B2608">
        <f t="shared" si="1365"/>
        <v>674000</v>
      </c>
      <c r="C2608" s="237" t="str">
        <f t="shared" si="1333"/>
        <v>-1.68237553392905E-07+0.0036335645930825i</v>
      </c>
      <c r="D2608" s="208" t="str">
        <f t="shared" si="1334"/>
        <v>-5.9570072468272+0.0278573285469658i</v>
      </c>
      <c r="E2608" t="str">
        <f t="shared" si="1335"/>
        <v>2870</v>
      </c>
      <c r="F2608" t="str">
        <f t="shared" si="1336"/>
        <v>0.777000777000777</v>
      </c>
      <c r="G2608" t="str">
        <f t="shared" si="1331"/>
        <v>0.777000777000777</v>
      </c>
      <c r="H2608" t="str">
        <f t="shared" si="1337"/>
        <v>9.09773703088884+0.554033624177271i</v>
      </c>
      <c r="I2608" t="str">
        <f t="shared" si="1338"/>
        <v>2646.7918106494i</v>
      </c>
      <c r="J2608" t="str">
        <f t="shared" si="1332"/>
        <v>-9481.6541248431+579.033350832148i</v>
      </c>
      <c r="K2608" t="str">
        <f t="shared" si="1339"/>
        <v>0.0169839419993353-0.278111551748553i</v>
      </c>
      <c r="L2608" t="str">
        <f t="shared" si="1340"/>
        <v>0.00129041337589155-0.0179147474805594i</v>
      </c>
      <c r="M2608" t="str">
        <f t="shared" si="1341"/>
        <v>0.0182743553752269-0.296026299229112i</v>
      </c>
      <c r="N2608" t="str">
        <f t="shared" si="1342"/>
        <v>-6.90563815995386i</v>
      </c>
      <c r="O2608" t="str">
        <f t="shared" si="1343"/>
        <v>0.812450816042929-0.583029734671551i</v>
      </c>
      <c r="P2608" t="str">
        <f t="shared" si="1344"/>
        <v>0.187549183957071+0.583029734671551i</v>
      </c>
      <c r="Q2608" t="str">
        <f t="shared" si="1345"/>
        <v>-0.187549183957071+6.32260842528231i</v>
      </c>
      <c r="R2608" t="str">
        <f t="shared" si="1346"/>
        <v>0.0912532778003125-0.0323701308029034i</v>
      </c>
      <c r="S2608" t="str">
        <f t="shared" si="1347"/>
        <v>0.713593421883442i</v>
      </c>
      <c r="T2608" t="str">
        <f t="shared" si="1348"/>
        <v>0.0230991124064584+0.0651177387636053i</v>
      </c>
      <c r="U2608" t="str">
        <f t="shared" si="1349"/>
        <v>0.0000333333333333333-0.000167471581846387i</v>
      </c>
      <c r="V2608" t="str">
        <f t="shared" si="1350"/>
        <v>6.66666666666667E-06-0.00167471581846387i</v>
      </c>
      <c r="W2608" t="str">
        <f t="shared" si="1351"/>
        <v>0.0000275929158714309-0.000152725396790013i</v>
      </c>
      <c r="X2608" t="str">
        <f t="shared" si="1352"/>
        <v>0.0000279684446429472-0.000152584034619409i</v>
      </c>
      <c r="Y2608" t="str">
        <f t="shared" si="1353"/>
        <v>0.009+4.23486689703904i</v>
      </c>
      <c r="Z2608" t="str">
        <f t="shared" si="1354"/>
        <v>-0.000432209696316084-0.0000801762022464023i</v>
      </c>
      <c r="AA2608" t="str">
        <f t="shared" si="1355"/>
        <v>0.00604117019425696-2.8337083858657i</v>
      </c>
      <c r="AB2608" t="str">
        <f t="shared" si="1356"/>
        <v>0.108945404697015+0.307123420057127i</v>
      </c>
      <c r="AC2608" t="str">
        <f t="shared" si="1357"/>
        <v>1.09290751648803-0.0266382224482962i</v>
      </c>
      <c r="AD2608" t="str">
        <f t="shared" si="1358"/>
        <v>0.0927795111146579+0.283276394975946i</v>
      </c>
      <c r="AE2608" t="str">
        <f t="shared" si="1359"/>
        <v>-0.0000173881787879979-0.00012987351349352i</v>
      </c>
      <c r="AF2608" t="str">
        <f t="shared" si="1360"/>
        <v>-15.054744277716-0.526176295630305i</v>
      </c>
      <c r="AG2608" t="str">
        <f t="shared" si="1361"/>
        <v>1.00290788515786-0.00094553950312038i</v>
      </c>
      <c r="AH2608" t="str">
        <f t="shared" si="1362"/>
        <v>0.000191030559384508+0.00195884630842926i</v>
      </c>
      <c r="AI2608">
        <f t="shared" si="1363"/>
        <v>-54.118884193477768</v>
      </c>
      <c r="AJ2608">
        <f t="shared" si="1364"/>
        <v>84.43001574496536</v>
      </c>
      <c r="AK2608"/>
      <c r="AL2608"/>
      <c r="AM2608"/>
      <c r="AN2608"/>
    </row>
    <row r="2609" spans="1:40" x14ac:dyDescent="0.25">
      <c r="A2609"/>
      <c r="B2609">
        <f t="shared" si="1365"/>
        <v>675000</v>
      </c>
      <c r="C2609" s="237" t="str">
        <f t="shared" si="1333"/>
        <v>-1.67739440999946E-07+0.00362818153444911i</v>
      </c>
      <c r="D2609" s="208" t="str">
        <f t="shared" si="1334"/>
        <v>-5.95700724300834+0.0278160584307765i</v>
      </c>
      <c r="E2609" t="str">
        <f t="shared" si="1335"/>
        <v>2870</v>
      </c>
      <c r="F2609" t="str">
        <f t="shared" si="1336"/>
        <v>0.777000777000777</v>
      </c>
      <c r="G2609" t="str">
        <f t="shared" si="1331"/>
        <v>0.777000777000777</v>
      </c>
      <c r="H2609" t="str">
        <f t="shared" si="1337"/>
        <v>9.09784416200101+0.553219850267132i</v>
      </c>
      <c r="I2609" t="str">
        <f t="shared" si="1338"/>
        <v>2650.71880146639i</v>
      </c>
      <c r="J2609" t="str">
        <f t="shared" si="1332"/>
        <v>-9509.81343859601+579.892450759199i</v>
      </c>
      <c r="K2609" t="str">
        <f t="shared" si="1339"/>
        <v>0.0169338322347911-0.277702503528913i</v>
      </c>
      <c r="L2609" t="str">
        <f t="shared" si="1340"/>
        <v>0.00128661242363702-0.0178884804938988i</v>
      </c>
      <c r="M2609" t="str">
        <f t="shared" si="1341"/>
        <v>0.0182204446584281-0.295590984022812i</v>
      </c>
      <c r="N2609" t="str">
        <f t="shared" si="1342"/>
        <v>-6.91588391390038i</v>
      </c>
      <c r="O2609" t="str">
        <f t="shared" si="1343"/>
        <v>0.806434698018962-0.591323158544519i</v>
      </c>
      <c r="P2609" t="str">
        <f t="shared" si="1344"/>
        <v>0.193565301981038+0.591323158544519i</v>
      </c>
      <c r="Q2609" t="str">
        <f t="shared" si="1345"/>
        <v>-0.193565301981038+6.32456075535586i</v>
      </c>
      <c r="R2609" t="str">
        <f t="shared" si="1346"/>
        <v>0.0924730155913108-0.0334355028513231i</v>
      </c>
      <c r="S2609" t="str">
        <f t="shared" si="1347"/>
        <v>0.714652165832825i</v>
      </c>
      <c r="T2609" t="str">
        <f t="shared" si="1348"/>
        <v>0.0238947545284076+0.0660860408734229i</v>
      </c>
      <c r="U2609" t="str">
        <f t="shared" si="1349"/>
        <v>0.0000333333333333333-0.000167223475799207i</v>
      </c>
      <c r="V2609" t="str">
        <f t="shared" si="1350"/>
        <v>6.66666666666667E-06-0.00167223475799207i</v>
      </c>
      <c r="W2609" t="str">
        <f t="shared" si="1351"/>
        <v>0.0000275928850325378-0.00015250055511431i</v>
      </c>
      <c r="X2609" t="str">
        <f t="shared" si="1352"/>
        <v>0.0000279672716324306-0.000152359404114804i</v>
      </c>
      <c r="Y2609" t="str">
        <f t="shared" si="1353"/>
        <v>0.009+4.24115008234622i</v>
      </c>
      <c r="Z2609" t="str">
        <f t="shared" si="1354"/>
        <v>-0.000430934008348537-0.0000800513793903316i</v>
      </c>
      <c r="AA2609" t="str">
        <f t="shared" si="1355"/>
        <v>0.00602328170714543-2.82951003654045i</v>
      </c>
      <c r="AB2609" t="str">
        <f t="shared" si="1356"/>
        <v>0.112697997066994+0.311690351606997i</v>
      </c>
      <c r="AC2609" t="str">
        <f t="shared" si="1357"/>
        <v>1.0941862653606-0.0276333750484115i</v>
      </c>
      <c r="AD2609" t="str">
        <f t="shared" si="1358"/>
        <v>0.0957419499739624+0.287278349920524i</v>
      </c>
      <c r="AE2609" t="str">
        <f t="shared" si="1359"/>
        <v>-0.0000182614340892685-0.000131462286003941i</v>
      </c>
      <c r="AF2609" t="str">
        <f t="shared" si="1360"/>
        <v>-15.0548514050093-0.525403791836356i</v>
      </c>
      <c r="AG2609" t="str">
        <f t="shared" si="1361"/>
        <v>1.00294462983152-0.000974404268780429i</v>
      </c>
      <c r="AH2609" t="str">
        <f t="shared" si="1362"/>
        <v>0.000203321347421617+0.00198309843424758i</v>
      </c>
      <c r="AI2609">
        <f t="shared" si="1363"/>
        <v>-54.007700640888984</v>
      </c>
      <c r="AJ2609">
        <f t="shared" si="1364"/>
        <v>84.14608398743998</v>
      </c>
      <c r="AK2609"/>
      <c r="AL2609"/>
      <c r="AM2609"/>
      <c r="AN2609"/>
    </row>
    <row r="2610" spans="1:40" x14ac:dyDescent="0.25">
      <c r="A2610"/>
      <c r="B2610">
        <f t="shared" si="1365"/>
        <v>676000</v>
      </c>
      <c r="C2610" s="237" t="str">
        <f t="shared" si="1333"/>
        <v>-1.67243537529505E-07+0.00362281440202459i</v>
      </c>
      <c r="D2610" s="208" t="str">
        <f t="shared" si="1334"/>
        <v>-5.95700723920642+0.0277749104155219i</v>
      </c>
      <c r="E2610" t="str">
        <f t="shared" si="1335"/>
        <v>2870</v>
      </c>
      <c r="F2610" t="str">
        <f t="shared" si="1336"/>
        <v>0.777000777000777</v>
      </c>
      <c r="G2610" t="str">
        <f t="shared" si="1331"/>
        <v>0.777000777000777</v>
      </c>
      <c r="H2610" t="str">
        <f t="shared" si="1337"/>
        <v>9.09795082073071+0.552408453078786i</v>
      </c>
      <c r="I2610" t="str">
        <f t="shared" si="1338"/>
        <v>2654.64579228338i</v>
      </c>
      <c r="J2610" t="str">
        <f t="shared" si="1332"/>
        <v>-9538.01450077552+580.751550686249i</v>
      </c>
      <c r="K2610" t="str">
        <f t="shared" si="1339"/>
        <v>0.0168839436530754-0.277294652425839i</v>
      </c>
      <c r="L2610" t="str">
        <f t="shared" si="1340"/>
        <v>0.00128282821162661-0.0178622900179711i</v>
      </c>
      <c r="M2610" t="str">
        <f t="shared" si="1341"/>
        <v>0.018166771864702-0.29515694244381i</v>
      </c>
      <c r="N2610" t="str">
        <f t="shared" si="1342"/>
        <v>-6.9261296678469i</v>
      </c>
      <c r="O2610" t="str">
        <f t="shared" si="1343"/>
        <v>0.800333924870938-0.599554508531693i</v>
      </c>
      <c r="P2610" t="str">
        <f t="shared" si="1344"/>
        <v>0.199666075129062+0.599554508531693i</v>
      </c>
      <c r="Q2610" t="str">
        <f t="shared" si="1345"/>
        <v>-0.199666075129062+6.32657515931521i</v>
      </c>
      <c r="R2610" t="str">
        <f t="shared" si="1346"/>
        <v>0.0936782926182321-0.0345163768139874i</v>
      </c>
      <c r="S2610" t="str">
        <f t="shared" si="1347"/>
        <v>0.715710909782206i</v>
      </c>
      <c r="T2610" t="str">
        <f t="shared" si="1348"/>
        <v>0.0247037474519244+0.0670465760366386i</v>
      </c>
      <c r="U2610" t="str">
        <f t="shared" si="1349"/>
        <v>0.0000333333333333334-0.000166976103793587i</v>
      </c>
      <c r="V2610" t="str">
        <f t="shared" si="1350"/>
        <v>6.66666666666667E-06-0.00166976103793587i</v>
      </c>
      <c r="W2610" t="str">
        <f t="shared" si="1351"/>
        <v>0.0000275928541480103-0.000152276380746136i</v>
      </c>
      <c r="X2610" t="str">
        <f t="shared" si="1352"/>
        <v>0.0000279661036415096-0.000152135440278462i</v>
      </c>
      <c r="Y2610" t="str">
        <f t="shared" si="1353"/>
        <v>0.009+4.2474332676534i</v>
      </c>
      <c r="Z2610" t="str">
        <f t="shared" si="1354"/>
        <v>-0.000429663977664812-0.0000799269520799394i</v>
      </c>
      <c r="AA2610" t="str">
        <f t="shared" si="1355"/>
        <v>0.00600547255965488-2.82532410953087i</v>
      </c>
      <c r="AB2610" t="str">
        <f t="shared" si="1356"/>
        <v>0.116513557591515+0.316220650877413i</v>
      </c>
      <c r="AC2610" t="str">
        <f t="shared" si="1357"/>
        <v>1.09545139567048-0.0286450769885648i</v>
      </c>
      <c r="AD2610" t="str">
        <f t="shared" si="1358"/>
        <v>0.0987453259105652+0.291249086542179i</v>
      </c>
      <c r="AE2610" t="str">
        <f t="shared" si="1359"/>
        <v>-0.0000191486577231589-0.000133031653947128i</v>
      </c>
      <c r="AF2610" t="str">
        <f t="shared" si="1360"/>
        <v>-15.0549580599371-0.524633542663264i</v>
      </c>
      <c r="AG2610" t="str">
        <f t="shared" si="1361"/>
        <v>1.00298094720392-0.00100360323099689i</v>
      </c>
      <c r="AH2610" t="str">
        <f t="shared" si="1362"/>
        <v>0.000215831690582289+0.00200706565159643i</v>
      </c>
      <c r="AI2610">
        <f t="shared" si="1363"/>
        <v>-53.898834870490155</v>
      </c>
      <c r="AJ2610">
        <f t="shared" si="1364"/>
        <v>83.862231007670317</v>
      </c>
      <c r="AK2610"/>
      <c r="AL2610"/>
      <c r="AM2610"/>
      <c r="AN2610"/>
    </row>
    <row r="2611" spans="1:40" x14ac:dyDescent="0.25">
      <c r="A2611"/>
      <c r="B2611">
        <f t="shared" si="1365"/>
        <v>677000</v>
      </c>
      <c r="C2611" s="237" t="str">
        <f t="shared" si="1333"/>
        <v>-1.66749829939987E-07+0.00361746312523491i</v>
      </c>
      <c r="D2611" s="208" t="str">
        <f t="shared" si="1334"/>
        <v>-5.95700723542132+0.0277338839601343i</v>
      </c>
      <c r="E2611" t="str">
        <f t="shared" si="1335"/>
        <v>2870</v>
      </c>
      <c r="F2611" t="str">
        <f t="shared" si="1336"/>
        <v>0.777000777000777</v>
      </c>
      <c r="G2611" t="str">
        <f t="shared" si="1331"/>
        <v>0.777000777000777</v>
      </c>
      <c r="H2611" t="str">
        <f t="shared" si="1337"/>
        <v>9.09805700984711+0.55159942226106i</v>
      </c>
      <c r="I2611" t="str">
        <f t="shared" si="1338"/>
        <v>2658.57278310036i</v>
      </c>
      <c r="J2611" t="str">
        <f t="shared" si="1332"/>
        <v>-9566.25731138166+581.6106506133i</v>
      </c>
      <c r="K2611" t="str">
        <f t="shared" si="1339"/>
        <v>0.0168342749558899-0.276887993211223i</v>
      </c>
      <c r="L2611" t="str">
        <f t="shared" si="1340"/>
        <v>0.00127906064186966-0.0178361757207602i</v>
      </c>
      <c r="M2611" t="str">
        <f t="shared" si="1341"/>
        <v>0.0181133355977596-0.294724168931983i</v>
      </c>
      <c r="N2611" t="str">
        <f t="shared" si="1342"/>
        <v>-6.93637542179342i</v>
      </c>
      <c r="O2611" t="str">
        <f t="shared" si="1343"/>
        <v>0.794149137024807-0.607722920550767i</v>
      </c>
      <c r="P2611" t="str">
        <f t="shared" si="1344"/>
        <v>0.205850862975193+0.607722920550767i</v>
      </c>
      <c r="Q2611" t="str">
        <f t="shared" si="1345"/>
        <v>-0.205850862975193+6.32865250124265i</v>
      </c>
      <c r="R2611" t="str">
        <f t="shared" si="1346"/>
        <v>0.0948688584639365-0.0356125888275919i</v>
      </c>
      <c r="S2611" t="str">
        <f t="shared" si="1347"/>
        <v>0.716769653731589i</v>
      </c>
      <c r="T2611" t="str">
        <f t="shared" si="1348"/>
        <v>0.0255260229624385+0.0679991188311069i</v>
      </c>
      <c r="U2611" t="str">
        <f t="shared" si="1349"/>
        <v>0.0000333333333333333-0.000166729462576757i</v>
      </c>
      <c r="V2611" t="str">
        <f t="shared" si="1350"/>
        <v>6.66666666666667E-06-0.00166729462576757i</v>
      </c>
      <c r="W2611" t="str">
        <f t="shared" si="1351"/>
        <v>0.0000275928232178482-0.000152052870728423i</v>
      </c>
      <c r="X2611" t="str">
        <f t="shared" si="1352"/>
        <v>0.0000279649406402793-0.000151912140156222i</v>
      </c>
      <c r="Y2611" t="str">
        <f t="shared" si="1353"/>
        <v>0.009+4.25371645296058i</v>
      </c>
      <c r="Z2611" t="str">
        <f t="shared" si="1354"/>
        <v>-0.000428399570862902-0.0000798029184069264i</v>
      </c>
      <c r="AA2611" t="str">
        <f t="shared" si="1355"/>
        <v>0.00598774228327464-2.8211505497829i</v>
      </c>
      <c r="AB2611" t="str">
        <f t="shared" si="1356"/>
        <v>0.120391764541162+0.320713254680041i</v>
      </c>
      <c r="AC2611" t="str">
        <f t="shared" si="1357"/>
        <v>1.09670264388539-0.0296731759379796i</v>
      </c>
      <c r="AD2611" t="str">
        <f t="shared" si="1358"/>
        <v>0.101789299150285+0.29518818821792i</v>
      </c>
      <c r="AE2611" t="str">
        <f t="shared" si="1359"/>
        <v>-0.0000200496131753746-0.000134581576291143i</v>
      </c>
      <c r="AF2611" t="str">
        <f t="shared" si="1360"/>
        <v>-15.0550642452684-0.523865538300926i</v>
      </c>
      <c r="AG2611" t="str">
        <f t="shared" si="1361"/>
        <v>1.00301683490341-0.00103313144379869i</v>
      </c>
      <c r="AH2611" t="str">
        <f t="shared" si="1362"/>
        <v>0.000228558013875922+0.00203074727988838i</v>
      </c>
      <c r="AI2611">
        <f t="shared" si="1363"/>
        <v>-53.79221489604592</v>
      </c>
      <c r="AJ2611">
        <f t="shared" si="1364"/>
        <v>83.578456530338002</v>
      </c>
      <c r="AK2611"/>
      <c r="AL2611"/>
      <c r="AM2611"/>
      <c r="AN2611"/>
    </row>
    <row r="2612" spans="1:40" x14ac:dyDescent="0.25">
      <c r="A2612"/>
      <c r="B2612">
        <f t="shared" si="1365"/>
        <v>678000</v>
      </c>
      <c r="C2612" s="237" t="str">
        <f t="shared" si="1333"/>
        <v>-1.66258305285899E-07+0.00361212763392238i</v>
      </c>
      <c r="D2612" s="208" t="str">
        <f t="shared" si="1334"/>
        <v>-5.95700723165296+0.0276929785267383i</v>
      </c>
      <c r="E2612" t="str">
        <f t="shared" si="1335"/>
        <v>2870</v>
      </c>
      <c r="F2612" t="str">
        <f t="shared" si="1336"/>
        <v>0.777000777000777</v>
      </c>
      <c r="G2612" t="str">
        <f t="shared" si="1331"/>
        <v>0.777000777000777</v>
      </c>
      <c r="H2612" t="str">
        <f t="shared" si="1337"/>
        <v>9.09816273209918+0.550792747522543i</v>
      </c>
      <c r="I2612" t="str">
        <f t="shared" si="1338"/>
        <v>2662.49977391735i</v>
      </c>
      <c r="J2612" t="str">
        <f t="shared" si="1332"/>
        <v>-9594.54187041441+582.469750540351i</v>
      </c>
      <c r="K2612" t="str">
        <f t="shared" si="1339"/>
        <v>0.0167848248544371-0.276482520687248i</v>
      </c>
      <c r="L2612" t="str">
        <f t="shared" si="1340"/>
        <v>0.00127530961709014-0.0178101372721575i</v>
      </c>
      <c r="M2612" t="str">
        <f t="shared" si="1341"/>
        <v>0.0180601344715272-0.294292657959406i</v>
      </c>
      <c r="N2612" t="str">
        <f t="shared" si="1342"/>
        <v>-6.94662117573993i</v>
      </c>
      <c r="O2612" t="str">
        <f t="shared" si="1343"/>
        <v>0.787880983725932-0.615827537126311i</v>
      </c>
      <c r="P2612" t="str">
        <f t="shared" si="1344"/>
        <v>0.212119016274068+0.615827537126311i</v>
      </c>
      <c r="Q2612" t="str">
        <f t="shared" si="1345"/>
        <v>-0.212119016274068+6.33079363861362i</v>
      </c>
      <c r="R2612" t="str">
        <f t="shared" si="1346"/>
        <v>0.0960444644880946-0.0367239696744823i</v>
      </c>
      <c r="S2612" t="str">
        <f t="shared" si="1347"/>
        <v>0.71782839768097i</v>
      </c>
      <c r="T2612" t="str">
        <f t="shared" si="1348"/>
        <v>0.0263615083079182+0.0689434440496158i</v>
      </c>
      <c r="U2612" t="str">
        <f t="shared" si="1349"/>
        <v>0.0000333333333333334-0.00016648354891514i</v>
      </c>
      <c r="V2612" t="str">
        <f t="shared" si="1350"/>
        <v>6.66666666666667E-06-0.0016648354891514i</v>
      </c>
      <c r="W2612" t="str">
        <f t="shared" si="1351"/>
        <v>0.0000275927922420526-0.00015183002212155i</v>
      </c>
      <c r="X2612" t="str">
        <f t="shared" si="1352"/>
        <v>0.0000279637825990566-0.000151689500811353i</v>
      </c>
      <c r="Y2612" t="str">
        <f t="shared" si="1353"/>
        <v>0.009+4.25999963826776i</v>
      </c>
      <c r="Z2612" t="str">
        <f t="shared" si="1354"/>
        <v>-0.000427140754786958-0.0000796792764754001i</v>
      </c>
      <c r="AA2612" t="str">
        <f t="shared" si="1355"/>
        <v>0.00597009041294736-2.81698930256735i</v>
      </c>
      <c r="AB2612" t="str">
        <f t="shared" si="1356"/>
        <v>0.124332274785887+0.325167100840263i</v>
      </c>
      <c r="AC2612" t="str">
        <f t="shared" si="1357"/>
        <v>1.09793974798902-0.0307175140499861i</v>
      </c>
      <c r="AD2612" t="str">
        <f t="shared" si="1358"/>
        <v>0.104873525794398+0.29909524219685i</v>
      </c>
      <c r="AE2612" t="str">
        <f t="shared" si="1359"/>
        <v>-0.0000209640644695092-0.000136112014161872i</v>
      </c>
      <c r="AF2612" t="str">
        <f t="shared" si="1360"/>
        <v>-15.0551699637521-0.523099768995805i</v>
      </c>
      <c r="AG2612" t="str">
        <f t="shared" si="1361"/>
        <v>1.00305229061178-0.00106298394822338i</v>
      </c>
      <c r="AH2612" t="str">
        <f t="shared" si="1362"/>
        <v>0.000241496751599174+0.00205414267137623i</v>
      </c>
      <c r="AI2612">
        <f t="shared" si="1363"/>
        <v>-53.687772096132974</v>
      </c>
      <c r="AJ2612">
        <f t="shared" si="1364"/>
        <v>83.294760274192271</v>
      </c>
      <c r="AK2612"/>
      <c r="AL2612"/>
      <c r="AM2612"/>
      <c r="AN2612"/>
    </row>
    <row r="2613" spans="1:40" x14ac:dyDescent="0.25">
      <c r="A2613"/>
      <c r="B2613">
        <f t="shared" si="1365"/>
        <v>679000</v>
      </c>
      <c r="C2613" s="237" t="str">
        <f t="shared" si="1333"/>
        <v>-1.65768950717006E-07+0.00360680785834263i</v>
      </c>
      <c r="D2613" s="208" t="str">
        <f t="shared" si="1334"/>
        <v>-5.95700722790125+0.0276521935806268i</v>
      </c>
      <c r="E2613" t="str">
        <f t="shared" si="1335"/>
        <v>2870</v>
      </c>
      <c r="F2613" t="str">
        <f t="shared" si="1336"/>
        <v>0.777000777000777</v>
      </c>
      <c r="G2613" t="str">
        <f t="shared" si="1331"/>
        <v>0.777000777000777</v>
      </c>
      <c r="H2613" t="str">
        <f t="shared" si="1337"/>
        <v>9.09826799021585+0.549988418631132i</v>
      </c>
      <c r="I2613" t="str">
        <f t="shared" si="1338"/>
        <v>2666.42676473434i</v>
      </c>
      <c r="J2613" t="str">
        <f t="shared" si="1332"/>
        <v>-9622.86817787378+583.328850467401i</v>
      </c>
      <c r="K2613" t="str">
        <f t="shared" si="1339"/>
        <v>0.0167355920693371-0.276078229686156i</v>
      </c>
      <c r="L2613" t="str">
        <f t="shared" si="1340"/>
        <v>0.0012715750407206-0.0177841743439488i</v>
      </c>
      <c r="M2613" t="str">
        <f t="shared" si="1341"/>
        <v>0.0180071671100577-0.293862404030105i</v>
      </c>
      <c r="N2613" t="str">
        <f t="shared" si="1342"/>
        <v>-6.95686692968645i</v>
      </c>
      <c r="O2613" t="str">
        <f t="shared" si="1343"/>
        <v>0.781530122970906-0.623867507479818i</v>
      </c>
      <c r="P2613" t="str">
        <f t="shared" si="1344"/>
        <v>0.218469877029094+0.623867507479818i</v>
      </c>
      <c r="Q2613" t="str">
        <f t="shared" si="1345"/>
        <v>-0.218469877029094+6.33299942220663i</v>
      </c>
      <c r="R2613" t="str">
        <f t="shared" si="1346"/>
        <v>0.0972048639620511-0.0378503447931772i</v>
      </c>
      <c r="S2613" t="str">
        <f t="shared" si="1347"/>
        <v>0.718887141630352i</v>
      </c>
      <c r="T2613" t="str">
        <f t="shared" si="1348"/>
        <v>0.0272101261780904+0.0698793268062461i</v>
      </c>
      <c r="U2613" t="str">
        <f t="shared" si="1349"/>
        <v>0.0000333333333333333-0.000166238359594205i</v>
      </c>
      <c r="V2613" t="str">
        <f t="shared" si="1350"/>
        <v>6.66666666666667E-06-0.00166238359594204i</v>
      </c>
      <c r="W2613" t="str">
        <f t="shared" si="1351"/>
        <v>0.0000275927612206232-0.000151607832003211i</v>
      </c>
      <c r="X2613" t="str">
        <f t="shared" si="1352"/>
        <v>0.000027962629488375-0.000151467519324424i</v>
      </c>
      <c r="Y2613" t="str">
        <f t="shared" si="1353"/>
        <v>0.009+4.26628282357494i</v>
      </c>
      <c r="Z2613" t="str">
        <f t="shared" si="1354"/>
        <v>-0.000425887496525119-0.0000795560244017648i</v>
      </c>
      <c r="AA2613" t="str">
        <f t="shared" si="1355"/>
        <v>0.00595251648703852-2.81284031347748i</v>
      </c>
      <c r="AB2613" t="str">
        <f t="shared" si="1356"/>
        <v>0.128334723697006+0.32958112869882i</v>
      </c>
      <c r="AC2613" t="str">
        <f t="shared" si="1357"/>
        <v>1.09916244761803-0.0317779279653404i</v>
      </c>
      <c r="AD2613" t="str">
        <f t="shared" si="1358"/>
        <v>0.107997657866284+0.302969839637977i</v>
      </c>
      <c r="AE2613" t="str">
        <f t="shared" si="1359"/>
        <v>-0.0000218917761840103-0.000137622930830578i</v>
      </c>
      <c r="AF2613" t="str">
        <f t="shared" si="1360"/>
        <v>-15.0552752181171-0.522336225050505i</v>
      </c>
      <c r="AG2613" t="str">
        <f t="shared" si="1361"/>
        <v>1.00308731206428-0.00109315577288772i</v>
      </c>
      <c r="AH2613" t="str">
        <f t="shared" si="1362"/>
        <v>0.000254644347573939+0.00207725121092441i</v>
      </c>
      <c r="AI2613">
        <f t="shared" si="1363"/>
        <v>-53.585441007934314</v>
      </c>
      <c r="AJ2613">
        <f t="shared" si="1364"/>
        <v>83.011141952110691</v>
      </c>
      <c r="AK2613"/>
      <c r="AL2613"/>
      <c r="AM2613"/>
      <c r="AN2613"/>
    </row>
    <row r="2614" spans="1:40" x14ac:dyDescent="0.25">
      <c r="A2614"/>
      <c r="B2614">
        <f t="shared" si="1365"/>
        <v>680000</v>
      </c>
      <c r="C2614" s="237" t="str">
        <f t="shared" si="1333"/>
        <v>-1.65281753477495E-07+0.00360150372916154i</v>
      </c>
      <c r="D2614" s="208" t="str">
        <f t="shared" si="1334"/>
        <v>-5.95700722416607+0.0276115285902385i</v>
      </c>
      <c r="E2614" t="str">
        <f t="shared" si="1335"/>
        <v>2870</v>
      </c>
      <c r="F2614" t="str">
        <f t="shared" si="1336"/>
        <v>0.777000777000777</v>
      </c>
      <c r="G2614" t="str">
        <f t="shared" si="1331"/>
        <v>0.777000777000777</v>
      </c>
      <c r="H2614" t="str">
        <f t="shared" si="1337"/>
        <v>9.09837278690611+0.549186425413634i</v>
      </c>
      <c r="I2614" t="str">
        <f t="shared" si="1338"/>
        <v>2670.35375555132i</v>
      </c>
      <c r="J2614" t="str">
        <f t="shared" si="1332"/>
        <v>-9651.23623375976+584.187950394452i</v>
      </c>
      <c r="K2614" t="str">
        <f t="shared" si="1339"/>
        <v>0.0166865753305454-0.27567511507004i</v>
      </c>
      <c r="L2614" t="str">
        <f t="shared" si="1340"/>
        <v>0.0012678568168958-0.0177582866097999i</v>
      </c>
      <c r="M2614" t="str">
        <f t="shared" si="1341"/>
        <v>0.0179544321474412-0.29343340167984i</v>
      </c>
      <c r="N2614" t="str">
        <f t="shared" si="1342"/>
        <v>-6.96711268363297i</v>
      </c>
      <c r="O2614" t="str">
        <f t="shared" si="1343"/>
        <v>0.775097221438521-0.631841987618965i</v>
      </c>
      <c r="P2614" t="str">
        <f t="shared" si="1344"/>
        <v>0.224902778561479+0.631841987618965i</v>
      </c>
      <c r="Q2614" t="str">
        <f t="shared" si="1345"/>
        <v>-0.224902778561479+6.33527069601401i</v>
      </c>
      <c r="R2614" t="str">
        <f t="shared" si="1346"/>
        <v>0.0983498122042648-0.0389915342927079i</v>
      </c>
      <c r="S2614" t="str">
        <f t="shared" si="1347"/>
        <v>0.719945885579733i</v>
      </c>
      <c r="T2614" t="str">
        <f t="shared" si="1348"/>
        <v>0.0280717946864761+0.0708065426439999i</v>
      </c>
      <c r="U2614" t="str">
        <f t="shared" si="1349"/>
        <v>0.0000333333333333334-0.000165993891418331i</v>
      </c>
      <c r="V2614" t="str">
        <f t="shared" si="1350"/>
        <v>6.66666666666667E-06-0.0016599389141833i</v>
      </c>
      <c r="W2614" t="str">
        <f t="shared" si="1351"/>
        <v>0.0000275927301535611-0.000151386297468294i</v>
      </c>
      <c r="X2614" t="str">
        <f t="shared" si="1352"/>
        <v>0.0000279614812789863-0.000151246192793176i</v>
      </c>
      <c r="Y2614" t="str">
        <f t="shared" si="1353"/>
        <v>0.009+4.27256600888212i</v>
      </c>
      <c r="Z2614" t="str">
        <f t="shared" si="1354"/>
        <v>-0.000424639763407348-0.0000794331603146308i</v>
      </c>
      <c r="AA2614" t="str">
        <f t="shared" si="1355"/>
        <v>0.00593502004730621-2.80870352842665i</v>
      </c>
      <c r="AB2614" t="str">
        <f t="shared" si="1356"/>
        <v>0.132398725062465+0.33395427961943i</v>
      </c>
      <c r="AC2614" t="str">
        <f t="shared" si="1357"/>
        <v>1.10037048419981-0.0328542488193783i</v>
      </c>
      <c r="AD2614" t="str">
        <f t="shared" si="1358"/>
        <v>0.111161343358306+0.306811575647385i</v>
      </c>
      <c r="AE2614" t="str">
        <f t="shared" si="1359"/>
        <v>-0.0000228325134689308-0.000139114291701311i</v>
      </c>
      <c r="AF2614" t="str">
        <f t="shared" si="1360"/>
        <v>-15.0553800110722-0.521574896823396i</v>
      </c>
      <c r="AG2614" t="str">
        <f t="shared" si="1361"/>
        <v>1.00312189704958-0.00112364193455573i</v>
      </c>
      <c r="AH2614" t="str">
        <f t="shared" si="1362"/>
        <v>0.000267997255381426+0.00210007231577912i</v>
      </c>
      <c r="AI2614">
        <f t="shared" si="1363"/>
        <v>-53.485159136599506</v>
      </c>
      <c r="AJ2614">
        <f t="shared" si="1364"/>
        <v>82.727601271166222</v>
      </c>
      <c r="AK2614"/>
      <c r="AL2614"/>
      <c r="AM2614"/>
      <c r="AN2614"/>
    </row>
    <row r="2615" spans="1:40" x14ac:dyDescent="0.25">
      <c r="A2615"/>
      <c r="B2615">
        <f t="shared" si="1365"/>
        <v>681000</v>
      </c>
      <c r="C2615" s="237" t="str">
        <f t="shared" si="1333"/>
        <v>-1.64796700905135E-07+0.00359621517745226i</v>
      </c>
      <c r="D2615" s="208" t="str">
        <f t="shared" si="1334"/>
        <v>-5.95700722044733+0.027570983027134i</v>
      </c>
      <c r="E2615" t="str">
        <f t="shared" si="1335"/>
        <v>2870</v>
      </c>
      <c r="F2615" t="str">
        <f t="shared" si="1336"/>
        <v>0.777000777000777</v>
      </c>
      <c r="G2615" t="str">
        <f t="shared" si="1331"/>
        <v>0.777000777000777</v>
      </c>
      <c r="H2615" t="str">
        <f t="shared" si="1337"/>
        <v>9.09847712485929+0.548386757755315i</v>
      </c>
      <c r="I2615" t="str">
        <f t="shared" si="1338"/>
        <v>2674.28074636831i</v>
      </c>
      <c r="J2615" t="str">
        <f t="shared" si="1332"/>
        <v>-9679.64603807237+585.047050321502i</v>
      </c>
      <c r="K2615" t="str">
        <f t="shared" si="1339"/>
        <v>0.0166377733772713-0.275273171730631i</v>
      </c>
      <c r="L2615" t="str">
        <f t="shared" si="1340"/>
        <v>0.00126415485044676-0.0177324737452444i</v>
      </c>
      <c r="M2615" t="str">
        <f t="shared" si="1341"/>
        <v>0.0179019282277181-0.293005645475875i</v>
      </c>
      <c r="N2615" t="str">
        <f t="shared" si="1342"/>
        <v>-6.97735843757949i</v>
      </c>
      <c r="O2615" t="str">
        <f t="shared" si="1343"/>
        <v>0.768582954419758-0.639750140426242i</v>
      </c>
      <c r="P2615" t="str">
        <f t="shared" si="1344"/>
        <v>0.231417045580242+0.639750140426242i</v>
      </c>
      <c r="Q2615" t="str">
        <f t="shared" si="1345"/>
        <v>-0.231417045580242+6.33760829715325i</v>
      </c>
      <c r="R2615" t="str">
        <f t="shared" si="1346"/>
        <v>0.0994790667162332-0.0401473529708489i</v>
      </c>
      <c r="S2615" t="str">
        <f t="shared" si="1347"/>
        <v>0.721004629529116i</v>
      </c>
      <c r="T2615" t="str">
        <f t="shared" si="1348"/>
        <v>0.0289464273553216+0.0717248676436399i</v>
      </c>
      <c r="U2615" t="str">
        <f t="shared" si="1349"/>
        <v>0.0000333333333333333-0.000165750141210668i</v>
      </c>
      <c r="V2615" t="str">
        <f t="shared" si="1350"/>
        <v>6.66666666666667E-06-0.00165750141210668i</v>
      </c>
      <c r="W2615" t="str">
        <f t="shared" si="1351"/>
        <v>0.0000275926990408661-0.000151165415628747i</v>
      </c>
      <c r="X2615" t="str">
        <f t="shared" si="1352"/>
        <v>0.0000279603379418554-0.000151025518332398i</v>
      </c>
      <c r="Y2615" t="str">
        <f t="shared" si="1353"/>
        <v>0.009+4.2788491941893i</v>
      </c>
      <c r="Z2615" t="str">
        <f t="shared" si="1354"/>
        <v>-0.000423397523003314-0.000079310682354705i</v>
      </c>
      <c r="AA2615" t="str">
        <f t="shared" si="1355"/>
        <v>0.0059176006388712-2.80457889364594i</v>
      </c>
      <c r="AB2615" t="str">
        <f t="shared" si="1356"/>
        <v>0.136523871015777+0.338285497502122i</v>
      </c>
      <c r="AC2615" t="str">
        <f t="shared" si="1357"/>
        <v>1.10156360109103-0.0339463022530819i</v>
      </c>
      <c r="AD2615" t="str">
        <f t="shared" si="1358"/>
        <v>0.114364226278985+0.31062004931484i</v>
      </c>
      <c r="AE2615" t="str">
        <f t="shared" si="1359"/>
        <v>-0.0000237860420625006-0.000140586064298225i</v>
      </c>
      <c r="AF2615" t="str">
        <f t="shared" si="1360"/>
        <v>-15.0554843453066-0.520815774728181i</v>
      </c>
      <c r="AG2615" t="str">
        <f t="shared" si="1361"/>
        <v>1.00315604340977-0.00115443743870466i</v>
      </c>
      <c r="AH2615" t="str">
        <f t="shared" si="1362"/>
        <v>0.00028155193859286+0.0021226054353378i</v>
      </c>
      <c r="AI2615">
        <f t="shared" si="1363"/>
        <v>-53.386866778779655</v>
      </c>
      <c r="AJ2615">
        <f t="shared" si="1364"/>
        <v>82.444137932688534</v>
      </c>
      <c r="AK2615"/>
      <c r="AL2615"/>
      <c r="AM2615"/>
      <c r="AN2615"/>
    </row>
    <row r="2616" spans="1:40" x14ac:dyDescent="0.25">
      <c r="A2616"/>
      <c r="B2616">
        <f t="shared" si="1365"/>
        <v>682000</v>
      </c>
      <c r="C2616" s="237" t="str">
        <f t="shared" si="1333"/>
        <v>-1.64313780430458E-07+0.00359094213469216i</v>
      </c>
      <c r="D2616" s="208" t="str">
        <f t="shared" si="1334"/>
        <v>-5.95700721674494+0.0275305563659732i</v>
      </c>
      <c r="E2616" t="str">
        <f t="shared" si="1335"/>
        <v>2870</v>
      </c>
      <c r="F2616" t="str">
        <f t="shared" si="1336"/>
        <v>0.777000777000777</v>
      </c>
      <c r="G2616" t="str">
        <f t="shared" si="1331"/>
        <v>0.777000777000777</v>
      </c>
      <c r="H2616" t="str">
        <f t="shared" si="1337"/>
        <v>9.09858100674515+0.547589405599515i</v>
      </c>
      <c r="I2616" t="str">
        <f t="shared" si="1338"/>
        <v>2678.2077371853i</v>
      </c>
      <c r="J2616" t="str">
        <f t="shared" si="1332"/>
        <v>-9708.09759081159+585.906150248554i</v>
      </c>
      <c r="K2616" t="str">
        <f t="shared" si="1339"/>
        <v>0.0165891849578971-0.27487239458908i</v>
      </c>
      <c r="L2616" t="str">
        <f t="shared" si="1340"/>
        <v>0.00126046904689464-0.0177067354276693i</v>
      </c>
      <c r="M2616" t="str">
        <f t="shared" si="1341"/>
        <v>0.0178496540047917-0.292579130016749i</v>
      </c>
      <c r="N2616" t="str">
        <f t="shared" si="1342"/>
        <v>-6.98760419152601i</v>
      </c>
      <c r="O2616" t="str">
        <f t="shared" si="1343"/>
        <v>0.7619880057469-0.647591135746824i</v>
      </c>
      <c r="P2616" t="str">
        <f t="shared" si="1344"/>
        <v>0.2380119942531+0.647591135746824i</v>
      </c>
      <c r="Q2616" t="str">
        <f t="shared" si="1345"/>
        <v>-0.2380119942531+6.34001305577919i</v>
      </c>
      <c r="R2616" t="str">
        <f t="shared" si="1346"/>
        <v>0.100592387318757-0.041317610336265i</v>
      </c>
      <c r="S2616" t="str">
        <f t="shared" si="1347"/>
        <v>0.722063373478499i</v>
      </c>
      <c r="T2616" t="str">
        <f t="shared" si="1348"/>
        <v>0.0298339331034736+0.0726340785336375i</v>
      </c>
      <c r="U2616" t="str">
        <f t="shared" si="1349"/>
        <v>0.0000333333333333333-0.000165507105812998i</v>
      </c>
      <c r="V2616" t="str">
        <f t="shared" si="1350"/>
        <v>6.66666666666667E-06-0.00165507105812998i</v>
      </c>
      <c r="W2616" t="str">
        <f t="shared" si="1351"/>
        <v>0.0000275926678825388-0.00015094518361346i</v>
      </c>
      <c r="X2616" t="str">
        <f t="shared" si="1352"/>
        <v>0.0000279591994481607-0.0001508054930738i</v>
      </c>
      <c r="Y2616" t="str">
        <f t="shared" si="1353"/>
        <v>0.009+4.28513237949648i</v>
      </c>
      <c r="Z2616" t="str">
        <f t="shared" si="1354"/>
        <v>-0.000422160743120279-0.0000791885886747006i</v>
      </c>
      <c r="AA2616" t="str">
        <f t="shared" si="1355"/>
        <v>0.00590025781018748-2.80046635568185i</v>
      </c>
      <c r="AB2616" t="str">
        <f t="shared" si="1356"/>
        <v>0.14070973197883+0.3425737293018i</v>
      </c>
      <c r="AC2616" t="str">
        <f t="shared" si="1357"/>
        <v>1.10274154371664-0.0350539084280877i</v>
      </c>
      <c r="AD2616" t="str">
        <f t="shared" si="1358"/>
        <v>0.117605946700425+0.314394863749798i</v>
      </c>
      <c r="AE2616" t="str">
        <f t="shared" si="1359"/>
        <v>-0.000024752128307494-0.000142038218252772i</v>
      </c>
      <c r="AF2616" t="str">
        <f t="shared" si="1360"/>
        <v>-15.0555882234901-0.520058849233542i</v>
      </c>
      <c r="AG2616" t="str">
        <f t="shared" si="1361"/>
        <v>1.00318974904032-0.00118553728008864i</v>
      </c>
      <c r="AH2616" t="str">
        <f t="shared" si="1362"/>
        <v>0.000295304870996477+0.00214485005091764i</v>
      </c>
      <c r="AI2616">
        <f t="shared" si="1363"/>
        <v>-53.290506859092297</v>
      </c>
      <c r="AJ2616">
        <f t="shared" si="1364"/>
        <v>82.160751632327703</v>
      </c>
      <c r="AK2616"/>
      <c r="AL2616"/>
      <c r="AM2616"/>
      <c r="AN2616"/>
    </row>
    <row r="2617" spans="1:40" x14ac:dyDescent="0.25">
      <c r="A2617"/>
      <c r="B2617">
        <f t="shared" si="1365"/>
        <v>683000</v>
      </c>
      <c r="C2617" s="237" t="str">
        <f t="shared" si="1333"/>
        <v>-1.63832979575949E-07+0.00358568453275997i</v>
      </c>
      <c r="D2617" s="208" t="str">
        <f t="shared" si="1334"/>
        <v>-5.95700721305881+0.0274902480844931i</v>
      </c>
      <c r="E2617" t="str">
        <f t="shared" si="1335"/>
        <v>2870</v>
      </c>
      <c r="F2617" t="str">
        <f t="shared" si="1336"/>
        <v>0.777000777000777</v>
      </c>
      <c r="G2617" t="str">
        <f t="shared" si="1331"/>
        <v>0.777000777000777</v>
      </c>
      <c r="H2617" t="str">
        <f t="shared" si="1337"/>
        <v>9.09868443521415+0.546794358947204i</v>
      </c>
      <c r="I2617" t="str">
        <f t="shared" si="1338"/>
        <v>2682.13472800229i</v>
      </c>
      <c r="J2617" t="str">
        <f t="shared" si="1332"/>
        <v>-9736.59089197742+586.765250175604i</v>
      </c>
      <c r="K2617" t="str">
        <f t="shared" si="1339"/>
        <v>0.0165408088298984-0.274472778595749i</v>
      </c>
      <c r="L2617" t="str">
        <f t="shared" si="1340"/>
        <v>0.00125679931244473-0.0176810713363026i</v>
      </c>
      <c r="M2617" t="str">
        <f t="shared" si="1341"/>
        <v>0.0177976081423431-0.292153849932052i</v>
      </c>
      <c r="N2617" t="str">
        <f t="shared" si="1342"/>
        <v>-6.99784994547253i</v>
      </c>
      <c r="O2617" t="str">
        <f t="shared" si="1343"/>
        <v>0.755313067721756-0.65536415047571i</v>
      </c>
      <c r="P2617" t="str">
        <f t="shared" si="1344"/>
        <v>0.244686932278244+0.65536415047571i</v>
      </c>
      <c r="Q2617" t="str">
        <f t="shared" si="1345"/>
        <v>-0.244686932278244+6.34248579499682i</v>
      </c>
      <c r="R2617" t="str">
        <f t="shared" si="1346"/>
        <v>0.101689536288429-0.0425021106346194i</v>
      </c>
      <c r="S2617" t="str">
        <f t="shared" si="1347"/>
        <v>0.72312211742788i</v>
      </c>
      <c r="T2617" t="str">
        <f t="shared" si="1348"/>
        <v>0.03073421623726+0.073533952801148i</v>
      </c>
      <c r="U2617" t="str">
        <f t="shared" si="1349"/>
        <v>0.0000333333333333333-0.0001652647820856i</v>
      </c>
      <c r="V2617" t="str">
        <f t="shared" si="1350"/>
        <v>6.66666666666667E-06-0.001652647820856i</v>
      </c>
      <c r="W2617" t="str">
        <f t="shared" si="1351"/>
        <v>0.0000275926366785797-0.000150725598568135i</v>
      </c>
      <c r="X2617" t="str">
        <f t="shared" si="1352"/>
        <v>0.0000279580657692912-0.000150586114165887i</v>
      </c>
      <c r="Y2617" t="str">
        <f t="shared" si="1353"/>
        <v>0.009+4.29141556480366i</v>
      </c>
      <c r="Z2617" t="str">
        <f t="shared" si="1354"/>
        <v>-0.000420929391801007-0.0000790668774392351i</v>
      </c>
      <c r="AA2617" t="str">
        <f t="shared" si="1355"/>
        <v>0.00588299111301291-2.796365861394i</v>
      </c>
      <c r="AB2617" t="str">
        <f t="shared" si="1356"/>
        <v>0.144955856618876+0.346817925551651i</v>
      </c>
      <c r="AC2617" t="str">
        <f t="shared" si="1357"/>
        <v>1.1039040597094-0.0361768820456945i</v>
      </c>
      <c r="AD2617" t="str">
        <f t="shared" si="1358"/>
        <v>0.120886140805972+0.318135626116819i</v>
      </c>
      <c r="AE2617" t="str">
        <f t="shared" si="1359"/>
        <v>-0.0000257305391673959-0.000143470725290793i</v>
      </c>
      <c r="AF2617" t="str">
        <f t="shared" si="1360"/>
        <v>-15.055691648273-0.519304110862711i</v>
      </c>
      <c r="AG2617" t="str">
        <f t="shared" si="1361"/>
        <v>1.00322301189006-0.0012169364432996i</v>
      </c>
      <c r="AH2617" t="str">
        <f t="shared" si="1362"/>
        <v>0.000309252536820863+0.00216680567552318i</v>
      </c>
      <c r="AI2617">
        <f t="shared" si="1363"/>
        <v>-53.196024778395888</v>
      </c>
      <c r="AJ2617">
        <f t="shared" si="1364"/>
        <v>81.877442060119634</v>
      </c>
      <c r="AK2617"/>
      <c r="AL2617"/>
      <c r="AM2617"/>
      <c r="AN2617"/>
    </row>
    <row r="2618" spans="1:40" x14ac:dyDescent="0.25">
      <c r="A2618"/>
      <c r="B2618">
        <f t="shared" si="1365"/>
        <v>684000</v>
      </c>
      <c r="C2618" s="237" t="str">
        <f t="shared" si="1333"/>
        <v>-1.63354285955232E-07+0.00358044230393275i</v>
      </c>
      <c r="D2618" s="208" t="str">
        <f t="shared" si="1334"/>
        <v>-5.95700720938882+0.0274500576634844i</v>
      </c>
      <c r="E2618" t="str">
        <f t="shared" si="1335"/>
        <v>2870</v>
      </c>
      <c r="F2618" t="str">
        <f t="shared" si="1336"/>
        <v>0.777000777000777</v>
      </c>
      <c r="G2618" t="str">
        <f t="shared" si="1331"/>
        <v>0.777000777000777</v>
      </c>
      <c r="H2618" t="str">
        <f t="shared" si="1337"/>
        <v>9.09878741289743+0.546001607856595i</v>
      </c>
      <c r="I2618" t="str">
        <f t="shared" si="1338"/>
        <v>2686.06171881927i</v>
      </c>
      <c r="J2618" t="str">
        <f t="shared" si="1332"/>
        <v>-9765.12594156987+587.624350102655i</v>
      </c>
      <c r="K2618" t="str">
        <f t="shared" si="1339"/>
        <v>0.0164926437597646-0.274074318730005i</v>
      </c>
      <c r="L2618" t="str">
        <f t="shared" si="1340"/>
        <v>0.00125314555398057-0.0176554811521998i</v>
      </c>
      <c r="M2618" t="str">
        <f t="shared" si="1341"/>
        <v>0.0177457893137452-0.291729799882205i</v>
      </c>
      <c r="N2618" t="str">
        <f t="shared" si="1342"/>
        <v>-7.00809569941905i</v>
      </c>
      <c r="O2618" t="str">
        <f t="shared" si="1343"/>
        <v>0.748558841042978-0.663068368644134i</v>
      </c>
      <c r="P2618" t="str">
        <f t="shared" si="1344"/>
        <v>0.251441158957022+0.663068368644134i</v>
      </c>
      <c r="Q2618" t="str">
        <f t="shared" si="1345"/>
        <v>-0.251441158957022+6.34502733077492i</v>
      </c>
      <c r="R2618" t="str">
        <f t="shared" si="1346"/>
        <v>0.102770278494214-0.0437006528786817i</v>
      </c>
      <c r="S2618" t="str">
        <f t="shared" si="1347"/>
        <v>0.724180861377263i</v>
      </c>
      <c r="T2618" t="str">
        <f t="shared" si="1348"/>
        <v>0.0316471764444325+0.0744242688039211i</v>
      </c>
      <c r="U2618" t="str">
        <f t="shared" si="1349"/>
        <v>0.0000333333333333333-0.000165023166907112i</v>
      </c>
      <c r="V2618" t="str">
        <f t="shared" si="1350"/>
        <v>6.66666666666667E-06-0.00165023166907112i</v>
      </c>
      <c r="W2618" t="str">
        <f t="shared" si="1351"/>
        <v>0.0000275926054289889-0.000150506657655167i</v>
      </c>
      <c r="X2618" t="str">
        <f t="shared" si="1352"/>
        <v>0.0000279569368768451-0.000150367378773842i</v>
      </c>
      <c r="Y2618" t="str">
        <f t="shared" si="1353"/>
        <v>0.009+4.29769875011084i</v>
      </c>
      <c r="Z2618" t="str">
        <f t="shared" si="1354"/>
        <v>-0.000419703437321712-0.0000789455468247355i</v>
      </c>
      <c r="AA2618" t="str">
        <f t="shared" si="1355"/>
        <v>0.00586580010238023-2.79227735795276i</v>
      </c>
      <c r="AB2618" t="str">
        <f t="shared" si="1356"/>
        <v>0.149261771819967+0.351017040890958i</v>
      </c>
      <c r="AC2618" t="str">
        <f t="shared" si="1357"/>
        <v>1.10505089904968-0.0373150323699171i</v>
      </c>
      <c r="AD2618" t="str">
        <f t="shared" si="1358"/>
        <v>0.124204440938136+0.321841947670379i</v>
      </c>
      <c r="AE2618" t="str">
        <f t="shared" si="1359"/>
        <v>-0.0000267210422423812-0.000144883559219494i</v>
      </c>
      <c r="AF2618" t="str">
        <f t="shared" si="1360"/>
        <v>-15.0557946222862-0.518551550193111i</v>
      </c>
      <c r="AG2618" t="str">
        <f t="shared" si="1361"/>
        <v>1.00325582996111-0.0012486299033261i</v>
      </c>
      <c r="AH2618" t="str">
        <f t="shared" si="1362"/>
        <v>0.000323391430954883+0.00218847185361323i</v>
      </c>
      <c r="AI2618">
        <f t="shared" si="1363"/>
        <v>-53.103368272864273</v>
      </c>
      <c r="AJ2618">
        <f t="shared" si="1364"/>
        <v>81.594208900547414</v>
      </c>
      <c r="AK2618"/>
      <c r="AL2618"/>
      <c r="AM2618"/>
      <c r="AN2618"/>
    </row>
    <row r="2619" spans="1:40" x14ac:dyDescent="0.25">
      <c r="A2619"/>
      <c r="B2619">
        <f t="shared" si="1365"/>
        <v>685000</v>
      </c>
      <c r="C2619" s="237" t="str">
        <f t="shared" si="1333"/>
        <v>-1.62877687272279E-07+0.00357521538088302i</v>
      </c>
      <c r="D2619" s="208" t="str">
        <f t="shared" si="1334"/>
        <v>-5.95700720573489+0.0274099845867698i</v>
      </c>
      <c r="E2619" t="str">
        <f t="shared" si="1335"/>
        <v>2870</v>
      </c>
      <c r="F2619" t="str">
        <f t="shared" si="1336"/>
        <v>0.777000777000777</v>
      </c>
      <c r="G2619" t="str">
        <f t="shared" si="1331"/>
        <v>0.777000777000777</v>
      </c>
      <c r="H2619" t="str">
        <f t="shared" si="1337"/>
        <v>9.09888994240721+0.545211142442717i</v>
      </c>
      <c r="I2619" t="str">
        <f t="shared" si="1338"/>
        <v>2689.98870963626i</v>
      </c>
      <c r="J2619" t="str">
        <f t="shared" si="1332"/>
        <v>-9793.70273958894+588.483450029705i</v>
      </c>
      <c r="K2619" t="str">
        <f t="shared" si="1339"/>
        <v>0.0164446885229213-0.273677010000012i</v>
      </c>
      <c r="L2619" t="str">
        <f t="shared" si="1340"/>
        <v>0.0012495076790581-0.0176299645582316i</v>
      </c>
      <c r="M2619" t="str">
        <f t="shared" si="1341"/>
        <v>0.0176941962019794-0.291306974558244i</v>
      </c>
      <c r="N2619" t="str">
        <f t="shared" si="1342"/>
        <v>-7.01834145336557i</v>
      </c>
      <c r="O2619" t="str">
        <f t="shared" si="1343"/>
        <v>0.741726034732509-0.670702981505218i</v>
      </c>
      <c r="P2619" t="str">
        <f t="shared" si="1344"/>
        <v>0.258273965267491+0.670702981505218i</v>
      </c>
      <c r="Q2619" t="str">
        <f t="shared" si="1345"/>
        <v>-0.258273965267491+6.34763847186035i</v>
      </c>
      <c r="R2619" t="str">
        <f t="shared" si="1346"/>
        <v>0.103834381533997-0.044913030882463i</v>
      </c>
      <c r="S2619" t="str">
        <f t="shared" si="1347"/>
        <v>0.725239605326644i</v>
      </c>
      <c r="T2619" t="str">
        <f t="shared" si="1348"/>
        <v>0.0325727087912208+0.0753048058830522i</v>
      </c>
      <c r="U2619" t="str">
        <f t="shared" si="1349"/>
        <v>0.0000333333333333334-0.000164782257174401i</v>
      </c>
      <c r="V2619" t="str">
        <f t="shared" si="1350"/>
        <v>6.66666666666667E-06-0.00164782257174401i</v>
      </c>
      <c r="W2619" t="str">
        <f t="shared" si="1351"/>
        <v>0.0000275925741337672-0.000150288358053522i</v>
      </c>
      <c r="X2619" t="str">
        <f t="shared" si="1352"/>
        <v>0.0000279558127426277-0.000150149284079401i</v>
      </c>
      <c r="Y2619" t="str">
        <f t="shared" si="1353"/>
        <v>0.009+4.30398193541802i</v>
      </c>
      <c r="Z2619" t="str">
        <f t="shared" si="1354"/>
        <v>-0.000418482848190008-0.0000788245950193428i</v>
      </c>
      <c r="AA2619" t="str">
        <f t="shared" si="1355"/>
        <v>0.00584868433656857-2.78820079283712i</v>
      </c>
      <c r="AB2619" t="str">
        <f t="shared" si="1356"/>
        <v>0.153626982669057+0.355170034596891i</v>
      </c>
      <c r="AC2619" t="str">
        <f t="shared" si="1357"/>
        <v>1.10618181420543-0.0384681632546136i</v>
      </c>
      <c r="AD2619" t="str">
        <f t="shared" si="1358"/>
        <v>0.127560475646728+0.32551344378912i</v>
      </c>
      <c r="AE2619" t="str">
        <f t="shared" si="1359"/>
        <v>-0.0000277234057850859-0.000146276695914337i</v>
      </c>
      <c r="AF2619" t="str">
        <f t="shared" si="1360"/>
        <v>-15.0558971481421-0.517801157855947i</v>
      </c>
      <c r="AG2619" t="str">
        <f t="shared" si="1361"/>
        <v>1.00328820130889-0.00128061262610934i</v>
      </c>
      <c r="AH2619" t="str">
        <f t="shared" si="1362"/>
        <v>0.000337718059163906+0.00220984816086716i</v>
      </c>
      <c r="AI2619">
        <f t="shared" si="1363"/>
        <v>-53.012487282951753</v>
      </c>
      <c r="AJ2619">
        <f t="shared" si="1364"/>
        <v>81.311051832607305</v>
      </c>
      <c r="AK2619"/>
      <c r="AL2619"/>
      <c r="AM2619"/>
      <c r="AN2619"/>
    </row>
    <row r="2620" spans="1:40" x14ac:dyDescent="0.25">
      <c r="A2620"/>
      <c r="B2620">
        <f t="shared" si="1365"/>
        <v>686000</v>
      </c>
      <c r="C2620" s="237" t="str">
        <f t="shared" si="1333"/>
        <v>-1.62403171320617E-07+0.00357000369667592i</v>
      </c>
      <c r="D2620" s="208" t="str">
        <f t="shared" si="1334"/>
        <v>-5.95700720209694+0.0273700283411821i</v>
      </c>
      <c r="E2620" t="str">
        <f t="shared" si="1335"/>
        <v>2870</v>
      </c>
      <c r="F2620" t="str">
        <f t="shared" si="1336"/>
        <v>0.777000777000777</v>
      </c>
      <c r="G2620" t="str">
        <f t="shared" si="1331"/>
        <v>0.777000777000777</v>
      </c>
      <c r="H2620" t="str">
        <f t="shared" si="1337"/>
        <v>9.09899202633682+0.544422952877035i</v>
      </c>
      <c r="I2620" t="str">
        <f t="shared" si="1338"/>
        <v>2693.91570045325i</v>
      </c>
      <c r="J2620" t="str">
        <f t="shared" si="1332"/>
        <v>-9822.32128603462+589.342549956756i</v>
      </c>
      <c r="K2620" t="str">
        <f t="shared" si="1339"/>
        <v>0.0163969419036525-0.273280847442522i</v>
      </c>
      <c r="L2620" t="str">
        <f t="shared" si="1340"/>
        <v>0.00124588559589976-0.0176045212390701i</v>
      </c>
      <c r="M2620" t="str">
        <f t="shared" si="1341"/>
        <v>0.0176428274995523-0.290885368681592i</v>
      </c>
      <c r="N2620" t="str">
        <f t="shared" si="1342"/>
        <v>-7.02858720731209i</v>
      </c>
      <c r="O2620" t="str">
        <f t="shared" si="1343"/>
        <v>0.734815366061156-0.678267187618868i</v>
      </c>
      <c r="P2620" t="str">
        <f t="shared" si="1344"/>
        <v>0.265184633938844+0.678267187618868i</v>
      </c>
      <c r="Q2620" t="str">
        <f t="shared" si="1345"/>
        <v>-0.265184633938844+6.35032001969322i</v>
      </c>
      <c r="R2620" t="str">
        <f t="shared" si="1346"/>
        <v>0.104881615870951-0.0461390332994039i</v>
      </c>
      <c r="S2620" t="str">
        <f t="shared" si="1347"/>
        <v>0.726298349276026i</v>
      </c>
      <c r="T2620" t="str">
        <f t="shared" si="1348"/>
        <v>0.0335107037225486+0.076175344476474i</v>
      </c>
      <c r="U2620" t="str">
        <f t="shared" si="1349"/>
        <v>0.0000333333333333333-0.000164542049802427i</v>
      </c>
      <c r="V2620" t="str">
        <f t="shared" si="1350"/>
        <v>6.66666666666667E-06-0.00164542049802427i</v>
      </c>
      <c r="W2620" t="str">
        <f t="shared" si="1351"/>
        <v>0.0000275925427929144-0.000150070696958612i</v>
      </c>
      <c r="X2620" t="str">
        <f t="shared" si="1352"/>
        <v>0.0000279546933386491-0.000149931827280731i</v>
      </c>
      <c r="Y2620" t="str">
        <f t="shared" si="1353"/>
        <v>0.009+4.3102651207252i</v>
      </c>
      <c r="Z2620" t="str">
        <f t="shared" si="1354"/>
        <v>-0.000417267593142883-0.0000787040202228144i</v>
      </c>
      <c r="AA2620" t="str">
        <f t="shared" si="1355"/>
        <v>0.00583164337707476-2.78413611383229i</v>
      </c>
      <c r="AB2620" t="str">
        <f t="shared" si="1356"/>
        <v>0.158050972457023+0.359275871119778i</v>
      </c>
      <c r="AC2620" t="str">
        <f t="shared" si="1357"/>
        <v>1.10729656027227-0.0396360731747276i</v>
      </c>
      <c r="AD2620" t="str">
        <f t="shared" si="1358"/>
        <v>0.130953869737234+0.32914973400945i</v>
      </c>
      <c r="AE2620" t="str">
        <f t="shared" si="1359"/>
        <v>-0.0000287373987161884-0.000147650113305798i</v>
      </c>
      <c r="AF2620" t="str">
        <f t="shared" si="1360"/>
        <v>-15.0559992284338-0.517052924535853i</v>
      </c>
      <c r="AG2620" t="str">
        <f t="shared" si="1361"/>
        <v>1.00332012404204-0.00131287956909674i</v>
      </c>
      <c r="AH2620" t="str">
        <f t="shared" si="1362"/>
        <v>0.000352228938302588+0.00223093420395002i</v>
      </c>
      <c r="AI2620">
        <f t="shared" si="1363"/>
        <v>-52.923333831429431</v>
      </c>
      <c r="AJ2620">
        <f t="shared" si="1364"/>
        <v>81.027970529870288</v>
      </c>
      <c r="AK2620"/>
      <c r="AL2620"/>
      <c r="AM2620"/>
      <c r="AN2620"/>
    </row>
    <row r="2621" spans="1:40" x14ac:dyDescent="0.25">
      <c r="A2621"/>
      <c r="B2621">
        <f t="shared" si="1365"/>
        <v>687000</v>
      </c>
      <c r="C2621" s="237" t="str">
        <f t="shared" si="1333"/>
        <v>-1.61930725982549E-07+0.00356480718476627i</v>
      </c>
      <c r="D2621" s="208" t="str">
        <f t="shared" si="1334"/>
        <v>-5.95700719847486+0.0273301884165414i</v>
      </c>
      <c r="E2621" t="str">
        <f t="shared" si="1335"/>
        <v>2870</v>
      </c>
      <c r="F2621" t="str">
        <f t="shared" si="1336"/>
        <v>0.777000777000777</v>
      </c>
      <c r="G2621" t="str">
        <f t="shared" si="1331"/>
        <v>0.777000777000777</v>
      </c>
      <c r="H2621" t="str">
        <f t="shared" si="1337"/>
        <v>9.09909366726084+0.543637029387019i</v>
      </c>
      <c r="I2621" t="str">
        <f t="shared" si="1338"/>
        <v>2697.84269127023i</v>
      </c>
      <c r="J2621" t="str">
        <f t="shared" si="1332"/>
        <v>-9850.98158090692+590.201649883807i</v>
      </c>
      <c r="K2621" t="str">
        <f t="shared" si="1339"/>
        <v>0.0163494026950235-0.272885826122672i</v>
      </c>
      <c r="L2621" t="str">
        <f t="shared" si="1340"/>
        <v>0.00124227921338886-0.0175791508811773i</v>
      </c>
      <c r="M2621" t="str">
        <f t="shared" si="1341"/>
        <v>0.0175916819084124-0.290464977003849i</v>
      </c>
      <c r="N2621" t="str">
        <f t="shared" si="1342"/>
        <v>-7.03883296125861i</v>
      </c>
      <c r="O2621" t="str">
        <f t="shared" si="1343"/>
        <v>0.727827560473293-0.685760192935909i</v>
      </c>
      <c r="P2621" t="str">
        <f t="shared" si="1344"/>
        <v>0.272172439526707+0.685760192935909i</v>
      </c>
      <c r="Q2621" t="str">
        <f t="shared" si="1345"/>
        <v>-0.272172439526707+6.3530727683227i</v>
      </c>
      <c r="R2621" t="str">
        <f t="shared" si="1346"/>
        <v>0.105911754969615-0.047378443664641i</v>
      </c>
      <c r="S2621" t="str">
        <f t="shared" si="1347"/>
        <v>0.727357093225407i</v>
      </c>
      <c r="T2621" t="str">
        <f t="shared" si="1348"/>
        <v>0.034461047065457+0.0770356662331007i</v>
      </c>
      <c r="U2621" t="str">
        <f t="shared" si="1349"/>
        <v>0.0000333333333333334-0.000164302541724112i</v>
      </c>
      <c r="V2621" t="str">
        <f t="shared" si="1350"/>
        <v>6.66666666666667E-06-0.00164302541724112i</v>
      </c>
      <c r="W2621" t="str">
        <f t="shared" si="1351"/>
        <v>0.0000275925114064316-0.000149853671582182i</v>
      </c>
      <c r="X2621" t="str">
        <f t="shared" si="1352"/>
        <v>0.0000279535786371243-0.000149715005592313i</v>
      </c>
      <c r="Y2621" t="str">
        <f t="shared" si="1353"/>
        <v>0.009+4.31654830603238i</v>
      </c>
      <c r="Z2621" t="str">
        <f t="shared" si="1354"/>
        <v>-0.000416057641144704-0.0000785838206464372i</v>
      </c>
      <c r="AA2621" t="str">
        <f t="shared" si="1355"/>
        <v>0.00581467678858556-2.7800832690276i</v>
      </c>
      <c r="AB2621" t="str">
        <f t="shared" si="1356"/>
        <v>0.16253320269481+0.363333520621459i</v>
      </c>
      <c r="AC2621" t="str">
        <f t="shared" si="1357"/>
        <v>1.1083948951134-0.0408185552616736i</v>
      </c>
      <c r="AD2621" t="str">
        <f t="shared" si="1358"/>
        <v>0.134384244319399+0.332750442058626i</v>
      </c>
      <c r="AE2621" t="str">
        <f t="shared" si="1359"/>
        <v>-0.0000297627906397849-0.000149003791366072i</v>
      </c>
      <c r="AF2621" t="str">
        <f t="shared" si="1360"/>
        <v>-15.0561008657357-0.516306840970478i</v>
      </c>
      <c r="AG2621" t="str">
        <f t="shared" si="1361"/>
        <v>1.00335159632238-0.00134542568179284i</v>
      </c>
      <c r="AH2621" t="str">
        <f t="shared" si="1362"/>
        <v>0.000366920596524044+0.00225172962027774i</v>
      </c>
      <c r="AI2621">
        <f t="shared" si="1363"/>
        <v>-52.835861909745347</v>
      </c>
      <c r="AJ2621">
        <f t="shared" si="1364"/>
        <v>80.744964660548902</v>
      </c>
      <c r="AK2621"/>
      <c r="AL2621"/>
      <c r="AM2621"/>
      <c r="AN2621"/>
    </row>
    <row r="2622" spans="1:40" x14ac:dyDescent="0.25">
      <c r="A2622"/>
      <c r="B2622">
        <f t="shared" si="1365"/>
        <v>688000</v>
      </c>
      <c r="C2622" s="237" t="str">
        <f t="shared" si="1333"/>
        <v>-1.61460339228374E-07+0.00355962577899579i</v>
      </c>
      <c r="D2622" s="208" t="str">
        <f t="shared" si="1334"/>
        <v>-5.95700719486856+0.0272904643056344i</v>
      </c>
      <c r="E2622" t="str">
        <f t="shared" si="1335"/>
        <v>2870</v>
      </c>
      <c r="F2622" t="str">
        <f t="shared" si="1336"/>
        <v>0.777000777000777</v>
      </c>
      <c r="G2622" t="str">
        <f t="shared" si="1331"/>
        <v>0.777000777000777</v>
      </c>
      <c r="H2622" t="str">
        <f t="shared" si="1337"/>
        <v>9.09919486773535+0.542853362255781i</v>
      </c>
      <c r="I2622" t="str">
        <f t="shared" si="1338"/>
        <v>2701.76968208722i</v>
      </c>
      <c r="J2622" t="str">
        <f t="shared" si="1332"/>
        <v>-9879.68362420584+591.060749810857i</v>
      </c>
      <c r="K2622" t="str">
        <f t="shared" si="1339"/>
        <v>0.0163020696988058-0.272491941133791i</v>
      </c>
      <c r="L2622" t="str">
        <f t="shared" si="1340"/>
        <v>0.00123868844106376-0.0175538531727913i</v>
      </c>
      <c r="M2622" t="str">
        <f t="shared" si="1341"/>
        <v>0.0175407581398696-0.290045794306582i</v>
      </c>
      <c r="N2622" t="str">
        <f t="shared" si="1342"/>
        <v>-7.04907871520513i</v>
      </c>
      <c r="O2622" t="str">
        <f t="shared" si="1343"/>
        <v>0.720763351510703-0.69318121088144i</v>
      </c>
      <c r="P2622" t="str">
        <f t="shared" si="1344"/>
        <v>0.279236648489297+0.69318121088144i</v>
      </c>
      <c r="Q2622" t="str">
        <f t="shared" si="1345"/>
        <v>-0.279236648489297+6.35589750432369i</v>
      </c>
      <c r="R2622" t="str">
        <f t="shared" si="1346"/>
        <v>0.106924575431516-0.0486310404413648i</v>
      </c>
      <c r="S2622" t="str">
        <f t="shared" si="1347"/>
        <v>0.72841583717479i</v>
      </c>
      <c r="T2622" t="str">
        <f t="shared" si="1348"/>
        <v>0.0354236200357778+0.0778855541275067i</v>
      </c>
      <c r="U2622" t="str">
        <f t="shared" si="1349"/>
        <v>0.0000333333333333333-0.000164063729890211i</v>
      </c>
      <c r="V2622" t="str">
        <f t="shared" si="1350"/>
        <v>6.66666666666667E-06-0.00164063729890211i</v>
      </c>
      <c r="W2622" t="str">
        <f t="shared" si="1351"/>
        <v>0.0000275924799743186-0.000149637279152185i</v>
      </c>
      <c r="X2622" t="str">
        <f t="shared" si="1352"/>
        <v>0.0000279524686104683-0.00014949881624482i</v>
      </c>
      <c r="Y2622" t="str">
        <f t="shared" si="1353"/>
        <v>0.009+4.32283149133955i</v>
      </c>
      <c r="Z2622" t="str">
        <f t="shared" si="1354"/>
        <v>-0.000414852961385225-0.0000784639945129248i</v>
      </c>
      <c r="AA2622" t="str">
        <f t="shared" si="1355"/>
        <v>0.00579778413894967-2.77604220681419i</v>
      </c>
      <c r="AB2622" t="str">
        <f t="shared" si="1356"/>
        <v>0.167073113144906+0.367341959516162i</v>
      </c>
      <c r="AC2622" t="str">
        <f t="shared" si="1357"/>
        <v>1.10947657949935-0.0420153973428889i</v>
      </c>
      <c r="AD2622" t="str">
        <f t="shared" si="1358"/>
        <v>0.137851216856033+0.336315195887186i</v>
      </c>
      <c r="AE2622" t="str">
        <f t="shared" si="1359"/>
        <v>-0.0000307993518585767-0.000150337712095643i</v>
      </c>
      <c r="AF2622" t="str">
        <f t="shared" si="1360"/>
        <v>-15.0562020626039-0.515562897950147i</v>
      </c>
      <c r="AG2622" t="str">
        <f t="shared" si="1361"/>
        <v>1.00338261636483-0.0013782459063076i</v>
      </c>
      <c r="AH2622" t="str">
        <f t="shared" si="1362"/>
        <v>0.000381789573485672+0.00227223407778127i</v>
      </c>
      <c r="AI2622">
        <f t="shared" si="1363"/>
        <v>-52.750027372039916</v>
      </c>
      <c r="AJ2622">
        <f t="shared" si="1364"/>
        <v>80.462033887558704</v>
      </c>
      <c r="AK2622"/>
      <c r="AL2622"/>
      <c r="AM2622"/>
      <c r="AN2622"/>
    </row>
    <row r="2623" spans="1:40" x14ac:dyDescent="0.25">
      <c r="A2623"/>
      <c r="B2623">
        <f t="shared" si="1365"/>
        <v>689000</v>
      </c>
      <c r="C2623" s="237" t="str">
        <f t="shared" si="1333"/>
        <v>-1.60991999115631E-07+0.0035544594135903i</v>
      </c>
      <c r="D2623" s="208" t="str">
        <f t="shared" si="1334"/>
        <v>-5.95700719127795+0.0272508555041923i</v>
      </c>
      <c r="E2623" t="str">
        <f t="shared" si="1335"/>
        <v>2870</v>
      </c>
      <c r="F2623" t="str">
        <f t="shared" si="1336"/>
        <v>0.777000777000777</v>
      </c>
      <c r="G2623" t="str">
        <f t="shared" si="1331"/>
        <v>0.777000777000777</v>
      </c>
      <c r="H2623" t="str">
        <f t="shared" si="1337"/>
        <v>9.09929563029803+0.542071941821655i</v>
      </c>
      <c r="I2623" t="str">
        <f t="shared" si="1338"/>
        <v>2705.69667290421i</v>
      </c>
      <c r="J2623" t="str">
        <f t="shared" si="1332"/>
        <v>-9908.42741593138+591.919849737908i</v>
      </c>
      <c r="K2623" t="str">
        <f t="shared" si="1339"/>
        <v>0.0162549417254013-0.272099187597186i</v>
      </c>
      <c r="L2623" t="str">
        <f t="shared" si="1340"/>
        <v>0.00123511318911237-0.0175286278039148i</v>
      </c>
      <c r="M2623" t="str">
        <f t="shared" si="1341"/>
        <v>0.0174900549145137-0.289627815401101i</v>
      </c>
      <c r="N2623" t="str">
        <f t="shared" si="1342"/>
        <v>-7.05932446915164i</v>
      </c>
      <c r="O2623" t="str">
        <f t="shared" si="1343"/>
        <v>0.713623480735592-0.700529462437389i</v>
      </c>
      <c r="P2623" t="str">
        <f t="shared" si="1344"/>
        <v>0.286376519264408+0.700529462437389i</v>
      </c>
      <c r="Q2623" t="str">
        <f t="shared" si="1345"/>
        <v>-0.286376519264408+6.35879500671425i</v>
      </c>
      <c r="R2623" t="str">
        <f t="shared" si="1346"/>
        <v>0.107919857130223-0.0498965970712777i</v>
      </c>
      <c r="S2623" t="str">
        <f t="shared" si="1347"/>
        <v>0.729474581124171i</v>
      </c>
      <c r="T2623" t="str">
        <f t="shared" si="1348"/>
        <v>0.0363982992480918+0.0787247925750498i</v>
      </c>
      <c r="U2623" t="str">
        <f t="shared" si="1349"/>
        <v>0.0000333333333333334-0.00016382561126918i</v>
      </c>
      <c r="V2623" t="str">
        <f t="shared" si="1350"/>
        <v>6.66666666666667E-06-0.0016382561126918i</v>
      </c>
      <c r="W2623" t="str">
        <f t="shared" si="1351"/>
        <v>0.0000275924484965762-0.000149421516912668i</v>
      </c>
      <c r="X2623" t="str">
        <f t="shared" si="1352"/>
        <v>0.0000279513632312976-0.000149283256485005i</v>
      </c>
      <c r="Y2623" t="str">
        <f t="shared" si="1353"/>
        <v>0.009+4.32911467664673i</v>
      </c>
      <c r="Z2623" t="str">
        <f t="shared" si="1354"/>
        <v>-0.000413653523277642-0.0000783445400563354i</v>
      </c>
      <c r="AA2623" t="str">
        <f t="shared" si="1355"/>
        <v>0.00578096499915023-2.77201287588288i</v>
      </c>
      <c r="AB2623" t="str">
        <f t="shared" si="1356"/>
        <v>0.171670121868307+0.371300171013471i</v>
      </c>
      <c r="AC2623" t="str">
        <f t="shared" si="1357"/>
        <v>1.11054137724734-0.0432263819855646i</v>
      </c>
      <c r="AD2623" t="str">
        <f t="shared" si="1358"/>
        <v>0.141354401212003+0.339843627700821i</v>
      </c>
      <c r="AE2623" t="str">
        <f t="shared" si="1359"/>
        <v>-0.0000318468533888491-0.000151651859509793i</v>
      </c>
      <c r="AF2623" t="str">
        <f t="shared" si="1360"/>
        <v>-15.056302821576-0.514821086317463i</v>
      </c>
      <c r="AG2623" t="str">
        <f t="shared" si="1361"/>
        <v>1.00341318243736-0.00141133517790178i</v>
      </c>
      <c r="AH2623" t="str">
        <f t="shared" si="1362"/>
        <v>0.000396832420551323+0.00229244727467036i</v>
      </c>
      <c r="AI2623">
        <f t="shared" si="1363"/>
        <v>-52.665787836204181</v>
      </c>
      <c r="AJ2623">
        <f t="shared" si="1364"/>
        <v>80.179177868584716</v>
      </c>
      <c r="AK2623"/>
      <c r="AL2623"/>
      <c r="AM2623"/>
      <c r="AN2623"/>
    </row>
    <row r="2624" spans="1:40" x14ac:dyDescent="0.25">
      <c r="A2624"/>
      <c r="B2624">
        <f t="shared" si="1365"/>
        <v>690000</v>
      </c>
      <c r="C2624" s="237" t="str">
        <f t="shared" si="1333"/>
        <v>-1.60525693788334E-07+0.00354930802315692i</v>
      </c>
      <c r="D2624" s="208" t="str">
        <f t="shared" si="1334"/>
        <v>-5.95700718770295+0.0272113615108697i</v>
      </c>
      <c r="E2624" t="str">
        <f t="shared" si="1335"/>
        <v>2870</v>
      </c>
      <c r="F2624" t="str">
        <f t="shared" si="1336"/>
        <v>0.777000777000777</v>
      </c>
      <c r="G2624" t="str">
        <f t="shared" si="1331"/>
        <v>0.777000777000777</v>
      </c>
      <c r="H2624" t="str">
        <f t="shared" si="1337"/>
        <v>9.09939595746834+0.541292758477816i</v>
      </c>
      <c r="I2624" t="str">
        <f t="shared" si="1338"/>
        <v>2709.6236637212i</v>
      </c>
      <c r="J2624" t="str">
        <f t="shared" si="1332"/>
        <v>-9937.21295608353+592.778949664959i</v>
      </c>
      <c r="K2624" t="str">
        <f t="shared" si="1339"/>
        <v>0.016208017593768-0.271707560661953i</v>
      </c>
      <c r="L2624" t="str">
        <f t="shared" si="1340"/>
        <v>0.0012315533683665-0.0175034744663021i</v>
      </c>
      <c r="M2624" t="str">
        <f t="shared" si="1341"/>
        <v>0.0174395709621345-0.289211035128255i</v>
      </c>
      <c r="N2624" t="str">
        <f t="shared" si="1342"/>
        <v>-7.06957022309816i</v>
      </c>
      <c r="O2624" t="str">
        <f t="shared" si="1343"/>
        <v>0.706408697652709-0.707804176224331i</v>
      </c>
      <c r="P2624" t="str">
        <f t="shared" si="1344"/>
        <v>0.293591302347291+0.707804176224331i</v>
      </c>
      <c r="Q2624" t="str">
        <f t="shared" si="1345"/>
        <v>-0.293591302347291+6.36176604687383i</v>
      </c>
      <c r="R2624" t="str">
        <f t="shared" si="1346"/>
        <v>0.108897383345675-0.0511748820291719i</v>
      </c>
      <c r="S2624" t="str">
        <f t="shared" si="1347"/>
        <v>0.730533325073554i</v>
      </c>
      <c r="T2624" t="str">
        <f t="shared" si="1348"/>
        <v>0.0373849567290178+0.0795531675473254i</v>
      </c>
      <c r="U2624" t="str">
        <f t="shared" si="1349"/>
        <v>0.0000333333333333333-0.00016358818284705i</v>
      </c>
      <c r="V2624" t="str">
        <f t="shared" si="1350"/>
        <v>6.66666666666667E-06-0.0016358818284705i</v>
      </c>
      <c r="W2624" t="str">
        <f t="shared" si="1351"/>
        <v>0.0000275924169732044-0.000149206382123655i</v>
      </c>
      <c r="X2624" t="str">
        <f t="shared" si="1352"/>
        <v>0.000027950262472426-0.00014906832357558i</v>
      </c>
      <c r="Y2624" t="str">
        <f t="shared" si="1353"/>
        <v>0.009+4.33539786195391i</v>
      </c>
      <c r="Z2624" t="str">
        <f t="shared" si="1354"/>
        <v>-0.000412459296456636-0.000078225455521973i</v>
      </c>
      <c r="AA2624" t="str">
        <f t="shared" si="1355"/>
        <v>0.00576421894327756-2.76799522522197i</v>
      </c>
      <c r="AB2624" t="str">
        <f t="shared" si="1356"/>
        <v>0.176323625287199+0.375207145662861i</v>
      </c>
      <c r="AC2624" t="str">
        <f t="shared" si="1357"/>
        <v>1.11158905536017-0.04445128654459i</v>
      </c>
      <c r="AD2624" t="str">
        <f t="shared" si="1358"/>
        <v>0.144893407703457+0.343335373991651i</v>
      </c>
      <c r="AE2624" t="str">
        <f t="shared" si="1359"/>
        <v>-0.0000329050669752685-0.000152946219625006i</v>
      </c>
      <c r="AF2624" t="str">
        <f t="shared" si="1360"/>
        <v>-15.0564031451713-0.514081396966946i</v>
      </c>
      <c r="AG2624" t="str">
        <f t="shared" si="1361"/>
        <v>1.00344329286093-0.00144468842552999i</v>
      </c>
      <c r="AH2624" t="str">
        <f t="shared" si="1362"/>
        <v>0.00041204570099026+0.00231236893919678i</v>
      </c>
      <c r="AI2624">
        <f t="shared" si="1363"/>
        <v>-52.583102591427021</v>
      </c>
      <c r="AJ2624">
        <f t="shared" si="1364"/>
        <v>79.896396256141884</v>
      </c>
      <c r="AK2624"/>
      <c r="AL2624"/>
      <c r="AM2624"/>
      <c r="AN2624"/>
    </row>
    <row r="2625" spans="1:40" x14ac:dyDescent="0.25">
      <c r="A2625"/>
      <c r="B2625">
        <f t="shared" si="1365"/>
        <v>691000</v>
      </c>
      <c r="C2625" s="237" t="str">
        <f t="shared" si="1333"/>
        <v>-1.60061411476221E-07+0.00354417154268127i</v>
      </c>
      <c r="D2625" s="208" t="str">
        <f t="shared" si="1334"/>
        <v>-5.95700718414344+0.0271719818272231i</v>
      </c>
      <c r="E2625" t="str">
        <f t="shared" si="1335"/>
        <v>2870</v>
      </c>
      <c r="F2625" t="str">
        <f t="shared" si="1336"/>
        <v>0.777000777000777</v>
      </c>
      <c r="G2625" t="str">
        <f t="shared" si="1331"/>
        <v>0.777000777000777</v>
      </c>
      <c r="H2625" t="str">
        <f t="shared" si="1337"/>
        <v>9.09949585174765+0.540515802671902i</v>
      </c>
      <c r="I2625" t="str">
        <f t="shared" si="1338"/>
        <v>2713.55065453818i</v>
      </c>
      <c r="J2625" t="str">
        <f t="shared" si="1332"/>
        <v>-9966.0402446623+593.63804959201i</v>
      </c>
      <c r="K2625" t="str">
        <f t="shared" si="1339"/>
        <v>0.0161612961313464-0.271317055504778i</v>
      </c>
      <c r="L2625" t="str">
        <f t="shared" si="1340"/>
        <v>0.00122800889029628-0.0174783928534469i</v>
      </c>
      <c r="M2625" t="str">
        <f t="shared" si="1341"/>
        <v>0.0173893050216427-0.288795448358225i</v>
      </c>
      <c r="N2625" t="str">
        <f t="shared" si="1342"/>
        <v>-7.07981597704468i</v>
      </c>
      <c r="O2625" t="str">
        <f t="shared" si="1343"/>
        <v>0.699119759630706-0.715004588582412i</v>
      </c>
      <c r="P2625" t="str">
        <f t="shared" si="1344"/>
        <v>0.300880240369294+0.715004588582412i</v>
      </c>
      <c r="Q2625" t="str">
        <f t="shared" si="1345"/>
        <v>-0.300880240369294+6.36481138846227i</v>
      </c>
      <c r="R2625" t="str">
        <f t="shared" si="1346"/>
        <v>0.109856940897649-0.0524656588816046i</v>
      </c>
      <c r="S2625" t="str">
        <f t="shared" si="1347"/>
        <v>0.731592069022935i</v>
      </c>
      <c r="T2625" t="str">
        <f t="shared" si="1348"/>
        <v>0.0383834599338446+0.0803704666878413i</v>
      </c>
      <c r="U2625" t="str">
        <f t="shared" si="1349"/>
        <v>0.0000333333333333333-0.000163351441627301i</v>
      </c>
      <c r="V2625" t="str">
        <f t="shared" si="1350"/>
        <v>6.66666666666667E-06-0.00163351441627301i</v>
      </c>
      <c r="W2625" t="str">
        <f t="shared" si="1351"/>
        <v>0.000027592385404204-0.000148991872061033i</v>
      </c>
      <c r="X2625" t="str">
        <f t="shared" si="1352"/>
        <v>0.000027949166306865-0.000148854014795103i</v>
      </c>
      <c r="Y2625" t="str">
        <f t="shared" si="1353"/>
        <v>0.009+4.34168104726109i</v>
      </c>
      <c r="Z2625" t="str">
        <f t="shared" si="1354"/>
        <v>-0.000411270250776464-0.000078106739166305i</v>
      </c>
      <c r="AA2625" t="str">
        <f t="shared" si="1355"/>
        <v>0.00574754554850231-2.76398920411511i</v>
      </c>
      <c r="AB2625" t="str">
        <f t="shared" si="1356"/>
        <v>0.181032998263396+0.379061881899269i</v>
      </c>
      <c r="AC2625" t="str">
        <f t="shared" si="1357"/>
        <v>1.1126193841644-0.0456898832146869i</v>
      </c>
      <c r="AD2625" t="str">
        <f t="shared" si="1358"/>
        <v>0.148467843147187+0.346790075568905i</v>
      </c>
      <c r="AE2625" t="str">
        <f t="shared" si="1359"/>
        <v>-0.0000339737651054607-0.000154220780445294i</v>
      </c>
      <c r="AF2625" t="str">
        <f t="shared" si="1360"/>
        <v>-15.0565030358911-0.513343820844679i</v>
      </c>
      <c r="AG2625" t="str">
        <f t="shared" si="1361"/>
        <v>1.00347294600938-0.00147830057238037i</v>
      </c>
      <c r="AH2625" t="str">
        <f t="shared" si="1362"/>
        <v>0.000427425990172393+0.0023319988294172i</v>
      </c>
      <c r="AI2625">
        <f t="shared" si="1363"/>
        <v>-52.50193251172724</v>
      </c>
      <c r="AJ2625">
        <f t="shared" si="1364"/>
        <v>79.613688697643099</v>
      </c>
      <c r="AK2625"/>
      <c r="AL2625"/>
      <c r="AM2625"/>
      <c r="AN2625"/>
    </row>
    <row r="2626" spans="1:40" x14ac:dyDescent="0.25">
      <c r="A2626"/>
      <c r="B2626">
        <f t="shared" si="1365"/>
        <v>692000</v>
      </c>
      <c r="C2626" s="237" t="str">
        <f t="shared" si="1333"/>
        <v>-1.59599140494019E-07+0.00353904990752483i</v>
      </c>
      <c r="D2626" s="208" t="str">
        <f t="shared" si="1334"/>
        <v>-5.95700718059937+0.0271327159576904i</v>
      </c>
      <c r="E2626" t="str">
        <f t="shared" si="1335"/>
        <v>2870</v>
      </c>
      <c r="F2626" t="str">
        <f t="shared" si="1336"/>
        <v>0.777000777000777</v>
      </c>
      <c r="G2626" t="str">
        <f t="shared" si="1331"/>
        <v>0.777000777000777</v>
      </c>
      <c r="H2626" t="str">
        <f t="shared" si="1337"/>
        <v>9.09959531561947+0.539741064905616i</v>
      </c>
      <c r="I2626" t="str">
        <f t="shared" si="1338"/>
        <v>2717.47764535517i</v>
      </c>
      <c r="J2626" t="str">
        <f t="shared" si="1332"/>
        <v>-9994.90928166768+594.49714951906i</v>
      </c>
      <c r="K2626" t="str">
        <f t="shared" si="1339"/>
        <v>0.0161147761739869-0.27092766732974i</v>
      </c>
      <c r="L2626" t="str">
        <f t="shared" si="1340"/>
        <v>0.00122447966700485-0.0174533826605705i</v>
      </c>
      <c r="M2626" t="str">
        <f t="shared" si="1341"/>
        <v>0.0173392558409917-0.288381049990311i</v>
      </c>
      <c r="N2626" t="str">
        <f t="shared" si="1342"/>
        <v>-7.0900617309912i</v>
      </c>
      <c r="O2626" t="str">
        <f t="shared" si="1343"/>
        <v>0.691757431822614-0.722129943651544i</v>
      </c>
      <c r="P2626" t="str">
        <f t="shared" si="1344"/>
        <v>0.308242568177386+0.722129943651544i</v>
      </c>
      <c r="Q2626" t="str">
        <f t="shared" si="1345"/>
        <v>-0.308242568177386+6.36793178733966i</v>
      </c>
      <c r="R2626" t="str">
        <f t="shared" si="1346"/>
        <v>0.110798320278232-0.0537686863496903i</v>
      </c>
      <c r="S2626" t="str">
        <f t="shared" si="1347"/>
        <v>0.732650812972317i</v>
      </c>
      <c r="T2626" t="str">
        <f t="shared" si="1348"/>
        <v>0.0393936717665541+0.0811764794278138i</v>
      </c>
      <c r="U2626" t="str">
        <f t="shared" si="1349"/>
        <v>0.0000333333333333333-0.000163115384630729i</v>
      </c>
      <c r="V2626" t="str">
        <f t="shared" si="1350"/>
        <v>6.66666666666667E-06-0.0016311538463073i</v>
      </c>
      <c r="W2626" t="str">
        <f t="shared" si="1351"/>
        <v>0.0000275923537895751-0.000148777984016429i</v>
      </c>
      <c r="X2626" t="str">
        <f t="shared" si="1352"/>
        <v>0.0000279480747078197-0.000148640327437858i</v>
      </c>
      <c r="Y2626" t="str">
        <f t="shared" si="1353"/>
        <v>0.009+4.34796423256827i</v>
      </c>
      <c r="Z2626" t="str">
        <f t="shared" si="1354"/>
        <v>-0.000410086356309036-0.000077988389256864i</v>
      </c>
      <c r="AA2626" t="str">
        <f t="shared" si="1355"/>
        <v>0.00573094439504865-2.75999476213914i</v>
      </c>
      <c r="AB2626" t="str">
        <f t="shared" si="1356"/>
        <v>0.185797594192783+0.382863386589237i</v>
      </c>
      <c r="AC2626" t="str">
        <f t="shared" si="1357"/>
        <v>1.1136321374478-0.0469419390867692i</v>
      </c>
      <c r="AD2626" t="str">
        <f t="shared" si="1358"/>
        <v>0.15207731091022+0.350207377589034i</v>
      </c>
      <c r="AE2626" t="str">
        <f t="shared" si="1359"/>
        <v>-0.0000350527210244094-0.000155475531948433i</v>
      </c>
      <c r="AF2626" t="str">
        <f t="shared" si="1360"/>
        <v>-15.0566024962188-0.512608348947926i</v>
      </c>
      <c r="AG2626" t="str">
        <f t="shared" si="1361"/>
        <v>1.0035021403094-0.00151216653641187i</v>
      </c>
      <c r="AH2626" t="str">
        <f t="shared" si="1362"/>
        <v>0.000442969875760336+0.00235133673295549i</v>
      </c>
      <c r="AI2626">
        <f t="shared" si="1363"/>
        <v>-52.422239975012218</v>
      </c>
      <c r="AJ2626">
        <f t="shared" si="1364"/>
        <v>79.331054835460804</v>
      </c>
      <c r="AK2626"/>
      <c r="AL2626"/>
      <c r="AM2626"/>
      <c r="AN2626"/>
    </row>
    <row r="2627" spans="1:40" x14ac:dyDescent="0.25">
      <c r="A2627"/>
      <c r="B2627">
        <f t="shared" si="1365"/>
        <v>693000</v>
      </c>
      <c r="C2627" s="237" t="str">
        <f t="shared" si="1333"/>
        <v>-1.59138869240699E-07+0.00353394305342215i</v>
      </c>
      <c r="D2627" s="208" t="str">
        <f t="shared" si="1334"/>
        <v>-5.95700717707062+0.0270935634095698i</v>
      </c>
      <c r="E2627" t="str">
        <f t="shared" si="1335"/>
        <v>2870</v>
      </c>
      <c r="F2627" t="str">
        <f t="shared" si="1336"/>
        <v>0.777000777000777</v>
      </c>
      <c r="G2627" t="str">
        <f t="shared" si="1331"/>
        <v>0.777000777000777</v>
      </c>
      <c r="H2627" t="str">
        <f t="shared" si="1337"/>
        <v>9.09969435154951+0.538968535734357i</v>
      </c>
      <c r="I2627" t="str">
        <f t="shared" si="1338"/>
        <v>2721.40463617216i</v>
      </c>
      <c r="J2627" t="str">
        <f t="shared" si="1332"/>
        <v>-10023.8200670997+595.356249446111i</v>
      </c>
      <c r="K2627" t="str">
        <f t="shared" si="1339"/>
        <v>0.016068456565877-0.270539391368121i</v>
      </c>
      <c r="L2627" t="str">
        <f t="shared" si="1340"/>
        <v>0.00122096561122276-0.0174284435846091i</v>
      </c>
      <c r="M2627" t="str">
        <f t="shared" si="1341"/>
        <v>0.0172894221770998-0.28796783495273i</v>
      </c>
      <c r="N2627" t="str">
        <f t="shared" si="1342"/>
        <v>-7.10030748493772i</v>
      </c>
      <c r="O2627" t="str">
        <f t="shared" si="1343"/>
        <v>0.684322487085523-0.729179493450744i</v>
      </c>
      <c r="P2627" t="str">
        <f t="shared" si="1344"/>
        <v>0.315677512914477+0.729179493450744i</v>
      </c>
      <c r="Q2627" t="str">
        <f t="shared" si="1345"/>
        <v>-0.315677512914477+6.37112799148698i</v>
      </c>
      <c r="R2627" t="str">
        <f t="shared" si="1346"/>
        <v>0.111721315783142-0.0550837183759863i</v>
      </c>
      <c r="S2627" t="str">
        <f t="shared" si="1347"/>
        <v>0.7337095569217i</v>
      </c>
      <c r="T2627" t="str">
        <f t="shared" si="1348"/>
        <v>0.0404154506032446+0.0819709971019584i</v>
      </c>
      <c r="U2627" t="str">
        <f t="shared" si="1349"/>
        <v>0.0000333333333333333-0.000162880008895332i</v>
      </c>
      <c r="V2627" t="str">
        <f t="shared" si="1350"/>
        <v>6.66666666666667E-06-0.00162880008895332i</v>
      </c>
      <c r="W2627" t="str">
        <f t="shared" si="1351"/>
        <v>0.0000275923221293182-0.000148564715297111i</v>
      </c>
      <c r="X2627" t="str">
        <f t="shared" si="1352"/>
        <v>0.000027946987648689-0.000148427258813754i</v>
      </c>
      <c r="Y2627" t="str">
        <f t="shared" si="1353"/>
        <v>0.009+4.35424741787545i</v>
      </c>
      <c r="Z2627" t="str">
        <f t="shared" si="1354"/>
        <v>-0.000408907583342065-0.0000778704040721659i</v>
      </c>
      <c r="AA2627" t="str">
        <f t="shared" si="1355"/>
        <v>0.00571441506616788-2.75601184916199i</v>
      </c>
      <c r="AB2627" t="str">
        <f t="shared" si="1356"/>
        <v>0.190616745115784+0.386610675577034i</v>
      </c>
      <c r="AC2627" t="str">
        <f t="shared" si="1357"/>
        <v>1.11462709259586-0.0482072162085036i</v>
      </c>
      <c r="AD2627" t="str">
        <f t="shared" si="1358"/>
        <v>0.155721410959551+0.353586929585205i</v>
      </c>
      <c r="AE2627" t="str">
        <f t="shared" si="1359"/>
        <v>-0.0000361417087486503-0.000156710466072135i</v>
      </c>
      <c r="AF2627" t="str">
        <f t="shared" si="1360"/>
        <v>-15.0567015286201-0.511874972324787i</v>
      </c>
      <c r="AG2627" t="str">
        <f t="shared" si="1361"/>
        <v>1.00353087424041-0.00154628123088835i</v>
      </c>
      <c r="AH2627" t="str">
        <f t="shared" si="1362"/>
        <v>0.000458673957897993+0.00237038246676495i</v>
      </c>
      <c r="AI2627">
        <f t="shared" si="1363"/>
        <v>-52.343988787243106</v>
      </c>
      <c r="AJ2627">
        <f t="shared" si="1364"/>
        <v>79.048494306991955</v>
      </c>
      <c r="AK2627"/>
      <c r="AL2627"/>
      <c r="AM2627"/>
      <c r="AN2627"/>
    </row>
    <row r="2628" spans="1:40" x14ac:dyDescent="0.25">
      <c r="A2628"/>
      <c r="B2628">
        <f t="shared" si="1365"/>
        <v>694000</v>
      </c>
      <c r="C2628" s="237" t="str">
        <f t="shared" si="1333"/>
        <v>-1.58680586198753E-07+0.00352885091647817i</v>
      </c>
      <c r="D2628" s="208" t="str">
        <f t="shared" si="1334"/>
        <v>-5.95700717355712+0.0270545236929993i</v>
      </c>
      <c r="E2628" t="str">
        <f t="shared" si="1335"/>
        <v>2870</v>
      </c>
      <c r="F2628" t="str">
        <f t="shared" si="1336"/>
        <v>0.777000777000777</v>
      </c>
      <c r="G2628" t="str">
        <f t="shared" si="1331"/>
        <v>0.777000777000777</v>
      </c>
      <c r="H2628" t="str">
        <f t="shared" si="1337"/>
        <v>9.09979296198586+0.538198205766831i</v>
      </c>
      <c r="I2628" t="str">
        <f t="shared" si="1338"/>
        <v>2725.33162698915i</v>
      </c>
      <c r="J2628" t="str">
        <f t="shared" si="1332"/>
        <v>-10052.7726009583+596.215349373161i</v>
      </c>
      <c r="K2628" t="str">
        <f t="shared" si="1339"/>
        <v>0.0160223361594705-0.270152222878211i</v>
      </c>
      <c r="L2628" t="str">
        <f t="shared" si="1340"/>
        <v>0.00121746663630276-0.0174035753242022i</v>
      </c>
      <c r="M2628" t="str">
        <f t="shared" si="1341"/>
        <v>0.0172398027957733-0.287555798202413i</v>
      </c>
      <c r="N2628" t="str">
        <f t="shared" si="1342"/>
        <v>-7.11055323888424i</v>
      </c>
      <c r="O2628" t="str">
        <f t="shared" si="1343"/>
        <v>0.676815705899454-0.736152497956656i</v>
      </c>
      <c r="P2628" t="str">
        <f t="shared" si="1344"/>
        <v>0.323184294100546+0.736152497956656i</v>
      </c>
      <c r="Q2628" t="str">
        <f t="shared" si="1345"/>
        <v>-0.323184294100546+6.37440074092758i</v>
      </c>
      <c r="R2628" t="str">
        <f t="shared" si="1346"/>
        <v>0.112625725641768-0.0564105041954606i</v>
      </c>
      <c r="S2628" t="str">
        <f t="shared" si="1347"/>
        <v>0.734768300871081i</v>
      </c>
      <c r="T2628" t="str">
        <f t="shared" si="1348"/>
        <v>0.0414486503189796+0.0827538130641744i</v>
      </c>
      <c r="U2628" t="str">
        <f t="shared" si="1349"/>
        <v>0.0000333333333333334-0.000162645311476174i</v>
      </c>
      <c r="V2628" t="str">
        <f t="shared" si="1350"/>
        <v>6.66666666666667E-06-0.00162645311476174i</v>
      </c>
      <c r="W2628" t="str">
        <f t="shared" si="1351"/>
        <v>0.0000275922904234339-0.000148352063225859i</v>
      </c>
      <c r="X2628" t="str">
        <f t="shared" si="1352"/>
        <v>0.0000279459051030637-0.000148214806248196i</v>
      </c>
      <c r="Y2628" t="str">
        <f t="shared" si="1353"/>
        <v>0.009+4.36053060318263i</v>
      </c>
      <c r="Z2628" t="str">
        <f t="shared" si="1354"/>
        <v>-0.000407733902377166-0.000077752781901622i</v>
      </c>
      <c r="AA2628" t="str">
        <f t="shared" si="1355"/>
        <v>0.00569795714811229-2.75204041534058i</v>
      </c>
      <c r="AB2628" t="str">
        <f t="shared" si="1356"/>
        <v>0.195489761843999+0.390302774230274i</v>
      </c>
      <c r="AC2628" t="str">
        <f t="shared" si="1357"/>
        <v>1.11560403072719-0.0494854716490776i</v>
      </c>
      <c r="AD2628" t="str">
        <f t="shared" si="1358"/>
        <v>0.159399739912072+0.356928385496249i</v>
      </c>
      <c r="AE2628" t="str">
        <f t="shared" si="1359"/>
        <v>-0.0000372405030802666-0.000157925576700126i</v>
      </c>
      <c r="AF2628" t="str">
        <f t="shared" si="1360"/>
        <v>-15.056800135543-0.511143682073832i</v>
      </c>
      <c r="AG2628" t="str">
        <f t="shared" si="1361"/>
        <v>1.00355914633446-0.00158063956491001i</v>
      </c>
      <c r="AH2628" t="str">
        <f t="shared" si="1362"/>
        <v>0.000474534849395753+0.00238913587689001i</v>
      </c>
      <c r="AI2628">
        <f t="shared" si="1363"/>
        <v>-52.267144111326601</v>
      </c>
      <c r="AJ2628">
        <f t="shared" si="1364"/>
        <v>78.766006744722731</v>
      </c>
      <c r="AK2628"/>
      <c r="AL2628"/>
      <c r="AM2628"/>
      <c r="AN2628"/>
    </row>
    <row r="2629" spans="1:40" x14ac:dyDescent="0.25">
      <c r="A2629"/>
      <c r="B2629">
        <f t="shared" si="1365"/>
        <v>695000</v>
      </c>
      <c r="C2629" s="237" t="str">
        <f t="shared" si="1333"/>
        <v>-1.58224279933475E-07+0.0035237734331656i</v>
      </c>
      <c r="D2629" s="208" t="str">
        <f t="shared" si="1334"/>
        <v>-5.95700717005877+0.0270155963209363i</v>
      </c>
      <c r="E2629" t="str">
        <f t="shared" si="1335"/>
        <v>2870</v>
      </c>
      <c r="F2629" t="str">
        <f t="shared" si="1336"/>
        <v>0.777000777000777</v>
      </c>
      <c r="G2629" t="str">
        <f t="shared" ref="G2629:G2692" si="1366">IF($C$11=$C$7,$C$24,F2629)</f>
        <v>0.777000777000777</v>
      </c>
      <c r="H2629" t="str">
        <f t="shared" si="1337"/>
        <v>9.09989114935919+0.537430065664695i</v>
      </c>
      <c r="I2629" t="str">
        <f t="shared" si="1338"/>
        <v>2729.25861780613i</v>
      </c>
      <c r="J2629" t="str">
        <f t="shared" ref="J2629:J2692" si="1367">IMSUM(COMPLEX(0,2*PI()*B2629*$C$113*$C$112),COMPLEX(0,2*PI()*B2629*$C$113*$C$111),COMPLEX(0,2*PI()*B2629*$C$28*10^-12*$C$111),COMPLEX(-1*2*PI()*B2629*2*PI()*B2629*$C$113*$C$112*$C$28*10^-12*$C$111,0),COMPLEX(1,0))</f>
        <v>-10081.7668832435+597.074449300213i</v>
      </c>
      <c r="K2629" t="str">
        <f t="shared" si="1339"/>
        <v>0.015976413815416-0.269766157145117i</v>
      </c>
      <c r="L2629" t="str">
        <f t="shared" si="1340"/>
        <v>0.00121398265621445-0.017378777579681i</v>
      </c>
      <c r="M2629" t="str">
        <f t="shared" si="1341"/>
        <v>0.0171903964716305-0.287144934724798i</v>
      </c>
      <c r="N2629" t="str">
        <f t="shared" si="1342"/>
        <v>-7.12079899283076i</v>
      </c>
      <c r="O2629" t="str">
        <f t="shared" si="1343"/>
        <v>0.669237876285424-0.74304822518123i</v>
      </c>
      <c r="P2629" t="str">
        <f t="shared" si="1344"/>
        <v>0.330762123714576+0.74304822518123i</v>
      </c>
      <c r="Q2629" t="str">
        <f t="shared" si="1345"/>
        <v>-0.330762123714576+6.37775076764953i</v>
      </c>
      <c r="R2629" t="str">
        <f t="shared" si="1346"/>
        <v>0.11351135214577-0.05774878841052i</v>
      </c>
      <c r="S2629" t="str">
        <f t="shared" si="1347"/>
        <v>0.735827044820464i</v>
      </c>
      <c r="T2629" t="str">
        <f t="shared" si="1348"/>
        <v>0.0424931203180752+0.083524722802997i</v>
      </c>
      <c r="U2629" t="str">
        <f t="shared" si="1349"/>
        <v>0.0000333333333333333-0.000162411289445273i</v>
      </c>
      <c r="V2629" t="str">
        <f t="shared" si="1350"/>
        <v>6.66666666666667E-06-0.00162411289445273i</v>
      </c>
      <c r="W2629" t="str">
        <f t="shared" si="1351"/>
        <v>0.0000275922586719221-0.000148140025140867i</v>
      </c>
      <c r="X2629" t="str">
        <f t="shared" si="1352"/>
        <v>0.0000279448270447236-0.000148002967081985i</v>
      </c>
      <c r="Y2629" t="str">
        <f t="shared" si="1353"/>
        <v>0.009+4.36681378848981i</v>
      </c>
      <c r="Z2629" t="str">
        <f t="shared" si="1354"/>
        <v>-0.000406565284128031-0.0000776355210454469i</v>
      </c>
      <c r="AA2629" t="str">
        <f t="shared" si="1355"/>
        <v>0.0056815702301092-2.74808041111874i</v>
      </c>
      <c r="AB2629" t="str">
        <f t="shared" si="1356"/>
        <v>0.200415934103048+0.393938717984433i</v>
      </c>
      <c r="AC2629" t="str">
        <f t="shared" si="1357"/>
        <v>1.11656273682767-0.0507764575681509i</v>
      </c>
      <c r="AD2629" t="str">
        <f t="shared" si="1358"/>
        <v>0.16311189108465+0.360231403694992i</v>
      </c>
      <c r="AE2629" t="str">
        <f t="shared" si="1359"/>
        <v>-0.0000383488796206979-0.000159120859648159i</v>
      </c>
      <c r="AF2629" t="str">
        <f t="shared" si="1360"/>
        <v>-15.056898319418-0.510414469343759i</v>
      </c>
      <c r="AG2629" t="str">
        <f t="shared" si="1361"/>
        <v>1.00358695517618-0.0016152364439417i</v>
      </c>
      <c r="AH2629" t="str">
        <f t="shared" si="1362"/>
        <v>0.000490549175912478+0.00240759683822768i</v>
      </c>
      <c r="AI2629">
        <f t="shared" si="1363"/>
        <v>-52.191672400383275</v>
      </c>
      <c r="AJ2629">
        <f t="shared" si="1364"/>
        <v>78.483591776290282</v>
      </c>
      <c r="AK2629"/>
      <c r="AL2629"/>
      <c r="AM2629"/>
      <c r="AN2629"/>
    </row>
    <row r="2630" spans="1:40" x14ac:dyDescent="0.25">
      <c r="A2630"/>
      <c r="B2630">
        <f t="shared" si="1365"/>
        <v>696000</v>
      </c>
      <c r="C2630" s="237" t="str">
        <f t="shared" ref="C2630:C2693" si="1368">IMPRODUCT(COMPLEX(-1,0),IMDIV(IMPRODUCT(G2630,COMPLEX($C$100+$C$101,0)),COMPLEX($C$100,2*PI()*B2630*$C$103*$C$102*(2*$C$100+$C$101))))</f>
        <v>-1.57769939092246E-07+0.00351871054032223i</v>
      </c>
      <c r="D2630" s="208" t="str">
        <f t="shared" ref="D2630:D2693" si="1369">IMPRODUCT(COMPLEX($C$106,0),IMSUB(C2630,G2630))</f>
        <v>-5.95700716657549+0.0269767808091371i</v>
      </c>
      <c r="E2630" t="str">
        <f t="shared" ref="E2630:E2693" si="1370">IMDIV(COMPLEX($C$20*10^3,0),COMPLEX(1,2*PI()*B2630*$C$20*1000*$C$29*10^-12))</f>
        <v>2870</v>
      </c>
      <c r="F2630" t="str">
        <f t="shared" ref="F2630:F2693" si="1371">IMDIV(COMPLEX($C$22*1000,0),IMSUM(COMPLEX($C$22*1000,0),E2630))</f>
        <v>0.777000777000777</v>
      </c>
      <c r="G2630" t="str">
        <f t="shared" si="1366"/>
        <v>0.777000777000777</v>
      </c>
      <c r="H2630" t="str">
        <f t="shared" ref="H2630:H2693" si="1372">IMPRODUCT(COMPLEX($C$108,0),IMPRODUCT(COMPLEX(-1,0),D2630),IMDIV(COMPLEX(0,2*PI()*B2630*$C$109*$C$110),COMPLEX(1,2*PI()*B2630*$C$109*$C$110)))</f>
        <v>9.09998891608283+0.536664106142161i</v>
      </c>
      <c r="I2630" t="str">
        <f t="shared" ref="I2630:I2693" si="1373">COMPLEX(0,2*PI()*B2630*$C$113*$C$112*$C$114)</f>
        <v>2733.18560862312i</v>
      </c>
      <c r="J2630" t="str">
        <f t="shared" si="1367"/>
        <v>-10110.8029139554+597.933549227263i</v>
      </c>
      <c r="K2630" t="str">
        <f t="shared" ref="K2630:K2693" si="1374">IMDIV(I2630,J2630)</f>
        <v>0.0159306884024872-0.269381189480577i</v>
      </c>
      <c r="L2630" t="str">
        <f t="shared" ref="L2630:L2693" si="1375">IMDIV(COMPLEX($C$117,0),COMPLEX(1,2*PI()*B2630*$C$115*$C$116))</f>
        <v>0.00121051358553896-0.0173540500530558i</v>
      </c>
      <c r="M2630" t="str">
        <f t="shared" ref="M2630:M2693" si="1376">IMSUM(K2630,L2630)</f>
        <v>0.0171412019880262-0.286735239533633i</v>
      </c>
      <c r="N2630" t="str">
        <f t="shared" ref="N2630:N2693" si="1377">COMPLEX(0,-2*PI()*B2630*$C$43)</f>
        <v>-7.13104474677728i</v>
      </c>
      <c r="O2630" t="str">
        <f t="shared" ref="O2630:O2693" si="1378">IMEXP(N2630)</f>
        <v>0.66158979372273-0.749865951248565i</v>
      </c>
      <c r="P2630" t="str">
        <f t="shared" ref="P2630:P2693" si="1379">IMSUB(COMPLEX(1,0),O2630)</f>
        <v>0.33841020627727+0.749865951248565i</v>
      </c>
      <c r="Q2630" t="str">
        <f t="shared" ref="Q2630:Q2693" si="1380">IMSUM(COMPLEX(0,2*PI()*B2630*$C$43),O2630,COMPLEX(-1,0))</f>
        <v>-0.33841020627727+6.38117879552872i</v>
      </c>
      <c r="R2630" t="str">
        <f t="shared" ref="R2630:R2693" si="1381">IMDIV(P2630,Q2630)</f>
        <v>0.114378001776117-0.0590983110700726i</v>
      </c>
      <c r="S2630" t="str">
        <f t="shared" ref="S2630:S2693" si="1382">IMDIV(COMPLEX(0,2*PI()*B2630*$C$123),COMPLEX($C$124,0))</f>
        <v>0.736885788769845i</v>
      </c>
      <c r="T2630" t="str">
        <f t="shared" ref="T2630:T2693" si="1383">IMPRODUCT(R2630,S2630)</f>
        <v>0.0435487055678361+0.0842835240567127i</v>
      </c>
      <c r="U2630" t="str">
        <f t="shared" ref="U2630:U2693" si="1384">IMDIV(COMPLEX(1,2*PI()*B2630*$C$16*10^-3*$C$15*10^-6),COMPLEX(0,2*PI()*B2630*$C$15*10^-6))</f>
        <v>0.0000333333333333334-0.000162177939891472i</v>
      </c>
      <c r="V2630" t="str">
        <f t="shared" ref="V2630:V2693" si="1385">IMSUM(COMPLEX($C$18*10^-3,0),IMDIV(COMPLEX(1,0),COMPLEX(0,2*PI()*B2630*($C$17*1*10^-6))))</f>
        <v>6.66666666666667E-06-0.00162177939891472i</v>
      </c>
      <c r="W2630" t="str">
        <f t="shared" ref="W2630:W2693" si="1386">IMDIV(IMPRODUCT(U2630,V2630),IMSUM(U2630,V2630))</f>
        <v>0.0000275922268747836-0.000147928598395625i</v>
      </c>
      <c r="X2630" t="str">
        <f t="shared" ref="X2630:X2693" si="1387">IMDIV(IMPRODUCT(COMPLEX($C$19,0),W2630),IMSUM(COMPLEX($C$19,0),W2630))</f>
        <v>0.0000279437534476374-0.000147791738671207i</v>
      </c>
      <c r="Y2630" t="str">
        <f t="shared" ref="Y2630:Y2693" si="1388">COMPLEX($C$13*10^-3,2*PI()*B2630*$C$12*0.000001)</f>
        <v>0.009+4.37309697379699i</v>
      </c>
      <c r="Z2630" t="str">
        <f t="shared" ref="Z2630:Z2693" si="1389">IMPRODUCT(COMPLEX($C$6,0),IMDIV(X2630,IMSUM(X2630,Y2630)))</f>
        <v>-0.000405401699518609-0.0000775186198145794i</v>
      </c>
      <c r="AA2630" t="str">
        <f t="shared" ref="AA2630:AA2693" si="1390">IMDIV(COMPLEX($C$6,0),IMSUM(X2630,Y2630))</f>
        <v>0.00566525390433542-2.74413178722514i</v>
      </c>
      <c r="AB2630" t="str">
        <f t="shared" ref="AB2630:AB2693" si="1391">IMPRODUCT(COMPLEX($C$119,0),T2630)</f>
        <v>0.205394530691688+0.397517552885793i</v>
      </c>
      <c r="AC2630" t="str">
        <f t="shared" ref="AC2630:AC2693" si="1392">IMSUM(COMPLEX(1,0),IMPRODUCT(AB2630,M2630))</f>
        <v>1.11750299988335-0.052079921288978i</v>
      </c>
      <c r="AD2630" t="str">
        <f t="shared" ref="AD2630:AD2693" si="1393">IMDIV(AB2630,AC2630)</f>
        <v>0.166857454544347+0.36349564701602i</v>
      </c>
      <c r="AE2630" t="str">
        <f t="shared" ref="AE2630:AE2693" si="1394">IMPRODUCT(AD2630,AA2630,X2630)</f>
        <v>-0.0000394666147843379-0.000160296312649963i</v>
      </c>
      <c r="AF2630" t="str">
        <f t="shared" ref="AF2630:AF2693" si="1395">IMSUB(D2630,H2630)</f>
        <v>-15.0569960826583-0.509687325333024i</v>
      </c>
      <c r="AG2630" t="str">
        <f t="shared" ref="AG2630:AG2693" si="1396">IMSUM(COMPLEX(1,0),IMPRODUCT(AD2630,AA2630,COMPLEX($C$127,0)))</f>
        <v>1.00361429940261-0.00165006677033808i</v>
      </c>
      <c r="AH2630" t="str">
        <f t="shared" ref="AH2630:AH2693" si="1397">IMDIV(IMPRODUCT(AE2630,AF2630),AG2630)</f>
        <v>0.000506713576133995+0.00242576525428905i</v>
      </c>
      <c r="AI2630">
        <f t="shared" ref="AI2630:AI2693" si="1398">20*LOG10(IMABS(AH2630))</f>
        <v>-52.117541335072517</v>
      </c>
      <c r="AJ2630">
        <f t="shared" ref="AJ2630:AJ2693" si="1399">IMARGUMENT(AH2630)*180/PI()</f>
        <v>78.201249024549867</v>
      </c>
      <c r="AK2630"/>
      <c r="AL2630"/>
      <c r="AM2630"/>
      <c r="AN2630"/>
    </row>
    <row r="2631" spans="1:40" x14ac:dyDescent="0.25">
      <c r="A2631"/>
      <c r="B2631">
        <f t="shared" si="1365"/>
        <v>697000</v>
      </c>
      <c r="C2631" s="237" t="str">
        <f t="shared" si="1368"/>
        <v>-1.57317552403825E-07+0.00351366217514833i</v>
      </c>
      <c r="D2631" s="208" t="str">
        <f t="shared" si="1369"/>
        <v>-5.95700716310719+0.0269380766761372i</v>
      </c>
      <c r="E2631" t="str">
        <f t="shared" si="1370"/>
        <v>2870</v>
      </c>
      <c r="F2631" t="str">
        <f t="shared" si="1371"/>
        <v>0.777000777000777</v>
      </c>
      <c r="G2631" t="str">
        <f t="shared" si="1366"/>
        <v>0.777000777000777</v>
      </c>
      <c r="H2631" t="str">
        <f t="shared" si="1372"/>
        <v>9.10008626455297+0.535900317965659i</v>
      </c>
      <c r="I2631" t="str">
        <f t="shared" si="1373"/>
        <v>2737.11259944011i</v>
      </c>
      <c r="J2631" t="str">
        <f t="shared" si="1367"/>
        <v>-10139.8806930939+598.792649154313i</v>
      </c>
      <c r="K2631" t="str">
        <f t="shared" si="1374"/>
        <v>0.015885158797514-0.268997315222775i</v>
      </c>
      <c r="L2631" t="str">
        <f t="shared" si="1375"/>
        <v>0.00120705933946386-0.0173293924480052i</v>
      </c>
      <c r="M2631" t="str">
        <f t="shared" si="1376"/>
        <v>0.0170922181369779-0.28632670767078i</v>
      </c>
      <c r="N2631" t="str">
        <f t="shared" si="1377"/>
        <v>-7.1412905007238i</v>
      </c>
      <c r="O2631" t="str">
        <f t="shared" si="1378"/>
        <v>0.653872261065441-0.756604960470897i</v>
      </c>
      <c r="P2631" t="str">
        <f t="shared" si="1379"/>
        <v>0.346127738934559+0.756604960470897i</v>
      </c>
      <c r="Q2631" t="str">
        <f t="shared" si="1380"/>
        <v>-0.346127738934559+6.3846855402529i</v>
      </c>
      <c r="R2631" t="str">
        <f t="shared" si="1381"/>
        <v>0.115225485328393-0.0604588077525934i</v>
      </c>
      <c r="S2631" t="str">
        <f t="shared" si="1382"/>
        <v>0.737944532719228i</v>
      </c>
      <c r="T2631" t="str">
        <f t="shared" si="1383"/>
        <v>0.0446152466357492+0.0850300169280072i</v>
      </c>
      <c r="U2631" t="str">
        <f t="shared" si="1384"/>
        <v>0.0000333333333333333-0.000161945259920323i</v>
      </c>
      <c r="V2631" t="str">
        <f t="shared" si="1385"/>
        <v>6.66666666666667E-06-0.00161945259920323i</v>
      </c>
      <c r="W2631" t="str">
        <f t="shared" si="1386"/>
        <v>0.0000275921950320186-0.000147717780358811i</v>
      </c>
      <c r="X2631" t="str">
        <f t="shared" si="1387"/>
        <v>0.00002794268428596-0.000147581118387118i</v>
      </c>
      <c r="Y2631" t="str">
        <f t="shared" si="1388"/>
        <v>0.009+4.37938015910417i</v>
      </c>
      <c r="Z2631" t="str">
        <f t="shared" si="1389"/>
        <v>-0.000404243119681277-0.0000774020765305926i</v>
      </c>
      <c r="AA2631" t="str">
        <f t="shared" si="1390"/>
        <v>0.00564900776589181-2.74019449467126i</v>
      </c>
      <c r="AB2631" t="str">
        <f t="shared" si="1391"/>
        <v>0.21042479965723+0.40103833613216i</v>
      </c>
      <c r="AC2631" t="str">
        <f t="shared" si="1392"/>
        <v>1.11842461301166-0.0533956053756766i</v>
      </c>
      <c r="AD2631" t="str">
        <f t="shared" si="1393"/>
        <v>0.170636017158814+0.366720782782856i</v>
      </c>
      <c r="AE2631" t="str">
        <f t="shared" si="1394"/>
        <v>-0.0000405934858119494-0.000161451935343104i</v>
      </c>
      <c r="AF2631" t="str">
        <f t="shared" si="1395"/>
        <v>-15.0570934276602-0.508962241289522i</v>
      </c>
      <c r="AG2631" t="str">
        <f t="shared" si="1396"/>
        <v>1.00364117770318-0.00168512544386612i</v>
      </c>
      <c r="AH2631" t="str">
        <f t="shared" si="1397"/>
        <v>0.000523024701948457+0.00244364105696013i</v>
      </c>
      <c r="AI2631">
        <f t="shared" si="1398"/>
        <v>-52.044719764683897</v>
      </c>
      <c r="AJ2631">
        <f t="shared" si="1399"/>
        <v>77.918978107636249</v>
      </c>
      <c r="AK2631"/>
      <c r="AL2631"/>
      <c r="AM2631"/>
      <c r="AN2631"/>
    </row>
    <row r="2632" spans="1:40" x14ac:dyDescent="0.25">
      <c r="A2632"/>
      <c r="B2632">
        <f t="shared" si="1365"/>
        <v>698000</v>
      </c>
      <c r="C2632" s="237" t="str">
        <f t="shared" si="1368"/>
        <v>-1.56867108677656E-07+0.00350862827520407i</v>
      </c>
      <c r="D2632" s="208" t="str">
        <f t="shared" si="1369"/>
        <v>-5.9570071596538+0.0268994834432312i</v>
      </c>
      <c r="E2632" t="str">
        <f t="shared" si="1370"/>
        <v>2870</v>
      </c>
      <c r="F2632" t="str">
        <f t="shared" si="1371"/>
        <v>0.777000777000777</v>
      </c>
      <c r="G2632" t="str">
        <f t="shared" si="1366"/>
        <v>0.777000777000777</v>
      </c>
      <c r="H2632" t="str">
        <f t="shared" si="1372"/>
        <v>9.10018319714881+0.535138691953441i</v>
      </c>
      <c r="I2632" t="str">
        <f t="shared" si="1373"/>
        <v>2741.03959025709i</v>
      </c>
      <c r="J2632" t="str">
        <f t="shared" si="1367"/>
        <v>-10169.0002206589+599.651749081364i</v>
      </c>
      <c r="K2632" t="str">
        <f t="shared" si="1374"/>
        <v>0.0158398238853136-0.268614529736152i</v>
      </c>
      <c r="L2632" t="str">
        <f t="shared" si="1375"/>
        <v>0.0012036198337779-0.0173048044698636i</v>
      </c>
      <c r="M2632" t="str">
        <f t="shared" si="1376"/>
        <v>0.0170434437190915-0.285919334206016i</v>
      </c>
      <c r="N2632" t="str">
        <f t="shared" si="1377"/>
        <v>-7.15153625467032i</v>
      </c>
      <c r="O2632" t="str">
        <f t="shared" si="1378"/>
        <v>0.646086088458118-0.763264545423727i</v>
      </c>
      <c r="P2632" t="str">
        <f t="shared" si="1379"/>
        <v>0.353913911541882+0.763264545423727i</v>
      </c>
      <c r="Q2632" t="str">
        <f t="shared" si="1380"/>
        <v>-0.353913911541882+6.38827170924659i</v>
      </c>
      <c r="R2632" t="str">
        <f t="shared" si="1381"/>
        <v>0.116053618036253-0.0618300096531529i</v>
      </c>
      <c r="S2632" t="str">
        <f t="shared" si="1382"/>
        <v>0.739003276668609i</v>
      </c>
      <c r="T2632" t="str">
        <f t="shared" si="1383"/>
        <v>0.0456925797301317+0.0857640039980381i</v>
      </c>
      <c r="U2632" t="str">
        <f t="shared" si="1384"/>
        <v>0.0000333333333333334-0.000161713246653961i</v>
      </c>
      <c r="V2632" t="str">
        <f t="shared" si="1385"/>
        <v>6.66666666666667E-06-0.00161713246653961i</v>
      </c>
      <c r="W2632" t="str">
        <f t="shared" si="1386"/>
        <v>0.0000275921631436277-0.00014750756841418i</v>
      </c>
      <c r="X2632" t="str">
        <f t="shared" si="1387"/>
        <v>0.0000279416195340316-0.000147371103616036i</v>
      </c>
      <c r="Y2632" t="str">
        <f t="shared" si="1388"/>
        <v>0.009+4.38566334441135i</v>
      </c>
      <c r="Z2632" t="str">
        <f t="shared" si="1389"/>
        <v>-0.000403089515955056-0.0000772858895256119i</v>
      </c>
      <c r="AA2632" t="str">
        <f t="shared" si="1390"/>
        <v>0.00563283141277813-2.73626848474936i</v>
      </c>
      <c r="AB2632" t="str">
        <f t="shared" si="1391"/>
        <v>0.215505968487258+0.404500136610889i</v>
      </c>
      <c r="AC2632" t="str">
        <f t="shared" si="1392"/>
        <v>1.11932737359107-0.054723247714607i</v>
      </c>
      <c r="AD2632" t="str">
        <f t="shared" si="1393"/>
        <v>0.174447162646806+0.369906482834562i</v>
      </c>
      <c r="AE2632" t="str">
        <f t="shared" si="1394"/>
        <v>-0.0000417292707838744-0.000162587729254799i</v>
      </c>
      <c r="AF2632" t="str">
        <f t="shared" si="1395"/>
        <v>-15.0571903568026-0.50823920851021i</v>
      </c>
      <c r="AG2632" t="str">
        <f t="shared" si="1396"/>
        <v>1.00366758881953-0.00172040736222412i</v>
      </c>
      <c r="AH2632" t="str">
        <f t="shared" si="1397"/>
        <v>0.000539479218618315+0.00246122420626293i</v>
      </c>
      <c r="AI2632">
        <f t="shared" si="1398"/>
        <v>-51.973177651724185</v>
      </c>
      <c r="AJ2632">
        <f t="shared" si="1399"/>
        <v>77.636778639029686</v>
      </c>
      <c r="AK2632"/>
      <c r="AL2632"/>
      <c r="AM2632"/>
      <c r="AN2632"/>
    </row>
    <row r="2633" spans="1:40" x14ac:dyDescent="0.25">
      <c r="A2633"/>
      <c r="B2633">
        <f t="shared" si="1365"/>
        <v>699000</v>
      </c>
      <c r="C2633" s="237" t="str">
        <f t="shared" si="1368"/>
        <v>-1.5641859680317E-07+0.00350360877840692i</v>
      </c>
      <c r="D2633" s="208" t="str">
        <f t="shared" si="1369"/>
        <v>-5.9570071562152+0.0268610006344531i</v>
      </c>
      <c r="E2633" t="str">
        <f t="shared" si="1370"/>
        <v>2870</v>
      </c>
      <c r="F2633" t="str">
        <f t="shared" si="1371"/>
        <v>0.777000777000777</v>
      </c>
      <c r="G2633" t="str">
        <f t="shared" si="1366"/>
        <v>0.777000777000777</v>
      </c>
      <c r="H2633" t="str">
        <f t="shared" si="1372"/>
        <v>9.10027971623259+0.534379218975244i</v>
      </c>
      <c r="I2633" t="str">
        <f t="shared" si="1373"/>
        <v>2744.96658107408i</v>
      </c>
      <c r="J2633" t="str">
        <f t="shared" si="1367"/>
        <v>-10198.1614966506+600.510849008414i</v>
      </c>
      <c r="K2633" t="str">
        <f t="shared" si="1374"/>
        <v>0.0157946825586212-0.268232828411219i</v>
      </c>
      <c r="L2633" t="str">
        <f t="shared" si="1375"/>
        <v>0.00120019498486601-0.0172802858256108i</v>
      </c>
      <c r="M2633" t="str">
        <f t="shared" si="1376"/>
        <v>0.0169948775434872-0.28551311423683i</v>
      </c>
      <c r="N2633" t="str">
        <f t="shared" si="1377"/>
        <v>-7.16178200861683i</v>
      </c>
      <c r="O2633" t="str">
        <f t="shared" si="1378"/>
        <v>0.638232093250777-0.769844007020079i</v>
      </c>
      <c r="P2633" t="str">
        <f t="shared" si="1379"/>
        <v>0.361767906749223+0.769844007020079i</v>
      </c>
      <c r="Q2633" t="str">
        <f t="shared" si="1380"/>
        <v>-0.361767906749223+6.39193800159675i</v>
      </c>
      <c r="R2633" t="str">
        <f t="shared" si="1381"/>
        <v>0.116862219692873-0.0632116436743674i</v>
      </c>
      <c r="S2633" t="str">
        <f t="shared" si="1382"/>
        <v>0.740062020617992i</v>
      </c>
      <c r="T2633" t="str">
        <f t="shared" si="1383"/>
        <v>0.0467805367442368+0.0864852904398113i</v>
      </c>
      <c r="U2633" t="str">
        <f t="shared" si="1384"/>
        <v>0.0000333333333333333-0.000161481897230994i</v>
      </c>
      <c r="V2633" t="str">
        <f t="shared" si="1385"/>
        <v>6.66666666666667E-06-0.00161481897230994i</v>
      </c>
      <c r="W2633" t="str">
        <f t="shared" si="1386"/>
        <v>0.000027592131209611-0.000147297959960463i</v>
      </c>
      <c r="X2633" t="str">
        <f t="shared" si="1387"/>
        <v>0.0000279405591663756-0.000147161691759239i</v>
      </c>
      <c r="Y2633" t="str">
        <f t="shared" si="1388"/>
        <v>0.009+4.39194652971853i</v>
      </c>
      <c r="Z2633" t="str">
        <f t="shared" si="1389"/>
        <v>-0.000401940859883852-0.0000771700571422308i</v>
      </c>
      <c r="AA2633" t="str">
        <f t="shared" si="1390"/>
        <v>0.00561672444586826-2.73235370903046i</v>
      </c>
      <c r="AB2633" t="str">
        <f t="shared" si="1391"/>
        <v>0.220637244317644+0.407902035433611i</v>
      </c>
      <c r="AC2633" t="str">
        <f t="shared" si="1392"/>
        <v>1.1202110833889-0.0560625815998295i</v>
      </c>
      <c r="AD2633" t="str">
        <f t="shared" si="1393"/>
        <v>0.178290471628839+0.373052423551763i</v>
      </c>
      <c r="AE2633" t="str">
        <f t="shared" si="1394"/>
        <v>-0.000042873748633056-0.000163703697787664i</v>
      </c>
      <c r="AF2633" t="str">
        <f t="shared" si="1395"/>
        <v>-15.0572868724478-0.507518218340791i</v>
      </c>
      <c r="AG2633" t="str">
        <f t="shared" si="1396"/>
        <v>1.00369353154541-0.00175590742155788i</v>
      </c>
      <c r="AH2633" t="str">
        <f t="shared" si="1397"/>
        <v>0.000556073804949174+0.00247851469011654i</v>
      </c>
      <c r="AI2633">
        <f t="shared" si="1398"/>
        <v>-51.902886019754668</v>
      </c>
      <c r="AJ2633">
        <f t="shared" si="1399"/>
        <v>77.354650227619516</v>
      </c>
      <c r="AK2633"/>
      <c r="AL2633"/>
      <c r="AM2633"/>
      <c r="AN2633"/>
    </row>
    <row r="2634" spans="1:40" x14ac:dyDescent="0.25">
      <c r="A2634"/>
      <c r="B2634">
        <f t="shared" si="1365"/>
        <v>700000</v>
      </c>
      <c r="C2634" s="237" t="str">
        <f t="shared" si="1368"/>
        <v>-1.55972005749103E-07+0.00349860362302911i</v>
      </c>
      <c r="D2634" s="208" t="str">
        <f t="shared" si="1369"/>
        <v>-5.95700715279134+0.0268226277765565i</v>
      </c>
      <c r="E2634" t="str">
        <f t="shared" si="1370"/>
        <v>2870</v>
      </c>
      <c r="F2634" t="str">
        <f t="shared" si="1371"/>
        <v>0.777000777000777</v>
      </c>
      <c r="G2634" t="str">
        <f t="shared" si="1366"/>
        <v>0.777000777000777</v>
      </c>
      <c r="H2634" t="str">
        <f t="shared" si="1372"/>
        <v>9.10037582414992+0.533621889951914i</v>
      </c>
      <c r="I2634" t="str">
        <f t="shared" si="1373"/>
        <v>2748.89357189107i</v>
      </c>
      <c r="J2634" t="str">
        <f t="shared" si="1367"/>
        <v>-10227.364521069+601.369948935466i</v>
      </c>
      <c r="K2634" t="str">
        <f t="shared" si="1374"/>
        <v>0.0157497337180247-0.267852206664379i</v>
      </c>
      <c r="L2634" t="str">
        <f t="shared" si="1375"/>
        <v>0.00119678470970421-0.0172558362238597i</v>
      </c>
      <c r="M2634" t="str">
        <f t="shared" si="1376"/>
        <v>0.0169465184277289-0.285108042888239i</v>
      </c>
      <c r="N2634" t="str">
        <f t="shared" si="1377"/>
        <v>-7.17202776256335i</v>
      </c>
      <c r="O2634" t="str">
        <f t="shared" si="1378"/>
        <v>0.63031109991306-0.776342654583907i</v>
      </c>
      <c r="P2634" t="str">
        <f t="shared" si="1379"/>
        <v>0.36968890008694+0.776342654583907i</v>
      </c>
      <c r="Q2634" t="str">
        <f t="shared" si="1380"/>
        <v>-0.36968890008694+6.39568510797944i</v>
      </c>
      <c r="R2634" t="str">
        <f t="shared" si="1381"/>
        <v>0.117651114770254-0.0646034325212257i</v>
      </c>
      <c r="S2634" t="str">
        <f t="shared" si="1382"/>
        <v>0.741120764567373i</v>
      </c>
      <c r="T2634" t="str">
        <f t="shared" si="1383"/>
        <v>0.0478789453038075+0.0871936841307344i</v>
      </c>
      <c r="U2634" t="str">
        <f t="shared" si="1384"/>
        <v>0.0000333333333333333-0.000161251208806378i</v>
      </c>
      <c r="V2634" t="str">
        <f t="shared" si="1385"/>
        <v>6.66666666666667E-06-0.00161251208806378i</v>
      </c>
      <c r="W2634" t="str">
        <f t="shared" si="1386"/>
        <v>0.000027592099229969-0.000147088952411251i</v>
      </c>
      <c r="X2634" t="str">
        <f t="shared" si="1387"/>
        <v>0.0000279395031576974-0.000146952880232853i</v>
      </c>
      <c r="Y2634" t="str">
        <f t="shared" si="1388"/>
        <v>0.009+4.39822971502571i</v>
      </c>
      <c r="Z2634" t="str">
        <f t="shared" si="1389"/>
        <v>-0.000400797123214688-0.0000770545777334285i</v>
      </c>
      <c r="AA2634" t="str">
        <f t="shared" si="1390"/>
        <v>0.00560068646888551-2.72845011936236i</v>
      </c>
      <c r="AB2634" t="str">
        <f t="shared" si="1391"/>
        <v>0.22581781415684+0.411243126467085i</v>
      </c>
      <c r="AC2634" t="str">
        <f t="shared" si="1392"/>
        <v>1.12107554868719-0.0574133358226054i</v>
      </c>
      <c r="AD2634" t="str">
        <f t="shared" si="1393"/>
        <v>0.182165521677986+0.376158285882078i</v>
      </c>
      <c r="AE2634" t="str">
        <f t="shared" si="1394"/>
        <v>-0.0000440266991578658-0.000164799846205392i</v>
      </c>
      <c r="AF2634" t="str">
        <f t="shared" si="1395"/>
        <v>-15.0573829769413-0.506799262175357i</v>
      </c>
      <c r="AG2634" t="str">
        <f t="shared" si="1396"/>
        <v>1.00371900472659-0.00179162051697367i</v>
      </c>
      <c r="AH2634" t="str">
        <f t="shared" si="1397"/>
        <v>0.000572805153455405+0.00249551252409762i</v>
      </c>
      <c r="AI2634">
        <f t="shared" si="1398"/>
        <v>-51.833816904254697</v>
      </c>
      <c r="AJ2634">
        <f t="shared" si="1399"/>
        <v>77.072592477766165</v>
      </c>
      <c r="AK2634"/>
      <c r="AL2634"/>
      <c r="AM2634"/>
      <c r="AN2634"/>
    </row>
    <row r="2635" spans="1:40" x14ac:dyDescent="0.25">
      <c r="A2635"/>
      <c r="B2635">
        <f t="shared" si="1365"/>
        <v>701000</v>
      </c>
      <c r="C2635" s="237" t="str">
        <f t="shared" si="1368"/>
        <v>-1.55527324562818E-07+0.00349361274769508i</v>
      </c>
      <c r="D2635" s="208" t="str">
        <f t="shared" si="1369"/>
        <v>-5.95700714938212+0.0267843643989956i</v>
      </c>
      <c r="E2635" t="str">
        <f t="shared" si="1370"/>
        <v>2870</v>
      </c>
      <c r="F2635" t="str">
        <f t="shared" si="1371"/>
        <v>0.777000777000777</v>
      </c>
      <c r="G2635" t="str">
        <f t="shared" si="1366"/>
        <v>0.777000777000777</v>
      </c>
      <c r="H2635" t="str">
        <f t="shared" si="1372"/>
        <v>9.10047152322978+0.532866695855068i</v>
      </c>
      <c r="I2635" t="str">
        <f t="shared" si="1373"/>
        <v>2752.82056270806i</v>
      </c>
      <c r="J2635" t="str">
        <f t="shared" si="1367"/>
        <v>-10256.6092939139+602.229048862516i</v>
      </c>
      <c r="K2635" t="str">
        <f t="shared" si="1374"/>
        <v>0.0157049762718974-0.267472659937753i</v>
      </c>
      <c r="L2635" t="str">
        <f t="shared" si="1375"/>
        <v>0.00119338892585453-0.0172314553748452i</v>
      </c>
      <c r="M2635" t="str">
        <f t="shared" si="1376"/>
        <v>0.0168983651977519-0.284704115312598i</v>
      </c>
      <c r="N2635" t="str">
        <f t="shared" si="1377"/>
        <v>-7.18227351650987i</v>
      </c>
      <c r="O2635" t="str">
        <f t="shared" si="1378"/>
        <v>0.622323939947731-0.782759805922566i</v>
      </c>
      <c r="P2635" t="str">
        <f t="shared" si="1379"/>
        <v>0.377676060052269+0.782759805922566i</v>
      </c>
      <c r="Q2635" t="str">
        <f t="shared" si="1380"/>
        <v>-0.377676060052269+6.3995137105873i</v>
      </c>
      <c r="R2635" t="str">
        <f t="shared" si="1381"/>
        <v>0.11842013253624-0.0660050947997201i</v>
      </c>
      <c r="S2635" t="str">
        <f t="shared" si="1382"/>
        <v>0.742179508516755i</v>
      </c>
      <c r="T2635" t="str">
        <f t="shared" si="1383"/>
        <v>0.0489876288180581+0.0878889957642356i</v>
      </c>
      <c r="U2635" t="str">
        <f t="shared" si="1384"/>
        <v>0.0000333333333333334-0.000161021178551305i</v>
      </c>
      <c r="V2635" t="str">
        <f t="shared" si="1385"/>
        <v>6.66666666666667E-06-0.00161021178551305i</v>
      </c>
      <c r="W2635" t="str">
        <f t="shared" si="1386"/>
        <v>0.0000275920672047024-0.000146880543194896i</v>
      </c>
      <c r="X2635" t="str">
        <f t="shared" si="1387"/>
        <v>0.0000279384514828828-0.000146744666467747i</v>
      </c>
      <c r="Y2635" t="str">
        <f t="shared" si="1388"/>
        <v>0.009+4.40451290033289i</v>
      </c>
      <c r="Z2635" t="str">
        <f t="shared" si="1389"/>
        <v>-0.000399658277895966-0.0000769394496624884i</v>
      </c>
      <c r="AA2635" t="str">
        <f t="shared" si="1390"/>
        <v>0.00558471708837827-2.72455766786768i</v>
      </c>
      <c r="AB2635" t="str">
        <f t="shared" si="1391"/>
        <v>0.231046845126323+0.414522516859642i</v>
      </c>
      <c r="AC2635" t="str">
        <f t="shared" si="1392"/>
        <v>1.12192058040641-0.0587752347648711i</v>
      </c>
      <c r="AD2635" t="str">
        <f t="shared" si="1393"/>
        <v>0.186071887370769+0.379223755365002i</v>
      </c>
      <c r="AE2635" t="str">
        <f t="shared" si="1394"/>
        <v>-0.0000451879030347283-0.000165876181618385i</v>
      </c>
      <c r="AF2635" t="str">
        <f t="shared" si="1395"/>
        <v>-15.0574786726119-0.506082331456072i</v>
      </c>
      <c r="AG2635" t="str">
        <f t="shared" si="1396"/>
        <v>1.00374400726071-0.00182754154304792i</v>
      </c>
      <c r="AH2635" t="str">
        <f t="shared" si="1397"/>
        <v>0.000589669970522451+0.00251221775120139i</v>
      </c>
      <c r="AI2635">
        <f t="shared" si="1398"/>
        <v>-51.76594330630023</v>
      </c>
      <c r="AJ2635">
        <f t="shared" si="1399"/>
        <v>76.790604989368063</v>
      </c>
      <c r="AK2635"/>
      <c r="AL2635"/>
      <c r="AM2635"/>
      <c r="AN2635"/>
    </row>
    <row r="2636" spans="1:40" x14ac:dyDescent="0.25">
      <c r="A2636"/>
      <c r="B2636">
        <f t="shared" si="1365"/>
        <v>702000</v>
      </c>
      <c r="C2636" s="237" t="str">
        <f t="shared" si="1368"/>
        <v>-1.55084542369633E-07+0.00348863609137902i</v>
      </c>
      <c r="D2636" s="208" t="str">
        <f t="shared" si="1369"/>
        <v>-5.95700714598745+0.0267462100339058i</v>
      </c>
      <c r="E2636" t="str">
        <f t="shared" si="1370"/>
        <v>2870</v>
      </c>
      <c r="F2636" t="str">
        <f t="shared" si="1371"/>
        <v>0.777000777000777</v>
      </c>
      <c r="G2636" t="str">
        <f t="shared" si="1366"/>
        <v>0.777000777000777</v>
      </c>
      <c r="H2636" t="str">
        <f t="shared" si="1372"/>
        <v>9.10056681578469+0.53211362770672i</v>
      </c>
      <c r="I2636" t="str">
        <f t="shared" si="1373"/>
        <v>2756.74755352504i</v>
      </c>
      <c r="J2636" t="str">
        <f t="shared" si="1367"/>
        <v>-10285.8958151854+603.088148789567i</v>
      </c>
      <c r="K2636" t="str">
        <f t="shared" si="1374"/>
        <v>0.0156604091363312-0.267094183698982i</v>
      </c>
      <c r="L2636" t="str">
        <f t="shared" si="1375"/>
        <v>0.00119000755146024-0.0172071429904132i</v>
      </c>
      <c r="M2636" t="str">
        <f t="shared" si="1376"/>
        <v>0.0168504166877914-0.284301326689395i</v>
      </c>
      <c r="N2636" t="str">
        <f t="shared" si="1377"/>
        <v>-7.19251927045639i</v>
      </c>
      <c r="O2636" t="str">
        <f t="shared" si="1378"/>
        <v>0.614271451803358-0.789094787398444i</v>
      </c>
      <c r="P2636" t="str">
        <f t="shared" si="1379"/>
        <v>0.385728548196642+0.789094787398444i</v>
      </c>
      <c r="Q2636" t="str">
        <f t="shared" si="1380"/>
        <v>-0.385728548196642+6.40342448305795i</v>
      </c>
      <c r="R2636" t="str">
        <f t="shared" si="1381"/>
        <v>0.119169107169116-0.0674163451192477i</v>
      </c>
      <c r="S2636" t="str">
        <f t="shared" si="1382"/>
        <v>0.743238252466138i</v>
      </c>
      <c r="T2636" t="str">
        <f t="shared" si="1383"/>
        <v>0.0501064065340837+0.0885710389603237i</v>
      </c>
      <c r="U2636" t="str">
        <f t="shared" si="1384"/>
        <v>0.0000333333333333333-0.000160791803653084i</v>
      </c>
      <c r="V2636" t="str">
        <f t="shared" si="1385"/>
        <v>6.66666666666667E-06-0.00160791803653084i</v>
      </c>
      <c r="W2636" t="str">
        <f t="shared" si="1386"/>
        <v>0.0000275920351338112-0.000146672729754403i</v>
      </c>
      <c r="X2636" t="str">
        <f t="shared" si="1387"/>
        <v>0.0000279374041169959-0.000146537047909429i</v>
      </c>
      <c r="Y2636" t="str">
        <f t="shared" si="1388"/>
        <v>0.009+4.41079608564007i</v>
      </c>
      <c r="Z2636" t="str">
        <f t="shared" si="1389"/>
        <v>-0.000398524296075754-0.0000768246713029148i</v>
      </c>
      <c r="AA2636" t="str">
        <f t="shared" si="1390"/>
        <v>0.00556881591369582-2.72067630694186i</v>
      </c>
      <c r="AB2636" t="str">
        <f t="shared" si="1391"/>
        <v>0.236323484717216+0.417739327562632i</v>
      </c>
      <c r="AC2636" t="str">
        <f t="shared" si="1392"/>
        <v>1.12274599422699-0.0601479984966573i</v>
      </c>
      <c r="AD2636" t="str">
        <f t="shared" si="1393"/>
        <v>0.19000914033819+0.382248522156186i</v>
      </c>
      <c r="AE2636" t="str">
        <f t="shared" si="1394"/>
        <v>-0.0000463571418305623-0.000166932712969322i</v>
      </c>
      <c r="AF2636" t="str">
        <f t="shared" si="1395"/>
        <v>-15.0575739617721-0.505367417672814i</v>
      </c>
      <c r="AG2636" t="str">
        <f t="shared" si="1396"/>
        <v>1.00376853809714-0.00186366539433375i</v>
      </c>
      <c r="AH2636" t="str">
        <f t="shared" si="1397"/>
        <v>0.000606664976566164+0.00252863044160245i</v>
      </c>
      <c r="AI2636">
        <f t="shared" si="1398"/>
        <v>-51.699239148867797</v>
      </c>
      <c r="AJ2636">
        <f t="shared" si="1399"/>
        <v>76.508687357923591</v>
      </c>
      <c r="AK2636"/>
      <c r="AL2636"/>
      <c r="AM2636"/>
      <c r="AN2636"/>
    </row>
    <row r="2637" spans="1:40" x14ac:dyDescent="0.25">
      <c r="A2637"/>
      <c r="B2637">
        <f t="shared" si="1365"/>
        <v>703000</v>
      </c>
      <c r="C2637" s="237" t="str">
        <f t="shared" si="1368"/>
        <v>-1.54643648372154E-07+0.00348367359340232i</v>
      </c>
      <c r="D2637" s="208" t="str">
        <f t="shared" si="1369"/>
        <v>-5.95700714260726+0.0267081642160845i</v>
      </c>
      <c r="E2637" t="str">
        <f t="shared" si="1370"/>
        <v>2870</v>
      </c>
      <c r="F2637" t="str">
        <f t="shared" si="1371"/>
        <v>0.777000777000777</v>
      </c>
      <c r="G2637" t="str">
        <f t="shared" si="1366"/>
        <v>0.777000777000777</v>
      </c>
      <c r="H2637" t="str">
        <f t="shared" si="1372"/>
        <v>9.10066170411092+0.531362676578946i</v>
      </c>
      <c r="I2637" t="str">
        <f t="shared" si="1373"/>
        <v>2760.67454434203i</v>
      </c>
      <c r="J2637" t="str">
        <f t="shared" si="1367"/>
        <v>-10315.2240848836+603.947248716617i</v>
      </c>
      <c r="K2637" t="str">
        <f t="shared" si="1374"/>
        <v>0.0156160312350716-0.266716773441067i</v>
      </c>
      <c r="L2637" t="str">
        <f t="shared" si="1375"/>
        <v>0.00118664050524079-0.0171828987840096i</v>
      </c>
      <c r="M2637" t="str">
        <f t="shared" si="1376"/>
        <v>0.0168026717403124-0.283899672225077i</v>
      </c>
      <c r="N2637" t="str">
        <f t="shared" si="1377"/>
        <v>-7.20276502440291i</v>
      </c>
      <c r="O2637" t="str">
        <f t="shared" si="1378"/>
        <v>0.606154480786304-0.795346933999677i</v>
      </c>
      <c r="P2637" t="str">
        <f t="shared" si="1379"/>
        <v>0.393845519213696+0.795346933999677i</v>
      </c>
      <c r="Q2637" t="str">
        <f t="shared" si="1380"/>
        <v>-0.393845519213696+6.40741809040323i</v>
      </c>
      <c r="R2637" t="str">
        <f t="shared" si="1381"/>
        <v>0.119897877869647-0.0688368941986944i</v>
      </c>
      <c r="S2637" t="str">
        <f t="shared" si="1382"/>
        <v>0.744296996415519i</v>
      </c>
      <c r="T2637" t="str">
        <f t="shared" si="1383"/>
        <v>0.0512350935946611+0.089239630374973i</v>
      </c>
      <c r="U2637" t="str">
        <f t="shared" si="1384"/>
        <v>0.0000333333333333334-0.000160563081315028i</v>
      </c>
      <c r="V2637" t="str">
        <f t="shared" si="1385"/>
        <v>6.66666666666667E-06-0.00160563081315028i</v>
      </c>
      <c r="W2637" t="str">
        <f t="shared" si="1386"/>
        <v>0.000027592003017296-0.000146465509547323i</v>
      </c>
      <c r="X2637" t="str">
        <f t="shared" si="1387"/>
        <v>0.0000279363610352785-0.00014633002201794i</v>
      </c>
      <c r="Y2637" t="str">
        <f t="shared" si="1388"/>
        <v>0.009+4.41707927094725i</v>
      </c>
      <c r="Z2637" t="str">
        <f t="shared" si="1389"/>
        <v>-0.000397395150100075-0.0000767102410383562i</v>
      </c>
      <c r="AA2637" t="str">
        <f t="shared" si="1390"/>
        <v>0.00555298255696454-2.71680598925126i</v>
      </c>
      <c r="AB2637" t="str">
        <f t="shared" si="1391"/>
        <v>0.241646861062902+0.420892693846332i</v>
      </c>
      <c r="AC2637" t="str">
        <f t="shared" si="1392"/>
        <v>1.12355161070842-0.0615313428773809i</v>
      </c>
      <c r="AD2637" t="str">
        <f t="shared" si="1393"/>
        <v>0.193976849316864+0.385232281051171i</v>
      </c>
      <c r="AE2637" t="str">
        <f t="shared" si="1394"/>
        <v>-0.0000475341980150236-0.000167969451018682i</v>
      </c>
      <c r="AF2637" t="str">
        <f t="shared" si="1395"/>
        <v>-15.0576688467182-0.504654512362862i</v>
      </c>
      <c r="AG2637" t="str">
        <f t="shared" si="1396"/>
        <v>1.00379259623687-0.00189998696586438i</v>
      </c>
      <c r="AH2637" t="str">
        <f t="shared" si="1397"/>
        <v>0.000623786906188879+0.00254475069241561i</v>
      </c>
      <c r="AI2637">
        <f t="shared" si="1398"/>
        <v>-51.633679235587266</v>
      </c>
      <c r="AJ2637">
        <f t="shared" si="1399"/>
        <v>76.226839174595611</v>
      </c>
      <c r="AK2637"/>
      <c r="AL2637"/>
      <c r="AM2637"/>
      <c r="AN2637"/>
    </row>
    <row r="2638" spans="1:40" x14ac:dyDescent="0.25">
      <c r="A2638"/>
      <c r="B2638">
        <f t="shared" si="1365"/>
        <v>704000</v>
      </c>
      <c r="C2638" s="237" t="str">
        <f t="shared" si="1368"/>
        <v>-1.5420463184962E-07+0.00347872519343115i</v>
      </c>
      <c r="D2638" s="208" t="str">
        <f t="shared" si="1369"/>
        <v>-5.95700713924147+0.0266702264829722i</v>
      </c>
      <c r="E2638" t="str">
        <f t="shared" si="1370"/>
        <v>2870</v>
      </c>
      <c r="F2638" t="str">
        <f t="shared" si="1371"/>
        <v>0.777000777000777</v>
      </c>
      <c r="G2638" t="str">
        <f t="shared" si="1366"/>
        <v>0.777000777000777</v>
      </c>
      <c r="H2638" t="str">
        <f t="shared" si="1372"/>
        <v>9.10075619048851+0.530613833593541i</v>
      </c>
      <c r="I2638" t="str">
        <f t="shared" si="1373"/>
        <v>2764.60153515902i</v>
      </c>
      <c r="J2638" t="str">
        <f t="shared" si="1367"/>
        <v>-10344.5941030084+604.806348643668i</v>
      </c>
      <c r="K2638" t="str">
        <f t="shared" si="1374"/>
        <v>0.0155718414994542-0.266340424682184i</v>
      </c>
      <c r="L2638" t="str">
        <f t="shared" si="1375"/>
        <v>0.00118328770648701-0.0171587224706686i</v>
      </c>
      <c r="M2638" t="str">
        <f t="shared" si="1376"/>
        <v>0.0167551292059412-0.283499147152853i</v>
      </c>
      <c r="N2638" t="str">
        <f t="shared" si="1377"/>
        <v>-7.21301077834943i</v>
      </c>
      <c r="O2638" t="str">
        <f t="shared" si="1378"/>
        <v>0.597973878971996-0.801515589409953i</v>
      </c>
      <c r="P2638" t="str">
        <f t="shared" si="1379"/>
        <v>0.402026121028004+0.801515589409953i</v>
      </c>
      <c r="Q2638" t="str">
        <f t="shared" si="1380"/>
        <v>-0.402026121028004+6.41149518893948i</v>
      </c>
      <c r="R2638" t="str">
        <f t="shared" si="1381"/>
        <v>0.120606288970416-0.0702664489761368i</v>
      </c>
      <c r="S2638" t="str">
        <f t="shared" si="1382"/>
        <v>0.745355740364902i</v>
      </c>
      <c r="T2638" t="str">
        <f t="shared" si="1383"/>
        <v>0.0523735010994211+0.0898945898082077i</v>
      </c>
      <c r="U2638" t="str">
        <f t="shared" si="1384"/>
        <v>0.0000333333333333333-0.000160335008756342i</v>
      </c>
      <c r="V2638" t="str">
        <f t="shared" si="1385"/>
        <v>6.66666666666667E-06-0.00160335008756342i</v>
      </c>
      <c r="W2638" t="str">
        <f t="shared" si="1386"/>
        <v>0.0000275919708551572-0.000146258880045658i</v>
      </c>
      <c r="X2638" t="str">
        <f t="shared" si="1387"/>
        <v>0.0000279353222131479-0.000146123586267755i</v>
      </c>
      <c r="Y2638" t="str">
        <f t="shared" si="1388"/>
        <v>0.009+4.42336245625443i</v>
      </c>
      <c r="Z2638" t="str">
        <f t="shared" si="1389"/>
        <v>-0.000396270812511232-0.0000765961572625222i</v>
      </c>
      <c r="AA2638" t="str">
        <f t="shared" si="1390"/>
        <v>0.00553721663306414-2.71294666773122i</v>
      </c>
      <c r="AB2638" t="str">
        <f t="shared" si="1391"/>
        <v>0.247016083227539+0.423981765809718i</v>
      </c>
      <c r="AC2638" t="str">
        <f t="shared" si="1392"/>
        <v>1.12433725540584-0.0629249796609405i</v>
      </c>
      <c r="AD2638" t="str">
        <f t="shared" si="1393"/>
        <v>0.197974580200251+0.388174731508532i</v>
      </c>
      <c r="AE2638" t="str">
        <f t="shared" si="1394"/>
        <v>-0.0000487188549725588-0.000168986408330216i</v>
      </c>
      <c r="AF2638" t="str">
        <f t="shared" si="1395"/>
        <v>-15.05776332973-0.503943607110569i</v>
      </c>
      <c r="AG2638" t="str">
        <f t="shared" si="1396"/>
        <v>1.00381618073238-0.00193650115365309i</v>
      </c>
      <c r="AH2638" t="str">
        <f t="shared" si="1397"/>
        <v>0.000641032508332424+0.00256057862745674i</v>
      </c>
      <c r="AI2638">
        <f t="shared" si="1398"/>
        <v>-51.56923921178057</v>
      </c>
      <c r="AJ2638">
        <f t="shared" si="1399"/>
        <v>75.94506002627466</v>
      </c>
      <c r="AK2638"/>
      <c r="AL2638"/>
      <c r="AM2638"/>
      <c r="AN2638"/>
    </row>
    <row r="2639" spans="1:40" x14ac:dyDescent="0.25">
      <c r="A2639"/>
      <c r="B2639">
        <f t="shared" si="1365"/>
        <v>705000</v>
      </c>
      <c r="C2639" s="237" t="str">
        <f t="shared" si="1368"/>
        <v>-1.5376748215725E-07+0.003473790831474i</v>
      </c>
      <c r="D2639" s="208" t="str">
        <f t="shared" si="1369"/>
        <v>-5.95700713588999+0.026632396374634i</v>
      </c>
      <c r="E2639" t="str">
        <f t="shared" si="1370"/>
        <v>2870</v>
      </c>
      <c r="F2639" t="str">
        <f t="shared" si="1371"/>
        <v>0.777000777000777</v>
      </c>
      <c r="G2639" t="str">
        <f t="shared" si="1366"/>
        <v>0.777000777000777</v>
      </c>
      <c r="H2639" t="str">
        <f t="shared" si="1372"/>
        <v>9.10085027718151+0.529867089921654i</v>
      </c>
      <c r="I2639" t="str">
        <f t="shared" si="1373"/>
        <v>2768.52852597601i</v>
      </c>
      <c r="J2639" t="str">
        <f t="shared" si="1367"/>
        <v>-10374.0058695598+605.665448570719i</v>
      </c>
      <c r="K2639" t="str">
        <f t="shared" si="1374"/>
        <v>0.0155278388683391-0.265965132965513i</v>
      </c>
      <c r="L2639" t="str">
        <f t="shared" si="1375"/>
        <v>0.00117994907505634-0.0171346137670027i</v>
      </c>
      <c r="M2639" t="str">
        <f t="shared" si="1376"/>
        <v>0.0167077879433954-0.283099746732516i</v>
      </c>
      <c r="N2639" t="str">
        <f t="shared" si="1377"/>
        <v>-7.22325653229595i</v>
      </c>
      <c r="O2639" t="str">
        <f t="shared" si="1378"/>
        <v>0.589730505115473-0.807600106077413i</v>
      </c>
      <c r="P2639" t="str">
        <f t="shared" si="1379"/>
        <v>0.410269494884527+0.807600106077413i</v>
      </c>
      <c r="Q2639" t="str">
        <f t="shared" si="1380"/>
        <v>-0.410269494884527+6.41565642621854i</v>
      </c>
      <c r="R2639" t="str">
        <f t="shared" si="1381"/>
        <v>0.121294190042335-0.0717047127220889i</v>
      </c>
      <c r="S2639" t="str">
        <f t="shared" si="1382"/>
        <v>0.746414484314283i</v>
      </c>
      <c r="T2639" t="str">
        <f t="shared" si="1383"/>
        <v>0.0535214361693618+0.0905357403107681i</v>
      </c>
      <c r="U2639" t="str">
        <f t="shared" si="1384"/>
        <v>0.0000333333333333334-0.000160107583212007i</v>
      </c>
      <c r="V2639" t="str">
        <f t="shared" si="1385"/>
        <v>6.66666666666667E-06-0.00160107583212007i</v>
      </c>
      <c r="W2639" t="str">
        <f t="shared" si="1386"/>
        <v>0.0000275919386473951-0.000146052838735748i</v>
      </c>
      <c r="X2639" t="str">
        <f t="shared" si="1387"/>
        <v>0.0000279342876261956-0.000145917738147675i</v>
      </c>
      <c r="Y2639" t="str">
        <f t="shared" si="1388"/>
        <v>0.009+4.42964564156161i</v>
      </c>
      <c r="Z2639" t="str">
        <f t="shared" si="1389"/>
        <v>-0.000395151256046128-0.000076482418379107i</v>
      </c>
      <c r="AA2639" t="str">
        <f t="shared" si="1390"/>
        <v>0.00552151775960432-2.70909829558413i</v>
      </c>
      <c r="AB2639" t="str">
        <f t="shared" si="1391"/>
        <v>0.252430241510332+0.427005708883548i</v>
      </c>
      <c r="AC2639" t="str">
        <f t="shared" si="1392"/>
        <v>1.12510275898393-0.0643286166045573i</v>
      </c>
      <c r="AD2639" t="str">
        <f t="shared" si="1393"/>
        <v>0.202001896089992+0.391075577672456i</v>
      </c>
      <c r="AE2639" t="str">
        <f t="shared" si="1394"/>
        <v>-0.000049910897014264-0.000169983599256364i</v>
      </c>
      <c r="AF2639" t="str">
        <f t="shared" si="1395"/>
        <v>-15.0578574130715-0.50323469354702i</v>
      </c>
      <c r="AG2639" t="str">
        <f t="shared" si="1396"/>
        <v>1.00383929068747-0.00197320285518999i</v>
      </c>
      <c r="AH2639" t="str">
        <f t="shared" si="1397"/>
        <v>0.000658398546428078+0.00257611439700404i</v>
      </c>
      <c r="AI2639">
        <f t="shared" si="1398"/>
        <v>-51.505895527634877</v>
      </c>
      <c r="AJ2639">
        <f t="shared" si="1399"/>
        <v>75.663349495643132</v>
      </c>
      <c r="AK2639"/>
      <c r="AL2639"/>
      <c r="AM2639"/>
      <c r="AN2639"/>
    </row>
    <row r="2640" spans="1:40" x14ac:dyDescent="0.25">
      <c r="A2640"/>
      <c r="B2640">
        <f t="shared" si="1365"/>
        <v>706000</v>
      </c>
      <c r="C2640" s="237" t="str">
        <f t="shared" si="1368"/>
        <v>-1.53332188725596E-07+0.00346887044787926i</v>
      </c>
      <c r="D2640" s="208" t="str">
        <f t="shared" si="1369"/>
        <v>-5.95700713255274+0.026594673433741i</v>
      </c>
      <c r="E2640" t="str">
        <f t="shared" si="1370"/>
        <v>2870</v>
      </c>
      <c r="F2640" t="str">
        <f t="shared" si="1371"/>
        <v>0.777000777000777</v>
      </c>
      <c r="G2640" t="str">
        <f t="shared" si="1366"/>
        <v>0.777000777000777</v>
      </c>
      <c r="H2640" t="str">
        <f t="shared" si="1372"/>
        <v>9.10094396643805+0.529122436783475i</v>
      </c>
      <c r="I2640" t="str">
        <f t="shared" si="1373"/>
        <v>2772.45551679299i</v>
      </c>
      <c r="J2640" t="str">
        <f t="shared" si="1367"/>
        <v>-10403.4593845378+606.52454849777i</v>
      </c>
      <c r="K2640" t="str">
        <f t="shared" si="1374"/>
        <v>0.0154840222880479-0.265590893859058i</v>
      </c>
      <c r="L2640" t="str">
        <f t="shared" si="1375"/>
        <v>0.00117662453136799-0.0171105723911908i</v>
      </c>
      <c r="M2640" t="str">
        <f t="shared" si="1376"/>
        <v>0.0166606468194159-0.282701466250249i</v>
      </c>
      <c r="N2640" t="str">
        <f t="shared" si="1377"/>
        <v>-7.23350228624247i</v>
      </c>
      <c r="O2640" t="str">
        <f t="shared" si="1378"/>
        <v>0.581425224561243-0.813599845282623i</v>
      </c>
      <c r="P2640" t="str">
        <f t="shared" si="1379"/>
        <v>0.418574775438757+0.813599845282623i</v>
      </c>
      <c r="Q2640" t="str">
        <f t="shared" si="1380"/>
        <v>-0.418574775438757+6.41990244095985i</v>
      </c>
      <c r="R2640" t="str">
        <f t="shared" si="1381"/>
        <v>0.121961435998203-0.0731513851562016i</v>
      </c>
      <c r="S2640" t="str">
        <f t="shared" si="1382"/>
        <v>0.747473228263666i</v>
      </c>
      <c r="T2640" t="str">
        <f t="shared" si="1383"/>
        <v>0.0546787020146648+0.0911629082892493i</v>
      </c>
      <c r="U2640" t="str">
        <f t="shared" si="1384"/>
        <v>0.0000333333333333333-0.00015988080193267i</v>
      </c>
      <c r="V2640" t="str">
        <f t="shared" si="1385"/>
        <v>6.66666666666667E-06-0.0015988080193267i</v>
      </c>
      <c r="W2640" t="str">
        <f t="shared" si="1386"/>
        <v>0.0000275919063940101-0.000145847383118179i</v>
      </c>
      <c r="X2640" t="str">
        <f t="shared" si="1387"/>
        <v>0.0000279332572501858-0.000145712475160729i</v>
      </c>
      <c r="Y2640" t="str">
        <f t="shared" si="1388"/>
        <v>0.009+4.43592882686879i</v>
      </c>
      <c r="Z2640" t="str">
        <f t="shared" si="1389"/>
        <v>-0.000394036453634615-0.0000763690228017098i</v>
      </c>
      <c r="AA2640" t="str">
        <f t="shared" si="1390"/>
        <v>0.00550588555690151-2.70526082627758i</v>
      </c>
      <c r="AB2640" t="str">
        <f t="shared" si="1391"/>
        <v>0.257888407765383+0.429963704326245i</v>
      </c>
      <c r="AC2640" t="str">
        <f t="shared" si="1392"/>
        <v>1.12584795732802-0.0657419575812686i</v>
      </c>
      <c r="AD2640" t="str">
        <f t="shared" si="1393"/>
        <v>0.206058357347328+0.393934528394779i</v>
      </c>
      <c r="AE2640" t="str">
        <f t="shared" si="1394"/>
        <v>-0.0000511101093895535-0.000170961039923644i</v>
      </c>
      <c r="AF2640" t="str">
        <f t="shared" si="1395"/>
        <v>-15.0579510989908-0.502527763349734i</v>
      </c>
      <c r="AG2640" t="str">
        <f t="shared" si="1396"/>
        <v>1.0038619252571-0.00201008696993546i</v>
      </c>
      <c r="AH2640" t="str">
        <f t="shared" si="1397"/>
        <v>0.000675881798543437+0.0025913581775593i</v>
      </c>
      <c r="AI2640">
        <f t="shared" si="1398"/>
        <v>-51.443625403372842</v>
      </c>
      <c r="AJ2640">
        <f t="shared" si="1399"/>
        <v>75.381707161239348</v>
      </c>
      <c r="AK2640"/>
      <c r="AL2640"/>
      <c r="AM2640"/>
      <c r="AN2640"/>
    </row>
    <row r="2641" spans="1:40" x14ac:dyDescent="0.25">
      <c r="A2641"/>
      <c r="B2641">
        <f t="shared" si="1365"/>
        <v>707000</v>
      </c>
      <c r="C2641" s="237" t="str">
        <f t="shared" si="1368"/>
        <v>-1.52898741059906E-07+0.00346396398333279i</v>
      </c>
      <c r="D2641" s="208" t="str">
        <f t="shared" si="1369"/>
        <v>-5.95700712922964+0.0265570572055514i</v>
      </c>
      <c r="E2641" t="str">
        <f t="shared" si="1370"/>
        <v>2870</v>
      </c>
      <c r="F2641" t="str">
        <f t="shared" si="1371"/>
        <v>0.777000777000777</v>
      </c>
      <c r="G2641" t="str">
        <f t="shared" si="1366"/>
        <v>0.777000777000777</v>
      </c>
      <c r="H2641" t="str">
        <f t="shared" si="1372"/>
        <v>9.10103726049052+0.528379865447868i</v>
      </c>
      <c r="I2641" t="str">
        <f t="shared" si="1373"/>
        <v>2776.38250760998i</v>
      </c>
      <c r="J2641" t="str">
        <f t="shared" si="1367"/>
        <v>-10432.9546479424+607.38364842482i</v>
      </c>
      <c r="K2641" t="str">
        <f t="shared" si="1374"/>
        <v>0.0154403907123015-0.265217702955485i</v>
      </c>
      <c r="L2641" t="str">
        <f t="shared" si="1375"/>
        <v>0.00117331399639833-0.0170865980629685i</v>
      </c>
      <c r="M2641" t="str">
        <f t="shared" si="1376"/>
        <v>0.0166137047086998-0.282304301018453i</v>
      </c>
      <c r="N2641" t="str">
        <f t="shared" si="1377"/>
        <v>-7.24374804018899i</v>
      </c>
      <c r="O2641" t="str">
        <f t="shared" si="1378"/>
        <v>0.573058909152441-0.819514177205626i</v>
      </c>
      <c r="P2641" t="str">
        <f t="shared" si="1379"/>
        <v>0.426941090847559+0.819514177205626i</v>
      </c>
      <c r="Q2641" t="str">
        <f t="shared" si="1380"/>
        <v>-0.426941090847559+6.42423386298336i</v>
      </c>
      <c r="R2641" t="str">
        <f t="shared" si="1381"/>
        <v>0.122607887193165-0.0746061625673363i</v>
      </c>
      <c r="S2641" t="str">
        <f t="shared" si="1382"/>
        <v>0.748531972213046i</v>
      </c>
      <c r="T2641" t="str">
        <f t="shared" si="1383"/>
        <v>0.0558450980057754+0.0917759236095745i</v>
      </c>
      <c r="U2641" t="str">
        <f t="shared" si="1384"/>
        <v>0.0000333333333333333-0.000159654662184533i</v>
      </c>
      <c r="V2641" t="str">
        <f t="shared" si="1385"/>
        <v>6.66666666666667E-06-0.00159654662184533i</v>
      </c>
      <c r="W2641" t="str">
        <f t="shared" si="1386"/>
        <v>0.0000275918740950028-0.000145642510707675i</v>
      </c>
      <c r="X2641" t="str">
        <f t="shared" si="1387"/>
        <v>0.0000279322310610543-0.000145507794824075i</v>
      </c>
      <c r="Y2641" t="str">
        <f t="shared" si="1388"/>
        <v>0.009+4.44221201217597i</v>
      </c>
      <c r="Z2641" t="str">
        <f t="shared" si="1389"/>
        <v>-0.00039292637839787-0.0000762559689537595i</v>
      </c>
      <c r="AA2641" t="str">
        <f t="shared" si="1390"/>
        <v>0.00549031964795604-2.70143421354248i</v>
      </c>
      <c r="AB2641" t="str">
        <f t="shared" si="1391"/>
        <v>0.263389635736939+0.432854949711917i</v>
      </c>
      <c r="AC2641" t="str">
        <f t="shared" si="1392"/>
        <v>1.12657269165227-0.0671647026960086i</v>
      </c>
      <c r="AD2641" t="str">
        <f t="shared" si="1393"/>
        <v>0.210143521644612+0.396751297256397i</v>
      </c>
      <c r="AE2641" t="str">
        <f t="shared" si="1394"/>
        <v>-0.0000523162782976442-0.000171918748217978i</v>
      </c>
      <c r="AF2641" t="str">
        <f t="shared" si="1395"/>
        <v>-15.0580443897202-0.501822808242317i</v>
      </c>
      <c r="AG2641" t="str">
        <f t="shared" si="1396"/>
        <v>1.00388408364729-0.00204714839981022i</v>
      </c>
      <c r="AH2641" t="str">
        <f t="shared" si="1397"/>
        <v>0.000693479057526337+0.00260631017160915i</v>
      </c>
      <c r="AI2641">
        <f t="shared" si="1398"/>
        <v>-51.382406796291662</v>
      </c>
      <c r="AJ2641">
        <f t="shared" si="1399"/>
        <v>75.100132597519135</v>
      </c>
      <c r="AK2641"/>
      <c r="AL2641"/>
      <c r="AM2641"/>
      <c r="AN2641"/>
    </row>
    <row r="2642" spans="1:40" x14ac:dyDescent="0.25">
      <c r="A2642"/>
      <c r="B2642">
        <f t="shared" si="1365"/>
        <v>708000</v>
      </c>
      <c r="C2642" s="237" t="str">
        <f t="shared" si="1368"/>
        <v>-1.52467128739494E-07+0.00345907137885558i</v>
      </c>
      <c r="D2642" s="208" t="str">
        <f t="shared" si="1369"/>
        <v>-5.95700712592062+0.0265195472378928i</v>
      </c>
      <c r="E2642" t="str">
        <f t="shared" si="1370"/>
        <v>2870</v>
      </c>
      <c r="F2642" t="str">
        <f t="shared" si="1371"/>
        <v>0.777000777000777</v>
      </c>
      <c r="G2642" t="str">
        <f t="shared" si="1366"/>
        <v>0.777000777000777</v>
      </c>
      <c r="H2642" t="str">
        <f t="shared" si="1372"/>
        <v>9.10113016155564+0.527639367232062i</v>
      </c>
      <c r="I2642" t="str">
        <f t="shared" si="1373"/>
        <v>2780.30949842697i</v>
      </c>
      <c r="J2642" t="str">
        <f t="shared" si="1367"/>
        <v>-10462.4916597737+608.242748351871i</v>
      </c>
      <c r="K2642" t="str">
        <f t="shared" si="1374"/>
        <v>0.015396943102157-0.26484555587194i</v>
      </c>
      <c r="L2642" t="str">
        <f t="shared" si="1375"/>
        <v>0.00117001739167616-0.0170626905036168i</v>
      </c>
      <c r="M2642" t="str">
        <f t="shared" si="1376"/>
        <v>0.0165669604938332-0.281908246375557i</v>
      </c>
      <c r="N2642" t="str">
        <f t="shared" si="1377"/>
        <v>-7.25399379413551i</v>
      </c>
      <c r="O2642" t="str">
        <f t="shared" si="1378"/>
        <v>0.564632437139311-0.825342480992056i</v>
      </c>
      <c r="P2642" t="str">
        <f t="shared" si="1379"/>
        <v>0.435367562860689+0.825342480992056i</v>
      </c>
      <c r="Q2642" t="str">
        <f t="shared" si="1380"/>
        <v>-0.435367562860689+6.42865131314345i</v>
      </c>
      <c r="R2642" t="str">
        <f t="shared" si="1381"/>
        <v>0.123233409521973-0.0760687379369103i</v>
      </c>
      <c r="S2642" t="str">
        <f t="shared" si="1382"/>
        <v>0.749590716162429i</v>
      </c>
      <c r="T2642" t="str">
        <f t="shared" si="1383"/>
        <v>0.0570204197477007+0.0923746196987136i</v>
      </c>
      <c r="U2642" t="str">
        <f t="shared" si="1384"/>
        <v>0.0000333333333333333-0.000159429161249244i</v>
      </c>
      <c r="V2642" t="str">
        <f t="shared" si="1385"/>
        <v>6.66666666666667E-06-0.00159429161249244i</v>
      </c>
      <c r="W2642" t="str">
        <f t="shared" si="1386"/>
        <v>0.0000275918417503734-0.000145438219033001i</v>
      </c>
      <c r="X2642" t="str">
        <f t="shared" si="1387"/>
        <v>0.0000279312090349062-0.000145303694668892i</v>
      </c>
      <c r="Y2642" t="str">
        <f t="shared" si="1388"/>
        <v>0.009+4.44849519748315i</v>
      </c>
      <c r="Z2642" t="str">
        <f t="shared" si="1389"/>
        <v>-0.000391821003646748-0.0000761432552684351i</v>
      </c>
      <c r="AA2642" t="str">
        <f t="shared" si="1390"/>
        <v>0.00547481965842925-2.69761841137116i</v>
      </c>
      <c r="AB2642" t="str">
        <f t="shared" si="1391"/>
        <v>0.26893296140981+0.435678659410111i</v>
      </c>
      <c r="AC2642" t="str">
        <f t="shared" si="1392"/>
        <v>1.12727680860472-0.0685965484051714i</v>
      </c>
      <c r="AD2642" t="str">
        <f t="shared" si="1393"/>
        <v>0.214256944016893+0.399525602588205i</v>
      </c>
      <c r="AE2642" t="str">
        <f t="shared" si="1394"/>
        <v>-0.0000535291908988352-0.000172856743769996i</v>
      </c>
      <c r="AF2642" t="str">
        <f t="shared" si="1395"/>
        <v>-15.0581372874763-0.501119819994169i</v>
      </c>
      <c r="AG2642" t="str">
        <f t="shared" si="1396"/>
        <v>1.00390576511494-0.002084382049682i</v>
      </c>
      <c r="AH2642" t="str">
        <f t="shared" si="1397"/>
        <v>0.000711187131145585+0.00262097060738688i</v>
      </c>
      <c r="AI2642">
        <f t="shared" si="1398"/>
        <v>-51.322218369550143</v>
      </c>
      <c r="AJ2642">
        <f t="shared" si="1399"/>
        <v>74.818625374922831</v>
      </c>
      <c r="AK2642"/>
      <c r="AL2642"/>
      <c r="AM2642"/>
      <c r="AN2642"/>
    </row>
    <row r="2643" spans="1:40" x14ac:dyDescent="0.25">
      <c r="A2643"/>
      <c r="B2643">
        <f t="shared" si="1365"/>
        <v>709000</v>
      </c>
      <c r="C2643" s="237" t="str">
        <f t="shared" si="1368"/>
        <v>-1.52037341417106E-07+0.00345419257580136i</v>
      </c>
      <c r="D2643" s="208" t="str">
        <f t="shared" si="1369"/>
        <v>-5.95700712262557+0.0264821430811438i</v>
      </c>
      <c r="E2643" t="str">
        <f t="shared" si="1370"/>
        <v>2870</v>
      </c>
      <c r="F2643" t="str">
        <f t="shared" si="1371"/>
        <v>0.777000777000777</v>
      </c>
      <c r="G2643" t="str">
        <f t="shared" si="1366"/>
        <v>0.777000777000777</v>
      </c>
      <c r="H2643" t="str">
        <f t="shared" si="1372"/>
        <v>9.10122267183463+0.526900933501292i</v>
      </c>
      <c r="I2643" t="str">
        <f t="shared" si="1373"/>
        <v>2784.23648924395i</v>
      </c>
      <c r="J2643" t="str">
        <f t="shared" si="1367"/>
        <v>-10492.0704200316+609.101848278922i</v>
      </c>
      <c r="K2643" t="str">
        <f t="shared" si="1374"/>
        <v>0.0153536784259469-0.264474448249888i</v>
      </c>
      <c r="L2643" t="str">
        <f t="shared" si="1375"/>
        <v>0.00116673463927806-0.0170388494359515i</v>
      </c>
      <c r="M2643" t="str">
        <f t="shared" si="1376"/>
        <v>0.016520413065225-0.281513297685839i</v>
      </c>
      <c r="N2643" t="str">
        <f t="shared" si="1377"/>
        <v>-7.26423954808203i</v>
      </c>
      <c r="O2643" t="str">
        <f t="shared" si="1378"/>
        <v>0.556146693087005-0.831084144818314i</v>
      </c>
      <c r="P2643" t="str">
        <f t="shared" si="1379"/>
        <v>0.443853306912995+0.831084144818314i</v>
      </c>
      <c r="Q2643" t="str">
        <f t="shared" si="1380"/>
        <v>-0.443853306912995+6.43315540326372i</v>
      </c>
      <c r="R2643" t="str">
        <f t="shared" si="1381"/>
        <v>0.1238378745129-0.0775388010654239i</v>
      </c>
      <c r="S2643" t="str">
        <f t="shared" si="1382"/>
        <v>0.75064946011181i</v>
      </c>
      <c r="T2643" t="str">
        <f t="shared" si="1383"/>
        <v>0.0582044591574775+0.0929588336445025i</v>
      </c>
      <c r="U2643" t="str">
        <f t="shared" si="1384"/>
        <v>0.0000333333333333333-0.000159204296423787i</v>
      </c>
      <c r="V2643" t="str">
        <f t="shared" si="1385"/>
        <v>6.66666666666667E-06-0.00159204296423787i</v>
      </c>
      <c r="W2643" t="str">
        <f t="shared" si="1386"/>
        <v>0.0000275918093601223-0.000145234505636866i</v>
      </c>
      <c r="X2643" t="str">
        <f t="shared" si="1387"/>
        <v>0.0000279301911480156-0.000145100172240294i</v>
      </c>
      <c r="Y2643" t="str">
        <f t="shared" si="1388"/>
        <v>0.009+4.45477838279033i</v>
      </c>
      <c r="Z2643" t="str">
        <f t="shared" si="1389"/>
        <v>-0.000390720302880212-0.0000760308801885929i</v>
      </c>
      <c r="AA2643" t="str">
        <f t="shared" si="1390"/>
        <v>0.00545938521662103-2.69381337401554i</v>
      </c>
      <c r="AB2643" t="str">
        <f t="shared" si="1391"/>
        <v>0.274517403374744+0.438434065056598i</v>
      </c>
      <c r="AC2643" t="str">
        <f t="shared" si="1392"/>
        <v>1.12796016036923-0.0700371876395771i</v>
      </c>
      <c r="AD2643" t="str">
        <f t="shared" si="1393"/>
        <v>0.218398176913577+0.402257167491368i</v>
      </c>
      <c r="AE2643" t="str">
        <f t="shared" si="1394"/>
        <v>-0.0000547486353256199-0.000173775047940287i</v>
      </c>
      <c r="AF2643" t="str">
        <f t="shared" si="1395"/>
        <v>-15.0582297944602-0.500418790420148i</v>
      </c>
      <c r="AG2643" t="str">
        <f t="shared" si="1396"/>
        <v>1.00392696896764-0.00212178282784886i</v>
      </c>
      <c r="AH2643" t="str">
        <f t="shared" si="1397"/>
        <v>0.000729002842229067+0.00263533973863427i</v>
      </c>
      <c r="AI2643">
        <f t="shared" si="1398"/>
        <v>-51.263039462595358</v>
      </c>
      <c r="AJ2643">
        <f t="shared" si="1399"/>
        <v>74.537185059934203</v>
      </c>
      <c r="AK2643"/>
      <c r="AL2643"/>
      <c r="AM2643"/>
      <c r="AN2643"/>
    </row>
    <row r="2644" spans="1:40" x14ac:dyDescent="0.25">
      <c r="A2644"/>
      <c r="B2644">
        <f t="shared" si="1365"/>
        <v>710000</v>
      </c>
      <c r="C2644" s="237" t="str">
        <f t="shared" si="1368"/>
        <v>-1.51609368818308E-07+0.00344932751585425i</v>
      </c>
      <c r="D2644" s="208" t="str">
        <f t="shared" si="1369"/>
        <v>-5.95700711934446+0.0264448442882159i</v>
      </c>
      <c r="E2644" t="str">
        <f t="shared" si="1370"/>
        <v>2870</v>
      </c>
      <c r="F2644" t="str">
        <f t="shared" si="1371"/>
        <v>0.777000777000777</v>
      </c>
      <c r="G2644" t="str">
        <f t="shared" si="1366"/>
        <v>0.777000777000777</v>
      </c>
      <c r="H2644" t="str">
        <f t="shared" si="1372"/>
        <v>9.10131479351345+0.5261645556685i</v>
      </c>
      <c r="I2644" t="str">
        <f t="shared" si="1373"/>
        <v>2788.16348006094i</v>
      </c>
      <c r="J2644" t="str">
        <f t="shared" si="1367"/>
        <v>-10521.690928716+609.960948205972i</v>
      </c>
      <c r="K2644" t="str">
        <f t="shared" si="1374"/>
        <v>0.0153105956592182-0.264104375754949i</v>
      </c>
      <c r="L2644" t="str">
        <f t="shared" si="1375"/>
        <v>0.00116346566182389-0.0170150745843128i</v>
      </c>
      <c r="M2644" t="str">
        <f t="shared" si="1376"/>
        <v>0.0164740613210421-0.281119450339262i</v>
      </c>
      <c r="N2644" t="str">
        <f t="shared" si="1377"/>
        <v>-7.27448530202855i</v>
      </c>
      <c r="O2644" t="str">
        <f t="shared" si="1378"/>
        <v>0.547602567782736-0.836738565955791i</v>
      </c>
      <c r="P2644" t="str">
        <f t="shared" si="1379"/>
        <v>0.452397432217264+0.836738565955791i</v>
      </c>
      <c r="Q2644" t="str">
        <f t="shared" si="1380"/>
        <v>-0.452397432217264+6.43774673607276i</v>
      </c>
      <c r="R2644" t="str">
        <f t="shared" si="1381"/>
        <v>0.124421159418215-0.0790160387020559i</v>
      </c>
      <c r="S2644" t="str">
        <f t="shared" si="1382"/>
        <v>0.751708204061193i</v>
      </c>
      <c r="T2644" t="str">
        <f t="shared" si="1383"/>
        <v>0.0593970045447522+0.0935284062934778i</v>
      </c>
      <c r="U2644" t="str">
        <f t="shared" si="1384"/>
        <v>0.0000333333333333334-0.000158980065020373i</v>
      </c>
      <c r="V2644" t="str">
        <f t="shared" si="1385"/>
        <v>6.66666666666667E-06-0.00158980065020373i</v>
      </c>
      <c r="W2644" t="str">
        <f t="shared" si="1386"/>
        <v>0.0000275917769242501-0.000145031368075823i</v>
      </c>
      <c r="X2644" t="str">
        <f t="shared" si="1387"/>
        <v>0.0000279291773768232-0.000144897225097223i</v>
      </c>
      <c r="Y2644" t="str">
        <f t="shared" si="1388"/>
        <v>0.009+4.46106156809751i</v>
      </c>
      <c r="Z2644" t="str">
        <f t="shared" si="1389"/>
        <v>-0.000389624249783723-0.000075918842166689i</v>
      </c>
      <c r="AA2644" t="str">
        <f t="shared" si="1390"/>
        <v>0.00544401595344762-2.69001905598535i</v>
      </c>
      <c r="AB2644" t="str">
        <f t="shared" si="1391"/>
        <v>0.280141963208475+0.441120416014812i</v>
      </c>
      <c r="AC2644" t="str">
        <f t="shared" si="1392"/>
        <v>1.128622604764-0.0714863099307366i</v>
      </c>
      <c r="AD2644" t="str">
        <f t="shared" si="1393"/>
        <v>0.222566770250156+0.404945719857139i</v>
      </c>
      <c r="AE2644" t="str">
        <f t="shared" si="1394"/>
        <v>-0.0000559744006935928-0.000174673683804639i</v>
      </c>
      <c r="AF2644" t="str">
        <f t="shared" si="1395"/>
        <v>-15.0583219128579-0.499719711380284i</v>
      </c>
      <c r="AG2644" t="str">
        <f t="shared" si="1396"/>
        <v>1.00394769456357-0.00215934564651912i</v>
      </c>
      <c r="AH2644" t="str">
        <f t="shared" si="1397"/>
        <v>0.000746923028798601+0.00264941784436399i</v>
      </c>
      <c r="AI2644">
        <f t="shared" si="1398"/>
        <v>-51.204850063125463</v>
      </c>
      <c r="AJ2644">
        <f t="shared" si="1399"/>
        <v>74.255811215147318</v>
      </c>
      <c r="AK2644"/>
      <c r="AL2644"/>
      <c r="AM2644"/>
      <c r="AN2644"/>
    </row>
    <row r="2645" spans="1:40" x14ac:dyDescent="0.25">
      <c r="A2645"/>
      <c r="B2645">
        <f t="shared" si="1365"/>
        <v>711000</v>
      </c>
      <c r="C2645" s="237" t="str">
        <f t="shared" si="1368"/>
        <v>-1.51183200740867E-07+0.00344447614102647i</v>
      </c>
      <c r="D2645" s="208" t="str">
        <f t="shared" si="1369"/>
        <v>-5.95700711607717+0.0264076504145363i</v>
      </c>
      <c r="E2645" t="str">
        <f t="shared" si="1370"/>
        <v>2870</v>
      </c>
      <c r="F2645" t="str">
        <f t="shared" si="1371"/>
        <v>0.777000777000777</v>
      </c>
      <c r="G2645" t="str">
        <f t="shared" si="1366"/>
        <v>0.777000777000777</v>
      </c>
      <c r="H2645" t="str">
        <f t="shared" si="1372"/>
        <v>9.10140652876264+0.525430225193967i</v>
      </c>
      <c r="I2645" t="str">
        <f t="shared" si="1373"/>
        <v>2792.09047087793i</v>
      </c>
      <c r="J2645" t="str">
        <f t="shared" si="1367"/>
        <v>-10551.3531858271+610.820048133023i</v>
      </c>
      <c r="K2645" t="str">
        <f t="shared" si="1374"/>
        <v>0.0152676937846706-0.263735334076713i</v>
      </c>
      <c r="L2645" t="str">
        <f t="shared" si="1375"/>
        <v>0.00116021038247224-0.0169913656745555i</v>
      </c>
      <c r="M2645" t="str">
        <f t="shared" si="1376"/>
        <v>0.0164279041671428-0.280726699751269i</v>
      </c>
      <c r="N2645" t="str">
        <f t="shared" si="1377"/>
        <v>-7.28473105597506i</v>
      </c>
      <c r="O2645" t="str">
        <f t="shared" si="1378"/>
        <v>0.539000958142268-0.842305150834136i</v>
      </c>
      <c r="P2645" t="str">
        <f t="shared" si="1379"/>
        <v>0.460999041857732+0.842305150834136i</v>
      </c>
      <c r="Q2645" t="str">
        <f t="shared" si="1380"/>
        <v>-0.460999041857732+6.44242590514092i</v>
      </c>
      <c r="R2645" t="str">
        <f t="shared" si="1381"/>
        <v>0.124983147301079-0.080500134677226i</v>
      </c>
      <c r="S2645" t="str">
        <f t="shared" si="1382"/>
        <v>0.752766948010576i</v>
      </c>
      <c r="T2645" t="str">
        <f t="shared" si="1383"/>
        <v>0.0605978406954157+0.0940831823465895i</v>
      </c>
      <c r="U2645" t="str">
        <f t="shared" si="1384"/>
        <v>0.0000333333333333333-0.000158756464366336i</v>
      </c>
      <c r="V2645" t="str">
        <f t="shared" si="1385"/>
        <v>6.66666666666667E-06-0.00158756464366336i</v>
      </c>
      <c r="W2645" t="str">
        <f t="shared" si="1386"/>
        <v>0.0000275917444427568-0.000144828803920169i</v>
      </c>
      <c r="X2645" t="str">
        <f t="shared" si="1387"/>
        <v>0.0000279281676979349-0.000144694850812349i</v>
      </c>
      <c r="Y2645" t="str">
        <f t="shared" si="1388"/>
        <v>0.009+4.46734475340469i</v>
      </c>
      <c r="Z2645" t="str">
        <f t="shared" si="1389"/>
        <v>-0.000388532818227658-0.0000758071396647048i</v>
      </c>
      <c r="AA2645" t="str">
        <f t="shared" si="1390"/>
        <v>0.00542871150241938-2.68623541204625i</v>
      </c>
      <c r="AB2645" t="str">
        <f t="shared" si="1391"/>
        <v>0.285805625868182+0.443736979827262i</v>
      </c>
      <c r="AC2645" t="str">
        <f t="shared" si="1392"/>
        <v>1.12926400533669-0.072943601540301i</v>
      </c>
      <c r="AD2645" t="str">
        <f t="shared" si="1393"/>
        <v>0.226762271459994+0.407590992386038i</v>
      </c>
      <c r="AE2645" t="str">
        <f t="shared" si="1394"/>
        <v>-0.0000572062771121726-0.000175552676139209i</v>
      </c>
      <c r="AF2645" t="str">
        <f t="shared" si="1395"/>
        <v>-15.0584136448398-0.499022574779431i</v>
      </c>
      <c r="AG2645" t="str">
        <f t="shared" si="1396"/>
        <v>1.00396794131127-0.0021970654222877i</v>
      </c>
      <c r="AH2645" t="str">
        <f t="shared" si="1397"/>
        <v>0.000764944544201988+0.00266320522862186i</v>
      </c>
      <c r="AI2645">
        <f t="shared" si="1398"/>
        <v>-51.147630780495767</v>
      </c>
      <c r="AJ2645">
        <f t="shared" si="1399"/>
        <v>73.974503399328427</v>
      </c>
      <c r="AK2645"/>
      <c r="AL2645"/>
      <c r="AM2645"/>
      <c r="AN2645"/>
    </row>
    <row r="2646" spans="1:40" x14ac:dyDescent="0.25">
      <c r="A2646"/>
      <c r="B2646">
        <f t="shared" si="1365"/>
        <v>712000</v>
      </c>
      <c r="C2646" s="237" t="str">
        <f t="shared" si="1368"/>
        <v>-1.50758827054147E-07+0.00343963839365599i</v>
      </c>
      <c r="D2646" s="208" t="str">
        <f t="shared" si="1369"/>
        <v>-5.95700711282363+0.0263705610180293i</v>
      </c>
      <c r="E2646" t="str">
        <f t="shared" si="1370"/>
        <v>2870</v>
      </c>
      <c r="F2646" t="str">
        <f t="shared" si="1371"/>
        <v>0.777000777000777</v>
      </c>
      <c r="G2646" t="str">
        <f t="shared" si="1366"/>
        <v>0.777000777000777</v>
      </c>
      <c r="H2646" t="str">
        <f t="shared" si="1372"/>
        <v>9.10149787973772+0.524697933585037i</v>
      </c>
      <c r="I2646" t="str">
        <f t="shared" si="1373"/>
        <v>2796.01746169492i</v>
      </c>
      <c r="J2646" t="str">
        <f t="shared" si="1367"/>
        <v>-10581.0571913649+611.679148060073i</v>
      </c>
      <c r="K2646" t="str">
        <f t="shared" si="1374"/>
        <v>0.0152249717920981-0.263367318928594i</v>
      </c>
      <c r="L2646" t="str">
        <f t="shared" si="1375"/>
        <v>0.00115696872491587-0.0169677224340374i</v>
      </c>
      <c r="M2646" t="str">
        <f t="shared" si="1376"/>
        <v>0.016381940517014-0.280335041362631i</v>
      </c>
      <c r="N2646" t="str">
        <f t="shared" si="1377"/>
        <v>-7.29497680992158i</v>
      </c>
      <c r="O2646" t="str">
        <f t="shared" si="1378"/>
        <v>0.530342767115736-0.847783315103585i</v>
      </c>
      <c r="P2646" t="str">
        <f t="shared" si="1379"/>
        <v>0.469657232884264+0.847783315103585i</v>
      </c>
      <c r="Q2646" t="str">
        <f t="shared" si="1380"/>
        <v>-0.469657232884264+6.44719349481799i</v>
      </c>
      <c r="R2646" t="str">
        <f t="shared" si="1381"/>
        <v>0.125523727118776-0.0819907700380119i</v>
      </c>
      <c r="S2646" t="str">
        <f t="shared" si="1382"/>
        <v>0.753825691959957i</v>
      </c>
      <c r="T2646" t="str">
        <f t="shared" si="1383"/>
        <v>0.061806748958234+0.0946230104527041i</v>
      </c>
      <c r="U2646" t="str">
        <f t="shared" si="1384"/>
        <v>0.0000333333333333334-0.000158533491804024i</v>
      </c>
      <c r="V2646" t="str">
        <f t="shared" si="1385"/>
        <v>6.66666666666667E-06-0.00158533491804024i</v>
      </c>
      <c r="W2646" t="str">
        <f t="shared" si="1386"/>
        <v>0.0000275917119156435-0.000144626810753853i</v>
      </c>
      <c r="X2646" t="str">
        <f t="shared" si="1387"/>
        <v>0.000027927162088122-0.000144493046971985i</v>
      </c>
      <c r="Y2646" t="str">
        <f t="shared" si="1388"/>
        <v>0.009+4.47362793871187i</v>
      </c>
      <c r="Z2646" t="str">
        <f t="shared" si="1389"/>
        <v>-0.000387445982265785-0.0000756957711540773i</v>
      </c>
      <c r="AA2646" t="str">
        <f t="shared" si="1390"/>
        <v>0.00541347149961915-2.68246239721807i</v>
      </c>
      <c r="AB2646" t="str">
        <f t="shared" si="1391"/>
        <v>0.291507360100078+0.446283042656544i</v>
      </c>
      <c r="AC2646" t="str">
        <f t="shared" si="1392"/>
        <v>1.12988423145599-0.0744087455926152i</v>
      </c>
      <c r="AD2646" t="str">
        <f t="shared" si="1393"/>
        <v>0.230984225546184+0.410192722606528i</v>
      </c>
      <c r="AE2646" t="str">
        <f t="shared" si="1394"/>
        <v>-0.0000584440556951512-0.000176412051405709i</v>
      </c>
      <c r="AF2646" t="str">
        <f t="shared" si="1395"/>
        <v>-15.0585049925613-0.498327372567008i</v>
      </c>
      <c r="AG2646" t="str">
        <f t="shared" si="1396"/>
        <v>1.00398770866951-0.00223493707660928i</v>
      </c>
      <c r="AH2646" t="str">
        <f t="shared" si="1397"/>
        <v>0.000783064257242334+0.00267670222025006i</v>
      </c>
      <c r="AI2646">
        <f t="shared" si="1398"/>
        <v>-51.091362820476746</v>
      </c>
      <c r="AJ2646">
        <f t="shared" si="1399"/>
        <v>73.693261167478383</v>
      </c>
      <c r="AK2646"/>
      <c r="AL2646"/>
      <c r="AM2646"/>
      <c r="AN2646"/>
    </row>
    <row r="2647" spans="1:40" x14ac:dyDescent="0.25">
      <c r="A2647"/>
      <c r="B2647">
        <f t="shared" si="1365"/>
        <v>713000</v>
      </c>
      <c r="C2647" s="237" t="str">
        <f t="shared" si="1368"/>
        <v>-0.0000001503362376985+0.00343481421640428i</v>
      </c>
      <c r="D2647" s="208" t="str">
        <f t="shared" si="1369"/>
        <v>-5.95700710958378+0.0263335756590995i</v>
      </c>
      <c r="E2647" t="str">
        <f t="shared" si="1370"/>
        <v>2870</v>
      </c>
      <c r="F2647" t="str">
        <f t="shared" si="1371"/>
        <v>0.777000777000777</v>
      </c>
      <c r="G2647" t="str">
        <f t="shared" si="1366"/>
        <v>0.777000777000777</v>
      </c>
      <c r="H2647" t="str">
        <f t="shared" si="1372"/>
        <v>9.10158884857927+0.523967672395746i</v>
      </c>
      <c r="I2647" t="str">
        <f t="shared" si="1373"/>
        <v>2799.9444525119i</v>
      </c>
      <c r="J2647" t="str">
        <f t="shared" si="1367"/>
        <v>-10610.8029453292+612.538247987124i</v>
      </c>
      <c r="K2647" t="str">
        <f t="shared" si="1374"/>
        <v>0.0151824286783303-0.263000326047663i</v>
      </c>
      <c r="L2647" t="str">
        <f t="shared" si="1375"/>
        <v>0.0011537406133774-0.0169441445916102i</v>
      </c>
      <c r="M2647" t="str">
        <f t="shared" si="1376"/>
        <v>0.0163361692917077-0.279944470639273i</v>
      </c>
      <c r="N2647" t="str">
        <f t="shared" si="1377"/>
        <v>-7.3052225638681i</v>
      </c>
      <c r="O2647" t="str">
        <f t="shared" si="1378"/>
        <v>0.521628903592901-0.853172483696273i</v>
      </c>
      <c r="P2647" t="str">
        <f t="shared" si="1379"/>
        <v>0.478371096407099+0.853172483696273i</v>
      </c>
      <c r="Q2647" t="str">
        <f t="shared" si="1380"/>
        <v>-0.478371096407099+6.45205008017183i</v>
      </c>
      <c r="R2647" t="str">
        <f t="shared" si="1381"/>
        <v>0.126042793802147-0.0834876231862882i</v>
      </c>
      <c r="S2647" t="str">
        <f t="shared" si="1382"/>
        <v>0.75488443590934i</v>
      </c>
      <c r="T2647" t="str">
        <f t="shared" si="1383"/>
        <v>0.0630235073343927+0.095147743299771i</v>
      </c>
      <c r="U2647" t="str">
        <f t="shared" si="1384"/>
        <v>0.0000333333333333333-0.000158311144690694i</v>
      </c>
      <c r="V2647" t="str">
        <f t="shared" si="1385"/>
        <v>6.66666666666667E-06-0.00158311144690694i</v>
      </c>
      <c r="W2647" t="str">
        <f t="shared" si="1386"/>
        <v>0.0000275916793429098-0.000144425386174377i</v>
      </c>
      <c r="X2647" t="str">
        <f t="shared" si="1387"/>
        <v>0.0000279261605243169-0.000144291811175979i</v>
      </c>
      <c r="Y2647" t="str">
        <f t="shared" si="1388"/>
        <v>0.009+4.47991112401905i</v>
      </c>
      <c r="Z2647" t="str">
        <f t="shared" si="1389"/>
        <v>-0.000386363716133686-0.0000755847351156181i</v>
      </c>
      <c r="AA2647" t="str">
        <f t="shared" si="1390"/>
        <v>0.00539829558368041-2.67869996677301i</v>
      </c>
      <c r="AB2647" t="str">
        <f t="shared" si="1391"/>
        <v>0.297246118861736+0.448757909715312i</v>
      </c>
      <c r="AC2647" t="str">
        <f t="shared" si="1392"/>
        <v>1.13048315839947-0.0758814222102249i</v>
      </c>
      <c r="AD2647" t="str">
        <f t="shared" si="1393"/>
        <v>0.235232175133422+0.412750652893105i</v>
      </c>
      <c r="AE2647" t="str">
        <f t="shared" si="1394"/>
        <v>-0.000059687528571035-0.000177251837736515i</v>
      </c>
      <c r="AF2647" t="str">
        <f t="shared" si="1395"/>
        <v>-15.058595958163-0.497634096736647i</v>
      </c>
      <c r="AG2647" t="str">
        <f t="shared" si="1396"/>
        <v>1.00400699614707-0.00227295553626754i</v>
      </c>
      <c r="AH2647" t="str">
        <f t="shared" si="1397"/>
        <v>0.000801279052304262+0.00268990917265019i</v>
      </c>
      <c r="AI2647">
        <f t="shared" si="1398"/>
        <v>-51.036027961285974</v>
      </c>
      <c r="AJ2647">
        <f t="shared" si="1399"/>
        <v>73.412084070897038</v>
      </c>
      <c r="AK2647"/>
      <c r="AL2647"/>
      <c r="AM2647"/>
      <c r="AN2647"/>
    </row>
    <row r="2648" spans="1:40" x14ac:dyDescent="0.25">
      <c r="A2648"/>
      <c r="B2648">
        <f t="shared" si="1365"/>
        <v>714000</v>
      </c>
      <c r="C2648" s="237" t="str">
        <f t="shared" si="1368"/>
        <v>-1.49915422684679E-07+0.00343000355225404i</v>
      </c>
      <c r="D2648" s="208" t="str">
        <f t="shared" si="1369"/>
        <v>-5.95700710635754+0.0262966939006143i</v>
      </c>
      <c r="E2648" t="str">
        <f t="shared" si="1370"/>
        <v>2870</v>
      </c>
      <c r="F2648" t="str">
        <f t="shared" si="1371"/>
        <v>0.777000777000777</v>
      </c>
      <c r="G2648" t="str">
        <f t="shared" si="1366"/>
        <v>0.777000777000777</v>
      </c>
      <c r="H2648" t="str">
        <f t="shared" si="1372"/>
        <v>9.10167943741293+0.523239433226547i</v>
      </c>
      <c r="I2648" t="str">
        <f t="shared" si="1373"/>
        <v>2803.87144332889i</v>
      </c>
      <c r="J2648" t="str">
        <f t="shared" si="1367"/>
        <v>-10640.5904477201+613.397347914175i</v>
      </c>
      <c r="K2648" t="str">
        <f t="shared" si="1374"/>
        <v>0.0151400634471719-0.262634351194479i</v>
      </c>
      <c r="L2648" t="str">
        <f t="shared" si="1375"/>
        <v>0.00115052597260474-0.0169206318776086i</v>
      </c>
      <c r="M2648" t="str">
        <f t="shared" si="1376"/>
        <v>0.0162905894197766-0.279554983072088i</v>
      </c>
      <c r="N2648" t="str">
        <f t="shared" si="1377"/>
        <v>-7.31546831781462i</v>
      </c>
      <c r="O2648" t="str">
        <f t="shared" si="1378"/>
        <v>0.512860282307716-0.858472090886622i</v>
      </c>
      <c r="P2648" t="str">
        <f t="shared" si="1379"/>
        <v>0.487139717692284+0.858472090886622i</v>
      </c>
      <c r="Q2648" t="str">
        <f t="shared" si="1380"/>
        <v>-0.487139717692284+6.456996226928i</v>
      </c>
      <c r="R2648" t="str">
        <f t="shared" si="1381"/>
        <v>0.12654024833115-0.0849903700194854i</v>
      </c>
      <c r="S2648" t="str">
        <f t="shared" si="1382"/>
        <v>0.755943179858721i</v>
      </c>
      <c r="T2648" t="str">
        <f t="shared" si="1383"/>
        <v>0.0642478905698991+0.0956572377035617i</v>
      </c>
      <c r="U2648" t="str">
        <f t="shared" si="1384"/>
        <v>0.0000333333333333334-0.00015808942039841i</v>
      </c>
      <c r="V2648" t="str">
        <f t="shared" si="1385"/>
        <v>6.66666666666667E-06-0.0015808942039841i</v>
      </c>
      <c r="W2648" t="str">
        <f t="shared" si="1386"/>
        <v>0.0000275916467245566-0.000144224527792704i</v>
      </c>
      <c r="X2648" t="str">
        <f t="shared" si="1387"/>
        <v>0.0000279251629836149-0.000144091141037629i</v>
      </c>
      <c r="Y2648" t="str">
        <f t="shared" si="1388"/>
        <v>0.009+4.48619430932622i</v>
      </c>
      <c r="Z2648" t="str">
        <f t="shared" si="1389"/>
        <v>-0.000385285994247258-0.0000754740300394499i</v>
      </c>
      <c r="AA2648" t="str">
        <f t="shared" si="1390"/>
        <v>0.00538318339576596-2.67494807623391i</v>
      </c>
      <c r="AB2648" t="str">
        <f t="shared" si="1391"/>
        <v>0.303020839757903+0.451160905684816i</v>
      </c>
      <c r="AC2648" t="str">
        <f t="shared" si="1392"/>
        <v>1.13106066743764-0.0773613086522446i</v>
      </c>
      <c r="AD2648" t="str">
        <f t="shared" si="1393"/>
        <v>0.239505660519971+0.415264530483867i</v>
      </c>
      <c r="AE2648" t="str">
        <f t="shared" si="1394"/>
        <v>-0.0000609364888932257-0.0001780720649198i</v>
      </c>
      <c r="AF2648" t="str">
        <f t="shared" si="1395"/>
        <v>-15.0586865437705-0.496942739325933i</v>
      </c>
      <c r="AG2648" t="str">
        <f t="shared" si="1396"/>
        <v>1.00402580330262-0.00231111573384143i</v>
      </c>
      <c r="AH2648" t="str">
        <f t="shared" si="1397"/>
        <v>0.00081958582947753+0.0027028264635471i</v>
      </c>
      <c r="AI2648">
        <f t="shared" si="1398"/>
        <v>-50.981608530814668</v>
      </c>
      <c r="AJ2648">
        <f t="shared" si="1399"/>
        <v>73.130971657245212</v>
      </c>
      <c r="AK2648"/>
      <c r="AL2648"/>
      <c r="AM2648"/>
      <c r="AN2648"/>
    </row>
    <row r="2649" spans="1:40" x14ac:dyDescent="0.25">
      <c r="A2649"/>
      <c r="B2649">
        <f t="shared" ref="B2649:B2712" si="1400">B2648+1000</f>
        <v>715000</v>
      </c>
      <c r="C2649" s="237" t="str">
        <f t="shared" si="1368"/>
        <v>-1.4949637209324E-07+0.00342520634450694i</v>
      </c>
      <c r="D2649" s="208" t="str">
        <f t="shared" si="1369"/>
        <v>-5.95700710314481+0.0262599153078866i</v>
      </c>
      <c r="E2649" t="str">
        <f t="shared" si="1370"/>
        <v>2870</v>
      </c>
      <c r="F2649" t="str">
        <f t="shared" si="1371"/>
        <v>0.777000777000777</v>
      </c>
      <c r="G2649" t="str">
        <f t="shared" si="1366"/>
        <v>0.777000777000777</v>
      </c>
      <c r="H2649" t="str">
        <f t="shared" si="1372"/>
        <v>9.10176964834958+0.522513207723949i</v>
      </c>
      <c r="I2649" t="str">
        <f t="shared" si="1373"/>
        <v>2807.79843414588i</v>
      </c>
      <c r="J2649" t="str">
        <f t="shared" si="1367"/>
        <v>-10670.4196985377+614.256447841226i</v>
      </c>
      <c r="K2649" t="str">
        <f t="shared" si="1374"/>
        <v>0.0150978751093454-0.262269390152927i</v>
      </c>
      <c r="L2649" t="str">
        <f t="shared" si="1375"/>
        <v>0.00114732472786689-0.016897184023841i</v>
      </c>
      <c r="M2649" t="str">
        <f t="shared" si="1376"/>
        <v>0.0162451998372123-0.279166574176768i</v>
      </c>
      <c r="N2649" t="str">
        <f t="shared" si="1377"/>
        <v>-7.32571407176114i</v>
      </c>
      <c r="O2649" t="str">
        <f t="shared" si="1378"/>
        <v>0.504037823742304-0.863681580350723i</v>
      </c>
      <c r="P2649" t="str">
        <f t="shared" si="1379"/>
        <v>0.495962176257696+0.863681580350723i</v>
      </c>
      <c r="Q2649" t="str">
        <f t="shared" si="1380"/>
        <v>-0.495962176257696+6.46203249141042i</v>
      </c>
      <c r="R2649" t="str">
        <f t="shared" si="1381"/>
        <v>0.127015997806426-0.0864986840738268i</v>
      </c>
      <c r="S2649" t="str">
        <f t="shared" si="1382"/>
        <v>0.757001923808103i</v>
      </c>
      <c r="T2649" t="str">
        <f t="shared" si="1383"/>
        <v>0.0654796702507562+0.0961513546938703i</v>
      </c>
      <c r="U2649" t="str">
        <f t="shared" si="1384"/>
        <v>0.0000333333333333333-0.000157868316313937i</v>
      </c>
      <c r="V2649" t="str">
        <f t="shared" si="1385"/>
        <v>6.66666666666667E-06-0.00157868316313937i</v>
      </c>
      <c r="W2649" t="str">
        <f t="shared" si="1386"/>
        <v>0.0000275916140605841-0.00014402423323316i</v>
      </c>
      <c r="X2649" t="str">
        <f t="shared" si="1387"/>
        <v>0.0000279241694432704-0.000143891034183581i</v>
      </c>
      <c r="Y2649" t="str">
        <f t="shared" si="1388"/>
        <v>0.009+4.4924774946334i</v>
      </c>
      <c r="Z2649" t="str">
        <f t="shared" si="1389"/>
        <v>-0.000384212791201176-0.0000753636544249271i</v>
      </c>
      <c r="AA2649" t="str">
        <f t="shared" si="1390"/>
        <v>0.00536813457954666-2.67120668137242i</v>
      </c>
      <c r="AB2649" t="str">
        <f t="shared" si="1391"/>
        <v>0.308830445489378+0.453491375121459i</v>
      </c>
      <c r="AC2649" t="str">
        <f t="shared" si="1392"/>
        <v>1.13161664591416-0.0788480794554544i</v>
      </c>
      <c r="AD2649" t="str">
        <f t="shared" si="1393"/>
        <v>0.243804219729629+0.417734107497509i</v>
      </c>
      <c r="AE2649" t="str">
        <f t="shared" si="1394"/>
        <v>-0.0000621907308499978-0.000178872764384593i</v>
      </c>
      <c r="AF2649" t="str">
        <f t="shared" si="1395"/>
        <v>-15.0587767514944-0.496253292416062i</v>
      </c>
      <c r="AG2649" t="str">
        <f t="shared" si="1396"/>
        <v>1.00404412974451-0.00234941260816744i</v>
      </c>
      <c r="AH2649" t="str">
        <f t="shared" si="1397"/>
        <v>0.000837981504677683+0.00271545449475273i</v>
      </c>
      <c r="AI2649">
        <f t="shared" si="1398"/>
        <v>-50.92808738498065</v>
      </c>
      <c r="AJ2649">
        <f t="shared" si="1399"/>
        <v>72.849923470607465</v>
      </c>
      <c r="AK2649"/>
      <c r="AL2649"/>
      <c r="AM2649"/>
      <c r="AN2649"/>
    </row>
    <row r="2650" spans="1:40" x14ac:dyDescent="0.25">
      <c r="A2650"/>
      <c r="B2650">
        <f t="shared" si="1400"/>
        <v>716000</v>
      </c>
      <c r="C2650" s="237" t="str">
        <f t="shared" si="1368"/>
        <v>-1.49079076073962E-07+0.0034204225367814i</v>
      </c>
      <c r="D2650" s="208" t="str">
        <f t="shared" si="1369"/>
        <v>-5.95700709994554+0.0262232394486574i</v>
      </c>
      <c r="E2650" t="str">
        <f t="shared" si="1370"/>
        <v>2870</v>
      </c>
      <c r="F2650" t="str">
        <f t="shared" si="1371"/>
        <v>0.777000777000777</v>
      </c>
      <c r="G2650" t="str">
        <f t="shared" si="1366"/>
        <v>0.777000777000777</v>
      </c>
      <c r="H2650" t="str">
        <f t="shared" si="1372"/>
        <v>9.10185948348556+0.521788987580251i</v>
      </c>
      <c r="I2650" t="str">
        <f t="shared" si="1373"/>
        <v>2811.72542496287i</v>
      </c>
      <c r="J2650" t="str">
        <f t="shared" si="1367"/>
        <v>-10700.2906977819+615.115547768276i</v>
      </c>
      <c r="K2650" t="str">
        <f t="shared" si="1374"/>
        <v>0.0150558626824346-0.261905438730069i</v>
      </c>
      <c r="L2650" t="str">
        <f t="shared" si="1375"/>
        <v>0.00114413680494957-0.0168738007635788i</v>
      </c>
      <c r="M2650" t="str">
        <f t="shared" si="1376"/>
        <v>0.0161999994873842-0.278779239493648i</v>
      </c>
      <c r="N2650" t="str">
        <f t="shared" si="1377"/>
        <v>-7.33595982570766i</v>
      </c>
      <c r="O2650" t="str">
        <f t="shared" si="1378"/>
        <v>0.49516245403033-0.868800405224734i</v>
      </c>
      <c r="P2650" t="str">
        <f t="shared" si="1379"/>
        <v>0.50483754596967+0.868800405224734i</v>
      </c>
      <c r="Q2650" t="str">
        <f t="shared" si="1380"/>
        <v>-0.50483754596967+6.46715942048293i</v>
      </c>
      <c r="R2650" t="str">
        <f t="shared" si="1381"/>
        <v>0.127469955516797-0.0880122366699179i</v>
      </c>
      <c r="S2650" t="str">
        <f t="shared" si="1382"/>
        <v>0.758060667757484i</v>
      </c>
      <c r="T2650" t="str">
        <f t="shared" si="1383"/>
        <v>0.0667186149008277+0.0966299595980799i</v>
      </c>
      <c r="U2650" t="str">
        <f t="shared" si="1384"/>
        <v>0.0000333333333333333-0.000157647829838638i</v>
      </c>
      <c r="V2650" t="str">
        <f t="shared" si="1385"/>
        <v>6.66666666666667E-06-0.00157647829838638i</v>
      </c>
      <c r="W2650" t="str">
        <f t="shared" si="1386"/>
        <v>0.0000275915813509929-0.000143824500133346i</v>
      </c>
      <c r="X2650" t="str">
        <f t="shared" si="1387"/>
        <v>0.0000279231798806971-0.000143691488253745i</v>
      </c>
      <c r="Y2650" t="str">
        <f t="shared" si="1388"/>
        <v>0.009+4.49876067994058i</v>
      </c>
      <c r="Z2650" t="str">
        <f t="shared" si="1389"/>
        <v>-0.000383144081767427-0.0000752536067805708i</v>
      </c>
      <c r="AA2650" t="str">
        <f t="shared" si="1390"/>
        <v>0.00535314878118052-2.66747573820736i</v>
      </c>
      <c r="AB2650" t="str">
        <f t="shared" si="1391"/>
        <v>0.314673844314585+0.455748682850933i</v>
      </c>
      <c r="AC2650" t="str">
        <f t="shared" si="1392"/>
        <v>1.132150987322-0.0803414065780015i</v>
      </c>
      <c r="AD2650" t="str">
        <f t="shared" si="1393"/>
        <v>0.248127388563745+0.420159140949792i</v>
      </c>
      <c r="AE2650" t="str">
        <f t="shared" si="1394"/>
        <v>-0.0000634500496743077-0.000179653969185865i</v>
      </c>
      <c r="AF2650" t="str">
        <f t="shared" si="1395"/>
        <v>-15.0588665834311-0.495565748131594i</v>
      </c>
      <c r="AG2650" t="str">
        <f t="shared" si="1396"/>
        <v>1.00406197513054-0.00238784110479865i</v>
      </c>
      <c r="AH2650" t="str">
        <f t="shared" si="1397"/>
        <v>0.000856463009764179+0.00272779369193121i</v>
      </c>
      <c r="AI2650">
        <f t="shared" si="1398"/>
        <v>-50.875447887137852</v>
      </c>
      <c r="AJ2650">
        <f t="shared" si="1399"/>
        <v>72.568939051554935</v>
      </c>
      <c r="AK2650"/>
      <c r="AL2650"/>
      <c r="AM2650"/>
      <c r="AN2650"/>
    </row>
    <row r="2651" spans="1:40" x14ac:dyDescent="0.25">
      <c r="A2651"/>
      <c r="B2651">
        <f t="shared" si="1400"/>
        <v>717000</v>
      </c>
      <c r="C2651" s="237" t="str">
        <f t="shared" si="1368"/>
        <v>-1.48663524845266E-07+0.00341565207301039i</v>
      </c>
      <c r="D2651" s="208" t="str">
        <f t="shared" si="1369"/>
        <v>-5.95700709675965+0.0261866658930797i</v>
      </c>
      <c r="E2651" t="str">
        <f t="shared" si="1370"/>
        <v>2870</v>
      </c>
      <c r="F2651" t="str">
        <f t="shared" si="1371"/>
        <v>0.777000777000777</v>
      </c>
      <c r="G2651" t="str">
        <f t="shared" si="1366"/>
        <v>0.777000777000777</v>
      </c>
      <c r="H2651" t="str">
        <f t="shared" si="1372"/>
        <v>9.10194894490268+0.521066764533183i</v>
      </c>
      <c r="I2651" t="str">
        <f t="shared" si="1373"/>
        <v>2815.65241577985i</v>
      </c>
      <c r="J2651" t="str">
        <f t="shared" si="1367"/>
        <v>-10730.2034454527+615.974647695327i</v>
      </c>
      <c r="K2651" t="str">
        <f t="shared" si="1374"/>
        <v>0.0150140251908264-0.261542492755974i</v>
      </c>
      <c r="L2651" t="str">
        <f t="shared" si="1375"/>
        <v>0.00114096213015087-0.0168504818315465i</v>
      </c>
      <c r="M2651" t="str">
        <f t="shared" si="1376"/>
        <v>0.0161549873209773-0.278392974587521i</v>
      </c>
      <c r="N2651" t="str">
        <f t="shared" si="1377"/>
        <v>-7.34620557965418i</v>
      </c>
      <c r="O2651" t="str">
        <f t="shared" si="1378"/>
        <v>0.486235104859788-0.873828028162287i</v>
      </c>
      <c r="P2651" t="str">
        <f t="shared" si="1379"/>
        <v>0.513764895140212+0.873828028162287i</v>
      </c>
      <c r="Q2651" t="str">
        <f t="shared" si="1380"/>
        <v>-0.513764895140212+6.47237755149189i</v>
      </c>
      <c r="R2651" t="str">
        <f t="shared" si="1381"/>
        <v>0.127902041002588-0.0895306970605501i</v>
      </c>
      <c r="S2651" t="str">
        <f t="shared" si="1382"/>
        <v>0.759119411706867i</v>
      </c>
      <c r="T2651" t="str">
        <f t="shared" si="1383"/>
        <v>0.0679644900823105+0.0970929221219922i</v>
      </c>
      <c r="U2651" t="str">
        <f t="shared" si="1384"/>
        <v>0.0000333333333333333-0.000157427958388375i</v>
      </c>
      <c r="V2651" t="str">
        <f t="shared" si="1385"/>
        <v>6.66666666666667E-06-0.00157427958388375i</v>
      </c>
      <c r="W2651" t="str">
        <f t="shared" si="1386"/>
        <v>0.0000275915485957832-0.00014362532614404i</v>
      </c>
      <c r="X2651" t="str">
        <f t="shared" si="1387"/>
        <v>0.0000279221942734658-0.000143492500901191i</v>
      </c>
      <c r="Y2651" t="str">
        <f t="shared" si="1388"/>
        <v>0.009+4.50504386524776i</v>
      </c>
      <c r="Z2651" t="str">
        <f t="shared" si="1389"/>
        <v>-0.000382079840893792-0.0000751438856239943i</v>
      </c>
      <c r="AA2651" t="str">
        <f t="shared" si="1390"/>
        <v>0.00533822564929177-2.66375520300291i</v>
      </c>
      <c r="AB2651" t="str">
        <f t="shared" si="1391"/>
        <v>0.32054993052345+0.457932214349446i</v>
      </c>
      <c r="AC2651" t="str">
        <f t="shared" si="1392"/>
        <v>1.13266359137554-0.0818409595455641i</v>
      </c>
      <c r="AD2651" t="str">
        <f t="shared" si="1393"/>
        <v>0.252474700653271+0.422539392769453i</v>
      </c>
      <c r="AE2651" t="str">
        <f t="shared" si="1394"/>
        <v>-0.0000647142416534098-0.000180415713989554i</v>
      </c>
      <c r="AF2651" t="str">
        <f t="shared" si="1395"/>
        <v>-15.0589560416623-0.494880098640103i</v>
      </c>
      <c r="AG2651" t="str">
        <f t="shared" si="1396"/>
        <v>1.00407933916785-0.00242639617646011i</v>
      </c>
      <c r="AH2651" t="str">
        <f t="shared" si="1397"/>
        <v>0.000875027292655485+0.0027398445043634i</v>
      </c>
      <c r="AI2651">
        <f t="shared" si="1398"/>
        <v>-50.823673888486567</v>
      </c>
      <c r="AJ2651">
        <f t="shared" si="1399"/>
        <v>72.28801793720767</v>
      </c>
      <c r="AK2651"/>
      <c r="AL2651"/>
      <c r="AM2651"/>
      <c r="AN2651"/>
    </row>
    <row r="2652" spans="1:40" x14ac:dyDescent="0.25">
      <c r="A2652"/>
      <c r="B2652">
        <f t="shared" si="1400"/>
        <v>718000</v>
      </c>
      <c r="C2652" s="237" t="str">
        <f t="shared" si="1368"/>
        <v>-1.48249708693642E-07+0.00341089489743923i</v>
      </c>
      <c r="D2652" s="208" t="str">
        <f t="shared" si="1369"/>
        <v>-5.95700709358706+0.0261501942137008i</v>
      </c>
      <c r="E2652" t="str">
        <f t="shared" si="1370"/>
        <v>2870</v>
      </c>
      <c r="F2652" t="str">
        <f t="shared" si="1371"/>
        <v>0.777000777000777</v>
      </c>
      <c r="G2652" t="str">
        <f t="shared" si="1366"/>
        <v>0.777000777000777</v>
      </c>
      <c r="H2652" t="str">
        <f t="shared" si="1372"/>
        <v>9.10203803466835+0.520346530365635i</v>
      </c>
      <c r="I2652" t="str">
        <f t="shared" si="1373"/>
        <v>2819.57940659684i</v>
      </c>
      <c r="J2652" t="str">
        <f t="shared" si="1367"/>
        <v>-10760.1579415501+616.833747622378i</v>
      </c>
      <c r="K2652" t="str">
        <f t="shared" si="1374"/>
        <v>0.0149723616656549-0.261180548083572i</v>
      </c>
      <c r="L2652" t="str">
        <f t="shared" si="1375"/>
        <v>0.00113780063027713-0.0168272269639125i</v>
      </c>
      <c r="M2652" t="str">
        <f t="shared" si="1376"/>
        <v>0.016110162295932-0.278007775047484i</v>
      </c>
      <c r="N2652" t="str">
        <f t="shared" si="1377"/>
        <v>-7.3564513336007i</v>
      </c>
      <c r="O2652" t="str">
        <f t="shared" si="1378"/>
        <v>0.477256713375189-0.878763921390901i</v>
      </c>
      <c r="P2652" t="str">
        <f t="shared" si="1379"/>
        <v>0.522743286624811+0.878763921390901i</v>
      </c>
      <c r="Q2652" t="str">
        <f t="shared" si="1380"/>
        <v>-0.522743286624811+6.4776874122098i</v>
      </c>
      <c r="R2652" t="str">
        <f t="shared" si="1381"/>
        <v>0.128312180114712-0.0910537325805846i</v>
      </c>
      <c r="S2652" t="str">
        <f t="shared" si="1382"/>
        <v>0.760178155656248i</v>
      </c>
      <c r="T2652" t="str">
        <f t="shared" si="1383"/>
        <v>0.069217058498726+0.0975401164278341i</v>
      </c>
      <c r="U2652" t="str">
        <f t="shared" si="1384"/>
        <v>0.0000333333333333333-0.000157208699393405i</v>
      </c>
      <c r="V2652" t="str">
        <f t="shared" si="1385"/>
        <v>6.66666666666667E-06-0.00157208699393405i</v>
      </c>
      <c r="W2652" t="str">
        <f t="shared" si="1386"/>
        <v>0.0000275915157949557-0.000143426708929108i</v>
      </c>
      <c r="X2652" t="str">
        <f t="shared" si="1387"/>
        <v>0.0000279212125993037-0.000143294069792068i</v>
      </c>
      <c r="Y2652" t="str">
        <f t="shared" si="1388"/>
        <v>0.009+4.51132705055494i</v>
      </c>
      <c r="Z2652" t="str">
        <f t="shared" si="1389"/>
        <v>-0.000381020043702404-0.0000750344894818352i</v>
      </c>
      <c r="AA2652" t="str">
        <f t="shared" si="1390"/>
        <v>0.00532336483495033-2.66004503226695i</v>
      </c>
      <c r="AB2652" t="str">
        <f t="shared" si="1391"/>
        <v>0.326457584923146+0.460041376111632i</v>
      </c>
      <c r="AC2652" t="str">
        <f t="shared" si="1392"/>
        <v>1.13315436407843-0.0833464055998566i</v>
      </c>
      <c r="AD2652" t="str">
        <f t="shared" si="1393"/>
        <v>0.256845687510822+0.424874629813595i</v>
      </c>
      <c r="AE2652" t="str">
        <f t="shared" si="1394"/>
        <v>-0.0000659831041383006-0.000181158035057604i</v>
      </c>
      <c r="AF2652" t="str">
        <f t="shared" si="1395"/>
        <v>-15.0590451282554-0.494196336151934i</v>
      </c>
      <c r="AG2652" t="str">
        <f t="shared" si="1396"/>
        <v>1.00409622161266-0.00246507278350064i</v>
      </c>
      <c r="AH2652" t="str">
        <f t="shared" si="1397"/>
        <v>0.000893671317441737+0.00275160740471289i</v>
      </c>
      <c r="AI2652">
        <f t="shared" si="1398"/>
        <v>-50.772749709420815</v>
      </c>
      <c r="AJ2652">
        <f t="shared" si="1399"/>
        <v>72.007159661297365</v>
      </c>
      <c r="AK2652"/>
      <c r="AL2652"/>
      <c r="AM2652"/>
      <c r="AN2652"/>
    </row>
    <row r="2653" spans="1:40" x14ac:dyDescent="0.25">
      <c r="A2653"/>
      <c r="B2653">
        <f t="shared" si="1400"/>
        <v>719000</v>
      </c>
      <c r="C2653" s="237" t="str">
        <f t="shared" si="1368"/>
        <v>-1.47837617973081E-07+0.0034061509546234i</v>
      </c>
      <c r="D2653" s="208" t="str">
        <f t="shared" si="1369"/>
        <v>-5.9570070904277+0.0261138239854461i</v>
      </c>
      <c r="E2653" t="str">
        <f t="shared" si="1370"/>
        <v>2870</v>
      </c>
      <c r="F2653" t="str">
        <f t="shared" si="1371"/>
        <v>0.777000777000777</v>
      </c>
      <c r="G2653" t="str">
        <f t="shared" si="1366"/>
        <v>0.777000777000777</v>
      </c>
      <c r="H2653" t="str">
        <f t="shared" si="1372"/>
        <v>9.10212675483574+0.519628276905326i</v>
      </c>
      <c r="I2653" t="str">
        <f t="shared" si="1373"/>
        <v>2823.50639741383i</v>
      </c>
      <c r="J2653" t="str">
        <f t="shared" si="1367"/>
        <v>-10790.1541860741+617.692847549428i</v>
      </c>
      <c r="K2653" t="str">
        <f t="shared" si="1374"/>
        <v>0.0149308711447454-0.260819600588487i</v>
      </c>
      <c r="L2653" t="str">
        <f t="shared" si="1375"/>
        <v>0.00113465223263866-0.0168040358982785i</v>
      </c>
      <c r="M2653" t="str">
        <f t="shared" si="1376"/>
        <v>0.0160655233773841-0.277623636486766i</v>
      </c>
      <c r="N2653" t="str">
        <f t="shared" si="1377"/>
        <v>-7.36669708754722i</v>
      </c>
      <c r="O2653" t="str">
        <f t="shared" si="1378"/>
        <v>0.468228222079188-0.883607566767376i</v>
      </c>
      <c r="P2653" t="str">
        <f t="shared" si="1379"/>
        <v>0.531771777920812+0.883607566767376i</v>
      </c>
      <c r="Q2653" t="str">
        <f t="shared" si="1380"/>
        <v>-0.531771777920812+6.48308952077984i</v>
      </c>
      <c r="R2653" t="str">
        <f t="shared" si="1381"/>
        <v>0.128700305069424-0.0925810087987698i</v>
      </c>
      <c r="S2653" t="str">
        <f t="shared" si="1382"/>
        <v>0.761236899605631i</v>
      </c>
      <c r="T2653" t="str">
        <f t="shared" si="1383"/>
        <v>0.0704760801003372+0.0979714212093472i</v>
      </c>
      <c r="U2653" t="str">
        <f t="shared" si="1384"/>
        <v>0.0000333333333333334-0.000156990050298282i</v>
      </c>
      <c r="V2653" t="str">
        <f t="shared" si="1385"/>
        <v>6.66666666666667E-06-0.00156990050298282i</v>
      </c>
      <c r="W2653" t="str">
        <f t="shared" si="1386"/>
        <v>0.0000275914829485106-0.000143228646165411i</v>
      </c>
      <c r="X2653" t="str">
        <f t="shared" si="1387"/>
        <v>0.0000279202348360925-0.000143096192605503i</v>
      </c>
      <c r="Y2653" t="str">
        <f t="shared" si="1388"/>
        <v>0.009+4.51761023586212i</v>
      </c>
      <c r="Z2653" t="str">
        <f t="shared" si="1389"/>
        <v>-0.000379964665488274-0.0000749254168896858i</v>
      </c>
      <c r="AA2653" t="str">
        <f t="shared" si="1390"/>
        <v>0.00530856599165142-2.65634518274937i</v>
      </c>
      <c r="AB2653" t="str">
        <f t="shared" si="1391"/>
        <v>0.33239567533529+0.462075596004712i</v>
      </c>
      <c r="AC2653" t="str">
        <f t="shared" si="1392"/>
        <v>1.13362321778726-0.0848574098493253i</v>
      </c>
      <c r="AD2653" t="str">
        <f t="shared" si="1393"/>
        <v>0.261239878582774+0.42716462388253i</v>
      </c>
      <c r="AE2653" t="str">
        <f t="shared" si="1394"/>
        <v>-0.0000672564355529766-0.000181880970232975i</v>
      </c>
      <c r="AF2653" t="str">
        <f t="shared" si="1395"/>
        <v>-15.0591338452634-0.49351445291988i</v>
      </c>
      <c r="AG2653" t="str">
        <f t="shared" si="1396"/>
        <v>1.0041126222701-0.00250386589434113i</v>
      </c>
      <c r="AH2653" t="str">
        <f t="shared" si="1397"/>
        <v>0.000912392064494556+0.00276308288879199i</v>
      </c>
      <c r="AI2653">
        <f t="shared" si="1398"/>
        <v>-50.722660121763951</v>
      </c>
      <c r="AJ2653">
        <f t="shared" si="1399"/>
        <v>71.726363754229965</v>
      </c>
      <c r="AK2653"/>
      <c r="AL2653"/>
      <c r="AM2653"/>
      <c r="AN2653"/>
    </row>
    <row r="2654" spans="1:40" x14ac:dyDescent="0.25">
      <c r="A2654"/>
      <c r="B2654">
        <f t="shared" si="1400"/>
        <v>720000</v>
      </c>
      <c r="C2654" s="237" t="str">
        <f t="shared" si="1368"/>
        <v>-1.47427243104517E-07+0.00340142018942643i</v>
      </c>
      <c r="D2654" s="208" t="str">
        <f t="shared" si="1369"/>
        <v>-5.95700708728149+0.0260775547856026i</v>
      </c>
      <c r="E2654" t="str">
        <f t="shared" si="1370"/>
        <v>2870</v>
      </c>
      <c r="F2654" t="str">
        <f t="shared" si="1371"/>
        <v>0.777000777000777</v>
      </c>
      <c r="G2654" t="str">
        <f t="shared" si="1366"/>
        <v>0.777000777000777</v>
      </c>
      <c r="H2654" t="str">
        <f t="shared" si="1372"/>
        <v>9.10221510744387+0.518911996024506i</v>
      </c>
      <c r="I2654" t="str">
        <f t="shared" si="1373"/>
        <v>2827.43338823081i</v>
      </c>
      <c r="J2654" t="str">
        <f t="shared" si="1367"/>
        <v>-10820.1921790248+618.551947476479i</v>
      </c>
      <c r="K2654" t="str">
        <f t="shared" si="1374"/>
        <v>0.0148895526725588-0.260459646168886i</v>
      </c>
      <c r="L2654" t="str">
        <f t="shared" si="1375"/>
        <v>0.00113151686504566-0.0167809083736707i</v>
      </c>
      <c r="M2654" t="str">
        <f t="shared" si="1376"/>
        <v>0.0160210695376045-0.277240554542557i</v>
      </c>
      <c r="N2654" t="str">
        <f t="shared" si="1377"/>
        <v>-7.37694284149374i</v>
      </c>
      <c r="O2654" t="str">
        <f t="shared" si="1378"/>
        <v>0.459150578733649-0.888358455832191i</v>
      </c>
      <c r="P2654" t="str">
        <f t="shared" si="1379"/>
        <v>0.540849421266351+0.888358455832191i</v>
      </c>
      <c r="Q2654" t="str">
        <f t="shared" si="1380"/>
        <v>-0.540849421266351+6.48858438566155i</v>
      </c>
      <c r="R2654" t="str">
        <f t="shared" si="1381"/>
        <v>0.129066354498671-0.0941121896713462i</v>
      </c>
      <c r="S2654" t="str">
        <f t="shared" si="1382"/>
        <v>0.762295643555014i</v>
      </c>
      <c r="T2654" t="str">
        <f t="shared" si="1383"/>
        <v>0.0717413121918904+0.098386719763864i</v>
      </c>
      <c r="U2654" t="str">
        <f t="shared" si="1384"/>
        <v>0.0000333333333333333-0.000156772008561757i</v>
      </c>
      <c r="V2654" t="str">
        <f t="shared" si="1385"/>
        <v>6.66666666666667E-06-0.00156772008561757i</v>
      </c>
      <c r="W2654" t="str">
        <f t="shared" si="1386"/>
        <v>0.0000275914500564481-0.000143031135542719i</v>
      </c>
      <c r="X2654" t="str">
        <f t="shared" si="1387"/>
        <v>0.000027919260961867-0.000142898867033523i</v>
      </c>
      <c r="Y2654" t="str">
        <f t="shared" si="1388"/>
        <v>0.009+4.5238934211693i</v>
      </c>
      <c r="Z2654" t="str">
        <f t="shared" si="1389"/>
        <v>-0.000378913681717876-0.0000748166663920225i</v>
      </c>
      <c r="AA2654" t="str">
        <f t="shared" si="1390"/>
        <v>0.00529382877529526-2.65265561144033i</v>
      </c>
      <c r="AB2654" t="str">
        <f t="shared" si="1391"/>
        <v>0.338363057104096+0.46403432360843i</v>
      </c>
      <c r="AC2654" t="str">
        <f t="shared" si="1392"/>
        <v>1.1340700712708-0.0863736354218885i</v>
      </c>
      <c r="AD2654" t="str">
        <f t="shared" si="1393"/>
        <v>0.265656801301351+0.429409151734059i</v>
      </c>
      <c r="AE2654" t="str">
        <f t="shared" si="1394"/>
        <v>-0.0000685340354035205-0.000182584558924637i</v>
      </c>
      <c r="AF2654" t="str">
        <f t="shared" si="1395"/>
        <v>-15.0592221947254-0.492834441238903i</v>
      </c>
      <c r="AG2654" t="str">
        <f t="shared" si="1396"/>
        <v>1.004128540994-0.00254277048591908i</v>
      </c>
      <c r="AH2654" t="str">
        <f t="shared" si="1397"/>
        <v>0.000931186530574388+0.00277427147532843i</v>
      </c>
      <c r="AI2654">
        <f t="shared" si="1398"/>
        <v>-50.673390331840068</v>
      </c>
      <c r="AJ2654">
        <f t="shared" si="1399"/>
        <v>71.445629743145886</v>
      </c>
      <c r="AK2654"/>
      <c r="AL2654"/>
      <c r="AM2654"/>
      <c r="AN2654"/>
    </row>
    <row r="2655" spans="1:40" x14ac:dyDescent="0.25">
      <c r="A2655"/>
      <c r="B2655">
        <f t="shared" si="1400"/>
        <v>721000</v>
      </c>
      <c r="C2655" s="237" t="str">
        <f t="shared" si="1368"/>
        <v>-1.47018574575264E-07+0.00339670254701773i</v>
      </c>
      <c r="D2655" s="208" t="str">
        <f t="shared" si="1369"/>
        <v>-5.95700708414837+0.0260413861938026i</v>
      </c>
      <c r="E2655" t="str">
        <f t="shared" si="1370"/>
        <v>2870</v>
      </c>
      <c r="F2655" t="str">
        <f t="shared" si="1371"/>
        <v>0.777000777000777</v>
      </c>
      <c r="G2655" t="str">
        <f t="shared" si="1366"/>
        <v>0.777000777000777</v>
      </c>
      <c r="H2655" t="str">
        <f t="shared" si="1372"/>
        <v>9.10230309451777+0.518197679639668i</v>
      </c>
      <c r="I2655" t="str">
        <f t="shared" si="1373"/>
        <v>2831.3603790478i</v>
      </c>
      <c r="J2655" t="str">
        <f t="shared" si="1367"/>
        <v>-10850.2719204021+619.411047403529i</v>
      </c>
      <c r="K2655" t="str">
        <f t="shared" si="1374"/>
        <v>0.0148484053001381-0.260100680745334i</v>
      </c>
      <c r="L2655" t="str">
        <f t="shared" si="1375"/>
        <v>0.00112839445580406-0.0167578441305296i</v>
      </c>
      <c r="M2655" t="str">
        <f t="shared" si="1376"/>
        <v>0.0159767997559422-0.276858524875864i</v>
      </c>
      <c r="N2655" t="str">
        <f t="shared" si="1377"/>
        <v>-7.38718859544026i</v>
      </c>
      <c r="O2655" t="str">
        <f t="shared" si="1378"/>
        <v>0.450024736260147-0.893016089862879i</v>
      </c>
      <c r="P2655" t="str">
        <f t="shared" si="1379"/>
        <v>0.549975263739853+0.893016089862879i</v>
      </c>
      <c r="Q2655" t="str">
        <f t="shared" si="1380"/>
        <v>-0.549975263739853+6.49417250557738i</v>
      </c>
      <c r="R2655" t="str">
        <f t="shared" si="1381"/>
        <v>0.129410273495989-0.0956469376972966i</v>
      </c>
      <c r="S2655" t="str">
        <f t="shared" si="1382"/>
        <v>0.763354387504395i</v>
      </c>
      <c r="T2655" t="str">
        <f t="shared" si="1383"/>
        <v>0.0730125095425909+0.0987859000613069i</v>
      </c>
      <c r="U2655" t="str">
        <f t="shared" si="1384"/>
        <v>0.0000333333333333334-0.000156554571656678i</v>
      </c>
      <c r="V2655" t="str">
        <f t="shared" si="1385"/>
        <v>6.66666666666667E-06-0.00156554571656678i</v>
      </c>
      <c r="W2655" t="str">
        <f t="shared" si="1386"/>
        <v>0.000027591417118769-0.000142834174763619i</v>
      </c>
      <c r="X2655" t="str">
        <f t="shared" si="1387"/>
        <v>0.000027918290954815-0.000142702090780956i</v>
      </c>
      <c r="Y2655" t="str">
        <f t="shared" si="1388"/>
        <v>0.009+4.53017660647648i</v>
      </c>
      <c r="Z2655" t="str">
        <f t="shared" si="1389"/>
        <v>-0.000377867068027702-0.0000747082365421435i</v>
      </c>
      <c r="AA2655" t="str">
        <f t="shared" si="1390"/>
        <v>0.00527915284416726-2.64897627556868i</v>
      </c>
      <c r="AB2655" t="str">
        <f t="shared" si="1391"/>
        <v>0.344358573615074+0.465917030540486i</v>
      </c>
      <c r="AC2655" t="str">
        <f t="shared" si="1392"/>
        <v>1.13449484976487-0.0878947436195974i</v>
      </c>
      <c r="AD2655" t="str">
        <f t="shared" si="1393"/>
        <v>0.270095981136749+0.431607995097261i</v>
      </c>
      <c r="AE2655" t="str">
        <f t="shared" si="1394"/>
        <v>-0.0000698157042870024-0.000183268842092563i</v>
      </c>
      <c r="AF2655" t="str">
        <f t="shared" si="1395"/>
        <v>-15.0593101786661-0.492156293445865i</v>
      </c>
      <c r="AG2655" t="str">
        <f t="shared" si="1396"/>
        <v>1.00414397768672-0.00258178154412977i</v>
      </c>
      <c r="AH2655" t="str">
        <f t="shared" si="1397"/>
        <v>0.000950051728935013+0.00278517370573263i</v>
      </c>
      <c r="AI2655">
        <f t="shared" si="1398"/>
        <v>-50.624925964335347</v>
      </c>
      <c r="AJ2655">
        <f t="shared" si="1399"/>
        <v>71.164957151984254</v>
      </c>
      <c r="AK2655"/>
      <c r="AL2655"/>
      <c r="AM2655"/>
      <c r="AN2655"/>
    </row>
    <row r="2656" spans="1:40" x14ac:dyDescent="0.25">
      <c r="A2656"/>
      <c r="B2656">
        <f t="shared" si="1400"/>
        <v>722000</v>
      </c>
      <c r="C2656" s="237" t="str">
        <f t="shared" si="1368"/>
        <v>-1.46611602938468E-07+0.00339199797287048i</v>
      </c>
      <c r="D2656" s="208" t="str">
        <f t="shared" si="1369"/>
        <v>-5.95700708102825+0.026005317792007i</v>
      </c>
      <c r="E2656" t="str">
        <f t="shared" si="1370"/>
        <v>2870</v>
      </c>
      <c r="F2656" t="str">
        <f t="shared" si="1371"/>
        <v>0.777000777000777</v>
      </c>
      <c r="G2656" t="str">
        <f t="shared" si="1366"/>
        <v>0.777000777000777</v>
      </c>
      <c r="H2656" t="str">
        <f t="shared" si="1372"/>
        <v>9.1023907180685+0.517485319711223i</v>
      </c>
      <c r="I2656" t="str">
        <f t="shared" si="1373"/>
        <v>2835.28736986479i</v>
      </c>
      <c r="J2656" t="str">
        <f t="shared" si="1367"/>
        <v>-10880.3934102059+620.27014733058i</v>
      </c>
      <c r="K2656" t="str">
        <f t="shared" si="1374"/>
        <v>0.0148074280850528-0.259742700260634i</v>
      </c>
      <c r="L2656" t="str">
        <f t="shared" si="1375"/>
        <v>0.00112528493371144-0.0167348429107005i</v>
      </c>
      <c r="M2656" t="str">
        <f t="shared" si="1376"/>
        <v>0.0159327130187642-0.276477543171334i</v>
      </c>
      <c r="N2656" t="str">
        <f t="shared" si="1377"/>
        <v>-7.39743434938677i</v>
      </c>
      <c r="O2656" t="str">
        <f t="shared" si="1378"/>
        <v>0.440851652639949-0.897579979926372i</v>
      </c>
      <c r="P2656" t="str">
        <f t="shared" si="1379"/>
        <v>0.559148347360051+0.897579979926372i</v>
      </c>
      <c r="Q2656" t="str">
        <f t="shared" si="1380"/>
        <v>-0.559148347360051+6.4998543694604i</v>
      </c>
      <c r="R2656" t="str">
        <f t="shared" si="1381"/>
        <v>0.129732013657864-0.0971849140750792i</v>
      </c>
      <c r="S2656" t="str">
        <f t="shared" si="1382"/>
        <v>0.764413131453777i</v>
      </c>
      <c r="T2656" t="str">
        <f t="shared" si="1383"/>
        <v>0.0742894244981975+0.099168854810012i</v>
      </c>
      <c r="U2656" t="str">
        <f t="shared" si="1384"/>
        <v>0.0000333333333333334-0.000156337737069896i</v>
      </c>
      <c r="V2656" t="str">
        <f t="shared" si="1385"/>
        <v>6.66666666666667E-06-0.00156337737069896i</v>
      </c>
      <c r="W2656" t="str">
        <f t="shared" si="1386"/>
        <v>0.0000275913841354735-0.000142637761543423i</v>
      </c>
      <c r="X2656" t="str">
        <f t="shared" si="1387"/>
        <v>0.000027917324793275-0.000142505861565343i</v>
      </c>
      <c r="Y2656" t="str">
        <f t="shared" si="1388"/>
        <v>0.009+4.53645979178366i</v>
      </c>
      <c r="Z2656" t="str">
        <f t="shared" si="1389"/>
        <v>-0.00037682480022285-0.0000746001259020962i</v>
      </c>
      <c r="AA2656" t="str">
        <f t="shared" si="1390"/>
        <v>0.00526453785891798-2.64530713260024i</v>
      </c>
      <c r="AB2656" t="str">
        <f t="shared" si="1391"/>
        <v>0.350381056823707+0.46772321076699i</v>
      </c>
      <c r="AC2656" t="str">
        <f t="shared" si="1392"/>
        <v>1.13489748502265-0.0894203940750287i</v>
      </c>
      <c r="AD2656" t="str">
        <f t="shared" si="1393"/>
        <v>0.27455694164924+0.433760940685735i</v>
      </c>
      <c r="AE2656" t="str">
        <f t="shared" si="1394"/>
        <v>-0.0000711012439002041-0.000183933862232706i</v>
      </c>
      <c r="AF2656" t="str">
        <f t="shared" si="1395"/>
        <v>-15.0593977990968-0.491480001919216i</v>
      </c>
      <c r="AG2656" t="str">
        <f t="shared" si="1396"/>
        <v>1.00415893229886-0.00262089406426357i</v>
      </c>
      <c r="AH2656" t="str">
        <f t="shared" si="1397"/>
        <v>0.000968984689425701+0.00279579014386584i</v>
      </c>
      <c r="AI2656">
        <f t="shared" si="1398"/>
        <v>-50.577253046904218</v>
      </c>
      <c r="AJ2656">
        <f t="shared" si="1399"/>
        <v>70.884345501544175</v>
      </c>
      <c r="AK2656"/>
      <c r="AL2656"/>
      <c r="AM2656"/>
      <c r="AN2656"/>
    </row>
    <row r="2657" spans="1:40" x14ac:dyDescent="0.25">
      <c r="A2657"/>
      <c r="B2657">
        <f t="shared" si="1400"/>
        <v>723000</v>
      </c>
      <c r="C2657" s="237" t="str">
        <f t="shared" si="1368"/>
        <v>-1.4620631881256E-07+0.00338730641275952i</v>
      </c>
      <c r="D2657" s="208" t="str">
        <f t="shared" si="1369"/>
        <v>-5.95700707792107+0.0259693491644897i</v>
      </c>
      <c r="E2657" t="str">
        <f t="shared" si="1370"/>
        <v>2870</v>
      </c>
      <c r="F2657" t="str">
        <f t="shared" si="1371"/>
        <v>0.777000777000777</v>
      </c>
      <c r="G2657" t="str">
        <f t="shared" si="1366"/>
        <v>0.777000777000777</v>
      </c>
      <c r="H2657" t="str">
        <f t="shared" si="1372"/>
        <v>9.10247798009338+0.516774908243232i</v>
      </c>
      <c r="I2657" t="str">
        <f t="shared" si="1373"/>
        <v>2839.21436068178i</v>
      </c>
      <c r="J2657" t="str">
        <f t="shared" si="1367"/>
        <v>-10910.5566484364+621.129247257631i</v>
      </c>
      <c r="K2657" t="str">
        <f t="shared" si="1374"/>
        <v>0.0147666200913448-0.25938570067967i</v>
      </c>
      <c r="L2657" t="str">
        <f t="shared" si="1375"/>
        <v>0.00112218822805305-0.0167119044574244i</v>
      </c>
      <c r="M2657" t="str">
        <f t="shared" si="1376"/>
        <v>0.0158888083193978-0.276097605137094i</v>
      </c>
      <c r="N2657" t="str">
        <f t="shared" si="1377"/>
        <v>-7.40768010333329i</v>
      </c>
      <c r="O2657" t="str">
        <f t="shared" si="1378"/>
        <v>0.431632290813413-0.902049646930348i</v>
      </c>
      <c r="P2657" t="str">
        <f t="shared" si="1379"/>
        <v>0.568367709186587+0.902049646930348i</v>
      </c>
      <c r="Q2657" t="str">
        <f t="shared" si="1380"/>
        <v>-0.568367709186587+6.50563045640294i</v>
      </c>
      <c r="R2657" t="str">
        <f t="shared" si="1381"/>
        <v>0.130031533120521-0.098725778860707i</v>
      </c>
      <c r="S2657" t="str">
        <f t="shared" si="1382"/>
        <v>0.765471875403158i</v>
      </c>
      <c r="T2657" t="str">
        <f t="shared" si="1383"/>
        <v>0.0755718070951428+0.099535481519313i</v>
      </c>
      <c r="U2657" t="str">
        <f t="shared" si="1384"/>
        <v>0.0000333333333333334-0.000156121502302164i</v>
      </c>
      <c r="V2657" t="str">
        <f t="shared" si="1385"/>
        <v>6.66666666666667E-06-0.00156121502302164i</v>
      </c>
      <c r="W2657" t="str">
        <f t="shared" si="1386"/>
        <v>0.0000275913511065622-0.000142441893610085i</v>
      </c>
      <c r="X2657" t="str">
        <f t="shared" si="1387"/>
        <v>0.0000279163624557351-0.000142310177116855i</v>
      </c>
      <c r="Y2657" t="str">
        <f t="shared" si="1388"/>
        <v>0.009+4.54274297709084i</v>
      </c>
      <c r="Z2657" t="str">
        <f t="shared" si="1389"/>
        <v>-0.000375786854275634-0.0000744923330426129i</v>
      </c>
      <c r="AA2657" t="str">
        <f t="shared" si="1390"/>
        <v>0.00524998348254367-2.64164814023617i</v>
      </c>
      <c r="AB2657" t="str">
        <f t="shared" si="1391"/>
        <v>0.356429327793701+0.469452380897629i</v>
      </c>
      <c r="AC2657" t="str">
        <f t="shared" si="1392"/>
        <v>1.13527791536047-0.0909502449092978i</v>
      </c>
      <c r="AD2657" t="str">
        <f t="shared" si="1393"/>
        <v>0.279039204541309+0.43586778021031i</v>
      </c>
      <c r="AE2657" t="str">
        <f t="shared" si="1394"/>
        <v>-0.0000723904570481831-0.000184579663361973i</v>
      </c>
      <c r="AF2657" t="str">
        <f t="shared" si="1395"/>
        <v>-15.0594850580144-0.490805559078742i</v>
      </c>
      <c r="AG2657" t="str">
        <f t="shared" si="1396"/>
        <v>1.00417340482915-0.00266010305143992i</v>
      </c>
      <c r="AH2657" t="str">
        <f t="shared" si="1397"/>
        <v>0.000987982458590711+0.00280612137580835i</v>
      </c>
      <c r="AI2657">
        <f t="shared" si="1398"/>
        <v>-50.530357995482206</v>
      </c>
      <c r="AJ2657">
        <f t="shared" si="1399"/>
        <v>70.603794309544469</v>
      </c>
      <c r="AK2657"/>
      <c r="AL2657"/>
      <c r="AM2657"/>
      <c r="AN2657"/>
    </row>
    <row r="2658" spans="1:40" x14ac:dyDescent="0.25">
      <c r="A2658"/>
      <c r="B2658">
        <f t="shared" si="1400"/>
        <v>724000</v>
      </c>
      <c r="C2658" s="237" t="str">
        <f t="shared" si="1368"/>
        <v>-1.45802712880719E-07+0.00338262781275929i</v>
      </c>
      <c r="D2658" s="208" t="str">
        <f t="shared" si="1369"/>
        <v>-5.95700707482676+0.0259334798978212i</v>
      </c>
      <c r="E2658" t="str">
        <f t="shared" si="1370"/>
        <v>2870</v>
      </c>
      <c r="F2658" t="str">
        <f t="shared" si="1371"/>
        <v>0.777000777000777</v>
      </c>
      <c r="G2658" t="str">
        <f t="shared" si="1366"/>
        <v>0.777000777000777</v>
      </c>
      <c r="H2658" t="str">
        <f t="shared" si="1372"/>
        <v>9.10256488257603+0.516066437283082i</v>
      </c>
      <c r="I2658" t="str">
        <f t="shared" si="1373"/>
        <v>2843.14135149876i</v>
      </c>
      <c r="J2658" t="str">
        <f t="shared" si="1367"/>
        <v>-10940.7616350936+621.988347184682i</v>
      </c>
      <c r="K2658" t="str">
        <f t="shared" si="1374"/>
        <v>0.0147259803894765-0.259029677989268i</v>
      </c>
      <c r="L2658" t="str">
        <f t="shared" si="1375"/>
        <v>0.00111910426859773-0.0166890285153282i</v>
      </c>
      <c r="M2658" t="str">
        <f t="shared" si="1376"/>
        <v>0.0158450846580742-0.275718706504596i</v>
      </c>
      <c r="N2658" t="str">
        <f t="shared" si="1377"/>
        <v>-7.41792585727981i</v>
      </c>
      <c r="O2658" t="str">
        <f t="shared" si="1378"/>
        <v>0.422367618578961-0.906424621673494i</v>
      </c>
      <c r="P2658" t="str">
        <f t="shared" si="1379"/>
        <v>0.577632381421039+0.906424621673494i</v>
      </c>
      <c r="Q2658" t="str">
        <f t="shared" si="1380"/>
        <v>-0.577632381421039+6.51150123560632i</v>
      </c>
      <c r="R2658" t="str">
        <f t="shared" si="1381"/>
        <v>0.130308796592072-0.100269191126988i</v>
      </c>
      <c r="S2658" t="str">
        <f t="shared" si="1382"/>
        <v>0.766530619352541i</v>
      </c>
      <c r="T2658" t="str">
        <f t="shared" si="1383"/>
        <v>0.0768594051765484+0.0998856825588052i</v>
      </c>
      <c r="U2658" t="str">
        <f t="shared" si="1384"/>
        <v>0.0000333333333333333-0.000155905864868045i</v>
      </c>
      <c r="V2658" t="str">
        <f t="shared" si="1385"/>
        <v>6.66666666666667E-06-0.00155905864868045i</v>
      </c>
      <c r="W2658" t="str">
        <f t="shared" si="1386"/>
        <v>0.0000275913180320351-0.000142246568704113i</v>
      </c>
      <c r="X2658" t="str">
        <f t="shared" si="1387"/>
        <v>0.0000279154039208317-0.000142115035178205i</v>
      </c>
      <c r="Y2658" t="str">
        <f t="shared" si="1388"/>
        <v>0.009+4.54902616239802i</v>
      </c>
      <c r="Z2658" t="str">
        <f t="shared" si="1389"/>
        <v>-0.000374753206324206-0.0000743848565430434i</v>
      </c>
      <c r="AA2658" t="str">
        <f t="shared" si="1390"/>
        <v>0.00523548938036678-2.63799925641138i</v>
      </c>
      <c r="AB2658" t="str">
        <f t="shared" si="1391"/>
        <v>0.362502197244158+0.47110408046519i</v>
      </c>
      <c r="AC2658" t="str">
        <f t="shared" si="1392"/>
        <v>1.13563608569897-0.092483952891498i</v>
      </c>
      <c r="AD2658" t="str">
        <f t="shared" si="1393"/>
        <v>0.283542289709731+0.437928310391223i</v>
      </c>
      <c r="AE2658" t="str">
        <f t="shared" si="1394"/>
        <v>-0.0000736831476526401-0.000185206291003197i</v>
      </c>
      <c r="AF2658" t="str">
        <f t="shared" si="1395"/>
        <v>-15.0595719574028-0.490132957385261i</v>
      </c>
      <c r="AG2658" t="str">
        <f t="shared" si="1396"/>
        <v>1.00418739532415-0.00269940352103727i</v>
      </c>
      <c r="AH2658" t="str">
        <f t="shared" si="1397"/>
        <v>0.00100704209976631+0.00281616800962917i</v>
      </c>
      <c r="AI2658">
        <f t="shared" si="1398"/>
        <v>-50.484227600262905</v>
      </c>
      <c r="AJ2658">
        <f t="shared" si="1399"/>
        <v>70.323303090687745</v>
      </c>
      <c r="AK2658"/>
      <c r="AL2658"/>
      <c r="AM2658"/>
      <c r="AN2658"/>
    </row>
    <row r="2659" spans="1:40" x14ac:dyDescent="0.25">
      <c r="A2659"/>
      <c r="B2659">
        <f t="shared" si="1400"/>
        <v>725000</v>
      </c>
      <c r="C2659" s="237" t="str">
        <f t="shared" si="1368"/>
        <v>-1.45400775890331E-07+0.00337796211924176i</v>
      </c>
      <c r="D2659" s="208" t="str">
        <f t="shared" si="1369"/>
        <v>-5.95700707174524+0.0258977095808535i</v>
      </c>
      <c r="E2659" t="str">
        <f t="shared" si="1370"/>
        <v>2870</v>
      </c>
      <c r="F2659" t="str">
        <f t="shared" si="1371"/>
        <v>0.777000777000777</v>
      </c>
      <c r="G2659" t="str">
        <f t="shared" si="1366"/>
        <v>0.777000777000777</v>
      </c>
      <c r="H2659" t="str">
        <f t="shared" si="1372"/>
        <v>9.10265142748649+0.515359898921226i</v>
      </c>
      <c r="I2659" t="str">
        <f t="shared" si="1373"/>
        <v>2847.06834231575i</v>
      </c>
      <c r="J2659" t="str">
        <f t="shared" si="1367"/>
        <v>-10971.0083701773+622.847447111732i</v>
      </c>
      <c r="K2659" t="str">
        <f t="shared" si="1374"/>
        <v>0.0146855080562782-0.258674628198055i</v>
      </c>
      <c r="L2659" t="str">
        <f t="shared" si="1375"/>
        <v>0.00111603298559403-0.0166662148304159i</v>
      </c>
      <c r="M2659" t="str">
        <f t="shared" si="1376"/>
        <v>0.0158015410418722-0.275340843028471i</v>
      </c>
      <c r="N2659" t="str">
        <f t="shared" si="1377"/>
        <v>-7.42817161122633i</v>
      </c>
      <c r="O2659" t="str">
        <f t="shared" si="1378"/>
        <v>0.413058608491443-0.910704444894782i</v>
      </c>
      <c r="P2659" t="str">
        <f t="shared" si="1379"/>
        <v>0.586941391508557+0.910704444894782i</v>
      </c>
      <c r="Q2659" t="str">
        <f t="shared" si="1380"/>
        <v>-0.586941391508557+6.51746716633155i</v>
      </c>
      <c r="R2659" t="str">
        <f t="shared" si="1381"/>
        <v>0.130563775380006-0.101814809123804i</v>
      </c>
      <c r="S2659" t="str">
        <f t="shared" si="1382"/>
        <v>0.767589363301922i</v>
      </c>
      <c r="T2659" t="str">
        <f t="shared" si="1383"/>
        <v>0.0781519645100474+0.100219365214234i</v>
      </c>
      <c r="U2659" t="str">
        <f t="shared" si="1384"/>
        <v>0.0000333333333333333-0.000155690822295814i</v>
      </c>
      <c r="V2659" t="str">
        <f t="shared" si="1385"/>
        <v>6.66666666666667E-06-0.00155690822295814i</v>
      </c>
      <c r="W2659" t="str">
        <f t="shared" si="1386"/>
        <v>0.000027591284911893-0.000142051784578478i</v>
      </c>
      <c r="X2659" t="str">
        <f t="shared" si="1387"/>
        <v>0.0000279144491673486-0.000141920433504555i</v>
      </c>
      <c r="Y2659" t="str">
        <f t="shared" si="1388"/>
        <v>0.009+4.5553093477052i</v>
      </c>
      <c r="Z2659" t="str">
        <f t="shared" si="1389"/>
        <v>-0.000373723832671158-0.0000742776949912915i</v>
      </c>
      <c r="AA2659" t="str">
        <f t="shared" si="1390"/>
        <v>0.00522105522001674-2.63436043929289i</v>
      </c>
      <c r="AB2659" t="str">
        <f t="shared" si="1391"/>
        <v>0.368598466105275+0.472677872189148i</v>
      </c>
      <c r="AC2659" t="str">
        <f t="shared" si="1392"/>
        <v>1.1359719475996-0.0940211735994461i</v>
      </c>
      <c r="AD2659" t="str">
        <f t="shared" si="1393"/>
        <v>0.28806571529768+0.439942332969786i</v>
      </c>
      <c r="AE2659" t="str">
        <f t="shared" si="1394"/>
        <v>-0.0000749791207601206-0.000185813792170088i</v>
      </c>
      <c r="AF2659" t="str">
        <f t="shared" si="1395"/>
        <v>-15.0596584992317-0.489462189340372i</v>
      </c>
      <c r="AG2659" t="str">
        <f t="shared" si="1396"/>
        <v>1.00420090387808-0.00273879049911959i</v>
      </c>
      <c r="AH2659" t="str">
        <f t="shared" si="1397"/>
        <v>0.00102616069317508+0.00282593067515539i</v>
      </c>
      <c r="AI2659">
        <f t="shared" si="1398"/>
        <v>-50.438849012308573</v>
      </c>
      <c r="AJ2659">
        <f t="shared" si="1399"/>
        <v>70.042871356721733</v>
      </c>
      <c r="AK2659"/>
      <c r="AL2659"/>
      <c r="AM2659"/>
      <c r="AN2659"/>
    </row>
    <row r="2660" spans="1:40" x14ac:dyDescent="0.25">
      <c r="A2660"/>
      <c r="B2660">
        <f t="shared" si="1400"/>
        <v>726000</v>
      </c>
      <c r="C2660" s="237" t="str">
        <f t="shared" si="1368"/>
        <v>-1.45000498652462E-07+0.00337330927887433i</v>
      </c>
      <c r="D2660" s="208" t="str">
        <f t="shared" si="1369"/>
        <v>-5.95700706867645+0.0258620378047032i</v>
      </c>
      <c r="E2660" t="str">
        <f t="shared" si="1370"/>
        <v>2870</v>
      </c>
      <c r="F2660" t="str">
        <f t="shared" si="1371"/>
        <v>0.777000777000777</v>
      </c>
      <c r="G2660" t="str">
        <f t="shared" si="1366"/>
        <v>0.777000777000777</v>
      </c>
      <c r="H2660" t="str">
        <f t="shared" si="1372"/>
        <v>9.10273761678137+0.514655285290858i</v>
      </c>
      <c r="I2660" t="str">
        <f t="shared" si="1373"/>
        <v>2850.99533313274i</v>
      </c>
      <c r="J2660" t="str">
        <f t="shared" si="1367"/>
        <v>-11001.2968536876+623.706547038783i</v>
      </c>
      <c r="K2660" t="str">
        <f t="shared" si="1374"/>
        <v>0.0146452021748944-0.258320547336287i</v>
      </c>
      <c r="L2660" t="str">
        <f t="shared" si="1375"/>
        <v>0.00111297430976629-0.016643463150059i</v>
      </c>
      <c r="M2660" t="str">
        <f t="shared" si="1376"/>
        <v>0.0157581764846607-0.274964010486346i</v>
      </c>
      <c r="N2660" t="str">
        <f t="shared" si="1377"/>
        <v>-7.43841736517285i</v>
      </c>
      <c r="O2660" t="str">
        <f t="shared" si="1378"/>
        <v>0.403706237760055-0.91488866732167i</v>
      </c>
      <c r="P2660" t="str">
        <f t="shared" si="1379"/>
        <v>0.596293762239945+0.91488866732167i</v>
      </c>
      <c r="Q2660" t="str">
        <f t="shared" si="1380"/>
        <v>-0.596293762239945+6.52352869785118i</v>
      </c>
      <c r="R2660" t="str">
        <f t="shared" si="1381"/>
        <v>0.130796447413955-0.103362290439243i</v>
      </c>
      <c r="S2660" t="str">
        <f t="shared" si="1382"/>
        <v>0.768648107251305i</v>
      </c>
      <c r="T2660" t="str">
        <f t="shared" si="1383"/>
        <v>0.0794492289072838+0.100536441739931i</v>
      </c>
      <c r="U2660" t="str">
        <f t="shared" si="1384"/>
        <v>0.0000333333333333333-0.000155476372127362i</v>
      </c>
      <c r="V2660" t="str">
        <f t="shared" si="1385"/>
        <v>6.66666666666667E-06-0.00155476372127362i</v>
      </c>
      <c r="W2660" t="str">
        <f t="shared" si="1386"/>
        <v>0.0000275912517461361-0.000141857538998532i</v>
      </c>
      <c r="X2660" t="str">
        <f t="shared" si="1387"/>
        <v>0.0000279134981742159-0.000141726369863435i</v>
      </c>
      <c r="Y2660" t="str">
        <f t="shared" si="1388"/>
        <v>0.009+4.56159253301238i</v>
      </c>
      <c r="Z2660" t="str">
        <f t="shared" si="1389"/>
        <v>-0.000372698709782183-0.00007417084698375i</v>
      </c>
      <c r="AA2660" t="str">
        <f t="shared" si="1390"/>
        <v>0.00520668067141089-2.63073164727823i</v>
      </c>
      <c r="AB2660" t="str">
        <f t="shared" si="1391"/>
        <v>0.374716926081964+0.474173342222981i</v>
      </c>
      <c r="AC2660" t="str">
        <f t="shared" si="1392"/>
        <v>1.13628545929633-0.0955615615815413i</v>
      </c>
      <c r="AD2660" t="str">
        <f t="shared" si="1393"/>
        <v>0.292608997746838+0.441909654719543i</v>
      </c>
      <c r="AE2660" t="str">
        <f t="shared" si="1394"/>
        <v>-0.0000762781825500592-0.000186402215352213i</v>
      </c>
      <c r="AF2660" t="str">
        <f t="shared" si="1395"/>
        <v>-15.0597446854578-0.488793247486155i</v>
      </c>
      <c r="AG2660" t="str">
        <f t="shared" si="1396"/>
        <v>1.00421393063259-0.0027782590228595i</v>
      </c>
      <c r="AH2660" t="str">
        <f t="shared" si="1397"/>
        <v>0.00104533533601826+0.00283541002374324i</v>
      </c>
      <c r="AI2660">
        <f t="shared" si="1398"/>
        <v>-50.394209730754298</v>
      </c>
      <c r="AJ2660">
        <f t="shared" si="1399"/>
        <v>69.762498616498263</v>
      </c>
      <c r="AK2660"/>
      <c r="AL2660"/>
      <c r="AM2660"/>
      <c r="AN2660"/>
    </row>
    <row r="2661" spans="1:40" x14ac:dyDescent="0.25">
      <c r="A2661"/>
      <c r="B2661">
        <f t="shared" si="1400"/>
        <v>727000</v>
      </c>
      <c r="C2661" s="237" t="str">
        <f t="shared" si="1368"/>
        <v>-1.44601872041332E-07+0.00336866923861788i</v>
      </c>
      <c r="D2661" s="208" t="str">
        <f t="shared" si="1369"/>
        <v>-5.95700706562031+0.0258264641627371i</v>
      </c>
      <c r="E2661" t="str">
        <f t="shared" si="1370"/>
        <v>2870</v>
      </c>
      <c r="F2661" t="str">
        <f t="shared" si="1371"/>
        <v>0.777000777000777</v>
      </c>
      <c r="G2661" t="str">
        <f t="shared" si="1366"/>
        <v>0.777000777000777</v>
      </c>
      <c r="H2661" t="str">
        <f t="shared" si="1372"/>
        <v>9.10282345240389+0.513952588567661i</v>
      </c>
      <c r="I2661" t="str">
        <f t="shared" si="1373"/>
        <v>2854.92232394972i</v>
      </c>
      <c r="J2661" t="str">
        <f t="shared" si="1367"/>
        <v>-11031.6270856246+624.565646965833i</v>
      </c>
      <c r="K2661" t="str">
        <f t="shared" si="1374"/>
        <v>0.0146050618347324-0.257967431455721i</v>
      </c>
      <c r="L2661" t="str">
        <f t="shared" si="1375"/>
        <v>0.00110992817231064-0.0166207732229873i</v>
      </c>
      <c r="M2661" t="str">
        <f t="shared" si="1376"/>
        <v>0.015714990007043-0.274588204678708i</v>
      </c>
      <c r="N2661" t="str">
        <f t="shared" si="1377"/>
        <v>-7.44866311911937i</v>
      </c>
      <c r="O2661" t="str">
        <f t="shared" si="1378"/>
        <v>0.394311488145759-0.91897684971727i</v>
      </c>
      <c r="P2661" t="str">
        <f t="shared" si="1379"/>
        <v>0.605688511854241+0.91897684971727i</v>
      </c>
      <c r="Q2661" t="str">
        <f t="shared" si="1380"/>
        <v>-0.605688511854241+6.5296862694021i</v>
      </c>
      <c r="R2661" t="str">
        <f t="shared" si="1381"/>
        <v>0.131006797263728-0.104911292161427i</v>
      </c>
      <c r="S2661" t="str">
        <f t="shared" si="1382"/>
        <v>0.769706851200686i</v>
      </c>
      <c r="T2661" t="str">
        <f t="shared" si="1383"/>
        <v>0.0807509403449672+0.100836829407751i</v>
      </c>
      <c r="U2661" t="str">
        <f t="shared" si="1384"/>
        <v>0.0000333333333333333-0.000155262511918108i</v>
      </c>
      <c r="V2661" t="str">
        <f t="shared" si="1385"/>
        <v>6.66666666666667E-06-0.00155262511918108i</v>
      </c>
      <c r="W2661" t="str">
        <f t="shared" si="1386"/>
        <v>0.0000275912185347649-0.000141663829741925i</v>
      </c>
      <c r="X2661" t="str">
        <f t="shared" si="1387"/>
        <v>0.0000279125509205078-0.000141532842034663i</v>
      </c>
      <c r="Y2661" t="str">
        <f t="shared" si="1388"/>
        <v>0.009+4.56787571831956i</v>
      </c>
      <c r="Z2661" t="str">
        <f t="shared" si="1389"/>
        <v>-0.00037167781428474-0.0000740643111252337i</v>
      </c>
      <c r="AA2661" t="str">
        <f t="shared" si="1390"/>
        <v>0.00519236540673559-2.62711283899386i</v>
      </c>
      <c r="AB2661" t="str">
        <f t="shared" si="1391"/>
        <v>0.380856360224789+0.475590100384974i</v>
      </c>
      <c r="AC2661" t="str">
        <f t="shared" si="1392"/>
        <v>1.13657658572273-0.0971047705195937i</v>
      </c>
      <c r="AD2661" t="str">
        <f t="shared" si="1393"/>
        <v>0.297171651849422+0.443830087456862i</v>
      </c>
      <c r="AE2661" t="str">
        <f t="shared" si="1394"/>
        <v>-0.0000775801403426341-0.000186971610499947i</v>
      </c>
      <c r="AF2661" t="str">
        <f t="shared" si="1395"/>
        <v>-15.0598305180242-0.488126124404924i</v>
      </c>
      <c r="AG2661" t="str">
        <f t="shared" si="1396"/>
        <v>1.00422647577652-0.0028178041409571i</v>
      </c>
      <c r="AH2661" t="str">
        <f t="shared" si="1397"/>
        <v>0.0010645631425652+0.00284460672804909i</v>
      </c>
      <c r="AI2661">
        <f t="shared" si="1398"/>
        <v>-50.35029759058007</v>
      </c>
      <c r="AJ2661">
        <f t="shared" si="1399"/>
        <v>69.482184376035178</v>
      </c>
      <c r="AK2661"/>
      <c r="AL2661"/>
      <c r="AM2661"/>
      <c r="AN2661"/>
    </row>
    <row r="2662" spans="1:40" x14ac:dyDescent="0.25">
      <c r="A2662"/>
      <c r="B2662">
        <f t="shared" si="1400"/>
        <v>728000</v>
      </c>
      <c r="C2662" s="237" t="str">
        <f t="shared" si="1368"/>
        <v>-1.44204886993796E-07+0.00336404194572472i</v>
      </c>
      <c r="D2662" s="208" t="str">
        <f t="shared" si="1369"/>
        <v>-5.95700706257676+0.0257909882505562i</v>
      </c>
      <c r="E2662" t="str">
        <f t="shared" si="1370"/>
        <v>2870</v>
      </c>
      <c r="F2662" t="str">
        <f t="shared" si="1371"/>
        <v>0.777000777000777</v>
      </c>
      <c r="G2662" t="str">
        <f t="shared" si="1366"/>
        <v>0.777000777000777</v>
      </c>
      <c r="H2662" t="str">
        <f t="shared" si="1372"/>
        <v>9.10290893628407+0.51325180096949i</v>
      </c>
      <c r="I2662" t="str">
        <f t="shared" si="1373"/>
        <v>2858.84931476671i</v>
      </c>
      <c r="J2662" t="str">
        <f t="shared" si="1367"/>
        <v>-11061.9990659882+625.424746892884i</v>
      </c>
      <c r="K2662" t="str">
        <f t="shared" si="1374"/>
        <v>0.0145650861314129-0.257615276629471i</v>
      </c>
      <c r="L2662" t="str">
        <f t="shared" si="1375"/>
        <v>0.00110689450489133-0.0165981447992802i</v>
      </c>
      <c r="M2662" t="str">
        <f t="shared" si="1376"/>
        <v>0.0156719806363042-0.274213421428751i</v>
      </c>
      <c r="N2662" t="str">
        <f t="shared" si="1377"/>
        <v>-7.45890887306589i</v>
      </c>
      <c r="O2662" t="str">
        <f t="shared" si="1378"/>
        <v>0.384875345858221-0.922968562926449i</v>
      </c>
      <c r="P2662" t="str">
        <f t="shared" si="1379"/>
        <v>0.615124654141779+0.922968562926449i</v>
      </c>
      <c r="Q2662" t="str">
        <f t="shared" si="1380"/>
        <v>-0.615124654141779+6.53594031013944i</v>
      </c>
      <c r="R2662" t="str">
        <f t="shared" si="1381"/>
        <v>0.131194816152583-0.10646147104088i</v>
      </c>
      <c r="S2662" t="str">
        <f t="shared" si="1382"/>
        <v>0.770765595150068i</v>
      </c>
      <c r="T2662" t="str">
        <f t="shared" si="1383"/>
        <v>0.0820568390873756+0.101120450552449i</v>
      </c>
      <c r="U2662" t="str">
        <f t="shared" si="1384"/>
        <v>0.0000333333333333334-0.000155049239236902i</v>
      </c>
      <c r="V2662" t="str">
        <f t="shared" si="1385"/>
        <v>6.66666666666667E-06-0.00155049239236902i</v>
      </c>
      <c r="W2662" t="str">
        <f t="shared" si="1386"/>
        <v>0.00002759118527778-0.000141470654598516i</v>
      </c>
      <c r="X2662" t="str">
        <f t="shared" si="1387"/>
        <v>0.0000279116073854433-0.000141339847810253i</v>
      </c>
      <c r="Y2662" t="str">
        <f t="shared" si="1388"/>
        <v>0.009+4.57415890362674i</v>
      </c>
      <c r="Z2662" t="str">
        <f t="shared" si="1389"/>
        <v>-0.000370661122966702-0.0000739580860289209i</v>
      </c>
      <c r="AA2662" t="str">
        <f t="shared" si="1390"/>
        <v>0.00517810910042755-2.6235039732936i</v>
      </c>
      <c r="AB2662" t="str">
        <f t="shared" si="1391"/>
        <v>0.387015543507746+0.476927780372241i</v>
      </c>
      <c r="AC2662" t="str">
        <f t="shared" si="1392"/>
        <v>1.13684529853409-0.0986504533924574i</v>
      </c>
      <c r="AD2662" t="str">
        <f t="shared" si="1393"/>
        <v>0.301753190800251+0.445703448051083i</v>
      </c>
      <c r="AE2662" t="str">
        <f t="shared" si="1394"/>
        <v>-0.0000788848026064577-0.000187522029009452i</v>
      </c>
      <c r="AF2662" t="str">
        <f t="shared" si="1395"/>
        <v>-15.0599159988608-0.487460812718934i</v>
      </c>
      <c r="AG2662" t="str">
        <f t="shared" si="1396"/>
        <v>1.00423853954569-0.00285742091405569i</v>
      </c>
      <c r="AH2662" t="str">
        <f t="shared" si="1397"/>
        <v>0.00108384124424055+0.00285352148180172i</v>
      </c>
      <c r="AI2662">
        <f t="shared" si="1398"/>
        <v>-50.307100750916746</v>
      </c>
      <c r="AJ2662">
        <f t="shared" si="1399"/>
        <v>69.201928138579163</v>
      </c>
      <c r="AK2662"/>
      <c r="AL2662"/>
      <c r="AM2662"/>
      <c r="AN2662"/>
    </row>
    <row r="2663" spans="1:40" x14ac:dyDescent="0.25">
      <c r="A2663"/>
      <c r="B2663">
        <f t="shared" si="1400"/>
        <v>729000</v>
      </c>
      <c r="C2663" s="237" t="str">
        <f t="shared" si="1368"/>
        <v>-1.43809534508826E-07+0.00335942734773652i</v>
      </c>
      <c r="D2663" s="208" t="str">
        <f t="shared" si="1369"/>
        <v>-5.95700705954572+0.02575560966598i</v>
      </c>
      <c r="E2663" t="str">
        <f t="shared" si="1370"/>
        <v>2870</v>
      </c>
      <c r="F2663" t="str">
        <f t="shared" si="1371"/>
        <v>0.777000777000777</v>
      </c>
      <c r="G2663" t="str">
        <f t="shared" si="1366"/>
        <v>0.777000777000777</v>
      </c>
      <c r="H2663" t="str">
        <f t="shared" si="1372"/>
        <v>9.10299407033878+0.512552914756117i</v>
      </c>
      <c r="I2663" t="str">
        <f t="shared" si="1373"/>
        <v>2862.7763055837i</v>
      </c>
      <c r="J2663" t="str">
        <f t="shared" si="1367"/>
        <v>-11092.4127947784+626.283846819935i</v>
      </c>
      <c r="K2663" t="str">
        <f t="shared" si="1374"/>
        <v>0.014525274166717-0.257264078951857i</v>
      </c>
      <c r="L2663" t="str">
        <f t="shared" si="1375"/>
        <v>0.00110387323963679-0.0165755776303576i</v>
      </c>
      <c r="M2663" t="str">
        <f t="shared" si="1376"/>
        <v>0.0156291474063538-0.273839656582215i</v>
      </c>
      <c r="N2663" t="str">
        <f t="shared" si="1377"/>
        <v>-7.46915462701241i</v>
      </c>
      <c r="O2663" t="str">
        <f t="shared" si="1378"/>
        <v>0.375398801452285-0.926863387920889i</v>
      </c>
      <c r="P2663" t="str">
        <f t="shared" si="1379"/>
        <v>0.624601198547715+0.926863387920889i</v>
      </c>
      <c r="Q2663" t="str">
        <f t="shared" si="1380"/>
        <v>-0.624601198547715+6.54229123909152i</v>
      </c>
      <c r="R2663" t="str">
        <f t="shared" si="1381"/>
        <v>0.131360501965712-0.108012483653274i</v>
      </c>
      <c r="S2663" t="str">
        <f t="shared" si="1382"/>
        <v>0.771824339099449i</v>
      </c>
      <c r="T2663" t="str">
        <f t="shared" si="1383"/>
        <v>0.0833666638101783+0.101387232613458i</v>
      </c>
      <c r="U2663" t="str">
        <f t="shared" si="1384"/>
        <v>0.0000333333333333333-0.000154836551665933i</v>
      </c>
      <c r="V2663" t="str">
        <f t="shared" si="1385"/>
        <v>6.66666666666667E-06-0.00154836551665933i</v>
      </c>
      <c r="W2663" t="str">
        <f t="shared" si="1386"/>
        <v>0.0000275911519751814-0.000141278011370289i</v>
      </c>
      <c r="X2663" t="str">
        <f t="shared" si="1387"/>
        <v>0.0000279106675483823-0.00014114738499433i</v>
      </c>
      <c r="Y2663" t="str">
        <f t="shared" si="1388"/>
        <v>0.009+4.58044208893392i</v>
      </c>
      <c r="Z2663" t="str">
        <f t="shared" si="1389"/>
        <v>-0.000369648612775033-0.0000738521703162832i</v>
      </c>
      <c r="AA2663" t="str">
        <f t="shared" si="1390"/>
        <v>0.00516391142915531-2.61990500925707i</v>
      </c>
      <c r="AB2663" t="str">
        <f t="shared" si="1391"/>
        <v>0.393193243412267+0.478186039957765i</v>
      </c>
      <c r="AC2663" t="str">
        <f t="shared" si="1392"/>
        <v>1.13709157612492-0.100198262640302i</v>
      </c>
      <c r="AD2663" t="str">
        <f t="shared" si="1393"/>
        <v>0.306353126248751+0.447529558434095i</v>
      </c>
      <c r="AE2663" t="str">
        <f t="shared" si="1394"/>
        <v>-0.0000801919789660996-0.000188053523707635i</v>
      </c>
      <c r="AF2663" t="str">
        <f t="shared" si="1395"/>
        <v>-15.0600011298845-0.486797305090137i</v>
      </c>
      <c r="AG2663" t="str">
        <f t="shared" si="1396"/>
        <v>1.00425012222268-0.00289710441515352i</v>
      </c>
      <c r="AH2663" t="str">
        <f t="shared" si="1397"/>
        <v>0.00110316678970916+0.00286215499957496i</v>
      </c>
      <c r="AI2663">
        <f t="shared" si="1398"/>
        <v>-50.264607683860689</v>
      </c>
      <c r="AJ2663">
        <f t="shared" si="1399"/>
        <v>68.921729404664475</v>
      </c>
      <c r="AK2663"/>
      <c r="AL2663"/>
      <c r="AM2663"/>
      <c r="AN2663"/>
    </row>
    <row r="2664" spans="1:40" x14ac:dyDescent="0.25">
      <c r="A2664"/>
      <c r="B2664">
        <f t="shared" si="1400"/>
        <v>730000</v>
      </c>
      <c r="C2664" s="237" t="str">
        <f t="shared" si="1368"/>
        <v>-1.43415805647004E-07+0.00335482539248249i</v>
      </c>
      <c r="D2664" s="208" t="str">
        <f t="shared" si="1369"/>
        <v>-5.95700705652714+0.0257203280090324i</v>
      </c>
      <c r="E2664" t="str">
        <f t="shared" si="1370"/>
        <v>2870</v>
      </c>
      <c r="F2664" t="str">
        <f t="shared" si="1371"/>
        <v>0.777000777000777</v>
      </c>
      <c r="G2664" t="str">
        <f t="shared" si="1366"/>
        <v>0.777000777000777</v>
      </c>
      <c r="H2664" t="str">
        <f t="shared" si="1372"/>
        <v>9.10307885647189+0.511855922228926i</v>
      </c>
      <c r="I2664" t="str">
        <f t="shared" si="1373"/>
        <v>2866.70329640069i</v>
      </c>
      <c r="J2664" t="str">
        <f t="shared" si="1367"/>
        <v>-11122.8682719952+627.142946746985i</v>
      </c>
      <c r="K2664" t="str">
        <f t="shared" si="1374"/>
        <v>0.0144856250485373-0.256913834538264i</v>
      </c>
      <c r="L2664" t="str">
        <f t="shared" si="1375"/>
        <v>0.0011008643091359-0.0165530714689705i</v>
      </c>
      <c r="M2664" t="str">
        <f t="shared" si="1376"/>
        <v>0.0155864893576732-0.273466906007235i</v>
      </c>
      <c r="N2664" t="str">
        <f t="shared" si="1377"/>
        <v>-7.47940038095893i</v>
      </c>
      <c r="O2664" t="str">
        <f t="shared" si="1378"/>
        <v>0.365882849723987-0.930660915843066i</v>
      </c>
      <c r="P2664" t="str">
        <f t="shared" si="1379"/>
        <v>0.634117150276013+0.930660915843066i</v>
      </c>
      <c r="Q2664" t="str">
        <f t="shared" si="1380"/>
        <v>-0.634117150276013+6.54873946511586i</v>
      </c>
      <c r="R2664" t="str">
        <f t="shared" si="1381"/>
        <v>0.131503859253931-0.10956398656237i</v>
      </c>
      <c r="S2664" t="str">
        <f t="shared" si="1382"/>
        <v>0.772883083048832i</v>
      </c>
      <c r="T2664" t="str">
        <f t="shared" si="1383"/>
        <v>0.0846801517254453+0.101637108172998i</v>
      </c>
      <c r="U2664" t="str">
        <f t="shared" si="1384"/>
        <v>0.0000333333333333334-0.000154624446800637i</v>
      </c>
      <c r="V2664" t="str">
        <f t="shared" si="1385"/>
        <v>6.66666666666667E-06-0.00154624446800637i</v>
      </c>
      <c r="W2664" t="str">
        <f t="shared" si="1386"/>
        <v>0.0000275911186269699-0.000141085897871274i</v>
      </c>
      <c r="X2664" t="str">
        <f t="shared" si="1387"/>
        <v>0.0000279097313888274-0.000140955451403055i</v>
      </c>
      <c r="Y2664" t="str">
        <f t="shared" si="1388"/>
        <v>0.009+4.5867252742411i</v>
      </c>
      <c r="Z2664" t="str">
        <f t="shared" si="1389"/>
        <v>-0.000368640260814505-0.0000737465626170312i</v>
      </c>
      <c r="AA2664" t="str">
        <f t="shared" si="1390"/>
        <v>0.00514977207180094-2.61631590618814i</v>
      </c>
      <c r="AB2664" t="str">
        <f t="shared" si="1391"/>
        <v>0.399388220516815+0.479364561170137i</v>
      </c>
      <c r="AC2664" t="str">
        <f t="shared" si="1392"/>
        <v>1.13731540364138-0.101747850329345i</v>
      </c>
      <c r="AD2664" t="str">
        <f t="shared" si="1393"/>
        <v>0.310970968350946+0.449308245609422i</v>
      </c>
      <c r="AE2664" t="str">
        <f t="shared" si="1394"/>
        <v>-0.0000815014802094482-0.000188566148837137i</v>
      </c>
      <c r="AF2664" t="str">
        <f t="shared" si="1395"/>
        <v>-15.060085912999-0.486135594219894i</v>
      </c>
      <c r="AG2664" t="str">
        <f t="shared" si="1396"/>
        <v>1.00426122413655-0.00293684973001207i</v>
      </c>
      <c r="AH2664" t="str">
        <f t="shared" si="1397"/>
        <v>0.00112253694495872+0.00287050801656146i</v>
      </c>
      <c r="AI2664">
        <f t="shared" si="1398"/>
        <v>-50.222807163768898</v>
      </c>
      <c r="AJ2664">
        <f t="shared" si="1399"/>
        <v>68.641587672172577</v>
      </c>
      <c r="AK2664"/>
      <c r="AL2664"/>
      <c r="AM2664"/>
      <c r="AN2664"/>
    </row>
    <row r="2665" spans="1:40" x14ac:dyDescent="0.25">
      <c r="A2665"/>
      <c r="B2665">
        <f t="shared" si="1400"/>
        <v>731000</v>
      </c>
      <c r="C2665" s="237" t="str">
        <f t="shared" si="1368"/>
        <v>-1.43023691530015E-07+0.00335023602807723i</v>
      </c>
      <c r="D2665" s="208" t="str">
        <f t="shared" si="1369"/>
        <v>-5.95700705352093+0.0256851428819254i</v>
      </c>
      <c r="E2665" t="str">
        <f t="shared" si="1370"/>
        <v>2870</v>
      </c>
      <c r="F2665" t="str">
        <f t="shared" si="1371"/>
        <v>0.777000777000777</v>
      </c>
      <c r="G2665" t="str">
        <f t="shared" si="1366"/>
        <v>0.777000777000777</v>
      </c>
      <c r="H2665" t="str">
        <f t="shared" si="1372"/>
        <v>9.10316329657429+0.511160815730657i</v>
      </c>
      <c r="I2665" t="str">
        <f t="shared" si="1373"/>
        <v>2870.63028721767i</v>
      </c>
      <c r="J2665" t="str">
        <f t="shared" si="1367"/>
        <v>-11153.3654976386+628.002046674036i</v>
      </c>
      <c r="K2665" t="str">
        <f t="shared" si="1374"/>
        <v>0.0144461378908273-0.256564539525002i</v>
      </c>
      <c r="L2665" t="str">
        <f t="shared" si="1375"/>
        <v>0.00109786764643426-0.0165306260691928i</v>
      </c>
      <c r="M2665" t="str">
        <f t="shared" si="1376"/>
        <v>0.0155440055372616-0.273095165594195i</v>
      </c>
      <c r="N2665" t="str">
        <f t="shared" si="1377"/>
        <v>-7.48964613490545i</v>
      </c>
      <c r="O2665" t="str">
        <f t="shared" si="1378"/>
        <v>0.356328489606133-0.934360748049174i</v>
      </c>
      <c r="P2665" t="str">
        <f t="shared" si="1379"/>
        <v>0.643671510393867+0.934360748049174i</v>
      </c>
      <c r="Q2665" t="str">
        <f t="shared" si="1380"/>
        <v>-0.643671510393867+6.55528538685628i</v>
      </c>
      <c r="R2665" t="str">
        <f t="shared" si="1381"/>
        <v>0.131624899232582-0.111115636483015i</v>
      </c>
      <c r="S2665" t="str">
        <f t="shared" si="1382"/>
        <v>0.773941826998215i</v>
      </c>
      <c r="T2665" t="str">
        <f t="shared" si="1383"/>
        <v>0.0859970387077341+0.10187001499052i</v>
      </c>
      <c r="U2665" t="str">
        <f t="shared" si="1384"/>
        <v>0.0000333333333333333-0.00015441292224961i</v>
      </c>
      <c r="V2665" t="str">
        <f t="shared" si="1385"/>
        <v>6.66666666666667E-06-0.0015441292224961i</v>
      </c>
      <c r="W2665" t="str">
        <f t="shared" si="1386"/>
        <v>0.0000275910852331456-0.000140894311927463i</v>
      </c>
      <c r="X2665" t="str">
        <f t="shared" si="1387"/>
        <v>0.0000279087988864205-0.000140764044864539i</v>
      </c>
      <c r="Y2665" t="str">
        <f t="shared" si="1388"/>
        <v>0.009+4.59300845954828i</v>
      </c>
      <c r="Z2665" t="str">
        <f t="shared" si="1389"/>
        <v>-0.000367636044346388-0.0000736412615690461i</v>
      </c>
      <c r="AA2665" t="str">
        <f t="shared" si="1390"/>
        <v>0.0051356907094418-2.6127366236134i</v>
      </c>
      <c r="AB2665" t="str">
        <f t="shared" si="1391"/>
        <v>0.405599229091568+0.480463050456008i</v>
      </c>
      <c r="AC2665" t="str">
        <f t="shared" si="1392"/>
        <v>1.13751677298908-0.103298868316902i</v>
      </c>
      <c r="AD2665" t="str">
        <f t="shared" si="1393"/>
        <v>0.315606225821386+0.451039341660812i</v>
      </c>
      <c r="AE2665" t="str">
        <f t="shared" si="1394"/>
        <v>-0.0000828131182948931-0.000189059960041312i</v>
      </c>
      <c r="AF2665" t="str">
        <f t="shared" si="1395"/>
        <v>-15.0601703500952-0.485475672848732i</v>
      </c>
      <c r="AG2665" t="str">
        <f t="shared" si="1396"/>
        <v>1.00427184566265-0.0029766519575603i</v>
      </c>
      <c r="AH2665" t="str">
        <f t="shared" si="1397"/>
        <v>0.00114194889337975+0.00287858128834697i</v>
      </c>
      <c r="AI2665">
        <f t="shared" si="1398"/>
        <v>-50.181688257012027</v>
      </c>
      <c r="AJ2665">
        <f t="shared" si="1399"/>
        <v>68.361502436395654</v>
      </c>
      <c r="AK2665"/>
      <c r="AL2665"/>
      <c r="AM2665"/>
      <c r="AN2665"/>
    </row>
    <row r="2666" spans="1:40" x14ac:dyDescent="0.25">
      <c r="A2666"/>
      <c r="B2666">
        <f t="shared" si="1400"/>
        <v>732000</v>
      </c>
      <c r="C2666" s="237" t="str">
        <f t="shared" si="1368"/>
        <v>-1.42633183340146E-07+0.0033456592029189i</v>
      </c>
      <c r="D2666" s="208" t="str">
        <f t="shared" si="1369"/>
        <v>-5.95700705052703+0.0256500538890449i</v>
      </c>
      <c r="E2666" t="str">
        <f t="shared" si="1370"/>
        <v>2870</v>
      </c>
      <c r="F2666" t="str">
        <f t="shared" si="1371"/>
        <v>0.777000777000777</v>
      </c>
      <c r="G2666" t="str">
        <f t="shared" si="1366"/>
        <v>0.777000777000777</v>
      </c>
      <c r="H2666" t="str">
        <f t="shared" si="1372"/>
        <v>9.10324739252413+0.510467587645111i</v>
      </c>
      <c r="I2666" t="str">
        <f t="shared" si="1373"/>
        <v>2874.55727803466i</v>
      </c>
      <c r="J2666" t="str">
        <f t="shared" si="1367"/>
        <v>-11183.9044717087+628.861146601087i</v>
      </c>
      <c r="K2666" t="str">
        <f t="shared" si="1374"/>
        <v>0.0144068118135528-0.256216190069167i</v>
      </c>
      <c r="L2666" t="str">
        <f t="shared" si="1375"/>
        <v>0.00109488318503045-0.016508241186412i</v>
      </c>
      <c r="M2666" t="str">
        <f t="shared" si="1376"/>
        <v>0.0155016949985833-0.272724431255579i</v>
      </c>
      <c r="N2666" t="str">
        <f t="shared" si="1377"/>
        <v>-7.49989188885197i</v>
      </c>
      <c r="O2666" t="str">
        <f t="shared" si="1378"/>
        <v>0.346736724063429-0.937962496150971i</v>
      </c>
      <c r="P2666" t="str">
        <f t="shared" si="1379"/>
        <v>0.653263275936571+0.937962496150971i</v>
      </c>
      <c r="Q2666" t="str">
        <f t="shared" si="1380"/>
        <v>-0.653263275936571+6.561929392701i</v>
      </c>
      <c r="R2666" t="str">
        <f t="shared" si="1381"/>
        <v>0.131723639775631-0.112667090444016i</v>
      </c>
      <c r="S2666" t="str">
        <f t="shared" si="1382"/>
        <v>0.775000570947596i</v>
      </c>
      <c r="T2666" t="str">
        <f t="shared" si="1383"/>
        <v>0.0873170594211168+0.102085896033409i</v>
      </c>
      <c r="U2666" t="str">
        <f t="shared" si="1384"/>
        <v>0.0000333333333333334-0.000154201975634515i</v>
      </c>
      <c r="V2666" t="str">
        <f t="shared" si="1385"/>
        <v>6.66666666666667E-06-0.00154201975634515i</v>
      </c>
      <c r="W2666" t="str">
        <f t="shared" si="1386"/>
        <v>0.0000275910517937092-0.000140703251376726i</v>
      </c>
      <c r="X2666" t="str">
        <f t="shared" si="1387"/>
        <v>0.0000279078700209423-0.000140573163218757i</v>
      </c>
      <c r="Y2666" t="str">
        <f t="shared" si="1388"/>
        <v>0.009+4.59929164485546i</v>
      </c>
      <c r="Z2666" t="str">
        <f t="shared" si="1389"/>
        <v>-0.000366635940787163-0.0000735362658183202i</v>
      </c>
      <c r="AA2666" t="str">
        <f t="shared" si="1390"/>
        <v>0.00512166702533261-2.60916712128063i</v>
      </c>
      <c r="AB2666" t="str">
        <f t="shared" si="1391"/>
        <v>0.411825017697528+0.481481238824899i</v>
      </c>
      <c r="AC2666" t="str">
        <f t="shared" si="1392"/>
        <v>1.13769568283589-0.104850968416573i</v>
      </c>
      <c r="AD2666" t="str">
        <f t="shared" si="1393"/>
        <v>0.320258405985063+0.452722683760309i</v>
      </c>
      <c r="AE2666" t="str">
        <f t="shared" si="1394"/>
        <v>-0.0000841267063583493-0.000189535014349219i</v>
      </c>
      <c r="AF2666" t="str">
        <f t="shared" si="1395"/>
        <v>-15.0602544430512-0.484817533756066i</v>
      </c>
      <c r="AG2666" t="str">
        <f t="shared" si="1396"/>
        <v>1.00428198722236-0.00301650621029554i</v>
      </c>
      <c r="AH2666" t="str">
        <f t="shared" si="1397"/>
        <v>0.0011613998358437+0.00288637559068548i</v>
      </c>
      <c r="AI2666">
        <f t="shared" si="1398"/>
        <v>-50.141240312160519</v>
      </c>
      <c r="AJ2666">
        <f t="shared" si="1399"/>
        <v>68.081473190093533</v>
      </c>
      <c r="AK2666"/>
      <c r="AL2666"/>
      <c r="AM2666"/>
      <c r="AN2666"/>
    </row>
    <row r="2667" spans="1:40" x14ac:dyDescent="0.25">
      <c r="A2667"/>
      <c r="B2667">
        <f t="shared" si="1400"/>
        <v>733000</v>
      </c>
      <c r="C2667" s="237" t="str">
        <f t="shared" si="1368"/>
        <v>-1.42244272319793E-07+0.00334109486568728i</v>
      </c>
      <c r="D2667" s="208" t="str">
        <f t="shared" si="1369"/>
        <v>-5.95700704754538+0.0256150606369358i</v>
      </c>
      <c r="E2667" t="str">
        <f t="shared" si="1370"/>
        <v>2870</v>
      </c>
      <c r="F2667" t="str">
        <f t="shared" si="1371"/>
        <v>0.777000777000777</v>
      </c>
      <c r="G2667" t="str">
        <f t="shared" si="1366"/>
        <v>0.777000777000777</v>
      </c>
      <c r="H2667" t="str">
        <f t="shared" si="1372"/>
        <v>9.10333114618681+0.509776230396883i</v>
      </c>
      <c r="I2667" t="str">
        <f t="shared" si="1373"/>
        <v>2878.48426885165i</v>
      </c>
      <c r="J2667" t="str">
        <f t="shared" si="1367"/>
        <v>-11214.4851942053+629.720246528138i</v>
      </c>
      <c r="K2667" t="str">
        <f t="shared" si="1374"/>
        <v>0.014367645942643-0.255868782348503i</v>
      </c>
      <c r="L2667" t="str">
        <f t="shared" si="1375"/>
        <v>0.00109191085887243-0.0164859165773209i</v>
      </c>
      <c r="M2667" t="str">
        <f t="shared" si="1376"/>
        <v>0.0154595568015154-0.272354698925824i</v>
      </c>
      <c r="N2667" t="str">
        <f t="shared" si="1377"/>
        <v>-7.51013764279848i</v>
      </c>
      <c r="O2667" t="str">
        <f t="shared" si="1378"/>
        <v>0.337108559987211-0.941465782056549i</v>
      </c>
      <c r="P2667" t="str">
        <f t="shared" si="1379"/>
        <v>0.662891440012789+0.941465782056549i</v>
      </c>
      <c r="Q2667" t="str">
        <f t="shared" si="1380"/>
        <v>-0.662891440012789+6.56867186074193i</v>
      </c>
      <c r="R2667" t="str">
        <f t="shared" si="1381"/>
        <v>0.131800105404976-0.114218005950717i</v>
      </c>
      <c r="S2667" t="str">
        <f t="shared" si="1382"/>
        <v>0.776059314896979i</v>
      </c>
      <c r="T2667" t="str">
        <f t="shared" si="1383"/>
        <v>0.0886399474470125+0.102284699503935i</v>
      </c>
      <c r="U2667" t="str">
        <f t="shared" si="1384"/>
        <v>0.0000333333333333333-0.000153991604589993i</v>
      </c>
      <c r="V2667" t="str">
        <f t="shared" si="1385"/>
        <v>6.66666666666667E-06-0.00153991604589993i</v>
      </c>
      <c r="W2667" t="str">
        <f t="shared" si="1386"/>
        <v>0.0000275910183086609-0.000140512714068734i</v>
      </c>
      <c r="X2667" t="str">
        <f t="shared" si="1387"/>
        <v>0.0000279069447723121-0.000140382804317476i</v>
      </c>
      <c r="Y2667" t="str">
        <f t="shared" si="1388"/>
        <v>0.009+4.60557483016264i</v>
      </c>
      <c r="Z2667" t="str">
        <f t="shared" si="1389"/>
        <v>-0.000365639927707268-0.000073431574018899i</v>
      </c>
      <c r="AA2667" t="str">
        <f t="shared" si="1390"/>
        <v>0.00510770070488765-2.60560735915729i</v>
      </c>
      <c r="AB2667" t="str">
        <f t="shared" si="1391"/>
        <v>0.418064329789439+0.482418881976312i</v>
      </c>
      <c r="AC2667" t="str">
        <f t="shared" si="1392"/>
        <v>1.13785213860986-0.106403802563393i</v>
      </c>
      <c r="AD2667" t="str">
        <f t="shared" si="1393"/>
        <v>0.324927014829266+0.454358114175836i</v>
      </c>
      <c r="AE2667" t="str">
        <f t="shared" si="1394"/>
        <v>-0.0000854420587201211-0.000189991370160639i</v>
      </c>
      <c r="AF2667" t="str">
        <f t="shared" si="1395"/>
        <v>-15.0603381937322-0.484161169759947i</v>
      </c>
      <c r="AG2667" t="str">
        <f t="shared" si="1396"/>
        <v>1.00429164928287-0.00305640761468051i</v>
      </c>
      <c r="AH2667" t="str">
        <f t="shared" si="1397"/>
        <v>0.0011808869907785+0.00289389171927538i</v>
      </c>
      <c r="AI2667">
        <f t="shared" si="1398"/>
        <v>-50.10145295058237</v>
      </c>
      <c r="AJ2667">
        <f t="shared" si="1399"/>
        <v>67.80149942355709</v>
      </c>
      <c r="AK2667"/>
      <c r="AL2667"/>
      <c r="AM2667"/>
      <c r="AN2667"/>
    </row>
    <row r="2668" spans="1:40" x14ac:dyDescent="0.25">
      <c r="A2668"/>
      <c r="B2668">
        <f t="shared" si="1400"/>
        <v>734000</v>
      </c>
      <c r="C2668" s="237" t="str">
        <f t="shared" si="1368"/>
        <v>-1.41856949770966E-07+0.00333654296534178i</v>
      </c>
      <c r="D2668" s="208" t="str">
        <f t="shared" si="1369"/>
        <v>-5.95700704457591+0.025580162734287i</v>
      </c>
      <c r="E2668" t="str">
        <f t="shared" si="1370"/>
        <v>2870</v>
      </c>
      <c r="F2668" t="str">
        <f t="shared" si="1371"/>
        <v>0.777000777000777</v>
      </c>
      <c r="G2668" t="str">
        <f t="shared" si="1366"/>
        <v>0.777000777000777</v>
      </c>
      <c r="H2668" t="str">
        <f t="shared" si="1372"/>
        <v>9.10341455941513+0.509086736451103i</v>
      </c>
      <c r="I2668" t="str">
        <f t="shared" si="1373"/>
        <v>2882.41125966864i</v>
      </c>
      <c r="J2668" t="str">
        <f t="shared" si="1367"/>
        <v>-11245.1076651286+630.579346455188i</v>
      </c>
      <c r="K2668" t="str">
        <f t="shared" si="1374"/>
        <v>0.0143286394099411-0.255522312561253i</v>
      </c>
      <c r="L2668" t="str">
        <f t="shared" si="1375"/>
        <v>0.00108895060235386-0.0164636519999087i</v>
      </c>
      <c r="M2668" t="str">
        <f t="shared" si="1376"/>
        <v>0.015417590012295-0.271985964561162i</v>
      </c>
      <c r="N2668" t="str">
        <f t="shared" si="1377"/>
        <v>-7.520383396745i</v>
      </c>
      <c r="O2668" t="str">
        <f t="shared" si="1378"/>
        <v>0.327445008089705-0.944870238010031i</v>
      </c>
      <c r="P2668" t="str">
        <f t="shared" si="1379"/>
        <v>0.672554991910295+0.944870238010031i</v>
      </c>
      <c r="Q2668" t="str">
        <f t="shared" si="1380"/>
        <v>-0.672554991910295+6.57551315873497i</v>
      </c>
      <c r="R2668" t="str">
        <f t="shared" si="1381"/>
        <v>0.131854327274989-0.115768041147151i</v>
      </c>
      <c r="S2668" t="str">
        <f t="shared" si="1382"/>
        <v>0.77711805884636i</v>
      </c>
      <c r="T2668" t="str">
        <f t="shared" si="1383"/>
        <v>0.0899654354127195+0.102466378862432i</v>
      </c>
      <c r="U2668" t="str">
        <f t="shared" si="1384"/>
        <v>0.0000333333333333333-0.000153781806763576i</v>
      </c>
      <c r="V2668" t="str">
        <f t="shared" si="1385"/>
        <v>6.66666666666667E-06-0.00153781806763576i</v>
      </c>
      <c r="W2668" t="str">
        <f t="shared" si="1386"/>
        <v>0.0000275909847780012-0.000140322697864873i</v>
      </c>
      <c r="X2668" t="str">
        <f t="shared" si="1387"/>
        <v>0.0000279060231205854-0.000140192966024164i</v>
      </c>
      <c r="Y2668" t="str">
        <f t="shared" si="1388"/>
        <v>0.009+4.61185801546982i</v>
      </c>
      <c r="Z2668" t="str">
        <f t="shared" si="1389"/>
        <v>-0.000364647982829824-0.0000733271848328171i</v>
      </c>
      <c r="AA2668" t="str">
        <f t="shared" si="1390"/>
        <v>0.00509379143566306-2.60205729742905i</v>
      </c>
      <c r="AB2668" t="str">
        <f t="shared" si="1391"/>
        <v>0.424315904322+0.483275760409053i</v>
      </c>
      <c r="AC2668" t="str">
        <f t="shared" si="1392"/>
        <v>1.13798615249242-0.107957022978794i</v>
      </c>
      <c r="AD2668" t="str">
        <f t="shared" si="1393"/>
        <v>0.329611557055411+0.455945480278255i</v>
      </c>
      <c r="AE2668" t="str">
        <f t="shared" si="1394"/>
        <v>-0.0000867589908916018-0.000190429087231076i</v>
      </c>
      <c r="AF2668" t="str">
        <f t="shared" si="1395"/>
        <v>-15.060421603991-0.483506573716816i</v>
      </c>
      <c r="AG2668" t="str">
        <f t="shared" si="1396"/>
        <v>1.00430083235691-0.0030963513115369i</v>
      </c>
      <c r="AH2668" t="str">
        <f t="shared" si="1397"/>
        <v>0.00120040759424221+0.00290113048953611i</v>
      </c>
      <c r="AI2668">
        <f t="shared" si="1398"/>
        <v>-50.062316057432852</v>
      </c>
      <c r="AJ2668">
        <f t="shared" si="1399"/>
        <v>67.521580624663429</v>
      </c>
      <c r="AK2668"/>
      <c r="AL2668"/>
      <c r="AM2668"/>
      <c r="AN2668"/>
    </row>
    <row r="2669" spans="1:40" x14ac:dyDescent="0.25">
      <c r="A2669"/>
      <c r="B2669">
        <f t="shared" si="1400"/>
        <v>735000</v>
      </c>
      <c r="C2669" s="237" t="str">
        <f t="shared" si="1368"/>
        <v>-1.41471207054805E-07+0.00333200345111959i</v>
      </c>
      <c r="D2669" s="208" t="str">
        <f t="shared" si="1369"/>
        <v>-5.95700704161855+0.0255453597919169i</v>
      </c>
      <c r="E2669" t="str">
        <f t="shared" si="1370"/>
        <v>2870</v>
      </c>
      <c r="F2669" t="str">
        <f t="shared" si="1371"/>
        <v>0.777000777000777</v>
      </c>
      <c r="G2669" t="str">
        <f t="shared" si="1366"/>
        <v>0.777000777000777</v>
      </c>
      <c r="H2669" t="str">
        <f t="shared" si="1372"/>
        <v>9.10349763404941+0.508399098313141i</v>
      </c>
      <c r="I2669" t="str">
        <f t="shared" si="1373"/>
        <v>2886.33825048562i</v>
      </c>
      <c r="J2669" t="str">
        <f t="shared" si="1367"/>
        <v>-11275.7718844785+631.438446382238i</v>
      </c>
      <c r="K2669" t="str">
        <f t="shared" si="1374"/>
        <v>0.0142897913531581-0.255176776926038i</v>
      </c>
      <c r="L2669" t="str">
        <f t="shared" si="1375"/>
        <v>0.00108600235031047-0.0164414472134523i</v>
      </c>
      <c r="M2669" t="str">
        <f t="shared" si="1376"/>
        <v>0.0153757937034686-0.27161822413949i</v>
      </c>
      <c r="N2669" t="str">
        <f t="shared" si="1377"/>
        <v>-7.53062915069152i</v>
      </c>
      <c r="O2669" t="str">
        <f t="shared" si="1378"/>
        <v>0.317747082797986-0.948175506630165i</v>
      </c>
      <c r="P2669" t="str">
        <f t="shared" si="1379"/>
        <v>0.682252917202014+0.948175506630165i</v>
      </c>
      <c r="Q2669" t="str">
        <f t="shared" si="1380"/>
        <v>-0.682252917202014+6.58245364406135i</v>
      </c>
      <c r="R2669" t="str">
        <f t="shared" si="1381"/>
        <v>0.131886343152298-0.117316854977548i</v>
      </c>
      <c r="S2669" t="str">
        <f t="shared" si="1382"/>
        <v>0.778176802795743i</v>
      </c>
      <c r="T2669" t="str">
        <f t="shared" si="1383"/>
        <v>0.0912932551204801+0.102630892846677i</v>
      </c>
      <c r="U2669" t="str">
        <f t="shared" si="1384"/>
        <v>0.0000333333333333334-0.000153572579815598i</v>
      </c>
      <c r="V2669" t="str">
        <f t="shared" si="1385"/>
        <v>6.66666666666667E-06-0.00153572579815598i</v>
      </c>
      <c r="W2669" t="str">
        <f t="shared" si="1386"/>
        <v>0.0000275909512017306-0.000140133200638172i</v>
      </c>
      <c r="X2669" t="str">
        <f t="shared" si="1387"/>
        <v>0.0000279051050459535-0.000140003646213922i</v>
      </c>
      <c r="Y2669" t="str">
        <f t="shared" si="1388"/>
        <v>0.009+4.618141200777i</v>
      </c>
      <c r="Z2669" t="str">
        <f t="shared" si="1389"/>
        <v>-0.000363660084029406-0.0000732230969300408i</v>
      </c>
      <c r="AA2669" t="str">
        <f t="shared" si="1390"/>
        <v>0.00507993890733946-2.59851689649827i</v>
      </c>
      <c r="AB2669" t="str">
        <f t="shared" si="1391"/>
        <v>0.430578476358587+0.484051679512632i</v>
      </c>
      <c r="AC2669" t="str">
        <f t="shared" si="1392"/>
        <v>1.1380977434066-0.109510282335203i</v>
      </c>
      <c r="AD2669" t="str">
        <f t="shared" si="1393"/>
        <v>0.334311536130769+0.457484634547961i</v>
      </c>
      <c r="AE2669" t="str">
        <f t="shared" si="1394"/>
        <v>-0.0000880773195818056-0.000190848226656808i</v>
      </c>
      <c r="AF2669" t="str">
        <f t="shared" si="1395"/>
        <v>-15.060504675668-0.482853738521224i</v>
      </c>
      <c r="AG2669" t="str">
        <f t="shared" si="1396"/>
        <v>1.00430953700249-0.00313633245643467i</v>
      </c>
      <c r="AH2669" t="str">
        <f t="shared" si="1397"/>
        <v>0.00121995889999421+0.00290809273638625i</v>
      </c>
      <c r="AI2669">
        <f t="shared" si="1398"/>
        <v>-50.023819773014793</v>
      </c>
      <c r="AJ2669">
        <f t="shared" si="1399"/>
        <v>67.241716278939847</v>
      </c>
      <c r="AK2669"/>
      <c r="AL2669"/>
      <c r="AM2669"/>
      <c r="AN2669"/>
    </row>
    <row r="2670" spans="1:40" x14ac:dyDescent="0.25">
      <c r="A2670"/>
      <c r="B2670">
        <f t="shared" si="1400"/>
        <v>736000</v>
      </c>
      <c r="C2670" s="237" t="str">
        <f t="shared" si="1368"/>
        <v>-0.0000001410870355911+0.00332747627253382i</v>
      </c>
      <c r="D2670" s="208" t="str">
        <f t="shared" si="1369"/>
        <v>-5.95700703867324+0.0255106514227593i</v>
      </c>
      <c r="E2670" t="str">
        <f t="shared" si="1370"/>
        <v>2870</v>
      </c>
      <c r="F2670" t="str">
        <f t="shared" si="1371"/>
        <v>0.777000777000777</v>
      </c>
      <c r="G2670" t="str">
        <f t="shared" si="1366"/>
        <v>0.777000777000777</v>
      </c>
      <c r="H2670" t="str">
        <f t="shared" si="1372"/>
        <v>9.10358037191752+0.507713308528366i</v>
      </c>
      <c r="I2670" t="str">
        <f t="shared" si="1373"/>
        <v>2890.26524130261i</v>
      </c>
      <c r="J2670" t="str">
        <f t="shared" si="1367"/>
        <v>-11306.477852255+632.297546309289i</v>
      </c>
      <c r="K2670" t="str">
        <f t="shared" si="1374"/>
        <v>0.0142511009158239-0.254832171681713i</v>
      </c>
      <c r="L2670" t="str">
        <f t="shared" si="1375"/>
        <v>0.00108306603801657-0.0164193019785081i</v>
      </c>
      <c r="M2670" t="str">
        <f t="shared" si="1376"/>
        <v>0.0153341669538405-0.271251473660221i</v>
      </c>
      <c r="N2670" t="str">
        <f t="shared" si="1377"/>
        <v>-7.54087490463804i</v>
      </c>
      <c r="O2670" t="str">
        <f t="shared" si="1378"/>
        <v>0.308015802147453-0.951381240947845i</v>
      </c>
      <c r="P2670" t="str">
        <f t="shared" si="1379"/>
        <v>0.691984197852547+0.951381240947845i</v>
      </c>
      <c r="Q2670" t="str">
        <f t="shared" si="1380"/>
        <v>-0.691984197852547+6.58949366369019i</v>
      </c>
      <c r="R2670" t="str">
        <f t="shared" si="1381"/>
        <v>0.131896197390846-0.118864107347092i</v>
      </c>
      <c r="S2670" t="str">
        <f t="shared" si="1382"/>
        <v>0.779235546745124i</v>
      </c>
      <c r="T2670" t="str">
        <f t="shared" si="1383"/>
        <v>0.0926231376769823+0.102778205487459i</v>
      </c>
      <c r="U2670" t="str">
        <f t="shared" si="1384"/>
        <v>0.0000333333333333333-0.00015336392141911i</v>
      </c>
      <c r="V2670" t="str">
        <f t="shared" si="1385"/>
        <v>6.66666666666667E-06-0.0015336392141911i</v>
      </c>
      <c r="W2670" t="str">
        <f t="shared" si="1386"/>
        <v>0.0000275909175798494-0.000139944220273216i</v>
      </c>
      <c r="X2670" t="str">
        <f t="shared" si="1387"/>
        <v>0.0000279041905287416-0.000139814842773394i</v>
      </c>
      <c r="Y2670" t="str">
        <f t="shared" si="1388"/>
        <v>0.009+4.62442438608418i</v>
      </c>
      <c r="Z2670" t="str">
        <f t="shared" si="1389"/>
        <v>-0.000362676209330792-0.0000731193089884066i</v>
      </c>
      <c r="AA2670" t="str">
        <f t="shared" si="1390"/>
        <v>0.0050661428117045-2.59498611698255i</v>
      </c>
      <c r="AB2670" t="str">
        <f t="shared" si="1391"/>
        <v>0.43685077768204+0.484746469640693i</v>
      </c>
      <c r="AC2670" t="str">
        <f t="shared" si="1392"/>
        <v>1.13818693700052-0.111063233920112i</v>
      </c>
      <c r="AD2670" t="str">
        <f t="shared" si="1393"/>
        <v>0.339026454340175+0.458975434580957i</v>
      </c>
      <c r="AE2670" t="str">
        <f t="shared" si="1394"/>
        <v>-0.0000893968627037403-0.000191248850859917i</v>
      </c>
      <c r="AF2670" t="str">
        <f t="shared" si="1395"/>
        <v>-15.0605874105908-0.482202657105607i</v>
      </c>
      <c r="AG2670" t="str">
        <f t="shared" si="1396"/>
        <v>1.00431776382269-0.00317634622007819i</v>
      </c>
      <c r="AH2670" t="str">
        <f t="shared" si="1397"/>
        <v>0.0012395381795642+0.00291477931402156i</v>
      </c>
      <c r="AI2670">
        <f t="shared" si="1398"/>
        <v>-49.985954484495032</v>
      </c>
      <c r="AJ2670">
        <f t="shared" si="1399"/>
        <v>66.961905869621575</v>
      </c>
      <c r="AK2670"/>
      <c r="AL2670"/>
      <c r="AM2670"/>
      <c r="AN2670"/>
    </row>
    <row r="2671" spans="1:40" x14ac:dyDescent="0.25">
      <c r="A2671"/>
      <c r="B2671">
        <f t="shared" si="1400"/>
        <v>737000</v>
      </c>
      <c r="C2671" s="237" t="str">
        <f t="shared" si="1368"/>
        <v>-1.40704426857809E-07+0.00332296137937155i</v>
      </c>
      <c r="D2671" s="208" t="str">
        <f t="shared" si="1369"/>
        <v>-5.9570070357399+0.0254760372418486i</v>
      </c>
      <c r="E2671" t="str">
        <f t="shared" si="1370"/>
        <v>2870</v>
      </c>
      <c r="F2671" t="str">
        <f t="shared" si="1371"/>
        <v>0.777000777000777</v>
      </c>
      <c r="G2671" t="str">
        <f t="shared" si="1366"/>
        <v>0.777000777000777</v>
      </c>
      <c r="H2671" t="str">
        <f t="shared" si="1372"/>
        <v>9.10366277483505+0.507029359681856i</v>
      </c>
      <c r="I2671" t="str">
        <f t="shared" si="1373"/>
        <v>2894.1922321196i</v>
      </c>
      <c r="J2671" t="str">
        <f t="shared" si="1367"/>
        <v>-11337.2255684582+633.15664623634i</v>
      </c>
      <c r="K2671" t="str">
        <f t="shared" si="1374"/>
        <v>0.0142125672472408-0.254488493087229i</v>
      </c>
      <c r="L2671" t="str">
        <f t="shared" si="1375"/>
        <v>0.0010801416011815-0.0163972160569034i</v>
      </c>
      <c r="M2671" t="str">
        <f t="shared" si="1376"/>
        <v>0.0152927088484223-0.270885709144132i</v>
      </c>
      <c r="N2671" t="str">
        <f t="shared" si="1377"/>
        <v>-7.55112065858456i</v>
      </c>
      <c r="O2671" t="str">
        <f t="shared" si="1378"/>
        <v>0.298252187674966-0.954487104442536i</v>
      </c>
      <c r="P2671" t="str">
        <f t="shared" si="1379"/>
        <v>0.701747812325034+0.954487104442536i</v>
      </c>
      <c r="Q2671" t="str">
        <f t="shared" si="1380"/>
        <v>-0.701747812325034+6.59663355414202i</v>
      </c>
      <c r="R2671" t="str">
        <f t="shared" si="1381"/>
        <v>0.131883940902261-0.120409459281736i</v>
      </c>
      <c r="S2671" t="str">
        <f t="shared" si="1382"/>
        <v>0.780294290694506i</v>
      </c>
      <c r="T2671" t="str">
        <f t="shared" si="1383"/>
        <v>0.0939548136231512+0.102908286120326i</v>
      </c>
      <c r="U2671" t="str">
        <f t="shared" si="1384"/>
        <v>0.0000333333333333334-0.000153155829259789i</v>
      </c>
      <c r="V2671" t="str">
        <f t="shared" si="1385"/>
        <v>6.66666666666667E-06-0.00153155829259789i</v>
      </c>
      <c r="W2671" t="str">
        <f t="shared" si="1386"/>
        <v>0.0000275908839123581-0.000139755754666072i</v>
      </c>
      <c r="X2671" t="str">
        <f t="shared" si="1387"/>
        <v>0.0000279032795494093-0.000139626553600696i</v>
      </c>
      <c r="Y2671" t="str">
        <f t="shared" si="1388"/>
        <v>0.009+4.63070757139135i</v>
      </c>
      <c r="Z2671" t="str">
        <f t="shared" si="1389"/>
        <v>-0.000361696336907754-0.0000730158196935666i</v>
      </c>
      <c r="AA2671" t="str">
        <f t="shared" si="1390"/>
        <v>0.00505240284263585-2.59146491971327i</v>
      </c>
      <c r="AB2671" t="str">
        <f t="shared" si="1391"/>
        <v>0.44313153740682+0.485359986166418i</v>
      </c>
      <c r="AC2671" t="str">
        <f t="shared" si="1392"/>
        <v>1.13825376562599-0.112615531799459i</v>
      </c>
      <c r="AD2671" t="str">
        <f t="shared" si="1393"/>
        <v>0.343755812837696+0.460417743094461i</v>
      </c>
      <c r="AE2671" t="str">
        <f t="shared" si="1394"/>
        <v>-0.0000907174393806381-0.000191631023573374i</v>
      </c>
      <c r="AF2671" t="str">
        <f t="shared" si="1395"/>
        <v>-15.060669810575-0.481553322440007i</v>
      </c>
      <c r="AG2671" t="str">
        <f t="shared" si="1396"/>
        <v>1.00432551346541-0.00321638778868869i</v>
      </c>
      <c r="AH2671" t="str">
        <f t="shared" si="1397"/>
        <v>0.00125914272231942+0.00292119109569492i</v>
      </c>
      <c r="AI2671">
        <f t="shared" si="1398"/>
        <v>-49.948710817954343</v>
      </c>
      <c r="AJ2671">
        <f t="shared" si="1399"/>
        <v>66.682148877710489</v>
      </c>
      <c r="AK2671"/>
      <c r="AL2671"/>
      <c r="AM2671"/>
      <c r="AN2671"/>
    </row>
    <row r="2672" spans="1:40" x14ac:dyDescent="0.25">
      <c r="A2672"/>
      <c r="B2672">
        <f t="shared" si="1400"/>
        <v>738000</v>
      </c>
      <c r="C2672" s="237" t="str">
        <f t="shared" si="1368"/>
        <v>-1.40323372390589E-07+0.00331845872169203i</v>
      </c>
      <c r="D2672" s="208" t="str">
        <f t="shared" si="1369"/>
        <v>-5.95700703281848+0.0254415168663056i</v>
      </c>
      <c r="E2672" t="str">
        <f t="shared" si="1370"/>
        <v>2870</v>
      </c>
      <c r="F2672" t="str">
        <f t="shared" si="1371"/>
        <v>0.777000777000777</v>
      </c>
      <c r="G2672" t="str">
        <f t="shared" si="1366"/>
        <v>0.777000777000777</v>
      </c>
      <c r="H2672" t="str">
        <f t="shared" si="1372"/>
        <v>9.10374484460541+0.506347244398159i</v>
      </c>
      <c r="I2672" t="str">
        <f t="shared" si="1373"/>
        <v>2898.11922293658i</v>
      </c>
      <c r="J2672" t="str">
        <f t="shared" si="1367"/>
        <v>-11368.0150330879+634.015746163391i</v>
      </c>
      <c r="K2672" t="str">
        <f t="shared" si="1374"/>
        <v>0.0141741895024373-0.25414573742151i</v>
      </c>
      <c r="L2672" t="str">
        <f t="shared" si="1375"/>
        <v>0.00107722897594603-0.0163751892117279i</v>
      </c>
      <c r="M2672" t="str">
        <f t="shared" si="1376"/>
        <v>0.0152514184783833-0.270520926633238i</v>
      </c>
      <c r="N2672" t="str">
        <f t="shared" si="1377"/>
        <v>-7.56136641253108i</v>
      </c>
      <c r="O2672" t="str">
        <f t="shared" si="1378"/>
        <v>0.288457264311617-0.957492771077598i</v>
      </c>
      <c r="P2672" t="str">
        <f t="shared" si="1379"/>
        <v>0.711542735688383+0.957492771077598i</v>
      </c>
      <c r="Q2672" t="str">
        <f t="shared" si="1380"/>
        <v>-0.711542735688383+6.60387364145348i</v>
      </c>
      <c r="R2672" t="str">
        <f t="shared" si="1381"/>
        <v>0.131849631121569-0.121952573086918i</v>
      </c>
      <c r="S2672" t="str">
        <f t="shared" si="1382"/>
        <v>0.781353034643887i</v>
      </c>
      <c r="T2672" t="str">
        <f t="shared" si="1383"/>
        <v>0.0952880130640938+0.103021109393515i</v>
      </c>
      <c r="U2672" t="str">
        <f t="shared" si="1384"/>
        <v>0.0000333333333333333-0.00015294830103586i</v>
      </c>
      <c r="V2672" t="str">
        <f t="shared" si="1385"/>
        <v>6.66666666666667E-06-0.0015294830103586i</v>
      </c>
      <c r="W2672" t="str">
        <f t="shared" si="1386"/>
        <v>0.0000275908501992569-0.000139567801724212i</v>
      </c>
      <c r="X2672" t="str">
        <f t="shared" si="1387"/>
        <v>0.0000279023720885472-0.000139438776605336i</v>
      </c>
      <c r="Y2672" t="str">
        <f t="shared" si="1388"/>
        <v>0.009+4.63699075669853i</v>
      </c>
      <c r="Z2672" t="str">
        <f t="shared" si="1389"/>
        <v>-0.000360720445081841-0.0000729126277389244i</v>
      </c>
      <c r="AA2672" t="str">
        <f t="shared" si="1390"/>
        <v>0.00503871869608407-2.58795326573411i</v>
      </c>
      <c r="AB2672" t="str">
        <f t="shared" si="1391"/>
        <v>0.449419482591879+0.485892109519927i</v>
      </c>
      <c r="AC2672" t="str">
        <f t="shared" si="1392"/>
        <v>1.13829826831246-0.114166830980153i</v>
      </c>
      <c r="AD2672" t="str">
        <f t="shared" si="1393"/>
        <v>0.348499111698175+0.461811427932005i</v>
      </c>
      <c r="AE2672" t="str">
        <f t="shared" si="1394"/>
        <v>-0.0000920388699520044-0.000191994809826108i</v>
      </c>
      <c r="AF2672" t="str">
        <f t="shared" si="1395"/>
        <v>-15.0607518774239-0.480905727531853i</v>
      </c>
      <c r="AG2672" t="str">
        <f t="shared" si="1396"/>
        <v>1.00433278662306-0.00325645236438245i</v>
      </c>
      <c r="AH2672" t="str">
        <f t="shared" si="1397"/>
        <v>0.00127876983552944+0.00292732897349643i</v>
      </c>
      <c r="AI2672">
        <f t="shared" si="1398"/>
        <v>-49.91207963075972</v>
      </c>
      <c r="AJ2672">
        <f t="shared" si="1399"/>
        <v>66.40244478203438</v>
      </c>
      <c r="AK2672"/>
      <c r="AL2672"/>
      <c r="AM2672"/>
      <c r="AN2672"/>
    </row>
    <row r="2673" spans="1:40" x14ac:dyDescent="0.25">
      <c r="A2673"/>
      <c r="B2673">
        <f t="shared" si="1400"/>
        <v>739000</v>
      </c>
      <c r="C2673" s="237" t="str">
        <f t="shared" si="1368"/>
        <v>-1.3994386378233E-07+0.00331396824982485i</v>
      </c>
      <c r="D2673" s="208" t="str">
        <f t="shared" si="1369"/>
        <v>-5.95700702990892+0.0254070899153239i</v>
      </c>
      <c r="E2673" t="str">
        <f t="shared" si="1370"/>
        <v>2870</v>
      </c>
      <c r="F2673" t="str">
        <f t="shared" si="1371"/>
        <v>0.777000777000777</v>
      </c>
      <c r="G2673" t="str">
        <f t="shared" si="1366"/>
        <v>0.777000777000777</v>
      </c>
      <c r="H2673" t="str">
        <f t="shared" si="1372"/>
        <v>9.10382658301987+0.505666955341011i</v>
      </c>
      <c r="I2673" t="str">
        <f t="shared" si="1373"/>
        <v>2902.04621375357i</v>
      </c>
      <c r="J2673" t="str">
        <f t="shared" si="1367"/>
        <v>-11398.8462461443+634.874846090441i</v>
      </c>
      <c r="K2673" t="str">
        <f t="shared" si="1374"/>
        <v>0.0141359668421209-0.253803900983306i</v>
      </c>
      <c r="L2673" t="str">
        <f t="shared" si="1375"/>
        <v>0.00107432809887909-0.0163532212073258i</v>
      </c>
      <c r="M2673" t="str">
        <f t="shared" si="1376"/>
        <v>0.015210294941-0.270157122190632i</v>
      </c>
      <c r="N2673" t="str">
        <f t="shared" si="1377"/>
        <v>-7.5716121664776i</v>
      </c>
      <c r="O2673" t="str">
        <f t="shared" si="1378"/>
        <v>0.278632060275134-0.960397925334512i</v>
      </c>
      <c r="P2673" t="str">
        <f t="shared" si="1379"/>
        <v>0.721367939724866+0.960397925334512i</v>
      </c>
      <c r="Q2673" t="str">
        <f t="shared" si="1380"/>
        <v>-0.721367939724866+6.61121424114309i</v>
      </c>
      <c r="R2673" t="str">
        <f t="shared" si="1381"/>
        <v>0.131793331968304-0.123493112505026i</v>
      </c>
      <c r="S2673" t="str">
        <f t="shared" si="1382"/>
        <v>0.78241177859327i</v>
      </c>
      <c r="T2673" t="str">
        <f t="shared" si="1383"/>
        <v>0.0966224657990762+0.103116655272054i</v>
      </c>
      <c r="U2673" t="str">
        <f t="shared" si="1384"/>
        <v>0.0000333333333333334-0.000152741334458004i</v>
      </c>
      <c r="V2673" t="str">
        <f t="shared" si="1385"/>
        <v>6.66666666666667E-06-0.00152741334458004i</v>
      </c>
      <c r="W2673" t="str">
        <f t="shared" si="1386"/>
        <v>0.0000275908164405466-0.000139380359366434i</v>
      </c>
      <c r="X2673" t="str">
        <f t="shared" si="1387"/>
        <v>0.0000279014681268788-0.000139251509708137i</v>
      </c>
      <c r="Y2673" t="str">
        <f t="shared" si="1388"/>
        <v>0.009+4.64327394200571i</v>
      </c>
      <c r="Z2673" t="str">
        <f t="shared" si="1389"/>
        <v>-0.00035974851232118-0.0000728097318255854i</v>
      </c>
      <c r="AA2673" t="str">
        <f t="shared" si="1390"/>
        <v>0.00502509007005594-2.58445111629964i</v>
      </c>
      <c r="AB2673" t="str">
        <f t="shared" si="1391"/>
        <v>0.455713338853692+0.486342745207628i</v>
      </c>
      <c r="AC2673" t="str">
        <f t="shared" si="1392"/>
        <v>1.1383204907361-0.115716787571574i</v>
      </c>
      <c r="AD2673" t="str">
        <f t="shared" si="1393"/>
        <v>0.35325584996876+0.463156362068076i</v>
      </c>
      <c r="AE2673" t="str">
        <f t="shared" si="1394"/>
        <v>-0.0000933609759795252-0.000192340275928125i</v>
      </c>
      <c r="AF2673" t="str">
        <f t="shared" si="1395"/>
        <v>-15.0608336129288-0.480259865425687i</v>
      </c>
      <c r="AG2673" t="str">
        <f t="shared" si="1396"/>
        <v>1.00433958403234-0.00329653516554593i</v>
      </c>
      <c r="AH2673" t="str">
        <f t="shared" si="1397"/>
        <v>0.00129841684442898+0.00293319385813492i</v>
      </c>
      <c r="AI2673">
        <f t="shared" si="1398"/>
        <v>-49.876052004240279</v>
      </c>
      <c r="AJ2673">
        <f t="shared" si="1399"/>
        <v>66.12279305930744</v>
      </c>
      <c r="AK2673"/>
      <c r="AL2673"/>
      <c r="AM2673"/>
      <c r="AN2673"/>
    </row>
    <row r="2674" spans="1:40" x14ac:dyDescent="0.25">
      <c r="A2674"/>
      <c r="B2674">
        <f t="shared" si="1400"/>
        <v>740000</v>
      </c>
      <c r="C2674" s="237" t="str">
        <f t="shared" si="1368"/>
        <v>-1.39565892682684E-07+0.00330948991436805i</v>
      </c>
      <c r="D2674" s="208" t="str">
        <f t="shared" si="1369"/>
        <v>-5.95700702701114+0.0253727560101551i</v>
      </c>
      <c r="E2674" t="str">
        <f t="shared" si="1370"/>
        <v>2870</v>
      </c>
      <c r="F2674" t="str">
        <f t="shared" si="1371"/>
        <v>0.777000777000777</v>
      </c>
      <c r="G2674" t="str">
        <f t="shared" si="1366"/>
        <v>0.777000777000777</v>
      </c>
      <c r="H2674" t="str">
        <f t="shared" si="1372"/>
        <v>9.10390799185769+0.504988485213094i</v>
      </c>
      <c r="I2674" t="str">
        <f t="shared" si="1373"/>
        <v>2905.97320457056i</v>
      </c>
      <c r="J2674" t="str">
        <f t="shared" si="1367"/>
        <v>-11429.7192076273+635.733946017492i</v>
      </c>
      <c r="K2674" t="str">
        <f t="shared" si="1374"/>
        <v>0.0140978984326338-0.253462980091076i</v>
      </c>
      <c r="L2674" t="str">
        <f t="shared" si="1375"/>
        <v>0.00107143890697411-0.0163313118092868i</v>
      </c>
      <c r="M2674" t="str">
        <f t="shared" si="1376"/>
        <v>0.0151693373396079-0.269794291900363i</v>
      </c>
      <c r="N2674" t="str">
        <f t="shared" si="1377"/>
        <v>-7.58185792042412i</v>
      </c>
      <c r="O2674" t="str">
        <f t="shared" si="1378"/>
        <v>0.268777606961942-0.963202262246i</v>
      </c>
      <c r="P2674" t="str">
        <f t="shared" si="1379"/>
        <v>0.731222393038058+0.963202262246i</v>
      </c>
      <c r="Q2674" t="str">
        <f t="shared" si="1380"/>
        <v>-0.731222393038058+6.61865565817812i</v>
      </c>
      <c r="R2674" t="str">
        <f t="shared" si="1381"/>
        <v>0.131715113803061-0.125030742871461i</v>
      </c>
      <c r="S2674" t="str">
        <f t="shared" si="1382"/>
        <v>0.783470522542651i</v>
      </c>
      <c r="T2674" t="str">
        <f t="shared" si="1383"/>
        <v>0.0979579014513994+0.103194909038049i</v>
      </c>
      <c r="U2674" t="str">
        <f t="shared" si="1384"/>
        <v>0.0000333333333333333-0.000152534927249277i</v>
      </c>
      <c r="V2674" t="str">
        <f t="shared" si="1385"/>
        <v>6.66666666666667E-06-0.00152534927249277i</v>
      </c>
      <c r="W2674" t="str">
        <f t="shared" si="1386"/>
        <v>0.0000275907826362271-0.000139193425522783i</v>
      </c>
      <c r="X2674" t="str">
        <f t="shared" si="1387"/>
        <v>0.0000279005676452559-0.00013906475084116i</v>
      </c>
      <c r="Y2674" t="str">
        <f t="shared" si="1388"/>
        <v>0.009+4.64955712731289i</v>
      </c>
      <c r="Z2674" t="str">
        <f t="shared" si="1389"/>
        <v>-0.000358780517239297-0.0000727071306622912i</v>
      </c>
      <c r="AA2674" t="str">
        <f t="shared" si="1390"/>
        <v>0.00501151666459771-2.58095843287392i</v>
      </c>
      <c r="AB2674" t="str">
        <f t="shared" si="1391"/>
        <v>0.462011830978804+0.486711823813566i</v>
      </c>
      <c r="AC2674" t="str">
        <f t="shared" si="1392"/>
        <v>1.13832048518432-0.117265058945913i</v>
      </c>
      <c r="AD2674" t="str">
        <f t="shared" si="1393"/>
        <v>0.358025525720336+0.464452423612226i</v>
      </c>
      <c r="AE2674" t="str">
        <f t="shared" si="1394"/>
        <v>-0.0000946835802528213-0.000192667489455623i</v>
      </c>
      <c r="AF2674" t="str">
        <f t="shared" si="1395"/>
        <v>-15.0609150188688-0.479615729202939i</v>
      </c>
      <c r="AG2674" t="str">
        <f t="shared" si="1396"/>
        <v>1.00434590647401-0.00333663142720685i</v>
      </c>
      <c r="AH2674" t="str">
        <f t="shared" si="1397"/>
        <v>0.00131808109227875+0.00293878667871976i</v>
      </c>
      <c r="AI2674">
        <f t="shared" si="1398"/>
        <v>-49.840619236654959</v>
      </c>
      <c r="AJ2674">
        <f t="shared" si="1399"/>
        <v>65.843193184185623</v>
      </c>
      <c r="AK2674"/>
      <c r="AL2674"/>
      <c r="AM2674"/>
      <c r="AN2674"/>
    </row>
    <row r="2675" spans="1:40" x14ac:dyDescent="0.25">
      <c r="A2675"/>
      <c r="B2675">
        <f t="shared" si="1400"/>
        <v>741000</v>
      </c>
      <c r="C2675" s="237" t="str">
        <f t="shared" si="1368"/>
        <v>-1.39189450797614E-07+0.00330502366618638i</v>
      </c>
      <c r="D2675" s="208" t="str">
        <f t="shared" si="1369"/>
        <v>-5.95700702412508+0.0253385147740956i</v>
      </c>
      <c r="E2675" t="str">
        <f t="shared" si="1370"/>
        <v>2870</v>
      </c>
      <c r="F2675" t="str">
        <f t="shared" si="1371"/>
        <v>0.777000777000777</v>
      </c>
      <c r="G2675" t="str">
        <f t="shared" si="1366"/>
        <v>0.777000777000777</v>
      </c>
      <c r="H2675" t="str">
        <f t="shared" si="1372"/>
        <v>9.10398907288626+0.50431182675576i</v>
      </c>
      <c r="I2675" t="str">
        <f t="shared" si="1373"/>
        <v>2909.90019538755i</v>
      </c>
      <c r="J2675" t="str">
        <f t="shared" si="1367"/>
        <v>-11460.6339175369+636.593045944542i</v>
      </c>
      <c r="K2675" t="str">
        <f t="shared" si="1374"/>
        <v>0.0140599834459064-0.253122971082847i</v>
      </c>
      <c r="L2675" t="str">
        <f t="shared" si="1375"/>
        <v>0.00106856133764583-0.0163094607844388i</v>
      </c>
      <c r="M2675" t="str">
        <f t="shared" si="1376"/>
        <v>0.0151285447835522-0.269432431867286i</v>
      </c>
      <c r="N2675" t="str">
        <f t="shared" si="1377"/>
        <v>-7.59210367437064i</v>
      </c>
      <c r="O2675" t="str">
        <f t="shared" si="1378"/>
        <v>0.258894938838901-0.965905487428041i</v>
      </c>
      <c r="P2675" t="str">
        <f t="shared" si="1379"/>
        <v>0.741105061161099+0.965905487428041i</v>
      </c>
      <c r="Q2675" t="str">
        <f t="shared" si="1380"/>
        <v>-0.741105061161099+6.6261981869426i</v>
      </c>
      <c r="R2675" t="str">
        <f t="shared" si="1381"/>
        <v>0.131615053379556-0.126565131269132i</v>
      </c>
      <c r="S2675" t="str">
        <f t="shared" si="1382"/>
        <v>0.784529266492034i</v>
      </c>
      <c r="T2675" t="str">
        <f t="shared" si="1383"/>
        <v>0.0992940495980401+0.103255861287173i</v>
      </c>
      <c r="U2675" t="str">
        <f t="shared" si="1384"/>
        <v>0.0000333333333333333-0.000152329077145027i</v>
      </c>
      <c r="V2675" t="str">
        <f t="shared" si="1385"/>
        <v>6.66666666666667E-06-0.00152329077145027i</v>
      </c>
      <c r="W2675" t="str">
        <f t="shared" si="1386"/>
        <v>0.0000275907487862993-0.000139006998134481i</v>
      </c>
      <c r="X2675" t="str">
        <f t="shared" si="1387"/>
        <v>0.000027899670624661-0.000138878497947628i</v>
      </c>
      <c r="Y2675" t="str">
        <f t="shared" si="1388"/>
        <v>0.009+4.65584031262007i</v>
      </c>
      <c r="Z2675" t="str">
        <f t="shared" si="1389"/>
        <v>-0.000357816438593924-0.0000726048229653706i</v>
      </c>
      <c r="AA2675" t="str">
        <f t="shared" si="1390"/>
        <v>0.00499799818177864-2.57747517712905i</v>
      </c>
      <c r="AB2675" t="str">
        <f t="shared" si="1391"/>
        <v>0.468313683535279+0.486999300982869i</v>
      </c>
      <c r="AC2675" t="str">
        <f t="shared" si="1392"/>
        <v>1.1382983105156-0.118811303897159i</v>
      </c>
      <c r="AD2675" t="str">
        <f t="shared" si="1393"/>
        <v>0.362807636098882+0.465699495812753i</v>
      </c>
      <c r="AE2675" t="str">
        <f t="shared" si="1394"/>
        <v>-0.0000960065067950353-0.00019297651923615i</v>
      </c>
      <c r="AF2675" t="str">
        <f t="shared" si="1395"/>
        <v>-15.0609960970113-0.478973311981664i</v>
      </c>
      <c r="AG2675" t="str">
        <f t="shared" si="1396"/>
        <v>1.00435175477256-0.00337673640140157i</v>
      </c>
      <c r="AH2675" t="str">
        <f t="shared" si="1397"/>
        <v>0.00133775994042419+0.00294410838254439i</v>
      </c>
      <c r="AI2675">
        <f t="shared" si="1398"/>
        <v>-49.80577283643499</v>
      </c>
      <c r="AJ2675">
        <f t="shared" si="1399"/>
        <v>65.563644629328493</v>
      </c>
      <c r="AK2675"/>
      <c r="AL2675"/>
      <c r="AM2675"/>
      <c r="AN2675"/>
    </row>
    <row r="2676" spans="1:40" x14ac:dyDescent="0.25">
      <c r="A2676"/>
      <c r="B2676">
        <f t="shared" si="1400"/>
        <v>742000</v>
      </c>
      <c r="C2676" s="237" t="str">
        <f t="shared" si="1368"/>
        <v>-1.38814529888931E-07+0.00330056945640944i</v>
      </c>
      <c r="D2676" s="208" t="str">
        <f t="shared" si="1369"/>
        <v>-5.95700702125069+0.0253043658324724i</v>
      </c>
      <c r="E2676" t="str">
        <f t="shared" si="1370"/>
        <v>2870</v>
      </c>
      <c r="F2676" t="str">
        <f t="shared" si="1371"/>
        <v>0.777000777000777</v>
      </c>
      <c r="G2676" t="str">
        <f t="shared" si="1366"/>
        <v>0.777000777000777</v>
      </c>
      <c r="H2676" t="str">
        <f t="shared" si="1372"/>
        <v>9.10406982786109+0.503636972748803i</v>
      </c>
      <c r="I2676" t="str">
        <f t="shared" si="1373"/>
        <v>2913.82718620453i</v>
      </c>
      <c r="J2676" t="str">
        <f t="shared" si="1367"/>
        <v>-11491.5903758731+637.452145871594i</v>
      </c>
      <c r="K2676" t="str">
        <f t="shared" si="1374"/>
        <v>0.0140222210594132-0.252783870316089i</v>
      </c>
      <c r="L2676" t="str">
        <f t="shared" si="1375"/>
        <v>0.00106569532872679-0.0162876679008392i</v>
      </c>
      <c r="M2676" t="str">
        <f t="shared" si="1376"/>
        <v>0.01508791638814-0.269071538216928i</v>
      </c>
      <c r="N2676" t="str">
        <f t="shared" si="1377"/>
        <v>-7.60234942831716i</v>
      </c>
      <c r="O2676" t="str">
        <f t="shared" si="1378"/>
        <v>0.248985093334704-0.968507317110774i</v>
      </c>
      <c r="P2676" t="str">
        <f t="shared" si="1379"/>
        <v>0.751014906665296+0.968507317110774i</v>
      </c>
      <c r="Q2676" t="str">
        <f t="shared" si="1380"/>
        <v>-0.751014906665296+6.63384211120639i</v>
      </c>
      <c r="R2676" t="str">
        <f t="shared" si="1381"/>
        <v>0.131493233792253-0.128095946681247i</v>
      </c>
      <c r="S2676" t="str">
        <f t="shared" si="1382"/>
        <v>0.785588010441417i</v>
      </c>
      <c r="T2676" t="str">
        <f t="shared" si="1383"/>
        <v>0.100630639898931+0.103299507921364i</v>
      </c>
      <c r="U2676" t="str">
        <f t="shared" si="1384"/>
        <v>0.0000333333333333333-0.00015212378189281i</v>
      </c>
      <c r="V2676" t="str">
        <f t="shared" si="1385"/>
        <v>6.66666666666667E-06-0.0015212378189281i</v>
      </c>
      <c r="W2676" t="str">
        <f t="shared" si="1386"/>
        <v>0.0000275907148907636-0.000138821075153847i</v>
      </c>
      <c r="X2676" t="str">
        <f t="shared" si="1387"/>
        <v>0.000027898777046204-0.000138692748981854i</v>
      </c>
      <c r="Y2676" t="str">
        <f t="shared" si="1388"/>
        <v>0.009+4.66212349792725i</v>
      </c>
      <c r="Z2676" t="str">
        <f t="shared" si="1389"/>
        <v>-0.000356856255285852-0.0000725028074586783i</v>
      </c>
      <c r="AA2676" t="str">
        <f t="shared" si="1390"/>
        <v>0.00498453432567455-2.57400131094374i</v>
      </c>
      <c r="AB2676" t="str">
        <f t="shared" si="1391"/>
        <v>0.474617621482434+0.487205157387302i</v>
      </c>
      <c r="AC2676" t="str">
        <f t="shared" si="1392"/>
        <v>1.13825403211469-0.120355182798608i</v>
      </c>
      <c r="AD2676" t="str">
        <f t="shared" si="1393"/>
        <v>0.367601677376772+0.466897467059892i</v>
      </c>
      <c r="AE2676" t="str">
        <f t="shared" si="1394"/>
        <v>-0.0000973295808682848-0.000193267435333778i</v>
      </c>
      <c r="AF2676" t="str">
        <f t="shared" si="1395"/>
        <v>-15.0610768491118-0.478332606916331i</v>
      </c>
      <c r="AG2676" t="str">
        <f t="shared" si="1396"/>
        <v>1.00435712979599-0.00341684535753891i</v>
      </c>
      <c r="AH2676" t="str">
        <f t="shared" si="1397"/>
        <v>0.00135745076835236+0.00294915993487015i</v>
      </c>
      <c r="AI2676">
        <f t="shared" si="1398"/>
        <v>-49.771504515691731</v>
      </c>
      <c r="AJ2676">
        <f t="shared" si="1399"/>
        <v>65.284146865454417</v>
      </c>
      <c r="AK2676"/>
      <c r="AL2676"/>
      <c r="AM2676"/>
      <c r="AN2676"/>
    </row>
    <row r="2677" spans="1:40" x14ac:dyDescent="0.25">
      <c r="A2677"/>
      <c r="B2677">
        <f t="shared" si="1400"/>
        <v>743000</v>
      </c>
      <c r="C2677" s="237" t="str">
        <f t="shared" si="1368"/>
        <v>-1.38441121773852E-07+0.00329612723642996i</v>
      </c>
      <c r="D2677" s="208" t="str">
        <f t="shared" si="1369"/>
        <v>-5.95700701838789+0.0252703088126297i</v>
      </c>
      <c r="E2677" t="str">
        <f t="shared" si="1370"/>
        <v>2870</v>
      </c>
      <c r="F2677" t="str">
        <f t="shared" si="1371"/>
        <v>0.777000777000777</v>
      </c>
      <c r="G2677" t="str">
        <f t="shared" si="1366"/>
        <v>0.777000777000777</v>
      </c>
      <c r="H2677" t="str">
        <f t="shared" si="1372"/>
        <v>9.10415025852604+0.502963916010171i</v>
      </c>
      <c r="I2677" t="str">
        <f t="shared" si="1373"/>
        <v>2917.75417702152i</v>
      </c>
      <c r="J2677" t="str">
        <f t="shared" si="1367"/>
        <v>-11522.5885826359+638.311245798644i</v>
      </c>
      <c r="K2677" t="str">
        <f t="shared" si="1374"/>
        <v>0.013984610456128-0.252445674167587i</v>
      </c>
      <c r="L2677" t="str">
        <f t="shared" si="1375"/>
        <v>0.001062840818464-0.0162659329277668i</v>
      </c>
      <c r="M2677" t="str">
        <f t="shared" si="1376"/>
        <v>0.015047451274592-0.268711607095354i</v>
      </c>
      <c r="N2677" t="str">
        <f t="shared" si="1377"/>
        <v>-7.61259518226368i</v>
      </c>
      <c r="O2677" t="str">
        <f t="shared" si="1378"/>
        <v>0.239049110730979-0.971007478168283i</v>
      </c>
      <c r="P2677" t="str">
        <f t="shared" si="1379"/>
        <v>0.760950889269021+0.971007478168283i</v>
      </c>
      <c r="Q2677" t="str">
        <f t="shared" si="1380"/>
        <v>-0.760950889269021+6.6415877040954i</v>
      </c>
      <c r="R2677" t="str">
        <f t="shared" si="1381"/>
        <v>0.131349744419624-0.129622860142242i</v>
      </c>
      <c r="S2677" t="str">
        <f t="shared" si="1382"/>
        <v>0.786646754390798i</v>
      </c>
      <c r="T2677" t="str">
        <f t="shared" si="1383"/>
        <v>0.101967402225747+0.103325850137758i</v>
      </c>
      <c r="U2677" t="str">
        <f t="shared" si="1384"/>
        <v>0.0000333333333333333-0.000151919039252308i</v>
      </c>
      <c r="V2677" t="str">
        <f t="shared" si="1385"/>
        <v>6.66666666666667E-06-0.00151919039252308i</v>
      </c>
      <c r="W2677" t="str">
        <f t="shared" si="1386"/>
        <v>0.0000275906809496201-0.000138635654544223i</v>
      </c>
      <c r="X2677" t="str">
        <f t="shared" si="1387"/>
        <v>0.0000278978868911215-0.000138507501909159i</v>
      </c>
      <c r="Y2677" t="str">
        <f t="shared" si="1388"/>
        <v>0.009+4.66840668323443i</v>
      </c>
      <c r="Z2677" t="str">
        <f t="shared" si="1389"/>
        <v>-0.000355899946357757-0.0000724010828735413i</v>
      </c>
      <c r="AA2677" t="str">
        <f t="shared" si="1390"/>
        <v>0.0049711248023518-2.570536796402i</v>
      </c>
      <c r="AB2677" t="str">
        <f t="shared" si="1391"/>
        <v>0.480922370778254+0.487329398673078i</v>
      </c>
      <c r="AC2677" t="str">
        <f t="shared" si="1392"/>
        <v>1.1381877218434-0.121896357758723i</v>
      </c>
      <c r="AD2677" t="str">
        <f t="shared" si="1393"/>
        <v>0.372407145003946+0.46804623088851i</v>
      </c>
      <c r="AE2677" t="str">
        <f t="shared" si="1394"/>
        <v>-0.0000986526289789417-0.0001935403090343i</v>
      </c>
      <c r="AF2677" t="str">
        <f t="shared" si="1395"/>
        <v>-15.0611572769139-0.477693607197541i</v>
      </c>
      <c r="AG2677" t="str">
        <f t="shared" si="1396"/>
        <v>1.00436203245555-0.00345695358276008i</v>
      </c>
      <c r="AH2677" t="str">
        <f t="shared" si="1397"/>
        <v>0.00137715097374654+0.00295394231871123i</v>
      </c>
      <c r="AI2677">
        <f t="shared" si="1398"/>
        <v>-49.737806183975792</v>
      </c>
      <c r="AJ2677">
        <f t="shared" si="1399"/>
        <v>65.004699361402018</v>
      </c>
      <c r="AK2677"/>
      <c r="AL2677"/>
      <c r="AM2677"/>
      <c r="AN2677"/>
    </row>
    <row r="2678" spans="1:40" x14ac:dyDescent="0.25">
      <c r="A2678"/>
      <c r="B2678">
        <f t="shared" si="1400"/>
        <v>744000</v>
      </c>
      <c r="C2678" s="237" t="str">
        <f t="shared" si="1368"/>
        <v>-1.38069218324545E-07+0.00329169695790197i</v>
      </c>
      <c r="D2678" s="208" t="str">
        <f t="shared" si="1369"/>
        <v>-5.95700701553663+0.0252363433439151i</v>
      </c>
      <c r="E2678" t="str">
        <f t="shared" si="1370"/>
        <v>2870</v>
      </c>
      <c r="F2678" t="str">
        <f t="shared" si="1371"/>
        <v>0.777000777000777</v>
      </c>
      <c r="G2678" t="str">
        <f t="shared" si="1366"/>
        <v>0.777000777000777</v>
      </c>
      <c r="H2678" t="str">
        <f t="shared" si="1372"/>
        <v>9.10423036661326+0.502292649395752i</v>
      </c>
      <c r="I2678" t="str">
        <f t="shared" si="1373"/>
        <v>2921.68116783851i</v>
      </c>
      <c r="J2678" t="str">
        <f t="shared" si="1367"/>
        <v>-11553.6285378254+639.170345725695i</v>
      </c>
      <c r="K2678" t="str">
        <f t="shared" si="1374"/>
        <v>0.0139471508244798-0.252108379033309i</v>
      </c>
      <c r="L2678" t="str">
        <f t="shared" si="1375"/>
        <v>0.00105999774551575-0.0162442556357144i</v>
      </c>
      <c r="M2678" t="str">
        <f t="shared" si="1376"/>
        <v>0.0150071485699956-0.268352634669023i</v>
      </c>
      <c r="N2678" t="str">
        <f t="shared" si="1377"/>
        <v>-7.62284093621019i</v>
      </c>
      <c r="O2678" t="str">
        <f t="shared" si="1378"/>
        <v>0.229088034053095-0.97340570814727i</v>
      </c>
      <c r="P2678" t="str">
        <f t="shared" si="1379"/>
        <v>0.770911965946905+0.97340570814727i</v>
      </c>
      <c r="Q2678" t="str">
        <f t="shared" si="1380"/>
        <v>-0.770911965946905+6.64943522806292i</v>
      </c>
      <c r="R2678" t="str">
        <f t="shared" si="1381"/>
        <v>0.131184680863128-0.131145544886713i</v>
      </c>
      <c r="S2678" t="str">
        <f t="shared" si="1382"/>
        <v>0.78770549834018i</v>
      </c>
      <c r="T2678" t="str">
        <f t="shared" si="1383"/>
        <v>0.103304066790083+0.103334894413888i</v>
      </c>
      <c r="U2678" t="str">
        <f t="shared" si="1384"/>
        <v>0.0000333333333333334-0.000151714846995248i</v>
      </c>
      <c r="V2678" t="str">
        <f t="shared" si="1385"/>
        <v>6.66666666666667E-06-0.00151714846995248i</v>
      </c>
      <c r="W2678" t="str">
        <f t="shared" si="1386"/>
        <v>0.0000275906469628695-0.000138450734279903i</v>
      </c>
      <c r="X2678" t="str">
        <f t="shared" si="1387"/>
        <v>0.0000278970001407767-0.000138322754705808i</v>
      </c>
      <c r="Y2678" t="str">
        <f t="shared" si="1388"/>
        <v>0.009+4.67468986854161i</v>
      </c>
      <c r="Z2678" t="str">
        <f t="shared" si="1389"/>
        <v>-0.000354947490993077-0.0000722996479487042i</v>
      </c>
      <c r="AA2678" t="str">
        <f t="shared" si="1390"/>
        <v>0.00495776931985104-2.56708159579171i</v>
      </c>
      <c r="AB2678" t="str">
        <f t="shared" si="1391"/>
        <v>0.487226658983936+0.487372055391044i</v>
      </c>
      <c r="AC2678" t="str">
        <f t="shared" si="1392"/>
        <v>1.13809945798688-0.123434492775207i</v>
      </c>
      <c r="AD2678" t="str">
        <f t="shared" si="1393"/>
        <v>0.377223533659063+0.469145685980352i</v>
      </c>
      <c r="AE2678" t="str">
        <f t="shared" si="1394"/>
        <v>-0.0000999754788827941-0.000193795212830468i</v>
      </c>
      <c r="AF2678" t="str">
        <f t="shared" si="1395"/>
        <v>-15.0612373821499-0.477056306051837i</v>
      </c>
      <c r="AG2678" t="str">
        <f t="shared" si="1396"/>
        <v>1.00436646370542-0.00349705638229527i</v>
      </c>
      <c r="AH2678" t="str">
        <f t="shared" si="1397"/>
        <v>0.00139685797253958+0.00295845653462107i</v>
      </c>
      <c r="AI2678">
        <f t="shared" si="1398"/>
        <v>-49.704669942274229</v>
      </c>
      <c r="AJ2678">
        <f t="shared" si="1399"/>
        <v>64.725301584184237</v>
      </c>
      <c r="AK2678"/>
      <c r="AL2678"/>
      <c r="AM2678"/>
      <c r="AN2678"/>
    </row>
    <row r="2679" spans="1:40" x14ac:dyDescent="0.25">
      <c r="A2679"/>
      <c r="B2679">
        <f t="shared" si="1400"/>
        <v>745000</v>
      </c>
      <c r="C2679" s="237" t="str">
        <f t="shared" si="1368"/>
        <v>-1.37698811467692E-07+0.00328727857273909i</v>
      </c>
      <c r="D2679" s="208" t="str">
        <f t="shared" si="1369"/>
        <v>-5.95700701269684+0.0252024690576664i</v>
      </c>
      <c r="E2679" t="str">
        <f t="shared" si="1370"/>
        <v>2870</v>
      </c>
      <c r="F2679" t="str">
        <f t="shared" si="1371"/>
        <v>0.777000777000777</v>
      </c>
      <c r="G2679" t="str">
        <f t="shared" si="1366"/>
        <v>0.777000777000777</v>
      </c>
      <c r="H2679" t="str">
        <f t="shared" si="1372"/>
        <v>9.10431015384344+0.501623165799092i</v>
      </c>
      <c r="I2679" t="str">
        <f t="shared" si="1373"/>
        <v>2925.6081586555i</v>
      </c>
      <c r="J2679" t="str">
        <f t="shared" si="1367"/>
        <v>-11584.7102414414+640.029445652745i</v>
      </c>
      <c r="K2679" t="str">
        <f t="shared" si="1374"/>
        <v>0.0139098413583099-0.251771981328289i</v>
      </c>
      <c r="L2679" t="str">
        <f t="shared" si="1375"/>
        <v>0.00105716604894816-0.0162226357963801i</v>
      </c>
      <c r="M2679" t="str">
        <f t="shared" si="1376"/>
        <v>0.0149670074072581-0.267994617124669i</v>
      </c>
      <c r="N2679" t="str">
        <f t="shared" si="1377"/>
        <v>-7.63308669015671i</v>
      </c>
      <c r="O2679" t="str">
        <f t="shared" si="1378"/>
        <v>0.219102908960631-0.975701755294613i</v>
      </c>
      <c r="P2679" t="str">
        <f t="shared" si="1379"/>
        <v>0.780897091039369+0.975701755294613i</v>
      </c>
      <c r="Q2679" t="str">
        <f t="shared" si="1380"/>
        <v>-0.780897091039369+6.6573849348621i</v>
      </c>
      <c r="R2679" t="str">
        <f t="shared" si="1381"/>
        <v>0.130998144881974-0.132663676496205i</v>
      </c>
      <c r="S2679" t="str">
        <f t="shared" si="1382"/>
        <v>0.788764242289561i</v>
      </c>
      <c r="T2679" t="str">
        <f t="shared" si="1383"/>
        <v>0.104640364270877+0.103326652489168i</v>
      </c>
      <c r="U2679" t="str">
        <f t="shared" si="1384"/>
        <v>0.0000333333333333333-0.000151511202905322i</v>
      </c>
      <c r="V2679" t="str">
        <f t="shared" si="1385"/>
        <v>6.66666666666667E-06-0.00151511202905322i</v>
      </c>
      <c r="W2679" t="str">
        <f t="shared" si="1386"/>
        <v>0.0000275906129305121-0.000138266312346057i</v>
      </c>
      <c r="X2679" t="str">
        <f t="shared" si="1387"/>
        <v>0.0000278961167766576-0.00013813850535893i</v>
      </c>
      <c r="Y2679" t="str">
        <f t="shared" si="1388"/>
        <v>0.009+4.68097305384879i</v>
      </c>
      <c r="Z2679" t="str">
        <f t="shared" si="1389"/>
        <v>-0.000353998868514868-0.0000721985014302742i</v>
      </c>
      <c r="AA2679" t="str">
        <f t="shared" si="1390"/>
        <v>0.00494446758817145-2.56363567160322i</v>
      </c>
      <c r="AB2679" t="str">
        <f t="shared" si="1391"/>
        <v>0.493529215864866+0.487333182909353i</v>
      </c>
      <c r="AC2679" t="str">
        <f t="shared" si="1392"/>
        <v>1.13798932519549-0.124969253887136i</v>
      </c>
      <c r="AD2679" t="str">
        <f t="shared" si="1393"/>
        <v>0.382050337300506+0.470195736165809i</v>
      </c>
      <c r="AE2679" t="str">
        <f t="shared" si="1394"/>
        <v>-0.000101297959590027-0.000194032220407239i</v>
      </c>
      <c r="AF2679" t="str">
        <f t="shared" si="1395"/>
        <v>-15.0613171665403-0.476420696741426i</v>
      </c>
      <c r="AG2679" t="str">
        <f t="shared" si="1396"/>
        <v>1.00437042454252-0.00353714907981607i</v>
      </c>
      <c r="AH2679" t="str">
        <f t="shared" si="1397"/>
        <v>0.00141656919896455+0.00296270360047872i</v>
      </c>
      <c r="AI2679">
        <f t="shared" si="1398"/>
        <v>-49.672088077240069</v>
      </c>
      <c r="AJ2679">
        <f t="shared" si="1399"/>
        <v>64.445952999047577</v>
      </c>
      <c r="AK2679"/>
      <c r="AL2679"/>
      <c r="AM2679"/>
      <c r="AN2679"/>
    </row>
    <row r="2680" spans="1:40" x14ac:dyDescent="0.25">
      <c r="A2680"/>
      <c r="B2680">
        <f t="shared" si="1400"/>
        <v>746000</v>
      </c>
      <c r="C2680" s="237" t="str">
        <f t="shared" si="1368"/>
        <v>-1.37329893184051E-07+0.00328287203311279i</v>
      </c>
      <c r="D2680" s="208" t="str">
        <f t="shared" si="1369"/>
        <v>-5.95700700986847+0.0251686855871981i</v>
      </c>
      <c r="E2680" t="str">
        <f t="shared" si="1370"/>
        <v>2870</v>
      </c>
      <c r="F2680" t="str">
        <f t="shared" si="1371"/>
        <v>0.777000777000777</v>
      </c>
      <c r="G2680" t="str">
        <f t="shared" si="1366"/>
        <v>0.777000777000777</v>
      </c>
      <c r="H2680" t="str">
        <f t="shared" si="1372"/>
        <v>9.10438962192578+0.500955458151179i</v>
      </c>
      <c r="I2680" t="str">
        <f t="shared" si="1373"/>
        <v>2929.53514947248i</v>
      </c>
      <c r="J2680" t="str">
        <f t="shared" si="1367"/>
        <v>-11615.8336934841+640.888545579796i</v>
      </c>
      <c r="K2680" t="str">
        <f t="shared" si="1374"/>
        <v>0.0138726812568275-0.251436477486488i</v>
      </c>
      <c r="L2680" t="str">
        <f t="shared" si="1375"/>
        <v>0.0010543456682321-0.01620107318266i</v>
      </c>
      <c r="M2680" t="str">
        <f t="shared" si="1376"/>
        <v>0.0149270269250596-0.267637550669148i</v>
      </c>
      <c r="N2680" t="str">
        <f t="shared" si="1377"/>
        <v>-7.64333244410323i</v>
      </c>
      <c r="O2680" t="str">
        <f t="shared" si="1378"/>
        <v>0.209094783637664-0.977895378583782i</v>
      </c>
      <c r="P2680" t="str">
        <f t="shared" si="1379"/>
        <v>0.790905216362336+0.977895378583782i</v>
      </c>
      <c r="Q2680" t="str">
        <f t="shared" si="1380"/>
        <v>-0.790905216362336+6.66543706551945i</v>
      </c>
      <c r="R2680" t="str">
        <f t="shared" si="1381"/>
        <v>0.130790244323771-0.134176933043717i</v>
      </c>
      <c r="S2680" t="str">
        <f t="shared" si="1382"/>
        <v>0.789822986238944i</v>
      </c>
      <c r="T2680" t="str">
        <f t="shared" si="1383"/>
        <v>0.105976025940971+0.103301141342722i</v>
      </c>
      <c r="U2680" t="str">
        <f t="shared" si="1384"/>
        <v>0.0000333333333333334-0.000151308104778103i</v>
      </c>
      <c r="V2680" t="str">
        <f t="shared" si="1385"/>
        <v>6.66666666666667E-06-0.00151308104778103i</v>
      </c>
      <c r="W2680" t="str">
        <f t="shared" si="1386"/>
        <v>0.0000275905788525484-0.000138082386738656i</v>
      </c>
      <c r="X2680" t="str">
        <f t="shared" si="1387"/>
        <v>0.000027895236780376-0.000137954751866444i</v>
      </c>
      <c r="Y2680" t="str">
        <f t="shared" si="1388"/>
        <v>0.009+4.68725623915597i</v>
      </c>
      <c r="Z2680" t="str">
        <f t="shared" si="1389"/>
        <v>-0.000353054058384676-0.0000720976420716662i</v>
      </c>
      <c r="AA2680" t="str">
        <f t="shared" si="1390"/>
        <v>0.00493121931925499-2.56019898652808i</v>
      </c>
      <c r="AB2680" t="str">
        <f t="shared" si="1391"/>
        <v>0.499828773987541+0.487212861308897i</v>
      </c>
      <c r="AC2680" t="str">
        <f t="shared" si="1392"/>
        <v>1.13785741442245-0.126500309324995i</v>
      </c>
      <c r="AD2680" t="str">
        <f t="shared" si="1393"/>
        <v>0.386887049217325+0.471196290425249i</v>
      </c>
      <c r="AE2680" t="str">
        <f t="shared" si="1394"/>
        <v>-0.000102619901370072-0.000194251406627073i</v>
      </c>
      <c r="AF2680" t="str">
        <f t="shared" si="1395"/>
        <v>-15.0613966317942-0.475786772563981i</v>
      </c>
      <c r="AG2680" t="str">
        <f t="shared" si="1396"/>
        <v>1.00437391600614-0.00357722701778463i</v>
      </c>
      <c r="AH2680" t="str">
        <f t="shared" si="1397"/>
        <v>0.00143628210560404+0.00296668455127731i</v>
      </c>
      <c r="AI2680">
        <f t="shared" si="1398"/>
        <v>-49.640053055637033</v>
      </c>
      <c r="AJ2680">
        <f t="shared" si="1399"/>
        <v>64.166653069531321</v>
      </c>
      <c r="AK2680"/>
      <c r="AL2680"/>
      <c r="AM2680"/>
      <c r="AN2680"/>
    </row>
    <row r="2681" spans="1:40" x14ac:dyDescent="0.25">
      <c r="A2681"/>
      <c r="B2681">
        <f t="shared" si="1400"/>
        <v>747000</v>
      </c>
      <c r="C2681" s="237" t="str">
        <f t="shared" si="1368"/>
        <v>-1.36962455508017E-07+0.00327847729145061i</v>
      </c>
      <c r="D2681" s="208" t="str">
        <f t="shared" si="1369"/>
        <v>-5.95700700705145+0.025134992567788i</v>
      </c>
      <c r="E2681" t="str">
        <f t="shared" si="1370"/>
        <v>2870</v>
      </c>
      <c r="F2681" t="str">
        <f t="shared" si="1371"/>
        <v>0.777000777000777</v>
      </c>
      <c r="G2681" t="str">
        <f t="shared" si="1366"/>
        <v>0.777000777000777</v>
      </c>
      <c r="H2681" t="str">
        <f t="shared" si="1372"/>
        <v>9.10446877255816+0.500289519420168i</v>
      </c>
      <c r="I2681" t="str">
        <f t="shared" si="1373"/>
        <v>2933.46214028947i</v>
      </c>
      <c r="J2681" t="str">
        <f t="shared" si="1367"/>
        <v>-11646.9988939534+641.747645506847i</v>
      </c>
      <c r="K2681" t="str">
        <f t="shared" si="1374"/>
        <v>0.0138356697245681-0.251101863960684i</v>
      </c>
      <c r="L2681" t="str">
        <f t="shared" si="1375"/>
        <v>0.00105153654323986-0.0161795675686403i</v>
      </c>
      <c r="M2681" t="str">
        <f t="shared" si="1376"/>
        <v>0.014887206267808-0.267281431529324i</v>
      </c>
      <c r="N2681" t="str">
        <f t="shared" si="1377"/>
        <v>-7.65357819804975i</v>
      </c>
      <c r="O2681" t="str">
        <f t="shared" si="1378"/>
        <v>0.199064708682702-0.979986347740146i</v>
      </c>
      <c r="P2681" t="str">
        <f t="shared" si="1379"/>
        <v>0.800935291317298+0.979986347740146i</v>
      </c>
      <c r="Q2681" t="str">
        <f t="shared" si="1380"/>
        <v>-0.800935291317298+6.6735918503096i</v>
      </c>
      <c r="R2681" t="str">
        <f t="shared" si="1381"/>
        <v>0.130561093051136-0.135684995235797i</v>
      </c>
      <c r="S2681" t="str">
        <f t="shared" si="1382"/>
        <v>0.790881730188325i</v>
      </c>
      <c r="T2681" t="str">
        <f t="shared" si="1383"/>
        <v>0.107310783792682+0.103258383167561i</v>
      </c>
      <c r="U2681" t="str">
        <f t="shared" si="1384"/>
        <v>0.0000333333333333333-0.00015110555042097i</v>
      </c>
      <c r="V2681" t="str">
        <f t="shared" si="1385"/>
        <v>6.66666666666667E-06-0.0015110555042097i</v>
      </c>
      <c r="W2681" t="str">
        <f t="shared" si="1386"/>
        <v>0.0000275905447289785-0.000137898955464403i</v>
      </c>
      <c r="X2681" t="str">
        <f t="shared" si="1387"/>
        <v>0.0000278943601336668-0.000137771492236991i</v>
      </c>
      <c r="Y2681" t="str">
        <f t="shared" si="1388"/>
        <v>0.009+4.69353942446315i</v>
      </c>
      <c r="Z2681" t="str">
        <f t="shared" si="1389"/>
        <v>-0.000352113040201435-0.0000719970686335505i</v>
      </c>
      <c r="AA2681" t="str">
        <f t="shared" si="1390"/>
        <v>0.00491802422697072-2.5567715034576i</v>
      </c>
      <c r="AB2681" t="str">
        <f t="shared" si="1391"/>
        <v>0.506124069311811+0.487011195261516i</v>
      </c>
      <c r="AC2681" t="str">
        <f t="shared" si="1392"/>
        <v>1.13770382285725-0.128027329658518i</v>
      </c>
      <c r="AD2681" t="str">
        <f t="shared" si="1393"/>
        <v>0.391733162080067+0.472147262889802i</v>
      </c>
      <c r="AE2681" t="str">
        <f t="shared" si="1394"/>
        <v>-0.000103941135756314-0.000194452847515231i</v>
      </c>
      <c r="AF2681" t="str">
        <f t="shared" si="1395"/>
        <v>-15.0614757796096-0.47515452685238i</v>
      </c>
      <c r="AG2681" t="str">
        <f t="shared" si="1396"/>
        <v>1.00437693917775-0.00361728555779879i</v>
      </c>
      <c r="AH2681" t="str">
        <f t="shared" si="1397"/>
        <v>0.00145599416343756+0.00297040043891252i</v>
      </c>
      <c r="AI2681">
        <f t="shared" si="1398"/>
        <v>-49.608557518995482</v>
      </c>
      <c r="AJ2681">
        <f t="shared" si="1399"/>
        <v>63.88740125752004</v>
      </c>
      <c r="AK2681"/>
      <c r="AL2681"/>
      <c r="AM2681"/>
      <c r="AN2681"/>
    </row>
    <row r="2682" spans="1:40" x14ac:dyDescent="0.25">
      <c r="A2682"/>
      <c r="B2682">
        <f t="shared" si="1400"/>
        <v>748000</v>
      </c>
      <c r="C2682" s="237" t="str">
        <f t="shared" si="1368"/>
        <v>-1.36596490527198E-07+0.00327409430043452i</v>
      </c>
      <c r="D2682" s="208" t="str">
        <f t="shared" si="1369"/>
        <v>-5.95700700424572+0.0251013896366647i</v>
      </c>
      <c r="E2682" t="str">
        <f t="shared" si="1370"/>
        <v>2870</v>
      </c>
      <c r="F2682" t="str">
        <f t="shared" si="1371"/>
        <v>0.777000777000777</v>
      </c>
      <c r="G2682" t="str">
        <f t="shared" si="1366"/>
        <v>0.777000777000777</v>
      </c>
      <c r="H2682" t="str">
        <f t="shared" si="1372"/>
        <v>9.10454760742714+0.499625342611154i</v>
      </c>
      <c r="I2682" t="str">
        <f t="shared" si="1373"/>
        <v>2937.38913110646i</v>
      </c>
      <c r="J2682" t="str">
        <f t="shared" si="1367"/>
        <v>-11678.2058428493+642.606745433897i</v>
      </c>
      <c r="K2682" t="str">
        <f t="shared" si="1374"/>
        <v>0.0137988059713503-0.250768137222337i</v>
      </c>
      <c r="L2682" t="str">
        <f t="shared" si="1375"/>
        <v>0.00104873861424199-0.016158118729589i</v>
      </c>
      <c r="M2682" t="str">
        <f t="shared" si="1376"/>
        <v>0.0148475445855923-0.266926255951926i</v>
      </c>
      <c r="N2682" t="str">
        <f t="shared" si="1377"/>
        <v>-7.66382395199627i</v>
      </c>
      <c r="O2682" t="str">
        <f t="shared" si="1378"/>
        <v>0.189013736998409-0.981974443265147i</v>
      </c>
      <c r="P2682" t="str">
        <f t="shared" si="1379"/>
        <v>0.810986263001591+0.981974443265147i</v>
      </c>
      <c r="Q2682" t="str">
        <f t="shared" si="1380"/>
        <v>-0.810986263001591+6.68184950873112i</v>
      </c>
      <c r="R2682" t="str">
        <f t="shared" si="1381"/>
        <v>0.130310810864378-0.137187546552103i</v>
      </c>
      <c r="S2682" t="str">
        <f t="shared" si="1382"/>
        <v>0.791940474137708i</v>
      </c>
      <c r="T2682" t="str">
        <f t="shared" si="1383"/>
        <v>0.108644370662261+0.103198405341205i</v>
      </c>
      <c r="U2682" t="str">
        <f t="shared" si="1384"/>
        <v>0.0000333333333333334-0.000150903537653028i</v>
      </c>
      <c r="V2682" t="str">
        <f t="shared" si="1385"/>
        <v>6.66666666666667E-06-0.00150903537653028i</v>
      </c>
      <c r="W2682" t="str">
        <f t="shared" si="1386"/>
        <v>0.0000275905105598033-0.000137716016540663i</v>
      </c>
      <c r="X2682" t="str">
        <f t="shared" si="1387"/>
        <v>0.0000278934868183874-0.000137588724489863i</v>
      </c>
      <c r="Y2682" t="str">
        <f t="shared" si="1388"/>
        <v>0.009+4.69982260977033i</v>
      </c>
      <c r="Z2682" t="str">
        <f t="shared" si="1389"/>
        <v>-0.000351175793700372-0.0000718967798838i</v>
      </c>
      <c r="AA2682" t="str">
        <f t="shared" si="1390"/>
        <v>0.00490488202709944-2.55335318548159i</v>
      </c>
      <c r="AB2682" t="str">
        <f t="shared" si="1391"/>
        <v>0.512413841777886+0.486728313891435i</v>
      </c>
      <c r="AC2682" t="str">
        <f t="shared" si="1392"/>
        <v>1.13752865385491-0.12954998794214i</v>
      </c>
      <c r="AD2682" t="str">
        <f t="shared" si="1393"/>
        <v>0.396588167991524+0.473048572841812i</v>
      </c>
      <c r="AE2682" t="str">
        <f t="shared" si="1394"/>
        <v>-0.000105261495550646-0.000194636620245158i</v>
      </c>
      <c r="AF2682" t="str">
        <f t="shared" si="1395"/>
        <v>-15.0615546116729-0.474523952974489i</v>
      </c>
      <c r="AG2682" t="str">
        <f t="shared" si="1396"/>
        <v>1.00437949518068-0.00365732008093377i</v>
      </c>
      <c r="AH2682" t="str">
        <f t="shared" si="1397"/>
        <v>0.00147570286188688+0.00297385233197293i</v>
      </c>
      <c r="AI2682">
        <f t="shared" si="1398"/>
        <v>-49.577594278465909</v>
      </c>
      <c r="AJ2682">
        <f t="shared" si="1399"/>
        <v>63.608197023306445</v>
      </c>
      <c r="AK2682"/>
      <c r="AL2682"/>
      <c r="AM2682"/>
      <c r="AN2682"/>
    </row>
    <row r="2683" spans="1:40" x14ac:dyDescent="0.25">
      <c r="A2683"/>
      <c r="B2683">
        <f t="shared" si="1400"/>
        <v>749000</v>
      </c>
      <c r="C2683" s="237" t="str">
        <f t="shared" si="1368"/>
        <v>-1.36231990381986E-07+0.0032697230129992i</v>
      </c>
      <c r="D2683" s="208" t="str">
        <f t="shared" si="1369"/>
        <v>-5.95700700145122+0.0250678764329939i</v>
      </c>
      <c r="E2683" t="str">
        <f t="shared" si="1370"/>
        <v>2870</v>
      </c>
      <c r="F2683" t="str">
        <f t="shared" si="1371"/>
        <v>0.777000777000777</v>
      </c>
      <c r="G2683" t="str">
        <f t="shared" si="1366"/>
        <v>0.777000777000777</v>
      </c>
      <c r="H2683" t="str">
        <f t="shared" si="1372"/>
        <v>9.10462612820817+0.498962920765938i</v>
      </c>
      <c r="I2683" t="str">
        <f t="shared" si="1373"/>
        <v>2941.31612192344i</v>
      </c>
      <c r="J2683" t="str">
        <f t="shared" si="1367"/>
        <v>-11709.4545401718+643.465845360948i</v>
      </c>
      <c r="K2683" t="str">
        <f t="shared" si="1374"/>
        <v>0.0137620892122342-0.250435293761475i</v>
      </c>
      <c r="L2683" t="str">
        <f t="shared" si="1375"/>
        <v>0.0010459518219042-0.0161367264419493i</v>
      </c>
      <c r="M2683" t="str">
        <f t="shared" si="1376"/>
        <v>0.0148080410341384-0.266572020203424i</v>
      </c>
      <c r="N2683" t="str">
        <f t="shared" si="1377"/>
        <v>-7.67406970594279i</v>
      </c>
      <c r="O2683" t="str">
        <f t="shared" si="1378"/>
        <v>0.178942923681069-0.983859456459342i</v>
      </c>
      <c r="P2683" t="str">
        <f t="shared" si="1379"/>
        <v>0.821057076318931+0.983859456459342i</v>
      </c>
      <c r="Q2683" t="str">
        <f t="shared" si="1380"/>
        <v>-0.821057076318931+6.69021024948345i</v>
      </c>
      <c r="R2683" t="str">
        <f t="shared" si="1381"/>
        <v>0.130039523420335-0.138684273382287i</v>
      </c>
      <c r="S2683" t="str">
        <f t="shared" si="1382"/>
        <v>0.792999218087089i</v>
      </c>
      <c r="T2683" t="str">
        <f t="shared" si="1383"/>
        <v>0.10997652035313+0.103121240392743i</v>
      </c>
      <c r="U2683" t="str">
        <f t="shared" si="1384"/>
        <v>0.0000333333333333333-0.000150702064305026i</v>
      </c>
      <c r="V2683" t="str">
        <f t="shared" si="1385"/>
        <v>6.66666666666667E-06-0.00150702064305026i</v>
      </c>
      <c r="W2683" t="str">
        <f t="shared" si="1386"/>
        <v>0.0000275904763450229-0.000137533567995384i</v>
      </c>
      <c r="X2683" t="str">
        <f t="shared" si="1387"/>
        <v>0.0000278926168165152-0.000137406446654924i</v>
      </c>
      <c r="Y2683" t="str">
        <f t="shared" si="1388"/>
        <v>0.009+4.70610579507751i</v>
      </c>
      <c r="Z2683" t="str">
        <f t="shared" si="1389"/>
        <v>-0.000350242298751888-0.0000717967745974345i</v>
      </c>
      <c r="AA2683" t="str">
        <f t="shared" si="1390"/>
        <v>0.00489179243731836-2.54994399588698i</v>
      </c>
      <c r="AB2683" t="str">
        <f t="shared" si="1391"/>
        <v>0.518696835887571+0.486364370619906i</v>
      </c>
      <c r="AC2683" t="str">
        <f t="shared" si="1392"/>
        <v>1.13733201686122-0.131067959857991i</v>
      </c>
      <c r="AD2683" t="str">
        <f t="shared" si="1393"/>
        <v>0.401451558537387+0.473900144714716i</v>
      </c>
      <c r="AE2683" t="str">
        <f t="shared" si="1394"/>
        <v>-0.000106580814827889-0.000194802803123832i</v>
      </c>
      <c r="AF2683" t="str">
        <f t="shared" si="1395"/>
        <v>-15.0616331296594-0.473895044332944i</v>
      </c>
      <c r="AG2683" t="str">
        <f t="shared" si="1396"/>
        <v>1.00438158517984-0.00369732598808027i</v>
      </c>
      <c r="AH2683" t="str">
        <f t="shared" si="1397"/>
        <v>0.00149540570885999+0.00297704131553052i</v>
      </c>
      <c r="AI2683">
        <f t="shared" si="1398"/>
        <v>-49.54715630986459</v>
      </c>
      <c r="AJ2683">
        <f t="shared" si="1399"/>
        <v>63.329039825641345</v>
      </c>
      <c r="AK2683"/>
      <c r="AL2683"/>
      <c r="AM2683"/>
      <c r="AN2683"/>
    </row>
    <row r="2684" spans="1:40" x14ac:dyDescent="0.25">
      <c r="A2684"/>
      <c r="B2684">
        <f t="shared" si="1400"/>
        <v>750000</v>
      </c>
      <c r="C2684" s="237" t="str">
        <f t="shared" si="1368"/>
        <v>-1.35868947265134E-07+0.00326536338233031i</v>
      </c>
      <c r="D2684" s="208" t="str">
        <f t="shared" si="1369"/>
        <v>-5.95700699866789+0.0250344525978657i</v>
      </c>
      <c r="E2684" t="str">
        <f t="shared" si="1370"/>
        <v>2870</v>
      </c>
      <c r="F2684" t="str">
        <f t="shared" si="1371"/>
        <v>0.777000777000777</v>
      </c>
      <c r="G2684" t="str">
        <f t="shared" si="1366"/>
        <v>0.777000777000777</v>
      </c>
      <c r="H2684" t="str">
        <f t="shared" si="1372"/>
        <v>9.10470433656559+0.498302246962765i</v>
      </c>
      <c r="I2684" t="str">
        <f t="shared" si="1373"/>
        <v>2945.24311274043i</v>
      </c>
      <c r="J2684" t="str">
        <f t="shared" si="1367"/>
        <v>-11740.744985921+644.324945287998i</v>
      </c>
      <c r="K2684" t="str">
        <f t="shared" si="1374"/>
        <v>0.0137255186674791-0.250103330086563i</v>
      </c>
      <c r="L2684" t="str">
        <f t="shared" si="1375"/>
        <v>0.00104317610728414-0.0161153904833307i</v>
      </c>
      <c r="M2684" t="str">
        <f t="shared" si="1376"/>
        <v>0.0147686947747632-0.266218720569894i</v>
      </c>
      <c r="N2684" t="str">
        <f t="shared" si="1377"/>
        <v>-7.68431545988931i</v>
      </c>
      <c r="O2684" t="str">
        <f t="shared" si="1378"/>
        <v>0.168853325909835-0.985641189444306i</v>
      </c>
      <c r="P2684" t="str">
        <f t="shared" si="1379"/>
        <v>0.831146674090165+0.985641189444306i</v>
      </c>
      <c r="Q2684" t="str">
        <f t="shared" si="1380"/>
        <v>-0.831146674090165+6.698674270445i</v>
      </c>
      <c r="R2684" t="str">
        <f t="shared" si="1381"/>
        <v>0.129747362147483-0.140174865160094i</v>
      </c>
      <c r="S2684" t="str">
        <f t="shared" si="1382"/>
        <v>0.794057962036472i</v>
      </c>
      <c r="T2684" t="str">
        <f t="shared" si="1383"/>
        <v>0.111306967757762+0.103026925966438i</v>
      </c>
      <c r="U2684" t="str">
        <f t="shared" si="1384"/>
        <v>0.0000333333333333333-0.000150501128219286i</v>
      </c>
      <c r="V2684" t="str">
        <f t="shared" si="1385"/>
        <v>6.66666666666667E-06-0.00150501128219286i</v>
      </c>
      <c r="W2684" t="str">
        <f t="shared" si="1386"/>
        <v>0.0000275904420846379-0.000137351607867037i</v>
      </c>
      <c r="X2684" t="str">
        <f t="shared" si="1387"/>
        <v>0.0000278917501101488-0.000137224656772552i</v>
      </c>
      <c r="Y2684" t="str">
        <f t="shared" si="1388"/>
        <v>0.009+4.71238898038469i</v>
      </c>
      <c r="Z2684" t="str">
        <f t="shared" si="1389"/>
        <v>-0.000349312535360518-0.0000716970515565731i</v>
      </c>
      <c r="AA2684" t="str">
        <f t="shared" si="1390"/>
        <v>0.00487875517718587-2.54654389815654i</v>
      </c>
      <c r="AB2684" t="str">
        <f t="shared" si="1391"/>
        <v>0.524971801279107+0.485919542993556i</v>
      </c>
      <c r="AC2684" t="str">
        <f t="shared" si="1392"/>
        <v>1.1371140273341-0.132580923856232i</v>
      </c>
      <c r="AD2684" t="str">
        <f t="shared" si="1393"/>
        <v>0.406322824836748+0.474701908092536i</v>
      </c>
      <c r="AE2684" t="str">
        <f t="shared" si="1394"/>
        <v>-0.000107898928940058-0.000194951475577212i</v>
      </c>
      <c r="AF2684" t="str">
        <f t="shared" si="1395"/>
        <v>-15.0617113352335-0.473267794364899i</v>
      </c>
      <c r="AG2684" t="str">
        <f t="shared" si="1396"/>
        <v>1.00438321038144-0.00373729870027844i</v>
      </c>
      <c r="AH2684" t="str">
        <f t="shared" si="1397"/>
        <v>0.00151510023079285+0.0029799684909331i</v>
      </c>
      <c r="AI2684">
        <f t="shared" si="1398"/>
        <v>-49.517236748899684</v>
      </c>
      <c r="AJ2684">
        <f t="shared" si="1399"/>
        <v>63.049929121797391</v>
      </c>
      <c r="AK2684"/>
      <c r="AL2684"/>
      <c r="AM2684"/>
      <c r="AN2684"/>
    </row>
    <row r="2685" spans="1:40" x14ac:dyDescent="0.25">
      <c r="A2685"/>
      <c r="B2685">
        <f t="shared" si="1400"/>
        <v>751000</v>
      </c>
      <c r="C2685" s="237" t="str">
        <f t="shared" si="1368"/>
        <v>-1.35507353421342E-07+0.00326101536186287i</v>
      </c>
      <c r="D2685" s="208" t="str">
        <f t="shared" si="1369"/>
        <v>-5.95700699589567+0.025001117774282i</v>
      </c>
      <c r="E2685" t="str">
        <f t="shared" si="1370"/>
        <v>2870</v>
      </c>
      <c r="F2685" t="str">
        <f t="shared" si="1371"/>
        <v>0.777000777000777</v>
      </c>
      <c r="G2685" t="str">
        <f t="shared" si="1366"/>
        <v>0.777000777000777</v>
      </c>
      <c r="H2685" t="str">
        <f t="shared" si="1372"/>
        <v>9.10478223415273+0.497643314316112i</v>
      </c>
      <c r="I2685" t="str">
        <f t="shared" si="1373"/>
        <v>2949.17010355742i</v>
      </c>
      <c r="J2685" t="str">
        <f t="shared" si="1367"/>
        <v>-11772.0771800968+645.18404521505i</v>
      </c>
      <c r="K2685" t="str">
        <f t="shared" si="1374"/>
        <v>0.0136890935625037-0.249772242724394i</v>
      </c>
      <c r="L2685" t="str">
        <f t="shared" si="1375"/>
        <v>0.00104041141182837-0.0160941106325025i</v>
      </c>
      <c r="M2685" t="str">
        <f t="shared" si="1376"/>
        <v>0.0147295049743321-0.265866353356897i</v>
      </c>
      <c r="N2685" t="str">
        <f t="shared" si="1377"/>
        <v>-7.69456121383583i</v>
      </c>
      <c r="O2685" t="str">
        <f t="shared" si="1378"/>
        <v>0.15874600283575-0.987319455183413i</v>
      </c>
      <c r="P2685" t="str">
        <f t="shared" si="1379"/>
        <v>0.84125399716425+0.987319455183413i</v>
      </c>
      <c r="Q2685" t="str">
        <f t="shared" si="1380"/>
        <v>-0.84125399716425+6.70724175865242i</v>
      </c>
      <c r="R2685" t="str">
        <f t="shared" si="1381"/>
        <v>0.12943446415743-0.141659014494566i</v>
      </c>
      <c r="S2685" t="str">
        <f t="shared" si="1382"/>
        <v>0.795116705985853i</v>
      </c>
      <c r="T2685" t="str">
        <f t="shared" si="1383"/>
        <v>0.112635448978122+0.1029155047819i</v>
      </c>
      <c r="U2685" t="str">
        <f t="shared" si="1384"/>
        <v>0.0000333333333333333-0.00015030072724962i</v>
      </c>
      <c r="V2685" t="str">
        <f t="shared" si="1385"/>
        <v>6.66666666666667E-06-0.0015030072724962i</v>
      </c>
      <c r="W2685" t="str">
        <f t="shared" si="1386"/>
        <v>0.0000275904077786488-0.000137170134204538i</v>
      </c>
      <c r="X2685" t="str">
        <f t="shared" si="1387"/>
        <v>0.0000278908866815055-0.000137043352893557i</v>
      </c>
      <c r="Y2685" t="str">
        <f t="shared" si="1388"/>
        <v>0.009+4.71867216569187i</v>
      </c>
      <c r="Z2685" t="str">
        <f t="shared" si="1389"/>
        <v>-0.000348386483663821-0.0000715976095503793i</v>
      </c>
      <c r="AA2685" t="str">
        <f t="shared" si="1390"/>
        <v>0.00486576996812661-2.54315285596757i</v>
      </c>
      <c r="AB2685" t="str">
        <f t="shared" si="1391"/>
        <v>0.531237493295223+0.485394032496541i</v>
      </c>
      <c r="AC2685" t="str">
        <f t="shared" si="1392"/>
        <v>1.1368748066611-0.134088561292691i</v>
      </c>
      <c r="AD2685" t="str">
        <f t="shared" si="1393"/>
        <v>0.411201457592549+0.475453797708893i</v>
      </c>
      <c r="AE2685" t="str">
        <f t="shared" si="1394"/>
        <v>-0.0001092156745205-0.000195082718135669i</v>
      </c>
      <c r="AF2685" t="str">
        <f t="shared" si="1395"/>
        <v>-15.0617892300484-0.47264219654183i</v>
      </c>
      <c r="AG2685" t="str">
        <f t="shared" si="1396"/>
        <v>1.00438437203272-0.00377723365904871i</v>
      </c>
      <c r="AH2685" t="str">
        <f t="shared" si="1397"/>
        <v>0.00153478397268974+0.00298263497559674i</v>
      </c>
      <c r="AI2685">
        <f t="shared" si="1398"/>
        <v>-49.487828886573681</v>
      </c>
      <c r="AJ2685">
        <f t="shared" si="1399"/>
        <v>62.770864367619716</v>
      </c>
      <c r="AK2685"/>
      <c r="AL2685"/>
      <c r="AM2685"/>
      <c r="AN2685"/>
    </row>
    <row r="2686" spans="1:40" x14ac:dyDescent="0.25">
      <c r="A2686"/>
      <c r="B2686">
        <f t="shared" si="1400"/>
        <v>752000</v>
      </c>
      <c r="C2686" s="237" t="str">
        <f t="shared" si="1368"/>
        <v>-1.35147201146837E-07+0.00325667890527959i</v>
      </c>
      <c r="D2686" s="208" t="str">
        <f t="shared" si="1369"/>
        <v>-5.9570069931345+0.0249678716071435i</v>
      </c>
      <c r="E2686" t="str">
        <f t="shared" si="1370"/>
        <v>2870</v>
      </c>
      <c r="F2686" t="str">
        <f t="shared" si="1371"/>
        <v>0.777000777000777</v>
      </c>
      <c r="G2686" t="str">
        <f t="shared" si="1366"/>
        <v>0.777000777000777</v>
      </c>
      <c r="H2686" t="str">
        <f t="shared" si="1372"/>
        <v>9.10485982261203+0.496986115976427i</v>
      </c>
      <c r="I2686" t="str">
        <f t="shared" si="1373"/>
        <v>2953.09709437441i</v>
      </c>
      <c r="J2686" t="str">
        <f t="shared" si="1367"/>
        <v>-11803.4511226991+646.0431451421i</v>
      </c>
      <c r="K2686" t="str">
        <f t="shared" si="1374"/>
        <v>0.0136528131278438-0.249442028219963i</v>
      </c>
      <c r="L2686" t="str">
        <f t="shared" si="1375"/>
        <v>0.00103765767736929-0.0160728866693858i</v>
      </c>
      <c r="M2686" t="str">
        <f t="shared" si="1376"/>
        <v>0.0146904708052131-0.265514914889349i</v>
      </c>
      <c r="N2686" t="str">
        <f t="shared" si="1377"/>
        <v>-7.70480696778235i</v>
      </c>
      <c r="O2686" t="str">
        <f t="shared" si="1378"/>
        <v>0.148622015470561-0.988894077501462i</v>
      </c>
      <c r="P2686" t="str">
        <f t="shared" si="1379"/>
        <v>0.851377984529439+0.988894077501462i</v>
      </c>
      <c r="Q2686" t="str">
        <f t="shared" si="1380"/>
        <v>-0.851377984529439+6.71591289028089i</v>
      </c>
      <c r="R2686" t="str">
        <f t="shared" si="1381"/>
        <v>0.129100972152882-0.143136417298222i</v>
      </c>
      <c r="S2686" t="str">
        <f t="shared" si="1382"/>
        <v>0.796175449935235i</v>
      </c>
      <c r="T2686" t="str">
        <f t="shared" si="1383"/>
        <v>0.113961701444529+0.102787024590897i</v>
      </c>
      <c r="U2686" t="str">
        <f t="shared" si="1384"/>
        <v>0.0000333333333333333-0.000150100859261256i</v>
      </c>
      <c r="V2686" t="str">
        <f t="shared" si="1385"/>
        <v>6.66666666666667E-06-0.00150100859261256i</v>
      </c>
      <c r="W2686" t="str">
        <f t="shared" si="1386"/>
        <v>0.0000275903734270556-0.00013698914506718i</v>
      </c>
      <c r="X2686" t="str">
        <f t="shared" si="1387"/>
        <v>0.0000278900265129199-0.000136862533079118i</v>
      </c>
      <c r="Y2686" t="str">
        <f t="shared" si="1388"/>
        <v>0.009+4.72495535099905i</v>
      </c>
      <c r="Z2686" t="str">
        <f t="shared" si="1389"/>
        <v>-0.000347464123931345-0.0000714984473750081i</v>
      </c>
      <c r="AA2686" t="str">
        <f t="shared" si="1390"/>
        <v>0.00485283653341655-2.53977083319058i</v>
      </c>
      <c r="AB2686" t="str">
        <f t="shared" si="1391"/>
        <v>0.537492673543738+0.484788064346853i</v>
      </c>
      <c r="AC2686" t="str">
        <f t="shared" si="1392"/>
        <v>1.13661448207314-0.135590556563611i</v>
      </c>
      <c r="AD2686" t="str">
        <f t="shared" si="1393"/>
        <v>0.416086947141903+0.476155753445566i</v>
      </c>
      <c r="AE2686" t="str">
        <f t="shared" si="1394"/>
        <v>-0.000110530889487894-0.000195196612419486i</v>
      </c>
      <c r="AF2686" t="str">
        <f t="shared" si="1395"/>
        <v>-15.0618668157465-0.472018244369284i</v>
      </c>
      <c r="AG2686" t="str">
        <f t="shared" si="1396"/>
        <v>1.00438507142167-0.00381712632671876i</v>
      </c>
      <c r="AH2686" t="str">
        <f t="shared" si="1397"/>
        <v>0.00155445449816187+0.0029850419028i</v>
      </c>
      <c r="AI2686">
        <f t="shared" si="1398"/>
        <v>-49.458926164750579</v>
      </c>
      <c r="AJ2686">
        <f t="shared" si="1399"/>
        <v>62.491845017582925</v>
      </c>
      <c r="AK2686"/>
      <c r="AL2686"/>
      <c r="AM2686"/>
      <c r="AN2686"/>
    </row>
    <row r="2687" spans="1:40" x14ac:dyDescent="0.25">
      <c r="A2687"/>
      <c r="B2687">
        <f t="shared" si="1400"/>
        <v>753000</v>
      </c>
      <c r="C2687" s="237" t="str">
        <f t="shared" si="1368"/>
        <v>-1.34788482788969E-07+0.00325235396650923i</v>
      </c>
      <c r="D2687" s="208" t="str">
        <f t="shared" si="1369"/>
        <v>-5.95700699038433+0.0249347137432374i</v>
      </c>
      <c r="E2687" t="str">
        <f t="shared" si="1370"/>
        <v>2870</v>
      </c>
      <c r="F2687" t="str">
        <f t="shared" si="1371"/>
        <v>0.777000777000777</v>
      </c>
      <c r="G2687" t="str">
        <f t="shared" si="1366"/>
        <v>0.777000777000777</v>
      </c>
      <c r="H2687" t="str">
        <f t="shared" si="1372"/>
        <v>9.10493710357511+0.496330645129923i</v>
      </c>
      <c r="I2687" t="str">
        <f t="shared" si="1373"/>
        <v>2957.02408519139i</v>
      </c>
      <c r="J2687" t="str">
        <f t="shared" si="1367"/>
        <v>-11834.8668137281+646.902245069151i</v>
      </c>
      <c r="K2687" t="str">
        <f t="shared" si="1374"/>
        <v>0.013616676599112-0.249112683136341i</v>
      </c>
      <c r="L2687" t="str">
        <f t="shared" si="1375"/>
        <v>0.00103491484612202-0.0160517183750458i</v>
      </c>
      <c r="M2687" t="str">
        <f t="shared" si="1376"/>
        <v>0.014651591445234-0.265164401511387i</v>
      </c>
      <c r="N2687" t="str">
        <f t="shared" si="1377"/>
        <v>-7.71505272172887i</v>
      </c>
      <c r="O2687" t="str">
        <f t="shared" si="1378"/>
        <v>0.138482426575344-0.990364891103175i</v>
      </c>
      <c r="P2687" t="str">
        <f t="shared" si="1379"/>
        <v>0.861517573424656+0.990364891103175i</v>
      </c>
      <c r="Q2687" t="str">
        <f t="shared" si="1380"/>
        <v>-0.861517573424656+6.72468783062569i</v>
      </c>
      <c r="R2687" t="str">
        <f t="shared" si="1381"/>
        <v>0.128747034332239-0.14460677291212i</v>
      </c>
      <c r="S2687" t="str">
        <f t="shared" si="1382"/>
        <v>0.797234193884618i</v>
      </c>
      <c r="T2687" t="str">
        <f t="shared" si="1383"/>
        <v>0.11528546403285+0.102641538130898i</v>
      </c>
      <c r="U2687" t="str">
        <f t="shared" si="1384"/>
        <v>0.0000333333333333334-0.000149901522130763i</v>
      </c>
      <c r="V2687" t="str">
        <f t="shared" si="1385"/>
        <v>6.66666666666667E-06-0.00149901522130763i</v>
      </c>
      <c r="W2687" t="str">
        <f t="shared" si="1386"/>
        <v>0.0000275903390298594-0.000136808638524567i</v>
      </c>
      <c r="X2687" t="str">
        <f t="shared" si="1387"/>
        <v>0.0000278891695868453-0.000136682195400713i</v>
      </c>
      <c r="Y2687" t="str">
        <f t="shared" si="1388"/>
        <v>0.009+4.73123853630623i</v>
      </c>
      <c r="Z2687" t="str">
        <f t="shared" si="1389"/>
        <v>-0.00034654543656356-0.0000713995638335611i</v>
      </c>
      <c r="AA2687" t="str">
        <f t="shared" si="1390"/>
        <v>0.00483995459816819-2.53639779388804i</v>
      </c>
      <c r="AB2687" t="str">
        <f t="shared" si="1391"/>
        <v>0.543736110450304+0.484101887277206i</v>
      </c>
      <c r="AC2687" t="str">
        <f t="shared" si="1392"/>
        <v>1.13633318655473-0.137086597237432i</v>
      </c>
      <c r="AD2687" t="str">
        <f t="shared" si="1393"/>
        <v>0.42097878350629+0.476807720330661i</v>
      </c>
      <c r="AE2687" t="str">
        <f t="shared" si="1394"/>
        <v>-0.0001118444130501-0.000195293241124398i</v>
      </c>
      <c r="AF2687" t="str">
        <f t="shared" si="1395"/>
        <v>-15.0619440939594-0.471395931386686i</v>
      </c>
      <c r="AG2687" t="str">
        <f t="shared" si="1396"/>
        <v>1.00438530987672-0.00385697218674686i</v>
      </c>
      <c r="AH2687" t="str">
        <f t="shared" si="1397"/>
        <v>0.00157410938946413+0.00298719042147907i</v>
      </c>
      <c r="AI2687">
        <f t="shared" si="1398"/>
        <v>-49.430522171883133</v>
      </c>
      <c r="AJ2687">
        <f t="shared" si="1399"/>
        <v>62.212870524849876</v>
      </c>
      <c r="AK2687"/>
      <c r="AL2687"/>
      <c r="AM2687"/>
      <c r="AN2687"/>
    </row>
    <row r="2688" spans="1:40" x14ac:dyDescent="0.25">
      <c r="A2688"/>
      <c r="B2688">
        <f t="shared" si="1400"/>
        <v>754000</v>
      </c>
      <c r="C2688" s="237" t="str">
        <f t="shared" si="1368"/>
        <v>-1.34431190745798E-07+0.00324804049972493i</v>
      </c>
      <c r="D2688" s="208" t="str">
        <f t="shared" si="1369"/>
        <v>-5.95700698764509+0.0249016438312245i</v>
      </c>
      <c r="E2688" t="str">
        <f t="shared" si="1370"/>
        <v>2870</v>
      </c>
      <c r="F2688" t="str">
        <f t="shared" si="1371"/>
        <v>0.777000777000777</v>
      </c>
      <c r="G2688" t="str">
        <f t="shared" si="1366"/>
        <v>0.777000777000777</v>
      </c>
      <c r="H2688" t="str">
        <f t="shared" si="1372"/>
        <v>9.10501407866284+0.495676894998314i</v>
      </c>
      <c r="I2688" t="str">
        <f t="shared" si="1373"/>
        <v>2960.95107600838i</v>
      </c>
      <c r="J2688" t="str">
        <f t="shared" si="1367"/>
        <v>-11866.3242531838+647.761344996201i</v>
      </c>
      <c r="K2688" t="str">
        <f t="shared" si="1374"/>
        <v>0.0135806832169583-0.248784204054572i</v>
      </c>
      <c r="L2688" t="str">
        <f t="shared" si="1375"/>
        <v>0.00103218286068149-0.0160306055316849i</v>
      </c>
      <c r="M2688" t="str">
        <f t="shared" si="1376"/>
        <v>0.0146128660776398-0.264814809586257i</v>
      </c>
      <c r="N2688" t="str">
        <f t="shared" si="1377"/>
        <v>-7.72529847567538i</v>
      </c>
      <c r="O2688" t="str">
        <f t="shared" si="1378"/>
        <v>0.128328300548946-0.991731741590547i</v>
      </c>
      <c r="P2688" t="str">
        <f t="shared" si="1379"/>
        <v>0.871671699451054+0.991731741590547i</v>
      </c>
      <c r="Q2688" t="str">
        <f t="shared" si="1380"/>
        <v>-0.871671699451054+6.73356673408483i</v>
      </c>
      <c r="R2688" t="str">
        <f t="shared" si="1381"/>
        <v>0.128372804290893-0.146069784227701i</v>
      </c>
      <c r="S2688" t="str">
        <f t="shared" si="1382"/>
        <v>0.798292937833999i</v>
      </c>
      <c r="T2688" t="str">
        <f t="shared" si="1383"/>
        <v>0.11660647717991+0.102479103075366i</v>
      </c>
      <c r="U2688" t="str">
        <f t="shared" si="1384"/>
        <v>0.0000333333333333333-0.000149702713745975i</v>
      </c>
      <c r="V2688" t="str">
        <f t="shared" si="1385"/>
        <v>6.66666666666667E-06-0.00149702713745975i</v>
      </c>
      <c r="W2688" t="str">
        <f t="shared" si="1386"/>
        <v>0.0000275903045870599-0.000136628612656543i</v>
      </c>
      <c r="X2688" t="str">
        <f t="shared" si="1387"/>
        <v>0.00002788831588585-0.000136502337940053i</v>
      </c>
      <c r="Y2688" t="str">
        <f t="shared" si="1388"/>
        <v>0.009+4.73752172161341i</v>
      </c>
      <c r="Z2688" t="str">
        <f t="shared" si="1389"/>
        <v>-0.000345630402090839-0.0000713009577360294i</v>
      </c>
      <c r="AA2688" t="str">
        <f t="shared" si="1390"/>
        <v>0.00482712388931605-2.53303370231309i</v>
      </c>
      <c r="AB2688" t="str">
        <f t="shared" si="1391"/>
        <v>0.549966579802724+0.483335773300594i</v>
      </c>
      <c r="AC2688" t="str">
        <f t="shared" si="1392"/>
        <v>1.13603105875066-0.138576374183489i</v>
      </c>
      <c r="AD2688" t="str">
        <f t="shared" si="1393"/>
        <v>0.425876456441626+0.477409648536224i</v>
      </c>
      <c r="AE2688" t="str">
        <f t="shared" si="1394"/>
        <v>-0.000113156085707887-0.000195372688007136i</v>
      </c>
      <c r="AF2688" t="str">
        <f t="shared" si="1395"/>
        <v>-15.0620210663079-0.47077525116709i</v>
      </c>
      <c r="AG2688" t="str">
        <f t="shared" si="1396"/>
        <v>1.00438508876645-0.00389676674404132i</v>
      </c>
      <c r="AH2688" t="str">
        <f t="shared" si="1397"/>
        <v>0.00159374624753049+0.00298908169602348i</v>
      </c>
      <c r="AI2688">
        <f t="shared" si="1398"/>
        <v>-49.402610638893414</v>
      </c>
      <c r="AJ2688">
        <f t="shared" si="1399"/>
        <v>61.933940341322014</v>
      </c>
      <c r="AK2688"/>
      <c r="AL2688"/>
      <c r="AM2688"/>
      <c r="AN2688"/>
    </row>
    <row r="2689" spans="1:40" x14ac:dyDescent="0.25">
      <c r="A2689"/>
      <c r="B2689">
        <f t="shared" si="1400"/>
        <v>755000</v>
      </c>
      <c r="C2689" s="237" t="str">
        <f t="shared" si="1368"/>
        <v>-1.34075317465698E-07+0.00324373845934265i</v>
      </c>
      <c r="D2689" s="208" t="str">
        <f t="shared" si="1369"/>
        <v>-5.95700698491672+0.024868661521627i</v>
      </c>
      <c r="E2689" t="str">
        <f t="shared" si="1370"/>
        <v>2870</v>
      </c>
      <c r="F2689" t="str">
        <f t="shared" si="1371"/>
        <v>0.777000777000777</v>
      </c>
      <c r="G2689" t="str">
        <f t="shared" si="1366"/>
        <v>0.777000777000777</v>
      </c>
      <c r="H2689" t="str">
        <f t="shared" si="1372"/>
        <v>9.10509074948541+0.495024858838617i</v>
      </c>
      <c r="I2689" t="str">
        <f t="shared" si="1373"/>
        <v>2964.87806682537i</v>
      </c>
      <c r="J2689" t="str">
        <f t="shared" si="1367"/>
        <v>-11897.823441066+648.620444923252i</v>
      </c>
      <c r="K2689" t="str">
        <f t="shared" si="1374"/>
        <v>0.0135448322270305-0.248456587573551i</v>
      </c>
      <c r="L2689" t="str">
        <f t="shared" si="1375"/>
        <v>0.00102946166401938-0.0160095479226354i</v>
      </c>
      <c r="M2689" t="str">
        <f t="shared" si="1376"/>
        <v>0.0145742938910499-0.264466135496186i</v>
      </c>
      <c r="N2689" t="str">
        <f t="shared" si="1377"/>
        <v>-7.7355442296219i</v>
      </c>
      <c r="O2689" t="str">
        <f t="shared" si="1378"/>
        <v>0.118160703316215-0.992994485479057i</v>
      </c>
      <c r="P2689" t="str">
        <f t="shared" si="1379"/>
        <v>0.881839296683785+0.992994485479057i</v>
      </c>
      <c r="Q2689" t="str">
        <f t="shared" si="1380"/>
        <v>-0.881839296683785+6.74254974414284i</v>
      </c>
      <c r="R2689" t="str">
        <f t="shared" si="1381"/>
        <v>0.127978440919394-0.147525157805311i</v>
      </c>
      <c r="S2689" t="str">
        <f t="shared" si="1382"/>
        <v>0.799351681783382i</v>
      </c>
      <c r="T2689" t="str">
        <f t="shared" si="1383"/>
        <v>0.117924482997034+0.102299781980933i</v>
      </c>
      <c r="U2689" t="str">
        <f t="shared" si="1384"/>
        <v>0.0000333333333333334-0.000149504432005914i</v>
      </c>
      <c r="V2689" t="str">
        <f t="shared" si="1385"/>
        <v>6.66666666666667E-06-0.00149504432005914i</v>
      </c>
      <c r="W2689" t="str">
        <f t="shared" si="1386"/>
        <v>0.0000275902700986581-0.000136449065553125i</v>
      </c>
      <c r="X2689" t="str">
        <f t="shared" si="1387"/>
        <v>0.0000278874653926189-0.000136322958789006i</v>
      </c>
      <c r="Y2689" t="str">
        <f t="shared" si="1388"/>
        <v>0.009+4.74380490692059i</v>
      </c>
      <c r="Z2689" t="str">
        <f t="shared" si="1389"/>
        <v>-0.00034471900117239-0.0000712026278992499i</v>
      </c>
      <c r="AA2689" t="str">
        <f t="shared" si="1390"/>
        <v>0.00481434413560215-2.52967852290829i</v>
      </c>
      <c r="AB2689" t="str">
        <f t="shared" si="1391"/>
        <v>0.556182865286466+0.482490017461151i</v>
      </c>
      <c r="AC2689" t="str">
        <f t="shared" si="1392"/>
        <v>1.13570824286929-0.140059581697531i</v>
      </c>
      <c r="AD2689" t="str">
        <f t="shared" si="1393"/>
        <v>0.430779455488258+0.477961493375549i</v>
      </c>
      <c r="AE2689" t="str">
        <f t="shared" si="1394"/>
        <v>-0.00011446574925851-0.000195435037871055i</v>
      </c>
      <c r="AF2689" t="str">
        <f t="shared" si="1395"/>
        <v>-15.0620977344021-0.47015619731699i</v>
      </c>
      <c r="AG2689" t="str">
        <f t="shared" si="1396"/>
        <v>1.00438440949931-0.00393650552527687i</v>
      </c>
      <c r="AH2689" t="str">
        <f t="shared" si="1397"/>
        <v>0.00161336269200732+0.00299071690607346i</v>
      </c>
      <c r="AI2689">
        <f t="shared" si="1398"/>
        <v>-49.375185435198702</v>
      </c>
      <c r="AJ2689">
        <f t="shared" si="1399"/>
        <v>61.655053917701281</v>
      </c>
      <c r="AK2689"/>
      <c r="AL2689"/>
      <c r="AM2689"/>
      <c r="AN2689"/>
    </row>
    <row r="2690" spans="1:40" x14ac:dyDescent="0.25">
      <c r="A2690"/>
      <c r="B2690">
        <f t="shared" si="1400"/>
        <v>756000</v>
      </c>
      <c r="C2690" s="237" t="str">
        <f t="shared" si="1368"/>
        <v>-1.33720855446954E-07+0.00323944780001953i</v>
      </c>
      <c r="D2690" s="208" t="str">
        <f t="shared" si="1369"/>
        <v>-5.95700698219918+0.0248357664668164i</v>
      </c>
      <c r="E2690" t="str">
        <f t="shared" si="1370"/>
        <v>2870</v>
      </c>
      <c r="F2690" t="str">
        <f t="shared" si="1371"/>
        <v>0.777000777000777</v>
      </c>
      <c r="G2690" t="str">
        <f t="shared" si="1366"/>
        <v>0.777000777000777</v>
      </c>
      <c r="H2690" t="str">
        <f t="shared" si="1372"/>
        <v>9.1051671176425+0.494374529942896i</v>
      </c>
      <c r="I2690" t="str">
        <f t="shared" si="1373"/>
        <v>2968.80505764235i</v>
      </c>
      <c r="J2690" t="str">
        <f t="shared" si="1367"/>
        <v>-11929.3643773748+649.479544850303i</v>
      </c>
      <c r="K2690" t="str">
        <f t="shared" si="1374"/>
        <v>0.0135091228799334-0.248129830309899i</v>
      </c>
      <c r="L2690" t="str">
        <f t="shared" si="1375"/>
        <v>0.00102675119948119-0.0159885453323516i</v>
      </c>
      <c r="M2690" t="str">
        <f t="shared" si="1376"/>
        <v>0.0145358740794146-0.264118375642251i</v>
      </c>
      <c r="N2690" t="str">
        <f t="shared" si="1377"/>
        <v>-7.74578998356842i</v>
      </c>
      <c r="O2690" t="str">
        <f t="shared" si="1378"/>
        <v>0.107980702216163-0.994152990212726i</v>
      </c>
      <c r="P2690" t="str">
        <f t="shared" si="1379"/>
        <v>0.892019297783837+0.994152990212726i</v>
      </c>
      <c r="Q2690" t="str">
        <f t="shared" si="1380"/>
        <v>-0.892019297783837+6.75163699335569i</v>
      </c>
      <c r="R2690" t="str">
        <f t="shared" si="1381"/>
        <v>0.127564108298584-0.148972603989311i</v>
      </c>
      <c r="S2690" t="str">
        <f t="shared" si="1382"/>
        <v>0.800410425732763i</v>
      </c>
      <c r="T2690" t="str">
        <f t="shared" si="1383"/>
        <v>0.119239225381603+0.10210364223149i</v>
      </c>
      <c r="U2690" t="str">
        <f t="shared" si="1384"/>
        <v>0.0000333333333333333-0.000149306674820721i</v>
      </c>
      <c r="V2690" t="str">
        <f t="shared" si="1385"/>
        <v>6.66666666666667E-06-0.00149306674820721i</v>
      </c>
      <c r="W2690" t="str">
        <f t="shared" si="1386"/>
        <v>0.000027590235564654-0.000136269995314435i</v>
      </c>
      <c r="X2690" t="str">
        <f t="shared" si="1387"/>
        <v>0.00002788661808995-0.000136144056049542i</v>
      </c>
      <c r="Y2690" t="str">
        <f t="shared" si="1388"/>
        <v>0.009+4.75008809222777i</v>
      </c>
      <c r="Z2690" t="str">
        <f t="shared" si="1389"/>
        <v>-0.000343811214595274-0.000071104573146849i</v>
      </c>
      <c r="AA2690" t="str">
        <f t="shared" si="1390"/>
        <v>0.00480161506756162-2.52633222030434i</v>
      </c>
      <c r="AB2690" t="str">
        <f t="shared" si="1391"/>
        <v>0.562383759010813+0.48156493757045i</v>
      </c>
      <c r="AC2690" t="str">
        <f t="shared" si="1392"/>
        <v>1.13536488858266-0.141535917623934i</v>
      </c>
      <c r="AD2690" t="str">
        <f t="shared" si="1393"/>
        <v>0.435687270020791+0.478463215299933i</v>
      </c>
      <c r="AE2690" t="str">
        <f t="shared" si="1394"/>
        <v>-0.000115773246799177-0.000195480376551774i</v>
      </c>
      <c r="AF2690" t="str">
        <f t="shared" si="1395"/>
        <v>-15.0621740998417-0.46953876347608i</v>
      </c>
      <c r="AG2690" t="str">
        <f t="shared" si="1396"/>
        <v>1.00438327352336-0.00397618407920689i</v>
      </c>
      <c r="AH2690" t="str">
        <f t="shared" si="1397"/>
        <v>0.00163295636128572+0.00299209724631781i</v>
      </c>
      <c r="AI2690">
        <f t="shared" si="1398"/>
        <v>-49.348240564877877</v>
      </c>
      <c r="AJ2690">
        <f t="shared" si="1399"/>
        <v>61.376210703538469</v>
      </c>
      <c r="AK2690"/>
      <c r="AL2690"/>
      <c r="AM2690"/>
      <c r="AN2690"/>
    </row>
    <row r="2691" spans="1:40" x14ac:dyDescent="0.25">
      <c r="A2691"/>
      <c r="B2691">
        <f t="shared" si="1400"/>
        <v>757000</v>
      </c>
      <c r="C2691" s="237" t="str">
        <f t="shared" si="1368"/>
        <v>-1.33367797237363E-07+0.00323516847665229i</v>
      </c>
      <c r="D2691" s="208" t="str">
        <f t="shared" si="1369"/>
        <v>-5.9570069794924+0.0248029583210009i</v>
      </c>
      <c r="E2691" t="str">
        <f t="shared" si="1370"/>
        <v>2870</v>
      </c>
      <c r="F2691" t="str">
        <f t="shared" si="1371"/>
        <v>0.777000777000777</v>
      </c>
      <c r="G2691" t="str">
        <f t="shared" si="1366"/>
        <v>0.777000777000777</v>
      </c>
      <c r="H2691" t="str">
        <f t="shared" si="1372"/>
        <v>9.10524318472328+0.493725901638057i</v>
      </c>
      <c r="I2691" t="str">
        <f t="shared" si="1373"/>
        <v>2972.73204845934i</v>
      </c>
      <c r="J2691" t="str">
        <f t="shared" si="1367"/>
        <v>-11960.9470621103+650.338644777353i</v>
      </c>
      <c r="K2691" t="str">
        <f t="shared" si="1374"/>
        <v>0.013473554431191-0.247803928897858i</v>
      </c>
      <c r="L2691" t="str">
        <f t="shared" si="1375"/>
        <v>0.00102405141078331-0.0159675975464031i</v>
      </c>
      <c r="M2691" t="str">
        <f t="shared" si="1376"/>
        <v>0.0144976058419743-0.263771526444261i</v>
      </c>
      <c r="N2691" t="str">
        <f t="shared" si="1377"/>
        <v>-7.75603573751494i</v>
      </c>
      <c r="O2691" t="str">
        <f t="shared" si="1378"/>
        <v>0.0977893658898812-0.995207134178034i</v>
      </c>
      <c r="P2691" t="str">
        <f t="shared" si="1379"/>
        <v>0.902210634110119+0.995207134178034i</v>
      </c>
      <c r="Q2691" t="str">
        <f t="shared" si="1380"/>
        <v>-0.902210634110119+6.76082860333691i</v>
      </c>
      <c r="R2691" t="str">
        <f t="shared" si="1381"/>
        <v>0.127129975591838-0.1504118370197i</v>
      </c>
      <c r="S2691" t="str">
        <f t="shared" si="1382"/>
        <v>0.801469169682146i</v>
      </c>
      <c r="T2691" t="str">
        <f t="shared" si="1383"/>
        <v>0.120550450126545+0.101890755979302i</v>
      </c>
      <c r="U2691" t="str">
        <f t="shared" si="1384"/>
        <v>0.0000333333333333334-0.000149109440111578i</v>
      </c>
      <c r="V2691" t="str">
        <f t="shared" si="1385"/>
        <v>6.66666666666667E-06-0.00149109440111578i</v>
      </c>
      <c r="W2691" t="str">
        <f t="shared" si="1386"/>
        <v>0.0000275902009850483-0.000136091400050636i</v>
      </c>
      <c r="X2691" t="str">
        <f t="shared" si="1387"/>
        <v>0.0000278857739607558-0.000135965627833656i</v>
      </c>
      <c r="Y2691" t="str">
        <f t="shared" si="1388"/>
        <v>0.009+4.75637127753495i</v>
      </c>
      <c r="Z2691" t="str">
        <f t="shared" si="1389"/>
        <v>-0.000342907023273364-0.0000710067923091997i</v>
      </c>
      <c r="AA2691" t="str">
        <f t="shared" si="1390"/>
        <v>0.00478893641750861-2.52299475931888i</v>
      </c>
      <c r="AB2691" t="str">
        <f t="shared" si="1391"/>
        <v>0.568568062025266+0.480560873929781i</v>
      </c>
      <c r="AC2691" t="str">
        <f t="shared" si="1392"/>
        <v>1.13500115092342-0.143005083474551i</v>
      </c>
      <c r="AD2691" t="str">
        <f t="shared" si="1393"/>
        <v>0.440599389297813+0.478914779895079i</v>
      </c>
      <c r="AE2691" t="str">
        <f t="shared" si="1394"/>
        <v>-0.000117078422730359-0.00019550879090287i</v>
      </c>
      <c r="AF2691" t="str">
        <f t="shared" si="1395"/>
        <v>-15.0622501642157-0.468922943317056i</v>
      </c>
      <c r="AG2691" t="str">
        <f t="shared" si="1396"/>
        <v>1.00438168232591-0.00401579797697231i</v>
      </c>
      <c r="AH2691" t="str">
        <f t="shared" si="1397"/>
        <v>0.00165252491253173+0.00299322392629331i</v>
      </c>
      <c r="AI2691">
        <f t="shared" si="1398"/>
        <v>-49.321770162971468</v>
      </c>
      <c r="AJ2691">
        <f t="shared" si="1399"/>
        <v>61.097410147293473</v>
      </c>
      <c r="AK2691"/>
      <c r="AL2691"/>
      <c r="AM2691"/>
      <c r="AN2691"/>
    </row>
    <row r="2692" spans="1:40" x14ac:dyDescent="0.25">
      <c r="A2692"/>
      <c r="B2692">
        <f t="shared" si="1400"/>
        <v>758000</v>
      </c>
      <c r="C2692" s="237" t="str">
        <f t="shared" si="1368"/>
        <v>-1.33016135433853E-07+0.00323090044437567i</v>
      </c>
      <c r="D2692" s="208" t="str">
        <f t="shared" si="1369"/>
        <v>-5.95700697679633+0.0247702367402135i</v>
      </c>
      <c r="E2692" t="str">
        <f t="shared" si="1370"/>
        <v>2870</v>
      </c>
      <c r="F2692" t="str">
        <f t="shared" si="1371"/>
        <v>0.777000777000777</v>
      </c>
      <c r="G2692" t="str">
        <f t="shared" si="1366"/>
        <v>0.777000777000777</v>
      </c>
      <c r="H2692" t="str">
        <f t="shared" si="1372"/>
        <v>9.10531895230648+0.493078967285605i</v>
      </c>
      <c r="I2692" t="str">
        <f t="shared" si="1373"/>
        <v>2976.65903927633i</v>
      </c>
      <c r="J2692" t="str">
        <f t="shared" si="1367"/>
        <v>-11992.5714952724+651.197744704404i</v>
      </c>
      <c r="K2692" t="str">
        <f t="shared" si="1374"/>
        <v>0.0134381261412077-0.247478879989175i</v>
      </c>
      <c r="L2692" t="str">
        <f t="shared" si="1375"/>
        <v>0.00102136224201007-0.0159467043514676i</v>
      </c>
      <c r="M2692" t="str">
        <f t="shared" si="1376"/>
        <v>0.0144594883832178-0.263425584340643i</v>
      </c>
      <c r="N2692" t="str">
        <f t="shared" si="1377"/>
        <v>-7.76628149146146i</v>
      </c>
      <c r="O2692" t="str">
        <f t="shared" si="1378"/>
        <v>0.08758776416837-0.996156806716687i</v>
      </c>
      <c r="P2692" t="str">
        <f t="shared" si="1379"/>
        <v>0.91241223583163+0.996156806716687i</v>
      </c>
      <c r="Q2692" t="str">
        <f t="shared" si="1380"/>
        <v>-0.91241223583163+6.77012468474477i</v>
      </c>
      <c r="R2692" t="str">
        <f t="shared" si="1381"/>
        <v>0.126676216934542-0.151842575140154i</v>
      </c>
      <c r="S2692" t="str">
        <f t="shared" si="1382"/>
        <v>0.802527913631527i</v>
      </c>
      <c r="T2692" t="str">
        <f t="shared" si="1383"/>
        <v>0.121857905027666+0.101661200083213i</v>
      </c>
      <c r="U2692" t="str">
        <f t="shared" si="1384"/>
        <v>0.0000333333333333333-0.00014891272581064i</v>
      </c>
      <c r="V2692" t="str">
        <f t="shared" si="1385"/>
        <v>6.66666666666667E-06-0.0014891272581064i</v>
      </c>
      <c r="W2692" t="str">
        <f t="shared" si="1386"/>
        <v>0.0000275901663598414-0.000135913277881863i</v>
      </c>
      <c r="X2692" t="str">
        <f t="shared" si="1387"/>
        <v>0.000027884932988061-0.000135787672263308i</v>
      </c>
      <c r="Y2692" t="str">
        <f t="shared" si="1388"/>
        <v>0.009+4.76265446284213i</v>
      </c>
      <c r="Z2692" t="str">
        <f t="shared" si="1389"/>
        <v>-0.000342006408246358-0.0000709092842233693i</v>
      </c>
      <c r="AA2692" t="str">
        <f t="shared" si="1390"/>
        <v>0.00477630791952212-2.51966610495521i</v>
      </c>
      <c r="AB2692" t="str">
        <f t="shared" si="1391"/>
        <v>0.574734584825765+0.479478189038694i</v>
      </c>
      <c r="AC2692" t="str">
        <f t="shared" si="1392"/>
        <v>1.13461719017883-0.144466784544093i</v>
      </c>
      <c r="AD2692" t="str">
        <f t="shared" si="1393"/>
        <v>0.445515302511479+0.479316157877002i</v>
      </c>
      <c r="AE2692" t="str">
        <f t="shared" si="1394"/>
        <v>-0.000118381122758987-0.000195520368781604i</v>
      </c>
      <c r="AF2692" t="str">
        <f t="shared" si="1395"/>
        <v>-15.0623259291028-0.468308730545392i</v>
      </c>
      <c r="AG2692" t="str">
        <f t="shared" si="1396"/>
        <v>1.00437963743328-0.00405534281240671i</v>
      </c>
      <c r="AH2692" t="str">
        <f t="shared" si="1397"/>
        <v>0.00167206602171539+0.00299409817018467i</v>
      </c>
      <c r="AI2692">
        <f t="shared" si="1398"/>
        <v>-49.295768491911012</v>
      </c>
      <c r="AJ2692">
        <f t="shared" si="1399"/>
        <v>60.818651696385587</v>
      </c>
      <c r="AK2692"/>
      <c r="AL2692"/>
      <c r="AM2692"/>
      <c r="AN2692"/>
    </row>
    <row r="2693" spans="1:40" x14ac:dyDescent="0.25">
      <c r="A2693"/>
      <c r="B2693">
        <f t="shared" si="1400"/>
        <v>759000</v>
      </c>
      <c r="C2693" s="237" t="str">
        <f t="shared" si="1368"/>
        <v>-1.32665862682084E-07+0.00322664365856085i</v>
      </c>
      <c r="D2693" s="208" t="str">
        <f t="shared" si="1369"/>
        <v>-5.95700697411091+0.0247376013822999i</v>
      </c>
      <c r="E2693" t="str">
        <f t="shared" si="1370"/>
        <v>2870</v>
      </c>
      <c r="F2693" t="str">
        <f t="shared" si="1371"/>
        <v>0.777000777000777</v>
      </c>
      <c r="G2693" t="str">
        <f t="shared" ref="G2693:G2756" si="1401">IF($C$11=$C$7,$C$24,F2693)</f>
        <v>0.777000777000777</v>
      </c>
      <c r="H2693" t="str">
        <f t="shared" si="1372"/>
        <v>9.10539442196056+0.492433720281437i</v>
      </c>
      <c r="I2693" t="str">
        <f t="shared" si="1373"/>
        <v>2980.58603009332i</v>
      </c>
      <c r="J2693" t="str">
        <f t="shared" ref="J2693:J2756" si="1402">IMSUM(COMPLEX(0,2*PI()*B2693*$C$113*$C$112),COMPLEX(0,2*PI()*B2693*$C$113*$C$111),COMPLEX(0,2*PI()*B2693*$C$28*10^-12*$C$111),COMPLEX(-1*2*PI()*B2693*2*PI()*B2693*$C$113*$C$112*$C$28*10^-12*$C$111,0),COMPLEX(1,0))</f>
        <v>-12024.2376768611+652.056844631454i</v>
      </c>
      <c r="K2693" t="str">
        <f t="shared" si="1374"/>
        <v>0.01340283727523-0.247154680252987i</v>
      </c>
      <c r="L2693" t="str">
        <f t="shared" si="1375"/>
        <v>0.00101868363761096-0.0159258655353234i</v>
      </c>
      <c r="M2693" t="str">
        <f t="shared" si="1376"/>
        <v>0.014421520912841-0.26308054578831i</v>
      </c>
      <c r="N2693" t="str">
        <f t="shared" si="1377"/>
        <v>-7.77652724540798i</v>
      </c>
      <c r="O2693" t="str">
        <f t="shared" si="1378"/>
        <v>0.0773769679602387-0.997001908137231i</v>
      </c>
      <c r="P2693" t="str">
        <f t="shared" si="1379"/>
        <v>0.922623032039761+0.997001908137231i</v>
      </c>
      <c r="Q2693" t="str">
        <f t="shared" si="1380"/>
        <v>-0.922623032039761+6.77952533727075i</v>
      </c>
      <c r="R2693" t="str">
        <f t="shared" si="1381"/>
        <v>0.12620301132094-0.153264540702422i</v>
      </c>
      <c r="S2693" t="str">
        <f t="shared" si="1382"/>
        <v>0.803586657580909i</v>
      </c>
      <c r="T2693" t="str">
        <f t="shared" si="1383"/>
        <v>0.123161339988732+0.10141505604404i</v>
      </c>
      <c r="U2693" t="str">
        <f t="shared" si="1384"/>
        <v>0.0000333333333333333-0.000148716529860955i</v>
      </c>
      <c r="V2693" t="str">
        <f t="shared" si="1385"/>
        <v>6.66666666666667E-06-0.00148716529860955i</v>
      </c>
      <c r="W2693" t="str">
        <f t="shared" si="1386"/>
        <v>0.0000275901316890337-0.000135735626938157i</v>
      </c>
      <c r="X2693" t="str">
        <f t="shared" si="1387"/>
        <v>0.0000278840951550026-0.000135610187470355i</v>
      </c>
      <c r="Y2693" t="str">
        <f t="shared" si="1388"/>
        <v>0.009+4.76893764814931i</v>
      </c>
      <c r="Z2693" t="str">
        <f t="shared" si="1389"/>
        <v>-0.000341109350678776-0.0000708120477330737i</v>
      </c>
      <c r="AA2693" t="str">
        <f t="shared" si="1390"/>
        <v>0.00476372930943208-2.5163462224011i</v>
      </c>
      <c r="AB2693" t="str">
        <f t="shared" si="1391"/>
        <v>0.580882147850302+0.478317267290291i</v>
      </c>
      <c r="AC2693" t="str">
        <f t="shared" si="1392"/>
        <v>1.13421317178182-0.145920730021943i</v>
      </c>
      <c r="AD2693" t="str">
        <f t="shared" si="1393"/>
        <v>0.450434498836987+0.479667325087551i</v>
      </c>
      <c r="AE2693" t="str">
        <f t="shared" si="1394"/>
        <v>-0.000119681193901509-0.000195515199034708i</v>
      </c>
      <c r="AF2693" t="str">
        <f t="shared" si="1395"/>
        <v>-15.0624013960715-0.467696118899137i</v>
      </c>
      <c r="AG2693" t="str">
        <f t="shared" si="1396"/>
        <v>1.00437714041045-0.00409481420233808i</v>
      </c>
      <c r="AH2693" t="str">
        <f t="shared" si="1397"/>
        <v>0.00169157738363806+0.00299472121662608i</v>
      </c>
      <c r="AI2693">
        <f t="shared" si="1398"/>
        <v>-49.270229938070614</v>
      </c>
      <c r="AJ2693">
        <f t="shared" si="1399"/>
        <v>60.539934797251064</v>
      </c>
      <c r="AK2693"/>
      <c r="AL2693"/>
      <c r="AM2693"/>
      <c r="AN2693"/>
    </row>
    <row r="2694" spans="1:40" x14ac:dyDescent="0.25">
      <c r="A2694"/>
      <c r="B2694">
        <f t="shared" si="1400"/>
        <v>760000</v>
      </c>
      <c r="C2694" s="237" t="str">
        <f t="shared" ref="C2694:C2757" si="1403">IMPRODUCT(COMPLEX(-1,0),IMDIV(IMPRODUCT(G2694,COMPLEX($C$100+$C$101,0)),COMPLEX($C$100,2*PI()*B2694*$C$103*$C$102*(2*$C$100+$C$101))))</f>
        <v>-1.32316971676069E-07+0.00322239807481392i</v>
      </c>
      <c r="D2694" s="208" t="str">
        <f t="shared" ref="D2694:D2757" si="1404">IMPRODUCT(COMPLEX($C$106,0),IMSUB(C2694,G2694))</f>
        <v>-5.95700697143608+0.0247050519069067i</v>
      </c>
      <c r="E2694" t="str">
        <f t="shared" ref="E2694:E2757" si="1405">IMDIV(COMPLEX($C$20*10^3,0),COMPLEX(1,2*PI()*B2694*$C$20*1000*$C$29*10^-12))</f>
        <v>2870</v>
      </c>
      <c r="F2694" t="str">
        <f t="shared" ref="F2694:F2757" si="1406">IMDIV(COMPLEX($C$22*1000,0),IMSUM(COMPLEX($C$22*1000,0),E2694))</f>
        <v>0.777000777000777</v>
      </c>
      <c r="G2694" t="str">
        <f t="shared" si="1401"/>
        <v>0.777000777000777</v>
      </c>
      <c r="H2694" t="str">
        <f t="shared" ref="H2694:H2757" si="1407">IMPRODUCT(COMPLEX($C$108,0),IMPRODUCT(COMPLEX(-1,0),D2694),IMDIV(COMPLEX(0,2*PI()*B2694*$C$109*$C$110),COMPLEX(1,2*PI()*B2694*$C$109*$C$110)))</f>
        <v>9.10546959524368+0.491790154055607i</v>
      </c>
      <c r="I2694" t="str">
        <f t="shared" ref="I2694:I2757" si="1408">COMPLEX(0,2*PI()*B2694*$C$113*$C$112*$C$114)</f>
        <v>2984.5130209103i</v>
      </c>
      <c r="J2694" t="str">
        <f t="shared" si="1402"/>
        <v>-12055.9456068764+652.915944558506i</v>
      </c>
      <c r="K2694" t="str">
        <f t="shared" ref="K2694:K2757" si="1409">IMDIV(I2694,J2694)</f>
        <v>0.0133676871033079-0.246831326375707i</v>
      </c>
      <c r="L2694" t="str">
        <f t="shared" ref="L2694:L2757" si="1410">IMDIV(COMPLEX($C$117,0),COMPLEX(1,2*PI()*B2694*$C$115*$C$116))</f>
        <v>0.00101601554239767-0.0159050808868432i</v>
      </c>
      <c r="M2694" t="str">
        <f t="shared" ref="M2694:M2757" si="1411">IMSUM(K2694,L2694)</f>
        <v>0.0143837026457056-0.26273640726255i</v>
      </c>
      <c r="N2694" t="str">
        <f t="shared" ref="N2694:N2757" si="1412">COMPLEX(0,-2*PI()*B2694*$C$43)</f>
        <v>-7.7867729993545i</v>
      </c>
      <c r="O2694" t="str">
        <f t="shared" ref="O2694:O2757" si="1413">IMEXP(N2694)</f>
        <v>0.067158049139281-0.997742349725522i</v>
      </c>
      <c r="P2694" t="str">
        <f t="shared" ref="P2694:P2757" si="1414">IMSUB(COMPLEX(1,0),O2694)</f>
        <v>0.932841950860719+0.997742349725522i</v>
      </c>
      <c r="Q2694" t="str">
        <f t="shared" ref="Q2694:Q2757" si="1415">IMSUM(COMPLEX(0,2*PI()*B2694*$C$43),O2694,COMPLEX(-1,0))</f>
        <v>-0.932841950860719+6.78903064962898i</v>
      </c>
      <c r="R2694" t="str">
        <f t="shared" ref="R2694:R2757" si="1416">IMDIV(P2694,Q2694)</f>
        <v>0.125710542488494-0.154677460267002i</v>
      </c>
      <c r="S2694" t="str">
        <f t="shared" ref="S2694:S2757" si="1417">IMDIV(COMPLEX(0,2*PI()*B2694*$C$123),COMPLEX($C$124,0))</f>
        <v>0.80464540153029i</v>
      </c>
      <c r="T2694" t="str">
        <f t="shared" ref="T2694:T2757" si="1418">IMPRODUCT(R2694,S2694)</f>
        <v>0.124460507124227+0.101152409937245i</v>
      </c>
      <c r="U2694" t="str">
        <f t="shared" ref="U2694:U2757" si="1419">IMDIV(COMPLEX(1,2*PI()*B2694*$C$16*10^-3*$C$15*10^-6),COMPLEX(0,2*PI()*B2694*$C$15*10^-6))</f>
        <v>0.0000333333333333334-0.000148520850216401i</v>
      </c>
      <c r="V2694" t="str">
        <f t="shared" ref="V2694:V2757" si="1420">IMSUM(COMPLEX($C$18*10^-3,0),IMDIV(COMPLEX(1,0),COMPLEX(0,2*PI()*B2694*($C$17*1*10^-6))))</f>
        <v>6.66666666666667E-06-0.00148520850216401i</v>
      </c>
      <c r="W2694" t="str">
        <f t="shared" ref="W2694:W2757" si="1421">IMDIV(IMPRODUCT(U2694,V2694),IMSUM(U2694,V2694))</f>
        <v>0.0000275900969726256-0.000135558445359401i</v>
      </c>
      <c r="X2694" t="str">
        <f t="shared" ref="X2694:X2757" si="1422">IMDIV(IMPRODUCT(COMPLEX($C$19,0),W2694),IMSUM(COMPLEX($C$19,0),W2694))</f>
        <v>0.0000278832604448278-0.000135433171596483i</v>
      </c>
      <c r="Y2694" t="str">
        <f t="shared" ref="Y2694:Y2757" si="1423">COMPLEX($C$13*10^-3,2*PI()*B2694*$C$12*0.000001)</f>
        <v>0.009+4.77522083345649i</v>
      </c>
      <c r="Z2694" t="str">
        <f t="shared" ref="Z2694:Z2757" si="1424">IMPRODUCT(COMPLEX($C$6,0),IMDIV(X2694,IMSUM(X2694,Y2694)))</f>
        <v>-0.000340215831858972-0.000070715081688626i</v>
      </c>
      <c r="AA2694" t="str">
        <f t="shared" ref="AA2694:AA2757" si="1425">IMDIV(COMPLEX($C$6,0),IMSUM(X2694,Y2694))</f>
        <v>0.00475120032480555-2.51303507702756i</v>
      </c>
      <c r="AB2694" t="str">
        <f t="shared" ref="AB2694:AB2757" si="1426">IMPRODUCT(COMPLEX($C$119,0),T2694)</f>
        <v>0.587009581963571+0.47707851465368i</v>
      </c>
      <c r="AC2694" t="str">
        <f t="shared" ref="AC2694:AC2757" si="1427">IMSUM(COMPLEX(1,0),IMPRODUCT(AB2694,M2694))</f>
        <v>1.13378926619941-0.147366633100367i</v>
      </c>
      <c r="AD2694" t="str">
        <f t="shared" ref="AD2694:AD2757" si="1428">IMDIV(AB2694,AC2694)</f>
        <v>0.455356467481902+0.47996826248949i</v>
      </c>
      <c r="AE2694" t="str">
        <f t="shared" ref="AE2694:AE2757" si="1429">IMPRODUCT(AD2694,AA2694,X2694)</f>
        <v>-0.000120978484486826-0.000195493371484194i</v>
      </c>
      <c r="AF2694" t="str">
        <f t="shared" ref="AF2694:AF2757" si="1430">IMSUB(D2694,H2694)</f>
        <v>-15.0624765666798-0.4670851021487i</v>
      </c>
      <c r="AG2694" t="str">
        <f t="shared" ref="AG2694:AG2757" si="1431">IMSUM(COMPLEX(1,0),IMPRODUCT(AD2694,AA2694,COMPLEX($C$127,0)))</f>
        <v>1.00437419286084-0.00413420778688685i</v>
      </c>
      <c r="AH2694" t="str">
        <f t="shared" ref="AH2694:AH2757" si="1432">IMDIV(IMPRODUCT(AE2694,AF2694),AG2694)</f>
        <v>0.0017110567119582+0.00299509431850307i</v>
      </c>
      <c r="AI2694">
        <f t="shared" ref="AI2694:AI2757" si="1433">20*LOG10(IMABS(AH2694))</f>
        <v>-49.245149008438489</v>
      </c>
      <c r="AJ2694">
        <f t="shared" ref="AJ2694:AJ2757" si="1434">IMARGUMENT(AH2694)*180/PI()</f>
        <v>60.261258895395308</v>
      </c>
      <c r="AK2694"/>
      <c r="AL2694"/>
      <c r="AM2694"/>
      <c r="AN2694"/>
    </row>
    <row r="2695" spans="1:40" x14ac:dyDescent="0.25">
      <c r="A2695"/>
      <c r="B2695">
        <f t="shared" si="1400"/>
        <v>761000</v>
      </c>
      <c r="C2695" s="237" t="str">
        <f t="shared" si="1403"/>
        <v>-1.31969455157792E-07+0.00321816364897427i</v>
      </c>
      <c r="D2695" s="208" t="str">
        <f t="shared" si="1404"/>
        <v>-5.95700696877178+0.0246725879754694i</v>
      </c>
      <c r="E2695" t="str">
        <f t="shared" si="1405"/>
        <v>2870</v>
      </c>
      <c r="F2695" t="str">
        <f t="shared" si="1406"/>
        <v>0.777000777000777</v>
      </c>
      <c r="G2695" t="str">
        <f t="shared" si="1401"/>
        <v>0.777000777000777</v>
      </c>
      <c r="H2695" t="str">
        <f t="shared" si="1407"/>
        <v>9.10554447370389+0.491148262072109i</v>
      </c>
      <c r="I2695" t="str">
        <f t="shared" si="1408"/>
        <v>2988.44001172729i</v>
      </c>
      <c r="J2695" t="str">
        <f t="shared" si="1402"/>
        <v>-12087.6952853183+653.775044485556i</v>
      </c>
      <c r="K2695" t="str">
        <f t="shared" si="1409"/>
        <v>0.0133326749002583-0.246508815060918i</v>
      </c>
      <c r="L2695" t="str">
        <f t="shared" si="1410"/>
        <v>0.0010133579015413-0.0158843501959856i</v>
      </c>
      <c r="M2695" t="str">
        <f t="shared" si="1411"/>
        <v>0.0143460328017996-0.262393165256904i</v>
      </c>
      <c r="N2695" t="str">
        <f t="shared" si="1412"/>
        <v>-7.79701875330102i</v>
      </c>
      <c r="O2695" t="str">
        <f t="shared" si="1413"/>
        <v>0.0569320804319581-0.998378053754032i</v>
      </c>
      <c r="P2695" t="str">
        <f t="shared" si="1414"/>
        <v>0.943067919568042+0.998378053754032i</v>
      </c>
      <c r="Q2695" t="str">
        <f t="shared" si="1415"/>
        <v>-0.943067919568042+6.79864069954699i</v>
      </c>
      <c r="R2695" t="str">
        <f t="shared" si="1416"/>
        <v>0.125198998799882-0.15608106470003i</v>
      </c>
      <c r="S2695" t="str">
        <f t="shared" si="1417"/>
        <v>0.805704145479673i</v>
      </c>
      <c r="T2695" t="str">
        <f t="shared" si="1418"/>
        <v>0.125755160859695+0.10087335234297i</v>
      </c>
      <c r="U2695" t="str">
        <f t="shared" si="1419"/>
        <v>0.0000333333333333333-0.000148325684841609i</v>
      </c>
      <c r="V2695" t="str">
        <f t="shared" si="1420"/>
        <v>6.66666666666667E-06-0.00148325684841609i</v>
      </c>
      <c r="W2695" t="str">
        <f t="shared" si="1421"/>
        <v>0.0000275900622106175-0.000135381731295255i</v>
      </c>
      <c r="X2695" t="str">
        <f t="shared" si="1422"/>
        <v>0.0000278824288408939-0.000135256622793147i</v>
      </c>
      <c r="Y2695" t="str">
        <f t="shared" si="1423"/>
        <v>0.009+4.78150401876367i</v>
      </c>
      <c r="Z2695" t="str">
        <f t="shared" si="1424"/>
        <v>-0.000339325833198168-0.0000706183849468918i</v>
      </c>
      <c r="AA2695" t="str">
        <f t="shared" si="1425"/>
        <v>0.00473872070493298-2.50973263438764i</v>
      </c>
      <c r="AB2695" t="str">
        <f t="shared" si="1426"/>
        <v>0.593115728930224+0.475762358343987i</v>
      </c>
      <c r="AC2695" t="str">
        <f t="shared" si="1427"/>
        <v>1.13334564881846-0.148804211078993i</v>
      </c>
      <c r="AD2695" t="str">
        <f t="shared" si="1428"/>
        <v>0.460280697735352+0.480218956161152i</v>
      </c>
      <c r="AE2695" t="str">
        <f t="shared" si="1429"/>
        <v>-0.0001222728441591-0.000195454976913236i</v>
      </c>
      <c r="AF2695" t="str">
        <f t="shared" si="1430"/>
        <v>-15.0625514424757-0.46647567409664i</v>
      </c>
      <c r="AG2695" t="str">
        <f t="shared" si="1431"/>
        <v>1.00437079642592-0.00417351922976028i</v>
      </c>
      <c r="AH2695" t="str">
        <f t="shared" si="1432"/>
        <v>0.00173050173921606+0.00299521874275641i</v>
      </c>
      <c r="AI2695">
        <f t="shared" si="1433"/>
        <v>-49.220520327399257</v>
      </c>
      <c r="AJ2695">
        <f t="shared" si="1434"/>
        <v>59.982623435447117</v>
      </c>
      <c r="AK2695"/>
      <c r="AL2695"/>
      <c r="AM2695"/>
      <c r="AN2695"/>
    </row>
    <row r="2696" spans="1:40" x14ac:dyDescent="0.25">
      <c r="A2696"/>
      <c r="B2696">
        <f t="shared" si="1400"/>
        <v>762000</v>
      </c>
      <c r="C2696" s="237" t="str">
        <f t="shared" si="1403"/>
        <v>-1.31623305916832E-07+0.00321394033711315i</v>
      </c>
      <c r="D2696" s="208" t="str">
        <f t="shared" si="1404"/>
        <v>-5.95700696611797+0.0246402092512008i</v>
      </c>
      <c r="E2696" t="str">
        <f t="shared" si="1405"/>
        <v>2870</v>
      </c>
      <c r="F2696" t="str">
        <f t="shared" si="1406"/>
        <v>0.777000777000777</v>
      </c>
      <c r="G2696" t="str">
        <f t="shared" si="1401"/>
        <v>0.777000777000777</v>
      </c>
      <c r="H2696" t="str">
        <f t="shared" si="1407"/>
        <v>9.10561905887914+0.490508037828674i</v>
      </c>
      <c r="I2696" t="str">
        <f t="shared" si="1408"/>
        <v>2992.36700254428i</v>
      </c>
      <c r="J2696" t="str">
        <f t="shared" si="1402"/>
        <v>-12119.4867121869+654.634144412607i</v>
      </c>
      <c r="K2696" t="str">
        <f t="shared" si="1409"/>
        <v>0.0132977999456265-0.246187143029254i</v>
      </c>
      <c r="L2696" t="str">
        <f t="shared" si="1410"/>
        <v>0.0010107106605696-0.01586367325379i</v>
      </c>
      <c r="M2696" t="str">
        <f t="shared" si="1411"/>
        <v>0.0143085106061961-0.262050816283044i</v>
      </c>
      <c r="N2696" t="str">
        <f t="shared" si="1412"/>
        <v>-7.80726450724754i</v>
      </c>
      <c r="O2696" t="str">
        <f t="shared" si="1413"/>
        <v>0.0467001353047925-0.998908953490014i</v>
      </c>
      <c r="P2696" t="str">
        <f t="shared" si="1414"/>
        <v>0.953299864695208+0.998908953490014i</v>
      </c>
      <c r="Q2696" t="str">
        <f t="shared" si="1415"/>
        <v>-0.953299864695208+6.80835555375753i</v>
      </c>
      <c r="R2696" t="str">
        <f t="shared" si="1416"/>
        <v>0.124668573122787-0.157475089266334i</v>
      </c>
      <c r="S2696" t="str">
        <f t="shared" si="1417"/>
        <v>0.806762889429056i</v>
      </c>
      <c r="T2696" t="str">
        <f t="shared" si="1418"/>
        <v>0.127045058029606+0.100577978273537i</v>
      </c>
      <c r="U2696" t="str">
        <f t="shared" si="1419"/>
        <v>0.0000333333333333334-0.000148131031711896i</v>
      </c>
      <c r="V2696" t="str">
        <f t="shared" si="1420"/>
        <v>6.66666666666667E-06-0.00148131031711896i</v>
      </c>
      <c r="W2696" t="str">
        <f t="shared" si="1421"/>
        <v>0.0000275900274030099-0.000135205482905095i</v>
      </c>
      <c r="X2696" t="str">
        <f t="shared" si="1422"/>
        <v>0.0000278816003266677-0.000135080539221511i</v>
      </c>
      <c r="Y2696" t="str">
        <f t="shared" si="1423"/>
        <v>0.009+4.78778720407084i</v>
      </c>
      <c r="Z2696" t="str">
        <f t="shared" si="1424"/>
        <v>-0.000338439336229498-0.000070521956371243i</v>
      </c>
      <c r="AA2696" t="str">
        <f t="shared" si="1425"/>
        <v>0.00472629019081478-2.50643886021526i</v>
      </c>
      <c r="AB2696" t="str">
        <f t="shared" si="1426"/>
        <v>0.599199441876449+0.474369246480417i</v>
      </c>
      <c r="AC2696" t="str">
        <f t="shared" si="1427"/>
        <v>1.13288249982908-0.15023318546555i</v>
      </c>
      <c r="AD2696" t="str">
        <f t="shared" si="1428"/>
        <v>0.465206679017065+0.48041939729064i</v>
      </c>
      <c r="AE2696" t="str">
        <f t="shared" si="1429"/>
        <v>-0.000123564123880436-0.000195400107052072i</v>
      </c>
      <c r="AF2696" t="str">
        <f t="shared" si="1430"/>
        <v>-15.0626260249971-0.465867828577473i</v>
      </c>
      <c r="AG2696" t="str">
        <f t="shared" si="1431"/>
        <v>1.00436695278497-0.0042127442185433i</v>
      </c>
      <c r="AH2696" t="str">
        <f t="shared" si="1432"/>
        <v>0.00174991021685649+0.00299509577018619i</v>
      </c>
      <c r="AI2696">
        <f t="shared" si="1433"/>
        <v>-49.196338633627505</v>
      </c>
      <c r="AJ2696">
        <f t="shared" si="1434"/>
        <v>59.704027861212246</v>
      </c>
      <c r="AK2696"/>
      <c r="AL2696"/>
      <c r="AM2696"/>
      <c r="AN2696"/>
    </row>
    <row r="2697" spans="1:40" x14ac:dyDescent="0.25">
      <c r="A2697"/>
      <c r="B2697">
        <f t="shared" si="1400"/>
        <v>763000</v>
      </c>
      <c r="C2697" s="237" t="str">
        <f t="shared" si="1403"/>
        <v>-1.31278516789985E-07+0.00320972809553209i</v>
      </c>
      <c r="D2697" s="208" t="str">
        <f t="shared" si="1404"/>
        <v>-5.95700696347459+0.0246079153990794i</v>
      </c>
      <c r="E2697" t="str">
        <f t="shared" si="1405"/>
        <v>2870</v>
      </c>
      <c r="F2697" t="str">
        <f t="shared" si="1406"/>
        <v>0.777000777000777</v>
      </c>
      <c r="G2697" t="str">
        <f t="shared" si="1401"/>
        <v>0.777000777000777</v>
      </c>
      <c r="H2697" t="str">
        <f t="shared" si="1407"/>
        <v>9.10569335229738+0.489869474856528i</v>
      </c>
      <c r="I2697" t="str">
        <f t="shared" si="1408"/>
        <v>2996.29399336127i</v>
      </c>
      <c r="J2697" t="str">
        <f t="shared" si="1402"/>
        <v>-12151.319887482+655.493244339657i</v>
      </c>
      <c r="K2697" t="str">
        <f t="shared" si="1409"/>
        <v>0.013263061523651-0.245866307018303i</v>
      </c>
      <c r="L2697" t="str">
        <f t="shared" si="1410"/>
        <v>0.00100807376536413-0.015843049852368i</v>
      </c>
      <c r="M2697" t="str">
        <f t="shared" si="1411"/>
        <v>0.0142711352890151-0.261709356870671i</v>
      </c>
      <c r="N2697" t="str">
        <f t="shared" si="1412"/>
        <v>-7.81751026119406i</v>
      </c>
      <c r="O2697" t="str">
        <f t="shared" si="1413"/>
        <v>0.036463287851676-0.999334993202503i</v>
      </c>
      <c r="P2697" t="str">
        <f t="shared" si="1414"/>
        <v>0.963536712148324+0.999334993202503i</v>
      </c>
      <c r="Q2697" t="str">
        <f t="shared" si="1415"/>
        <v>-0.963536712148324+6.81817526799156i</v>
      </c>
      <c r="R2697" t="str">
        <f t="shared" si="1416"/>
        <v>0.124119462707608-0.158859273718596i</v>
      </c>
      <c r="S2697" t="str">
        <f t="shared" si="1417"/>
        <v>0.807821633378437i</v>
      </c>
      <c r="T2697" t="str">
        <f t="shared" si="1418"/>
        <v>0.128329957972668+0.100266387098514i</v>
      </c>
      <c r="U2697" t="str">
        <f t="shared" si="1419"/>
        <v>0.0000333333333333333-0.000147936888813191i</v>
      </c>
      <c r="V2697" t="str">
        <f t="shared" si="1420"/>
        <v>6.66666666666667E-06-0.00147936888813191i</v>
      </c>
      <c r="W2697" t="str">
        <f t="shared" si="1421"/>
        <v>0.0000275899925498033-0.000135029698357943i</v>
      </c>
      <c r="X2697" t="str">
        <f t="shared" si="1422"/>
        <v>0.0000278807748857244-0.00013490491905237i</v>
      </c>
      <c r="Y2697" t="str">
        <f t="shared" si="1423"/>
        <v>0.009+4.79407038937802i</v>
      </c>
      <c r="Z2697" t="str">
        <f t="shared" si="1424"/>
        <v>-0.00033755632260701-0.000070425794831509i</v>
      </c>
      <c r="AA2697" t="str">
        <f t="shared" si="1425"/>
        <v>0.00471390852514766-2.50315372042395i</v>
      </c>
      <c r="AB2697" t="str">
        <f t="shared" si="1426"/>
        <v>0.605259585739506+0.47289964773283i</v>
      </c>
      <c r="AC2697" t="str">
        <f t="shared" si="1427"/>
        <v>1.13240000410559-0.151653282072772i</v>
      </c>
      <c r="AD2697" t="str">
        <f t="shared" si="1428"/>
        <v>0.470133900926311+0.480569582169692i</v>
      </c>
      <c r="AE2697" t="str">
        <f t="shared" si="1429"/>
        <v>-0.000124852175933427-0.000195328854563962i</v>
      </c>
      <c r="AF2697" t="str">
        <f t="shared" si="1430"/>
        <v>-15.062700315772-0.465261559457449i</v>
      </c>
      <c r="AG2697" t="str">
        <f t="shared" si="1431"/>
        <v>1.00436266365476-0.00425187846498591i</v>
      </c>
      <c r="AH2697" t="str">
        <f t="shared" si="1432"/>
        <v>0.00176927991525035+0.00299472669525727i</v>
      </c>
      <c r="AI2697">
        <f t="shared" si="1433"/>
        <v>-49.172598777085057</v>
      </c>
      <c r="AJ2697">
        <f t="shared" si="1434"/>
        <v>59.42547161572854</v>
      </c>
      <c r="AK2697"/>
      <c r="AL2697"/>
      <c r="AM2697"/>
      <c r="AN2697"/>
    </row>
    <row r="2698" spans="1:40" x14ac:dyDescent="0.25">
      <c r="A2698"/>
      <c r="B2698">
        <f t="shared" si="1400"/>
        <v>764000</v>
      </c>
      <c r="C2698" s="237" t="str">
        <f t="shared" si="1403"/>
        <v>-1.30935080660897E-07+0.00320552688076139i</v>
      </c>
      <c r="D2698" s="208" t="str">
        <f t="shared" si="1404"/>
        <v>-5.95700696084158+0.0245757060858373i</v>
      </c>
      <c r="E2698" t="str">
        <f t="shared" si="1405"/>
        <v>2870</v>
      </c>
      <c r="F2698" t="str">
        <f t="shared" si="1406"/>
        <v>0.777000777000777</v>
      </c>
      <c r="G2698" t="str">
        <f t="shared" si="1401"/>
        <v>0.777000777000777</v>
      </c>
      <c r="H2698" t="str">
        <f t="shared" si="1407"/>
        <v>9.10576735547661+0.489232566720201i</v>
      </c>
      <c r="I2698" t="str">
        <f t="shared" si="1408"/>
        <v>3000.22098417825i</v>
      </c>
      <c r="J2698" t="str">
        <f t="shared" si="1402"/>
        <v>-12183.1948112038+656.352344266707i</v>
      </c>
      <c r="K2698" t="str">
        <f t="shared" si="1409"/>
        <v>0.0132284589232247-0.245546303782478i</v>
      </c>
      <c r="L2698" t="str">
        <f t="shared" si="1410"/>
        <v>0.00100544716215756-0.0158224797848978i</v>
      </c>
      <c r="M2698" t="str">
        <f t="shared" si="1411"/>
        <v>0.0142339060853823-0.261368783567376i</v>
      </c>
      <c r="N2698" t="str">
        <f t="shared" si="1412"/>
        <v>-7.82775601514057i</v>
      </c>
      <c r="O2698" t="str">
        <f t="shared" si="1413"/>
        <v>0.0262226126811309-0.999656128168169i</v>
      </c>
      <c r="P2698" t="str">
        <f t="shared" si="1414"/>
        <v>0.973777387318869+0.999656128168169i</v>
      </c>
      <c r="Q2698" t="str">
        <f t="shared" si="1415"/>
        <v>-0.973777387318869+6.8280998869724i</v>
      </c>
      <c r="R2698" t="str">
        <f t="shared" si="1416"/>
        <v>0.123551869063242-0.16023336238257i</v>
      </c>
      <c r="S2698" t="str">
        <f t="shared" si="1417"/>
        <v>0.80888037732782i</v>
      </c>
      <c r="T2698" t="str">
        <f t="shared" si="1418"/>
        <v>0.129609622624519+0.0999386824674326i</v>
      </c>
      <c r="U2698" t="str">
        <f t="shared" si="1419"/>
        <v>0.0000333333333333334-0.00014774325414197i</v>
      </c>
      <c r="V2698" t="str">
        <f t="shared" si="1420"/>
        <v>6.66666666666667E-06-0.0014774325414197i</v>
      </c>
      <c r="W2698" t="str">
        <f t="shared" si="1421"/>
        <v>0.0000275899576509981-0.000134854375832407i</v>
      </c>
      <c r="X2698" t="str">
        <f t="shared" si="1422"/>
        <v>0.000027879952501746-0.0001347297604661i</v>
      </c>
      <c r="Y2698" t="str">
        <f t="shared" si="1423"/>
        <v>0.009+4.8003535746852i</v>
      </c>
      <c r="Z2698" t="str">
        <f t="shared" si="1424"/>
        <v>-0.000336676774104756-0.0000703298992039308i</v>
      </c>
      <c r="AA2698" t="str">
        <f t="shared" si="1425"/>
        <v>0.00470157545231153-2.49987718110577i</v>
      </c>
      <c r="AB2698" t="str">
        <f t="shared" si="1426"/>
        <v>0.611295037704898+0.471354050957247i</v>
      </c>
      <c r="AC2698" t="str">
        <f t="shared" si="1427"/>
        <v>1.1318983510854-0.153064231111412i</v>
      </c>
      <c r="AD2698" t="str">
        <f t="shared" si="1428"/>
        <v>0.475061853290675+0.480669512187051i</v>
      </c>
      <c r="AE2698" t="str">
        <f t="shared" si="1429"/>
        <v>-0.000126136853923613-0.000195241313031209i</v>
      </c>
      <c r="AF2698" t="str">
        <f t="shared" si="1430"/>
        <v>-15.0627743163182-0.464656860634364i</v>
      </c>
      <c r="AG2698" t="str">
        <f t="shared" si="1431"/>
        <v>1.00435793078923-0.00429091770528713i</v>
      </c>
      <c r="AH2698" t="str">
        <f t="shared" si="1432"/>
        <v>0.00178860862371509+0.00299411282590606i</v>
      </c>
      <c r="AI2698">
        <f t="shared" si="1433"/>
        <v>-49.149295716117258</v>
      </c>
      <c r="AJ2698">
        <f t="shared" si="1434"/>
        <v>59.146954141315454</v>
      </c>
      <c r="AK2698"/>
      <c r="AL2698"/>
      <c r="AM2698"/>
      <c r="AN2698"/>
    </row>
    <row r="2699" spans="1:40" x14ac:dyDescent="0.25">
      <c r="A2699"/>
      <c r="B2699">
        <f t="shared" si="1400"/>
        <v>765000</v>
      </c>
      <c r="C2699" s="237" t="str">
        <f t="shared" si="1403"/>
        <v>-1.30592990459697E-07+0.00320133664955866i</v>
      </c>
      <c r="D2699" s="208" t="str">
        <f t="shared" si="1404"/>
        <v>-5.95700695821888+0.0245435809799497i</v>
      </c>
      <c r="E2699" t="str">
        <f t="shared" si="1405"/>
        <v>2870</v>
      </c>
      <c r="F2699" t="str">
        <f t="shared" si="1406"/>
        <v>0.777000777000777</v>
      </c>
      <c r="G2699" t="str">
        <f t="shared" si="1401"/>
        <v>0.777000777000777</v>
      </c>
      <c r="H2699" t="str">
        <f t="shared" si="1407"/>
        <v>9.105841069925+0.488597307017293i</v>
      </c>
      <c r="I2699" t="str">
        <f t="shared" si="1408"/>
        <v>3004.14797499524i</v>
      </c>
      <c r="J2699" t="str">
        <f t="shared" si="1402"/>
        <v>-12215.1114833522+657.211444193759i</v>
      </c>
      <c r="K2699" t="str">
        <f t="shared" si="1409"/>
        <v>0.013193991437861-0.245227130092932i</v>
      </c>
      <c r="L2699" t="str">
        <f t="shared" si="1410"/>
        <v>0.00100283079753092-0.0158019628456168i</v>
      </c>
      <c r="M2699" t="str">
        <f t="shared" si="1411"/>
        <v>0.0141968222353919-0.261029092938549i</v>
      </c>
      <c r="N2699" t="str">
        <f t="shared" si="1412"/>
        <v>-7.83800176908709i</v>
      </c>
      <c r="O2699" t="str">
        <f t="shared" si="1413"/>
        <v>0.0159791848034618-0.999872324676014i</v>
      </c>
      <c r="P2699" t="str">
        <f t="shared" si="1414"/>
        <v>0.984020815196538+0.999872324676014i</v>
      </c>
      <c r="Q2699" t="str">
        <f t="shared" si="1415"/>
        <v>-0.984020815196538+6.83812944441108i</v>
      </c>
      <c r="R2699" t="str">
        <f t="shared" si="1416"/>
        <v>0.122965997831067-0.161597104238334i</v>
      </c>
      <c r="S2699" t="str">
        <f t="shared" si="1417"/>
        <v>0.809939121277201i</v>
      </c>
      <c r="T2699" t="str">
        <f t="shared" si="1418"/>
        <v>0.130883816607737+0.0995949722302686i</v>
      </c>
      <c r="U2699" t="str">
        <f t="shared" si="1419"/>
        <v>0.0000333333333333333-0.000147550125705183i</v>
      </c>
      <c r="V2699" t="str">
        <f t="shared" si="1420"/>
        <v>6.66666666666667E-06-0.00147550125705183i</v>
      </c>
      <c r="W2699" t="str">
        <f t="shared" si="1421"/>
        <v>0.0000275899227065946-0.000134679513516622i</v>
      </c>
      <c r="X2699" t="str">
        <f t="shared" si="1422"/>
        <v>0.0000278791331585213-0.000134555061652591i</v>
      </c>
      <c r="Y2699" t="str">
        <f t="shared" si="1423"/>
        <v>0.009+4.80663675999238i</v>
      </c>
      <c r="Z2699" t="str">
        <f t="shared" si="1424"/>
        <v>-0.000335800672615835-0.0000702342683711158i</v>
      </c>
      <c r="AA2699" t="str">
        <f t="shared" si="1425"/>
        <v>0.00468929071835616-2.49660920853008i</v>
      </c>
      <c r="AB2699" t="str">
        <f t="shared" si="1426"/>
        <v>0.617304687630901+0.4697329648208i</v>
      </c>
      <c r="AC2699" t="str">
        <f t="shared" si="1427"/>
        <v>1.13137773464588-0.154465767279344i</v>
      </c>
      <c r="AD2699" t="str">
        <f t="shared" si="1428"/>
        <v>0.479990026214667+0.480719193821428i</v>
      </c>
      <c r="AE2699" t="str">
        <f t="shared" si="1429"/>
        <v>-0.000127418012781777-0.000195137576941198i</v>
      </c>
      <c r="AF2699" t="str">
        <f t="shared" si="1430"/>
        <v>-15.0628480281439-0.464053726037343i</v>
      </c>
      <c r="AG2699" t="str">
        <f t="shared" si="1431"/>
        <v>1.00435275597921-0.004329857700375i</v>
      </c>
      <c r="AH2699" t="str">
        <f t="shared" si="1432"/>
        <v>0.00180789415053326+0.00299325548334786i</v>
      </c>
      <c r="AI2699">
        <f t="shared" si="1433"/>
        <v>-49.126424514647489</v>
      </c>
      <c r="AJ2699">
        <f t="shared" si="1434"/>
        <v>58.86847487962887</v>
      </c>
      <c r="AK2699"/>
      <c r="AL2699"/>
      <c r="AM2699"/>
      <c r="AN2699"/>
    </row>
    <row r="2700" spans="1:40" x14ac:dyDescent="0.25">
      <c r="A2700"/>
      <c r="B2700">
        <f t="shared" si="1400"/>
        <v>766000</v>
      </c>
      <c r="C2700" s="237" t="str">
        <f t="shared" si="1403"/>
        <v>-1.3025223916263E-07+0.00319715735890733i</v>
      </c>
      <c r="D2700" s="208" t="str">
        <f t="shared" si="1404"/>
        <v>-5.95700695560646+0.0245115397516229i</v>
      </c>
      <c r="E2700" t="str">
        <f t="shared" si="1405"/>
        <v>2870</v>
      </c>
      <c r="F2700" t="str">
        <f t="shared" si="1406"/>
        <v>0.777000777000777</v>
      </c>
      <c r="G2700" t="str">
        <f t="shared" si="1401"/>
        <v>0.777000777000777</v>
      </c>
      <c r="H2700" t="str">
        <f t="shared" si="1407"/>
        <v>9.10591449714097+0.487963689378284i</v>
      </c>
      <c r="I2700" t="str">
        <f t="shared" si="1408"/>
        <v>3008.07496581223i</v>
      </c>
      <c r="J2700" t="str">
        <f t="shared" si="1402"/>
        <v>-12247.0699039272+658.070544120809i</v>
      </c>
      <c r="K2700" t="str">
        <f t="shared" si="1409"/>
        <v>0.013159658365656-0.244908782737436i</v>
      </c>
      <c r="L2700" t="str">
        <f t="shared" si="1410"/>
        <v>0.00100022461841087-0.0157814988298147i</v>
      </c>
      <c r="M2700" t="str">
        <f t="shared" si="1411"/>
        <v>0.0141598829840669-0.260690281567251i</v>
      </c>
      <c r="N2700" t="str">
        <f t="shared" si="1412"/>
        <v>-7.84824752303361i</v>
      </c>
      <c r="O2700" t="str">
        <f t="shared" si="1413"/>
        <v>0.00573407951796982-0.999983560030904i</v>
      </c>
      <c r="P2700" t="str">
        <f t="shared" si="1414"/>
        <v>0.99426592048203+0.999983560030904i</v>
      </c>
      <c r="Q2700" t="str">
        <f t="shared" si="1415"/>
        <v>-0.99426592048203+6.84826396300271i</v>
      </c>
      <c r="R2700" t="str">
        <f t="shared" si="1416"/>
        <v>0.122362058657292-0.162950252997507i</v>
      </c>
      <c r="S2700" t="str">
        <f t="shared" si="1417"/>
        <v>0.810997865226583i</v>
      </c>
      <c r="T2700" t="str">
        <f t="shared" si="1418"/>
        <v>0.13215230731911+0.0992353683557937i</v>
      </c>
      <c r="U2700" t="str">
        <f t="shared" si="1419"/>
        <v>0.0000333333333333333-0.000147357501520189i</v>
      </c>
      <c r="V2700" t="str">
        <f t="shared" si="1420"/>
        <v>6.66666666666667E-06-0.00147357501520189i</v>
      </c>
      <c r="W2700" t="str">
        <f t="shared" si="1421"/>
        <v>0.0000275898877165932-0.00013450510960818i</v>
      </c>
      <c r="X2700" t="str">
        <f t="shared" si="1422"/>
        <v>0.0000278783168399449-0.000134380820811185i</v>
      </c>
      <c r="Y2700" t="str">
        <f t="shared" si="1423"/>
        <v>0.009+4.81291994529956i</v>
      </c>
      <c r="Z2700" t="str">
        <f t="shared" si="1424"/>
        <v>-0.000334928000151466-0.000070138901221993i</v>
      </c>
      <c r="AA2700" t="str">
        <f t="shared" si="1425"/>
        <v>0.00467705407098819-2.4933497691424i</v>
      </c>
      <c r="AB2700" t="str">
        <f t="shared" si="1426"/>
        <v>0.623287438460162+0.468036917416644i</v>
      </c>
      <c r="AC2700" t="str">
        <f t="shared" si="1427"/>
        <v>1.13083835297925-0.155857629846667i</v>
      </c>
      <c r="AD2700" t="str">
        <f t="shared" si="1428"/>
        <v>0.484917910128217+0.480718638634112i</v>
      </c>
      <c r="AE2700" t="str">
        <f t="shared" si="1429"/>
        <v>-0.000128695508766143-0.000195017741672517i</v>
      </c>
      <c r="AF2700" t="str">
        <f t="shared" si="1430"/>
        <v>-15.0629214527474-0.463452149626661i</v>
      </c>
      <c r="AG2700" t="str">
        <f t="shared" si="1431"/>
        <v>1.00434714105209-0.00436869423618348i</v>
      </c>
      <c r="AH2700" t="str">
        <f t="shared" si="1432"/>
        <v>0.00182713432297004+0.00299215600188571i</v>
      </c>
      <c r="AI2700">
        <f t="shared" si="1433"/>
        <v>-49.103980339462765</v>
      </c>
      <c r="AJ2700">
        <f t="shared" si="1434"/>
        <v>58.590033271714447</v>
      </c>
      <c r="AK2700"/>
      <c r="AL2700"/>
      <c r="AM2700"/>
      <c r="AN2700"/>
    </row>
    <row r="2701" spans="1:40" x14ac:dyDescent="0.25">
      <c r="A2701"/>
      <c r="B2701">
        <f t="shared" si="1400"/>
        <v>767000</v>
      </c>
      <c r="C2701" s="237" t="str">
        <f t="shared" si="1403"/>
        <v>-1.29912819791698E-07+0.00319298896601512i</v>
      </c>
      <c r="D2701" s="208" t="str">
        <f t="shared" si="1404"/>
        <v>-5.95700695300425+0.0244795820727826i</v>
      </c>
      <c r="E2701" t="str">
        <f t="shared" si="1405"/>
        <v>2870</v>
      </c>
      <c r="F2701" t="str">
        <f t="shared" si="1406"/>
        <v>0.777000777000777</v>
      </c>
      <c r="G2701" t="str">
        <f t="shared" si="1401"/>
        <v>0.777000777000777</v>
      </c>
      <c r="H2701" t="str">
        <f t="shared" si="1407"/>
        <v>9.1059876386132+0.487331707466303i</v>
      </c>
      <c r="I2701" t="str">
        <f t="shared" si="1408"/>
        <v>3012.00195662921i</v>
      </c>
      <c r="J2701" t="str">
        <f t="shared" si="1402"/>
        <v>-12279.0700729288+658.92964404786i</v>
      </c>
      <c r="K2701" t="str">
        <f t="shared" si="1409"/>
        <v>0.0131254590092538-0.244591258520273i</v>
      </c>
      <c r="L2701" t="str">
        <f t="shared" si="1410"/>
        <v>0.000997628572067106-0.0157610875338275i</v>
      </c>
      <c r="M2701" t="str">
        <f t="shared" si="1411"/>
        <v>0.0141230875813209-0.260352346054101i</v>
      </c>
      <c r="N2701" t="str">
        <f t="shared" si="1412"/>
        <v>-7.85849327698013i</v>
      </c>
      <c r="O2701" t="str">
        <f t="shared" si="1413"/>
        <v>-0.00451162769997145-0.999989822555958i</v>
      </c>
      <c r="P2701" t="str">
        <f t="shared" si="1414"/>
        <v>1.00451162769997+0.999989822555958i</v>
      </c>
      <c r="Q2701" t="str">
        <f t="shared" si="1415"/>
        <v>-1.00451162769997+6.85850345442417i</v>
      </c>
      <c r="R2701" t="str">
        <f t="shared" si="1416"/>
        <v>0.121740265063794-0.16429256717644i</v>
      </c>
      <c r="S2701" t="str">
        <f t="shared" si="1417"/>
        <v>0.812056609175964i</v>
      </c>
      <c r="T2701" t="str">
        <f t="shared" si="1418"/>
        <v>0.133414865014114+0.0988599868478876i</v>
      </c>
      <c r="U2701" t="str">
        <f t="shared" si="1419"/>
        <v>0.0000333333333333333-0.000147165379614687i</v>
      </c>
      <c r="V2701" t="str">
        <f t="shared" si="1420"/>
        <v>6.66666666666667E-06-0.00147165379614687i</v>
      </c>
      <c r="W2701" t="str">
        <f t="shared" si="1421"/>
        <v>0.0000275898526809945-0.000134331162314077i</v>
      </c>
      <c r="X2701" t="str">
        <f t="shared" si="1422"/>
        <v>0.0000278775035300167-0.000134207036150614i</v>
      </c>
      <c r="Y2701" t="str">
        <f t="shared" si="1423"/>
        <v>0.009+4.81920313060674i</v>
      </c>
      <c r="Z2701" t="str">
        <f t="shared" si="1424"/>
        <v>-0.000334058738840059-0.0000700437966517679i</v>
      </c>
      <c r="AA2701" t="str">
        <f t="shared" si="1425"/>
        <v>0.00466486525955814-2.49009882956327i</v>
      </c>
      <c r="AB2701" t="str">
        <f t="shared" si="1426"/>
        <v>0.62924220661814+0.466266455869248i</v>
      </c>
      <c r="AC2701" t="str">
        <f t="shared" si="1427"/>
        <v>1.13028040846582-0.157239562736819i</v>
      </c>
      <c r="AD2701" t="str">
        <f t="shared" si="1428"/>
        <v>0.489844995835+0.480667863261112i</v>
      </c>
      <c r="AE2701" t="str">
        <f t="shared" si="1429"/>
        <v>-0.000129969199464453-0.000194881903481106i</v>
      </c>
      <c r="AF2701" t="str">
        <f t="shared" si="1430"/>
        <v>-15.0629945916174-0.46285212539352i</v>
      </c>
      <c r="AG2701" t="str">
        <f t="shared" si="1431"/>
        <v>1.00434108787152-0.00440742312392559i</v>
      </c>
      <c r="AH2701" t="str">
        <f t="shared" si="1432"/>
        <v>0.00184632698728939+0.00299081572872003i</v>
      </c>
      <c r="AI2701">
        <f t="shared" si="1433"/>
        <v>-49.081958457588854</v>
      </c>
      <c r="AJ2701">
        <f t="shared" si="1434"/>
        <v>58.311628758059172</v>
      </c>
      <c r="AK2701"/>
      <c r="AL2701"/>
      <c r="AM2701"/>
      <c r="AN2701"/>
    </row>
    <row r="2702" spans="1:40" x14ac:dyDescent="0.25">
      <c r="A2702"/>
      <c r="B2702">
        <f t="shared" si="1400"/>
        <v>768000</v>
      </c>
      <c r="C2702" s="237" t="str">
        <f t="shared" si="1403"/>
        <v>-1.29574725414306E-07+0.0031888314283127i</v>
      </c>
      <c r="D2702" s="208" t="str">
        <f t="shared" si="1404"/>
        <v>-5.95700695041218+0.024447707617064i</v>
      </c>
      <c r="E2702" t="str">
        <f t="shared" si="1405"/>
        <v>2870</v>
      </c>
      <c r="F2702" t="str">
        <f t="shared" si="1406"/>
        <v>0.777000777000777</v>
      </c>
      <c r="G2702" t="str">
        <f t="shared" si="1401"/>
        <v>0.777000777000777</v>
      </c>
      <c r="H2702" t="str">
        <f t="shared" si="1407"/>
        <v>9.10606049582075+0.486701354976936i</v>
      </c>
      <c r="I2702" t="str">
        <f t="shared" si="1408"/>
        <v>3015.9289474462i</v>
      </c>
      <c r="J2702" t="str">
        <f t="shared" si="1402"/>
        <v>-12311.1119903571+659.78874397491i</v>
      </c>
      <c r="K2702" t="str">
        <f t="shared" si="1409"/>
        <v>0.0130913926758108-0.244274554262138i</v>
      </c>
      <c r="L2702" t="str">
        <f t="shared" si="1410"/>
        <v>0.000995042606109631-0.0157407287550302i</v>
      </c>
      <c r="M2702" t="str">
        <f t="shared" si="1411"/>
        <v>0.0140864352819204-0.260015283017168i</v>
      </c>
      <c r="N2702" t="str">
        <f t="shared" si="1412"/>
        <v>-7.86873903092665i</v>
      </c>
      <c r="O2702" t="str">
        <f t="shared" si="1413"/>
        <v>-0.0147568613118007-0.99989111159377i</v>
      </c>
      <c r="P2702" t="str">
        <f t="shared" si="1414"/>
        <v>1.0147568613118+0.99989111159377i</v>
      </c>
      <c r="Q2702" t="str">
        <f t="shared" si="1415"/>
        <v>-1.0147568613118+6.86884791933288i</v>
      </c>
      <c r="R2702" t="str">
        <f t="shared" si="1416"/>
        <v>0.121100834317595-0.165623810165338i</v>
      </c>
      <c r="S2702" t="str">
        <f t="shared" si="1417"/>
        <v>0.813115353125347i</v>
      </c>
      <c r="T2702" t="str">
        <f t="shared" si="1418"/>
        <v>0.134671262888554+0.0984689476599254i</v>
      </c>
      <c r="U2702" t="str">
        <f t="shared" si="1419"/>
        <v>0.0000333333333333333-0.000146973758026647i</v>
      </c>
      <c r="V2702" t="str">
        <f t="shared" si="1420"/>
        <v>6.66666666666667E-06-0.00146973758026647i</v>
      </c>
      <c r="W2702" t="str">
        <f t="shared" si="1421"/>
        <v>0.000027589817599799-0.000134157669850646i</v>
      </c>
      <c r="X2702" t="str">
        <f t="shared" si="1422"/>
        <v>0.0000278766932128403-0.000134033705888941i</v>
      </c>
      <c r="Y2702" t="str">
        <f t="shared" si="1423"/>
        <v>0.009+4.82548631591392i</v>
      </c>
      <c r="Z2702" t="str">
        <f t="shared" si="1424"/>
        <v>-0.00033319287092631-0.0000699489535618764i</v>
      </c>
      <c r="AA2702" t="str">
        <f t="shared" si="1425"/>
        <v>0.00465272403504756-2.4868563565871i</v>
      </c>
      <c r="AB2702" t="str">
        <f t="shared" si="1426"/>
        <v>0.635167922398157+0.464422145930611i</v>
      </c>
      <c r="AC2702" t="str">
        <f t="shared" si="1427"/>
        <v>1.1297041075456-0.158611314603641i</v>
      </c>
      <c r="AD2702" t="str">
        <f t="shared" si="1428"/>
        <v>0.49477077456063+0.480566889404906i</v>
      </c>
      <c r="AE2702" t="str">
        <f t="shared" si="1429"/>
        <v>-0.000131238943795931-0.000194730159486462i</v>
      </c>
      <c r="AF2702" t="str">
        <f t="shared" si="1430"/>
        <v>-15.0630674462329-0.462253647359872i</v>
      </c>
      <c r="AG2702" t="str">
        <f t="shared" si="1431"/>
        <v>1.00433459833711-0.00444604020036329i</v>
      </c>
      <c r="AH2702" t="str">
        <f t="shared" si="1432"/>
        <v>0.00186547000876894+0.00298923602375933i</v>
      </c>
      <c r="AI2702">
        <f t="shared" si="1433"/>
        <v>-49.060354233750743</v>
      </c>
      <c r="AJ2702">
        <f t="shared" si="1434"/>
        <v>58.033260778642244</v>
      </c>
      <c r="AK2702"/>
      <c r="AL2702"/>
      <c r="AM2702"/>
      <c r="AN2702"/>
    </row>
    <row r="2703" spans="1:40" x14ac:dyDescent="0.25">
      <c r="A2703"/>
      <c r="B2703">
        <f t="shared" si="1400"/>
        <v>769000</v>
      </c>
      <c r="C2703" s="237" t="str">
        <f t="shared" si="1403"/>
        <v>-1.29237949142902E-07+0.0031846847034521i</v>
      </c>
      <c r="D2703" s="208" t="str">
        <f t="shared" si="1404"/>
        <v>-5.95700694783023+0.0244159160597994i</v>
      </c>
      <c r="E2703" t="str">
        <f t="shared" si="1405"/>
        <v>2870</v>
      </c>
      <c r="F2703" t="str">
        <f t="shared" si="1406"/>
        <v>0.777000777000777</v>
      </c>
      <c r="G2703" t="str">
        <f t="shared" si="1401"/>
        <v>0.777000777000777</v>
      </c>
      <c r="H2703" t="str">
        <f t="shared" si="1407"/>
        <v>9.1061330702332+0.48607262563801i</v>
      </c>
      <c r="I2703" t="str">
        <f t="shared" si="1408"/>
        <v>3019.85593826319i</v>
      </c>
      <c r="J2703" t="str">
        <f t="shared" si="1402"/>
        <v>-12343.195656212+660.647843901962i</v>
      </c>
      <c r="K2703" t="str">
        <f t="shared" si="1409"/>
        <v>0.0130574586769614-0.243958666800031i</v>
      </c>
      <c r="L2703" t="str">
        <f t="shared" si="1410"/>
        <v>0.000992466668486129-0.0157204222918303i</v>
      </c>
      <c r="M2703" t="str">
        <f t="shared" si="1411"/>
        <v>0.0140499253454475-0.259679089091861i</v>
      </c>
      <c r="N2703" t="str">
        <f t="shared" si="1412"/>
        <v>-7.87898478487317i</v>
      </c>
      <c r="O2703" t="str">
        <f t="shared" si="1413"/>
        <v>-0.0250005458286706-0.999687437506478i</v>
      </c>
      <c r="P2703" t="str">
        <f t="shared" si="1414"/>
        <v>1.02500054582867+0.999687437506478i</v>
      </c>
      <c r="Q2703" t="str">
        <f t="shared" si="1415"/>
        <v>-1.02500054582867+6.87929734736669i</v>
      </c>
      <c r="R2703" t="str">
        <f t="shared" si="1416"/>
        <v>0.12044398729913-0.166943750293288i</v>
      </c>
      <c r="S2703" t="str">
        <f t="shared" si="1417"/>
        <v>0.814174097074728i</v>
      </c>
      <c r="T2703" t="str">
        <f t="shared" si="1418"/>
        <v>0.135921277157307+0.0980623746073492i</v>
      </c>
      <c r="U2703" t="str">
        <f t="shared" si="1419"/>
        <v>0.0000333333333333334-0.000146782634804246i</v>
      </c>
      <c r="V2703" t="str">
        <f t="shared" si="1420"/>
        <v>6.66666666666667E-06-0.00146782634804246i</v>
      </c>
      <c r="W2703" t="str">
        <f t="shared" si="1421"/>
        <v>0.000027589782473007-0.000133984630443495i</v>
      </c>
      <c r="X2703" t="str">
        <f t="shared" si="1422"/>
        <v>0.0000278758858726226-0.000133860828253493i</v>
      </c>
      <c r="Y2703" t="str">
        <f t="shared" si="1423"/>
        <v>0.009+4.8317695012211i</v>
      </c>
      <c r="Z2703" t="str">
        <f t="shared" si="1424"/>
        <v>-0.000332330378770273-0.0000698543708599417i</v>
      </c>
      <c r="AA2703" t="str">
        <f t="shared" si="1425"/>
        <v>0.00464063015005632-2.48362231718104i</v>
      </c>
      <c r="AB2703" t="str">
        <f t="shared" si="1426"/>
        <v>0.641063530332783+0.462504571567908i</v>
      </c>
      <c r="AC2703" t="str">
        <f t="shared" si="1427"/>
        <v>1.12910966058844-0.159972638904372i</v>
      </c>
      <c r="AD2703" t="str">
        <f t="shared" si="1428"/>
        <v>0.499694738000666+0.48041574382581i</v>
      </c>
      <c r="AE2703" t="str">
        <f t="shared" si="1429"/>
        <v>-0.000132504602013111-0.000194562607657894i</v>
      </c>
      <c r="AF2703" t="str">
        <f t="shared" si="1430"/>
        <v>-15.0631400180634-0.461656709578211i</v>
      </c>
      <c r="AG2703" t="str">
        <f t="shared" si="1431"/>
        <v>1.00432767438412-0.00448454132807352i</v>
      </c>
      <c r="AH2703" t="str">
        <f t="shared" si="1432"/>
        <v>0.0018845612717134+0.00298741825943203i</v>
      </c>
      <c r="AI2703">
        <f t="shared" si="1433"/>
        <v>-49.039163127915479</v>
      </c>
      <c r="AJ2703">
        <f t="shared" si="1434"/>
        <v>57.754928772988976</v>
      </c>
      <c r="AK2703"/>
      <c r="AL2703"/>
      <c r="AM2703"/>
      <c r="AN2703"/>
    </row>
    <row r="2704" spans="1:40" x14ac:dyDescent="0.25">
      <c r="A2704"/>
      <c r="B2704">
        <f t="shared" si="1400"/>
        <v>770000</v>
      </c>
      <c r="C2704" s="237" t="str">
        <f t="shared" si="1403"/>
        <v>-1.2890248413463E-07+0.00318054874930536i</v>
      </c>
      <c r="D2704" s="208" t="str">
        <f t="shared" si="1404"/>
        <v>-5.95700694525834+0.0243842070780078i</v>
      </c>
      <c r="E2704" t="str">
        <f t="shared" si="1405"/>
        <v>2870</v>
      </c>
      <c r="F2704" t="str">
        <f t="shared" si="1406"/>
        <v>0.777000777000777</v>
      </c>
      <c r="G2704" t="str">
        <f t="shared" si="1401"/>
        <v>0.777000777000777</v>
      </c>
      <c r="H2704" t="str">
        <f t="shared" si="1407"/>
        <v>9.10620536331058+0.485445513209396i</v>
      </c>
      <c r="I2704" t="str">
        <f t="shared" si="1408"/>
        <v>3023.78292908018i</v>
      </c>
      <c r="J2704" t="str">
        <f t="shared" si="1402"/>
        <v>-12375.3210704934+661.506943829012i</v>
      </c>
      <c r="K2704" t="str">
        <f t="shared" si="1409"/>
        <v>0.0130236563287829-0.243643592987154i</v>
      </c>
      <c r="L2704" t="str">
        <f t="shared" si="1410"/>
        <v>0.000989900707479428-0.0157001679436619i</v>
      </c>
      <c r="M2704" t="str">
        <f t="shared" si="1411"/>
        <v>0.0140135570362623-0.259343760930816i</v>
      </c>
      <c r="N2704" t="str">
        <f t="shared" si="1412"/>
        <v>-7.88923053881969i</v>
      </c>
      <c r="O2704" t="str">
        <f t="shared" si="1413"/>
        <v>-0.035241605924352-0.99937882167468i</v>
      </c>
      <c r="P2704" t="str">
        <f t="shared" si="1414"/>
        <v>1.03524160592435+0.99937882167468i</v>
      </c>
      <c r="Q2704" t="str">
        <f t="shared" si="1415"/>
        <v>-1.03524160592435+6.88985171714501i</v>
      </c>
      <c r="R2704" t="str">
        <f t="shared" si="1416"/>
        <v>0.119769948369433-0.168252160889198i</v>
      </c>
      <c r="S2704" t="str">
        <f t="shared" si="1417"/>
        <v>0.815232841024111i</v>
      </c>
      <c r="T2704" t="str">
        <f t="shared" si="1418"/>
        <v>0.137164687130147+0.097640395278524i</v>
      </c>
      <c r="U2704" t="str">
        <f t="shared" si="1419"/>
        <v>0.0000333333333333333-0.000146592008005798i</v>
      </c>
      <c r="V2704" t="str">
        <f t="shared" si="1420"/>
        <v>6.66666666666667E-06-0.00146592008005798i</v>
      </c>
      <c r="W2704" t="str">
        <f t="shared" si="1421"/>
        <v>0.000027589747300619-0.000133812042327454i</v>
      </c>
      <c r="X2704" t="str">
        <f t="shared" si="1422"/>
        <v>0.0000278750814936731-0.000133688401480811i</v>
      </c>
      <c r="Y2704" t="str">
        <f t="shared" si="1423"/>
        <v>0.009+4.83805268652828i</v>
      </c>
      <c r="Z2704" t="str">
        <f t="shared" si="1424"/>
        <v>-0.000331471244846492-0.0000697600474597307i</v>
      </c>
      <c r="AA2704" t="str">
        <f t="shared" si="1425"/>
        <v>0.00462858335879007-2.48039667848385i</v>
      </c>
      <c r="AB2704" t="str">
        <f t="shared" si="1426"/>
        <v>0.646927989551462+0.460514334543052i</v>
      </c>
      <c r="AC2704" t="str">
        <f t="shared" si="1427"/>
        <v>1.12849728176288-0.161323293968552i</v>
      </c>
      <c r="AD2704" t="str">
        <f t="shared" si="1428"/>
        <v>0.504616378368491+0.480214458332924i</v>
      </c>
      <c r="AE2704" t="str">
        <f t="shared" si="1429"/>
        <v>-0.000133766035703579-0.000194379346800842i</v>
      </c>
      <c r="AF2704" t="str">
        <f t="shared" si="1430"/>
        <v>-15.0632123085689-0.461061306131388i</v>
      </c>
      <c r="AG2704" t="str">
        <f t="shared" si="1431"/>
        <v>1.0043203179831-0.00452292239571102i</v>
      </c>
      <c r="AH2704" t="str">
        <f t="shared" si="1432"/>
        <v>0.00190359867946707+0.00298536382049955i</v>
      </c>
      <c r="AI2704">
        <f t="shared" si="1433"/>
        <v>-49.018380692912935</v>
      </c>
      <c r="AJ2704">
        <f t="shared" si="1434"/>
        <v>57.476632180221443</v>
      </c>
      <c r="AK2704"/>
      <c r="AL2704"/>
      <c r="AM2704"/>
      <c r="AN2704"/>
    </row>
    <row r="2705" spans="1:40" x14ac:dyDescent="0.25">
      <c r="A2705"/>
      <c r="B2705">
        <f t="shared" si="1400"/>
        <v>771000</v>
      </c>
      <c r="C2705" s="237" t="str">
        <f t="shared" si="1403"/>
        <v>-1.28568323590984E-07+0.00317642352396311i</v>
      </c>
      <c r="D2705" s="208" t="str">
        <f t="shared" si="1404"/>
        <v>-5.95700694269644+0.0243525803503839i</v>
      </c>
      <c r="E2705" t="str">
        <f t="shared" si="1405"/>
        <v>2870</v>
      </c>
      <c r="F2705" t="str">
        <f t="shared" si="1406"/>
        <v>0.777000777000777</v>
      </c>
      <c r="G2705" t="str">
        <f t="shared" si="1401"/>
        <v>0.777000777000777</v>
      </c>
      <c r="H2705" t="str">
        <f t="shared" si="1407"/>
        <v>9.10627737650355+0.484820011482787i</v>
      </c>
      <c r="I2705" t="str">
        <f t="shared" si="1408"/>
        <v>3027.70991989716i</v>
      </c>
      <c r="J2705" t="str">
        <f t="shared" si="1402"/>
        <v>-12407.4882332015+662.366043756063i</v>
      </c>
      <c r="K2705" t="str">
        <f t="shared" si="1409"/>
        <v>0.0129899849517606-0.243329329692799i</v>
      </c>
      <c r="L2705" t="str">
        <f t="shared" si="1410"/>
        <v>0.000987344671704824-0.0156799655109781i</v>
      </c>
      <c r="M2705" t="str">
        <f t="shared" si="1411"/>
        <v>0.0139773296234654-0.259009295203777i</v>
      </c>
      <c r="N2705" t="str">
        <f t="shared" si="1412"/>
        <v>-7.89947629276621i</v>
      </c>
      <c r="O2705" t="str">
        <f t="shared" si="1413"/>
        <v>-0.0454789665481132-0.998965296495186i</v>
      </c>
      <c r="P2705" t="str">
        <f t="shared" si="1414"/>
        <v>1.04547896654811+0.998965296495186i</v>
      </c>
      <c r="Q2705" t="str">
        <f t="shared" si="1415"/>
        <v>-1.04547896654811+6.90051099627102i</v>
      </c>
      <c r="R2705" t="str">
        <f t="shared" si="1416"/>
        <v>0.119078945236396-0.16954882033863i</v>
      </c>
      <c r="S2705" t="str">
        <f t="shared" si="1417"/>
        <v>0.816291584973492i</v>
      </c>
      <c r="T2705" t="str">
        <f t="shared" si="1418"/>
        <v>0.138401275284606+0.0972031409439894i</v>
      </c>
      <c r="U2705" t="str">
        <f t="shared" si="1419"/>
        <v>0.0000333333333333334-0.000146401875699695i</v>
      </c>
      <c r="V2705" t="str">
        <f t="shared" si="1420"/>
        <v>6.66666666666667E-06-0.00146401875699695i</v>
      </c>
      <c r="W2705" t="str">
        <f t="shared" si="1421"/>
        <v>0.0000275897120826353-0.000133639903746509i</v>
      </c>
      <c r="X2705" t="str">
        <f t="shared" si="1422"/>
        <v>0.0000278742800604028-0.000133516423816581i</v>
      </c>
      <c r="Y2705" t="str">
        <f t="shared" si="1423"/>
        <v>0.009+4.84433587183546i</v>
      </c>
      <c r="Z2705" t="str">
        <f t="shared" si="1424"/>
        <v>-0.000330615451743086-0.0000696659822811094i</v>
      </c>
      <c r="AA2705" t="str">
        <f t="shared" si="1425"/>
        <v>0.00461658341704761-2.47717940780482i</v>
      </c>
      <c r="AB2705" t="str">
        <f t="shared" si="1426"/>
        <v>0.652760274124154+0.458452053984684i</v>
      </c>
      <c r="AC2705" t="str">
        <f t="shared" si="1427"/>
        <v>1.12786718890383-0.162663043062823i</v>
      </c>
      <c r="AD2705" t="str">
        <f t="shared" si="1428"/>
        <v>0.509535188443037+0.479963069774677i</v>
      </c>
      <c r="AE2705" t="str">
        <f t="shared" si="1429"/>
        <v>-0.000135023107791584-0.000194180476543228i</v>
      </c>
      <c r="AF2705" t="str">
        <f t="shared" si="1430"/>
        <v>-15.0632843192-0.460467431132403i</v>
      </c>
      <c r="AG2705" t="str">
        <f t="shared" si="1431"/>
        <v>1.00431253113965-0.00456117931826785i</v>
      </c>
      <c r="AH2705" t="str">
        <f t="shared" si="1432"/>
        <v>0.00192258015442483+0.00298307410386994i</v>
      </c>
      <c r="AI2705">
        <f t="shared" si="1433"/>
        <v>-48.998002572134126</v>
      </c>
      <c r="AJ2705">
        <f t="shared" si="1434"/>
        <v>57.198370439108395</v>
      </c>
      <c r="AK2705"/>
      <c r="AL2705"/>
      <c r="AM2705"/>
      <c r="AN2705"/>
    </row>
    <row r="2706" spans="1:40" x14ac:dyDescent="0.25">
      <c r="A2706"/>
      <c r="B2706">
        <f t="shared" si="1400"/>
        <v>772000</v>
      </c>
      <c r="C2706" s="237" t="str">
        <f t="shared" si="1403"/>
        <v>-1.28235460757457E-07+0.00317230898573309i</v>
      </c>
      <c r="D2706" s="208" t="str">
        <f t="shared" si="1404"/>
        <v>-5.95700694014449+0.024321035557287i</v>
      </c>
      <c r="E2706" t="str">
        <f t="shared" si="1405"/>
        <v>2870</v>
      </c>
      <c r="F2706" t="str">
        <f t="shared" si="1406"/>
        <v>0.777000777000777</v>
      </c>
      <c r="G2706" t="str">
        <f t="shared" si="1401"/>
        <v>0.777000777000777</v>
      </c>
      <c r="H2706" t="str">
        <f t="shared" si="1407"/>
        <v>9.10634911125342+0.484196114281528i</v>
      </c>
      <c r="I2706" t="str">
        <f t="shared" si="1408"/>
        <v>3031.63691071415i</v>
      </c>
      <c r="J2706" t="str">
        <f t="shared" si="1402"/>
        <v>-12439.6971443362+663.225143683113i</v>
      </c>
      <c r="K2706" t="str">
        <f t="shared" si="1409"/>
        <v>0.0129564438707549-0.243015873802261i</v>
      </c>
      <c r="L2706" t="str">
        <f t="shared" si="1410"/>
        <v>0.000984798510107606-0.0156598147952455i</v>
      </c>
      <c r="M2706" t="str">
        <f t="shared" si="1411"/>
        <v>0.0139412423808625-0.258675688597507i</v>
      </c>
      <c r="N2706" t="str">
        <f t="shared" si="1412"/>
        <v>-7.90972204671273i</v>
      </c>
      <c r="O2706" t="str">
        <f t="shared" si="1413"/>
        <v>-0.0557115530375703-0.998446905377618i</v>
      </c>
      <c r="P2706" t="str">
        <f t="shared" si="1414"/>
        <v>1.05571155303757+0.998446905377618i</v>
      </c>
      <c r="Q2706" t="str">
        <f t="shared" si="1415"/>
        <v>-1.05571155303757+6.91127514133511i</v>
      </c>
      <c r="R2706" t="str">
        <f t="shared" si="1416"/>
        <v>0.118371208820239-0.170833512136523i</v>
      </c>
      <c r="S2706" t="str">
        <f t="shared" si="1417"/>
        <v>0.817350328922875i</v>
      </c>
      <c r="T2706" t="str">
        <f t="shared" si="1418"/>
        <v>0.139630827335837+0.0967507464642207i</v>
      </c>
      <c r="U2706" t="str">
        <f t="shared" si="1419"/>
        <v>0.0000333333333333333-0.000146212235964333i</v>
      </c>
      <c r="V2706" t="str">
        <f t="shared" si="1420"/>
        <v>6.66666666666667E-06-0.00146212235964333i</v>
      </c>
      <c r="W2706" t="str">
        <f t="shared" si="1421"/>
        <v>0.0000275896768190566-0.000133468212953745i</v>
      </c>
      <c r="X2706" t="str">
        <f t="shared" si="1422"/>
        <v>0.000027873481557324-0.000133344893515581i</v>
      </c>
      <c r="Y2706" t="str">
        <f t="shared" si="1423"/>
        <v>0.009+4.85061905714264i</v>
      </c>
      <c r="Z2706" t="str">
        <f t="shared" si="1424"/>
        <v>-0.000329762982160879-0.0000695721742500013i</v>
      </c>
      <c r="AA2706" t="str">
        <f t="shared" si="1425"/>
        <v>0.00460463008220864-2.47397047262261i</v>
      </c>
      <c r="AB2706" t="str">
        <f t="shared" si="1426"/>
        <v>0.658559373390841+0.456318365953134i</v>
      </c>
      <c r="AC2706" t="str">
        <f t="shared" si="1427"/>
        <v>1.12721960337925-0.163991654451627i</v>
      </c>
      <c r="AD2706" t="str">
        <f t="shared" si="1428"/>
        <v>0.514450661616318+0.479661620028991i</v>
      </c>
      <c r="AE2706" t="str">
        <f t="shared" si="1429"/>
        <v>-0.000136275682539539-0.000193966097321877i</v>
      </c>
      <c r="AF2706" t="str">
        <f t="shared" si="1430"/>
        <v>-15.0633560513979-0.459875078724241i</v>
      </c>
      <c r="AG2706" t="str">
        <f t="shared" si="1431"/>
        <v>1.00430431589406-0.00459930803732895i</v>
      </c>
      <c r="AH2706" t="str">
        <f t="shared" si="1432"/>
        <v>0.00194150363804201+0.0029805505184131i</v>
      </c>
      <c r="AI2706">
        <f t="shared" si="1433"/>
        <v>-48.97802449730132</v>
      </c>
      <c r="AJ2706">
        <f t="shared" si="1434"/>
        <v>56.920142988118364</v>
      </c>
      <c r="AK2706"/>
      <c r="AL2706"/>
      <c r="AM2706"/>
      <c r="AN2706"/>
    </row>
    <row r="2707" spans="1:40" x14ac:dyDescent="0.25">
      <c r="A2707"/>
      <c r="B2707">
        <f t="shared" si="1400"/>
        <v>773000</v>
      </c>
      <c r="C2707" s="237" t="str">
        <f t="shared" si="1403"/>
        <v>-1.27903888923207E-07+0.0031682050931388i</v>
      </c>
      <c r="D2707" s="208" t="str">
        <f t="shared" si="1404"/>
        <v>-5.95700693760244+0.0242895723807308i</v>
      </c>
      <c r="E2707" t="str">
        <f t="shared" si="1405"/>
        <v>2870</v>
      </c>
      <c r="F2707" t="str">
        <f t="shared" si="1406"/>
        <v>0.777000777000777</v>
      </c>
      <c r="G2707" t="str">
        <f t="shared" si="1401"/>
        <v>0.777000777000777</v>
      </c>
      <c r="H2707" t="str">
        <f t="shared" si="1407"/>
        <v>9.10642056899228+0.48357381546038i</v>
      </c>
      <c r="I2707" t="str">
        <f t="shared" si="1408"/>
        <v>3035.56390153114i</v>
      </c>
      <c r="J2707" t="str">
        <f t="shared" si="1402"/>
        <v>-12471.9478038976+664.084243610163i</v>
      </c>
      <c r="K2707" t="str">
        <f t="shared" si="1409"/>
        <v>0.0129230324149666-0.24270322221672i</v>
      </c>
      <c r="L2707" t="str">
        <f t="shared" si="1410"/>
        <v>0.000982262171960482-0.0156397155989377i</v>
      </c>
      <c r="M2707" t="str">
        <f t="shared" si="1411"/>
        <v>0.0139052945869271-0.258342937815658i</v>
      </c>
      <c r="N2707" t="str">
        <f t="shared" si="1412"/>
        <v>-7.91996780065925i</v>
      </c>
      <c r="O2707" t="str">
        <f t="shared" si="1413"/>
        <v>-0.0659382912315046-0.997823702739852i</v>
      </c>
      <c r="P2707" t="str">
        <f t="shared" si="1414"/>
        <v>1.0659382912315+0.997823702739852i</v>
      </c>
      <c r="Q2707" t="str">
        <f t="shared" si="1415"/>
        <v>-1.0659382912315+6.9221440979194i</v>
      </c>
      <c r="R2707" t="str">
        <f t="shared" si="1416"/>
        <v>0.117646973118329-0.172106024935813i</v>
      </c>
      <c r="S2707" t="str">
        <f t="shared" si="1417"/>
        <v>0.818409072872257i</v>
      </c>
      <c r="T2707" t="str">
        <f t="shared" si="1418"/>
        <v>0.140853132303448+0.096283350195999i</v>
      </c>
      <c r="U2707" t="str">
        <f t="shared" si="1419"/>
        <v>0.0000333333333333334-0.000146023086888053i</v>
      </c>
      <c r="V2707" t="str">
        <f t="shared" si="1420"/>
        <v>6.66666666666667E-06-0.00146023086888053i</v>
      </c>
      <c r="W2707" t="str">
        <f t="shared" si="1421"/>
        <v>0.0000275896415098831-0.000133296968211283i</v>
      </c>
      <c r="X2707" t="str">
        <f t="shared" si="1422"/>
        <v>0.0000278726859690487-0.000133173808841616i</v>
      </c>
      <c r="Y2707" t="str">
        <f t="shared" si="1423"/>
        <v>0.009+4.85690224244982i</v>
      </c>
      <c r="Z2707" t="str">
        <f t="shared" si="1424"/>
        <v>-0.000328913818912516-0.0000694786222983432i</v>
      </c>
      <c r="AA2707" t="str">
        <f t="shared" si="1425"/>
        <v>0.00459272311322144-2.47076984058422i</v>
      </c>
      <c r="AB2707" t="str">
        <f t="shared" si="1426"/>
        <v>0.664324292276743+0.454113922998821i</v>
      </c>
      <c r="AC2707" t="str">
        <f t="shared" si="1427"/>
        <v>1.12655474995587-0.165308901453758i</v>
      </c>
      <c r="AD2707" t="str">
        <f t="shared" si="1428"/>
        <v>0.519362291940823+0.479310155993054i</v>
      </c>
      <c r="AE2707" t="str">
        <f t="shared" si="1429"/>
        <v>-0.000137523625549411-0.000193736310368987i</v>
      </c>
      <c r="AF2707" t="str">
        <f t="shared" si="1430"/>
        <v>-15.0634275065947-0.459284243079649i</v>
      </c>
      <c r="AG2707" t="str">
        <f t="shared" si="1431"/>
        <v>1.00429567432099-0.00463730452132475i</v>
      </c>
      <c r="AH2707" t="str">
        <f t="shared" si="1432"/>
        <v>0.00196036709084308+0.00297779448477678i</v>
      </c>
      <c r="AI2707">
        <f t="shared" si="1433"/>
        <v>-48.958442286309129</v>
      </c>
      <c r="AJ2707">
        <f t="shared" si="1434"/>
        <v>56.641949265470068</v>
      </c>
      <c r="AK2707"/>
      <c r="AL2707"/>
      <c r="AM2707"/>
      <c r="AN2707"/>
    </row>
    <row r="2708" spans="1:40" x14ac:dyDescent="0.25">
      <c r="A2708"/>
      <c r="B2708">
        <f t="shared" si="1400"/>
        <v>774000</v>
      </c>
      <c r="C2708" s="237" t="str">
        <f t="shared" si="1403"/>
        <v>-1.27573601420716E-07+0.00316411180491809i</v>
      </c>
      <c r="D2708" s="208" t="str">
        <f t="shared" si="1404"/>
        <v>-5.95700693507023+0.024258190504372i</v>
      </c>
      <c r="E2708" t="str">
        <f t="shared" si="1405"/>
        <v>2870</v>
      </c>
      <c r="F2708" t="str">
        <f t="shared" si="1406"/>
        <v>0.777000777000777</v>
      </c>
      <c r="G2708" t="str">
        <f t="shared" si="1401"/>
        <v>0.777000777000777</v>
      </c>
      <c r="H2708" t="str">
        <f t="shared" si="1407"/>
        <v>9.10649175114303+0.482953108905348i</v>
      </c>
      <c r="I2708" t="str">
        <f t="shared" si="1408"/>
        <v>3039.49089234813i</v>
      </c>
      <c r="J2708" t="str">
        <f t="shared" si="1402"/>
        <v>-12504.2402118855+664.943343537215i</v>
      </c>
      <c r="K2708" t="str">
        <f t="shared" si="1409"/>
        <v>0.0128897499179047-0.242391371853159i</v>
      </c>
      <c r="L2708" t="str">
        <f t="shared" si="1410"/>
        <v>0.000979735606861035-0.0156196677255282i</v>
      </c>
      <c r="M2708" t="str">
        <f t="shared" si="1411"/>
        <v>0.0138694855247657-0.258011039578687i</v>
      </c>
      <c r="N2708" t="str">
        <f t="shared" si="1412"/>
        <v>-7.93021355460577i</v>
      </c>
      <c r="O2708" t="str">
        <f t="shared" si="1413"/>
        <v>-0.0761581075826198-0.99709575400231i</v>
      </c>
      <c r="P2708" t="str">
        <f t="shared" si="1414"/>
        <v>1.07615810758262+0.99709575400231i</v>
      </c>
      <c r="Q2708" t="str">
        <f t="shared" si="1415"/>
        <v>-1.07615810758262+6.93311780060346i</v>
      </c>
      <c r="R2708" t="str">
        <f t="shared" si="1416"/>
        <v>0.116906475069485-0.173366152591974i</v>
      </c>
      <c r="S2708" t="str">
        <f t="shared" si="1417"/>
        <v>0.819467816821638i</v>
      </c>
      <c r="T2708" t="str">
        <f t="shared" si="1418"/>
        <v>0.142067982575312+0.0958010938975041i</v>
      </c>
      <c r="U2708" t="str">
        <f t="shared" si="1419"/>
        <v>0.0000333333333333333-0.000145834426569076i</v>
      </c>
      <c r="V2708" t="str">
        <f t="shared" si="1420"/>
        <v>6.66666666666667E-06-0.00145834426569076i</v>
      </c>
      <c r="W2708" t="str">
        <f t="shared" si="1421"/>
        <v>0.0000275896061551151-0.00013312616779023i</v>
      </c>
      <c r="X2708" t="str">
        <f t="shared" si="1422"/>
        <v>0.0000278718932802882-0.000133003168067466i</v>
      </c>
      <c r="Y2708" t="str">
        <f t="shared" si="1423"/>
        <v>0.009+4.863185427757i</v>
      </c>
      <c r="Z2708" t="str">
        <f t="shared" si="1424"/>
        <v>-0.000328067944921608-0.0000693853253640433i</v>
      </c>
      <c r="AA2708" t="str">
        <f t="shared" si="1425"/>
        <v>0.00458086227059074-2.46757747950385i</v>
      </c>
      <c r="AB2708" t="str">
        <f t="shared" si="1426"/>
        <v>0.670054051593274+0.451839393714635i</v>
      </c>
      <c r="AC2708" t="str">
        <f t="shared" si="1427"/>
        <v>1.1258728566643-0.166614562494848i</v>
      </c>
      <c r="AD2708" t="str">
        <f t="shared" si="1428"/>
        <v>0.524269574176755+0.478908729572672i</v>
      </c>
      <c r="AE2708" t="str">
        <f t="shared" si="1429"/>
        <v>-0.000138766803764014-0.000193491217698647i</v>
      </c>
      <c r="AF2708" t="str">
        <f t="shared" si="1430"/>
        <v>-15.0634986862133-0.458694918400976i</v>
      </c>
      <c r="AG2708" t="str">
        <f t="shared" si="1431"/>
        <v>1.00428660852921-0.00467516476578015i</v>
      </c>
      <c r="AH2708" t="str">
        <f t="shared" si="1432"/>
        <v>0.00197916849242922+0.00297480743520353i</v>
      </c>
      <c r="AI2708">
        <f t="shared" si="1433"/>
        <v>-48.939251841133327</v>
      </c>
      <c r="AJ2708">
        <f t="shared" si="1434"/>
        <v>56.363788709181037</v>
      </c>
      <c r="AK2708"/>
      <c r="AL2708"/>
      <c r="AM2708"/>
      <c r="AN2708"/>
    </row>
    <row r="2709" spans="1:40" x14ac:dyDescent="0.25">
      <c r="A2709"/>
      <c r="B2709">
        <f t="shared" si="1400"/>
        <v>775000</v>
      </c>
      <c r="C2709" s="237" t="str">
        <f t="shared" si="1403"/>
        <v>-1.27244591625452E-07+0.00316002908002177i</v>
      </c>
      <c r="D2709" s="208" t="str">
        <f t="shared" si="1404"/>
        <v>-5.95700693254783+0.0242268896135002i</v>
      </c>
      <c r="E2709" t="str">
        <f t="shared" si="1405"/>
        <v>2870</v>
      </c>
      <c r="F2709" t="str">
        <f t="shared" si="1406"/>
        <v>0.777000777000777</v>
      </c>
      <c r="G2709" t="str">
        <f t="shared" si="1401"/>
        <v>0.777000777000777</v>
      </c>
      <c r="H2709" t="str">
        <f t="shared" si="1407"/>
        <v>9.10656265911943+0.482333988533471i</v>
      </c>
      <c r="I2709" t="str">
        <f t="shared" si="1408"/>
        <v>3043.41788316511i</v>
      </c>
      <c r="J2709" t="str">
        <f t="shared" si="1402"/>
        <v>-12536.5743683001+665.802443464265i</v>
      </c>
      <c r="K2709" t="str">
        <f t="shared" si="1409"/>
        <v>0.0128565957173514-0.242080319644239i</v>
      </c>
      <c r="L2709" t="str">
        <f t="shared" si="1410"/>
        <v>0.000977218764729311-0.0155996709794851i</v>
      </c>
      <c r="M2709" t="str">
        <f t="shared" si="1411"/>
        <v>0.0138338144820807-0.257679990623724i</v>
      </c>
      <c r="N2709" t="str">
        <f t="shared" si="1412"/>
        <v>-7.94045930855228i</v>
      </c>
      <c r="O2709" t="str">
        <f t="shared" si="1413"/>
        <v>-0.0863699292702245-0.996263135581086i</v>
      </c>
      <c r="P2709" t="str">
        <f t="shared" si="1414"/>
        <v>1.08636992927022+0.996263135581086i</v>
      </c>
      <c r="Q2709" t="str">
        <f t="shared" si="1415"/>
        <v>-1.08636992927022+6.94419617297119i</v>
      </c>
      <c r="R2709" t="str">
        <f t="shared" si="1416"/>
        <v>0.116149954417916-0.174613694203449i</v>
      </c>
      <c r="S2709" t="str">
        <f t="shared" si="1417"/>
        <v>0.820526560771021i</v>
      </c>
      <c r="T2709" t="str">
        <f t="shared" si="1418"/>
        <v>0.143275173968279+0.0953041226322435i</v>
      </c>
      <c r="U2709" t="str">
        <f t="shared" si="1419"/>
        <v>0.0000333333333333333-0.000145646253115438i</v>
      </c>
      <c r="V2709" t="str">
        <f t="shared" si="1420"/>
        <v>6.66666666666667E-06-0.00145646253115438i</v>
      </c>
      <c r="W2709" t="str">
        <f t="shared" si="1421"/>
        <v>0.0000275895707547535-0.000132955809970614i</v>
      </c>
      <c r="X2709" t="str">
        <f t="shared" si="1422"/>
        <v>0.000027871103475853-0.000132832969474826i</v>
      </c>
      <c r="Y2709" t="str">
        <f t="shared" si="1423"/>
        <v>0.009+4.86946861306418i</v>
      </c>
      <c r="Z2709" t="str">
        <f t="shared" si="1424"/>
        <v>-0.00032722534322187-0.0000692922823909406i</v>
      </c>
      <c r="AA2709" t="str">
        <f t="shared" si="1425"/>
        <v>0.00456904731636562-2.46439335736185i</v>
      </c>
      <c r="AB2709" t="str">
        <f t="shared" si="1426"/>
        <v>0.675747688324388+0.449495462282816i</v>
      </c>
      <c r="AC2709" t="str">
        <f t="shared" si="1427"/>
        <v>1.12517415466342-0.167908421155674i</v>
      </c>
      <c r="AD2709" t="str">
        <f t="shared" si="1428"/>
        <v>0.529172003839053+0.478457397671256i</v>
      </c>
      <c r="AE2709" t="str">
        <f t="shared" si="1429"/>
        <v>-0.000140005085468168-0.000193230922093415i</v>
      </c>
      <c r="AF2709" t="str">
        <f t="shared" si="1430"/>
        <v>-15.0635695916673-0.458107098919971i</v>
      </c>
      <c r="AG2709" t="str">
        <f t="shared" si="1431"/>
        <v>1.00427712066118-0.00471288479355987i</v>
      </c>
      <c r="AH2709" t="str">
        <f t="shared" si="1432"/>
        <v>0.00199790584148461+0.00297159081334901i</v>
      </c>
      <c r="AI2709">
        <f t="shared" si="1433"/>
        <v>-48.920449145804533</v>
      </c>
      <c r="AJ2709">
        <f t="shared" si="1434"/>
        <v>56.085660757120671</v>
      </c>
      <c r="AK2709"/>
      <c r="AL2709"/>
      <c r="AM2709"/>
      <c r="AN2709"/>
    </row>
    <row r="2710" spans="1:40" x14ac:dyDescent="0.25">
      <c r="A2710"/>
      <c r="B2710">
        <f t="shared" si="1400"/>
        <v>776000</v>
      </c>
      <c r="C2710" s="237" t="str">
        <f t="shared" si="1403"/>
        <v>-1.26916852955541E-07+0.00315595687761223i</v>
      </c>
      <c r="D2710" s="208" t="str">
        <f t="shared" si="1404"/>
        <v>-5.95700693003517+0.0241956693950271i</v>
      </c>
      <c r="E2710" t="str">
        <f t="shared" si="1405"/>
        <v>2870</v>
      </c>
      <c r="F2710" t="str">
        <f t="shared" si="1406"/>
        <v>0.777000777000777</v>
      </c>
      <c r="G2710" t="str">
        <f t="shared" si="1401"/>
        <v>0.777000777000777</v>
      </c>
      <c r="H2710" t="str">
        <f t="shared" si="1407"/>
        <v>9.10663329432623+0.48171644829262i</v>
      </c>
      <c r="I2710" t="str">
        <f t="shared" si="1408"/>
        <v>3047.3448739821i</v>
      </c>
      <c r="J2710" t="str">
        <f t="shared" si="1402"/>
        <v>-12568.9502731413+666.661543391316i</v>
      </c>
      <c r="K2710" t="str">
        <f t="shared" si="1409"/>
        <v>0.0128235691553314-0.241770062538226i</v>
      </c>
      <c r="L2710" t="str">
        <f t="shared" si="1410"/>
        <v>0.000974711595805259-0.0155797251662639i</v>
      </c>
      <c r="M2710" t="str">
        <f t="shared" si="1411"/>
        <v>0.0137982807511367-0.25734978770449i</v>
      </c>
      <c r="N2710" t="str">
        <f t="shared" si="1412"/>
        <v>-7.9507050624988i</v>
      </c>
      <c r="O2710" t="str">
        <f t="shared" si="1413"/>
        <v>-0.0965726843128952-0.995325934879928i</v>
      </c>
      <c r="P2710" t="str">
        <f t="shared" si="1414"/>
        <v>1.0965726843129+0.995325934879928i</v>
      </c>
      <c r="Q2710" t="str">
        <f t="shared" si="1415"/>
        <v>-1.0965726843129+6.95537912761887i</v>
      </c>
      <c r="R2710" t="str">
        <f t="shared" si="1416"/>
        <v>0.115377653576915-0.17584845414806i</v>
      </c>
      <c r="S2710" t="str">
        <f t="shared" si="1417"/>
        <v>0.821585304720402i</v>
      </c>
      <c r="T2710" t="str">
        <f t="shared" si="1418"/>
        <v>0.144474505785846+0.0947925846719147i</v>
      </c>
      <c r="U2710" t="str">
        <f t="shared" si="1419"/>
        <v>0.0000333333333333333-0.000145458564644929i</v>
      </c>
      <c r="V2710" t="str">
        <f t="shared" si="1420"/>
        <v>6.66666666666667E-06-0.00145458564644929i</v>
      </c>
      <c r="W2710" t="str">
        <f t="shared" si="1421"/>
        <v>0.0000275895353087984-0.000132785893041332i</v>
      </c>
      <c r="X2710" t="str">
        <f t="shared" si="1422"/>
        <v>0.0000278703165406507-0.000132663211354248i</v>
      </c>
      <c r="Y2710" t="str">
        <f t="shared" si="1423"/>
        <v>0.009+4.87575179837136i</v>
      </c>
      <c r="Z2710" t="str">
        <f t="shared" si="1424"/>
        <v>-0.000326385996956269-0.0000691994923287608i</v>
      </c>
      <c r="AA2710" t="str">
        <f t="shared" si="1425"/>
        <v>0.00455727801412768-2.46121744230362i</v>
      </c>
      <c r="AB2710" t="str">
        <f t="shared" si="1426"/>
        <v>0.681404255898573+0.447082828016821i</v>
      </c>
      <c r="AC2710" t="str">
        <f t="shared" si="1427"/>
        <v>1.12445887810436-0.169190266216446i</v>
      </c>
      <c r="AD2710" t="str">
        <f t="shared" si="1428"/>
        <v>0.534069077244336+0.477956222178435i</v>
      </c>
      <c r="AE2710" t="str">
        <f t="shared" si="1429"/>
        <v>-0.000141238340289787-0.000192955527090959i</v>
      </c>
      <c r="AF2710" t="str">
        <f t="shared" si="1430"/>
        <v>-15.0636402243614-0.457520778897593i</v>
      </c>
      <c r="AG2710" t="str">
        <f t="shared" si="1431"/>
        <v>1.00426721289285-0.00475046065511107i</v>
      </c>
      <c r="AH2710" t="str">
        <f t="shared" si="1432"/>
        <v>0.00201657715578181+0.00296814607410108i</v>
      </c>
      <c r="AI2710">
        <f t="shared" si="1433"/>
        <v>-48.902030264444875</v>
      </c>
      <c r="AJ2710">
        <f t="shared" si="1434"/>
        <v>55.80756484705779</v>
      </c>
      <c r="AK2710"/>
      <c r="AL2710"/>
      <c r="AM2710"/>
      <c r="AN2710"/>
    </row>
    <row r="2711" spans="1:40" x14ac:dyDescent="0.25">
      <c r="A2711"/>
      <c r="B2711">
        <f t="shared" si="1400"/>
        <v>777000</v>
      </c>
      <c r="C2711" s="237" t="str">
        <f t="shared" si="1403"/>
        <v>-1.26590378871438E-07+0.00315189515706214i</v>
      </c>
      <c r="D2711" s="208" t="str">
        <f t="shared" si="1404"/>
        <v>-5.9570069275322+0.0241645295374764i</v>
      </c>
      <c r="E2711" t="str">
        <f t="shared" si="1405"/>
        <v>2870</v>
      </c>
      <c r="F2711" t="str">
        <f t="shared" si="1406"/>
        <v>0.777000777000777</v>
      </c>
      <c r="G2711" t="str">
        <f t="shared" si="1401"/>
        <v>0.777000777000777</v>
      </c>
      <c r="H2711" t="str">
        <f t="shared" si="1407"/>
        <v>9.10670365815916+0.481100482161326i</v>
      </c>
      <c r="I2711" t="str">
        <f t="shared" si="1408"/>
        <v>3051.27186479909i</v>
      </c>
      <c r="J2711" t="str">
        <f t="shared" si="1402"/>
        <v>-12601.3679264091+667.520643318366i</v>
      </c>
      <c r="K2711" t="str">
        <f t="shared" si="1409"/>
        <v>0.0127906695780776-0.241460597498872i</v>
      </c>
      <c r="L2711" t="str">
        <f t="shared" si="1410"/>
        <v>0.000972214050646364-0.0155598300923023i</v>
      </c>
      <c r="M2711" t="str">
        <f t="shared" si="1411"/>
        <v>0.013762883628724-0.257020427591174i</v>
      </c>
      <c r="N2711" t="str">
        <f t="shared" si="1412"/>
        <v>-7.96095081644532i</v>
      </c>
      <c r="O2711" t="str">
        <f t="shared" si="1413"/>
        <v>-0.106765301680946-0.994284250281064i</v>
      </c>
      <c r="P2711" t="str">
        <f t="shared" si="1414"/>
        <v>1.10676530168095+0.994284250281064i</v>
      </c>
      <c r="Q2711" t="str">
        <f t="shared" si="1415"/>
        <v>-1.10676530168095+6.96666656616426i</v>
      </c>
      <c r="R2711" t="str">
        <f t="shared" si="1416"/>
        <v>0.114589817492456-0.177070242115341i</v>
      </c>
      <c r="S2711" t="str">
        <f t="shared" si="1417"/>
        <v>0.822644048669785i</v>
      </c>
      <c r="T2711" t="str">
        <f t="shared" si="1418"/>
        <v>0.145665780872703+0.0942666313983258i</v>
      </c>
      <c r="U2711" t="str">
        <f t="shared" si="1419"/>
        <v>0.0000333333333333333-0.000145271359285025i</v>
      </c>
      <c r="V2711" t="str">
        <f t="shared" si="1420"/>
        <v>6.66666666666667E-06-0.00145271359285025i</v>
      </c>
      <c r="W2711" t="str">
        <f t="shared" si="1421"/>
        <v>0.0000275894998172505-0.000132616415300084i</v>
      </c>
      <c r="X2711" t="str">
        <f t="shared" si="1422"/>
        <v>0.0000278695324596866-0.000132493892005082i</v>
      </c>
      <c r="Y2711" t="str">
        <f t="shared" si="1423"/>
        <v>0.009+4.88203498367854i</v>
      </c>
      <c r="Z2711" t="str">
        <f t="shared" si="1424"/>
        <v>-0.000325549889376175-0.0000691069541330772i</v>
      </c>
      <c r="AA2711" t="str">
        <f t="shared" si="1425"/>
        <v>0.00454555412897908-2.45804970263858i</v>
      </c>
      <c r="AB2711" t="str">
        <f t="shared" si="1426"/>
        <v>0.687022824446117+0.444602204898729i</v>
      </c>
      <c r="AC2711" t="str">
        <f t="shared" si="1427"/>
        <v>1.12372726399418-0.170459891696942i</v>
      </c>
      <c r="AD2711" t="str">
        <f t="shared" si="1428"/>
        <v>0.538960291557562+0.477405269958247i</v>
      </c>
      <c r="AE2711" t="str">
        <f t="shared" si="1429"/>
        <v>-0.000142466439200821-0.000192665136970729i</v>
      </c>
      <c r="AF2711" t="str">
        <f t="shared" si="1430"/>
        <v>-15.0637105856914-0.45693595262385i</v>
      </c>
      <c r="AG2711" t="str">
        <f t="shared" si="1431"/>
        <v>1.00425688743324-0.00478788842870167i</v>
      </c>
      <c r="AH2711" t="str">
        <f t="shared" si="1432"/>
        <v>0.00203518047218579+0.00296447468339998i</v>
      </c>
      <c r="AI2711">
        <f t="shared" si="1433"/>
        <v>-48.883991339365373</v>
      </c>
      <c r="AJ2711">
        <f t="shared" si="1434"/>
        <v>55.529500416711706</v>
      </c>
      <c r="AK2711"/>
      <c r="AL2711"/>
      <c r="AM2711"/>
      <c r="AN2711"/>
    </row>
    <row r="2712" spans="1:40" x14ac:dyDescent="0.25">
      <c r="A2712"/>
      <c r="B2712">
        <f t="shared" si="1400"/>
        <v>778000</v>
      </c>
      <c r="C2712" s="237" t="str">
        <f t="shared" si="1403"/>
        <v>-1.26265162875594E-07+0.003147843877953i</v>
      </c>
      <c r="D2712" s="208" t="str">
        <f t="shared" si="1404"/>
        <v>-5.95700692503888+0.024133469730973i</v>
      </c>
      <c r="E2712" t="str">
        <f t="shared" si="1405"/>
        <v>2870</v>
      </c>
      <c r="F2712" t="str">
        <f t="shared" si="1406"/>
        <v>0.777000777000777</v>
      </c>
      <c r="G2712" t="str">
        <f t="shared" si="1401"/>
        <v>0.777000777000777</v>
      </c>
      <c r="H2712" t="str">
        <f t="shared" si="1407"/>
        <v>9.10677375200508+0.480486084148559i</v>
      </c>
      <c r="I2712" t="str">
        <f t="shared" si="1408"/>
        <v>3055.19885561607i</v>
      </c>
      <c r="J2712" t="str">
        <f t="shared" si="1402"/>
        <v>-12633.8273281035+668.379743245418i</v>
      </c>
      <c r="K2712" t="str">
        <f t="shared" si="1409"/>
        <v>0.0127578963360001-0.241151921505326i</v>
      </c>
      <c r="L2712" t="str">
        <f t="shared" si="1410"/>
        <v>0.000969726080125191-0.0155399855650133i</v>
      </c>
      <c r="M2712" t="str">
        <f t="shared" si="1411"/>
        <v>0.0137276224161253-0.256691907070339i</v>
      </c>
      <c r="N2712" t="str">
        <f t="shared" si="1412"/>
        <v>-7.97119657039184i</v>
      </c>
      <c r="O2712" t="str">
        <f t="shared" si="1413"/>
        <v>-0.116946711408898-0.993138191134871i</v>
      </c>
      <c r="P2712" t="str">
        <f t="shared" si="1414"/>
        <v>1.1169467114089+0.993138191134871i</v>
      </c>
      <c r="Q2712" t="str">
        <f t="shared" si="1415"/>
        <v>-1.1169467114089+6.97805837925697i</v>
      </c>
      <c r="R2712" t="str">
        <f t="shared" si="1416"/>
        <v>0.113786693506814-0.178278873134893i</v>
      </c>
      <c r="S2712" t="str">
        <f t="shared" si="1417"/>
        <v>0.823702792619166i</v>
      </c>
      <c r="T2712" t="str">
        <f t="shared" si="1418"/>
        <v>0.146848805666209+0.0937264172044638i</v>
      </c>
      <c r="U2712" t="str">
        <f t="shared" si="1419"/>
        <v>0.0000333333333333334-0.000145084635172834i</v>
      </c>
      <c r="V2712" t="str">
        <f t="shared" si="1420"/>
        <v>6.66666666666667E-06-0.00145084635172834i</v>
      </c>
      <c r="W2712" t="str">
        <f t="shared" si="1421"/>
        <v>0.0000275894642801101-0.000132447375053327i</v>
      </c>
      <c r="X2712" t="str">
        <f t="shared" si="1422"/>
        <v>0.0000278687512180618-0.000132325009735422i</v>
      </c>
      <c r="Y2712" t="str">
        <f t="shared" si="1423"/>
        <v>0.009+4.88831816898572i</v>
      </c>
      <c r="Z2712" t="str">
        <f t="shared" si="1424"/>
        <v>-0.000324717003840535-0.000069014666765268i</v>
      </c>
      <c r="AA2712" t="str">
        <f t="shared" si="1425"/>
        <v>0.00453387542753095-2.45489010683913i</v>
      </c>
      <c r="AB2712" t="str">
        <f t="shared" si="1426"/>
        <v>0.692602481041887+0.442054321112644i</v>
      </c>
      <c r="AC2712" t="str">
        <f t="shared" si="1427"/>
        <v>1.1229795520593-0.171717096892639i</v>
      </c>
      <c r="AD2712" t="str">
        <f t="shared" si="1428"/>
        <v>0.543845144838622+0.476804612836988i</v>
      </c>
      <c r="AE2712" t="str">
        <f t="shared" si="1429"/>
        <v>-0.000143689254518132-0.00019235985674072i</v>
      </c>
      <c r="AF2712" t="str">
        <f t="shared" si="1430"/>
        <v>-15.063780677044-0.456352614417586i</v>
      </c>
      <c r="AG2712" t="str">
        <f t="shared" si="1431"/>
        <v>1.00424614652418-0.0048251642206562i</v>
      </c>
      <c r="AH2712" t="str">
        <f t="shared" si="1432"/>
        <v>0.00205371384665711+0.00296057811805966i</v>
      </c>
      <c r="AI2712">
        <f t="shared" si="1433"/>
        <v>-48.866328589221112</v>
      </c>
      <c r="AJ2712">
        <f t="shared" si="1434"/>
        <v>55.251466903800939</v>
      </c>
      <c r="AK2712"/>
      <c r="AL2712"/>
      <c r="AM2712"/>
      <c r="AN2712"/>
    </row>
    <row r="2713" spans="1:40" x14ac:dyDescent="0.25">
      <c r="A2713"/>
      <c r="B2713">
        <f t="shared" ref="B2713:B2776" si="1435">B2712+1000</f>
        <v>779000</v>
      </c>
      <c r="C2713" s="237" t="str">
        <f t="shared" si="1403"/>
        <v>-1.25941198512141E-07+0.00314380300007387i</v>
      </c>
      <c r="D2713" s="208" t="str">
        <f t="shared" si="1404"/>
        <v>-5.95700692255514+0.024102489667233i</v>
      </c>
      <c r="E2713" t="str">
        <f t="shared" si="1405"/>
        <v>2870</v>
      </c>
      <c r="F2713" t="str">
        <f t="shared" si="1406"/>
        <v>0.777000777000777</v>
      </c>
      <c r="G2713" t="str">
        <f t="shared" si="1401"/>
        <v>0.777000777000777</v>
      </c>
      <c r="H2713" t="str">
        <f t="shared" si="1407"/>
        <v>9.10684357724196+0.479873248293562i</v>
      </c>
      <c r="I2713" t="str">
        <f t="shared" si="1408"/>
        <v>3059.12584643306i</v>
      </c>
      <c r="J2713" t="str">
        <f t="shared" si="1402"/>
        <v>-12666.3284782245+669.238843172468i</v>
      </c>
      <c r="K2713" t="str">
        <f t="shared" si="1409"/>
        <v>0.0127252487836534-0.24084403155204i</v>
      </c>
      <c r="L2713" t="str">
        <f t="shared" si="1410"/>
        <v>0.000967247635426941-0.0155201913927792i</v>
      </c>
      <c r="M2713" t="str">
        <f t="shared" si="1411"/>
        <v>0.0136924964190803-0.256364222944819i</v>
      </c>
      <c r="N2713" t="str">
        <f t="shared" si="1412"/>
        <v>-7.98144232433836i</v>
      </c>
      <c r="O2713" t="str">
        <f t="shared" si="1413"/>
        <v>-0.127115844707788-0.9918878777484i</v>
      </c>
      <c r="P2713" t="str">
        <f t="shared" si="1414"/>
        <v>1.12711584470779+0.9918878777484i</v>
      </c>
      <c r="Q2713" t="str">
        <f t="shared" si="1415"/>
        <v>-1.12711584470779+6.98955444658996i</v>
      </c>
      <c r="R2713" t="str">
        <f t="shared" si="1416"/>
        <v>0.112968531222341-0.179474167600751i</v>
      </c>
      <c r="S2713" t="str">
        <f t="shared" si="1417"/>
        <v>0.824761536568549i</v>
      </c>
      <c r="T2713" t="str">
        <f t="shared" si="1418"/>
        <v>0.148023390244757+0.0931720993948301i</v>
      </c>
      <c r="U2713" t="str">
        <f t="shared" si="1419"/>
        <v>0.0000333333333333333-0.000144898390455026i</v>
      </c>
      <c r="V2713" t="str">
        <f t="shared" si="1420"/>
        <v>6.66666666666667E-06-0.00144898390455026i</v>
      </c>
      <c r="W2713" t="str">
        <f t="shared" si="1421"/>
        <v>0.0000275894286973772-0.000132278770616211i</v>
      </c>
      <c r="X2713" t="str">
        <f t="shared" si="1422"/>
        <v>0.0000278679728009725-0.00013215656286205i</v>
      </c>
      <c r="Y2713" t="str">
        <f t="shared" si="1423"/>
        <v>0.009+4.8946013542929i</v>
      </c>
      <c r="Z2713" t="str">
        <f t="shared" si="1424"/>
        <v>-0.000323887323815036-0.0000689226291924745i</v>
      </c>
      <c r="AA2713" t="str">
        <f t="shared" si="1425"/>
        <v>0.00452224167789161-2.45173862353951i</v>
      </c>
      <c r="AB2713" t="str">
        <f t="shared" si="1426"/>
        <v>0.69814232993344+0.43943991857463i</v>
      </c>
      <c r="AC2713" t="str">
        <f t="shared" si="1427"/>
        <v>1.12221598460894-0.172961686406788i</v>
      </c>
      <c r="AD2713" t="str">
        <f t="shared" si="1428"/>
        <v>0.548723136088687+0.476154327590651i</v>
      </c>
      <c r="AE2713" t="str">
        <f t="shared" si="1429"/>
        <v>-0.000144906659904236-0.000192039792124256i</v>
      </c>
      <c r="AF2713" t="str">
        <f t="shared" si="1430"/>
        <v>-15.0638504997971-0.455770758626329i</v>
      </c>
      <c r="AG2713" t="str">
        <f t="shared" si="1431"/>
        <v>1.00423499243997-0.00486228416558754i</v>
      </c>
      <c r="AH2713" t="str">
        <f t="shared" si="1432"/>
        <v>0.0020721753542538+0.00295645786558992i</v>
      </c>
      <c r="AI2713">
        <f t="shared" si="1433"/>
        <v>-48.84903830722326</v>
      </c>
      <c r="AJ2713">
        <f t="shared" si="1434"/>
        <v>54.973463746092889</v>
      </c>
      <c r="AK2713"/>
      <c r="AL2713"/>
      <c r="AM2713"/>
      <c r="AN2713"/>
    </row>
    <row r="2714" spans="1:40" x14ac:dyDescent="0.25">
      <c r="A2714"/>
      <c r="B2714">
        <f t="shared" si="1435"/>
        <v>780000</v>
      </c>
      <c r="C2714" s="237" t="str">
        <f t="shared" si="1403"/>
        <v>-1.25618479366569E-07+0.00313977248342002i</v>
      </c>
      <c r="D2714" s="208" t="str">
        <f t="shared" si="1404"/>
        <v>-5.95700692008096+0.0240715890395535i</v>
      </c>
      <c r="E2714" t="str">
        <f t="shared" si="1405"/>
        <v>2870</v>
      </c>
      <c r="F2714" t="str">
        <f t="shared" si="1406"/>
        <v>0.777000777000777</v>
      </c>
      <c r="G2714" t="str">
        <f t="shared" si="1401"/>
        <v>0.777000777000777</v>
      </c>
      <c r="H2714" t="str">
        <f t="shared" si="1407"/>
        <v>9.10691313523911+0.479261968665639i</v>
      </c>
      <c r="I2714" t="str">
        <f t="shared" si="1408"/>
        <v>3063.05283725005i</v>
      </c>
      <c r="J2714" t="str">
        <f t="shared" si="1402"/>
        <v>-12698.8713767721+670.097943099519i</v>
      </c>
      <c r="K2714" t="str">
        <f t="shared" si="1409"/>
        <v>0.0126927262797053-0.240536924648663i</v>
      </c>
      <c r="L2714" t="str">
        <f t="shared" si="1410"/>
        <v>0.000964778668047144-0.0155004473849456i</v>
      </c>
      <c r="M2714" t="str">
        <f t="shared" si="1411"/>
        <v>0.0136575049477524-0.256037372033609i</v>
      </c>
      <c r="N2714" t="str">
        <f t="shared" si="1412"/>
        <v>-7.99168807828488i</v>
      </c>
      <c r="O2714" t="str">
        <f t="shared" si="1413"/>
        <v>-0.137271634077369-0.990533441372743i</v>
      </c>
      <c r="P2714" t="str">
        <f t="shared" si="1414"/>
        <v>1.13727163407737+0.990533441372743i</v>
      </c>
      <c r="Q2714" t="str">
        <f t="shared" si="1415"/>
        <v>-1.13727163407737+7.00115463691214i</v>
      </c>
      <c r="R2714" t="str">
        <f t="shared" si="1416"/>
        <v>0.112135582365534-0.180655951291811i</v>
      </c>
      <c r="S2714" t="str">
        <f t="shared" si="1417"/>
        <v>0.82582028051793i</v>
      </c>
      <c r="T2714" t="str">
        <f t="shared" si="1418"/>
        <v>0.149189348373037+0.0926038380851467i</v>
      </c>
      <c r="U2714" t="str">
        <f t="shared" si="1419"/>
        <v>0.0000333333333333334-0.000144712623287775i</v>
      </c>
      <c r="V2714" t="str">
        <f t="shared" si="1420"/>
        <v>6.66666666666667E-06-0.00144712623287775i</v>
      </c>
      <c r="W2714" t="str">
        <f t="shared" si="1421"/>
        <v>0.000027589393069053-0.000132110600312527i</v>
      </c>
      <c r="X2714" t="str">
        <f t="shared" si="1422"/>
        <v>0.0000278671971937115-0.000131988549710379i</v>
      </c>
      <c r="Y2714" t="str">
        <f t="shared" si="1423"/>
        <v>0.009+4.90088453960008i</v>
      </c>
      <c r="Z2714" t="str">
        <f t="shared" si="1424"/>
        <v>-0.000323060832871295-0.000068830840387568i</v>
      </c>
      <c r="AA2714" t="str">
        <f t="shared" si="1425"/>
        <v>0.00451065264965527-2.4485952215349i</v>
      </c>
      <c r="AB2714" t="str">
        <f t="shared" si="1426"/>
        <v>0.703641492754507+0.436759752459685i</v>
      </c>
      <c r="AC2714" t="str">
        <f t="shared" si="1427"/>
        <v>1.12143680639857-0.174193470178472i</v>
      </c>
      <c r="AD2714" t="str">
        <f t="shared" si="1428"/>
        <v>0.5535937652964+0.475454495932007i</v>
      </c>
      <c r="AE2714" t="str">
        <f t="shared" si="1429"/>
        <v>-0.000146118530367964-0.000191705049546865i</v>
      </c>
      <c r="AF2714" t="str">
        <f t="shared" si="1430"/>
        <v>-15.0639200553201-0.455190379626086i</v>
      </c>
      <c r="AG2714" t="str">
        <f t="shared" si="1431"/>
        <v>1.00422342748705-0.00489924442662577i</v>
      </c>
      <c r="AH2714" t="str">
        <f t="shared" si="1432"/>
        <v>0.00209056308913246+0.00295211542401994i</v>
      </c>
      <c r="AI2714">
        <f t="shared" si="1433"/>
        <v>-48.832116859404294</v>
      </c>
      <c r="AJ2714">
        <f t="shared" si="1434"/>
        <v>54.695490381452935</v>
      </c>
      <c r="AK2714"/>
      <c r="AL2714"/>
      <c r="AM2714"/>
      <c r="AN2714"/>
    </row>
    <row r="2715" spans="1:40" x14ac:dyDescent="0.25">
      <c r="A2715"/>
      <c r="B2715">
        <f t="shared" si="1435"/>
        <v>781000</v>
      </c>
      <c r="C2715" s="237" t="str">
        <f t="shared" si="1403"/>
        <v>-1.25296999065405E-07+0.00313575228819161i</v>
      </c>
      <c r="D2715" s="208" t="str">
        <f t="shared" si="1404"/>
        <v>-5.95700691761628+0.0240407675428024i</v>
      </c>
      <c r="E2715" t="str">
        <f t="shared" si="1405"/>
        <v>2870</v>
      </c>
      <c r="F2715" t="str">
        <f t="shared" si="1406"/>
        <v>0.777000777000777</v>
      </c>
      <c r="G2715" t="str">
        <f t="shared" si="1401"/>
        <v>0.777000777000777</v>
      </c>
      <c r="H2715" t="str">
        <f t="shared" si="1407"/>
        <v>9.10698242735704+0.478652239363983i</v>
      </c>
      <c r="I2715" t="str">
        <f t="shared" si="1408"/>
        <v>3066.97982806704i</v>
      </c>
      <c r="J2715" t="str">
        <f t="shared" si="1402"/>
        <v>-12731.4560237464+670.957043026569i</v>
      </c>
      <c r="K2715" t="str">
        <f t="shared" si="1409"/>
        <v>0.0126603281869051-0.240230597819951i</v>
      </c>
      <c r="L2715" t="str">
        <f t="shared" si="1410"/>
        <v>0.000962319129789264-0.0154807533518158i</v>
      </c>
      <c r="M2715" t="str">
        <f t="shared" si="1411"/>
        <v>0.0136226473166944-0.255711351171767i</v>
      </c>
      <c r="N2715" t="str">
        <f t="shared" si="1412"/>
        <v>-8.0019338322314i</v>
      </c>
      <c r="O2715" t="str">
        <f t="shared" si="1413"/>
        <v>-0.147413013418164-0.989075024189255i</v>
      </c>
      <c r="P2715" t="str">
        <f t="shared" si="1414"/>
        <v>1.14741301341816+0.989075024189255i</v>
      </c>
      <c r="Q2715" t="str">
        <f t="shared" si="1415"/>
        <v>-1.14741301341816+7.01285880804214i</v>
      </c>
      <c r="R2715" t="str">
        <f t="shared" si="1416"/>
        <v>0.111288100651503-0.181824055388372i</v>
      </c>
      <c r="S2715" t="str">
        <f t="shared" si="1417"/>
        <v>0.826879024467312i</v>
      </c>
      <c r="T2715" t="str">
        <f t="shared" si="1418"/>
        <v>0.150346497544228+0.0920217961015348i</v>
      </c>
      <c r="U2715" t="str">
        <f t="shared" si="1419"/>
        <v>0.0000333333333333333-0.000144527331836703i</v>
      </c>
      <c r="V2715" t="str">
        <f t="shared" si="1420"/>
        <v>6.66666666666667E-06-0.00144527331836703i</v>
      </c>
      <c r="W2715" t="str">
        <f t="shared" si="1421"/>
        <v>0.0000275893573951376-0.000131942862474655i</v>
      </c>
      <c r="X2715" t="str">
        <f t="shared" si="1422"/>
        <v>0.0000278664243816639-0.000131820968614403i</v>
      </c>
      <c r="Y2715" t="str">
        <f t="shared" si="1423"/>
        <v>0.009+4.90716772490726i</v>
      </c>
      <c r="Z2715" t="str">
        <f t="shared" si="1424"/>
        <v>-0.000322237514686046-0.0000687392993290994i</v>
      </c>
      <c r="AA2715" t="str">
        <f t="shared" si="1425"/>
        <v>0.00449910811389043-2.44545986978027i</v>
      </c>
      <c r="AB2715" t="str">
        <f t="shared" si="1426"/>
        <v>0.709099108723983+0.434014590726218i</v>
      </c>
      <c r="AC2715" t="str">
        <f t="shared" si="1427"/>
        <v>1.12064226449359-0.175412263506743i</v>
      </c>
      <c r="AD2715" t="str">
        <f t="shared" si="1428"/>
        <v>0.558456533483935+0.474705204497315i</v>
      </c>
      <c r="AE2715" t="str">
        <f t="shared" si="1429"/>
        <v>-0.000147324742265026-0.00019135573612319i</v>
      </c>
      <c r="AF2715" t="str">
        <f t="shared" si="1430"/>
        <v>-15.0639893449733-0.454611471821181i</v>
      </c>
      <c r="AG2715" t="str">
        <f t="shared" si="1431"/>
        <v>1.0042114540037-0.00493604119564378i</v>
      </c>
      <c r="AH2715" t="str">
        <f t="shared" si="1432"/>
        <v>0.00210887516454824+0.00294755230172252i</v>
      </c>
      <c r="AI2715">
        <f t="shared" si="1433"/>
        <v>-48.815560682936052</v>
      </c>
      <c r="AJ2715">
        <f t="shared" si="1434"/>
        <v>54.417546247891934</v>
      </c>
      <c r="AK2715"/>
      <c r="AL2715"/>
      <c r="AM2715"/>
      <c r="AN2715"/>
    </row>
    <row r="2716" spans="1:40" x14ac:dyDescent="0.25">
      <c r="A2716"/>
      <c r="B2716">
        <f t="shared" si="1435"/>
        <v>782000</v>
      </c>
      <c r="C2716" s="237" t="str">
        <f t="shared" si="1403"/>
        <v>-1.24976751275904E-07+0.00313174237479238i</v>
      </c>
      <c r="D2716" s="208" t="str">
        <f t="shared" si="1404"/>
        <v>-5.95700691516105+0.0240100248734083i</v>
      </c>
      <c r="E2716" t="str">
        <f t="shared" si="1405"/>
        <v>2870</v>
      </c>
      <c r="F2716" t="str">
        <f t="shared" si="1406"/>
        <v>0.777000777000777</v>
      </c>
      <c r="G2716" t="str">
        <f t="shared" si="1401"/>
        <v>0.777000777000777</v>
      </c>
      <c r="H2716" t="str">
        <f t="shared" si="1407"/>
        <v>9.10705145494764+0.478044054517477i</v>
      </c>
      <c r="I2716" t="str">
        <f t="shared" si="1408"/>
        <v>3070.90681888402i</v>
      </c>
      <c r="J2716" t="str">
        <f t="shared" si="1402"/>
        <v>-12764.0824191473+671.81614295362i</v>
      </c>
      <c r="K2716" t="str">
        <f t="shared" si="1409"/>
        <v>0.0126280538720528-0.239925048105673i</v>
      </c>
      <c r="L2716" t="str">
        <f t="shared" si="1410"/>
        <v>0.000959868972762317-0.0154611091046441i</v>
      </c>
      <c r="M2716" t="str">
        <f t="shared" si="1411"/>
        <v>0.0135879228448151-0.255386157210317i</v>
      </c>
      <c r="N2716" t="str">
        <f t="shared" si="1412"/>
        <v>-8.01217958617792i</v>
      </c>
      <c r="O2716" t="str">
        <f t="shared" si="1413"/>
        <v>-0.157538918143385-0.987512779294634i</v>
      </c>
      <c r="P2716" t="str">
        <f t="shared" si="1414"/>
        <v>1.15753891814339+0.987512779294634i</v>
      </c>
      <c r="Q2716" t="str">
        <f t="shared" si="1415"/>
        <v>-1.15753891814339+7.02466680688329i</v>
      </c>
      <c r="R2716" t="str">
        <f t="shared" si="1416"/>
        <v>0.110426341648974-0.182978316484816i</v>
      </c>
      <c r="S2716" t="str">
        <f t="shared" si="1417"/>
        <v>0.827937768416695i</v>
      </c>
      <c r="T2716" t="str">
        <f t="shared" si="1418"/>
        <v>0.151494659019082+0.0914261388792711i</v>
      </c>
      <c r="U2716" t="str">
        <f t="shared" si="1419"/>
        <v>0.0000333333333333334-0.000144342514276809i</v>
      </c>
      <c r="V2716" t="str">
        <f t="shared" si="1420"/>
        <v>6.66666666666667E-06-0.00144342514276809i</v>
      </c>
      <c r="W2716" t="str">
        <f t="shared" si="1421"/>
        <v>0.0000275893216756314-0.000131775555443497i</v>
      </c>
      <c r="X2716" t="str">
        <f t="shared" si="1422"/>
        <v>0.0000278656543503088-0.000131653817916628i</v>
      </c>
      <c r="Y2716" t="str">
        <f t="shared" si="1423"/>
        <v>0.009+4.91345091021444i</v>
      </c>
      <c r="Z2716" t="str">
        <f t="shared" si="1424"/>
        <v>-0.000321417353040308-0.0000686480050012672i</v>
      </c>
      <c r="AA2716" t="str">
        <f t="shared" si="1425"/>
        <v>0.00448760784312871-2.44233253738943i</v>
      </c>
      <c r="AB2716" t="str">
        <f t="shared" si="1426"/>
        <v>0.714514334830269+0.431205213638548i</v>
      </c>
      <c r="AC2716" t="str">
        <f t="shared" si="1427"/>
        <v>1.11983260813339-0.176617887070786i</v>
      </c>
      <c r="AD2716" t="str">
        <f t="shared" si="1428"/>
        <v>0.563310942752772+0.473906544832619i</v>
      </c>
      <c r="AE2716" t="str">
        <f t="shared" si="1429"/>
        <v>-0.000148525173298434-0.000190991959643939i</v>
      </c>
      <c r="AF2716" t="str">
        <f t="shared" si="1430"/>
        <v>-15.0640583701087-0.454034029644069i</v>
      </c>
      <c r="AG2716" t="str">
        <f t="shared" si="1431"/>
        <v>1.00419907435969-0.00497267069347889i</v>
      </c>
      <c r="AH2716" t="str">
        <f t="shared" si="1432"/>
        <v>0.00212710971285351+0.00294277001723908i</v>
      </c>
      <c r="AI2716">
        <f t="shared" si="1433"/>
        <v>-48.799366284499172</v>
      </c>
      <c r="AJ2716">
        <f t="shared" si="1434"/>
        <v>54.139630783614798</v>
      </c>
      <c r="AK2716"/>
      <c r="AL2716"/>
      <c r="AM2716"/>
      <c r="AN2716"/>
    </row>
    <row r="2717" spans="1:40" x14ac:dyDescent="0.25">
      <c r="A2717"/>
      <c r="B2717">
        <f t="shared" si="1435"/>
        <v>783000</v>
      </c>
      <c r="C2717" s="237" t="str">
        <f t="shared" si="1403"/>
        <v>-1.2465772970573E-07+0.00312774270382835i</v>
      </c>
      <c r="D2717" s="208" t="str">
        <f t="shared" si="1404"/>
        <v>-5.95700691271522+0.0239793607293507i</v>
      </c>
      <c r="E2717" t="str">
        <f t="shared" si="1405"/>
        <v>2870</v>
      </c>
      <c r="F2717" t="str">
        <f t="shared" si="1406"/>
        <v>0.777000777000777</v>
      </c>
      <c r="G2717" t="str">
        <f t="shared" si="1401"/>
        <v>0.777000777000777</v>
      </c>
      <c r="H2717" t="str">
        <f t="shared" si="1407"/>
        <v>9.10712021935423+0.477437408284519i</v>
      </c>
      <c r="I2717" t="str">
        <f t="shared" si="1408"/>
        <v>3074.83380970101i</v>
      </c>
      <c r="J2717" t="str">
        <f t="shared" si="1402"/>
        <v>-12796.7505629748+672.67524288067i</v>
      </c>
      <c r="K2717" t="str">
        <f t="shared" si="1409"/>
        <v>0.0125959027059685-0.239620272560517i</v>
      </c>
      <c r="L2717" t="str">
        <f t="shared" si="1410"/>
        <v>0.000957428149378642-0.0154415144556302i</v>
      </c>
      <c r="M2717" t="str">
        <f t="shared" si="1411"/>
        <v>0.0135533308553471-0.255061787016147i</v>
      </c>
      <c r="N2717" t="str">
        <f t="shared" si="1412"/>
        <v>-8.02242534012444i</v>
      </c>
      <c r="O2717" t="str">
        <f t="shared" si="1413"/>
        <v>-0.167648285290681-0.985846870684841i</v>
      </c>
      <c r="P2717" t="str">
        <f t="shared" si="1414"/>
        <v>1.16764828529068+0.985846870684841i</v>
      </c>
      <c r="Q2717" t="str">
        <f t="shared" si="1415"/>
        <v>-1.16764828529068+7.0365784694396i</v>
      </c>
      <c r="R2717" t="str">
        <f t="shared" si="1416"/>
        <v>0.109550562645944-0.184118576598496i</v>
      </c>
      <c r="S2717" t="str">
        <f t="shared" si="1417"/>
        <v>0.828996512366076i</v>
      </c>
      <c r="T2717" t="str">
        <f t="shared" si="1418"/>
        <v>0.152633657861959+0.0908170343612289i</v>
      </c>
      <c r="U2717" t="str">
        <f t="shared" si="1419"/>
        <v>0.0000333333333333333-0.00014415816879242i</v>
      </c>
      <c r="V2717" t="str">
        <f t="shared" si="1420"/>
        <v>6.66666666666667E-06-0.0014415816879242i</v>
      </c>
      <c r="W2717" t="str">
        <f t="shared" si="1421"/>
        <v>0.0000275892859105348-0.000131608677568437i</v>
      </c>
      <c r="X2717" t="str">
        <f t="shared" si="1422"/>
        <v>0.0000278648870852183-0.000131487095968036i</v>
      </c>
      <c r="Y2717" t="str">
        <f t="shared" si="1423"/>
        <v>0.009+4.91973409552162i</v>
      </c>
      <c r="Z2717" t="str">
        <f t="shared" si="1424"/>
        <v>-0.000320600331818626-0.0000685569563938754i</v>
      </c>
      <c r="AA2717" t="str">
        <f t="shared" si="1425"/>
        <v>0.00447615161135349-2.43921319363399i</v>
      </c>
      <c r="AB2717" t="str">
        <f t="shared" si="1426"/>
        <v>0.719886346001226+0.428332413287902i</v>
      </c>
      <c r="AC2717" t="str">
        <f t="shared" si="1427"/>
        <v>1.11900808859575-0.177810166946237i</v>
      </c>
      <c r="AD2717" t="str">
        <f t="shared" si="1428"/>
        <v>0.568156496329399+0.473058613379742i</v>
      </c>
      <c r="AE2717" t="str">
        <f t="shared" si="1429"/>
        <v>-0.000149719702518891-0.000190613828562956i</v>
      </c>
      <c r="AF2717" t="str">
        <f t="shared" si="1430"/>
        <v>-15.0641271320695-0.453458047555168i</v>
      </c>
      <c r="AG2717" t="str">
        <f t="shared" si="1431"/>
        <v>1.00418629095596-0.00500912917015197i</v>
      </c>
      <c r="AH2717" t="str">
        <f t="shared" si="1432"/>
        <v>0.0021452648854961+0.00293777009910669i</v>
      </c>
      <c r="AI2717">
        <f t="shared" si="1433"/>
        <v>-48.78353023869829</v>
      </c>
      <c r="AJ2717">
        <f t="shared" si="1434"/>
        <v>53.861743427071083</v>
      </c>
      <c r="AK2717"/>
      <c r="AL2717"/>
      <c r="AM2717"/>
      <c r="AN2717"/>
    </row>
    <row r="2718" spans="1:40" x14ac:dyDescent="0.25">
      <c r="A2718"/>
      <c r="B2718">
        <f t="shared" si="1435"/>
        <v>784000</v>
      </c>
      <c r="C2718" s="237" t="str">
        <f t="shared" si="1403"/>
        <v>-1.24339928102656E-07+0.00312375323610652i</v>
      </c>
      <c r="D2718" s="208" t="str">
        <f t="shared" si="1404"/>
        <v>-5.95700691027874+0.02394877481015i</v>
      </c>
      <c r="E2718" t="str">
        <f t="shared" si="1405"/>
        <v>2870</v>
      </c>
      <c r="F2718" t="str">
        <f t="shared" si="1406"/>
        <v>0.777000777000777</v>
      </c>
      <c r="G2718" t="str">
        <f t="shared" si="1401"/>
        <v>0.777000777000777</v>
      </c>
      <c r="H2718" t="str">
        <f t="shared" si="1407"/>
        <v>9.10718872191163+0.476832294852822i</v>
      </c>
      <c r="I2718" t="str">
        <f t="shared" si="1408"/>
        <v>3078.760800518i</v>
      </c>
      <c r="J2718" t="str">
        <f t="shared" si="1402"/>
        <v>-12829.4604552289+673.534342807721i</v>
      </c>
      <c r="K2718" t="str">
        <f t="shared" si="1409"/>
        <v>0.012563874063461-0.239316268253992i</v>
      </c>
      <c r="L2718" t="str">
        <f t="shared" si="1410"/>
        <v>0.000954996612351504-0.0154219692179136i</v>
      </c>
      <c r="M2718" t="str">
        <f t="shared" si="1411"/>
        <v>0.0135188706758125-0.254738237471906i</v>
      </c>
      <c r="N2718" t="str">
        <f t="shared" si="1412"/>
        <v>-8.03267109407096i</v>
      </c>
      <c r="O2718" t="str">
        <f t="shared" si="1413"/>
        <v>-0.177740053633727-0.984077473237895i</v>
      </c>
      <c r="P2718" t="str">
        <f t="shared" si="1414"/>
        <v>1.17774005363373+0.984077473237895i</v>
      </c>
      <c r="Q2718" t="str">
        <f t="shared" si="1415"/>
        <v>-1.17774005363373+7.04859362083306i</v>
      </c>
      <c r="R2718" t="str">
        <f t="shared" si="1416"/>
        <v>0.108661022516095-0.185244683174884i</v>
      </c>
      <c r="S2718" t="str">
        <f t="shared" si="1417"/>
        <v>0.830055256315459i</v>
      </c>
      <c r="T2718" t="str">
        <f t="shared" si="1418"/>
        <v>0.153763322973804+0.0901946528960971i</v>
      </c>
      <c r="U2718" t="str">
        <f t="shared" si="1419"/>
        <v>0.0000333333333333333-0.000143974293577123i</v>
      </c>
      <c r="V2718" t="str">
        <f t="shared" si="1420"/>
        <v>6.66666666666667E-06-0.00143974293577123i</v>
      </c>
      <c r="W2718" t="str">
        <f t="shared" si="1421"/>
        <v>0.0000275892500998484-0.000131442227207279i</v>
      </c>
      <c r="X2718" t="str">
        <f t="shared" si="1422"/>
        <v>0.000027864122572056-0.000131320801128018i</v>
      </c>
      <c r="Y2718" t="str">
        <f t="shared" si="1423"/>
        <v>0.009+4.92601728082879i</v>
      </c>
      <c r="Z2718" t="str">
        <f t="shared" si="1424"/>
        <v>-0.000319786435008248-0.0000684661525022951i</v>
      </c>
      <c r="AA2718" t="str">
        <f t="shared" si="1425"/>
        <v>0.004464739193989-2.43610180794235i</v>
      </c>
      <c r="AB2718" t="str">
        <f t="shared" si="1426"/>
        <v>0.725214335259706+0.425396993112374i</v>
      </c>
      <c r="AC2718" t="str">
        <f t="shared" si="1427"/>
        <v>1.11816895906192-0.178988934617652i</v>
      </c>
      <c r="AD2718" t="str">
        <f t="shared" si="1428"/>
        <v>0.572992698610772+0.472161511461859i</v>
      </c>
      <c r="AE2718" t="str">
        <f t="shared" si="1429"/>
        <v>-0.000150908210325033-0.000190221451984281i</v>
      </c>
      <c r="AF2718" t="str">
        <f t="shared" si="1430"/>
        <v>-15.0641956321904-0.452883520042672i</v>
      </c>
      <c r="AG2718" t="str">
        <f t="shared" si="1431"/>
        <v>1.00417310622431-0.00504541290508281i</v>
      </c>
      <c r="AH2718" t="str">
        <f t="shared" si="1432"/>
        <v>0.00216333885301618+0.00293255408568484i</v>
      </c>
      <c r="AI2718">
        <f t="shared" si="1433"/>
        <v>-48.768049186527179</v>
      </c>
      <c r="AJ2718">
        <f t="shared" si="1434"/>
        <v>53.583883616998641</v>
      </c>
      <c r="AK2718"/>
      <c r="AL2718"/>
      <c r="AM2718"/>
      <c r="AN2718"/>
    </row>
    <row r="2719" spans="1:40" x14ac:dyDescent="0.25">
      <c r="A2719"/>
      <c r="B2719">
        <f t="shared" si="1435"/>
        <v>785000</v>
      </c>
      <c r="C2719" s="237" t="str">
        <f t="shared" si="1403"/>
        <v>-1.24023340254248E-07+0.00311977393263363i</v>
      </c>
      <c r="D2719" s="208" t="str">
        <f t="shared" si="1404"/>
        <v>-5.95700690785157+0.0239182668168578i</v>
      </c>
      <c r="E2719" t="str">
        <f t="shared" si="1405"/>
        <v>2870</v>
      </c>
      <c r="F2719" t="str">
        <f t="shared" si="1406"/>
        <v>0.777000777000777</v>
      </c>
      <c r="G2719" t="str">
        <f t="shared" si="1401"/>
        <v>0.777000777000777</v>
      </c>
      <c r="H2719" t="str">
        <f t="shared" si="1407"/>
        <v>9.10725696394621+0.47622870843925i</v>
      </c>
      <c r="I2719" t="str">
        <f t="shared" si="1408"/>
        <v>3082.68779133498i</v>
      </c>
      <c r="J2719" t="str">
        <f t="shared" si="1402"/>
        <v>-12862.2120959096+674.393442734772i</v>
      </c>
      <c r="K2719" t="str">
        <f t="shared" si="1409"/>
        <v>0.0125319673232983-0.239013032270339i</v>
      </c>
      <c r="L2719" t="str">
        <f t="shared" si="1410"/>
        <v>0.000952574314692899-0.0154024732055671i</v>
      </c>
      <c r="M2719" t="str">
        <f t="shared" si="1411"/>
        <v>0.0134845416379912-0.254415505475906i</v>
      </c>
      <c r="N2719" t="str">
        <f t="shared" si="1412"/>
        <v>-8.04291684801747i</v>
      </c>
      <c r="O2719" t="str">
        <f t="shared" si="1413"/>
        <v>-0.18781316379362-0.982204772695506i</v>
      </c>
      <c r="P2719" t="str">
        <f t="shared" si="1414"/>
        <v>1.18781316379362+0.982204772695506i</v>
      </c>
      <c r="Q2719" t="str">
        <f t="shared" si="1415"/>
        <v>-1.18781316379362+7.06071207532196i</v>
      </c>
      <c r="R2719" t="str">
        <f t="shared" si="1416"/>
        <v>0.107757981586088-0.186356489089014i</v>
      </c>
      <c r="S2719" t="str">
        <f t="shared" si="1417"/>
        <v>0.83111400026484i</v>
      </c>
      <c r="T2719" t="str">
        <f t="shared" si="1418"/>
        <v>0.154883487122081+0.0895591671364786i</v>
      </c>
      <c r="U2719" t="str">
        <f t="shared" si="1419"/>
        <v>0.0000333333333333334-0.000143790886833713i</v>
      </c>
      <c r="V2719" t="str">
        <f t="shared" si="1420"/>
        <v>6.66666666666667E-06-0.00143790886833713i</v>
      </c>
      <c r="W2719" t="str">
        <f t="shared" si="1421"/>
        <v>0.0000275892142435727-0.000131276202726193i</v>
      </c>
      <c r="X2719" t="str">
        <f t="shared" si="1422"/>
        <v>0.0000278633607965772-0.000131154931764324i</v>
      </c>
      <c r="Y2719" t="str">
        <f t="shared" si="1423"/>
        <v>0.009+4.93230046613597i</v>
      </c>
      <c r="Z2719" t="str">
        <f t="shared" si="1424"/>
        <v>-0.000318975646698355-0.0000683755923274261i</v>
      </c>
      <c r="AA2719" t="str">
        <f t="shared" si="1425"/>
        <v>0.00445337036788913-2.43299834989869i</v>
      </c>
      <c r="AB2719" t="str">
        <f t="shared" si="1426"/>
        <v>0.730497513864743+0.422399767416313i</v>
      </c>
      <c r="AC2719" t="str">
        <f t="shared" si="1427"/>
        <v>1.11731547448229-0.180154026987188i</v>
      </c>
      <c r="AD2719" t="str">
        <f t="shared" si="1428"/>
        <v>0.577819055209602+0.471215345268719i</v>
      </c>
      <c r="AE2719" t="str">
        <f t="shared" si="1429"/>
        <v>-0.000152090578463594-0.000189814939649308i</v>
      </c>
      <c r="AF2719" t="str">
        <f t="shared" si="1430"/>
        <v>-15.0642638717978-0.452310441622392i</v>
      </c>
      <c r="AG2719" t="str">
        <f t="shared" si="1431"/>
        <v>1.00415952262707-0.00508151820730227i</v>
      </c>
      <c r="AH2719" t="str">
        <f t="shared" si="1432"/>
        <v>0.00218132980504224+0.00292712352498407i</v>
      </c>
      <c r="AI2719">
        <f t="shared" si="1433"/>
        <v>-48.752919833877343</v>
      </c>
      <c r="AJ2719">
        <f t="shared" si="1434"/>
        <v>53.306050792474373</v>
      </c>
      <c r="AK2719"/>
      <c r="AL2719"/>
      <c r="AM2719"/>
      <c r="AN2719"/>
    </row>
    <row r="2720" spans="1:40" x14ac:dyDescent="0.25">
      <c r="A2720"/>
      <c r="B2720">
        <f t="shared" si="1435"/>
        <v>786000</v>
      </c>
      <c r="C2720" s="237" t="str">
        <f t="shared" si="1403"/>
        <v>-1.23707959987571E-07+0.0031158047546148i</v>
      </c>
      <c r="D2720" s="208" t="str">
        <f t="shared" si="1404"/>
        <v>-5.95700690543365+0.0238878364520468i</v>
      </c>
      <c r="E2720" t="str">
        <f t="shared" si="1405"/>
        <v>2870</v>
      </c>
      <c r="F2720" t="str">
        <f t="shared" si="1406"/>
        <v>0.777000777000777</v>
      </c>
      <c r="G2720" t="str">
        <f t="shared" si="1401"/>
        <v>0.777000777000777</v>
      </c>
      <c r="H2720" t="str">
        <f t="shared" si="1407"/>
        <v>9.10732494677597+0.475626643289617i</v>
      </c>
      <c r="I2720" t="str">
        <f t="shared" si="1408"/>
        <v>3086.61478215197i</v>
      </c>
      <c r="J2720" t="str">
        <f t="shared" si="1402"/>
        <v>-12895.005485017+675.252542661822i</v>
      </c>
      <c r="K2720" t="str">
        <f t="shared" si="1409"/>
        <v>0.012500181868177-0.238710561708434i</v>
      </c>
      <c r="L2720" t="str">
        <f t="shared" si="1410"/>
        <v>0.00095016120971126-0.0153830262335919i</v>
      </c>
      <c r="M2720" t="str">
        <f t="shared" si="1411"/>
        <v>0.0134503430778883-0.254093587942026i</v>
      </c>
      <c r="N2720" t="str">
        <f t="shared" si="1412"/>
        <v>-8.05316260196399i</v>
      </c>
      <c r="O2720" t="str">
        <f t="shared" si="1413"/>
        <v>-0.197866558350115-0.980228965643579i</v>
      </c>
      <c r="P2720" t="str">
        <f t="shared" si="1414"/>
        <v>1.19786655835011+0.980228965643579i</v>
      </c>
      <c r="Q2720" t="str">
        <f t="shared" si="1415"/>
        <v>-1.19786655835011+7.07293363632041i</v>
      </c>
      <c r="R2720" t="str">
        <f t="shared" si="1416"/>
        <v>0.106841701503846-0.187453852643321i</v>
      </c>
      <c r="S2720" t="str">
        <f t="shared" si="1417"/>
        <v>0.832172744214223i</v>
      </c>
      <c r="T2720" t="str">
        <f t="shared" si="1418"/>
        <v>0.155993986967721+0.0889107519369724i</v>
      </c>
      <c r="U2720" t="str">
        <f t="shared" si="1419"/>
        <v>0.0000333333333333333-0.000143607946774128i</v>
      </c>
      <c r="V2720" t="str">
        <f t="shared" si="1420"/>
        <v>6.66666666666667E-06-0.00143607946774128i</v>
      </c>
      <c r="W2720" t="str">
        <f t="shared" si="1421"/>
        <v>0.0000275891783417078-0.000131110602499666i</v>
      </c>
      <c r="X2720" t="str">
        <f t="shared" si="1422"/>
        <v>0.0000278626017446271-0.000130989486253015i</v>
      </c>
      <c r="Y2720" t="str">
        <f t="shared" si="1423"/>
        <v>0.009+4.93858365144315i</v>
      </c>
      <c r="Z2720" t="str">
        <f t="shared" si="1424"/>
        <v>-0.000318167951079288-0.0000682852748756572i</v>
      </c>
      <c r="AA2720" t="str">
        <f t="shared" si="1425"/>
        <v>0.00444204491132665-2.42990278924204i</v>
      </c>
      <c r="AB2720" t="str">
        <f t="shared" si="1426"/>
        <v>0.735735111438639+0.419341560889635i</v>
      </c>
      <c r="AC2720" t="str">
        <f t="shared" si="1427"/>
        <v>1.11644789144295-0.181305286379587i</v>
      </c>
      <c r="AD2720" t="str">
        <f t="shared" si="1428"/>
        <v>0.58263507299947+0.470220225841522i</v>
      </c>
      <c r="AE2720" t="str">
        <f t="shared" si="1429"/>
        <v>-0.00015326669002949-0.000189394401924004i</v>
      </c>
      <c r="AF2720" t="str">
        <f t="shared" si="1430"/>
        <v>-15.0643318522096-0.45173880683757i</v>
      </c>
      <c r="AG2720" t="str">
        <f t="shared" si="1431"/>
        <v>1.00414554265676-0.0051174414156615i</v>
      </c>
      <c r="AH2720" t="str">
        <f t="shared" si="1432"/>
        <v>0.00219923595028642+0.0029214799744955i</v>
      </c>
      <c r="AI2720">
        <f t="shared" si="1433"/>
        <v>-48.738138950090068</v>
      </c>
      <c r="AJ2720">
        <f t="shared" si="1434"/>
        <v>53.028244392960154</v>
      </c>
      <c r="AK2720"/>
      <c r="AL2720"/>
      <c r="AM2720"/>
      <c r="AN2720"/>
    </row>
    <row r="2721" spans="1:40" x14ac:dyDescent="0.25">
      <c r="A2721"/>
      <c r="B2721">
        <f t="shared" si="1435"/>
        <v>787000</v>
      </c>
      <c r="C2721" s="237" t="str">
        <f t="shared" si="1403"/>
        <v>-1.23393781168879E-07+0.0031118456634524i</v>
      </c>
      <c r="D2721" s="208" t="str">
        <f t="shared" si="1404"/>
        <v>-5.95700690302495+0.0238574834198017i</v>
      </c>
      <c r="E2721" t="str">
        <f t="shared" si="1405"/>
        <v>2870</v>
      </c>
      <c r="F2721" t="str">
        <f t="shared" si="1406"/>
        <v>0.777000777000777</v>
      </c>
      <c r="G2721" t="str">
        <f t="shared" si="1401"/>
        <v>0.777000777000777</v>
      </c>
      <c r="H2721" t="str">
        <f t="shared" si="1407"/>
        <v>9.1073926717106+0.475026093678528i</v>
      </c>
      <c r="I2721" t="str">
        <f t="shared" si="1408"/>
        <v>3090.54177296896i</v>
      </c>
      <c r="J2721" t="str">
        <f t="shared" si="1402"/>
        <v>-12927.8406225509+676.111642588873i</v>
      </c>
      <c r="K2721" t="str">
        <f t="shared" si="1409"/>
        <v>0.0124685170846935-0.238408853681708i</v>
      </c>
      <c r="L2721" t="str">
        <f t="shared" si="1410"/>
        <v>0.000947757251009183-0.0153636281179107i</v>
      </c>
      <c r="M2721" t="str">
        <f t="shared" si="1411"/>
        <v>0.0134162743357027-0.253772481799619i</v>
      </c>
      <c r="N2721" t="str">
        <f t="shared" si="1412"/>
        <v>-8.06340835591051i</v>
      </c>
      <c r="O2721" t="str">
        <f t="shared" si="1413"/>
        <v>-0.207899181952576-0.978150259491582i</v>
      </c>
      <c r="P2721" t="str">
        <f t="shared" si="1414"/>
        <v>1.20789918195258+0.978150259491582i</v>
      </c>
      <c r="Q2721" t="str">
        <f t="shared" si="1415"/>
        <v>-1.20789918195258+7.08525809641893i</v>
      </c>
      <c r="R2721" t="str">
        <f t="shared" si="1416"/>
        <v>0.105912445107928-0.188536637561899i</v>
      </c>
      <c r="S2721" t="str">
        <f t="shared" si="1417"/>
        <v>0.833231488163604i</v>
      </c>
      <c r="T2721" t="str">
        <f t="shared" si="1418"/>
        <v>0.157094663089063+0.0882495842523249i</v>
      </c>
      <c r="U2721" t="str">
        <f t="shared" si="1419"/>
        <v>0.0000333333333333334-0.000143425471619396i</v>
      </c>
      <c r="V2721" t="str">
        <f t="shared" si="1420"/>
        <v>6.66666666666667E-06-0.00143425471619396i</v>
      </c>
      <c r="W2721" t="str">
        <f t="shared" si="1421"/>
        <v>0.0000275891423942545-0.000130945424910444i</v>
      </c>
      <c r="X2721" t="str">
        <f t="shared" si="1422"/>
        <v>0.0000278618454021415-0.000130824462978398i</v>
      </c>
      <c r="Y2721" t="str">
        <f t="shared" si="1423"/>
        <v>0.009+4.94486683675033i</v>
      </c>
      <c r="Z2721" t="str">
        <f t="shared" si="1424"/>
        <v>-0.000317363332441752-0.0000681951991588308i</v>
      </c>
      <c r="AA2721" t="str">
        <f t="shared" si="1425"/>
        <v>0.00443076260398235-2.42681509586522i</v>
      </c>
      <c r="AB2721" t="str">
        <f t="shared" si="1426"/>
        <v>0.740926376079891+0.416223208127459i</v>
      </c>
      <c r="AC2721" t="str">
        <f t="shared" si="1427"/>
        <v>1.11556646803315-0.182442560543467i</v>
      </c>
      <c r="AD2721" t="str">
        <f t="shared" si="1428"/>
        <v>0.5874402601597+0.469176269057382i</v>
      </c>
      <c r="AE2721" t="str">
        <f t="shared" si="1429"/>
        <v>-0.000154436429465766-0.000188959949786144i</v>
      </c>
      <c r="AF2721" t="str">
        <f t="shared" si="1430"/>
        <v>-15.0643995747355-0.451168610258726i</v>
      </c>
      <c r="AG2721" t="str">
        <f t="shared" si="1431"/>
        <v>1.00413116883576-0.00515317889903711i</v>
      </c>
      <c r="AH2721" t="str">
        <f t="shared" si="1432"/>
        <v>0.00221705551653834+0.00291562500102066i</v>
      </c>
      <c r="AI2721">
        <f t="shared" si="1433"/>
        <v>-48.72370336655284</v>
      </c>
      <c r="AJ2721">
        <f t="shared" si="1434"/>
        <v>52.750463858349427</v>
      </c>
      <c r="AK2721"/>
      <c r="AL2721"/>
      <c r="AM2721"/>
      <c r="AN2721"/>
    </row>
    <row r="2722" spans="1:40" x14ac:dyDescent="0.25">
      <c r="A2722"/>
      <c r="B2722">
        <f t="shared" si="1435"/>
        <v>788000</v>
      </c>
      <c r="C2722" s="237" t="str">
        <f t="shared" si="1403"/>
        <v>-1.23080797703323E-07+0.00310789662074468i</v>
      </c>
      <c r="D2722" s="208" t="str">
        <f t="shared" si="1404"/>
        <v>-5.95700690062541+0.0238272074257092i</v>
      </c>
      <c r="E2722" t="str">
        <f t="shared" si="1405"/>
        <v>2870</v>
      </c>
      <c r="F2722" t="str">
        <f t="shared" si="1406"/>
        <v>0.777000777000777</v>
      </c>
      <c r="G2722" t="str">
        <f t="shared" si="1401"/>
        <v>0.777000777000777</v>
      </c>
      <c r="H2722" t="str">
        <f t="shared" si="1407"/>
        <v>9.10746014005152+0.474427053909175i</v>
      </c>
      <c r="I2722" t="str">
        <f t="shared" si="1408"/>
        <v>3094.46876378595i</v>
      </c>
      <c r="J2722" t="str">
        <f t="shared" si="1402"/>
        <v>-12960.7175085115+676.970742515924i</v>
      </c>
      <c r="K2722" t="str">
        <f t="shared" si="1409"/>
        <v>0.012436972363313-0.238107905318039i</v>
      </c>
      <c r="L2722" t="str">
        <f t="shared" si="1410"/>
        <v>0.000945362392481293-0.0153442786753632i</v>
      </c>
      <c r="M2722" t="str">
        <f t="shared" si="1411"/>
        <v>0.0133823347557943-0.253452183993402i</v>
      </c>
      <c r="N2722" t="str">
        <f t="shared" si="1412"/>
        <v>-8.07365410985703i</v>
      </c>
      <c r="O2722" t="str">
        <f t="shared" si="1413"/>
        <v>-0.217909981430798-0.975968872450771i</v>
      </c>
      <c r="P2722" t="str">
        <f t="shared" si="1414"/>
        <v>1.2179099814308+0.975968872450771i</v>
      </c>
      <c r="Q2722" t="str">
        <f t="shared" si="1415"/>
        <v>-1.2179099814308+7.09768523740626i</v>
      </c>
      <c r="R2722" t="str">
        <f t="shared" si="1416"/>
        <v>0.104970476298105-0.189604712981269i</v>
      </c>
      <c r="S2722" t="str">
        <f t="shared" si="1417"/>
        <v>0.834290232112986i</v>
      </c>
      <c r="T2722" t="str">
        <f t="shared" si="1418"/>
        <v>0.158185360002859+0.0875758430357567i</v>
      </c>
      <c r="U2722" t="str">
        <f t="shared" si="1419"/>
        <v>0.0000333333333333333-0.000143243459599575i</v>
      </c>
      <c r="V2722" t="str">
        <f t="shared" si="1420"/>
        <v>6.66666666666667E-06-0.00143243459599575i</v>
      </c>
      <c r="W2722" t="str">
        <f t="shared" si="1421"/>
        <v>0.0000275891064012132-0.000130780668349488i</v>
      </c>
      <c r="X2722" t="str">
        <f t="shared" si="1422"/>
        <v>0.000027861091755145-0.000130659860332992i</v>
      </c>
      <c r="Y2722" t="str">
        <f t="shared" si="1423"/>
        <v>0.009+4.95115002205751i</v>
      </c>
      <c r="Z2722" t="str">
        <f t="shared" si="1424"/>
        <v>-0.000316561775176094-0.000068105364194203i</v>
      </c>
      <c r="AA2722" t="str">
        <f t="shared" si="1425"/>
        <v>0.00441952322693426-2.42373523981389i</v>
      </c>
      <c r="AB2722" t="str">
        <f t="shared" si="1426"/>
        <v>0.746070574462252+0.413045553150571i</v>
      </c>
      <c r="AC2722" t="str">
        <f t="shared" si="1427"/>
        <v>1.11467146371368-0.183565702649017i</v>
      </c>
      <c r="AD2722" t="str">
        <f t="shared" si="1428"/>
        <v>0.592234126220123+0.468083595613529i</v>
      </c>
      <c r="AE2722" t="str">
        <f t="shared" si="1429"/>
        <v>-0.000155599682563514-0.000188511694812685i</v>
      </c>
      <c r="AF2722" t="str">
        <f t="shared" si="1430"/>
        <v>-15.0644670406769-0.450599846483466i</v>
      </c>
      <c r="AG2722" t="str">
        <f t="shared" si="1431"/>
        <v>1.00411640371601-0.00518872705653404i</v>
      </c>
      <c r="AH2722" t="str">
        <f t="shared" si="1432"/>
        <v>0.00223478675065882+0.00290956018050358i</v>
      </c>
      <c r="AI2722">
        <f t="shared" si="1433"/>
        <v>-48.709609975332874</v>
      </c>
      <c r="AJ2722">
        <f t="shared" si="1434"/>
        <v>52.472708629015699</v>
      </c>
      <c r="AK2722"/>
      <c r="AL2722"/>
      <c r="AM2722"/>
      <c r="AN2722"/>
    </row>
    <row r="2723" spans="1:40" x14ac:dyDescent="0.25">
      <c r="A2723"/>
      <c r="B2723">
        <f t="shared" si="1435"/>
        <v>789000</v>
      </c>
      <c r="C2723" s="237" t="str">
        <f t="shared" si="1403"/>
        <v>-1.22769003534653E-07+0.00310395758828458i</v>
      </c>
      <c r="D2723" s="208" t="str">
        <f t="shared" si="1404"/>
        <v>-5.95700689823498+0.0237970081768485i</v>
      </c>
      <c r="E2723" t="str">
        <f t="shared" si="1405"/>
        <v>2870</v>
      </c>
      <c r="F2723" t="str">
        <f t="shared" si="1406"/>
        <v>0.777000777000777</v>
      </c>
      <c r="G2723" t="str">
        <f t="shared" si="1401"/>
        <v>0.777000777000777</v>
      </c>
      <c r="H2723" t="str">
        <f t="shared" si="1407"/>
        <v>9.10752735309196+0.473829518313183i</v>
      </c>
      <c r="I2723" t="str">
        <f t="shared" si="1408"/>
        <v>3098.39575460293i</v>
      </c>
      <c r="J2723" t="str">
        <f t="shared" si="1402"/>
        <v>-12993.6361428987+677.829842442975i</v>
      </c>
      <c r="K2723" t="str">
        <f t="shared" si="1409"/>
        <v>0.0124055470983418-0.237807713759677i</v>
      </c>
      <c r="L2723" t="str">
        <f t="shared" si="1410"/>
        <v>0.000942976588311945-0.0153249777236994i</v>
      </c>
      <c r="M2723" t="str">
        <f t="shared" si="1411"/>
        <v>0.0133485236866537-0.253132691483376i</v>
      </c>
      <c r="N2723" t="str">
        <f t="shared" si="1412"/>
        <v>-8.08389986380355i</v>
      </c>
      <c r="O2723" t="str">
        <f t="shared" si="1413"/>
        <v>-0.227897905905556-0.97368503351128i</v>
      </c>
      <c r="P2723" t="str">
        <f t="shared" si="1414"/>
        <v>1.22789790590556+0.97368503351128i</v>
      </c>
      <c r="Q2723" t="str">
        <f t="shared" si="1415"/>
        <v>-1.22789790590556+7.11021483029227i</v>
      </c>
      <c r="R2723" t="str">
        <f t="shared" si="1416"/>
        <v>0.104016059907214-0.190657953437738i</v>
      </c>
      <c r="S2723" t="str">
        <f t="shared" si="1417"/>
        <v>0.835348976062367i</v>
      </c>
      <c r="T2723" t="str">
        <f t="shared" si="1418"/>
        <v>0.159265926182361+0.086889709137533i</v>
      </c>
      <c r="U2723" t="str">
        <f t="shared" si="1419"/>
        <v>0.0000333333333333334-0.000143061908953694i</v>
      </c>
      <c r="V2723" t="str">
        <f t="shared" si="1420"/>
        <v>6.66666666666667E-06-0.00143061908953694i</v>
      </c>
      <c r="W2723" t="str">
        <f t="shared" si="1421"/>
        <v>0.0000275890703625842-0.000130616331215907i</v>
      </c>
      <c r="X2723" t="str">
        <f t="shared" si="1422"/>
        <v>0.0000278603407897508-0.000130495676717451i</v>
      </c>
      <c r="Y2723" t="str">
        <f t="shared" si="1423"/>
        <v>0.009+4.95743320736469i</v>
      </c>
      <c r="Z2723" t="str">
        <f t="shared" si="1424"/>
        <v>-0.000315763263771493-0.0000680157690044072i</v>
      </c>
      <c r="AA2723" t="str">
        <f t="shared" si="1425"/>
        <v>0.00440832656264718-2.42066319128562i</v>
      </c>
      <c r="AB2723" t="str">
        <f t="shared" si="1426"/>
        <v>0.751166991920043+0.409809448927041i</v>
      </c>
      <c r="AC2723" t="str">
        <f t="shared" si="1427"/>
        <v>1.1137631391865-0.184674571282175i</v>
      </c>
      <c r="AD2723" t="str">
        <f t="shared" si="1428"/>
        <v>0.597016182105607+0.466942331011038i</v>
      </c>
      <c r="AE2723" t="str">
        <f t="shared" si="1429"/>
        <v>-0.000156756336461637-0.000188049749167103i</v>
      </c>
      <c r="AF2723" t="str">
        <f t="shared" si="1430"/>
        <v>-15.0645342513269-0.450032510136334i</v>
      </c>
      <c r="AG2723" t="str">
        <f t="shared" si="1431"/>
        <v>1.00410124987864-0.0052240823176849i</v>
      </c>
      <c r="AH2723" t="str">
        <f t="shared" si="1432"/>
        <v>0.00225242791857189+0.00290328709786237i</v>
      </c>
      <c r="AI2723">
        <f t="shared" si="1433"/>
        <v>-48.695855727853974</v>
      </c>
      <c r="AJ2723">
        <f t="shared" si="1434"/>
        <v>52.194978145856965</v>
      </c>
      <c r="AK2723"/>
      <c r="AL2723"/>
      <c r="AM2723"/>
      <c r="AN2723"/>
    </row>
    <row r="2724" spans="1:40" x14ac:dyDescent="0.25">
      <c r="A2724"/>
      <c r="B2724">
        <f t="shared" si="1435"/>
        <v>790000</v>
      </c>
      <c r="C2724" s="237" t="str">
        <f t="shared" si="1403"/>
        <v>-1.22458392644926E-07+0.00310002852805852i</v>
      </c>
      <c r="D2724" s="208" t="str">
        <f t="shared" si="1404"/>
        <v>-5.95700689585364+0.023766885381782i</v>
      </c>
      <c r="E2724" t="str">
        <f t="shared" si="1405"/>
        <v>2870</v>
      </c>
      <c r="F2724" t="str">
        <f t="shared" si="1406"/>
        <v>0.777000777000777</v>
      </c>
      <c r="G2724" t="str">
        <f t="shared" si="1401"/>
        <v>0.777000777000777</v>
      </c>
      <c r="H2724" t="str">
        <f t="shared" si="1407"/>
        <v>9.10759431211706+0.473233481250417i</v>
      </c>
      <c r="I2724" t="str">
        <f t="shared" si="1408"/>
        <v>3102.32274541992i</v>
      </c>
      <c r="J2724" t="str">
        <f t="shared" si="1402"/>
        <v>-13026.5965257125+678.688942370025i</v>
      </c>
      <c r="K2724" t="str">
        <f t="shared" si="1409"/>
        <v>0.0123742406878974-0.237508276163147i</v>
      </c>
      <c r="L2724" t="str">
        <f t="shared" si="1410"/>
        <v>0.000940599792973133-0.0153057250815746i</v>
      </c>
      <c r="M2724" t="str">
        <f t="shared" si="1411"/>
        <v>0.0133148404808705-0.252814001244722i</v>
      </c>
      <c r="N2724" t="str">
        <f t="shared" si="1412"/>
        <v>-8.09414561775007i</v>
      </c>
      <c r="O2724" t="str">
        <f t="shared" si="1413"/>
        <v>-0.237861906898916-0.971298982418087i</v>
      </c>
      <c r="P2724" t="str">
        <f t="shared" si="1414"/>
        <v>1.23786190689892+0.971298982418087i</v>
      </c>
      <c r="Q2724" t="str">
        <f t="shared" si="1415"/>
        <v>-1.23786190689892+7.12284663533198i</v>
      </c>
      <c r="R2724" t="str">
        <f t="shared" si="1416"/>
        <v>0.103049461574425-0.19169623885138i</v>
      </c>
      <c r="S2724" t="str">
        <f t="shared" si="1417"/>
        <v>0.83640772001175i</v>
      </c>
      <c r="T2724" t="str">
        <f t="shared" si="1418"/>
        <v>0.160336214072511+0.0861913652039033i</v>
      </c>
      <c r="U2724" t="str">
        <f t="shared" si="1419"/>
        <v>0.0000333333333333333-0.000142880817929702i</v>
      </c>
      <c r="V2724" t="str">
        <f t="shared" si="1420"/>
        <v>6.66666666666667E-06-0.00142880817929702i</v>
      </c>
      <c r="W2724" t="str">
        <f t="shared" si="1421"/>
        <v>0.0000275890342783679-0.000130452411916925i</v>
      </c>
      <c r="X2724" t="str">
        <f t="shared" si="1422"/>
        <v>0.0000278595924921596-0.00013033191054054i</v>
      </c>
      <c r="Y2724" t="str">
        <f t="shared" si="1423"/>
        <v>0.009+4.96371639267187i</v>
      </c>
      <c r="Z2724" t="str">
        <f t="shared" si="1424"/>
        <v>-0.000314967782815265-0.0000679264126174163i</v>
      </c>
      <c r="AA2724" t="str">
        <f t="shared" si="1425"/>
        <v>0.004397172394962-2.41759892062885i</v>
      </c>
      <c r="AB2724" t="str">
        <f t="shared" si="1426"/>
        <v>0.756214932519791+0.406515756895579i</v>
      </c>
      <c r="AC2724" t="str">
        <f t="shared" si="1427"/>
        <v>1.11284175626555-0.185769030435311i</v>
      </c>
      <c r="AD2724" t="str">
        <f t="shared" si="1428"/>
        <v>0.601785940180357+0.465752605538289i</v>
      </c>
      <c r="AE2724" t="str">
        <f t="shared" si="1429"/>
        <v>-0.000157906279646576-0.000187574225586878i</v>
      </c>
      <c r="AF2724" t="str">
        <f t="shared" si="1430"/>
        <v>-15.0646012079707-0.449466595868635i</v>
      </c>
      <c r="AG2724" t="str">
        <f t="shared" si="1431"/>
        <v>1.00408570993369-0.00525924114264549i</v>
      </c>
      <c r="AH2724" t="str">
        <f t="shared" si="1432"/>
        <v>0.00226997730525667+0.00289680734682306i</v>
      </c>
      <c r="AI2724">
        <f t="shared" si="1433"/>
        <v>-48.682437633607961</v>
      </c>
      <c r="AJ2724">
        <f t="shared" si="1434"/>
        <v>51.917271850343013</v>
      </c>
      <c r="AK2724"/>
      <c r="AL2724"/>
      <c r="AM2724"/>
      <c r="AN2724"/>
    </row>
    <row r="2725" spans="1:40" x14ac:dyDescent="0.25">
      <c r="A2725"/>
      <c r="B2725">
        <f t="shared" si="1435"/>
        <v>791000</v>
      </c>
      <c r="C2725" s="237" t="str">
        <f t="shared" si="1403"/>
        <v>-1.22148959054214E-07+0.00309610940224512i</v>
      </c>
      <c r="D2725" s="208" t="str">
        <f t="shared" si="1404"/>
        <v>-5.95700689348131+0.0237368387505459i</v>
      </c>
      <c r="E2725" t="str">
        <f t="shared" si="1405"/>
        <v>2870</v>
      </c>
      <c r="F2725" t="str">
        <f t="shared" si="1406"/>
        <v>0.777000777000777</v>
      </c>
      <c r="G2725" t="str">
        <f t="shared" si="1401"/>
        <v>0.777000777000777</v>
      </c>
      <c r="H2725" t="str">
        <f t="shared" si="1407"/>
        <v>9.10766101840381+0.47263893710881i</v>
      </c>
      <c r="I2725" t="str">
        <f t="shared" si="1408"/>
        <v>3106.24973623691i</v>
      </c>
      <c r="J2725" t="str">
        <f t="shared" si="1402"/>
        <v>-13059.598656953+679.548042297076i</v>
      </c>
      <c r="K2725" t="str">
        <f t="shared" si="1409"/>
        <v>0.0123430525338799-0.237209589699162i</v>
      </c>
      <c r="L2725" t="str">
        <f t="shared" si="1410"/>
        <v>0.00093823196122229-0.0152865205685438i</v>
      </c>
      <c r="M2725" t="str">
        <f t="shared" si="1411"/>
        <v>0.0132812844951022-0.252496110267706i</v>
      </c>
      <c r="N2725" t="str">
        <f t="shared" si="1412"/>
        <v>-8.10439137169659i</v>
      </c>
      <c r="O2725" t="str">
        <f t="shared" si="1413"/>
        <v>-0.2478009384443-0.968810969645846i</v>
      </c>
      <c r="P2725" t="str">
        <f t="shared" si="1414"/>
        <v>1.2478009384443+0.968810969645846i</v>
      </c>
      <c r="Q2725" t="str">
        <f t="shared" si="1415"/>
        <v>-1.2478009384443+7.13558040205074i</v>
      </c>
      <c r="R2725" t="str">
        <f t="shared" si="1416"/>
        <v>0.102070947619973-0.192719454506768i</v>
      </c>
      <c r="S2725" t="str">
        <f t="shared" si="1417"/>
        <v>0.837466463961131i</v>
      </c>
      <c r="T2725" t="str">
        <f t="shared" si="1418"/>
        <v>0.161396080102301+0.0854809955764606i</v>
      </c>
      <c r="U2725" t="str">
        <f t="shared" si="1419"/>
        <v>0.0000333333333333333-0.000142700184784406i</v>
      </c>
      <c r="V2725" t="str">
        <f t="shared" si="1420"/>
        <v>6.66666666666667E-06-0.00142700184784406i</v>
      </c>
      <c r="W2725" t="str">
        <f t="shared" si="1421"/>
        <v>0.0000275889981485649-0.000130288908867816i</v>
      </c>
      <c r="X2725" t="str">
        <f t="shared" si="1422"/>
        <v>0.0000278588468486599-0.000130168560219064i</v>
      </c>
      <c r="Y2725" t="str">
        <f t="shared" si="1423"/>
        <v>0.009+4.96999957797905i</v>
      </c>
      <c r="Z2725" t="str">
        <f t="shared" si="1424"/>
        <v>-0.000314175316992076-0.0000678372940665079i</v>
      </c>
      <c r="AA2725" t="str">
        <f t="shared" si="1425"/>
        <v>0.00438606050908535-2.41454239834203i</v>
      </c>
      <c r="AB2725" t="str">
        <f t="shared" si="1426"/>
        <v>0.761213719118527+0.403165346490867i</v>
      </c>
      <c r="AC2725" t="str">
        <f t="shared" si="1427"/>
        <v>1.11190757774886-0.186848949494531i</v>
      </c>
      <c r="AD2725" t="str">
        <f t="shared" si="1428"/>
        <v>0.606542914292079+0.464514554254033i</v>
      </c>
      <c r="AE2725" t="str">
        <f t="shared" si="1429"/>
        <v>-0.000159049401951908-0.000187085237370982i</v>
      </c>
      <c r="AF2725" t="str">
        <f t="shared" si="1430"/>
        <v>-15.0646679118851-0.448902098358264i</v>
      </c>
      <c r="AG2725" t="str">
        <f t="shared" si="1431"/>
        <v>1.00406978651974-0.00529420002238806i</v>
      </c>
      <c r="AH2725" t="str">
        <f t="shared" si="1432"/>
        <v>0.00228743321473787+0.00289012252975357i</v>
      </c>
      <c r="AI2725">
        <f t="shared" si="1433"/>
        <v>-48.669352758905092</v>
      </c>
      <c r="AJ2725">
        <f t="shared" si="1434"/>
        <v>51.639589184561075</v>
      </c>
      <c r="AK2725"/>
      <c r="AL2725"/>
      <c r="AM2725"/>
      <c r="AN2725"/>
    </row>
    <row r="2726" spans="1:40" x14ac:dyDescent="0.25">
      <c r="A2726"/>
      <c r="B2726">
        <f t="shared" si="1435"/>
        <v>792000</v>
      </c>
      <c r="C2726" s="237" t="str">
        <f t="shared" si="1403"/>
        <v>-1.21840696820317E-07+0.00309220017321402i</v>
      </c>
      <c r="D2726" s="208" t="str">
        <f t="shared" si="1404"/>
        <v>-5.95700689111797+0.0237068679946408i</v>
      </c>
      <c r="E2726" t="str">
        <f t="shared" si="1405"/>
        <v>2870</v>
      </c>
      <c r="F2726" t="str">
        <f t="shared" si="1406"/>
        <v>0.777000777000777</v>
      </c>
      <c r="G2726" t="str">
        <f t="shared" si="1401"/>
        <v>0.777000777000777</v>
      </c>
      <c r="H2726" t="str">
        <f t="shared" si="1407"/>
        <v>9.10772747322129+0.472045880304201i</v>
      </c>
      <c r="I2726" t="str">
        <f t="shared" si="1408"/>
        <v>3110.1767270539i</v>
      </c>
      <c r="J2726" t="str">
        <f t="shared" si="1402"/>
        <v>-13092.64253662+680.407142224126i</v>
      </c>
      <c r="K2726" t="str">
        <f t="shared" si="1409"/>
        <v>0.0123119820419441-0.236911651552536i</v>
      </c>
      <c r="L2726" t="str">
        <f t="shared" si="1410"/>
        <v>0.000935873048100109-0.0152673640050556i</v>
      </c>
      <c r="M2726" t="str">
        <f t="shared" si="1411"/>
        <v>0.0132478550900442-0.252179015557592i</v>
      </c>
      <c r="N2726" t="str">
        <f t="shared" si="1412"/>
        <v>-8.11463712564311i</v>
      </c>
      <c r="O2726" t="str">
        <f t="shared" si="1413"/>
        <v>-0.257713957196292-0.966221256372591i</v>
      </c>
      <c r="P2726" t="str">
        <f t="shared" si="1414"/>
        <v>1.25771395719629+0.966221256372591i</v>
      </c>
      <c r="Q2726" t="str">
        <f t="shared" si="1415"/>
        <v>-1.25771395719629+7.14841586927052i</v>
      </c>
      <c r="R2726" t="str">
        <f t="shared" si="1416"/>
        <v>0.101080784921464-0.193727491030498i</v>
      </c>
      <c r="S2726" t="str">
        <f t="shared" si="1417"/>
        <v>0.838525207910514i</v>
      </c>
      <c r="T2726" t="str">
        <f t="shared" si="1418"/>
        <v>0.162445384694331+0.0847587861920285i</v>
      </c>
      <c r="U2726" t="str">
        <f t="shared" si="1419"/>
        <v>0.0000333333333333333-0.000142520007783415i</v>
      </c>
      <c r="V2726" t="str">
        <f t="shared" si="1420"/>
        <v>6.66666666666667E-06-0.00142520007783415i</v>
      </c>
      <c r="W2726" t="str">
        <f t="shared" si="1421"/>
        <v>0.0000275889619731758-0.000130125820491859i</v>
      </c>
      <c r="X2726" t="str">
        <f t="shared" si="1422"/>
        <v>0.0000278581038456267-0.000130005624177826i</v>
      </c>
      <c r="Y2726" t="str">
        <f t="shared" si="1423"/>
        <v>0.009+4.97628276328623i</v>
      </c>
      <c r="Z2726" t="str">
        <f t="shared" si="1424"/>
        <v>-0.000313385851083232-0.0000677484123902268i</v>
      </c>
      <c r="AA2726" t="str">
        <f t="shared" si="1425"/>
        <v>0.00437499069157925-2.41149359507259i</v>
      </c>
      <c r="AB2726" t="str">
        <f t="shared" si="1426"/>
        <v>0.766162693408863+0.399759094671384i</v>
      </c>
      <c r="AC2726" t="str">
        <f t="shared" si="1427"/>
        <v>1.1109608672921-0.187914203223666i</v>
      </c>
      <c r="AD2726" t="str">
        <f t="shared" si="1428"/>
        <v>0.611286619815949+0.463228316970122i</v>
      </c>
      <c r="AE2726" t="str">
        <f t="shared" si="1429"/>
        <v>-0.000160185594557891-0.000186582898367454i</v>
      </c>
      <c r="AF2726" t="str">
        <f t="shared" si="1430"/>
        <v>-15.0647343643393-0.44833901230956i</v>
      </c>
      <c r="AG2726" t="str">
        <f t="shared" si="1431"/>
        <v>1.00405348230358-0.00532895547889099i</v>
      </c>
      <c r="AH2726" t="str">
        <f t="shared" si="1432"/>
        <v>0.00230479397007593+0.00288323425749922i</v>
      </c>
      <c r="AI2726">
        <f t="shared" si="1433"/>
        <v>-48.656598225658207</v>
      </c>
      <c r="AJ2726">
        <f t="shared" si="1434"/>
        <v>51.361929591260939</v>
      </c>
      <c r="AK2726"/>
      <c r="AL2726"/>
      <c r="AM2726"/>
      <c r="AN2726"/>
    </row>
    <row r="2727" spans="1:40" x14ac:dyDescent="0.25">
      <c r="A2727"/>
      <c r="B2727">
        <f t="shared" si="1435"/>
        <v>793000</v>
      </c>
      <c r="C2727" s="237" t="str">
        <f t="shared" si="1403"/>
        <v>-1.21533600038481E-07+0.0030883008035247i</v>
      </c>
      <c r="D2727" s="208" t="str">
        <f t="shared" si="1404"/>
        <v>-5.95700688876356+0.0236769728270227i</v>
      </c>
      <c r="E2727" t="str">
        <f t="shared" si="1405"/>
        <v>2870</v>
      </c>
      <c r="F2727" t="str">
        <f t="shared" si="1406"/>
        <v>0.777000777000777</v>
      </c>
      <c r="G2727" t="str">
        <f t="shared" si="1401"/>
        <v>0.777000777000777</v>
      </c>
      <c r="H2727" t="str">
        <f t="shared" si="1407"/>
        <v>9.10779367783057+0.471454305280143i</v>
      </c>
      <c r="I2727" t="str">
        <f t="shared" si="1408"/>
        <v>3114.10371787088i</v>
      </c>
      <c r="J2727" t="str">
        <f t="shared" si="1402"/>
        <v>-13125.7281647137+681.266242151177i</v>
      </c>
      <c r="K2727" t="str">
        <f t="shared" si="1409"/>
        <v>0.0122810286214702-0.236614458922091i</v>
      </c>
      <c r="L2727" t="str">
        <f t="shared" si="1410"/>
        <v>0.000933523008928506-0.0152482552124473i</v>
      </c>
      <c r="M2727" t="str">
        <f t="shared" si="1411"/>
        <v>0.0132145516303987-0.251862714134538i</v>
      </c>
      <c r="N2727" t="str">
        <f t="shared" si="1412"/>
        <v>-8.12488287958963i</v>
      </c>
      <c r="O2727" t="str">
        <f t="shared" si="1413"/>
        <v>-0.267599922540151-0.963530114452322i</v>
      </c>
      <c r="P2727" t="str">
        <f t="shared" si="1414"/>
        <v>1.26759992254015+0.963530114452322i</v>
      </c>
      <c r="Q2727" t="str">
        <f t="shared" si="1415"/>
        <v>-1.26759992254015+7.16135276513731i</v>
      </c>
      <c r="R2727" t="str">
        <f t="shared" si="1416"/>
        <v>0.100079240791841-0.194720244365595i</v>
      </c>
      <c r="S2727" t="str">
        <f t="shared" si="1417"/>
        <v>0.839583951859897i</v>
      </c>
      <c r="T2727" t="str">
        <f t="shared" si="1418"/>
        <v>0.163483992271591+0.0840249244831521i</v>
      </c>
      <c r="U2727" t="str">
        <f t="shared" si="1419"/>
        <v>0.0000333333333333333-0.000142340285201091i</v>
      </c>
      <c r="V2727" t="str">
        <f t="shared" si="1420"/>
        <v>6.66666666666667E-06-0.00142340285201091i</v>
      </c>
      <c r="W2727" t="str">
        <f t="shared" si="1421"/>
        <v>0.0000275889257522006-0.000129963145220283i</v>
      </c>
      <c r="X2727" t="str">
        <f t="shared" si="1422"/>
        <v>0.0000278573634695199-0.000129843100849569i</v>
      </c>
      <c r="Y2727" t="str">
        <f t="shared" si="1423"/>
        <v>0.009+4.98256594859341i</v>
      </c>
      <c r="Z2727" t="str">
        <f t="shared" si="1424"/>
        <v>-0.00031259936996592-0.000067659766632346i</v>
      </c>
      <c r="AA2727" t="str">
        <f t="shared" si="1425"/>
        <v>0.00436396273035082-2.40845248161604i</v>
      </c>
      <c r="AB2727" t="str">
        <f t="shared" si="1426"/>
        <v>0.771061215950982+0.39629788545008i</v>
      </c>
      <c r="AC2727" t="str">
        <f t="shared" si="1427"/>
        <v>1.11000188928362-0.188964671744994i</v>
      </c>
      <c r="AD2727" t="str">
        <f t="shared" si="1428"/>
        <v>0.616016573698309+0.461894038233889i</v>
      </c>
      <c r="AE2727" t="str">
        <f t="shared" si="1429"/>
        <v>-0.000161314749990879-0.000186067322961013i</v>
      </c>
      <c r="AF2727" t="str">
        <f t="shared" si="1430"/>
        <v>-15.0648005665941-0.44777733245312i</v>
      </c>
      <c r="AG2727" t="str">
        <f t="shared" si="1431"/>
        <v>1.00403679997991-0.00536350406532492i</v>
      </c>
      <c r="AH2727" t="str">
        <f t="shared" si="1432"/>
        <v>0.00232205791335562+0.00287614414921839i</v>
      </c>
      <c r="AI2727">
        <f t="shared" si="1433"/>
        <v>-48.644171210203744</v>
      </c>
      <c r="AJ2727">
        <f t="shared" si="1434"/>
        <v>51.084292513900884</v>
      </c>
      <c r="AK2727"/>
      <c r="AL2727"/>
      <c r="AM2727"/>
      <c r="AN2727"/>
    </row>
    <row r="2728" spans="1:40" x14ac:dyDescent="0.25">
      <c r="A2728"/>
      <c r="B2728">
        <f t="shared" si="1435"/>
        <v>794000</v>
      </c>
      <c r="C2728" s="237" t="str">
        <f t="shared" si="1403"/>
        <v>-1.21227662841108E-07+0.00308441125592524i</v>
      </c>
      <c r="D2728" s="208" t="str">
        <f t="shared" si="1404"/>
        <v>-5.95700688641804+0.0236471529620935i</v>
      </c>
      <c r="E2728" t="str">
        <f t="shared" si="1405"/>
        <v>2870</v>
      </c>
      <c r="F2728" t="str">
        <f t="shared" si="1406"/>
        <v>0.777000777000777</v>
      </c>
      <c r="G2728" t="str">
        <f t="shared" si="1401"/>
        <v>0.777000777000777</v>
      </c>
      <c r="H2728" t="str">
        <f t="shared" si="1407"/>
        <v>9.10785963348485+0.47086420650775i</v>
      </c>
      <c r="I2728" t="str">
        <f t="shared" si="1408"/>
        <v>3118.03070868787i</v>
      </c>
      <c r="J2728" t="str">
        <f t="shared" si="1402"/>
        <v>-13158.8555412339+682.125342078228i</v>
      </c>
      <c r="K2728" t="str">
        <f t="shared" si="1409"/>
        <v>0.0122501916855373-0.236318009020582i</v>
      </c>
      <c r="L2728" t="str">
        <f t="shared" si="1410"/>
        <v>0.00093118179930842-0.0152291940129392i</v>
      </c>
      <c r="M2728" t="str">
        <f t="shared" si="1411"/>
        <v>0.0131813734848457-0.251547203033521i</v>
      </c>
      <c r="N2728" t="str">
        <f t="shared" si="1412"/>
        <v>-8.13512863353615i</v>
      </c>
      <c r="O2728" t="str">
        <f t="shared" si="1413"/>
        <v>-0.277457796701057-0.960737826386468i</v>
      </c>
      <c r="P2728" t="str">
        <f t="shared" si="1414"/>
        <v>1.27745779670106+0.960737826386468i</v>
      </c>
      <c r="Q2728" t="str">
        <f t="shared" si="1415"/>
        <v>-1.27745779670106+7.17439080714968i</v>
      </c>
      <c r="R2728" t="str">
        <f t="shared" si="1416"/>
        <v>0.099066582859078-0.195697615742893i</v>
      </c>
      <c r="S2728" t="str">
        <f t="shared" si="1417"/>
        <v>0.840642695809278i</v>
      </c>
      <c r="T2728" t="str">
        <f t="shared" si="1418"/>
        <v>0.164511771261554+0.0832795992792685i</v>
      </c>
      <c r="U2728" t="str">
        <f t="shared" si="1419"/>
        <v>0.0000333333333333334-0.000142161015320485i</v>
      </c>
      <c r="V2728" t="str">
        <f t="shared" si="1420"/>
        <v>6.66666666666667E-06-0.00142161015320485i</v>
      </c>
      <c r="W2728" t="str">
        <f t="shared" si="1421"/>
        <v>0.0000275888894856402-0.000129800881492225i</v>
      </c>
      <c r="X2728" t="str">
        <f t="shared" si="1422"/>
        <v>0.0000278566257068855-0.00012968098867494i</v>
      </c>
      <c r="Y2728" t="str">
        <f t="shared" si="1423"/>
        <v>0.009+4.98884913390059i</v>
      </c>
      <c r="Z2728" t="str">
        <f t="shared" si="1424"/>
        <v>-0.000311815858612525-0.0000675713558418361i</v>
      </c>
      <c r="AA2728" t="str">
        <f t="shared" si="1425"/>
        <v>0.00435297641464217-2.40541902891505i</v>
      </c>
      <c r="AB2728" t="str">
        <f t="shared" si="1426"/>
        <v>0.77590866619194+0.39278260942825i</v>
      </c>
      <c r="AC2728" t="str">
        <f t="shared" si="1427"/>
        <v>1.10903090872109-0.190000240516826i</v>
      </c>
      <c r="AD2728" t="str">
        <f t="shared" si="1428"/>
        <v>0.620732294500261+0.460511867310185i</v>
      </c>
      <c r="AE2728" t="str">
        <f t="shared" si="1429"/>
        <v>-0.000162436762122716-0.000185538626060779i</v>
      </c>
      <c r="AF2728" t="str">
        <f t="shared" si="1430"/>
        <v>-15.0648665199029-0.447217053545656i</v>
      </c>
      <c r="AG2728" t="str">
        <f t="shared" si="1431"/>
        <v>1.00401974227098-0.00539784236623659i</v>
      </c>
      <c r="AH2728" t="str">
        <f t="shared" si="1432"/>
        <v>0.00233922340567496+0.00286885383222044i</v>
      </c>
      <c r="AI2728">
        <f t="shared" si="1433"/>
        <v>-48.632068942151832</v>
      </c>
      <c r="AJ2728">
        <f t="shared" si="1434"/>
        <v>50.8066773966925</v>
      </c>
      <c r="AK2728"/>
      <c r="AL2728"/>
      <c r="AM2728"/>
      <c r="AN2728"/>
    </row>
    <row r="2729" spans="1:40" x14ac:dyDescent="0.25">
      <c r="A2729"/>
      <c r="B2729">
        <f t="shared" si="1435"/>
        <v>795000</v>
      </c>
      <c r="C2729" s="237" t="str">
        <f t="shared" si="1403"/>
        <v>-1.20922879397482E-07+0.00308053149335113i</v>
      </c>
      <c r="D2729" s="208" t="str">
        <f t="shared" si="1404"/>
        <v>-5.95700688408137+0.023617408115692i</v>
      </c>
      <c r="E2729" t="str">
        <f t="shared" si="1405"/>
        <v>2870</v>
      </c>
      <c r="F2729" t="str">
        <f t="shared" si="1406"/>
        <v>0.777000777000777</v>
      </c>
      <c r="G2729" t="str">
        <f t="shared" si="1401"/>
        <v>0.777000777000777</v>
      </c>
      <c r="H2729" t="str">
        <f t="shared" si="1407"/>
        <v>9.10792534142951+0.470275578485514i</v>
      </c>
      <c r="I2729" t="str">
        <f t="shared" si="1408"/>
        <v>3121.95769950486i</v>
      </c>
      <c r="J2729" t="str">
        <f t="shared" si="1402"/>
        <v>-13192.0246661808+682.984442005278i</v>
      </c>
      <c r="K2729" t="str">
        <f t="shared" si="1409"/>
        <v>0.0122194706508939-0.236022299074595i</v>
      </c>
      <c r="L2729" t="str">
        <f t="shared" si="1410"/>
        <v>0.000928849375117807-0.0152101802296289i</v>
      </c>
      <c r="M2729" t="str">
        <f t="shared" si="1411"/>
        <v>0.0131483200260117-0.251232479304224i</v>
      </c>
      <c r="N2729" t="str">
        <f t="shared" si="1412"/>
        <v>-8.14537438748267i</v>
      </c>
      <c r="O2729" t="str">
        <f t="shared" si="1413"/>
        <v>-0.287286544853055-0.957844685294225i</v>
      </c>
      <c r="P2729" t="str">
        <f t="shared" si="1414"/>
        <v>1.28728654485306+0.957844685294225i</v>
      </c>
      <c r="Q2729" t="str">
        <f t="shared" si="1415"/>
        <v>-1.28728654485306+7.18752970218845i</v>
      </c>
      <c r="R2729" t="str">
        <f t="shared" si="1416"/>
        <v>0.0980430789476859-0.196659511649462i</v>
      </c>
      <c r="S2729" t="str">
        <f t="shared" si="1417"/>
        <v>0.84170143975866i</v>
      </c>
      <c r="T2729" t="str">
        <f t="shared" si="1418"/>
        <v>0.165528594097587+0.0825230007086392i</v>
      </c>
      <c r="U2729" t="str">
        <f t="shared" si="1419"/>
        <v>0.0000333333333333333-0.000141982196433289i</v>
      </c>
      <c r="V2729" t="str">
        <f t="shared" si="1420"/>
        <v>6.66666666666667E-06-0.00141982196433289i</v>
      </c>
      <c r="W2729" t="str">
        <f t="shared" si="1421"/>
        <v>0.0000275888531734948-0.000129639027754671i</v>
      </c>
      <c r="X2729" t="str">
        <f t="shared" si="1422"/>
        <v>0.000027855890544354-0.000129519286102424i</v>
      </c>
      <c r="Y2729" t="str">
        <f t="shared" si="1423"/>
        <v>0.009+4.99513231920777i</v>
      </c>
      <c r="Z2729" t="str">
        <f t="shared" si="1424"/>
        <v>-0.00031103530208987-0.0000674831790728272i</v>
      </c>
      <c r="AA2729" t="str">
        <f t="shared" si="1425"/>
        <v>0.00434203153502032-2.4023932080585i</v>
      </c>
      <c r="AB2729" t="str">
        <f t="shared" si="1426"/>
        <v>0.780704442472323+0.389214163333007i</v>
      </c>
      <c r="AC2729" t="str">
        <f t="shared" si="1427"/>
        <v>1.10804819108983-0.191020800307985i</v>
      </c>
      <c r="AD2729" t="str">
        <f t="shared" si="1428"/>
        <v>0.625433302440974+0.459081958163053i</v>
      </c>
      <c r="AE2729" t="str">
        <f t="shared" si="1429"/>
        <v>-0.000163551526169972-0.000184996923087988i</v>
      </c>
      <c r="AF2729" t="str">
        <f t="shared" si="1430"/>
        <v>-15.0649322255109-0.446658170369822i</v>
      </c>
      <c r="AG2729" t="str">
        <f t="shared" si="1431"/>
        <v>1.00400231192627-0.00543196699772861i</v>
      </c>
      <c r="AH2729" t="str">
        <f t="shared" si="1432"/>
        <v>0.00235628882713207+0.00286136494180297i</v>
      </c>
      <c r="AI2729">
        <f t="shared" si="1433"/>
        <v>-48.620288703273332</v>
      </c>
      <c r="AJ2729">
        <f t="shared" si="1434"/>
        <v>50.529083684645165</v>
      </c>
      <c r="AK2729"/>
      <c r="AL2729"/>
      <c r="AM2729"/>
      <c r="AN2729"/>
    </row>
    <row r="2730" spans="1:40" x14ac:dyDescent="0.25">
      <c r="A2730"/>
      <c r="B2730">
        <f t="shared" si="1435"/>
        <v>796000</v>
      </c>
      <c r="C2730" s="237" t="str">
        <f t="shared" si="1403"/>
        <v>-1.20619243913489E-07+0.00307666147892415i</v>
      </c>
      <c r="D2730" s="208" t="str">
        <f t="shared" si="1404"/>
        <v>-5.9570068817535+0.0235877380050852i</v>
      </c>
      <c r="E2730" t="str">
        <f t="shared" si="1405"/>
        <v>2870</v>
      </c>
      <c r="F2730" t="str">
        <f t="shared" si="1406"/>
        <v>0.777000777000777</v>
      </c>
      <c r="G2730" t="str">
        <f t="shared" si="1401"/>
        <v>0.777000777000777</v>
      </c>
      <c r="H2730" t="str">
        <f t="shared" si="1407"/>
        <v>9.10799080290215+0.469688415739146i</v>
      </c>
      <c r="I2730" t="str">
        <f t="shared" si="1408"/>
        <v>3125.88469032184i</v>
      </c>
      <c r="J2730" t="str">
        <f t="shared" si="1402"/>
        <v>-13225.2355395543+683.843541932329i</v>
      </c>
      <c r="K2730" t="str">
        <f t="shared" si="1409"/>
        <v>0.0121888649379321-0.235727326324474i</v>
      </c>
      <c r="L2730" t="str">
        <f t="shared" si="1410"/>
        <v>0.000926525692509537-0.0151912136864868i</v>
      </c>
      <c r="M2730" t="str">
        <f t="shared" si="1411"/>
        <v>0.0131153906304416-0.250918540010961i</v>
      </c>
      <c r="N2730" t="str">
        <f t="shared" si="1412"/>
        <v>-8.15562014142919i</v>
      </c>
      <c r="O2730" t="str">
        <f t="shared" si="1413"/>
        <v>-0.29708513522767-0.954850994881797i</v>
      </c>
      <c r="P2730" t="str">
        <f t="shared" si="1414"/>
        <v>1.29708513522767+0.954850994881797i</v>
      </c>
      <c r="Q2730" t="str">
        <f t="shared" si="1415"/>
        <v>-1.29708513522767+7.20076914654739i</v>
      </c>
      <c r="R2730" t="str">
        <f t="shared" si="1416"/>
        <v>0.0970089969621071-0.197605843794176i</v>
      </c>
      <c r="S2730" t="str">
        <f t="shared" si="1417"/>
        <v>0.842760183708041i</v>
      </c>
      <c r="T2730" t="str">
        <f t="shared" si="1418"/>
        <v>0.166534337217762+0.0817553201011182i</v>
      </c>
      <c r="U2730" t="str">
        <f t="shared" si="1419"/>
        <v>0.0000333333333333334-0.00014180382683978i</v>
      </c>
      <c r="V2730" t="str">
        <f t="shared" si="1420"/>
        <v>6.66666666666667E-06-0.0014180382683978i</v>
      </c>
      <c r="W2730" t="str">
        <f t="shared" si="1421"/>
        <v>0.000027588816815765-0.000129477582462416i</v>
      </c>
      <c r="X2730" t="str">
        <f t="shared" si="1422"/>
        <v>0.0000278551579686396-0.000129357991588308i</v>
      </c>
      <c r="Y2730" t="str">
        <f t="shared" si="1423"/>
        <v>0.009+5.00141550451495i</v>
      </c>
      <c r="Z2730" t="str">
        <f t="shared" si="1424"/>
        <v>-0.000310257685558536-0.0000673952353845727i</v>
      </c>
      <c r="AA2730" t="str">
        <f t="shared" si="1425"/>
        <v>0.00433112788336718-2.39937499028056i</v>
      </c>
      <c r="AB2730" t="str">
        <f t="shared" si="1426"/>
        <v>0.785447962020635+0.385593449558696i</v>
      </c>
      <c r="AC2730" t="str">
        <f t="shared" si="1427"/>
        <v>1.10705400224284-0.192026247169301i</v>
      </c>
      <c r="AD2730" t="str">
        <f t="shared" si="1428"/>
        <v>0.630119119440853+0.457604469437095i</v>
      </c>
      <c r="AE2730" t="str">
        <f t="shared" si="1429"/>
        <v>-0.000164658938693156-0.000184442329963831i</v>
      </c>
      <c r="AF2730" t="str">
        <f t="shared" si="1430"/>
        <v>-15.0649976846556-0.446100677734061i</v>
      </c>
      <c r="AG2730" t="str">
        <f t="shared" si="1431"/>
        <v>1.00398451172214-0.00546587460763683i</v>
      </c>
      <c r="AH2730" t="str">
        <f t="shared" si="1432"/>
        <v>0.00237325257681231+0.00285367912109148i</v>
      </c>
      <c r="AI2730">
        <f t="shared" si="1433"/>
        <v>-48.608827826413545</v>
      </c>
      <c r="AJ2730">
        <f t="shared" si="1434"/>
        <v>50.251510823611852</v>
      </c>
      <c r="AK2730"/>
      <c r="AL2730"/>
      <c r="AM2730"/>
      <c r="AN2730"/>
    </row>
    <row r="2731" spans="1:40" x14ac:dyDescent="0.25">
      <c r="A2731"/>
      <c r="B2731">
        <f t="shared" si="1435"/>
        <v>797000</v>
      </c>
      <c r="C2731" s="237" t="str">
        <f t="shared" si="1403"/>
        <v>-1.20316750631342E-07+0.00307280117595115i</v>
      </c>
      <c r="D2731" s="208" t="str">
        <f t="shared" si="1404"/>
        <v>-5.95700687943438+0.0235581423489588i</v>
      </c>
      <c r="E2731" t="str">
        <f t="shared" si="1405"/>
        <v>2870</v>
      </c>
      <c r="F2731" t="str">
        <f t="shared" si="1406"/>
        <v>0.777000777000777</v>
      </c>
      <c r="G2731" t="str">
        <f t="shared" si="1401"/>
        <v>0.777000777000777</v>
      </c>
      <c r="H2731" t="str">
        <f t="shared" si="1407"/>
        <v>9.10805601913265+0.469102712821395i</v>
      </c>
      <c r="I2731" t="str">
        <f t="shared" si="1408"/>
        <v>3129.81168113883i</v>
      </c>
      <c r="J2731" t="str">
        <f t="shared" si="1402"/>
        <v>-13258.4881613545+684.70264185938i</v>
      </c>
      <c r="K2731" t="str">
        <f t="shared" si="1409"/>
        <v>0.012158373970659-0.235433088024232i</v>
      </c>
      <c r="L2731" t="str">
        <f t="shared" si="1410"/>
        <v>0.000924210707909309-0.0151722942083494i</v>
      </c>
      <c r="M2731" t="str">
        <f t="shared" si="1411"/>
        <v>0.0130825846785683-0.250605382232581i</v>
      </c>
      <c r="N2731" t="str">
        <f t="shared" si="1412"/>
        <v>-8.1658658953757i</v>
      </c>
      <c r="O2731" t="str">
        <f t="shared" si="1413"/>
        <v>-0.306852539222229-0.951757069410504i</v>
      </c>
      <c r="P2731" t="str">
        <f t="shared" si="1414"/>
        <v>1.30685253922223+0.951757069410504i</v>
      </c>
      <c r="Q2731" t="str">
        <f t="shared" si="1415"/>
        <v>-1.30685253922223+7.2141088259652i</v>
      </c>
      <c r="R2731" t="str">
        <f t="shared" si="1416"/>
        <v>0.0959646047720548-0.198536529070508i</v>
      </c>
      <c r="S2731" t="str">
        <f t="shared" si="1417"/>
        <v>0.843818927657424i</v>
      </c>
      <c r="T2731" t="str">
        <f t="shared" si="1418"/>
        <v>0.167528881061103+0.0809767498918238i</v>
      </c>
      <c r="U2731" t="str">
        <f t="shared" si="1419"/>
        <v>0.0000333333333333333-0.000141625904848764i</v>
      </c>
      <c r="V2731" t="str">
        <f t="shared" si="1420"/>
        <v>6.66666666666667E-06-0.00141625904848764i</v>
      </c>
      <c r="W2731" t="str">
        <f t="shared" si="1421"/>
        <v>0.0000275887804124511-0.000129316544078005i</v>
      </c>
      <c r="X2731" t="str">
        <f t="shared" si="1422"/>
        <v>0.0000278544279665399-0.000129197103596623i</v>
      </c>
      <c r="Y2731" t="str">
        <f t="shared" si="1423"/>
        <v>0.009+5.00769868982213i</v>
      </c>
      <c r="Z2731" t="str">
        <f t="shared" si="1424"/>
        <v>-0.000309482994272135-0.0000673075238414158i</v>
      </c>
      <c r="AA2731" t="str">
        <f t="shared" si="1425"/>
        <v>0.00432026525286967-2.39636434695979i</v>
      </c>
      <c r="AB2731" t="str">
        <f t="shared" si="1426"/>
        <v>0.790138660935604+0.381921375712564i</v>
      </c>
      <c r="AC2731" t="str">
        <f t="shared" si="1427"/>
        <v>1.10604860828274-0.193016482402192i</v>
      </c>
      <c r="AD2731" t="str">
        <f t="shared" si="1428"/>
        <v>0.634789269164462+0.456079564438451i</v>
      </c>
      <c r="AE2731" t="str">
        <f t="shared" si="1429"/>
        <v>-0.000165758897595815-0.000183874963097305i</v>
      </c>
      <c r="AF2731" t="str">
        <f t="shared" si="1430"/>
        <v>-15.065062898567-0.445544570472436i</v>
      </c>
      <c r="AG2731" t="str">
        <f t="shared" si="1431"/>
        <v>1.00396634446154-0.0054995618757042i</v>
      </c>
      <c r="AH2731" t="str">
        <f t="shared" si="1432"/>
        <v>0.00239011307277403+0.00284579802087878i</v>
      </c>
      <c r="AI2731">
        <f t="shared" si="1433"/>
        <v>-48.597683694439127</v>
      </c>
      <c r="AJ2731">
        <f t="shared" si="1434"/>
        <v>49.973958260330669</v>
      </c>
      <c r="AK2731"/>
      <c r="AL2731"/>
      <c r="AM2731"/>
      <c r="AN2731"/>
    </row>
    <row r="2732" spans="1:40" x14ac:dyDescent="0.25">
      <c r="A2732"/>
      <c r="B2732">
        <f t="shared" si="1435"/>
        <v>798000</v>
      </c>
      <c r="C2732" s="237" t="str">
        <f t="shared" si="1403"/>
        <v>-1.20015393829306E-07+0.00306895054792289i</v>
      </c>
      <c r="D2732" s="208" t="str">
        <f t="shared" si="1404"/>
        <v>-5.95700687712398+0.0235286208674088i</v>
      </c>
      <c r="E2732" t="str">
        <f t="shared" si="1405"/>
        <v>2870</v>
      </c>
      <c r="F2732" t="str">
        <f t="shared" si="1406"/>
        <v>0.777000777000777</v>
      </c>
      <c r="G2732" t="str">
        <f t="shared" si="1401"/>
        <v>0.777000777000777</v>
      </c>
      <c r="H2732" t="str">
        <f t="shared" si="1407"/>
        <v>9.10812099134327+0.468518464311903i</v>
      </c>
      <c r="I2732" t="str">
        <f t="shared" si="1408"/>
        <v>3133.73867195582i</v>
      </c>
      <c r="J2732" t="str">
        <f t="shared" si="1402"/>
        <v>-13291.7825315812+685.561741786431i</v>
      </c>
      <c r="K2732" t="str">
        <f t="shared" si="1409"/>
        <v>0.0121279971766712-0.235139581441467i</v>
      </c>
      <c r="L2732" t="str">
        <f t="shared" si="1410"/>
        <v>0.00092190437801369-0.0151534216209153i</v>
      </c>
      <c r="M2732" t="str">
        <f t="shared" si="1411"/>
        <v>0.0130499015546849-0.250293003062382i</v>
      </c>
      <c r="N2732" t="str">
        <f t="shared" si="1412"/>
        <v>-8.17611164932222i</v>
      </c>
      <c r="O2732" t="str">
        <f t="shared" si="1413"/>
        <v>-0.31658773150785-0.948563233663794i</v>
      </c>
      <c r="P2732" t="str">
        <f t="shared" si="1414"/>
        <v>1.31658773150785+0.948563233663794i</v>
      </c>
      <c r="Q2732" t="str">
        <f t="shared" si="1415"/>
        <v>-1.31658773150785+7.22754841565843i</v>
      </c>
      <c r="R2732" t="str">
        <f t="shared" si="1416"/>
        <v>0.0949101700998753-0.199451489516635i</v>
      </c>
      <c r="S2732" t="str">
        <f t="shared" si="1417"/>
        <v>0.844877671606805i</v>
      </c>
      <c r="T2732" t="str">
        <f t="shared" si="1418"/>
        <v>0.168512110061324+0.0801874835257885i</v>
      </c>
      <c r="U2732" t="str">
        <f t="shared" si="1419"/>
        <v>0.0000333333333333334-0.000141448428777525i</v>
      </c>
      <c r="V2732" t="str">
        <f t="shared" si="1420"/>
        <v>6.66666666666667E-06-0.00141448428777525i</v>
      </c>
      <c r="W2732" t="str">
        <f t="shared" si="1421"/>
        <v>0.0000275887439635537-0.000129155911071692i</v>
      </c>
      <c r="X2732" t="str">
        <f t="shared" si="1422"/>
        <v>0.0000278537005249348-0.000129036620599098i</v>
      </c>
      <c r="Y2732" t="str">
        <f t="shared" si="1423"/>
        <v>0.009+5.01398187512931i</v>
      </c>
      <c r="Z2732" t="str">
        <f t="shared" si="1424"/>
        <v>-0.00030871121357662-0.0000672200435127536i</v>
      </c>
      <c r="AA2732" t="str">
        <f t="shared" si="1425"/>
        <v>0.00430944343800995-2.39336124961823i</v>
      </c>
      <c r="AB2732" t="str">
        <f t="shared" si="1426"/>
        <v>0.79477599415664+0.378198854165051i</v>
      </c>
      <c r="AC2732" t="str">
        <f t="shared" si="1427"/>
        <v>1.10503227544549-0.193991412524407i</v>
      </c>
      <c r="AD2732" t="str">
        <f t="shared" si="1428"/>
        <v>0.63944327706326+0.45450741111549i</v>
      </c>
      <c r="AE2732" t="str">
        <f t="shared" si="1429"/>
        <v>-0.000166851302123557-0.00018329493937316i</v>
      </c>
      <c r="AF2732" t="str">
        <f t="shared" si="1430"/>
        <v>-15.0651278684673-0.444989843444494i</v>
      </c>
      <c r="AG2732" t="str">
        <f t="shared" si="1431"/>
        <v>1.00394781297363-0.0055330255137517i</v>
      </c>
      <c r="AH2732" t="str">
        <f t="shared" si="1432"/>
        <v>0.00240686875203381+0.00283772329946614i</v>
      </c>
      <c r="AI2732">
        <f t="shared" si="1433"/>
        <v>-48.58685373921216</v>
      </c>
      <c r="AJ2732">
        <f t="shared" si="1434"/>
        <v>49.696425442471494</v>
      </c>
      <c r="AK2732"/>
      <c r="AL2732"/>
      <c r="AM2732"/>
      <c r="AN2732"/>
    </row>
    <row r="2733" spans="1:40" x14ac:dyDescent="0.25">
      <c r="A2733"/>
      <c r="B2733">
        <f t="shared" si="1435"/>
        <v>799000</v>
      </c>
      <c r="C2733" s="237" t="str">
        <f t="shared" si="1403"/>
        <v>-1.19715167821431E-07+0.00306510955851294i</v>
      </c>
      <c r="D2733" s="208" t="str">
        <f t="shared" si="1404"/>
        <v>-5.95700687482225+0.0234991732819326i</v>
      </c>
      <c r="E2733" t="str">
        <f t="shared" si="1405"/>
        <v>2870</v>
      </c>
      <c r="F2733" t="str">
        <f t="shared" si="1406"/>
        <v>0.777000777000777</v>
      </c>
      <c r="G2733" t="str">
        <f t="shared" si="1401"/>
        <v>0.777000777000777</v>
      </c>
      <c r="H2733" t="str">
        <f t="shared" si="1407"/>
        <v>9.10818572074863+0.467935664817014i</v>
      </c>
      <c r="I2733" t="str">
        <f t="shared" si="1408"/>
        <v>3137.66566277281i</v>
      </c>
      <c r="J2733" t="str">
        <f t="shared" si="1402"/>
        <v>-13325.1186502346+686.420841713481i</v>
      </c>
      <c r="K2733" t="str">
        <f t="shared" si="1409"/>
        <v>0.0120977339871261-0.234846803857273i</v>
      </c>
      <c r="L2733" t="str">
        <f t="shared" si="1410"/>
        <v>0.000919606659788061-0.0151345957507391i</v>
      </c>
      <c r="M2733" t="str">
        <f t="shared" si="1411"/>
        <v>0.0130173406469142-0.249981399608012i</v>
      </c>
      <c r="N2733" t="str">
        <f t="shared" si="1412"/>
        <v>-8.18635740326874i</v>
      </c>
      <c r="O2733" t="str">
        <f t="shared" si="1413"/>
        <v>-0.326289690137044-0.945269822913157i</v>
      </c>
      <c r="P2733" t="str">
        <f t="shared" si="1414"/>
        <v>1.32628969013704+0.945269822913157i</v>
      </c>
      <c r="Q2733" t="str">
        <f t="shared" si="1415"/>
        <v>-1.32628969013704+7.24108758035558i</v>
      </c>
      <c r="R2733" t="str">
        <f t="shared" si="1416"/>
        <v>0.0938459604099885-0.200350652272953i</v>
      </c>
      <c r="S2733" t="str">
        <f t="shared" si="1417"/>
        <v>0.845936415556188i</v>
      </c>
      <c r="T2733" t="str">
        <f t="shared" si="1418"/>
        <v>0.169483912638126+0.0793877153636536i</v>
      </c>
      <c r="U2733" t="str">
        <f t="shared" si="1419"/>
        <v>0.0000333333333333333-0.000141271396951771i</v>
      </c>
      <c r="V2733" t="str">
        <f t="shared" si="1420"/>
        <v>6.66666666666667E-06-0.00141271396951771i</v>
      </c>
      <c r="W2733" t="str">
        <f t="shared" si="1421"/>
        <v>0.0000275887074690729-0.000128995681921388i</v>
      </c>
      <c r="X2733" t="str">
        <f t="shared" si="1422"/>
        <v>0.0000278529756307867-0.000128876541075115i</v>
      </c>
      <c r="Y2733" t="str">
        <f t="shared" si="1423"/>
        <v>0.009+5.02026506043649i</v>
      </c>
      <c r="Z2733" t="str">
        <f t="shared" si="1424"/>
        <v>-0.000307942328909592-0.0000671327934730049i</v>
      </c>
      <c r="AA2733" t="str">
        <f t="shared" si="1425"/>
        <v>0.00429866223455566-2.39036566992051i</v>
      </c>
      <c r="AB2733" t="str">
        <f t="shared" si="1426"/>
        <v>0.799359435422794+0.374426801605005i</v>
      </c>
      <c r="AC2733" t="str">
        <f t="shared" si="1427"/>
        <v>1.10400526998619-0.194950949233033i</v>
      </c>
      <c r="AD2733" t="str">
        <f t="shared" si="1428"/>
        <v>0.64408067041812+0.452888182039131i</v>
      </c>
      <c r="AE2733" t="str">
        <f t="shared" si="1429"/>
        <v>-0.000167936052863009-0.000182702376139895i</v>
      </c>
      <c r="AF2733" t="str">
        <f t="shared" si="1430"/>
        <v>-15.0651925955709-0.444436491535081i</v>
      </c>
      <c r="AG2733" t="str">
        <f t="shared" si="1431"/>
        <v>1.00392892011344-0.00556626226584615i</v>
      </c>
      <c r="AH2733" t="str">
        <f t="shared" si="1432"/>
        <v>0.0024235180705511+0.00282945662250508i</v>
      </c>
      <c r="AI2733">
        <f t="shared" si="1433"/>
        <v>-48.576335440592629</v>
      </c>
      <c r="AJ2733">
        <f t="shared" si="1434"/>
        <v>49.418911818678176</v>
      </c>
      <c r="AK2733"/>
      <c r="AL2733"/>
      <c r="AM2733"/>
      <c r="AN2733"/>
    </row>
    <row r="2734" spans="1:40" x14ac:dyDescent="0.25">
      <c r="A2734"/>
      <c r="B2734">
        <f t="shared" si="1435"/>
        <v>800000</v>
      </c>
      <c r="C2734" s="237" t="str">
        <f t="shared" si="1403"/>
        <v>-1.19416066957283E-07+0.00306127817157647i</v>
      </c>
      <c r="D2734" s="208" t="str">
        <f t="shared" si="1404"/>
        <v>-5.95700687252914+0.0234697993154196i</v>
      </c>
      <c r="E2734" t="str">
        <f t="shared" si="1405"/>
        <v>2870</v>
      </c>
      <c r="F2734" t="str">
        <f t="shared" si="1406"/>
        <v>0.777000777000777</v>
      </c>
      <c r="G2734" t="str">
        <f t="shared" si="1401"/>
        <v>0.777000777000777</v>
      </c>
      <c r="H2734" t="str">
        <f t="shared" si="1407"/>
        <v>9.10825020855584+0.467354308969637i</v>
      </c>
      <c r="I2734" t="str">
        <f t="shared" si="1408"/>
        <v>3141.59265358979i</v>
      </c>
      <c r="J2734" t="str">
        <f t="shared" si="1402"/>
        <v>-13358.4965173146+687.279941640532i</v>
      </c>
      <c r="K2734" t="str">
        <f t="shared" si="1409"/>
        <v>0.012067583836717-0.234554752566168i</v>
      </c>
      <c r="L2734" t="str">
        <f t="shared" si="1410"/>
        <v>0.00091731751046459-0.0151158164252263i</v>
      </c>
      <c r="M2734" t="str">
        <f t="shared" si="1411"/>
        <v>0.0129849013471816-0.249670568991394i</v>
      </c>
      <c r="N2734" t="str">
        <f t="shared" si="1412"/>
        <v>-8.19660315721526i</v>
      </c>
      <c r="O2734" t="str">
        <f t="shared" si="1413"/>
        <v>-0.335957396651013-0.941877182882924i</v>
      </c>
      <c r="P2734" t="str">
        <f t="shared" si="1414"/>
        <v>1.33595739665101+0.941877182882924i</v>
      </c>
      <c r="Q2734" t="str">
        <f t="shared" si="1415"/>
        <v>-1.33595739665101+7.25472597433234i</v>
      </c>
      <c r="R2734" t="str">
        <f t="shared" si="1416"/>
        <v>0.0927722428004591-0.201233949537087i</v>
      </c>
      <c r="S2734" t="str">
        <f t="shared" si="1417"/>
        <v>0.846995159505569i</v>
      </c>
      <c r="T2734" t="str">
        <f t="shared" si="1418"/>
        <v>0.170444181186101+0.0785776405884642i</v>
      </c>
      <c r="U2734" t="str">
        <f t="shared" si="1419"/>
        <v>0.0000333333333333333-0.000141094807705581i</v>
      </c>
      <c r="V2734" t="str">
        <f t="shared" si="1420"/>
        <v>6.66666666666667E-06-0.00141094807705581i</v>
      </c>
      <c r="W2734" t="str">
        <f t="shared" si="1421"/>
        <v>0.0000275886709290096-0.000128835855112618i</v>
      </c>
      <c r="X2734" t="str">
        <f t="shared" si="1422"/>
        <v>0.0000278522532711398-0.000128716863511661i</v>
      </c>
      <c r="Y2734" t="str">
        <f t="shared" si="1423"/>
        <v>0.009+5.02654824574367i</v>
      </c>
      <c r="Z2734" t="str">
        <f t="shared" si="1424"/>
        <v>-0.000307176325799622-0.0000670457728015751i</v>
      </c>
      <c r="AA2734" t="str">
        <f t="shared" si="1425"/>
        <v>0.00428792143955028-2.38737757967295i</v>
      </c>
      <c r="AB2734" t="str">
        <f t="shared" si="1426"/>
        <v>0.803888477220422+0.370606138600085i</v>
      </c>
      <c r="AC2734" t="str">
        <f t="shared" si="1427"/>
        <v>1.10296785806683-0.195895009364866i</v>
      </c>
      <c r="AD2734" t="str">
        <f t="shared" si="1428"/>
        <v>0.648700978381646+0.45122205438284i</v>
      </c>
      <c r="AE2734" t="str">
        <f t="shared" si="1429"/>
        <v>-0.000169013051740682-0.000182097391197813i</v>
      </c>
      <c r="AF2734" t="str">
        <f t="shared" si="1430"/>
        <v>-15.065257081085-0.443884509654217i</v>
      </c>
      <c r="AG2734" t="str">
        <f t="shared" si="1431"/>
        <v>1.00390966876161-0.00559926890846493i</v>
      </c>
      <c r="AH2734" t="str">
        <f t="shared" si="1432"/>
        <v>0.00244005950321183+0.00282099966283985i</v>
      </c>
      <c r="AI2734">
        <f t="shared" si="1433"/>
        <v>-48.566126325468979</v>
      </c>
      <c r="AJ2734">
        <f t="shared" si="1434"/>
        <v>49.141416838611981</v>
      </c>
      <c r="AK2734"/>
      <c r="AL2734"/>
      <c r="AM2734"/>
      <c r="AN2734"/>
    </row>
    <row r="2735" spans="1:40" x14ac:dyDescent="0.25">
      <c r="A2735"/>
      <c r="B2735">
        <f t="shared" si="1435"/>
        <v>801000</v>
      </c>
      <c r="C2735" s="237" t="str">
        <f t="shared" si="1403"/>
        <v>-1.19118085621673E-07+0.00305745635114916i</v>
      </c>
      <c r="D2735" s="208" t="str">
        <f t="shared" si="1404"/>
        <v>-5.95700687024462+0.0234404986921436i</v>
      </c>
      <c r="E2735" t="str">
        <f t="shared" si="1405"/>
        <v>2870</v>
      </c>
      <c r="F2735" t="str">
        <f t="shared" si="1406"/>
        <v>0.777000777000777</v>
      </c>
      <c r="G2735" t="str">
        <f t="shared" si="1401"/>
        <v>0.777000777000777</v>
      </c>
      <c r="H2735" t="str">
        <f t="shared" si="1407"/>
        <v>9.10831445596453+0.466774391429058i</v>
      </c>
      <c r="I2735" t="str">
        <f t="shared" si="1408"/>
        <v>3145.51964440678i</v>
      </c>
      <c r="J2735" t="str">
        <f t="shared" si="1402"/>
        <v>-13391.9161328211+688.139041567582i</v>
      </c>
      <c r="K2735" t="str">
        <f t="shared" si="1409"/>
        <v>0.0120375461636463-0.234263424876006i</v>
      </c>
      <c r="L2735" t="str">
        <f t="shared" si="1410"/>
        <v>0.000915036887540327-0.0150970834726288i</v>
      </c>
      <c r="M2735" t="str">
        <f t="shared" si="1411"/>
        <v>0.0129525830511866-0.249360508348635i</v>
      </c>
      <c r="N2735" t="str">
        <f t="shared" si="1412"/>
        <v>-8.20684891116178i</v>
      </c>
      <c r="O2735" t="str">
        <f t="shared" si="1413"/>
        <v>-0.345589836186565-0.938385669713974i</v>
      </c>
      <c r="P2735" t="str">
        <f t="shared" si="1414"/>
        <v>1.34558983618657+0.938385669713974i</v>
      </c>
      <c r="Q2735" t="str">
        <f t="shared" si="1415"/>
        <v>-1.34558983618657+7.26846324144781i</v>
      </c>
      <c r="R2735" t="str">
        <f t="shared" si="1416"/>
        <v>0.0916892838967602-0.202101318516494i</v>
      </c>
      <c r="S2735" t="str">
        <f t="shared" si="1417"/>
        <v>0.848053903454952i</v>
      </c>
      <c r="T2735" t="str">
        <f t="shared" si="1418"/>
        <v>0.171392812061305+0.0777574551136368i</v>
      </c>
      <c r="U2735" t="str">
        <f t="shared" si="1419"/>
        <v>0.0000333333333333333-0.000140918659381354i</v>
      </c>
      <c r="V2735" t="str">
        <f t="shared" si="1420"/>
        <v>6.66666666666667E-06-0.00140918659381354i</v>
      </c>
      <c r="W2735" t="str">
        <f t="shared" si="1421"/>
        <v>0.0000275886343433642-0.000128676429138464i</v>
      </c>
      <c r="X2735" t="str">
        <f t="shared" si="1422"/>
        <v>0.0000278515334331182-0.000128557586403271i</v>
      </c>
      <c r="Y2735" t="str">
        <f t="shared" si="1423"/>
        <v>0.009+5.03283143105085i</v>
      </c>
      <c r="Z2735" t="str">
        <f t="shared" si="1424"/>
        <v>-0.000306413189865542-0.0000669589805828203i</v>
      </c>
      <c r="AA2735" t="str">
        <f t="shared" si="1425"/>
        <v>0.00427722085130362-2.38439695082268i</v>
      </c>
      <c r="AB2735" t="str">
        <f t="shared" si="1426"/>
        <v>0.808362630719856+0.366737789162697i</v>
      </c>
      <c r="AC2735" t="str">
        <f t="shared" si="1427"/>
        <v>1.10192030564614-0.196823514854205i</v>
      </c>
      <c r="AD2735" t="str">
        <f t="shared" si="1428"/>
        <v>0.653303732020278+0.4495092099023i</v>
      </c>
      <c r="AE2735" t="str">
        <f t="shared" si="1429"/>
        <v>-0.000170082202021749-0.000181480102787133i</v>
      </c>
      <c r="AF2735" t="str">
        <f t="shared" si="1430"/>
        <v>-15.0653213262092-0.443333892736914i</v>
      </c>
      <c r="AG2735" t="str">
        <f t="shared" si="1431"/>
        <v>1.00389006182397-0.00563204225065771i</v>
      </c>
      <c r="AH2735" t="str">
        <f t="shared" si="1432"/>
        <v>0.00245649154381149+0.00281235410035107i</v>
      </c>
      <c r="AI2735">
        <f t="shared" si="1433"/>
        <v>-48.556223966814201</v>
      </c>
      <c r="AJ2735">
        <f t="shared" si="1434"/>
        <v>48.863939952995494</v>
      </c>
      <c r="AK2735"/>
      <c r="AL2735"/>
      <c r="AM2735"/>
      <c r="AN2735"/>
    </row>
    <row r="2736" spans="1:40" x14ac:dyDescent="0.25">
      <c r="A2736"/>
      <c r="B2736">
        <f t="shared" si="1435"/>
        <v>802000</v>
      </c>
      <c r="C2736" s="237" t="str">
        <f t="shared" si="1403"/>
        <v>-1.18821218234402E-07+0.00305364406144605i</v>
      </c>
      <c r="D2736" s="208" t="str">
        <f t="shared" si="1404"/>
        <v>-5.95700686796863+0.0234112711377531i</v>
      </c>
      <c r="E2736" t="str">
        <f t="shared" si="1405"/>
        <v>2870</v>
      </c>
      <c r="F2736" t="str">
        <f t="shared" si="1406"/>
        <v>0.777000777000777</v>
      </c>
      <c r="G2736" t="str">
        <f t="shared" si="1401"/>
        <v>0.777000777000777</v>
      </c>
      <c r="H2736" t="str">
        <f t="shared" si="1407"/>
        <v>9.10837846416684+0.466195906880798i</v>
      </c>
      <c r="I2736" t="str">
        <f t="shared" si="1408"/>
        <v>3149.44663522377i</v>
      </c>
      <c r="J2736" t="str">
        <f t="shared" si="1402"/>
        <v>-13425.3774967544+688.998141494633i</v>
      </c>
      <c r="K2736" t="str">
        <f t="shared" si="1409"/>
        <v>0.0120076204095986-0.233972818107883i</v>
      </c>
      <c r="L2736" t="str">
        <f t="shared" si="1410"/>
        <v>0.000912764748775153-0.0150783967220385i</v>
      </c>
      <c r="M2736" t="str">
        <f t="shared" si="1411"/>
        <v>0.0129203851583738-0.249051214829922i</v>
      </c>
      <c r="N2736" t="str">
        <f t="shared" si="1412"/>
        <v>-8.2170946651083i</v>
      </c>
      <c r="O2736" t="str">
        <f t="shared" si="1413"/>
        <v>-0.355185997582638-0.93479564992635i</v>
      </c>
      <c r="P2736" t="str">
        <f t="shared" si="1414"/>
        <v>1.35518599758264+0.93479564992635i</v>
      </c>
      <c r="Q2736" t="str">
        <f t="shared" si="1415"/>
        <v>-1.35518599758264+7.28229901518195i</v>
      </c>
      <c r="R2736" t="str">
        <f t="shared" si="1416"/>
        <v>0.090597349747774-0.202952701378741i</v>
      </c>
      <c r="S2736" t="str">
        <f t="shared" si="1417"/>
        <v>0.849112647404333i</v>
      </c>
      <c r="T2736" t="str">
        <f t="shared" si="1418"/>
        <v>0.172329705565564+0.0769273554921487i</v>
      </c>
      <c r="U2736" t="str">
        <f t="shared" si="1419"/>
        <v>0.0000333333333333333-0.000140742950329757i</v>
      </c>
      <c r="V2736" t="str">
        <f t="shared" si="1420"/>
        <v>6.66666666666667E-06-0.00140742950329757i</v>
      </c>
      <c r="W2736" t="str">
        <f t="shared" si="1421"/>
        <v>0.0000275885977121368-0.000128517402499529i</v>
      </c>
      <c r="X2736" t="str">
        <f t="shared" si="1422"/>
        <v>0.0000278508161039268-0.000128398708251998i</v>
      </c>
      <c r="Y2736" t="str">
        <f t="shared" si="1423"/>
        <v>0.009+5.03911461635803i</v>
      </c>
      <c r="Z2736" t="str">
        <f t="shared" si="1424"/>
        <v>-0.00030565290681581-0.0000668724159060169i</v>
      </c>
      <c r="AA2736" t="str">
        <f t="shared" si="1425"/>
        <v>0.00426656026938231-2.38142375545676i</v>
      </c>
      <c r="AB2736" t="str">
        <f t="shared" si="1426"/>
        <v>0.812781425701388+0.362822680321693i</v>
      </c>
      <c r="AC2736" t="str">
        <f t="shared" si="1427"/>
        <v>1.1008628783716-0.197736392688177i</v>
      </c>
      <c r="AD2736" t="str">
        <f t="shared" si="1428"/>
        <v>0.657888464356184+0.44774983491474i</v>
      </c>
      <c r="AE2736" t="str">
        <f t="shared" si="1429"/>
        <v>-0.000171143408308789-0.000180850629576187i</v>
      </c>
      <c r="AF2736" t="str">
        <f t="shared" si="1430"/>
        <v>-15.0653853321355-0.442784635743045i</v>
      </c>
      <c r="AG2736" t="str">
        <f t="shared" si="1431"/>
        <v>1.00387010223123-0.0056645791342051i</v>
      </c>
      <c r="AH2736" t="str">
        <f t="shared" si="1432"/>
        <v>0.00247281270503779+0.00280352162180031i</v>
      </c>
      <c r="AI2736">
        <f t="shared" si="1433"/>
        <v>-48.546625982767139</v>
      </c>
      <c r="AJ2736">
        <f t="shared" si="1434"/>
        <v>48.586480613653585</v>
      </c>
      <c r="AK2736"/>
      <c r="AL2736"/>
      <c r="AM2736"/>
      <c r="AN2736"/>
    </row>
    <row r="2737" spans="1:40" x14ac:dyDescent="0.25">
      <c r="A2737"/>
      <c r="B2737">
        <f t="shared" si="1435"/>
        <v>803000</v>
      </c>
      <c r="C2737" s="237" t="str">
        <f t="shared" si="1403"/>
        <v>-1.18525459249992E-07+0.00304984126686048i</v>
      </c>
      <c r="D2737" s="208" t="str">
        <f t="shared" si="1404"/>
        <v>-5.95700686570114+0.0233821163792637i</v>
      </c>
      <c r="E2737" t="str">
        <f t="shared" si="1405"/>
        <v>2870</v>
      </c>
      <c r="F2737" t="str">
        <f t="shared" si="1406"/>
        <v>0.777000777000777</v>
      </c>
      <c r="G2737" t="str">
        <f t="shared" si="1401"/>
        <v>0.777000777000777</v>
      </c>
      <c r="H2737" t="str">
        <f t="shared" si="1407"/>
        <v>9.10844223434763+0.465618850036443i</v>
      </c>
      <c r="I2737" t="str">
        <f t="shared" si="1408"/>
        <v>3153.37362604075i</v>
      </c>
      <c r="J2737" t="str">
        <f t="shared" si="1402"/>
        <v>-13458.8806091142+689.857241421684i</v>
      </c>
      <c r="K2737" t="str">
        <f t="shared" si="1409"/>
        <v>0.0119778060197163-0.233682929596082i</v>
      </c>
      <c r="L2737" t="str">
        <f t="shared" si="1410"/>
        <v>0.000910501052189915-0.0150597560033833i</v>
      </c>
      <c r="M2737" t="str">
        <f t="shared" si="1411"/>
        <v>0.0128883070719062-0.248742685599465i</v>
      </c>
      <c r="N2737" t="str">
        <f t="shared" si="1412"/>
        <v>-8.22734041905482i</v>
      </c>
      <c r="O2737" t="str">
        <f t="shared" si="1413"/>
        <v>-0.364744873486452-0.931107500380784i</v>
      </c>
      <c r="P2737" t="str">
        <f t="shared" si="1414"/>
        <v>1.36474487348645+0.931107500380784i</v>
      </c>
      <c r="Q2737" t="str">
        <f t="shared" si="1415"/>
        <v>-1.36474487348645+7.29623291867404i</v>
      </c>
      <c r="R2737" t="str">
        <f t="shared" si="1416"/>
        <v>0.0894967057240713-0.203788045199565i</v>
      </c>
      <c r="S2737" t="str">
        <f t="shared" si="1417"/>
        <v>0.850171391353715i</v>
      </c>
      <c r="T2737" t="str">
        <f t="shared" si="1418"/>
        <v>0.173254765928568+0.0760875388270077i</v>
      </c>
      <c r="U2737" t="str">
        <f t="shared" si="1419"/>
        <v>0.0000333333333333334-0.00014056767890967i</v>
      </c>
      <c r="V2737" t="str">
        <f t="shared" si="1420"/>
        <v>6.66666666666667E-06-0.0014056767890967i</v>
      </c>
      <c r="W2737" t="str">
        <f t="shared" si="1421"/>
        <v>0.0000275885610353283-0.000128358773703884i</v>
      </c>
      <c r="X2737" t="str">
        <f t="shared" si="1422"/>
        <v>0.00002785010127085-0.000128240227567349i</v>
      </c>
      <c r="Y2737" t="str">
        <f t="shared" si="1423"/>
        <v>0.009+5.04539780166521i</v>
      </c>
      <c r="Z2737" t="str">
        <f t="shared" si="1424"/>
        <v>-0.000304895462447806-0.0000667860778653266i</v>
      </c>
      <c r="AA2737" t="str">
        <f t="shared" si="1425"/>
        <v>0.00425593949460041-2.3784579658013i</v>
      </c>
      <c r="AB2737" t="str">
        <f t="shared" si="1426"/>
        <v>0.817144410470814+0.358861741700108i</v>
      </c>
      <c r="AC2737" t="str">
        <f t="shared" si="1427"/>
        <v>1.09979584147363-0.198633574859712i</v>
      </c>
      <c r="AD2737" t="str">
        <f t="shared" si="1428"/>
        <v>0.662454710408912+0.445944120277932i</v>
      </c>
      <c r="AE2737" t="str">
        <f t="shared" si="1429"/>
        <v>-0.000172196576540386-0.000180209090649642i</v>
      </c>
      <c r="AF2737" t="str">
        <f t="shared" si="1430"/>
        <v>-15.0654491000488-0.442236733657179i</v>
      </c>
      <c r="AG2737" t="str">
        <f t="shared" si="1431"/>
        <v>1.00384979293868-0.00569687643377408i</v>
      </c>
      <c r="AH2737" t="str">
        <f t="shared" si="1432"/>
        <v>0.00248902151845187+0.00279450392067513i</v>
      </c>
      <c r="AI2737">
        <f t="shared" si="1433"/>
        <v>-48.537330035740155</v>
      </c>
      <c r="AJ2737">
        <f t="shared" si="1434"/>
        <v>48.309038273558855</v>
      </c>
      <c r="AK2737"/>
      <c r="AL2737"/>
      <c r="AM2737"/>
      <c r="AN2737"/>
    </row>
    <row r="2738" spans="1:40" x14ac:dyDescent="0.25">
      <c r="A2738"/>
      <c r="B2738">
        <f t="shared" si="1435"/>
        <v>804000</v>
      </c>
      <c r="C2738" s="237" t="str">
        <f t="shared" si="1403"/>
        <v>-1.18230803157433E-07+0.00304604793196289i</v>
      </c>
      <c r="D2738" s="208" t="str">
        <f t="shared" si="1404"/>
        <v>-5.95700686344212+0.0233530341450488i</v>
      </c>
      <c r="E2738" t="str">
        <f t="shared" si="1405"/>
        <v>2870</v>
      </c>
      <c r="F2738" t="str">
        <f t="shared" si="1406"/>
        <v>0.777000777000777</v>
      </c>
      <c r="G2738" t="str">
        <f t="shared" si="1401"/>
        <v>0.777000777000777</v>
      </c>
      <c r="H2738" t="str">
        <f t="shared" si="1407"/>
        <v>9.1085057676844+0.465043215633483i</v>
      </c>
      <c r="I2738" t="str">
        <f t="shared" si="1408"/>
        <v>3157.30061685774i</v>
      </c>
      <c r="J2738" t="str">
        <f t="shared" si="1402"/>
        <v>-13492.4254699006+690.716341348734i</v>
      </c>
      <c r="K2738" t="str">
        <f t="shared" si="1409"/>
        <v>0.0119481024425728-0.23339375668797i</v>
      </c>
      <c r="L2738" t="str">
        <f t="shared" si="1410"/>
        <v>0.000908245756064456-0.0150411611474216i</v>
      </c>
      <c r="M2738" t="str">
        <f t="shared" si="1411"/>
        <v>0.0128563481986373-0.248434917835392i</v>
      </c>
      <c r="N2738" t="str">
        <f t="shared" si="1412"/>
        <v>-8.23758617300134i</v>
      </c>
      <c r="O2738" t="str">
        <f t="shared" si="1413"/>
        <v>-0.374265460459261-0.927321608239136i</v>
      </c>
      <c r="P2738" t="str">
        <f t="shared" si="1414"/>
        <v>1.37426546045926+0.927321608239136i</v>
      </c>
      <c r="Q2738" t="str">
        <f t="shared" si="1415"/>
        <v>-1.37426546045926+7.3102645647622i</v>
      </c>
      <c r="R2738" t="str">
        <f t="shared" si="1416"/>
        <v>0.0883876164185203-0.204607301908807i</v>
      </c>
      <c r="S2738" t="str">
        <f t="shared" si="1417"/>
        <v>0.851230135303098i</v>
      </c>
      <c r="T2738" t="str">
        <f t="shared" si="1418"/>
        <v>0.174167901287836+0.0752382026830554i</v>
      </c>
      <c r="U2738" t="str">
        <f t="shared" si="1419"/>
        <v>0.0000333333333333333-0.00014039284348814i</v>
      </c>
      <c r="V2738" t="str">
        <f t="shared" si="1420"/>
        <v>6.66666666666667E-06-0.0014039284348814i</v>
      </c>
      <c r="W2738" t="str">
        <f t="shared" si="1421"/>
        <v>0.0000275885243129388-0.000128200541267019i</v>
      </c>
      <c r="X2738" t="str">
        <f t="shared" si="1422"/>
        <v>0.0000278493889212512-0.000128082142866249i</v>
      </c>
      <c r="Y2738" t="str">
        <f t="shared" si="1423"/>
        <v>0.009+5.05168098697239i</v>
      </c>
      <c r="Z2738" t="str">
        <f t="shared" si="1424"/>
        <v>-0.000304140842647182-0.0000666999655597636i</v>
      </c>
      <c r="AA2738" t="str">
        <f t="shared" si="1425"/>
        <v>0.00424535832901013-2.37549955422062i</v>
      </c>
      <c r="AB2738" t="str">
        <f t="shared" si="1426"/>
        <v>0.821451151764943+0.354855905099182i</v>
      </c>
      <c r="AC2738" t="str">
        <f t="shared" si="1427"/>
        <v>1.09871945966198-0.199514998318214i</v>
      </c>
      <c r="AD2738" t="str">
        <f t="shared" si="1428"/>
        <v>0.667002007236912+0.444092261368896i</v>
      </c>
      <c r="AE2738" t="str">
        <f t="shared" si="1429"/>
        <v>-0.000173241613989733-0.000179555605496824i</v>
      </c>
      <c r="AF2738" t="str">
        <f t="shared" si="1430"/>
        <v>-15.0655126311265-0.441690181488434i</v>
      </c>
      <c r="AG2738" t="str">
        <f t="shared" si="1431"/>
        <v>1.00382913692582-0.00572893105707111i</v>
      </c>
      <c r="AH2738" t="str">
        <f t="shared" si="1432"/>
        <v>0.0025051165344699+0.00278530269703554i</v>
      </c>
      <c r="AI2738">
        <f t="shared" si="1433"/>
        <v>-48.52833383154838</v>
      </c>
      <c r="AJ2738">
        <f t="shared" si="1434"/>
        <v>48.031612386870179</v>
      </c>
      <c r="AK2738"/>
      <c r="AL2738"/>
      <c r="AM2738"/>
      <c r="AN2738"/>
    </row>
    <row r="2739" spans="1:40" x14ac:dyDescent="0.25">
      <c r="A2739"/>
      <c r="B2739">
        <f t="shared" si="1435"/>
        <v>805000</v>
      </c>
      <c r="C2739" s="237" t="str">
        <f t="shared" si="1403"/>
        <v>-1.17937244479921E-07+0.00304226402149978i</v>
      </c>
      <c r="D2739" s="208" t="str">
        <f t="shared" si="1404"/>
        <v>-5.9570068611915+0.0233240241648317i</v>
      </c>
      <c r="E2739" t="str">
        <f t="shared" si="1405"/>
        <v>2870</v>
      </c>
      <c r="F2739" t="str">
        <f t="shared" si="1406"/>
        <v>0.777000777000777</v>
      </c>
      <c r="G2739" t="str">
        <f t="shared" si="1401"/>
        <v>0.777000777000777</v>
      </c>
      <c r="H2739" t="str">
        <f t="shared" si="1407"/>
        <v>9.10856906534734+0.464468998435166i</v>
      </c>
      <c r="I2739" t="str">
        <f t="shared" si="1408"/>
        <v>3161.22760767473i</v>
      </c>
      <c r="J2739" t="str">
        <f t="shared" si="1402"/>
        <v>-13526.0120791137+691.575441275785i</v>
      </c>
      <c r="K2739" t="str">
        <f t="shared" si="1409"/>
        <v>0.0119185091301475-0.233105296743924i</v>
      </c>
      <c r="L2739" t="str">
        <f t="shared" si="1410"/>
        <v>0.000905998818935674-0.0150226119857369i</v>
      </c>
      <c r="M2739" t="str">
        <f t="shared" si="1411"/>
        <v>0.0128245079490832-0.248127908729661i</v>
      </c>
      <c r="N2739" t="str">
        <f t="shared" si="1412"/>
        <v>-8.24783192694786i</v>
      </c>
      <c r="O2739" t="str">
        <f t="shared" si="1413"/>
        <v>-0.383746759081676-0.923438370923751i</v>
      </c>
      <c r="P2739" t="str">
        <f t="shared" si="1414"/>
        <v>1.38374675908168+0.923438370923751i</v>
      </c>
      <c r="Q2739" t="str">
        <f t="shared" si="1415"/>
        <v>-1.38374675908168+7.32439355602411i</v>
      </c>
      <c r="R2739" t="str">
        <f t="shared" si="1416"/>
        <v>0.0872703455492562-0.205410428234292i</v>
      </c>
      <c r="S2739" t="str">
        <f t="shared" si="1417"/>
        <v>0.852288879252479i</v>
      </c>
      <c r="T2739" t="str">
        <f t="shared" si="1418"/>
        <v>0.175069023666577+0.0743795450001521i</v>
      </c>
      <c r="U2739" t="str">
        <f t="shared" si="1419"/>
        <v>0.0000333333333333334-0.000140218442440329i</v>
      </c>
      <c r="V2739" t="str">
        <f t="shared" si="1420"/>
        <v>6.66666666666667E-06-0.00140218442440329i</v>
      </c>
      <c r="W2739" t="str">
        <f t="shared" si="1421"/>
        <v>0.0000275884875449691-0.000128042703711804i</v>
      </c>
      <c r="X2739" t="str">
        <f t="shared" si="1422"/>
        <v>0.0000278486790425724-0.000127924452672993i</v>
      </c>
      <c r="Y2739" t="str">
        <f t="shared" si="1423"/>
        <v>0.009+5.05796417227957i</v>
      </c>
      <c r="Z2739" t="str">
        <f t="shared" si="1424"/>
        <v>-0.00030338903338721-0.0000666140780931625i</v>
      </c>
      <c r="AA2739" t="str">
        <f t="shared" si="1425"/>
        <v>0.00423481657589258-2.37254849321635i</v>
      </c>
      <c r="AB2739" t="str">
        <f t="shared" si="1426"/>
        <v>0.825701234647176+0.350806104088908i</v>
      </c>
      <c r="AC2739" t="str">
        <f t="shared" si="1427"/>
        <v>1.09763399702448-0.200380604918028i</v>
      </c>
      <c r="AD2739" t="str">
        <f t="shared" si="1428"/>
        <v>0.671529893978704+0.442194458062212i</v>
      </c>
      <c r="AE2739" t="str">
        <f t="shared" si="1429"/>
        <v>-0.000174278429263095-0.000178890294000066i</v>
      </c>
      <c r="AF2739" t="str">
        <f t="shared" si="1430"/>
        <v>-15.0655759265388-0.441144974270334i</v>
      </c>
      <c r="AG2739" t="str">
        <f t="shared" si="1431"/>
        <v>1.00380813719602-0.00576073994499107i</v>
      </c>
      <c r="AH2739" t="str">
        <f t="shared" si="1432"/>
        <v>0.0025210963223431+0.00277591965736092i</v>
      </c>
      <c r="AI2739">
        <f t="shared" si="1433"/>
        <v>-48.519635118564125</v>
      </c>
      <c r="AJ2739">
        <f t="shared" si="1434"/>
        <v>47.754202408977605</v>
      </c>
      <c r="AK2739"/>
      <c r="AL2739"/>
      <c r="AM2739"/>
      <c r="AN2739"/>
    </row>
    <row r="2740" spans="1:40" x14ac:dyDescent="0.25">
      <c r="A2740"/>
      <c r="B2740">
        <f t="shared" si="1435"/>
        <v>806000</v>
      </c>
      <c r="C2740" s="237" t="str">
        <f t="shared" si="1403"/>
        <v>-1.17644777774609E-07+0.00303848950039262i</v>
      </c>
      <c r="D2740" s="208" t="str">
        <f t="shared" si="1404"/>
        <v>-5.95700685894926+0.0232950861696768i</v>
      </c>
      <c r="E2740" t="str">
        <f t="shared" si="1405"/>
        <v>2870</v>
      </c>
      <c r="F2740" t="str">
        <f t="shared" si="1406"/>
        <v>0.777000777000777</v>
      </c>
      <c r="G2740" t="str">
        <f t="shared" si="1401"/>
        <v>0.777000777000777</v>
      </c>
      <c r="H2740" t="str">
        <f t="shared" si="1407"/>
        <v>9.1086321284995+0.463896193230326i</v>
      </c>
      <c r="I2740" t="str">
        <f t="shared" si="1408"/>
        <v>3165.15459849172i</v>
      </c>
      <c r="J2740" t="str">
        <f t="shared" si="1402"/>
        <v>-13559.6404367534+692.434541202836i</v>
      </c>
      <c r="K2740" t="str">
        <f t="shared" si="1409"/>
        <v>0.0118890255378007-0.232817547137258i</v>
      </c>
      <c r="L2740" t="str">
        <f t="shared" si="1410"/>
        <v>0.000903760199595703-0.0150041083507336i</v>
      </c>
      <c r="M2740" t="str">
        <f t="shared" si="1411"/>
        <v>0.0127927857373964-0.247821655487992i</v>
      </c>
      <c r="N2740" t="str">
        <f t="shared" si="1412"/>
        <v>-8.25807768089438i</v>
      </c>
      <c r="O2740" t="str">
        <f t="shared" si="1413"/>
        <v>-0.393187774058586-0.91945819607574i</v>
      </c>
      <c r="P2740" t="str">
        <f t="shared" si="1414"/>
        <v>1.39318777405859+0.91945819607574i</v>
      </c>
      <c r="Q2740" t="str">
        <f t="shared" si="1415"/>
        <v>-1.39318777405859+7.33861948481864i</v>
      </c>
      <c r="R2740" t="str">
        <f t="shared" si="1416"/>
        <v>0.0861451558650472-0.206197385643785i</v>
      </c>
      <c r="S2740" t="str">
        <f t="shared" si="1417"/>
        <v>0.853347623201862i</v>
      </c>
      <c r="T2740" t="str">
        <f t="shared" si="1418"/>
        <v>0.175958048949562+0.073511764007792i</v>
      </c>
      <c r="U2740" t="str">
        <f t="shared" si="1419"/>
        <v>0.0000333333333333333-0.00014004447414946i</v>
      </c>
      <c r="V2740" t="str">
        <f t="shared" si="1420"/>
        <v>6.66666666666667E-06-0.0014004447414946i</v>
      </c>
      <c r="W2740" t="str">
        <f t="shared" si="1421"/>
        <v>0.0000275884507314193-0.000127885259568439i</v>
      </c>
      <c r="X2740" t="str">
        <f t="shared" si="1422"/>
        <v>0.000027847971622333-0.000127767155519197i</v>
      </c>
      <c r="Y2740" t="str">
        <f t="shared" si="1423"/>
        <v>0.009+5.06424735758675i</v>
      </c>
      <c r="Z2740" t="str">
        <f t="shared" si="1424"/>
        <v>-0.000302640020728122-0.0000665284145741449i</v>
      </c>
      <c r="AA2740" t="str">
        <f t="shared" si="1425"/>
        <v>0.00422431403974869-2.36960475542664i</v>
      </c>
      <c r="AB2740" t="str">
        <f t="shared" si="1426"/>
        <v>0.829894262393714+0.346713273605317i</v>
      </c>
      <c r="AC2740" t="str">
        <f t="shared" si="1427"/>
        <v>1.09653971692803-0.201230341364852i</v>
      </c>
      <c r="AD2740" t="str">
        <f t="shared" si="1428"/>
        <v>0.676037911893957+0.440250914708094i</v>
      </c>
      <c r="AE2740" t="str">
        <f t="shared" si="1429"/>
        <v>-0.000175306932298237-0.000178213276423152i</v>
      </c>
      <c r="AF2740" t="str">
        <f t="shared" si="1430"/>
        <v>-15.0656389874488-0.440601107060649i</v>
      </c>
      <c r="AG2740" t="str">
        <f t="shared" si="1431"/>
        <v>1.00378679677621-0.00579230007176442i</v>
      </c>
      <c r="AH2740" t="str">
        <f t="shared" si="1432"/>
        <v>0.00253695947013765+0.00276635651439801i</v>
      </c>
      <c r="AI2740">
        <f t="shared" si="1433"/>
        <v>-48.511231686892714</v>
      </c>
      <c r="AJ2740">
        <f t="shared" si="1434"/>
        <v>47.476807796543078</v>
      </c>
      <c r="AK2740"/>
      <c r="AL2740"/>
      <c r="AM2740"/>
      <c r="AN2740"/>
    </row>
    <row r="2741" spans="1:40" x14ac:dyDescent="0.25">
      <c r="A2741"/>
      <c r="B2741">
        <f t="shared" si="1435"/>
        <v>807000</v>
      </c>
      <c r="C2741" s="237" t="str">
        <f t="shared" si="1403"/>
        <v>-1.17353397632349E-07+0.00303472433373673i</v>
      </c>
      <c r="D2741" s="208" t="str">
        <f t="shared" si="1404"/>
        <v>-5.95700685671534+0.0232662198919816i</v>
      </c>
      <c r="E2741" t="str">
        <f t="shared" si="1405"/>
        <v>2870</v>
      </c>
      <c r="F2741" t="str">
        <f t="shared" si="1406"/>
        <v>0.777000777000777</v>
      </c>
      <c r="G2741" t="str">
        <f t="shared" si="1401"/>
        <v>0.777000777000777</v>
      </c>
      <c r="H2741" t="str">
        <f t="shared" si="1407"/>
        <v>9.10869495829671+0.463324794833242i</v>
      </c>
      <c r="I2741" t="str">
        <f t="shared" si="1408"/>
        <v>3169.0815893087i</v>
      </c>
      <c r="J2741" t="str">
        <f t="shared" si="1402"/>
        <v>-13593.3105428197+693.293641129887i</v>
      </c>
      <c r="K2741" t="str">
        <f t="shared" si="1409"/>
        <v>0.0118596511242486-0.232530505254136i</v>
      </c>
      <c r="L2741" t="str">
        <f t="shared" si="1410"/>
        <v>0.000901529857089943-0.0149856500756311i</v>
      </c>
      <c r="M2741" t="str">
        <f t="shared" si="1411"/>
        <v>0.0127611809813385-0.247516155329767i</v>
      </c>
      <c r="N2741" t="str">
        <f t="shared" si="1412"/>
        <v>-8.26832343484089i</v>
      </c>
      <c r="O2741" t="str">
        <f t="shared" si="1413"/>
        <v>-0.402587514323633-0.915381501512194i</v>
      </c>
      <c r="P2741" t="str">
        <f t="shared" si="1414"/>
        <v>1.40258751432363+0.915381501512194i</v>
      </c>
      <c r="Q2741" t="str">
        <f t="shared" si="1415"/>
        <v>-1.40258751432363+7.3529419333287i</v>
      </c>
      <c r="R2741" t="str">
        <f t="shared" si="1416"/>
        <v>0.085012309053087-0.206968140285092i</v>
      </c>
      <c r="S2741" t="str">
        <f t="shared" si="1417"/>
        <v>0.854406367151243i</v>
      </c>
      <c r="T2741" t="str">
        <f t="shared" si="1418"/>
        <v>0.176834896857034+0.0726350581411868i</v>
      </c>
      <c r="U2741" t="str">
        <f t="shared" si="1419"/>
        <v>0.0000333333333333334-0.000139870937006772i</v>
      </c>
      <c r="V2741" t="str">
        <f t="shared" si="1420"/>
        <v>6.66666666666667E-06-0.00139870937006772i</v>
      </c>
      <c r="W2741" t="str">
        <f t="shared" si="1421"/>
        <v>0.0000275884138722901-0.00012772820737441i</v>
      </c>
      <c r="X2741" t="str">
        <f t="shared" si="1422"/>
        <v>0.0000278472666481304-0.000127610249943759i</v>
      </c>
      <c r="Y2741" t="str">
        <f t="shared" si="1423"/>
        <v>0.009+5.07053054289393i</v>
      </c>
      <c r="Z2741" t="str">
        <f t="shared" si="1424"/>
        <v>-0.000301893790816471-0.0000664429741160888i</v>
      </c>
      <c r="AA2741" t="str">
        <f t="shared" si="1425"/>
        <v>0.00421385052629003-2.36666831362524i</v>
      </c>
      <c r="AB2741" t="str">
        <f t="shared" si="1426"/>
        <v>0.834029856370501+0.342578349554693i</v>
      </c>
      <c r="AC2741" t="str">
        <f t="shared" si="1427"/>
        <v>1.09543688192198-0.202064159160109i</v>
      </c>
      <c r="AD2741" t="str">
        <f t="shared" si="1428"/>
        <v>0.680525604404281+0.438261840110074i</v>
      </c>
      <c r="AE2741" t="str">
        <f t="shared" si="1429"/>
        <v>-0.000176327034362775-0.000177524673399801i</v>
      </c>
      <c r="AF2741" t="str">
        <f t="shared" si="1430"/>
        <v>-15.065701815012-0.44005857494126i</v>
      </c>
      <c r="AG2741" t="str">
        <f t="shared" si="1431"/>
        <v>1.00376511871651-0.00582360844510061i</v>
      </c>
      <c r="AH2741" t="str">
        <f t="shared" si="1432"/>
        <v>0.00255270458471384+0.00275661498700968i</v>
      </c>
      <c r="AI2741">
        <f t="shared" si="1433"/>
        <v>-48.503121367570337</v>
      </c>
      <c r="AJ2741">
        <f t="shared" si="1434"/>
        <v>47.199428007541599</v>
      </c>
      <c r="AK2741"/>
      <c r="AL2741"/>
      <c r="AM2741"/>
      <c r="AN2741"/>
    </row>
    <row r="2742" spans="1:40" x14ac:dyDescent="0.25">
      <c r="A2742"/>
      <c r="B2742">
        <f t="shared" si="1435"/>
        <v>808000</v>
      </c>
      <c r="C2742" s="237" t="str">
        <f t="shared" si="1403"/>
        <v>-1.17063098677446E-07+0.00303096848680025i</v>
      </c>
      <c r="D2742" s="208" t="str">
        <f t="shared" si="1404"/>
        <v>-5.95700685448972+0.0232374250654686i</v>
      </c>
      <c r="E2742" t="str">
        <f t="shared" si="1405"/>
        <v>2870</v>
      </c>
      <c r="F2742" t="str">
        <f t="shared" si="1406"/>
        <v>0.777000777000777</v>
      </c>
      <c r="G2742" t="str">
        <f t="shared" si="1401"/>
        <v>0.777000777000777</v>
      </c>
      <c r="H2742" t="str">
        <f t="shared" si="1407"/>
        <v>9.10875755588776+0.462754798083467i</v>
      </c>
      <c r="I2742" t="str">
        <f t="shared" si="1408"/>
        <v>3173.00858012569i</v>
      </c>
      <c r="J2742" t="str">
        <f t="shared" si="1402"/>
        <v>-13627.0223973126+694.152741056937i</v>
      </c>
      <c r="K2742" t="str">
        <f t="shared" si="1409"/>
        <v>0.0118303853515383-0.2322441684935i</v>
      </c>
      <c r="L2742" t="str">
        <f t="shared" si="1410"/>
        <v>0.000899307750715273-0.0149672369944597i</v>
      </c>
      <c r="M2742" t="str">
        <f t="shared" si="1411"/>
        <v>0.0127296931022536-0.24721140548796i</v>
      </c>
      <c r="N2742" t="str">
        <f t="shared" si="1412"/>
        <v>-8.27856918878741i</v>
      </c>
      <c r="O2742" t="str">
        <f t="shared" si="1413"/>
        <v>-0.411944993143277-0.911208715182304i</v>
      </c>
      <c r="P2742" t="str">
        <f t="shared" si="1414"/>
        <v>1.41194499314328+0.911208715182304i</v>
      </c>
      <c r="Q2742" t="str">
        <f t="shared" si="1415"/>
        <v>-1.41194499314328+7.36736047360511i</v>
      </c>
      <c r="R2742" t="str">
        <f t="shared" si="1416"/>
        <v>0.0838720656492358-0.207722662924411i</v>
      </c>
      <c r="S2742" t="str">
        <f t="shared" si="1417"/>
        <v>0.855465111100626i</v>
      </c>
      <c r="T2742" t="str">
        <f t="shared" si="1418"/>
        <v>0.177699490916749+0.0717496259588625i</v>
      </c>
      <c r="U2742" t="str">
        <f t="shared" si="1419"/>
        <v>0.0000333333333333333-0.000139697829411466i</v>
      </c>
      <c r="V2742" t="str">
        <f t="shared" si="1420"/>
        <v>6.66666666666667E-06-0.00139697829411466i</v>
      </c>
      <c r="W2742" t="str">
        <f t="shared" si="1421"/>
        <v>0.0000275883769675816-0.000127571545674438i</v>
      </c>
      <c r="X2742" t="str">
        <f t="shared" si="1422"/>
        <v>0.0000278465641076379-0.000127453734492804i</v>
      </c>
      <c r="Y2742" t="str">
        <f t="shared" si="1423"/>
        <v>0.009+5.07681372820111i</v>
      </c>
      <c r="Z2742" t="str">
        <f t="shared" si="1424"/>
        <v>-0.000301150329884476-0.000066357755837094i</v>
      </c>
      <c r="AA2742" t="str">
        <f t="shared" si="1425"/>
        <v>0.00420342584242994-2.36373914072073i</v>
      </c>
      <c r="AB2742" t="str">
        <f t="shared" si="1426"/>
        <v>0.838107655901359+0.338402268424921i</v>
      </c>
      <c r="AC2742" t="str">
        <f t="shared" si="1427"/>
        <v>1.09432575364391-0.202882014543439i</v>
      </c>
      <c r="AD2742" t="str">
        <f t="shared" si="1428"/>
        <v>0.684992517133843+0.436227447502394i</v>
      </c>
      <c r="AE2742" t="str">
        <f t="shared" si="1429"/>
        <v>-0.000177338648052452-0.000176824605922213i</v>
      </c>
      <c r="AF2742" t="str">
        <f t="shared" si="1430"/>
        <v>-15.0657644103775-0.439517373017998i</v>
      </c>
      <c r="AG2742" t="str">
        <f t="shared" si="1431"/>
        <v>1.00374310608994-0.00585466210632914i</v>
      </c>
      <c r="AH2742" t="str">
        <f t="shared" si="1432"/>
        <v>0.00256833029170468+0.00274669680002447i</v>
      </c>
      <c r="AI2742">
        <f t="shared" si="1433"/>
        <v>-48.495302031783027</v>
      </c>
      <c r="AJ2742">
        <f t="shared" si="1434"/>
        <v>46.922062501300765</v>
      </c>
      <c r="AK2742"/>
      <c r="AL2742"/>
      <c r="AM2742"/>
      <c r="AN2742"/>
    </row>
    <row r="2743" spans="1:40" x14ac:dyDescent="0.25">
      <c r="A2743"/>
      <c r="B2743">
        <f t="shared" si="1435"/>
        <v>809000</v>
      </c>
      <c r="C2743" s="237" t="str">
        <f t="shared" si="1403"/>
        <v>-1.1677387556741E-07+0.00302722192502302i</v>
      </c>
      <c r="D2743" s="208" t="str">
        <f t="shared" si="1404"/>
        <v>-5.95700685227234+0.0232087014251765i</v>
      </c>
      <c r="E2743" t="str">
        <f t="shared" si="1405"/>
        <v>2870</v>
      </c>
      <c r="F2743" t="str">
        <f t="shared" si="1406"/>
        <v>0.777000777000777</v>
      </c>
      <c r="G2743" t="str">
        <f t="shared" si="1401"/>
        <v>0.777000777000777</v>
      </c>
      <c r="H2743" t="str">
        <f t="shared" si="1407"/>
        <v>9.10881992241433+0.462186197845693i</v>
      </c>
      <c r="I2743" t="str">
        <f t="shared" si="1408"/>
        <v>3176.93557094268i</v>
      </c>
      <c r="J2743" t="str">
        <f t="shared" si="1402"/>
        <v>-13660.7760002321+695.011840983988i</v>
      </c>
      <c r="K2743" t="str">
        <f t="shared" si="1409"/>
        <v>0.0118012276850236-0.231958534266985i</v>
      </c>
      <c r="L2743" t="str">
        <f t="shared" si="1410"/>
        <v>0.000897093840018171-0.0149488689420553i</v>
      </c>
      <c r="M2743" t="str">
        <f t="shared" si="1411"/>
        <v>0.0126983215250418-0.24690740320904i</v>
      </c>
      <c r="N2743" t="str">
        <f t="shared" si="1412"/>
        <v>-8.28881494273393i</v>
      </c>
      <c r="O2743" t="str">
        <f t="shared" si="1413"/>
        <v>-0.421259228220329-0.906940275122465i</v>
      </c>
      <c r="P2743" t="str">
        <f t="shared" si="1414"/>
        <v>1.42125922822033+0.906940275122465i</v>
      </c>
      <c r="Q2743" t="str">
        <f t="shared" si="1415"/>
        <v>-1.42125922822033+7.38187466761147i</v>
      </c>
      <c r="R2743" t="str">
        <f t="shared" si="1416"/>
        <v>0.0827246849507542-0.208460928883005i</v>
      </c>
      <c r="S2743" t="str">
        <f t="shared" si="1417"/>
        <v>0.856523855050007i</v>
      </c>
      <c r="T2743" t="str">
        <f t="shared" si="1418"/>
        <v>0.178551758434177+0.0708556660618173i</v>
      </c>
      <c r="U2743" t="str">
        <f t="shared" si="1419"/>
        <v>0.0000333333333333333-0.000139525149770661i</v>
      </c>
      <c r="V2743" t="str">
        <f t="shared" si="1420"/>
        <v>6.66666666666667E-06-0.00139525149770661i</v>
      </c>
      <c r="W2743" t="str">
        <f t="shared" si="1421"/>
        <v>0.0000275883400172948-0.000127415273020448i</v>
      </c>
      <c r="X2743" t="str">
        <f t="shared" si="1422"/>
        <v>0.0000278458639886058-0.000127297607719652i</v>
      </c>
      <c r="Y2743" t="str">
        <f t="shared" si="1423"/>
        <v>0.009+5.08309691350828i</v>
      </c>
      <c r="Z2743" t="str">
        <f t="shared" si="1424"/>
        <v>-0.00030040962424941-0.0000662727588599542i</v>
      </c>
      <c r="AA2743" t="str">
        <f t="shared" si="1425"/>
        <v>0.00419303979627457-2.36081720975563i</v>
      </c>
      <c r="AB2743" t="str">
        <f t="shared" si="1426"/>
        <v>0.842127318127443+0.334185966904207i</v>
      </c>
      <c r="AC2743" t="str">
        <f t="shared" si="1427"/>
        <v>1.09320659272782-0.203683868433333i</v>
      </c>
      <c r="AD2743" t="str">
        <f t="shared" si="1428"/>
        <v>0.689438197949654+0.434147954527077i</v>
      </c>
      <c r="AE2743" t="str">
        <f t="shared" si="1429"/>
        <v>-0.00017834168728933-0.000176113195329688i</v>
      </c>
      <c r="AF2743" t="str">
        <f t="shared" si="1430"/>
        <v>-15.0658267746867-0.438977496420516i</v>
      </c>
      <c r="AG2743" t="str">
        <f t="shared" si="1431"/>
        <v>1.00372076199203-0.00588545813053657i</v>
      </c>
      <c r="AH2743" t="str">
        <f t="shared" si="1432"/>
        <v>0.00258383523549349+0.00273660368408702i</v>
      </c>
      <c r="AI2743">
        <f t="shared" si="1433"/>
        <v>-48.487771590106675</v>
      </c>
      <c r="AJ2743">
        <f t="shared" si="1434"/>
        <v>46.644710738545065</v>
      </c>
      <c r="AK2743"/>
      <c r="AL2743"/>
      <c r="AM2743"/>
      <c r="AN2743"/>
    </row>
    <row r="2744" spans="1:40" x14ac:dyDescent="0.25">
      <c r="A2744"/>
      <c r="B2744">
        <f t="shared" si="1435"/>
        <v>810000</v>
      </c>
      <c r="C2744" s="237" t="str">
        <f t="shared" si="1403"/>
        <v>-1.16485722992707E-07+0.00302348461401558i</v>
      </c>
      <c r="D2744" s="208" t="str">
        <f t="shared" si="1404"/>
        <v>-5.95700685006317+0.0231800487074528i</v>
      </c>
      <c r="E2744" t="str">
        <f t="shared" si="1405"/>
        <v>2870</v>
      </c>
      <c r="F2744" t="str">
        <f t="shared" si="1406"/>
        <v>0.777000777000777</v>
      </c>
      <c r="G2744" t="str">
        <f t="shared" si="1401"/>
        <v>0.777000777000777</v>
      </c>
      <c r="H2744" t="str">
        <f t="shared" si="1407"/>
        <v>9.10888205901112+0.46161898900958i</v>
      </c>
      <c r="I2744" t="str">
        <f t="shared" si="1408"/>
        <v>3180.86256175967i</v>
      </c>
      <c r="J2744" t="str">
        <f t="shared" si="1402"/>
        <v>-13694.5713515782+695.870940911038i</v>
      </c>
      <c r="K2744" t="str">
        <f t="shared" si="1409"/>
        <v>0.0117721775933401-0.231673599998849i</v>
      </c>
      <c r="L2744" t="str">
        <f t="shared" si="1410"/>
        <v>0.000894888084792849-0.0149305457540543i</v>
      </c>
      <c r="M2744" t="str">
        <f t="shared" si="1411"/>
        <v>0.0126670656781329-0.246604145752903i</v>
      </c>
      <c r="N2744" t="str">
        <f t="shared" si="1412"/>
        <v>-8.29906069668045i</v>
      </c>
      <c r="O2744" t="str">
        <f t="shared" si="1413"/>
        <v>-0.430529241797098-0.902576629410277i</v>
      </c>
      <c r="P2744" t="str">
        <f t="shared" si="1414"/>
        <v>1.4305292417971+0.902576629410277i</v>
      </c>
      <c r="Q2744" t="str">
        <f t="shared" si="1415"/>
        <v>-1.4305292417971+7.39648406727017i</v>
      </c>
      <c r="R2744" t="str">
        <f t="shared" si="1416"/>
        <v>0.0815704249315152-0.209182917972334i</v>
      </c>
      <c r="S2744" t="str">
        <f t="shared" si="1417"/>
        <v>0.857582598999389i</v>
      </c>
      <c r="T2744" t="str">
        <f t="shared" si="1418"/>
        <v>0.17939163046099+0.0699533770142534i</v>
      </c>
      <c r="U2744" t="str">
        <f t="shared" si="1419"/>
        <v>0.0000333333333333334-0.000139352896499339i</v>
      </c>
      <c r="V2744" t="str">
        <f t="shared" si="1420"/>
        <v>6.66666666666667E-06-0.00139352896499339i</v>
      </c>
      <c r="W2744" t="str">
        <f t="shared" si="1421"/>
        <v>0.00002758830302143-0.000127259387971508i</v>
      </c>
      <c r="X2744" t="str">
        <f t="shared" si="1422"/>
        <v>0.0000278451662788594-0.000127141868184761i</v>
      </c>
      <c r="Y2744" t="str">
        <f t="shared" si="1423"/>
        <v>0.009+5.08938009881546i</v>
      </c>
      <c r="Z2744" t="str">
        <f t="shared" si="1424"/>
        <v>-0.000299671660312944-0.0000661879823121217i</v>
      </c>
      <c r="AA2744" t="str">
        <f t="shared" si="1425"/>
        <v>0.00418269219711397-2.35790249390561i</v>
      </c>
      <c r="AB2744" t="str">
        <f t="shared" si="1426"/>
        <v>0.846088517858618+0.329930381507209i</v>
      </c>
      <c r="AC2744" t="str">
        <f t="shared" si="1427"/>
        <v>1.09207965871474-0.204469686366101i</v>
      </c>
      <c r="AD2744" t="str">
        <f t="shared" si="1428"/>
        <v>0.693862197001784+0.432023583210697i</v>
      </c>
      <c r="AE2744" t="str">
        <f t="shared" si="1429"/>
        <v>-0.000179336067319943-0.000175390563297301i</v>
      </c>
      <c r="AF2744" t="str">
        <f t="shared" si="1430"/>
        <v>-15.0658889090743-0.438438940302127i</v>
      </c>
      <c r="AG2744" t="str">
        <f t="shared" si="1431"/>
        <v>1.00369808954052-0.00591599362670206i</v>
      </c>
      <c r="AH2744" t="str">
        <f t="shared" si="1432"/>
        <v>0.00259921807919153+0.00272633737550942i</v>
      </c>
      <c r="AI2744">
        <f t="shared" si="1433"/>
        <v>-48.480527991765818</v>
      </c>
      <c r="AJ2744">
        <f t="shared" si="1434"/>
        <v>46.367372181433886</v>
      </c>
      <c r="AK2744"/>
      <c r="AL2744"/>
      <c r="AM2744"/>
      <c r="AN2744"/>
    </row>
    <row r="2745" spans="1:40" x14ac:dyDescent="0.25">
      <c r="A2745"/>
      <c r="B2745">
        <f t="shared" si="1435"/>
        <v>811000</v>
      </c>
      <c r="C2745" s="237" t="str">
        <f t="shared" si="1403"/>
        <v>-1.16198635676517E-07+0.00301975651955805i</v>
      </c>
      <c r="D2745" s="208" t="str">
        <f t="shared" si="1404"/>
        <v>-5.95700684786217+0.0231514666499451i</v>
      </c>
      <c r="E2745" t="str">
        <f t="shared" si="1405"/>
        <v>2870</v>
      </c>
      <c r="F2745" t="str">
        <f t="shared" si="1406"/>
        <v>0.777000777000777</v>
      </c>
      <c r="G2745" t="str">
        <f t="shared" si="1401"/>
        <v>0.777000777000777</v>
      </c>
      <c r="H2745" t="str">
        <f t="shared" si="1407"/>
        <v>9.1089439668059+0.461053166489627i</v>
      </c>
      <c r="I2745" t="str">
        <f t="shared" si="1408"/>
        <v>3184.78955257665i</v>
      </c>
      <c r="J2745" t="str">
        <f t="shared" si="1402"/>
        <v>-13728.408451351+696.73004083809i</v>
      </c>
      <c r="K2745" t="str">
        <f t="shared" si="1409"/>
        <v>0.0117432345483817-0.231389363125889i</v>
      </c>
      <c r="L2745" t="str">
        <f t="shared" si="1410"/>
        <v>0.000892690445079501-0.0149122672668893i</v>
      </c>
      <c r="M2745" t="str">
        <f t="shared" si="1411"/>
        <v>0.0126359249934612-0.246301630392778i</v>
      </c>
      <c r="N2745" t="str">
        <f t="shared" si="1412"/>
        <v>-8.30930645062697i</v>
      </c>
      <c r="O2745" t="str">
        <f t="shared" si="1413"/>
        <v>-0.439754060758031-0.898118236117507i</v>
      </c>
      <c r="P2745" t="str">
        <f t="shared" si="1414"/>
        <v>1.43975406075803+0.898118236117507i</v>
      </c>
      <c r="Q2745" t="str">
        <f t="shared" si="1415"/>
        <v>-1.43975406075803+7.41118821450946i</v>
      </c>
      <c r="R2745" t="str">
        <f t="shared" si="1416"/>
        <v>0.0804095421597398-0.209888614427689i</v>
      </c>
      <c r="S2745" t="str">
        <f t="shared" si="1417"/>
        <v>0.85864134294877i</v>
      </c>
      <c r="T2745" t="str">
        <f t="shared" si="1418"/>
        <v>0.180219041761847+0.0690429572659347i</v>
      </c>
      <c r="U2745" t="str">
        <f t="shared" si="1419"/>
        <v>0.0000333333333333333-0.000139181068020302i</v>
      </c>
      <c r="V2745" t="str">
        <f t="shared" si="1420"/>
        <v>6.66666666666667E-06-0.00139181068020302i</v>
      </c>
      <c r="W2745" t="str">
        <f t="shared" si="1421"/>
        <v>0.0000275882659799873-0.000127103889093798i</v>
      </c>
      <c r="X2745" t="str">
        <f t="shared" si="1422"/>
        <v>0.0000278444709662989-0.000126986514455694i</v>
      </c>
      <c r="Y2745" t="str">
        <f t="shared" si="1423"/>
        <v>0.009+5.09566328412264i</v>
      </c>
      <c r="Z2745" t="str">
        <f t="shared" si="1424"/>
        <v>-0.000298936424560549-0.0000661034253256784i</v>
      </c>
      <c r="AA2745" t="str">
        <f t="shared" si="1425"/>
        <v>0.00417238285541353-2.35499496647865i</v>
      </c>
      <c r="AB2745" t="str">
        <f t="shared" si="1426"/>
        <v>0.849990947416801+0.325636448208846i</v>
      </c>
      <c r="AC2745" t="str">
        <f t="shared" si="1427"/>
        <v>1.09094520996583-0.205239438433156i</v>
      </c>
      <c r="AD2745" t="str">
        <f t="shared" si="1428"/>
        <v>0.698264066763242+0.4298545599408i</v>
      </c>
      <c r="AE2745" t="str">
        <f t="shared" si="1429"/>
        <v>-0.000180321704713364-0.00017465683182464i</v>
      </c>
      <c r="AF2745" t="str">
        <f t="shared" si="1430"/>
        <v>-15.0659508146681-0.437901699839682i</v>
      </c>
      <c r="AG2745" t="str">
        <f t="shared" si="1431"/>
        <v>1.003675091875-0.00594626573782895i</v>
      </c>
      <c r="AH2745" t="str">
        <f t="shared" si="1432"/>
        <v>0.0026144775046147+0.00271589961612324i</v>
      </c>
      <c r="AI2745">
        <f t="shared" si="1433"/>
        <v>-48.473569223912243</v>
      </c>
      <c r="AJ2745">
        <f t="shared" si="1434"/>
        <v>46.090046293601681</v>
      </c>
      <c r="AK2745"/>
      <c r="AL2745"/>
      <c r="AM2745"/>
      <c r="AN2745"/>
    </row>
    <row r="2746" spans="1:40" x14ac:dyDescent="0.25">
      <c r="A2746"/>
      <c r="B2746">
        <f t="shared" si="1435"/>
        <v>812000</v>
      </c>
      <c r="C2746" s="237" t="str">
        <f t="shared" si="1403"/>
        <v>-1.15912608374495E-07+0.00301603760759914i</v>
      </c>
      <c r="D2746" s="208" t="str">
        <f t="shared" si="1404"/>
        <v>-5.95700684566929+0.0231229549915934i</v>
      </c>
      <c r="E2746" t="str">
        <f t="shared" si="1405"/>
        <v>2870</v>
      </c>
      <c r="F2746" t="str">
        <f t="shared" si="1406"/>
        <v>0.777000777000777</v>
      </c>
      <c r="G2746" t="str">
        <f t="shared" si="1401"/>
        <v>0.777000777000777</v>
      </c>
      <c r="H2746" t="str">
        <f t="shared" si="1407"/>
        <v>9.10900564691948+0.460488725224994i</v>
      </c>
      <c r="I2746" t="str">
        <f t="shared" si="1408"/>
        <v>3188.71654339364i</v>
      </c>
      <c r="J2746" t="str">
        <f t="shared" si="1402"/>
        <v>-13762.2872995504+697.58914076514i</v>
      </c>
      <c r="K2746" t="str">
        <f t="shared" si="1409"/>
        <v>0.0117143980252766-0.231105821097378i</v>
      </c>
      <c r="L2746" t="str">
        <f t="shared" si="1410"/>
        <v>0.000890500881162469-0.0148940333177842i</v>
      </c>
      <c r="M2746" t="str">
        <f t="shared" si="1411"/>
        <v>0.0126048989064391-0.245999854415162i</v>
      </c>
      <c r="N2746" t="str">
        <f t="shared" si="1412"/>
        <v>-8.31955220457349i</v>
      </c>
      <c r="O2746" t="str">
        <f t="shared" si="1413"/>
        <v>-0.448932716731856-0.893565563262011i</v>
      </c>
      <c r="P2746" t="str">
        <f t="shared" si="1414"/>
        <v>1.44893271673186+0.893565563262011i</v>
      </c>
      <c r="Q2746" t="str">
        <f t="shared" si="1415"/>
        <v>-1.44893271673186+7.42598664131148i</v>
      </c>
      <c r="R2746" t="str">
        <f t="shared" si="1416"/>
        <v>0.0792422917182569-0.21057800684046i</v>
      </c>
      <c r="S2746" t="str">
        <f t="shared" si="1417"/>
        <v>0.859700086898153i</v>
      </c>
      <c r="T2746" t="str">
        <f t="shared" si="1418"/>
        <v>0.181033930779583+0.0681246050761943i</v>
      </c>
      <c r="U2746" t="str">
        <f t="shared" si="1419"/>
        <v>0.0000333333333333334-0.000139009662764119i</v>
      </c>
      <c r="V2746" t="str">
        <f t="shared" si="1420"/>
        <v>6.66666666666667E-06-0.00139009662764119i</v>
      </c>
      <c r="W2746" t="str">
        <f t="shared" si="1421"/>
        <v>0.0000275882288929676-0.000126948774960558i</v>
      </c>
      <c r="X2746" t="str">
        <f t="shared" si="1422"/>
        <v>0.0000278437780388996-0.000126831545107065i</v>
      </c>
      <c r="Y2746" t="str">
        <f t="shared" si="1423"/>
        <v>0.009+5.10194646942982i</v>
      </c>
      <c r="Z2746" t="str">
        <f t="shared" si="1424"/>
        <v>-0.000298203903560854-0.0000660190870373053i</v>
      </c>
      <c r="AA2746" t="str">
        <f t="shared" si="1425"/>
        <v>0.0041621115828051-2.35209460091423i</v>
      </c>
      <c r="AB2746" t="str">
        <f t="shared" si="1426"/>
        <v>0.853834316471777+0.32130510208588i</v>
      </c>
      <c r="AC2746" t="str">
        <f t="shared" si="1427"/>
        <v>1.08980350357795-0.205993099216811i</v>
      </c>
      <c r="AD2746" t="str">
        <f t="shared" si="1428"/>
        <v>0.702643362069686+0.427641115442055i</v>
      </c>
      <c r="AE2746" t="str">
        <f t="shared" si="1429"/>
        <v>-0.000181298517359203-0.000173912123224601i</v>
      </c>
      <c r="AF2746" t="str">
        <f t="shared" si="1430"/>
        <v>-15.0660124925888-0.437365770233401i</v>
      </c>
      <c r="AG2746" t="str">
        <f t="shared" si="1431"/>
        <v>1.00365177215659-0.00597627164107393i</v>
      </c>
      <c r="AH2746" t="str">
        <f t="shared" si="1432"/>
        <v>0.00262961221225959+0.00270529215313236i</v>
      </c>
      <c r="AI2746">
        <f t="shared" si="1433"/>
        <v>-48.4668933109227</v>
      </c>
      <c r="AJ2746">
        <f t="shared" si="1434"/>
        <v>45.812732540198702</v>
      </c>
      <c r="AK2746"/>
      <c r="AL2746"/>
      <c r="AM2746"/>
      <c r="AN2746"/>
    </row>
    <row r="2747" spans="1:40" x14ac:dyDescent="0.25">
      <c r="A2747"/>
      <c r="B2747">
        <f t="shared" si="1435"/>
        <v>813000</v>
      </c>
      <c r="C2747" s="237" t="str">
        <f t="shared" si="1403"/>
        <v>-1.15627635874527E-07+0.0030123278442551i</v>
      </c>
      <c r="D2747" s="208" t="str">
        <f t="shared" si="1404"/>
        <v>-5.9570068434845+0.0230945134726224i</v>
      </c>
      <c r="E2747" t="str">
        <f t="shared" si="1405"/>
        <v>2870</v>
      </c>
      <c r="F2747" t="str">
        <f t="shared" si="1406"/>
        <v>0.777000777000777</v>
      </c>
      <c r="G2747" t="str">
        <f t="shared" si="1401"/>
        <v>0.777000777000777</v>
      </c>
      <c r="H2747" t="str">
        <f t="shared" si="1407"/>
        <v>9.10906710046589+0.459925660179381i</v>
      </c>
      <c r="I2747" t="str">
        <f t="shared" si="1408"/>
        <v>3192.64353421063i</v>
      </c>
      <c r="J2747" t="str">
        <f t="shared" si="1402"/>
        <v>-13796.2078961764+698.44824069219i</v>
      </c>
      <c r="K2747" t="str">
        <f t="shared" si="1409"/>
        <v>0.011685667502363-0.230822971374972i</v>
      </c>
      <c r="L2747" t="str">
        <f t="shared" si="1410"/>
        <v>0.000888319353568429-0.0148758437447488i</v>
      </c>
      <c r="M2747" t="str">
        <f t="shared" si="1411"/>
        <v>0.0125739868559314-0.245698815119721i</v>
      </c>
      <c r="N2747" t="str">
        <f t="shared" si="1412"/>
        <v>-8.32979795852001i</v>
      </c>
      <c r="O2747" t="str">
        <f t="shared" si="1413"/>
        <v>-0.45806424619324-0.888919088758599i</v>
      </c>
      <c r="P2747" t="str">
        <f t="shared" si="1414"/>
        <v>1.45806424619324+0.888919088758599i</v>
      </c>
      <c r="Q2747" t="str">
        <f t="shared" si="1415"/>
        <v>-1.45806424619324+7.44087886976141i</v>
      </c>
      <c r="R2747" t="str">
        <f t="shared" si="1416"/>
        <v>0.0780689271273009-0.211251088089091i</v>
      </c>
      <c r="S2747" t="str">
        <f t="shared" si="1417"/>
        <v>0.860758830847536i</v>
      </c>
      <c r="T2747" t="str">
        <f t="shared" si="1418"/>
        <v>0.181836239598836+0.067198518439617i</v>
      </c>
      <c r="U2747" t="str">
        <f t="shared" si="1419"/>
        <v>0.0000333333333333333-0.000138838679169083i</v>
      </c>
      <c r="V2747" t="str">
        <f t="shared" si="1420"/>
        <v>6.66666666666667E-06-0.00138838679169083i</v>
      </c>
      <c r="W2747" t="str">
        <f t="shared" si="1421"/>
        <v>0.0000275881917603711-0.000126794044152051i</v>
      </c>
      <c r="X2747" t="str">
        <f t="shared" si="1422"/>
        <v>0.0000278430874847099-0.000126676958720506i</v>
      </c>
      <c r="Y2747" t="str">
        <f t="shared" si="1423"/>
        <v>0.009+5.108229654737i</v>
      </c>
      <c r="Z2747" t="str">
        <f t="shared" si="1424"/>
        <v>-0.000297474083965049-0.0000659349665882495i</v>
      </c>
      <c r="AA2747" t="str">
        <f t="shared" si="1425"/>
        <v>0.00415187819207849-2.34920137078255i</v>
      </c>
      <c r="AB2747" t="str">
        <f t="shared" si="1426"/>
        <v>0.857618351869651+0.316937276966409i</v>
      </c>
      <c r="AC2747" t="str">
        <f t="shared" si="1427"/>
        <v>1.08865479530173-0.206730647724571i</v>
      </c>
      <c r="AD2747" t="str">
        <f t="shared" si="1428"/>
        <v>0.706999640158844+0.425383484752055i</v>
      </c>
      <c r="AE2747" t="str">
        <f t="shared" si="1429"/>
        <v>-0.000182266424465552-0.000173156560112256i</v>
      </c>
      <c r="AF2747" t="str">
        <f t="shared" si="1430"/>
        <v>-15.0660739439504-0.436831146706759i</v>
      </c>
      <c r="AG2747" t="str">
        <f t="shared" si="1431"/>
        <v>1.00362813356759-0.00600600854787293i</v>
      </c>
      <c r="AH2747" t="str">
        <f t="shared" si="1432"/>
        <v>0.00264462092127915+0.00269451673896678i</v>
      </c>
      <c r="AI2747">
        <f t="shared" si="1433"/>
        <v>-48.460498313713856</v>
      </c>
      <c r="AJ2747">
        <f t="shared" si="1434"/>
        <v>45.5354303879312</v>
      </c>
      <c r="AK2747"/>
      <c r="AL2747"/>
      <c r="AM2747"/>
      <c r="AN2747"/>
    </row>
    <row r="2748" spans="1:40" x14ac:dyDescent="0.25">
      <c r="A2748"/>
      <c r="B2748">
        <f t="shared" si="1435"/>
        <v>814000</v>
      </c>
      <c r="C2748" s="237" t="str">
        <f t="shared" si="1403"/>
        <v>-1.15343712996497E-07+0.00300862719580867i</v>
      </c>
      <c r="D2748" s="208" t="str">
        <f t="shared" si="1404"/>
        <v>-5.95700684130776+0.0230661418345331i</v>
      </c>
      <c r="E2748" t="str">
        <f t="shared" si="1405"/>
        <v>2870</v>
      </c>
      <c r="F2748" t="str">
        <f t="shared" si="1406"/>
        <v>0.777000777000777</v>
      </c>
      <c r="G2748" t="str">
        <f t="shared" si="1401"/>
        <v>0.777000777000777</v>
      </c>
      <c r="H2748" t="str">
        <f t="shared" si="1407"/>
        <v>9.10912832855236+0.459363966340857i</v>
      </c>
      <c r="I2748" t="str">
        <f t="shared" si="1408"/>
        <v>3196.57052502762i</v>
      </c>
      <c r="J2748" t="str">
        <f t="shared" si="1402"/>
        <v>-13830.170241229+699.307340619241i</v>
      </c>
      <c r="K2748" t="str">
        <f t="shared" si="1409"/>
        <v>0.0116570424611665-0.23054081143265i</v>
      </c>
      <c r="L2748" t="str">
        <f t="shared" si="1410"/>
        <v>0.000886145823064687-0.0148576983865751i</v>
      </c>
      <c r="M2748" t="str">
        <f t="shared" si="1411"/>
        <v>0.0125431882842312-0.245398509819225i</v>
      </c>
      <c r="N2748" t="str">
        <f t="shared" si="1412"/>
        <v>-8.34004371246653i</v>
      </c>
      <c r="O2748" t="str">
        <f t="shared" si="1413"/>
        <v>-0.467147690563938-0.884179300368867i</v>
      </c>
      <c r="P2748" t="str">
        <f t="shared" si="1414"/>
        <v>1.46714769056394+0.884179300368867i</v>
      </c>
      <c r="Q2748" t="str">
        <f t="shared" si="1415"/>
        <v>-1.46714769056394+7.45586441209766i</v>
      </c>
      <c r="R2748" t="str">
        <f t="shared" si="1416"/>
        <v>0.076889700269847-0.211907855268855i</v>
      </c>
      <c r="S2748" t="str">
        <f t="shared" si="1417"/>
        <v>0.861817574796917i</v>
      </c>
      <c r="T2748" t="str">
        <f t="shared" si="1418"/>
        <v>0.182625913908221+0.0662648950134214i</v>
      </c>
      <c r="U2748" t="str">
        <f t="shared" si="1419"/>
        <v>0.0000333333333333334-0.000138668115681161i</v>
      </c>
      <c r="V2748" t="str">
        <f t="shared" si="1420"/>
        <v>6.66666666666667E-06-0.00138668115681161i</v>
      </c>
      <c r="W2748" t="str">
        <f t="shared" si="1421"/>
        <v>0.0000275881545821983-0.000126639695255514i</v>
      </c>
      <c r="X2748" t="str">
        <f t="shared" si="1422"/>
        <v>0.0000278423992918522-0.000126522753884617i</v>
      </c>
      <c r="Y2748" t="str">
        <f t="shared" si="1423"/>
        <v>0.009+5.11451284004418i</v>
      </c>
      <c r="Z2748" t="str">
        <f t="shared" si="1424"/>
        <v>-0.000296746952506276-0.0000658510631242968i</v>
      </c>
      <c r="AA2748" t="str">
        <f t="shared" si="1425"/>
        <v>0.00414168249717294-2.34631524978367i</v>
      </c>
      <c r="AB2748" t="str">
        <f t="shared" si="1426"/>
        <v>0.86134279745444+0.312533905087365i</v>
      </c>
      <c r="AC2748" t="str">
        <f t="shared" si="1427"/>
        <v>1.08749933946216-0.207452067322125i</v>
      </c>
      <c r="AD2748" t="str">
        <f t="shared" si="1428"/>
        <v>0.711332460709773+0.423081907196828i</v>
      </c>
      <c r="AE2748" t="str">
        <f t="shared" si="1429"/>
        <v>-0.00018322534655685-0.000172390265393763i</v>
      </c>
      <c r="AF2748" t="str">
        <f t="shared" si="1430"/>
        <v>-15.0661351698601-0.436297824506324i</v>
      </c>
      <c r="AG2748" t="str">
        <f t="shared" si="1431"/>
        <v>1.00360417931116-0.00603547370406447i</v>
      </c>
      <c r="AH2748" t="str">
        <f t="shared" si="1432"/>
        <v>0.00265950236945776+0.00268357513113683i</v>
      </c>
      <c r="AI2748">
        <f t="shared" si="1433"/>
        <v>-48.45438232907582</v>
      </c>
      <c r="AJ2748">
        <f t="shared" si="1434"/>
        <v>45.258139305097899</v>
      </c>
      <c r="AK2748"/>
      <c r="AL2748"/>
      <c r="AM2748"/>
      <c r="AN2748"/>
    </row>
    <row r="2749" spans="1:40" x14ac:dyDescent="0.25">
      <c r="A2749"/>
      <c r="B2749">
        <f t="shared" si="1435"/>
        <v>815000</v>
      </c>
      <c r="C2749" s="237" t="str">
        <f t="shared" si="1403"/>
        <v>-1.15060834592047E-07+0.00300493562870808i</v>
      </c>
      <c r="D2749" s="208" t="str">
        <f t="shared" si="1404"/>
        <v>-5.95700683913903+0.0230378398200953i</v>
      </c>
      <c r="E2749" t="str">
        <f t="shared" si="1405"/>
        <v>2870</v>
      </c>
      <c r="F2749" t="str">
        <f t="shared" si="1406"/>
        <v>0.777000777000777</v>
      </c>
      <c r="G2749" t="str">
        <f t="shared" si="1401"/>
        <v>0.777000777000777</v>
      </c>
      <c r="H2749" t="str">
        <f t="shared" si="1407"/>
        <v>9.10918933227931+0.458803638721735i</v>
      </c>
      <c r="I2749" t="str">
        <f t="shared" si="1408"/>
        <v>3200.4975158446i</v>
      </c>
      <c r="J2749" t="str">
        <f t="shared" si="1402"/>
        <v>-13864.1743347082+700.166440546292i</v>
      </c>
      <c r="K2749" t="str">
        <f t="shared" si="1409"/>
        <v>0.0116285223863758-0.230259338756628i</v>
      </c>
      <c r="L2749" t="str">
        <f t="shared" si="1410"/>
        <v>0.000883980250657349-0.0148395970828316i</v>
      </c>
      <c r="M2749" t="str">
        <f t="shared" si="1411"/>
        <v>0.0125125026370331-0.24509893583946i</v>
      </c>
      <c r="N2749" t="str">
        <f t="shared" si="1412"/>
        <v>-8.35028946641305i</v>
      </c>
      <c r="O2749" t="str">
        <f t="shared" si="1413"/>
        <v>-0.476182096313413-0.879346695649994i</v>
      </c>
      <c r="P2749" t="str">
        <f t="shared" si="1414"/>
        <v>1.47618209631341+0.879346695649994i</v>
      </c>
      <c r="Q2749" t="str">
        <f t="shared" si="1415"/>
        <v>-1.47618209631341+7.47094277076306i</v>
      </c>
      <c r="R2749" t="str">
        <f t="shared" si="1416"/>
        <v>0.0757048613195002-0.212548309620495i</v>
      </c>
      <c r="S2749" t="str">
        <f t="shared" si="1417"/>
        <v>0.8628763187463i</v>
      </c>
      <c r="T2749" t="str">
        <f t="shared" si="1418"/>
        <v>0.183402902961081+0.0653239320465695i</v>
      </c>
      <c r="U2749" t="str">
        <f t="shared" si="1419"/>
        <v>0.0000333333333333333-0.000138497970753945i</v>
      </c>
      <c r="V2749" t="str">
        <f t="shared" si="1420"/>
        <v>6.66666666666667E-06-0.00138497970753945i</v>
      </c>
      <c r="W2749" t="str">
        <f t="shared" si="1421"/>
        <v>0.0000275881173584497-0.000126485726865118i</v>
      </c>
      <c r="X2749" t="str">
        <f t="shared" si="1422"/>
        <v>0.0000278417134485215-0.000126368929194921i</v>
      </c>
      <c r="Y2749" t="str">
        <f t="shared" si="1423"/>
        <v>0.009+5.12079602535136i</v>
      </c>
      <c r="Z2749" t="str">
        <f t="shared" si="1424"/>
        <v>-0.000296022495999006-0.0000657673757957396i</v>
      </c>
      <c r="AA2749" t="str">
        <f t="shared" si="1425"/>
        <v>0.00413152431316864-2.34343621174675i</v>
      </c>
      <c r="AB2749" t="str">
        <f t="shared" si="1426"/>
        <v>0.865007413882962+0.308095916760163i</v>
      </c>
      <c r="AC2749" t="str">
        <f t="shared" si="1427"/>
        <v>1.08633738888166-0.208157345665037i</v>
      </c>
      <c r="AD2749" t="str">
        <f t="shared" si="1428"/>
        <v>0.71564138588185+0.420736626366054i</v>
      </c>
      <c r="AE2749" t="str">
        <f t="shared" si="1429"/>
        <v>-0.000184175205471685-0.000171613362255356i</v>
      </c>
      <c r="AF2749" t="str">
        <f t="shared" si="1430"/>
        <v>-15.0661961714183-0.43576579890164i</v>
      </c>
      <c r="AG2749" t="str">
        <f t="shared" si="1431"/>
        <v>1.00357991261094-0.00606466439000996i</v>
      </c>
      <c r="AH2749" t="str">
        <f t="shared" si="1432"/>
        <v>0.00267425531318554+0.00267246909208867i</v>
      </c>
      <c r="AI2749">
        <f t="shared" si="1433"/>
        <v>-48.448543489022015</v>
      </c>
      <c r="AJ2749">
        <f t="shared" si="1434"/>
        <v>44.980858761633669</v>
      </c>
      <c r="AK2749"/>
      <c r="AL2749"/>
      <c r="AM2749"/>
      <c r="AN2749"/>
    </row>
    <row r="2750" spans="1:40" x14ac:dyDescent="0.25">
      <c r="A2750"/>
      <c r="B2750">
        <f t="shared" si="1435"/>
        <v>816000</v>
      </c>
      <c r="C2750" s="237" t="str">
        <f t="shared" si="1403"/>
        <v>-1.14778995544347E-07+0.00300125310956603i</v>
      </c>
      <c r="D2750" s="208" t="str">
        <f t="shared" si="1404"/>
        <v>-5.95700683697825+0.0230096071733396i</v>
      </c>
      <c r="E2750" t="str">
        <f t="shared" si="1405"/>
        <v>2870</v>
      </c>
      <c r="F2750" t="str">
        <f t="shared" si="1406"/>
        <v>0.777000777000777</v>
      </c>
      <c r="G2750" t="str">
        <f t="shared" si="1401"/>
        <v>0.777000777000777</v>
      </c>
      <c r="H2750" t="str">
        <f t="shared" si="1407"/>
        <v>9.10925011274048+0.458244672358399i</v>
      </c>
      <c r="I2750" t="str">
        <f t="shared" si="1408"/>
        <v>3204.42450666159i</v>
      </c>
      <c r="J2750" t="str">
        <f t="shared" si="1402"/>
        <v>-13898.2201766141+701.025540473343i</v>
      </c>
      <c r="K2750" t="str">
        <f t="shared" si="1409"/>
        <v>0.0116001067658201-0.229978550845294i</v>
      </c>
      <c r="L2750" t="str">
        <f t="shared" si="1410"/>
        <v>0.000881822597589645-0.0148215396738595i</v>
      </c>
      <c r="M2750" t="str">
        <f t="shared" si="1411"/>
        <v>0.0124819293634097-0.244800090519153i</v>
      </c>
      <c r="N2750" t="str">
        <f t="shared" si="1412"/>
        <v>-8.36053522035957i</v>
      </c>
      <c r="O2750" t="str">
        <f t="shared" si="1413"/>
        <v>-0.485166515058934-0.874421781902515i</v>
      </c>
      <c r="P2750" t="str">
        <f t="shared" si="1414"/>
        <v>1.48516651505893+0.874421781902515i</v>
      </c>
      <c r="Q2750" t="str">
        <f t="shared" si="1415"/>
        <v>-1.48516651505893+7.48611343845705i</v>
      </c>
      <c r="R2750" t="str">
        <f t="shared" si="1416"/>
        <v>0.0745146586709253-0.213172456457853i</v>
      </c>
      <c r="S2750" t="str">
        <f t="shared" si="1417"/>
        <v>0.863935062695681i</v>
      </c>
      <c r="T2750" t="str">
        <f t="shared" si="1418"/>
        <v>0.184167159534908+0.0643758263106131i</v>
      </c>
      <c r="U2750" t="str">
        <f t="shared" si="1419"/>
        <v>0.0000333333333333334-0.000138328242848609i</v>
      </c>
      <c r="V2750" t="str">
        <f t="shared" si="1420"/>
        <v>6.66666666666667E-06-0.00138328242848609i</v>
      </c>
      <c r="W2750" t="str">
        <f t="shared" si="1421"/>
        <v>0.0000275880800891258-0.000126332137581925i</v>
      </c>
      <c r="X2750" t="str">
        <f t="shared" si="1422"/>
        <v>0.0000278410299429852-0.00012621548325383i</v>
      </c>
      <c r="Y2750" t="str">
        <f t="shared" si="1423"/>
        <v>0.009+5.12707921065854i</v>
      </c>
      <c r="Z2750" t="str">
        <f t="shared" si="1424"/>
        <v>-0.000295300701338466-0.0000656839037573472i</v>
      </c>
      <c r="AA2750" t="str">
        <f t="shared" si="1425"/>
        <v>0.00412140345627827-2.34056423062925i</v>
      </c>
      <c r="AB2750" t="str">
        <f t="shared" si="1426"/>
        <v>0.868611978433445+0.303624240044548i</v>
      </c>
      <c r="AC2750" t="str">
        <f t="shared" si="1427"/>
        <v>1.08516919480573-0.208846474629273i</v>
      </c>
      <c r="AD2750" t="str">
        <f t="shared" si="1428"/>
        <v>0.719925980353546+0.418347890087943i</v>
      </c>
      <c r="AE2750" t="str">
        <f t="shared" si="1429"/>
        <v>-0.000185115924360559-0.000170825974152393i</v>
      </c>
      <c r="AF2750" t="str">
        <f t="shared" si="1430"/>
        <v>-15.0662569497187-0.435235065185059i</v>
      </c>
      <c r="AG2750" t="str">
        <f t="shared" si="1431"/>
        <v>1.00355533671078-0.00609357792071138i</v>
      </c>
      <c r="AH2750" t="str">
        <f t="shared" si="1432"/>
        <v>0.00268887852743259+0.00266120038906009i</v>
      </c>
      <c r="AI2750">
        <f t="shared" si="1433"/>
        <v>-48.442979960155839</v>
      </c>
      <c r="AJ2750">
        <f t="shared" si="1434"/>
        <v>44.703588229143065</v>
      </c>
      <c r="AK2750"/>
      <c r="AL2750"/>
      <c r="AM2750"/>
      <c r="AN2750"/>
    </row>
    <row r="2751" spans="1:40" x14ac:dyDescent="0.25">
      <c r="A2751"/>
      <c r="B2751">
        <f t="shared" si="1435"/>
        <v>817000</v>
      </c>
      <c r="C2751" s="237" t="str">
        <f t="shared" si="1403"/>
        <v>-1.14498190767863E-07+0.00299757960515868i</v>
      </c>
      <c r="D2751" s="208" t="str">
        <f t="shared" si="1404"/>
        <v>-5.95700683482542+0.0229814436395499i</v>
      </c>
      <c r="E2751" t="str">
        <f t="shared" si="1405"/>
        <v>2870</v>
      </c>
      <c r="F2751" t="str">
        <f t="shared" si="1406"/>
        <v>0.777000777000777</v>
      </c>
      <c r="G2751" t="str">
        <f t="shared" si="1401"/>
        <v>0.777000777000777</v>
      </c>
      <c r="H2751" t="str">
        <f t="shared" si="1407"/>
        <v>9.10931067102304+0.457687062311193i</v>
      </c>
      <c r="I2751" t="str">
        <f t="shared" si="1408"/>
        <v>3208.35149747858i</v>
      </c>
      <c r="J2751" t="str">
        <f t="shared" si="1402"/>
        <v>-13932.3077669465+701.884640400393i</v>
      </c>
      <c r="K2751" t="str">
        <f t="shared" si="1409"/>
        <v>0.0115717950904465-0.229698445209133i</v>
      </c>
      <c r="L2751" t="str">
        <f t="shared" si="1410"/>
        <v>0.000879672825340178-0.0148035260007676i</v>
      </c>
      <c r="M2751" t="str">
        <f t="shared" si="1411"/>
        <v>0.0124514679157867-0.244501971209901i</v>
      </c>
      <c r="N2751" t="str">
        <f t="shared" si="1412"/>
        <v>-8.37078097430609i</v>
      </c>
      <c r="O2751" t="str">
        <f t="shared" si="1413"/>
        <v>-0.494100003665139-0.869405076117059i</v>
      </c>
      <c r="P2751" t="str">
        <f t="shared" si="1414"/>
        <v>1.49410000366514+0.869405076117059i</v>
      </c>
      <c r="Q2751" t="str">
        <f t="shared" si="1415"/>
        <v>-1.49410000366514+7.50137589818903i</v>
      </c>
      <c r="R2751" t="str">
        <f t="shared" si="1416"/>
        <v>0.0733193388728242-0.21378030509455i</v>
      </c>
      <c r="S2751" t="str">
        <f t="shared" si="1417"/>
        <v>0.864993806645063i</v>
      </c>
      <c r="T2751" t="str">
        <f t="shared" si="1418"/>
        <v>0.184918639889478+0.0634207740323035i</v>
      </c>
      <c r="U2751" t="str">
        <f t="shared" si="1419"/>
        <v>0.0000333333333333333-0.000138158930433861i</v>
      </c>
      <c r="V2751" t="str">
        <f t="shared" si="1420"/>
        <v>6.66666666666667E-06-0.00138158930433861i</v>
      </c>
      <c r="W2751" t="str">
        <f t="shared" si="1421"/>
        <v>0.000027588042774227-0.000126178926013848i</v>
      </c>
      <c r="X2751" t="str">
        <f t="shared" si="1422"/>
        <v>0.0000278403487635822-0.000126062414670598i</v>
      </c>
      <c r="Y2751" t="str">
        <f t="shared" si="1423"/>
        <v>0.009+5.13336239596572i</v>
      </c>
      <c r="Z2751" t="str">
        <f t="shared" si="1424"/>
        <v>-0.00029458155550004-0.0000656006461683365i</v>
      </c>
      <c r="AA2751" t="str">
        <f t="shared" si="1425"/>
        <v>0.00411131974383886-2.33769928051617i</v>
      </c>
      <c r="AB2751" t="str">
        <f t="shared" si="1426"/>
        <v>0.872156284808074+0.299119800430749i</v>
      </c>
      <c r="AC2751" t="str">
        <f t="shared" si="1427"/>
        <v>1.08399500683107-0.209519450240638i</v>
      </c>
      <c r="AD2751" t="str">
        <f t="shared" si="1428"/>
        <v>0.724185811360924+0.415915950403839i</v>
      </c>
      <c r="AE2751" t="str">
        <f t="shared" si="1429"/>
        <v>-0.000186047427683551-0.000170028224798458i</v>
      </c>
      <c r="AF2751" t="str">
        <f t="shared" si="1430"/>
        <v>-15.0663175058485-0.434705618671643i</v>
      </c>
      <c r="AG2751" t="str">
        <f t="shared" si="1431"/>
        <v>1.00353045487433-0.0061222116459256i</v>
      </c>
      <c r="AH2751" t="str">
        <f t="shared" si="1432"/>
        <v>0.00270337080572225+0.00264977079393753i</v>
      </c>
      <c r="AI2751">
        <f t="shared" si="1433"/>
        <v>-48.437689943053279</v>
      </c>
      <c r="AJ2751">
        <f t="shared" si="1434"/>
        <v>44.426327180943254</v>
      </c>
      <c r="AK2751"/>
      <c r="AL2751"/>
      <c r="AM2751"/>
      <c r="AN2751"/>
    </row>
    <row r="2752" spans="1:40" x14ac:dyDescent="0.25">
      <c r="A2752"/>
      <c r="B2752">
        <f t="shared" si="1435"/>
        <v>818000</v>
      </c>
      <c r="C2752" s="237" t="str">
        <f t="shared" si="1403"/>
        <v>-1.14218415208127E-07+0.00299391508242466i</v>
      </c>
      <c r="D2752" s="208" t="str">
        <f t="shared" si="1404"/>
        <v>-5.95700683268047+0.0229533489652557i</v>
      </c>
      <c r="E2752" t="str">
        <f t="shared" si="1405"/>
        <v>2870</v>
      </c>
      <c r="F2752" t="str">
        <f t="shared" si="1406"/>
        <v>0.777000777000777</v>
      </c>
      <c r="G2752" t="str">
        <f t="shared" si="1401"/>
        <v>0.777000777000777</v>
      </c>
      <c r="H2752" t="str">
        <f t="shared" si="1407"/>
        <v>9.10937100820745+0.457130803664243i</v>
      </c>
      <c r="I2752" t="str">
        <f t="shared" si="1408"/>
        <v>3212.27848829556i</v>
      </c>
      <c r="J2752" t="str">
        <f t="shared" si="1402"/>
        <v>-13966.4371057056+702.743740327444i</v>
      </c>
      <c r="K2752" t="str">
        <f t="shared" si="1409"/>
        <v>0.0115435868542965-0.229419019370646i</v>
      </c>
      <c r="L2752" t="str">
        <f t="shared" si="1410"/>
        <v>0.000877530895621179-0.0147855559054276i</v>
      </c>
      <c r="M2752" t="str">
        <f t="shared" si="1411"/>
        <v>0.0124211177499177-0.244204575276074i</v>
      </c>
      <c r="N2752" t="str">
        <f t="shared" si="1412"/>
        <v>-8.38102672825261i</v>
      </c>
      <c r="O2752" t="str">
        <f t="shared" si="1413"/>
        <v>-0.502981624343029-0.864297104920089i</v>
      </c>
      <c r="P2752" t="str">
        <f t="shared" si="1414"/>
        <v>1.50298162434303+0.864297104920089i</v>
      </c>
      <c r="Q2752" t="str">
        <f t="shared" si="1415"/>
        <v>-1.50298162434303+7.51672962333252i</v>
      </c>
      <c r="R2752" t="str">
        <f t="shared" si="1416"/>
        <v>0.0721191465634554-0.214371868769813i</v>
      </c>
      <c r="S2752" t="str">
        <f t="shared" si="1417"/>
        <v>0.866052550594444i</v>
      </c>
      <c r="T2752" t="str">
        <f t="shared" si="1418"/>
        <v>0.185657303723794+0.0624589708279751i</v>
      </c>
      <c r="U2752" t="str">
        <f t="shared" si="1419"/>
        <v>0.0000333333333333333-0.000137990031985898i</v>
      </c>
      <c r="V2752" t="str">
        <f t="shared" si="1420"/>
        <v>6.66666666666667E-06-0.00137990031985898i</v>
      </c>
      <c r="W2752" t="str">
        <f t="shared" si="1421"/>
        <v>0.0000275880054137537-0.000126026090775606i</v>
      </c>
      <c r="X2752" t="str">
        <f t="shared" si="1422"/>
        <v>0.0000278396698987227-0.000125909722061278i</v>
      </c>
      <c r="Y2752" t="str">
        <f t="shared" si="1423"/>
        <v>0.009+5.1396455812729i</v>
      </c>
      <c r="Z2752" t="str">
        <f t="shared" si="1424"/>
        <v>-0.000293865045538672-0.0000655176021923418i</v>
      </c>
      <c r="AA2752" t="str">
        <f t="shared" si="1425"/>
        <v>0.00410127299430338-2.33484133561921i</v>
      </c>
      <c r="AB2752" t="str">
        <f t="shared" si="1426"/>
        <v>0.875640142929917+0.294583520530005i</v>
      </c>
      <c r="AC2752" t="str">
        <f t="shared" si="1427"/>
        <v>1.08281507283625-0.210176272603193i</v>
      </c>
      <c r="AD2752" t="str">
        <f t="shared" si="1428"/>
        <v>0.72842044873597+0.413441063542507i</v>
      </c>
      <c r="AE2752" t="str">
        <f t="shared" si="1429"/>
        <v>-0.000186969641207939-0.000169220238154526i</v>
      </c>
      <c r="AF2752" t="str">
        <f t="shared" si="1430"/>
        <v>-15.0663778408879-0.434177454698987i</v>
      </c>
      <c r="AG2752" t="str">
        <f t="shared" si="1431"/>
        <v>1.00350527038474-0.00615056295027642i</v>
      </c>
      <c r="AH2752" t="str">
        <f t="shared" si="1432"/>
        <v>0.00271773096010394+0.00263818208311332i</v>
      </c>
      <c r="AI2752">
        <f t="shared" si="1433"/>
        <v>-48.432671671661957</v>
      </c>
      <c r="AJ2752">
        <f t="shared" si="1434"/>
        <v>44.149075092099821</v>
      </c>
      <c r="AK2752"/>
      <c r="AL2752"/>
      <c r="AM2752"/>
      <c r="AN2752"/>
    </row>
    <row r="2753" spans="1:40" x14ac:dyDescent="0.25">
      <c r="A2753"/>
      <c r="B2753">
        <f t="shared" si="1435"/>
        <v>819000</v>
      </c>
      <c r="C2753" s="237" t="str">
        <f t="shared" si="1403"/>
        <v>-1.13939663841509E-07+0.00299025950846407i</v>
      </c>
      <c r="D2753" s="208" t="str">
        <f t="shared" si="1404"/>
        <v>-5.95700683054338+0.0229253228982245i</v>
      </c>
      <c r="E2753" t="str">
        <f t="shared" si="1405"/>
        <v>2870</v>
      </c>
      <c r="F2753" t="str">
        <f t="shared" si="1406"/>
        <v>0.777000777000777</v>
      </c>
      <c r="G2753" t="str">
        <f t="shared" si="1401"/>
        <v>0.777000777000777</v>
      </c>
      <c r="H2753" t="str">
        <f t="shared" si="1407"/>
        <v>9.10943112536767+0.456575891525338i</v>
      </c>
      <c r="I2753" t="str">
        <f t="shared" si="1408"/>
        <v>3216.20547911255i</v>
      </c>
      <c r="J2753" t="str">
        <f t="shared" si="1402"/>
        <v>-14000.6081928913+703.602840254494i</v>
      </c>
      <c r="K2753" t="str">
        <f t="shared" si="1409"/>
        <v>0.0115154815544841-0.22914027086429i</v>
      </c>
      <c r="L2753" t="str">
        <f t="shared" si="1410"/>
        <v>0.000875396770376871-0.01476762923047i</v>
      </c>
      <c r="M2753" t="str">
        <f t="shared" si="1411"/>
        <v>0.012390878324861-0.24390790009476i</v>
      </c>
      <c r="N2753" t="str">
        <f t="shared" si="1412"/>
        <v>-8.39127248219913i</v>
      </c>
      <c r="O2753" t="str">
        <f t="shared" si="1413"/>
        <v>-0.511810444748421-0.859098404518612i</v>
      </c>
      <c r="P2753" t="str">
        <f t="shared" si="1414"/>
        <v>1.51181044474842+0.859098404518612i</v>
      </c>
      <c r="Q2753" t="str">
        <f t="shared" si="1415"/>
        <v>-1.51181044474842+7.53217407768052i</v>
      </c>
      <c r="R2753" t="str">
        <f t="shared" si="1416"/>
        <v>0.0709143244086789-0.214947164573539i</v>
      </c>
      <c r="S2753" t="str">
        <f t="shared" si="1417"/>
        <v>0.867111294543827i</v>
      </c>
      <c r="T2753" t="str">
        <f t="shared" si="1418"/>
        <v>0.186383114131886+0.0614906116397105i</v>
      </c>
      <c r="U2753" t="str">
        <f t="shared" si="1419"/>
        <v>0.0000333333333333334-0.000137821545988358i</v>
      </c>
      <c r="V2753" t="str">
        <f t="shared" si="1420"/>
        <v>6.66666666666667E-06-0.00137821545988358i</v>
      </c>
      <c r="W2753" t="str">
        <f t="shared" si="1421"/>
        <v>0.0000275879680077066-0.000125873630488685i</v>
      </c>
      <c r="X2753" t="str">
        <f t="shared" si="1422"/>
        <v>0.0000278389933368883-0.000125757404048683i</v>
      </c>
      <c r="Y2753" t="str">
        <f t="shared" si="1423"/>
        <v>0.009+5.14592876658008i</v>
      </c>
      <c r="Z2753" t="str">
        <f t="shared" si="1424"/>
        <v>-0.000293151158588291-0.0000654347709973883i</v>
      </c>
      <c r="AA2753" t="str">
        <f t="shared" si="1425"/>
        <v>0.00409126302723265-2.33199037027607i</v>
      </c>
      <c r="AB2753" t="str">
        <f t="shared" si="1426"/>
        <v>0.879063378734457+0.290016319773492i</v>
      </c>
      <c r="AC2753" t="str">
        <f t="shared" si="1427"/>
        <v>1.0816296389149-0.210816945826789i</v>
      </c>
      <c r="AD2753" t="str">
        <f t="shared" si="1428"/>
        <v>0.732629464944644+0.410923489894128i</v>
      </c>
      <c r="AE2753" t="str">
        <f t="shared" si="1429"/>
        <v>-0.000187882492005772-0.000168402138418199i</v>
      </c>
      <c r="AF2753" t="str">
        <f t="shared" si="1430"/>
        <v>-15.0664379559111-0.433650568627113i</v>
      </c>
      <c r="AG2753" t="str">
        <f t="shared" si="1431"/>
        <v>1.00347978654433-0.0061786292533637i</v>
      </c>
      <c r="AH2753" t="str">
        <f t="shared" si="1432"/>
        <v>0.0027319578211258+0.0026264360373442i</v>
      </c>
      <c r="AI2753">
        <f t="shared" si="1433"/>
        <v>-48.427923412713902</v>
      </c>
      <c r="AJ2753">
        <f t="shared" si="1434"/>
        <v>43.871831439464756</v>
      </c>
      <c r="AK2753"/>
      <c r="AL2753"/>
      <c r="AM2753"/>
      <c r="AN2753"/>
    </row>
    <row r="2754" spans="1:40" x14ac:dyDescent="0.25">
      <c r="A2754"/>
      <c r="B2754">
        <f t="shared" si="1435"/>
        <v>820000</v>
      </c>
      <c r="C2754" s="237" t="str">
        <f t="shared" si="1403"/>
        <v>-1.13661931674992E-07+0.00298661285053749i</v>
      </c>
      <c r="D2754" s="208" t="str">
        <f t="shared" si="1404"/>
        <v>-5.95700682841411+0.0228973651874541i</v>
      </c>
      <c r="E2754" t="str">
        <f t="shared" si="1405"/>
        <v>2870</v>
      </c>
      <c r="F2754" t="str">
        <f t="shared" si="1406"/>
        <v>0.777000777000777</v>
      </c>
      <c r="G2754" t="str">
        <f t="shared" si="1401"/>
        <v>0.777000777000777</v>
      </c>
      <c r="H2754" t="str">
        <f t="shared" si="1407"/>
        <v>9.10949102357117+0.456022321025782i</v>
      </c>
      <c r="I2754" t="str">
        <f t="shared" si="1408"/>
        <v>3220.13246992954i</v>
      </c>
      <c r="J2754" t="str">
        <f t="shared" si="1402"/>
        <v>-14034.8210285036+704.461940181546i</v>
      </c>
      <c r="K2754" t="str">
        <f t="shared" si="1409"/>
        <v>0.0114874786911733-0.2288621972364i</v>
      </c>
      <c r="L2754" t="str">
        <f t="shared" si="1410"/>
        <v>0.000873270411781761-0.0147497458192793i</v>
      </c>
      <c r="M2754" t="str">
        <f t="shared" si="1411"/>
        <v>0.0123607491029551-0.243611943055679i</v>
      </c>
      <c r="N2754" t="str">
        <f t="shared" si="1412"/>
        <v>-8.40151823614564i</v>
      </c>
      <c r="O2754" t="str">
        <f t="shared" si="1413"/>
        <v>-0.520585538079808-0.853809520643895i</v>
      </c>
      <c r="P2754" t="str">
        <f t="shared" si="1414"/>
        <v>1.52058553807981+0.853809520643895i</v>
      </c>
      <c r="Q2754" t="str">
        <f t="shared" si="1415"/>
        <v>-1.52058553807981+7.54770871550174i</v>
      </c>
      <c r="R2754" t="str">
        <f t="shared" si="1416"/>
        <v>0.069705113042529-0.215506213370659i</v>
      </c>
      <c r="S2754" t="str">
        <f t="shared" si="1417"/>
        <v>0.868170038493208i</v>
      </c>
      <c r="T2754" t="str">
        <f t="shared" si="1418"/>
        <v>0.187096037557531+0.0605158906733058i</v>
      </c>
      <c r="U2754" t="str">
        <f t="shared" si="1419"/>
        <v>0.0000333333333333333-0.000137653470932274i</v>
      </c>
      <c r="V2754" t="str">
        <f t="shared" si="1420"/>
        <v>6.66666666666667E-06-0.00137653470932274i</v>
      </c>
      <c r="W2754" t="str">
        <f t="shared" si="1421"/>
        <v>0.000027587930556086-0.000125721543781292i</v>
      </c>
      <c r="X2754" t="str">
        <f t="shared" si="1422"/>
        <v>0.0000278383190666295-0.000125605459262343i</v>
      </c>
      <c r="Y2754" t="str">
        <f t="shared" si="1423"/>
        <v>0.009+5.15221195188726i</v>
      </c>
      <c r="Z2754" t="str">
        <f t="shared" si="1424"/>
        <v>-0.00029243988186123-0.0000653521517558575i</v>
      </c>
      <c r="AA2754" t="str">
        <f t="shared" si="1425"/>
        <v>0.00408128966328722-2.32914635894961i</v>
      </c>
      <c r="AB2754" t="str">
        <f t="shared" si="1426"/>
        <v>0.882425833956034+0.28541911411974i</v>
      </c>
      <c r="AC2754" t="str">
        <f t="shared" si="1427"/>
        <v>1.08043894931144-0.211441477953736i</v>
      </c>
      <c r="AD2754" t="str">
        <f t="shared" si="1428"/>
        <v>0.736812435124679+0.408363493983974i</v>
      </c>
      <c r="AE2754" t="str">
        <f t="shared" si="1429"/>
        <v>-0.000188785908451353-0.000167574050012983i</v>
      </c>
      <c r="AF2754" t="str">
        <f t="shared" si="1430"/>
        <v>-15.0664978519853-0.433124955838328i</v>
      </c>
      <c r="AG2754" t="str">
        <f t="shared" si="1431"/>
        <v>1.00345400667422-0.00620640800986914i</v>
      </c>
      <c r="AH2754" t="str">
        <f t="shared" si="1432"/>
        <v>0.00274605023780627+0.0026145344416101i</v>
      </c>
      <c r="AI2754">
        <f t="shared" si="1433"/>
        <v>-48.423443465154804</v>
      </c>
      <c r="AJ2754">
        <f t="shared" si="1434"/>
        <v>43.594595701714788</v>
      </c>
      <c r="AK2754"/>
      <c r="AL2754"/>
      <c r="AM2754"/>
      <c r="AN2754"/>
    </row>
    <row r="2755" spans="1:40" x14ac:dyDescent="0.25">
      <c r="A2755"/>
      <c r="B2755">
        <f t="shared" si="1435"/>
        <v>821000</v>
      </c>
      <c r="C2755" s="237" t="str">
        <f t="shared" si="1403"/>
        <v>-1.1338521374595E-07+0.00298297507606501i</v>
      </c>
      <c r="D2755" s="208" t="str">
        <f t="shared" si="1404"/>
        <v>-5.9570068262926+0.0228694755831651i</v>
      </c>
      <c r="E2755" t="str">
        <f t="shared" si="1405"/>
        <v>2870</v>
      </c>
      <c r="F2755" t="str">
        <f t="shared" si="1406"/>
        <v>0.777000777000777</v>
      </c>
      <c r="G2755" t="str">
        <f t="shared" si="1401"/>
        <v>0.777000777000777</v>
      </c>
      <c r="H2755" t="str">
        <f t="shared" si="1407"/>
        <v>9.10955070387888+0.455470087320246i</v>
      </c>
      <c r="I2755" t="str">
        <f t="shared" si="1408"/>
        <v>3224.05946074653i</v>
      </c>
      <c r="J2755" t="str">
        <f t="shared" si="1402"/>
        <v>-14069.0756125425+705.321040108596i</v>
      </c>
      <c r="K2755" t="str">
        <f t="shared" si="1409"/>
        <v>0.0114595777675556-0.228584796045114i</v>
      </c>
      <c r="L2755" t="str">
        <f t="shared" si="1410"/>
        <v>0.000871151782238935-0.0147319055159893i</v>
      </c>
      <c r="M2755" t="str">
        <f t="shared" si="1411"/>
        <v>0.0123307295497945-0.243316701561103i</v>
      </c>
      <c r="N2755" t="str">
        <f t="shared" si="1412"/>
        <v>-8.41176399009216i</v>
      </c>
      <c r="O2755" t="str">
        <f t="shared" si="1413"/>
        <v>-0.529305983175684-0.848431008494163i</v>
      </c>
      <c r="P2755" t="str">
        <f t="shared" si="1414"/>
        <v>1.52930598317568+0.848431008494163i</v>
      </c>
      <c r="Q2755" t="str">
        <f t="shared" si="1415"/>
        <v>-1.52930598317568+7.563332981598i</v>
      </c>
      <c r="R2755" t="str">
        <f t="shared" si="1416"/>
        <v>0.068491751010289-0.216049039724898i</v>
      </c>
      <c r="S2755" t="str">
        <f t="shared" si="1417"/>
        <v>0.869228782442591i</v>
      </c>
      <c r="T2755" t="str">
        <f t="shared" si="1418"/>
        <v>0.187796043747964+0.0595350013380346i</v>
      </c>
      <c r="U2755" t="str">
        <f t="shared" si="1419"/>
        <v>0.0000333333333333334-0.000137485805316035i</v>
      </c>
      <c r="V2755" t="str">
        <f t="shared" si="1420"/>
        <v>6.66666666666667E-06-0.00137485805316035i</v>
      </c>
      <c r="W2755" t="str">
        <f t="shared" si="1421"/>
        <v>0.0000275878930588923-0.000125569829288321i</v>
      </c>
      <c r="X2755" t="str">
        <f t="shared" si="1422"/>
        <v>0.0000278376470765676-0.000125453886338466i</v>
      </c>
      <c r="Y2755" t="str">
        <f t="shared" si="1423"/>
        <v>0.009+5.15849513719444i</v>
      </c>
      <c r="Z2755" t="str">
        <f t="shared" si="1424"/>
        <v>-0.00029173120264766-0.0000652697436444652i</v>
      </c>
      <c r="AA2755" t="str">
        <f t="shared" si="1425"/>
        <v>0.00407135272421937-2.32630927622716i</v>
      </c>
      <c r="AB2755" t="str">
        <f t="shared" si="1426"/>
        <v>0.885727365909522+0.280792815770534i</v>
      </c>
      <c r="AC2755" t="str">
        <f t="shared" si="1427"/>
        <v>1.07924324635922-0.212049880884717i</v>
      </c>
      <c r="AD2755" t="str">
        <f t="shared" si="1428"/>
        <v>0.740968937123183+0.405761344445812i</v>
      </c>
      <c r="AE2755" t="str">
        <f t="shared" si="1429"/>
        <v>-0.000189679820218693-0.00016673609757765i</v>
      </c>
      <c r="AF2755" t="str">
        <f t="shared" si="1430"/>
        <v>-15.0665575301715-0.432600611737081i</v>
      </c>
      <c r="AG2755" t="str">
        <f t="shared" si="1431"/>
        <v>1.00342793411402-0.00623389670966011i</v>
      </c>
      <c r="AH2755" t="str">
        <f t="shared" si="1432"/>
        <v>0.00276000707760574+0.00260247908497406i</v>
      </c>
      <c r="AI2755">
        <f t="shared" si="1433"/>
        <v>-48.419230159586007</v>
      </c>
      <c r="AJ2755">
        <f t="shared" si="1434"/>
        <v>43.317367359388072</v>
      </c>
      <c r="AK2755"/>
      <c r="AL2755"/>
      <c r="AM2755"/>
      <c r="AN2755"/>
    </row>
    <row r="2756" spans="1:40" x14ac:dyDescent="0.25">
      <c r="A2756"/>
      <c r="B2756">
        <f t="shared" si="1435"/>
        <v>822000</v>
      </c>
      <c r="C2756" s="237" t="str">
        <f t="shared" si="1403"/>
        <v>-1.13109505121925E-07+0.00297934615262528i</v>
      </c>
      <c r="D2756" s="208" t="str">
        <f t="shared" si="1404"/>
        <v>-5.95700682417883+0.0228416538367938i</v>
      </c>
      <c r="E2756" t="str">
        <f t="shared" si="1405"/>
        <v>2870</v>
      </c>
      <c r="F2756" t="str">
        <f t="shared" si="1406"/>
        <v>0.777000777000777</v>
      </c>
      <c r="G2756" t="str">
        <f t="shared" si="1401"/>
        <v>0.777000777000777</v>
      </c>
      <c r="H2756" t="str">
        <f t="shared" si="1407"/>
        <v>9.10961016734539+0.454919185586641i</v>
      </c>
      <c r="I2756" t="str">
        <f t="shared" si="1408"/>
        <v>3227.98645156351i</v>
      </c>
      <c r="J2756" t="str">
        <f t="shared" si="1402"/>
        <v>-14103.3719450081+706.180140035647i</v>
      </c>
      <c r="K2756" t="str">
        <f t="shared" si="1409"/>
        <v>0.0114317782898284-0.228308064860307i</v>
      </c>
      <c r="L2756" t="str">
        <f t="shared" si="1410"/>
        <v>0.000869040844378477-0.0147141081654792i</v>
      </c>
      <c r="M2756" t="str">
        <f t="shared" si="1411"/>
        <v>0.0123008191342069-0.243022173025786i</v>
      </c>
      <c r="N2756" t="str">
        <f t="shared" si="1412"/>
        <v>-8.42200974403868i</v>
      </c>
      <c r="O2756" t="str">
        <f t="shared" si="1413"/>
        <v>-0.537970864611193-0.842963432676344i</v>
      </c>
      <c r="P2756" t="str">
        <f t="shared" si="1414"/>
        <v>1.53797086461119+0.842963432676344i</v>
      </c>
      <c r="Q2756" t="str">
        <f t="shared" si="1415"/>
        <v>-1.53797086461119+7.57904631136234i</v>
      </c>
      <c r="R2756" t="str">
        <f t="shared" si="1416"/>
        <v>0.0672744747140676-0.216575671822013i</v>
      </c>
      <c r="S2756" t="str">
        <f t="shared" si="1417"/>
        <v>0.870287526391974i</v>
      </c>
      <c r="T2756" t="str">
        <f t="shared" si="1418"/>
        <v>0.18848310570666+0.0585481361882253i</v>
      </c>
      <c r="U2756" t="str">
        <f t="shared" si="1419"/>
        <v>0.0000333333333333333-0.000137318547645334i</v>
      </c>
      <c r="V2756" t="str">
        <f t="shared" si="1420"/>
        <v>6.66666666666667E-06-0.00137318547645334i</v>
      </c>
      <c r="W2756" t="str">
        <f t="shared" si="1421"/>
        <v>0.0000275878555161261-0.000125418485651307i</v>
      </c>
      <c r="X2756" t="str">
        <f t="shared" si="1422"/>
        <v>0.0000278369773553927-0.000125302683919894i</v>
      </c>
      <c r="Y2756" t="str">
        <f t="shared" si="1423"/>
        <v>0.009+5.16477832250162i</v>
      </c>
      <c r="Z2756" t="str">
        <f t="shared" si="1424"/>
        <v>-0.00029102510831501-0.0000651875458442281i</v>
      </c>
      <c r="AA2756" t="str">
        <f t="shared" si="1425"/>
        <v>0.00406145203286504-2.3234790968197i</v>
      </c>
      <c r="AB2756" t="str">
        <f t="shared" si="1426"/>
        <v>0.888967847267634+0.27613833289537i</v>
      </c>
      <c r="AC2756" t="str">
        <f t="shared" si="1427"/>
        <v>1.07804277042132-0.212642170304068i</v>
      </c>
      <c r="AD2756" t="str">
        <f t="shared" si="1428"/>
        <v>0.745098551533967+0.403117313994999i</v>
      </c>
      <c r="AE2756" t="str">
        <f t="shared" si="1429"/>
        <v>-0.000190564158278879-0.000165888405955639i</v>
      </c>
      <c r="AF2756" t="str">
        <f t="shared" si="1430"/>
        <v>-15.0666169915242-0.432077531749847i</v>
      </c>
      <c r="AG2756" t="str">
        <f t="shared" si="1431"/>
        <v>1.00340157222147-0.00626109287788995i</v>
      </c>
      <c r="AH2756" t="str">
        <f t="shared" si="1432"/>
        <v>0.00277382722639726+0.00259027176044253i</v>
      </c>
      <c r="AI2756">
        <f t="shared" si="1433"/>
        <v>-48.415281857721723</v>
      </c>
      <c r="AJ2756">
        <f t="shared" si="1434"/>
        <v>43.040145894921494</v>
      </c>
      <c r="AK2756"/>
      <c r="AL2756"/>
      <c r="AM2756"/>
      <c r="AN2756"/>
    </row>
    <row r="2757" spans="1:40" x14ac:dyDescent="0.25">
      <c r="A2757"/>
      <c r="B2757">
        <f t="shared" si="1435"/>
        <v>823000</v>
      </c>
      <c r="C2757" s="237" t="str">
        <f t="shared" si="1403"/>
        <v>-1.12834800900405E-07+0.0029757260479545i</v>
      </c>
      <c r="D2757" s="208" t="str">
        <f t="shared" si="1404"/>
        <v>-5.95700682207277+0.0228138997009845i</v>
      </c>
      <c r="E2757" t="str">
        <f t="shared" si="1405"/>
        <v>2870</v>
      </c>
      <c r="F2757" t="str">
        <f t="shared" si="1406"/>
        <v>0.777000777000777</v>
      </c>
      <c r="G2757" t="str">
        <f t="shared" ref="G2757:G2820" si="1436">IF($C$11=$C$7,$C$24,F2757)</f>
        <v>0.777000777000777</v>
      </c>
      <c r="H2757" t="str">
        <f t="shared" si="1407"/>
        <v>9.10966941501895+0.454369611025966i</v>
      </c>
      <c r="I2757" t="str">
        <f t="shared" si="1408"/>
        <v>3231.9134423805i</v>
      </c>
      <c r="J2757" t="str">
        <f t="shared" ref="J2757:J2820" si="1437">IMSUM(COMPLEX(0,2*PI()*B2757*$C$113*$C$112),COMPLEX(0,2*PI()*B2757*$C$113*$C$111),COMPLEX(0,2*PI()*B2757*$C$28*10^-12*$C$111),COMPLEX(-1*2*PI()*B2757*2*PI()*B2757*$C$113*$C$112*$C$28*10^-12*$C$111,0),COMPLEX(1,0))</f>
        <v>-14137.7100259002+707.039239962697i</v>
      </c>
      <c r="K2757" t="str">
        <f t="shared" si="1409"/>
        <v>0.0114040797671736-0.228032001263526i</v>
      </c>
      <c r="L2757" t="str">
        <f t="shared" si="1410"/>
        <v>0.000866937561055753-0.0146963536133685i</v>
      </c>
      <c r="M2757" t="str">
        <f t="shared" si="1411"/>
        <v>0.0122710173282294-0.242728354876894i</v>
      </c>
      <c r="N2757" t="str">
        <f t="shared" si="1412"/>
        <v>-8.4322554979852i</v>
      </c>
      <c r="O2757" t="str">
        <f t="shared" si="1413"/>
        <v>-0.546579272794253-0.837407367146782i</v>
      </c>
      <c r="P2757" t="str">
        <f t="shared" si="1414"/>
        <v>1.54657927279425+0.837407367146782i</v>
      </c>
      <c r="Q2757" t="str">
        <f t="shared" si="1415"/>
        <v>-1.54657927279425+7.59484813083842i</v>
      </c>
      <c r="R2757" t="str">
        <f t="shared" si="1416"/>
        <v>0.0660535183608437-0.217086141392567i</v>
      </c>
      <c r="S2757" t="str">
        <f t="shared" si="1417"/>
        <v>0.871346270341355i</v>
      </c>
      <c r="T2757" t="str">
        <f t="shared" si="1418"/>
        <v>0.189157199645209+0.0575554868666454i</v>
      </c>
      <c r="U2757" t="str">
        <f t="shared" si="1419"/>
        <v>0.0000333333333333334-0.000137151696433128i</v>
      </c>
      <c r="V2757" t="str">
        <f t="shared" si="1420"/>
        <v>6.66666666666667E-06-0.00137151696433128i</v>
      </c>
      <c r="W2757" t="str">
        <f t="shared" si="1421"/>
        <v>0.0000275878179277878-0.000125267511518389i</v>
      </c>
      <c r="X2757" t="str">
        <f t="shared" si="1422"/>
        <v>0.0000278363098918633-0.000125151850656068i</v>
      </c>
      <c r="Y2757" t="str">
        <f t="shared" si="1423"/>
        <v>0.009+5.1710615078088i</v>
      </c>
      <c r="Z2757" t="str">
        <f t="shared" si="1424"/>
        <v>-0.00029032158630742-0.0000651055575404371i</v>
      </c>
      <c r="AA2757" t="str">
        <f t="shared" si="1425"/>
        <v>0.00405158741313609-2.32065579556114i</v>
      </c>
      <c r="AB2757" t="str">
        <f t="shared" si="1426"/>
        <v>0.892147165833939+0.271456569364426i</v>
      </c>
      <c r="AC2757" t="str">
        <f t="shared" si="1427"/>
        <v>1.07683775983363-0.213218365604423i</v>
      </c>
      <c r="AD2757" t="str">
        <f t="shared" si="1428"/>
        <v>0.749200861734645+0.400431679401298i</v>
      </c>
      <c r="AE2757" t="str">
        <f t="shared" si="1429"/>
        <v>-0.000191438854897413-0.000165031100184539i</v>
      </c>
      <c r="AF2757" t="str">
        <f t="shared" si="1430"/>
        <v>-15.0666762370917-0.431555711324981i</v>
      </c>
      <c r="AG2757" t="str">
        <f t="shared" si="1431"/>
        <v>1.00337492437212-0.00628799407509599i</v>
      </c>
      <c r="AH2757" t="str">
        <f t="shared" si="1432"/>
        <v>0.00278750958843715+0.00257791426482676i</v>
      </c>
      <c r="AI2757">
        <f t="shared" si="1433"/>
        <v>-48.411596951858456</v>
      </c>
      <c r="AJ2757">
        <f t="shared" si="1434"/>
        <v>42.762930792687875</v>
      </c>
      <c r="AK2757"/>
      <c r="AL2757"/>
      <c r="AM2757"/>
      <c r="AN2757"/>
    </row>
    <row r="2758" spans="1:40" x14ac:dyDescent="0.25">
      <c r="A2758"/>
      <c r="B2758">
        <f t="shared" si="1435"/>
        <v>824000</v>
      </c>
      <c r="C2758" s="237" t="str">
        <f t="shared" ref="C2758:C2821" si="1438">IMPRODUCT(COMPLEX(-1,0),IMDIV(IMPRODUCT(G2758,COMPLEX($C$100+$C$101,0)),COMPLEX($C$100,2*PI()*B2758*$C$103*$C$102*(2*$C$100+$C$101))))</f>
        <v>-1.12561096208609E-07+0.0029721147299455i</v>
      </c>
      <c r="D2758" s="208" t="str">
        <f t="shared" ref="D2758:D2821" si="1439">IMPRODUCT(COMPLEX($C$106,0),IMSUB(C2758,G2758))</f>
        <v>-5.95700681997436+0.0227862129295822i</v>
      </c>
      <c r="E2758" t="str">
        <f t="shared" ref="E2758:E2821" si="1440">IMDIV(COMPLEX($C$20*10^3,0),COMPLEX(1,2*PI()*B2758*$C$20*1000*$C$29*10^-12))</f>
        <v>2870</v>
      </c>
      <c r="F2758" t="str">
        <f t="shared" ref="F2758:F2821" si="1441">IMDIV(COMPLEX($C$22*1000,0),IMSUM(COMPLEX($C$22*1000,0),E2758))</f>
        <v>0.777000777000777</v>
      </c>
      <c r="G2758" t="str">
        <f t="shared" si="1436"/>
        <v>0.777000777000777</v>
      </c>
      <c r="H2758" t="str">
        <f t="shared" ref="H2758:H2821" si="1442">IMPRODUCT(COMPLEX($C$108,0),IMPRODUCT(COMPLEX(-1,0),D2758),IMDIV(COMPLEX(0,2*PI()*B2758*$C$109*$C$110),COMPLEX(1,2*PI()*B2758*$C$109*$C$110)))</f>
        <v>9.10972844794138+0.453821358862186i</v>
      </c>
      <c r="I2758" t="str">
        <f t="shared" ref="I2758:I2821" si="1443">COMPLEX(0,2*PI()*B2758*$C$113*$C$112*$C$114)</f>
        <v>3235.84043319749i</v>
      </c>
      <c r="J2758" t="str">
        <f t="shared" si="1437"/>
        <v>-14172.089855219+707.898339889748i</v>
      </c>
      <c r="K2758" t="str">
        <f t="shared" ref="K2758:K2821" si="1444">IMDIV(I2758,J2758)</f>
        <v>0.0113764817117349-0.227756602847907i</v>
      </c>
      <c r="L2758" t="str">
        <f t="shared" ref="L2758:L2821" si="1445">IMDIV(COMPLEX($C$117,0),COMPLEX(1,2*PI()*B2758*$C$115*$C$116))</f>
        <v>0.000864841895349846-0.0146786417060132i</v>
      </c>
      <c r="M2758" t="str">
        <f t="shared" ref="M2758:M2821" si="1446">IMSUM(K2758,L2758)</f>
        <v>0.0122413236070847-0.24243524455392i</v>
      </c>
      <c r="N2758" t="str">
        <f t="shared" ref="N2758:N2821" si="1447">COMPLEX(0,-2*PI()*B2758*$C$43)</f>
        <v>-8.44250125193172i</v>
      </c>
      <c r="O2758" t="str">
        <f t="shared" ref="O2758:O2821" si="1448">IMEXP(N2758)</f>
        <v>-0.555130304061045-0.831763395150984i</v>
      </c>
      <c r="P2758" t="str">
        <f t="shared" ref="P2758:P2821" si="1449">IMSUB(COMPLEX(1,0),O2758)</f>
        <v>1.55513030406104+0.831763395150984i</v>
      </c>
      <c r="Q2758" t="str">
        <f t="shared" ref="Q2758:Q2821" si="1450">IMSUM(COMPLEX(0,2*PI()*B2758*$C$43),O2758,COMPLEX(-1,0))</f>
        <v>-1.55513030406104+7.61073785678074i</v>
      </c>
      <c r="R2758" t="str">
        <f t="shared" ref="R2758:R2821" si="1451">IMDIV(P2758,Q2758)</f>
        <v>0.0648291139129668-0.217580483634338i</v>
      </c>
      <c r="S2758" t="str">
        <f t="shared" ref="S2758:S2821" si="1452">IMDIV(COMPLEX(0,2*PI()*B2758*$C$123),COMPLEX($C$124,0))</f>
        <v>0.872405014290738i</v>
      </c>
      <c r="T2758" t="str">
        <f t="shared" ref="T2758:T2821" si="1453">IMPRODUCT(R2758,S2758)</f>
        <v>0.1898183049344+0.0565572440496977i</v>
      </c>
      <c r="U2758" t="str">
        <f t="shared" ref="U2758:U2821" si="1454">IMDIV(COMPLEX(1,2*PI()*B2758*$C$16*10^-3*$C$15*10^-6),COMPLEX(0,2*PI()*B2758*$C$15*10^-6))</f>
        <v>0.0000333333333333333-0.000136985250199593i</v>
      </c>
      <c r="V2758" t="str">
        <f t="shared" ref="V2758:V2821" si="1455">IMSUM(COMPLEX($C$18*10^-3,0),IMDIV(COMPLEX(1,0),COMPLEX(0,2*PI()*B2758*($C$17*1*10^-6))))</f>
        <v>6.66666666666667E-06-0.00136985250199593i</v>
      </c>
      <c r="W2758" t="str">
        <f t="shared" ref="W2758:W2821" si="1456">IMDIV(IMPRODUCT(U2758,V2758),IMSUM(U2758,V2758))</f>
        <v>0.0000275877802938779-0.000125116905544268i</v>
      </c>
      <c r="X2758" t="str">
        <f t="shared" ref="X2758:X2821" si="1457">IMDIV(IMPRODUCT(COMPLEX($C$19,0),W2758),IMSUM(COMPLEX($C$19,0),W2758))</f>
        <v>0.0000278356446748064-0.000125001385202985i</v>
      </c>
      <c r="Y2758" t="str">
        <f t="shared" ref="Y2758:Y2821" si="1458">COMPLEX($C$13*10^-3,2*PI()*B2758*$C$12*0.000001)</f>
        <v>0.009+5.17734469311598i</v>
      </c>
      <c r="Z2758" t="str">
        <f t="shared" ref="Z2758:Z2821" si="1459">IMPRODUCT(COMPLEX($C$6,0),IMDIV(X2758,IMSUM(X2758,Y2758)))</f>
        <v>-0.000289620624145171-0.0000650237779226297i</v>
      </c>
      <c r="AA2758" t="str">
        <f t="shared" ref="AA2758:AA2821" si="1460">IMDIV(COMPLEX($C$6,0),IMSUM(X2758,Y2758))</f>
        <v>0.00404175869001231-2.31783934740756i</v>
      </c>
      <c r="AB2758" t="str">
        <f t="shared" ref="AB2758:AB2821" si="1461">IMPRODUCT(COMPLEX($C$119,0),T2758)</f>
        <v>0.895265224312156+0.266748424490086i</v>
      </c>
      <c r="AC2758" t="str">
        <f t="shared" ref="AC2758:AC2821" si="1462">IMSUM(COMPLEX(1,0),IMPRODUCT(AB2758,M2758))</f>
        <v>1.0756284508506-0.213778489810874i</v>
      </c>
      <c r="AD2758" t="str">
        <f t="shared" ref="AD2758:AD2821" si="1463">IMDIV(AB2758,AC2758)</f>
        <v>0.753275453923478+0.397704721461356i</v>
      </c>
      <c r="AE2758" t="str">
        <f t="shared" ref="AE2758:AE2821" si="1464">IMPRODUCT(AD2758,AA2758,X2758)</f>
        <v>-0.00019230384363147-0.000164164305485608i</v>
      </c>
      <c r="AF2758" t="str">
        <f t="shared" ref="AF2758:AF2821" si="1465">IMSUB(D2758,H2758)</f>
        <v>-15.0667352679157-0.431035145932604i</v>
      </c>
      <c r="AG2758" t="str">
        <f t="shared" ref="AG2758:AG2821" si="1466">IMSUM(COMPLEX(1,0),IMPRODUCT(AD2758,AA2758,COMPLEX($C$127,0)))</f>
        <v>1.00334799395899-0.00631459789729449i</v>
      </c>
      <c r="AH2758" t="str">
        <f t="shared" ref="AH2758:AH2821" si="1467">IMDIV(IMPRODUCT(AE2758,AF2758),AG2758)</f>
        <v>0.00280105308633471+0.0025654083986043i</v>
      </c>
      <c r="AI2758">
        <f t="shared" ref="AI2758:AI2821" si="1468">20*LOG10(IMABS(AH2758))</f>
        <v>-48.408173864359412</v>
      </c>
      <c r="AJ2758">
        <f t="shared" ref="AJ2758:AJ2821" si="1469">IMARGUMENT(AH2758)*180/PI()</f>
        <v>42.485721539030791</v>
      </c>
      <c r="AK2758"/>
      <c r="AL2758"/>
      <c r="AM2758"/>
      <c r="AN2758"/>
    </row>
    <row r="2759" spans="1:40" x14ac:dyDescent="0.25">
      <c r="A2759"/>
      <c r="B2759">
        <f t="shared" si="1435"/>
        <v>825000</v>
      </c>
      <c r="C2759" s="237" t="str">
        <f t="shared" si="1438"/>
        <v>-1.12288386203273E-07+0.00296851216664679i</v>
      </c>
      <c r="D2759" s="208" t="str">
        <f t="shared" si="1439"/>
        <v>-5.95700681788359+0.0227585932776254i</v>
      </c>
      <c r="E2759" t="str">
        <f t="shared" si="1440"/>
        <v>2870</v>
      </c>
      <c r="F2759" t="str">
        <f t="shared" si="1441"/>
        <v>0.777000777000777</v>
      </c>
      <c r="G2759" t="str">
        <f t="shared" si="1436"/>
        <v>0.777000777000777</v>
      </c>
      <c r="H2759" t="str">
        <f t="shared" si="1442"/>
        <v>9.10978726714837+0.453274424342075i</v>
      </c>
      <c r="I2759" t="str">
        <f t="shared" si="1443"/>
        <v>3239.76742401447i</v>
      </c>
      <c r="J2759" t="str">
        <f t="shared" si="1437"/>
        <v>-14206.5114329644+708.757439816799i</v>
      </c>
      <c r="K2759" t="str">
        <f t="shared" si="1444"/>
        <v>0.0113489836385972-0.227481867218116i</v>
      </c>
      <c r="L2759" t="str">
        <f t="shared" si="1445"/>
        <v>0.000862753810561921-0.0146609722905011i</v>
      </c>
      <c r="M2759" t="str">
        <f t="shared" si="1446"/>
        <v>0.0122117374491591-0.242142839508617i</v>
      </c>
      <c r="N2759" t="str">
        <f t="shared" si="1447"/>
        <v>-8.45274700587824i</v>
      </c>
      <c r="O2759" t="str">
        <f t="shared" si="1448"/>
        <v>-0.56362306077086-0.826032109162403i</v>
      </c>
      <c r="P2759" t="str">
        <f t="shared" si="1449"/>
        <v>1.56362306077086+0.826032109162403i</v>
      </c>
      <c r="Q2759" t="str">
        <f t="shared" si="1450"/>
        <v>-1.56362306077086+7.62671489671584i</v>
      </c>
      <c r="R2759" t="str">
        <f t="shared" si="1451"/>
        <v>0.0636014910410942-0.21805873713442i</v>
      </c>
      <c r="S2759" t="str">
        <f t="shared" si="1452"/>
        <v>0.873463758240118i</v>
      </c>
      <c r="T2759" t="str">
        <f t="shared" si="1453"/>
        <v>0.190466404054524+0.0555535973944293i</v>
      </c>
      <c r="U2759" t="str">
        <f t="shared" si="1454"/>
        <v>0.0000333333333333333-0.000136819207472079i</v>
      </c>
      <c r="V2759" t="str">
        <f t="shared" si="1455"/>
        <v>6.66666666666667E-06-0.00136819207472079i</v>
      </c>
      <c r="W2759" t="str">
        <f t="shared" si="1456"/>
        <v>0.0000275877426143968-0.000124966666390166i</v>
      </c>
      <c r="X2759" t="str">
        <f t="shared" si="1457"/>
        <v>0.0000278349816931169-0.000124851286223156i</v>
      </c>
      <c r="Y2759" t="str">
        <f t="shared" si="1458"/>
        <v>0.009+5.18362787842316i</v>
      </c>
      <c r="Z2759" t="str">
        <f t="shared" si="1459"/>
        <v>-0.000288922209424134-0.0000649422061845623i</v>
      </c>
      <c r="AA2759" t="str">
        <f t="shared" si="1460"/>
        <v>0.0040319656895338-2.3150297274365i</v>
      </c>
      <c r="AB2759" t="str">
        <f t="shared" si="1461"/>
        <v>0.89832194007176+0.262014792777015i</v>
      </c>
      <c r="AC2759" t="str">
        <f t="shared" si="1462"/>
        <v>1.07441507759326-0.214322569504677i</v>
      </c>
      <c r="AD2759" t="str">
        <f t="shared" si="1463"/>
        <v>0.757321917155985+0.394936724970952i</v>
      </c>
      <c r="AE2759" t="str">
        <f t="shared" si="1464"/>
        <v>-0.000193159059327109-0.000163288147253371i</v>
      </c>
      <c r="AF2759" t="str">
        <f t="shared" si="1465"/>
        <v>-15.066794085032-0.43051583106445i</v>
      </c>
      <c r="AG2759" t="str">
        <f t="shared" si="1466"/>
        <v>1.0033207843922-0.00634090197607309i</v>
      </c>
      <c r="AH2759" t="str">
        <f t="shared" si="1467"/>
        <v>0.00281445666102197+0.00255275596578194i</v>
      </c>
      <c r="AI2759">
        <f t="shared" si="1468"/>
        <v>-48.405011047149451</v>
      </c>
      <c r="AJ2759">
        <f t="shared" si="1469"/>
        <v>42.208517622302033</v>
      </c>
      <c r="AK2759"/>
      <c r="AL2759"/>
      <c r="AM2759"/>
      <c r="AN2759"/>
    </row>
    <row r="2760" spans="1:40" x14ac:dyDescent="0.25">
      <c r="A2760"/>
      <c r="B2760">
        <f t="shared" si="1435"/>
        <v>826000</v>
      </c>
      <c r="C2760" s="237" t="str">
        <f t="shared" si="1438"/>
        <v>-1.12016666070427E-07+0.0029649183262616i</v>
      </c>
      <c r="D2760" s="208" t="str">
        <f t="shared" si="1439"/>
        <v>-5.9570068158004+0.0227310405013389i</v>
      </c>
      <c r="E2760" t="str">
        <f t="shared" si="1440"/>
        <v>2870</v>
      </c>
      <c r="F2760" t="str">
        <f t="shared" si="1441"/>
        <v>0.777000777000777</v>
      </c>
      <c r="G2760" t="str">
        <f t="shared" si="1436"/>
        <v>0.777000777000777</v>
      </c>
      <c r="H2760" t="str">
        <f t="shared" si="1442"/>
        <v>9.10984587366923+0.452728802735103i</v>
      </c>
      <c r="I2760" t="str">
        <f t="shared" si="1443"/>
        <v>3243.69441483146i</v>
      </c>
      <c r="J2760" t="str">
        <f t="shared" si="1437"/>
        <v>-14240.9747591364+709.616539743849i</v>
      </c>
      <c r="K2760" t="str">
        <f t="shared" si="1444"/>
        <v>0.0113215850657655-0.227207791990279i</v>
      </c>
      <c r="L2760" t="str">
        <f t="shared" si="1445"/>
        <v>0.000860673270213593-0.0146433452146474i</v>
      </c>
      <c r="M2760" t="str">
        <f t="shared" si="1446"/>
        <v>0.0121822583359791-0.241851137204926i</v>
      </c>
      <c r="N2760" t="str">
        <f t="shared" si="1447"/>
        <v>-8.46299275982476i</v>
      </c>
      <c r="O2760" t="str">
        <f t="shared" si="1448"/>
        <v>-0.572056651400335-0.820214110820239i</v>
      </c>
      <c r="P2760" t="str">
        <f t="shared" si="1449"/>
        <v>1.57205665140033+0.820214110820239i</v>
      </c>
      <c r="Q2760" t="str">
        <f t="shared" si="1450"/>
        <v>-1.57205665140033+7.64277864900452i</v>
      </c>
      <c r="R2760" t="str">
        <f t="shared" si="1451"/>
        <v>0.0623708770795372-0.218520943791094i</v>
      </c>
      <c r="S2760" t="str">
        <f t="shared" si="1452"/>
        <v>0.874522502189501i</v>
      </c>
      <c r="T2760" t="str">
        <f t="shared" si="1453"/>
        <v>0.191101482544999+0.0545447354873507i</v>
      </c>
      <c r="U2760" t="str">
        <f t="shared" si="1454"/>
        <v>0.0000333333333333333-0.000136653566785066i</v>
      </c>
      <c r="V2760" t="str">
        <f t="shared" si="1455"/>
        <v>6.66666666666667E-06-0.00136653566785066i</v>
      </c>
      <c r="W2760" t="str">
        <f t="shared" si="1456"/>
        <v>0.000027587704889345-0.000124816792723788i</v>
      </c>
      <c r="X2760" t="str">
        <f t="shared" si="1457"/>
        <v>0.0000278343209357562-0.000124701552385566i</v>
      </c>
      <c r="Y2760" t="str">
        <f t="shared" si="1458"/>
        <v>0.009+5.18991106373034i</v>
      </c>
      <c r="Z2760" t="str">
        <f t="shared" si="1459"/>
        <v>-0.000288226329815213-0.0000648608415241806i</v>
      </c>
      <c r="AA2760" t="str">
        <f t="shared" si="1460"/>
        <v>0.00402220823879316-2.31222691084619i</v>
      </c>
      <c r="AB2760" t="str">
        <f t="shared" si="1461"/>
        <v>0.901317244910392+0.257256563680759i</v>
      </c>
      <c r="AC2760" t="str">
        <f t="shared" si="1462"/>
        <v>1.07319787199979-0.214850634746604i</v>
      </c>
      <c r="AD2760" t="str">
        <f t="shared" si="1463"/>
        <v>0.761339843381293+0.392127978696917i</v>
      </c>
      <c r="AE2760" t="str">
        <f t="shared" si="1464"/>
        <v>-0.000194004438116421-0.000162402751045269i</v>
      </c>
      <c r="AF2760" t="str">
        <f t="shared" si="1465"/>
        <v>-15.0668526894696-0.429997762233764i</v>
      </c>
      <c r="AG2760" t="str">
        <f t="shared" si="1466"/>
        <v>1.00329329909867-0.00636690397868024i</v>
      </c>
      <c r="AH2760" t="str">
        <f t="shared" si="1467"/>
        <v>0.00282771927172218+0.00253995877375859i</v>
      </c>
      <c r="AI2760">
        <f t="shared" si="1468"/>
        <v>-48.402106981225188</v>
      </c>
      <c r="AJ2760">
        <f t="shared" si="1469"/>
        <v>41.931318532898722</v>
      </c>
      <c r="AK2760"/>
      <c r="AL2760"/>
      <c r="AM2760"/>
      <c r="AN2760"/>
    </row>
    <row r="2761" spans="1:40" x14ac:dyDescent="0.25">
      <c r="A2761"/>
      <c r="B2761">
        <f t="shared" si="1435"/>
        <v>827000</v>
      </c>
      <c r="C2761" s="237" t="str">
        <f t="shared" si="1438"/>
        <v>-1.11745931025195E-07+0.00296133317714696i</v>
      </c>
      <c r="D2761" s="208" t="str">
        <f t="shared" si="1439"/>
        <v>-5.95700681372476+0.0227035543581267i</v>
      </c>
      <c r="E2761" t="str">
        <f t="shared" si="1440"/>
        <v>2870</v>
      </c>
      <c r="F2761" t="str">
        <f t="shared" si="1441"/>
        <v>0.777000777000777</v>
      </c>
      <c r="G2761" t="str">
        <f t="shared" si="1436"/>
        <v>0.777000777000777</v>
      </c>
      <c r="H2761" t="str">
        <f t="shared" si="1442"/>
        <v>9.10990426852719+0.452184489333277i</v>
      </c>
      <c r="I2761" t="str">
        <f t="shared" si="1443"/>
        <v>3247.62140564845i</v>
      </c>
      <c r="J2761" t="str">
        <f t="shared" si="1437"/>
        <v>-14275.479833735+710.4756396709i</v>
      </c>
      <c r="K2761" t="str">
        <f t="shared" si="1444"/>
        <v>0.0112942855141433-0.226934374791909i</v>
      </c>
      <c r="L2761" t="str">
        <f t="shared" si="1445"/>
        <v>0.000858600238045408-0.0146257603269909i</v>
      </c>
      <c r="M2761" t="str">
        <f t="shared" si="1446"/>
        <v>0.0121528857521887-0.2415601351189i</v>
      </c>
      <c r="N2761" t="str">
        <f t="shared" si="1447"/>
        <v>-8.47323851377128i</v>
      </c>
      <c r="O2761" t="str">
        <f t="shared" si="1448"/>
        <v>-0.580430190637043-0.814310010866283i</v>
      </c>
      <c r="P2761" t="str">
        <f t="shared" si="1449"/>
        <v>1.58043019063704+0.814310010866283i</v>
      </c>
      <c r="Q2761" t="str">
        <f t="shared" si="1450"/>
        <v>-1.58043019063704+7.658928502905i</v>
      </c>
      <c r="R2761" t="str">
        <f t="shared" si="1451"/>
        <v>0.0611374969839855-0.218967148735546i</v>
      </c>
      <c r="S2761" t="str">
        <f t="shared" si="1452"/>
        <v>0.875581246138882i</v>
      </c>
      <c r="T2761" t="str">
        <f t="shared" si="1453"/>
        <v>0.191723528953347+0.0535308457950502i</v>
      </c>
      <c r="U2761" t="str">
        <f t="shared" si="1454"/>
        <v>0.0000333333333333333-0.000136488326680127i</v>
      </c>
      <c r="V2761" t="str">
        <f t="shared" si="1455"/>
        <v>6.66666666666667E-06-0.00136488326680127i</v>
      </c>
      <c r="W2761" t="str">
        <f t="shared" si="1456"/>
        <v>0.000027587667118723-0.000124667283219286i</v>
      </c>
      <c r="X2761" t="str">
        <f t="shared" si="1457"/>
        <v>0.000027833662391753-0.000124552182365645i</v>
      </c>
      <c r="Y2761" t="str">
        <f t="shared" si="1458"/>
        <v>0.009+5.19619424903752i</v>
      </c>
      <c r="Z2761" t="str">
        <f t="shared" si="1459"/>
        <v>-0.000287532973063826-0.0000647796831435944i</v>
      </c>
      <c r="AA2761" t="str">
        <f t="shared" si="1460"/>
        <v>0.00401248616592788-2.30943087295483i</v>
      </c>
      <c r="AB2761" t="str">
        <f t="shared" si="1461"/>
        <v>0.904251084813213+0.252474621374832i</v>
      </c>
      <c r="AC2761" t="str">
        <f t="shared" si="1462"/>
        <v>1.07197706377843-0.215362718999996i</v>
      </c>
      <c r="AD2761" t="str">
        <f t="shared" si="1463"/>
        <v>0.765328827478243+0.389278775348759i</v>
      </c>
      <c r="AE2761" t="str">
        <f t="shared" si="1464"/>
        <v>-0.000194839917414653-0.000161508242571373i</v>
      </c>
      <c r="AF2761" t="str">
        <f t="shared" si="1465"/>
        <v>-15.066911082252-0.42948093497515i</v>
      </c>
      <c r="AG2761" t="str">
        <f t="shared" si="1466"/>
        <v>1.00326554152178-0.00639260160811207i</v>
      </c>
      <c r="AH2761" t="str">
        <f t="shared" si="1467"/>
        <v>0.00284083989591904+0.00252701863318944i</v>
      </c>
      <c r="AI2761">
        <f t="shared" si="1468"/>
        <v>-48.399460176174138</v>
      </c>
      <c r="AJ2761">
        <f t="shared" si="1469"/>
        <v>41.654123763294592</v>
      </c>
      <c r="AK2761"/>
      <c r="AL2761"/>
      <c r="AM2761"/>
      <c r="AN2761"/>
    </row>
    <row r="2762" spans="1:40" x14ac:dyDescent="0.25">
      <c r="A2762"/>
      <c r="B2762">
        <f t="shared" si="1435"/>
        <v>828000</v>
      </c>
      <c r="C2762" s="237" t="str">
        <f t="shared" si="1438"/>
        <v>-1.11476176311573E-07+0.00295775668781274i</v>
      </c>
      <c r="D2762" s="208" t="str">
        <f t="shared" si="1439"/>
        <v>-5.95700681165664+0.0226761346065643i</v>
      </c>
      <c r="E2762" t="str">
        <f t="shared" si="1440"/>
        <v>2870</v>
      </c>
      <c r="F2762" t="str">
        <f t="shared" si="1441"/>
        <v>0.777000777000777</v>
      </c>
      <c r="G2762" t="str">
        <f t="shared" si="1436"/>
        <v>0.777000777000777</v>
      </c>
      <c r="H2762" t="str">
        <f t="shared" si="1442"/>
        <v>9.10996245273932+0.451641479451037i</v>
      </c>
      <c r="I2762" t="str">
        <f t="shared" si="1443"/>
        <v>3251.54839646544i</v>
      </c>
      <c r="J2762" t="str">
        <f t="shared" si="1437"/>
        <v>-14310.0266567603+711.33473959795i</v>
      </c>
      <c r="K2762" t="str">
        <f t="shared" si="1444"/>
        <v>0.0112670845075117-0.226661613261843i</v>
      </c>
      <c r="L2762" t="str">
        <f t="shared" si="1445"/>
        <v>0.000856534678015196-0.0146082174767888i</v>
      </c>
      <c r="M2762" t="str">
        <f t="shared" si="1446"/>
        <v>0.0121236191855269-0.241269830738632i</v>
      </c>
      <c r="N2762" t="str">
        <f t="shared" si="1447"/>
        <v>-8.4834842677178i</v>
      </c>
      <c r="O2762" t="str">
        <f t="shared" si="1448"/>
        <v>-0.588742799472425-0.808320429080802i</v>
      </c>
      <c r="P2762" t="str">
        <f t="shared" si="1449"/>
        <v>1.58874279947243+0.808320429080802i</v>
      </c>
      <c r="Q2762" t="str">
        <f t="shared" si="1450"/>
        <v>-1.58874279947243+7.675163838637i</v>
      </c>
      <c r="R2762" t="str">
        <f t="shared" si="1451"/>
        <v>0.059901573291594-0.219397400253485i</v>
      </c>
      <c r="S2762" t="str">
        <f t="shared" si="1452"/>
        <v>0.876639990088265i</v>
      </c>
      <c r="T2762" t="str">
        <f t="shared" si="1453"/>
        <v>0.192332534783606+0.0525121146166144i</v>
      </c>
      <c r="U2762" t="str">
        <f t="shared" si="1454"/>
        <v>0.0000333333333333334-0.000136323485705875i</v>
      </c>
      <c r="V2762" t="str">
        <f t="shared" si="1455"/>
        <v>6.66666666666667E-06-0.00136323485705875i</v>
      </c>
      <c r="W2762" t="str">
        <f t="shared" si="1456"/>
        <v>0.0000275876293025314-0.000124518136557216i</v>
      </c>
      <c r="X2762" t="str">
        <f t="shared" si="1457"/>
        <v>0.000027833006050202-0.000124403174845219i</v>
      </c>
      <c r="Y2762" t="str">
        <f t="shared" si="1458"/>
        <v>0.009+5.2024774343447i</v>
      </c>
      <c r="Z2762" t="str">
        <f t="shared" si="1459"/>
        <v>-0.000286842126989347-0.0000646987302490496i</v>
      </c>
      <c r="AA2762" t="str">
        <f t="shared" si="1460"/>
        <v>0.00400279930011285-2.30664158919987i</v>
      </c>
      <c r="AB2762" t="str">
        <f t="shared" si="1461"/>
        <v>0.90712341970959+0.247669844526302i</v>
      </c>
      <c r="AC2762" t="str">
        <f t="shared" si="1462"/>
        <v>1.07075288036276-0.215858859053606i</v>
      </c>
      <c r="AD2762" t="str">
        <f t="shared" si="1463"/>
        <v>0.769288467291289+0.386389411550058i</v>
      </c>
      <c r="AE2762" t="str">
        <f t="shared" si="1464"/>
        <v>-0.000195665435917242-0.000160604747684165i</v>
      </c>
      <c r="AF2762" t="str">
        <f t="shared" si="1465"/>
        <v>-15.066969264396-0.428965344844473i</v>
      </c>
      <c r="AG2762" t="str">
        <f t="shared" si="1466"/>
        <v>1.003237515121-0.00641799260319683i</v>
      </c>
      <c r="AH2762" t="str">
        <f t="shared" si="1467"/>
        <v>0.00285381752932438+0.00251393735785056i</v>
      </c>
      <c r="AI2762">
        <f t="shared" si="1468"/>
        <v>-48.397069169707819</v>
      </c>
      <c r="AJ2762">
        <f t="shared" si="1469"/>
        <v>41.376932808079637</v>
      </c>
      <c r="AK2762"/>
      <c r="AL2762"/>
      <c r="AM2762"/>
      <c r="AN2762"/>
    </row>
    <row r="2763" spans="1:40" x14ac:dyDescent="0.25">
      <c r="A2763"/>
      <c r="B2763">
        <f t="shared" si="1435"/>
        <v>829000</v>
      </c>
      <c r="C2763" s="237" t="str">
        <f t="shared" si="1438"/>
        <v>-1.11207397202226E-07+0.00295418882692079i</v>
      </c>
      <c r="D2763" s="208" t="str">
        <f t="shared" si="1439"/>
        <v>-5.957006809596+0.0226487810063927i</v>
      </c>
      <c r="E2763" t="str">
        <f t="shared" si="1440"/>
        <v>2870</v>
      </c>
      <c r="F2763" t="str">
        <f t="shared" si="1441"/>
        <v>0.777000777000777</v>
      </c>
      <c r="G2763" t="str">
        <f t="shared" si="1436"/>
        <v>0.777000777000777</v>
      </c>
      <c r="H2763" t="str">
        <f t="shared" si="1442"/>
        <v>9.11002042731656+0.451099768425088i</v>
      </c>
      <c r="I2763" t="str">
        <f t="shared" si="1443"/>
        <v>3255.47538728242i</v>
      </c>
      <c r="J2763" t="str">
        <f t="shared" si="1437"/>
        <v>-14344.6152282121+712.193839525002i</v>
      </c>
      <c r="K2763" t="str">
        <f t="shared" si="1444"/>
        <v>0.0112399815725098-0.226389505050172i</v>
      </c>
      <c r="L2763" t="str">
        <f t="shared" si="1445"/>
        <v>0.00085447655429658-0.0145907165140134i</v>
      </c>
      <c r="M2763" t="str">
        <f t="shared" si="1446"/>
        <v>0.0120944581268064-0.240980221564185i</v>
      </c>
      <c r="N2763" t="str">
        <f t="shared" si="1447"/>
        <v>-8.49373002166432i</v>
      </c>
      <c r="O2763" t="str">
        <f t="shared" si="1448"/>
        <v>-0.596993605294058-0.802245994217486i</v>
      </c>
      <c r="P2763" t="str">
        <f t="shared" si="1449"/>
        <v>1.59699360529406+0.802245994217486i</v>
      </c>
      <c r="Q2763" t="str">
        <f t="shared" si="1450"/>
        <v>-1.59699360529406+7.69148402744683i</v>
      </c>
      <c r="R2763" t="str">
        <f t="shared" si="1451"/>
        <v>0.0586633260833935-0.219811749706739i</v>
      </c>
      <c r="S2763" t="str">
        <f t="shared" si="1452"/>
        <v>0.877698734037646i</v>
      </c>
      <c r="T2763" t="str">
        <f t="shared" si="1453"/>
        <v>0.192928494444205+0.0514887270378321i</v>
      </c>
      <c r="U2763" t="str">
        <f t="shared" si="1454"/>
        <v>0.0000333333333333333-0.000136159042417931i</v>
      </c>
      <c r="V2763" t="str">
        <f t="shared" si="1455"/>
        <v>6.66666666666667E-06-0.00136159042417931i</v>
      </c>
      <c r="W2763" t="str">
        <f t="shared" si="1456"/>
        <v>0.0000275875914407705-0.000124369351424499i</v>
      </c>
      <c r="X2763" t="str">
        <f t="shared" si="1457"/>
        <v>0.0000278323519002637-0.00012425452851247i</v>
      </c>
      <c r="Y2763" t="str">
        <f t="shared" si="1458"/>
        <v>0.009+5.20876061965188i</v>
      </c>
      <c r="Z2763" t="str">
        <f t="shared" si="1459"/>
        <v>-0.000286153779484559-0.0000646179820509013i</v>
      </c>
      <c r="AA2763" t="str">
        <f t="shared" si="1460"/>
        <v>0.00399314747155274-2.30385903513728i</v>
      </c>
      <c r="AB2763" t="str">
        <f t="shared" si="1461"/>
        <v>0.909934223227257+0.242843106079799i</v>
      </c>
      <c r="AC2763" t="str">
        <f t="shared" si="1462"/>
        <v>1.06952554686941-0.216339094944273i</v>
      </c>
      <c r="AD2763" t="str">
        <f t="shared" si="1463"/>
        <v>0.773218363666037+0.383460187809499i</v>
      </c>
      <c r="AE2763" t="str">
        <f t="shared" si="1464"/>
        <v>-0.000196480933596793-0.000159692392368346i</v>
      </c>
      <c r="AF2763" t="str">
        <f t="shared" si="1465"/>
        <v>-15.0670272369126-0.428450987418695i</v>
      </c>
      <c r="AG2763" t="str">
        <f t="shared" si="1466"/>
        <v>1.00320922337158-0.00644307473867574i</v>
      </c>
      <c r="AH2763" t="str">
        <f t="shared" si="1467"/>
        <v>0.00286665118584568+0.00250071676450387i</v>
      </c>
      <c r="AI2763">
        <f t="shared" si="1468"/>
        <v>-48.394932527206365</v>
      </c>
      <c r="AJ2763">
        <f t="shared" si="1469"/>
        <v>41.099745163993305</v>
      </c>
      <c r="AK2763"/>
      <c r="AL2763"/>
      <c r="AM2763"/>
      <c r="AN2763"/>
    </row>
    <row r="2764" spans="1:40" x14ac:dyDescent="0.25">
      <c r="A2764"/>
      <c r="B2764">
        <f t="shared" si="1435"/>
        <v>830000</v>
      </c>
      <c r="C2764" s="237" t="str">
        <f t="shared" si="1438"/>
        <v>-1.10939588998281E-07+0.00295062956328397i</v>
      </c>
      <c r="D2764" s="208" t="str">
        <f t="shared" si="1439"/>
        <v>-5.95700680754281+0.0226214933185104i</v>
      </c>
      <c r="E2764" t="str">
        <f t="shared" si="1440"/>
        <v>2870</v>
      </c>
      <c r="F2764" t="str">
        <f t="shared" si="1441"/>
        <v>0.777000777000777</v>
      </c>
      <c r="G2764" t="str">
        <f t="shared" si="1436"/>
        <v>0.777000777000777</v>
      </c>
      <c r="H2764" t="str">
        <f t="shared" si="1442"/>
        <v>9.11007819326385+0.450559351614303i</v>
      </c>
      <c r="I2764" t="str">
        <f t="shared" si="1443"/>
        <v>3259.40237809941i</v>
      </c>
      <c r="J2764" t="str">
        <f t="shared" si="1437"/>
        <v>-14379.2455480906+713.052939452052i</v>
      </c>
      <c r="K2764" t="str">
        <f t="shared" si="1444"/>
        <v>0.0112129762386123-0.226118047818177i</v>
      </c>
      <c r="L2764" t="str">
        <f t="shared" si="1445"/>
        <v>0.000852425831277397-0.0145732572893475i</v>
      </c>
      <c r="M2764" t="str">
        <f t="shared" si="1446"/>
        <v>0.0120654020698897-0.240691305107524i</v>
      </c>
      <c r="N2764" t="str">
        <f t="shared" si="1447"/>
        <v>-8.50397577561083i</v>
      </c>
      <c r="O2764" t="str">
        <f t="shared" si="1448"/>
        <v>-0.605181741977264-0.796087343937438i</v>
      </c>
      <c r="P2764" t="str">
        <f t="shared" si="1449"/>
        <v>1.60518174197726+0.796087343937438i</v>
      </c>
      <c r="Q2764" t="str">
        <f t="shared" si="1450"/>
        <v>-1.60518174197726+7.70788843167339i</v>
      </c>
      <c r="R2764" t="str">
        <f t="shared" si="1451"/>
        <v>0.0574229729489917-0.22021025145489i</v>
      </c>
      <c r="S2764" t="str">
        <f t="shared" si="1452"/>
        <v>0.878757477987029i</v>
      </c>
      <c r="T2764" t="str">
        <f t="shared" si="1453"/>
        <v>0.193511405195389+0.0504608668871733i</v>
      </c>
      <c r="U2764" t="str">
        <f t="shared" si="1454"/>
        <v>0.0000333333333333334-0.000135994995378873i</v>
      </c>
      <c r="V2764" t="str">
        <f t="shared" si="1455"/>
        <v>6.66666666666667E-06-0.00135994995378873i</v>
      </c>
      <c r="W2764" t="str">
        <f t="shared" si="1456"/>
        <v>0.0000275875535334408-0.000124220926514384i</v>
      </c>
      <c r="X2764" t="str">
        <f t="shared" si="1457"/>
        <v>0.0000278316999311637-0.000124106242061907i</v>
      </c>
      <c r="Y2764" t="str">
        <f t="shared" si="1458"/>
        <v>0.009+5.21504380495906i</v>
      </c>
      <c r="Z2764" t="str">
        <f t="shared" si="1459"/>
        <v>-0.000285467918515153-0.0000645374377635864i</v>
      </c>
      <c r="AA2764" t="str">
        <f t="shared" si="1460"/>
        <v>0.00398353051147467-2.30108318644087i</v>
      </c>
      <c r="AB2764" t="str">
        <f t="shared" si="1461"/>
        <v>0.912683482444343+0.237995273049897i</v>
      </c>
      <c r="AC2764" t="str">
        <f t="shared" si="1462"/>
        <v>1.06829528605804-0.216803469879529i</v>
      </c>
      <c r="AD2764" t="str">
        <f t="shared" si="1463"/>
        <v>0.777118120484619+0.380491408491656i</v>
      </c>
      <c r="AE2764" t="str">
        <f t="shared" si="1464"/>
        <v>-0.000197286351700042-0.000158771302730743i</v>
      </c>
      <c r="AF2764" t="str">
        <f t="shared" si="1465"/>
        <v>-15.0670850008067-0.427937858295793i</v>
      </c>
      <c r="AG2764" t="str">
        <f t="shared" si="1466"/>
        <v>1.0031806697642-0.006467845825282i</v>
      </c>
      <c r="AH2764" t="str">
        <f t="shared" si="1467"/>
        <v>0.00287933989755354+0.0024873586727632i</v>
      </c>
      <c r="AI2764">
        <f t="shared" si="1468"/>
        <v>-48.393048841272844</v>
      </c>
      <c r="AJ2764">
        <f t="shared" si="1469"/>
        <v>40.822560329958286</v>
      </c>
      <c r="AK2764"/>
      <c r="AL2764"/>
      <c r="AM2764"/>
      <c r="AN2764"/>
    </row>
    <row r="2765" spans="1:40" x14ac:dyDescent="0.25">
      <c r="A2765"/>
      <c r="B2765">
        <f t="shared" si="1435"/>
        <v>831000</v>
      </c>
      <c r="C2765" s="237" t="str">
        <f t="shared" si="1438"/>
        <v>-1.1067274702912E-07+0.00294707886586525i</v>
      </c>
      <c r="D2765" s="208" t="str">
        <f t="shared" si="1439"/>
        <v>-5.95700680549702+0.0225942713049669i</v>
      </c>
      <c r="E2765" t="str">
        <f t="shared" si="1440"/>
        <v>2870</v>
      </c>
      <c r="F2765" t="str">
        <f t="shared" si="1441"/>
        <v>0.777000777000777</v>
      </c>
      <c r="G2765" t="str">
        <f t="shared" si="1436"/>
        <v>0.777000777000777</v>
      </c>
      <c r="H2765" t="str">
        <f t="shared" si="1442"/>
        <v>9.11013575158006+0.45002022439956i</v>
      </c>
      <c r="I2765" t="str">
        <f t="shared" si="1443"/>
        <v>3263.3293689164i</v>
      </c>
      <c r="J2765" t="str">
        <f t="shared" si="1437"/>
        <v>-14413.9176163957+713.912039379103i</v>
      </c>
      <c r="K2765" t="str">
        <f t="shared" si="1444"/>
        <v>0.0111860680381108-0.225847239238259i</v>
      </c>
      <c r="L2765" t="str">
        <f t="shared" si="1445"/>
        <v>0.000850382473558138-0.01455583965418i</v>
      </c>
      <c r="M2765" t="str">
        <f t="shared" si="1446"/>
        <v>0.0120364505116689-0.240403078892439i</v>
      </c>
      <c r="N2765" t="str">
        <f t="shared" si="1447"/>
        <v>-8.51422152955735i</v>
      </c>
      <c r="O2765" t="str">
        <f t="shared" si="1448"/>
        <v>-0.613306349976048-0.789845124742223i</v>
      </c>
      <c r="P2765" t="str">
        <f t="shared" si="1449"/>
        <v>1.61330634997605+0.789845124742223i</v>
      </c>
      <c r="Q2765" t="str">
        <f t="shared" si="1450"/>
        <v>-1.61330634997605+7.72437640481513i</v>
      </c>
      <c r="R2765" t="str">
        <f t="shared" si="1451"/>
        <v>0.0561807289535384-0.22059296277702i</v>
      </c>
      <c r="S2765" t="str">
        <f t="shared" si="1452"/>
        <v>0.87981622193641i</v>
      </c>
      <c r="T2765" t="str">
        <f t="shared" si="1453"/>
        <v>0.194081267096237+0.0494287166935356i</v>
      </c>
      <c r="U2765" t="str">
        <f t="shared" si="1454"/>
        <v>0.0000333333333333333-0.000135831343158201i</v>
      </c>
      <c r="V2765" t="str">
        <f t="shared" si="1455"/>
        <v>6.66666666666667E-06-0.00135831343158201i</v>
      </c>
      <c r="W2765" t="str">
        <f t="shared" si="1456"/>
        <v>0.0000275875155805426-0.000124072860526412i</v>
      </c>
      <c r="X2765" t="str">
        <f t="shared" si="1457"/>
        <v>0.0000278310501321923-0.00012395831419432i</v>
      </c>
      <c r="Y2765" t="str">
        <f t="shared" si="1458"/>
        <v>0.009+5.22132699026624i</v>
      </c>
      <c r="Z2765" t="str">
        <f t="shared" si="1459"/>
        <v>-0.000284784532119179-0.0000644570966055972i</v>
      </c>
      <c r="AA2765" t="str">
        <f t="shared" si="1460"/>
        <v>0.00397394825212074-2.29831401890153i</v>
      </c>
      <c r="AB2765" t="str">
        <f t="shared" si="1461"/>
        <v>0.915371197639493+0.233127206321821i</v>
      </c>
      <c r="AC2765" t="str">
        <f t="shared" si="1462"/>
        <v>1.06706231829355-0.217252030160177i</v>
      </c>
      <c r="AD2765" t="str">
        <f t="shared" si="1463"/>
        <v>0.78098734470086+0.377483381787528i</v>
      </c>
      <c r="AE2765" t="str">
        <f t="shared" si="1464"/>
        <v>-0.000198081632744748-0.000157841604990259i</v>
      </c>
      <c r="AF2765" t="str">
        <f t="shared" si="1465"/>
        <v>-15.0671425570771-0.427425953094593i</v>
      </c>
      <c r="AG2765" t="str">
        <f t="shared" si="1466"/>
        <v>1.00315185780464-0.00649230370981718i</v>
      </c>
      <c r="AH2765" t="str">
        <f t="shared" si="1467"/>
        <v>0.00289188271464844+0.00247386490496088i</v>
      </c>
      <c r="AI2765">
        <f t="shared" si="1468"/>
        <v>-48.391416731299159</v>
      </c>
      <c r="AJ2765">
        <f t="shared" si="1469"/>
        <v>40.545377807115678</v>
      </c>
      <c r="AK2765"/>
      <c r="AL2765"/>
      <c r="AM2765"/>
      <c r="AN2765"/>
    </row>
    <row r="2766" spans="1:40" x14ac:dyDescent="0.25">
      <c r="A2766"/>
      <c r="B2766">
        <f t="shared" si="1435"/>
        <v>832000</v>
      </c>
      <c r="C2766" s="237" t="str">
        <f t="shared" si="1438"/>
        <v>-1.10406866652175E-07+0.00294353670377683i</v>
      </c>
      <c r="D2766" s="208" t="str">
        <f t="shared" si="1439"/>
        <v>-5.95700680345861+0.0225671147289557i</v>
      </c>
      <c r="E2766" t="str">
        <f t="shared" si="1440"/>
        <v>2870</v>
      </c>
      <c r="F2766" t="str">
        <f t="shared" si="1441"/>
        <v>0.777000777000777</v>
      </c>
      <c r="G2766" t="str">
        <f t="shared" si="1436"/>
        <v>0.777000777000777</v>
      </c>
      <c r="H2766" t="str">
        <f t="shared" si="1442"/>
        <v>9.11019310325816+0.44948238218364i</v>
      </c>
      <c r="I2766" t="str">
        <f t="shared" si="1443"/>
        <v>3267.25635973339i</v>
      </c>
      <c r="J2766" t="str">
        <f t="shared" si="1437"/>
        <v>-14448.6314331274+714.771139306153i</v>
      </c>
      <c r="K2766" t="str">
        <f t="shared" si="1444"/>
        <v>0.0111592565060929-0.225577076993876i</v>
      </c>
      <c r="L2766" t="str">
        <f t="shared" si="1445"/>
        <v>0.000848346445950485-0.0145384634606022i</v>
      </c>
      <c r="M2766" t="str">
        <f t="shared" si="1446"/>
        <v>0.0120076029520434-0.240115540454478i</v>
      </c>
      <c r="N2766" t="str">
        <f t="shared" si="1447"/>
        <v>-8.52446728350387i</v>
      </c>
      <c r="O2766" t="str">
        <f t="shared" si="1448"/>
        <v>-0.621366576413287-0.783519991906034i</v>
      </c>
      <c r="P2766" t="str">
        <f t="shared" si="1449"/>
        <v>1.62136657641329+0.783519991906034i</v>
      </c>
      <c r="Q2766" t="str">
        <f t="shared" si="1450"/>
        <v>-1.62136657641329+7.74094729159784i</v>
      </c>
      <c r="R2766" t="str">
        <f t="shared" si="1451"/>
        <v>0.0549368066069287-0.220959943793596i</v>
      </c>
      <c r="S2766" t="str">
        <f t="shared" si="1452"/>
        <v>0.880874965885793i</v>
      </c>
      <c r="T2766" t="str">
        <f t="shared" si="1453"/>
        <v>0.194638082951311+0.0483924576457527i</v>
      </c>
      <c r="U2766" t="str">
        <f t="shared" si="1454"/>
        <v>0.0000333333333333334-0.000135668084332289i</v>
      </c>
      <c r="V2766" t="str">
        <f t="shared" si="1455"/>
        <v>6.66666666666667E-06-0.00135668084332289i</v>
      </c>
      <c r="W2766" t="str">
        <f t="shared" si="1456"/>
        <v>0.0000275874775820767-0.000123925152166373i</v>
      </c>
      <c r="X2766" t="str">
        <f t="shared" si="1457"/>
        <v>0.0000278304024927045-0.000123810743616745i</v>
      </c>
      <c r="Y2766" t="str">
        <f t="shared" si="1458"/>
        <v>0.009+5.22761017557342i</v>
      </c>
      <c r="Z2766" t="str">
        <f t="shared" si="1459"/>
        <v>-0.000284103608406533-0.0000643769577994568i</v>
      </c>
      <c r="AA2766" t="str">
        <f t="shared" si="1460"/>
        <v>0.00396440052674076-2.29555150842657i</v>
      </c>
      <c r="AB2766" t="str">
        <f t="shared" si="1461"/>
        <v>0.917997382040231+0.228239760460477i</v>
      </c>
      <c r="AC2766" t="str">
        <f t="shared" si="1462"/>
        <v>1.06582686151072-0.217684825102907i</v>
      </c>
      <c r="AD2766" t="str">
        <f t="shared" si="1463"/>
        <v>0.784825646375011+0.37443641968474i</v>
      </c>
      <c r="AE2766" t="str">
        <f t="shared" si="1464"/>
        <v>-0.000198866720516506-0.000156903425467873i</v>
      </c>
      <c r="AF2766" t="str">
        <f t="shared" si="1465"/>
        <v>-15.0671999067168-0.426915267454684i</v>
      </c>
      <c r="AG2766" t="str">
        <f t="shared" si="1466"/>
        <v>1.00312279101343-0.00651644627522388i</v>
      </c>
      <c r="AH2766" t="str">
        <f t="shared" si="1467"/>
        <v>0.00290427870542678+0.00246023728601474i</v>
      </c>
      <c r="AI2766">
        <f t="shared" si="1468"/>
        <v>-48.390034843043225</v>
      </c>
      <c r="AJ2766">
        <f t="shared" si="1469"/>
        <v>40.26819709885995</v>
      </c>
      <c r="AK2766"/>
      <c r="AL2766"/>
      <c r="AM2766"/>
      <c r="AN2766"/>
    </row>
    <row r="2767" spans="1:40" x14ac:dyDescent="0.25">
      <c r="A2767"/>
      <c r="B2767">
        <f t="shared" si="1435"/>
        <v>833000</v>
      </c>
      <c r="C2767" s="237" t="str">
        <f t="shared" si="1438"/>
        <v>-1.10141943252729E-07+0.00294000304627922i</v>
      </c>
      <c r="D2767" s="208" t="str">
        <f t="shared" si="1439"/>
        <v>-5.95700680142752+0.0225400233548074i</v>
      </c>
      <c r="E2767" t="str">
        <f t="shared" si="1440"/>
        <v>2870</v>
      </c>
      <c r="F2767" t="str">
        <f t="shared" si="1441"/>
        <v>0.777000777000777</v>
      </c>
      <c r="G2767" t="str">
        <f t="shared" si="1436"/>
        <v>0.777000777000777</v>
      </c>
      <c r="H2767" t="str">
        <f t="shared" si="1442"/>
        <v>9.11025024928512+0.448945820391076i</v>
      </c>
      <c r="I2767" t="str">
        <f t="shared" si="1443"/>
        <v>3271.18335055037i</v>
      </c>
      <c r="J2767" t="str">
        <f t="shared" si="1437"/>
        <v>-14483.3869982858+715.630239233203i</v>
      </c>
      <c r="K2767" t="str">
        <f t="shared" si="1444"/>
        <v>0.0111325411804219-0.225307558779474i</v>
      </c>
      <c r="L2767" t="str">
        <f t="shared" si="1445"/>
        <v>0.000846317713475773-0.0145211285614032i</v>
      </c>
      <c r="M2767" t="str">
        <f t="shared" si="1446"/>
        <v>0.0119788588938977-0.239828687340877i</v>
      </c>
      <c r="N2767" t="str">
        <f t="shared" si="1447"/>
        <v>-8.53471303745039i</v>
      </c>
      <c r="O2767" t="str">
        <f t="shared" si="1448"/>
        <v>-0.629361575170292-0.77711260940688i</v>
      </c>
      <c r="P2767" t="str">
        <f t="shared" si="1449"/>
        <v>1.62936157517029+0.77711260940688i</v>
      </c>
      <c r="Q2767" t="str">
        <f t="shared" si="1450"/>
        <v>-1.62936157517029+7.75760042804351i</v>
      </c>
      <c r="R2767" t="str">
        <f t="shared" si="1451"/>
        <v>0.0536914158351831-0.221311257388597i</v>
      </c>
      <c r="S2767" t="str">
        <f t="shared" si="1452"/>
        <v>0.881933709835175i</v>
      </c>
      <c r="T2767" t="str">
        <f t="shared" si="1453"/>
        <v>0.195181858257013+0.0473522695538261i</v>
      </c>
      <c r="U2767" t="str">
        <f t="shared" si="1454"/>
        <v>0.0000333333333333333-0.000135505217484351i</v>
      </c>
      <c r="V2767" t="str">
        <f t="shared" si="1455"/>
        <v>6.66666666666667E-06-0.00135505217484351i</v>
      </c>
      <c r="W2767" t="str">
        <f t="shared" si="1456"/>
        <v>0.0000275874395380433-0.000123777800146276i</v>
      </c>
      <c r="X2767" t="str">
        <f t="shared" si="1457"/>
        <v>0.0000278297570021191-0.000123663529042429i</v>
      </c>
      <c r="Y2767" t="str">
        <f t="shared" si="1458"/>
        <v>0.009+5.2338933608806i</v>
      </c>
      <c r="Z2767" t="str">
        <f t="shared" si="1459"/>
        <v>-0.000283425135558444-0.0000642970205716909i</v>
      </c>
      <c r="AA2767" t="str">
        <f t="shared" si="1460"/>
        <v>0.00395488716958496-2.29279563103899i</v>
      </c>
      <c r="AB2767" t="str">
        <f t="shared" si="1461"/>
        <v>0.920562061569969+0.223333783527603i</v>
      </c>
      <c r="AC2767" t="str">
        <f t="shared" si="1462"/>
        <v>1.06458913118092-0.21810190696302i</v>
      </c>
      <c r="AD2767" t="str">
        <f t="shared" si="1463"/>
        <v>0.788632638708395+0.371350837937493i</v>
      </c>
      <c r="AE2767" t="str">
        <f t="shared" si="1464"/>
        <v>-0.000199641560065559-0.000155956890576716i</v>
      </c>
      <c r="AF2767" t="str">
        <f t="shared" si="1465"/>
        <v>-15.0672570507126-0.426405797036269i</v>
      </c>
      <c r="AG2767" t="str">
        <f t="shared" si="1466"/>
        <v>1.00309347292551-0.00654027144065676i</v>
      </c>
      <c r="AH2767" t="str">
        <f t="shared" si="1467"/>
        <v>0.00291652695624707+0.00244647764329601i</v>
      </c>
      <c r="AI2767">
        <f t="shared" si="1468"/>
        <v>-48.38890184821517</v>
      </c>
      <c r="AJ2767">
        <f t="shared" si="1469"/>
        <v>39.991017710871219</v>
      </c>
      <c r="AK2767"/>
      <c r="AL2767"/>
      <c r="AM2767"/>
      <c r="AN2767"/>
    </row>
    <row r="2768" spans="1:40" x14ac:dyDescent="0.25">
      <c r="A2768"/>
      <c r="B2768">
        <f t="shared" si="1435"/>
        <v>834000</v>
      </c>
      <c r="C2768" s="237" t="str">
        <f t="shared" si="1438"/>
        <v>-1.09877972243716E-07+0.00293647786278037i</v>
      </c>
      <c r="D2768" s="208" t="str">
        <f t="shared" si="1439"/>
        <v>-5.95700679940374+0.0225129969479828i</v>
      </c>
      <c r="E2768" t="str">
        <f t="shared" si="1440"/>
        <v>2870</v>
      </c>
      <c r="F2768" t="str">
        <f t="shared" si="1441"/>
        <v>0.777000777000777</v>
      </c>
      <c r="G2768" t="str">
        <f t="shared" si="1436"/>
        <v>0.777000777000777</v>
      </c>
      <c r="H2768" t="str">
        <f t="shared" si="1442"/>
        <v>9.11030719064212+0.448410534468039i</v>
      </c>
      <c r="I2768" t="str">
        <f t="shared" si="1443"/>
        <v>3275.11034136736i</v>
      </c>
      <c r="J2768" t="str">
        <f t="shared" si="1437"/>
        <v>-14518.1843118707+716.489339160255i</v>
      </c>
      <c r="K2768" t="str">
        <f t="shared" si="1444"/>
        <v>0.0111059216017182-0.225038682300432i</v>
      </c>
      <c r="L2768" t="str">
        <f t="shared" si="1445"/>
        <v>0.000844296241363469-0.0145038348100662i</v>
      </c>
      <c r="M2768" t="str">
        <f t="shared" si="1446"/>
        <v>0.0119502178430817-0.239542517110498i</v>
      </c>
      <c r="N2768" t="str">
        <f t="shared" si="1447"/>
        <v>-8.54495879139691i</v>
      </c>
      <c r="O2768" t="str">
        <f t="shared" si="1448"/>
        <v>-0.637290506975623-0.770623649856889i</v>
      </c>
      <c r="P2768" t="str">
        <f t="shared" si="1449"/>
        <v>1.63729050697562+0.770623649856889i</v>
      </c>
      <c r="Q2768" t="str">
        <f t="shared" si="1450"/>
        <v>-1.63729050697562+7.77433514154002i</v>
      </c>
      <c r="R2768" t="str">
        <f t="shared" si="1451"/>
        <v>0.0524447639539918-0.221646969131913i</v>
      </c>
      <c r="S2768" t="str">
        <f t="shared" si="1452"/>
        <v>0.882992453784556i</v>
      </c>
      <c r="T2768" t="str">
        <f t="shared" si="1453"/>
        <v>0.195712601147698+0.0463083308118871i</v>
      </c>
      <c r="U2768" t="str">
        <f t="shared" si="1454"/>
        <v>0.0000333333333333333-0.000135342741204394i</v>
      </c>
      <c r="V2768" t="str">
        <f t="shared" si="1455"/>
        <v>6.66666666666667E-06-0.00135342741204394i</v>
      </c>
      <c r="W2768" t="str">
        <f t="shared" si="1456"/>
        <v>0.000027587401448443-0.000123630803184304i</v>
      </c>
      <c r="X2768" t="str">
        <f t="shared" si="1457"/>
        <v>0.0000278291136499179-0.000123516669190788i</v>
      </c>
      <c r="Y2768" t="str">
        <f t="shared" si="1458"/>
        <v>0.009+5.24017654618777i</v>
      </c>
      <c r="Z2768" t="str">
        <f t="shared" si="1459"/>
        <v>-0.000282749101826953-0.0000642172841528022i</v>
      </c>
      <c r="AA2768" t="str">
        <f t="shared" si="1460"/>
        <v>0.00394540801589689-2.29004636287681i</v>
      </c>
      <c r="AB2768" t="str">
        <f t="shared" si="1461"/>
        <v>0.923065274593841+0.218410116907078i</v>
      </c>
      <c r="AC2768" t="str">
        <f t="shared" si="1462"/>
        <v>1.0633493402811-0.218503330857329i</v>
      </c>
      <c r="AD2768" t="str">
        <f t="shared" si="1463"/>
        <v>0.792407938077736+0.368226956036238i</v>
      </c>
      <c r="AE2768" t="str">
        <f t="shared" si="1464"/>
        <v>-0.000200406097703527-0.000155002126812193i</v>
      </c>
      <c r="AF2768" t="str">
        <f t="shared" si="1465"/>
        <v>-15.0673139900459-0.425897537520056i</v>
      </c>
      <c r="AG2768" t="str">
        <f t="shared" si="1466"/>
        <v>1.00306390708993-0.00656377716155074i</v>
      </c>
      <c r="AH2768" t="str">
        <f t="shared" si="1467"/>
        <v>0.00292862657149525+0.00243258780649765i</v>
      </c>
      <c r="AI2768">
        <f t="shared" si="1468"/>
        <v>-48.388016444074474</v>
      </c>
      <c r="AJ2768">
        <f t="shared" si="1469"/>
        <v>39.71383915114933</v>
      </c>
      <c r="AK2768"/>
      <c r="AL2768"/>
      <c r="AM2768"/>
      <c r="AN2768"/>
    </row>
    <row r="2769" spans="1:40" x14ac:dyDescent="0.25">
      <c r="A2769"/>
      <c r="B2769">
        <f t="shared" si="1435"/>
        <v>835000</v>
      </c>
      <c r="C2769" s="237" t="str">
        <f t="shared" si="1438"/>
        <v>-1.09614949065518E-07+0.00293296112283477i</v>
      </c>
      <c r="D2769" s="208" t="str">
        <f t="shared" si="1439"/>
        <v>-5.95700679738724+0.0224860352750666i</v>
      </c>
      <c r="E2769" t="str">
        <f t="shared" si="1440"/>
        <v>2870</v>
      </c>
      <c r="F2769" t="str">
        <f t="shared" si="1441"/>
        <v>0.777000777000777</v>
      </c>
      <c r="G2769" t="str">
        <f t="shared" si="1436"/>
        <v>0.777000777000777</v>
      </c>
      <c r="H2769" t="str">
        <f t="shared" si="1442"/>
        <v>9.11036392830445+0.447876519882207i</v>
      </c>
      <c r="I2769" t="str">
        <f t="shared" si="1443"/>
        <v>3279.03733218435i</v>
      </c>
      <c r="J2769" t="str">
        <f t="shared" si="1437"/>
        <v>-14553.0233738822+717.348439087305i</v>
      </c>
      <c r="K2769" t="str">
        <f t="shared" si="1444"/>
        <v>0.0110793973133377-0.224770445272981i</v>
      </c>
      <c r="L2769" t="str">
        <f t="shared" si="1445"/>
        <v>0.00084228199504975-0.0144865820607641i</v>
      </c>
      <c r="M2769" t="str">
        <f t="shared" si="1446"/>
        <v>0.0119216793083875-0.239257027333745i</v>
      </c>
      <c r="N2769" t="str">
        <f t="shared" si="1447"/>
        <v>-8.55520454534343i</v>
      </c>
      <c r="O2769" t="str">
        <f t="shared" si="1448"/>
        <v>-0.645152539493188-0.764053794431708i</v>
      </c>
      <c r="P2769" t="str">
        <f t="shared" si="1449"/>
        <v>1.64515253949319+0.764053794431708i</v>
      </c>
      <c r="Q2769" t="str">
        <f t="shared" si="1450"/>
        <v>-1.64515253949319+7.79115075091172i</v>
      </c>
      <c r="R2769" t="str">
        <f t="shared" si="1451"/>
        <v>0.0511970556443786-0.221967147202067i</v>
      </c>
      <c r="S2769" t="str">
        <f t="shared" si="1452"/>
        <v>0.884051197733939i</v>
      </c>
      <c r="T2769" t="str">
        <f t="shared" si="1453"/>
        <v>0.196230322341573+0.045260818362864i</v>
      </c>
      <c r="U2769" t="str">
        <f t="shared" si="1454"/>
        <v>0.0000333333333333333-0.000135180654089179i</v>
      </c>
      <c r="V2769" t="str">
        <f t="shared" si="1455"/>
        <v>6.66666666666667E-06-0.00135180654089179i</v>
      </c>
      <c r="W2769" t="str">
        <f t="shared" si="1456"/>
        <v>0.0000275873633132762-0.000123484160004781i</v>
      </c>
      <c r="X2769" t="str">
        <f t="shared" si="1457"/>
        <v>0.000027828472425646-0.000123370162787372i</v>
      </c>
      <c r="Y2769" t="str">
        <f t="shared" si="1458"/>
        <v>0.009+5.24645973149495i</v>
      </c>
      <c r="Z2769" t="str">
        <f t="shared" si="1459"/>
        <v>-0.000282075495534402-0.0000641377477772449i</v>
      </c>
      <c r="AA2769" t="str">
        <f t="shared" si="1460"/>
        <v>0.00393596290190613-2.28730368019236i</v>
      </c>
      <c r="AB2769" t="str">
        <f t="shared" si="1461"/>
        <v>0.925507071663549+0.213469595138281i</v>
      </c>
      <c r="AC2769" t="str">
        <f t="shared" si="1462"/>
        <v>1.06210769926494-0.21888915468725i</v>
      </c>
      <c r="AD2769" t="str">
        <f t="shared" si="1463"/>
        <v>0.796151164069202+0.36506509717706i</v>
      </c>
      <c r="AE2769" t="str">
        <f t="shared" si="1464"/>
        <v>-0.000201160281000094-0.000154039260742164i</v>
      </c>
      <c r="AF2769" t="str">
        <f t="shared" si="1465"/>
        <v>-15.0673707256917-0.42539048460714i</v>
      </c>
      <c r="AG2769" t="str">
        <f t="shared" si="1466"/>
        <v>1.00303409706946-0.00658696142968604i</v>
      </c>
      <c r="AH2769" t="str">
        <f t="shared" si="1467"/>
        <v>0.00294057667354972+0.00241856960750331i</v>
      </c>
      <c r="AI2769">
        <f t="shared" si="1468"/>
        <v>-48.387377353036626</v>
      </c>
      <c r="AJ2769">
        <f t="shared" si="1469"/>
        <v>39.436660930046685</v>
      </c>
      <c r="AK2769"/>
      <c r="AL2769"/>
      <c r="AM2769"/>
      <c r="AN2769"/>
    </row>
    <row r="2770" spans="1:40" x14ac:dyDescent="0.25">
      <c r="A2770"/>
      <c r="B2770">
        <f t="shared" si="1435"/>
        <v>836000</v>
      </c>
      <c r="C2770" s="237" t="str">
        <f t="shared" si="1438"/>
        <v>-1.09352869185775E-07+0.0029294527961426i</v>
      </c>
      <c r="D2770" s="208" t="str">
        <f t="shared" si="1439"/>
        <v>-5.95700679537795+0.0224591381037599i</v>
      </c>
      <c r="E2770" t="str">
        <f t="shared" si="1440"/>
        <v>2870</v>
      </c>
      <c r="F2770" t="str">
        <f t="shared" si="1441"/>
        <v>0.777000777000777</v>
      </c>
      <c r="G2770" t="str">
        <f t="shared" si="1436"/>
        <v>0.777000777000777</v>
      </c>
      <c r="H2770" t="str">
        <f t="shared" si="1442"/>
        <v>9.11042046324156+0.447343772122629i</v>
      </c>
      <c r="I2770" t="str">
        <f t="shared" si="1443"/>
        <v>3282.96432300133i</v>
      </c>
      <c r="J2770" t="str">
        <f t="shared" si="1437"/>
        <v>-14587.9041843204+718.207539014356i</v>
      </c>
      <c r="K2770" t="str">
        <f t="shared" si="1444"/>
        <v>0.0110529678613537-0.224502845424152i</v>
      </c>
      <c r="L2770" t="str">
        <f t="shared" si="1445"/>
        <v>0.000840274940175962-0.0144693701683557i</v>
      </c>
      <c r="M2770" t="str">
        <f t="shared" si="1446"/>
        <v>0.0118932428015297-0.238972215592508i</v>
      </c>
      <c r="N2770" t="str">
        <f t="shared" si="1447"/>
        <v>-8.56545029928995i</v>
      </c>
      <c r="O2770" t="str">
        <f t="shared" si="1448"/>
        <v>-0.652946847409613-0.757403732798992i</v>
      </c>
      <c r="P2770" t="str">
        <f t="shared" si="1449"/>
        <v>1.65294684740961+0.757403732798992i</v>
      </c>
      <c r="Q2770" t="str">
        <f t="shared" si="1450"/>
        <v>-1.65294684740961+7.80804656649096i</v>
      </c>
      <c r="R2770" t="str">
        <f t="shared" si="1451"/>
        <v>0.0499484929304422-0.222271862309321i</v>
      </c>
      <c r="S2770" t="str">
        <f t="shared" si="1452"/>
        <v>0.88510994168332i</v>
      </c>
      <c r="T2770" t="str">
        <f t="shared" si="1453"/>
        <v>0.196735035086446+0.0442099076648334i</v>
      </c>
      <c r="U2770" t="str">
        <f t="shared" si="1454"/>
        <v>0.0000333333333333333-0.000135018954742183i</v>
      </c>
      <c r="V2770" t="str">
        <f t="shared" si="1455"/>
        <v>6.66666666666667E-06-0.00135018954742183i</v>
      </c>
      <c r="W2770" t="str">
        <f t="shared" si="1456"/>
        <v>0.0000275873251325436-0.000123337869338138i</v>
      </c>
      <c r="X2770" t="str">
        <f t="shared" si="1457"/>
        <v>0.0000278278333189114-0.000123224008563834i</v>
      </c>
      <c r="Y2770" t="str">
        <f t="shared" si="1458"/>
        <v>0.009+5.25274291680213i</v>
      </c>
      <c r="Z2770" t="str">
        <f t="shared" si="1459"/>
        <v>-0.000281404305072953-0.000064058410683401i</v>
      </c>
      <c r="AA2770" t="str">
        <f t="shared" si="1460"/>
        <v>0.00392655166482133-2.28456755935161i</v>
      </c>
      <c r="AB2770" t="str">
        <f t="shared" si="1461"/>
        <v>0.927887515261483+0.20851304575739i</v>
      </c>
      <c r="AC2770" t="str">
        <f t="shared" si="1462"/>
        <v>1.0608644160361-0.219259439062185i</v>
      </c>
      <c r="AD2770" t="str">
        <f t="shared" si="1463"/>
        <v>0.79986193951218+0.361865588230795i</v>
      </c>
      <c r="AE2770" t="str">
        <f t="shared" si="1464"/>
        <v>-0.000201904058779651-0.000153068418997195i</v>
      </c>
      <c r="AF2770" t="str">
        <f t="shared" si="1465"/>
        <v>-15.0674272586195-0.424884634018869i</v>
      </c>
      <c r="AG2770" t="str">
        <f t="shared" si="1466"/>
        <v>1.00300404644027-0.00660982227325087i</v>
      </c>
      <c r="AH2770" t="str">
        <f t="shared" si="1467"/>
        <v>0.00295237640274607+0.0024044248802571i</v>
      </c>
      <c r="AI2770">
        <f t="shared" si="1468"/>
        <v>-48.38698332228887</v>
      </c>
      <c r="AJ2770">
        <f t="shared" si="1469"/>
        <v>39.159482560301974</v>
      </c>
      <c r="AK2770"/>
      <c r="AL2770"/>
      <c r="AM2770"/>
      <c r="AN2770"/>
    </row>
    <row r="2771" spans="1:40" x14ac:dyDescent="0.25">
      <c r="A2771"/>
      <c r="B2771">
        <f t="shared" si="1435"/>
        <v>837000</v>
      </c>
      <c r="C2771" s="237" t="str">
        <f t="shared" si="1438"/>
        <v>-1.09091728099182E-07+0.00292595285254882i</v>
      </c>
      <c r="D2771" s="208" t="str">
        <f t="shared" si="1439"/>
        <v>-5.95700679337587+0.0224323052028743i</v>
      </c>
      <c r="E2771" t="str">
        <f t="shared" si="1440"/>
        <v>2870</v>
      </c>
      <c r="F2771" t="str">
        <f t="shared" si="1441"/>
        <v>0.777000777000777</v>
      </c>
      <c r="G2771" t="str">
        <f t="shared" si="1436"/>
        <v>0.777000777000777</v>
      </c>
      <c r="H2771" t="str">
        <f t="shared" si="1442"/>
        <v>9.11047679641724+0.446812286699619i</v>
      </c>
      <c r="I2771" t="str">
        <f t="shared" si="1443"/>
        <v>3286.89131381832i</v>
      </c>
      <c r="J2771" t="str">
        <f t="shared" si="1437"/>
        <v>-14622.8267431852+719.066638941406i</v>
      </c>
      <c r="K2771" t="str">
        <f t="shared" si="1444"/>
        <v>0.0110266327945373-0.224235880491714i</v>
      </c>
      <c r="L2771" t="str">
        <f t="shared" si="1445"/>
        <v>0.000838275042587225-0.0144521989883817i</v>
      </c>
      <c r="M2771" t="str">
        <f t="shared" si="1446"/>
        <v>0.0118649078371245-0.238688079480096i</v>
      </c>
      <c r="N2771" t="str">
        <f t="shared" si="1447"/>
        <v>-8.57569605323647i</v>
      </c>
      <c r="O2771" t="str">
        <f t="shared" si="1448"/>
        <v>-0.660672612520893-0.750674163046004i</v>
      </c>
      <c r="P2771" t="str">
        <f t="shared" si="1449"/>
        <v>1.66067261252089+0.750674163046004i</v>
      </c>
      <c r="Q2771" t="str">
        <f t="shared" si="1450"/>
        <v>-1.66067261252089+7.82502189019047i</v>
      </c>
      <c r="R2771" t="str">
        <f t="shared" si="1451"/>
        <v>0.0486992751591326-0.222561187619232i</v>
      </c>
      <c r="S2771" t="str">
        <f t="shared" si="1452"/>
        <v>0.886168685632703i</v>
      </c>
      <c r="T2771" t="str">
        <f t="shared" si="1453"/>
        <v>0.197226755105388+0.0431557726590339i</v>
      </c>
      <c r="U2771" t="str">
        <f t="shared" si="1454"/>
        <v>0.0000333333333333334-0.000134857641773554i</v>
      </c>
      <c r="V2771" t="str">
        <f t="shared" si="1455"/>
        <v>6.66666666666667E-06-0.00134857641773554i</v>
      </c>
      <c r="W2771" t="str">
        <f t="shared" si="1456"/>
        <v>0.0000275872869062455-0.000123191929920866i</v>
      </c>
      <c r="X2771" t="str">
        <f t="shared" si="1457"/>
        <v>0.0000278271963193831-0.000123078205257879i</v>
      </c>
      <c r="Y2771" t="str">
        <f t="shared" si="1458"/>
        <v>0.009+5.25902610210931i</v>
      </c>
      <c r="Z2771" t="str">
        <f t="shared" si="1459"/>
        <v>-0.000280735518904046-0.0000639792721135507i</v>
      </c>
      <c r="AA2771" t="str">
        <f t="shared" si="1460"/>
        <v>0.00391717414282322-2.28183797683349i</v>
      </c>
      <c r="AB2771" t="str">
        <f t="shared" si="1461"/>
        <v>0.930206679544449+0.203541289146517i</v>
      </c>
      <c r="AC2771" t="str">
        <f t="shared" si="1462"/>
        <v>1.05961969592356-0.219614247223249i</v>
      </c>
      <c r="AD2771" t="str">
        <f t="shared" si="1463"/>
        <v>0.803539890512886+0.35862875971189i</v>
      </c>
      <c r="AE2771" t="str">
        <f t="shared" si="1464"/>
        <v>-0.000202637381117883-0.000152089728260849i</v>
      </c>
      <c r="AF2771" t="str">
        <f t="shared" si="1465"/>
        <v>-15.0674835897931-0.424379981496745i</v>
      </c>
      <c r="AG2771" t="str">
        <f t="shared" si="1466"/>
        <v>1.00297375879162-0.00663235775690201i</v>
      </c>
      <c r="AH2771" t="str">
        <f t="shared" si="1467"/>
        <v>0.00296402491734111+0.00239015546063357i</v>
      </c>
      <c r="AI2771">
        <f t="shared" si="1468"/>
        <v>-48.386833123416118</v>
      </c>
      <c r="AJ2771">
        <f t="shared" si="1469"/>
        <v>38.882303557072071</v>
      </c>
      <c r="AK2771"/>
      <c r="AL2771"/>
      <c r="AM2771"/>
      <c r="AN2771"/>
    </row>
    <row r="2772" spans="1:40" x14ac:dyDescent="0.25">
      <c r="A2772"/>
      <c r="B2772">
        <f t="shared" si="1435"/>
        <v>838000</v>
      </c>
      <c r="C2772" s="237" t="str">
        <f t="shared" si="1438"/>
        <v>-1.08831521327301E-07+0.00292246126204234i</v>
      </c>
      <c r="D2772" s="208" t="str">
        <f t="shared" si="1439"/>
        <v>-5.95700679138095+0.0224055363423246i</v>
      </c>
      <c r="E2772" t="str">
        <f t="shared" si="1440"/>
        <v>2870</v>
      </c>
      <c r="F2772" t="str">
        <f t="shared" si="1441"/>
        <v>0.777000777000777</v>
      </c>
      <c r="G2772" t="str">
        <f t="shared" si="1436"/>
        <v>0.777000777000777</v>
      </c>
      <c r="H2772" t="str">
        <f t="shared" si="1442"/>
        <v>9.11053292878951+0.44628205914461i</v>
      </c>
      <c r="I2772" t="str">
        <f t="shared" si="1443"/>
        <v>3290.81830463531i</v>
      </c>
      <c r="J2772" t="str">
        <f t="shared" si="1437"/>
        <v>-14657.7910504766+719.925738868458i</v>
      </c>
      <c r="K2772" t="str">
        <f t="shared" si="1444"/>
        <v>0.011000391664338-0.223969548224101i</v>
      </c>
      <c r="L2772" t="str">
        <f t="shared" si="1445"/>
        <v>0.000836282268330959-0.0144350683770606i</v>
      </c>
      <c r="M2772" t="str">
        <f t="shared" si="1446"/>
        <v>0.011836673932669-0.238404616601162i</v>
      </c>
      <c r="N2772" t="str">
        <f t="shared" si="1447"/>
        <v>-8.58594180718299i</v>
      </c>
      <c r="O2772" t="str">
        <f t="shared" si="1448"/>
        <v>-0.668329023818267-0.743865791606337i</v>
      </c>
      <c r="P2772" t="str">
        <f t="shared" si="1449"/>
        <v>1.66832902381827+0.743865791606337i</v>
      </c>
      <c r="Q2772" t="str">
        <f t="shared" si="1450"/>
        <v>-1.66832902381827+7.84207601557665i</v>
      </c>
      <c r="R2772" t="str">
        <f t="shared" si="1451"/>
        <v>0.0474495989820348-0.222835198676666i</v>
      </c>
      <c r="S2772" t="str">
        <f t="shared" si="1452"/>
        <v>0.887227429582084i</v>
      </c>
      <c r="T2772" t="str">
        <f t="shared" si="1453"/>
        <v>0.197705500542311+0.0420985857395314i</v>
      </c>
      <c r="U2772" t="str">
        <f t="shared" si="1454"/>
        <v>0.0000333333333333333-0.000134696713800077i</v>
      </c>
      <c r="V2772" t="str">
        <f t="shared" si="1455"/>
        <v>6.66666666666667E-06-0.00134696713800077i</v>
      </c>
      <c r="W2772" t="str">
        <f t="shared" si="1456"/>
        <v>0.0000275872486343821-0.000123046340495493i</v>
      </c>
      <c r="X2772" t="str">
        <f t="shared" si="1457"/>
        <v>0.0000278265614167923-0.000122932751613243i</v>
      </c>
      <c r="Y2772" t="str">
        <f t="shared" si="1458"/>
        <v>0.009+5.26530928741649i</v>
      </c>
      <c r="Z2772" t="str">
        <f t="shared" si="1459"/>
        <v>-0.000280069125557941-0.0000639003313138508i</v>
      </c>
      <c r="AA2772" t="str">
        <f t="shared" si="1460"/>
        <v>0.00390783017505752-2.27911490922921i</v>
      </c>
      <c r="AB2772" t="str">
        <f t="shared" si="1461"/>
        <v>0.932464650086981+0.198555138390638i</v>
      </c>
      <c r="AC2772" t="str">
        <f t="shared" si="1462"/>
        <v>1.05837374165903-0.219953644967337i</v>
      </c>
      <c r="AD2772" t="str">
        <f t="shared" si="1463"/>
        <v>0.807184646487567+0.355354945746958i</v>
      </c>
      <c r="AE2772" t="str">
        <f t="shared" si="1464"/>
        <v>-0.000203360199338322-0.000151103315260049i</v>
      </c>
      <c r="AF2772" t="str">
        <f t="shared" si="1465"/>
        <v>-15.0675397201705-0.423876522802285i</v>
      </c>
      <c r="AG2772" t="str">
        <f t="shared" si="1466"/>
        <v>1.00294323772549-0.00665456598182178i</v>
      </c>
      <c r="AH2772" t="str">
        <f t="shared" si="1467"/>
        <v>0.00297552139347687+0.00237576318630858i</v>
      </c>
      <c r="AI2772">
        <f t="shared" si="1468"/>
        <v>-48.386925552034874</v>
      </c>
      <c r="AJ2772">
        <f t="shared" si="1469"/>
        <v>38.605123437963364</v>
      </c>
      <c r="AK2772"/>
      <c r="AL2772"/>
      <c r="AM2772"/>
      <c r="AN2772"/>
    </row>
    <row r="2773" spans="1:40" x14ac:dyDescent="0.25">
      <c r="A2773"/>
      <c r="B2773">
        <f t="shared" si="1435"/>
        <v>839000</v>
      </c>
      <c r="C2773" s="237" t="str">
        <f t="shared" si="1438"/>
        <v>-1.08572244418367E-07+0.00291897799475515i</v>
      </c>
      <c r="D2773" s="208" t="str">
        <f t="shared" si="1439"/>
        <v>-5.95700678939316+0.0223788312931228i</v>
      </c>
      <c r="E2773" t="str">
        <f t="shared" si="1440"/>
        <v>2870</v>
      </c>
      <c r="F2773" t="str">
        <f t="shared" si="1441"/>
        <v>0.777000777000777</v>
      </c>
      <c r="G2773" t="str">
        <f t="shared" si="1436"/>
        <v>0.777000777000777</v>
      </c>
      <c r="H2773" t="str">
        <f t="shared" si="1442"/>
        <v>9.11058886131072+0.445753085010049i</v>
      </c>
      <c r="I2773" t="str">
        <f t="shared" si="1443"/>
        <v>3294.7452954523i</v>
      </c>
      <c r="J2773" t="str">
        <f t="shared" si="1437"/>
        <v>-14692.7971061947+720.784838795508i</v>
      </c>
      <c r="K2773" t="str">
        <f t="shared" si="1444"/>
        <v>0.0109742440248643-0.223703846380357i</v>
      </c>
      <c r="L2773" t="str">
        <f t="shared" si="1445"/>
        <v>0.000834296583655421-0.0144179781912845i</v>
      </c>
      <c r="M2773" t="str">
        <f t="shared" si="1446"/>
        <v>0.0118085406085197-0.238121824571641i</v>
      </c>
      <c r="N2773" t="str">
        <f t="shared" si="1447"/>
        <v>-8.59618756112951i</v>
      </c>
      <c r="O2773" t="str">
        <f t="shared" si="1448"/>
        <v>-0.675915277573359-0.736979333185761i</v>
      </c>
      <c r="P2773" t="str">
        <f t="shared" si="1449"/>
        <v>1.67591527757336+0.736979333185761i</v>
      </c>
      <c r="Q2773" t="str">
        <f t="shared" si="1450"/>
        <v>-1.67591527757336+7.85920822794375i</v>
      </c>
      <c r="R2773" t="str">
        <f t="shared" si="1451"/>
        <v>0.0461996583391053-0.223093973330348i</v>
      </c>
      <c r="S2773" t="str">
        <f t="shared" si="1452"/>
        <v>0.888286173531467i</v>
      </c>
      <c r="T2773" t="str">
        <f t="shared" si="1453"/>
        <v>0.198171291907546+0.041038517724505i</v>
      </c>
      <c r="U2773" t="str">
        <f t="shared" si="1454"/>
        <v>0.0000333333333333334-0.000134536169445131i</v>
      </c>
      <c r="V2773" t="str">
        <f t="shared" si="1455"/>
        <v>6.66666666666667E-06-0.00134536169445131i</v>
      </c>
      <c r="W2773" t="str">
        <f t="shared" si="1456"/>
        <v>0.0000275872103169545-0.000122901099810543i</v>
      </c>
      <c r="X2773" t="str">
        <f t="shared" si="1457"/>
        <v>0.0000278259286009316-0.000122787646379655i</v>
      </c>
      <c r="Y2773" t="str">
        <f t="shared" si="1458"/>
        <v>0.009+5.27159247272367i</v>
      </c>
      <c r="Z2773" t="str">
        <f t="shared" si="1459"/>
        <v>-0.000279405113633224-0.0000638215875343098i</v>
      </c>
      <c r="AA2773" t="str">
        <f t="shared" si="1460"/>
        <v>0.00389851960162819-2.27639833324162i</v>
      </c>
      <c r="AB2773" t="str">
        <f t="shared" si="1461"/>
        <v>0.934661523624672+0.193555399142167i</v>
      </c>
      <c r="AC2773" t="str">
        <f t="shared" si="1462"/>
        <v>1.05712675335637-0.220277700571648i</v>
      </c>
      <c r="AD2773" t="str">
        <f t="shared" si="1463"/>
        <v>0.810795840195508+0.352044484043091i</v>
      </c>
      <c r="AE2773" t="str">
        <f t="shared" si="1464"/>
        <v>-0.000204072466008844-0.000150109306755501i</v>
      </c>
      <c r="AF2773" t="str">
        <f t="shared" si="1465"/>
        <v>-15.0675956507039-0.423374253716926i</v>
      </c>
      <c r="AG2773" t="str">
        <f t="shared" si="1466"/>
        <v>1.00291248685625-0.00667644508577295i</v>
      </c>
      <c r="AH2773" t="str">
        <f t="shared" si="1467"/>
        <v>0.00298686502514393+0.00236124989663076i</v>
      </c>
      <c r="AI2773">
        <f t="shared" si="1468"/>
        <v>-48.387259427436391</v>
      </c>
      <c r="AJ2773">
        <f t="shared" si="1469"/>
        <v>38.327941723065592</v>
      </c>
      <c r="AK2773"/>
      <c r="AL2773"/>
      <c r="AM2773"/>
      <c r="AN2773"/>
    </row>
    <row r="2774" spans="1:40" x14ac:dyDescent="0.25">
      <c r="A2774"/>
      <c r="B2774">
        <f t="shared" si="1435"/>
        <v>840000</v>
      </c>
      <c r="C2774" s="237" t="str">
        <f t="shared" si="1438"/>
        <v>-1.08313892947099E-07+0.00291550302096147i</v>
      </c>
      <c r="D2774" s="208" t="str">
        <f t="shared" si="1439"/>
        <v>-5.95700678741247+0.0223521898273713i</v>
      </c>
      <c r="E2774" t="str">
        <f t="shared" si="1440"/>
        <v>2870</v>
      </c>
      <c r="F2774" t="str">
        <f t="shared" si="1441"/>
        <v>0.777000777000777</v>
      </c>
      <c r="G2774" t="str">
        <f t="shared" si="1436"/>
        <v>0.777000777000777</v>
      </c>
      <c r="H2774" t="str">
        <f t="shared" si="1442"/>
        <v>9.11064459492759+0.445225359869255i</v>
      </c>
      <c r="I2774" t="str">
        <f t="shared" si="1443"/>
        <v>3298.67228626928i</v>
      </c>
      <c r="J2774" t="str">
        <f t="shared" si="1437"/>
        <v>-14727.8449103393+721.643938722559i</v>
      </c>
      <c r="K2774" t="str">
        <f t="shared" si="1444"/>
        <v>0.0109481894328659-0.223438772730073i</v>
      </c>
      <c r="L2774" t="str">
        <f t="shared" si="1445"/>
        <v>0.000832317955008346-0.0144009282886159i</v>
      </c>
      <c r="M2774" t="str">
        <f t="shared" si="1446"/>
        <v>0.0117805073878742-0.237839701018689i</v>
      </c>
      <c r="N2774" t="str">
        <f t="shared" si="1447"/>
        <v>-8.60643331507602i</v>
      </c>
      <c r="O2774" t="str">
        <f t="shared" si="1448"/>
        <v>-0.683430577422548-0.730015510687193i</v>
      </c>
      <c r="P2774" t="str">
        <f t="shared" si="1449"/>
        <v>1.68343057742255+0.730015510687193i</v>
      </c>
      <c r="Q2774" t="str">
        <f t="shared" si="1450"/>
        <v>-1.68343057742255+7.87641780438883i</v>
      </c>
      <c r="R2774" t="str">
        <f t="shared" si="1451"/>
        <v>0.0449496444443219-0.223337591658i</v>
      </c>
      <c r="S2774" t="str">
        <f t="shared" si="1452"/>
        <v>0.889344917480847i</v>
      </c>
      <c r="T2774" t="str">
        <f t="shared" si="1453"/>
        <v>0.198624152023455+0.0399757378291289i</v>
      </c>
      <c r="U2774" t="str">
        <f t="shared" si="1454"/>
        <v>0.0000333333333333333-0.000134376007338649i</v>
      </c>
      <c r="V2774" t="str">
        <f t="shared" si="1455"/>
        <v>6.66666666666667E-06-0.00134376007338649i</v>
      </c>
      <c r="W2774" t="str">
        <f t="shared" si="1456"/>
        <v>0.0000275871719539626-0.000122756206620494i</v>
      </c>
      <c r="X2774" t="str">
        <f t="shared" si="1457"/>
        <v>0.000027825297861654-0.000122642888312787i</v>
      </c>
      <c r="Y2774" t="str">
        <f t="shared" si="1458"/>
        <v>0.009+5.27787565803085i</v>
      </c>
      <c r="Z2774" t="str">
        <f t="shared" si="1459"/>
        <v>-0.000278743471796279-0.0000637430400287609i</v>
      </c>
      <c r="AA2774" t="str">
        <f t="shared" si="1460"/>
        <v>0.00388924226359047-2.27368822568447i</v>
      </c>
      <c r="AB2774" t="str">
        <f t="shared" si="1461"/>
        <v>0.936797407797652+0.188542869493053i</v>
      </c>
      <c r="AC2774" t="str">
        <f t="shared" si="1462"/>
        <v>1.05587892849294-0.220586484718683i</v>
      </c>
      <c r="AD2774" t="str">
        <f t="shared" si="1463"/>
        <v>0.81437310777181+0.348697715855902i</v>
      </c>
      <c r="AE2774" t="str">
        <f t="shared" si="1464"/>
        <v>-0.000204774134938099-0.000149107829532151i</v>
      </c>
      <c r="AF2774" t="str">
        <f t="shared" si="1465"/>
        <v>-15.0676513823401-0.422873170041884i</v>
      </c>
      <c r="AG2774" t="str">
        <f t="shared" si="1466"/>
        <v>1.00288150981033-0.00669799324315122i</v>
      </c>
      <c r="AH2774" t="str">
        <f t="shared" si="1467"/>
        <v>0.00299805502414414+0.0023466174324932i</v>
      </c>
      <c r="AI2774">
        <f t="shared" si="1468"/>
        <v>-48.387833592239168</v>
      </c>
      <c r="AJ2774">
        <f t="shared" si="1469"/>
        <v>38.050757934983331</v>
      </c>
      <c r="AK2774"/>
      <c r="AL2774"/>
      <c r="AM2774"/>
      <c r="AN2774"/>
    </row>
    <row r="2775" spans="1:40" x14ac:dyDescent="0.25">
      <c r="A2775"/>
      <c r="B2775">
        <f t="shared" si="1435"/>
        <v>841000</v>
      </c>
      <c r="C2775" s="237" t="str">
        <f t="shared" si="1438"/>
        <v>-1.08056462514508E-07+0.0029120363110769i</v>
      </c>
      <c r="D2775" s="208" t="str">
        <f t="shared" si="1439"/>
        <v>-5.95700678543884+0.0223256117182562i</v>
      </c>
      <c r="E2775" t="str">
        <f t="shared" si="1440"/>
        <v>2870</v>
      </c>
      <c r="F2775" t="str">
        <f t="shared" si="1441"/>
        <v>0.777000777000777</v>
      </c>
      <c r="G2775" t="str">
        <f t="shared" si="1436"/>
        <v>0.777000777000777</v>
      </c>
      <c r="H2775" t="str">
        <f t="shared" si="1442"/>
        <v>9.11070013058124+0.444698879316318i</v>
      </c>
      <c r="I2775" t="str">
        <f t="shared" si="1443"/>
        <v>3302.59927708627i</v>
      </c>
      <c r="J2775" t="str">
        <f t="shared" si="1437"/>
        <v>-14762.9344629106+722.503038649609i</v>
      </c>
      <c r="K2775" t="str">
        <f t="shared" si="1444"/>
        <v>0.0109222274477136-0.22317432505332i</v>
      </c>
      <c r="L2775" t="str">
        <f t="shared" si="1445"/>
        <v>0.000830346349035464-0.0143839185272828i</v>
      </c>
      <c r="M2775" t="str">
        <f t="shared" si="1446"/>
        <v>0.0117525737967491-0.237558243580603i</v>
      </c>
      <c r="N2775" t="str">
        <f t="shared" si="1447"/>
        <v>-8.61667906902254i</v>
      </c>
      <c r="O2775" t="str">
        <f t="shared" si="1448"/>
        <v>-0.690874134450586-0.72297505513479i</v>
      </c>
      <c r="P2775" t="str">
        <f t="shared" si="1449"/>
        <v>1.69087413445059+0.72297505513479i</v>
      </c>
      <c r="Q2775" t="str">
        <f t="shared" si="1450"/>
        <v>-1.69087413445059+7.89370401388775i</v>
      </c>
      <c r="R2775" t="str">
        <f t="shared" si="1451"/>
        <v>0.0436997457732061-0.223566135892065i</v>
      </c>
      <c r="S2775" t="str">
        <f t="shared" si="1452"/>
        <v>0.89040366143023i</v>
      </c>
      <c r="T2775" t="str">
        <f t="shared" si="1453"/>
        <v>0.199064105970103+0.0389104136400329i</v>
      </c>
      <c r="U2775" t="str">
        <f t="shared" si="1454"/>
        <v>0.0000333333333333334-0.000134216226117081i</v>
      </c>
      <c r="V2775" t="str">
        <f t="shared" si="1455"/>
        <v>6.66666666666667E-06-0.00134216226117081i</v>
      </c>
      <c r="W2775" t="str">
        <f t="shared" si="1456"/>
        <v>0.0000275871335454073-0.000122611659685752i</v>
      </c>
      <c r="X2775" t="str">
        <f t="shared" si="1457"/>
        <v>0.0000278246691888728-0.000122498476174239i</v>
      </c>
      <c r="Y2775" t="str">
        <f t="shared" si="1458"/>
        <v>0.009+5.28415884333803i</v>
      </c>
      <c r="Z2775" t="str">
        <f t="shared" si="1459"/>
        <v>-0.00027808418878086-0.0000636646880548388i</v>
      </c>
      <c r="AA2775" t="str">
        <f t="shared" si="1460"/>
        <v>0.00387999800294419-2.27098456348184i</v>
      </c>
      <c r="AB2775" t="str">
        <f t="shared" si="1461"/>
        <v>0.938872420894355+0.183518339854324i</v>
      </c>
      <c r="AC2775" t="str">
        <f t="shared" si="1462"/>
        <v>1.05463046189291-0.220880070421737i</v>
      </c>
      <c r="AD2775" t="str">
        <f t="shared" si="1463"/>
        <v>0.817916088759838+0.345314985957279i</v>
      </c>
      <c r="AE2775" t="str">
        <f t="shared" si="1464"/>
        <v>-0.000205465161171962-0.000148099010389733i</v>
      </c>
      <c r="AF2775" t="str">
        <f t="shared" si="1465"/>
        <v>-15.0677069160201-0.422373267598062i</v>
      </c>
      <c r="AG2775" t="str">
        <f t="shared" si="1466"/>
        <v>1.00285031022589-0.0067192086650349i</v>
      </c>
      <c r="AH2775" t="str">
        <f t="shared" si="1467"/>
        <v>0.00300909062005373+0.00233186763620612i</v>
      </c>
      <c r="AI2775">
        <f t="shared" si="1468"/>
        <v>-48.388646912047889</v>
      </c>
      <c r="AJ2775">
        <f t="shared" si="1469"/>
        <v>37.77357159886455</v>
      </c>
      <c r="AK2775"/>
      <c r="AL2775"/>
      <c r="AM2775"/>
      <c r="AN2775"/>
    </row>
    <row r="2776" spans="1:40" x14ac:dyDescent="0.25">
      <c r="A2776"/>
      <c r="B2776">
        <f t="shared" si="1435"/>
        <v>842000</v>
      </c>
      <c r="C2776" s="237" t="str">
        <f t="shared" si="1438"/>
        <v>-1.07799948747713E-07+0.00290857783565757i</v>
      </c>
      <c r="D2776" s="208" t="str">
        <f t="shared" si="1439"/>
        <v>-5.95700678347224+0.0222990967400414i</v>
      </c>
      <c r="E2776" t="str">
        <f t="shared" si="1440"/>
        <v>2870</v>
      </c>
      <c r="F2776" t="str">
        <f t="shared" si="1441"/>
        <v>0.777000777000777</v>
      </c>
      <c r="G2776" t="str">
        <f t="shared" si="1436"/>
        <v>0.777000777000777</v>
      </c>
      <c r="H2776" t="str">
        <f t="shared" si="1442"/>
        <v>9.11075546920725+0.44417363896596i</v>
      </c>
      <c r="I2776" t="str">
        <f t="shared" si="1443"/>
        <v>3306.52626790326i</v>
      </c>
      <c r="J2776" t="str">
        <f t="shared" si="1437"/>
        <v>-14798.0657639084+723.36213857666i</v>
      </c>
      <c r="K2776" t="str">
        <f t="shared" si="1444"/>
        <v>0.0108963576313821-0.222910501140597i</v>
      </c>
      <c r="L2776" t="str">
        <f t="shared" si="1445"/>
        <v>0.000828381732579166-0.0143669487661758i</v>
      </c>
      <c r="M2776" t="str">
        <f t="shared" si="1446"/>
        <v>0.0117247393639613-0.237277449906773i</v>
      </c>
      <c r="N2776" t="str">
        <f t="shared" si="1447"/>
        <v>-8.62692482296906i</v>
      </c>
      <c r="O2776" t="str">
        <f t="shared" si="1448"/>
        <v>-0.698245167273375-0.715858705597255i</v>
      </c>
      <c r="P2776" t="str">
        <f t="shared" si="1449"/>
        <v>1.69824516727338+0.715858705597255i</v>
      </c>
      <c r="Q2776" t="str">
        <f t="shared" si="1450"/>
        <v>-1.69824516727338+7.91106611737181i</v>
      </c>
      <c r="R2776" t="str">
        <f t="shared" si="1451"/>
        <v>0.0424501480521835-0.223779690346107i</v>
      </c>
      <c r="S2776" t="str">
        <f t="shared" si="1452"/>
        <v>0.891462405379611i</v>
      </c>
      <c r="T2776" t="str">
        <f t="shared" si="1453"/>
        <v>0.199491181031045+0.0378427110913201i</v>
      </c>
      <c r="U2776" t="str">
        <f t="shared" si="1454"/>
        <v>0.0000333333333333333-0.000134056824423355i</v>
      </c>
      <c r="V2776" t="str">
        <f t="shared" si="1455"/>
        <v>6.66666666666667E-06-0.00134056824423355i</v>
      </c>
      <c r="W2776" t="str">
        <f t="shared" si="1456"/>
        <v>0.0000275870950912889-0.00012246745777261i</v>
      </c>
      <c r="X2776" t="str">
        <f t="shared" si="1457"/>
        <v>0.0000278240425725612-0.000122354408731488i</v>
      </c>
      <c r="Y2776" t="str">
        <f t="shared" si="1458"/>
        <v>0.009+5.29044202864521i</v>
      </c>
      <c r="Z2776" t="str">
        <f t="shared" si="1459"/>
        <v>-0.00027742725338757-0.0000635865308739554i</v>
      </c>
      <c r="AA2776" t="str">
        <f t="shared" si="1460"/>
        <v>0.00387078666262695-2.26828732366745i</v>
      </c>
      <c r="AB2776" t="str">
        <f t="shared" si="1461"/>
        <v>0.940886691595827+0.178482592842978i</v>
      </c>
      <c r="AC2776" t="str">
        <f t="shared" si="1462"/>
        <v>1.05338154571251-0.22115853295099i</v>
      </c>
      <c r="AD2776" t="str">
        <f t="shared" si="1463"/>
        <v>0.821424426143358+0.341896642602892i</v>
      </c>
      <c r="AE2776" t="str">
        <f t="shared" si="1464"/>
        <v>-0.000206145500989842-0.000147082976133338i</v>
      </c>
      <c r="AF2776" t="str">
        <f t="shared" si="1465"/>
        <v>-15.0677622526795-0.421874542225919i</v>
      </c>
      <c r="AG2776" t="str">
        <f t="shared" si="1466"/>
        <v>1.00281889175246-0.00674008959923153i</v>
      </c>
      <c r="AH2776" t="str">
        <f t="shared" si="1467"/>
        <v>0.00301997106018488+0.00231700235136972i</v>
      </c>
      <c r="AI2776">
        <f t="shared" si="1468"/>
        <v>-48.389698275123017</v>
      </c>
      <c r="AJ2776">
        <f t="shared" si="1469"/>
        <v>37.496382242435246</v>
      </c>
      <c r="AK2776"/>
      <c r="AL2776"/>
      <c r="AM2776"/>
      <c r="AN2776"/>
    </row>
    <row r="2777" spans="1:40" x14ac:dyDescent="0.25">
      <c r="A2777"/>
      <c r="B2777">
        <f t="shared" ref="B2777:B2840" si="1470">B2776+1000</f>
        <v>843000</v>
      </c>
      <c r="C2777" s="237" t="str">
        <f t="shared" si="1438"/>
        <v>-1.07544347299753E-07+0.00290512756539935i</v>
      </c>
      <c r="D2777" s="208" t="str">
        <f t="shared" si="1439"/>
        <v>-5.95700678151262+0.0222726446680617i</v>
      </c>
      <c r="E2777" t="str">
        <f t="shared" si="1440"/>
        <v>2870</v>
      </c>
      <c r="F2777" t="str">
        <f t="shared" si="1441"/>
        <v>0.777000777000777</v>
      </c>
      <c r="G2777" t="str">
        <f t="shared" si="1436"/>
        <v>0.777000777000777</v>
      </c>
      <c r="H2777" t="str">
        <f t="shared" si="1442"/>
        <v>9.11081061173564+0.443649634453424i</v>
      </c>
      <c r="I2777" t="str">
        <f t="shared" si="1443"/>
        <v>3310.45325872024i</v>
      </c>
      <c r="J2777" t="str">
        <f t="shared" si="1437"/>
        <v>-14833.2388133329+724.22123850371i</v>
      </c>
      <c r="K2777" t="str">
        <f t="shared" si="1444"/>
        <v>0.01087057954843-0.222647298792755i</v>
      </c>
      <c r="L2777" t="str">
        <f t="shared" si="1445"/>
        <v>0.000826424072677087-0.0143500188648437i</v>
      </c>
      <c r="M2777" t="str">
        <f t="shared" si="1446"/>
        <v>0.0116970036211071-0.236997317657599i</v>
      </c>
      <c r="N2777" t="str">
        <f t="shared" si="1447"/>
        <v>-8.63717057691558i</v>
      </c>
      <c r="O2777" t="str">
        <f t="shared" si="1448"/>
        <v>-0.705542902120017-0.708667209110217i</v>
      </c>
      <c r="P2777" t="str">
        <f t="shared" si="1449"/>
        <v>1.70554290212002+0.708667209110217i</v>
      </c>
      <c r="Q2777" t="str">
        <f t="shared" si="1450"/>
        <v>-1.70554290212002+7.92850336780536i</v>
      </c>
      <c r="R2777" t="str">
        <f t="shared" si="1451"/>
        <v>0.0412010342497167-0.223978341341889i</v>
      </c>
      <c r="S2777" t="str">
        <f t="shared" si="1452"/>
        <v>0.892521149328994i</v>
      </c>
      <c r="T2777" t="str">
        <f t="shared" si="1453"/>
        <v>0.199905406639264+0.0367727944421004i</v>
      </c>
      <c r="U2777" t="str">
        <f t="shared" si="1454"/>
        <v>0.0000333333333333333-0.000133897800906838i</v>
      </c>
      <c r="V2777" t="str">
        <f t="shared" si="1455"/>
        <v>6.66666666666667E-06-0.00133897800906838i</v>
      </c>
      <c r="W2777" t="str">
        <f t="shared" si="1456"/>
        <v>0.0000275870565916076-0.000122323599653216i</v>
      </c>
      <c r="X2777" t="str">
        <f t="shared" si="1457"/>
        <v>0.0000278234180027519-0.000122210684757862i</v>
      </c>
      <c r="Y2777" t="str">
        <f t="shared" si="1458"/>
        <v>0.009+5.29672521395239i</v>
      </c>
      <c r="Z2777" t="str">
        <f t="shared" si="1459"/>
        <v>-0.000276772654483405-0.0000635085677512753i</v>
      </c>
      <c r="AA2777" t="str">
        <f t="shared" si="1460"/>
        <v>0.00386160808650755-2.26559648338396i</v>
      </c>
      <c r="AB2777" t="str">
        <f t="shared" si="1461"/>
        <v>0.942840358720745+0.173436403176023i</v>
      </c>
      <c r="AC2777" t="str">
        <f t="shared" si="1462"/>
        <v>1.05213236942698-0.221421949760163i</v>
      </c>
      <c r="AD2777" t="str">
        <f t="shared" si="1463"/>
        <v>0.824897766378529+0.33844303749945i</v>
      </c>
      <c r="AE2777" t="str">
        <f t="shared" si="1464"/>
        <v>-0.000206815111901035-0.000146059853564075i</v>
      </c>
      <c r="AF2777" t="str">
        <f t="shared" si="1465"/>
        <v>-15.0678173932483-0.421376989785362i</v>
      </c>
      <c r="AG2777" t="str">
        <f t="shared" si="1466"/>
        <v>1.00278725805064-0.00676063433032274i</v>
      </c>
      <c r="AH2777" t="str">
        <f t="shared" si="1467"/>
        <v>0.0030306956095479+0.0023020234227479i</v>
      </c>
      <c r="AI2777">
        <f t="shared" si="1468"/>
        <v>-48.390986592056102</v>
      </c>
      <c r="AJ2777">
        <f t="shared" si="1469"/>
        <v>37.219189396028135</v>
      </c>
      <c r="AK2777"/>
      <c r="AL2777"/>
      <c r="AM2777"/>
      <c r="AN2777"/>
    </row>
    <row r="2778" spans="1:40" x14ac:dyDescent="0.25">
      <c r="A2778"/>
      <c r="B2778">
        <f t="shared" si="1470"/>
        <v>844000</v>
      </c>
      <c r="C2778" s="237" t="str">
        <f t="shared" si="1438"/>
        <v>-1.07289653849406E-07+0.00290168547113697i</v>
      </c>
      <c r="D2778" s="208" t="str">
        <f t="shared" si="1439"/>
        <v>-5.95700677955997+0.0222462552787168i</v>
      </c>
      <c r="E2778" t="str">
        <f t="shared" si="1440"/>
        <v>2870</v>
      </c>
      <c r="F2778" t="str">
        <f t="shared" si="1441"/>
        <v>0.777000777000777</v>
      </c>
      <c r="G2778" t="str">
        <f t="shared" si="1436"/>
        <v>0.777000777000777</v>
      </c>
      <c r="H2778" t="str">
        <f t="shared" si="1442"/>
        <v>9.11086555909104+0.443126861434351i</v>
      </c>
      <c r="I2778" t="str">
        <f t="shared" si="1443"/>
        <v>3314.38024953723i</v>
      </c>
      <c r="J2778" t="str">
        <f t="shared" si="1437"/>
        <v>-14868.453611184+725.080338430761i</v>
      </c>
      <c r="K2778" t="str">
        <f t="shared" si="1444"/>
        <v>0.0108448927659833-0.222384715820956i</v>
      </c>
      <c r="L2778" t="str">
        <f t="shared" si="1445"/>
        <v>0.000824473336560699-0.0143331286834897i</v>
      </c>
      <c r="M2778" t="str">
        <f t="shared" si="1446"/>
        <v>0.011669366102544-0.236717844504446i</v>
      </c>
      <c r="N2778" t="str">
        <f t="shared" si="1447"/>
        <v>-8.6474163308621i</v>
      </c>
      <c r="O2778" t="str">
        <f t="shared" si="1448"/>
        <v>-0.712766572914044-0.701401320597822i</v>
      </c>
      <c r="P2778" t="str">
        <f t="shared" si="1449"/>
        <v>1.71276657291404+0.701401320597822i</v>
      </c>
      <c r="Q2778" t="str">
        <f t="shared" si="1450"/>
        <v>-1.71276657291404+7.94601501026428i</v>
      </c>
      <c r="R2778" t="str">
        <f t="shared" si="1451"/>
        <v>0.0399525845691854-0.224162177137194i</v>
      </c>
      <c r="S2778" t="str">
        <f t="shared" si="1452"/>
        <v>0.893579893278377i</v>
      </c>
      <c r="T2778" t="str">
        <f t="shared" si="1453"/>
        <v>0.200306814323302+0.035700826255528i</v>
      </c>
      <c r="U2778" t="str">
        <f t="shared" si="1454"/>
        <v>0.0000333333333333334-0.0001337391542233i</v>
      </c>
      <c r="V2778" t="str">
        <f t="shared" si="1455"/>
        <v>6.66666666666667E-06-0.001337391542233i</v>
      </c>
      <c r="W2778" t="str">
        <f t="shared" si="1456"/>
        <v>0.0000275870180463644-0.000122180084105537i</v>
      </c>
      <c r="X2778" t="str">
        <f t="shared" si="1457"/>
        <v>0.0000278227954695365-0.000122067303032501i</v>
      </c>
      <c r="Y2778" t="str">
        <f t="shared" si="1458"/>
        <v>0.009+5.30300839925957i</v>
      </c>
      <c r="Z2778" t="str">
        <f t="shared" si="1459"/>
        <v>-0.000276120381001274-0.0000634307979556919i</v>
      </c>
      <c r="AA2778" t="str">
        <f t="shared" si="1460"/>
        <v>0.00385246211937925-2.26291201988242i</v>
      </c>
      <c r="AB2778" t="str">
        <f t="shared" si="1461"/>
        <v>0.94473357097135+0.168380537571602i</v>
      </c>
      <c r="AC2778" t="str">
        <f t="shared" si="1462"/>
        <v>1.05088311981948-0.22167040041386i</v>
      </c>
      <c r="AD2778" t="str">
        <f t="shared" si="1463"/>
        <v>0.828335759425505+0.334954525771656i</v>
      </c>
      <c r="AE2778" t="str">
        <f t="shared" si="1464"/>
        <v>-0.000207473952640984-0.000145029769469765i</v>
      </c>
      <c r="AF2778" t="str">
        <f t="shared" si="1465"/>
        <v>-15.067872338651-0.420880606155634i</v>
      </c>
      <c r="AG2778" t="str">
        <f t="shared" si="1466"/>
        <v>1.00275541279172-0.00678084117970617i</v>
      </c>
      <c r="AH2778" t="str">
        <f t="shared" si="1467"/>
        <v>0.0030412635508125+0.00228693269614239i</v>
      </c>
      <c r="AI2778">
        <f t="shared" si="1468"/>
        <v>-48.392510795453887</v>
      </c>
      <c r="AJ2778">
        <f t="shared" si="1469"/>
        <v>36.941992592614412</v>
      </c>
      <c r="AK2778"/>
      <c r="AL2778"/>
      <c r="AM2778"/>
      <c r="AN2778"/>
    </row>
    <row r="2779" spans="1:40" x14ac:dyDescent="0.25">
      <c r="A2779"/>
      <c r="B2779">
        <f t="shared" si="1470"/>
        <v>845000</v>
      </c>
      <c r="C2779" s="237" t="str">
        <f t="shared" si="1438"/>
        <v>-1.07035864101001E-07+0.00289825152384322i</v>
      </c>
      <c r="D2779" s="208" t="str">
        <f t="shared" si="1439"/>
        <v>-5.95700677761425+0.0222199283494647i</v>
      </c>
      <c r="E2779" t="str">
        <f t="shared" si="1440"/>
        <v>2870</v>
      </c>
      <c r="F2779" t="str">
        <f t="shared" si="1441"/>
        <v>0.777000777000777</v>
      </c>
      <c r="G2779" t="str">
        <f t="shared" si="1436"/>
        <v>0.777000777000777</v>
      </c>
      <c r="H2779" t="str">
        <f t="shared" si="1442"/>
        <v>9.11092031219257+0.442605315584668i</v>
      </c>
      <c r="I2779" t="str">
        <f t="shared" si="1443"/>
        <v>3318.30724035422i</v>
      </c>
      <c r="J2779" t="str">
        <f t="shared" si="1437"/>
        <v>-14903.7101574618+725.939438357812i</v>
      </c>
      <c r="K2779" t="str">
        <f t="shared" si="1444"/>
        <v>0.0108192968537158-0.222122750046596i</v>
      </c>
      <c r="L2779" t="str">
        <f t="shared" si="1445"/>
        <v>0.000822529491654019-0.0143162780829678i</v>
      </c>
      <c r="M2779" t="str">
        <f t="shared" si="1446"/>
        <v>0.0116418263453698-0.236439028129564i</v>
      </c>
      <c r="N2779" t="str">
        <f t="shared" si="1447"/>
        <v>-8.65766208480862i</v>
      </c>
      <c r="O2779" t="str">
        <f t="shared" si="1448"/>
        <v>-0.719915421353821-0.694061802793491i</v>
      </c>
      <c r="P2779" t="str">
        <f t="shared" si="1449"/>
        <v>1.71991542135382+0.694061802793491i</v>
      </c>
      <c r="Q2779" t="str">
        <f t="shared" si="1450"/>
        <v>-1.71991542135382+7.96360028201513i</v>
      </c>
      <c r="R2779" t="str">
        <f t="shared" si="1451"/>
        <v>0.0387049764434636-0.224331287854394i</v>
      </c>
      <c r="S2779" t="str">
        <f t="shared" si="1452"/>
        <v>0.894638637227758i</v>
      </c>
      <c r="T2779" t="str">
        <f t="shared" si="1453"/>
        <v>0.200695437653603+0.0346269673793128i</v>
      </c>
      <c r="U2779" t="str">
        <f t="shared" si="1454"/>
        <v>0.0000333333333333333-0.00013358088303487i</v>
      </c>
      <c r="V2779" t="str">
        <f t="shared" si="1455"/>
        <v>6.66666666666667E-06-0.0013358088303487i</v>
      </c>
      <c r="W2779" t="str">
        <f t="shared" si="1456"/>
        <v>0.0000275869794555594-0.000122036909913324i</v>
      </c>
      <c r="X2779" t="str">
        <f t="shared" si="1457"/>
        <v>0.0000278221749630653-0.000121924262340326i</v>
      </c>
      <c r="Y2779" t="str">
        <f t="shared" si="1458"/>
        <v>0.009+5.30929158456675i</v>
      </c>
      <c r="Z2779" t="str">
        <f t="shared" si="1459"/>
        <v>-0.000275470421939544-0.0000633532207598034i</v>
      </c>
      <c r="AA2779" t="str">
        <f t="shared" si="1460"/>
        <v>0.00384334860695335-2.26023391052155i</v>
      </c>
      <c r="AB2779" t="str">
        <f t="shared" si="1461"/>
        <v>0.946566486680376+0.163315754657085i</v>
      </c>
      <c r="AC2779" t="str">
        <f t="shared" si="1462"/>
        <v>1.04963398097165-0.221903966515543i</v>
      </c>
      <c r="AD2779" t="str">
        <f t="shared" si="1463"/>
        <v>0.831738058779809+0.33143146592894i</v>
      </c>
      <c r="AE2779" t="str">
        <f t="shared" si="1464"/>
        <v>-0.00020812198316751-0.000143992850615694i</v>
      </c>
      <c r="AF2779" t="str">
        <f t="shared" si="1465"/>
        <v>-15.0679270898068-0.420385387235203i</v>
      </c>
      <c r="AG2779" t="str">
        <f t="shared" si="1466"/>
        <v>1.00272335965737-0.00680070850563465i</v>
      </c>
      <c r="AH2779" t="str">
        <f t="shared" si="1467"/>
        <v>0.00305167418426883+0.00227173201826723i</v>
      </c>
      <c r="AI2779">
        <f t="shared" si="1468"/>
        <v>-48.394269839630056</v>
      </c>
      <c r="AJ2779">
        <f t="shared" si="1469"/>
        <v>36.664791367831413</v>
      </c>
      <c r="AK2779"/>
      <c r="AL2779"/>
      <c r="AM2779"/>
      <c r="AN2779"/>
    </row>
    <row r="2780" spans="1:40" x14ac:dyDescent="0.25">
      <c r="A2780"/>
      <c r="B2780">
        <f t="shared" si="1470"/>
        <v>846000</v>
      </c>
      <c r="C2780" s="237" t="str">
        <f t="shared" si="1438"/>
        <v>-1.06782973784244E-07+0.00289482569462814i</v>
      </c>
      <c r="D2780" s="208" t="str">
        <f t="shared" si="1439"/>
        <v>-5.95700677567543+0.0221936636588157i</v>
      </c>
      <c r="E2780" t="str">
        <f t="shared" si="1440"/>
        <v>2870</v>
      </c>
      <c r="F2780" t="str">
        <f t="shared" si="1441"/>
        <v>0.777000777000777</v>
      </c>
      <c r="G2780" t="str">
        <f t="shared" si="1436"/>
        <v>0.777000777000777</v>
      </c>
      <c r="H2780" t="str">
        <f t="shared" si="1442"/>
        <v>9.11097487195398+0.442084992600457i</v>
      </c>
      <c r="I2780" t="str">
        <f t="shared" si="1443"/>
        <v>3322.23423117121i</v>
      </c>
      <c r="J2780" t="str">
        <f t="shared" si="1437"/>
        <v>-14939.0084521661+726.798538284862i</v>
      </c>
      <c r="K2780" t="str">
        <f t="shared" si="1444"/>
        <v>0.0107937913838323-0.221861399301258i</v>
      </c>
      <c r="L2780" t="str">
        <f t="shared" si="1445"/>
        <v>0.000820592505572169-0.0142994669247787i</v>
      </c>
      <c r="M2780" t="str">
        <f t="shared" si="1446"/>
        <v>0.0116143838894045-0.236160866226037i</v>
      </c>
      <c r="N2780" t="str">
        <f t="shared" si="1447"/>
        <v>-8.66790783875514i</v>
      </c>
      <c r="O2780" t="str">
        <f t="shared" si="1448"/>
        <v>-0.72698869699216-0.686649426159842i</v>
      </c>
      <c r="P2780" t="str">
        <f t="shared" si="1449"/>
        <v>1.72698869699216+0.686649426159842i</v>
      </c>
      <c r="Q2780" t="str">
        <f t="shared" si="1450"/>
        <v>-1.72698869699216+7.9812584125953i</v>
      </c>
      <c r="R2780" t="str">
        <f t="shared" si="1451"/>
        <v>0.0374583845311469-0.224485765409822i</v>
      </c>
      <c r="S2780" t="str">
        <f t="shared" si="1452"/>
        <v>0.89569738117714i</v>
      </c>
      <c r="T2780" t="str">
        <f t="shared" si="1453"/>
        <v>0.201071312189123+0.0335513769276746i</v>
      </c>
      <c r="U2780" t="str">
        <f t="shared" si="1454"/>
        <v>0.0000333333333333334-0.000133422986010006i</v>
      </c>
      <c r="V2780" t="str">
        <f t="shared" si="1455"/>
        <v>6.66666666666667E-06-0.00133422986010006i</v>
      </c>
      <c r="W2780" t="str">
        <f t="shared" si="1456"/>
        <v>0.0000275869408191932-0.000121894075866079i</v>
      </c>
      <c r="X2780" t="str">
        <f t="shared" si="1457"/>
        <v>0.0000278215564735469-0.000121781561472001i</v>
      </c>
      <c r="Y2780" t="str">
        <f t="shared" si="1458"/>
        <v>0.009+5.31557476987393i</v>
      </c>
      <c r="Z2780" t="str">
        <f t="shared" si="1459"/>
        <v>-0.000274822766361554-0.0000632758354398901i</v>
      </c>
      <c r="AA2780" t="str">
        <f t="shared" si="1460"/>
        <v>0.00383426739585257-2.25756213276714i</v>
      </c>
      <c r="AB2780" t="str">
        <f t="shared" si="1461"/>
        <v>0.948339273559238+0.15824280488395i</v>
      </c>
      <c r="AC2780" t="str">
        <f t="shared" si="1462"/>
        <v>1.04838513425595-0.222122731636262i</v>
      </c>
      <c r="AD2780" t="str">
        <f t="shared" si="1463"/>
        <v>0.835104321503402+0.327874219831901i</v>
      </c>
      <c r="AE2780" t="str">
        <f t="shared" si="1464"/>
        <v>-0.000208759164656988-0.00014294922373543i</v>
      </c>
      <c r="AF2780" t="str">
        <f t="shared" si="1465"/>
        <v>-15.0679816476294-0.419891328941641i</v>
      </c>
      <c r="AG2780" t="str">
        <f t="shared" si="1466"/>
        <v>1.00269110233932-0.00682023470325295i</v>
      </c>
      <c r="AH2780" t="str">
        <f t="shared" si="1467"/>
        <v>0.00306192682778775+0.00225642323662403i</v>
      </c>
      <c r="AI2780">
        <f t="shared" si="1468"/>
        <v>-48.396262700304533</v>
      </c>
      <c r="AJ2780">
        <f t="shared" si="1469"/>
        <v>36.387585260016557</v>
      </c>
      <c r="AK2780"/>
      <c r="AL2780"/>
      <c r="AM2780"/>
      <c r="AN2780"/>
    </row>
    <row r="2781" spans="1:40" x14ac:dyDescent="0.25">
      <c r="A2781"/>
      <c r="B2781">
        <f t="shared" si="1470"/>
        <v>847000</v>
      </c>
      <c r="C2781" s="237" t="str">
        <f t="shared" si="1438"/>
        <v>-1.06530978654031E-07+0.00289140795473822i</v>
      </c>
      <c r="D2781" s="208" t="str">
        <f t="shared" si="1439"/>
        <v>-5.95700677374346+0.0221674609863264i</v>
      </c>
      <c r="E2781" t="str">
        <f t="shared" si="1440"/>
        <v>2870</v>
      </c>
      <c r="F2781" t="str">
        <f t="shared" si="1441"/>
        <v>0.777000777000777</v>
      </c>
      <c r="G2781" t="str">
        <f t="shared" si="1436"/>
        <v>0.777000777000777</v>
      </c>
      <c r="H2781" t="str">
        <f t="shared" si="1442"/>
        <v>9.11102923928362+0.441565888197845i</v>
      </c>
      <c r="I2781" t="str">
        <f t="shared" si="1443"/>
        <v>3326.16122198819i</v>
      </c>
      <c r="J2781" t="str">
        <f t="shared" si="1437"/>
        <v>-14974.3484952971+727.657638211913i</v>
      </c>
      <c r="K2781" t="str">
        <f t="shared" si="1444"/>
        <v>0.0107683759310496-0.221600661426638i</v>
      </c>
      <c r="L2781" t="str">
        <f t="shared" si="1445"/>
        <v>0.00081866234612011-0.0142826950710667i</v>
      </c>
      <c r="M2781" t="str">
        <f t="shared" si="1446"/>
        <v>0.0115870382771697-0.235883356497705i</v>
      </c>
      <c r="N2781" t="str">
        <f t="shared" si="1447"/>
        <v>-8.67815359270166i</v>
      </c>
      <c r="O2781" t="str">
        <f t="shared" si="1448"/>
        <v>-0.733985657315097-0.679164968807819i</v>
      </c>
      <c r="P2781" t="str">
        <f t="shared" si="1449"/>
        <v>1.7339856573151+0.679164968807819i</v>
      </c>
      <c r="Q2781" t="str">
        <f t="shared" si="1450"/>
        <v>-1.7339856573151+7.99898862389384i</v>
      </c>
      <c r="R2781" t="str">
        <f t="shared" si="1451"/>
        <v>0.0362129807143858-0.224625703443971i</v>
      </c>
      <c r="S2781" t="str">
        <f t="shared" si="1452"/>
        <v>0.896756125126521i</v>
      </c>
      <c r="T2781" t="str">
        <f t="shared" si="1453"/>
        <v>0.201434475424234+0.032474212264714i</v>
      </c>
      <c r="U2781" t="str">
        <f t="shared" si="1454"/>
        <v>0.0000333333333333333-0.000133265461823453i</v>
      </c>
      <c r="V2781" t="str">
        <f t="shared" si="1455"/>
        <v>6.66666666666667E-06-0.00133265461823453i</v>
      </c>
      <c r="W2781" t="str">
        <f t="shared" si="1456"/>
        <v>0.0000275869021372663-0.000121751580759022i</v>
      </c>
      <c r="X2781" t="str">
        <f t="shared" si="1457"/>
        <v>0.0000278209399912474-0.000121639199223902i</v>
      </c>
      <c r="Y2781" t="str">
        <f t="shared" si="1458"/>
        <v>0.009+5.32185795518111i</v>
      </c>
      <c r="Z2781" t="str">
        <f t="shared" si="1459"/>
        <v>-0.000274177403395178-0.0000631986412758893i</v>
      </c>
      <c r="AA2781" t="str">
        <f t="shared" si="1460"/>
        <v>0.00382521833360465-2.25489666419141i</v>
      </c>
      <c r="AB2781" t="str">
        <f t="shared" si="1461"/>
        <v>0.950052108447612+0.153162430449356i</v>
      </c>
      <c r="AC2781" t="str">
        <f t="shared" si="1462"/>
        <v>1.04713675832963-0.222326781244103i</v>
      </c>
      <c r="AD2781" t="str">
        <f t="shared" si="1463"/>
        <v>0.838434208255519+0.324283152658518i</v>
      </c>
      <c r="AE2781" t="str">
        <f t="shared" si="1464"/>
        <v>-0.00020938545950051-0.00014189901552169i</v>
      </c>
      <c r="AF2781" t="str">
        <f t="shared" si="1465"/>
        <v>-15.0680360130271-0.419398427211519i</v>
      </c>
      <c r="AG2781" t="str">
        <f t="shared" si="1466"/>
        <v>1.00265864453898-0.0068394182046322i</v>
      </c>
      <c r="AH2781" t="str">
        <f t="shared" si="1467"/>
        <v>0.00307202081678153+0.00224100819937761i</v>
      </c>
      <c r="AI2781">
        <f t="shared" si="1468"/>
        <v>-48.398488374308769</v>
      </c>
      <c r="AJ2781">
        <f t="shared" si="1469"/>
        <v>36.11037381023187</v>
      </c>
      <c r="AK2781"/>
      <c r="AL2781"/>
      <c r="AM2781"/>
      <c r="AN2781"/>
    </row>
    <row r="2782" spans="1:40" x14ac:dyDescent="0.25">
      <c r="A2782"/>
      <c r="B2782">
        <f t="shared" si="1470"/>
        <v>848000</v>
      </c>
      <c r="C2782" s="237" t="str">
        <f t="shared" si="1438"/>
        <v>-1.06279874490274E-07+0.00288799827555555i</v>
      </c>
      <c r="D2782" s="208" t="str">
        <f t="shared" si="1439"/>
        <v>-5.95700677181833+0.0221413201125926i</v>
      </c>
      <c r="E2782" t="str">
        <f t="shared" si="1440"/>
        <v>2870</v>
      </c>
      <c r="F2782" t="str">
        <f t="shared" si="1441"/>
        <v>0.777000777000777</v>
      </c>
      <c r="G2782" t="str">
        <f t="shared" si="1436"/>
        <v>0.777000777000777</v>
      </c>
      <c r="H2782" t="str">
        <f t="shared" si="1442"/>
        <v>9.11108341508458+0.4410479981129i</v>
      </c>
      <c r="I2782" t="str">
        <f t="shared" si="1443"/>
        <v>3330.08821280518i</v>
      </c>
      <c r="J2782" t="str">
        <f t="shared" si="1437"/>
        <v>-15009.7302868546+728.516738138964i</v>
      </c>
      <c r="K2782" t="str">
        <f t="shared" si="1444"/>
        <v>0.01074305007258-0.221340534274507i</v>
      </c>
      <c r="L2782" t="str">
        <f t="shared" si="1445"/>
        <v>0.000816738981291276-0.0142659623846153i</v>
      </c>
      <c r="M2782" t="str">
        <f t="shared" si="1446"/>
        <v>0.0115597890538713-0.235606496659122i</v>
      </c>
      <c r="N2782" t="str">
        <f t="shared" si="1447"/>
        <v>-8.68839934664818i</v>
      </c>
      <c r="O2782" t="str">
        <f t="shared" si="1448"/>
        <v>-0.740905567819829-0.671609216415005i</v>
      </c>
      <c r="P2782" t="str">
        <f t="shared" si="1449"/>
        <v>1.74090556781983+0.671609216415005i</v>
      </c>
      <c r="Q2782" t="str">
        <f t="shared" si="1450"/>
        <v>-1.74090556781983+8.01679013023318i</v>
      </c>
      <c r="R2782" t="str">
        <f t="shared" si="1451"/>
        <v>0.0349689340982824-0.22475119725254i</v>
      </c>
      <c r="S2782" t="str">
        <f t="shared" si="1452"/>
        <v>0.897814869075904i</v>
      </c>
      <c r="T2782" t="str">
        <f t="shared" si="1453"/>
        <v>0.201784966735942+0.0313956289891733i</v>
      </c>
      <c r="U2782" t="str">
        <f t="shared" si="1454"/>
        <v>0.0000333333333333334-0.000133108309156208i</v>
      </c>
      <c r="V2782" t="str">
        <f t="shared" si="1455"/>
        <v>6.66666666666667E-06-0.00133108309156208i</v>
      </c>
      <c r="W2782" t="str">
        <f t="shared" si="1456"/>
        <v>0.0000275868634097792-0.000121609423393051i</v>
      </c>
      <c r="X2782" t="str">
        <f t="shared" si="1457"/>
        <v>0.0000278203255064904-0.00012149717439808i</v>
      </c>
      <c r="Y2782" t="str">
        <f t="shared" si="1458"/>
        <v>0.009+5.32814114048829i</v>
      </c>
      <c r="Z2782" t="str">
        <f t="shared" si="1459"/>
        <v>-0.000273534322232347-0.0000631216375513735i</v>
      </c>
      <c r="AA2782" t="str">
        <f t="shared" si="1460"/>
        <v>0.00381620126863593-2.25223748247237i</v>
      </c>
      <c r="AB2782" t="str">
        <f t="shared" si="1461"/>
        <v>0.951705177064488+0.148075365224272i</v>
      </c>
      <c r="AC2782" t="str">
        <f t="shared" si="1462"/>
        <v>1.04588902913035-0.222516202634446i</v>
      </c>
      <c r="AD2782" t="str">
        <f t="shared" si="1463"/>
        <v>0.841727383323152+0.320658632870095i</v>
      </c>
      <c r="AE2782" t="str">
        <f t="shared" si="1464"/>
        <v>-0.00021000083129996-0.000140842352617262i</v>
      </c>
      <c r="AF2782" t="str">
        <f t="shared" si="1465"/>
        <v>-15.0680901869029-0.418906678000307i</v>
      </c>
      <c r="AG2782" t="str">
        <f t="shared" si="1466"/>
        <v>1.00262598996715-0.00685825747880129i</v>
      </c>
      <c r="AH2782" t="str">
        <f t="shared" si="1467"/>
        <v>0.00308195550416304+0.00222548875523216i</v>
      </c>
      <c r="AI2782">
        <f t="shared" si="1468"/>
        <v>-48.400945879300103</v>
      </c>
      <c r="AJ2782">
        <f t="shared" si="1469"/>
        <v>35.833156562298342</v>
      </c>
      <c r="AK2782"/>
      <c r="AL2782"/>
      <c r="AM2782"/>
      <c r="AN2782"/>
    </row>
    <row r="2783" spans="1:40" x14ac:dyDescent="0.25">
      <c r="A2783"/>
      <c r="B2783">
        <f t="shared" si="1470"/>
        <v>849000</v>
      </c>
      <c r="C2783" s="237" t="str">
        <f t="shared" si="1438"/>
        <v>-1.06029657097725E-07+0.00288459662859708i</v>
      </c>
      <c r="D2783" s="208" t="str">
        <f t="shared" si="1439"/>
        <v>-5.9570067699+0.0221152408192443i</v>
      </c>
      <c r="E2783" t="str">
        <f t="shared" si="1440"/>
        <v>2870</v>
      </c>
      <c r="F2783" t="str">
        <f t="shared" si="1441"/>
        <v>0.777000777000777</v>
      </c>
      <c r="G2783" t="str">
        <f t="shared" si="1436"/>
        <v>0.777000777000777</v>
      </c>
      <c r="H2783" t="str">
        <f t="shared" si="1442"/>
        <v>9.11113740025463+0.44053131810149i</v>
      </c>
      <c r="I2783" t="str">
        <f t="shared" si="1443"/>
        <v>3334.01520362216i</v>
      </c>
      <c r="J2783" t="str">
        <f t="shared" si="1437"/>
        <v>-15045.1538268388+729.375838066015i</v>
      </c>
      <c r="K2783" t="str">
        <f t="shared" si="1444"/>
        <v>0.0107178133881126-0.221081015706627i</v>
      </c>
      <c r="L2783" t="str">
        <f t="shared" si="1445"/>
        <v>0.000814822379266222-0.0142492687288437i</v>
      </c>
      <c r="M2783" t="str">
        <f t="shared" si="1446"/>
        <v>0.0115326357673788-0.235330284435471i</v>
      </c>
      <c r="N2783" t="str">
        <f t="shared" si="1447"/>
        <v>-8.6986451005947i</v>
      </c>
      <c r="O2783" t="str">
        <f t="shared" si="1448"/>
        <v>-0.747747702091825-0.663982962143152i</v>
      </c>
      <c r="P2783" t="str">
        <f t="shared" si="1449"/>
        <v>1.74774770209183+0.663982962143152i</v>
      </c>
      <c r="Q2783" t="str">
        <f t="shared" si="1450"/>
        <v>-1.74774770209183+8.03466213845155i</v>
      </c>
      <c r="R2783" t="str">
        <f t="shared" si="1451"/>
        <v>0.0337264110118016-0.224862343718376i</v>
      </c>
      <c r="S2783" t="str">
        <f t="shared" si="1452"/>
        <v>0.898873613025285i</v>
      </c>
      <c r="T2783" t="str">
        <f t="shared" si="1453"/>
        <v>0.20212282733147+0.0303157809205539i</v>
      </c>
      <c r="U2783" t="str">
        <f t="shared" si="1454"/>
        <v>0.0000333333333333333-0.000132951526695483i</v>
      </c>
      <c r="V2783" t="str">
        <f t="shared" si="1455"/>
        <v>6.66666666666667E-06-0.00132951526695483i</v>
      </c>
      <c r="W2783" t="str">
        <f t="shared" si="1456"/>
        <v>0.0000275868246367323-0.000121467602574722i</v>
      </c>
      <c r="X2783" t="str">
        <f t="shared" si="1457"/>
        <v>0.0000278197130096565-0.000121355485802237i</v>
      </c>
      <c r="Y2783" t="str">
        <f t="shared" si="1458"/>
        <v>0.009+5.33442432579547i</v>
      </c>
      <c r="Z2783" t="str">
        <f t="shared" si="1459"/>
        <v>-0.000272893512128626-0.0000630448235535265i</v>
      </c>
      <c r="AA2783" t="str">
        <f t="shared" si="1460"/>
        <v>0.003807216050265-2.24958456539323i</v>
      </c>
      <c r="AB2783" t="str">
        <f t="shared" si="1461"/>
        <v>0.953298673760953+0.142982334687993i</v>
      </c>
      <c r="AC2783" t="str">
        <f t="shared" si="1462"/>
        <v>1.04464211987338-0.222691084860996i</v>
      </c>
      <c r="AD2783" t="str">
        <f t="shared" si="1463"/>
        <v>0.844983514651324+0.317001032176926i</v>
      </c>
      <c r="AE2783" t="str">
        <f t="shared" si="1464"/>
        <v>-0.00021060524486411-0.000139779361605992i</v>
      </c>
      <c r="AF2783" t="str">
        <f t="shared" si="1465"/>
        <v>-15.0681441701546-0.418416077282246i</v>
      </c>
      <c r="AG2783" t="str">
        <f t="shared" si="1466"/>
        <v>1.00259314234367-0.00687675103177635i</v>
      </c>
      <c r="AH2783" t="str">
        <f t="shared" si="1467"/>
        <v>0.00309173026030583+0.00220986675330803i</v>
      </c>
      <c r="AI2783">
        <f t="shared" si="1468"/>
        <v>-48.403634253480412</v>
      </c>
      <c r="AJ2783">
        <f t="shared" si="1469"/>
        <v>35.555933062820245</v>
      </c>
      <c r="AK2783"/>
      <c r="AL2783"/>
      <c r="AM2783"/>
      <c r="AN2783"/>
    </row>
    <row r="2784" spans="1:40" x14ac:dyDescent="0.25">
      <c r="A2784"/>
      <c r="B2784">
        <f t="shared" si="1470"/>
        <v>850000</v>
      </c>
      <c r="C2784" s="237" t="str">
        <f t="shared" si="1438"/>
        <v>-0.0000001057803223058+0.00288120298551377i</v>
      </c>
      <c r="D2784" s="208" t="str">
        <f t="shared" si="1439"/>
        <v>-5.95700676798843+0.0220892228889389i</v>
      </c>
      <c r="E2784" t="str">
        <f t="shared" si="1440"/>
        <v>2870</v>
      </c>
      <c r="F2784" t="str">
        <f t="shared" si="1441"/>
        <v>0.777000777000777</v>
      </c>
      <c r="G2784" t="str">
        <f t="shared" si="1436"/>
        <v>0.777000777000777</v>
      </c>
      <c r="H2784" t="str">
        <f t="shared" si="1442"/>
        <v>9.11119119568626+0.440015843939192i</v>
      </c>
      <c r="I2784" t="str">
        <f t="shared" si="1443"/>
        <v>3337.94219443916i</v>
      </c>
      <c r="J2784" t="str">
        <f t="shared" si="1437"/>
        <v>-15080.6191152496+730.234937993065i</v>
      </c>
      <c r="K2784" t="str">
        <f t="shared" si="1444"/>
        <v>0.0106926654597973-0.220822103594719i</v>
      </c>
      <c r="L2784" t="str">
        <f t="shared" si="1445"/>
        <v>0.000812912508411379-0.0142326139678034i</v>
      </c>
      <c r="M2784" t="str">
        <f t="shared" si="1446"/>
        <v>0.0115055779682087-0.235054717562522i</v>
      </c>
      <c r="N2784" t="str">
        <f t="shared" si="1447"/>
        <v>-8.70889085454122i</v>
      </c>
      <c r="O2784" t="str">
        <f t="shared" si="1448"/>
        <v>-0.754511341881084-0.656287006554912i</v>
      </c>
      <c r="P2784" t="str">
        <f t="shared" si="1449"/>
        <v>1.75451134188108+0.656287006554912i</v>
      </c>
      <c r="Q2784" t="str">
        <f t="shared" si="1450"/>
        <v>-1.75451134188108+8.05260384798631i</v>
      </c>
      <c r="R2784" t="str">
        <f t="shared" si="1451"/>
        <v>0.0324855750101556-0.224959241244299i</v>
      </c>
      <c r="S2784" t="str">
        <f t="shared" si="1452"/>
        <v>0.899932356974668i</v>
      </c>
      <c r="T2784" t="str">
        <f t="shared" si="1453"/>
        <v>0.202448100196215+0.0292348200865667i</v>
      </c>
      <c r="U2784" t="str">
        <f t="shared" si="1454"/>
        <v>0.0000333333333333333-0.000132795113134665i</v>
      </c>
      <c r="V2784" t="str">
        <f t="shared" si="1455"/>
        <v>6.66666666666667E-06-0.00132795113134665i</v>
      </c>
      <c r="W2784" t="str">
        <f t="shared" si="1456"/>
        <v>0.000027586785818126-0.000121326117116199i</v>
      </c>
      <c r="X2784" t="str">
        <f t="shared" si="1457"/>
        <v>0.0000278191024911824-0.000121214132249675i</v>
      </c>
      <c r="Y2784" t="str">
        <f t="shared" si="1458"/>
        <v>0.009+5.34070751110265i</v>
      </c>
      <c r="Z2784" t="str">
        <f t="shared" si="1459"/>
        <v>-0.000272254962402722-0.0000629681985731201i</v>
      </c>
      <c r="AA2784" t="str">
        <f t="shared" si="1460"/>
        <v>0.00379826252869644-2.24693789084174i</v>
      </c>
      <c r="AB2784" t="str">
        <f t="shared" si="1461"/>
        <v>0.954832801274731+0.137884055868958i</v>
      </c>
      <c r="AC2784" t="str">
        <f t="shared" si="1462"/>
        <v>1.04339620105032-0.22285151866769i</v>
      </c>
      <c r="AD2784" t="str">
        <f t="shared" si="1463"/>
        <v>0.84820227387301+0.313310725503763i</v>
      </c>
      <c r="AE2784" t="str">
        <f t="shared" si="1464"/>
        <v>-0.000211198666204591-0.000138710169003804i</v>
      </c>
      <c r="AF2784" t="str">
        <f t="shared" si="1465"/>
        <v>-15.0681979636747-0.417926621050253i</v>
      </c>
      <c r="AG2784" t="str">
        <f t="shared" si="1466"/>
        <v>1.00256010539707-0.00689489740658703i</v>
      </c>
      <c r="AH2784" t="str">
        <f t="shared" si="1467"/>
        <v>0.00310134447300237+0.00219414404301866i</v>
      </c>
      <c r="AI2784">
        <f t="shared" si="1468"/>
        <v>-48.406552555324645</v>
      </c>
      <c r="AJ2784">
        <f t="shared" si="1469"/>
        <v>35.278702861217567</v>
      </c>
      <c r="AK2784"/>
      <c r="AL2784"/>
      <c r="AM2784"/>
      <c r="AN2784"/>
    </row>
    <row r="2785" spans="1:40" x14ac:dyDescent="0.25">
      <c r="A2785"/>
      <c r="B2785">
        <f t="shared" si="1470"/>
        <v>851000</v>
      </c>
      <c r="C2785" s="237" t="str">
        <f t="shared" si="1438"/>
        <v>-1.05531865968402E-07+0.00287781731808984i</v>
      </c>
      <c r="D2785" s="208" t="str">
        <f t="shared" si="1439"/>
        <v>-5.9570067660836+0.0220632661053554i</v>
      </c>
      <c r="E2785" t="str">
        <f t="shared" si="1440"/>
        <v>2870</v>
      </c>
      <c r="F2785" t="str">
        <f t="shared" si="1441"/>
        <v>0.777000777000777</v>
      </c>
      <c r="G2785" t="str">
        <f t="shared" si="1436"/>
        <v>0.777000777000777</v>
      </c>
      <c r="H2785" t="str">
        <f t="shared" si="1442"/>
        <v>9.11124480226682+0.439501571421162i</v>
      </c>
      <c r="I2785" t="str">
        <f t="shared" si="1443"/>
        <v>3341.86918525614i</v>
      </c>
      <c r="J2785" t="str">
        <f t="shared" si="1437"/>
        <v>-15116.1261520871+731.094037920116i</v>
      </c>
      <c r="K2785" t="str">
        <f t="shared" si="1444"/>
        <v>0.0106676058722258-0.220563795820382i</v>
      </c>
      <c r="L2785" t="str">
        <f t="shared" si="1445"/>
        <v>0.000811009337277717-0.0142159979661745i</v>
      </c>
      <c r="M2785" t="str">
        <f t="shared" si="1446"/>
        <v>0.0114786152095035-0.234779793786557i</v>
      </c>
      <c r="N2785" t="str">
        <f t="shared" si="1447"/>
        <v>-8.71913660848774i</v>
      </c>
      <c r="O2785" t="str">
        <f t="shared" si="1448"/>
        <v>-0.761195777177521-0.648522157529802i</v>
      </c>
      <c r="P2785" t="str">
        <f t="shared" si="1449"/>
        <v>1.76119577717752+0.648522157529802i</v>
      </c>
      <c r="Q2785" t="str">
        <f t="shared" si="1450"/>
        <v>-1.76119577717752+8.07061445095794i</v>
      </c>
      <c r="R2785" t="str">
        <f t="shared" si="1451"/>
        <v>0.0312465868786103-0.22504198968689i</v>
      </c>
      <c r="S2785" t="str">
        <f t="shared" si="1452"/>
        <v>0.900991100924049i</v>
      </c>
      <c r="T2785" t="str">
        <f t="shared" si="1453"/>
        <v>0.202760830042129+0.028152896711878i</v>
      </c>
      <c r="U2785" t="str">
        <f t="shared" si="1454"/>
        <v>0.0000333333333333333-0.000132639067173284i</v>
      </c>
      <c r="V2785" t="str">
        <f t="shared" si="1455"/>
        <v>6.66666666666667E-06-0.00132639067173284i</v>
      </c>
      <c r="W2785" t="str">
        <f t="shared" si="1456"/>
        <v>0.0000275867469539612-0.000121184965835232i</v>
      </c>
      <c r="X2785" t="str">
        <f t="shared" si="1457"/>
        <v>0.0000278184939415621-0.000121073112559282i</v>
      </c>
      <c r="Y2785" t="str">
        <f t="shared" si="1458"/>
        <v>0.009+5.34699069640983i</v>
      </c>
      <c r="Z2785" t="str">
        <f t="shared" si="1459"/>
        <v>-0.000271618662436086-0.0000628917619044943i</v>
      </c>
      <c r="AA2785" t="str">
        <f t="shared" si="1460"/>
        <v>0.00378934055501451-2.24429743680962i</v>
      </c>
      <c r="AB2785" t="str">
        <f t="shared" si="1461"/>
        <v>0.956307770486726+0.132781237291666i</v>
      </c>
      <c r="AC2785" t="str">
        <f t="shared" si="1462"/>
        <v>1.04215144042934-0.222997596421443i</v>
      </c>
      <c r="AD2785" t="str">
        <f t="shared" si="1463"/>
        <v>0.851383336338844+0.309588090954975i</v>
      </c>
      <c r="AE2785" t="str">
        <f t="shared" si="1464"/>
        <v>-0.000211781062531923-0.000137634901249809i</v>
      </c>
      <c r="AF2785" t="str">
        <f t="shared" si="1465"/>
        <v>-15.0682515683504-0.417438305315807i</v>
      </c>
      <c r="AG2785" t="str">
        <f t="shared" si="1466"/>
        <v>1.00252688286425-0.00691269518330101i</v>
      </c>
      <c r="AH2785" t="str">
        <f t="shared" si="1467"/>
        <v>0.00311079754742345+0.00217832247394856i</v>
      </c>
      <c r="AI2785">
        <f t="shared" si="1468"/>
        <v>-48.409699863312298</v>
      </c>
      <c r="AJ2785">
        <f t="shared" si="1469"/>
        <v>35.001465509751391</v>
      </c>
      <c r="AK2785"/>
      <c r="AL2785"/>
      <c r="AM2785"/>
      <c r="AN2785"/>
    </row>
    <row r="2786" spans="1:40" x14ac:dyDescent="0.25">
      <c r="A2786"/>
      <c r="B2786">
        <f t="shared" si="1470"/>
        <v>852000</v>
      </c>
      <c r="C2786" s="237" t="str">
        <f t="shared" si="1438"/>
        <v>-1.05284283963752E-07+0.00287443959824199i</v>
      </c>
      <c r="D2786" s="208" t="str">
        <f t="shared" si="1439"/>
        <v>-5.95700676418547+0.0220373702531886i</v>
      </c>
      <c r="E2786" t="str">
        <f t="shared" si="1440"/>
        <v>2870</v>
      </c>
      <c r="F2786" t="str">
        <f t="shared" si="1441"/>
        <v>0.777000777000777</v>
      </c>
      <c r="G2786" t="str">
        <f t="shared" si="1436"/>
        <v>0.777000777000777</v>
      </c>
      <c r="H2786" t="str">
        <f t="shared" si="1442"/>
        <v>9.11129822087842+0.438988496362036i</v>
      </c>
      <c r="I2786" t="str">
        <f t="shared" si="1443"/>
        <v>3345.79617607313i</v>
      </c>
      <c r="J2786" t="str">
        <f t="shared" si="1437"/>
        <v>-15151.6749373511+731.953137847167i</v>
      </c>
      <c r="K2786" t="str">
        <f t="shared" si="1444"/>
        <v>0.0106426342124167-0.220306090275057i</v>
      </c>
      <c r="L2786" t="str">
        <f t="shared" si="1445"/>
        <v>0.000809112834599435-0.0141994205892616i</v>
      </c>
      <c r="M2786" t="str">
        <f t="shared" si="1446"/>
        <v>0.0114517470470161-0.234505510864319i</v>
      </c>
      <c r="N2786" t="str">
        <f t="shared" si="1447"/>
        <v>-8.72938236243425i</v>
      </c>
      <c r="O2786" t="str">
        <f t="shared" si="1448"/>
        <v>-0.767800306285507-0.640689230179407i</v>
      </c>
      <c r="P2786" t="str">
        <f t="shared" si="1449"/>
        <v>1.76780030628551+0.640689230179407i</v>
      </c>
      <c r="Q2786" t="str">
        <f t="shared" si="1450"/>
        <v>-1.76780030628551+8.08869313225484i</v>
      </c>
      <c r="R2786" t="str">
        <f t="shared" si="1451"/>
        <v>0.0300096046376813-0.225110690291192i</v>
      </c>
      <c r="S2786" t="str">
        <f t="shared" si="1452"/>
        <v>0.902049844873432i</v>
      </c>
      <c r="T2786" t="str">
        <f t="shared" si="1453"/>
        <v>0.203061063256521+0.0270701592081334i</v>
      </c>
      <c r="U2786" t="str">
        <f t="shared" si="1454"/>
        <v>0.0000333333333333333-0.000132483387516977i</v>
      </c>
      <c r="V2786" t="str">
        <f t="shared" si="1455"/>
        <v>6.66666666666667E-06-0.00132483387516977i</v>
      </c>
      <c r="W2786" t="str">
        <f t="shared" si="1456"/>
        <v>0.0000275867080442378-0.000121044147555123i</v>
      </c>
      <c r="X2786" t="str">
        <f t="shared" si="1457"/>
        <v>0.000027817887351344-0.000120932425555488i</v>
      </c>
      <c r="Y2786" t="str">
        <f t="shared" si="1458"/>
        <v>0.009+5.35327388171701i</v>
      </c>
      <c r="Z2786" t="str">
        <f t="shared" si="1459"/>
        <v>-0.000270984601672439-0.0000628155128455299i</v>
      </c>
      <c r="AA2786" t="str">
        <f t="shared" si="1460"/>
        <v>0.00378044998117703-2.24166318139189i</v>
      </c>
      <c r="AB2786" t="str">
        <f t="shared" si="1461"/>
        <v>0.95772380017955+0.127674578929628i</v>
      </c>
      <c r="AC2786" t="str">
        <f t="shared" si="1462"/>
        <v>1.04090800305684-0.223129412045786i</v>
      </c>
      <c r="AD2786" t="str">
        <f t="shared" si="1463"/>
        <v>0.85452638114646+0.305833509779507i</v>
      </c>
      <c r="AE2786" t="str">
        <f t="shared" si="1464"/>
        <v>-0.000212352402251416-0.000136553684697433i</v>
      </c>
      <c r="AF2786" t="str">
        <f t="shared" si="1465"/>
        <v>-15.0683049850639-0.416951126108847i</v>
      </c>
      <c r="AG2786" t="str">
        <f t="shared" si="1466"/>
        <v>1.00249347849016-0.00693014297904517i</v>
      </c>
      <c r="AH2786" t="str">
        <f t="shared" si="1467"/>
        <v>0.00312008890607585+0.00216240389573121i</v>
      </c>
      <c r="AI2786">
        <f t="shared" si="1468"/>
        <v>-48.41307527566849</v>
      </c>
      <c r="AJ2786">
        <f t="shared" si="1469"/>
        <v>34.724220563553857</v>
      </c>
      <c r="AK2786"/>
      <c r="AL2786"/>
      <c r="AM2786"/>
      <c r="AN2786"/>
    </row>
    <row r="2787" spans="1:40" x14ac:dyDescent="0.25">
      <c r="A2787"/>
      <c r="B2787">
        <f t="shared" si="1470"/>
        <v>853000</v>
      </c>
      <c r="C2787" s="237" t="str">
        <f t="shared" si="1438"/>
        <v>-1.05037572194219E-07+0.00287106979801862i</v>
      </c>
      <c r="D2787" s="208" t="str">
        <f t="shared" si="1439"/>
        <v>-5.95700676229401+0.0220115351181428i</v>
      </c>
      <c r="E2787" t="str">
        <f t="shared" si="1440"/>
        <v>2870</v>
      </c>
      <c r="F2787" t="str">
        <f t="shared" si="1441"/>
        <v>0.777000777000777</v>
      </c>
      <c r="G2787" t="str">
        <f t="shared" si="1436"/>
        <v>0.777000777000777</v>
      </c>
      <c r="H2787" t="str">
        <f t="shared" si="1442"/>
        <v>9.11135145239804+0.4384766145958i</v>
      </c>
      <c r="I2787" t="str">
        <f t="shared" si="1443"/>
        <v>3349.72316689012i</v>
      </c>
      <c r="J2787" t="str">
        <f t="shared" si="1437"/>
        <v>-15187.2654710418+732.812237774217i</v>
      </c>
      <c r="K2787" t="str">
        <f t="shared" si="1444"/>
        <v>0.0106177500697961-0.220048984859952i</v>
      </c>
      <c r="L2787" t="str">
        <f t="shared" si="1445"/>
        <v>0.000807222969292741-0.0141828817029908i</v>
      </c>
      <c r="M2787" t="str">
        <f t="shared" si="1446"/>
        <v>0.0114249730390888-0.234231866562943i</v>
      </c>
      <c r="N2787" t="str">
        <f t="shared" si="1447"/>
        <v>-8.73962811638077i</v>
      </c>
      <c r="O2787" t="str">
        <f t="shared" si="1448"/>
        <v>-0.774324235897545-0.63278904676178i</v>
      </c>
      <c r="P2787" t="str">
        <f t="shared" si="1449"/>
        <v>1.77432423589755+0.63278904676178i</v>
      </c>
      <c r="Q2787" t="str">
        <f t="shared" si="1450"/>
        <v>-1.77432423589755+8.10683906961899i</v>
      </c>
      <c r="R2787" t="str">
        <f t="shared" si="1451"/>
        <v>0.028774783549653-0.225165445626417i</v>
      </c>
      <c r="S2787" t="str">
        <f t="shared" si="1452"/>
        <v>0.903108588822815i</v>
      </c>
      <c r="T2787" t="str">
        <f t="shared" si="1453"/>
        <v>0.203348847851334+0.0259867541652091i</v>
      </c>
      <c r="U2787" t="str">
        <f t="shared" si="1454"/>
        <v>0.0000333333333333334-0.00013232807287745i</v>
      </c>
      <c r="V2787" t="str">
        <f t="shared" si="1455"/>
        <v>6.66666666666667E-06-0.0013232807287745i</v>
      </c>
      <c r="W2787" t="str">
        <f t="shared" si="1456"/>
        <v>0.0000275866690889569-0.000120903661104691i</v>
      </c>
      <c r="X2787" t="str">
        <f t="shared" si="1457"/>
        <v>0.0000278172827111328-0.000120792070068236i</v>
      </c>
      <c r="Y2787" t="str">
        <f t="shared" si="1458"/>
        <v>0.009+5.35955706702419i</v>
      </c>
      <c r="Z2787" t="str">
        <f t="shared" si="1459"/>
        <v>-0.000270352769617345-0.00006273945069763i</v>
      </c>
      <c r="AA2787" t="str">
        <f t="shared" si="1460"/>
        <v>0.00377159066000917-2.23903510278633i</v>
      </c>
      <c r="AB2787" t="str">
        <f t="shared" si="1461"/>
        <v>0.959081116798292+0.122564772164102i</v>
      </c>
      <c r="AC2787" t="str">
        <f t="shared" si="1462"/>
        <v>1.03966605126058-0.223247060955419i</v>
      </c>
      <c r="AD2787" t="str">
        <f t="shared" si="1463"/>
        <v>0.857631091169566+0.302047366335509i</v>
      </c>
      <c r="AE2787" t="str">
        <f t="shared" si="1464"/>
        <v>-0.000212912654959083-0.000135466645605618i</v>
      </c>
      <c r="AF2787" t="str">
        <f t="shared" si="1465"/>
        <v>-15.0683582146921-0.416465079477657i</v>
      </c>
      <c r="AG2787" t="str">
        <f t="shared" si="1466"/>
        <v>1.00245989602742-0.00694723944802474i</v>
      </c>
      <c r="AH2787" t="str">
        <f t="shared" si="1467"/>
        <v>0.0031292179887604+0.00214639015792773i</v>
      </c>
      <c r="AI2787">
        <f t="shared" si="1468"/>
        <v>-48.416677910109513</v>
      </c>
      <c r="AJ2787">
        <f t="shared" si="1469"/>
        <v>34.446967580654601</v>
      </c>
      <c r="AK2787"/>
      <c r="AL2787"/>
      <c r="AM2787"/>
      <c r="AN2787"/>
    </row>
    <row r="2788" spans="1:40" x14ac:dyDescent="0.25">
      <c r="A2788"/>
      <c r="B2788">
        <f t="shared" si="1470"/>
        <v>854000</v>
      </c>
      <c r="C2788" s="237" t="str">
        <f t="shared" si="1438"/>
        <v>-1.04791726586148E-07+0.00286770788959901i</v>
      </c>
      <c r="D2788" s="208" t="str">
        <f t="shared" si="1439"/>
        <v>-5.9570067604092+0.0219857604869258i</v>
      </c>
      <c r="E2788" t="str">
        <f t="shared" si="1440"/>
        <v>2870</v>
      </c>
      <c r="F2788" t="str">
        <f t="shared" si="1441"/>
        <v>0.777000777000777</v>
      </c>
      <c r="G2788" t="str">
        <f t="shared" si="1436"/>
        <v>0.777000777000777</v>
      </c>
      <c r="H2788" t="str">
        <f t="shared" si="1442"/>
        <v>9.1114044976976+0.437965921975701i</v>
      </c>
      <c r="I2788" t="str">
        <f t="shared" si="1443"/>
        <v>3353.6501577071i</v>
      </c>
      <c r="J2788" t="str">
        <f t="shared" si="1437"/>
        <v>-15222.897753159+733.671337701268i</v>
      </c>
      <c r="K2788" t="str">
        <f t="shared" si="1444"/>
        <v>0.0105929530361829-0.219792477485997i</v>
      </c>
      <c r="L2788" t="str">
        <f t="shared" si="1445"/>
        <v>0.000805339710454518-0.0141663811739059i</v>
      </c>
      <c r="M2788" t="str">
        <f t="shared" si="1446"/>
        <v>0.0113982927466374-0.233958858659903i</v>
      </c>
      <c r="N2788" t="str">
        <f t="shared" si="1447"/>
        <v>-8.74987387032729i</v>
      </c>
      <c r="O2788" t="str">
        <f t="shared" si="1448"/>
        <v>-0.780766881167019-0.62482243659517i</v>
      </c>
      <c r="P2788" t="str">
        <f t="shared" si="1449"/>
        <v>1.78076688116702+0.62482243659517i</v>
      </c>
      <c r="Q2788" t="str">
        <f t="shared" si="1450"/>
        <v>-1.78076688116702+8.12505143373212i</v>
      </c>
      <c r="R2788" t="str">
        <f t="shared" si="1451"/>
        <v>0.0275422761264047-0.225206359522623i</v>
      </c>
      <c r="S2788" t="str">
        <f t="shared" si="1452"/>
        <v>0.904167332772196i</v>
      </c>
      <c r="T2788" t="str">
        <f t="shared" si="1453"/>
        <v>0.203624233412906+0.0249028263436867i</v>
      </c>
      <c r="U2788" t="str">
        <f t="shared" si="1454"/>
        <v>0.0000333333333333333-0.000132173121972441i</v>
      </c>
      <c r="V2788" t="str">
        <f t="shared" si="1455"/>
        <v>6.66666666666667E-06-0.00132173121972441i</v>
      </c>
      <c r="W2788" t="str">
        <f t="shared" si="1456"/>
        <v>0.0000275866300881184-0.00012076350531824i</v>
      </c>
      <c r="X2788" t="str">
        <f t="shared" si="1457"/>
        <v>0.0000278166800115876-0.000120652044932949i</v>
      </c>
      <c r="Y2788" t="str">
        <f t="shared" si="1458"/>
        <v>0.009+5.36584025233137i</v>
      </c>
      <c r="Z2788" t="str">
        <f t="shared" si="1459"/>
        <v>-0.00026972315583778-0.0000626635747656959i</v>
      </c>
      <c r="AA2788" t="str">
        <f t="shared" si="1460"/>
        <v>0.00376276244519742-2.23641317929283i</v>
      </c>
      <c r="AB2788" t="str">
        <f t="shared" si="1461"/>
        <v>0.960379954213568+0.1174524997486i</v>
      </c>
      <c r="AC2788" t="str">
        <f t="shared" si="1462"/>
        <v>1.03842574465406-0.223350639991697i</v>
      </c>
      <c r="AD2788" t="str">
        <f t="shared" si="1463"/>
        <v>0.860697153086776+0.29823004805484i</v>
      </c>
      <c r="AE2788" t="str">
        <f t="shared" si="1464"/>
        <v>-0.000213461791437497-0.000134373910130079i</v>
      </c>
      <c r="AF2788" t="str">
        <f t="shared" si="1465"/>
        <v>-15.0684112581068-0.415980161488775i</v>
      </c>
      <c r="AG2788" t="str">
        <f t="shared" si="1466"/>
        <v>1.00242613923606-0.00696398328154001i</v>
      </c>
      <c r="AH2788" t="str">
        <f t="shared" si="1467"/>
        <v>0.00313818425252926+0.00213028310990592i</v>
      </c>
      <c r="AI2788">
        <f t="shared" si="1468"/>
        <v>-48.420506903595246</v>
      </c>
      <c r="AJ2788">
        <f t="shared" si="1469"/>
        <v>34.169706122009096</v>
      </c>
      <c r="AK2788"/>
      <c r="AL2788"/>
      <c r="AM2788"/>
      <c r="AN2788"/>
    </row>
    <row r="2789" spans="1:40" x14ac:dyDescent="0.25">
      <c r="A2789"/>
      <c r="B2789">
        <f t="shared" si="1470"/>
        <v>855000</v>
      </c>
      <c r="C2789" s="237" t="str">
        <f t="shared" si="1438"/>
        <v>-1.04546743089691E-07+0.00286435384529263i</v>
      </c>
      <c r="D2789" s="208" t="str">
        <f t="shared" si="1439"/>
        <v>-5.95700675853099+0.0219600461472435i</v>
      </c>
      <c r="E2789" t="str">
        <f t="shared" si="1440"/>
        <v>2870</v>
      </c>
      <c r="F2789" t="str">
        <f t="shared" si="1441"/>
        <v>0.777000777000777</v>
      </c>
      <c r="G2789" t="str">
        <f t="shared" si="1436"/>
        <v>0.777000777000777</v>
      </c>
      <c r="H2789" t="str">
        <f t="shared" si="1442"/>
        <v>9.11145735764389+0.43745641437411i</v>
      </c>
      <c r="I2789" t="str">
        <f t="shared" si="1443"/>
        <v>3357.57714852409i</v>
      </c>
      <c r="J2789" t="str">
        <f t="shared" si="1437"/>
        <v>-15258.5717837029+734.530437628318i</v>
      </c>
      <c r="K2789" t="str">
        <f t="shared" si="1444"/>
        <v>0.0105682427057705-0.219536566073783i</v>
      </c>
      <c r="L2789" t="str">
        <f t="shared" si="1445"/>
        <v>0.000803463027361124-0.0141499188691648i</v>
      </c>
      <c r="M2789" t="str">
        <f t="shared" si="1446"/>
        <v>0.0113717057331316-0.233686484942948i</v>
      </c>
      <c r="N2789" t="str">
        <f t="shared" si="1447"/>
        <v>-8.76011962427381i</v>
      </c>
      <c r="O2789" t="str">
        <f t="shared" si="1448"/>
        <v>-0.787127565780104-0.61679023597094i</v>
      </c>
      <c r="P2789" t="str">
        <f t="shared" si="1449"/>
        <v>1.7871275657801+0.61679023597094i</v>
      </c>
      <c r="Q2789" t="str">
        <f t="shared" si="1450"/>
        <v>-1.7871275657801+8.14332938830287i</v>
      </c>
      <c r="R2789" t="str">
        <f t="shared" si="1451"/>
        <v>0.0263122321384715-0.225233537008408i</v>
      </c>
      <c r="S2789" t="str">
        <f t="shared" si="1452"/>
        <v>0.905226076721578i</v>
      </c>
      <c r="T2789" t="str">
        <f t="shared" si="1453"/>
        <v>0.203887271052246+0.023818518668496i</v>
      </c>
      <c r="U2789" t="str">
        <f t="shared" si="1454"/>
        <v>0.0000333333333333334-0.00013201853352569i</v>
      </c>
      <c r="V2789" t="str">
        <f t="shared" si="1455"/>
        <v>6.66666666666667E-06-0.0013201853352569i</v>
      </c>
      <c r="W2789" t="str">
        <f t="shared" si="1456"/>
        <v>0.0000275865910417232-0.000120623679035529i</v>
      </c>
      <c r="X2789" t="str">
        <f t="shared" si="1457"/>
        <v>0.0000278160792434228-0.0001205123489905i</v>
      </c>
      <c r="Y2789" t="str">
        <f t="shared" si="1458"/>
        <v>0.009+5.37212343763855i</v>
      </c>
      <c r="Z2789" t="str">
        <f t="shared" si="1459"/>
        <v>-0.000269095749961697-0.0000625878843581068i</v>
      </c>
      <c r="AA2789" t="str">
        <f t="shared" si="1460"/>
        <v>0.00375396519128353-2.23379738931283i</v>
      </c>
      <c r="AB2789" t="str">
        <f t="shared" si="1461"/>
        <v>0.961620553487003+0.112338435778908i</v>
      </c>
      <c r="AC2789" t="str">
        <f t="shared" si="1462"/>
        <v>1.03718724014235-0.223440247359072i</v>
      </c>
      <c r="AD2789" t="str">
        <f t="shared" si="1463"/>
        <v>0.863724257410087+0.294381945407218i</v>
      </c>
      <c r="AE2789" t="str">
        <f t="shared" si="1464"/>
        <v>-0.000213999783651616-0.000133275604314613i</v>
      </c>
      <c r="AF2789" t="str">
        <f t="shared" si="1465"/>
        <v>-15.0684641161749-0.415496368226866i</v>
      </c>
      <c r="AG2789" t="str">
        <f t="shared" si="1466"/>
        <v>1.00239221188311-0.00698037320800039i</v>
      </c>
      <c r="AH2789" t="str">
        <f t="shared" si="1467"/>
        <v>0.0031469871716433+0.00211408460071997i</v>
      </c>
      <c r="AI2789">
        <f t="shared" si="1468"/>
        <v>-48.424561412086497</v>
      </c>
      <c r="AJ2789">
        <f t="shared" si="1469"/>
        <v>33.892435751525021</v>
      </c>
      <c r="AK2789"/>
      <c r="AL2789"/>
      <c r="AM2789"/>
      <c r="AN2789"/>
    </row>
    <row r="2790" spans="1:40" x14ac:dyDescent="0.25">
      <c r="A2790"/>
      <c r="B2790">
        <f t="shared" si="1470"/>
        <v>856000</v>
      </c>
      <c r="C2790" s="237" t="str">
        <f t="shared" si="1438"/>
        <v>-1.04302617678645E-07+0.00286100763753834i</v>
      </c>
      <c r="D2790" s="208" t="str">
        <f t="shared" si="1439"/>
        <v>-5.95700675665936+0.0219343918877939i</v>
      </c>
      <c r="E2790" t="str">
        <f t="shared" si="1440"/>
        <v>2870</v>
      </c>
      <c r="F2790" t="str">
        <f t="shared" si="1441"/>
        <v>0.777000777000777</v>
      </c>
      <c r="G2790" t="str">
        <f t="shared" si="1436"/>
        <v>0.777000777000777</v>
      </c>
      <c r="H2790" t="str">
        <f t="shared" si="1442"/>
        <v>9.11151003309872+0.436948087682441i</v>
      </c>
      <c r="I2790" t="str">
        <f t="shared" si="1443"/>
        <v>3361.50413934108i</v>
      </c>
      <c r="J2790" t="str">
        <f t="shared" si="1437"/>
        <v>-15294.2875626734+735.389537555369i</v>
      </c>
      <c r="K2790" t="str">
        <f t="shared" si="1444"/>
        <v>0.0105436186751115-0.219281248553509i</v>
      </c>
      <c r="L2790" t="str">
        <f t="shared" si="1445"/>
        <v>0.000801592889467119-0.0141334946565361i</v>
      </c>
      <c r="M2790" t="str">
        <f t="shared" si="1446"/>
        <v>0.0113452115645786-0.233414743210045i</v>
      </c>
      <c r="N2790" t="str">
        <f t="shared" si="1447"/>
        <v>-8.77036537822033i</v>
      </c>
      <c r="O2790" t="str">
        <f t="shared" si="1448"/>
        <v>-0.793405622026757-0.608693288065783i</v>
      </c>
      <c r="P2790" t="str">
        <f t="shared" si="1449"/>
        <v>1.79340562202676+0.608693288065783i</v>
      </c>
      <c r="Q2790" t="str">
        <f t="shared" si="1450"/>
        <v>-1.79340562202676+8.16167209015455i</v>
      </c>
      <c r="R2790" t="str">
        <f t="shared" si="1451"/>
        <v>0.025084798625315-0.225247084249619i</v>
      </c>
      <c r="S2790" t="str">
        <f t="shared" si="1452"/>
        <v>0.906284820670959i</v>
      </c>
      <c r="T2790" t="str">
        <f t="shared" si="1453"/>
        <v>0.204138013355822+0.0227339722237107i</v>
      </c>
      <c r="U2790" t="str">
        <f t="shared" si="1454"/>
        <v>0.0000333333333333333-0.000131864306266898i</v>
      </c>
      <c r="V2790" t="str">
        <f t="shared" si="1455"/>
        <v>6.66666666666667E-06-0.00131864306266898i</v>
      </c>
      <c r="W2790" t="str">
        <f t="shared" si="1456"/>
        <v>0.0000275865519497714-0.000120484181101735i</v>
      </c>
      <c r="X2790" t="str">
        <f t="shared" si="1457"/>
        <v>0.0000278154803974058-0.000120372981087173i</v>
      </c>
      <c r="Y2790" t="str">
        <f t="shared" si="1458"/>
        <v>0.009+5.37840662294573i</v>
      </c>
      <c r="Z2790" t="str">
        <f t="shared" si="1459"/>
        <v>-0.000268470541677592-0.0000625123787866939i</v>
      </c>
      <c r="AA2790" t="str">
        <f t="shared" si="1460"/>
        <v>0.00374519875365848-2.23118771134869i</v>
      </c>
      <c r="AB2790" t="str">
        <f t="shared" si="1461"/>
        <v>0.962803162639124+0.107223245668538i</v>
      </c>
      <c r="AC2790" t="str">
        <f t="shared" si="1462"/>
        <v>1.03595069192906-0.22351598256248i</v>
      </c>
      <c r="AD2790" t="str">
        <f t="shared" si="1463"/>
        <v>0.866712098513077+0.29050345186418i</v>
      </c>
      <c r="AE2790" t="str">
        <f t="shared" si="1464"/>
        <v>-0.000214526604744552-0.000132171854082447i</v>
      </c>
      <c r="AF2790" t="str">
        <f t="shared" si="1465"/>
        <v>-15.0685167897581-0.415013695794647i</v>
      </c>
      <c r="AG2790" t="str">
        <f t="shared" si="1466"/>
        <v>1.00235811774233-0.0069964079929358i</v>
      </c>
      <c r="AH2790" t="str">
        <f t="shared" si="1467"/>
        <v>0.00315562623752825+0.00209779647899018i</v>
      </c>
      <c r="AI2790">
        <f t="shared" si="1468"/>
        <v>-48.42884061031021</v>
      </c>
      <c r="AJ2790">
        <f t="shared" si="1469"/>
        <v>33.615156036089978</v>
      </c>
      <c r="AK2790"/>
      <c r="AL2790"/>
      <c r="AM2790"/>
      <c r="AN2790"/>
    </row>
    <row r="2791" spans="1:40" x14ac:dyDescent="0.25">
      <c r="A2791"/>
      <c r="B2791">
        <f t="shared" si="1470"/>
        <v>857000</v>
      </c>
      <c r="C2791" s="237" t="str">
        <f t="shared" si="1438"/>
        <v>-1.0405934635028E-07+0.00285766923890363i</v>
      </c>
      <c r="D2791" s="208" t="str">
        <f t="shared" si="1439"/>
        <v>-5.95700675479428+0.0219087974982612i</v>
      </c>
      <c r="E2791" t="str">
        <f t="shared" si="1440"/>
        <v>2870</v>
      </c>
      <c r="F2791" t="str">
        <f t="shared" si="1441"/>
        <v>0.777000777000777</v>
      </c>
      <c r="G2791" t="str">
        <f t="shared" si="1436"/>
        <v>0.777000777000777</v>
      </c>
      <c r="H2791" t="str">
        <f t="shared" si="1442"/>
        <v>9.11156252491886+0.436440937811011i</v>
      </c>
      <c r="I2791" t="str">
        <f t="shared" si="1443"/>
        <v>3365.43113015807i</v>
      </c>
      <c r="J2791" t="str">
        <f t="shared" si="1437"/>
        <v>-15330.0450900706+736.24863748242i</v>
      </c>
      <c r="K2791" t="str">
        <f t="shared" si="1444"/>
        <v>0.0105190805431003-0.219026522864923i</v>
      </c>
      <c r="L2791" t="str">
        <f t="shared" si="1445"/>
        <v>0.000799729266404-0.0141171084043956i</v>
      </c>
      <c r="M2791" t="str">
        <f t="shared" si="1446"/>
        <v>0.0113188098095043-0.233143631269319i</v>
      </c>
      <c r="N2791" t="str">
        <f t="shared" si="1447"/>
        <v>-8.78061113216685i</v>
      </c>
      <c r="O2791" t="str">
        <f t="shared" si="1448"/>
        <v>-0.799600390870817-0.600532442853204i</v>
      </c>
      <c r="P2791" t="str">
        <f t="shared" si="1449"/>
        <v>1.79960039087082+0.600532442853204i</v>
      </c>
      <c r="Q2791" t="str">
        <f t="shared" si="1450"/>
        <v>-1.79960039087082+8.18007868931365i</v>
      </c>
      <c r="R2791" t="str">
        <f t="shared" si="1451"/>
        <v>0.0238601199067521-0.225247108489104i</v>
      </c>
      <c r="S2791" t="str">
        <f t="shared" si="1452"/>
        <v>0.907343564620342i</v>
      </c>
      <c r="T2791" t="str">
        <f t="shared" si="1453"/>
        <v>0.204376514336929+0.0216493262484612i</v>
      </c>
      <c r="U2791" t="str">
        <f t="shared" si="1454"/>
        <v>0.0000333333333333334-0.000131710438931697i</v>
      </c>
      <c r="V2791" t="str">
        <f t="shared" si="1455"/>
        <v>6.66666666666667E-06-0.00131710438931697i</v>
      </c>
      <c r="W2791" t="str">
        <f t="shared" si="1456"/>
        <v>0.0000275865128122639-0.000120345010367429i</v>
      </c>
      <c r="X2791" t="str">
        <f t="shared" si="1457"/>
        <v>0.0000278148834643595-0.000120233940074642i</v>
      </c>
      <c r="Y2791" t="str">
        <f t="shared" si="1458"/>
        <v>0.009+5.38468980825291i</v>
      </c>
      <c r="Z2791" t="str">
        <f t="shared" si="1459"/>
        <v>-0.000267847520734094-0.0000624370573667256i</v>
      </c>
      <c r="AA2791" t="str">
        <f t="shared" si="1460"/>
        <v>0.00373646298855657-2.22858412400312i</v>
      </c>
      <c r="AB2791" t="str">
        <f t="shared" si="1461"/>
        <v>0.963928036419991+0.102107586129451i</v>
      </c>
      <c r="AC2791" t="str">
        <f t="shared" si="1462"/>
        <v>1.03471625152465-0.223577946345754i</v>
      </c>
      <c r="AD2791" t="str">
        <f t="shared" si="1463"/>
        <v>0.869660374658835+0.286594963862794i</v>
      </c>
      <c r="AE2791" t="str">
        <f t="shared" si="1464"/>
        <v>-0.000215042229033336-0.000131062785227669i</v>
      </c>
      <c r="AF2791" t="str">
        <f t="shared" si="1465"/>
        <v>-15.0685692797131-0.41453214031275i</v>
      </c>
      <c r="AG2791" t="str">
        <f t="shared" si="1466"/>
        <v>1.00232386059384-0.00701208643900606i</v>
      </c>
      <c r="AH2791" t="str">
        <f t="shared" si="1467"/>
        <v>0.00316410095873153+0.00208142059278369i</v>
      </c>
      <c r="AI2791">
        <f t="shared" si="1468"/>
        <v>-48.43334369152771</v>
      </c>
      <c r="AJ2791">
        <f t="shared" si="1469"/>
        <v>33.337866545596832</v>
      </c>
      <c r="AK2791"/>
      <c r="AL2791"/>
      <c r="AM2791"/>
      <c r="AN2791"/>
    </row>
    <row r="2792" spans="1:40" x14ac:dyDescent="0.25">
      <c r="A2792"/>
      <c r="B2792">
        <f t="shared" si="1470"/>
        <v>858000</v>
      </c>
      <c r="C2792" s="237" t="str">
        <f t="shared" si="1438"/>
        <v>-1.03816925125179E-07+0.00285433862208388i</v>
      </c>
      <c r="D2792" s="208" t="str">
        <f t="shared" si="1439"/>
        <v>-5.95700675293572+0.0218832627693098i</v>
      </c>
      <c r="E2792" t="str">
        <f t="shared" si="1440"/>
        <v>2870</v>
      </c>
      <c r="F2792" t="str">
        <f t="shared" si="1441"/>
        <v>0.777000777000777</v>
      </c>
      <c r="G2792" t="str">
        <f t="shared" si="1436"/>
        <v>0.777000777000777</v>
      </c>
      <c r="H2792" t="str">
        <f t="shared" si="1442"/>
        <v>9.11161483395615+0.435934960688963i</v>
      </c>
      <c r="I2792" t="str">
        <f t="shared" si="1443"/>
        <v>3369.35812097505i</v>
      </c>
      <c r="J2792" t="str">
        <f t="shared" si="1437"/>
        <v>-15365.8443658943+737.107737409471i</v>
      </c>
      <c r="K2792" t="str">
        <f t="shared" si="1444"/>
        <v>0.0104946279109576-0.218772386957272i</v>
      </c>
      <c r="L2792" t="str">
        <f t="shared" si="1445"/>
        <v>0.000797872127979027-0.0141007599817227i</v>
      </c>
      <c r="M2792" t="str">
        <f t="shared" si="1446"/>
        <v>0.0112925000389366-0.232873146938995i</v>
      </c>
      <c r="N2792" t="str">
        <f t="shared" si="1447"/>
        <v>-8.79085688611337i</v>
      </c>
      <c r="O2792" t="str">
        <f t="shared" si="1448"/>
        <v>-0.805711222019175-0.592308557014305i</v>
      </c>
      <c r="P2792" t="str">
        <f t="shared" si="1449"/>
        <v>1.80571122201918+0.592308557014305i</v>
      </c>
      <c r="Q2792" t="str">
        <f t="shared" si="1450"/>
        <v>-1.80571122201918+8.19854832909907i</v>
      </c>
      <c r="R2792" t="str">
        <f t="shared" si="1451"/>
        <v>0.0226383375954996-0.225233717987505i</v>
      </c>
      <c r="S2792" t="str">
        <f t="shared" si="1452"/>
        <v>0.908402308569723i</v>
      </c>
      <c r="T2792" t="str">
        <f t="shared" si="1453"/>
        <v>0.204602829387592+0.0205647181339326i</v>
      </c>
      <c r="U2792" t="str">
        <f t="shared" si="1454"/>
        <v>0.0000333333333333333-0.000131556930261614i</v>
      </c>
      <c r="V2792" t="str">
        <f t="shared" si="1455"/>
        <v>6.66666666666667E-06-0.00131556930261614i</v>
      </c>
      <c r="W2792" t="str">
        <f t="shared" si="1456"/>
        <v>0.000027586473629201-0.000120206165688542i</v>
      </c>
      <c r="X2792" t="str">
        <f t="shared" si="1457"/>
        <v>0.0000278142884351589-0.000120095224809936i</v>
      </c>
      <c r="Y2792" t="str">
        <f t="shared" si="1458"/>
        <v>0.009+5.39097299356008i</v>
      </c>
      <c r="Z2792" t="str">
        <f t="shared" si="1459"/>
        <v>-0.000267226676939548-0.000062361919416879i</v>
      </c>
      <c r="AA2792" t="str">
        <f t="shared" si="1460"/>
        <v>0.00372775775304956-2.22598660597861i</v>
      </c>
      <c r="AB2792" t="str">
        <f t="shared" si="1461"/>
        <v>0.964995436082353+0.0969921051578989i</v>
      </c>
      <c r="AC2792" t="str">
        <f t="shared" si="1462"/>
        <v>1.03348406775589-0.223626240630993i</v>
      </c>
      <c r="AD2792" t="str">
        <f t="shared" si="1463"/>
        <v>0.872568788027492+0.282656880769088i</v>
      </c>
      <c r="AE2792" t="str">
        <f t="shared" si="1464"/>
        <v>-0.000215546632004607-0.000129948523406676i</v>
      </c>
      <c r="AF2792" t="str">
        <f t="shared" si="1465"/>
        <v>-15.0686215868919-0.414051697919653i</v>
      </c>
      <c r="AG2792" t="str">
        <f t="shared" si="1466"/>
        <v>1.00228944422379-0.00702740738600692i</v>
      </c>
      <c r="AH2792" t="str">
        <f t="shared" si="1467"/>
        <v>0.00317241086087776+0.00206495878949515i</v>
      </c>
      <c r="AI2792">
        <f t="shared" si="1468"/>
        <v>-48.438069867310965</v>
      </c>
      <c r="AJ2792">
        <f t="shared" si="1469"/>
        <v>33.060566852970155</v>
      </c>
      <c r="AK2792"/>
      <c r="AL2792"/>
      <c r="AM2792"/>
      <c r="AN2792"/>
    </row>
    <row r="2793" spans="1:40" x14ac:dyDescent="0.25">
      <c r="A2793"/>
      <c r="B2793">
        <f t="shared" si="1470"/>
        <v>859000</v>
      </c>
      <c r="C2793" s="237" t="str">
        <f t="shared" si="1438"/>
        <v>-1.03575350047078E-07+0.00285101575990164i</v>
      </c>
      <c r="D2793" s="208" t="str">
        <f t="shared" si="1439"/>
        <v>-5.95700675108364+0.0218577874925792i</v>
      </c>
      <c r="E2793" t="str">
        <f t="shared" si="1440"/>
        <v>2870</v>
      </c>
      <c r="F2793" t="str">
        <f t="shared" si="1441"/>
        <v>0.777000777000777</v>
      </c>
      <c r="G2793" t="str">
        <f t="shared" si="1436"/>
        <v>0.777000777000777</v>
      </c>
      <c r="H2793" t="str">
        <f t="shared" si="1442"/>
        <v>9.11166696105747+0.435430152264127i</v>
      </c>
      <c r="I2793" t="str">
        <f t="shared" si="1443"/>
        <v>3373.28511179204i</v>
      </c>
      <c r="J2793" t="str">
        <f t="shared" si="1437"/>
        <v>-15401.6853901447+737.966837336521i</v>
      </c>
      <c r="K2793" t="str">
        <f t="shared" si="1444"/>
        <v>0.0104702603822134-0.218518838789244i</v>
      </c>
      <c r="L2793" t="str">
        <f t="shared" si="1445"/>
        <v>0.000796021444173984-0.0140844492580971i</v>
      </c>
      <c r="M2793" t="str">
        <f t="shared" si="1446"/>
        <v>0.0112662818263874-0.232603288047341i</v>
      </c>
      <c r="N2793" t="str">
        <f t="shared" si="1447"/>
        <v>-8.80110264005989i</v>
      </c>
      <c r="O2793" t="str">
        <f t="shared" si="1448"/>
        <v>-0.811737473990048-0.584022493847845i</v>
      </c>
      <c r="P2793" t="str">
        <f t="shared" si="1449"/>
        <v>1.81173747399005+0.584022493847845i</v>
      </c>
      <c r="Q2793" t="str">
        <f t="shared" si="1450"/>
        <v>-1.81173747399005+8.21708014621204i</v>
      </c>
      <c r="R2793" t="str">
        <f t="shared" si="1451"/>
        <v>0.0214195906107924-0.225207021965123i</v>
      </c>
      <c r="S2793" t="str">
        <f t="shared" si="1452"/>
        <v>0.909461052519106i</v>
      </c>
      <c r="T2793" t="str">
        <f t="shared" si="1453"/>
        <v>0.204817015231094+0.0194802834214196i</v>
      </c>
      <c r="U2793" t="str">
        <f t="shared" si="1454"/>
        <v>0.0000333333333333333-0.000131403779004034i</v>
      </c>
      <c r="V2793" t="str">
        <f t="shared" si="1455"/>
        <v>6.66666666666667E-06-0.00131403779004034i</v>
      </c>
      <c r="W2793" t="str">
        <f t="shared" si="1456"/>
        <v>0.0000275864344005832-0.000120067645926325i</v>
      </c>
      <c r="X2793" t="str">
        <f t="shared" si="1457"/>
        <v>0.0000278136953007325-0.000119956834155398i</v>
      </c>
      <c r="Y2793" t="str">
        <f t="shared" si="1458"/>
        <v>0.009+5.39725617886726i</v>
      </c>
      <c r="Z2793" t="str">
        <f t="shared" si="1459"/>
        <v>-0.000266608000161566-0.0000622869642592214i</v>
      </c>
      <c r="AA2793" t="str">
        <f t="shared" si="1460"/>
        <v>0.00371908290504072-2.22339513607682i</v>
      </c>
      <c r="AB2793" t="str">
        <f t="shared" si="1461"/>
        <v>0.966005629157745+0.0918774420252502i</v>
      </c>
      <c r="AC2793" t="str">
        <f t="shared" si="1462"/>
        <v>1.03225428677642-0.223660968458988i</v>
      </c>
      <c r="AD2793" t="str">
        <f t="shared" si="1463"/>
        <v>0.87543704474362+0.278689604841323i</v>
      </c>
      <c r="AE2793" t="str">
        <f t="shared" si="1464"/>
        <v>-0.00021603979031028-0.000128829194129707i</v>
      </c>
      <c r="AF2793" t="str">
        <f t="shared" si="1465"/>
        <v>-15.0686737121411-0.413572364771548i</v>
      </c>
      <c r="AG2793" t="str">
        <f t="shared" si="1466"/>
        <v>1.00225487242407-0.00704236971087489i</v>
      </c>
      <c r="AH2793" t="str">
        <f t="shared" si="1467"/>
        <v>0.00318055548662406+0.00204841291572798i</v>
      </c>
      <c r="AI2793">
        <f t="shared" si="1468"/>
        <v>-48.443018367323688</v>
      </c>
      <c r="AJ2793">
        <f t="shared" si="1469"/>
        <v>32.783256534192795</v>
      </c>
      <c r="AK2793"/>
      <c r="AL2793"/>
      <c r="AM2793"/>
      <c r="AN2793"/>
    </row>
    <row r="2794" spans="1:40" x14ac:dyDescent="0.25">
      <c r="A2794"/>
      <c r="B2794">
        <f t="shared" si="1470"/>
        <v>860000</v>
      </c>
      <c r="C2794" s="237" t="str">
        <f t="shared" si="1438"/>
        <v>-1.03334617182696E-07+0.00284770062530584i</v>
      </c>
      <c r="D2794" s="208" t="str">
        <f t="shared" si="1439"/>
        <v>-5.95700674923802+0.0218323714606781i</v>
      </c>
      <c r="E2794" t="str">
        <f t="shared" si="1440"/>
        <v>2870</v>
      </c>
      <c r="F2794" t="str">
        <f t="shared" si="1441"/>
        <v>0.777000777000777</v>
      </c>
      <c r="G2794" t="str">
        <f t="shared" si="1436"/>
        <v>0.777000777000777</v>
      </c>
      <c r="H2794" t="str">
        <f t="shared" si="1442"/>
        <v>9.11171890706483+0.434926508502946i</v>
      </c>
      <c r="I2794" t="str">
        <f t="shared" si="1443"/>
        <v>3377.21210260903i</v>
      </c>
      <c r="J2794" t="str">
        <f t="shared" si="1437"/>
        <v>-15437.5681628216+738.825937263572i</v>
      </c>
      <c r="K2794" t="str">
        <f t="shared" si="1444"/>
        <v>0.0104459775626923-0.218265876328917i</v>
      </c>
      <c r="L2794" t="str">
        <f t="shared" si="1445"/>
        <v>0.000794177185143933-0.0140681761036952i</v>
      </c>
      <c r="M2794" t="str">
        <f t="shared" si="1446"/>
        <v>0.0112401547478362-0.232334052432612i</v>
      </c>
      <c r="N2794" t="str">
        <f t="shared" si="1447"/>
        <v>-8.81134839400641i</v>
      </c>
      <c r="O2794" t="str">
        <f t="shared" si="1448"/>
        <v>-0.817678514180313-0.575675123179625i</v>
      </c>
      <c r="P2794" t="str">
        <f t="shared" si="1449"/>
        <v>1.81767851418031+0.575675123179625i</v>
      </c>
      <c r="Q2794" t="str">
        <f t="shared" si="1450"/>
        <v>-1.81767851418031+8.23567327082679i</v>
      </c>
      <c r="R2794" t="str">
        <f t="shared" si="1451"/>
        <v>0.0202040151930337-0.225167130544835i</v>
      </c>
      <c r="S2794" t="str">
        <f t="shared" si="1452"/>
        <v>0.910519796468487i</v>
      </c>
      <c r="T2794" t="str">
        <f t="shared" si="1453"/>
        <v>0.205019129875076+0.0183961558014073i</v>
      </c>
      <c r="U2794" t="str">
        <f t="shared" si="1454"/>
        <v>0.0000333333333333333-0.000131250983912168i</v>
      </c>
      <c r="V2794" t="str">
        <f t="shared" si="1455"/>
        <v>6.66666666666667E-06-0.00131250983912168i</v>
      </c>
      <c r="W2794" t="str">
        <f t="shared" si="1456"/>
        <v>0.0000275863951264108-0.000119929449947332i</v>
      </c>
      <c r="X2794" t="str">
        <f t="shared" si="1457"/>
        <v>0.0000278131040520616-0.00011981876697867i</v>
      </c>
      <c r="Y2794" t="str">
        <f t="shared" si="1458"/>
        <v>0.009+5.40353936417444i</v>
      </c>
      <c r="Z2794" t="str">
        <f t="shared" si="1459"/>
        <v>-0.000265991480326656-0.0000622121912191902i</v>
      </c>
      <c r="AA2794" t="str">
        <f t="shared" si="1460"/>
        <v>0.00371043830325912-2.22080969319801i</v>
      </c>
      <c r="AB2794" t="str">
        <f t="shared" si="1461"/>
        <v>0.96695888923529+0.0867642272736553i</v>
      </c>
      <c r="AC2794" t="str">
        <f t="shared" si="1462"/>
        <v>1.03102705207847-0.22368223393064i</v>
      </c>
      <c r="AD2794" t="str">
        <f t="shared" si="1463"/>
        <v>0.878264854903162+0.274693541192951i</v>
      </c>
      <c r="AE2794" t="str">
        <f t="shared" si="1464"/>
        <v>-0.000216521681763196-0.000127704922752414i</v>
      </c>
      <c r="AF2794" t="str">
        <f t="shared" si="1465"/>
        <v>-15.0687256563028-0.413094137042268i</v>
      </c>
      <c r="AG2794" t="str">
        <f t="shared" si="1466"/>
        <v>1.00222014899192-0.00705697232768841i</v>
      </c>
      <c r="AH2794" t="str">
        <f t="shared" si="1467"/>
        <v>0.00318853439561568+0.00203178481717647i</v>
      </c>
      <c r="AI2794">
        <f t="shared" si="1468"/>
        <v>-48.448188439105941</v>
      </c>
      <c r="AJ2794">
        <f t="shared" si="1469"/>
        <v>32.505935168331241</v>
      </c>
      <c r="AK2794"/>
      <c r="AL2794"/>
      <c r="AM2794"/>
      <c r="AN2794"/>
    </row>
    <row r="2795" spans="1:40" x14ac:dyDescent="0.25">
      <c r="A2795"/>
      <c r="B2795">
        <f t="shared" si="1470"/>
        <v>861000</v>
      </c>
      <c r="C2795" s="237" t="str">
        <f t="shared" si="1438"/>
        <v>-1.03094722621585E-07+0.00284439319137109i</v>
      </c>
      <c r="D2795" s="208" t="str">
        <f t="shared" si="1439"/>
        <v>-5.95700674739884+0.0218070144671784i</v>
      </c>
      <c r="E2795" t="str">
        <f t="shared" si="1440"/>
        <v>2870</v>
      </c>
      <c r="F2795" t="str">
        <f t="shared" si="1441"/>
        <v>0.777000777000777</v>
      </c>
      <c r="G2795" t="str">
        <f t="shared" si="1436"/>
        <v>0.777000777000777</v>
      </c>
      <c r="H2795" t="str">
        <f t="shared" si="1442"/>
        <v>9.11177067281539+0.434424025390337i</v>
      </c>
      <c r="I2795" t="str">
        <f t="shared" si="1443"/>
        <v>3381.13909342601i</v>
      </c>
      <c r="J2795" t="str">
        <f t="shared" si="1437"/>
        <v>-15473.4926839252+739.685037190623i</v>
      </c>
      <c r="K2795" t="str">
        <f t="shared" si="1444"/>
        <v>0.0104217790604956-0.218013497553696i</v>
      </c>
      <c r="L2795" t="str">
        <f t="shared" si="1445"/>
        <v>0.00079233932121609-0.0140519403892871i</v>
      </c>
      <c r="M2795" t="str">
        <f t="shared" si="1446"/>
        <v>0.0112141183817117-0.232065437942983i</v>
      </c>
      <c r="N2795" t="str">
        <f t="shared" si="1447"/>
        <v>-8.82159414795293i</v>
      </c>
      <c r="O2795" t="str">
        <f t="shared" si="1448"/>
        <v>-0.823533718931915-0.567267321271171i</v>
      </c>
      <c r="P2795" t="str">
        <f t="shared" si="1449"/>
        <v>1.82353371893191+0.567267321271171i</v>
      </c>
      <c r="Q2795" t="str">
        <f t="shared" si="1450"/>
        <v>-1.82353371893191+8.25432682668176i</v>
      </c>
      <c r="R2795" t="str">
        <f t="shared" si="1451"/>
        <v>0.0189917449194325-0.225114154696105i</v>
      </c>
      <c r="S2795" t="str">
        <f t="shared" si="1452"/>
        <v>0.911578540417869i</v>
      </c>
      <c r="T2795" t="str">
        <f t="shared" si="1453"/>
        <v>0.205209232565278+0.0173124671136448i</v>
      </c>
      <c r="U2795" t="str">
        <f t="shared" si="1454"/>
        <v>0.0000333333333333333-0.000131098543745023i</v>
      </c>
      <c r="V2795" t="str">
        <f t="shared" si="1455"/>
        <v>6.66666666666667E-06-0.00131098543745023i</v>
      </c>
      <c r="W2795" t="str">
        <f t="shared" si="1456"/>
        <v>0.0000275863558066847-0.000119791576623382i</v>
      </c>
      <c r="X2795" t="str">
        <f t="shared" si="1457"/>
        <v>0.00002781251468018-0.000119681022152652i</v>
      </c>
      <c r="Y2795" t="str">
        <f t="shared" si="1458"/>
        <v>0.009+5.40982254948162i</v>
      </c>
      <c r="Z2795" t="str">
        <f t="shared" si="1459"/>
        <v>-0.000265377107419786-0.0000621375996255703i</v>
      </c>
      <c r="AA2795" t="str">
        <f t="shared" si="1460"/>
        <v>0.00370182380725388-2.21823025634048i</v>
      </c>
      <c r="AB2795" t="str">
        <f t="shared" si="1461"/>
        <v>0.967855495743524+0.0816530827163928i</v>
      </c>
      <c r="AC2795" t="str">
        <f t="shared" si="1462"/>
        <v>1.02980250450563-0.223690142149431i</v>
      </c>
      <c r="AD2795" t="str">
        <f t="shared" si="1463"/>
        <v>0.881051932600158+0.270669097755364i</v>
      </c>
      <c r="AE2795" t="str">
        <f t="shared" si="1464"/>
        <v>-0.000216992285332704-0.000126575834467485i</v>
      </c>
      <c r="AF2795" t="str">
        <f t="shared" si="1465"/>
        <v>-15.0687774202142-0.412617010923159i</v>
      </c>
      <c r="AG2795" t="str">
        <f t="shared" si="1466"/>
        <v>1.00218527772964-0.00707121418766729i</v>
      </c>
      <c r="AH2795" t="str">
        <f t="shared" si="1467"/>
        <v>0.00319634716444031+0.0020150763385076i</v>
      </c>
      <c r="AI2795">
        <f t="shared" si="1468"/>
        <v>-48.453579347866679</v>
      </c>
      <c r="AJ2795">
        <f t="shared" si="1469"/>
        <v>32.228602337559444</v>
      </c>
      <c r="AK2795"/>
      <c r="AL2795"/>
      <c r="AM2795"/>
      <c r="AN2795"/>
    </row>
    <row r="2796" spans="1:40" x14ac:dyDescent="0.25">
      <c r="A2796"/>
      <c r="B2796">
        <f t="shared" si="1470"/>
        <v>862000</v>
      </c>
      <c r="C2796" s="237" t="str">
        <f t="shared" si="1438"/>
        <v>-1.02855662475962E-07+0.00284109343129695i</v>
      </c>
      <c r="D2796" s="208" t="str">
        <f t="shared" si="1439"/>
        <v>-5.95700674556603+0.02178171630661i</v>
      </c>
      <c r="E2796" t="str">
        <f t="shared" si="1440"/>
        <v>2870</v>
      </c>
      <c r="F2796" t="str">
        <f t="shared" si="1441"/>
        <v>0.777000777000777</v>
      </c>
      <c r="G2796" t="str">
        <f t="shared" si="1436"/>
        <v>0.777000777000777</v>
      </c>
      <c r="H2796" t="str">
        <f t="shared" si="1442"/>
        <v>9.11182225914141+0.433922698929606i</v>
      </c>
      <c r="I2796" t="str">
        <f t="shared" si="1443"/>
        <v>3385.066084243i</v>
      </c>
      <c r="J2796" t="str">
        <f t="shared" si="1437"/>
        <v>-15509.4589534554+740.544137117673i</v>
      </c>
      <c r="K2796" t="str">
        <f t="shared" si="1444"/>
        <v>0.0103976644859876-0.217761700450275i</v>
      </c>
      <c r="L2796" t="str">
        <f t="shared" si="1445"/>
        <v>0.00079050782288856-0.0140357419862326i</v>
      </c>
      <c r="M2796" t="str">
        <f t="shared" si="1446"/>
        <v>0.0111881723088762-0.231797442436508i</v>
      </c>
      <c r="N2796" t="str">
        <f t="shared" si="1447"/>
        <v>-8.83183990189944i</v>
      </c>
      <c r="O2796" t="str">
        <f t="shared" si="1448"/>
        <v>-0.829302473597333-0.55879997072776i</v>
      </c>
      <c r="P2796" t="str">
        <f t="shared" si="1449"/>
        <v>1.82930247359733+0.55879997072776i</v>
      </c>
      <c r="Q2796" t="str">
        <f t="shared" si="1450"/>
        <v>-1.82930247359733+8.27303993117168i</v>
      </c>
      <c r="R2796" t="str">
        <f t="shared" si="1451"/>
        <v>0.0177829107205919-0.225048206180069i</v>
      </c>
      <c r="S2796" t="str">
        <f t="shared" si="1452"/>
        <v>0.91263728436725i</v>
      </c>
      <c r="T2796" t="str">
        <f t="shared" si="1453"/>
        <v>0.205387383739899+0.0162293473481862i</v>
      </c>
      <c r="U2796" t="str">
        <f t="shared" si="1454"/>
        <v>0.0000333333333333334-0.000130946457267361i</v>
      </c>
      <c r="V2796" t="str">
        <f t="shared" si="1455"/>
        <v>6.66666666666667E-06-0.00130946457267361i</v>
      </c>
      <c r="W2796" t="str">
        <f t="shared" si="1456"/>
        <v>0.000027586316441405-0.000119654024831527i</v>
      </c>
      <c r="X2796" t="str">
        <f t="shared" si="1457"/>
        <v>0.000027811927176173-0.000119543598555473i</v>
      </c>
      <c r="Y2796" t="str">
        <f t="shared" si="1458"/>
        <v>0.009+5.4161057347888i</v>
      </c>
      <c r="Z2796" t="str">
        <f t="shared" si="1459"/>
        <v>-0.000264764871483979-0.0000620631888104732i</v>
      </c>
      <c r="AA2796" t="str">
        <f t="shared" si="1460"/>
        <v>0.00369323927738841-2.21565680460002i</v>
      </c>
      <c r="AB2796" t="str">
        <f t="shared" si="1461"/>
        <v>0.968695733735132+0.0765446214427799i</v>
      </c>
      <c r="AC2796" t="str">
        <f t="shared" si="1462"/>
        <v>1.02858078226661-0.223684799164941i</v>
      </c>
      <c r="AD2796" t="str">
        <f t="shared" si="1463"/>
        <v>0.883797995953103+0.266616685240425i</v>
      </c>
      <c r="AE2796" t="str">
        <f t="shared" si="1464"/>
        <v>-0.000217451581140223-0.000125442054296321i</v>
      </c>
      <c r="AF2796" t="str">
        <f t="shared" si="1465"/>
        <v>-15.0688290047074-0.412140982622996i</v>
      </c>
      <c r="AG2796" t="str">
        <f t="shared" si="1466"/>
        <v>1.00215026244425-0.00708509427916933i</v>
      </c>
      <c r="AH2796" t="str">
        <f t="shared" si="1467"/>
        <v>0.00320399338658231+0.00199828932324379i</v>
      </c>
      <c r="AI2796">
        <f t="shared" si="1468"/>
        <v>-48.459190376280091</v>
      </c>
      <c r="AJ2796">
        <f t="shared" si="1469"/>
        <v>31.951257627186052</v>
      </c>
      <c r="AK2796"/>
      <c r="AL2796"/>
      <c r="AM2796"/>
      <c r="AN2796"/>
    </row>
    <row r="2797" spans="1:40" x14ac:dyDescent="0.25">
      <c r="A2797"/>
      <c r="B2797">
        <f t="shared" si="1470"/>
        <v>863000</v>
      </c>
      <c r="C2797" s="237" t="str">
        <f t="shared" si="1438"/>
        <v>-1.02617432880559E-07+0.00283780131840719i</v>
      </c>
      <c r="D2797" s="208" t="str">
        <f t="shared" si="1439"/>
        <v>-5.95700674373961+0.0217564767744551i</v>
      </c>
      <c r="E2797" t="str">
        <f t="shared" si="1440"/>
        <v>2870</v>
      </c>
      <c r="F2797" t="str">
        <f t="shared" si="1441"/>
        <v>0.777000777000777</v>
      </c>
      <c r="G2797" t="str">
        <f t="shared" si="1436"/>
        <v>0.777000777000777</v>
      </c>
      <c r="H2797" t="str">
        <f t="shared" si="1442"/>
        <v>9.11187366687047+0.433422525142344i</v>
      </c>
      <c r="I2797" t="str">
        <f t="shared" si="1443"/>
        <v>3388.99307505999i</v>
      </c>
      <c r="J2797" t="str">
        <f t="shared" si="1437"/>
        <v>-15545.4669714123+741.403237044724i</v>
      </c>
      <c r="K2797" t="str">
        <f t="shared" si="1444"/>
        <v>0.0103736334517787-0.217510483014569i</v>
      </c>
      <c r="L2797" t="str">
        <f t="shared" si="1445"/>
        <v>0.000788682660829217-0.0140195807664784i</v>
      </c>
      <c r="M2797" t="str">
        <f t="shared" si="1446"/>
        <v>0.0111623161126079-0.231530063781047i</v>
      </c>
      <c r="N2797" t="str">
        <f t="shared" si="1447"/>
        <v>-8.84208565584596i</v>
      </c>
      <c r="O2797" t="str">
        <f t="shared" si="1448"/>
        <v>-0.834984172604121-0.550273960405735i</v>
      </c>
      <c r="P2797" t="str">
        <f t="shared" si="1449"/>
        <v>1.83498417260412+0.550273960405735i</v>
      </c>
      <c r="Q2797" t="str">
        <f t="shared" si="1450"/>
        <v>-1.83498417260412+8.29181169544023i</v>
      </c>
      <c r="R2797" t="str">
        <f t="shared" si="1451"/>
        <v>0.0165776408979975-0.224969397495709i</v>
      </c>
      <c r="S2797" t="str">
        <f t="shared" si="1452"/>
        <v>0.913696028316633i</v>
      </c>
      <c r="T2797" t="str">
        <f t="shared" si="1453"/>
        <v>0.205553644984615+0.0151469246473597i</v>
      </c>
      <c r="U2797" t="str">
        <f t="shared" si="1454"/>
        <v>0.0000333333333333333-0.000130794723249669i</v>
      </c>
      <c r="V2797" t="str">
        <f t="shared" si="1455"/>
        <v>6.66666666666667E-06-0.0013079472324967i</v>
      </c>
      <c r="W2797" t="str">
        <f t="shared" si="1456"/>
        <v>0.0000275862770305723-0.000119516793454024i</v>
      </c>
      <c r="X2797" t="str">
        <f t="shared" si="1457"/>
        <v>0.0000278113415311779-0.000119406495070462i</v>
      </c>
      <c r="Y2797" t="str">
        <f t="shared" si="1458"/>
        <v>0.009+5.42238892009598i</v>
      </c>
      <c r="Z2797" t="str">
        <f t="shared" si="1459"/>
        <v>-0.00026415476261992-0.0000619889581093171i</v>
      </c>
      <c r="AA2797" t="str">
        <f t="shared" si="1460"/>
        <v>0.0036846845748348-2.21308931716927i</v>
      </c>
      <c r="AB2797" t="str">
        <f t="shared" si="1461"/>
        <v>0.969479893674799+0.0714394478274592i</v>
      </c>
      <c r="AC2797" t="str">
        <f t="shared" si="1462"/>
        <v>1.02736202094999-0.223666311917409i</v>
      </c>
      <c r="AD2797" t="str">
        <f t="shared" si="1463"/>
        <v>0.886502767131062+0.262536717102735i</v>
      </c>
      <c r="AE2797" t="str">
        <f t="shared" si="1464"/>
        <v>-0.000217899550454768-0.000124303707080767i</v>
      </c>
      <c r="AF2797" t="str">
        <f t="shared" si="1465"/>
        <v>-15.0688804106101-0.411666048367889i</v>
      </c>
      <c r="AG2797" t="str">
        <f t="shared" si="1466"/>
        <v>1.00211510694714-0.00709861162768463i</v>
      </c>
      <c r="AH2797" t="str">
        <f t="shared" si="1467"/>
        <v>0.00321147267237687+0.0019814256136459i</v>
      </c>
      <c r="AI2797">
        <f t="shared" si="1468"/>
        <v>-48.465020824286576</v>
      </c>
      <c r="AJ2797">
        <f t="shared" si="1469"/>
        <v>31.673900625676648</v>
      </c>
      <c r="AK2797"/>
      <c r="AL2797"/>
      <c r="AM2797"/>
      <c r="AN2797"/>
    </row>
    <row r="2798" spans="1:40" x14ac:dyDescent="0.25">
      <c r="A2798"/>
      <c r="B2798">
        <f t="shared" si="1470"/>
        <v>864000</v>
      </c>
      <c r="C2798" s="237" t="str">
        <f t="shared" si="1438"/>
        <v>-1.0238002999246E-07+0.00283451682614909i</v>
      </c>
      <c r="D2798" s="208" t="str">
        <f t="shared" si="1439"/>
        <v>-5.95700674191952+0.021731295667143i</v>
      </c>
      <c r="E2798" t="str">
        <f t="shared" si="1440"/>
        <v>2870</v>
      </c>
      <c r="F2798" t="str">
        <f t="shared" si="1441"/>
        <v>0.777000777000777</v>
      </c>
      <c r="G2798" t="str">
        <f t="shared" si="1436"/>
        <v>0.777000777000777</v>
      </c>
      <c r="H2798" t="str">
        <f t="shared" si="1442"/>
        <v>9.11192489682528+0.432923500068306i</v>
      </c>
      <c r="I2798" t="str">
        <f t="shared" si="1443"/>
        <v>3392.92006587698i</v>
      </c>
      <c r="J2798" t="str">
        <f t="shared" si="1437"/>
        <v>-15581.5167377957+742.262336971774i</v>
      </c>
      <c r="K2798" t="str">
        <f t="shared" si="1444"/>
        <v>0.0103496855727104-0.217259843251676i</v>
      </c>
      <c r="L2798" t="str">
        <f t="shared" si="1445"/>
        <v>0.000786863805874516-0.0140034566025547i</v>
      </c>
      <c r="M2798" t="str">
        <f t="shared" si="1446"/>
        <v>0.0111365493785849-0.231263299854231i</v>
      </c>
      <c r="N2798" t="str">
        <f t="shared" si="1447"/>
        <v>-8.85233140979248i</v>
      </c>
      <c r="O2798" t="str">
        <f t="shared" si="1448"/>
        <v>-0.840578219518444-0.541690185319249i</v>
      </c>
      <c r="P2798" t="str">
        <f t="shared" si="1449"/>
        <v>1.84057821951844+0.541690185319249i</v>
      </c>
      <c r="Q2798" t="str">
        <f t="shared" si="1450"/>
        <v>-1.84057821951844+8.31064122447323i</v>
      </c>
      <c r="R2798" t="str">
        <f t="shared" si="1451"/>
        <v>0.0153760611423849-0.224877841827128i</v>
      </c>
      <c r="S2798" t="str">
        <f t="shared" si="1452"/>
        <v>0.914754772266016i</v>
      </c>
      <c r="T2798" t="str">
        <f t="shared" si="1453"/>
        <v>0.205708078988248+0.0140653253086506i</v>
      </c>
      <c r="U2798" t="str">
        <f t="shared" si="1454"/>
        <v>0.0000333333333333334-0.000130643340468131i</v>
      </c>
      <c r="V2798" t="str">
        <f t="shared" si="1455"/>
        <v>6.66666666666667E-06-0.00130643340468131i</v>
      </c>
      <c r="W2798" t="str">
        <f t="shared" si="1456"/>
        <v>0.0000275862375741873-0.000119379881378308i</v>
      </c>
      <c r="X2798" t="str">
        <f t="shared" si="1457"/>
        <v>0.0000278107577363834-0.000119269710586121i</v>
      </c>
      <c r="Y2798" t="str">
        <f t="shared" si="1458"/>
        <v>0.009+5.42867210540316i</v>
      </c>
      <c r="Z2798" t="str">
        <f t="shared" si="1459"/>
        <v>-0.00026354677098555-0.0000619149068608062i</v>
      </c>
      <c r="AA2798" t="str">
        <f t="shared" si="1460"/>
        <v>0.00367615956156815-2.21052777333726i</v>
      </c>
      <c r="AB2798" t="str">
        <f t="shared" si="1461"/>
        <v>0.970208271230123+0.0663381575439961i</v>
      </c>
      <c r="AC2798" t="str">
        <f t="shared" si="1462"/>
        <v>1.02614635353994-0.223634788183374i</v>
      </c>
      <c r="AD2798" t="str">
        <f t="shared" si="1463"/>
        <v>0.889165972379382+0.258429609501703i</v>
      </c>
      <c r="AE2798" t="str">
        <f t="shared" si="1464"/>
        <v>-0.000218336175688441-0.000123160917474898i</v>
      </c>
      <c r="AF2798" t="str">
        <f t="shared" si="1465"/>
        <v>-15.0689316387448-0.411192204401163i</v>
      </c>
      <c r="AG2798" t="str">
        <f t="shared" si="1466"/>
        <v>1.0020798150538-0.00711176529582736i</v>
      </c>
      <c r="AH2798" t="str">
        <f t="shared" si="1467"/>
        <v>0.00321878464896313+0.00196448705059659i</v>
      </c>
      <c r="AI2798">
        <f t="shared" si="1468"/>
        <v>-48.471070008899929</v>
      </c>
      <c r="AJ2798">
        <f t="shared" si="1469"/>
        <v>31.396530924680075</v>
      </c>
      <c r="AK2798"/>
      <c r="AL2798"/>
      <c r="AM2798"/>
      <c r="AN2798"/>
    </row>
    <row r="2799" spans="1:40" x14ac:dyDescent="0.25">
      <c r="A2799"/>
      <c r="B2799">
        <f t="shared" si="1470"/>
        <v>865000</v>
      </c>
      <c r="C2799" s="237" t="str">
        <f t="shared" si="1438"/>
        <v>-1.02143449990955E-07+0.00283123992809271i</v>
      </c>
      <c r="D2799" s="208" t="str">
        <f t="shared" si="1439"/>
        <v>-5.95700674010574+0.0217061727820441i</v>
      </c>
      <c r="E2799" t="str">
        <f t="shared" si="1440"/>
        <v>2870</v>
      </c>
      <c r="F2799" t="str">
        <f t="shared" si="1441"/>
        <v>0.777000777000777</v>
      </c>
      <c r="G2799" t="str">
        <f t="shared" si="1436"/>
        <v>0.777000777000777</v>
      </c>
      <c r="H2799" t="str">
        <f t="shared" si="1442"/>
        <v>9.11197594982389+0.43242561976533i</v>
      </c>
      <c r="I2799" t="str">
        <f t="shared" si="1443"/>
        <v>3396.84705669396i</v>
      </c>
      <c r="J2799" t="str">
        <f t="shared" si="1437"/>
        <v>-15617.6082526058+743.121436898825i</v>
      </c>
      <c r="K2799" t="str">
        <f t="shared" si="1444"/>
        <v>0.0103258204658395-0.217009779175806i</v>
      </c>
      <c r="L2799" t="str">
        <f t="shared" si="1445"/>
        <v>0.0007850512290283-0.0139873693675715i</v>
      </c>
      <c r="M2799" t="str">
        <f t="shared" si="1446"/>
        <v>0.0111108716948678-0.230997148543377i</v>
      </c>
      <c r="N2799" t="str">
        <f t="shared" si="1447"/>
        <v>-8.862577163739i</v>
      </c>
      <c r="O2799" t="str">
        <f t="shared" si="1448"/>
        <v>-0.846084027107713-0.533049546546281i</v>
      </c>
      <c r="P2799" t="str">
        <f t="shared" si="1449"/>
        <v>1.84608402710771+0.533049546546281i</v>
      </c>
      <c r="Q2799" t="str">
        <f t="shared" si="1450"/>
        <v>-1.84608402710771+8.32952761719272i</v>
      </c>
      <c r="R2799" t="str">
        <f t="shared" si="1451"/>
        <v>0.0141782945529209-0.224773652991919i</v>
      </c>
      <c r="S2799" t="str">
        <f t="shared" si="1452"/>
        <v>0.915813516215397i</v>
      </c>
      <c r="T2799" t="str">
        <f t="shared" si="1453"/>
        <v>0.205850749499109+0.0129846737884481i</v>
      </c>
      <c r="U2799" t="str">
        <f t="shared" si="1454"/>
        <v>0.0000333333333333333-0.000130492307704584i</v>
      </c>
      <c r="V2799" t="str">
        <f t="shared" si="1455"/>
        <v>6.66666666666667E-06-0.00130492307704584i</v>
      </c>
      <c r="W2799" t="str">
        <f t="shared" si="1456"/>
        <v>0.0000275861980722502-0.000119243287496955i</v>
      </c>
      <c r="X2799" t="str">
        <f t="shared" si="1457"/>
        <v>0.0000278101757830284-0.000119133243996087i</v>
      </c>
      <c r="Y2799" t="str">
        <f t="shared" si="1458"/>
        <v>0.009+5.43495529071034i</v>
      </c>
      <c r="Z2799" t="str">
        <f t="shared" si="1459"/>
        <v>-0.000262940886795665-0.0000618410344069081i</v>
      </c>
      <c r="AA2799" t="str">
        <f t="shared" si="1460"/>
        <v>0.00366766410036107-2.20797215248876i</v>
      </c>
      <c r="AB2799" t="str">
        <f t="shared" si="1461"/>
        <v>0.970881167065711+0.0612413375825508i</v>
      </c>
      <c r="AC2799" t="str">
        <f t="shared" si="1462"/>
        <v>1.02493391043278-0.223590336522343i</v>
      </c>
      <c r="AD2799" t="str">
        <f t="shared" si="1463"/>
        <v>0.891787342045186+0.254295781263346i</v>
      </c>
      <c r="AE2799" t="str">
        <f t="shared" si="1464"/>
        <v>-0.000218761440391872-0.000122013809936842i</v>
      </c>
      <c r="AF2799" t="str">
        <f t="shared" si="1465"/>
        <v>-15.0689826899296-0.410719446983286i</v>
      </c>
      <c r="AG2799" t="str">
        <f t="shared" si="1466"/>
        <v>1.0020443905834-0.00712455438332513i</v>
      </c>
      <c r="AH2799" t="str">
        <f t="shared" si="1467"/>
        <v>0.00322592896023754+0.00194747547348421i</v>
      </c>
      <c r="AI2799">
        <f t="shared" si="1468"/>
        <v>-48.477337264017976</v>
      </c>
      <c r="AJ2799">
        <f t="shared" si="1469"/>
        <v>31.119148119051008</v>
      </c>
      <c r="AK2799"/>
      <c r="AL2799"/>
      <c r="AM2799"/>
      <c r="AN2799"/>
    </row>
    <row r="2800" spans="1:40" x14ac:dyDescent="0.25">
      <c r="A2800"/>
      <c r="B2800">
        <f t="shared" si="1470"/>
        <v>866000</v>
      </c>
      <c r="C2800" s="237" t="str">
        <f t="shared" si="1438"/>
        <v>-1.01907689077375E-07+0.0028279705979302i</v>
      </c>
      <c r="D2800" s="208" t="str">
        <f t="shared" si="1439"/>
        <v>-5.95700673829824+0.0216811079174649i</v>
      </c>
      <c r="E2800" t="str">
        <f t="shared" si="1440"/>
        <v>2870</v>
      </c>
      <c r="F2800" t="str">
        <f t="shared" si="1441"/>
        <v>0.777000777000777</v>
      </c>
      <c r="G2800" t="str">
        <f t="shared" si="1436"/>
        <v>0.777000777000777</v>
      </c>
      <c r="H2800" t="str">
        <f t="shared" si="1442"/>
        <v>9.11202682667963+0.431928880309214i</v>
      </c>
      <c r="I2800" t="str">
        <f t="shared" si="1443"/>
        <v>3400.77404751095i</v>
      </c>
      <c r="J2800" t="str">
        <f t="shared" si="1437"/>
        <v>-15653.7415158424+743.980536825875i</v>
      </c>
      <c r="K2800" t="str">
        <f t="shared" si="1444"/>
        <v>0.0103020377504236-0.216760288810249i</v>
      </c>
      <c r="L2800" t="str">
        <f t="shared" si="1445"/>
        <v>0.000783244901460714-0.0139713189352156i</v>
      </c>
      <c r="M2800" t="str">
        <f t="shared" si="1446"/>
        <v>0.0110852826518843-0.230731607745465i</v>
      </c>
      <c r="N2800" t="str">
        <f t="shared" si="1447"/>
        <v>-8.87282291768552i</v>
      </c>
      <c r="O2800" t="str">
        <f t="shared" si="1448"/>
        <v>-0.851501017402224-0.524352951134041i</v>
      </c>
      <c r="P2800" t="str">
        <f t="shared" si="1449"/>
        <v>1.85150101740222+0.524352951134041i</v>
      </c>
      <c r="Q2800" t="str">
        <f t="shared" si="1450"/>
        <v>-1.85150101740222+8.34846996655148i</v>
      </c>
      <c r="R2800" t="str">
        <f t="shared" si="1451"/>
        <v>0.01298446165718-0.224656945390635i</v>
      </c>
      <c r="S2800" t="str">
        <f t="shared" si="1452"/>
        <v>0.91687226016478i</v>
      </c>
      <c r="T2800" t="str">
        <f t="shared" si="1453"/>
        <v>0.205981721282027+0.0119050927066416i</v>
      </c>
      <c r="U2800" t="str">
        <f t="shared" si="1454"/>
        <v>0.0000333333333333334-0.000130341623746495i</v>
      </c>
      <c r="V2800" t="str">
        <f t="shared" si="1455"/>
        <v>6.66666666666667E-06-0.00130341623746495i</v>
      </c>
      <c r="W2800" t="str">
        <f t="shared" si="1456"/>
        <v>0.0000275861585247618-0.000119107010707656i</v>
      </c>
      <c r="X2800" t="str">
        <f t="shared" si="1457"/>
        <v>0.0000278095956624035-0.000118997094199108i</v>
      </c>
      <c r="Y2800" t="str">
        <f t="shared" si="1458"/>
        <v>0.009+5.44123847601752i</v>
      </c>
      <c r="Z2800" t="str">
        <f t="shared" si="1459"/>
        <v>-0.000262337100321524-0.0000617673400928381i</v>
      </c>
      <c r="AA2800" t="str">
        <f t="shared" si="1460"/>
        <v>0.0036591980547781-2.2054224341038i</v>
      </c>
      <c r="AB2800" t="str">
        <f t="shared" si="1461"/>
        <v>0.971498886640508+0.0561495662715559i</v>
      </c>
      <c r="AC2800" t="str">
        <f t="shared" si="1462"/>
        <v>1.02372481945445-0.223533066224593i</v>
      </c>
      <c r="AD2800" t="str">
        <f t="shared" si="1463"/>
        <v>0.8943666106025+0.250135653841909i</v>
      </c>
      <c r="AE2800" t="str">
        <f t="shared" si="1464"/>
        <v>-0.000219175329249652-0.000120862508720678i</v>
      </c>
      <c r="AF2800" t="str">
        <f t="shared" si="1465"/>
        <v>-15.0690335649779-0.410247772391749i</v>
      </c>
      <c r="AG2800" t="str">
        <f t="shared" si="1466"/>
        <v>1.00200883735855-0.00713697802700615i</v>
      </c>
      <c r="AH2800" t="str">
        <f t="shared" si="1467"/>
        <v>0.00323290526680638+0.00193039272008704i</v>
      </c>
      <c r="AI2800">
        <f t="shared" si="1468"/>
        <v>-48.483821940238755</v>
      </c>
      <c r="AJ2800">
        <f t="shared" si="1469"/>
        <v>30.841751806874889</v>
      </c>
      <c r="AK2800"/>
      <c r="AL2800"/>
      <c r="AM2800"/>
      <c r="AN2800"/>
    </row>
    <row r="2801" spans="1:40" x14ac:dyDescent="0.25">
      <c r="A2801"/>
      <c r="B2801">
        <f t="shared" si="1470"/>
        <v>867000</v>
      </c>
      <c r="C2801" s="237" t="str">
        <f t="shared" si="1438"/>
        <v>-1.01672743474949E-07+0.00282470880947507i</v>
      </c>
      <c r="D2801" s="208" t="str">
        <f t="shared" si="1439"/>
        <v>-5.95700673649699+0.0216561008726422i</v>
      </c>
      <c r="E2801" t="str">
        <f t="shared" si="1440"/>
        <v>2870</v>
      </c>
      <c r="F2801" t="str">
        <f t="shared" si="1441"/>
        <v>0.777000777000777</v>
      </c>
      <c r="G2801" t="str">
        <f t="shared" si="1436"/>
        <v>0.777000777000777</v>
      </c>
      <c r="H2801" t="str">
        <f t="shared" si="1442"/>
        <v>9.11207752820117+0.431433277793628i</v>
      </c>
      <c r="I2801" t="str">
        <f t="shared" si="1443"/>
        <v>3404.70103832794i</v>
      </c>
      <c r="J2801" t="str">
        <f t="shared" si="1437"/>
        <v>-15689.9165275057+744.839636752927i</v>
      </c>
      <c r="K2801" t="str">
        <f t="shared" si="1444"/>
        <v>0.0102783370479046-0.216511370187308i</v>
      </c>
      <c r="L2801" t="str">
        <f t="shared" si="1445"/>
        <v>0.000781444794506992-0.0139553051797474i</v>
      </c>
      <c r="M2801" t="str">
        <f t="shared" si="1446"/>
        <v>0.0110597818424116-0.230466675367055i</v>
      </c>
      <c r="N2801" t="str">
        <f t="shared" si="1447"/>
        <v>-8.88306867163204i</v>
      </c>
      <c r="O2801" t="str">
        <f t="shared" si="1448"/>
        <v>-0.856828621755827-0.515601312003771i</v>
      </c>
      <c r="P2801" t="str">
        <f t="shared" si="1449"/>
        <v>1.85682862175583+0.515601312003771i</v>
      </c>
      <c r="Q2801" t="str">
        <f t="shared" si="1450"/>
        <v>-1.85682862175583+8.36746735962827i</v>
      </c>
      <c r="R2801" t="str">
        <f t="shared" si="1451"/>
        <v>0.0117946804318698-0.224527833957353i</v>
      </c>
      <c r="S2801" t="str">
        <f t="shared" si="1452"/>
        <v>0.917931004114161i</v>
      </c>
      <c r="T2801" t="str">
        <f t="shared" si="1453"/>
        <v>0.206101060076051+0.0108267028520319i</v>
      </c>
      <c r="U2801" t="str">
        <f t="shared" si="1454"/>
        <v>0.0000333333333333333-0.000130191287386926i</v>
      </c>
      <c r="V2801" t="str">
        <f t="shared" si="1455"/>
        <v>6.66666666666667E-06-0.00130191287386926i</v>
      </c>
      <c r="W2801" t="str">
        <f t="shared" si="1456"/>
        <v>0.000027586118931722-0.00011897104991319i</v>
      </c>
      <c r="X2801" t="str">
        <f t="shared" si="1457"/>
        <v>0.0000278090173658479-0.000118861260099014i</v>
      </c>
      <c r="Y2801" t="str">
        <f t="shared" si="1458"/>
        <v>0.009+5.4475216613247i</v>
      </c>
      <c r="Z2801" t="str">
        <f t="shared" si="1459"/>
        <v>-0.000261735401890466-0.0000616938232670329i</v>
      </c>
      <c r="AA2801" t="str">
        <f t="shared" si="1460"/>
        <v>0.00365076128917028-2.20287859775708i</v>
      </c>
      <c r="AB2801" t="str">
        <f t="shared" si="1461"/>
        <v>0.9720617400083+0.0510634133032384i</v>
      </c>
      <c r="AC2801" t="str">
        <f t="shared" si="1462"/>
        <v>1.02251920587874-0.223463087259965i</v>
      </c>
      <c r="AD2801" t="str">
        <f t="shared" si="1463"/>
        <v>0.896903516677072+0.24594965128121i</v>
      </c>
      <c r="AE2801" t="str">
        <f t="shared" si="1464"/>
        <v>-0.000219577828075715-0.000119707137868363i</v>
      </c>
      <c r="AF2801" t="str">
        <f t="shared" si="1465"/>
        <v>-15.0690842646982-0.409777176920986i</v>
      </c>
      <c r="AG2801" t="str">
        <f t="shared" si="1466"/>
        <v>1.00197315920493-0.0071490354007835i</v>
      </c>
      <c r="AH2801" t="str">
        <f t="shared" si="1467"/>
        <v>0.00323971324593805+0.00191324062645778i</v>
      </c>
      <c r="AI2801">
        <f t="shared" si="1468"/>
        <v>-48.490523404681284</v>
      </c>
      <c r="AJ2801">
        <f t="shared" si="1469"/>
        <v>30.564341589489363</v>
      </c>
      <c r="AK2801"/>
      <c r="AL2801"/>
      <c r="AM2801"/>
      <c r="AN2801"/>
    </row>
    <row r="2802" spans="1:40" x14ac:dyDescent="0.25">
      <c r="A2802"/>
      <c r="B2802">
        <f t="shared" si="1470"/>
        <v>868000</v>
      </c>
      <c r="C2802" s="237" t="str">
        <f t="shared" si="1438"/>
        <v>-1.01438609428647E-07+0.00282145453666151i</v>
      </c>
      <c r="D2802" s="208" t="str">
        <f t="shared" si="1439"/>
        <v>-5.95700673470196+0.0216311514477383i</v>
      </c>
      <c r="E2802" t="str">
        <f t="shared" si="1440"/>
        <v>2870</v>
      </c>
      <c r="F2802" t="str">
        <f t="shared" si="1441"/>
        <v>0.777000777000777</v>
      </c>
      <c r="G2802" t="str">
        <f t="shared" si="1436"/>
        <v>0.777000777000777</v>
      </c>
      <c r="H2802" t="str">
        <f t="shared" si="1442"/>
        <v>9.11212805519255+0.430938808330003i</v>
      </c>
      <c r="I2802" t="str">
        <f t="shared" si="1443"/>
        <v>3408.62802914493i</v>
      </c>
      <c r="J2802" t="str">
        <f t="shared" si="1437"/>
        <v>-15726.1332875956+745.698736679977i</v>
      </c>
      <c r="K2802" t="str">
        <f t="shared" si="1444"/>
        <v>0.0102547179818954-0.216263021348257i</v>
      </c>
      <c r="L2802" t="str">
        <f t="shared" si="1445"/>
        <v>0.000779650879666385-0.0139393279759977i</v>
      </c>
      <c r="M2802" t="str">
        <f t="shared" si="1446"/>
        <v>0.0110343688615618-0.230202349324255i</v>
      </c>
      <c r="N2802" t="str">
        <f t="shared" si="1447"/>
        <v>-8.89331442557856i</v>
      </c>
      <c r="O2802" t="str">
        <f t="shared" si="1448"/>
        <v>-0.862066280905622-0.5067955478549i</v>
      </c>
      <c r="P2802" t="str">
        <f t="shared" si="1449"/>
        <v>1.86206628090562+0.5067955478549i</v>
      </c>
      <c r="Q2802" t="str">
        <f t="shared" si="1450"/>
        <v>-1.86206628090562+8.38651887772366i</v>
      </c>
      <c r="R2802" t="str">
        <f t="shared" si="1451"/>
        <v>0.010609066324269-0.22438643411135i</v>
      </c>
      <c r="S2802" t="str">
        <f t="shared" si="1452"/>
        <v>0.918989748063543i</v>
      </c>
      <c r="T2802" t="str">
        <f t="shared" si="1453"/>
        <v>0.206208832552866+0.00974962318852939i</v>
      </c>
      <c r="U2802" t="str">
        <f t="shared" si="1454"/>
        <v>0.0000333333333333333-0.000130041297424499i</v>
      </c>
      <c r="V2802" t="str">
        <f t="shared" si="1455"/>
        <v>6.66666666666667E-06-0.00130041297424499i</v>
      </c>
      <c r="W2802" t="str">
        <f t="shared" si="1456"/>
        <v>0.0000275860792931319-0.000118835404021394i</v>
      </c>
      <c r="X2802" t="str">
        <f t="shared" si="1457"/>
        <v>0.0000278084408847524-0.000118725740604691i</v>
      </c>
      <c r="Y2802" t="str">
        <f t="shared" si="1458"/>
        <v>0.009+5.45380484663188i</v>
      </c>
      <c r="Z2802" t="str">
        <f t="shared" si="1459"/>
        <v>-0.000261135781885528-0.0000616204832811373i</v>
      </c>
      <c r="AA2802" t="str">
        <f t="shared" si="1460"/>
        <v>0.00364235366866966-2.20034062311743i</v>
      </c>
      <c r="AB2802" t="str">
        <f t="shared" si="1461"/>
        <v>0.972570041621592+0.0459834397628526i</v>
      </c>
      <c r="AC2802" t="str">
        <f t="shared" si="1462"/>
        <v>1.02131719244638-0.223380510227812i</v>
      </c>
      <c r="AD2802" t="str">
        <f t="shared" si="1463"/>
        <v>0.899397803070855+0.241738200175804i</v>
      </c>
      <c r="AE2802" t="str">
        <f t="shared" si="1464"/>
        <v>-0.000219968923808688-0.000118547821201728i</v>
      </c>
      <c r="AF2802" t="str">
        <f t="shared" si="1465"/>
        <v>-15.0691347898945-0.409307656882265i</v>
      </c>
      <c r="AG2802" t="str">
        <f t="shared" si="1466"/>
        <v>1.00193735995096-0.00716072571563716i</v>
      </c>
      <c r="AH2802" t="str">
        <f t="shared" si="1467"/>
        <v>0.00324635259151502+0.00189602102680877i</v>
      </c>
      <c r="AI2802">
        <f t="shared" si="1468"/>
        <v>-48.497441040810187</v>
      </c>
      <c r="AJ2802">
        <f t="shared" si="1469"/>
        <v>30.286917071509194</v>
      </c>
      <c r="AK2802"/>
      <c r="AL2802"/>
      <c r="AM2802"/>
      <c r="AN2802"/>
    </row>
    <row r="2803" spans="1:40" x14ac:dyDescent="0.25">
      <c r="A2803"/>
      <c r="B2803">
        <f t="shared" si="1470"/>
        <v>869000</v>
      </c>
      <c r="C2803" s="237" t="str">
        <f t="shared" si="1438"/>
        <v>-1.01205283205033E-07+0.0028182077535437i</v>
      </c>
      <c r="D2803" s="208" t="str">
        <f t="shared" si="1439"/>
        <v>-5.95700673291313+0.021606259443835i</v>
      </c>
      <c r="E2803" t="str">
        <f t="shared" si="1440"/>
        <v>2870</v>
      </c>
      <c r="F2803" t="str">
        <f t="shared" si="1441"/>
        <v>0.777000777000777</v>
      </c>
      <c r="G2803" t="str">
        <f t="shared" si="1436"/>
        <v>0.777000777000777</v>
      </c>
      <c r="H2803" t="str">
        <f t="shared" si="1442"/>
        <v>9.11217840845321+0.430445468047445i</v>
      </c>
      <c r="I2803" t="str">
        <f t="shared" si="1443"/>
        <v>3412.55501996191i</v>
      </c>
      <c r="J2803" t="str">
        <f t="shared" si="1437"/>
        <v>-15762.3917961122+746.557836607028i</v>
      </c>
      <c r="K2803" t="str">
        <f t="shared" si="1444"/>
        <v>0.0102311801781634-0.216015240343283i</v>
      </c>
      <c r="L2803" t="str">
        <f t="shared" si="1445"/>
        <v>0.000777863128601015-0.0139233871993641i</v>
      </c>
      <c r="M2803" t="str">
        <f t="shared" si="1446"/>
        <v>0.0110090433067644-0.229938627542647i</v>
      </c>
      <c r="N2803" t="str">
        <f t="shared" si="1447"/>
        <v>-8.90356017952508i</v>
      </c>
      <c r="O2803" t="str">
        <f t="shared" si="1448"/>
        <v>-0.86721344503067-0.497936583068604i</v>
      </c>
      <c r="P2803" t="str">
        <f t="shared" si="1449"/>
        <v>1.86721344503067+0.497936583068604i</v>
      </c>
      <c r="Q2803" t="str">
        <f t="shared" si="1450"/>
        <v>-1.86721344503067+8.40562359645648i</v>
      </c>
      <c r="R2803" t="str">
        <f t="shared" si="1451"/>
        <v>0.00942773227433551-0.224232861709872i</v>
      </c>
      <c r="S2803" t="str">
        <f t="shared" si="1452"/>
        <v>0.920048492012924i</v>
      </c>
      <c r="T2803" t="str">
        <f t="shared" si="1453"/>
        <v>0.20630510627591+0.00867397086210396i</v>
      </c>
      <c r="U2803" t="str">
        <f t="shared" si="1454"/>
        <v>0.0000333333333333334-0.000129891652663366i</v>
      </c>
      <c r="V2803" t="str">
        <f t="shared" si="1455"/>
        <v>6.66666666666667E-06-0.00129891652663366i</v>
      </c>
      <c r="W2803" t="str">
        <f t="shared" si="1456"/>
        <v>0.0000275860396089919-0.000118700071945127i</v>
      </c>
      <c r="X2803" t="str">
        <f t="shared" si="1457"/>
        <v>0.0000278078662105563-0.000118590534630037i</v>
      </c>
      <c r="Y2803" t="str">
        <f t="shared" si="1458"/>
        <v>0.009+5.46008803193906i</v>
      </c>
      <c r="Z2803" t="str">
        <f t="shared" si="1459"/>
        <v>-0.000260538230745024-0.0000615473194899797i</v>
      </c>
      <c r="AA2803" t="str">
        <f t="shared" si="1460"/>
        <v>0.00363397505918399-2.19780848994728i</v>
      </c>
      <c r="AB2803" t="str">
        <f t="shared" si="1461"/>
        <v>0.973024110138778+0.0409101981614593i</v>
      </c>
      <c r="AC2803" t="str">
        <f t="shared" si="1462"/>
        <v>1.02011889938479-0.223285446307968i</v>
      </c>
      <c r="AD2803" t="str">
        <f t="shared" si="1463"/>
        <v>0.901849216786234+0.237501729631887i</v>
      </c>
      <c r="AE2803" t="str">
        <f t="shared" si="1464"/>
        <v>-0.000220348604507194-0.000117384682314505i</v>
      </c>
      <c r="AF2803" t="str">
        <f t="shared" si="1465"/>
        <v>-15.0691851413663-0.40883920860361i</v>
      </c>
      <c r="AG2803" t="str">
        <f t="shared" si="1466"/>
        <v>1.00190144342747-0.007172048219594i</v>
      </c>
      <c r="AH2803" t="str">
        <f t="shared" si="1467"/>
        <v>0.00325282301398505+0.00187873575339723i</v>
      </c>
      <c r="AI2803">
        <f t="shared" si="1468"/>
        <v>-48.504574248265911</v>
      </c>
      <c r="AJ2803">
        <f t="shared" si="1469"/>
        <v>30.009477860848548</v>
      </c>
      <c r="AK2803"/>
      <c r="AL2803"/>
      <c r="AM2803"/>
      <c r="AN2803"/>
    </row>
    <row r="2804" spans="1:40" x14ac:dyDescent="0.25">
      <c r="A2804"/>
      <c r="B2804">
        <f t="shared" si="1470"/>
        <v>870000</v>
      </c>
      <c r="C2804" s="237" t="str">
        <f t="shared" si="1438"/>
        <v>-1.00972761092116E-07+0.00281496843429509i</v>
      </c>
      <c r="D2804" s="208" t="str">
        <f t="shared" si="1439"/>
        <v>-5.95700673113046+0.021581424662929i</v>
      </c>
      <c r="E2804" t="str">
        <f t="shared" si="1440"/>
        <v>2870</v>
      </c>
      <c r="F2804" t="str">
        <f t="shared" si="1441"/>
        <v>0.777000777000777</v>
      </c>
      <c r="G2804" t="str">
        <f t="shared" si="1436"/>
        <v>0.777000777000777</v>
      </c>
      <c r="H2804" t="str">
        <f t="shared" si="1442"/>
        <v>9.11222858877801+0.42995325309261i</v>
      </c>
      <c r="I2804" t="str">
        <f t="shared" si="1443"/>
        <v>3416.4820107789i</v>
      </c>
      <c r="J2804" t="str">
        <f t="shared" si="1437"/>
        <v>-15798.6920530553+747.416936534078i</v>
      </c>
      <c r="K2804" t="str">
        <f t="shared" si="1444"/>
        <v>0.0102077232646171-0.215768025231445i</v>
      </c>
      <c r="L2804" t="str">
        <f t="shared" si="1445"/>
        <v>0.00077608151313473-0.0139074827258082i</v>
      </c>
      <c r="M2804" t="str">
        <f t="shared" si="1446"/>
        <v>0.0109838047777518-0.229675507957253i</v>
      </c>
      <c r="N2804" t="str">
        <f t="shared" si="1447"/>
        <v>-8.9138059334716i</v>
      </c>
      <c r="O2804" t="str">
        <f t="shared" si="1448"/>
        <v>-0.872269573809702-0.489025347610776i</v>
      </c>
      <c r="P2804" t="str">
        <f t="shared" si="1449"/>
        <v>1.8722695738097+0.489025347610776i</v>
      </c>
      <c r="Q2804" t="str">
        <f t="shared" si="1450"/>
        <v>-1.8722695738097+8.42478058586082i</v>
      </c>
      <c r="R2804" t="str">
        <f t="shared" si="1451"/>
        <v>0.00825078873746181-0.224067233001998i</v>
      </c>
      <c r="S2804" t="str">
        <f t="shared" si="1452"/>
        <v>0.921107235962307i</v>
      </c>
      <c r="T2804" t="str">
        <f t="shared" si="1453"/>
        <v>0.206389949660193+0.00759986120847238i</v>
      </c>
      <c r="U2804" t="str">
        <f t="shared" si="1454"/>
        <v>0.0000333333333333333-0.000129742351913178i</v>
      </c>
      <c r="V2804" t="str">
        <f t="shared" si="1455"/>
        <v>6.66666666666667E-06-0.00129742351913178i</v>
      </c>
      <c r="W2804" t="str">
        <f t="shared" si="1456"/>
        <v>0.0000275859998793023-0.000118565052602248i</v>
      </c>
      <c r="X2804" t="str">
        <f t="shared" si="1457"/>
        <v>0.0000278072933347484-0.00011845564109395i</v>
      </c>
      <c r="Y2804" t="str">
        <f t="shared" si="1458"/>
        <v>0.009+5.46637121724624i</v>
      </c>
      <c r="Z2804" t="str">
        <f t="shared" si="1459"/>
        <v>-0.000259942738962208-0.0000614743312515534i</v>
      </c>
      <c r="AA2804" t="str">
        <f t="shared" si="1460"/>
        <v>0.00362562532739125-2.19528217810211i</v>
      </c>
      <c r="AB2804" t="str">
        <f t="shared" si="1461"/>
        <v>0.973424268234636+0.0358442324721826i</v>
      </c>
      <c r="AC2804" t="str">
        <f t="shared" si="1462"/>
        <v>1.0189244444286-0.223178007212825i</v>
      </c>
      <c r="AD2804" t="str">
        <f t="shared" si="1463"/>
        <v>0.904257509049829+0.233240671228013i</v>
      </c>
      <c r="AE2804" t="str">
        <f t="shared" si="1464"/>
        <v>-0.00022071685934515-0.000116217844564427i</v>
      </c>
      <c r="AF2804" t="str">
        <f t="shared" si="1465"/>
        <v>-15.0692353199085-0.408371828429681i</v>
      </c>
      <c r="AG2804" t="str">
        <f t="shared" si="1466"/>
        <v>1.00186541346741-0.00718300219770456i</v>
      </c>
      <c r="AH2804" t="str">
        <f t="shared" si="1467"/>
        <v>0.00325912424031232+0.00186138663641108i</v>
      </c>
      <c r="AI2804">
        <f t="shared" si="1468"/>
        <v>-48.511922442698449</v>
      </c>
      <c r="AJ2804">
        <f t="shared" si="1469"/>
        <v>29.732023568742985</v>
      </c>
      <c r="AK2804"/>
      <c r="AL2804"/>
      <c r="AM2804"/>
      <c r="AN2804"/>
    </row>
    <row r="2805" spans="1:40" x14ac:dyDescent="0.25">
      <c r="A2805"/>
      <c r="B2805">
        <f t="shared" si="1470"/>
        <v>871000</v>
      </c>
      <c r="C2805" s="237" t="str">
        <f t="shared" si="1438"/>
        <v>-1.00741039399199E-07+0.00281173655320776i</v>
      </c>
      <c r="D2805" s="208" t="str">
        <f t="shared" si="1439"/>
        <v>-5.95700672935393+0.0215566469079262i</v>
      </c>
      <c r="E2805" t="str">
        <f t="shared" si="1440"/>
        <v>2870</v>
      </c>
      <c r="F2805" t="str">
        <f t="shared" si="1441"/>
        <v>0.777000777000777</v>
      </c>
      <c r="G2805" t="str">
        <f t="shared" si="1436"/>
        <v>0.777000777000777</v>
      </c>
      <c r="H2805" t="str">
        <f t="shared" si="1442"/>
        <v>9.1122785969573+0.429462159629634i</v>
      </c>
      <c r="I2805" t="str">
        <f t="shared" si="1443"/>
        <v>3420.40900159589i</v>
      </c>
      <c r="J2805" t="str">
        <f t="shared" si="1437"/>
        <v>-15835.034058425+748.276036461129i</v>
      </c>
      <c r="K2805" t="str">
        <f t="shared" si="1444"/>
        <v>0.0101843468712905-0.215521374080615i</v>
      </c>
      <c r="L2805" t="str">
        <f t="shared" si="1445"/>
        <v>0.000774306005252061-0.0138916144318523i</v>
      </c>
      <c r="M2805" t="str">
        <f t="shared" si="1446"/>
        <v>0.0109586528765426-0.229412988512467i</v>
      </c>
      <c r="N2805" t="str">
        <f t="shared" si="1447"/>
        <v>-8.92405168741812i</v>
      </c>
      <c r="O2805" t="str">
        <f t="shared" si="1448"/>
        <v>-0.877234136477847-0.480062776934399i</v>
      </c>
      <c r="P2805" t="str">
        <f t="shared" si="1449"/>
        <v>1.87723413647785+0.480062776934399i</v>
      </c>
      <c r="Q2805" t="str">
        <f t="shared" si="1450"/>
        <v>-1.87723413647785+8.44398891048372i</v>
      </c>
      <c r="R2805" t="str">
        <f t="shared" si="1451"/>
        <v>0.00707834370782595-0.223889664583608i</v>
      </c>
      <c r="S2805" t="str">
        <f t="shared" si="1452"/>
        <v>0.922165979911688i</v>
      </c>
      <c r="T2805" t="str">
        <f t="shared" si="1453"/>
        <v>0.206463431932842+0.00652740776147905i</v>
      </c>
      <c r="U2805" t="str">
        <f t="shared" si="1454"/>
        <v>0.0000333333333333334-0.000129593393989053i</v>
      </c>
      <c r="V2805" t="str">
        <f t="shared" si="1455"/>
        <v>6.66666666666667E-06-0.00129593393989053i</v>
      </c>
      <c r="W2805" t="str">
        <f t="shared" si="1456"/>
        <v>0.0000275859601040638-0.00011843034491559i</v>
      </c>
      <c r="X2805" t="str">
        <f t="shared" si="1457"/>
        <v>0.0000278067222488659-0.000118321058920294i</v>
      </c>
      <c r="Y2805" t="str">
        <f t="shared" si="1458"/>
        <v>0.009+5.47265440255342i</v>
      </c>
      <c r="Z2805" t="str">
        <f t="shared" si="1459"/>
        <v>-0.000259349297084878-0.0000614015179269973i</v>
      </c>
      <c r="AA2805" t="str">
        <f t="shared" si="1460"/>
        <v>0.00361730434073451-2.19276166752992i</v>
      </c>
      <c r="AB2805" t="str">
        <f t="shared" si="1461"/>
        <v>0.973770842414238+0.0307860781697372i</v>
      </c>
      <c r="AC2805" t="str">
        <f t="shared" si="1462"/>
        <v>1.01773394284081-0.223058305140461i</v>
      </c>
      <c r="AD2805" t="str">
        <f t="shared" si="1463"/>
        <v>0.90662243533605+0.22895545897555i</v>
      </c>
      <c r="AE2805" t="str">
        <f t="shared" si="1464"/>
        <v>-0.000221073678607013-0.000115047431065359i</v>
      </c>
      <c r="AF2805" t="str">
        <f t="shared" si="1465"/>
        <v>-15.0692853263112-0.407905512721708i</v>
      </c>
      <c r="AG2805" t="str">
        <f t="shared" si="1466"/>
        <v>1.00182927390549-0.00719358697201798i</v>
      </c>
      <c r="AH2805" t="str">
        <f t="shared" si="1467"/>
        <v>0.003265256013928+0.00184397550385501i</v>
      </c>
      <c r="AI2805">
        <f t="shared" si="1468"/>
        <v>-48.519485055605699</v>
      </c>
      <c r="AJ2805">
        <f t="shared" si="1469"/>
        <v>29.454553809770555</v>
      </c>
      <c r="AK2805"/>
      <c r="AL2805"/>
      <c r="AM2805"/>
      <c r="AN2805"/>
    </row>
    <row r="2806" spans="1:40" x14ac:dyDescent="0.25">
      <c r="A2806"/>
      <c r="B2806">
        <f t="shared" si="1470"/>
        <v>872000</v>
      </c>
      <c r="C2806" s="237" t="str">
        <f t="shared" si="1438"/>
        <v>-1.00510114456739E-07+0.00280851208469171i</v>
      </c>
      <c r="D2806" s="208" t="str">
        <f t="shared" si="1439"/>
        <v>-5.9570067275835+0.0215319259826365i</v>
      </c>
      <c r="E2806" t="str">
        <f t="shared" si="1440"/>
        <v>2870</v>
      </c>
      <c r="F2806" t="str">
        <f t="shared" si="1441"/>
        <v>0.777000777000777</v>
      </c>
      <c r="G2806" t="str">
        <f t="shared" si="1436"/>
        <v>0.777000777000777</v>
      </c>
      <c r="H2806" t="str">
        <f t="shared" si="1442"/>
        <v>9.11232843377688+0.428972183840009i</v>
      </c>
      <c r="I2806" t="str">
        <f t="shared" si="1443"/>
        <v>3424.33599241287i</v>
      </c>
      <c r="J2806" t="str">
        <f t="shared" si="1437"/>
        <v>-15871.4178122214+749.13513638818i</v>
      </c>
      <c r="K2806" t="str">
        <f t="shared" si="1444"/>
        <v>0.0101610506303284-0.215275284967428i</v>
      </c>
      <c r="L2806" t="str">
        <f t="shared" si="1445"/>
        <v>0.000772536577097061-0.013875782194576i</v>
      </c>
      <c r="M2806" t="str">
        <f t="shared" si="1446"/>
        <v>0.0109335872074255-0.229151067162004i</v>
      </c>
      <c r="N2806" t="str">
        <f t="shared" si="1447"/>
        <v>-8.93429744136463i</v>
      </c>
      <c r="O2806" t="str">
        <f t="shared" si="1448"/>
        <v>-0.88210661188234-0.471049811881355i</v>
      </c>
      <c r="P2806" t="str">
        <f t="shared" si="1449"/>
        <v>1.88210661188234+0.471049811881355i</v>
      </c>
      <c r="Q2806" t="str">
        <f t="shared" si="1450"/>
        <v>-1.88210661188234+8.46324762948327i</v>
      </c>
      <c r="R2806" t="str">
        <f t="shared" si="1451"/>
        <v>0.0059105027423173-0.223700273353433i</v>
      </c>
      <c r="S2806" t="str">
        <f t="shared" si="1452"/>
        <v>0.923224723861071i</v>
      </c>
      <c r="T2806" t="str">
        <f t="shared" si="1453"/>
        <v>0.206525623094369+0.00545672226215599i</v>
      </c>
      <c r="U2806" t="str">
        <f t="shared" si="1454"/>
        <v>0.0000333333333333333-0.000129444777711542i</v>
      </c>
      <c r="V2806" t="str">
        <f t="shared" si="1455"/>
        <v>6.66666666666667E-06-0.00129444777711542i</v>
      </c>
      <c r="W2806" t="str">
        <f t="shared" si="1456"/>
        <v>0.0000275859202832765-0.000118295947812919i</v>
      </c>
      <c r="X2806" t="str">
        <f t="shared" si="1457"/>
        <v>0.0000278061529444948-0.000118186787037863i</v>
      </c>
      <c r="Y2806" t="str">
        <f t="shared" si="1458"/>
        <v>0.009+5.4789375878606i</v>
      </c>
      <c r="Z2806" t="str">
        <f t="shared" si="1459"/>
        <v>-0.000258757895714988-0.0000613288788805771i</v>
      </c>
      <c r="AA2806" t="str">
        <f t="shared" si="1460"/>
        <v>0.0036090119674165-2.19024693827071i</v>
      </c>
      <c r="AB2806" t="str">
        <f t="shared" si="1461"/>
        <v>0.974064162830275+0.0257362622731592i</v>
      </c>
      <c r="AC2806" t="str">
        <f t="shared" si="1462"/>
        <v>1.01654750743459-0.222926452728865i</v>
      </c>
      <c r="AD2806" t="str">
        <f t="shared" si="1463"/>
        <v>0.908943755390316+0.224646529278977i</v>
      </c>
      <c r="AE2806" t="str">
        <f t="shared" si="1464"/>
        <v>-0.000221419053682984-0.000113873564679493i</v>
      </c>
      <c r="AF2806" t="str">
        <f t="shared" si="1465"/>
        <v>-15.0693351613604-0.407440257857373i</v>
      </c>
      <c r="AG2806" t="str">
        <f t="shared" si="1466"/>
        <v>1.00179302857785-0.00720380190155456i</v>
      </c>
      <c r="AH2806" t="str">
        <f t="shared" si="1467"/>
        <v>0.00327121809468041+0.00182650418143724i</v>
      </c>
      <c r="AI2806">
        <f t="shared" si="1468"/>
        <v>-48.527261534175707</v>
      </c>
      <c r="AJ2806">
        <f t="shared" si="1469"/>
        <v>29.177068201876647</v>
      </c>
      <c r="AK2806"/>
      <c r="AL2806"/>
      <c r="AM2806"/>
      <c r="AN2806"/>
    </row>
    <row r="2807" spans="1:40" x14ac:dyDescent="0.25">
      <c r="A2807"/>
      <c r="B2807">
        <f t="shared" si="1470"/>
        <v>873000</v>
      </c>
      <c r="C2807" s="237" t="str">
        <f t="shared" si="1438"/>
        <v>-1.00279982616193E-07+0.00280529500327417i</v>
      </c>
      <c r="D2807" s="208" t="str">
        <f t="shared" si="1439"/>
        <v>-5.95700672581916+0.0215072616917686i</v>
      </c>
      <c r="E2807" t="str">
        <f t="shared" si="1440"/>
        <v>2870</v>
      </c>
      <c r="F2807" t="str">
        <f t="shared" si="1441"/>
        <v>0.777000777000777</v>
      </c>
      <c r="G2807" t="str">
        <f t="shared" si="1436"/>
        <v>0.777000777000777</v>
      </c>
      <c r="H2807" t="str">
        <f t="shared" si="1442"/>
        <v>9.11237810001815+0.428483321922508i</v>
      </c>
      <c r="I2807" t="str">
        <f t="shared" si="1443"/>
        <v>3428.26298322986i</v>
      </c>
      <c r="J2807" t="str">
        <f t="shared" si="1437"/>
        <v>-15907.8433144444+749.99423631523i</v>
      </c>
      <c r="K2807" t="str">
        <f t="shared" si="1444"/>
        <v>0.0101378341759732-0.215029755977241i</v>
      </c>
      <c r="L2807" t="str">
        <f t="shared" si="1445"/>
        <v>0.000770773200972266-0.0138599858916136i</v>
      </c>
      <c r="M2807" t="str">
        <f t="shared" si="1446"/>
        <v>0.0109086073769455-0.228889741868855i</v>
      </c>
      <c r="N2807" t="str">
        <f t="shared" si="1447"/>
        <v>-8.94454319531116i</v>
      </c>
      <c r="O2807" t="str">
        <f t="shared" si="1448"/>
        <v>-0.886886488537255-0.461987398583616i</v>
      </c>
      <c r="P2807" t="str">
        <f t="shared" si="1449"/>
        <v>1.88688648853726+0.461987398583616i</v>
      </c>
      <c r="Q2807" t="str">
        <f t="shared" si="1450"/>
        <v>-1.88688648853726+8.48255579672754i</v>
      </c>
      <c r="R2807" t="str">
        <f t="shared" si="1451"/>
        <v>0.00474736898498514-0.2234991764702i</v>
      </c>
      <c r="S2807" t="str">
        <f t="shared" si="1452"/>
        <v>0.924283467810452i</v>
      </c>
      <c r="T2807" t="str">
        <f t="shared" si="1453"/>
        <v>0.206576593880657+0.00438791466841785i</v>
      </c>
      <c r="U2807" t="str">
        <f t="shared" si="1454"/>
        <v>0.0000333333333333334-0.000129296501906603i</v>
      </c>
      <c r="V2807" t="str">
        <f t="shared" si="1455"/>
        <v>6.66666666666667E-06-0.00129296501906603i</v>
      </c>
      <c r="W2807" t="str">
        <f t="shared" si="1456"/>
        <v>0.0000275858804169414-0.000118161860226922i</v>
      </c>
      <c r="X2807" t="str">
        <f t="shared" si="1457"/>
        <v>0.0000278055854132696-0.000118052824380366i</v>
      </c>
      <c r="Y2807" t="str">
        <f t="shared" si="1458"/>
        <v>0.009+5.48522077316778i</v>
      </c>
      <c r="Z2807" t="str">
        <f t="shared" si="1459"/>
        <v>-0.000258168525508303-0.0000612564134796661i</v>
      </c>
      <c r="AA2807" t="str">
        <f t="shared" si="1460"/>
        <v>0.00360074807639451-2.18773797045594i</v>
      </c>
      <c r="AB2807" t="str">
        <f t="shared" si="1461"/>
        <v>0.974304563103764+0.0206953033915318i</v>
      </c>
      <c r="AC2807" t="str">
        <f t="shared" si="1462"/>
        <v>1.01536524859565-0.222782563011223i</v>
      </c>
      <c r="AD2807" t="str">
        <f t="shared" si="1463"/>
        <v>0.911221233251947+0.220314320895901i</v>
      </c>
      <c r="AE2807" t="str">
        <f t="shared" si="1464"/>
        <v>-0.000221752977064222-0.000112696368009591i</v>
      </c>
      <c r="AF2807" t="str">
        <f t="shared" si="1465"/>
        <v>-15.0693848258373-0.406976060230739i</v>
      </c>
      <c r="AG2807" t="str">
        <f t="shared" si="1466"/>
        <v>1.00175668132177-0.00721364638227577i</v>
      </c>
      <c r="AH2807" t="str">
        <f t="shared" si="1467"/>
        <v>0.00327701025878499+0.00180897449245625i</v>
      </c>
      <c r="AI2807">
        <f t="shared" si="1468"/>
        <v>-48.535251341133034</v>
      </c>
      <c r="AJ2807">
        <f t="shared" si="1469"/>
        <v>28.899566366391443</v>
      </c>
      <c r="AK2807"/>
      <c r="AL2807"/>
      <c r="AM2807"/>
      <c r="AN2807"/>
    </row>
    <row r="2808" spans="1:40" x14ac:dyDescent="0.25">
      <c r="A2808"/>
      <c r="B2808">
        <f t="shared" si="1470"/>
        <v>874000</v>
      </c>
      <c r="C2808" s="237" t="str">
        <f t="shared" si="1438"/>
        <v>-1.00050640249884E-07+0.00280208528359898i</v>
      </c>
      <c r="D2808" s="208" t="str">
        <f t="shared" si="1439"/>
        <v>-5.95700672406087+0.0214826538409255i</v>
      </c>
      <c r="E2808" t="str">
        <f t="shared" si="1440"/>
        <v>2870</v>
      </c>
      <c r="F2808" t="str">
        <f t="shared" si="1441"/>
        <v>0.777000777000777</v>
      </c>
      <c r="G2808" t="str">
        <f t="shared" si="1436"/>
        <v>0.777000777000777</v>
      </c>
      <c r="H2808" t="str">
        <f t="shared" si="1442"/>
        <v>9.11242759645798+0.427995570093063i</v>
      </c>
      <c r="I2808" t="str">
        <f t="shared" si="1443"/>
        <v>3432.18997404685i</v>
      </c>
      <c r="J2808" t="str">
        <f t="shared" si="1437"/>
        <v>-15944.310565094+750.853336242281i</v>
      </c>
      <c r="K2808" t="str">
        <f t="shared" si="1444"/>
        <v>0.0101146971445492-0.214784785204075i</v>
      </c>
      <c r="L2808" t="str">
        <f t="shared" si="1445"/>
        <v>0.0007690158493376-0.0138442254011508i</v>
      </c>
      <c r="M2808" t="str">
        <f t="shared" si="1446"/>
        <v>0.0108837129938868-0.228629010605226i</v>
      </c>
      <c r="N2808" t="str">
        <f t="shared" si="1447"/>
        <v>-8.95478894925767i</v>
      </c>
      <c r="O2808" t="str">
        <f t="shared" si="1448"/>
        <v>-0.891573264677146-0.452876488364031i</v>
      </c>
      <c r="P2808" t="str">
        <f t="shared" si="1449"/>
        <v>1.89157326467715+0.452876488364031i</v>
      </c>
      <c r="Q2808" t="str">
        <f t="shared" si="1450"/>
        <v>-1.89157326467715+8.50191246089364i</v>
      </c>
      <c r="R2808" t="str">
        <f t="shared" si="1451"/>
        <v>0.003589043192013-0.22328649131085i</v>
      </c>
      <c r="S2808" t="str">
        <f t="shared" si="1452"/>
        <v>0.925342211759835i</v>
      </c>
      <c r="T2808" t="str">
        <f t="shared" si="1453"/>
        <v>0.206616415725675+0.00332109316539889i</v>
      </c>
      <c r="U2808" t="str">
        <f t="shared" si="1454"/>
        <v>0.0000333333333333333-0.000129148565405566i</v>
      </c>
      <c r="V2808" t="str">
        <f t="shared" si="1455"/>
        <v>6.66666666666667E-06-0.00129148565405566i</v>
      </c>
      <c r="W2808" t="str">
        <f t="shared" si="1456"/>
        <v>0.0000275858405050585-0.000118028081095166i</v>
      </c>
      <c r="X2808" t="str">
        <f t="shared" si="1457"/>
        <v>0.0000278050196468719-0.000117919169886387i</v>
      </c>
      <c r="Y2808" t="str">
        <f t="shared" si="1458"/>
        <v>0.009+5.49150395847496i</v>
      </c>
      <c r="Z2808" t="str">
        <f t="shared" si="1459"/>
        <v>-0.000257581177174006-0.0000611841210947245i</v>
      </c>
      <c r="AA2808" t="str">
        <f t="shared" si="1460"/>
        <v>0.00359251253737517-2.18523474430799i</v>
      </c>
      <c r="AB2808" t="str">
        <f t="shared" si="1461"/>
        <v>0.974492380148199+0.0156637117727394i</v>
      </c>
      <c r="AC2808" t="str">
        <f t="shared" si="1462"/>
        <v>1.01418727430527-0.222626749372261i</v>
      </c>
      <c r="AD2808" t="str">
        <f t="shared" si="1463"/>
        <v>0.913454637276641+0.215959274896926i</v>
      </c>
      <c r="AE2808" t="str">
        <f t="shared" si="1464"/>
        <v>-0.000222075442337949-0.000111515963391267i</v>
      </c>
      <c r="AF2808" t="str">
        <f t="shared" si="1465"/>
        <v>-15.0694343205188-0.406512916252137i</v>
      </c>
      <c r="AG2808" t="str">
        <f t="shared" si="1466"/>
        <v>1.00172023597531-0.00722311984705121i</v>
      </c>
      <c r="AH2808" t="str">
        <f t="shared" si="1467"/>
        <v>0.00328263229877308+0.00179138825768808i</v>
      </c>
      <c r="AI2808">
        <f t="shared" si="1468"/>
        <v>-48.543453954590362</v>
      </c>
      <c r="AJ2808">
        <f t="shared" si="1469"/>
        <v>28.622047928055434</v>
      </c>
      <c r="AK2808"/>
      <c r="AL2808"/>
      <c r="AM2808"/>
      <c r="AN2808"/>
    </row>
    <row r="2809" spans="1:40" x14ac:dyDescent="0.25">
      <c r="A2809"/>
      <c r="B2809">
        <f t="shared" si="1470"/>
        <v>875000</v>
      </c>
      <c r="C2809" s="237" t="str">
        <f t="shared" si="1438"/>
        <v>-9.98220837508479E-08+0.00279888290042587i</v>
      </c>
      <c r="D2809" s="208" t="str">
        <f t="shared" si="1439"/>
        <v>-5.9570067223086+0.0214581022365983i</v>
      </c>
      <c r="E2809" t="str">
        <f t="shared" si="1440"/>
        <v>2870</v>
      </c>
      <c r="F2809" t="str">
        <f t="shared" si="1441"/>
        <v>0.777000777000777</v>
      </c>
      <c r="G2809" t="str">
        <f t="shared" si="1436"/>
        <v>0.777000777000777</v>
      </c>
      <c r="H2809" t="str">
        <f t="shared" si="1442"/>
        <v>9.11247692386886+0.427508924584695i</v>
      </c>
      <c r="I2809" t="str">
        <f t="shared" si="1443"/>
        <v>3436.11696486384i</v>
      </c>
      <c r="J2809" t="str">
        <f t="shared" si="1437"/>
        <v>-15980.8195641702+751.712436169331i</v>
      </c>
      <c r="K2809" t="str">
        <f t="shared" si="1444"/>
        <v>0.0100916391744492-0.214540370750572i</v>
      </c>
      <c r="L2809" t="str">
        <f t="shared" si="1445"/>
        <v>0.000767264494809276-0.0138285006019208i</v>
      </c>
      <c r="M2809" t="str">
        <f t="shared" si="1446"/>
        <v>0.0108589036692585-0.228368871352493i</v>
      </c>
      <c r="N2809" t="str">
        <f t="shared" si="1447"/>
        <v>-8.96503470320419i</v>
      </c>
      <c r="O2809" t="str">
        <f t="shared" si="1448"/>
        <v>-0.896166448309783-0.443718037636323i</v>
      </c>
      <c r="P2809" t="str">
        <f t="shared" si="1449"/>
        <v>1.89616644830978+0.443718037636323i</v>
      </c>
      <c r="Q2809" t="str">
        <f t="shared" si="1450"/>
        <v>-1.89616644830978+8.52131666556787i</v>
      </c>
      <c r="R2809" t="str">
        <f t="shared" si="1451"/>
        <v>0.00243562375712555-0.223062335429836i</v>
      </c>
      <c r="S2809" t="str">
        <f t="shared" si="1452"/>
        <v>0.926400955709218i</v>
      </c>
      <c r="T2809" t="str">
        <f t="shared" si="1453"/>
        <v>0.20664516072493+0.00225636417634919i</v>
      </c>
      <c r="U2809" t="str">
        <f t="shared" si="1454"/>
        <v>0.0000333333333333334-0.000129000967045103i</v>
      </c>
      <c r="V2809" t="str">
        <f t="shared" si="1455"/>
        <v>6.66666666666667E-06-0.00129000967045103i</v>
      </c>
      <c r="W2809" t="str">
        <f t="shared" si="1456"/>
        <v>0.0000275858005476289-0.000117894609360077i</v>
      </c>
      <c r="X2809" t="str">
        <f t="shared" si="1457"/>
        <v>0.0000278044556370318-0.000117785822499367i</v>
      </c>
      <c r="Y2809" t="str">
        <f t="shared" si="1458"/>
        <v>0.009+5.49778714378214i</v>
      </c>
      <c r="Z2809" t="str">
        <f t="shared" si="1459"/>
        <v>-0.00025699584147435-0.000061112001099283i</v>
      </c>
      <c r="AA2809" t="str">
        <f t="shared" si="1460"/>
        <v>0.00358430522080928-2.18273724013969i</v>
      </c>
      <c r="AB2809" t="str">
        <f t="shared" si="1461"/>
        <v>0.974627953997175+0.0106419893548585i</v>
      </c>
      <c r="AC2809" t="str">
        <f t="shared" si="1462"/>
        <v>1.01301369016374-0.222459125505671i</v>
      </c>
      <c r="AD2809" t="str">
        <f t="shared" si="1463"/>
        <v>0.915643740158766+0.211581834625231i</v>
      </c>
      <c r="AE2809" t="str">
        <f t="shared" si="1464"/>
        <v>-0.000222386444182618-0.000110332472885332i</v>
      </c>
      <c r="AF2809" t="str">
        <f t="shared" si="1465"/>
        <v>-15.0694836461775-0.406050822348097i</v>
      </c>
      <c r="AG2809" t="str">
        <f t="shared" si="1466"/>
        <v>1.00168369637701-0.00723222176562449i</v>
      </c>
      <c r="AH2809" t="str">
        <f t="shared" si="1467"/>
        <v>0.00328808402344157+0.001773747295274i</v>
      </c>
      <c r="AI2809">
        <f t="shared" si="1468"/>
        <v>-48.551868867901675</v>
      </c>
      <c r="AJ2809">
        <f t="shared" si="1469"/>
        <v>28.344512515035021</v>
      </c>
      <c r="AK2809"/>
      <c r="AL2809"/>
      <c r="AM2809"/>
      <c r="AN2809"/>
    </row>
    <row r="2810" spans="1:40" x14ac:dyDescent="0.25">
      <c r="A2810"/>
      <c r="B2810">
        <f t="shared" si="1470"/>
        <v>876000</v>
      </c>
      <c r="C2810" s="237" t="str">
        <f t="shared" si="1438"/>
        <v>-9.95943095326995E-08+0.00279568782862985i</v>
      </c>
      <c r="D2810" s="208" t="str">
        <f t="shared" si="1439"/>
        <v>-5.95700672056234+0.0214336066861622i</v>
      </c>
      <c r="E2810" t="str">
        <f t="shared" si="1440"/>
        <v>2870</v>
      </c>
      <c r="F2810" t="str">
        <f t="shared" si="1441"/>
        <v>0.777000777000777</v>
      </c>
      <c r="G2810" t="str">
        <f t="shared" si="1436"/>
        <v>0.777000777000777</v>
      </c>
      <c r="H2810" t="str">
        <f t="shared" si="1442"/>
        <v>9.11252608301895+0.427023381647395i</v>
      </c>
      <c r="I2810" t="str">
        <f t="shared" si="1443"/>
        <v>3440.04395568082i</v>
      </c>
      <c r="J2810" t="str">
        <f t="shared" si="1437"/>
        <v>-16017.3703116731+752.571536096383i</v>
      </c>
      <c r="K2810" t="str">
        <f t="shared" si="1444"/>
        <v>0.0100686599061201-0.21429651072794i</v>
      </c>
      <c r="L2810" t="str">
        <f t="shared" si="1445"/>
        <v>0.000765519110158782-0.0138128113732027i</v>
      </c>
      <c r="M2810" t="str">
        <f t="shared" si="1446"/>
        <v>0.0108341790162789-0.228109322101143i</v>
      </c>
      <c r="N2810" t="str">
        <f t="shared" si="1447"/>
        <v>-8.97528045715071i</v>
      </c>
      <c r="O2810" t="str">
        <f t="shared" si="1448"/>
        <v>-0.900665557267752-0.434513007804795i</v>
      </c>
      <c r="P2810" t="str">
        <f t="shared" si="1449"/>
        <v>1.90066555726775+0.434513007804795i</v>
      </c>
      <c r="Q2810" t="str">
        <f t="shared" si="1450"/>
        <v>-1.90066555726775+8.54076744934591i</v>
      </c>
      <c r="R2810" t="str">
        <f t="shared" si="1451"/>
        <v>0.00128720673746489-0.222826826519493i</v>
      </c>
      <c r="S2810" t="str">
        <f t="shared" si="1452"/>
        <v>0.927459699658598i</v>
      </c>
      <c r="T2810" t="str">
        <f t="shared" si="1453"/>
        <v>0.206662901599648+0.00119383237412771i</v>
      </c>
      <c r="U2810" t="str">
        <f t="shared" si="1454"/>
        <v>0.0000333333333333333-0.000128853705667197i</v>
      </c>
      <c r="V2810" t="str">
        <f t="shared" si="1455"/>
        <v>6.66666666666667E-06-0.00128853705667197i</v>
      </c>
      <c r="W2810" t="str">
        <f t="shared" si="1456"/>
        <v>0.0000275857605446524-0.000117761443968907i</v>
      </c>
      <c r="X2810" t="str">
        <f t="shared" si="1457"/>
        <v>0.0000278038933755254-0.000117652781167564i</v>
      </c>
      <c r="Y2810" t="str">
        <f t="shared" si="1458"/>
        <v>0.009+5.50407032908932i</v>
      </c>
      <c r="Z2810" t="str">
        <f t="shared" si="1459"/>
        <v>-0.000256412509224271-0.0000610400528699204i</v>
      </c>
      <c r="AA2810" t="str">
        <f t="shared" si="1460"/>
        <v>0.00357612599788681-2.18024543835376i</v>
      </c>
      <c r="AB2810" t="str">
        <f t="shared" si="1461"/>
        <v>0.974711627635444+0.00563062982036389i</v>
      </c>
      <c r="AC2810" t="str">
        <f t="shared" si="1462"/>
        <v>1.01184459941438-0.222279805372575i</v>
      </c>
      <c r="AD2810" t="str">
        <f t="shared" si="1463"/>
        <v>0.917788318953212+0.207182445656019i</v>
      </c>
      <c r="AE2810" t="str">
        <f t="shared" si="1464"/>
        <v>-0.000222685978362957-0.000109146018270181i</v>
      </c>
      <c r="AF2810" t="str">
        <f t="shared" si="1465"/>
        <v>-15.0695328035813-0.405589774961233i</v>
      </c>
      <c r="AG2810" t="str">
        <f t="shared" si="1466"/>
        <v>1.00164706636555-0.00724095164457564i</v>
      </c>
      <c r="AH2810" t="str">
        <f t="shared" si="1467"/>
        <v>0.00329336525780055+0.0017560534206085i</v>
      </c>
      <c r="AI2810">
        <f t="shared" si="1468"/>
        <v>-48.56049558952229</v>
      </c>
      <c r="AJ2810">
        <f t="shared" si="1469"/>
        <v>28.066959758948794</v>
      </c>
      <c r="AK2810"/>
      <c r="AL2810"/>
      <c r="AM2810"/>
      <c r="AN2810"/>
    </row>
    <row r="2811" spans="1:40" x14ac:dyDescent="0.25">
      <c r="A2811"/>
      <c r="B2811">
        <f t="shared" si="1470"/>
        <v>877000</v>
      </c>
      <c r="C2811" s="237" t="str">
        <f t="shared" si="1438"/>
        <v>-9.93673140294876E-08+0.00279250004320049i</v>
      </c>
      <c r="D2811" s="208" t="str">
        <f t="shared" si="1439"/>
        <v>-5.95700671882203+0.0214091669978704i</v>
      </c>
      <c r="E2811" t="str">
        <f t="shared" si="1440"/>
        <v>2870</v>
      </c>
      <c r="F2811" t="str">
        <f t="shared" si="1441"/>
        <v>0.777000777000777</v>
      </c>
      <c r="G2811" t="str">
        <f t="shared" si="1436"/>
        <v>0.777000777000777</v>
      </c>
      <c r="H2811" t="str">
        <f t="shared" si="1442"/>
        <v>9.11257507467193+0.426538937548037i</v>
      </c>
      <c r="I2811" t="str">
        <f t="shared" si="1443"/>
        <v>3443.97094649781i</v>
      </c>
      <c r="J2811" t="str">
        <f t="shared" si="1437"/>
        <v>-16053.9628076025+753.430636023433i</v>
      </c>
      <c r="K2811" t="str">
        <f t="shared" si="1444"/>
        <v>0.0100457589820492-0.214053203255914i</v>
      </c>
      <c r="L2811" t="str">
        <f t="shared" si="1445"/>
        <v>0.000763779668311803-0.0137971575948173i</v>
      </c>
      <c r="M2811" t="str">
        <f t="shared" si="1446"/>
        <v>0.010809538650361-0.227850360850731i</v>
      </c>
      <c r="N2811" t="str">
        <f t="shared" si="1447"/>
        <v>-8.98552621109723i</v>
      </c>
      <c r="O2811" t="str">
        <f t="shared" si="1448"/>
        <v>-0.90507011925909-0.425262365163363i</v>
      </c>
      <c r="P2811" t="str">
        <f t="shared" si="1449"/>
        <v>1.90507011925909+0.425262365163363i</v>
      </c>
      <c r="Q2811" t="str">
        <f t="shared" si="1450"/>
        <v>-1.90507011925909+8.56026384593387i</v>
      </c>
      <c r="R2811" t="str">
        <f t="shared" si="1451"/>
        <v>0.000143885879855666-0.222580082371459i</v>
      </c>
      <c r="S2811" t="str">
        <f t="shared" si="1452"/>
        <v>0.928518443607981i</v>
      </c>
      <c r="T2811" t="str">
        <f t="shared" si="1453"/>
        <v>0.206669711661683+0.000133600693220748i</v>
      </c>
      <c r="U2811" t="str">
        <f t="shared" si="1454"/>
        <v>0.0000333333333333333-0.000128706780119116i</v>
      </c>
      <c r="V2811" t="str">
        <f t="shared" si="1455"/>
        <v>6.66666666666667E-06-0.00128706780119116i</v>
      </c>
      <c r="W2811" t="str">
        <f t="shared" si="1456"/>
        <v>0.00002758572049613-0.000117628583873714i</v>
      </c>
      <c r="X2811" t="str">
        <f t="shared" si="1457"/>
        <v>0.0000278033328541767-0.000117520044844041i</v>
      </c>
      <c r="Y2811" t="str">
        <f t="shared" si="1458"/>
        <v>0.009+5.5103535143965i</v>
      </c>
      <c r="Z2811" t="str">
        <f t="shared" si="1459"/>
        <v>-0.000255831171291061-0.0000609682757862493i</v>
      </c>
      <c r="AA2811" t="str">
        <f t="shared" si="1460"/>
        <v>0.00356797474053173-2.1777593194423i</v>
      </c>
      <c r="AB2811" t="str">
        <f t="shared" si="1461"/>
        <v>0.974743746833418+0.000630118652813112i</v>
      </c>
      <c r="AC2811" t="str">
        <f t="shared" si="1462"/>
        <v>1.01068010296802-0.222088903161056i</v>
      </c>
      <c r="AD2811" t="str">
        <f t="shared" si="1463"/>
        <v>0.919888155096907+0.202761555755706i</v>
      </c>
      <c r="AE2811" t="str">
        <f t="shared" si="1464"/>
        <v>-0.000222974041725052-0.000107956721034232i</v>
      </c>
      <c r="AF2811" t="str">
        <f t="shared" si="1465"/>
        <v>-15.069581793494-0.405129770550167i</v>
      </c>
      <c r="AG2811" t="str">
        <f t="shared" si="1466"/>
        <v>1.00161034977945-0.00724930902728126i</v>
      </c>
      <c r="AH2811" t="str">
        <f t="shared" si="1467"/>
        <v>0.0032984758430219+0.00173830844622758i</v>
      </c>
      <c r="AI2811">
        <f t="shared" si="1468"/>
        <v>-48.56933364287022</v>
      </c>
      <c r="AJ2811">
        <f t="shared" si="1469"/>
        <v>27.789389294882589</v>
      </c>
      <c r="AK2811"/>
      <c r="AL2811"/>
      <c r="AM2811"/>
      <c r="AN2811"/>
    </row>
    <row r="2812" spans="1:40" x14ac:dyDescent="0.25">
      <c r="A2812"/>
      <c r="B2812">
        <f t="shared" si="1470"/>
        <v>878000</v>
      </c>
      <c r="C2812" s="237" t="str">
        <f t="shared" si="1438"/>
        <v>-9.91410936955575E-08+0.00278931951924133i</v>
      </c>
      <c r="D2812" s="208" t="str">
        <f t="shared" si="1439"/>
        <v>-5.95700671708768+0.0213847829808502i</v>
      </c>
      <c r="E2812" t="str">
        <f t="shared" si="1440"/>
        <v>2870</v>
      </c>
      <c r="F2812" t="str">
        <f t="shared" si="1441"/>
        <v>0.777000777000777</v>
      </c>
      <c r="G2812" t="str">
        <f t="shared" si="1436"/>
        <v>0.777000777000777</v>
      </c>
      <c r="H2812" t="str">
        <f t="shared" si="1442"/>
        <v>9.11262389958729+0.426055588570297i</v>
      </c>
      <c r="I2812" t="str">
        <f t="shared" si="1443"/>
        <v>3447.8979373148i</v>
      </c>
      <c r="J2812" t="str">
        <f t="shared" si="1437"/>
        <v>-16090.5970519586+754.289735950484i</v>
      </c>
      <c r="K2812" t="str">
        <f t="shared" si="1444"/>
        <v>0.0100229360467499-0.213810446462698i</v>
      </c>
      <c r="L2812" t="str">
        <f t="shared" si="1445"/>
        <v>0.000762046142347152-0.0137815391471244i</v>
      </c>
      <c r="M2812" t="str">
        <f t="shared" si="1446"/>
        <v>0.0107849821890971-0.227591985609822i</v>
      </c>
      <c r="N2812" t="str">
        <f t="shared" si="1447"/>
        <v>-8.99577196504375i</v>
      </c>
      <c r="O2812" t="str">
        <f t="shared" si="1448"/>
        <v>-0.909379671916857-0.41596708079413i</v>
      </c>
      <c r="P2812" t="str">
        <f t="shared" si="1449"/>
        <v>1.90937967191686+0.41596708079413i</v>
      </c>
      <c r="Q2812" t="str">
        <f t="shared" si="1450"/>
        <v>-1.90937967191686+8.57980488424962i</v>
      </c>
      <c r="R2812" t="str">
        <f t="shared" si="1451"/>
        <v>-0.000994247352551276-0.222322220839159i</v>
      </c>
      <c r="S2812" t="str">
        <f t="shared" si="1452"/>
        <v>0.929577187557362i</v>
      </c>
      <c r="T2812" t="str">
        <f t="shared" si="1453"/>
        <v>0.206665664779172-0.000924229657720968i</v>
      </c>
      <c r="U2812" t="str">
        <f t="shared" si="1454"/>
        <v>0.0000333333333333334-0.000128560189253377i</v>
      </c>
      <c r="V2812" t="str">
        <f t="shared" si="1455"/>
        <v>6.66666666666667E-06-0.00128560189253377i</v>
      </c>
      <c r="W2812" t="str">
        <f t="shared" si="1456"/>
        <v>0.0000275856804020622-0.000117496028031326i</v>
      </c>
      <c r="X2812" t="str">
        <f t="shared" si="1457"/>
        <v>0.0000278027740648557-0.000117387612486624i</v>
      </c>
      <c r="Y2812" t="str">
        <f t="shared" si="1458"/>
        <v>0.009+5.51663669970368i</v>
      </c>
      <c r="Z2812" t="str">
        <f t="shared" si="1459"/>
        <v>-0.000255251818593978-0.0000608966692308941i</v>
      </c>
      <c r="AA2812" t="str">
        <f t="shared" si="1460"/>
        <v>0.0035598513213971-2.17527886398633i</v>
      </c>
      <c r="AB2812" t="str">
        <f t="shared" si="1461"/>
        <v>0.97472465998518-0.00435906680402327i</v>
      </c>
      <c r="AC2812" t="str">
        <f t="shared" si="1462"/>
        <v>1.00952029942788-0.221886533246728i</v>
      </c>
      <c r="AD2812" t="str">
        <f t="shared" si="1463"/>
        <v>0.921943034430077+0.198319614840928i</v>
      </c>
      <c r="AE2812" t="str">
        <f t="shared" si="1464"/>
        <v>-0.000223250632191361-0.000106764702368419i</v>
      </c>
      <c r="AF2812" t="str">
        <f t="shared" si="1465"/>
        <v>-15.069630616675-0.404670805589447i</v>
      </c>
      <c r="AG2812" t="str">
        <f t="shared" si="1466"/>
        <v>1.00157355045672-0.00725729349387303i</v>
      </c>
      <c r="AH2812" t="str">
        <f t="shared" si="1467"/>
        <v>0.00330341563638672+0.00172051418169765i</v>
      </c>
      <c r="AI2812">
        <f t="shared" si="1468"/>
        <v>-48.578382566192396</v>
      </c>
      <c r="AJ2812">
        <f t="shared" si="1469"/>
        <v>27.511800761412957</v>
      </c>
      <c r="AK2812"/>
      <c r="AL2812"/>
      <c r="AM2812"/>
      <c r="AN2812"/>
    </row>
    <row r="2813" spans="1:40" x14ac:dyDescent="0.25">
      <c r="A2813"/>
      <c r="B2813">
        <f t="shared" si="1470"/>
        <v>879000</v>
      </c>
      <c r="C2813" s="237" t="str">
        <f t="shared" si="1438"/>
        <v>-9.8915645005411E-08+0.0027861462319692i</v>
      </c>
      <c r="D2813" s="208" t="str">
        <f t="shared" si="1439"/>
        <v>-5.95700671535924+0.0213604544450972i</v>
      </c>
      <c r="E2813" t="str">
        <f t="shared" si="1440"/>
        <v>2870</v>
      </c>
      <c r="F2813" t="str">
        <f t="shared" si="1441"/>
        <v>0.777000777000777</v>
      </c>
      <c r="G2813" t="str">
        <f t="shared" si="1436"/>
        <v>0.777000777000777</v>
      </c>
      <c r="H2813" t="str">
        <f t="shared" si="1442"/>
        <v>9.11267255852015+0.425573331014531i</v>
      </c>
      <c r="I2813" t="str">
        <f t="shared" si="1443"/>
        <v>3451.82492813179i</v>
      </c>
      <c r="J2813" t="str">
        <f t="shared" si="1437"/>
        <v>-16127.2730447413+755.148835877534i</v>
      </c>
      <c r="K2813" t="str">
        <f t="shared" si="1444"/>
        <v>0.0100001907467484-0.213568238484926i</v>
      </c>
      <c r="L2813" t="str">
        <f t="shared" si="1445"/>
        <v>0.00076031850549579-0.0137659559110201i</v>
      </c>
      <c r="M2813" t="str">
        <f t="shared" si="1446"/>
        <v>0.0107605092522442-0.227334194395946i</v>
      </c>
      <c r="N2813" t="str">
        <f t="shared" si="1447"/>
        <v>-9.00601771899027i</v>
      </c>
      <c r="O2813" t="str">
        <f t="shared" si="1448"/>
        <v>-0.91359376284768-0.406628130465438i</v>
      </c>
      <c r="P2813" t="str">
        <f t="shared" si="1449"/>
        <v>1.91359376284768+0.406628130465438i</v>
      </c>
      <c r="Q2813" t="str">
        <f t="shared" si="1450"/>
        <v>-1.91359376284768+8.59938958852483i</v>
      </c>
      <c r="R2813" t="str">
        <f t="shared" si="1451"/>
        <v>-0.00212710375328903-0.222053359801323i</v>
      </c>
      <c r="S2813" t="str">
        <f t="shared" si="1452"/>
        <v>0.930635931506745i</v>
      </c>
      <c r="T2813" t="str">
        <f t="shared" si="1453"/>
        <v>0.206650835342907-0.00197955918285363i</v>
      </c>
      <c r="U2813" t="str">
        <f t="shared" si="1454"/>
        <v>0.0000333333333333333-0.000128413931927719i</v>
      </c>
      <c r="V2813" t="str">
        <f t="shared" si="1455"/>
        <v>6.66666666666667E-06-0.00128413931927719i</v>
      </c>
      <c r="W2813" t="str">
        <f t="shared" si="1456"/>
        <v>0.0000275856402624491-0.000117363775403321i</v>
      </c>
      <c r="X2813" t="str">
        <f t="shared" si="1457"/>
        <v>0.0000278022169994786-0.000117255483057887i</v>
      </c>
      <c r="Y2813" t="str">
        <f t="shared" si="1458"/>
        <v>0.009+5.52291988501086i</v>
      </c>
      <c r="Z2813" t="str">
        <f t="shared" si="1459"/>
        <v>-0.000254674442103914-0.0000608252325894731i</v>
      </c>
      <c r="AA2813" t="str">
        <f t="shared" si="1460"/>
        <v>0.00355175561385999-2.1728040526552i</v>
      </c>
      <c r="AB2813" t="str">
        <f t="shared" si="1461"/>
        <v>0.974654717949881-0.00933645728471295i</v>
      </c>
      <c r="AC2813" t="str">
        <f t="shared" si="1462"/>
        <v>1.00836528511491-0.221672810154339i</v>
      </c>
      <c r="AD2813" t="str">
        <f t="shared" si="1463"/>
        <v>0.92395274721705+0.193857074937319i</v>
      </c>
      <c r="AE2813" t="str">
        <f t="shared" si="1464"/>
        <v>-0.000223515748755704-0.000105570083158718i</v>
      </c>
      <c r="AF2813" t="str">
        <f t="shared" si="1465"/>
        <v>-15.0696792738794-0.404212876569434i</v>
      </c>
      <c r="AG2813" t="str">
        <f t="shared" si="1466"/>
        <v>1.00153667223455-0.00726490466119252i</v>
      </c>
      <c r="AH2813" t="str">
        <f t="shared" si="1467"/>
        <v>0.00330818451123238+0.00170267243350441i</v>
      </c>
      <c r="AI2813">
        <f t="shared" si="1468"/>
        <v>-48.587641912434876</v>
      </c>
      <c r="AJ2813">
        <f t="shared" si="1469"/>
        <v>27.234193800624759</v>
      </c>
      <c r="AK2813"/>
      <c r="AL2813"/>
      <c r="AM2813"/>
      <c r="AN2813"/>
    </row>
    <row r="2814" spans="1:40" x14ac:dyDescent="0.25">
      <c r="A2814"/>
      <c r="B2814">
        <f t="shared" si="1470"/>
        <v>880000</v>
      </c>
      <c r="C2814" s="237" t="str">
        <f t="shared" si="1438"/>
        <v>-9.86909644535697E-08+0.00278298015671356i</v>
      </c>
      <c r="D2814" s="208" t="str">
        <f t="shared" si="1439"/>
        <v>-5.95700671363668+0.0213361812014706i</v>
      </c>
      <c r="E2814" t="str">
        <f t="shared" si="1440"/>
        <v>2870</v>
      </c>
      <c r="F2814" t="str">
        <f t="shared" si="1441"/>
        <v>0.777000777000777</v>
      </c>
      <c r="G2814" t="str">
        <f t="shared" si="1436"/>
        <v>0.777000777000777</v>
      </c>
      <c r="H2814" t="str">
        <f t="shared" si="1442"/>
        <v>9.11272105222135+0.42509216119771i</v>
      </c>
      <c r="I2814" t="str">
        <f t="shared" si="1443"/>
        <v>3455.75191894877i</v>
      </c>
      <c r="J2814" t="str">
        <f t="shared" si="1437"/>
        <v>-16163.9907859506+756.007935804585i</v>
      </c>
      <c r="K2814" t="str">
        <f t="shared" si="1444"/>
        <v>0.00997752273056981-0.213326577467608i</v>
      </c>
      <c r="L2814" t="str">
        <f t="shared" si="1445"/>
        <v>0.000758596731139728-0.0137504077679331i</v>
      </c>
      <c r="M2814" t="str">
        <f t="shared" si="1446"/>
        <v>0.0107361194617095-0.227076985235541i</v>
      </c>
      <c r="N2814" t="str">
        <f t="shared" si="1447"/>
        <v>-9.01626347293679i</v>
      </c>
      <c r="O2814" t="str">
        <f t="shared" si="1448"/>
        <v>-0.917711949679235-0.397246494529451i</v>
      </c>
      <c r="P2814" t="str">
        <f t="shared" si="1449"/>
        <v>1.91771194967923+0.397246494529451i</v>
      </c>
      <c r="Q2814" t="str">
        <f t="shared" si="1450"/>
        <v>-1.91771194967923+8.61901697840734i</v>
      </c>
      <c r="R2814" t="str">
        <f t="shared" si="1451"/>
        <v>-0.00325459634526683-0.221773617126548i</v>
      </c>
      <c r="S2814" t="str">
        <f t="shared" si="1452"/>
        <v>0.931694675456126i</v>
      </c>
      <c r="T2814" t="str">
        <f t="shared" si="1453"/>
        <v>0.20662529823345-0.00303229008564407i</v>
      </c>
      <c r="U2814" t="str">
        <f t="shared" si="1454"/>
        <v>0.0000333333333333334-0.000128268007005074i</v>
      </c>
      <c r="V2814" t="str">
        <f t="shared" si="1455"/>
        <v>6.66666666666667E-06-0.00128268007005074i</v>
      </c>
      <c r="W2814" t="str">
        <f t="shared" si="1456"/>
        <v>0.0000275856000772917-0.000117231824955997i</v>
      </c>
      <c r="X2814" t="str">
        <f t="shared" si="1457"/>
        <v>0.0000278016616500078-0.000117123655525115i</v>
      </c>
      <c r="Y2814" t="str">
        <f t="shared" si="1458"/>
        <v>0.009+5.52920307031804i</v>
      </c>
      <c r="Z2814" t="str">
        <f t="shared" si="1459"/>
        <v>-0.000254099032843031-0.0000607539652505824i</v>
      </c>
      <c r="AA2814" t="str">
        <f t="shared" si="1460"/>
        <v>0.00354368749201665-2.17033486620617i</v>
      </c>
      <c r="AB2814" t="str">
        <f t="shared" si="1461"/>
        <v>0.974534273896636-0.0143015915385076i</v>
      </c>
      <c r="AC2814" t="str">
        <f t="shared" si="1462"/>
        <v>1.00721515409345-0.221447848520405i</v>
      </c>
      <c r="AD2814" t="str">
        <f t="shared" si="1463"/>
        <v>0.925917088166806+0.18937439013811i</v>
      </c>
      <c r="AE2814" t="str">
        <f t="shared" si="1464"/>
        <v>-0.00022376939147822-0.000104372983978739i</v>
      </c>
      <c r="AF2814" t="str">
        <f t="shared" si="1465"/>
        <v>-15.069727765858-0.403755979996239i</v>
      </c>
      <c r="AG2814" t="str">
        <f t="shared" si="1466"/>
        <v>1.001499718949-0.00727214218274487i</v>
      </c>
      <c r="AH2814" t="str">
        <f t="shared" si="1467"/>
        <v>0.00331278235689916+0.00168478500494227i</v>
      </c>
      <c r="AI2814">
        <f t="shared" si="1468"/>
        <v>-48.59711124911648</v>
      </c>
      <c r="AJ2814">
        <f t="shared" si="1469"/>
        <v>26.956568058130685</v>
      </c>
      <c r="AK2814"/>
      <c r="AL2814"/>
      <c r="AM2814"/>
      <c r="AN2814"/>
    </row>
    <row r="2815" spans="1:40" x14ac:dyDescent="0.25">
      <c r="A2815"/>
      <c r="B2815">
        <f t="shared" si="1470"/>
        <v>881000</v>
      </c>
      <c r="C2815" s="237" t="str">
        <f t="shared" si="1438"/>
        <v>-9.84670485544398E-08+0.00277982126891592i</v>
      </c>
      <c r="D2815" s="208" t="str">
        <f t="shared" si="1439"/>
        <v>-5.95700671191999+0.0213119630616887i</v>
      </c>
      <c r="E2815" t="str">
        <f t="shared" si="1440"/>
        <v>2870</v>
      </c>
      <c r="F2815" t="str">
        <f t="shared" si="1441"/>
        <v>0.777000777000777</v>
      </c>
      <c r="G2815" t="str">
        <f t="shared" si="1436"/>
        <v>0.777000777000777</v>
      </c>
      <c r="H2815" t="str">
        <f t="shared" si="1442"/>
        <v>9.11276938143757+0.424612075453304i</v>
      </c>
      <c r="I2815" t="str">
        <f t="shared" si="1443"/>
        <v>3459.67890976576i</v>
      </c>
      <c r="J2815" t="str">
        <f t="shared" si="1437"/>
        <v>-16200.7502755865+756.867035731636i</v>
      </c>
      <c r="K2815" t="str">
        <f t="shared" si="1444"/>
        <v>0.00995493164872454-0.213085461564088i</v>
      </c>
      <c r="L2815" t="str">
        <f t="shared" si="1445"/>
        <v>0.000756880792811067-0.0137348945998228i</v>
      </c>
      <c r="M2815" t="str">
        <f t="shared" si="1446"/>
        <v>0.0107118124415356-0.226820356163911i</v>
      </c>
      <c r="N2815" t="str">
        <f t="shared" si="1447"/>
        <v>-9.02650922688331i</v>
      </c>
      <c r="O2815" t="str">
        <f t="shared" si="1448"/>
        <v>-0.92173380010669-0.387823157819232i</v>
      </c>
      <c r="P2815" t="str">
        <f t="shared" si="1449"/>
        <v>1.92173380010669+0.387823157819232i</v>
      </c>
      <c r="Q2815" t="str">
        <f t="shared" si="1450"/>
        <v>-1.92173380010669+8.63868606906408i</v>
      </c>
      <c r="R2815" t="str">
        <f t="shared" si="1451"/>
        <v>-0.00437664035317493-0.221483110638881i</v>
      </c>
      <c r="S2815" t="str">
        <f t="shared" si="1452"/>
        <v>0.932753419405509i</v>
      </c>
      <c r="T2815" t="str">
        <f t="shared" si="1453"/>
        <v>0.206589128788985-0.00408232625493205i</v>
      </c>
      <c r="U2815" t="str">
        <f t="shared" si="1454"/>
        <v>0.0000333333333333333-0.000128122413353536i</v>
      </c>
      <c r="V2815" t="str">
        <f t="shared" si="1455"/>
        <v>6.66666666666667E-06-0.00128122413353536i</v>
      </c>
      <c r="W2815" t="str">
        <f t="shared" si="1456"/>
        <v>0.0000275855598465899-0.000117100175660341i</v>
      </c>
      <c r="X2815" t="str">
        <f t="shared" si="1457"/>
        <v>0.0000278011080084506-0.000116992128860281i</v>
      </c>
      <c r="Y2815" t="str">
        <f t="shared" si="1458"/>
        <v>0.009+5.53548625562521i</v>
      </c>
      <c r="Z2815" t="str">
        <f t="shared" si="1459"/>
        <v>-0.00025352558188441-0.0000606828666057743i</v>
      </c>
      <c r="AA2815" t="str">
        <f t="shared" si="1460"/>
        <v>0.00353564683067755-2.16787128548385i</v>
      </c>
      <c r="AB2815" t="str">
        <f t="shared" si="1461"/>
        <v>0.974363683152907-0.0192540162636065i</v>
      </c>
      <c r="AC2815" t="str">
        <f t="shared" si="1462"/>
        <v>1.00606999819728-0.221211763056885i</v>
      </c>
      <c r="AD2815" t="str">
        <f t="shared" si="1463"/>
        <v>0.927835856453184+0.184872016562535i</v>
      </c>
      <c r="AE2815" t="str">
        <f t="shared" si="1464"/>
        <v>-0.000224011561480309-0.000103173525082364i</v>
      </c>
      <c r="AF2815" t="str">
        <f t="shared" si="1465"/>
        <v>-15.0697760933576-0.403300112391615i</v>
      </c>
      <c r="AG2815" t="str">
        <f t="shared" si="1466"/>
        <v>1.00146269443468-0.00727900574864959i</v>
      </c>
      <c r="AH2815" t="str">
        <f t="shared" si="1467"/>
        <v>0.00331720907867669+0.00166685369600426i</v>
      </c>
      <c r="AI2815">
        <f t="shared" si="1468"/>
        <v>-48.606790158205264</v>
      </c>
      <c r="AJ2815">
        <f t="shared" si="1469"/>
        <v>26.678923183090674</v>
      </c>
      <c r="AK2815"/>
      <c r="AL2815"/>
      <c r="AM2815"/>
      <c r="AN2815"/>
    </row>
    <row r="2816" spans="1:40" x14ac:dyDescent="0.25">
      <c r="A2816"/>
      <c r="B2816">
        <f t="shared" si="1470"/>
        <v>882000</v>
      </c>
      <c r="C2816" s="237" t="str">
        <f t="shared" si="1438"/>
        <v>-9.82438938421747E-08+0.00277666954412913i</v>
      </c>
      <c r="D2816" s="208" t="str">
        <f t="shared" si="1439"/>
        <v>-5.95700671020915+0.0212877998383233i</v>
      </c>
      <c r="E2816" t="str">
        <f t="shared" si="1440"/>
        <v>2870</v>
      </c>
      <c r="F2816" t="str">
        <f t="shared" si="1441"/>
        <v>0.777000777000777</v>
      </c>
      <c r="G2816" t="str">
        <f t="shared" si="1436"/>
        <v>0.777000777000777</v>
      </c>
      <c r="H2816" t="str">
        <f t="shared" si="1442"/>
        <v>9.11281754691121+0.424133070131213i</v>
      </c>
      <c r="I2816" t="str">
        <f t="shared" si="1443"/>
        <v>3463.60590058275i</v>
      </c>
      <c r="J2816" t="str">
        <f t="shared" si="1437"/>
        <v>-16237.5515136491+757.726135658686i</v>
      </c>
      <c r="K2816" t="str">
        <f t="shared" si="1444"/>
        <v>0.00993241715369492-0.212844888935994i</v>
      </c>
      <c r="L2816" t="str">
        <f t="shared" si="1445"/>
        <v>0.00075517066419096-0.0137194162891752i</v>
      </c>
      <c r="M2816" t="str">
        <f t="shared" si="1446"/>
        <v>0.0106875878178859-0.226564305225169i</v>
      </c>
      <c r="N2816" t="str">
        <f t="shared" si="1447"/>
        <v>-9.03675498082983i</v>
      </c>
      <c r="O2816" t="str">
        <f t="shared" si="1448"/>
        <v>-0.925658891938084-0.378359109545362i</v>
      </c>
      <c r="P2816" t="str">
        <f t="shared" si="1449"/>
        <v>1.92565889193808+0.378359109545362i</v>
      </c>
      <c r="Q2816" t="str">
        <f t="shared" si="1450"/>
        <v>-1.92565889193808+8.65839587128447i</v>
      </c>
      <c r="R2816" t="str">
        <f t="shared" si="1451"/>
        <v>-0.00549315317562398-0.221181958084409i</v>
      </c>
      <c r="S2816" t="str">
        <f t="shared" si="1452"/>
        <v>0.93381216335489i</v>
      </c>
      <c r="T2816" t="str">
        <f t="shared" si="1453"/>
        <v>0.206542402773873-0.00512957325056921i</v>
      </c>
      <c r="U2816" t="str">
        <f t="shared" si="1454"/>
        <v>0.0000333333333333334-0.000127977149846332i</v>
      </c>
      <c r="V2816" t="str">
        <f t="shared" si="1455"/>
        <v>6.66666666666667E-06-0.00127977149846332i</v>
      </c>
      <c r="W2816" t="str">
        <f t="shared" si="1456"/>
        <v>0.0000275855195703449-0.000116968826492013i</v>
      </c>
      <c r="X2816" t="str">
        <f t="shared" si="1457"/>
        <v>0.000027800556066861-0.000116860902040026i</v>
      </c>
      <c r="Y2816" t="str">
        <f t="shared" si="1458"/>
        <v>0.009+5.54176944093239i</v>
      </c>
      <c r="Z2816" t="str">
        <f t="shared" si="1459"/>
        <v>-0.000252954080351725-0.0000606119360495441i</v>
      </c>
      <c r="AA2816" t="str">
        <f t="shared" si="1460"/>
        <v>0.00352763350536254-2.16541329141975i</v>
      </c>
      <c r="AB2816" t="str">
        <f t="shared" si="1461"/>
        <v>0.974143303056188-0.0241932860394236i</v>
      </c>
      <c r="AC2816" t="str">
        <f t="shared" si="1462"/>
        <v>1.00492990705598-0.220964668515826i</v>
      </c>
      <c r="AD2816" t="str">
        <f t="shared" si="1463"/>
        <v>0.929708855734641+0.180350412313993i</v>
      </c>
      <c r="AE2816" t="str">
        <f t="shared" si="1464"/>
        <v>-0.000224242260939526-0.000101971826396423i</v>
      </c>
      <c r="AF2816" t="str">
        <f t="shared" si="1465"/>
        <v>-15.0698242571204-0.40284527029289i</v>
      </c>
      <c r="AG2816" t="str">
        <f t="shared" si="1466"/>
        <v>1.00142560252441-0.00728549508558854i</v>
      </c>
      <c r="AH2816" t="str">
        <f t="shared" si="1467"/>
        <v>0.00332146459774956+0.00164888030327203i</v>
      </c>
      <c r="AI2816">
        <f t="shared" si="1468"/>
        <v>-48.616678235999657</v>
      </c>
      <c r="AJ2816">
        <f t="shared" si="1469"/>
        <v>26.401258828230119</v>
      </c>
      <c r="AK2816"/>
      <c r="AL2816"/>
      <c r="AM2816"/>
      <c r="AN2816"/>
    </row>
    <row r="2817" spans="1:40" x14ac:dyDescent="0.25">
      <c r="A2817"/>
      <c r="B2817">
        <f t="shared" si="1470"/>
        <v>883000</v>
      </c>
      <c r="C2817" s="237" t="str">
        <f t="shared" si="1438"/>
        <v>-9.80214968705424E-08+0.00277352495801679i</v>
      </c>
      <c r="D2817" s="208" t="str">
        <f t="shared" si="1439"/>
        <v>-5.9570067085041+0.0212636913447954i</v>
      </c>
      <c r="E2817" t="str">
        <f t="shared" si="1440"/>
        <v>2870</v>
      </c>
      <c r="F2817" t="str">
        <f t="shared" si="1441"/>
        <v>0.777000777000777</v>
      </c>
      <c r="G2817" t="str">
        <f t="shared" si="1436"/>
        <v>0.777000777000777</v>
      </c>
      <c r="H2817" t="str">
        <f t="shared" si="1442"/>
        <v>9.1128655493805+0.423655141597646i</v>
      </c>
      <c r="I2817" t="str">
        <f t="shared" si="1443"/>
        <v>3467.53289139973i</v>
      </c>
      <c r="J2817" t="str">
        <f t="shared" si="1437"/>
        <v>-16274.3945001382+758.585235585737i</v>
      </c>
      <c r="K2817" t="str">
        <f t="shared" si="1444"/>
        <v>0.00990997889992227-0.212604857753196i</v>
      </c>
      <c r="L2817" t="str">
        <f t="shared" si="1445"/>
        <v>0.000753466319108581-0.0137039727190007i</v>
      </c>
      <c r="M2817" t="str">
        <f t="shared" si="1446"/>
        <v>0.0106634452190309-0.226308830472197i</v>
      </c>
      <c r="N2817" t="str">
        <f t="shared" si="1447"/>
        <v>-9.04700073477635i</v>
      </c>
      <c r="O2817" t="str">
        <f t="shared" si="1448"/>
        <v>-0.929486813138645-0.368855343192105i</v>
      </c>
      <c r="P2817" t="str">
        <f t="shared" si="1449"/>
        <v>1.92948681313865+0.368855343192105i</v>
      </c>
      <c r="Q2817" t="str">
        <f t="shared" si="1450"/>
        <v>-1.92948681313865+8.67814539158424i</v>
      </c>
      <c r="R2817" t="str">
        <f t="shared" si="1451"/>
        <v>-0.00660405435705376-0.220870277098867i</v>
      </c>
      <c r="S2817" t="str">
        <f t="shared" si="1452"/>
        <v>0.934870907304272i</v>
      </c>
      <c r="T2817" t="str">
        <f t="shared" si="1453"/>
        <v>0.206485196347964-0.00617393828866558i</v>
      </c>
      <c r="U2817" t="str">
        <f t="shared" si="1454"/>
        <v>0.0000333333333333333-0.000127832215361795i</v>
      </c>
      <c r="V2817" t="str">
        <f t="shared" si="1455"/>
        <v>6.66666666666667E-06-0.00127832215361795i</v>
      </c>
      <c r="W2817" t="str">
        <f t="shared" si="1456"/>
        <v>0.0000275854792485565-0.000116837776431308i</v>
      </c>
      <c r="X2817" t="str">
        <f t="shared" si="1457"/>
        <v>0.0000278000058173363-0.000116729974045621i</v>
      </c>
      <c r="Y2817" t="str">
        <f t="shared" si="1458"/>
        <v>0.009+5.54805262623957i</v>
      </c>
      <c r="Z2817" t="str">
        <f t="shared" si="1459"/>
        <v>-0.000252384519418871-0.0000605411729793062i</v>
      </c>
      <c r="AA2817" t="str">
        <f t="shared" si="1460"/>
        <v>0.00351964739229602-2.16296086503177i</v>
      </c>
      <c r="AB2817" t="str">
        <f t="shared" si="1461"/>
        <v>0.973873492809272-0.0291189632570041i</v>
      </c>
      <c r="AC2817" t="str">
        <f t="shared" si="1462"/>
        <v>1.00379496812158-0.220706679655066i</v>
      </c>
      <c r="AD2817" t="str">
        <f t="shared" si="1463"/>
        <v>0.931535894173785+0.175810037438074i</v>
      </c>
      <c r="AE2817" t="str">
        <f t="shared" si="1464"/>
        <v>-0.000224461493084443-0.00010076800751343i</v>
      </c>
      <c r="AF2817" t="str">
        <f t="shared" si="1465"/>
        <v>-15.0698722578846-0.402391450252851i</v>
      </c>
      <c r="AG2817" t="str">
        <f t="shared" si="1466"/>
        <v>1.00138844704891-0.00729160995675228i</v>
      </c>
      <c r="AH2817" t="str">
        <f t="shared" si="1467"/>
        <v>0.00332554885114269+0.00163086661980633i</v>
      </c>
      <c r="AI2817">
        <f t="shared" si="1468"/>
        <v>-48.626775093012434</v>
      </c>
      <c r="AJ2817">
        <f t="shared" si="1469"/>
        <v>26.123574649858053</v>
      </c>
      <c r="AK2817"/>
      <c r="AL2817"/>
      <c r="AM2817"/>
      <c r="AN2817"/>
    </row>
    <row r="2818" spans="1:40" x14ac:dyDescent="0.25">
      <c r="A2818"/>
      <c r="B2818">
        <f t="shared" si="1470"/>
        <v>884000</v>
      </c>
      <c r="C2818" s="237" t="str">
        <f t="shared" si="1438"/>
        <v>-9.77998542127929E-08+0.00277038748635265i</v>
      </c>
      <c r="D2818" s="208" t="str">
        <f t="shared" si="1439"/>
        <v>-5.95700670680484+0.0212396373953703i</v>
      </c>
      <c r="E2818" t="str">
        <f t="shared" si="1440"/>
        <v>2870</v>
      </c>
      <c r="F2818" t="str">
        <f t="shared" si="1441"/>
        <v>0.777000777000777</v>
      </c>
      <c r="G2818" t="str">
        <f t="shared" si="1436"/>
        <v>0.777000777000777</v>
      </c>
      <c r="H2818" t="str">
        <f t="shared" si="1442"/>
        <v>9.11291338957953+0.423178286235062i</v>
      </c>
      <c r="I2818" t="str">
        <f t="shared" si="1443"/>
        <v>3471.45988221672i</v>
      </c>
      <c r="J2818" t="str">
        <f t="shared" si="1437"/>
        <v>-16311.279235054+759.444335512788i</v>
      </c>
      <c r="K2818" t="str">
        <f t="shared" si="1444"/>
        <v>0.00988761654379288-0.212365366193754i</v>
      </c>
      <c r="L2818" t="str">
        <f t="shared" si="1445"/>
        <v>0.000751767731540184-0.013688563772831i</v>
      </c>
      <c r="M2818" t="str">
        <f t="shared" si="1446"/>
        <v>0.0106393842753331-0.226053929966585i</v>
      </c>
      <c r="N2818" t="str">
        <f t="shared" si="1447"/>
        <v>-9.05724648872286i</v>
      </c>
      <c r="O2818" t="str">
        <f t="shared" si="1448"/>
        <v>-0.933217161874044-0.35931285641312i</v>
      </c>
      <c r="P2818" t="str">
        <f t="shared" si="1449"/>
        <v>1.93321716187404+0.35931285641312i</v>
      </c>
      <c r="Q2818" t="str">
        <f t="shared" si="1450"/>
        <v>-1.93321716187404+8.69793363230974i</v>
      </c>
      <c r="R2818" t="str">
        <f t="shared" si="1451"/>
        <v>-0.00770926555942404-0.22054818517622i</v>
      </c>
      <c r="S2818" t="str">
        <f t="shared" si="1452"/>
        <v>0.935929651253655i</v>
      </c>
      <c r="T2818" t="str">
        <f t="shared" si="1453"/>
        <v>0.206417586036606-0.00721533022645356i</v>
      </c>
      <c r="U2818" t="str">
        <f t="shared" si="1454"/>
        <v>0.0000333333333333333-0.000127687608783331i</v>
      </c>
      <c r="V2818" t="str">
        <f t="shared" si="1455"/>
        <v>6.66666666666667E-06-0.00127687608783331i</v>
      </c>
      <c r="W2818" t="str">
        <f t="shared" si="1456"/>
        <v>0.0000275854388812258-0.00011670702446314i</v>
      </c>
      <c r="X2818" t="str">
        <f t="shared" si="1457"/>
        <v>0.0000277994572520199-0.000116599343862952i</v>
      </c>
      <c r="Y2818" t="str">
        <f t="shared" si="1458"/>
        <v>0.009+5.55433581154675i</v>
      </c>
      <c r="Z2818" t="str">
        <f t="shared" si="1459"/>
        <v>-0.000251816890309651-0.0000604705767953824i</v>
      </c>
      <c r="AA2818" t="str">
        <f t="shared" si="1460"/>
        <v>0.00351168836840219-2.16051398742368i</v>
      </c>
      <c r="AB2818" t="str">
        <f t="shared" si="1461"/>
        <v>0.973554613338798-0.0340306180476358i</v>
      </c>
      <c r="AC2818" t="str">
        <f t="shared" si="1462"/>
        <v>1.00266526669547-0.22043791120487i</v>
      </c>
      <c r="AD2818" t="str">
        <f t="shared" si="1463"/>
        <v>0.933316784456474+0.171251353880344i</v>
      </c>
      <c r="AE2818" t="str">
        <f t="shared" si="1464"/>
        <v>-0.000224669262189498-0.0000995621876843606i</v>
      </c>
      <c r="AF2818" t="str">
        <f t="shared" si="1465"/>
        <v>-15.0699200963844-0.401938648839692i</v>
      </c>
      <c r="AG2818" t="str">
        <f t="shared" si="1466"/>
        <v>1.00135123183649-0.00729735016178339i</v>
      </c>
      <c r="AH2818" t="str">
        <f t="shared" si="1467"/>
        <v>0.00332946179166627+0.00161281443503789i</v>
      </c>
      <c r="AI2818">
        <f t="shared" si="1468"/>
        <v>-48.637080353857989</v>
      </c>
      <c r="AJ2818">
        <f t="shared" si="1469"/>
        <v>25.84587030788564</v>
      </c>
      <c r="AK2818"/>
      <c r="AL2818"/>
      <c r="AM2818"/>
      <c r="AN2818"/>
    </row>
    <row r="2819" spans="1:40" x14ac:dyDescent="0.25">
      <c r="A2819"/>
      <c r="B2819">
        <f t="shared" si="1470"/>
        <v>885000</v>
      </c>
      <c r="C2819" s="237" t="str">
        <f t="shared" si="1438"/>
        <v>-9.75789624615245E-08+0.00276725710501993i</v>
      </c>
      <c r="D2819" s="208" t="str">
        <f t="shared" si="1439"/>
        <v>-5.95700670511133+0.0212156378051528i</v>
      </c>
      <c r="E2819" t="str">
        <f t="shared" si="1440"/>
        <v>2870</v>
      </c>
      <c r="F2819" t="str">
        <f t="shared" si="1441"/>
        <v>0.777000777000777</v>
      </c>
      <c r="G2819" t="str">
        <f t="shared" si="1436"/>
        <v>0.777000777000777</v>
      </c>
      <c r="H2819" t="str">
        <f t="shared" si="1442"/>
        <v>9.11296106823828+0.422702500442055i</v>
      </c>
      <c r="I2819" t="str">
        <f t="shared" si="1443"/>
        <v>3475.38687303371i</v>
      </c>
      <c r="J2819" t="str">
        <f t="shared" si="1437"/>
        <v>-16348.2057183964+760.303435439839i</v>
      </c>
      <c r="K2819" t="str">
        <f t="shared" si="1444"/>
        <v>0.00986532974362565-0.212126412443876i</v>
      </c>
      <c r="L2819" t="str">
        <f t="shared" si="1445"/>
        <v>0.000750074875608052-0.0136731893347161i</v>
      </c>
      <c r="M2819" t="str">
        <f t="shared" si="1446"/>
        <v>0.0106154046192337-0.225799601778592i</v>
      </c>
      <c r="N2819" t="str">
        <f t="shared" si="1447"/>
        <v>-9.06749224266938i</v>
      </c>
      <c r="O2819" t="str">
        <f t="shared" si="1448"/>
        <v>-0.936849546552585-0.349732650926698i</v>
      </c>
      <c r="P2819" t="str">
        <f t="shared" si="1449"/>
        <v>1.93684954655259+0.349732650926698i</v>
      </c>
      <c r="Q2819" t="str">
        <f t="shared" si="1450"/>
        <v>-1.93684954655259+8.71775959174268i</v>
      </c>
      <c r="R2819" t="str">
        <f t="shared" si="1451"/>
        <v>-0.0088087105337354-0.220215799638247i</v>
      </c>
      <c r="S2819" t="str">
        <f t="shared" si="1452"/>
        <v>0.936988395203036i</v>
      </c>
      <c r="T2819" t="str">
        <f t="shared" si="1453"/>
        <v>0.206339648701394-0.00825365954681281i</v>
      </c>
      <c r="U2819" t="str">
        <f t="shared" si="1454"/>
        <v>0.0000333333333333333-0.000127543328999395i</v>
      </c>
      <c r="V2819" t="str">
        <f t="shared" si="1455"/>
        <v>6.66666666666667E-06-0.00127543328999395i</v>
      </c>
      <c r="W2819" t="str">
        <f t="shared" si="1456"/>
        <v>0.000027585398468353-0.000116576569577007i</v>
      </c>
      <c r="X2819" t="str">
        <f t="shared" si="1457"/>
        <v>0.0000277989103630984-0.000116469010482482i</v>
      </c>
      <c r="Y2819" t="str">
        <f t="shared" si="1458"/>
        <v>0.009+5.56061899685393i</v>
      </c>
      <c r="Z2819" t="str">
        <f t="shared" si="1459"/>
        <v>-0.00025125118429741-0.0000604001469009788i</v>
      </c>
      <c r="AA2819" t="str">
        <f t="shared" si="1460"/>
        <v>0.00350375631130029-2.1580726397847i</v>
      </c>
      <c r="AB2819" t="str">
        <f t="shared" si="1461"/>
        <v>0.973187027157292-0.0389278282098621i</v>
      </c>
      <c r="AC2819" t="str">
        <f t="shared" si="1462"/>
        <v>1.00154088595557-0.220158477835604i</v>
      </c>
      <c r="AD2819" t="str">
        <f t="shared" si="1463"/>
        <v>0.935051343810623+0.166674825443947i</v>
      </c>
      <c r="AE2819" t="str">
        <f t="shared" si="1464"/>
        <v>-0.000224865573569794-0.0000983544858114751i</v>
      </c>
      <c r="AF2819" t="str">
        <f t="shared" si="1465"/>
        <v>-15.0699677733496-0.401486862636902i</v>
      </c>
      <c r="AG2819" t="str">
        <f t="shared" si="1466"/>
        <v>1.00131396071274-0.00730271553671814i</v>
      </c>
      <c r="AH2819" t="str">
        <f t="shared" si="1467"/>
        <v>0.00333320338785988+0.0015947255346583i</v>
      </c>
      <c r="AI2819">
        <f t="shared" si="1468"/>
        <v>-48.6475936571441</v>
      </c>
      <c r="AJ2819">
        <f t="shared" si="1469"/>
        <v>25.568145465841987</v>
      </c>
      <c r="AK2819"/>
      <c r="AL2819"/>
      <c r="AM2819"/>
      <c r="AN2819"/>
    </row>
    <row r="2820" spans="1:40" x14ac:dyDescent="0.25">
      <c r="A2820"/>
      <c r="B2820">
        <f t="shared" si="1470"/>
        <v>886000</v>
      </c>
      <c r="C2820" s="237" t="str">
        <f t="shared" si="1438"/>
        <v>-9.73588182285536E-08+0.00276413379001073i</v>
      </c>
      <c r="D2820" s="208" t="str">
        <f t="shared" si="1439"/>
        <v>-5.95700670342356+0.0211916923900823i</v>
      </c>
      <c r="E2820" t="str">
        <f t="shared" si="1440"/>
        <v>2870</v>
      </c>
      <c r="F2820" t="str">
        <f t="shared" si="1441"/>
        <v>0.777000777000777</v>
      </c>
      <c r="G2820" t="str">
        <f t="shared" si="1436"/>
        <v>0.777000777000777</v>
      </c>
      <c r="H2820" t="str">
        <f t="shared" si="1442"/>
        <v>9.11300858608262+0.42222778063328i</v>
      </c>
      <c r="I2820" t="str">
        <f t="shared" si="1443"/>
        <v>3479.3138638507i</v>
      </c>
      <c r="J2820" t="str">
        <f t="shared" si="1437"/>
        <v>-16385.1739501654+761.162535366889i</v>
      </c>
      <c r="K2820" t="str">
        <f t="shared" si="1444"/>
        <v>0.00984311815965866-0.211887994697873i</v>
      </c>
      <c r="L2820" t="str">
        <f t="shared" si="1445"/>
        <v>0.000748387725579568-0.0136578492892217i</v>
      </c>
      <c r="M2820" t="str">
        <f t="shared" si="1446"/>
        <v>0.0105915058852382-0.225545843987095i</v>
      </c>
      <c r="N2820" t="str">
        <f t="shared" si="1447"/>
        <v>-9.0777379966159i</v>
      </c>
      <c r="O2820" t="str">
        <f t="shared" si="1448"/>
        <v>-0.9403835858663-0.340115732410659i</v>
      </c>
      <c r="P2820" t="str">
        <f t="shared" si="1449"/>
        <v>1.9403835858663+0.340115732410659i</v>
      </c>
      <c r="Q2820" t="str">
        <f t="shared" si="1450"/>
        <v>-1.9403835858663+8.73762226420524i</v>
      </c>
      <c r="R2820" t="str">
        <f t="shared" si="1451"/>
        <v>-0.00990231509136623-0.219873237605069i</v>
      </c>
      <c r="S2820" t="str">
        <f t="shared" si="1452"/>
        <v>0.938047139152419i</v>
      </c>
      <c r="T2820" t="str">
        <f t="shared" si="1453"/>
        <v>0.206251461511615-0.00928883834244192i</v>
      </c>
      <c r="U2820" t="str">
        <f t="shared" si="1454"/>
        <v>0.0000333333333333333-0.000127399374903459i</v>
      </c>
      <c r="V2820" t="str">
        <f t="shared" si="1455"/>
        <v>6.66666666666667E-06-0.00127399374903459i</v>
      </c>
      <c r="W2820" t="str">
        <f t="shared" si="1456"/>
        <v>0.0000275853580099385-0.000116446410766969i</v>
      </c>
      <c r="X2820" t="str">
        <f t="shared" si="1457"/>
        <v>0.0000277983651428031-0.000116338972899236i</v>
      </c>
      <c r="Y2820" t="str">
        <f t="shared" si="1458"/>
        <v>0.009+5.56690218216111i</v>
      </c>
      <c r="Z2820" t="str">
        <f t="shared" si="1459"/>
        <v>-0.00025068739270472-0.0000603298827021725i</v>
      </c>
      <c r="AA2820" t="str">
        <f t="shared" si="1460"/>
        <v>0.00349585109929988-2.15563680338896i</v>
      </c>
      <c r="AB2820" t="str">
        <f t="shared" si="1461"/>
        <v>0.972771098228487-0.0438101791348288i</v>
      </c>
      <c r="AC2820" t="str">
        <f t="shared" si="1462"/>
        <v>1.00042190698369-0.219868494126337i</v>
      </c>
      <c r="AD2820" t="str">
        <f t="shared" si="1463"/>
        <v>0.936739394024591+0.162080917747055i</v>
      </c>
      <c r="AE2820" t="str">
        <f t="shared" si="1464"/>
        <v>-0.000225050433575885-0.0000971450204412051i</v>
      </c>
      <c r="AF2820" t="str">
        <f t="shared" si="1465"/>
        <v>-15.0700152895062-0.401036088243198i</v>
      </c>
      <c r="AG2820" t="str">
        <f t="shared" si="1466"/>
        <v>1.00127663750016-0.0073077059539249i</v>
      </c>
      <c r="AH2820" t="str">
        <f t="shared" si="1467"/>
        <v>0.00333677362393688+0.00157660170051191i</v>
      </c>
      <c r="AI2820">
        <f t="shared" si="1468"/>
        <v>-48.658314655364734</v>
      </c>
      <c r="AJ2820">
        <f t="shared" si="1469"/>
        <v>25.290399790894028</v>
      </c>
      <c r="AK2820"/>
      <c r="AL2820"/>
      <c r="AM2820"/>
      <c r="AN2820"/>
    </row>
    <row r="2821" spans="1:40" x14ac:dyDescent="0.25">
      <c r="A2821"/>
      <c r="B2821">
        <f t="shared" si="1470"/>
        <v>887000</v>
      </c>
      <c r="C2821" s="237" t="str">
        <f t="shared" si="1438"/>
        <v>-9.71394181447864E-08+0.00276101751742543i</v>
      </c>
      <c r="D2821" s="208" t="str">
        <f t="shared" si="1439"/>
        <v>-5.9570067017415+0.0211678009669283i</v>
      </c>
      <c r="E2821" t="str">
        <f t="shared" si="1440"/>
        <v>2870</v>
      </c>
      <c r="F2821" t="str">
        <f t="shared" si="1441"/>
        <v>0.777000777000777</v>
      </c>
      <c r="G2821" t="str">
        <f t="shared" ref="G2821:G2884" si="1471">IF($C$11=$C$7,$C$24,F2821)</f>
        <v>0.777000777000777</v>
      </c>
      <c r="H2821" t="str">
        <f t="shared" si="1442"/>
        <v>9.11305594383434+0.421754123239351i</v>
      </c>
      <c r="I2821" t="str">
        <f t="shared" si="1443"/>
        <v>3483.24085466768i</v>
      </c>
      <c r="J2821" t="str">
        <f t="shared" ref="J2821:J2884" si="1472">IMSUM(COMPLEX(0,2*PI()*B2821*$C$113*$C$112),COMPLEX(0,2*PI()*B2821*$C$113*$C$111),COMPLEX(0,2*PI()*B2821*$C$28*10^-12*$C$111),COMPLEX(-1*2*PI()*B2821*2*PI()*B2821*$C$113*$C$112*$C$28*10^-12*$C$111,0),COMPLEX(1,0))</f>
        <v>-16422.183930361+762.02163529394i</v>
      </c>
      <c r="K2821" t="str">
        <f t="shared" si="1444"/>
        <v>0.00982098145403637-0.211650111158113i</v>
      </c>
      <c r="L2821" t="str">
        <f t="shared" si="1445"/>
        <v>0.000746706255866222-0.0136425435214261i</v>
      </c>
      <c r="M2821" t="str">
        <f t="shared" si="1446"/>
        <v>0.0105676877099026-0.225292654679539i</v>
      </c>
      <c r="N2821" t="str">
        <f t="shared" si="1447"/>
        <v>-9.08798375056242i</v>
      </c>
      <c r="O2821" t="str">
        <f t="shared" si="1448"/>
        <v>-0.943818908830981-0.330463110396752i</v>
      </c>
      <c r="P2821" t="str">
        <f t="shared" si="1449"/>
        <v>1.94381890883098+0.330463110396752i</v>
      </c>
      <c r="Q2821" t="str">
        <f t="shared" si="1450"/>
        <v>-1.94381890883098+8.75752064016567i</v>
      </c>
      <c r="R2821" t="str">
        <f t="shared" si="1451"/>
        <v>-0.0109900070752936-0.219520615966652i</v>
      </c>
      <c r="S2821" t="str">
        <f t="shared" si="1452"/>
        <v>0.9391058831018i</v>
      </c>
      <c r="T2821" t="str">
        <f t="shared" si="1453"/>
        <v>0.206153101916414-0.0103207802997386i</v>
      </c>
      <c r="U2821" t="str">
        <f t="shared" si="1454"/>
        <v>0.0000333333333333334-0.000127255745393985i</v>
      </c>
      <c r="V2821" t="str">
        <f t="shared" si="1455"/>
        <v>6.66666666666667E-06-0.00127255745393985i</v>
      </c>
      <c r="W2821" t="str">
        <f t="shared" si="1456"/>
        <v>0.0000275853175059833-0.000116316547031626i</v>
      </c>
      <c r="X2821" t="str">
        <f t="shared" si="1457"/>
        <v>0.0000277978215834095-0.00011620923011277i</v>
      </c>
      <c r="Y2821" t="str">
        <f t="shared" si="1458"/>
        <v>0.009+5.57318536746829i</v>
      </c>
      <c r="Z2821" t="str">
        <f t="shared" si="1459"/>
        <v>-0.000250125506903046-0.0000602597836078931i</v>
      </c>
      <c r="AA2821" t="str">
        <f t="shared" si="1460"/>
        <v>0.00348797261139619-2.15320645959506i</v>
      </c>
      <c r="AB2821" t="str">
        <f t="shared" si="1461"/>
        <v>0.972307191836048-0.0486772637302561i</v>
      </c>
      <c r="AC2821" t="str">
        <f t="shared" si="1462"/>
        <v>0.99930840879309-0.219568074534425i</v>
      </c>
      <c r="AD2821" t="str">
        <f t="shared" si="1463"/>
        <v>0.938380761465265+0.157470098180072i</v>
      </c>
      <c r="AE2821" t="str">
        <f t="shared" si="1464"/>
        <v>-0.000225223849588521-0.0000959339097570697i</v>
      </c>
      <c r="AF2821" t="str">
        <f t="shared" si="1465"/>
        <v>-15.0700626455758-0.400586322272423i</v>
      </c>
      <c r="AG2821" t="str">
        <f t="shared" si="1466"/>
        <v>1.00123926601794-0.00731232132204097i</v>
      </c>
      <c r="AH2821" t="str">
        <f t="shared" si="1467"/>
        <v>0.00334017249972726+0.00155844471048727i</v>
      </c>
      <c r="AI2821">
        <f t="shared" si="1468"/>
        <v>-48.669243014799193</v>
      </c>
      <c r="AJ2821">
        <f t="shared" si="1469"/>
        <v>25.012632953862216</v>
      </c>
      <c r="AK2821"/>
      <c r="AL2821"/>
      <c r="AM2821"/>
      <c r="AN2821"/>
    </row>
    <row r="2822" spans="1:40" x14ac:dyDescent="0.25">
      <c r="A2822"/>
      <c r="B2822">
        <f t="shared" si="1470"/>
        <v>888000</v>
      </c>
      <c r="C2822" s="237" t="str">
        <f t="shared" ref="C2822:C2885" si="1473">IMPRODUCT(COMPLEX(-1,0),IMDIV(IMPRODUCT(G2822,COMPLEX($C$100+$C$101,0)),COMPLEX($C$100,2*PI()*B2822*$C$103*$C$102*(2*$C$100+$C$101))))</f>
        <v>-9.6920758860087E-08+0.00275790826347205i</v>
      </c>
      <c r="D2822" s="208" t="str">
        <f t="shared" ref="D2822:D2885" si="1474">IMPRODUCT(COMPLEX($C$106,0),IMSUB(C2822,G2822))</f>
        <v>-5.95700670006511+0.0211439633532857i</v>
      </c>
      <c r="E2822" t="str">
        <f t="shared" ref="E2822:E2885" si="1475">IMDIV(COMPLEX($C$20*10^3,0),COMPLEX(1,2*PI()*B2822*$C$20*1000*$C$29*10^-12))</f>
        <v>2870</v>
      </c>
      <c r="F2822" t="str">
        <f t="shared" ref="F2822:F2885" si="1476">IMDIV(COMPLEX($C$22*1000,0),IMSUM(COMPLEX($C$22*1000,0),E2822))</f>
        <v>0.777000777000777</v>
      </c>
      <c r="G2822" t="str">
        <f t="shared" si="1471"/>
        <v>0.777000777000777</v>
      </c>
      <c r="H2822" t="str">
        <f t="shared" ref="H2822:H2885" si="1477">IMPRODUCT(COMPLEX($C$108,0),IMPRODUCT(COMPLEX(-1,0),D2822),IMDIV(COMPLEX(0,2*PI()*B2822*$C$109*$C$110),COMPLEX(1,2*PI()*B2822*$C$109*$C$110)))</f>
        <v>9.11310314221119+0.421281524706767i</v>
      </c>
      <c r="I2822" t="str">
        <f t="shared" ref="I2822:I2885" si="1478">COMPLEX(0,2*PI()*B2822*$C$113*$C$112*$C$114)</f>
        <v>3487.16784548467i</v>
      </c>
      <c r="J2822" t="str">
        <f t="shared" si="1472"/>
        <v>-16459.2356589833+762.88073522099i</v>
      </c>
      <c r="K2822" t="str">
        <f t="shared" ref="K2822:K2885" si="1479">IMDIV(I2822,J2822)</f>
        <v>0.00979891929079669-0.211412760034975i</v>
      </c>
      <c r="L2822" t="str">
        <f t="shared" ref="L2822:L2885" si="1480">IMDIV(COMPLEX($C$117,0),COMPLEX(1,2*PI()*B2822*$C$115*$C$116))</f>
        <v>0.000745030441022614-0.0136272719169173i</v>
      </c>
      <c r="M2822" t="str">
        <f t="shared" ref="M2822:M2885" si="1481">IMSUM(K2822,L2822)</f>
        <v>0.0105439497318193-0.225040031951892i</v>
      </c>
      <c r="N2822" t="str">
        <f t="shared" ref="N2822:N2885" si="1482">COMPLEX(0,-2*PI()*B2822*$C$43)</f>
        <v>-9.09822950450894i</v>
      </c>
      <c r="O2822" t="str">
        <f t="shared" ref="O2822:O2885" si="1483">IMEXP(N2822)</f>
        <v>-0.947155154825126-0.320775798164687i</v>
      </c>
      <c r="P2822" t="str">
        <f t="shared" ref="P2822:P2885" si="1484">IMSUB(COMPLEX(1,0),O2822)</f>
        <v>1.94715515482513+0.320775798164687i</v>
      </c>
      <c r="Q2822" t="str">
        <f t="shared" ref="Q2822:Q2885" si="1485">IMSUM(COMPLEX(0,2*PI()*B2822*$C$43),O2822,COMPLEX(-1,0))</f>
        <v>-1.94715515482513+8.77745370634425i</v>
      </c>
      <c r="R2822" t="str">
        <f t="shared" ref="R2822:R2885" si="1486">IMDIV(P2822,Q2822)</f>
        <v>-0.0120717163311863-0.219158051355244i</v>
      </c>
      <c r="S2822" t="str">
        <f t="shared" ref="S2822:S2885" si="1487">IMDIV(COMPLEX(0,2*PI()*B2822*$C$123),COMPLEX($C$124,0))</f>
        <v>0.940164627051183i</v>
      </c>
      <c r="T2822" t="str">
        <f t="shared" ref="T2822:T2885" si="1488">IMPRODUCT(R2822,S2822)</f>
        <v>0.206044647617667-0.0113494006823774i</v>
      </c>
      <c r="U2822" t="str">
        <f t="shared" ref="U2822:U2885" si="1489">IMDIV(COMPLEX(1,2*PI()*B2822*$C$16*10^-3*$C$15*10^-6),COMPLEX(0,2*PI()*B2822*$C$15*10^-6))</f>
        <v>0.0000333333333333333-0.000127112439374397i</v>
      </c>
      <c r="V2822" t="str">
        <f t="shared" ref="V2822:V2885" si="1490">IMSUM(COMPLEX($C$18*10^-3,0),IMDIV(COMPLEX(1,0),COMPLEX(0,2*PI()*B2822*($C$17*1*10^-6))))</f>
        <v>6.66666666666667E-06-0.00127112439374397i</v>
      </c>
      <c r="W2822" t="str">
        <f t="shared" ref="W2822:W2885" si="1491">IMDIV(IMPRODUCT(U2822,V2822),IMSUM(U2822,V2822))</f>
        <v>0.000027585276956487-0.000116186977374084i</v>
      </c>
      <c r="X2822" t="str">
        <f t="shared" ref="X2822:X2885" si="1492">IMDIV(IMPRODUCT(COMPLEX($C$19,0),W2822),IMSUM(COMPLEX($C$19,0),W2822))</f>
        <v>0.0000277972796772349-0.000116079781127145i</v>
      </c>
      <c r="Y2822" t="str">
        <f t="shared" ref="Y2822:Y2885" si="1493">COMPLEX($C$13*10^-3,2*PI()*B2822*$C$12*0.000001)</f>
        <v>0.009+5.57946855277547i</v>
      </c>
      <c r="Z2822" t="str">
        <f t="shared" ref="Z2822:Z2885" si="1494">IMPRODUCT(COMPLEX($C$6,0),IMDIV(X2822,IMSUM(X2822,Y2822)))</f>
        <v>-0.0002495655183124-0.0000601898490299022i</v>
      </c>
      <c r="AA2822" t="str">
        <f t="shared" ref="AA2822:AA2885" si="1495">IMDIV(COMPLEX($C$6,0),IMSUM(X2822,Y2822))</f>
        <v>0.00348012072726551-2.15078158984557i</v>
      </c>
      <c r="AB2822" t="str">
        <f t="shared" ref="AB2822:AB2885" si="1496">IMPRODUCT(COMPLEX($C$119,0),T2822)</f>
        <v>0.971795674455631-0.0535286823429839i</v>
      </c>
      <c r="AC2822" t="str">
        <f t="shared" ref="AC2822:AC2885" si="1497">IMSUM(COMPLEX(1,0),IMPRODUCT(AB2822,M2822))</f>
        <v>0.998200468356252-0.219257333366041i</v>
      </c>
      <c r="AD2822" t="str">
        <f t="shared" ref="AD2822:AD2885" si="1498">IMDIV(AB2822,AC2822)</f>
        <v>0.939975277095749+0.152842835862691i</v>
      </c>
      <c r="AE2822" t="str">
        <f t="shared" ref="AE2822:AE2885" si="1499">IMPRODUCT(AD2822,AA2822,X2822)</f>
        <v>-0.000225385830013365-0.0000947212715726433i</v>
      </c>
      <c r="AF2822" t="str">
        <f t="shared" ref="AF2822:AF2885" si="1500">IMSUB(D2822,H2822)</f>
        <v>-15.0701098422763-0.400137561353481i</v>
      </c>
      <c r="AG2822" t="str">
        <f t="shared" ref="AG2822:AG2885" si="1501">IMSUM(COMPLEX(1,0),IMPRODUCT(AD2822,AA2822,COMPLEX($C$127,0)))</f>
        <v>1.00120185008155-0.00731656158590646i</v>
      </c>
      <c r="AH2822" t="str">
        <f t="shared" ref="AH2822:AH2885" si="1502">IMDIV(IMPRODUCT(AE2822,AF2822),AG2822)</f>
        <v>0.00334340003062114+0.00154025633840944i</v>
      </c>
      <c r="AI2822">
        <f t="shared" ref="AI2822:AI2885" si="1503">20*LOG10(IMABS(AH2822))</f>
        <v>-48.680378415411596</v>
      </c>
      <c r="AJ2822">
        <f t="shared" ref="AJ2822:AJ2885" si="1504">IMARGUMENT(AH2822)*180/PI()</f>
        <v>24.73484462923571</v>
      </c>
      <c r="AK2822"/>
      <c r="AL2822"/>
      <c r="AM2822"/>
      <c r="AN2822"/>
    </row>
    <row r="2823" spans="1:40" x14ac:dyDescent="0.25">
      <c r="A2823"/>
      <c r="B2823">
        <f t="shared" si="1470"/>
        <v>889000</v>
      </c>
      <c r="C2823" s="237" t="str">
        <f t="shared" si="1473"/>
        <v>-9.67028370431515E-08+0.00275480600446567i</v>
      </c>
      <c r="D2823" s="208" t="str">
        <f t="shared" si="1474"/>
        <v>-5.95700669839438+0.0211201793675701i</v>
      </c>
      <c r="E2823" t="str">
        <f t="shared" si="1475"/>
        <v>2870</v>
      </c>
      <c r="F2823" t="str">
        <f t="shared" si="1476"/>
        <v>0.777000777000777</v>
      </c>
      <c r="G2823" t="str">
        <f t="shared" si="1471"/>
        <v>0.777000777000777</v>
      </c>
      <c r="H2823" t="str">
        <f t="shared" si="1477"/>
        <v>9.11315018192692+0.420809981497809i</v>
      </c>
      <c r="I2823" t="str">
        <f t="shared" si="1478"/>
        <v>3491.09483630166i</v>
      </c>
      <c r="J2823" t="str">
        <f t="shared" si="1472"/>
        <v>-16496.3291360321+763.739835148041i</v>
      </c>
      <c r="K2823" t="str">
        <f t="shared" si="1479"/>
        <v>0.00977693133585873-0.211175939546808i</v>
      </c>
      <c r="L2823" t="str">
        <f t="shared" si="1480"/>
        <v>0.000743360255745549-0.0136120343617905i</v>
      </c>
      <c r="M2823" t="str">
        <f t="shared" si="1481"/>
        <v>0.0105202915916043-0.224787973908599i</v>
      </c>
      <c r="N2823" t="str">
        <f t="shared" si="1482"/>
        <v>-9.10847525845546i</v>
      </c>
      <c r="O2823" t="str">
        <f t="shared" si="1483"/>
        <v>-0.950391973627795-0.311054812635755i</v>
      </c>
      <c r="P2823" t="str">
        <f t="shared" si="1484"/>
        <v>1.9503919736278+0.311054812635755i</v>
      </c>
      <c r="Q2823" t="str">
        <f t="shared" si="1485"/>
        <v>-1.9503919736278+8.79742044581971i</v>
      </c>
      <c r="R2823" t="str">
        <f t="shared" si="1486"/>
        <v>-0.0131473746784095-0.218785660118739i</v>
      </c>
      <c r="S2823" t="str">
        <f t="shared" si="1487"/>
        <v>0.941223371000564i</v>
      </c>
      <c r="T2823" t="str">
        <f t="shared" si="1488"/>
        <v>0.205926176543543-0.01237461631462i</v>
      </c>
      <c r="U2823" t="str">
        <f t="shared" si="1489"/>
        <v>0.0000333333333333334-0.000126969455753054i</v>
      </c>
      <c r="V2823" t="str">
        <f t="shared" si="1490"/>
        <v>6.66666666666667E-06-0.00126969455753054i</v>
      </c>
      <c r="W2823" t="str">
        <f t="shared" si="1491"/>
        <v>0.0000275852363614512-0.00011605770080194i</v>
      </c>
      <c r="X2823" t="str">
        <f t="shared" si="1492"/>
        <v>0.0000277967394166423-0.000115950624950907i</v>
      </c>
      <c r="Y2823" t="str">
        <f t="shared" si="1493"/>
        <v>0.009+5.58575173808265i</v>
      </c>
      <c r="Z2823" t="str">
        <f t="shared" si="1494"/>
        <v>-0.000249007418401037-0.0000601200783827838i</v>
      </c>
      <c r="AA2823" t="str">
        <f t="shared" si="1495"/>
        <v>0.00347229532726052-2.14836217566655i</v>
      </c>
      <c r="AB2823" t="str">
        <f t="shared" si="1496"/>
        <v>0.971236913630184-0.0583640426802559i</v>
      </c>
      <c r="AC2823" t="str">
        <f t="shared" si="1497"/>
        <v>0.99709816063271-0.218936384747631i</v>
      </c>
      <c r="AD2823" t="str">
        <f t="shared" si="1498"/>
        <v>0.941522776492703+0.14819960160075i</v>
      </c>
      <c r="AE2823" t="str">
        <f t="shared" si="1499"/>
        <v>-0.00022553638427569-0.0000935072233245825i</v>
      </c>
      <c r="AF2823" t="str">
        <f t="shared" si="1500"/>
        <v>-15.0701568803213-0.399689802130239i</v>
      </c>
      <c r="AG2823" t="str">
        <f t="shared" si="1501"/>
        <v>1.00116439350247-0.00732042672649603i</v>
      </c>
      <c r="AH2823" t="str">
        <f t="shared" si="1502"/>
        <v>0.00334645624751095+0.00152203835393252i</v>
      </c>
      <c r="AI2823">
        <f t="shared" si="1503"/>
        <v>-48.691720550755406</v>
      </c>
      <c r="AJ2823">
        <f t="shared" si="1504"/>
        <v>24.457034495191156</v>
      </c>
      <c r="AK2823"/>
      <c r="AL2823"/>
      <c r="AM2823"/>
      <c r="AN2823"/>
    </row>
    <row r="2824" spans="1:40" x14ac:dyDescent="0.25">
      <c r="A2824"/>
      <c r="B2824">
        <f t="shared" si="1470"/>
        <v>890000</v>
      </c>
      <c r="C2824" s="237" t="str">
        <f t="shared" si="1473"/>
        <v>-9.64856493813813E-08+0.00275171071682782i</v>
      </c>
      <c r="D2824" s="208" t="str">
        <f t="shared" si="1474"/>
        <v>-5.95700669672927+0.0210964488290133i</v>
      </c>
      <c r="E2824" t="str">
        <f t="shared" si="1475"/>
        <v>2870</v>
      </c>
      <c r="F2824" t="str">
        <f t="shared" si="1476"/>
        <v>0.777000777000777</v>
      </c>
      <c r="G2824" t="str">
        <f t="shared" si="1471"/>
        <v>0.777000777000777</v>
      </c>
      <c r="H2824" t="str">
        <f t="shared" si="1477"/>
        <v>9.11319706369128+0.420339490090461i</v>
      </c>
      <c r="I2824" t="str">
        <f t="shared" si="1478"/>
        <v>3495.02182711864i</v>
      </c>
      <c r="J2824" t="str">
        <f t="shared" si="1472"/>
        <v>-16533.4643615076+764.598935075092i</v>
      </c>
      <c r="K2824" t="str">
        <f t="shared" si="1479"/>
        <v>0.0097550172570093-0.21093964791988i</v>
      </c>
      <c r="L2824" t="str">
        <f t="shared" si="1480"/>
        <v>0.000741695674873059-0.0135968307426451i</v>
      </c>
      <c r="M2824" t="str">
        <f t="shared" si="1481"/>
        <v>0.0104967129318824-0.224536478662525i</v>
      </c>
      <c r="N2824" t="str">
        <f t="shared" si="1482"/>
        <v>-9.11872101240198i</v>
      </c>
      <c r="O2824" t="str">
        <f t="shared" si="1483"/>
        <v>-0.953529025455372-0.301301174266095i</v>
      </c>
      <c r="P2824" t="str">
        <f t="shared" si="1484"/>
        <v>1.95352902545537+0.301301174266095i</v>
      </c>
      <c r="Q2824" t="str">
        <f t="shared" si="1485"/>
        <v>-1.95352902545537+8.81741983813589i</v>
      </c>
      <c r="R2824" t="str">
        <f t="shared" si="1486"/>
        <v>-0.0142169158809556-0.218403558294962i</v>
      </c>
      <c r="S2824" t="str">
        <f t="shared" si="1487"/>
        <v>0.942282114949947i</v>
      </c>
      <c r="T2824" t="str">
        <f t="shared" si="1488"/>
        <v>0.205797766822771-0.0133963455643723i</v>
      </c>
      <c r="U2824" t="str">
        <f t="shared" si="1489"/>
        <v>0.0000333333333333333-0.000126826793443219i</v>
      </c>
      <c r="V2824" t="str">
        <f t="shared" si="1490"/>
        <v>6.66666666666667E-06-0.00126826793443219i</v>
      </c>
      <c r="W2824" t="str">
        <f t="shared" si="1491"/>
        <v>0.0000275851957208754-0.000115928716327244i</v>
      </c>
      <c r="X2824" t="str">
        <f t="shared" si="1492"/>
        <v>0.0000277962007940349-0.00011582176059705i</v>
      </c>
      <c r="Y2824" t="str">
        <f t="shared" si="1493"/>
        <v>0.009+5.59203492338983i</v>
      </c>
      <c r="Z2824" t="str">
        <f t="shared" si="1494"/>
        <v>-0.0002484511986851-0.0000600504710839172i</v>
      </c>
      <c r="AA2824" t="str">
        <f t="shared" si="1495"/>
        <v>0.00346449629240584-2.14594819866712i</v>
      </c>
      <c r="AB2824" t="str">
        <f t="shared" si="1496"/>
        <v>0.970631277848584-0.0631829597298097i</v>
      </c>
      <c r="AC2824" t="str">
        <f t="shared" si="1497"/>
        <v>0.996001558597075-0.218605342598298i</v>
      </c>
      <c r="AD2824" t="str">
        <f t="shared" si="1498"/>
        <v>0.943023099863334+0.143540867842918i</v>
      </c>
      <c r="AE2824" t="str">
        <f t="shared" si="1499"/>
        <v>-0.000225675522815022-0.0000922918820656816i</v>
      </c>
      <c r="AF2824" t="str">
        <f t="shared" si="1500"/>
        <v>-15.0702037604205-0.399243041261448i</v>
      </c>
      <c r="AG2824" t="str">
        <f t="shared" si="1501"/>
        <v>1.00112690008787-0.00732391676084849i</v>
      </c>
      <c r="AH2824" t="str">
        <f t="shared" si="1502"/>
        <v>0.00334934119673337+0.00150379252243235i</v>
      </c>
      <c r="AI2824">
        <f t="shared" si="1503"/>
        <v>-48.703269127880738</v>
      </c>
      <c r="AJ2824">
        <f t="shared" si="1504"/>
        <v>24.179202233607217</v>
      </c>
      <c r="AK2824"/>
      <c r="AL2824"/>
      <c r="AM2824"/>
      <c r="AN2824"/>
    </row>
    <row r="2825" spans="1:40" x14ac:dyDescent="0.25">
      <c r="A2825"/>
      <c r="B2825">
        <f t="shared" si="1470"/>
        <v>891000</v>
      </c>
      <c r="C2825" s="237" t="str">
        <f t="shared" si="1473"/>
        <v>-9.62691925807558E-08+0.00274862237708587i</v>
      </c>
      <c r="D2825" s="208" t="str">
        <f t="shared" si="1474"/>
        <v>-5.95700669506977+0.0210727715576583i</v>
      </c>
      <c r="E2825" t="str">
        <f t="shared" si="1475"/>
        <v>2870</v>
      </c>
      <c r="F2825" t="str">
        <f t="shared" si="1476"/>
        <v>0.777000777000777</v>
      </c>
      <c r="G2825" t="str">
        <f t="shared" si="1471"/>
        <v>0.777000777000777</v>
      </c>
      <c r="H2825" t="str">
        <f t="shared" si="1477"/>
        <v>9.11324378821009+0.419870046978328i</v>
      </c>
      <c r="I2825" t="str">
        <f t="shared" si="1478"/>
        <v>3498.94881793563i</v>
      </c>
      <c r="J2825" t="str">
        <f t="shared" si="1472"/>
        <v>-16570.6413354097+765.458035002142i</v>
      </c>
      <c r="K2825" t="str">
        <f t="shared" si="1479"/>
        <v>0.00973317672389137-0.210703883388344i</v>
      </c>
      <c r="L2825" t="str">
        <f t="shared" si="1480"/>
        <v>0.000740036673383435-0.0135816609465818i</v>
      </c>
      <c r="M2825" t="str">
        <f t="shared" si="1481"/>
        <v>0.0104732133972748-0.224285544334926i</v>
      </c>
      <c r="N2825" t="str">
        <f t="shared" si="1482"/>
        <v>-9.1289667663485i</v>
      </c>
      <c r="O2825" t="str">
        <f t="shared" si="1483"/>
        <v>-0.956565980997236-0.291515906939562i</v>
      </c>
      <c r="P2825" t="str">
        <f t="shared" si="1484"/>
        <v>1.95656598099724+0.291515906939562i</v>
      </c>
      <c r="Q2825" t="str">
        <f t="shared" si="1485"/>
        <v>-1.95656598099724+8.83745085940894i</v>
      </c>
      <c r="R2825" t="str">
        <f t="shared" si="1486"/>
        <v>-0.0152802756183251-0.218011861586863i</v>
      </c>
      <c r="S2825" t="str">
        <f t="shared" si="1487"/>
        <v>0.943340858899327i</v>
      </c>
      <c r="T2825" t="str">
        <f t="shared" si="1488"/>
        <v>0.205659496759593-0.0144145083260092i</v>
      </c>
      <c r="U2825" t="str">
        <f t="shared" si="1489"/>
        <v>0.0000333333333333334-0.000126684451363036i</v>
      </c>
      <c r="V2825" t="str">
        <f t="shared" si="1490"/>
        <v>6.66666666666667E-06-0.00126684451363036i</v>
      </c>
      <c r="W2825" t="str">
        <f t="shared" si="1491"/>
        <v>0.0000275851550347608-0.000115800022966488i</v>
      </c>
      <c r="X2825" t="str">
        <f t="shared" si="1492"/>
        <v>0.000027795663801861-0.000115693187083008i</v>
      </c>
      <c r="Y2825" t="str">
        <f t="shared" si="1493"/>
        <v>0.009+5.59831810869701i</v>
      </c>
      <c r="Z2825" t="str">
        <f t="shared" si="1494"/>
        <v>-0.000247896850728335-0.0000599810265534712i</v>
      </c>
      <c r="AA2825" t="str">
        <f t="shared" si="1495"/>
        <v>0.0034567235043934-2.14353964053897i</v>
      </c>
      <c r="AB2825" t="str">
        <f t="shared" si="1496"/>
        <v>0.969979136427505-0.0679850556788709i</v>
      </c>
      <c r="AC2825" t="str">
        <f t="shared" si="1497"/>
        <v>0.994910733267134-0.218264320603115i</v>
      </c>
      <c r="AD2825" t="str">
        <f t="shared" si="1498"/>
        <v>0.944476092062005+0.138867108637204i</v>
      </c>
      <c r="AE2825" t="str">
        <f t="shared" si="1499"/>
        <v>-0.000225803257079804-0.0000910753644580022i</v>
      </c>
      <c r="AF2825" t="str">
        <f t="shared" si="1500"/>
        <v>-15.0702504832799-0.39879727542067i</v>
      </c>
      <c r="AG2825" t="str">
        <f t="shared" si="1501"/>
        <v>1.00108937364031-0.00732703174199374i</v>
      </c>
      <c r="AH2825" t="str">
        <f t="shared" si="1502"/>
        <v>0.00335205494001129+0.00148552060489989i</v>
      </c>
      <c r="AI2825">
        <f t="shared" si="1503"/>
        <v>-48.715023867243382</v>
      </c>
      <c r="AJ2825">
        <f t="shared" si="1504"/>
        <v>23.901347530080272</v>
      </c>
      <c r="AK2825"/>
      <c r="AL2825"/>
      <c r="AM2825"/>
      <c r="AN2825"/>
    </row>
    <row r="2826" spans="1:40" x14ac:dyDescent="0.25">
      <c r="A2826"/>
      <c r="B2826">
        <f t="shared" si="1470"/>
        <v>892000</v>
      </c>
      <c r="C2826" s="237" t="str">
        <f t="shared" si="1473"/>
        <v>-9.60534633657086E-08+0.00274554096187247i</v>
      </c>
      <c r="D2826" s="208" t="str">
        <f t="shared" si="1474"/>
        <v>-5.95700669341584+0.0210491473743556i</v>
      </c>
      <c r="E2826" t="str">
        <f t="shared" si="1475"/>
        <v>2870</v>
      </c>
      <c r="F2826" t="str">
        <f t="shared" si="1476"/>
        <v>0.777000777000777</v>
      </c>
      <c r="G2826" t="str">
        <f t="shared" si="1471"/>
        <v>0.777000777000777</v>
      </c>
      <c r="H2826" t="str">
        <f t="shared" si="1477"/>
        <v>9.11329035618516+0.419401648670534i</v>
      </c>
      <c r="I2826" t="str">
        <f t="shared" si="1478"/>
        <v>3502.87580875262i</v>
      </c>
      <c r="J2826" t="str">
        <f t="shared" si="1472"/>
        <v>-16607.8600577384+766.317134929193i</v>
      </c>
      <c r="K2826" t="str">
        <f t="shared" si="1479"/>
        <v>0.00971140940799107-0.210468644194185i</v>
      </c>
      <c r="L2826" t="str">
        <f t="shared" si="1480"/>
        <v>0.000738383226394348-0.0135665248612003i</v>
      </c>
      <c r="M2826" t="str">
        <f t="shared" si="1481"/>
        <v>0.0104497926343854-0.224035169055385i</v>
      </c>
      <c r="N2826" t="str">
        <f t="shared" si="1482"/>
        <v>-9.13921252029502i</v>
      </c>
      <c r="O2826" t="str">
        <f t="shared" si="1483"/>
        <v>-0.959502521450329-0.281700037860241i</v>
      </c>
      <c r="P2826" t="str">
        <f t="shared" si="1484"/>
        <v>1.95950252145033+0.281700037860241i</v>
      </c>
      <c r="Q2826" t="str">
        <f t="shared" si="1485"/>
        <v>-1.95950252145033+8.85751248243478i</v>
      </c>
      <c r="R2826" t="str">
        <f t="shared" si="1486"/>
        <v>-0.016337391456372-0.217610685338579i</v>
      </c>
      <c r="S2826" t="str">
        <f t="shared" si="1487"/>
        <v>0.94439960284871i</v>
      </c>
      <c r="T2826" t="str">
        <f t="shared" si="1488"/>
        <v>0.20551144480939-0.0154290260029816i</v>
      </c>
      <c r="U2826" t="str">
        <f t="shared" si="1489"/>
        <v>0.0000333333333333333-0.000126542428435499i</v>
      </c>
      <c r="V2826" t="str">
        <f t="shared" si="1490"/>
        <v>6.66666666666667E-06-0.00126542428435499i</v>
      </c>
      <c r="W2826" t="str">
        <f t="shared" si="1491"/>
        <v>0.0000275851143031077-0.000115671619740573i</v>
      </c>
      <c r="X2826" t="str">
        <f t="shared" si="1492"/>
        <v>0.0000277951284326093-0.000115564903430619i</v>
      </c>
      <c r="Y2826" t="str">
        <f t="shared" si="1493"/>
        <v>0.009+5.60460129400419i</v>
      </c>
      <c r="Z2826" t="str">
        <f t="shared" si="1494"/>
        <v>-0.000247344366141743-0.0000599117442143771i</v>
      </c>
      <c r="AA2826" t="str">
        <f t="shared" si="1495"/>
        <v>0.00344897684557805-2.14113648305587i</v>
      </c>
      <c r="AB2826" t="str">
        <f t="shared" si="1496"/>
        <v>0.969280859396456-0.0727699598321201i</v>
      </c>
      <c r="AC2826" t="str">
        <f t="shared" si="1497"/>
        <v>0.993825753732029-0.217913432187292i</v>
      </c>
      <c r="AD2826" t="str">
        <f t="shared" si="1498"/>
        <v>0.94588160260646+0.134178799587262i</v>
      </c>
      <c r="AE2826" t="str">
        <f t="shared" si="1499"/>
        <v>-0.000225919599521967-0.0000898577867660145i</v>
      </c>
      <c r="AF2826" t="str">
        <f t="shared" si="1500"/>
        <v>-15.070297049601-0.398352501296178i</v>
      </c>
      <c r="AG2826" t="str">
        <f t="shared" si="1501"/>
        <v>1.0010518179574-0.00732977175887715i</v>
      </c>
      <c r="AH2826" t="str">
        <f t="shared" si="1502"/>
        <v>0.00335459755439421+0.00146722435783444i</v>
      </c>
      <c r="AI2826">
        <f t="shared" si="1503"/>
        <v>-48.726984502619587</v>
      </c>
      <c r="AJ2826">
        <f t="shared" si="1504"/>
        <v>23.623470073939707</v>
      </c>
      <c r="AK2826"/>
      <c r="AL2826"/>
      <c r="AM2826"/>
      <c r="AN2826"/>
    </row>
    <row r="2827" spans="1:40" x14ac:dyDescent="0.25">
      <c r="A2827"/>
      <c r="B2827">
        <f t="shared" si="1470"/>
        <v>893000</v>
      </c>
      <c r="C2827" s="237" t="str">
        <f t="shared" si="1473"/>
        <v>-9.58384584790029E-08+0.00274246644792492i</v>
      </c>
      <c r="D2827" s="208" t="str">
        <f t="shared" si="1474"/>
        <v>-5.95700669176747+0.0210255761007577i</v>
      </c>
      <c r="E2827" t="str">
        <f t="shared" si="1475"/>
        <v>2870</v>
      </c>
      <c r="F2827" t="str">
        <f t="shared" si="1476"/>
        <v>0.777000777000777</v>
      </c>
      <c r="G2827" t="str">
        <f t="shared" si="1471"/>
        <v>0.777000777000777</v>
      </c>
      <c r="H2827" t="str">
        <f t="shared" si="1477"/>
        <v>9.11333676831449+0.418934291691658i</v>
      </c>
      <c r="I2827" t="str">
        <f t="shared" si="1478"/>
        <v>3506.80279956961i</v>
      </c>
      <c r="J2827" t="str">
        <f t="shared" si="1472"/>
        <v>-16645.1205284937+767.176234856243i</v>
      </c>
      <c r="K2827" t="str">
        <f t="shared" si="1479"/>
        <v>0.00968971498262545-0.210233928587184i</v>
      </c>
      <c r="L2827" t="str">
        <f t="shared" si="1480"/>
        <v>0.000736735309161854-0.0135514223745959i</v>
      </c>
      <c r="M2827" t="str">
        <f t="shared" si="1481"/>
        <v>0.0104264502917873-0.22378535096178i</v>
      </c>
      <c r="N2827" t="str">
        <f t="shared" si="1482"/>
        <v>-9.14945827424154i</v>
      </c>
      <c r="O2827" t="str">
        <f t="shared" si="1483"/>
        <v>-0.962338338552621-0.27185459744463i</v>
      </c>
      <c r="P2827" t="str">
        <f t="shared" si="1484"/>
        <v>1.96233833855262+0.27185459744463i</v>
      </c>
      <c r="Q2827" t="str">
        <f t="shared" si="1485"/>
        <v>-1.96233833855262+8.87760367679691i</v>
      </c>
      <c r="R2827" t="str">
        <f t="shared" si="1486"/>
        <v>-0.0173882028181402-0.217200144512395i</v>
      </c>
      <c r="S2827" t="str">
        <f t="shared" si="1487"/>
        <v>0.945458346798091i</v>
      </c>
      <c r="T2827" t="str">
        <f t="shared" si="1488"/>
        <v>0.205353689554995-0.0164398214902287i</v>
      </c>
      <c r="U2827" t="str">
        <f t="shared" si="1489"/>
        <v>0.0000333333333333333-0.000126400723588426i</v>
      </c>
      <c r="V2827" t="str">
        <f t="shared" si="1490"/>
        <v>6.66666666666667E-06-0.00126400723588426i</v>
      </c>
      <c r="W2827" t="str">
        <f t="shared" si="1491"/>
        <v>0.0000275850735259164-0.00011554350567478i</v>
      </c>
      <c r="X2827" t="str">
        <f t="shared" si="1492"/>
        <v>0.0000277945946788114-0.000115436908666094i</v>
      </c>
      <c r="Y2827" t="str">
        <f t="shared" si="1493"/>
        <v>0.009+5.61088447931137i</v>
      </c>
      <c r="Z2827" t="str">
        <f t="shared" si="1494"/>
        <v>-0.000246793736583258-0.000059842623492319i</v>
      </c>
      <c r="AA2827" t="str">
        <f t="shared" si="1495"/>
        <v>0.00344125619897303-2.13873870807328i</v>
      </c>
      <c r="AB2827" t="str">
        <f t="shared" si="1496"/>
        <v>0.968536817386066-0.077537308528742i</v>
      </c>
      <c r="AC2827" t="str">
        <f t="shared" si="1497"/>
        <v>0.992746687180505-0.21755279049128i</v>
      </c>
      <c r="AD2827" t="str">
        <f t="shared" si="1498"/>
        <v>0.947239485693712+0.129476417808563i</v>
      </c>
      <c r="AE2827" t="str">
        <f t="shared" si="1499"/>
        <v>-0.000226024563591503-0.0000886392648498172i</v>
      </c>
      <c r="AF2827" t="str">
        <f t="shared" si="1500"/>
        <v>-15.070343460082-0.3979087155909i</v>
      </c>
      <c r="AG2827" t="str">
        <f t="shared" si="1501"/>
        <v>1.00101423683149-0.00733213693628225i</v>
      </c>
      <c r="AH2827" t="str">
        <f t="shared" si="1502"/>
        <v>0.00335696913219903+0.00144890553313771i</v>
      </c>
      <c r="AI2827">
        <f t="shared" si="1503"/>
        <v>-48.7391507810215</v>
      </c>
      <c r="AJ2827">
        <f t="shared" si="1504"/>
        <v>23.345569558264373</v>
      </c>
      <c r="AK2827"/>
      <c r="AL2827"/>
      <c r="AM2827"/>
      <c r="AN2827"/>
    </row>
    <row r="2828" spans="1:40" x14ac:dyDescent="0.25">
      <c r="A2828"/>
      <c r="B2828">
        <f t="shared" si="1470"/>
        <v>894000</v>
      </c>
      <c r="C2828" s="237" t="str">
        <f t="shared" si="1473"/>
        <v>-9.56241746816099E-08+0.00273939881208461i</v>
      </c>
      <c r="D2828" s="208" t="str">
        <f t="shared" si="1474"/>
        <v>-5.95700669012463+0.0210020575593154i</v>
      </c>
      <c r="E2828" t="str">
        <f t="shared" si="1475"/>
        <v>2870</v>
      </c>
      <c r="F2828" t="str">
        <f t="shared" si="1476"/>
        <v>0.777000777000777</v>
      </c>
      <c r="G2828" t="str">
        <f t="shared" si="1471"/>
        <v>0.777000777000777</v>
      </c>
      <c r="H2828" t="str">
        <f t="shared" si="1477"/>
        <v>9.11338302529212+0.418467972581624i</v>
      </c>
      <c r="I2828" t="str">
        <f t="shared" si="1478"/>
        <v>3510.72979038659i</v>
      </c>
      <c r="J2828" t="str">
        <f t="shared" si="1472"/>
        <v>-16682.4227476756+768.035334783295i</v>
      </c>
      <c r="K2828" t="str">
        <f t="shared" si="1479"/>
        <v>0.00966809312293038-0.209999734824867i</v>
      </c>
      <c r="L2828" t="str">
        <f t="shared" si="1480"/>
        <v>0.000735092897079529-0.0135363533753572i</v>
      </c>
      <c r="M2828" t="str">
        <f t="shared" si="1481"/>
        <v>0.0104031860200099-0.223536088200224i</v>
      </c>
      <c r="N2828" t="str">
        <f t="shared" si="1482"/>
        <v>-9.15970402818805i</v>
      </c>
      <c r="O2828" t="str">
        <f t="shared" si="1483"/>
        <v>-0.965073134615469-0.261980619213469i</v>
      </c>
      <c r="P2828" t="str">
        <f t="shared" si="1484"/>
        <v>1.96507313461547+0.261980619213469i</v>
      </c>
      <c r="Q2828" t="str">
        <f t="shared" si="1485"/>
        <v>-1.96507313461547+8.89772340897458i</v>
      </c>
      <c r="R2828" t="str">
        <f t="shared" si="1486"/>
        <v>-0.0184326509547017-0.216780353666549i</v>
      </c>
      <c r="S2828" t="str">
        <f t="shared" si="1487"/>
        <v>0.946517090747474i</v>
      </c>
      <c r="T2828" t="str">
        <f t="shared" si="1488"/>
        <v>0.20518630968367-0.0174468191564079i</v>
      </c>
      <c r="U2828" t="str">
        <f t="shared" si="1489"/>
        <v>0.0000333333333333334-0.000126259335754435i</v>
      </c>
      <c r="V2828" t="str">
        <f t="shared" si="1490"/>
        <v>6.66666666666667E-06-0.00126259335754435i</v>
      </c>
      <c r="W2828" t="str">
        <f t="shared" si="1491"/>
        <v>0.0000275850327031879-0.000115415679798759i</v>
      </c>
      <c r="X2828" t="str">
        <f t="shared" si="1492"/>
        <v>0.0000277940625330408-0.000115309201820012i</v>
      </c>
      <c r="Y2828" t="str">
        <f t="shared" si="1493"/>
        <v>0.009+5.61716766461855i</v>
      </c>
      <c r="Z2828" t="str">
        <f t="shared" si="1494"/>
        <v>-0.000246244953757465-0.0000597736638157151i</v>
      </c>
      <c r="AA2828" t="str">
        <f t="shared" si="1495"/>
        <v>0.00343356144824558-2.1363462975278i</v>
      </c>
      <c r="AB2828" t="str">
        <f t="shared" si="1496"/>
        <v>0.967747381519494-0.0822867450586136i</v>
      </c>
      <c r="AC2828" t="str">
        <f t="shared" si="1497"/>
        <v>0.991673598929193-0.217182508346703i</v>
      </c>
      <c r="AD2828" t="str">
        <f t="shared" si="1498"/>
        <v>0.948549600215553+0.124760441884363i</v>
      </c>
      <c r="AE2828" t="str">
        <f t="shared" si="1499"/>
        <v>-0.000226118163731045-0.0000874199141583912i</v>
      </c>
      <c r="AF2828" t="str">
        <f t="shared" si="1500"/>
        <v>-15.0703897154167-0.397465915022309i</v>
      </c>
      <c r="AG2828" t="str">
        <f t="shared" si="1501"/>
        <v>1.0009766340494-0.00733412743475039i</v>
      </c>
      <c r="AH2828" t="str">
        <f t="shared" si="1502"/>
        <v>0.0033591697809502+0.00143056587800783i</v>
      </c>
      <c r="AI2828">
        <f t="shared" si="1503"/>
        <v>-48.751522462616279</v>
      </c>
      <c r="AJ2828">
        <f t="shared" si="1504"/>
        <v>23.067645679894046</v>
      </c>
      <c r="AK2828"/>
      <c r="AL2828"/>
      <c r="AM2828"/>
      <c r="AN2828"/>
    </row>
    <row r="2829" spans="1:40" x14ac:dyDescent="0.25">
      <c r="A2829"/>
      <c r="B2829">
        <f t="shared" si="1470"/>
        <v>895000</v>
      </c>
      <c r="C2829" s="237" t="str">
        <f t="shared" si="1473"/>
        <v>-9.54106087525848E-08+0.00273633803129643i</v>
      </c>
      <c r="D2829" s="208" t="str">
        <f t="shared" si="1474"/>
        <v>-5.9570066884873+0.0209785915732726i</v>
      </c>
      <c r="E2829" t="str">
        <f t="shared" si="1475"/>
        <v>2870</v>
      </c>
      <c r="F2829" t="str">
        <f t="shared" si="1476"/>
        <v>0.777000777000777</v>
      </c>
      <c r="G2829" t="str">
        <f t="shared" si="1471"/>
        <v>0.777000777000777</v>
      </c>
      <c r="H2829" t="str">
        <f t="shared" si="1477"/>
        <v>9.11342912780829+0.418002687895641i</v>
      </c>
      <c r="I2829" t="str">
        <f t="shared" si="1478"/>
        <v>3514.65678120358i</v>
      </c>
      <c r="J2829" t="str">
        <f t="shared" si="1472"/>
        <v>-16719.7667152842+768.894434710345i</v>
      </c>
      <c r="K2829" t="str">
        <f t="shared" si="1479"/>
        <v>0.00964654350584824-0.209766061172471i</v>
      </c>
      <c r="L2829" t="str">
        <f t="shared" si="1480"/>
        <v>0.00073345596567753-0.0135213177525637i</v>
      </c>
      <c r="M2829" t="str">
        <f t="shared" si="1481"/>
        <v>0.0103799994715258-0.223287378925035i</v>
      </c>
      <c r="N2829" t="str">
        <f t="shared" si="1482"/>
        <v>-9.16994978213457i</v>
      </c>
      <c r="O2829" t="str">
        <f t="shared" si="1483"/>
        <v>-0.967706622554877-0.252079139683219i</v>
      </c>
      <c r="P2829" t="str">
        <f t="shared" si="1484"/>
        <v>1.96770662255488+0.252079139683219i</v>
      </c>
      <c r="Q2829" t="str">
        <f t="shared" si="1485"/>
        <v>-1.96770662255488+8.91787064245135i</v>
      </c>
      <c r="R2829" t="str">
        <f t="shared" si="1486"/>
        <v>-0.0194706789160223-0.216351426933889i</v>
      </c>
      <c r="S2829" t="str">
        <f t="shared" si="1487"/>
        <v>0.947575834696857i</v>
      </c>
      <c r="T2829" t="str">
        <f t="shared" si="1488"/>
        <v>0.205009383964736-0.0184499448259643i</v>
      </c>
      <c r="U2829" t="str">
        <f t="shared" si="1489"/>
        <v>0.0000333333333333333-0.00012611826387091i</v>
      </c>
      <c r="V2829" t="str">
        <f t="shared" si="1490"/>
        <v>6.66666666666667E-06-0.0012611826387091i</v>
      </c>
      <c r="W2829" t="str">
        <f t="shared" si="1491"/>
        <v>0.0000275849918349222-0.000115288141146492i</v>
      </c>
      <c r="X2829" t="str">
        <f t="shared" si="1492"/>
        <v>0.0000277935319879119-0.000115181781927279i</v>
      </c>
      <c r="Y2829" t="str">
        <f t="shared" si="1493"/>
        <v>0.009+5.62345084992573i</v>
      </c>
      <c r="Z2829" t="str">
        <f t="shared" si="1494"/>
        <v>-0.000245698009415256-0.0000597048646157003i</v>
      </c>
      <c r="AA2829" t="str">
        <f t="shared" si="1495"/>
        <v>0.00342589247771259-2.13395923343682i</v>
      </c>
      <c r="AB2829" t="str">
        <f t="shared" si="1496"/>
        <v>0.966912923306927-0.0870179195777363i</v>
      </c>
      <c r="AC2829" t="str">
        <f t="shared" si="1497"/>
        <v>0.990606552450915-0.216802698253177i</v>
      </c>
      <c r="AD2829" t="str">
        <f t="shared" si="1498"/>
        <v>0.949811809773658+0.120031351821507i</v>
      </c>
      <c r="AE2829" t="str">
        <f t="shared" si="1499"/>
        <v>-0.000226200415370348-0.0000861998497228963i</v>
      </c>
      <c r="AF2829" t="str">
        <f t="shared" si="1500"/>
        <v>-15.0704358162956-0.397024096322368i</v>
      </c>
      <c r="AG2829" t="str">
        <f t="shared" si="1501"/>
        <v>1.00093901339205-0.00733574345049851i</v>
      </c>
      <c r="AH2829" t="str">
        <f t="shared" si="1502"/>
        <v>0.00336119962331912+0.00141220713483401i</v>
      </c>
      <c r="AI2829">
        <f t="shared" si="1503"/>
        <v>-48.76409932064832</v>
      </c>
      <c r="AJ2829">
        <f t="shared" si="1504"/>
        <v>22.789698139446582</v>
      </c>
      <c r="AK2829"/>
      <c r="AL2829"/>
      <c r="AM2829"/>
      <c r="AN2829"/>
    </row>
    <row r="2830" spans="1:40" x14ac:dyDescent="0.25">
      <c r="A2830"/>
      <c r="B2830">
        <f t="shared" si="1470"/>
        <v>896000</v>
      </c>
      <c r="C2830" s="237" t="str">
        <f t="shared" si="1473"/>
        <v>-9.51977574889468E-08+0.0027332840826082i</v>
      </c>
      <c r="D2830" s="208" t="str">
        <f t="shared" si="1474"/>
        <v>-5.95700668685543+0.0209551779666629i</v>
      </c>
      <c r="E2830" t="str">
        <f t="shared" si="1475"/>
        <v>2870</v>
      </c>
      <c r="F2830" t="str">
        <f t="shared" si="1476"/>
        <v>0.777000777000777</v>
      </c>
      <c r="G2830" t="str">
        <f t="shared" si="1471"/>
        <v>0.777000777000777</v>
      </c>
      <c r="H2830" t="str">
        <f t="shared" si="1477"/>
        <v>9.11347507654932+0.417538434204097i</v>
      </c>
      <c r="I2830" t="str">
        <f t="shared" si="1478"/>
        <v>3518.58377202057i</v>
      </c>
      <c r="J2830" t="str">
        <f t="shared" si="1472"/>
        <v>-16757.1524313194+769.753534637396i</v>
      </c>
      <c r="K2830" t="str">
        <f t="shared" si="1479"/>
        <v>0.00962506581011623-0.209532905902895i</v>
      </c>
      <c r="L2830" t="str">
        <f t="shared" si="1480"/>
        <v>0.000731824490621662-0.0135063153957821i</v>
      </c>
      <c r="M2830" t="str">
        <f t="shared" si="1481"/>
        <v>0.0103568903007379-0.223039221298677i</v>
      </c>
      <c r="N2830" t="str">
        <f t="shared" si="1482"/>
        <v>-9.18019553608109i</v>
      </c>
      <c r="O2830" t="str">
        <f t="shared" si="1483"/>
        <v>-0.970238525921618-0.242151198257299i</v>
      </c>
      <c r="P2830" t="str">
        <f t="shared" si="1484"/>
        <v>1.97023852592162+0.242151198257299i</v>
      </c>
      <c r="Q2830" t="str">
        <f t="shared" si="1485"/>
        <v>-1.97023852592162+8.93804433782379i</v>
      </c>
      <c r="R2830" t="str">
        <f t="shared" si="1486"/>
        <v>-0.0205022315218595-0.215913478001359i</v>
      </c>
      <c r="S2830" t="str">
        <f t="shared" si="1487"/>
        <v>0.948634578646238i</v>
      </c>
      <c r="T2830" t="str">
        <f t="shared" si="1488"/>
        <v>0.204822991227863-0.0194491257610468i</v>
      </c>
      <c r="U2830" t="str">
        <f t="shared" si="1489"/>
        <v>0.0000333333333333334-0.000125977506879983i</v>
      </c>
      <c r="V2830" t="str">
        <f t="shared" si="1490"/>
        <v>6.66666666666667E-06-0.00125977506879983i</v>
      </c>
      <c r="W2830" t="str">
        <f t="shared" si="1491"/>
        <v>0.0000275849509211201-0.000115160888756275i</v>
      </c>
      <c r="X2830" t="str">
        <f t="shared" si="1492"/>
        <v>0.0000277930030360809-0.00011505464802711i</v>
      </c>
      <c r="Y2830" t="str">
        <f t="shared" si="1493"/>
        <v>0.009+5.62973403523291i</v>
      </c>
      <c r="Z2830" t="str">
        <f t="shared" si="1494"/>
        <v>-0.000245152895353534-0.0000596362253261122i</v>
      </c>
      <c r="AA2830" t="str">
        <f t="shared" si="1495"/>
        <v>0.0034182491723362-2.13157749789797i</v>
      </c>
      <c r="AB2830" t="str">
        <f t="shared" si="1496"/>
        <v>0.966033814543183-0.0917304890229445i</v>
      </c>
      <c r="AC2830" t="str">
        <f t="shared" si="1497"/>
        <v>0.989545609403003-0.216413472355946i</v>
      </c>
      <c r="AD2830" t="str">
        <f t="shared" si="1498"/>
        <v>0.951025982694329+0.115289629006074i</v>
      </c>
      <c r="AE2830" t="str">
        <f t="shared" si="1499"/>
        <v>-0.000226271334920784-0.00008497918615002i</v>
      </c>
      <c r="AF2830" t="str">
        <f t="shared" si="1500"/>
        <v>-15.0704817634048-0.396583256237434i</v>
      </c>
      <c r="AG2830" t="str">
        <f t="shared" si="1501"/>
        <v>1.0009013786342-0.00733698521533396i</v>
      </c>
      <c r="AH2830" t="str">
        <f t="shared" si="1502"/>
        <v>0.00336305879706276+0.00139383104109115i</v>
      </c>
      <c r="AI2830">
        <f t="shared" si="1503"/>
        <v>-48.776881141365436</v>
      </c>
      <c r="AJ2830">
        <f t="shared" si="1504"/>
        <v>22.511726641330771</v>
      </c>
      <c r="AK2830"/>
      <c r="AL2830"/>
      <c r="AM2830"/>
      <c r="AN2830"/>
    </row>
    <row r="2831" spans="1:40" x14ac:dyDescent="0.25">
      <c r="A2831"/>
      <c r="B2831">
        <f t="shared" si="1470"/>
        <v>897000</v>
      </c>
      <c r="C2831" s="237" t="str">
        <f t="shared" si="1473"/>
        <v>-9.49856177055601E-08+0.00273023694317009i</v>
      </c>
      <c r="D2831" s="208" t="str">
        <f t="shared" si="1474"/>
        <v>-5.95700668522903+0.020931816564304i</v>
      </c>
      <c r="E2831" t="str">
        <f t="shared" si="1475"/>
        <v>2870</v>
      </c>
      <c r="F2831" t="str">
        <f t="shared" si="1476"/>
        <v>0.777000777000777</v>
      </c>
      <c r="G2831" t="str">
        <f t="shared" si="1471"/>
        <v>0.777000777000777</v>
      </c>
      <c r="H2831" t="str">
        <f t="shared" si="1477"/>
        <v>9.11352087219787+0.417075208092499i</v>
      </c>
      <c r="I2831" t="str">
        <f t="shared" si="1478"/>
        <v>3522.51076283756i</v>
      </c>
      <c r="J2831" t="str">
        <f t="shared" si="1472"/>
        <v>-16794.5798957812+770.612634564446i</v>
      </c>
      <c r="K2831" t="str">
        <f t="shared" si="1479"/>
        <v>0.00960365971625403-0.209300267296662i</v>
      </c>
      <c r="L2831" t="str">
        <f t="shared" si="1480"/>
        <v>0.000730198447712536-0.0134913461950649i</v>
      </c>
      <c r="M2831" t="str">
        <f t="shared" si="1481"/>
        <v>0.0103338581639666-0.222791613491727i</v>
      </c>
      <c r="N2831" t="str">
        <f t="shared" si="1482"/>
        <v>-9.19044129002761i</v>
      </c>
      <c r="O2831" t="str">
        <f t="shared" si="1483"/>
        <v>-0.972668578930259-0.23219783711695i</v>
      </c>
      <c r="P2831" t="str">
        <f t="shared" si="1484"/>
        <v>1.97266857893026+0.23219783711695i</v>
      </c>
      <c r="Q2831" t="str">
        <f t="shared" si="1485"/>
        <v>-1.97266857893026+8.95824345291066i</v>
      </c>
      <c r="R2831" t="str">
        <f t="shared" si="1486"/>
        <v>-0.0215272553327232-0.215466620090308i</v>
      </c>
      <c r="S2831" t="str">
        <f t="shared" si="1487"/>
        <v>0.94969332259562i</v>
      </c>
      <c r="T2831" t="str">
        <f t="shared" si="1488"/>
        <v>0.204627210342013-0.0204442906432982i</v>
      </c>
      <c r="U2831" t="str">
        <f t="shared" si="1489"/>
        <v>0.0000333333333333333-0.0001258370637285i</v>
      </c>
      <c r="V2831" t="str">
        <f t="shared" si="1490"/>
        <v>6.66666666666667E-06-0.001258370637285i</v>
      </c>
      <c r="W2831" t="str">
        <f t="shared" si="1491"/>
        <v>0.0000275849099617818-0.000115033921670691i</v>
      </c>
      <c r="X2831" t="str">
        <f t="shared" si="1492"/>
        <v>0.0000277924756702439-0.000114927799163003i</v>
      </c>
      <c r="Y2831" t="str">
        <f t="shared" si="1493"/>
        <v>0.009+5.63601722054009i</v>
      </c>
      <c r="Z2831" t="str">
        <f t="shared" si="1494"/>
        <v>-0.000244609603414897-0.000059567745383471i</v>
      </c>
      <c r="AA2831" t="str">
        <f t="shared" si="1495"/>
        <v>0.00341063141771951-2.12920107308875i</v>
      </c>
      <c r="AB2831" t="str">
        <f t="shared" si="1496"/>
        <v>0.9651104272084-0.0964241170260197i</v>
      </c>
      <c r="AC2831" t="str">
        <f t="shared" si="1497"/>
        <v>0.988490829655595-0.216014942424382i</v>
      </c>
      <c r="AD2831" t="str">
        <f t="shared" si="1498"/>
        <v>0.952191992042907+0.110535756158866i</v>
      </c>
      <c r="AE2831" t="str">
        <f t="shared" si="1499"/>
        <v>-0.000226330939769816-0.0000837580376153779i</v>
      </c>
      <c r="AF2831" t="str">
        <f t="shared" si="1500"/>
        <v>-15.0705275574269-0.396143391528195i</v>
      </c>
      <c r="AG2831" t="str">
        <f t="shared" si="1501"/>
        <v>1.00086373354412-0.00733785299656796i</v>
      </c>
      <c r="AH2831" t="str">
        <f t="shared" si="1502"/>
        <v>0.00336474745496267+0.00137543932923526i</v>
      </c>
      <c r="AI2831">
        <f t="shared" si="1503"/>
        <v>-48.789867723945434</v>
      </c>
      <c r="AJ2831">
        <f t="shared" si="1504"/>
        <v>22.233730893760125</v>
      </c>
      <c r="AK2831"/>
      <c r="AL2831"/>
      <c r="AM2831"/>
      <c r="AN2831"/>
    </row>
    <row r="2832" spans="1:40" x14ac:dyDescent="0.25">
      <c r="A2832"/>
      <c r="B2832">
        <f t="shared" si="1470"/>
        <v>898000</v>
      </c>
      <c r="C2832" s="237" t="str">
        <f t="shared" si="1473"/>
        <v>-9.47741862350125E-08+0.00272719659023404i</v>
      </c>
      <c r="D2832" s="208" t="str">
        <f t="shared" si="1474"/>
        <v>-5.95700668360805+0.0209085071917943i</v>
      </c>
      <c r="E2832" t="str">
        <f t="shared" si="1475"/>
        <v>2870</v>
      </c>
      <c r="F2832" t="str">
        <f t="shared" si="1476"/>
        <v>0.777000777000777</v>
      </c>
      <c r="G2832" t="str">
        <f t="shared" si="1471"/>
        <v>0.777000777000777</v>
      </c>
      <c r="H2832" t="str">
        <f t="shared" si="1477"/>
        <v>9.11356651543267+0.416613006161362i</v>
      </c>
      <c r="I2832" t="str">
        <f t="shared" si="1478"/>
        <v>3526.43775365454i</v>
      </c>
      <c r="J2832" t="str">
        <f t="shared" si="1472"/>
        <v>-16832.0491086696+771.471734491497i</v>
      </c>
      <c r="K2832" t="str">
        <f t="shared" si="1479"/>
        <v>0.0095823249065522-0.209068143641875i</v>
      </c>
      <c r="L2832" t="str">
        <f t="shared" si="1480"/>
        <v>0.000728577812884608-0.0134764100409465i</v>
      </c>
      <c r="M2832" t="str">
        <f t="shared" si="1481"/>
        <v>0.0103109027194368-0.222544553682821i</v>
      </c>
      <c r="N2832" t="str">
        <f t="shared" si="1482"/>
        <v>-9.20068704397413i</v>
      </c>
      <c r="O2832" t="str">
        <f t="shared" si="1483"/>
        <v>-0.974996526487066-0.222220101111837i</v>
      </c>
      <c r="P2832" t="str">
        <f t="shared" si="1484"/>
        <v>1.97499652648707+0.222220101111837i</v>
      </c>
      <c r="Q2832" t="str">
        <f t="shared" si="1485"/>
        <v>-1.97499652648707+8.97846694286229i</v>
      </c>
      <c r="R2832" t="str">
        <f t="shared" si="1486"/>
        <v>-0.0225456986209055-0.215010965937592i</v>
      </c>
      <c r="S2832" t="str">
        <f t="shared" si="1487"/>
        <v>0.950752066545001i</v>
      </c>
      <c r="T2832" t="str">
        <f t="shared" si="1488"/>
        <v>0.204422120195002-0.0214353695555267i</v>
      </c>
      <c r="U2832" t="str">
        <f t="shared" si="1489"/>
        <v>0.0000333333333333334-0.000125696933368001i</v>
      </c>
      <c r="V2832" t="str">
        <f t="shared" si="1490"/>
        <v>6.66666666666667E-06-0.00125696933368001i</v>
      </c>
      <c r="W2832" t="str">
        <f t="shared" si="1491"/>
        <v>0.0000275848689569081-0.000114907238936592i</v>
      </c>
      <c r="X2832" t="str">
        <f t="shared" si="1492"/>
        <v>0.000027791949883139-0.000114801234382721i</v>
      </c>
      <c r="Y2832" t="str">
        <f t="shared" si="1493"/>
        <v>0.009+5.64230040584727i</v>
      </c>
      <c r="Z2832" t="str">
        <f t="shared" si="1494"/>
        <v>-0.000244068125487353-0.00005949942422697i</v>
      </c>
      <c r="AA2832" t="str">
        <f t="shared" si="1495"/>
        <v>0.00340303910010232-2.12682994126605i</v>
      </c>
      <c r="AB2832" t="str">
        <f t="shared" si="1496"/>
        <v>0.964143133371636-0.101098473827246i</v>
      </c>
      <c r="AC2832" t="str">
        <f t="shared" si="1497"/>
        <v>0.987442271319909-0.215607219831264i</v>
      </c>
      <c r="AD2832" t="str">
        <f t="shared" si="1498"/>
        <v>0.953309715637712+0.105770217290705i</v>
      </c>
      <c r="AE2832" t="str">
        <f t="shared" si="1499"/>
        <v>-0.000226379248275419-0.0000825365178569526i</v>
      </c>
      <c r="AF2832" t="str">
        <f t="shared" si="1500"/>
        <v>-15.0705731990407-0.395704498969568i</v>
      </c>
      <c r="AG2832" t="str">
        <f t="shared" si="1501"/>
        <v>1.00082608188326-0.00733834709692562i</v>
      </c>
      <c r="AH2832" t="str">
        <f t="shared" si="1502"/>
        <v>0.0033662657647627+0.00135703372659888i</v>
      </c>
      <c r="AI2832">
        <f t="shared" si="1503"/>
        <v>-48.80305888042755</v>
      </c>
      <c r="AJ2832">
        <f t="shared" si="1504"/>
        <v>21.955710608766239</v>
      </c>
      <c r="AK2832"/>
      <c r="AL2832"/>
      <c r="AM2832"/>
      <c r="AN2832"/>
    </row>
    <row r="2833" spans="1:40" x14ac:dyDescent="0.25">
      <c r="A2833"/>
      <c r="B2833">
        <f t="shared" si="1470"/>
        <v>899000</v>
      </c>
      <c r="C2833" s="237" t="str">
        <f t="shared" si="1473"/>
        <v>-9.45634599274983E-08+0.00272416300115322i</v>
      </c>
      <c r="D2833" s="208" t="str">
        <f t="shared" si="1474"/>
        <v>-5.95700668199249+0.020885249675508i</v>
      </c>
      <c r="E2833" t="str">
        <f t="shared" si="1475"/>
        <v>2870</v>
      </c>
      <c r="F2833" t="str">
        <f t="shared" si="1476"/>
        <v>0.777000777000777</v>
      </c>
      <c r="G2833" t="str">
        <f t="shared" si="1471"/>
        <v>0.777000777000777</v>
      </c>
      <c r="H2833" t="str">
        <f t="shared" si="1477"/>
        <v>9.11361200692881+0.416151825026158i</v>
      </c>
      <c r="I2833" t="str">
        <f t="shared" si="1478"/>
        <v>3530.36474447153i</v>
      </c>
      <c r="J2833" t="str">
        <f t="shared" si="1472"/>
        <v>-16869.5600699846+772.330834418548i</v>
      </c>
      <c r="K2833" t="str">
        <f t="shared" si="1479"/>
        <v>0.00956106106506032-0.208836533234173i</v>
      </c>
      <c r="L2833" t="str">
        <f t="shared" si="1480"/>
        <v>0.00072696256220535-0.0134615068244417i</v>
      </c>
      <c r="M2833" t="str">
        <f t="shared" si="1481"/>
        <v>0.0102880236272657-0.222298040058615i</v>
      </c>
      <c r="N2833" t="str">
        <f t="shared" si="1482"/>
        <v>-9.21093279792065i</v>
      </c>
      <c r="O2833" t="str">
        <f t="shared" si="1483"/>
        <v>-0.97722212421678-0.212219037650359i</v>
      </c>
      <c r="P2833" t="str">
        <f t="shared" si="1484"/>
        <v>1.97722212421678+0.212219037650359i</v>
      </c>
      <c r="Q2833" t="str">
        <f t="shared" si="1485"/>
        <v>-1.97722212421678+8.99871376027029i</v>
      </c>
      <c r="R2833" t="str">
        <f t="shared" si="1486"/>
        <v>-0.023557511341597-0.214546627777468i</v>
      </c>
      <c r="S2833" t="str">
        <f t="shared" si="1487"/>
        <v>0.951810810494384i</v>
      </c>
      <c r="T2833" t="str">
        <f t="shared" si="1488"/>
        <v>0.204207799673709-0.0224222939632761i</v>
      </c>
      <c r="U2833" t="str">
        <f t="shared" si="1489"/>
        <v>0.0000333333333333333-0.000125557114754688i</v>
      </c>
      <c r="V2833" t="str">
        <f t="shared" si="1490"/>
        <v>6.66666666666667E-06-0.00125557114754688i</v>
      </c>
      <c r="W2833" t="str">
        <f t="shared" si="1491"/>
        <v>0.0000275848279064994-0.000114780839605064i</v>
      </c>
      <c r="X2833" t="str">
        <f t="shared" si="1492"/>
        <v>0.0000277914256675435-0.000114674952738257i</v>
      </c>
      <c r="Y2833" t="str">
        <f t="shared" si="1493"/>
        <v>0.009+5.64858359115445i</v>
      </c>
      <c r="Z2833" t="str">
        <f t="shared" si="1494"/>
        <v>-0.000243528453503982-0.0000594312612984526i</v>
      </c>
      <c r="AA2833" t="str">
        <f t="shared" si="1495"/>
        <v>0.00339547210635683-2.12446408476571i</v>
      </c>
      <c r="AB2833" t="str">
        <f t="shared" si="1496"/>
        <v>0.963132305097532-0.105753236188485i</v>
      </c>
      <c r="AC2833" t="str">
        <f t="shared" si="1497"/>
        <v>0.98639999077647-0.215190415532884i</v>
      </c>
      <c r="AD2833" t="str">
        <f t="shared" si="1498"/>
        <v>0.954379036063685+0.100993497657593i</v>
      </c>
      <c r="AE2833" t="str">
        <f t="shared" si="1499"/>
        <v>-0.000226416279760477-0.0000813147401685779i</v>
      </c>
      <c r="AF2833" t="str">
        <f t="shared" si="1500"/>
        <v>-15.0706186889213-0.39526657535065i</v>
      </c>
      <c r="AG2833" t="str">
        <f t="shared" si="1501"/>
        <v>1.00078842740599-0.00733846785445436i</v>
      </c>
      <c r="AH2833" t="str">
        <f t="shared" si="1502"/>
        <v>0.00336761390910626+0.00133861595528686i</v>
      </c>
      <c r="AI2833">
        <f t="shared" si="1503"/>
        <v>-48.816454435646577</v>
      </c>
      <c r="AJ2833">
        <f t="shared" si="1504"/>
        <v>21.677665502211582</v>
      </c>
      <c r="AK2833"/>
      <c r="AL2833"/>
      <c r="AM2833"/>
      <c r="AN2833"/>
    </row>
    <row r="2834" spans="1:40" x14ac:dyDescent="0.25">
      <c r="A2834"/>
      <c r="B2834">
        <f t="shared" si="1470"/>
        <v>900000</v>
      </c>
      <c r="C2834" s="237" t="str">
        <f t="shared" si="1473"/>
        <v>-9.43534356507021E-08+0.00272113615338144i</v>
      </c>
      <c r="D2834" s="208" t="str">
        <f t="shared" si="1474"/>
        <v>-5.9570066803823+0.020862043842591i</v>
      </c>
      <c r="E2834" t="str">
        <f t="shared" si="1475"/>
        <v>2870</v>
      </c>
      <c r="F2834" t="str">
        <f t="shared" si="1476"/>
        <v>0.777000777000777</v>
      </c>
      <c r="G2834" t="str">
        <f t="shared" si="1471"/>
        <v>0.777000777000777</v>
      </c>
      <c r="H2834" t="str">
        <f t="shared" si="1477"/>
        <v>9.11365734735755+0.415691661317201i</v>
      </c>
      <c r="I2834" t="str">
        <f t="shared" si="1478"/>
        <v>3534.29173528852i</v>
      </c>
      <c r="J2834" t="str">
        <f t="shared" si="1472"/>
        <v>-16907.1127797262+773.189934345598i</v>
      </c>
      <c r="K2834" t="str">
        <f t="shared" si="1479"/>
        <v>0.00953986787757533-0.208605434376697i</v>
      </c>
      <c r="L2834" t="str">
        <f t="shared" si="1480"/>
        <v>0.000725352671874343-0.0134466364370422i</v>
      </c>
      <c r="M2834" t="str">
        <f t="shared" si="1481"/>
        <v>0.0102652205494497-0.222052070813739i</v>
      </c>
      <c r="N2834" t="str">
        <f t="shared" si="1482"/>
        <v>-9.22117855186717i</v>
      </c>
      <c r="O2834" t="str">
        <f t="shared" si="1483"/>
        <v>-0.979345138488266-0.202195696589711i</v>
      </c>
      <c r="P2834" t="str">
        <f t="shared" si="1484"/>
        <v>1.97934513848827+0.202195696589711i</v>
      </c>
      <c r="Q2834" t="str">
        <f t="shared" si="1485"/>
        <v>-1.97934513848827+9.01898285527746i</v>
      </c>
      <c r="R2834" t="str">
        <f t="shared" si="1486"/>
        <v>-0.0245626451041044-0.214073717324264i</v>
      </c>
      <c r="S2834" t="str">
        <f t="shared" si="1487"/>
        <v>0.952869554443765i</v>
      </c>
      <c r="T2834" t="str">
        <f t="shared" si="1488"/>
        <v>0.203984327644892-0.0234049966963083i</v>
      </c>
      <c r="U2834" t="str">
        <f t="shared" si="1489"/>
        <v>0.0000333333333333333-0.000125417606849405i</v>
      </c>
      <c r="V2834" t="str">
        <f t="shared" si="1490"/>
        <v>6.66666666666667E-06-0.00125417606849405i</v>
      </c>
      <c r="W2834" t="str">
        <f t="shared" si="1491"/>
        <v>0.0000275847868105564-0.000114654722731417i</v>
      </c>
      <c r="X2834" t="str">
        <f t="shared" si="1492"/>
        <v>0.000027790903016276-0.000114548953285824i</v>
      </c>
      <c r="Y2834" t="str">
        <f t="shared" si="1493"/>
        <v>0.009+5.65486677646163i</v>
      </c>
      <c r="Z2834" t="str">
        <f t="shared" si="1494"/>
        <v>-0.000242990579442676-0.0000593632560424025i</v>
      </c>
      <c r="AA2834" t="str">
        <f t="shared" si="1495"/>
        <v>0.00338793032398348-2.12210348600207i</v>
      </c>
      <c r="AB2834" t="str">
        <f t="shared" si="1496"/>
        <v>0.962078314355831-0.110388087305843i</v>
      </c>
      <c r="AC2834" t="str">
        <f t="shared" si="1497"/>
        <v>0.985364042703275-0.21476464004993i</v>
      </c>
      <c r="AD2834" t="str">
        <f t="shared" si="1498"/>
        <v>0.955399840685586+0.0962060837157056i</v>
      </c>
      <c r="AE2834" t="str">
        <f t="shared" si="1499"/>
        <v>-0.000226442054507178-0.0000800928173934787i</v>
      </c>
      <c r="AF2834" t="str">
        <f t="shared" si="1500"/>
        <v>-15.0706640277399-0.39482961747461i</v>
      </c>
      <c r="AG2834" t="str">
        <f t="shared" si="1501"/>
        <v>1.00075077385926-0.00733821564242952i</v>
      </c>
      <c r="AH2834" t="str">
        <f t="shared" si="1502"/>
        <v>0.00336879208547342+0.00132018773207263i</v>
      </c>
      <c r="AI2834">
        <f t="shared" si="1503"/>
        <v>-48.830054227168837</v>
      </c>
      <c r="AJ2834">
        <f t="shared" si="1504"/>
        <v>21.399595293802047</v>
      </c>
      <c r="AK2834"/>
      <c r="AL2834"/>
      <c r="AM2834"/>
      <c r="AN2834"/>
    </row>
    <row r="2835" spans="1:40" x14ac:dyDescent="0.25">
      <c r="A2835"/>
      <c r="B2835">
        <f t="shared" si="1470"/>
        <v>901000</v>
      </c>
      <c r="C2835" s="237" t="str">
        <f t="shared" si="1473"/>
        <v>-9.41441102896801E-08+0.00271811602447262i</v>
      </c>
      <c r="D2835" s="208" t="str">
        <f t="shared" si="1474"/>
        <v>-5.95700667877747+0.0208388895209568i</v>
      </c>
      <c r="E2835" t="str">
        <f t="shared" si="1475"/>
        <v>2870</v>
      </c>
      <c r="F2835" t="str">
        <f t="shared" si="1476"/>
        <v>0.777000777000777</v>
      </c>
      <c r="G2835" t="str">
        <f t="shared" si="1471"/>
        <v>0.777000777000777</v>
      </c>
      <c r="H2835" t="str">
        <f t="shared" si="1477"/>
        <v>9.11370253738654+0.4152325116796i</v>
      </c>
      <c r="I2835" t="str">
        <f t="shared" si="1478"/>
        <v>3538.2187261055i</v>
      </c>
      <c r="J2835" t="str">
        <f t="shared" si="1472"/>
        <v>-16944.7072378945+774.049034272649i</v>
      </c>
      <c r="K2835" t="str">
        <f t="shared" si="1479"/>
        <v>0.00951874503162987-0.208374845380038i</v>
      </c>
      <c r="L2835" t="str">
        <f t="shared" si="1480"/>
        <v>0.000723748118222386-0.0134317987707144i</v>
      </c>
      <c r="M2835" t="str">
        <f t="shared" si="1481"/>
        <v>0.0102424931498523-0.221806644150752i</v>
      </c>
      <c r="N2835" t="str">
        <f t="shared" si="1482"/>
        <v>-9.23142430581369i</v>
      </c>
      <c r="O2835" t="str">
        <f t="shared" si="1483"/>
        <v>-0.981365346439046-0.192151130125668i</v>
      </c>
      <c r="P2835" t="str">
        <f t="shared" si="1484"/>
        <v>1.98136534643905+0.192151130125668i</v>
      </c>
      <c r="Q2835" t="str">
        <f t="shared" si="1485"/>
        <v>-1.98136534643905+9.03927317568802i</v>
      </c>
      <c r="R2835" t="str">
        <f t="shared" si="1486"/>
        <v>-0.0255610531431816-0.213592345755798i</v>
      </c>
      <c r="S2835" t="str">
        <f t="shared" si="1487"/>
        <v>0.953928298393148i</v>
      </c>
      <c r="T2835" t="str">
        <f t="shared" si="1488"/>
        <v>0.203751782936629-0.024383411930012i</v>
      </c>
      <c r="U2835" t="str">
        <f t="shared" si="1489"/>
        <v>0.0000333333333333333-0.000125278408617608i</v>
      </c>
      <c r="V2835" t="str">
        <f t="shared" si="1490"/>
        <v>6.66666666666667E-06-0.00125278408617608i</v>
      </c>
      <c r="W2835" t="str">
        <f t="shared" si="1491"/>
        <v>0.0000275847456690792-0.00011452888737515i</v>
      </c>
      <c r="X2835" t="str">
        <f t="shared" si="1492"/>
        <v>0.0000277903819221937-0.000114423235085821i</v>
      </c>
      <c r="Y2835" t="str">
        <f t="shared" si="1493"/>
        <v>0.009+5.66114996176881i</v>
      </c>
      <c r="Z2835" t="str">
        <f t="shared" si="1494"/>
        <v>-0.00024245449532581-0.0000592954079059225i</v>
      </c>
      <c r="AA2835" t="str">
        <f t="shared" si="1495"/>
        <v>0.00338041364110672-2.11974812746757i</v>
      </c>
      <c r="AB2835" t="str">
        <f t="shared" si="1496"/>
        <v>0.960981532933841-0.115002716721984i</v>
      </c>
      <c r="AC2835" t="str">
        <f t="shared" si="1497"/>
        <v>0.984334480103887-0.21433000344914i</v>
      </c>
      <c r="AD2835" t="str">
        <f t="shared" si="1498"/>
        <v>0.956372021660844+0.0914084630762396i</v>
      </c>
      <c r="AE2835" t="str">
        <f t="shared" si="1499"/>
        <v>-0.000226456593751345-0.0000788708619178489i</v>
      </c>
      <c r="AF2835" t="str">
        <f t="shared" si="1500"/>
        <v>-15.070709216164-0.394393622158643i</v>
      </c>
      <c r="AG2835" t="str">
        <f t="shared" si="1501"/>
        <v>1.00071312498232-0.00733759086925808i</v>
      </c>
      <c r="AH2835" t="str">
        <f t="shared" si="1502"/>
        <v>0.00336980050611711+0.0013017507682947i</v>
      </c>
      <c r="AI2835">
        <f t="shared" si="1503"/>
        <v>-48.843858105231789</v>
      </c>
      <c r="AJ2835">
        <f t="shared" si="1504"/>
        <v>21.121499707099609</v>
      </c>
      <c r="AK2835"/>
      <c r="AL2835"/>
      <c r="AM2835"/>
      <c r="AN2835"/>
    </row>
    <row r="2836" spans="1:40" x14ac:dyDescent="0.25">
      <c r="A2836"/>
      <c r="B2836">
        <f t="shared" si="1470"/>
        <v>902000</v>
      </c>
      <c r="C2836" s="237" t="str">
        <f t="shared" si="1473"/>
        <v>-9.39354807467461E-08+0.0027151025920802i</v>
      </c>
      <c r="D2836" s="208" t="str">
        <f t="shared" si="1474"/>
        <v>-5.95700667717798+0.0208157865392815i</v>
      </c>
      <c r="E2836" t="str">
        <f t="shared" si="1475"/>
        <v>2870</v>
      </c>
      <c r="F2836" t="str">
        <f t="shared" si="1476"/>
        <v>0.777000777000777</v>
      </c>
      <c r="G2836" t="str">
        <f t="shared" si="1471"/>
        <v>0.777000777000777</v>
      </c>
      <c r="H2836" t="str">
        <f t="shared" si="1477"/>
        <v>9.11374757767969+0.414774372773147i</v>
      </c>
      <c r="I2836" t="str">
        <f t="shared" si="1478"/>
        <v>3542.14571692249i</v>
      </c>
      <c r="J2836" t="str">
        <f t="shared" si="1472"/>
        <v>-16982.3434444894+774.908134199699i</v>
      </c>
      <c r="K2836" t="str">
        <f t="shared" si="1479"/>
        <v>0.00949769221648115-0.208144764562209i</v>
      </c>
      <c r="L2836" t="str">
        <f t="shared" si="1480"/>
        <v>0.000722148877710672-0.0134169937178971i</v>
      </c>
      <c r="M2836" t="str">
        <f t="shared" si="1481"/>
        <v>0.0102198410941918-0.221561758280106i</v>
      </c>
      <c r="N2836" t="str">
        <f t="shared" si="1482"/>
        <v>-9.24167005976021i</v>
      </c>
      <c r="O2836" t="str">
        <f t="shared" si="1483"/>
        <v>-0.983282535998688-0.182086392682127i</v>
      </c>
      <c r="P2836" t="str">
        <f t="shared" si="1484"/>
        <v>1.98328253599869+0.182086392682127i</v>
      </c>
      <c r="Q2836" t="str">
        <f t="shared" si="1485"/>
        <v>-1.98328253599869+9.05958366707808i</v>
      </c>
      <c r="R2836" t="str">
        <f t="shared" si="1486"/>
        <v>-0.0265526902904912-0.213102623697546i</v>
      </c>
      <c r="S2836" t="str">
        <f t="shared" si="1487"/>
        <v>0.954987042342529i</v>
      </c>
      <c r="T2836" t="str">
        <f t="shared" si="1488"/>
        <v>0.203510244320352-0.0253574751667534i</v>
      </c>
      <c r="U2836" t="str">
        <f t="shared" si="1489"/>
        <v>0.0000333333333333333-0.00012513951902934i</v>
      </c>
      <c r="V2836" t="str">
        <f t="shared" si="1490"/>
        <v>6.66666666666667E-06-0.0012513951902934i</v>
      </c>
      <c r="W2836" t="str">
        <f t="shared" si="1491"/>
        <v>0.0000275847044820687-0.000114403332599936i</v>
      </c>
      <c r="X2836" t="str">
        <f t="shared" si="1492"/>
        <v>0.0000277898623781942-0.000114297797202813i</v>
      </c>
      <c r="Y2836" t="str">
        <f t="shared" si="1493"/>
        <v>0.009+5.66743314707599i</v>
      </c>
      <c r="Z2836" t="str">
        <f t="shared" si="1494"/>
        <v>-0.000241920193219956-0.0000592277163387236i</v>
      </c>
      <c r="AA2836" t="str">
        <f t="shared" si="1495"/>
        <v>0.00337292194647091-2.11739799173229i</v>
      </c>
      <c r="AB2836" t="str">
        <f t="shared" si="1496"/>
        <v>0.959842332351705-0.119596820238169i</v>
      </c>
      <c r="AC2836" t="str">
        <f t="shared" si="1497"/>
        <v>0.983311354335434-0.213886615325726i</v>
      </c>
      <c r="AD2836" t="str">
        <f t="shared" si="1498"/>
        <v>0.957295475951987+0.086601124460099i</v>
      </c>
      <c r="AE2836" t="str">
        <f t="shared" si="1499"/>
        <v>-0.000226459919676757-0.0000776489856644805i</v>
      </c>
      <c r="AF2836" t="str">
        <f t="shared" si="1500"/>
        <v>-15.0707542548577-0.393958586233865i</v>
      </c>
      <c r="AG2836" t="str">
        <f t="shared" si="1501"/>
        <v>1.00067548450636-0.00733659397837955i</v>
      </c>
      <c r="AH2836" t="str">
        <f t="shared" si="1502"/>
        <v>0.00337063939799909+0.00128330676975361i</v>
      </c>
      <c r="AI2836">
        <f t="shared" si="1503"/>
        <v>-48.857865932685705</v>
      </c>
      <c r="AJ2836">
        <f t="shared" si="1504"/>
        <v>20.843378469534546</v>
      </c>
      <c r="AK2836"/>
      <c r="AL2836"/>
      <c r="AM2836"/>
      <c r="AN2836"/>
    </row>
    <row r="2837" spans="1:40" x14ac:dyDescent="0.25">
      <c r="A2837"/>
      <c r="B2837">
        <f t="shared" si="1470"/>
        <v>903000</v>
      </c>
      <c r="C2837" s="237" t="str">
        <f t="shared" si="1473"/>
        <v>-9.37275439413573E-08+0.00271209583395662i</v>
      </c>
      <c r="D2837" s="208" t="str">
        <f t="shared" si="1474"/>
        <v>-5.9570066755838+0.0207927347270008i</v>
      </c>
      <c r="E2837" t="str">
        <f t="shared" si="1475"/>
        <v>2870</v>
      </c>
      <c r="F2837" t="str">
        <f t="shared" si="1476"/>
        <v>0.777000777000777</v>
      </c>
      <c r="G2837" t="str">
        <f t="shared" si="1471"/>
        <v>0.777000777000777</v>
      </c>
      <c r="H2837" t="str">
        <f t="shared" si="1477"/>
        <v>9.11379246889727+0.414317241272263i</v>
      </c>
      <c r="I2837" t="str">
        <f t="shared" si="1478"/>
        <v>3546.07270773948i</v>
      </c>
      <c r="J2837" t="str">
        <f t="shared" si="1472"/>
        <v>-17020.0213995109+775.767234126751i</v>
      </c>
      <c r="K2837" t="str">
        <f t="shared" si="1479"/>
        <v>0.00947670912309917-0.207915190248593i</v>
      </c>
      <c r="L2837" t="str">
        <f t="shared" si="1480"/>
        <v>0.000720554926929902-0.0134022211714981i</v>
      </c>
      <c r="M2837" t="str">
        <f t="shared" si="1481"/>
        <v>0.0101972640500291-0.221317411420091i</v>
      </c>
      <c r="N2837" t="str">
        <f t="shared" si="1482"/>
        <v>-9.25191581370673i</v>
      </c>
      <c r="O2837" t="str">
        <f t="shared" si="1483"/>
        <v>-0.985096505911069-0.172002540800431i</v>
      </c>
      <c r="P2837" t="str">
        <f t="shared" si="1484"/>
        <v>1.98509650591107+0.172002540800431i</v>
      </c>
      <c r="Q2837" t="str">
        <f t="shared" si="1485"/>
        <v>-1.98509650591107+9.0799132729063i</v>
      </c>
      <c r="R2837" t="str">
        <f t="shared" si="1486"/>
        <v>-0.0275375129462034-0.212604661207539i</v>
      </c>
      <c r="S2837" t="str">
        <f t="shared" si="1487"/>
        <v>0.956045786291912i</v>
      </c>
      <c r="T2837" t="str">
        <f t="shared" si="1488"/>
        <v>0.203259790493487-0.0263271232171767i</v>
      </c>
      <c r="U2837" t="str">
        <f t="shared" si="1489"/>
        <v>0.0000333333333333334-0.000125000937059208i</v>
      </c>
      <c r="V2837" t="str">
        <f t="shared" si="1490"/>
        <v>6.66666666666667E-06-0.00125000937059208i</v>
      </c>
      <c r="W2837" t="str">
        <f t="shared" si="1491"/>
        <v>0.0000275846632495253-0.000114278057473595i</v>
      </c>
      <c r="X2837" t="str">
        <f t="shared" si="1492"/>
        <v>0.0000277893443772142-0.000114172638705513i</v>
      </c>
      <c r="Y2837" t="str">
        <f t="shared" si="1493"/>
        <v>0.009+5.67371633238317i</v>
      </c>
      <c r="Z2837" t="str">
        <f t="shared" si="1494"/>
        <v>-0.000241387665235601-0.0000591601807931077i</v>
      </c>
      <c r="AA2837" t="str">
        <f t="shared" si="1495"/>
        <v>0.00336545512943617-2.11505306144351i</v>
      </c>
      <c r="AB2837" t="str">
        <f t="shared" si="1496"/>
        <v>0.958661083780522-0.124170099826068i</v>
      </c>
      <c r="AC2837" t="str">
        <f t="shared" si="1497"/>
        <v>0.982294715136517-0.213434584786529i</v>
      </c>
      <c r="AD2837" t="str">
        <f t="shared" si="1498"/>
        <v>0.95817010533872+0.0817845576524368i</v>
      </c>
      <c r="AE2837" t="str">
        <f t="shared" si="1499"/>
        <v>-0.000226452055409461-0.0000764273000864378i</v>
      </c>
      <c r="AF2837" t="str">
        <f t="shared" si="1500"/>
        <v>-15.0707991444811-0.393524506545262i</v>
      </c>
      <c r="AG2837" t="str">
        <f t="shared" si="1501"/>
        <v>1.00063785615429-0.00733522544816493i</v>
      </c>
      <c r="AH2837" t="str">
        <f t="shared" si="1502"/>
        <v>0.00337130900272507+0.00126485743660904i</v>
      </c>
      <c r="AI2837">
        <f t="shared" si="1503"/>
        <v>-48.872077584938737</v>
      </c>
      <c r="AJ2837">
        <f t="shared" si="1504"/>
        <v>20.565231312416273</v>
      </c>
      <c r="AK2837"/>
      <c r="AL2837"/>
      <c r="AM2837"/>
      <c r="AN2837"/>
    </row>
    <row r="2838" spans="1:40" x14ac:dyDescent="0.25">
      <c r="A2838"/>
      <c r="B2838">
        <f t="shared" si="1470"/>
        <v>904000</v>
      </c>
      <c r="C2838" s="237" t="str">
        <f t="shared" si="1473"/>
        <v>-9.3520296809999E-08+0.00270909572795276i</v>
      </c>
      <c r="D2838" s="208" t="str">
        <f t="shared" si="1474"/>
        <v>-5.9570066739949+0.0207697339143045i</v>
      </c>
      <c r="E2838" t="str">
        <f t="shared" si="1475"/>
        <v>2870</v>
      </c>
      <c r="F2838" t="str">
        <f t="shared" si="1476"/>
        <v>0.777000777000777</v>
      </c>
      <c r="G2838" t="str">
        <f t="shared" si="1471"/>
        <v>0.777000777000777</v>
      </c>
      <c r="H2838" t="str">
        <f t="shared" si="1477"/>
        <v>9.1138372116959+0.413861113865896i</v>
      </c>
      <c r="I2838" t="str">
        <f t="shared" si="1478"/>
        <v>3549.99969855647i</v>
      </c>
      <c r="J2838" t="str">
        <f t="shared" si="1472"/>
        <v>-17057.741102959+776.626334053801i</v>
      </c>
      <c r="K2838" t="str">
        <f t="shared" si="1479"/>
        <v>0.00945579544415547-0.20768612077191i</v>
      </c>
      <c r="L2838" t="str">
        <f t="shared" si="1480"/>
        <v>0.000718966242599418-0.0133874810248925i</v>
      </c>
      <c r="M2838" t="str">
        <f t="shared" si="1481"/>
        <v>0.0101747616867549-0.221073601796803i</v>
      </c>
      <c r="N2838" t="str">
        <f t="shared" si="1482"/>
        <v>-9.26216156765325i</v>
      </c>
      <c r="O2838" t="str">
        <f t="shared" si="1483"/>
        <v>-0.986807065755504-0.161900633028451i</v>
      </c>
      <c r="P2838" t="str">
        <f t="shared" si="1484"/>
        <v>1.9868070657555+0.161900633028451i</v>
      </c>
      <c r="Q2838" t="str">
        <f t="shared" si="1485"/>
        <v>-1.9868070657555+9.1002609346248i</v>
      </c>
      <c r="R2838" t="str">
        <f t="shared" si="1486"/>
        <v>-0.0285154790507487-0.212098567761964i</v>
      </c>
      <c r="S2838" t="str">
        <f t="shared" si="1487"/>
        <v>0.957104530241294i</v>
      </c>
      <c r="T2838" t="str">
        <f t="shared" si="1488"/>
        <v>0.203000500062666-0.0272922941814723i</v>
      </c>
      <c r="U2838" t="str">
        <f t="shared" si="1489"/>
        <v>0.0000333333333333333-0.000124862661686355i</v>
      </c>
      <c r="V2838" t="str">
        <f t="shared" si="1490"/>
        <v>6.66666666666667E-06-0.00124862661686355i</v>
      </c>
      <c r="W2838" t="str">
        <f t="shared" si="1491"/>
        <v>0.0000275846219714495-0.000114153061068071i</v>
      </c>
      <c r="X2838" t="str">
        <f t="shared" si="1492"/>
        <v>0.0000277888279122291-0.000114047758666751i</v>
      </c>
      <c r="Y2838" t="str">
        <f t="shared" si="1493"/>
        <v>0.009+5.67999951769035i</v>
      </c>
      <c r="Z2838" t="str">
        <f t="shared" si="1494"/>
        <v>-0.000240856903526838-0.0000590928007239504i</v>
      </c>
      <c r="AA2838" t="str">
        <f t="shared" si="1495"/>
        <v>0.00335801307997429-2.11271331932532i</v>
      </c>
      <c r="AB2838" t="str">
        <f t="shared" si="1496"/>
        <v>0.957438157963167-0.128722263539406i</v>
      </c>
      <c r="AC2838" t="str">
        <f t="shared" si="1497"/>
        <v>0.981284610654987-0.212974020433907i</v>
      </c>
      <c r="AD2838" t="str">
        <f t="shared" si="1498"/>
        <v>0.958995816429546+0.0769592534570416i</v>
      </c>
      <c r="AE2838" t="str">
        <f t="shared" si="1499"/>
        <v>-0.000226433025012012-0.0000752059161607734i</v>
      </c>
      <c r="AF2838" t="str">
        <f t="shared" si="1500"/>
        <v>-15.0708438856908-0.393091379951592i</v>
      </c>
      <c r="AG2838" t="str">
        <f t="shared" si="1501"/>
        <v>1.00060024364036-0.00733348579181298i</v>
      </c>
      <c r="AH2838" t="str">
        <f t="shared" si="1502"/>
        <v>0.00337180957647951+0.00124640446327736i</v>
      </c>
      <c r="AI2838">
        <f t="shared" si="1503"/>
        <v>-48.886492949904309</v>
      </c>
      <c r="AJ2838">
        <f t="shared" si="1504"/>
        <v>20.287057970943973</v>
      </c>
      <c r="AK2838"/>
      <c r="AL2838"/>
      <c r="AM2838"/>
      <c r="AN2838"/>
    </row>
    <row r="2839" spans="1:40" x14ac:dyDescent="0.25">
      <c r="A2839"/>
      <c r="B2839">
        <f t="shared" si="1470"/>
        <v>905000</v>
      </c>
      <c r="C2839" s="237" t="str">
        <f t="shared" si="1473"/>
        <v>-9.33137363060726E-08+0.00270610225201739i</v>
      </c>
      <c r="D2839" s="208" t="str">
        <f t="shared" si="1474"/>
        <v>-5.95700667241127+0.0207467839321333i</v>
      </c>
      <c r="E2839" t="str">
        <f t="shared" si="1475"/>
        <v>2870</v>
      </c>
      <c r="F2839" t="str">
        <f t="shared" si="1476"/>
        <v>0.777000777000777</v>
      </c>
      <c r="G2839" t="str">
        <f t="shared" si="1471"/>
        <v>0.777000777000777</v>
      </c>
      <c r="H2839" t="str">
        <f t="shared" si="1477"/>
        <v>9.11388180672862+0.413405987257455i</v>
      </c>
      <c r="I2839" t="str">
        <f t="shared" si="1478"/>
        <v>3553.92668937345i</v>
      </c>
      <c r="J2839" t="str">
        <f t="shared" si="1472"/>
        <v>-17095.5025548337+777.485433980852i</v>
      </c>
      <c r="K2839" t="str">
        <f t="shared" si="1479"/>
        <v>0.00943495087401205-0.207457554472173i</v>
      </c>
      <c r="L2839" t="str">
        <f t="shared" si="1480"/>
        <v>0.000717382801566398-0.0133727731719197i</v>
      </c>
      <c r="M2839" t="str">
        <f t="shared" si="1481"/>
        <v>0.0101523336755784-0.220830327644093i</v>
      </c>
      <c r="N2839" t="str">
        <f t="shared" si="1482"/>
        <v>-9.27240732159976i</v>
      </c>
      <c r="O2839" t="str">
        <f t="shared" si="1483"/>
        <v>-0.988414035966732-0.151781729809474i</v>
      </c>
      <c r="P2839" t="str">
        <f t="shared" si="1484"/>
        <v>1.98841403596673+0.151781729809474i</v>
      </c>
      <c r="Q2839" t="str">
        <f t="shared" si="1485"/>
        <v>-1.98841403596673+9.12062559179028i</v>
      </c>
      <c r="R2839" t="str">
        <f t="shared" si="1486"/>
        <v>-0.0294865480567343-0.211584452241474i</v>
      </c>
      <c r="S2839" t="str">
        <f t="shared" si="1487"/>
        <v>0.958163274190675i</v>
      </c>
      <c r="T2839" t="str">
        <f t="shared" si="1488"/>
        <v>0.202732451527531-0.0282529274306212i</v>
      </c>
      <c r="U2839" t="str">
        <f t="shared" si="1489"/>
        <v>0.0000333333333333334-0.000124724691894436i</v>
      </c>
      <c r="V2839" t="str">
        <f t="shared" si="1490"/>
        <v>6.66666666666667E-06-0.00124724691894436i</v>
      </c>
      <c r="W2839" t="str">
        <f t="shared" si="1491"/>
        <v>0.0000275845806478416-0.000114028342459408i</v>
      </c>
      <c r="X2839" t="str">
        <f t="shared" si="1492"/>
        <v>0.0000277883129762534-0.000113923156163454i</v>
      </c>
      <c r="Y2839" t="str">
        <f t="shared" si="1493"/>
        <v>0.009+5.68628270299753i</v>
      </c>
      <c r="Z2839" t="str">
        <f t="shared" si="1494"/>
        <v>-0.000240327900291083-0.0000590255755886891i</v>
      </c>
      <c r="AA2839" t="str">
        <f t="shared" si="1495"/>
        <v>0.0033505956886647-2.11037874817817i</v>
      </c>
      <c r="AB2839" t="str">
        <f t="shared" si="1496"/>
        <v>0.956173925137902-0.133253025425507i</v>
      </c>
      <c r="AC2839" t="str">
        <f t="shared" si="1497"/>
        <v>0.980281087475606-0.212505030350341i</v>
      </c>
      <c r="AD2839" t="str">
        <f t="shared" si="1498"/>
        <v>0.959772520673062+0.0721257036505918i</v>
      </c>
      <c r="AE2839" t="str">
        <f t="shared" si="1499"/>
        <v>-0.000226402853477721-0.0000739849443822982i</v>
      </c>
      <c r="AF2839" t="str">
        <f t="shared" si="1500"/>
        <v>-15.0708884791399-0.392659203325322i</v>
      </c>
      <c r="AG2839" t="str">
        <f t="shared" si="1501"/>
        <v>1.0005626506699-0.00733137555724451i</v>
      </c>
      <c r="AH2839" t="str">
        <f t="shared" si="1502"/>
        <v>0.00337214138995966+0.00122794953832971i</v>
      </c>
      <c r="AI2839">
        <f t="shared" si="1503"/>
        <v>-48.901111927951355</v>
      </c>
      <c r="AJ2839">
        <f t="shared" si="1504"/>
        <v>20.008858184220745</v>
      </c>
      <c r="AK2839"/>
      <c r="AL2839"/>
      <c r="AM2839"/>
      <c r="AN2839"/>
    </row>
    <row r="2840" spans="1:40" x14ac:dyDescent="0.25">
      <c r="A2840"/>
      <c r="B2840">
        <f t="shared" si="1470"/>
        <v>906000</v>
      </c>
      <c r="C2840" s="237" t="str">
        <f t="shared" si="1473"/>
        <v>-9.31078593997847E-08+0.00270311538419665i</v>
      </c>
      <c r="D2840" s="208" t="str">
        <f t="shared" si="1474"/>
        <v>-5.95700667083288+0.0207238846121743i</v>
      </c>
      <c r="E2840" t="str">
        <f t="shared" si="1475"/>
        <v>2870</v>
      </c>
      <c r="F2840" t="str">
        <f t="shared" si="1476"/>
        <v>0.777000777000777</v>
      </c>
      <c r="G2840" t="str">
        <f t="shared" si="1471"/>
        <v>0.777000777000777</v>
      </c>
      <c r="H2840" t="str">
        <f t="shared" si="1477"/>
        <v>9.11392625464489+0.412951858164736i</v>
      </c>
      <c r="I2840" t="str">
        <f t="shared" si="1478"/>
        <v>3557.85368019044i</v>
      </c>
      <c r="J2840" t="str">
        <f t="shared" si="1472"/>
        <v>-17133.305755135+778.344533907902i</v>
      </c>
      <c r="K2840" t="str">
        <f t="shared" si="1479"/>
        <v>0.00941417510871016-0.207229489696651i</v>
      </c>
      <c r="L2840" t="str">
        <f t="shared" si="1480"/>
        <v>0.000715804580804965-0.013358097506881i</v>
      </c>
      <c r="M2840" t="str">
        <f t="shared" si="1481"/>
        <v>0.0101299796895151-0.220587587203532i</v>
      </c>
      <c r="N2840" t="str">
        <f t="shared" si="1482"/>
        <v>-9.28265307554628i</v>
      </c>
      <c r="O2840" t="str">
        <f t="shared" si="1483"/>
        <v>-0.989917247853772-0.14164689337085i</v>
      </c>
      <c r="P2840" t="str">
        <f t="shared" si="1484"/>
        <v>1.98991724785377+0.14164689337085i</v>
      </c>
      <c r="Q2840" t="str">
        <f t="shared" si="1485"/>
        <v>-1.98991724785377+9.14100618217543i</v>
      </c>
      <c r="R2840" t="str">
        <f t="shared" si="1486"/>
        <v>-0.030450680901036-0.211062422918169i</v>
      </c>
      <c r="S2840" t="str">
        <f t="shared" si="1487"/>
        <v>0.959222018140058i</v>
      </c>
      <c r="T2840" t="str">
        <f t="shared" si="1488"/>
        <v>0.202455723265097-0.0292089635876307i</v>
      </c>
      <c r="U2840" t="str">
        <f t="shared" si="1489"/>
        <v>0.0000333333333333333-0.000124587026671595i</v>
      </c>
      <c r="V2840" t="str">
        <f t="shared" si="1490"/>
        <v>6.66666666666667E-06-0.00124587026671595i</v>
      </c>
      <c r="W2840" t="str">
        <f t="shared" si="1491"/>
        <v>0.0000275845392787025-0.000113903900727734i</v>
      </c>
      <c r="X2840" t="str">
        <f t="shared" si="1492"/>
        <v>0.0000277877995623403-0.000113798830276627i</v>
      </c>
      <c r="Y2840" t="str">
        <f t="shared" si="1493"/>
        <v>0.009+5.6925658883047i</v>
      </c>
      <c r="Z2840" t="str">
        <f t="shared" si="1494"/>
        <v>-0.000239800647768793-0.0000589585048473066i</v>
      </c>
      <c r="AA2840" t="str">
        <f t="shared" si="1495"/>
        <v>0.00334320284669046-2.10804933087844i</v>
      </c>
      <c r="AB2840" t="str">
        <f t="shared" si="1496"/>
        <v>0.954868754964629-0.137762105436791i</v>
      </c>
      <c r="AC2840" t="str">
        <f t="shared" si="1497"/>
        <v>0.979284190647564-0.212027722083748i</v>
      </c>
      <c r="AD2840" t="str">
        <f t="shared" si="1498"/>
        <v>0.960500134368811+0.0672844009367608i</v>
      </c>
      <c r="AE2840" t="str">
        <f t="shared" si="1499"/>
        <v>-0.000226361566724875-0.0000727644947573925i</v>
      </c>
      <c r="AF2840" t="str">
        <f t="shared" si="1500"/>
        <v>-15.0709329254778-0.392227973552562i</v>
      </c>
      <c r="AG2840" t="str">
        <f t="shared" si="1501"/>
        <v>1.00052508093903-0.00732889532699395i</v>
      </c>
      <c r="AH2840" t="str">
        <f t="shared" si="1502"/>
        <v>0.00337230472830933+0.00120949434439002i</v>
      </c>
      <c r="AI2840">
        <f t="shared" si="1503"/>
        <v>-48.915934431856925</v>
      </c>
      <c r="AJ2840">
        <f t="shared" si="1504"/>
        <v>19.730631695259724</v>
      </c>
      <c r="AK2840"/>
      <c r="AL2840"/>
      <c r="AM2840"/>
      <c r="AN2840"/>
    </row>
    <row r="2841" spans="1:40" x14ac:dyDescent="0.25">
      <c r="A2841"/>
      <c r="B2841">
        <f t="shared" ref="B2841:B2904" si="1505">B2840+1000</f>
        <v>907000</v>
      </c>
      <c r="C2841" s="237" t="str">
        <f t="shared" si="1473"/>
        <v>-9.2902663078034E-08+0.00270013510263349i</v>
      </c>
      <c r="D2841" s="208" t="str">
        <f t="shared" si="1474"/>
        <v>-5.95700666925971+0.0207010357868568i</v>
      </c>
      <c r="E2841" t="str">
        <f t="shared" si="1475"/>
        <v>2870</v>
      </c>
      <c r="F2841" t="str">
        <f t="shared" si="1476"/>
        <v>0.777000777000777</v>
      </c>
      <c r="G2841" t="str">
        <f t="shared" si="1471"/>
        <v>0.777000777000777</v>
      </c>
      <c r="H2841" t="str">
        <f t="shared" si="1477"/>
        <v>9.11397055609057+0.412498723319826i</v>
      </c>
      <c r="I2841" t="str">
        <f t="shared" si="1478"/>
        <v>3561.78067100743i</v>
      </c>
      <c r="J2841" t="str">
        <f t="shared" si="1472"/>
        <v>-17171.150703863+779.203633834954i</v>
      </c>
      <c r="K2841" t="str">
        <f t="shared" si="1479"/>
        <v>0.00939346784595911-0.207001924799827i</v>
      </c>
      <c r="L2841" t="str">
        <f t="shared" si="1480"/>
        <v>0.000714231557415399-0.013343453924537i</v>
      </c>
      <c r="M2841" t="str">
        <f t="shared" si="1481"/>
        <v>0.0101076994033745-0.220345378724364i</v>
      </c>
      <c r="N2841" t="str">
        <f t="shared" si="1482"/>
        <v>-9.2928988294928i</v>
      </c>
      <c r="O2841" t="str">
        <f t="shared" si="1483"/>
        <v>-0.991316543617624-0.131497187612539i</v>
      </c>
      <c r="P2841" t="str">
        <f t="shared" si="1484"/>
        <v>1.99131654361762+0.131497187612539i</v>
      </c>
      <c r="Q2841" t="str">
        <f t="shared" si="1485"/>
        <v>-1.99131654361762+9.16140164188026i</v>
      </c>
      <c r="R2841" t="str">
        <f t="shared" si="1486"/>
        <v>-0.0314078399770707-0.21053258744326i</v>
      </c>
      <c r="S2841" t="str">
        <f t="shared" si="1487"/>
        <v>0.960280762089439i</v>
      </c>
      <c r="T2841" t="str">
        <f t="shared" si="1488"/>
        <v>0.202170393514675-0.0301603445087646i</v>
      </c>
      <c r="U2841" t="str">
        <f t="shared" si="1489"/>
        <v>0.0000333333333333334-0.000124449665010435i</v>
      </c>
      <c r="V2841" t="str">
        <f t="shared" si="1490"/>
        <v>6.66666666666667E-06-0.00124449665010435i</v>
      </c>
      <c r="W2841" t="str">
        <f t="shared" si="1491"/>
        <v>0.0000275844978640325-0.000113779734957229i</v>
      </c>
      <c r="X2841" t="str">
        <f t="shared" si="1492"/>
        <v>0.000027787287663581-0.000113674780091326i</v>
      </c>
      <c r="Y2841" t="str">
        <f t="shared" si="1493"/>
        <v>0.009+5.69884907361188i</v>
      </c>
      <c r="Z2841" t="str">
        <f t="shared" si="1494"/>
        <v>-0.000239275138243176-0.0000588915879623144i</v>
      </c>
      <c r="AA2841" t="str">
        <f t="shared" si="1495"/>
        <v>0.00333583444583417-2.10572505037804i</v>
      </c>
      <c r="AB2841" t="str">
        <f t="shared" si="1496"/>
        <v>0.953523016453779-0.142249229342252i</v>
      </c>
      <c r="AC2841" t="str">
        <f t="shared" si="1497"/>
        <v>0.978293963711846-0.211542202633459i</v>
      </c>
      <c r="AD2841" t="str">
        <f t="shared" si="1498"/>
        <v>0.961178578677742+0.0624358389001837i</v>
      </c>
      <c r="AE2841" t="str">
        <f t="shared" si="1499"/>
        <v>-0.000226309191590905-0.0000715446767978627i</v>
      </c>
      <c r="AF2841" t="str">
        <f t="shared" si="1500"/>
        <v>-15.0709772253503-0.391797687532969i</v>
      </c>
      <c r="AG2841" t="str">
        <f t="shared" si="1501"/>
        <v>1.0004875381343-0.00732604571809885i</v>
      </c>
      <c r="AH2841" t="str">
        <f t="shared" si="1502"/>
        <v>0.00337229989105182+0.00119104055803386i</v>
      </c>
      <c r="AI2841">
        <f t="shared" si="1503"/>
        <v>-48.930960386761775</v>
      </c>
      <c r="AJ2841">
        <f t="shared" si="1504"/>
        <v>19.452378250998517</v>
      </c>
      <c r="AK2841"/>
      <c r="AL2841"/>
      <c r="AM2841"/>
      <c r="AN2841"/>
    </row>
    <row r="2842" spans="1:40" x14ac:dyDescent="0.25">
      <c r="A2842"/>
      <c r="B2842">
        <f t="shared" si="1505"/>
        <v>908000</v>
      </c>
      <c r="C2842" s="237" t="str">
        <f t="shared" si="1473"/>
        <v>-9.2698144344302E-08+0.00269716138556713i</v>
      </c>
      <c r="D2842" s="208" t="str">
        <f t="shared" si="1474"/>
        <v>-5.95700666769173+0.020678237289348i</v>
      </c>
      <c r="E2842" t="str">
        <f t="shared" si="1475"/>
        <v>2870</v>
      </c>
      <c r="F2842" t="str">
        <f t="shared" si="1476"/>
        <v>0.777000777000777</v>
      </c>
      <c r="G2842" t="str">
        <f t="shared" si="1471"/>
        <v>0.777000777000777</v>
      </c>
      <c r="H2842" t="str">
        <f t="shared" si="1477"/>
        <v>9.11401471170801+0.412046579469043i</v>
      </c>
      <c r="I2842" t="str">
        <f t="shared" si="1478"/>
        <v>3565.70766182442i</v>
      </c>
      <c r="J2842" t="str">
        <f t="shared" si="1472"/>
        <v>-17209.0374010175+780.062733762004i</v>
      </c>
      <c r="K2842" t="str">
        <f t="shared" si="1479"/>
        <v>0.00937282878512571-0.206774858143362i</v>
      </c>
      <c r="L2842" t="str">
        <f t="shared" si="1480"/>
        <v>0.000712663708623293-0.0133288423201055i</v>
      </c>
      <c r="M2842" t="str">
        <f t="shared" si="1481"/>
        <v>0.010085492493749-0.220103700463467i</v>
      </c>
      <c r="N2842" t="str">
        <f t="shared" si="1482"/>
        <v>-9.30314458343932i</v>
      </c>
      <c r="O2842" t="str">
        <f t="shared" si="1483"/>
        <v>-0.992611776367835-0.121333677995397i</v>
      </c>
      <c r="P2842" t="str">
        <f t="shared" si="1484"/>
        <v>1.99261177636784+0.121333677995397i</v>
      </c>
      <c r="Q2842" t="str">
        <f t="shared" si="1485"/>
        <v>-1.99261177636784+9.18181090544392i</v>
      </c>
      <c r="R2842" t="str">
        <f t="shared" si="1486"/>
        <v>-0.0323579891072689-0.209995052835375i</v>
      </c>
      <c r="S2842" t="str">
        <f t="shared" si="1487"/>
        <v>0.961339506038822i</v>
      </c>
      <c r="T2842" t="str">
        <f t="shared" si="1488"/>
        <v>0.201876540363356-0.0311070132647915i</v>
      </c>
      <c r="U2842" t="str">
        <f t="shared" si="1489"/>
        <v>0.0000333333333333333-0.000124312605908001i</v>
      </c>
      <c r="V2842" t="str">
        <f t="shared" si="1490"/>
        <v>6.66666666666667E-06-0.00124312605908001i</v>
      </c>
      <c r="W2842" t="str">
        <f t="shared" si="1491"/>
        <v>0.000027584456403832-0.000113655844236109i</v>
      </c>
      <c r="X2842" t="str">
        <f t="shared" si="1492"/>
        <v>0.0000277867772731047-0.000113551004696638i</v>
      </c>
      <c r="Y2842" t="str">
        <f t="shared" si="1493"/>
        <v>0.009+5.70513225891906i</v>
      </c>
      <c r="Z2842" t="str">
        <f t="shared" si="1494"/>
        <v>-0.000238751364039913-0.0000588248243987405i</v>
      </c>
      <c r="AA2842" t="str">
        <f t="shared" si="1495"/>
        <v>0.00332849037847418-2.103405889704i</v>
      </c>
      <c r="AB2842" t="str">
        <f t="shared" si="1496"/>
        <v>0.952137077897847-0.146714128639012i</v>
      </c>
      <c r="AC2842" t="str">
        <f t="shared" si="1497"/>
        <v>0.977310448728439-0.211048578436904i</v>
      </c>
      <c r="AD2842" t="str">
        <f t="shared" si="1498"/>
        <v>0.961807779632308+0.0575805119603078i</v>
      </c>
      <c r="AE2842" t="str">
        <f t="shared" si="1499"/>
        <v>-0.000226245755826559-0.000070325599514853i</v>
      </c>
      <c r="AF2842" t="str">
        <f t="shared" si="1500"/>
        <v>-15.0710213793997-0.391368342179695i</v>
      </c>
      <c r="AG2842" t="str">
        <f t="shared" si="1501"/>
        <v>1.00045002593247-0.00732282738198727i</v>
      </c>
      <c r="AH2842" t="str">
        <f t="shared" si="1502"/>
        <v>0.00337212719202246+0.00117258984968726i</v>
      </c>
      <c r="AI2842">
        <f t="shared" si="1503"/>
        <v>-48.946189730128367</v>
      </c>
      <c r="AJ2842">
        <f t="shared" si="1504"/>
        <v>19.174097602306574</v>
      </c>
      <c r="AK2842"/>
      <c r="AL2842"/>
      <c r="AM2842"/>
      <c r="AN2842"/>
    </row>
    <row r="2843" spans="1:40" x14ac:dyDescent="0.25">
      <c r="A2843"/>
      <c r="B2843">
        <f t="shared" si="1505"/>
        <v>909000</v>
      </c>
      <c r="C2843" s="237" t="str">
        <f t="shared" si="1473"/>
        <v>-9.24943002185445E-08+0.00269419421133258i</v>
      </c>
      <c r="D2843" s="208" t="str">
        <f t="shared" si="1474"/>
        <v>-5.95700666612893+0.0206554889535498i</v>
      </c>
      <c r="E2843" t="str">
        <f t="shared" si="1475"/>
        <v>2870</v>
      </c>
      <c r="F2843" t="str">
        <f t="shared" si="1476"/>
        <v>0.777000777000777</v>
      </c>
      <c r="G2843" t="str">
        <f t="shared" si="1471"/>
        <v>0.777000777000777</v>
      </c>
      <c r="H2843" t="str">
        <f t="shared" si="1477"/>
        <v>9.11405872213603+0.411595423372847i</v>
      </c>
      <c r="I2843" t="str">
        <f t="shared" si="1478"/>
        <v>3569.6346526414i</v>
      </c>
      <c r="J2843" t="str">
        <f t="shared" si="1472"/>
        <v>-17246.9658465987+780.921833689054i</v>
      </c>
      <c r="K2843" t="str">
        <f t="shared" si="1479"/>
        <v>0.00935225762722275-0.206548288096051i</v>
      </c>
      <c r="L2843" t="str">
        <f t="shared" si="1480"/>
        <v>0.000711101011778704-0.0133142625892583i</v>
      </c>
      <c r="M2843" t="str">
        <f t="shared" si="1481"/>
        <v>0.0100633586390015-0.219862550685309i</v>
      </c>
      <c r="N2843" t="str">
        <f t="shared" si="1482"/>
        <v>-9.31339033738584i</v>
      </c>
      <c r="O2843" t="str">
        <f t="shared" si="1483"/>
        <v>-0.993802810137924-0.111157431429323i</v>
      </c>
      <c r="P2843" t="str">
        <f t="shared" si="1484"/>
        <v>1.99380281013792+0.111157431429323i</v>
      </c>
      <c r="Q2843" t="str">
        <f t="shared" si="1485"/>
        <v>-1.99380281013792+9.20223290595652i</v>
      </c>
      <c r="R2843" t="str">
        <f t="shared" si="1486"/>
        <v>-0.0333010935157468-0.209449925469498i</v>
      </c>
      <c r="S2843" t="str">
        <f t="shared" si="1487"/>
        <v>0.962398249988203i</v>
      </c>
      <c r="T2843" t="str">
        <f t="shared" si="1488"/>
        <v>0.201574241732004-0.0320489141222482i</v>
      </c>
      <c r="U2843" t="str">
        <f t="shared" si="1489"/>
        <v>0.0000333333333333333-0.000124175848365748i</v>
      </c>
      <c r="V2843" t="str">
        <f t="shared" si="1490"/>
        <v>6.66666666666667E-06-0.00124175848365748i</v>
      </c>
      <c r="W2843" t="str">
        <f t="shared" si="1491"/>
        <v>0.0000275844148981016-0.000113532227656605i</v>
      </c>
      <c r="X2843" t="str">
        <f t="shared" si="1492"/>
        <v>0.0000277862683840786-0.000113427503185661i</v>
      </c>
      <c r="Y2843" t="str">
        <f t="shared" si="1493"/>
        <v>0.009+5.71141544422624i</v>
      </c>
      <c r="Z2843" t="str">
        <f t="shared" si="1494"/>
        <v>-0.000238229317526879-0.0000587582136241127i</v>
      </c>
      <c r="AA2843" t="str">
        <f t="shared" si="1495"/>
        <v>0.00332117053758049-2.10109183195803i</v>
      </c>
      <c r="AB2843" t="str">
        <f t="shared" si="1496"/>
        <v>0.950711306805326-0.151156540463953i</v>
      </c>
      <c r="AC2843" t="str">
        <f t="shared" si="1497"/>
        <v>0.976333686303364-0.210546955356902i</v>
      </c>
      <c r="AD2843" t="str">
        <f t="shared" si="1498"/>
        <v>0.962387668146036+0.0527189153250525i</v>
      </c>
      <c r="AE2843" t="str">
        <f t="shared" si="1499"/>
        <v>-0.000226171288090014-0.0000691073714127811i</v>
      </c>
      <c r="AF2843" t="str">
        <f t="shared" si="1500"/>
        <v>-15.071065388265-0.390939934419297i</v>
      </c>
      <c r="AG2843" t="str">
        <f t="shared" si="1501"/>
        <v>1.00041254800013-0.00731924100436172i</v>
      </c>
      <c r="AH2843" t="str">
        <f t="shared" si="1502"/>
        <v>0.00337178695930056+0.00115414388352605i</v>
      </c>
      <c r="AI2843">
        <f t="shared" si="1503"/>
        <v>-48.961622411701491</v>
      </c>
      <c r="AJ2843">
        <f t="shared" si="1504"/>
        <v>18.895789503994806</v>
      </c>
      <c r="AK2843"/>
      <c r="AL2843"/>
      <c r="AM2843"/>
      <c r="AN2843"/>
    </row>
    <row r="2844" spans="1:40" x14ac:dyDescent="0.25">
      <c r="A2844"/>
      <c r="B2844">
        <f t="shared" si="1505"/>
        <v>910000</v>
      </c>
      <c r="C2844" s="237" t="str">
        <f t="shared" si="1473"/>
        <v>-9.22911277370814E-08+0.00269123355836006i</v>
      </c>
      <c r="D2844" s="208" t="str">
        <f t="shared" si="1474"/>
        <v>-5.95700666457127+0.0206327906140938i</v>
      </c>
      <c r="E2844" t="str">
        <f t="shared" si="1475"/>
        <v>2870</v>
      </c>
      <c r="F2844" t="str">
        <f t="shared" si="1476"/>
        <v>0.777000777000777</v>
      </c>
      <c r="G2844" t="str">
        <f t="shared" si="1471"/>
        <v>0.777000777000777</v>
      </c>
      <c r="H2844" t="str">
        <f t="shared" si="1477"/>
        <v>9.11410258800998+0.411145251805772i</v>
      </c>
      <c r="I2844" t="str">
        <f t="shared" si="1478"/>
        <v>3573.56164345839i</v>
      </c>
      <c r="J2844" t="str">
        <f t="shared" si="1472"/>
        <v>-17284.9360406065+781.780933616105i</v>
      </c>
      <c r="K2844" t="str">
        <f t="shared" si="1479"/>
        <v>0.00933175407489892-0.206322213033789i</v>
      </c>
      <c r="L2844" t="str">
        <f t="shared" si="1480"/>
        <v>0.000709543444355393-0.0132997146281197i</v>
      </c>
      <c r="M2844" t="str">
        <f t="shared" si="1481"/>
        <v>0.0100412975192543-0.219621927661909i</v>
      </c>
      <c r="N2844" t="str">
        <f t="shared" si="1482"/>
        <v>-9.32363609133236i</v>
      </c>
      <c r="O2844" t="str">
        <f t="shared" si="1483"/>
        <v>-0.99488951989965-0.100969516161282i</v>
      </c>
      <c r="P2844" t="str">
        <f t="shared" si="1484"/>
        <v>1.99488951989965+0.100969516161282i</v>
      </c>
      <c r="Q2844" t="str">
        <f t="shared" si="1485"/>
        <v>-1.99488951989965+9.22266657517108i</v>
      </c>
      <c r="R2844" t="str">
        <f t="shared" si="1486"/>
        <v>-0.0342371198011961-0.208897311066562i</v>
      </c>
      <c r="S2844" t="str">
        <f t="shared" si="1487"/>
        <v>0.963456993937586i</v>
      </c>
      <c r="T2844" t="str">
        <f t="shared" si="1488"/>
        <v>0.201263575361835-0.0329859925247414i</v>
      </c>
      <c r="U2844" t="str">
        <f t="shared" si="1489"/>
        <v>0.0000333333333333333-0.000124039391389522i</v>
      </c>
      <c r="V2844" t="str">
        <f t="shared" si="1490"/>
        <v>6.66666666666667E-06-0.00124039391389522i</v>
      </c>
      <c r="W2844" t="str">
        <f t="shared" si="1491"/>
        <v>0.0000275843733468421-0.000113408884314935i</v>
      </c>
      <c r="X2844" t="str">
        <f t="shared" si="1492"/>
        <v>0.0000277857609897076-0.000113304274655476i</v>
      </c>
      <c r="Y2844" t="str">
        <f t="shared" si="1493"/>
        <v>0.009+5.71769862953342i</v>
      </c>
      <c r="Z2844" t="str">
        <f t="shared" si="1494"/>
        <v>-0.000237708991113858-0.0000586917551084454i</v>
      </c>
      <c r="AA2844" t="str">
        <f t="shared" si="1495"/>
        <v>0.00331387481671097-2.09878286031613i</v>
      </c>
      <c r="AB2844" t="str">
        <f t="shared" si="1496"/>
        <v>0.949246069837418-0.155576207505528i</v>
      </c>
      <c r="AC2844" t="str">
        <f t="shared" si="1497"/>
        <v>0.975363715615527-0.210037438669665i</v>
      </c>
      <c r="AD2844" t="str">
        <f t="shared" si="1498"/>
        <v>0.962918180022927+0.0478515449444304i</v>
      </c>
      <c r="AE2844" t="str">
        <f t="shared" si="1499"/>
        <v>-0.000226085817941002-0.0000678901004833555i</v>
      </c>
      <c r="AF2844" t="str">
        <f t="shared" si="1500"/>
        <v>-15.0711092525812-0.390512461191678i</v>
      </c>
      <c r="AG2844" t="str">
        <f t="shared" si="1501"/>
        <v>1.00037510799349-0.00731528730508286i</v>
      </c>
      <c r="AH2844" t="str">
        <f t="shared" si="1502"/>
        <v>0.00337127953514057+0.00113570431737565i</v>
      </c>
      <c r="AI2844">
        <f t="shared" si="1503"/>
        <v>-48.977258393471843</v>
      </c>
      <c r="AJ2844">
        <f t="shared" si="1504"/>
        <v>18.617453714827281</v>
      </c>
      <c r="AK2844"/>
      <c r="AL2844"/>
      <c r="AM2844"/>
      <c r="AN2844"/>
    </row>
    <row r="2845" spans="1:40" x14ac:dyDescent="0.25">
      <c r="A2845"/>
      <c r="B2845">
        <f t="shared" si="1505"/>
        <v>911000</v>
      </c>
      <c r="C2845" s="237" t="str">
        <f t="shared" si="1473"/>
        <v>-9.20886239524897E-08+0.0026882794051745i</v>
      </c>
      <c r="D2845" s="208" t="str">
        <f t="shared" si="1474"/>
        <v>-5.95700666301874+0.0206101421063378i</v>
      </c>
      <c r="E2845" t="str">
        <f t="shared" si="1475"/>
        <v>2870</v>
      </c>
      <c r="F2845" t="str">
        <f t="shared" si="1476"/>
        <v>0.777000777000777</v>
      </c>
      <c r="G2845" t="str">
        <f t="shared" si="1471"/>
        <v>0.777000777000777</v>
      </c>
      <c r="H2845" t="str">
        <f t="shared" si="1477"/>
        <v>9.11414630996173+0.410696061556342i</v>
      </c>
      <c r="I2845" t="str">
        <f t="shared" si="1478"/>
        <v>3577.48863427538i</v>
      </c>
      <c r="J2845" t="str">
        <f t="shared" si="1472"/>
        <v>-17322.947983041+782.640033543155i</v>
      </c>
      <c r="K2845" t="str">
        <f t="shared" si="1479"/>
        <v>0.00931131783242741-0.206096631339531i</v>
      </c>
      <c r="L2845" t="str">
        <f t="shared" si="1480"/>
        <v>0.000707990983949955-0.013285198333263i</v>
      </c>
      <c r="M2845" t="str">
        <f t="shared" si="1481"/>
        <v>0.0100193088163774-0.219381829672794i</v>
      </c>
      <c r="N2845" t="str">
        <f t="shared" si="1482"/>
        <v>-9.33388184527888i</v>
      </c>
      <c r="O2845" t="str">
        <f t="shared" si="1483"/>
        <v>-0.995871791576138-0.0907710016631534i</v>
      </c>
      <c r="P2845" t="str">
        <f t="shared" si="1484"/>
        <v>1.99587179157614+0.0907710016631534i</v>
      </c>
      <c r="Q2845" t="str">
        <f t="shared" si="1485"/>
        <v>-1.99587179157614+9.24311084361573i</v>
      </c>
      <c r="R2845" t="str">
        <f t="shared" si="1486"/>
        <v>-0.0351660359099871-0.208337314683608i</v>
      </c>
      <c r="S2845" t="str">
        <f t="shared" si="1487"/>
        <v>0.964515737886967i</v>
      </c>
      <c r="T2845" t="str">
        <f t="shared" si="1488"/>
        <v>0.200944618801449-0.0339181950742808i</v>
      </c>
      <c r="U2845" t="str">
        <f t="shared" si="1489"/>
        <v>0.0000333333333333333-0.000123903233989533i</v>
      </c>
      <c r="V2845" t="str">
        <f t="shared" si="1490"/>
        <v>6.66666666666667E-06-0.00123903233989533i</v>
      </c>
      <c r="W2845" t="str">
        <f t="shared" si="1491"/>
        <v>0.0000275843317500537-0.000113285813311285i</v>
      </c>
      <c r="X2845" t="str">
        <f t="shared" si="1492"/>
        <v>0.000027785255083233-0.000113181318207127i</v>
      </c>
      <c r="Y2845" t="str">
        <f t="shared" si="1493"/>
        <v>0.009+5.7239818148406i</v>
      </c>
      <c r="Z2845" t="str">
        <f t="shared" si="1494"/>
        <v>-0.000237190377252263-0.0000586254483242219i</v>
      </c>
      <c r="AA2845" t="str">
        <f t="shared" si="1495"/>
        <v>0.00330660311000742-2.09647895802818i</v>
      </c>
      <c r="AB2845" t="str">
        <f t="shared" si="1496"/>
        <v>0.947741732746859-0.159972877915719i</v>
      </c>
      <c r="AC2845" t="str">
        <f t="shared" si="1497"/>
        <v>0.974400574443386-0.209520133053352i</v>
      </c>
      <c r="AD2845" t="str">
        <f t="shared" si="1498"/>
        <v>0.963399255966131+0.0429788974639384i</v>
      </c>
      <c r="AE2845" t="str">
        <f t="shared" si="1499"/>
        <v>-0.000225989375834852-0.0000666738941995941i</v>
      </c>
      <c r="AF2845" t="str">
        <f t="shared" si="1500"/>
        <v>-15.0711529729805-0.390085919450004i</v>
      </c>
      <c r="AG2845" t="str">
        <f t="shared" si="1501"/>
        <v>1.000337709558-0.00731096703804826i</v>
      </c>
      <c r="AH2845" t="str">
        <f t="shared" si="1502"/>
        <v>0.00337060527590297+0.00111727280261093i</v>
      </c>
      <c r="AI2845">
        <f t="shared" si="1503"/>
        <v>-48.993097649641733</v>
      </c>
      <c r="AJ2845">
        <f t="shared" si="1504"/>
        <v>18.339089997526528</v>
      </c>
      <c r="AK2845"/>
      <c r="AL2845"/>
      <c r="AM2845"/>
      <c r="AN2845"/>
    </row>
    <row r="2846" spans="1:40" x14ac:dyDescent="0.25">
      <c r="A2846"/>
      <c r="B2846">
        <f t="shared" si="1505"/>
        <v>912000</v>
      </c>
      <c r="C2846" s="237" t="str">
        <f t="shared" si="1473"/>
        <v>-9.18867859334973E-08+0.00268533173039504i</v>
      </c>
      <c r="D2846" s="208" t="str">
        <f t="shared" si="1474"/>
        <v>-5.95700666147132+0.020587543266362i</v>
      </c>
      <c r="E2846" t="str">
        <f t="shared" si="1475"/>
        <v>2870</v>
      </c>
      <c r="F2846" t="str">
        <f t="shared" si="1476"/>
        <v>0.777000777000777</v>
      </c>
      <c r="G2846" t="str">
        <f t="shared" si="1471"/>
        <v>0.777000777000777</v>
      </c>
      <c r="H2846" t="str">
        <f t="shared" si="1477"/>
        <v>9.1141898886197+0.410247849427006i</v>
      </c>
      <c r="I2846" t="str">
        <f t="shared" si="1478"/>
        <v>3581.41562509236i</v>
      </c>
      <c r="J2846" t="str">
        <f t="shared" si="1472"/>
        <v>-17361.001673902+783.499133470207i</v>
      </c>
      <c r="K2846" t="str">
        <f t="shared" si="1479"/>
        <v>0.00929094860569599-0.205871541403254i</v>
      </c>
      <c r="L2846" t="str">
        <f t="shared" si="1480"/>
        <v>0.000706443608281071-0.0132707136017091i</v>
      </c>
      <c r="M2846" t="str">
        <f t="shared" si="1481"/>
        <v>0.00999739221397706-0.219142255004963i</v>
      </c>
      <c r="N2846" t="str">
        <f t="shared" si="1482"/>
        <v>-9.3441275992254i</v>
      </c>
      <c r="O2846" t="str">
        <f t="shared" si="1483"/>
        <v>-0.996749522053857-0.0805629585194604i</v>
      </c>
      <c r="P2846" t="str">
        <f t="shared" si="1484"/>
        <v>1.99674952205386+0.0805629585194604i</v>
      </c>
      <c r="Q2846" t="str">
        <f t="shared" si="1485"/>
        <v>-1.99674952205386+9.26356464070594i</v>
      </c>
      <c r="R2846" t="str">
        <f t="shared" si="1486"/>
        <v>-0.0360878111095087-0.20777004070458i</v>
      </c>
      <c r="S2846" t="str">
        <f t="shared" si="1487"/>
        <v>0.965574481836349i</v>
      </c>
      <c r="T2846" t="str">
        <f t="shared" si="1488"/>
        <v>0.200617449394442-0.0348454695126719i</v>
      </c>
      <c r="U2846" t="str">
        <f t="shared" si="1489"/>
        <v>0.0000333333333333334-0.000123767375180334i</v>
      </c>
      <c r="V2846" t="str">
        <f t="shared" si="1490"/>
        <v>6.66666666666667E-06-0.00123767375180334i</v>
      </c>
      <c r="W2846" t="str">
        <f t="shared" si="1491"/>
        <v>0.000027584290107737-0.00011316301374979i</v>
      </c>
      <c r="X2846" t="str">
        <f t="shared" si="1492"/>
        <v>0.0000277847506579343-0.000113058632945605i</v>
      </c>
      <c r="Y2846" t="str">
        <f t="shared" si="1493"/>
        <v>0.009+5.73026500014778i</v>
      </c>
      <c r="Z2846" t="str">
        <f t="shared" si="1494"/>
        <v>-0.000236673468434884-0.000058559292746385i</v>
      </c>
      <c r="AA2846" t="str">
        <f t="shared" si="1495"/>
        <v>0.00329935531219177-2.09418010841753i</v>
      </c>
      <c r="AB2846" t="str">
        <f t="shared" si="1496"/>
        <v>0.946198660319501-0.164346305222279i</v>
      </c>
      <c r="AC2846" t="str">
        <f t="shared" si="1497"/>
        <v>0.97344429919141-0.208995142577316i</v>
      </c>
      <c r="AD2846" t="str">
        <f t="shared" si="1498"/>
        <v>0.963830841586524+0.0381014701779233i</v>
      </c>
      <c r="AE2846" t="str">
        <f t="shared" si="1499"/>
        <v>-0.000225881993116579-0.0000654588595099374i</v>
      </c>
      <c r="AF2846" t="str">
        <f t="shared" si="1500"/>
        <v>-15.071196550091-0.389660306160644i</v>
      </c>
      <c r="AG2846" t="str">
        <f t="shared" si="1501"/>
        <v>1.00030035632811-0.00730628099107129i</v>
      </c>
      <c r="AH2846" t="str">
        <f t="shared" si="1502"/>
        <v>0.00336976455198444+0.00109885098405688i</v>
      </c>
      <c r="AI2846">
        <f t="shared" si="1503"/>
        <v>-49.009140166593355</v>
      </c>
      <c r="AJ2846">
        <f t="shared" si="1504"/>
        <v>18.060698118785997</v>
      </c>
      <c r="AK2846"/>
      <c r="AL2846"/>
      <c r="AM2846"/>
      <c r="AN2846"/>
    </row>
    <row r="2847" spans="1:40" x14ac:dyDescent="0.25">
      <c r="A2847"/>
      <c r="B2847">
        <f t="shared" si="1505"/>
        <v>913000</v>
      </c>
      <c r="C2847" s="237" t="str">
        <f t="shared" si="1473"/>
        <v>-9.16856107648759E-08+0.00268239051273445i</v>
      </c>
      <c r="D2847" s="208" t="str">
        <f t="shared" si="1474"/>
        <v>-5.95700665992898+0.0205649939309641i</v>
      </c>
      <c r="E2847" t="str">
        <f t="shared" si="1475"/>
        <v>2870</v>
      </c>
      <c r="F2847" t="str">
        <f t="shared" si="1476"/>
        <v>0.777000777000777</v>
      </c>
      <c r="G2847" t="str">
        <f t="shared" si="1471"/>
        <v>0.777000777000777</v>
      </c>
      <c r="H2847" t="str">
        <f t="shared" si="1477"/>
        <v>9.11423332460888+0.409800612234047i</v>
      </c>
      <c r="I2847" t="str">
        <f t="shared" si="1478"/>
        <v>3585.34261590935i</v>
      </c>
      <c r="J2847" t="str">
        <f t="shared" si="1472"/>
        <v>-17399.0971131896+784.358233397257i</v>
      </c>
      <c r="K2847" t="str">
        <f t="shared" si="1479"/>
        <v>0.00927064610219574-0.205646941621918i</v>
      </c>
      <c r="L2847" t="str">
        <f t="shared" si="1480"/>
        <v>0.000704901295188689-0.0132562603309234i</v>
      </c>
      <c r="M2847" t="str">
        <f t="shared" si="1481"/>
        <v>0.00997554739738443-0.218903201952841i</v>
      </c>
      <c r="N2847" t="str">
        <f t="shared" si="1482"/>
        <v>-9.35437335317192i</v>
      </c>
      <c r="O2847" t="str">
        <f t="shared" si="1483"/>
        <v>-0.997522619193438-0.0703464583149979i</v>
      </c>
      <c r="P2847" t="str">
        <f t="shared" si="1484"/>
        <v>1.99752261919344+0.0703464583149979i</v>
      </c>
      <c r="Q2847" t="str">
        <f t="shared" si="1485"/>
        <v>-1.99752261919344+9.28402689485692i</v>
      </c>
      <c r="R2847" t="str">
        <f t="shared" si="1486"/>
        <v>-0.0370024159617382-0.207195592831672i</v>
      </c>
      <c r="S2847" t="str">
        <f t="shared" si="1487"/>
        <v>0.96663322578573i</v>
      </c>
      <c r="T2847" t="str">
        <f t="shared" si="1488"/>
        <v>0.200282144267466-0.0357677647029604i</v>
      </c>
      <c r="U2847" t="str">
        <f t="shared" si="1489"/>
        <v>0.0000333333333333333-0.000123631813980794i</v>
      </c>
      <c r="V2847" t="str">
        <f t="shared" si="1490"/>
        <v>6.66666666666667E-06-0.00123631813980794i</v>
      </c>
      <c r="W2847" t="str">
        <f t="shared" si="1491"/>
        <v>0.0000275842484198924-0.000113040484738508i</v>
      </c>
      <c r="X2847" t="str">
        <f t="shared" si="1492"/>
        <v>0.0000277842477071267-0.00011293621797982i</v>
      </c>
      <c r="Y2847" t="str">
        <f t="shared" si="1493"/>
        <v>0.009+5.73654818545496i</v>
      </c>
      <c r="Z2847" t="str">
        <f t="shared" si="1494"/>
        <v>-0.000236158257195593-0.000058493287852317i</v>
      </c>
      <c r="AA2847" t="str">
        <f t="shared" si="1495"/>
        <v>0.00329213131856223-2.09188629488059i</v>
      </c>
      <c r="AB2847" t="str">
        <f t="shared" si="1496"/>
        <v>0.944617216317991-0.168696248241215i</v>
      </c>
      <c r="AC2847" t="str">
        <f t="shared" si="1497"/>
        <v>0.972494924916332-0.208462570691879i</v>
      </c>
      <c r="AD2847" t="str">
        <f t="shared" si="1498"/>
        <v>0.96421288741063+0.0332197609827358i</v>
      </c>
      <c r="AE2847" t="str">
        <f t="shared" si="1499"/>
        <v>-0.000225763702014877-0.0000642451028323609i</v>
      </c>
      <c r="AF2847" t="str">
        <f t="shared" si="1500"/>
        <v>-15.0712399845379-0.389235618303083i</v>
      </c>
      <c r="AG2847" t="str">
        <f t="shared" si="1501"/>
        <v>1.00026305192695-0.00730122998575576i</v>
      </c>
      <c r="AH2847" t="str">
        <f t="shared" si="1502"/>
        <v>0.00336875774774742+0.00108044049988913i</v>
      </c>
      <c r="AI2847">
        <f t="shared" si="1503"/>
        <v>-49.025385942860026</v>
      </c>
      <c r="AJ2847">
        <f t="shared" si="1504"/>
        <v>17.782277849274262</v>
      </c>
      <c r="AK2847"/>
      <c r="AL2847"/>
      <c r="AM2847"/>
      <c r="AN2847"/>
    </row>
    <row r="2848" spans="1:40" x14ac:dyDescent="0.25">
      <c r="A2848"/>
      <c r="B2848">
        <f t="shared" si="1505"/>
        <v>914000</v>
      </c>
      <c r="C2848" s="237" t="str">
        <f t="shared" si="1473"/>
        <v>-9.14850955473358E-08+0.0026794557309987i</v>
      </c>
      <c r="D2848" s="208" t="str">
        <f t="shared" si="1474"/>
        <v>-5.95700665839169+0.0205424939376567i</v>
      </c>
      <c r="E2848" t="str">
        <f t="shared" si="1475"/>
        <v>2870</v>
      </c>
      <c r="F2848" t="str">
        <f t="shared" si="1476"/>
        <v>0.777000777000777</v>
      </c>
      <c r="G2848" t="str">
        <f t="shared" si="1471"/>
        <v>0.777000777000777</v>
      </c>
      <c r="H2848" t="str">
        <f t="shared" si="1477"/>
        <v>9.11427661855087+0.409354346807524i</v>
      </c>
      <c r="I2848" t="str">
        <f t="shared" si="1478"/>
        <v>3589.26960672634i</v>
      </c>
      <c r="J2848" t="str">
        <f t="shared" si="1472"/>
        <v>-17437.2343009039+785.217333324308i</v>
      </c>
      <c r="K2848" t="str">
        <f t="shared" si="1479"/>
        <v>0.0092504100310109-0.205422830399426i</v>
      </c>
      <c r="L2848" t="str">
        <f t="shared" si="1480"/>
        <v>0.000703364022633209-0.0132418384188136i</v>
      </c>
      <c r="M2848" t="str">
        <f t="shared" si="1481"/>
        <v>0.00995377405364411-0.21866466881824i</v>
      </c>
      <c r="N2848" t="str">
        <f t="shared" si="1482"/>
        <v>-9.36461910711844i</v>
      </c>
      <c r="O2848" t="str">
        <f t="shared" si="1483"/>
        <v>-0.998191001839353-0.0601225735223364i</v>
      </c>
      <c r="P2848" t="str">
        <f t="shared" si="1484"/>
        <v>1.99819100183935+0.0601225735223364i</v>
      </c>
      <c r="Q2848" t="str">
        <f t="shared" si="1485"/>
        <v>-1.99819100183935+9.3044965335961i</v>
      </c>
      <c r="R2848" t="str">
        <f t="shared" si="1486"/>
        <v>-0.0379098222970574-0.206614074077261i</v>
      </c>
      <c r="S2848" t="str">
        <f t="shared" si="1487"/>
        <v>0.967691969735113i</v>
      </c>
      <c r="T2848" t="str">
        <f t="shared" si="1488"/>
        <v>0.199938780318821-0.0366850306109476i</v>
      </c>
      <c r="U2848" t="str">
        <f t="shared" si="1489"/>
        <v>0.0000333333333333334-0.000123496549414075i</v>
      </c>
      <c r="V2848" t="str">
        <f t="shared" si="1490"/>
        <v>6.66666666666667E-06-0.00123496549414075i</v>
      </c>
      <c r="W2848" t="str">
        <f t="shared" si="1491"/>
        <v>0.0000275842066865206-0.0001129182253894i</v>
      </c>
      <c r="X2848" t="str">
        <f t="shared" si="1492"/>
        <v>0.0000277837462241629-0.000112814072422581i</v>
      </c>
      <c r="Y2848" t="str">
        <f t="shared" si="1493"/>
        <v>0.009+5.74283137076214i</v>
      </c>
      <c r="Z2848" t="str">
        <f t="shared" si="1494"/>
        <v>-0.000235644736109086-0.0000584274331218305i</v>
      </c>
      <c r="AA2848" t="str">
        <f t="shared" si="1495"/>
        <v>0.00328493102498956-2.08959750088645i</v>
      </c>
      <c r="AB2848" t="str">
        <f t="shared" si="1496"/>
        <v>0.942997763427973-0.173022470989606i</v>
      </c>
      <c r="AC2848" t="str">
        <f t="shared" si="1497"/>
        <v>0.971552485353198-0.207922520218752i</v>
      </c>
      <c r="AD2848" t="str">
        <f t="shared" si="1498"/>
        <v>0.964545348888282+0.0283342683298407i</v>
      </c>
      <c r="AE2848" t="str">
        <f t="shared" si="1499"/>
        <v>-0.000225634535636128-0.0000630327300485721i</v>
      </c>
      <c r="AF2848" t="str">
        <f t="shared" si="1500"/>
        <v>-15.0712832769426-0.388811852869867i</v>
      </c>
      <c r="AG2848" t="str">
        <f t="shared" si="1501"/>
        <v>1.00022579996606-0.00729581487736962i</v>
      </c>
      <c r="AH2848" t="str">
        <f t="shared" si="1502"/>
        <v>0.00336758526144902+0.00106204298153531i</v>
      </c>
      <c r="AI2848">
        <f t="shared" si="1503"/>
        <v>-49.041834989099762</v>
      </c>
      <c r="AJ2848">
        <f t="shared" si="1504"/>
        <v>17.50382896364637</v>
      </c>
      <c r="AK2848"/>
      <c r="AL2848"/>
      <c r="AM2848"/>
      <c r="AN2848"/>
    </row>
    <row r="2849" spans="1:40" x14ac:dyDescent="0.25">
      <c r="A2849"/>
      <c r="B2849">
        <f t="shared" si="1505"/>
        <v>915000</v>
      </c>
      <c r="C2849" s="237" t="str">
        <f t="shared" si="1473"/>
        <v>-9.1285237397422E-08+0.00267652736408639i</v>
      </c>
      <c r="D2849" s="208" t="str">
        <f t="shared" si="1474"/>
        <v>-5.95700665685944+0.0205200431246623i</v>
      </c>
      <c r="E2849" t="str">
        <f t="shared" si="1475"/>
        <v>2870</v>
      </c>
      <c r="F2849" t="str">
        <f t="shared" si="1476"/>
        <v>0.777000777000777</v>
      </c>
      <c r="G2849" t="str">
        <f t="shared" si="1471"/>
        <v>0.777000777000777</v>
      </c>
      <c r="H2849" t="str">
        <f t="shared" si="1477"/>
        <v>9.1143197710639+0.408909049991186i</v>
      </c>
      <c r="I2849" t="str">
        <f t="shared" si="1478"/>
        <v>3593.19659754333i</v>
      </c>
      <c r="J2849" t="str">
        <f t="shared" si="1472"/>
        <v>-17475.4132370448+786.076433251358i</v>
      </c>
      <c r="K2849" t="str">
        <f t="shared" si="1479"/>
        <v>0.00923024010280866-0.205199206146593i</v>
      </c>
      <c r="L2849" t="str">
        <f t="shared" si="1480"/>
        <v>0.000701831768694746-0.0132274477637274i</v>
      </c>
      <c r="M2849" t="str">
        <f t="shared" si="1481"/>
        <v>0.00993207187150341-0.21842665391032i</v>
      </c>
      <c r="N2849" t="str">
        <f t="shared" si="1482"/>
        <v>-9.37486486106495i</v>
      </c>
      <c r="O2849" t="str">
        <f t="shared" si="1483"/>
        <v>-0.998754599828431-0.0498923773892458i</v>
      </c>
      <c r="P2849" t="str">
        <f t="shared" si="1484"/>
        <v>1.99875459982843+0.0498923773892458i</v>
      </c>
      <c r="Q2849" t="str">
        <f t="shared" si="1485"/>
        <v>-1.99875459982843+9.3249724836757i</v>
      </c>
      <c r="R2849" t="str">
        <f t="shared" si="1486"/>
        <v>-0.0388100031883177-0.206025586756384i</v>
      </c>
      <c r="S2849" t="str">
        <f t="shared" si="1487"/>
        <v>0.968750713684496i</v>
      </c>
      <c r="T2849" t="str">
        <f t="shared" si="1488"/>
        <v>0.199587434207514-0.0375972182867803i</v>
      </c>
      <c r="U2849" t="str">
        <f t="shared" si="1489"/>
        <v>0.0000333333333333333-0.000123361580507612i</v>
      </c>
      <c r="V2849" t="str">
        <f t="shared" si="1490"/>
        <v>6.66666666666667E-06-0.00123361580507612i</v>
      </c>
      <c r="W2849" t="str">
        <f t="shared" si="1491"/>
        <v>0.0000275841649076221-0.000112796234818313i</v>
      </c>
      <c r="X2849" t="str">
        <f t="shared" si="1492"/>
        <v>0.0000277832462024313-0.000112692195390578i</v>
      </c>
      <c r="Y2849" t="str">
        <f t="shared" si="1493"/>
        <v>0.009+5.74911455606932i</v>
      </c>
      <c r="Z2849" t="str">
        <f t="shared" si="1494"/>
        <v>-0.000235132897790618-0.0000583617280371504i</v>
      </c>
      <c r="AA2849" t="str">
        <f t="shared" si="1495"/>
        <v>0.00327775432791328-2.08731370997648i</v>
      </c>
      <c r="AB2849" t="str">
        <f t="shared" si="1496"/>
        <v>0.941340663206479-0.177324742598771i</v>
      </c>
      <c r="AC2849" t="str">
        <f t="shared" si="1497"/>
        <v>0.970617012941177-0.207375093342i</v>
      </c>
      <c r="AD2849" t="str">
        <f t="shared" si="1498"/>
        <v>0.964828186399805+0.0234454911787748i</v>
      </c>
      <c r="AE2849" t="str">
        <f t="shared" si="1499"/>
        <v>-0.00022549452795838-0.0000618218464982321i</v>
      </c>
      <c r="AF2849" t="str">
        <f t="shared" si="1500"/>
        <v>-15.0713264279233-0.388389006866524i</v>
      </c>
      <c r="AG2849" t="str">
        <f t="shared" si="1501"/>
        <v>1.00018860404508-0.00729003655471563i</v>
      </c>
      <c r="AH2849" t="str">
        <f t="shared" si="1502"/>
        <v>0.00336624750516964+0.00104366005357652i</v>
      </c>
      <c r="AI2849">
        <f t="shared" si="1503"/>
        <v>-49.058487328070939</v>
      </c>
      <c r="AJ2849">
        <f t="shared" si="1504"/>
        <v>17.225351240549173</v>
      </c>
      <c r="AK2849"/>
      <c r="AL2849"/>
      <c r="AM2849"/>
      <c r="AN2849"/>
    </row>
    <row r="2850" spans="1:40" x14ac:dyDescent="0.25">
      <c r="A2850"/>
      <c r="B2850">
        <f t="shared" si="1505"/>
        <v>916000</v>
      </c>
      <c r="C2850" s="237" t="str">
        <f t="shared" si="1473"/>
        <v>-9.10860334474108E-08+0.00267360539098828i</v>
      </c>
      <c r="D2850" s="208" t="str">
        <f t="shared" si="1474"/>
        <v>-5.95700665533221+0.0204976413309102i</v>
      </c>
      <c r="E2850" t="str">
        <f t="shared" si="1475"/>
        <v>2870</v>
      </c>
      <c r="F2850" t="str">
        <f t="shared" si="1476"/>
        <v>0.777000777000777</v>
      </c>
      <c r="G2850" t="str">
        <f t="shared" si="1471"/>
        <v>0.777000777000777</v>
      </c>
      <c r="H2850" t="str">
        <f t="shared" si="1477"/>
        <v>9.11436278276283+0.408464718642406i</v>
      </c>
      <c r="I2850" t="str">
        <f t="shared" si="1478"/>
        <v>3597.12358836031i</v>
      </c>
      <c r="J2850" t="str">
        <f t="shared" si="1472"/>
        <v>-17513.6339216123+786.935533178409i</v>
      </c>
      <c r="K2850" t="str">
        <f t="shared" si="1479"/>
        <v>0.00921013602982856-0.204976067281104i</v>
      </c>
      <c r="L2850" t="str">
        <f t="shared" si="1480"/>
        <v>0.000700304511572326-0.0132130882644503i</v>
      </c>
      <c r="M2850" t="str">
        <f t="shared" si="1481"/>
        <v>0.00991044054140089-0.218189155545554i</v>
      </c>
      <c r="N2850" t="str">
        <f t="shared" si="1482"/>
        <v>-9.38511061501147i</v>
      </c>
      <c r="O2850" t="str">
        <f t="shared" si="1483"/>
        <v>-0.999213353997224-0.0396569438259996i</v>
      </c>
      <c r="P2850" t="str">
        <f t="shared" si="1484"/>
        <v>1.99921335399722+0.0396569438259996i</v>
      </c>
      <c r="Q2850" t="str">
        <f t="shared" si="1485"/>
        <v>-1.99921335399722+9.34545367118547i</v>
      </c>
      <c r="R2850" t="str">
        <f t="shared" si="1486"/>
        <v>-0.0397029329251607-0.205430232479752i</v>
      </c>
      <c r="S2850" t="str">
        <f t="shared" si="1487"/>
        <v>0.969809457633877i</v>
      </c>
      <c r="T2850" t="str">
        <f t="shared" si="1488"/>
        <v>0.19922818234279-0.0385042798466243i</v>
      </c>
      <c r="U2850" t="str">
        <f t="shared" si="1489"/>
        <v>0.0000333333333333334-0.000123226906293084i</v>
      </c>
      <c r="V2850" t="str">
        <f t="shared" si="1490"/>
        <v>6.66666666666667E-06-0.00123226906293084i</v>
      </c>
      <c r="W2850" t="str">
        <f t="shared" si="1491"/>
        <v>0.0000275841230831974-0.00011267451214495i</v>
      </c>
      <c r="X2850" t="str">
        <f t="shared" si="1492"/>
        <v>0.0000277827476353565-0.000112570586004354i</v>
      </c>
      <c r="Y2850" t="str">
        <f t="shared" si="1493"/>
        <v>0.009+5.7553977413765i</v>
      </c>
      <c r="Z2850" t="str">
        <f t="shared" si="1494"/>
        <v>-0.000234622734895723-0.0000582961720829012i</v>
      </c>
      <c r="AA2850" t="str">
        <f t="shared" si="1495"/>
        <v>0.00327060112433795-2.08503490576391i</v>
      </c>
      <c r="AB2850" t="str">
        <f t="shared" si="1496"/>
        <v>0.939646276032556-0.181602837227839i</v>
      </c>
      <c r="AC2850" t="str">
        <f t="shared" si="1497"/>
        <v>0.969688538849151-0.206820391599564i</v>
      </c>
      <c r="AD2850" t="str">
        <f t="shared" si="1498"/>
        <v>0.965061365262759+0.0185539289499775i</v>
      </c>
      <c r="AE2850" t="str">
        <f t="shared" si="1499"/>
        <v>-0.000225343713825267-0.0000606125569732221i</v>
      </c>
      <c r="AF2850" t="str">
        <f t="shared" si="1500"/>
        <v>-15.071369438095-0.387967077311496i</v>
      </c>
      <c r="AG2850" t="str">
        <f t="shared" si="1501"/>
        <v>1.00015146775144-0.00728389593999964i</v>
      </c>
      <c r="AH2850" t="str">
        <f t="shared" si="1502"/>
        <v>0.00336474490474051+0.00102529333364928i</v>
      </c>
      <c r="AI2850">
        <f t="shared" si="1503"/>
        <v>-49.075342994611439</v>
      </c>
      <c r="AJ2850">
        <f t="shared" si="1504"/>
        <v>16.946844462630228</v>
      </c>
      <c r="AK2850"/>
      <c r="AL2850"/>
      <c r="AM2850"/>
      <c r="AN2850"/>
    </row>
    <row r="2851" spans="1:40" x14ac:dyDescent="0.25">
      <c r="A2851"/>
      <c r="B2851">
        <f t="shared" si="1505"/>
        <v>917000</v>
      </c>
      <c r="C2851" s="237" t="str">
        <f t="shared" si="1473"/>
        <v>-9.08874808452057E-08+0.00267068979078676i</v>
      </c>
      <c r="D2851" s="208" t="str">
        <f t="shared" si="1474"/>
        <v>-5.95700665380998+0.0204752883960318i</v>
      </c>
      <c r="E2851" t="str">
        <f t="shared" si="1475"/>
        <v>2870</v>
      </c>
      <c r="F2851" t="str">
        <f t="shared" si="1476"/>
        <v>0.777000777000777</v>
      </c>
      <c r="G2851" t="str">
        <f t="shared" si="1471"/>
        <v>0.777000777000777</v>
      </c>
      <c r="H2851" t="str">
        <f t="shared" si="1477"/>
        <v>9.1144056542592+0.408021349632106i</v>
      </c>
      <c r="I2851" t="str">
        <f t="shared" si="1478"/>
        <v>3601.0505791773i</v>
      </c>
      <c r="J2851" t="str">
        <f t="shared" si="1472"/>
        <v>-17551.8963546064+787.79463310546i</v>
      </c>
      <c r="K2851" t="str">
        <f t="shared" si="1479"/>
        <v>0.00919009752587242-0.204753412227479i</v>
      </c>
      <c r="L2851" t="str">
        <f t="shared" si="1480"/>
        <v>0.000698782229583094-0.0131987598202025i</v>
      </c>
      <c r="M2851" t="str">
        <f t="shared" si="1481"/>
        <v>0.00988887975545551-0.217952172047681i</v>
      </c>
      <c r="N2851" t="str">
        <f t="shared" si="1482"/>
        <v>-9.39535636895799i</v>
      </c>
      <c r="O2851" t="str">
        <f t="shared" si="1483"/>
        <v>-0.999567216188217-0.0294173472926982i</v>
      </c>
      <c r="P2851" t="str">
        <f t="shared" si="1484"/>
        <v>1.99956721618822+0.0294173472926982i</v>
      </c>
      <c r="Q2851" t="str">
        <f t="shared" si="1485"/>
        <v>-1.99956721618822+9.36593902166529i</v>
      </c>
      <c r="R2851" t="str">
        <f t="shared" si="1486"/>
        <v>-0.0405885869885978-0.204828112147298i</v>
      </c>
      <c r="S2851" t="str">
        <f t="shared" si="1487"/>
        <v>0.97086820158326i</v>
      </c>
      <c r="T2851" t="str">
        <f t="shared" si="1488"/>
        <v>0.198861100874142-0.0394061684544256i</v>
      </c>
      <c r="U2851" t="str">
        <f t="shared" si="1489"/>
        <v>0.0000333333333333333-0.000123092525806396i</v>
      </c>
      <c r="V2851" t="str">
        <f t="shared" si="1490"/>
        <v>6.66666666666667E-06-0.00123092525806396i</v>
      </c>
      <c r="W2851" t="str">
        <f t="shared" si="1491"/>
        <v>0.0000275840812132468-0.000112553056492854i</v>
      </c>
      <c r="X2851" t="str">
        <f t="shared" si="1492"/>
        <v>0.000027782250516399-0.00011244924338829i</v>
      </c>
      <c r="Y2851" t="str">
        <f t="shared" si="1493"/>
        <v>0.009+5.76168092668368i</v>
      </c>
      <c r="Z2851" t="str">
        <f t="shared" si="1494"/>
        <v>-0.000234114240119964-0.0000582307647460939i</v>
      </c>
      <c r="AA2851" t="str">
        <f t="shared" si="1495"/>
        <v>0.00326347131182948-2.08276107193347i</v>
      </c>
      <c r="AB2851" t="str">
        <f t="shared" si="1496"/>
        <v>0.937914961060148-0.185856533977722i</v>
      </c>
      <c r="AC2851" t="str">
        <f t="shared" si="1497"/>
        <v>0.968767093001068-0.206258515875347i</v>
      </c>
      <c r="AD2851" t="str">
        <f t="shared" si="1498"/>
        <v>0.965244855738322+0.0136600814775643i</v>
      </c>
      <c r="AE2851" t="str">
        <f t="shared" si="1499"/>
        <v>-0.000225182128939949-0.0000594049657119724i</v>
      </c>
      <c r="AF2851" t="str">
        <f t="shared" si="1500"/>
        <v>-15.0714123080692-0.387546061236074i</v>
      </c>
      <c r="AG2851" t="str">
        <f t="shared" si="1501"/>
        <v>1.00011439466011-0.0072773939886971i</v>
      </c>
      <c r="AH2851" t="str">
        <f t="shared" si="1502"/>
        <v>0.00336307789967105+0.00100694443234778i</v>
      </c>
      <c r="AI2851">
        <f t="shared" si="1503"/>
        <v>-49.092402035619486</v>
      </c>
      <c r="AJ2851">
        <f t="shared" si="1504"/>
        <v>16.668308416542938</v>
      </c>
      <c r="AK2851"/>
      <c r="AL2851"/>
      <c r="AM2851"/>
      <c r="AN2851"/>
    </row>
    <row r="2852" spans="1:40" x14ac:dyDescent="0.25">
      <c r="A2852"/>
      <c r="B2852">
        <f t="shared" si="1505"/>
        <v>918000</v>
      </c>
      <c r="C2852" s="237" t="str">
        <f t="shared" si="1473"/>
        <v>-9.06895767542359E-08+0.00266778054265537i</v>
      </c>
      <c r="D2852" s="208" t="str">
        <f t="shared" si="1474"/>
        <v>-5.95700665229272+0.0204529841603578i</v>
      </c>
      <c r="E2852" t="str">
        <f t="shared" si="1475"/>
        <v>2870</v>
      </c>
      <c r="F2852" t="str">
        <f t="shared" si="1476"/>
        <v>0.777000777000777</v>
      </c>
      <c r="G2852" t="str">
        <f t="shared" si="1471"/>
        <v>0.777000777000777</v>
      </c>
      <c r="H2852" t="str">
        <f t="shared" si="1477"/>
        <v>9.11444838616121+0.407578939844672i</v>
      </c>
      <c r="I2852" t="str">
        <f t="shared" si="1478"/>
        <v>3604.97756999429i</v>
      </c>
      <c r="J2852" t="str">
        <f t="shared" si="1472"/>
        <v>-17590.2005360272+788.653733032511i</v>
      </c>
      <c r="K2852" t="str">
        <f t="shared" si="1479"/>
        <v>0.00917012430629392-0.204531239417031i</v>
      </c>
      <c r="L2852" t="str">
        <f t="shared" si="1480"/>
        <v>0.000697264901161599-0.0131844623306378i</v>
      </c>
      <c r="M2852" t="str">
        <f t="shared" si="1481"/>
        <v>0.00986738920745552-0.217715701747669i</v>
      </c>
      <c r="N2852" t="str">
        <f t="shared" si="1482"/>
        <v>-9.40560212290451i</v>
      </c>
      <c r="O2852" t="str">
        <f t="shared" si="1483"/>
        <v>-0.999816149254882-0.0191746626864392i</v>
      </c>
      <c r="P2852" t="str">
        <f t="shared" si="1484"/>
        <v>1.99981614925488+0.0191746626864392i</v>
      </c>
      <c r="Q2852" t="str">
        <f t="shared" si="1485"/>
        <v>-1.99981614925488+9.38642746021807i</v>
      </c>
      <c r="R2852" t="str">
        <f t="shared" si="1486"/>
        <v>-0.041466942025857-0.204219325942228i</v>
      </c>
      <c r="S2852" t="str">
        <f t="shared" si="1487"/>
        <v>0.971926945532641i</v>
      </c>
      <c r="T2852" t="str">
        <f t="shared" si="1488"/>
        <v>0.198486265681765-0.0403028383037703i</v>
      </c>
      <c r="U2852" t="str">
        <f t="shared" si="1489"/>
        <v>0.0000333333333333333-0.000122958438087652i</v>
      </c>
      <c r="V2852" t="str">
        <f t="shared" si="1490"/>
        <v>6.66666666666667E-06-0.00122958438087652i</v>
      </c>
      <c r="W2852" t="str">
        <f t="shared" si="1491"/>
        <v>0.0000275840392977712-0.000112431866989393i</v>
      </c>
      <c r="X2852" t="str">
        <f t="shared" si="1492"/>
        <v>0.000027781754839055-0.000112328166670585i</v>
      </c>
      <c r="Y2852" t="str">
        <f t="shared" si="1493"/>
        <v>0.009+5.76796411199086i</v>
      </c>
      <c r="Z2852" t="str">
        <f t="shared" si="1494"/>
        <v>-0.000233607406198674-0.0000581655055161108i</v>
      </c>
      <c r="AA2852" t="str">
        <f t="shared" si="1495"/>
        <v>0.00325636478851146-2.08049219224097i</v>
      </c>
      <c r="AB2852" t="str">
        <f t="shared" si="1496"/>
        <v>0.936147076173074-0.190085616805561i</v>
      </c>
      <c r="AC2852" t="str">
        <f t="shared" si="1497"/>
        <v>0.96785270410106-0.205689566391809i</v>
      </c>
      <c r="AD2852" t="str">
        <f t="shared" si="1498"/>
        <v>0.965378633037189+0.00876444896194651i</v>
      </c>
      <c r="AE2852" t="str">
        <f t="shared" si="1499"/>
        <v>-0.000225009809858997-0.0000581991763938211i</v>
      </c>
      <c r="AF2852" t="str">
        <f t="shared" si="1500"/>
        <v>-15.0714550384539-0.387125955684314i</v>
      </c>
      <c r="AG2852" t="str">
        <f t="shared" si="1501"/>
        <v>1.00007738833329-0.00727053168941665i</v>
      </c>
      <c r="AH2852" t="str">
        <f t="shared" si="1502"/>
        <v>0.0033612469430754+0.000988614953126628i</v>
      </c>
      <c r="AI2852">
        <f t="shared" si="1503"/>
        <v>-49.109664510037369</v>
      </c>
      <c r="AJ2852">
        <f t="shared" si="1504"/>
        <v>16.389742892954043</v>
      </c>
      <c r="AK2852"/>
      <c r="AL2852"/>
      <c r="AM2852"/>
      <c r="AN2852"/>
    </row>
    <row r="2853" spans="1:40" x14ac:dyDescent="0.25">
      <c r="A2853"/>
      <c r="B2853">
        <f t="shared" si="1505"/>
        <v>919000</v>
      </c>
      <c r="C2853" s="237" t="str">
        <f t="shared" si="1473"/>
        <v>-9.04923183533562E-08+0.00266487762585831i</v>
      </c>
      <c r="D2853" s="208" t="str">
        <f t="shared" si="1474"/>
        <v>-5.9570066507804+0.0204307284649137i</v>
      </c>
      <c r="E2853" t="str">
        <f t="shared" si="1475"/>
        <v>2870</v>
      </c>
      <c r="F2853" t="str">
        <f t="shared" si="1476"/>
        <v>0.777000777000777</v>
      </c>
      <c r="G2853" t="str">
        <f t="shared" si="1471"/>
        <v>0.777000777000777</v>
      </c>
      <c r="H2853" t="str">
        <f t="shared" si="1477"/>
        <v>9.11449097907375+0.407137486177907i</v>
      </c>
      <c r="I2853" t="str">
        <f t="shared" si="1478"/>
        <v>3608.90456081127i</v>
      </c>
      <c r="J2853" t="str">
        <f t="shared" si="1472"/>
        <v>-17628.5464658745+789.512832959561i</v>
      </c>
      <c r="K2853" t="str">
        <f t="shared" si="1479"/>
        <v>0.00915021608798903-0.204309547287839i</v>
      </c>
      <c r="L2853" t="str">
        <f t="shared" si="1480"/>
        <v>0.000695752504858973-0.0131701956958401i</v>
      </c>
      <c r="M2853" t="str">
        <f t="shared" si="1481"/>
        <v>0.009845968592848-0.217479742983679i</v>
      </c>
      <c r="N2853" t="str">
        <f t="shared" si="1482"/>
        <v>-9.41584787685103i</v>
      </c>
      <c r="O2853" t="str">
        <f t="shared" si="1483"/>
        <v>-0.999960127065584-0.00892996522848377i</v>
      </c>
      <c r="P2853" t="str">
        <f t="shared" si="1484"/>
        <v>1.99996012706558+0.00892996522848377i</v>
      </c>
      <c r="Q2853" t="str">
        <f t="shared" si="1485"/>
        <v>-1.99996012706558+9.40691791162255i</v>
      </c>
      <c r="R2853" t="str">
        <f t="shared" si="1486"/>
        <v>-0.0423379758255062-0.203603973325578i</v>
      </c>
      <c r="S2853" t="str">
        <f t="shared" si="1487"/>
        <v>0.972985689482023i</v>
      </c>
      <c r="T2853" t="str">
        <f t="shared" si="1488"/>
        <v>0.198103752367467-0.0411942445998534i</v>
      </c>
      <c r="U2853" t="str">
        <f t="shared" si="1489"/>
        <v>0.0000333333333333334-0.000122824642181137i</v>
      </c>
      <c r="V2853" t="str">
        <f t="shared" si="1490"/>
        <v>6.66666666666667E-06-0.00122824642181137i</v>
      </c>
      <c r="W2853" t="str">
        <f t="shared" si="1491"/>
        <v>0.0000275839973367709-0.000112310942765726i</v>
      </c>
      <c r="X2853" t="str">
        <f t="shared" si="1492"/>
        <v>0.0000277812605968558-0.000112207354983228i</v>
      </c>
      <c r="Y2853" t="str">
        <f t="shared" si="1493"/>
        <v>0.009+5.77424729729804i</v>
      </c>
      <c r="Z2853" t="str">
        <f t="shared" si="1494"/>
        <v>-0.00023310222590668-0.000058100393884692i</v>
      </c>
      <c r="AA2853" t="str">
        <f t="shared" si="1495"/>
        <v>0.00324928145306154-2.07822825051295i</v>
      </c>
      <c r="AB2853" t="str">
        <f t="shared" si="1496"/>
        <v>0.934342977942159-0.194289874439681i</v>
      </c>
      <c r="AC2853" t="str">
        <f t="shared" si="1497"/>
        <v>0.966945399658294-0.205113642703107i</v>
      </c>
      <c r="AD2853" t="str">
        <f t="shared" si="1498"/>
        <v>0.965462677325106+0.00386753192236866i</v>
      </c>
      <c r="AE2853" t="str">
        <f t="shared" si="1499"/>
        <v>-0.000224826793986253-0.0000569952921334273i</v>
      </c>
      <c r="AF2853" t="str">
        <f t="shared" si="1500"/>
        <v>-15.0714976298542-0.386706757712993i</v>
      </c>
      <c r="AG2853" t="str">
        <f t="shared" si="1501"/>
        <v>1.00004045232014-0.00726331006376204i</v>
      </c>
      <c r="AH2853" t="str">
        <f t="shared" si="1502"/>
        <v>0.00335925250159833+0.000970306492203948i</v>
      </c>
      <c r="AI2853">
        <f t="shared" si="1503"/>
        <v>-49.127130488837807</v>
      </c>
      <c r="AJ2853">
        <f t="shared" si="1504"/>
        <v>16.111147686550158</v>
      </c>
      <c r="AK2853"/>
      <c r="AL2853"/>
      <c r="AM2853"/>
      <c r="AN2853"/>
    </row>
    <row r="2854" spans="1:40" x14ac:dyDescent="0.25">
      <c r="A2854"/>
      <c r="B2854">
        <f t="shared" si="1505"/>
        <v>920000</v>
      </c>
      <c r="C2854" s="237" t="str">
        <f t="shared" si="1473"/>
        <v>-9.02957028367444E-08+0.00266198101974992i</v>
      </c>
      <c r="D2854" s="208" t="str">
        <f t="shared" si="1474"/>
        <v>-5.95700664927302+0.0204085211514161i</v>
      </c>
      <c r="E2854" t="str">
        <f t="shared" si="1475"/>
        <v>2870</v>
      </c>
      <c r="F2854" t="str">
        <f t="shared" si="1476"/>
        <v>0.777000777000777</v>
      </c>
      <c r="G2854" t="str">
        <f t="shared" si="1471"/>
        <v>0.777000777000777</v>
      </c>
      <c r="H2854" t="str">
        <f t="shared" si="1477"/>
        <v>9.11453343359852+0.406696985542935i</v>
      </c>
      <c r="I2854" t="str">
        <f t="shared" si="1478"/>
        <v>3612.83155162826i</v>
      </c>
      <c r="J2854" t="str">
        <f t="shared" si="1472"/>
        <v>-17666.9341441485+790.371932886611i</v>
      </c>
      <c r="K2854" t="str">
        <f t="shared" si="1479"/>
        <v>0.00913037258938535-0.204088334284703i</v>
      </c>
      <c r="L2854" t="str">
        <f t="shared" si="1480"/>
        <v>0.000694245019342226-0.0131559598163218i</v>
      </c>
      <c r="M2854" t="str">
        <f t="shared" si="1481"/>
        <v>0.00982461760872758-0.217244294101025i</v>
      </c>
      <c r="N2854" t="str">
        <f t="shared" si="1482"/>
        <v>-9.42609363079755i</v>
      </c>
      <c r="O2854" t="str">
        <f t="shared" si="1483"/>
        <v>-0.999999134506313+0.00131566964860137i</v>
      </c>
      <c r="P2854" t="str">
        <f t="shared" si="1484"/>
        <v>1.99999913450631-0.00131566964860137i</v>
      </c>
      <c r="Q2854" t="str">
        <f t="shared" si="1485"/>
        <v>-1.99999913450631+9.42740930044615i</v>
      </c>
      <c r="R2854" t="str">
        <f t="shared" si="1486"/>
        <v>-0.0432016672928431-0.20298215303125i</v>
      </c>
      <c r="S2854" t="str">
        <f t="shared" si="1487"/>
        <v>0.974044433431404i</v>
      </c>
      <c r="T2854" t="str">
        <f t="shared" si="1488"/>
        <v>0.19771363624601-0.0420803435415494i</v>
      </c>
      <c r="U2854" t="str">
        <f t="shared" si="1489"/>
        <v>0.0000333333333333333-0.000122691137135288i</v>
      </c>
      <c r="V2854" t="str">
        <f t="shared" si="1490"/>
        <v>6.66666666666667E-06-0.00122691137135288i</v>
      </c>
      <c r="W2854" t="str">
        <f t="shared" si="1491"/>
        <v>0.0000275839553302464-0.000112190282956795i</v>
      </c>
      <c r="X2854" t="str">
        <f t="shared" si="1492"/>
        <v>0.0000277807677833682-0.000112086807461987i</v>
      </c>
      <c r="Y2854" t="str">
        <f t="shared" si="1493"/>
        <v>0.009+5.78053048260522i</v>
      </c>
      <c r="Z2854" t="str">
        <f t="shared" si="1494"/>
        <v>-0.000232598692058066-0.0000580354293459226i</v>
      </c>
      <c r="AA2854" t="str">
        <f t="shared" si="1495"/>
        <v>0.00324222120470777-2.07596923064626i</v>
      </c>
      <c r="AB2854" t="str">
        <f t="shared" si="1496"/>
        <v>0.932503021584396-0.198469100295029i</v>
      </c>
      <c r="AC2854" t="str">
        <f t="shared" si="1497"/>
        <v>0.966045206011591-0.204530843688722i</v>
      </c>
      <c r="AD2854" t="str">
        <f t="shared" si="1498"/>
        <v>0.965496973727924-0.00103016885064572i</v>
      </c>
      <c r="AE2854" t="str">
        <f t="shared" si="1499"/>
        <v>-0.000224633119566682-0.0000557934154752298i</v>
      </c>
      <c r="AF2854" t="str">
        <f t="shared" si="1500"/>
        <v>-15.0715400828715-0.386288464391519i</v>
      </c>
      <c r="AG2854" t="str">
        <f t="shared" si="1501"/>
        <v>1.00000359015645-0.00725573016619108i</v>
      </c>
      <c r="AH2854" t="str">
        <f t="shared" si="1502"/>
        <v>0.00335709505534082+0.000952020638464891i</v>
      </c>
      <c r="AI2854">
        <f t="shared" si="1503"/>
        <v>-49.144800055012048</v>
      </c>
      <c r="AJ2854">
        <f t="shared" si="1504"/>
        <v>15.832522596042823</v>
      </c>
      <c r="AK2854"/>
      <c r="AL2854"/>
      <c r="AM2854"/>
      <c r="AN2854"/>
    </row>
    <row r="2855" spans="1:40" x14ac:dyDescent="0.25">
      <c r="A2855"/>
      <c r="B2855">
        <f t="shared" si="1505"/>
        <v>921000</v>
      </c>
      <c r="C2855" s="237" t="str">
        <f t="shared" si="1473"/>
        <v>-9.00997274138024E-08+0.0026590907037742i</v>
      </c>
      <c r="D2855" s="208" t="str">
        <f t="shared" si="1474"/>
        <v>-5.95700664777053+0.0203863620622689i</v>
      </c>
      <c r="E2855" t="str">
        <f t="shared" si="1475"/>
        <v>2870</v>
      </c>
      <c r="F2855" t="str">
        <f t="shared" si="1476"/>
        <v>0.777000777000777</v>
      </c>
      <c r="G2855" t="str">
        <f t="shared" si="1471"/>
        <v>0.777000777000777</v>
      </c>
      <c r="H2855" t="str">
        <f t="shared" si="1477"/>
        <v>9.11457575033388+0.406257434864142i</v>
      </c>
      <c r="I2855" t="str">
        <f t="shared" si="1478"/>
        <v>3616.75854244525i</v>
      </c>
      <c r="J2855" t="str">
        <f t="shared" si="1472"/>
        <v>-17705.3635708491+791.231032813662i</v>
      </c>
      <c r="K2855" t="str">
        <f t="shared" si="1479"/>
        <v>0.00911059353043275-0.203867598859113i</v>
      </c>
      <c r="L2855" t="str">
        <f t="shared" si="1480"/>
        <v>0.000692742423393478-0.0131417545930215i</v>
      </c>
      <c r="M2855" t="str">
        <f t="shared" si="1481"/>
        <v>0.00980333595382623-0.217009353452134i</v>
      </c>
      <c r="N2855" t="str">
        <f t="shared" si="1482"/>
        <v>-9.43633938474407i</v>
      </c>
      <c r="O2855" t="str">
        <f t="shared" si="1483"/>
        <v>-0.999933167482283+0.0115611664138516i</v>
      </c>
      <c r="P2855" t="str">
        <f t="shared" si="1484"/>
        <v>1.99993316748228-0.0115611664138516i</v>
      </c>
      <c r="Q2855" t="str">
        <f t="shared" si="1485"/>
        <v>-1.99993316748228+9.44790055115792i</v>
      </c>
      <c r="R2855" t="str">
        <f t="shared" si="1486"/>
        <v>-0.0440579964255722-0.202353963061524i</v>
      </c>
      <c r="S2855" t="str">
        <f t="shared" si="1487"/>
        <v>0.975103177380787i</v>
      </c>
      <c r="T2855" t="str">
        <f t="shared" si="1488"/>
        <v>0.197315992336886-0.0429610923036068i</v>
      </c>
      <c r="U2855" t="str">
        <f t="shared" si="1489"/>
        <v>0.0000333333333333334-0.000122557922002676i</v>
      </c>
      <c r="V2855" t="str">
        <f t="shared" si="1490"/>
        <v>6.66666666666667E-06-0.00122557922002676i</v>
      </c>
      <c r="W2855" t="str">
        <f t="shared" si="1491"/>
        <v>0.0000275839132781983-0.000112069886701294i</v>
      </c>
      <c r="X2855" t="str">
        <f t="shared" si="1492"/>
        <v>0.0000277802763921935-0.000111966523246376i</v>
      </c>
      <c r="Y2855" t="str">
        <f t="shared" si="1493"/>
        <v>0.009+5.7868136679124i</v>
      </c>
      <c r="Z2855" t="str">
        <f t="shared" si="1494"/>
        <v>-0.000232096797505896-0.0000579706113962172i</v>
      </c>
      <c r="AA2855" t="str">
        <f t="shared" si="1495"/>
        <v>0.00323518394322507-2.07371511660771i</v>
      </c>
      <c r="AB2855" t="str">
        <f t="shared" si="1496"/>
        <v>0.930627560924154-0.202623092389197i</v>
      </c>
      <c r="AC2855" t="str">
        <f t="shared" si="1497"/>
        <v>0.965152148353778-0.203941267547582i</v>
      </c>
      <c r="AD2855" t="str">
        <f t="shared" si="1498"/>
        <v>0.965481512336258-0.00592815234296809i</v>
      </c>
      <c r="AE2855" t="str">
        <f t="shared" si="1499"/>
        <v>-0.000224428825680167-0.0000545936483879475i</v>
      </c>
      <c r="AF2855" t="str">
        <f t="shared" si="1500"/>
        <v>-15.0715823981044-0.385871072801873i</v>
      </c>
      <c r="AG2855" t="str">
        <f t="shared" si="1501"/>
        <v>0.999966805364396-0.00724779308387288i</v>
      </c>
      <c r="AH2855" t="str">
        <f t="shared" si="1502"/>
        <v>0.00335477509778456+0.000933758973365496i</v>
      </c>
      <c r="AI2855">
        <f t="shared" si="1503"/>
        <v>-49.162673303561739</v>
      </c>
      <c r="AJ2855">
        <f t="shared" si="1504"/>
        <v>15.553867424174534</v>
      </c>
      <c r="AK2855"/>
      <c r="AL2855"/>
      <c r="AM2855"/>
      <c r="AN2855"/>
    </row>
    <row r="2856" spans="1:40" x14ac:dyDescent="0.25">
      <c r="A2856"/>
      <c r="B2856">
        <f t="shared" si="1505"/>
        <v>922000</v>
      </c>
      <c r="C2856" s="237" t="str">
        <f t="shared" si="1473"/>
        <v>-8.99043893090582E-08+0.00265620665746436i</v>
      </c>
      <c r="D2856" s="208" t="str">
        <f t="shared" si="1474"/>
        <v>-5.95700664627294+0.0203642510405601i</v>
      </c>
      <c r="E2856" t="str">
        <f t="shared" si="1475"/>
        <v>2870</v>
      </c>
      <c r="F2856" t="str">
        <f t="shared" si="1476"/>
        <v>0.777000777000777</v>
      </c>
      <c r="G2856" t="str">
        <f t="shared" si="1471"/>
        <v>0.777000777000777</v>
      </c>
      <c r="H2856" t="str">
        <f t="shared" si="1477"/>
        <v>9.11461792987506+0.405818831079104i</v>
      </c>
      <c r="I2856" t="str">
        <f t="shared" si="1478"/>
        <v>3620.68553326224i</v>
      </c>
      <c r="J2856" t="str">
        <f t="shared" si="1472"/>
        <v>-17743.8347459763+792.090132740713i</v>
      </c>
      <c r="K2856" t="str">
        <f t="shared" si="1479"/>
        <v>0.00909087863259319-0.203647339469211i</v>
      </c>
      <c r="L2856" t="str">
        <f t="shared" si="1480"/>
        <v>0.000691244695909192-0.013127579927301i</v>
      </c>
      <c r="M2856" t="str">
        <f t="shared" si="1481"/>
        <v>0.00978212332850238-0.216774919396512i</v>
      </c>
      <c r="N2856" t="str">
        <f t="shared" si="1482"/>
        <v>-9.44658513869059i</v>
      </c>
      <c r="O2856" t="str">
        <f t="shared" si="1483"/>
        <v>-0.999762232918351+0.0218054495507951i</v>
      </c>
      <c r="P2856" t="str">
        <f t="shared" si="1484"/>
        <v>1.99976223291835-0.0218054495507951i</v>
      </c>
      <c r="Q2856" t="str">
        <f t="shared" si="1485"/>
        <v>-1.99976223291835+9.46839058824139i</v>
      </c>
      <c r="R2856" t="str">
        <f t="shared" si="1486"/>
        <v>-0.0449069442897615-0.201719500683026i</v>
      </c>
      <c r="S2856" t="str">
        <f t="shared" si="1487"/>
        <v>0.976161921330168i</v>
      </c>
      <c r="T2856" t="str">
        <f t="shared" si="1488"/>
        <v>0.196910895356505-0.0438364490189604i</v>
      </c>
      <c r="U2856" t="str">
        <f t="shared" si="1489"/>
        <v>0.0000333333333333333-0.000122424995839984i</v>
      </c>
      <c r="V2856" t="str">
        <f t="shared" si="1490"/>
        <v>6.66666666666667E-06-0.00122424995839984i</v>
      </c>
      <c r="W2856" t="str">
        <f t="shared" si="1491"/>
        <v>0.0000275838711806271-0.00011194975314166i</v>
      </c>
      <c r="X2856" t="str">
        <f t="shared" si="1492"/>
        <v>0.0000277797864169681-0.000111846501479651i</v>
      </c>
      <c r="Y2856" t="str">
        <f t="shared" si="1493"/>
        <v>0.009+5.79309685321958i</v>
      </c>
      <c r="Z2856" t="str">
        <f t="shared" si="1494"/>
        <v>-0.000231596535141983-0.0000579059395343089i</v>
      </c>
      <c r="AA2856" t="str">
        <f t="shared" si="1495"/>
        <v>0.00322816956893164-2.07146589243364i</v>
      </c>
      <c r="AB2856" t="str">
        <f t="shared" si="1496"/>
        <v>0.928716948356339-0.206751653258999i</v>
      </c>
      <c r="AC2856" t="str">
        <f t="shared" si="1497"/>
        <v>0.964266250755777-0.203345011792671i</v>
      </c>
      <c r="AD2856" t="str">
        <f t="shared" si="1498"/>
        <v>0.965416288209685-0.0108259173646095i</v>
      </c>
      <c r="AE2856" t="str">
        <f t="shared" si="1499"/>
        <v>-0.000224213952235316-0.0000533960922591299i</v>
      </c>
      <c r="AF2856" t="str">
        <f t="shared" si="1500"/>
        <v>-15.071624576148-0.385454580038544i</v>
      </c>
      <c r="AG2856" t="str">
        <f t="shared" si="1501"/>
        <v>0.999930101452246-0.00723949993654213i</v>
      </c>
      <c r="AH2856" t="str">
        <f t="shared" si="1502"/>
        <v>0.00335229313571622+0.000915523070836989i</v>
      </c>
      <c r="AI2856">
        <f t="shared" si="1503"/>
        <v>-49.1807503414922</v>
      </c>
      <c r="AJ2856">
        <f t="shared" si="1504"/>
        <v>15.275181977722957</v>
      </c>
      <c r="AK2856"/>
      <c r="AL2856"/>
      <c r="AM2856"/>
      <c r="AN2856"/>
    </row>
    <row r="2857" spans="1:40" x14ac:dyDescent="0.25">
      <c r="A2857"/>
      <c r="B2857">
        <f t="shared" si="1505"/>
        <v>923000</v>
      </c>
      <c r="C2857" s="237" t="str">
        <f t="shared" si="1473"/>
        <v>-8.9709685762066E-08+0.00265332886044227i</v>
      </c>
      <c r="D2857" s="208" t="str">
        <f t="shared" si="1474"/>
        <v>-5.95700664478022+0.0203421879300574i</v>
      </c>
      <c r="E2857" t="str">
        <f t="shared" si="1475"/>
        <v>2870</v>
      </c>
      <c r="F2857" t="str">
        <f t="shared" si="1476"/>
        <v>0.777000777000777</v>
      </c>
      <c r="G2857" t="str">
        <f t="shared" si="1471"/>
        <v>0.777000777000777</v>
      </c>
      <c r="H2857" t="str">
        <f t="shared" si="1477"/>
        <v>9.11465997281398+0.405381171138516i</v>
      </c>
      <c r="I2857" t="str">
        <f t="shared" si="1478"/>
        <v>3624.61252407922i</v>
      </c>
      <c r="J2857" t="str">
        <f t="shared" si="1472"/>
        <v>-17782.3476695301+792.949232667764i</v>
      </c>
      <c r="K2857" t="str">
        <f t="shared" si="1479"/>
        <v>0.00907122761883099-0.203427554579755i</v>
      </c>
      <c r="L2857" t="str">
        <f t="shared" si="1480"/>
        <v>0.000689751815899483-0.0131134357209442i</v>
      </c>
      <c r="M2857" t="str">
        <f t="shared" si="1481"/>
        <v>0.00976097943473047-0.216540990300699i</v>
      </c>
      <c r="N2857" t="str">
        <f t="shared" si="1482"/>
        <v>-9.45683089263711i</v>
      </c>
      <c r="O2857" t="str">
        <f t="shared" si="1483"/>
        <v>-0.999486348758298+0.0320474436703603i</v>
      </c>
      <c r="P2857" t="str">
        <f t="shared" si="1484"/>
        <v>1.9994863487583-0.0320474436703603i</v>
      </c>
      <c r="Q2857" t="str">
        <f t="shared" si="1485"/>
        <v>-1.9994863487583+9.48887833630747i</v>
      </c>
      <c r="R2857" t="str">
        <f t="shared" si="1486"/>
        <v>-0.0457484929960879-0.201078862423148i</v>
      </c>
      <c r="S2857" t="str">
        <f t="shared" si="1487"/>
        <v>0.977220665279551i</v>
      </c>
      <c r="T2857" t="str">
        <f t="shared" si="1488"/>
        <v>0.196498419710804-0.0447063727611739i</v>
      </c>
      <c r="U2857" t="str">
        <f t="shared" si="1489"/>
        <v>0.0000333333333333334-0.000122292357707979i</v>
      </c>
      <c r="V2857" t="str">
        <f t="shared" si="1490"/>
        <v>6.66666666666667E-06-0.00122292357707979i</v>
      </c>
      <c r="W2857" t="str">
        <f t="shared" si="1491"/>
        <v>0.0000275838290375333-0.000111829881424038i</v>
      </c>
      <c r="X2857" t="str">
        <f t="shared" si="1492"/>
        <v>0.0000277792978513623-0.000111726741308772i</v>
      </c>
      <c r="Y2857" t="str">
        <f t="shared" si="1493"/>
        <v>0.009+5.79938003852676i</v>
      </c>
      <c r="Z2857" t="str">
        <f t="shared" si="1494"/>
        <v>-0.000231097897896614-0.000057841413261233i</v>
      </c>
      <c r="AA2857" t="str">
        <f t="shared" si="1495"/>
        <v>0.00322117798268545-2.06922154222963i</v>
      </c>
      <c r="AB2857" t="str">
        <f t="shared" si="1496"/>
        <v>0.926771534811531-0.210854589877658i</v>
      </c>
      <c r="AC2857" t="str">
        <f t="shared" si="1497"/>
        <v>0.963387536190433-0.202742173246102i</v>
      </c>
      <c r="AD2857" t="str">
        <f t="shared" si="1498"/>
        <v>0.96530130138055-0.015722962597557i</v>
      </c>
      <c r="AE2857" t="str">
        <f t="shared" si="1499"/>
        <v>-0.000223988539963208-0.000052200847889756i</v>
      </c>
      <c r="AF2857" t="str">
        <f t="shared" si="1500"/>
        <v>-15.0716666175942-0.385038983208459i</v>
      </c>
      <c r="AG2857" t="str">
        <f t="shared" si="1501"/>
        <v>0.999893481914071-0.00723085187635194i</v>
      </c>
      <c r="AH2857" t="str">
        <f t="shared" si="1502"/>
        <v>0.00334964968915078+0.000897314497190564i</v>
      </c>
      <c r="AI2857">
        <f t="shared" si="1503"/>
        <v>-49.199031287809035</v>
      </c>
      <c r="AJ2857">
        <f t="shared" si="1504"/>
        <v>14.996466067507392</v>
      </c>
      <c r="AK2857"/>
      <c r="AL2857"/>
      <c r="AM2857"/>
      <c r="AN2857"/>
    </row>
    <row r="2858" spans="1:40" x14ac:dyDescent="0.25">
      <c r="A2858"/>
      <c r="B2858">
        <f t="shared" si="1505"/>
        <v>924000</v>
      </c>
      <c r="C2858" s="237" t="str">
        <f t="shared" si="1473"/>
        <v>-8.95156140273092E-08+0.00265045729241804i</v>
      </c>
      <c r="D2858" s="208" t="str">
        <f t="shared" si="1474"/>
        <v>-5.95700664329233+0.020320172575205i</v>
      </c>
      <c r="E2858" t="str">
        <f t="shared" si="1475"/>
        <v>2870</v>
      </c>
      <c r="F2858" t="str">
        <f t="shared" si="1476"/>
        <v>0.777000777000777</v>
      </c>
      <c r="G2858" t="str">
        <f t="shared" si="1471"/>
        <v>0.777000777000777</v>
      </c>
      <c r="H2858" t="str">
        <f t="shared" si="1477"/>
        <v>9.11470187973942+0.404944452006113i</v>
      </c>
      <c r="I2858" t="str">
        <f t="shared" si="1478"/>
        <v>3628.53951489621i</v>
      </c>
      <c r="J2858" t="str">
        <f t="shared" si="1472"/>
        <v>-17820.9023415105+793.808332594814i</v>
      </c>
      <c r="K2858" t="str">
        <f t="shared" si="1479"/>
        <v>0.00905164021360325-0.203208242662086i</v>
      </c>
      <c r="L2858" t="str">
        <f t="shared" si="1480"/>
        <v>0.000688263762487334-0.0130993218761538i</v>
      </c>
      <c r="M2858" t="str">
        <f t="shared" si="1481"/>
        <v>0.00973990397609058-0.21630756453824i</v>
      </c>
      <c r="N2858" t="str">
        <f t="shared" si="1482"/>
        <v>-9.46707664658363i</v>
      </c>
      <c r="O2858" t="str">
        <f t="shared" si="1483"/>
        <v>-0.999105543962941+0.0422860736237693i</v>
      </c>
      <c r="P2858" t="str">
        <f t="shared" si="1484"/>
        <v>1.99910554396294-0.0422860736237693i</v>
      </c>
      <c r="Q2858" t="str">
        <f t="shared" si="1485"/>
        <v>-1.99910554396294+9.5093627202074i</v>
      </c>
      <c r="R2858" t="str">
        <f t="shared" si="1486"/>
        <v>-0.0465826256763727-0.200432144066893i</v>
      </c>
      <c r="S2858" t="str">
        <f t="shared" si="1487"/>
        <v>0.978279409228934i</v>
      </c>
      <c r="T2858" t="str">
        <f t="shared" si="1488"/>
        <v>0.196078639488249-0.0455708235270145i</v>
      </c>
      <c r="U2858" t="str">
        <f t="shared" si="1489"/>
        <v>0.0000333333333333333-0.000122160006671499i</v>
      </c>
      <c r="V2858" t="str">
        <f t="shared" si="1490"/>
        <v>6.66666666666667E-06-0.00122160006671499i</v>
      </c>
      <c r="W2858" t="str">
        <f t="shared" si="1491"/>
        <v>0.0000275837868489174-0.000111710270698277i</v>
      </c>
      <c r="X2858" t="str">
        <f t="shared" si="1492"/>
        <v>0.0000277788106890812-0.000111607241884399i</v>
      </c>
      <c r="Y2858" t="str">
        <f t="shared" si="1493"/>
        <v>0.009+5.80566322383394i</v>
      </c>
      <c r="Z2858" t="str">
        <f t="shared" si="1494"/>
        <v>-0.000230600878738325-0.0000577770320803168i</v>
      </c>
      <c r="AA2858" t="str">
        <f t="shared" si="1495"/>
        <v>0.0032142090858807-2.06698205017002i</v>
      </c>
      <c r="AB2858" t="str">
        <f t="shared" si="1496"/>
        <v>0.924791669722981-0.214931713572629i</v>
      </c>
      <c r="AC2858" t="str">
        <f t="shared" si="1497"/>
        <v>0.962516026556064-0.202132848034644i</v>
      </c>
      <c r="AD2858" t="str">
        <f t="shared" si="1498"/>
        <v>0.965136556857304-0.0206187866437111i</v>
      </c>
      <c r="AE2858" t="str">
        <f t="shared" si="1499"/>
        <v>-0.000223752630411146-0.0000510080154888732i</v>
      </c>
      <c r="AF2858" t="str">
        <f t="shared" si="1500"/>
        <v>-15.0717085230317-0.384624279430908i</v>
      </c>
      <c r="AG2858" t="str">
        <f t="shared" si="1501"/>
        <v>0.999856950229461-0.0072218500877235i</v>
      </c>
      <c r="AH2858" t="str">
        <f t="shared" si="1502"/>
        <v>0.00334684529125466+0.000879134811022474i</v>
      </c>
      <c r="AI2858">
        <f t="shared" si="1503"/>
        <v>-49.217516273516239</v>
      </c>
      <c r="AJ2858">
        <f t="shared" si="1504"/>
        <v>14.717719508391166</v>
      </c>
      <c r="AK2858"/>
      <c r="AL2858"/>
      <c r="AM2858"/>
      <c r="AN2858"/>
    </row>
    <row r="2859" spans="1:40" x14ac:dyDescent="0.25">
      <c r="A2859"/>
      <c r="B2859">
        <f t="shared" si="1505"/>
        <v>925000</v>
      </c>
      <c r="C2859" s="237" t="str">
        <f t="shared" si="1473"/>
        <v>-8.93221713741048E-08+0.00264759193318952i</v>
      </c>
      <c r="D2859" s="208" t="str">
        <f t="shared" si="1474"/>
        <v>-5.95700664180927+0.0202982048211197i</v>
      </c>
      <c r="E2859" t="str">
        <f t="shared" si="1475"/>
        <v>2870</v>
      </c>
      <c r="F2859" t="str">
        <f t="shared" si="1476"/>
        <v>0.777000777000777</v>
      </c>
      <c r="G2859" t="str">
        <f t="shared" si="1471"/>
        <v>0.777000777000777</v>
      </c>
      <c r="H2859" t="str">
        <f t="shared" si="1477"/>
        <v>9.11474365123701+0.40450867065862i</v>
      </c>
      <c r="I2859" t="str">
        <f t="shared" si="1478"/>
        <v>3632.4665057132i</v>
      </c>
      <c r="J2859" t="str">
        <f t="shared" si="1472"/>
        <v>-17859.4987619176+794.667432521865i</v>
      </c>
      <c r="K2859" t="str">
        <f t="shared" si="1479"/>
        <v>0.00903211614284996-0.202989402194089i</v>
      </c>
      <c r="L2859" t="str">
        <f t="shared" si="1480"/>
        <v>0.000686780514907914-0.0130852382955497i</v>
      </c>
      <c r="M2859" t="str">
        <f t="shared" si="1481"/>
        <v>0.00971889665775788-0.216074640489639i</v>
      </c>
      <c r="N2859" t="str">
        <f t="shared" si="1482"/>
        <v>-9.47732240053015i</v>
      </c>
      <c r="O2859" t="str">
        <f t="shared" si="1483"/>
        <v>-0.998619858507094+0.052520264615391i</v>
      </c>
      <c r="P2859" t="str">
        <f t="shared" si="1484"/>
        <v>1.99861985850709-0.052520264615391i</v>
      </c>
      <c r="Q2859" t="str">
        <f t="shared" si="1485"/>
        <v>-1.99861985850709+9.52984266514554i</v>
      </c>
      <c r="R2859" t="str">
        <f t="shared" si="1486"/>
        <v>-0.0474093264604093-0.199779440654154i</v>
      </c>
      <c r="S2859" t="str">
        <f t="shared" si="1487"/>
        <v>0.979338153178315i</v>
      </c>
      <c r="T2859" t="str">
        <f t="shared" si="1488"/>
        <v>0.195651628453236-0.0464297622191651i</v>
      </c>
      <c r="U2859" t="str">
        <f t="shared" si="1489"/>
        <v>0.0000333333333333334-0.000122027941799421i</v>
      </c>
      <c r="V2859" t="str">
        <f t="shared" si="1490"/>
        <v>6.66666666666667E-06-0.00122027941799421i</v>
      </c>
      <c r="W2859" t="str">
        <f t="shared" si="1491"/>
        <v>0.0000275837446147801-0.000111590920117899i</v>
      </c>
      <c r="X2859" t="str">
        <f t="shared" si="1492"/>
        <v>0.000027778324923864-0.00011148800236086i</v>
      </c>
      <c r="Y2859" t="str">
        <f t="shared" si="1493"/>
        <v>0.009+5.81194640914112i</v>
      </c>
      <c r="Z2859" t="str">
        <f t="shared" si="1494"/>
        <v>-0.000230105470673628-0.0000577127954971648i</v>
      </c>
      <c r="AA2859" t="str">
        <f t="shared" si="1495"/>
        <v>0.0032072627804444-2.06474740049763i</v>
      </c>
      <c r="AB2859" t="str">
        <f t="shared" si="1496"/>
        <v>0.922777700995482-0.218982839944052i</v>
      </c>
      <c r="AC2859" t="str">
        <f t="shared" si="1497"/>
        <v>0.961651742699747-0.201517131585693i</v>
      </c>
      <c r="AD2859" t="str">
        <f t="shared" si="1498"/>
        <v>0.964922064627419-0.0255128880728811i</v>
      </c>
      <c r="AE2859" t="str">
        <f t="shared" si="1499"/>
        <v>-0.000223506265936353-0.0000498176946682904i</v>
      </c>
      <c r="AF2859" t="str">
        <f t="shared" si="1500"/>
        <v>-15.0717502930463-0.3842104658375i</v>
      </c>
      <c r="AG2859" t="str">
        <f t="shared" si="1501"/>
        <v>0.999820509863252-0.00721249578719416i</v>
      </c>
      <c r="AH2859" t="str">
        <f t="shared" si="1502"/>
        <v>0.00334388048826773+0.000860985563119677i</v>
      </c>
      <c r="AI2859">
        <f t="shared" si="1503"/>
        <v>-49.236205441617884</v>
      </c>
      <c r="AJ2859">
        <f t="shared" si="1504"/>
        <v>14.438942119287933</v>
      </c>
      <c r="AK2859"/>
      <c r="AL2859"/>
      <c r="AM2859"/>
      <c r="AN2859"/>
    </row>
    <row r="2860" spans="1:40" x14ac:dyDescent="0.25">
      <c r="A2860"/>
      <c r="B2860">
        <f t="shared" si="1505"/>
        <v>926000</v>
      </c>
      <c r="C2860" s="237" t="str">
        <f t="shared" si="1473"/>
        <v>-8.91293550865054E-08+0.00264473276264182i</v>
      </c>
      <c r="D2860" s="208" t="str">
        <f t="shared" si="1474"/>
        <v>-5.95700664033101+0.0202762845135873i</v>
      </c>
      <c r="E2860" t="str">
        <f t="shared" si="1475"/>
        <v>2870</v>
      </c>
      <c r="F2860" t="str">
        <f t="shared" si="1476"/>
        <v>0.777000777000777</v>
      </c>
      <c r="G2860" t="str">
        <f t="shared" si="1471"/>
        <v>0.777000777000777</v>
      </c>
      <c r="H2860" t="str">
        <f t="shared" si="1477"/>
        <v>9.11478528788919+0.40407382408566i</v>
      </c>
      <c r="I2860" t="str">
        <f t="shared" si="1478"/>
        <v>3636.39349653019i</v>
      </c>
      <c r="J2860" t="str">
        <f t="shared" si="1472"/>
        <v>-17898.1369307513+795.526532448915i</v>
      </c>
      <c r="K2860" t="str">
        <f t="shared" si="1479"/>
        <v>0.00901265513398477-0.202771031660162i</v>
      </c>
      <c r="L2860" t="str">
        <f t="shared" si="1480"/>
        <v>0.000685302052507837-0.0130711848821669i</v>
      </c>
      <c r="M2860" t="str">
        <f t="shared" si="1481"/>
        <v>0.00969795718649261-0.215842216542329i</v>
      </c>
      <c r="N2860" t="str">
        <f t="shared" si="1482"/>
        <v>-9.48756815447667i</v>
      </c>
      <c r="O2860" t="str">
        <f t="shared" si="1483"/>
        <v>-0.998029343375372+0.0627489423155722i</v>
      </c>
      <c r="P2860" t="str">
        <f t="shared" si="1484"/>
        <v>1.99802934337537-0.0627489423155722i</v>
      </c>
      <c r="Q2860" t="str">
        <f t="shared" si="1485"/>
        <v>-1.99802934337537+9.55031709679224i</v>
      </c>
      <c r="R2860" t="str">
        <f t="shared" si="1486"/>
        <v>-0.0482285804530873-0.19912084647739i</v>
      </c>
      <c r="S2860" t="str">
        <f t="shared" si="1487"/>
        <v>0.980396897127698i</v>
      </c>
      <c r="T2860" t="str">
        <f t="shared" si="1488"/>
        <v>0.195217460039874-0.0472831506290803i</v>
      </c>
      <c r="U2860" t="str">
        <f t="shared" si="1489"/>
        <v>0.0000333333333333333-0.000121896162164649i</v>
      </c>
      <c r="V2860" t="str">
        <f t="shared" si="1490"/>
        <v>6.66666666666667E-06-0.00121896162164649i</v>
      </c>
      <c r="W2860" t="str">
        <f t="shared" si="1491"/>
        <v>0.0000275837023351216-0.000111471828840082i</v>
      </c>
      <c r="X2860" t="str">
        <f t="shared" si="1492"/>
        <v>0.0000277778405494827-0.000111369021896138i</v>
      </c>
      <c r="Y2860" t="str">
        <f t="shared" si="1493"/>
        <v>0.009+5.8182295944483i</v>
      </c>
      <c r="Z2860" t="str">
        <f t="shared" si="1494"/>
        <v>-0.000229611666746784-0.0000576487030196434i</v>
      </c>
      <c r="AA2860" t="str">
        <f t="shared" si="1495"/>
        <v>0.00320033896883288-2.06251757752333i</v>
      </c>
      <c r="AB2860" t="str">
        <f t="shared" si="1496"/>
        <v>0.920729974976055-0.223007788783902i</v>
      </c>
      <c r="AC2860" t="str">
        <f t="shared" si="1497"/>
        <v>0.960794704440317-0.200895118623675i</v>
      </c>
      <c r="AD2860" t="str">
        <f t="shared" si="1498"/>
        <v>0.964657839659883-0.0304047654708804i</v>
      </c>
      <c r="AE2860" t="str">
        <f t="shared" si="1499"/>
        <v>-0.000223249489699671-0.0000486299844373094i</v>
      </c>
      <c r="AF2860" t="str">
        <f t="shared" si="1500"/>
        <v>-15.0717919282202-0.383797539572073i</v>
      </c>
      <c r="AG2860" t="str">
        <f t="shared" si="1501"/>
        <v>0.999784164265243-0.00720279022326288i</v>
      </c>
      <c r="AH2860" t="str">
        <f t="shared" si="1502"/>
        <v>0.00334075583942499+0.000842868296365736i</v>
      </c>
      <c r="AI2860">
        <f t="shared" si="1503"/>
        <v>-49.255098947121773</v>
      </c>
      <c r="AJ2860">
        <f t="shared" si="1504"/>
        <v>14.160133723163435</v>
      </c>
      <c r="AK2860"/>
      <c r="AL2860"/>
      <c r="AM2860"/>
      <c r="AN2860"/>
    </row>
    <row r="2861" spans="1:40" x14ac:dyDescent="0.25">
      <c r="A2861"/>
      <c r="B2861">
        <f t="shared" si="1505"/>
        <v>927000</v>
      </c>
      <c r="C2861" s="237" t="str">
        <f t="shared" si="1473"/>
        <v>-8.89371624632048E-08+0.00264187976074684i</v>
      </c>
      <c r="D2861" s="208" t="str">
        <f t="shared" si="1474"/>
        <v>-5.95700663885753+0.0202544114990591i</v>
      </c>
      <c r="E2861" t="str">
        <f t="shared" si="1475"/>
        <v>2870</v>
      </c>
      <c r="F2861" t="str">
        <f t="shared" si="1476"/>
        <v>0.777000777000777</v>
      </c>
      <c r="G2861" t="str">
        <f t="shared" si="1471"/>
        <v>0.777000777000777</v>
      </c>
      <c r="H2861" t="str">
        <f t="shared" si="1477"/>
        <v>9.11482679027533+0.403639909289707i</v>
      </c>
      <c r="I2861" t="str">
        <f t="shared" si="1478"/>
        <v>3640.32048734717i</v>
      </c>
      <c r="J2861" t="str">
        <f t="shared" si="1472"/>
        <v>-17936.8168480116+796.385632375967i</v>
      </c>
      <c r="K2861" t="str">
        <f t="shared" si="1479"/>
        <v>0.00899325691588529-0.202553129551181i</v>
      </c>
      <c r="L2861" t="str">
        <f t="shared" si="1480"/>
        <v>0.000683828354744424-0.0130571615394523i</v>
      </c>
      <c r="M2861" t="str">
        <f t="shared" si="1481"/>
        <v>0.00967708527062971-0.215610291090633i</v>
      </c>
      <c r="N2861" t="str">
        <f t="shared" si="1482"/>
        <v>-9.49781390842318i</v>
      </c>
      <c r="O2861" t="str">
        <f t="shared" si="1483"/>
        <v>-0.997334060556839+0.0729710329734096i</v>
      </c>
      <c r="P2861" t="str">
        <f t="shared" si="1484"/>
        <v>1.99733406055684-0.0729710329734096i</v>
      </c>
      <c r="Q2861" t="str">
        <f t="shared" si="1485"/>
        <v>-1.99733406055684+9.57078494139659i</v>
      </c>
      <c r="R2861" t="str">
        <f t="shared" si="1486"/>
        <v>-0.0490403737118124-0.198456455079706i</v>
      </c>
      <c r="S2861" t="str">
        <f t="shared" si="1487"/>
        <v>0.981455641077078i</v>
      </c>
      <c r="T2861" t="str">
        <f t="shared" si="1488"/>
        <v>0.194776207346137-0.0481309514199863i</v>
      </c>
      <c r="U2861" t="str">
        <f t="shared" si="1489"/>
        <v>0.0000333333333333333-0.000121764666844083i</v>
      </c>
      <c r="V2861" t="str">
        <f t="shared" si="1490"/>
        <v>6.66666666666667E-06-0.00121764666844083i</v>
      </c>
      <c r="W2861" t="str">
        <f t="shared" si="1491"/>
        <v>0.0000275836600099428-0.000111352996025642i</v>
      </c>
      <c r="X2861" t="str">
        <f t="shared" si="1492"/>
        <v>0.0000277773575597442-0.00011125029965185i</v>
      </c>
      <c r="Y2861" t="str">
        <f t="shared" si="1493"/>
        <v>0.009+5.82451277975548i</v>
      </c>
      <c r="Z2861" t="str">
        <f t="shared" si="1494"/>
        <v>-0.000229119460039554-0.0000575847541578727i</v>
      </c>
      <c r="AA2861" t="str">
        <f t="shared" si="1495"/>
        <v>0.00319343755402833-2.06029256562569i</v>
      </c>
      <c r="AB2861" t="str">
        <f t="shared" si="1496"/>
        <v>0.918648836426359-0.227006383995807i</v>
      </c>
      <c r="AC2861" t="str">
        <f t="shared" si="1497"/>
        <v>0.959944930591095-0.200266903166863i</v>
      </c>
      <c r="AD2861" t="str">
        <f t="shared" si="1498"/>
        <v>0.964343901907192-0.0352939174876861i</v>
      </c>
      <c r="AE2861" t="str">
        <f t="shared" si="1499"/>
        <v>-0.000222982345659209-0.0000474449831975101i</v>
      </c>
      <c r="AF2861" t="str">
        <f t="shared" si="1500"/>
        <v>-15.0718334291329-0.383385497790648i</v>
      </c>
      <c r="AG2861" t="str">
        <f t="shared" si="1501"/>
        <v>0.999747916869915-0.00719273467623316i</v>
      </c>
      <c r="AH2861" t="str">
        <f t="shared" si="1502"/>
        <v>0.00333747191687757+0.000824784545647356i</v>
      </c>
      <c r="AI2861">
        <f t="shared" si="1503"/>
        <v>-49.274196957045497</v>
      </c>
      <c r="AJ2861">
        <f t="shared" si="1504"/>
        <v>13.881294147040315</v>
      </c>
      <c r="AK2861"/>
      <c r="AL2861"/>
      <c r="AM2861"/>
      <c r="AN2861"/>
    </row>
    <row r="2862" spans="1:40" x14ac:dyDescent="0.25">
      <c r="A2862"/>
      <c r="B2862">
        <f t="shared" si="1505"/>
        <v>928000</v>
      </c>
      <c r="C2862" s="237" t="str">
        <f t="shared" si="1473"/>
        <v>-8.87455908174442E-08+0.00263903290756282i</v>
      </c>
      <c r="D2862" s="208" t="str">
        <f t="shared" si="1474"/>
        <v>-5.95700663738882+0.0202325856246483i</v>
      </c>
      <c r="E2862" t="str">
        <f t="shared" si="1475"/>
        <v>2870</v>
      </c>
      <c r="F2862" t="str">
        <f t="shared" si="1476"/>
        <v>0.777000777000777</v>
      </c>
      <c r="G2862" t="str">
        <f t="shared" si="1471"/>
        <v>0.777000777000777</v>
      </c>
      <c r="H2862" t="str">
        <f t="shared" si="1477"/>
        <v>9.11486815897167+0.403206923285998i</v>
      </c>
      <c r="I2862" t="str">
        <f t="shared" si="1478"/>
        <v>3644.24747816416i</v>
      </c>
      <c r="J2862" t="str">
        <f t="shared" si="1472"/>
        <v>-17975.5385136985+797.244732303017i</v>
      </c>
      <c r="K2862" t="str">
        <f t="shared" si="1479"/>
        <v>0.0089739212188837-0.202335694364461i</v>
      </c>
      <c r="L2862" t="str">
        <f t="shared" si="1480"/>
        <v>0.000682359401185034-0.0130431681712639i</v>
      </c>
      <c r="M2862" t="str">
        <f t="shared" si="1481"/>
        <v>0.00965628062006873-0.215378862535725i</v>
      </c>
      <c r="N2862" t="str">
        <f t="shared" si="1482"/>
        <v>-9.50805966236971i</v>
      </c>
      <c r="O2862" t="str">
        <f t="shared" si="1483"/>
        <v>-0.996534083038498+0.0831854635295091i</v>
      </c>
      <c r="P2862" t="str">
        <f t="shared" si="1484"/>
        <v>1.9965340830385-0.0831854635295091i</v>
      </c>
      <c r="Q2862" t="str">
        <f t="shared" si="1485"/>
        <v>-1.9965340830385+9.59124512589922i</v>
      </c>
      <c r="R2862" t="str">
        <f t="shared" si="1486"/>
        <v>-0.0498446932242315-0.197786359253316i</v>
      </c>
      <c r="S2862" t="str">
        <f t="shared" si="1487"/>
        <v>0.982514385026461i</v>
      </c>
      <c r="T2862" t="str">
        <f t="shared" si="1488"/>
        <v>0.194327943128394-0.0489731281100384i</v>
      </c>
      <c r="U2862" t="str">
        <f t="shared" si="1489"/>
        <v>0.0000333333333333334-0.000121633454918604i</v>
      </c>
      <c r="V2862" t="str">
        <f t="shared" si="1490"/>
        <v>6.66666666666667E-06-0.00121633454918604i</v>
      </c>
      <c r="W2862" t="str">
        <f t="shared" si="1491"/>
        <v>0.0000275836176392441-0.000111234420839012i</v>
      </c>
      <c r="X2862" t="str">
        <f t="shared" si="1492"/>
        <v>0.0000277768759484879-0.000111131834793223i</v>
      </c>
      <c r="Y2862" t="str">
        <f t="shared" si="1493"/>
        <v>0.009+5.83079596506266i</v>
      </c>
      <c r="Z2862" t="str">
        <f t="shared" si="1494"/>
        <v>-0.000228628843670946-0.0000575209484242097i</v>
      </c>
      <c r="AA2862" t="str">
        <f t="shared" si="1495"/>
        <v>0.00318655843953551-2.05807234925065i</v>
      </c>
      <c r="AB2862" t="str">
        <f t="shared" si="1496"/>
        <v>0.9165346284969-0.230978453515606i</v>
      </c>
      <c r="AC2862" t="str">
        <f t="shared" si="1497"/>
        <v>0.959102438982325-0.199632578524602i</v>
      </c>
      <c r="AD2862" t="str">
        <f t="shared" si="1498"/>
        <v>0.963980276306982-0.0401798428856826i</v>
      </c>
      <c r="AE2862" t="str">
        <f t="shared" si="1499"/>
        <v>-0.000222704878563985-0.0000462627887375755i</v>
      </c>
      <c r="AF2862" t="str">
        <f t="shared" si="1500"/>
        <v>-15.0718747963605-0.38297433766135i</v>
      </c>
      <c r="AG2862" t="str">
        <f t="shared" si="1501"/>
        <v>0.999711771096158-0.00718233045805441i</v>
      </c>
      <c r="AH2862" t="str">
        <f t="shared" si="1502"/>
        <v>0.00333402930561289+0.000806735837761166i</v>
      </c>
      <c r="AI2862">
        <f t="shared" si="1503"/>
        <v>-49.293499650425673</v>
      </c>
      <c r="AJ2862">
        <f t="shared" si="1504"/>
        <v>13.602423222000171</v>
      </c>
      <c r="AK2862"/>
      <c r="AL2862"/>
      <c r="AM2862"/>
      <c r="AN2862"/>
    </row>
    <row r="2863" spans="1:40" x14ac:dyDescent="0.25">
      <c r="A2863"/>
      <c r="B2863">
        <f t="shared" si="1505"/>
        <v>929000</v>
      </c>
      <c r="C2863" s="237" t="str">
        <f t="shared" si="1473"/>
        <v>-8.85546374769171E-08+0.00263619218323387i</v>
      </c>
      <c r="D2863" s="208" t="str">
        <f t="shared" si="1474"/>
        <v>-5.95700663592484+0.0202108067381263i</v>
      </c>
      <c r="E2863" t="str">
        <f t="shared" si="1475"/>
        <v>2870</v>
      </c>
      <c r="F2863" t="str">
        <f t="shared" si="1476"/>
        <v>0.777000777000777</v>
      </c>
      <c r="G2863" t="str">
        <f t="shared" si="1471"/>
        <v>0.777000777000777</v>
      </c>
      <c r="H2863" t="str">
        <f t="shared" si="1477"/>
        <v>9.11490939455133+0.402774863102485i</v>
      </c>
      <c r="I2863" t="str">
        <f t="shared" si="1478"/>
        <v>3648.17446898115i</v>
      </c>
      <c r="J2863" t="str">
        <f t="shared" si="1472"/>
        <v>-18014.301927812+798.103832230068i</v>
      </c>
      <c r="K2863" t="str">
        <f t="shared" si="1479"/>
        <v>0.00895464777475738-0.202118724603728i</v>
      </c>
      <c r="L2863" t="str">
        <f t="shared" si="1480"/>
        <v>0.000680895171506338-0.0130292046818677i</v>
      </c>
      <c r="M2863" t="str">
        <f t="shared" si="1481"/>
        <v>0.00963554294626372-0.215147929285596i</v>
      </c>
      <c r="N2863" t="str">
        <f t="shared" si="1482"/>
        <v>-9.51830541631622i</v>
      </c>
      <c r="O2863" t="str">
        <f t="shared" si="1483"/>
        <v>-0.995629494797637+0.0933911617285197i</v>
      </c>
      <c r="P2863" t="str">
        <f t="shared" si="1484"/>
        <v>1.99562949479764-0.0933911617285197i</v>
      </c>
      <c r="Q2863" t="str">
        <f t="shared" si="1485"/>
        <v>-1.99562949479764+9.61169657804474i</v>
      </c>
      <c r="R2863" t="str">
        <f t="shared" si="1486"/>
        <v>-0.0506415268862464-0.19711065103839i</v>
      </c>
      <c r="S2863" t="str">
        <f t="shared" si="1487"/>
        <v>0.983573128975842i</v>
      </c>
      <c r="T2863" t="str">
        <f t="shared" si="1488"/>
        <v>0.193872739796295-0.0498096450556196i</v>
      </c>
      <c r="U2863" t="str">
        <f t="shared" si="1489"/>
        <v>0.0000333333333333333-0.000121502525473051i</v>
      </c>
      <c r="V2863" t="str">
        <f t="shared" si="1490"/>
        <v>6.66666666666667E-06-0.00121502525473051i</v>
      </c>
      <c r="W2863" t="str">
        <f t="shared" si="1491"/>
        <v>0.0000275835752230257-0.000111116102448222i</v>
      </c>
      <c r="X2863" t="str">
        <f t="shared" si="1492"/>
        <v>0.0000277763957095862-0.000111013626489083i</v>
      </c>
      <c r="Y2863" t="str">
        <f t="shared" si="1493"/>
        <v>0.009+5.83707915036984i</v>
      </c>
      <c r="Z2863" t="str">
        <f t="shared" si="1494"/>
        <v>-0.000228139810796993-0.0000574572853332359i</v>
      </c>
      <c r="AA2863" t="str">
        <f t="shared" si="1495"/>
        <v>0.00317970152937828-2.05585691291109i</v>
      </c>
      <c r="AB2863" t="str">
        <f t="shared" si="1496"/>
        <v>0.914387692702904-0.234923829232587i</v>
      </c>
      <c r="AC2863" t="str">
        <f t="shared" si="1497"/>
        <v>0.95826724648334-0.198992237294935i</v>
      </c>
      <c r="AD2863" t="str">
        <f t="shared" si="1498"/>
        <v>0.96356699278318-0.0450620405879231i</v>
      </c>
      <c r="AE2863" t="str">
        <f t="shared" si="1499"/>
        <v>-0.00022241713394754-0.000045083498228176i</v>
      </c>
      <c r="AF2863" t="str">
        <f t="shared" si="1500"/>
        <v>-15.0719160304762-0.382564056364359i</v>
      </c>
      <c r="AG2863" t="str">
        <f t="shared" si="1501"/>
        <v>0.999675730346993-0.00717157891216036i</v>
      </c>
      <c r="AH2863" t="str">
        <f t="shared" si="1502"/>
        <v>0.00333042860337461+0.000788723691321217i</v>
      </c>
      <c r="AI2863">
        <f t="shared" si="1503"/>
        <v>-49.313007218328472</v>
      </c>
      <c r="AJ2863">
        <f t="shared" si="1504"/>
        <v>13.323520783187897</v>
      </c>
      <c r="AK2863"/>
      <c r="AL2863"/>
      <c r="AM2863"/>
      <c r="AN2863"/>
    </row>
    <row r="2864" spans="1:40" x14ac:dyDescent="0.25">
      <c r="A2864"/>
      <c r="B2864">
        <f t="shared" si="1505"/>
        <v>930000</v>
      </c>
      <c r="C2864" s="237" t="str">
        <f t="shared" si="1473"/>
        <v>-8.83642997836758E-08+0.00263335756798946i</v>
      </c>
      <c r="D2864" s="208" t="str">
        <f t="shared" si="1474"/>
        <v>-5.95700663446559+0.0201890746879192i</v>
      </c>
      <c r="E2864" t="str">
        <f t="shared" si="1475"/>
        <v>2870</v>
      </c>
      <c r="F2864" t="str">
        <f t="shared" si="1476"/>
        <v>0.777000777000777</v>
      </c>
      <c r="G2864" t="str">
        <f t="shared" si="1471"/>
        <v>0.777000777000777</v>
      </c>
      <c r="H2864" t="str">
        <f t="shared" si="1477"/>
        <v>9.11495049758442+0.402343725779745i</v>
      </c>
      <c r="I2864" t="str">
        <f t="shared" si="1478"/>
        <v>3652.10145979813i</v>
      </c>
      <c r="J2864" t="str">
        <f t="shared" si="1472"/>
        <v>-18053.1070903521+798.962932157118i</v>
      </c>
      <c r="K2864" t="str">
        <f t="shared" si="1479"/>
        <v>0.00893543631671966-0.201902218779079i</v>
      </c>
      <c r="L2864" t="str">
        <f t="shared" si="1480"/>
        <v>0.000679435645493597-0.0130152709759356i</v>
      </c>
      <c r="M2864" t="str">
        <f t="shared" si="1481"/>
        <v>0.00961487196221326-0.214917489755015i</v>
      </c>
      <c r="N2864" t="str">
        <f t="shared" si="1482"/>
        <v>-9.52855117026274i</v>
      </c>
      <c r="O2864" t="str">
        <f t="shared" si="1483"/>
        <v>-0.994620390793001+0.103587056231838i</v>
      </c>
      <c r="P2864" t="str">
        <f t="shared" si="1484"/>
        <v>1.994620390793-0.103587056231838i</v>
      </c>
      <c r="Q2864" t="str">
        <f t="shared" si="1485"/>
        <v>-1.994620390793+9.63213822649458i</v>
      </c>
      <c r="R2864" t="str">
        <f t="shared" si="1486"/>
        <v>-0.051430863480349-0.196429421722239i</v>
      </c>
      <c r="S2864" t="str">
        <f t="shared" si="1487"/>
        <v>0.984631872925225i</v>
      </c>
      <c r="T2864" t="str">
        <f t="shared" si="1488"/>
        <v>0.193410669407987-0.0506404674348176i</v>
      </c>
      <c r="U2864" t="str">
        <f t="shared" si="1489"/>
        <v>0.0000333333333333334-0.000121371877596199i</v>
      </c>
      <c r="V2864" t="str">
        <f t="shared" si="1490"/>
        <v>6.66666666666667E-06-0.00121371877596199i</v>
      </c>
      <c r="W2864" t="str">
        <f t="shared" si="1491"/>
        <v>0.0000275835327612886-0.000110998040024881i</v>
      </c>
      <c r="X2864" t="str">
        <f t="shared" si="1492"/>
        <v>0.0000277759168369454-0.000110895673911827i</v>
      </c>
      <c r="Y2864" t="str">
        <f t="shared" si="1493"/>
        <v>0.009+5.84336233567702i</v>
      </c>
      <c r="Z2864" t="str">
        <f t="shared" si="1494"/>
        <v>-0.000227652354610496-0.0000573937644017472i</v>
      </c>
      <c r="AA2864" t="str">
        <f t="shared" si="1495"/>
        <v>0.00317286672809627-2.05364624118653i</v>
      </c>
      <c r="AB2864" t="str">
        <f t="shared" si="1496"/>
        <v>0.912208368901759-0.23884234691155i</v>
      </c>
      <c r="AC2864" t="str">
        <f t="shared" si="1497"/>
        <v>0.957439369024423-0.198345971362592i</v>
      </c>
      <c r="AD2864" t="str">
        <f t="shared" si="1498"/>
        <v>0.963104086246646-0.0499400097265666i</v>
      </c>
      <c r="AE2864" t="str">
        <f t="shared" si="1499"/>
        <v>-0.000222119158121507-0.0000439072082168761i</v>
      </c>
      <c r="AF2864" t="str">
        <f t="shared" si="1500"/>
        <v>-15.07195713205-0.382154651091826i</v>
      </c>
      <c r="AG2864" t="str">
        <f t="shared" si="1501"/>
        <v>0.999639798009297-0.00716048141330521i</v>
      </c>
      <c r="AH2864" t="str">
        <f t="shared" si="1502"/>
        <v>0.0033266704205813+0.000770749616666507i</v>
      </c>
      <c r="AI2864">
        <f t="shared" si="1503"/>
        <v>-49.332719863864526</v>
      </c>
      <c r="AJ2864">
        <f t="shared" si="1504"/>
        <v>13.044586669811149</v>
      </c>
      <c r="AK2864"/>
      <c r="AL2864"/>
      <c r="AM2864"/>
      <c r="AN2864"/>
    </row>
    <row r="2865" spans="1:40" x14ac:dyDescent="0.25">
      <c r="A2865"/>
      <c r="B2865">
        <f t="shared" si="1505"/>
        <v>931000</v>
      </c>
      <c r="C2865" s="237" t="str">
        <f t="shared" si="1473"/>
        <v>-8.81745750940409E-08+0.00263052904214406i</v>
      </c>
      <c r="D2865" s="208" t="str">
        <f t="shared" si="1474"/>
        <v>-5.95700663301103+0.0201673893231045i</v>
      </c>
      <c r="E2865" t="str">
        <f t="shared" si="1475"/>
        <v>2870</v>
      </c>
      <c r="F2865" t="str">
        <f t="shared" si="1476"/>
        <v>0.777000777000777</v>
      </c>
      <c r="G2865" t="str">
        <f t="shared" si="1471"/>
        <v>0.777000777000777</v>
      </c>
      <c r="H2865" t="str">
        <f t="shared" si="1477"/>
        <v>9.11499146863795+0.401913508370937i</v>
      </c>
      <c r="I2865" t="str">
        <f t="shared" si="1478"/>
        <v>3656.02845061512i</v>
      </c>
      <c r="J2865" t="str">
        <f t="shared" si="1472"/>
        <v>-18091.9540013189+799.822032084169i</v>
      </c>
      <c r="K2865" t="str">
        <f t="shared" si="1479"/>
        <v>0.00891628657941059-0.201686175406953i</v>
      </c>
      <c r="L2865" t="str">
        <f t="shared" si="1480"/>
        <v>0.000677980803040016-0.0130013669585438i</v>
      </c>
      <c r="M2865" t="str">
        <f t="shared" si="1481"/>
        <v>0.00959426738245061-0.214687542365497i</v>
      </c>
      <c r="N2865" t="str">
        <f t="shared" si="1482"/>
        <v>-9.53879692420926i</v>
      </c>
      <c r="O2865" t="str">
        <f t="shared" si="1483"/>
        <v>-0.993506876954836+0.113772076729963i</v>
      </c>
      <c r="P2865" t="str">
        <f t="shared" si="1484"/>
        <v>1.99350687695484-0.113772076729963i</v>
      </c>
      <c r="Q2865" t="str">
        <f t="shared" si="1485"/>
        <v>-1.99350687695484+9.65256900093922i</v>
      </c>
      <c r="R2865" t="str">
        <f t="shared" si="1486"/>
        <v>-0.0522126926542436-0.195742761838888i</v>
      </c>
      <c r="S2865" t="str">
        <f t="shared" si="1487"/>
        <v>0.985690616874606i</v>
      </c>
      <c r="T2865" t="str">
        <f t="shared" si="1488"/>
        <v>0.192941803665713-0.0514655612310456i</v>
      </c>
      <c r="U2865" t="str">
        <f t="shared" si="1489"/>
        <v>0.0000333333333333333-0.000121241510380736i</v>
      </c>
      <c r="V2865" t="str">
        <f t="shared" si="1490"/>
        <v>6.66666666666667E-06-0.00121241510380736i</v>
      </c>
      <c r="W2865" t="str">
        <f t="shared" si="1491"/>
        <v>0.0000275834902540329-0.000110880232744157i</v>
      </c>
      <c r="X2865" t="str">
        <f t="shared" si="1492"/>
        <v>0.0000277754393245032-0.000110777976237411i</v>
      </c>
      <c r="Y2865" t="str">
        <f t="shared" si="1493"/>
        <v>0.009+5.8496455209842i</v>
      </c>
      <c r="Z2865" t="str">
        <f t="shared" si="1494"/>
        <v>-0.000227166468340806-0.0000573303851487368i</v>
      </c>
      <c r="AA2865" t="str">
        <f t="shared" si="1495"/>
        <v>0.00316605394074159-2.05144031872274i</v>
      </c>
      <c r="AB2865" t="str">
        <f t="shared" si="1496"/>
        <v>0.909996995272255-0.24273384611556i</v>
      </c>
      <c r="AC2865" t="str">
        <f t="shared" si="1497"/>
        <v>0.956618821618394-0.197693871897391i</v>
      </c>
      <c r="AD2865" t="str">
        <f t="shared" si="1498"/>
        <v>0.962591596595538-0.0548132496912273i</v>
      </c>
      <c r="AE2865" t="str">
        <f t="shared" si="1499"/>
        <v>-0.000221810998169198-0.0000427340146231208i</v>
      </c>
      <c r="AF2865" t="str">
        <f t="shared" si="1500"/>
        <v>-15.071998101649-0.381746119047832i</v>
      </c>
      <c r="AG2865" t="str">
        <f t="shared" si="1501"/>
        <v>0.999603977453533-0.0071490393673984i</v>
      </c>
      <c r="AH2865" t="str">
        <f t="shared" si="1502"/>
        <v>0.00332275538024527+0.000752815115769508i</v>
      </c>
      <c r="AI2865">
        <f t="shared" si="1503"/>
        <v>-49.352637802204015</v>
      </c>
      <c r="AJ2865">
        <f t="shared" si="1504"/>
        <v>12.765620725145176</v>
      </c>
      <c r="AK2865"/>
      <c r="AL2865"/>
      <c r="AM2865"/>
      <c r="AN2865"/>
    </row>
    <row r="2866" spans="1:40" x14ac:dyDescent="0.25">
      <c r="A2866"/>
      <c r="B2866">
        <f t="shared" si="1505"/>
        <v>932000</v>
      </c>
      <c r="C2866" s="237" t="str">
        <f t="shared" si="1473"/>
        <v>-8.79854607785075E-08+0.00262770658609659i</v>
      </c>
      <c r="D2866" s="208" t="str">
        <f t="shared" si="1474"/>
        <v>-5.95700663156116+0.0201457504934072i</v>
      </c>
      <c r="E2866" t="str">
        <f t="shared" si="1475"/>
        <v>2870</v>
      </c>
      <c r="F2866" t="str">
        <f t="shared" si="1476"/>
        <v>0.777000777000777</v>
      </c>
      <c r="G2866" t="str">
        <f t="shared" si="1471"/>
        <v>0.777000777000777</v>
      </c>
      <c r="H2866" t="str">
        <f t="shared" si="1477"/>
        <v>9.11503230827595+0.401484207941717i</v>
      </c>
      <c r="I2866" t="str">
        <f t="shared" si="1478"/>
        <v>3659.95544143211i</v>
      </c>
      <c r="J2866" t="str">
        <f t="shared" si="1472"/>
        <v>-18130.8426607123+800.68113201122i</v>
      </c>
      <c r="K2866" t="str">
        <f t="shared" si="1479"/>
        <v>0.00889719829888794-0.201470593010095i</v>
      </c>
      <c r="L2866" t="str">
        <f t="shared" si="1480"/>
        <v>0.000676530624145999-0.0129874925351698i</v>
      </c>
      <c r="M2866" t="str">
        <f t="shared" si="1481"/>
        <v>0.00957372892303394-0.214458085545265i</v>
      </c>
      <c r="N2866" t="str">
        <f t="shared" si="1482"/>
        <v>-9.54904267815578i</v>
      </c>
      <c r="O2866" t="str">
        <f t="shared" si="1483"/>
        <v>-0.992289070173762+0.123945154054892i</v>
      </c>
      <c r="P2866" t="str">
        <f t="shared" si="1484"/>
        <v>1.99228907017376-0.123945154054892i</v>
      </c>
      <c r="Q2866" t="str">
        <f t="shared" si="1485"/>
        <v>-1.99228907017376+9.67298783221067i</v>
      </c>
      <c r="R2866" t="str">
        <f t="shared" si="1486"/>
        <v>-0.0529870048997805-0.19505076116895i</v>
      </c>
      <c r="S2866" t="str">
        <f t="shared" si="1487"/>
        <v>0.986749360823989i</v>
      </c>
      <c r="T2866" t="str">
        <f t="shared" si="1488"/>
        <v>0.192466213911694-0.052284893216836i</v>
      </c>
      <c r="U2866" t="str">
        <f t="shared" si="1489"/>
        <v>0.0000333333333333334-0.000121111422923245i</v>
      </c>
      <c r="V2866" t="str">
        <f t="shared" si="1490"/>
        <v>6.66666666666667E-06-0.00121111422923245i</v>
      </c>
      <c r="W2866" t="str">
        <f t="shared" si="1491"/>
        <v>0.0000275834477012597-0.000110762679784757i</v>
      </c>
      <c r="X2866" t="str">
        <f t="shared" si="1492"/>
        <v>0.0000277749631662314-0.000110660532645323i</v>
      </c>
      <c r="Y2866" t="str">
        <f t="shared" si="1493"/>
        <v>0.009+5.85592870629137i</v>
      </c>
      <c r="Z2866" t="str">
        <f t="shared" si="1494"/>
        <v>-0.000226682145253564-0.0000572671470953882i</v>
      </c>
      <c r="AA2866" t="str">
        <f t="shared" si="1495"/>
        <v>0.00315926307287551-2.0492391302314i</v>
      </c>
      <c r="AB2866" t="str">
        <f t="shared" si="1496"/>
        <v>0.907753908295161-0.246598170129507i</v>
      </c>
      <c r="AC2866" t="str">
        <f t="shared" si="1497"/>
        <v>0.955805618381903-0.197036029352948i</v>
      </c>
      <c r="AD2866" t="str">
        <f t="shared" si="1498"/>
        <v>0.962029568715001-0.0596812601775078i</v>
      </c>
      <c r="AE2866" t="str">
        <f t="shared" si="1499"/>
        <v>-0.0002214927019391-0.0000415640127332414i</v>
      </c>
      <c r="AF2866" t="str">
        <f t="shared" si="1500"/>
        <v>-15.0720389398371-0.38133845744831i</v>
      </c>
      <c r="AG2866" t="str">
        <f t="shared" si="1501"/>
        <v>0.999568272033475-0.00713725421133566i</v>
      </c>
      <c r="AH2866" t="str">
        <f t="shared" si="1502"/>
        <v>0.00331868411788966+0.000734921682144702i</v>
      </c>
      <c r="AI2866">
        <f t="shared" si="1503"/>
        <v>-49.372761260597244</v>
      </c>
      <c r="AJ2866">
        <f t="shared" si="1504"/>
        <v>12.486622796533883</v>
      </c>
      <c r="AK2866"/>
      <c r="AL2866"/>
      <c r="AM2866"/>
      <c r="AN2866"/>
    </row>
    <row r="2867" spans="1:40" x14ac:dyDescent="0.25">
      <c r="A2867"/>
      <c r="B2867">
        <f t="shared" si="1505"/>
        <v>933000</v>
      </c>
      <c r="C2867" s="237" t="str">
        <f t="shared" si="1473"/>
        <v>-8.77969542216544E-08+0.00262489018033001i</v>
      </c>
      <c r="D2867" s="208" t="str">
        <f t="shared" si="1474"/>
        <v>-5.95700663011594+0.0201241580491968i</v>
      </c>
      <c r="E2867" t="str">
        <f t="shared" si="1475"/>
        <v>2870</v>
      </c>
      <c r="F2867" t="str">
        <f t="shared" si="1476"/>
        <v>0.777000777000777</v>
      </c>
      <c r="G2867" t="str">
        <f t="shared" si="1471"/>
        <v>0.777000777000777</v>
      </c>
      <c r="H2867" t="str">
        <f t="shared" si="1477"/>
        <v>9.11507301705942+0.401055821570177i</v>
      </c>
      <c r="I2867" t="str">
        <f t="shared" si="1478"/>
        <v>3663.8824322491i</v>
      </c>
      <c r="J2867" t="str">
        <f t="shared" si="1472"/>
        <v>-18169.7730685322+801.54023193827i</v>
      </c>
      <c r="K2867" t="str">
        <f t="shared" si="1479"/>
        <v>0.00887817121261802-0.201255470117523i</v>
      </c>
      <c r="L2867" t="str">
        <f t="shared" si="1480"/>
        <v>0.000675085088918512-0.0129736476116915i</v>
      </c>
      <c r="M2867" t="str">
        <f t="shared" si="1481"/>
        <v>0.00955325630153653-0.214229117729215i</v>
      </c>
      <c r="N2867" t="str">
        <f t="shared" si="1482"/>
        <v>-9.5592884321023i</v>
      </c>
      <c r="O2867" t="str">
        <f t="shared" si="1483"/>
        <v>-0.990967098288505+0.134105220292352i</v>
      </c>
      <c r="P2867" t="str">
        <f t="shared" si="1484"/>
        <v>1.99096709828851-0.134105220292352i</v>
      </c>
      <c r="Q2867" t="str">
        <f t="shared" si="1485"/>
        <v>-1.99096709828851+9.69339365239465i</v>
      </c>
      <c r="R2867" t="str">
        <f t="shared" si="1486"/>
        <v>-0.053753791532198-0.194353508739866i</v>
      </c>
      <c r="S2867" t="str">
        <f t="shared" si="1487"/>
        <v>0.98780810477337i</v>
      </c>
      <c r="T2867" t="str">
        <f t="shared" si="1488"/>
        <v>0.191983971124382-0.0530984309378033i</v>
      </c>
      <c r="U2867" t="str">
        <f t="shared" si="1489"/>
        <v>0.0000333333333333333-0.000120981614324185i</v>
      </c>
      <c r="V2867" t="str">
        <f t="shared" si="1490"/>
        <v>6.66666666666667E-06-0.00120981614324185i</v>
      </c>
      <c r="W2867" t="str">
        <f t="shared" si="1491"/>
        <v>0.0000275834051029688-0.00011064538032891i</v>
      </c>
      <c r="X2867" t="str">
        <f t="shared" si="1492"/>
        <v>0.0000277744883561324-0.000110543342318573i</v>
      </c>
      <c r="Y2867" t="str">
        <f t="shared" si="1493"/>
        <v>0.009+5.86221189159855i</v>
      </c>
      <c r="Z2867" t="str">
        <f t="shared" si="1494"/>
        <v>-0.000226199378650493-0.0000572040497650561i</v>
      </c>
      <c r="AA2867" t="str">
        <f t="shared" si="1495"/>
        <v>0.00315249403056516-2.04704266048972i</v>
      </c>
      <c r="AB2867" t="str">
        <f t="shared" si="1496"/>
        <v>0.905479442735556-0.250435165884473i</v>
      </c>
      <c r="AC2867" t="str">
        <f t="shared" si="1497"/>
        <v>0.954999772556425-0.196372533465792i</v>
      </c>
      <c r="AD2867" t="str">
        <f t="shared" si="1498"/>
        <v>0.961418052476632-0.0645435412355002i</v>
      </c>
      <c r="AE2867" t="str">
        <f t="shared" si="1499"/>
        <v>-0.00022116431803843-0.0000403972971955239i</v>
      </c>
      <c r="AF2867" t="str">
        <f t="shared" si="1500"/>
        <v>-15.0720796471754-0.38093166352098i</v>
      </c>
      <c r="AG2867" t="str">
        <f t="shared" si="1501"/>
        <v>0.999532685085937-0.0071251274128293i</v>
      </c>
      <c r="AH2867" t="str">
        <f t="shared" si="1502"/>
        <v>0.00331445728146624+0.000717070800757874i</v>
      </c>
      <c r="AI2867">
        <f t="shared" si="1503"/>
        <v>-49.393090478394399</v>
      </c>
      <c r="AJ2867">
        <f t="shared" si="1504"/>
        <v>12.207592735390101</v>
      </c>
      <c r="AK2867"/>
      <c r="AL2867"/>
      <c r="AM2867"/>
      <c r="AN2867"/>
    </row>
    <row r="2868" spans="1:40" x14ac:dyDescent="0.25">
      <c r="A2868"/>
      <c r="B2868">
        <f t="shared" si="1505"/>
        <v>934000</v>
      </c>
      <c r="C2868" s="237" t="str">
        <f t="shared" si="1473"/>
        <v>-8.76090528220552E-08+0.00262207980541089i</v>
      </c>
      <c r="D2868" s="208" t="str">
        <f t="shared" si="1474"/>
        <v>-5.95700662867537+0.0201026118414835i</v>
      </c>
      <c r="E2868" t="str">
        <f t="shared" si="1475"/>
        <v>2870</v>
      </c>
      <c r="F2868" t="str">
        <f t="shared" si="1476"/>
        <v>0.777000777000777</v>
      </c>
      <c r="G2868" t="str">
        <f t="shared" si="1471"/>
        <v>0.777000777000777</v>
      </c>
      <c r="H2868" t="str">
        <f t="shared" si="1477"/>
        <v>9.11511359554638+0.40062834634679i</v>
      </c>
      <c r="I2868" t="str">
        <f t="shared" si="1478"/>
        <v>3667.80942306608i</v>
      </c>
      <c r="J2868" t="str">
        <f t="shared" si="1472"/>
        <v>-18208.7452247788+802.399331865321i</v>
      </c>
      <c r="K2868" t="str">
        <f t="shared" si="1479"/>
        <v>0.00885920505946638-0.201040805264492i</v>
      </c>
      <c r="L2868" t="str">
        <f t="shared" si="1480"/>
        <v>0.000673644177570382-0.0129598320943838i</v>
      </c>
      <c r="M2868" t="str">
        <f t="shared" si="1481"/>
        <v>0.00953284923703676-0.214000637358876i</v>
      </c>
      <c r="N2868" t="str">
        <f t="shared" si="1482"/>
        <v>-9.56953418604882i</v>
      </c>
      <c r="O2868" t="str">
        <f t="shared" si="1483"/>
        <v>-0.989541100072476+0.144251208893907i</v>
      </c>
      <c r="P2868" t="str">
        <f t="shared" si="1484"/>
        <v>1.98954110007248-0.144251208893907i</v>
      </c>
      <c r="Q2868" t="str">
        <f t="shared" si="1485"/>
        <v>-1.98954110007248+9.71378539494273i</v>
      </c>
      <c r="R2868" t="str">
        <f t="shared" si="1486"/>
        <v>-0.0545130446696642-0.193651092826432i</v>
      </c>
      <c r="S2868" t="str">
        <f t="shared" si="1487"/>
        <v>0.988866848722753i</v>
      </c>
      <c r="T2868" t="str">
        <f t="shared" si="1488"/>
        <v>0.191495145914991-0.0539061426967735i</v>
      </c>
      <c r="U2868" t="str">
        <f t="shared" si="1489"/>
        <v>0.0000333333333333334-0.000120852083687864i</v>
      </c>
      <c r="V2868" t="str">
        <f t="shared" si="1490"/>
        <v>6.66666666666667E-06-0.00120852083687864i</v>
      </c>
      <c r="W2868" t="str">
        <f t="shared" si="1491"/>
        <v>0.0000275833624591614-0.00011052833356235i</v>
      </c>
      <c r="X2868" t="str">
        <f t="shared" si="1492"/>
        <v>0.0000277740148882419-0.000110426404443671i</v>
      </c>
      <c r="Y2868" t="str">
        <f t="shared" si="1493"/>
        <v>0.009+5.86849507690573i</v>
      </c>
      <c r="Z2868" t="str">
        <f t="shared" si="1494"/>
        <v>-0.00022571816186916-0.0000571410926832599i</v>
      </c>
      <c r="AA2868" t="str">
        <f t="shared" si="1495"/>
        <v>0.00314574672038036-2.04485089434014i</v>
      </c>
      <c r="AB2868" t="str">
        <f t="shared" si="1496"/>
        <v>0.903173931626466-0.254244683882877i</v>
      </c>
      <c r="AC2868" t="str">
        <f t="shared" si="1497"/>
        <v>0.954201296528975-0.195703473254759i</v>
      </c>
      <c r="AD2868" t="str">
        <f t="shared" si="1498"/>
        <v>0.960757102737293-0.069399593318409i</v>
      </c>
      <c r="AE2868" t="str">
        <f t="shared" si="1499"/>
        <v>-0.000220825895826589-0.0000392339620153134i</v>
      </c>
      <c r="AF2868" t="str">
        <f t="shared" si="1500"/>
        <v>-15.0721202242217-0.380525734505307i</v>
      </c>
      <c r="AG2868" t="str">
        <f t="shared" si="1501"/>
        <v>0.999497219930509-0.00711266047023504i</v>
      </c>
      <c r="AH2868" t="str">
        <f t="shared" si="1502"/>
        <v>0.00331007553127127+0.000699263947935657i</v>
      </c>
      <c r="AI2868">
        <f t="shared" si="1503"/>
        <v>-49.413625707070992</v>
      </c>
      <c r="AJ2868">
        <f t="shared" si="1504"/>
        <v>11.928530397196438</v>
      </c>
      <c r="AK2868"/>
      <c r="AL2868"/>
      <c r="AM2868"/>
      <c r="AN2868"/>
    </row>
    <row r="2869" spans="1:40" x14ac:dyDescent="0.25">
      <c r="A2869"/>
      <c r="B2869">
        <f t="shared" si="1505"/>
        <v>935000</v>
      </c>
      <c r="C2869" s="237" t="str">
        <f t="shared" si="1473"/>
        <v>-8.74217539921865E-08+0.00261927544198889i</v>
      </c>
      <c r="D2869" s="208" t="str">
        <f t="shared" si="1474"/>
        <v>-5.95700662723941+0.0200811117219148i</v>
      </c>
      <c r="E2869" t="str">
        <f t="shared" si="1475"/>
        <v>2870</v>
      </c>
      <c r="F2869" t="str">
        <f t="shared" si="1476"/>
        <v>0.777000777000777</v>
      </c>
      <c r="G2869" t="str">
        <f t="shared" si="1471"/>
        <v>0.777000777000777</v>
      </c>
      <c r="H2869" t="str">
        <f t="shared" si="1477"/>
        <v>9.11515404429186+0.400201779374327i</v>
      </c>
      <c r="I2869" t="str">
        <f t="shared" si="1478"/>
        <v>3671.73641388307i</v>
      </c>
      <c r="J2869" t="str">
        <f t="shared" si="1472"/>
        <v>-18247.7591294521+803.258431792371i</v>
      </c>
      <c r="K2869" t="str">
        <f t="shared" si="1479"/>
        <v>0.00884029957968939-0.200826596992468i</v>
      </c>
      <c r="L2869" t="str">
        <f t="shared" si="1480"/>
        <v>0.000672207870419603-0.0129460458899174i</v>
      </c>
      <c r="M2869" t="str">
        <f t="shared" si="1481"/>
        <v>0.00951250745010899-0.213772642882385i</v>
      </c>
      <c r="N2869" t="str">
        <f t="shared" si="1482"/>
        <v>-9.57977993999534i</v>
      </c>
      <c r="O2869" t="str">
        <f t="shared" si="1483"/>
        <v>-0.988011225219204+0.154382054788912i</v>
      </c>
      <c r="P2869" t="str">
        <f t="shared" si="1484"/>
        <v>1.9880112252192-0.154382054788912i</v>
      </c>
      <c r="Q2869" t="str">
        <f t="shared" si="1485"/>
        <v>-1.9880112252192+9.73416199478425i</v>
      </c>
      <c r="R2869" t="str">
        <f t="shared" si="1486"/>
        <v>-0.0552647572131301-0.192943600951662i</v>
      </c>
      <c r="S2869" t="str">
        <f t="shared" si="1487"/>
        <v>0.989925592672135i</v>
      </c>
      <c r="T2869" t="str">
        <f t="shared" si="1488"/>
        <v>0.19099980852437-0.0547079975380895i</v>
      </c>
      <c r="U2869" t="str">
        <f t="shared" si="1489"/>
        <v>0.0000333333333333333-0.000120722830122422i</v>
      </c>
      <c r="V2869" t="str">
        <f t="shared" si="1490"/>
        <v>6.66666666666667E-06-0.00120722830122422i</v>
      </c>
      <c r="W2869" t="str">
        <f t="shared" si="1491"/>
        <v>0.0000275833197698376-0.000110411538674287i</v>
      </c>
      <c r="X2869" t="str">
        <f t="shared" si="1492"/>
        <v>0.000027773542756627-0.000110309718210598i</v>
      </c>
      <c r="Y2869" t="str">
        <f t="shared" si="1493"/>
        <v>0.009+5.87477826221291i</v>
      </c>
      <c r="Z2869" t="str">
        <f t="shared" si="1494"/>
        <v>-0.000225238488282721-0.000057078275377668i</v>
      </c>
      <c r="AA2869" t="str">
        <f t="shared" si="1495"/>
        <v>0.00313902104939032-2.04266381668993i</v>
      </c>
      <c r="AB2869" t="str">
        <f t="shared" si="1496"/>
        <v>0.900837706254115-0.25802657812445i</v>
      </c>
      <c r="AC2869" t="str">
        <f t="shared" si="1497"/>
        <v>0.953410201852519-0.195028937020783i</v>
      </c>
      <c r="AD2869" t="str">
        <f t="shared" si="1498"/>
        <v>0.960046779337629-0.0742489173311325i</v>
      </c>
      <c r="AE2869" t="str">
        <f t="shared" si="1499"/>
        <v>-0.000220477485408623-0.0000380741005501834i</v>
      </c>
      <c r="AF2869" t="str">
        <f t="shared" si="1500"/>
        <v>-15.0721606715313-0.380120667652412i</v>
      </c>
      <c r="AG2869" t="str">
        <f t="shared" si="1501"/>
        <v>0.999461879869281-0.0070998549123774i</v>
      </c>
      <c r="AH2869" t="str">
        <f t="shared" si="1502"/>
        <v>0.00330553953986138+0.000681502591275898i</v>
      </c>
      <c r="AI2869">
        <f t="shared" si="1503"/>
        <v>-49.434367210254152</v>
      </c>
      <c r="AJ2869">
        <f t="shared" si="1504"/>
        <v>11.64943564150877</v>
      </c>
      <c r="AK2869"/>
      <c r="AL2869"/>
      <c r="AM2869"/>
      <c r="AN2869"/>
    </row>
    <row r="2870" spans="1:40" x14ac:dyDescent="0.25">
      <c r="A2870"/>
      <c r="B2870">
        <f t="shared" si="1505"/>
        <v>936000</v>
      </c>
      <c r="C2870" s="237" t="str">
        <f t="shared" si="1473"/>
        <v>-8.72350551583401E-08+0.00261647707079641i</v>
      </c>
      <c r="D2870" s="208" t="str">
        <f t="shared" si="1474"/>
        <v>-5.95700662580805+0.0200596575427725i</v>
      </c>
      <c r="E2870" t="str">
        <f t="shared" si="1475"/>
        <v>2870</v>
      </c>
      <c r="F2870" t="str">
        <f t="shared" si="1476"/>
        <v>0.777000777000777</v>
      </c>
      <c r="G2870" t="str">
        <f t="shared" si="1471"/>
        <v>0.777000777000777</v>
      </c>
      <c r="H2870" t="str">
        <f t="shared" si="1477"/>
        <v>9.11519436384795+0.399776117767805i</v>
      </c>
      <c r="I2870" t="str">
        <f t="shared" si="1478"/>
        <v>3675.66340470006i</v>
      </c>
      <c r="J2870" t="str">
        <f t="shared" si="1472"/>
        <v>-18286.8147825519+804.117531719423i</v>
      </c>
      <c r="K2870" t="str">
        <f t="shared" si="1479"/>
        <v>0.00882145451492532-0.200612843849092i</v>
      </c>
      <c r="L2870" t="str">
        <f t="shared" si="1480"/>
        <v>0.000670776147888712-0.0129322889053563i</v>
      </c>
      <c r="M2870" t="str">
        <f t="shared" si="1481"/>
        <v>0.00949223066281403-0.213545132754448i</v>
      </c>
      <c r="N2870" t="str">
        <f t="shared" si="1482"/>
        <v>-9.59002569394186i</v>
      </c>
      <c r="O2870" t="str">
        <f t="shared" si="1483"/>
        <v>-0.986377634326623+0.164496694496319i</v>
      </c>
      <c r="P2870" t="str">
        <f t="shared" si="1484"/>
        <v>1.98637763432662-0.164496694496319i</v>
      </c>
      <c r="Q2870" t="str">
        <f t="shared" si="1485"/>
        <v>-1.98637763432662+9.75452238843818i</v>
      </c>
      <c r="R2870" t="str">
        <f t="shared" si="1486"/>
        <v>-0.0560089228264859-0.192231119887931i</v>
      </c>
      <c r="S2870" t="str">
        <f t="shared" si="1487"/>
        <v>0.990984336621516i</v>
      </c>
      <c r="T2870" t="str">
        <f t="shared" si="1488"/>
        <v>0.190498028820152-0.0555039652320908i</v>
      </c>
      <c r="U2870" t="str">
        <f t="shared" si="1489"/>
        <v>0.0000333333333333333-0.000120593852739813i</v>
      </c>
      <c r="V2870" t="str">
        <f t="shared" si="1490"/>
        <v>6.66666666666667E-06-0.00120593852739813i</v>
      </c>
      <c r="W2870" t="str">
        <f t="shared" si="1491"/>
        <v>0.0000275832770349981-0.000110294994857405i</v>
      </c>
      <c r="X2870" t="str">
        <f t="shared" si="1492"/>
        <v>0.0000277730719553865-0.00011019328281281i</v>
      </c>
      <c r="Y2870" t="str">
        <f t="shared" si="1493"/>
        <v>0.009+5.88106144752009i</v>
      </c>
      <c r="Z2870" t="str">
        <f t="shared" si="1494"/>
        <v>-0.000224760351299742-0.0000570155973780864i</v>
      </c>
      <c r="AA2870" t="str">
        <f t="shared" si="1495"/>
        <v>0.00313231692516046-2.04048141251086i</v>
      </c>
      <c r="AB2870" t="str">
        <f t="shared" si="1496"/>
        <v>0.898471096144477-0.261780706033039i</v>
      </c>
      <c r="AC2870" t="str">
        <f t="shared" si="1497"/>
        <v>0.952626499266096-0.194349012346947i</v>
      </c>
      <c r="AD2870" t="str">
        <f t="shared" si="1498"/>
        <v>0.95928714710002-0.079091014678969i</v>
      </c>
      <c r="AE2870" t="str">
        <f t="shared" si="1499"/>
        <v>-0.000220119137628688-0.0000369178055051297i</v>
      </c>
      <c r="AF2870" t="str">
        <f t="shared" si="1500"/>
        <v>-15.072200989656-0.379716460225032i</v>
      </c>
      <c r="AG2870" t="str">
        <f t="shared" si="1501"/>
        <v>0.999426668186585-0.00708671229837229i</v>
      </c>
      <c r="AH2870" t="str">
        <f t="shared" si="1502"/>
        <v>0.0033008499919689+0.000663788189558107i</v>
      </c>
      <c r="AI2870">
        <f t="shared" si="1503"/>
        <v>-49.455315263751473</v>
      </c>
      <c r="AJ2870">
        <f t="shared" si="1504"/>
        <v>11.370308331952202</v>
      </c>
      <c r="AK2870"/>
      <c r="AL2870"/>
      <c r="AM2870"/>
      <c r="AN2870"/>
    </row>
    <row r="2871" spans="1:40" x14ac:dyDescent="0.25">
      <c r="A2871"/>
      <c r="B2871">
        <f t="shared" si="1505"/>
        <v>937000</v>
      </c>
      <c r="C2871" s="237" t="str">
        <f t="shared" si="1473"/>
        <v>-8.70489537605339E-08+0.00261368467264808i</v>
      </c>
      <c r="D2871" s="208" t="str">
        <f t="shared" si="1474"/>
        <v>-5.95700662438127+0.0200382491569686i</v>
      </c>
      <c r="E2871" t="str">
        <f t="shared" si="1475"/>
        <v>2870</v>
      </c>
      <c r="F2871" t="str">
        <f t="shared" si="1476"/>
        <v>0.777000777000777</v>
      </c>
      <c r="G2871" t="str">
        <f t="shared" si="1471"/>
        <v>0.777000777000777</v>
      </c>
      <c r="H2871" t="str">
        <f t="shared" si="1477"/>
        <v>9.11523455476384+0.399351358654416i</v>
      </c>
      <c r="I2871" t="str">
        <f t="shared" si="1478"/>
        <v>3679.59039551705i</v>
      </c>
      <c r="J2871" t="str">
        <f t="shared" si="1472"/>
        <v>-18325.9121840783+804.976631646473i</v>
      </c>
      <c r="K2871" t="str">
        <f t="shared" si="1479"/>
        <v>0.00880266960818498-0.20039954438814i</v>
      </c>
      <c r="L2871" t="str">
        <f t="shared" si="1480"/>
        <v>0.000669348990504074-0.0129185610481559i</v>
      </c>
      <c r="M2871" t="str">
        <f t="shared" si="1481"/>
        <v>0.00947201859868906-0.213318105436296i</v>
      </c>
      <c r="N2871" t="str">
        <f t="shared" si="1482"/>
        <v>-9.60027144788838i</v>
      </c>
      <c r="O2871" t="str">
        <f t="shared" si="1483"/>
        <v>-0.984640498880209+0.174594066236323i</v>
      </c>
      <c r="P2871" t="str">
        <f t="shared" si="1484"/>
        <v>1.98464049888021-0.174594066236323i</v>
      </c>
      <c r="Q2871" t="str">
        <f t="shared" si="1485"/>
        <v>-1.98464049888021+9.7748655141247i</v>
      </c>
      <c r="R2871" t="str">
        <f t="shared" si="1486"/>
        <v>-0.0567455359170247-0.191513735658414i</v>
      </c>
      <c r="S2871" t="str">
        <f t="shared" si="1487"/>
        <v>0.992043080570899i</v>
      </c>
      <c r="T2871" t="str">
        <f t="shared" si="1488"/>
        <v>0.189989876294214-0.0562940162597718i</v>
      </c>
      <c r="U2871" t="str">
        <f t="shared" si="1489"/>
        <v>0.0000333333333333334-0.000120465150655779i</v>
      </c>
      <c r="V2871" t="str">
        <f t="shared" si="1490"/>
        <v>6.66666666666667E-06-0.00120465150655779i</v>
      </c>
      <c r="W2871" t="str">
        <f t="shared" si="1491"/>
        <v>0.0000275832342546434-0.000110178701307826i</v>
      </c>
      <c r="X2871" t="str">
        <f t="shared" si="1492"/>
        <v>0.0000277726024786506-0.000110077097447193i</v>
      </c>
      <c r="Y2871" t="str">
        <f t="shared" si="1493"/>
        <v>0.009+5.88734463282727i</v>
      </c>
      <c r="Z2871" t="str">
        <f t="shared" si="1494"/>
        <v>-0.000224283744363917-0.0000569530582164467i</v>
      </c>
      <c r="AA2871" t="str">
        <f t="shared" si="1495"/>
        <v>0.00312563425574926-2.03830366683889i</v>
      </c>
      <c r="AB2871" t="str">
        <f t="shared" si="1496"/>
        <v>0.896074429051301-0.265506928384246i</v>
      </c>
      <c r="AC2871" t="str">
        <f t="shared" si="1497"/>
        <v>0.951850198714646-0.193663786098871i</v>
      </c>
      <c r="AD2871" t="str">
        <f t="shared" si="1498"/>
        <v>0.95847827582615-0.0839253873163126i</v>
      </c>
      <c r="AE2871" t="str">
        <f t="shared" si="1499"/>
        <v>-0.000219750904063424-0.0000357651689278317i</v>
      </c>
      <c r="AF2871" t="str">
        <f t="shared" si="1500"/>
        <v>-15.0722411791451-0.379313109497447i</v>
      </c>
      <c r="AG2871" t="str">
        <f t="shared" si="1501"/>
        <v>0.999391588148725-0.00707323421744792i</v>
      </c>
      <c r="AH2871" t="str">
        <f t="shared" si="1502"/>
        <v>0.0032960075844159+0.000646122192654759i</v>
      </c>
      <c r="AI2871">
        <f t="shared" si="1503"/>
        <v>-49.476470155583755</v>
      </c>
      <c r="AJ2871">
        <f t="shared" si="1504"/>
        <v>11.091148336224627</v>
      </c>
      <c r="AK2871"/>
      <c r="AL2871"/>
      <c r="AM2871"/>
      <c r="AN2871"/>
    </row>
    <row r="2872" spans="1:40" x14ac:dyDescent="0.25">
      <c r="A2872"/>
      <c r="B2872">
        <f t="shared" si="1505"/>
        <v>938000</v>
      </c>
      <c r="C2872" s="237" t="str">
        <f t="shared" si="1473"/>
        <v>-8.68634472524254E-08+0.00261089822844034i</v>
      </c>
      <c r="D2872" s="208" t="str">
        <f t="shared" si="1474"/>
        <v>-5.95700662295905+0.0200168864180426i</v>
      </c>
      <c r="E2872" t="str">
        <f t="shared" si="1475"/>
        <v>2870</v>
      </c>
      <c r="F2872" t="str">
        <f t="shared" si="1476"/>
        <v>0.777000777000777</v>
      </c>
      <c r="G2872" t="str">
        <f t="shared" si="1471"/>
        <v>0.777000777000777</v>
      </c>
      <c r="H2872" t="str">
        <f t="shared" si="1477"/>
        <v>9.11527461758577+0.398927499173472i</v>
      </c>
      <c r="I2872" t="str">
        <f t="shared" si="1478"/>
        <v>3683.51738633403i</v>
      </c>
      <c r="J2872" t="str">
        <f t="shared" si="1472"/>
        <v>-18365.0513340314+805.835731573524i</v>
      </c>
      <c r="K2872" t="str">
        <f t="shared" si="1479"/>
        <v>0.00878394460384343-0.200186697169501i</v>
      </c>
      <c r="L2872" t="str">
        <f t="shared" si="1480"/>
        <v>0.000667926378895264-0.0129048622261608i</v>
      </c>
      <c r="M2872" t="str">
        <f t="shared" si="1481"/>
        <v>0.00945187098273869-0.213091559395662i</v>
      </c>
      <c r="N2872" t="str">
        <f t="shared" si="1482"/>
        <v>-9.6105172018349i</v>
      </c>
      <c r="O2872" t="str">
        <f t="shared" si="1483"/>
        <v>-0.982800001234984+0.18467311004181i</v>
      </c>
      <c r="P2872" t="str">
        <f t="shared" si="1484"/>
        <v>1.98280000123498-0.18467311004181i</v>
      </c>
      <c r="Q2872" t="str">
        <f t="shared" si="1485"/>
        <v>-1.98280000123498+9.79519031187671i</v>
      </c>
      <c r="R2872" t="str">
        <f t="shared" si="1486"/>
        <v>-0.0574745916162101-0.190791533538803i</v>
      </c>
      <c r="S2872" t="str">
        <f t="shared" si="1487"/>
        <v>0.99310182452028i</v>
      </c>
      <c r="T2872" t="str">
        <f t="shared" si="1488"/>
        <v>0.189475420060407-0.0570781217976162i</v>
      </c>
      <c r="U2872" t="str">
        <f t="shared" si="1489"/>
        <v>0.0000333333333333333-0.000120336722989834i</v>
      </c>
      <c r="V2872" t="str">
        <f t="shared" si="1490"/>
        <v>6.66666666666667E-06-0.00120336722989834i</v>
      </c>
      <c r="W2872" t="str">
        <f t="shared" si="1491"/>
        <v>0.000027583191428774-0.000110062657225106i</v>
      </c>
      <c r="X2872" t="str">
        <f t="shared" si="1492"/>
        <v>0.0000277721343205812-0.000109961161314066i</v>
      </c>
      <c r="Y2872" t="str">
        <f t="shared" si="1493"/>
        <v>0.009+5.89362781813445i</v>
      </c>
      <c r="Z2872" t="str">
        <f t="shared" si="1494"/>
        <v>-0.000223808660953885-0.0000568906574267942i</v>
      </c>
      <c r="AA2872" t="str">
        <f t="shared" si="1495"/>
        <v>0.00311897294970505-2.03613056477375i</v>
      </c>
      <c r="AB2872" t="str">
        <f t="shared" si="1496"/>
        <v>0.893648030945401-0.269205109233903i</v>
      </c>
      <c r="AC2872" t="str">
        <f t="shared" si="1497"/>
        <v>0.951081309368543-0.192973344425391i</v>
      </c>
      <c r="AD2872" t="str">
        <f t="shared" si="1498"/>
        <v>0.95762024029404-0.0887515377953944i</v>
      </c>
      <c r="AE2872" t="str">
        <f t="shared" si="1499"/>
        <v>-0.000219372837015366-0.0000346162822039472i</v>
      </c>
      <c r="AF2872" t="str">
        <f t="shared" si="1500"/>
        <v>-15.0722812405448-0.378910612755429i</v>
      </c>
      <c r="AG2872" t="str">
        <f t="shared" si="1501"/>
        <v>0.999356643003716-0.00705942228876259i</v>
      </c>
      <c r="AH2872" t="str">
        <f t="shared" si="1502"/>
        <v>0.00329101302602815+0.000628506041442867i</v>
      </c>
      <c r="AI2872">
        <f t="shared" si="1503"/>
        <v>-49.49783218601921</v>
      </c>
      <c r="AJ2872">
        <f t="shared" si="1504"/>
        <v>10.811955526093943</v>
      </c>
      <c r="AK2872"/>
      <c r="AL2872"/>
      <c r="AM2872"/>
      <c r="AN2872"/>
    </row>
    <row r="2873" spans="1:40" x14ac:dyDescent="0.25">
      <c r="A2873"/>
      <c r="B2873">
        <f t="shared" si="1505"/>
        <v>939000</v>
      </c>
      <c r="C2873" s="237" t="str">
        <f t="shared" si="1473"/>
        <v>-8.66785331012226E-08+0.00260811771915102i</v>
      </c>
      <c r="D2873" s="208" t="str">
        <f t="shared" si="1474"/>
        <v>-5.95700662154138+0.0199955691801578i</v>
      </c>
      <c r="E2873" t="str">
        <f t="shared" si="1475"/>
        <v>2870</v>
      </c>
      <c r="F2873" t="str">
        <f t="shared" si="1476"/>
        <v>0.777000777000777</v>
      </c>
      <c r="G2873" t="str">
        <f t="shared" si="1471"/>
        <v>0.777000777000777</v>
      </c>
      <c r="H2873" t="str">
        <f t="shared" si="1477"/>
        <v>9.11531455285711+0.398504536476325i</v>
      </c>
      <c r="I2873" t="str">
        <f t="shared" si="1478"/>
        <v>3687.44437715102i</v>
      </c>
      <c r="J2873" t="str">
        <f t="shared" si="1472"/>
        <v>-18404.2322324111+806.694831500574i</v>
      </c>
      <c r="K2873" t="str">
        <f t="shared" si="1479"/>
        <v>0.00876527924763141-0.199974300759143i</v>
      </c>
      <c r="L2873" t="str">
        <f t="shared" si="1480"/>
        <v>0.000666508293794398-0.0128911923476032i</v>
      </c>
      <c r="M2873" t="str">
        <f t="shared" si="1481"/>
        <v>0.00943178754142581-0.212865493106746i</v>
      </c>
      <c r="N2873" t="str">
        <f t="shared" si="1482"/>
        <v>-9.62076295578141i</v>
      </c>
      <c r="O2873" t="str">
        <f t="shared" si="1483"/>
        <v>-0.980856334596374+0.194732767869627i</v>
      </c>
      <c r="P2873" t="str">
        <f t="shared" si="1484"/>
        <v>1.98085633459637-0.194732767869627i</v>
      </c>
      <c r="Q2873" t="str">
        <f t="shared" si="1485"/>
        <v>-1.98085633459637+9.81549572365104i</v>
      </c>
      <c r="R2873" t="str">
        <f t="shared" si="1486"/>
        <v>-0.0581960857607525-0.190064598059296i</v>
      </c>
      <c r="S2873" t="str">
        <f t="shared" si="1487"/>
        <v>0.994160568469663i</v>
      </c>
      <c r="T2873" t="str">
        <f t="shared" si="1488"/>
        <v>0.188954728852588-0.057856253702619i</v>
      </c>
      <c r="U2873" t="str">
        <f t="shared" si="1489"/>
        <v>0.0000333333333333334-0.000120208568865245i</v>
      </c>
      <c r="V2873" t="str">
        <f t="shared" si="1490"/>
        <v>6.66666666666667E-06-0.00120208568865245i</v>
      </c>
      <c r="W2873" t="str">
        <f t="shared" si="1491"/>
        <v>0.0000275831485573904-0.000109946861812209i</v>
      </c>
      <c r="X2873" t="str">
        <f t="shared" si="1492"/>
        <v>0.0000277716674753707-0.000109845473617153i</v>
      </c>
      <c r="Y2873" t="str">
        <f t="shared" si="1493"/>
        <v>0.009+5.89991100344163i</v>
      </c>
      <c r="Z2873" t="str">
        <f t="shared" si="1494"/>
        <v>-0.000223335094582996-0.0000568283945452752i</v>
      </c>
      <c r="AA2873" t="str">
        <f t="shared" si="1495"/>
        <v>0.00311233291606299-2.0339620914787i</v>
      </c>
      <c r="AB2873" t="str">
        <f t="shared" si="1496"/>
        <v>0.891192226005374-0.272875115847425i</v>
      </c>
      <c r="AC2873" t="str">
        <f t="shared" si="1497"/>
        <v>0.950319839642831-0.192277772759547i</v>
      </c>
      <c r="AD2873" t="str">
        <f t="shared" si="1498"/>
        <v>0.956713120254738-0.0935689693150333i</v>
      </c>
      <c r="AE2873" t="str">
        <f t="shared" si="1499"/>
        <v>-0.000218984989506314-0.0000334712360524712i</v>
      </c>
      <c r="AF2873" t="str">
        <f t="shared" si="1500"/>
        <v>-15.0723211743985-0.378508967296167i</v>
      </c>
      <c r="AG2873" t="str">
        <f t="shared" si="1501"/>
        <v>0.99932183598102-0.00704527816122165i</v>
      </c>
      <c r="AH2873" t="str">
        <f t="shared" si="1502"/>
        <v>0.00328586703754841+0.000610941167716326i</v>
      </c>
      <c r="AI2873">
        <f t="shared" si="1503"/>
        <v>-49.519401667610026</v>
      </c>
      <c r="AJ2873">
        <f t="shared" si="1504"/>
        <v>10.532729777399206</v>
      </c>
      <c r="AK2873"/>
      <c r="AL2873"/>
      <c r="AM2873"/>
      <c r="AN2873"/>
    </row>
    <row r="2874" spans="1:40" x14ac:dyDescent="0.25">
      <c r="A2874"/>
      <c r="B2874">
        <f t="shared" si="1505"/>
        <v>940000</v>
      </c>
      <c r="C2874" s="237" t="str">
        <f t="shared" si="1473"/>
        <v>-8.64942087875989E-08+0.00260534312583889i</v>
      </c>
      <c r="D2874" s="208" t="str">
        <f t="shared" si="1474"/>
        <v>-5.95700662012823+0.0199742972980982i</v>
      </c>
      <c r="E2874" t="str">
        <f t="shared" si="1475"/>
        <v>2870</v>
      </c>
      <c r="F2874" t="str">
        <f t="shared" si="1476"/>
        <v>0.777000777000777</v>
      </c>
      <c r="G2874" t="str">
        <f t="shared" si="1471"/>
        <v>0.777000777000777</v>
      </c>
      <c r="H2874" t="str">
        <f t="shared" si="1477"/>
        <v>9.11535436111833+0.398082467726323i</v>
      </c>
      <c r="I2874" t="str">
        <f t="shared" si="1478"/>
        <v>3691.37136796801i</v>
      </c>
      <c r="J2874" t="str">
        <f t="shared" si="1472"/>
        <v>-18443.4548792174+807.553931427625i</v>
      </c>
      <c r="K2874" t="str">
        <f t="shared" si="1479"/>
        <v>0.00874667328662646-0.199762353729076i</v>
      </c>
      <c r="L2874" t="str">
        <f t="shared" si="1480"/>
        <v>0.000665094716035456-0.0128775513211001i</v>
      </c>
      <c r="M2874" t="str">
        <f t="shared" si="1481"/>
        <v>0.00941176800266192-0.212639905050176i</v>
      </c>
      <c r="N2874" t="str">
        <f t="shared" si="1482"/>
        <v>-9.63100870972793i</v>
      </c>
      <c r="O2874" t="str">
        <f t="shared" si="1483"/>
        <v>-0.978809702999916+0.204771983711681i</v>
      </c>
      <c r="P2874" t="str">
        <f t="shared" si="1484"/>
        <v>1.97880970299992-0.204771983711681i</v>
      </c>
      <c r="Q2874" t="str">
        <f t="shared" si="1485"/>
        <v>-1.97880970299992+9.83578069343961i</v>
      </c>
      <c r="R2874" t="str">
        <f t="shared" si="1486"/>
        <v>-0.058910014873989-0.189333013006837i</v>
      </c>
      <c r="S2874" t="str">
        <f t="shared" si="1487"/>
        <v>0.995219312419044i</v>
      </c>
      <c r="T2874" t="str">
        <f t="shared" si="1488"/>
        <v>0.18842787102289-0.058628384497487i</v>
      </c>
      <c r="U2874" t="str">
        <f t="shared" si="1489"/>
        <v>0.0000333333333333333-0.000120080687409005i</v>
      </c>
      <c r="V2874" t="str">
        <f t="shared" si="1490"/>
        <v>6.66666666666667E-06-0.00120080687409005i</v>
      </c>
      <c r="W2874" t="str">
        <f t="shared" si="1491"/>
        <v>0.0000275831056404934-0.000109831314275491i</v>
      </c>
      <c r="X2874" t="str">
        <f t="shared" si="1492"/>
        <v>0.000027771201937243-0.000109730033563566i</v>
      </c>
      <c r="Y2874" t="str">
        <f t="shared" si="1493"/>
        <v>0.009+5.90619418874881i</v>
      </c>
      <c r="Z2874" t="str">
        <f t="shared" si="1494"/>
        <v>-0.000222863038799076-0.000056766269110126i</v>
      </c>
      <c r="AA2874" t="str">
        <f t="shared" si="1495"/>
        <v>0.0031057140643418-2.0317982321801i</v>
      </c>
      <c r="AB2874" t="str">
        <f t="shared" si="1496"/>
        <v>0.888707336609443-0.276516818630013i</v>
      </c>
      <c r="AC2874" t="str">
        <f t="shared" si="1497"/>
        <v>0.949565797216169-0.191577155819807i</v>
      </c>
      <c r="AD2874" t="str">
        <f t="shared" si="1498"/>
        <v>0.955757000428387-0.0983771857694728i</v>
      </c>
      <c r="AE2874" t="str">
        <f t="shared" si="1499"/>
        <v>-0.000218587415270647-0.0000323301205211186i</v>
      </c>
      <c r="AF2874" t="str">
        <f t="shared" si="1500"/>
        <v>-15.0723609812466-0.378108170428225i</v>
      </c>
      <c r="AG2874" t="str">
        <f t="shared" si="1501"/>
        <v>0.999287170291287-0.00703080351329045i</v>
      </c>
      <c r="AH2874" t="str">
        <f t="shared" si="1502"/>
        <v>0.00328057035154839+0.000593428994098395i</v>
      </c>
      <c r="AI2874">
        <f t="shared" si="1503"/>
        <v>-49.541178925233645</v>
      </c>
      <c r="AJ2874">
        <f t="shared" si="1504"/>
        <v>10.253470970047086</v>
      </c>
      <c r="AK2874"/>
      <c r="AL2874"/>
      <c r="AM2874"/>
      <c r="AN2874"/>
    </row>
    <row r="2875" spans="1:40" x14ac:dyDescent="0.25">
      <c r="A2875"/>
      <c r="B2875">
        <f t="shared" si="1505"/>
        <v>941000</v>
      </c>
      <c r="C2875" s="237" t="str">
        <f t="shared" si="1473"/>
        <v>-8.63104718056079E-08+0.00260257442964324i</v>
      </c>
      <c r="D2875" s="208" t="str">
        <f t="shared" si="1474"/>
        <v>-5.95700661871958+0.0199530706272648i</v>
      </c>
      <c r="E2875" t="str">
        <f t="shared" si="1475"/>
        <v>2870</v>
      </c>
      <c r="F2875" t="str">
        <f t="shared" si="1476"/>
        <v>0.777000777000777</v>
      </c>
      <c r="G2875" t="str">
        <f t="shared" si="1471"/>
        <v>0.777000777000777</v>
      </c>
      <c r="H2875" t="str">
        <f t="shared" si="1477"/>
        <v>9.11539404290705+0.39766129009873i</v>
      </c>
      <c r="I2875" t="str">
        <f t="shared" si="1478"/>
        <v>3695.29835878499i</v>
      </c>
      <c r="J2875" t="str">
        <f t="shared" si="1472"/>
        <v>-18482.7192744503+808.413031354676i</v>
      </c>
      <c r="K2875" t="str">
        <f t="shared" si="1479"/>
        <v>0.00872812646924439-0.199550854657323i</v>
      </c>
      <c r="L2875" t="str">
        <f t="shared" si="1480"/>
        <v>0.000663685626553684-0.0128639390556519i</v>
      </c>
      <c r="M2875" t="str">
        <f t="shared" si="1481"/>
        <v>0.00939181209579808-0.212414793712975i</v>
      </c>
      <c r="N2875" t="str">
        <f t="shared" si="1482"/>
        <v>-9.64125446367445i</v>
      </c>
      <c r="O2875" t="str">
        <f t="shared" si="1483"/>
        <v>-0.976660321289853+0.214789703705744i</v>
      </c>
      <c r="P2875" t="str">
        <f t="shared" si="1484"/>
        <v>1.97666032128985-0.214789703705744i</v>
      </c>
      <c r="Q2875" t="str">
        <f t="shared" si="1485"/>
        <v>-1.97666032128985+9.85604416738019i</v>
      </c>
      <c r="R2875" t="str">
        <f t="shared" si="1486"/>
        <v>-0.0596163761475613-0.188596861427617i</v>
      </c>
      <c r="S2875" t="str">
        <f t="shared" si="1487"/>
        <v>0.996278056368427i</v>
      </c>
      <c r="T2875" t="str">
        <f t="shared" si="1488"/>
        <v>0.187894914540292-0.0593944873560214i</v>
      </c>
      <c r="U2875" t="str">
        <f t="shared" si="1489"/>
        <v>0.0000333333333333334-0.000119953077751822i</v>
      </c>
      <c r="V2875" t="str">
        <f t="shared" si="1490"/>
        <v>6.66666666666667E-06-0.00119953077751822i</v>
      </c>
      <c r="W2875" t="str">
        <f t="shared" si="1491"/>
        <v>0.0000275830626780833-0.000109716013824678i</v>
      </c>
      <c r="X2875" t="str">
        <f t="shared" si="1492"/>
        <v>0.0000277707377004522-0.000109614840363784i</v>
      </c>
      <c r="Y2875" t="str">
        <f t="shared" si="1493"/>
        <v>0.009+5.91247737405599i</v>
      </c>
      <c r="Z2875" t="str">
        <f t="shared" si="1494"/>
        <v>-0.000222392487184218-0.0000567042806616599i</v>
      </c>
      <c r="AA2875" t="str">
        <f t="shared" si="1495"/>
        <v>0.00309911630454086-2.02963897216713i</v>
      </c>
      <c r="AB2875" t="str">
        <f t="shared" si="1496"/>
        <v>0.886193683328709-0.280130091057712i</v>
      </c>
      <c r="AC2875" t="str">
        <f t="shared" si="1497"/>
        <v>0.948819189049486-0.190871577611602i</v>
      </c>
      <c r="AD2875" t="str">
        <f t="shared" si="1498"/>
        <v>0.95475197049999-0.103175691797152i</v>
      </c>
      <c r="AE2875" t="str">
        <f t="shared" si="1499"/>
        <v>-0.000218180168748653-0.0000311930249817832i</v>
      </c>
      <c r="AF2875" t="str">
        <f t="shared" si="1500"/>
        <v>-15.0724006616266-0.377708219471465i</v>
      </c>
      <c r="AG2875" t="str">
        <f t="shared" si="1501"/>
        <v>0.999252649126095-0.00701600005280674i</v>
      </c>
      <c r="AH2875" t="str">
        <f t="shared" si="1502"/>
        <v>0.00327512371234072+0.000575970933955168i</v>
      </c>
      <c r="AI2875">
        <f t="shared" si="1503"/>
        <v>-49.563164296134651</v>
      </c>
      <c r="AJ2875">
        <f t="shared" si="1504"/>
        <v>9.9741789880133567</v>
      </c>
      <c r="AK2875"/>
      <c r="AL2875"/>
      <c r="AM2875"/>
      <c r="AN2875"/>
    </row>
    <row r="2876" spans="1:40" x14ac:dyDescent="0.25">
      <c r="A2876"/>
      <c r="B2876">
        <f t="shared" si="1505"/>
        <v>942000</v>
      </c>
      <c r="C2876" s="237" t="str">
        <f t="shared" si="1473"/>
        <v>-8.61273196625961E-08+0.00259981161178345i</v>
      </c>
      <c r="D2876" s="208" t="str">
        <f t="shared" si="1474"/>
        <v>-5.95700661731541+0.0199318890236731i</v>
      </c>
      <c r="E2876" t="str">
        <f t="shared" si="1475"/>
        <v>2870</v>
      </c>
      <c r="F2876" t="str">
        <f t="shared" si="1476"/>
        <v>0.777000777000777</v>
      </c>
      <c r="G2876" t="str">
        <f t="shared" si="1471"/>
        <v>0.777000777000777</v>
      </c>
      <c r="H2876" t="str">
        <f t="shared" si="1477"/>
        <v>9.11543359875804+0.397241000780678i</v>
      </c>
      <c r="I2876" t="str">
        <f t="shared" si="1478"/>
        <v>3699.22534960198i</v>
      </c>
      <c r="J2876" t="str">
        <f t="shared" si="1472"/>
        <v>-18522.0254181099+809.272131281726i</v>
      </c>
      <c r="K2876" t="str">
        <f t="shared" si="1479"/>
        <v>0.00870963854523085-0.199339802127891i</v>
      </c>
      <c r="L2876" t="str">
        <f t="shared" si="1480"/>
        <v>0.000662281006384929-0.0128503554606405i</v>
      </c>
      <c r="M2876" t="str">
        <f t="shared" si="1481"/>
        <v>0.00937191955161578-0.212190157588532i</v>
      </c>
      <c r="N2876" t="str">
        <f t="shared" si="1482"/>
        <v>-9.65150021762097i</v>
      </c>
      <c r="O2876" t="str">
        <f t="shared" si="1483"/>
        <v>-0.974408415096576+0.224784876246111i</v>
      </c>
      <c r="P2876" t="str">
        <f t="shared" si="1484"/>
        <v>1.97440841509658-0.224784876246111i</v>
      </c>
      <c r="Q2876" t="str">
        <f t="shared" si="1485"/>
        <v>-1.97440841509658+9.87628509386708i</v>
      </c>
      <c r="R2876" t="str">
        <f t="shared" si="1486"/>
        <v>-0.0603151674234072-0.187856225629812i</v>
      </c>
      <c r="S2876" t="str">
        <f t="shared" si="1487"/>
        <v>0.997336800317808i</v>
      </c>
      <c r="T2876" t="str">
        <f t="shared" si="1488"/>
        <v>0.187355926989417-0.0601545360886938i</v>
      </c>
      <c r="U2876" t="str">
        <f t="shared" si="1489"/>
        <v>0.0000333333333333333-0.000119825739028094i</v>
      </c>
      <c r="V2876" t="str">
        <f t="shared" si="1490"/>
        <v>6.66666666666667E-06-0.00119825739028094i</v>
      </c>
      <c r="W2876" t="str">
        <f t="shared" si="1491"/>
        <v>0.0000275830196701604-0.000109600959672858i</v>
      </c>
      <c r="X2876" t="str">
        <f t="shared" si="1492"/>
        <v>0.0000277702747592825-0.000109499893231643i</v>
      </c>
      <c r="Y2876" t="str">
        <f t="shared" si="1493"/>
        <v>0.009+5.91876055936317i</v>
      </c>
      <c r="Z2876" t="str">
        <f t="shared" si="1494"/>
        <v>-0.000221923433354569-0.0000566424287422555i</v>
      </c>
      <c r="AA2876" t="str">
        <f t="shared" si="1495"/>
        <v>0.003092539547137-2.02748429679145i</v>
      </c>
      <c r="AB2876" t="str">
        <f t="shared" si="1496"/>
        <v>0.883651584921485-0.283714809609378i</v>
      </c>
      <c r="AC2876" t="str">
        <f t="shared" si="1497"/>
        <v>0.948080021404328-0.190161121429107i</v>
      </c>
      <c r="AD2876" t="str">
        <f t="shared" si="1498"/>
        <v>0.953698125114601-0.107963992829563i</v>
      </c>
      <c r="AE2876" t="str">
        <f t="shared" si="1499"/>
        <v>-0.000217763305079825-0.0000300600381260217i</v>
      </c>
      <c r="AF2876" t="str">
        <f t="shared" si="1500"/>
        <v>-15.0724402160734-0.377309111757005i</v>
      </c>
      <c r="AG2876" t="str">
        <f t="shared" si="1501"/>
        <v>0.999218275657695-0.00700086951678979i</v>
      </c>
      <c r="AH2876" t="str">
        <f t="shared" si="1502"/>
        <v>0.00326952787589017+0.000558568391309231i</v>
      </c>
      <c r="AI2876">
        <f t="shared" si="1503"/>
        <v>-49.585358129969833</v>
      </c>
      <c r="AJ2876">
        <f t="shared" si="1504"/>
        <v>9.694853719338413</v>
      </c>
      <c r="AK2876"/>
      <c r="AL2876"/>
      <c r="AM2876"/>
      <c r="AN2876"/>
    </row>
    <row r="2877" spans="1:40" x14ac:dyDescent="0.25">
      <c r="A2877"/>
      <c r="B2877">
        <f t="shared" si="1505"/>
        <v>943000</v>
      </c>
      <c r="C2877" s="237" t="str">
        <f t="shared" si="1473"/>
        <v>-8.59447498791199E-08+0.00259705465355854i</v>
      </c>
      <c r="D2877" s="208" t="str">
        <f t="shared" si="1474"/>
        <v>-5.95700661591571+0.0199107523439488i</v>
      </c>
      <c r="E2877" t="str">
        <f t="shared" si="1475"/>
        <v>2870</v>
      </c>
      <c r="F2877" t="str">
        <f t="shared" si="1476"/>
        <v>0.777000777000777</v>
      </c>
      <c r="G2877" t="str">
        <f t="shared" si="1471"/>
        <v>0.777000777000777</v>
      </c>
      <c r="H2877" t="str">
        <f t="shared" si="1477"/>
        <v>9.1154730292033+0.39682159697109i</v>
      </c>
      <c r="I2877" t="str">
        <f t="shared" si="1478"/>
        <v>3703.15234041897i</v>
      </c>
      <c r="J2877" t="str">
        <f t="shared" si="1472"/>
        <v>-18561.373310196+810.131231208777i</v>
      </c>
      <c r="K2877" t="str">
        <f t="shared" si="1479"/>
        <v>0.00869120926565317-0.199129194730735i</v>
      </c>
      <c r="L2877" t="str">
        <f t="shared" si="1480"/>
        <v>0.000660880836664982-0.0128368004458266i</v>
      </c>
      <c r="M2877" t="str">
        <f t="shared" si="1481"/>
        <v>0.00935209010231815-0.211965995176562i</v>
      </c>
      <c r="N2877" t="str">
        <f t="shared" si="1482"/>
        <v>-9.66174597156749i</v>
      </c>
      <c r="O2877" t="str">
        <f t="shared" si="1483"/>
        <v>-0.972054220812937+0.234756452093982i</v>
      </c>
      <c r="P2877" t="str">
        <f t="shared" si="1484"/>
        <v>1.97205422081294-0.234756452093982i</v>
      </c>
      <c r="Q2877" t="str">
        <f t="shared" si="1485"/>
        <v>-1.97205422081294+9.89650242366147i</v>
      </c>
      <c r="R2877" t="str">
        <f t="shared" si="1486"/>
        <v>-0.061006387176043-0.187111187186551i</v>
      </c>
      <c r="S2877" t="str">
        <f t="shared" si="1487"/>
        <v>0.99839554426719i</v>
      </c>
      <c r="T2877" t="str">
        <f t="shared" si="1488"/>
        <v>0.186810975569597-0.0609085051284004i</v>
      </c>
      <c r="U2877" t="str">
        <f t="shared" si="1489"/>
        <v>0.0000333333333333333-0.000119698670375891i</v>
      </c>
      <c r="V2877" t="str">
        <f t="shared" si="1490"/>
        <v>6.66666666666667E-06-0.00119698670375891i</v>
      </c>
      <c r="W2877" t="str">
        <f t="shared" si="1491"/>
        <v>0.0000275829766167256-0.000109486151036451i</v>
      </c>
      <c r="X2877" t="str">
        <f t="shared" si="1492"/>
        <v>0.0000277698131080497-0.000109385191384312i</v>
      </c>
      <c r="Y2877" t="str">
        <f t="shared" si="1493"/>
        <v>0.009+5.92504374467035i</v>
      </c>
      <c r="Z2877" t="str">
        <f t="shared" si="1494"/>
        <v>-0.000221455870960103-0.0000565807128963478i</v>
      </c>
      <c r="AA2877" t="str">
        <f t="shared" si="1495"/>
        <v>0.00308598370308155-2.02533419146685i</v>
      </c>
      <c r="AB2877" t="str">
        <f t="shared" si="1496"/>
        <v>0.881081358328887-0.287270853699492i</v>
      </c>
      <c r="AC2877" t="str">
        <f t="shared" si="1497"/>
        <v>0.947348299860931-0.189445869857267i</v>
      </c>
      <c r="AD2877" t="str">
        <f t="shared" si="1498"/>
        <v>0.952595563872097-0.112741595140085i</v>
      </c>
      <c r="AE2877" t="str">
        <f t="shared" si="1499"/>
        <v>-0.000217336880096123-0.0000289312479606028i</v>
      </c>
      <c r="AF2877" t="str">
        <f t="shared" si="1500"/>
        <v>-15.072479645119-0.376910844627141i</v>
      </c>
      <c r="AG2877" t="str">
        <f t="shared" si="1501"/>
        <v>0.999184053038752-0.00698541367124773i</v>
      </c>
      <c r="AH2877" t="str">
        <f t="shared" si="1502"/>
        <v>0.00326378360972389+0.000541222760754089i</v>
      </c>
      <c r="AI2877">
        <f t="shared" si="1503"/>
        <v>-49.607760788856645</v>
      </c>
      <c r="AJ2877">
        <f t="shared" si="1504"/>
        <v>9.4154950561270905</v>
      </c>
      <c r="AK2877"/>
      <c r="AL2877"/>
      <c r="AM2877"/>
      <c r="AN2877"/>
    </row>
    <row r="2878" spans="1:40" x14ac:dyDescent="0.25">
      <c r="A2878"/>
      <c r="B2878">
        <f t="shared" si="1505"/>
        <v>944000</v>
      </c>
      <c r="C2878" s="237" t="str">
        <f t="shared" si="1473"/>
        <v>-8.57627599888624E-08+0.00259430353634681i</v>
      </c>
      <c r="D2878" s="208" t="str">
        <f t="shared" si="1474"/>
        <v>-5.95700661452045+0.0198896604453256i</v>
      </c>
      <c r="E2878" t="str">
        <f t="shared" si="1475"/>
        <v>2870</v>
      </c>
      <c r="F2878" t="str">
        <f t="shared" si="1476"/>
        <v>0.777000777000777</v>
      </c>
      <c r="G2878" t="str">
        <f t="shared" si="1471"/>
        <v>0.777000777000777</v>
      </c>
      <c r="H2878" t="str">
        <f t="shared" si="1477"/>
        <v>9.11551233477196+0.396403075880639i</v>
      </c>
      <c r="I2878" t="str">
        <f t="shared" si="1478"/>
        <v>3707.07933123596i</v>
      </c>
      <c r="J2878" t="str">
        <f t="shared" si="1472"/>
        <v>-18600.7629507088+810.990331135827i</v>
      </c>
      <c r="K2878" t="str">
        <f t="shared" si="1479"/>
        <v>0.00867283838289136-0.198919031061731i</v>
      </c>
      <c r="L2878" t="str">
        <f t="shared" si="1480"/>
        <v>0.000659485098628999-0.0128232739213485i</v>
      </c>
      <c r="M2878" t="str">
        <f t="shared" si="1481"/>
        <v>0.00933232348152036-0.211742304983079i</v>
      </c>
      <c r="N2878" t="str">
        <f t="shared" si="1482"/>
        <v>-9.67199172551401i</v>
      </c>
      <c r="O2878" t="str">
        <f t="shared" si="1483"/>
        <v>-0.969597985569434+0.244703384487619i</v>
      </c>
      <c r="P2878" t="str">
        <f t="shared" si="1484"/>
        <v>1.96959798556943-0.244703384487619i</v>
      </c>
      <c r="Q2878" t="str">
        <f t="shared" si="1485"/>
        <v>-1.96959798556943+9.91669511000163i</v>
      </c>
      <c r="R2878" t="str">
        <f t="shared" si="1486"/>
        <v>-0.0616900344951548-0.186361826939112i</v>
      </c>
      <c r="S2878" t="str">
        <f t="shared" si="1487"/>
        <v>0.999454288216571i</v>
      </c>
      <c r="T2878" t="str">
        <f t="shared" si="1488"/>
        <v>0.18626012709417-0.0616563695164107i</v>
      </c>
      <c r="U2878" t="str">
        <f t="shared" si="1489"/>
        <v>0.0000333333333333333-0.000119571870936933i</v>
      </c>
      <c r="V2878" t="str">
        <f t="shared" si="1490"/>
        <v>6.66666666666667E-06-0.00119571870936933i</v>
      </c>
      <c r="W2878" t="str">
        <f t="shared" si="1491"/>
        <v>0.0000275829335177795-0.0001093715871352i</v>
      </c>
      <c r="X2878" t="str">
        <f t="shared" si="1492"/>
        <v>0.0000277693527410985-0.000109270734042274i</v>
      </c>
      <c r="Y2878" t="str">
        <f t="shared" si="1493"/>
        <v>0.009+5.93132692997753i</v>
      </c>
      <c r="Z2878" t="str">
        <f t="shared" si="1494"/>
        <v>-0.000220989793684405-0.0000565191326704122i</v>
      </c>
      <c r="AA2878" t="str">
        <f t="shared" si="1495"/>
        <v>0.00307944868379728-2.02318864166892i</v>
      </c>
      <c r="AB2878" t="str">
        <f t="shared" si="1496"/>
        <v>0.878483318671513-0.290798105611885i</v>
      </c>
      <c r="AC2878" t="str">
        <f t="shared" si="1497"/>
        <v>0.946624029335989-0.188725904774074i</v>
      </c>
      <c r="AD2878" t="str">
        <f t="shared" si="1498"/>
        <v>0.95144439132145-0.117508005892849i</v>
      </c>
      <c r="AE2878" t="str">
        <f t="shared" si="1499"/>
        <v>-0.000216900950315206-0.00002780674180309i</v>
      </c>
      <c r="AF2878" t="str">
        <f t="shared" si="1500"/>
        <v>-15.0725189492924-0.376513415435313i</v>
      </c>
      <c r="AG2878" t="str">
        <f t="shared" si="1501"/>
        <v>0.999149984402091-0.00696963431098237i</v>
      </c>
      <c r="AH2878" t="str">
        <f t="shared" si="1502"/>
        <v>0.00325789169284094+0.000523935427368948i</v>
      </c>
      <c r="AI2878">
        <f t="shared" si="1503"/>
        <v>-49.630372647424636</v>
      </c>
      <c r="AJ2878">
        <f t="shared" si="1504"/>
        <v>9.1361028945447327</v>
      </c>
      <c r="AK2878"/>
      <c r="AL2878"/>
      <c r="AM2878"/>
      <c r="AN2878"/>
    </row>
    <row r="2879" spans="1:40" x14ac:dyDescent="0.25">
      <c r="A2879"/>
      <c r="B2879">
        <f t="shared" si="1505"/>
        <v>945000</v>
      </c>
      <c r="C2879" s="237" t="str">
        <f t="shared" si="1473"/>
        <v>-8.55813475385477E-08+0.00259155824160534i</v>
      </c>
      <c r="D2879" s="208" t="str">
        <f t="shared" si="1474"/>
        <v>-5.95700661312963+0.0198686131856409i</v>
      </c>
      <c r="E2879" t="str">
        <f t="shared" si="1475"/>
        <v>2870</v>
      </c>
      <c r="F2879" t="str">
        <f t="shared" si="1476"/>
        <v>0.777000777000777</v>
      </c>
      <c r="G2879" t="str">
        <f t="shared" si="1471"/>
        <v>0.777000777000777</v>
      </c>
      <c r="H2879" t="str">
        <f t="shared" si="1477"/>
        <v>9.11555151599041+0.395985434731662i</v>
      </c>
      <c r="I2879" t="str">
        <f t="shared" si="1478"/>
        <v>3711.00632205294i</v>
      </c>
      <c r="J2879" t="str">
        <f t="shared" si="1472"/>
        <v>-18640.1943396482+811.849431062879i</v>
      </c>
      <c r="K2879" t="str">
        <f t="shared" si="1479"/>
        <v>0.0086545256506305-0.19870930972264i</v>
      </c>
      <c r="L2879" t="str">
        <f t="shared" si="1480"/>
        <v>0.000658093773610815-0.0128097757977194i</v>
      </c>
      <c r="M2879" t="str">
        <f t="shared" si="1481"/>
        <v>0.00931261942424132-0.211519085520359i</v>
      </c>
      <c r="N2879" t="str">
        <f t="shared" si="1482"/>
        <v>-9.68223747946053i</v>
      </c>
      <c r="O2879" t="str">
        <f t="shared" si="1483"/>
        <v>-0.967039967208271+0.254624629252212i</v>
      </c>
      <c r="P2879" t="str">
        <f t="shared" si="1484"/>
        <v>1.96703996720827-0.254624629252212i</v>
      </c>
      <c r="Q2879" t="str">
        <f t="shared" si="1485"/>
        <v>-1.96703996720827+9.93686210871274i</v>
      </c>
      <c r="R2879" t="str">
        <f t="shared" si="1486"/>
        <v>-0.0623661090684838-0.185608225000338i</v>
      </c>
      <c r="S2879" t="str">
        <f t="shared" si="1487"/>
        <v>1.00051303216595i</v>
      </c>
      <c r="T2879" t="str">
        <f t="shared" si="1488"/>
        <v>0.185703447990028-0.0623981048885011i</v>
      </c>
      <c r="U2879" t="str">
        <f t="shared" si="1489"/>
        <v>0.0000333333333333333-0.000119445339856576i</v>
      </c>
      <c r="V2879" t="str">
        <f t="shared" si="1490"/>
        <v>6.66666666666667E-06-0.00119445339856576i</v>
      </c>
      <c r="W2879" t="str">
        <f t="shared" si="1491"/>
        <v>0.0000275828903733222-0.000109257267192151i</v>
      </c>
      <c r="X2879" t="str">
        <f t="shared" si="1492"/>
        <v>0.0000277688936528038-0.000109156520429318i</v>
      </c>
      <c r="Y2879" t="str">
        <f t="shared" si="1493"/>
        <v>0.009+5.93761011528471i</v>
      </c>
      <c r="Z2879" t="str">
        <f t="shared" si="1494"/>
        <v>-0.000220525195244479-0.000056457687612956i</v>
      </c>
      <c r="AA2879" t="str">
        <f t="shared" si="1495"/>
        <v>0.00307293440117546-2.02104763293476i</v>
      </c>
      <c r="AB2879" t="str">
        <f t="shared" si="1496"/>
        <v>0.875857779247315-0.294296450434342i</v>
      </c>
      <c r="AC2879" t="str">
        <f t="shared" si="1497"/>
        <v>0.945907214100132-0.188001307353085i</v>
      </c>
      <c r="AD2879" t="str">
        <f t="shared" si="1498"/>
        <v>0.950244716954599-0.12226273319158i</v>
      </c>
      <c r="AE2879" t="str">
        <f t="shared" si="1499"/>
        <v>-0.000216455572933685-0.0000266866062774877i</v>
      </c>
      <c r="AF2879" t="str">
        <f t="shared" si="1500"/>
        <v>-15.07255812912-0.376116821546021i</v>
      </c>
      <c r="AG2879" t="str">
        <f t="shared" si="1501"/>
        <v>0.999116072860446-0.00695353325939255i</v>
      </c>
      <c r="AH2879" t="str">
        <f t="shared" si="1502"/>
        <v>0.00325185291562187+0.000506707766634293i</v>
      </c>
      <c r="AI2879">
        <f t="shared" si="1503"/>
        <v>-49.653194092867693</v>
      </c>
      <c r="AJ2879">
        <f t="shared" si="1504"/>
        <v>8.8566771348148077</v>
      </c>
      <c r="AK2879"/>
      <c r="AL2879"/>
      <c r="AM2879"/>
      <c r="AN2879"/>
    </row>
    <row r="2880" spans="1:40" x14ac:dyDescent="0.25">
      <c r="A2880"/>
      <c r="B2880">
        <f t="shared" si="1505"/>
        <v>946000</v>
      </c>
      <c r="C2880" s="237" t="str">
        <f t="shared" si="1473"/>
        <v>-8.54005100878602E-08+0.00258881875086965i</v>
      </c>
      <c r="D2880" s="208" t="str">
        <f t="shared" si="1474"/>
        <v>-5.9570066117432+0.019847610423334i</v>
      </c>
      <c r="E2880" t="str">
        <f t="shared" si="1475"/>
        <v>2870</v>
      </c>
      <c r="F2880" t="str">
        <f t="shared" si="1476"/>
        <v>0.777000777000777</v>
      </c>
      <c r="G2880" t="str">
        <f t="shared" si="1471"/>
        <v>0.777000777000777</v>
      </c>
      <c r="H2880" t="str">
        <f t="shared" si="1477"/>
        <v>9.11559057338224+0.39556867075812i</v>
      </c>
      <c r="I2880" t="str">
        <f t="shared" si="1478"/>
        <v>3714.93331286993i</v>
      </c>
      <c r="J2880" t="str">
        <f t="shared" si="1472"/>
        <v>-18679.6674770142+812.708530989929i</v>
      </c>
      <c r="K2880" t="str">
        <f t="shared" si="1479"/>
        <v>0.00863627082385213-0.198500029321085i</v>
      </c>
      <c r="L2880" t="str">
        <f t="shared" si="1480"/>
        <v>0.000656706843042374-0.0127963059858263i</v>
      </c>
      <c r="M2880" t="str">
        <f t="shared" si="1481"/>
        <v>0.0092929776668945-0.211296335306911i</v>
      </c>
      <c r="N2880" t="str">
        <f t="shared" si="1482"/>
        <v>-9.69248323340705i</v>
      </c>
      <c r="O2880" t="str">
        <f t="shared" si="1483"/>
        <v>-0.964380434256288+0.264519144909499i</v>
      </c>
      <c r="P2880" t="str">
        <f t="shared" si="1484"/>
        <v>1.96438043425629-0.264519144909499i</v>
      </c>
      <c r="Q2880" t="str">
        <f t="shared" si="1485"/>
        <v>-1.96438043425629+9.95700237831655i</v>
      </c>
      <c r="R2880" t="str">
        <f t="shared" si="1486"/>
        <v>-0.0630346111650099-0.184850460758249i</v>
      </c>
      <c r="S2880" t="str">
        <f t="shared" si="1487"/>
        <v>1.00157177611534i</v>
      </c>
      <c r="T2880" t="str">
        <f t="shared" si="1488"/>
        <v>0.185141004297378-0.0631336874612788i</v>
      </c>
      <c r="U2880" t="str">
        <f t="shared" si="1489"/>
        <v>0.0000333333333333334-0.000119319076283789i</v>
      </c>
      <c r="V2880" t="str">
        <f t="shared" si="1490"/>
        <v>6.66666666666667E-06-0.00119319076283789i</v>
      </c>
      <c r="W2880" t="str">
        <f t="shared" si="1491"/>
        <v>0.0000275828471833548-0.000109143190433636i</v>
      </c>
      <c r="X2880" t="str">
        <f t="shared" si="1492"/>
        <v>0.0000277684358375708-0.000109042549772511i</v>
      </c>
      <c r="Y2880" t="str">
        <f t="shared" si="1493"/>
        <v>0.009+5.94389330059189i</v>
      </c>
      <c r="Z2880" t="str">
        <f t="shared" si="1494"/>
        <v>-0.000220062069390509-0.0000563963772745069i</v>
      </c>
      <c r="AA2880" t="str">
        <f t="shared" si="1495"/>
        <v>0.00306644076757281-2.0189111508626i</v>
      </c>
      <c r="AB2880" t="str">
        <f t="shared" si="1496"/>
        <v>0.873205051530474-0.297765775994095i</v>
      </c>
      <c r="AC2880" t="str">
        <f t="shared" si="1497"/>
        <v>0.945197857795121-0.18727215806615i</v>
      </c>
      <c r="AD2880" t="str">
        <f t="shared" si="1498"/>
        <v>0.948996655199772-0.127005286128459i</v>
      </c>
      <c r="AE2880" t="str">
        <f t="shared" si="1499"/>
        <v>-0.00021600080582029-0.0000255709273099291i</v>
      </c>
      <c r="AF2880" t="str">
        <f t="shared" si="1500"/>
        <v>-15.0725971851254-0.375721060334786i</v>
      </c>
      <c r="AG2880" t="str">
        <f t="shared" si="1501"/>
        <v>0.999082321506208-0.00693711236827438i</v>
      </c>
      <c r="AH2880" t="str">
        <f t="shared" si="1502"/>
        <v>0.00324566807973662+0.0004895411443479i</v>
      </c>
      <c r="AI2880">
        <f t="shared" si="1503"/>
        <v>-49.676225525001776</v>
      </c>
      <c r="AJ2880">
        <f t="shared" si="1504"/>
        <v>8.5772176812166361</v>
      </c>
      <c r="AK2880"/>
      <c r="AL2880"/>
      <c r="AM2880"/>
      <c r="AN2880"/>
    </row>
    <row r="2881" spans="1:40" x14ac:dyDescent="0.25">
      <c r="A2881"/>
      <c r="B2881">
        <f t="shared" si="1505"/>
        <v>947000</v>
      </c>
      <c r="C2881" s="237" t="str">
        <f t="shared" si="1473"/>
        <v>-8.52202452093625E-08+0.00258608504575324i</v>
      </c>
      <c r="D2881" s="208" t="str">
        <f t="shared" si="1474"/>
        <v>-5.95700661036117+0.0198266520174415i</v>
      </c>
      <c r="E2881" t="str">
        <f t="shared" si="1475"/>
        <v>2870</v>
      </c>
      <c r="F2881" t="str">
        <f t="shared" si="1476"/>
        <v>0.777000777000777</v>
      </c>
      <c r="G2881" t="str">
        <f t="shared" si="1471"/>
        <v>0.777000777000777</v>
      </c>
      <c r="H2881" t="str">
        <f t="shared" si="1477"/>
        <v>9.11562950746831+0.395152781205523i</v>
      </c>
      <c r="I2881" t="str">
        <f t="shared" si="1478"/>
        <v>3718.86030368692i</v>
      </c>
      <c r="J2881" t="str">
        <f t="shared" si="1472"/>
        <v>-18719.1823628068+813.56763091698i</v>
      </c>
      <c r="K2881" t="str">
        <f t="shared" si="1479"/>
        <v>0.00861807365882615-0.198291188470514i</v>
      </c>
      <c r="L2881" t="str">
        <f t="shared" si="1480"/>
        <v>0.000655324288453089-0.0127828643969275i</v>
      </c>
      <c r="M2881" t="str">
        <f t="shared" si="1481"/>
        <v>0.00927339794727924-0.211074052867441i</v>
      </c>
      <c r="N2881" t="str">
        <f t="shared" si="1482"/>
        <v>-9.70272898735357i</v>
      </c>
      <c r="O2881" t="str">
        <f t="shared" si="1483"/>
        <v>-0.961619665896776+0.274385892787099i</v>
      </c>
      <c r="P2881" t="str">
        <f t="shared" si="1484"/>
        <v>1.96161966589678-0.274385892787099i</v>
      </c>
      <c r="Q2881" t="str">
        <f t="shared" si="1485"/>
        <v>-1.96161966589678+9.97711488014067i</v>
      </c>
      <c r="R2881" t="str">
        <f t="shared" si="1486"/>
        <v>-0.0636955416184336-0.184088612879861i</v>
      </c>
      <c r="S2881" t="str">
        <f t="shared" si="1487"/>
        <v>1.00263052006472i</v>
      </c>
      <c r="T2881" t="str">
        <f t="shared" si="1488"/>
        <v>0.184572861669728-0.0638630940186941i</v>
      </c>
      <c r="U2881" t="str">
        <f t="shared" si="1489"/>
        <v>0.0000333333333333333-0.000119193079371135i</v>
      </c>
      <c r="V2881" t="str">
        <f t="shared" si="1490"/>
        <v>6.66666666666667E-06-0.00119193079371135i</v>
      </c>
      <c r="W2881" t="str">
        <f t="shared" si="1491"/>
        <v>0.0000275828039478774-0.000109029356089253i</v>
      </c>
      <c r="X2881" t="str">
        <f t="shared" si="1492"/>
        <v>0.0000277679792898333-0.000108928821302184i</v>
      </c>
      <c r="Y2881" t="str">
        <f t="shared" si="1493"/>
        <v>0.009+5.95017648589907i</v>
      </c>
      <c r="Z2881" t="str">
        <f t="shared" si="1494"/>
        <v>-0.000219600409905659-0.0000563352012075992i</v>
      </c>
      <c r="AA2881" t="str">
        <f t="shared" si="1495"/>
        <v>0.00305996769580865-2.01677918111154i</v>
      </c>
      <c r="AB2881" t="str">
        <f t="shared" si="1496"/>
        <v>0.870525445171329-0.301205972794213i</v>
      </c>
      <c r="AC2881" t="str">
        <f t="shared" si="1497"/>
        <v>0.944495963450751-0.186538536686364i</v>
      </c>
      <c r="AD2881" t="str">
        <f t="shared" si="1498"/>
        <v>0.947700325414328-0.131735174832985i</v>
      </c>
      <c r="AE2881" t="str">
        <f t="shared" si="1499"/>
        <v>-0.000215536707509048-0.0000244597901244064i</v>
      </c>
      <c r="AF2881" t="str">
        <f t="shared" si="1500"/>
        <v>-15.0726361178295-0.375326129188082i</v>
      </c>
      <c r="AG2881" t="str">
        <f t="shared" si="1501"/>
        <v>0.999048733411175-0.00692037351761965i</v>
      </c>
      <c r="AH2881" t="str">
        <f t="shared" si="1502"/>
        <v>0.00323933799805226+0.000472436916541345i</v>
      </c>
      <c r="AI2881">
        <f t="shared" si="1503"/>
        <v>-49.699467356324178</v>
      </c>
      <c r="AJ2881">
        <f t="shared" si="1504"/>
        <v>8.2977244420798204</v>
      </c>
      <c r="AK2881"/>
      <c r="AL2881"/>
      <c r="AM2881"/>
      <c r="AN2881"/>
    </row>
    <row r="2882" spans="1:40" x14ac:dyDescent="0.25">
      <c r="A2882"/>
      <c r="B2882">
        <f t="shared" si="1505"/>
        <v>948000</v>
      </c>
      <c r="C2882" s="237" t="str">
        <f t="shared" si="1473"/>
        <v>-8.50405504884125E-08+0.00258335710794718i</v>
      </c>
      <c r="D2882" s="208" t="str">
        <f t="shared" si="1474"/>
        <v>-5.95700660898351+0.0198057378275951i</v>
      </c>
      <c r="E2882" t="str">
        <f t="shared" si="1475"/>
        <v>2870</v>
      </c>
      <c r="F2882" t="str">
        <f t="shared" si="1476"/>
        <v>0.777000777000777</v>
      </c>
      <c r="G2882" t="str">
        <f t="shared" si="1471"/>
        <v>0.777000777000777</v>
      </c>
      <c r="H2882" t="str">
        <f t="shared" si="1477"/>
        <v>9.11566831876674+0.394737763330879i</v>
      </c>
      <c r="I2882" t="str">
        <f t="shared" si="1478"/>
        <v>3722.78729450391i</v>
      </c>
      <c r="J2882" t="str">
        <f t="shared" si="1472"/>
        <v>-18758.738997026+814.42673084403i</v>
      </c>
      <c r="K2882" t="str">
        <f t="shared" si="1479"/>
        <v>0.00859993391310267-0.198082785790169i</v>
      </c>
      <c r="L2882" t="str">
        <f t="shared" si="1480"/>
        <v>0.000653946091469207-0.0127694509426504i</v>
      </c>
      <c r="M2882" t="str">
        <f t="shared" si="1481"/>
        <v>0.00925388000457188-0.210852236732819i</v>
      </c>
      <c r="N2882" t="str">
        <f t="shared" si="1482"/>
        <v>-9.71297474130009i</v>
      </c>
      <c r="O2882" t="str">
        <f t="shared" si="1483"/>
        <v>-0.958757951940165+0.284223837127537i</v>
      </c>
      <c r="P2882" t="str">
        <f t="shared" si="1484"/>
        <v>1.95875795194016-0.284223837127537i</v>
      </c>
      <c r="Q2882" t="str">
        <f t="shared" si="1485"/>
        <v>-1.95875795194016+9.99719857842763i</v>
      </c>
      <c r="R2882" t="str">
        <f t="shared" si="1486"/>
        <v>-0.0643489018109488-0.1833227593152i</v>
      </c>
      <c r="S2882" t="str">
        <f t="shared" si="1487"/>
        <v>1.0036892640141i</v>
      </c>
      <c r="T2882" t="str">
        <f t="shared" si="1488"/>
        <v>0.183999085374107-0.0645863018987468i</v>
      </c>
      <c r="U2882" t="str">
        <f t="shared" si="1489"/>
        <v>0.0000333333333333334-0.000119067348274752i</v>
      </c>
      <c r="V2882" t="str">
        <f t="shared" si="1490"/>
        <v>6.66666666666667E-06-0.00119067348274752i</v>
      </c>
      <c r="W2882" t="str">
        <f t="shared" si="1491"/>
        <v>0.0000275827606668907-0.000108915763391849i</v>
      </c>
      <c r="X2882" t="str">
        <f t="shared" si="1492"/>
        <v>0.0000277675240040552-0.000108815334251916i</v>
      </c>
      <c r="Y2882" t="str">
        <f t="shared" si="1493"/>
        <v>0.009+5.95645967120625i</v>
      </c>
      <c r="Z2882" t="str">
        <f t="shared" si="1494"/>
        <v>-0.000219140210605868-0.000056274158966766i</v>
      </c>
      <c r="AA2882" t="str">
        <f t="shared" si="1495"/>
        <v>0.00305351509916189-2.01465170940115i</v>
      </c>
      <c r="AB2882" t="str">
        <f t="shared" si="1496"/>
        <v>0.867819267997417-0.304616933950901i</v>
      </c>
      <c r="AC2882" t="str">
        <f t="shared" si="1497"/>
        <v>0.943801533501463-0.185800522291235i</v>
      </c>
      <c r="AD2882" t="str">
        <f t="shared" si="1498"/>
        <v>0.946355851877238-0.136451910520809i</v>
      </c>
      <c r="AE2882" t="str">
        <f t="shared" si="1499"/>
        <v>-0.00021506333719244-0.0000233532792385658i</v>
      </c>
      <c r="AF2882" t="str">
        <f t="shared" si="1500"/>
        <v>-15.0726749277502-0.374932025503284i</v>
      </c>
      <c r="AG2882" t="str">
        <f t="shared" si="1501"/>
        <v>0.999015311626306-0.00690331861541234i</v>
      </c>
      <c r="AH2882" t="str">
        <f t="shared" si="1502"/>
        <v>0.00323286349454008+0.000455396429397332i</v>
      </c>
      <c r="AI2882">
        <f t="shared" si="1503"/>
        <v>-49.722920012075548</v>
      </c>
      <c r="AJ2882">
        <f t="shared" si="1504"/>
        <v>8.0181973297821454</v>
      </c>
      <c r="AK2882"/>
      <c r="AL2882"/>
      <c r="AM2882"/>
      <c r="AN2882"/>
    </row>
    <row r="2883" spans="1:40" x14ac:dyDescent="0.25">
      <c r="A2883"/>
      <c r="B2883">
        <f t="shared" si="1505"/>
        <v>949000</v>
      </c>
      <c r="C2883" s="237" t="str">
        <f t="shared" si="1473"/>
        <v>-8.48614235230835E-08+0.00258063491921972i</v>
      </c>
      <c r="D2883" s="208" t="str">
        <f t="shared" si="1474"/>
        <v>-5.95700660761021+0.0197848677140179i</v>
      </c>
      <c r="E2883" t="str">
        <f t="shared" si="1475"/>
        <v>2870</v>
      </c>
      <c r="F2883" t="str">
        <f t="shared" si="1476"/>
        <v>0.777000777000777</v>
      </c>
      <c r="G2883" t="str">
        <f t="shared" si="1471"/>
        <v>0.777000777000777</v>
      </c>
      <c r="H2883" t="str">
        <f t="shared" si="1477"/>
        <v>9.11570700779295+0.394323614402632i</v>
      </c>
      <c r="I2883" t="str">
        <f t="shared" si="1478"/>
        <v>3726.71428532089i</v>
      </c>
      <c r="J2883" t="str">
        <f t="shared" si="1472"/>
        <v>-18798.3373796719+815.285830771081i</v>
      </c>
      <c r="K2883" t="str">
        <f t="shared" si="1479"/>
        <v>0.00858185134550393-0.197874819905059i</v>
      </c>
      <c r="L2883" t="str">
        <f t="shared" si="1480"/>
        <v>0.000652572233813254-0.0127560655349904i</v>
      </c>
      <c r="M2883" t="str">
        <f t="shared" si="1481"/>
        <v>0.00923442357931718-0.210630885440049i</v>
      </c>
      <c r="N2883" t="str">
        <f t="shared" si="1482"/>
        <v>-9.7232204952466i</v>
      </c>
      <c r="O2883" t="str">
        <f t="shared" si="1483"/>
        <v>-0.95579559279361+0.294031945196967i</v>
      </c>
      <c r="P2883" t="str">
        <f t="shared" si="1484"/>
        <v>1.95579559279361-0.294031945196967i</v>
      </c>
      <c r="Q2883" t="str">
        <f t="shared" si="1485"/>
        <v>-1.95579559279361+10.0172524404436i</v>
      </c>
      <c r="R2883" t="str">
        <f t="shared" si="1486"/>
        <v>-0.0649946936573115-0.182552977301497i</v>
      </c>
      <c r="S2883" t="str">
        <f t="shared" si="1487"/>
        <v>1.00474800796348i</v>
      </c>
      <c r="T2883" t="str">
        <f t="shared" si="1488"/>
        <v>0.183419740291482-0.0653032889803804i</v>
      </c>
      <c r="U2883" t="str">
        <f t="shared" si="1489"/>
        <v>0.0000333333333333333-0.000118941882154336i</v>
      </c>
      <c r="V2883" t="str">
        <f t="shared" si="1490"/>
        <v>6.66666666666667E-06-0.00118941882154336i</v>
      </c>
      <c r="W2883" t="str">
        <f t="shared" si="1491"/>
        <v>0.000027582717340395-0.000108802411577506i</v>
      </c>
      <c r="X2883" t="str">
        <f t="shared" si="1492"/>
        <v>0.0000277670699747289-0.000108702087858516i</v>
      </c>
      <c r="Y2883" t="str">
        <f t="shared" si="1493"/>
        <v>0.009+5.96274285651343i</v>
      </c>
      <c r="Z2883" t="str">
        <f t="shared" si="1494"/>
        <v>-0.00021868146533964-0.0000562132501085243i</v>
      </c>
      <c r="AA2883" t="str">
        <f t="shared" si="1495"/>
        <v>0.00304708289136816-2.01252872151125i</v>
      </c>
      <c r="AB2883" t="str">
        <f t="shared" si="1496"/>
        <v>0.86508682601544-0.30799855513169i</v>
      </c>
      <c r="AC2883" t="str">
        <f t="shared" si="1497"/>
        <v>0.94311456980267-0.185058193266057i</v>
      </c>
      <c r="AD2883" t="str">
        <f t="shared" si="1498"/>
        <v>0.944963363781004-0.141155005542556i</v>
      </c>
      <c r="AE2883" t="str">
        <f t="shared" si="1499"/>
        <v>-0.000214580754714538-0.0000222514784595429i</v>
      </c>
      <c r="AF2883" t="str">
        <f t="shared" si="1500"/>
        <v>-15.0727136154032-0.374538746688614i</v>
      </c>
      <c r="AG2883" t="str">
        <f t="shared" si="1501"/>
        <v>0.998982059181471-0.00688594959742302i</v>
      </c>
      <c r="AH2883" t="str">
        <f t="shared" si="1502"/>
        <v>0.00322624540418218+0.000438421019167511i</v>
      </c>
      <c r="AI2883">
        <f t="shared" si="1503"/>
        <v>-49.746583930304354</v>
      </c>
      <c r="AJ2883">
        <f t="shared" si="1504"/>
        <v>7.738636260744947</v>
      </c>
      <c r="AK2883"/>
      <c r="AL2883"/>
      <c r="AM2883"/>
      <c r="AN2883"/>
    </row>
    <row r="2884" spans="1:40" x14ac:dyDescent="0.25">
      <c r="A2884"/>
      <c r="B2884">
        <f t="shared" si="1505"/>
        <v>950000</v>
      </c>
      <c r="C2884" s="237" t="str">
        <f t="shared" si="1473"/>
        <v>-8.46828619240848E-08+0.00257791846141588i</v>
      </c>
      <c r="D2884" s="208" t="str">
        <f t="shared" si="1474"/>
        <v>-5.95700660624123+0.0197640415375218i</v>
      </c>
      <c r="E2884" t="str">
        <f t="shared" si="1475"/>
        <v>2870</v>
      </c>
      <c r="F2884" t="str">
        <f t="shared" si="1476"/>
        <v>0.777000777000777</v>
      </c>
      <c r="G2884" t="str">
        <f t="shared" si="1471"/>
        <v>0.777000777000777</v>
      </c>
      <c r="H2884" t="str">
        <f t="shared" si="1477"/>
        <v>9.1157455750596+0.393910331700597i</v>
      </c>
      <c r="I2884" t="str">
        <f t="shared" si="1478"/>
        <v>3730.64127613788i</v>
      </c>
      <c r="J2884" t="str">
        <f t="shared" si="1472"/>
        <v>-18837.9775107444+816.144930698132i</v>
      </c>
      <c r="K2884" t="str">
        <f t="shared" si="1479"/>
        <v>0.00856382571611657-0.197667289445933i</v>
      </c>
      <c r="L2884" t="str">
        <f t="shared" si="1480"/>
        <v>0.00065120269730337-0.0127427080863083i</v>
      </c>
      <c r="M2884" t="str">
        <f t="shared" si="1481"/>
        <v>0.00921502841341994-0.210409997532241i</v>
      </c>
      <c r="N2884" t="str">
        <f t="shared" si="1482"/>
        <v>-9.73346624919312i</v>
      </c>
      <c r="O2884" t="str">
        <f t="shared" si="1483"/>
        <v>-0.95273289942944+0.303809187393622i</v>
      </c>
      <c r="P2884" t="str">
        <f t="shared" si="1484"/>
        <v>1.95273289942944-0.303809187393622i</v>
      </c>
      <c r="Q2884" t="str">
        <f t="shared" si="1485"/>
        <v>-1.95273289942944+10.0372754365867i</v>
      </c>
      <c r="R2884" t="str">
        <f t="shared" si="1486"/>
        <v>-0.0656329195891978-0.181779343367554i</v>
      </c>
      <c r="S2884" t="str">
        <f t="shared" si="1487"/>
        <v>1.00580675191286i</v>
      </c>
      <c r="T2884" t="str">
        <f t="shared" si="1488"/>
        <v>0.182834890917372-0.066014033670569i</v>
      </c>
      <c r="U2884" t="str">
        <f t="shared" si="1489"/>
        <v>0.0000333333333333333-0.000118816680173121i</v>
      </c>
      <c r="V2884" t="str">
        <f t="shared" si="1490"/>
        <v>6.66666666666667E-06-0.00118816680173121i</v>
      </c>
      <c r="W2884" t="str">
        <f t="shared" si="1491"/>
        <v>0.0000275826739683913-0.000108689299885528i</v>
      </c>
      <c r="X2884" t="str">
        <f t="shared" si="1492"/>
        <v>0.0000277666171963766-0.000108589081362011i</v>
      </c>
      <c r="Y2884" t="str">
        <f t="shared" si="1493"/>
        <v>0.009+5.96902604182061i</v>
      </c>
      <c r="Z2884" t="str">
        <f t="shared" si="1494"/>
        <v>-0.000218224167987846-0.0000561524741913678i</v>
      </c>
      <c r="AA2884" t="str">
        <f t="shared" si="1495"/>
        <v>0.00304067098661693-2.01041020328149i</v>
      </c>
      <c r="AB2884" t="str">
        <f t="shared" si="1496"/>
        <v>0.862328423414161-0.31135073449453i</v>
      </c>
      <c r="AC2884" t="str">
        <f t="shared" si="1497"/>
        <v>0.942435073646806-0.184311627307461i</v>
      </c>
      <c r="AD2884" t="str">
        <f t="shared" si="1498"/>
        <v>0.943522995223083-0.145843973432662i</v>
      </c>
      <c r="AE2884" t="str">
        <f t="shared" si="1499"/>
        <v>-0.000214089020564101-0.000021154470879842i</v>
      </c>
      <c r="AF2884" t="str">
        <f t="shared" si="1500"/>
        <v>-15.0727521813008-0.374146290163075i</v>
      </c>
      <c r="AG2884" t="str">
        <f t="shared" si="1501"/>
        <v>0.998948979085209-0.00686826842700015i</v>
      </c>
      <c r="AH2884" t="str">
        <f t="shared" si="1502"/>
        <v>0.00321948457287675+0.000421512012090753i</v>
      </c>
      <c r="AI2884">
        <f t="shared" si="1503"/>
        <v>-49.7704595619361</v>
      </c>
      <c r="AJ2884">
        <f t="shared" si="1504"/>
        <v>7.4590411554270073</v>
      </c>
      <c r="AK2884"/>
      <c r="AL2884"/>
      <c r="AM2884"/>
      <c r="AN2884"/>
    </row>
    <row r="2885" spans="1:40" x14ac:dyDescent="0.25">
      <c r="A2885"/>
      <c r="B2885">
        <f t="shared" si="1505"/>
        <v>951000</v>
      </c>
      <c r="C2885" s="237" t="str">
        <f t="shared" si="1473"/>
        <v>-8.450486331468E-08+0.00257520771645704i</v>
      </c>
      <c r="D2885" s="208" t="str">
        <f t="shared" si="1474"/>
        <v>-5.95700660487658+0.019743259159504i</v>
      </c>
      <c r="E2885" t="str">
        <f t="shared" si="1475"/>
        <v>2870</v>
      </c>
      <c r="F2885" t="str">
        <f t="shared" si="1476"/>
        <v>0.777000777000777</v>
      </c>
      <c r="G2885" t="str">
        <f t="shared" ref="G2885:G2948" si="1506">IF($C$11=$C$7,$C$24,F2885)</f>
        <v>0.777000777000777</v>
      </c>
      <c r="H2885" t="str">
        <f t="shared" si="1477"/>
        <v>9.11578402107676+0.393497912515914i</v>
      </c>
      <c r="I2885" t="str">
        <f t="shared" si="1478"/>
        <v>3734.56826695487i</v>
      </c>
      <c r="J2885" t="str">
        <f t="shared" ref="J2885:J2948" si="1507">IMSUM(COMPLEX(0,2*PI()*B2885*$C$113*$C$112),COMPLEX(0,2*PI()*B2885*$C$113*$C$111),COMPLEX(0,2*PI()*B2885*$C$28*10^-12*$C$111),COMPLEX(-1*2*PI()*B2885*2*PI()*B2885*$C$113*$C$112*$C$28*10^-12*$C$111,0),COMPLEX(1,0))</f>
        <v>-18877.6593902434+817.004030625182i</v>
      </c>
      <c r="K2885" t="str">
        <f t="shared" si="1479"/>
        <v>0.00854585678628343-0.197460193049244i</v>
      </c>
      <c r="L2885" t="str">
        <f t="shared" si="1480"/>
        <v>0.000649837463852764-0.0127293785093289i</v>
      </c>
      <c r="M2885" t="str">
        <f t="shared" si="1481"/>
        <v>0.00919569425013619-0.210189571558573i</v>
      </c>
      <c r="N2885" t="str">
        <f t="shared" si="1482"/>
        <v>-9.74371200313964i</v>
      </c>
      <c r="O2885" t="str">
        <f t="shared" si="1483"/>
        <v>-0.949570193352532+0.31355453735584i</v>
      </c>
      <c r="P2885" t="str">
        <f t="shared" si="1484"/>
        <v>1.94957019335253-0.31355453735584i</v>
      </c>
      <c r="Q2885" t="str">
        <f t="shared" si="1485"/>
        <v>-1.94957019335253+10.0572665404955i</v>
      </c>
      <c r="R2885" t="str">
        <f t="shared" si="1486"/>
        <v>-0.066263582539844-0.181001933338281i</v>
      </c>
      <c r="S2885" t="str">
        <f t="shared" si="1487"/>
        <v>1.00686549586225i</v>
      </c>
      <c r="T2885" t="str">
        <f t="shared" si="1488"/>
        <v>0.182244601362674-0.0667185148915892i</v>
      </c>
      <c r="U2885" t="str">
        <f t="shared" si="1489"/>
        <v>0.0000333333333333333-0.00011869174149786i</v>
      </c>
      <c r="V2885" t="str">
        <f t="shared" si="1490"/>
        <v>6.66666666666667E-06-0.0011869174149786i</v>
      </c>
      <c r="W2885" t="str">
        <f t="shared" si="1491"/>
        <v>0.0000275826305508798-0.000108576427558409i</v>
      </c>
      <c r="X2885" t="str">
        <f t="shared" si="1492"/>
        <v>0.0000277661656635485-0.000108476314005618i</v>
      </c>
      <c r="Y2885" t="str">
        <f t="shared" si="1493"/>
        <v>0.009+5.97530922712779i</v>
      </c>
      <c r="Z2885" t="str">
        <f t="shared" si="1494"/>
        <v>-0.000217768312463502-0.0000560918307757522i</v>
      </c>
      <c r="AA2885" t="str">
        <f t="shared" si="1495"/>
        <v>0.00303427929954865-2.00829614061112i</v>
      </c>
      <c r="AB2885" t="str">
        <f t="shared" si="1496"/>
        <v>0.859544362568299-0.314673372627762i</v>
      </c>
      <c r="AC2885" t="str">
        <f t="shared" si="1497"/>
        <v>0.941763045779086-0.183560901427162i</v>
      </c>
      <c r="AD2885" t="str">
        <f t="shared" si="1498"/>
        <v>0.942034885196879-0.150518328958133i</v>
      </c>
      <c r="AE2885" t="str">
        <f t="shared" si="1499"/>
        <v>-0.000213588195867642-0.0000200623388732795i</v>
      </c>
      <c r="AF2885" t="str">
        <f t="shared" si="1500"/>
        <v>-15.0727906259533-0.37375465335641i</v>
      </c>
      <c r="AG2885" t="str">
        <f t="shared" si="1501"/>
        <v>0.998916074324486-0.00685027709486032i</v>
      </c>
      <c r="AH2885" t="str">
        <f t="shared" si="1502"/>
        <v>0.00321258185734312+0.000404670724312329i</v>
      </c>
      <c r="AI2885">
        <f t="shared" si="1503"/>
        <v>-49.794547370844093</v>
      </c>
      <c r="AJ2885">
        <f t="shared" si="1504"/>
        <v>7.1794119383219712</v>
      </c>
      <c r="AK2885"/>
      <c r="AL2885"/>
      <c r="AM2885"/>
      <c r="AN2885"/>
    </row>
    <row r="2886" spans="1:40" x14ac:dyDescent="0.25">
      <c r="A2886"/>
      <c r="B2886">
        <f t="shared" si="1505"/>
        <v>952000</v>
      </c>
      <c r="C2886" s="237" t="str">
        <f t="shared" ref="C2886:C2949" si="1508">IMPRODUCT(COMPLEX(-1,0),IMDIV(IMPRODUCT(G2886,COMPLEX($C$100+$C$101,0)),COMPLEX($C$100,2*PI()*B2886*$C$103*$C$102*(2*$C$100+$C$101))))</f>
        <v>-8.43274253306093E-08+0.00257250266634052i</v>
      </c>
      <c r="D2886" s="208" t="str">
        <f t="shared" ref="D2886:D2949" si="1509">IMPRODUCT(COMPLEX($C$106,0),IMSUB(C2886,G2886))</f>
        <v>-5.95700660351622+0.019722520441944i</v>
      </c>
      <c r="E2886" t="str">
        <f t="shared" ref="E2886:E2949" si="1510">IMDIV(COMPLEX($C$20*10^3,0),COMPLEX(1,2*PI()*B2886*$C$20*1000*$C$29*10^-12))</f>
        <v>2870</v>
      </c>
      <c r="F2886" t="str">
        <f t="shared" ref="F2886:F2949" si="1511">IMDIV(COMPLEX($C$22*1000,0),IMSUM(COMPLEX($C$22*1000,0),E2886))</f>
        <v>0.777000777000777</v>
      </c>
      <c r="G2886" t="str">
        <f t="shared" si="1506"/>
        <v>0.777000777000777</v>
      </c>
      <c r="H2886" t="str">
        <f t="shared" ref="H2886:H2949" si="1512">IMPRODUCT(COMPLEX($C$108,0),IMPRODUCT(COMPLEX(-1,0),D2886),IMDIV(COMPLEX(0,2*PI()*B2886*$C$109*$C$110),COMPLEX(1,2*PI()*B2886*$C$109*$C$110)))</f>
        <v>9.11582234635175+0.393086354150971i</v>
      </c>
      <c r="I2886" t="str">
        <f t="shared" ref="I2886:I2949" si="1513">COMPLEX(0,2*PI()*B2886*$C$113*$C$112*$C$114)</f>
        <v>3738.49525777185i</v>
      </c>
      <c r="J2886" t="str">
        <f t="shared" si="1507"/>
        <v>-18917.3830181691+817.863130552233i</v>
      </c>
      <c r="K2886" t="str">
        <f t="shared" ref="K2886:K2949" si="1514">IMDIV(I2886,J2886)</f>
        <v>0.00852794431859547-0.197253529357118i</v>
      </c>
      <c r="L2886" t="str">
        <f t="shared" ref="L2886:L2949" si="1515">IMDIV(COMPLEX($C$117,0),COMPLEX(1,2*PI()*B2886*$C$115*$C$116))</f>
        <v>0.000648476515469091-0.0127160767171387i</v>
      </c>
      <c r="M2886" t="str">
        <f t="shared" ref="M2886:M2949" si="1516">IMSUM(K2886,L2886)</f>
        <v>0.00917642083406456-0.209969606074257i</v>
      </c>
      <c r="N2886" t="str">
        <f t="shared" ref="N2886:N2949" si="1517">COMPLEX(0,-2*PI()*B2886*$C$43)</f>
        <v>-9.75395775708616i</v>
      </c>
      <c r="O2886" t="str">
        <f t="shared" ref="O2886:O2949" si="1518">IMEXP(N2886)</f>
        <v>-0.946307806566552+0.323266972069838i</v>
      </c>
      <c r="P2886" t="str">
        <f t="shared" ref="P2886:P2949" si="1519">IMSUB(COMPLEX(1,0),O2886)</f>
        <v>1.94630780656655-0.323266972069838i</v>
      </c>
      <c r="Q2886" t="str">
        <f t="shared" ref="Q2886:Q2949" si="1520">IMSUM(COMPLEX(0,2*PI()*B2886*$C$43),O2886,COMPLEX(-1,0))</f>
        <v>-1.94630780656655+10.077224729156i</v>
      </c>
      <c r="R2886" t="str">
        <f t="shared" ref="R2886:R2949" si="1521">IMDIV(P2886,Q2886)</f>
        <v>-0.0668866859289879-0.180220822339416i</v>
      </c>
      <c r="S2886" t="str">
        <f t="shared" ref="S2886:S2949" si="1522">IMDIV(COMPLEX(0,2*PI()*B2886*$C$123),COMPLEX($C$124,0))</f>
        <v>1.00792423981163i</v>
      </c>
      <c r="T2886" t="str">
        <f t="shared" ref="T2886:T2949" si="1523">IMPRODUCT(R2886,S2886)</f>
        <v>0.181648935354683-0.0674167120684944i</v>
      </c>
      <c r="U2886" t="str">
        <f t="shared" ref="U2886:U2949" si="1524">IMDIV(COMPLEX(1,2*PI()*B2886*$C$16*10^-3*$C$15*10^-6),COMPLEX(0,2*PI()*B2886*$C$15*10^-6))</f>
        <v>0.0000333333333333333-0.000118567065298808i</v>
      </c>
      <c r="V2886" t="str">
        <f t="shared" ref="V2886:V2949" si="1525">IMSUM(COMPLEX($C$18*10^-3,0),IMDIV(COMPLEX(1,0),COMPLEX(0,2*PI()*B2886*($C$17*1*10^-6))))</f>
        <v>6.66666666666667E-06-0.00118567065298808i</v>
      </c>
      <c r="W2886" t="str">
        <f t="shared" ref="W2886:W2949" si="1526">IMDIV(IMPRODUCT(U2886,V2886),IMSUM(U2886,V2886))</f>
        <v>0.0000275825870878611-0.000108463793841832i</v>
      </c>
      <c r="X2886" t="str">
        <f t="shared" ref="X2886:X2949" si="1527">IMDIV(IMPRODUCT(COMPLEX($C$19,0),W2886),IMSUM(COMPLEX($C$19,0),W2886))</f>
        <v>0.0000277657153708239-0.000108363785035736i</v>
      </c>
      <c r="Y2886" t="str">
        <f t="shared" ref="Y2886:Y2949" si="1528">COMPLEX($C$13*10^-3,2*PI()*B2886*$C$12*0.000001)</f>
        <v>0.009+5.98159241243497i</v>
      </c>
      <c r="Z2886" t="str">
        <f t="shared" ref="Z2886:Z2949" si="1529">IMPRODUCT(COMPLEX($C$6,0),IMDIV(X2886,IMSUM(X2886,Y2886)))</f>
        <v>-0.000217313892711582-0.0000560313194240864i</v>
      </c>
      <c r="AA2886" t="str">
        <f t="shared" ref="AA2886:AA2949" si="1530">IMDIV(COMPLEX($C$6,0),IMSUM(X2886,Y2886))</f>
        <v>0.00302790774525187-2.00618651945862i</v>
      </c>
      <c r="AB2886" t="str">
        <f t="shared" ref="AB2886:AB2949" si="1531">IMPRODUCT(COMPLEX($C$119,0),T2886)</f>
        <v>0.856734944043339-0.317966372491037i</v>
      </c>
      <c r="AC2886" t="str">
        <f t="shared" ref="AC2886:AC2949" si="1532">IMSUM(COMPLEX(1,0),IMPRODUCT(AB2886,M2886))</f>
        <v>0.941098486412987-0.182806091955889i</v>
      </c>
      <c r="AD2886" t="str">
        <f t="shared" ref="AD2886:AD2949" si="1533">IMDIV(AB2886,AC2886)</f>
        <v>0.940499177582287-0.155177588167329i</v>
      </c>
      <c r="AE2886" t="str">
        <f t="shared" ref="AE2886:AE2949" si="1534">IMPRODUCT(AD2886,AA2886,X2886)</f>
        <v>-0.000213078342382511-0.0000189751640909668i</v>
      </c>
      <c r="AF2886" t="str">
        <f t="shared" ref="AF2886:AF2949" si="1535">IMSUB(D2886,H2886)</f>
        <v>-15.072828949868-0.373363833709027i</v>
      </c>
      <c r="AG2886" t="str">
        <f t="shared" ref="AG2886:AG2949" si="1536">IMSUM(COMPLEX(1,0),IMPRODUCT(AD2886,AA2886,COMPLEX($C$127,0)))</f>
        <v>0.998883347864452-0.00683197761887595i</v>
      </c>
      <c r="AH2886" t="str">
        <f t="shared" ref="AH2886:AH2949" si="1537">IMDIV(IMPRODUCT(AE2886,AF2886),AG2886)</f>
        <v>0.00320553812502619+0.0003878984618035i</v>
      </c>
      <c r="AI2886">
        <f t="shared" ref="AI2886:AI2949" si="1538">20*LOG10(IMABS(AH2886))</f>
        <v>-49.818847833923328</v>
      </c>
      <c r="AJ2886">
        <f t="shared" ref="AJ2886:AJ2949" si="1539">IMARGUMENT(AH2886)*180/PI()</f>
        <v>6.8997485379515817</v>
      </c>
      <c r="AK2886"/>
      <c r="AL2886"/>
      <c r="AM2886"/>
      <c r="AN2886"/>
    </row>
    <row r="2887" spans="1:40" x14ac:dyDescent="0.25">
      <c r="A2887"/>
      <c r="B2887">
        <f t="shared" si="1505"/>
        <v>953000</v>
      </c>
      <c r="C2887" s="237" t="str">
        <f t="shared" si="1508"/>
        <v>-8.41505456200114E-08+0.00256980329313924i</v>
      </c>
      <c r="D2887" s="208" t="str">
        <f t="shared" si="1509"/>
        <v>-5.95700660216015+0.0197018252474008i</v>
      </c>
      <c r="E2887" t="str">
        <f t="shared" si="1510"/>
        <v>2870</v>
      </c>
      <c r="F2887" t="str">
        <f t="shared" si="1511"/>
        <v>0.777000777000777</v>
      </c>
      <c r="G2887" t="str">
        <f t="shared" si="1506"/>
        <v>0.777000777000777</v>
      </c>
      <c r="H2887" t="str">
        <f t="shared" si="1512"/>
        <v>9.1158605513893+0.392675653919364i</v>
      </c>
      <c r="I2887" t="str">
        <f t="shared" si="1513"/>
        <v>3742.42224858884i</v>
      </c>
      <c r="J2887" t="str">
        <f t="shared" si="1507"/>
        <v>-18957.1483945215+818.722230479283i</v>
      </c>
      <c r="K2887" t="str">
        <f t="shared" si="1514"/>
        <v>0.0085100880768844-0.197047297017334i</v>
      </c>
      <c r="L2887" t="str">
        <f t="shared" si="1515"/>
        <v>0.000647119834253848-0.0127028026231843i</v>
      </c>
      <c r="M2887" t="str">
        <f t="shared" si="1516"/>
        <v>0.00915720791113825-0.209750099640518i</v>
      </c>
      <c r="N2887" t="str">
        <f t="shared" si="1517"/>
        <v>-9.76420351103268i</v>
      </c>
      <c r="O2887" t="str">
        <f t="shared" si="1518"/>
        <v>-0.942946081539103+0.332945471977096i</v>
      </c>
      <c r="P2887" t="str">
        <f t="shared" si="1519"/>
        <v>1.9429460815391-0.332945471977096i</v>
      </c>
      <c r="Q2887" t="str">
        <f t="shared" si="1520"/>
        <v>-1.9429460815391+10.0971489830098i</v>
      </c>
      <c r="R2887" t="str">
        <f t="shared" si="1521"/>
        <v>-0.0675022336480763-0.179436084802362i</v>
      </c>
      <c r="S2887" t="str">
        <f t="shared" si="1522"/>
        <v>1.00898298376101i</v>
      </c>
      <c r="T2887" t="str">
        <f t="shared" si="1523"/>
        <v>0.181047956238281-0.0681086051167689i</v>
      </c>
      <c r="U2887" t="str">
        <f t="shared" si="1524"/>
        <v>0.0000333333333333333-0.000118442650749701i</v>
      </c>
      <c r="V2887" t="str">
        <f t="shared" si="1525"/>
        <v>6.66666666666667E-06-0.00118442650749701i</v>
      </c>
      <c r="W2887" t="str">
        <f t="shared" si="1526"/>
        <v>0.0000275825435793359-0.000108351397984644i</v>
      </c>
      <c r="X2887" t="str">
        <f t="shared" si="1527"/>
        <v>0.0000277652663128103-0.000108251493701928i</v>
      </c>
      <c r="Y2887" t="str">
        <f t="shared" si="1528"/>
        <v>0.009+5.98787559774215i</v>
      </c>
      <c r="Z2887" t="str">
        <f t="shared" si="1529"/>
        <v>-0.000216860902708812-0.0000559709397007212i</v>
      </c>
      <c r="AA2887" t="str">
        <f t="shared" si="1530"/>
        <v>0.0030215562392605-2.00408132584142i</v>
      </c>
      <c r="AB2887" t="str">
        <f t="shared" si="1531"/>
        <v>0.853900466601142-0.321229639357094i</v>
      </c>
      <c r="AC2887" t="str">
        <f t="shared" si="1532"/>
        <v>0.940441395245446-0.182047274547487i</v>
      </c>
      <c r="AD2887" t="str">
        <f t="shared" si="1533"/>
        <v>0.938916021135665-0.159821268438687i</v>
      </c>
      <c r="AE2887" t="str">
        <f t="shared" si="1534"/>
        <v>-0.000212559522489921-0.0000178930274573445i</v>
      </c>
      <c r="AF2887" t="str">
        <f t="shared" si="1535"/>
        <v>-15.0728671535494-0.372973828671963i</v>
      </c>
      <c r="AG2887" t="str">
        <f t="shared" si="1536"/>
        <v>0.998850802648202-0.00681337204386052i</v>
      </c>
      <c r="AH2887" t="str">
        <f t="shared" si="1537"/>
        <v>0.00319835425399992+0.000371196520281785i</v>
      </c>
      <c r="AI2887">
        <f t="shared" si="1538"/>
        <v>-49.843361441167993</v>
      </c>
      <c r="AJ2887">
        <f t="shared" si="1539"/>
        <v>6.6200508868599099</v>
      </c>
      <c r="AK2887"/>
      <c r="AL2887"/>
      <c r="AM2887"/>
      <c r="AN2887"/>
    </row>
    <row r="2888" spans="1:40" x14ac:dyDescent="0.25">
      <c r="A2888"/>
      <c r="B2888">
        <f t="shared" si="1505"/>
        <v>954000</v>
      </c>
      <c r="C2888" s="237" t="str">
        <f t="shared" si="1508"/>
        <v>-8.39742218433438E-08+0.00256710957900126i</v>
      </c>
      <c r="D2888" s="208" t="str">
        <f t="shared" si="1509"/>
        <v>-5.95700660080833+0.0196811734390097i</v>
      </c>
      <c r="E2888" t="str">
        <f t="shared" si="1510"/>
        <v>2870</v>
      </c>
      <c r="F2888" t="str">
        <f t="shared" si="1511"/>
        <v>0.777000777000777</v>
      </c>
      <c r="G2888" t="str">
        <f t="shared" si="1506"/>
        <v>0.777000777000777</v>
      </c>
      <c r="H2888" t="str">
        <f t="shared" si="1512"/>
        <v>9.11589863669146+0.392265809145823i</v>
      </c>
      <c r="I2888" t="str">
        <f t="shared" si="1513"/>
        <v>3746.34923940583i</v>
      </c>
      <c r="J2888" t="str">
        <f t="shared" si="1507"/>
        <v>-18996.9555193004+819.581330406334i</v>
      </c>
      <c r="K2888" t="str">
        <f t="shared" si="1514"/>
        <v>0.00849228782621488-0.196841494683288i</v>
      </c>
      <c r="L2888" t="str">
        <f t="shared" si="1515"/>
        <v>0.000645767402401829-0.0126895561412704i</v>
      </c>
      <c r="M2888" t="str">
        <f t="shared" si="1516"/>
        <v>0.00913805522861671-0.209531050824558i</v>
      </c>
      <c r="N2888" t="str">
        <f t="shared" si="1517"/>
        <v>-9.7744492649792i</v>
      </c>
      <c r="O2888" t="str">
        <f t="shared" si="1518"/>
        <v>-0.939485371165775+0.342589021081391i</v>
      </c>
      <c r="P2888" t="str">
        <f t="shared" si="1519"/>
        <v>1.93948537116577-0.342589021081391i</v>
      </c>
      <c r="Q2888" t="str">
        <f t="shared" si="1520"/>
        <v>-1.93948537116577+10.1170382860606i</v>
      </c>
      <c r="R2888" t="str">
        <f t="shared" si="1521"/>
        <v>-0.0681102300457699-0.178647794469208i</v>
      </c>
      <c r="S2888" t="str">
        <f t="shared" si="1522"/>
        <v>1.01004172771039i</v>
      </c>
      <c r="T2888" t="str">
        <f t="shared" si="1523"/>
        <v>0.180441726977329-0.0687941744301815i</v>
      </c>
      <c r="U2888" t="str">
        <f t="shared" si="1524"/>
        <v>0.0000333333333333333-0.000118318497027741i</v>
      </c>
      <c r="V2888" t="str">
        <f t="shared" si="1525"/>
        <v>6.66666666666667E-06-0.00118318497027741i</v>
      </c>
      <c r="W2888" t="str">
        <f t="shared" si="1526"/>
        <v>0.0000275825000253045-0.000108239239238843i</v>
      </c>
      <c r="X2888" t="str">
        <f t="shared" si="1527"/>
        <v>0.0000277648184841435-0.000108139439256904i</v>
      </c>
      <c r="Y2888" t="str">
        <f t="shared" si="1528"/>
        <v>0.009+5.99415878304933i</v>
      </c>
      <c r="Z2888" t="str">
        <f t="shared" si="1529"/>
        <v>-0.000216409336463473-0.0000559106911719379i</v>
      </c>
      <c r="AA2888" t="str">
        <f t="shared" si="1530"/>
        <v>0.00301522469755092-2.00198054583557i</v>
      </c>
      <c r="AB2888" t="str">
        <f t="shared" si="1531"/>
        <v>0.85104122720651-0.324463080754466i</v>
      </c>
      <c r="AC2888" t="str">
        <f t="shared" si="1532"/>
        <v>0.939791771471786-0.181284524183183i</v>
      </c>
      <c r="AD2888" t="str">
        <f t="shared" si="1533"/>
        <v>0.937285569479433-0.164448888529413i</v>
      </c>
      <c r="AE2888" t="str">
        <f t="shared" si="1534"/>
        <v>-0.000212031799187969-0.0000168160091662726i</v>
      </c>
      <c r="AF2888" t="str">
        <f t="shared" si="1535"/>
        <v>-15.0729052374998-0.372584635706813i</v>
      </c>
      <c r="AG2888" t="str">
        <f t="shared" si="1536"/>
        <v>0.998818441596539-0.00679446244135231i</v>
      </c>
      <c r="AH2888" t="str">
        <f t="shared" si="1537"/>
        <v>0.00319103113287049+0.000354566185131964i</v>
      </c>
      <c r="AI2888">
        <f t="shared" si="1538"/>
        <v>-49.868088695751133</v>
      </c>
      <c r="AJ2888">
        <f t="shared" si="1539"/>
        <v>6.3403189216081053</v>
      </c>
      <c r="AK2888"/>
      <c r="AL2888"/>
      <c r="AM2888"/>
      <c r="AN2888"/>
    </row>
    <row r="2889" spans="1:40" x14ac:dyDescent="0.25">
      <c r="A2889"/>
      <c r="B2889">
        <f t="shared" si="1505"/>
        <v>955000</v>
      </c>
      <c r="C2889" s="237" t="str">
        <f t="shared" si="1508"/>
        <v>-8.37984516733071E-08+0.00256442150614941i</v>
      </c>
      <c r="D2889" s="208" t="str">
        <f t="shared" si="1509"/>
        <v>-5.95700659946076+0.0196605648804788i</v>
      </c>
      <c r="E2889" t="str">
        <f t="shared" si="1510"/>
        <v>2870</v>
      </c>
      <c r="F2889" t="str">
        <f t="shared" si="1511"/>
        <v>0.777000777000777</v>
      </c>
      <c r="G2889" t="str">
        <f t="shared" si="1506"/>
        <v>0.777000777000777</v>
      </c>
      <c r="H2889" t="str">
        <f t="shared" si="1512"/>
        <v>9.11593660275772+0.391856817166172i</v>
      </c>
      <c r="I2889" t="str">
        <f t="shared" si="1513"/>
        <v>3750.27623022282i</v>
      </c>
      <c r="J2889" t="str">
        <f t="shared" si="1507"/>
        <v>-19036.804392506+820.440430333385i</v>
      </c>
      <c r="K2889" t="str">
        <f t="shared" si="1514"/>
        <v>0.00847454333287629-0.196636121013961i</v>
      </c>
      <c r="L2889" t="str">
        <f t="shared" si="1515"/>
        <v>0.000644419202200494-0.0126763371855579i</v>
      </c>
      <c r="M2889" t="str">
        <f t="shared" si="1516"/>
        <v>0.00911896253507678-0.209312458199519i</v>
      </c>
      <c r="N2889" t="str">
        <f t="shared" si="1517"/>
        <v>-9.78469501892572i</v>
      </c>
      <c r="O2889" t="str">
        <f t="shared" si="1518"/>
        <v>-0.935926038733102+0.35219660705544i</v>
      </c>
      <c r="P2889" t="str">
        <f t="shared" si="1519"/>
        <v>1.9359260387331-0.35219660705544i</v>
      </c>
      <c r="Q2889" t="str">
        <f t="shared" si="1520"/>
        <v>-1.9359260387331+10.1368916259812i</v>
      </c>
      <c r="R2889" t="str">
        <f t="shared" si="1521"/>
        <v>-0.0687106799137165-0.17785602439787i</v>
      </c>
      <c r="S2889" t="str">
        <f t="shared" si="1522"/>
        <v>1.01110047165977i</v>
      </c>
      <c r="T2889" t="str">
        <f t="shared" si="1523"/>
        <v>0.179830310156218-0.0694734008688222i</v>
      </c>
      <c r="U2889" t="str">
        <f t="shared" si="1524"/>
        <v>0.0000333333333333334-0.000118194603313576i</v>
      </c>
      <c r="V2889" t="str">
        <f t="shared" si="1525"/>
        <v>6.66666666666667E-06-0.00118194603313576i</v>
      </c>
      <c r="W2889" t="str">
        <f t="shared" si="1526"/>
        <v>0.0000275824564257675-0.000108127316859558i</v>
      </c>
      <c r="X2889" t="str">
        <f t="shared" si="1527"/>
        <v>0.0000277643718794874-0.000108027620956501i</v>
      </c>
      <c r="Y2889" t="str">
        <f t="shared" si="1528"/>
        <v>0.009+6.0004419683565i</v>
      </c>
      <c r="Z2889" t="str">
        <f t="shared" si="1529"/>
        <v>-0.000215959188015196-0.0000558505734059382i</v>
      </c>
      <c r="AA2889" t="str">
        <f t="shared" si="1530"/>
        <v>0.00300891303653927-1.99988416557547i</v>
      </c>
      <c r="AB2889" t="str">
        <f t="shared" si="1531"/>
        <v>0.848157521034498-0.327666606411059i</v>
      </c>
      <c r="AC2889" t="str">
        <f t="shared" si="1532"/>
        <v>0.939149613800364-0.180517915175999i</v>
      </c>
      <c r="AD2889" t="str">
        <f t="shared" si="1533"/>
        <v>0.935607981091104-0.169059968624145i</v>
      </c>
      <c r="AE2889" t="str">
        <f t="shared" si="1534"/>
        <v>-0.00021149523608462-0.0000157441886771654i</v>
      </c>
      <c r="AF2889" t="str">
        <f t="shared" si="1535"/>
        <v>-15.0729432022185-0.372196252285693i</v>
      </c>
      <c r="AG2889" t="str">
        <f t="shared" si="1536"/>
        <v>0.998786267607738-0.00677525090939553i</v>
      </c>
      <c r="AH2889" t="str">
        <f t="shared" si="1537"/>
        <v>0.00318356966067823+0.000338008731327613i</v>
      </c>
      <c r="AI2889">
        <f t="shared" si="1538"/>
        <v>-49.893030114109031</v>
      </c>
      <c r="AJ2889">
        <f t="shared" si="1539"/>
        <v>6.0605525827678397</v>
      </c>
      <c r="AK2889"/>
      <c r="AL2889"/>
      <c r="AM2889"/>
      <c r="AN2889"/>
    </row>
    <row r="2890" spans="1:40" x14ac:dyDescent="0.25">
      <c r="A2890"/>
      <c r="B2890">
        <f t="shared" si="1505"/>
        <v>956000</v>
      </c>
      <c r="C2890" s="237" t="str">
        <f t="shared" si="1508"/>
        <v>-8.36232327947673E-08+0.00256173905688091i</v>
      </c>
      <c r="D2890" s="208" t="str">
        <f t="shared" si="1509"/>
        <v>-5.95700659811741+0.019639999436087i</v>
      </c>
      <c r="E2890" t="str">
        <f t="shared" si="1510"/>
        <v>2870</v>
      </c>
      <c r="F2890" t="str">
        <f t="shared" si="1511"/>
        <v>0.777000777000777</v>
      </c>
      <c r="G2890" t="str">
        <f t="shared" si="1506"/>
        <v>0.777000777000777</v>
      </c>
      <c r="H2890" t="str">
        <f t="shared" si="1512"/>
        <v>9.1159744500849+0.391448675327251i</v>
      </c>
      <c r="I2890" t="str">
        <f t="shared" si="1513"/>
        <v>3754.2032210398i</v>
      </c>
      <c r="J2890" t="str">
        <f t="shared" si="1507"/>
        <v>-19076.6950141381+821.299530260436i</v>
      </c>
      <c r="K2890" t="str">
        <f t="shared" si="1514"/>
        <v>0.00845685436437575-0.196431174673899i</v>
      </c>
      <c r="L2890" t="str">
        <f t="shared" si="1515"/>
        <v>0.000643075216029436-0.0126631456705626i</v>
      </c>
      <c r="M2890" t="str">
        <f t="shared" si="1516"/>
        <v>0.00909992958040519-0.209094320344462i</v>
      </c>
      <c r="N2890" t="str">
        <f t="shared" si="1517"/>
        <v>-9.79494077287224i</v>
      </c>
      <c r="O2890" t="str">
        <f t="shared" si="1518"/>
        <v>-0.932268457880425+0.361767221347172i</v>
      </c>
      <c r="P2890" t="str">
        <f t="shared" si="1519"/>
        <v>1.93226845788043-0.361767221347172i</v>
      </c>
      <c r="Q2890" t="str">
        <f t="shared" si="1520"/>
        <v>-1.93226845788043+10.1567079942194i</v>
      </c>
      <c r="R2890" t="str">
        <f t="shared" si="1521"/>
        <v>-0.0693035884726092-0.177060846967384i</v>
      </c>
      <c r="S2890" t="str">
        <f t="shared" si="1522"/>
        <v>1.01215921560916i</v>
      </c>
      <c r="T2890" t="str">
        <f t="shared" si="1523"/>
        <v>0.179213767981601-0.0701462657473362i</v>
      </c>
      <c r="U2890" t="str">
        <f t="shared" si="1524"/>
        <v>0.0000333333333333333-0.000118070968791281i</v>
      </c>
      <c r="V2890" t="str">
        <f t="shared" si="1525"/>
        <v>6.66666666666667E-06-0.00118070968791281i</v>
      </c>
      <c r="W2890" t="str">
        <f t="shared" si="1526"/>
        <v>0.0000275824127807256-0.000108015630105035i</v>
      </c>
      <c r="X2890" t="str">
        <f t="shared" si="1527"/>
        <v>0.0000277639264935339-0.000107916038059672i</v>
      </c>
      <c r="Y2890" t="str">
        <f t="shared" si="1528"/>
        <v>0.009+6.00672515366368i</v>
      </c>
      <c r="Z2890" t="str">
        <f t="shared" si="1529"/>
        <v>-0.000215510451434772-0.0000557905859728328i</v>
      </c>
      <c r="AA2890" t="str">
        <f t="shared" si="1530"/>
        <v>0.00300262117307862-1.99779217125352i</v>
      </c>
      <c r="AB2890" t="str">
        <f t="shared" si="1531"/>
        <v>0.845249641478587-0.330840128198659i</v>
      </c>
      <c r="AC2890" t="str">
        <f t="shared" si="1532"/>
        <v>0.938514920466945-0.179747521175345i</v>
      </c>
      <c r="AD2890" t="str">
        <f t="shared" si="1533"/>
        <v>0.933883419291903-0.173654030383552i</v>
      </c>
      <c r="AE2890" t="str">
        <f t="shared" si="1534"/>
        <v>-0.000210949897390689-0.0000146776447111811i</v>
      </c>
      <c r="AF2890" t="str">
        <f t="shared" si="1535"/>
        <v>-15.0729810482023-0.371808675891164i</v>
      </c>
      <c r="AG2890" t="str">
        <f t="shared" si="1536"/>
        <v>0.99875428355731-0.00675573957231957i</v>
      </c>
      <c r="AH2890" t="str">
        <f t="shared" si="1537"/>
        <v>0.00317597074679955+0.000321525423353385i</v>
      </c>
      <c r="AI2890">
        <f t="shared" si="1538"/>
        <v>-49.918186226026855</v>
      </c>
      <c r="AJ2890">
        <f t="shared" si="1539"/>
        <v>5.7807518149144848</v>
      </c>
      <c r="AK2890"/>
      <c r="AL2890"/>
      <c r="AM2890"/>
      <c r="AN2890"/>
    </row>
    <row r="2891" spans="1:40" x14ac:dyDescent="0.25">
      <c r="A2891"/>
      <c r="B2891">
        <f t="shared" si="1505"/>
        <v>957000</v>
      </c>
      <c r="C2891" s="237" t="str">
        <f t="shared" si="1508"/>
        <v>-8.34485629046803E-08+0.00255906221356699i</v>
      </c>
      <c r="D2891" s="208" t="str">
        <f t="shared" si="1509"/>
        <v>-5.95700659677828+0.0196194769706803i</v>
      </c>
      <c r="E2891" t="str">
        <f t="shared" si="1510"/>
        <v>2870</v>
      </c>
      <c r="F2891" t="str">
        <f t="shared" si="1511"/>
        <v>0.777000777000777</v>
      </c>
      <c r="G2891" t="str">
        <f t="shared" si="1506"/>
        <v>0.777000777000777</v>
      </c>
      <c r="H2891" t="str">
        <f t="shared" si="1512"/>
        <v>9.11601217916731+0.391041380986882i</v>
      </c>
      <c r="I2891" t="str">
        <f t="shared" si="1513"/>
        <v>3758.13021185679i</v>
      </c>
      <c r="J2891" t="str">
        <f t="shared" si="1507"/>
        <v>-19116.6273841969+822.158630187486i</v>
      </c>
      <c r="K2891" t="str">
        <f t="shared" si="1514"/>
        <v>0.0084392206894299-0.196226654333175i</v>
      </c>
      <c r="L2891" t="str">
        <f t="shared" si="1515"/>
        <v>0.000641735426359785-0.0126499815111525i</v>
      </c>
      <c r="M2891" t="str">
        <f t="shared" si="1516"/>
        <v>0.00908095611578968-0.208876635844327i</v>
      </c>
      <c r="N2891" t="str">
        <f t="shared" si="1517"/>
        <v>-9.80518652681876i</v>
      </c>
      <c r="O2891" t="str">
        <f t="shared" si="1518"/>
        <v>-0.928513012560668+0.371299859285609i</v>
      </c>
      <c r="P2891" t="str">
        <f t="shared" si="1519"/>
        <v>1.92851301256067-0.371299859285609i</v>
      </c>
      <c r="Q2891" t="str">
        <f t="shared" si="1520"/>
        <v>-1.92851301256067+10.1764863861044i</v>
      </c>
      <c r="R2891" t="str">
        <f t="shared" si="1521"/>
        <v>-0.069888961358512-0.176262333883304i</v>
      </c>
      <c r="S2891" t="str">
        <f t="shared" si="1522"/>
        <v>1.01321795955854i</v>
      </c>
      <c r="T2891" t="str">
        <f t="shared" si="1523"/>
        <v>0.178592162284267-0.0708127508233372i</v>
      </c>
      <c r="U2891" t="str">
        <f t="shared" si="1524"/>
        <v>0.0000333333333333334-0.000117947592648344i</v>
      </c>
      <c r="V2891" t="str">
        <f t="shared" si="1525"/>
        <v>6.66666666666667E-06-0.00117947592648344i</v>
      </c>
      <c r="W2891" t="str">
        <f t="shared" si="1526"/>
        <v>0.0000275823690901793-0.000107904178236623i</v>
      </c>
      <c r="X2891" t="str">
        <f t="shared" si="1527"/>
        <v>0.0000277634823210025-0.000107804689828467i</v>
      </c>
      <c r="Y2891" t="str">
        <f t="shared" si="1528"/>
        <v>0.009+6.01300833897086i</v>
      </c>
      <c r="Z2891" t="str">
        <f t="shared" si="1529"/>
        <v>-0.000215063120823955-0.000055730728444632i</v>
      </c>
      <c r="AA2891" t="str">
        <f t="shared" si="1530"/>
        <v>0.00299634902445632-1.99570454911983i</v>
      </c>
      <c r="AB2891" t="str">
        <f t="shared" si="1531"/>
        <v>0.842317880159521-0.333983560078282i</v>
      </c>
      <c r="AC2891" t="str">
        <f t="shared" si="1532"/>
        <v>0.93788768924881-0.178973415171712i</v>
      </c>
      <c r="AD2891" t="str">
        <f t="shared" si="1533"/>
        <v>0.93211205223477-0.178230596992905i</v>
      </c>
      <c r="AE2891" t="str">
        <f t="shared" si="1534"/>
        <v>-0.000210395847912768-0.0000136164552474537i</v>
      </c>
      <c r="AF2891" t="str">
        <f t="shared" si="1535"/>
        <v>-15.0730187759456-0.371421904016202i</v>
      </c>
      <c r="AG2891" t="str">
        <f t="shared" si="1536"/>
        <v>0.998722492297775-0.0067359305805154i</v>
      </c>
      <c r="AH2891" t="str">
        <f t="shared" si="1537"/>
        <v>0.00316823531084746+0.000305117515127822i</v>
      </c>
      <c r="AI2891">
        <f t="shared" si="1538"/>
        <v>-49.943557574729589</v>
      </c>
      <c r="AJ2891">
        <f t="shared" si="1539"/>
        <v>5.5009165666188844</v>
      </c>
      <c r="AK2891"/>
      <c r="AL2891"/>
      <c r="AM2891"/>
      <c r="AN2891"/>
    </row>
    <row r="2892" spans="1:40" x14ac:dyDescent="0.25">
      <c r="A2892"/>
      <c r="B2892">
        <f t="shared" si="1505"/>
        <v>958000</v>
      </c>
      <c r="C2892" s="237" t="str">
        <f t="shared" si="1508"/>
        <v>-8.32744397120156E-08+0.00255639095865244i</v>
      </c>
      <c r="D2892" s="208" t="str">
        <f t="shared" si="1509"/>
        <v>-5.95700659544333+0.0195989973496687i</v>
      </c>
      <c r="E2892" t="str">
        <f t="shared" si="1510"/>
        <v>2870</v>
      </c>
      <c r="F2892" t="str">
        <f t="shared" si="1511"/>
        <v>0.777000777000777</v>
      </c>
      <c r="G2892" t="str">
        <f t="shared" si="1506"/>
        <v>0.777000777000777</v>
      </c>
      <c r="H2892" t="str">
        <f t="shared" si="1512"/>
        <v>9.11604979049662+0.390634931513787i</v>
      </c>
      <c r="I2892" t="str">
        <f t="shared" si="1513"/>
        <v>3762.05720267378i</v>
      </c>
      <c r="J2892" t="str">
        <f t="shared" si="1507"/>
        <v>-19156.6015026823+823.017730114536i</v>
      </c>
      <c r="K2892" t="str">
        <f t="shared" si="1514"/>
        <v>0.00842164207795792-0.196022558667369i</v>
      </c>
      <c r="L2892" t="str">
        <f t="shared" si="1515"/>
        <v>0.000640399815753621-0.0126368446225467i</v>
      </c>
      <c r="M2892" t="str">
        <f t="shared" si="1516"/>
        <v>0.00906204189371154-0.208659403289916i</v>
      </c>
      <c r="N2892" t="str">
        <f t="shared" si="1517"/>
        <v>-9.81543228076528i</v>
      </c>
      <c r="O2892" t="str">
        <f t="shared" si="1518"/>
        <v>-0.924660097000034+0.380793520186317i</v>
      </c>
      <c r="P2892" t="str">
        <f t="shared" si="1519"/>
        <v>1.92466009700003-0.380793520186317i</v>
      </c>
      <c r="Q2892" t="str">
        <f t="shared" si="1520"/>
        <v>-1.92466009700003+10.1962258009516i</v>
      </c>
      <c r="R2892" t="str">
        <f t="shared" si="1521"/>
        <v>-0.070466804609468-0.175460556183262i</v>
      </c>
      <c r="S2892" t="str">
        <f t="shared" si="1522"/>
        <v>1.01427670350792i</v>
      </c>
      <c r="T2892" t="str">
        <f t="shared" si="1523"/>
        <v>0.177965554521225-0.0714728382860279i</v>
      </c>
      <c r="U2892" t="str">
        <f t="shared" si="1524"/>
        <v>0.0000333333333333333-0.000117824474075642i</v>
      </c>
      <c r="V2892" t="str">
        <f t="shared" si="1525"/>
        <v>6.66666666666667E-06-0.00117824474075642i</v>
      </c>
      <c r="W2892" t="str">
        <f t="shared" si="1526"/>
        <v>0.0000275823253541289-0.00010779296051875i</v>
      </c>
      <c r="X2892" t="str">
        <f t="shared" si="1527"/>
        <v>0.0000277630393566398-0.000107693575528016i</v>
      </c>
      <c r="Y2892" t="str">
        <f t="shared" si="1528"/>
        <v>0.009+6.01929152427804i</v>
      </c>
      <c r="Z2892" t="str">
        <f t="shared" si="1529"/>
        <v>-0.000214617190315267-0.0000556710003952325i</v>
      </c>
      <c r="AA2892" t="str">
        <f t="shared" si="1530"/>
        <v>0.00299009650839123-1.99362128548194i</v>
      </c>
      <c r="AB2892" t="str">
        <f t="shared" si="1531"/>
        <v>0.839362526935134-0.337096818046504i</v>
      </c>
      <c r="AC2892" t="str">
        <f t="shared" si="1532"/>
        <v>0.937267917478585-0.178195669501575i</v>
      </c>
      <c r="AD2892" t="str">
        <f t="shared" si="1533"/>
        <v>0.930294052892155-0.182789193210561i</v>
      </c>
      <c r="AE2892" t="str">
        <f t="shared" si="1534"/>
        <v>-0.000209833153046186-0.0000125606975193964i</v>
      </c>
      <c r="AF2892" t="str">
        <f t="shared" si="1535"/>
        <v>-15.0730563859399-0.371035934164118i</v>
      </c>
      <c r="AG2892" t="str">
        <f t="shared" si="1536"/>
        <v>0.998690896658424-0.00671582611021186i</v>
      </c>
      <c r="AH2892" t="str">
        <f t="shared" si="1537"/>
        <v>0.00316036428257224+0.000288786249927151i</v>
      </c>
      <c r="AI2892">
        <f t="shared" si="1538"/>
        <v>-49.969144716973936</v>
      </c>
      <c r="AJ2892">
        <f t="shared" si="1539"/>
        <v>5.2210467904426592</v>
      </c>
      <c r="AK2892"/>
      <c r="AL2892"/>
      <c r="AM2892"/>
      <c r="AN2892"/>
    </row>
    <row r="2893" spans="1:40" x14ac:dyDescent="0.25">
      <c r="A2893"/>
      <c r="B2893">
        <f t="shared" si="1505"/>
        <v>959000</v>
      </c>
      <c r="C2893" s="237" t="str">
        <f t="shared" si="1508"/>
        <v>-8.31008609376807E-08+0.00255372527465532i</v>
      </c>
      <c r="D2893" s="208" t="str">
        <f t="shared" si="1509"/>
        <v>-5.95700659411256+0.0195785604390241i</v>
      </c>
      <c r="E2893" t="str">
        <f t="shared" si="1510"/>
        <v>2870</v>
      </c>
      <c r="F2893" t="str">
        <f t="shared" si="1511"/>
        <v>0.777000777000777</v>
      </c>
      <c r="G2893" t="str">
        <f t="shared" si="1506"/>
        <v>0.777000777000777</v>
      </c>
      <c r="H2893" t="str">
        <f t="shared" si="1512"/>
        <v>9.11608728456203+0.390229324287558i</v>
      </c>
      <c r="I2893" t="str">
        <f t="shared" si="1513"/>
        <v>3765.98419349076i</v>
      </c>
      <c r="J2893" t="str">
        <f t="shared" si="1507"/>
        <v>-19196.6173695943+823.876830041588i</v>
      </c>
      <c r="K2893" t="str">
        <f t="shared" si="1514"/>
        <v>0.00840411830107366-0.19581888635753i</v>
      </c>
      <c r="L2893" t="str">
        <f t="shared" si="1515"/>
        <v>0.000639068366863448-0.0126237349203133i</v>
      </c>
      <c r="M2893" t="str">
        <f t="shared" si="1516"/>
        <v>0.00904318666793711-0.208442621277843i</v>
      </c>
      <c r="N2893" t="str">
        <f t="shared" si="1517"/>
        <v>-9.8256780347118i</v>
      </c>
      <c r="O2893" t="str">
        <f t="shared" si="1518"/>
        <v>-0.920710115656624+0.390247207456461i</v>
      </c>
      <c r="P2893" t="str">
        <f t="shared" si="1519"/>
        <v>1.92071011565662-0.390247207456461i</v>
      </c>
      <c r="Q2893" t="str">
        <f t="shared" si="1520"/>
        <v>-1.92071011565662+10.2159252421683i</v>
      </c>
      <c r="R2893" t="str">
        <f t="shared" si="1521"/>
        <v>-0.0710371246523645-0.174655584242603i</v>
      </c>
      <c r="S2893" t="str">
        <f t="shared" si="1522"/>
        <v>1.0153354474573i</v>
      </c>
      <c r="T2893" t="str">
        <f t="shared" si="1523"/>
        <v>0.177334005777879-0.0721265107449885i</v>
      </c>
      <c r="U2893" t="str">
        <f t="shared" si="1524"/>
        <v>0.0000333333333333333-0.000117701612267429i</v>
      </c>
      <c r="V2893" t="str">
        <f t="shared" si="1525"/>
        <v>6.66666666666667E-06-0.00117701612267429i</v>
      </c>
      <c r="W2893" t="str">
        <f t="shared" si="1526"/>
        <v>0.0000275822815725751-0.000107681976218916i</v>
      </c>
      <c r="X2893" t="str">
        <f t="shared" si="1527"/>
        <v>0.0000277625975952209-0.000107582694426515i</v>
      </c>
      <c r="Y2893" t="str">
        <f t="shared" si="1528"/>
        <v>0.009+6.02557470958522i</v>
      </c>
      <c r="Z2893" t="str">
        <f t="shared" si="1529"/>
        <v>-0.000214172654071806-0.0000556114014004115i</v>
      </c>
      <c r="AA2893" t="str">
        <f t="shared" si="1530"/>
        <v>0.00298386354303101-1.99154236670451i</v>
      </c>
      <c r="AB2893" t="str">
        <f t="shared" si="1531"/>
        <v>0.836383869910612-0.340179820082584i</v>
      </c>
      <c r="AC2893" t="str">
        <f t="shared" si="1532"/>
        <v>0.936655602057815-0.177414355852346i</v>
      </c>
      <c r="AD2893" t="str">
        <f t="shared" si="1533"/>
        <v>0.928429599042992-0.187329345416427i</v>
      </c>
      <c r="AE2893" t="str">
        <f t="shared" si="1534"/>
        <v>-0.000209261878767889-0.0000115104480110327i</v>
      </c>
      <c r="AF2893" t="str">
        <f t="shared" si="1535"/>
        <v>-15.0730938786746-0.370650763848534i</v>
      </c>
      <c r="AG2893" t="str">
        <f t="shared" si="1536"/>
        <v>0.998659499445099-0.00669542836324736i</v>
      </c>
      <c r="AH2893" t="str">
        <f t="shared" si="1537"/>
        <v>0.00315235860176076+0.000272532860309426i</v>
      </c>
      <c r="AI2893">
        <f t="shared" si="1538"/>
        <v>-49.99494822314545</v>
      </c>
      <c r="AJ2893">
        <f t="shared" si="1539"/>
        <v>4.9411424429282844</v>
      </c>
      <c r="AK2893"/>
      <c r="AL2893"/>
      <c r="AM2893"/>
      <c r="AN2893"/>
    </row>
    <row r="2894" spans="1:40" x14ac:dyDescent="0.25">
      <c r="A2894"/>
      <c r="B2894">
        <f t="shared" si="1505"/>
        <v>960000</v>
      </c>
      <c r="C2894" s="237" t="str">
        <f t="shared" si="1508"/>
        <v>-8.29278243144485E-08+0.00255106514416652i</v>
      </c>
      <c r="D2894" s="208" t="str">
        <f t="shared" si="1509"/>
        <v>-5.95700659278594+0.0195581661052767i</v>
      </c>
      <c r="E2894" t="str">
        <f t="shared" si="1510"/>
        <v>2870</v>
      </c>
      <c r="F2894" t="str">
        <f t="shared" si="1511"/>
        <v>0.777000777000777</v>
      </c>
      <c r="G2894" t="str">
        <f t="shared" si="1506"/>
        <v>0.777000777000777</v>
      </c>
      <c r="H2894" t="str">
        <f t="shared" si="1512"/>
        <v>9.11612466185012+0.38982455669858i</v>
      </c>
      <c r="I2894" t="str">
        <f t="shared" si="1513"/>
        <v>3769.91118430775i</v>
      </c>
      <c r="J2894" t="str">
        <f t="shared" si="1507"/>
        <v>-19236.674984933+824.735929968638i</v>
      </c>
      <c r="K2894" t="str">
        <f t="shared" si="1514"/>
        <v>0.00838664913107827-0.195615636090159i</v>
      </c>
      <c r="L2894" t="str">
        <f t="shared" si="1515"/>
        <v>0.000637741062431614-0.0126106523203676i</v>
      </c>
      <c r="M2894" t="str">
        <f t="shared" si="1516"/>
        <v>0.00902439019350988-0.208226288410527i</v>
      </c>
      <c r="N2894" t="str">
        <f t="shared" si="1517"/>
        <v>-9.83592378865831i</v>
      </c>
      <c r="O2894" t="str">
        <f t="shared" si="1518"/>
        <v>-0.916663483177976+0.399659928699414i</v>
      </c>
      <c r="P2894" t="str">
        <f t="shared" si="1519"/>
        <v>1.91666348317798-0.399659928699414i</v>
      </c>
      <c r="Q2894" t="str">
        <f t="shared" si="1520"/>
        <v>-1.91666348317798+10.2355837173577i</v>
      </c>
      <c r="R2894" t="str">
        <f t="shared" si="1521"/>
        <v>-0.0715999282900771-0.173847487780168i</v>
      </c>
      <c r="S2894" t="str">
        <f t="shared" si="1522"/>
        <v>1.01639419140668i</v>
      </c>
      <c r="T2894" t="str">
        <f t="shared" si="1523"/>
        <v>0.176697576770407-0.0727737512191692i</v>
      </c>
      <c r="U2894" t="str">
        <f t="shared" si="1524"/>
        <v>0.0000333333333333333-0.000117579006421317i</v>
      </c>
      <c r="V2894" t="str">
        <f t="shared" si="1525"/>
        <v>6.66666666666667E-06-0.00117579006421317i</v>
      </c>
      <c r="W2894" t="str">
        <f t="shared" si="1526"/>
        <v>0.0000275822377455185-0.000107571224607673i</v>
      </c>
      <c r="X2894" t="str">
        <f t="shared" si="1527"/>
        <v>0.000027762157031547-0.00010747204579521i</v>
      </c>
      <c r="Y2894" t="str">
        <f t="shared" si="1528"/>
        <v>0.009+6.0318578948924i</v>
      </c>
      <c r="Z2894" t="str">
        <f t="shared" si="1529"/>
        <v>-0.000213729506287056-0.0000555519310378112i</v>
      </c>
      <c r="AA2894" t="str">
        <f t="shared" si="1530"/>
        <v>0.00297765004694946-1.989467779209i</v>
      </c>
      <c r="AB2894" t="str">
        <f t="shared" si="1531"/>
        <v>0.83338219544971-0.343232486096547i</v>
      </c>
      <c r="AC2894" t="str">
        <f t="shared" si="1532"/>
        <v>0.93605073947026-0.176629545267533i</v>
      </c>
      <c r="AD2894" t="str">
        <f t="shared" si="1533"/>
        <v>0.926518873259475-0.191850581660317i</v>
      </c>
      <c r="AE2894" t="str">
        <f t="shared" si="1534"/>
        <v>-0.000208682091629345-0.0000104657824533968i</v>
      </c>
      <c r="AF2894" t="str">
        <f t="shared" si="1535"/>
        <v>-15.0731312546361-0.370266390593303i</v>
      </c>
      <c r="AG2894" t="str">
        <f t="shared" si="1536"/>
        <v>0.998628303439957-0.00667473956684151i</v>
      </c>
      <c r="AH2894" t="str">
        <f t="shared" si="1537"/>
        <v>0.00314421921813551+0.000256358568039606i</v>
      </c>
      <c r="AI2894">
        <f t="shared" si="1538"/>
        <v>-50.020968677357907</v>
      </c>
      <c r="AJ2894">
        <f t="shared" si="1539"/>
        <v>4.6612034845923844</v>
      </c>
      <c r="AK2894"/>
      <c r="AL2894"/>
      <c r="AM2894"/>
      <c r="AN2894"/>
    </row>
    <row r="2895" spans="1:40" x14ac:dyDescent="0.25">
      <c r="A2895"/>
      <c r="B2895">
        <f t="shared" si="1505"/>
        <v>961000</v>
      </c>
      <c r="C2895" s="237" t="str">
        <f t="shared" si="1508"/>
        <v>-8.27553275868808E-08+0.00254841054984937i</v>
      </c>
      <c r="D2895" s="208" t="str">
        <f t="shared" si="1509"/>
        <v>-5.95700659146347+0.0195378142155118i</v>
      </c>
      <c r="E2895" t="str">
        <f t="shared" si="1510"/>
        <v>2870</v>
      </c>
      <c r="F2895" t="str">
        <f t="shared" si="1511"/>
        <v>0.777000777000777</v>
      </c>
      <c r="G2895" t="str">
        <f t="shared" si="1506"/>
        <v>0.777000777000777</v>
      </c>
      <c r="H2895" t="str">
        <f t="shared" si="1512"/>
        <v>9.11616192284502+0.389420626147992i</v>
      </c>
      <c r="I2895" t="str">
        <f t="shared" si="1513"/>
        <v>3773.83817512474i</v>
      </c>
      <c r="J2895" t="str">
        <f t="shared" si="1507"/>
        <v>-19276.7743486982+825.595029895689i</v>
      </c>
      <c r="K2895" t="str">
        <f t="shared" si="1514"/>
        <v>0.00836923434145316-0.195412806557171i</v>
      </c>
      <c r="L2895" t="str">
        <f t="shared" si="1515"/>
        <v>0.000636417885289731-0.0125975967389703i</v>
      </c>
      <c r="M2895" t="str">
        <f t="shared" si="1516"/>
        <v>0.00900565222674289-0.208010403296141i</v>
      </c>
      <c r="N2895" t="str">
        <f t="shared" si="1517"/>
        <v>-9.84616954260483i</v>
      </c>
      <c r="O2895" t="str">
        <f t="shared" si="1518"/>
        <v>-0.912520624357528+0.409030695818965i</v>
      </c>
      <c r="P2895" t="str">
        <f t="shared" si="1519"/>
        <v>1.91252062435753-0.409030695818965i</v>
      </c>
      <c r="Q2895" t="str">
        <f t="shared" si="1520"/>
        <v>-1.91252062435753+10.2552002384238i</v>
      </c>
      <c r="R2895" t="str">
        <f t="shared" si="1521"/>
        <v>-0.0721552226888677-0.173036335864145i</v>
      </c>
      <c r="S2895" t="str">
        <f t="shared" si="1522"/>
        <v>1.01745293535607i</v>
      </c>
      <c r="T2895" t="str">
        <f t="shared" si="1523"/>
        <v>0.176056327848233-0.0734145431260593i</v>
      </c>
      <c r="U2895" t="str">
        <f t="shared" si="1524"/>
        <v>0.0000333333333333333-0.000117456655738257i</v>
      </c>
      <c r="V2895" t="str">
        <f t="shared" si="1525"/>
        <v>6.66666666666667E-06-0.00117456655738257i</v>
      </c>
      <c r="W2895" t="str">
        <f t="shared" si="1526"/>
        <v>0.0000275821938729596-0.000107460704958608i</v>
      </c>
      <c r="X2895" t="str">
        <f t="shared" si="1527"/>
        <v>0.000027761717660447-0.000107361628908379i</v>
      </c>
      <c r="Y2895" t="str">
        <f t="shared" si="1528"/>
        <v>0.009+6.03814108019958i</v>
      </c>
      <c r="Z2895" t="str">
        <f t="shared" si="1529"/>
        <v>-0.000213287741184698-0.0000554925888869323i</v>
      </c>
      <c r="AA2895" t="str">
        <f t="shared" si="1530"/>
        <v>0.00297145593914387-1.98739750947341i</v>
      </c>
      <c r="AB2895" t="str">
        <f t="shared" si="1531"/>
        <v>0.830357788186415-0.3462547378781i</v>
      </c>
      <c r="AC2895" t="str">
        <f t="shared" si="1532"/>
        <v>0.935453325794951-0.17584130815194i</v>
      </c>
      <c r="AD2895" t="str">
        <f t="shared" si="1533"/>
        <v>0.924562062893076-0.196352431710299i</v>
      </c>
      <c r="AE2895" t="str">
        <f t="shared" si="1534"/>
        <v>-0.000208093858749378-0.0000094267758209672i</v>
      </c>
      <c r="AF2895" t="str">
        <f t="shared" si="1535"/>
        <v>-15.0731685143085-0.36988281193248i</v>
      </c>
      <c r="AG2895" t="str">
        <f t="shared" si="1536"/>
        <v>0.998597311401256-0.00665376197336294i</v>
      </c>
      <c r="AH2895" t="str">
        <f t="shared" si="1537"/>
        <v>0.00313594709125247+0.000240264584015082i</v>
      </c>
      <c r="AI2895">
        <f t="shared" si="1538"/>
        <v>-50.047206677557554</v>
      </c>
      <c r="AJ2895">
        <f t="shared" si="1539"/>
        <v>4.3812298799147218</v>
      </c>
      <c r="AK2895"/>
      <c r="AL2895"/>
      <c r="AM2895"/>
      <c r="AN2895"/>
    </row>
    <row r="2896" spans="1:40" x14ac:dyDescent="0.25">
      <c r="A2896"/>
      <c r="B2896">
        <f t="shared" si="1505"/>
        <v>962000</v>
      </c>
      <c r="C2896" s="237" t="str">
        <f t="shared" si="1508"/>
        <v>-8.25833685112563E-08+0.0025457614744393i</v>
      </c>
      <c r="D2896" s="208" t="str">
        <f t="shared" si="1509"/>
        <v>-5.95700659014511+0.019517504637368i</v>
      </c>
      <c r="E2896" t="str">
        <f t="shared" si="1510"/>
        <v>2870</v>
      </c>
      <c r="F2896" t="str">
        <f t="shared" si="1511"/>
        <v>0.777000777000777</v>
      </c>
      <c r="G2896" t="str">
        <f t="shared" si="1506"/>
        <v>0.777000777000777</v>
      </c>
      <c r="H2896" t="str">
        <f t="shared" si="1512"/>
        <v>9.1161990680283+0.389017530047615i</v>
      </c>
      <c r="I2896" t="str">
        <f t="shared" si="1513"/>
        <v>3777.76516594173i</v>
      </c>
      <c r="J2896" t="str">
        <f t="shared" si="1507"/>
        <v>-19316.9154608901+826.454129822739i</v>
      </c>
      <c r="K2896" t="str">
        <f t="shared" si="1514"/>
        <v>0.00835187370685198-0.195210396455873i</v>
      </c>
      <c r="L2896" t="str">
        <f t="shared" si="1515"/>
        <v>0.000635098818358168-0.0125845680927262i</v>
      </c>
      <c r="M2896" t="str">
        <f t="shared" si="1516"/>
        <v>0.00898697252521015-0.207794964548599i</v>
      </c>
      <c r="N2896" t="str">
        <f t="shared" si="1517"/>
        <v>-9.85641529655135i</v>
      </c>
      <c r="O2896" t="str">
        <f t="shared" si="1518"/>
        <v>-0.908281974090049+0.418358525122989i</v>
      </c>
      <c r="P2896" t="str">
        <f t="shared" si="1519"/>
        <v>1.90828197409005-0.418358525122989i</v>
      </c>
      <c r="Q2896" t="str">
        <f t="shared" si="1520"/>
        <v>-1.90828197409005+10.2747738216743i</v>
      </c>
      <c r="R2896" t="str">
        <f t="shared" si="1521"/>
        <v>-0.0727030153660551-0.172222196918069i</v>
      </c>
      <c r="S2896" t="str">
        <f t="shared" si="1522"/>
        <v>1.01851167930545i</v>
      </c>
      <c r="T2896" t="str">
        <f t="shared" si="1523"/>
        <v>0.175410318996696-0.0740488702710507i</v>
      </c>
      <c r="U2896" t="str">
        <f t="shared" si="1524"/>
        <v>0.0000333333333333334-0.000117334559422521i</v>
      </c>
      <c r="V2896" t="str">
        <f t="shared" si="1525"/>
        <v>6.66666666666667E-06-0.00117334559422521i</v>
      </c>
      <c r="W2896" t="str">
        <f t="shared" si="1526"/>
        <v>0.0000275821499548992-0.000107350416548329i</v>
      </c>
      <c r="X2896" t="str">
        <f t="shared" si="1527"/>
        <v>0.0000277612794767765-0.000107251443043318i</v>
      </c>
      <c r="Y2896" t="str">
        <f t="shared" si="1528"/>
        <v>0.009+6.04442426550676i</v>
      </c>
      <c r="Z2896" t="str">
        <f t="shared" si="1529"/>
        <v>-0.000212847353018418-0.0000554333745291217i</v>
      </c>
      <c r="AA2896" t="str">
        <f t="shared" si="1530"/>
        <v>0.00296528113903236-1.98533154403196i</v>
      </c>
      <c r="AB2896" t="str">
        <f t="shared" si="1531"/>
        <v>0.827310931037529-0.349246499046467i</v>
      </c>
      <c r="AC2896" t="str">
        <f t="shared" si="1532"/>
        <v>0.934863356718957-0.175049714277068i</v>
      </c>
      <c r="AD2896" t="str">
        <f t="shared" si="1533"/>
        <v>0.922559360060378-0.200834427100886i</v>
      </c>
      <c r="AE2896" t="str">
        <f t="shared" si="1534"/>
        <v>-0.000207497247807043-8.39350232817976E-06i</v>
      </c>
      <c r="AF2896" t="str">
        <f t="shared" si="1535"/>
        <v>-15.0732056581734-0.369500025410247i</v>
      </c>
      <c r="AG2896" t="str">
        <f t="shared" si="1536"/>
        <v>0.998566526063121-0.00663249786009698i</v>
      </c>
      <c r="AH2896" t="str">
        <f t="shared" si="1537"/>
        <v>0.00312754319039918+0.000224252108192336i</v>
      </c>
      <c r="AI2896">
        <f t="shared" si="1538"/>
        <v>-50.073662835628355</v>
      </c>
      <c r="AJ2896">
        <f t="shared" si="1539"/>
        <v>4.1012215973330273</v>
      </c>
      <c r="AK2896"/>
      <c r="AL2896"/>
      <c r="AM2896"/>
      <c r="AN2896"/>
    </row>
    <row r="2897" spans="1:40" x14ac:dyDescent="0.25">
      <c r="A2897"/>
      <c r="B2897">
        <f t="shared" si="1505"/>
        <v>963000</v>
      </c>
      <c r="C2897" s="237" t="str">
        <f t="shared" si="1508"/>
        <v>-8.24119448554977E-08+0.00254311790074346i</v>
      </c>
      <c r="D2897" s="208" t="str">
        <f t="shared" si="1509"/>
        <v>-5.95700658883087+0.0194972372390332i</v>
      </c>
      <c r="E2897" t="str">
        <f t="shared" si="1510"/>
        <v>2870</v>
      </c>
      <c r="F2897" t="str">
        <f t="shared" si="1511"/>
        <v>0.777000777000777</v>
      </c>
      <c r="G2897" t="str">
        <f t="shared" si="1506"/>
        <v>0.777000777000777</v>
      </c>
      <c r="H2897" t="str">
        <f t="shared" si="1512"/>
        <v>9.11623609787911+0.388615265819912i</v>
      </c>
      <c r="I2897" t="str">
        <f t="shared" si="1513"/>
        <v>3781.69215675871i</v>
      </c>
      <c r="J2897" t="str">
        <f t="shared" si="1507"/>
        <v>-19357.0983215086+827.313229749791i</v>
      </c>
      <c r="K2897" t="str">
        <f t="shared" si="1514"/>
        <v>0.00833456700309409-0.195008404488934i</v>
      </c>
      <c r="L2897" t="str">
        <f t="shared" si="1515"/>
        <v>0.000633783844645453-0.0125715662985815i</v>
      </c>
      <c r="M2897" t="str">
        <f t="shared" si="1516"/>
        <v>0.00896835084773954-0.207579970787515i</v>
      </c>
      <c r="N2897" t="str">
        <f t="shared" si="1517"/>
        <v>-9.86666105049787i</v>
      </c>
      <c r="O2897" t="str">
        <f t="shared" si="1518"/>
        <v>-0.903947977325968+0.427642437426749i</v>
      </c>
      <c r="P2897" t="str">
        <f t="shared" si="1519"/>
        <v>1.90394797732597-0.427642437426749i</v>
      </c>
      <c r="Q2897" t="str">
        <f t="shared" si="1520"/>
        <v>-1.90394797732597+10.2943034879246i</v>
      </c>
      <c r="R2897" t="str">
        <f t="shared" si="1521"/>
        <v>-0.0732433141779332-0.171405138726872i</v>
      </c>
      <c r="S2897" t="str">
        <f t="shared" si="1522"/>
        <v>1.01957042325483i</v>
      </c>
      <c r="T2897" t="str">
        <f t="shared" si="1523"/>
        <v>0.17475960983981-0.0746767168369818i</v>
      </c>
      <c r="U2897" t="str">
        <f t="shared" si="1524"/>
        <v>0.0000333333333333333-0.000117212716681687i</v>
      </c>
      <c r="V2897" t="str">
        <f t="shared" si="1525"/>
        <v>6.66666666666667E-06-0.00117212716681687i</v>
      </c>
      <c r="W2897" t="str">
        <f t="shared" si="1526"/>
        <v>0.0000275821059913372-0.000107240358656446i</v>
      </c>
      <c r="X2897" t="str">
        <f t="shared" si="1527"/>
        <v>0.0000277608424754173-0.000107141487480322i</v>
      </c>
      <c r="Y2897" t="str">
        <f t="shared" si="1528"/>
        <v>0.009+6.05070745081394i</v>
      </c>
      <c r="Z2897" t="str">
        <f t="shared" si="1529"/>
        <v>-0.00021240833607172-0.0000553742875475621i</v>
      </c>
      <c r="AA2897" t="str">
        <f t="shared" si="1530"/>
        <v>0.00295912556645128-1.9832698694748i</v>
      </c>
      <c r="AB2897" t="str">
        <f t="shared" si="1531"/>
        <v>0.824241905215689-0.352207695001073i</v>
      </c>
      <c r="AC2897" t="str">
        <f t="shared" si="1532"/>
        <v>0.934280827549923-0.174254832786562i</v>
      </c>
      <c r="AD2897" t="str">
        <f t="shared" si="1533"/>
        <v>0.920510961628183-0.205296101181213i</v>
      </c>
      <c r="AE2897" t="str">
        <f t="shared" si="1534"/>
        <v>-0.000206892327034422-7.36603542596911E-06i</v>
      </c>
      <c r="AF2897" t="str">
        <f t="shared" si="1535"/>
        <v>-15.07324268671-0.369118028580879i</v>
      </c>
      <c r="AG2897" t="str">
        <f t="shared" si="1536"/>
        <v>0.998535950135333-0.00661094952900973i</v>
      </c>
      <c r="AH2897" t="str">
        <f t="shared" si="1537"/>
        <v>0.00311900849449119+0.000208322329513958i</v>
      </c>
      <c r="AI2897">
        <f t="shared" si="1538"/>
        <v>-50.100337777503405</v>
      </c>
      <c r="AJ2897">
        <f t="shared" si="1539"/>
        <v>3.8211786092321973</v>
      </c>
      <c r="AK2897"/>
      <c r="AL2897"/>
      <c r="AM2897"/>
      <c r="AN2897"/>
    </row>
    <row r="2898" spans="1:40" x14ac:dyDescent="0.25">
      <c r="A2898"/>
      <c r="B2898">
        <f t="shared" si="1505"/>
        <v>964000</v>
      </c>
      <c r="C2898" s="237" t="str">
        <f t="shared" si="1508"/>
        <v>-8.22410543990985E-08+0.00254047981164034i</v>
      </c>
      <c r="D2898" s="208" t="str">
        <f t="shared" si="1509"/>
        <v>-5.95700658752071+0.0194770118892426i</v>
      </c>
      <c r="E2898" t="str">
        <f t="shared" si="1510"/>
        <v>2870</v>
      </c>
      <c r="F2898" t="str">
        <f t="shared" si="1511"/>
        <v>0.777000777000777</v>
      </c>
      <c r="G2898" t="str">
        <f t="shared" si="1506"/>
        <v>0.777000777000777</v>
      </c>
      <c r="H2898" t="str">
        <f t="shared" si="1512"/>
        <v>9.11627301287404+0.388213830897926i</v>
      </c>
      <c r="I2898" t="str">
        <f t="shared" si="1513"/>
        <v>3785.6191475757i</v>
      </c>
      <c r="J2898" t="str">
        <f t="shared" si="1507"/>
        <v>-19397.3229305537+828.172329676841i</v>
      </c>
      <c r="K2898" t="str">
        <f t="shared" si="1514"/>
        <v>0.00831731400715689-0.194806829364359i</v>
      </c>
      <c r="L2898" t="str">
        <f t="shared" si="1515"/>
        <v>0.000632472947247771-0.012558591273823i</v>
      </c>
      <c r="M2898" t="str">
        <f t="shared" si="1516"/>
        <v>0.00894978695440466-0.207365420638182i</v>
      </c>
      <c r="N2898" t="str">
        <f t="shared" si="1517"/>
        <v>-9.87690680444439i</v>
      </c>
      <c r="O2898" t="str">
        <f t="shared" si="1518"/>
        <v>-0.899519089024667+0.43688145815568i</v>
      </c>
      <c r="P2898" t="str">
        <f t="shared" si="1519"/>
        <v>1.89951908902467-0.43688145815568i</v>
      </c>
      <c r="Q2898" t="str">
        <f t="shared" si="1520"/>
        <v>-1.89951908902467+10.3137882626001i</v>
      </c>
      <c r="R2898" t="str">
        <f t="shared" si="1521"/>
        <v>-0.0737761273079562-0.170585228443051i</v>
      </c>
      <c r="S2898" t="str">
        <f t="shared" si="1522"/>
        <v>1.02062916720421i</v>
      </c>
      <c r="T2898" t="str">
        <f t="shared" si="1523"/>
        <v>0.174104259643171-0.0752980673738711i</v>
      </c>
      <c r="U2898" t="str">
        <f t="shared" si="1524"/>
        <v>0.0000333333333333334-0.000117091126726623i</v>
      </c>
      <c r="V2898" t="str">
        <f t="shared" si="1525"/>
        <v>6.66666666666667E-06-0.00117091126726623i</v>
      </c>
      <c r="W2898" t="str">
        <f t="shared" si="1526"/>
        <v>0.000027582061982275-0.000107130530565564i</v>
      </c>
      <c r="X2898" t="str">
        <f t="shared" si="1527"/>
        <v>0.000027760406651279-0.000107031761502679i</v>
      </c>
      <c r="Y2898" t="str">
        <f t="shared" si="1528"/>
        <v>0.009+6.05699063612112i</v>
      </c>
      <c r="Z2898" t="str">
        <f t="shared" si="1529"/>
        <v>-0.000211970684657752-0.0000553153275272647i</v>
      </c>
      <c r="AA2898" t="str">
        <f t="shared" si="1530"/>
        <v>0.00295298914165257-1.98121247244775i</v>
      </c>
      <c r="AB2898" t="str">
        <f t="shared" si="1531"/>
        <v>0.821150990243079-0.355138252873123i</v>
      </c>
      <c r="AC2898" t="str">
        <f t="shared" si="1532"/>
        <v>0.93370573322833-0.17345673220179i</v>
      </c>
      <c r="AD2898" t="str">
        <f t="shared" si="1533"/>
        <v>0.918417069198239-0.209736989163118i</v>
      </c>
      <c r="AE2898" t="str">
        <f t="shared" si="1534"/>
        <v>-0.000206279165209456-6.34444779836967E-06i</v>
      </c>
      <c r="AF2898" t="str">
        <f t="shared" si="1535"/>
        <v>-15.0732796003947-0.368736819008683i</v>
      </c>
      <c r="AG2898" t="str">
        <f t="shared" si="1536"/>
        <v>0.998505586303105-0.00658911930651094i</v>
      </c>
      <c r="AH2898" t="str">
        <f t="shared" si="1537"/>
        <v>0.00311034399196873+0.000192476425836507i</v>
      </c>
      <c r="AI2898">
        <f t="shared" si="1538"/>
        <v>-50.127232143277531</v>
      </c>
      <c r="AJ2898">
        <f t="shared" si="1539"/>
        <v>3.5411008919338491</v>
      </c>
      <c r="AK2898"/>
      <c r="AL2898"/>
      <c r="AM2898"/>
      <c r="AN2898"/>
    </row>
    <row r="2899" spans="1:40" x14ac:dyDescent="0.25">
      <c r="A2899"/>
      <c r="B2899">
        <f t="shared" si="1505"/>
        <v>965000</v>
      </c>
      <c r="C2899" s="237" t="str">
        <f t="shared" si="1508"/>
        <v>-8.20706949330509E-08+0.00253784719007938i</v>
      </c>
      <c r="D2899" s="208" t="str">
        <f t="shared" si="1509"/>
        <v>-5.95700658621462+0.0194568284572753i</v>
      </c>
      <c r="E2899" t="str">
        <f t="shared" si="1510"/>
        <v>2870</v>
      </c>
      <c r="F2899" t="str">
        <f t="shared" si="1511"/>
        <v>0.777000777000777</v>
      </c>
      <c r="G2899" t="str">
        <f t="shared" si="1506"/>
        <v>0.777000777000777</v>
      </c>
      <c r="H2899" t="str">
        <f t="shared" si="1512"/>
        <v>9.11630981348729+0.387813222725228i</v>
      </c>
      <c r="I2899" t="str">
        <f t="shared" si="1513"/>
        <v>3789.54613839269i</v>
      </c>
      <c r="J2899" t="str">
        <f t="shared" si="1507"/>
        <v>-19437.5892880254+829.031429603892i</v>
      </c>
      <c r="K2899" t="str">
        <f t="shared" si="1514"/>
        <v>0.00830011449716879-0.194605669795459i</v>
      </c>
      <c r="L2899" t="str">
        <f t="shared" si="1515"/>
        <v>0.0006311661093484-0.0125456429360759i</v>
      </c>
      <c r="M2899" t="str">
        <f t="shared" si="1516"/>
        <v>0.00893128060651719-0.207151312731535i</v>
      </c>
      <c r="N2899" t="str">
        <f t="shared" si="1517"/>
        <v>-9.88715255839091i</v>
      </c>
      <c r="O2899" t="str">
        <f t="shared" si="1518"/>
        <v>-0.894995774106728+0.446074617447685i</v>
      </c>
      <c r="P2899" t="str">
        <f t="shared" si="1519"/>
        <v>1.89499577410673-0.446074617447685i</v>
      </c>
      <c r="Q2899" t="str">
        <f t="shared" si="1520"/>
        <v>-1.89499577410673+10.3332271758386i</v>
      </c>
      <c r="R2899" t="str">
        <f t="shared" si="1521"/>
        <v>-0.0743014632551708-0.169762532592909i</v>
      </c>
      <c r="S2899" t="str">
        <f t="shared" si="1522"/>
        <v>1.02168791115359i</v>
      </c>
      <c r="T2899" t="str">
        <f t="shared" si="1523"/>
        <v>0.173444327316992-0.0759129067888307i</v>
      </c>
      <c r="U2899" t="str">
        <f t="shared" si="1524"/>
        <v>0.0000333333333333333-0.000116969788771466i</v>
      </c>
      <c r="V2899" t="str">
        <f t="shared" si="1525"/>
        <v>6.66666666666667E-06-0.00116969788771466i</v>
      </c>
      <c r="W2899" t="str">
        <f t="shared" si="1526"/>
        <v>0.0000275820179277122-0.000107020931561255i</v>
      </c>
      <c r="X2899" t="str">
        <f t="shared" si="1527"/>
        <v>0.0000277599719992957-0.000106922264396639i</v>
      </c>
      <c r="Y2899" t="str">
        <f t="shared" si="1528"/>
        <v>0.009+6.0632738214283i</v>
      </c>
      <c r="Z2899" t="str">
        <f t="shared" si="1529"/>
        <v>-0.0002115343931191-0.000055256494055054i</v>
      </c>
      <c r="AA2899" t="str">
        <f t="shared" si="1530"/>
        <v>0.00294687178530125-1.97915933965196i</v>
      </c>
      <c r="AB2899" t="str">
        <f t="shared" si="1531"/>
        <v>0.818038463965745-0.35803810147803i</v>
      </c>
      <c r="AC2899" t="str">
        <f t="shared" si="1532"/>
        <v>0.933138068339522-0.172655480427518i</v>
      </c>
      <c r="AD2899" t="str">
        <f t="shared" si="1533"/>
        <v>0.916277889091461-0.214156628169113i</v>
      </c>
      <c r="AE2899" t="str">
        <f t="shared" si="1534"/>
        <v>-0.000205657831648688-5.32881135917388E-06i</v>
      </c>
      <c r="AF2899" t="str">
        <f t="shared" si="1535"/>
        <v>-15.0733163997019-0.368356394267953i</v>
      </c>
      <c r="AG2899" t="str">
        <f t="shared" si="1536"/>
        <v>0.998475437226864-0.00656700954321443i</v>
      </c>
      <c r="AH2899" t="str">
        <f t="shared" si="1537"/>
        <v>0.00310155068069178+0.00017671556385919i</v>
      </c>
      <c r="AI2899">
        <f t="shared" si="1538"/>
        <v>-50.154346587326103</v>
      </c>
      <c r="AJ2899">
        <f t="shared" si="1539"/>
        <v>3.2609884256880091</v>
      </c>
      <c r="AK2899"/>
      <c r="AL2899"/>
      <c r="AM2899"/>
      <c r="AN2899"/>
    </row>
    <row r="2900" spans="1:40" x14ac:dyDescent="0.25">
      <c r="A2900"/>
      <c r="B2900">
        <f t="shared" si="1505"/>
        <v>966000</v>
      </c>
      <c r="C2900" s="237" t="str">
        <f t="shared" si="1508"/>
        <v>-8.19008642597763E-08+0.00253522001908064i</v>
      </c>
      <c r="D2900" s="208" t="str">
        <f t="shared" si="1509"/>
        <v>-5.95700658491258+0.0194366868129516i</v>
      </c>
      <c r="E2900" t="str">
        <f t="shared" si="1510"/>
        <v>2870</v>
      </c>
      <c r="F2900" t="str">
        <f t="shared" si="1511"/>
        <v>0.777000777000777</v>
      </c>
      <c r="G2900" t="str">
        <f t="shared" si="1506"/>
        <v>0.777000777000777</v>
      </c>
      <c r="H2900" t="str">
        <f t="shared" si="1512"/>
        <v>9.11634650019058+0.387413438755864i</v>
      </c>
      <c r="I2900" t="str">
        <f t="shared" si="1513"/>
        <v>3793.47312920968i</v>
      </c>
      <c r="J2900" t="str">
        <f t="shared" si="1507"/>
        <v>-19477.8973939237+829.890529530942i</v>
      </c>
      <c r="K2900" t="str">
        <f t="shared" si="1514"/>
        <v>0.00828296825240206-0.194404924500828i</v>
      </c>
      <c r="L2900" t="str">
        <f t="shared" si="1515"/>
        <v>0.000629863314217161-0.0125327212033019i</v>
      </c>
      <c r="M2900" t="str">
        <f t="shared" si="1516"/>
        <v>0.00891283156661922-0.20693764570413i</v>
      </c>
      <c r="N2900" t="str">
        <f t="shared" si="1517"/>
        <v>-9.89739831233743i</v>
      </c>
      <c r="O2900" t="str">
        <f t="shared" si="1518"/>
        <v>-0.890378507405126+0.45522095025495i</v>
      </c>
      <c r="P2900" t="str">
        <f t="shared" si="1519"/>
        <v>1.89037850740513-0.45522095025495i</v>
      </c>
      <c r="Q2900" t="str">
        <f t="shared" si="1520"/>
        <v>-1.89037850740513+10.3526192625924i</v>
      </c>
      <c r="R2900" t="str">
        <f t="shared" si="1521"/>
        <v>-0.074819330822899-0.168937117082884i</v>
      </c>
      <c r="S2900" t="str">
        <f t="shared" si="1522"/>
        <v>1.02274665510298i</v>
      </c>
      <c r="T2900" t="str">
        <f t="shared" si="1523"/>
        <v>0.17277987141926-0.0765212203361633i</v>
      </c>
      <c r="U2900" t="str">
        <f t="shared" si="1524"/>
        <v>0.0000333333333333334-0.000116848702033607i</v>
      </c>
      <c r="V2900" t="str">
        <f t="shared" si="1525"/>
        <v>6.66666666666667E-06-0.00116848702033607i</v>
      </c>
      <c r="W2900" t="str">
        <f t="shared" si="1526"/>
        <v>0.0000275819738276502-0.000106911560932053i</v>
      </c>
      <c r="X2900" t="str">
        <f t="shared" si="1527"/>
        <v>0.0000277595385144296-0.000106812995451414i</v>
      </c>
      <c r="Y2900" t="str">
        <f t="shared" si="1528"/>
        <v>0.009+6.06955700673548i</v>
      </c>
      <c r="Z2900" t="str">
        <f t="shared" si="1529"/>
        <v>-0.000211099455827627-0.0000551977867195639i</v>
      </c>
      <c r="AA2900" t="str">
        <f t="shared" si="1530"/>
        <v>0.00294077341847273-1.97711045784367i</v>
      </c>
      <c r="AB2900" t="str">
        <f t="shared" si="1531"/>
        <v>0.814904602568478-0.360907171268707i</v>
      </c>
      <c r="AC2900" t="str">
        <f t="shared" si="1532"/>
        <v>0.932577827125472-0.171851144757684i</v>
      </c>
      <c r="AD2900" t="str">
        <f t="shared" si="1533"/>
        <v>0.914093632331672-0.218554557280266i</v>
      </c>
      <c r="AE2900" t="str">
        <f t="shared" si="1534"/>
        <v>-0.000205028396200059-4.31919724864304E-06i</v>
      </c>
      <c r="AF2900" t="str">
        <f t="shared" si="1535"/>
        <v>-15.0733530851032-0.367976751942912i</v>
      </c>
      <c r="AG2900" t="str">
        <f t="shared" si="1536"/>
        <v>0.998445505542041-0.00654462261369692i</v>
      </c>
      <c r="AH2900" t="str">
        <f t="shared" si="1537"/>
        <v>0.00309262956783541+0.000161040899053291i</v>
      </c>
      <c r="AI2900">
        <f t="shared" si="1538"/>
        <v>-50.181681778424981</v>
      </c>
      <c r="AJ2900">
        <f t="shared" si="1539"/>
        <v>2.9808411946631987</v>
      </c>
      <c r="AK2900"/>
      <c r="AL2900"/>
      <c r="AM2900"/>
      <c r="AN2900"/>
    </row>
    <row r="2901" spans="1:40" x14ac:dyDescent="0.25">
      <c r="A2901"/>
      <c r="B2901">
        <f t="shared" si="1505"/>
        <v>967000</v>
      </c>
      <c r="C2901" s="237" t="str">
        <f t="shared" si="1508"/>
        <v>-8.17315601930519E-08+0.00253259828173442i</v>
      </c>
      <c r="D2901" s="208" t="str">
        <f t="shared" si="1509"/>
        <v>-5.95700658361459+0.0194165868266306i</v>
      </c>
      <c r="E2901" t="str">
        <f t="shared" si="1510"/>
        <v>2870</v>
      </c>
      <c r="F2901" t="str">
        <f t="shared" si="1511"/>
        <v>0.777000777000777</v>
      </c>
      <c r="G2901" t="str">
        <f t="shared" si="1506"/>
        <v>0.777000777000777</v>
      </c>
      <c r="H2901" t="str">
        <f t="shared" si="1512"/>
        <v>9.11638307345324+0.387014476454298i</v>
      </c>
      <c r="I2901" t="str">
        <f t="shared" si="1513"/>
        <v>3797.40012002666i</v>
      </c>
      <c r="J2901" t="str">
        <f t="shared" si="1507"/>
        <v>-19518.2472482487+830.749629457993i</v>
      </c>
      <c r="K2901" t="str">
        <f t="shared" si="1514"/>
        <v>0.00826587505326567-0.194204592204309i</v>
      </c>
      <c r="L2901" t="str">
        <f t="shared" si="1515"/>
        <v>0.000628564545209917-0.0125198259937982i</v>
      </c>
      <c r="M2901" t="str">
        <f t="shared" si="1516"/>
        <v>0.00889443959847559-0.206724418198107i</v>
      </c>
      <c r="N2901" t="str">
        <f t="shared" si="1517"/>
        <v>-9.90764406628395i</v>
      </c>
      <c r="O2901" t="str">
        <f t="shared" si="1518"/>
        <v>-0.88566777361538+0.464319496445257i</v>
      </c>
      <c r="P2901" t="str">
        <f t="shared" si="1519"/>
        <v>1.88566777361538-0.464319496445257i</v>
      </c>
      <c r="Q2901" t="str">
        <f t="shared" si="1520"/>
        <v>-1.88566777361538+10.3719635627292i</v>
      </c>
      <c r="R2901" t="str">
        <f t="shared" si="1521"/>
        <v>-0.0753297391076743-0.168109047205945i</v>
      </c>
      <c r="S2901" t="str">
        <f t="shared" si="1522"/>
        <v>1.02380539905236i</v>
      </c>
      <c r="T2901" t="str">
        <f t="shared" si="1523"/>
        <v>0.172110950158995-0.0771229936076427i</v>
      </c>
      <c r="U2901" t="str">
        <f t="shared" si="1524"/>
        <v>0.0000333333333333333-0.000116727865733676i</v>
      </c>
      <c r="V2901" t="str">
        <f t="shared" si="1525"/>
        <v>6.66666666666667E-06-0.00116727865733676i</v>
      </c>
      <c r="W2901" t="str">
        <f t="shared" si="1526"/>
        <v>0.0000275819296820889-0.000106802417969437i</v>
      </c>
      <c r="X2901" t="str">
        <f t="shared" si="1527"/>
        <v>0.0000277591061916675-0.000106703953959156i</v>
      </c>
      <c r="Y2901" t="str">
        <f t="shared" si="1528"/>
        <v>0.009+6.07584019204266i</v>
      </c>
      <c r="Z2901" t="str">
        <f t="shared" si="1529"/>
        <v>-0.000210665867184287-0.0000551392051112226i</v>
      </c>
      <c r="AA2901" t="str">
        <f t="shared" si="1530"/>
        <v>0.00293469396265043-1.97506581383391i</v>
      </c>
      <c r="AB2901" t="str">
        <f t="shared" si="1531"/>
        <v>0.811749680590193-0.363745394289728i</v>
      </c>
      <c r="AC2901" t="str">
        <f t="shared" si="1532"/>
        <v>0.932025003496306-0.171043791881241i</v>
      </c>
      <c r="AD2901" t="str">
        <f t="shared" si="1533"/>
        <v>0.911864514628786-0.222930317584014i</v>
      </c>
      <c r="AE2901" t="str">
        <f t="shared" si="1534"/>
        <v>-0.000204390929235627-3.31567583025717E-06i</v>
      </c>
      <c r="AF2901" t="str">
        <f t="shared" si="1535"/>
        <v>-15.0733896570678-0.367597889627667i</v>
      </c>
      <c r="AG2901" t="str">
        <f t="shared" si="1536"/>
        <v>0.998415793858854-0.00652196091625419i</v>
      </c>
      <c r="AH2901" t="str">
        <f t="shared" si="1537"/>
        <v>0.00308358166978373+0.000145453575592154i</v>
      </c>
      <c r="AI2901">
        <f t="shared" si="1538"/>
        <v>-50.209238399876249</v>
      </c>
      <c r="AJ2901">
        <f t="shared" si="1539"/>
        <v>2.7006591869331036</v>
      </c>
      <c r="AK2901"/>
      <c r="AL2901"/>
      <c r="AM2901"/>
      <c r="AN2901"/>
    </row>
    <row r="2902" spans="1:40" x14ac:dyDescent="0.25">
      <c r="A2902"/>
      <c r="B2902">
        <f t="shared" si="1505"/>
        <v>968000</v>
      </c>
      <c r="C2902" s="237" t="str">
        <f t="shared" si="1508"/>
        <v>-8.15627805579419E-08+0.00252998196120088i</v>
      </c>
      <c r="D2902" s="208" t="str">
        <f t="shared" si="1509"/>
        <v>-5.95700658232061+0.0193965283692068i</v>
      </c>
      <c r="E2902" t="str">
        <f t="shared" si="1510"/>
        <v>2870</v>
      </c>
      <c r="F2902" t="str">
        <f t="shared" si="1511"/>
        <v>0.777000777000777</v>
      </c>
      <c r="G2902" t="str">
        <f t="shared" si="1506"/>
        <v>0.777000777000777</v>
      </c>
      <c r="H2902" t="str">
        <f t="shared" si="1512"/>
        <v>9.11641953374213+0.386616333295365i</v>
      </c>
      <c r="I2902" t="str">
        <f t="shared" si="1513"/>
        <v>3801.32711084365i</v>
      </c>
      <c r="J2902" t="str">
        <f t="shared" si="1507"/>
        <v>-19558.6388510002+831.608729385044i</v>
      </c>
      <c r="K2902" t="str">
        <f t="shared" si="1514"/>
        <v>0.00824883468129873-0.194004671634979i</v>
      </c>
      <c r="L2902" t="str">
        <f t="shared" si="1515"/>
        <v>0.000627269785768025-0.0125069572261949i</v>
      </c>
      <c r="M2902" t="str">
        <f t="shared" si="1516"/>
        <v>0.00887610446706675-0.206511628861174i</v>
      </c>
      <c r="N2902" t="str">
        <f t="shared" si="1517"/>
        <v>-9.91788982023047i</v>
      </c>
      <c r="O2902" t="str">
        <f t="shared" si="1518"/>
        <v>-0.880864067244675+0.473369300902761i</v>
      </c>
      <c r="P2902" t="str">
        <f t="shared" si="1519"/>
        <v>1.88086406724468-0.473369300902761i</v>
      </c>
      <c r="Q2902" t="str">
        <f t="shared" si="1520"/>
        <v>-1.88086406724468+10.3912591211332i</v>
      </c>
      <c r="R2902" t="str">
        <f t="shared" si="1521"/>
        <v>-0.0758326974884168-0.167278387648072i</v>
      </c>
      <c r="S2902" t="str">
        <f t="shared" si="1522"/>
        <v>1.02486414300174i</v>
      </c>
      <c r="T2902" t="str">
        <f t="shared" si="1523"/>
        <v>0.171437621399654-0.0777182125229765i</v>
      </c>
      <c r="U2902" t="str">
        <f t="shared" si="1524"/>
        <v>0.0000333333333333333-0.000116607279095522i</v>
      </c>
      <c r="V2902" t="str">
        <f t="shared" si="1525"/>
        <v>6.66666666666667E-06-0.00116607279095522i</v>
      </c>
      <c r="W2902" t="str">
        <f t="shared" si="1526"/>
        <v>0.0000275818854910294-0.000106693501967809i</v>
      </c>
      <c r="X2902" t="str">
        <f t="shared" si="1527"/>
        <v>0.0000277586750260233-0.000106595139214938i</v>
      </c>
      <c r="Y2902" t="str">
        <f t="shared" si="1528"/>
        <v>0.009+6.08212337734984i</v>
      </c>
      <c r="Z2902" t="str">
        <f t="shared" si="1529"/>
        <v>-0.000210233621618929-0.0000550807488222466i</v>
      </c>
      <c r="AA2902" t="str">
        <f t="shared" si="1530"/>
        <v>0.0029286333397231-1.9730253944882i</v>
      </c>
      <c r="AB2902" t="str">
        <f t="shared" si="1531"/>
        <v>0.80857397093998-0.366552704132345i</v>
      </c>
      <c r="AC2902" t="str">
        <f t="shared" si="1532"/>
        <v>0.931479591041576-0.170233487888127i</v>
      </c>
      <c r="AD2902" t="str">
        <f t="shared" si="1533"/>
        <v>0.909590756361658-0.227283452221822i</v>
      </c>
      <c r="AE2902" t="str">
        <f t="shared" si="1534"/>
        <v>-0.000203745501644296-2.31831668754718E-06i</v>
      </c>
      <c r="AF2902" t="str">
        <f t="shared" si="1535"/>
        <v>-15.0734261160627-0.367219804926158i</v>
      </c>
      <c r="AG2902" t="str">
        <f t="shared" si="1536"/>
        <v>0.998386304762099-0.00649902687265627i</v>
      </c>
      <c r="AH2902" t="str">
        <f t="shared" si="1537"/>
        <v>0.0030744080120237+0.000129954726282374i</v>
      </c>
      <c r="AI2902">
        <f t="shared" si="1538"/>
        <v>-50.237017149636387</v>
      </c>
      <c r="AJ2902">
        <f t="shared" si="1539"/>
        <v>2.4204423944702858</v>
      </c>
      <c r="AK2902"/>
      <c r="AL2902"/>
      <c r="AM2902"/>
      <c r="AN2902"/>
    </row>
    <row r="2903" spans="1:40" x14ac:dyDescent="0.25">
      <c r="A2903"/>
      <c r="B2903">
        <f t="shared" si="1505"/>
        <v>969000</v>
      </c>
      <c r="C2903" s="237" t="str">
        <f t="shared" si="1508"/>
        <v>-8.13945231907277E-08+0.00252737104070971i</v>
      </c>
      <c r="D2903" s="208" t="str">
        <f t="shared" si="1509"/>
        <v>-5.95700658103064+0.0193765113121078i</v>
      </c>
      <c r="E2903" t="str">
        <f t="shared" si="1510"/>
        <v>2870</v>
      </c>
      <c r="F2903" t="str">
        <f t="shared" si="1511"/>
        <v>0.777000777000777</v>
      </c>
      <c r="G2903" t="str">
        <f t="shared" si="1506"/>
        <v>0.777000777000777</v>
      </c>
      <c r="H2903" t="str">
        <f t="shared" si="1512"/>
        <v>9.11645588152177+0.386219006764208i</v>
      </c>
      <c r="I2903" t="str">
        <f t="shared" si="1513"/>
        <v>3805.25410166064i</v>
      </c>
      <c r="J2903" t="str">
        <f t="shared" si="1507"/>
        <v>-19599.0722021784+832.467829312095i</v>
      </c>
      <c r="K2903" t="str">
        <f t="shared" si="1514"/>
        <v>0.00823184691916275-0.193805161527107i</v>
      </c>
      <c r="L2903" t="str">
        <f t="shared" si="1515"/>
        <v>0.000625979019417795-0.0124941148194539i</v>
      </c>
      <c r="M2903" t="str">
        <f t="shared" si="1516"/>
        <v>0.00885782593858054-0.206299276346561i</v>
      </c>
      <c r="N2903" t="str">
        <f t="shared" si="1517"/>
        <v>-9.92813557417699i</v>
      </c>
      <c r="O2903" t="str">
        <f t="shared" si="1518"/>
        <v>-0.875967892559955+0.48236941362826i</v>
      </c>
      <c r="P2903" t="str">
        <f t="shared" si="1519"/>
        <v>1.87596789255995-0.48236941362826i</v>
      </c>
      <c r="Q2903" t="str">
        <f t="shared" si="1520"/>
        <v>-1.87596789255995+10.4105049878053i</v>
      </c>
      <c r="R2903" t="str">
        <f t="shared" si="1521"/>
        <v>-0.0763282156158529-0.166445202494784i</v>
      </c>
      <c r="S2903" t="str">
        <f t="shared" si="1522"/>
        <v>1.02592288695112i</v>
      </c>
      <c r="T2903" t="str">
        <f t="shared" si="1523"/>
        <v>0.170759942662613-0.0783068633204434i</v>
      </c>
      <c r="U2903" t="str">
        <f t="shared" si="1524"/>
        <v>0.0000333333333333333-0.000116486941346197i</v>
      </c>
      <c r="V2903" t="str">
        <f t="shared" si="1525"/>
        <v>6.66666666666667E-06-0.00116486941346197i</v>
      </c>
      <c r="W2903" t="str">
        <f t="shared" si="1526"/>
        <v>0.0000275818412544717-0.000106584812224485i</v>
      </c>
      <c r="X2903" t="str">
        <f t="shared" si="1527"/>
        <v>0.0000277582450125354-0.000106486550516744i</v>
      </c>
      <c r="Y2903" t="str">
        <f t="shared" si="1528"/>
        <v>0.009+6.08840656265702i</v>
      </c>
      <c r="Z2903" t="str">
        <f t="shared" si="1529"/>
        <v>-0.000209802713590134-0.0000550224174466272i</v>
      </c>
      <c r="AA2903" t="str">
        <f t="shared" si="1530"/>
        <v>0.00292259147198242-1.97098918672629i</v>
      </c>
      <c r="AB2903" t="str">
        <f t="shared" si="1531"/>
        <v>0.805377744913526-0.369329035890327i</v>
      </c>
      <c r="AC2903" t="str">
        <f t="shared" si="1532"/>
        <v>0.930941583041303-0.169420298275266i</v>
      </c>
      <c r="AD2903" t="str">
        <f t="shared" si="1533"/>
        <v>0.907272582560265-0.231613506436773i</v>
      </c>
      <c r="AE2903" t="str">
        <f t="shared" si="1534"/>
        <v>-0.000203092184824514-0.0000013271886209495i</v>
      </c>
      <c r="AF2903" t="str">
        <f t="shared" si="1535"/>
        <v>-15.0734624625524-0.3668424954521i</v>
      </c>
      <c r="AG2903" t="str">
        <f t="shared" si="1536"/>
        <v>0.998357040810942-0.00647582292789958i</v>
      </c>
      <c r="AH2903" t="str">
        <f t="shared" si="1537"/>
        <v>0.00306510962903785+0.000114545472495303i</v>
      </c>
      <c r="AI2903">
        <f t="shared" si="1538"/>
        <v>-50.265018740449563</v>
      </c>
      <c r="AJ2903">
        <f t="shared" si="1539"/>
        <v>2.1401908131312628</v>
      </c>
      <c r="AK2903"/>
      <c r="AL2903"/>
      <c r="AM2903"/>
      <c r="AN2903"/>
    </row>
    <row r="2904" spans="1:40" x14ac:dyDescent="0.25">
      <c r="A2904"/>
      <c r="B2904">
        <f t="shared" si="1505"/>
        <v>970000</v>
      </c>
      <c r="C2904" s="237" t="str">
        <f t="shared" si="1508"/>
        <v>-8.12267859388376E-08+0.00252476550355973i</v>
      </c>
      <c r="D2904" s="208" t="str">
        <f t="shared" si="1509"/>
        <v>-5.95700657974465+0.0193565355272913i</v>
      </c>
      <c r="E2904" t="str">
        <f t="shared" si="1510"/>
        <v>2870</v>
      </c>
      <c r="F2904" t="str">
        <f t="shared" si="1511"/>
        <v>0.777000777000777</v>
      </c>
      <c r="G2904" t="str">
        <f t="shared" si="1506"/>
        <v>0.777000777000777</v>
      </c>
      <c r="H2904" t="str">
        <f t="shared" si="1512"/>
        <v>9.11649211725425+0.385822494356239i</v>
      </c>
      <c r="I2904" t="str">
        <f t="shared" si="1513"/>
        <v>3809.18109247762i</v>
      </c>
      <c r="J2904" t="str">
        <f t="shared" si="1507"/>
        <v>-19639.5473017832+833.326929239145i</v>
      </c>
      <c r="K2904" t="str">
        <f t="shared" si="1514"/>
        <v>0.00821491155063542-0.193606060620141i</v>
      </c>
      <c r="L2904" t="str">
        <f t="shared" si="1515"/>
        <v>0.000624692229770007-0.0124812986928671i</v>
      </c>
      <c r="M2904" t="str">
        <f t="shared" si="1516"/>
        <v>0.00883960378040543-0.206087359313008i</v>
      </c>
      <c r="N2904" t="str">
        <f t="shared" si="1517"/>
        <v>-9.9383813281235i</v>
      </c>
      <c r="O2904" t="str">
        <f t="shared" si="1518"/>
        <v>-0.870979763534985+0.491318889838913i</v>
      </c>
      <c r="P2904" t="str">
        <f t="shared" si="1519"/>
        <v>1.87097976353498-0.491318889838913i</v>
      </c>
      <c r="Q2904" t="str">
        <f t="shared" si="1520"/>
        <v>-1.87097976353498+10.4297002179624i</v>
      </c>
      <c r="R2904" t="str">
        <f t="shared" si="1521"/>
        <v>-0.076816303402181-0.165609555237761i</v>
      </c>
      <c r="S2904" t="str">
        <f t="shared" si="1522"/>
        <v>1.0269816309005i</v>
      </c>
      <c r="T2904" t="str">
        <f t="shared" si="1523"/>
        <v>0.170077971130782-0.0788889325477195i</v>
      </c>
      <c r="U2904" t="str">
        <f t="shared" si="1524"/>
        <v>0.0000333333333333333-0.000116366851715943i</v>
      </c>
      <c r="V2904" t="str">
        <f t="shared" si="1525"/>
        <v>6.66666666666667E-06-0.00116366851715943i</v>
      </c>
      <c r="W2904" t="str">
        <f t="shared" si="1526"/>
        <v>0.000027581796972417-0.000106476348039682i</v>
      </c>
      <c r="X2904" t="str">
        <f t="shared" si="1527"/>
        <v>0.0000277578161462689-0.000106378187165457i</v>
      </c>
      <c r="Y2904" t="str">
        <f t="shared" si="1528"/>
        <v>0.009+6.0946897479642i</v>
      </c>
      <c r="Z2904" t="str">
        <f t="shared" si="1529"/>
        <v>-0.000209373137585038-0.0000549642105801248i</v>
      </c>
      <c r="AA2904" t="str">
        <f t="shared" si="1530"/>
        <v>0.00291656828212043-1.96895717752187i</v>
      </c>
      <c r="AB2904" t="str">
        <f t="shared" si="1531"/>
        <v>0.802161272210168-0.372074326116697i</v>
      </c>
      <c r="AC2904" t="str">
        <f t="shared" si="1532"/>
        <v>0.930410972476767-0.168604287952689i</v>
      </c>
      <c r="AD2904" t="str">
        <f t="shared" si="1533"/>
        <v>0.904910222887569-0.235920027621031i</v>
      </c>
      <c r="AE2904" t="str">
        <f t="shared" si="1534"/>
        <v>-0.000202431050676978-3.42359644735892E-07i</v>
      </c>
      <c r="AF2904" t="str">
        <f t="shared" si="1535"/>
        <v>-15.0734986969989-0.366465958828948i</v>
      </c>
      <c r="AG2904" t="str">
        <f t="shared" si="1536"/>
        <v>0.99832800453871-0.00645235154995819i</v>
      </c>
      <c r="AH2904" t="str">
        <f t="shared" si="1537"/>
        <v>0.00305568756419702+0.0000992269240996886i</v>
      </c>
      <c r="AI2904">
        <f t="shared" si="1538"/>
        <v>-50.293243899982976</v>
      </c>
      <c r="AJ2904">
        <f t="shared" si="1539"/>
        <v>1.8599044426469198</v>
      </c>
      <c r="AK2904"/>
      <c r="AL2904"/>
      <c r="AM2904"/>
      <c r="AN2904"/>
    </row>
    <row r="2905" spans="1:40" x14ac:dyDescent="0.25">
      <c r="A2905"/>
      <c r="B2905">
        <f t="shared" ref="B2905:B2968" si="1540">B2904+1000</f>
        <v>971000</v>
      </c>
      <c r="C2905" s="237" t="str">
        <f t="shared" si="1508"/>
        <v>-8.10595666607785E-08+0.0025221653331186i</v>
      </c>
      <c r="D2905" s="208" t="str">
        <f t="shared" si="1509"/>
        <v>-5.95700657846264+0.0193366008872426i</v>
      </c>
      <c r="E2905" t="str">
        <f t="shared" si="1510"/>
        <v>2870</v>
      </c>
      <c r="F2905" t="str">
        <f t="shared" si="1511"/>
        <v>0.777000777000777</v>
      </c>
      <c r="G2905" t="str">
        <f t="shared" si="1506"/>
        <v>0.777000777000777</v>
      </c>
      <c r="H2905" t="str">
        <f t="shared" si="1512"/>
        <v>9.11652824139934+0.385426793577073i</v>
      </c>
      <c r="I2905" t="str">
        <f t="shared" si="1513"/>
        <v>3813.10808329461i</v>
      </c>
      <c r="J2905" t="str">
        <f t="shared" si="1507"/>
        <v>-19680.0641498146+834.186029166195i</v>
      </c>
      <c r="K2905" t="str">
        <f t="shared" si="1514"/>
        <v>0.00819802836060347-0.193407367658674i</v>
      </c>
      <c r="L2905" t="str">
        <f t="shared" si="1515"/>
        <v>0.000623409400519344-0.0124685087660546i</v>
      </c>
      <c r="M2905" t="str">
        <f t="shared" si="1516"/>
        <v>0.00882143776112281-0.205875876424729i</v>
      </c>
      <c r="N2905" t="str">
        <f t="shared" si="1517"/>
        <v>-9.94862708207002i</v>
      </c>
      <c r="O2905" t="str">
        <f t="shared" si="1518"/>
        <v>-0.865900203796383+0.500216790067449i</v>
      </c>
      <c r="P2905" t="str">
        <f t="shared" si="1519"/>
        <v>1.86590020379638-0.500216790067449i</v>
      </c>
      <c r="Q2905" t="str">
        <f t="shared" si="1520"/>
        <v>-1.86590020379638+10.4488438721375i</v>
      </c>
      <c r="R2905" t="str">
        <f t="shared" si="1521"/>
        <v>-0.0772969710109586-0.164771508781477i</v>
      </c>
      <c r="S2905" t="str">
        <f t="shared" si="1522"/>
        <v>1.02804037484988i</v>
      </c>
      <c r="T2905" t="str">
        <f t="shared" si="1523"/>
        <v>0.16939176365229-0.0794644070528662i</v>
      </c>
      <c r="U2905" t="str">
        <f t="shared" si="1524"/>
        <v>0.0000333333333333334-0.000116247009438172i</v>
      </c>
      <c r="V2905" t="str">
        <f t="shared" si="1525"/>
        <v>6.66666666666667E-06-0.00116247009438172i</v>
      </c>
      <c r="W2905" t="str">
        <f t="shared" si="1526"/>
        <v>0.0000275817526448653-0.000106368108716496i</v>
      </c>
      <c r="X2905" t="str">
        <f t="shared" si="1527"/>
        <v>0.0000277573884223134-0.000106270048464834i</v>
      </c>
      <c r="Y2905" t="str">
        <f t="shared" si="1528"/>
        <v>0.009+6.10097293327138i</v>
      </c>
      <c r="Z2905" t="str">
        <f t="shared" si="1529"/>
        <v>-0.000208944888119141-0.0000549061278202553i</v>
      </c>
      <c r="AA2905" t="str">
        <f t="shared" si="1530"/>
        <v>0.00291056369322711-1.9669293539023i</v>
      </c>
      <c r="AB2905" t="str">
        <f t="shared" si="1531"/>
        <v>0.79892482095027-0.374788512781225i</v>
      </c>
      <c r="AC2905" t="str">
        <f t="shared" si="1532"/>
        <v>0.929887752041074-0.16778552124969i</v>
      </c>
      <c r="AD2905" t="str">
        <f t="shared" si="1533"/>
        <v>0.902503911620694-0.240202565363176i</v>
      </c>
      <c r="AE2905" t="str">
        <f t="shared" si="1534"/>
        <v>-0.000201762171597257+6.36103016013301E-07i</v>
      </c>
      <c r="AF2905" t="str">
        <f t="shared" si="1535"/>
        <v>-15.073534819862-0.36609019268983i</v>
      </c>
      <c r="AG2905" t="str">
        <f t="shared" si="1536"/>
        <v>0.99829919845269-0.00642861522953185i</v>
      </c>
      <c r="AH2905" t="str">
        <f t="shared" si="1537"/>
        <v>0.00304614286965142+0.0000840001793949228i</v>
      </c>
      <c r="AI2905">
        <f t="shared" si="1538"/>
        <v>-50.32169337096925</v>
      </c>
      <c r="AJ2905">
        <f t="shared" si="1539"/>
        <v>1.5795832866096993</v>
      </c>
      <c r="AK2905"/>
      <c r="AL2905"/>
      <c r="AM2905"/>
      <c r="AN2905"/>
    </row>
    <row r="2906" spans="1:40" x14ac:dyDescent="0.25">
      <c r="A2906"/>
      <c r="B2906">
        <f t="shared" si="1540"/>
        <v>972000</v>
      </c>
      <c r="C2906" s="237" t="str">
        <f t="shared" si="1508"/>
        <v>-8.0892863226068E-08+0.00251957051282239i</v>
      </c>
      <c r="D2906" s="208" t="str">
        <f t="shared" si="1509"/>
        <v>-5.95700657718458+0.0193167072649717i</v>
      </c>
      <c r="E2906" t="str">
        <f t="shared" si="1510"/>
        <v>2870</v>
      </c>
      <c r="F2906" t="str">
        <f t="shared" si="1511"/>
        <v>0.777000777000777</v>
      </c>
      <c r="G2906" t="str">
        <f t="shared" si="1506"/>
        <v>0.777000777000777</v>
      </c>
      <c r="H2906" t="str">
        <f t="shared" si="1512"/>
        <v>9.11656425441442+0.385031901942492i</v>
      </c>
      <c r="I2906" t="str">
        <f t="shared" si="1513"/>
        <v>3817.0350741116i</v>
      </c>
      <c r="J2906" t="str">
        <f t="shared" si="1507"/>
        <v>-19720.6227462727+835.045129093246i</v>
      </c>
      <c r="K2906" t="str">
        <f t="shared" si="1514"/>
        <v>0.00818119713505574-0.19320908139242i</v>
      </c>
      <c r="L2906" t="str">
        <f t="shared" si="1515"/>
        <v>0.000622130515443923-0.0124557449589631i</v>
      </c>
      <c r="M2906" t="str">
        <f t="shared" si="1516"/>
        <v>0.00880332765049966-0.205664826351383i</v>
      </c>
      <c r="N2906" t="str">
        <f t="shared" si="1517"/>
        <v>-9.95887283601654i</v>
      </c>
      <c r="O2906" t="str">
        <f t="shared" si="1518"/>
        <v>-0.860729746568681+0.509062180260737i</v>
      </c>
      <c r="P2906" t="str">
        <f t="shared" si="1519"/>
        <v>1.86072974656868-0.509062180260737i</v>
      </c>
      <c r="Q2906" t="str">
        <f t="shared" si="1520"/>
        <v>-1.86072974656868+10.4679350162773i</v>
      </c>
      <c r="R2906" t="str">
        <f t="shared" si="1521"/>
        <v>-0.0777702288472399-0.163931125449939i</v>
      </c>
      <c r="S2906" t="str">
        <f t="shared" si="1522"/>
        <v>1.02909911879927i</v>
      </c>
      <c r="T2906" t="str">
        <f t="shared" si="1523"/>
        <v>0.168701376744305-0.0800332739755121i</v>
      </c>
      <c r="U2906" t="str">
        <f t="shared" si="1524"/>
        <v>0.0000333333333333333-0.000116127413749449i</v>
      </c>
      <c r="V2906" t="str">
        <f t="shared" si="1525"/>
        <v>6.66666666666667E-06-0.00116127413749449i</v>
      </c>
      <c r="W2906" t="str">
        <f t="shared" si="1526"/>
        <v>0.0000275817082718171-0.00010626009356089i</v>
      </c>
      <c r="X2906" t="str">
        <f t="shared" si="1527"/>
        <v>0.0000277569618357839-0.000106162133721499i</v>
      </c>
      <c r="Y2906" t="str">
        <f t="shared" si="1528"/>
        <v>0.009+6.10725611857856i</v>
      </c>
      <c r="Z2906" t="str">
        <f t="shared" si="1529"/>
        <v>-0.000208517959736144-0.0000548481687662827i</v>
      </c>
      <c r="AA2906" t="str">
        <f t="shared" si="1530"/>
        <v>0.00290457762878788-1.96490570294833i</v>
      </c>
      <c r="AB2906" t="str">
        <f t="shared" si="1531"/>
        <v>0.795668657693238-0.377471535228835i</v>
      </c>
      <c r="AC2906" t="str">
        <f t="shared" si="1532"/>
        <v>0.929371914149479-0.166964061921074i</v>
      </c>
      <c r="AD2906" t="str">
        <f t="shared" si="1533"/>
        <v>0.900053887631824-0.244460671495427i</v>
      </c>
      <c r="AE2906" t="str">
        <f t="shared" si="1534"/>
        <v>-0.000201085620468474+1.60813292837527E-06i</v>
      </c>
      <c r="AF2906" t="str">
        <f t="shared" si="1535"/>
        <v>-15.073570831599-0.36571519467752i</v>
      </c>
      <c r="AG2906" t="str">
        <f t="shared" si="1536"/>
        <v>0.998270625033924-0.00640461647979339i</v>
      </c>
      <c r="AH2906" t="str">
        <f t="shared" si="1537"/>
        <v>0.00303647660622213+0.0000688663250452427i</v>
      </c>
      <c r="AI2906">
        <f t="shared" si="1538"/>
        <v>-50.350367911349821</v>
      </c>
      <c r="AJ2906">
        <f t="shared" si="1539"/>
        <v>1.2992273524621885</v>
      </c>
      <c r="AK2906"/>
      <c r="AL2906"/>
      <c r="AM2906"/>
      <c r="AN2906"/>
    </row>
    <row r="2907" spans="1:40" x14ac:dyDescent="0.25">
      <c r="A2907"/>
      <c r="B2907">
        <f t="shared" si="1540"/>
        <v>973000</v>
      </c>
      <c r="C2907" s="237" t="str">
        <f t="shared" si="1508"/>
        <v>-8.07266735151658E-08+0.00251698102617528i</v>
      </c>
      <c r="D2907" s="208" t="str">
        <f t="shared" si="1509"/>
        <v>-5.95700657591046+0.0192968545340105i</v>
      </c>
      <c r="E2907" t="str">
        <f t="shared" si="1510"/>
        <v>2870</v>
      </c>
      <c r="F2907" t="str">
        <f t="shared" si="1511"/>
        <v>0.777000777000777</v>
      </c>
      <c r="G2907" t="str">
        <f t="shared" si="1506"/>
        <v>0.777000777000777</v>
      </c>
      <c r="H2907" t="str">
        <f t="shared" si="1512"/>
        <v>9.11660015675454+0.384637816978372i</v>
      </c>
      <c r="I2907" t="str">
        <f t="shared" si="1513"/>
        <v>3820.96206492859i</v>
      </c>
      <c r="J2907" t="str">
        <f t="shared" si="1507"/>
        <v>-19761.2230911573+835.904229020297i</v>
      </c>
      <c r="K2907" t="str">
        <f t="shared" si="1514"/>
        <v>0.00816441766107675-0.19301120057619i</v>
      </c>
      <c r="L2907" t="str">
        <f t="shared" si="1515"/>
        <v>0.000620855558404762-0.0124430071918644i</v>
      </c>
      <c r="M2907" t="str">
        <f t="shared" si="1516"/>
        <v>0.00878527321948151-0.205454207768054i</v>
      </c>
      <c r="N2907" t="str">
        <f t="shared" si="1517"/>
        <v>-9.96911858996306i</v>
      </c>
      <c r="O2907" t="str">
        <f t="shared" si="1518"/>
        <v>-0.855468934618329+0.51785413187787i</v>
      </c>
      <c r="P2907" t="str">
        <f t="shared" si="1519"/>
        <v>1.85546893461833-0.51785413187787i</v>
      </c>
      <c r="Q2907" t="str">
        <f t="shared" si="1520"/>
        <v>-1.85546893461833+10.4869727218409i</v>
      </c>
      <c r="R2907" t="str">
        <f t="shared" si="1521"/>
        <v>-0.0782360875479326-0.163088466993441i</v>
      </c>
      <c r="S2907" t="str">
        <f t="shared" si="1522"/>
        <v>1.03015786274865i</v>
      </c>
      <c r="T2907" t="str">
        <f t="shared" si="1523"/>
        <v>0.168006866596917-0.0805955207381945i</v>
      </c>
      <c r="U2907" t="str">
        <f t="shared" si="1524"/>
        <v>0.0000333333333333334-0.000116008063889481i</v>
      </c>
      <c r="V2907" t="str">
        <f t="shared" si="1525"/>
        <v>6.66666666666667E-06-0.00116008063889481i</v>
      </c>
      <c r="W2907" t="str">
        <f t="shared" si="1526"/>
        <v>0.0000275816638532735-0.000106152301881687i</v>
      </c>
      <c r="X2907" t="str">
        <f t="shared" si="1527"/>
        <v>0.0000277565363818212-0.000106054442244931i</v>
      </c>
      <c r="Y2907" t="str">
        <f t="shared" si="1528"/>
        <v>0.009+6.11353930388574i</v>
      </c>
      <c r="Z2907" t="str">
        <f t="shared" si="1529"/>
        <v>-0.000208092347007785-0.0000547903330192108i</v>
      </c>
      <c r="AA2907" t="str">
        <f t="shared" si="1530"/>
        <v>0.00289861001268126-1.96288621179382i</v>
      </c>
      <c r="AB2907" t="str">
        <f t="shared" si="1531"/>
        <v>0.792393047455841-0.380123334138775i</v>
      </c>
      <c r="AC2907" t="str">
        <f t="shared" si="1532"/>
        <v>0.928863450949484-0.166139973153463i</v>
      </c>
      <c r="AD2907" t="str">
        <f t="shared" si="1533"/>
        <v>0.89756039436844-0.248693900140715i</v>
      </c>
      <c r="AE2907" t="str">
        <f t="shared" si="1534"/>
        <v>-0.000200401470653918+2.57366445450015E-06i</v>
      </c>
      <c r="AF2907" t="str">
        <f t="shared" si="1535"/>
        <v>-15.073606732665-0.365340962444362i</v>
      </c>
      <c r="AG2907" t="str">
        <f t="shared" si="1536"/>
        <v>0.99824228673701-0.00638035783613321i</v>
      </c>
      <c r="AH2907" t="str">
        <f t="shared" si="1537"/>
        <v>0.00302668984329137+0.0000538264360146653i</v>
      </c>
      <c r="AI2907">
        <f t="shared" si="1538"/>
        <v>-50.379268294424193</v>
      </c>
      <c r="AJ2907">
        <f t="shared" si="1539"/>
        <v>1.0188366514840874</v>
      </c>
      <c r="AK2907"/>
      <c r="AL2907"/>
      <c r="AM2907"/>
      <c r="AN2907"/>
    </row>
    <row r="2908" spans="1:40" x14ac:dyDescent="0.25">
      <c r="A2908"/>
      <c r="B2908">
        <f t="shared" si="1540"/>
        <v>974000</v>
      </c>
      <c r="C2908" s="237" t="str">
        <f t="shared" si="1508"/>
        <v>-8.05609954194064E-08+0.0025143968567492i</v>
      </c>
      <c r="D2908" s="208" t="str">
        <f t="shared" si="1509"/>
        <v>-5.95700657464025+0.0192770425684105i</v>
      </c>
      <c r="E2908" t="str">
        <f t="shared" si="1510"/>
        <v>2870</v>
      </c>
      <c r="F2908" t="str">
        <f t="shared" si="1511"/>
        <v>0.777000777000777</v>
      </c>
      <c r="G2908" t="str">
        <f t="shared" si="1506"/>
        <v>0.777000777000777</v>
      </c>
      <c r="H2908" t="str">
        <f t="shared" si="1512"/>
        <v>9.11663594887239+0.384244536220656i</v>
      </c>
      <c r="I2908" t="str">
        <f t="shared" si="1513"/>
        <v>3824.88905574557i</v>
      </c>
      <c r="J2908" t="str">
        <f t="shared" si="1507"/>
        <v>-19801.8651844686+836.763328947348i</v>
      </c>
      <c r="K2908" t="str">
        <f t="shared" si="1514"/>
        <v>0.00814768972683948-0.19281372396986i</v>
      </c>
      <c r="L2908" t="str">
        <f t="shared" si="1515"/>
        <v>0.000619584513345256-0.0124302953853533i</v>
      </c>
      <c r="M2908" t="str">
        <f t="shared" si="1516"/>
        <v>0.00876727424018474-0.205244019355213i</v>
      </c>
      <c r="N2908" t="str">
        <f t="shared" si="1517"/>
        <v>-9.97936434390958i</v>
      </c>
      <c r="O2908" t="str">
        <f t="shared" si="1518"/>
        <v>-0.850118320196721+0.526591721987637i</v>
      </c>
      <c r="P2908" t="str">
        <f t="shared" si="1519"/>
        <v>1.85011832019672-0.526591721987637i</v>
      </c>
      <c r="Q2908" t="str">
        <f t="shared" si="1520"/>
        <v>-1.85011832019672+10.5059560658972i</v>
      </c>
      <c r="R2908" t="str">
        <f t="shared" si="1521"/>
        <v>-0.0786945579723877-0.162243594595373i</v>
      </c>
      <c r="S2908" t="str">
        <f t="shared" si="1522"/>
        <v>1.03121660669803i</v>
      </c>
      <c r="T2908" t="str">
        <f t="shared" si="1523"/>
        <v>0.167308289077131-0.081151135037887i</v>
      </c>
      <c r="U2908" t="str">
        <f t="shared" si="1524"/>
        <v>0.0000333333333333333-0.000115888959101093i</v>
      </c>
      <c r="V2908" t="str">
        <f t="shared" si="1525"/>
        <v>6.66666666666667E-06-0.00115888959101093i</v>
      </c>
      <c r="W2908" t="str">
        <f t="shared" si="1526"/>
        <v>0.0000275816193892346-0.000106044732990539i</v>
      </c>
      <c r="X2908" t="str">
        <f t="shared" si="1527"/>
        <v>0.0000277561120555904-0.000105946973347437i</v>
      </c>
      <c r="Y2908" t="str">
        <f t="shared" si="1528"/>
        <v>0.009+6.11982248919292i</v>
      </c>
      <c r="Z2908" t="str">
        <f t="shared" si="1529"/>
        <v>-0.000207668044533634-0.0000547326201817705i</v>
      </c>
      <c r="AA2908" t="str">
        <f t="shared" si="1530"/>
        <v>0.00289266076917627-1.96087086762548i</v>
      </c>
      <c r="AB2908" t="str">
        <f t="shared" si="1531"/>
        <v>0.789098253731038-0.38274385148465i</v>
      </c>
      <c r="AC2908" t="str">
        <f t="shared" si="1532"/>
        <v>0.928362354330707-0.165313317571648i</v>
      </c>
      <c r="AD2908" t="str">
        <f t="shared" si="1533"/>
        <v>0.895023679833169-0.252901807759654i</v>
      </c>
      <c r="AE2908" t="str">
        <f t="shared" si="1534"/>
        <v>-0.000199709795989644+3.53263275446888E-06i</v>
      </c>
      <c r="AF2908" t="str">
        <f t="shared" si="1535"/>
        <v>-15.0736425235126-0.364967493652246i</v>
      </c>
      <c r="AG2908" t="str">
        <f t="shared" si="1536"/>
        <v>0.998214185989903-0.00635584185590242i</v>
      </c>
      <c r="AH2908" t="str">
        <f t="shared" si="1537"/>
        <v>0.00301678365869204+0.0000388815755028111i</v>
      </c>
      <c r="AI2908">
        <f t="shared" si="1538"/>
        <v>-50.408395309003822</v>
      </c>
      <c r="AJ2908">
        <f t="shared" si="1539"/>
        <v>0.73841119877977246</v>
      </c>
      <c r="AK2908"/>
      <c r="AL2908"/>
      <c r="AM2908"/>
      <c r="AN2908"/>
    </row>
    <row r="2909" spans="1:40" x14ac:dyDescent="0.25">
      <c r="A2909"/>
      <c r="B2909">
        <f t="shared" si="1540"/>
        <v>975000</v>
      </c>
      <c r="C2909" s="237" t="str">
        <f t="shared" si="1508"/>
        <v>-8.03958268409325E-08+0.00251181798818346i</v>
      </c>
      <c r="D2909" s="208" t="str">
        <f t="shared" si="1509"/>
        <v>-5.95700657337397+0.0192572712427399i</v>
      </c>
      <c r="E2909" t="str">
        <f t="shared" si="1510"/>
        <v>2870</v>
      </c>
      <c r="F2909" t="str">
        <f t="shared" si="1511"/>
        <v>0.777000777000777</v>
      </c>
      <c r="G2909" t="str">
        <f t="shared" si="1506"/>
        <v>0.777000777000777</v>
      </c>
      <c r="H2909" t="str">
        <f t="shared" si="1512"/>
        <v>9.11667163121847+0.383852057215283i</v>
      </c>
      <c r="I2909" t="str">
        <f t="shared" si="1513"/>
        <v>3828.81604656256i</v>
      </c>
      <c r="J2909" t="str">
        <f t="shared" si="1507"/>
        <v>-19842.5490262065+837.622428874398i</v>
      </c>
      <c r="K2909" t="str">
        <f t="shared" si="1514"/>
        <v>0.00813101312159925-0.192616650338353i</v>
      </c>
      <c r="L2909" t="str">
        <f t="shared" si="1515"/>
        <v>0.000618317364290716-0.0124176094603468i</v>
      </c>
      <c r="M2909" t="str">
        <f t="shared" si="1516"/>
        <v>0.00874933048588997-0.2050342597987i</v>
      </c>
      <c r="N2909" t="str">
        <f t="shared" si="1517"/>
        <v>-9.9896100978561i</v>
      </c>
      <c r="O2909" t="str">
        <f t="shared" si="1518"/>
        <v>-0.844678464982232+0.535274033365398i</v>
      </c>
      <c r="P2909" t="str">
        <f t="shared" si="1519"/>
        <v>1.84467846498223-0.535274033365398i</v>
      </c>
      <c r="Q2909" t="str">
        <f t="shared" si="1520"/>
        <v>-1.84467846498223+10.5248841312215i</v>
      </c>
      <c r="R2909" t="str">
        <f t="shared" si="1521"/>
        <v>-0.0791456511932161-0.161396568879088i</v>
      </c>
      <c r="S2909" t="str">
        <f t="shared" si="1522"/>
        <v>1.03227535064741i</v>
      </c>
      <c r="T2909" t="str">
        <f t="shared" si="1523"/>
        <v>0.166605699732949-0.0817001048376948i</v>
      </c>
      <c r="U2909" t="str">
        <f t="shared" si="1524"/>
        <v>0.0000333333333333334-0.00011577009863022i</v>
      </c>
      <c r="V2909" t="str">
        <f t="shared" si="1525"/>
        <v>6.66666666666667E-06-0.0011577009863022i</v>
      </c>
      <c r="W2909" t="str">
        <f t="shared" si="1526"/>
        <v>0.0000275815748797011-0.000105937386201928i</v>
      </c>
      <c r="X2909" t="str">
        <f t="shared" si="1527"/>
        <v>0.0000277556888522813-0.00010583972634415i</v>
      </c>
      <c r="Y2909" t="str">
        <f t="shared" si="1528"/>
        <v>0.009+6.1261056745001i</v>
      </c>
      <c r="Z2909" t="str">
        <f t="shared" si="1529"/>
        <v>-0.000207245046940952-0.0000546750298584121i</v>
      </c>
      <c r="AA2909" t="str">
        <f t="shared" si="1530"/>
        <v>0.00288672982293023-1.95885965768257i</v>
      </c>
      <c r="AB2909" t="str">
        <f t="shared" si="1531"/>
        <v>0.785784538507231-0.385333030495259i</v>
      </c>
      <c r="AC2909" t="str">
        <f t="shared" si="1532"/>
        <v>0.927868615934517-0.164484157245026i</v>
      </c>
      <c r="AD2909" t="str">
        <f t="shared" si="1533"/>
        <v>0.892443996563145-0.257083953197337i</v>
      </c>
      <c r="AE2909" t="str">
        <f t="shared" si="1534"/>
        <v>-0.000199010670777083+4.48497378909721E-06i</v>
      </c>
      <c r="AF2909" t="str">
        <f t="shared" si="1535"/>
        <v>-15.0736782045924-0.364594785972543i</v>
      </c>
      <c r="AG2909" t="str">
        <f t="shared" si="1536"/>
        <v>0.998186325193723-0.00633107111815412i</v>
      </c>
      <c r="AH2909" t="str">
        <f t="shared" si="1537"/>
        <v>0.00300675913859721+0.0000240327948815599i</v>
      </c>
      <c r="AI2909">
        <f t="shared" si="1538"/>
        <v>-50.437749759568653</v>
      </c>
      <c r="AJ2909">
        <f t="shared" si="1539"/>
        <v>0.45795101326504561</v>
      </c>
      <c r="AK2909"/>
      <c r="AL2909"/>
      <c r="AM2909"/>
      <c r="AN2909"/>
    </row>
    <row r="2910" spans="1:40" x14ac:dyDescent="0.25">
      <c r="A2910"/>
      <c r="B2910">
        <f t="shared" si="1540"/>
        <v>976000</v>
      </c>
      <c r="C2910" s="237" t="str">
        <f t="shared" si="1508"/>
        <v>-8.02311656926292E-08+0.00250924440418444i</v>
      </c>
      <c r="D2910" s="208" t="str">
        <f t="shared" si="1509"/>
        <v>-5.95700657211157+0.0192375404320807i</v>
      </c>
      <c r="E2910" t="str">
        <f t="shared" si="1510"/>
        <v>2870</v>
      </c>
      <c r="F2910" t="str">
        <f t="shared" si="1511"/>
        <v>0.777000777000777</v>
      </c>
      <c r="G2910" t="str">
        <f t="shared" si="1506"/>
        <v>0.777000777000777</v>
      </c>
      <c r="H2910" t="str">
        <f t="shared" si="1512"/>
        <v>9.11670720424082+0.383460377518151i</v>
      </c>
      <c r="I2910" t="str">
        <f t="shared" si="1513"/>
        <v>3832.74303737955i</v>
      </c>
      <c r="J2910" t="str">
        <f t="shared" si="1507"/>
        <v>-19883.274616371+838.481528801449i</v>
      </c>
      <c r="K2910" t="str">
        <f t="shared" si="1514"/>
        <v>0.00811438763568676-0.192419978451607i</v>
      </c>
      <c r="L2910" t="str">
        <f t="shared" si="1515"/>
        <v>0.000617054095347818-0.0124049493380815i</v>
      </c>
      <c r="M2910" t="str">
        <f t="shared" si="1516"/>
        <v>0.00873144173103458-0.204824927789688i</v>
      </c>
      <c r="N2910" t="str">
        <f t="shared" si="1517"/>
        <v>-9.99985585180262i</v>
      </c>
      <c r="O2910" t="str">
        <f t="shared" si="1518"/>
        <v>-0.839149940021243+0.543900154589373i</v>
      </c>
      <c r="P2910" t="str">
        <f t="shared" si="1519"/>
        <v>1.83914994002124-0.543900154589373i</v>
      </c>
      <c r="Q2910" t="str">
        <f t="shared" si="1520"/>
        <v>-1.83914994002124+10.543756006392i</v>
      </c>
      <c r="R2910" t="str">
        <f t="shared" si="1521"/>
        <v>-0.0795893784873228-0.160547449914787i</v>
      </c>
      <c r="S2910" t="str">
        <f t="shared" si="1522"/>
        <v>1.03333409459679i</v>
      </c>
      <c r="T2910" t="str">
        <f t="shared" si="1523"/>
        <v>0.16589915379752-0.0822424183587189i</v>
      </c>
      <c r="U2910" t="str">
        <f t="shared" si="1524"/>
        <v>0.0000333333333333333-0.000115651481725886i</v>
      </c>
      <c r="V2910" t="str">
        <f t="shared" si="1525"/>
        <v>6.66666666666667E-06-0.00115651481725886i</v>
      </c>
      <c r="W2910" t="str">
        <f t="shared" si="1526"/>
        <v>0.0000275815303246734-0.000105830260833146i</v>
      </c>
      <c r="X2910" t="str">
        <f t="shared" si="1527"/>
        <v>0.0000277552667671085-0.000105732700553011i</v>
      </c>
      <c r="Y2910" t="str">
        <f t="shared" si="1528"/>
        <v>0.009+6.13238885980728i</v>
      </c>
      <c r="Z2910" t="str">
        <f t="shared" si="1529"/>
        <v>-0.000206823348884519-0.0000546175616552963i</v>
      </c>
      <c r="AA2910" t="str">
        <f t="shared" si="1530"/>
        <v>0.00288081709898623-1.95685256925669i</v>
      </c>
      <c r="AB2910" t="str">
        <f t="shared" si="1531"/>
        <v>0.782452162287839-0.387890815616219i</v>
      </c>
      <c r="AC2910" t="str">
        <f t="shared" si="1532"/>
        <v>0.927382227163463-0.163652553694048i</v>
      </c>
      <c r="AD2910" t="str">
        <f t="shared" si="1533"/>
        <v>0.889821601608798-0.261239897730009i</v>
      </c>
      <c r="AE2910" t="str">
        <f t="shared" si="1534"/>
        <v>-0.000198304169775609+5.43062432268657E-06i</v>
      </c>
      <c r="AF2910" t="str">
        <f t="shared" si="1535"/>
        <v>-15.0737137763524-0.36422283708607i</v>
      </c>
      <c r="AG2910" t="str">
        <f t="shared" si="1536"/>
        <v>0.998158706722555-0.0063060482233824i</v>
      </c>
      <c r="AH2910" t="str">
        <f t="shared" si="1537"/>
        <v>0.00299661737740852+9.28113363252351E-06i</v>
      </c>
      <c r="AI2910">
        <f t="shared" si="1538"/>
        <v>-50.467332466429404</v>
      </c>
      <c r="AJ2910">
        <f t="shared" si="1539"/>
        <v>0.17745611765300265</v>
      </c>
      <c r="AK2910"/>
      <c r="AL2910"/>
      <c r="AM2910"/>
      <c r="AN2910"/>
    </row>
    <row r="2911" spans="1:40" x14ac:dyDescent="0.25">
      <c r="A2911"/>
      <c r="B2911">
        <f t="shared" si="1540"/>
        <v>977000</v>
      </c>
      <c r="C2911" s="237" t="str">
        <f t="shared" si="1508"/>
        <v>-8.00670098980564E-08+0.00250667608852521i</v>
      </c>
      <c r="D2911" s="208" t="str">
        <f t="shared" si="1509"/>
        <v>-5.95700657085304+0.0192178500120266i</v>
      </c>
      <c r="E2911" t="str">
        <f t="shared" si="1510"/>
        <v>2870</v>
      </c>
      <c r="F2911" t="str">
        <f t="shared" si="1511"/>
        <v>0.777000777000777</v>
      </c>
      <c r="G2911" t="str">
        <f t="shared" si="1506"/>
        <v>0.777000777000777</v>
      </c>
      <c r="H2911" t="str">
        <f t="shared" si="1512"/>
        <v>9.1167426683853+0.383069494695058i</v>
      </c>
      <c r="I2911" t="str">
        <f t="shared" si="1513"/>
        <v>3836.67002819653i</v>
      </c>
      <c r="J2911" t="str">
        <f t="shared" si="1507"/>
        <v>-19924.0419549621+839.340628728499i</v>
      </c>
      <c r="K2911" t="str">
        <f t="shared" si="1514"/>
        <v>0.00809781306050153-0.192223707084554i</v>
      </c>
      <c r="L2911" t="str">
        <f t="shared" si="1515"/>
        <v>0.000615794690704152-0.0123923149401126i</v>
      </c>
      <c r="M2911" t="str">
        <f t="shared" si="1516"/>
        <v>0.00871360775120568-0.204616022024667i</v>
      </c>
      <c r="N2911" t="str">
        <f t="shared" si="1517"/>
        <v>-10.0101016057491i</v>
      </c>
      <c r="O2911" t="str">
        <f t="shared" si="1518"/>
        <v>-0.833533325668229+0.552469180136288i</v>
      </c>
      <c r="P2911" t="str">
        <f t="shared" si="1519"/>
        <v>1.83353332566823-0.552469180136288i</v>
      </c>
      <c r="Q2911" t="str">
        <f t="shared" si="1520"/>
        <v>-1.83353332566823+10.5625707858854i</v>
      </c>
      <c r="R2911" t="str">
        <f t="shared" si="1521"/>
        <v>-0.0800257513271623-0.159696297226456i</v>
      </c>
      <c r="S2911" t="str">
        <f t="shared" si="1522"/>
        <v>1.03439283854618i</v>
      </c>
      <c r="T2911" t="str">
        <f t="shared" si="1523"/>
        <v>0.165188706193388-0.0827780640720941i</v>
      </c>
      <c r="U2911" t="str">
        <f t="shared" si="1524"/>
        <v>0.0000333333333333333-0.000115533107640189i</v>
      </c>
      <c r="V2911" t="str">
        <f t="shared" si="1525"/>
        <v>6.66666666666667E-06-0.00115533107640189i</v>
      </c>
      <c r="W2911" t="str">
        <f t="shared" si="1526"/>
        <v>0.0000275814857241523-0.000105723356204277i</v>
      </c>
      <c r="X2911" t="str">
        <f t="shared" si="1527"/>
        <v>0.0000277548457953117-0.00010562589529475i</v>
      </c>
      <c r="Y2911" t="str">
        <f t="shared" si="1528"/>
        <v>0.009+6.13867204511446i</v>
      </c>
      <c r="Z2911" t="str">
        <f t="shared" si="1529"/>
        <v>-0.00020640294504644-0.0000545602151802851i</v>
      </c>
      <c r="AA2911" t="str">
        <f t="shared" si="1530"/>
        <v>0.00287492252277083-1.95484958969144i</v>
      </c>
      <c r="AB2911" t="str">
        <f t="shared" si="1531"/>
        <v>0.779101384111334-0.390417152472417i</v>
      </c>
      <c r="AC2911" t="str">
        <f t="shared" si="1532"/>
        <v>0.926903179190464-0.162818567896761i</v>
      </c>
      <c r="AD2911" t="str">
        <f t="shared" si="1533"/>
        <v>0.887156756512246-0.265369205111567i</v>
      </c>
      <c r="AE2911" t="str">
        <f t="shared" si="1534"/>
        <v>-0.000197590368195083+6.36952192570842E-06i</v>
      </c>
      <c r="AF2911" t="str">
        <f t="shared" si="1535"/>
        <v>-15.0737492392383-0.363851644683031i</v>
      </c>
      <c r="AG2911" t="str">
        <f t="shared" si="1536"/>
        <v>0.998131332923265-0.00628077579325977i</v>
      </c>
      <c r="AH2911" t="str">
        <f t="shared" si="1537"/>
        <v>0.00298635947764387-5.37238071445968E-06i</v>
      </c>
      <c r="AI2911">
        <f t="shared" si="1538"/>
        <v>-50.497144265894704</v>
      </c>
      <c r="AJ2911">
        <f t="shared" si="1539"/>
        <v>-0.10307346155753476</v>
      </c>
      <c r="AK2911"/>
      <c r="AL2911"/>
      <c r="AM2911"/>
      <c r="AN2911"/>
    </row>
    <row r="2912" spans="1:40" x14ac:dyDescent="0.25">
      <c r="A2912"/>
      <c r="B2912">
        <f t="shared" si="1540"/>
        <v>978000</v>
      </c>
      <c r="C2912" s="237" t="str">
        <f t="shared" si="1508"/>
        <v>-7.99033573913846E-08+0.00250411302504523i</v>
      </c>
      <c r="D2912" s="208" t="str">
        <f t="shared" si="1509"/>
        <v>-5.95700656959836+0.0191981998586801i</v>
      </c>
      <c r="E2912" t="str">
        <f t="shared" si="1510"/>
        <v>2870</v>
      </c>
      <c r="F2912" t="str">
        <f t="shared" si="1511"/>
        <v>0.777000777000777</v>
      </c>
      <c r="G2912" t="str">
        <f t="shared" si="1506"/>
        <v>0.777000777000777</v>
      </c>
      <c r="H2912" t="str">
        <f t="shared" si="1512"/>
        <v>9.11677802409546+0.382679406321654i</v>
      </c>
      <c r="I2912" t="str">
        <f t="shared" si="1513"/>
        <v>3840.59701901352i</v>
      </c>
      <c r="J2912" t="str">
        <f t="shared" si="1507"/>
        <v>-19964.8510419798+840.19972865555i</v>
      </c>
      <c r="K2912" t="str">
        <f t="shared" si="1514"/>
        <v>0.00808128918850554-0.192027835017094i</v>
      </c>
      <c r="L2912" t="str">
        <f t="shared" si="1515"/>
        <v>0.000614539134627708-0.0123797061883123i</v>
      </c>
      <c r="M2912" t="str">
        <f t="shared" si="1516"/>
        <v>0.00869582832313325-0.204407541205406i</v>
      </c>
      <c r="N2912" t="str">
        <f t="shared" si="1517"/>
        <v>-10.0203473596957i</v>
      </c>
      <c r="O2912" t="str">
        <f t="shared" si="1518"/>
        <v>-0.827829211524695+0.560980210476628i</v>
      </c>
      <c r="P2912" t="str">
        <f t="shared" si="1519"/>
        <v>1.8278292115247-0.560980210476628i</v>
      </c>
      <c r="Q2912" t="str">
        <f t="shared" si="1520"/>
        <v>-1.8278292115247+10.5813275701723i</v>
      </c>
      <c r="R2912" t="str">
        <f t="shared" si="1521"/>
        <v>-0.0804547813722216-0.158843169798811i</v>
      </c>
      <c r="S2912" t="str">
        <f t="shared" si="1522"/>
        <v>1.03545158249556i</v>
      </c>
      <c r="T2912" t="str">
        <f t="shared" si="1523"/>
        <v>0.16447441153679-0.0833070306912012i</v>
      </c>
      <c r="U2912" t="str">
        <f t="shared" si="1524"/>
        <v>0.0000333333333333333-0.000115414975628287i</v>
      </c>
      <c r="V2912" t="str">
        <f t="shared" si="1525"/>
        <v>6.66666666666667E-06-0.00115414975628287i</v>
      </c>
      <c r="W2912" t="str">
        <f t="shared" si="1526"/>
        <v>0.0000275814410781382-0.000105616671638188i</v>
      </c>
      <c r="X2912" t="str">
        <f t="shared" si="1527"/>
        <v>0.0000277544259321538-0.000105519309892878i</v>
      </c>
      <c r="Y2912" t="str">
        <f t="shared" si="1528"/>
        <v>0.009+6.14495523042164i</v>
      </c>
      <c r="Z2912" t="str">
        <f t="shared" si="1529"/>
        <v>-0.00020598383013601-0.0000545029900429302i</v>
      </c>
      <c r="AA2912" t="str">
        <f t="shared" si="1530"/>
        <v>0.00286904602009169-1.95285070638221i</v>
      </c>
      <c r="AB2912" t="str">
        <f t="shared" si="1531"/>
        <v>0.775732461571513-0.392911987831273i</v>
      </c>
      <c r="AC2912" t="str">
        <f t="shared" si="1532"/>
        <v>0.926431462967789-0.161982260295332i</v>
      </c>
      <c r="AD2912" t="str">
        <f t="shared" si="1533"/>
        <v>0.884449727285061-0.269471441619993i</v>
      </c>
      <c r="AE2912" t="str">
        <f t="shared" si="1534"/>
        <v>-0.000196869341688395+7.30160497746818E-06i</v>
      </c>
      <c r="AF2912" t="str">
        <f t="shared" si="1535"/>
        <v>-15.0737845936938-0.363481206462974i</v>
      </c>
      <c r="AG2912" t="str">
        <f t="shared" si="1536"/>
        <v>0.998104206115306-0.00625525647037216i</v>
      </c>
      <c r="AH2912" t="str">
        <f t="shared" si="1537"/>
        <v>0.00297598654982488-0.0000199267326424814i</v>
      </c>
      <c r="AI2912">
        <f t="shared" si="1538"/>
        <v>-50.527186010441689</v>
      </c>
      <c r="AJ2912">
        <f t="shared" si="1539"/>
        <v>-0.38363769410411158</v>
      </c>
      <c r="AK2912"/>
      <c r="AL2912"/>
      <c r="AM2912"/>
      <c r="AN2912"/>
    </row>
    <row r="2913" spans="1:40" x14ac:dyDescent="0.25">
      <c r="A2913"/>
      <c r="B2913">
        <f t="shared" si="1540"/>
        <v>979000</v>
      </c>
      <c r="C2913" s="237" t="str">
        <f t="shared" si="1508"/>
        <v>-7.97402061173302E-08+0.00250155519764998i</v>
      </c>
      <c r="D2913" s="208" t="str">
        <f t="shared" si="1509"/>
        <v>-5.95700656834754+0.0191785898486499i</v>
      </c>
      <c r="E2913" t="str">
        <f t="shared" si="1510"/>
        <v>2870</v>
      </c>
      <c r="F2913" t="str">
        <f t="shared" si="1511"/>
        <v>0.777000777000777</v>
      </c>
      <c r="G2913" t="str">
        <f t="shared" si="1506"/>
        <v>0.777000777000777</v>
      </c>
      <c r="H2913" t="str">
        <f t="shared" si="1512"/>
        <v>9.11681327181265+0.382290109983399i</v>
      </c>
      <c r="I2913" t="str">
        <f t="shared" si="1513"/>
        <v>3844.52400983051i</v>
      </c>
      <c r="J2913" t="str">
        <f t="shared" si="1507"/>
        <v>-20005.7018774242+841.058828582601i</v>
      </c>
      <c r="K2913" t="str">
        <f t="shared" si="1514"/>
        <v>0.00806481581321648-0.191832361034065i</v>
      </c>
      <c r="L2913" t="str">
        <f t="shared" si="1515"/>
        <v>0.000613287411466371-0.0123671230048678i</v>
      </c>
      <c r="M2913" t="str">
        <f t="shared" si="1516"/>
        <v>0.00867810322468285-0.204199484038933i</v>
      </c>
      <c r="N2913" t="str">
        <f t="shared" si="1517"/>
        <v>-10.0305931136422i</v>
      </c>
      <c r="O2913" t="str">
        <f t="shared" si="1518"/>
        <v>-0.822038196377613+0.56943235216858i</v>
      </c>
      <c r="P2913" t="str">
        <f t="shared" si="1519"/>
        <v>1.82203819637761-0.56943235216858i</v>
      </c>
      <c r="Q2913" t="str">
        <f t="shared" si="1520"/>
        <v>-1.82203819637761+10.6000254658108i</v>
      </c>
      <c r="R2913" t="str">
        <f t="shared" si="1521"/>
        <v>-0.08087648046068-0.157988126084334i</v>
      </c>
      <c r="S2913" t="str">
        <f t="shared" si="1522"/>
        <v>1.03651032644494i</v>
      </c>
      <c r="T2913" t="str">
        <f t="shared" si="1523"/>
        <v>0.163756324142097-0.0838293071640172i</v>
      </c>
      <c r="U2913" t="str">
        <f t="shared" si="1524"/>
        <v>0.0000333333333333333-0.000115297084948381i</v>
      </c>
      <c r="V2913" t="str">
        <f t="shared" si="1525"/>
        <v>6.66666666666667E-06-0.00115297084948381i</v>
      </c>
      <c r="W2913" t="str">
        <f t="shared" si="1526"/>
        <v>0.0000275813963866319-0.00010551020646051i</v>
      </c>
      <c r="X2913" t="str">
        <f t="shared" si="1527"/>
        <v>0.0000277540071729229-0.000105412943673666i</v>
      </c>
      <c r="Y2913" t="str">
        <f t="shared" si="1528"/>
        <v>0.009+6.15123841572881i</v>
      </c>
      <c r="Z2913" t="str">
        <f t="shared" si="1529"/>
        <v>-0.000205565998889516-0.0000544458858544676i</v>
      </c>
      <c r="AA2913" t="str">
        <f t="shared" si="1530"/>
        <v>0.00286318751713522-1.95085590677588i</v>
      </c>
      <c r="AB2913" t="str">
        <f t="shared" si="1531"/>
        <v>0.77234565083844-0.395375269566669i</v>
      </c>
      <c r="AC2913" t="str">
        <f t="shared" si="1532"/>
        <v>0.925967069235843-0.16114369080271i</v>
      </c>
      <c r="AD2913" t="str">
        <f t="shared" si="1533"/>
        <v>0.881700784385842-0.273546176103349i</v>
      </c>
      <c r="AE2913" t="str">
        <f t="shared" si="1534"/>
        <v>-0.000196141166343995+8.22681266862633E-06i</v>
      </c>
      <c r="AF2913" t="str">
        <f t="shared" si="1535"/>
        <v>-15.0738198401602-0.363111520134749i</v>
      </c>
      <c r="AG2913" t="str">
        <f t="shared" si="1536"/>
        <v>0.998077328590534-0.00622949291795387i</v>
      </c>
      <c r="AH2913" t="str">
        <f t="shared" si="1537"/>
        <v>0.00296549971236358-0.0000343809187065152i</v>
      </c>
      <c r="AI2913">
        <f t="shared" si="1538"/>
        <v>-50.557458568891832</v>
      </c>
      <c r="AJ2913">
        <f t="shared" si="1539"/>
        <v>-0.66423654595770298</v>
      </c>
      <c r="AK2913"/>
      <c r="AL2913"/>
      <c r="AM2913"/>
      <c r="AN2913"/>
    </row>
    <row r="2914" spans="1:40" x14ac:dyDescent="0.25">
      <c r="A2914"/>
      <c r="B2914">
        <f t="shared" si="1540"/>
        <v>980000</v>
      </c>
      <c r="C2914" s="237" t="str">
        <f t="shared" si="1508"/>
        <v>-7.95775540310897E-08+0.00249900259031062i</v>
      </c>
      <c r="D2914" s="208" t="str">
        <f t="shared" si="1509"/>
        <v>-5.95700656710054+0.0191590198590481i</v>
      </c>
      <c r="E2914" t="str">
        <f t="shared" si="1510"/>
        <v>2870</v>
      </c>
      <c r="F2914" t="str">
        <f t="shared" si="1511"/>
        <v>0.777000777000777</v>
      </c>
      <c r="G2914" t="str">
        <f t="shared" si="1506"/>
        <v>0.777000777000777</v>
      </c>
      <c r="H2914" t="str">
        <f t="shared" si="1512"/>
        <v>9.11684841197591+0.381901603275497i</v>
      </c>
      <c r="I2914" t="str">
        <f t="shared" si="1513"/>
        <v>3848.4510006475i</v>
      </c>
      <c r="J2914" t="str">
        <f t="shared" si="1507"/>
        <v>-20046.5944612951+841.917928509651i</v>
      </c>
      <c r="K2914" t="str">
        <f t="shared" si="1514"/>
        <v>0.00804839272920173-0.191637283925227i</v>
      </c>
      <c r="L2914" t="str">
        <f t="shared" si="1515"/>
        <v>0.000612039505647466-0.01235456531228i</v>
      </c>
      <c r="M2914" t="str">
        <f t="shared" si="1516"/>
        <v>0.0086604322348492-0.203991849237507i</v>
      </c>
      <c r="N2914" t="str">
        <f t="shared" si="1517"/>
        <v>-10.0408388675887i</v>
      </c>
      <c r="O2914" t="str">
        <f t="shared" si="1518"/>
        <v>-0.816160888136166+0.577824717952412i</v>
      </c>
      <c r="P2914" t="str">
        <f t="shared" si="1519"/>
        <v>1.81616088813617-0.577824717952412i</v>
      </c>
      <c r="Q2914" t="str">
        <f t="shared" si="1520"/>
        <v>-1.81616088813617+10.6186635855411i</v>
      </c>
      <c r="R2914" t="str">
        <f t="shared" si="1521"/>
        <v>-0.0812908606013432-0.157131224010244i</v>
      </c>
      <c r="S2914" t="str">
        <f t="shared" si="1522"/>
        <v>1.03756907039432i</v>
      </c>
      <c r="T2914" t="str">
        <f t="shared" si="1523"/>
        <v>0.163034498026231-0.0843448826656899i</v>
      </c>
      <c r="U2914" t="str">
        <f t="shared" si="1524"/>
        <v>0.0000333333333333334-0.000115179434861699i</v>
      </c>
      <c r="V2914" t="str">
        <f t="shared" si="1525"/>
        <v>6.66666666666667E-06-0.00115179434861699i</v>
      </c>
      <c r="W2914" t="str">
        <f t="shared" si="1526"/>
        <v>0.0000275813516496336-0.000105403959999629i</v>
      </c>
      <c r="X2914" t="str">
        <f t="shared" si="1527"/>
        <v>0.0000277535895129305-0.000105306795966137i</v>
      </c>
      <c r="Y2914" t="str">
        <f t="shared" si="1528"/>
        <v>0.009+6.15752160103599i</v>
      </c>
      <c r="Z2914" t="str">
        <f t="shared" si="1529"/>
        <v>-0.000205149446070096-0.0000543889022278046i</v>
      </c>
      <c r="AA2914" t="str">
        <f t="shared" si="1530"/>
        <v>0.00285734694046428-1.94886517837057i</v>
      </c>
      <c r="AB2914" t="str">
        <f t="shared" si="1531"/>
        <v>0.768941206679282-0.397806946623918i</v>
      </c>
      <c r="AC2914" t="str">
        <f t="shared" si="1532"/>
        <v>0.92550998853169-0.160302918809216i</v>
      </c>
      <c r="AD2914" t="str">
        <f t="shared" si="1533"/>
        <v>0.878910202696917-0.277592980026067i</v>
      </c>
      <c r="AE2914" t="str">
        <f t="shared" si="1534"/>
        <v>-0.000195405918678392+9.14508500379246E-06i</v>
      </c>
      <c r="AF2914" t="str">
        <f t="shared" si="1535"/>
        <v>-15.0738549790765-0.362742583416449i</v>
      </c>
      <c r="AG2914" t="str">
        <f t="shared" si="1536"/>
        <v>0.998050702613021-0.00620348781961818i</v>
      </c>
      <c r="AH2914" t="str">
        <f t="shared" si="1537"/>
        <v>0.00295490009144848-0.0000487339475934422i</v>
      </c>
      <c r="AI2914">
        <f t="shared" si="1538"/>
        <v>-50.587962826591578</v>
      </c>
      <c r="AJ2914">
        <f t="shared" si="1539"/>
        <v>-0.94486997935795292</v>
      </c>
      <c r="AK2914"/>
      <c r="AL2914"/>
      <c r="AM2914"/>
      <c r="AN2914"/>
    </row>
    <row r="2915" spans="1:40" x14ac:dyDescent="0.25">
      <c r="A2915"/>
      <c r="B2915">
        <f t="shared" si="1540"/>
        <v>981000</v>
      </c>
      <c r="C2915" s="237" t="str">
        <f t="shared" si="1508"/>
        <v>-7.94153990982763E-08+0.00249645518706368i</v>
      </c>
      <c r="D2915" s="208" t="str">
        <f t="shared" si="1509"/>
        <v>-5.95700656585735+0.0191394897674882i</v>
      </c>
      <c r="E2915" t="str">
        <f t="shared" si="1510"/>
        <v>2870</v>
      </c>
      <c r="F2915" t="str">
        <f t="shared" si="1511"/>
        <v>0.777000777000777</v>
      </c>
      <c r="G2915" t="str">
        <f t="shared" si="1506"/>
        <v>0.777000777000777</v>
      </c>
      <c r="H2915" t="str">
        <f t="shared" si="1512"/>
        <v>9.11688344502208+0.381513883802869i</v>
      </c>
      <c r="I2915" t="str">
        <f t="shared" si="1513"/>
        <v>3852.37799146448i</v>
      </c>
      <c r="J2915" t="str">
        <f t="shared" si="1507"/>
        <v>-20087.5287935927+842.777028436702i</v>
      </c>
      <c r="K2915" t="str">
        <f t="shared" si="1514"/>
        <v>0.00803201973207142-0.191442602485228i</v>
      </c>
      <c r="L2915" t="str">
        <f t="shared" si="1515"/>
        <v>0.000610795401677263-0.0123420330333623i</v>
      </c>
      <c r="M2915" t="str">
        <f t="shared" si="1516"/>
        <v>0.00864281513374868-0.20378463551859i</v>
      </c>
      <c r="N2915" t="str">
        <f t="shared" si="1517"/>
        <v>-10.0510846215352i</v>
      </c>
      <c r="O2915" t="str">
        <f t="shared" si="1518"/>
        <v>-0.810197903768178+0.586156426843253i</v>
      </c>
      <c r="P2915" t="str">
        <f t="shared" si="1519"/>
        <v>1.81019790376818-0.586156426843253i</v>
      </c>
      <c r="Q2915" t="str">
        <f t="shared" si="1520"/>
        <v>-1.81019790376818+10.6372410483785i</v>
      </c>
      <c r="R2915" t="str">
        <f t="shared" si="1521"/>
        <v>-0.0816979339657217-0.156272520985565i</v>
      </c>
      <c r="S2915" t="str">
        <f t="shared" si="1522"/>
        <v>1.03862781434371i</v>
      </c>
      <c r="T2915" t="str">
        <f t="shared" si="1523"/>
        <v>0.162308986913219-0.0848537465912143i</v>
      </c>
      <c r="U2915" t="str">
        <f t="shared" si="1524"/>
        <v>0.0000333333333333333-0.000115062024632482i</v>
      </c>
      <c r="V2915" t="str">
        <f t="shared" si="1525"/>
        <v>6.66666666666667E-06-0.00115062024632482i</v>
      </c>
      <c r="W2915" t="str">
        <f t="shared" si="1526"/>
        <v>0.000027581306867144-0.00010529793158667i</v>
      </c>
      <c r="X2915" t="str">
        <f t="shared" si="1527"/>
        <v>0.0000277531729475119-0.000105200866102054i</v>
      </c>
      <c r="Y2915" t="str">
        <f t="shared" si="1528"/>
        <v>0.009+6.16380478634317i</v>
      </c>
      <c r="Z2915" t="str">
        <f t="shared" si="1529"/>
        <v>-0.000204734166467574-0.0000543320387775131i</v>
      </c>
      <c r="AA2915" t="str">
        <f t="shared" si="1530"/>
        <v>0.00285152421701588-1.94687850871538i</v>
      </c>
      <c r="AB2915" t="str">
        <f t="shared" si="1531"/>
        <v>0.765519382479787-0.40020696898523i</v>
      </c>
      <c r="AC2915" t="str">
        <f t="shared" si="1532"/>
        <v>0.92506021119742-0.159460003189237i</v>
      </c>
      <c r="AD2915" t="str">
        <f t="shared" si="1533"/>
        <v>0.876078261500797-0.281611427514631i</v>
      </c>
      <c r="AE2915" t="str">
        <f t="shared" si="1534"/>
        <v>-0.000194663675628643+0.0000100563628039542i</v>
      </c>
      <c r="AF2915" t="str">
        <f t="shared" si="1535"/>
        <v>-15.0738900108794-0.362374394035381i</v>
      </c>
      <c r="AG2915" t="str">
        <f t="shared" si="1536"/>
        <v>0.998024330418877-0.00617724387908781i</v>
      </c>
      <c r="AH2915" t="str">
        <f t="shared" si="1537"/>
        <v>0.00294418882093002-0.0000629848401795208i</v>
      </c>
      <c r="AI2915">
        <f t="shared" si="1538"/>
        <v>-50.61869968559791</v>
      </c>
      <c r="AJ2915">
        <f t="shared" si="1539"/>
        <v>-1.2255379528171038</v>
      </c>
      <c r="AK2915"/>
      <c r="AL2915"/>
      <c r="AM2915"/>
      <c r="AN2915"/>
    </row>
    <row r="2916" spans="1:40" x14ac:dyDescent="0.25">
      <c r="A2916"/>
      <c r="B2916">
        <f t="shared" si="1540"/>
        <v>982000</v>
      </c>
      <c r="C2916" s="237" t="str">
        <f t="shared" si="1508"/>
        <v>-7.92537392948571E-08+0.0024939129720107i</v>
      </c>
      <c r="D2916" s="208" t="str">
        <f t="shared" si="1509"/>
        <v>-5.95700656461796+0.019119999452082i</v>
      </c>
      <c r="E2916" t="str">
        <f t="shared" si="1510"/>
        <v>2870</v>
      </c>
      <c r="F2916" t="str">
        <f t="shared" si="1511"/>
        <v>0.777000777000777</v>
      </c>
      <c r="G2916" t="str">
        <f t="shared" si="1506"/>
        <v>0.777000777000777</v>
      </c>
      <c r="H2916" t="str">
        <f t="shared" si="1512"/>
        <v>9.1169183713858+0.381126949180083i</v>
      </c>
      <c r="I2916" t="str">
        <f t="shared" si="1513"/>
        <v>3856.30498228147i</v>
      </c>
      <c r="J2916" t="str">
        <f t="shared" si="1507"/>
        <v>-20128.5048743169+843.636128363753i</v>
      </c>
      <c r="K2916" t="str">
        <f t="shared" si="1514"/>
        <v>0.00801569661847262-0.191248315513587i</v>
      </c>
      <c r="L2916" t="str">
        <f t="shared" si="1515"/>
        <v>0.000609555084140477-0.012329526091238i</v>
      </c>
      <c r="M2916" t="str">
        <f t="shared" si="1516"/>
        <v>0.0086252517026131-0.203577841604825i</v>
      </c>
      <c r="N2916" t="str">
        <f t="shared" si="1517"/>
        <v>-10.0613303754817i</v>
      </c>
      <c r="O2916" t="str">
        <f t="shared" si="1518"/>
        <v>-0.804149869235282+0.594426604223666i</v>
      </c>
      <c r="P2916" t="str">
        <f t="shared" si="1519"/>
        <v>1.80414986923528-0.594426604223666i</v>
      </c>
      <c r="Q2916" t="str">
        <f t="shared" si="1520"/>
        <v>-1.80414986923528+10.6557569797054i</v>
      </c>
      <c r="R2916" t="str">
        <f t="shared" si="1521"/>
        <v>-0.0820977128803564-0.155412073908188i</v>
      </c>
      <c r="S2916" t="str">
        <f t="shared" si="1522"/>
        <v>1.03968655829309i</v>
      </c>
      <c r="T2916" t="str">
        <f t="shared" si="1523"/>
        <v>0.161579844238795-0.085355888548312i</v>
      </c>
      <c r="U2916" t="str">
        <f t="shared" si="1524"/>
        <v>0.0000333333333333334-0.000114944853527968i</v>
      </c>
      <c r="V2916" t="str">
        <f t="shared" si="1525"/>
        <v>6.66666666666667E-06-0.00114944853527968i</v>
      </c>
      <c r="W2916" t="str">
        <f t="shared" si="1526"/>
        <v>0.0000275812620391637-0.000105192120555479i</v>
      </c>
      <c r="X2916" t="str">
        <f t="shared" si="1527"/>
        <v>0.0000277527574720266-0.000105095153415893i</v>
      </c>
      <c r="Y2916" t="str">
        <f t="shared" si="1528"/>
        <v>0.009+6.17008797165035i</v>
      </c>
      <c r="Z2916" t="str">
        <f t="shared" si="1529"/>
        <v>-0.000204320154898272-0.0000542752951198204i</v>
      </c>
      <c r="AA2916" t="str">
        <f t="shared" si="1530"/>
        <v>0.0028457192740989-1.94489588541015i</v>
      </c>
      <c r="AB2916" t="str">
        <f t="shared" si="1531"/>
        <v>0.762080430265988-0.402575287636126i</v>
      </c>
      <c r="AC2916" t="str">
        <f t="shared" si="1532"/>
        <v>0.924617727388276-0.15861500230794i</v>
      </c>
      <c r="AD2916" t="str">
        <f t="shared" si="1533"/>
        <v>0.873205244456113-0.285601095403314i</v>
      </c>
      <c r="AE2916" t="str">
        <f t="shared" si="1534"/>
        <v>-0.000193914514544815+0.0000109605877088907i</v>
      </c>
      <c r="AF2916" t="str">
        <f t="shared" si="1535"/>
        <v>-15.0739249360038-0.362006949728001i</v>
      </c>
      <c r="AG2916" t="str">
        <f t="shared" si="1536"/>
        <v>0.997998214216067-0.00615076381992341i</v>
      </c>
      <c r="AH2916" t="str">
        <f t="shared" si="1537"/>
        <v>0.00293336704220543-0.0000771326295875826i</v>
      </c>
      <c r="AI2916">
        <f t="shared" si="1538"/>
        <v>-50.649670064869071</v>
      </c>
      <c r="AJ2916">
        <f t="shared" si="1539"/>
        <v>-1.5062404211365896</v>
      </c>
      <c r="AK2916"/>
      <c r="AL2916"/>
      <c r="AM2916"/>
      <c r="AN2916"/>
    </row>
    <row r="2917" spans="1:40" x14ac:dyDescent="0.25">
      <c r="A2917"/>
      <c r="B2917">
        <f t="shared" si="1540"/>
        <v>983000</v>
      </c>
      <c r="C2917" s="237" t="str">
        <f t="shared" si="1508"/>
        <v>-7.90925726070884E-08+0.00249137592931795i</v>
      </c>
      <c r="D2917" s="208" t="str">
        <f t="shared" si="1509"/>
        <v>-5.95700656338235+0.0191005487914376i</v>
      </c>
      <c r="E2917" t="str">
        <f t="shared" si="1510"/>
        <v>2870</v>
      </c>
      <c r="F2917" t="str">
        <f t="shared" si="1511"/>
        <v>0.777000777000777</v>
      </c>
      <c r="G2917" t="str">
        <f t="shared" si="1506"/>
        <v>0.777000777000777</v>
      </c>
      <c r="H2917" t="str">
        <f t="shared" si="1512"/>
        <v>9.1169531914995+0.380740797031319i</v>
      </c>
      <c r="I2917" t="str">
        <f t="shared" si="1513"/>
        <v>3860.23197309846i</v>
      </c>
      <c r="J2917" t="str">
        <f t="shared" si="1507"/>
        <v>-20169.5227034678+844.495228290804i</v>
      </c>
      <c r="K2917" t="str">
        <f t="shared" si="1514"/>
        <v>0.00799942318608263-0.191054421814662i</v>
      </c>
      <c r="L2917" t="str">
        <f t="shared" si="1515"/>
        <v>0.000608318537699831-0.0123170444093398i</v>
      </c>
      <c r="M2917" t="str">
        <f t="shared" si="1516"/>
        <v>0.00860774172378246-0.203371466224002i</v>
      </c>
      <c r="N2917" t="str">
        <f t="shared" si="1517"/>
        <v>-10.0715761294283i</v>
      </c>
      <c r="O2917" t="str">
        <f t="shared" si="1518"/>
        <v>-0.798017419427156+0.602634381935534i</v>
      </c>
      <c r="P2917" t="str">
        <f t="shared" si="1519"/>
        <v>1.79801741942716-0.602634381935534i</v>
      </c>
      <c r="Q2917" t="str">
        <f t="shared" si="1520"/>
        <v>-1.79801741942716+10.6742105113638i</v>
      </c>
      <c r="R2917" t="str">
        <f t="shared" si="1521"/>
        <v>-0.08249020981933-0.154549939171944i</v>
      </c>
      <c r="S2917" t="str">
        <f t="shared" si="1522"/>
        <v>1.04074530224247i</v>
      </c>
      <c r="T2917" t="str">
        <f t="shared" si="1523"/>
        <v>0.16084712315506-0.0858512983504634i</v>
      </c>
      <c r="U2917" t="str">
        <f t="shared" si="1524"/>
        <v>0.0000333333333333333-0.000114827920818377i</v>
      </c>
      <c r="V2917" t="str">
        <f t="shared" si="1525"/>
        <v>6.66666666666667E-06-0.00114827920818377i</v>
      </c>
      <c r="W2917" t="str">
        <f t="shared" si="1526"/>
        <v>0.0000275812171656931-0.000105086526242616i</v>
      </c>
      <c r="X2917" t="str">
        <f t="shared" si="1527"/>
        <v>0.0000277523430818576-0.000104989657244846i</v>
      </c>
      <c r="Y2917" t="str">
        <f t="shared" si="1528"/>
        <v>0.009+6.17637115695753i</v>
      </c>
      <c r="Z2917" t="str">
        <f t="shared" si="1529"/>
        <v>-0.000203907406204878-0.0000542186708726i</v>
      </c>
      <c r="AA2917" t="str">
        <f t="shared" si="1530"/>
        <v>0.00283993203939179-1.94291729610516i</v>
      </c>
      <c r="AB2917" t="str">
        <f t="shared" si="1531"/>
        <v>0.758624600726182-0.404911854532574i</v>
      </c>
      <c r="AC2917" t="str">
        <f t="shared" si="1532"/>
        <v>0.924182527080589-0.157767974027996i</v>
      </c>
      <c r="AD2917" t="str">
        <f t="shared" si="1533"/>
        <v>0.870291439573021-0.289561563279691i</v>
      </c>
      <c r="AE2917" t="str">
        <f t="shared" si="1534"/>
        <v>-0.000193158513182461+0.0000118577021795404i</v>
      </c>
      <c r="AF2917" t="str">
        <f t="shared" si="1535"/>
        <v>-15.0739597548818-0.361640248239881i</v>
      </c>
      <c r="AG2917" t="str">
        <f t="shared" si="1536"/>
        <v>0.997972356184233-0.00612405038524981i</v>
      </c>
      <c r="AH2917" t="str">
        <f t="shared" si="1537"/>
        <v>0.00292243590410312-0.0000911763612434438i</v>
      </c>
      <c r="AI2917">
        <f t="shared" si="1538"/>
        <v>-50.680874900459827</v>
      </c>
      <c r="AJ2917">
        <f t="shared" si="1539"/>
        <v>-1.7869773354267184</v>
      </c>
      <c r="AK2917"/>
      <c r="AL2917"/>
      <c r="AM2917"/>
      <c r="AN2917"/>
    </row>
    <row r="2918" spans="1:40" x14ac:dyDescent="0.25">
      <c r="A2918"/>
      <c r="B2918">
        <f t="shared" si="1540"/>
        <v>984000</v>
      </c>
      <c r="C2918" s="237" t="str">
        <f t="shared" si="1508"/>
        <v>-7.89318970314536E-08+0.00248884404321601i</v>
      </c>
      <c r="D2918" s="208" t="str">
        <f t="shared" si="1509"/>
        <v>-5.9570065621505+0.0190811376646561i</v>
      </c>
      <c r="E2918" t="str">
        <f t="shared" si="1510"/>
        <v>2870</v>
      </c>
      <c r="F2918" t="str">
        <f t="shared" si="1511"/>
        <v>0.777000777000777</v>
      </c>
      <c r="G2918" t="str">
        <f t="shared" si="1506"/>
        <v>0.777000777000777</v>
      </c>
      <c r="H2918" t="str">
        <f t="shared" si="1512"/>
        <v>9.1169879057934+0.380355424990313i</v>
      </c>
      <c r="I2918" t="str">
        <f t="shared" si="1513"/>
        <v>3864.15896391545i</v>
      </c>
      <c r="J2918" t="str">
        <f t="shared" si="1507"/>
        <v>-20210.5822810452+845.354328217854i</v>
      </c>
      <c r="K2918" t="str">
        <f t="shared" si="1514"/>
        <v>0.00798319923360312-0.190860920197635i</v>
      </c>
      <c r="L2918" t="str">
        <f t="shared" si="1515"/>
        <v>0.000607085747095542-0.0123045879114076i</v>
      </c>
      <c r="M2918" t="str">
        <f t="shared" si="1516"/>
        <v>0.00859028498069866-0.203165508109043i</v>
      </c>
      <c r="N2918" t="str">
        <f t="shared" si="1517"/>
        <v>-10.0818218833748i</v>
      </c>
      <c r="O2918" t="str">
        <f t="shared" si="1518"/>
        <v>-0.791801198095111+0.610778898370881i</v>
      </c>
      <c r="P2918" t="str">
        <f t="shared" si="1519"/>
        <v>1.79180119809511-0.610778898370881i</v>
      </c>
      <c r="Q2918" t="str">
        <f t="shared" si="1520"/>
        <v>-1.79180119809511+10.6926007817457i</v>
      </c>
      <c r="R2918" t="str">
        <f t="shared" si="1521"/>
        <v>-0.0828754373969657-0.153686172673724i</v>
      </c>
      <c r="S2918" t="str">
        <f t="shared" si="1522"/>
        <v>1.04180404619185i</v>
      </c>
      <c r="T2918" t="str">
        <f t="shared" si="1523"/>
        <v>0.160110876535225-0.0863399660100782i</v>
      </c>
      <c r="U2918" t="str">
        <f t="shared" si="1524"/>
        <v>0.0000333333333333333-0.000114711225776895i</v>
      </c>
      <c r="V2918" t="str">
        <f t="shared" si="1525"/>
        <v>6.66666666666667E-06-0.00114711225776895i</v>
      </c>
      <c r="W2918" t="str">
        <f t="shared" si="1526"/>
        <v>0.0000275811722467332-0.000104981147987339i</v>
      </c>
      <c r="X2918" t="str">
        <f t="shared" si="1527"/>
        <v>0.0000277519297724113-0.000104884376928798i</v>
      </c>
      <c r="Y2918" t="str">
        <f t="shared" si="1528"/>
        <v>0.009+6.18265434226471i</v>
      </c>
      <c r="Z2918" t="str">
        <f t="shared" si="1529"/>
        <v>-0.000203495915256275-0.0000541621656553627i</v>
      </c>
      <c r="AA2918" t="str">
        <f t="shared" si="1530"/>
        <v>0.00283416244094038-1.94094272850091i</v>
      </c>
      <c r="AB2918" t="str">
        <f t="shared" si="1531"/>
        <v>0.7551521432333-0.407216622568777i</v>
      </c>
      <c r="AC2918" t="str">
        <f t="shared" si="1532"/>
        <v>0.923754600079525-0.15691897571637i</v>
      </c>
      <c r="AD2918" t="str">
        <f t="shared" si="1533"/>
        <v>0.867337139188208-0.293492413529802i</v>
      </c>
      <c r="AE2918" t="str">
        <f t="shared" si="1534"/>
        <v>-0.000192395749695056+0.00001274764950026i</v>
      </c>
      <c r="AF2918" t="str">
        <f t="shared" si="1535"/>
        <v>-15.0739944679439-0.361274287325657i</v>
      </c>
      <c r="AG2918" t="str">
        <f t="shared" si="1536"/>
        <v>0.997946758474526-0.00609710633748136i</v>
      </c>
      <c r="AH2918" t="str">
        <f t="shared" si="1537"/>
        <v>0.00291139656276655-0.000105115092930634i</v>
      </c>
      <c r="AI2918">
        <f t="shared" si="1538"/>
        <v>-50.71231514572203</v>
      </c>
      <c r="AJ2918">
        <f t="shared" si="1539"/>
        <v>-2.0677486431120089</v>
      </c>
      <c r="AK2918"/>
      <c r="AL2918"/>
      <c r="AM2918"/>
      <c r="AN2918"/>
    </row>
    <row r="2919" spans="1:40" x14ac:dyDescent="0.25">
      <c r="A2919"/>
      <c r="B2919">
        <f t="shared" si="1540"/>
        <v>985000</v>
      </c>
      <c r="C2919" s="237" t="str">
        <f t="shared" si="1508"/>
        <v>-7.8771710574602E-08+0.00248631729799955i</v>
      </c>
      <c r="D2919" s="208" t="str">
        <f t="shared" si="1509"/>
        <v>-5.95700656092241+0.0190617659513299i</v>
      </c>
      <c r="E2919" t="str">
        <f t="shared" si="1510"/>
        <v>2870</v>
      </c>
      <c r="F2919" t="str">
        <f t="shared" si="1511"/>
        <v>0.777000777000777</v>
      </c>
      <c r="G2919" t="str">
        <f t="shared" si="1506"/>
        <v>0.777000777000777</v>
      </c>
      <c r="H2919" t="str">
        <f t="shared" si="1512"/>
        <v>9.11702251469559+0.379970830700321i</v>
      </c>
      <c r="I2919" t="str">
        <f t="shared" si="1513"/>
        <v>3868.08595473243i</v>
      </c>
      <c r="J2919" t="str">
        <f t="shared" si="1507"/>
        <v>-20251.6836070492+846.213428144905i</v>
      </c>
      <c r="K2919" t="str">
        <f t="shared" si="1514"/>
        <v>0.00796702456075348-0.190667809476478i</v>
      </c>
      <c r="L2919" t="str">
        <f t="shared" si="1515"/>
        <v>0.000605856697144889-0.0122921565214875i</v>
      </c>
      <c r="M2919" t="str">
        <f t="shared" si="1516"/>
        <v>0.00857288125789837-0.202959965997965i</v>
      </c>
      <c r="N2919" t="str">
        <f t="shared" si="1517"/>
        <v>-10.0920676373213i</v>
      </c>
      <c r="O2919" t="str">
        <f t="shared" si="1518"/>
        <v>-0.785501857784162+0.618859298562791i</v>
      </c>
      <c r="P2919" t="str">
        <f t="shared" si="1519"/>
        <v>1.78550185778416-0.618859298562791i</v>
      </c>
      <c r="Q2919" t="str">
        <f t="shared" si="1520"/>
        <v>-1.78550185778416+10.7109269358841i</v>
      </c>
      <c r="R2919" t="str">
        <f t="shared" si="1521"/>
        <v>-0.0832534083607681-0.152820829820555i</v>
      </c>
      <c r="S2919" t="str">
        <f t="shared" si="1522"/>
        <v>1.04286279014123i</v>
      </c>
      <c r="T2919" t="str">
        <f t="shared" si="1523"/>
        <v>0.159371156978362-0.0868218817318778i</v>
      </c>
      <c r="U2919" t="str">
        <f t="shared" si="1524"/>
        <v>0.0000333333333333333-0.00011459476767966i</v>
      </c>
      <c r="V2919" t="str">
        <f t="shared" si="1525"/>
        <v>6.66666666666667E-06-0.0011459476767966i</v>
      </c>
      <c r="W2919" t="str">
        <f t="shared" si="1526"/>
        <v>0.000027581127282284-0.000104875985131583i</v>
      </c>
      <c r="X2919" t="str">
        <f t="shared" si="1527"/>
        <v>0.0000277515175391172-0.00010477931181031i</v>
      </c>
      <c r="Y2919" t="str">
        <f t="shared" si="1528"/>
        <v>0.009+6.18893752757189i</v>
      </c>
      <c r="Z2919" t="str">
        <f t="shared" si="1529"/>
        <v>-0.000203085676947368-0.0000541057790892472i</v>
      </c>
      <c r="AA2919" t="str">
        <f t="shared" si="1530"/>
        <v>0.00282841040715554-1.93897217034784i</v>
      </c>
      <c r="AB2919" t="str">
        <f t="shared" si="1531"/>
        <v>0.751663305867315-0.409489545545966i</v>
      </c>
      <c r="AC2919" t="str">
        <f t="shared" si="1532"/>
        <v>0.923333936026588-0.156068064251065i</v>
      </c>
      <c r="AD2919" t="str">
        <f t="shared" si="1533"/>
        <v>0.864342639939236-0.297393231383501i</v>
      </c>
      <c r="AE2919" t="str">
        <f t="shared" si="1534"/>
        <v>-0.000191626302626408+0.0000136303737811146i</v>
      </c>
      <c r="AF2919" t="str">
        <f t="shared" si="1535"/>
        <v>-15.074029075618-0.360909064748991i</v>
      </c>
      <c r="AG2919" t="str">
        <f t="shared" si="1536"/>
        <v>0.997921423209425-0.00606993445804413i</v>
      </c>
      <c r="AH2919" t="str">
        <f t="shared" si="1537"/>
        <v>0.00290025018153701-0.000118947894845512i</v>
      </c>
      <c r="AI2919">
        <f t="shared" si="1538"/>
        <v>-50.743991771511773</v>
      </c>
      <c r="AJ2919">
        <f t="shared" si="1539"/>
        <v>-2.3485542879632746</v>
      </c>
      <c r="AK2919"/>
      <c r="AL2919"/>
      <c r="AM2919"/>
      <c r="AN2919"/>
    </row>
    <row r="2920" spans="1:40" x14ac:dyDescent="0.25">
      <c r="A2920"/>
      <c r="B2920">
        <f t="shared" si="1540"/>
        <v>986000</v>
      </c>
      <c r="C2920" s="237" t="str">
        <f t="shared" si="1508"/>
        <v>-7.86120112532852E-08+0.00248379567802692i</v>
      </c>
      <c r="D2920" s="208" t="str">
        <f t="shared" si="1509"/>
        <v>-5.95700655969804+0.0190424335315397i</v>
      </c>
      <c r="E2920" t="str">
        <f t="shared" si="1510"/>
        <v>2870</v>
      </c>
      <c r="F2920" t="str">
        <f t="shared" si="1511"/>
        <v>0.777000777000777</v>
      </c>
      <c r="G2920" t="str">
        <f t="shared" si="1506"/>
        <v>0.777000777000777</v>
      </c>
      <c r="H2920" t="str">
        <f t="shared" si="1512"/>
        <v>9.11705701863194+0.379587011814049i</v>
      </c>
      <c r="I2920" t="str">
        <f t="shared" si="1513"/>
        <v>3872.01294554942i</v>
      </c>
      <c r="J2920" t="str">
        <f t="shared" si="1507"/>
        <v>-20292.8266814799+847.072528071956i</v>
      </c>
      <c r="K2920" t="str">
        <f t="shared" si="1514"/>
        <v>0.00795089896826489-0.190475088469934i</v>
      </c>
      <c r="L2920" t="str">
        <f t="shared" si="1515"/>
        <v>0.00060463137274173-0.0122797501639296i</v>
      </c>
      <c r="M2920" t="str">
        <f t="shared" si="1516"/>
        <v>0.00855553034100662-0.202754838633864i</v>
      </c>
      <c r="N2920" t="str">
        <f t="shared" si="1517"/>
        <v>-10.1023133912678i</v>
      </c>
      <c r="O2920" t="str">
        <f t="shared" si="1518"/>
        <v>-0.779120059764758+0.626874734274847i</v>
      </c>
      <c r="P2920" t="str">
        <f t="shared" si="1519"/>
        <v>1.77912005976476-0.626874734274847i</v>
      </c>
      <c r="Q2920" t="str">
        <f t="shared" si="1520"/>
        <v>-1.77912005976476+10.7291881255426i</v>
      </c>
      <c r="R2920" t="str">
        <f t="shared" si="1521"/>
        <v>-0.0836241355845073-0.151953965536738i</v>
      </c>
      <c r="S2920" t="str">
        <f t="shared" si="1522"/>
        <v>1.04392153409062i</v>
      </c>
      <c r="T2920" t="str">
        <f t="shared" si="1523"/>
        <v>0.158628016814265-0.0872970359063809i</v>
      </c>
      <c r="U2920" t="str">
        <f t="shared" si="1524"/>
        <v>0.0000333333333333333-0.000114478545805745i</v>
      </c>
      <c r="V2920" t="str">
        <f t="shared" si="1525"/>
        <v>6.66666666666667E-06-0.00114478545805745i</v>
      </c>
      <c r="W2920" t="str">
        <f t="shared" si="1526"/>
        <v>0.0000275810822723464-0.000104771037019959i</v>
      </c>
      <c r="X2920" t="str">
        <f t="shared" si="1527"/>
        <v>0.0000277511063774282-0.000104674461234613i</v>
      </c>
      <c r="Y2920" t="str">
        <f t="shared" si="1528"/>
        <v>0.009+6.19522071287907i</v>
      </c>
      <c r="Z2920" t="str">
        <f t="shared" si="1529"/>
        <v>-0.000202676686198944-0.0000540495107970121i</v>
      </c>
      <c r="AA2920" t="str">
        <f t="shared" si="1530"/>
        <v>0.00282267586681107-1.93700560944609i</v>
      </c>
      <c r="AB2920" t="str">
        <f t="shared" si="1531"/>
        <v>0.748158335438169-0.411730578141671i</v>
      </c>
      <c r="AC2920" t="str">
        <f t="shared" si="1532"/>
        <v>0.922920524406976-0.155215296027958i</v>
      </c>
      <c r="AD2920" t="str">
        <f t="shared" si="1533"/>
        <v>0.861308242738601-0.301263604959198i</v>
      </c>
      <c r="AE2920" t="str">
        <f t="shared" si="1534"/>
        <v>-0.000190850250903084+0.0000145058199600225i</v>
      </c>
      <c r="AF2920" t="str">
        <f t="shared" si="1535"/>
        <v>-15.07406357833-0.360544578282509i</v>
      </c>
      <c r="AG2920" t="str">
        <f t="shared" si="1536"/>
        <v>0.997896352482571-0.00604253754709781i</v>
      </c>
      <c r="AH2920" t="str">
        <f t="shared" si="1537"/>
        <v>0.00288899793083654-0.000132673849650101i</v>
      </c>
      <c r="AI2920">
        <f t="shared" si="1538"/>
        <v>-50.775905766400129</v>
      </c>
      <c r="AJ2920">
        <f t="shared" si="1539"/>
        <v>-2.6293942101037211</v>
      </c>
      <c r="AK2920"/>
      <c r="AL2920"/>
      <c r="AM2920"/>
      <c r="AN2920"/>
    </row>
    <row r="2921" spans="1:40" x14ac:dyDescent="0.25">
      <c r="A2921"/>
      <c r="B2921">
        <f t="shared" si="1540"/>
        <v>987000</v>
      </c>
      <c r="C2921" s="237" t="str">
        <f t="shared" si="1508"/>
        <v>-7.84527970942965E-08+0.00248127916771986i</v>
      </c>
      <c r="D2921" s="208" t="str">
        <f t="shared" si="1509"/>
        <v>-5.9570065584774+0.0190231402858523i</v>
      </c>
      <c r="E2921" t="str">
        <f t="shared" si="1510"/>
        <v>2870</v>
      </c>
      <c r="F2921" t="str">
        <f t="shared" si="1511"/>
        <v>0.777000777000777</v>
      </c>
      <c r="G2921" t="str">
        <f t="shared" si="1506"/>
        <v>0.777000777000777</v>
      </c>
      <c r="H2921" t="str">
        <f t="shared" si="1512"/>
        <v>9.11709141802626+0.379203965993635i</v>
      </c>
      <c r="I2921" t="str">
        <f t="shared" si="1513"/>
        <v>3875.93993636641i</v>
      </c>
      <c r="J2921" t="str">
        <f t="shared" si="1507"/>
        <v>-20334.0115043372+847.931627999006i</v>
      </c>
      <c r="K2921" t="str">
        <f t="shared" si="1514"/>
        <v>0.00793482225787426-0.190282756001496i</v>
      </c>
      <c r="L2921" t="str">
        <f t="shared" si="1515"/>
        <v>0.000603409758856023-0.012267368763387i</v>
      </c>
      <c r="M2921" t="str">
        <f t="shared" si="1516"/>
        <v>0.00853823201673028-0.202550124764883i</v>
      </c>
      <c r="N2921" t="str">
        <f t="shared" si="1517"/>
        <v>-10.1125591452143i</v>
      </c>
      <c r="O2921" t="str">
        <f t="shared" si="1518"/>
        <v>-0.772656473963308+0.634824364090248i</v>
      </c>
      <c r="P2921" t="str">
        <f t="shared" si="1519"/>
        <v>1.77265647396331-0.634824364090248i</v>
      </c>
      <c r="Q2921" t="str">
        <f t="shared" si="1520"/>
        <v>-1.77265647396331+10.7473835093045i</v>
      </c>
      <c r="R2921" t="str">
        <f t="shared" si="1521"/>
        <v>-0.0839876320615216-0.151085634270967i</v>
      </c>
      <c r="S2921" t="str">
        <f t="shared" si="1522"/>
        <v>1.04498027804i</v>
      </c>
      <c r="T2921" t="str">
        <f t="shared" si="1523"/>
        <v>0.157881508108325-0.0877654191035701i</v>
      </c>
      <c r="U2921" t="str">
        <f t="shared" si="1524"/>
        <v>0.0000333333333333334-0.000114362559437148i</v>
      </c>
      <c r="V2921" t="str">
        <f t="shared" si="1525"/>
        <v>6.66666666666667E-06-0.00114362559437148i</v>
      </c>
      <c r="W2921" t="str">
        <f t="shared" si="1526"/>
        <v>0.0000275810372169207-0.000104666302999731i</v>
      </c>
      <c r="X2921" t="str">
        <f t="shared" si="1527"/>
        <v>0.0000277506962828201-0.000104569824549593i</v>
      </c>
      <c r="Y2921" t="str">
        <f t="shared" si="1528"/>
        <v>0.009+6.20150389818625i</v>
      </c>
      <c r="Z2921" t="str">
        <f t="shared" si="1529"/>
        <v>-0.000202268937957511-0.0000539933604030271i</v>
      </c>
      <c r="AA2921" t="str">
        <f t="shared" si="1530"/>
        <v>0.00281695874904144-1.93504303364526i</v>
      </c>
      <c r="AB2921" t="str">
        <f t="shared" si="1531"/>
        <v>0.744637477508765-0.41393967587985i</v>
      </c>
      <c r="AC2921" t="str">
        <f t="shared" si="1532"/>
        <v>0.922514354556724-0.1543607269676i</v>
      </c>
      <c r="AD2921" t="str">
        <f t="shared" si="1533"/>
        <v>0.858234252747127-0.305103125308607i</v>
      </c>
      <c r="AE2921" t="str">
        <f t="shared" si="1534"/>
        <v>-0.000190067673826797+0.0000153739338048911i</v>
      </c>
      <c r="AF2921" t="str">
        <f t="shared" si="1535"/>
        <v>-15.0740979765037-0.360180825707783i</v>
      </c>
      <c r="AG2921" t="str">
        <f t="shared" si="1536"/>
        <v>0.997871548358601-0.00601491842325482i</v>
      </c>
      <c r="AH2921" t="str">
        <f t="shared" si="1537"/>
        <v>0.00287764098804979-0.000146292052524703i</v>
      </c>
      <c r="AI2921">
        <f t="shared" si="1538"/>
        <v>-50.808058136890814</v>
      </c>
      <c r="AJ2921">
        <f t="shared" si="1539"/>
        <v>-2.9102683460302807</v>
      </c>
      <c r="AK2921"/>
      <c r="AL2921"/>
      <c r="AM2921"/>
      <c r="AN2921"/>
    </row>
    <row r="2922" spans="1:40" x14ac:dyDescent="0.25">
      <c r="A2922"/>
      <c r="B2922">
        <f t="shared" si="1540"/>
        <v>988000</v>
      </c>
      <c r="C2922" s="237" t="str">
        <f t="shared" si="1508"/>
        <v>-7.82940661344108E-08+0.00247876775156322i</v>
      </c>
      <c r="D2922" s="208" t="str">
        <f t="shared" si="1509"/>
        <v>-5.95700655726047+0.019003886095318i</v>
      </c>
      <c r="E2922" t="str">
        <f t="shared" si="1510"/>
        <v>2870</v>
      </c>
      <c r="F2922" t="str">
        <f t="shared" si="1511"/>
        <v>0.777000777000777</v>
      </c>
      <c r="G2922" t="str">
        <f t="shared" si="1506"/>
        <v>0.777000777000777</v>
      </c>
      <c r="H2922" t="str">
        <f t="shared" si="1512"/>
        <v>9.11712571330014+0.378821690910576i</v>
      </c>
      <c r="I2922" t="str">
        <f t="shared" si="1513"/>
        <v>3879.8669271834i</v>
      </c>
      <c r="J2922" t="str">
        <f t="shared" si="1507"/>
        <v>-20375.2380756211+848.790727926057i</v>
      </c>
      <c r="K2922" t="str">
        <f t="shared" si="1514"/>
        <v>0.00791879423231806-0.190090810899376i</v>
      </c>
      <c r="L2922" t="str">
        <f t="shared" si="1515"/>
        <v>0.000602191840533404-0.0122550122448142i</v>
      </c>
      <c r="M2922" t="str">
        <f t="shared" si="1516"/>
        <v>0.00852098607285146-0.20234582314419i</v>
      </c>
      <c r="N2922" t="str">
        <f t="shared" si="1517"/>
        <v>-10.1228048991608i</v>
      </c>
      <c r="O2922" t="str">
        <f t="shared" si="1518"/>
        <v>-0.766111778891862+0.642707353500134i</v>
      </c>
      <c r="P2922" t="str">
        <f t="shared" si="1519"/>
        <v>1.76611177889186-0.642707353500134i</v>
      </c>
      <c r="Q2922" t="str">
        <f t="shared" si="1520"/>
        <v>-1.76611177889186+10.7655122526609i</v>
      </c>
      <c r="R2922" t="str">
        <f t="shared" si="1521"/>
        <v>-0.0843439108982072-0.150215890003471i</v>
      </c>
      <c r="S2922" t="str">
        <f t="shared" si="1522"/>
        <v>1.04603902198938i</v>
      </c>
      <c r="T2922" t="str">
        <f t="shared" si="1523"/>
        <v>0.157131682666495-0.0882270220667201i</v>
      </c>
      <c r="U2922" t="str">
        <f t="shared" si="1524"/>
        <v>0.0000333333333333333-0.00011424680785877i</v>
      </c>
      <c r="V2922" t="str">
        <f t="shared" si="1525"/>
        <v>6.66666666666667E-06-0.0011424680785877i</v>
      </c>
      <c r="W2922" t="str">
        <f t="shared" si="1526"/>
        <v>0.0000275809921160076-0.000104561782420807i</v>
      </c>
      <c r="X2922" t="str">
        <f t="shared" si="1527"/>
        <v>0.0000277502872507917-0.000104465401105775i</v>
      </c>
      <c r="Y2922" t="str">
        <f t="shared" si="1528"/>
        <v>0.009+6.20778708349343i</v>
      </c>
      <c r="Z2922" t="str">
        <f t="shared" si="1529"/>
        <v>-0.000201862427195135-0.0000539373275332642i</v>
      </c>
      <c r="AA2922" t="str">
        <f t="shared" si="1530"/>
        <v>0.00281125898333958-1.93308443084412i</v>
      </c>
      <c r="AB2922" t="str">
        <f t="shared" si="1531"/>
        <v>0.741100976418383-0.416116795101784i</v>
      </c>
      <c r="AC2922" t="str">
        <f t="shared" si="1532"/>
        <v>0.922115415669645-0.153504412522083i</v>
      </c>
      <c r="AD2922" t="str">
        <f t="shared" si="1533"/>
        <v>0.855120979347115-0.308911386461245i</v>
      </c>
      <c r="AE2922" t="str">
        <f t="shared" si="1534"/>
        <v>-0.000189278651066805+0.0000162346619156704i</v>
      </c>
      <c r="AF2922" t="str">
        <f t="shared" si="1535"/>
        <v>-15.0741322705606-0.359817804815258i</v>
      </c>
      <c r="AG2922" t="str">
        <f t="shared" si="1536"/>
        <v>0.99784701287298-0.00598707992329907i</v>
      </c>
      <c r="AH2922" t="str">
        <f t="shared" si="1537"/>
        <v>0.00286618053740571-0.000159801611219177i</v>
      </c>
      <c r="AI2922">
        <f t="shared" si="1538"/>
        <v>-50.840449907642402</v>
      </c>
      <c r="AJ2922">
        <f t="shared" si="1539"/>
        <v>-3.1911766286278351</v>
      </c>
      <c r="AK2922"/>
      <c r="AL2922"/>
      <c r="AM2922"/>
      <c r="AN2922"/>
    </row>
    <row r="2923" spans="1:40" x14ac:dyDescent="0.25">
      <c r="A2923"/>
      <c r="B2923">
        <f t="shared" si="1540"/>
        <v>989000</v>
      </c>
      <c r="C2923" s="237" t="str">
        <f t="shared" si="1508"/>
        <v>-7.81358164203228E-08+0.00247626141410455i</v>
      </c>
      <c r="D2923" s="208" t="str">
        <f t="shared" si="1509"/>
        <v>-5.95700655604722+0.0189846708414682i</v>
      </c>
      <c r="E2923" t="str">
        <f t="shared" si="1510"/>
        <v>2870</v>
      </c>
      <c r="F2923" t="str">
        <f t="shared" si="1511"/>
        <v>0.777000777000777</v>
      </c>
      <c r="G2923" t="str">
        <f t="shared" si="1506"/>
        <v>0.777000777000777</v>
      </c>
      <c r="H2923" t="str">
        <f t="shared" si="1512"/>
        <v>9.11715990487307+0.378440184245695i</v>
      </c>
      <c r="I2923" t="str">
        <f t="shared" si="1513"/>
        <v>3883.79391800038i</v>
      </c>
      <c r="J2923" t="str">
        <f t="shared" si="1507"/>
        <v>-20416.5063953316+849.649827853107i</v>
      </c>
      <c r="K2923" t="str">
        <f t="shared" si="1514"/>
        <v>0.00790281469532621-0.189899251996486i</v>
      </c>
      <c r="L2923" t="str">
        <f t="shared" si="1515"/>
        <v>0.00060097760289469-0.0122426805334654i</v>
      </c>
      <c r="M2923" t="str">
        <f t="shared" si="1516"/>
        <v>0.0085037922982209-0.202141932529951i</v>
      </c>
      <c r="N2923" t="str">
        <f t="shared" si="1517"/>
        <v>-10.1330506531074i</v>
      </c>
      <c r="O2923" t="str">
        <f t="shared" si="1518"/>
        <v>-0.759486661576811+0.650522874991273i</v>
      </c>
      <c r="P2923" t="str">
        <f t="shared" si="1519"/>
        <v>1.75948666157681-0.650522874991273i</v>
      </c>
      <c r="Q2923" t="str">
        <f t="shared" si="1520"/>
        <v>-1.75948666157681+10.7835735280987i</v>
      </c>
      <c r="R2923" t="str">
        <f t="shared" si="1521"/>
        <v>-0.0846929853076933-0.149344786253129i</v>
      </c>
      <c r="S2923" t="str">
        <f t="shared" si="1522"/>
        <v>1.04709776593876i</v>
      </c>
      <c r="T2923" t="str">
        <f t="shared" si="1523"/>
        <v>0.156378592040253-0.0886818357063699i</v>
      </c>
      <c r="U2923" t="str">
        <f t="shared" si="1524"/>
        <v>0.0000333333333333334-0.000114131290358407i</v>
      </c>
      <c r="V2923" t="str">
        <f t="shared" si="1525"/>
        <v>6.66666666666667E-06-0.00114131290358407i</v>
      </c>
      <c r="W2923" t="str">
        <f t="shared" si="1526"/>
        <v>0.0000275809469696078-0.000104457474635723i</v>
      </c>
      <c r="X2923" t="str">
        <f t="shared" si="1527"/>
        <v>0.0000277498792768646-0.000104361190256309i</v>
      </c>
      <c r="Y2923" t="str">
        <f t="shared" si="1528"/>
        <v>0.009+6.21407026880061i</v>
      </c>
      <c r="Z2923" t="str">
        <f t="shared" si="1529"/>
        <v>-0.000201457148909288-0.0000538814118152892i</v>
      </c>
      <c r="AA2923" t="str">
        <f t="shared" si="1530"/>
        <v>0.00280557649955475-1.9311297889904i</v>
      </c>
      <c r="AB2923" t="str">
        <f t="shared" si="1531"/>
        <v>0.737549075306091-0.418261892937644i</v>
      </c>
      <c r="AC2923" t="str">
        <f t="shared" si="1532"/>
        <v>0.921723696804097-0.152646407681854i</v>
      </c>
      <c r="AD2923" t="str">
        <f t="shared" si="1533"/>
        <v>0.851968736114718-0.312687985468751i</v>
      </c>
      <c r="AE2923" t="str">
        <f t="shared" si="1534"/>
        <v>-0.000188483262652256+0.0000170879517263749i</v>
      </c>
      <c r="AF2923" t="str">
        <f t="shared" si="1535"/>
        <v>-15.0741664609203-0.359455513404227i</v>
      </c>
      <c r="AG2923" t="str">
        <f t="shared" si="1536"/>
        <v>0.99782274803184-0.00595902490190135i</v>
      </c>
      <c r="AH2923" t="str">
        <f t="shared" si="1537"/>
        <v>0.00285461776985825-0.000173201646103647i</v>
      </c>
      <c r="AI2923">
        <f t="shared" si="1538"/>
        <v>-50.873082121697728</v>
      </c>
      <c r="AJ2923">
        <f t="shared" si="1539"/>
        <v>-3.4721189871924434</v>
      </c>
      <c r="AK2923"/>
      <c r="AL2923"/>
      <c r="AM2923"/>
      <c r="AN2923"/>
    </row>
    <row r="2924" spans="1:40" x14ac:dyDescent="0.25">
      <c r="A2924"/>
      <c r="B2924">
        <f t="shared" si="1540"/>
        <v>990000</v>
      </c>
      <c r="C2924" s="237" t="str">
        <f t="shared" si="1508"/>
        <v>-7.79780460085869E-08+0.00247376013995386i</v>
      </c>
      <c r="D2924" s="208" t="str">
        <f t="shared" si="1509"/>
        <v>-5.95700655483764+0.0189654944063129i</v>
      </c>
      <c r="E2924" t="str">
        <f t="shared" si="1510"/>
        <v>2870</v>
      </c>
      <c r="F2924" t="str">
        <f t="shared" si="1511"/>
        <v>0.777000777000777</v>
      </c>
      <c r="G2924" t="str">
        <f t="shared" si="1506"/>
        <v>0.777000777000777</v>
      </c>
      <c r="H2924" t="str">
        <f t="shared" si="1512"/>
        <v>9.11719399316245+0.378059443689092i</v>
      </c>
      <c r="I2924" t="str">
        <f t="shared" si="1513"/>
        <v>3887.72090881737i</v>
      </c>
      <c r="J2924" t="str">
        <f t="shared" si="1507"/>
        <v>-20457.8164634687+850.508927780158i</v>
      </c>
      <c r="K2924" t="str">
        <f t="shared" si="1514"/>
        <v>0.00788688345161625-0.189708078130415i</v>
      </c>
      <c r="L2924" t="str">
        <f t="shared" si="1515"/>
        <v>0.000599767031135462-0.0122303735548931i</v>
      </c>
      <c r="M2924" t="str">
        <f t="shared" si="1516"/>
        <v>0.00848665048275171-0.201938451685308i</v>
      </c>
      <c r="N2924" t="str">
        <f t="shared" si="1517"/>
        <v>-10.1432964070539i</v>
      </c>
      <c r="O2924" t="str">
        <f t="shared" si="1518"/>
        <v>-0.75278181748703+0.658270108132615i</v>
      </c>
      <c r="P2924" t="str">
        <f t="shared" si="1519"/>
        <v>1.75278181748703-0.658270108132615i</v>
      </c>
      <c r="Q2924" t="str">
        <f t="shared" si="1520"/>
        <v>-1.75278181748703+10.8015665151865i</v>
      </c>
      <c r="R2924" t="str">
        <f t="shared" si="1521"/>
        <v>-0.0850348686036878-0.148472376084646i</v>
      </c>
      <c r="S2924" t="str">
        <f t="shared" si="1522"/>
        <v>1.04815650988814i</v>
      </c>
      <c r="T2924" t="str">
        <f t="shared" si="1523"/>
        <v>0.155622287531682-0.089129851094438i</v>
      </c>
      <c r="U2924" t="str">
        <f t="shared" si="1524"/>
        <v>0.0000333333333333333-0.000114016006226732i</v>
      </c>
      <c r="V2924" t="str">
        <f t="shared" si="1525"/>
        <v>6.66666666666667E-06-0.00114016006226732i</v>
      </c>
      <c r="W2924" t="str">
        <f t="shared" si="1526"/>
        <v>0.0000275809017777217-0.000104353378999633i</v>
      </c>
      <c r="X2924" t="str">
        <f t="shared" si="1527"/>
        <v>0.0000277494723565827-0.000104257191356961i</v>
      </c>
      <c r="Y2924" t="str">
        <f t="shared" si="1528"/>
        <v>0.009+6.22035345410779i</v>
      </c>
      <c r="Z2924" t="str">
        <f t="shared" si="1529"/>
        <v>-0.000201053098122697-0.0000538256128782526i</v>
      </c>
      <c r="AA2924" t="str">
        <f t="shared" si="1530"/>
        <v>0.00279991122789037-1.92917909608053i</v>
      </c>
      <c r="AB2924" t="str">
        <f t="shared" si="1531"/>
        <v>0.7339820161347-0.420374927278735i</v>
      </c>
      <c r="AC2924" t="str">
        <f t="shared" si="1532"/>
        <v>0.921339186889569-0.151786766982629i</v>
      </c>
      <c r="AD2924" t="str">
        <f t="shared" si="1533"/>
        <v>0.848777840792191-0.316432522448799i</v>
      </c>
      <c r="AE2924" t="str">
        <f t="shared" si="1534"/>
        <v>-0.000187681588964582+0.0000179337515069916i</v>
      </c>
      <c r="AF2924" t="str">
        <f t="shared" si="1535"/>
        <v>-15.0742005480001-0.359093949282779i</v>
      </c>
      <c r="AG2924" t="str">
        <f t="shared" si="1536"/>
        <v>0.997798755811821-0.0059307562313354i</v>
      </c>
      <c r="AH2924" t="str">
        <f t="shared" si="1537"/>
        <v>0.00284295388296722-0.000186491290217361i</v>
      </c>
      <c r="AI2924">
        <f t="shared" si="1538"/>
        <v>-50.905955840717176</v>
      </c>
      <c r="AJ2924">
        <f t="shared" si="1539"/>
        <v>-3.7530953474370858</v>
      </c>
      <c r="AK2924"/>
      <c r="AL2924"/>
      <c r="AM2924"/>
      <c r="AN2924"/>
    </row>
    <row r="2925" spans="1:40" x14ac:dyDescent="0.25">
      <c r="A2925"/>
      <c r="B2925">
        <f t="shared" si="1540"/>
        <v>991000</v>
      </c>
      <c r="C2925" s="237" t="str">
        <f t="shared" si="1508"/>
        <v>-7.78207529655591E-08+0.00247126391378328i</v>
      </c>
      <c r="D2925" s="208" t="str">
        <f t="shared" si="1509"/>
        <v>-5.95700655363173+0.0189463566723385i</v>
      </c>
      <c r="E2925" t="str">
        <f t="shared" si="1510"/>
        <v>2870</v>
      </c>
      <c r="F2925" t="str">
        <f t="shared" si="1511"/>
        <v>0.777000777000777</v>
      </c>
      <c r="G2925" t="str">
        <f t="shared" si="1506"/>
        <v>0.777000777000777</v>
      </c>
      <c r="H2925" t="str">
        <f t="shared" si="1512"/>
        <v>9.11722797858359+0.377679466940095i</v>
      </c>
      <c r="I2925" t="str">
        <f t="shared" si="1513"/>
        <v>3891.64789963436i</v>
      </c>
      <c r="J2925" t="str">
        <f t="shared" si="1507"/>
        <v>-20499.1682800325+851.368027707209i</v>
      </c>
      <c r="K2925" t="str">
        <f t="shared" si="1514"/>
        <v>0.00787100030688714-0.189517288143402i</v>
      </c>
      <c r="L2925" t="str">
        <f t="shared" si="1515"/>
        <v>0.000598560110525598-0.0122180912349469i</v>
      </c>
      <c r="M2925" t="str">
        <f t="shared" si="1516"/>
        <v>0.00846956041741274-0.201735379378349i</v>
      </c>
      <c r="N2925" t="str">
        <f t="shared" si="1517"/>
        <v>-10.1535421610004i</v>
      </c>
      <c r="O2925" t="str">
        <f t="shared" si="1518"/>
        <v>-0.745997950460482+0.665948239661882i</v>
      </c>
      <c r="P2925" t="str">
        <f t="shared" si="1519"/>
        <v>1.74599795046048-0.665948239661882i</v>
      </c>
      <c r="Q2925" t="str">
        <f t="shared" si="1520"/>
        <v>-1.74599795046048+10.8194904006623i</v>
      </c>
      <c r="R2925" t="str">
        <f t="shared" si="1521"/>
        <v>-0.0853695741945325-0.147598712115627i</v>
      </c>
      <c r="S2925" t="str">
        <f t="shared" si="1522"/>
        <v>1.04921525383752i</v>
      </c>
      <c r="T2925" t="str">
        <f t="shared" si="1523"/>
        <v>0.154862820198489-0.0895710594585174i</v>
      </c>
      <c r="U2925" t="str">
        <f t="shared" si="1524"/>
        <v>0.0000333333333333334-0.00011390095475728i</v>
      </c>
      <c r="V2925" t="str">
        <f t="shared" si="1525"/>
        <v>6.66666666666667E-06-0.0011390095475728i</v>
      </c>
      <c r="W2925" t="str">
        <f t="shared" si="1526"/>
        <v>0.00002758085654035-0.000104249494870289i</v>
      </c>
      <c r="X2925" t="str">
        <f t="shared" si="1527"/>
        <v>0.0000277490664855129-0.000104153403766094i</v>
      </c>
      <c r="Y2925" t="str">
        <f t="shared" si="1528"/>
        <v>0.009+6.22663663941497i</v>
      </c>
      <c r="Z2925" t="str">
        <f t="shared" si="1529"/>
        <v>-0.000200650269883187-0.0000537699303528826i</v>
      </c>
      <c r="AA2925" t="str">
        <f t="shared" si="1530"/>
        <v>0.00279426309890186-1.9272323401594i</v>
      </c>
      <c r="AB2925" t="str">
        <f t="shared" si="1531"/>
        <v>0.73040003971444-0.422455856750592i</v>
      </c>
      <c r="AC2925" t="str">
        <f t="shared" si="1532"/>
        <v>0.920961874733056-0.150925544512193i</v>
      </c>
      <c r="AD2925" t="str">
        <f t="shared" si="1533"/>
        <v>0.845548615259176-0.320144600629131i</v>
      </c>
      <c r="AE2925" t="str">
        <f t="shared" si="1534"/>
        <v>-0.000186873710729788+0.0000187720103654181i</v>
      </c>
      <c r="AF2925" t="str">
        <f t="shared" si="1535"/>
        <v>-15.0742345322153-0.358733110267757i</v>
      </c>
      <c r="AG2925" t="str">
        <f t="shared" si="1536"/>
        <v>0.997775038159911-0.00590227680118896i</v>
      </c>
      <c r="AH2925" t="str">
        <f t="shared" si="1537"/>
        <v>0.00283119008077748-0.000199669689317941i</v>
      </c>
      <c r="AI2925">
        <f t="shared" si="1538"/>
        <v>-50.939072145221303</v>
      </c>
      <c r="AJ2925">
        <f t="shared" si="1539"/>
        <v>-4.0341056315269341</v>
      </c>
      <c r="AK2925"/>
      <c r="AL2925"/>
      <c r="AM2925"/>
      <c r="AN2925"/>
    </row>
    <row r="2926" spans="1:40" x14ac:dyDescent="0.25">
      <c r="A2926"/>
      <c r="B2926">
        <f t="shared" si="1540"/>
        <v>992000</v>
      </c>
      <c r="C2926" s="237" t="str">
        <f t="shared" si="1508"/>
        <v>-7.76639353673359E-08+0.00246877272032674i</v>
      </c>
      <c r="D2926" s="208" t="str">
        <f t="shared" si="1509"/>
        <v>-5.95700655242946+0.018927257522505i</v>
      </c>
      <c r="E2926" t="str">
        <f t="shared" si="1510"/>
        <v>2870</v>
      </c>
      <c r="F2926" t="str">
        <f t="shared" si="1511"/>
        <v>0.777000777000777</v>
      </c>
      <c r="G2926" t="str">
        <f t="shared" si="1506"/>
        <v>0.777000777000777</v>
      </c>
      <c r="H2926" t="str">
        <f t="shared" si="1512"/>
        <v>9.11726186154969+0.377300251707219i</v>
      </c>
      <c r="I2926" t="str">
        <f t="shared" si="1513"/>
        <v>3895.57489045134i</v>
      </c>
      <c r="J2926" t="str">
        <f t="shared" si="1507"/>
        <v>-20540.5618450229+852.22712763426i</v>
      </c>
      <c r="K2926" t="str">
        <f t="shared" si="1514"/>
        <v>0.00785516506781367-0.189326880882316i</v>
      </c>
      <c r="L2926" t="str">
        <f t="shared" si="1515"/>
        <v>0.000597356826408813-0.0122058334997716i</v>
      </c>
      <c r="M2926" t="str">
        <f t="shared" si="1516"/>
        <v>0.00845252189422248-0.201532714382088i</v>
      </c>
      <c r="N2926" t="str">
        <f t="shared" si="1517"/>
        <v>-10.1637879149469i</v>
      </c>
      <c r="O2926" t="str">
        <f t="shared" si="1518"/>
        <v>-0.739135772630597+0.673556463570628i</v>
      </c>
      <c r="P2926" t="str">
        <f t="shared" si="1519"/>
        <v>1.7391357726306-0.673556463570628i</v>
      </c>
      <c r="Q2926" t="str">
        <f t="shared" si="1520"/>
        <v>-1.7391357726306+10.8373443785175i</v>
      </c>
      <c r="R2926" t="str">
        <f t="shared" si="1521"/>
        <v>-0.0856971155774137-0.146723846523753i</v>
      </c>
      <c r="S2926" t="str">
        <f t="shared" si="1522"/>
        <v>1.05027399778691i</v>
      </c>
      <c r="T2926" t="str">
        <f t="shared" si="1523"/>
        <v>0.154100240859175-0.0900054521762972i</v>
      </c>
      <c r="U2926" t="str">
        <f t="shared" si="1524"/>
        <v>0.0000333333333333333-0.000113786135246436i</v>
      </c>
      <c r="V2926" t="str">
        <f t="shared" si="1525"/>
        <v>6.66666666666667E-06-0.00113786135246436i</v>
      </c>
      <c r="W2926" t="str">
        <f t="shared" si="1526"/>
        <v>0.0000275808112574928-0.000104145821608039i</v>
      </c>
      <c r="X2926" t="str">
        <f t="shared" si="1527"/>
        <v>0.0000277486616592435-0.000104049826844662i</v>
      </c>
      <c r="Y2926" t="str">
        <f t="shared" si="1528"/>
        <v>0.009+6.23291982472215i</v>
      </c>
      <c r="Z2926" t="str">
        <f t="shared" si="1529"/>
        <v>-0.000200248659263534-0.0000537143638714736i</v>
      </c>
      <c r="AA2926" t="str">
        <f t="shared" si="1530"/>
        <v>0.00278863204349451-1.92528950932011i</v>
      </c>
      <c r="AB2926" t="str">
        <f t="shared" si="1531"/>
        <v>0.72680338572734-0.424504640686668i</v>
      </c>
      <c r="AC2926" t="str">
        <f t="shared" si="1532"/>
        <v>0.920591749025278-0.150062793917326i</v>
      </c>
      <c r="AD2926" t="str">
        <f t="shared" si="1533"/>
        <v>0.842281385504017-0.323823826391033i</v>
      </c>
      <c r="AE2926" t="str">
        <f t="shared" si="1534"/>
        <v>-0.000186059709010833+0.0000196026782492602i</v>
      </c>
      <c r="AF2926" t="str">
        <f t="shared" si="1535"/>
        <v>-15.0742684139791-0.358372994184714i</v>
      </c>
      <c r="AG2926" t="str">
        <f t="shared" si="1536"/>
        <v>0.997751596993295-0.00587358951807687i</v>
      </c>
      <c r="AH2926" t="str">
        <f t="shared" si="1537"/>
        <v>0.002819327573699-0.000212736001928335i</v>
      </c>
      <c r="AI2926">
        <f t="shared" si="1538"/>
        <v>-50.972432134835699</v>
      </c>
      <c r="AJ2926">
        <f t="shared" si="1539"/>
        <v>-4.3151497580876468</v>
      </c>
      <c r="AK2926"/>
      <c r="AL2926"/>
      <c r="AM2926"/>
      <c r="AN2926"/>
    </row>
    <row r="2927" spans="1:40" x14ac:dyDescent="0.25">
      <c r="A2927"/>
      <c r="B2927">
        <f t="shared" si="1540"/>
        <v>993000</v>
      </c>
      <c r="C2927" s="237" t="str">
        <f t="shared" si="1508"/>
        <v>-7.75075912996963E-08+0.00246628654437966i</v>
      </c>
      <c r="D2927" s="208" t="str">
        <f t="shared" si="1509"/>
        <v>-5.95700655123082+0.0189081968402441i</v>
      </c>
      <c r="E2927" t="str">
        <f t="shared" si="1510"/>
        <v>2870</v>
      </c>
      <c r="F2927" t="str">
        <f t="shared" si="1511"/>
        <v>0.777000777000777</v>
      </c>
      <c r="G2927" t="str">
        <f t="shared" si="1506"/>
        <v>0.777000777000777</v>
      </c>
      <c r="H2927" t="str">
        <f t="shared" si="1512"/>
        <v>9.11729564247188+0.376921795708111i</v>
      </c>
      <c r="I2927" t="str">
        <f t="shared" si="1513"/>
        <v>3899.50188126833i</v>
      </c>
      <c r="J2927" t="str">
        <f t="shared" si="1507"/>
        <v>-20581.9971584398+853.08622756131i</v>
      </c>
      <c r="K2927" t="str">
        <f t="shared" si="1514"/>
        <v>0.00783937754204048-0.189136855198636i</v>
      </c>
      <c r="L2927" t="str">
        <f t="shared" si="1515"/>
        <v>0.000596157164202251-0.0121936002758059i</v>
      </c>
      <c r="M2927" t="str">
        <f t="shared" si="1516"/>
        <v>0.00843553470624273-0.201330455474442i</v>
      </c>
      <c r="N2927" t="str">
        <f t="shared" si="1517"/>
        <v>-10.1740336688934i</v>
      </c>
      <c r="O2927" t="str">
        <f t="shared" si="1518"/>
        <v>-0.73219600435144+0.68109398118893i</v>
      </c>
      <c r="P2927" t="str">
        <f t="shared" si="1519"/>
        <v>1.73219600435144-0.68109398118893i</v>
      </c>
      <c r="Q2927" t="str">
        <f t="shared" si="1520"/>
        <v>-1.73219600435144+10.8551276500823i</v>
      </c>
      <c r="R2927" t="str">
        <f t="shared" si="1521"/>
        <v>-0.0860175063327529-0.145847831053886i</v>
      </c>
      <c r="S2927" t="str">
        <f t="shared" si="1522"/>
        <v>1.05133274173629i</v>
      </c>
      <c r="T2927" t="str">
        <f t="shared" si="1523"/>
        <v>0.153334600098173-0.0904330207701318i</v>
      </c>
      <c r="U2927" t="str">
        <f t="shared" si="1524"/>
        <v>0.0000333333333333333-0.000113671546993419i</v>
      </c>
      <c r="V2927" t="str">
        <f t="shared" si="1525"/>
        <v>6.66666666666667E-06-0.00113671546993419i</v>
      </c>
      <c r="W2927" t="str">
        <f t="shared" si="1526"/>
        <v>0.0000275807659291513-0.000104042358575805i</v>
      </c>
      <c r="X2927" t="str">
        <f t="shared" si="1527"/>
        <v>0.0000277482578733863-0.000103946459956193i</v>
      </c>
      <c r="Y2927" t="str">
        <f t="shared" si="1528"/>
        <v>0.009+6.23920301002933i</v>
      </c>
      <c r="Z2927" t="str">
        <f t="shared" si="1529"/>
        <v>-0.000199848261361315-0.000053658913067883i</v>
      </c>
      <c r="AA2927" t="str">
        <f t="shared" si="1530"/>
        <v>0.00278301799292144-1.9233505917037i</v>
      </c>
      <c r="AB2927" t="str">
        <f t="shared" si="1531"/>
        <v>0.723192292751466-0.426521239102718i</v>
      </c>
      <c r="AC2927" t="str">
        <f t="shared" si="1532"/>
        <v>0.920228798346719-0.149198568410659i</v>
      </c>
      <c r="AD2927" t="str">
        <f t="shared" si="1533"/>
        <v>0.838976481594245-0.327469809312689i</v>
      </c>
      <c r="AE2927" t="str">
        <f t="shared" si="1534"/>
        <v>-0.000185239665199909+0.0000204257059475983i</v>
      </c>
      <c r="AF2927" t="str">
        <f t="shared" si="1535"/>
        <v>-15.0743021937027-0.358013598867867i</v>
      </c>
      <c r="AG2927" t="str">
        <f t="shared" si="1536"/>
        <v>0.997728434199197-0.00584469730534987i</v>
      </c>
      <c r="AH2927" t="str">
        <f t="shared" si="1537"/>
        <v>0.00280736757838522-0.000225689399383237i</v>
      </c>
      <c r="AI2927">
        <f t="shared" si="1538"/>
        <v>-51.00603692854564</v>
      </c>
      <c r="AJ2927">
        <f t="shared" si="1539"/>
        <v>-4.5962276422252399</v>
      </c>
      <c r="AK2927"/>
      <c r="AL2927"/>
      <c r="AM2927"/>
      <c r="AN2927"/>
    </row>
    <row r="2928" spans="1:40" x14ac:dyDescent="0.25">
      <c r="A2928"/>
      <c r="B2928">
        <f t="shared" si="1540"/>
        <v>994000</v>
      </c>
      <c r="C2928" s="237" t="str">
        <f t="shared" si="1508"/>
        <v>-7.73517188580437E-08+0.00246380537079866i</v>
      </c>
      <c r="D2928" s="208" t="str">
        <f t="shared" si="1509"/>
        <v>-5.95700655003581+0.0188891745094564i</v>
      </c>
      <c r="E2928" t="str">
        <f t="shared" si="1510"/>
        <v>2870</v>
      </c>
      <c r="F2928" t="str">
        <f t="shared" si="1511"/>
        <v>0.777000777000777</v>
      </c>
      <c r="G2928" t="str">
        <f t="shared" si="1506"/>
        <v>0.777000777000777</v>
      </c>
      <c r="H2928" t="str">
        <f t="shared" si="1512"/>
        <v>9.11732932175927+0.376544096669523i</v>
      </c>
      <c r="I2928" t="str">
        <f t="shared" si="1513"/>
        <v>3903.42887208532i</v>
      </c>
      <c r="J2928" t="str">
        <f t="shared" si="1507"/>
        <v>-20623.4742202834+853.945327488361i</v>
      </c>
      <c r="K2928" t="str">
        <f t="shared" si="1514"/>
        <v>0.0078236375381759-0.188947209948416i</v>
      </c>
      <c r="L2928" t="str">
        <f t="shared" si="1515"/>
        <v>0.000594961109396003-0.0121813914897809i</v>
      </c>
      <c r="M2928" t="str">
        <f t="shared" si="1516"/>
        <v>0.0084185986475719-0.201128601438197i</v>
      </c>
      <c r="N2928" t="str">
        <f t="shared" si="1517"/>
        <v>-10.18427942284i</v>
      </c>
      <c r="O2928" t="str">
        <f t="shared" si="1518"/>
        <v>-0.725179374122036+0.688560001269296i</v>
      </c>
      <c r="P2928" t="str">
        <f t="shared" si="1519"/>
        <v>1.72517937412204-0.688560001269296i</v>
      </c>
      <c r="Q2928" t="str">
        <f t="shared" si="1520"/>
        <v>-1.72517937412204+10.8728394241093i</v>
      </c>
      <c r="R2928" t="str">
        <f t="shared" si="1521"/>
        <v>-0.0863307601187833-0.144970717025186i</v>
      </c>
      <c r="S2928" t="str">
        <f t="shared" si="1522"/>
        <v>1.05239148568567i</v>
      </c>
      <c r="T2928" t="str">
        <f t="shared" si="1523"/>
        <v>0.152565948271052-0.0908537569017795i</v>
      </c>
      <c r="U2928" t="str">
        <f t="shared" si="1524"/>
        <v>0.0000333333333333333-0.000113557189300266i</v>
      </c>
      <c r="V2928" t="str">
        <f t="shared" si="1525"/>
        <v>6.66666666666667E-06-0.00113557189300266i</v>
      </c>
      <c r="W2928" t="str">
        <f t="shared" si="1526"/>
        <v>0.0000275807205553257-0.000103939105139071i</v>
      </c>
      <c r="X2928" t="str">
        <f t="shared" si="1527"/>
        <v>0.0000277478551235742-0.000103843302466772i</v>
      </c>
      <c r="Y2928" t="str">
        <f t="shared" si="1528"/>
        <v>0.009+6.24548619533651i</v>
      </c>
      <c r="Z2928" t="str">
        <f t="shared" si="1529"/>
        <v>-0.000199449071298745-0.0000536035775775173i</v>
      </c>
      <c r="AA2928" t="str">
        <f t="shared" si="1530"/>
        <v>0.00277742087878134-1.92141557549897i</v>
      </c>
      <c r="AB2928" t="str">
        <f t="shared" si="1531"/>
        <v>0.719566998285459-0.42850561267199i</v>
      </c>
      <c r="AC2928" t="str">
        <f t="shared" si="1532"/>
        <v>0.919873011173468-0.148332920777553i</v>
      </c>
      <c r="AD2928" t="str">
        <f t="shared" si="1533"/>
        <v>0.835634237646758-0.331082162212378i</v>
      </c>
      <c r="AE2928" t="str">
        <f t="shared" si="1534"/>
        <v>-0.000184413661010764+0.0000212410450927117i</v>
      </c>
      <c r="AF2928" t="str">
        <f t="shared" si="1535"/>
        <v>-15.0743358717951-0.357654922160067i</v>
      </c>
      <c r="AG2928" t="str">
        <f t="shared" si="1536"/>
        <v>0.997705551634737-0.00581560310280349i</v>
      </c>
      <c r="AH2928" t="str">
        <f t="shared" si="1537"/>
        <v>0.00279531131761155-0.000238529065874683i</v>
      </c>
      <c r="AI2928">
        <f t="shared" si="1538"/>
        <v>-51.039887664955366</v>
      </c>
      <c r="AJ2928">
        <f t="shared" si="1539"/>
        <v>-4.8773391955497356</v>
      </c>
      <c r="AK2928"/>
      <c r="AL2928"/>
      <c r="AM2928"/>
      <c r="AN2928"/>
    </row>
    <row r="2929" spans="1:40" x14ac:dyDescent="0.25">
      <c r="A2929"/>
      <c r="B2929">
        <f t="shared" si="1540"/>
        <v>995000</v>
      </c>
      <c r="C2929" s="237" t="str">
        <f t="shared" si="1508"/>
        <v>-7.71963161473473E-08+0.00246132918450122i</v>
      </c>
      <c r="D2929" s="208" t="str">
        <f t="shared" si="1509"/>
        <v>-5.95700654884438+0.0188701904145094i</v>
      </c>
      <c r="E2929" t="str">
        <f t="shared" si="1510"/>
        <v>2870</v>
      </c>
      <c r="F2929" t="str">
        <f t="shared" si="1511"/>
        <v>0.777000777000777</v>
      </c>
      <c r="G2929" t="str">
        <f t="shared" si="1506"/>
        <v>0.777000777000777</v>
      </c>
      <c r="H2929" t="str">
        <f t="shared" si="1512"/>
        <v>9.11736289981886+0.37616715232724i</v>
      </c>
      <c r="I2929" t="str">
        <f t="shared" si="1513"/>
        <v>3907.35586290231i</v>
      </c>
      <c r="J2929" t="str">
        <f t="shared" si="1507"/>
        <v>-20664.9930305537+854.804427415412i</v>
      </c>
      <c r="K2929" t="str">
        <f t="shared" si="1514"/>
        <v>0.0078079448657866-0.188757943992276i</v>
      </c>
      <c r="L2929" t="str">
        <f t="shared" si="1515"/>
        <v>0.000593768647552704-0.012169207068719i</v>
      </c>
      <c r="M2929" t="str">
        <f t="shared" si="1516"/>
        <v>0.0084017135133393-0.200927151060995i</v>
      </c>
      <c r="N2929" t="str">
        <f t="shared" si="1517"/>
        <v>-10.1945251767865i</v>
      </c>
      <c r="O2929" t="str">
        <f t="shared" si="1518"/>
        <v>-0.718086618510159+0.695953740069443i</v>
      </c>
      <c r="P2929" t="str">
        <f t="shared" si="1519"/>
        <v>1.71808661851016-0.695953740069443i</v>
      </c>
      <c r="Q2929" t="str">
        <f t="shared" si="1520"/>
        <v>-1.71808661851016+10.8904789168559i</v>
      </c>
      <c r="R2929" t="str">
        <f t="shared" si="1521"/>
        <v>-0.0866368906662757-0.14409255533825i</v>
      </c>
      <c r="S2929" t="str">
        <f t="shared" si="1522"/>
        <v>1.05345022963505i</v>
      </c>
      <c r="T2929" t="str">
        <f t="shared" si="1523"/>
        <v>0.151794335509781-0.0912676523672549i</v>
      </c>
      <c r="U2929" t="str">
        <f t="shared" si="1524"/>
        <v>0.0000333333333333333-0.000113443061471824i</v>
      </c>
      <c r="V2929" t="str">
        <f t="shared" si="1525"/>
        <v>6.66666666666667E-06-0.00113443061471824i</v>
      </c>
      <c r="W2929" t="str">
        <f t="shared" si="1526"/>
        <v>0.0000275806751360168-0.000103836060665874i</v>
      </c>
      <c r="X2929" t="str">
        <f t="shared" si="1527"/>
        <v>0.0000277474534054625-0.000103740353745036i</v>
      </c>
      <c r="Y2929" t="str">
        <f t="shared" si="1528"/>
        <v>0.009+6.25176938064369i</v>
      </c>
      <c r="Z2929" t="str">
        <f t="shared" si="1529"/>
        <v>-0.000199051084222547-0.0000535483570373273i</v>
      </c>
      <c r="AA2929" t="str">
        <f t="shared" si="1530"/>
        <v>0.00277184063301657-1.91948444894219i</v>
      </c>
      <c r="AB2929" t="str">
        <f t="shared" si="1531"/>
        <v>0.715927738773369-0.43045772270094i</v>
      </c>
      <c r="AC2929" t="str">
        <f t="shared" si="1532"/>
        <v>0.919524375882923-0.147465903383011i</v>
      </c>
      <c r="AD2929" t="str">
        <f t="shared" si="1533"/>
        <v>0.832254991797602-0.33466050119118i</v>
      </c>
      <c r="AE2929" t="str">
        <f t="shared" si="1534"/>
        <v>-0.000183581778471015+0.0000220486481616893i</v>
      </c>
      <c r="AF2929" t="str">
        <f t="shared" si="1535"/>
        <v>-15.0743694486632-0.357296961912731i</v>
      </c>
      <c r="AG2929" t="str">
        <f t="shared" si="1536"/>
        <v>0.99768295112678-0.00578630986638542i</v>
      </c>
      <c r="AH2929" t="str">
        <f t="shared" si="1537"/>
        <v>0.00278316002015359-0.000251254198495836i</v>
      </c>
      <c r="AI2929">
        <f t="shared" si="1538"/>
        <v>-51.073985502553434</v>
      </c>
      <c r="AJ2929">
        <f t="shared" si="1539"/>
        <v>-5.1584843261830171</v>
      </c>
      <c r="AK2929"/>
      <c r="AL2929"/>
      <c r="AM2929"/>
      <c r="AN2929"/>
    </row>
    <row r="2930" spans="1:40" x14ac:dyDescent="0.25">
      <c r="A2930"/>
      <c r="B2930">
        <f t="shared" si="1540"/>
        <v>996000</v>
      </c>
      <c r="C2930" s="237" t="str">
        <f t="shared" si="1508"/>
        <v>-7.70413812820843E-08+0.00245885797046541i</v>
      </c>
      <c r="D2930" s="208" t="str">
        <f t="shared" si="1509"/>
        <v>-5.95700654765655+0.0188512444402348i</v>
      </c>
      <c r="E2930" t="str">
        <f t="shared" si="1510"/>
        <v>2870</v>
      </c>
      <c r="F2930" t="str">
        <f t="shared" si="1511"/>
        <v>0.777000777000777</v>
      </c>
      <c r="G2930" t="str">
        <f t="shared" si="1506"/>
        <v>0.777000777000777</v>
      </c>
      <c r="H2930" t="str">
        <f t="shared" si="1512"/>
        <v>9.11739637705566+0.375790960426064i</v>
      </c>
      <c r="I2930" t="str">
        <f t="shared" si="1513"/>
        <v>3911.28285371929i</v>
      </c>
      <c r="J2930" t="str">
        <f t="shared" si="1507"/>
        <v>-20706.5535892505+855.663527342462i</v>
      </c>
      <c r="K2930" t="str">
        <f t="shared" si="1514"/>
        <v>0.00779229933539178-0.188569056195372i</v>
      </c>
      <c r="L2930" t="str">
        <f t="shared" si="1515"/>
        <v>0.000592579764307088-0.0121570469399318i</v>
      </c>
      <c r="M2930" t="str">
        <f t="shared" si="1516"/>
        <v>0.00838487909969887-0.200726103135304i</v>
      </c>
      <c r="N2930" t="str">
        <f t="shared" si="1517"/>
        <v>-10.204770930733i</v>
      </c>
      <c r="O2930" t="str">
        <f t="shared" si="1518"/>
        <v>-0.710918482074612+0.703274421434997i</v>
      </c>
      <c r="P2930" t="str">
        <f t="shared" si="1519"/>
        <v>1.71091848207461-0.703274421434997i</v>
      </c>
      <c r="Q2930" t="str">
        <f t="shared" si="1520"/>
        <v>-1.71091848207461+10.908045352168i</v>
      </c>
      <c r="R2930" t="str">
        <f t="shared" si="1521"/>
        <v>-0.0869359117734619-0.143213396482157i</v>
      </c>
      <c r="S2930" t="str">
        <f t="shared" si="1522"/>
        <v>1.05450897358443i</v>
      </c>
      <c r="T2930" t="str">
        <f t="shared" si="1523"/>
        <v>0.151019811727939-0.0916746990918599i</v>
      </c>
      <c r="U2930" t="str">
        <f t="shared" si="1524"/>
        <v>0.0000333333333333334-0.000113329162815728i</v>
      </c>
      <c r="V2930" t="str">
        <f t="shared" si="1525"/>
        <v>6.66666666666667E-06-0.00113329162815728i</v>
      </c>
      <c r="W2930" t="str">
        <f t="shared" si="1526"/>
        <v>0.0000275806296712249-0.000103733224526788i</v>
      </c>
      <c r="X2930" t="str">
        <f t="shared" si="1527"/>
        <v>0.0000277470527147278-0.000103637613162157i</v>
      </c>
      <c r="Y2930" t="str">
        <f t="shared" si="1528"/>
        <v>0.009+6.25805256595087i</v>
      </c>
      <c r="Z2930" t="str">
        <f t="shared" si="1529"/>
        <v>-0.000198654295303793-0.0000534932510857984i</v>
      </c>
      <c r="AA2930" t="str">
        <f t="shared" si="1530"/>
        <v>0.00276627718791099-1.91755720031688i</v>
      </c>
      <c r="AB2930" t="str">
        <f t="shared" si="1531"/>
        <v>0.712274749629221-0.432377531105798i</v>
      </c>
      <c r="AC2930" t="str">
        <f t="shared" si="1532"/>
        <v>0.919182880759279-0.146597568178496i</v>
      </c>
      <c r="AD2930" t="str">
        <f t="shared" si="1533"/>
        <v>0.82883908617089-0.33820444567578i</v>
      </c>
      <c r="AE2930" t="str">
        <f t="shared" si="1534"/>
        <v>-0.000182744099914386+0.000022848468478069i</v>
      </c>
      <c r="AF2930" t="str">
        <f t="shared" si="1535"/>
        <v>-15.0744029247122-0.356939715985829i</v>
      </c>
      <c r="AG2930" t="str">
        <f t="shared" si="1536"/>
        <v>0.997660634471792-0.00575682056789899i</v>
      </c>
      <c r="AH2930" t="str">
        <f t="shared" si="1537"/>
        <v>0.00277091492066386-0.000263864007285073i</v>
      </c>
      <c r="AI2930">
        <f t="shared" si="1538"/>
        <v>-51.108331619987652</v>
      </c>
      <c r="AJ2930">
        <f t="shared" si="1539"/>
        <v>-5.4396629387962179</v>
      </c>
      <c r="AK2930"/>
      <c r="AL2930"/>
      <c r="AM2930"/>
      <c r="AN2930"/>
    </row>
    <row r="2931" spans="1:40" x14ac:dyDescent="0.25">
      <c r="A2931"/>
      <c r="B2931">
        <f t="shared" si="1540"/>
        <v>997000</v>
      </c>
      <c r="C2931" s="237" t="str">
        <f t="shared" si="1508"/>
        <v>-7.68869123861843E-08+0.00245639171372956i</v>
      </c>
      <c r="D2931" s="208" t="str">
        <f t="shared" si="1509"/>
        <v>-5.95700654647229+0.0188323364719266i</v>
      </c>
      <c r="E2931" t="str">
        <f t="shared" si="1510"/>
        <v>2870</v>
      </c>
      <c r="F2931" t="str">
        <f t="shared" si="1511"/>
        <v>0.777000777000777</v>
      </c>
      <c r="G2931" t="str">
        <f t="shared" si="1506"/>
        <v>0.777000777000777</v>
      </c>
      <c r="H2931" t="str">
        <f t="shared" si="1512"/>
        <v>9.11742975387266+0.375415518719741i</v>
      </c>
      <c r="I2931" t="str">
        <f t="shared" si="1513"/>
        <v>3915.20984453628i</v>
      </c>
      <c r="J2931" t="str">
        <f t="shared" si="1507"/>
        <v>-20748.1558963739+856.522627269513i</v>
      </c>
      <c r="K2931" t="str">
        <f t="shared" si="1514"/>
        <v>0.00777670075845727-0.188380545427377i</v>
      </c>
      <c r="L2931" t="str">
        <f t="shared" si="1515"/>
        <v>0.000591394445365537-0.0121449110310193i</v>
      </c>
      <c r="M2931" t="str">
        <f t="shared" si="1516"/>
        <v>0.00836809520382281-0.200525456458396i</v>
      </c>
      <c r="N2931" t="str">
        <f t="shared" si="1517"/>
        <v>-10.2150166846795i</v>
      </c>
      <c r="O2931" t="str">
        <f t="shared" si="1518"/>
        <v>-0.703675717287332+0.710521276880685i</v>
      </c>
      <c r="P2931" t="str">
        <f t="shared" si="1519"/>
        <v>1.70367571728733-0.710521276880685i</v>
      </c>
      <c r="Q2931" t="str">
        <f t="shared" si="1520"/>
        <v>-1.70367571728733+10.9255379615602i</v>
      </c>
      <c r="R2931" t="str">
        <f t="shared" si="1521"/>
        <v>-0.0872278373011031-0.142333290541593i</v>
      </c>
      <c r="S2931" t="str">
        <f t="shared" si="1522"/>
        <v>1.05556771753382i</v>
      </c>
      <c r="T2931" t="str">
        <f t="shared" si="1523"/>
        <v>0.150242426626067-0.0920748891253368i</v>
      </c>
      <c r="U2931" t="str">
        <f t="shared" si="1524"/>
        <v>0.0000333333333333333-0.000113215492642392i</v>
      </c>
      <c r="V2931" t="str">
        <f t="shared" si="1525"/>
        <v>6.66666666666667E-06-0.00113215492642392i</v>
      </c>
      <c r="W2931" t="str">
        <f t="shared" si="1526"/>
        <v>0.0000275805841609507-0.000103630596094911i</v>
      </c>
      <c r="X2931" t="str">
        <f t="shared" si="1527"/>
        <v>0.000027746653047069-0.000103535080091828i</v>
      </c>
      <c r="Y2931" t="str">
        <f t="shared" si="1528"/>
        <v>0.009+6.26433575125805i</v>
      </c>
      <c r="Z2931" t="str">
        <f t="shared" si="1529"/>
        <v>-0.00019825869973776-0.0000534382593629434i</v>
      </c>
      <c r="AA2931" t="str">
        <f t="shared" si="1530"/>
        <v>0.00276073047608788-1.91563381795356i</v>
      </c>
      <c r="AB2931" t="str">
        <f t="shared" si="1531"/>
        <v>0.708608265262264-0.434265000389711i</v>
      </c>
      <c r="AC2931" t="str">
        <f t="shared" si="1532"/>
        <v>0.918848513998878-0.145727966708857i</v>
      </c>
      <c r="AD2931" t="str">
        <f t="shared" si="1533"/>
        <v>0.825386866847775-0.341713618460697i</v>
      </c>
      <c r="AE2931" t="str">
        <f t="shared" si="1534"/>
        <v>-0.000181900707973016+0.0000236404602133242i</v>
      </c>
      <c r="AF2931" t="str">
        <f t="shared" si="1535"/>
        <v>-15.0744363003449-0.356583182247814i</v>
      </c>
      <c r="AG2931" t="str">
        <f t="shared" si="1536"/>
        <v>0.997638603435699-0.00572713819470865i</v>
      </c>
      <c r="AH2931" t="str">
        <f t="shared" si="1537"/>
        <v>0.00275857725954911-0.000276357715267578i</v>
      </c>
      <c r="AI2931">
        <f t="shared" si="1538"/>
        <v>-51.142927216344134</v>
      </c>
      <c r="AJ2931">
        <f t="shared" si="1539"/>
        <v>-5.7208749346165328</v>
      </c>
      <c r="AK2931"/>
      <c r="AL2931"/>
      <c r="AM2931"/>
      <c r="AN2931"/>
    </row>
    <row r="2932" spans="1:40" x14ac:dyDescent="0.25">
      <c r="A2932"/>
      <c r="B2932">
        <f t="shared" si="1540"/>
        <v>998000</v>
      </c>
      <c r="C2932" s="237" t="str">
        <f t="shared" si="1508"/>
        <v>-7.67329075929703E-08+0.00245393039939196i</v>
      </c>
      <c r="D2932" s="208" t="str">
        <f t="shared" si="1509"/>
        <v>-5.95700654529159+0.0188134663953384i</v>
      </c>
      <c r="E2932" t="str">
        <f t="shared" si="1510"/>
        <v>2870</v>
      </c>
      <c r="F2932" t="str">
        <f t="shared" si="1511"/>
        <v>0.777000777000777</v>
      </c>
      <c r="G2932" t="str">
        <f t="shared" si="1506"/>
        <v>0.777000777000777</v>
      </c>
      <c r="H2932" t="str">
        <f t="shared" si="1512"/>
        <v>9.11746303067081+0.375040824970944i</v>
      </c>
      <c r="I2932" t="str">
        <f t="shared" si="1513"/>
        <v>3919.13683535327i</v>
      </c>
      <c r="J2932" t="str">
        <f t="shared" si="1507"/>
        <v>-20789.799951924+857.381727196563i</v>
      </c>
      <c r="K2932" t="str">
        <f t="shared" si="1514"/>
        <v>0.00776114894738982-0.188192410562452i</v>
      </c>
      <c r="L2932" t="str">
        <f t="shared" si="1515"/>
        <v>0.000590212676505684-0.0121327992698682i</v>
      </c>
      <c r="M2932" t="str">
        <f t="shared" si="1516"/>
        <v>0.0083513616238955-0.20032520983232i</v>
      </c>
      <c r="N2932" t="str">
        <f t="shared" si="1517"/>
        <v>-10.225262438626i</v>
      </c>
      <c r="O2932" t="str">
        <f t="shared" si="1518"/>
        <v>-0.696359084454331+0.71769354567108i</v>
      </c>
      <c r="P2932" t="str">
        <f t="shared" si="1519"/>
        <v>1.69635908445433-0.71769354567108i</v>
      </c>
      <c r="Q2932" t="str">
        <f t="shared" si="1520"/>
        <v>-1.69635908445433+10.9429559842971i</v>
      </c>
      <c r="R2932" t="str">
        <f t="shared" si="1521"/>
        <v>-0.0875126811677277-0.141452287203906i</v>
      </c>
      <c r="S2932" t="str">
        <f t="shared" si="1522"/>
        <v>1.0566264614832i</v>
      </c>
      <c r="T2932" t="str">
        <f t="shared" si="1523"/>
        <v>0.149462229696969-0.0924682146371636i</v>
      </c>
      <c r="U2932" t="str">
        <f t="shared" si="1524"/>
        <v>0.0000333333333333334-0.000113102050264995i</v>
      </c>
      <c r="V2932" t="str">
        <f t="shared" si="1525"/>
        <v>6.66666666666667E-06-0.00113102050264995i</v>
      </c>
      <c r="W2932" t="str">
        <f t="shared" si="1526"/>
        <v>0.0000275805386051947-0.000103528174745856i</v>
      </c>
      <c r="X2932" t="str">
        <f t="shared" si="1527"/>
        <v>0.0000277462543982061-0.000103432753910254i</v>
      </c>
      <c r="Y2932" t="str">
        <f t="shared" si="1528"/>
        <v>0.009+6.27061893656523i</v>
      </c>
      <c r="Z2932" t="str">
        <f t="shared" si="1529"/>
        <v>-0.000197864292743786-0.0000533833815102935i</v>
      </c>
      <c r="AA2932" t="str">
        <f t="shared" si="1530"/>
        <v>0.00275520043050801-1.91371429022954i</v>
      </c>
      <c r="AB2932" t="str">
        <f t="shared" si="1531"/>
        <v>0.704928519101966-0.436120093620551i</v>
      </c>
      <c r="AC2932" t="str">
        <f t="shared" si="1532"/>
        <v>0.91852126371539-0.14485715011916i</v>
      </c>
      <c r="AD2932" t="str">
        <f t="shared" si="1533"/>
        <v>0.821898683834532-0.345187645750394i</v>
      </c>
      <c r="AE2932" t="str">
        <f t="shared" si="1534"/>
        <v>-0.000181051685569701+0.0000244245783883473i</v>
      </c>
      <c r="AF2932" t="str">
        <f t="shared" si="1535"/>
        <v>-15.0744695759624-0.356227358575606i</v>
      </c>
      <c r="AG2932" t="str">
        <f t="shared" si="1536"/>
        <v>0.99761685975375-0.00569726574944112i</v>
      </c>
      <c r="AH2932" t="str">
        <f t="shared" si="1537"/>
        <v>0.0027461482828466-0.000288734558496782i</v>
      </c>
      <c r="AI2932">
        <f t="shared" si="1538"/>
        <v>-51.177773511434978</v>
      </c>
      <c r="AJ2932">
        <f t="shared" si="1539"/>
        <v>-6.0021202114539172</v>
      </c>
      <c r="AK2932"/>
      <c r="AL2932"/>
      <c r="AM2932"/>
      <c r="AN2932"/>
    </row>
    <row r="2933" spans="1:40" x14ac:dyDescent="0.25">
      <c r="A2933"/>
      <c r="B2933">
        <f t="shared" si="1540"/>
        <v>999000</v>
      </c>
      <c r="C2933" s="237" t="str">
        <f t="shared" si="1508"/>
        <v>-7.65793650451035E-08+0.00245147401261058i</v>
      </c>
      <c r="D2933" s="208" t="str">
        <f t="shared" si="1509"/>
        <v>-5.95700654411442+0.0187946340966811i</v>
      </c>
      <c r="E2933" t="str">
        <f t="shared" si="1510"/>
        <v>2870</v>
      </c>
      <c r="F2933" t="str">
        <f t="shared" si="1511"/>
        <v>0.777000777000777</v>
      </c>
      <c r="G2933" t="str">
        <f t="shared" si="1506"/>
        <v>0.777000777000777</v>
      </c>
      <c r="H2933" t="str">
        <f t="shared" si="1512"/>
        <v>9.11749620784908+0.374666876951208i</v>
      </c>
      <c r="I2933" t="str">
        <f t="shared" si="1513"/>
        <v>3923.06382617025i</v>
      </c>
      <c r="J2933" t="str">
        <f t="shared" si="1507"/>
        <v>-20831.4857559007+858.240827123614i</v>
      </c>
      <c r="K2933" t="str">
        <f t="shared" si="1514"/>
        <v>0.00774564371553181-0.188004650479233i</v>
      </c>
      <c r="L2933" t="str">
        <f t="shared" si="1515"/>
        <v>0.000589034443575976-0.0121207115846503i</v>
      </c>
      <c r="M2933" t="str">
        <f t="shared" si="1516"/>
        <v>0.00833467815910779-0.200125362063883i</v>
      </c>
      <c r="N2933" t="str">
        <f t="shared" si="1517"/>
        <v>-10.2355081925726i</v>
      </c>
      <c r="O2933" t="str">
        <f t="shared" si="1518"/>
        <v>-0.688969351635819+0.724790474900518i</v>
      </c>
      <c r="P2933" t="str">
        <f t="shared" si="1519"/>
        <v>1.68896935163582-0.724790474900518i</v>
      </c>
      <c r="Q2933" t="str">
        <f t="shared" si="1520"/>
        <v>-1.68896935163582+10.9602986674731i</v>
      </c>
      <c r="R2933" t="str">
        <f t="shared" si="1521"/>
        <v>-0.0877904573450362-0.14057043576616i</v>
      </c>
      <c r="S2933" t="str">
        <f t="shared" si="1522"/>
        <v>1.05768520543258i</v>
      </c>
      <c r="T2933" t="str">
        <f t="shared" si="1523"/>
        <v>0.148679270231078-0.0928546679120048i</v>
      </c>
      <c r="U2933" t="str">
        <f t="shared" si="1524"/>
        <v>0.0000333333333333333-0.000112988834999464i</v>
      </c>
      <c r="V2933" t="str">
        <f t="shared" si="1525"/>
        <v>6.66666666666667E-06-0.00112988834999464i</v>
      </c>
      <c r="W2933" t="str">
        <f t="shared" si="1526"/>
        <v>0.0000275804930039575-0.000103425959857737i</v>
      </c>
      <c r="X2933" t="str">
        <f t="shared" si="1527"/>
        <v>0.0000277458567638807-0.000103330633996139i</v>
      </c>
      <c r="Y2933" t="str">
        <f t="shared" si="1528"/>
        <v>0.009+6.27690212187241i</v>
      </c>
      <c r="Z2933" t="str">
        <f t="shared" si="1529"/>
        <v>-0.000197471069565128-0.0000533286171708912i</v>
      </c>
      <c r="AA2933" t="str">
        <f t="shared" si="1530"/>
        <v>0.00274968698446749-1.91179860556867i</v>
      </c>
      <c r="AB2933" t="str">
        <f t="shared" si="1531"/>
        <v>0.701235743623329-0.437942774409459i</v>
      </c>
      <c r="AC2933" t="str">
        <f t="shared" si="1532"/>
        <v>0.918201117944809-0.143985169161565i</v>
      </c>
      <c r="AD2933" t="str">
        <f t="shared" si="1533"/>
        <v>0.818374891030404-0.348626157201118i</v>
      </c>
      <c r="AE2933" t="str">
        <f t="shared" si="1534"/>
        <v>-0.000180197115910157+0.0000252007788748553i</v>
      </c>
      <c r="AF2933" t="str">
        <f t="shared" si="1535"/>
        <v>-15.0745027519635-0.355872242854527i</v>
      </c>
      <c r="AG2933" t="str">
        <f t="shared" si="1536"/>
        <v>0.997595405130376-0.00566720624968669i</v>
      </c>
      <c r="AH2933" t="str">
        <f t="shared" si="1537"/>
        <v>0.0027336292421001-0.00030099378609444i</v>
      </c>
      <c r="AI2933">
        <f t="shared" si="1538"/>
        <v>-51.212871746092709</v>
      </c>
      <c r="AJ2933">
        <f t="shared" si="1539"/>
        <v>-6.2833986637220178</v>
      </c>
      <c r="AK2933"/>
      <c r="AL2933"/>
      <c r="AM2933"/>
      <c r="AN2933"/>
    </row>
    <row r="2934" spans="1:40" x14ac:dyDescent="0.25">
      <c r="A2934"/>
      <c r="B2934">
        <f t="shared" si="1540"/>
        <v>1000000</v>
      </c>
      <c r="C2934" s="237" t="str">
        <f t="shared" si="1508"/>
        <v>-7.64262828945273E-08+0.00244902253860275i</v>
      </c>
      <c r="D2934" s="208" t="str">
        <f t="shared" si="1509"/>
        <v>-5.9570065429408+0.0187758394626211i</v>
      </c>
      <c r="E2934" t="str">
        <f t="shared" si="1510"/>
        <v>2870</v>
      </c>
      <c r="F2934" t="str">
        <f t="shared" si="1511"/>
        <v>0.777000777000777</v>
      </c>
      <c r="G2934" t="str">
        <f t="shared" si="1506"/>
        <v>0.777000777000777</v>
      </c>
      <c r="H2934" t="str">
        <f t="shared" si="1512"/>
        <v>9.11752928580449+0.374293672440899i</v>
      </c>
      <c r="I2934" t="str">
        <f t="shared" si="1513"/>
        <v>3926.99081698724i</v>
      </c>
      <c r="J2934" t="str">
        <f t="shared" si="1507"/>
        <v>-20873.213308304+859.099927050664i</v>
      </c>
      <c r="K2934" t="str">
        <f t="shared" si="1514"/>
        <v>0.00773018487715541-0.187817264060802i</v>
      </c>
      <c r="L2934" t="str">
        <f t="shared" si="1515"/>
        <v>0.000587859732495231-0.0121086479038214i</v>
      </c>
      <c r="M2934" t="str">
        <f t="shared" si="1516"/>
        <v>0.00831804460965064-0.199925911964623i</v>
      </c>
      <c r="N2934" t="str">
        <f t="shared" si="1517"/>
        <v>-10.2457539465191i</v>
      </c>
      <c r="O2934" t="str">
        <f t="shared" si="1518"/>
        <v>-0.68150729456586+0.73181131957187i</v>
      </c>
      <c r="P2934" t="str">
        <f t="shared" si="1519"/>
        <v>1.68150729456586-0.73181131957187i</v>
      </c>
      <c r="Q2934" t="str">
        <f t="shared" si="1520"/>
        <v>-1.68150729456586+10.977565266091i</v>
      </c>
      <c r="R2934" t="str">
        <f t="shared" si="1521"/>
        <v>-0.0880611798534504-0.139687785142201i</v>
      </c>
      <c r="S2934" t="str">
        <f t="shared" si="1522"/>
        <v>1.05874394938196i</v>
      </c>
      <c r="T2934" t="str">
        <f t="shared" si="1523"/>
        <v>0.147893597321873-0.0932342413452771i</v>
      </c>
      <c r="U2934" t="str">
        <f t="shared" si="1524"/>
        <v>0.0000333333333333334-0.000112875846164465i</v>
      </c>
      <c r="V2934" t="str">
        <f t="shared" si="1525"/>
        <v>6.66666666666667E-06-0.00112875846164465i</v>
      </c>
      <c r="W2934" t="str">
        <f t="shared" si="1526"/>
        <v>0.0000275804473572399-0.000103323950811151i</v>
      </c>
      <c r="X2934" t="str">
        <f t="shared" si="1527"/>
        <v>0.0000277454601398559-0.000103228719730668i</v>
      </c>
      <c r="Y2934" t="str">
        <f t="shared" si="1528"/>
        <v>0.009+6.28318530717959i</v>
      </c>
      <c r="Z2934" t="str">
        <f t="shared" si="1529"/>
        <v>-0.00019707902546881-0.0000532739659892816i</v>
      </c>
      <c r="AA2934" t="str">
        <f t="shared" si="1530"/>
        <v>0.00274419007159585-1.90988675244109i</v>
      </c>
      <c r="AB2934" t="str">
        <f t="shared" si="1531"/>
        <v>0.697530170372432-0.439733006889929i</v>
      </c>
      <c r="AC2934" t="str">
        <f t="shared" si="1532"/>
        <v>0.91788806465032-0.143112074202194i</v>
      </c>
      <c r="AD2934" t="str">
        <f t="shared" si="1533"/>
        <v>0.814815846195039-0.352028785962304i</v>
      </c>
      <c r="AE2934" t="str">
        <f t="shared" si="1534"/>
        <v>-0.000179337082475265+0.0000259690183966968i</v>
      </c>
      <c r="AF2934" t="str">
        <f t="shared" si="1535"/>
        <v>-15.0745358287453-0.355517832978278i</v>
      </c>
      <c r="AG2934" t="str">
        <f t="shared" si="1536"/>
        <v>0.99757424123906-0.00563696272769933i</v>
      </c>
      <c r="AH2934" t="str">
        <f t="shared" si="1537"/>
        <v>0.00272102139423557-0.000313134660289071i</v>
      </c>
      <c r="AI2934">
        <f t="shared" si="1538"/>
        <v>-51.248223182472117</v>
      </c>
      <c r="AJ2934">
        <f t="shared" si="1539"/>
        <v>-6.5647101824476417</v>
      </c>
      <c r="AK2934"/>
      <c r="AL2934"/>
      <c r="AM2934"/>
      <c r="AN2934"/>
    </row>
    <row r="2935" spans="1:40" x14ac:dyDescent="0.25">
      <c r="A2935"/>
      <c r="B2935">
        <f t="shared" si="1540"/>
        <v>1001000</v>
      </c>
      <c r="C2935" s="237" t="str">
        <f t="shared" si="1508"/>
        <v>-7.62736593024119E-08+0.00244657596264487i</v>
      </c>
      <c r="D2935" s="208" t="str">
        <f t="shared" si="1509"/>
        <v>-5.95700654177068+0.0187570823802773i</v>
      </c>
      <c r="E2935" t="str">
        <f t="shared" si="1510"/>
        <v>2870</v>
      </c>
      <c r="F2935" t="str">
        <f t="shared" si="1511"/>
        <v>0.777000777000777</v>
      </c>
      <c r="G2935" t="str">
        <f t="shared" si="1506"/>
        <v>0.777000777000777</v>
      </c>
      <c r="H2935" t="str">
        <f t="shared" si="1512"/>
        <v>9.117562264932+0.373921209229157i</v>
      </c>
      <c r="I2935" t="str">
        <f t="shared" si="1513"/>
        <v>3930.91780780423i</v>
      </c>
      <c r="J2935" t="str">
        <f t="shared" si="1507"/>
        <v>-20914.9826091339+859.959026977716i</v>
      </c>
      <c r="K2935" t="str">
        <f t="shared" si="1514"/>
        <v>0.00771477224745706-0.187630250194669i</v>
      </c>
      <c r="L2935" t="str">
        <f t="shared" si="1515"/>
        <v>0.000586688529252258-0.01209660815612i</v>
      </c>
      <c r="M2935" t="str">
        <f t="shared" si="1516"/>
        <v>0.00830146077670932-0.199726858350789i</v>
      </c>
      <c r="N2935" t="str">
        <f t="shared" si="1517"/>
        <v>-10.2559997004656i</v>
      </c>
      <c r="O2935" t="str">
        <f t="shared" si="1518"/>
        <v>-0.673973696570506+0.738755342675156i</v>
      </c>
      <c r="P2935" t="str">
        <f t="shared" si="1519"/>
        <v>1.67397369657051-0.738755342675156i</v>
      </c>
      <c r="Q2935" t="str">
        <f t="shared" si="1520"/>
        <v>-1.67397369657051+10.9947550431408i</v>
      </c>
      <c r="R2935" t="str">
        <f t="shared" si="1521"/>
        <v>-0.0883248627578502-0.13880438386963i</v>
      </c>
      <c r="S2935" t="str">
        <f t="shared" si="1522"/>
        <v>1.05980269333134i</v>
      </c>
      <c r="T2935" t="str">
        <f t="shared" si="1523"/>
        <v>0.147105259871231-0.0936069274388906i</v>
      </c>
      <c r="U2935" t="str">
        <f t="shared" si="1524"/>
        <v>0.0000333333333333333-0.000112763083081383i</v>
      </c>
      <c r="V2935" t="str">
        <f t="shared" si="1525"/>
        <v>6.66666666666667E-06-0.00112763083081383i</v>
      </c>
      <c r="W2935" t="str">
        <f t="shared" si="1526"/>
        <v>0.0000275804016650418-0.000103222146989174i</v>
      </c>
      <c r="X2935" t="str">
        <f t="shared" si="1527"/>
        <v>0.000027745064521915-0.000103127010497502i</v>
      </c>
      <c r="Y2935" t="str">
        <f t="shared" si="1528"/>
        <v>0.009+6.28946849248677i</v>
      </c>
      <c r="Z2935" t="str">
        <f t="shared" si="1529"/>
        <v>-0.000196688155745486-0.0000532194276115034i</v>
      </c>
      <c r="AA2935" t="str">
        <f t="shared" si="1530"/>
        <v>0.00273870962585399-1.90797871936304i</v>
      </c>
      <c r="AB2935" t="str">
        <f t="shared" si="1531"/>
        <v>0.693812029991679-0.441490755697729i</v>
      </c>
      <c r="AC2935" t="str">
        <f t="shared" si="1532"/>
        <v>0.917582091726962-0.142237915227926i</v>
      </c>
      <c r="AD2935" t="str">
        <f t="shared" si="1533"/>
        <v>0.811221910915088-0.355395168718037i</v>
      </c>
      <c r="AE2935" t="str">
        <f t="shared" si="1534"/>
        <v>-0.000178471669013286+0.0000267292545311958i</v>
      </c>
      <c r="AF2935" t="str">
        <f t="shared" si="1535"/>
        <v>-15.0745688067027-0.35516412684888i</v>
      </c>
      <c r="AG2935" t="str">
        <f t="shared" si="1536"/>
        <v>0.997553369722207-0.00560653823009314i</v>
      </c>
      <c r="AH2935" t="str">
        <f t="shared" si="1537"/>
        <v>0.00270832600143586-0.000325156456454792i</v>
      </c>
      <c r="AI2935">
        <f t="shared" si="1538"/>
        <v>-51.283829104360883</v>
      </c>
      <c r="AJ2935">
        <f t="shared" si="1539"/>
        <v>-6.8460546553126349</v>
      </c>
      <c r="AK2935"/>
      <c r="AL2935"/>
      <c r="AM2935"/>
      <c r="AN2935"/>
    </row>
    <row r="2936" spans="1:40" x14ac:dyDescent="0.25">
      <c r="A2936"/>
      <c r="B2936">
        <f t="shared" si="1540"/>
        <v>1002000</v>
      </c>
      <c r="C2936" s="237" t="str">
        <f t="shared" si="1508"/>
        <v>-7.61214924390981E-08+0.00244413427007212i</v>
      </c>
      <c r="D2936" s="208" t="str">
        <f t="shared" si="1509"/>
        <v>-5.95700654060406+0.0187383627372196i</v>
      </c>
      <c r="E2936" t="str">
        <f t="shared" si="1510"/>
        <v>2870</v>
      </c>
      <c r="F2936" t="str">
        <f t="shared" si="1511"/>
        <v>0.777000777000777</v>
      </c>
      <c r="G2936" t="str">
        <f t="shared" si="1506"/>
        <v>0.777000777000777</v>
      </c>
      <c r="H2936" t="str">
        <f t="shared" si="1512"/>
        <v>9.11759514562467+0.373549485113873i</v>
      </c>
      <c r="I2936" t="str">
        <f t="shared" si="1513"/>
        <v>3934.84479862122i</v>
      </c>
      <c r="J2936" t="str">
        <f t="shared" si="1507"/>
        <v>-20956.7936583904+860.818126904766i</v>
      </c>
      <c r="K2936" t="str">
        <f t="shared" si="1514"/>
        <v>0.00769940564255193-0.187443607772747i</v>
      </c>
      <c r="L2936" t="str">
        <f t="shared" si="1515"/>
        <v>0.000585520819905398-0.0120845922705653i</v>
      </c>
      <c r="M2936" t="str">
        <f t="shared" si="1516"/>
        <v>0.00828492646245733-0.199528200043312i</v>
      </c>
      <c r="N2936" t="str">
        <f t="shared" si="1517"/>
        <v>-10.2662454544121i</v>
      </c>
      <c r="O2936" t="str">
        <f t="shared" si="1518"/>
        <v>-0.666369348485857+0.745621815264638i</v>
      </c>
      <c r="P2936" t="str">
        <f t="shared" si="1519"/>
        <v>1.66636934848586-0.745621815264638i</v>
      </c>
      <c r="Q2936" t="str">
        <f t="shared" si="1520"/>
        <v>-1.66636934848586+11.0118672696767i</v>
      </c>
      <c r="R2936" t="str">
        <f t="shared" si="1521"/>
        <v>-0.0885815201634333-0.137920280116836i</v>
      </c>
      <c r="S2936" t="str">
        <f t="shared" si="1522"/>
        <v>1.06086143728073i</v>
      </c>
      <c r="T2936" t="str">
        <f t="shared" si="1523"/>
        <v>0.146314306594908-0.0939727187970918i</v>
      </c>
      <c r="U2936" t="str">
        <f t="shared" si="1524"/>
        <v>0.0000333333333333333-0.000112650545074316i</v>
      </c>
      <c r="V2936" t="str">
        <f t="shared" si="1525"/>
        <v>6.66666666666667E-06-0.00112650545074316i</v>
      </c>
      <c r="W2936" t="str">
        <f t="shared" si="1526"/>
        <v>0.0000275803559273643-0.000103120547777343i</v>
      </c>
      <c r="X2936" t="str">
        <f t="shared" si="1527"/>
        <v>0.0000277446699058635-0.000103025505682761i</v>
      </c>
      <c r="Y2936" t="str">
        <f t="shared" si="1528"/>
        <v>0.009+6.29575167779394i</v>
      </c>
      <c r="Z2936" t="str">
        <f t="shared" si="1529"/>
        <v>-0.000196298455709304-0.0000531650016850841i</v>
      </c>
      <c r="AA2936" t="str">
        <f t="shared" si="1530"/>
        <v>0.00273324558153223-1.90607449489659i</v>
      </c>
      <c r="AB2936" t="str">
        <f t="shared" si="1531"/>
        <v>0.690081552245645-0.443215985951284i</v>
      </c>
      <c r="AC2936" t="str">
        <f t="shared" si="1532"/>
        <v>0.917283187006172-0.14136274185326i</v>
      </c>
      <c r="AD2936" t="str">
        <f t="shared" si="1533"/>
        <v>0.807593450570801-0.358724945727852i</v>
      </c>
      <c r="AE2936" t="str">
        <f t="shared" si="1534"/>
        <v>-0.000177600959532099+0.0000274814457103216i</v>
      </c>
      <c r="AF2936" t="str">
        <f t="shared" si="1535"/>
        <v>-15.0746016862287-0.354811122376653i</v>
      </c>
      <c r="AG2936" t="str">
        <f t="shared" si="1536"/>
        <v>0.997532792191013-0.00557593581754018i</v>
      </c>
      <c r="AH2936" t="str">
        <f t="shared" si="1537"/>
        <v>0.00269554433101565-0.000337058463147347i</v>
      </c>
      <c r="AI2936">
        <f t="shared" si="1538"/>
        <v>-51.319690817496593</v>
      </c>
      <c r="AJ2936">
        <f t="shared" si="1539"/>
        <v>-7.1274319666593549</v>
      </c>
      <c r="AK2936"/>
      <c r="AL2936"/>
      <c r="AM2936"/>
      <c r="AN2936"/>
    </row>
    <row r="2937" spans="1:40" x14ac:dyDescent="0.25">
      <c r="A2937"/>
      <c r="B2937">
        <f t="shared" si="1540"/>
        <v>1003000</v>
      </c>
      <c r="C2937" s="237" t="str">
        <f t="shared" si="1508"/>
        <v>-7.59697804840432E-08+0.00244169744627816i</v>
      </c>
      <c r="D2937" s="208" t="str">
        <f t="shared" si="1509"/>
        <v>-5.95700653944094+0.0187196804214659i</v>
      </c>
      <c r="E2937" t="str">
        <f t="shared" si="1510"/>
        <v>2870</v>
      </c>
      <c r="F2937" t="str">
        <f t="shared" si="1511"/>
        <v>0.777000777000777</v>
      </c>
      <c r="G2937" t="str">
        <f t="shared" si="1506"/>
        <v>0.777000777000777</v>
      </c>
      <c r="H2937" t="str">
        <f t="shared" si="1512"/>
        <v>9.11762792827362+0.373178497901626i</v>
      </c>
      <c r="I2937" t="str">
        <f t="shared" si="1513"/>
        <v>3938.7717894382i</v>
      </c>
      <c r="J2937" t="str">
        <f t="shared" si="1507"/>
        <v>-20998.6464560736+861.677226831817i</v>
      </c>
      <c r="K2937" t="str">
        <f t="shared" si="1514"/>
        <v>0.00768408487946847-0.187257335691329i</v>
      </c>
      <c r="L2937" t="str">
        <f t="shared" si="1515"/>
        <v>0.000584356590582148-0.0120726001764566i</v>
      </c>
      <c r="M2937" t="str">
        <f t="shared" si="1516"/>
        <v>0.00826844147005062-0.199329935867786i</v>
      </c>
      <c r="N2937" t="str">
        <f t="shared" si="1517"/>
        <v>-10.2764912083586i</v>
      </c>
      <c r="O2937" t="str">
        <f t="shared" si="1518"/>
        <v>-0.658695048574977+0.752410016535405i</v>
      </c>
      <c r="P2937" t="str">
        <f t="shared" si="1519"/>
        <v>1.65869504857498-0.752410016535405i</v>
      </c>
      <c r="Q2937" t="str">
        <f t="shared" si="1520"/>
        <v>-1.65869504857498+11.028901224894i</v>
      </c>
      <c r="R2937" t="str">
        <f t="shared" si="1521"/>
        <v>-0.0888311662117413-0.137035521689963i</v>
      </c>
      <c r="S2937" t="str">
        <f t="shared" si="1522"/>
        <v>1.06192018123011i</v>
      </c>
      <c r="T2937" t="str">
        <f t="shared" si="1523"/>
        <v>0.145520786027968-0.0943316081224543i</v>
      </c>
      <c r="U2937" t="str">
        <f t="shared" si="1524"/>
        <v>0.0000333333333333333-0.000112538231470055i</v>
      </c>
      <c r="V2937" t="str">
        <f t="shared" si="1525"/>
        <v>6.66666666666667E-06-0.00112538231470055i</v>
      </c>
      <c r="W2937" t="str">
        <f t="shared" si="1526"/>
        <v>0.000027580310144208-0.000103019152563647i</v>
      </c>
      <c r="X2937" t="str">
        <f t="shared" si="1527"/>
        <v>0.0000277442762875275-0.000102924204675015i</v>
      </c>
      <c r="Y2937" t="str">
        <f t="shared" si="1528"/>
        <v>0.009+6.30203486310112i</v>
      </c>
      <c r="Z2937" t="str">
        <f t="shared" si="1529"/>
        <v>-0.000195909920697755-0.0000531106878590293i</v>
      </c>
      <c r="AA2937" t="str">
        <f t="shared" si="1530"/>
        <v>0.00272779787324831-1.90417406764944i</v>
      </c>
      <c r="AB2937" t="str">
        <f t="shared" si="1531"/>
        <v>0.686338966046683-0.444908663232777i</v>
      </c>
      <c r="AC2937" t="str">
        <f t="shared" si="1532"/>
        <v>0.91699133826016-0.140486603327107i</v>
      </c>
      <c r="AD2937" t="str">
        <f t="shared" si="1533"/>
        <v>0.803930834301823-0.362017760867447i</v>
      </c>
      <c r="AE2937" t="str">
        <f t="shared" si="1534"/>
        <v>-0.000176725038291406+0.0000282255512218671i</v>
      </c>
      <c r="AF2937" t="str">
        <f t="shared" si="1535"/>
        <v>-15.0746344677146-0.35445881748016i</v>
      </c>
      <c r="AG2937" t="str">
        <f t="shared" si="1536"/>
        <v>0.997512510225343-0.00554515856446493i</v>
      </c>
      <c r="AH2937" t="str">
        <f t="shared" si="1537"/>
        <v>0.00268267765529548-0.000348839982140099i</v>
      </c>
      <c r="AI2937">
        <f t="shared" si="1538"/>
        <v>-51.355809649892905</v>
      </c>
      <c r="AJ2937">
        <f t="shared" si="1539"/>
        <v>-7.4088419975198816</v>
      </c>
      <c r="AK2937"/>
      <c r="AL2937"/>
      <c r="AM2937"/>
      <c r="AN2937"/>
    </row>
    <row r="2938" spans="1:40" x14ac:dyDescent="0.25">
      <c r="A2938"/>
      <c r="B2938">
        <f t="shared" si="1540"/>
        <v>1004000</v>
      </c>
      <c r="C2938" s="237" t="str">
        <f t="shared" si="1508"/>
        <v>-7.58185216257671E-08+0.00243926547671485i</v>
      </c>
      <c r="D2938" s="208" t="str">
        <f t="shared" si="1509"/>
        <v>-5.95700653828129+0.0187010353214805i</v>
      </c>
      <c r="E2938" t="str">
        <f t="shared" si="1510"/>
        <v>2870</v>
      </c>
      <c r="F2938" t="str">
        <f t="shared" si="1511"/>
        <v>0.777000777000777</v>
      </c>
      <c r="G2938" t="str">
        <f t="shared" si="1506"/>
        <v>0.777000777000777</v>
      </c>
      <c r="H2938" t="str">
        <f t="shared" si="1512"/>
        <v>9.117660613268+0.372808245407651i</v>
      </c>
      <c r="I2938" t="str">
        <f t="shared" si="1513"/>
        <v>3942.69878025519i</v>
      </c>
      <c r="J2938" t="str">
        <f t="shared" si="1507"/>
        <v>-21040.5410021834+862.536326758867i</v>
      </c>
      <c r="K2938" t="str">
        <f t="shared" si="1514"/>
        <v>0.00766880977614316-0.187071432851076i</v>
      </c>
      <c r="L2938" t="str">
        <f t="shared" si="1515"/>
        <v>0.000583195827478734-0.0120606318033715i</v>
      </c>
      <c r="M2938" t="str">
        <f t="shared" si="1516"/>
        <v>0.00825200560362189-0.199132064654447i</v>
      </c>
      <c r="N2938" t="str">
        <f t="shared" si="1517"/>
        <v>-10.2867369623052i</v>
      </c>
      <c r="O2938" t="str">
        <f t="shared" si="1518"/>
        <v>-0.650951602444011+0.759119233899112i</v>
      </c>
      <c r="P2938" t="str">
        <f t="shared" si="1519"/>
        <v>1.65095160244401-0.759119233899112i</v>
      </c>
      <c r="Q2938" t="str">
        <f t="shared" si="1520"/>
        <v>-1.65095160244401+11.0458561962043i</v>
      </c>
      <c r="R2938" t="str">
        <f t="shared" si="1521"/>
        <v>-0.089073815076845-0.136150156039862i</v>
      </c>
      <c r="S2938" t="str">
        <f t="shared" si="1522"/>
        <v>1.06297892517949i</v>
      </c>
      <c r="T2938" t="str">
        <f t="shared" si="1523"/>
        <v>0.144724746530272-0.0946835882120214i</v>
      </c>
      <c r="U2938" t="str">
        <f t="shared" si="1524"/>
        <v>0.0000333333333333333-0.000112426141598072i</v>
      </c>
      <c r="V2938" t="str">
        <f t="shared" si="1525"/>
        <v>6.66666666666667E-06-0.00112426141598072i</v>
      </c>
      <c r="W2938" t="str">
        <f t="shared" si="1526"/>
        <v>0.0000275802643155735-0.00010291796073851i</v>
      </c>
      <c r="X2938" t="str">
        <f t="shared" si="1527"/>
        <v>0.0000277438836627537-0.000102823106865266i</v>
      </c>
      <c r="Y2938" t="str">
        <f t="shared" si="1528"/>
        <v>0.009+6.3083180484083i</v>
      </c>
      <c r="Z2938" t="str">
        <f t="shared" si="1529"/>
        <v>-0.000195522546071537-0.0000530564857838165i</v>
      </c>
      <c r="AA2938" t="str">
        <f t="shared" si="1530"/>
        <v>0.00272236643594547-1.90227742627466i</v>
      </c>
      <c r="AB2938" t="str">
        <f t="shared" si="1531"/>
        <v>0.682584499480814-0.446568753569947i</v>
      </c>
      <c r="AC2938" t="str">
        <f t="shared" si="1532"/>
        <v>0.916706533206115-0.139609548539598i</v>
      </c>
      <c r="AD2938" t="str">
        <f t="shared" si="1533"/>
        <v>0.800234434972748-0.36527326166909i</v>
      </c>
      <c r="AE2938" t="str">
        <f t="shared" si="1534"/>
        <v>-0.000175843989794943+0.0000289615312105431i</v>
      </c>
      <c r="AF2938" t="str">
        <f t="shared" si="1535"/>
        <v>-15.0746671515493-0.354107210086171i</v>
      </c>
      <c r="AG2938" t="str">
        <f t="shared" si="1536"/>
        <v>0.997492525373604-0.00551420955873867i</v>
      </c>
      <c r="AH2938" t="str">
        <f t="shared" si="1537"/>
        <v>0.00266972725147558-0.00036050032845854i</v>
      </c>
      <c r="AI2938">
        <f t="shared" si="1538"/>
        <v>-51.392186952173596</v>
      </c>
      <c r="AJ2938">
        <f t="shared" si="1539"/>
        <v>-7.6902846256375899</v>
      </c>
      <c r="AK2938"/>
      <c r="AL2938"/>
      <c r="AM2938"/>
      <c r="AN2938"/>
    </row>
    <row r="2939" spans="1:40" x14ac:dyDescent="0.25">
      <c r="A2939"/>
      <c r="B2939">
        <f t="shared" si="1540"/>
        <v>1005000</v>
      </c>
      <c r="C2939" s="237" t="str">
        <f t="shared" si="1508"/>
        <v>-7.56677140617967E-08+0.00243683834689196i</v>
      </c>
      <c r="D2939" s="208" t="str">
        <f t="shared" si="1509"/>
        <v>-5.9570065371251+0.0186824273261717i</v>
      </c>
      <c r="E2939" t="str">
        <f t="shared" si="1510"/>
        <v>2870</v>
      </c>
      <c r="F2939" t="str">
        <f t="shared" si="1511"/>
        <v>0.777000777000777</v>
      </c>
      <c r="G2939" t="str">
        <f t="shared" si="1506"/>
        <v>0.777000777000777</v>
      </c>
      <c r="H2939" t="str">
        <f t="shared" si="1512"/>
        <v>9.11769320099503+0.372438725455793i</v>
      </c>
      <c r="I2939" t="str">
        <f t="shared" si="1513"/>
        <v>3946.62577107218i</v>
      </c>
      <c r="J2939" t="str">
        <f t="shared" si="1507"/>
        <v>-21082.4772967197+863.395426685919i</v>
      </c>
      <c r="K2939" t="str">
        <f t="shared" si="1514"/>
        <v>0.00765358015141494-0.186885898156984i</v>
      </c>
      <c r="L2939" t="str">
        <f t="shared" si="1515"/>
        <v>0.000582038516859687-0.0120486870811642i</v>
      </c>
      <c r="M2939" t="str">
        <f t="shared" si="1516"/>
        <v>0.00823561866827463-0.198934585238148i</v>
      </c>
      <c r="N2939" t="str">
        <f t="shared" si="1517"/>
        <v>-10.2969827162517i</v>
      </c>
      <c r="O2939" t="str">
        <f t="shared" si="1518"/>
        <v>-0.643139822957927+0.765748763058515i</v>
      </c>
      <c r="P2939" t="str">
        <f t="shared" si="1519"/>
        <v>1.64313982295793-0.765748763058515i</v>
      </c>
      <c r="Q2939" t="str">
        <f t="shared" si="1520"/>
        <v>-1.64313982295793+11.0627314793102i</v>
      </c>
      <c r="R2939" t="str">
        <f t="shared" si="1521"/>
        <v>-0.0893094809616545-0.135264230269054i</v>
      </c>
      <c r="S2939" t="str">
        <f t="shared" si="1522"/>
        <v>1.06403766912887i</v>
      </c>
      <c r="T2939" t="str">
        <f t="shared" si="1523"/>
        <v>0.143926236291995-0.0950286519535481i</v>
      </c>
      <c r="U2939" t="str">
        <f t="shared" si="1524"/>
        <v>0.0000333333333333334-0.000112314274790512i</v>
      </c>
      <c r="V2939" t="str">
        <f t="shared" si="1525"/>
        <v>6.66666666666667E-06-0.00112314274790512i</v>
      </c>
      <c r="W2939" t="str">
        <f t="shared" si="1526"/>
        <v>0.0000275802184414612-0.000102816971694787i</v>
      </c>
      <c r="X2939" t="str">
        <f t="shared" si="1527"/>
        <v>0.0000277434920274092-0.000102722211646945i</v>
      </c>
      <c r="Y2939" t="str">
        <f t="shared" si="1528"/>
        <v>0.009+6.31460123371548i</v>
      </c>
      <c r="Z2939" t="str">
        <f t="shared" si="1529"/>
        <v>-0.000195136327214425-0.0000530023951113851i</v>
      </c>
      <c r="AA2939" t="str">
        <f t="shared" si="1530"/>
        <v>0.00271695120489046-1.90038455947052i</v>
      </c>
      <c r="AB2939" t="str">
        <f t="shared" si="1531"/>
        <v>0.678818379833746-0.448196223418372i</v>
      </c>
      <c r="AC2939" t="str">
        <f t="shared" si="1532"/>
        <v>0.916428759510289-0.138731626028892i</v>
      </c>
      <c r="AD2939" t="str">
        <f t="shared" si="1533"/>
        <v>0.796504629138226-0.368491099361548i</v>
      </c>
      <c r="AE2939" t="str">
        <f t="shared" si="1534"/>
        <v>-0.000174957898782711+0.0000296893466789868i</v>
      </c>
      <c r="AF2939" t="str">
        <f t="shared" si="1535"/>
        <v>-15.0746997381201-0.353756298129621i</v>
      </c>
      <c r="AG2939" t="str">
        <f t="shared" si="1536"/>
        <v>0.997472839152632-0.00548309190137287i</v>
      </c>
      <c r="AH2939" t="str">
        <f t="shared" si="1537"/>
        <v>0.00265669440150977-0.00037203883041335i</v>
      </c>
      <c r="AI2939">
        <f t="shared" si="1538"/>
        <v>-51.428824097913633</v>
      </c>
      <c r="AJ2939">
        <f t="shared" si="1539"/>
        <v>-7.9717597254808217</v>
      </c>
      <c r="AK2939"/>
      <c r="AL2939"/>
      <c r="AM2939"/>
      <c r="AN2939"/>
    </row>
    <row r="2940" spans="1:40" x14ac:dyDescent="0.25">
      <c r="A2940"/>
      <c r="B2940">
        <f t="shared" si="1540"/>
        <v>1006000</v>
      </c>
      <c r="C2940" s="237" t="str">
        <f t="shared" si="1508"/>
        <v>-7.55173559986131E-08+0.00243441604237685i</v>
      </c>
      <c r="D2940" s="208" t="str">
        <f t="shared" si="1509"/>
        <v>-5.95700653597236+0.0186638563248892i</v>
      </c>
      <c r="E2940" t="str">
        <f t="shared" si="1510"/>
        <v>2870</v>
      </c>
      <c r="F2940" t="str">
        <f t="shared" si="1511"/>
        <v>0.777000777000777</v>
      </c>
      <c r="G2940" t="str">
        <f t="shared" si="1506"/>
        <v>0.777000777000777</v>
      </c>
      <c r="H2940" t="str">
        <f t="shared" si="1512"/>
        <v>9.11772569184002+0.372069935878463i</v>
      </c>
      <c r="I2940" t="str">
        <f t="shared" si="1513"/>
        <v>3950.55276188916i</v>
      </c>
      <c r="J2940" t="str">
        <f t="shared" si="1507"/>
        <v>-21124.4553396827+864.254526612969i</v>
      </c>
      <c r="K2940" t="str">
        <f t="shared" si="1514"/>
        <v>0.00763839582501957-0.186700730518364i</v>
      </c>
      <c r="L2940" t="str">
        <f t="shared" si="1515"/>
        <v>0.000580884645057473-0.0120367659399651i</v>
      </c>
      <c r="M2940" t="str">
        <f t="shared" si="1516"/>
        <v>0.00821928047007704-0.198737496458329i</v>
      </c>
      <c r="N2940" t="str">
        <f t="shared" si="1517"/>
        <v>-10.3072284701982i</v>
      </c>
      <c r="O2940" t="str">
        <f t="shared" si="1518"/>
        <v>-0.635260530154729+0.772297908081805i</v>
      </c>
      <c r="P2940" t="str">
        <f t="shared" si="1519"/>
        <v>1.63526053015473-0.772297908081805i</v>
      </c>
      <c r="Q2940" t="str">
        <f t="shared" si="1520"/>
        <v>-1.63526053015473+11.07952637828i</v>
      </c>
      <c r="R2940" t="str">
        <f t="shared" si="1521"/>
        <v>-0.0895381780944069-0.134377791138588i</v>
      </c>
      <c r="S2940" t="str">
        <f t="shared" si="1522"/>
        <v>1.06509641307825i</v>
      </c>
      <c r="T2940" t="str">
        <f t="shared" si="1523"/>
        <v>0.143125303339088-0.0953667923219143i</v>
      </c>
      <c r="U2940" t="str">
        <f t="shared" si="1524"/>
        <v>0.0000333333333333333-0.000112202630382172i</v>
      </c>
      <c r="V2940" t="str">
        <f t="shared" si="1525"/>
        <v>6.66666666666667E-06-0.00112202630382172i</v>
      </c>
      <c r="W2940" t="str">
        <f t="shared" si="1526"/>
        <v>0.0000275801725218713-0.000102716184827744i</v>
      </c>
      <c r="X2940" t="str">
        <f t="shared" si="1527"/>
        <v>0.0000277431013773818-0.000102621518415892i</v>
      </c>
      <c r="Y2940" t="str">
        <f t="shared" si="1528"/>
        <v>0.009+6.32088441902266i</v>
      </c>
      <c r="Z2940" t="str">
        <f t="shared" si="1529"/>
        <v>-0.000194751259533124-0.0000529484154951311i</v>
      </c>
      <c r="AA2940" t="str">
        <f t="shared" si="1530"/>
        <v>0.00271155211567165-1.89849545598019i</v>
      </c>
      <c r="AB2940" t="str">
        <f t="shared" si="1531"/>
        <v>0.675040833616635-0.449791039644547i</v>
      </c>
      <c r="AC2940" t="str">
        <f t="shared" si="1532"/>
        <v>0.916158004791903-0.13785288398788i</v>
      </c>
      <c r="AD2940" t="str">
        <f t="shared" si="1533"/>
        <v>0.792741797007278-0.371670928910022i</v>
      </c>
      <c r="AE2940" t="str">
        <f t="shared" si="1534"/>
        <v>-0.000174066850223108+0.0000304089594887744i</v>
      </c>
      <c r="AF2940" t="str">
        <f t="shared" si="1535"/>
        <v>-15.0747322278124-0.353406079553574i</v>
      </c>
      <c r="AG2940" t="str">
        <f t="shared" si="1536"/>
        <v>0.997453453047569-0.00545180870620858i</v>
      </c>
      <c r="AH2940" t="str">
        <f t="shared" si="1537"/>
        <v>0.00264358039197764-0.000383454829633333i</v>
      </c>
      <c r="AI2940">
        <f t="shared" si="1538"/>
        <v>-51.465722483992735</v>
      </c>
      <c r="AJ2940">
        <f t="shared" si="1539"/>
        <v>-8.2532671682820062</v>
      </c>
      <c r="AK2940"/>
      <c r="AL2940"/>
      <c r="AM2940"/>
      <c r="AN2940"/>
    </row>
    <row r="2941" spans="1:40" x14ac:dyDescent="0.25">
      <c r="A2941"/>
      <c r="B2941">
        <f t="shared" si="1540"/>
        <v>1007000</v>
      </c>
      <c r="C2941" s="237" t="str">
        <f t="shared" si="1508"/>
        <v>-7.53674456515992E-08+0.00243199854879423i</v>
      </c>
      <c r="D2941" s="208" t="str">
        <f t="shared" si="1509"/>
        <v>-5.95700653482305+0.0186453222074224i</v>
      </c>
      <c r="E2941" t="str">
        <f t="shared" si="1510"/>
        <v>2870</v>
      </c>
      <c r="F2941" t="str">
        <f t="shared" si="1511"/>
        <v>0.777000777000777</v>
      </c>
      <c r="G2941" t="str">
        <f t="shared" si="1506"/>
        <v>0.777000777000777</v>
      </c>
      <c r="H2941" t="str">
        <f t="shared" si="1512"/>
        <v>9.11775808618639+0.371701874516606i</v>
      </c>
      <c r="I2941" t="str">
        <f t="shared" si="1513"/>
        <v>3954.47975270615i</v>
      </c>
      <c r="J2941" t="str">
        <f t="shared" si="1507"/>
        <v>-21166.4751310724+865.113626540019i</v>
      </c>
      <c r="K2941" t="str">
        <f t="shared" si="1514"/>
        <v>0.00762325661758486-0.186515928848832i</v>
      </c>
      <c r="L2941" t="str">
        <f t="shared" si="1515"/>
        <v>0.000579734198472054-0.0120248683101785i</v>
      </c>
      <c r="M2941" t="str">
        <f t="shared" si="1516"/>
        <v>0.00820299081605691-0.19854079715901i</v>
      </c>
      <c r="N2941" t="str">
        <f t="shared" si="1517"/>
        <v>-10.3174742241447i</v>
      </c>
      <c r="O2941" t="str">
        <f t="shared" si="1518"/>
        <v>-0.62731455115968+0.778765981475391i</v>
      </c>
      <c r="P2941" t="str">
        <f t="shared" si="1519"/>
        <v>1.62731455115968-0.778765981475391i</v>
      </c>
      <c r="Q2941" t="str">
        <f t="shared" si="1520"/>
        <v>-1.62731455115968+11.0962402056201i</v>
      </c>
      <c r="R2941" t="str">
        <f t="shared" si="1521"/>
        <v>-0.0897599207252729-0.133490885074953i</v>
      </c>
      <c r="S2941" t="str">
        <f t="shared" si="1522"/>
        <v>1.06615515702764i</v>
      </c>
      <c r="T2941" t="str">
        <f t="shared" si="1523"/>
        <v>0.142321995538845-0.0956980023756418i</v>
      </c>
      <c r="U2941" t="str">
        <f t="shared" si="1524"/>
        <v>0.0000333333333333334-0.000112091207710491i</v>
      </c>
      <c r="V2941" t="str">
        <f t="shared" si="1525"/>
        <v>6.66666666666667E-06-0.00112091207710491i</v>
      </c>
      <c r="W2941" t="str">
        <f t="shared" si="1526"/>
        <v>0.0000275801265568051-0.000102615599535047i</v>
      </c>
      <c r="X2941" t="str">
        <f t="shared" si="1527"/>
        <v>0.0000277427117085804-0.000102521026570343i</v>
      </c>
      <c r="Y2941" t="str">
        <f t="shared" si="1528"/>
        <v>0.009+6.32716760432984i</v>
      </c>
      <c r="Z2941" t="str">
        <f t="shared" si="1529"/>
        <v>-0.000194367338457122-0.0000528945465899002i</v>
      </c>
      <c r="AA2941" t="str">
        <f t="shared" si="1530"/>
        <v>0.0027061691041971-1.89661010459159i</v>
      </c>
      <c r="AB2941" t="str">
        <f t="shared" si="1531"/>
        <v>0.671252086592344-0.451353169509458i</v>
      </c>
      <c r="AC2941" t="str">
        <f t="shared" si="1532"/>
        <v>0.915894256626922-0.136973370270977i</v>
      </c>
      <c r="AD2941" t="str">
        <f t="shared" si="1533"/>
        <v>0.788946322407602-0.37481240905546i</v>
      </c>
      <c r="AE2941" t="str">
        <f t="shared" si="1534"/>
        <v>-0.000173170929305158+0.0000311203323612929i</v>
      </c>
      <c r="AF2941" t="str">
        <f t="shared" si="1535"/>
        <v>-15.0747646210094-0.353056552309184i</v>
      </c>
      <c r="AG2941" t="str">
        <f t="shared" si="1536"/>
        <v>0.997434368511754-0.00542036309960799i</v>
      </c>
      <c r="AH2941" t="str">
        <f t="shared" si="1537"/>
        <v>0.00263038651395765-0.000394747681095985i</v>
      </c>
      <c r="AI2941">
        <f t="shared" si="1538"/>
        <v>-51.502883530954321</v>
      </c>
      <c r="AJ2941">
        <f t="shared" si="1539"/>
        <v>-8.5348068220477522</v>
      </c>
      <c r="AK2941"/>
      <c r="AL2941"/>
      <c r="AM2941"/>
      <c r="AN2941"/>
    </row>
    <row r="2942" spans="1:40" x14ac:dyDescent="0.25">
      <c r="A2942"/>
      <c r="B2942">
        <f t="shared" si="1540"/>
        <v>1008000</v>
      </c>
      <c r="C2942" s="237" t="str">
        <f t="shared" si="1508"/>
        <v>-7.52179812449847E-08+0.00242958585182585i</v>
      </c>
      <c r="D2942" s="208" t="str">
        <f t="shared" si="1509"/>
        <v>-5.95700653367715+0.0186268248639982i</v>
      </c>
      <c r="E2942" t="str">
        <f t="shared" si="1510"/>
        <v>2870</v>
      </c>
      <c r="F2942" t="str">
        <f t="shared" si="1511"/>
        <v>0.777000777000777</v>
      </c>
      <c r="G2942" t="str">
        <f t="shared" si="1506"/>
        <v>0.777000777000777</v>
      </c>
      <c r="H2942" t="str">
        <f t="shared" si="1512"/>
        <v>9.11779038441563+0.371334539219641i</v>
      </c>
      <c r="I2942" t="str">
        <f t="shared" si="1513"/>
        <v>3958.40674352314i</v>
      </c>
      <c r="J2942" t="str">
        <f t="shared" si="1507"/>
        <v>-21208.5366708886+865.97272646707i</v>
      </c>
      <c r="K2942" t="str">
        <f t="shared" si="1514"/>
        <v>0.00760816235062521-0.186331492066274i</v>
      </c>
      <c r="L2942" t="str">
        <f t="shared" si="1515"/>
        <v>0.000578587163570519-0.0120129941224818i</v>
      </c>
      <c r="M2942" t="str">
        <f t="shared" si="1516"/>
        <v>0.00818674951419573-0.198344486188756i</v>
      </c>
      <c r="N2942" t="str">
        <f t="shared" si="1517"/>
        <v>-10.3277199780912i</v>
      </c>
      <c r="O2942" t="str">
        <f t="shared" si="1518"/>
        <v>-0.619302720098392+0.785152304256144i</v>
      </c>
      <c r="P2942" t="str">
        <f t="shared" si="1519"/>
        <v>1.61930272009839-0.785152304256144i</v>
      </c>
      <c r="Q2942" t="str">
        <f t="shared" si="1520"/>
        <v>-1.61930272009839+11.1128722823473i</v>
      </c>
      <c r="R2942" t="str">
        <f t="shared" si="1521"/>
        <v>-0.089974723123118-0.132603558176929i</v>
      </c>
      <c r="S2942" t="str">
        <f t="shared" si="1522"/>
        <v>1.06721390097702i</v>
      </c>
      <c r="T2942" t="str">
        <f t="shared" si="1523"/>
        <v>0.141516360605434-0.09602227525355i</v>
      </c>
      <c r="U2942" t="str">
        <f t="shared" si="1524"/>
        <v>0.0000333333333333333-0.00011198000611554i</v>
      </c>
      <c r="V2942" t="str">
        <f t="shared" si="1525"/>
        <v>6.66666666666667E-06-0.0011198000611554i</v>
      </c>
      <c r="W2942" t="str">
        <f t="shared" si="1526"/>
        <v>0.0000275800805462626-0.000102515215216758i</v>
      </c>
      <c r="X2942" t="str">
        <f t="shared" si="1527"/>
        <v>0.0000277423230169329-0.00010242073551093i</v>
      </c>
      <c r="Y2942" t="str">
        <f t="shared" si="1528"/>
        <v>0.009+6.33345078963702i</v>
      </c>
      <c r="Z2942" t="str">
        <f t="shared" si="1529"/>
        <v>-0.000193984559438592-0.0000528407880519756i</v>
      </c>
      <c r="AA2942" t="str">
        <f t="shared" si="1530"/>
        <v>0.00270080210669267-1.89472849413712i</v>
      </c>
      <c r="AB2942" t="str">
        <f t="shared" si="1531"/>
        <v>0.667452363801525-0.45288258065281i</v>
      </c>
      <c r="AC2942" t="str">
        <f t="shared" si="1532"/>
        <v>0.915637502551682-0.136093132400831i</v>
      </c>
      <c r="AD2942" t="str">
        <f t="shared" si="1533"/>
        <v>0.78511859274916-0.377915202353688i</v>
      </c>
      <c r="AE2942" t="str">
        <f t="shared" si="1534"/>
        <v>-0.000172270221430684+0.0000318234288786026i</v>
      </c>
      <c r="AF2942" t="str">
        <f t="shared" si="1535"/>
        <v>-15.0747969180928-0.352707714355643i</v>
      </c>
      <c r="AG2942" t="str">
        <f t="shared" si="1536"/>
        <v>0.997415586966609-0.00538875822014269i</v>
      </c>
      <c r="AH2942" t="str">
        <f t="shared" si="1537"/>
        <v>0.00261711406289947-0.000405916753157779i</v>
      </c>
      <c r="AI2942">
        <f t="shared" si="1538"/>
        <v>-51.540308683374391</v>
      </c>
      <c r="AJ2942">
        <f t="shared" si="1539"/>
        <v>-8.816378551588631</v>
      </c>
      <c r="AK2942"/>
      <c r="AL2942"/>
      <c r="AM2942"/>
      <c r="AN2942"/>
    </row>
    <row r="2943" spans="1:40" x14ac:dyDescent="0.25">
      <c r="A2943"/>
      <c r="B2943">
        <f t="shared" si="1540"/>
        <v>1009000</v>
      </c>
      <c r="C2943" s="237" t="str">
        <f t="shared" si="1508"/>
        <v>-7.50689610117948E-08+0.00242717793721021i</v>
      </c>
      <c r="D2943" s="208" t="str">
        <f t="shared" si="1509"/>
        <v>-5.95700653253466+0.0186083641852783i</v>
      </c>
      <c r="E2943" t="str">
        <f t="shared" si="1510"/>
        <v>2870</v>
      </c>
      <c r="F2943" t="str">
        <f t="shared" si="1511"/>
        <v>0.777000777000777</v>
      </c>
      <c r="G2943" t="str">
        <f t="shared" si="1506"/>
        <v>0.777000777000777</v>
      </c>
      <c r="H2943" t="str">
        <f t="shared" si="1512"/>
        <v>9.11782258690739+0.370967927845442i</v>
      </c>
      <c r="I2943" t="str">
        <f t="shared" si="1513"/>
        <v>3962.33373434013i</v>
      </c>
      <c r="J2943" t="str">
        <f t="shared" si="1507"/>
        <v>-21250.6399591314+866.83182639412i</v>
      </c>
      <c r="K2943" t="str">
        <f t="shared" si="1514"/>
        <v>0.00759311284653604-0.186147419092834i</v>
      </c>
      <c r="L2943" t="str">
        <f t="shared" si="1515"/>
        <v>0.000577443526886676-0.0120011433078239i</v>
      </c>
      <c r="M2943" t="str">
        <f t="shared" si="1516"/>
        <v>0.00817055637342272-0.198148562400658i</v>
      </c>
      <c r="N2943" t="str">
        <f t="shared" si="1517"/>
        <v>-10.3379657320377i</v>
      </c>
      <c r="O2943" t="str">
        <f t="shared" si="1518"/>
        <v>-0.61122587800927+0.791456206022669i</v>
      </c>
      <c r="P2943" t="str">
        <f t="shared" si="1519"/>
        <v>1.61122587800927-0.791456206022669i</v>
      </c>
      <c r="Q2943" t="str">
        <f t="shared" si="1520"/>
        <v>-1.61122587800927+11.1294219380604i</v>
      </c>
      <c r="R2943" t="str">
        <f t="shared" si="1521"/>
        <v>-0.0901825995723978-0.131715856222408i</v>
      </c>
      <c r="S2943" t="str">
        <f t="shared" si="1522"/>
        <v>1.0682726449264i</v>
      </c>
      <c r="T2943" t="str">
        <f t="shared" si="1523"/>
        <v>0.140708446105457-0.0963396041715438i</v>
      </c>
      <c r="U2943" t="str">
        <f t="shared" si="1524"/>
        <v>0.0000333333333333333-0.000111869024940005i</v>
      </c>
      <c r="V2943" t="str">
        <f t="shared" si="1525"/>
        <v>6.66666666666667E-06-0.00111869024940005i</v>
      </c>
      <c r="W2943" t="str">
        <f t="shared" si="1526"/>
        <v>0.0000275800344902446-0.000102415031275311i</v>
      </c>
      <c r="X2943" t="str">
        <f t="shared" si="1527"/>
        <v>0.0000277419352983885-0.000102320644640653i</v>
      </c>
      <c r="Y2943" t="str">
        <f t="shared" si="1528"/>
        <v>0.009+6.3397339749442i</v>
      </c>
      <c r="Z2943" t="str">
        <f t="shared" si="1529"/>
        <v>-0.000193602917952208-0.0000527871395390762i</v>
      </c>
      <c r="AA2943" t="str">
        <f t="shared" si="1530"/>
        <v>0.00269545105970011-1.89285061349345i</v>
      </c>
      <c r="AB2943" t="str">
        <f t="shared" si="1531"/>
        <v>0.663641889588846-0.454379241077876i</v>
      </c>
      <c r="AC2943" t="str">
        <f t="shared" si="1532"/>
        <v>0.915387730066367-0.135212217575026i</v>
      </c>
      <c r="AD2943" t="str">
        <f t="shared" si="1533"/>
        <v>0.781258998987423-0.380978975214205i</v>
      </c>
      <c r="AE2943" t="str">
        <f t="shared" si="1534"/>
        <v>-0.000171364812206472+0.0000325182134842037i</v>
      </c>
      <c r="AF2943" t="str">
        <f t="shared" si="1535"/>
        <v>-15.0748291194421-0.352359563660164i</v>
      </c>
      <c r="AG2943" t="str">
        <f t="shared" si="1536"/>
        <v>0.997397109801533-0.00535699721828137i</v>
      </c>
      <c r="AH2943" t="str">
        <f t="shared" si="1537"/>
        <v>0.00260376433849563-0.000416961427582743i</v>
      </c>
      <c r="AI2943">
        <f t="shared" si="1538"/>
        <v>-51.57799941024124</v>
      </c>
      <c r="AJ2943">
        <f t="shared" si="1539"/>
        <v>-9.0979822185387587</v>
      </c>
      <c r="AK2943"/>
      <c r="AL2943"/>
      <c r="AM2943"/>
      <c r="AN2943"/>
    </row>
    <row r="2944" spans="1:40" x14ac:dyDescent="0.25">
      <c r="A2944"/>
      <c r="B2944">
        <f t="shared" si="1540"/>
        <v>1010000</v>
      </c>
      <c r="C2944" s="237" t="str">
        <f t="shared" si="1508"/>
        <v>-7.49203831937985E-08+0.00242477479074232i</v>
      </c>
      <c r="D2944" s="208" t="str">
        <f t="shared" si="1509"/>
        <v>-5.95700653139556+0.0185899400623578i</v>
      </c>
      <c r="E2944" t="str">
        <f t="shared" si="1510"/>
        <v>2870</v>
      </c>
      <c r="F2944" t="str">
        <f t="shared" si="1511"/>
        <v>0.777000777000777</v>
      </c>
      <c r="G2944" t="str">
        <f t="shared" si="1506"/>
        <v>0.777000777000777</v>
      </c>
      <c r="H2944" t="str">
        <f t="shared" si="1512"/>
        <v>9.11785469403944+0.370602038260275i</v>
      </c>
      <c r="I2944" t="str">
        <f t="shared" si="1513"/>
        <v>3966.26072515711i</v>
      </c>
      <c r="J2944" t="str">
        <f t="shared" si="1507"/>
        <v>-21292.7849958009+867.690926321172i</v>
      </c>
      <c r="K2944" t="str">
        <f t="shared" si="1514"/>
        <v>0.00757810792858884-0.185963708854885i</v>
      </c>
      <c r="L2944" t="str">
        <f t="shared" si="1515"/>
        <v>0.00057630327502064-0.011989315797424i</v>
      </c>
      <c r="M2944" t="str">
        <f t="shared" si="1516"/>
        <v>0.00815441120360948-0.197953024652309i</v>
      </c>
      <c r="N2944" t="str">
        <f t="shared" si="1517"/>
        <v>-10.3482114859843i</v>
      </c>
      <c r="O2944" t="str">
        <f t="shared" si="1518"/>
        <v>-0.603084872755144+0.797677025025738i</v>
      </c>
      <c r="P2944" t="str">
        <f t="shared" si="1519"/>
        <v>1.60308487275514-0.797677025025738i</v>
      </c>
      <c r="Q2944" t="str">
        <f t="shared" si="1520"/>
        <v>-1.60308487275514+11.14588851101i</v>
      </c>
      <c r="R2944" t="str">
        <f t="shared" si="1521"/>
        <v>-0.0903835643702039-0.130827824675185i</v>
      </c>
      <c r="S2944" t="str">
        <f t="shared" si="1522"/>
        <v>1.06933138887578i</v>
      </c>
      <c r="T2944" t="str">
        <f t="shared" si="1523"/>
        <v>0.139898299463513-0.0966499824195336i</v>
      </c>
      <c r="U2944" t="str">
        <f t="shared" si="1524"/>
        <v>0.0000333333333333333-0.000111758263529173i</v>
      </c>
      <c r="V2944" t="str">
        <f t="shared" si="1525"/>
        <v>6.66666666666667E-06-0.00111758263529173i</v>
      </c>
      <c r="W2944" t="str">
        <f t="shared" si="1526"/>
        <v>0.0000275799883887519-0.000102315047115514i</v>
      </c>
      <c r="X2944" t="str">
        <f t="shared" si="1527"/>
        <v>0.0000277415485489159-0.000102220753364885i</v>
      </c>
      <c r="Y2944" t="str">
        <f t="shared" si="1528"/>
        <v>0.009+6.34601716025138i</v>
      </c>
      <c r="Z2944" t="str">
        <f t="shared" si="1529"/>
        <v>-0.000193222409495057-0.0000527336007103448i</v>
      </c>
      <c r="AA2944" t="str">
        <f t="shared" si="1530"/>
        <v>0.00269011590007521-1.89097645158133i</v>
      </c>
      <c r="AB2944" t="str">
        <f t="shared" si="1531"/>
        <v>0.659820887629228-0.455843119136972i</v>
      </c>
      <c r="AC2944" t="str">
        <f t="shared" si="1532"/>
        <v>0.915144926638353-0.134330672672756i</v>
      </c>
      <c r="AD2944" t="str">
        <f t="shared" si="1533"/>
        <v>0.777367935586104-0.384003397938666i</v>
      </c>
      <c r="AE2944" t="str">
        <f t="shared" si="1534"/>
        <v>-0.000170454787436458+0.0000332046514837754i</v>
      </c>
      <c r="AF2944" t="str">
        <f t="shared" si="1535"/>
        <v>-15.074861225435-0.352012098197917i</v>
      </c>
      <c r="AG2944" t="str">
        <f t="shared" si="1536"/>
        <v>0.997378938373792-0.00532508325607618i</v>
      </c>
      <c r="AH2944" t="str">
        <f t="shared" si="1537"/>
        <v>0.0025903386445534-0.000427881099570446i</v>
      </c>
      <c r="AI2944">
        <f t="shared" si="1538"/>
        <v>-51.615957205342539</v>
      </c>
      <c r="AJ2944">
        <f t="shared" si="1539"/>
        <v>-9.3796176813861631</v>
      </c>
      <c r="AK2944"/>
      <c r="AL2944"/>
      <c r="AM2944"/>
      <c r="AN2944"/>
    </row>
    <row r="2945" spans="1:40" x14ac:dyDescent="0.25">
      <c r="A2945"/>
      <c r="B2945">
        <f t="shared" si="1540"/>
        <v>1011000</v>
      </c>
      <c r="C2945" s="237" t="str">
        <f t="shared" si="1508"/>
        <v>-7.47722460414552E-08+0.00242237639827336i</v>
      </c>
      <c r="D2945" s="208" t="str">
        <f t="shared" si="1509"/>
        <v>-5.95700653025985+0.0185715523867624i</v>
      </c>
      <c r="E2945" t="str">
        <f t="shared" si="1510"/>
        <v>2870</v>
      </c>
      <c r="F2945" t="str">
        <f t="shared" si="1511"/>
        <v>0.777000777000777</v>
      </c>
      <c r="G2945" t="str">
        <f t="shared" si="1506"/>
        <v>0.777000777000777</v>
      </c>
      <c r="H2945" t="str">
        <f t="shared" si="1512"/>
        <v>9.11788670618769+0.370236868338774i</v>
      </c>
      <c r="I2945" t="str">
        <f t="shared" si="1513"/>
        <v>3970.1877159741i</v>
      </c>
      <c r="J2945" t="str">
        <f t="shared" si="1507"/>
        <v>-21334.971780897+868.550026248222i</v>
      </c>
      <c r="K2945" t="str">
        <f t="shared" si="1514"/>
        <v>0.0075631474209261-0.185780360283021i</v>
      </c>
      <c r="L2945" t="str">
        <f t="shared" si="1515"/>
        <v>0.000575166394638473-0.0119775115227704i</v>
      </c>
      <c r="M2945" t="str">
        <f t="shared" si="1516"/>
        <v>0.00813831381556457-0.197757871805791i</v>
      </c>
      <c r="N2945" t="str">
        <f t="shared" si="1517"/>
        <v>-10.3584572399308i</v>
      </c>
      <c r="O2945" t="str">
        <f t="shared" si="1518"/>
        <v>-0.594880558934583+0.803814108237519i</v>
      </c>
      <c r="P2945" t="str">
        <f t="shared" si="1519"/>
        <v>1.59488055893458-0.803814108237519i</v>
      </c>
      <c r="Q2945" t="str">
        <f t="shared" si="1520"/>
        <v>-1.59488055893458+11.1622713481683i</v>
      </c>
      <c r="R2945" t="str">
        <f t="shared" si="1521"/>
        <v>-0.0905776318234214-0.129939508691758i</v>
      </c>
      <c r="S2945" t="str">
        <f t="shared" si="1522"/>
        <v>1.07039013282516i</v>
      </c>
      <c r="T2945" t="str">
        <f t="shared" si="1523"/>
        <v>0.139085967967807-0.0969534033584605i</v>
      </c>
      <c r="U2945" t="str">
        <f t="shared" si="1524"/>
        <v>0.0000333333333333333-0.000111647721230925i</v>
      </c>
      <c r="V2945" t="str">
        <f t="shared" si="1525"/>
        <v>6.66666666666667E-06-0.00111647721230925i</v>
      </c>
      <c r="W2945" t="str">
        <f t="shared" si="1526"/>
        <v>0.0000275799422417847-0.000102215262144522i</v>
      </c>
      <c r="X2945" t="str">
        <f t="shared" si="1527"/>
        <v>0.000027741162764504-0.000102121061091343i</v>
      </c>
      <c r="Y2945" t="str">
        <f t="shared" si="1528"/>
        <v>0.009+6.35230034555856i</v>
      </c>
      <c r="Z2945" t="str">
        <f t="shared" si="1529"/>
        <v>-0.000192843029586468-0.0000526801712263429i</v>
      </c>
      <c r="AA2945" t="str">
        <f t="shared" si="1530"/>
        <v>0.00268479656498588-1.88910599736532i</v>
      </c>
      <c r="AB2945" t="str">
        <f t="shared" si="1531"/>
        <v>0.655989580954297-0.457274183517424i</v>
      </c>
      <c r="AC2945" t="str">
        <f t="shared" si="1532"/>
        <v>0.91490907970541-0.133448544261515i</v>
      </c>
      <c r="AD2945" t="str">
        <f t="shared" si="1533"/>
        <v>0.773445800479629-0.386988144758863i</v>
      </c>
      <c r="AE2945" t="str">
        <f t="shared" si="1534"/>
        <v>-0.000169540233113884+0.000033882709045783i</v>
      </c>
      <c r="AF2945" t="str">
        <f t="shared" si="1535"/>
        <v>-15.0748932364475-0.351665315952012i</v>
      </c>
      <c r="AG2945" t="str">
        <f t="shared" si="1536"/>
        <v>0.997361074008427-0.00529301950684867i</v>
      </c>
      <c r="AH2945" t="str">
        <f t="shared" si="1537"/>
        <v>0.00257683828886586-0.000438675177781766i</v>
      </c>
      <c r="AI2945">
        <f t="shared" si="1538"/>
        <v>-51.654183587664463</v>
      </c>
      <c r="AJ2945">
        <f t="shared" si="1539"/>
        <v>-9.6612847954826382</v>
      </c>
      <c r="AK2945"/>
      <c r="AL2945"/>
      <c r="AM2945"/>
      <c r="AN2945"/>
    </row>
    <row r="2946" spans="1:40" x14ac:dyDescent="0.25">
      <c r="A2946"/>
      <c r="B2946">
        <f t="shared" si="1540"/>
        <v>1012000</v>
      </c>
      <c r="C2946" s="237" t="str">
        <f t="shared" si="1508"/>
        <v>-7.4624547813864E-08+0.00241998274571045i</v>
      </c>
      <c r="D2946" s="208" t="str">
        <f t="shared" si="1509"/>
        <v>-5.95700652912749+0.0185532010504468i</v>
      </c>
      <c r="E2946" t="str">
        <f t="shared" si="1510"/>
        <v>2870</v>
      </c>
      <c r="F2946" t="str">
        <f t="shared" si="1511"/>
        <v>0.777000777000777</v>
      </c>
      <c r="G2946" t="str">
        <f t="shared" si="1506"/>
        <v>0.777000777000777</v>
      </c>
      <c r="H2946" t="str">
        <f t="shared" si="1512"/>
        <v>9.11791862372615+0.369872415963883i</v>
      </c>
      <c r="I2946" t="str">
        <f t="shared" si="1513"/>
        <v>3974.11470679109i</v>
      </c>
      <c r="J2946" t="str">
        <f t="shared" si="1507"/>
        <v>-21377.2003144197+869.409126175273i</v>
      </c>
      <c r="K2946" t="str">
        <f t="shared" si="1514"/>
        <v>0.00754823114855596-0.185597372312023i</v>
      </c>
      <c r="L2946" t="str">
        <f t="shared" si="1515"/>
        <v>0.000574032872471783-0.0119657304156189i</v>
      </c>
      <c r="M2946" t="str">
        <f t="shared" si="1516"/>
        <v>0.00812226402102774-0.197563102727642i</v>
      </c>
      <c r="N2946" t="str">
        <f t="shared" si="1517"/>
        <v>-10.3687029938773i</v>
      </c>
      <c r="O2946" t="str">
        <f t="shared" si="1518"/>
        <v>-0.586613797791704+0.809866811420491i</v>
      </c>
      <c r="P2946" t="str">
        <f t="shared" si="1519"/>
        <v>1.5866137977917-0.809866811420491i</v>
      </c>
      <c r="Q2946" t="str">
        <f t="shared" si="1520"/>
        <v>-1.5866137977917+11.1785698052978i</v>
      </c>
      <c r="R2946" t="str">
        <f t="shared" si="1521"/>
        <v>-0.0907648162460558-0.12905095312801i</v>
      </c>
      <c r="S2946" t="str">
        <f t="shared" si="1522"/>
        <v>1.07144887677455i</v>
      </c>
      <c r="T2946" t="str">
        <f t="shared" si="1523"/>
        <v>0.138271498775691-0.0972498604174849i</v>
      </c>
      <c r="U2946" t="str">
        <f t="shared" si="1524"/>
        <v>0.0000333333333333333-0.000111537397395716i</v>
      </c>
      <c r="V2946" t="str">
        <f t="shared" si="1525"/>
        <v>6.66666666666667E-06-0.00111537397395716i</v>
      </c>
      <c r="W2946" t="str">
        <f t="shared" si="1526"/>
        <v>0.0000275798960493435-0.000102115675771837i</v>
      </c>
      <c r="X2946" t="str">
        <f t="shared" si="1527"/>
        <v>0.0000277407779411611-0.000102021567230089i</v>
      </c>
      <c r="Y2946" t="str">
        <f t="shared" si="1528"/>
        <v>0.009+6.35858353086574i</v>
      </c>
      <c r="Z2946" t="str">
        <f t="shared" si="1529"/>
        <v>-0.000192464773767905-0.0000526268507490419i</v>
      </c>
      <c r="AA2946" t="str">
        <f t="shared" si="1530"/>
        <v>0.0026794929919104-1.88723923985363i</v>
      </c>
      <c r="AB2946" t="str">
        <f t="shared" si="1531"/>
        <v>0.652148191978524-0.45867240322831i</v>
      </c>
      <c r="AC2946" t="str">
        <f t="shared" si="1532"/>
        <v>0.914680176678756-0.132565878603679i</v>
      </c>
      <c r="AD2946" t="str">
        <f t="shared" si="1533"/>
        <v>0.769492995034799-0.389932893874674i</v>
      </c>
      <c r="AE2946" t="str">
        <f t="shared" si="1534"/>
        <v>-0.000168621235413445+0.0000345523532021243i</v>
      </c>
      <c r="AF2946" t="str">
        <f t="shared" si="1535"/>
        <v>-15.0749251528536-0.351319214913436i</v>
      </c>
      <c r="AG2946" t="str">
        <f t="shared" si="1536"/>
        <v>0.997343517998144-0.0052608091548726i</v>
      </c>
      <c r="AH2946" t="str">
        <f t="shared" si="1537"/>
        <v>0.00256326458308263-0.000449343084365032i</v>
      </c>
      <c r="AI2946">
        <f t="shared" si="1538"/>
        <v>-51.692680101800249</v>
      </c>
      <c r="AJ2946">
        <f t="shared" si="1539"/>
        <v>-9.9429834130875641</v>
      </c>
      <c r="AK2946"/>
      <c r="AL2946"/>
      <c r="AM2946"/>
      <c r="AN2946"/>
    </row>
    <row r="2947" spans="1:40" x14ac:dyDescent="0.25">
      <c r="A2947"/>
      <c r="B2947">
        <f t="shared" si="1540"/>
        <v>1013000</v>
      </c>
      <c r="C2947" s="237" t="str">
        <f t="shared" si="1508"/>
        <v>-7.44772867787132E-08+0.00241759381901636i</v>
      </c>
      <c r="D2947" s="208" t="str">
        <f t="shared" si="1509"/>
        <v>-5.95700652799849+0.0185348859457921i</v>
      </c>
      <c r="E2947" t="str">
        <f t="shared" si="1510"/>
        <v>2870</v>
      </c>
      <c r="F2947" t="str">
        <f t="shared" si="1511"/>
        <v>0.777000777000777</v>
      </c>
      <c r="G2947" t="str">
        <f t="shared" si="1506"/>
        <v>0.777000777000777</v>
      </c>
      <c r="H2947" t="str">
        <f t="shared" si="1512"/>
        <v>9.11795044702706+0.369508679026838i</v>
      </c>
      <c r="I2947" t="str">
        <f t="shared" si="1513"/>
        <v>3978.04169760808i</v>
      </c>
      <c r="J2947" t="str">
        <f t="shared" si="1507"/>
        <v>-21419.470596369+870.268226102323i</v>
      </c>
      <c r="K2947" t="str">
        <f t="shared" si="1514"/>
        <v>0.00753335893734715-0.185414743880847i</v>
      </c>
      <c r="L2947" t="str">
        <f t="shared" si="1515"/>
        <v>0.000572902695317318-0.0119539724079917i</v>
      </c>
      <c r="M2947" t="str">
        <f t="shared" si="1516"/>
        <v>0.00810626163266447-0.197368716288839i</v>
      </c>
      <c r="N2947" t="str">
        <f t="shared" si="1517"/>
        <v>-10.3789487478238i</v>
      </c>
      <c r="O2947" t="str">
        <f t="shared" si="1518"/>
        <v>-0.578285457126083+0.815834499194829i</v>
      </c>
      <c r="P2947" t="str">
        <f t="shared" si="1519"/>
        <v>1.57828545712608-0.815834499194829i</v>
      </c>
      <c r="Q2947" t="str">
        <f t="shared" si="1520"/>
        <v>-1.57828545712608+11.1947832470186i</v>
      </c>
      <c r="R2947" t="str">
        <f t="shared" si="1521"/>
        <v>-0.0909451319566639-0.128162202545955i</v>
      </c>
      <c r="S2947" t="str">
        <f t="shared" si="1522"/>
        <v>1.07250762072393i</v>
      </c>
      <c r="T2947" t="str">
        <f t="shared" si="1523"/>
        <v>0.137454938919301-0.0975393470912654i</v>
      </c>
      <c r="U2947" t="str">
        <f t="shared" si="1524"/>
        <v>0.0000333333333333333-0.000111427291376569i</v>
      </c>
      <c r="V2947" t="str">
        <f t="shared" si="1525"/>
        <v>6.66666666666667E-06-0.00111427291376569i</v>
      </c>
      <c r="W2947" t="str">
        <f t="shared" si="1526"/>
        <v>0.0000275798498114293-0.000102016287409294i</v>
      </c>
      <c r="X2947" t="str">
        <f t="shared" si="1527"/>
        <v>0.0000277403940749158-0.000101922271193515i</v>
      </c>
      <c r="Y2947" t="str">
        <f t="shared" si="1528"/>
        <v>0.009+6.36486671617292i</v>
      </c>
      <c r="Z2947" t="str">
        <f t="shared" si="1529"/>
        <v>-0.000192087637602829-0.0000525736389418172i</v>
      </c>
      <c r="AA2947" t="str">
        <f t="shared" si="1530"/>
        <v>0.00267420511863549-1.88537616809783i</v>
      </c>
      <c r="AB2947" t="str">
        <f t="shared" si="1531"/>
        <v>0.648296942525801-0.460037747587628i</v>
      </c>
      <c r="AC2947" t="str">
        <f t="shared" si="1532"/>
        <v>0.914458204945992-0.131682721663144i</v>
      </c>
      <c r="AD2947" t="str">
        <f t="shared" si="1533"/>
        <v>0.765509924012418-0.392837327491356i</v>
      </c>
      <c r="AE2947" t="str">
        <f t="shared" si="1534"/>
        <v>-0.000167697880683465+0.0000352135518486167i</v>
      </c>
      <c r="AF2947" t="str">
        <f t="shared" si="1535"/>
        <v>-15.0749569750256-0.350973793081046i</v>
      </c>
      <c r="AG2947" t="str">
        <f t="shared" si="1536"/>
        <v>0.997326271603224-0.00522845539505785i</v>
      </c>
      <c r="AH2947" t="str">
        <f t="shared" si="1537"/>
        <v>0.00254961884258079-0.000459884254979538i</v>
      </c>
      <c r="AI2947">
        <f t="shared" si="1538"/>
        <v>-51.731448318368194</v>
      </c>
      <c r="AJ2947">
        <f t="shared" si="1539"/>
        <v>-10.224713383379289</v>
      </c>
      <c r="AK2947"/>
      <c r="AL2947"/>
      <c r="AM2947"/>
      <c r="AN2947"/>
    </row>
    <row r="2948" spans="1:40" x14ac:dyDescent="0.25">
      <c r="A2948"/>
      <c r="B2948">
        <f t="shared" si="1540"/>
        <v>1014000</v>
      </c>
      <c r="C2948" s="237" t="str">
        <f t="shared" si="1508"/>
        <v>-7.43304612122285E-08+0.00241520960420922i</v>
      </c>
      <c r="D2948" s="208" t="str">
        <f t="shared" si="1509"/>
        <v>-5.95700652687283+0.018516606965604i</v>
      </c>
      <c r="E2948" t="str">
        <f t="shared" si="1510"/>
        <v>2870</v>
      </c>
      <c r="F2948" t="str">
        <f t="shared" si="1511"/>
        <v>0.777000777000777</v>
      </c>
      <c r="G2948" t="str">
        <f t="shared" si="1506"/>
        <v>0.777000777000777</v>
      </c>
      <c r="H2948" t="str">
        <f t="shared" si="1512"/>
        <v>9.11798217646082+0.369145655427103i</v>
      </c>
      <c r="I2948" t="str">
        <f t="shared" si="1513"/>
        <v>3981.96868842506i</v>
      </c>
      <c r="J2948" t="str">
        <f t="shared" si="1507"/>
        <v>-21461.7826267449+871.127326029375i</v>
      </c>
      <c r="K2948" t="str">
        <f t="shared" si="1514"/>
        <v>0.00751853061402397-0.185232473932597i</v>
      </c>
      <c r="L2948" t="str">
        <f t="shared" si="1515"/>
        <v>0.00057177585003662-0.0119422374321762i</v>
      </c>
      <c r="M2948" t="str">
        <f t="shared" si="1516"/>
        <v>0.00809030646406059-0.197174711364773i</v>
      </c>
      <c r="N2948" t="str">
        <f t="shared" si="1517"/>
        <v>-10.3891945017703i</v>
      </c>
      <c r="O2948" t="str">
        <f t="shared" si="1518"/>
        <v>-0.569896411201583+0.821716545105157i</v>
      </c>
      <c r="P2948" t="str">
        <f t="shared" si="1519"/>
        <v>1.56989641120158-0.821716545105157i</v>
      </c>
      <c r="Q2948" t="str">
        <f t="shared" si="1520"/>
        <v>-1.56989641120158+11.2109110468755i</v>
      </c>
      <c r="R2948" t="str">
        <f t="shared" si="1521"/>
        <v>-0.091118593275925-0.127273301220389i</v>
      </c>
      <c r="S2948" t="str">
        <f t="shared" si="1522"/>
        <v>1.07356636467331i</v>
      </c>
      <c r="T2948" t="str">
        <f t="shared" si="1523"/>
        <v>0.136636335311144-0.0978218569373807i</v>
      </c>
      <c r="U2948" t="str">
        <f t="shared" si="1524"/>
        <v>0.0000333333333333334-0.000111317402529058i</v>
      </c>
      <c r="V2948" t="str">
        <f t="shared" si="1525"/>
        <v>6.66666666666667E-06-0.00111317402529058i</v>
      </c>
      <c r="W2948" t="str">
        <f t="shared" si="1526"/>
        <v>0.0000275798035280425-0.000101917096471046i</v>
      </c>
      <c r="X2948" t="str">
        <f t="shared" si="1527"/>
        <v>0.0000277400111618158-0.00010182317239633i</v>
      </c>
      <c r="Y2948" t="str">
        <f t="shared" si="1528"/>
        <v>0.009+6.3711499014801i</v>
      </c>
      <c r="Z2948" t="str">
        <f t="shared" si="1529"/>
        <v>-0.000191711616676566-0.0000525205354694396i</v>
      </c>
      <c r="AA2948" t="str">
        <f t="shared" si="1530"/>
        <v>0.00266893288325453-1.88351677119274i</v>
      </c>
      <c r="AB2948" t="str">
        <f t="shared" si="1531"/>
        <v>0.644436053855803-0.461370186210132i</v>
      </c>
      <c r="AC2948" t="str">
        <f t="shared" si="1532"/>
        <v>0.914243151873889-0.130799119111892i</v>
      </c>
      <c r="AD2948" t="str">
        <f t="shared" si="1533"/>
        <v>0.761496995528236-0.395701131856647i</v>
      </c>
      <c r="AE2948" t="str">
        <f t="shared" si="1534"/>
        <v>-0.00016677025543804+0.0000358662737454722i</v>
      </c>
      <c r="AF2948" t="str">
        <f t="shared" si="1535"/>
        <v>-15.0749887033337-0.350629048461499i</v>
      </c>
      <c r="AG2948" t="str">
        <f t="shared" si="1536"/>
        <v>0.997309336051426-0.00519596143263211i</v>
      </c>
      <c r="AH2948" t="str">
        <f t="shared" si="1537"/>
        <v>0.00253590238633491-0.000470298138818631i</v>
      </c>
      <c r="AI2948">
        <f t="shared" si="1538"/>
        <v>-51.770489834442081</v>
      </c>
      <c r="AJ2948">
        <f t="shared" si="1539"/>
        <v>-10.506474552485638</v>
      </c>
      <c r="AK2948"/>
      <c r="AL2948"/>
      <c r="AM2948"/>
      <c r="AN2948"/>
    </row>
    <row r="2949" spans="1:40" x14ac:dyDescent="0.25">
      <c r="A2949"/>
      <c r="B2949">
        <f t="shared" si="1540"/>
        <v>1015000</v>
      </c>
      <c r="C2949" s="237" t="str">
        <f t="shared" si="1508"/>
        <v>-7.41840693991224E-08+0.00241283008736228i</v>
      </c>
      <c r="D2949" s="208" t="str">
        <f t="shared" si="1509"/>
        <v>-5.95700652575049+0.0184983640031108i</v>
      </c>
      <c r="E2949" t="str">
        <f t="shared" si="1510"/>
        <v>2870</v>
      </c>
      <c r="F2949" t="str">
        <f t="shared" si="1511"/>
        <v>0.777000777000777</v>
      </c>
      <c r="G2949" t="str">
        <f t="shared" ref="G2949:G3012" si="1541">IF($C$11=$C$7,$C$24,F2949)</f>
        <v>0.777000777000777</v>
      </c>
      <c r="H2949" t="str">
        <f t="shared" si="1512"/>
        <v>9.11801381239597+0.36878334307235i</v>
      </c>
      <c r="I2949" t="str">
        <f t="shared" si="1513"/>
        <v>3985.89567924205i</v>
      </c>
      <c r="J2949" t="str">
        <f t="shared" ref="J2949:J3012" si="1542">IMSUM(COMPLEX(0,2*PI()*B2949*$C$113*$C$112),COMPLEX(0,2*PI()*B2949*$C$113*$C$111),COMPLEX(0,2*PI()*B2949*$C$28*10^-12*$C$111),COMPLEX(-1*2*PI()*B2949*2*PI()*B2949*$C$113*$C$112*$C$28*10^-12*$C$111,0),COMPLEX(1,0))</f>
        <v>-21504.1364055475+871.986425956425i</v>
      </c>
      <c r="K2949" t="str">
        <f t="shared" si="1514"/>
        <v>0.00750374600616116-0.185050561414514i</v>
      </c>
      <c r="L2949" t="str">
        <f t="shared" si="1515"/>
        <v>0.000570652323555607-0.0119305254207232i</v>
      </c>
      <c r="M2949" t="str">
        <f t="shared" si="1516"/>
        <v>0.00807439832971677-0.196981086835237i</v>
      </c>
      <c r="N2949" t="str">
        <f t="shared" si="1517"/>
        <v>-10.3994402557169i</v>
      </c>
      <c r="O2949" t="str">
        <f t="shared" si="1518"/>
        <v>-0.561447540654488+0.827512331686379i</v>
      </c>
      <c r="P2949" t="str">
        <f t="shared" si="1519"/>
        <v>1.56144754065449-0.827512331686379i</v>
      </c>
      <c r="Q2949" t="str">
        <f t="shared" si="1520"/>
        <v>-1.56144754065449+11.2269525874033i</v>
      </c>
      <c r="R2949" t="str">
        <f t="shared" si="1521"/>
        <v>-0.0912852145243503-0.126384293145528i</v>
      </c>
      <c r="S2949" t="str">
        <f t="shared" si="1522"/>
        <v>1.07462510862269i</v>
      </c>
      <c r="T2949" t="str">
        <f t="shared" si="1523"/>
        <v>0.135815734749715-0.0980973835738755i</v>
      </c>
      <c r="U2949" t="str">
        <f t="shared" si="1524"/>
        <v>0.0000333333333333333-0.000111207730211295i</v>
      </c>
      <c r="V2949" t="str">
        <f t="shared" si="1525"/>
        <v>6.66666666666667E-06-0.00111207730211295i</v>
      </c>
      <c r="W2949" t="str">
        <f t="shared" si="1526"/>
        <v>0.0000275797571991835-0.000101818102373554i</v>
      </c>
      <c r="X2949" t="str">
        <f t="shared" si="1527"/>
        <v>0.0000277396291979282-0.000101724270255547i</v>
      </c>
      <c r="Y2949" t="str">
        <f t="shared" si="1528"/>
        <v>0.009+6.37743308678728i</v>
      </c>
      <c r="Z2949" t="str">
        <f t="shared" si="1529"/>
        <v>-0.000191336706596171-0.0000524675399980681i</v>
      </c>
      <c r="AA2949" t="str">
        <f t="shared" si="1530"/>
        <v>0.00266367622416572-1.88166103827611i</v>
      </c>
      <c r="AB2949" t="str">
        <f t="shared" si="1531"/>
        <v>0.640565746690474-0.462669688995761i</v>
      </c>
      <c r="AC2949" t="str">
        <f t="shared" si="1532"/>
        <v>0.914035004811045-0.129915116336553i</v>
      </c>
      <c r="AD2949" t="str">
        <f t="shared" si="1533"/>
        <v>0.757454621013568-0.398523997297485i</v>
      </c>
      <c r="AE2949" t="str">
        <f t="shared" si="1534"/>
        <v>-0.000165838446349182+0.000036510488517691i</v>
      </c>
      <c r="AF2949" t="str">
        <f t="shared" si="1535"/>
        <v>-15.0750203381465-0.350284979069239i</v>
      </c>
      <c r="AG2949" t="str">
        <f t="shared" si="1536"/>
        <v>0.997292712537902-0.00516333048282163i</v>
      </c>
      <c r="AH2949" t="str">
        <f t="shared" si="1537"/>
        <v>0.00252211653678711-0.000480584198631374i</v>
      </c>
      <c r="AI2949">
        <f t="shared" si="1538"/>
        <v>-51.809806273991441</v>
      </c>
      <c r="AJ2949">
        <f t="shared" si="1539"/>
        <v>-10.788266763508828</v>
      </c>
      <c r="AK2949"/>
      <c r="AL2949"/>
      <c r="AM2949"/>
      <c r="AN2949"/>
    </row>
    <row r="2950" spans="1:40" x14ac:dyDescent="0.25">
      <c r="A2950"/>
      <c r="B2950">
        <f t="shared" si="1540"/>
        <v>1016000</v>
      </c>
      <c r="C2950" s="237" t="str">
        <f t="shared" ref="C2950:C3013" si="1543">IMPRODUCT(COMPLEX(-1,0),IMDIV(IMPRODUCT(G2950,COMPLEX($C$100+$C$101,0)),COMPLEX($C$100,2*PI()*B2950*$C$103*$C$102*(2*$C$100+$C$101))))</f>
        <v>-7.40381096325457E-08+0.00241045525460362i</v>
      </c>
      <c r="D2950" s="208" t="str">
        <f t="shared" ref="D2950:D3013" si="1544">IMPRODUCT(COMPLEX($C$106,0),IMSUB(C2950,G2950))</f>
        <v>-5.95700652463147+0.0184801569519611i</v>
      </c>
      <c r="E2950" t="str">
        <f t="shared" ref="E2950:E3013" si="1545">IMDIV(COMPLEX($C$20*10^3,0),COMPLEX(1,2*PI()*B2950*$C$20*1000*$C$29*10^-12))</f>
        <v>2870</v>
      </c>
      <c r="F2950" t="str">
        <f t="shared" ref="F2950:F3013" si="1546">IMDIV(COMPLEX($C$22*1000,0),IMSUM(COMPLEX($C$22*1000,0),E2950))</f>
        <v>0.777000777000777</v>
      </c>
      <c r="G2950" t="str">
        <f t="shared" si="1541"/>
        <v>0.777000777000777</v>
      </c>
      <c r="H2950" t="str">
        <f t="shared" ref="H2950:H3013" si="1547">IMPRODUCT(COMPLEX($C$108,0),IMPRODUCT(COMPLEX(-1,0),D2950),IMDIV(COMPLEX(0,2*PI()*B2950*$C$109*$C$110),COMPLEX(1,2*PI()*B2950*$C$109*$C$110)))</f>
        <v>9.11804535519929+0.368421739878401i</v>
      </c>
      <c r="I2950" t="str">
        <f t="shared" ref="I2950:I3013" si="1548">COMPLEX(0,2*PI()*B2950*$C$113*$C$112*$C$114)</f>
        <v>3989.82267005904i</v>
      </c>
      <c r="J2950" t="str">
        <f t="shared" si="1542"/>
        <v>-21546.5319327766+872.845525883475i</v>
      </c>
      <c r="K2950" t="str">
        <f t="shared" ref="K2950:K3013" si="1549">IMDIV(I2950,J2950)</f>
        <v>0.00748900494217915-0.184869005277947i</v>
      </c>
      <c r="L2950" t="str">
        <f t="shared" ref="L2950:L3013" si="1550">IMDIV(COMPLEX($C$117,0),COMPLEX(1,2*PI()*B2950*$C$115*$C$116))</f>
        <v>0.000569532102864224-0.0119188363064463i</v>
      </c>
      <c r="M2950" t="str">
        <f t="shared" ref="M2950:M3013" si="1551">IMSUM(K2950,L2950)</f>
        <v>0.00805853704504337-0.196787841584393i</v>
      </c>
      <c r="N2950" t="str">
        <f t="shared" ref="N2950:N3013" si="1552">COMPLEX(0,-2*PI()*B2950*$C$43)</f>
        <v>-10.4096860096634i</v>
      </c>
      <c r="O2950" t="str">
        <f t="shared" ref="O2950:O3013" si="1553">IMEXP(N2950)</f>
        <v>-0.552939732401394+0.833221250528258i</v>
      </c>
      <c r="P2950" t="str">
        <f t="shared" ref="P2950:P3013" si="1554">IMSUB(COMPLEX(1,0),O2950)</f>
        <v>1.55293973240139-0.833221250528258i</v>
      </c>
      <c r="Q2950" t="str">
        <f t="shared" ref="Q2950:Q3013" si="1555">IMSUM(COMPLEX(0,2*PI()*B2950*$C$43),O2950,COMPLEX(-1,0))</f>
        <v>-1.55293973240139+11.2429072601917i</v>
      </c>
      <c r="R2950" t="str">
        <f t="shared" ref="R2950:R3013" si="1556">IMDIV(P2950,Q2950)</f>
        <v>-0.0914450100200975-0.125495222041641i</v>
      </c>
      <c r="S2950" t="str">
        <f t="shared" ref="S2950:S3013" si="1557">IMDIV(COMPLEX(0,2*PI()*B2950*$C$123),COMPLEX($C$124,0))</f>
        <v>1.07568385257207i</v>
      </c>
      <c r="T2950" t="str">
        <f t="shared" ref="T2950:T3013" si="1558">IMPRODUCT(R2950,S2950)</f>
        <v>0.13499318392514-0.09836592067691i</v>
      </c>
      <c r="U2950" t="str">
        <f t="shared" ref="U2950:U3013" si="1559">IMDIV(COMPLEX(1,2*PI()*B2950*$C$16*10^-3*$C$15*10^-6),COMPLEX(0,2*PI()*B2950*$C$15*10^-6))</f>
        <v>0.0000333333333333334-0.000111098273783922i</v>
      </c>
      <c r="V2950" t="str">
        <f t="shared" ref="V2950:V3013" si="1560">IMSUM(COMPLEX($C$18*10^-3,0),IMDIV(COMPLEX(1,0),COMPLEX(0,2*PI()*B2950*($C$17*1*10^-6))))</f>
        <v>6.66666666666667E-06-0.00111098273783922i</v>
      </c>
      <c r="W2950" t="str">
        <f t="shared" ref="W2950:W3013" si="1561">IMDIV(IMPRODUCT(U2950,V2950),IMSUM(U2950,V2950))</f>
        <v>0.0000275797108248533-0.000101719304535581i</v>
      </c>
      <c r="X2950" t="str">
        <f t="shared" ref="X2950:X3013" si="1562">IMDIV(IMPRODUCT(COMPLEX($C$19,0),W2950),IMSUM(COMPLEX($C$19,0),W2950))</f>
        <v>0.0000277392481793401-0.000101625564190482i</v>
      </c>
      <c r="Y2950" t="str">
        <f t="shared" ref="Y2950:Y3013" si="1563">COMPLEX($C$13*10^-3,2*PI()*B2950*$C$12*0.000001)</f>
        <v>0.009+6.38371627209446i</v>
      </c>
      <c r="Z2950" t="str">
        <f t="shared" ref="Z2950:Z3013" si="1564">IMPRODUCT(COMPLEX($C$6,0),IMDIV(X2950,IMSUM(X2950,Y2950)))</f>
        <v>-0.000190962902990326-0.0000524146521952446i</v>
      </c>
      <c r="AA2950" t="str">
        <f t="shared" ref="AA2950:AA3013" si="1565">IMDIV(COMPLEX($C$6,0),IMSUM(X2950,Y2950))</f>
        <v>0.00265843508007032-1.87980895852849i</v>
      </c>
      <c r="AB2950" t="str">
        <f t="shared" ref="AB2950:AB3013" si="1566">IMPRODUCT(COMPLEX($C$119,0),T2950)</f>
        <v>0.636686241240639-0.46393622611855i</v>
      </c>
      <c r="AC2950" t="str">
        <f t="shared" ref="AC2950:AC3013" si="1567">IMSUM(COMPLEX(1,0),IMPRODUCT(AB2950,M2950))</f>
        <v>0.913833751090429-0.129030758444939i</v>
      </c>
      <c r="AD2950" t="str">
        <f t="shared" ref="AD2950:AD3013" si="1568">IMDIV(AB2950,AC2950)</f>
        <v>0.753383215175567-0.401305618256236i</v>
      </c>
      <c r="AE2950" t="str">
        <f t="shared" ref="AE2950:AE3013" si="1569">IMPRODUCT(AD2950,AA2950,X2950)</f>
        <v>-0.000164902540239009+0.0000371461666553758i</v>
      </c>
      <c r="AF2950" t="str">
        <f t="shared" ref="AF2950:AF3013" si="1570">IMSUB(D2950,H2950)</f>
        <v>-15.0750518798308-0.34994158292644i</v>
      </c>
      <c r="AG2950" t="str">
        <f t="shared" ref="AG2950:AG3013" si="1571">IMSUM(COMPLEX(1,0),IMPRODUCT(AD2950,AA2950,COMPLEX($C$127,0)))</f>
        <v>0.997276402225105-0.00513056577053205i</v>
      </c>
      <c r="AH2950" t="str">
        <f t="shared" ref="AH2950:AH3013" si="1572">IMDIV(IMPRODUCT(AE2950,AF2950),AG2950)</f>
        <v>0.00250826261971732-0.000490741910742721i</v>
      </c>
      <c r="AI2950">
        <f t="shared" ref="AI2950:AI3013" si="1573">20*LOG10(IMABS(AH2950))</f>
        <v>-51.849399288331959</v>
      </c>
      <c r="AJ2950">
        <f t="shared" ref="AJ2950:AJ3013" si="1574">IMARGUMENT(AH2950)*180/PI()</f>
        <v>-11.070089856542568</v>
      </c>
      <c r="AK2950"/>
      <c r="AL2950"/>
      <c r="AM2950"/>
      <c r="AN2950"/>
    </row>
    <row r="2951" spans="1:40" x14ac:dyDescent="0.25">
      <c r="A2951"/>
      <c r="B2951">
        <f t="shared" si="1540"/>
        <v>1017000</v>
      </c>
      <c r="C2951" s="237" t="str">
        <f t="shared" si="1543"/>
        <v>-7.38925802140358E-08+0.00240808509211585i</v>
      </c>
      <c r="D2951" s="208" t="str">
        <f t="shared" si="1544"/>
        <v>-5.95700652351574+0.0184619857062215i</v>
      </c>
      <c r="E2951" t="str">
        <f t="shared" si="1545"/>
        <v>2870</v>
      </c>
      <c r="F2951" t="str">
        <f t="shared" si="1546"/>
        <v>0.777000777000777</v>
      </c>
      <c r="G2951" t="str">
        <f t="shared" si="1541"/>
        <v>0.777000777000777</v>
      </c>
      <c r="H2951" t="str">
        <f t="shared" si="1547"/>
        <v>9.11807680523574+0.368060843769205i</v>
      </c>
      <c r="I2951" t="str">
        <f t="shared" si="1548"/>
        <v>3993.74966087602i</v>
      </c>
      <c r="J2951" t="str">
        <f t="shared" si="1542"/>
        <v>-21588.9692084324+873.704625810526i</v>
      </c>
      <c r="K2951" t="str">
        <f t="shared" si="1549"/>
        <v>0.00747430725133863-0.184687804478337i</v>
      </c>
      <c r="L2951" t="str">
        <f t="shared" si="1550"/>
        <v>0.000568415175016061-0.0119071700224204i</v>
      </c>
      <c r="M2951" t="str">
        <f t="shared" si="1551"/>
        <v>0.00804272242635469-0.196594974500757i</v>
      </c>
      <c r="N2951" t="str">
        <f t="shared" si="1552"/>
        <v>-10.4199317636099i</v>
      </c>
      <c r="O2951" t="str">
        <f t="shared" si="1553"/>
        <v>-0.544373879545609+0.838842702339636i</v>
      </c>
      <c r="P2951" t="str">
        <f t="shared" si="1554"/>
        <v>1.54437387954561-0.838842702339636i</v>
      </c>
      <c r="Q2951" t="str">
        <f t="shared" si="1555"/>
        <v>-1.54437387954561+11.2587744659495i</v>
      </c>
      <c r="R2951" t="str">
        <f t="shared" si="1556"/>
        <v>-0.0915979940769426-0.124606131361571i</v>
      </c>
      <c r="S2951" t="str">
        <f t="shared" si="1557"/>
        <v>1.07674259652146i</v>
      </c>
      <c r="T2951" t="str">
        <f t="shared" si="1558"/>
        <v>0.134168729424752-0.0986274619785645i</v>
      </c>
      <c r="U2951" t="str">
        <f t="shared" si="1559"/>
        <v>0.0000333333333333333-0.000110989032610093i</v>
      </c>
      <c r="V2951" t="str">
        <f t="shared" si="1560"/>
        <v>6.66666666666667E-06-0.00110989032610093i</v>
      </c>
      <c r="W2951" t="str">
        <f t="shared" si="1561"/>
        <v>0.0000275796644050518-0.00010162070237817i</v>
      </c>
      <c r="X2951" t="str">
        <f t="shared" si="1562"/>
        <v>0.0000277388681021568-0.000101527053622726i</v>
      </c>
      <c r="Y2951" t="str">
        <f t="shared" si="1563"/>
        <v>0.009+6.38999945740164i</v>
      </c>
      <c r="Z2951" t="str">
        <f t="shared" si="1564"/>
        <v>-0.000190590201509176-0.0000523618717298826i</v>
      </c>
      <c r="AA2951" t="str">
        <f t="shared" si="1565"/>
        <v>0.00265320938997084-1.87796052117297i</v>
      </c>
      <c r="AB2951" t="str">
        <f t="shared" si="1566"/>
        <v>0.632797757232313-0.465169768016279i</v>
      </c>
      <c r="AC2951" t="str">
        <f t="shared" si="1567"/>
        <v>0.913639378031756-0.12814609027251i</v>
      </c>
      <c r="AD2951" t="str">
        <f t="shared" si="1568"/>
        <v>0.749283195956771-0.404045693326823i</v>
      </c>
      <c r="AE2951" t="str">
        <f t="shared" si="1569"/>
        <v>-0.00016396262407183+0.0000377732795140285i</v>
      </c>
      <c r="AF2951" t="str">
        <f t="shared" si="1570"/>
        <v>-15.0750833287515-0.349598858062984i</v>
      </c>
      <c r="AG2951" t="str">
        <f t="shared" si="1571"/>
        <v>0.997260406242705-0.00509767053002575i</v>
      </c>
      <c r="AH2951" t="str">
        <f t="shared" si="1572"/>
        <v>0.00249434196411184-0.00050077076507325i</v>
      </c>
      <c r="AI2951">
        <f t="shared" si="1573"/>
        <v>-51.889270556591633</v>
      </c>
      <c r="AJ2951">
        <f t="shared" si="1574"/>
        <v>-11.351943668712417</v>
      </c>
      <c r="AK2951"/>
      <c r="AL2951"/>
      <c r="AM2951"/>
      <c r="AN2951"/>
    </row>
    <row r="2952" spans="1:40" x14ac:dyDescent="0.25">
      <c r="A2952"/>
      <c r="B2952">
        <f t="shared" si="1540"/>
        <v>1018000</v>
      </c>
      <c r="C2952" s="237" t="str">
        <f t="shared" si="1543"/>
        <v>-7.37474794534685E-08+0.0024057195861359i</v>
      </c>
      <c r="D2952" s="208" t="str">
        <f t="shared" si="1544"/>
        <v>-5.9570065224033+0.0184438501603752i</v>
      </c>
      <c r="E2952" t="str">
        <f t="shared" si="1545"/>
        <v>2870</v>
      </c>
      <c r="F2952" t="str">
        <f t="shared" si="1546"/>
        <v>0.777000777000777</v>
      </c>
      <c r="G2952" t="str">
        <f t="shared" si="1541"/>
        <v>0.777000777000777</v>
      </c>
      <c r="H2952" t="str">
        <f t="shared" si="1547"/>
        <v>9.11810816286851+0.367700652676785i</v>
      </c>
      <c r="I2952" t="str">
        <f t="shared" si="1548"/>
        <v>3997.67665169301i</v>
      </c>
      <c r="J2952" t="str">
        <f t="shared" si="1542"/>
        <v>-21631.4482325148+874.563725737576i</v>
      </c>
      <c r="K2952" t="str">
        <f t="shared" si="1549"/>
        <v>0.00745965276373614-0.184506957975197i</v>
      </c>
      <c r="L2952" t="str">
        <f t="shared" si="1550"/>
        <v>0.000567301527127955-0.0118955265019799i</v>
      </c>
      <c r="M2952" t="str">
        <f t="shared" si="1551"/>
        <v>0.00802695429086409-0.196402484477177i</v>
      </c>
      <c r="N2952" t="str">
        <f t="shared" si="1552"/>
        <v>-10.4301775175564i</v>
      </c>
      <c r="O2952" t="str">
        <f t="shared" si="1553"/>
        <v>-0.535750881283731+0.844376097011104i</v>
      </c>
      <c r="P2952" t="str">
        <f t="shared" si="1554"/>
        <v>1.53575088128373-0.844376097011104i</v>
      </c>
      <c r="Q2952" t="str">
        <f t="shared" si="1555"/>
        <v>-1.53575088128373+11.2745536145675i</v>
      </c>
      <c r="R2952" t="str">
        <f t="shared" si="1556"/>
        <v>-0.0917441810023436-0.123717064297293i</v>
      </c>
      <c r="S2952" t="str">
        <f t="shared" si="1557"/>
        <v>1.07780134047084i</v>
      </c>
      <c r="T2952" t="str">
        <f t="shared" si="1558"/>
        <v>0.133342417738739-0.0988820012647253i</v>
      </c>
      <c r="U2952" t="str">
        <f t="shared" si="1559"/>
        <v>0.0000333333333333333-0.000110880006055466i</v>
      </c>
      <c r="V2952" t="str">
        <f t="shared" si="1560"/>
        <v>6.66666666666667E-06-0.00110880006055466i</v>
      </c>
      <c r="W2952" t="str">
        <f t="shared" si="1561"/>
        <v>0.00002757961793978-0.000101522295324641i</v>
      </c>
      <c r="X2952" t="str">
        <f t="shared" si="1562"/>
        <v>0.0000277384889625034-0.000101428737976144i</v>
      </c>
      <c r="Y2952" t="str">
        <f t="shared" si="1563"/>
        <v>0.009+6.39628264270882i</v>
      </c>
      <c r="Z2952" t="str">
        <f t="shared" si="1564"/>
        <v>-0.000190218597824221-0.0000523091982722646i</v>
      </c>
      <c r="AA2952" t="str">
        <f t="shared" si="1565"/>
        <v>0.00264799909316927-1.876115715475i</v>
      </c>
      <c r="AB2952" t="str">
        <f t="shared" si="1566"/>
        <v>0.628900513933328-0.466370285380502i</v>
      </c>
      <c r="AC2952" t="str">
        <f t="shared" si="1567"/>
        <v>0.913451872943783-0.127261156388846i</v>
      </c>
      <c r="AD2952" t="str">
        <f t="shared" si="1568"/>
        <v>0.745154984494498-0.406743925290178i</v>
      </c>
      <c r="AE2952" t="str">
        <f t="shared" si="1569"/>
        <v>-0.000163018784946316+0.0000383917993147285i</v>
      </c>
      <c r="AF2952" t="str">
        <f t="shared" si="1570"/>
        <v>-15.0751146852718-0.34925680251641i</v>
      </c>
      <c r="AG2952" t="str">
        <f t="shared" si="1571"/>
        <v>0.997244725687511-0.00506464800460032i</v>
      </c>
      <c r="AH2952" t="str">
        <f t="shared" si="1572"/>
        <v>0.00248035590203303-0.000510670265156819i</v>
      </c>
      <c r="AI2952">
        <f t="shared" si="1573"/>
        <v>-51.929421786184847</v>
      </c>
      <c r="AJ2952">
        <f t="shared" si="1574"/>
        <v>-11.63382803419224</v>
      </c>
      <c r="AK2952"/>
      <c r="AL2952"/>
      <c r="AM2952"/>
      <c r="AN2952"/>
    </row>
    <row r="2953" spans="1:40" x14ac:dyDescent="0.25">
      <c r="A2953"/>
      <c r="B2953">
        <f t="shared" si="1540"/>
        <v>1019000</v>
      </c>
      <c r="C2953" s="237" t="str">
        <f t="shared" si="1543"/>
        <v>-7.36028056690081E-08+0.00240335872295472i</v>
      </c>
      <c r="D2953" s="208" t="str">
        <f t="shared" si="1544"/>
        <v>-5.95700652129414+0.0184257502093195i</v>
      </c>
      <c r="E2953" t="str">
        <f t="shared" si="1545"/>
        <v>2870</v>
      </c>
      <c r="F2953" t="str">
        <f t="shared" si="1546"/>
        <v>0.777000777000777</v>
      </c>
      <c r="G2953" t="str">
        <f t="shared" si="1541"/>
        <v>0.777000777000777</v>
      </c>
      <c r="H2953" t="str">
        <f t="shared" si="1547"/>
        <v>9.11813942845902+0.367341164541207i</v>
      </c>
      <c r="I2953" t="str">
        <f t="shared" si="1548"/>
        <v>4001.60364251i</v>
      </c>
      <c r="J2953" t="str">
        <f t="shared" si="1542"/>
        <v>-21673.9690050238+875.422825664628i</v>
      </c>
      <c r="K2953" t="str">
        <f t="shared" si="1549"/>
        <v>0.00744504131029882-0.184326464732091i</v>
      </c>
      <c r="L2953" t="str">
        <f t="shared" si="1550"/>
        <v>0.000566191146379663-0.0118839056787185i</v>
      </c>
      <c r="M2953" t="str">
        <f t="shared" si="1551"/>
        <v>0.00801123245667848-0.196210370410809i</v>
      </c>
      <c r="N2953" t="str">
        <f t="shared" si="1552"/>
        <v>-10.4404232715029i</v>
      </c>
      <c r="O2953" t="str">
        <f t="shared" si="1553"/>
        <v>-0.527071642811171+0.849820853677017i</v>
      </c>
      <c r="P2953" t="str">
        <f t="shared" si="1554"/>
        <v>1.52707164281117-0.849820853677017i</v>
      </c>
      <c r="Q2953" t="str">
        <f t="shared" si="1555"/>
        <v>-1.52707164281117+11.2902441251799i</v>
      </c>
      <c r="R2953" t="str">
        <f t="shared" si="1556"/>
        <v>-0.0918835850956518-0.122828063786413i</v>
      </c>
      <c r="S2953" t="str">
        <f t="shared" si="1557"/>
        <v>1.07886008442022i</v>
      </c>
      <c r="T2953" t="str">
        <f t="shared" si="1558"/>
        <v>0.132514295265782-0.0991295323731274i</v>
      </c>
      <c r="U2953" t="str">
        <f t="shared" si="1559"/>
        <v>0.0000333333333333333-0.000110771193488189i</v>
      </c>
      <c r="V2953" t="str">
        <f t="shared" si="1560"/>
        <v>6.66666666666667E-06-0.00110771193488189i</v>
      </c>
      <c r="W2953" t="str">
        <f t="shared" si="1561"/>
        <v>0.0000275795714290385-0.000101424082800581i</v>
      </c>
      <c r="X2953" t="str">
        <f t="shared" si="1562"/>
        <v>0.0000277381107565244-0.00010133061667687i</v>
      </c>
      <c r="Y2953" t="str">
        <f t="shared" si="1563"/>
        <v>0.009+6.402565828016i</v>
      </c>
      <c r="Z2953" t="str">
        <f t="shared" si="1564"/>
        <v>-0.000189848087628209-0.0000522566314940334i</v>
      </c>
      <c r="AA2953" t="str">
        <f t="shared" si="1565"/>
        <v>0.00264280412926528-1.87427453074216i</v>
      </c>
      <c r="AB2953" t="str">
        <f t="shared" si="1566"/>
        <v>0.624994730179933-0.46753774914731i</v>
      </c>
      <c r="AC2953" t="str">
        <f t="shared" si="1567"/>
        <v>0.913271223126441-0.1263760011041i</v>
      </c>
      <c r="AD2953" t="str">
        <f t="shared" si="1568"/>
        <v>0.740999005079841-0.409400021149509i</v>
      </c>
      <c r="AE2953" t="str">
        <f t="shared" si="1569"/>
        <v>-0.000162071110087673+0.0000390016991442799i</v>
      </c>
      <c r="AF2953" t="str">
        <f t="shared" si="1570"/>
        <v>-15.0751459497532-0.348915414331887i</v>
      </c>
      <c r="AG2953" t="str">
        <f t="shared" si="1571"/>
        <v>0.997229361623391-0.00503150144626609i</v>
      </c>
      <c r="AH2953" t="str">
        <f t="shared" si="1572"/>
        <v>0.00246630576848861-0.000520439928157503i</v>
      </c>
      <c r="AI2953">
        <f t="shared" si="1573"/>
        <v>-51.969854713298986</v>
      </c>
      <c r="AJ2953">
        <f t="shared" si="1574"/>
        <v>-11.915742784232526</v>
      </c>
      <c r="AK2953"/>
      <c r="AL2953"/>
      <c r="AM2953"/>
      <c r="AN2953"/>
    </row>
    <row r="2954" spans="1:40" x14ac:dyDescent="0.25">
      <c r="A2954"/>
      <c r="B2954">
        <f t="shared" si="1540"/>
        <v>1020000</v>
      </c>
      <c r="C2954" s="237" t="str">
        <f t="shared" si="1543"/>
        <v>-7.34585571870603E-08+0.00240100248891702i</v>
      </c>
      <c r="D2954" s="208" t="str">
        <f t="shared" si="1544"/>
        <v>-5.95700652018823+0.0184076857483638i</v>
      </c>
      <c r="E2954" t="str">
        <f t="shared" si="1545"/>
        <v>2870</v>
      </c>
      <c r="F2954" t="str">
        <f t="shared" si="1546"/>
        <v>0.777000777000777</v>
      </c>
      <c r="G2954" t="str">
        <f t="shared" si="1541"/>
        <v>0.777000777000777</v>
      </c>
      <c r="H2954" t="str">
        <f t="shared" si="1547"/>
        <v>9.11817060236687+0.366982377310541i</v>
      </c>
      <c r="I2954" t="str">
        <f t="shared" si="1548"/>
        <v>4005.53063332699i</v>
      </c>
      <c r="J2954" t="str">
        <f t="shared" si="1542"/>
        <v>-21716.5315259595+876.281925591678i</v>
      </c>
      <c r="K2954" t="str">
        <f t="shared" si="1549"/>
        <v>0.00743047272277954-0.184146323716615i</v>
      </c>
      <c r="L2954" t="str">
        <f t="shared" si="1550"/>
        <v>0.000565084020013449-0.0118723074864867i</v>
      </c>
      <c r="M2954" t="str">
        <f t="shared" si="1551"/>
        <v>0.00799555674279299-0.196018631203102i</v>
      </c>
      <c r="N2954" t="str">
        <f t="shared" si="1552"/>
        <v>-10.4506690254495i</v>
      </c>
      <c r="O2954" t="str">
        <f t="shared" si="1553"/>
        <v>-0.518337075227042+0.855176400776515i</v>
      </c>
      <c r="P2954" t="str">
        <f t="shared" si="1554"/>
        <v>1.51833707522704-0.855176400776515i</v>
      </c>
      <c r="Q2954" t="str">
        <f t="shared" si="1555"/>
        <v>-1.51833707522704+11.305845426226i</v>
      </c>
      <c r="R2954" t="str">
        <f t="shared" si="1556"/>
        <v>-0.0920162206464284-0.121939172518609i</v>
      </c>
      <c r="S2954" t="str">
        <f t="shared" si="1557"/>
        <v>1.0799188283696i</v>
      </c>
      <c r="T2954" t="str">
        <f t="shared" si="1558"/>
        <v>0.131684408318655-0.0993700491914896i</v>
      </c>
      <c r="U2954" t="str">
        <f t="shared" si="1559"/>
        <v>0.0000333333333333333-0.000110662594278887i</v>
      </c>
      <c r="V2954" t="str">
        <f t="shared" si="1560"/>
        <v>6.66666666666667E-06-0.00110662594278887i</v>
      </c>
      <c r="W2954" t="str">
        <f t="shared" si="1561"/>
        <v>0.0000275795248728279-0.000101326064233825i</v>
      </c>
      <c r="X2954" t="str">
        <f t="shared" si="1562"/>
        <v>0.0000277377334803823-0.000101232689153279i</v>
      </c>
      <c r="Y2954" t="str">
        <f t="shared" si="1563"/>
        <v>0.009+6.40884901332318i</v>
      </c>
      <c r="Z2954" t="str">
        <f t="shared" si="1564"/>
        <v>-0.000189478666634969-0.0000522041710681831i</v>
      </c>
      <c r="AA2954" t="str">
        <f t="shared" si="1565"/>
        <v>0.00263762443815454-1.87243695632396i</v>
      </c>
      <c r="AB2954" t="str">
        <f t="shared" si="1566"/>
        <v>0.6210806244032-0.468672130488542i</v>
      </c>
      <c r="AC2954" t="str">
        <f t="shared" si="1567"/>
        <v>0.91309741587286-0.12549066847537i</v>
      </c>
      <c r="AD2954" t="str">
        <f t="shared" si="1568"/>
        <v>0.736815685115994-0.41201369216511i</v>
      </c>
      <c r="AE2954" t="str">
        <f t="shared" si="1569"/>
        <v>-0.00016111968683973+0.0000396029529552796i</v>
      </c>
      <c r="AF2954" t="str">
        <f t="shared" si="1570"/>
        <v>-15.0751771225551-0.348574691562177i</v>
      </c>
      <c r="AG2954" t="str">
        <f t="shared" si="1571"/>
        <v>0.997214315081197-0.00499823411542103i</v>
      </c>
      <c r="AH2954" t="str">
        <f t="shared" si="1572"/>
        <v>0.00245219290129962-0.000530079284885108i</v>
      </c>
      <c r="AI2954">
        <f t="shared" si="1573"/>
        <v>-52.010571103397332</v>
      </c>
      <c r="AJ2954">
        <f t="shared" si="1574"/>
        <v>-12.19768774719009</v>
      </c>
      <c r="AK2954"/>
      <c r="AL2954"/>
      <c r="AM2954"/>
      <c r="AN2954"/>
    </row>
    <row r="2955" spans="1:40" x14ac:dyDescent="0.25">
      <c r="A2955"/>
      <c r="B2955">
        <f t="shared" si="1540"/>
        <v>1021000</v>
      </c>
      <c r="C2955" s="237" t="str">
        <f t="shared" si="1543"/>
        <v>-7.33147323422212E-08+0.00239865087042101i</v>
      </c>
      <c r="D2955" s="208" t="str">
        <f t="shared" si="1544"/>
        <v>-5.95700651908557+0.0183896566732278i</v>
      </c>
      <c r="E2955" t="str">
        <f t="shared" si="1545"/>
        <v>2870</v>
      </c>
      <c r="F2955" t="str">
        <f t="shared" si="1546"/>
        <v>0.777000777000777</v>
      </c>
      <c r="G2955" t="str">
        <f t="shared" si="1541"/>
        <v>0.777000777000777</v>
      </c>
      <c r="H2955" t="str">
        <f t="shared" si="1547"/>
        <v>9.11820168494999+0.366624288940816i</v>
      </c>
      <c r="I2955" t="str">
        <f t="shared" si="1548"/>
        <v>4009.45762414397i</v>
      </c>
      <c r="J2955" t="str">
        <f t="shared" si="1542"/>
        <v>-21759.1357953217+877.141025518729i</v>
      </c>
      <c r="K2955" t="str">
        <f t="shared" si="1549"/>
        <v>0.00741594683375244-0.18396653390038i</v>
      </c>
      <c r="L2955" t="str">
        <f t="shared" si="1550"/>
        <v>0.000563980135333758-0.0118607318593917i</v>
      </c>
      <c r="M2955" t="str">
        <f t="shared" si="1551"/>
        <v>0.0079799269690862-0.195827265759772i</v>
      </c>
      <c r="N2955" t="str">
        <f t="shared" si="1552"/>
        <v>-10.460914779396i</v>
      </c>
      <c r="O2955" t="str">
        <f t="shared" si="1553"/>
        <v>-0.50954809543887+0.860442176113317i</v>
      </c>
      <c r="P2955" t="str">
        <f t="shared" si="1554"/>
        <v>1.50954809543887-0.860442176113317i</v>
      </c>
      <c r="Q2955" t="str">
        <f t="shared" si="1555"/>
        <v>-1.50954809543887+11.3213569555093i</v>
      </c>
      <c r="R2955" t="str">
        <f t="shared" si="1556"/>
        <v>-0.0921421019328838-0.121050432942091i</v>
      </c>
      <c r="S2955" t="str">
        <f t="shared" si="1557"/>
        <v>1.08097757231898i</v>
      </c>
      <c r="T2955" t="str">
        <f t="shared" si="1558"/>
        <v>0.130852803129903-0.0996035456557767i</v>
      </c>
      <c r="U2955" t="str">
        <f t="shared" si="1559"/>
        <v>0.0000333333333333334-0.000110554207800651i</v>
      </c>
      <c r="V2955" t="str">
        <f t="shared" si="1560"/>
        <v>6.66666666666667E-06-0.00110554207800651i</v>
      </c>
      <c r="W2955" t="str">
        <f t="shared" si="1561"/>
        <v>0.0000275794782711488-0.000101228239054452i</v>
      </c>
      <c r="X2955" t="str">
        <f t="shared" si="1562"/>
        <v>0.0000277373571302593-0.000101134954835991i</v>
      </c>
      <c r="Y2955" t="str">
        <f t="shared" si="1563"/>
        <v>0.009+6.41513219863036i</v>
      </c>
      <c r="Z2955" t="str">
        <f t="shared" si="1564"/>
        <v>-0.000189110330579323-0.0000521518166690555i</v>
      </c>
      <c r="AA2955" t="str">
        <f t="shared" si="1565"/>
        <v>0.00263245996002695-1.87060298161166i</v>
      </c>
      <c r="AB2955" t="str">
        <f t="shared" si="1566"/>
        <v>0.617158414655808-0.469773400803585i</v>
      </c>
      <c r="AC2955" t="str">
        <f t="shared" si="1567"/>
        <v>0.912930438471275-0.124605202313114i</v>
      </c>
      <c r="AD2955" t="str">
        <f t="shared" si="1568"/>
        <v>0.732605455076593-0.414584653888703i</v>
      </c>
      <c r="AE2955" t="str">
        <f t="shared" si="1569"/>
        <v>-0.000160164602657157+0.0000401955355661025i</v>
      </c>
      <c r="AF2955" t="str">
        <f t="shared" si="1570"/>
        <v>-15.0752082040356-0.348234632267588i</v>
      </c>
      <c r="AG2955" t="str">
        <f t="shared" si="1571"/>
        <v>0.997199587058693-0.00496484928052778i</v>
      </c>
      <c r="AH2955" t="str">
        <f t="shared" si="1572"/>
        <v>0.00243801864097011-0.00053958787980917i</v>
      </c>
      <c r="AI2955">
        <f t="shared" si="1573"/>
        <v>-52.051572751728884</v>
      </c>
      <c r="AJ2955">
        <f t="shared" si="1574"/>
        <v>-12.479662748543003</v>
      </c>
      <c r="AK2955"/>
      <c r="AL2955"/>
      <c r="AM2955"/>
      <c r="AN2955"/>
    </row>
    <row r="2956" spans="1:40" x14ac:dyDescent="0.25">
      <c r="A2956"/>
      <c r="B2956">
        <f t="shared" si="1540"/>
        <v>1022000</v>
      </c>
      <c r="C2956" s="237" t="str">
        <f t="shared" si="1543"/>
        <v>-7.3171329477232E-08+0.00239630385391813i</v>
      </c>
      <c r="D2956" s="208" t="str">
        <f t="shared" si="1544"/>
        <v>-5.95700651798615+0.018371662880039i</v>
      </c>
      <c r="E2956" t="str">
        <f t="shared" si="1545"/>
        <v>2870</v>
      </c>
      <c r="F2956" t="str">
        <f t="shared" si="1546"/>
        <v>0.777000777000777</v>
      </c>
      <c r="G2956" t="str">
        <f t="shared" si="1541"/>
        <v>0.777000777000777</v>
      </c>
      <c r="H2956" t="str">
        <f t="shared" si="1547"/>
        <v>9.11823267656453+0.366266897395989i</v>
      </c>
      <c r="I2956" t="str">
        <f t="shared" si="1548"/>
        <v>4013.38461496096i</v>
      </c>
      <c r="J2956" t="str">
        <f t="shared" si="1542"/>
        <v>-21801.7818131106+878.000125445779i</v>
      </c>
      <c r="K2956" t="str">
        <f t="shared" si="1549"/>
        <v>0.00740146347660758-0.183787094258987i</v>
      </c>
      <c r="L2956" t="str">
        <f t="shared" si="1550"/>
        <v>0.000562879479706833-0.0118491787317954i</v>
      </c>
      <c r="M2956" t="str">
        <f t="shared" si="1551"/>
        <v>0.00796434295631441-0.195636272990782i</v>
      </c>
      <c r="N2956" t="str">
        <f t="shared" si="1552"/>
        <v>-10.4711605333425i</v>
      </c>
      <c r="O2956" t="str">
        <f t="shared" si="1553"/>
        <v>-0.500705626065813+0.86561762691505i</v>
      </c>
      <c r="P2956" t="str">
        <f t="shared" si="1554"/>
        <v>1.50070562606581-0.86561762691505i</v>
      </c>
      <c r="Q2956" t="str">
        <f t="shared" si="1555"/>
        <v>-1.50070562606581+11.3367781602576i</v>
      </c>
      <c r="R2956" t="str">
        <f t="shared" si="1556"/>
        <v>-0.0922612432204417-0.120161887269929i</v>
      </c>
      <c r="S2956" t="str">
        <f t="shared" si="1557"/>
        <v>1.08203631626836i</v>
      </c>
      <c r="T2956" t="str">
        <f t="shared" si="1558"/>
        <v>0.130019525857408-0.0998300157485859i</v>
      </c>
      <c r="U2956" t="str">
        <f t="shared" si="1559"/>
        <v>0.0000333333333333333-0.000110446033429026i</v>
      </c>
      <c r="V2956" t="str">
        <f t="shared" si="1560"/>
        <v>6.66666666666667E-06-0.00110446033429026i</v>
      </c>
      <c r="W2956" t="str">
        <f t="shared" si="1561"/>
        <v>0.0000275794316240013-0.000101130606694772i</v>
      </c>
      <c r="X2956" t="str">
        <f t="shared" si="1562"/>
        <v>0.0000277369817023548-0.000101037413157854i</v>
      </c>
      <c r="Y2956" t="str">
        <f t="shared" si="1563"/>
        <v>0.009+6.42141538393754i</v>
      </c>
      <c r="Z2956" t="str">
        <f t="shared" si="1564"/>
        <v>-0.00018874307521695-0.0000520995679723283i</v>
      </c>
      <c r="AA2956" t="str">
        <f t="shared" si="1565"/>
        <v>0.00262731063536486-1.86877259603803i</v>
      </c>
      <c r="AB2956" t="str">
        <f t="shared" si="1566"/>
        <v>0.613228318638291-0.470841531711765i</v>
      </c>
      <c r="AC2956" t="str">
        <f t="shared" si="1567"/>
        <v>0.912770278206799-0.123719646187428i</v>
      </c>
      <c r="AD2956" t="str">
        <f t="shared" si="1568"/>
        <v>0.728368748463059-0.417112626197582i</v>
      </c>
      <c r="AE2956" t="str">
        <f t="shared" si="1569"/>
        <v>-0.000159205945097536+0.0000407794226608791i</v>
      </c>
      <c r="AF2956" t="str">
        <f t="shared" si="1570"/>
        <v>-15.0752391945507-0.34789523451595i</v>
      </c>
      <c r="AG2956" t="str">
        <f t="shared" si="1571"/>
        <v>0.997185178520488-0.00493135021778559i</v>
      </c>
      <c r="AH2956" t="str">
        <f t="shared" si="1572"/>
        <v>0.0024237843305543-0.00054896527107257i</v>
      </c>
      <c r="AI2956">
        <f t="shared" si="1573"/>
        <v>-52.092861483858456</v>
      </c>
      <c r="AJ2956">
        <f t="shared" si="1574"/>
        <v>-12.761667610936096</v>
      </c>
      <c r="AK2956"/>
      <c r="AL2956"/>
      <c r="AM2956"/>
      <c r="AN2956"/>
    </row>
    <row r="2957" spans="1:40" x14ac:dyDescent="0.25">
      <c r="A2957"/>
      <c r="B2957">
        <f t="shared" si="1540"/>
        <v>1023000</v>
      </c>
      <c r="C2957" s="237" t="str">
        <f t="shared" si="1543"/>
        <v>-7.30283469429289E-08+0.00239396142591279i</v>
      </c>
      <c r="D2957" s="208" t="str">
        <f t="shared" si="1544"/>
        <v>-5.95700651688995+0.0183537042653314i</v>
      </c>
      <c r="E2957" t="str">
        <f t="shared" si="1545"/>
        <v>2870</v>
      </c>
      <c r="F2957" t="str">
        <f t="shared" si="1546"/>
        <v>0.777000777000777</v>
      </c>
      <c r="G2957" t="str">
        <f t="shared" si="1541"/>
        <v>0.777000777000777</v>
      </c>
      <c r="H2957" t="str">
        <f t="shared" si="1547"/>
        <v>9.11826357756488+0.3659102006479i</v>
      </c>
      <c r="I2957" t="str">
        <f t="shared" si="1548"/>
        <v>4017.31160577795i</v>
      </c>
      <c r="J2957" t="str">
        <f t="shared" si="1542"/>
        <v>-21844.4695793261+878.85922537283i</v>
      </c>
      <c r="K2957" t="str">
        <f t="shared" si="1549"/>
        <v>0.00738702248554664-0.183608003772011i</v>
      </c>
      <c r="L2957" t="str">
        <f t="shared" si="1550"/>
        <v>0.000561782040560344-0.0118376480383136i</v>
      </c>
      <c r="M2957" t="str">
        <f t="shared" si="1551"/>
        <v>0.00794880452610698-0.195445651810325i</v>
      </c>
      <c r="N2957" t="str">
        <f t="shared" si="1552"/>
        <v>-10.481406287289i</v>
      </c>
      <c r="O2957" t="str">
        <f t="shared" si="1553"/>
        <v>-0.491810595342167+0.870702209891065i</v>
      </c>
      <c r="P2957" t="str">
        <f t="shared" si="1554"/>
        <v>1.49181059534217-0.870702209891065i</v>
      </c>
      <c r="Q2957" t="str">
        <f t="shared" si="1555"/>
        <v>-1.49181059534217+11.3521084971801i</v>
      </c>
      <c r="R2957" t="str">
        <f t="shared" si="1556"/>
        <v>-0.092373658760413-0.119273577486438i</v>
      </c>
      <c r="S2957" t="str">
        <f t="shared" si="1557"/>
        <v>1.08309506021775i</v>
      </c>
      <c r="T2957" t="str">
        <f t="shared" si="1558"/>
        <v>0.12918462259006-0.100049453497643i</v>
      </c>
      <c r="U2957" t="str">
        <f t="shared" si="1559"/>
        <v>0.0000333333333333334-0.000110338070541999i</v>
      </c>
      <c r="V2957" t="str">
        <f t="shared" si="1560"/>
        <v>6.66666666666667E-06-0.00110338070541999i</v>
      </c>
      <c r="W2957" t="str">
        <f t="shared" si="1561"/>
        <v>0.0000275793849313867-0.000101033166589313i</v>
      </c>
      <c r="X2957" t="str">
        <f t="shared" si="1562"/>
        <v>0.0000277366071928886-0.000100940063553931i</v>
      </c>
      <c r="Y2957" t="str">
        <f t="shared" si="1563"/>
        <v>0.009+6.42769856924472i</v>
      </c>
      <c r="Z2957" t="str">
        <f t="shared" si="1564"/>
        <v>-0.000188376896324257-0.0000520474246550148i</v>
      </c>
      <c r="AA2957" t="str">
        <f t="shared" si="1565"/>
        <v>0.00262217640494144-1.86694578907715i</v>
      </c>
      <c r="AB2957" t="str">
        <f t="shared" si="1566"/>
        <v>0.609290553725789-0.471876495045255i</v>
      </c>
      <c r="AC2957" t="str">
        <f t="shared" si="1567"/>
        <v>0.912616922363078-0.12283404343439i</v>
      </c>
      <c r="AD2957" t="str">
        <f t="shared" si="1568"/>
        <v>0.724106001762115-0.419597333328165i</v>
      </c>
      <c r="AE2957" t="str">
        <f t="shared" si="1569"/>
        <v>-0.000158243801813557+0.0000413545907893368i</v>
      </c>
      <c r="AF2957" t="str">
        <f t="shared" si="1570"/>
        <v>-15.0752700944548-0.347556496382569i</v>
      </c>
      <c r="AG2957" t="str">
        <f t="shared" si="1571"/>
        <v>0.997171090397969-0.00489774021080553i</v>
      </c>
      <c r="AH2957" t="str">
        <f t="shared" si="1572"/>
        <v>0.00240949131552553-0.000558211030502841i</v>
      </c>
      <c r="AI2957">
        <f t="shared" si="1573"/>
        <v>-52.134439156204806</v>
      </c>
      <c r="AJ2957">
        <f t="shared" si="1574"/>
        <v>-13.043702154193888</v>
      </c>
      <c r="AK2957"/>
      <c r="AL2957"/>
      <c r="AM2957"/>
      <c r="AN2957"/>
    </row>
    <row r="2958" spans="1:40" x14ac:dyDescent="0.25">
      <c r="A2958"/>
      <c r="B2958">
        <f t="shared" si="1540"/>
        <v>1024000</v>
      </c>
      <c r="C2958" s="237" t="str">
        <f t="shared" si="1543"/>
        <v>-7.28857830981974E-08+0.00239162357296215i</v>
      </c>
      <c r="D2958" s="208" t="str">
        <f t="shared" si="1544"/>
        <v>-5.95700651579696+0.0183357807260432i</v>
      </c>
      <c r="E2958" t="str">
        <f t="shared" si="1545"/>
        <v>2870</v>
      </c>
      <c r="F2958" t="str">
        <f t="shared" si="1546"/>
        <v>0.777000777000777</v>
      </c>
      <c r="G2958" t="str">
        <f t="shared" si="1541"/>
        <v>0.777000777000777</v>
      </c>
      <c r="H2958" t="str">
        <f t="shared" si="1547"/>
        <v>9.11829438830374+0.36555419667624i</v>
      </c>
      <c r="I2958" t="str">
        <f t="shared" si="1548"/>
        <v>4021.23859659494i</v>
      </c>
      <c r="J2958" t="str">
        <f t="shared" si="1542"/>
        <v>-21887.1990939682+879.718325299881i</v>
      </c>
      <c r="K2958" t="str">
        <f t="shared" si="1549"/>
        <v>0.00737262369557794-0.183429261422984i</v>
      </c>
      <c r="L2958" t="str">
        <f t="shared" si="1550"/>
        <v>0.000560687805383058-0.0118261397138144i</v>
      </c>
      <c r="M2958" t="str">
        <f t="shared" si="1551"/>
        <v>0.007933311500961-0.195255401136798i</v>
      </c>
      <c r="N2958" t="str">
        <f t="shared" si="1552"/>
        <v>-10.4916520412355i</v>
      </c>
      <c r="O2958" t="str">
        <f t="shared" si="1553"/>
        <v>-0.482863937019827+0.875695391289524i</v>
      </c>
      <c r="P2958" t="str">
        <f t="shared" si="1554"/>
        <v>1.48286393701983-0.875695391289524i</v>
      </c>
      <c r="Q2958" t="str">
        <f t="shared" si="1555"/>
        <v>-1.48286393701983+11.367347432525i</v>
      </c>
      <c r="R2958" t="str">
        <f t="shared" si="1556"/>
        <v>-0.0924793627887813-0.118385545353464i</v>
      </c>
      <c r="S2958" t="str">
        <f t="shared" si="1557"/>
        <v>1.08415380416713i</v>
      </c>
      <c r="T2958" t="str">
        <f t="shared" si="1558"/>
        <v>0.128348139353358-0.100261852974409i</v>
      </c>
      <c r="U2958" t="str">
        <f t="shared" si="1559"/>
        <v>0.0000333333333333333-0.000110230318519985i</v>
      </c>
      <c r="V2958" t="str">
        <f t="shared" si="1560"/>
        <v>6.66666666666667E-06-0.00110230318519985i</v>
      </c>
      <c r="W2958" t="str">
        <f t="shared" si="1561"/>
        <v>0.0000275793381933051-0.000100935918174812i</v>
      </c>
      <c r="X2958" t="str">
        <f t="shared" si="1562"/>
        <v>0.0000277362335980979-0.000100842905461494i</v>
      </c>
      <c r="Y2958" t="str">
        <f t="shared" si="1563"/>
        <v>0.009+6.4339817545519i</v>
      </c>
      <c r="Z2958" t="str">
        <f t="shared" si="1564"/>
        <v>-0.00018801178969827-0.0000519953863954517i</v>
      </c>
      <c r="AA2958" t="str">
        <f t="shared" si="1565"/>
        <v>0.00261705720981896-1.86512255024425i</v>
      </c>
      <c r="AB2958" t="str">
        <f t="shared" si="1566"/>
        <v>0.605345336994462-0.472878262842498i</v>
      </c>
      <c r="AC2958" t="str">
        <f t="shared" si="1567"/>
        <v>0.912470358223847-0.121948437162307i</v>
      </c>
      <c r="AD2958" t="str">
        <f t="shared" si="1568"/>
        <v>0.719817654402508-0.422038503909189i</v>
      </c>
      <c r="AE2958" t="str">
        <f t="shared" si="1569"/>
        <v>-0.000157278260545143+0.000041921017366621i</v>
      </c>
      <c r="AF2958" t="str">
        <f t="shared" si="1570"/>
        <v>-15.0753009041007-0.347218415950197i</v>
      </c>
      <c r="AG2958" t="str">
        <f t="shared" si="1571"/>
        <v>0.997157323589237-0.00486402255028225i</v>
      </c>
      <c r="AH2958" t="str">
        <f t="shared" si="1572"/>
        <v>0.0023951409436439-0.000567324743622907i</v>
      </c>
      <c r="AI2958">
        <f t="shared" si="1573"/>
        <v>-52.176307656596144</v>
      </c>
      <c r="AJ2958">
        <f t="shared" si="1574"/>
        <v>-13.325766195354767</v>
      </c>
      <c r="AK2958"/>
      <c r="AL2958"/>
      <c r="AM2958"/>
      <c r="AN2958"/>
    </row>
    <row r="2959" spans="1:40" x14ac:dyDescent="0.25">
      <c r="A2959"/>
      <c r="B2959">
        <f t="shared" si="1540"/>
        <v>1025000</v>
      </c>
      <c r="C2959" s="237" t="str">
        <f t="shared" si="1543"/>
        <v>-7.27436363099238E-08+0.00238929028167578i</v>
      </c>
      <c r="D2959" s="208" t="str">
        <f t="shared" si="1544"/>
        <v>-5.95700651470717+0.0183178921595143i</v>
      </c>
      <c r="E2959" t="str">
        <f t="shared" si="1545"/>
        <v>2870</v>
      </c>
      <c r="F2959" t="str">
        <f t="shared" si="1546"/>
        <v>0.777000777000777</v>
      </c>
      <c r="G2959" t="str">
        <f t="shared" si="1541"/>
        <v>0.777000777000777</v>
      </c>
      <c r="H2959" t="str">
        <f t="shared" si="1547"/>
        <v>9.1183251091321+0.365198883468506i</v>
      </c>
      <c r="I2959" t="str">
        <f t="shared" si="1548"/>
        <v>4025.16558741192i</v>
      </c>
      <c r="J2959" t="str">
        <f t="shared" si="1542"/>
        <v>-21929.9703570369+880.577425226931i</v>
      </c>
      <c r="K2959" t="str">
        <f t="shared" si="1549"/>
        <v>0.00735826694251176-0.183250866199371i</v>
      </c>
      <c r="L2959" t="str">
        <f t="shared" si="1550"/>
        <v>0.000559596761724469-0.0118146536934175i</v>
      </c>
      <c r="M2959" t="str">
        <f t="shared" si="1551"/>
        <v>0.00791786370423623-0.195065519892789i</v>
      </c>
      <c r="N2959" t="str">
        <f t="shared" si="1552"/>
        <v>-10.5018977951821i</v>
      </c>
      <c r="O2959" t="str">
        <f t="shared" si="1553"/>
        <v>-0.473866590270191+0.880596646953475i</v>
      </c>
      <c r="P2959" t="str">
        <f t="shared" si="1554"/>
        <v>1.47386659027019-0.880596646953475i</v>
      </c>
      <c r="Q2959" t="str">
        <f t="shared" si="1555"/>
        <v>-1.47386659027019+11.3824944421356i</v>
      </c>
      <c r="R2959" t="str">
        <f t="shared" si="1556"/>
        <v>-0.0925783695251094-0.117497832416645i</v>
      </c>
      <c r="S2959" t="str">
        <f t="shared" si="1557"/>
        <v>1.08521254811651i</v>
      </c>
      <c r="T2959" t="str">
        <f t="shared" si="1558"/>
        <v>0.127510122115034-0.100467208292816i</v>
      </c>
      <c r="U2959" t="str">
        <f t="shared" si="1559"/>
        <v>0.0000333333333333334-0.000110122776745819i</v>
      </c>
      <c r="V2959" t="str">
        <f t="shared" si="1560"/>
        <v>6.66666666666667E-06-0.00110122776745819i</v>
      </c>
      <c r="W2959" t="str">
        <f t="shared" si="1561"/>
        <v>0.0000275792914097571-0.000100838860890206i</v>
      </c>
      <c r="X2959" t="str">
        <f t="shared" si="1562"/>
        <v>0.000027735860914238-0.000100745938320011i</v>
      </c>
      <c r="Y2959" t="str">
        <f t="shared" si="1563"/>
        <v>0.009+6.44026493985907i</v>
      </c>
      <c r="Z2959" t="str">
        <f t="shared" si="1564"/>
        <v>-0.000187647751156507-0.000051943452873293i</v>
      </c>
      <c r="AA2959" t="str">
        <f t="shared" si="1565"/>
        <v>0.00261195299134704-1.86330286909545i</v>
      </c>
      <c r="AB2959" t="str">
        <f t="shared" si="1566"/>
        <v>0.601392885248015-0.473846807342255i</v>
      </c>
      <c r="AC2959" t="str">
        <f t="shared" si="1567"/>
        <v>0.912330573074336-0.121062870257952i</v>
      </c>
      <c r="AD2959" t="str">
        <f t="shared" si="1568"/>
        <v>0.715504148711524-0.424435870994553i</v>
      </c>
      <c r="AE2959" t="str">
        <f t="shared" si="1569"/>
        <v>-0.000156309409111609+0.0000424786806730386i</v>
      </c>
      <c r="AF2959" t="str">
        <f t="shared" si="1570"/>
        <v>-15.0753316238393-0.346880991308992i</v>
      </c>
      <c r="AG2959" t="str">
        <f t="shared" si="1571"/>
        <v>0.99714387895905-0.00483020053366607i</v>
      </c>
      <c r="AH2959" t="str">
        <f t="shared" si="1572"/>
        <v>0.00238073456482417-0.000576306009660358i</v>
      </c>
      <c r="AI2959">
        <f t="shared" si="1573"/>
        <v>-52.218468904838915</v>
      </c>
      <c r="AJ2959">
        <f t="shared" si="1574"/>
        <v>-13.60785954869908</v>
      </c>
      <c r="AK2959"/>
      <c r="AL2959"/>
      <c r="AM2959"/>
      <c r="AN2959"/>
    </row>
    <row r="2960" spans="1:40" x14ac:dyDescent="0.25">
      <c r="A2960"/>
      <c r="B2960">
        <f t="shared" si="1540"/>
        <v>1026000</v>
      </c>
      <c r="C2960" s="237" t="str">
        <f t="shared" si="1543"/>
        <v>-7.26019049529502E-08+0.00238696153871549i</v>
      </c>
      <c r="D2960" s="208" t="str">
        <f t="shared" si="1544"/>
        <v>-5.95700651362056+0.0183000384634854i</v>
      </c>
      <c r="E2960" t="str">
        <f t="shared" si="1545"/>
        <v>2870</v>
      </c>
      <c r="F2960" t="str">
        <f t="shared" si="1546"/>
        <v>0.777000777000777</v>
      </c>
      <c r="G2960" t="str">
        <f t="shared" si="1541"/>
        <v>0.777000777000777</v>
      </c>
      <c r="H2960" t="str">
        <f t="shared" si="1547"/>
        <v>9.1183557403992+0.364844259019974i</v>
      </c>
      <c r="I2960" t="str">
        <f t="shared" si="1548"/>
        <v>4029.09257822891i</v>
      </c>
      <c r="J2960" t="str">
        <f t="shared" si="1542"/>
        <v>-21972.7833685322+881.436525153982i</v>
      </c>
      <c r="K2960" t="str">
        <f t="shared" si="1549"/>
        <v>0.00734395206295579-0.183072817092556i</v>
      </c>
      <c r="L2960" t="str">
        <f t="shared" si="1550"/>
        <v>0.000558508897194429-0.0118031899124924i</v>
      </c>
      <c r="M2960" t="str">
        <f t="shared" si="1551"/>
        <v>0.00790246096015022-0.194876007005048i</v>
      </c>
      <c r="N2960" t="str">
        <f t="shared" si="1552"/>
        <v>-10.5121435491286i</v>
      </c>
      <c r="O2960" t="str">
        <f t="shared" si="1553"/>
        <v>-0.464819499585905+0.88540546237569i</v>
      </c>
      <c r="P2960" t="str">
        <f t="shared" si="1554"/>
        <v>1.4648194995859-0.88540546237569i</v>
      </c>
      <c r="Q2960" t="str">
        <f t="shared" si="1555"/>
        <v>-1.4648194995859+11.3975490115043i</v>
      </c>
      <c r="R2960" t="str">
        <f t="shared" si="1556"/>
        <v>-0.0926706931715535-0.116610480011671i</v>
      </c>
      <c r="S2960" t="str">
        <f t="shared" si="1557"/>
        <v>1.08627129206589i</v>
      </c>
      <c r="T2960" t="str">
        <f t="shared" si="1558"/>
        <v>0.126670616790701-0.100665513608105i</v>
      </c>
      <c r="U2960" t="str">
        <f t="shared" si="1559"/>
        <v>0.0000333333333333333-0.000110015444604742i</v>
      </c>
      <c r="V2960" t="str">
        <f t="shared" si="1560"/>
        <v>6.66666666666667E-06-0.00110015444604742i</v>
      </c>
      <c r="W2960" t="str">
        <f t="shared" si="1561"/>
        <v>0.0000275792445807435-0.000100741994176617i</v>
      </c>
      <c r="X2960" t="str">
        <f t="shared" si="1562"/>
        <v>0.0000277354891375833-0.000100649161571134i</v>
      </c>
      <c r="Y2960" t="str">
        <f t="shared" si="1563"/>
        <v>0.009+6.44654812516626i</v>
      </c>
      <c r="Z2960" t="str">
        <f t="shared" si="1564"/>
        <v>-0.000187284776536855-0.0000518916237695059i</v>
      </c>
      <c r="AA2960" t="str">
        <f t="shared" si="1565"/>
        <v>0.00260686369116099-1.8614867352276i</v>
      </c>
      <c r="AB2960" t="str">
        <f t="shared" si="1566"/>
        <v>0.597433415044338-0.474782100978113i</v>
      </c>
      <c r="AC2960" t="str">
        <f t="shared" si="1567"/>
        <v>0.912197554202595-0.120177385392788i</v>
      </c>
      <c r="AD2960" t="str">
        <f t="shared" si="1568"/>
        <v>0.711165929871219-0.426789172095603i</v>
      </c>
      <c r="AE2960" t="str">
        <f t="shared" si="1569"/>
        <v>-0.000155337335403841+0.0000430275598537066i</v>
      </c>
      <c r="AF2960" t="str">
        <f t="shared" si="1570"/>
        <v>-15.0753622540198-0.346544220556489i</v>
      </c>
      <c r="AG2960" t="str">
        <f t="shared" si="1571"/>
        <v>0.997130757338767-0.00479627746483528i</v>
      </c>
      <c r="AH2960" t="str">
        <f t="shared" si="1572"/>
        <v>0.00236627353100381-0.00058515444155503i</v>
      </c>
      <c r="AI2960">
        <f t="shared" si="1573"/>
        <v>-52.260924853300807</v>
      </c>
      <c r="AJ2960">
        <f t="shared" si="1574"/>
        <v>-13.889982025766086</v>
      </c>
      <c r="AK2960"/>
      <c r="AL2960"/>
      <c r="AM2960"/>
      <c r="AN2960"/>
    </row>
    <row r="2961" spans="1:40" x14ac:dyDescent="0.25">
      <c r="A2961"/>
      <c r="B2961">
        <f t="shared" si="1540"/>
        <v>1027000</v>
      </c>
      <c r="C2961" s="237" t="str">
        <f t="shared" si="1543"/>
        <v>-7.24605874100262E-08+0.00238463733079504i</v>
      </c>
      <c r="D2961" s="208" t="str">
        <f t="shared" si="1544"/>
        <v>-5.95700651253713+0.0182822195360953i</v>
      </c>
      <c r="E2961" t="str">
        <f t="shared" si="1545"/>
        <v>2870</v>
      </c>
      <c r="F2961" t="str">
        <f t="shared" si="1546"/>
        <v>0.777000777000777</v>
      </c>
      <c r="G2961" t="str">
        <f t="shared" si="1541"/>
        <v>0.777000777000777</v>
      </c>
      <c r="H2961" t="str">
        <f t="shared" si="1547"/>
        <v>9.11838628245267+0.364490321333649i</v>
      </c>
      <c r="I2961" t="str">
        <f t="shared" si="1548"/>
        <v>4033.0195690459i</v>
      </c>
      <c r="J2961" t="str">
        <f t="shared" si="1542"/>
        <v>-22015.6381284542+882.295625081032i</v>
      </c>
      <c r="K2961" t="str">
        <f t="shared" si="1549"/>
        <v>0.00732967889431025-0.182895113097815i</v>
      </c>
      <c r="L2961" t="str">
        <f t="shared" si="1550"/>
        <v>0.000557424199462836-0.0117917483066576i</v>
      </c>
      <c r="M2961" t="str">
        <f t="shared" si="1551"/>
        <v>0.00788710309377309-0.194686861404473i</v>
      </c>
      <c r="N2961" t="str">
        <f t="shared" si="1552"/>
        <v>-10.5223893030751i</v>
      </c>
      <c r="O2961" t="str">
        <f t="shared" si="1553"/>
        <v>-0.455723614681211+0.890121332752952i</v>
      </c>
      <c r="P2961" t="str">
        <f t="shared" si="1554"/>
        <v>1.45572361468121-0.890121332752952i</v>
      </c>
      <c r="Q2961" t="str">
        <f t="shared" si="1555"/>
        <v>-1.45572361468121+11.4125106358281i</v>
      </c>
      <c r="R2961" t="str">
        <f t="shared" si="1556"/>
        <v>-0.0927563479119887-0.115723529270412i</v>
      </c>
      <c r="S2961" t="str">
        <f t="shared" si="1557"/>
        <v>1.08733003601527i</v>
      </c>
      <c r="T2961" t="str">
        <f t="shared" si="1558"/>
        <v>0.125829669249411-0.100856763115788i</v>
      </c>
      <c r="U2961" t="str">
        <f t="shared" si="1559"/>
        <v>0.0000333333333333333-0.000109908321484386i</v>
      </c>
      <c r="V2961" t="str">
        <f t="shared" si="1560"/>
        <v>6.66666666666667E-06-0.00109908321484386i</v>
      </c>
      <c r="W2961" t="str">
        <f t="shared" si="1561"/>
        <v>0.0000275791977062646-0.000100645317477345i</v>
      </c>
      <c r="X2961" t="str">
        <f t="shared" si="1562"/>
        <v>0.0000277351182644258-0.000100552574658689i</v>
      </c>
      <c r="Y2961" t="str">
        <f t="shared" si="1563"/>
        <v>0.009+6.45283131047343i</v>
      </c>
      <c r="Z2961" t="str">
        <f t="shared" si="1564"/>
        <v>-0.000186922861697459-0.000051839898766362i</v>
      </c>
      <c r="AA2961" t="str">
        <f t="shared" si="1565"/>
        <v>0.00260178925118023-1.85967413827807i</v>
      </c>
      <c r="AB2961" t="str">
        <f t="shared" si="1566"/>
        <v>0.593467142721719-0.475684116373597i</v>
      </c>
      <c r="AC2961" t="str">
        <f t="shared" si="1567"/>
        <v>0.912071288900677-0.119292025029081i</v>
      </c>
      <c r="AD2961" t="str">
        <f t="shared" si="1568"/>
        <v>0.706803445873838-0.429098149213196i</v>
      </c>
      <c r="AE2961" t="str">
        <f t="shared" si="1569"/>
        <v>-0.000154362127376408+0.000043567634918198i</v>
      </c>
      <c r="AF2961" t="str">
        <f t="shared" si="1570"/>
        <v>-15.0753927949898-0.346208101797554i</v>
      </c>
      <c r="AG2961" t="str">
        <f t="shared" si="1571"/>
        <v>0.997117959526295-0.0047622566537648i</v>
      </c>
      <c r="AH2961" t="str">
        <f t="shared" si="1572"/>
        <v>0.00235175919600997-0.000593869665966299i</v>
      </c>
      <c r="AI2961">
        <f t="shared" si="1573"/>
        <v>-52.303677487511706</v>
      </c>
      <c r="AJ2961">
        <f t="shared" si="1574"/>
        <v>-14.172133435398898</v>
      </c>
      <c r="AK2961"/>
      <c r="AL2961"/>
      <c r="AM2961"/>
      <c r="AN2961"/>
    </row>
    <row r="2962" spans="1:40" x14ac:dyDescent="0.25">
      <c r="A2962"/>
      <c r="B2962">
        <f t="shared" si="1540"/>
        <v>1028000</v>
      </c>
      <c r="C2962" s="237" t="str">
        <f t="shared" si="1543"/>
        <v>-7.23196820717635E-08+0.00238231764467986i</v>
      </c>
      <c r="D2962" s="208" t="str">
        <f t="shared" si="1544"/>
        <v>-5.95700651145685+0.0182644352758789i</v>
      </c>
      <c r="E2962" t="str">
        <f t="shared" si="1545"/>
        <v>2870</v>
      </c>
      <c r="F2962" t="str">
        <f t="shared" si="1546"/>
        <v>0.777000777000777</v>
      </c>
      <c r="G2962" t="str">
        <f t="shared" si="1541"/>
        <v>0.777000777000777</v>
      </c>
      <c r="H2962" t="str">
        <f t="shared" si="1547"/>
        <v>9.11841673563836+0.364137068420238i</v>
      </c>
      <c r="I2962" t="str">
        <f t="shared" si="1548"/>
        <v>4036.94655986288i</v>
      </c>
      <c r="J2962" t="str">
        <f t="shared" si="1542"/>
        <v>-22058.5346368027+883.154725008084i</v>
      </c>
      <c r="K2962" t="str">
        <f t="shared" si="1549"/>
        <v>0.0073154472747637-0.18271775321431i</v>
      </c>
      <c r="L2962" t="str">
        <f t="shared" si="1550"/>
        <v>0.000556342656259238-0.0117803288117792i</v>
      </c>
      <c r="M2962" t="str">
        <f t="shared" si="1551"/>
        <v>0.00787178993102294-0.194498082026089i</v>
      </c>
      <c r="N2962" t="str">
        <f t="shared" si="1552"/>
        <v>-10.5326350570216i</v>
      </c>
      <c r="O2962" t="str">
        <f t="shared" si="1553"/>
        <v>-0.446579890392582+0.894743763038866i</v>
      </c>
      <c r="P2962" t="str">
        <f t="shared" si="1554"/>
        <v>1.44657989039258-0.894743763038866i</v>
      </c>
      <c r="Q2962" t="str">
        <f t="shared" si="1555"/>
        <v>-1.44657989039258+11.4273788200605i</v>
      </c>
      <c r="R2962" t="str">
        <f t="shared" si="1556"/>
        <v>-0.0928353479112447-0.114837021127092i</v>
      </c>
      <c r="S2962" t="str">
        <f t="shared" si="1557"/>
        <v>1.08838877996466i</v>
      </c>
      <c r="T2962" t="str">
        <f t="shared" si="1558"/>
        <v>0.124987325319292-0.101040951050714i</v>
      </c>
      <c r="U2962" t="str">
        <f t="shared" si="1559"/>
        <v>0.0000333333333333333-0.000109801406774771i</v>
      </c>
      <c r="V2962" t="str">
        <f t="shared" si="1560"/>
        <v>6.66666666666667E-06-0.00109801406774771i</v>
      </c>
      <c r="W2962" t="str">
        <f t="shared" si="1561"/>
        <v>0.0000275791507863214-0.000100548830237857i</v>
      </c>
      <c r="X2962" t="str">
        <f t="shared" si="1562"/>
        <v>0.0000277347482910757-0.000100456177028669i</v>
      </c>
      <c r="Y2962" t="str">
        <f t="shared" si="1563"/>
        <v>0.009+6.45911449578061i</v>
      </c>
      <c r="Z2962" t="str">
        <f t="shared" si="1564"/>
        <v>-0.000186562002516598-0.0000517882775474302i</v>
      </c>
      <c r="AA2962" t="str">
        <f t="shared" si="1565"/>
        <v>0.0025967296136065-1.85786506792457i</v>
      </c>
      <c r="AB2962" t="str">
        <f t="shared" si="1566"/>
        <v>0.589494284425431-0.47655282633776i</v>
      </c>
      <c r="AC2962" t="str">
        <f t="shared" si="1567"/>
        <v>0.911951764465729-0.118406831426054i</v>
      </c>
      <c r="AD2962" t="str">
        <f t="shared" si="1568"/>
        <v>0.702417147477283-0.431362548869141i</v>
      </c>
      <c r="AE2962" t="str">
        <f t="shared" si="1569"/>
        <v>-0.00015338387303976+0.0000440988867400628i</v>
      </c>
      <c r="AF2962" t="str">
        <f t="shared" si="1570"/>
        <v>-15.0754232470952-0.345872633144359i</v>
      </c>
      <c r="AG2962" t="str">
        <f t="shared" si="1571"/>
        <v>0.997105486286036-0.00472814141619709i</v>
      </c>
      <c r="AH2962" t="str">
        <f t="shared" si="1572"/>
        <v>0.00233719291542734-0.000602451323278169i</v>
      </c>
      <c r="AI2962">
        <f t="shared" si="1573"/>
        <v>-52.346728826777714</v>
      </c>
      <c r="AJ2962">
        <f t="shared" si="1574"/>
        <v>-14.45431358376328</v>
      </c>
      <c r="AK2962"/>
      <c r="AL2962"/>
      <c r="AM2962"/>
      <c r="AN2962"/>
    </row>
    <row r="2963" spans="1:40" x14ac:dyDescent="0.25">
      <c r="A2963"/>
      <c r="B2963">
        <f t="shared" si="1540"/>
        <v>1029000</v>
      </c>
      <c r="C2963" s="237" t="str">
        <f t="shared" si="1543"/>
        <v>-7.21791873365911E-08+0.00238000246718687i</v>
      </c>
      <c r="D2963" s="208" t="str">
        <f t="shared" si="1544"/>
        <v>-5.95700651037973+0.018246685581766i</v>
      </c>
      <c r="E2963" t="str">
        <f t="shared" si="1545"/>
        <v>2870</v>
      </c>
      <c r="F2963" t="str">
        <f t="shared" si="1546"/>
        <v>0.777000777000777</v>
      </c>
      <c r="G2963" t="str">
        <f t="shared" si="1541"/>
        <v>0.777000777000777</v>
      </c>
      <c r="H2963" t="str">
        <f t="shared" si="1547"/>
        <v>9.11844710030053+0.363784498298108i</v>
      </c>
      <c r="I2963" t="str">
        <f t="shared" si="1548"/>
        <v>4040.87355067987i</v>
      </c>
      <c r="J2963" t="str">
        <f t="shared" si="1542"/>
        <v>-22101.4728935779+884.013824935134i</v>
      </c>
      <c r="K2963" t="str">
        <f t="shared" si="1549"/>
        <v>0.00730125704328789-0.182540736445058i</v>
      </c>
      <c r="L2963" t="str">
        <f t="shared" si="1550"/>
        <v>0.000555264255372531-0.0117689313639701i</v>
      </c>
      <c r="M2963" t="str">
        <f t="shared" si="1551"/>
        <v>0.00785652129866042-0.194309667809028i</v>
      </c>
      <c r="N2963" t="str">
        <f t="shared" si="1552"/>
        <v>-10.5428808109681i</v>
      </c>
      <c r="O2963" t="str">
        <f t="shared" si="1553"/>
        <v>-0.437389286578413+0.899272267995865i</v>
      </c>
      <c r="P2963" t="str">
        <f t="shared" si="1554"/>
        <v>1.43738928657841-0.899272267995865i</v>
      </c>
      <c r="Q2963" t="str">
        <f t="shared" si="1555"/>
        <v>-1.43738928657841+11.442153078964i</v>
      </c>
      <c r="R2963" t="str">
        <f t="shared" si="1556"/>
        <v>-0.0929077073144456-0.113950996324384i</v>
      </c>
      <c r="S2963" t="str">
        <f t="shared" si="1557"/>
        <v>1.08944752391404i</v>
      </c>
      <c r="T2963" t="str">
        <f t="shared" si="1558"/>
        <v>0.124143630793138-0.101218071686253i</v>
      </c>
      <c r="U2963" t="str">
        <f t="shared" si="1559"/>
        <v>0.0000333333333333333-0.000109694699868285i</v>
      </c>
      <c r="V2963" t="str">
        <f t="shared" si="1560"/>
        <v>6.66666666666667E-06-0.00109694699868285i</v>
      </c>
      <c r="W2963" t="str">
        <f t="shared" si="1561"/>
        <v>0.000027579103820914-0.000100452531905774i</v>
      </c>
      <c r="X2963" t="str">
        <f t="shared" si="1562"/>
        <v>0.0000277343792138609-0.000100359968129218i</v>
      </c>
      <c r="Y2963" t="str">
        <f t="shared" si="1563"/>
        <v>0.009+6.46539768108779i</v>
      </c>
      <c r="Z2963" t="str">
        <f t="shared" si="1564"/>
        <v>-0.000186202194892568-0.0000517367597975711i</v>
      </c>
      <c r="AA2963" t="str">
        <f t="shared" si="1565"/>
        <v>0.00259168472092231-1.85605951388491i</v>
      </c>
      <c r="AB2963" t="str">
        <f t="shared" si="1566"/>
        <v>0.585515056134096-0.477388203861339i</v>
      </c>
      <c r="AC2963" t="str">
        <f t="shared" si="1567"/>
        <v>0.911838968200959-0.117521846645966i</v>
      </c>
      <c r="AD2963" t="str">
        <f t="shared" si="1568"/>
        <v>0.698007488159991-0.433582122137307i</v>
      </c>
      <c r="AE2963" t="str">
        <f t="shared" si="1569"/>
        <v>-0.000152402660452378+0.0000446212970563049i</v>
      </c>
      <c r="AF2963" t="str">
        <f t="shared" si="1570"/>
        <v>-15.0754536106803-0.345537812716342i</v>
      </c>
      <c r="AG2963" t="str">
        <f t="shared" si="1571"/>
        <v>0.997093338348846-0.00469393507331096i</v>
      </c>
      <c r="AH2963" t="str">
        <f t="shared" si="1572"/>
        <v>0.00232257604646532-0.000610899067603437i</v>
      </c>
      <c r="AI2963">
        <f t="shared" si="1573"/>
        <v>-52.390080924813176</v>
      </c>
      <c r="AJ2963">
        <f t="shared" si="1574"/>
        <v>-14.736522274378139</v>
      </c>
      <c r="AK2963"/>
      <c r="AL2963"/>
      <c r="AM2963"/>
      <c r="AN2963"/>
    </row>
    <row r="2964" spans="1:40" x14ac:dyDescent="0.25">
      <c r="A2964"/>
      <c r="B2964">
        <f t="shared" si="1540"/>
        <v>1030000</v>
      </c>
      <c r="C2964" s="237" t="str">
        <f t="shared" si="1543"/>
        <v>-7.20391016107078E-08+0.00237769178518413i</v>
      </c>
      <c r="D2964" s="208" t="str">
        <f t="shared" si="1544"/>
        <v>-5.95700650930574+0.0182289703530783i</v>
      </c>
      <c r="E2964" t="str">
        <f t="shared" si="1545"/>
        <v>2870</v>
      </c>
      <c r="F2964" t="str">
        <f t="shared" si="1546"/>
        <v>0.777000777000777</v>
      </c>
      <c r="G2964" t="str">
        <f t="shared" si="1541"/>
        <v>0.777000777000777</v>
      </c>
      <c r="H2964" t="str">
        <f t="shared" si="1547"/>
        <v>9.11847737678171+0.363432608993249i</v>
      </c>
      <c r="I2964" t="str">
        <f t="shared" si="1548"/>
        <v>4044.80054149686i</v>
      </c>
      <c r="J2964" t="str">
        <f t="shared" si="1542"/>
        <v>-22144.4528987797+884.872924862185i</v>
      </c>
      <c r="K2964" t="str">
        <f t="shared" si="1549"/>
        <v>0.00728710803963376-0.18236406179692i</v>
      </c>
      <c r="L2964" t="str">
        <f t="shared" si="1550"/>
        <v>0.000554188984650594-0.0117575558995882i</v>
      </c>
      <c r="M2964" t="str">
        <f t="shared" si="1551"/>
        <v>0.00784129702428435-0.194121617696508i</v>
      </c>
      <c r="N2964" t="str">
        <f t="shared" si="1552"/>
        <v>-10.5531265649146i</v>
      </c>
      <c r="O2964" t="str">
        <f t="shared" si="1553"/>
        <v>-0.428152768018255+0.903706372246155i</v>
      </c>
      <c r="P2964" t="str">
        <f t="shared" si="1554"/>
        <v>1.42815276801826-0.903706372246155i</v>
      </c>
      <c r="Q2964" t="str">
        <f t="shared" si="1555"/>
        <v>-1.42815276801826+11.4568329371608i</v>
      </c>
      <c r="R2964" t="str">
        <f t="shared" si="1556"/>
        <v>-0.0929734402464618-0.113065495419462i</v>
      </c>
      <c r="S2964" t="str">
        <f t="shared" si="1557"/>
        <v>1.09050626786342i</v>
      </c>
      <c r="T2964" t="str">
        <f t="shared" si="1558"/>
        <v>0.123298631434006-0.101388119333592i</v>
      </c>
      <c r="U2964" t="str">
        <f t="shared" si="1559"/>
        <v>0.0000333333333333334-0.000109588200159675i</v>
      </c>
      <c r="V2964" t="str">
        <f t="shared" si="1560"/>
        <v>6.66666666666667E-06-0.00109588200159675i</v>
      </c>
      <c r="W2964" t="str">
        <f t="shared" si="1561"/>
        <v>0.0000275790568100436-0.000100356421930863i</v>
      </c>
      <c r="X2964" t="str">
        <f t="shared" si="1562"/>
        <v>0.0000277340110291279-0.000100263947410625i</v>
      </c>
      <c r="Y2964" t="str">
        <f t="shared" si="1563"/>
        <v>0.009+6.47168086639497i</v>
      </c>
      <c r="Z2964" t="str">
        <f t="shared" si="1564"/>
        <v>-0.000185843434743574-0.0000516853452029312i</v>
      </c>
      <c r="AA2964" t="str">
        <f t="shared" si="1565"/>
        <v>0.00258665451588925-1.85425746591685i</v>
      </c>
      <c r="AB2964" t="str">
        <f t="shared" si="1566"/>
        <v>0.581529673686084-0.478190222113432i</v>
      </c>
      <c r="AC2964" t="str">
        <f t="shared" si="1567"/>
        <v>0.911732887416496-0.116637112560165i</v>
      </c>
      <c r="AD2964" t="str">
        <f t="shared" si="1568"/>
        <v>0.693574924075522-0.435756624674258i</v>
      </c>
      <c r="AE2964" t="str">
        <f t="shared" si="1569"/>
        <v>-0.000151418577712961+0.0000451348484667902i</v>
      </c>
      <c r="AF2964" t="str">
        <f t="shared" si="1570"/>
        <v>-15.0754838860875-0.345203638640171i</v>
      </c>
      <c r="AG2964" t="str">
        <f t="shared" si="1571"/>
        <v>0.997081516411986-0.00465964095139046i</v>
      </c>
      <c r="AH2964" t="str">
        <f t="shared" si="1572"/>
        <v>0.0023079099478254-0.000619212566786513i</v>
      </c>
      <c r="AI2964">
        <f t="shared" si="1573"/>
        <v>-52.433735870388631</v>
      </c>
      <c r="AJ2964">
        <f t="shared" si="1574"/>
        <v>-15.018759308143325</v>
      </c>
      <c r="AK2964"/>
      <c r="AL2964"/>
      <c r="AM2964"/>
      <c r="AN2964"/>
    </row>
    <row r="2965" spans="1:40" x14ac:dyDescent="0.25">
      <c r="A2965"/>
      <c r="B2965">
        <f t="shared" si="1540"/>
        <v>1031000</v>
      </c>
      <c r="C2965" s="237" t="str">
        <f t="shared" si="1543"/>
        <v>-7.18994233080384E-08+0.0023753855855907i</v>
      </c>
      <c r="D2965" s="208" t="str">
        <f t="shared" si="1544"/>
        <v>-5.95700650823487+0.0182112894895287i</v>
      </c>
      <c r="E2965" t="str">
        <f t="shared" si="1545"/>
        <v>2870</v>
      </c>
      <c r="F2965" t="str">
        <f t="shared" si="1546"/>
        <v>0.777000777000777</v>
      </c>
      <c r="G2965" t="str">
        <f t="shared" si="1541"/>
        <v>0.777000777000777</v>
      </c>
      <c r="H2965" t="str">
        <f t="shared" si="1547"/>
        <v>9.11850756542281+0.363081398539238i</v>
      </c>
      <c r="I2965" t="str">
        <f t="shared" si="1548"/>
        <v>4048.72753231385i</v>
      </c>
      <c r="J2965" t="str">
        <f t="shared" si="1542"/>
        <v>-22187.4746524081+885.732024789235i</v>
      </c>
      <c r="K2965" t="str">
        <f t="shared" si="1549"/>
        <v>0.0072730001043266-0.182187728280579i</v>
      </c>
      <c r="L2965" t="str">
        <f t="shared" si="1550"/>
        <v>0.000553116831999936-0.0117462023552356i</v>
      </c>
      <c r="M2965" t="str">
        <f t="shared" si="1551"/>
        <v>0.00782611693632654-0.193933930635815i</v>
      </c>
      <c r="N2965" t="str">
        <f t="shared" si="1552"/>
        <v>-10.5633723188612i</v>
      </c>
      <c r="O2965" t="str">
        <f t="shared" si="1553"/>
        <v>-0.418871304311448+0.908045610321655i</v>
      </c>
      <c r="P2965" t="str">
        <f t="shared" si="1554"/>
        <v>1.41887130431145-0.908045610321655i</v>
      </c>
      <c r="Q2965" t="str">
        <f t="shared" si="1555"/>
        <v>-1.41887130431145+11.4714179291829i</v>
      </c>
      <c r="R2965" t="str">
        <f t="shared" si="1556"/>
        <v>-0.0930325608114635-0.112180558790008i</v>
      </c>
      <c r="S2965" t="str">
        <f t="shared" si="1557"/>
        <v>1.0915650118128i</v>
      </c>
      <c r="T2965" t="str">
        <f t="shared" si="1558"/>
        <v>0.122452372980782-0.10155108834114i</v>
      </c>
      <c r="U2965" t="str">
        <f t="shared" si="1559"/>
        <v>0.0000333333333333333-0.000109481907046038i</v>
      </c>
      <c r="V2965" t="str">
        <f t="shared" si="1560"/>
        <v>6.66666666666667E-06-0.00109481907046038i</v>
      </c>
      <c r="W2965" t="str">
        <f t="shared" si="1561"/>
        <v>0.0000275790097537099-0.000100260499765023i</v>
      </c>
      <c r="X2965" t="str">
        <f t="shared" si="1562"/>
        <v>0.000027733643733239-0.000100168114325307i</v>
      </c>
      <c r="Y2965" t="str">
        <f t="shared" si="1563"/>
        <v>0.009+6.47796405170215i</v>
      </c>
      <c r="Z2965" t="str">
        <f t="shared" si="1564"/>
        <v>-0.000185485718007592-0.0000516340334509319i</v>
      </c>
      <c r="AA2965" t="str">
        <f t="shared" si="1565"/>
        <v>0.0025816389415464-1.85245891381789i</v>
      </c>
      <c r="AB2965" t="str">
        <f t="shared" si="1566"/>
        <v>0.577538352805764-0.478958854438691i</v>
      </c>
      <c r="AC2965" t="str">
        <f t="shared" si="1567"/>
        <v>0.911633509430149-0.115752670855082i</v>
      </c>
      <c r="AD2965" t="str">
        <f t="shared" si="1568"/>
        <v>0.689119914006637-0.437885816749461i</v>
      </c>
      <c r="AE2965" t="str">
        <f t="shared" si="1569"/>
        <v>-0.000150431712952581+0.0000456395244335926i</v>
      </c>
      <c r="AF2965" t="str">
        <f t="shared" si="1570"/>
        <v>-15.0755140736577-0.344870109049709i</v>
      </c>
      <c r="AG2965" t="str">
        <f t="shared" si="1571"/>
        <v>0.997070021139087-0.00462526238149229i</v>
      </c>
      <c r="AH2965" t="str">
        <f t="shared" si="1572"/>
        <v>0.00229319597956807-0.000627391502405057i</v>
      </c>
      <c r="AI2965">
        <f t="shared" si="1573"/>
        <v>-52.477695787997199</v>
      </c>
      <c r="AJ2965">
        <f t="shared" si="1574"/>
        <v>-15.301024483372691</v>
      </c>
      <c r="AK2965"/>
      <c r="AL2965"/>
      <c r="AM2965"/>
      <c r="AN2965"/>
    </row>
    <row r="2966" spans="1:40" x14ac:dyDescent="0.25">
      <c r="A2966"/>
      <c r="B2966">
        <f t="shared" si="1540"/>
        <v>1032000</v>
      </c>
      <c r="C2966" s="237" t="str">
        <f t="shared" si="1543"/>
        <v>-7.17601508501888E-08+0.00237308385537632i</v>
      </c>
      <c r="D2966" s="208" t="str">
        <f t="shared" si="1544"/>
        <v>-5.95700650716712+0.0181936428912185i</v>
      </c>
      <c r="E2966" t="str">
        <f t="shared" si="1545"/>
        <v>2870</v>
      </c>
      <c r="F2966" t="str">
        <f t="shared" si="1546"/>
        <v>0.777000777000777</v>
      </c>
      <c r="G2966" t="str">
        <f t="shared" si="1541"/>
        <v>0.777000777000777</v>
      </c>
      <c r="H2966" t="str">
        <f t="shared" si="1547"/>
        <v>9.11853766656312+0.362730864977209i</v>
      </c>
      <c r="I2966" t="str">
        <f t="shared" si="1548"/>
        <v>4052.65452313083i</v>
      </c>
      <c r="J2966" t="str">
        <f t="shared" si="1542"/>
        <v>-22230.5381544632+886.591124716286i</v>
      </c>
      <c r="K2966" t="str">
        <f t="shared" si="1549"/>
        <v>0.00725893307866158-0.182011734910521i</v>
      </c>
      <c r="L2966" t="str">
        <f t="shared" si="1550"/>
        <v>0.000552047785385389-0.0117348706677576i</v>
      </c>
      <c r="M2966" t="str">
        <f t="shared" si="1551"/>
        <v>0.00781098086404697-0.193746605578279i</v>
      </c>
      <c r="N2966" t="str">
        <f t="shared" si="1552"/>
        <v>-10.5736180728077i</v>
      </c>
      <c r="O2966" t="str">
        <f t="shared" si="1553"/>
        <v>-0.409545869775702+0.91228952671269i</v>
      </c>
      <c r="P2966" t="str">
        <f t="shared" si="1554"/>
        <v>1.4095458697757-0.91228952671269i</v>
      </c>
      <c r="Q2966" t="str">
        <f t="shared" si="1555"/>
        <v>-1.4095458697757+11.4859075995204i</v>
      </c>
      <c r="R2966" t="str">
        <f t="shared" si="1556"/>
        <v>-0.093085083092578-0.111296226640218i</v>
      </c>
      <c r="S2966" t="str">
        <f t="shared" si="1557"/>
        <v>1.09262375576219i</v>
      </c>
      <c r="T2966" t="str">
        <f t="shared" si="1558"/>
        <v>0.121604901153795-0.101706973094048i</v>
      </c>
      <c r="U2966" t="str">
        <f t="shared" si="1559"/>
        <v>0.0000333333333333334-0.000109375819926807i</v>
      </c>
      <c r="V2966" t="str">
        <f t="shared" si="1560"/>
        <v>6.66666666666667E-06-0.00109375819926807i</v>
      </c>
      <c r="W2966" t="str">
        <f t="shared" si="1561"/>
        <v>0.0000275789626519144-0.000100164764862282i</v>
      </c>
      <c r="X2966" t="str">
        <f t="shared" si="1562"/>
        <v>0.0000277332773225768-0.000100072468327809i</v>
      </c>
      <c r="Y2966" t="str">
        <f t="shared" si="1563"/>
        <v>0.009+6.48424723700933i</v>
      </c>
      <c r="Z2966" t="str">
        <f t="shared" si="1564"/>
        <v>-0.000185129040642284-0.0000515828242302708i</v>
      </c>
      <c r="AA2966" t="str">
        <f t="shared" si="1565"/>
        <v>0.00257663794120872-1.85066384742509i</v>
      </c>
      <c r="AB2966" t="str">
        <f t="shared" si="1566"/>
        <v>0.573541309129982-0.479694074355059i</v>
      </c>
      <c r="AC2966" t="str">
        <f t="shared" si="1567"/>
        <v>0.911540821568047-0.114868563038241i</v>
      </c>
      <c r="AD2966" t="str">
        <f t="shared" si="1568"/>
        <v>0.684642919319328-0.439969463274995i</v>
      </c>
      <c r="AE2966" t="str">
        <f t="shared" si="1569"/>
        <v>-0.000149442154326921+0.0000461353092802525i</v>
      </c>
      <c r="AF2966" t="str">
        <f t="shared" si="1570"/>
        <v>-15.0755441737302-0.344537222085991i</v>
      </c>
      <c r="AG2966" t="str">
        <f t="shared" si="1571"/>
        <v>0.99705885316011-0.00459080269911468i</v>
      </c>
      <c r="AH2966" t="str">
        <f t="shared" si="1572"/>
        <v>0.0022784355029807-0.000635435569769948i</v>
      </c>
      <c r="AI2966">
        <f t="shared" si="1573"/>
        <v>-52.521962838535678</v>
      </c>
      <c r="AJ2966">
        <f t="shared" si="1574"/>
        <v>-15.583317595812398</v>
      </c>
      <c r="AK2966"/>
      <c r="AL2966"/>
      <c r="AM2966"/>
      <c r="AN2966"/>
    </row>
    <row r="2967" spans="1:40" x14ac:dyDescent="0.25">
      <c r="A2967"/>
      <c r="B2967">
        <f t="shared" si="1540"/>
        <v>1033000</v>
      </c>
      <c r="C2967" s="237" t="str">
        <f t="shared" si="1543"/>
        <v>-7.16212826664007E-08+0.00237078658156118i</v>
      </c>
      <c r="D2967" s="208" t="str">
        <f t="shared" si="1544"/>
        <v>-5.95700650610246+0.0181760304586357i</v>
      </c>
      <c r="E2967" t="str">
        <f t="shared" si="1545"/>
        <v>2870</v>
      </c>
      <c r="F2967" t="str">
        <f t="shared" si="1546"/>
        <v>0.777000777000777</v>
      </c>
      <c r="G2967" t="str">
        <f t="shared" si="1541"/>
        <v>0.777000777000777</v>
      </c>
      <c r="H2967" t="str">
        <f t="shared" si="1547"/>
        <v>9.11856768054023+0.362381006355804i</v>
      </c>
      <c r="I2967" t="str">
        <f t="shared" si="1548"/>
        <v>4056.58151394782i</v>
      </c>
      <c r="J2967" t="str">
        <f t="shared" si="1542"/>
        <v>-22273.6434049447+887.450224643337i</v>
      </c>
      <c r="K2967" t="str">
        <f t="shared" si="1549"/>
        <v>0.00724490680469969-0.181836080705025i</v>
      </c>
      <c r="L2967" t="str">
        <f t="shared" si="1550"/>
        <v>0.000550981832829736-0.0117235607742411i</v>
      </c>
      <c r="M2967" t="str">
        <f t="shared" si="1551"/>
        <v>0.00779588863752943-0.193559641479266i</v>
      </c>
      <c r="N2967" t="str">
        <f t="shared" si="1552"/>
        <v>-10.5838638267542i</v>
      </c>
      <c r="O2967" t="str">
        <f t="shared" si="1553"/>
        <v>-0.400177443344272+0.916437675916067i</v>
      </c>
      <c r="P2967" t="str">
        <f t="shared" si="1554"/>
        <v>1.40017744334427-0.916437675916067i</v>
      </c>
      <c r="Q2967" t="str">
        <f t="shared" si="1555"/>
        <v>-1.40017744334427+11.5003015026703i</v>
      </c>
      <c r="R2967" t="str">
        <f t="shared" si="1556"/>
        <v>-0.0931310211516537-0.110412539006675i</v>
      </c>
      <c r="S2967" t="str">
        <f t="shared" si="1557"/>
        <v>1.09368249971157i</v>
      </c>
      <c r="T2967" t="str">
        <f t="shared" si="1558"/>
        <v>0.120756261660322-0.101855768013832i</v>
      </c>
      <c r="U2967" t="str">
        <f t="shared" si="1559"/>
        <v>0.0000333333333333333-0.000109269938203741i</v>
      </c>
      <c r="V2967" t="str">
        <f t="shared" si="1560"/>
        <v>6.66666666666667E-06-0.00109269938203741i</v>
      </c>
      <c r="W2967" t="str">
        <f t="shared" si="1561"/>
        <v>0.000027578915504657-0.000100069216678781i</v>
      </c>
      <c r="X2967" t="str">
        <f t="shared" si="1562"/>
        <v>0.0000277329117935392-0.0000999770088747881i</v>
      </c>
      <c r="Y2967" t="str">
        <f t="shared" si="1563"/>
        <v>0.009+6.49053042231651i</v>
      </c>
      <c r="Z2967" t="str">
        <f t="shared" si="1564"/>
        <v>-0.000184773398624868-0.0000515317172309065i</v>
      </c>
      <c r="AA2967" t="str">
        <f t="shared" si="1565"/>
        <v>0.0025716514584654-1.84887225661482i</v>
      </c>
      <c r="AB2967" t="str">
        <f t="shared" si="1566"/>
        <v>0.569538758234025-0.480395855551993i</v>
      </c>
      <c r="AC2967" t="str">
        <f t="shared" si="1567"/>
        <v>0.91145481116518-0.113984830444138i</v>
      </c>
      <c r="AD2967" t="str">
        <f t="shared" si="1568"/>
        <v>0.680144403915944-0.44200733383489i</v>
      </c>
      <c r="AE2967" t="str">
        <f t="shared" si="1569"/>
        <v>-0.0001484499900084+0.0000466221881910094i</v>
      </c>
      <c r="AF2967" t="str">
        <f t="shared" si="1570"/>
        <v>-15.0755741866427-0.344204975897168i</v>
      </c>
      <c r="AG2967" t="str">
        <f t="shared" si="1571"/>
        <v>0.997048013071315-0.00455626524386213i</v>
      </c>
      <c r="AH2967" t="str">
        <f t="shared" si="1572"/>
        <v>0.00226362988044361-0.000643344477924645i</v>
      </c>
      <c r="AI2967">
        <f t="shared" si="1573"/>
        <v>-52.566539220009417</v>
      </c>
      <c r="AJ2967">
        <f t="shared" si="1574"/>
        <v>-15.865638438686698</v>
      </c>
      <c r="AK2967"/>
      <c r="AL2967"/>
      <c r="AM2967"/>
      <c r="AN2967"/>
    </row>
    <row r="2968" spans="1:40" x14ac:dyDescent="0.25">
      <c r="A2968"/>
      <c r="B2968">
        <f t="shared" si="1540"/>
        <v>1034000</v>
      </c>
      <c r="C2968" s="237" t="str">
        <f t="shared" si="1543"/>
        <v>-7.14828171935073E-08+0.00236849375121568i</v>
      </c>
      <c r="D2968" s="208" t="str">
        <f t="shared" si="1544"/>
        <v>-5.95700650504089+0.0181584520926536i</v>
      </c>
      <c r="E2968" t="str">
        <f t="shared" si="1545"/>
        <v>2870</v>
      </c>
      <c r="F2968" t="str">
        <f t="shared" si="1546"/>
        <v>0.777000777000777</v>
      </c>
      <c r="G2968" t="str">
        <f t="shared" si="1541"/>
        <v>0.777000777000777</v>
      </c>
      <c r="H2968" t="str">
        <f t="shared" si="1547"/>
        <v>9.11859760769015+0.362031820731147i</v>
      </c>
      <c r="I2968" t="str">
        <f t="shared" si="1548"/>
        <v>4060.50850476481i</v>
      </c>
      <c r="J2968" t="str">
        <f t="shared" si="1542"/>
        <v>-22316.7904038531+888.309324570388i</v>
      </c>
      <c r="K2968" t="str">
        <f t="shared" si="1549"/>
        <v>0.00723092112526241-0.181660764686128i</v>
      </c>
      <c r="L2968" t="str">
        <f t="shared" si="1550"/>
        <v>0.000549918962413405-0.0117122726120138i</v>
      </c>
      <c r="M2968" t="str">
        <f t="shared" si="1551"/>
        <v>0.00778084008767582-0.193373037298142i</v>
      </c>
      <c r="N2968" t="str">
        <f t="shared" si="1552"/>
        <v>-10.5941095807007i</v>
      </c>
      <c r="O2968" t="str">
        <f t="shared" si="1553"/>
        <v>-0.39076700846356+0.920489622481666i</v>
      </c>
      <c r="P2968" t="str">
        <f t="shared" si="1554"/>
        <v>1.39076700846356-0.920489622481666i</v>
      </c>
      <c r="Q2968" t="str">
        <f t="shared" si="1555"/>
        <v>-1.39076700846356+11.5145992031824i</v>
      </c>
      <c r="R2968" t="str">
        <f t="shared" si="1556"/>
        <v>-0.0931703890291231-0.109529535764265i</v>
      </c>
      <c r="S2968" t="str">
        <f t="shared" si="1557"/>
        <v>1.09474124366095i</v>
      </c>
      <c r="T2968" t="str">
        <f t="shared" si="1558"/>
        <v>0.119906500200178-0.101997467558117i</v>
      </c>
      <c r="U2968" t="str">
        <f t="shared" si="1559"/>
        <v>0.0000333333333333333-0.000109164261280914i</v>
      </c>
      <c r="V2968" t="str">
        <f t="shared" si="1560"/>
        <v>6.66666666666667E-06-0.00109164261280914i</v>
      </c>
      <c r="W2968" t="str">
        <f t="shared" si="1561"/>
        <v>0.0000275788683119387-0.0000999738546727614i</v>
      </c>
      <c r="X2968" t="str">
        <f t="shared" si="1562"/>
        <v>0.0000277325471425427-0.0000998817354249983i</v>
      </c>
      <c r="Y2968" t="str">
        <f t="shared" si="1563"/>
        <v>0.009+6.49681360762369i</v>
      </c>
      <c r="Z2968" t="str">
        <f t="shared" si="1564"/>
        <v>-0.000184418787951995-0.000051480712144059i</v>
      </c>
      <c r="AA2968" t="str">
        <f t="shared" si="1565"/>
        <v>0.00256667943717834-1.84708413130268i</v>
      </c>
      <c r="AB2968" t="str">
        <f t="shared" si="1566"/>
        <v>0.565530915657986-0.481064171889256i</v>
      </c>
      <c r="AC2968" t="str">
        <f t="shared" si="1567"/>
        <v>0.911375465565831-0.113101514240165i</v>
      </c>
      <c r="AD2968" t="str">
        <f t="shared" si="1568"/>
        <v>0.675624834188475-0.443999202713945i</v>
      </c>
      <c r="AE2968" t="str">
        <f t="shared" si="1569"/>
        <v>-0.000147455308178415+0.0000471001472099236i</v>
      </c>
      <c r="AF2968" t="str">
        <f t="shared" si="1570"/>
        <v>-15.075604112731-0.343873368638493i</v>
      </c>
      <c r="AG2968" t="str">
        <f t="shared" si="1571"/>
        <v>0.997037501435225-0.0045216533591135i</v>
      </c>
      <c r="AH2968" t="str">
        <f t="shared" si="1572"/>
        <v>0.00224878047529772-0.000651117949642497i</v>
      </c>
      <c r="AI2968">
        <f t="shared" si="1573"/>
        <v>-52.611427168251211</v>
      </c>
      <c r="AJ2968">
        <f t="shared" si="1574"/>
        <v>-16.147986802716552</v>
      </c>
      <c r="AK2968"/>
      <c r="AL2968"/>
      <c r="AM2968"/>
      <c r="AN2968"/>
    </row>
    <row r="2969" spans="1:40" x14ac:dyDescent="0.25">
      <c r="A2969"/>
      <c r="B2969">
        <f t="shared" ref="B2969:B3032" si="1575">B2968+1000</f>
        <v>1035000</v>
      </c>
      <c r="C2969" s="237" t="str">
        <f t="shared" si="1543"/>
        <v>-7.13447528758907E-08+0.00236620535146022i</v>
      </c>
      <c r="D2969" s="208" t="str">
        <f t="shared" si="1544"/>
        <v>-5.9570065039824+0.0181409076945284i</v>
      </c>
      <c r="E2969" t="str">
        <f t="shared" si="1545"/>
        <v>2870</v>
      </c>
      <c r="F2969" t="str">
        <f t="shared" si="1546"/>
        <v>0.777000777000777</v>
      </c>
      <c r="G2969" t="str">
        <f t="shared" si="1541"/>
        <v>0.777000777000777</v>
      </c>
      <c r="H2969" t="str">
        <f t="shared" si="1547"/>
        <v>9.11862744834727+0.361683306166808i</v>
      </c>
      <c r="I2969" t="str">
        <f t="shared" si="1548"/>
        <v>4064.4354955818i</v>
      </c>
      <c r="J2969" t="str">
        <f t="shared" si="1542"/>
        <v>-22359.9791511879+889.168424497438i</v>
      </c>
      <c r="K2969" t="str">
        <f t="shared" si="1549"/>
        <v>0.00721697588392858-0.181485785879629i</v>
      </c>
      <c r="L2969" t="str">
        <f t="shared" si="1550"/>
        <v>0.000548859162274128-0.0117010061186429i</v>
      </c>
      <c r="M2969" t="str">
        <f t="shared" si="1551"/>
        <v>0.00776583504620271-0.193186791998272i</v>
      </c>
      <c r="N2969" t="str">
        <f t="shared" si="1552"/>
        <v>-10.6043553346472i</v>
      </c>
      <c r="O2969" t="str">
        <f t="shared" si="1553"/>
        <v>-0.381315552989785+0.924444941058198i</v>
      </c>
      <c r="P2969" t="str">
        <f t="shared" si="1554"/>
        <v>1.38131555298978-0.924444941058198i</v>
      </c>
      <c r="Q2969" t="str">
        <f t="shared" si="1555"/>
        <v>-1.38131555298978+11.5288002757054i</v>
      </c>
      <c r="R2969" t="str">
        <f t="shared" si="1556"/>
        <v>-0.093203200743966-0.108647256632006i</v>
      </c>
      <c r="S2969" t="str">
        <f t="shared" si="1557"/>
        <v>1.09579998761033i</v>
      </c>
      <c r="T2969" t="str">
        <f t="shared" si="1558"/>
        <v>0.119055662471249-0.102132066220481i</v>
      </c>
      <c r="U2969" t="str">
        <f t="shared" si="1559"/>
        <v>0.0000333333333333333-0.0001090587885647i</v>
      </c>
      <c r="V2969" t="str">
        <f t="shared" si="1560"/>
        <v>6.66666666666667E-06-0.001090587885647i</v>
      </c>
      <c r="W2969" t="str">
        <f t="shared" si="1561"/>
        <v>0.0000275788210737598-0.0000998786783045614i</v>
      </c>
      <c r="X2969" t="str">
        <f t="shared" si="1562"/>
        <v>0.0000277321833660205-0.0000997866474392883i</v>
      </c>
      <c r="Y2969" t="str">
        <f t="shared" si="1563"/>
        <v>0.009+6.50309679293087i</v>
      </c>
      <c r="Z2969" t="str">
        <f t="shared" si="1564"/>
        <v>-0.000184065204639654-0.000051429808662199i</v>
      </c>
      <c r="AA2969" t="str">
        <f t="shared" si="1565"/>
        <v>0.0025617218214805-1.84529946144319i</v>
      </c>
      <c r="AB2969" t="str">
        <f t="shared" si="1566"/>
        <v>0.56151799693286-0.48169899739618i</v>
      </c>
      <c r="AC2969" t="str">
        <f t="shared" si="1567"/>
        <v>0.911302772123903-0.112218655432455i</v>
      </c>
      <c r="AD2969" t="str">
        <f t="shared" si="1568"/>
        <v>0.671084678971243-0.445944848926074i</v>
      </c>
      <c r="AE2969" t="str">
        <f t="shared" si="1569"/>
        <v>-0.00014645819701954+0.0000475691732399532i</v>
      </c>
      <c r="AF2969" t="str">
        <f t="shared" si="1570"/>
        <v>-15.0756339523297-0.34354239847228i</v>
      </c>
      <c r="AG2969" t="str">
        <f t="shared" si="1571"/>
        <v>0.997027318780608-0.00448697039168747i</v>
      </c>
      <c r="AH2969" t="str">
        <f t="shared" si="1572"/>
        <v>0.00223388865171151-0.000658755721423158i</v>
      </c>
      <c r="AI2969">
        <f t="shared" si="1573"/>
        <v>-52.656628957661759</v>
      </c>
      <c r="AJ2969">
        <f t="shared" si="1574"/>
        <v>-16.430362476152336</v>
      </c>
      <c r="AK2969"/>
      <c r="AL2969"/>
      <c r="AM2969"/>
      <c r="AN2969"/>
    </row>
    <row r="2970" spans="1:40" x14ac:dyDescent="0.25">
      <c r="A2970"/>
      <c r="B2970">
        <f t="shared" si="1575"/>
        <v>1036000</v>
      </c>
      <c r="C2970" s="237" t="str">
        <f t="shared" si="1543"/>
        <v>-7.12070881654364E-08+0.00236392136946489i</v>
      </c>
      <c r="D2970" s="208" t="str">
        <f t="shared" si="1544"/>
        <v>-5.95700650292697+0.0181233971658975i</v>
      </c>
      <c r="E2970" t="str">
        <f t="shared" si="1545"/>
        <v>2870</v>
      </c>
      <c r="F2970" t="str">
        <f t="shared" si="1546"/>
        <v>0.777000777000777</v>
      </c>
      <c r="G2970" t="str">
        <f t="shared" si="1541"/>
        <v>0.777000777000777</v>
      </c>
      <c r="H2970" t="str">
        <f t="shared" si="1547"/>
        <v>9.11865720284435+0.36133546073376i</v>
      </c>
      <c r="I2970" t="str">
        <f t="shared" si="1548"/>
        <v>4068.36248639878i</v>
      </c>
      <c r="J2970" t="str">
        <f t="shared" si="1542"/>
        <v>-22403.2096469494+890.027524424489i</v>
      </c>
      <c r="K2970" t="str">
        <f t="shared" si="1549"/>
        <v>0.00720307092502882-0.181311143315049i</v>
      </c>
      <c r="L2970" t="str">
        <f t="shared" si="1550"/>
        <v>0.000547802420606592-0.0116897612319339i</v>
      </c>
      <c r="M2970" t="str">
        <f t="shared" si="1551"/>
        <v>0.00775087334563541-0.193000904546983i</v>
      </c>
      <c r="N2970" t="str">
        <f t="shared" si="1552"/>
        <v>-10.6146010885938i</v>
      </c>
      <c r="O2970" t="str">
        <f t="shared" si="1553"/>
        <v>-0.371824069085195+0.928303216437888i</v>
      </c>
      <c r="P2970" t="str">
        <f t="shared" si="1554"/>
        <v>1.3718240690852-0.928303216437888i</v>
      </c>
      <c r="Q2970" t="str">
        <f t="shared" si="1555"/>
        <v>-1.3718240690852+11.5429043050317i</v>
      </c>
      <c r="R2970" t="str">
        <f t="shared" si="1556"/>
        <v>-0.0932294702937736-0.107765741178838i</v>
      </c>
      <c r="S2970" t="str">
        <f t="shared" si="1557"/>
        <v>1.09685873155971i</v>
      </c>
      <c r="T2970" t="str">
        <f t="shared" si="1558"/>
        <v>0.118203794175012-0.102259558530412i</v>
      </c>
      <c r="U2970" t="str">
        <f t="shared" si="1559"/>
        <v>0.0000333333333333333-0.000108953519463769i</v>
      </c>
      <c r="V2970" t="str">
        <f t="shared" si="1560"/>
        <v>6.66666666666667E-06-0.00108953519463769i</v>
      </c>
      <c r="W2970" t="str">
        <f t="shared" si="1561"/>
        <v>0.0000275787737901211-0.0000997836870366038i</v>
      </c>
      <c r="X2970" t="str">
        <f t="shared" si="1562"/>
        <v>0.0000277318204604235-0.0000996917443805906i</v>
      </c>
      <c r="Y2970" t="str">
        <f t="shared" si="1563"/>
        <v>0.009+6.50937997823805i</v>
      </c>
      <c r="Z2970" t="str">
        <f t="shared" si="1564"/>
        <v>-0.000183712644723054-0.0000513790064790437i</v>
      </c>
      <c r="AA2970" t="str">
        <f t="shared" si="1565"/>
        <v>0.00255677855577438-1.84351823702968i</v>
      </c>
      <c r="AB2970" t="str">
        <f t="shared" si="1566"/>
        <v>0.55750021760658-0.482300306271465i</v>
      </c>
      <c r="AC2970" t="str">
        <f t="shared" si="1567"/>
        <v>0.911236718203153-0.111336294871681i</v>
      </c>
      <c r="AD2970" t="str">
        <f t="shared" si="1568"/>
        <v>0.666524409493218-0.447844056242227i</v>
      </c>
      <c r="AE2970" t="str">
        <f t="shared" si="1569"/>
        <v>-0.000145458744707742+0.000048029254041967i</v>
      </c>
      <c r="AF2970" t="str">
        <f t="shared" si="1570"/>
        <v>-15.0756637057713-0.343212063567862i</v>
      </c>
      <c r="AG2970" t="str">
        <f t="shared" si="1571"/>
        <v>0.997017465602447-0.00445221969150797i</v>
      </c>
      <c r="AH2970" t="str">
        <f t="shared" si="1572"/>
        <v>0.0022189557745479-0.00066625754348767i</v>
      </c>
      <c r="AI2970">
        <f t="shared" si="1573"/>
        <v>-52.702146901970352</v>
      </c>
      <c r="AJ2970">
        <f t="shared" si="1574"/>
        <v>-16.712765244807017</v>
      </c>
      <c r="AK2970"/>
      <c r="AL2970"/>
      <c r="AM2970"/>
      <c r="AN2970"/>
    </row>
    <row r="2971" spans="1:40" x14ac:dyDescent="0.25">
      <c r="A2971"/>
      <c r="B2971">
        <f t="shared" si="1575"/>
        <v>1037000</v>
      </c>
      <c r="C2971" s="237" t="str">
        <f t="shared" si="1543"/>
        <v>-7.10698215214905E-08+0.00236164179244928i</v>
      </c>
      <c r="D2971" s="208" t="str">
        <f t="shared" si="1544"/>
        <v>-5.95700650187459+0.0181059204087778i</v>
      </c>
      <c r="E2971" t="str">
        <f t="shared" si="1545"/>
        <v>2870</v>
      </c>
      <c r="F2971" t="str">
        <f t="shared" si="1546"/>
        <v>0.777000777000777</v>
      </c>
      <c r="G2971" t="str">
        <f t="shared" si="1541"/>
        <v>0.777000777000777</v>
      </c>
      <c r="H2971" t="str">
        <f t="shared" si="1547"/>
        <v>9.11868687151258+0.360988282510355i</v>
      </c>
      <c r="I2971" t="str">
        <f t="shared" si="1548"/>
        <v>4072.28947721577i</v>
      </c>
      <c r="J2971" t="str">
        <f t="shared" si="1542"/>
        <v>-22446.4818911376+890.88662435154i</v>
      </c>
      <c r="K2971" t="str">
        <f t="shared" si="1549"/>
        <v>0.00718920609364198-0.181136836025629i</v>
      </c>
      <c r="L2971" t="str">
        <f t="shared" si="1550"/>
        <v>0.000546748725662144-0.0116785378899297i</v>
      </c>
      <c r="M2971" t="str">
        <f t="shared" si="1551"/>
        <v>0.00773595481930412-0.192815373915559i</v>
      </c>
      <c r="N2971" t="str">
        <f t="shared" si="1552"/>
        <v>-10.6248468425403i</v>
      </c>
      <c r="O2971" t="str">
        <f t="shared" si="1553"/>
        <v>-0.362293553114276+0.93206404359992i</v>
      </c>
      <c r="P2971" t="str">
        <f t="shared" si="1554"/>
        <v>1.36229355311428-0.93206404359992i</v>
      </c>
      <c r="Q2971" t="str">
        <f t="shared" si="1555"/>
        <v>-1.36229355311428+11.5569108861402i</v>
      </c>
      <c r="R2971" t="str">
        <f t="shared" si="1556"/>
        <v>-0.0932492116549111-0.106885028829392i</v>
      </c>
      <c r="S2971" t="str">
        <f t="shared" si="1557"/>
        <v>1.0979174755091i</v>
      </c>
      <c r="T2971" t="str">
        <f t="shared" si="1558"/>
        <v>0.117350941022083-0.102379939053374i</v>
      </c>
      <c r="U2971" t="str">
        <f t="shared" si="1559"/>
        <v>0.0000333333333333333-0.000108848453389069i</v>
      </c>
      <c r="V2971" t="str">
        <f t="shared" si="1560"/>
        <v>6.66666666666667E-06-0.00108848453389069i</v>
      </c>
      <c r="W2971" t="str">
        <f t="shared" si="1561"/>
        <v>0.0000275787264610231-0.0000996888803333813i</v>
      </c>
      <c r="X2971" t="str">
        <f t="shared" si="1562"/>
        <v>0.0000277314584222192-0.0000995970257139044i</v>
      </c>
      <c r="Y2971" t="str">
        <f t="shared" si="1563"/>
        <v>0.009+6.51566316354523i</v>
      </c>
      <c r="Z2971" t="str">
        <f t="shared" si="1564"/>
        <v>-0.000183361104256507-0.0000513283052895492i</v>
      </c>
      <c r="AA2971" t="str">
        <f t="shared" si="1565"/>
        <v>0.00255184958473045-1.8417404480941i</v>
      </c>
      <c r="AB2971" t="str">
        <f t="shared" si="1566"/>
        <v>0.55347779327018-0.482868072883487i</v>
      </c>
      <c r="AC2971" t="str">
        <f t="shared" si="1567"/>
        <v>0.911177291177311-0.110454473258859i</v>
      </c>
      <c r="AD2971" t="str">
        <f t="shared" si="1568"/>
        <v>0.66194449933023-0.449696613217758i</v>
      </c>
      <c r="AE2971" t="str">
        <f t="shared" si="1569"/>
        <v>-0.000144457039404629+0.0000484803782336596i</v>
      </c>
      <c r="AF2971" t="str">
        <f t="shared" si="1570"/>
        <v>-15.0756933733872-0.342882362101577i</v>
      </c>
      <c r="AG2971" t="str">
        <f t="shared" si="1571"/>
        <v>0.997007942361919-0.00441740461127059i</v>
      </c>
      <c r="AH2971" t="str">
        <f t="shared" si="1572"/>
        <v>0.0022039832092318-0.000673623179771828i</v>
      </c>
      <c r="AI2971">
        <f t="shared" si="1573"/>
        <v>-52.747983355014547</v>
      </c>
      <c r="AJ2971">
        <f t="shared" si="1574"/>
        <v>-16.99519489207535</v>
      </c>
      <c r="AK2971"/>
      <c r="AL2971"/>
      <c r="AM2971"/>
      <c r="AN2971"/>
    </row>
    <row r="2972" spans="1:40" x14ac:dyDescent="0.25">
      <c r="A2972"/>
      <c r="B2972">
        <f t="shared" si="1575"/>
        <v>1038000</v>
      </c>
      <c r="C2972" s="237" t="str">
        <f t="shared" si="1543"/>
        <v>-7.09329514108177E-08+0.00235936660768225i</v>
      </c>
      <c r="D2972" s="208" t="str">
        <f t="shared" si="1544"/>
        <v>-5.95700650082525+0.0180884773255639i</v>
      </c>
      <c r="E2972" t="str">
        <f t="shared" si="1545"/>
        <v>2870</v>
      </c>
      <c r="F2972" t="str">
        <f t="shared" si="1546"/>
        <v>0.777000777000777</v>
      </c>
      <c r="G2972" t="str">
        <f t="shared" si="1541"/>
        <v>0.777000777000777</v>
      </c>
      <c r="H2972" t="str">
        <f t="shared" si="1547"/>
        <v>9.11871645468154+0.360641769582275i</v>
      </c>
      <c r="I2972" t="str">
        <f t="shared" si="1548"/>
        <v>4076.21646803276i</v>
      </c>
      <c r="J2972" t="str">
        <f t="shared" si="1542"/>
        <v>-22489.7958837523+891.74572427859i</v>
      </c>
      <c r="K2972" t="str">
        <f t="shared" si="1549"/>
        <v>0.00717538123559065-0.180962863048307i</v>
      </c>
      <c r="L2972" t="str">
        <f t="shared" si="1550"/>
        <v>0.000545698065748448-0.0116673360309091i</v>
      </c>
      <c r="M2972" t="str">
        <f t="shared" si="1551"/>
        <v>0.0077210793013391-0.192630199079216i</v>
      </c>
      <c r="N2972" t="str">
        <f t="shared" si="1552"/>
        <v>-10.6350925964868i</v>
      </c>
      <c r="O2972" t="str">
        <f t="shared" si="1553"/>
        <v>-0.352725005538619+0.93572702775317i</v>
      </c>
      <c r="P2972" t="str">
        <f t="shared" si="1554"/>
        <v>1.35272500553862-0.93572702775317i</v>
      </c>
      <c r="Q2972" t="str">
        <f t="shared" si="1555"/>
        <v>-1.35272500553862+11.57081962424i</v>
      </c>
      <c r="R2972" t="str">
        <f t="shared" si="1556"/>
        <v>-0.0932624387827773-0.106005158869651i</v>
      </c>
      <c r="S2972" t="str">
        <f t="shared" si="1557"/>
        <v>1.09897621945848i</v>
      </c>
      <c r="T2972" t="str">
        <f t="shared" si="1558"/>
        <v>0.116497148737665-0.102493202390975i</v>
      </c>
      <c r="U2972" t="str">
        <f t="shared" si="1559"/>
        <v>0.0000333333333333333-0.00010874358975382i</v>
      </c>
      <c r="V2972" t="str">
        <f t="shared" si="1560"/>
        <v>6.66666666666667E-06-0.0010874358975382i</v>
      </c>
      <c r="W2972" t="str">
        <f t="shared" si="1561"/>
        <v>0.0000275786790864665-0.0000995942576614542i</v>
      </c>
      <c r="X2972" t="str">
        <f t="shared" si="1562"/>
        <v>0.0000277310972478925-0.0000995024909062949i</v>
      </c>
      <c r="Y2972" t="str">
        <f t="shared" si="1563"/>
        <v>0.009+6.52194634885241i</v>
      </c>
      <c r="Z2972" t="str">
        <f t="shared" si="1564"/>
        <v>-0.000183010579313327-0.0000512777047899056i</v>
      </c>
      <c r="AA2972" t="str">
        <f t="shared" si="1565"/>
        <v>0.00254693485328559-1.83996608470678i</v>
      </c>
      <c r="AB2972" t="str">
        <f t="shared" si="1566"/>
        <v>0.549450939583494-0.483402271771095i</v>
      </c>
      <c r="AC2972" t="str">
        <f t="shared" si="1567"/>
        <v>0.911124478430108-0.109573231151023i</v>
      </c>
      <c r="AD2972" t="str">
        <f t="shared" si="1568"/>
        <v>0.65734542435636-0.451502313219417i</v>
      </c>
      <c r="AE2972" t="str">
        <f t="shared" si="1569"/>
        <v>-0.000143453169249647+0.0000489225352884519i</v>
      </c>
      <c r="AF2972" t="str">
        <f t="shared" si="1570"/>
        <v>-15.0757229555068-0.342553292256711i</v>
      </c>
      <c r="AG2972" t="str">
        <f t="shared" si="1571"/>
        <v>0.996998749486383-0.00438252850610537i</v>
      </c>
      <c r="AH2972" t="str">
        <f t="shared" si="1572"/>
        <v>0.00218897232161641-0.000680852407918985i</v>
      </c>
      <c r="AI2972">
        <f t="shared" si="1573"/>
        <v>-52.794140711544912</v>
      </c>
      <c r="AJ2972">
        <f t="shared" si="1574"/>
        <v>-17.277651198980376</v>
      </c>
      <c r="AK2972"/>
      <c r="AL2972"/>
      <c r="AM2972"/>
      <c r="AN2972"/>
    </row>
    <row r="2973" spans="1:40" x14ac:dyDescent="0.25">
      <c r="A2973"/>
      <c r="B2973">
        <f t="shared" si="1575"/>
        <v>1039000</v>
      </c>
      <c r="C2973" s="237" t="str">
        <f t="shared" si="1543"/>
        <v>-7.07964763075568E-08+0.00235709580248165i</v>
      </c>
      <c r="D2973" s="208" t="str">
        <f t="shared" si="1544"/>
        <v>-5.95700649977894+0.018071067819026i</v>
      </c>
      <c r="E2973" t="str">
        <f t="shared" si="1545"/>
        <v>2870</v>
      </c>
      <c r="F2973" t="str">
        <f t="shared" si="1546"/>
        <v>0.777000777000777</v>
      </c>
      <c r="G2973" t="str">
        <f t="shared" si="1541"/>
        <v>0.777000777000777</v>
      </c>
      <c r="H2973" t="str">
        <f t="shared" si="1547"/>
        <v>9.11874595267925+0.360295920042513i</v>
      </c>
      <c r="I2973" t="str">
        <f t="shared" si="1548"/>
        <v>4080.14345884974i</v>
      </c>
      <c r="J2973" t="str">
        <f t="shared" si="1542"/>
        <v>-22533.1516247936+892.604824205641i</v>
      </c>
      <c r="K2973" t="str">
        <f t="shared" si="1549"/>
        <v>0.00716159619743664-0.180789223423699i</v>
      </c>
      <c r="L2973" t="str">
        <f t="shared" si="1550"/>
        <v>0.000544650429229147-0.0116561555933861i</v>
      </c>
      <c r="M2973" t="str">
        <f t="shared" si="1551"/>
        <v>0.00770624662666579-0.192445379017085i</v>
      </c>
      <c r="N2973" t="str">
        <f t="shared" si="1552"/>
        <v>-10.6453383504333i</v>
      </c>
      <c r="O2973" t="str">
        <f t="shared" si="1553"/>
        <v>-0.34311943081225+0.939291784377505i</v>
      </c>
      <c r="P2973" t="str">
        <f t="shared" si="1554"/>
        <v>1.34311943081225-0.939291784377505i</v>
      </c>
      <c r="Q2973" t="str">
        <f t="shared" si="1555"/>
        <v>-1.34311943081225+11.5846301348108i</v>
      </c>
      <c r="R2973" t="str">
        <f t="shared" si="1556"/>
        <v>-0.0932691656121633-0.10512617045264i</v>
      </c>
      <c r="S2973" t="str">
        <f t="shared" si="1557"/>
        <v>1.10003496340786i</v>
      </c>
      <c r="T2973" t="str">
        <f t="shared" si="1558"/>
        <v>0.115642463067078-0.102599343181258i</v>
      </c>
      <c r="U2973" t="str">
        <f t="shared" si="1559"/>
        <v>0.0000333333333333334-0.000108638927973498i</v>
      </c>
      <c r="V2973" t="str">
        <f t="shared" si="1560"/>
        <v>6.66666666666667E-06-0.00108638927973498i</v>
      </c>
      <c r="W2973" t="str">
        <f t="shared" si="1561"/>
        <v>0.0000275786316664517-0.0000994998184894321i</v>
      </c>
      <c r="X2973" t="str">
        <f t="shared" si="1562"/>
        <v>0.0000277307369339451-0.0000994081394268755i</v>
      </c>
      <c r="Y2973" t="str">
        <f t="shared" si="1563"/>
        <v>0.009+6.52822953415959i</v>
      </c>
      <c r="Z2973" t="str">
        <f t="shared" si="1564"/>
        <v>-0.00018266106598571-0.0000512272046775295i</v>
      </c>
      <c r="AA2973" t="str">
        <f t="shared" si="1565"/>
        <v>0.00254203430664155-1.8381951369763i</v>
      </c>
      <c r="AB2973" t="str">
        <f t="shared" si="1566"/>
        <v>0.545419872301238-0.483902877644982i</v>
      </c>
      <c r="AC2973" t="str">
        <f t="shared" si="1567"/>
        <v>0.911078267355191-0.108692608966947i</v>
      </c>
      <c r="AD2973" t="str">
        <f t="shared" si="1568"/>
        <v>0.652727662695536-0.453260954451801i</v>
      </c>
      <c r="AE2973" t="str">
        <f t="shared" si="1569"/>
        <v>-0.000142447222352362+0.0000493557155342767i</v>
      </c>
      <c r="AF2973" t="str">
        <f t="shared" si="1570"/>
        <v>-15.0757524524582-0.342224852223487i</v>
      </c>
      <c r="AG2973" t="str">
        <f t="shared" si="1571"/>
        <v>0.996989887369362-0.00434759473324316i</v>
      </c>
      <c r="AH2973" t="str">
        <f t="shared" si="1572"/>
        <v>0.00217392447785096-0.000687945019270836i</v>
      </c>
      <c r="AI2973">
        <f t="shared" si="1573"/>
        <v>-52.840621408047603</v>
      </c>
      <c r="AJ2973">
        <f t="shared" si="1574"/>
        <v>-17.560133944193691</v>
      </c>
      <c r="AK2973"/>
      <c r="AL2973"/>
      <c r="AM2973"/>
      <c r="AN2973"/>
    </row>
    <row r="2974" spans="1:40" x14ac:dyDescent="0.25">
      <c r="A2974"/>
      <c r="B2974">
        <f t="shared" si="1575"/>
        <v>1040000</v>
      </c>
      <c r="C2974" s="237" t="str">
        <f t="shared" si="1543"/>
        <v>-7.0660394693179E-08+0.00235482936421412i</v>
      </c>
      <c r="D2974" s="208" t="str">
        <f t="shared" si="1544"/>
        <v>-5.95700649873565+0.0180536917923083i</v>
      </c>
      <c r="E2974" t="str">
        <f t="shared" si="1545"/>
        <v>2870</v>
      </c>
      <c r="F2974" t="str">
        <f t="shared" si="1546"/>
        <v>0.777000777000777</v>
      </c>
      <c r="G2974" t="str">
        <f t="shared" si="1541"/>
        <v>0.777000777000777</v>
      </c>
      <c r="H2974" t="str">
        <f t="shared" si="1547"/>
        <v>9.11877536583215+0.359950731991321i</v>
      </c>
      <c r="I2974" t="str">
        <f t="shared" si="1548"/>
        <v>4084.07044966673i</v>
      </c>
      <c r="J2974" t="str">
        <f t="shared" si="1542"/>
        <v>-22576.5491142616+893.463924132691i</v>
      </c>
      <c r="K2974" t="str">
        <f t="shared" si="1549"/>
        <v>0.00714785082647695-0.180615916196081i</v>
      </c>
      <c r="L2974" t="str">
        <f t="shared" si="1550"/>
        <v>0.000543605804523578-0.0116449965161087i</v>
      </c>
      <c r="M2974" t="str">
        <f t="shared" si="1551"/>
        <v>0.00769145663100053-0.19226091271219i</v>
      </c>
      <c r="N2974" t="str">
        <f t="shared" si="1552"/>
        <v>-10.6555841043798i</v>
      </c>
      <c r="O2974" t="str">
        <f t="shared" si="1553"/>
        <v>-0.33347783727611+0.942757939264183i</v>
      </c>
      <c r="P2974" t="str">
        <f t="shared" si="1554"/>
        <v>1.33347783727611-0.942757939264183i</v>
      </c>
      <c r="Q2974" t="str">
        <f t="shared" si="1555"/>
        <v>-1.33347783727611+11.598342043644i</v>
      </c>
      <c r="R2974" t="str">
        <f t="shared" si="1556"/>
        <v>-0.0932694060576997-0.104248102604015i</v>
      </c>
      <c r="S2974" t="str">
        <f t="shared" si="1557"/>
        <v>1.10109370735724i</v>
      </c>
      <c r="T2974" t="str">
        <f t="shared" si="1558"/>
        <v>0.114786929781213-0.10269835609908i</v>
      </c>
      <c r="U2974" t="str">
        <f t="shared" si="1559"/>
        <v>0.0000333333333333333-0.000108534467465832i</v>
      </c>
      <c r="V2974" t="str">
        <f t="shared" si="1560"/>
        <v>6.66666666666667E-06-0.00108534467465832i</v>
      </c>
      <c r="W2974" t="str">
        <f t="shared" si="1561"/>
        <v>0.0000275785842009794-0.0000994055622879732i</v>
      </c>
      <c r="X2974" t="str">
        <f t="shared" si="1562"/>
        <v>0.0000277303774768954-0.0000993139707468044i</v>
      </c>
      <c r="Y2974" t="str">
        <f t="shared" si="1563"/>
        <v>0.009+6.53451271946677i</v>
      </c>
      <c r="Z2974" t="str">
        <f t="shared" si="1564"/>
        <v>-0.000182312560384638-0.000051176804651058i</v>
      </c>
      <c r="AA2974" t="str">
        <f t="shared" si="1565"/>
        <v>0.00253714789026344-1.83642759504929i</v>
      </c>
      <c r="AB2974" t="str">
        <f t="shared" si="1566"/>
        <v>0.541384807298728-0.484369865389469i</v>
      </c>
      <c r="AC2974" t="str">
        <f t="shared" si="1567"/>
        <v>0.911038645355961-0.107812646992773i</v>
      </c>
      <c r="AD2974" t="str">
        <f t="shared" si="1568"/>
        <v>0.648091694672432-0.454972339983283i</v>
      </c>
      <c r="AE2974" t="str">
        <f t="shared" si="1569"/>
        <v>-0.000141439286784709+0.0000497799101523181i</v>
      </c>
      <c r="AF2974" t="str">
        <f t="shared" si="1570"/>
        <v>-15.0757818645678-0.341897040199013i</v>
      </c>
      <c r="AG2974" t="str">
        <f t="shared" si="1571"/>
        <v>0.996981356370534-0.00431260665167905i</v>
      </c>
      <c r="AH2974" t="str">
        <f t="shared" si="1572"/>
        <v>0.00215884104424768-0.000694900818857194i</v>
      </c>
      <c r="AI2974">
        <f t="shared" si="1573"/>
        <v>-52.887427923592305</v>
      </c>
      <c r="AJ2974">
        <f t="shared" si="1574"/>
        <v>-17.842642904069265</v>
      </c>
      <c r="AK2974"/>
      <c r="AL2974"/>
      <c r="AM2974"/>
      <c r="AN2974"/>
    </row>
    <row r="2975" spans="1:40" x14ac:dyDescent="0.25">
      <c r="A2975"/>
      <c r="B2975">
        <f t="shared" si="1575"/>
        <v>1041000</v>
      </c>
      <c r="C2975" s="237" t="str">
        <f t="shared" si="1543"/>
        <v>-7.05247050564462E-08+0.00235256728029483i</v>
      </c>
      <c r="D2975" s="208" t="str">
        <f t="shared" si="1544"/>
        <v>-5.95700649769536+0.018036349148927i</v>
      </c>
      <c r="E2975" t="str">
        <f t="shared" si="1545"/>
        <v>2870</v>
      </c>
      <c r="F2975" t="str">
        <f t="shared" si="1546"/>
        <v>0.777000777000777</v>
      </c>
      <c r="G2975" t="str">
        <f t="shared" si="1541"/>
        <v>0.777000777000777</v>
      </c>
      <c r="H2975" t="str">
        <f t="shared" si="1547"/>
        <v>9.11880469446511+0.359606203536194i</v>
      </c>
      <c r="I2975" t="str">
        <f t="shared" si="1548"/>
        <v>4087.99744048372i</v>
      </c>
      <c r="J2975" t="str">
        <f t="shared" si="1542"/>
        <v>-22619.9883521562+894.323024059742i</v>
      </c>
      <c r="K2975" t="str">
        <f t="shared" si="1549"/>
        <v>0.00713414497073959-0.180442940413377i</v>
      </c>
      <c r="L2975" t="str">
        <f t="shared" si="1550"/>
        <v>0.000542564180106412-0.0116338587380571i</v>
      </c>
      <c r="M2975" t="str">
        <f t="shared" si="1551"/>
        <v>0.007676709150846-0.192076799151434i</v>
      </c>
      <c r="N2975" t="str">
        <f t="shared" si="1552"/>
        <v>-10.6658298583264i</v>
      </c>
      <c r="O2975" t="str">
        <f t="shared" si="1553"/>
        <v>-0.323801237052099+0.946125128555167i</v>
      </c>
      <c r="P2975" t="str">
        <f t="shared" si="1554"/>
        <v>1.3238012370521-0.946125128555167i</v>
      </c>
      <c r="Q2975" t="str">
        <f t="shared" si="1555"/>
        <v>-1.3238012370521+11.6119549868816i</v>
      </c>
      <c r="R2975" t="str">
        <f t="shared" si="1556"/>
        <v>-0.0932631740144076-0.103370994227629i</v>
      </c>
      <c r="S2975" t="str">
        <f t="shared" si="1557"/>
        <v>1.10215245130662i</v>
      </c>
      <c r="T2975" t="str">
        <f t="shared" si="1558"/>
        <v>0.113930594681984-0.102790235856615i</v>
      </c>
      <c r="U2975" t="str">
        <f t="shared" si="1559"/>
        <v>0.0000333333333333334-0.000108430207650783i</v>
      </c>
      <c r="V2975" t="str">
        <f t="shared" si="1560"/>
        <v>6.66666666666667E-06-0.00108430207650783i</v>
      </c>
      <c r="W2975" t="str">
        <f t="shared" si="1561"/>
        <v>0.0000275785366900502-0.0000993114885297657i</v>
      </c>
      <c r="X2975" t="str">
        <f t="shared" si="1562"/>
        <v>0.0000277300188732789-0.0000992199843392699i</v>
      </c>
      <c r="Y2975" t="str">
        <f t="shared" si="1563"/>
        <v>0.009+6.54079590477395i</v>
      </c>
      <c r="Z2975" t="str">
        <f t="shared" si="1564"/>
        <v>-0.000181965058639758-0.0000511265044103435i</v>
      </c>
      <c r="AA2975" t="str">
        <f t="shared" si="1565"/>
        <v>0.00253227554987819-1.83466344911024i</v>
      </c>
      <c r="AB2975" t="str">
        <f t="shared" si="1566"/>
        <v>0.537345960597602-0.484803210064883i</v>
      </c>
      <c r="AC2975" t="str">
        <f t="shared" si="1567"/>
        <v>0.911005599845287-0.106933385387605i</v>
      </c>
      <c r="AD2975" t="str">
        <f t="shared" si="1568"/>
        <v>0.643438002763161-0.456636277771538i</v>
      </c>
      <c r="AE2975" t="str">
        <f t="shared" si="1569"/>
        <v>-0.000140429450573257+0.0000501951111756855i</v>
      </c>
      <c r="AF2975" t="str">
        <f t="shared" si="1570"/>
        <v>-15.0758111921605-0.341569854387267i</v>
      </c>
      <c r="AG2975" t="str">
        <f t="shared" si="1571"/>
        <v>0.996973156815725-0.00427756762183642i</v>
      </c>
      <c r="AH2975" t="str">
        <f t="shared" si="1572"/>
        <v>0.002143723387149-0.000701719625384474i</v>
      </c>
      <c r="AI2975">
        <f t="shared" si="1573"/>
        <v>-52.934562780703104</v>
      </c>
      <c r="AJ2975">
        <f t="shared" si="1574"/>
        <v>-18.1251778526773</v>
      </c>
      <c r="AK2975"/>
      <c r="AL2975"/>
      <c r="AM2975"/>
      <c r="AN2975"/>
    </row>
    <row r="2976" spans="1:40" x14ac:dyDescent="0.25">
      <c r="A2976"/>
      <c r="B2976">
        <f t="shared" si="1575"/>
        <v>1042000</v>
      </c>
      <c r="C2976" s="237" t="str">
        <f t="shared" si="1543"/>
        <v>-7.03894058933677E-08+0.00235030953818727i</v>
      </c>
      <c r="D2976" s="208" t="str">
        <f t="shared" si="1544"/>
        <v>-5.95700649665807+0.0180190397927691i</v>
      </c>
      <c r="E2976" t="str">
        <f t="shared" si="1545"/>
        <v>2870</v>
      </c>
      <c r="F2976" t="str">
        <f t="shared" si="1546"/>
        <v>0.777000777000777</v>
      </c>
      <c r="G2976" t="str">
        <f t="shared" si="1541"/>
        <v>0.777000777000777</v>
      </c>
      <c r="H2976" t="str">
        <f t="shared" si="1547"/>
        <v>9.11883393890145+0.359262332791816i</v>
      </c>
      <c r="I2976" t="str">
        <f t="shared" si="1548"/>
        <v>4091.92443130071i</v>
      </c>
      <c r="J2976" t="str">
        <f t="shared" si="1542"/>
        <v>-22663.4693384774+895.182123986793i</v>
      </c>
      <c r="K2976" t="str">
        <f t="shared" si="1549"/>
        <v>0.00712047847897926-0.180270295127135i</v>
      </c>
      <c r="L2976" t="str">
        <f t="shared" si="1550"/>
        <v>0.000541525544507374-0.0116227421984439i</v>
      </c>
      <c r="M2976" t="str">
        <f t="shared" si="1551"/>
        <v>0.00766200402348663-0.191893037325579i</v>
      </c>
      <c r="N2976" t="str">
        <f t="shared" si="1552"/>
        <v>-10.6760756122729i</v>
      </c>
      <c r="O2976" t="str">
        <f t="shared" si="1553"/>
        <v>-0.314090645937216+0.949392998781191i</v>
      </c>
      <c r="P2976" t="str">
        <f t="shared" si="1554"/>
        <v>1.31409064593722-0.949392998781191i</v>
      </c>
      <c r="Q2976" t="str">
        <f t="shared" si="1555"/>
        <v>-1.31409064593722+11.6254686110541i</v>
      </c>
      <c r="R2976" t="str">
        <f t="shared" si="1556"/>
        <v>-0.0932504833583372-0.102494884111073i</v>
      </c>
      <c r="S2976" t="str">
        <f t="shared" si="1557"/>
        <v>1.103211195256i</v>
      </c>
      <c r="T2976" t="str">
        <f t="shared" si="1558"/>
        <v>0.113073503607802-0.102874977203951i</v>
      </c>
      <c r="U2976" t="str">
        <f t="shared" si="1559"/>
        <v>0.0000333333333333333-0.000108326147950542i</v>
      </c>
      <c r="V2976" t="str">
        <f t="shared" si="1560"/>
        <v>6.66666666666667E-06-0.00108326147950542i</v>
      </c>
      <c r="W2976" t="str">
        <f t="shared" si="1561"/>
        <v>0.0000275784891336645-0.0000992175966895235i</v>
      </c>
      <c r="X2976" t="str">
        <f t="shared" si="1562"/>
        <v>0.0000277296611196469-0.0000991261796794825i</v>
      </c>
      <c r="Y2976" t="str">
        <f t="shared" si="1563"/>
        <v>0.009+6.54707909008113i</v>
      </c>
      <c r="Z2976" t="str">
        <f t="shared" si="1564"/>
        <v>-0.000181618556899282-0.0000510763036564451i</v>
      </c>
      <c r="AA2976" t="str">
        <f t="shared" si="1565"/>
        <v>0.00252741723147309-1.83290268938131i</v>
      </c>
      <c r="AB2976" t="str">
        <f t="shared" si="1566"/>
        <v>0.533303548391632-0.485202886910367i</v>
      </c>
      <c r="AC2976" t="str">
        <f t="shared" si="1567"/>
        <v>0.910979118245147-0.106054864189094i</v>
      </c>
      <c r="AD2976" t="str">
        <f t="shared" si="1568"/>
        <v>0.638767071545819-0.458252580688431i</v>
      </c>
      <c r="AE2976" t="str">
        <f t="shared" si="1569"/>
        <v>-0.000139417801691524+0.000050601311487992i</v>
      </c>
      <c r="AF2976" t="str">
        <f t="shared" si="1570"/>
        <v>-15.0758404355595-0.341243292999047i</v>
      </c>
      <c r="AG2976" t="str">
        <f t="shared" si="1571"/>
        <v>0.996965288996904-0.00424248100523194i</v>
      </c>
      <c r="AH2976" t="str">
        <f t="shared" si="1572"/>
        <v>0.00212857287279534-0.000708401271222408i</v>
      </c>
      <c r="AI2976">
        <f t="shared" si="1573"/>
        <v>-52.982028546252224</v>
      </c>
      <c r="AJ2976">
        <f t="shared" si="1574"/>
        <v>-18.407738561823699</v>
      </c>
      <c r="AK2976"/>
      <c r="AL2976"/>
      <c r="AM2976"/>
      <c r="AN2976"/>
    </row>
    <row r="2977" spans="1:40" x14ac:dyDescent="0.25">
      <c r="A2977"/>
      <c r="B2977">
        <f t="shared" si="1575"/>
        <v>1043000</v>
      </c>
      <c r="C2977" s="237" t="str">
        <f t="shared" si="1543"/>
        <v>-7.02544957071595E-08+0.00234805612540302i</v>
      </c>
      <c r="D2977" s="208" t="str">
        <f t="shared" si="1544"/>
        <v>-5.95700649562376+0.0180017636280898i</v>
      </c>
      <c r="E2977" t="str">
        <f t="shared" si="1545"/>
        <v>2870</v>
      </c>
      <c r="F2977" t="str">
        <f t="shared" si="1546"/>
        <v>0.777000777000777</v>
      </c>
      <c r="G2977" t="str">
        <f t="shared" si="1541"/>
        <v>0.777000777000777</v>
      </c>
      <c r="H2977" t="str">
        <f t="shared" si="1547"/>
        <v>9.11886309946297+0.358919117880045i</v>
      </c>
      <c r="I2977" t="str">
        <f t="shared" si="1548"/>
        <v>4095.85142211769i</v>
      </c>
      <c r="J2977" t="str">
        <f t="shared" si="1542"/>
        <v>-22706.9920732252+896.041223913844i</v>
      </c>
      <c r="K2977" t="str">
        <f t="shared" si="1549"/>
        <v>0.00710685120067321-0.180097979392513i</v>
      </c>
      <c r="L2977" t="str">
        <f t="shared" si="1550"/>
        <v>0.000540489886310907-0.0116116468367119i</v>
      </c>
      <c r="M2977" t="str">
        <f t="shared" si="1551"/>
        <v>0.00764734108698412-0.191709626229225i</v>
      </c>
      <c r="N2977" t="str">
        <f t="shared" si="1552"/>
        <v>-10.6863213662194i</v>
      </c>
      <c r="O2977" t="str">
        <f t="shared" si="1553"/>
        <v>-0.304347083296353+0.952561206899065i</v>
      </c>
      <c r="P2977" t="str">
        <f t="shared" si="1554"/>
        <v>1.30434708329635-0.952561206899065i</v>
      </c>
      <c r="Q2977" t="str">
        <f t="shared" si="1555"/>
        <v>-1.30434708329635+11.6388825731185i</v>
      </c>
      <c r="R2977" t="str">
        <f t="shared" si="1556"/>
        <v>-0.0932313479472988-0.101619810931094i</v>
      </c>
      <c r="S2977" t="str">
        <f t="shared" si="1557"/>
        <v>1.10426993920539i</v>
      </c>
      <c r="T2977" t="str">
        <f t="shared" si="1558"/>
        <v>0.112215702438942-0.1029525749298i</v>
      </c>
      <c r="U2977" t="str">
        <f t="shared" si="1559"/>
        <v>0.0000333333333333333-0.000108222287789516i</v>
      </c>
      <c r="V2977" t="str">
        <f t="shared" si="1560"/>
        <v>6.66666666666667E-06-0.00108222287789516i</v>
      </c>
      <c r="W2977" t="str">
        <f t="shared" si="1561"/>
        <v>0.0000275784415318231-0.0000991238862439756i</v>
      </c>
      <c r="X2977" t="str">
        <f t="shared" si="1562"/>
        <v>0.0000277293042125682-0.0000990325562446668i</v>
      </c>
      <c r="Y2977" t="str">
        <f t="shared" si="1563"/>
        <v>0.009+6.55336227538831i</v>
      </c>
      <c r="Z2977" t="str">
        <f t="shared" si="1564"/>
        <v>-0.000181273051329877-0.0000510262020916259i</v>
      </c>
      <c r="AA2977" t="str">
        <f t="shared" si="1565"/>
        <v>0.00252257288129422-1.83114530612217i</v>
      </c>
      <c r="AB2977" t="str">
        <f t="shared" si="1566"/>
        <v>0.529257787072037-0.485568871347233i</v>
      </c>
      <c r="AC2977" t="str">
        <f t="shared" si="1567"/>
        <v>0.910959187986158-0.105177123318901i</v>
      </c>
      <c r="AD2977" t="str">
        <f t="shared" si="1568"/>
        <v>0.634079387650241-0.45982106654457i</v>
      </c>
      <c r="AE2977" t="str">
        <f t="shared" si="1569"/>
        <v>-0.00013840442805223+0.0000509985048219172i</v>
      </c>
      <c r="AF2977" t="str">
        <f t="shared" si="1570"/>
        <v>-15.0758695950867-0.340917354251955i</v>
      </c>
      <c r="AG2977" t="str">
        <f t="shared" si="1571"/>
        <v>0.996957753172187-0.00420735016413732i</v>
      </c>
      <c r="AH2977" t="str">
        <f t="shared" si="1572"/>
        <v>0.00211339086719188-0.000714945602390268i</v>
      </c>
      <c r="AI2977">
        <f t="shared" si="1573"/>
        <v>-53.029827832381955</v>
      </c>
      <c r="AJ2977">
        <f t="shared" si="1574"/>
        <v>-18.690324801098729</v>
      </c>
      <c r="AK2977"/>
      <c r="AL2977"/>
      <c r="AM2977"/>
      <c r="AN2977"/>
    </row>
    <row r="2978" spans="1:40" x14ac:dyDescent="0.25">
      <c r="A2978"/>
      <c r="B2978">
        <f t="shared" si="1575"/>
        <v>1044000</v>
      </c>
      <c r="C2978" s="237" t="str">
        <f t="shared" si="1543"/>
        <v>-7.0119973008203E-08+0.00234580702950148i</v>
      </c>
      <c r="D2978" s="208" t="str">
        <f t="shared" si="1544"/>
        <v>-5.95700649459242+0.0179845205595114i</v>
      </c>
      <c r="E2978" t="str">
        <f t="shared" si="1545"/>
        <v>2870</v>
      </c>
      <c r="F2978" t="str">
        <f t="shared" si="1546"/>
        <v>0.777000777000777</v>
      </c>
      <c r="G2978" t="str">
        <f t="shared" si="1541"/>
        <v>0.777000777000777</v>
      </c>
      <c r="H2978" t="str">
        <f t="shared" si="1547"/>
        <v>9.11889217646988+0.358576556929862i</v>
      </c>
      <c r="I2978" t="str">
        <f t="shared" si="1548"/>
        <v>4099.77841293468i</v>
      </c>
      <c r="J2978" t="str">
        <f t="shared" si="1542"/>
        <v>-22750.5565563996+896.900323840894i</v>
      </c>
      <c r="K2978" t="str">
        <f t="shared" si="1549"/>
        <v>0.00709326298601716-0.179925992268263i</v>
      </c>
      <c r="L2978" t="str">
        <f t="shared" si="1550"/>
        <v>0.000539457194155854-0.0116005725925334i</v>
      </c>
      <c r="M2978" t="str">
        <f t="shared" si="1551"/>
        <v>0.00763272018017301-0.191526564860796i</v>
      </c>
      <c r="N2978" t="str">
        <f t="shared" si="1552"/>
        <v>-10.6965671201659i</v>
      </c>
      <c r="O2978" t="str">
        <f t="shared" si="1553"/>
        <v>-0.294571571955667+0.955629420327549i</v>
      </c>
      <c r="P2978" t="str">
        <f t="shared" si="1554"/>
        <v>1.29457157195567-0.955629420327549i</v>
      </c>
      <c r="Q2978" t="str">
        <f t="shared" si="1555"/>
        <v>-1.29457157195567+11.6521965404934i</v>
      </c>
      <c r="R2978" t="str">
        <f t="shared" si="1556"/>
        <v>-0.0932057816216928-0.100745813259052i</v>
      </c>
      <c r="S2978" t="str">
        <f t="shared" si="1557"/>
        <v>1.10532868315477i</v>
      </c>
      <c r="T2978" t="str">
        <f t="shared" si="1558"/>
        <v>0.111357237102984-0.103023023862317i</v>
      </c>
      <c r="U2978" t="str">
        <f t="shared" si="1559"/>
        <v>0.0000333333333333333-0.000108118626594315i</v>
      </c>
      <c r="V2978" t="str">
        <f t="shared" si="1560"/>
        <v>6.66666666666667E-06-0.00108118626594315i</v>
      </c>
      <c r="W2978" t="str">
        <f t="shared" si="1561"/>
        <v>0.0000275783938845268-0.000099030356671856i</v>
      </c>
      <c r="X2978" t="str">
        <f t="shared" si="1562"/>
        <v>0.0000277289481486276-0.0000989391135140499i</v>
      </c>
      <c r="Y2978" t="str">
        <f t="shared" si="1563"/>
        <v>0.009+6.55964546069549i</v>
      </c>
      <c r="Z2978" t="str">
        <f t="shared" si="1564"/>
        <v>-0.000180928538116566-0.0000509761994193448i</v>
      </c>
      <c r="AA2978" t="str">
        <f t="shared" si="1565"/>
        <v>0.00251774244584503-1.82939128962982i</v>
      </c>
      <c r="AB2978" t="str">
        <f t="shared" si="1566"/>
        <v>0.525208893253149-0.485901138982823i</v>
      </c>
      <c r="AC2978" t="str">
        <f t="shared" si="1567"/>
        <v>0.910945796507011-0.104300202588199i</v>
      </c>
      <c r="AD2978" t="str">
        <f t="shared" si="1568"/>
        <v>0.629375439707957-0.461341558113235i</v>
      </c>
      <c r="AE2978" t="str">
        <f t="shared" si="1569"/>
        <v>-0.000137389417499643+0.0000513866857576559i</v>
      </c>
      <c r="AF2978" t="str">
        <f t="shared" si="1570"/>
        <v>-15.0758986710623-0.340592036370351i</v>
      </c>
      <c r="AG2978" t="str">
        <f t="shared" si="1571"/>
        <v>0.996950549565834-0.00417217846124428i</v>
      </c>
      <c r="AH2978" t="str">
        <f t="shared" si="1572"/>
        <v>0.00209817873597674-0.000721352478540992i</v>
      </c>
      <c r="AI2978">
        <f t="shared" si="1573"/>
        <v>-53.077963297448562</v>
      </c>
      <c r="AJ2978">
        <f t="shared" si="1574"/>
        <v>-18.97293633789733</v>
      </c>
      <c r="AK2978"/>
      <c r="AL2978"/>
      <c r="AM2978"/>
      <c r="AN2978"/>
    </row>
    <row r="2979" spans="1:40" x14ac:dyDescent="0.25">
      <c r="A2979"/>
      <c r="B2979">
        <f t="shared" si="1575"/>
        <v>1045000</v>
      </c>
      <c r="C2979" s="237" t="str">
        <f t="shared" si="1543"/>
        <v>-6.99858363140033E-08+0.0023435622380897i</v>
      </c>
      <c r="D2979" s="208" t="str">
        <f t="shared" si="1544"/>
        <v>-5.95700649356403+0.017967310492021i</v>
      </c>
      <c r="E2979" t="str">
        <f t="shared" si="1545"/>
        <v>2870</v>
      </c>
      <c r="F2979" t="str">
        <f t="shared" si="1546"/>
        <v>0.777000777000777</v>
      </c>
      <c r="G2979" t="str">
        <f t="shared" si="1541"/>
        <v>0.777000777000777</v>
      </c>
      <c r="H2979" t="str">
        <f t="shared" si="1547"/>
        <v>9.11892117024093+0.358234648077353i</v>
      </c>
      <c r="I2979" t="str">
        <f t="shared" si="1548"/>
        <v>4103.70540375167i</v>
      </c>
      <c r="J2979" t="str">
        <f t="shared" si="1542"/>
        <v>-22794.1627880007+897.759423767944i</v>
      </c>
      <c r="K2979" t="str">
        <f t="shared" si="1549"/>
        <v>0.00707971368592107-0.17975433281671i</v>
      </c>
      <c r="L2979" t="str">
        <f t="shared" si="1550"/>
        <v>0.000538427456735174-0.0115895194058092i</v>
      </c>
      <c r="M2979" t="str">
        <f t="shared" si="1551"/>
        <v>0.00761814114265624-0.191343852222519i</v>
      </c>
      <c r="N2979" t="str">
        <f t="shared" si="1552"/>
        <v>-10.7068128741124i</v>
      </c>
      <c r="O2979" t="str">
        <f t="shared" si="1553"/>
        <v>-0.28476513809512+0.958597316982302i</v>
      </c>
      <c r="P2979" t="str">
        <f t="shared" si="1554"/>
        <v>1.28476513809512-0.958597316982302i</v>
      </c>
      <c r="Q2979" t="str">
        <f t="shared" si="1555"/>
        <v>-1.28476513809512+11.6654101910947i</v>
      </c>
      <c r="R2979" t="str">
        <f t="shared" si="1556"/>
        <v>-0.0931737982054176-0.0998729295662735i</v>
      </c>
      <c r="S2979" t="str">
        <f t="shared" si="1557"/>
        <v>1.10638742710415i</v>
      </c>
      <c r="T2979" t="str">
        <f t="shared" si="1558"/>
        <v>0.110498153580183-0.103086318870013i</v>
      </c>
      <c r="U2979" t="str">
        <f t="shared" si="1559"/>
        <v>0.0000333333333333333-0.000108015163793746i</v>
      </c>
      <c r="V2979" t="str">
        <f t="shared" si="1560"/>
        <v>6.66666666666667E-06-0.00108015163793746i</v>
      </c>
      <c r="W2979" t="str">
        <f t="shared" si="1561"/>
        <v>0.0000275783461917755-0.0000989370074538914i</v>
      </c>
      <c r="X2979" t="str">
        <f t="shared" si="1562"/>
        <v>0.0000277285929244257-0.0000988458509688498i</v>
      </c>
      <c r="Y2979" t="str">
        <f t="shared" si="1563"/>
        <v>0.009+6.56592864600267i</v>
      </c>
      <c r="Z2979" t="str">
        <f t="shared" si="1564"/>
        <v>-0.000180585013462608-0.0000509262953442492i</v>
      </c>
      <c r="AA2979" t="str">
        <f t="shared" si="1565"/>
        <v>0.00251292587188482-1.82764063023839i</v>
      </c>
      <c r="AB2979" t="str">
        <f t="shared" si="1566"/>
        <v>0.521157083797738-0.486199665614817i</v>
      </c>
      <c r="AC2979" t="str">
        <f t="shared" si="1567"/>
        <v>0.910938931253827-0.103424141703079i</v>
      </c>
      <c r="AD2979" t="str">
        <f t="shared" si="1568"/>
        <v>0.624655718301532-0.462813883153805i</v>
      </c>
      <c r="AE2979" t="str">
        <f t="shared" si="1569"/>
        <v>-0.000136372857801887+0.0000517658497213137i</v>
      </c>
      <c r="AF2979" t="str">
        <f t="shared" si="1570"/>
        <v>-15.075927663805-0.340267337585332i</v>
      </c>
      <c r="AG2979" t="str">
        <f t="shared" si="1571"/>
        <v>0.996943678368259-0.00413696925932729i</v>
      </c>
      <c r="AH2979" t="str">
        <f t="shared" si="1572"/>
        <v>0.00208293784428829-0.000727621772944239i</v>
      </c>
      <c r="AI2979">
        <f t="shared" si="1573"/>
        <v>-53.12643764699628</v>
      </c>
      <c r="AJ2979">
        <f t="shared" si="1574"/>
        <v>-19.255572937453909</v>
      </c>
      <c r="AK2979"/>
      <c r="AL2979"/>
      <c r="AM2979"/>
      <c r="AN2979"/>
    </row>
    <row r="2980" spans="1:40" x14ac:dyDescent="0.25">
      <c r="A2980"/>
      <c r="B2980">
        <f t="shared" si="1575"/>
        <v>1046000</v>
      </c>
      <c r="C2980" s="237" t="str">
        <f t="shared" si="1543"/>
        <v>-6.98520841491483E-08+0.00234132173882209i</v>
      </c>
      <c r="D2980" s="208" t="str">
        <f t="shared" si="1544"/>
        <v>-5.9570064925386+0.0179501333309694i</v>
      </c>
      <c r="E2980" t="str">
        <f t="shared" si="1545"/>
        <v>2870</v>
      </c>
      <c r="F2980" t="str">
        <f t="shared" si="1546"/>
        <v>0.777000777000777</v>
      </c>
      <c r="G2980" t="str">
        <f t="shared" si="1541"/>
        <v>0.777000777000777</v>
      </c>
      <c r="H2980" t="str">
        <f t="shared" si="1547"/>
        <v>9.11895008109332+0.35789338946566i</v>
      </c>
      <c r="I2980" t="str">
        <f t="shared" si="1548"/>
        <v>4107.63239456866i</v>
      </c>
      <c r="J2980" t="str">
        <f t="shared" si="1542"/>
        <v>-22837.8107680283+898.618523694996i</v>
      </c>
      <c r="K2980" t="str">
        <f t="shared" si="1549"/>
        <v>0.00706620315200535-0.179583000103742i</v>
      </c>
      <c r="L2980" t="str">
        <f t="shared" si="1550"/>
        <v>0.000537400662795596-0.0115784872166672i</v>
      </c>
      <c r="M2980" t="str">
        <f t="shared" si="1551"/>
        <v>0.00760360381480095-0.191161487320409i</v>
      </c>
      <c r="N2980" t="str">
        <f t="shared" si="1552"/>
        <v>-10.717058628059i</v>
      </c>
      <c r="O2980" t="str">
        <f t="shared" si="1553"/>
        <v>-0.27492881114065+0.961464585309718i</v>
      </c>
      <c r="P2980" t="str">
        <f t="shared" si="1554"/>
        <v>1.27492881114065-0.961464585309718i</v>
      </c>
      <c r="Q2980" t="str">
        <f t="shared" si="1555"/>
        <v>-1.27492881114065+11.6785232133687i</v>
      </c>
      <c r="R2980" t="str">
        <f t="shared" si="1556"/>
        <v>-0.0931354115068844-0.0990011982293759i</v>
      </c>
      <c r="S2980" t="str">
        <f t="shared" si="1557"/>
        <v>1.10744617105353i</v>
      </c>
      <c r="T2980" t="str">
        <f t="shared" si="1558"/>
        <v>0.109638497908834-0.103142454862794i</v>
      </c>
      <c r="U2980" t="str">
        <f t="shared" si="1559"/>
        <v>0.0000333333333333334-0.0001079118988188i</v>
      </c>
      <c r="V2980" t="str">
        <f t="shared" si="1560"/>
        <v>6.66666666666667E-06-0.001079118988188i</v>
      </c>
      <c r="W2980" t="str">
        <f t="shared" si="1561"/>
        <v>0.0000275782984535706-0.0000988438380727979i</v>
      </c>
      <c r="X2980" t="str">
        <f t="shared" si="1562"/>
        <v>0.0000277282385365806-0.0000987527680922725i</v>
      </c>
      <c r="Y2980" t="str">
        <f t="shared" si="1563"/>
        <v>0.009+6.57221183130985i</v>
      </c>
      <c r="Z2980" t="str">
        <f t="shared" si="1564"/>
        <v>-0.000180242473589411-0.0000508764895721734i</v>
      </c>
      <c r="AA2980" t="str">
        <f t="shared" si="1565"/>
        <v>0.00250812310642729-1.82589331831898i</v>
      </c>
      <c r="AB2980" t="str">
        <f t="shared" si="1566"/>
        <v>0.517102575842314-0.486464427236129i</v>
      </c>
      <c r="AC2980" t="str">
        <f t="shared" si="1567"/>
        <v>0.910938579679389-0.102548980269929i</v>
      </c>
      <c r="AD2980" t="str">
        <f t="shared" si="1568"/>
        <v>0.619920715913723-0.464237874434753i</v>
      </c>
      <c r="AE2980" t="str">
        <f t="shared" si="1569"/>
        <v>-0.000135354836643295+0.0000521359929832511i</v>
      </c>
      <c r="AF2980" t="str">
        <f t="shared" si="1570"/>
        <v>-15.0759565736319-0.339943256134691i</v>
      </c>
      <c r="AG2980" t="str">
        <f t="shared" si="1571"/>
        <v>0.996937139736039-0.00410172592090716i</v>
      </c>
      <c r="AH2980" t="str">
        <f t="shared" si="1572"/>
        <v>0.00206766955663332-0.000733753372468337i</v>
      </c>
      <c r="AI2980">
        <f t="shared" si="1573"/>
        <v>-53.175253634755919</v>
      </c>
      <c r="AJ2980">
        <f t="shared" si="1574"/>
        <v>-19.538234362877073</v>
      </c>
      <c r="AK2980"/>
      <c r="AL2980"/>
      <c r="AM2980"/>
      <c r="AN2980"/>
    </row>
    <row r="2981" spans="1:40" x14ac:dyDescent="0.25">
      <c r="A2981"/>
      <c r="B2981">
        <f t="shared" si="1575"/>
        <v>1047000</v>
      </c>
      <c r="C2981" s="237" t="str">
        <f t="shared" si="1543"/>
        <v>-6.97187150452692E-08+0.00233908551940026i</v>
      </c>
      <c r="D2981" s="208" t="str">
        <f t="shared" si="1544"/>
        <v>-5.95700649151611+0.0179329889820687i</v>
      </c>
      <c r="E2981" t="str">
        <f t="shared" si="1545"/>
        <v>2870</v>
      </c>
      <c r="F2981" t="str">
        <f t="shared" si="1546"/>
        <v>0.777000777000777</v>
      </c>
      <c r="G2981" t="str">
        <f t="shared" si="1541"/>
        <v>0.777000777000777</v>
      </c>
      <c r="H2981" t="str">
        <f t="shared" si="1547"/>
        <v>9.11897890934275+0.357552779244963i</v>
      </c>
      <c r="I2981" t="str">
        <f t="shared" si="1548"/>
        <v>4111.55938538564i</v>
      </c>
      <c r="J2981" t="str">
        <f t="shared" si="1542"/>
        <v>-22881.5004964826+899.477623622046i</v>
      </c>
      <c r="K2981" t="str">
        <f t="shared" si="1549"/>
        <v>0.0070527312365963-0.179411993198784i</v>
      </c>
      <c r="L2981" t="str">
        <f t="shared" si="1550"/>
        <v>0.000536376801137349-0.0115674759654619i</v>
      </c>
      <c r="M2981" t="str">
        <f t="shared" si="1551"/>
        <v>0.00758910803773365-0.190979469164246i</v>
      </c>
      <c r="N2981" t="str">
        <f t="shared" si="1552"/>
        <v>-10.7273043820055i</v>
      </c>
      <c r="O2981" t="str">
        <f t="shared" si="1553"/>
        <v>-0.265063623656501+0.964230924319525i</v>
      </c>
      <c r="P2981" t="str">
        <f t="shared" si="1554"/>
        <v>1.2650636236565-0.964230924319525i</v>
      </c>
      <c r="Q2981" t="str">
        <f t="shared" si="1555"/>
        <v>-1.2650636236565+11.691535306325i</v>
      </c>
      <c r="R2981" t="str">
        <f t="shared" si="1556"/>
        <v>-0.0930906353201076-0.0981306575355662i</v>
      </c>
      <c r="S2981" t="str">
        <f t="shared" si="1557"/>
        <v>1.10850491500291i</v>
      </c>
      <c r="T2981" t="str">
        <f t="shared" si="1558"/>
        <v>0.108778316190642-0.103191426793083i</v>
      </c>
      <c r="U2981" t="str">
        <f t="shared" si="1559"/>
        <v>0.0000333333333333333-0.000107808831102641i</v>
      </c>
      <c r="V2981" t="str">
        <f t="shared" si="1560"/>
        <v>6.66666666666667E-06-0.00107808831102641i</v>
      </c>
      <c r="W2981" t="str">
        <f t="shared" si="1561"/>
        <v>0.0000275782506699121-0.0000987508480132653i</v>
      </c>
      <c r="X2981" t="str">
        <f t="shared" si="1562"/>
        <v>0.0000277278849817253-0.0000986598643694953i</v>
      </c>
      <c r="Y2981" t="str">
        <f t="shared" si="1563"/>
        <v>0.009+6.57849501661703i</v>
      </c>
      <c r="Z2981" t="str">
        <f t="shared" si="1564"/>
        <v>-0.000179900914736413-0.0000508267818101273i</v>
      </c>
      <c r="AA2981" t="str">
        <f t="shared" si="1565"/>
        <v>0.00250333409673908-1.82414934427949i</v>
      </c>
      <c r="AB2981" t="str">
        <f t="shared" si="1566"/>
        <v>0.513045586822459-0.486695400040202i</v>
      </c>
      <c r="AC2981" t="str">
        <f t="shared" si="1567"/>
        <v>0.91094472924232-0.101674757800785i</v>
      </c>
      <c r="AD2981" t="str">
        <f t="shared" si="1568"/>
        <v>0.615170926876439-0.465613369755969i</v>
      </c>
      <c r="AE2981" t="str">
        <f t="shared" si="1569"/>
        <v>-0.000134335441616783+0.0000524971126563201i</v>
      </c>
      <c r="AF2981" t="str">
        <f t="shared" si="1570"/>
        <v>-15.0759854008589-0.339619790262894i</v>
      </c>
      <c r="AG2981" t="str">
        <f t="shared" si="1571"/>
        <v>0.996930933791927-0.00406645180791525i</v>
      </c>
      <c r="AH2981" t="str">
        <f t="shared" si="1572"/>
        <v>0.0020523752367553-0.000739747177560306i</v>
      </c>
      <c r="AI2981">
        <f t="shared" si="1573"/>
        <v>-53.224414063672974</v>
      </c>
      <c r="AJ2981">
        <f t="shared" si="1574"/>
        <v>-19.820920375170509</v>
      </c>
      <c r="AK2981"/>
      <c r="AL2981"/>
      <c r="AM2981"/>
      <c r="AN2981"/>
    </row>
    <row r="2982" spans="1:40" x14ac:dyDescent="0.25">
      <c r="A2982"/>
      <c r="B2982">
        <f t="shared" si="1575"/>
        <v>1048000</v>
      </c>
      <c r="C2982" s="237" t="str">
        <f t="shared" si="1543"/>
        <v>-6.95857275409988E-08+0.00233685356757273i</v>
      </c>
      <c r="D2982" s="208" t="str">
        <f t="shared" si="1544"/>
        <v>-5.95700649049653+0.0179158773513909i</v>
      </c>
      <c r="E2982" t="str">
        <f t="shared" si="1545"/>
        <v>2870</v>
      </c>
      <c r="F2982" t="str">
        <f t="shared" si="1546"/>
        <v>0.777000777000777</v>
      </c>
      <c r="G2982" t="str">
        <f t="shared" si="1541"/>
        <v>0.777000777000777</v>
      </c>
      <c r="H2982" t="str">
        <f t="shared" si="1547"/>
        <v>9.11900765530339+0.357212815572431i</v>
      </c>
      <c r="I2982" t="str">
        <f t="shared" si="1548"/>
        <v>4115.48637620263i</v>
      </c>
      <c r="J2982" t="str">
        <f t="shared" si="1542"/>
        <v>-22925.2319733635+900.336723549097i</v>
      </c>
      <c r="K2982" t="str">
        <f t="shared" si="1549"/>
        <v>0.00703929779272266-0.179241311174788i</v>
      </c>
      <c r="L2982" t="str">
        <f t="shared" si="1550"/>
        <v>0.000535355860613841-0.0115564855927729i</v>
      </c>
      <c r="M2982" t="str">
        <f t="shared" si="1551"/>
        <v>0.0075746536533365-0.190797796767561i</v>
      </c>
      <c r="N2982" t="str">
        <f t="shared" si="1552"/>
        <v>-10.737550135952i</v>
      </c>
      <c r="O2982" t="str">
        <f t="shared" si="1553"/>
        <v>-0.255170611236248+0.966896043616541i</v>
      </c>
      <c r="P2982" t="str">
        <f t="shared" si="1554"/>
        <v>1.25517061123625-0.966896043616541i</v>
      </c>
      <c r="Q2982" t="str">
        <f t="shared" si="1555"/>
        <v>-1.25517061123625+11.7044461795685i</v>
      </c>
      <c r="R2982" t="str">
        <f t="shared" si="1556"/>
        <v>-0.0930394834258896-0.0972613456878179i</v>
      </c>
      <c r="S2982" t="str">
        <f t="shared" si="1557"/>
        <v>1.1095636589523i</v>
      </c>
      <c r="T2982" t="str">
        <f t="shared" si="1558"/>
        <v>0.107917654596-0.103233229657062i</v>
      </c>
      <c r="U2982" t="str">
        <f t="shared" si="1559"/>
        <v>0.0000333333333333334-0.000107705960080596i</v>
      </c>
      <c r="V2982" t="str">
        <f t="shared" si="1560"/>
        <v>6.66666666666667E-06-0.00107705960080596i</v>
      </c>
      <c r="W2982" t="str">
        <f t="shared" si="1561"/>
        <v>0.0000275782028408008-0.0000986580367619504i</v>
      </c>
      <c r="X2982" t="str">
        <f t="shared" si="1562"/>
        <v>0.0000277275322565095-0.0000985671392876604i</v>
      </c>
      <c r="Y2982" t="str">
        <f t="shared" si="1563"/>
        <v>0.009+6.58477820192421i</v>
      </c>
      <c r="Z2982" t="str">
        <f t="shared" si="1564"/>
        <v>-0.000179560333160989-0.0000507771717662941i</v>
      </c>
      <c r="AA2982" t="str">
        <f t="shared" si="1565"/>
        <v>0.00249855879033835-1.82240869856442i</v>
      </c>
      <c r="AB2982" t="str">
        <f t="shared" si="1566"/>
        <v>0.508986334497715-0.486892560426868i</v>
      </c>
      <c r="AC2982" t="str">
        <f t="shared" si="1567"/>
        <v>0.910957367406139-0.100801513718581i</v>
      </c>
      <c r="AD2982" t="str">
        <f t="shared" si="1568"/>
        <v>0.610406847319047-0.466940211970731i</v>
      </c>
      <c r="AE2982" t="str">
        <f t="shared" si="1569"/>
        <v>-0.000133314760216185+0.000052849206694086i</v>
      </c>
      <c r="AF2982" t="str">
        <f t="shared" si="1570"/>
        <v>-15.0760141457999-0.33929693822104i</v>
      </c>
      <c r="AG2982" t="str">
        <f t="shared" si="1571"/>
        <v>0.996925060624868-0.00403115028135508i</v>
      </c>
      <c r="AH2982" t="str">
        <f t="shared" si="1572"/>
        <v>0.00203705624750196-0.00074560310222532i</v>
      </c>
      <c r="AI2982">
        <f t="shared" si="1573"/>
        <v>-53.273921786967371</v>
      </c>
      <c r="AJ2982">
        <f t="shared" si="1574"/>
        <v>-20.103630733280614</v>
      </c>
      <c r="AK2982"/>
      <c r="AL2982"/>
      <c r="AM2982"/>
      <c r="AN2982"/>
    </row>
    <row r="2983" spans="1:40" x14ac:dyDescent="0.25">
      <c r="A2983"/>
      <c r="B2983">
        <f t="shared" si="1575"/>
        <v>1049000</v>
      </c>
      <c r="C2983" s="237" t="str">
        <f t="shared" si="1543"/>
        <v>-6.94531201819322E-08+0.00233462587113476i</v>
      </c>
      <c r="D2983" s="208" t="str">
        <f t="shared" si="1544"/>
        <v>-5.95700648947988+0.0178987983453665i</v>
      </c>
      <c r="E2983" t="str">
        <f t="shared" si="1545"/>
        <v>2870</v>
      </c>
      <c r="F2983" t="str">
        <f t="shared" si="1546"/>
        <v>0.777000777000777</v>
      </c>
      <c r="G2983" t="str">
        <f t="shared" si="1541"/>
        <v>0.777000777000777</v>
      </c>
      <c r="H2983" t="str">
        <f t="shared" si="1547"/>
        <v>9.11903631928796+0.356873496612203i</v>
      </c>
      <c r="I2983" t="str">
        <f t="shared" si="1548"/>
        <v>4119.41336701962i</v>
      </c>
      <c r="J2983" t="str">
        <f t="shared" si="1542"/>
        <v>-22969.005198671+901.195823476147i</v>
      </c>
      <c r="K2983" t="str">
        <f t="shared" si="1549"/>
        <v>0.00702590267411119-0.179070953108215i</v>
      </c>
      <c r="L2983" t="str">
        <f t="shared" si="1550"/>
        <v>0.000534337830131341-0.0115455160394036i</v>
      </c>
      <c r="M2983" t="str">
        <f t="shared" si="1551"/>
        <v>0.00756024050424253-0.190616469147619i</v>
      </c>
      <c r="N2983" t="str">
        <f t="shared" si="1552"/>
        <v>-10.7477958898985i</v>
      </c>
      <c r="O2983" t="str">
        <f t="shared" si="1553"/>
        <v>-0.245250812394476+0.969459663431052i</v>
      </c>
      <c r="P2983" t="str">
        <f t="shared" si="1554"/>
        <v>1.24525081239448-0.969459663431052i</v>
      </c>
      <c r="Q2983" t="str">
        <f t="shared" si="1555"/>
        <v>-1.24525081239448+11.7172555533296i</v>
      </c>
      <c r="R2983" t="str">
        <f t="shared" si="1556"/>
        <v>-0.0929819695930924-0.0963933008100768i</v>
      </c>
      <c r="S2983" t="str">
        <f t="shared" si="1557"/>
        <v>1.11062240290168i</v>
      </c>
      <c r="T2983" t="str">
        <f t="shared" si="1558"/>
        <v>0.107056559369312-0.103267858496011i</v>
      </c>
      <c r="U2983" t="str">
        <f t="shared" si="1559"/>
        <v>0.0000333333333333333-0.000107603285190148i</v>
      </c>
      <c r="V2983" t="str">
        <f t="shared" si="1560"/>
        <v>6.66666666666667E-06-0.00107603285190148i</v>
      </c>
      <c r="W2983" t="str">
        <f t="shared" si="1561"/>
        <v>0.0000275781549662373-0.00009856540380747i</v>
      </c>
      <c r="X2983" t="str">
        <f t="shared" si="1562"/>
        <v>0.0000277271803575987-0.000098474592335869i</v>
      </c>
      <c r="Y2983" t="str">
        <f t="shared" si="1563"/>
        <v>0.009+6.59106138723139i</v>
      </c>
      <c r="Z2983" t="str">
        <f t="shared" si="1564"/>
        <v>-0.000179220725138347-0.0000507276591500234i</v>
      </c>
      <c r="AA2983" t="str">
        <f t="shared" si="1565"/>
        <v>0.00249379713499326-1.8206713716547i</v>
      </c>
      <c r="AB2983" t="str">
        <f t="shared" si="1566"/>
        <v>0.504925036976691-0.487055885008657i</v>
      </c>
      <c r="AC2983" t="str">
        <f t="shared" si="1567"/>
        <v>0.910976481638238-0.0999292873623999i</v>
      </c>
      <c r="AD2983" t="str">
        <f t="shared" si="1568"/>
        <v>0.605628975116753-0.468218249007007i</v>
      </c>
      <c r="AE2983" t="str">
        <f t="shared" si="1569"/>
        <v>-0.000132292879828666+0.0000531922738889422i</v>
      </c>
      <c r="AF2983" t="str">
        <f t="shared" si="1570"/>
        <v>-15.0760428087678-0.338974698266837i</v>
      </c>
      <c r="AG2983" t="str">
        <f t="shared" si="1571"/>
        <v>0.996919520290022-0.00399582470096662i</v>
      </c>
      <c r="AH2983" t="str">
        <f t="shared" si="1572"/>
        <v>0.00202171395069413-0.000751321074004298i</v>
      </c>
      <c r="AI2983">
        <f t="shared" si="1573"/>
        <v>-53.323779709220261</v>
      </c>
      <c r="AJ2983">
        <f t="shared" si="1574"/>
        <v>-20.386365194122028</v>
      </c>
      <c r="AK2983"/>
      <c r="AL2983"/>
      <c r="AM2983"/>
      <c r="AN2983"/>
    </row>
    <row r="2984" spans="1:40" x14ac:dyDescent="0.25">
      <c r="A2984"/>
      <c r="B2984">
        <f t="shared" si="1575"/>
        <v>1050000</v>
      </c>
      <c r="C2984" s="237" t="str">
        <f t="shared" si="1543"/>
        <v>-6.93208915205868E-08+0.00233240241792808i</v>
      </c>
      <c r="D2984" s="208" t="str">
        <f t="shared" si="1544"/>
        <v>-5.95700648846612+0.017881751870782i</v>
      </c>
      <c r="E2984" t="str">
        <f t="shared" si="1545"/>
        <v>2870</v>
      </c>
      <c r="F2984" t="str">
        <f t="shared" si="1546"/>
        <v>0.777000777000777</v>
      </c>
      <c r="G2984" t="str">
        <f t="shared" si="1541"/>
        <v>0.777000777000777</v>
      </c>
      <c r="H2984" t="str">
        <f t="shared" si="1547"/>
        <v>9.11906490160767+0.356534820535349i</v>
      </c>
      <c r="I2984" t="str">
        <f t="shared" si="1548"/>
        <v>4123.3403578366i</v>
      </c>
      <c r="J2984" t="str">
        <f t="shared" si="1542"/>
        <v>-23012.8201724052+902.054923403198i</v>
      </c>
      <c r="K2984" t="str">
        <f t="shared" si="1549"/>
        <v>0.00701254573518279-0.178900918079016i</v>
      </c>
      <c r="L2984" t="str">
        <f t="shared" si="1550"/>
        <v>0.000533322698648711-0.0115345672463809i</v>
      </c>
      <c r="M2984" t="str">
        <f t="shared" si="1551"/>
        <v>0.0075458684338315-0.190435485325397i</v>
      </c>
      <c r="N2984" t="str">
        <f t="shared" si="1552"/>
        <v>-10.758041643845i</v>
      </c>
      <c r="O2984" t="str">
        <f t="shared" si="1553"/>
        <v>-0.235305268457657+0.97192151464821i</v>
      </c>
      <c r="P2984" t="str">
        <f t="shared" si="1554"/>
        <v>1.23530526845766-0.97192151464821i</v>
      </c>
      <c r="Q2984" t="str">
        <f t="shared" si="1555"/>
        <v>-1.23530526845766+11.7299631584932i</v>
      </c>
      <c r="R2984" t="str">
        <f t="shared" si="1556"/>
        <v>-0.0929181075800016-0.0955265609523796i</v>
      </c>
      <c r="S2984" t="str">
        <f t="shared" si="1557"/>
        <v>1.11168114685106i</v>
      </c>
      <c r="T2984" t="str">
        <f t="shared" si="1558"/>
        <v>0.106195076834279-0.103295308397766i</v>
      </c>
      <c r="U2984" t="str">
        <f t="shared" si="1559"/>
        <v>0.0000333333333333334-0.000107500805870919i</v>
      </c>
      <c r="V2984" t="str">
        <f t="shared" si="1560"/>
        <v>6.66666666666667E-06-0.00107500805870919i</v>
      </c>
      <c r="W2984" t="str">
        <f t="shared" si="1561"/>
        <v>0.0000275781070462223-0.0000984729486403848i</v>
      </c>
      <c r="X2984" t="str">
        <f t="shared" si="1562"/>
        <v>0.0000277268292816745-0.0000983822230051633i</v>
      </c>
      <c r="Y2984" t="str">
        <f t="shared" si="1563"/>
        <v>0.009+6.59734457253857i</v>
      </c>
      <c r="Z2984" t="str">
        <f t="shared" si="1564"/>
        <v>-0.000178882086961416-0.0000506782436718253i</v>
      </c>
      <c r="AA2984" t="str">
        <f t="shared" si="1565"/>
        <v>0.00248904907872065-1.81893735406755i</v>
      </c>
      <c r="AB2984" t="str">
        <f t="shared" si="1566"/>
        <v>0.500861912741998-0.48718535061768i</v>
      </c>
      <c r="AC2984" t="str">
        <f t="shared" si="1567"/>
        <v>0.911002059408767-0.0990581179926801i</v>
      </c>
      <c r="AD2984" t="str">
        <f t="shared" si="1568"/>
        <v>0.600837809838643-0.469447333888326i</v>
      </c>
      <c r="AE2984" t="str">
        <f t="shared" si="1569"/>
        <v>-0.000131269887727144+0.0000535263138701679i</v>
      </c>
      <c r="AF2984" t="str">
        <f t="shared" si="1570"/>
        <v>-15.0760713900738-0.338653068664567i</v>
      </c>
      <c r="AG2984" t="str">
        <f t="shared" si="1571"/>
        <v>0.996914312808781-0.00396047842489015i</v>
      </c>
      <c r="AH2984" t="str">
        <f t="shared" si="1572"/>
        <v>0.00200634970699455-0.000756901033950242i</v>
      </c>
      <c r="AI2984">
        <f t="shared" si="1573"/>
        <v>-53.373990787493128</v>
      </c>
      <c r="AJ2984">
        <f t="shared" si="1574"/>
        <v>-20.669123512607175</v>
      </c>
      <c r="AK2984"/>
      <c r="AL2984"/>
      <c r="AM2984"/>
      <c r="AN2984"/>
    </row>
    <row r="2985" spans="1:40" x14ac:dyDescent="0.25">
      <c r="A2985"/>
      <c r="B2985">
        <f t="shared" si="1575"/>
        <v>1051000</v>
      </c>
      <c r="C2985" s="237" t="str">
        <f t="shared" si="1543"/>
        <v>-6.91890401163637E-08+0.00233018319584072i</v>
      </c>
      <c r="D2985" s="208" t="str">
        <f t="shared" si="1544"/>
        <v>-5.95700648745527+0.0178647378347789i</v>
      </c>
      <c r="E2985" t="str">
        <f t="shared" si="1545"/>
        <v>2870</v>
      </c>
      <c r="F2985" t="str">
        <f t="shared" si="1546"/>
        <v>0.777000777000777</v>
      </c>
      <c r="G2985" t="str">
        <f t="shared" si="1541"/>
        <v>0.777000777000777</v>
      </c>
      <c r="H2985" t="str">
        <f t="shared" si="1547"/>
        <v>9.11909340257229+0.356196785519833i</v>
      </c>
      <c r="I2985" t="str">
        <f t="shared" si="1548"/>
        <v>4127.26734865359i</v>
      </c>
      <c r="J2985" t="str">
        <f t="shared" si="1542"/>
        <v>-23056.6768945659+902.914023330249i</v>
      </c>
      <c r="K2985" t="str">
        <f t="shared" si="1549"/>
        <v>0.00699922683104883-0.178731205170621i</v>
      </c>
      <c r="L2985" t="str">
        <f t="shared" si="1550"/>
        <v>0.000532310455177088-0.0115236391549537i</v>
      </c>
      <c r="M2985" t="str">
        <f t="shared" si="1551"/>
        <v>0.00753153728622592-0.190254844325575i</v>
      </c>
      <c r="N2985" t="str">
        <f t="shared" si="1552"/>
        <v>-10.7682873977915i</v>
      </c>
      <c r="O2985" t="str">
        <f t="shared" si="1553"/>
        <v>-0.22533502345485+0.974281338836274i</v>
      </c>
      <c r="P2985" t="str">
        <f t="shared" si="1554"/>
        <v>1.22533502345485-0.974281338836274i</v>
      </c>
      <c r="Q2985" t="str">
        <f t="shared" si="1555"/>
        <v>-1.22533502345485+11.7425687366278i</v>
      </c>
      <c r="R2985" t="str">
        <f t="shared" si="1556"/>
        <v>-0.0928479111357637-0.0946611640959226i</v>
      </c>
      <c r="S2985" t="str">
        <f t="shared" si="1557"/>
        <v>1.11273989080044i</v>
      </c>
      <c r="T2985" t="str">
        <f t="shared" si="1558"/>
        <v>0.105333253399139-0.103315574498259i</v>
      </c>
      <c r="U2985" t="str">
        <f t="shared" si="1559"/>
        <v>0.0000333333333333333-0.000107398521564667i</v>
      </c>
      <c r="V2985" t="str">
        <f t="shared" si="1560"/>
        <v>6.66666666666667E-06-0.00107398521564667i</v>
      </c>
      <c r="W2985" t="str">
        <f t="shared" si="1561"/>
        <v>0.0000275780590807561-0.000098380670753197i</v>
      </c>
      <c r="X2985" t="str">
        <f t="shared" si="1562"/>
        <v>0.0000277264790254339-0.0000982900307885256i</v>
      </c>
      <c r="Y2985" t="str">
        <f t="shared" si="1563"/>
        <v>0.009+6.60362775784574i</v>
      </c>
      <c r="Z2985" t="str">
        <f t="shared" si="1564"/>
        <v>-0.00017854441494076-0.0000506289250433641i</v>
      </c>
      <c r="AA2985" t="str">
        <f t="shared" si="1565"/>
        <v>0.00248431456978455-1.81720663635628i</v>
      </c>
      <c r="AB2985" t="str">
        <f t="shared" si="1566"/>
        <v>0.496797180674958-0.487280934312888i</v>
      </c>
      <c r="AC2985" t="str">
        <f t="shared" si="1567"/>
        <v>0.911034088189426-0.0981880447963432i</v>
      </c>
      <c r="AD2985" t="str">
        <f t="shared" si="1568"/>
        <v>0.596033852695295-0.470627324754018i</v>
      </c>
      <c r="AE2985" t="str">
        <f t="shared" si="1569"/>
        <v>-0.000130245871062699+0.0000538513271019236i</v>
      </c>
      <c r="AF2985" t="str">
        <f t="shared" si="1570"/>
        <v>-15.0760998900276-0.338332047685054i</v>
      </c>
      <c r="AG2985" t="str">
        <f t="shared" si="1571"/>
        <v>0.996909438168802-0.00392511480932919i</v>
      </c>
      <c r="AH2985" t="str">
        <f t="shared" si="1572"/>
        <v>0.00199096487577644-0.000762342936603369i</v>
      </c>
      <c r="AI2985">
        <f t="shared" si="1573"/>
        <v>-53.424558032480832</v>
      </c>
      <c r="AJ2985">
        <f t="shared" si="1574"/>
        <v>-20.951905441683607</v>
      </c>
      <c r="AK2985"/>
      <c r="AL2985"/>
      <c r="AM2985"/>
      <c r="AN2985"/>
    </row>
    <row r="2986" spans="1:40" x14ac:dyDescent="0.25">
      <c r="A2986"/>
      <c r="B2986">
        <f t="shared" si="1575"/>
        <v>1052000</v>
      </c>
      <c r="C2986" s="237" t="str">
        <f t="shared" si="1543"/>
        <v>-6.90575645355068E-08+0.00232796819280675i</v>
      </c>
      <c r="D2986" s="208" t="str">
        <f t="shared" si="1544"/>
        <v>-5.95700648644729+0.0178477561448518i</v>
      </c>
      <c r="E2986" t="str">
        <f t="shared" si="1545"/>
        <v>2870</v>
      </c>
      <c r="F2986" t="str">
        <f t="shared" si="1546"/>
        <v>0.777000777000777</v>
      </c>
      <c r="G2986" t="str">
        <f t="shared" si="1541"/>
        <v>0.777000777000777</v>
      </c>
      <c r="H2986" t="str">
        <f t="shared" si="1547"/>
        <v>9.11912182249005+0.355859389750493i</v>
      </c>
      <c r="I2986" t="str">
        <f t="shared" si="1548"/>
        <v>4131.19433947058i</v>
      </c>
      <c r="J2986" t="str">
        <f t="shared" si="1542"/>
        <v>-23100.5753651533+903.7731232573i</v>
      </c>
      <c r="K2986" t="str">
        <f t="shared" si="1549"/>
        <v>0.00698594581750671-0.178561813469914i</v>
      </c>
      <c r="L2986" t="str">
        <f t="shared" si="1550"/>
        <v>0.000531301088779579-0.0115127317065915i</v>
      </c>
      <c r="M2986" t="str">
        <f t="shared" si="1551"/>
        <v>0.00751724690628629-0.190074545176506i</v>
      </c>
      <c r="N2986" t="str">
        <f t="shared" si="1552"/>
        <v>-10.7785331517381i</v>
      </c>
      <c r="O2986" t="str">
        <f t="shared" si="1553"/>
        <v>-0.215341124007993+0.976538888273772i</v>
      </c>
      <c r="P2986" t="str">
        <f t="shared" si="1554"/>
        <v>1.21534112400799-0.976538888273772i</v>
      </c>
      <c r="Q2986" t="str">
        <f t="shared" si="1555"/>
        <v>-1.21534112400799+11.7550720400119i</v>
      </c>
      <c r="R2986" t="str">
        <f t="shared" si="1556"/>
        <v>-0.0927713940019251-0.0937971481580802i</v>
      </c>
      <c r="S2986" t="str">
        <f t="shared" si="1557"/>
        <v>1.11379863474982i</v>
      </c>
      <c r="T2986" t="str">
        <f t="shared" si="1558"/>
        <v>0.104471135561896-0.103328651983182i</v>
      </c>
      <c r="U2986" t="str">
        <f t="shared" si="1559"/>
        <v>0.0000333333333333333-0.000107296431715271i</v>
      </c>
      <c r="V2986" t="str">
        <f t="shared" si="1560"/>
        <v>6.66666666666667E-06-0.00107296431715271i</v>
      </c>
      <c r="W2986" t="str">
        <f t="shared" si="1561"/>
        <v>0.0000275780110698398-0.0000982885696403394i</v>
      </c>
      <c r="X2986" t="str">
        <f t="shared" si="1562"/>
        <v>0.0000277261295855901-0.0000981980151808673i</v>
      </c>
      <c r="Y2986" t="str">
        <f t="shared" si="1563"/>
        <v>0.009+6.60991094315292i</v>
      </c>
      <c r="Z2986" t="str">
        <f t="shared" si="1564"/>
        <v>-0.000178207705404469-0.0000505797029774537i</v>
      </c>
      <c r="AA2986" t="str">
        <f t="shared" si="1565"/>
        <v>0.00247959355669477-1.81547920911009i</v>
      </c>
      <c r="AB2986" t="str">
        <f t="shared" si="1566"/>
        <v>0.492731060080268-0.487342613387923i</v>
      </c>
      <c r="AC2986" t="str">
        <f t="shared" si="1567"/>
        <v>0.91107255545218-0.0973191068918864i</v>
      </c>
      <c r="AD2986" t="str">
        <f t="shared" si="1568"/>
        <v>0.591217606486216-0.471758084878988i</v>
      </c>
      <c r="AE2986" t="str">
        <f t="shared" si="1569"/>
        <v>-0.000129220916857022+0.0000541673148811773i</v>
      </c>
      <c r="AF2986" t="str">
        <f t="shared" si="1570"/>
        <v>-15.0761283089373-0.338011633605641i</v>
      </c>
      <c r="AG2986" t="str">
        <f t="shared" si="1571"/>
        <v>0.996904896324036-0.00388973720821417i</v>
      </c>
      <c r="AH2986" t="str">
        <f t="shared" si="1572"/>
        <v>0.00197556081499268-0.000767646749964868i</v>
      </c>
      <c r="AI2986">
        <f t="shared" si="1573"/>
        <v>-53.475484509697054</v>
      </c>
      <c r="AJ2986">
        <f t="shared" si="1574"/>
        <v>-21.234710732367184</v>
      </c>
      <c r="AK2986"/>
      <c r="AL2986"/>
      <c r="AM2986"/>
      <c r="AN2986"/>
    </row>
    <row r="2987" spans="1:40" x14ac:dyDescent="0.25">
      <c r="A2987"/>
      <c r="B2987">
        <f t="shared" si="1575"/>
        <v>1053000</v>
      </c>
      <c r="C2987" s="237" t="str">
        <f t="shared" si="1543"/>
        <v>-6.89264633510651E-08+0.00232575739680607i</v>
      </c>
      <c r="D2987" s="208" t="str">
        <f t="shared" si="1544"/>
        <v>-5.95700648544218+0.0178308067088465i</v>
      </c>
      <c r="E2987" t="str">
        <f t="shared" si="1545"/>
        <v>2870</v>
      </c>
      <c r="F2987" t="str">
        <f t="shared" si="1546"/>
        <v>0.777000777000777</v>
      </c>
      <c r="G2987" t="str">
        <f t="shared" si="1541"/>
        <v>0.777000777000777</v>
      </c>
      <c r="H2987" t="str">
        <f t="shared" si="1547"/>
        <v>9.11915016166781+0.355522631418992i</v>
      </c>
      <c r="I2987" t="str">
        <f t="shared" si="1548"/>
        <v>4135.12133028757i</v>
      </c>
      <c r="J2987" t="str">
        <f t="shared" si="1542"/>
        <v>-23144.5155841672+904.63222318435i</v>
      </c>
      <c r="K2987" t="str">
        <f t="shared" si="1549"/>
        <v>0.0069727025510365-0.178392742067226i</v>
      </c>
      <c r="L2987" t="str">
        <f t="shared" si="1550"/>
        <v>0.000530294588570995-0.0115018448429841i</v>
      </c>
      <c r="M2987" t="str">
        <f t="shared" si="1551"/>
        <v>0.00750299713960749-0.18989458691021i</v>
      </c>
      <c r="N2987" t="str">
        <f t="shared" si="1552"/>
        <v>-10.7887789056846i</v>
      </c>
      <c r="O2987" t="str">
        <f t="shared" si="1553"/>
        <v>-0.205324619222435+0.97869392597541i</v>
      </c>
      <c r="P2987" t="str">
        <f t="shared" si="1554"/>
        <v>1.20532461922243-0.97869392597541i</v>
      </c>
      <c r="Q2987" t="str">
        <f t="shared" si="1555"/>
        <v>-1.20532461922243+11.76747283166i</v>
      </c>
      <c r="R2987" t="str">
        <f t="shared" si="1556"/>
        <v>-0.0926885699140471-0.0929345509974072i</v>
      </c>
      <c r="S2987" t="str">
        <f t="shared" si="1557"/>
        <v>1.11485737869921i</v>
      </c>
      <c r="T2987" t="str">
        <f t="shared" si="1558"/>
        <v>0.103608769915557-0.103334536089753i</v>
      </c>
      <c r="U2987" t="str">
        <f t="shared" si="1559"/>
        <v>0.0000333333333333333-0.000107194535768722i</v>
      </c>
      <c r="V2987" t="str">
        <f t="shared" si="1560"/>
        <v>6.66666666666667E-06-0.00107194535768722i</v>
      </c>
      <c r="W2987" t="str">
        <f t="shared" si="1561"/>
        <v>0.0000275779630134734-0.0000981966447981615i</v>
      </c>
      <c r="X2987" t="str">
        <f t="shared" si="1562"/>
        <v>0.0000277257809588709-0.0000981061756790141i</v>
      </c>
      <c r="Y2987" t="str">
        <f t="shared" si="1563"/>
        <v>0.009+6.6161941284601i</v>
      </c>
      <c r="Z2987" t="str">
        <f t="shared" si="1564"/>
        <v>-0.000177871954698056-0.0000505305771880492i</v>
      </c>
      <c r="AA2987" t="str">
        <f t="shared" si="1565"/>
        <v>0.00247488598820555-1.81375506295397i</v>
      </c>
      <c r="AB2987" t="str">
        <f t="shared" si="1566"/>
        <v>0.488663770710702-0.487370365379444i</v>
      </c>
      <c r="AC2987" t="str">
        <f t="shared" si="1567"/>
        <v>0.911117448667865-0.0964513433344658i</v>
      </c>
      <c r="AD2987" t="str">
        <f t="shared" si="1568"/>
        <v>0.58638957554721-0.4728394826929i</v>
      </c>
      <c r="AE2987" t="str">
        <f t="shared" si="1569"/>
        <v>-0.000128195111994917+0.0000544742793355481i</v>
      </c>
      <c r="AF2987" t="str">
        <f t="shared" si="1570"/>
        <v>-15.07615664711-0.337691824710145i</v>
      </c>
      <c r="AG2987" t="str">
        <f t="shared" si="1571"/>
        <v>0.996900687194756-0.0038543489728677i</v>
      </c>
      <c r="AH2987" t="str">
        <f t="shared" si="1572"/>
        <v>0.00196013888104581-0.000772812455469117i</v>
      </c>
      <c r="AI2987">
        <f t="shared" si="1573"/>
        <v>-53.526773340692479</v>
      </c>
      <c r="AJ2987">
        <f t="shared" si="1574"/>
        <v>-21.517539133764682</v>
      </c>
      <c r="AK2987"/>
      <c r="AL2987"/>
      <c r="AM2987"/>
      <c r="AN2987"/>
    </row>
    <row r="2988" spans="1:40" x14ac:dyDescent="0.25">
      <c r="A2988"/>
      <c r="B2988">
        <f t="shared" si="1575"/>
        <v>1054000</v>
      </c>
      <c r="C2988" s="237" t="str">
        <f t="shared" si="1543"/>
        <v>-6.87957351428537E-08+0.00232355079586421i</v>
      </c>
      <c r="D2988" s="208" t="str">
        <f t="shared" si="1544"/>
        <v>-5.95700648443993+0.017813889434959i</v>
      </c>
      <c r="E2988" t="str">
        <f t="shared" si="1545"/>
        <v>2870</v>
      </c>
      <c r="F2988" t="str">
        <f t="shared" si="1546"/>
        <v>0.777000777000777</v>
      </c>
      <c r="G2988" t="str">
        <f t="shared" si="1541"/>
        <v>0.777000777000777</v>
      </c>
      <c r="H2988" t="str">
        <f t="shared" si="1547"/>
        <v>9.11917842041094+0.355186508723803i</v>
      </c>
      <c r="I2988" t="str">
        <f t="shared" si="1548"/>
        <v>4139.04832110455i</v>
      </c>
      <c r="J2988" t="str">
        <f t="shared" si="1542"/>
        <v>-23188.4975516078+905.491323111401i</v>
      </c>
      <c r="K2988" t="str">
        <f t="shared" si="1549"/>
        <v>0.00695949688879658-0.17822399005631i</v>
      </c>
      <c r="L2988" t="str">
        <f t="shared" si="1550"/>
        <v>0.00052929094371752-0.0114909785060402i</v>
      </c>
      <c r="M2988" t="str">
        <f t="shared" si="1551"/>
        <v>0.0074887878325141-0.18971496856235i</v>
      </c>
      <c r="N2988" t="str">
        <f t="shared" si="1552"/>
        <v>-10.7990246596311i</v>
      </c>
      <c r="O2988" t="str">
        <f t="shared" si="1553"/>
        <v>-0.195286560576218+0.980746225717087i</v>
      </c>
      <c r="P2988" t="str">
        <f t="shared" si="1554"/>
        <v>1.19528656057622-0.980746225717087i</v>
      </c>
      <c r="Q2988" t="str">
        <f t="shared" si="1555"/>
        <v>-1.19528656057622+11.7797708853482i</v>
      </c>
      <c r="R2988" t="str">
        <f t="shared" si="1556"/>
        <v>-0.0925994526034031-0.0920734104185081i</v>
      </c>
      <c r="S2988" t="str">
        <f t="shared" si="1557"/>
        <v>1.11591612264859i</v>
      </c>
      <c r="T2988" t="str">
        <f t="shared" si="1558"/>
        <v>0.102746203153254-0.103333222108571i</v>
      </c>
      <c r="U2988" t="str">
        <f t="shared" si="1559"/>
        <v>0.0000333333333333333-0.000107092833173117i</v>
      </c>
      <c r="V2988" t="str">
        <f t="shared" si="1560"/>
        <v>6.66666666666667E-06-0.00107092833173116i</v>
      </c>
      <c r="W2988" t="str">
        <f t="shared" si="1561"/>
        <v>0.0000275779149116578-0.0000981048957249286i</v>
      </c>
      <c r="X2988" t="str">
        <f t="shared" si="1562"/>
        <v>0.0000277254331420211-0.0000980145117817061i</v>
      </c>
      <c r="Y2988" t="str">
        <f t="shared" si="1563"/>
        <v>0.009+6.62247731376728i</v>
      </c>
      <c r="Z2988" t="str">
        <f t="shared" si="1564"/>
        <v>-0.000177537159184369-0.0000504815473902458i</v>
      </c>
      <c r="AA2988" t="str">
        <f t="shared" si="1565"/>
        <v>0.00247019181331411-1.81203418854846i</v>
      </c>
      <c r="AB2988" t="str">
        <f t="shared" si="1566"/>
        <v>0.484595532791265-0.487364168075881i</v>
      </c>
      <c r="AC2988" t="str">
        <f t="shared" si="1567"/>
        <v>0.911168755304726-0.0955847931208401i</v>
      </c>
      <c r="AD2988" t="str">
        <f t="shared" si="1568"/>
        <v>0.581550265696971-0.473871391798839i</v>
      </c>
      <c r="AE2988" t="str">
        <f t="shared" si="1569"/>
        <v>-0.00012716854321673+0.0000547722234211174i</v>
      </c>
      <c r="AF2988" t="str">
        <f t="shared" si="1570"/>
        <v>-15.0761849048509-0.337372619288844i</v>
      </c>
      <c r="AG2988" t="str">
        <f t="shared" si="1571"/>
        <v>0.996896810667603-0.00381895345166647i</v>
      </c>
      <c r="AH2988" t="str">
        <f t="shared" si="1572"/>
        <v>0.0019447004286567-0.000777840047955046i</v>
      </c>
      <c r="AI2988">
        <f t="shared" si="1573"/>
        <v>-53.578427704314358</v>
      </c>
      <c r="AJ2988">
        <f t="shared" si="1574"/>
        <v>-21.800390393124268</v>
      </c>
      <c r="AK2988"/>
      <c r="AL2988"/>
      <c r="AM2988"/>
      <c r="AN2988"/>
    </row>
    <row r="2989" spans="1:40" x14ac:dyDescent="0.25">
      <c r="A2989"/>
      <c r="B2989">
        <f t="shared" si="1575"/>
        <v>1055000</v>
      </c>
      <c r="C2989" s="237" t="str">
        <f t="shared" si="1543"/>
        <v>-6.86653784974151E-08+0.00232134837805208i</v>
      </c>
      <c r="D2989" s="208" t="str">
        <f t="shared" si="1544"/>
        <v>-5.95700648344052+0.0177970042317326i</v>
      </c>
      <c r="E2989" t="str">
        <f t="shared" si="1545"/>
        <v>2870</v>
      </c>
      <c r="F2989" t="str">
        <f t="shared" si="1546"/>
        <v>0.777000777000777</v>
      </c>
      <c r="G2989" t="str">
        <f t="shared" si="1541"/>
        <v>0.777000777000777</v>
      </c>
      <c r="H2989" t="str">
        <f t="shared" si="1547"/>
        <v>9.11920659902333+0.354851019870162i</v>
      </c>
      <c r="I2989" t="str">
        <f t="shared" si="1548"/>
        <v>4142.97531192154i</v>
      </c>
      <c r="J2989" t="str">
        <f t="shared" si="1542"/>
        <v>-23232.5212674751+906.350423038451i</v>
      </c>
      <c r="K2989" t="str">
        <f t="shared" si="1549"/>
        <v>0.00694632868862019-0.178055556534335i</v>
      </c>
      <c r="L2989" t="str">
        <f t="shared" si="1550"/>
        <v>0.000528290143436459-0.0114801326378863i</v>
      </c>
      <c r="M2989" t="str">
        <f t="shared" si="1551"/>
        <v>0.00747461883205665-0.189535689172221i</v>
      </c>
      <c r="N2989" t="str">
        <f t="shared" si="1552"/>
        <v>-10.8092704135776i</v>
      </c>
      <c r="O2989" t="str">
        <f t="shared" si="1553"/>
        <v>-0.185228001810086+0.982695572059548i</v>
      </c>
      <c r="P2989" t="str">
        <f t="shared" si="1554"/>
        <v>1.18522800181009-0.982695572059548i</v>
      </c>
      <c r="Q2989" t="str">
        <f t="shared" si="1555"/>
        <v>-1.18522800181009+11.7919659856371i</v>
      </c>
      <c r="R2989" t="str">
        <f t="shared" si="1556"/>
        <v>-0.0925040557987688-0.0912137641769388i</v>
      </c>
      <c r="S2989" t="str">
        <f t="shared" si="1557"/>
        <v>1.11697486659797i</v>
      </c>
      <c r="T2989" t="str">
        <f t="shared" si="1558"/>
        <v>0.101883482073435-0.103324705385601i</v>
      </c>
      <c r="U2989" t="str">
        <f t="shared" si="1559"/>
        <v>0.0000333333333333334-0.00010699132337864i</v>
      </c>
      <c r="V2989" t="str">
        <f t="shared" si="1560"/>
        <v>6.66666666666667E-06-0.0010699132337864i</v>
      </c>
      <c r="W2989" t="str">
        <f t="shared" si="1561"/>
        <v>0.0000275778667643939-0.0000980133219208061i</v>
      </c>
      <c r="X2989" t="str">
        <f t="shared" si="1562"/>
        <v>0.0000277250861317999-0.0000979230229895813i</v>
      </c>
      <c r="Y2989" t="str">
        <f t="shared" si="1563"/>
        <v>0.009+6.62876049907446i</v>
      </c>
      <c r="Z2989" t="str">
        <f t="shared" si="1564"/>
        <v>-0.000177203315243483-0.0000504326133002689i</v>
      </c>
      <c r="AA2989" t="str">
        <f t="shared" si="1565"/>
        <v>0.00246551098125932-1.81031657658953i</v>
      </c>
      <c r="AB2989" t="str">
        <f t="shared" si="1566"/>
        <v>0.480526567043678-0.48732399952679i</v>
      </c>
      <c r="AC2989" t="str">
        <f t="shared" si="1567"/>
        <v>0.911226462826855-0.0947194951943611i</v>
      </c>
      <c r="AD2989" t="str">
        <f t="shared" si="1568"/>
        <v>0.576700184183981-0.47485369099142i</v>
      </c>
      <c r="AE2989" t="str">
        <f t="shared" si="1569"/>
        <v>-0.000126141297110904+0.0000550611509201393i</v>
      </c>
      <c r="AF2989" t="str">
        <f t="shared" si="1570"/>
        <v>-15.0762130824639-0.337054015638429i</v>
      </c>
      <c r="AG2989" t="str">
        <f t="shared" si="1571"/>
        <v>0.996893266595617-0.00378355398970726i</v>
      </c>
      <c r="AH2989" t="str">
        <f t="shared" si="1572"/>
        <v>0.00192924681073531-0.000782729535635722i</v>
      </c>
      <c r="AI2989">
        <f t="shared" si="1573"/>
        <v>-53.630450837997181</v>
      </c>
      <c r="AJ2989">
        <f t="shared" si="1574"/>
        <v>-22.083264255857433</v>
      </c>
      <c r="AK2989"/>
      <c r="AL2989"/>
      <c r="AM2989"/>
      <c r="AN2989"/>
    </row>
    <row r="2990" spans="1:40" x14ac:dyDescent="0.25">
      <c r="A2990"/>
      <c r="B2990">
        <f t="shared" si="1575"/>
        <v>1056000</v>
      </c>
      <c r="C2990" s="237" t="str">
        <f t="shared" si="1543"/>
        <v>-6.8535392007981E-08+0.00231915013148579i</v>
      </c>
      <c r="D2990" s="208" t="str">
        <f t="shared" si="1544"/>
        <v>-5.95700648244396+0.0177801510080577i</v>
      </c>
      <c r="E2990" t="str">
        <f t="shared" si="1545"/>
        <v>2870</v>
      </c>
      <c r="F2990" t="str">
        <f t="shared" si="1546"/>
        <v>0.777000777000777</v>
      </c>
      <c r="G2990" t="str">
        <f t="shared" si="1541"/>
        <v>0.777000777000777</v>
      </c>
      <c r="H2990" t="str">
        <f t="shared" si="1547"/>
        <v>9.11923469780753+0.354516163070051i</v>
      </c>
      <c r="I2990" t="str">
        <f t="shared" si="1548"/>
        <v>4146.90230273853i</v>
      </c>
      <c r="J2990" t="str">
        <f t="shared" si="1542"/>
        <v>-23276.5867317689+907.209522965503i</v>
      </c>
      <c r="K2990" t="str">
        <f t="shared" si="1549"/>
        <v>0.00693319780901157-0.17788744060186i</v>
      </c>
      <c r="L2990" t="str">
        <f t="shared" si="1550"/>
        <v>0.000527292176995931-0.0114693071808659i</v>
      </c>
      <c r="M2990" t="str">
        <f t="shared" si="1551"/>
        <v>0.0074604899860075-0.189356747782726i</v>
      </c>
      <c r="N2990" t="str">
        <f t="shared" si="1552"/>
        <v>-10.8195161675241i</v>
      </c>
      <c r="O2990" t="str">
        <f t="shared" si="1553"/>
        <v>-0.175149998816777+0.984541760371028i</v>
      </c>
      <c r="P2990" t="str">
        <f t="shared" si="1554"/>
        <v>1.17514999881678-0.984541760371028i</v>
      </c>
      <c r="Q2990" t="str">
        <f t="shared" si="1555"/>
        <v>-1.17514999881678+11.8040579278951i</v>
      </c>
      <c r="R2990" t="str">
        <f t="shared" si="1556"/>
        <v>-0.0924023932282859-0.090355649984012i</v>
      </c>
      <c r="S2990" t="str">
        <f t="shared" si="1557"/>
        <v>1.11803361054735i</v>
      </c>
      <c r="T2990" t="str">
        <f t="shared" si="1558"/>
        <v>0.101020653584978-0.103308981324236i</v>
      </c>
      <c r="U2990" t="str">
        <f t="shared" si="1559"/>
        <v>0.0000333333333333333-0.000106890005837561i</v>
      </c>
      <c r="V2990" t="str">
        <f t="shared" si="1560"/>
        <v>6.66666666666667E-06-0.00106890005837561i</v>
      </c>
      <c r="W2990" t="str">
        <f t="shared" si="1561"/>
        <v>0.0000275778185716816-0.0000979219228878509i</v>
      </c>
      <c r="X2990" t="str">
        <f t="shared" si="1562"/>
        <v>0.0000277247399249818-0.0000978317088051674i</v>
      </c>
      <c r="Y2990" t="str">
        <f t="shared" si="1563"/>
        <v>0.009+6.63504368438164i</v>
      </c>
      <c r="Z2990" t="str">
        <f t="shared" si="1564"/>
        <v>-0.0001768704192726-0.0000503837746354693i</v>
      </c>
      <c r="AA2990" t="str">
        <f t="shared" si="1565"/>
        <v>0.00246084344152029-1.80860221780841i</v>
      </c>
      <c r="AB2990" t="str">
        <f t="shared" si="1566"/>
        <v>0.4764570947105-0.487249838052584i</v>
      </c>
      <c r="AC2990" t="str">
        <f t="shared" si="1567"/>
        <v>0.911290558692553-0.0938554884498616i</v>
      </c>
      <c r="AD2990" t="str">
        <f t="shared" si="1568"/>
        <v>0.571839839632869-0.475786264274279i</v>
      </c>
      <c r="AE2990" t="str">
        <f t="shared" si="1569"/>
        <v>-0.000125113460106489+0.0000553410664386904i</v>
      </c>
      <c r="AF2990" t="str">
        <f t="shared" si="1570"/>
        <v>-15.0762411802515-0.336736012061993i</v>
      </c>
      <c r="AG2990" t="str">
        <f t="shared" si="1571"/>
        <v>0.99689005479829-0.00374815392847117i</v>
      </c>
      <c r="AH2990" t="str">
        <f t="shared" si="1572"/>
        <v>0.00191377937825066-0.000787480940066663i</v>
      </c>
      <c r="AI2990">
        <f t="shared" si="1573"/>
        <v>-53.682846039095644</v>
      </c>
      <c r="AJ2990">
        <f t="shared" si="1574"/>
        <v>-22.366160465573266</v>
      </c>
      <c r="AK2990"/>
      <c r="AL2990"/>
      <c r="AM2990"/>
      <c r="AN2990"/>
    </row>
    <row r="2991" spans="1:40" x14ac:dyDescent="0.25">
      <c r="A2991"/>
      <c r="B2991">
        <f t="shared" si="1575"/>
        <v>1057000</v>
      </c>
      <c r="C2991" s="237" t="str">
        <f t="shared" si="1543"/>
        <v>-6.8405774274435E-08+0.00231695604432644i</v>
      </c>
      <c r="D2991" s="208" t="str">
        <f t="shared" si="1544"/>
        <v>-5.95700648145023+0.0177633296731694i</v>
      </c>
      <c r="E2991" t="str">
        <f t="shared" si="1545"/>
        <v>2870</v>
      </c>
      <c r="F2991" t="str">
        <f t="shared" si="1546"/>
        <v>0.777000777000777</v>
      </c>
      <c r="G2991" t="str">
        <f t="shared" si="1541"/>
        <v>0.777000777000777</v>
      </c>
      <c r="H2991" t="str">
        <f t="shared" si="1547"/>
        <v>9.11926271706459+0.354181936542151i</v>
      </c>
      <c r="I2991" t="str">
        <f t="shared" si="1548"/>
        <v>4150.82929355551i</v>
      </c>
      <c r="J2991" t="str">
        <f t="shared" si="1542"/>
        <v>-23320.6939444893+908.068622892553i</v>
      </c>
      <c r="K2991" t="str">
        <f t="shared" si="1549"/>
        <v>0.00692010410914182-0.177719641362825i</v>
      </c>
      <c r="L2991" t="str">
        <f t="shared" si="1550"/>
        <v>0.000526297033714566-0.0114585020775381i</v>
      </c>
      <c r="M2991" t="str">
        <f t="shared" si="1551"/>
        <v>0.00744640114285639-0.189178143440363i</v>
      </c>
      <c r="N2991" t="str">
        <f t="shared" si="1552"/>
        <v>-10.8297619214707i</v>
      </c>
      <c r="O2991" t="str">
        <f t="shared" si="1553"/>
        <v>-0.165053609530078+0.986284596848746i</v>
      </c>
      <c r="P2991" t="str">
        <f t="shared" si="1554"/>
        <v>1.16505360953008-0.986284596848746i</v>
      </c>
      <c r="Q2991" t="str">
        <f t="shared" si="1555"/>
        <v>-1.16505360953008+11.8160465183194i</v>
      </c>
      <c r="R2991" t="str">
        <f t="shared" si="1556"/>
        <v>-0.0922944786214168-0.0894991055115543i</v>
      </c>
      <c r="S2991" t="str">
        <f t="shared" si="1557"/>
        <v>1.11909235449673i</v>
      </c>
      <c r="T2991" t="str">
        <f t="shared" si="1558"/>
        <v>0.100157764712277-0.103286045387489i</v>
      </c>
      <c r="U2991" t="str">
        <f t="shared" si="1559"/>
        <v>0.0000333333333333334-0.000106788880004224i</v>
      </c>
      <c r="V2991" t="str">
        <f t="shared" si="1560"/>
        <v>6.66666666666667E-06-0.00106788880004224i</v>
      </c>
      <c r="W2991" t="str">
        <f t="shared" si="1561"/>
        <v>0.0000275777703335221-0.0000978306981300085i</v>
      </c>
      <c r="X2991" t="str">
        <f t="shared" si="1562"/>
        <v>0.0000277243945183572-0.0000977405687328794i</v>
      </c>
      <c r="Y2991" t="str">
        <f t="shared" si="1563"/>
        <v>0.009+6.64132686968882i</v>
      </c>
      <c r="Z2991" t="str">
        <f t="shared" si="1564"/>
        <v>-0.000176538467685966-0.0000503350311143197i</v>
      </c>
      <c r="AA2991" t="str">
        <f t="shared" si="1565"/>
        <v>0.00245618914381501-1.80689110297136i</v>
      </c>
      <c r="AB2991" t="str">
        <f t="shared" si="1566"/>
        <v>0.47238733757911-0.487141662254873i</v>
      </c>
      <c r="AC2991" t="str">
        <f t="shared" si="1567"/>
        <v>0.911361030352591-0.0929928117384997i</v>
      </c>
      <c r="AD2991" t="str">
        <f t="shared" si="1568"/>
        <v>0.566969741990556-0.476669000877128i</v>
      </c>
      <c r="AE2991" t="str">
        <f t="shared" si="1569"/>
        <v>-0.000124085118465702+0.000055611975404276i</v>
      </c>
      <c r="AF2991" t="str">
        <f t="shared" si="1570"/>
        <v>-15.0762691985148-0.336418606868982i</v>
      </c>
      <c r="AG2991" t="str">
        <f t="shared" si="1571"/>
        <v>0.996887175061604-0.0037127566054883i</v>
      </c>
      <c r="AH2991" t="str">
        <f t="shared" si="1572"/>
        <v>0.00189829948010153-0.000792094296113205i</v>
      </c>
      <c r="AI2991">
        <f t="shared" si="1573"/>
        <v>-53.735616666255552</v>
      </c>
      <c r="AJ2991">
        <f t="shared" si="1574"/>
        <v>-22.64907876411861</v>
      </c>
      <c r="AK2991"/>
      <c r="AL2991"/>
      <c r="AM2991"/>
      <c r="AN2991"/>
    </row>
    <row r="2992" spans="1:40" x14ac:dyDescent="0.25">
      <c r="A2992"/>
      <c r="B2992">
        <f t="shared" si="1575"/>
        <v>1058000</v>
      </c>
      <c r="C2992" s="237" t="str">
        <f t="shared" si="1543"/>
        <v>-6.82765239032738E-08+0.00231476610477985i</v>
      </c>
      <c r="D2992" s="208" t="str">
        <f t="shared" si="1544"/>
        <v>-5.95700648045931+0.0177465401366455i</v>
      </c>
      <c r="E2992" t="str">
        <f t="shared" si="1545"/>
        <v>2870</v>
      </c>
      <c r="F2992" t="str">
        <f t="shared" si="1546"/>
        <v>0.777000777000777</v>
      </c>
      <c r="G2992" t="str">
        <f t="shared" si="1541"/>
        <v>0.777000777000777</v>
      </c>
      <c r="H2992" t="str">
        <f t="shared" si="1547"/>
        <v>9.11929065709414+0.353848338511825i</v>
      </c>
      <c r="I2992" t="str">
        <f t="shared" si="1548"/>
        <v>4154.7562843725i</v>
      </c>
      <c r="J2992" t="str">
        <f t="shared" si="1542"/>
        <v>-23364.8429056364+908.927722819603i</v>
      </c>
      <c r="K2992" t="str">
        <f t="shared" si="1549"/>
        <v>0.00690704744884545-0.177552157924531i</v>
      </c>
      <c r="L2992" t="str">
        <f t="shared" si="1550"/>
        <v>0.000525304702961258-0.0114477172706772i</v>
      </c>
      <c r="M2992" t="str">
        <f t="shared" si="1551"/>
        <v>0.00743235215180671-0.188999875195208i</v>
      </c>
      <c r="N2992" t="str">
        <f t="shared" si="1552"/>
        <v>-10.8400076754172i</v>
      </c>
      <c r="O2992" t="str">
        <f t="shared" si="1553"/>
        <v>-0.154939893814165+0.987923898539182i</v>
      </c>
      <c r="P2992" t="str">
        <f t="shared" si="1554"/>
        <v>1.15493989381417-0.987923898539182i</v>
      </c>
      <c r="Q2992" t="str">
        <f t="shared" si="1555"/>
        <v>-1.15493989381417+11.8279315739564i</v>
      </c>
      <c r="R2992" t="str">
        <f t="shared" si="1556"/>
        <v>-0.0921803257109768-0.0886441683966444i</v>
      </c>
      <c r="S2992" t="str">
        <f t="shared" si="1557"/>
        <v>1.12015109844612i</v>
      </c>
      <c r="T2992" t="str">
        <f t="shared" si="1558"/>
        <v>0.099294862600344-0.103255893100272i</v>
      </c>
      <c r="U2992" t="str">
        <f t="shared" si="1559"/>
        <v>0.0000333333333333333-0.000106687945335033i</v>
      </c>
      <c r="V2992" t="str">
        <f t="shared" si="1560"/>
        <v>6.66666666666667E-06-0.00106687945335033i</v>
      </c>
      <c r="W2992" t="str">
        <f t="shared" si="1561"/>
        <v>0.0000275777220499156-0.0000977396471530967i</v>
      </c>
      <c r="X2992" t="str">
        <f t="shared" si="1562"/>
        <v>0.0000277240499087308-0.0000976496022790022i</v>
      </c>
      <c r="Y2992" t="str">
        <f t="shared" si="1563"/>
        <v>0.009+6.647610054996i</v>
      </c>
      <c r="Z2992" t="str">
        <f t="shared" si="1564"/>
        <v>-0.000176207456914759-0.000050286382456406i</v>
      </c>
      <c r="AA2992" t="str">
        <f t="shared" si="1565"/>
        <v>0.00245154803809904-1.80518322287961i</v>
      </c>
      <c r="AB2992" t="str">
        <f t="shared" si="1566"/>
        <v>0.468317518005776-0.486999451027203i</v>
      </c>
      <c r="AC2992" t="str">
        <f t="shared" si="1567"/>
        <v>0.911437865248403-0.092131503872592i</v>
      </c>
      <c r="AD2992" t="str">
        <f t="shared" si="1568"/>
        <v>0.562090402472396-0.477501795272087i</v>
      </c>
      <c r="AE2992" t="str">
        <f t="shared" si="1569"/>
        <v>-0.000123056358276527+0.0000558738840633244i</v>
      </c>
      <c r="AF2992" t="str">
        <f t="shared" si="1570"/>
        <v>-15.0762971375534-0.33610179837518i</v>
      </c>
      <c r="AG2992" t="str">
        <f t="shared" si="1571"/>
        <v>0.99688462713809-0.00367736535400462i</v>
      </c>
      <c r="AH2992" t="str">
        <f t="shared" si="1572"/>
        <v>0.00188280846298781-0.000796569651915829i</v>
      </c>
      <c r="AI2992">
        <f t="shared" si="1573"/>
        <v>-53.788766140825658</v>
      </c>
      <c r="AJ2992">
        <f t="shared" si="1574"/>
        <v>-22.932018891596687</v>
      </c>
      <c r="AK2992"/>
      <c r="AL2992"/>
      <c r="AM2992"/>
      <c r="AN2992"/>
    </row>
    <row r="2993" spans="1:40" x14ac:dyDescent="0.25">
      <c r="A2993"/>
      <c r="B2993">
        <f t="shared" si="1575"/>
        <v>1059000</v>
      </c>
      <c r="C2993" s="237" t="str">
        <f t="shared" si="1543"/>
        <v>-6.81476395075704E-08+0.00231258030109641i</v>
      </c>
      <c r="D2993" s="208" t="str">
        <f t="shared" si="1544"/>
        <v>-5.95700647947119+0.0177297823084058i</v>
      </c>
      <c r="E2993" t="str">
        <f t="shared" si="1545"/>
        <v>2870</v>
      </c>
      <c r="F2993" t="str">
        <f t="shared" si="1546"/>
        <v>0.777000777000777</v>
      </c>
      <c r="G2993" t="str">
        <f t="shared" si="1541"/>
        <v>0.777000777000777</v>
      </c>
      <c r="H2993" t="str">
        <f t="shared" si="1547"/>
        <v>9.11931851819444+0.353515367211074i</v>
      </c>
      <c r="I2993" t="str">
        <f t="shared" si="1548"/>
        <v>4158.68327518949i</v>
      </c>
      <c r="J2993" t="str">
        <f t="shared" si="1542"/>
        <v>-23409.0336152101+909.786822746654i</v>
      </c>
      <c r="K2993" t="str">
        <f t="shared" si="1549"/>
        <v>0.00689402768861663-0.177384989397627i</v>
      </c>
      <c r="L2993" t="str">
        <f t="shared" si="1550"/>
        <v>0.00052431517415484-0.0114369527032711i</v>
      </c>
      <c r="M2993" t="str">
        <f t="shared" si="1551"/>
        <v>0.00741834286277147-0.188821942100898i</v>
      </c>
      <c r="N2993" t="str">
        <f t="shared" si="1552"/>
        <v>-10.8502534293637i</v>
      </c>
      <c r="O2993" t="str">
        <f t="shared" si="1553"/>
        <v>-0.14480991335175+0.989459493357388i</v>
      </c>
      <c r="P2993" t="str">
        <f t="shared" si="1554"/>
        <v>1.14480991335175-0.989459493357388i</v>
      </c>
      <c r="Q2993" t="str">
        <f t="shared" si="1555"/>
        <v>-1.14480991335175+11.8397129227211i</v>
      </c>
      <c r="R2993" t="str">
        <f t="shared" si="1556"/>
        <v>-0.0920599482352477-0.0877908762462208i</v>
      </c>
      <c r="S2993" t="str">
        <f t="shared" si="1557"/>
        <v>1.1212098423955i</v>
      </c>
      <c r="T2993" t="str">
        <f t="shared" si="1558"/>
        <v>0.0984319945197881-0.10321852005178i</v>
      </c>
      <c r="U2993" t="str">
        <f t="shared" si="1559"/>
        <v>0.0000333333333333334-0.000106587201288446i</v>
      </c>
      <c r="V2993" t="str">
        <f t="shared" si="1560"/>
        <v>6.66666666666667E-06-0.00106587201288446i</v>
      </c>
      <c r="W2993" t="str">
        <f t="shared" si="1561"/>
        <v>0.0000275776737208628-0.0000976487694647987i</v>
      </c>
      <c r="X2993" t="str">
        <f t="shared" si="1562"/>
        <v>0.0000277237060929231-0.0000975588089516845i</v>
      </c>
      <c r="Y2993" t="str">
        <f t="shared" si="1563"/>
        <v>0.009+6.65389324030318i</v>
      </c>
      <c r="Z2993" t="str">
        <f t="shared" si="1564"/>
        <v>-0.000175877383406998-0.0000502378283824248i</v>
      </c>
      <c r="AA2993" t="str">
        <f t="shared" si="1565"/>
        <v>0.0024469200745641-1.80347856836909i</v>
      </c>
      <c r="AB2993" t="str">
        <f t="shared" si="1566"/>
        <v>0.464247858939135-0.486823183566312i</v>
      </c>
      <c r="AC2993" t="str">
        <f t="shared" si="1567"/>
        <v>0.911521050810185-0.091271603630312i</v>
      </c>
      <c r="AD2993" t="str">
        <f t="shared" si="1568"/>
        <v>0.55720233350759-0.478284547189583i</v>
      </c>
      <c r="AE2993" t="str">
        <f t="shared" si="1569"/>
        <v>-0.000122027265445264+0.0000561267994786635i</v>
      </c>
      <c r="AF2993" t="str">
        <f t="shared" si="1570"/>
        <v>-15.0763249976656-0.335785584902668i</v>
      </c>
      <c r="AG2993" t="str">
        <f t="shared" si="1571"/>
        <v>0.996882410746876-0.00364198350264552i</v>
      </c>
      <c r="AH2993" t="str">
        <f t="shared" si="1572"/>
        <v>0.00186730767128105-0.000800907068854972i</v>
      </c>
      <c r="AI2993">
        <f t="shared" si="1573"/>
        <v>-53.842297948315476</v>
      </c>
      <c r="AJ2993">
        <f t="shared" si="1574"/>
        <v>-23.214980586418989</v>
      </c>
      <c r="AK2993"/>
      <c r="AL2993"/>
      <c r="AM2993"/>
      <c r="AN2993"/>
    </row>
    <row r="2994" spans="1:40" x14ac:dyDescent="0.25">
      <c r="A2994"/>
      <c r="B2994">
        <f t="shared" si="1575"/>
        <v>1060000</v>
      </c>
      <c r="C2994" s="237" t="str">
        <f t="shared" si="1543"/>
        <v>-6.80191197069373E-08+0.00231039862157086i</v>
      </c>
      <c r="D2994" s="208" t="str">
        <f t="shared" si="1544"/>
        <v>-5.95700647848588+0.0177130560987099i</v>
      </c>
      <c r="E2994" t="str">
        <f t="shared" si="1545"/>
        <v>2870</v>
      </c>
      <c r="F2994" t="str">
        <f t="shared" si="1546"/>
        <v>0.777000777000777</v>
      </c>
      <c r="G2994" t="str">
        <f t="shared" si="1541"/>
        <v>0.777000777000777</v>
      </c>
      <c r="H2994" t="str">
        <f t="shared" si="1547"/>
        <v>9.11934630066236+0.35318302087852i</v>
      </c>
      <c r="I2994" t="str">
        <f t="shared" si="1548"/>
        <v>4162.61026600648i</v>
      </c>
      <c r="J2994" t="str">
        <f t="shared" si="1542"/>
        <v>-23453.2660732104+910.645922673704i</v>
      </c>
      <c r="K2994" t="str">
        <f t="shared" si="1549"/>
        <v>0.00688104468960533-0.177218134896093i</v>
      </c>
      <c r="L2994" t="str">
        <f t="shared" si="1550"/>
        <v>0.000523328436763838-0.0114262083185208i</v>
      </c>
      <c r="M2994" t="str">
        <f t="shared" si="1551"/>
        <v>0.00740437312636917-0.188644343214614i</v>
      </c>
      <c r="N2994" t="str">
        <f t="shared" si="1552"/>
        <v>-10.8604991833102i</v>
      </c>
      <c r="O2994" t="str">
        <f t="shared" si="1553"/>
        <v>-0.134664731533034+0.99089122010498i</v>
      </c>
      <c r="P2994" t="str">
        <f t="shared" si="1554"/>
        <v>1.13466473153303-0.99089122010498i</v>
      </c>
      <c r="Q2994" t="str">
        <f t="shared" si="1555"/>
        <v>-1.13466473153303+11.8513904034152i</v>
      </c>
      <c r="R2994" t="str">
        <f t="shared" si="1556"/>
        <v>-0.0919333599401729-0.0869392666417157i</v>
      </c>
      <c r="S2994" t="str">
        <f t="shared" si="1557"/>
        <v>1.12226858634488i</v>
      </c>
      <c r="T2994" t="str">
        <f t="shared" si="1558"/>
        <v>0.0975692078718589-0.103173921897993i</v>
      </c>
      <c r="U2994" t="str">
        <f t="shared" si="1559"/>
        <v>0.0000333333333333333-0.000106486647324967i</v>
      </c>
      <c r="V2994" t="str">
        <f t="shared" si="1560"/>
        <v>6.66666666666667E-06-0.00106486647324967i</v>
      </c>
      <c r="W2994" t="str">
        <f t="shared" si="1561"/>
        <v>0.0000275776253463644-0.0000975580645746611i</v>
      </c>
      <c r="X2994" t="str">
        <f t="shared" si="1562"/>
        <v>0.0000277233630677695-0.0000974681882609371i</v>
      </c>
      <c r="Y2994" t="str">
        <f t="shared" si="1563"/>
        <v>0.009+6.66017642561036i</v>
      </c>
      <c r="Z2994" t="str">
        <f t="shared" si="1564"/>
        <v>-0.000175548243627456-0.000050189368614176i</v>
      </c>
      <c r="AA2994" t="str">
        <f t="shared" si="1565"/>
        <v>0.00244230520363678-1.80177713031034i</v>
      </c>
      <c r="AB2994" t="str">
        <f t="shared" si="1566"/>
        <v>0.460178583943982-0.486612839383922i</v>
      </c>
      <c r="AC2994" t="str">
        <f t="shared" si="1567"/>
        <v>0.911610574454907-0.0904131497604241i</v>
      </c>
      <c r="AD2994" t="str">
        <f t="shared" si="1568"/>
        <v>0.552306048684916-0.479017161633621i</v>
      </c>
      <c r="AE2994" t="str">
        <f t="shared" si="1569"/>
        <v>-0.000120997925689204+0.0000563707295269052i</v>
      </c>
      <c r="AF2994" t="str">
        <f t="shared" si="1570"/>
        <v>-15.0763527791482-0.33546996477981i</v>
      </c>
      <c r="AG2994" t="str">
        <f t="shared" si="1571"/>
        <v>0.996880525573746-0.00360661437508372i</v>
      </c>
      <c r="AH2994" t="str">
        <f t="shared" si="1572"/>
        <v>0.0018517984468969-0.000805106621514066i</v>
      </c>
      <c r="AI2994">
        <f t="shared" si="1573"/>
        <v>-53.896215639892077</v>
      </c>
      <c r="AJ2994">
        <f t="shared" si="1574"/>
        <v>-23.497963585329597</v>
      </c>
      <c r="AK2994"/>
      <c r="AL2994"/>
      <c r="AM2994"/>
      <c r="AN2994"/>
    </row>
    <row r="2995" spans="1:40" x14ac:dyDescent="0.25">
      <c r="A2995"/>
      <c r="B2995">
        <f t="shared" si="1575"/>
        <v>1061000</v>
      </c>
      <c r="C2995" s="237" t="str">
        <f t="shared" si="1543"/>
        <v>-6.78909631274886E-08+0.00230822105454204i</v>
      </c>
      <c r="D2995" s="208" t="str">
        <f t="shared" si="1544"/>
        <v>-5.95700647750334+0.0176963614181556i</v>
      </c>
      <c r="E2995" t="str">
        <f t="shared" si="1545"/>
        <v>2870</v>
      </c>
      <c r="F2995" t="str">
        <f t="shared" si="1546"/>
        <v>0.777000777000777</v>
      </c>
      <c r="G2995" t="str">
        <f t="shared" si="1541"/>
        <v>0.777000777000777</v>
      </c>
      <c r="H2995" t="str">
        <f t="shared" si="1547"/>
        <v>9.1193740047933+0.35285129775936i</v>
      </c>
      <c r="I2995" t="str">
        <f t="shared" si="1548"/>
        <v>4166.53725682346i</v>
      </c>
      <c r="J2995" t="str">
        <f t="shared" si="1542"/>
        <v>-23497.5402796373+911.505022600756i</v>
      </c>
      <c r="K2995" t="str">
        <f t="shared" si="1549"/>
        <v>0.0068680983136137-0.177051593537224i</v>
      </c>
      <c r="L2995" t="str">
        <f t="shared" si="1550"/>
        <v>0.000522344480306178-0.011415484059839i</v>
      </c>
      <c r="M2995" t="str">
        <f t="shared" si="1551"/>
        <v>0.00739044279391988-0.188467077597063i</v>
      </c>
      <c r="N2995" t="str">
        <f t="shared" si="1552"/>
        <v>-10.8707449372567i</v>
      </c>
      <c r="O2995" t="str">
        <f t="shared" si="1553"/>
        <v>-0.124505413343966+0.992218928487079i</v>
      </c>
      <c r="P2995" t="str">
        <f t="shared" si="1554"/>
        <v>1.12450541334397-0.992218928487079i</v>
      </c>
      <c r="Q2995" t="str">
        <f t="shared" si="1555"/>
        <v>-1.12450541334397+11.8629638657438i</v>
      </c>
      <c r="R2995" t="str">
        <f t="shared" si="1556"/>
        <v>-0.0918005745816354-0.086089377143593i</v>
      </c>
      <c r="S2995" t="str">
        <f t="shared" si="1557"/>
        <v>1.12332733029426i</v>
      </c>
      <c r="T2995" t="str">
        <f t="shared" si="1558"/>
        <v>0.096706550193408-0.103122094364268i</v>
      </c>
      <c r="U2995" t="str">
        <f t="shared" si="1559"/>
        <v>0.0000333333333333333-0.00010638628290713i</v>
      </c>
      <c r="V2995" t="str">
        <f t="shared" si="1560"/>
        <v>6.66666666666667E-06-0.0010638628290713i</v>
      </c>
      <c r="W2995" t="str">
        <f t="shared" si="1561"/>
        <v>0.0000275775769264212-0.0000974675319940736i</v>
      </c>
      <c r="X2995" t="str">
        <f t="shared" si="1562"/>
        <v>0.0000277230208301205-0.0000973777397186113i</v>
      </c>
      <c r="Y2995" t="str">
        <f t="shared" si="1563"/>
        <v>0.009+6.66645961091754i</v>
      </c>
      <c r="Z2995" t="str">
        <f t="shared" si="1564"/>
        <v>-0.000175220034057552-0.0000501410028745586i</v>
      </c>
      <c r="AA2995" t="str">
        <f t="shared" si="1565"/>
        <v>0.0024377033759772-1.80007889960831i</v>
      </c>
      <c r="AB2995" t="str">
        <f t="shared" si="1566"/>
        <v>0.456109917224669-0.486368398318969i</v>
      </c>
      <c r="AC2995" t="str">
        <f t="shared" si="1567"/>
        <v>0.911706423584248-0.0895561809869184i</v>
      </c>
      <c r="AD2995" t="str">
        <f t="shared" si="1568"/>
        <v>0.547402062697946-0.479699548896472i</v>
      </c>
      <c r="AE2995" t="str">
        <f t="shared" si="1569"/>
        <v>-0.000119968424529251+0.0000566056828957553i</v>
      </c>
      <c r="AF2995" t="str">
        <f t="shared" si="1570"/>
        <v>-15.0763804822966-0.335154936341204i</v>
      </c>
      <c r="AG2995" t="str">
        <f t="shared" si="1571"/>
        <v>0.996878971271205-0.00357126128970546i</v>
      </c>
      <c r="AH2995" t="str">
        <f t="shared" si="1572"/>
        <v>0.0018362821291668-0.00080916839764118i</v>
      </c>
      <c r="AI2995">
        <f t="shared" si="1573"/>
        <v>-53.950522833927209</v>
      </c>
      <c r="AJ2995">
        <f t="shared" si="1574"/>
        <v>-23.780967623439761</v>
      </c>
      <c r="AK2995"/>
      <c r="AL2995"/>
      <c r="AM2995"/>
      <c r="AN2995"/>
    </row>
    <row r="2996" spans="1:40" x14ac:dyDescent="0.25">
      <c r="A2996"/>
      <c r="B2996">
        <f t="shared" si="1575"/>
        <v>1062000</v>
      </c>
      <c r="C2996" s="237" t="str">
        <f t="shared" si="1543"/>
        <v>-6.77631684018037E-08+0.00230604758839274i</v>
      </c>
      <c r="D2996" s="208" t="str">
        <f t="shared" si="1544"/>
        <v>-5.95700647652358+0.0176796981776777i</v>
      </c>
      <c r="E2996" t="str">
        <f t="shared" si="1545"/>
        <v>2870</v>
      </c>
      <c r="F2996" t="str">
        <f t="shared" si="1546"/>
        <v>0.777000777000777</v>
      </c>
      <c r="G2996" t="str">
        <f t="shared" si="1541"/>
        <v>0.777000777000777</v>
      </c>
      <c r="H2996" t="str">
        <f t="shared" si="1547"/>
        <v>9.11940163088137+0.352520196105344i</v>
      </c>
      <c r="I2996" t="str">
        <f t="shared" si="1548"/>
        <v>4170.46424764045i</v>
      </c>
      <c r="J2996" t="str">
        <f t="shared" si="1542"/>
        <v>-23541.8562344908+912.364122527806i</v>
      </c>
      <c r="K2996" t="str">
        <f t="shared" si="1549"/>
        <v>0.00685518842309239-0.176885364441617i</v>
      </c>
      <c r="L2996" t="str">
        <f t="shared" si="1550"/>
        <v>0.000521363294348892-0.0114047798708493i</v>
      </c>
      <c r="M2996" t="str">
        <f t="shared" si="1551"/>
        <v>0.00737655171744128-0.188290144312466i</v>
      </c>
      <c r="N2996" t="str">
        <f t="shared" si="1552"/>
        <v>-10.8809906912033i</v>
      </c>
      <c r="O2996" t="str">
        <f t="shared" si="1553"/>
        <v>-0.114333025254364+0.9934424791281i</v>
      </c>
      <c r="P2996" t="str">
        <f t="shared" si="1554"/>
        <v>1.11433302525436-0.9934424791281i</v>
      </c>
      <c r="Q2996" t="str">
        <f t="shared" si="1555"/>
        <v>-1.11433302525436+11.8744331703314i</v>
      </c>
      <c r="R2996" t="str">
        <f t="shared" si="1556"/>
        <v>-0.0916616059278115-0.0852412452958291i</v>
      </c>
      <c r="S2996" t="str">
        <f t="shared" si="1557"/>
        <v>1.12438607424364i</v>
      </c>
      <c r="T2996" t="str">
        <f t="shared" si="1558"/>
        <v>0.0958440691618164-0.10306303324804i</v>
      </c>
      <c r="U2996" t="str">
        <f t="shared" si="1559"/>
        <v>0.0000333333333333333-0.000106286107499496i</v>
      </c>
      <c r="V2996" t="str">
        <f t="shared" si="1560"/>
        <v>6.66666666666667E-06-0.00106286107499496i</v>
      </c>
      <c r="W2996" t="str">
        <f t="shared" si="1561"/>
        <v>0.0000275775284610333-0.000097377171236268i</v>
      </c>
      <c r="X2996" t="str">
        <f t="shared" si="1562"/>
        <v>0.0000277226793768404-0.0000972874628383991i</v>
      </c>
      <c r="Y2996" t="str">
        <f t="shared" si="1563"/>
        <v>0.009+6.67274279622472i</v>
      </c>
      <c r="Z2996" t="str">
        <f t="shared" si="1564"/>
        <v>-0.000174892751195263-0.0000500927308875622i</v>
      </c>
      <c r="AA2996" t="str">
        <f t="shared" si="1565"/>
        <v>0.00243311454247767-1.79838386720221i</v>
      </c>
      <c r="AB2996" t="str">
        <f t="shared" si="1566"/>
        <v>0.452042083648346-0.486089840550337i</v>
      </c>
      <c r="AC2996" t="str">
        <f t="shared" si="1567"/>
        <v>0.911808585582445-0.0887007360135973i</v>
      </c>
      <c r="AD2996" t="str">
        <f t="shared" si="1568"/>
        <v>0.542490891290071-0.480331624572792i</v>
      </c>
      <c r="AE2996" t="str">
        <f t="shared" si="1569"/>
        <v>-0.000118938847282601+0.0000568316690812787i</v>
      </c>
      <c r="AF2996" t="str">
        <f t="shared" si="1570"/>
        <v>-15.076408107405-0.334840497927666i</v>
      </c>
      <c r="AG2996" t="str">
        <f t="shared" si="1571"/>
        <v>0.996877747458536-0.00353592755927744i</v>
      </c>
      <c r="AH2996" t="str">
        <f t="shared" si="1572"/>
        <v>0.00182076005471057-0.000813092498109685i</v>
      </c>
      <c r="AI2996">
        <f t="shared" si="1573"/>
        <v>-54.005223217589453</v>
      </c>
      <c r="AJ2996">
        <f t="shared" si="1574"/>
        <v>-24.063992434266229</v>
      </c>
      <c r="AK2996"/>
      <c r="AL2996"/>
      <c r="AM2996"/>
      <c r="AN2996"/>
    </row>
    <row r="2997" spans="1:40" x14ac:dyDescent="0.25">
      <c r="A2997"/>
      <c r="B2997">
        <f t="shared" si="1575"/>
        <v>1063000</v>
      </c>
      <c r="C2997" s="237" t="str">
        <f t="shared" si="1543"/>
        <v>-6.76357341688914E-08+0.00230387821154946i</v>
      </c>
      <c r="D2997" s="208" t="str">
        <f t="shared" si="1544"/>
        <v>-5.95700647554659+0.0176630662885459i</v>
      </c>
      <c r="E2997" t="str">
        <f t="shared" si="1545"/>
        <v>2870</v>
      </c>
      <c r="F2997" t="str">
        <f t="shared" si="1546"/>
        <v>0.777000777000777</v>
      </c>
      <c r="G2997" t="str">
        <f t="shared" si="1541"/>
        <v>0.777000777000777</v>
      </c>
      <c r="H2997" t="str">
        <f t="shared" si="1547"/>
        <v>9.11942917921923+0.35218971417475i</v>
      </c>
      <c r="I2997" t="str">
        <f t="shared" si="1548"/>
        <v>4174.39123845744i</v>
      </c>
      <c r="J2997" t="str">
        <f t="shared" si="1542"/>
        <v>-23586.213937771+913.223222454857i</v>
      </c>
      <c r="K2997" t="str">
        <f t="shared" si="1549"/>
        <v>0.00684231488113686-0.176719446733151i</v>
      </c>
      <c r="L2997" t="str">
        <f t="shared" si="1550"/>
        <v>0.00052038486850787-0.0113940956953852i</v>
      </c>
      <c r="M2997" t="str">
        <f t="shared" si="1551"/>
        <v>0.00736269974964473-0.188113542428536i</v>
      </c>
      <c r="N2997" t="str">
        <f t="shared" si="1552"/>
        <v>-10.8912364451498i</v>
      </c>
      <c r="O2997" t="str">
        <f t="shared" si="1553"/>
        <v>-0.104148635106341+0.994561743586333i</v>
      </c>
      <c r="P2997" t="str">
        <f t="shared" si="1554"/>
        <v>1.10414863510634-0.994561743586333i</v>
      </c>
      <c r="Q2997" t="str">
        <f t="shared" si="1555"/>
        <v>-1.10414863510634+11.8857981887361i</v>
      </c>
      <c r="R2997" t="str">
        <f t="shared" si="1556"/>
        <v>-0.0915164677616125-0.084394908630387i</v>
      </c>
      <c r="S2997" t="str">
        <f t="shared" si="1557"/>
        <v>1.12544481819303i</v>
      </c>
      <c r="T2997" t="str">
        <f t="shared" si="1558"/>
        <v>0.0949818125999433-0.102996734421636i</v>
      </c>
      <c r="U2997" t="str">
        <f t="shared" si="1559"/>
        <v>0.0000333333333333333-0.00010618612056864i</v>
      </c>
      <c r="V2997" t="str">
        <f t="shared" si="1560"/>
        <v>6.66666666666667E-06-0.0010618612056864i</v>
      </c>
      <c r="W2997" t="str">
        <f t="shared" si="1561"/>
        <v>0.0000275774799502018-0.0000972869818163095i</v>
      </c>
      <c r="X2997" t="str">
        <f t="shared" si="1562"/>
        <v>0.0000277223387048095-0.0000971973571358244i</v>
      </c>
      <c r="Y2997" t="str">
        <f t="shared" si="1563"/>
        <v>0.009+6.6790259815319i</v>
      </c>
      <c r="Z2997" t="str">
        <f t="shared" si="1564"/>
        <v>-0.000174566391555037-0.000050044552378266i</v>
      </c>
      <c r="AA2997" t="str">
        <f t="shared" si="1565"/>
        <v>0.00242853865426142-1.79669202406536i</v>
      </c>
      <c r="AB2997" t="str">
        <f t="shared" si="1566"/>
        <v>0.447975308768301-0.485777146610136i</v>
      </c>
      <c r="AC2997" t="str">
        <f t="shared" si="1567"/>
        <v>0.911917047814056-0.0878468535286519i</v>
      </c>
      <c r="AD2997" t="str">
        <f t="shared" si="1568"/>
        <v>0.537573051199623-0.48091330957317i</v>
      </c>
      <c r="AE2997" t="str">
        <f t="shared" si="1569"/>
        <v>-0.000117909279055489+0.0000570486983850748i</v>
      </c>
      <c r="AF2997" t="str">
        <f t="shared" si="1570"/>
        <v>-15.0764356547658-0.334526647886204i</v>
      </c>
      <c r="AG2997" t="str">
        <f t="shared" si="1571"/>
        <v>0.996876853721874-0.00350061649061625i</v>
      </c>
      <c r="AH2997" t="str">
        <f t="shared" si="1572"/>
        <v>0.00180523355730992-0.000816879036877179i</v>
      </c>
      <c r="AI2997">
        <f t="shared" si="1573"/>
        <v>-54.060320548484214</v>
      </c>
      <c r="AJ2997">
        <f t="shared" si="1574"/>
        <v>-24.34703774975247</v>
      </c>
      <c r="AK2997"/>
      <c r="AL2997"/>
      <c r="AM2997"/>
      <c r="AN2997"/>
    </row>
    <row r="2998" spans="1:40" x14ac:dyDescent="0.25">
      <c r="A2998"/>
      <c r="B2998">
        <f t="shared" si="1575"/>
        <v>1064000</v>
      </c>
      <c r="C2998" s="237" t="str">
        <f t="shared" si="1543"/>
        <v>-6.75086590741527E-08+0.00230171291248218i</v>
      </c>
      <c r="D2998" s="208" t="str">
        <f t="shared" si="1544"/>
        <v>-5.95700647457234+0.0176464656623634i</v>
      </c>
      <c r="E2998" t="str">
        <f t="shared" si="1545"/>
        <v>2870</v>
      </c>
      <c r="F2998" t="str">
        <f t="shared" si="1546"/>
        <v>0.777000777000777</v>
      </c>
      <c r="G2998" t="str">
        <f t="shared" si="1541"/>
        <v>0.777000777000777</v>
      </c>
      <c r="H2998" t="str">
        <f t="shared" si="1547"/>
        <v>9.1194566500982+0.351859850232336i</v>
      </c>
      <c r="I2998" t="str">
        <f t="shared" si="1548"/>
        <v>4178.31822927442i</v>
      </c>
      <c r="J2998" t="str">
        <f t="shared" si="1542"/>
        <v>-23630.6133894777+914.082322381907i</v>
      </c>
      <c r="K2998" t="str">
        <f t="shared" si="1549"/>
        <v>0.0068294775514839-0.176553839538979i</v>
      </c>
      <c r="L2998" t="str">
        <f t="shared" si="1550"/>
        <v>0.000519409192447575-0.0113834314774893i</v>
      </c>
      <c r="M2998" t="str">
        <f t="shared" si="1551"/>
        <v>0.00734888674393147-0.187937271016468i</v>
      </c>
      <c r="N2998" t="str">
        <f t="shared" si="1552"/>
        <v>-10.9014821990963i</v>
      </c>
      <c r="O2998" t="str">
        <f t="shared" si="1553"/>
        <v>-0.093953312001632+0.995576604367501i</v>
      </c>
      <c r="P2998" t="str">
        <f t="shared" si="1554"/>
        <v>1.09395331200163-0.995576604367501i</v>
      </c>
      <c r="Q2998" t="str">
        <f t="shared" si="1555"/>
        <v>-1.09395331200163+11.8970588034638i</v>
      </c>
      <c r="R2998" t="str">
        <f t="shared" si="1556"/>
        <v>-0.0913651738831902-0.0835504046715401i</v>
      </c>
      <c r="S2998" t="str">
        <f t="shared" si="1557"/>
        <v>1.12650356214241i</v>
      </c>
      <c r="T2998" t="str">
        <f t="shared" si="1558"/>
        <v>0.0941198284809298-0.102923193835174i</v>
      </c>
      <c r="U2998" t="str">
        <f t="shared" si="1559"/>
        <v>0.0000333333333333334-0.000106086321583144i</v>
      </c>
      <c r="V2998" t="str">
        <f t="shared" si="1560"/>
        <v>6.66666666666667E-06-0.00106086321583144i</v>
      </c>
      <c r="W2998" t="str">
        <f t="shared" si="1561"/>
        <v>0.0000275774313939271-0.0000971969632510863i</v>
      </c>
      <c r="X2998" t="str">
        <f t="shared" si="1562"/>
        <v>0.0000277219988109221-0.0000971074221282321i</v>
      </c>
      <c r="Y2998" t="str">
        <f t="shared" si="1563"/>
        <v>0.009+6.68530916683908i</v>
      </c>
      <c r="Z2998" t="str">
        <f t="shared" si="1564"/>
        <v>-0.000174240951667691-0.0000499964670728305i</v>
      </c>
      <c r="AA2998" t="str">
        <f t="shared" si="1565"/>
        <v>0.00242397566268125-1.79500336120499i</v>
      </c>
      <c r="AB2998" t="str">
        <f t="shared" si="1566"/>
        <v>0.443909818846616-0.485430297397371i</v>
      </c>
      <c r="AC2998" t="str">
        <f t="shared" si="1567"/>
        <v>0.912031797621649-0.0869945722090939i</v>
      </c>
      <c r="AD2998" t="str">
        <f t="shared" si="1568"/>
        <v>0.532649060104183-0.48144453013708i</v>
      </c>
      <c r="AE2998" t="str">
        <f t="shared" si="1569"/>
        <v>-0.000116879804735846+0.0000572567819114157i</v>
      </c>
      <c r="AF2998" t="str">
        <f t="shared" si="1570"/>
        <v>-15.0764631246705-0.334213384569973i</v>
      </c>
      <c r="AG2998" t="str">
        <f t="shared" si="1571"/>
        <v>0.996876289614274-0.00346533138425429i</v>
      </c>
      <c r="AH2998" t="str">
        <f t="shared" si="1572"/>
        <v>0.00178970396778088-0.000820528140943686i</v>
      </c>
      <c r="AI2998">
        <f t="shared" si="1573"/>
        <v>-54.115818656349674</v>
      </c>
      <c r="AJ2998">
        <f t="shared" si="1574"/>
        <v>-24.630103300323047</v>
      </c>
      <c r="AK2998"/>
      <c r="AL2998"/>
      <c r="AM2998"/>
      <c r="AN2998"/>
    </row>
    <row r="2999" spans="1:40" x14ac:dyDescent="0.25">
      <c r="A2999"/>
      <c r="B2999">
        <f t="shared" si="1575"/>
        <v>1065000</v>
      </c>
      <c r="C2999" s="237" t="str">
        <f t="shared" si="1543"/>
        <v>-6.73819417693449E-08+0.00229955167970422i</v>
      </c>
      <c r="D2999" s="208" t="str">
        <f t="shared" si="1544"/>
        <v>-5.95700647360085+0.0176298962110657i</v>
      </c>
      <c r="E2999" t="str">
        <f t="shared" si="1545"/>
        <v>2870</v>
      </c>
      <c r="F2999" t="str">
        <f t="shared" si="1546"/>
        <v>0.777000777000777</v>
      </c>
      <c r="G2999" t="str">
        <f t="shared" si="1541"/>
        <v>0.777000777000777</v>
      </c>
      <c r="H2999" t="str">
        <f t="shared" si="1547"/>
        <v>9.11948404380824+0.351530602549331i</v>
      </c>
      <c r="I2999" t="str">
        <f t="shared" si="1548"/>
        <v>4182.24522009141i</v>
      </c>
      <c r="J2999" t="str">
        <f t="shared" si="1542"/>
        <v>-23675.0545896111+914.941422308959i</v>
      </c>
      <c r="K2999" t="str">
        <f t="shared" si="1549"/>
        <v>0.00681667629850783-0.176388541989505i</v>
      </c>
      <c r="L2999" t="str">
        <f t="shared" si="1550"/>
        <v>0.000518436255880757-0.011372787161412i</v>
      </c>
      <c r="M2999" t="str">
        <f t="shared" si="1551"/>
        <v>0.00733511255438859-0.187761329150917i</v>
      </c>
      <c r="N2999" t="str">
        <f t="shared" si="1552"/>
        <v>-10.9117279530428i</v>
      </c>
      <c r="O2999" t="str">
        <f t="shared" si="1553"/>
        <v>-0.0837481261897467+0.996486954937046i</v>
      </c>
      <c r="P2999" t="str">
        <f t="shared" si="1554"/>
        <v>1.08374812618975-0.996486954937046i</v>
      </c>
      <c r="Q2999" t="str">
        <f t="shared" si="1555"/>
        <v>-1.08374812618975+11.9082149079798i</v>
      </c>
      <c r="R2999" t="str">
        <f t="shared" si="1556"/>
        <v>-0.0912077381125391-0.0827077709402346i</v>
      </c>
      <c r="S2999" t="str">
        <f t="shared" si="1557"/>
        <v>1.12756230609179i</v>
      </c>
      <c r="T2999" t="str">
        <f t="shared" si="1558"/>
        <v>0.0932581649330825-0.102842407519591i</v>
      </c>
      <c r="U2999" t="str">
        <f t="shared" si="1559"/>
        <v>0.0000333333333333333-0.000105986710013582i</v>
      </c>
      <c r="V2999" t="str">
        <f t="shared" si="1560"/>
        <v>6.66666666666667E-06-0.00105986710013582i</v>
      </c>
      <c r="W2999" t="str">
        <f t="shared" si="1561"/>
        <v>0.0000275773827922095-0.0000971071150592968i</v>
      </c>
      <c r="X2999" t="str">
        <f t="shared" si="1562"/>
        <v>0.0000277216596920866-0.0000970176573347755i</v>
      </c>
      <c r="Y2999" t="str">
        <f t="shared" si="1563"/>
        <v>0.009+6.69159235214626i</v>
      </c>
      <c r="Z2999" t="str">
        <f t="shared" si="1564"/>
        <v>-0.000173916428080314-0.0000499484746984918i</v>
      </c>
      <c r="AA2999" t="str">
        <f t="shared" si="1565"/>
        <v>0.00241942551931829-1.79331786966214i</v>
      </c>
      <c r="AB2999" t="str">
        <f t="shared" si="1566"/>
        <v>0.439845840877201-0.485049274192223i</v>
      </c>
      <c r="AC2999" t="str">
        <f t="shared" si="1567"/>
        <v>0.912152822323395-0.0861439307252305i</v>
      </c>
      <c r="AD2999" t="str">
        <f t="shared" si="1568"/>
        <v>0.527719436565361-0.481925217845269i</v>
      </c>
      <c r="AE2999" t="str">
        <f t="shared" si="1569"/>
        <v>-0.000115850508986113+0.0000574559315642892i</v>
      </c>
      <c r="AF2999" t="str">
        <f t="shared" si="1570"/>
        <v>-15.0764905174091-0.333900706338265i</v>
      </c>
      <c r="AG2999" t="str">
        <f t="shared" si="1571"/>
        <v>0.996876054655786-0.00343007553411078i</v>
      </c>
      <c r="AH2999" t="str">
        <f t="shared" si="1572"/>
        <v>0.00177417261384833-0.000824039950307962i</v>
      </c>
      <c r="AI2999">
        <f t="shared" si="1573"/>
        <v>-54.171721444800113</v>
      </c>
      <c r="AJ2999">
        <f t="shared" si="1574"/>
        <v>-24.913188814903627</v>
      </c>
      <c r="AK2999"/>
      <c r="AL2999"/>
      <c r="AM2999"/>
      <c r="AN2999"/>
    </row>
    <row r="3000" spans="1:40" x14ac:dyDescent="0.25">
      <c r="A3000"/>
      <c r="B3000">
        <f t="shared" si="1575"/>
        <v>1066000</v>
      </c>
      <c r="C3000" s="237" t="str">
        <f t="shared" si="1543"/>
        <v>-6.72555809125471E-08+0.00229739450177198i</v>
      </c>
      <c r="D3000" s="208" t="str">
        <f t="shared" si="1544"/>
        <v>-5.95700647263208+0.0176133578469185i</v>
      </c>
      <c r="E3000" t="str">
        <f t="shared" si="1545"/>
        <v>2870</v>
      </c>
      <c r="F3000" t="str">
        <f t="shared" si="1546"/>
        <v>0.777000777000777</v>
      </c>
      <c r="G3000" t="str">
        <f t="shared" si="1541"/>
        <v>0.777000777000777</v>
      </c>
      <c r="H3000" t="str">
        <f t="shared" si="1547"/>
        <v>9.11951136063795+0.351201969403388i</v>
      </c>
      <c r="I3000" t="str">
        <f t="shared" si="1548"/>
        <v>4186.1722109084i</v>
      </c>
      <c r="J3000" t="str">
        <f t="shared" si="1542"/>
        <v>-23719.5375381711+915.800522236009i</v>
      </c>
      <c r="K3000" t="str">
        <f t="shared" si="1549"/>
        <v>0.00680391098721706-0.176223553218372i</v>
      </c>
      <c r="L3000" t="str">
        <f t="shared" si="1550"/>
        <v>0.00051746604856821-0.0113621626916108i</v>
      </c>
      <c r="M3000" t="str">
        <f t="shared" si="1551"/>
        <v>0.00732137703578527-0.187585715909983i</v>
      </c>
      <c r="N3000" t="str">
        <f t="shared" si="1552"/>
        <v>-10.9219737069893i</v>
      </c>
      <c r="O3000" t="str">
        <f t="shared" si="1553"/>
        <v>-0.0735341489555293+0.997292699731321i</v>
      </c>
      <c r="P3000" t="str">
        <f t="shared" si="1554"/>
        <v>1.07353414895553-0.997292699731321i</v>
      </c>
      <c r="Q3000" t="str">
        <f t="shared" si="1555"/>
        <v>-1.07353414895553+11.9192664067206i</v>
      </c>
      <c r="R3000" t="str">
        <f t="shared" si="1556"/>
        <v>-0.0910441742921616-0.0818670449583407i</v>
      </c>
      <c r="S3000" t="str">
        <f t="shared" si="1557"/>
        <v>1.12862105004117i</v>
      </c>
      <c r="T3000" t="str">
        <f t="shared" si="1558"/>
        <v>0.0923968702446502-0.102754371589751i</v>
      </c>
      <c r="U3000" t="str">
        <f t="shared" si="1559"/>
        <v>0.0000333333333333334-0.000105887285332519i</v>
      </c>
      <c r="V3000" t="str">
        <f t="shared" si="1560"/>
        <v>6.66666666666667E-06-0.00105887285332519i</v>
      </c>
      <c r="W3000" t="str">
        <f t="shared" si="1561"/>
        <v>0.00002757733414505-0.0000970174367614508i</v>
      </c>
      <c r="X3000" t="str">
        <f t="shared" si="1562"/>
        <v>0.0000277213213452272-0.0000969280622764177i</v>
      </c>
      <c r="Y3000" t="str">
        <f t="shared" si="1563"/>
        <v>0.009+6.69787553745344i</v>
      </c>
      <c r="Z3000" t="str">
        <f t="shared" si="1564"/>
        <v>-0.000173592817356198-0.0000499005749835596i</v>
      </c>
      <c r="AA3000" t="str">
        <f t="shared" si="1565"/>
        <v>0.00241488817598068-1.79163554051145i</v>
      </c>
      <c r="AB3000" t="str">
        <f t="shared" si="1566"/>
        <v>0.435783602608322-0.484634058670712i</v>
      </c>
      <c r="AC3000" t="str">
        <f t="shared" si="1567"/>
        <v>0.912280109210602-0.0852949677450248i</v>
      </c>
      <c r="AD3000" t="str">
        <f t="shared" si="1568"/>
        <v>0.522784699972979-0.482355309631484i</v>
      </c>
      <c r="AE3000" t="str">
        <f t="shared" si="1569"/>
        <v>-0.000114821476236008+0.0000576461600443911i</v>
      </c>
      <c r="AF3000" t="str">
        <f t="shared" si="1570"/>
        <v>-15.07651783327-0.33358861155647i</v>
      </c>
      <c r="AG3000" t="str">
        <f t="shared" si="1571"/>
        <v>0.996876148333535-0.00339485222716062i</v>
      </c>
      <c r="AH3000" t="str">
        <f t="shared" si="1572"/>
        <v>0.0017586408200201-0.0008274146179228i</v>
      </c>
      <c r="AI3000">
        <f t="shared" si="1573"/>
        <v>-54.228032893127093</v>
      </c>
      <c r="AJ3000">
        <f t="shared" si="1574"/>
        <v>-25.196294020959392</v>
      </c>
      <c r="AK3000"/>
      <c r="AL3000"/>
      <c r="AM3000"/>
      <c r="AN3000"/>
    </row>
    <row r="3001" spans="1:40" x14ac:dyDescent="0.25">
      <c r="A3001"/>
      <c r="B3001">
        <f t="shared" si="1575"/>
        <v>1067000</v>
      </c>
      <c r="C3001" s="237" t="str">
        <f t="shared" si="1543"/>
        <v>-6.71295751681229E-08+0.00229524136728479i</v>
      </c>
      <c r="D3001" s="208" t="str">
        <f t="shared" si="1544"/>
        <v>-5.95700647166603+0.0175968504825167i</v>
      </c>
      <c r="E3001" t="str">
        <f t="shared" si="1545"/>
        <v>2870</v>
      </c>
      <c r="F3001" t="str">
        <f t="shared" si="1546"/>
        <v>0.777000777000777</v>
      </c>
      <c r="G3001" t="str">
        <f t="shared" si="1541"/>
        <v>0.777000777000777</v>
      </c>
      <c r="H3001" t="str">
        <f t="shared" si="1547"/>
        <v>9.11953860087456+0.350873949078566i</v>
      </c>
      <c r="I3001" t="str">
        <f t="shared" si="1548"/>
        <v>4190.09920172539i</v>
      </c>
      <c r="J3001" t="str">
        <f t="shared" si="1542"/>
        <v>-23764.0622351577+916.659622163059i</v>
      </c>
      <c r="K3001" t="str">
        <f t="shared" si="1549"/>
        <v>0.00679118148325054-0.176058872362449i</v>
      </c>
      <c r="L3001" t="str">
        <f t="shared" si="1550"/>
        <v>0.000516498560318473-0.011351558012749i</v>
      </c>
      <c r="M3001" t="str">
        <f t="shared" si="1551"/>
        <v>0.00730768004356901-0.187410430375198i</v>
      </c>
      <c r="N3001" t="str">
        <f t="shared" si="1552"/>
        <v>-10.9322194609359i</v>
      </c>
      <c r="O3001" t="str">
        <f t="shared" si="1553"/>
        <v>-0.0633124525066053+0.997993754167629i</v>
      </c>
      <c r="P3001" t="str">
        <f t="shared" si="1554"/>
        <v>1.06331245250661-0.997993754167629i</v>
      </c>
      <c r="Q3001" t="str">
        <f t="shared" si="1555"/>
        <v>-1.06331245250661+11.9302132151035i</v>
      </c>
      <c r="R3001" t="str">
        <f t="shared" si="1556"/>
        <v>-0.0908744962898206-0.0810282642528608i</v>
      </c>
      <c r="S3001" t="str">
        <f t="shared" si="1557"/>
        <v>1.12967979399055i</v>
      </c>
      <c r="T3001" t="str">
        <f t="shared" si="1558"/>
        <v>0.0915359928685836-0.10265908224768i</v>
      </c>
      <c r="U3001" t="str">
        <f t="shared" si="1559"/>
        <v>0.0000333333333333333-0.000105788047014494i</v>
      </c>
      <c r="V3001" t="str">
        <f t="shared" si="1560"/>
        <v>6.66666666666667E-06-0.00105788047014494i</v>
      </c>
      <c r="W3001" t="str">
        <f t="shared" si="1561"/>
        <v>0.0000275772854524491-0.0000969279278798524i</v>
      </c>
      <c r="X3001" t="str">
        <f t="shared" si="1562"/>
        <v>0.0000277209837672816-0.0000968386364759145i</v>
      </c>
      <c r="Y3001" t="str">
        <f t="shared" si="1563"/>
        <v>0.009+6.70415872276062i</v>
      </c>
      <c r="Z3001" t="str">
        <f t="shared" si="1564"/>
        <v>-0.00017327011607472-0.0000498527676574081i</v>
      </c>
      <c r="AA3001" t="str">
        <f t="shared" si="1565"/>
        <v>0.0024103635847023-1.78995636486101i</v>
      </c>
      <c r="AB3001" t="str">
        <f t="shared" si="1566"/>
        <v>0.431723332565052-0.484184632919949i</v>
      </c>
      <c r="AC3001" t="str">
        <f t="shared" si="1567"/>
        <v>0.912413645545144-0.084447721938423i</v>
      </c>
      <c r="AD3001" t="str">
        <f t="shared" si="1568"/>
        <v>0.517845370489226-0.482734747793711i</v>
      </c>
      <c r="AE3001" t="str">
        <f t="shared" si="1569"/>
        <v>-0.000113792790675342+0.0000578274808460531i</v>
      </c>
      <c r="AF3001" t="str">
        <f t="shared" si="1570"/>
        <v>-15.0765450725406-0.333277098596049i</v>
      </c>
      <c r="AG3001" t="str">
        <f t="shared" si="1571"/>
        <v>0.9968765701018-0.0033596647431049i</v>
      </c>
      <c r="AH3001" t="str">
        <f t="shared" si="1572"/>
        <v>0.00174310990746178-0.000830652309649083i</v>
      </c>
      <c r="AI3001">
        <f t="shared" si="1573"/>
        <v>-54.284757058156487</v>
      </c>
      <c r="AJ3001">
        <f t="shared" si="1574"/>
        <v>-25.479418644532281</v>
      </c>
      <c r="AK3001"/>
      <c r="AL3001"/>
      <c r="AM3001"/>
      <c r="AN3001"/>
    </row>
    <row r="3002" spans="1:40" x14ac:dyDescent="0.25">
      <c r="A3002"/>
      <c r="B3002">
        <f t="shared" si="1575"/>
        <v>1068000</v>
      </c>
      <c r="C3002" s="237" t="str">
        <f t="shared" si="1543"/>
        <v>-6.70039232066865E-08+0.00229309226488464i</v>
      </c>
      <c r="D3002" s="208" t="str">
        <f t="shared" si="1544"/>
        <v>-5.9570064707027+0.0175803740307822i</v>
      </c>
      <c r="E3002" t="str">
        <f t="shared" si="1545"/>
        <v>2870</v>
      </c>
      <c r="F3002" t="str">
        <f t="shared" si="1546"/>
        <v>0.777000777000777</v>
      </c>
      <c r="G3002" t="str">
        <f t="shared" si="1541"/>
        <v>0.777000777000777</v>
      </c>
      <c r="H3002" t="str">
        <f t="shared" si="1547"/>
        <v>9.11956576480401+0.35054653986529i</v>
      </c>
      <c r="I3002" t="str">
        <f t="shared" si="1548"/>
        <v>4194.02619254237i</v>
      </c>
      <c r="J3002" t="str">
        <f t="shared" si="1542"/>
        <v>-23808.6286805709+917.51872209011i</v>
      </c>
      <c r="K3002" t="str">
        <f t="shared" si="1549"/>
        <v>0.00677848765287413-0.175894498561812i</v>
      </c>
      <c r="L3002" t="str">
        <f t="shared" si="1550"/>
        <v>0.000515533780987588-0.0113409730696955i</v>
      </c>
      <c r="M3002" t="str">
        <f t="shared" si="1551"/>
        <v>0.00729402143386172-0.187235471631507i</v>
      </c>
      <c r="N3002" t="str">
        <f t="shared" si="1552"/>
        <v>-10.9424652148824i</v>
      </c>
      <c r="O3002" t="str">
        <f t="shared" si="1553"/>
        <v>-0.053084109861212+0.998590044653081i</v>
      </c>
      <c r="P3002" t="str">
        <f t="shared" si="1554"/>
        <v>1.05308410986121-0.998590044653081i</v>
      </c>
      <c r="Q3002" t="str">
        <f t="shared" si="1555"/>
        <v>-1.05308410986121+11.9410552595355i</v>
      </c>
      <c r="R3002" t="str">
        <f t="shared" si="1556"/>
        <v>-0.0906987180013692-0.0801914663601041i</v>
      </c>
      <c r="S3002" t="str">
        <f t="shared" si="1557"/>
        <v>1.13073853793994i</v>
      </c>
      <c r="T3002" t="str">
        <f t="shared" si="1558"/>
        <v>0.090675581427284-0.102556535785895i</v>
      </c>
      <c r="U3002" t="str">
        <f t="shared" si="1559"/>
        <v>0.0000333333333333334-0.000105688994536016i</v>
      </c>
      <c r="V3002" t="str">
        <f t="shared" si="1560"/>
        <v>6.66666666666667E-06-0.00105688994536016i</v>
      </c>
      <c r="W3002" t="str">
        <f t="shared" si="1561"/>
        <v>0.0000275772367144073-0.0000968385879385946i</v>
      </c>
      <c r="X3002" t="str">
        <f t="shared" si="1562"/>
        <v>0.0000277206469552018-0.0000967493794578086i</v>
      </c>
      <c r="Y3002" t="str">
        <f t="shared" si="1563"/>
        <v>0.009+6.7104419080678i</v>
      </c>
      <c r="Z3002" t="str">
        <f t="shared" si="1564"/>
        <v>-0.000172948320831268-0.0000498050524504724i</v>
      </c>
      <c r="AA3002" t="str">
        <f t="shared" si="1565"/>
        <v>0.0024058516977415-1.78828033385224i</v>
      </c>
      <c r="AB3002" t="str">
        <f t="shared" si="1566"/>
        <v>0.427665260071664-0.48370097945384i</v>
      </c>
      <c r="AC3002" t="str">
        <f t="shared" si="1567"/>
        <v>0.912553418556819-0.0836022319816453i</v>
      </c>
      <c r="AD3002" t="str">
        <f t="shared" si="1568"/>
        <v>0.512901968992774-0.483063480004723i</v>
      </c>
      <c r="AE3002" t="str">
        <f t="shared" si="1569"/>
        <v>-0.000112764536246894+0.0000579999082540897i</v>
      </c>
      <c r="AF3002" t="str">
        <f t="shared" si="1570"/>
        <v>-15.0765722355067-0.332966165834508i</v>
      </c>
      <c r="AG3002" t="str">
        <f t="shared" si="1571"/>
        <v>0.996877319382097-0.00332451635404323i</v>
      </c>
      <c r="AH3002" t="str">
        <f t="shared" si="1572"/>
        <v>0.00172758119387242-0.000833753204208239i</v>
      </c>
      <c r="AI3002">
        <f t="shared" si="1573"/>
        <v>-54.34189807616346</v>
      </c>
      <c r="AJ3002">
        <f t="shared" si="1574"/>
        <v>-25.762562410265154</v>
      </c>
      <c r="AK3002"/>
      <c r="AL3002"/>
      <c r="AM3002"/>
      <c r="AN3002"/>
    </row>
    <row r="3003" spans="1:40" x14ac:dyDescent="0.25">
      <c r="A3003"/>
      <c r="B3003">
        <f t="shared" si="1575"/>
        <v>1069000</v>
      </c>
      <c r="C3003" s="237" t="str">
        <f t="shared" si="1543"/>
        <v>-6.68786237050664E-08+0.00229094718325603i</v>
      </c>
      <c r="D3003" s="208" t="str">
        <f t="shared" si="1544"/>
        <v>-5.95700646974208+0.0175639284049629i</v>
      </c>
      <c r="E3003" t="str">
        <f t="shared" si="1545"/>
        <v>2870</v>
      </c>
      <c r="F3003" t="str">
        <f t="shared" si="1546"/>
        <v>0.777000777000777</v>
      </c>
      <c r="G3003" t="str">
        <f t="shared" si="1541"/>
        <v>0.777000777000777</v>
      </c>
      <c r="H3003" t="str">
        <f t="shared" si="1547"/>
        <v>9.11959285271089+0.350219740060332i</v>
      </c>
      <c r="I3003" t="str">
        <f t="shared" si="1548"/>
        <v>4197.95318335936i</v>
      </c>
      <c r="J3003" t="str">
        <f t="shared" si="1542"/>
        <v>-23853.2368744108+918.37782201716i</v>
      </c>
      <c r="K3003" t="str">
        <f t="shared" si="1549"/>
        <v>0.00676582936297717-0.175730430959735i</v>
      </c>
      <c r="L3003" t="str">
        <f t="shared" si="1550"/>
        <v>0.00051457170047883-0.0113304078075228i</v>
      </c>
      <c r="M3003" t="str">
        <f t="shared" si="1551"/>
        <v>0.007280401063456-0.187060838767258i</v>
      </c>
      <c r="N3003" t="str">
        <f t="shared" si="1552"/>
        <v>-10.9527109688289i</v>
      </c>
      <c r="O3003" t="str">
        <f t="shared" si="1553"/>
        <v>-0.0428501947349776+0.999081508592354i</v>
      </c>
      <c r="P3003" t="str">
        <f t="shared" si="1554"/>
        <v>1.04285019473498-0.999081508592354i</v>
      </c>
      <c r="Q3003" t="str">
        <f t="shared" si="1555"/>
        <v>-1.04285019473498+11.9517924774213i</v>
      </c>
      <c r="R3003" t="str">
        <f t="shared" si="1556"/>
        <v>-0.0905168533536474-0.0793566888297385i</v>
      </c>
      <c r="S3003" t="str">
        <f t="shared" si="1557"/>
        <v>1.13179728188932i</v>
      </c>
      <c r="T3003" t="str">
        <f t="shared" si="1558"/>
        <v>0.0898156847172346-0.102446728590832i</v>
      </c>
      <c r="U3003" t="str">
        <f t="shared" si="1559"/>
        <v>0.0000333333333333333-0.000105590127375552i</v>
      </c>
      <c r="V3003" t="str">
        <f t="shared" si="1560"/>
        <v>6.66666666666667E-06-0.00105590127375552i</v>
      </c>
      <c r="W3003" t="str">
        <f t="shared" si="1561"/>
        <v>0.0000275771879309254-0.0000967494164635551i</v>
      </c>
      <c r="X3003" t="str">
        <f t="shared" si="1562"/>
        <v>0.0000277203109059545-0.0000966602907484258i</v>
      </c>
      <c r="Y3003" t="str">
        <f t="shared" si="1563"/>
        <v>0.009+6.71672509337498i</v>
      </c>
      <c r="Z3003" t="str">
        <f t="shared" si="1564"/>
        <v>-0.000172627428237151-0.0000497574290942437i</v>
      </c>
      <c r="AA3003" t="str">
        <f t="shared" si="1565"/>
        <v>0.00240135246757986-1.7866074386597i</v>
      </c>
      <c r="AB3003" t="str">
        <f t="shared" si="1566"/>
        <v>0.423609615273478-0.483183081229256i</v>
      </c>
      <c r="AC3003" t="str">
        <f t="shared" si="1567"/>
        <v>0.912699415440634-0.0827585365613577i</v>
      </c>
      <c r="AD3003" t="str">
        <f t="shared" si="1568"/>
        <v>0.507955017022316-0.483341459322085i</v>
      </c>
      <c r="AE3003" t="str">
        <f t="shared" si="1569"/>
        <v>-0.000111736796639247+0.0000581634573406098i</v>
      </c>
      <c r="AF3003" t="str">
        <f t="shared" si="1570"/>
        <v>-15.076599322453-0.332655811655369i</v>
      </c>
      <c r="AG3003" t="str">
        <f t="shared" si="1571"/>
        <v>0.996878395563274-0.00328941032414385i</v>
      </c>
      <c r="AH3003" t="str">
        <f t="shared" si="1572"/>
        <v>0.00171205599335976-0.000836717493133945i</v>
      </c>
      <c r="AI3003">
        <f t="shared" si="1573"/>
        <v>-54.399460164851774</v>
      </c>
      <c r="AJ3003">
        <f t="shared" si="1574"/>
        <v>-26.045725041452997</v>
      </c>
      <c r="AK3003"/>
      <c r="AL3003"/>
      <c r="AM3003"/>
      <c r="AN3003"/>
    </row>
    <row r="3004" spans="1:40" x14ac:dyDescent="0.25">
      <c r="A3004"/>
      <c r="B3004">
        <f t="shared" si="1575"/>
        <v>1070000</v>
      </c>
      <c r="C3004" s="237" t="str">
        <f t="shared" si="1543"/>
        <v>-6.67536753462723E-08+0.00228880611112579i</v>
      </c>
      <c r="D3004" s="208" t="str">
        <f t="shared" si="1544"/>
        <v>-5.95700646878413+0.0175475135186311i</v>
      </c>
      <c r="E3004" t="str">
        <f t="shared" si="1545"/>
        <v>2870</v>
      </c>
      <c r="F3004" t="str">
        <f t="shared" si="1546"/>
        <v>0.777000777000777</v>
      </c>
      <c r="G3004" t="str">
        <f t="shared" si="1541"/>
        <v>0.777000777000777</v>
      </c>
      <c r="H3004" t="str">
        <f t="shared" si="1547"/>
        <v>9.11961986487841+0.34989354796677i</v>
      </c>
      <c r="I3004" t="str">
        <f t="shared" si="1548"/>
        <v>4201.88017417635i</v>
      </c>
      <c r="J3004" t="str">
        <f t="shared" si="1542"/>
        <v>-23897.8868166772+919.236921944212i</v>
      </c>
      <c r="K3004" t="str">
        <f t="shared" si="1549"/>
        <v>0.0067532064810691-0.175566668702669i</v>
      </c>
      <c r="L3004" t="str">
        <f t="shared" si="1550"/>
        <v>0.000513612308742422-0.0113198621715069i</v>
      </c>
      <c r="M3004" t="str">
        <f t="shared" si="1551"/>
        <v>0.00726681878981152-0.186886530874176i</v>
      </c>
      <c r="N3004" t="str">
        <f t="shared" si="1552"/>
        <v>-10.9629567227754i</v>
      </c>
      <c r="O3004" t="str">
        <f t="shared" si="1553"/>
        <v>-0.0326117814285911+0.99946809439424i</v>
      </c>
      <c r="P3004" t="str">
        <f t="shared" si="1554"/>
        <v>1.03261178142859-0.99946809439424i</v>
      </c>
      <c r="Q3004" t="str">
        <f t="shared" si="1555"/>
        <v>-1.03261178142859+11.9624248171696i</v>
      </c>
      <c r="R3004" t="str">
        <f t="shared" si="1556"/>
        <v>-0.0903289163074674-0.0785239692288471i</v>
      </c>
      <c r="S3004" t="str">
        <f t="shared" si="1557"/>
        <v>1.1328560258387i</v>
      </c>
      <c r="T3004" t="str">
        <f t="shared" si="1558"/>
        <v>0.0889563517136721-0.102329657146394i</v>
      </c>
      <c r="U3004" t="str">
        <f t="shared" si="1559"/>
        <v>0.0000333333333333333-0.000105491445013519i</v>
      </c>
      <c r="V3004" t="str">
        <f t="shared" si="1560"/>
        <v>6.66666666666667E-06-0.00105491445013519i</v>
      </c>
      <c r="W3004" t="str">
        <f t="shared" si="1561"/>
        <v>0.0000275771391020038-0.0000966604129823787i</v>
      </c>
      <c r="X3004" t="str">
        <f t="shared" si="1562"/>
        <v>0.0000277199756165204-0.0000965713698758572i</v>
      </c>
      <c r="Y3004" t="str">
        <f t="shared" si="1563"/>
        <v>0.009+6.72300827868216i</v>
      </c>
      <c r="Z3004" t="str">
        <f t="shared" si="1564"/>
        <v>-0.0001723074349195-0.0000497098973212637i</v>
      </c>
      <c r="AA3004" t="str">
        <f t="shared" si="1565"/>
        <v>0.00239686584692091-1.78493767049095i</v>
      </c>
      <c r="AB3004" t="str">
        <f t="shared" si="1566"/>
        <v>0.419556629158893-0.482630921662761i</v>
      </c>
      <c r="AC3004" t="str">
        <f t="shared" si="1567"/>
        <v>0.912851623354002-0.0819166743788517i</v>
      </c>
      <c r="AD3004" t="str">
        <f t="shared" si="1568"/>
        <v>0.503005036720388-0.483568644197536i</v>
      </c>
      <c r="AE3004" t="str">
        <f t="shared" si="1569"/>
        <v>-0.000110709655279721+0.0000583181439617287i</v>
      </c>
      <c r="AF3004" t="str">
        <f t="shared" si="1570"/>
        <v>-15.0766263336625-0.332346034448139i</v>
      </c>
      <c r="AG3004" t="str">
        <f t="shared" si="1571"/>
        <v>0.996879798001595-0.0032543499093177i</v>
      </c>
      <c r="AH3004" t="str">
        <f t="shared" si="1572"/>
        <v>0.00169653561631702-0.000839545380721949i</v>
      </c>
      <c r="AI3004">
        <f t="shared" si="1573"/>
        <v>-54.457447625393414</v>
      </c>
      <c r="AJ3004">
        <f t="shared" si="1574"/>
        <v>-26.32890626006526</v>
      </c>
      <c r="AK3004"/>
      <c r="AL3004"/>
      <c r="AM3004"/>
      <c r="AN3004"/>
    </row>
    <row r="3005" spans="1:40" x14ac:dyDescent="0.25">
      <c r="A3005"/>
      <c r="B3005">
        <f t="shared" si="1575"/>
        <v>1071000</v>
      </c>
      <c r="C3005" s="237" t="str">
        <f t="shared" si="1543"/>
        <v>-6.66290768194586E-08+0.00228666903726283i</v>
      </c>
      <c r="D3005" s="208" t="str">
        <f t="shared" si="1544"/>
        <v>-5.95700646782888+0.0175311292856817i</v>
      </c>
      <c r="E3005" t="str">
        <f t="shared" si="1545"/>
        <v>2870</v>
      </c>
      <c r="F3005" t="str">
        <f t="shared" si="1546"/>
        <v>0.777000777000777</v>
      </c>
      <c r="G3005" t="str">
        <f t="shared" si="1541"/>
        <v>0.777000777000777</v>
      </c>
      <c r="H3005" t="str">
        <f t="shared" si="1547"/>
        <v>9.11964680158856+0.349567961893974i</v>
      </c>
      <c r="I3005" t="str">
        <f t="shared" si="1548"/>
        <v>4205.80716499334i</v>
      </c>
      <c r="J3005" t="str">
        <f t="shared" si="1542"/>
        <v>-23942.5785073703+920.096021871262i</v>
      </c>
      <c r="K3005" t="str">
        <f t="shared" si="1549"/>
        <v>0.00674061887527567-0.175403210940228i</v>
      </c>
      <c r="L3005" t="str">
        <f t="shared" si="1550"/>
        <v>0.000512655595775309-0.0113093361071262i</v>
      </c>
      <c r="M3005" t="str">
        <f t="shared" si="1551"/>
        <v>0.00725327447105098-0.186712547047354i</v>
      </c>
      <c r="N3005" t="str">
        <f t="shared" si="1552"/>
        <v>-10.9732024767219i</v>
      </c>
      <c r="O3005" t="str">
        <f t="shared" si="1553"/>
        <v>-0.0223699447149432+0.999749761477066i</v>
      </c>
      <c r="P3005" t="str">
        <f t="shared" si="1554"/>
        <v>1.02236994471494-0.999749761477066i</v>
      </c>
      <c r="Q3005" t="str">
        <f t="shared" si="1555"/>
        <v>-1.02236994471494+11.972952238199i</v>
      </c>
      <c r="R3005" t="str">
        <f t="shared" si="1556"/>
        <v>-0.0901349208606656-0.0776933451458971i</v>
      </c>
      <c r="S3005" t="str">
        <f t="shared" si="1557"/>
        <v>1.13391476978808i</v>
      </c>
      <c r="T3005" t="str">
        <f t="shared" si="1558"/>
        <v>0.0880976315751757-0.102205318037588i</v>
      </c>
      <c r="U3005" t="str">
        <f t="shared" si="1559"/>
        <v>0.0000333333333333333-0.000105392946932273i</v>
      </c>
      <c r="V3005" t="str">
        <f t="shared" si="1560"/>
        <v>6.66666666666667E-06-0.00105392946932273i</v>
      </c>
      <c r="W3005" t="str">
        <f t="shared" si="1561"/>
        <v>0.0000275770902276434-0.0000965715770244772i</v>
      </c>
      <c r="X3005" t="str">
        <f t="shared" si="1562"/>
        <v>0.0000277196410838941-0.0000964826163699596i</v>
      </c>
      <c r="Y3005" t="str">
        <f t="shared" si="1563"/>
        <v>0.009+6.72929146398934i</v>
      </c>
      <c r="Z3005" t="str">
        <f t="shared" si="1564"/>
        <v>-0.000171988337521187-0.0000496624568651184i</v>
      </c>
      <c r="AA3005" t="str">
        <f t="shared" si="1565"/>
        <v>0.00239239178868891-1.78327102058637i</v>
      </c>
      <c r="AB3005" t="str">
        <f t="shared" si="1566"/>
        <v>0.41550653358103-0.482044484647772i</v>
      </c>
      <c r="AC3005" t="str">
        <f t="shared" si="1567"/>
        <v>0.913010029413863-0.0810766841541376i</v>
      </c>
      <c r="AD3005" t="str">
        <f t="shared" si="1568"/>
        <v>0.498052550776829-0.483744998485742i</v>
      </c>
      <c r="AE3005" t="str">
        <f t="shared" si="1569"/>
        <v>-0.000109683195327308+0.0000584639847542352i</v>
      </c>
      <c r="AF3005" t="str">
        <f t="shared" si="1570"/>
        <v>-15.0766532694174-0.332036832608292i</v>
      </c>
      <c r="AG3005" t="str">
        <f t="shared" si="1571"/>
        <v>0.99688152602084-0.00321933835689173i</v>
      </c>
      <c r="AH3005" t="str">
        <f t="shared" si="1572"/>
        <v>0.00168102136929968-0.000842237083979004i</v>
      </c>
      <c r="AI3005">
        <f t="shared" si="1573"/>
        <v>-54.515864844535919</v>
      </c>
      <c r="AJ3005">
        <f t="shared" si="1574"/>
        <v>-26.612105786785836</v>
      </c>
      <c r="AK3005"/>
      <c r="AL3005"/>
      <c r="AM3005"/>
      <c r="AN3005"/>
    </row>
    <row r="3006" spans="1:40" x14ac:dyDescent="0.25">
      <c r="A3006"/>
      <c r="B3006">
        <f t="shared" si="1575"/>
        <v>1072000</v>
      </c>
      <c r="C3006" s="237" t="str">
        <f t="shared" si="1543"/>
        <v>-6.65048268198908E-08+0.00228453595047795i</v>
      </c>
      <c r="D3006" s="208" t="str">
        <f t="shared" si="1544"/>
        <v>-5.9570064668763+0.017514775620331i</v>
      </c>
      <c r="E3006" t="str">
        <f t="shared" si="1545"/>
        <v>2870</v>
      </c>
      <c r="F3006" t="str">
        <f t="shared" si="1546"/>
        <v>0.777000777000777</v>
      </c>
      <c r="G3006" t="str">
        <f t="shared" si="1541"/>
        <v>0.777000777000777</v>
      </c>
      <c r="H3006" t="str">
        <f t="shared" si="1547"/>
        <v>9.11967366312194+0.34924298015756i</v>
      </c>
      <c r="I3006" t="str">
        <f t="shared" si="1548"/>
        <v>4209.73415581032i</v>
      </c>
      <c r="J3006" t="str">
        <f t="shared" si="1542"/>
        <v>-23987.31194649+920.955121798313i</v>
      </c>
      <c r="K3006" t="str">
        <f t="shared" si="1549"/>
        <v>0.00672806641433589-0.17524005682518i</v>
      </c>
      <c r="L3006" t="str">
        <f t="shared" si="1550"/>
        <v>0.000511701551620859-0.0112988295600599i</v>
      </c>
      <c r="M3006" t="str">
        <f t="shared" si="1551"/>
        <v>0.00723976796595675-0.18653888638524i</v>
      </c>
      <c r="N3006" t="str">
        <f t="shared" si="1552"/>
        <v>-10.9834482306685i</v>
      </c>
      <c r="O3006" t="str">
        <f t="shared" si="1553"/>
        <v>-0.0121257597261884+0.999926480272956i</v>
      </c>
      <c r="P3006" t="str">
        <f t="shared" si="1554"/>
        <v>1.01212575972619-0.999926480272956i</v>
      </c>
      <c r="Q3006" t="str">
        <f t="shared" si="1555"/>
        <v>-1.01212575972619+11.9833747109415i</v>
      </c>
      <c r="R3006" t="str">
        <f t="shared" si="1556"/>
        <v>-0.0899348810512394-0.0768648541946454i</v>
      </c>
      <c r="S3006" t="str">
        <f t="shared" si="1557"/>
        <v>1.13497351373746i</v>
      </c>
      <c r="T3006" t="str">
        <f t="shared" si="1558"/>
        <v>0.0872395736482142-0.102073707954286i</v>
      </c>
      <c r="U3006" t="str">
        <f t="shared" si="1559"/>
        <v>0.0000333333333333333-0.000105294632616105i</v>
      </c>
      <c r="V3006" t="str">
        <f t="shared" si="1560"/>
        <v>6.66666666666667E-06-0.00105294632616105i</v>
      </c>
      <c r="W3006" t="str">
        <f t="shared" si="1561"/>
        <v>0.0000275770413078445-0.0000964829081210191i</v>
      </c>
      <c r="X3006" t="str">
        <f t="shared" si="1562"/>
        <v>0.0000277193073050845-0.0000963940297623446i</v>
      </c>
      <c r="Y3006" t="str">
        <f t="shared" si="1563"/>
        <v>0.009+6.73557464929652i</v>
      </c>
      <c r="Z3006" t="str">
        <f t="shared" si="1564"/>
        <v>-0.000171670132700738-0.0000496151074604351i</v>
      </c>
      <c r="AA3006" t="str">
        <f t="shared" si="1565"/>
        <v>0.00238793024602759-1.78160748021905i</v>
      </c>
      <c r="AB3006" t="str">
        <f t="shared" si="1566"/>
        <v>0.411459561279178-0.481423754572294i</v>
      </c>
      <c r="AC3006" t="str">
        <f t="shared" si="1567"/>
        <v>0.913174620693719-0.0802386046299804i</v>
      </c>
      <c r="AD3006" t="str">
        <f t="shared" si="1568"/>
        <v>0.493098082372109-0.483870491452518i</v>
      </c>
      <c r="AE3006" t="str">
        <f t="shared" si="1569"/>
        <v>-0.00010865749966565+0.0000586009971321985i</v>
      </c>
      <c r="AF3006" t="str">
        <f t="shared" si="1570"/>
        <v>-15.0766801299982-0.331728204537229i</v>
      </c>
      <c r="AG3006" t="str">
        <f t="shared" si="1571"/>
        <v>0.996883578912402-0.00318437890528342i</v>
      </c>
      <c r="AH3006" t="str">
        <f t="shared" si="1572"/>
        <v>0.00166551455490312-0.000844792832570506i</v>
      </c>
      <c r="AI3006">
        <f t="shared" si="1573"/>
        <v>-54.574716296776984</v>
      </c>
      <c r="AJ3006">
        <f t="shared" si="1574"/>
        <v>-26.895323341048751</v>
      </c>
      <c r="AK3006"/>
      <c r="AL3006"/>
      <c r="AM3006"/>
      <c r="AN3006"/>
    </row>
    <row r="3007" spans="1:40" x14ac:dyDescent="0.25">
      <c r="A3007"/>
      <c r="B3007">
        <f t="shared" si="1575"/>
        <v>1073000</v>
      </c>
      <c r="C3007" s="237" t="str">
        <f t="shared" si="1543"/>
        <v>-6.63809240489123E-08+0.0022824068396237i</v>
      </c>
      <c r="D3007" s="208" t="str">
        <f t="shared" si="1544"/>
        <v>-5.95700646592638+0.017498452437115i</v>
      </c>
      <c r="E3007" t="str">
        <f t="shared" si="1545"/>
        <v>2870</v>
      </c>
      <c r="F3007" t="str">
        <f t="shared" si="1546"/>
        <v>0.777000777000777</v>
      </c>
      <c r="G3007" t="str">
        <f t="shared" si="1541"/>
        <v>0.777000777000777</v>
      </c>
      <c r="H3007" t="str">
        <f t="shared" si="1547"/>
        <v>9.11970044975788+0.348918601079376i</v>
      </c>
      <c r="I3007" t="str">
        <f t="shared" si="1548"/>
        <v>4213.66114662731i</v>
      </c>
      <c r="J3007" t="str">
        <f t="shared" si="1542"/>
        <v>-24032.0871340363+921.814221725363i</v>
      </c>
      <c r="K3007" t="str">
        <f t="shared" si="1549"/>
        <v>0.00671554896759839-0.175077205513428i</v>
      </c>
      <c r="L3007" t="str">
        <f t="shared" si="1550"/>
        <v>0.000510750166368643-0.0112883424761882i</v>
      </c>
      <c r="M3007" t="str">
        <f t="shared" si="1551"/>
        <v>0.00722629913396703-0.186365547989616i</v>
      </c>
      <c r="N3007" t="str">
        <f t="shared" si="1552"/>
        <v>-10.993693984615i</v>
      </c>
      <c r="O3007" t="str">
        <f t="shared" si="1553"/>
        <v>-0.00188030184129605+0.99999823223093i</v>
      </c>
      <c r="P3007" t="str">
        <f t="shared" si="1554"/>
        <v>1.0018803018413-0.99999823223093i</v>
      </c>
      <c r="Q3007" t="str">
        <f t="shared" si="1555"/>
        <v>-1.0018803018413+11.9936922168459i</v>
      </c>
      <c r="R3007" t="str">
        <f t="shared" si="1556"/>
        <v>-0.0897288109605572-0.0760385340180181i</v>
      </c>
      <c r="S3007" t="str">
        <f t="shared" si="1557"/>
        <v>1.13603225768684i</v>
      </c>
      <c r="T3007" t="str">
        <f t="shared" si="1558"/>
        <v>0.0863822274716867-0.101934823695077i</v>
      </c>
      <c r="U3007" t="str">
        <f t="shared" si="1559"/>
        <v>0.0000333333333333334-0.000105196501551225i</v>
      </c>
      <c r="V3007" t="str">
        <f t="shared" si="1560"/>
        <v>6.66666666666667E-06-0.00105196501551225i</v>
      </c>
      <c r="W3007" t="str">
        <f t="shared" si="1561"/>
        <v>0.0000275769923426077-0.0000963944058049177i</v>
      </c>
      <c r="X3007" t="str">
        <f t="shared" si="1562"/>
        <v>0.0000277189742771139-0.0000963056095863664i</v>
      </c>
      <c r="Y3007" t="str">
        <f t="shared" si="1563"/>
        <v>0.009+6.7418578346037i</v>
      </c>
      <c r="Z3007" t="str">
        <f t="shared" si="1564"/>
        <v>-0.000171352817132238-0.0000495678488428746i</v>
      </c>
      <c r="AA3007" t="str">
        <f t="shared" si="1565"/>
        <v>0.00238348117229898-1.7799470406946i</v>
      </c>
      <c r="AB3007" t="str">
        <f t="shared" si="1566"/>
        <v>0.407415945900211-0.480768716337087i</v>
      </c>
      <c r="AC3007" t="str">
        <f t="shared" si="1567"/>
        <v>0.913345384220598-0.0794024745759057i</v>
      </c>
      <c r="AD3007" t="str">
        <f t="shared" si="1568"/>
        <v>0.488142155120723-0.48394509778234i</v>
      </c>
      <c r="AE3007" t="str">
        <f t="shared" si="1569"/>
        <v>-0.000107632650896063+0.0000587291992834811i</v>
      </c>
      <c r="AF3007" t="str">
        <f t="shared" si="1570"/>
        <v>-15.0767069156843-0.331420148642261i</v>
      </c>
      <c r="AG3007" t="str">
        <f t="shared" si="1571"/>
        <v>0.996885955935387-0.00314947478367735i</v>
      </c>
      <c r="AH3007" t="str">
        <f t="shared" si="1572"/>
        <v>0.00165001647164089-0.000847212868766488i</v>
      </c>
      <c r="AI3007">
        <f t="shared" si="1573"/>
        <v>-54.634006546610784</v>
      </c>
      <c r="AJ3007">
        <f t="shared" si="1574"/>
        <v>-27.178558641062722</v>
      </c>
      <c r="AK3007"/>
      <c r="AL3007"/>
      <c r="AM3007"/>
      <c r="AN3007"/>
    </row>
    <row r="3008" spans="1:40" x14ac:dyDescent="0.25">
      <c r="A3008"/>
      <c r="B3008">
        <f t="shared" si="1575"/>
        <v>1074000</v>
      </c>
      <c r="C3008" s="237" t="str">
        <f t="shared" si="1543"/>
        <v>-6.62573672139087E-08+0.00228028169359412i</v>
      </c>
      <c r="D3008" s="208" t="str">
        <f t="shared" si="1544"/>
        <v>-5.95700646497911+0.0174821596508883i</v>
      </c>
      <c r="E3008" t="str">
        <f t="shared" si="1545"/>
        <v>2870</v>
      </c>
      <c r="F3008" t="str">
        <f t="shared" si="1546"/>
        <v>0.777000777000777</v>
      </c>
      <c r="G3008" t="str">
        <f t="shared" si="1541"/>
        <v>0.777000777000777</v>
      </c>
      <c r="H3008" t="str">
        <f t="shared" si="1547"/>
        <v>9.11972716177441+0.34859482298746i</v>
      </c>
      <c r="I3008" t="str">
        <f t="shared" si="1548"/>
        <v>4217.5881374443i</v>
      </c>
      <c r="J3008" t="str">
        <f t="shared" si="1542"/>
        <v>-24076.9040700093+922.673321652414i</v>
      </c>
      <c r="K3008" t="str">
        <f t="shared" si="1549"/>
        <v>0.00670306640501804-0.174914656163993i</v>
      </c>
      <c r="L3008" t="str">
        <f t="shared" si="1550"/>
        <v>0.000509801430154155-0.0112778748015906i</v>
      </c>
      <c r="M3008" t="str">
        <f t="shared" si="1551"/>
        <v>0.00721286783517219-0.186192530965584i</v>
      </c>
      <c r="N3008" t="str">
        <f t="shared" si="1552"/>
        <v>-11.0039397385615i</v>
      </c>
      <c r="O3008" t="str">
        <f t="shared" si="1553"/>
        <v>0.00836535342744826+0.999965009818861i</v>
      </c>
      <c r="P3008" t="str">
        <f t="shared" si="1554"/>
        <v>0.991634646572552-0.999965009818861i</v>
      </c>
      <c r="Q3008" t="str">
        <f t="shared" si="1555"/>
        <v>-0.991634646572552+12.0039047483804i</v>
      </c>
      <c r="R3008" t="str">
        <f t="shared" si="1556"/>
        <v>-0.0895167247166287-0.0752144222918515i</v>
      </c>
      <c r="S3008" t="str">
        <f t="shared" si="1557"/>
        <v>1.13709100163623i</v>
      </c>
      <c r="T3008" t="str">
        <f t="shared" si="1558"/>
        <v>0.0855256427813318-0.101788662171226i</v>
      </c>
      <c r="U3008" t="str">
        <f t="shared" si="1559"/>
        <v>0.0000333333333333333-0.000105098553225759i</v>
      </c>
      <c r="V3008" t="str">
        <f t="shared" si="1560"/>
        <v>6.66666666666667E-06-0.00105098553225759i</v>
      </c>
      <c r="W3008" t="str">
        <f t="shared" si="1561"/>
        <v>0.0000275769433319338-0.0000963060696108301i</v>
      </c>
      <c r="X3008" t="str">
        <f t="shared" si="1562"/>
        <v>0.0000277186419970193-0.0000962173553771225i</v>
      </c>
      <c r="Y3008" t="str">
        <f t="shared" si="1563"/>
        <v>0.009+6.74814101991088i</v>
      </c>
      <c r="Z3008" t="str">
        <f t="shared" si="1564"/>
        <v>-0.000171036387505255-0.0000495206807491294i</v>
      </c>
      <c r="AA3008" t="str">
        <f t="shared" si="1565"/>
        <v>0.00237904452108211-1.77828969335103i</v>
      </c>
      <c r="AB3008" t="str">
        <f t="shared" si="1566"/>
        <v>0.403375922019385-0.480079355374341i</v>
      </c>
      <c r="AC3008" t="str">
        <f t="shared" si="1567"/>
        <v>0.913522306971942-0.0785683327920751i</v>
      </c>
      <c r="AD3008" t="str">
        <f t="shared" si="1568"/>
        <v>0.483185293013985-0.483968797585324i</v>
      </c>
      <c r="AE3008" t="str">
        <f t="shared" si="1569"/>
        <v>-0.000106608731330543+0.0000588486101662359i</v>
      </c>
      <c r="AF3008" t="str">
        <f t="shared" si="1570"/>
        <v>-15.0767336267535-0.331112663336572i</v>
      </c>
      <c r="AG3008" t="str">
        <f t="shared" si="1571"/>
        <v>0.996888656316722-0.00311462921169985i</v>
      </c>
      <c r="AH3008" t="str">
        <f t="shared" si="1572"/>
        <v>0.00163452841382291-0.00084949744738705i</v>
      </c>
      <c r="AI3008">
        <f t="shared" si="1573"/>
        <v>-54.693740250849658</v>
      </c>
      <c r="AJ3008">
        <f t="shared" si="1574"/>
        <v>-27.461811403864264</v>
      </c>
      <c r="AK3008"/>
      <c r="AL3008"/>
      <c r="AM3008"/>
      <c r="AN3008"/>
    </row>
    <row r="3009" spans="1:40" x14ac:dyDescent="0.25">
      <c r="A3009"/>
      <c r="B3009">
        <f t="shared" si="1575"/>
        <v>1075000</v>
      </c>
      <c r="C3009" s="237" t="str">
        <f t="shared" si="1543"/>
        <v>-6.61341550282751E-08+0.00227816050132459i</v>
      </c>
      <c r="D3009" s="208" t="str">
        <f t="shared" si="1544"/>
        <v>-5.95700646403448+0.0174658971768219i</v>
      </c>
      <c r="E3009" t="str">
        <f t="shared" si="1545"/>
        <v>2870</v>
      </c>
      <c r="F3009" t="str">
        <f t="shared" si="1546"/>
        <v>0.777000777000777</v>
      </c>
      <c r="G3009" t="str">
        <f t="shared" si="1541"/>
        <v>0.777000777000777</v>
      </c>
      <c r="H3009" t="str">
        <f t="shared" si="1547"/>
        <v>9.11975379944827+0.348271644216027i</v>
      </c>
      <c r="I3009" t="str">
        <f t="shared" si="1548"/>
        <v>4221.51512826129i</v>
      </c>
      <c r="J3009" t="str">
        <f t="shared" si="1542"/>
        <v>-24121.7627544088+923.532421579465i</v>
      </c>
      <c r="K3009" t="str">
        <f t="shared" si="1549"/>
        <v>0.00669061859715274-0.174752407939007i</v>
      </c>
      <c r="L3009" t="str">
        <f t="shared" si="1550"/>
        <v>0.00050885533315855-0.0112674264825449i</v>
      </c>
      <c r="M3009" t="str">
        <f t="shared" si="1551"/>
        <v>0.00719947393031129-0.186019834421552i</v>
      </c>
      <c r="N3009" t="str">
        <f t="shared" si="1552"/>
        <v>-11.014185492508i</v>
      </c>
      <c r="O3009" t="str">
        <f t="shared" si="1553"/>
        <v>0.0186101305469322+0.999826816524255i</v>
      </c>
      <c r="P3009" t="str">
        <f t="shared" si="1554"/>
        <v>0.981389869453068-0.999826816524255i</v>
      </c>
      <c r="Q3009" t="str">
        <f t="shared" si="1555"/>
        <v>-0.981389869453068+12.0140123090323i</v>
      </c>
      <c r="R3009" t="str">
        <f t="shared" si="1556"/>
        <v>-0.0892986364974755-0.0743925567286574i</v>
      </c>
      <c r="S3009" t="str">
        <f t="shared" si="1557"/>
        <v>1.13814974558561i</v>
      </c>
      <c r="T3009" t="str">
        <f t="shared" si="1558"/>
        <v>0.0846698695141845-0.101635220410744i</v>
      </c>
      <c r="U3009" t="str">
        <f t="shared" si="1559"/>
        <v>0.0000333333333333334-0.000105000787129735i</v>
      </c>
      <c r="V3009" t="str">
        <f t="shared" si="1560"/>
        <v>6.66666666666667E-06-0.00105000787129735i</v>
      </c>
      <c r="W3009" t="str">
        <f t="shared" si="1561"/>
        <v>0.0000275768942758236-0.0000962178990751403i</v>
      </c>
      <c r="X3009" t="str">
        <f t="shared" si="1562"/>
        <v>0.0000277183104618512-0.0000961292666714343i</v>
      </c>
      <c r="Y3009" t="str">
        <f t="shared" si="1563"/>
        <v>0.009+6.75442420521806i</v>
      </c>
      <c r="Z3009" t="str">
        <f t="shared" si="1564"/>
        <v>-0.00017072084052474-0.0000494736029169161i</v>
      </c>
      <c r="AA3009" t="str">
        <f t="shared" si="1565"/>
        <v>0.00237462024617184-1.77663542955856i</v>
      </c>
      <c r="AB3009" t="str">
        <f t="shared" si="1566"/>
        <v>0.399339725161354-0.479355657666872i</v>
      </c>
      <c r="AC3009" t="str">
        <f t="shared" si="1567"/>
        <v>0.913705375872411-0.077736218113183i</v>
      </c>
      <c r="AD3009" t="str">
        <f t="shared" si="1568"/>
        <v>0.478228020363222-0.483941576403537i</v>
      </c>
      <c r="AE3009" t="str">
        <f t="shared" si="1569"/>
        <v>-0.000105585822984867+0.0000589592495052869i</v>
      </c>
      <c r="AF3009" t="str">
        <f t="shared" si="1570"/>
        <v>-15.0767602634828-0.330805747039205i</v>
      </c>
      <c r="AG3009" t="str">
        <f t="shared" si="1571"/>
        <v>0.996891679251261-0.00307984539909789i</v>
      </c>
      <c r="AH3009" t="str">
        <f t="shared" si="1572"/>
        <v>0.00161905167143517-0.000851646835745794i</v>
      </c>
      <c r="AI3009">
        <f t="shared" si="1573"/>
        <v>-54.753922161020455</v>
      </c>
      <c r="AJ3009">
        <f t="shared" si="1574"/>
        <v>-27.745081345338349</v>
      </c>
      <c r="AK3009"/>
      <c r="AL3009"/>
      <c r="AM3009"/>
      <c r="AN3009"/>
    </row>
    <row r="3010" spans="1:40" x14ac:dyDescent="0.25">
      <c r="A3010"/>
      <c r="B3010">
        <f t="shared" si="1575"/>
        <v>1076000</v>
      </c>
      <c r="C3010" s="237" t="str">
        <f t="shared" si="1543"/>
        <v>-6.6011286211383E-08+0.0022760432517916i</v>
      </c>
      <c r="D3010" s="208" t="str">
        <f t="shared" si="1544"/>
        <v>-5.95700646309249+0.0174496649304023i</v>
      </c>
      <c r="E3010" t="str">
        <f t="shared" si="1545"/>
        <v>2870</v>
      </c>
      <c r="F3010" t="str">
        <f t="shared" si="1546"/>
        <v>0.777000777000777</v>
      </c>
      <c r="G3010" t="str">
        <f t="shared" si="1541"/>
        <v>0.777000777000777</v>
      </c>
      <c r="H3010" t="str">
        <f t="shared" si="1547"/>
        <v>9.11978036305494+0.347949063105425i</v>
      </c>
      <c r="I3010" t="str">
        <f t="shared" si="1548"/>
        <v>4225.44211907827i</v>
      </c>
      <c r="J3010" t="str">
        <f t="shared" si="1542"/>
        <v>-24166.663187235+924.391521506515i</v>
      </c>
      <c r="K3010" t="str">
        <f t="shared" si="1549"/>
        <v>0.00667820541515973-0.174590460003691i</v>
      </c>
      <c r="L3010" t="str">
        <f t="shared" si="1550"/>
        <v>0.000507911865608418-0.0112569974655269i</v>
      </c>
      <c r="M3010" t="str">
        <f t="shared" si="1551"/>
        <v>0.00718611728076815-0.185847457469218i</v>
      </c>
      <c r="N3010" t="str">
        <f t="shared" si="1552"/>
        <v>-11.0244312464545i</v>
      </c>
      <c r="O3010" t="str">
        <f t="shared" si="1553"/>
        <v>0.028852954076232+0.999583666853893i</v>
      </c>
      <c r="P3010" t="str">
        <f t="shared" si="1554"/>
        <v>0.971147045923768-0.999583666853893i</v>
      </c>
      <c r="Q3010" t="str">
        <f t="shared" si="1555"/>
        <v>-0.971147045923768+12.0240149133084i</v>
      </c>
      <c r="R3010" t="str">
        <f t="shared" si="1556"/>
        <v>-0.089074560534556-0.0735729750812715i</v>
      </c>
      <c r="S3010" t="str">
        <f t="shared" si="1557"/>
        <v>1.13920848953499i</v>
      </c>
      <c r="T3010" t="str">
        <f t="shared" si="1558"/>
        <v>0.0838149578129308-0.101474495562565i</v>
      </c>
      <c r="U3010" t="str">
        <f t="shared" si="1559"/>
        <v>0.0000333333333333333-0.000104903202755079i</v>
      </c>
      <c r="V3010" t="str">
        <f t="shared" si="1560"/>
        <v>6.66666666666667E-06-0.00104903202755079i</v>
      </c>
      <c r="W3010" t="str">
        <f t="shared" si="1561"/>
        <v>0.0000275768451742769-0.0000961298937359576i</v>
      </c>
      <c r="X3010" t="str">
        <f t="shared" si="1562"/>
        <v>0.0000277179796686724-0.0000960413430078479i</v>
      </c>
      <c r="Y3010" t="str">
        <f t="shared" si="1563"/>
        <v>0.009+6.76070739052523i</v>
      </c>
      <c r="Z3010" t="str">
        <f t="shared" si="1564"/>
        <v>-0.000170406172910953-0.0000494266150849692i</v>
      </c>
      <c r="AA3010" t="str">
        <f t="shared" si="1565"/>
        <v>0.00237020830157769-1.77498424071951i</v>
      </c>
      <c r="AB3010" t="str">
        <f t="shared" si="1566"/>
        <v>0.395307591820713-0.478597609767818i</v>
      </c>
      <c r="AC3010" t="str">
        <f t="shared" si="1567"/>
        <v>0.913894577790608-0.0769061694122458i</v>
      </c>
      <c r="AD3010" t="str">
        <f t="shared" si="1568"/>
        <v>0.473270861742567-0.483863425216734i</v>
      </c>
      <c r="AE3010" t="str">
        <f t="shared" si="1569"/>
        <v>-0.000104564007571702+0.0000590611377884874i</v>
      </c>
      <c r="AF3010" t="str">
        <f t="shared" si="1570"/>
        <v>-15.0767868261474-0.330499398175023i</v>
      </c>
      <c r="AG3010" t="str">
        <f t="shared" si="1571"/>
        <v>0.996895023901901-0.00304512654541732i</v>
      </c>
      <c r="AH3010" t="str">
        <f t="shared" si="1572"/>
        <v>0.00160358753001958-0.000853661313592541i</v>
      </c>
      <c r="AI3010">
        <f t="shared" si="1573"/>
        <v>-54.814557125841851</v>
      </c>
      <c r="AJ3010">
        <f t="shared" si="1574"/>
        <v>-28.028368180260305</v>
      </c>
      <c r="AK3010"/>
      <c r="AL3010"/>
      <c r="AM3010"/>
      <c r="AN3010"/>
    </row>
    <row r="3011" spans="1:40" x14ac:dyDescent="0.25">
      <c r="A3011"/>
      <c r="B3011">
        <f t="shared" si="1575"/>
        <v>1077000</v>
      </c>
      <c r="C3011" s="237" t="str">
        <f t="shared" si="1543"/>
        <v>-6.58887594885459E-08+0.00227392993401262i</v>
      </c>
      <c r="D3011" s="208" t="str">
        <f t="shared" si="1544"/>
        <v>-5.95700646215311+0.0174334628274301i</v>
      </c>
      <c r="E3011" t="str">
        <f t="shared" si="1545"/>
        <v>2870</v>
      </c>
      <c r="F3011" t="str">
        <f t="shared" si="1546"/>
        <v>0.777000777000777</v>
      </c>
      <c r="G3011" t="str">
        <f t="shared" si="1541"/>
        <v>0.777000777000777</v>
      </c>
      <c r="H3011" t="str">
        <f t="shared" si="1547"/>
        <v>9.11980685286857+0.347627078002112i</v>
      </c>
      <c r="I3011" t="str">
        <f t="shared" si="1548"/>
        <v>4229.36910989526i</v>
      </c>
      <c r="J3011" t="str">
        <f t="shared" si="1542"/>
        <v>-24211.6053684877+925.250621433566i</v>
      </c>
      <c r="K3011" t="str">
        <f t="shared" si="1549"/>
        <v>0.00666582673079275-0.174428811526347i</v>
      </c>
      <c r="L3011" t="str">
        <f t="shared" si="1550"/>
        <v>0.000506971017775515-0.0112465876972091i</v>
      </c>
      <c r="M3011" t="str">
        <f t="shared" si="1551"/>
        <v>0.00717279774856826-0.185675399223556i</v>
      </c>
      <c r="N3011" t="str">
        <f t="shared" si="1552"/>
        <v>-11.034677000401i</v>
      </c>
      <c r="O3011" t="str">
        <f t="shared" si="1553"/>
        <v>0.0390927487795013+0.999235586332304i</v>
      </c>
      <c r="P3011" t="str">
        <f t="shared" si="1554"/>
        <v>0.960907251220499-0.999235586332304i</v>
      </c>
      <c r="Q3011" t="str">
        <f t="shared" si="1555"/>
        <v>-0.960907251220499+12.0339125867333i</v>
      </c>
      <c r="R3011" t="str">
        <f t="shared" si="1556"/>
        <v>-0.0888445111162716-0.0727557151464572i</v>
      </c>
      <c r="S3011" t="str">
        <f t="shared" si="1557"/>
        <v>1.14026723348437i</v>
      </c>
      <c r="T3011" t="str">
        <f t="shared" si="1558"/>
        <v>0.0829609580302276-0.101306484900822i</v>
      </c>
      <c r="U3011" t="str">
        <f t="shared" si="1559"/>
        <v>0.0000333333333333333-0.000104805799595603i</v>
      </c>
      <c r="V3011" t="str">
        <f t="shared" si="1560"/>
        <v>6.66666666666667E-06-0.00104805799595603i</v>
      </c>
      <c r="W3011" t="str">
        <f t="shared" si="1561"/>
        <v>0.0000275767960272952-0.0000960420531331085i</v>
      </c>
      <c r="X3011" t="str">
        <f t="shared" si="1562"/>
        <v>0.0000277176496145621-0.0000959535839266245i</v>
      </c>
      <c r="Y3011" t="str">
        <f t="shared" si="1563"/>
        <v>0.009+6.76699057583241i</v>
      </c>
      <c r="Z3011" t="str">
        <f t="shared" si="1564"/>
        <v>-0.000170092381399374-0.0000493797169930422i</v>
      </c>
      <c r="AA3011" t="str">
        <f t="shared" si="1565"/>
        <v>0.00236580864152258-1.77333611826813i</v>
      </c>
      <c r="AB3011" t="str">
        <f t="shared" si="1566"/>
        <v>0.391279759482369-0.477805198820812i</v>
      </c>
      <c r="AC3011" t="str">
        <f t="shared" si="1567"/>
        <v>0.914089899535731-0.076078225604342i</v>
      </c>
      <c r="AD3011" t="str">
        <f t="shared" si="1568"/>
        <v>0.468314341931708-0.483734340447439i</v>
      </c>
      <c r="AE3011" t="str">
        <f t="shared" si="1569"/>
        <v>-0.000103543366493756+0.0000591542962629901i</v>
      </c>
      <c r="AF3011" t="str">
        <f t="shared" si="1570"/>
        <v>-15.0768133150217-0.330193615174682i</v>
      </c>
      <c r="AG3011" t="str">
        <f t="shared" si="1571"/>
        <v>0.996898689399689-0.00301047583968255i</v>
      </c>
      <c r="AH3011" t="str">
        <f t="shared" si="1572"/>
        <v>0.00158813727055467-0.000855541173054549i</v>
      </c>
      <c r="AI3011">
        <f t="shared" si="1573"/>
        <v>-54.875650093784152</v>
      </c>
      <c r="AJ3011">
        <f t="shared" si="1574"/>
        <v>-28.311671622327712</v>
      </c>
      <c r="AK3011"/>
      <c r="AL3011"/>
      <c r="AM3011"/>
      <c r="AN3011"/>
    </row>
    <row r="3012" spans="1:40" x14ac:dyDescent="0.25">
      <c r="A3012"/>
      <c r="B3012">
        <f t="shared" si="1575"/>
        <v>1078000</v>
      </c>
      <c r="C3012" s="237" t="str">
        <f t="shared" si="1543"/>
        <v>-6.57665735909869E-08+0.00227182053704583i</v>
      </c>
      <c r="D3012" s="208" t="str">
        <f t="shared" si="1544"/>
        <v>-5.95700646121636+0.017417290784018i</v>
      </c>
      <c r="E3012" t="str">
        <f t="shared" si="1545"/>
        <v>2870</v>
      </c>
      <c r="F3012" t="str">
        <f t="shared" si="1546"/>
        <v>0.777000777000777</v>
      </c>
      <c r="G3012" t="str">
        <f t="shared" si="1541"/>
        <v>0.777000777000777</v>
      </c>
      <c r="H3012" t="str">
        <f t="shared" si="1547"/>
        <v>9.11983326916214+0.34730568725864i</v>
      </c>
      <c r="I3012" t="str">
        <f t="shared" si="1548"/>
        <v>4233.29610071225i</v>
      </c>
      <c r="J3012" t="str">
        <f t="shared" si="1542"/>
        <v>-24256.5892981671+926.109721360617i</v>
      </c>
      <c r="K3012" t="str">
        <f t="shared" si="1549"/>
        <v>0.00665348241639821-0.174267461678338i</v>
      </c>
      <c r="L3012" t="str">
        <f t="shared" si="1550"/>
        <v>0.000506032779976501-0.0112361971244596i</v>
      </c>
      <c r="M3012" t="str">
        <f t="shared" si="1551"/>
        <v>0.00715951519637471-0.185503658802798i</v>
      </c>
      <c r="N3012" t="str">
        <f t="shared" si="1552"/>
        <v>-11.0449227543476i</v>
      </c>
      <c r="O3012" t="str">
        <f t="shared" si="1553"/>
        <v>0.0493284397389373+0.99878261149908i</v>
      </c>
      <c r="P3012" t="str">
        <f t="shared" si="1554"/>
        <v>0.950671560261063-0.99878261149908i</v>
      </c>
      <c r="Q3012" t="str">
        <f t="shared" si="1555"/>
        <v>-0.950671560261063+12.0437053658467i</v>
      </c>
      <c r="R3012" t="str">
        <f t="shared" si="1556"/>
        <v>-0.0886085025915456-0.0719408147684332i</v>
      </c>
      <c r="S3012" t="str">
        <f t="shared" si="1557"/>
        <v>1.14132597743375i</v>
      </c>
      <c r="T3012" t="str">
        <f t="shared" si="1558"/>
        <v>0.0821079207329624-0.101131185829237i</v>
      </c>
      <c r="U3012" t="str">
        <f t="shared" si="1559"/>
        <v>0.0000333333333333333-0.000104708577146999i</v>
      </c>
      <c r="V3012" t="str">
        <f t="shared" si="1560"/>
        <v>6.66666666666667E-06-0.00104708577146999i</v>
      </c>
      <c r="W3012" t="str">
        <f t="shared" si="1561"/>
        <v>0.0000275767468348786-0.0000959543768081247i</v>
      </c>
      <c r="X3012" t="str">
        <f t="shared" si="1562"/>
        <v>0.0000277173202966107-0.0000958659889697289i</v>
      </c>
      <c r="Y3012" t="str">
        <f t="shared" si="1563"/>
        <v>0.009+6.77327376113959i</v>
      </c>
      <c r="Z3012" t="str">
        <f t="shared" si="1564"/>
        <v>-0.000169779462740616-0.0000493329083818951i</v>
      </c>
      <c r="AA3012" t="str">
        <f t="shared" si="1565"/>
        <v>0.00236142122044168-1.77169105367044i</v>
      </c>
      <c r="AB3012" t="str">
        <f t="shared" si="1566"/>
        <v>0.387256466641636-0.476978412580683i</v>
      </c>
      <c r="AC3012" t="str">
        <f t="shared" si="1567"/>
        <v>0.914291327854148-0.0752524256502813i</v>
      </c>
      <c r="AD3012" t="str">
        <f t="shared" si="1568"/>
        <v>0.463358985858498-0.48355432396544i</v>
      </c>
      <c r="AE3012" t="str">
        <f t="shared" si="1569"/>
        <v>-0.000102523980836949+0.0000592387469314689i</v>
      </c>
      <c r="AF3012" t="str">
        <f t="shared" si="1570"/>
        <v>-15.0768397303785-0.329888396474622i</v>
      </c>
      <c r="AG3012" t="str">
        <f t="shared" si="1571"/>
        <v>0.996902674843951-0.00297589646007707i</v>
      </c>
      <c r="AH3012" t="str">
        <f t="shared" si="1572"/>
        <v>0.0015727021693366-0.000857286718576622i</v>
      </c>
      <c r="AI3012">
        <f t="shared" si="1573"/>
        <v>-54.937206115717117</v>
      </c>
      <c r="AJ3012">
        <f t="shared" si="1574"/>
        <v>-28.594991384201141</v>
      </c>
      <c r="AK3012"/>
      <c r="AL3012"/>
      <c r="AM3012"/>
      <c r="AN3012"/>
    </row>
    <row r="3013" spans="1:40" x14ac:dyDescent="0.25">
      <c r="A3013"/>
      <c r="B3013">
        <f t="shared" si="1575"/>
        <v>1079000</v>
      </c>
      <c r="C3013" s="237" t="str">
        <f t="shared" si="1543"/>
        <v>-6.56447272558062E-08+0.00226971504999i</v>
      </c>
      <c r="D3013" s="208" t="str">
        <f t="shared" si="1544"/>
        <v>-5.9570064602822+0.01740114871659i</v>
      </c>
      <c r="E3013" t="str">
        <f t="shared" si="1545"/>
        <v>2870</v>
      </c>
      <c r="F3013" t="str">
        <f t="shared" si="1546"/>
        <v>0.777000777000777</v>
      </c>
      <c r="G3013" t="str">
        <f t="shared" ref="G3013:G3076" si="1576">IF($C$11=$C$7,$C$24,F3013)</f>
        <v>0.777000777000777</v>
      </c>
      <c r="H3013" t="str">
        <f t="shared" si="1547"/>
        <v>9.11985961220724+0.346984889233604i</v>
      </c>
      <c r="I3013" t="str">
        <f t="shared" si="1548"/>
        <v>4237.22309152923i</v>
      </c>
      <c r="J3013" t="str">
        <f t="shared" ref="J3013:J3076" si="1577">IMSUM(COMPLEX(0,2*PI()*B3013*$C$113*$C$112),COMPLEX(0,2*PI()*B3013*$C$113*$C$111),COMPLEX(0,2*PI()*B3013*$C$28*10^-12*$C$111),COMPLEX(-1*2*PI()*B3013*2*PI()*B3013*$C$113*$C$112*$C$28*10^-12*$C$111,0),COMPLEX(1,0))</f>
        <v>-24301.6149762731+926.968821287668i</v>
      </c>
      <c r="K3013" t="str">
        <f t="shared" si="1549"/>
        <v>0.00664117234491228-0.17410640963408i</v>
      </c>
      <c r="L3013" t="str">
        <f t="shared" si="1550"/>
        <v>0.000505097142572725-0.0112258256943419i</v>
      </c>
      <c r="M3013" t="str">
        <f t="shared" si="1551"/>
        <v>0.007146269487485-0.185332235328422i</v>
      </c>
      <c r="N3013" t="str">
        <f t="shared" si="1552"/>
        <v>-11.0551685082941i</v>
      </c>
      <c r="O3013" t="str">
        <f t="shared" si="1553"/>
        <v>0.0595589524672349+0.998224789905062i</v>
      </c>
      <c r="P3013" t="str">
        <f t="shared" si="1554"/>
        <v>0.940441047532765-0.998224789905062i</v>
      </c>
      <c r="Q3013" t="str">
        <f t="shared" si="1555"/>
        <v>-0.940441047532765+12.0533932981992i</v>
      </c>
      <c r="R3013" t="str">
        <f t="shared" si="1556"/>
        <v>-0.0883665493734841-0.0711283118423753i</v>
      </c>
      <c r="S3013" t="str">
        <f t="shared" si="1557"/>
        <v>1.14238472138314i</v>
      </c>
      <c r="T3013" t="str">
        <f t="shared" si="1558"/>
        <v>0.081255896706505-0.100948595885617i</v>
      </c>
      <c r="U3013" t="str">
        <f t="shared" si="1559"/>
        <v>0.0000333333333333333-0.000104611534906826i</v>
      </c>
      <c r="V3013" t="str">
        <f t="shared" si="1560"/>
        <v>6.66666666666667E-06-0.00104611534906826i</v>
      </c>
      <c r="W3013" t="str">
        <f t="shared" si="1561"/>
        <v>0.0000275766975970279-0.0000958668643042393i</v>
      </c>
      <c r="X3013" t="str">
        <f t="shared" si="1562"/>
        <v>0.0000277169917119229-0.0000957785576808258i</v>
      </c>
      <c r="Y3013" t="str">
        <f t="shared" si="1563"/>
        <v>0.009+6.77955694644677i</v>
      </c>
      <c r="Z3013" t="str">
        <f t="shared" si="1564"/>
        <v>-0.000169467413700344-0.000049286188993294i</v>
      </c>
      <c r="AA3013" t="str">
        <f t="shared" si="1565"/>
        <v>0.00235704599298124-1.77004903842413i</v>
      </c>
      <c r="AB3013" t="str">
        <f t="shared" si="1566"/>
        <v>0.383237952824281-0.476117239434666i</v>
      </c>
      <c r="AC3013" t="str">
        <f t="shared" si="1567"/>
        <v>0.91449884942589-0.0744288085602499i</v>
      </c>
      <c r="AD3013" t="str">
        <f t="shared" si="1568"/>
        <v>0.458405318541708-0.483323383091631i</v>
      </c>
      <c r="AE3013" t="str">
        <f t="shared" si="1569"/>
        <v>-0.000101505931363678+0.0000593145125482615i</v>
      </c>
      <c r="AF3013" t="str">
        <f t="shared" si="1570"/>
        <v>-15.0768660724894-0.329583740517014i</v>
      </c>
      <c r="AG3013" t="str">
        <f t="shared" si="1571"/>
        <v>0.996906979302407-0.00294139157362681i</v>
      </c>
      <c r="AH3013" t="str">
        <f t="shared" si="1572"/>
        <v>0.00155728349786172-0.000858898266859792i</v>
      </c>
      <c r="AI3013">
        <f t="shared" si="1573"/>
        <v>-54.999230347644179</v>
      </c>
      <c r="AJ3013">
        <f t="shared" si="1574"/>
        <v>-28.878327177526106</v>
      </c>
      <c r="AK3013"/>
      <c r="AL3013"/>
      <c r="AM3013"/>
      <c r="AN3013"/>
    </row>
    <row r="3014" spans="1:40" x14ac:dyDescent="0.25">
      <c r="A3014"/>
      <c r="B3014">
        <f t="shared" si="1575"/>
        <v>1080000</v>
      </c>
      <c r="C3014" s="237" t="str">
        <f t="shared" ref="C3014:C3077" si="1578">IMPRODUCT(COMPLEX(-1,0),IMDIV(IMPRODUCT(G3014,COMPLEX($C$100+$C$101,0)),COMPLEX($C$100,2*PI()*B3014*$C$103*$C$102*(2*$C$100+$C$101))))</f>
        <v>-6.55232192259478E-08+0.00226761346198426i</v>
      </c>
      <c r="D3014" s="208" t="str">
        <f t="shared" ref="D3014:D3077" si="1579">IMPRODUCT(COMPLEX($C$106,0),IMSUB(C3014,G3014))</f>
        <v>-5.95700645935064+0.0173850365418793i</v>
      </c>
      <c r="E3014" t="str">
        <f t="shared" ref="E3014:E3077" si="1580">IMDIV(COMPLEX($C$20*10^3,0),COMPLEX(1,2*PI()*B3014*$C$20*1000*$C$29*10^-12))</f>
        <v>2870</v>
      </c>
      <c r="F3014" t="str">
        <f t="shared" ref="F3014:F3077" si="1581">IMDIV(COMPLEX($C$22*1000,0),IMSUM(COMPLEX($C$22*1000,0),E3014))</f>
        <v>0.777000777000777</v>
      </c>
      <c r="G3014" t="str">
        <f t="shared" si="1576"/>
        <v>0.777000777000777</v>
      </c>
      <c r="H3014" t="str">
        <f t="shared" ref="H3014:H3077" si="1582">IMPRODUCT(COMPLEX($C$108,0),IMPRODUCT(COMPLEX(-1,0),D3014),IMDIV(COMPLEX(0,2*PI()*B3014*$C$109*$C$110),COMPLEX(1,2*PI()*B3014*$C$109*$C$110)))</f>
        <v>9.11988588227433+0.346664682291637i</v>
      </c>
      <c r="I3014" t="str">
        <f t="shared" ref="I3014:I3077" si="1583">COMPLEX(0,2*PI()*B3014*$C$113*$C$112*$C$114)</f>
        <v>4241.15008234622i</v>
      </c>
      <c r="J3014" t="str">
        <f t="shared" si="1577"/>
        <v>-24346.6824028058+927.827921214718i</v>
      </c>
      <c r="K3014" t="str">
        <f t="shared" ref="K3014:K3077" si="1584">IMDIV(I3014,J3014)</f>
        <v>0.00662889638985748-0.173945654571023i</v>
      </c>
      <c r="L3014" t="str">
        <f t="shared" ref="L3014:L3077" si="1585">IMDIV(COMPLEX($C$117,0),COMPLEX(1,2*PI()*B3014*$C$115*$C$116))</f>
        <v>0.000504164095969939-0.011215473354113i</v>
      </c>
      <c r="M3014" t="str">
        <f t="shared" ref="M3014:M3077" si="1586">IMSUM(K3014,L3014)</f>
        <v>0.00713306048582742-0.185161127925136i</v>
      </c>
      <c r="N3014" t="str">
        <f t="shared" ref="N3014:N3077" si="1587">COMPLEX(0,-2*PI()*B3014*$C$43)</f>
        <v>-11.0654142622406i</v>
      </c>
      <c r="O3014" t="str">
        <f t="shared" ref="O3014:O3077" si="1588">IMEXP(N3014)</f>
        <v>0.0697832130209626+0.997562180107321i</v>
      </c>
      <c r="P3014" t="str">
        <f t="shared" ref="P3014:P3077" si="1589">IMSUB(COMPLEX(1,0),O3014)</f>
        <v>0.930216786979037-0.997562180107321i</v>
      </c>
      <c r="Q3014" t="str">
        <f t="shared" ref="Q3014:Q3077" si="1590">IMSUM(COMPLEX(0,2*PI()*B3014*$C$43),O3014,COMPLEX(-1,0))</f>
        <v>-0.930216786979037+12.0629764423479i</v>
      </c>
      <c r="R3014" t="str">
        <f t="shared" ref="R3014:R3077" si="1591">IMDIV(P3014,Q3014)</f>
        <v>-0.0881186659430891-0.0703182443177745i</v>
      </c>
      <c r="S3014" t="str">
        <f t="shared" ref="S3014:S3077" si="1592">IMDIV(COMPLEX(0,2*PI()*B3014*$C$123),COMPLEX($C$124,0))</f>
        <v>1.14344346533252i</v>
      </c>
      <c r="T3014" t="str">
        <f t="shared" ref="T3014:T3077" si="1593">IMPRODUCT(R3014,S3014)</f>
        <v>0.0804049369588149-0.100758712746445i</v>
      </c>
      <c r="U3014" t="str">
        <f t="shared" ref="U3014:U3077" si="1594">IMDIV(COMPLEX(1,2*PI()*B3014*$C$16*10^-3*$C$15*10^-6),COMPLEX(0,2*PI()*B3014*$C$15*10^-6))</f>
        <v>0.0000333333333333334-0.000104514672374504i</v>
      </c>
      <c r="V3014" t="str">
        <f t="shared" ref="V3014:V3077" si="1595">IMSUM(COMPLEX($C$18*10^-3,0),IMDIV(COMPLEX(1,0),COMPLEX(0,2*PI()*B3014*($C$17*1*10^-6))))</f>
        <v>6.66666666666667E-06-0.00104514672374504i</v>
      </c>
      <c r="W3014" t="str">
        <f t="shared" ref="W3014:W3077" si="1596">IMDIV(IMPRODUCT(U3014,V3014),IMSUM(U3014,V3014))</f>
        <v>0.0000275766483137439-0.0000957795151663745i</v>
      </c>
      <c r="X3014" t="str">
        <f t="shared" ref="X3014:X3077" si="1597">IMDIV(IMPRODUCT(COMPLEX($C$19,0),W3014),IMSUM(COMPLEX($C$19,0),W3014))</f>
        <v>0.0000277166638576173-0.0000956912896052672i</v>
      </c>
      <c r="Y3014" t="str">
        <f t="shared" ref="Y3014:Y3077" si="1598">COMPLEX($C$13*10^-3,2*PI()*B3014*$C$12*0.000001)</f>
        <v>0.009+6.78584013175395i</v>
      </c>
      <c r="Z3014" t="str">
        <f t="shared" ref="Z3014:Z3077" si="1599">IMPRODUCT(COMPLEX($C$6,0),IMDIV(X3014,IMSUM(X3014,Y3014)))</f>
        <v>-0.000169156231059187-0.0000492395585700059i</v>
      </c>
      <c r="AA3014" t="str">
        <f t="shared" ref="AA3014:AA3077" si="1600">IMDIV(COMPLEX($C$6,0),IMSUM(X3014,Y3014))</f>
        <v>0.00235268291399738-1.76841006405836i</v>
      </c>
      <c r="AB3014" t="str">
        <f t="shared" ref="AB3014:AB3077" si="1601">IMPRODUCT(COMPLEX($C$119,0),T3014)</f>
        <v>0.379224458605904-0.475221668424048i</v>
      </c>
      <c r="AC3014" t="str">
        <f t="shared" ref="AC3014:AC3077" si="1602">IMSUM(COMPLEX(1,0),IMPRODUCT(AB3014,M3014))</f>
        <v>0.914712450861079-0.0736074133973128i</v>
      </c>
      <c r="AD3014" t="str">
        <f t="shared" ref="AD3014:AD3077" si="1603">IMDIV(AB3014,AC3014)</f>
        <v>0.453453865033192-0.483041530601233i</v>
      </c>
      <c r="AE3014" t="str">
        <f t="shared" ref="AE3014:AE3077" si="1604">IMPRODUCT(AD3014,AA3014,X3014)</f>
        <v>-0.000100489298506021+0.0000593816166154681i</v>
      </c>
      <c r="AF3014" t="str">
        <f t="shared" ref="AF3014:AF3077" si="1605">IMSUB(D3014,H3014)</f>
        <v>-15.076892341625-0.329279645749758i</v>
      </c>
      <c r="AG3014" t="str">
        <f t="shared" ref="AG3014:AG3077" si="1606">IMSUM(COMPLEX(1,0),IMPRODUCT(AD3014,AA3014,COMPLEX($C$127,0)))</f>
        <v>0.996911601811296-0.00290696433588129i</v>
      </c>
      <c r="AH3014" t="str">
        <f t="shared" ref="AH3014:AH3077" si="1607">IMDIV(IMPRODUCT(AE3014,AF3014),AG3014)</f>
        <v>0.00154188252270841-0.000860376146799106i</v>
      </c>
      <c r="AI3014">
        <f t="shared" ref="AI3014:AI3077" si="1608">20*LOG10(IMABS(AH3014))</f>
        <v>-55.061728053535646</v>
      </c>
      <c r="AJ3014">
        <f t="shared" ref="AJ3014:AJ3077" si="1609">IMARGUMENT(AH3014)*180/PI()</f>
        <v>-29.161678712985616</v>
      </c>
      <c r="AK3014"/>
      <c r="AL3014"/>
      <c r="AM3014"/>
      <c r="AN3014"/>
    </row>
    <row r="3015" spans="1:40" x14ac:dyDescent="0.25">
      <c r="A3015"/>
      <c r="B3015">
        <f t="shared" si="1575"/>
        <v>1081000</v>
      </c>
      <c r="C3015" s="237" t="str">
        <f t="shared" si="1578"/>
        <v>-6.5402048250167E-08+0.00226551576220793i</v>
      </c>
      <c r="D3015" s="208" t="str">
        <f t="shared" si="1579"/>
        <v>-5.95700645842166+0.0173689541769275i</v>
      </c>
      <c r="E3015" t="str">
        <f t="shared" si="1580"/>
        <v>2870</v>
      </c>
      <c r="F3015" t="str">
        <f t="shared" si="1581"/>
        <v>0.777000777000777</v>
      </c>
      <c r="G3015" t="str">
        <f t="shared" si="1576"/>
        <v>0.777000777000777</v>
      </c>
      <c r="H3015" t="str">
        <f t="shared" si="1582"/>
        <v>9.11991207963256+0.346345064803366i</v>
      </c>
      <c r="I3015" t="str">
        <f t="shared" si="1583"/>
        <v>4245.07707316321i</v>
      </c>
      <c r="J3015" t="str">
        <f t="shared" si="1577"/>
        <v>-24391.791577765+928.687021141769i</v>
      </c>
      <c r="K3015" t="str">
        <f t="shared" si="1584"/>
        <v>0.00661665442533957-0.173785195669642i</v>
      </c>
      <c r="L3015" t="str">
        <f t="shared" si="1585"/>
        <v>0.000503233630618087-0.0112051400512237i</v>
      </c>
      <c r="M3015" t="str">
        <f t="shared" si="1586"/>
        <v>0.00711988805595766-0.184990335720866i</v>
      </c>
      <c r="N3015" t="str">
        <f t="shared" si="1587"/>
        <v>-11.0756600161871i</v>
      </c>
      <c r="O3015" t="str">
        <f t="shared" si="1588"/>
        <v>0.0800001481129158+0.996794851663025i</v>
      </c>
      <c r="P3015" t="str">
        <f t="shared" si="1589"/>
        <v>0.919999851887084-0.996794851663025i</v>
      </c>
      <c r="Q3015" t="str">
        <f t="shared" si="1590"/>
        <v>-0.919999851887084+12.0724548678501i</v>
      </c>
      <c r="R3015" t="str">
        <f t="shared" si="1591"/>
        <v>-0.0878648668530628-0.0695106502018035i</v>
      </c>
      <c r="S3015" t="str">
        <f t="shared" si="1592"/>
        <v>1.1445022092819i</v>
      </c>
      <c r="T3015" t="str">
        <f t="shared" si="1593"/>
        <v>0.0795550927245854-0.10056153423159i</v>
      </c>
      <c r="U3015" t="str">
        <f t="shared" si="1594"/>
        <v>0.0000333333333333333-0.000104417989051309i</v>
      </c>
      <c r="V3015" t="str">
        <f t="shared" si="1595"/>
        <v>6.66666666666667E-06-0.00104417989051309i</v>
      </c>
      <c r="W3015" t="str">
        <f t="shared" si="1596"/>
        <v>0.0000275765989850267-0.0000956923289411396i</v>
      </c>
      <c r="X3015" t="str">
        <f t="shared" si="1597"/>
        <v>0.0000277163367308246-0.0000956041842900906i</v>
      </c>
      <c r="Y3015" t="str">
        <f t="shared" si="1598"/>
        <v>0.009+6.79212331706113i</v>
      </c>
      <c r="Z3015" t="str">
        <f t="shared" si="1599"/>
        <v>-0.000168845911612663-0.0000491930168557912i</v>
      </c>
      <c r="AA3015" t="str">
        <f t="shared" si="1600"/>
        <v>0.00234833193855498-1.76677412213365i</v>
      </c>
      <c r="AB3015" t="str">
        <f t="shared" si="1601"/>
        <v>0.375216225631477-0.474291689266388i</v>
      </c>
      <c r="AC3015" t="str">
        <f t="shared" si="1602"/>
        <v>0.914932118696269-0.0727882792809309i</v>
      </c>
      <c r="AD3015" t="str">
        <f t="shared" si="1603"/>
        <v>0.448505150360477-0.482708784726386i</v>
      </c>
      <c r="AE3015" t="str">
        <f t="shared" si="1604"/>
        <v>-0.0000994741623590732+0.0000594400833789756i</v>
      </c>
      <c r="AF3015" t="str">
        <f t="shared" si="1605"/>
        <v>-15.0769185380542-0.328976110626439i</v>
      </c>
      <c r="AG3015" t="str">
        <f t="shared" si="1606"/>
        <v>0.996916541375509-0.00287261789059942i</v>
      </c>
      <c r="AH3015" t="str">
        <f t="shared" si="1607"/>
        <v>0.00152650050542083-0.000861720699419902i</v>
      </c>
      <c r="AI3015">
        <f t="shared" si="1608"/>
        <v>-55.124704608254937</v>
      </c>
      <c r="AJ3015">
        <f t="shared" si="1609"/>
        <v>-29.445045700326272</v>
      </c>
      <c r="AK3015"/>
      <c r="AL3015"/>
      <c r="AM3015"/>
      <c r="AN3015"/>
    </row>
    <row r="3016" spans="1:40" x14ac:dyDescent="0.25">
      <c r="A3016"/>
      <c r="B3016">
        <f t="shared" si="1575"/>
        <v>1082000</v>
      </c>
      <c r="C3016" s="237" t="str">
        <f t="shared" si="1578"/>
        <v>-6.52812130829992E-08+0.00226342193988036i</v>
      </c>
      <c r="D3016" s="208" t="str">
        <f t="shared" si="1579"/>
        <v>-5.95700645749526+0.0173529015390828i</v>
      </c>
      <c r="E3016" t="str">
        <f t="shared" si="1580"/>
        <v>2870</v>
      </c>
      <c r="F3016" t="str">
        <f t="shared" si="1581"/>
        <v>0.777000777000777</v>
      </c>
      <c r="G3016" t="str">
        <f t="shared" si="1576"/>
        <v>0.777000777000777</v>
      </c>
      <c r="H3016" t="str">
        <f t="shared" si="1582"/>
        <v>9.11993820454984+0.346026035145396i</v>
      </c>
      <c r="I3016" t="str">
        <f t="shared" si="1583"/>
        <v>4249.0040639802i</v>
      </c>
      <c r="J3016" t="str">
        <f t="shared" si="1577"/>
        <v>-24436.9425011509+929.54612106882i</v>
      </c>
      <c r="K3016" t="str">
        <f t="shared" si="1584"/>
        <v>0.00660444632604401-0.173625032113416i</v>
      </c>
      <c r="L3016" t="str">
        <f t="shared" si="1585"/>
        <v>0.000502305737011045-0.0111948257333166i</v>
      </c>
      <c r="M3016" t="str">
        <f t="shared" si="1586"/>
        <v>0.00710675206305506-0.184819857846733i</v>
      </c>
      <c r="N3016" t="str">
        <f t="shared" si="1587"/>
        <v>-11.0859057701336i</v>
      </c>
      <c r="O3016" t="str">
        <f t="shared" si="1588"/>
        <v>0.09020868522487+0.995922885122137i</v>
      </c>
      <c r="P3016" t="str">
        <f t="shared" si="1589"/>
        <v>0.90979131477513-0.995922885122137i</v>
      </c>
      <c r="Q3016" t="str">
        <f t="shared" si="1590"/>
        <v>-0.90979131477513+12.0818286552557i</v>
      </c>
      <c r="R3016" t="str">
        <f t="shared" si="1591"/>
        <v>-0.0876051667316805-0.0687055675625828i</v>
      </c>
      <c r="S3016" t="str">
        <f t="shared" si="1592"/>
        <v>1.14556095323128i</v>
      </c>
      <c r="T3016" t="str">
        <f t="shared" si="1593"/>
        <v>0.0787064154692885-0.100357058309129i</v>
      </c>
      <c r="U3016" t="str">
        <f t="shared" si="1594"/>
        <v>0.0000333333333333334-0.000104321484440356i</v>
      </c>
      <c r="V3016" t="str">
        <f t="shared" si="1595"/>
        <v>6.66666666666667E-06-0.00104321484440356i</v>
      </c>
      <c r="W3016" t="str">
        <f t="shared" si="1596"/>
        <v>0.0000275765496108773-0.0000956053051768169i</v>
      </c>
      <c r="X3016" t="str">
        <f t="shared" si="1597"/>
        <v>0.00002771601032869-0.0000955172412840048i</v>
      </c>
      <c r="Y3016" t="str">
        <f t="shared" si="1598"/>
        <v>0.009+6.79840650236831i</v>
      </c>
      <c r="Z3016" t="str">
        <f t="shared" si="1599"/>
        <v>-0.000168536452171087-0.0000491465635954025i</v>
      </c>
      <c r="AA3016" t="str">
        <f t="shared" si="1600"/>
        <v>0.00234399302192644-1.76514120424169i</v>
      </c>
      <c r="AB3016" t="str">
        <f t="shared" si="1601"/>
        <v>0.371213496634426-0.47332729237826i</v>
      </c>
      <c r="AC3016" t="str">
        <f t="shared" si="1602"/>
        <v>0.915157839390711-0.0719714453903728i</v>
      </c>
      <c r="AD3016" t="str">
        <f t="shared" si="1603"/>
        <v>0.443559699469057-0.482325169158173i</v>
      </c>
      <c r="AE3016" t="str">
        <f t="shared" si="1604"/>
        <v>-0.0000984606026742834+0.0000594899378244239i</v>
      </c>
      <c r="AF3016" t="str">
        <f t="shared" si="1605"/>
        <v>-15.0769446620451-0.328673133606313i</v>
      </c>
      <c r="AG3016" t="str">
        <f t="shared" si="1606"/>
        <v>0.996921796968718-0.00283835536943501i</v>
      </c>
      <c r="AH3016" t="str">
        <f t="shared" si="1607"/>
        <v>0.00151113870239316-0.000862932277813077i</v>
      </c>
      <c r="AI3016">
        <f t="shared" si="1608"/>
        <v>-55.188165500586742</v>
      </c>
      <c r="AJ3016">
        <f t="shared" si="1609"/>
        <v>-29.72842784839311</v>
      </c>
      <c r="AK3016"/>
      <c r="AL3016"/>
      <c r="AM3016"/>
      <c r="AN3016"/>
    </row>
    <row r="3017" spans="1:40" x14ac:dyDescent="0.25">
      <c r="A3017"/>
      <c r="B3017">
        <f t="shared" si="1575"/>
        <v>1083000</v>
      </c>
      <c r="C3017" s="237" t="str">
        <f t="shared" si="1578"/>
        <v>-6.51607124847266E-08+0.00226133198426068i</v>
      </c>
      <c r="D3017" s="208" t="str">
        <f t="shared" si="1579"/>
        <v>-5.95700645657142+0.0173368785459986i</v>
      </c>
      <c r="E3017" t="str">
        <f t="shared" si="1580"/>
        <v>2870</v>
      </c>
      <c r="F3017" t="str">
        <f t="shared" si="1581"/>
        <v>0.777000777000777</v>
      </c>
      <c r="G3017" t="str">
        <f t="shared" si="1576"/>
        <v>0.777000777000777</v>
      </c>
      <c r="H3017" t="str">
        <f t="shared" si="1582"/>
        <v>9.11996425729287+0.345707591700271i</v>
      </c>
      <c r="I3017" t="str">
        <f t="shared" si="1583"/>
        <v>4252.93105479718i</v>
      </c>
      <c r="J3017" t="str">
        <f t="shared" si="1577"/>
        <v>-24482.1351729634+930.40522099587i</v>
      </c>
      <c r="K3017" t="str">
        <f t="shared" si="1584"/>
        <v>0.00659227196723312-0.17346516308882i</v>
      </c>
      <c r="L3017" t="str">
        <f t="shared" si="1585"/>
        <v>0.000501380405686367-0.0111845303482259i</v>
      </c>
      <c r="M3017" t="str">
        <f t="shared" si="1586"/>
        <v>0.00709365237291949-0.184649693437046i</v>
      </c>
      <c r="N3017" t="str">
        <f t="shared" si="1587"/>
        <v>-11.0961515240802i</v>
      </c>
      <c r="O3017" t="str">
        <f t="shared" si="1588"/>
        <v>0.100407752720281+0.994946372018946i</v>
      </c>
      <c r="P3017" t="str">
        <f t="shared" si="1589"/>
        <v>0.899592247279719-0.994946372018946i</v>
      </c>
      <c r="Q3017" t="str">
        <f t="shared" si="1590"/>
        <v>-0.899592247279719+12.0910978960991i</v>
      </c>
      <c r="R3017" t="str">
        <f t="shared" si="1591"/>
        <v>-0.087339580286728-0.0679030345323725i</v>
      </c>
      <c r="S3017" t="str">
        <f t="shared" si="1592"/>
        <v>1.14661969718067i</v>
      </c>
      <c r="T3017" t="str">
        <f t="shared" si="1593"/>
        <v>0.0778589568931575-0.100145283100255i</v>
      </c>
      <c r="U3017" t="str">
        <f t="shared" si="1594"/>
        <v>0.0000333333333333333-0.000104225158046597i</v>
      </c>
      <c r="V3017" t="str">
        <f t="shared" si="1595"/>
        <v>6.66666666666667E-06-0.00104225158046597i</v>
      </c>
      <c r="W3017" t="str">
        <f t="shared" si="1596"/>
        <v>0.0000275765001912962-0.0000955184434233597i</v>
      </c>
      <c r="X3017" t="str">
        <f t="shared" si="1597"/>
        <v>0.000027715684648371-0.0000954304601373887i</v>
      </c>
      <c r="Y3017" t="str">
        <f t="shared" si="1598"/>
        <v>0.009+6.80468968767549i</v>
      </c>
      <c r="Z3017" t="str">
        <f t="shared" si="1599"/>
        <v>-0.000168227849559496-0.0000491001985345768i</v>
      </c>
      <c r="AA3017" t="str">
        <f t="shared" si="1600"/>
        <v>0.00233966611959063-1.76351130200528i</v>
      </c>
      <c r="AB3017" t="str">
        <f t="shared" si="1601"/>
        <v>0.367216515455412-0.472328468898397i</v>
      </c>
      <c r="AC3017" t="str">
        <f t="shared" si="1602"/>
        <v>0.915389599322557-0.0711569509680606i</v>
      </c>
      <c r="AD3017" t="str">
        <f t="shared" si="1603"/>
        <v>0.438618037164573-0.481890713047891i</v>
      </c>
      <c r="AE3017" t="str">
        <f t="shared" si="1604"/>
        <v>-0.0000974486988528236+0.000059531205673112i</v>
      </c>
      <c r="AF3017" t="str">
        <f t="shared" si="1605"/>
        <v>-15.0769707138643-0.328370713154272i</v>
      </c>
      <c r="AG3017" t="str">
        <f t="shared" si="1606"/>
        <v>0.99692736753351-0.00280417989162349i</v>
      </c>
      <c r="AH3017" t="str">
        <f t="shared" si="1607"/>
        <v>0.00149579836475405-0.000864011247069074i</v>
      </c>
      <c r="AI3017">
        <f t="shared" si="1608"/>
        <v>-55.252116336373341</v>
      </c>
      <c r="AJ3017">
        <f t="shared" si="1609"/>
        <v>-30.011824865170652</v>
      </c>
      <c r="AK3017"/>
      <c r="AL3017"/>
      <c r="AM3017"/>
      <c r="AN3017"/>
    </row>
    <row r="3018" spans="1:40" x14ac:dyDescent="0.25">
      <c r="A3018"/>
      <c r="B3018">
        <f t="shared" si="1575"/>
        <v>1084000</v>
      </c>
      <c r="C3018" s="237" t="str">
        <f t="shared" si="1578"/>
        <v>-6.50405452213473E-08+0.00225924588464766i</v>
      </c>
      <c r="D3018" s="208" t="str">
        <f t="shared" si="1579"/>
        <v>-5.95700645565014+0.0173208851156321i</v>
      </c>
      <c r="E3018" t="str">
        <f t="shared" si="1580"/>
        <v>2870</v>
      </c>
      <c r="F3018" t="str">
        <f t="shared" si="1581"/>
        <v>0.777000777000777</v>
      </c>
      <c r="G3018" t="str">
        <f t="shared" si="1576"/>
        <v>0.777000777000777</v>
      </c>
      <c r="H3018" t="str">
        <f t="shared" si="1582"/>
        <v>9.11999023812711+0.345389732856462i</v>
      </c>
      <c r="I3018" t="str">
        <f t="shared" si="1583"/>
        <v>4256.85804561417i</v>
      </c>
      <c r="J3018" t="str">
        <f t="shared" si="1577"/>
        <v>-24527.3695932025+931.264320922921i</v>
      </c>
      <c r="K3018" t="str">
        <f t="shared" si="1584"/>
        <v>0.00658013122474274-0.173305587785313i</v>
      </c>
      <c r="L3018" t="str">
        <f t="shared" si="1585"/>
        <v>0.000500457627225078-0.0111742538439764i</v>
      </c>
      <c r="M3018" t="str">
        <f t="shared" si="1586"/>
        <v>0.00708058885196782-0.184479841629289i</v>
      </c>
      <c r="N3018" t="str">
        <f t="shared" si="1587"/>
        <v>-11.1063972780267i</v>
      </c>
      <c r="O3018" t="str">
        <f t="shared" si="1588"/>
        <v>0.110596279956369+0.993865414862502i</v>
      </c>
      <c r="P3018" t="str">
        <f t="shared" si="1589"/>
        <v>0.889403720043631-0.993865414862502i</v>
      </c>
      <c r="Q3018" t="str">
        <f t="shared" si="1590"/>
        <v>-0.889403720043631+12.1002626928892i</v>
      </c>
      <c r="R3018" t="str">
        <f t="shared" si="1591"/>
        <v>-0.0870681223095277-0.067103089310737i</v>
      </c>
      <c r="S3018" t="str">
        <f t="shared" si="1592"/>
        <v>1.14767844113005i</v>
      </c>
      <c r="T3018" t="str">
        <f t="shared" si="1593"/>
        <v>0.0770127689351572-0.0999262068843193i</v>
      </c>
      <c r="U3018" t="str">
        <f t="shared" si="1594"/>
        <v>0.0000333333333333334-0.000104129009376812i</v>
      </c>
      <c r="V3018" t="str">
        <f t="shared" si="1595"/>
        <v>6.66666666666667E-06-0.00104129009376812i</v>
      </c>
      <c r="W3018" t="str">
        <f t="shared" si="1596"/>
        <v>0.0000275764507262843-0.0000954317432323812i</v>
      </c>
      <c r="X3018" t="str">
        <f t="shared" si="1597"/>
        <v>0.0000277153596870391-0.0000953438404022786i</v>
      </c>
      <c r="Y3018" t="str">
        <f t="shared" si="1598"/>
        <v>0.009+6.81097287298267i</v>
      </c>
      <c r="Z3018" t="str">
        <f t="shared" si="1599"/>
        <v>-0.000167920100617566-0.0000490539214200331i</v>
      </c>
      <c r="AA3018" t="str">
        <f t="shared" si="1600"/>
        <v>0.00233535118723166-1.76188440707808i</v>
      </c>
      <c r="AB3018" t="str">
        <f t="shared" si="1601"/>
        <v>0.363225527061056-0.471295210711475i</v>
      </c>
      <c r="AC3018" t="str">
        <f t="shared" si="1602"/>
        <v>0.915627384784963-0.0703448353228881i</v>
      </c>
      <c r="AD3018" t="str">
        <f t="shared" si="1603"/>
        <v>0.433680688055217-0.481405451007818i</v>
      </c>
      <c r="AE3018" t="str">
        <f t="shared" si="1604"/>
        <v>-0.0000964385299390405+0.000059563913377831i</v>
      </c>
      <c r="AF3018" t="str">
        <f t="shared" si="1605"/>
        <v>-15.0769966937773-0.32806884774083i</v>
      </c>
      <c r="AG3018" t="str">
        <f t="shared" si="1606"/>
        <v>0.99693325198153-0.00277009456367149i</v>
      </c>
      <c r="AH3018" t="str">
        <f t="shared" si="1607"/>
        <v>0.00148048073825275-0.000864957984210558i</v>
      </c>
      <c r="AI3018">
        <f t="shared" si="1608"/>
        <v>-55.31656284175736</v>
      </c>
      <c r="AJ3018">
        <f t="shared" si="1609"/>
        <v>-30.295236457805345</v>
      </c>
      <c r="AK3018"/>
      <c r="AL3018"/>
      <c r="AM3018"/>
      <c r="AN3018"/>
    </row>
    <row r="3019" spans="1:40" x14ac:dyDescent="0.25">
      <c r="A3019"/>
      <c r="B3019">
        <f t="shared" si="1575"/>
        <v>1085000</v>
      </c>
      <c r="C3019" s="237" t="str">
        <f t="shared" si="1578"/>
        <v>-6.49207100645435E-08+0.00225716363037954i</v>
      </c>
      <c r="D3019" s="208" t="str">
        <f t="shared" si="1579"/>
        <v>-5.9570064547314+0.0173049211662431i</v>
      </c>
      <c r="E3019" t="str">
        <f t="shared" si="1580"/>
        <v>2870</v>
      </c>
      <c r="F3019" t="str">
        <f t="shared" si="1581"/>
        <v>0.777000777000777</v>
      </c>
      <c r="G3019" t="str">
        <f t="shared" si="1576"/>
        <v>0.777000777000777</v>
      </c>
      <c r="H3019" t="str">
        <f t="shared" si="1582"/>
        <v>9.12001614731682+0.345072457008323i</v>
      </c>
      <c r="I3019" t="str">
        <f t="shared" si="1583"/>
        <v>4260.78503643115i</v>
      </c>
      <c r="J3019" t="str">
        <f t="shared" si="1577"/>
        <v>-24572.6457618682+932.123420849971i</v>
      </c>
      <c r="K3019" t="str">
        <f t="shared" si="1584"/>
        <v>0.006568023974979-0.173146305395317i</v>
      </c>
      <c r="L3019" t="str">
        <f t="shared" si="1585"/>
        <v>0.000499537392251393-0.0111639961687825i</v>
      </c>
      <c r="M3019" t="str">
        <f t="shared" si="1586"/>
        <v>0.00706756136723039-0.184310301564099i</v>
      </c>
      <c r="N3019" t="str">
        <f t="shared" si="1587"/>
        <v>-11.1166430319732i</v>
      </c>
      <c r="O3019" t="str">
        <f t="shared" si="1588"/>
        <v>0.120773197397118+0.992680127125791i</v>
      </c>
      <c r="P3019" t="str">
        <f t="shared" si="1589"/>
        <v>0.879226802602882-0.992680127125791i</v>
      </c>
      <c r="Q3019" t="str">
        <f t="shared" si="1590"/>
        <v>-0.879226802602882+12.109323159099i</v>
      </c>
      <c r="R3019" t="str">
        <f t="shared" si="1591"/>
        <v>-0.0867908076790095-0.0663057701675612i</v>
      </c>
      <c r="S3019" t="str">
        <f t="shared" si="1592"/>
        <v>1.14873718507943i</v>
      </c>
      <c r="T3019" t="str">
        <f t="shared" si="1593"/>
        <v>0.0761679037768079-0.0996998281039555i</v>
      </c>
      <c r="U3019" t="str">
        <f t="shared" si="1594"/>
        <v>0.0000333333333333333-0.000104033037939599i</v>
      </c>
      <c r="V3019" t="str">
        <f t="shared" si="1595"/>
        <v>6.66666666666667E-06-0.00104033037939599i</v>
      </c>
      <c r="W3019" t="str">
        <f t="shared" si="1596"/>
        <v>0.0000275764012158415-0.0000953452041571465i</v>
      </c>
      <c r="X3019" t="str">
        <f t="shared" si="1597"/>
        <v>0.0000277150354418775-0.0000952573816323617i</v>
      </c>
      <c r="Y3019" t="str">
        <f t="shared" si="1598"/>
        <v>0.009+6.81725605828985i</v>
      </c>
      <c r="Z3019" t="str">
        <f t="shared" si="1599"/>
        <v>-0.000167613202199526-0.0000490077319994646i</v>
      </c>
      <c r="AA3019" t="str">
        <f t="shared" si="1600"/>
        <v>0.00233104818073782-1.76026051114455i</v>
      </c>
      <c r="AB3019" t="str">
        <f t="shared" si="1601"/>
        <v>0.359240777561979-0.470227510472281i</v>
      </c>
      <c r="AC3019" t="str">
        <f t="shared" si="1602"/>
        <v>0.915871181982149-0.0695351378333926i</v>
      </c>
      <c r="AD3019" t="str">
        <f t="shared" si="1603"/>
        <v>0.4287481764936-0.480869423111259i</v>
      </c>
      <c r="AE3019" t="str">
        <f t="shared" si="1604"/>
        <v>-0.0000954301746138738+0.0000595880881186597i</v>
      </c>
      <c r="AF3019" t="str">
        <f t="shared" si="1605"/>
        <v>-15.0770226020482-0.32776753584208i</v>
      </c>
      <c r="AG3019" t="str">
        <f t="shared" si="1606"/>
        <v>0.996939449193617-0.00273610247904502i</v>
      </c>
      <c r="AH3019" t="str">
        <f t="shared" si="1607"/>
        <v>0.00146518706314472-0.000865772878124256i</v>
      </c>
      <c r="AI3019">
        <f t="shared" si="1608"/>
        <v>-55.381510866543955</v>
      </c>
      <c r="AJ3019">
        <f t="shared" si="1609"/>
        <v>-30.578662332659025</v>
      </c>
      <c r="AK3019"/>
      <c r="AL3019"/>
      <c r="AM3019"/>
      <c r="AN3019"/>
    </row>
    <row r="3020" spans="1:40" x14ac:dyDescent="0.25">
      <c r="A3020"/>
      <c r="B3020">
        <f t="shared" si="1575"/>
        <v>1086000</v>
      </c>
      <c r="C3020" s="237" t="str">
        <f t="shared" si="1578"/>
        <v>-6.48012057916498E-08+0.00225508521083382i</v>
      </c>
      <c r="D3020" s="208" t="str">
        <f t="shared" si="1579"/>
        <v>-5.95700645381521+0.0172889866163926i</v>
      </c>
      <c r="E3020" t="str">
        <f t="shared" si="1580"/>
        <v>2870</v>
      </c>
      <c r="F3020" t="str">
        <f t="shared" si="1581"/>
        <v>0.777000777000777</v>
      </c>
      <c r="G3020" t="str">
        <f t="shared" si="1576"/>
        <v>0.777000777000777</v>
      </c>
      <c r="H3020" t="str">
        <f t="shared" si="1582"/>
        <v>9.12004198512504+0.34475576255608i</v>
      </c>
      <c r="I3020" t="str">
        <f t="shared" si="1583"/>
        <v>4264.71202724814i</v>
      </c>
      <c r="J3020" t="str">
        <f t="shared" si="1577"/>
        <v>-24617.9636789605+932.982520777022i</v>
      </c>
      <c r="K3020" t="str">
        <f t="shared" si="1584"/>
        <v>0.00655595009491536-0.172987315114209i</v>
      </c>
      <c r="L3020" t="str">
        <f t="shared" si="1585"/>
        <v>0.000498619691432519-0.0111537572710475i</v>
      </c>
      <c r="M3020" t="str">
        <f t="shared" si="1586"/>
        <v>0.00705456978634788-0.184141072385257i</v>
      </c>
      <c r="N3020" t="str">
        <f t="shared" si="1587"/>
        <v>-11.1268887859197i</v>
      </c>
      <c r="O3020" t="str">
        <f t="shared" si="1588"/>
        <v>0.130937436725138+0.991390633233868i</v>
      </c>
      <c r="P3020" t="str">
        <f t="shared" si="1589"/>
        <v>0.869062563274862-0.991390633233868i</v>
      </c>
      <c r="Q3020" t="str">
        <f t="shared" si="1590"/>
        <v>-0.869062563274862+12.1182794191536i</v>
      </c>
      <c r="R3020" t="str">
        <f t="shared" si="1591"/>
        <v>-0.0865076513658775-0.0655111154460732i</v>
      </c>
      <c r="S3020" t="str">
        <f t="shared" si="1592"/>
        <v>1.14979592902881i</v>
      </c>
      <c r="T3020" t="str">
        <f t="shared" si="1593"/>
        <v>0.0753244138460314-0.0994661453703295i</v>
      </c>
      <c r="U3020" t="str">
        <f t="shared" si="1594"/>
        <v>0.0000333333333333333-0.000103937243245364i</v>
      </c>
      <c r="V3020" t="str">
        <f t="shared" si="1595"/>
        <v>6.66666666666667E-06-0.00103937243245364i</v>
      </c>
      <c r="W3020" t="str">
        <f t="shared" si="1596"/>
        <v>0.0000275763516599692-0.0000952588257525677i</v>
      </c>
      <c r="X3020" t="str">
        <f t="shared" si="1597"/>
        <v>0.0000277147119100837-0.00009517108338297i</v>
      </c>
      <c r="Y3020" t="str">
        <f t="shared" si="1598"/>
        <v>0.009+6.82353924359703i</v>
      </c>
      <c r="Z3020" t="str">
        <f t="shared" si="1599"/>
        <v>-0.000167307151174088-0.0000489616300215376i</v>
      </c>
      <c r="AA3020" t="str">
        <f t="shared" si="1600"/>
        <v>0.00232675705620038-1.75863960591978i</v>
      </c>
      <c r="AB3020" t="str">
        <f t="shared" si="1601"/>
        <v>0.355262514230934-0.469125361630472i</v>
      </c>
      <c r="AC3020" t="str">
        <f t="shared" si="1602"/>
        <v>0.916120977025359-0.0687278979509347i</v>
      </c>
      <c r="AD3020" t="str">
        <f t="shared" si="1603"/>
        <v>0.42382102651904-0.480282674891999i</v>
      </c>
      <c r="AE3020" t="str">
        <f t="shared" si="1604"/>
        <v>-0.0000944237111883944+0.0000596037577986774i</v>
      </c>
      <c r="AF3020" t="str">
        <f t="shared" si="1605"/>
        <v>-15.0770484389402-0.327466775939687i</v>
      </c>
      <c r="AG3020" t="str">
        <f t="shared" si="1606"/>
        <v>0.996945958019952-0.00270220671786187i</v>
      </c>
      <c r="AH3020" t="str">
        <f t="shared" si="1607"/>
        <v>0.00144991857407933-0.00086645632949131i</v>
      </c>
      <c r="AI3020">
        <f t="shared" si="1608"/>
        <v>-55.446966387677804</v>
      </c>
      <c r="AJ3020">
        <f t="shared" si="1609"/>
        <v>-30.862102195331843</v>
      </c>
      <c r="AK3020"/>
      <c r="AL3020"/>
      <c r="AM3020"/>
      <c r="AN3020"/>
    </row>
    <row r="3021" spans="1:40" x14ac:dyDescent="0.25">
      <c r="A3021"/>
      <c r="B3021">
        <f t="shared" si="1575"/>
        <v>1087000</v>
      </c>
      <c r="C3021" s="237" t="str">
        <f t="shared" si="1578"/>
        <v>-6.46820311856223E-08+0.00225301061542709i</v>
      </c>
      <c r="D3021" s="208" t="str">
        <f t="shared" si="1579"/>
        <v>-5.95700645290153+0.017273081384941i</v>
      </c>
      <c r="E3021" t="str">
        <f t="shared" si="1580"/>
        <v>2870</v>
      </c>
      <c r="F3021" t="str">
        <f t="shared" si="1581"/>
        <v>0.777000777000777</v>
      </c>
      <c r="G3021" t="str">
        <f t="shared" si="1576"/>
        <v>0.777000777000777</v>
      </c>
      <c r="H3021" t="str">
        <f t="shared" si="1582"/>
        <v>9.12006775181355+0.344439647905789i</v>
      </c>
      <c r="I3021" t="str">
        <f t="shared" si="1583"/>
        <v>4268.63901806513i</v>
      </c>
      <c r="J3021" t="str">
        <f t="shared" si="1577"/>
        <v>-24663.3233444794+933.841620704072i</v>
      </c>
      <c r="K3021" t="str">
        <f t="shared" si="1584"/>
        <v>0.0065439094620893-0.172828616140307i</v>
      </c>
      <c r="L3021" t="str">
        <f t="shared" si="1585"/>
        <v>0.000497704515478397-0.0111435370993626i</v>
      </c>
      <c r="M3021" t="str">
        <f t="shared" si="1586"/>
        <v>0.0070416139775677-0.18397215323967i</v>
      </c>
      <c r="N3021" t="str">
        <f t="shared" si="1587"/>
        <v>-11.1371345398662i</v>
      </c>
      <c r="O3021" t="str">
        <f t="shared" si="1588"/>
        <v>0.141087930953924+0.989997068550782i</v>
      </c>
      <c r="P3021" t="str">
        <f t="shared" si="1589"/>
        <v>0.858912069046076-0.989997068550782i</v>
      </c>
      <c r="Q3021" t="str">
        <f t="shared" si="1590"/>
        <v>-0.858912069046076+12.127131608417i</v>
      </c>
      <c r="R3021" t="str">
        <f t="shared" si="1591"/>
        <v>-0.0862186684368359-0.0647191635657565i</v>
      </c>
      <c r="S3021" t="str">
        <f t="shared" si="1592"/>
        <v>1.15085467297819i</v>
      </c>
      <c r="T3021" t="str">
        <f t="shared" si="1593"/>
        <v>0.0744823518208907-0.0992251574684898i</v>
      </c>
      <c r="U3021" t="str">
        <f t="shared" si="1594"/>
        <v>0.0000333333333333333-0.000103841624806315i</v>
      </c>
      <c r="V3021" t="str">
        <f t="shared" si="1595"/>
        <v>6.66666666666667E-06-0.00103841624806315i</v>
      </c>
      <c r="W3021" t="str">
        <f t="shared" si="1596"/>
        <v>0.0000275763020586676-0.0000951726075751929i</v>
      </c>
      <c r="X3021" t="str">
        <f t="shared" si="1597"/>
        <v>0.0000277143890888676-0.0000950849452110709i</v>
      </c>
      <c r="Y3021" t="str">
        <f t="shared" si="1598"/>
        <v>0.009+6.82982242890421i</v>
      </c>
      <c r="Z3021" t="str">
        <f t="shared" si="1599"/>
        <v>-0.000167001944424354-0.0000489156152358844i</v>
      </c>
      <c r="AA3021" t="str">
        <f t="shared" si="1600"/>
        <v>0.00232247776991254-1.75702168314936i</v>
      </c>
      <c r="AB3021" t="str">
        <f t="shared" si="1601"/>
        <v>0.35129098552045-0.467988758455812i</v>
      </c>
      <c r="AC3021" t="str">
        <f t="shared" si="1602"/>
        <v>0.916376755928759-0.0679231552027699i</v>
      </c>
      <c r="AD3021" t="str">
        <f t="shared" si="1603"/>
        <v>0.418899761799591-0.479645257343111i</v>
      </c>
      <c r="AE3021" t="str">
        <f t="shared" si="1604"/>
        <v>-0.0000934192175973432+0.0000596109510396272i</v>
      </c>
      <c r="AF3021" t="str">
        <f t="shared" si="1605"/>
        <v>-15.0770742047151-0.327166566520848i</v>
      </c>
      <c r="AG3021" t="str">
        <f t="shared" si="1606"/>
        <v>0.996952777280207-0.0026684103465841i</v>
      </c>
      <c r="AH3021" t="str">
        <f t="shared" si="1607"/>
        <v>0.00143467649998756-0.000867008750716586i</v>
      </c>
      <c r="AI3021">
        <f t="shared" si="1608"/>
        <v>-55.512935512847896</v>
      </c>
      <c r="AJ3021">
        <f t="shared" si="1609"/>
        <v>-31.145555750701629</v>
      </c>
      <c r="AK3021"/>
      <c r="AL3021"/>
      <c r="AM3021"/>
      <c r="AN3021"/>
    </row>
    <row r="3022" spans="1:40" x14ac:dyDescent="0.25">
      <c r="A3022"/>
      <c r="B3022">
        <f t="shared" si="1575"/>
        <v>1088000</v>
      </c>
      <c r="C3022" s="237" t="str">
        <f t="shared" si="1578"/>
        <v>-6.45631850350079E-08+0.00225093983361485i</v>
      </c>
      <c r="D3022" s="208" t="str">
        <f t="shared" si="1579"/>
        <v>-5.95700645199038+0.0172572053910472i</v>
      </c>
      <c r="E3022" t="str">
        <f t="shared" si="1580"/>
        <v>2870</v>
      </c>
      <c r="F3022" t="str">
        <f t="shared" si="1581"/>
        <v>0.777000777000777</v>
      </c>
      <c r="G3022" t="str">
        <f t="shared" si="1576"/>
        <v>0.777000777000777</v>
      </c>
      <c r="H3022" t="str">
        <f t="shared" si="1582"/>
        <v>9.12009344764303+0.344124111469327i</v>
      </c>
      <c r="I3022" t="str">
        <f t="shared" si="1583"/>
        <v>4272.56600888212i</v>
      </c>
      <c r="J3022" t="str">
        <f t="shared" si="1577"/>
        <v>-24708.724758425+934.700720631124i</v>
      </c>
      <c r="K3022" t="str">
        <f t="shared" si="1584"/>
        <v>0.0065319019545993-0.172670207674854i</v>
      </c>
      <c r="L3022" t="str">
        <f t="shared" si="1585"/>
        <v>0.00049679185514146-0.0111333356025061i</v>
      </c>
      <c r="M3022" t="str">
        <f t="shared" si="1586"/>
        <v>0.00702869380974076-0.18380354327736i</v>
      </c>
      <c r="N3022" t="str">
        <f t="shared" si="1587"/>
        <v>-11.1473802938128i</v>
      </c>
      <c r="O3022" t="str">
        <f t="shared" si="1588"/>
        <v>0.151223614539956+0.988499579365348i</v>
      </c>
      <c r="P3022" t="str">
        <f t="shared" si="1589"/>
        <v>0.848776385460044-0.988499579365348i</v>
      </c>
      <c r="Q3022" t="str">
        <f t="shared" si="1590"/>
        <v>-0.848776385460044+12.1358798731781i</v>
      </c>
      <c r="R3022" t="str">
        <f t="shared" si="1591"/>
        <v>-0.0859238740588839-0.0639299530251897i</v>
      </c>
      <c r="S3022" t="str">
        <f t="shared" si="1592"/>
        <v>1.15191341692758i</v>
      </c>
      <c r="T3022" t="str">
        <f t="shared" si="1593"/>
        <v>0.0736417706332659-0.098976863362824i</v>
      </c>
      <c r="U3022" t="str">
        <f t="shared" si="1594"/>
        <v>0.0000333333333333333-0.000103746182136457i</v>
      </c>
      <c r="V3022" t="str">
        <f t="shared" si="1595"/>
        <v>6.66666666666667E-06-0.00103746182136457i</v>
      </c>
      <c r="W3022" t="str">
        <f t="shared" si="1596"/>
        <v>0.0000275762524119371-0.000095086549183202i</v>
      </c>
      <c r="X3022" t="str">
        <f t="shared" si="1597"/>
        <v>0.0000277140669754513-0.0000949989666752614i</v>
      </c>
      <c r="Y3022" t="str">
        <f t="shared" si="1598"/>
        <v>0.009+6.83610561421139i</v>
      </c>
      <c r="Z3022" t="str">
        <f t="shared" si="1599"/>
        <v>-0.000166697578847749-0.0000488696873930982i</v>
      </c>
      <c r="AA3022" t="str">
        <f t="shared" si="1600"/>
        <v>0.00231821027836826-1.75540673460919i</v>
      </c>
      <c r="AB3022" t="str">
        <f t="shared" si="1601"/>
        <v>0.347326441080168-0.466817696063904i</v>
      </c>
      <c r="AC3022" t="str">
        <f t="shared" si="1602"/>
        <v>0.91663850460526-0.0671209491950519i</v>
      </c>
      <c r="AD3022" t="str">
        <f t="shared" si="1603"/>
        <v>0.413984905574043-0.478957226915112i</v>
      </c>
      <c r="AE3022" t="str">
        <f t="shared" si="1604"/>
        <v>-0.0000924167713927141+0.0000596096971775168i</v>
      </c>
      <c r="AF3022" t="str">
        <f t="shared" si="1605"/>
        <v>-15.0770998996334-0.32686690607828i</v>
      </c>
      <c r="AG3022" t="str">
        <f t="shared" si="1606"/>
        <v>0.996959905763695-0.00263471641771196i</v>
      </c>
      <c r="AH3022" t="str">
        <f t="shared" si="1607"/>
        <v>0.00141946206397063-0.000867430565856829i</v>
      </c>
      <c r="AI3022">
        <f t="shared" si="1608"/>
        <v>-55.579424484222059</v>
      </c>
      <c r="AJ3022">
        <f t="shared" si="1609"/>
        <v>-31.429022702961543</v>
      </c>
      <c r="AK3022"/>
      <c r="AL3022"/>
      <c r="AM3022"/>
      <c r="AN3022"/>
    </row>
    <row r="3023" spans="1:40" x14ac:dyDescent="0.25">
      <c r="A3023"/>
      <c r="B3023">
        <f t="shared" si="1575"/>
        <v>1089000</v>
      </c>
      <c r="C3023" s="237" t="str">
        <f t="shared" si="1578"/>
        <v>-6.44446661339127E-08+0.00224887285489133i</v>
      </c>
      <c r="D3023" s="208" t="str">
        <f t="shared" si="1579"/>
        <v>-5.95700645108173+0.0172413585541669i</v>
      </c>
      <c r="E3023" t="str">
        <f t="shared" si="1580"/>
        <v>2870</v>
      </c>
      <c r="F3023" t="str">
        <f t="shared" si="1581"/>
        <v>0.777000777000777</v>
      </c>
      <c r="G3023" t="str">
        <f t="shared" si="1576"/>
        <v>0.777000777000777</v>
      </c>
      <c r="H3023" t="str">
        <f t="shared" si="1582"/>
        <v>9.12011907287289+0.343809151664347i</v>
      </c>
      <c r="I3023" t="str">
        <f t="shared" si="1583"/>
        <v>4276.49299969911i</v>
      </c>
      <c r="J3023" t="str">
        <f t="shared" si="1577"/>
        <v>-24754.1679207972+935.559820558174i</v>
      </c>
      <c r="K3023" t="str">
        <f t="shared" si="1584"/>
        <v>0.00651992745110185-0.172512088922009i</v>
      </c>
      <c r="L3023" t="str">
        <f t="shared" si="1585"/>
        <v>0.000495881701216431-0.0111231527294426i</v>
      </c>
      <c r="M3023" t="str">
        <f t="shared" si="1586"/>
        <v>0.00701580915231828-0.183635241651452i</v>
      </c>
      <c r="N3023" t="str">
        <f t="shared" si="1587"/>
        <v>-11.1576260477593i</v>
      </c>
      <c r="O3023" t="str">
        <f t="shared" si="1588"/>
        <v>0.161343423494153+0.986898322875861i</v>
      </c>
      <c r="P3023" t="str">
        <f t="shared" si="1589"/>
        <v>0.838656576505847-0.986898322875861i</v>
      </c>
      <c r="Q3023" t="str">
        <f t="shared" si="1590"/>
        <v>-0.838656576505847+12.1445243706352i</v>
      </c>
      <c r="R3023" t="str">
        <f t="shared" si="1591"/>
        <v>-0.0856232835036951-0.0631435224048498i</v>
      </c>
      <c r="S3023" t="str">
        <f t="shared" si="1592"/>
        <v>1.15297216087696i</v>
      </c>
      <c r="T3023" t="str">
        <f t="shared" si="1593"/>
        <v>0.0728027234725024-0.0987212622026359i</v>
      </c>
      <c r="U3023" t="str">
        <f t="shared" si="1594"/>
        <v>0.0000333333333333334-0.000103650914751575i</v>
      </c>
      <c r="V3023" t="str">
        <f t="shared" si="1595"/>
        <v>6.66666666666667E-06-0.00103650914751575i</v>
      </c>
      <c r="W3023" t="str">
        <f t="shared" si="1596"/>
        <v>0.0000275762027197792-0.0000950006501363978i</v>
      </c>
      <c r="X3023" t="str">
        <f t="shared" si="1597"/>
        <v>0.0000277137455670709-0.0000949131473357597i</v>
      </c>
      <c r="Y3023" t="str">
        <f t="shared" si="1598"/>
        <v>0.009+6.84238879951857i</v>
      </c>
      <c r="Z3023" t="str">
        <f t="shared" si="1599"/>
        <v>-0.000166394051355936-0.0000488238462447318i</v>
      </c>
      <c r="AA3023" t="str">
        <f t="shared" si="1600"/>
        <v>0.00231395453826118-1.75379475210541i</v>
      </c>
      <c r="AB3023" t="str">
        <f t="shared" si="1601"/>
        <v>0.343369131774044-0.465612170442499i</v>
      </c>
      <c r="AC3023" t="str">
        <f t="shared" si="1602"/>
        <v>0.916906208862259-0.0663213196157971i</v>
      </c>
      <c r="AD3023" t="str">
        <f t="shared" si="1603"/>
        <v>0.409076980594126-0.478218645513525i</v>
      </c>
      <c r="AE3023" t="str">
        <f t="shared" si="1604"/>
        <v>-0.0000914164497374264+0.0000596000262581568i</v>
      </c>
      <c r="AF3023" t="str">
        <f t="shared" si="1605"/>
        <v>-15.0771255239546-0.32656779311018i</v>
      </c>
      <c r="AG3023" t="str">
        <f t="shared" si="1606"/>
        <v>0.996967342229524-0.00260112796948098i</v>
      </c>
      <c r="AH3023" t="str">
        <f t="shared" si="1607"/>
        <v>0.00140427648319014-0.000867722210547623i</v>
      </c>
      <c r="AI3023">
        <f t="shared" si="1608"/>
        <v>-55.646439682314266</v>
      </c>
      <c r="AJ3023">
        <f t="shared" si="1609"/>
        <v>-31.712502755643854</v>
      </c>
      <c r="AK3023"/>
      <c r="AL3023"/>
      <c r="AM3023"/>
      <c r="AN3023"/>
    </row>
    <row r="3024" spans="1:40" x14ac:dyDescent="0.25">
      <c r="A3024"/>
      <c r="B3024">
        <f t="shared" si="1575"/>
        <v>1090000</v>
      </c>
      <c r="C3024" s="237" t="str">
        <f t="shared" si="1578"/>
        <v>-6.43264732819721E-08+0.00224680966878931i</v>
      </c>
      <c r="D3024" s="208" t="str">
        <f t="shared" si="1579"/>
        <v>-5.95700645017559+0.0172255407940514i</v>
      </c>
      <c r="E3024" t="str">
        <f t="shared" si="1580"/>
        <v>2870</v>
      </c>
      <c r="F3024" t="str">
        <f t="shared" si="1581"/>
        <v>0.777000777000777</v>
      </c>
      <c r="G3024" t="str">
        <f t="shared" si="1576"/>
        <v>0.777000777000777</v>
      </c>
      <c r="H3024" t="str">
        <f t="shared" si="1582"/>
        <v>9.12014462776142+0.343494766914265i</v>
      </c>
      <c r="I3024" t="str">
        <f t="shared" si="1583"/>
        <v>4280.41999051609i</v>
      </c>
      <c r="J3024" t="str">
        <f t="shared" si="1577"/>
        <v>-24799.652831596+936.418920485225i</v>
      </c>
      <c r="K3024" t="str">
        <f t="shared" si="1584"/>
        <v>0.00650798583080826-0.172354259088828i</v>
      </c>
      <c r="L3024" t="str">
        <f t="shared" si="1585"/>
        <v>0.000494974044540053-0.011112988429322i</v>
      </c>
      <c r="M3024" t="str">
        <f t="shared" si="1586"/>
        <v>0.00700295987534831-0.18346724751815i</v>
      </c>
      <c r="N3024" t="str">
        <f t="shared" si="1587"/>
        <v>-11.1678718017058i</v>
      </c>
      <c r="O3024" t="str">
        <f t="shared" si="1588"/>
        <v>0.17144629549417+0.985193467173492i</v>
      </c>
      <c r="P3024" t="str">
        <f t="shared" si="1589"/>
        <v>0.82855370450583-0.985193467173492i</v>
      </c>
      <c r="Q3024" t="str">
        <f t="shared" si="1590"/>
        <v>-0.82855370450583+12.1530652688793i</v>
      </c>
      <c r="R3024" t="str">
        <f t="shared" si="1591"/>
        <v>-0.0853169121520426-0.0623599103697682i</v>
      </c>
      <c r="S3024" t="str">
        <f t="shared" si="1592"/>
        <v>1.15403090482634i</v>
      </c>
      <c r="T3024" t="str">
        <f t="shared" si="1593"/>
        <v>0.0719652637889131-0.0984583533278111i</v>
      </c>
      <c r="U3024" t="str">
        <f t="shared" si="1594"/>
        <v>0.0000333333333333333-0.000103555822169234i</v>
      </c>
      <c r="V3024" t="str">
        <f t="shared" si="1595"/>
        <v>6.66666666666667E-06-0.00103555822169234i</v>
      </c>
      <c r="W3024" t="str">
        <f t="shared" si="1596"/>
        <v>0.0000275761529821934-0.0000949149099961977i</v>
      </c>
      <c r="X3024" t="str">
        <f t="shared" si="1597"/>
        <v>0.0000277134248609739-0.0000948274867543973i</v>
      </c>
      <c r="Y3024" t="str">
        <f t="shared" si="1598"/>
        <v>0.009+6.84867198482575i</v>
      </c>
      <c r="Z3024" t="str">
        <f t="shared" si="1599"/>
        <v>-0.000166091358874735-0.0000487780915432882i</v>
      </c>
      <c r="AA3024" t="str">
        <f t="shared" si="1600"/>
        <v>0.00230971050648352-1.75218572747423i</v>
      </c>
      <c r="AB3024" t="str">
        <f t="shared" si="1601"/>
        <v>0.339419309696874-0.464372178478209i</v>
      </c>
      <c r="AC3024" t="str">
        <f t="shared" si="1602"/>
        <v>0.917179854397322-0.065524306237707i</v>
      </c>
      <c r="AD3024" t="str">
        <f t="shared" si="1603"/>
        <v>0.404176509066268-0.477429580495747i</v>
      </c>
      <c r="AE3024" t="str">
        <f t="shared" si="1604"/>
        <v>-0.000090418329398958+0.0000595819690326521i</v>
      </c>
      <c r="AF3024" t="str">
        <f t="shared" si="1605"/>
        <v>-15.077151077937-0.326269226120214i</v>
      </c>
      <c r="AG3024" t="str">
        <f t="shared" si="1606"/>
        <v>0.996975085406757-0.00256764802555771i</v>
      </c>
      <c r="AH3024" t="str">
        <f t="shared" si="1607"/>
        <v>0.0013891209687577-0.000867884131929405i</v>
      </c>
      <c r="AI3024">
        <f t="shared" si="1608"/>
        <v>-55.713987629999188</v>
      </c>
      <c r="AJ3024">
        <f t="shared" si="1609"/>
        <v>-31.99599561167329</v>
      </c>
      <c r="AK3024"/>
      <c r="AL3024"/>
      <c r="AM3024"/>
      <c r="AN3024"/>
    </row>
    <row r="3025" spans="1:40" x14ac:dyDescent="0.25">
      <c r="A3025"/>
      <c r="B3025">
        <f t="shared" si="1575"/>
        <v>1091000</v>
      </c>
      <c r="C3025" s="237" t="str">
        <f t="shared" si="1578"/>
        <v>-6.420860528432E-08+0.00224475026487995i</v>
      </c>
      <c r="D3025" s="208" t="str">
        <f t="shared" si="1579"/>
        <v>-5.95700644927193+0.0172097520307463i</v>
      </c>
      <c r="E3025" t="str">
        <f t="shared" si="1580"/>
        <v>2870</v>
      </c>
      <c r="F3025" t="str">
        <f t="shared" si="1581"/>
        <v>0.777000777000777</v>
      </c>
      <c r="G3025" t="str">
        <f t="shared" si="1576"/>
        <v>0.777000777000777</v>
      </c>
      <c r="H3025" t="str">
        <f t="shared" si="1582"/>
        <v>9.12017011256565+0.34318095564823i</v>
      </c>
      <c r="I3025" t="str">
        <f t="shared" si="1583"/>
        <v>4284.34698133308i</v>
      </c>
      <c r="J3025" t="str">
        <f t="shared" si="1577"/>
        <v>-24845.1794908214+937.278020412275i</v>
      </c>
      <c r="K3025" t="str">
        <f t="shared" si="1584"/>
        <v>0.0064960769734817-0.172196717385256i</v>
      </c>
      <c r="L3025" t="str">
        <f t="shared" si="1585"/>
        <v>0.00049406887599089-0.0111028426514789i</v>
      </c>
      <c r="M3025" t="str">
        <f t="shared" si="1586"/>
        <v>0.00699014584947259-0.183299560036735i</v>
      </c>
      <c r="N3025" t="str">
        <f t="shared" si="1587"/>
        <v>-11.1781175556523i</v>
      </c>
      <c r="O3025" t="str">
        <f t="shared" si="1588"/>
        <v>0.181531169995503+0.983385191224712i</v>
      </c>
      <c r="P3025" t="str">
        <f t="shared" si="1589"/>
        <v>0.818468830004497-0.983385191224712i</v>
      </c>
      <c r="Q3025" t="str">
        <f t="shared" si="1590"/>
        <v>-0.818468830004497+12.161502746877i</v>
      </c>
      <c r="R3025" t="str">
        <f t="shared" si="1591"/>
        <v>-0.0850047754983122-0.0615791556721812i</v>
      </c>
      <c r="S3025" t="str">
        <f t="shared" si="1592"/>
        <v>1.15508964877572i</v>
      </c>
      <c r="T3025" t="str">
        <f t="shared" si="1593"/>
        <v>0.0711294452972852-0.0981881362746044i</v>
      </c>
      <c r="U3025" t="str">
        <f t="shared" si="1594"/>
        <v>0.0000333333333333334-0.000103460903908767i</v>
      </c>
      <c r="V3025" t="str">
        <f t="shared" si="1595"/>
        <v>6.66666666666667E-06-0.00103460903908767i</v>
      </c>
      <c r="W3025" t="str">
        <f t="shared" si="1596"/>
        <v>0.000027576103199181-0.0000948293283256263i</v>
      </c>
      <c r="X3025" t="str">
        <f t="shared" si="1597"/>
        <v>0.0000277131048544214-0.0000947419844946116i</v>
      </c>
      <c r="Y3025" t="str">
        <f t="shared" si="1598"/>
        <v>0.009+6.85495517013293i</v>
      </c>
      <c r="Z3025" t="str">
        <f t="shared" si="1599"/>
        <v>-0.00016578949834405-0.0000487324230422202i</v>
      </c>
      <c r="AA3025" t="str">
        <f t="shared" si="1600"/>
        <v>0.002305478140125-1.75057965258179i</v>
      </c>
      <c r="AB3025" t="str">
        <f t="shared" si="1601"/>
        <v>0.335477228190825-0.463097717983813i</v>
      </c>
      <c r="AC3025" t="str">
        <f t="shared" si="1602"/>
        <v>0.917459426793782-0.0647299489209864i</v>
      </c>
      <c r="AD3025" t="str">
        <f t="shared" si="1603"/>
        <v>0.399284012593754-0.476590104667303i</v>
      </c>
      <c r="AE3025" t="str">
        <f t="shared" si="1604"/>
        <v>-0.0000894224867431007+0.0000595555569528163i</v>
      </c>
      <c r="AF3025" t="str">
        <f t="shared" si="1605"/>
        <v>-15.0771765618376-0.325971203617484i</v>
      </c>
      <c r="AG3025" t="str">
        <f t="shared" si="1606"/>
        <v>0.996983133994571-0.00253427959473973i</v>
      </c>
      <c r="AH3025" t="str">
        <f t="shared" si="1607"/>
        <v>0.00137399672562665-0.000867916788572058i</v>
      </c>
      <c r="AI3025">
        <f t="shared" si="1608"/>
        <v>-55.782074996669913</v>
      </c>
      <c r="AJ3025">
        <f t="shared" si="1609"/>
        <v>-32.279500973389716</v>
      </c>
      <c r="AK3025"/>
      <c r="AL3025"/>
      <c r="AM3025"/>
      <c r="AN3025"/>
    </row>
    <row r="3026" spans="1:40" x14ac:dyDescent="0.25">
      <c r="A3026"/>
      <c r="B3026">
        <f t="shared" si="1575"/>
        <v>1092000</v>
      </c>
      <c r="C3026" s="237" t="str">
        <f t="shared" si="1578"/>
        <v>-6.40910609515593E-08+0.00224269463277261i</v>
      </c>
      <c r="D3026" s="208" t="str">
        <f t="shared" si="1579"/>
        <v>-5.95700644837076+0.01719399218459i</v>
      </c>
      <c r="E3026" t="str">
        <f t="shared" si="1580"/>
        <v>2870</v>
      </c>
      <c r="F3026" t="str">
        <f t="shared" si="1581"/>
        <v>0.777000777000777</v>
      </c>
      <c r="G3026" t="str">
        <f t="shared" si="1576"/>
        <v>0.777000777000777</v>
      </c>
      <c r="H3026" t="str">
        <f t="shared" si="1582"/>
        <v>9.12019552754151+0.342867716301095i</v>
      </c>
      <c r="I3026" t="str">
        <f t="shared" si="1583"/>
        <v>4288.27397215007i</v>
      </c>
      <c r="J3026" t="str">
        <f t="shared" si="1577"/>
        <v>-24890.7478984734+938.137120339326i</v>
      </c>
      <c r="K3026" t="str">
        <f t="shared" si="1584"/>
        <v>0.00648420075943412-0.172039463024112i</v>
      </c>
      <c r="L3026" t="str">
        <f t="shared" si="1585"/>
        <v>0.00049316618648909-0.0110927153454317i</v>
      </c>
      <c r="M3026" t="str">
        <f t="shared" si="1586"/>
        <v>0.00697736694592321-0.183132178369544i</v>
      </c>
      <c r="N3026" t="str">
        <f t="shared" si="1587"/>
        <v>-11.1883633095988i</v>
      </c>
      <c r="O3026" t="str">
        <f t="shared" si="1588"/>
        <v>0.191596988342937+0.981473684852486i</v>
      </c>
      <c r="P3026" t="str">
        <f t="shared" si="1589"/>
        <v>0.808403011657063-0.981473684852486i</v>
      </c>
      <c r="Q3026" t="str">
        <f t="shared" si="1590"/>
        <v>-0.808403011657063+12.1698369944513i</v>
      </c>
      <c r="R3026" t="str">
        <f t="shared" si="1591"/>
        <v>-0.0846868891550803-0.06080129715407i</v>
      </c>
      <c r="S3026" t="str">
        <f t="shared" si="1592"/>
        <v>1.1561483927251i</v>
      </c>
      <c r="T3026" t="str">
        <f t="shared" si="1593"/>
        <v>0.0702953219802792-0.0979106107815348i</v>
      </c>
      <c r="U3026" t="str">
        <f t="shared" si="1594"/>
        <v>0.0000333333333333333-0.000103366159491268i</v>
      </c>
      <c r="V3026" t="str">
        <f t="shared" si="1595"/>
        <v>6.66666666666667E-06-0.00103366159491268i</v>
      </c>
      <c r="W3026" t="str">
        <f t="shared" si="1596"/>
        <v>0.0000275760533707423-0.0000947439046893115i</v>
      </c>
      <c r="X3026" t="str">
        <f t="shared" si="1597"/>
        <v>0.0000277127855446864-0.0000946566401214415i</v>
      </c>
      <c r="Y3026" t="str">
        <f t="shared" si="1598"/>
        <v>0.009+6.86123835544011i</v>
      </c>
      <c r="Z3026" t="str">
        <f t="shared" si="1599"/>
        <v>-0.000165488466717794-0.0000486868404959234i</v>
      </c>
      <c r="AA3026" t="str">
        <f t="shared" si="1600"/>
        <v>0.00230125739647174-1.74897651932403i</v>
      </c>
      <c r="AB3026" t="str">
        <f t="shared" si="1601"/>
        <v>0.331543141861472-0.461788787726054i</v>
      </c>
      <c r="AC3026" t="str">
        <f t="shared" si="1602"/>
        <v>0.917744911516269-0.0639382876160518i</v>
      </c>
      <c r="AD3026" t="str">
        <f t="shared" si="1603"/>
        <v>0.394400012118711-0.475700296277474i</v>
      </c>
      <c r="AE3026" t="str">
        <f t="shared" si="1604"/>
        <v>-0.00008842899772773+0.0000595208221665458i</v>
      </c>
      <c r="AF3026" t="str">
        <f t="shared" si="1605"/>
        <v>-15.0772019759123-0.325673724116505i</v>
      </c>
      <c r="AG3026" t="str">
        <f t="shared" si="1606"/>
        <v>0.996991486662423-0.00250102567065622i</v>
      </c>
      <c r="AH3026" t="str">
        <f t="shared" si="1607"/>
        <v>0.00135890495248415-0.000867820650398693i</v>
      </c>
      <c r="AI3026">
        <f t="shared" si="1608"/>
        <v>-55.85070860255172</v>
      </c>
      <c r="AJ3026">
        <f t="shared" si="1609"/>
        <v>-32.563018542588445</v>
      </c>
      <c r="AK3026"/>
      <c r="AL3026"/>
      <c r="AM3026"/>
      <c r="AN3026"/>
    </row>
    <row r="3027" spans="1:40" x14ac:dyDescent="0.25">
      <c r="A3027"/>
      <c r="B3027">
        <f t="shared" si="1575"/>
        <v>1093000</v>
      </c>
      <c r="C3027" s="237" t="str">
        <f t="shared" si="1578"/>
        <v>-6.39738390997309E-08+0.00224064276211468i</v>
      </c>
      <c r="D3027" s="208" t="str">
        <f t="shared" si="1579"/>
        <v>-5.95700644747206+0.0171782611762126i</v>
      </c>
      <c r="E3027" t="str">
        <f t="shared" si="1580"/>
        <v>2870</v>
      </c>
      <c r="F3027" t="str">
        <f t="shared" si="1581"/>
        <v>0.777000777000777</v>
      </c>
      <c r="G3027" t="str">
        <f t="shared" si="1576"/>
        <v>0.777000777000777</v>
      </c>
      <c r="H3027" t="str">
        <f t="shared" si="1582"/>
        <v>9.12022087294372+0.342555047313399i</v>
      </c>
      <c r="I3027" t="str">
        <f t="shared" si="1583"/>
        <v>4292.20096296705i</v>
      </c>
      <c r="J3027" t="str">
        <f t="shared" si="1577"/>
        <v>-24936.3580545521+938.996220266377i</v>
      </c>
      <c r="K3027" t="str">
        <f t="shared" si="1584"/>
        <v>0.00647235706952322-0.171882495221074i</v>
      </c>
      <c r="L3027" t="str">
        <f t="shared" si="1585"/>
        <v>0.000492265966996138-0.0110826064608815i</v>
      </c>
      <c r="M3027" t="str">
        <f t="shared" si="1586"/>
        <v>0.00696462303651936-0.182965101681955i</v>
      </c>
      <c r="N3027" t="str">
        <f t="shared" si="1587"/>
        <v>-11.1986090635454i</v>
      </c>
      <c r="O3027" t="str">
        <f t="shared" si="1588"/>
        <v>0.201642693881759+0.979459148716325i</v>
      </c>
      <c r="P3027" t="str">
        <f t="shared" si="1589"/>
        <v>0.798357306118241-0.979459148716325i</v>
      </c>
      <c r="Q3027" t="str">
        <f t="shared" si="1590"/>
        <v>-0.798357306118241+12.1780682122617i</v>
      </c>
      <c r="R3027" t="str">
        <f t="shared" si="1591"/>
        <v>-0.0843632688577556-0.0600263737496238i</v>
      </c>
      <c r="S3027" t="str">
        <f t="shared" si="1592"/>
        <v>1.15720713667448i</v>
      </c>
      <c r="T3027" t="str">
        <f t="shared" si="1593"/>
        <v>0.0694629480917543-0.0976257767953827i</v>
      </c>
      <c r="U3027" t="str">
        <f t="shared" si="1594"/>
        <v>0.0000333333333333334-0.000103271588439583i</v>
      </c>
      <c r="V3027" t="str">
        <f t="shared" si="1595"/>
        <v>6.66666666666667E-06-0.00103271588439584i</v>
      </c>
      <c r="W3027" t="str">
        <f t="shared" si="1596"/>
        <v>0.0000275760034968785-0.0000946586386534731i</v>
      </c>
      <c r="X3027" t="str">
        <f t="shared" si="1597"/>
        <v>0.0000277124669290551-0.0000945714532015161i</v>
      </c>
      <c r="Y3027" t="str">
        <f t="shared" si="1598"/>
        <v>0.009+6.86752154074729i</v>
      </c>
      <c r="Z3027" t="str">
        <f t="shared" si="1599"/>
        <v>-0.000165188260963806-0.0000486413436597332i</v>
      </c>
      <c r="AA3027" t="str">
        <f t="shared" si="1600"/>
        <v>0.00229704823300516-1.74737631962652i</v>
      </c>
      <c r="AB3027" t="str">
        <f t="shared" si="1601"/>
        <v>0.32761730659348-0.460445387453923i</v>
      </c>
      <c r="AC3027" t="str">
        <f t="shared" si="1602"/>
        <v>0.918036293906169-0.063149362366165i</v>
      </c>
      <c r="AD3027" t="str">
        <f t="shared" si="1603"/>
        <v>0.38952502786408-0.474760239014244i</v>
      </c>
      <c r="AE3027" t="str">
        <f t="shared" si="1604"/>
        <v>-0.0000874379378966141+0.0000594777975131196i</v>
      </c>
      <c r="AF3027" t="str">
        <f t="shared" si="1605"/>
        <v>-15.0772273204158-0.325376786137186i</v>
      </c>
      <c r="AG3027" t="str">
        <f t="shared" si="1606"/>
        <v>0.997000142050216-0.00246788923147005i</v>
      </c>
      <c r="AH3027" t="str">
        <f t="shared" si="1607"/>
        <v>0.001343846841644-0.000867596198608061i</v>
      </c>
      <c r="AI3027">
        <f t="shared" si="1608"/>
        <v>-55.919895423178559</v>
      </c>
      <c r="AJ3027">
        <f t="shared" si="1609"/>
        <v>-32.846548020555623</v>
      </c>
      <c r="AK3027"/>
      <c r="AL3027"/>
      <c r="AM3027"/>
      <c r="AN3027"/>
    </row>
    <row r="3028" spans="1:40" x14ac:dyDescent="0.25">
      <c r="A3028"/>
      <c r="B3028">
        <f t="shared" si="1575"/>
        <v>1094000</v>
      </c>
      <c r="C3028" s="237" t="str">
        <f t="shared" si="1578"/>
        <v>-6.38569385502844E-08+0.0022385946425914i</v>
      </c>
      <c r="D3028" s="208" t="str">
        <f t="shared" si="1579"/>
        <v>-5.95700644657582+0.0171625589265341i</v>
      </c>
      <c r="E3028" t="str">
        <f t="shared" si="1580"/>
        <v>2870</v>
      </c>
      <c r="F3028" t="str">
        <f t="shared" si="1581"/>
        <v>0.777000777000777</v>
      </c>
      <c r="G3028" t="str">
        <f t="shared" si="1576"/>
        <v>0.777000777000777</v>
      </c>
      <c r="H3028" t="str">
        <f t="shared" si="1582"/>
        <v>9.12024614902585+0.342242947131327i</v>
      </c>
      <c r="I3028" t="str">
        <f t="shared" si="1583"/>
        <v>4296.12795378404i</v>
      </c>
      <c r="J3028" t="str">
        <f t="shared" si="1577"/>
        <v>-24982.0099590573+939.855320193428i</v>
      </c>
      <c r="K3028" t="str">
        <f t="shared" si="1584"/>
        <v>0.0064605457851497-0.171725813194672i</v>
      </c>
      <c r="L3028" t="str">
        <f t="shared" si="1585"/>
        <v>0.000491368208514663-0.0110725159477116i</v>
      </c>
      <c r="M3028" t="str">
        <f t="shared" si="1586"/>
        <v>0.00695191399366436-0.182798329142384i</v>
      </c>
      <c r="N3028" t="str">
        <f t="shared" si="1587"/>
        <v>-11.2088548174919i</v>
      </c>
      <c r="O3028" t="str">
        <f t="shared" si="1588"/>
        <v>0.211667232068302+0.977341794291303i</v>
      </c>
      <c r="P3028" t="str">
        <f t="shared" si="1589"/>
        <v>0.788332767931698-0.977341794291303i</v>
      </c>
      <c r="Q3028" t="str">
        <f t="shared" si="1590"/>
        <v>-0.788332767931698+12.1861966117832i</v>
      </c>
      <c r="R3028" t="str">
        <f t="shared" si="1591"/>
        <v>-0.084033930469304-0.0592544244876572i</v>
      </c>
      <c r="S3028" t="str">
        <f t="shared" si="1592"/>
        <v>1.15826588062387i</v>
      </c>
      <c r="T3028" t="str">
        <f t="shared" si="1593"/>
        <v>0.0686323781600569-0.0973336344773135i</v>
      </c>
      <c r="U3028" t="str">
        <f t="shared" si="1594"/>
        <v>0.0000333333333333333-0.000103177190278304i</v>
      </c>
      <c r="V3028" t="str">
        <f t="shared" si="1595"/>
        <v>6.66666666666667E-06-0.00103177190278304i</v>
      </c>
      <c r="W3028" t="str">
        <f t="shared" si="1596"/>
        <v>0.0000275759535775894-0.0000945735297859156i</v>
      </c>
      <c r="X3028" t="str">
        <f t="shared" si="1597"/>
        <v>0.0000277121490048247-0.000094486423303048i</v>
      </c>
      <c r="Y3028" t="str">
        <f t="shared" si="1598"/>
        <v>0.009+6.87380472605447i</v>
      </c>
      <c r="Z3028" t="str">
        <f t="shared" si="1599"/>
        <v>-0.000164888878063772-0.0000485959322899175i</v>
      </c>
      <c r="AA3028" t="str">
        <f t="shared" si="1600"/>
        <v>0.00229285060740095-1.7457790454444i</v>
      </c>
      <c r="AB3028" t="str">
        <f t="shared" si="1601"/>
        <v>0.323699979566116-0.459067517927548i</v>
      </c>
      <c r="AC3028" t="str">
        <f t="shared" si="1602"/>
        <v>0.918333559176997-0.0623632133100271i</v>
      </c>
      <c r="AD3028" t="str">
        <f t="shared" si="1603"/>
        <v>0.384659579275849-0.473770021998692i</v>
      </c>
      <c r="AE3028" t="str">
        <f t="shared" si="1604"/>
        <v>-0.0000864493823733186+0.0000594265165184559i</v>
      </c>
      <c r="AF3028" t="str">
        <f t="shared" si="1605"/>
        <v>-15.0772525956017-0.325080388204793i</v>
      </c>
      <c r="AG3028" t="str">
        <f t="shared" si="1606"/>
        <v>0.997009098768469-0.00243487323958324i</v>
      </c>
      <c r="AH3028" t="str">
        <f t="shared" si="1607"/>
        <v>0.00132882357894113-0.000867243925596085i</v>
      </c>
      <c r="AI3028">
        <f t="shared" si="1608"/>
        <v>-55.989642594034223</v>
      </c>
      <c r="AJ3028">
        <f t="shared" si="1609"/>
        <v>-33.130089108095007</v>
      </c>
      <c r="AK3028"/>
      <c r="AL3028"/>
      <c r="AM3028"/>
      <c r="AN3028"/>
    </row>
    <row r="3029" spans="1:40" x14ac:dyDescent="0.25">
      <c r="A3029"/>
      <c r="B3029">
        <f t="shared" si="1575"/>
        <v>1095000</v>
      </c>
      <c r="C3029" s="237" t="str">
        <f t="shared" si="1578"/>
        <v>-6.37403581300488E-08+0.00223655026392569i</v>
      </c>
      <c r="D3029" s="208" t="str">
        <f t="shared" si="1579"/>
        <v>-5.95700644568204+0.0171468853567636i</v>
      </c>
      <c r="E3029" t="str">
        <f t="shared" si="1580"/>
        <v>2870</v>
      </c>
      <c r="F3029" t="str">
        <f t="shared" si="1581"/>
        <v>0.777000777000777</v>
      </c>
      <c r="G3029" t="str">
        <f t="shared" si="1576"/>
        <v>0.777000777000777</v>
      </c>
      <c r="H3029" t="str">
        <f t="shared" si="1582"/>
        <v>9.12027135604035+0.341931414206704i</v>
      </c>
      <c r="I3029" t="str">
        <f t="shared" si="1583"/>
        <v>4300.05494460103i</v>
      </c>
      <c r="J3029" t="str">
        <f t="shared" si="1577"/>
        <v>-25027.7036119892+940.714420120478i</v>
      </c>
      <c r="K3029" t="str">
        <f t="shared" si="1584"/>
        <v>0.00644876678825388-0.171569416166266i</v>
      </c>
      <c r="L3029" t="str">
        <f t="shared" si="1585"/>
        <v>0.000490472902088195-0.0110624437559866i</v>
      </c>
      <c r="M3029" t="str">
        <f t="shared" si="1586"/>
        <v>0.00693923969034207-0.182631859922253i</v>
      </c>
      <c r="N3029" t="str">
        <f t="shared" si="1587"/>
        <v>-11.2191005714384i</v>
      </c>
      <c r="O3029" t="str">
        <f t="shared" si="1588"/>
        <v>0.221669550581218+0.975121843845743i</v>
      </c>
      <c r="P3029" t="str">
        <f t="shared" si="1589"/>
        <v>0.778330449418782-0.975121843845743i</v>
      </c>
      <c r="Q3029" t="str">
        <f t="shared" si="1590"/>
        <v>-0.778330449418782+12.1942224152841i</v>
      </c>
      <c r="R3029" t="str">
        <f t="shared" si="1591"/>
        <v>-0.0836988899850144-0.0584854884938784i</v>
      </c>
      <c r="S3029" t="str">
        <f t="shared" si="1592"/>
        <v>1.15932462457325i</v>
      </c>
      <c r="T3029" t="str">
        <f t="shared" si="1593"/>
        <v>0.0678036669911487-0.0970341842090746i</v>
      </c>
      <c r="U3029" t="str">
        <f t="shared" si="1594"/>
        <v>0.0000333333333333333-0.000103082964533758i</v>
      </c>
      <c r="V3029" t="str">
        <f t="shared" si="1595"/>
        <v>6.66666666666667E-06-0.00103082964533758i</v>
      </c>
      <c r="W3029" t="str">
        <f t="shared" si="1596"/>
        <v>0.000027575903612876-0.0000944885776560241i</v>
      </c>
      <c r="X3029" t="str">
        <f t="shared" si="1597"/>
        <v>0.0000277118317693064-0.0000944015499958289i</v>
      </c>
      <c r="Y3029" t="str">
        <f t="shared" si="1598"/>
        <v>0.009+6.88008791136165i</v>
      </c>
      <c r="Z3029" t="str">
        <f t="shared" si="1599"/>
        <v>-0.000164590315013164-0.0000485506061436764i</v>
      </c>
      <c r="AA3029" t="str">
        <f t="shared" si="1600"/>
        <v>0.00228866447752801-1.74418468876218i</v>
      </c>
      <c r="AB3029" t="str">
        <f t="shared" si="1601"/>
        <v>0.319791419267998-0.457655180947414i</v>
      </c>
      <c r="AC3029" t="str">
        <f t="shared" si="1602"/>
        <v>0.918636692409734-0.0615798806842125i</v>
      </c>
      <c r="AD3029" t="str">
        <f t="shared" si="1603"/>
        <v>0.379804184964804-0.472729739778589i</v>
      </c>
      <c r="AE3029" t="str">
        <f t="shared" si="1604"/>
        <v>-0.0000854634058550683+0.000059367013390303i</v>
      </c>
      <c r="AF3029" t="str">
        <f t="shared" si="1605"/>
        <v>-15.0772778017224-0.32478452884994i</v>
      </c>
      <c r="AG3029" t="str">
        <f t="shared" si="1606"/>
        <v>0.997018355398494-0.00240198064134085i</v>
      </c>
      <c r="AH3029" t="str">
        <f t="shared" si="1607"/>
        <v>0.00131383634362562-0.000866764334876205i</v>
      </c>
      <c r="AI3029">
        <f t="shared" si="1608"/>
        <v>-56.059957415376317</v>
      </c>
      <c r="AJ3029">
        <f t="shared" si="1609"/>
        <v>-33.413641505578205</v>
      </c>
      <c r="AK3029"/>
      <c r="AL3029"/>
      <c r="AM3029"/>
      <c r="AN3029"/>
    </row>
    <row r="3030" spans="1:40" x14ac:dyDescent="0.25">
      <c r="A3030"/>
      <c r="B3030">
        <f t="shared" si="1575"/>
        <v>1096000</v>
      </c>
      <c r="C3030" s="237" t="str">
        <f t="shared" si="1578"/>
        <v>-6.36240966712024E-08+0.00223450961587798i</v>
      </c>
      <c r="D3030" s="208" t="str">
        <f t="shared" si="1579"/>
        <v>-5.9570064447907+0.0171312403883979i</v>
      </c>
      <c r="E3030" t="str">
        <f t="shared" si="1580"/>
        <v>2870</v>
      </c>
      <c r="F3030" t="str">
        <f t="shared" si="1581"/>
        <v>0.777000777000777</v>
      </c>
      <c r="G3030" t="str">
        <f t="shared" si="1576"/>
        <v>0.777000777000777</v>
      </c>
      <c r="H3030" t="str">
        <f t="shared" si="1582"/>
        <v>9.12029649423845+0.341620446996947i</v>
      </c>
      <c r="I3030" t="str">
        <f t="shared" si="1583"/>
        <v>4303.98193541802i</v>
      </c>
      <c r="J3030" t="str">
        <f t="shared" si="1577"/>
        <v>-25073.4390133477+941.573520047528i</v>
      </c>
      <c r="K3030" t="str">
        <f t="shared" si="1584"/>
        <v>0.00643701996131317-0.17141330336004i</v>
      </c>
      <c r="L3030" t="str">
        <f t="shared" si="1585"/>
        <v>0.000489580038800934-0.0110523898359514i</v>
      </c>
      <c r="M3030" t="str">
        <f t="shared" si="1586"/>
        <v>0.0069266000001141-0.182465693195991i</v>
      </c>
      <c r="N3030" t="str">
        <f t="shared" si="1587"/>
        <v>-11.2293463253849i</v>
      </c>
      <c r="O3030" t="str">
        <f t="shared" si="1588"/>
        <v>0.231648599431571+0.972799530417954i</v>
      </c>
      <c r="P3030" t="str">
        <f t="shared" si="1589"/>
        <v>0.768351400568429-0.972799530417954i</v>
      </c>
      <c r="Q3030" t="str">
        <f t="shared" si="1590"/>
        <v>-0.768351400568429+12.2021458558029i</v>
      </c>
      <c r="R3030" t="str">
        <f t="shared" si="1591"/>
        <v>-0.0833581635373564-0.0577196049931454i</v>
      </c>
      <c r="S3030" t="str">
        <f t="shared" si="1592"/>
        <v>1.16038336852263i</v>
      </c>
      <c r="T3030" t="str">
        <f t="shared" si="1593"/>
        <v>0.0669768696717417-0.0967274265993379i</v>
      </c>
      <c r="U3030" t="str">
        <f t="shared" si="1594"/>
        <v>0.0000333333333333334-0.000102988910734001i</v>
      </c>
      <c r="V3030" t="str">
        <f t="shared" si="1595"/>
        <v>6.66666666666667E-06-0.00102988910734001i</v>
      </c>
      <c r="W3030" t="str">
        <f t="shared" si="1596"/>
        <v>0.0000275758536027392-0.0000944037818347542i</v>
      </c>
      <c r="X3030" t="str">
        <f t="shared" si="1597"/>
        <v>0.0000277115152198228-0.0000943168328512192i</v>
      </c>
      <c r="Y3030" t="str">
        <f t="shared" si="1598"/>
        <v>0.009+6.88637109666883i</v>
      </c>
      <c r="Z3030" t="str">
        <f t="shared" si="1599"/>
        <v>-0.000164292568821145-0.0000485053649791348i</v>
      </c>
      <c r="AA3030" t="str">
        <f t="shared" si="1600"/>
        <v>0.00228448980144732-1.7425932415936i</v>
      </c>
      <c r="AB3030" t="str">
        <f t="shared" si="1601"/>
        <v>0.315891885511887-0.456208379384281i</v>
      </c>
      <c r="AC3030" t="str">
        <f t="shared" si="1602"/>
        <v>0.91894567854805-0.0607994048256103i</v>
      </c>
      <c r="AD3030" t="str">
        <f t="shared" si="1603"/>
        <v>0.374959362648845-0.471639492321503i</v>
      </c>
      <c r="AE3030" t="str">
        <f t="shared" si="1604"/>
        <v>-0.0000844800826067466+0.0000592993230133746i</v>
      </c>
      <c r="AF3030" t="str">
        <f t="shared" si="1605"/>
        <v>-15.0773029390292-0.324489206608549i</v>
      </c>
      <c r="AG3030" t="str">
        <f t="shared" si="1606"/>
        <v>0.997027910492568-0.00236921436674013i</v>
      </c>
      <c r="AH3030" t="str">
        <f t="shared" si="1607"/>
        <v>0.00129888630825896-0.000866157940998639i</v>
      </c>
      <c r="AI3030">
        <f t="shared" si="1608"/>
        <v>-56.130847357238878</v>
      </c>
      <c r="AJ3030">
        <f t="shared" si="1609"/>
        <v>-33.697204912969035</v>
      </c>
      <c r="AK3030"/>
      <c r="AL3030"/>
      <c r="AM3030"/>
      <c r="AN3030"/>
    </row>
    <row r="3031" spans="1:40" x14ac:dyDescent="0.25">
      <c r="A3031"/>
      <c r="B3031">
        <f t="shared" si="1575"/>
        <v>1097000</v>
      </c>
      <c r="C3031" s="237" t="str">
        <f t="shared" si="1578"/>
        <v>-6.35081530112437E-08+0.00223247268824602i</v>
      </c>
      <c r="D3031" s="208" t="str">
        <f t="shared" si="1579"/>
        <v>-5.9570064439018+0.0171156239432195i</v>
      </c>
      <c r="E3031" t="str">
        <f t="shared" si="1580"/>
        <v>2870</v>
      </c>
      <c r="F3031" t="str">
        <f t="shared" si="1581"/>
        <v>0.777000777000777</v>
      </c>
      <c r="G3031" t="str">
        <f t="shared" si="1576"/>
        <v>0.777000777000777</v>
      </c>
      <c r="H3031" t="str">
        <f t="shared" si="1582"/>
        <v>9.12032156387033+0.341310043965067i</v>
      </c>
      <c r="I3031" t="str">
        <f t="shared" si="1583"/>
        <v>4307.908926235i</v>
      </c>
      <c r="J3031" t="str">
        <f t="shared" si="1577"/>
        <v>-25119.2161631328+942.43261997458i</v>
      </c>
      <c r="K3031" t="str">
        <f t="shared" si="1584"/>
        <v>0.00642530518733892-0.171257474002988i</v>
      </c>
      <c r="L3031" t="str">
        <f t="shared" si="1585"/>
        <v>0.000488689609777556-0.0110423541380307i</v>
      </c>
      <c r="M3031" t="str">
        <f t="shared" si="1586"/>
        <v>0.00691399479711648-0.182299828141019i</v>
      </c>
      <c r="N3031" t="str">
        <f t="shared" si="1587"/>
        <v>-11.2395920793314i</v>
      </c>
      <c r="O3031" t="str">
        <f t="shared" si="1588"/>
        <v>0.241603331073138+0.970375097791758i</v>
      </c>
      <c r="P3031" t="str">
        <f t="shared" si="1589"/>
        <v>0.758396668926862-0.970375097791758i</v>
      </c>
      <c r="Q3031" t="str">
        <f t="shared" si="1590"/>
        <v>-0.758396668926862+12.2099671771232i</v>
      </c>
      <c r="R3031" t="str">
        <f t="shared" si="1591"/>
        <v>-0.0830117674008998-0.0569568133116097i</v>
      </c>
      <c r="S3031" t="str">
        <f t="shared" si="1592"/>
        <v>1.16144211247201i</v>
      </c>
      <c r="T3031" t="str">
        <f t="shared" si="1593"/>
        <v>0.0661520415723099-0.0964133624901362i</v>
      </c>
      <c r="U3031" t="str">
        <f t="shared" si="1594"/>
        <v>0.0000333333333333333-0.00010289502840881i</v>
      </c>
      <c r="V3031" t="str">
        <f t="shared" si="1595"/>
        <v>6.66666666666667E-06-0.0010289502840881i</v>
      </c>
      <c r="W3031" t="str">
        <f t="shared" si="1596"/>
        <v>0.0000275758035471791-0.0000943191418946258i</v>
      </c>
      <c r="X3031" t="str">
        <f t="shared" si="1597"/>
        <v>0.0000277111993537087-0.0000942322714421424i</v>
      </c>
      <c r="Y3031" t="str">
        <f t="shared" si="1598"/>
        <v>0.009+6.89265428197601i</v>
      </c>
      <c r="Z3031" t="str">
        <f t="shared" si="1599"/>
        <v>-0.00016399563651051-0.0000484602085553382i</v>
      </c>
      <c r="AA3031" t="str">
        <f t="shared" si="1600"/>
        <v>0.00228032653741099-1.74100469598156i</v>
      </c>
      <c r="AB3031" t="str">
        <f t="shared" si="1601"/>
        <v>0.312001639448885-0.45472711720954i</v>
      </c>
      <c r="AC3031" t="str">
        <f t="shared" si="1602"/>
        <v>0.919260502393481-0.0600218261737424i</v>
      </c>
      <c r="AD3031" t="str">
        <f t="shared" si="1603"/>
        <v>0.370125629095073-0.470499385007206i</v>
      </c>
      <c r="AE3031" t="str">
        <f t="shared" si="1604"/>
        <v>-0.0000834994864549066+0.000059223480944437i</v>
      </c>
      <c r="AF3031" t="str">
        <f t="shared" si="1605"/>
        <v>-15.0773280077721-0.324194420021848i</v>
      </c>
      <c r="AG3031" t="str">
        <f t="shared" si="1606"/>
        <v>0.997037762574116-0.00233657732913985i</v>
      </c>
      <c r="AH3031" t="str">
        <f t="shared" si="1607"/>
        <v>0.00128397463861069-0.000865425269468705i</v>
      </c>
      <c r="AI3031">
        <f t="shared" si="1608"/>
        <v>-56.202320064629973</v>
      </c>
      <c r="AJ3031">
        <f t="shared" si="1609"/>
        <v>-33.980779029862184</v>
      </c>
      <c r="AK3031"/>
      <c r="AL3031"/>
      <c r="AM3031"/>
      <c r="AN3031"/>
    </row>
    <row r="3032" spans="1:40" x14ac:dyDescent="0.25">
      <c r="A3032"/>
      <c r="B3032">
        <f t="shared" si="1575"/>
        <v>1098000</v>
      </c>
      <c r="C3032" s="237" t="str">
        <f t="shared" si="1578"/>
        <v>-6.33925259929633E-08+0.00223043947086475i</v>
      </c>
      <c r="D3032" s="208" t="str">
        <f t="shared" si="1579"/>
        <v>-5.95700644301532+0.0171000359432964i</v>
      </c>
      <c r="E3032" t="str">
        <f t="shared" si="1580"/>
        <v>2870</v>
      </c>
      <c r="F3032" t="str">
        <f t="shared" si="1581"/>
        <v>0.777000777000777</v>
      </c>
      <c r="G3032" t="str">
        <f t="shared" si="1576"/>
        <v>0.777000777000777</v>
      </c>
      <c r="H3032" t="str">
        <f t="shared" si="1582"/>
        <v>9.12034656518494+0.341000203579612i</v>
      </c>
      <c r="I3032" t="str">
        <f t="shared" si="1583"/>
        <v>4311.83591705199i</v>
      </c>
      <c r="J3032" t="str">
        <f t="shared" si="1577"/>
        <v>-25165.0350613445+943.29171990163i</v>
      </c>
      <c r="K3032" t="str">
        <f t="shared" si="1584"/>
        <v>0.00641362234987355-0.171101927324902i</v>
      </c>
      <c r="L3032" t="str">
        <f t="shared" si="1585"/>
        <v>0.000487801606182958-0.011032336612828i</v>
      </c>
      <c r="M3032" t="str">
        <f t="shared" si="1586"/>
        <v>0.00690142395605651-0.18213426393773i</v>
      </c>
      <c r="N3032" t="str">
        <f t="shared" si="1587"/>
        <v>-11.2498378332779i</v>
      </c>
      <c r="O3032" t="str">
        <f t="shared" si="1588"/>
        <v>0.25153270051239+0.967848800470892i</v>
      </c>
      <c r="P3032" t="str">
        <f t="shared" si="1589"/>
        <v>0.74846729948761-0.967848800470892i</v>
      </c>
      <c r="Q3032" t="str">
        <f t="shared" si="1590"/>
        <v>-0.74846729948761+12.2176866337488i</v>
      </c>
      <c r="R3032" t="str">
        <f t="shared" si="1591"/>
        <v>-0.0826597179972922-0.0561971528787768i</v>
      </c>
      <c r="S3032" t="str">
        <f t="shared" si="1592"/>
        <v>1.16250085642139i</v>
      </c>
      <c r="T3032" t="str">
        <f t="shared" si="1593"/>
        <v>0.0653292383500218-0.0960919929634028i</v>
      </c>
      <c r="U3032" t="str">
        <f t="shared" si="1594"/>
        <v>0.0000333333333333334-0.000102801317089677i</v>
      </c>
      <c r="V3032" t="str">
        <f t="shared" si="1595"/>
        <v>6.66666666666667E-06-0.00102801317089676i</v>
      </c>
      <c r="W3032" t="str">
        <f t="shared" si="1596"/>
        <v>0.0000275757534461966-0.000094234657409718i</v>
      </c>
      <c r="X3032" t="str">
        <f t="shared" si="1597"/>
        <v>0.000027710884168311-0.0000941478653430795i</v>
      </c>
      <c r="Y3032" t="str">
        <f t="shared" si="1598"/>
        <v>0.009+6.89893746728319i</v>
      </c>
      <c r="Z3032" t="str">
        <f t="shared" si="1599"/>
        <v>-0.000163699515117604-0.0000484151366322488i</v>
      </c>
      <c r="AA3032" t="str">
        <f t="shared" si="1600"/>
        <v>0.00227617464386116-1.73941904399794i</v>
      </c>
      <c r="AB3032" t="str">
        <f t="shared" si="1601"/>
        <v>0.308120943582271-0.453211399526055i</v>
      </c>
      <c r="AC3032" t="str">
        <f t="shared" si="1602"/>
        <v>0.919581148600535-0.0592471852730028i</v>
      </c>
      <c r="AD3032" t="str">
        <f t="shared" si="1603"/>
        <v>0.365303500061957-0.469309528619405i</v>
      </c>
      <c r="AE3032" t="str">
        <f t="shared" si="1604"/>
        <v>-0.0000825216907818305+0.0000591395234073292i</v>
      </c>
      <c r="AF3032" t="str">
        <f t="shared" si="1605"/>
        <v>-15.0773530082003-0.323900167636316i</v>
      </c>
      <c r="AG3032" t="str">
        <f t="shared" si="1606"/>
        <v>0.997047910137893-0.00230407242497165i</v>
      </c>
      <c r="AH3032" t="str">
        <f t="shared" si="1607"/>
        <v>0.00126910249355596-0.000864566856663966i</v>
      </c>
      <c r="AI3032">
        <f t="shared" si="1608"/>
        <v>-56.274383362931673</v>
      </c>
      <c r="AJ3032">
        <f t="shared" si="1609"/>
        <v>-34.264363555518514</v>
      </c>
      <c r="AK3032"/>
      <c r="AL3032"/>
      <c r="AM3032"/>
      <c r="AN3032"/>
    </row>
    <row r="3033" spans="1:40" x14ac:dyDescent="0.25">
      <c r="A3033"/>
      <c r="B3033">
        <f t="shared" ref="B3033:B3096" si="1610">B3032+1000</f>
        <v>1099000</v>
      </c>
      <c r="C3033" s="237" t="str">
        <f t="shared" si="1578"/>
        <v>-6.32772144644133E-08+0.00222840995360609i</v>
      </c>
      <c r="D3033" s="208" t="str">
        <f t="shared" si="1579"/>
        <v>-5.95700644213127+0.01708447631098i</v>
      </c>
      <c r="E3033" t="str">
        <f t="shared" si="1580"/>
        <v>2870</v>
      </c>
      <c r="F3033" t="str">
        <f t="shared" si="1581"/>
        <v>0.777000777000777</v>
      </c>
      <c r="G3033" t="str">
        <f t="shared" si="1576"/>
        <v>0.777000777000777</v>
      </c>
      <c r="H3033" t="str">
        <f t="shared" si="1582"/>
        <v>9.12037149843019+0.340690924314672i</v>
      </c>
      <c r="I3033" t="str">
        <f t="shared" si="1583"/>
        <v>4315.76290786898i</v>
      </c>
      <c r="J3033" t="str">
        <f t="shared" si="1577"/>
        <v>-25210.8957079829+944.150819828681i</v>
      </c>
      <c r="K3033" t="str">
        <f t="shared" si="1584"/>
        <v>0.00640197133298762-0.170946662558354i</v>
      </c>
      <c r="L3033" t="str">
        <f t="shared" si="1585"/>
        <v>0.000486916019222073-0.0110223372111247i</v>
      </c>
      <c r="M3033" t="str">
        <f t="shared" si="1586"/>
        <v>0.00688888735220969-0.181968999769479i</v>
      </c>
      <c r="N3033" t="str">
        <f t="shared" si="1587"/>
        <v>-11.2600835872245i</v>
      </c>
      <c r="O3033" t="str">
        <f t="shared" si="1588"/>
        <v>0.261435665418282+0.965220903652268i</v>
      </c>
      <c r="P3033" t="str">
        <f t="shared" si="1589"/>
        <v>0.738564334581718-0.965220903652268i</v>
      </c>
      <c r="Q3033" t="str">
        <f t="shared" si="1590"/>
        <v>-0.738564334581718+12.2253044908768i</v>
      </c>
      <c r="R3033" t="str">
        <f t="shared" si="1591"/>
        <v>-0.0823020319003077-0.0554406632294795i</v>
      </c>
      <c r="S3033" t="str">
        <f t="shared" si="1592"/>
        <v>1.16355960037078i</v>
      </c>
      <c r="T3033" t="str">
        <f t="shared" si="1593"/>
        <v>0.0645085159515842-0.0957633193476252i</v>
      </c>
      <c r="U3033" t="str">
        <f t="shared" si="1594"/>
        <v>0.0000333333333333333-0.000102707776309795i</v>
      </c>
      <c r="V3033" t="str">
        <f t="shared" si="1595"/>
        <v>6.66666666666667E-06-0.00102707776309795i</v>
      </c>
      <c r="W3033" t="str">
        <f t="shared" si="1596"/>
        <v>0.0000275757032997926-0.000094150327955658i</v>
      </c>
      <c r="X3033" t="str">
        <f t="shared" si="1597"/>
        <v>0.0000277105696609893-0.0000940636141300584i</v>
      </c>
      <c r="Y3033" t="str">
        <f t="shared" si="1598"/>
        <v>0.009+6.90522065259036i</v>
      </c>
      <c r="Z3033" t="str">
        <f t="shared" si="1599"/>
        <v>-0.000163404201692249-0.0000483701489707426i</v>
      </c>
      <c r="AA3033" t="str">
        <f t="shared" si="1600"/>
        <v>0.00227203407942896-1.73783627774347i</v>
      </c>
      <c r="AB3033" t="str">
        <f t="shared" si="1601"/>
        <v>0.304250061780913-0.45166123259955i</v>
      </c>
      <c r="AC3033" t="str">
        <f t="shared" si="1602"/>
        <v>0.919907601671721-0.0584755227748134i</v>
      </c>
      <c r="AD3033" t="str">
        <f t="shared" si="1603"/>
        <v>0.36049349024154-0.46807003933686i</v>
      </c>
      <c r="AE3033" t="str">
        <f t="shared" si="1604"/>
        <v>-0.0000815467685196365+0.0000590474872879328i</v>
      </c>
      <c r="AF3033" t="str">
        <f t="shared" si="1605"/>
        <v>-15.0773779405615-0.323606448003692i</v>
      </c>
      <c r="AG3033" t="str">
        <f t="shared" si="1606"/>
        <v>0.997058351650171-0.00227170253345321i</v>
      </c>
      <c r="AH3033" t="str">
        <f t="shared" si="1607"/>
        <v>0.00125427102497399-0.000863583249750343i</v>
      </c>
      <c r="AI3033">
        <f t="shared" si="1608"/>
        <v>-56.347045263511802</v>
      </c>
      <c r="AJ3033">
        <f t="shared" si="1609"/>
        <v>-34.547958188901951</v>
      </c>
      <c r="AK3033"/>
      <c r="AL3033"/>
      <c r="AM3033"/>
      <c r="AN3033"/>
    </row>
    <row r="3034" spans="1:40" x14ac:dyDescent="0.25">
      <c r="A3034"/>
      <c r="B3034">
        <f t="shared" si="1610"/>
        <v>1100000</v>
      </c>
      <c r="C3034" s="237" t="str">
        <f t="shared" si="1578"/>
        <v>-6.31622172788799E-08+0.0022263841263788i</v>
      </c>
      <c r="D3034" s="208" t="str">
        <f t="shared" si="1579"/>
        <v>-5.95700644124962+0.0170689449689041i</v>
      </c>
      <c r="E3034" t="str">
        <f t="shared" si="1580"/>
        <v>2870</v>
      </c>
      <c r="F3034" t="str">
        <f t="shared" si="1581"/>
        <v>0.777000777000777</v>
      </c>
      <c r="G3034" t="str">
        <f t="shared" si="1576"/>
        <v>0.777000777000777</v>
      </c>
      <c r="H3034" t="str">
        <f t="shared" si="1582"/>
        <v>9.1203963638528+0.340382204649832i</v>
      </c>
      <c r="I3034" t="str">
        <f t="shared" si="1583"/>
        <v>4319.68989868597i</v>
      </c>
      <c r="J3034" t="str">
        <f t="shared" si="1577"/>
        <v>-25256.7981030478+945.009919755731i</v>
      </c>
      <c r="K3034" t="str">
        <f t="shared" si="1584"/>
        <v>0.00639035202127717-0.170791678938693i</v>
      </c>
      <c r="L3034" t="str">
        <f t="shared" si="1585"/>
        <v>0.000486032840139636-0.0110123558838795i</v>
      </c>
      <c r="M3034" t="str">
        <f t="shared" si="1586"/>
        <v>0.00687638486141681-0.181804034822572i</v>
      </c>
      <c r="N3034" t="str">
        <f t="shared" si="1587"/>
        <v>-11.270329341171i</v>
      </c>
      <c r="O3034" t="str">
        <f t="shared" si="1588"/>
        <v>0.271311186231276+0.962491683198238i</v>
      </c>
      <c r="P3034" t="str">
        <f t="shared" si="1589"/>
        <v>0.728688813768724-0.962491683198238i</v>
      </c>
      <c r="Q3034" t="str">
        <f t="shared" si="1590"/>
        <v>-0.728688813768724+12.2328210243692i</v>
      </c>
      <c r="R3034" t="str">
        <f t="shared" si="1591"/>
        <v>-0.0819387258409781-0.0546873840058032i</v>
      </c>
      <c r="S3034" t="str">
        <f t="shared" si="1592"/>
        <v>1.16461834432016i</v>
      </c>
      <c r="T3034" t="str">
        <f t="shared" si="1593"/>
        <v>0.0636899306160393-0.0954273432246234i</v>
      </c>
      <c r="U3034" t="str">
        <f t="shared" si="1594"/>
        <v>0.0000333333333333334-0.000102614405604059i</v>
      </c>
      <c r="V3034" t="str">
        <f t="shared" si="1595"/>
        <v>6.66666666666667E-06-0.00102614405604059i</v>
      </c>
      <c r="W3034" t="str">
        <f t="shared" si="1596"/>
        <v>0.0000275756531079671-0.0000940661531096155i</v>
      </c>
      <c r="X3034" t="str">
        <f t="shared" si="1597"/>
        <v>0.0000277102558291141-0.0000939795173806476i</v>
      </c>
      <c r="Y3034" t="str">
        <f t="shared" si="1598"/>
        <v>0.009+6.91150383789754i</v>
      </c>
      <c r="Z3034" t="str">
        <f t="shared" si="1599"/>
        <v>-0.000163109693297668-0.0000483252453326009i</v>
      </c>
      <c r="AA3034" t="str">
        <f t="shared" si="1600"/>
        <v>0.00226790480293348-1.7362563893476i</v>
      </c>
      <c r="AB3034" t="str">
        <f t="shared" si="1601"/>
        <v>0.300389259292457-0.450076623890571i</v>
      </c>
      <c r="AC3034" t="str">
        <f t="shared" si="1602"/>
        <v>0.920239845952504-0.0577068794397312i</v>
      </c>
      <c r="AD3034" t="str">
        <f t="shared" si="1603"/>
        <v>0.355696113201932-0.466781038723916i</v>
      </c>
      <c r="AE3034" t="str">
        <f t="shared" si="1604"/>
        <v>-0.0000805747921444792+0.0000589474101290888i</v>
      </c>
      <c r="AF3034" t="str">
        <f t="shared" si="1605"/>
        <v>-15.0774028051024-0.323313259680928i</v>
      </c>
      <c r="AG3034" t="str">
        <f t="shared" si="1606"/>
        <v>0.997069085548926-0.00223947051630482i</v>
      </c>
      <c r="AH3034" t="str">
        <f t="shared" si="1607"/>
        <v>0.00123948137764821-0.000862475006597274i</v>
      </c>
      <c r="AI3034">
        <f t="shared" si="1608"/>
        <v>-56.420313969553398</v>
      </c>
      <c r="AJ3034">
        <f t="shared" si="1609"/>
        <v>-34.831562628703438</v>
      </c>
      <c r="AK3034"/>
      <c r="AL3034"/>
      <c r="AM3034"/>
      <c r="AN3034"/>
    </row>
    <row r="3035" spans="1:40" x14ac:dyDescent="0.25">
      <c r="A3035"/>
      <c r="B3035">
        <f t="shared" si="1610"/>
        <v>1101000</v>
      </c>
      <c r="C3035" s="237" t="str">
        <f t="shared" si="1578"/>
        <v>-6.30475332948549E-08+0.0022243619791283i</v>
      </c>
      <c r="D3035" s="208" t="str">
        <f t="shared" si="1579"/>
        <v>-5.95700644037038+0.0170534418399836i</v>
      </c>
      <c r="E3035" t="str">
        <f t="shared" si="1580"/>
        <v>2870</v>
      </c>
      <c r="F3035" t="str">
        <f t="shared" si="1581"/>
        <v>0.777000777000777</v>
      </c>
      <c r="G3035" t="str">
        <f t="shared" si="1576"/>
        <v>0.777000777000777</v>
      </c>
      <c r="H3035" t="str">
        <f t="shared" si="1582"/>
        <v>9.12042116169842+0.340074043070162i</v>
      </c>
      <c r="I3035" t="str">
        <f t="shared" si="1583"/>
        <v>4323.61688950295i</v>
      </c>
      <c r="J3035" t="str">
        <f t="shared" si="1577"/>
        <v>-25302.7422465394+945.869019682782i</v>
      </c>
      <c r="K3035" t="str">
        <f t="shared" si="1584"/>
        <v>0.00637876429986048-0.170636975704021i</v>
      </c>
      <c r="L3035" t="str">
        <f t="shared" si="1585"/>
        <v>0.000485152060219959-0.0110023925822275i</v>
      </c>
      <c r="M3035" t="str">
        <f t="shared" si="1586"/>
        <v>0.00686391636008044-0.181639368286248i</v>
      </c>
      <c r="N3035" t="str">
        <f t="shared" si="1587"/>
        <v>-11.2805750951175i</v>
      </c>
      <c r="O3035" t="str">
        <f t="shared" si="1588"/>
        <v>0.281158226273064+0.959661425607482i</v>
      </c>
      <c r="P3035" t="str">
        <f t="shared" si="1589"/>
        <v>0.718841773726936-0.959661425607482i</v>
      </c>
      <c r="Q3035" t="str">
        <f t="shared" si="1590"/>
        <v>-0.718841773726936+12.240236520725i</v>
      </c>
      <c r="R3035" t="str">
        <f t="shared" si="1591"/>
        <v>-0.0815698167127492-0.053937354958845i</v>
      </c>
      <c r="S3035" t="str">
        <f t="shared" si="1592"/>
        <v>1.16567708826954i</v>
      </c>
      <c r="T3035" t="str">
        <f t="shared" si="1593"/>
        <v>0.0628735388773871-0.0950840664363975i</v>
      </c>
      <c r="U3035" t="str">
        <f t="shared" si="1594"/>
        <v>0.0000333333333333333-0.000102521204509051i</v>
      </c>
      <c r="V3035" t="str">
        <f t="shared" si="1595"/>
        <v>6.66666666666667E-06-0.00102521204509051i</v>
      </c>
      <c r="W3035" t="str">
        <f t="shared" si="1596"/>
        <v>0.0000275756028707211-0.0000939821324502998i</v>
      </c>
      <c r="X3035" t="str">
        <f t="shared" si="1597"/>
        <v>0.0000277099426700689-0.0000938955746739543i</v>
      </c>
      <c r="Y3035" t="str">
        <f t="shared" si="1598"/>
        <v>0.009+6.91778702320472i</v>
      </c>
      <c r="Z3035" t="str">
        <f t="shared" si="1599"/>
        <v>-0.000162815987010422-0.0000482804254805111i</v>
      </c>
      <c r="AA3035" t="str">
        <f t="shared" si="1600"/>
        <v>0.00226378677338077-1.73467937096839i</v>
      </c>
      <c r="AB3035" t="str">
        <f t="shared" si="1601"/>
        <v>0.296538802755698-0.448457582086787i</v>
      </c>
      <c r="AC3035" t="str">
        <f t="shared" si="1602"/>
        <v>0.920577865626211-0.0569412961393929i</v>
      </c>
      <c r="AD3035" t="str">
        <f t="shared" si="1603"/>
        <v>0.350911881329389-0.465442653720241i</v>
      </c>
      <c r="AE3035" t="str">
        <f t="shared" si="1604"/>
        <v>-0.0000796058336707203+0.000058839330125462i</v>
      </c>
      <c r="AF3035" t="str">
        <f t="shared" si="1605"/>
        <v>-15.0774276020688-0.323020601230178i</v>
      </c>
      <c r="AG3035" t="str">
        <f t="shared" si="1606"/>
        <v>0.997080110244032-0.00220737921746487i</v>
      </c>
      <c r="AH3035" t="str">
        <f t="shared" si="1607"/>
        <v>0.00122473468916606-0.000861242695691913i</v>
      </c>
      <c r="AI3035">
        <f t="shared" si="1608"/>
        <v>-56.49419788212208</v>
      </c>
      <c r="AJ3035">
        <f t="shared" si="1609"/>
        <v>-35.115176573394621</v>
      </c>
      <c r="AK3035"/>
      <c r="AL3035"/>
      <c r="AM3035"/>
      <c r="AN3035"/>
    </row>
    <row r="3036" spans="1:40" x14ac:dyDescent="0.25">
      <c r="A3036"/>
      <c r="B3036">
        <f t="shared" si="1610"/>
        <v>1102000</v>
      </c>
      <c r="C3036" s="237" t="str">
        <f t="shared" si="1578"/>
        <v>-6.29331613760066E-08+0.0022223435018365i</v>
      </c>
      <c r="D3036" s="208" t="str">
        <f t="shared" si="1579"/>
        <v>-5.95700643949353+0.0170379668474132i</v>
      </c>
      <c r="E3036" t="str">
        <f t="shared" si="1580"/>
        <v>2870</v>
      </c>
      <c r="F3036" t="str">
        <f t="shared" si="1581"/>
        <v>0.777000777000777</v>
      </c>
      <c r="G3036" t="str">
        <f t="shared" si="1576"/>
        <v>0.777000777000777</v>
      </c>
      <c r="H3036" t="str">
        <f t="shared" si="1582"/>
        <v>9.12044589221156+0.33976643806618i</v>
      </c>
      <c r="I3036" t="str">
        <f t="shared" si="1583"/>
        <v>4327.54388031994i</v>
      </c>
      <c r="J3036" t="str">
        <f t="shared" si="1577"/>
        <v>-25348.7281384576+946.728119609833i</v>
      </c>
      <c r="K3036" t="str">
        <f t="shared" si="1584"/>
        <v>0.00636720805437567-0.170482552095192i</v>
      </c>
      <c r="L3036" t="str">
        <f t="shared" si="1585"/>
        <v>0.000484273670786741-0.0109924472574795i</v>
      </c>
      <c r="M3036" t="str">
        <f t="shared" si="1586"/>
        <v>0.00685148172516241-0.181474999352672i</v>
      </c>
      <c r="N3036" t="str">
        <f t="shared" si="1587"/>
        <v>-11.290820849064i</v>
      </c>
      <c r="O3036" t="str">
        <f t="shared" si="1588"/>
        <v>0.29097575185499+0.956730427985032i</v>
      </c>
      <c r="P3036" t="str">
        <f t="shared" si="1589"/>
        <v>0.70902424814501-0.956730427985032i</v>
      </c>
      <c r="Q3036" t="str">
        <f t="shared" si="1590"/>
        <v>-0.70902424814501+12.247551277049i</v>
      </c>
      <c r="R3036" t="str">
        <f t="shared" si="1591"/>
        <v>-0.0811953215767462-0.053190615950467i</v>
      </c>
      <c r="S3036" t="str">
        <f t="shared" si="1592"/>
        <v>1.16673583221892i</v>
      </c>
      <c r="T3036" t="str">
        <f t="shared" si="1593"/>
        <v>0.0620593975672051-0.0947334910921278i</v>
      </c>
      <c r="U3036" t="str">
        <f t="shared" si="1594"/>
        <v>0.0000333333333333333-0.000102428172563035i</v>
      </c>
      <c r="V3036" t="str">
        <f t="shared" si="1595"/>
        <v>6.66666666666667E-06-0.00102428172563035i</v>
      </c>
      <c r="W3036" t="str">
        <f t="shared" si="1596"/>
        <v>0.0000275755525880553-0.0000938982655579468i</v>
      </c>
      <c r="X3036" t="str">
        <f t="shared" si="1597"/>
        <v>0.0000277096301812485-0.00009381178559061i</v>
      </c>
      <c r="Y3036" t="str">
        <f t="shared" si="1598"/>
        <v>0.009+6.9240702085119i</v>
      </c>
      <c r="Z3036" t="str">
        <f t="shared" si="1599"/>
        <v>-0.000162523079920327-0.0000482356891780588i</v>
      </c>
      <c r="AA3036" t="str">
        <f t="shared" si="1600"/>
        <v>0.00225967994996283-1.73310521479236i</v>
      </c>
      <c r="AB3036" t="str">
        <f t="shared" si="1601"/>
        <v>0.292698960212937-0.446804117136004i</v>
      </c>
      <c r="AC3036" t="str">
        <f t="shared" si="1602"/>
        <v>0.920921644708846-0.0561788138584552i</v>
      </c>
      <c r="AD3036" t="str">
        <f t="shared" si="1603"/>
        <v>0.346141305770983-0.46405501663009i</v>
      </c>
      <c r="AE3036" t="str">
        <f t="shared" si="1604"/>
        <v>-0.000078639964645232+0.0000587232861183445i</v>
      </c>
      <c r="AF3036" t="str">
        <f t="shared" si="1605"/>
        <v>-15.0774523317051-0.322728471218767i</v>
      </c>
      <c r="AG3036" t="str">
        <f t="shared" si="1606"/>
        <v>0.997091424117453-0.00217543146281062i</v>
      </c>
      <c r="AH3036" t="str">
        <f t="shared" si="1607"/>
        <v>0.00121003208982107-0.000859886896052133i</v>
      </c>
      <c r="AI3036">
        <f t="shared" si="1608"/>
        <v>-56.568705606471056</v>
      </c>
      <c r="AJ3036">
        <f t="shared" si="1609"/>
        <v>-35.398799721248317</v>
      </c>
      <c r="AK3036"/>
      <c r="AL3036"/>
      <c r="AM3036"/>
      <c r="AN3036"/>
    </row>
    <row r="3037" spans="1:40" x14ac:dyDescent="0.25">
      <c r="A3037"/>
      <c r="B3037">
        <f t="shared" si="1610"/>
        <v>1103000</v>
      </c>
      <c r="C3037" s="237" t="str">
        <f t="shared" si="1578"/>
        <v>-6.28191003911518E-08+0.00222032868452165i</v>
      </c>
      <c r="D3037" s="208" t="str">
        <f t="shared" si="1579"/>
        <v>-5.95700643861906+0.017022519914666i</v>
      </c>
      <c r="E3037" t="str">
        <f t="shared" si="1580"/>
        <v>2870</v>
      </c>
      <c r="F3037" t="str">
        <f t="shared" si="1581"/>
        <v>0.777000777000777</v>
      </c>
      <c r="G3037" t="str">
        <f t="shared" si="1576"/>
        <v>0.777000777000777</v>
      </c>
      <c r="H3037" t="str">
        <f t="shared" si="1582"/>
        <v>9.12047055563562+0.339459388133841i</v>
      </c>
      <c r="I3037" t="str">
        <f t="shared" si="1583"/>
        <v>4331.47087113693i</v>
      </c>
      <c r="J3037" t="str">
        <f t="shared" si="1577"/>
        <v>-25394.7557788024+947.587219536883i</v>
      </c>
      <c r="K3037" t="str">
        <f t="shared" si="1584"/>
        <v>0.00635568317097757-0.170328407355791i</v>
      </c>
      <c r="L3037" t="str">
        <f t="shared" si="1585"/>
        <v>0.000483397663202828-0.010982519861121i</v>
      </c>
      <c r="M3037" t="str">
        <f t="shared" si="1586"/>
        <v>0.0068390808341804-0.181310927216912i</v>
      </c>
      <c r="N3037" t="str">
        <f t="shared" si="1587"/>
        <v>-11.3010666030105i</v>
      </c>
      <c r="O3037" t="str">
        <f t="shared" si="1588"/>
        <v>0.300762732386672+0.953698998011062i</v>
      </c>
      <c r="P3037" t="str">
        <f t="shared" si="1589"/>
        <v>0.699237267613328-0.953698998011062i</v>
      </c>
      <c r="Q3037" t="str">
        <f t="shared" si="1590"/>
        <v>-0.699237267613328+12.2547656010216i</v>
      </c>
      <c r="R3037" t="str">
        <f t="shared" si="1591"/>
        <v>-0.0808152576670749-0.0524472069549136i</v>
      </c>
      <c r="S3037" t="str">
        <f t="shared" si="1592"/>
        <v>1.1677945761683i</v>
      </c>
      <c r="T3037" t="str">
        <f t="shared" si="1593"/>
        <v>0.0612475638171244-0.0943756195752537i</v>
      </c>
      <c r="U3037" t="str">
        <f t="shared" si="1594"/>
        <v>0.0000333333333333333-0.000102335309305952i</v>
      </c>
      <c r="V3037" t="str">
        <f t="shared" si="1595"/>
        <v>6.66666666666667E-06-0.00102335309305952i</v>
      </c>
      <c r="W3037" t="str">
        <f t="shared" si="1596"/>
        <v>0.00002757550225997-0.0000938145520143134i</v>
      </c>
      <c r="X3037" t="str">
        <f t="shared" si="1597"/>
        <v>0.0000277093183600595-0.0000937281497127667i</v>
      </c>
      <c r="Y3037" t="str">
        <f t="shared" si="1598"/>
        <v>0.009+6.93035339381908i</v>
      </c>
      <c r="Z3037" t="str">
        <f t="shared" si="1599"/>
        <v>-0.00016223096913038-0.0000481910361897242i</v>
      </c>
      <c r="AA3037" t="str">
        <f t="shared" si="1600"/>
        <v>0.00225558429205653-1.73153391303436i</v>
      </c>
      <c r="AB3037" t="str">
        <f t="shared" si="1601"/>
        <v>0.288870001121656-0.445116240279555i</v>
      </c>
      <c r="AC3037" t="str">
        <f t="shared" si="1602"/>
        <v>0.921271167043849-0.0554194736963962i</v>
      </c>
      <c r="AD3037" t="str">
        <f t="shared" si="1603"/>
        <v>0.34138489637706-0.462618265110813i</v>
      </c>
      <c r="AE3037" t="str">
        <f t="shared" si="1604"/>
        <v>-0.0000776772561417077+0.0000585993175904104i</v>
      </c>
      <c r="AF3037" t="str">
        <f t="shared" si="1605"/>
        <v>-15.0774769942547-0.322436868219175i</v>
      </c>
      <c r="AG3037" t="str">
        <f t="shared" si="1606"/>
        <v>0.997103025523444-0.0021436300598791i</v>
      </c>
      <c r="AH3037" t="str">
        <f t="shared" si="1607"/>
        <v>0.0011953747025152-0.000858408197138694i</v>
      </c>
      <c r="AI3037">
        <f t="shared" si="1608"/>
        <v>-56.643845958603862</v>
      </c>
      <c r="AJ3037">
        <f t="shared" si="1609"/>
        <v>-35.682431770379615</v>
      </c>
      <c r="AK3037"/>
      <c r="AL3037"/>
      <c r="AM3037"/>
      <c r="AN3037"/>
    </row>
    <row r="3038" spans="1:40" x14ac:dyDescent="0.25">
      <c r="A3038"/>
      <c r="B3038">
        <f t="shared" si="1610"/>
        <v>1104000</v>
      </c>
      <c r="C3038" s="237" t="str">
        <f t="shared" si="1578"/>
        <v>-6.27053492142289E-08+0.00221831751723817i</v>
      </c>
      <c r="D3038" s="208" t="str">
        <f t="shared" si="1579"/>
        <v>-5.95700643774697+0.0170071009654926i</v>
      </c>
      <c r="E3038" t="str">
        <f t="shared" si="1580"/>
        <v>2870</v>
      </c>
      <c r="F3038" t="str">
        <f t="shared" si="1581"/>
        <v>0.777000777000777</v>
      </c>
      <c r="G3038" t="str">
        <f t="shared" si="1576"/>
        <v>0.777000777000777</v>
      </c>
      <c r="H3038" t="str">
        <f t="shared" si="1582"/>
        <v>9.12049515221295+0.3391528917745i</v>
      </c>
      <c r="I3038" t="str">
        <f t="shared" si="1583"/>
        <v>4335.39786195391i</v>
      </c>
      <c r="J3038" t="str">
        <f t="shared" si="1577"/>
        <v>-25440.8251675738+948.446319463934i</v>
      </c>
      <c r="K3038" t="str">
        <f t="shared" si="1584"/>
        <v>0.00634418953633503-0.170174540732126i</v>
      </c>
      <c r="L3038" t="str">
        <f t="shared" si="1585"/>
        <v>0.000482524028870026-0.0109726103448117i</v>
      </c>
      <c r="M3038" t="str">
        <f t="shared" si="1586"/>
        <v>0.00682671356520506-0.181147151076938i</v>
      </c>
      <c r="N3038" t="str">
        <f t="shared" si="1587"/>
        <v>-11.3113123569571i</v>
      </c>
      <c r="O3038" t="str">
        <f t="shared" si="1588"/>
        <v>0.310518140484269+0.950567453908554i</v>
      </c>
      <c r="P3038" t="str">
        <f t="shared" si="1589"/>
        <v>0.689481859515731-0.950567453908554i</v>
      </c>
      <c r="Q3038" t="str">
        <f t="shared" si="1590"/>
        <v>-0.689481859515731+12.2618798108657i</v>
      </c>
      <c r="R3038" t="str">
        <f t="shared" si="1591"/>
        <v>-0.0804296423961985-0.0517071680603475i</v>
      </c>
      <c r="S3038" t="str">
        <f t="shared" si="1592"/>
        <v>1.16885332011769i</v>
      </c>
      <c r="T3038" t="str">
        <f t="shared" si="1593"/>
        <v>0.0604380950612206-0.0940104545506751i</v>
      </c>
      <c r="U3038" t="str">
        <f t="shared" si="1594"/>
        <v>0.0000333333333333333-0.000102242614279407i</v>
      </c>
      <c r="V3038" t="str">
        <f t="shared" si="1595"/>
        <v>6.66666666666667E-06-0.00102242614279407i</v>
      </c>
      <c r="W3038" t="str">
        <f t="shared" si="1596"/>
        <v>0.000027575451886466-0.000093730991402676i</v>
      </c>
      <c r="X3038" t="str">
        <f t="shared" si="1597"/>
        <v>0.0000277090072039206-0.0000936446666240939i</v>
      </c>
      <c r="Y3038" t="str">
        <f t="shared" si="1598"/>
        <v>0.009+6.93663657912626i</v>
      </c>
      <c r="Z3038" t="str">
        <f t="shared" si="1599"/>
        <v>-0.000161939651756704-0.0000481464662808796i</v>
      </c>
      <c r="AA3038" t="str">
        <f t="shared" si="1600"/>
        <v>0.00225149975922268-1.72996545793746i</v>
      </c>
      <c r="AB3038" t="str">
        <f t="shared" si="1601"/>
        <v>0.285052196365796-0.443393964086259i</v>
      </c>
      <c r="AC3038" t="str">
        <f t="shared" si="1602"/>
        <v>0.921626416296786-0.0546633168692455i</v>
      </c>
      <c r="AD3038" t="str">
        <f t="shared" si="1603"/>
        <v>0.336643161643861-0.461132542160769i</v>
      </c>
      <c r="AE3038" t="str">
        <f t="shared" si="1604"/>
        <v>-0.0000767177787550422+0.0000584674646604235i</v>
      </c>
      <c r="AF3038" t="str">
        <f t="shared" si="1605"/>
        <v>-15.0775015899599-0.322145790809007i</v>
      </c>
      <c r="AG3038" t="str">
        <f t="shared" si="1606"/>
        <v>0.997114912788753-0.00211197779759062i</v>
      </c>
      <c r="AH3038" t="str">
        <f t="shared" si="1607"/>
        <v>0.00118076364266253-0.000856807198766466i</v>
      </c>
      <c r="AI3038">
        <f t="shared" si="1608"/>
        <v>-56.719627972102643</v>
      </c>
      <c r="AJ3038">
        <f t="shared" si="1609"/>
        <v>-35.96607241878106</v>
      </c>
      <c r="AK3038"/>
      <c r="AL3038"/>
      <c r="AM3038"/>
      <c r="AN3038"/>
    </row>
    <row r="3039" spans="1:40" x14ac:dyDescent="0.25">
      <c r="A3039"/>
      <c r="B3039">
        <f t="shared" si="1610"/>
        <v>1105000</v>
      </c>
      <c r="C3039" s="237" t="str">
        <f t="shared" si="1578"/>
        <v>-6.25919067242687E-08+0.00221630999007645i</v>
      </c>
      <c r="D3039" s="208" t="str">
        <f t="shared" si="1579"/>
        <v>-5.95700643687725+0.0169917099239195i</v>
      </c>
      <c r="E3039" t="str">
        <f t="shared" si="1580"/>
        <v>2870</v>
      </c>
      <c r="F3039" t="str">
        <f t="shared" si="1581"/>
        <v>0.777000777000777</v>
      </c>
      <c r="G3039" t="str">
        <f t="shared" si="1576"/>
        <v>0.777000777000777</v>
      </c>
      <c r="H3039" t="str">
        <f t="shared" si="1582"/>
        <v>9.12051968218476+0.338846947494893i</v>
      </c>
      <c r="I3039" t="str">
        <f t="shared" si="1583"/>
        <v>4339.3248527709i</v>
      </c>
      <c r="J3039" t="str">
        <f t="shared" si="1577"/>
        <v>-25486.9363047719+949.305419390984i</v>
      </c>
      <c r="K3039" t="str">
        <f t="shared" si="1584"/>
        <v>0.00633272703762813-0.170020951473215i</v>
      </c>
      <c r="L3039" t="str">
        <f t="shared" si="1585"/>
        <v>0.000481652759228878-0.0109627186603847i</v>
      </c>
      <c r="M3039" t="str">
        <f t="shared" si="1586"/>
        <v>0.00681437979685701-0.1809836701336i</v>
      </c>
      <c r="N3039" t="str">
        <f t="shared" si="1587"/>
        <v>-11.3215581109036i</v>
      </c>
      <c r="O3039" t="str">
        <f t="shared" si="1588"/>
        <v>0.320240952077966+0.947336124410021i</v>
      </c>
      <c r="P3039" t="str">
        <f t="shared" si="1589"/>
        <v>0.679759047922034-0.947336124410021i</v>
      </c>
      <c r="Q3039" t="str">
        <f t="shared" si="1590"/>
        <v>-0.679759047922034+12.2688942353136i</v>
      </c>
      <c r="R3039" t="str">
        <f t="shared" si="1591"/>
        <v>-0.0800384933603872-0.0509705394703224i</v>
      </c>
      <c r="S3039" t="str">
        <f t="shared" si="1592"/>
        <v>1.16991206406707i</v>
      </c>
      <c r="T3039" t="str">
        <f t="shared" si="1593"/>
        <v>0.0596310490383369-0.0936379989720691i</v>
      </c>
      <c r="U3039" t="str">
        <f t="shared" si="1594"/>
        <v>0.0000333333333333334-0.000102150087026665i</v>
      </c>
      <c r="V3039" t="str">
        <f t="shared" si="1595"/>
        <v>6.66666666666667E-06-0.00102150087026665i</v>
      </c>
      <c r="W3039" t="str">
        <f t="shared" si="1596"/>
        <v>0.0000275754014675442-0.0000936475833078146i</v>
      </c>
      <c r="X3039" t="str">
        <f t="shared" si="1597"/>
        <v>0.0000277086967102621-0.0000935613359097635i</v>
      </c>
      <c r="Y3039" t="str">
        <f t="shared" si="1598"/>
        <v>0.009+6.94291976443344i</v>
      </c>
      <c r="Z3039" t="str">
        <f t="shared" si="1599"/>
        <v>-0.000161649124928453-0.0000481019792177831i</v>
      </c>
      <c r="AA3039" t="str">
        <f t="shared" si="1600"/>
        <v>0.00224742631120503-1.72839984177282i</v>
      </c>
      <c r="AB3039" t="str">
        <f t="shared" si="1601"/>
        <v>0.281245818266714-0.441637302486935i</v>
      </c>
      <c r="AC3039" t="str">
        <f t="shared" si="1602"/>
        <v>0.921987375949959-0.0539103847112428i</v>
      </c>
      <c r="AD3039" t="str">
        <f t="shared" si="1603"/>
        <v>0.331916608656417-0.459597996106636i</v>
      </c>
      <c r="AE3039" t="str">
        <f t="shared" si="1604"/>
        <v>-0.0000757616025957858+0.0000583277680778802i</v>
      </c>
      <c r="AF3039" t="str">
        <f t="shared" si="1605"/>
        <v>-15.077526119062-0.321855237570974i</v>
      </c>
      <c r="AG3039" t="str">
        <f t="shared" si="1606"/>
        <v>0.997127084212818-0.00208047744597543i</v>
      </c>
      <c r="AH3039" t="str">
        <f t="shared" si="1607"/>
        <v>0.00116620001809421-0.000855084511014532i</v>
      </c>
      <c r="AI3039">
        <f t="shared" si="1608"/>
        <v>-56.796060905236132</v>
      </c>
      <c r="AJ3039">
        <f t="shared" si="1609"/>
        <v>-36.24972136434711</v>
      </c>
      <c r="AK3039"/>
      <c r="AL3039"/>
      <c r="AM3039"/>
      <c r="AN3039"/>
    </row>
    <row r="3040" spans="1:40" x14ac:dyDescent="0.25">
      <c r="A3040"/>
      <c r="B3040">
        <f t="shared" si="1610"/>
        <v>1106000</v>
      </c>
      <c r="C3040" s="237" t="str">
        <f t="shared" si="1578"/>
        <v>-6.24787718053673E-08+0.00221430609316275i</v>
      </c>
      <c r="D3040" s="208" t="str">
        <f t="shared" si="1579"/>
        <v>-5.95700643600988+0.0169763467142478i</v>
      </c>
      <c r="E3040" t="str">
        <f t="shared" si="1580"/>
        <v>2870</v>
      </c>
      <c r="F3040" t="str">
        <f t="shared" si="1581"/>
        <v>0.777000777000777</v>
      </c>
      <c r="G3040" t="str">
        <f t="shared" si="1576"/>
        <v>0.777000777000777</v>
      </c>
      <c r="H3040" t="str">
        <f t="shared" si="1582"/>
        <v>9.12054414579118+0.33854155380712i</v>
      </c>
      <c r="I3040" t="str">
        <f t="shared" si="1583"/>
        <v>4343.25184358789i</v>
      </c>
      <c r="J3040" t="str">
        <f t="shared" si="1577"/>
        <v>-25533.0891903965+950.164519318035i</v>
      </c>
      <c r="K3040" t="str">
        <f t="shared" si="1584"/>
        <v>0.00632129556254554-0.169867638830775i</v>
      </c>
      <c r="L3040" t="str">
        <f t="shared" si="1585"/>
        <v>0.000480783845758445-0.0109528447598452i</v>
      </c>
      <c r="M3040" t="str">
        <f t="shared" si="1586"/>
        <v>0.00680207940830399-0.18082048359062i</v>
      </c>
      <c r="N3040" t="str">
        <f t="shared" si="1587"/>
        <v>-11.3318038648501i</v>
      </c>
      <c r="O3040" t="str">
        <f t="shared" si="1588"/>
        <v>0.329930146520026+0.94400534872281i</v>
      </c>
      <c r="P3040" t="str">
        <f t="shared" si="1589"/>
        <v>0.670069853479974-0.94400534872281i</v>
      </c>
      <c r="Q3040" t="str">
        <f t="shared" si="1590"/>
        <v>-0.670069853479974+12.2758092135729i</v>
      </c>
      <c r="R3040" t="str">
        <f t="shared" si="1591"/>
        <v>-0.0796418283451961-0.0502373615050945i</v>
      </c>
      <c r="S3040" t="str">
        <f t="shared" si="1592"/>
        <v>1.17097080801645i</v>
      </c>
      <c r="T3040" t="str">
        <f t="shared" si="1593"/>
        <v>0.058826483794235-0.0932582560892817i</v>
      </c>
      <c r="U3040" t="str">
        <f t="shared" si="1594"/>
        <v>0.0000333333333333333-0.000102057727092644i</v>
      </c>
      <c r="V3040" t="str">
        <f t="shared" si="1595"/>
        <v>6.66666666666667E-06-0.00102057727092644i</v>
      </c>
      <c r="W3040" t="str">
        <f t="shared" si="1596"/>
        <v>0.0000275753510032048-0.000093564327316016i</v>
      </c>
      <c r="X3040" t="str">
        <f t="shared" si="1597"/>
        <v>0.0000277083868765254-0.0000934781571564521i</v>
      </c>
      <c r="Y3040" t="str">
        <f t="shared" si="1598"/>
        <v>0.009+6.94920294974062i</v>
      </c>
      <c r="Z3040" t="str">
        <f t="shared" si="1599"/>
        <v>-0.000161359385787764-0.0000480575747675744i</v>
      </c>
      <c r="AA3040" t="str">
        <f t="shared" si="1600"/>
        <v>0.00224336390792921-1.72683705683952i</v>
      </c>
      <c r="AB3040" t="str">
        <f t="shared" si="1601"/>
        <v>0.277451140593327-0.439846270809263i</v>
      </c>
      <c r="AC3040" t="str">
        <f t="shared" si="1602"/>
        <v>0.922354029296979-0.0531607186763455i</v>
      </c>
      <c r="AD3040" t="str">
        <f t="shared" si="1603"/>
        <v>0.327205743031132-0.458014780589937i</v>
      </c>
      <c r="AE3040" t="str">
        <f t="shared" si="1604"/>
        <v>-0.0000748087972845875+0.0000581802692176114i</v>
      </c>
      <c r="AF3040" t="str">
        <f t="shared" si="1605"/>
        <v>-15.0775505818011-0.321565207092872i</v>
      </c>
      <c r="AG3040" t="str">
        <f t="shared" si="1606"/>
        <v>0.997139538067982-0.00204913175589989i</v>
      </c>
      <c r="AH3040" t="str">
        <f t="shared" si="1607"/>
        <v>0.00115168492896346-0.000853240754135475i</v>
      </c>
      <c r="AI3040">
        <f t="shared" si="1608"/>
        <v>-56.873154248366085</v>
      </c>
      <c r="AJ3040">
        <f t="shared" si="1609"/>
        <v>-36.533378304926053</v>
      </c>
      <c r="AK3040"/>
      <c r="AL3040"/>
      <c r="AM3040"/>
      <c r="AN3040"/>
    </row>
    <row r="3041" spans="1:40" x14ac:dyDescent="0.25">
      <c r="A3041"/>
      <c r="B3041">
        <f t="shared" si="1610"/>
        <v>1107000</v>
      </c>
      <c r="C3041" s="237" t="str">
        <f t="shared" si="1578"/>
        <v>-6.23659433466592E-08+0.00221230581665901i</v>
      </c>
      <c r="D3041" s="208" t="str">
        <f t="shared" si="1579"/>
        <v>-5.95700643514486+0.0169610112610524i</v>
      </c>
      <c r="E3041" t="str">
        <f t="shared" si="1580"/>
        <v>2870</v>
      </c>
      <c r="F3041" t="str">
        <f t="shared" si="1581"/>
        <v>0.777000777000777</v>
      </c>
      <c r="G3041" t="str">
        <f t="shared" si="1576"/>
        <v>0.777000777000777</v>
      </c>
      <c r="H3041" t="str">
        <f t="shared" si="1582"/>
        <v>9.12056854327127+0.338236709228604i</v>
      </c>
      <c r="I3041" t="str">
        <f t="shared" si="1583"/>
        <v>4347.17883440488i</v>
      </c>
      <c r="J3041" t="str">
        <f t="shared" si="1577"/>
        <v>-25579.2838244478+951.023619245086i</v>
      </c>
      <c r="K3041" t="str">
        <f t="shared" si="1584"/>
        <v>0.00630989499928146-0.169714602059205i</v>
      </c>
      <c r="L3041" t="str">
        <f t="shared" si="1585"/>
        <v>0.00047991727997612-0.0109429885953706i</v>
      </c>
      <c r="M3041" t="str">
        <f t="shared" si="1586"/>
        <v>0.00678981227925758-0.180657590654576i</v>
      </c>
      <c r="N3041" t="str">
        <f t="shared" si="1587"/>
        <v>-11.3420496187966i</v>
      </c>
      <c r="O3041" t="str">
        <f t="shared" si="1588"/>
        <v>0.339584706691572+0.940575476493619i</v>
      </c>
      <c r="P3041" t="str">
        <f t="shared" si="1589"/>
        <v>0.660415293308428-0.940575476493619i</v>
      </c>
      <c r="Q3041" t="str">
        <f t="shared" si="1590"/>
        <v>-0.660415293308428+12.2826250952902i</v>
      </c>
      <c r="R3041" t="str">
        <f t="shared" si="1591"/>
        <v>-0.0792396653310473-0.0495076746029099i</v>
      </c>
      <c r="S3041" t="str">
        <f t="shared" si="1592"/>
        <v>1.17202955196583i</v>
      </c>
      <c r="T3041" t="str">
        <f t="shared" si="1593"/>
        <v>0.0580244576837186-0.0928712294558697i</v>
      </c>
      <c r="U3041" t="str">
        <f t="shared" si="1594"/>
        <v>0.0000333333333333334-0.000101965534023907i</v>
      </c>
      <c r="V3041" t="str">
        <f t="shared" si="1595"/>
        <v>6.66666666666667E-06-0.00101965534023907i</v>
      </c>
      <c r="W3041" t="str">
        <f t="shared" si="1596"/>
        <v>0.0000275753004934486-0.0000934812230150571i</v>
      </c>
      <c r="X3041" t="str">
        <f t="shared" si="1597"/>
        <v>0.0000277080777001639-0.0000933951299523261i</v>
      </c>
      <c r="Y3041" t="str">
        <f t="shared" si="1598"/>
        <v>0.009+6.9554861350478i</v>
      </c>
      <c r="Z3041" t="str">
        <f t="shared" si="1599"/>
        <v>-0.000161070431489671-0.0000480132526982724i</v>
      </c>
      <c r="AA3041" t="str">
        <f t="shared" si="1600"/>
        <v>0.00223931250950179-1.7252770954645i</v>
      </c>
      <c r="AB3041" t="str">
        <f t="shared" si="1601"/>
        <v>0.273668438572129-0.438020885813352i</v>
      </c>
      <c r="AC3041" t="str">
        <f t="shared" si="1602"/>
        <v>0.922726359437239-0.0524143603397074i</v>
      </c>
      <c r="AD3041" t="str">
        <f t="shared" si="1603"/>
        <v>0.322511068858929-0.456383054553108i</v>
      </c>
      <c r="AE3041" t="str">
        <f t="shared" si="1604"/>
        <v>-0.0000738594319467703+0.0000580250100743293i</v>
      </c>
      <c r="AF3041" t="str">
        <f t="shared" si="1605"/>
        <v>-15.0775749784161-0.321275697967552i</v>
      </c>
      <c r="AG3041" t="str">
        <f t="shared" si="1606"/>
        <v>0.997152272599698-0.00201794345879776i</v>
      </c>
      <c r="AH3041" t="str">
        <f t="shared" si="1607"/>
        <v>0.00113721946765283-0.000851276558463668i</v>
      </c>
      <c r="AI3041">
        <f t="shared" si="1608"/>
        <v>-56.950917731657142</v>
      </c>
      <c r="AJ3041">
        <f t="shared" si="1609"/>
        <v>-36.817042938342212</v>
      </c>
      <c r="AK3041"/>
      <c r="AL3041"/>
      <c r="AM3041"/>
      <c r="AN3041"/>
    </row>
    <row r="3042" spans="1:40" x14ac:dyDescent="0.25">
      <c r="A3042"/>
      <c r="B3042">
        <f t="shared" si="1610"/>
        <v>1108000</v>
      </c>
      <c r="C3042" s="237" t="str">
        <f t="shared" si="1578"/>
        <v>-6.22534202422893E-08+0.00221030915076267i</v>
      </c>
      <c r="D3042" s="208" t="str">
        <f t="shared" si="1579"/>
        <v>-5.95700643428218+0.0169457034891805i</v>
      </c>
      <c r="E3042" t="str">
        <f t="shared" si="1580"/>
        <v>2870</v>
      </c>
      <c r="F3042" t="str">
        <f t="shared" si="1581"/>
        <v>0.777000777000777</v>
      </c>
      <c r="G3042" t="str">
        <f t="shared" si="1576"/>
        <v>0.777000777000777</v>
      </c>
      <c r="H3042" t="str">
        <f t="shared" si="1582"/>
        <v>9.120592874863+0.337932412282085i</v>
      </c>
      <c r="I3042" t="str">
        <f t="shared" si="1583"/>
        <v>4351.10582522186i</v>
      </c>
      <c r="J3042" t="str">
        <f t="shared" si="1577"/>
        <v>-25625.5202069257+951.882719172137i</v>
      </c>
      <c r="K3042" t="str">
        <f t="shared" si="1584"/>
        <v>0.00629852523653322-0.169561840415579i</v>
      </c>
      <c r="L3042" t="str">
        <f t="shared" si="1585"/>
        <v>0.000479053053437412-0.010933150119309i</v>
      </c>
      <c r="M3042" t="str">
        <f t="shared" si="1586"/>
        <v>0.00677757828997063-0.180494990534888i</v>
      </c>
      <c r="N3042" t="str">
        <f t="shared" si="1587"/>
        <v>-11.3522953727431i</v>
      </c>
      <c r="O3042" t="str">
        <f t="shared" si="1588"/>
        <v>0.349203619109441+0.937046867771761i</v>
      </c>
      <c r="P3042" t="str">
        <f t="shared" si="1589"/>
        <v>0.650796380890559-0.937046867771761i</v>
      </c>
      <c r="Q3042" t="str">
        <f t="shared" si="1590"/>
        <v>-0.650796380890559+12.2893422405149i</v>
      </c>
      <c r="R3042" t="str">
        <f t="shared" si="1591"/>
        <v>-0.0788320224988481-0.04878151932116i</v>
      </c>
      <c r="S3042" t="str">
        <f t="shared" si="1592"/>
        <v>1.17308829591521i</v>
      </c>
      <c r="T3042" t="str">
        <f t="shared" si="1593"/>
        <v>0.0572250293726145-0.0924769229367232i</v>
      </c>
      <c r="U3042" t="str">
        <f t="shared" si="1594"/>
        <v>0.0000333333333333333-0.000101873507368651i</v>
      </c>
      <c r="V3042" t="str">
        <f t="shared" si="1595"/>
        <v>6.66666666666667E-06-0.00101873507368651i</v>
      </c>
      <c r="W3042" t="str">
        <f t="shared" si="1596"/>
        <v>0.0000275752499382761-0.000093398269994207i</v>
      </c>
      <c r="X3042" t="str">
        <f t="shared" si="1597"/>
        <v>0.0000277077691786424-0.0000933122538870416i</v>
      </c>
      <c r="Y3042" t="str">
        <f t="shared" si="1598"/>
        <v>0.009+6.96176932035498i</v>
      </c>
      <c r="Z3042" t="str">
        <f t="shared" si="1599"/>
        <v>-0.000160782259202044-0.0000479690127787693i</v>
      </c>
      <c r="AA3042" t="str">
        <f t="shared" si="1600"/>
        <v>0.00223527207620934-1.7237199500024i</v>
      </c>
      <c r="AB3042" t="str">
        <f t="shared" si="1601"/>
        <v>0.269897988896533-0.436161165727698i</v>
      </c>
      <c r="AC3042" t="str">
        <f t="shared" si="1602"/>
        <v>0.923104349270345-0.0516713513990294i</v>
      </c>
      <c r="AD3042" t="str">
        <f t="shared" si="1603"/>
        <v>0.317833088648283-0.454702982224805i</v>
      </c>
      <c r="AE3042" t="str">
        <f t="shared" si="1604"/>
        <v>-0.0000729135752069205+0.0000578620332571256i</v>
      </c>
      <c r="AF3042" t="str">
        <f t="shared" si="1605"/>
        <v>-15.0775993091452-0.320986708792904i</v>
      </c>
      <c r="AG3042" t="str">
        <f t="shared" si="1606"/>
        <v>0.997165286026742-0.00198691526640209i</v>
      </c>
      <c r="AH3042" t="str">
        <f t="shared" si="1607"/>
        <v>0.0011228047186819-0.000849192564322715i</v>
      </c>
      <c r="AI3042">
        <f t="shared" si="1608"/>
        <v>-57.029361333113748</v>
      </c>
      <c r="AJ3042">
        <f t="shared" si="1609"/>
        <v>-37.100714962434949</v>
      </c>
      <c r="AK3042"/>
      <c r="AL3042"/>
      <c r="AM3042"/>
      <c r="AN3042"/>
    </row>
    <row r="3043" spans="1:40" x14ac:dyDescent="0.25">
      <c r="A3043"/>
      <c r="B3043">
        <f t="shared" si="1610"/>
        <v>1109000</v>
      </c>
      <c r="C3043" s="237" t="str">
        <f t="shared" si="1578"/>
        <v>-6.2141201391386E-08+0.00220831608570653i</v>
      </c>
      <c r="D3043" s="208" t="str">
        <f t="shared" si="1579"/>
        <v>-5.95700643342183+0.0169304233237501i</v>
      </c>
      <c r="E3043" t="str">
        <f t="shared" si="1580"/>
        <v>2870</v>
      </c>
      <c r="F3043" t="str">
        <f t="shared" si="1581"/>
        <v>0.777000777000777</v>
      </c>
      <c r="G3043" t="str">
        <f t="shared" si="1576"/>
        <v>0.777000777000777</v>
      </c>
      <c r="H3043" t="str">
        <f t="shared" si="1582"/>
        <v>9.12061714080332+0.337628661495587i</v>
      </c>
      <c r="I3043" t="str">
        <f t="shared" si="1583"/>
        <v>4355.03281603885i</v>
      </c>
      <c r="J3043" t="str">
        <f t="shared" si="1577"/>
        <v>-25671.7983378302+952.741819099187i</v>
      </c>
      <c r="K3043" t="str">
        <f t="shared" si="1584"/>
        <v>0.00628718616349842-0.169409353159636i</v>
      </c>
      <c r="L3043" t="str">
        <f t="shared" si="1585"/>
        <v>0.000478191157735728-0.0109233292841787i</v>
      </c>
      <c r="M3043" t="str">
        <f t="shared" si="1586"/>
        <v>0.00676537732123415-0.180332682443815i</v>
      </c>
      <c r="N3043" t="str">
        <f t="shared" si="1587"/>
        <v>-11.3625411266897i</v>
      </c>
      <c r="O3043" t="str">
        <f t="shared" si="1588"/>
        <v>0.358785874032668+0.933419892971333i</v>
      </c>
      <c r="P3043" t="str">
        <f t="shared" si="1589"/>
        <v>0.641214125967332-0.933419892971333i</v>
      </c>
      <c r="Q3043" t="str">
        <f t="shared" si="1590"/>
        <v>-0.641214125967332+12.295961019661i</v>
      </c>
      <c r="R3043" t="str">
        <f t="shared" si="1591"/>
        <v>-0.0784189182356768-0.0480589363374406i</v>
      </c>
      <c r="S3043" t="str">
        <f t="shared" si="1592"/>
        <v>1.1741470398646i</v>
      </c>
      <c r="T3043" t="str">
        <f t="shared" si="1593"/>
        <v>0.0564282578396471-0.092075340715804i</v>
      </c>
      <c r="U3043" t="str">
        <f t="shared" si="1594"/>
        <v>0.0000333333333333334-0.000101781646676704i</v>
      </c>
      <c r="V3043" t="str">
        <f t="shared" si="1595"/>
        <v>6.66666666666667E-06-0.00101781646676704i</v>
      </c>
      <c r="W3043" t="str">
        <f t="shared" si="1596"/>
        <v>0.0000275751993376883-0.0000933154678442118i</v>
      </c>
      <c r="X3043" t="str">
        <f t="shared" si="1597"/>
        <v>0.0000277074613094375-0.0000932295285517312i</v>
      </c>
      <c r="Y3043" t="str">
        <f t="shared" si="1598"/>
        <v>0.009+6.96805250566216i</v>
      </c>
      <c r="Z3043" t="str">
        <f t="shared" si="1599"/>
        <v>-0.000160494866105509-0.0000479248547788283i</v>
      </c>
      <c r="AA3043" t="str">
        <f t="shared" si="1600"/>
        <v>0.00223124256851737-1.72216561283541i</v>
      </c>
      <c r="AB3043" t="str">
        <f t="shared" si="1601"/>
        <v>0.266140069735712-0.434267130285672i</v>
      </c>
      <c r="AC3043" t="str">
        <f t="shared" si="1602"/>
        <v>0.923487981490469-0.0509317336758171i</v>
      </c>
      <c r="AD3043" t="str">
        <f t="shared" si="1603"/>
        <v>0.313172303268416-0.452974733104613i</v>
      </c>
      <c r="AE3043" t="str">
        <f t="shared" si="1604"/>
        <v>-0.0000719712951835355+0.0000576913819839137i</v>
      </c>
      <c r="AF3043" t="str">
        <f t="shared" si="1605"/>
        <v>-15.0776235742252-0.320698238171837i</v>
      </c>
      <c r="AG3043" t="str">
        <f t="shared" si="1606"/>
        <v>0.997178576541428-0.00195604987047963i</v>
      </c>
      <c r="AH3043" t="str">
        <f t="shared" si="1607"/>
        <v>0.00110844175861602-0.000846989421931809i</v>
      </c>
      <c r="AI3043">
        <f t="shared" si="1608"/>
        <v>-57.108495286958963</v>
      </c>
      <c r="AJ3043">
        <f t="shared" si="1609"/>
        <v>-37.384394075093233</v>
      </c>
      <c r="AK3043"/>
      <c r="AL3043"/>
      <c r="AM3043"/>
      <c r="AN3043"/>
    </row>
    <row r="3044" spans="1:40" x14ac:dyDescent="0.25">
      <c r="A3044"/>
      <c r="B3044">
        <f t="shared" si="1610"/>
        <v>1110000</v>
      </c>
      <c r="C3044" s="237" t="str">
        <f t="shared" si="1578"/>
        <v>-6.20292856980343E-08+0.00220632661175859i</v>
      </c>
      <c r="D3044" s="208" t="str">
        <f t="shared" si="1579"/>
        <v>-5.95700643256382+0.0169151706901492i</v>
      </c>
      <c r="E3044" t="str">
        <f t="shared" si="1580"/>
        <v>2870</v>
      </c>
      <c r="F3044" t="str">
        <f t="shared" si="1581"/>
        <v>0.777000777000777</v>
      </c>
      <c r="G3044" t="str">
        <f t="shared" si="1576"/>
        <v>0.777000777000777</v>
      </c>
      <c r="H3044" t="str">
        <f t="shared" si="1582"/>
        <v>9.12064134132807+0.337325455402396i</v>
      </c>
      <c r="I3044" t="str">
        <f t="shared" si="1583"/>
        <v>4358.95980685584i</v>
      </c>
      <c r="J3044" t="str">
        <f t="shared" si="1577"/>
        <v>-25718.1182171613+953.600919026238i</v>
      </c>
      <c r="K3044" t="str">
        <f t="shared" si="1584"/>
        <v>0.00627587766987225-0.169257139553759i</v>
      </c>
      <c r="L3044" t="str">
        <f t="shared" si="1585"/>
        <v>0.000477331584502194-0.0109135260426676i</v>
      </c>
      <c r="M3044" t="str">
        <f t="shared" si="1586"/>
        <v>0.00675320925437444-0.180170665596427i</v>
      </c>
      <c r="N3044" t="str">
        <f t="shared" si="1587"/>
        <v>-11.3727868806362i</v>
      </c>
      <c r="O3044" t="str">
        <f t="shared" si="1588"/>
        <v>0.368330465568113+0.929694932832473i</v>
      </c>
      <c r="P3044" t="str">
        <f t="shared" si="1589"/>
        <v>0.631669534431887-0.929694932832473i</v>
      </c>
      <c r="Q3044" t="str">
        <f t="shared" si="1590"/>
        <v>-0.631669534431887+12.3024818134687i</v>
      </c>
      <c r="R3044" t="str">
        <f t="shared" si="1591"/>
        <v>-0.0780003711405405-0.0473399664505433i</v>
      </c>
      <c r="S3044" t="str">
        <f t="shared" si="1592"/>
        <v>1.17520578381398i</v>
      </c>
      <c r="T3044" t="str">
        <f t="shared" si="1593"/>
        <v>0.0556342023782383-0.0916664873040002i</v>
      </c>
      <c r="U3044" t="str">
        <f t="shared" si="1594"/>
        <v>0.0000333333333333333-0.000101689951499518i</v>
      </c>
      <c r="V3044" t="str">
        <f t="shared" si="1595"/>
        <v>6.66666666666667E-06-0.00101689951499518i</v>
      </c>
      <c r="W3044" t="str">
        <f t="shared" si="1596"/>
        <v>0.0000275751486916853-0.0000932328161572962i</v>
      </c>
      <c r="X3044" t="str">
        <f t="shared" si="1597"/>
        <v>0.0000277071540900363-0.0000931469535390039i</v>
      </c>
      <c r="Y3044" t="str">
        <f t="shared" si="1598"/>
        <v>0.009+6.97433569096934i</v>
      </c>
      <c r="Z3044" t="str">
        <f t="shared" si="1599"/>
        <v>-0.000160208249393396-0.0000478807784690765i</v>
      </c>
      <c r="AA3044" t="str">
        <f t="shared" si="1600"/>
        <v>0.00222722394706943-1.7206140763732i</v>
      </c>
      <c r="AB3044" t="str">
        <f t="shared" si="1601"/>
        <v>0.262394960743088-0.432338800762574i</v>
      </c>
      <c r="AC3044" t="str">
        <f t="shared" si="1602"/>
        <v>0.923877238580637-0.0501955491165655i</v>
      </c>
      <c r="AD3044" t="str">
        <f t="shared" si="1603"/>
        <v>0.308529211892806-0.451198481947156i</v>
      </c>
      <c r="AE3044" t="str">
        <f t="shared" si="1604"/>
        <v>-0.0000710326594837659+0.0000575131000758335i</v>
      </c>
      <c r="AF3044" t="str">
        <f t="shared" si="1605"/>
        <v>-15.0776477738919-0.320410284712247i</v>
      </c>
      <c r="AG3044" t="str">
        <f t="shared" si="1606"/>
        <v>0.997192142309829-0.00192534994256866i</v>
      </c>
      <c r="AH3044" t="str">
        <f t="shared" si="1607"/>
        <v>0.00109413165597679-0.000844667791311428i</v>
      </c>
      <c r="AI3044">
        <f t="shared" si="1608"/>
        <v>-57.188330092367508</v>
      </c>
      <c r="AJ3044">
        <f t="shared" si="1609"/>
        <v>-37.668079974281632</v>
      </c>
      <c r="AK3044"/>
      <c r="AL3044"/>
      <c r="AM3044"/>
      <c r="AN3044"/>
    </row>
    <row r="3045" spans="1:40" x14ac:dyDescent="0.25">
      <c r="A3045"/>
      <c r="B3045">
        <f t="shared" si="1610"/>
        <v>1111000</v>
      </c>
      <c r="C3045" s="237" t="str">
        <f t="shared" si="1578"/>
        <v>-6.19176720712495E-08+0.00220434071922189i</v>
      </c>
      <c r="D3045" s="208" t="str">
        <f t="shared" si="1579"/>
        <v>-5.95700643170811+0.0168999455140345i</v>
      </c>
      <c r="E3045" t="str">
        <f t="shared" si="1580"/>
        <v>2870</v>
      </c>
      <c r="F3045" t="str">
        <f t="shared" si="1581"/>
        <v>0.777000777000777</v>
      </c>
      <c r="G3045" t="str">
        <f t="shared" si="1576"/>
        <v>0.777000777000777</v>
      </c>
      <c r="H3045" t="str">
        <f t="shared" si="1582"/>
        <v>9.120665476672+0.337022792541033i</v>
      </c>
      <c r="I3045" t="str">
        <f t="shared" si="1583"/>
        <v>4362.88679767283i</v>
      </c>
      <c r="J3045" t="str">
        <f t="shared" si="1577"/>
        <v>-25764.4798449191+954.460018953289i</v>
      </c>
      <c r="K3045" t="str">
        <f t="shared" si="1584"/>
        <v>0.00626459964584472-0.169105198862974i</v>
      </c>
      <c r="L3045" t="str">
        <f t="shared" si="1585"/>
        <v>0.000476474325405424-0.0109037403476323i</v>
      </c>
      <c r="M3045" t="str">
        <f t="shared" si="1586"/>
        <v>0.00674107397125014-0.180008939210606i</v>
      </c>
      <c r="N3045" t="str">
        <f t="shared" si="1587"/>
        <v>-11.3830326345827i</v>
      </c>
      <c r="O3045" t="str">
        <f t="shared" si="1588"/>
        <v>0.377836391776616+0.925872378381183i</v>
      </c>
      <c r="P3045" t="str">
        <f t="shared" si="1589"/>
        <v>0.622163608223384-0.925872378381183i</v>
      </c>
      <c r="Q3045" t="str">
        <f t="shared" si="1590"/>
        <v>-0.622163608223384+12.3089050129639i</v>
      </c>
      <c r="R3045" t="str">
        <f t="shared" si="1591"/>
        <v>-0.0775764000301648-0.0466246505812823i</v>
      </c>
      <c r="S3045" t="str">
        <f t="shared" si="1592"/>
        <v>1.17626452776336i</v>
      </c>
      <c r="T3045" t="str">
        <f t="shared" si="1593"/>
        <v>0.0548429225981237-0.0912503675470633i</v>
      </c>
      <c r="U3045" t="str">
        <f t="shared" si="1594"/>
        <v>0.0000333333333333333-0.000101598421390157i</v>
      </c>
      <c r="V3045" t="str">
        <f t="shared" si="1595"/>
        <v>6.66666666666667E-06-0.00101598421390157i</v>
      </c>
      <c r="W3045" t="str">
        <f t="shared" si="1596"/>
        <v>0.000027575098000268-0.0000931503145271517i</v>
      </c>
      <c r="X3045" t="str">
        <f t="shared" si="1597"/>
        <v>0.0000277068475179379-0.0000930645284429347i</v>
      </c>
      <c r="Y3045" t="str">
        <f t="shared" si="1598"/>
        <v>0.009+6.98061887627652i</v>
      </c>
      <c r="Z3045" t="str">
        <f t="shared" si="1599"/>
        <v>-0.000159922406271656-0.0000478367836210038i</v>
      </c>
      <c r="AA3045" t="str">
        <f t="shared" si="1600"/>
        <v>0.00222321617268611-1.71906533305276i</v>
      </c>
      <c r="AB3045" t="str">
        <f t="shared" si="1601"/>
        <v>0.258662943063956-0.430376200013065i</v>
      </c>
      <c r="AC3045" t="str">
        <f t="shared" si="1602"/>
        <v>0.924272102806972-0.0494628397937897i</v>
      </c>
      <c r="AD3045" t="str">
        <f t="shared" si="1603"/>
        <v>0.303904311942458-0.449374408745468i</v>
      </c>
      <c r="AE3045" t="str">
        <f t="shared" si="1604"/>
        <v>-0.0000700977351981431+0.0000573272319515964i</v>
      </c>
      <c r="AF3045" t="str">
        <f t="shared" si="1605"/>
        <v>-15.0776719083801-0.320122847026999i</v>
      </c>
      <c r="AG3045" t="str">
        <f t="shared" si="1606"/>
        <v>0.997205981471992-0.0018948181337167i</v>
      </c>
      <c r="AH3045" t="str">
        <f t="shared" si="1607"/>
        <v>0.00107987547115248-0.000842228342187992i</v>
      </c>
      <c r="AI3045">
        <f t="shared" si="1608"/>
        <v>-57.268876522582168</v>
      </c>
      <c r="AJ3045">
        <f t="shared" si="1609"/>
        <v>-37.951772358090025</v>
      </c>
      <c r="AK3045"/>
      <c r="AL3045"/>
      <c r="AM3045"/>
      <c r="AN3045"/>
    </row>
    <row r="3046" spans="1:40" x14ac:dyDescent="0.25">
      <c r="A3046"/>
      <c r="B3046">
        <f t="shared" si="1610"/>
        <v>1112000</v>
      </c>
      <c r="C3046" s="237" t="str">
        <f t="shared" si="1578"/>
        <v>-6.18063594249499E-08+0.00220235839843434i</v>
      </c>
      <c r="D3046" s="208" t="str">
        <f t="shared" si="1579"/>
        <v>-5.95700643085471+0.0168847477213299i</v>
      </c>
      <c r="E3046" t="str">
        <f t="shared" si="1580"/>
        <v>2870</v>
      </c>
      <c r="F3046" t="str">
        <f t="shared" si="1581"/>
        <v>0.777000777000777</v>
      </c>
      <c r="G3046" t="str">
        <f t="shared" si="1576"/>
        <v>0.777000777000777</v>
      </c>
      <c r="H3046" t="str">
        <f t="shared" si="1582"/>
        <v>9.1206895470689+0.336720671455241i</v>
      </c>
      <c r="I3046" t="str">
        <f t="shared" si="1583"/>
        <v>4366.81378848981i</v>
      </c>
      <c r="J3046" t="str">
        <f t="shared" si="1577"/>
        <v>-25810.8832211035+955.319118880339i</v>
      </c>
      <c r="K3046" t="str">
        <f t="shared" si="1584"/>
        <v>0.0062533519820982-0.168953530354928i</v>
      </c>
      <c r="L3046" t="str">
        <f t="shared" si="1585"/>
        <v>0.000475619372151348-0.0108939721520973i</v>
      </c>
      <c r="M3046" t="str">
        <f t="shared" si="1586"/>
        <v>0.00672897135424955-0.179847502507025i</v>
      </c>
      <c r="N3046" t="str">
        <f t="shared" si="1587"/>
        <v>-11.3932783885292i</v>
      </c>
      <c r="O3046" t="str">
        <f t="shared" si="1588"/>
        <v>0.387302654777798+0.921952630888415i</v>
      </c>
      <c r="P3046" t="str">
        <f t="shared" si="1589"/>
        <v>0.612697345222202-0.921952630888415i</v>
      </c>
      <c r="Q3046" t="str">
        <f t="shared" si="1590"/>
        <v>-0.612697345222202+12.3152310194176i</v>
      </c>
      <c r="R3046" t="str">
        <f t="shared" si="1591"/>
        <v>-0.0771470239448699-0.0459130297732836i</v>
      </c>
      <c r="S3046" t="str">
        <f t="shared" si="1592"/>
        <v>1.17732327171274i</v>
      </c>
      <c r="T3046" t="str">
        <f t="shared" si="1593"/>
        <v>0.0540544784269267-0.0908269866336753i</v>
      </c>
      <c r="U3046" t="str">
        <f t="shared" si="1594"/>
        <v>0.0000333333333333333-0.000101507055903296i</v>
      </c>
      <c r="V3046" t="str">
        <f t="shared" si="1595"/>
        <v>6.66666666666667E-06-0.00101507055903296i</v>
      </c>
      <c r="W3046" t="str">
        <f t="shared" si="1596"/>
        <v>0.0000275750472634372-0.0000930679625489318i</v>
      </c>
      <c r="X3046" t="str">
        <f t="shared" si="1597"/>
        <v>0.0000277065415906527-0.0000929822528590591i</v>
      </c>
      <c r="Y3046" t="str">
        <f t="shared" si="1598"/>
        <v>0.009+6.9869020615837i</v>
      </c>
      <c r="Z3046" t="str">
        <f t="shared" si="1599"/>
        <v>-0.000159637333958798-0.0000477928700069582i</v>
      </c>
      <c r="AA3046" t="str">
        <f t="shared" si="1600"/>
        <v>0.00221921920636412-1.7175193753383i</v>
      </c>
      <c r="AB3046" t="str">
        <f t="shared" si="1601"/>
        <v>0.254944299342908-0.428379352509213i</v>
      </c>
      <c r="AC3046" t="str">
        <f t="shared" si="1602"/>
        <v>0.924672556212849-0.0487336479070118i</v>
      </c>
      <c r="AD3046" t="str">
        <f t="shared" si="1603"/>
        <v>0.299298099029728-0.447502698713824i</v>
      </c>
      <c r="AE3046" t="str">
        <f t="shared" si="1604"/>
        <v>-0.0000691665888954352+0.0000571338226217851i</v>
      </c>
      <c r="AF3046" t="str">
        <f t="shared" si="1605"/>
        <v>-15.0776959779236-0.319835923733911i</v>
      </c>
      <c r="AG3046" t="str">
        <f t="shared" si="1606"/>
        <v>0.997220092142168-0.0018644570742231i</v>
      </c>
      <c r="AH3046" t="str">
        <f t="shared" si="1607"/>
        <v>0.00106567425631068-0.000839671753897658i</v>
      </c>
      <c r="AI3046">
        <f t="shared" si="1608"/>
        <v>-57.350145634421125</v>
      </c>
      <c r="AJ3046">
        <f t="shared" si="1609"/>
        <v>-38.235470924755774</v>
      </c>
      <c r="AK3046"/>
      <c r="AL3046"/>
      <c r="AM3046"/>
      <c r="AN3046"/>
    </row>
    <row r="3047" spans="1:40" x14ac:dyDescent="0.25">
      <c r="A3047"/>
      <c r="B3047">
        <f t="shared" si="1610"/>
        <v>1113000</v>
      </c>
      <c r="C3047" s="237" t="str">
        <f t="shared" si="1578"/>
        <v>-6.16953466779305E-08+0.0022003796397686i</v>
      </c>
      <c r="D3047" s="208" t="str">
        <f t="shared" si="1579"/>
        <v>-5.95700643000362+0.0168695772382259i</v>
      </c>
      <c r="E3047" t="str">
        <f t="shared" si="1580"/>
        <v>2870</v>
      </c>
      <c r="F3047" t="str">
        <f t="shared" si="1581"/>
        <v>0.777000777000777</v>
      </c>
      <c r="G3047" t="str">
        <f t="shared" si="1576"/>
        <v>0.777000777000777</v>
      </c>
      <c r="H3047" t="str">
        <f t="shared" si="1582"/>
        <v>9.12071355275145+0.336419090693948i</v>
      </c>
      <c r="I3047" t="str">
        <f t="shared" si="1583"/>
        <v>4370.7407793068i</v>
      </c>
      <c r="J3047" t="str">
        <f t="shared" si="1577"/>
        <v>-25857.3283457144+956.17821880739i</v>
      </c>
      <c r="K3047" t="str">
        <f t="shared" si="1584"/>
        <v>0.00624213456980474-0.168802133299889i</v>
      </c>
      <c r="L3047" t="str">
        <f t="shared" si="1585"/>
        <v>0.000474766716482996-0.0108842214092543i</v>
      </c>
      <c r="M3047" t="str">
        <f t="shared" si="1586"/>
        <v>0.00671690128628774-0.179686354709143i</v>
      </c>
      <c r="N3047" t="str">
        <f t="shared" si="1587"/>
        <v>-11.4035241424757i</v>
      </c>
      <c r="O3047" t="str">
        <f t="shared" si="1588"/>
        <v>0.396728260854905+0.917936101827923i</v>
      </c>
      <c r="P3047" t="str">
        <f t="shared" si="1589"/>
        <v>0.603271739145095-0.917936101827923i</v>
      </c>
      <c r="Q3047" t="str">
        <f t="shared" si="1590"/>
        <v>-0.603271739145095+12.3214602443036i</v>
      </c>
      <c r="R3047" t="str">
        <f t="shared" si="1591"/>
        <v>-0.0767122621544942-0.0452051451936393i</v>
      </c>
      <c r="S3047" t="str">
        <f t="shared" si="1592"/>
        <v>1.17838201566212i</v>
      </c>
      <c r="T3047" t="str">
        <f t="shared" si="1593"/>
        <v>0.0532689301115795-0.0903963501036138i</v>
      </c>
      <c r="U3047" t="str">
        <f t="shared" si="1594"/>
        <v>0.0000333333333333333-0.000101415854595206i</v>
      </c>
      <c r="V3047" t="str">
        <f t="shared" si="1595"/>
        <v>6.66666666666667E-06-0.00101415854595206i</v>
      </c>
      <c r="W3047" t="str">
        <f t="shared" si="1596"/>
        <v>0.0000275749964811933-0.0000929857598192433i</v>
      </c>
      <c r="X3047" t="str">
        <f t="shared" si="1597"/>
        <v>0.0000277062363057019-0.0000929001263843638i</v>
      </c>
      <c r="Y3047" t="str">
        <f t="shared" si="1598"/>
        <v>0.009+6.99318524689088i</v>
      </c>
      <c r="Z3047" t="str">
        <f t="shared" si="1599"/>
        <v>-0.000159353029685821-0.0000477490374001402i</v>
      </c>
      <c r="AA3047" t="str">
        <f t="shared" si="1600"/>
        <v>0.00221523300927532-1.71597619572108i</v>
      </c>
      <c r="AB3047" t="str">
        <f t="shared" si="1601"/>
        <v>0.251239313730533-0.426348284379004i</v>
      </c>
      <c r="AC3047" t="str">
        <f t="shared" si="1602"/>
        <v>0.925078580613002-0.0480080157836181i</v>
      </c>
      <c r="AD3047" t="str">
        <f t="shared" si="1603"/>
        <v>0.29471106690211-0.445583542269909i</v>
      </c>
      <c r="AE3047" t="str">
        <f t="shared" si="1604"/>
        <v>-0.0000682392866175247+0.000056932917683106i</v>
      </c>
      <c r="AF3047" t="str">
        <f t="shared" si="1605"/>
        <v>-15.0777199827551-0.319549513455722i</v>
      </c>
      <c r="AG3047" t="str">
        <f t="shared" si="1606"/>
        <v>0.997234472409035-0.00183426937338273i</v>
      </c>
      <c r="AH3047" t="str">
        <f t="shared" si="1607"/>
        <v>0.00105152905531144-0.000836998715289278i</v>
      </c>
      <c r="AI3047">
        <f t="shared" si="1608"/>
        <v>-57.432148778205928</v>
      </c>
      <c r="AJ3047">
        <f t="shared" si="1609"/>
        <v>-38.519175372702136</v>
      </c>
      <c r="AK3047"/>
      <c r="AL3047"/>
      <c r="AM3047"/>
      <c r="AN3047"/>
    </row>
    <row r="3048" spans="1:40" x14ac:dyDescent="0.25">
      <c r="A3048"/>
      <c r="B3048">
        <f t="shared" si="1610"/>
        <v>1114000</v>
      </c>
      <c r="C3048" s="237" t="str">
        <f t="shared" si="1578"/>
        <v>-6.15846327538373E-08+0.00219840443363188i</v>
      </c>
      <c r="D3048" s="208" t="str">
        <f t="shared" si="1579"/>
        <v>-5.95700642915481+0.0168544339911778i</v>
      </c>
      <c r="E3048" t="str">
        <f t="shared" si="1580"/>
        <v>2870</v>
      </c>
      <c r="F3048" t="str">
        <f t="shared" si="1581"/>
        <v>0.777000777000777</v>
      </c>
      <c r="G3048" t="str">
        <f t="shared" si="1576"/>
        <v>0.777000777000777</v>
      </c>
      <c r="H3048" t="str">
        <f t="shared" si="1582"/>
        <v>9.1207374939513+0.336118048811258i</v>
      </c>
      <c r="I3048" t="str">
        <f t="shared" si="1583"/>
        <v>4374.66777012379i</v>
      </c>
      <c r="J3048" t="str">
        <f t="shared" si="1577"/>
        <v>-25903.815218752+957.03731873444i</v>
      </c>
      <c r="K3048" t="str">
        <f t="shared" si="1584"/>
        <v>0.00623094730062311-0.168651006970722i</v>
      </c>
      <c r="L3048" t="str">
        <f t="shared" si="1585"/>
        <v>0.000473916350180286-0.0108744880724613i</v>
      </c>
      <c r="M3048" t="str">
        <f t="shared" si="1586"/>
        <v>0.0067048636508034-0.179525495043183i</v>
      </c>
      <c r="N3048" t="str">
        <f t="shared" si="1587"/>
        <v>-11.4137698964223i</v>
      </c>
      <c r="O3048" t="str">
        <f t="shared" si="1588"/>
        <v>0.406112220559221+0.913823212833017i</v>
      </c>
      <c r="P3048" t="str">
        <f t="shared" si="1589"/>
        <v>0.593887779440779-0.913823212833017i</v>
      </c>
      <c r="Q3048" t="str">
        <f t="shared" si="1590"/>
        <v>-0.593887779440779+12.3275931092553i</v>
      </c>
      <c r="R3048" t="str">
        <f t="shared" si="1591"/>
        <v>-0.0762721341643717-0.0445010381334553i</v>
      </c>
      <c r="S3048" t="str">
        <f t="shared" si="1592"/>
        <v>1.17944075961151i</v>
      </c>
      <c r="T3048" t="str">
        <f t="shared" si="1593"/>
        <v>0.0524863382196233-0.0899584638560176i</v>
      </c>
      <c r="U3048" t="str">
        <f t="shared" si="1594"/>
        <v>0.0000333333333333334-0.000101324817023757i</v>
      </c>
      <c r="V3048" t="str">
        <f t="shared" si="1595"/>
        <v>6.66666666666667E-06-0.00101324817023757i</v>
      </c>
      <c r="W3048" t="str">
        <f t="shared" si="1596"/>
        <v>0.0000275749456535371-0.0000929037059361452i</v>
      </c>
      <c r="X3048" t="str">
        <f t="shared" si="1597"/>
        <v>0.0000277059316606181-0.0000928181486172874i</v>
      </c>
      <c r="Y3048" t="str">
        <f t="shared" si="1598"/>
        <v>0.009+6.99946843219806i</v>
      </c>
      <c r="Z3048" t="str">
        <f t="shared" si="1599"/>
        <v>-0.00015906949069615-0.0000477052855746002i</v>
      </c>
      <c r="AA3048" t="str">
        <f t="shared" si="1600"/>
        <v>0.00221125754276577-1.71443578671936i</v>
      </c>
      <c r="AB3048" t="str">
        <f t="shared" si="1601"/>
        <v>0.247548271889552-0.424283023445329i</v>
      </c>
      <c r="AC3048" t="str">
        <f t="shared" si="1602"/>
        <v>0.92549015758757-0.0472859858796078i</v>
      </c>
      <c r="AD3048" t="str">
        <f t="shared" si="1603"/>
        <v>0.290143707386189-0.443617135016329i</v>
      </c>
      <c r="AE3048" t="str">
        <f t="shared" si="1604"/>
        <v>-0.0000673158938743537+0.0000567245633126012i</v>
      </c>
      <c r="AF3048" t="str">
        <f t="shared" si="1605"/>
        <v>-15.0777439231061-0.31926361482008i</v>
      </c>
      <c r="AG3048" t="str">
        <f t="shared" si="1606"/>
        <v>0.997249120335927-0.00180425761923219i</v>
      </c>
      <c r="AH3048" t="str">
        <f t="shared" si="1607"/>
        <v>0.00103744090362176-0.00083420992462661i</v>
      </c>
      <c r="AI3048">
        <f t="shared" si="1608"/>
        <v>-57.514897608127633</v>
      </c>
      <c r="AJ3048">
        <f t="shared" si="1609"/>
        <v>-38.80288540057434</v>
      </c>
      <c r="AK3048"/>
      <c r="AL3048"/>
      <c r="AM3048"/>
      <c r="AN3048"/>
    </row>
    <row r="3049" spans="1:40" x14ac:dyDescent="0.25">
      <c r="A3049"/>
      <c r="B3049">
        <f t="shared" si="1610"/>
        <v>1115000</v>
      </c>
      <c r="C3049" s="237" t="str">
        <f t="shared" si="1578"/>
        <v>-6.14742165811408E-08+0.00219643277046579i</v>
      </c>
      <c r="D3049" s="208" t="str">
        <f t="shared" si="1579"/>
        <v>-5.95700642830829+0.0168393179069044i</v>
      </c>
      <c r="E3049" t="str">
        <f t="shared" si="1580"/>
        <v>2870</v>
      </c>
      <c r="F3049" t="str">
        <f t="shared" si="1581"/>
        <v>0.777000777000777</v>
      </c>
      <c r="G3049" t="str">
        <f t="shared" si="1576"/>
        <v>0.777000777000777</v>
      </c>
      <c r="H3049" t="str">
        <f t="shared" si="1582"/>
        <v>9.12076137089907+0.335817544366413i</v>
      </c>
      <c r="I3049" t="str">
        <f t="shared" si="1583"/>
        <v>4378.59476094077i</v>
      </c>
      <c r="J3049" t="str">
        <f t="shared" si="1577"/>
        <v>-25950.3438402162+957.896418661491i</v>
      </c>
      <c r="K3049" t="str">
        <f t="shared" si="1584"/>
        <v>0.00621979006669667-0.168500150642884i</v>
      </c>
      <c r="L3049" t="str">
        <f t="shared" si="1585"/>
        <v>0.00047306826505986-0.0108647720952424i</v>
      </c>
      <c r="M3049" t="str">
        <f t="shared" si="1586"/>
        <v>0.00669285833175653-0.179364922738126i</v>
      </c>
      <c r="N3049" t="str">
        <f t="shared" si="1587"/>
        <v>-11.4240156503688i</v>
      </c>
      <c r="O3049" t="str">
        <f t="shared" si="1588"/>
        <v>0.415453548813562+0.909614395652475i</v>
      </c>
      <c r="P3049" t="str">
        <f t="shared" si="1589"/>
        <v>0.584546451186438-0.909614395652475i</v>
      </c>
      <c r="Q3049" t="str">
        <f t="shared" si="1590"/>
        <v>-0.584546451186438+12.3336300460213i</v>
      </c>
      <c r="R3049" t="str">
        <f t="shared" si="1591"/>
        <v>-0.0758266597213883-0.0438007500083277i</v>
      </c>
      <c r="S3049" t="str">
        <f t="shared" si="1592"/>
        <v>1.18049950356089i</v>
      </c>
      <c r="T3049" t="str">
        <f t="shared" si="1593"/>
        <v>0.0517067636404255-0.0895133341577794i</v>
      </c>
      <c r="U3049" t="str">
        <f t="shared" si="1594"/>
        <v>0.0000333333333333333-0.000101233942748399i</v>
      </c>
      <c r="V3049" t="str">
        <f t="shared" si="1595"/>
        <v>6.66666666666667E-06-0.00101233942748399i</v>
      </c>
      <c r="W3049" t="str">
        <f t="shared" si="1596"/>
        <v>0.0000275748947804689-0.0000928218004991327i</v>
      </c>
      <c r="X3049" t="str">
        <f t="shared" si="1597"/>
        <v>0.0000277056276529442-0.0000927363191577025i</v>
      </c>
      <c r="Y3049" t="str">
        <f t="shared" si="1598"/>
        <v>0.009+7.00575161750524i</v>
      </c>
      <c r="Z3049" t="str">
        <f t="shared" si="1599"/>
        <v>-0.000158786714245558-0.0000476616143052331i</v>
      </c>
      <c r="AA3049" t="str">
        <f t="shared" si="1600"/>
        <v>0.0022072927683548-1.71289814087822i</v>
      </c>
      <c r="AB3049" t="str">
        <f t="shared" si="1601"/>
        <v>0.243871461000556-0.422183599265564i</v>
      </c>
      <c r="AC3049" t="str">
        <f t="shared" si="1602"/>
        <v>0.925907268476063-0.0465676007802741i</v>
      </c>
      <c r="AD3049" t="str">
        <f t="shared" si="1603"/>
        <v>0.285596510331998-0.441603677721593i</v>
      </c>
      <c r="AE3049" t="str">
        <f t="shared" si="1604"/>
        <v>-0.0000663964756389541+0.0000565088062618014i</v>
      </c>
      <c r="AF3049" t="str">
        <f t="shared" si="1605"/>
        <v>-15.0777677992074-0.318978226459509i</v>
      </c>
      <c r="AG3049" t="str">
        <f t="shared" si="1606"/>
        <v>0.997264033961066-0.00177442437829975i</v>
      </c>
      <c r="AH3049" t="str">
        <f t="shared" si="1607"/>
        <v>0.00102341082823155-0.000831306089489535i</v>
      </c>
      <c r="AI3049">
        <f t="shared" si="1608"/>
        <v>-57.598404093074961</v>
      </c>
      <c r="AJ3049">
        <f t="shared" si="1609"/>
        <v>-39.086600707261027</v>
      </c>
      <c r="AK3049"/>
      <c r="AL3049"/>
      <c r="AM3049"/>
      <c r="AN3049"/>
    </row>
    <row r="3050" spans="1:40" x14ac:dyDescent="0.25">
      <c r="A3050"/>
      <c r="B3050">
        <f t="shared" si="1610"/>
        <v>1116000</v>
      </c>
      <c r="C3050" s="237" t="str">
        <f t="shared" si="1578"/>
        <v>-6.13640970931095E-08+0.00219446464074623i</v>
      </c>
      <c r="D3050" s="208" t="str">
        <f t="shared" si="1579"/>
        <v>-5.95700642746404+0.0168242289123878i</v>
      </c>
      <c r="E3050" t="str">
        <f t="shared" si="1580"/>
        <v>2870</v>
      </c>
      <c r="F3050" t="str">
        <f t="shared" si="1581"/>
        <v>0.777000777000777</v>
      </c>
      <c r="G3050" t="str">
        <f t="shared" si="1576"/>
        <v>0.777000777000777</v>
      </c>
      <c r="H3050" t="str">
        <f t="shared" si="1582"/>
        <v>9.12078518382435+0.335517575923787i</v>
      </c>
      <c r="I3050" t="str">
        <f t="shared" si="1583"/>
        <v>4382.52175175776i</v>
      </c>
      <c r="J3050" t="str">
        <f t="shared" si="1577"/>
        <v>-25996.9142101071+958.755518588542i</v>
      </c>
      <c r="K3050" t="str">
        <f t="shared" si="1584"/>
        <v>0.00620866276065045-0.168349563594413i</v>
      </c>
      <c r="L3050" t="str">
        <f t="shared" si="1585"/>
        <v>0.000472222452974854-0.0108550734312864i</v>
      </c>
      <c r="M3050" t="str">
        <f t="shared" si="1586"/>
        <v>0.0066808852136253-0.179204637025699i</v>
      </c>
      <c r="N3050" t="str">
        <f t="shared" si="1587"/>
        <v>-11.4342614043153i</v>
      </c>
      <c r="O3050" t="str">
        <f t="shared" si="1588"/>
        <v>0.424751265016239+0.905310092104967i</v>
      </c>
      <c r="P3050" t="str">
        <f t="shared" si="1589"/>
        <v>0.575248734983761-0.905310092104967i</v>
      </c>
      <c r="Q3050" t="str">
        <f t="shared" si="1590"/>
        <v>-0.575248734983761+12.3395714964203i</v>
      </c>
      <c r="R3050" t="str">
        <f t="shared" si="1591"/>
        <v>-0.0753758588200515-0.0431043223586421i</v>
      </c>
      <c r="S3050" t="str">
        <f t="shared" si="1592"/>
        <v>1.18155824751027i</v>
      </c>
      <c r="T3050" t="str">
        <f t="shared" si="1593"/>
        <v>0.0509302675861949-0.0890609676520016i</v>
      </c>
      <c r="U3050" t="str">
        <f t="shared" si="1594"/>
        <v>0.0000333333333333334-0.000101143231330166i</v>
      </c>
      <c r="V3050" t="str">
        <f t="shared" si="1595"/>
        <v>6.66666666666667E-06-0.00101143231330166i</v>
      </c>
      <c r="W3050" t="str">
        <f t="shared" si="1596"/>
        <v>0.0000275748438619897-0.0000927400431091416i</v>
      </c>
      <c r="X3050" t="str">
        <f t="shared" si="1597"/>
        <v>0.0000277053242802356-0.0000926546376069216i</v>
      </c>
      <c r="Y3050" t="str">
        <f t="shared" si="1598"/>
        <v>0.009+7.01203480281242i</v>
      </c>
      <c r="Z3050" t="str">
        <f t="shared" si="1599"/>
        <v>-0.000158504697602114-0.0000476180233677776i</v>
      </c>
      <c r="AA3050" t="str">
        <f t="shared" si="1600"/>
        <v>0.00220333864773409-1.71136325076948i</v>
      </c>
      <c r="AB3050" t="str">
        <f t="shared" si="1601"/>
        <v>0.240209169766797-0.420050043171454i</v>
      </c>
      <c r="AC3050" t="str">
        <f t="shared" si="1602"/>
        <v>0.926329894371303-0.0458529032007102i</v>
      </c>
      <c r="AD3050" t="str">
        <f t="shared" si="1603"/>
        <v>0.281069963557114-0.439543376300278i</v>
      </c>
      <c r="AE3050" t="str">
        <f t="shared" si="1604"/>
        <v>-0.0000654810963424763+0.000056285693850845i</v>
      </c>
      <c r="AF3050" t="str">
        <f t="shared" si="1605"/>
        <v>-15.0777916112884-0.318693347011399i</v>
      </c>
      <c r="AG3050" t="str">
        <f t="shared" si="1606"/>
        <v>0.997279211297798-0.00174477219535513i</v>
      </c>
      <c r="AH3050" t="str">
        <f t="shared" si="1607"/>
        <v>0.00100943984756977-0.000828287926674601i</v>
      </c>
      <c r="AI3050">
        <f t="shared" si="1608"/>
        <v>-57.682680527955227</v>
      </c>
      <c r="AJ3050">
        <f t="shared" si="1609"/>
        <v>-39.370320991946329</v>
      </c>
      <c r="AK3050"/>
      <c r="AL3050"/>
      <c r="AM3050"/>
      <c r="AN3050"/>
    </row>
    <row r="3051" spans="1:40" x14ac:dyDescent="0.25">
      <c r="A3051"/>
      <c r="B3051">
        <f t="shared" si="1610"/>
        <v>1117000</v>
      </c>
      <c r="C3051" s="237" t="str">
        <f t="shared" si="1578"/>
        <v>-6.12542732277858E-08+0.00219250003498319i</v>
      </c>
      <c r="D3051" s="208" t="str">
        <f t="shared" si="1579"/>
        <v>-5.95700642662205+0.0168091669348711i</v>
      </c>
      <c r="E3051" t="str">
        <f t="shared" si="1580"/>
        <v>2870</v>
      </c>
      <c r="F3051" t="str">
        <f t="shared" si="1581"/>
        <v>0.777000777000777</v>
      </c>
      <c r="G3051" t="str">
        <f t="shared" si="1576"/>
        <v>0.777000777000777</v>
      </c>
      <c r="H3051" t="str">
        <f t="shared" si="1582"/>
        <v>9.12080893295569+0.335218142052848i</v>
      </c>
      <c r="I3051" t="str">
        <f t="shared" si="1583"/>
        <v>4386.44874257475i</v>
      </c>
      <c r="J3051" t="str">
        <f t="shared" si="1577"/>
        <v>-26043.5263284245+959.614618515593i</v>
      </c>
      <c r="K3051" t="str">
        <f t="shared" si="1584"/>
        <v>0.00619756527558878-0.168199245105918i</v>
      </c>
      <c r="L3051" t="str">
        <f t="shared" si="1585"/>
        <v>0.000471378905814725-0.0108453920344464i</v>
      </c>
      <c r="M3051" t="str">
        <f t="shared" si="1586"/>
        <v>0.0066689441814035-0.179044637140364i</v>
      </c>
      <c r="N3051" t="str">
        <f t="shared" si="1587"/>
        <v>-11.4445071582618i</v>
      </c>
      <c r="O3051" t="str">
        <f t="shared" si="1588"/>
        <v>0.434004393143623+0.900910754032848i</v>
      </c>
      <c r="P3051" t="str">
        <f t="shared" si="1589"/>
        <v>0.565995606856377-0.900910754032848i</v>
      </c>
      <c r="Q3051" t="str">
        <f t="shared" si="1590"/>
        <v>-0.565995606856377+12.3454179122946i</v>
      </c>
      <c r="R3051" t="str">
        <f t="shared" si="1591"/>
        <v>-0.0749197517086586-0.0424117968498312i</v>
      </c>
      <c r="S3051" t="str">
        <f t="shared" si="1592"/>
        <v>1.18261699145965i</v>
      </c>
      <c r="T3051" t="str">
        <f t="shared" si="1593"/>
        <v>0.0501569115929452-0.0886013713665978i</v>
      </c>
      <c r="U3051" t="str">
        <f t="shared" si="1594"/>
        <v>0.0000333333333333333-0.000101052682331661i</v>
      </c>
      <c r="V3051" t="str">
        <f t="shared" si="1595"/>
        <v>6.66666666666667E-06-0.00101052682331661i</v>
      </c>
      <c r="W3051" t="str">
        <f t="shared" si="1596"/>
        <v>0.0000275747928980999-0.0000926584333685338i</v>
      </c>
      <c r="X3051" t="str">
        <f t="shared" si="1597"/>
        <v>0.0000277050215400572-0.0000925731035676812i</v>
      </c>
      <c r="Y3051" t="str">
        <f t="shared" si="1598"/>
        <v>0.009+7.0183179881196i</v>
      </c>
      <c r="Z3051" t="str">
        <f t="shared" si="1599"/>
        <v>-0.000158223438046111-0.000047574512538808i</v>
      </c>
      <c r="AA3051" t="str">
        <f t="shared" si="1600"/>
        <v>0.00219939514276673-1.70983110899153i</v>
      </c>
      <c r="AB3051" t="str">
        <f t="shared" si="1601"/>
        <v>0.23656168841873-0.417882388309678i</v>
      </c>
      <c r="AC3051" t="str">
        <f t="shared" si="1602"/>
        <v>0.926758016113268-0.0451419359862722i</v>
      </c>
      <c r="AD3051" t="str">
        <f t="shared" si="1603"/>
        <v>0.276564552791389-0.437436441792751i</v>
      </c>
      <c r="AE3051" t="str">
        <f t="shared" si="1604"/>
        <v>-0.0000645698198693393+0.0000560552739625427i</v>
      </c>
      <c r="AF3051" t="str">
        <f t="shared" si="1605"/>
        <v>-15.0778153595777-0.318408975117977i</v>
      </c>
      <c r="AG3051" t="str">
        <f t="shared" si="1606"/>
        <v>0.997294650334828-0.00171530359316447i</v>
      </c>
      <c r="AH3051" t="str">
        <f t="shared" si="1607"/>
        <v>0.00099552897142273-0.000825156162094671i</v>
      </c>
      <c r="AI3051">
        <f t="shared" si="1608"/>
        <v>-57.767739545525302</v>
      </c>
      <c r="AJ3051">
        <f t="shared" si="1609"/>
        <v>-39.654045954131973</v>
      </c>
      <c r="AK3051"/>
      <c r="AL3051"/>
      <c r="AM3051"/>
      <c r="AN3051"/>
    </row>
    <row r="3052" spans="1:40" x14ac:dyDescent="0.25">
      <c r="A3052"/>
      <c r="B3052">
        <f t="shared" si="1610"/>
        <v>1118000</v>
      </c>
      <c r="C3052" s="237" t="str">
        <f t="shared" si="1578"/>
        <v>-6.11447439279585E-08+0.00219053894372061i</v>
      </c>
      <c r="D3052" s="208" t="str">
        <f t="shared" si="1579"/>
        <v>-5.95700642578233+0.016794131901858i</v>
      </c>
      <c r="E3052" t="str">
        <f t="shared" si="1580"/>
        <v>2870</v>
      </c>
      <c r="F3052" t="str">
        <f t="shared" si="1581"/>
        <v>0.777000777000777</v>
      </c>
      <c r="G3052" t="str">
        <f t="shared" si="1576"/>
        <v>0.777000777000777</v>
      </c>
      <c r="H3052" t="str">
        <f t="shared" si="1582"/>
        <v>9.12083261852067+0.334919241328143i</v>
      </c>
      <c r="I3052" t="str">
        <f t="shared" si="1583"/>
        <v>4390.37573339174i</v>
      </c>
      <c r="J3052" t="str">
        <f t="shared" si="1577"/>
        <v>-26090.1801951686+960.473718442643i</v>
      </c>
      <c r="K3052" t="str">
        <f t="shared" si="1584"/>
        <v>0.00618649750509245-0.168049194460558i</v>
      </c>
      <c r="L3052" t="str">
        <f t="shared" si="1585"/>
        <v>0.000470537615505053-0.0108357278587393i</v>
      </c>
      <c r="M3052" t="str">
        <f t="shared" si="1586"/>
        <v>0.0066570351205975-0.178884922319297i</v>
      </c>
      <c r="N3052" t="str">
        <f t="shared" si="1587"/>
        <v>-11.4547529122083i</v>
      </c>
      <c r="O3052" t="str">
        <f t="shared" si="1588"/>
        <v>0.443211961852702+0.896416843254676i</v>
      </c>
      <c r="P3052" t="str">
        <f t="shared" si="1589"/>
        <v>0.556788038147298-0.896416843254676i</v>
      </c>
      <c r="Q3052" t="str">
        <f t="shared" si="1590"/>
        <v>-0.556788038147298+12.351169755463i</v>
      </c>
      <c r="R3052" t="str">
        <f t="shared" si="1591"/>
        <v>-0.0744583588954945-0.0417232152724866i</v>
      </c>
      <c r="S3052" t="str">
        <f t="shared" si="1592"/>
        <v>1.18367573540903i</v>
      </c>
      <c r="T3052" t="str">
        <f t="shared" si="1593"/>
        <v>0.0493867575212898-0.0881345527229739i</v>
      </c>
      <c r="U3052" t="str">
        <f t="shared" si="1594"/>
        <v>0.0000333333333333334-0.000100962295317053i</v>
      </c>
      <c r="V3052" t="str">
        <f t="shared" si="1595"/>
        <v>6.66666666666667E-06-0.00100962295317053i</v>
      </c>
      <c r="W3052" t="str">
        <f t="shared" si="1596"/>
        <v>0.0000275747418888004-0.0000925769708810947i</v>
      </c>
      <c r="X3052" t="str">
        <f t="shared" si="1597"/>
        <v>0.0000277047194299857-0.0000924917166441405i</v>
      </c>
      <c r="Y3052" t="str">
        <f t="shared" si="1598"/>
        <v>0.009+7.02460117342678i</v>
      </c>
      <c r="Z3052" t="str">
        <f t="shared" si="1599"/>
        <v>-0.000157942932869995-0.000047531081595733i</v>
      </c>
      <c r="AA3052" t="str">
        <f t="shared" si="1600"/>
        <v>0.00219546221548631-1.70830170816928i</v>
      </c>
      <c r="AB3052" t="str">
        <f t="shared" si="1601"/>
        <v>0.232929308717764-0.415680669682797i</v>
      </c>
      <c r="AC3052" t="str">
        <f t="shared" si="1602"/>
        <v>0.92719161428291-0.0444347421128966i</v>
      </c>
      <c r="AD3052" t="str">
        <f t="shared" si="1603"/>
        <v>0.272080761621661-0.435283090344163i</v>
      </c>
      <c r="AE3052" t="str">
        <f t="shared" si="1604"/>
        <v>-0.0000636627095524183+0.0000558175950364038i</v>
      </c>
      <c r="AF3052" t="str">
        <f t="shared" si="1605"/>
        <v>-15.077839044303-0.318125109426285i</v>
      </c>
      <c r="AG3052" t="str">
        <f t="shared" si="1606"/>
        <v>0.99731034903646-0.00168602107224655i</v>
      </c>
      <c r="AH3052" t="str">
        <f t="shared" si="1607"/>
        <v>0.000981679200853149-0.000821911530677854i</v>
      </c>
      <c r="AI3052">
        <f t="shared" si="1608"/>
        <v>-57.853594128767554</v>
      </c>
      <c r="AJ3052">
        <f t="shared" si="1609"/>
        <v>-39.937775293672352</v>
      </c>
      <c r="AK3052"/>
      <c r="AL3052"/>
      <c r="AM3052"/>
      <c r="AN3052"/>
    </row>
    <row r="3053" spans="1:40" x14ac:dyDescent="0.25">
      <c r="A3053"/>
      <c r="B3053">
        <f t="shared" si="1610"/>
        <v>1119000</v>
      </c>
      <c r="C3053" s="237" t="str">
        <f t="shared" si="1578"/>
        <v>-6.10355081411382E-08+0.00218858135753623i</v>
      </c>
      <c r="D3053" s="208" t="str">
        <f t="shared" si="1579"/>
        <v>-5.95700642494485+0.0167791237411111i</v>
      </c>
      <c r="E3053" t="str">
        <f t="shared" si="1580"/>
        <v>2870</v>
      </c>
      <c r="F3053" t="str">
        <f t="shared" si="1581"/>
        <v>0.777000777000777</v>
      </c>
      <c r="G3053" t="str">
        <f t="shared" si="1576"/>
        <v>0.777000777000777</v>
      </c>
      <c r="H3053" t="str">
        <f t="shared" si="1582"/>
        <v>9.12085624074579+0.334620872329277i</v>
      </c>
      <c r="I3053" t="str">
        <f t="shared" si="1583"/>
        <v>4394.30272420872i</v>
      </c>
      <c r="J3053" t="str">
        <f t="shared" si="1577"/>
        <v>-26136.8758103392+961.332818369694i</v>
      </c>
      <c r="K3053" t="str">
        <f t="shared" si="1584"/>
        <v>0.00617545934321652-0.167899410944044i</v>
      </c>
      <c r="L3053" t="str">
        <f t="shared" si="1585"/>
        <v>0.000469698574007332-0.0108260808583443i</v>
      </c>
      <c r="M3053" t="str">
        <f t="shared" si="1586"/>
        <v>0.00664515791722385-0.178725491802388i</v>
      </c>
      <c r="N3053" t="str">
        <f t="shared" si="1587"/>
        <v>-11.4649986661548i</v>
      </c>
      <c r="O3053" t="str">
        <f t="shared" si="1588"/>
        <v>0.452373004583044+0.891828831516738i</v>
      </c>
      <c r="P3053" t="str">
        <f t="shared" si="1589"/>
        <v>0.547626995416956-0.891828831516738i</v>
      </c>
      <c r="Q3053" t="str">
        <f t="shared" si="1590"/>
        <v>-0.547626995416956+12.3568274976715i</v>
      </c>
      <c r="R3053" t="str">
        <f t="shared" si="1591"/>
        <v>-0.0739917011550961-0.0410386195423671i</v>
      </c>
      <c r="S3053" t="str">
        <f t="shared" si="1592"/>
        <v>1.18473447935842i</v>
      </c>
      <c r="T3053" t="str">
        <f t="shared" si="1593"/>
        <v>0.0486198675571146-0.0876605195448266i</v>
      </c>
      <c r="U3053" t="str">
        <f t="shared" si="1594"/>
        <v>0.0000333333333333333-0.000100872069852069i</v>
      </c>
      <c r="V3053" t="str">
        <f t="shared" si="1595"/>
        <v>6.66666666666667E-06-0.00100872069852069i</v>
      </c>
      <c r="W3053" t="str">
        <f t="shared" si="1596"/>
        <v>0.0000275746908340913-0.0000924956552520266i</v>
      </c>
      <c r="X3053" t="str">
        <f t="shared" si="1597"/>
        <v>0.000027704417947608-0.000092410476441874i</v>
      </c>
      <c r="Y3053" t="str">
        <f t="shared" si="1598"/>
        <v>0.009+7.03088435873396i</v>
      </c>
      <c r="Z3053" t="str">
        <f t="shared" si="1599"/>
        <v>-0.000157663179378311-0.0000474877303167908i</v>
      </c>
      <c r="AA3053" t="str">
        <f t="shared" si="1600"/>
        <v>0.002191539828096-1.70677504095399i</v>
      </c>
      <c r="AB3053" t="str">
        <f t="shared" si="1601"/>
        <v>0.229312323959433-0.413444924190748i</v>
      </c>
      <c r="AC3053" t="str">
        <f t="shared" si="1602"/>
        <v>0.927630669195884-0.0437313646873203i</v>
      </c>
      <c r="AD3053" t="str">
        <f t="shared" si="1603"/>
        <v>0.267619071436736-0.433083543182887i</v>
      </c>
      <c r="AE3053" t="str">
        <f t="shared" si="1604"/>
        <v>-0.0000627598281682962+0.0000555727060626202i</v>
      </c>
      <c r="AF3053" t="str">
        <f t="shared" si="1605"/>
        <v>-15.0778626656906-0.317841748588166i</v>
      </c>
      <c r="AG3053" t="str">
        <f t="shared" si="1606"/>
        <v>0.997326305342839-0.00165692711063192i</v>
      </c>
      <c r="AH3053" t="str">
        <f t="shared" si="1607"/>
        <v>0.000967891528120409-0.000818554776265677i</v>
      </c>
      <c r="AI3053">
        <f t="shared" si="1608"/>
        <v>-57.940257623839059</v>
      </c>
      <c r="AJ3053">
        <f t="shared" si="1609"/>
        <v>-40.221508710809474</v>
      </c>
      <c r="AK3053"/>
      <c r="AL3053"/>
      <c r="AM3053"/>
      <c r="AN3053"/>
    </row>
    <row r="3054" spans="1:40" x14ac:dyDescent="0.25">
      <c r="A3054"/>
      <c r="B3054">
        <f t="shared" si="1610"/>
        <v>1120000</v>
      </c>
      <c r="C3054" s="237" t="str">
        <f t="shared" si="1578"/>
        <v>-6.09265648195328E-08+0.00218662726704147i</v>
      </c>
      <c r="D3054" s="208" t="str">
        <f t="shared" si="1579"/>
        <v>-5.95700642410962+0.0167641423806513i</v>
      </c>
      <c r="E3054" t="str">
        <f t="shared" si="1580"/>
        <v>2870</v>
      </c>
      <c r="F3054" t="str">
        <f t="shared" si="1581"/>
        <v>0.777000777000777</v>
      </c>
      <c r="G3054" t="str">
        <f t="shared" si="1576"/>
        <v>0.777000777000777</v>
      </c>
      <c r="H3054" t="str">
        <f t="shared" si="1582"/>
        <v>9.1208797998566+0.334323033640887i</v>
      </c>
      <c r="I3054" t="str">
        <f t="shared" si="1583"/>
        <v>4398.22971502571i</v>
      </c>
      <c r="J3054" t="str">
        <f t="shared" si="1577"/>
        <v>-26183.6131739365+962.191918296745i</v>
      </c>
      <c r="K3054" t="str">
        <f t="shared" si="1584"/>
        <v>0.00616445068448744-0.167749893844617i</v>
      </c>
      <c r="L3054" t="str">
        <f t="shared" si="1585"/>
        <v>0.000468861773318804-0.0108164509876032i</v>
      </c>
      <c r="M3054" t="str">
        <f t="shared" si="1586"/>
        <v>0.00663331245780624-0.17856634483222i</v>
      </c>
      <c r="N3054" t="str">
        <f t="shared" si="1587"/>
        <v>-11.4752444201014i</v>
      </c>
      <c r="O3054" t="str">
        <f t="shared" si="1588"/>
        <v>0.461486559658345+0.88714720044348i</v>
      </c>
      <c r="P3054" t="str">
        <f t="shared" si="1589"/>
        <v>0.538513440341655-0.88714720044348i</v>
      </c>
      <c r="Q3054" t="str">
        <f t="shared" si="1590"/>
        <v>-0.538513440341655+12.3623916205449i</v>
      </c>
      <c r="R3054" t="str">
        <f t="shared" si="1591"/>
        <v>-0.0735197995345519-0.0403580517002812i</v>
      </c>
      <c r="S3054" t="str">
        <f t="shared" si="1592"/>
        <v>1.1857932233078i</v>
      </c>
      <c r="T3054" t="str">
        <f t="shared" si="1593"/>
        <v>0.0478563042120993-0.0871792800670196i</v>
      </c>
      <c r="U3054" t="str">
        <f t="shared" si="1594"/>
        <v>0.0000333333333333333-0.000100782005503986i</v>
      </c>
      <c r="V3054" t="str">
        <f t="shared" si="1595"/>
        <v>6.66666666666667E-06-0.00100782005503986i</v>
      </c>
      <c r="W3054" t="str">
        <f t="shared" si="1596"/>
        <v>0.0000275746397339737-0.0000924144860879397i</v>
      </c>
      <c r="X3054" t="str">
        <f t="shared" si="1597"/>
        <v>0.0000277041170905221-0.0000923293825678628i</v>
      </c>
      <c r="Y3054" t="str">
        <f t="shared" si="1598"/>
        <v>0.009+7.03716754404114i</v>
      </c>
      <c r="Z3054" t="str">
        <f t="shared" si="1599"/>
        <v>-0.000157384174887624-0.0000474444584810455i</v>
      </c>
      <c r="AA3054" t="str">
        <f t="shared" si="1600"/>
        <v>0.00218762794296765-1.70525110002316i</v>
      </c>
      <c r="AB3054" t="str">
        <f t="shared" si="1601"/>
        <v>0.225711028975854-0.41117519067271i</v>
      </c>
      <c r="AC3054" t="str">
        <f t="shared" si="1602"/>
        <v>0.928075160896253-0.0430318469471677i</v>
      </c>
      <c r="AD3054" t="str">
        <f t="shared" si="1603"/>
        <v>0.263179961372495-0.43083802659822i</v>
      </c>
      <c r="AE3054" t="str">
        <f t="shared" si="1604"/>
        <v>-0.000061861237932562+0.0000553206565759928i</v>
      </c>
      <c r="AF3054" t="str">
        <f t="shared" si="1605"/>
        <v>-15.0778862239662-0.317558891260236i</v>
      </c>
      <c r="AG3054" t="str">
        <f t="shared" si="1606"/>
        <v>0.997342517170198-0.00162802416362417i</v>
      </c>
      <c r="AH3054" t="str">
        <f t="shared" si="1607"/>
        <v>0.000954166936601822-0.000815086651510348i</v>
      </c>
      <c r="AI3054">
        <f t="shared" si="1608"/>
        <v>-58.027743753627789</v>
      </c>
      <c r="AJ3054">
        <f t="shared" si="1609"/>
        <v>-40.505245906207712</v>
      </c>
      <c r="AK3054"/>
      <c r="AL3054"/>
      <c r="AM3054"/>
      <c r="AN3054"/>
    </row>
    <row r="3055" spans="1:40" x14ac:dyDescent="0.25">
      <c r="A3055"/>
      <c r="B3055">
        <f t="shared" si="1610"/>
        <v>1121000</v>
      </c>
      <c r="C3055" s="237" t="str">
        <f t="shared" si="1578"/>
        <v>-6.08179129200208E-08+0.00218467666288121i</v>
      </c>
      <c r="D3055" s="208" t="str">
        <f t="shared" si="1579"/>
        <v>-5.95700642327663+0.0167491877487559i</v>
      </c>
      <c r="E3055" t="str">
        <f t="shared" si="1580"/>
        <v>2870</v>
      </c>
      <c r="F3055" t="str">
        <f t="shared" si="1581"/>
        <v>0.777000777000777</v>
      </c>
      <c r="G3055" t="str">
        <f t="shared" si="1576"/>
        <v>0.777000777000777</v>
      </c>
      <c r="H3055" t="str">
        <f t="shared" si="1582"/>
        <v>9.12090329607762+0.334025723852621i</v>
      </c>
      <c r="I3055" t="str">
        <f t="shared" si="1583"/>
        <v>4402.1567058427i</v>
      </c>
      <c r="J3055" t="str">
        <f t="shared" si="1577"/>
        <v>-26230.3922859604+963.051018223795i</v>
      </c>
      <c r="K3055" t="str">
        <f t="shared" si="1584"/>
        <v>0.00615347142390079-0.167600642453043i</v>
      </c>
      <c r="L3055" t="str">
        <f t="shared" si="1585"/>
        <v>0.000468027205472253-0.0108068382010189i</v>
      </c>
      <c r="M3055" t="str">
        <f t="shared" si="1586"/>
        <v>0.00662149862937304-0.178407480654062i</v>
      </c>
      <c r="N3055" t="str">
        <f t="shared" si="1587"/>
        <v>-11.4854901740479i</v>
      </c>
      <c r="O3055" t="str">
        <f t="shared" si="1588"/>
        <v>0.470551670387035+0.882372441487137i</v>
      </c>
      <c r="P3055" t="str">
        <f t="shared" si="1589"/>
        <v>0.529448329612965-0.882372441487137i</v>
      </c>
      <c r="Q3055" t="str">
        <f t="shared" si="1590"/>
        <v>-0.529448329612965+12.367862615535i</v>
      </c>
      <c r="R3055" t="str">
        <f t="shared" si="1591"/>
        <v>-0.0730426753598893-0.0396815539118907i</v>
      </c>
      <c r="S3055" t="str">
        <f t="shared" si="1592"/>
        <v>1.18685196725718i</v>
      </c>
      <c r="T3055" t="str">
        <f t="shared" si="1593"/>
        <v>0.0470961303241493-0.0866908429446122i</v>
      </c>
      <c r="U3055" t="str">
        <f t="shared" si="1594"/>
        <v>0.0000333333333333334-0.000100692101841628i</v>
      </c>
      <c r="V3055" t="str">
        <f t="shared" si="1595"/>
        <v>6.66666666666667E-06-0.00100692101841628i</v>
      </c>
      <c r="W3055" t="str">
        <f t="shared" si="1596"/>
        <v>0.0000275745885884483-0.0000923334629968542i</v>
      </c>
      <c r="X3055" t="str">
        <f t="shared" si="1597"/>
        <v>0.0000277038168563372-0.0000922484346304969i</v>
      </c>
      <c r="Y3055" t="str">
        <f t="shared" si="1598"/>
        <v>0.009+7.04345072934832i</v>
      </c>
      <c r="Z3055" t="str">
        <f t="shared" si="1599"/>
        <v>-0.000157105916726478-0.0000474012658683842i</v>
      </c>
      <c r="AA3055" t="str">
        <f t="shared" si="1600"/>
        <v>0.00218372652264087-1.70372987808041i</v>
      </c>
      <c r="AB3055" t="str">
        <f t="shared" si="1601"/>
        <v>0.222125720137768-0.408871509949686i</v>
      </c>
      <c r="AC3055" t="str">
        <f t="shared" si="1602"/>
        <v>0.928525069150095-0.04233623226097i</v>
      </c>
      <c r="AD3055" t="str">
        <f t="shared" si="1603"/>
        <v>0.258763908257523-0.428546771917707i</v>
      </c>
      <c r="AE3055" t="str">
        <f t="shared" si="1604"/>
        <v>-0.0000609670004952333+0.0000550614966498471i</v>
      </c>
      <c r="AF3055" t="str">
        <f t="shared" si="1605"/>
        <v>-15.0779097193542-0.317276536103865i</v>
      </c>
      <c r="AG3055" t="str">
        <f t="shared" si="1606"/>
        <v>0.997358982411101-0.00159931466356561i</v>
      </c>
      <c r="AH3055" t="str">
        <f t="shared" si="1607"/>
        <v>0.000940506400715964-0.000811507917771671i</v>
      </c>
      <c r="AI3055">
        <f t="shared" si="1608"/>
        <v>-58.116066631942303</v>
      </c>
      <c r="AJ3055">
        <f t="shared" si="1609"/>
        <v>-40.788986580976271</v>
      </c>
      <c r="AK3055"/>
      <c r="AL3055"/>
      <c r="AM3055"/>
      <c r="AN3055"/>
    </row>
    <row r="3056" spans="1:40" x14ac:dyDescent="0.25">
      <c r="A3056"/>
      <c r="B3056">
        <f t="shared" si="1610"/>
        <v>1122000</v>
      </c>
      <c r="C3056" s="237" t="str">
        <f t="shared" si="1578"/>
        <v>-6.07095514041272E-08+0.0021827295357337i</v>
      </c>
      <c r="D3056" s="208" t="str">
        <f t="shared" si="1579"/>
        <v>-5.95700642244585+0.0167342597739584i</v>
      </c>
      <c r="E3056" t="str">
        <f t="shared" si="1580"/>
        <v>2870</v>
      </c>
      <c r="F3056" t="str">
        <f t="shared" si="1581"/>
        <v>0.777000777000777</v>
      </c>
      <c r="G3056" t="str">
        <f t="shared" si="1576"/>
        <v>0.777000777000777</v>
      </c>
      <c r="H3056" t="str">
        <f t="shared" si="1582"/>
        <v>9.12092672963235+0.33372894155911i</v>
      </c>
      <c r="I3056" t="str">
        <f t="shared" si="1583"/>
        <v>4406.08369665969i</v>
      </c>
      <c r="J3056" t="str">
        <f t="shared" si="1577"/>
        <v>-26277.213146411+963.910118150846i</v>
      </c>
      <c r="K3056" t="str">
        <f t="shared" si="1584"/>
        <v>0.00614252145691864-0.167451656062599i</v>
      </c>
      <c r="L3056" t="str">
        <f t="shared" si="1585"/>
        <v>0.000467194862535811-0.010797242453255i</v>
      </c>
      <c r="M3056" t="str">
        <f t="shared" si="1586"/>
        <v>0.00660971631945445-0.178248898515854i</v>
      </c>
      <c r="N3056" t="str">
        <f t="shared" si="1587"/>
        <v>-11.4957359279944i</v>
      </c>
      <c r="O3056" t="str">
        <f t="shared" si="1588"/>
        <v>0.479567385163231+0.877505055875863i</v>
      </c>
      <c r="P3056" t="str">
        <f t="shared" si="1589"/>
        <v>0.520432614836769-0.877505055875863i</v>
      </c>
      <c r="Q3056" t="str">
        <f t="shared" si="1590"/>
        <v>-0.520432614836769+12.3732409838703i</v>
      </c>
      <c r="R3056" t="str">
        <f t="shared" si="1591"/>
        <v>-0.0725603502424545-0.0390091684673258i</v>
      </c>
      <c r="S3056" t="str">
        <f t="shared" si="1592"/>
        <v>1.18791071120656i</v>
      </c>
      <c r="T3056" t="str">
        <f t="shared" si="1593"/>
        <v>0.0463394090575975-0.0861952172619112i</v>
      </c>
      <c r="U3056" t="str">
        <f t="shared" si="1594"/>
        <v>0.0000333333333333333-0.000100602358435352i</v>
      </c>
      <c r="V3056" t="str">
        <f t="shared" si="1595"/>
        <v>6.66666666666667E-06-0.00100602358435352i</v>
      </c>
      <c r="W3056" t="str">
        <f t="shared" si="1596"/>
        <v>0.0000275745373975154-0.0000922525855881782i</v>
      </c>
      <c r="X3056" t="str">
        <f t="shared" si="1597"/>
        <v>0.0000277035172426718-0.0000921676322395523i</v>
      </c>
      <c r="Y3056" t="str">
        <f t="shared" si="1598"/>
        <v>0.009+7.0497339146555i</v>
      </c>
      <c r="Z3056" t="str">
        <f t="shared" si="1599"/>
        <v>-0.000156828402235297-0.0000473581522595099i</v>
      </c>
      <c r="AA3056" t="str">
        <f t="shared" si="1600"/>
        <v>0.00217983552982215-1.70221136785542i</v>
      </c>
      <c r="AB3056" t="str">
        <f t="shared" si="1601"/>
        <v>0.218556695355488-0.406533924867197i</v>
      </c>
      <c r="AC3056" t="str">
        <f t="shared" si="1602"/>
        <v>0.928980373439112-0.0416445641279874i</v>
      </c>
      <c r="AD3056" t="str">
        <f t="shared" si="1603"/>
        <v>0.254371386558436-0.426210015483487i</v>
      </c>
      <c r="AE3056" t="str">
        <f t="shared" si="1604"/>
        <v>-0.0000600771769361317+0.0000547952768898594i</v>
      </c>
      <c r="AF3056" t="str">
        <f t="shared" si="1605"/>
        <v>-15.0779331520782-0.316994681785152i</v>
      </c>
      <c r="AG3056" t="str">
        <f t="shared" si="1606"/>
        <v>0.997375698934698-0.00157080101960243i</v>
      </c>
      <c r="AH3056" t="str">
        <f t="shared" si="1607"/>
        <v>0.000926910885845563-0.000807819345012617i</v>
      </c>
      <c r="AI3056">
        <f t="shared" si="1608"/>
        <v>-58.205240778389168</v>
      </c>
      <c r="AJ3056">
        <f t="shared" si="1609"/>
        <v>-41.072730436718686</v>
      </c>
      <c r="AK3056"/>
      <c r="AL3056"/>
      <c r="AM3056"/>
      <c r="AN3056"/>
    </row>
    <row r="3057" spans="1:40" x14ac:dyDescent="0.25">
      <c r="A3057"/>
      <c r="B3057">
        <f t="shared" si="1610"/>
        <v>1123000</v>
      </c>
      <c r="C3057" s="237" t="str">
        <f t="shared" si="1578"/>
        <v>-6.06014792379991E-08+0.00218078587631041i</v>
      </c>
      <c r="D3057" s="208" t="str">
        <f t="shared" si="1579"/>
        <v>-5.9570064216173+0.0167193583850465i</v>
      </c>
      <c r="E3057" t="str">
        <f t="shared" si="1580"/>
        <v>2870</v>
      </c>
      <c r="F3057" t="str">
        <f t="shared" si="1581"/>
        <v>0.777000777000777</v>
      </c>
      <c r="G3057" t="str">
        <f t="shared" si="1576"/>
        <v>0.777000777000777</v>
      </c>
      <c r="H3057" t="str">
        <f t="shared" si="1582"/>
        <v>9.12095010074336+0.333432685359963i</v>
      </c>
      <c r="I3057" t="str">
        <f t="shared" si="1583"/>
        <v>4410.01068747667i</v>
      </c>
      <c r="J3057" t="str">
        <f t="shared" si="1577"/>
        <v>-26324.0757552881+964.769218077896i</v>
      </c>
      <c r="K3057" t="str">
        <f t="shared" si="1584"/>
        <v>0.0061316006794672-0.167302933969063i</v>
      </c>
      <c r="L3057" t="str">
        <f t="shared" si="1585"/>
        <v>0.00046636473661279-0.0107876636991353i</v>
      </c>
      <c r="M3057" t="str">
        <f t="shared" si="1586"/>
        <v>0.00659796541607999-0.178090597668198i</v>
      </c>
      <c r="N3057" t="str">
        <f t="shared" si="1587"/>
        <v>-11.5059816819409i</v>
      </c>
      <c r="O3057" t="str">
        <f t="shared" si="1588"/>
        <v>0.488532757566285+0.872545554561297i</v>
      </c>
      <c r="P3057" t="str">
        <f t="shared" si="1589"/>
        <v>0.511467242433715-0.872545554561297i</v>
      </c>
      <c r="Q3057" t="str">
        <f t="shared" si="1590"/>
        <v>-0.511467242433715+12.3785272365022i</v>
      </c>
      <c r="R3057" t="str">
        <f t="shared" si="1591"/>
        <v>-0.0720728460853989-0.0383409377807513i</v>
      </c>
      <c r="S3057" t="str">
        <f t="shared" si="1592"/>
        <v>1.18896945515594i</v>
      </c>
      <c r="T3057" t="str">
        <f t="shared" si="1593"/>
        <v>0.0455862039033477-0.0856924125416947i</v>
      </c>
      <c r="U3057" t="str">
        <f t="shared" si="1594"/>
        <v>0.0000333333333333334-0.000100512774857048i</v>
      </c>
      <c r="V3057" t="str">
        <f t="shared" si="1595"/>
        <v>6.66666666666667E-06-0.00100512774857048i</v>
      </c>
      <c r="W3057" t="str">
        <f t="shared" si="1596"/>
        <v>0.0000275744861611759-0.0000921718534727175i</v>
      </c>
      <c r="X3057" t="str">
        <f t="shared" si="1597"/>
        <v>0.0000277032182471565-0.0000920869750062019i</v>
      </c>
      <c r="Y3057" t="str">
        <f t="shared" si="1598"/>
        <v>0.009+7.05601709996267i</v>
      </c>
      <c r="Z3057" t="str">
        <f t="shared" si="1599"/>
        <v>-0.000156551628766354-0.0000473151174359423i</v>
      </c>
      <c r="AA3057" t="str">
        <f t="shared" si="1600"/>
        <v>0.00217595492738398-1.70069556210371i</v>
      </c>
      <c r="AB3057" t="str">
        <f t="shared" si="1601"/>
        <v>0.215004254079577-0.404162480338781i</v>
      </c>
      <c r="AC3057" t="str">
        <f t="shared" si="1602"/>
        <v>0.929441052954132-0.0409568861779894i</v>
      </c>
      <c r="AD3057" t="str">
        <f t="shared" si="1603"/>
        <v>0.250002868325971-0.423827998628358i</v>
      </c>
      <c r="AE3057" t="str">
        <f t="shared" si="1604"/>
        <v>-0.0000591918277604321+0.0000545220484278876i</v>
      </c>
      <c r="AF3057" t="str">
        <f t="shared" si="1605"/>
        <v>-15.0779565223607-0.316713326974916i</v>
      </c>
      <c r="AG3057" t="str">
        <f t="shared" si="1606"/>
        <v>0.997392664586971-0.0015424856174557i</v>
      </c>
      <c r="AH3057" t="str">
        <f t="shared" si="1607"/>
        <v>0.00091338134826328-0.000804021711694799i</v>
      </c>
      <c r="AI3057">
        <f t="shared" si="1608"/>
        <v>-58.295281133954063</v>
      </c>
      <c r="AJ3057">
        <f t="shared" si="1609"/>
        <v>-41.35647717555397</v>
      </c>
      <c r="AK3057"/>
      <c r="AL3057"/>
      <c r="AM3057"/>
      <c r="AN3057"/>
    </row>
    <row r="3058" spans="1:40" x14ac:dyDescent="0.25">
      <c r="A3058"/>
      <c r="B3058">
        <f t="shared" si="1610"/>
        <v>1124000</v>
      </c>
      <c r="C3058" s="237" t="str">
        <f t="shared" si="1578"/>
        <v>-6.04936953923801E-08+0.00217884567535583i</v>
      </c>
      <c r="D3058" s="208" t="str">
        <f t="shared" si="1579"/>
        <v>-5.95700642079095+0.0167044835110614i</v>
      </c>
      <c r="E3058" t="str">
        <f t="shared" si="1580"/>
        <v>2870</v>
      </c>
      <c r="F3058" t="str">
        <f t="shared" si="1581"/>
        <v>0.777000777000777</v>
      </c>
      <c r="G3058" t="str">
        <f t="shared" si="1576"/>
        <v>0.777000777000777</v>
      </c>
      <c r="H3058" t="str">
        <f t="shared" si="1582"/>
        <v>9.12097340963217+0.333136953859724i</v>
      </c>
      <c r="I3058" t="str">
        <f t="shared" si="1583"/>
        <v>4413.93767829366i</v>
      </c>
      <c r="J3058" t="str">
        <f t="shared" si="1577"/>
        <v>-26370.9801125919+965.628318004947i</v>
      </c>
      <c r="K3058" t="str">
        <f t="shared" si="1584"/>
        <v>0.00612070898793416-0.167154475470703i</v>
      </c>
      <c r="L3058" t="str">
        <f t="shared" si="1585"/>
        <v>0.00046553681984147-0.0107781018936425i</v>
      </c>
      <c r="M3058" t="str">
        <f t="shared" si="1586"/>
        <v>0.00658624580777563-0.177932577364346i</v>
      </c>
      <c r="N3058" t="str">
        <f t="shared" si="1587"/>
        <v>-11.5162274358874i</v>
      </c>
      <c r="O3058" t="str">
        <f t="shared" si="1588"/>
        <v>0.497446846460208+0.867494458164889i</v>
      </c>
      <c r="P3058" t="str">
        <f t="shared" si="1589"/>
        <v>0.502553153539792-0.867494458164889i</v>
      </c>
      <c r="Q3058" t="str">
        <f t="shared" si="1590"/>
        <v>-0.502553153539792+12.3837218940523i</v>
      </c>
      <c r="R3058" t="str">
        <f t="shared" si="1591"/>
        <v>-0.0715801850901807-0.037676904389774i</v>
      </c>
      <c r="S3058" t="str">
        <f t="shared" si="1592"/>
        <v>1.19002819910532i</v>
      </c>
      <c r="T3058" t="str">
        <f t="shared" si="1593"/>
        <v>0.0448365786788261-0.0851824387544932i</v>
      </c>
      <c r="U3058" t="str">
        <f t="shared" si="1594"/>
        <v>0.0000333333333333333-0.000100423350680129i</v>
      </c>
      <c r="V3058" t="str">
        <f t="shared" si="1595"/>
        <v>6.66666666666667E-06-0.00100423350680129i</v>
      </c>
      <c r="W3058" t="str">
        <f t="shared" si="1596"/>
        <v>0.0000275744348794301-0.0000920912662626614i</v>
      </c>
      <c r="X3058" t="str">
        <f t="shared" si="1597"/>
        <v>0.0000277029198674315-0.0000920064625430007i</v>
      </c>
      <c r="Y3058" t="str">
        <f t="shared" si="1598"/>
        <v>0.009+7.06230028526985i</v>
      </c>
      <c r="Z3058" t="str">
        <f t="shared" si="1599"/>
        <v>-0.000156275593683691-0.0000472721611800101i</v>
      </c>
      <c r="AA3058" t="str">
        <f t="shared" si="1600"/>
        <v>0.00217208467836389-1.69918245360662i</v>
      </c>
      <c r="AB3058" t="str">
        <f t="shared" si="1601"/>
        <v>0.211468697300617-0.401757223389773i</v>
      </c>
      <c r="AC3058" t="str">
        <f t="shared" si="1602"/>
        <v>0.929907086588586-0.040273242170874i</v>
      </c>
      <c r="AD3058" t="str">
        <f t="shared" si="1603"/>
        <v>0.245658823141044-0.421400967651053i</v>
      </c>
      <c r="AE3058" t="str">
        <f t="shared" si="1604"/>
        <v>-0.0000583110128942164+0.0000542418629157354i</v>
      </c>
      <c r="AF3058" t="str">
        <f t="shared" si="1605"/>
        <v>-15.0779798304231-0.316432470348663i</v>
      </c>
      <c r="AG3058" t="str">
        <f t="shared" si="1606"/>
        <v>0.997409877190993-0.00151437081919351i</v>
      </c>
      <c r="AH3058" t="str">
        <f t="shared" si="1607"/>
        <v>0.000899918735057774-0.000800115804672896i</v>
      </c>
      <c r="AI3058">
        <f t="shared" si="1608"/>
        <v>-58.386203077346472</v>
      </c>
      <c r="AJ3058">
        <f t="shared" si="1609"/>
        <v>-41.640226500152821</v>
      </c>
      <c r="AK3058"/>
      <c r="AL3058"/>
      <c r="AM3058"/>
      <c r="AN3058"/>
    </row>
    <row r="3059" spans="1:40" x14ac:dyDescent="0.25">
      <c r="A3059"/>
      <c r="B3059">
        <f t="shared" si="1610"/>
        <v>1125000</v>
      </c>
      <c r="C3059" s="237" t="str">
        <f t="shared" si="1578"/>
        <v>-6.03861988425862E-08+0.00217690892364738i</v>
      </c>
      <c r="D3059" s="208" t="str">
        <f t="shared" si="1579"/>
        <v>-5.95700641996682+0.0166896350812966i</v>
      </c>
      <c r="E3059" t="str">
        <f t="shared" si="1580"/>
        <v>2870</v>
      </c>
      <c r="F3059" t="str">
        <f t="shared" si="1581"/>
        <v>0.777000777000777</v>
      </c>
      <c r="G3059" t="str">
        <f t="shared" si="1576"/>
        <v>0.777000777000777</v>
      </c>
      <c r="H3059" t="str">
        <f t="shared" si="1582"/>
        <v>9.12099665651938+0.332841745667867i</v>
      </c>
      <c r="I3059" t="str">
        <f t="shared" si="1583"/>
        <v>4417.86466911065i</v>
      </c>
      <c r="J3059" t="str">
        <f t="shared" si="1577"/>
        <v>-26417.9262183222+966.487417931998i</v>
      </c>
      <c r="K3059" t="str">
        <f t="shared" si="1584"/>
        <v>0.00610984627916645-0.167006279868267i</v>
      </c>
      <c r="L3059" t="str">
        <f t="shared" si="1585"/>
        <v>0.000464711104394937-0.010768556991918i</v>
      </c>
      <c r="M3059" t="str">
        <f t="shared" si="1586"/>
        <v>0.00657455738356139-0.177774836860185i</v>
      </c>
      <c r="N3059" t="str">
        <f t="shared" si="1587"/>
        <v>-11.526473189834i</v>
      </c>
      <c r="O3059" t="str">
        <f t="shared" si="1588"/>
        <v>0.50630871609257+0.862352296923185i</v>
      </c>
      <c r="P3059" t="str">
        <f t="shared" si="1589"/>
        <v>0.49369128390743-0.862352296923185i</v>
      </c>
      <c r="Q3059" t="str">
        <f t="shared" si="1590"/>
        <v>-0.49369128390743+12.3888254867572i</v>
      </c>
      <c r="R3059" t="str">
        <f t="shared" si="1591"/>
        <v>-0.0710823897631215-0.037017110954729i</v>
      </c>
      <c r="S3059" t="str">
        <f t="shared" si="1592"/>
        <v>1.19108694305471i</v>
      </c>
      <c r="T3059" t="str">
        <f t="shared" si="1593"/>
        <v>0.0440905975277852-0.0846653063279798i</v>
      </c>
      <c r="U3059" t="str">
        <f t="shared" si="1594"/>
        <v>0.0000333333333333334-0.000100334085479524i</v>
      </c>
      <c r="V3059" t="str">
        <f t="shared" si="1595"/>
        <v>6.66666666666667E-06-0.00100334085479524i</v>
      </c>
      <c r="W3059" t="str">
        <f t="shared" si="1596"/>
        <v>0.0000275743835522792-0.0000920108235715783i</v>
      </c>
      <c r="X3059" t="str">
        <f t="shared" si="1597"/>
        <v>0.0000277026221011478-0.0000919260944638811i</v>
      </c>
      <c r="Y3059" t="str">
        <f t="shared" si="1598"/>
        <v>0.009+7.06858347057703i</v>
      </c>
      <c r="Z3059" t="str">
        <f t="shared" si="1599"/>
        <v>-0.000156000294363065-0.0000472292832748492i</v>
      </c>
      <c r="AA3059" t="str">
        <f t="shared" si="1600"/>
        <v>0.00216822474596371-1.69767203517115i</v>
      </c>
      <c r="AB3059" t="str">
        <f t="shared" si="1601"/>
        <v>0.20795032754829-0.399318203201591i</v>
      </c>
      <c r="AC3059" t="str">
        <f t="shared" si="1602"/>
        <v>0.930378452931932-0.0395936759961688i</v>
      </c>
      <c r="AD3059" t="str">
        <f t="shared" si="1603"/>
        <v>0.241339718061096-0.418929173790946i</v>
      </c>
      <c r="AE3059" t="str">
        <f t="shared" si="1604"/>
        <v>-0.0000574347916801011+0.0000539547725188833i</v>
      </c>
      <c r="AF3059" t="str">
        <f t="shared" si="1605"/>
        <v>-15.0780030764862-0.31615211058657i</v>
      </c>
      <c r="AG3059" t="str">
        <f t="shared" si="1606"/>
        <v>0.997427334547186-0.00148645896300599i</v>
      </c>
      <c r="AH3059" t="str">
        <f t="shared" si="1607"/>
        <v>0.000886523984061182-0.000796102419088535i</v>
      </c>
      <c r="AI3059">
        <f t="shared" si="1608"/>
        <v>-58.478022442144145</v>
      </c>
      <c r="AJ3059">
        <f t="shared" si="1609"/>
        <v>-41.923978113773096</v>
      </c>
      <c r="AK3059"/>
      <c r="AL3059"/>
      <c r="AM3059"/>
      <c r="AN3059"/>
    </row>
    <row r="3060" spans="1:40" x14ac:dyDescent="0.25">
      <c r="A3060"/>
      <c r="B3060">
        <f t="shared" si="1610"/>
        <v>1126000</v>
      </c>
      <c r="C3060" s="237" t="str">
        <f t="shared" si="1578"/>
        <v>-6.0278988568482E-08+0.00217497561199525i</v>
      </c>
      <c r="D3060" s="208" t="str">
        <f t="shared" si="1579"/>
        <v>-5.95700641914488+0.0166748130252969i</v>
      </c>
      <c r="E3060" t="str">
        <f t="shared" si="1580"/>
        <v>2870</v>
      </c>
      <c r="F3060" t="str">
        <f t="shared" si="1581"/>
        <v>0.777000777000777</v>
      </c>
      <c r="G3060" t="str">
        <f t="shared" si="1576"/>
        <v>0.777000777000777</v>
      </c>
      <c r="H3060" t="str">
        <f t="shared" si="1582"/>
        <v>9.12101984162456+0.332547059398759i</v>
      </c>
      <c r="I3060" t="str">
        <f t="shared" si="1583"/>
        <v>4421.79165992763i</v>
      </c>
      <c r="J3060" t="str">
        <f t="shared" si="1577"/>
        <v>-26464.9140724792+967.346517859049i</v>
      </c>
      <c r="K3060" t="str">
        <f t="shared" si="1584"/>
        <v>0.00609901245046752-0.166858346464966i</v>
      </c>
      <c r="L3060" t="str">
        <f t="shared" si="1585"/>
        <v>0.000463887582480887-0.0107590289492613i</v>
      </c>
      <c r="M3060" t="str">
        <f t="shared" si="1586"/>
        <v>0.00656290003294841-0.177617375414227i</v>
      </c>
      <c r="N3060" t="str">
        <f t="shared" si="1587"/>
        <v>-11.5367189437805i</v>
      </c>
      <c r="O3060" t="str">
        <f t="shared" si="1588"/>
        <v>0.515117436192368+0.857119610632379i</v>
      </c>
      <c r="P3060" t="str">
        <f t="shared" si="1589"/>
        <v>0.484882563807632-0.857119610632379i</v>
      </c>
      <c r="Q3060" t="str">
        <f t="shared" si="1590"/>
        <v>-0.484882563807632+12.3938385544129i</v>
      </c>
      <c r="R3060" t="str">
        <f t="shared" si="1591"/>
        <v>-0.0705794829220286-0.0363616002578734i</v>
      </c>
      <c r="S3060" t="str">
        <f t="shared" si="1592"/>
        <v>1.19214568700409i</v>
      </c>
      <c r="T3060" t="str">
        <f t="shared" si="1593"/>
        <v>0.0433483249199906-0.0841410261564752i</v>
      </c>
      <c r="U3060" t="str">
        <f t="shared" si="1594"/>
        <v>0.0000333333333333333-0.000100244978831674i</v>
      </c>
      <c r="V3060" t="str">
        <f t="shared" si="1595"/>
        <v>6.66666666666667E-06-0.00100244978831674i</v>
      </c>
      <c r="W3060" t="str">
        <f t="shared" si="1596"/>
        <v>0.0000275743321797232-0.0000919305250144082i</v>
      </c>
      <c r="X3060" t="str">
        <f t="shared" si="1597"/>
        <v>0.0000277023249459667-0.0000918458703841464i</v>
      </c>
      <c r="Y3060" t="str">
        <f t="shared" si="1598"/>
        <v>0.009+7.07486665588421i</v>
      </c>
      <c r="Z3060" t="str">
        <f t="shared" si="1599"/>
        <v>-0.000155725728191873-0.0000471864835043986i</v>
      </c>
      <c r="AA3060" t="str">
        <f t="shared" si="1600"/>
        <v>0.00216437509354856-1.69616429962984i</v>
      </c>
      <c r="AB3060" t="str">
        <f t="shared" si="1601"/>
        <v>0.204449448889892-0.396845471156561i</v>
      </c>
      <c r="AC3060" t="str">
        <f t="shared" si="1602"/>
        <v>0.930855130263005-0.0389182316724366i</v>
      </c>
      <c r="AD3060" t="str">
        <f t="shared" si="1603"/>
        <v>0.237046017566898-0.416412873202241i</v>
      </c>
      <c r="AE3060" t="str">
        <f t="shared" si="1604"/>
        <v>-0.0000565632228729653+0.000053660829910185i</v>
      </c>
      <c r="AF3060" t="str">
        <f t="shared" si="1605"/>
        <v>-15.0780262607694-0.315872246373462i</v>
      </c>
      <c r="AG3060" t="str">
        <f t="shared" si="1606"/>
        <v>0.997445034433574-0.00145875236298441i</v>
      </c>
      <c r="AH3060" t="str">
        <f t="shared" si="1607"/>
        <v>0.000873198023778302-0.000791982358263483i</v>
      </c>
      <c r="AI3060">
        <f t="shared" si="1608"/>
        <v>-58.570755534784411</v>
      </c>
      <c r="AJ3060">
        <f t="shared" si="1609"/>
        <v>-42.207731720279163</v>
      </c>
      <c r="AK3060"/>
      <c r="AL3060"/>
      <c r="AM3060"/>
      <c r="AN3060"/>
    </row>
    <row r="3061" spans="1:40" x14ac:dyDescent="0.25">
      <c r="A3061"/>
      <c r="B3061">
        <f t="shared" si="1610"/>
        <v>1127000</v>
      </c>
      <c r="C3061" s="237" t="str">
        <f t="shared" si="1578"/>
        <v>-6.01720635544554E-08+0.00217304573124223i</v>
      </c>
      <c r="D3061" s="208" t="str">
        <f t="shared" si="1579"/>
        <v>-5.95700641832512+0.0166600172728571i</v>
      </c>
      <c r="E3061" t="str">
        <f t="shared" si="1580"/>
        <v>2870</v>
      </c>
      <c r="F3061" t="str">
        <f t="shared" si="1581"/>
        <v>0.777000777000777</v>
      </c>
      <c r="G3061" t="str">
        <f t="shared" si="1576"/>
        <v>0.777000777000777</v>
      </c>
      <c r="H3061" t="str">
        <f t="shared" si="1582"/>
        <v>9.12104296516632+0.332252893671656i</v>
      </c>
      <c r="I3061" t="str">
        <f t="shared" si="1583"/>
        <v>4425.71865074462i</v>
      </c>
      <c r="J3061" t="str">
        <f t="shared" si="1577"/>
        <v>-26511.9436750628+968.205617786099i</v>
      </c>
      <c r="K3061" t="str">
        <f t="shared" si="1584"/>
        <v>0.00608820739959527-0.166710674566474i</v>
      </c>
      <c r="L3061" t="str">
        <f t="shared" si="1585"/>
        <v>0.000463066246341432-0.0107495177211286i</v>
      </c>
      <c r="M3061" t="str">
        <f t="shared" si="1586"/>
        <v>0.0065512736459367-0.177460192287603i</v>
      </c>
      <c r="N3061" t="str">
        <f t="shared" si="1587"/>
        <v>-11.546964697727i</v>
      </c>
      <c r="O3061" t="str">
        <f t="shared" si="1588"/>
        <v>0.523872082068214+0.851796948591338i</v>
      </c>
      <c r="P3061" t="str">
        <f t="shared" si="1589"/>
        <v>0.476127917931786-0.851796948591338i</v>
      </c>
      <c r="Q3061" t="str">
        <f t="shared" si="1590"/>
        <v>-0.476127917931786+12.3987616463183i</v>
      </c>
      <c r="R3061" t="str">
        <f t="shared" si="1591"/>
        <v>-0.0700714877028153-0.0357104152023873i</v>
      </c>
      <c r="S3061" t="str">
        <f t="shared" si="1592"/>
        <v>1.19320443095347i</v>
      </c>
      <c r="T3061" t="str">
        <f t="shared" si="1593"/>
        <v>0.0426098256506767-0.0836096096105008i</v>
      </c>
      <c r="U3061" t="str">
        <f t="shared" si="1594"/>
        <v>0.0000333333333333333-0.000100156030314521i</v>
      </c>
      <c r="V3061" t="str">
        <f t="shared" si="1595"/>
        <v>6.66666666666667E-06-0.00100156030314521i</v>
      </c>
      <c r="W3061" t="str">
        <f t="shared" si="1596"/>
        <v>0.000027574280761763-0.000091850370207459i</v>
      </c>
      <c r="X3061" t="str">
        <f t="shared" si="1597"/>
        <v>0.0000277020283995599-0.0000917657899204658i</v>
      </c>
      <c r="Y3061" t="str">
        <f t="shared" si="1598"/>
        <v>0.009+7.08114984119139i</v>
      </c>
      <c r="Z3061" t="str">
        <f t="shared" si="1599"/>
        <v>-0.000155451892569102-0.0000471437616533962i</v>
      </c>
      <c r="AA3061" t="str">
        <f t="shared" si="1600"/>
        <v>0.00216053568464603-1.69465923984069i</v>
      </c>
      <c r="AB3061" t="str">
        <f t="shared" si="1601"/>
        <v>0.200966366927775-0.394339080882982i</v>
      </c>
      <c r="AC3061" t="str">
        <f t="shared" si="1602"/>
        <v>0.931337096543363-0.0382469533464955i</v>
      </c>
      <c r="AD3061" t="str">
        <f t="shared" si="1603"/>
        <v>0.232778183509208-0.41385232692734i</v>
      </c>
      <c r="AE3061" t="str">
        <f t="shared" si="1604"/>
        <v>-0.0000556963646356702+0.0000533600882635134i</v>
      </c>
      <c r="AF3061" t="str">
        <f t="shared" si="1605"/>
        <v>-15.0780493834914-0.315592876398799i</v>
      </c>
      <c r="AG3061" t="str">
        <f t="shared" si="1606"/>
        <v>0.997462974606051-0.00143125330890052i</v>
      </c>
      <c r="AH3061" t="str">
        <f t="shared" si="1607"/>
        <v>0.000859941773315962-0.000787756433592137i</v>
      </c>
      <c r="AI3061">
        <f t="shared" si="1608"/>
        <v>-58.664419153461367</v>
      </c>
      <c r="AJ3061">
        <f t="shared" si="1609"/>
        <v>-42.491487024192843</v>
      </c>
      <c r="AK3061"/>
      <c r="AL3061"/>
      <c r="AM3061"/>
      <c r="AN3061"/>
    </row>
    <row r="3062" spans="1:40" x14ac:dyDescent="0.25">
      <c r="A3062"/>
      <c r="B3062">
        <f t="shared" si="1610"/>
        <v>1128000</v>
      </c>
      <c r="C3062" s="237" t="str">
        <f t="shared" si="1578"/>
        <v>-6.00654227893943E-08+0.00217111927226358i</v>
      </c>
      <c r="D3062" s="208" t="str">
        <f t="shared" si="1579"/>
        <v>-5.95700641750754+0.0166452477540208i</v>
      </c>
      <c r="E3062" t="str">
        <f t="shared" si="1580"/>
        <v>2870</v>
      </c>
      <c r="F3062" t="str">
        <f t="shared" si="1581"/>
        <v>0.777000777000777</v>
      </c>
      <c r="G3062" t="str">
        <f t="shared" si="1576"/>
        <v>0.777000777000777</v>
      </c>
      <c r="H3062" t="str">
        <f t="shared" si="1582"/>
        <v>9.12106602736233+0.331959247110666i</v>
      </c>
      <c r="I3062" t="str">
        <f t="shared" si="1583"/>
        <v>4429.64564156161i</v>
      </c>
      <c r="J3062" t="str">
        <f t="shared" si="1577"/>
        <v>-26559.0150260731+969.06471771315i</v>
      </c>
      <c r="K3062" t="str">
        <f t="shared" si="1584"/>
        <v>0.00607743102475934-0.166563263480907i</v>
      </c>
      <c r="L3062" t="str">
        <f t="shared" si="1585"/>
        <v>0.000462247088252947-0.010740023263133i</v>
      </c>
      <c r="M3062" t="str">
        <f t="shared" si="1586"/>
        <v>0.00653967811301229-0.17730328674404i</v>
      </c>
      <c r="N3062" t="str">
        <f t="shared" si="1587"/>
        <v>-11.5572104516735i</v>
      </c>
      <c r="O3062" t="str">
        <f t="shared" si="1588"/>
        <v>0.532571734705045+0.846384869544145i</v>
      </c>
      <c r="P3062" t="str">
        <f t="shared" si="1589"/>
        <v>0.467428265294955-0.846384869544145i</v>
      </c>
      <c r="Q3062" t="str">
        <f t="shared" si="1590"/>
        <v>-0.467428265294955+12.4035953212176i</v>
      </c>
      <c r="R3062" t="str">
        <f t="shared" si="1591"/>
        <v>-0.0695584275662115-0.0350635988113116i</v>
      </c>
      <c r="S3062" t="str">
        <f t="shared" si="1592"/>
        <v>1.19426317490285i</v>
      </c>
      <c r="T3062" t="str">
        <f t="shared" si="1593"/>
        <v>0.0418751648399168-0.0830710685464737i</v>
      </c>
      <c r="U3062" t="str">
        <f t="shared" si="1594"/>
        <v>0.0000333333333333333-0.000100067239507504i</v>
      </c>
      <c r="V3062" t="str">
        <f t="shared" si="1595"/>
        <v>6.66666666666667E-06-0.00100067239507504i</v>
      </c>
      <c r="W3062" t="str">
        <f t="shared" si="1596"/>
        <v>0.0000275742292983994-0.0000917703587683984i</v>
      </c>
      <c r="X3062" t="str">
        <f t="shared" si="1597"/>
        <v>0.0000277017324596097-0.0000916858526908676i</v>
      </c>
      <c r="Y3062" t="str">
        <f t="shared" si="1598"/>
        <v>0.009+7.08743302649857i</v>
      </c>
      <c r="Z3062" t="str">
        <f t="shared" si="1599"/>
        <v>-0.000155178784905266-0.0000471011175073762i</v>
      </c>
      <c r="AA3062" t="str">
        <f t="shared" si="1600"/>
        <v>0.00215670648294535-1.69315684868701i</v>
      </c>
      <c r="AB3062" t="str">
        <f t="shared" si="1601"/>
        <v>0.197501388796369-0.391799088300843i</v>
      </c>
      <c r="AC3062" t="str">
        <f t="shared" si="1602"/>
        <v>0.931824329410543-0.0375798852925679i</v>
      </c>
      <c r="AD3062" t="str">
        <f t="shared" si="1603"/>
        <v>0.228536675056113-0.411247800869829i</v>
      </c>
      <c r="AE3062" t="str">
        <f t="shared" si="1604"/>
        <v>-0.0000548342745349172+0.00005305260124738i</v>
      </c>
      <c r="AF3062" t="str">
        <f t="shared" si="1605"/>
        <v>-15.0780724448699-0.315313999356645i</v>
      </c>
      <c r="AG3062" t="str">
        <f t="shared" si="1606"/>
        <v>0.997481152798642-0.00140396406599125i</v>
      </c>
      <c r="AH3062" t="str">
        <f t="shared" si="1607"/>
        <v>0.0008467561423147-0.000783425464433459i</v>
      </c>
      <c r="AI3062">
        <f t="shared" si="1608"/>
        <v>-58.759030607971717</v>
      </c>
      <c r="AJ3062">
        <f t="shared" si="1609"/>
        <v>-42.775243730713093</v>
      </c>
      <c r="AK3062"/>
      <c r="AL3062"/>
      <c r="AM3062"/>
      <c r="AN3062"/>
    </row>
    <row r="3063" spans="1:40" x14ac:dyDescent="0.25">
      <c r="A3063"/>
      <c r="B3063">
        <f t="shared" si="1610"/>
        <v>1129000</v>
      </c>
      <c r="C3063" s="237" t="str">
        <f t="shared" si="1578"/>
        <v>-5.99590652666627E-08+0.00216919622596691i</v>
      </c>
      <c r="D3063" s="208" t="str">
        <f t="shared" si="1579"/>
        <v>-5.95700641669212+0.0166305043990797i</v>
      </c>
      <c r="E3063" t="str">
        <f t="shared" si="1580"/>
        <v>2870</v>
      </c>
      <c r="F3063" t="str">
        <f t="shared" si="1581"/>
        <v>0.777000777000777</v>
      </c>
      <c r="G3063" t="str">
        <f t="shared" si="1576"/>
        <v>0.777000777000777</v>
      </c>
      <c r="H3063" t="str">
        <f t="shared" si="1582"/>
        <v>9.12108902842926+0.331666118344738i</v>
      </c>
      <c r="I3063" t="str">
        <f t="shared" si="1583"/>
        <v>4433.5726323786i</v>
      </c>
      <c r="J3063" t="str">
        <f t="shared" si="1577"/>
        <v>-26606.1281255099+969.9238176402i</v>
      </c>
      <c r="K3063" t="str">
        <f t="shared" si="1584"/>
        <v>0.00606668322461897-0.166416112518819i</v>
      </c>
      <c r="L3063" t="str">
        <f t="shared" si="1585"/>
        <v>0.000461430100525851-0.0107305455310432i</v>
      </c>
      <c r="M3063" t="str">
        <f t="shared" si="1586"/>
        <v>0.00652811332514482-0.177146658049862i</v>
      </c>
      <c r="N3063" t="str">
        <f t="shared" si="1587"/>
        <v>-11.56745620562i</v>
      </c>
      <c r="O3063" t="str">
        <f t="shared" si="1588"/>
        <v>0.541215480860692+0.840883941621393i</v>
      </c>
      <c r="P3063" t="str">
        <f t="shared" si="1589"/>
        <v>0.458784519139308-0.840883941621393i</v>
      </c>
      <c r="Q3063" t="str">
        <f t="shared" si="1590"/>
        <v>-0.458784519139308+12.4083401472414i</v>
      </c>
      <c r="R3063" t="str">
        <f t="shared" si="1591"/>
        <v>-0.0690403263044954-0.0344211942263231i</v>
      </c>
      <c r="S3063" t="str">
        <f t="shared" si="1592"/>
        <v>1.19532191885224i</v>
      </c>
      <c r="T3063" t="str">
        <f t="shared" si="1593"/>
        <v>0.0411444079317942-0.0825254153164742i</v>
      </c>
      <c r="U3063" t="str">
        <f t="shared" si="1594"/>
        <v>0.0000333333333333333-0.0000999786059915544i</v>
      </c>
      <c r="V3063" t="str">
        <f t="shared" si="1595"/>
        <v>6.66666666666667E-06-0.000999786059915544i</v>
      </c>
      <c r="W3063" t="str">
        <f t="shared" si="1596"/>
        <v>0.0000275741777896328-0.0000916904903162491i</v>
      </c>
      <c r="X3063" t="str">
        <f t="shared" si="1597"/>
        <v>0.0000277014371238085-0.0000916060583147338i</v>
      </c>
      <c r="Y3063" t="str">
        <f t="shared" si="1598"/>
        <v>0.009+7.09371621180575i</v>
      </c>
      <c r="Z3063" t="str">
        <f t="shared" si="1599"/>
        <v>-0.000154906402622339-0.0000470585508526642i</v>
      </c>
      <c r="AA3063" t="str">
        <f t="shared" si="1600"/>
        <v>0.00215288745229648-1.69165711907734i</v>
      </c>
      <c r="AB3063" t="str">
        <f t="shared" si="1601"/>
        <v>0.194054823158275-0.389225551667898i</v>
      </c>
      <c r="AC3063" t="str">
        <f t="shared" si="1602"/>
        <v>0.932316806171286-0.0369170719112754i</v>
      </c>
      <c r="AD3063" t="str">
        <f t="shared" si="1603"/>
        <v>0.224321948640471-0.408599565766782i</v>
      </c>
      <c r="AE3063" t="str">
        <f t="shared" si="1604"/>
        <v>-0.000053977009537141+0.0000527384230185157i</v>
      </c>
      <c r="AF3063" t="str">
        <f t="shared" si="1605"/>
        <v>-15.0780954451214-0.315035613945658i</v>
      </c>
      <c r="AG3063" t="str">
        <f t="shared" si="1606"/>
        <v>0.99749956672377-0.00137688687474521i</v>
      </c>
      <c r="AH3063" t="str">
        <f t="shared" si="1607"/>
        <v>0.000833642030881219-0.000778990278002303i</v>
      </c>
      <c r="AI3063">
        <f t="shared" si="1608"/>
        <v>-58.85460774057605</v>
      </c>
      <c r="AJ3063">
        <f t="shared" si="1609"/>
        <v>-43.059001545751165</v>
      </c>
      <c r="AK3063"/>
      <c r="AL3063"/>
      <c r="AM3063"/>
      <c r="AN3063"/>
    </row>
    <row r="3064" spans="1:40" x14ac:dyDescent="0.25">
      <c r="A3064"/>
      <c r="B3064">
        <f t="shared" si="1610"/>
        <v>1130000</v>
      </c>
      <c r="C3064" s="237" t="str">
        <f t="shared" si="1578"/>
        <v>-5.98529899840767E-08+0.00216727658329199i</v>
      </c>
      <c r="D3064" s="208" t="str">
        <f t="shared" si="1579"/>
        <v>-5.95700641587888+0.0166157871385719i</v>
      </c>
      <c r="E3064" t="str">
        <f t="shared" si="1580"/>
        <v>2870</v>
      </c>
      <c r="F3064" t="str">
        <f t="shared" si="1581"/>
        <v>0.777000777000777</v>
      </c>
      <c r="G3064" t="str">
        <f t="shared" si="1576"/>
        <v>0.777000777000777</v>
      </c>
      <c r="H3064" t="str">
        <f t="shared" si="1582"/>
        <v>9.1211119685829+0.331373506007635i</v>
      </c>
      <c r="I3064" t="str">
        <f t="shared" si="1583"/>
        <v>4437.49962319558i</v>
      </c>
      <c r="J3064" t="str">
        <f t="shared" si="1577"/>
        <v>-26653.2829733734+970.782917567252i</v>
      </c>
      <c r="K3064" t="str">
        <f t="shared" si="1584"/>
        <v>0.00605596389828031-0.166269220993185i</v>
      </c>
      <c r="L3064" t="str">
        <f t="shared" si="1585"/>
        <v>0.000460615275504462-0.0107210844807831i</v>
      </c>
      <c r="M3064" t="str">
        <f t="shared" si="1586"/>
        <v>0.00651657917378477-0.176990305473968i</v>
      </c>
      <c r="N3064" t="str">
        <f t="shared" si="1587"/>
        <v>-11.5777019595666i</v>
      </c>
      <c r="O3064" t="str">
        <f t="shared" si="1588"/>
        <v>0.549802413161828+0.83529474228049i</v>
      </c>
      <c r="P3064" t="str">
        <f t="shared" si="1589"/>
        <v>0.450197586838172-0.83529474228049i</v>
      </c>
      <c r="Q3064" t="str">
        <f t="shared" si="1590"/>
        <v>-0.450197586838172+12.4129967018471i</v>
      </c>
      <c r="R3064" t="str">
        <f t="shared" si="1591"/>
        <v>-0.0685172080482634-0.0337832447063773i</v>
      </c>
      <c r="S3064" t="str">
        <f t="shared" si="1592"/>
        <v>1.19638066280162i</v>
      </c>
      <c r="T3064" t="str">
        <f t="shared" si="1593"/>
        <v>0.040417620693405-0.0819726627780979i</v>
      </c>
      <c r="U3064" t="str">
        <f t="shared" si="1594"/>
        <v>0.0000333333333333335-0.0000998901293490842i</v>
      </c>
      <c r="V3064" t="str">
        <f t="shared" si="1595"/>
        <v>6.66666666666667E-06-0.000998901293490842i</v>
      </c>
      <c r="W3064" t="str">
        <f t="shared" si="1596"/>
        <v>0.0000275741262354641-0.0000916107644713825i</v>
      </c>
      <c r="X3064" t="str">
        <f t="shared" si="1597"/>
        <v>0.0000277011423898586-0.0000915264064127929i</v>
      </c>
      <c r="Y3064" t="str">
        <f t="shared" si="1598"/>
        <v>0.009+7.09999939711293i</v>
      </c>
      <c r="Z3064" t="str">
        <f t="shared" si="1599"/>
        <v>-0.000154634743153697-0.0000470160614763734i</v>
      </c>
      <c r="AA3064" t="str">
        <f t="shared" si="1600"/>
        <v>0.00214907855670929-1.69016004394532i</v>
      </c>
      <c r="AB3064" t="str">
        <f t="shared" si="1601"/>
        <v>0.190626980199565-0.386618531626129i</v>
      </c>
      <c r="AC3064" t="str">
        <f t="shared" si="1602"/>
        <v>0.932814503794724-0.0362585577284951i</v>
      </c>
      <c r="AD3064" t="str">
        <f t="shared" si="1603"/>
        <v>0.22013445790761-0.405907897160418i</v>
      </c>
      <c r="AE3064" t="str">
        <f t="shared" si="1604"/>
        <v>-0.0000531246260044612+0.0000524176082154061i</v>
      </c>
      <c r="AF3064" t="str">
        <f t="shared" si="1605"/>
        <v>-15.0781183844618-0.314757718869063i</v>
      </c>
      <c r="AG3064" t="str">
        <f t="shared" si="1606"/>
        <v>0.997518214072525-0.00135002395069183i</v>
      </c>
      <c r="AH3064" t="str">
        <f t="shared" si="1607"/>
        <v>0.000820600329522022-0.000774451709260044i</v>
      </c>
      <c r="AI3064">
        <f t="shared" si="1608"/>
        <v>-58.951168947936864</v>
      </c>
      <c r="AJ3064">
        <f t="shared" si="1609"/>
        <v>-43.342760175964941</v>
      </c>
      <c r="AK3064"/>
      <c r="AL3064"/>
      <c r="AM3064"/>
      <c r="AN3064"/>
    </row>
    <row r="3065" spans="1:40" x14ac:dyDescent="0.25">
      <c r="A3065"/>
      <c r="B3065">
        <f t="shared" si="1610"/>
        <v>1131000</v>
      </c>
      <c r="C3065" s="237" t="str">
        <f t="shared" si="1578"/>
        <v>-5.97471959438809E-08+0.00216536033521066i</v>
      </c>
      <c r="D3065" s="208" t="str">
        <f t="shared" si="1579"/>
        <v>-5.9570064150678+0.0166010959032817i</v>
      </c>
      <c r="E3065" t="str">
        <f t="shared" si="1580"/>
        <v>2870</v>
      </c>
      <c r="F3065" t="str">
        <f t="shared" si="1581"/>
        <v>0.777000777000777</v>
      </c>
      <c r="G3065" t="str">
        <f t="shared" si="1576"/>
        <v>0.777000777000777</v>
      </c>
      <c r="H3065" t="str">
        <f t="shared" si="1582"/>
        <v>9.12113484803801+0.331081408737916i</v>
      </c>
      <c r="I3065" t="str">
        <f t="shared" si="1583"/>
        <v>4441.42661401257i</v>
      </c>
      <c r="J3065" t="str">
        <f t="shared" si="1577"/>
        <v>-26700.4795696634+971.642017494302i</v>
      </c>
      <c r="K3065" t="str">
        <f t="shared" si="1584"/>
        <v>0.00604527294529444-0.1661225882194i</v>
      </c>
      <c r="L3065" t="str">
        <f t="shared" si="1585"/>
        <v>0.000459802605566804-0.0107116400684309i</v>
      </c>
      <c r="M3065" t="str">
        <f t="shared" si="1586"/>
        <v>0.00650507555086124-0.176834228287831i</v>
      </c>
      <c r="N3065" t="str">
        <f t="shared" si="1587"/>
        <v>-11.5879477135131i</v>
      </c>
      <c r="O3065" t="str">
        <f t="shared" si="1588"/>
        <v>0.558331630198883+0.829617858245263i</v>
      </c>
      <c r="P3065" t="str">
        <f t="shared" si="1589"/>
        <v>0.441668369801117-0.829617858245263i</v>
      </c>
      <c r="Q3065" t="str">
        <f t="shared" si="1590"/>
        <v>-0.441668369801117+12.4175655717584i</v>
      </c>
      <c r="R3065" t="str">
        <f t="shared" si="1591"/>
        <v>-0.0679890972732636-0.0331497936262473i</v>
      </c>
      <c r="S3065" t="str">
        <f t="shared" si="1592"/>
        <v>1.197439406751i</v>
      </c>
      <c r="T3065" t="str">
        <f t="shared" si="1593"/>
        <v>0.0396948692137316-0.0814128243044328i</v>
      </c>
      <c r="U3065" t="str">
        <f t="shared" si="1594"/>
        <v>0.0000333333333333332-0.0000998018091639826i</v>
      </c>
      <c r="V3065" t="str">
        <f t="shared" si="1595"/>
        <v>6.66666666666667E-06-0.000998018091639826i</v>
      </c>
      <c r="W3065" t="str">
        <f t="shared" si="1596"/>
        <v>0.0000275740746358936-0.0000915311808555118i</v>
      </c>
      <c r="X3065" t="str">
        <f t="shared" si="1597"/>
        <v>0.0000277008482554728-0.0000914468966071153i</v>
      </c>
      <c r="Y3065" t="str">
        <f t="shared" si="1598"/>
        <v>0.009+7.10628258242011i</v>
      </c>
      <c r="Z3065" t="str">
        <f t="shared" si="1599"/>
        <v>-0.000154363803944059-0.0000469736491664023i</v>
      </c>
      <c r="AA3065" t="str">
        <f t="shared" si="1600"/>
        <v>0.00214527976035268-1.68866561624958i</v>
      </c>
      <c r="AB3065" t="str">
        <f t="shared" si="1601"/>
        <v>0.187218171624463-0.383978091248803i</v>
      </c>
      <c r="AC3065" t="str">
        <f t="shared" si="1602"/>
        <v>0.933317398905495-0.0356043873941196i</v>
      </c>
      <c r="AD3065" t="str">
        <f t="shared" si="1603"/>
        <v>0.215974653663563-0.403173075369354i</v>
      </c>
      <c r="AE3065" t="str">
        <f t="shared" si="1604"/>
        <v>-0.0000522771796907478+0.0000520902119518108i</v>
      </c>
      <c r="AF3065" t="str">
        <f t="shared" si="1605"/>
        <v>-15.0781412631058-0.314480312834634i</v>
      </c>
      <c r="AG3065" t="str">
        <f t="shared" si="1606"/>
        <v>0.997537092514932-0.00132337748419492i</v>
      </c>
      <c r="AH3065" t="str">
        <f t="shared" si="1607"/>
        <v>0.000807631919078968-0.000769810600804848i</v>
      </c>
      <c r="AI3065">
        <f t="shared" si="1608"/>
        <v>-59.048733204194725</v>
      </c>
      <c r="AJ3065">
        <f t="shared" si="1609"/>
        <v>-43.626519328778826</v>
      </c>
      <c r="AK3065"/>
      <c r="AL3065"/>
      <c r="AM3065"/>
      <c r="AN3065"/>
    </row>
    <row r="3066" spans="1:40" x14ac:dyDescent="0.25">
      <c r="A3066"/>
      <c r="B3066">
        <f t="shared" si="1610"/>
        <v>1132000</v>
      </c>
      <c r="C3066" s="237" t="str">
        <f t="shared" si="1578"/>
        <v>-5.96416821527248E-08+0.00216344747272663i</v>
      </c>
      <c r="D3066" s="208" t="str">
        <f t="shared" si="1579"/>
        <v>-5.95700641425885+0.0165864306242375i</v>
      </c>
      <c r="E3066" t="str">
        <f t="shared" si="1580"/>
        <v>2870</v>
      </c>
      <c r="F3066" t="str">
        <f t="shared" si="1581"/>
        <v>0.777000777000777</v>
      </c>
      <c r="G3066" t="str">
        <f t="shared" si="1576"/>
        <v>0.777000777000777</v>
      </c>
      <c r="H3066" t="str">
        <f t="shared" si="1582"/>
        <v>9.1211576670084+0.33078982517891i</v>
      </c>
      <c r="I3066" t="str">
        <f t="shared" si="1583"/>
        <v>4445.35360482956i</v>
      </c>
      <c r="J3066" t="str">
        <f t="shared" si="1577"/>
        <v>-26747.7179143801+972.501117421352i</v>
      </c>
      <c r="K3066" t="str">
        <f t="shared" si="1584"/>
        <v>0.00603461026565462-0.165976213515257i</v>
      </c>
      <c r="L3066" t="str">
        <f t="shared" si="1585"/>
        <v>0.000458992083124413-0.0107022122502187i</v>
      </c>
      <c r="M3066" t="str">
        <f t="shared" si="1586"/>
        <v>0.00649360234877903-0.176678425765476i</v>
      </c>
      <c r="N3066" t="str">
        <f t="shared" si="1587"/>
        <v>-11.5981934674596i</v>
      </c>
      <c r="O3066" t="str">
        <f t="shared" si="1588"/>
        <v>0.566802236621171+0.823853885444038i</v>
      </c>
      <c r="P3066" t="str">
        <f t="shared" si="1589"/>
        <v>0.433197763378829-0.823853885444038i</v>
      </c>
      <c r="Q3066" t="str">
        <f t="shared" si="1590"/>
        <v>-0.433197763378829+12.4220473529036i</v>
      </c>
      <c r="R3066" t="str">
        <f t="shared" si="1591"/>
        <v>-0.0674560188072207-0.0325208844748666i</v>
      </c>
      <c r="S3066" t="str">
        <f t="shared" si="1592"/>
        <v>1.19849815070038i</v>
      </c>
      <c r="T3066" t="str">
        <f t="shared" si="1593"/>
        <v>0.0389762199022683-0.0808459137940641i</v>
      </c>
      <c r="U3066" t="str">
        <f t="shared" si="1594"/>
        <v>0.0000333333333333333-0.0000997136450216118i</v>
      </c>
      <c r="V3066" t="str">
        <f t="shared" si="1595"/>
        <v>6.66666666666667E-06-0.000997136450216118i</v>
      </c>
      <c r="W3066" t="str">
        <f t="shared" si="1596"/>
        <v>0.0000275740229909223-0.0000914517390916887i</v>
      </c>
      <c r="X3066" t="str">
        <f t="shared" si="1597"/>
        <v>0.000027700554718374-0.0000913675285211076i</v>
      </c>
      <c r="Y3066" t="str">
        <f t="shared" si="1598"/>
        <v>0.009+7.11256576772729i</v>
      </c>
      <c r="Z3066" t="str">
        <f t="shared" si="1599"/>
        <v>-0.000154093582449426-0.0000469313137114302i</v>
      </c>
      <c r="AA3066" t="str">
        <f t="shared" si="1600"/>
        <v>0.00214149102755377-1.68717382897363i</v>
      </c>
      <c r="AB3066" t="str">
        <f t="shared" si="1601"/>
        <v>0.183828710648867-0.381304296087659i</v>
      </c>
      <c r="AC3066" t="str">
        <f t="shared" si="1602"/>
        <v>0.933825467776862-0.0349546056806134i</v>
      </c>
      <c r="AD3066" t="str">
        <f t="shared" si="1603"/>
        <v>0.211842983823175-0.400395385458965i</v>
      </c>
      <c r="AE3066" t="str">
        <f t="shared" si="1604"/>
        <v>-0.0000514347257376728+0.0000517562898102202i</v>
      </c>
      <c r="AF3066" t="str">
        <f t="shared" si="1605"/>
        <v>-15.0781640812672-0.314203394554672i</v>
      </c>
      <c r="AG3066" t="str">
        <f t="shared" si="1606"/>
        <v>0.997556199700225-0.00129694964024656i</v>
      </c>
      <c r="AH3066" t="str">
        <f t="shared" si="1607"/>
        <v>0.000794737670664902-0.000765067802761028i</v>
      </c>
      <c r="AI3066">
        <f t="shared" si="1608"/>
        <v>-59.147320085268014</v>
      </c>
      <c r="AJ3066">
        <f t="shared" si="1609"/>
        <v>-43.910278712432266</v>
      </c>
      <c r="AK3066"/>
      <c r="AL3066"/>
      <c r="AM3066"/>
      <c r="AN3066"/>
    </row>
    <row r="3067" spans="1:40" x14ac:dyDescent="0.25">
      <c r="A3067"/>
      <c r="B3067">
        <f t="shared" si="1610"/>
        <v>1133000</v>
      </c>
      <c r="C3067" s="237" t="str">
        <f t="shared" si="1578"/>
        <v>-5.95364476216403E-08+0.0021615379868754i</v>
      </c>
      <c r="D3067" s="208" t="str">
        <f t="shared" si="1579"/>
        <v>-5.95700641345206+0.0165717912327114i</v>
      </c>
      <c r="E3067" t="str">
        <f t="shared" si="1580"/>
        <v>2870</v>
      </c>
      <c r="F3067" t="str">
        <f t="shared" si="1581"/>
        <v>0.777000777000777</v>
      </c>
      <c r="G3067" t="str">
        <f t="shared" si="1576"/>
        <v>0.777000777000777</v>
      </c>
      <c r="H3067" t="str">
        <f t="shared" si="1582"/>
        <v>9.12118042570703+0.330498753978704i</v>
      </c>
      <c r="I3067" t="str">
        <f t="shared" si="1583"/>
        <v>4449.28059564654i</v>
      </c>
      <c r="J3067" t="str">
        <f t="shared" si="1577"/>
        <v>-26794.9980075234+973.360217348403i</v>
      </c>
      <c r="K3067" t="str">
        <f t="shared" si="1584"/>
        <v>0.00602397575979426-0.165830096200943i</v>
      </c>
      <c r="L3067" t="str">
        <f t="shared" si="1585"/>
        <v>0.00045818370062219-0.0106928009825317i</v>
      </c>
      <c r="M3067" t="str">
        <f t="shared" si="1586"/>
        <v>0.00648215946041645-0.176522897183475i</v>
      </c>
      <c r="N3067" t="str">
        <f t="shared" si="1587"/>
        <v>-11.6084392214061i</v>
      </c>
      <c r="O3067" t="str">
        <f t="shared" si="1588"/>
        <v>0.575213343230549+0.818003428947296i</v>
      </c>
      <c r="P3067" t="str">
        <f t="shared" si="1589"/>
        <v>0.424786656769451-0.818003428947296i</v>
      </c>
      <c r="Q3067" t="str">
        <f t="shared" si="1590"/>
        <v>-0.424786656769451+12.4264426503534i</v>
      </c>
      <c r="R3067" t="str">
        <f t="shared" si="1591"/>
        <v>-0.0669179978367412-0.0318965608535927i</v>
      </c>
      <c r="S3067" t="str">
        <f t="shared" si="1592"/>
        <v>1.19955689464976i</v>
      </c>
      <c r="T3067" t="str">
        <f t="shared" si="1593"/>
        <v>0.0382617394875428-0.0802719456812206i</v>
      </c>
      <c r="U3067" t="str">
        <f t="shared" si="1594"/>
        <v>0.0000333333333333333-0.0000996256365087951i</v>
      </c>
      <c r="V3067" t="str">
        <f t="shared" si="1595"/>
        <v>6.66666666666667E-06-0.000996256365087951i</v>
      </c>
      <c r="W3067" t="str">
        <f t="shared" si="1596"/>
        <v>0.0000275739713005505-0.0000913724388042932i</v>
      </c>
      <c r="X3067" t="str">
        <f t="shared" si="1597"/>
        <v>0.0000277002617762948-0.0000912883017795039i</v>
      </c>
      <c r="Y3067" t="str">
        <f t="shared" si="1598"/>
        <v>0.009+7.11884895303447i</v>
      </c>
      <c r="Z3067" t="str">
        <f t="shared" si="1599"/>
        <v>-0.000153824076137021-0.0000468890549009131i</v>
      </c>
      <c r="AA3067" t="str">
        <f t="shared" si="1600"/>
        <v>0.00213771232279706-1.68568467512576i</v>
      </c>
      <c r="AB3067" t="str">
        <f t="shared" si="1601"/>
        <v>0.180458911993374-0.378597214220763i</v>
      </c>
      <c r="AC3067" t="str">
        <f t="shared" si="1602"/>
        <v>0.934338686323752-0.0343092574814965i</v>
      </c>
      <c r="AD3067" t="str">
        <f t="shared" si="1603"/>
        <v>0.207739893358928-0.397575117211423i</v>
      </c>
      <c r="AE3067" t="str">
        <f t="shared" si="1604"/>
        <v>-0.0000505973186709039+0.0000514158978352985i</v>
      </c>
      <c r="AF3067" t="str">
        <f t="shared" si="1605"/>
        <v>-15.0781868391591-0.313926962745993i</v>
      </c>
      <c r="AG3067" t="str">
        <f t="shared" si="1606"/>
        <v>0.997575533257124-0.00127074255826643i</v>
      </c>
      <c r="AH3067" t="str">
        <f t="shared" si="1607"/>
        <v>0.000781918445601691-0.000760224172668144i</v>
      </c>
      <c r="AI3067">
        <f t="shared" si="1608"/>
        <v>-59.246949794437498</v>
      </c>
      <c r="AJ3067">
        <f t="shared" si="1609"/>
        <v>-44.194038036000066</v>
      </c>
      <c r="AK3067"/>
      <c r="AL3067"/>
      <c r="AM3067"/>
      <c r="AN3067"/>
    </row>
    <row r="3068" spans="1:40" x14ac:dyDescent="0.25">
      <c r="A3068"/>
      <c r="B3068">
        <f t="shared" si="1610"/>
        <v>1134000</v>
      </c>
      <c r="C3068" s="237" t="str">
        <f t="shared" si="1578"/>
        <v>-5.94314913660173E-08+0.00215963186872408i</v>
      </c>
      <c r="D3068" s="208" t="str">
        <f t="shared" si="1579"/>
        <v>-5.95700641264739+0.016557177660218i</v>
      </c>
      <c r="E3068" t="str">
        <f t="shared" si="1580"/>
        <v>2870</v>
      </c>
      <c r="F3068" t="str">
        <f t="shared" si="1581"/>
        <v>0.777000777000777</v>
      </c>
      <c r="G3068" t="str">
        <f t="shared" si="1576"/>
        <v>0.777000777000777</v>
      </c>
      <c r="H3068" t="str">
        <f t="shared" si="1582"/>
        <v>9.12120312434583+0.330208193790115i</v>
      </c>
      <c r="I3068" t="str">
        <f t="shared" si="1583"/>
        <v>4453.20758646353i</v>
      </c>
      <c r="J3068" t="str">
        <f t="shared" si="1577"/>
        <v>-26842.3198490934+974.219317275454i</v>
      </c>
      <c r="K3068" t="str">
        <f t="shared" si="1584"/>
        <v>0.00601336932858448-0.16568423559903i</v>
      </c>
      <c r="L3068" t="str">
        <f t="shared" si="1585"/>
        <v>0.000457377450538209-0.0106834062219075i</v>
      </c>
      <c r="M3068" t="str">
        <f t="shared" si="1586"/>
        <v>0.00647074677912269-0.176367641820938i</v>
      </c>
      <c r="N3068" t="str">
        <f t="shared" si="1587"/>
        <v>-11.6186849753526i</v>
      </c>
      <c r="O3068" t="str">
        <f t="shared" si="1588"/>
        <v>0.583564067074839+0.812067102904109i</v>
      </c>
      <c r="P3068" t="str">
        <f t="shared" si="1589"/>
        <v>0.416435932925161-0.812067102904109i</v>
      </c>
      <c r="Q3068" t="str">
        <f t="shared" si="1590"/>
        <v>-0.416435932925161+12.4307520782567i</v>
      </c>
      <c r="R3068" t="str">
        <f t="shared" si="1591"/>
        <v>-0.0663750599142368-0.031276866474304i</v>
      </c>
      <c r="S3068" t="str">
        <f t="shared" si="1592"/>
        <v>1.20061563859915i</v>
      </c>
      <c r="T3068" t="str">
        <f t="shared" si="1593"/>
        <v>0.0375514950154268-0.0796909349459883i</v>
      </c>
      <c r="U3068" t="str">
        <f t="shared" si="1594"/>
        <v>0.0000333333333333335-0.000099537783213814i</v>
      </c>
      <c r="V3068" t="str">
        <f t="shared" si="1595"/>
        <v>6.66666666666667E-06-0.00099537783213814i</v>
      </c>
      <c r="W3068" t="str">
        <f t="shared" si="1596"/>
        <v>0.0000275739195647794-0.0000912932796190331i</v>
      </c>
      <c r="X3068" t="str">
        <f t="shared" si="1597"/>
        <v>0.0000276999694269786-0.0000912092160083645i</v>
      </c>
      <c r="Y3068" t="str">
        <f t="shared" si="1598"/>
        <v>0.009+7.12513213834165i</v>
      </c>
      <c r="Z3068" t="str">
        <f t="shared" si="1599"/>
        <v>-0.00015355528248523-0.000046846872525082i</v>
      </c>
      <c r="AA3068" t="str">
        <f t="shared" si="1600"/>
        <v>0.00213394361072356-1.68419814773891i</v>
      </c>
      <c r="AB3068" t="str">
        <f t="shared" si="1601"/>
        <v>0.177109091875313-0.37585691630068i</v>
      </c>
      <c r="AC3068" t="str">
        <f t="shared" si="1602"/>
        <v>0.934857030095765-0.0336683878096604i</v>
      </c>
      <c r="AD3068" t="str">
        <f t="shared" si="1603"/>
        <v>0.203665824249913-0.394712565095071i</v>
      </c>
      <c r="AE3068" t="str">
        <f t="shared" si="1604"/>
        <v>-0.0000497650123963394+0.0000510690925272918i</v>
      </c>
      <c r="AF3068" t="str">
        <f t="shared" si="1605"/>
        <v>-15.0782095369932-0.313651016129897i</v>
      </c>
      <c r="AG3068" t="str">
        <f t="shared" si="1606"/>
        <v>0.99759509079411-0.00124475835190312i</v>
      </c>
      <c r="AH3068" t="str">
        <f t="shared" si="1607"/>
        <v>0.000769175095359078-0.000755280575369483i</v>
      </c>
      <c r="AI3068">
        <f t="shared" si="1608"/>
        <v>-59.347643189310105</v>
      </c>
      <c r="AJ3068">
        <f t="shared" si="1609"/>
        <v>-44.477797009425565</v>
      </c>
      <c r="AK3068"/>
      <c r="AL3068"/>
      <c r="AM3068"/>
      <c r="AN3068"/>
    </row>
    <row r="3069" spans="1:40" x14ac:dyDescent="0.25">
      <c r="A3069"/>
      <c r="B3069">
        <f t="shared" si="1610"/>
        <v>1135000</v>
      </c>
      <c r="C3069" s="237" t="str">
        <f t="shared" si="1578"/>
        <v>-5.93268124055812E-08+0.00215772910937125i</v>
      </c>
      <c r="D3069" s="208" t="str">
        <f t="shared" si="1579"/>
        <v>-5.95700641184485+0.0165425898385129i</v>
      </c>
      <c r="E3069" t="str">
        <f t="shared" si="1580"/>
        <v>2870</v>
      </c>
      <c r="F3069" t="str">
        <f t="shared" si="1581"/>
        <v>0.777000777000777</v>
      </c>
      <c r="G3069" t="str">
        <f t="shared" si="1576"/>
        <v>0.777000777000777</v>
      </c>
      <c r="H3069" t="str">
        <f t="shared" si="1582"/>
        <v>9.12122576313585+0.329918143270672i</v>
      </c>
      <c r="I3069" t="str">
        <f t="shared" si="1583"/>
        <v>4457.13457728052i</v>
      </c>
      <c r="J3069" t="str">
        <f t="shared" si="1577"/>
        <v>-26889.6834390899+975.078417202505i</v>
      </c>
      <c r="K3069" t="str">
        <f t="shared" si="1584"/>
        <v>0.00600279087333185-0.165538631034461i</v>
      </c>
      <c r="L3069" t="str">
        <f t="shared" si="1585"/>
        <v>0.000456573325383536-0.0106740279250352i</v>
      </c>
      <c r="M3069" t="str">
        <f t="shared" si="1586"/>
        <v>0.00645936419871539-0.176212658959496i</v>
      </c>
      <c r="N3069" t="str">
        <f t="shared" si="1587"/>
        <v>-11.6289307292992i</v>
      </c>
      <c r="O3069" t="str">
        <f t="shared" si="1588"/>
        <v>0.591853531540593+0.806045530477608i</v>
      </c>
      <c r="P3069" t="str">
        <f t="shared" si="1589"/>
        <v>0.408146468459407-0.806045530477608i</v>
      </c>
      <c r="Q3069" t="str">
        <f t="shared" si="1590"/>
        <v>-0.408146468459407+12.4349762597768i</v>
      </c>
      <c r="R3069" t="str">
        <f t="shared" si="1591"/>
        <v>-0.0658272309648722-0.0306618451573527i</v>
      </c>
      <c r="S3069" t="str">
        <f t="shared" si="1592"/>
        <v>1.20167438254853i</v>
      </c>
      <c r="T3069" t="str">
        <f t="shared" si="1593"/>
        <v>0.0368455538472604-0.0791028971245923i</v>
      </c>
      <c r="U3069" t="str">
        <f t="shared" si="1594"/>
        <v>0.0000333333333333332-0.0000994500847264002i</v>
      </c>
      <c r="V3069" t="str">
        <f t="shared" si="1595"/>
        <v>6.66666666666667E-06-0.000994500847264012i</v>
      </c>
      <c r="W3069" t="str">
        <f t="shared" si="1596"/>
        <v>0.0000275738677836087-0.0000912142611629309i</v>
      </c>
      <c r="X3069" t="str">
        <f t="shared" si="1597"/>
        <v>0.0000276996776681775-0.0000911302708350634i</v>
      </c>
      <c r="Y3069" t="str">
        <f t="shared" si="1598"/>
        <v>0.009+7.13141532364883i</v>
      </c>
      <c r="Z3069" t="str">
        <f t="shared" si="1599"/>
        <v>-0.000153287198983537-0.0000468047663749358i</v>
      </c>
      <c r="AA3069" t="str">
        <f t="shared" si="1600"/>
        <v>0.00213018485613003-1.6827142398706i</v>
      </c>
      <c r="AB3069" t="str">
        <f t="shared" si="1601"/>
        <v>0.173779567999899-0.373083475602966i</v>
      </c>
      <c r="AC3069" t="str">
        <f t="shared" si="1602"/>
        <v>0.935380474270158-0.0330320417955368i</v>
      </c>
      <c r="AD3069" t="str">
        <f t="shared" si="1603"/>
        <v>0.199621215431095-0.39180802823314i</v>
      </c>
      <c r="AE3069" t="str">
        <f t="shared" si="1604"/>
        <v>-0.0000489378601963982+0.0000507159308353876i</v>
      </c>
      <c r="AF3069" t="str">
        <f t="shared" si="1605"/>
        <v>-15.0782321749807-0.313375553432159i</v>
      </c>
      <c r="AG3069" t="str">
        <f t="shared" si="1606"/>
        <v>0.997614869899705-0.00121899910883825i</v>
      </c>
      <c r="AH3069" t="str">
        <f t="shared" si="1607"/>
        <v>0.000756508461494716-0.0007502378828999i</v>
      </c>
      <c r="AI3069">
        <f t="shared" si="1608"/>
        <v>-59.449421810249746</v>
      </c>
      <c r="AJ3069">
        <f t="shared" si="1609"/>
        <v>-44.761555343553248</v>
      </c>
      <c r="AK3069"/>
      <c r="AL3069"/>
      <c r="AM3069"/>
      <c r="AN3069"/>
    </row>
    <row r="3070" spans="1:40" x14ac:dyDescent="0.25">
      <c r="A3070"/>
      <c r="B3070">
        <f t="shared" si="1610"/>
        <v>1136000</v>
      </c>
      <c r="C3070" s="237" t="str">
        <f t="shared" si="1578"/>
        <v>-5.92224097643709E-08+0.00215582969994685i</v>
      </c>
      <c r="D3070" s="208" t="str">
        <f t="shared" si="1579"/>
        <v>-5.95700641104444+0.0165280276995925i</v>
      </c>
      <c r="E3070" t="str">
        <f t="shared" si="1580"/>
        <v>2870</v>
      </c>
      <c r="F3070" t="str">
        <f t="shared" si="1581"/>
        <v>0.777000777000777</v>
      </c>
      <c r="G3070" t="str">
        <f t="shared" si="1576"/>
        <v>0.777000777000777</v>
      </c>
      <c r="H3070" t="str">
        <f t="shared" si="1582"/>
        <v>9.1212483422872+0.329628601082595i</v>
      </c>
      <c r="I3070" t="str">
        <f t="shared" si="1583"/>
        <v>4461.06156809751i</v>
      </c>
      <c r="J3070" t="str">
        <f t="shared" si="1577"/>
        <v>-26937.0887775131+975.937517129555i</v>
      </c>
      <c r="K3070" t="str">
        <f t="shared" si="1584"/>
        <v>0.00599224029577595-0.165393281834538i</v>
      </c>
      <c r="L3070" t="str">
        <f t="shared" si="1585"/>
        <v>0.000455771317702076-0.0106646660487555i</v>
      </c>
      <c r="M3070" t="str">
        <f t="shared" si="1586"/>
        <v>0.00644801161347803-0.176057947883293i</v>
      </c>
      <c r="N3070" t="str">
        <f t="shared" si="1587"/>
        <v>-11.6391764832457i</v>
      </c>
      <c r="O3070" t="str">
        <f t="shared" si="1588"/>
        <v>0.600080866444806+0.799939343779796i</v>
      </c>
      <c r="P3070" t="str">
        <f t="shared" si="1589"/>
        <v>0.399919133555194-0.799939343779796i</v>
      </c>
      <c r="Q3070" t="str">
        <f t="shared" si="1590"/>
        <v>-0.399919133555194+12.4391158270255i</v>
      </c>
      <c r="R3070" t="str">
        <f t="shared" si="1591"/>
        <v>-0.0652745372935762-0.0300515408294031i</v>
      </c>
      <c r="S3070" t="str">
        <f t="shared" si="1592"/>
        <v>1.20273312649791i</v>
      </c>
      <c r="T3070" t="str">
        <f t="shared" si="1593"/>
        <v>0.0361439836578276-0.0785078483198073i</v>
      </c>
      <c r="U3070" t="str">
        <f t="shared" si="1594"/>
        <v>0.0000333333333333332-0.0000993625406377328i</v>
      </c>
      <c r="V3070" t="str">
        <f t="shared" si="1595"/>
        <v>6.66666666666667E-06-0.000993625406377328i</v>
      </c>
      <c r="W3070" t="str">
        <f t="shared" si="1596"/>
        <v>0.0000275738159570397-0.0000911353830643275i</v>
      </c>
      <c r="X3070" t="str">
        <f t="shared" si="1597"/>
        <v>0.0000276993864976545-0.000091051465888292i</v>
      </c>
      <c r="Y3070" t="str">
        <f t="shared" si="1598"/>
        <v>0.009+7.13769850895601i</v>
      </c>
      <c r="Z3070" t="str">
        <f t="shared" si="1599"/>
        <v>-0.000153019823132482-0.0000467627362422419i</v>
      </c>
      <c r="AA3070" t="str">
        <f t="shared" si="1600"/>
        <v>0.00212643602396806-1.68123294460277i</v>
      </c>
      <c r="AB3070" t="str">
        <f t="shared" si="1601"/>
        <v>0.170470659550684-0.370276968075272i</v>
      </c>
      <c r="AC3070" t="str">
        <f t="shared" si="1602"/>
        <v>0.93590899364476-0.0324002646851577i</v>
      </c>
      <c r="AD3070" t="str">
        <f t="shared" si="1603"/>
        <v>0.195606502743127-0.388861810372127i</v>
      </c>
      <c r="AE3070" t="str">
        <f t="shared" si="1604"/>
        <v>-0.000048115914726429+0.0000503564701510752i</v>
      </c>
      <c r="AF3070" t="str">
        <f t="shared" si="1605"/>
        <v>-15.0782547533316-0.313100573383003i</v>
      </c>
      <c r="AG3070" t="str">
        <f t="shared" si="1606"/>
        <v>0.997634868142751-0.00119346689059496i</v>
      </c>
      <c r="AH3070" t="str">
        <f t="shared" si="1607"/>
        <v>0.000743919375596166-0.000745096974373543i</v>
      </c>
      <c r="AI3070">
        <f t="shared" si="1608"/>
        <v>-59.552307910364597</v>
      </c>
      <c r="AJ3070">
        <f t="shared" si="1609"/>
        <v>-45.045312750150842</v>
      </c>
      <c r="AK3070"/>
      <c r="AL3070"/>
      <c r="AM3070"/>
      <c r="AN3070"/>
    </row>
    <row r="3071" spans="1:40" x14ac:dyDescent="0.25">
      <c r="A3071"/>
      <c r="B3071">
        <f t="shared" si="1610"/>
        <v>1137000</v>
      </c>
      <c r="C3071" s="237" t="str">
        <f t="shared" si="1578"/>
        <v>-5.91182824707145E-08+0.00215393363161203i</v>
      </c>
      <c r="D3071" s="208" t="str">
        <f t="shared" si="1579"/>
        <v>-5.95700641024612+0.0165134911756922i</v>
      </c>
      <c r="E3071" t="str">
        <f t="shared" si="1580"/>
        <v>2870</v>
      </c>
      <c r="F3071" t="str">
        <f t="shared" si="1581"/>
        <v>0.777000777000777</v>
      </c>
      <c r="G3071" t="str">
        <f t="shared" si="1576"/>
        <v>0.777000777000777</v>
      </c>
      <c r="H3071" t="str">
        <f t="shared" si="1582"/>
        <v>9.12127086200906+0.32933956589277i</v>
      </c>
      <c r="I3071" t="str">
        <f t="shared" si="1583"/>
        <v>4464.98855891449i</v>
      </c>
      <c r="J3071" t="str">
        <f t="shared" si="1577"/>
        <v>-26984.5358643628+976.796617056606i</v>
      </c>
      <c r="K3071" t="str">
        <f t="shared" si="1584"/>
        <v>0.00598171749808736-0.165248187328919i</v>
      </c>
      <c r="L3071" t="str">
        <f t="shared" si="1585"/>
        <v>0.000454971420070374-0.0106553205500591i</v>
      </c>
      <c r="M3071" t="str">
        <f t="shared" si="1586"/>
        <v>0.00643668891815773-0.175903507878978i</v>
      </c>
      <c r="N3071" t="str">
        <f t="shared" si="1587"/>
        <v>-11.6494222371922i</v>
      </c>
      <c r="O3071" t="str">
        <f t="shared" si="1588"/>
        <v>0.60824520812673+0.793749183804853i</v>
      </c>
      <c r="P3071" t="str">
        <f t="shared" si="1589"/>
        <v>0.39175479187327-0.793749183804853i</v>
      </c>
      <c r="Q3071" t="str">
        <f t="shared" si="1590"/>
        <v>-0.39175479187327+12.4431714209971i</v>
      </c>
      <c r="R3071" t="str">
        <f t="shared" si="1591"/>
        <v>-0.064717005592027-0.029445997521068i</v>
      </c>
      <c r="S3071" t="str">
        <f t="shared" si="1592"/>
        <v>1.20379187044729i</v>
      </c>
      <c r="T3071" t="str">
        <f t="shared" si="1593"/>
        <v>0.0354468524330727-0.0779058052113739i</v>
      </c>
      <c r="U3071" t="str">
        <f t="shared" si="1594"/>
        <v>0.0000333333333333333-0.0000992751505404263i</v>
      </c>
      <c r="V3071" t="str">
        <f t="shared" si="1595"/>
        <v>6.66666666666667E-06-0.000992751505404263i</v>
      </c>
      <c r="W3071" t="str">
        <f t="shared" si="1596"/>
        <v>0.0000275737640850731-0.0000910566449528683i</v>
      </c>
      <c r="X3071" t="str">
        <f t="shared" si="1597"/>
        <v>0.0000276990959131824-0.0000909728007980442i</v>
      </c>
      <c r="Y3071" t="str">
        <f t="shared" si="1598"/>
        <v>0.009+7.14398169426319i</v>
      </c>
      <c r="Z3071" t="str">
        <f t="shared" si="1599"/>
        <v>-0.000152753152443582-0.0000467207819195305i</v>
      </c>
      <c r="AA3071" t="str">
        <f t="shared" si="1600"/>
        <v>0.00212269707934337-1.67975425504172i</v>
      </c>
      <c r="AB3071" t="str">
        <f t="shared" si="1601"/>
        <v>0.167182687178783-0.367437472386468i</v>
      </c>
      <c r="AC3071" t="str">
        <f t="shared" si="1602"/>
        <v>0.936442562630907-0.0317731018380076i</v>
      </c>
      <c r="AD3071" t="str">
        <f t="shared" si="1603"/>
        <v>0.191622118882096-0.385874219849227i</v>
      </c>
      <c r="AE3071" t="str">
        <f t="shared" si="1604"/>
        <v>-0.0000472992280111037+0.0000499907683014285i</v>
      </c>
      <c r="AF3071" t="str">
        <f t="shared" si="1605"/>
        <v>-15.0782772722552-0.312826074717078i</v>
      </c>
      <c r="AG3071" t="str">
        <f t="shared" si="1606"/>
        <v>0.997655083072694-0.00116816373234704i</v>
      </c>
      <c r="AH3071" t="str">
        <f t="shared" si="1607"/>
        <v>0.000731408659222962-0.000739858735870472i</v>
      </c>
      <c r="AI3071">
        <f t="shared" si="1608"/>
        <v>-59.656324487171666</v>
      </c>
      <c r="AJ3071">
        <f t="shared" si="1609"/>
        <v>-45.329068941954056</v>
      </c>
      <c r="AK3071"/>
      <c r="AL3071"/>
      <c r="AM3071"/>
      <c r="AN3071"/>
    </row>
    <row r="3072" spans="1:40" x14ac:dyDescent="0.25">
      <c r="A3072"/>
      <c r="B3072">
        <f t="shared" si="1610"/>
        <v>1138000</v>
      </c>
      <c r="C3072" s="237" t="str">
        <f t="shared" si="1578"/>
        <v>-5.90144295572074E-08+0.00215204089555898i</v>
      </c>
      <c r="D3072" s="208" t="str">
        <f t="shared" si="1579"/>
        <v>-5.95700640944992+0.0164989801992855i</v>
      </c>
      <c r="E3072" t="str">
        <f t="shared" si="1580"/>
        <v>2870</v>
      </c>
      <c r="F3072" t="str">
        <f t="shared" si="1581"/>
        <v>0.777000777000777</v>
      </c>
      <c r="G3072" t="str">
        <f t="shared" si="1576"/>
        <v>0.777000777000777</v>
      </c>
      <c r="H3072" t="str">
        <f t="shared" si="1582"/>
        <v>9.12129332250972+0.329051036372744i</v>
      </c>
      <c r="I3072" t="str">
        <f t="shared" si="1583"/>
        <v>4468.91554973148i</v>
      </c>
      <c r="J3072" t="str">
        <f t="shared" si="1577"/>
        <v>-27032.0246996392+977.655716983656i</v>
      </c>
      <c r="K3072" t="str">
        <f t="shared" si="1584"/>
        <v>0.00597122238286507-0.1651033468496i</v>
      </c>
      <c r="L3072" t="str">
        <f t="shared" si="1585"/>
        <v>0.000454173625097472-0.0106459913860868i</v>
      </c>
      <c r="M3072" t="str">
        <f t="shared" si="1586"/>
        <v>0.00642539600796254-0.175749338235687i</v>
      </c>
      <c r="N3072" t="str">
        <f t="shared" si="1587"/>
        <v>-11.6596679911387i</v>
      </c>
      <c r="O3072" t="str">
        <f t="shared" si="1588"/>
        <v>0.616345699538227+0.787475700362071i</v>
      </c>
      <c r="P3072" t="str">
        <f t="shared" si="1589"/>
        <v>0.383654300461773-0.787475700362071i</v>
      </c>
      <c r="Q3072" t="str">
        <f t="shared" si="1590"/>
        <v>-0.383654300461773+12.4471436915008i</v>
      </c>
      <c r="R3072" t="str">
        <f t="shared" si="1591"/>
        <v>-0.06415466294572-0.0288452593644543i</v>
      </c>
      <c r="S3072" t="str">
        <f t="shared" si="1592"/>
        <v>1.20485061439667i</v>
      </c>
      <c r="T3072" t="str">
        <f t="shared" si="1593"/>
        <v>0.0347542284676941-0.077296785066562i</v>
      </c>
      <c r="U3072" t="str">
        <f t="shared" si="1594"/>
        <v>0.0000333333333333334-0.0000991879140285281i</v>
      </c>
      <c r="V3072" t="str">
        <f t="shared" si="1595"/>
        <v>6.66666666666667E-06-0.000991879140285281i</v>
      </c>
      <c r="W3072" t="str">
        <f t="shared" si="1596"/>
        <v>0.0000275737121677094-0.0000909780464595013i</v>
      </c>
      <c r="X3072" t="str">
        <f t="shared" si="1597"/>
        <v>0.0000276988059125431-0.000090894275195616i</v>
      </c>
      <c r="Y3072" t="str">
        <f t="shared" si="1598"/>
        <v>0.009+7.15026487957037i</v>
      </c>
      <c r="Z3072" t="str">
        <f t="shared" si="1599"/>
        <v>-0.00015248718443929-0.0000466789032000902i</v>
      </c>
      <c r="AA3072" t="str">
        <f t="shared" si="1600"/>
        <v>0.00211896798751491-1.67827816431796i</v>
      </c>
      <c r="AB3072" t="str">
        <f t="shared" si="1601"/>
        <v>0.163915972991535-0.364565069976468i</v>
      </c>
      <c r="AC3072" t="str">
        <f t="shared" si="1602"/>
        <v>0.93698115524629-0.0311505987247904i</v>
      </c>
      <c r="AD3072" t="str">
        <f t="shared" si="1603"/>
        <v>0.187668493350037-0.382845569559554i</v>
      </c>
      <c r="AE3072" t="str">
        <f t="shared" si="1604"/>
        <v>-0.0000464878514409644+0.0000496188835423992i</v>
      </c>
      <c r="AF3072" t="str">
        <f t="shared" si="1605"/>
        <v>-15.0782997319596-0.312552056173458i</v>
      </c>
      <c r="AG3072" t="str">
        <f t="shared" si="1606"/>
        <v>0.997675512219872-0.00114309164273367i</v>
      </c>
      <c r="AH3072" t="str">
        <f t="shared" si="1607"/>
        <v>0.000718977123851206-0.000734524060323374i</v>
      </c>
      <c r="AI3072">
        <f t="shared" si="1608"/>
        <v>-59.761495316030071</v>
      </c>
      <c r="AJ3072">
        <f t="shared" si="1609"/>
        <v>-45.61282363268657</v>
      </c>
      <c r="AK3072"/>
      <c r="AL3072"/>
      <c r="AM3072"/>
      <c r="AN3072"/>
    </row>
    <row r="3073" spans="1:40" x14ac:dyDescent="0.25">
      <c r="A3073"/>
      <c r="B3073">
        <f t="shared" si="1610"/>
        <v>1139000</v>
      </c>
      <c r="C3073" s="237" t="str">
        <f t="shared" si="1578"/>
        <v>-5.89108500606905E-08+0.00215015148301084i</v>
      </c>
      <c r="D3073" s="208" t="str">
        <f t="shared" si="1579"/>
        <v>-5.95700640865581+0.0164844947030831i</v>
      </c>
      <c r="E3073" t="str">
        <f t="shared" si="1580"/>
        <v>2870</v>
      </c>
      <c r="F3073" t="str">
        <f t="shared" si="1581"/>
        <v>0.777000777000777</v>
      </c>
      <c r="G3073" t="str">
        <f t="shared" si="1576"/>
        <v>0.777000777000777</v>
      </c>
      <c r="H3073" t="str">
        <f t="shared" si="1582"/>
        <v>9.12131572399653+0.328763011198682i</v>
      </c>
      <c r="I3073" t="str">
        <f t="shared" si="1583"/>
        <v>4472.84254054847i</v>
      </c>
      <c r="J3073" t="str">
        <f t="shared" si="1577"/>
        <v>-27079.5552833422+978.514816910708i</v>
      </c>
      <c r="K3073" t="str">
        <f t="shared" si="1584"/>
        <v>0.00596075485313456-0.164958759730909i</v>
      </c>
      <c r="L3073" t="str">
        <f t="shared" si="1585"/>
        <v>0.000453377925424721-0.0106366785141283i</v>
      </c>
      <c r="M3073" t="str">
        <f t="shared" si="1586"/>
        <v>0.00641413277855928-0.175595438245037i</v>
      </c>
      <c r="N3073" t="str">
        <f t="shared" si="1587"/>
        <v>-11.6699137450852i</v>
      </c>
      <c r="O3073" t="str">
        <f t="shared" si="1588"/>
        <v>0.624381490333809+0.781119552007586i</v>
      </c>
      <c r="P3073" t="str">
        <f t="shared" si="1589"/>
        <v>0.375618509666191-0.781119552007586i</v>
      </c>
      <c r="Q3073" t="str">
        <f t="shared" si="1590"/>
        <v>-0.375618509666191+12.4510332970928i</v>
      </c>
      <c r="R3073" t="str">
        <f t="shared" si="1591"/>
        <v>-0.0635875368410324-0.0282493705905312i</v>
      </c>
      <c r="S3073" t="str">
        <f t="shared" si="1592"/>
        <v>1.20590935834606i</v>
      </c>
      <c r="T3073" t="str">
        <f t="shared" si="1593"/>
        <v>0.0340661803625075-0.0766808057507758i</v>
      </c>
      <c r="U3073" t="str">
        <f t="shared" si="1594"/>
        <v>0.0000333333333333335-0.0000991008306975112i</v>
      </c>
      <c r="V3073" t="str">
        <f t="shared" si="1595"/>
        <v>6.66666666666667E-06-0.000991008306975112i</v>
      </c>
      <c r="W3073" t="str">
        <f t="shared" si="1596"/>
        <v>0.0000275736602049493-0.0000908995872164703i</v>
      </c>
      <c r="X3073" t="str">
        <f t="shared" si="1597"/>
        <v>0.0000276985164935292-0.0000908158887135976i</v>
      </c>
      <c r="Y3073" t="str">
        <f t="shared" si="1598"/>
        <v>0.009+7.15654806487755i</v>
      </c>
      <c r="Z3073" t="str">
        <f t="shared" si="1599"/>
        <v>-0.000152221916652924-0.0000466370998779673i</v>
      </c>
      <c r="AA3073" t="str">
        <f t="shared" si="1600"/>
        <v>0.00211524871389407-1.67680466558615i</v>
      </c>
      <c r="AB3073" t="str">
        <f t="shared" si="1601"/>
        <v>0.160670840540056-0.361659845106245i</v>
      </c>
      <c r="AC3073" t="str">
        <f t="shared" si="1602"/>
        <v>0.937524745107803-0.0305328009250142i</v>
      </c>
      <c r="AD3073" t="str">
        <f t="shared" si="1603"/>
        <v>0.18374605240557-0.379776176922613i</v>
      </c>
      <c r="AE3073" t="str">
        <f t="shared" si="1604"/>
        <v>-0.0000456818357689968+0.0000492408745520591i</v>
      </c>
      <c r="AF3073" t="str">
        <f t="shared" si="1605"/>
        <v>-15.0783221326523-0.312278516495599i</v>
      </c>
      <c r="AG3073" t="str">
        <f t="shared" si="1606"/>
        <v>0.997696153095797-0.00111825260367593i</v>
      </c>
      <c r="AH3073" t="str">
        <f t="shared" si="1607"/>
        <v>0.00070662557081886-0.000729093847403552i</v>
      </c>
      <c r="AI3073">
        <f t="shared" si="1608"/>
        <v>-59.867844985479678</v>
      </c>
      <c r="AJ3073">
        <f t="shared" si="1609"/>
        <v>-45.896576537092493</v>
      </c>
      <c r="AK3073"/>
      <c r="AL3073"/>
      <c r="AM3073"/>
      <c r="AN3073"/>
    </row>
    <row r="3074" spans="1:40" x14ac:dyDescent="0.25">
      <c r="A3074"/>
      <c r="B3074">
        <f t="shared" si="1610"/>
        <v>1140000</v>
      </c>
      <c r="C3074" s="237" t="str">
        <f t="shared" si="1578"/>
        <v>-5.88075430222266E-08+0.00214826538522156i</v>
      </c>
      <c r="D3074" s="208" t="str">
        <f t="shared" si="1579"/>
        <v>-5.95700640786379+0.016470034620032i</v>
      </c>
      <c r="E3074" t="str">
        <f t="shared" si="1580"/>
        <v>2870</v>
      </c>
      <c r="F3074" t="str">
        <f t="shared" si="1581"/>
        <v>0.777000777000777</v>
      </c>
      <c r="G3074" t="str">
        <f t="shared" si="1576"/>
        <v>0.777000777000777</v>
      </c>
      <c r="H3074" t="str">
        <f t="shared" si="1582"/>
        <v>9.12133806667596+0.328475489051368i</v>
      </c>
      <c r="I3074" t="str">
        <f t="shared" si="1583"/>
        <v>4476.76953136545i</v>
      </c>
      <c r="J3074" t="str">
        <f t="shared" si="1577"/>
        <v>-27127.1276154719+979.373916837758i</v>
      </c>
      <c r="K3074" t="str">
        <f t="shared" si="1584"/>
        <v>0.00595031481234523-0.164814425309493i</v>
      </c>
      <c r="L3074" t="str">
        <f t="shared" si="1585"/>
        <v>0.000452584313725607-0.0106273818916218i</v>
      </c>
      <c r="M3074" t="str">
        <f t="shared" si="1586"/>
        <v>0.00640289912607084-0.175441807201115i</v>
      </c>
      <c r="N3074" t="str">
        <f t="shared" si="1587"/>
        <v>-11.6801594990317i</v>
      </c>
      <c r="O3074" t="str">
        <f t="shared" si="1588"/>
        <v>0.632351736959909+0.774681405975247i</v>
      </c>
      <c r="P3074" t="str">
        <f t="shared" si="1589"/>
        <v>0.367648263040091-0.774681405975247i</v>
      </c>
      <c r="Q3074" t="str">
        <f t="shared" si="1590"/>
        <v>-0.367648263040091+12.4548409050069i</v>
      </c>
      <c r="R3074" t="str">
        <f t="shared" si="1591"/>
        <v>-0.06301565517232-0.0276583755263523i</v>
      </c>
      <c r="S3074" t="str">
        <f t="shared" si="1592"/>
        <v>1.20696810229544i</v>
      </c>
      <c r="T3074" t="str">
        <f t="shared" si="1593"/>
        <v>0.0333827770216161-0.0760578857382389i</v>
      </c>
      <c r="U3074" t="str">
        <f t="shared" si="1594"/>
        <v>0.0000333333333333332-0.000099013900144267i</v>
      </c>
      <c r="V3074" t="str">
        <f t="shared" si="1595"/>
        <v>6.66666666666667E-06-0.00099013900144267i</v>
      </c>
      <c r="W3074" t="str">
        <f t="shared" si="1596"/>
        <v>0.0000275736081967928-0.0000908212668573075i</v>
      </c>
      <c r="X3074" t="str">
        <f t="shared" si="1597"/>
        <v>0.0000276982276539412-0.0000907376409858662i</v>
      </c>
      <c r="Y3074" t="str">
        <f t="shared" si="1598"/>
        <v>0.009+7.16283125018473i</v>
      </c>
      <c r="Z3074" t="str">
        <f t="shared" si="1599"/>
        <v>-0.000151957346628617-0.0000465953717479577i</v>
      </c>
      <c r="AA3074" t="str">
        <f t="shared" si="1600"/>
        <v>0.00211153922404392-1.67533375202496i</v>
      </c>
      <c r="AB3074" t="str">
        <f t="shared" si="1601"/>
        <v>0.157447614805898-0.358721884908228i</v>
      </c>
      <c r="AC3074" t="str">
        <f t="shared" si="1602"/>
        <v>0.938073305424353-0.0299197541244332i</v>
      </c>
      <c r="AD3074" t="str">
        <f t="shared" si="1603"/>
        <v>0.179855219014957-0.376666363848255i</v>
      </c>
      <c r="AE3074" t="str">
        <f t="shared" si="1604"/>
        <v>-0.0000448812311072826+0.0000488568004238179i</v>
      </c>
      <c r="AF3074" t="str">
        <f t="shared" si="1605"/>
        <v>-15.0783444745398-0.312005454431336i</v>
      </c>
      <c r="AG3074" t="str">
        <f t="shared" si="1606"/>
        <v>0.997717003193446-0.00109364857019678i</v>
      </c>
      <c r="AH3074" t="str">
        <f t="shared" si="1607"/>
        <v>0.000694354791272438-0.000723569003406517i</v>
      </c>
      <c r="AI3074">
        <f t="shared" si="1608"/>
        <v>-59.975398934610382</v>
      </c>
      <c r="AJ3074">
        <f t="shared" si="1609"/>
        <v>-46.180327370966836</v>
      </c>
      <c r="AK3074"/>
      <c r="AL3074"/>
      <c r="AM3074"/>
      <c r="AN3074"/>
    </row>
    <row r="3075" spans="1:40" x14ac:dyDescent="0.25">
      <c r="A3075"/>
      <c r="B3075">
        <f t="shared" si="1610"/>
        <v>1141000</v>
      </c>
      <c r="C3075" s="237" t="str">
        <f t="shared" si="1578"/>
        <v>-5.8704507487079E-08+0.00214638259347571i</v>
      </c>
      <c r="D3075" s="208" t="str">
        <f t="shared" si="1579"/>
        <v>-5.95700640707385+0.0164555998833138i</v>
      </c>
      <c r="E3075" t="str">
        <f t="shared" si="1580"/>
        <v>2870</v>
      </c>
      <c r="F3075" t="str">
        <f t="shared" si="1581"/>
        <v>0.777000777000777</v>
      </c>
      <c r="G3075" t="str">
        <f t="shared" si="1576"/>
        <v>0.777000777000777</v>
      </c>
      <c r="H3075" t="str">
        <f t="shared" si="1582"/>
        <v>9.12136035075355+0.328188468616169i</v>
      </c>
      <c r="I3075" t="str">
        <f t="shared" si="1583"/>
        <v>4480.69652218244i</v>
      </c>
      <c r="J3075" t="str">
        <f t="shared" si="1577"/>
        <v>-27174.7416960281+980.233016764809i</v>
      </c>
      <c r="K3075" t="str">
        <f t="shared" si="1584"/>
        <v>0.0059399021643686-0.164670342924313i</v>
      </c>
      <c r="L3075" t="str">
        <f t="shared" si="1585"/>
        <v>0.000451792782705606-0.0106181014761537i</v>
      </c>
      <c r="M3075" t="str">
        <f t="shared" si="1586"/>
        <v>0.00639169494707421-0.175288444400467i</v>
      </c>
      <c r="N3075" t="str">
        <f t="shared" si="1587"/>
        <v>-11.6904052529783i</v>
      </c>
      <c r="O3075" t="str">
        <f t="shared" si="1588"/>
        <v>0.640255602743507+0.768161938106509i</v>
      </c>
      <c r="P3075" t="str">
        <f t="shared" si="1589"/>
        <v>0.359744397256493-0.768161938106509i</v>
      </c>
      <c r="Q3075" t="str">
        <f t="shared" si="1590"/>
        <v>-0.359744397256493+12.4585671910848i</v>
      </c>
      <c r="R3075" t="str">
        <f t="shared" si="1591"/>
        <v>-0.062439046249028-0.0270723185921188i</v>
      </c>
      <c r="S3075" t="str">
        <f t="shared" si="1592"/>
        <v>1.20802684624482i</v>
      </c>
      <c r="T3075" t="str">
        <f t="shared" si="1593"/>
        <v>0.0327040876493723-0.0754280441227478i</v>
      </c>
      <c r="U3075" t="str">
        <f t="shared" si="1594"/>
        <v>0.0000333333333333333-0.0000989271219671031i</v>
      </c>
      <c r="V3075" t="str">
        <f t="shared" si="1595"/>
        <v>6.66666666666667E-06-0.000989271219671031i</v>
      </c>
      <c r="W3075" t="str">
        <f t="shared" si="1596"/>
        <v>0.0000275735561432418-0.0000907430850168356i</v>
      </c>
      <c r="X3075" t="str">
        <f t="shared" si="1597"/>
        <v>0.0000276979393915921-0.0000906595316475889i</v>
      </c>
      <c r="Y3075" t="str">
        <f t="shared" si="1598"/>
        <v>0.009+7.16911443549191i</v>
      </c>
      <c r="Z3075" t="str">
        <f t="shared" si="1599"/>
        <v>-0.00015169347192127-0.0000465537186056108i</v>
      </c>
      <c r="AA3075" t="str">
        <f t="shared" si="1600"/>
        <v>0.00210783948367835-1.67386541683697i</v>
      </c>
      <c r="AB3075" t="str">
        <f t="shared" si="1601"/>
        <v>0.154246622186718-0.355751279437019i</v>
      </c>
      <c r="AC3075" t="str">
        <f t="shared" si="1602"/>
        <v>0.938626808989643-0.0293115041123291i</v>
      </c>
      <c r="AD3075" t="str">
        <f t="shared" si="1603"/>
        <v>0.175996412803489-0.373516456702062i</v>
      </c>
      <c r="AE3075" t="str">
        <f t="shared" si="1604"/>
        <v>-0.0000440860869237229+0.0000484667206596158i</v>
      </c>
      <c r="AF3075" t="str">
        <f t="shared" si="1605"/>
        <v>-15.0783667578274-0.311732868732855i</v>
      </c>
      <c r="AG3075" t="str">
        <f t="shared" si="1606"/>
        <v>0.997738059987555-0.001069281470244i</v>
      </c>
      <c r="AH3075" t="str">
        <f t="shared" si="1607"/>
        <v>0.000682165566115018-0.000717950441137194i</v>
      </c>
      <c r="AI3075">
        <f t="shared" si="1608"/>
        <v>-60.084183492604367</v>
      </c>
      <c r="AJ3075">
        <f t="shared" si="1609"/>
        <v>-46.464075851187296</v>
      </c>
      <c r="AK3075"/>
      <c r="AL3075"/>
      <c r="AM3075"/>
      <c r="AN3075"/>
    </row>
    <row r="3076" spans="1:40" x14ac:dyDescent="0.25">
      <c r="A3076"/>
      <c r="B3076">
        <f t="shared" si="1610"/>
        <v>1142000</v>
      </c>
      <c r="C3076" s="237" t="str">
        <f t="shared" si="1578"/>
        <v>-5.86017425046896E-08+0.00214450309908844i</v>
      </c>
      <c r="D3076" s="208" t="str">
        <f t="shared" si="1579"/>
        <v>-5.95700640628598+0.0164411904263447i</v>
      </c>
      <c r="E3076" t="str">
        <f t="shared" si="1580"/>
        <v>2870</v>
      </c>
      <c r="F3076" t="str">
        <f t="shared" si="1581"/>
        <v>0.777000777000777</v>
      </c>
      <c r="G3076" t="str">
        <f t="shared" si="1576"/>
        <v>0.777000777000777</v>
      </c>
      <c r="H3076" t="str">
        <f t="shared" si="1582"/>
        <v>9.12138257643396+0.327901948583028i</v>
      </c>
      <c r="I3076" t="str">
        <f t="shared" si="1583"/>
        <v>4484.62351299943i</v>
      </c>
      <c r="J3076" t="str">
        <f t="shared" si="1577"/>
        <v>-27222.397525011+981.092116691859i</v>
      </c>
      <c r="K3076" t="str">
        <f t="shared" si="1584"/>
        <v>0.00592951681349558-0.164526511916628i</v>
      </c>
      <c r="L3076" t="str">
        <f t="shared" si="1585"/>
        <v>0.000451003325101987-0.0106088372254571i</v>
      </c>
      <c r="M3076" t="str">
        <f t="shared" si="1586"/>
        <v>0.00638052013859757-0.175135349142085i</v>
      </c>
      <c r="N3076" t="str">
        <f t="shared" si="1587"/>
        <v>-11.7006510069248i</v>
      </c>
      <c r="O3076" t="str">
        <f t="shared" si="1588"/>
        <v>0.648092257979651+0.761561832779741i</v>
      </c>
      <c r="P3076" t="str">
        <f t="shared" si="1589"/>
        <v>0.351907742020349-0.761561832779741i</v>
      </c>
      <c r="Q3076" t="str">
        <f t="shared" si="1590"/>
        <v>-0.351907742020349+12.4622128397045i</v>
      </c>
      <c r="R3076" t="str">
        <f t="shared" si="1591"/>
        <v>-0.0618577388028529-0.0264912442981178i</v>
      </c>
      <c r="S3076" t="str">
        <f t="shared" si="1592"/>
        <v>1.2090855901942i</v>
      </c>
      <c r="T3076" t="str">
        <f t="shared" si="1593"/>
        <v>0.0320301817471685-0.0747913006285261i</v>
      </c>
      <c r="U3076" t="str">
        <f t="shared" si="1594"/>
        <v>0.0000333333333333334-0.0000988404957657311i</v>
      </c>
      <c r="V3076" t="str">
        <f t="shared" si="1595"/>
        <v>6.66666666666667E-06-0.000988404957657311i</v>
      </c>
      <c r="W3076" t="str">
        <f t="shared" si="1596"/>
        <v>0.000027573504044296-0.0000906650413311498i</v>
      </c>
      <c r="X3076" t="str">
        <f t="shared" si="1597"/>
        <v>0.0000276976517043017-0.0000905815603352034i</v>
      </c>
      <c r="Y3076" t="str">
        <f t="shared" si="1598"/>
        <v>0.009+7.17539762079909i</v>
      </c>
      <c r="Z3076" t="str">
        <f t="shared" si="1599"/>
        <v>-0.000151430290096469-0.0000465121402472177i</v>
      </c>
      <c r="AA3076" t="str">
        <f t="shared" si="1600"/>
        <v>0.00210414945866135-1.67239965324856i</v>
      </c>
      <c r="AB3076" t="str">
        <f t="shared" si="1601"/>
        <v>0.151068190481145-0.352748121720588i</v>
      </c>
      <c r="AC3076" t="str">
        <f t="shared" si="1602"/>
        <v>0.939185228174917-0.028708096778669i</v>
      </c>
      <c r="AD3076" t="str">
        <f t="shared" si="1603"/>
        <v>0.172170050007443-0.370326786270333i</v>
      </c>
      <c r="AE3076" t="str">
        <f t="shared" si="1604"/>
        <v>-0.0000432964520388576+0.0000480706951630925i</v>
      </c>
      <c r="AF3076" t="str">
        <f t="shared" si="1605"/>
        <v>-15.0783889827199-0.311460758156683i</v>
      </c>
      <c r="AG3076" t="str">
        <f t="shared" si="1606"/>
        <v>0.997759320934905-0.00104515320451752i</v>
      </c>
      <c r="AH3076" t="str">
        <f t="shared" si="1607"/>
        <v>0.00067005866595601-0.000712239079794844i</v>
      </c>
      <c r="AI3076">
        <f t="shared" si="1608"/>
        <v>-60.194225920601298</v>
      </c>
      <c r="AJ3076">
        <f t="shared" si="1609"/>
        <v>-46.747821695732128</v>
      </c>
      <c r="AK3076"/>
      <c r="AL3076"/>
      <c r="AM3076"/>
      <c r="AN3076"/>
    </row>
    <row r="3077" spans="1:40" x14ac:dyDescent="0.25">
      <c r="A3077"/>
      <c r="B3077">
        <f t="shared" si="1610"/>
        <v>1143000</v>
      </c>
      <c r="C3077" s="237" t="str">
        <f t="shared" si="1578"/>
        <v>-5.84992471286563E-08+0.00214262689340524i</v>
      </c>
      <c r="D3077" s="208" t="str">
        <f t="shared" si="1579"/>
        <v>-5.95700640550019+0.0164268061827735i</v>
      </c>
      <c r="E3077" t="str">
        <f t="shared" si="1580"/>
        <v>2870</v>
      </c>
      <c r="F3077" t="str">
        <f t="shared" si="1581"/>
        <v>0.777000777000777</v>
      </c>
      <c r="G3077" t="str">
        <f t="shared" ref="G3077:G3140" si="1611">IF($C$11=$C$7,$C$24,F3077)</f>
        <v>0.777000777000777</v>
      </c>
      <c r="H3077" t="str">
        <f t="shared" si="1582"/>
        <v>9.12140474392098+0.327615927646433i</v>
      </c>
      <c r="I3077" t="str">
        <f t="shared" si="1583"/>
        <v>4488.55050381642i</v>
      </c>
      <c r="J3077" t="str">
        <f t="shared" ref="J3077:J3140" si="1612">IMSUM(COMPLEX(0,2*PI()*B3077*$C$113*$C$112),COMPLEX(0,2*PI()*B3077*$C$113*$C$111),COMPLEX(0,2*PI()*B3077*$C$28*10^-12*$C$111),COMPLEX(-1*2*PI()*B3077*2*PI()*B3077*$C$113*$C$112*$C$28*10^-12*$C$111,0),COMPLEX(1,0))</f>
        <v>-27270.0951024204+981.951216618911i</v>
      </c>
      <c r="K3077" t="str">
        <f t="shared" si="1584"/>
        <v>0.0059191586644348-0.164382931629991i</v>
      </c>
      <c r="L3077" t="str">
        <f t="shared" si="1585"/>
        <v>0.00045021593368367-0.010599589097412i</v>
      </c>
      <c r="M3077" t="str">
        <f t="shared" si="1586"/>
        <v>0.00636937459811847-0.174982520727403i</v>
      </c>
      <c r="N3077" t="str">
        <f t="shared" si="1587"/>
        <v>-11.7108967608713i</v>
      </c>
      <c r="O3077" t="str">
        <f t="shared" si="1588"/>
        <v>0.655860880019014+0.754881782838004i</v>
      </c>
      <c r="P3077" t="str">
        <f t="shared" si="1589"/>
        <v>0.344139119980986-0.754881782838004i</v>
      </c>
      <c r="Q3077" t="str">
        <f t="shared" si="1590"/>
        <v>-0.344139119980986+12.4657785437093i</v>
      </c>
      <c r="R3077" t="str">
        <f t="shared" si="1591"/>
        <v>-0.0612717619948616-0.0259151972414442i</v>
      </c>
      <c r="S3077" t="str">
        <f t="shared" si="1592"/>
        <v>1.21014433414358i</v>
      </c>
      <c r="T3077" t="str">
        <f t="shared" si="1593"/>
        <v>0.031361129109947-0.0741476756210757i</v>
      </c>
      <c r="U3077" t="str">
        <f t="shared" si="1594"/>
        <v>0.0000333333333333335-0.0000987540211412644i</v>
      </c>
      <c r="V3077" t="str">
        <f t="shared" si="1595"/>
        <v>6.66666666666667E-06-0.000987540211412644i</v>
      </c>
      <c r="W3077" t="str">
        <f t="shared" si="1596"/>
        <v>0.0000275734518999563-0.0000905871354376222i</v>
      </c>
      <c r="X3077" t="str">
        <f t="shared" si="1597"/>
        <v>0.0000276973645899009-0.0000905037266864234i</v>
      </c>
      <c r="Y3077" t="str">
        <f t="shared" si="1598"/>
        <v>0.009+7.18168080610627i</v>
      </c>
      <c r="Z3077" t="str">
        <f t="shared" si="1599"/>
        <v>-0.000151167798730453-0.0000464706364698137i</v>
      </c>
      <c r="AA3077" t="str">
        <f t="shared" si="1600"/>
        <v>0.00210046911500613-1.67093645450986i</v>
      </c>
      <c r="AB3077" t="str">
        <f t="shared" si="1601"/>
        <v>0.147912648872311-0.349712507811449i</v>
      </c>
      <c r="AC3077" t="str">
        <f t="shared" si="1602"/>
        <v>0.939748534921719-0.0281095781110428i</v>
      </c>
      <c r="AD3077" t="str">
        <f t="shared" si="1603"/>
        <v>0.168376543426011-0.367097687724179i</v>
      </c>
      <c r="AE3077" t="str">
        <f t="shared" si="1604"/>
        <v>-0.0000425123746226922+0.0000476687842327096i</v>
      </c>
      <c r="AF3077" t="str">
        <f t="shared" si="1605"/>
        <v>-15.0784111494212-0.31118912146366i</v>
      </c>
      <c r="AG3077" t="str">
        <f t="shared" si="1606"/>
        <v>0.997780783474619-0.0010212656462975i</v>
      </c>
      <c r="AH3077" t="str">
        <f t="shared" si="1607"/>
        <v>0.000658034851061209-0.000706435844857245i</v>
      </c>
      <c r="AI3077">
        <f t="shared" si="1608"/>
        <v>-60.305554456064826</v>
      </c>
      <c r="AJ3077">
        <f t="shared" si="1609"/>
        <v>-47.031564623727078</v>
      </c>
      <c r="AK3077"/>
      <c r="AL3077"/>
      <c r="AM3077"/>
      <c r="AN3077"/>
    </row>
    <row r="3078" spans="1:40" x14ac:dyDescent="0.25">
      <c r="A3078"/>
      <c r="B3078">
        <f t="shared" si="1610"/>
        <v>1144000</v>
      </c>
      <c r="C3078" s="237" t="str">
        <f t="shared" ref="C3078:C3141" si="1613">IMPRODUCT(COMPLEX(-1,0),IMDIV(IMPRODUCT(G3078,COMPLEX($C$100+$C$101,0)),COMPLEX($C$100,2*PI()*B3078*$C$103*$C$102*(2*$C$100+$C$101))))</f>
        <v>-5.83970204167115E-08+0.00214075396780191i</v>
      </c>
      <c r="D3078" s="208" t="str">
        <f t="shared" ref="D3078:D3141" si="1614">IMPRODUCT(COMPLEX($C$106,0),IMSUB(C3078,G3078))</f>
        <v>-5.95700640471645+0.0164124470864813i</v>
      </c>
      <c r="E3078" t="str">
        <f t="shared" ref="E3078:E3141" si="1615">IMDIV(COMPLEX($C$20*10^3,0),COMPLEX(1,2*PI()*B3078*$C$20*1000*$C$29*10^-12))</f>
        <v>2870</v>
      </c>
      <c r="F3078" t="str">
        <f t="shared" ref="F3078:F3141" si="1616">IMDIV(COMPLEX($C$22*1000,0),IMSUM(COMPLEX($C$22*1000,0),E3078))</f>
        <v>0.777000777000777</v>
      </c>
      <c r="G3078" t="str">
        <f t="shared" si="1611"/>
        <v>0.777000777000777</v>
      </c>
      <c r="H3078" t="str">
        <f t="shared" ref="H3078:H3141" si="1617">IMPRODUCT(COMPLEX($C$108,0),IMPRODUCT(COMPLEX(-1,0),D3078),IMDIV(COMPLEX(0,2*PI()*B3078*$C$109*$C$110),COMPLEX(1,2*PI()*B3078*$C$109*$C$110)))</f>
        <v>9.12142685341745+0.327330404505405i</v>
      </c>
      <c r="I3078" t="str">
        <f t="shared" ref="I3078:I3141" si="1618">COMPLEX(0,2*PI()*B3078*$C$113*$C$112*$C$114)</f>
        <v>4492.4774946334i</v>
      </c>
      <c r="J3078" t="str">
        <f t="shared" si="1612"/>
        <v>-27317.8344282565+982.810316545961i</v>
      </c>
      <c r="K3078" t="str">
        <f t="shared" ref="K3078:K3141" si="1619">IMDIV(I3078,J3078)</f>
        <v>0.0059088276223099-0.16423960141023i</v>
      </c>
      <c r="L3078" t="str">
        <f t="shared" ref="L3078:L3141" si="1620">IMDIV(COMPLEX($C$117,0),COMPLEX(1,2*PI()*B3078*$C$115*$C$116))</f>
        <v>0.000449430601251055-0.0105903570500443i</v>
      </c>
      <c r="M3078" t="str">
        <f t="shared" ref="M3078:M3141" si="1621">IMSUM(K3078,L3078)</f>
        <v>0.00635825822356095-0.174829958460274i</v>
      </c>
      <c r="N3078" t="str">
        <f t="shared" ref="N3078:N3141" si="1622">COMPLEX(0,-2*PI()*B3078*$C$43)</f>
        <v>-11.7211425148178i</v>
      </c>
      <c r="O3078" t="str">
        <f t="shared" ref="O3078:O3141" si="1623">IMEXP(N3078)</f>
        <v>0.663560653353953+0.748122489516573i</v>
      </c>
      <c r="P3078" t="str">
        <f t="shared" ref="P3078:P3141" si="1624">IMSUB(COMPLEX(1,0),O3078)</f>
        <v>0.336439346646047-0.748122489516573i</v>
      </c>
      <c r="Q3078" t="str">
        <f t="shared" ref="Q3078:Q3141" si="1625">IMSUM(COMPLEX(0,2*PI()*B3078*$C$43),O3078,COMPLEX(-1,0))</f>
        <v>-0.336439346646047+12.4692650043344i</v>
      </c>
      <c r="R3078" t="str">
        <f t="shared" ref="R3078:R3141" si="1626">IMDIV(P3078,Q3078)</f>
        <v>-0.0606811454226865-0.0253442221026221i</v>
      </c>
      <c r="S3078" t="str">
        <f t="shared" ref="S3078:S3141" si="1627">IMDIV(COMPLEX(0,2*PI()*B3078*$C$123),COMPLEX($C$124,0))</f>
        <v>1.21120307809296i</v>
      </c>
      <c r="T3078" t="str">
        <f t="shared" ref="T3078:T3141" si="1628">IMPRODUCT(R3078,S3078)</f>
        <v>0.0306969998225675-0.0734971901181644i</v>
      </c>
      <c r="U3078" t="str">
        <f t="shared" ref="U3078:U3141" si="1629">IMDIV(COMPLEX(1,2*PI()*B3078*$C$16*10^-3*$C$15*10^-6),COMPLEX(0,2*PI()*B3078*$C$15*10^-6))</f>
        <v>0.0000333333333333332-0.0000986676976962101i</v>
      </c>
      <c r="V3078" t="str">
        <f t="shared" ref="V3078:V3141" si="1630">IMSUM(COMPLEX($C$18*10^-3,0),IMDIV(COMPLEX(1,0),COMPLEX(0,2*PI()*B3078*($C$17*1*10^-6))))</f>
        <v>6.66666666666667E-06-0.000986676976962101i</v>
      </c>
      <c r="W3078" t="str">
        <f t="shared" ref="W3078:W3141" si="1631">IMDIV(IMPRODUCT(U3078,V3078),IMSUM(U3078,V3078))</f>
        <v>0.0000275733997102231-0.000090509366974892i</v>
      </c>
      <c r="X3078" t="str">
        <f t="shared" ref="X3078:X3141" si="1632">IMDIV(IMPRODUCT(COMPLEX($C$19,0),W3078),IMSUM(COMPLEX($C$19,0),W3078))</f>
        <v>0.0000276970780462294-0.0000904260303402287i</v>
      </c>
      <c r="Y3078" t="str">
        <f t="shared" ref="Y3078:Y3141" si="1633">COMPLEX($C$13*10^-3,2*PI()*B3078*$C$12*0.000001)</f>
        <v>0.009+7.18796399141345i</v>
      </c>
      <c r="Z3078" t="str">
        <f t="shared" ref="Z3078:Z3141" si="1634">IMPRODUCT(COMPLEX($C$6,0),IMDIV(X3078,IMSUM(X3078,Y3078)))</f>
        <v>-0.000150905995410052-0.000046429207071172i</v>
      </c>
      <c r="AA3078" t="str">
        <f t="shared" ref="AA3078:AA3141" si="1635">IMDIV(COMPLEX($C$6,0),IMSUM(X3078,Y3078))</f>
        <v>0.00209679841887443-1.66947581389454i</v>
      </c>
      <c r="AB3078" t="str">
        <f t="shared" ref="AB3078:AB3141" si="1636">IMPRODUCT(COMPLEX($C$119,0),T3078)</f>
        <v>0.144780327910729-0.346644536838486i</v>
      </c>
      <c r="AC3078" t="str">
        <f t="shared" ref="AC3078:AC3141" si="1637">IMSUM(COMPLEX(1,0),IMPRODUCT(AB3078,M3078))</f>
        <v>0.940316700734595-0.0275159941915034i</v>
      </c>
      <c r="AD3078" t="str">
        <f t="shared" ref="AD3078:AD3141" si="1638">IMDIV(AB3078,AC3078)</f>
        <v>0.164616302374034-0.36382950058344i</v>
      </c>
      <c r="AE3078" t="str">
        <f t="shared" ref="AE3078:AE3141" si="1639">IMPRODUCT(AD3078,AA3078,X3078)</f>
        <v>-0.0000417339021916651+0.000047261048554871i</v>
      </c>
      <c r="AF3078" t="str">
        <f t="shared" ref="AF3078:AF3141" si="1640">IMSUB(D3078,H3078)</f>
        <v>-15.0784332581339-0.310917957418924i</v>
      </c>
      <c r="AG3078" t="str">
        <f t="shared" ref="AG3078:AG3141" si="1641">IMSUM(COMPLEX(1,0),IMPRODUCT(AD3078,AA3078,COMPLEX($C$127,0)))</f>
        <v>0.997802445028462-0.000997620641278103i</v>
      </c>
      <c r="AH3078" t="str">
        <f t="shared" ref="AH3078:AH3141" si="1642">IMDIV(IMPRODUCT(AE3078,AF3078),AG3078)</f>
        <v>0.000646094871305226-0.000700541667964862i</v>
      </c>
      <c r="AI3078">
        <f t="shared" ref="AI3078:AI3141" si="1643">20*LOG10(IMABS(AH3078))</f>
        <v>-60.418198359813395</v>
      </c>
      <c r="AJ3078">
        <f t="shared" ref="AJ3078:AJ3141" si="1644">IMARGUMENT(AH3078)*180/PI()</f>
        <v>-47.31530435546285</v>
      </c>
      <c r="AK3078"/>
      <c r="AL3078"/>
      <c r="AM3078"/>
      <c r="AN3078"/>
    </row>
    <row r="3079" spans="1:40" x14ac:dyDescent="0.25">
      <c r="A3079"/>
      <c r="B3079">
        <f t="shared" si="1610"/>
        <v>1145000</v>
      </c>
      <c r="C3079" s="237" t="str">
        <f t="shared" si="1613"/>
        <v>-5.82950614307009E-08+0.00213888431368434i</v>
      </c>
      <c r="D3079" s="208" t="str">
        <f t="shared" si="1614"/>
        <v>-5.95700640393476+0.0163981130715799i</v>
      </c>
      <c r="E3079" t="str">
        <f t="shared" si="1615"/>
        <v>2870</v>
      </c>
      <c r="F3079" t="str">
        <f t="shared" si="1616"/>
        <v>0.777000777000777</v>
      </c>
      <c r="G3079" t="str">
        <f t="shared" si="1611"/>
        <v>0.777000777000777</v>
      </c>
      <c r="H3079" t="str">
        <f t="shared" si="1617"/>
        <v>9.12144890512539+0.327045377863476i</v>
      </c>
      <c r="I3079" t="str">
        <f t="shared" si="1618"/>
        <v>4496.40448545039i</v>
      </c>
      <c r="J3079" t="str">
        <f t="shared" si="1612"/>
        <v>-27365.6155025192+983.669416473011i</v>
      </c>
      <c r="K3079" t="str">
        <f t="shared" si="1619"/>
        <v>0.00589852359265789-0.164096520605449i</v>
      </c>
      <c r="L3079" t="str">
        <f t="shared" si="1620"/>
        <v>0.000448647320635842-0.0105811410415251i</v>
      </c>
      <c r="M3079" t="str">
        <f t="shared" si="1621"/>
        <v>0.00634717091329373-0.174677661646974i</v>
      </c>
      <c r="N3079" t="str">
        <f t="shared" si="1622"/>
        <v>-11.7313882687643i</v>
      </c>
      <c r="O3079" t="str">
        <f t="shared" si="1623"/>
        <v>0.671190769704184+0.741284662369258i</v>
      </c>
      <c r="P3079" t="str">
        <f t="shared" si="1624"/>
        <v>0.328809230295816-0.741284662369258i</v>
      </c>
      <c r="Q3079" t="str">
        <f t="shared" si="1625"/>
        <v>-0.328809230295816+12.4726729311336i</v>
      </c>
      <c r="R3079" t="str">
        <f t="shared" si="1626"/>
        <v>-0.0600859191277032-0.024778363642037i</v>
      </c>
      <c r="S3079" t="str">
        <f t="shared" si="1627"/>
        <v>1.21226182204235i</v>
      </c>
      <c r="T3079" t="str">
        <f t="shared" si="1628"/>
        <v>0.0300378642559237-0.0728398658008388i</v>
      </c>
      <c r="U3079" t="str">
        <f t="shared" si="1629"/>
        <v>0.0000333333333333332-0.0000985815250344669i</v>
      </c>
      <c r="V3079" t="str">
        <f t="shared" si="1630"/>
        <v>6.66666666666667E-06-0.000985815250344669i</v>
      </c>
      <c r="W3079" t="str">
        <f t="shared" si="1631"/>
        <v>0.0000275733474750974-0.0000904317355828614i</v>
      </c>
      <c r="X3079" t="str">
        <f t="shared" si="1632"/>
        <v>0.0000276967920711366-0.0000903484709368604i</v>
      </c>
      <c r="Y3079" t="str">
        <f t="shared" si="1633"/>
        <v>0.009+7.19424717672063i</v>
      </c>
      <c r="Z3079" t="str">
        <f t="shared" si="1634"/>
        <v>-0.000150644877732623-0.000046387851849802i</v>
      </c>
      <c r="AA3079" t="str">
        <f t="shared" si="1635"/>
        <v>0.0020931373365757-1.66801772469983i</v>
      </c>
      <c r="AB3079" t="str">
        <f t="shared" si="1636"/>
        <v>0.141671559495968-0.343544311058893i</v>
      </c>
      <c r="AC3079" t="str">
        <f t="shared" si="1637"/>
        <v>0.940889696673786-0.0269273911932164i</v>
      </c>
      <c r="AD3079" t="str">
        <f t="shared" si="1638"/>
        <v>0.160889732634918-0.360522568679874i</v>
      </c>
      <c r="AE3079" t="str">
        <f t="shared" si="1639"/>
        <v>-0.0000409610816056537+0.000046847549197008i</v>
      </c>
      <c r="AF3079" t="str">
        <f t="shared" si="1640"/>
        <v>-15.0784553090601-0.310647264791896i</v>
      </c>
      <c r="AG3079" t="str">
        <f t="shared" si="1641"/>
        <v>0.997824303001131-0.00097422000740332i</v>
      </c>
      <c r="AH3079" t="str">
        <f t="shared" si="1642"/>
        <v>0.000634239466124816-0.000694557486804565i</v>
      </c>
      <c r="AI3079">
        <f t="shared" si="1643"/>
        <v>-60.532187965922681</v>
      </c>
      <c r="AJ3079">
        <f t="shared" si="1644"/>
        <v>-47.599040612425959</v>
      </c>
      <c r="AK3079"/>
      <c r="AL3079"/>
      <c r="AM3079"/>
      <c r="AN3079"/>
    </row>
    <row r="3080" spans="1:40" x14ac:dyDescent="0.25">
      <c r="A3080"/>
      <c r="B3080">
        <f t="shared" si="1610"/>
        <v>1146000</v>
      </c>
      <c r="C3080" s="237" t="str">
        <f t="shared" si="1613"/>
        <v>-5.81933692365614E-08+0.00213701792248843i</v>
      </c>
      <c r="D3080" s="208" t="str">
        <f t="shared" si="1614"/>
        <v>-5.95700640315512+0.0163838040724113i</v>
      </c>
      <c r="E3080" t="str">
        <f t="shared" si="1615"/>
        <v>2870</v>
      </c>
      <c r="F3080" t="str">
        <f t="shared" si="1616"/>
        <v>0.777000777000777</v>
      </c>
      <c r="G3080" t="str">
        <f t="shared" si="1611"/>
        <v>0.777000777000777</v>
      </c>
      <c r="H3080" t="str">
        <f t="shared" si="1617"/>
        <v>9.12147089924591+0.326760846428669i</v>
      </c>
      <c r="I3080" t="str">
        <f t="shared" si="1618"/>
        <v>4500.33147626738i</v>
      </c>
      <c r="J3080" t="str">
        <f t="shared" si="1612"/>
        <v>-27413.4383252086+984.528516400062i</v>
      </c>
      <c r="K3080" t="str">
        <f t="shared" si="1619"/>
        <v>0.00588824648142655-0.163953688566012i</v>
      </c>
      <c r="L3080" t="str">
        <f t="shared" si="1620"/>
        <v>0.000447866084700891-0.0105719410301703i</v>
      </c>
      <c r="M3080" t="str">
        <f t="shared" si="1621"/>
        <v>0.00633611256612744-0.174525629596182i</v>
      </c>
      <c r="N3080" t="str">
        <f t="shared" si="1622"/>
        <v>-11.7416340227109i</v>
      </c>
      <c r="O3080" t="str">
        <f t="shared" si="1623"/>
        <v>0.678750428101704+0.734369019193861i</v>
      </c>
      <c r="P3080" t="str">
        <f t="shared" si="1624"/>
        <v>0.321249571898296-0.734369019193861i</v>
      </c>
      <c r="Q3080" t="str">
        <f t="shared" si="1625"/>
        <v>-0.321249571898296+12.4760030419048i</v>
      </c>
      <c r="R3080" t="str">
        <f t="shared" si="1626"/>
        <v>-0.0594861136022201-0.0242176666962049i</v>
      </c>
      <c r="S3080" t="str">
        <f t="shared" si="1627"/>
        <v>1.21332056599173i</v>
      </c>
      <c r="T3080" t="str">
        <f t="shared" si="1628"/>
        <v>0.0293837930628384-0.072175725024494i</v>
      </c>
      <c r="U3080" t="str">
        <f t="shared" si="1629"/>
        <v>0.0000333333333333334-0.0000984955027613131i</v>
      </c>
      <c r="V3080" t="str">
        <f t="shared" si="1630"/>
        <v>6.66666666666667E-06-0.000984955027613131i</v>
      </c>
      <c r="W3080" t="str">
        <f t="shared" si="1631"/>
        <v>0.0000275732951945802-0.0000903542409026899i</v>
      </c>
      <c r="X3080" t="str">
        <f t="shared" si="1632"/>
        <v>0.000027696506662482-0.0000902710481178161i</v>
      </c>
      <c r="Y3080" t="str">
        <f t="shared" si="1633"/>
        <v>0.009+7.20053036202781i</v>
      </c>
      <c r="Z3080" t="str">
        <f t="shared" si="1634"/>
        <v>-0.000150384443306009-0.000046346570604946i</v>
      </c>
      <c r="AA3080" t="str">
        <f t="shared" si="1635"/>
        <v>0.00208948583456631-1.66656218024631i</v>
      </c>
      <c r="AB3080" t="str">
        <f t="shared" si="1636"/>
        <v>0.138586676857299-0.340411935910381i</v>
      </c>
      <c r="AC3080" t="str">
        <f t="shared" si="1637"/>
        <v>0.941467493347919-0.0263438153769443i</v>
      </c>
      <c r="AD3080" t="str">
        <f t="shared" si="1638"/>
        <v>0.15719723641395-0.357177240119811i</v>
      </c>
      <c r="AE3080" t="str">
        <f t="shared" si="1639"/>
        <v>-0.0000401939590650475+0.0000464283476006329i</v>
      </c>
      <c r="AF3080" t="str">
        <f t="shared" si="1640"/>
        <v>-15.078477302401-0.310377042356258i</v>
      </c>
      <c r="AG3080" t="str">
        <f t="shared" si="1641"/>
        <v>0.99784635478056-0.000951065534706001i</v>
      </c>
      <c r="AH3080" t="str">
        <f t="shared" si="1642"/>
        <v>0.000622469364473373-0.000688484244992857i</v>
      </c>
      <c r="AI3080">
        <f t="shared" si="1643"/>
        <v>-60.647554734711122</v>
      </c>
      <c r="AJ3080">
        <f t="shared" si="1644"/>
        <v>-47.882773117331041</v>
      </c>
      <c r="AK3080"/>
      <c r="AL3080"/>
      <c r="AM3080"/>
      <c r="AN3080"/>
    </row>
    <row r="3081" spans="1:40" x14ac:dyDescent="0.25">
      <c r="A3081"/>
      <c r="B3081">
        <f t="shared" si="1610"/>
        <v>1147000</v>
      </c>
      <c r="C3081" s="237" t="str">
        <f t="shared" si="1613"/>
        <v>-5.80919429042994E-08+0.00213515478567995i</v>
      </c>
      <c r="D3081" s="208" t="str">
        <f t="shared" si="1614"/>
        <v>-5.95700640237752+0.0163695200235463i</v>
      </c>
      <c r="E3081" t="str">
        <f t="shared" si="1615"/>
        <v>2870</v>
      </c>
      <c r="F3081" t="str">
        <f t="shared" si="1616"/>
        <v>0.777000777000777</v>
      </c>
      <c r="G3081" t="str">
        <f t="shared" si="1611"/>
        <v>0.777000777000777</v>
      </c>
      <c r="H3081" t="str">
        <f t="shared" si="1617"/>
        <v>9.12149283597927+0.326476808913477i</v>
      </c>
      <c r="I3081" t="str">
        <f t="shared" si="1618"/>
        <v>4504.25846708437i</v>
      </c>
      <c r="J3081" t="str">
        <f t="shared" si="1612"/>
        <v>-27461.3028963245+985.387616327112i</v>
      </c>
      <c r="K3081" t="str">
        <f t="shared" si="1619"/>
        <v>0.00587799619497267-0.163811104644533i</v>
      </c>
      <c r="L3081" t="str">
        <f t="shared" si="1620"/>
        <v>0.000447086886340051-0.0105627569744397i</v>
      </c>
      <c r="M3081" t="str">
        <f t="shared" si="1621"/>
        <v>0.00632508308131272-0.174373861618973i</v>
      </c>
      <c r="N3081" t="str">
        <f t="shared" si="1622"/>
        <v>-11.7518797766574i</v>
      </c>
      <c r="O3081" t="str">
        <f t="shared" si="1623"/>
        <v>0.686238834974588+0.727376285957083i</v>
      </c>
      <c r="P3081" t="str">
        <f t="shared" si="1624"/>
        <v>0.313761165025412-0.727376285957083i</v>
      </c>
      <c r="Q3081" t="str">
        <f t="shared" si="1625"/>
        <v>-0.313761165025412+12.4792560626145i</v>
      </c>
      <c r="R3081" t="str">
        <f t="shared" si="1626"/>
        <v>-0.0588817597967052-0.0236621761739046i</v>
      </c>
      <c r="S3081" t="str">
        <f t="shared" si="1627"/>
        <v>1.21437930994111i</v>
      </c>
      <c r="T3081" t="str">
        <f t="shared" si="1628"/>
        <v>0.0287348571737712-0.071504790830041i</v>
      </c>
      <c r="U3081" t="str">
        <f t="shared" si="1629"/>
        <v>0.0000333333333333334-0.0000984096304834046i</v>
      </c>
      <c r="V3081" t="str">
        <f t="shared" si="1630"/>
        <v>6.66666666666667E-06-0.000984096304834046i</v>
      </c>
      <c r="W3081" t="str">
        <f t="shared" si="1631"/>
        <v>0.0000275732428686712-0.0000902768825767857i</v>
      </c>
      <c r="X3081" t="str">
        <f t="shared" si="1632"/>
        <v>0.0000276962218181327-0.0000901937615258408i</v>
      </c>
      <c r="Y3081" t="str">
        <f t="shared" si="1633"/>
        <v>0.009+7.20681354733499i</v>
      </c>
      <c r="Z3081" t="str">
        <f t="shared" si="1634"/>
        <v>-0.000150124689748468-0.0000463053631365725i</v>
      </c>
      <c r="AA3081" t="str">
        <f t="shared" si="1635"/>
        <v>0.00208584387944881-1.66510917387787i</v>
      </c>
      <c r="AB3081" t="str">
        <f t="shared" si="1636"/>
        <v>0.135526014533448-0.337247520063852i</v>
      </c>
      <c r="AC3081" t="str">
        <f t="shared" si="1637"/>
        <v>0.942050060906647-0.0257653130873969i</v>
      </c>
      <c r="AD3081" t="str">
        <f t="shared" si="1638"/>
        <v>0.153539212292231-0.353793867246486i</v>
      </c>
      <c r="AE3081" t="str">
        <f t="shared" si="1639"/>
        <v>-0.000039432580107936+0.0000460035055743941i</v>
      </c>
      <c r="AF3081" t="str">
        <f t="shared" si="1640"/>
        <v>-15.0784992383568-0.310107288889931i</v>
      </c>
      <c r="AG3081" t="str">
        <f t="shared" si="1641"/>
        <v>0.997868597738221-0.000928158985151497i</v>
      </c>
      <c r="AH3081" t="str">
        <f t="shared" si="1642"/>
        <v>0.000610785284777447-0.000682322891959158i</v>
      </c>
      <c r="AI3081">
        <f t="shared" si="1643"/>
        <v>-60.764331309030737</v>
      </c>
      <c r="AJ3081">
        <f t="shared" si="1644"/>
        <v>-48.166501594137017</v>
      </c>
      <c r="AK3081"/>
      <c r="AL3081"/>
      <c r="AM3081"/>
      <c r="AN3081"/>
    </row>
    <row r="3082" spans="1:40" x14ac:dyDescent="0.25">
      <c r="A3082"/>
      <c r="B3082">
        <f t="shared" si="1610"/>
        <v>1148000</v>
      </c>
      <c r="C3082" s="237" t="str">
        <f t="shared" si="1613"/>
        <v>-5.7990781507971E-08+0.00213329489475441i</v>
      </c>
      <c r="D3082" s="208" t="str">
        <f t="shared" si="1614"/>
        <v>-5.95700640160195+0.0163552608597838i</v>
      </c>
      <c r="E3082" t="str">
        <f t="shared" si="1615"/>
        <v>2870</v>
      </c>
      <c r="F3082" t="str">
        <f t="shared" si="1616"/>
        <v>0.777000777000777</v>
      </c>
      <c r="G3082" t="str">
        <f t="shared" si="1611"/>
        <v>0.777000777000777</v>
      </c>
      <c r="H3082" t="str">
        <f t="shared" si="1617"/>
        <v>9.12151471552482+0.326193264034849i</v>
      </c>
      <c r="I3082" t="str">
        <f t="shared" si="1618"/>
        <v>4508.18545790135i</v>
      </c>
      <c r="J3082" t="str">
        <f t="shared" si="1612"/>
        <v>-27509.2092158671+986.246716254164i</v>
      </c>
      <c r="K3082" t="str">
        <f t="shared" si="1619"/>
        <v>0.00586777264005951-0.163668768195867i</v>
      </c>
      <c r="L3082" t="str">
        <f t="shared" si="1620"/>
        <v>0.000446309718477983-0.0105535888329368i</v>
      </c>
      <c r="M3082" t="str">
        <f t="shared" si="1621"/>
        <v>0.00631408235853749-0.174222357028804i</v>
      </c>
      <c r="N3082" t="str">
        <f t="shared" si="1622"/>
        <v>-11.7621255306039i</v>
      </c>
      <c r="O3082" t="str">
        <f t="shared" si="1623"/>
        <v>0.693655204230725+0.720307196717922i</v>
      </c>
      <c r="P3082" t="str">
        <f t="shared" si="1624"/>
        <v>0.306344795769275-0.720307196717922i</v>
      </c>
      <c r="Q3082" t="str">
        <f t="shared" si="1625"/>
        <v>-0.306344795769275+12.4824327273218i</v>
      </c>
      <c r="R3082" t="str">
        <f t="shared" si="1626"/>
        <v>-0.0582728891269613-0.0231119370520885i</v>
      </c>
      <c r="S3082" t="str">
        <f t="shared" si="1627"/>
        <v>1.21543805389049i</v>
      </c>
      <c r="T3082" t="str">
        <f t="shared" si="1628"/>
        <v>0.02809112779223-0.0708270869550501i</v>
      </c>
      <c r="U3082" t="str">
        <f t="shared" si="1629"/>
        <v>0.0000333333333333332-0.0000983239078087668i</v>
      </c>
      <c r="V3082" t="str">
        <f t="shared" si="1630"/>
        <v>6.66666666666667E-06-0.000983239078087668i</v>
      </c>
      <c r="W3082" t="str">
        <f t="shared" si="1631"/>
        <v>0.0000275731904973717-0.0000901996602488053i</v>
      </c>
      <c r="X3082" t="str">
        <f t="shared" si="1632"/>
        <v>0.0000276959375359666-0.0000901166108049267i</v>
      </c>
      <c r="Y3082" t="str">
        <f t="shared" si="1633"/>
        <v>0.009+7.21309673264216i</v>
      </c>
      <c r="Z3082" t="str">
        <f t="shared" si="1634"/>
        <v>-0.000149865614688632-0.0000462642292453776i</v>
      </c>
      <c r="AA3082" t="str">
        <f t="shared" si="1635"/>
        <v>0.00208221143797117-1.66365869896162i</v>
      </c>
      <c r="AB3082" t="str">
        <f t="shared" si="1636"/>
        <v>0.132489908350955-0.334051175475955i</v>
      </c>
      <c r="AC3082" t="str">
        <f t="shared" si="1637"/>
        <v>0.94263736903334-0.025191930749355i</v>
      </c>
      <c r="AD3082" t="str">
        <f t="shared" si="1638"/>
        <v>0.149916055180619-0.350372806601461i</v>
      </c>
      <c r="AE3082" t="str">
        <f t="shared" si="1639"/>
        <v>-0.0000386769896072948+0.0000455730852870704i</v>
      </c>
      <c r="AF3082" t="str">
        <f t="shared" si="1640"/>
        <v>-15.0785211171268-0.309838003175065i</v>
      </c>
      <c r="AG3082" t="str">
        <f t="shared" si="1641"/>
        <v>0.997891029229421-0.000905502092482158i</v>
      </c>
      <c r="AH3082" t="str">
        <f t="shared" si="1642"/>
        <v>0.000599187934893459-0.000676074382828251i</v>
      </c>
      <c r="AI3082">
        <f t="shared" si="1643"/>
        <v>-60.882551574132371</v>
      </c>
      <c r="AJ3082">
        <f t="shared" si="1644"/>
        <v>-48.450225768092814</v>
      </c>
      <c r="AK3082"/>
      <c r="AL3082"/>
      <c r="AM3082"/>
      <c r="AN3082"/>
    </row>
    <row r="3083" spans="1:40" x14ac:dyDescent="0.25">
      <c r="A3083"/>
      <c r="B3083">
        <f t="shared" si="1610"/>
        <v>1149000</v>
      </c>
      <c r="C3083" s="237" t="str">
        <f t="shared" si="1613"/>
        <v>-5.78898841256592E-08+0.00213143824123691i</v>
      </c>
      <c r="D3083" s="208" t="str">
        <f t="shared" si="1614"/>
        <v>-5.9570064008284+0.0163410265161496i</v>
      </c>
      <c r="E3083" t="str">
        <f t="shared" si="1615"/>
        <v>2870</v>
      </c>
      <c r="F3083" t="str">
        <f t="shared" si="1616"/>
        <v>0.777000777000777</v>
      </c>
      <c r="G3083" t="str">
        <f t="shared" si="1611"/>
        <v>0.777000777000777</v>
      </c>
      <c r="H3083" t="str">
        <f t="shared" si="1617"/>
        <v>9.12153653808108+0.325910210514165i</v>
      </c>
      <c r="I3083" t="str">
        <f t="shared" si="1618"/>
        <v>4512.11244871834i</v>
      </c>
      <c r="J3083" t="str">
        <f t="shared" si="1612"/>
        <v>-27557.1572838362+987.105816181214i</v>
      </c>
      <c r="K3083" t="str">
        <f t="shared" si="1619"/>
        <v>0.00585757572385511-0.163526678577105i</v>
      </c>
      <c r="L3083" t="str">
        <f t="shared" si="1620"/>
        <v>0.00044553457407003-0.0105444365644076i</v>
      </c>
      <c r="M3083" t="str">
        <f t="shared" si="1621"/>
        <v>0.00630311029792514-0.174071115141513i</v>
      </c>
      <c r="N3083" t="str">
        <f t="shared" si="1622"/>
        <v>-11.7723712845504i</v>
      </c>
      <c r="O3083" t="str">
        <f t="shared" si="1623"/>
        <v>0.700998757340048+0.713162493550879i</v>
      </c>
      <c r="P3083" t="str">
        <f t="shared" si="1624"/>
        <v>0.299001242659952-0.713162493550879i</v>
      </c>
      <c r="Q3083" t="str">
        <f t="shared" si="1625"/>
        <v>-0.299001242659952+12.4855337781013i</v>
      </c>
      <c r="R3083" t="str">
        <f t="shared" si="1626"/>
        <v>-0.0576595334813623-0.0225669943716799i</v>
      </c>
      <c r="S3083" t="str">
        <f t="shared" si="1627"/>
        <v>1.21649679783987i</v>
      </c>
      <c r="T3083" t="str">
        <f t="shared" si="1628"/>
        <v>0.027452676390019-0.070142637845018i</v>
      </c>
      <c r="U3083" t="str">
        <f t="shared" si="1629"/>
        <v>0.0000333333333333332-0.0000982383343467924i</v>
      </c>
      <c r="V3083" t="str">
        <f t="shared" si="1630"/>
        <v>6.66666666666667E-06-0.000982383343467924i</v>
      </c>
      <c r="W3083" t="str">
        <f t="shared" si="1631"/>
        <v>0.000027573138080682-0.0000901225735636452i</v>
      </c>
      <c r="X3083" t="str">
        <f t="shared" si="1632"/>
        <v>0.0000276956538138701-0.0000900395956003043i</v>
      </c>
      <c r="Y3083" t="str">
        <f t="shared" si="1633"/>
        <v>0.009+7.21937991794934i</v>
      </c>
      <c r="Z3083" t="str">
        <f t="shared" si="1634"/>
        <v>-0.000149607215765447-0.0000462231687327787i</v>
      </c>
      <c r="AA3083" t="str">
        <f t="shared" si="1635"/>
        <v>0.00207858847702597-1.66221074888771i</v>
      </c>
      <c r="AB3083" t="str">
        <f t="shared" si="1636"/>
        <v>0.129478695401759-0.330823017442224i</v>
      </c>
      <c r="AC3083" t="str">
        <f t="shared" si="1637"/>
        <v>0.943229386937701-0.0246237148636832i</v>
      </c>
      <c r="AD3083" t="str">
        <f t="shared" si="1638"/>
        <v>0.146328156274484-0.346914418885896i</v>
      </c>
      <c r="AE3083" t="str">
        <f t="shared" si="1639"/>
        <v>-0.0000379272317683134+0.0000451371492605751i</v>
      </c>
      <c r="AF3083" t="str">
        <f t="shared" si="1640"/>
        <v>-15.0785429389095-0.309569183998015i</v>
      </c>
      <c r="AG3083" t="str">
        <f t="shared" si="1641"/>
        <v>0.997913646593612-0.000883096562067482i</v>
      </c>
      <c r="AH3083" t="str">
        <f t="shared" si="1642"/>
        <v>0.000587678012066803-0.000669739678302891i</v>
      </c>
      <c r="AI3083">
        <f t="shared" si="1643"/>
        <v>-61.002250721359118</v>
      </c>
      <c r="AJ3083">
        <f t="shared" si="1644"/>
        <v>-48.733945365753826</v>
      </c>
      <c r="AK3083"/>
      <c r="AL3083"/>
      <c r="AM3083"/>
      <c r="AN3083"/>
    </row>
    <row r="3084" spans="1:40" x14ac:dyDescent="0.25">
      <c r="A3084"/>
      <c r="B3084">
        <f t="shared" si="1610"/>
        <v>1150000</v>
      </c>
      <c r="C3084" s="237" t="str">
        <f t="shared" si="1613"/>
        <v>-5.77892498394536E-08+0.00212958481668205i</v>
      </c>
      <c r="D3084" s="208" t="str">
        <f t="shared" si="1614"/>
        <v>-5.95700640005688+0.0163268169278957i</v>
      </c>
      <c r="E3084" t="str">
        <f t="shared" si="1615"/>
        <v>2870</v>
      </c>
      <c r="F3084" t="str">
        <f t="shared" si="1616"/>
        <v>0.777000777000777</v>
      </c>
      <c r="G3084" t="str">
        <f t="shared" si="1611"/>
        <v>0.777000777000777</v>
      </c>
      <c r="H3084" t="str">
        <f t="shared" si="1617"/>
        <v>9.12155830384572+0.32562764707722i</v>
      </c>
      <c r="I3084" t="str">
        <f t="shared" si="1618"/>
        <v>4516.03943953533i</v>
      </c>
      <c r="J3084" t="str">
        <f t="shared" si="1612"/>
        <v>-27605.147100232+987.964916108265i</v>
      </c>
      <c r="K3084" t="str">
        <f t="shared" si="1619"/>
        <v>0.00584740535392979-0.163384835147554i</v>
      </c>
      <c r="L3084" t="str">
        <f t="shared" si="1620"/>
        <v>0.000444761446102029-0.0105353001277405i</v>
      </c>
      <c r="M3084" t="str">
        <f t="shared" si="1621"/>
        <v>0.00629216680003182-0.173920135275295i</v>
      </c>
      <c r="N3084" t="str">
        <f t="shared" si="1622"/>
        <v>-11.7826170384969i</v>
      </c>
      <c r="O3084" t="str">
        <f t="shared" si="1623"/>
        <v>0.708268723416333+0.705942926467996i</v>
      </c>
      <c r="P3084" t="str">
        <f t="shared" si="1624"/>
        <v>0.291731276583667-0.705942926467996i</v>
      </c>
      <c r="Q3084" t="str">
        <f t="shared" si="1625"/>
        <v>-0.291731276583667+12.4885599649649i</v>
      </c>
      <c r="R3084" t="str">
        <f t="shared" si="1626"/>
        <v>-0.0570417252280633-0.0220273932331735i</v>
      </c>
      <c r="S3084" t="str">
        <f t="shared" si="1627"/>
        <v>1.21755554178926i</v>
      </c>
      <c r="T3084" t="str">
        <f t="shared" si="1628"/>
        <v>0.0268195747022216-0.0694514686646487i</v>
      </c>
      <c r="U3084" t="str">
        <f t="shared" si="1629"/>
        <v>0.0000333333333333334-0.0000981529097082302i</v>
      </c>
      <c r="V3084" t="str">
        <f t="shared" si="1630"/>
        <v>6.66666666666667E-06-0.000981529097082302i</v>
      </c>
      <c r="W3084" t="str">
        <f t="shared" si="1631"/>
        <v>0.0000275730856186033-0.0000900456221674385i</v>
      </c>
      <c r="X3084" t="str">
        <f t="shared" si="1632"/>
        <v>0.0000276953706497395-0.0000899627155584404i</v>
      </c>
      <c r="Y3084" t="str">
        <f t="shared" si="1633"/>
        <v>0.009+7.22566310325652i</v>
      </c>
      <c r="Z3084" t="str">
        <f t="shared" si="1634"/>
        <v>-0.000149349490628124-0.0000461821814009129i</v>
      </c>
      <c r="AA3084" t="str">
        <f t="shared" si="1635"/>
        <v>0.00207497496364973-1.66076531706933i</v>
      </c>
      <c r="AB3084" t="str">
        <f t="shared" si="1636"/>
        <v>0.126492714019541-0.327563164650288i</v>
      </c>
      <c r="AC3084" t="str">
        <f t="shared" si="1637"/>
        <v>0.943826083348418-0.0240607120031437i</v>
      </c>
      <c r="AD3084" t="str">
        <f t="shared" si="1638"/>
        <v>0.142775903008706-0.343419068921147i</v>
      </c>
      <c r="AE3084" t="str">
        <f t="shared" si="1639"/>
        <v>-0.0000371833501257697+0.0000446957603629307i</v>
      </c>
      <c r="AF3084" t="str">
        <f t="shared" si="1640"/>
        <v>-15.0785647039026-0.309300830149324i</v>
      </c>
      <c r="AG3084" t="str">
        <f t="shared" si="1641"/>
        <v>0.997936447154694-0.000860944070756596i</v>
      </c>
      <c r="AH3084" t="str">
        <f t="shared" si="1642"/>
        <v>0.000576256202891878-0.000663319744546031i</v>
      </c>
      <c r="AI3084">
        <f t="shared" si="1643"/>
        <v>-61.123465315979985</v>
      </c>
      <c r="AJ3084">
        <f t="shared" si="1644"/>
        <v>-49.017660115011822</v>
      </c>
      <c r="AK3084"/>
      <c r="AL3084"/>
      <c r="AM3084"/>
      <c r="AN3084"/>
    </row>
    <row r="3085" spans="1:40" x14ac:dyDescent="0.25">
      <c r="A3085"/>
      <c r="B3085">
        <f t="shared" si="1610"/>
        <v>1151000</v>
      </c>
      <c r="C3085" s="237" t="str">
        <f t="shared" si="1613"/>
        <v>-5.76888777354297E-08+0.00212773461267375i</v>
      </c>
      <c r="D3085" s="208" t="str">
        <f t="shared" si="1614"/>
        <v>-5.95700639928736+0.0163126320304988i</v>
      </c>
      <c r="E3085" t="str">
        <f t="shared" si="1615"/>
        <v>2870</v>
      </c>
      <c r="F3085" t="str">
        <f t="shared" si="1616"/>
        <v>0.777000777000777</v>
      </c>
      <c r="G3085" t="str">
        <f t="shared" si="1611"/>
        <v>0.777000777000777</v>
      </c>
      <c r="H3085" t="str">
        <f t="shared" si="1617"/>
        <v>9.12158001301549+0.325345572454203i</v>
      </c>
      <c r="I3085" t="str">
        <f t="shared" si="1618"/>
        <v>4519.96643035232i</v>
      </c>
      <c r="J3085" t="str">
        <f t="shared" si="1612"/>
        <v>-27653.1786650544+988.824016035315i</v>
      </c>
      <c r="K3085" t="str">
        <f t="shared" si="1619"/>
        <v>0.00583726143825435-0.163243237268739i</v>
      </c>
      <c r="L3085" t="str">
        <f t="shared" si="1620"/>
        <v>0.000443990327590173-0.0105261794819654i</v>
      </c>
      <c r="M3085" t="str">
        <f t="shared" si="1621"/>
        <v>0.00628125176584452-0.173769416750704i</v>
      </c>
      <c r="N3085" t="str">
        <f t="shared" si="1622"/>
        <v>-11.7928627924435i</v>
      </c>
      <c r="O3085" t="str">
        <f t="shared" si="1623"/>
        <v>0.715464339298191+0.698649253340045i</v>
      </c>
      <c r="P3085" t="str">
        <f t="shared" si="1624"/>
        <v>0.284535660701809-0.698649253340045i</v>
      </c>
      <c r="Q3085" t="str">
        <f t="shared" si="1625"/>
        <v>-0.284535660701809+12.4915120457835i</v>
      </c>
      <c r="R3085" t="str">
        <f t="shared" si="1626"/>
        <v>-0.0564194972222053-0.0214931787920623i</v>
      </c>
      <c r="S3085" t="str">
        <f t="shared" si="1627"/>
        <v>1.21861428573864i</v>
      </c>
      <c r="T3085" t="str">
        <f t="shared" si="1628"/>
        <v>0.0261918947219419-0.0687536053091709i</v>
      </c>
      <c r="U3085" t="str">
        <f t="shared" si="1629"/>
        <v>0.0000333333333333334-0.0000980676335051825i</v>
      </c>
      <c r="V3085" t="str">
        <f t="shared" si="1630"/>
        <v>6.66666666666667E-06-0.000980676335051825i</v>
      </c>
      <c r="W3085" t="str">
        <f t="shared" si="1631"/>
        <v>0.0000275730331111357-0.0000899688057075445i</v>
      </c>
      <c r="X3085" t="str">
        <f t="shared" si="1632"/>
        <v>0.0000276950880414791-0.000089885970327026i</v>
      </c>
      <c r="Y3085" t="str">
        <f t="shared" si="1633"/>
        <v>0.009+7.2319462885637i</v>
      </c>
      <c r="Z3085" t="str">
        <f t="shared" si="1634"/>
        <v>-0.000149092436936072-0.0000461412670526311i</v>
      </c>
      <c r="AA3085" t="str">
        <f t="shared" si="1635"/>
        <v>0.00207137086502208-1.65932239694253i</v>
      </c>
      <c r="AB3085" t="str">
        <f t="shared" si="1636"/>
        <v>0.123532303754917-0.324271739233245i</v>
      </c>
      <c r="AC3085" t="str">
        <f t="shared" si="1637"/>
        <v>0.944427426505802-0.023502968808035i</v>
      </c>
      <c r="AD3085" t="str">
        <f t="shared" si="1638"/>
        <v>0.139259679013087-0.339887125608811i</v>
      </c>
      <c r="AE3085" t="str">
        <f t="shared" si="1639"/>
        <v>-0.0000364453875414637+0.0000442489818012081i</v>
      </c>
      <c r="AF3085" t="str">
        <f t="shared" si="1640"/>
        <v>-15.0785864123029-0.309032940423704i</v>
      </c>
      <c r="AG3085" t="str">
        <f t="shared" si="1641"/>
        <v>0.997959428221322-0.000839046266733907i</v>
      </c>
      <c r="AH3085" t="str">
        <f t="shared" si="1642"/>
        <v>0.000564923183273248-0.000656815553062574i</v>
      </c>
      <c r="AI3085">
        <f t="shared" si="1643"/>
        <v>-61.246233369490156</v>
      </c>
      <c r="AJ3085">
        <f t="shared" si="1644"/>
        <v>-49.301369745125932</v>
      </c>
      <c r="AK3085"/>
      <c r="AL3085"/>
      <c r="AM3085"/>
      <c r="AN3085"/>
    </row>
    <row r="3086" spans="1:40" x14ac:dyDescent="0.25">
      <c r="A3086"/>
      <c r="B3086">
        <f t="shared" si="1610"/>
        <v>1152000</v>
      </c>
      <c r="C3086" s="237" t="str">
        <f t="shared" si="1613"/>
        <v>-5.75887669036282E-08+0.00212588762082518i</v>
      </c>
      <c r="D3086" s="208" t="str">
        <f t="shared" si="1614"/>
        <v>-5.95700639851984+0.0162984717596597i</v>
      </c>
      <c r="E3086" t="str">
        <f t="shared" si="1615"/>
        <v>2870</v>
      </c>
      <c r="F3086" t="str">
        <f t="shared" si="1616"/>
        <v>0.777000777000777</v>
      </c>
      <c r="G3086" t="str">
        <f t="shared" si="1611"/>
        <v>0.777000777000777</v>
      </c>
      <c r="H3086" t="str">
        <f t="shared" si="1617"/>
        <v>9.12160166578636+0.325063985379683i</v>
      </c>
      <c r="I3086" t="str">
        <f t="shared" si="1618"/>
        <v>4523.8934211693i</v>
      </c>
      <c r="J3086" t="str">
        <f t="shared" si="1612"/>
        <v>-27701.2519783035+989.683115962366i</v>
      </c>
      <c r="K3086" t="str">
        <f t="shared" si="1619"/>
        <v>0.00582714388519784-0.163101884304384i</v>
      </c>
      <c r="L3086" t="str">
        <f t="shared" si="1620"/>
        <v>0.000443221211580846-0.0105170745862534i</v>
      </c>
      <c r="M3086" t="str">
        <f t="shared" si="1621"/>
        <v>0.00627036509677869-0.173618958890637i</v>
      </c>
      <c r="N3086" t="str">
        <f t="shared" si="1622"/>
        <v>-11.80310854639i</v>
      </c>
      <c r="O3086" t="str">
        <f t="shared" si="1623"/>
        <v>0.722584849628902+0.691282239817266i</v>
      </c>
      <c r="P3086" t="str">
        <f t="shared" si="1624"/>
        <v>0.277415150371098-0.691282239817266i</v>
      </c>
      <c r="Q3086" t="str">
        <f t="shared" si="1625"/>
        <v>-0.277415150371098+12.4943907862073i</v>
      </c>
      <c r="R3086" t="str">
        <f t="shared" si="1626"/>
        <v>-0.0557928828131481-0.0209643962541181i</v>
      </c>
      <c r="S3086" t="str">
        <f t="shared" si="1627"/>
        <v>1.21967302968802i</v>
      </c>
      <c r="T3086" t="str">
        <f t="shared" si="1628"/>
        <v>0.0255697086948404-0.068049074415741i</v>
      </c>
      <c r="U3086" t="str">
        <f t="shared" si="1629"/>
        <v>0.0000333333333333334-0.0000979825053510983i</v>
      </c>
      <c r="V3086" t="str">
        <f t="shared" si="1630"/>
        <v>6.66666666666667E-06-0.000979825053510983i</v>
      </c>
      <c r="W3086" t="str">
        <f t="shared" si="1631"/>
        <v>0.0000275729805582801-0.0000898921238325505i</v>
      </c>
      <c r="X3086" t="str">
        <f t="shared" si="1632"/>
        <v>0.0000276948059870034-0.0000898093595549794i</v>
      </c>
      <c r="Y3086" t="str">
        <f t="shared" si="1633"/>
        <v>0.009+7.23822947387088i</v>
      </c>
      <c r="Z3086" t="str">
        <f t="shared" si="1634"/>
        <v>-0.000148836052358866-0.0000461004254914986i</v>
      </c>
      <c r="AA3086" t="str">
        <f t="shared" si="1635"/>
        <v>0.00206777614846507-1.65788198196617i</v>
      </c>
      <c r="AB3086" t="str">
        <f t="shared" si="1636"/>
        <v>0.120597805349668-0.320948866823446i</v>
      </c>
      <c r="AC3086" t="str">
        <f t="shared" si="1637"/>
        <v>0.945033384154396-0.0229505319816855i</v>
      </c>
      <c r="AD3086" t="str">
        <f t="shared" si="1638"/>
        <v>0.135779864068399-0.336318961890503i</v>
      </c>
      <c r="AE3086" t="str">
        <f t="shared" si="1639"/>
        <v>-0.0000357133862017751+0.0000437968771144831i</v>
      </c>
      <c r="AF3086" t="str">
        <f t="shared" si="1640"/>
        <v>-15.0786080643062-0.308765513620023i</v>
      </c>
      <c r="AG3086" t="str">
        <f t="shared" si="1641"/>
        <v>0.997982587087214-0.000817404769379367i</v>
      </c>
      <c r="AH3086" t="str">
        <f t="shared" si="1642"/>
        <v>0.00055367961838891-0.000650228080581413i</v>
      </c>
      <c r="AI3086">
        <f t="shared" si="1643"/>
        <v>-61.370594416723058</v>
      </c>
      <c r="AJ3086">
        <f t="shared" si="1644"/>
        <v>-49.585073986737925</v>
      </c>
      <c r="AK3086"/>
      <c r="AL3086"/>
      <c r="AM3086"/>
      <c r="AN3086"/>
    </row>
    <row r="3087" spans="1:40" x14ac:dyDescent="0.25">
      <c r="A3087"/>
      <c r="B3087">
        <f t="shared" si="1610"/>
        <v>1153000</v>
      </c>
      <c r="C3087" s="237" t="str">
        <f t="shared" si="1613"/>
        <v>-5.74889164380337E-08+0.0021240438327786i</v>
      </c>
      <c r="D3087" s="208" t="str">
        <f t="shared" si="1614"/>
        <v>-5.95700639775432+0.0162843360513026i</v>
      </c>
      <c r="E3087" t="str">
        <f t="shared" si="1615"/>
        <v>2870</v>
      </c>
      <c r="F3087" t="str">
        <f t="shared" si="1616"/>
        <v>0.777000777000777</v>
      </c>
      <c r="G3087" t="str">
        <f t="shared" si="1611"/>
        <v>0.777000777000777</v>
      </c>
      <c r="H3087" t="str">
        <f t="shared" si="1617"/>
        <v>9.12162326235343+0.324782884592582i</v>
      </c>
      <c r="I3087" t="str">
        <f t="shared" si="1618"/>
        <v>4527.82041198629i</v>
      </c>
      <c r="J3087" t="str">
        <f t="shared" si="1612"/>
        <v>-27749.3670399791+990.542215889417i</v>
      </c>
      <c r="K3087" t="str">
        <f t="shared" si="1619"/>
        <v>0.00581705260352566-0.162960775620411i</v>
      </c>
      <c r="L3087" t="str">
        <f t="shared" si="1620"/>
        <v>0.000442454091150457-0.0105079853999156i</v>
      </c>
      <c r="M3087" t="str">
        <f t="shared" si="1621"/>
        <v>0.00625950669467612-0.173468761020327i</v>
      </c>
      <c r="N3087" t="str">
        <f t="shared" si="1622"/>
        <v>-11.8133543003365i</v>
      </c>
      <c r="O3087" t="str">
        <f t="shared" si="1623"/>
        <v>0.72962950693613+0.683842659248558i</v>
      </c>
      <c r="P3087" t="str">
        <f t="shared" si="1624"/>
        <v>0.27037049306387-0.683842659248558i</v>
      </c>
      <c r="Q3087" t="str">
        <f t="shared" si="1625"/>
        <v>-0.27037049306387+12.4971969595851i</v>
      </c>
      <c r="R3087" t="str">
        <f t="shared" si="1626"/>
        <v>-0.0551619158516367-0.020441090870444i</v>
      </c>
      <c r="S3087" t="str">
        <f t="shared" si="1627"/>
        <v>1.2207317736374i</v>
      </c>
      <c r="T3087" t="str">
        <f t="shared" si="1628"/>
        <v>0.0249530891133604-0.0673379033748055i</v>
      </c>
      <c r="U3087" t="str">
        <f t="shared" si="1629"/>
        <v>0.0000333333333333332-0.0000978975248607671i</v>
      </c>
      <c r="V3087" t="str">
        <f t="shared" si="1630"/>
        <v>6.66666666666667E-06-0.000978975248607671i</v>
      </c>
      <c r="W3087" t="str">
        <f t="shared" si="1631"/>
        <v>0.0000275729279600368-0.0000898155761922594i</v>
      </c>
      <c r="X3087" t="str">
        <f t="shared" si="1632"/>
        <v>0.0000276945244842349-0.0000897328828924333i</v>
      </c>
      <c r="Y3087" t="str">
        <f t="shared" si="1633"/>
        <v>0.009+7.24451265917806i</v>
      </c>
      <c r="Z3087" t="str">
        <f t="shared" si="1634"/>
        <v>-0.00014858033457617-0.0000460596565217875i</v>
      </c>
      <c r="AA3087" t="str">
        <f t="shared" si="1635"/>
        <v>0.00206419078144239-1.6564440656218i</v>
      </c>
      <c r="AB3087" t="str">
        <f t="shared" si="1636"/>
        <v>0.117689560709512-0.317594676606083i</v>
      </c>
      <c r="AC3087" t="str">
        <f t="shared" si="1637"/>
        <v>0.945643923535646-0.0224034482857149i</v>
      </c>
      <c r="AD3087" t="str">
        <f t="shared" si="1638"/>
        <v>0.132336834062521-0.332714954706742i</v>
      </c>
      <c r="AE3087" t="str">
        <f t="shared" si="1639"/>
        <v>-0.0000349873876152151+0.0000433395101667226i</v>
      </c>
      <c r="AF3087" t="str">
        <f t="shared" si="1640"/>
        <v>-15.0786296601077-0.308498548541279i</v>
      </c>
      <c r="AG3087" t="str">
        <f t="shared" si="1641"/>
        <v>0.998005921031463-0.000796021169129984i</v>
      </c>
      <c r="AH3087" t="str">
        <f t="shared" si="1642"/>
        <v>0.000542526162653703-0.000643558308936536i</v>
      </c>
      <c r="AI3087">
        <f t="shared" si="1643"/>
        <v>-61.496589598187192</v>
      </c>
      <c r="AJ3087">
        <f t="shared" si="1644"/>
        <v>-49.868772571916161</v>
      </c>
      <c r="AK3087"/>
      <c r="AL3087"/>
      <c r="AM3087"/>
      <c r="AN3087"/>
    </row>
    <row r="3088" spans="1:40" x14ac:dyDescent="0.25">
      <c r="A3088"/>
      <c r="B3088">
        <f t="shared" si="1610"/>
        <v>1154000</v>
      </c>
      <c r="C3088" s="237" t="str">
        <f t="shared" si="1613"/>
        <v>-5.73893254365546E-08+0.00212220324020523i</v>
      </c>
      <c r="D3088" s="208" t="str">
        <f t="shared" si="1614"/>
        <v>-5.95700639699078+0.0162702248415734i</v>
      </c>
      <c r="E3088" t="str">
        <f t="shared" si="1615"/>
        <v>2870</v>
      </c>
      <c r="F3088" t="str">
        <f t="shared" si="1616"/>
        <v>0.777000777000777</v>
      </c>
      <c r="G3088" t="str">
        <f t="shared" si="1611"/>
        <v>0.777000777000777</v>
      </c>
      <c r="H3088" t="str">
        <f t="shared" si="1617"/>
        <v>9.12164480291092+0.324502268836164i</v>
      </c>
      <c r="I3088" t="str">
        <f t="shared" si="1618"/>
        <v>4531.74740280328i</v>
      </c>
      <c r="J3088" t="str">
        <f t="shared" si="1612"/>
        <v>-27797.5238500814+991.401315816467i</v>
      </c>
      <c r="K3088" t="str">
        <f t="shared" si="1619"/>
        <v>0.00580698750239719-0.162819910584921i</v>
      </c>
      <c r="L3088" t="str">
        <f t="shared" si="1620"/>
        <v>0.00044168895940531-0.0104989118824032i</v>
      </c>
      <c r="M3088" t="str">
        <f t="shared" si="1621"/>
        <v>0.0062486764618025-0.173318822467324i</v>
      </c>
      <c r="N3088" t="str">
        <f t="shared" si="1622"/>
        <v>-11.823600054283i</v>
      </c>
      <c r="O3088" t="str">
        <f t="shared" si="1623"/>
        <v>0.736597571710105+0.676331292600584i</v>
      </c>
      <c r="P3088" t="str">
        <f t="shared" si="1624"/>
        <v>0.263402428289895-0.676331292600584i</v>
      </c>
      <c r="Q3088" t="str">
        <f t="shared" si="1625"/>
        <v>-0.263402428289895+12.4999313468836i</v>
      </c>
      <c r="R3088" t="str">
        <f t="shared" si="1626"/>
        <v>-0.0545266306970136-0.0199233079324011i</v>
      </c>
      <c r="S3088" t="str">
        <f t="shared" si="1627"/>
        <v>1.22179051758678i</v>
      </c>
      <c r="T3088" t="str">
        <f t="shared" si="1628"/>
        <v>0.0243421087107691-0.0666201203415675i</v>
      </c>
      <c r="U3088" t="str">
        <f t="shared" si="1629"/>
        <v>0.0000333333333333333-0.000097812691650316i</v>
      </c>
      <c r="V3088" t="str">
        <f t="shared" si="1630"/>
        <v>6.66666666666667E-06-0.00097812691650316i</v>
      </c>
      <c r="W3088" t="str">
        <f t="shared" si="1631"/>
        <v>0.000027572875316407-0.0000897391624376922i</v>
      </c>
      <c r="X3088" t="str">
        <f t="shared" si="1632"/>
        <v>0.0000276942435311064-0.0000896565399907373i</v>
      </c>
      <c r="Y3088" t="str">
        <f t="shared" si="1633"/>
        <v>0.009+7.25079584448524i</v>
      </c>
      <c r="Z3088" t="str">
        <f t="shared" si="1634"/>
        <v>-0.000148325281277712-0.0000460189599484786i</v>
      </c>
      <c r="AA3088" t="str">
        <f t="shared" si="1635"/>
        <v>0.00206061473155866-1.65500864141357i</v>
      </c>
      <c r="AB3088" t="str">
        <f t="shared" si="1636"/>
        <v>0.114807912875995-0.314209301373271i</v>
      </c>
      <c r="AC3088" t="str">
        <f t="shared" si="1637"/>
        <v>0.946259011380521-0.0218617645351691i</v>
      </c>
      <c r="AD3088" t="str">
        <f t="shared" si="1638"/>
        <v>0.128930960947364-0.3290754849557i</v>
      </c>
      <c r="AE3088" t="str">
        <f t="shared" si="1639"/>
        <v>-0.0000342674326101259+0.0000428769451396981i</v>
      </c>
      <c r="AF3088" t="str">
        <f t="shared" si="1640"/>
        <v>-15.0786511999017-0.308232043994591i</v>
      </c>
      <c r="AG3088" t="str">
        <f t="shared" si="1641"/>
        <v>0.998029427318846-0.00077489702734677i</v>
      </c>
      <c r="AH3088" t="str">
        <f t="shared" si="1642"/>
        <v>0.000531463459685172-0.000636807224948554i</v>
      </c>
      <c r="AI3088">
        <f t="shared" si="1643"/>
        <v>-61.624261748031145</v>
      </c>
      <c r="AJ3088">
        <f t="shared" si="1644"/>
        <v>-50.152465234171139</v>
      </c>
      <c r="AK3088"/>
      <c r="AL3088"/>
      <c r="AM3088"/>
      <c r="AN3088"/>
    </row>
    <row r="3089" spans="1:40" x14ac:dyDescent="0.25">
      <c r="A3089"/>
      <c r="B3089">
        <f t="shared" si="1610"/>
        <v>1155000</v>
      </c>
      <c r="C3089" s="237" t="str">
        <f t="shared" si="1613"/>
        <v>-5.72899930010034E-08+0.00212036583480514i</v>
      </c>
      <c r="D3089" s="208" t="str">
        <f t="shared" si="1614"/>
        <v>-5.95700639622924+0.0162561380668394i</v>
      </c>
      <c r="E3089" t="str">
        <f t="shared" si="1615"/>
        <v>2870</v>
      </c>
      <c r="F3089" t="str">
        <f t="shared" si="1616"/>
        <v>0.777000777000777</v>
      </c>
      <c r="G3089" t="str">
        <f t="shared" si="1611"/>
        <v>0.777000777000777</v>
      </c>
      <c r="H3089" t="str">
        <f t="shared" si="1617"/>
        <v>9.1216662876523+0.324222136858014i</v>
      </c>
      <c r="I3089" t="str">
        <f t="shared" si="1618"/>
        <v>4535.67439362026i</v>
      </c>
      <c r="J3089" t="str">
        <f t="shared" si="1612"/>
        <v>-27845.7224086102+992.260415743518i</v>
      </c>
      <c r="K3089" t="str">
        <f t="shared" si="1619"/>
        <v>0.00579694849136415-0.162679288568196i</v>
      </c>
      <c r="L3089" t="str">
        <f t="shared" si="1620"/>
        <v>0.000440925809481414-0.0104898539933064i</v>
      </c>
      <c r="M3089" t="str">
        <f t="shared" si="1621"/>
        <v>0.00623787430084556-0.173169142561502i</v>
      </c>
      <c r="N3089" t="str">
        <f t="shared" si="1622"/>
        <v>-11.8338458082295i</v>
      </c>
      <c r="O3089" t="str">
        <f t="shared" si="1623"/>
        <v>0.743488312481322+0.668748928375722i</v>
      </c>
      <c r="P3089" t="str">
        <f t="shared" si="1624"/>
        <v>0.256511687518678-0.668748928375722i</v>
      </c>
      <c r="Q3089" t="str">
        <f t="shared" si="1625"/>
        <v>-0.256511687518678+12.5025947366052i</v>
      </c>
      <c r="R3089" t="str">
        <f t="shared" si="1626"/>
        <v>-0.0538870622243916-0.0194110927663302i</v>
      </c>
      <c r="S3089" t="str">
        <f t="shared" si="1627"/>
        <v>1.22284926153617i</v>
      </c>
      <c r="T3089" t="str">
        <f t="shared" si="1628"/>
        <v>0.023736840454917-0.0658957542474509i</v>
      </c>
      <c r="U3089" t="str">
        <f t="shared" si="1629"/>
        <v>0.0000333333333333334-0.0000977280053371991i</v>
      </c>
      <c r="V3089" t="str">
        <f t="shared" si="1630"/>
        <v>6.66666666666667E-06-0.000977280053371991i</v>
      </c>
      <c r="W3089" t="str">
        <f t="shared" si="1631"/>
        <v>0.0000275728226273913-0.0000896628822210759i</v>
      </c>
      <c r="X3089" t="str">
        <f t="shared" si="1632"/>
        <v>0.0000276939631255589-0.0000895803305024457i</v>
      </c>
      <c r="Y3089" t="str">
        <f t="shared" si="1633"/>
        <v>0.009+7.25707902979242i</v>
      </c>
      <c r="Z3089" t="str">
        <f t="shared" si="1634"/>
        <v>-0.000148070890163207-0.0000459783355772534i</v>
      </c>
      <c r="AA3089" t="str">
        <f t="shared" si="1635"/>
        <v>0.0020570479665587-1.65357570286812i</v>
      </c>
      <c r="AB3089" t="str">
        <f t="shared" si="1636"/>
        <v>0.111953205997057-0.310792877578118i</v>
      </c>
      <c r="AC3089" t="str">
        <f t="shared" si="1637"/>
        <v>0.946878613902162-0.021325527593452i</v>
      </c>
      <c r="AD3089" t="str">
        <f t="shared" si="1638"/>
        <v>0.125562612696093-0.325400937451311i</v>
      </c>
      <c r="AE3089" t="str">
        <f t="shared" si="1639"/>
        <v>-0.0000335535613324177+0.0000424092465258599i</v>
      </c>
      <c r="AF3089" t="str">
        <f t="shared" si="1640"/>
        <v>-15.0786726838815-0.307965998791175i</v>
      </c>
      <c r="AG3089" t="str">
        <f t="shared" si="1641"/>
        <v>0.998053103200135-0.000754033876184152i</v>
      </c>
      <c r="AH3089" t="str">
        <f t="shared" si="1642"/>
        <v>0.000520492142270215-0.000629975820305727i</v>
      </c>
      <c r="AI3089">
        <f t="shared" si="1643"/>
        <v>-61.753655488124622</v>
      </c>
      <c r="AJ3089">
        <f t="shared" si="1644"/>
        <v>-50.436151708484864</v>
      </c>
      <c r="AK3089"/>
      <c r="AL3089"/>
      <c r="AM3089"/>
      <c r="AN3089"/>
    </row>
    <row r="3090" spans="1:40" x14ac:dyDescent="0.25">
      <c r="A3090"/>
      <c r="B3090">
        <f t="shared" si="1610"/>
        <v>1156000</v>
      </c>
      <c r="C3090" s="237" t="str">
        <f t="shared" si="1613"/>
        <v>-5.71909182370752E-08+0.00211853160830711i</v>
      </c>
      <c r="D3090" s="208" t="str">
        <f t="shared" si="1614"/>
        <v>-5.95700639546966+0.0162420756636878i</v>
      </c>
      <c r="E3090" t="str">
        <f t="shared" si="1615"/>
        <v>2870</v>
      </c>
      <c r="F3090" t="str">
        <f t="shared" si="1616"/>
        <v>0.777000777000777</v>
      </c>
      <c r="G3090" t="str">
        <f t="shared" si="1611"/>
        <v>0.777000777000777</v>
      </c>
      <c r="H3090" t="str">
        <f t="shared" si="1617"/>
        <v>9.12168771677011+0.323942487410014i</v>
      </c>
      <c r="I3090" t="str">
        <f t="shared" si="1618"/>
        <v>4539.60138443725i</v>
      </c>
      <c r="J3090" t="str">
        <f t="shared" si="1612"/>
        <v>-27893.9627155657+993.119515670568i</v>
      </c>
      <c r="K3090" t="str">
        <f t="shared" si="1619"/>
        <v>0.00578693548036818-0.162538908942677i</v>
      </c>
      <c r="L3090" t="str">
        <f t="shared" si="1620"/>
        <v>0.000440164634544366-0.0104808116923542i</v>
      </c>
      <c r="M3090" t="str">
        <f t="shared" si="1621"/>
        <v>0.00622710011491255-0.173019720635031i</v>
      </c>
      <c r="N3090" t="str">
        <f t="shared" si="1622"/>
        <v>-11.8440915621761i</v>
      </c>
      <c r="O3090" t="str">
        <f t="shared" si="1623"/>
        <v>0.750301005897398+0.66109636252921i</v>
      </c>
      <c r="P3090" t="str">
        <f t="shared" si="1624"/>
        <v>0.249698994102602-0.66109636252921i</v>
      </c>
      <c r="Q3090" t="str">
        <f t="shared" si="1625"/>
        <v>-0.249698994102602+12.5051879247053i</v>
      </c>
      <c r="R3090" t="str">
        <f t="shared" si="1626"/>
        <v>-0.0532432458318076-0.0189044907280922i</v>
      </c>
      <c r="S3090" t="str">
        <f t="shared" si="1627"/>
        <v>1.22390800548555i</v>
      </c>
      <c r="T3090" t="str">
        <f t="shared" si="1628"/>
        <v>0.0231373575417394-0.0651648348115845i</v>
      </c>
      <c r="U3090" t="str">
        <f t="shared" si="1629"/>
        <v>0.0000333333333333334-0.0000976434655401948i</v>
      </c>
      <c r="V3090" t="str">
        <f t="shared" si="1630"/>
        <v>6.66666666666667E-06-0.000976434655401948i</v>
      </c>
      <c r="W3090" t="str">
        <f t="shared" si="1631"/>
        <v>0.00002757276989299-0.0000895867351958405i</v>
      </c>
      <c r="X3090" t="str">
        <f t="shared" si="1632"/>
        <v>0.0000276936832655419-0.0000895042540813149i</v>
      </c>
      <c r="Y3090" t="str">
        <f t="shared" si="1633"/>
        <v>0.009+7.2633622150996i</v>
      </c>
      <c r="Z3090" t="str">
        <f t="shared" si="1634"/>
        <v>-0.000147817158942314-0.000045937783214493i</v>
      </c>
      <c r="AA3090" t="str">
        <f t="shared" si="1635"/>
        <v>0.00205349045432677-1.65214524353448i</v>
      </c>
      <c r="AB3090" t="str">
        <f t="shared" si="1636"/>
        <v>0.109125785296389-0.30734554538889i</v>
      </c>
      <c r="AC3090" t="str">
        <f t="shared" si="1637"/>
        <v>0.947502696788552-0.0207947843670686i</v>
      </c>
      <c r="AD3090" t="str">
        <f t="shared" si="1638"/>
        <v>0.122232153260803-0.321691700880858i</v>
      </c>
      <c r="AE3090" t="str">
        <f t="shared" si="1639"/>
        <v>-0.0000328458132433799+0.000041936479121194i</v>
      </c>
      <c r="AF3090" t="str">
        <f t="shared" si="1640"/>
        <v>-15.0786941122398-0.307700411746326i</v>
      </c>
      <c r="AG3090" t="str">
        <f t="shared" si="1641"/>
        <v>0.998076945912416-0.000733433218462786i</v>
      </c>
      <c r="AH3090" t="str">
        <f t="shared" si="1642"/>
        <v>0.000509612832333097-0.00062306509144483i</v>
      </c>
      <c r="AI3090">
        <f t="shared" si="1643"/>
        <v>-61.884817328766026</v>
      </c>
      <c r="AJ3090">
        <f t="shared" si="1644"/>
        <v>-50.719831731339831</v>
      </c>
      <c r="AK3090"/>
      <c r="AL3090"/>
      <c r="AM3090"/>
      <c r="AN3090"/>
    </row>
    <row r="3091" spans="1:40" x14ac:dyDescent="0.25">
      <c r="A3091"/>
      <c r="B3091">
        <f t="shared" si="1610"/>
        <v>1157000</v>
      </c>
      <c r="C3091" s="237" t="str">
        <f t="shared" si="1613"/>
        <v>-5.70921002543282E-08+0.00211670055246854i</v>
      </c>
      <c r="D3091" s="208" t="str">
        <f t="shared" si="1614"/>
        <v>-5.95700639471206+0.0162280375689255i</v>
      </c>
      <c r="E3091" t="str">
        <f t="shared" si="1615"/>
        <v>2870</v>
      </c>
      <c r="F3091" t="str">
        <f t="shared" si="1616"/>
        <v>0.777000777000777</v>
      </c>
      <c r="G3091" t="str">
        <f t="shared" si="1611"/>
        <v>0.777000777000777</v>
      </c>
      <c r="H3091" t="str">
        <f t="shared" si="1617"/>
        <v>9.12170909045612+0.323663319248335i</v>
      </c>
      <c r="I3091" t="str">
        <f t="shared" si="1618"/>
        <v>4543.52837525424i</v>
      </c>
      <c r="J3091" t="str">
        <f t="shared" si="1612"/>
        <v>-27942.2447709478+993.97861559762i</v>
      </c>
      <c r="K3091" t="str">
        <f t="shared" si="1619"/>
        <v>0.00577694837973916-0.162398771082966i</v>
      </c>
      <c r="L3091" t="str">
        <f t="shared" si="1620"/>
        <v>0.000439405427789175-0.0104717849394133i</v>
      </c>
      <c r="M3091" t="str">
        <f t="shared" si="1621"/>
        <v>0.00621635380752833-0.172870556022379i</v>
      </c>
      <c r="N3091" t="str">
        <f t="shared" si="1622"/>
        <v>-11.8543373161226i</v>
      </c>
      <c r="O3091" t="str">
        <f t="shared" si="1623"/>
        <v>0.757034936798735+0.653374398385898i</v>
      </c>
      <c r="P3091" t="str">
        <f t="shared" si="1624"/>
        <v>0.242965063201265-0.653374398385898i</v>
      </c>
      <c r="Q3091" t="str">
        <f t="shared" si="1625"/>
        <v>-0.242965063201265+12.5077117145085i</v>
      </c>
      <c r="R3091" t="str">
        <f t="shared" si="1626"/>
        <v>-0.052595217447391-0.0184035471974516i</v>
      </c>
      <c r="S3091" t="str">
        <f t="shared" si="1627"/>
        <v>1.22496674943493i</v>
      </c>
      <c r="T3091" t="str">
        <f t="shared" si="1628"/>
        <v>0.0225437333885346-0.0644273925523539i</v>
      </c>
      <c r="U3091" t="str">
        <f t="shared" si="1629"/>
        <v>0.0000333333333333332-0.0000975590718793987i</v>
      </c>
      <c r="V3091" t="str">
        <f t="shared" si="1630"/>
        <v>6.66666666666667E-06-0.000975590718793988i</v>
      </c>
      <c r="W3091" t="str">
        <f t="shared" si="1631"/>
        <v>0.0000275727171132035-0.0000895107210166134i</v>
      </c>
      <c r="X3091" t="str">
        <f t="shared" si="1632"/>
        <v>0.000027693403949014-0.0000894283103822973i</v>
      </c>
      <c r="Y3091" t="str">
        <f t="shared" si="1633"/>
        <v>0.009+7.26964540040678i</v>
      </c>
      <c r="Z3091" t="str">
        <f t="shared" si="1634"/>
        <v>-0.000147564085334591-0.0000458973026672747i</v>
      </c>
      <c r="AA3091" t="str">
        <f t="shared" si="1635"/>
        <v>0.00204994216288589-1.650717256984i</v>
      </c>
      <c r="AB3091" t="str">
        <f t="shared" si="1636"/>
        <v>0.106325997041723-0.303867448743493i</v>
      </c>
      <c r="AC3091" t="str">
        <f t="shared" si="1637"/>
        <v>0.94813122519516-0.020269581800217i</v>
      </c>
      <c r="AD3091" t="str">
        <f t="shared" si="1638"/>
        <v>0.118939942530844-0.317948167762326i</v>
      </c>
      <c r="AE3091" t="str">
        <f t="shared" si="1639"/>
        <v>-0.0000321442271176056+0.0000414587080180902i</v>
      </c>
      <c r="AF3091" t="str">
        <f t="shared" si="1640"/>
        <v>-15.0787154851682-0.30743528167941i</v>
      </c>
      <c r="AG3091" t="str">
        <f t="shared" si="1641"/>
        <v>0.998100952679398-0.000713096527546909i</v>
      </c>
      <c r="AH3091" t="str">
        <f t="shared" si="1642"/>
        <v>0.000498826140905365-0.000616076039432217i</v>
      </c>
      <c r="AI3091">
        <f t="shared" si="1643"/>
        <v>-62.017795776577728</v>
      </c>
      <c r="AJ3091">
        <f t="shared" si="1644"/>
        <v>-51.003505040732854</v>
      </c>
      <c r="AK3091"/>
      <c r="AL3091"/>
      <c r="AM3091"/>
      <c r="AN3091"/>
    </row>
    <row r="3092" spans="1:40" x14ac:dyDescent="0.25">
      <c r="A3092"/>
      <c r="B3092">
        <f t="shared" si="1610"/>
        <v>1158000</v>
      </c>
      <c r="C3092" s="237" t="str">
        <f t="shared" si="1613"/>
        <v>-5.69935381661642E-08+0.00211487265907529i</v>
      </c>
      <c r="D3092" s="208" t="str">
        <f t="shared" si="1614"/>
        <v>-5.95700639395642+0.0162140237195772i</v>
      </c>
      <c r="E3092" t="str">
        <f t="shared" si="1615"/>
        <v>2870</v>
      </c>
      <c r="F3092" t="str">
        <f t="shared" si="1616"/>
        <v>0.777000777000777</v>
      </c>
      <c r="G3092" t="str">
        <f t="shared" si="1611"/>
        <v>0.777000777000777</v>
      </c>
      <c r="H3092" t="str">
        <f t="shared" si="1617"/>
        <v>9.12173040890126+0.323384631133409i</v>
      </c>
      <c r="I3092" t="str">
        <f t="shared" si="1618"/>
        <v>4547.45536607123i</v>
      </c>
      <c r="J3092" t="str">
        <f t="shared" si="1612"/>
        <v>-27990.5685747566+994.83771552467i</v>
      </c>
      <c r="K3092" t="str">
        <f t="shared" si="1619"/>
        <v>0.00576698710019292-0.16225887436581i</v>
      </c>
      <c r="L3092" t="str">
        <f t="shared" si="1620"/>
        <v>0.000438648182440112-0.010462773694488i</v>
      </c>
      <c r="M3092" t="str">
        <f t="shared" si="1621"/>
        <v>0.00620563528263303-0.172721648060298i</v>
      </c>
      <c r="N3092" t="str">
        <f t="shared" si="1622"/>
        <v>-11.8645830700691i</v>
      </c>
      <c r="O3092" t="str">
        <f t="shared" si="1623"/>
        <v>0.763689398293999+0.645583846555465i</v>
      </c>
      <c r="P3092" t="str">
        <f t="shared" si="1624"/>
        <v>0.236310601706001-0.645583846555465i</v>
      </c>
      <c r="Q3092" t="str">
        <f t="shared" si="1625"/>
        <v>-0.236310601706001+12.5101669166246i</v>
      </c>
      <c r="R3092" t="str">
        <f t="shared" si="1626"/>
        <v>-0.051943013536443-0.0179083075722245i</v>
      </c>
      <c r="S3092" t="str">
        <f t="shared" si="1627"/>
        <v>1.22602549338431i</v>
      </c>
      <c r="T3092" t="str">
        <f t="shared" si="1628"/>
        <v>0.0219560416269145-0.0636834587988854i</v>
      </c>
      <c r="U3092" t="str">
        <f t="shared" si="1629"/>
        <v>0.0000333333333333333-0.0000974748239762216i</v>
      </c>
      <c r="V3092" t="str">
        <f t="shared" si="1630"/>
        <v>6.66666666666667E-06-0.000974748239762216i</v>
      </c>
      <c r="W3092" t="str">
        <f t="shared" si="1631"/>
        <v>0.0000275726642880333-0.0000894348393392193i</v>
      </c>
      <c r="X3092" t="str">
        <f t="shared" si="1632"/>
        <v>0.0000276931251739437-0.0000893524990615418i</v>
      </c>
      <c r="Y3092" t="str">
        <f t="shared" si="1633"/>
        <v>0.009+7.27592858571396i</v>
      </c>
      <c r="Z3092" t="str">
        <f t="shared" si="1634"/>
        <v>-0.000147311667069438-0.000045856893743371i</v>
      </c>
      <c r="AA3092" t="str">
        <f t="shared" si="1635"/>
        <v>0.00204640306039708-1.64929173681025i</v>
      </c>
      <c r="AB3092" t="str">
        <f t="shared" si="1636"/>
        <v>0.103554188511586-0.300358735403636i</v>
      </c>
      <c r="AC3092" t="str">
        <f t="shared" si="1637"/>
        <v>0.948764163737669-0.0197499668691358i</v>
      </c>
      <c r="AD3092" t="str">
        <f t="shared" si="1638"/>
        <v>0.115686336291263-0.31417073440085i</v>
      </c>
      <c r="AE3092" t="str">
        <f t="shared" si="1639"/>
        <v>-0.0000314488410409182+0.0000409759985981507i</v>
      </c>
      <c r="AF3092" t="str">
        <f t="shared" si="1640"/>
        <v>-15.0787368028577-0.307170607413832i</v>
      </c>
      <c r="AG3092" t="str">
        <f t="shared" si="1641"/>
        <v>0.998125120711733-0.000693025247223017i</v>
      </c>
      <c r="AH3092" t="str">
        <f t="shared" si="1642"/>
        <v>0.000488132668096042-0.000609009669844141i</v>
      </c>
      <c r="AI3092">
        <f t="shared" si="1643"/>
        <v>-62.152641450234107</v>
      </c>
      <c r="AJ3092">
        <f t="shared" si="1644"/>
        <v>-51.287171376219511</v>
      </c>
      <c r="AK3092"/>
      <c r="AL3092"/>
      <c r="AM3092"/>
      <c r="AN3092"/>
    </row>
    <row r="3093" spans="1:40" x14ac:dyDescent="0.25">
      <c r="A3093"/>
      <c r="B3093">
        <f t="shared" si="1610"/>
        <v>1159000</v>
      </c>
      <c r="C3093" s="237" t="str">
        <f t="shared" si="1613"/>
        <v>-5.68952310898078E-08+0.00211304791994155i</v>
      </c>
      <c r="D3093" s="208" t="str">
        <f t="shared" si="1614"/>
        <v>-5.95700639320273+0.0162000340528852i</v>
      </c>
      <c r="E3093" t="str">
        <f t="shared" si="1615"/>
        <v>2870</v>
      </c>
      <c r="F3093" t="str">
        <f t="shared" si="1616"/>
        <v>0.777000777000777</v>
      </c>
      <c r="G3093" t="str">
        <f t="shared" si="1611"/>
        <v>0.777000777000777</v>
      </c>
      <c r="H3093" t="str">
        <f t="shared" si="1617"/>
        <v>9.12175167229561+0.323106421829917i</v>
      </c>
      <c r="I3093" t="str">
        <f t="shared" si="1618"/>
        <v>4551.38235688821i</v>
      </c>
      <c r="J3093" t="str">
        <f t="shared" si="1612"/>
        <v>-28038.9341269919+995.696815451721i</v>
      </c>
      <c r="K3093" t="str">
        <f t="shared" si="1619"/>
        <v>0.00575705155282956-0.162119218170093i</v>
      </c>
      <c r="L3093" t="str">
        <f t="shared" si="1620"/>
        <v>0.00043789289175057-0.0104537779177194i</v>
      </c>
      <c r="M3093" t="str">
        <f t="shared" si="1621"/>
        <v>0.00619494444458013-0.172572996087812i</v>
      </c>
      <c r="N3093" t="str">
        <f t="shared" si="1622"/>
        <v>-11.8748288240156i</v>
      </c>
      <c r="O3093" t="str">
        <f t="shared" si="1623"/>
        <v>0.770263691834047+0.637725524847629i</v>
      </c>
      <c r="P3093" t="str">
        <f t="shared" si="1624"/>
        <v>0.229736308165953-0.637725524847629i</v>
      </c>
      <c r="Q3093" t="str">
        <f t="shared" si="1625"/>
        <v>-0.229736308165953+12.5125543488632i</v>
      </c>
      <c r="R3093" t="str">
        <f t="shared" si="1626"/>
        <v>-0.0512866711085565-0.0174188172622925i</v>
      </c>
      <c r="S3093" t="str">
        <f t="shared" si="1627"/>
        <v>1.22708423733369i</v>
      </c>
      <c r="T3093" t="str">
        <f t="shared" si="1628"/>
        <v>0.0213743560955551-0.0629330657026269i</v>
      </c>
      <c r="U3093" t="str">
        <f t="shared" si="1629"/>
        <v>0.0000333333333333334-0.0000973907214533778i</v>
      </c>
      <c r="V3093" t="str">
        <f t="shared" si="1630"/>
        <v>6.66666666666667E-06-0.000973907214533778i</v>
      </c>
      <c r="W3093" t="str">
        <f t="shared" si="1631"/>
        <v>0.0000275726114174795-0.0000893590898206664i</v>
      </c>
      <c r="X3093" t="str">
        <f t="shared" si="1632"/>
        <v>0.0000276928469383066-0.0000892768197763791i</v>
      </c>
      <c r="Y3093" t="str">
        <f t="shared" si="1633"/>
        <v>0.009+7.28221177102114i</v>
      </c>
      <c r="Z3093" t="str">
        <f t="shared" si="1634"/>
        <v>-0.000147059901886044-0.0000458165562512414i</v>
      </c>
      <c r="AA3093" t="str">
        <f t="shared" si="1635"/>
        <v>0.00204287311515868-1.64786867662888i</v>
      </c>
      <c r="AB3093" t="str">
        <f t="shared" si="1636"/>
        <v>0.100810707961112-0.296819557009453i</v>
      </c>
      <c r="AC3093" t="str">
        <f t="shared" si="1637"/>
        <v>0.949401476484659-0.019235986576321i</v>
      </c>
      <c r="AD3093" t="str">
        <f t="shared" si="1638"/>
        <v>0.112471686182093-0.310359800845116i</v>
      </c>
      <c r="AE3093" t="str">
        <f t="shared" si="1639"/>
        <v>-0.0000307596924084409+0.0000404884165250212i</v>
      </c>
      <c r="AF3093" t="str">
        <f t="shared" si="1640"/>
        <v>-15.0787580654983-0.306906387777032i</v>
      </c>
      <c r="AG3093" t="str">
        <f t="shared" si="1641"/>
        <v>0.998149447207333-0.000673220791584202i</v>
      </c>
      <c r="AH3093" t="str">
        <f t="shared" si="1642"/>
        <v>0.000477533003064161-0.000601866992647438i</v>
      </c>
      <c r="AI3093">
        <f t="shared" si="1643"/>
        <v>-62.289407204689212</v>
      </c>
      <c r="AJ3093">
        <f t="shared" si="1644"/>
        <v>-51.570830478925714</v>
      </c>
      <c r="AK3093"/>
      <c r="AL3093"/>
      <c r="AM3093"/>
      <c r="AN3093"/>
    </row>
    <row r="3094" spans="1:40" x14ac:dyDescent="0.25">
      <c r="A3094"/>
      <c r="B3094">
        <f t="shared" si="1610"/>
        <v>1160000</v>
      </c>
      <c r="C3094" s="237" t="str">
        <f t="shared" si="1613"/>
        <v>-5.67971781462867E-08+0.00211122632690975i</v>
      </c>
      <c r="D3094" s="208" t="str">
        <f t="shared" si="1614"/>
        <v>-5.95700639245099+0.0161860685063081i</v>
      </c>
      <c r="E3094" t="str">
        <f t="shared" si="1615"/>
        <v>2870</v>
      </c>
      <c r="F3094" t="str">
        <f t="shared" si="1616"/>
        <v>0.777000777000777</v>
      </c>
      <c r="G3094" t="str">
        <f t="shared" si="1611"/>
        <v>0.777000777000777</v>
      </c>
      <c r="H3094" t="str">
        <f t="shared" si="1617"/>
        <v>9.12177288082848+0.322828690106767i</v>
      </c>
      <c r="I3094" t="str">
        <f t="shared" si="1618"/>
        <v>4555.3093477052i</v>
      </c>
      <c r="J3094" t="str">
        <f t="shared" si="1612"/>
        <v>-28087.3414276539+996.555915378771i</v>
      </c>
      <c r="K3094" t="str">
        <f t="shared" si="1619"/>
        <v>0.00574714164913112-0.161979801876829i</v>
      </c>
      <c r="L3094" t="str">
        <f t="shared" si="1620"/>
        <v>0.000437139549002909-0.0104447975693847i</v>
      </c>
      <c r="M3094" t="str">
        <f t="shared" si="1621"/>
        <v>0.00618428119813403-0.172424599446214i</v>
      </c>
      <c r="N3094" t="str">
        <f t="shared" si="1622"/>
        <v>-11.8850745779621i</v>
      </c>
      <c r="O3094" t="str">
        <f t="shared" si="1623"/>
        <v>0.776757127285341+0.629800258186216i</v>
      </c>
      <c r="P3094" t="str">
        <f t="shared" si="1624"/>
        <v>0.223242872714659-0.629800258186216i</v>
      </c>
      <c r="Q3094" t="str">
        <f t="shared" si="1625"/>
        <v>-0.223242872714659+12.5148748361483i</v>
      </c>
      <c r="R3094" t="str">
        <f t="shared" si="1626"/>
        <v>-0.0506262277246704-0.0169351216834004i</v>
      </c>
      <c r="S3094" t="str">
        <f t="shared" si="1627"/>
        <v>1.22814298128308i</v>
      </c>
      <c r="T3094" t="str">
        <f t="shared" si="1628"/>
        <v>0.0207987508326431-0.0621762462488928i</v>
      </c>
      <c r="U3094" t="str">
        <f t="shared" si="1629"/>
        <v>0.0000333333333333334-0.0000973067639348837i</v>
      </c>
      <c r="V3094" t="str">
        <f t="shared" si="1630"/>
        <v>6.66666666666667E-06-0.000973067639348837i</v>
      </c>
      <c r="W3094" t="str">
        <f t="shared" si="1631"/>
        <v>0.000027572558501543-0.0000892834721191477i</v>
      </c>
      <c r="X3094" t="str">
        <f t="shared" si="1632"/>
        <v>0.0000276925692400884-0.0000892012721853245i</v>
      </c>
      <c r="Y3094" t="str">
        <f t="shared" si="1633"/>
        <v>0.009+7.28849495632832i</v>
      </c>
      <c r="Z3094" t="str">
        <f t="shared" si="1634"/>
        <v>-0.000146808787533341-0.0000457762900000351i</v>
      </c>
      <c r="AA3094" t="str">
        <f t="shared" si="1635"/>
        <v>0.00203935229560563-1.64644807007757i</v>
      </c>
      <c r="AB3094" t="str">
        <f t="shared" si="1636"/>
        <v>0.0980959045864094-0.293250069133955i</v>
      </c>
      <c r="AC3094" t="str">
        <f t="shared" si="1637"/>
        <v>0.950043126950351-0.0187276879445223i</v>
      </c>
      <c r="AD3094" t="str">
        <f t="shared" si="1638"/>
        <v>0.109296339657915-0.306515770843086i</v>
      </c>
      <c r="AE3094" t="str">
        <f t="shared" si="1639"/>
        <v>-0.0000300768179227081+0.0000399960277371977i</v>
      </c>
      <c r="AF3094" t="str">
        <f t="shared" si="1640"/>
        <v>-15.0787792732795-0.306642621600459i</v>
      </c>
      <c r="AG3094" t="str">
        <f t="shared" si="1641"/>
        <v>0.998173929351685-0.000653684544916754i</v>
      </c>
      <c r="AH3094" t="str">
        <f t="shared" si="1642"/>
        <v>0.000467027723992186-0.000594649022079998i</v>
      </c>
      <c r="AI3094">
        <f t="shared" si="1643"/>
        <v>-62.428148264681212</v>
      </c>
      <c r="AJ3094">
        <f t="shared" si="1644"/>
        <v>-51.854482091578767</v>
      </c>
      <c r="AK3094"/>
      <c r="AL3094"/>
      <c r="AM3094"/>
      <c r="AN3094"/>
    </row>
    <row r="3095" spans="1:40" x14ac:dyDescent="0.25">
      <c r="A3095"/>
      <c r="B3095">
        <f t="shared" si="1610"/>
        <v>1161000</v>
      </c>
      <c r="C3095" s="237" t="str">
        <f t="shared" si="1613"/>
        <v>-5.66993784604133E-08+0.00210940787185044i</v>
      </c>
      <c r="D3095" s="208" t="str">
        <f t="shared" si="1614"/>
        <v>-5.95700639170119+0.01617212701752i</v>
      </c>
      <c r="E3095" t="str">
        <f t="shared" si="1615"/>
        <v>2870</v>
      </c>
      <c r="F3095" t="str">
        <f t="shared" si="1616"/>
        <v>0.777000777000777</v>
      </c>
      <c r="G3095" t="str">
        <f t="shared" si="1611"/>
        <v>0.777000777000777</v>
      </c>
      <c r="H3095" t="str">
        <f t="shared" si="1617"/>
        <v>9.12179403468834+0.322551434737078i</v>
      </c>
      <c r="I3095" t="str">
        <f t="shared" si="1618"/>
        <v>4559.23633852219i</v>
      </c>
      <c r="J3095" t="str">
        <f t="shared" si="1612"/>
        <v>-28135.7904767424+997.415015305822i</v>
      </c>
      <c r="K3095" t="str">
        <f t="shared" si="1619"/>
        <v>0.00573725730095994-0.161840624869152i</v>
      </c>
      <c r="L3095" t="str">
        <f t="shared" si="1620"/>
        <v>0.000436388147508295-0.0104358326098969i</v>
      </c>
      <c r="M3095" t="str">
        <f t="shared" si="1621"/>
        <v>0.00617364544846823-0.172276457479049i</v>
      </c>
      <c r="N3095" t="str">
        <f t="shared" si="1622"/>
        <v>-11.8953203319086i</v>
      </c>
      <c r="O3095" t="str">
        <f t="shared" si="1623"/>
        <v>0.783169023002376+0.621808878522576i</v>
      </c>
      <c r="P3095" t="str">
        <f t="shared" si="1624"/>
        <v>0.216830976997624-0.621808878522576i</v>
      </c>
      <c r="Q3095" t="str">
        <f t="shared" si="1625"/>
        <v>-0.216830976997624+12.5171292104312i</v>
      </c>
      <c r="R3095" t="str">
        <f t="shared" si="1626"/>
        <v>-0.0499617215041034-0.0164572662507739i</v>
      </c>
      <c r="S3095" t="str">
        <f t="shared" si="1627"/>
        <v>1.22920172523246i</v>
      </c>
      <c r="T3095" t="str">
        <f t="shared" si="1628"/>
        <v>0.0202293000680612-0.0614130342684276i</v>
      </c>
      <c r="U3095" t="str">
        <f t="shared" si="1629"/>
        <v>0.0000333333333333331-0.0000972229510460502i</v>
      </c>
      <c r="V3095" t="str">
        <f t="shared" si="1630"/>
        <v>6.66666666666667E-06-0.000972229510460502i</v>
      </c>
      <c r="W3095" t="str">
        <f t="shared" si="1631"/>
        <v>0.000027572505540224-0.0000892079858940314i</v>
      </c>
      <c r="X3095" t="str">
        <f t="shared" si="1632"/>
        <v>0.0000276922920772821-0.0000891258559480662i</v>
      </c>
      <c r="Y3095" t="str">
        <f t="shared" si="1633"/>
        <v>0.009+7.2947781416355i</v>
      </c>
      <c r="Z3095" t="str">
        <f t="shared" si="1634"/>
        <v>-0.000146558321769944-0.0000457360947995826i</v>
      </c>
      <c r="AA3095" t="str">
        <f t="shared" si="1635"/>
        <v>0.00203584057030874-1.64502991081593i</v>
      </c>
      <c r="AB3095" t="str">
        <f t="shared" si="1636"/>
        <v>0.0954101284877116-0.289650431337563i</v>
      </c>
      <c r="AC3095" t="str">
        <f t="shared" si="1637"/>
        <v>0.950689078087362-0.0182251180105579i</v>
      </c>
      <c r="AD3095" t="str">
        <f t="shared" si="1638"/>
        <v>0.106160639947992-0.302639051797327i</v>
      </c>
      <c r="AE3095" t="str">
        <f t="shared" si="1639"/>
        <v>-0.0000294002535918594+0.000039498898440818i</v>
      </c>
      <c r="AF3095" t="str">
        <f t="shared" si="1640"/>
        <v>-15.0788004263895-0.306379307719558i</v>
      </c>
      <c r="AG3095" t="str">
        <f t="shared" si="1641"/>
        <v>0.998198564318176-0.00063441786159073i</v>
      </c>
      <c r="AH3095" t="str">
        <f t="shared" si="1642"/>
        <v>0.000456617398060838-0.00058735677653103i</v>
      </c>
      <c r="AI3095">
        <f t="shared" si="1643"/>
        <v>-62.568922368353206</v>
      </c>
      <c r="AJ3095">
        <f t="shared" si="1644"/>
        <v>-52.138125958529365</v>
      </c>
      <c r="AK3095"/>
      <c r="AL3095"/>
      <c r="AM3095"/>
      <c r="AN3095"/>
    </row>
    <row r="3096" spans="1:40" x14ac:dyDescent="0.25">
      <c r="A3096"/>
      <c r="B3096">
        <f t="shared" si="1610"/>
        <v>1162000</v>
      </c>
      <c r="C3096" s="237" t="str">
        <f t="shared" si="1613"/>
        <v>-5.66018311607634E-08+0.00210759254666214i</v>
      </c>
      <c r="D3096" s="208" t="str">
        <f t="shared" si="1614"/>
        <v>-5.95700639095333+0.0161582095244097i</v>
      </c>
      <c r="E3096" t="str">
        <f t="shared" si="1615"/>
        <v>2870</v>
      </c>
      <c r="F3096" t="str">
        <f t="shared" si="1616"/>
        <v>0.777000777000777</v>
      </c>
      <c r="G3096" t="str">
        <f t="shared" si="1611"/>
        <v>0.777000777000777</v>
      </c>
      <c r="H3096" t="str">
        <f t="shared" si="1617"/>
        <v>9.12181513406287+0.322274654498162i</v>
      </c>
      <c r="I3096" t="str">
        <f t="shared" si="1618"/>
        <v>4563.16332933918i</v>
      </c>
      <c r="J3096" t="str">
        <f t="shared" si="1612"/>
        <v>-28184.2812742576+998.274115232873i</v>
      </c>
      <c r="K3096" t="str">
        <f t="shared" si="1619"/>
        <v>0.00572739842055639-0.161701686532305i</v>
      </c>
      <c r="L3096" t="str">
        <f t="shared" si="1620"/>
        <v>0.000435638680606579-0.0104268829998041i</v>
      </c>
      <c r="M3096" t="str">
        <f t="shared" si="1621"/>
        <v>0.00616303710116297-0.172128569532109i</v>
      </c>
      <c r="N3096" t="str">
        <f t="shared" si="1622"/>
        <v>-11.9055660858552i</v>
      </c>
      <c r="O3096" t="str">
        <f t="shared" si="1623"/>
        <v>0.789498705899312+0.613752224748156i</v>
      </c>
      <c r="P3096" t="str">
        <f t="shared" si="1624"/>
        <v>0.210501294100688-0.613752224748156i</v>
      </c>
      <c r="Q3096" t="str">
        <f t="shared" si="1625"/>
        <v>-0.210501294100688+12.5193183106034i</v>
      </c>
      <c r="R3096" t="str">
        <f t="shared" si="1626"/>
        <v>-0.0492931911315397-0.0159852963725387i</v>
      </c>
      <c r="S3096" t="str">
        <f t="shared" si="1627"/>
        <v>1.23026046918184i</v>
      </c>
      <c r="T3096" t="str">
        <f t="shared" si="1628"/>
        <v>0.0196660782152902-0.0606434644489581i</v>
      </c>
      <c r="U3096" t="str">
        <f t="shared" si="1629"/>
        <v>0.0000333333333333333-0.0000971392824134807i</v>
      </c>
      <c r="V3096" t="str">
        <f t="shared" si="1630"/>
        <v>6.66666666666667E-06-0.000971392824134807i</v>
      </c>
      <c r="W3096" t="str">
        <f t="shared" si="1631"/>
        <v>0.0000275724525335238-0.0000891326308058616i</v>
      </c>
      <c r="X3096" t="str">
        <f t="shared" si="1632"/>
        <v>0.000027692015447891-0.0000890505707254684i</v>
      </c>
      <c r="Y3096" t="str">
        <f t="shared" si="1633"/>
        <v>0.009+7.30106132694268i</v>
      </c>
      <c r="Z3096" t="str">
        <f t="shared" si="1634"/>
        <v>-0.000146308502364122-0.0000456959704603979i</v>
      </c>
      <c r="AA3096" t="str">
        <f t="shared" si="1635"/>
        <v>0.00203233790797404-1.64361419252538i</v>
      </c>
      <c r="AB3096" t="str">
        <f t="shared" si="1636"/>
        <v>0.0927537306311782-0.2860208072226i</v>
      </c>
      <c r="AC3096" t="str">
        <f t="shared" si="1637"/>
        <v>0.951339292279506-0.0177283238189287i</v>
      </c>
      <c r="AD3096" t="str">
        <f t="shared" si="1638"/>
        <v>0.103064926016838-0.298730054719849i</v>
      </c>
      <c r="AE3096" t="str">
        <f t="shared" si="1639"/>
        <v>-0.0000287300347279038+0.0000389970951024448i</v>
      </c>
      <c r="AF3096" t="str">
        <f t="shared" si="1640"/>
        <v>-15.0788215250162-0.306116444973752i</v>
      </c>
      <c r="AG3096" t="str">
        <f t="shared" si="1641"/>
        <v>0.998223349268407-0.000615422065953668i</v>
      </c>
      <c r="AH3096" t="str">
        <f t="shared" si="1642"/>
        <v>0.000446302581425245-0.000579991278421394i</v>
      </c>
      <c r="AI3096">
        <f t="shared" si="1643"/>
        <v>-62.711789921922936</v>
      </c>
      <c r="AJ3096">
        <f t="shared" si="1644"/>
        <v>-52.421761825780713</v>
      </c>
      <c r="AK3096"/>
      <c r="AL3096"/>
      <c r="AM3096"/>
      <c r="AN3096"/>
    </row>
    <row r="3097" spans="1:40" x14ac:dyDescent="0.25">
      <c r="A3097"/>
      <c r="B3097">
        <f t="shared" ref="B3097:B3160" si="1645">B3096+1000</f>
        <v>1163000</v>
      </c>
      <c r="C3097" s="237" t="str">
        <f t="shared" si="1613"/>
        <v>-5.65045353796578E-08+0.00210578034327123i</v>
      </c>
      <c r="D3097" s="208" t="str">
        <f t="shared" si="1614"/>
        <v>-5.95700639020739+0.0161443159650794i</v>
      </c>
      <c r="E3097" t="str">
        <f t="shared" si="1615"/>
        <v>2870</v>
      </c>
      <c r="F3097" t="str">
        <f t="shared" si="1616"/>
        <v>0.777000777000777</v>
      </c>
      <c r="G3097" t="str">
        <f t="shared" si="1611"/>
        <v>0.777000777000777</v>
      </c>
      <c r="H3097" t="str">
        <f t="shared" si="1617"/>
        <v>9.12183617913891+0.321998348171507i</v>
      </c>
      <c r="I3097" t="str">
        <f t="shared" si="1618"/>
        <v>4567.09032015616i</v>
      </c>
      <c r="J3097" t="str">
        <f t="shared" si="1612"/>
        <v>-28232.8138201994+999.133215159923i</v>
      </c>
      <c r="K3097" t="str">
        <f t="shared" si="1619"/>
        <v>0.00571756492053718-0.161562986253632i</v>
      </c>
      <c r="L3097" t="str">
        <f t="shared" si="1620"/>
        <v>0.000434891141666117-0.0104179486997887i</v>
      </c>
      <c r="M3097" t="str">
        <f t="shared" si="1621"/>
        <v>0.0061524560622033-0.171980934953421i</v>
      </c>
      <c r="N3097" t="str">
        <f t="shared" si="1622"/>
        <v>-11.9158118398017i</v>
      </c>
      <c r="O3097" t="str">
        <f t="shared" si="1623"/>
        <v>0.795745511520376+0.605631142606765i</v>
      </c>
      <c r="P3097" t="str">
        <f t="shared" si="1624"/>
        <v>0.204254488479624-0.605631142606765i</v>
      </c>
      <c r="Q3097" t="str">
        <f t="shared" si="1625"/>
        <v>-0.204254488479624+12.5214429824085i</v>
      </c>
      <c r="R3097" t="str">
        <f t="shared" si="1626"/>
        <v>-0.0486206758640097-0.0155192574429716i</v>
      </c>
      <c r="S3097" t="str">
        <f t="shared" si="1627"/>
        <v>1.23131921313122i</v>
      </c>
      <c r="T3097" t="str">
        <f t="shared" si="1628"/>
        <v>0.0191091598630606-0.0598675723467805i</v>
      </c>
      <c r="U3097" t="str">
        <f t="shared" si="1629"/>
        <v>0.0000333333333333333-0.00009705575766506i</v>
      </c>
      <c r="V3097" t="str">
        <f t="shared" si="1630"/>
        <v>6.66666666666667E-06-0.0009705575766506i</v>
      </c>
      <c r="W3097" t="str">
        <f t="shared" si="1631"/>
        <v>0.0000275723994814427-0.0000890574065163485i</v>
      </c>
      <c r="X3097" t="str">
        <f t="shared" si="1632"/>
        <v>0.0000276917393499256-0.0000889754161795592i</v>
      </c>
      <c r="Y3097" t="str">
        <f t="shared" si="1633"/>
        <v>0.009+7.30734451224986i</v>
      </c>
      <c r="Z3097" t="str">
        <f t="shared" si="1634"/>
        <v>-0.000146059327093724-0.0000456559167936704i</v>
      </c>
      <c r="AA3097" t="str">
        <f t="shared" si="1635"/>
        <v>0.00202884427744202-1.64220090890909i</v>
      </c>
      <c r="AB3097" t="str">
        <f t="shared" si="1636"/>
        <v>0.0901270628095227-0.282361364487938i</v>
      </c>
      <c r="AC3097" t="str">
        <f t="shared" si="1637"/>
        <v>0.951993731334592-0.0172373524152632i</v>
      </c>
      <c r="AD3097" t="str">
        <f t="shared" si="1638"/>
        <v>0.100009532525449-0.294789194186697i</v>
      </c>
      <c r="AE3097" t="str">
        <f t="shared" si="1639"/>
        <v>-0.000028066195945086+0.0000384906844418544i</v>
      </c>
      <c r="AF3097" t="str">
        <f t="shared" si="1640"/>
        <v>-15.0788425693463-0.305854032206428i</v>
      </c>
      <c r="AG3097" t="str">
        <f t="shared" si="1641"/>
        <v>0.998248281352519-0.000596698452228806i</v>
      </c>
      <c r="AH3097" t="str">
        <f t="shared" si="1642"/>
        <v>0.000436083819192789-0.000572553554084025i</v>
      </c>
      <c r="AI3097">
        <f t="shared" si="1643"/>
        <v>-62.856814166434276</v>
      </c>
      <c r="AJ3097">
        <f t="shared" si="1644"/>
        <v>-52.705389441001955</v>
      </c>
      <c r="AK3097"/>
      <c r="AL3097"/>
      <c r="AM3097"/>
      <c r="AN3097"/>
    </row>
    <row r="3098" spans="1:40" x14ac:dyDescent="0.25">
      <c r="A3098"/>
      <c r="B3098">
        <f t="shared" si="1645"/>
        <v>1164000</v>
      </c>
      <c r="C3098" s="237" t="str">
        <f t="shared" si="1613"/>
        <v>-5.64074902531434E-08+0.00210397125363185i</v>
      </c>
      <c r="D3098" s="208" t="str">
        <f t="shared" si="1614"/>
        <v>-5.95700638946338+0.0161304462778442i</v>
      </c>
      <c r="E3098" t="str">
        <f t="shared" si="1615"/>
        <v>2870</v>
      </c>
      <c r="F3098" t="str">
        <f t="shared" si="1616"/>
        <v>0.777000777000777</v>
      </c>
      <c r="G3098" t="str">
        <f t="shared" si="1611"/>
        <v>0.777000777000777</v>
      </c>
      <c r="H3098" t="str">
        <f t="shared" si="1617"/>
        <v>9.12185717010256+0.321722514542756i</v>
      </c>
      <c r="I3098" t="str">
        <f t="shared" si="1618"/>
        <v>4571.01731097315i</v>
      </c>
      <c r="J3098" t="str">
        <f t="shared" si="1612"/>
        <v>-28281.3881145678+999.992315086974i</v>
      </c>
      <c r="K3098" t="str">
        <f t="shared" si="1619"/>
        <v>0.00570775671389336-0.161424523422571i</v>
      </c>
      <c r="L3098" t="str">
        <f t="shared" si="1620"/>
        <v>0.000434145524083649-0.0104090296706672i</v>
      </c>
      <c r="M3098" t="str">
        <f t="shared" si="1621"/>
        <v>0.00614190223797701-0.171833553093238i</v>
      </c>
      <c r="N3098" t="str">
        <f t="shared" si="1622"/>
        <v>-11.9260575937482i</v>
      </c>
      <c r="O3098" t="str">
        <f t="shared" si="1623"/>
        <v>0.801908784109985+0.597446484605312i</v>
      </c>
      <c r="P3098" t="str">
        <f t="shared" si="1624"/>
        <v>0.198091215890015-0.597446484605312i</v>
      </c>
      <c r="Q3098" t="str">
        <f t="shared" si="1625"/>
        <v>-0.198091215890015+12.5235040783535i</v>
      </c>
      <c r="R3098" t="str">
        <f t="shared" si="1626"/>
        <v>-0.0479442155377605-0.0150591948355114i</v>
      </c>
      <c r="S3098" t="str">
        <f t="shared" si="1627"/>
        <v>1.2323779570806i</v>
      </c>
      <c r="T3098" t="str">
        <f t="shared" si="1628"/>
        <v>0.0185586197666663-0.0590853943982572i</v>
      </c>
      <c r="U3098" t="str">
        <f t="shared" si="1629"/>
        <v>0.0000333333333333334-0.0000969723764299528i</v>
      </c>
      <c r="V3098" t="str">
        <f t="shared" si="1630"/>
        <v>6.66666666666667E-06-0.000969723764299528i</v>
      </c>
      <c r="W3098" t="str">
        <f t="shared" si="1631"/>
        <v>0.0000275723463839814-0.0000889823126883639i</v>
      </c>
      <c r="X3098" t="str">
        <f t="shared" si="1632"/>
        <v>0.0000276914637814054-0.0000889003919735278i</v>
      </c>
      <c r="Y3098" t="str">
        <f t="shared" si="1633"/>
        <v>0.009+7.31362769755704i</v>
      </c>
      <c r="Z3098" t="str">
        <f t="shared" si="1634"/>
        <v>-0.000145810793746144-0.0000456159336112651i</v>
      </c>
      <c r="AA3098" t="str">
        <f t="shared" si="1635"/>
        <v>0.002025359647687-1.64079005369186i</v>
      </c>
      <c r="AB3098" t="str">
        <f t="shared" si="1636"/>
        <v>0.0875304776010434-0.278672274983221i</v>
      </c>
      <c r="AC3098" t="str">
        <f t="shared" si="1637"/>
        <v>0.952652356477326-0.016752250839517i</v>
      </c>
      <c r="AD3098" t="str">
        <f t="shared" si="1638"/>
        <v>0.0969947897927369-0.290816888291695i</v>
      </c>
      <c r="AE3098" t="str">
        <f t="shared" si="1639"/>
        <v>-0.000027408771158268+0.0000379797334247716i</v>
      </c>
      <c r="AF3098" t="str">
        <f t="shared" si="1640"/>
        <v>-15.0788635595659-0.305592068264912i</v>
      </c>
      <c r="AG3098" t="str">
        <f t="shared" si="1641"/>
        <v>0.998273357709515-0.000578248284415008i</v>
      </c>
      <c r="AH3098" t="str">
        <f t="shared" si="1642"/>
        <v>0.000425961645401411-0.000565044633643742i</v>
      </c>
      <c r="AI3098">
        <f t="shared" si="1643"/>
        <v>-63.004061357757848</v>
      </c>
      <c r="AJ3098">
        <f t="shared" si="1644"/>
        <v>-52.989008553568162</v>
      </c>
      <c r="AK3098"/>
      <c r="AL3098"/>
      <c r="AM3098"/>
      <c r="AN3098"/>
    </row>
    <row r="3099" spans="1:40" x14ac:dyDescent="0.25">
      <c r="A3099"/>
      <c r="B3099">
        <f t="shared" si="1645"/>
        <v>1165000</v>
      </c>
      <c r="C3099" s="237" t="str">
        <f t="shared" si="1613"/>
        <v>-5.63106949209728E-08+0.00210216526972574i</v>
      </c>
      <c r="D3099" s="208" t="str">
        <f t="shared" si="1614"/>
        <v>-5.95700638872129+0.0161166004012307i</v>
      </c>
      <c r="E3099" t="str">
        <f t="shared" si="1615"/>
        <v>2870</v>
      </c>
      <c r="F3099" t="str">
        <f t="shared" si="1616"/>
        <v>0.777000777000777</v>
      </c>
      <c r="G3099" t="str">
        <f t="shared" si="1611"/>
        <v>0.777000777000777</v>
      </c>
      <c r="H3099" t="str">
        <f t="shared" si="1617"/>
        <v>9.12187810713907+0.321447152401691i</v>
      </c>
      <c r="I3099" t="str">
        <f t="shared" si="1618"/>
        <v>4574.94430179014i</v>
      </c>
      <c r="J3099" t="str">
        <f t="shared" si="1612"/>
        <v>-28330.0041573629+1000.85141501402i</v>
      </c>
      <c r="K3099" t="str">
        <f t="shared" si="1619"/>
        <v>0.00569797371398823-0.161286297430643i</v>
      </c>
      <c r="L3099" t="str">
        <f t="shared" si="1620"/>
        <v>0.00043340182128415-0.0104001258733895i</v>
      </c>
      <c r="M3099" t="str">
        <f t="shared" si="1621"/>
        <v>0.00613137553527238-0.171686423304032i</v>
      </c>
      <c r="N3099" t="str">
        <f t="shared" si="1622"/>
        <v>-11.9363033476947i</v>
      </c>
      <c r="O3099" t="str">
        <f t="shared" si="1623"/>
        <v>0.80798787668134+0.589199109924633i</v>
      </c>
      <c r="P3099" t="str">
        <f t="shared" si="1624"/>
        <v>0.19201212331866-0.589199109924633i</v>
      </c>
      <c r="Q3099" t="str">
        <f t="shared" si="1625"/>
        <v>-0.19201212331866+12.5255024576193i</v>
      </c>
      <c r="R3099" t="str">
        <f t="shared" si="1626"/>
        <v>-0.0472638505751448-0.0146051538956211i</v>
      </c>
      <c r="S3099" t="str">
        <f t="shared" si="1627"/>
        <v>1.23343670102999i</v>
      </c>
      <c r="T3099" t="str">
        <f t="shared" si="1628"/>
        <v>0.0180145328390502-0.058296967931381i</v>
      </c>
      <c r="U3099" t="str">
        <f t="shared" si="1629"/>
        <v>0.0000333333333333335-0.0000968891383385968i</v>
      </c>
      <c r="V3099" t="str">
        <f t="shared" si="1630"/>
        <v>6.66666666666667E-06-0.000968891383385968i</v>
      </c>
      <c r="W3099" t="str">
        <f t="shared" si="1631"/>
        <v>0.0000275722932411408-0.0000889073489859384i</v>
      </c>
      <c r="X3099" t="str">
        <f t="shared" si="1632"/>
        <v>0.0000276911887403591-0.0000888254977717213i</v>
      </c>
      <c r="Y3099" t="str">
        <f t="shared" si="1633"/>
        <v>0.009+7.31991088286422i</v>
      </c>
      <c r="Z3099" t="str">
        <f t="shared" si="1634"/>
        <v>-0.000145562900118269-0.0000455760207257198i</v>
      </c>
      <c r="AA3099" t="str">
        <f t="shared" si="1635"/>
        <v>0.00202188398781639-1.63938162062004i</v>
      </c>
      <c r="AB3099" t="str">
        <f t="shared" si="1636"/>
        <v>0.0849643283275796-0.274953714763407i</v>
      </c>
      <c r="AC3099" t="str">
        <f t="shared" si="1637"/>
        <v>0.953315128342192-0.0162730661190242i</v>
      </c>
      <c r="AD3099" t="str">
        <f t="shared" si="1638"/>
        <v>0.0940210237577808-0.286813558600187i</v>
      </c>
      <c r="AE3099" t="str">
        <f t="shared" si="1639"/>
        <v>-0.0000267577935814508+0.0000374643092556461i</v>
      </c>
      <c r="AF3099" t="str">
        <f t="shared" si="1640"/>
        <v>-15.0788844958604-0.30533055200046i</v>
      </c>
      <c r="AG3099" t="str">
        <f t="shared" si="1641"/>
        <v>0.998298575467581-0.00056007279619207i</v>
      </c>
      <c r="AH3099" t="str">
        <f t="shared" si="1642"/>
        <v>0.000415936583000233-0.000557465550897739i</v>
      </c>
      <c r="AI3099">
        <f t="shared" si="1643"/>
        <v>-63.153600961096387</v>
      </c>
      <c r="AJ3099">
        <f t="shared" si="1644"/>
        <v>-53.272618914572952</v>
      </c>
      <c r="AK3099"/>
      <c r="AL3099"/>
      <c r="AM3099"/>
      <c r="AN3099"/>
    </row>
    <row r="3100" spans="1:40" x14ac:dyDescent="0.25">
      <c r="A3100"/>
      <c r="B3100">
        <f t="shared" si="1645"/>
        <v>1166000</v>
      </c>
      <c r="C3100" s="237" t="str">
        <f t="shared" si="1613"/>
        <v>-5.6214148526586E-08+0.00210036238356218i</v>
      </c>
      <c r="D3100" s="208" t="str">
        <f t="shared" si="1614"/>
        <v>-5.9570063879811+0.0161027782739767i</v>
      </c>
      <c r="E3100" t="str">
        <f t="shared" si="1615"/>
        <v>2870</v>
      </c>
      <c r="F3100" t="str">
        <f t="shared" si="1616"/>
        <v>0.777000777000777</v>
      </c>
      <c r="G3100" t="str">
        <f t="shared" si="1611"/>
        <v>0.777000777000777</v>
      </c>
      <c r="H3100" t="str">
        <f t="shared" si="1617"/>
        <v>9.1218989904329+0.321172260542216i</v>
      </c>
      <c r="I3100" t="str">
        <f t="shared" si="1618"/>
        <v>4578.87129260712i</v>
      </c>
      <c r="J3100" t="str">
        <f t="shared" si="1612"/>
        <v>-28378.6619485845+1001.71051494108i</v>
      </c>
      <c r="K3100" t="str">
        <f t="shared" si="1619"/>
        <v>0.00568821583455584-0.161148307671444i</v>
      </c>
      <c r="L3100" t="str">
        <f t="shared" si="1620"/>
        <v>0.000432660026720664-0.010391237269038i</v>
      </c>
      <c r="M3100" t="str">
        <f t="shared" si="1621"/>
        <v>0.0061208758612765-0.171539544940482i</v>
      </c>
      <c r="N3100" t="str">
        <f t="shared" si="1622"/>
        <v>-11.9465491016412i</v>
      </c>
      <c r="O3100" t="str">
        <f t="shared" si="1623"/>
        <v>0.813982151084398+0.580889884329222i</v>
      </c>
      <c r="P3100" t="str">
        <f t="shared" si="1624"/>
        <v>0.186017848915602-0.580889884329222i</v>
      </c>
      <c r="Q3100" t="str">
        <f t="shared" si="1625"/>
        <v>-0.186017848915602+12.5274389859704i</v>
      </c>
      <c r="R3100" t="str">
        <f t="shared" si="1626"/>
        <v>-0.0465796219914256-0.0141571799334305i</v>
      </c>
      <c r="S3100" t="str">
        <f t="shared" si="1627"/>
        <v>1.23449544497937i</v>
      </c>
      <c r="T3100" t="str">
        <f t="shared" si="1628"/>
        <v>0.0174769741415733-0.0575023311772758i</v>
      </c>
      <c r="U3100" t="str">
        <f t="shared" si="1629"/>
        <v>0.0000333333333333333-0.0000968060430226968i</v>
      </c>
      <c r="V3100" t="str">
        <f t="shared" si="1630"/>
        <v>6.66666666666667E-06-0.000968060430226968i</v>
      </c>
      <c r="W3100" t="str">
        <f t="shared" si="1631"/>
        <v>0.0000275722400529208-0.0000888325150742528i</v>
      </c>
      <c r="X3100" t="str">
        <f t="shared" si="1632"/>
        <v>0.000027690914224822-0.0000887507332396353i</v>
      </c>
      <c r="Y3100" t="str">
        <f t="shared" si="1633"/>
        <v>0.009+7.3261940681714i</v>
      </c>
      <c r="Z3100" t="str">
        <f t="shared" si="1634"/>
        <v>-0.000145315644016424-0.0000455361779502376i</v>
      </c>
      <c r="AA3100" t="str">
        <f t="shared" si="1635"/>
        <v>0.00201841726707002-1.63797560346143i</v>
      </c>
      <c r="AB3100" t="str">
        <f t="shared" si="1636"/>
        <v>0.0824289690109746-0.271205864143012i</v>
      </c>
      <c r="AC3100" t="str">
        <f t="shared" si="1637"/>
        <v>0.953982006966407-0.0157998452613253i</v>
      </c>
      <c r="AD3100" t="str">
        <f t="shared" si="1638"/>
        <v>0.0910885559424423-0.282779630102125i</v>
      </c>
      <c r="AE3100" t="str">
        <f t="shared" si="1639"/>
        <v>-0.0000261132957263347+0.0000369444793703911i</v>
      </c>
      <c r="AF3100" t="str">
        <f t="shared" si="1640"/>
        <v>-15.078905378414-0.305069482268239i</v>
      </c>
      <c r="AG3100" t="str">
        <f t="shared" si="1641"/>
        <v>0.998323931744413-0.000542173190828662i</v>
      </c>
      <c r="AH3100" t="str">
        <f t="shared" si="1642"/>
        <v>0.000406009143830924-0.00054981734319563i</v>
      </c>
      <c r="AI3100">
        <f t="shared" si="1643"/>
        <v>-63.305505861445404</v>
      </c>
      <c r="AJ3100">
        <f t="shared" si="1644"/>
        <v>-53.556220276856131</v>
      </c>
      <c r="AK3100"/>
      <c r="AL3100"/>
      <c r="AM3100"/>
      <c r="AN3100"/>
    </row>
    <row r="3101" spans="1:40" x14ac:dyDescent="0.25">
      <c r="A3101"/>
      <c r="B3101">
        <f t="shared" si="1645"/>
        <v>1167000</v>
      </c>
      <c r="C3101" s="237" t="str">
        <f t="shared" si="1613"/>
        <v>-5.61178502170919E-08+0.00209856258717781i</v>
      </c>
      <c r="D3101" s="208" t="str">
        <f t="shared" si="1614"/>
        <v>-5.95700638724281+0.0160889798350299i</v>
      </c>
      <c r="E3101" t="str">
        <f t="shared" si="1615"/>
        <v>2870</v>
      </c>
      <c r="F3101" t="str">
        <f t="shared" si="1616"/>
        <v>0.777000777000777</v>
      </c>
      <c r="G3101" t="str">
        <f t="shared" si="1611"/>
        <v>0.777000777000777</v>
      </c>
      <c r="H3101" t="str">
        <f t="shared" si="1617"/>
        <v>9.12191982016776+0.320897837762339i</v>
      </c>
      <c r="I3101" t="str">
        <f t="shared" si="1618"/>
        <v>4582.79828342411i</v>
      </c>
      <c r="J3101" t="str">
        <f t="shared" si="1612"/>
        <v>-28427.3614882328+1002.56961486813i</v>
      </c>
      <c r="K3101" t="str">
        <f t="shared" si="1619"/>
        <v>0.00567848298969845-0.161010553540635i</v>
      </c>
      <c r="L3101" t="str">
        <f t="shared" si="1620"/>
        <v>0.000431920133874194-0.0103823638188277i</v>
      </c>
      <c r="M3101" t="str">
        <f t="shared" si="1621"/>
        <v>0.00611040312357264-0.171392917359463i</v>
      </c>
      <c r="N3101" t="str">
        <f t="shared" si="1622"/>
        <v>-11.9567948555878i</v>
      </c>
      <c r="O3101" t="str">
        <f t="shared" si="1623"/>
        <v>0.819890978072925+0.57251968007626i</v>
      </c>
      <c r="P3101" t="str">
        <f t="shared" si="1624"/>
        <v>0.180109021927075-0.57251968007626i</v>
      </c>
      <c r="Q3101" t="str">
        <f t="shared" si="1625"/>
        <v>-0.180109021927075+12.5293145356641i</v>
      </c>
      <c r="R3101" t="str">
        <f t="shared" si="1626"/>
        <v>-0.0458915714015251-0.0137153182161806i</v>
      </c>
      <c r="S3101" t="str">
        <f t="shared" si="1627"/>
        <v>1.23555418892875i</v>
      </c>
      <c r="T3101" t="str">
        <f t="shared" si="1628"/>
        <v>0.0169460188744927-0.0567015232816772i</v>
      </c>
      <c r="U3101" t="str">
        <f t="shared" si="1629"/>
        <v>0.0000333333333333333-0.0000967230901152226i</v>
      </c>
      <c r="V3101" t="str">
        <f t="shared" si="1630"/>
        <v>6.66666666666667E-06-0.000967230901152226i</v>
      </c>
      <c r="W3101" t="str">
        <f t="shared" si="1631"/>
        <v>0.0000275721868193227-0.000088757810619639i</v>
      </c>
      <c r="X3101" t="str">
        <f t="shared" si="1632"/>
        <v>0.0000276906402328397-0.0000886760980439157i</v>
      </c>
      <c r="Y3101" t="str">
        <f t="shared" si="1633"/>
        <v>0.009+7.33247725347858i</v>
      </c>
      <c r="Z3101" t="str">
        <f t="shared" si="1634"/>
        <v>-0.000145069023256337-0.0000454964050986904i</v>
      </c>
      <c r="AA3101" t="str">
        <f t="shared" si="1635"/>
        <v>0.00201495945481948-1.6365719960052i</v>
      </c>
      <c r="AB3101" t="str">
        <f t="shared" si="1636"/>
        <v>0.0799247543281656-0.267428907750256i</v>
      </c>
      <c r="AC3101" t="str">
        <f t="shared" si="1637"/>
        <v>0.954652951782927-0.0153326352467935i</v>
      </c>
      <c r="AD3101" t="str">
        <f t="shared" si="1638"/>
        <v>0.088197703414504-0.278715531164773i</v>
      </c>
      <c r="AE3101" t="str">
        <f t="shared" si="1639"/>
        <v>-0.0000254753094009634+0.0000364203114291243i</v>
      </c>
      <c r="AF3101" t="str">
        <f t="shared" si="1640"/>
        <v>-15.0789262074106-0.304808857927309i</v>
      </c>
      <c r="AG3101" t="str">
        <f t="shared" si="1641"/>
        <v>0.998349423647538-0.000524550641093847i</v>
      </c>
      <c r="AH3101" t="str">
        <f t="shared" si="1642"/>
        <v>0.000396179828610583-0.000542101051319693i</v>
      </c>
      <c r="AI3101">
        <f t="shared" si="1643"/>
        <v>-63.459852591592643</v>
      </c>
      <c r="AJ3101">
        <f t="shared" si="1644"/>
        <v>-53.839812395028432</v>
      </c>
      <c r="AK3101"/>
      <c r="AL3101"/>
      <c r="AM3101"/>
      <c r="AN3101"/>
    </row>
    <row r="3102" spans="1:40" x14ac:dyDescent="0.25">
      <c r="A3102"/>
      <c r="B3102">
        <f t="shared" si="1645"/>
        <v>1168000</v>
      </c>
      <c r="C3102" s="237" t="str">
        <f t="shared" si="1613"/>
        <v>-5.60217991432482E-08+0.00209676587263657i</v>
      </c>
      <c r="D3102" s="208" t="str">
        <f t="shared" si="1614"/>
        <v>-5.95700638650642+0.016075205023547i</v>
      </c>
      <c r="E3102" t="str">
        <f t="shared" si="1615"/>
        <v>2870</v>
      </c>
      <c r="F3102" t="str">
        <f t="shared" si="1616"/>
        <v>0.777000777000777</v>
      </c>
      <c r="G3102" t="str">
        <f t="shared" si="1611"/>
        <v>0.777000777000777</v>
      </c>
      <c r="H3102" t="str">
        <f t="shared" si="1617"/>
        <v>9.12194059652654+0.32062388286416i</v>
      </c>
      <c r="I3102" t="str">
        <f t="shared" si="1618"/>
        <v>4586.7252742411i</v>
      </c>
      <c r="J3102" t="str">
        <f t="shared" si="1612"/>
        <v>-28476.1027763077+1003.42871479518i</v>
      </c>
      <c r="K3102" t="str">
        <f t="shared" si="1619"/>
        <v>0.0056687750938853-0.160873034435935i</v>
      </c>
      <c r="L3102" t="str">
        <f t="shared" si="1620"/>
        <v>0.000431182136253524-0.010373505484105i</v>
      </c>
      <c r="M3102" t="str">
        <f t="shared" si="1621"/>
        <v>0.00609995723013882-0.17124653992004i</v>
      </c>
      <c r="N3102" t="str">
        <f t="shared" si="1622"/>
        <v>-11.9670406095343i</v>
      </c>
      <c r="O3102" t="str">
        <f t="shared" si="1623"/>
        <v>0.825713737370317+0.564089375824384i</v>
      </c>
      <c r="P3102" t="str">
        <f t="shared" si="1624"/>
        <v>0.174286262629683-0.564089375824384i</v>
      </c>
      <c r="Q3102" t="str">
        <f t="shared" si="1625"/>
        <v>-0.174286262629683+12.5311299853587i</v>
      </c>
      <c r="R3102" t="str">
        <f t="shared" si="1626"/>
        <v>-0.0451997410267475-0.0132796139604914i</v>
      </c>
      <c r="S3102" t="str">
        <f t="shared" si="1627"/>
        <v>1.23661293287813i</v>
      </c>
      <c r="T3102" t="str">
        <f t="shared" si="1628"/>
        <v>0.0164217423671726-0.0558945843164182i</v>
      </c>
      <c r="U3102" t="str">
        <f t="shared" si="1629"/>
        <v>0.0000333333333333334-0.0000966402792503981i</v>
      </c>
      <c r="V3102" t="str">
        <f t="shared" si="1630"/>
        <v>6.66666666666667E-06-0.000966402792503981i</v>
      </c>
      <c r="W3102" t="str">
        <f t="shared" si="1631"/>
        <v>0.0000275721335403471-0.00008868323528957i</v>
      </c>
      <c r="X3102" t="str">
        <f t="shared" si="1632"/>
        <v>0.0000276903667624658-0.0000886015918523486i</v>
      </c>
      <c r="Y3102" t="str">
        <f t="shared" si="1633"/>
        <v>0.009+7.33876043878576i</v>
      </c>
      <c r="Z3102" t="str">
        <f t="shared" si="1634"/>
        <v>-0.000144823035663078-0.0000454567019856125i</v>
      </c>
      <c r="AA3102" t="str">
        <f t="shared" si="1635"/>
        <v>0.00201151052056743-1.63517079206178i</v>
      </c>
      <c r="AB3102" t="str">
        <f t="shared" si="1636"/>
        <v>0.0774520395650149-0.263623034581236i</v>
      </c>
      <c r="AC3102" t="str">
        <f t="shared" si="1637"/>
        <v>0.955327921613476-0.0148714830210838i</v>
      </c>
      <c r="AD3102" t="str">
        <f t="shared" si="1638"/>
        <v>0.0853487787514812-0.274621693485173i</v>
      </c>
      <c r="AE3102" t="str">
        <f t="shared" si="1639"/>
        <v>-0.0000248438657084656+0.0000358918733089161i</v>
      </c>
      <c r="AF3102" t="str">
        <f t="shared" si="1640"/>
        <v>-15.078946983033-0.304548677840613i</v>
      </c>
      <c r="AG3102" t="str">
        <f t="shared" si="1641"/>
        <v>0.998375048274645-0.000507206289173035i</v>
      </c>
      <c r="AH3102" t="str">
        <f t="shared" si="1642"/>
        <v>0.00038644912691622-0.000534317719365273i</v>
      </c>
      <c r="AI3102">
        <f t="shared" si="1643"/>
        <v>-63.616721579440203</v>
      </c>
      <c r="AJ3102">
        <f t="shared" si="1644"/>
        <v>-54.123395025483809</v>
      </c>
      <c r="AK3102"/>
      <c r="AL3102"/>
      <c r="AM3102"/>
      <c r="AN3102"/>
    </row>
    <row r="3103" spans="1:40" x14ac:dyDescent="0.25">
      <c r="A3103"/>
      <c r="B3103">
        <f t="shared" si="1645"/>
        <v>1169000</v>
      </c>
      <c r="C3103" s="237" t="str">
        <f t="shared" si="1613"/>
        <v>-5.59259944594437E-08+0.00209497223202951i</v>
      </c>
      <c r="D3103" s="208" t="str">
        <f t="shared" si="1614"/>
        <v>-5.95700638577191+0.0160614537788929i</v>
      </c>
      <c r="E3103" t="str">
        <f t="shared" si="1615"/>
        <v>2870</v>
      </c>
      <c r="F3103" t="str">
        <f t="shared" si="1616"/>
        <v>0.777000777000777</v>
      </c>
      <c r="G3103" t="str">
        <f t="shared" si="1611"/>
        <v>0.777000777000777</v>
      </c>
      <c r="H3103" t="str">
        <f t="shared" si="1617"/>
        <v>9.12196131969137+0.320350394653837i</v>
      </c>
      <c r="I3103" t="str">
        <f t="shared" si="1618"/>
        <v>4590.65226505809i</v>
      </c>
      <c r="J3103" t="str">
        <f t="shared" si="1612"/>
        <v>-28524.8858128092+1004.28781472223i</v>
      </c>
      <c r="K3103" t="str">
        <f t="shared" si="1619"/>
        <v>0.00565909206195035-0.160735749757112i</v>
      </c>
      <c r="L3103" t="str">
        <f t="shared" si="1620"/>
        <v>0.000430446027395108-0.0103646622263476i</v>
      </c>
      <c r="M3103" t="str">
        <f t="shared" si="1621"/>
        <v>0.00608953808934546-0.17110041198346i</v>
      </c>
      <c r="N3103" t="str">
        <f t="shared" si="1622"/>
        <v>-11.9772863634808i</v>
      </c>
      <c r="O3103" t="str">
        <f t="shared" si="1623"/>
        <v>0.831449817735066+0.555599856540952i</v>
      </c>
      <c r="P3103" t="str">
        <f t="shared" si="1624"/>
        <v>0.168550182264934-0.555599856540952i</v>
      </c>
      <c r="Q3103" t="str">
        <f t="shared" si="1625"/>
        <v>-0.168550182264934+12.5328862200218i</v>
      </c>
      <c r="R3103" t="str">
        <f t="shared" si="1626"/>
        <v>-0.0445041737013696-0.0128501123243851i</v>
      </c>
      <c r="S3103" t="str">
        <f t="shared" si="1627"/>
        <v>1.23767167682751i</v>
      </c>
      <c r="T3103" t="str">
        <f t="shared" si="1628"/>
        <v>0.0159042200679436-0.0550815552907969i</v>
      </c>
      <c r="U3103" t="str">
        <f t="shared" si="1629"/>
        <v>0.0000333333333333335-0.0000965576100636999i</v>
      </c>
      <c r="V3103" t="str">
        <f t="shared" si="1630"/>
        <v>6.66666666666667E-06-0.000965576100636999i</v>
      </c>
      <c r="W3103" t="str">
        <f t="shared" si="1631"/>
        <v>0.0000275720802159947-0.0000886087887526558i</v>
      </c>
      <c r="X3103" t="str">
        <f t="shared" si="1632"/>
        <v>0.0000276900938117614-0.0000885272143338555i</v>
      </c>
      <c r="Y3103" t="str">
        <f t="shared" si="1633"/>
        <v>0.009+7.34504362409294i</v>
      </c>
      <c r="Z3103" t="str">
        <f t="shared" si="1634"/>
        <v>-0.000144577679071016-0.000045417068426196i</v>
      </c>
      <c r="AA3103" t="str">
        <f t="shared" si="1635"/>
        <v>0.00200807043394692-1.63377198546279i</v>
      </c>
      <c r="AB3103" t="str">
        <f t="shared" si="1636"/>
        <v>0.0750111805684818-0.259788438053537i</v>
      </c>
      <c r="AC3103" t="str">
        <f t="shared" si="1637"/>
        <v>0.956006874661699-0.0144164354873315i</v>
      </c>
      <c r="AD3103" t="str">
        <f t="shared" si="1638"/>
        <v>0.0825420900046697-0.270498552041799i</v>
      </c>
      <c r="AE3103" t="str">
        <f t="shared" si="1639"/>
        <v>-0.0000242189950458154+0.0000353592330964906i</v>
      </c>
      <c r="AF3103" t="str">
        <f t="shared" si="1640"/>
        <v>-15.0789677054633-0.304288940874944i</v>
      </c>
      <c r="AG3103" t="str">
        <f t="shared" si="1641"/>
        <v>0.998400802713905-0.000490141246585768i</v>
      </c>
      <c r="AH3103" t="str">
        <f t="shared" si="1642"/>
        <v>0.000376817517169745-0.000526468394620675i</v>
      </c>
      <c r="AI3103">
        <f t="shared" si="1643"/>
        <v>-63.776197416664651</v>
      </c>
      <c r="AJ3103">
        <f t="shared" si="1644"/>
        <v>-54.406967926439478</v>
      </c>
      <c r="AK3103"/>
      <c r="AL3103"/>
      <c r="AM3103"/>
      <c r="AN3103"/>
    </row>
    <row r="3104" spans="1:40" x14ac:dyDescent="0.25">
      <c r="A3104"/>
      <c r="B3104">
        <f t="shared" si="1645"/>
        <v>1170000</v>
      </c>
      <c r="C3104" s="237" t="str">
        <f t="shared" si="1613"/>
        <v>-5.58304353236795E-08+0.00209318165747477i</v>
      </c>
      <c r="D3104" s="208" t="str">
        <f t="shared" si="1614"/>
        <v>-5.95700638503929+0.0160477260406399i</v>
      </c>
      <c r="E3104" t="str">
        <f t="shared" si="1615"/>
        <v>2870</v>
      </c>
      <c r="F3104" t="str">
        <f t="shared" si="1616"/>
        <v>0.777000777000777</v>
      </c>
      <c r="G3104" t="str">
        <f t="shared" si="1611"/>
        <v>0.777000777000777</v>
      </c>
      <c r="H3104" t="str">
        <f t="shared" si="1617"/>
        <v>9.12198198984361+0.320077371941593i</v>
      </c>
      <c r="I3104" t="str">
        <f t="shared" si="1618"/>
        <v>4594.57925587507i</v>
      </c>
      <c r="J3104" t="str">
        <f t="shared" si="1612"/>
        <v>-28573.7105977373+1005.14691464928i</v>
      </c>
      <c r="K3104" t="str">
        <f t="shared" si="1619"/>
        <v>0.00564943380909051-0.16059869890597i</v>
      </c>
      <c r="L3104" t="str">
        <f t="shared" si="1620"/>
        <v>0.000429711800862914-0.0103558340071637i</v>
      </c>
      <c r="M3104" t="str">
        <f t="shared" si="1621"/>
        <v>0.00607914560995342-0.170954532913134i</v>
      </c>
      <c r="N3104" t="str">
        <f t="shared" si="1622"/>
        <v>-11.9875321174273i</v>
      </c>
      <c r="O3104" t="str">
        <f t="shared" si="1623"/>
        <v>0.83709861702468+0.547052013409482i</v>
      </c>
      <c r="P3104" t="str">
        <f t="shared" si="1624"/>
        <v>0.16290138297532-0.547052013409482i</v>
      </c>
      <c r="Q3104" t="str">
        <f t="shared" si="1625"/>
        <v>-0.16290138297532+12.5345841308368i</v>
      </c>
      <c r="R3104" t="str">
        <f t="shared" si="1626"/>
        <v>-0.0438049128792346-0.012426858399153i</v>
      </c>
      <c r="S3104" t="str">
        <f t="shared" si="1627"/>
        <v>1.2387304207769i</v>
      </c>
      <c r="T3104" t="str">
        <f t="shared" si="1628"/>
        <v>0.0153935275337178-0.0542624781629897i</v>
      </c>
      <c r="U3104" t="str">
        <f t="shared" si="1629"/>
        <v>0.0000333333333333332-0.0000964750821918499i</v>
      </c>
      <c r="V3104" t="str">
        <f t="shared" si="1630"/>
        <v>6.66666666666667E-06-0.000964750821918499i</v>
      </c>
      <c r="W3104" t="str">
        <f t="shared" si="1631"/>
        <v>0.0000275720268462658-0.0000885344706786394i</v>
      </c>
      <c r="X3104" t="str">
        <f t="shared" si="1632"/>
        <v>0.0000276898213787965-0.0000884529651584903i</v>
      </c>
      <c r="Y3104" t="str">
        <f t="shared" si="1633"/>
        <v>0.009+7.35132680940012i</v>
      </c>
      <c r="Z3104" t="str">
        <f t="shared" si="1634"/>
        <v>-0.000144332951323771-0.0000453775042362911i</v>
      </c>
      <c r="AA3104" t="str">
        <f t="shared" si="1635"/>
        <v>0.00200463916472071-1.63237557006095i</v>
      </c>
      <c r="AB3104" t="str">
        <f t="shared" si="1636"/>
        <v>0.0726025336976428-0.255925316060067i</v>
      </c>
      <c r="AC3104" t="str">
        <f t="shared" si="1637"/>
        <v>0.956689768506305-0.0139675394981931i</v>
      </c>
      <c r="AD3104" t="str">
        <f t="shared" si="1638"/>
        <v>0.0797779406640332-0.266346545046257i</v>
      </c>
      <c r="AE3104" t="str">
        <f t="shared" si="1639"/>
        <v>-0.0000236007271027307+0.0000348224590809715i</v>
      </c>
      <c r="AF3104" t="str">
        <f t="shared" si="1640"/>
        <v>-15.0789883748829-0.304029645900953i</v>
      </c>
      <c r="AG3104" t="str">
        <f t="shared" si="1641"/>
        <v>0.998426684044304-0.000473356594108886i</v>
      </c>
      <c r="AH3104" t="str">
        <f t="shared" si="1642"/>
        <v>0.000367285466625215-0.000518554127447815i</v>
      </c>
      <c r="AI3104">
        <f t="shared" si="1643"/>
        <v>-63.938369150934172</v>
      </c>
      <c r="AJ3104">
        <f t="shared" si="1644"/>
        <v>-54.69053085794679</v>
      </c>
      <c r="AK3104"/>
      <c r="AL3104"/>
      <c r="AM3104"/>
      <c r="AN3104"/>
    </row>
    <row r="3105" spans="1:40" x14ac:dyDescent="0.25">
      <c r="A3105"/>
      <c r="B3105">
        <f t="shared" si="1645"/>
        <v>1171000</v>
      </c>
      <c r="C3105" s="237" t="str">
        <f t="shared" si="1613"/>
        <v>-5.57351208975503E-08+0.00209139414111738i</v>
      </c>
      <c r="D3105" s="208" t="str">
        <f t="shared" si="1614"/>
        <v>-5.95700638430855+0.0160340217485666i</v>
      </c>
      <c r="E3105" t="str">
        <f t="shared" si="1615"/>
        <v>2870</v>
      </c>
      <c r="F3105" t="str">
        <f t="shared" si="1616"/>
        <v>0.777000777000777</v>
      </c>
      <c r="G3105" t="str">
        <f t="shared" si="1611"/>
        <v>0.777000777000777</v>
      </c>
      <c r="H3105" t="str">
        <f t="shared" si="1617"/>
        <v>9.12200260716384+0.319804813541675i</v>
      </c>
      <c r="I3105" t="str">
        <f t="shared" si="1618"/>
        <v>4598.50624669206i</v>
      </c>
      <c r="J3105" t="str">
        <f t="shared" si="1612"/>
        <v>-28622.5771310921+1006.00601457633i</v>
      </c>
      <c r="K3105" t="str">
        <f t="shared" si="1619"/>
        <v>0.00563980025086376-0.160461881286349i</v>
      </c>
      <c r="L3105" t="str">
        <f t="shared" si="1620"/>
        <v>0.000428979450248272-0.0103470207882913i</v>
      </c>
      <c r="M3105" t="str">
        <f t="shared" si="1621"/>
        <v>0.00606877970111203-0.17080890207464i</v>
      </c>
      <c r="N3105" t="str">
        <f t="shared" si="1622"/>
        <v>-11.9977778713738i</v>
      </c>
      <c r="O3105" t="str">
        <f t="shared" si="1623"/>
        <v>0.842659542258968+0.538446743736004i</v>
      </c>
      <c r="P3105" t="str">
        <f t="shared" si="1624"/>
        <v>0.157340457741032-0.538446743736004i</v>
      </c>
      <c r="Q3105" t="str">
        <f t="shared" si="1625"/>
        <v>-0.157340457741032+12.5362246151098i</v>
      </c>
      <c r="R3105" t="str">
        <f t="shared" si="1626"/>
        <v>-0.0431020026402342-0.0120098972009958i</v>
      </c>
      <c r="S3105" t="str">
        <f t="shared" si="1627"/>
        <v>1.23978916472628i</v>
      </c>
      <c r="T3105" t="str">
        <f t="shared" si="1628"/>
        <v>0.0148897404192711-0.0534373958513659i</v>
      </c>
      <c r="U3105" t="str">
        <f t="shared" si="1629"/>
        <v>0.0000333333333333333-0.0000963926952728135i</v>
      </c>
      <c r="V3105" t="str">
        <f t="shared" si="1630"/>
        <v>6.66666666666667E-06-0.000963926952728135i</v>
      </c>
      <c r="W3105" t="str">
        <f t="shared" si="1631"/>
        <v>0.0000275719734311616-0.0000884602807383939i</v>
      </c>
      <c r="X3105" t="str">
        <f t="shared" si="1632"/>
        <v>0.0000276895494616495-0.0000883788439974359i</v>
      </c>
      <c r="Y3105" t="str">
        <f t="shared" si="1633"/>
        <v>0.009+7.3576099947073i</v>
      </c>
      <c r="Z3105" t="str">
        <f t="shared" si="1634"/>
        <v>-0.000144088850274169-0.0000453380092324021i</v>
      </c>
      <c r="AA3105" t="str">
        <f t="shared" si="1635"/>
        <v>0.00200121668278065-1.63098153972994i</v>
      </c>
      <c r="AB3105" t="str">
        <f t="shared" si="1636"/>
        <v>0.0702264557731425-0.252033871022418i</v>
      </c>
      <c r="AC3105" t="str">
        <f t="shared" si="1637"/>
        <v>0.957376560094316-0.0135248418476573i</v>
      </c>
      <c r="AD3105" t="str">
        <f t="shared" si="1638"/>
        <v>0.0770566296234687-0.262166113894329i</v>
      </c>
      <c r="AE3105" t="str">
        <f t="shared" si="1639"/>
        <v>-0.0000229890908606121+0.0000342816197465941i</v>
      </c>
      <c r="AF3105" t="str">
        <f t="shared" si="1640"/>
        <v>-15.0790089914724-0.303770791793108i</v>
      </c>
      <c r="AG3105" t="str">
        <f t="shared" si="1641"/>
        <v>0.998452689335968-0.000456853381702301i</v>
      </c>
      <c r="AH3105" t="str">
        <f t="shared" si="1642"/>
        <v>0.000357853431356859-0.000510575971162507i</v>
      </c>
      <c r="AI3105">
        <f t="shared" si="1643"/>
        <v>-64.1033306042318</v>
      </c>
      <c r="AJ3105">
        <f t="shared" si="1644"/>
        <v>-54.974083581916545</v>
      </c>
      <c r="AK3105"/>
      <c r="AL3105"/>
      <c r="AM3105"/>
      <c r="AN3105"/>
    </row>
    <row r="3106" spans="1:40" x14ac:dyDescent="0.25">
      <c r="A3106"/>
      <c r="B3106">
        <f t="shared" si="1645"/>
        <v>1172000</v>
      </c>
      <c r="C3106" s="237" t="str">
        <f t="shared" si="1613"/>
        <v>-5.56400503462258E-08+0.0020896096751292i</v>
      </c>
      <c r="D3106" s="208" t="str">
        <f t="shared" si="1614"/>
        <v>-5.95700638357968+0.0160203408426572i</v>
      </c>
      <c r="E3106" t="str">
        <f t="shared" si="1615"/>
        <v>2870</v>
      </c>
      <c r="F3106" t="str">
        <f t="shared" si="1616"/>
        <v>0.777000777000777</v>
      </c>
      <c r="G3106" t="str">
        <f t="shared" si="1611"/>
        <v>0.777000777000777</v>
      </c>
      <c r="H3106" t="str">
        <f t="shared" si="1617"/>
        <v>9.12202317183186+0.319532718272358i</v>
      </c>
      <c r="I3106" t="str">
        <f t="shared" si="1618"/>
        <v>4602.43323750905i</v>
      </c>
      <c r="J3106" t="str">
        <f t="shared" si="1612"/>
        <v>-28671.4854128734+1006.86511450338i</v>
      </c>
      <c r="K3106" t="str">
        <f t="shared" si="1619"/>
        <v>0.00563019130318746-0.16032529630411i</v>
      </c>
      <c r="L3106" t="str">
        <f t="shared" si="1620"/>
        <v>0.000428248969169762-0.0103382225315982i</v>
      </c>
      <c r="M3106" t="str">
        <f t="shared" si="1621"/>
        <v>0.00605844027235722-0.170663518835708i</v>
      </c>
      <c r="N3106" t="str">
        <f t="shared" si="1622"/>
        <v>-12.0080236253204i</v>
      </c>
      <c r="O3106" t="str">
        <f t="shared" si="1623"/>
        <v>0.848132009682325+0.529784950854798i</v>
      </c>
      <c r="P3106" t="str">
        <f t="shared" si="1624"/>
        <v>0.151867990317675-0.529784950854798i</v>
      </c>
      <c r="Q3106" t="str">
        <f t="shared" si="1625"/>
        <v>-0.151867990317675+12.5378085761752i</v>
      </c>
      <c r="R3106" t="str">
        <f t="shared" si="1626"/>
        <v>-0.0423954876967196-0.0115992736624634i</v>
      </c>
      <c r="S3106" t="str">
        <f t="shared" si="1627"/>
        <v>1.24084790867566i</v>
      </c>
      <c r="T3106" t="str">
        <f t="shared" si="1628"/>
        <v>0.0143929344662244-0.0526063522457592i</v>
      </c>
      <c r="U3106" t="str">
        <f t="shared" si="1629"/>
        <v>0.0000333333333333333-0.0000963104489457892i</v>
      </c>
      <c r="V3106" t="str">
        <f t="shared" si="1630"/>
        <v>6.66666666666667E-06-0.000963104489457892i</v>
      </c>
      <c r="W3106" t="str">
        <f t="shared" si="1631"/>
        <v>0.0000275719199706825-0.000088386218603914i</v>
      </c>
      <c r="X3106" t="str">
        <f t="shared" si="1632"/>
        <v>0.0000276892780584065-0.0000883048505229957i</v>
      </c>
      <c r="Y3106" t="str">
        <f t="shared" si="1633"/>
        <v>0.009+7.36389318001448i</v>
      </c>
      <c r="Z3106" t="str">
        <f t="shared" si="1634"/>
        <v>-0.00014384537378419-0.000045298583231683i</v>
      </c>
      <c r="AA3106" t="str">
        <f t="shared" si="1635"/>
        <v>0.00199780295814698-1.6295898883644i</v>
      </c>
      <c r="AB3106" t="str">
        <f t="shared" si="1636"/>
        <v>0.067883304025224-0.248114309944029i</v>
      </c>
      <c r="AC3106" t="str">
        <f t="shared" si="1637"/>
        <v>0.958067205734386-0.0130883892626519i</v>
      </c>
      <c r="AD3106" t="str">
        <f t="shared" si="1638"/>
        <v>0.074378451146642-0.257957703116691i</v>
      </c>
      <c r="AE3106" t="str">
        <f t="shared" si="1639"/>
        <v>-0.000022384114591563+0.0000337367837654216i</v>
      </c>
      <c r="AF3106" t="str">
        <f t="shared" si="1640"/>
        <v>-15.0790295554115-0.303512377429701i</v>
      </c>
      <c r="AG3106" t="str">
        <f t="shared" si="1641"/>
        <v>0.998478815650491-0.000440632628438555i</v>
      </c>
      <c r="AH3106" t="str">
        <f t="shared" si="1642"/>
        <v>0.000348521856248522-0.000502534981914958i</v>
      </c>
      <c r="AI3106">
        <f t="shared" si="1643"/>
        <v>-64.271180720122089</v>
      </c>
      <c r="AJ3106">
        <f t="shared" si="1644"/>
        <v>-55.257625862143158</v>
      </c>
      <c r="AK3106"/>
      <c r="AL3106"/>
      <c r="AM3106"/>
      <c r="AN3106"/>
    </row>
    <row r="3107" spans="1:40" x14ac:dyDescent="0.25">
      <c r="A3107"/>
      <c r="B3107">
        <f t="shared" si="1645"/>
        <v>1173000</v>
      </c>
      <c r="C3107" s="237" t="str">
        <f t="shared" si="1613"/>
        <v>-5.55452228384333E-08+0.00208782825170876i</v>
      </c>
      <c r="D3107" s="208" t="str">
        <f t="shared" si="1614"/>
        <v>-5.95700638285267+0.0160066832631005i</v>
      </c>
      <c r="E3107" t="str">
        <f t="shared" si="1615"/>
        <v>2870</v>
      </c>
      <c r="F3107" t="str">
        <f t="shared" si="1616"/>
        <v>0.777000777000777</v>
      </c>
      <c r="G3107" t="str">
        <f t="shared" si="1611"/>
        <v>0.777000777000777</v>
      </c>
      <c r="H3107" t="str">
        <f t="shared" si="1617"/>
        <v>9.12204368402672+0.319261084955908i</v>
      </c>
      <c r="I3107" t="str">
        <f t="shared" si="1618"/>
        <v>4606.36022832603i</v>
      </c>
      <c r="J3107" t="str">
        <f t="shared" si="1612"/>
        <v>-28720.4354430814+1007.72421443043i</v>
      </c>
      <c r="K3107" t="str">
        <f t="shared" si="1619"/>
        <v>0.00562060688233619-0.160188943367124i</v>
      </c>
      <c r="L3107" t="str">
        <f t="shared" si="1620"/>
        <v>0.000427520351273057-0.010329439199081i</v>
      </c>
      <c r="M3107" t="str">
        <f t="shared" si="1621"/>
        <v>0.00604812723360925-0.170518382566205i</v>
      </c>
      <c r="N3107" t="str">
        <f t="shared" si="1622"/>
        <v>-12.0182693792669i</v>
      </c>
      <c r="O3107" t="str">
        <f t="shared" si="1623"/>
        <v>0.85351544482481+0.521067544033887i</v>
      </c>
      <c r="P3107" t="str">
        <f t="shared" si="1624"/>
        <v>0.14648455517519-0.521067544033887i</v>
      </c>
      <c r="Q3107" t="str">
        <f t="shared" si="1625"/>
        <v>-0.14648455517519+12.5393369233008i</v>
      </c>
      <c r="R3107" t="str">
        <f t="shared" si="1626"/>
        <v>-0.0416854133998616-0.0111950326237079i</v>
      </c>
      <c r="S3107" t="str">
        <f t="shared" si="1627"/>
        <v>1.24190665262504i</v>
      </c>
      <c r="T3107" t="str">
        <f t="shared" si="1628"/>
        <v>0.0139031854917372-0.0517693922187131i</v>
      </c>
      <c r="U3107" t="str">
        <f t="shared" si="1629"/>
        <v>0.0000333333333333335-0.0000962283428512064i</v>
      </c>
      <c r="V3107" t="str">
        <f t="shared" si="1630"/>
        <v>6.66666666666667E-06-0.000962283428512064i</v>
      </c>
      <c r="W3107" t="str">
        <f t="shared" si="1631"/>
        <v>0.0000275718664648291-0.0000883122839483123i</v>
      </c>
      <c r="X3107" t="str">
        <f t="shared" si="1632"/>
        <v>0.0000276890071671621-0.0000882309844085896i</v>
      </c>
      <c r="Y3107" t="str">
        <f t="shared" si="1633"/>
        <v>0.009+7.37017636532165i</v>
      </c>
      <c r="Z3107" t="str">
        <f t="shared" si="1634"/>
        <v>-0.000143602519724922-0.000045259226051937i</v>
      </c>
      <c r="AA3107" t="str">
        <f t="shared" si="1635"/>
        <v>0.00199439796096769-1.62820060987976i</v>
      </c>
      <c r="AB3107" t="str">
        <f t="shared" si="1636"/>
        <v>0.0655734360404032-0.244166844463222i</v>
      </c>
      <c r="AC3107" t="str">
        <f t="shared" si="1637"/>
        <v>0.958761661090154-0.0126582283944605i</v>
      </c>
      <c r="AD3107" t="str">
        <f t="shared" si="1638"/>
        <v>0.0717436948334855-0.253721760329425i</v>
      </c>
      <c r="AE3107" t="str">
        <f t="shared" si="1639"/>
        <v>-0.0000217858258575092+0.0000331880199900782i</v>
      </c>
      <c r="AF3107" t="str">
        <f t="shared" si="1640"/>
        <v>-15.0790500668794-0.303254401692807i</v>
      </c>
      <c r="AG3107" t="str">
        <f t="shared" si="1641"/>
        <v>0.998505060041265-0.000424695322436593i</v>
      </c>
      <c r="AH3107" t="str">
        <f t="shared" si="1642"/>
        <v>0.000339291174984777-0.000494432218570648i</v>
      </c>
      <c r="AI3107">
        <f t="shared" si="1643"/>
        <v>-64.442023943173808</v>
      </c>
      <c r="AJ3107">
        <f t="shared" si="1644"/>
        <v>-55.541157464315511</v>
      </c>
      <c r="AK3107"/>
      <c r="AL3107"/>
      <c r="AM3107"/>
      <c r="AN3107"/>
    </row>
    <row r="3108" spans="1:40" x14ac:dyDescent="0.25">
      <c r="A3108"/>
      <c r="B3108">
        <f t="shared" si="1645"/>
        <v>1174000</v>
      </c>
      <c r="C3108" s="237" t="str">
        <f t="shared" si="1613"/>
        <v>-5.54506375464383E-08+0.0020860498630812i</v>
      </c>
      <c r="D3108" s="208" t="str">
        <f t="shared" si="1614"/>
        <v>-5.95700638212751+0.0159930489502892i</v>
      </c>
      <c r="E3108" t="str">
        <f t="shared" si="1615"/>
        <v>2870</v>
      </c>
      <c r="F3108" t="str">
        <f t="shared" si="1616"/>
        <v>0.777000777000777</v>
      </c>
      <c r="G3108" t="str">
        <f t="shared" si="1611"/>
        <v>0.777000777000777</v>
      </c>
      <c r="H3108" t="str">
        <f t="shared" si="1617"/>
        <v>9.12206414392668+0.318989912418584i</v>
      </c>
      <c r="I3108" t="str">
        <f t="shared" si="1618"/>
        <v>4610.28721914302i</v>
      </c>
      <c r="J3108" t="str">
        <f t="shared" si="1612"/>
        <v>-28769.427221716+1008.58331435748i</v>
      </c>
      <c r="K3108" t="str">
        <f t="shared" si="1619"/>
        <v>0.00561104690494033-0.160052821885272i</v>
      </c>
      <c r="L3108" t="str">
        <f t="shared" si="1620"/>
        <v>0.000426793590230779-0.0103206707528645i</v>
      </c>
      <c r="M3108" t="str">
        <f t="shared" si="1621"/>
        <v>0.00603784049517111-0.170373492638137i</v>
      </c>
      <c r="N3108" t="str">
        <f t="shared" si="1622"/>
        <v>-12.0285151332134i</v>
      </c>
      <c r="O3108" t="str">
        <f t="shared" si="1623"/>
        <v>0.858809282562764+0.512295438379097i</v>
      </c>
      <c r="P3108" t="str">
        <f t="shared" si="1624"/>
        <v>0.141190717437236-0.512295438379097i</v>
      </c>
      <c r="Q3108" t="str">
        <f t="shared" si="1625"/>
        <v>-0.141190717437236+12.5408105715925i</v>
      </c>
      <c r="R3108" t="str">
        <f t="shared" si="1626"/>
        <v>-0.0409718257458589-0.0107972188234935i</v>
      </c>
      <c r="S3108" t="str">
        <f t="shared" si="1627"/>
        <v>1.24296539657442i</v>
      </c>
      <c r="T3108" t="str">
        <f t="shared" si="1628"/>
        <v>0.0134205693768444-0.0509265616365795i</v>
      </c>
      <c r="U3108" t="str">
        <f t="shared" si="1629"/>
        <v>0.0000333333333333332-0.0000961463766307192i</v>
      </c>
      <c r="V3108" t="str">
        <f t="shared" si="1630"/>
        <v>6.66666666666667E-06-0.000961463766307192i</v>
      </c>
      <c r="W3108" t="str">
        <f t="shared" si="1631"/>
        <v>0.0000275718129136018-0.0000882384764458161i</v>
      </c>
      <c r="X3108" t="str">
        <f t="shared" si="1632"/>
        <v>0.0000276887367860184-0.0000881572453287513i</v>
      </c>
      <c r="Y3108" t="str">
        <f t="shared" si="1633"/>
        <v>0.009+7.37645955062883i</v>
      </c>
      <c r="Z3108" t="str">
        <f t="shared" si="1634"/>
        <v>-0.000143360285976518-0.0000452199375116105i</v>
      </c>
      <c r="AA3108" t="str">
        <f t="shared" si="1635"/>
        <v>0.00199100166151785-1.62681369821218i</v>
      </c>
      <c r="AB3108" t="str">
        <f t="shared" si="1636"/>
        <v>0.0632972097064598-0.240191690905552i</v>
      </c>
      <c r="AC3108" t="str">
        <f t="shared" si="1637"/>
        <v>0.959459881173758-0.0122344058098913i</v>
      </c>
      <c r="AD3108" t="str">
        <f t="shared" si="1638"/>
        <v>0.0691526455870004-0.249458736183746i</v>
      </c>
      <c r="AE3108" t="str">
        <f t="shared" si="1639"/>
        <v>-0.0000211942515093395+0.0000326353974464359i</v>
      </c>
      <c r="AF3108" t="str">
        <f t="shared" si="1640"/>
        <v>-15.0790705260542-0.302996863468295i</v>
      </c>
      <c r="AG3108" t="str">
        <f t="shared" si="1641"/>
        <v>0.998531419553809-0.000409042420797694i</v>
      </c>
      <c r="AH3108" t="str">
        <f t="shared" si="1642"/>
        <v>0.000330161810042507-0.000486268742590656i</v>
      </c>
      <c r="AI3108">
        <f t="shared" si="1643"/>
        <v>-64.615970634201389</v>
      </c>
      <c r="AJ3108">
        <f t="shared" si="1644"/>
        <v>-55.824678156055619</v>
      </c>
      <c r="AK3108"/>
      <c r="AL3108"/>
      <c r="AM3108"/>
      <c r="AN3108"/>
    </row>
    <row r="3109" spans="1:40" x14ac:dyDescent="0.25">
      <c r="A3109"/>
      <c r="B3109">
        <f t="shared" si="1645"/>
        <v>1175000</v>
      </c>
      <c r="C3109" s="237" t="str">
        <f t="shared" si="1613"/>
        <v>-5.53562936460274E-08+0.00208427450149811i</v>
      </c>
      <c r="D3109" s="208" t="str">
        <f t="shared" si="1614"/>
        <v>-5.95700638140421+0.0159794378448188i</v>
      </c>
      <c r="E3109" t="str">
        <f t="shared" si="1615"/>
        <v>2870</v>
      </c>
      <c r="F3109" t="str">
        <f t="shared" si="1616"/>
        <v>0.777000777000777</v>
      </c>
      <c r="G3109" t="str">
        <f t="shared" si="1611"/>
        <v>0.777000777000777</v>
      </c>
      <c r="H3109" t="str">
        <f t="shared" si="1617"/>
        <v>9.12208455170932+0.318719199490605i</v>
      </c>
      <c r="I3109" t="str">
        <f t="shared" si="1618"/>
        <v>4614.21420996001i</v>
      </c>
      <c r="J3109" t="str">
        <f t="shared" si="1612"/>
        <v>-28818.4607487772+1009.44241428453i</v>
      </c>
      <c r="K3109" t="str">
        <f t="shared" si="1619"/>
        <v>0.00560151128798393-0.159916931270431i</v>
      </c>
      <c r="L3109" t="str">
        <f t="shared" si="1620"/>
        <v>0.000426068679742387-0.0103119171552015i</v>
      </c>
      <c r="M3109" t="str">
        <f t="shared" si="1621"/>
        <v>0.00602757996772632-0.170228848425632i</v>
      </c>
      <c r="N3109" t="str">
        <f t="shared" si="1622"/>
        <v>-12.0387608871599i</v>
      </c>
      <c r="O3109" t="str">
        <f t="shared" si="1623"/>
        <v>0.864012967177922+0.50346955473832i</v>
      </c>
      <c r="P3109" t="str">
        <f t="shared" si="1624"/>
        <v>0.135987032822078-0.50346955473832i</v>
      </c>
      <c r="Q3109" t="str">
        <f t="shared" si="1625"/>
        <v>-0.135987032822078+12.5422304418982i</v>
      </c>
      <c r="R3109" t="str">
        <f t="shared" si="1626"/>
        <v>-0.0402547713821224-0.010405876890039i</v>
      </c>
      <c r="S3109" t="str">
        <f t="shared" si="1627"/>
        <v>1.2440241405238i</v>
      </c>
      <c r="T3109" t="str">
        <f t="shared" si="1628"/>
        <v>0.0129451620545272-0.0500779073706269i</v>
      </c>
      <c r="U3109" t="str">
        <f t="shared" si="1629"/>
        <v>0.0000333333333333333-0.0000960645499272039i</v>
      </c>
      <c r="V3109" t="str">
        <f t="shared" si="1630"/>
        <v>6.66666666666667E-06-0.000960645499272039i</v>
      </c>
      <c r="W3109" t="str">
        <f t="shared" si="1631"/>
        <v>0.000027571759317002-0.0000881647957717628i</v>
      </c>
      <c r="X3109" t="str">
        <f t="shared" si="1632"/>
        <v>0.0000276884669130869-0.0000880836329591238i</v>
      </c>
      <c r="Y3109" t="str">
        <f t="shared" si="1633"/>
        <v>0.009+7.38274273593601i</v>
      </c>
      <c r="Z3109" t="str">
        <f t="shared" si="1634"/>
        <v>-0.000143118670428151-0.0000451807174297952i</v>
      </c>
      <c r="AA3109" t="str">
        <f t="shared" si="1635"/>
        <v>0.00198761403019899-1.62542914731848i</v>
      </c>
      <c r="AB3109" t="str">
        <f t="shared" si="1636"/>
        <v>0.0610549831561751-0.236189070336192i</v>
      </c>
      <c r="AC3109" t="str">
        <f t="shared" si="1637"/>
        <v>0.960161820339351-0.0118169679822764i</v>
      </c>
      <c r="AD3109" t="str">
        <f t="shared" si="1638"/>
        <v>0.0666055835808761-0.245169084315785i</v>
      </c>
      <c r="AE3109" t="str">
        <f t="shared" si="1639"/>
        <v>-0.0000206094176861792+0.0000320789853263483i</v>
      </c>
      <c r="AF3109" t="str">
        <f t="shared" si="1640"/>
        <v>-15.0790909331135-0.302739761645786i</v>
      </c>
      <c r="AG3109" t="str">
        <f t="shared" si="1641"/>
        <v>0.998557891226097-0.000393674849546538i</v>
      </c>
      <c r="AH3109" t="str">
        <f t="shared" si="1642"/>
        <v>0.000321134172684688-0.000478045617912849i</v>
      </c>
      <c r="AI3109">
        <f t="shared" si="1643"/>
        <v>-64.793137525427724</v>
      </c>
      <c r="AJ3109">
        <f t="shared" si="1644"/>
        <v>-56.108187706927012</v>
      </c>
      <c r="AK3109"/>
      <c r="AL3109"/>
      <c r="AM3109"/>
      <c r="AN3109"/>
    </row>
    <row r="3110" spans="1:40" x14ac:dyDescent="0.25">
      <c r="A3110"/>
      <c r="B3110">
        <f t="shared" si="1645"/>
        <v>1176000</v>
      </c>
      <c r="C3110" s="237" t="str">
        <f t="shared" si="1613"/>
        <v>-5.52621903164902E-08+0.00208250215923742i</v>
      </c>
      <c r="D3110" s="208" t="str">
        <f t="shared" si="1614"/>
        <v>-5.95700638068275+0.0159658498874869i</v>
      </c>
      <c r="E3110" t="str">
        <f t="shared" si="1615"/>
        <v>2870</v>
      </c>
      <c r="F3110" t="str">
        <f t="shared" si="1616"/>
        <v>0.777000777000777</v>
      </c>
      <c r="G3110" t="str">
        <f t="shared" si="1611"/>
        <v>0.777000777000777</v>
      </c>
      <c r="H3110" t="str">
        <f t="shared" si="1617"/>
        <v>9.12210490755137+0.318448945006146i</v>
      </c>
      <c r="I3110" t="str">
        <f t="shared" si="1618"/>
        <v>4618.141200777i</v>
      </c>
      <c r="J3110" t="str">
        <f t="shared" si="1612"/>
        <v>-28867.536024265+1010.30151421158i</v>
      </c>
      <c r="K3110" t="str">
        <f t="shared" si="1619"/>
        <v>0.0055919999488031-0.159781270936465i</v>
      </c>
      <c r="L3110" t="str">
        <f t="shared" si="1620"/>
        <v>0.00042534561353401-0.010303178368472i</v>
      </c>
      <c r="M3110" t="str">
        <f t="shared" si="1621"/>
        <v>0.00601734556233711-0.170084449304937i</v>
      </c>
      <c r="N3110" t="str">
        <f t="shared" si="1622"/>
        <v>-12.0490066411064i</v>
      </c>
      <c r="O3110" t="str">
        <f t="shared" si="1623"/>
        <v>0.869125952415807+0.494590819604767i</v>
      </c>
      <c r="P3110" t="str">
        <f t="shared" si="1624"/>
        <v>0.130874047584193-0.494590819604767i</v>
      </c>
      <c r="Q3110" t="str">
        <f t="shared" si="1625"/>
        <v>-0.130874047584193+12.5435974607112i</v>
      </c>
      <c r="R3110" t="str">
        <f t="shared" si="1626"/>
        <v>-0.0395342976133316-0.0100210513316338i</v>
      </c>
      <c r="S3110" t="str">
        <f t="shared" si="1627"/>
        <v>1.24508288447319i</v>
      </c>
      <c r="T3110" t="str">
        <f t="shared" si="1628"/>
        <v>0.0124770394974445-0.0492234773080285i</v>
      </c>
      <c r="U3110" t="str">
        <f t="shared" si="1629"/>
        <v>0.0000333333333333333-0.000095982862384749i</v>
      </c>
      <c r="V3110" t="str">
        <f t="shared" si="1630"/>
        <v>6.66666666666667E-06-0.00095982862384749i</v>
      </c>
      <c r="W3110" t="str">
        <f t="shared" si="1631"/>
        <v>0.0000275717056750296-0.0000880912416025916i</v>
      </c>
      <c r="X3110" t="str">
        <f t="shared" si="1632"/>
        <v>0.0000276881975464857-0.0000880101469764507i</v>
      </c>
      <c r="Y3110" t="str">
        <f t="shared" si="1633"/>
        <v>0.009+7.38902592124319i</v>
      </c>
      <c r="Z3110" t="str">
        <f t="shared" si="1634"/>
        <v>-0.00014287767097796-0.0000451415656262192i</v>
      </c>
      <c r="AA3110" t="str">
        <f t="shared" si="1635"/>
        <v>0.00198423503753844-1.62404695117603i</v>
      </c>
      <c r="AB3110" t="str">
        <f t="shared" si="1636"/>
        <v>0.0588471147094673-0.232159208611762i</v>
      </c>
      <c r="AC3110" t="str">
        <f t="shared" si="1637"/>
        <v>0.960867432276752-0.0114059612822399i</v>
      </c>
      <c r="AD3110" t="str">
        <f t="shared" si="1638"/>
        <v>0.0641027842275415-0.240853261295802i</v>
      </c>
      <c r="AE3110" t="str">
        <f t="shared" si="1639"/>
        <v>-0.0000200313498147073+0.0000315188529803595i</v>
      </c>
      <c r="AF3110" t="str">
        <f t="shared" si="1640"/>
        <v>-15.0791112882341-0.302483095118659i</v>
      </c>
      <c r="AG3110" t="str">
        <f t="shared" si="1641"/>
        <v>0.998584472088894-0.0003785935035751i</v>
      </c>
      <c r="AH3110" t="str">
        <f t="shared" si="1642"/>
        <v>0.000312208662954965-0.000469763910832833i</v>
      </c>
      <c r="AI3110">
        <f t="shared" si="1643"/>
        <v>-64.973648220291992</v>
      </c>
      <c r="AJ3110">
        <f t="shared" si="1644"/>
        <v>-56.391685888460344</v>
      </c>
      <c r="AK3110"/>
      <c r="AL3110"/>
      <c r="AM3110"/>
      <c r="AN3110"/>
    </row>
    <row r="3111" spans="1:40" x14ac:dyDescent="0.25">
      <c r="A3111"/>
      <c r="B3111">
        <f t="shared" si="1645"/>
        <v>1177000</v>
      </c>
      <c r="C3111" s="237" t="str">
        <f t="shared" si="1613"/>
        <v>-5.51683267406008E-08+0.00208073282860335i</v>
      </c>
      <c r="D3111" s="208" t="str">
        <f t="shared" si="1614"/>
        <v>-5.95700637996313+0.0159522850192924i</v>
      </c>
      <c r="E3111" t="str">
        <f t="shared" si="1615"/>
        <v>2870</v>
      </c>
      <c r="F3111" t="str">
        <f t="shared" si="1616"/>
        <v>0.777000777000777</v>
      </c>
      <c r="G3111" t="str">
        <f t="shared" si="1611"/>
        <v>0.777000777000777</v>
      </c>
      <c r="H3111" t="str">
        <f t="shared" si="1617"/>
        <v>9.12212521162889+0.318179147803313i</v>
      </c>
      <c r="I3111" t="str">
        <f t="shared" si="1618"/>
        <v>4622.06819159398i</v>
      </c>
      <c r="J3111" t="str">
        <f t="shared" si="1612"/>
        <v>-28916.6530481795+1011.16061413863i</v>
      </c>
      <c r="K3111" t="str">
        <f t="shared" si="1619"/>
        <v>0.00558251280508405-0.159645840299218i</v>
      </c>
      <c r="L3111" t="str">
        <f t="shared" si="1620"/>
        <v>0.000424624385358337-0.0102944543551829i</v>
      </c>
      <c r="M3111" t="str">
        <f t="shared" si="1621"/>
        <v>0.00600713719044239-0.169940294654401i</v>
      </c>
      <c r="N3111" t="str">
        <f t="shared" si="1622"/>
        <v>-12.059252395053i</v>
      </c>
      <c r="O3111" t="str">
        <f t="shared" si="1623"/>
        <v>0.874147701543113+0.485660165019629i</v>
      </c>
      <c r="P3111" t="str">
        <f t="shared" si="1624"/>
        <v>0.125852298456887-0.485660165019629i</v>
      </c>
      <c r="Q3111" t="str">
        <f t="shared" si="1625"/>
        <v>-0.125852298456887+12.5449125600726i</v>
      </c>
      <c r="R3111" t="str">
        <f t="shared" si="1626"/>
        <v>-0.0388104524073916-0.00964278652704815i</v>
      </c>
      <c r="S3111" t="str">
        <f t="shared" si="1627"/>
        <v>1.24614162842257i</v>
      </c>
      <c r="T3111" t="str">
        <f t="shared" si="1628"/>
        <v>0.012016277705347-0.0483633203627636i</v>
      </c>
      <c r="U3111" t="str">
        <f t="shared" si="1629"/>
        <v>0.0000333333333333335-0.0000959013136486534i</v>
      </c>
      <c r="V3111" t="str">
        <f t="shared" si="1630"/>
        <v>6.66666666666667E-06-0.000959013136486534i</v>
      </c>
      <c r="W3111" t="str">
        <f t="shared" si="1631"/>
        <v>0.0000275716519876859-0.0000880178136158434i</v>
      </c>
      <c r="X3111" t="str">
        <f t="shared" si="1632"/>
        <v>0.0000276879286843417-0.0000879367870585759i</v>
      </c>
      <c r="Y3111" t="str">
        <f t="shared" si="1633"/>
        <v>0.009+7.39530910655037i</v>
      </c>
      <c r="Z3111" t="str">
        <f t="shared" si="1634"/>
        <v>-0.000142637285533014-0.000045102481921249i</v>
      </c>
      <c r="AA3111" t="str">
        <f t="shared" si="1635"/>
        <v>0.00198086465418867-1.62266710378266i</v>
      </c>
      <c r="AB3111" t="str">
        <f t="shared" si="1636"/>
        <v>0.0566739628140313-0.228102336431746i</v>
      </c>
      <c r="AC3111" t="str">
        <f t="shared" si="1637"/>
        <v>0.961576670005182-0.011001431968255i</v>
      </c>
      <c r="AD3111" t="str">
        <f t="shared" si="1638"/>
        <v>0.0616445181467889-0.236511726577052i</v>
      </c>
      <c r="AE3111" t="str">
        <f t="shared" si="1639"/>
        <v>-0.0000194600726085534+0.0000309550699104173i</v>
      </c>
      <c r="AF3111" t="str">
        <f t="shared" si="1640"/>
        <v>-15.079131591592-0.302226862784021i</v>
      </c>
      <c r="AG3111" t="str">
        <f t="shared" si="1641"/>
        <v>0.99861115916608-0.000363799246590195i</v>
      </c>
      <c r="AH3111" t="str">
        <f t="shared" si="1642"/>
        <v>0.000303385669673604-0.000461424689885118i</v>
      </c>
      <c r="AI3111">
        <f t="shared" si="1643"/>
        <v>-65.15763374325104</v>
      </c>
      <c r="AJ3111">
        <f t="shared" si="1644"/>
        <v>-56.675172474175291</v>
      </c>
      <c r="AK3111"/>
      <c r="AL3111"/>
      <c r="AM3111"/>
      <c r="AN3111"/>
    </row>
    <row r="3112" spans="1:40" x14ac:dyDescent="0.25">
      <c r="A3112"/>
      <c r="B3112">
        <f t="shared" si="1645"/>
        <v>1178000</v>
      </c>
      <c r="C3112" s="237" t="str">
        <f t="shared" si="1613"/>
        <v>-5.50747021046009E-08+0.0020789665019262i</v>
      </c>
      <c r="D3112" s="208" t="str">
        <f t="shared" si="1614"/>
        <v>-5.95700637924534+0.0159387431814342i</v>
      </c>
      <c r="E3112" t="str">
        <f t="shared" si="1615"/>
        <v>2870</v>
      </c>
      <c r="F3112" t="str">
        <f t="shared" si="1616"/>
        <v>0.777000777000777</v>
      </c>
      <c r="G3112" t="str">
        <f t="shared" si="1611"/>
        <v>0.777000777000777</v>
      </c>
      <c r="H3112" t="str">
        <f t="shared" si="1617"/>
        <v>9.12214546411714+0.317909806724129i</v>
      </c>
      <c r="I3112" t="str">
        <f t="shared" si="1618"/>
        <v>4625.99518241097i</v>
      </c>
      <c r="J3112" t="str">
        <f t="shared" si="1612"/>
        <v>-28965.8118205205+1012.01971406568i</v>
      </c>
      <c r="K3112" t="str">
        <f t="shared" si="1619"/>
        <v>0.0055730497748616-0.159510638776508i</v>
      </c>
      <c r="L3112" t="str">
        <f t="shared" si="1620"/>
        <v>0.000423904988994474-0.0102857450779671i</v>
      </c>
      <c r="M3112" t="str">
        <f t="shared" si="1621"/>
        <v>0.00599695476385607-0.169796383854475i</v>
      </c>
      <c r="N3112" t="str">
        <f t="shared" si="1622"/>
        <v>-12.0694981489995i</v>
      </c>
      <c r="O3112" t="str">
        <f t="shared" si="1623"/>
        <v>0.879077687403857+0.476678528474575i</v>
      </c>
      <c r="P3112" t="str">
        <f t="shared" si="1624"/>
        <v>0.120922312596143-0.476678528474575i</v>
      </c>
      <c r="Q3112" t="str">
        <f t="shared" si="1625"/>
        <v>-0.120922312596143+12.5461766774741i</v>
      </c>
      <c r="R3112" t="str">
        <f t="shared" si="1626"/>
        <v>-0.0380832844013169-0.00927112671575235i</v>
      </c>
      <c r="S3112" t="str">
        <f t="shared" si="1627"/>
        <v>1.24720037237195i</v>
      </c>
      <c r="T3112" t="str">
        <f t="shared" si="1628"/>
        <v>0.0115629526921939-0.0474974864864693i</v>
      </c>
      <c r="U3112" t="str">
        <f t="shared" si="1629"/>
        <v>0.0000333333333333332-0.0000958199033654196i</v>
      </c>
      <c r="V3112" t="str">
        <f t="shared" si="1630"/>
        <v>6.66666666666667E-06-0.000958199033654205i</v>
      </c>
      <c r="W3112" t="str">
        <f t="shared" si="1631"/>
        <v>0.0000275715982549711-0.0000879445114901532i</v>
      </c>
      <c r="X3112" t="str">
        <f t="shared" si="1632"/>
        <v>0.0000276876603247897-0.0000878635528844372i</v>
      </c>
      <c r="Y3112" t="str">
        <f t="shared" si="1633"/>
        <v>0.009+7.40159229185755i</v>
      </c>
      <c r="Z3112" t="str">
        <f t="shared" si="1634"/>
        <v>-0.000142397512009256-0.000045063466135884i</v>
      </c>
      <c r="AA3112" t="str">
        <f t="shared" si="1635"/>
        <v>0.00197750285092669-1.6212895991566i</v>
      </c>
      <c r="AB3112" t="str">
        <f t="shared" si="1636"/>
        <v>0.0545358859845755-0.224018689389668i</v>
      </c>
      <c r="AC3112" t="str">
        <f t="shared" si="1637"/>
        <v>0.962289485867072-0.010603426177009i</v>
      </c>
      <c r="AD3112" t="str">
        <f t="shared" si="1638"/>
        <v>0.0592310511350899-0.232144942444512i</v>
      </c>
      <c r="AE3112" t="str">
        <f t="shared" si="1639"/>
        <v>-0.0000188956100677948+0.0000303877057626116i</v>
      </c>
      <c r="AF3112" t="str">
        <f t="shared" si="1640"/>
        <v>-15.0791518433625-0.301971063542695i</v>
      </c>
      <c r="AG3112" t="str">
        <f t="shared" si="1641"/>
        <v>0.998637949474983-0.000349292911065365i</v>
      </c>
      <c r="AH3112" t="str">
        <f t="shared" si="1642"/>
        <v>0.000294665570435113-0.00045302902572483i</v>
      </c>
      <c r="AI3112">
        <f t="shared" si="1643"/>
        <v>-65.345233145691111</v>
      </c>
      <c r="AJ3112">
        <f t="shared" si="1644"/>
        <v>-56.958647239589617</v>
      </c>
      <c r="AK3112"/>
      <c r="AL3112"/>
      <c r="AM3112"/>
      <c r="AN3112"/>
    </row>
    <row r="3113" spans="1:40" x14ac:dyDescent="0.25">
      <c r="A3113"/>
      <c r="B3113">
        <f t="shared" si="1645"/>
        <v>1179000</v>
      </c>
      <c r="C3113" s="237" t="str">
        <f t="shared" si="1613"/>
        <v>-5.49813155981815E-08+0.00207720317156232i</v>
      </c>
      <c r="D3113" s="208" t="str">
        <f t="shared" si="1614"/>
        <v>-5.95700637852938+0.0159252243153111i</v>
      </c>
      <c r="E3113" t="str">
        <f t="shared" si="1615"/>
        <v>2870</v>
      </c>
      <c r="F3113" t="str">
        <f t="shared" si="1616"/>
        <v>0.777000777000777</v>
      </c>
      <c r="G3113" t="str">
        <f t="shared" si="1611"/>
        <v>0.777000777000777</v>
      </c>
      <c r="H3113" t="str">
        <f t="shared" si="1617"/>
        <v>9.12216566519069+0.317640920614522i</v>
      </c>
      <c r="I3113" t="str">
        <f t="shared" si="1618"/>
        <v>4629.92217322796i</v>
      </c>
      <c r="J3113" t="str">
        <f t="shared" si="1612"/>
        <v>-29015.0123412882+1012.87881399273i</v>
      </c>
      <c r="K3113" t="str">
        <f t="shared" si="1619"/>
        <v>0.00556361077651703-0.159375665788113i</v>
      </c>
      <c r="L3113" t="str">
        <f t="shared" si="1620"/>
        <v>0.000423187418247796-0.0102770504995833i</v>
      </c>
      <c r="M3113" t="str">
        <f t="shared" si="1621"/>
        <v>0.00598679819476483-0.169652716287696i</v>
      </c>
      <c r="N3113" t="str">
        <f t="shared" si="1622"/>
        <v>-12.079743902946i</v>
      </c>
      <c r="O3113" t="str">
        <f t="shared" si="1623"/>
        <v>0.883915392475015+0.467646852812825i</v>
      </c>
      <c r="P3113" t="str">
        <f t="shared" si="1624"/>
        <v>0.116084607524985-0.467646852812825i</v>
      </c>
      <c r="Q3113" t="str">
        <f t="shared" si="1625"/>
        <v>-0.116084607524985+12.5473907557588i</v>
      </c>
      <c r="R3113" t="str">
        <f t="shared" si="1626"/>
        <v>-0.0373528429069401-0.0089061159878919i</v>
      </c>
      <c r="S3113" t="str">
        <f t="shared" si="1627"/>
        <v>1.24825911632133i</v>
      </c>
      <c r="T3113" t="str">
        <f t="shared" si="1628"/>
        <v>0.0111171404729012-0.0466260266791065i</v>
      </c>
      <c r="U3113" t="str">
        <f t="shared" si="1629"/>
        <v>0.0000333333333333332-0.0000957386311827519i</v>
      </c>
      <c r="V3113" t="str">
        <f t="shared" si="1630"/>
        <v>6.66666666666667E-06-0.000957386311827519i</v>
      </c>
      <c r="W3113" t="str">
        <f t="shared" si="1631"/>
        <v>0.000027571544476886-0.0000878713349052456i</v>
      </c>
      <c r="X3113" t="str">
        <f t="shared" si="1632"/>
        <v>0.000027687392465972-0.0000877904441340603i</v>
      </c>
      <c r="Y3113" t="str">
        <f t="shared" si="1633"/>
        <v>0.009+7.40787547716473i</v>
      </c>
      <c r="Z3113" t="str">
        <f t="shared" si="1634"/>
        <v>-0.000142158348331469-0.0000450245180917548i</v>
      </c>
      <c r="AA3113" t="str">
        <f t="shared" si="1635"/>
        <v>0.00197414959865339-1.61991443133637i</v>
      </c>
      <c r="AB3113" t="str">
        <f t="shared" si="1636"/>
        <v>0.0524332427403209-0.219908508023401i</v>
      </c>
      <c r="AC3113" t="str">
        <f t="shared" si="1637"/>
        <v>0.963005831522039-0.0102119899135155i</v>
      </c>
      <c r="AD3113" t="str">
        <f t="shared" si="1638"/>
        <v>0.05686264413524-0.227753373962842i</v>
      </c>
      <c r="AE3113" t="str">
        <f t="shared" si="1639"/>
        <v>-0.000018337985478474+0.0000298168303198649i</v>
      </c>
      <c r="AF3113" t="str">
        <f t="shared" si="1640"/>
        <v>-15.0791720437201-0.301715696299211i</v>
      </c>
      <c r="AG3113" t="str">
        <f t="shared" si="1641"/>
        <v>0.998664840026715-0.000335075298194922i</v>
      </c>
      <c r="AH3113" t="str">
        <f t="shared" si="1642"/>
        <v>0.000286048731606302-0.000444577991008847i</v>
      </c>
      <c r="AI3113">
        <f t="shared" si="1643"/>
        <v>-65.536594174992445</v>
      </c>
      <c r="AJ3113">
        <f t="shared" si="1644"/>
        <v>-57.242109962256521</v>
      </c>
      <c r="AK3113"/>
      <c r="AL3113"/>
      <c r="AM3113"/>
      <c r="AN3113"/>
    </row>
    <row r="3114" spans="1:40" x14ac:dyDescent="0.25">
      <c r="A3114"/>
      <c r="B3114">
        <f t="shared" si="1645"/>
        <v>1180000</v>
      </c>
      <c r="C3114" s="237" t="str">
        <f t="shared" si="1613"/>
        <v>-5.48881664144661E-08+0.00207544282989397i</v>
      </c>
      <c r="D3114" s="208" t="str">
        <f t="shared" si="1614"/>
        <v>-5.95700637781523+0.0159117283625204i</v>
      </c>
      <c r="E3114" t="str">
        <f t="shared" si="1615"/>
        <v>2870</v>
      </c>
      <c r="F3114" t="str">
        <f t="shared" si="1616"/>
        <v>0.777000777000777</v>
      </c>
      <c r="G3114" t="str">
        <f t="shared" si="1611"/>
        <v>0.777000777000777</v>
      </c>
      <c r="H3114" t="str">
        <f t="shared" si="1617"/>
        <v>9.1221858150233+0.317372488324298i</v>
      </c>
      <c r="I3114" t="str">
        <f t="shared" si="1618"/>
        <v>4633.84916404494i</v>
      </c>
      <c r="J3114" t="str">
        <f t="shared" si="1612"/>
        <v>-29064.2546104825+1013.73791391978i</v>
      </c>
      <c r="K3114" t="str">
        <f t="shared" si="1619"/>
        <v>0.00555419572877664-0.159240920755769i</v>
      </c>
      <c r="L3114" t="str">
        <f t="shared" si="1620"/>
        <v>0.000422471666949842-0.0102683705829155i</v>
      </c>
      <c r="M3114" t="str">
        <f t="shared" si="1621"/>
        <v>0.00597666739572648-0.169509291338685i</v>
      </c>
      <c r="N3114" t="str">
        <f t="shared" si="1622"/>
        <v>-12.0899896568925i</v>
      </c>
      <c r="O3114" t="str">
        <f t="shared" si="1623"/>
        <v>0.888660308920649+0.458566086130513i</v>
      </c>
      <c r="P3114" t="str">
        <f t="shared" si="1624"/>
        <v>0.111339691079351-0.458566086130513i</v>
      </c>
      <c r="Q3114" t="str">
        <f t="shared" si="1625"/>
        <v>-0.111339691079351+12.548555743023i</v>
      </c>
      <c r="R3114" t="str">
        <f t="shared" si="1626"/>
        <v>-0.0366191779165703-0.00854779827409049i</v>
      </c>
      <c r="S3114" t="str">
        <f t="shared" si="1627"/>
        <v>1.24931786027071i</v>
      </c>
      <c r="T3114" t="str">
        <f t="shared" si="1628"/>
        <v>0.0106789170498124-0.045748992999602i</v>
      </c>
      <c r="U3114" t="str">
        <f t="shared" si="1629"/>
        <v>0.0000333333333333333-0.0000956574967495464i</v>
      </c>
      <c r="V3114" t="str">
        <f t="shared" si="1630"/>
        <v>6.66666666666667E-06-0.000956574967495464i</v>
      </c>
      <c r="W3114" t="str">
        <f t="shared" si="1631"/>
        <v>0.0000275714906534314-0.0000877982835419326i</v>
      </c>
      <c r="X3114" t="str">
        <f t="shared" si="1632"/>
        <v>0.0000276871251060392-0.0000877174604885573i</v>
      </c>
      <c r="Y3114" t="str">
        <f t="shared" si="1633"/>
        <v>0.009+7.41415866247191i</v>
      </c>
      <c r="Z3114" t="str">
        <f t="shared" si="1634"/>
        <v>-0.000141919792433224-0.00004498563761112i</v>
      </c>
      <c r="AA3114" t="str">
        <f t="shared" si="1635"/>
        <v>0.00197080486839293-1.61854159438068i</v>
      </c>
      <c r="AB3114" t="str">
        <f t="shared" si="1636"/>
        <v>0.0503663915411912-0.215772037865361i</v>
      </c>
      <c r="AC3114" t="str">
        <f t="shared" si="1637"/>
        <v>0.963725657940903-0.00982716904105342i</v>
      </c>
      <c r="AD3114" t="str">
        <f t="shared" si="1638"/>
        <v>0.054539553206831-0.223337488924439i</v>
      </c>
      <c r="AE3114" t="str">
        <f t="shared" si="1639"/>
        <v>-0.0000177872214122465+0.0000292425134946787i</v>
      </c>
      <c r="AF3114" t="str">
        <f t="shared" si="1640"/>
        <v>-15.0791921928385-0.301460759961778i</v>
      </c>
      <c r="AG3114" t="str">
        <f t="shared" si="1641"/>
        <v>0.998691827826498-0.000321147177853073i</v>
      </c>
      <c r="AH3114" t="str">
        <f t="shared" si="1642"/>
        <v>0.000277535508326475-0.000436072660277936i</v>
      </c>
      <c r="AI3114">
        <f t="shared" si="1643"/>
        <v>-65.73187401477432</v>
      </c>
      <c r="AJ3114">
        <f t="shared" si="1644"/>
        <v>-57.5255604217732</v>
      </c>
      <c r="AK3114"/>
      <c r="AL3114"/>
      <c r="AM3114"/>
      <c r="AN3114"/>
    </row>
    <row r="3115" spans="1:40" x14ac:dyDescent="0.25">
      <c r="A3115"/>
      <c r="B3115">
        <f t="shared" si="1645"/>
        <v>1181000</v>
      </c>
      <c r="C3115" s="237" t="str">
        <f t="shared" si="1613"/>
        <v>-5.47952537499924E-08+0.0020736854693292i</v>
      </c>
      <c r="D3115" s="208" t="str">
        <f t="shared" si="1614"/>
        <v>-5.95700637710291+0.0158982552648572i</v>
      </c>
      <c r="E3115" t="str">
        <f t="shared" si="1615"/>
        <v>2870</v>
      </c>
      <c r="F3115" t="str">
        <f t="shared" si="1616"/>
        <v>0.777000777000777</v>
      </c>
      <c r="G3115" t="str">
        <f t="shared" si="1611"/>
        <v>0.777000777000777</v>
      </c>
      <c r="H3115" t="str">
        <f t="shared" si="1617"/>
        <v>9.12220591378812+0.317104508707138i</v>
      </c>
      <c r="I3115" t="str">
        <f t="shared" si="1618"/>
        <v>4637.77615486193i</v>
      </c>
      <c r="J3115" t="str">
        <f t="shared" si="1612"/>
        <v>-29113.5386281034+1014.59701384684i</v>
      </c>
      <c r="K3115" t="str">
        <f t="shared" si="1619"/>
        <v>0.00554480455070992-0.159106403103159i</v>
      </c>
      <c r="L3115" t="str">
        <f t="shared" si="1620"/>
        <v>0.000421757728958153-0.0102597052909722i</v>
      </c>
      <c r="M3115" t="str">
        <f t="shared" si="1621"/>
        <v>0.00596656227966807-0.169366108394131i</v>
      </c>
      <c r="N3115" t="str">
        <f t="shared" si="1622"/>
        <v>-12.100235410839i</v>
      </c>
      <c r="O3115" t="str">
        <f t="shared" si="1623"/>
        <v>0.89331193864526+0.449437181677092i</v>
      </c>
      <c r="P3115" t="str">
        <f t="shared" si="1624"/>
        <v>0.10668806135474-0.449437181677092i</v>
      </c>
      <c r="Q3115" t="str">
        <f t="shared" si="1625"/>
        <v>-0.10668806135474+12.5496725925161i</v>
      </c>
      <c r="R3115" t="str">
        <f t="shared" si="1626"/>
        <v>-0.035882340108502-0.00819621733502691i</v>
      </c>
      <c r="S3115" t="str">
        <f t="shared" si="1627"/>
        <v>1.2503766042201i</v>
      </c>
      <c r="T3115" t="str">
        <f t="shared" si="1628"/>
        <v>0.0102483583988209-0.0448664385763394i</v>
      </c>
      <c r="U3115" t="str">
        <f t="shared" si="1629"/>
        <v>0.0000333333333333334-0.0000955764997158891i</v>
      </c>
      <c r="V3115" t="str">
        <f t="shared" si="1630"/>
        <v>6.66666666666667E-06-0.000955764997158891i</v>
      </c>
      <c r="W3115" t="str">
        <f t="shared" si="1631"/>
        <v>0.000027571436784608-0.0000877253570821057i</v>
      </c>
      <c r="X3115" t="str">
        <f t="shared" si="1632"/>
        <v>0.0000276868582431498-0.0000876446016301187i</v>
      </c>
      <c r="Y3115" t="str">
        <f t="shared" si="1633"/>
        <v>0.009+7.42044184777909i</v>
      </c>
      <c r="Z3115" t="str">
        <f t="shared" si="1634"/>
        <v>-0.000141681842256833-0.0000449468245168639i</v>
      </c>
      <c r="AA3115" t="str">
        <f t="shared" si="1635"/>
        <v>0.00196746863129207-1.61717108236839i</v>
      </c>
      <c r="AB3115" t="str">
        <f t="shared" si="1636"/>
        <v>0.0483356907223599-0.211609529491983i</v>
      </c>
      <c r="AC3115" t="str">
        <f t="shared" si="1637"/>
        <v>0.964448915399855-0.00944900927087357i</v>
      </c>
      <c r="AD3115" t="str">
        <f t="shared" si="1638"/>
        <v>0.0522620294971867-0.218897757796972i</v>
      </c>
      <c r="AE3115" t="str">
        <f t="shared" si="1639"/>
        <v>-0.0000172433397260779+0.0000286648253218598i</v>
      </c>
      <c r="AF3115" t="str">
        <f t="shared" si="1640"/>
        <v>-15.079212290891-0.301206253442281i</v>
      </c>
      <c r="AG3115" t="str">
        <f t="shared" si="1641"/>
        <v>0.998718909873997-0.000307509288555989i</v>
      </c>
      <c r="AH3115" t="str">
        <f t="shared" si="1642"/>
        <v>0.00026912624450851-0.000427514109838768i</v>
      </c>
      <c r="AI3115">
        <f t="shared" si="1643"/>
        <v>-65.931240105636249</v>
      </c>
      <c r="AJ3115">
        <f t="shared" si="1644"/>
        <v>-57.808998399801844</v>
      </c>
      <c r="AK3115"/>
      <c r="AL3115"/>
      <c r="AM3115"/>
      <c r="AN3115"/>
    </row>
    <row r="3116" spans="1:40" x14ac:dyDescent="0.25">
      <c r="A3116"/>
      <c r="B3116">
        <f t="shared" si="1645"/>
        <v>1182000</v>
      </c>
      <c r="C3116" s="237" t="str">
        <f t="shared" si="1613"/>
        <v>-5.47025768046954E-08+0.00207193108230176i</v>
      </c>
      <c r="D3116" s="208" t="str">
        <f t="shared" si="1614"/>
        <v>-5.95700637639238+0.0158848049643135i</v>
      </c>
      <c r="E3116" t="str">
        <f t="shared" si="1615"/>
        <v>2870</v>
      </c>
      <c r="F3116" t="str">
        <f t="shared" si="1616"/>
        <v>0.777000777000777</v>
      </c>
      <c r="G3116" t="str">
        <f t="shared" si="1611"/>
        <v>0.777000777000777</v>
      </c>
      <c r="H3116" t="str">
        <f t="shared" si="1617"/>
        <v>9.12222596165742+0.316836980620567i</v>
      </c>
      <c r="I3116" t="str">
        <f t="shared" si="1618"/>
        <v>4641.70314567892i</v>
      </c>
      <c r="J3116" t="str">
        <f t="shared" si="1612"/>
        <v>-29162.8643941509+1015.45611377389i</v>
      </c>
      <c r="K3116" t="str">
        <f t="shared" si="1619"/>
        <v>0.00553543716172761-0.158972112255903i</v>
      </c>
      <c r="L3116" t="str">
        <f t="shared" si="1620"/>
        <v>0.000421045598156164-0.0102510545868859i</v>
      </c>
      <c r="M3116" t="str">
        <f t="shared" si="1621"/>
        <v>0.00595648275988377-0.169223166842789i</v>
      </c>
      <c r="N3116" t="str">
        <f t="shared" si="1622"/>
        <v>-12.1104811647855i</v>
      </c>
      <c r="O3116" t="str">
        <f t="shared" si="1623"/>
        <v>0.897869793346087+0.440261097755247i</v>
      </c>
      <c r="P3116" t="str">
        <f t="shared" si="1624"/>
        <v>0.102130206653913-0.440261097755247i</v>
      </c>
      <c r="Q3116" t="str">
        <f t="shared" si="1625"/>
        <v>-0.102130206653913+12.5507422625407i</v>
      </c>
      <c r="R3116" t="str">
        <f t="shared" si="1626"/>
        <v>-0.0351423808524012-0.00785141675080488i</v>
      </c>
      <c r="S3116" t="str">
        <f t="shared" si="1627"/>
        <v>1.25143534816948i</v>
      </c>
      <c r="T3116" t="str">
        <f t="shared" si="1628"/>
        <v>0.00982554045516719-0.0439784176175292i</v>
      </c>
      <c r="U3116" t="str">
        <f t="shared" si="1629"/>
        <v>0.0000333333333333335-0.0000954956397330501i</v>
      </c>
      <c r="V3116" t="str">
        <f t="shared" si="1630"/>
        <v>6.66666666666667E-06-0.000954956397330501i</v>
      </c>
      <c r="W3116" t="str">
        <f t="shared" si="1631"/>
        <v>0.0000275713828704163-0.0000876525552087335i</v>
      </c>
      <c r="X3116" t="str">
        <f t="shared" si="1632"/>
        <v>0.0000276865918754695-0.0000875718672420116i</v>
      </c>
      <c r="Y3116" t="str">
        <f t="shared" si="1633"/>
        <v>0.009+7.42672503308627i</v>
      </c>
      <c r="Z3116" t="str">
        <f t="shared" si="1634"/>
        <v>-0.000141444495753314-0.0000449080786324928i</v>
      </c>
      <c r="AA3116" t="str">
        <f t="shared" si="1635"/>
        <v>0.00196414085861961-1.61580288939837i</v>
      </c>
      <c r="AB3116" t="str">
        <f t="shared" si="1636"/>
        <v>0.046341498427264-0.207421238572633i</v>
      </c>
      <c r="AC3116" t="str">
        <f t="shared" si="1637"/>
        <v>0.965175553474735-0.00907755615169337i</v>
      </c>
      <c r="AD3116" t="str">
        <f t="shared" si="1638"/>
        <v>0.0500303192128994-0.214434653670606i</v>
      </c>
      <c r="AE3116" t="str">
        <f t="shared" si="1639"/>
        <v>-0.0000167063615620168+0.0000280838359512538i</v>
      </c>
      <c r="AF3116" t="str">
        <f t="shared" si="1640"/>
        <v>-15.0792323380498-0.300952175656253i</v>
      </c>
      <c r="AG3116" t="str">
        <f t="shared" si="1641"/>
        <v>0.998746083163654-0.000294162337427545i</v>
      </c>
      <c r="AH3116" t="str">
        <f t="shared" si="1642"/>
        <v>0.000260821272841203-0.000418903417646163i</v>
      </c>
      <c r="AI3116">
        <f t="shared" si="1643"/>
        <v>-66.134871057123036</v>
      </c>
      <c r="AJ3116">
        <f t="shared" si="1644"/>
        <v>-58.092423680089972</v>
      </c>
      <c r="AK3116"/>
      <c r="AL3116"/>
      <c r="AM3116"/>
      <c r="AN3116"/>
    </row>
    <row r="3117" spans="1:40" x14ac:dyDescent="0.25">
      <c r="A3117"/>
      <c r="B3117">
        <f t="shared" si="1645"/>
        <v>1183000</v>
      </c>
      <c r="C3117" s="237" t="str">
        <f t="shared" si="1613"/>
        <v>-5.46101347818906E-08+0.00207017966127097i</v>
      </c>
      <c r="D3117" s="208" t="str">
        <f t="shared" si="1614"/>
        <v>-5.95700637568366+0.0158713774030774i</v>
      </c>
      <c r="E3117" t="str">
        <f t="shared" si="1615"/>
        <v>2870</v>
      </c>
      <c r="F3117" t="str">
        <f t="shared" si="1616"/>
        <v>0.777000777000777</v>
      </c>
      <c r="G3117" t="str">
        <f t="shared" si="1611"/>
        <v>0.777000777000777</v>
      </c>
      <c r="H3117" t="str">
        <f t="shared" si="1617"/>
        <v>9.12224595880284+0.316569902925955i</v>
      </c>
      <c r="I3117" t="str">
        <f t="shared" si="1618"/>
        <v>4645.63013649591i</v>
      </c>
      <c r="J3117" t="str">
        <f t="shared" si="1612"/>
        <v>-29212.231908625+1016.31521370094i</v>
      </c>
      <c r="K3117" t="str">
        <f t="shared" si="1619"/>
        <v>0.00552609348158028-0.158838047641552i</v>
      </c>
      <c r="L3117" t="str">
        <f t="shared" si="1620"/>
        <v>0.000420335268453064-0.010242418433913i</v>
      </c>
      <c r="M3117" t="str">
        <f t="shared" si="1621"/>
        <v>0.00594642875003334-0.169080466075465i</v>
      </c>
      <c r="N3117" t="str">
        <f t="shared" si="1622"/>
        <v>-12.1207269187321i</v>
      </c>
      <c r="O3117" t="str">
        <f t="shared" si="1623"/>
        <v>0.9023333945644+0.431038797620221i</v>
      </c>
      <c r="P3117" t="str">
        <f t="shared" si="1624"/>
        <v>0.0976666054356-0.431038797620221i</v>
      </c>
      <c r="Q3117" t="str">
        <f t="shared" si="1625"/>
        <v>-0.0976666054356+12.5517657163523i</v>
      </c>
      <c r="R3117" t="str">
        <f t="shared" si="1626"/>
        <v>-0.0343993522145556-0.00751343991011231i</v>
      </c>
      <c r="S3117" t="str">
        <f t="shared" si="1627"/>
        <v>1.25249409211886i</v>
      </c>
      <c r="T3117" t="str">
        <f t="shared" si="1628"/>
        <v>0.00941053909890573-0.0430849854214467i</v>
      </c>
      <c r="U3117" t="str">
        <f t="shared" si="1629"/>
        <v>0.0000333333333333332-0.0000954149164534779i</v>
      </c>
      <c r="V3117" t="str">
        <f t="shared" si="1630"/>
        <v>6.66666666666667E-06-0.00095414916453478i</v>
      </c>
      <c r="W3117" t="str">
        <f t="shared" si="1631"/>
        <v>0.0000275713289108565-0.0000875798776058553i</v>
      </c>
      <c r="X3117" t="str">
        <f t="shared" si="1632"/>
        <v>0.0000276863260011715-0.0000874992570085723i</v>
      </c>
      <c r="Y3117" t="str">
        <f t="shared" si="1633"/>
        <v>0.009+7.43300821839345i</v>
      </c>
      <c r="Z3117" t="str">
        <f t="shared" si="1634"/>
        <v>-0.00014120775088234-0.0000448693997821319i</v>
      </c>
      <c r="AA3117" t="str">
        <f t="shared" si="1635"/>
        <v>0.00196082152176574-1.61443700958949i</v>
      </c>
      <c r="AB3117" t="str">
        <f t="shared" si="1636"/>
        <v>0.0443841725390592-0.203207425917895i</v>
      </c>
      <c r="AC3117" t="str">
        <f t="shared" si="1637"/>
        <v>0.965905521035439-0.00871285505897642i</v>
      </c>
      <c r="AD3117" t="str">
        <f t="shared" si="1638"/>
        <v>0.0478446635919503-0.209948652204911i</v>
      </c>
      <c r="AE3117" t="str">
        <f t="shared" si="1639"/>
        <v>-0.0000161763073470434+0.0000274996156404853i</v>
      </c>
      <c r="AF3117" t="str">
        <f t="shared" si="1640"/>
        <v>-15.0792523344865-0.300698525522878i</v>
      </c>
      <c r="AG3117" t="str">
        <f t="shared" si="1641"/>
        <v>0.998773344685019-0.000281107000168683i</v>
      </c>
      <c r="AH3117" t="str">
        <f t="shared" si="1642"/>
        <v>0.000252620914792903-0.000410241663185645i</v>
      </c>
      <c r="AI3117">
        <f t="shared" si="1643"/>
        <v>-66.342957663357538</v>
      </c>
      <c r="AJ3117">
        <f t="shared" si="1644"/>
        <v>-58.375836048491379</v>
      </c>
      <c r="AK3117"/>
      <c r="AL3117"/>
      <c r="AM3117"/>
      <c r="AN3117"/>
    </row>
    <row r="3118" spans="1:40" x14ac:dyDescent="0.25">
      <c r="A3118"/>
      <c r="B3118">
        <f t="shared" si="1645"/>
        <v>1184000</v>
      </c>
      <c r="C3118" s="237" t="str">
        <f t="shared" si="1613"/>
        <v>-5.45179268882562E-08+0.00206843119872165i</v>
      </c>
      <c r="D3118" s="208" t="str">
        <f t="shared" si="1614"/>
        <v>-5.95700637497673+0.0158579725235327i</v>
      </c>
      <c r="E3118" t="str">
        <f t="shared" si="1615"/>
        <v>2870</v>
      </c>
      <c r="F3118" t="str">
        <f t="shared" si="1616"/>
        <v>0.777000777000777</v>
      </c>
      <c r="G3118" t="str">
        <f t="shared" si="1611"/>
        <v>0.777000777000777</v>
      </c>
      <c r="H3118" t="str">
        <f t="shared" si="1617"/>
        <v>9.12226590539528+0.316303274488485i</v>
      </c>
      <c r="I3118" t="str">
        <f t="shared" si="1618"/>
        <v>4649.55712731289i</v>
      </c>
      <c r="J3118" t="str">
        <f t="shared" si="1612"/>
        <v>-29261.6411715258+1017.17431362799i</v>
      </c>
      <c r="K3118" t="str">
        <f t="shared" si="1619"/>
        <v>0.0055167734303564-0.15870420868958i</v>
      </c>
      <c r="L3118" t="str">
        <f t="shared" si="1620"/>
        <v>0.000419626733783658-0.0102337967954327i</v>
      </c>
      <c r="M3118" t="str">
        <f t="shared" si="1621"/>
        <v>0.00593640016414006-0.168938005485013i</v>
      </c>
      <c r="N3118" t="str">
        <f t="shared" si="1622"/>
        <v>-12.1309726726786i</v>
      </c>
      <c r="O3118" t="str">
        <f t="shared" si="1623"/>
        <v>0.90670227373556+0.421771249379051i</v>
      </c>
      <c r="P3118" t="str">
        <f t="shared" si="1624"/>
        <v>0.09329772626444-0.421771249379051i</v>
      </c>
      <c r="Q3118" t="str">
        <f t="shared" si="1625"/>
        <v>-0.09329772626444+12.5527439220577i</v>
      </c>
      <c r="R3118" t="str">
        <f t="shared" si="1626"/>
        <v>-0.0336533069630252-0.00718232999918725i</v>
      </c>
      <c r="S3118" t="str">
        <f t="shared" si="1627"/>
        <v>1.25355283606824i</v>
      </c>
      <c r="T3118" t="str">
        <f t="shared" si="1628"/>
        <v>0.00900343014005918-0.0421861983865753i</v>
      </c>
      <c r="U3118" t="str">
        <f t="shared" si="1629"/>
        <v>0.0000333333333333333-0.0000953343295307979i</v>
      </c>
      <c r="V3118" t="str">
        <f t="shared" si="1630"/>
        <v>6.66666666666667E-06-0.000953343295307978i</v>
      </c>
      <c r="W3118" t="str">
        <f t="shared" si="1631"/>
        <v>0.0000275712749059302-0.0000875073239585811i</v>
      </c>
      <c r="X3118" t="str">
        <f t="shared" si="1632"/>
        <v>0.0000276860606184386-0.0000874267706152071i</v>
      </c>
      <c r="Y3118" t="str">
        <f t="shared" si="1633"/>
        <v>0.009+7.43929140370063i</v>
      </c>
      <c r="Z3118" t="str">
        <f t="shared" si="1634"/>
        <v>-0.000140971605612197-0.0000448307877905266i</v>
      </c>
      <c r="AA3118" t="str">
        <f t="shared" si="1635"/>
        <v>0.0019575105922414-1.61307343708043i</v>
      </c>
      <c r="AB3118" t="str">
        <f t="shared" si="1636"/>
        <v>0.0424640706106008-0.198968357527409i</v>
      </c>
      <c r="AC3118" t="str">
        <f t="shared" si="1637"/>
        <v>0.966638766240433-0.00835495118401405i</v>
      </c>
      <c r="AD3118" t="str">
        <f t="shared" si="1638"/>
        <v>0.0457052988765184-0.20544023157566i</v>
      </c>
      <c r="AE3118" t="str">
        <f t="shared" si="1639"/>
        <v>-0.0000156531967930132+0.0000269122347477265i</v>
      </c>
      <c r="AF3118" t="str">
        <f t="shared" si="1640"/>
        <v>-15.079272280372-0.300445301964952i</v>
      </c>
      <c r="AG3118" t="str">
        <f t="shared" si="1641"/>
        <v>0.998800691423082-0.000268343921030915i</v>
      </c>
      <c r="AH3118" t="str">
        <f t="shared" si="1642"/>
        <v>0.000244525480616721-0.00040152992735657i</v>
      </c>
      <c r="AI3118">
        <f t="shared" si="1643"/>
        <v>-66.555704036804826</v>
      </c>
      <c r="AJ3118">
        <f t="shared" si="1644"/>
        <v>-58.659235292972795</v>
      </c>
      <c r="AK3118"/>
      <c r="AL3118"/>
      <c r="AM3118"/>
      <c r="AN3118"/>
    </row>
    <row r="3119" spans="1:40" x14ac:dyDescent="0.25">
      <c r="A3119"/>
      <c r="B3119">
        <f t="shared" si="1645"/>
        <v>1185000</v>
      </c>
      <c r="C3119" s="237" t="str">
        <f t="shared" si="1613"/>
        <v>-5.44259523338159E-08+0.00206668568716397i</v>
      </c>
      <c r="D3119" s="208" t="str">
        <f t="shared" si="1614"/>
        <v>-5.95700637427159+0.0158445902682571i</v>
      </c>
      <c r="E3119" t="str">
        <f t="shared" si="1615"/>
        <v>2870</v>
      </c>
      <c r="F3119" t="str">
        <f t="shared" si="1616"/>
        <v>0.777000777000777</v>
      </c>
      <c r="G3119" t="str">
        <f t="shared" si="1611"/>
        <v>0.777000777000777</v>
      </c>
      <c r="H3119" t="str">
        <f t="shared" si="1617"/>
        <v>9.12228580160492+0.316037094177148i</v>
      </c>
      <c r="I3119" t="str">
        <f t="shared" si="1618"/>
        <v>4653.48411812988i</v>
      </c>
      <c r="J3119" t="str">
        <f t="shared" si="1612"/>
        <v>-29311.0921828532+1018.03341355504i</v>
      </c>
      <c r="K3119" t="str">
        <f t="shared" si="1619"/>
        <v>0.0055074769284808-0.158570594831375i</v>
      </c>
      <c r="L3119" t="str">
        <f t="shared" si="1620"/>
        <v>0.000418919988108253-0.010225189634947i</v>
      </c>
      <c r="M3119" t="str">
        <f t="shared" si="1621"/>
        <v>0.00592639691658905-0.168795784466322i</v>
      </c>
      <c r="N3119" t="str">
        <f t="shared" si="1622"/>
        <v>-12.1412184266251i</v>
      </c>
      <c r="O3119" t="str">
        <f t="shared" si="1623"/>
        <v>0.910975972238459+0.412459425888408i</v>
      </c>
      <c r="P3119" t="str">
        <f t="shared" si="1624"/>
        <v>0.0890240277615409-0.412459425888408i</v>
      </c>
      <c r="Q3119" t="str">
        <f t="shared" si="1625"/>
        <v>-0.0890240277615409+12.5536778525135i</v>
      </c>
      <c r="R3119" t="str">
        <f t="shared" si="1626"/>
        <v>-0.0329042985725791-0.00685812999054326i</v>
      </c>
      <c r="S3119" t="str">
        <f t="shared" si="1627"/>
        <v>1.25461158001763i</v>
      </c>
      <c r="T3119" t="str">
        <f t="shared" si="1628"/>
        <v>0.00860428930340177-0.0412821140215153i</v>
      </c>
      <c r="U3119" t="str">
        <f t="shared" si="1629"/>
        <v>0.0000333333333333334-0.0000952538786198016i</v>
      </c>
      <c r="V3119" t="str">
        <f t="shared" si="1630"/>
        <v>6.66666666666667E-06-0.000952538786198016i</v>
      </c>
      <c r="W3119" t="str">
        <f t="shared" si="1631"/>
        <v>0.0000275712208556378-0.000087434893953081i</v>
      </c>
      <c r="X3119" t="str">
        <f t="shared" si="1632"/>
        <v>0.0000276857957254596-0.0000873544077483809i</v>
      </c>
      <c r="Y3119" t="str">
        <f t="shared" si="1633"/>
        <v>0.009+7.44557458900781i</v>
      </c>
      <c r="Z3119" t="str">
        <f t="shared" si="1634"/>
        <v>-0.000140736057919739-0.0000447922424830345i</v>
      </c>
      <c r="AA3119" t="str">
        <f t="shared" si="1635"/>
        <v>0.00195420804167773-1.61171216602971i</v>
      </c>
      <c r="AB3119" t="str">
        <f t="shared" si="1636"/>
        <v>0.0405815497926758-0.194704304636608i</v>
      </c>
      <c r="AC3119" t="str">
        <f t="shared" si="1637"/>
        <v>0.967375236531456-0.00800388952275883i</v>
      </c>
      <c r="AD3119" t="str">
        <f t="shared" si="1638"/>
        <v>0.0436124562861832-0.200909872420905i</v>
      </c>
      <c r="AE3119" t="str">
        <f t="shared" si="1639"/>
        <v>-0.000015137048896627+0.0000263217637244243i</v>
      </c>
      <c r="AF3119" t="str">
        <f t="shared" si="1640"/>
        <v>-15.0792921758765-0.300192503908891i</v>
      </c>
      <c r="AG3119" t="str">
        <f t="shared" si="1641"/>
        <v>0.998828120358607-0.000255873712792288i</v>
      </c>
      <c r="AH3119" t="str">
        <f t="shared" si="1642"/>
        <v>0.000236535269356237-0.000392769292354809i</v>
      </c>
      <c r="AI3119">
        <f t="shared" si="1643"/>
        <v>-66.773328877078143</v>
      </c>
      <c r="AJ3119">
        <f t="shared" si="1644"/>
        <v>-58.942621203650084</v>
      </c>
      <c r="AK3119"/>
      <c r="AL3119"/>
      <c r="AM3119"/>
      <c r="AN3119"/>
    </row>
    <row r="3120" spans="1:40" x14ac:dyDescent="0.25">
      <c r="A3120"/>
      <c r="B3120">
        <f t="shared" si="1645"/>
        <v>1186000</v>
      </c>
      <c r="C3120" s="237" t="str">
        <f t="shared" si="1613"/>
        <v>-5.43342103319234E-08+0.00206494311913337i</v>
      </c>
      <c r="D3120" s="208" t="str">
        <f t="shared" si="1614"/>
        <v>-5.95700637356824+0.0158312305800225i</v>
      </c>
      <c r="E3120" t="str">
        <f t="shared" si="1615"/>
        <v>2870</v>
      </c>
      <c r="F3120" t="str">
        <f t="shared" si="1616"/>
        <v>0.777000777000777</v>
      </c>
      <c r="G3120" t="str">
        <f t="shared" si="1611"/>
        <v>0.777000777000777</v>
      </c>
      <c r="H3120" t="str">
        <f t="shared" si="1617"/>
        <v>9.12230564760121+0.315771360864718i</v>
      </c>
      <c r="I3120" t="str">
        <f t="shared" si="1618"/>
        <v>4657.41110894687i</v>
      </c>
      <c r="J3120" t="str">
        <f t="shared" si="1612"/>
        <v>-29360.5849426072+1018.89251348209i</v>
      </c>
      <c r="K3120" t="str">
        <f t="shared" si="1619"/>
        <v>0.00549820389671283-0.158437205500233i</v>
      </c>
      <c r="L3120" t="str">
        <f t="shared" si="1620"/>
        <v>0.000418215025412523-0.0102165969160797i</v>
      </c>
      <c r="M3120" t="str">
        <f t="shared" si="1621"/>
        <v>0.00591641892212535-0.168653802416313i</v>
      </c>
      <c r="N3120" t="str">
        <f t="shared" si="1622"/>
        <v>-12.1514641805716i</v>
      </c>
      <c r="O3120" t="str">
        <f t="shared" si="1623"/>
        <v>0.915154041443496+0.403104304652823i</v>
      </c>
      <c r="P3120" t="str">
        <f t="shared" si="1624"/>
        <v>0.084845958556504-0.403104304652823i</v>
      </c>
      <c r="Q3120" t="str">
        <f t="shared" si="1625"/>
        <v>-0.084845958556504+12.5545684852244i</v>
      </c>
      <c r="R3120" t="str">
        <f t="shared" si="1626"/>
        <v>-0.0321523812295556-0.00654088263151805i</v>
      </c>
      <c r="S3120" t="str">
        <f t="shared" si="1627"/>
        <v>1.25567032396701i</v>
      </c>
      <c r="T3120" t="str">
        <f t="shared" si="1628"/>
        <v>0.00821319221294846-0.0403727909548269i</v>
      </c>
      <c r="U3120" t="str">
        <f t="shared" si="1629"/>
        <v>0.0000333333333333335-0.0000951735633764462i</v>
      </c>
      <c r="V3120" t="str">
        <f t="shared" si="1630"/>
        <v>6.66666666666667E-06-0.000951735633764462i</v>
      </c>
      <c r="W3120" t="str">
        <f t="shared" si="1631"/>
        <v>0.0000275711667599797-0.000087362587276584i</v>
      </c>
      <c r="X3120" t="str">
        <f t="shared" si="1632"/>
        <v>0.0000276855313204308-0.000087282168095617i</v>
      </c>
      <c r="Y3120" t="str">
        <f t="shared" si="1633"/>
        <v>0.009+7.45185777431499i</v>
      </c>
      <c r="Z3120" t="str">
        <f t="shared" si="1634"/>
        <v>-0.000140501105790346-0.000044753763685624i</v>
      </c>
      <c r="AA3120" t="str">
        <f t="shared" si="1635"/>
        <v>0.0019509138418254-1.61035319061552i</v>
      </c>
      <c r="AB3120" t="str">
        <f t="shared" si="1636"/>
        <v>0.0387369667608469-0.190415543763138i</v>
      </c>
      <c r="AC3120" t="str">
        <f t="shared" si="1637"/>
        <v>0.968114878628306-0.00765971486447817i</v>
      </c>
      <c r="AD3120" t="str">
        <f t="shared" si="1638"/>
        <v>0.0415663619919319-0.19635805778718i</v>
      </c>
      <c r="AE3120" t="str">
        <f t="shared" si="1639"/>
        <v>-0.0000146278819395238+0.0000257282731080854i</v>
      </c>
      <c r="AF3120" t="str">
        <f t="shared" si="1640"/>
        <v>-15.0793120211695-0.299940130284696i</v>
      </c>
      <c r="AG3120" t="str">
        <f t="shared" si="1641"/>
        <v>0.99885562846846-0.000243696956738139i</v>
      </c>
      <c r="AH3120" t="str">
        <f t="shared" si="1642"/>
        <v>0.000228650568853209-0.000383960841556471i</v>
      </c>
      <c r="AI3120">
        <f t="shared" si="1643"/>
        <v>-66.996066894518137</v>
      </c>
      <c r="AJ3120">
        <f t="shared" si="1644"/>
        <v>-59.225993572794259</v>
      </c>
      <c r="AK3120"/>
      <c r="AL3120"/>
      <c r="AM3120"/>
      <c r="AN3120"/>
    </row>
    <row r="3121" spans="1:40" x14ac:dyDescent="0.25">
      <c r="A3121"/>
      <c r="B3121">
        <f t="shared" si="1645"/>
        <v>1187000</v>
      </c>
      <c r="C3121" s="237" t="str">
        <f t="shared" si="1613"/>
        <v>-5.42427000992437E-08+0.00206320348719042i</v>
      </c>
      <c r="D3121" s="208" t="str">
        <f t="shared" si="1614"/>
        <v>-5.95700637286666+0.0158178934017932i</v>
      </c>
      <c r="E3121" t="str">
        <f t="shared" si="1615"/>
        <v>2870</v>
      </c>
      <c r="F3121" t="str">
        <f t="shared" si="1616"/>
        <v>0.777000777000777</v>
      </c>
      <c r="G3121" t="str">
        <f t="shared" si="1611"/>
        <v>0.777000777000777</v>
      </c>
      <c r="H3121" t="str">
        <f t="shared" si="1617"/>
        <v>9.12232544355289+0.315506073427746i</v>
      </c>
      <c r="I3121" t="str">
        <f t="shared" si="1618"/>
        <v>4661.33809976386i</v>
      </c>
      <c r="J3121" t="str">
        <f t="shared" si="1612"/>
        <v>-29410.1194507878+1019.75161340914i</v>
      </c>
      <c r="K3121" t="str">
        <f t="shared" si="1619"/>
        <v>0.00548895425614473-0.158304040131347i</v>
      </c>
      <c r="L3121" t="str">
        <f t="shared" si="1620"/>
        <v>0.000417511839707373-0.0102080186025765i</v>
      </c>
      <c r="M3121" t="str">
        <f t="shared" si="1621"/>
        <v>0.0059064660958521-0.168512058733923i</v>
      </c>
      <c r="N3121" t="str">
        <f t="shared" si="1622"/>
        <v>-12.1617099345181i</v>
      </c>
      <c r="O3121" t="str">
        <f t="shared" si="1623"/>
        <v>0.919236042759715+0.393706867721989i</v>
      </c>
      <c r="P3121" t="str">
        <f t="shared" si="1624"/>
        <v>0.080763957240285-0.393706867721989i</v>
      </c>
      <c r="Q3121" t="str">
        <f t="shared" si="1625"/>
        <v>-0.080763957240285+12.5554168022401i</v>
      </c>
      <c r="R3121" t="str">
        <f t="shared" si="1626"/>
        <v>-0.0313976098365363-0.00623063043259883i</v>
      </c>
      <c r="S3121" t="str">
        <f t="shared" si="1627"/>
        <v>1.25672906791639i</v>
      </c>
      <c r="T3121" t="str">
        <f t="shared" si="1628"/>
        <v>0.00783021437609142-0.0394582889446727i</v>
      </c>
      <c r="U3121" t="str">
        <f t="shared" si="1629"/>
        <v>0.0000333333333333332-0.000095093383457847i</v>
      </c>
      <c r="V3121" t="str">
        <f t="shared" si="1630"/>
        <v>6.66666666666667E-06-0.00095093383457847i</v>
      </c>
      <c r="W3121" t="str">
        <f t="shared" si="1631"/>
        <v>0.0000275711126189564-0.0000872904036173722i</v>
      </c>
      <c r="X3121" t="str">
        <f t="shared" si="1632"/>
        <v>0.0000276852674015567-0.0000872100513454906i</v>
      </c>
      <c r="Y3121" t="str">
        <f t="shared" si="1633"/>
        <v>0.009+7.45814095962217i</v>
      </c>
      <c r="Z3121" t="str">
        <f t="shared" si="1634"/>
        <v>-0.000140266747217879-0.0000447153512248738i</v>
      </c>
      <c r="AA3121" t="str">
        <f t="shared" si="1635"/>
        <v>0.00194762796455404-1.60899650503568i</v>
      </c>
      <c r="AB3121" t="str">
        <f t="shared" si="1636"/>
        <v>0.0369306776406333-0.186102356752341i</v>
      </c>
      <c r="AC3121" t="str">
        <f t="shared" si="1637"/>
        <v>0.968857638523809-0.00732247178017785i</v>
      </c>
      <c r="AD3121" t="str">
        <f t="shared" si="1638"/>
        <v>0.0395672370906723-0.191785273075244i</v>
      </c>
      <c r="AE3121" t="str">
        <f t="shared" si="1639"/>
        <v>-0.0000141257134884251+0.0000251318335150499i</v>
      </c>
      <c r="AF3121" t="str">
        <f t="shared" si="1640"/>
        <v>-15.0793318164196-0.299688180025953i</v>
      </c>
      <c r="AG3121" t="str">
        <f t="shared" si="1641"/>
        <v>0.998883212725947-0.000231814202644904i</v>
      </c>
      <c r="AH3121" t="str">
        <f t="shared" si="1642"/>
        <v>0.000220871655756166-0.000375105659401617i</v>
      </c>
      <c r="AI3121">
        <f t="shared" si="1643"/>
        <v>-67.22417041180114</v>
      </c>
      <c r="AJ3121">
        <f t="shared" si="1644"/>
        <v>-59.509352194851751</v>
      </c>
      <c r="AK3121"/>
      <c r="AL3121"/>
      <c r="AM3121"/>
      <c r="AN3121"/>
    </row>
    <row r="3122" spans="1:40" x14ac:dyDescent="0.25">
      <c r="A3122"/>
      <c r="B3122">
        <f t="shared" si="1645"/>
        <v>1188000</v>
      </c>
      <c r="C3122" s="237" t="str">
        <f t="shared" si="1613"/>
        <v>-5.41514208557375E-08+0.00206146678392077i</v>
      </c>
      <c r="D3122" s="208" t="str">
        <f t="shared" si="1614"/>
        <v>-5.95700637216685+0.0158045786767259i</v>
      </c>
      <c r="E3122" t="str">
        <f t="shared" si="1615"/>
        <v>2870</v>
      </c>
      <c r="F3122" t="str">
        <f t="shared" si="1616"/>
        <v>0.777000777000777</v>
      </c>
      <c r="G3122" t="str">
        <f t="shared" si="1611"/>
        <v>0.777000777000777</v>
      </c>
      <c r="H3122" t="str">
        <f t="shared" si="1617"/>
        <v>9.12234518962802+0.315241230746536i</v>
      </c>
      <c r="I3122" t="str">
        <f t="shared" si="1618"/>
        <v>4665.26509058084i</v>
      </c>
      <c r="J3122" t="str">
        <f t="shared" si="1612"/>
        <v>-29459.695707395+1020.61071333619i</v>
      </c>
      <c r="K3122" t="str">
        <f t="shared" si="1619"/>
        <v>0.00547972792819993-0.158171098161801i</v>
      </c>
      <c r="L3122" t="str">
        <f t="shared" si="1620"/>
        <v>0.000416810425028832-0.0101994546583038i</v>
      </c>
      <c r="M3122" t="str">
        <f t="shared" si="1621"/>
        <v>0.00589653835322876-0.168370552820105i</v>
      </c>
      <c r="N3122" t="str">
        <f t="shared" si="1622"/>
        <v>-12.1719556884647i</v>
      </c>
      <c r="O3122" t="str">
        <f t="shared" si="1623"/>
        <v>0.923221547680878+0.384268101587582i</v>
      </c>
      <c r="P3122" t="str">
        <f t="shared" si="1624"/>
        <v>0.0767784523191219-0.384268101587582i</v>
      </c>
      <c r="Q3122" t="str">
        <f t="shared" si="1625"/>
        <v>-0.0767784523191219+12.5562237900523i</v>
      </c>
      <c r="R3122" t="str">
        <f t="shared" si="1626"/>
        <v>-0.0306400400168612-0.00592741565554092i</v>
      </c>
      <c r="S3122" t="str">
        <f t="shared" si="1627"/>
        <v>1.25778781186577i</v>
      </c>
      <c r="T3122" t="str">
        <f t="shared" si="1628"/>
        <v>0.00745543116740172-0.0385386688882875i</v>
      </c>
      <c r="U3122" t="str">
        <f t="shared" si="1629"/>
        <v>0.0000333333333333332-0.0000950133385222766i</v>
      </c>
      <c r="V3122" t="str">
        <f t="shared" si="1630"/>
        <v>6.66666666666667E-06-0.000950133385222766i</v>
      </c>
      <c r="W3122" t="str">
        <f t="shared" si="1631"/>
        <v>0.0000275710584325691-0.0000872183426647808i</v>
      </c>
      <c r="X3122" t="str">
        <f t="shared" si="1632"/>
        <v>0.00002768500396705-0.0000871380571876292i</v>
      </c>
      <c r="Y3122" t="str">
        <f t="shared" si="1633"/>
        <v>0.009+7.46442414492935i</v>
      </c>
      <c r="Z3122" t="str">
        <f t="shared" si="1634"/>
        <v>-0.000140032980204647-0.0000446770049279698i</v>
      </c>
      <c r="AA3122" t="str">
        <f t="shared" si="1635"/>
        <v>0.00194435038185163-1.60764210350755i</v>
      </c>
      <c r="AB3122" t="str">
        <f t="shared" si="1636"/>
        <v>0.0351630379311123-0.181765030821914i</v>
      </c>
      <c r="AC3122" t="str">
        <f t="shared" si="1637"/>
        <v>0.969603461478928-0.00699220461081292i</v>
      </c>
      <c r="AD3122" t="str">
        <f t="shared" si="1638"/>
        <v>0.0376152975803543-0.187192005985511i</v>
      </c>
      <c r="AE3122" t="str">
        <f t="shared" si="1639"/>
        <v>-0.0000136305603953529+0.0000245325156332726i</v>
      </c>
      <c r="AF3122" t="str">
        <f t="shared" si="1640"/>
        <v>-15.0793515617949-0.29943665206981i</v>
      </c>
      <c r="AG3122" t="str">
        <f t="shared" si="1641"/>
        <v>0.998910870101142-0.000220225968767548i</v>
      </c>
      <c r="AH3122" t="str">
        <f t="shared" si="1642"/>
        <v>0.00021319879553023-0.000366204831278293i</v>
      </c>
      <c r="AI3122">
        <f t="shared" si="1643"/>
        <v>-67.457911170969254</v>
      </c>
      <c r="AJ3122">
        <f t="shared" si="1644"/>
        <v>-59.79269686646446</v>
      </c>
      <c r="AK3122"/>
      <c r="AL3122"/>
      <c r="AM3122"/>
      <c r="AN3122"/>
    </row>
    <row r="3123" spans="1:40" x14ac:dyDescent="0.25">
      <c r="A3123"/>
      <c r="B3123">
        <f t="shared" si="1645"/>
        <v>1189000</v>
      </c>
      <c r="C3123" s="237" t="str">
        <f t="shared" si="1613"/>
        <v>-5.40603718246449E-08+0.002059733001935i</v>
      </c>
      <c r="D3123" s="208" t="str">
        <f t="shared" si="1614"/>
        <v>-5.95700637146881+0.0157912863481683i</v>
      </c>
      <c r="E3123" t="str">
        <f t="shared" si="1615"/>
        <v>2870</v>
      </c>
      <c r="F3123" t="str">
        <f t="shared" si="1616"/>
        <v>0.777000777000777</v>
      </c>
      <c r="G3123" t="str">
        <f t="shared" si="1611"/>
        <v>0.777000777000777</v>
      </c>
      <c r="H3123" t="str">
        <f t="shared" si="1617"/>
        <v>9.12236488599394+0.314976831705136i</v>
      </c>
      <c r="I3123" t="str">
        <f t="shared" si="1618"/>
        <v>4669.19208139783i</v>
      </c>
      <c r="J3123" t="str">
        <f t="shared" si="1612"/>
        <v>-29509.3137124288+1021.46981326324i</v>
      </c>
      <c r="K3123" t="str">
        <f t="shared" si="1619"/>
        <v>0.00547052483463145-0.158038379030561i</v>
      </c>
      <c r="L3123" t="str">
        <f t="shared" si="1620"/>
        <v>0.000416110775437898-0.0101909050472487i</v>
      </c>
      <c r="M3123" t="str">
        <f t="shared" si="1621"/>
        <v>0.00588663561006935-0.16822928407781i</v>
      </c>
      <c r="N3123" t="str">
        <f t="shared" si="1622"/>
        <v>-12.1822014424112i</v>
      </c>
      <c r="O3123" t="str">
        <f t="shared" si="1623"/>
        <v>0.9271101378303+0.374788997080067i</v>
      </c>
      <c r="P3123" t="str">
        <f t="shared" si="1624"/>
        <v>0.0728898621696999-0.374788997080067i</v>
      </c>
      <c r="Q3123" t="str">
        <f t="shared" si="1625"/>
        <v>-0.0728898621696999+12.5569904394913i</v>
      </c>
      <c r="R3123" t="str">
        <f t="shared" si="1626"/>
        <v>-0.0298797281190147-0.00563128030129339i</v>
      </c>
      <c r="S3123" t="str">
        <f t="shared" si="1627"/>
        <v>1.25884655581515i</v>
      </c>
      <c r="T3123" t="str">
        <f t="shared" si="1628"/>
        <v>0.00708891781211288-0.0376139928313147i</v>
      </c>
      <c r="U3123" t="str">
        <f t="shared" si="1629"/>
        <v>0.0000333333333333334-0.0000949334282291546i</v>
      </c>
      <c r="V3123" t="str">
        <f t="shared" si="1630"/>
        <v>6.66666666666667E-06-0.000949334282291546i</v>
      </c>
      <c r="W3123" t="str">
        <f t="shared" si="1631"/>
        <v>0.0000275710042008183-0.0000871464041091856i</v>
      </c>
      <c r="X3123" t="str">
        <f t="shared" si="1632"/>
        <v>0.0000276847410151297-0.0000870661853126995i</v>
      </c>
      <c r="Y3123" t="str">
        <f t="shared" si="1633"/>
        <v>0.009+7.47070733023653i</v>
      </c>
      <c r="Z3123" t="str">
        <f t="shared" si="1634"/>
        <v>-0.000139799802761344-0.0000446387246226996i</v>
      </c>
      <c r="AA3123" t="str">
        <f t="shared" si="1635"/>
        <v>0.00194108106582392-1.60628998026794i</v>
      </c>
      <c r="AB3123" t="str">
        <f t="shared" si="1636"/>
        <v>0.0334344024270208-0.177403858605947i</v>
      </c>
      <c r="AC3123" t="str">
        <f t="shared" si="1637"/>
        <v>0.970352292018009-0.00666895745530058i</v>
      </c>
      <c r="AD3123" t="str">
        <f t="shared" si="1638"/>
        <v>0.0357107543357918-0.182578746463451i</v>
      </c>
      <c r="AE3123" t="str">
        <f t="shared" si="1639"/>
        <v>-0.0000131424387979422+0.0000239303902151396i</v>
      </c>
      <c r="AF3123" t="str">
        <f t="shared" si="1640"/>
        <v>-15.0793712574627-0.299185545356968i</v>
      </c>
      <c r="AG3123" t="str">
        <f t="shared" si="1641"/>
        <v>0.998938597561222-0.000208932741831131i</v>
      </c>
      <c r="AH3123" t="str">
        <f t="shared" si="1642"/>
        <v>0.000205632242468478-0.000357259443407241i</v>
      </c>
      <c r="AI3123">
        <f t="shared" si="1643"/>
        <v>-67.697582378323972</v>
      </c>
      <c r="AJ3123">
        <f t="shared" si="1644"/>
        <v>-60.07602738647504</v>
      </c>
      <c r="AK3123"/>
      <c r="AL3123"/>
      <c r="AM3123"/>
      <c r="AN3123"/>
    </row>
    <row r="3124" spans="1:40" x14ac:dyDescent="0.25">
      <c r="A3124"/>
      <c r="B3124">
        <f t="shared" si="1645"/>
        <v>1190000</v>
      </c>
      <c r="C3124" s="237" t="str">
        <f t="shared" si="1613"/>
        <v>-5.39695522324675E-08+0.00205800213386853i</v>
      </c>
      <c r="D3124" s="208" t="str">
        <f t="shared" si="1614"/>
        <v>-5.95700637077252+0.0157780163596587i</v>
      </c>
      <c r="E3124" t="str">
        <f t="shared" si="1615"/>
        <v>2870</v>
      </c>
      <c r="F3124" t="str">
        <f t="shared" si="1616"/>
        <v>0.777000777000777</v>
      </c>
      <c r="G3124" t="str">
        <f t="shared" si="1611"/>
        <v>0.777000777000777</v>
      </c>
      <c r="H3124" t="str">
        <f t="shared" si="1617"/>
        <v>9.12238453281725+0.314712875191313i</v>
      </c>
      <c r="I3124" t="str">
        <f t="shared" si="1618"/>
        <v>4673.11907221482i</v>
      </c>
      <c r="J3124" t="str">
        <f t="shared" si="1612"/>
        <v>-29558.9734658893+1022.32891319029i</v>
      </c>
      <c r="K3124" t="str">
        <f t="shared" si="1619"/>
        <v>0.00546134489752013-0.157905882178468i</v>
      </c>
      <c r="L3124" t="str">
        <f t="shared" si="1620"/>
        <v>0.000415412885020445-0.0101823697335183i</v>
      </c>
      <c r="M3124" t="str">
        <f t="shared" si="1621"/>
        <v>0.00587675778254058-0.168088251911986i</v>
      </c>
      <c r="N3124" t="str">
        <f t="shared" si="1622"/>
        <v>-12.1924471963577i</v>
      </c>
      <c r="O3124" t="str">
        <f t="shared" si="1623"/>
        <v>0.930901405004997+0.365270549264134i</v>
      </c>
      <c r="P3124" t="str">
        <f t="shared" si="1624"/>
        <v>0.069098594995003-0.365270549264134i</v>
      </c>
      <c r="Q3124" t="str">
        <f t="shared" si="1625"/>
        <v>-0.069098594995003+12.5577177456218i</v>
      </c>
      <c r="R3124" t="str">
        <f t="shared" si="1626"/>
        <v>-0.0291167312207708-0.00534226609769041i</v>
      </c>
      <c r="S3124" t="str">
        <f t="shared" si="1627"/>
        <v>1.25990529976454i</v>
      </c>
      <c r="T3124" t="str">
        <f t="shared" si="1628"/>
        <v>0.00673074936923257-0.0366843239768688i</v>
      </c>
      <c r="U3124" t="str">
        <f t="shared" si="1629"/>
        <v>0.0000333333333333334-0.0000948536522390463i</v>
      </c>
      <c r="V3124" t="str">
        <f t="shared" si="1630"/>
        <v>6.66666666666667E-06-0.000948536522390463i</v>
      </c>
      <c r="W3124" t="str">
        <f t="shared" si="1631"/>
        <v>0.0000275709499237045-0.0000870745876420061i</v>
      </c>
      <c r="X3124" t="str">
        <f t="shared" si="1632"/>
        <v>0.0000276844785440226-0.0000869944354124112i</v>
      </c>
      <c r="Y3124" t="str">
        <f t="shared" si="1633"/>
        <v>0.009+7.47699051554371i</v>
      </c>
      <c r="Z3124" t="str">
        <f t="shared" si="1634"/>
        <v>-0.000139567212907028-0.0000446005101374526i</v>
      </c>
      <c r="AA3124" t="str">
        <f t="shared" si="1635"/>
        <v>0.00193781998869381-1.60494012957303i</v>
      </c>
      <c r="AB3124" t="str">
        <f t="shared" si="1636"/>
        <v>0.0317451251391028-0.173019138197664i</v>
      </c>
      <c r="AC3124" t="str">
        <f t="shared" si="1637"/>
        <v>0.971104073924255-0.00635277415829062i</v>
      </c>
      <c r="AD3124" t="str">
        <f t="shared" si="1638"/>
        <v>0.0338538130849119-0.177945986644287i</v>
      </c>
      <c r="AE3124" t="str">
        <f t="shared" si="1639"/>
        <v>-0.0000126613641197842+0.0000233255280702494i</v>
      </c>
      <c r="AF3124" t="str">
        <f t="shared" si="1640"/>
        <v>-15.0793909035898-0.298934858831654i</v>
      </c>
      <c r="AG3124" t="str">
        <f t="shared" si="1641"/>
        <v>0.998966392070796-0.000197934977024898i</v>
      </c>
      <c r="AH3124" t="str">
        <f t="shared" si="1642"/>
        <v>0.000198172239703862-0.000348270582726286i</v>
      </c>
      <c r="AI3124">
        <f t="shared" si="1643"/>
        <v>-67.943501025805034</v>
      </c>
      <c r="AJ3124">
        <f t="shared" si="1644"/>
        <v>-60.359343555961971</v>
      </c>
      <c r="AK3124"/>
      <c r="AL3124"/>
      <c r="AM3124"/>
      <c r="AN3124"/>
    </row>
    <row r="3125" spans="1:40" x14ac:dyDescent="0.25">
      <c r="A3125"/>
      <c r="B3125">
        <f t="shared" si="1645"/>
        <v>1191000</v>
      </c>
      <c r="C3125" s="237" t="str">
        <f t="shared" si="1613"/>
        <v>-5.38789613089533E-08+0.00205627417238151i</v>
      </c>
      <c r="D3125" s="208" t="str">
        <f t="shared" si="1614"/>
        <v>-5.95700637007799+0.0157647686549249i</v>
      </c>
      <c r="E3125" t="str">
        <f t="shared" si="1615"/>
        <v>2870</v>
      </c>
      <c r="F3125" t="str">
        <f t="shared" si="1616"/>
        <v>0.777000777000777</v>
      </c>
      <c r="G3125" t="str">
        <f t="shared" si="1611"/>
        <v>0.777000777000777</v>
      </c>
      <c r="H3125" t="str">
        <f t="shared" si="1617"/>
        <v>9.12240413026392+0.314449360096552i</v>
      </c>
      <c r="I3125" t="str">
        <f t="shared" si="1618"/>
        <v>4677.0460630318i</v>
      </c>
      <c r="J3125" t="str">
        <f t="shared" si="1612"/>
        <v>-29608.6749677764+1023.18801311734i</v>
      </c>
      <c r="K3125" t="str">
        <f t="shared" si="1619"/>
        <v>0.00545218803927311-0.157773607048231i</v>
      </c>
      <c r="L3125" t="str">
        <f t="shared" si="1620"/>
        <v>0.000414716747887078-0.0101738486813394i</v>
      </c>
      <c r="M3125" t="str">
        <f t="shared" si="1621"/>
        <v>0.00586690478716019-0.16794745572957i</v>
      </c>
      <c r="N3125" t="str">
        <f t="shared" si="1622"/>
        <v>-12.2026929503042i</v>
      </c>
      <c r="O3125" t="str">
        <f t="shared" si="1623"/>
        <v>0.934594951218384+0.355713757334611i</v>
      </c>
      <c r="P3125" t="str">
        <f t="shared" si="1624"/>
        <v>0.065405048781616-0.355713757334611i</v>
      </c>
      <c r="Q3125" t="str">
        <f t="shared" si="1625"/>
        <v>-0.065405048781616+12.5584067076388i</v>
      </c>
      <c r="R3125" t="str">
        <f t="shared" si="1626"/>
        <v>-0.0283511071332335-0.00506041448696661i</v>
      </c>
      <c r="S3125" t="str">
        <f t="shared" si="1627"/>
        <v>1.26096404371392i</v>
      </c>
      <c r="T3125" t="str">
        <f t="shared" si="1628"/>
        <v>0.00638100071435392-0.0357497266944887i</v>
      </c>
      <c r="U3125" t="str">
        <f t="shared" si="1629"/>
        <v>0.0000333333333333332-0.000094774010213656i</v>
      </c>
      <c r="V3125" t="str">
        <f t="shared" si="1630"/>
        <v>6.66666666666667E-06-0.00094774010213656i</v>
      </c>
      <c r="W3125" t="str">
        <f t="shared" si="1631"/>
        <v>0.0000275708956012283-0.000087002892955696i</v>
      </c>
      <c r="X3125" t="str">
        <f t="shared" si="1632"/>
        <v>0.0000276842165519632-0.000086922807179507i</v>
      </c>
      <c r="Y3125" t="str">
        <f t="shared" si="1633"/>
        <v>0.009+7.48327370085089i</v>
      </c>
      <c r="Z3125" t="str">
        <f t="shared" si="1634"/>
        <v>-0.000139335208669066-0.0000445623613012165i</v>
      </c>
      <c r="AA3125" t="str">
        <f t="shared" si="1635"/>
        <v>0.00193456712280078-1.60359254569829i</v>
      </c>
      <c r="AB3125" t="str">
        <f t="shared" si="1636"/>
        <v>0.0300955592130399-0.168611173191651i</v>
      </c>
      <c r="AC3125" t="str">
        <f t="shared" si="1637"/>
        <v>0.971858750235304-0.00604369829775546i</v>
      </c>
      <c r="AD3125" t="str">
        <f t="shared" si="1638"/>
        <v>0.0320446743858061-0.173294220797864i</v>
      </c>
      <c r="AE3125" t="str">
        <f t="shared" si="1639"/>
        <v>-0.0000121873510708857+0.0000227180000582533i</v>
      </c>
      <c r="AF3125" t="str">
        <f t="shared" si="1640"/>
        <v>-15.0794105003419-0.298684591441627i</v>
      </c>
      <c r="AG3125" t="str">
        <f t="shared" si="1641"/>
        <v>0.99899425059224-0.000187233098001055i</v>
      </c>
      <c r="AH3125" t="str">
        <f t="shared" si="1642"/>
        <v>0.000190819019222998-0.000339239336775754i</v>
      </c>
      <c r="AI3125">
        <f t="shared" si="1643"/>
        <v>-68.196010534920305</v>
      </c>
      <c r="AJ3125">
        <f t="shared" si="1644"/>
        <v>-60.642645178242553</v>
      </c>
      <c r="AK3125"/>
      <c r="AL3125"/>
      <c r="AM3125"/>
      <c r="AN3125"/>
    </row>
    <row r="3126" spans="1:40" x14ac:dyDescent="0.25">
      <c r="A3126"/>
      <c r="B3126">
        <f t="shared" si="1645"/>
        <v>1192000</v>
      </c>
      <c r="C3126" s="237" t="str">
        <f t="shared" si="1613"/>
        <v>-5.37885982870798E-08+0.00205454911015872i</v>
      </c>
      <c r="D3126" s="208" t="str">
        <f t="shared" si="1614"/>
        <v>-5.95700636938521+0.0157515431778835i</v>
      </c>
      <c r="E3126" t="str">
        <f t="shared" si="1615"/>
        <v>2870</v>
      </c>
      <c r="F3126" t="str">
        <f t="shared" si="1616"/>
        <v>0.777000777000777</v>
      </c>
      <c r="G3126" t="str">
        <f t="shared" si="1611"/>
        <v>0.777000777000777</v>
      </c>
      <c r="H3126" t="str">
        <f t="shared" si="1617"/>
        <v>9.1224236784992+0.314186285316028i</v>
      </c>
      <c r="I3126" t="str">
        <f t="shared" si="1618"/>
        <v>4680.97305384879i</v>
      </c>
      <c r="J3126" t="str">
        <f t="shared" si="1612"/>
        <v>-29658.41821809+1024.04711304439i</v>
      </c>
      <c r="K3126" t="str">
        <f t="shared" si="1619"/>
        <v>0.0054430541826222-0.157641553084419i</v>
      </c>
      <c r="L3126" t="str">
        <f t="shared" si="1620"/>
        <v>0.000414022358173005-0.0101653418550575i</v>
      </c>
      <c r="M3126" t="str">
        <f t="shared" si="1621"/>
        <v>0.0058570765407952-0.167806894939476i</v>
      </c>
      <c r="N3126" t="str">
        <f t="shared" si="1622"/>
        <v>-12.2129387042507i</v>
      </c>
      <c r="O3126" t="str">
        <f t="shared" si="1623"/>
        <v>0.938190388742086+0.346119624511488i</v>
      </c>
      <c r="P3126" t="str">
        <f t="shared" si="1624"/>
        <v>0.061809611257914-0.346119624511488i</v>
      </c>
      <c r="Q3126" t="str">
        <f t="shared" si="1625"/>
        <v>-0.061809611257914+12.5590583287622i</v>
      </c>
      <c r="R3126" t="str">
        <f t="shared" si="1626"/>
        <v>-0.0275829144046625-0.00478576661305508i</v>
      </c>
      <c r="S3126" t="str">
        <f t="shared" si="1627"/>
        <v>1.2620227876633i</v>
      </c>
      <c r="T3126" t="str">
        <f t="shared" si="1628"/>
        <v>0.00603974652211372-0.0348102665288504i</v>
      </c>
      <c r="U3126" t="str">
        <f t="shared" si="1629"/>
        <v>0.0000333333333333332-0.0000946945018158259i</v>
      </c>
      <c r="V3126" t="str">
        <f t="shared" si="1630"/>
        <v>6.66666666666667E-06-0.000946945018158259i</v>
      </c>
      <c r="W3126" t="str">
        <f t="shared" si="1631"/>
        <v>0.0000275708412333909-0.0000869313197437451i</v>
      </c>
      <c r="X3126" t="str">
        <f t="shared" si="1632"/>
        <v>0.0000276839550371937-0.000086851300307765i</v>
      </c>
      <c r="Y3126" t="str">
        <f t="shared" si="1633"/>
        <v>0.009+7.48955688615807i</v>
      </c>
      <c r="Z3126" t="str">
        <f t="shared" si="1634"/>
        <v>-0.0001391037880831-0.0000445242779435755i</v>
      </c>
      <c r="AA3126" t="str">
        <f t="shared" si="1635"/>
        <v>0.00193132244060027-1.60224722293842i</v>
      </c>
      <c r="AB3126" t="str">
        <f t="shared" si="1636"/>
        <v>0.0284860568467166-0.164180272724948i</v>
      </c>
      <c r="AC3126" t="str">
        <f t="shared" si="1637"/>
        <v>0.972616263239007-0.00574177317235556i</v>
      </c>
      <c r="AD3126" t="str">
        <f t="shared" si="1638"/>
        <v>0.0302835336043157-0.168623945273093i</v>
      </c>
      <c r="AE3126" t="str">
        <f t="shared" si="1639"/>
        <v>-0.0000117204136481836+0.0000221078770816923i</v>
      </c>
      <c r="AF3126" t="str">
        <f t="shared" si="1640"/>
        <v>-15.0794300478844-0.298434742138144i</v>
      </c>
      <c r="AG3126" t="str">
        <f t="shared" si="1641"/>
        <v>0.999022170086025-0.000176827496876656i</v>
      </c>
      <c r="AH3126" t="str">
        <f t="shared" si="1642"/>
        <v>0.000183572801880884-0.000330166793584074i</v>
      </c>
      <c r="AI3126">
        <f t="shared" si="1643"/>
        <v>-68.455483778580131</v>
      </c>
      <c r="AJ3126">
        <f t="shared" si="1644"/>
        <v>-60.925932058892968</v>
      </c>
      <c r="AK3126"/>
      <c r="AL3126"/>
      <c r="AM3126"/>
      <c r="AN3126"/>
    </row>
    <row r="3127" spans="1:40" x14ac:dyDescent="0.25">
      <c r="A3127"/>
      <c r="B3127">
        <f t="shared" si="1645"/>
        <v>1193000</v>
      </c>
      <c r="C3127" s="237" t="str">
        <f t="shared" si="1613"/>
        <v>-5.36984624030379E-08+0.00205282693990948i</v>
      </c>
      <c r="D3127" s="208" t="str">
        <f t="shared" si="1614"/>
        <v>-5.95700636869417+0.0157383398726394i</v>
      </c>
      <c r="E3127" t="str">
        <f t="shared" si="1615"/>
        <v>2870</v>
      </c>
      <c r="F3127" t="str">
        <f t="shared" si="1616"/>
        <v>0.777000777000777</v>
      </c>
      <c r="G3127" t="str">
        <f t="shared" si="1611"/>
        <v>0.777000777000777</v>
      </c>
      <c r="H3127" t="str">
        <f t="shared" si="1617"/>
        <v>9.12244317768763+0.313923649748589i</v>
      </c>
      <c r="I3127" t="str">
        <f t="shared" si="1618"/>
        <v>4684.90004466578i</v>
      </c>
      <c r="J3127" t="str">
        <f t="shared" si="1612"/>
        <v>-29708.2032168303+1024.90621297144i</v>
      </c>
      <c r="K3127" t="str">
        <f t="shared" si="1619"/>
        <v>0.00543394325062201-0.157509719733449i</v>
      </c>
      <c r="L3127" t="str">
        <f t="shared" si="1620"/>
        <v>0.000413329710037936-0.010156849219137i</v>
      </c>
      <c r="M3127" t="str">
        <f t="shared" si="1621"/>
        <v>0.00584727296065995-0.167666568952586i</v>
      </c>
      <c r="N3127" t="str">
        <f t="shared" si="1622"/>
        <v>-12.2231844581973i</v>
      </c>
      <c r="O3127" t="str">
        <f t="shared" si="1623"/>
        <v>0.941687340146682+0.336489157934497i</v>
      </c>
      <c r="P3127" t="str">
        <f t="shared" si="1624"/>
        <v>0.058312659853318-0.336489157934497i</v>
      </c>
      <c r="Q3127" t="str">
        <f t="shared" si="1625"/>
        <v>-0.058312659853318+12.5596736161318i</v>
      </c>
      <c r="R3127" t="str">
        <f t="shared" si="1626"/>
        <v>-0.0268122123241069-0.00451836330868169i</v>
      </c>
      <c r="S3127" t="str">
        <f t="shared" si="1627"/>
        <v>1.26308153161268i</v>
      </c>
      <c r="T3127" t="str">
        <f t="shared" si="1628"/>
        <v>0.00570706124831221-0.0338660102082573i</v>
      </c>
      <c r="U3127" t="str">
        <f t="shared" si="1629"/>
        <v>0.0000333333333333334-0.0000946151267095262i</v>
      </c>
      <c r="V3127" t="str">
        <f t="shared" si="1630"/>
        <v>6.66666666666667E-06-0.000946151267095262i</v>
      </c>
      <c r="W3127" t="str">
        <f t="shared" si="1631"/>
        <v>0.0000275707868201925-0.0000868598677006652i</v>
      </c>
      <c r="X3127" t="str">
        <f t="shared" si="1632"/>
        <v>0.0000276836939979631-0.0000867799144919841i</v>
      </c>
      <c r="Y3127" t="str">
        <f t="shared" si="1633"/>
        <v>0.009+7.49584007146525i</v>
      </c>
      <c r="Z3127" t="str">
        <f t="shared" si="1634"/>
        <v>-0.000138872949192995-0.0000444862598947058i</v>
      </c>
      <c r="AA3127" t="str">
        <f t="shared" si="1635"/>
        <v>0.00192808591466316-1.60090415560724i</v>
      </c>
      <c r="AB3127" t="str">
        <f t="shared" si="1636"/>
        <v>0.0269169692058898-0.159726751517096i</v>
      </c>
      <c r="AC3127" t="str">
        <f t="shared" si="1637"/>
        <v>0.973376554469407-0.00544704178859392i</v>
      </c>
      <c r="AD3127" t="str">
        <f t="shared" si="1638"/>
        <v>0.0285705808922262-0.163935658442107i</v>
      </c>
      <c r="AE3127" t="str">
        <f t="shared" si="1639"/>
        <v>-0.0000112605651361258+0.0000214952300788366i</v>
      </c>
      <c r="AF3127" t="str">
        <f t="shared" si="1640"/>
        <v>-15.0794495463818-0.29818530987595i</v>
      </c>
      <c r="AG3127" t="str">
        <f t="shared" si="1641"/>
        <v>0.99905014751105-0.000166718534239i</v>
      </c>
      <c r="AH3127" t="str">
        <f t="shared" si="1642"/>
        <v>0.000176433797416698-0.000321054041553553i</v>
      </c>
      <c r="AI3127">
        <f t="shared" si="1643"/>
        <v>-68.722326547563497</v>
      </c>
      <c r="AJ3127">
        <f t="shared" si="1644"/>
        <v>-61.20920400576712</v>
      </c>
      <c r="AK3127"/>
      <c r="AL3127"/>
      <c r="AM3127"/>
      <c r="AN3127"/>
    </row>
    <row r="3128" spans="1:40" x14ac:dyDescent="0.25">
      <c r="A3128"/>
      <c r="B3128">
        <f t="shared" si="1645"/>
        <v>1194000</v>
      </c>
      <c r="C3128" s="237" t="str">
        <f t="shared" si="1613"/>
        <v>-5.36085528962152E-08+0.00205110765436752i</v>
      </c>
      <c r="D3128" s="208" t="str">
        <f t="shared" si="1614"/>
        <v>-5.95700636800487+0.0157251586834843i</v>
      </c>
      <c r="E3128" t="str">
        <f t="shared" si="1615"/>
        <v>2870</v>
      </c>
      <c r="F3128" t="str">
        <f t="shared" si="1616"/>
        <v>0.777000777000777</v>
      </c>
      <c r="G3128" t="str">
        <f t="shared" si="1611"/>
        <v>0.777000777000777</v>
      </c>
      <c r="H3128" t="str">
        <f t="shared" si="1617"/>
        <v>9.12246262799308+0.313661452296756i</v>
      </c>
      <c r="I3128" t="str">
        <f t="shared" si="1618"/>
        <v>4688.82703548277i</v>
      </c>
      <c r="J3128" t="str">
        <f t="shared" si="1612"/>
        <v>-29758.0299639973+1025.76531289849i</v>
      </c>
      <c r="K3128" t="str">
        <f t="shared" si="1619"/>
        <v>0.0054248551666486-0.157378106443584i</v>
      </c>
      <c r="L3128" t="str">
        <f t="shared" si="1620"/>
        <v>0.000412638797665934-0.0101483707381601i</v>
      </c>
      <c r="M3128" t="str">
        <f t="shared" si="1621"/>
        <v>0.00583749396431453-0.167526477181744i</v>
      </c>
      <c r="N3128" t="str">
        <f t="shared" si="1622"/>
        <v>-12.2334302121438i</v>
      </c>
      <c r="O3128" t="str">
        <f t="shared" si="1623"/>
        <v>0.945085438341184+0.326823368557777i</v>
      </c>
      <c r="P3128" t="str">
        <f t="shared" si="1624"/>
        <v>0.054914561658816-0.326823368557777i</v>
      </c>
      <c r="Q3128" t="str">
        <f t="shared" si="1625"/>
        <v>-0.054914561658816+12.5602535807016i</v>
      </c>
      <c r="R3128" t="str">
        <f t="shared" si="1626"/>
        <v>-0.0260390609248859-0.00425824508227254i</v>
      </c>
      <c r="S3128" t="str">
        <f t="shared" si="1627"/>
        <v>1.26414027556206i</v>
      </c>
      <c r="T3128" t="str">
        <f t="shared" si="1628"/>
        <v>0.0053830191117148-0.0329170256529625i</v>
      </c>
      <c r="U3128" t="str">
        <f t="shared" si="1629"/>
        <v>0.0000333333333333334-0.0000945358845598534i</v>
      </c>
      <c r="V3128" t="str">
        <f t="shared" si="1630"/>
        <v>6.66666666666667E-06-0.000945358845598534i</v>
      </c>
      <c r="W3128" t="str">
        <f t="shared" si="1631"/>
        <v>0.0000275707323616338-0.0000867885365219959i</v>
      </c>
      <c r="X3128" t="str">
        <f t="shared" si="1632"/>
        <v>0.0000276834334325278-0.0000867086494279904i</v>
      </c>
      <c r="Y3128" t="str">
        <f t="shared" si="1633"/>
        <v>0.009+7.50212325677243i</v>
      </c>
      <c r="Z3128" t="str">
        <f t="shared" si="1634"/>
        <v>-0.00013864269005081-0.0000444483069853747i</v>
      </c>
      <c r="AA3128" t="str">
        <f t="shared" si="1635"/>
        <v>0.00192485751767512-1.5995633380376i</v>
      </c>
      <c r="AB3128" t="str">
        <f t="shared" si="1636"/>
        <v>0.0253886463383575-0.155250929909383i</v>
      </c>
      <c r="AC3128" t="str">
        <f t="shared" si="1637"/>
        <v>0.974139564702853-0.00515954684777846i</v>
      </c>
      <c r="AD3128" t="str">
        <f t="shared" si="1638"/>
        <v>0.0269060011661807-0.159229860644449i</v>
      </c>
      <c r="AE3128" t="str">
        <f t="shared" si="1639"/>
        <v>-0.0000108078181073525+0.0000208801300165789i</v>
      </c>
      <c r="AF3128" t="str">
        <f t="shared" si="1640"/>
        <v>-15.0794689959979-0.297936293613272i</v>
      </c>
      <c r="AG3128" t="str">
        <f t="shared" si="1641"/>
        <v>0.999078179824975-0.000156906539155168i</v>
      </c>
      <c r="AH3128" t="str">
        <f t="shared" si="1642"/>
        <v>0.000169402204471232-0.000311902169347165i</v>
      </c>
      <c r="AI3128">
        <f t="shared" si="1643"/>
        <v>-68.996981542485528</v>
      </c>
      <c r="AJ3128">
        <f t="shared" si="1644"/>
        <v>-61.492460828999306</v>
      </c>
      <c r="AK3128"/>
      <c r="AL3128"/>
      <c r="AM3128"/>
      <c r="AN3128"/>
    </row>
    <row r="3129" spans="1:40" x14ac:dyDescent="0.25">
      <c r="A3129"/>
      <c r="B3129">
        <f t="shared" si="1645"/>
        <v>1195000</v>
      </c>
      <c r="C3129" s="237" t="str">
        <f t="shared" si="1613"/>
        <v>-5.35188690091813E-08+0.00204939124629089i</v>
      </c>
      <c r="D3129" s="208" t="str">
        <f t="shared" si="1614"/>
        <v>-5.95700636731729+0.0157119995548968i</v>
      </c>
      <c r="E3129" t="str">
        <f t="shared" si="1615"/>
        <v>2870</v>
      </c>
      <c r="F3129" t="str">
        <f t="shared" si="1616"/>
        <v>0.777000777000777</v>
      </c>
      <c r="G3129" t="str">
        <f t="shared" si="1611"/>
        <v>0.777000777000777</v>
      </c>
      <c r="H3129" t="str">
        <f t="shared" si="1617"/>
        <v>9.12248202957872+0.313399691866694i</v>
      </c>
      <c r="I3129" t="str">
        <f t="shared" si="1618"/>
        <v>4692.75402629975i</v>
      </c>
      <c r="J3129" t="str">
        <f t="shared" si="1612"/>
        <v>-29807.8984595908+1026.62441282554i</v>
      </c>
      <c r="K3129" t="str">
        <f t="shared" si="1619"/>
        <v>0.00541578985439786-0.157246712664924i</v>
      </c>
      <c r="L3129" t="str">
        <f t="shared" si="1620"/>
        <v>0.000411949615265314-0.0101399063768267i</v>
      </c>
      <c r="M3129" t="str">
        <f t="shared" si="1621"/>
        <v>0.00582773946966317-0.167386619041751i</v>
      </c>
      <c r="N3129" t="str">
        <f t="shared" si="1622"/>
        <v>-12.2436759660903i</v>
      </c>
      <c r="O3129" t="str">
        <f t="shared" si="1623"/>
        <v>0.948384326611778+0.317123271043177i</v>
      </c>
      <c r="P3129" t="str">
        <f t="shared" si="1624"/>
        <v>0.051615673388222-0.317123271043177i</v>
      </c>
      <c r="Q3129" t="str">
        <f t="shared" si="1625"/>
        <v>-0.051615673388222+12.5607992371335i</v>
      </c>
      <c r="R3129" t="str">
        <f t="shared" si="1626"/>
        <v>-0.0252635209877934-0.00400545210463544i</v>
      </c>
      <c r="S3129" t="str">
        <f t="shared" si="1627"/>
        <v>1.26519901951144i</v>
      </c>
      <c r="T3129" t="str">
        <f t="shared" si="1628"/>
        <v>0.00506769407548479-0.0319633819831629i</v>
      </c>
      <c r="U3129" t="str">
        <f t="shared" si="1629"/>
        <v>0.0000333333333333334-0.0000944567750330253i</v>
      </c>
      <c r="V3129" t="str">
        <f t="shared" si="1630"/>
        <v>6.66666666666667E-06-0.000944567750330253i</v>
      </c>
      <c r="W3129" t="str">
        <f t="shared" si="1631"/>
        <v>0.0000275706778577157-0.000086717325904294i</v>
      </c>
      <c r="X3129" t="str">
        <f t="shared" si="1632"/>
        <v>0.0000276831733391516-0.0000866375048126257i</v>
      </c>
      <c r="Y3129" t="str">
        <f t="shared" si="1633"/>
        <v>0.009+7.5084064420796i</v>
      </c>
      <c r="Z3129" t="str">
        <f t="shared" si="1634"/>
        <v>-0.00013841300871675-0.000044410419046937i</v>
      </c>
      <c r="AA3129" t="str">
        <f t="shared" si="1635"/>
        <v>0.00192163722243608-1.59822476458134i</v>
      </c>
      <c r="AB3129" t="str">
        <f t="shared" si="1636"/>
        <v>0.0239014370863875-0.150753133902554i</v>
      </c>
      <c r="AC3129" t="str">
        <f t="shared" si="1637"/>
        <v>0.974905233954393-0.00487933073274885i</v>
      </c>
      <c r="AD3129" t="str">
        <f t="shared" si="1638"/>
        <v>0.0252899740870472-0.154507054130563i</v>
      </c>
      <c r="AE3129" t="str">
        <f t="shared" si="1639"/>
        <v>-0.0000103621844234029+0.000020262647883281i</v>
      </c>
      <c r="AF3129" t="str">
        <f t="shared" si="1640"/>
        <v>-15.079488396896-0.297687692311797i</v>
      </c>
      <c r="AG3129" t="str">
        <f t="shared" si="1641"/>
        <v>0.999106263984548-0.000147391809184145i</v>
      </c>
      <c r="AH3129" t="str">
        <f t="shared" si="1642"/>
        <v>0.000162478210604759-0.000302712265774841i</v>
      </c>
      <c r="AI3129">
        <f t="shared" si="1643"/>
        <v>-69.279932989910563</v>
      </c>
      <c r="AJ3129">
        <f t="shared" si="1644"/>
        <v>-61.775702341037906</v>
      </c>
      <c r="AK3129"/>
      <c r="AL3129"/>
      <c r="AM3129"/>
      <c r="AN3129"/>
    </row>
    <row r="3130" spans="1:40" x14ac:dyDescent="0.25">
      <c r="A3130"/>
      <c r="B3130">
        <f t="shared" si="1645"/>
        <v>1196000</v>
      </c>
      <c r="C3130" s="237" t="str">
        <f t="shared" si="1613"/>
        <v>-5.34294099876702E-08+0.00204767770846188i</v>
      </c>
      <c r="D3130" s="208" t="str">
        <f t="shared" si="1614"/>
        <v>-5.95700636663144+0.0156988624315411i</v>
      </c>
      <c r="E3130" t="str">
        <f t="shared" si="1615"/>
        <v>2870</v>
      </c>
      <c r="F3130" t="str">
        <f t="shared" si="1616"/>
        <v>0.777000777000777</v>
      </c>
      <c r="G3130" t="str">
        <f t="shared" si="1611"/>
        <v>0.777000777000777</v>
      </c>
      <c r="H3130" t="str">
        <f t="shared" si="1617"/>
        <v>9.12250138260706+0.313138367368201i</v>
      </c>
      <c r="I3130" t="str">
        <f t="shared" si="1618"/>
        <v>4696.68101711674i</v>
      </c>
      <c r="J3130" t="str">
        <f t="shared" si="1612"/>
        <v>-29857.808703611+1027.4835127526i</v>
      </c>
      <c r="K3130" t="str">
        <f t="shared" si="1619"/>
        <v>0.00540674723788376-0.157115537849395i</v>
      </c>
      <c r="L3130" t="str">
        <f t="shared" si="1620"/>
        <v>0.000411262157068516-0.0101314560999539i</v>
      </c>
      <c r="M3130" t="str">
        <f t="shared" si="1621"/>
        <v>0.00581800939495228-0.167246993949349i</v>
      </c>
      <c r="N3130" t="str">
        <f t="shared" si="1622"/>
        <v>-12.2539217200368i</v>
      </c>
      <c r="O3130" t="str">
        <f t="shared" si="1623"/>
        <v>0.951583658659134+0.307389883654126i</v>
      </c>
      <c r="P3130" t="str">
        <f t="shared" si="1624"/>
        <v>0.048416341340866-0.307389883654126i</v>
      </c>
      <c r="Q3130" t="str">
        <f t="shared" si="1625"/>
        <v>-0.048416341340866+12.5613116036909i</v>
      </c>
      <c r="R3130" t="str">
        <f t="shared" si="1626"/>
        <v>-0.0244856540441724-0.00376002419546945i</v>
      </c>
      <c r="S3130" t="str">
        <f t="shared" si="1627"/>
        <v>1.26625776346083i</v>
      </c>
      <c r="T3130" t="str">
        <f t="shared" si="1628"/>
        <v>0.00476115982831375-0.0310051495268494i</v>
      </c>
      <c r="U3130" t="str">
        <f t="shared" si="1629"/>
        <v>0.0000333333333333332-0.000094377797796375i</v>
      </c>
      <c r="V3130" t="str">
        <f t="shared" si="1630"/>
        <v>6.66666666666667E-06-0.000943777977963749i</v>
      </c>
      <c r="W3130" t="str">
        <f t="shared" si="1631"/>
        <v>0.0000275706233084385-0.0000866462355451311i</v>
      </c>
      <c r="X3130" t="str">
        <f t="shared" si="1632"/>
        <v>0.0000276829137161057-0.000086566480343746i</v>
      </c>
      <c r="Y3130" t="str">
        <f t="shared" si="1633"/>
        <v>0.009+7.51468962738678i</v>
      </c>
      <c r="Z3130" t="str">
        <f t="shared" si="1634"/>
        <v>-0.000138183903259123-0.0000443725959113335i</v>
      </c>
      <c r="AA3130" t="str">
        <f t="shared" si="1635"/>
        <v>0.00191842500185964-1.5968884296092i</v>
      </c>
      <c r="AB3130" t="str">
        <f t="shared" si="1636"/>
        <v>0.0224556889977204-0.146233695193831i</v>
      </c>
      <c r="AC3130" t="str">
        <f t="shared" si="1637"/>
        <v>0.975673501474285-0.0046064354944265i</v>
      </c>
      <c r="AD3130" t="str">
        <f t="shared" si="1638"/>
        <v>0.0237226740400833-0.149767743005534i</v>
      </c>
      <c r="AE3130" t="str">
        <f t="shared" si="1639"/>
        <v>-9.92367523553957E-06+0.000019642854681697i</v>
      </c>
      <c r="AF3130" t="str">
        <f t="shared" si="1640"/>
        <v>-15.0795077492385-0.29743950493666i</v>
      </c>
      <c r="AG3130" t="str">
        <f t="shared" si="1641"/>
        <v>0.999134396945937-0.000138174610393486i</v>
      </c>
      <c r="AH3130" t="str">
        <f t="shared" si="1642"/>
        <v>0.000155661992316784-0.000293485419681062i</v>
      </c>
      <c r="AI3130">
        <f t="shared" si="1643"/>
        <v>-69.571712003439941</v>
      </c>
      <c r="AJ3130">
        <f t="shared" si="1644"/>
        <v>-62.058928356647208</v>
      </c>
      <c r="AK3130"/>
      <c r="AL3130"/>
      <c r="AM3130"/>
      <c r="AN3130"/>
    </row>
    <row r="3131" spans="1:40" x14ac:dyDescent="0.25">
      <c r="A3131"/>
      <c r="B3131">
        <f t="shared" si="1645"/>
        <v>1197000</v>
      </c>
      <c r="C3131" s="237" t="str">
        <f t="shared" si="1613"/>
        <v>-5.33401750805657E-08+0.00204596703368688i</v>
      </c>
      <c r="D3131" s="208" t="str">
        <f t="shared" si="1614"/>
        <v>-5.9570063659473+0.0156857472582661i</v>
      </c>
      <c r="E3131" t="str">
        <f t="shared" si="1615"/>
        <v>2870</v>
      </c>
      <c r="F3131" t="str">
        <f t="shared" si="1616"/>
        <v>0.777000777000777</v>
      </c>
      <c r="G3131" t="str">
        <f t="shared" si="1611"/>
        <v>0.777000777000777</v>
      </c>
      <c r="H3131" t="str">
        <f t="shared" si="1617"/>
        <v>9.12252068723993+0.312877477714692i</v>
      </c>
      <c r="I3131" t="str">
        <f t="shared" si="1618"/>
        <v>4700.60800793373i</v>
      </c>
      <c r="J3131" t="str">
        <f t="shared" si="1612"/>
        <v>-29907.7606960577+1028.34261267965i</v>
      </c>
      <c r="K3131" t="str">
        <f t="shared" si="1619"/>
        <v>0.00539772724143679-0.156984581450748i</v>
      </c>
      <c r="L3131" t="str">
        <f t="shared" si="1620"/>
        <v>0.00041057641733197-0.010123019872475i</v>
      </c>
      <c r="M3131" t="str">
        <f t="shared" si="1621"/>
        <v>0.00580830365876876-0.167107601323223i</v>
      </c>
      <c r="N3131" t="str">
        <f t="shared" si="1622"/>
        <v>-12.2641674739833i</v>
      </c>
      <c r="O3131" t="str">
        <f t="shared" si="1623"/>
        <v>0.954683098634792+0.297624228148638i</v>
      </c>
      <c r="P3131" t="str">
        <f t="shared" si="1624"/>
        <v>0.0453169013652081-0.297624228148638i</v>
      </c>
      <c r="Q3131" t="str">
        <f t="shared" si="1625"/>
        <v>-0.0453169013652081+12.5617917021319i</v>
      </c>
      <c r="R3131" t="str">
        <f t="shared" si="1626"/>
        <v>-0.0237055223787384-0.00352200080966567i</v>
      </c>
      <c r="S3131" t="str">
        <f t="shared" si="1627"/>
        <v>1.26731650741021i</v>
      </c>
      <c r="T3131" t="str">
        <f t="shared" si="1628"/>
        <v>0.00446348976520143-0.0300423998273573i</v>
      </c>
      <c r="U3131" t="str">
        <f t="shared" si="1629"/>
        <v>0.0000333333333333333-0.0000942989525183498i</v>
      </c>
      <c r="V3131" t="str">
        <f t="shared" si="1630"/>
        <v>6.66666666666667E-06-0.000942989525183498i</v>
      </c>
      <c r="W3131" t="str">
        <f t="shared" si="1631"/>
        <v>0.0000275705687138033-0.00008657526514309i</v>
      </c>
      <c r="X3131" t="str">
        <f t="shared" si="1632"/>
        <v>0.0000276826545616685-0.0000864955757202171i</v>
      </c>
      <c r="Y3131" t="str">
        <f t="shared" si="1633"/>
        <v>0.009+7.52097281269396i</v>
      </c>
      <c r="Z3131" t="str">
        <f t="shared" si="1634"/>
        <v>-0.000137955371754306-0.0000443348374110877i</v>
      </c>
      <c r="AA3131" t="str">
        <f t="shared" si="1635"/>
        <v>0.00191522082897252-1.59555432751072i</v>
      </c>
      <c r="AB3131" t="str">
        <f t="shared" si="1636"/>
        <v>0.021051748234919-0.141692951212527i</v>
      </c>
      <c r="AC3131" t="str">
        <f t="shared" si="1637"/>
        <v>0.976444305744762-0.00434090283814717i</v>
      </c>
      <c r="AD3131" t="str">
        <f t="shared" si="1638"/>
        <v>0.0222042701156485-0.14501243317238i</v>
      </c>
      <c r="AE3131" t="str">
        <f t="shared" si="1639"/>
        <v>-9.49230098562102E-06+0.000019020821421883i</v>
      </c>
      <c r="AF3131" t="str">
        <f t="shared" si="1640"/>
        <v>-15.0795270531872-0.297191730456426i</v>
      </c>
      <c r="AG3131" t="str">
        <f t="shared" si="1641"/>
        <v>0.999162575665058-0.000129255177379056i</v>
      </c>
      <c r="AH3131" t="str">
        <f t="shared" si="1642"/>
        <v>0.000148953715066584-0.000284222719832466i</v>
      </c>
      <c r="AI3131">
        <f t="shared" si="1643"/>
        <v>-69.872902838924318</v>
      </c>
      <c r="AJ3131">
        <f t="shared" si="1644"/>
        <v>-62.342138692926227</v>
      </c>
      <c r="AK3131"/>
      <c r="AL3131"/>
      <c r="AM3131"/>
      <c r="AN3131"/>
    </row>
    <row r="3132" spans="1:40" x14ac:dyDescent="0.25">
      <c r="A3132"/>
      <c r="B3132">
        <f t="shared" si="1645"/>
        <v>1198000</v>
      </c>
      <c r="C3132" s="237" t="str">
        <f t="shared" si="1613"/>
        <v>-5.32511635398848E-08+0.0020442592147963i</v>
      </c>
      <c r="D3132" s="208" t="str">
        <f t="shared" si="1614"/>
        <v>-5.95700636526488+0.015672653980105i</v>
      </c>
      <c r="E3132" t="str">
        <f t="shared" si="1615"/>
        <v>2870</v>
      </c>
      <c r="F3132" t="str">
        <f t="shared" si="1616"/>
        <v>0.777000777000777</v>
      </c>
      <c r="G3132" t="str">
        <f t="shared" si="1611"/>
        <v>0.777000777000777</v>
      </c>
      <c r="H3132" t="str">
        <f t="shared" si="1617"/>
        <v>9.1225399436385+0.31261702182319i</v>
      </c>
      <c r="I3132" t="str">
        <f t="shared" si="1618"/>
        <v>4704.53499875072i</v>
      </c>
      <c r="J3132" t="str">
        <f t="shared" si="1612"/>
        <v>-29957.7544369311+1029.2017126067i</v>
      </c>
      <c r="K3132" t="str">
        <f t="shared" si="1619"/>
        <v>0.00538872978970243-0.156853842924542i</v>
      </c>
      <c r="L3132" t="str">
        <f t="shared" si="1620"/>
        <v>0.000409892390336-0.0101145976594398i</v>
      </c>
      <c r="M3132" t="str">
        <f t="shared" si="1621"/>
        <v>0.00579862218003843-0.166968440583982i</v>
      </c>
      <c r="N3132" t="str">
        <f t="shared" si="1622"/>
        <v>-12.2744132279299i</v>
      </c>
      <c r="O3132" t="str">
        <f t="shared" si="1623"/>
        <v>0.957682321176447+0.287827329671963i</v>
      </c>
      <c r="P3132" t="str">
        <f t="shared" si="1624"/>
        <v>0.042317678823553-0.287827329671963i</v>
      </c>
      <c r="Q3132" t="str">
        <f t="shared" si="1625"/>
        <v>-0.042317678823553+12.5622405576019i</v>
      </c>
      <c r="R3132" t="str">
        <f t="shared" si="1626"/>
        <v>-0.0229231890321862-0.00329142102341419i</v>
      </c>
      <c r="S3132" t="str">
        <f t="shared" si="1627"/>
        <v>1.26837525135959i</v>
      </c>
      <c r="T3132" t="str">
        <f t="shared" si="1628"/>
        <v>0.00417475696790321-0.0290752056506626i</v>
      </c>
      <c r="U3132" t="str">
        <f t="shared" si="1629"/>
        <v>0.0000333333333333334-0.0000942202388685016i</v>
      </c>
      <c r="V3132" t="str">
        <f t="shared" si="1630"/>
        <v>6.66666666666667E-06-0.000942202388685016i</v>
      </c>
      <c r="W3132" t="str">
        <f t="shared" si="1631"/>
        <v>0.0000275705140738107-0.0000865044143977603i</v>
      </c>
      <c r="X3132" t="str">
        <f t="shared" si="1632"/>
        <v>0.0000276823958741254-0.0000864247906419114i</v>
      </c>
      <c r="Y3132" t="str">
        <f t="shared" si="1633"/>
        <v>0.009+7.52725599800114i</v>
      </c>
      <c r="Z3132" t="str">
        <f t="shared" si="1634"/>
        <v>-0.0001377274122867-0.0000442971433793033i</v>
      </c>
      <c r="AA3132" t="str">
        <f t="shared" si="1635"/>
        <v>0.00191202467691395-1.59422245269416i</v>
      </c>
      <c r="AB3132" t="str">
        <f t="shared" si="1636"/>
        <v>0.0196899594831503-0.137131245154456i</v>
      </c>
      <c r="AC3132" t="str">
        <f t="shared" si="1637"/>
        <v>0.977217584477004-0.00408277410979231i</v>
      </c>
      <c r="AD3132" t="str">
        <f t="shared" si="1638"/>
        <v>0.0207349260905519-0.140241632275161i</v>
      </c>
      <c r="AE3132" t="str">
        <f t="shared" si="1639"/>
        <v>-9.06807140704803E-06+0.0000183966191141284i</v>
      </c>
      <c r="AF3132" t="str">
        <f t="shared" si="1640"/>
        <v>-15.0795463089034-0.296944367843085i</v>
      </c>
      <c r="AG3132" t="str">
        <f t="shared" si="1641"/>
        <v>0.999190797097908-0.000120633713288352i</v>
      </c>
      <c r="AH3132" t="str">
        <f t="shared" si="1642"/>
        <v>0.000142353533294947-0.000274925254805961i</v>
      </c>
      <c r="AI3132">
        <f t="shared" si="1643"/>
        <v>-70.184150228920259</v>
      </c>
      <c r="AJ3132">
        <f t="shared" si="1644"/>
        <v>-62.625333169325053</v>
      </c>
      <c r="AK3132"/>
      <c r="AL3132"/>
      <c r="AM3132"/>
      <c r="AN3132"/>
    </row>
    <row r="3133" spans="1:40" x14ac:dyDescent="0.25">
      <c r="A3133"/>
      <c r="B3133">
        <f t="shared" si="1645"/>
        <v>1199000</v>
      </c>
      <c r="C3133" s="237" t="str">
        <f t="shared" si="1613"/>
        <v>-5.31623746207629E-08+0.00204255424464449i</v>
      </c>
      <c r="D3133" s="208" t="str">
        <f t="shared" si="1614"/>
        <v>-5.95700636458417+0.0156595825422744i</v>
      </c>
      <c r="E3133" t="str">
        <f t="shared" si="1615"/>
        <v>2870</v>
      </c>
      <c r="F3133" t="str">
        <f t="shared" si="1616"/>
        <v>0.777000777000777</v>
      </c>
      <c r="G3133" t="str">
        <f t="shared" si="1611"/>
        <v>0.777000777000777</v>
      </c>
      <c r="H3133" t="str">
        <f t="shared" si="1617"/>
        <v>9.12255915196324+0.3123569986143i</v>
      </c>
      <c r="I3133" t="str">
        <f t="shared" si="1618"/>
        <v>4708.4619895677i</v>
      </c>
      <c r="J3133" t="str">
        <f t="shared" si="1612"/>
        <v>-30007.7899262311+1030.06081253375i</v>
      </c>
      <c r="K3133" t="str">
        <f t="shared" si="1619"/>
        <v>0.00537975480763962-0.156723321728145i</v>
      </c>
      <c r="L3133" t="str">
        <f t="shared" si="1620"/>
        <v>0.000409210070384695-0.0101061894260136i</v>
      </c>
      <c r="M3133" t="str">
        <f t="shared" si="1621"/>
        <v>0.00578896487802431-0.166829511154159i</v>
      </c>
      <c r="N3133" t="str">
        <f t="shared" si="1622"/>
        <v>-12.2846589818764i</v>
      </c>
      <c r="O3133" t="str">
        <f t="shared" si="1623"/>
        <v>0.960581011441986+0.278000216649359i</v>
      </c>
      <c r="P3133" t="str">
        <f t="shared" si="1624"/>
        <v>0.039418988558014-0.278000216649359i</v>
      </c>
      <c r="Q3133" t="str">
        <f t="shared" si="1625"/>
        <v>-0.039418988558014+12.5626591985258i</v>
      </c>
      <c r="R3133" t="str">
        <f t="shared" si="1626"/>
        <v>-0.0221387178036103-0.00306832352013081i</v>
      </c>
      <c r="S3133" t="str">
        <f t="shared" si="1627"/>
        <v>1.26943399530897i</v>
      </c>
      <c r="T3133" t="str">
        <f t="shared" si="1628"/>
        <v>0.00389503418506014-0.0281036409924548i</v>
      </c>
      <c r="U3133" t="str">
        <f t="shared" si="1629"/>
        <v>0.0000333333333333334-0.0000941416565174855i</v>
      </c>
      <c r="V3133" t="str">
        <f t="shared" si="1630"/>
        <v>6.66666666666667E-06-0.000941416565174855i</v>
      </c>
      <c r="W3133" t="str">
        <f t="shared" si="1631"/>
        <v>0.0000275704593884612-0.0000864336830097329i</v>
      </c>
      <c r="X3133" t="str">
        <f t="shared" si="1632"/>
        <v>0.000027682137651769-0.0000863541248097008i</v>
      </c>
      <c r="Y3133" t="str">
        <f t="shared" si="1633"/>
        <v>0.009+7.53353918330832i</v>
      </c>
      <c r="Z3133" t="str">
        <f t="shared" si="1634"/>
        <v>-0.00013750002294869-0.0000442595136496615i</v>
      </c>
      <c r="AA3133" t="str">
        <f t="shared" si="1635"/>
        <v>0.00190883651893515-1.59289279958646i</v>
      </c>
      <c r="AB3133" t="str">
        <f t="shared" si="1636"/>
        <v>0.0183706658564699-0.132548926015294i</v>
      </c>
      <c r="AC3133" t="str">
        <f t="shared" si="1637"/>
        <v>0.977993274608289-0.00383209028173365i</v>
      </c>
      <c r="AD3133" t="str">
        <f t="shared" si="1638"/>
        <v>0.0193148004101084-0.135455849642124i</v>
      </c>
      <c r="AE3133" t="str">
        <f t="shared" si="1639"/>
        <v>-8.65099552580138E-06+0.0000177703187619348i</v>
      </c>
      <c r="AF3133" t="str">
        <f t="shared" si="1640"/>
        <v>-15.0795655165474-0.296697416072026i</v>
      </c>
      <c r="AG3133" t="str">
        <f t="shared" si="1641"/>
        <v>0.999219058200887-0.000112310389847786i</v>
      </c>
      <c r="AH3133" t="str">
        <f t="shared" si="1642"/>
        <v>0.000135861590447356-0.000265594112877727i</v>
      </c>
      <c r="AI3133">
        <f t="shared" si="1643"/>
        <v>-70.506168027839124</v>
      </c>
      <c r="AJ3133">
        <f t="shared" si="1644"/>
        <v>-62.908511607646368</v>
      </c>
      <c r="AK3133"/>
      <c r="AL3133"/>
      <c r="AM3133"/>
      <c r="AN3133"/>
    </row>
    <row r="3134" spans="1:40" x14ac:dyDescent="0.25">
      <c r="A3134"/>
      <c r="B3134">
        <f t="shared" si="1645"/>
        <v>1200000</v>
      </c>
      <c r="C3134" s="237" t="str">
        <f t="shared" si="1613"/>
        <v>-5.30738075814372E-08+0.00204085211610959i</v>
      </c>
      <c r="D3134" s="208" t="str">
        <f t="shared" si="1614"/>
        <v>-5.95700636390515+0.0156465328901735i</v>
      </c>
      <c r="E3134" t="str">
        <f t="shared" si="1615"/>
        <v>2870</v>
      </c>
      <c r="F3134" t="str">
        <f t="shared" si="1616"/>
        <v>0.777000777000777</v>
      </c>
      <c r="G3134" t="str">
        <f t="shared" si="1611"/>
        <v>0.777000777000777</v>
      </c>
      <c r="H3134" t="str">
        <f t="shared" si="1617"/>
        <v>9.12257831237396+0.312097407012206i</v>
      </c>
      <c r="I3134" t="str">
        <f t="shared" si="1618"/>
        <v>4712.38898038469i</v>
      </c>
      <c r="J3134" t="str">
        <f t="shared" si="1612"/>
        <v>-30057.8671639577+1030.9199124608i</v>
      </c>
      <c r="K3134" t="str">
        <f t="shared" si="1619"/>
        <v>0.00537080222051916-0.156593017320725i</v>
      </c>
      <c r="L3134" t="str">
        <f t="shared" si="1620"/>
        <v>0.000408529451805778-0.0100977951374769i</v>
      </c>
      <c r="M3134" t="str">
        <f t="shared" si="1621"/>
        <v>0.00577933167232494-0.166690812458202i</v>
      </c>
      <c r="N3134" t="str">
        <f t="shared" si="1622"/>
        <v>-12.2949047358229i</v>
      </c>
      <c r="O3134" t="str">
        <f t="shared" si="1623"/>
        <v>0.963378865142719+0.268143920677549i</v>
      </c>
      <c r="P3134" t="str">
        <f t="shared" si="1624"/>
        <v>0.036621134857281-0.268143920677549i</v>
      </c>
      <c r="Q3134" t="str">
        <f t="shared" si="1625"/>
        <v>-0.036621134857281+12.5630486565004i</v>
      </c>
      <c r="R3134" t="str">
        <f t="shared" si="1626"/>
        <v>-0.021352173252615-0.00285274657617098i</v>
      </c>
      <c r="S3134" t="str">
        <f t="shared" si="1627"/>
        <v>1.27049273925835i</v>
      </c>
      <c r="T3134" t="str">
        <f t="shared" si="1628"/>
        <v>0.00362439381196935-0.0271277810848337i</v>
      </c>
      <c r="U3134" t="str">
        <f t="shared" si="1629"/>
        <v>0.0000333333333333332-0.0000940632051370536i</v>
      </c>
      <c r="V3134" t="str">
        <f t="shared" si="1630"/>
        <v>6.66666666666667E-06-0.000940632051370536i</v>
      </c>
      <c r="W3134" t="str">
        <f t="shared" si="1631"/>
        <v>0.0000275704046577554-0.0000863630706805959i</v>
      </c>
      <c r="X3134" t="str">
        <f t="shared" si="1632"/>
        <v>0.0000276818798928989-0.0000862835779254543i</v>
      </c>
      <c r="Y3134" t="str">
        <f t="shared" si="1633"/>
        <v>0.009+7.5398223686155i</v>
      </c>
      <c r="Z3134" t="str">
        <f t="shared" si="1634"/>
        <v>-0.00013727320184061-0.0000442219480564188i</v>
      </c>
      <c r="AA3134" t="str">
        <f t="shared" si="1635"/>
        <v>0.00190565632839875-1.59156536263313i</v>
      </c>
      <c r="AB3134" t="str">
        <f t="shared" si="1636"/>
        <v>0.0170942088024109-0.127946348622163i</v>
      </c>
      <c r="AC3134" t="str">
        <f t="shared" si="1637"/>
        <v>0.978771312299456-0.00358889193855442i</v>
      </c>
      <c r="AD3134" t="str">
        <f t="shared" si="1638"/>
        <v>0.0179440461706828-0.130655596228172i</v>
      </c>
      <c r="AE3134" t="str">
        <f t="shared" si="1639"/>
        <v>-8.24108166150802E-06+0.0000171419913549531i</v>
      </c>
      <c r="AF3134" t="str">
        <f t="shared" si="1640"/>
        <v>-15.0795846762791-0.296450874122033i</v>
      </c>
      <c r="AG3134" t="str">
        <f t="shared" si="1641"/>
        <v>0.999247355931135-0.00010428534739264i</v>
      </c>
      <c r="AH3134" t="str">
        <f t="shared" si="1642"/>
        <v>0.000129478018997646-0.000256230381911812i</v>
      </c>
      <c r="AI3134">
        <f t="shared" si="1643"/>
        <v>-70.839749459360178</v>
      </c>
      <c r="AJ3134">
        <f t="shared" si="1644"/>
        <v>-63.191673832078806</v>
      </c>
      <c r="AK3134"/>
      <c r="AL3134"/>
      <c r="AM3134"/>
      <c r="AN3134"/>
    </row>
    <row r="3135" spans="1:40" x14ac:dyDescent="0.25">
      <c r="A3135"/>
      <c r="B3135">
        <f t="shared" si="1645"/>
        <v>1201000</v>
      </c>
      <c r="C3135" s="237" t="str">
        <f t="shared" si="1613"/>
        <v>-5.2985461683232E-08+0.00203915282209347i</v>
      </c>
      <c r="D3135" s="208" t="str">
        <f t="shared" si="1614"/>
        <v>-5.95700636322783+0.0156335049693833i</v>
      </c>
      <c r="E3135" t="str">
        <f t="shared" si="1615"/>
        <v>2870</v>
      </c>
      <c r="F3135" t="str">
        <f t="shared" si="1616"/>
        <v>0.777000777000777</v>
      </c>
      <c r="G3135" t="str">
        <f t="shared" si="1611"/>
        <v>0.777000777000777</v>
      </c>
      <c r="H3135" t="str">
        <f t="shared" si="1617"/>
        <v>9.12259742502981+0.311838245944644i</v>
      </c>
      <c r="I3135" t="str">
        <f t="shared" si="1618"/>
        <v>4716.31597120168i</v>
      </c>
      <c r="J3135" t="str">
        <f t="shared" si="1612"/>
        <v>-30107.986150111+1031.77901238785i</v>
      </c>
      <c r="K3135" t="str">
        <f t="shared" si="1619"/>
        <v>0.00536187195392206-0.156462929163236i</v>
      </c>
      <c r="L3135" t="str">
        <f t="shared" si="1620"/>
        <v>0.000407850528950512-0.0100894147592248i</v>
      </c>
      <c r="M3135" t="str">
        <f t="shared" si="1621"/>
        <v>0.00576972248287257-0.166552343922461i</v>
      </c>
      <c r="N3135" t="str">
        <f t="shared" si="1622"/>
        <v>-12.3051504897694i</v>
      </c>
      <c r="O3135" t="str">
        <f t="shared" si="1623"/>
        <v>0.966075588575193+0.258259476416827i</v>
      </c>
      <c r="P3135" t="str">
        <f t="shared" si="1624"/>
        <v>0.033924411424807-0.258259476416827i</v>
      </c>
      <c r="Q3135" t="str">
        <f t="shared" si="1625"/>
        <v>-0.033924411424807+12.5634099661862i</v>
      </c>
      <c r="R3135" t="str">
        <f t="shared" si="1626"/>
        <v>-0.0205636207012677-0.00264472804638086i</v>
      </c>
      <c r="S3135" t="str">
        <f t="shared" si="1627"/>
        <v>1.27155148320774i</v>
      </c>
      <c r="T3135" t="str">
        <f t="shared" si="1628"/>
        <v>0.00336290787005669-0.0261477024028183i</v>
      </c>
      <c r="U3135" t="str">
        <f t="shared" si="1629"/>
        <v>0.0000333333333333333-0.0000939848844000538i</v>
      </c>
      <c r="V3135" t="str">
        <f t="shared" si="1630"/>
        <v>6.66666666666667E-06-0.000939848844000538i</v>
      </c>
      <c r="W3135" t="str">
        <f t="shared" si="1631"/>
        <v>0.0000275703498816944-0.0000862925771129343i</v>
      </c>
      <c r="X3135" t="str">
        <f t="shared" si="1632"/>
        <v>0.0000276816225958225-0.0000862131496920364i</v>
      </c>
      <c r="Y3135" t="str">
        <f t="shared" si="1633"/>
        <v>0.009+7.54610555392268i</v>
      </c>
      <c r="Z3135" t="str">
        <f t="shared" si="1634"/>
        <v>-0.000137046947070695-0.0000441844464344057i</v>
      </c>
      <c r="AA3135" t="str">
        <f t="shared" si="1635"/>
        <v>0.00190248407877823-1.59024013629817i</v>
      </c>
      <c r="AB3135" t="str">
        <f t="shared" si="1636"/>
        <v>0.0158609280051673-0.123323873664327i</v>
      </c>
      <c r="AC3135" t="str">
        <f t="shared" si="1637"/>
        <v>0.979551632932519-0.00335321926260202i</v>
      </c>
      <c r="AD3135" t="str">
        <f t="shared" si="1638"/>
        <v>0.0166228111030266-0.125841384557653i</v>
      </c>
      <c r="AE3135" t="str">
        <f t="shared" si="1639"/>
        <v>-7.83833742862172E-06+0.0000165117078620048i</v>
      </c>
      <c r="AF3135" t="str">
        <f t="shared" si="1640"/>
        <v>-15.0796037882576-0.296204740975261i</v>
      </c>
      <c r="AG3135" t="str">
        <f t="shared" si="1641"/>
        <v>0.999275687246851-0.0000965586949014433i</v>
      </c>
      <c r="AH3135" t="str">
        <f t="shared" si="1642"/>
        <v>0.000123202940473488-0.000246835149250156i</v>
      </c>
      <c r="AI3135">
        <f t="shared" si="1643"/>
        <v>-71.185779336145188</v>
      </c>
      <c r="AJ3135">
        <f t="shared" si="1644"/>
        <v>-63.47481966919478</v>
      </c>
      <c r="AK3135"/>
      <c r="AL3135"/>
      <c r="AM3135"/>
      <c r="AN3135"/>
    </row>
    <row r="3136" spans="1:40" x14ac:dyDescent="0.25">
      <c r="A3136"/>
      <c r="B3136">
        <f t="shared" si="1645"/>
        <v>1202000</v>
      </c>
      <c r="C3136" s="237" t="str">
        <f t="shared" si="1613"/>
        <v>-5.28973361905431E-08+0.00203745635552164i</v>
      </c>
      <c r="D3136" s="208" t="str">
        <f t="shared" si="1614"/>
        <v>-5.9570063625522+0.0156204987256659i</v>
      </c>
      <c r="E3136" t="str">
        <f t="shared" si="1615"/>
        <v>2870</v>
      </c>
      <c r="F3136" t="str">
        <f t="shared" si="1616"/>
        <v>0.777000777000777</v>
      </c>
      <c r="G3136" t="str">
        <f t="shared" si="1611"/>
        <v>0.777000777000777</v>
      </c>
      <c r="H3136" t="str">
        <f t="shared" si="1617"/>
        <v>9.1226164900893+0.311579514342902i</v>
      </c>
      <c r="I3136" t="str">
        <f t="shared" si="1618"/>
        <v>4720.24296201866i</v>
      </c>
      <c r="J3136" t="str">
        <f t="shared" si="1612"/>
        <v>-30158.1468846908+1032.6381123149i</v>
      </c>
      <c r="K3136" t="str">
        <f t="shared" si="1619"/>
        <v>0.00535296393373818-0.156333056718421i</v>
      </c>
      <c r="L3136" t="str">
        <f t="shared" si="1620"/>
        <v>0.00040717329619356-0.0100810482567666i</v>
      </c>
      <c r="M3136" t="str">
        <f t="shared" si="1621"/>
        <v>0.00576013722993174-0.166414104975188i</v>
      </c>
      <c r="N3136" t="str">
        <f t="shared" si="1622"/>
        <v>-12.3153962437159i</v>
      </c>
      <c r="O3136" t="str">
        <f t="shared" si="1623"/>
        <v>0.968670898652068+0.248347921482334i</v>
      </c>
      <c r="P3136" t="str">
        <f t="shared" si="1624"/>
        <v>0.031329101347932-0.248347921482334i</v>
      </c>
      <c r="Q3136" t="str">
        <f t="shared" si="1625"/>
        <v>-0.031329101347932+12.5637441651982i</v>
      </c>
      <c r="R3136" t="str">
        <f t="shared" si="1626"/>
        <v>-0.0197731262357676-0.00244430534945088i</v>
      </c>
      <c r="S3136" t="str">
        <f t="shared" si="1627"/>
        <v>1.27261022715712i</v>
      </c>
      <c r="T3136" t="str">
        <f t="shared" si="1628"/>
        <v>0.00311064798600605-0.0251634826705066i</v>
      </c>
      <c r="U3136" t="str">
        <f t="shared" si="1629"/>
        <v>0.0000333333333333333-0.00009390669398042i</v>
      </c>
      <c r="V3136" t="str">
        <f t="shared" si="1630"/>
        <v>6.66666666666667E-06-0.0009390669398042i</v>
      </c>
      <c r="W3136" t="str">
        <f t="shared" si="1631"/>
        <v>0.0000275702950602785-0.0000862222020103196i</v>
      </c>
      <c r="X3136" t="str">
        <f t="shared" si="1632"/>
        <v>0.0000276813657588532-0.0000861428398132969i</v>
      </c>
      <c r="Y3136" t="str">
        <f t="shared" si="1633"/>
        <v>0.009+7.55238873922986i</v>
      </c>
      <c r="Z3136" t="str">
        <f t="shared" si="1634"/>
        <v>-0.000136821256755048-0.0000441470086190209i</v>
      </c>
      <c r="AA3136" t="str">
        <f t="shared" si="1635"/>
        <v>0.00189931974365741-1.58891711506401i</v>
      </c>
      <c r="AB3136" t="str">
        <f t="shared" si="1636"/>
        <v>0.0146711612871598-0.11868186772225i</v>
      </c>
      <c r="AC3136" t="str">
        <f t="shared" si="1637"/>
        <v>0.980334171108555-0.00312511201933409i</v>
      </c>
      <c r="AD3136" t="str">
        <f t="shared" si="1638"/>
        <v>0.0153512375561722-0.121013728666727i</v>
      </c>
      <c r="AE3136" t="str">
        <f t="shared" si="1639"/>
        <v>-7.44276973765061E-06+0.000015879539224091i</v>
      </c>
      <c r="AF3136" t="str">
        <f t="shared" si="1640"/>
        <v>-15.0796228526415-0.295959015617236i</v>
      </c>
      <c r="AG3136" t="str">
        <f t="shared" si="1641"/>
        <v>0.999304049107626-0.0000891305100333831i</v>
      </c>
      <c r="AH3136" t="str">
        <f t="shared" si="1642"/>
        <v>0.0001170364654826-0.000237409501602636i</v>
      </c>
      <c r="AI3136">
        <f t="shared" si="1643"/>
        <v>-71.545248725745125</v>
      </c>
      <c r="AJ3136">
        <f t="shared" si="1644"/>
        <v>-63.757948947970007</v>
      </c>
      <c r="AK3136"/>
      <c r="AL3136"/>
      <c r="AM3136"/>
      <c r="AN3136"/>
    </row>
    <row r="3137" spans="1:40" x14ac:dyDescent="0.25">
      <c r="A3137"/>
      <c r="B3137">
        <f t="shared" si="1645"/>
        <v>1203000</v>
      </c>
      <c r="C3137" s="237" t="str">
        <f t="shared" si="1613"/>
        <v>-5.28094303708221E-08+0.00203576270934311i</v>
      </c>
      <c r="D3137" s="208" t="str">
        <f t="shared" si="1614"/>
        <v>-5.95700636187826+0.0156075141049638i</v>
      </c>
      <c r="E3137" t="str">
        <f t="shared" si="1615"/>
        <v>2870</v>
      </c>
      <c r="F3137" t="str">
        <f t="shared" si="1616"/>
        <v>0.777000777000777</v>
      </c>
      <c r="G3137" t="str">
        <f t="shared" si="1611"/>
        <v>0.777000777000777</v>
      </c>
      <c r="H3137" t="str">
        <f t="shared" si="1617"/>
        <v>9.12263550771027+0.311321211141792i</v>
      </c>
      <c r="I3137" t="str">
        <f t="shared" si="1618"/>
        <v>4724.16995283565i</v>
      </c>
      <c r="J3137" t="str">
        <f t="shared" si="1612"/>
        <v>-30208.3493676973+1033.49721224195i</v>
      </c>
      <c r="K3137" t="str">
        <f t="shared" si="1619"/>
        <v>0.0053440780861645-0.156203399450795i</v>
      </c>
      <c r="L3137" t="str">
        <f t="shared" si="1620"/>
        <v>0.000406497747932888-0.0100726955957255i</v>
      </c>
      <c r="M3137" t="str">
        <f t="shared" si="1621"/>
        <v>0.00575057583409739-0.16627609504652i</v>
      </c>
      <c r="N3137" t="str">
        <f t="shared" si="1622"/>
        <v>-12.3256419976624i</v>
      </c>
      <c r="O3137" t="str">
        <f t="shared" si="1623"/>
        <v>0.971164522931819+0.238410296335146i</v>
      </c>
      <c r="P3137" t="str">
        <f t="shared" si="1624"/>
        <v>0.028835477068181-0.238410296335146i</v>
      </c>
      <c r="Q3137" t="str">
        <f t="shared" si="1625"/>
        <v>-0.028835477068181+12.5640522939975i</v>
      </c>
      <c r="R3137" t="str">
        <f t="shared" si="1626"/>
        <v>-0.0189807567078732-0.00225151545309224i</v>
      </c>
      <c r="S3137" t="str">
        <f t="shared" si="1627"/>
        <v>1.2736689711065i</v>
      </c>
      <c r="T3137" t="str">
        <f t="shared" si="1628"/>
        <v>0.00286768537057038-0.0241752008669397i</v>
      </c>
      <c r="U3137" t="str">
        <f t="shared" si="1629"/>
        <v>0.0000333333333333334-0.0000938286335531713i</v>
      </c>
      <c r="V3137" t="str">
        <f t="shared" si="1630"/>
        <v>6.66666666666667E-06-0.000938286335531713i</v>
      </c>
      <c r="W3137" t="str">
        <f t="shared" si="1631"/>
        <v>0.0000275702401935086-0.000086151945077311i</v>
      </c>
      <c r="X3137" t="str">
        <f t="shared" si="1632"/>
        <v>0.0000276811093803121-0.0000860726479940727i</v>
      </c>
      <c r="Y3137" t="str">
        <f t="shared" si="1633"/>
        <v>0.009+7.55867192453704i</v>
      </c>
      <c r="Z3137" t="str">
        <f t="shared" si="1634"/>
        <v>-0.000136596129017599-0.0000441096344462327i</v>
      </c>
      <c r="AA3137" t="str">
        <f t="shared" si="1635"/>
        <v>0.00189616329672981-1.58759629343145i</v>
      </c>
      <c r="AB3137" t="str">
        <f t="shared" si="1636"/>
        <v>0.0135252445090985-0.114020703295248i</v>
      </c>
      <c r="AC3137" t="str">
        <f t="shared" si="1637"/>
        <v>0.981118860645833-0.00290460954247873i</v>
      </c>
      <c r="AD3137" t="str">
        <f t="shared" si="1638"/>
        <v>0.0141294624819952-0.11617314404563i</v>
      </c>
      <c r="AE3137" t="str">
        <f t="shared" si="1639"/>
        <v>-7.05438479646224E-06+0.0000152455563474345i</v>
      </c>
      <c r="AF3137" t="str">
        <f t="shared" si="1640"/>
        <v>-15.0796418695885-0.295713697036828i</v>
      </c>
      <c r="AG3137" t="str">
        <f t="shared" si="1641"/>
        <v>0.999332438474764-0.0000820008391693656i</v>
      </c>
      <c r="AH3137" t="str">
        <f t="shared" si="1642"/>
        <v>0.000110978693740203-0.000227954524937797i</v>
      </c>
      <c r="AI3137">
        <f t="shared" si="1643"/>
        <v>-71.919272674890223</v>
      </c>
      <c r="AJ3137">
        <f t="shared" si="1644"/>
        <v>-64.041061499793599</v>
      </c>
      <c r="AK3137"/>
      <c r="AL3137"/>
      <c r="AM3137"/>
      <c r="AN3137"/>
    </row>
    <row r="3138" spans="1:40" x14ac:dyDescent="0.25">
      <c r="A3138"/>
      <c r="B3138">
        <f t="shared" si="1645"/>
        <v>1204000</v>
      </c>
      <c r="C3138" s="237" t="str">
        <f t="shared" si="1613"/>
        <v>-5.27217434945616E-08+0.00203407187653031i</v>
      </c>
      <c r="D3138" s="208" t="str">
        <f t="shared" si="1614"/>
        <v>-5.95700636120599+0.015594551053399i</v>
      </c>
      <c r="E3138" t="str">
        <f t="shared" si="1615"/>
        <v>2870</v>
      </c>
      <c r="F3138" t="str">
        <f t="shared" si="1616"/>
        <v>0.777000777000777</v>
      </c>
      <c r="G3138" t="str">
        <f t="shared" si="1611"/>
        <v>0.777000777000777</v>
      </c>
      <c r="H3138" t="str">
        <f t="shared" si="1617"/>
        <v>9.12265447804988+0.311063335279642i</v>
      </c>
      <c r="I3138" t="str">
        <f t="shared" si="1618"/>
        <v>4728.09694365264i</v>
      </c>
      <c r="J3138" t="str">
        <f t="shared" si="1612"/>
        <v>-30258.5935991303+1034.356312169i</v>
      </c>
      <c r="K3138" t="str">
        <f t="shared" si="1619"/>
        <v>0.0053352143377038-0.156073956826645i</v>
      </c>
      <c r="L3138" t="str">
        <f t="shared" si="1620"/>
        <v>0.000405823878589641-0.0100643567418378i</v>
      </c>
      <c r="M3138" t="str">
        <f t="shared" si="1621"/>
        <v>0.00574103821629344-0.166138313568483i</v>
      </c>
      <c r="N3138" t="str">
        <f t="shared" si="1622"/>
        <v>-12.335887751609i</v>
      </c>
      <c r="O3138" t="str">
        <f t="shared" si="1623"/>
        <v>0.97355619964737+0.228447644172949i</v>
      </c>
      <c r="P3138" t="str">
        <f t="shared" si="1624"/>
        <v>0.0264438003526301-0.228447644172949i</v>
      </c>
      <c r="Q3138" t="str">
        <f t="shared" si="1625"/>
        <v>-0.0264438003526301+12.5643353957819i</v>
      </c>
      <c r="R3138" t="str">
        <f t="shared" si="1626"/>
        <v>-0.018186579736065-0.00206639485903159i</v>
      </c>
      <c r="S3138" t="str">
        <f t="shared" si="1627"/>
        <v>1.27472771505588i</v>
      </c>
      <c r="T3138" t="str">
        <f t="shared" si="1628"/>
        <v>0.00263409079705656-0.0231829372316357i</v>
      </c>
      <c r="U3138" t="str">
        <f t="shared" si="1629"/>
        <v>0.0000333333333333331-0.0000937507027944056i</v>
      </c>
      <c r="V3138" t="str">
        <f t="shared" si="1630"/>
        <v>6.66666666666667E-06-0.000937507027944056i</v>
      </c>
      <c r="W3138" t="str">
        <f t="shared" si="1631"/>
        <v>0.0000275701852813849-0.0000860818060194467i</v>
      </c>
      <c r="X3138" t="str">
        <f t="shared" si="1632"/>
        <v>0.0000276808534585264-0.0000860025739401787i</v>
      </c>
      <c r="Y3138" t="str">
        <f t="shared" si="1633"/>
        <v>0.009+7.56495510984422i</v>
      </c>
      <c r="Z3138" t="str">
        <f t="shared" si="1634"/>
        <v>-0.000136371561990065-0.0000440723237525726i</v>
      </c>
      <c r="AA3138" t="str">
        <f t="shared" si="1635"/>
        <v>0.00189301471179822-1.58627766591951i</v>
      </c>
      <c r="AB3138" t="str">
        <f t="shared" si="1636"/>
        <v>0.0124235114685088-0.109340758827594i</v>
      </c>
      <c r="AC3138" t="str">
        <f t="shared" si="1637"/>
        <v>0.981905634578207-0.0026917507190045i</v>
      </c>
      <c r="AD3138" t="str">
        <f t="shared" si="1638"/>
        <v>0.0129576174203994-0.11132014758072i</v>
      </c>
      <c r="AE3138" t="str">
        <f t="shared" si="1639"/>
        <v>-6.67318811165118E-06+0.0000146098300965335i</v>
      </c>
      <c r="AF3138" t="str">
        <f t="shared" si="1640"/>
        <v>-15.0796608392559-0.295468784226243i</v>
      </c>
      <c r="AG3138" t="str">
        <f t="shared" si="1641"/>
        <v>0.999360852311612-0.0000751696974564484i</v>
      </c>
      <c r="AH3138" t="str">
        <f t="shared" si="1642"/>
        <v>0.000105029714097459-0.000218471304373953i</v>
      </c>
      <c r="AI3138">
        <f t="shared" si="1643"/>
        <v>-72.309111790957743</v>
      </c>
      <c r="AJ3138">
        <f t="shared" si="1644"/>
        <v>-64.324157158484994</v>
      </c>
      <c r="AK3138"/>
      <c r="AL3138"/>
      <c r="AM3138"/>
      <c r="AN3138"/>
    </row>
    <row r="3139" spans="1:40" x14ac:dyDescent="0.25">
      <c r="A3139"/>
      <c r="B3139">
        <f t="shared" si="1645"/>
        <v>1205000</v>
      </c>
      <c r="C3139" s="237" t="str">
        <f t="shared" si="1613"/>
        <v>-5.26342748352801E-08+0.00203238385007902i</v>
      </c>
      <c r="D3139" s="208" t="str">
        <f t="shared" si="1614"/>
        <v>-5.9570063605354+0.0155816095172725i</v>
      </c>
      <c r="E3139" t="str">
        <f t="shared" si="1615"/>
        <v>2870</v>
      </c>
      <c r="F3139" t="str">
        <f t="shared" si="1616"/>
        <v>0.777000777000777</v>
      </c>
      <c r="G3139" t="str">
        <f t="shared" si="1611"/>
        <v>0.777000777000777</v>
      </c>
      <c r="H3139" t="str">
        <f t="shared" si="1617"/>
        <v>9.1226734012647+0.310805885698281i</v>
      </c>
      <c r="I3139" t="str">
        <f t="shared" si="1618"/>
        <v>4732.02393446963i</v>
      </c>
      <c r="J3139" t="str">
        <f t="shared" si="1612"/>
        <v>-30308.8795789901+1035.21541209605i</v>
      </c>
      <c r="K3139" t="str">
        <f t="shared" si="1619"/>
        <v>0.00532637261516283-0.155944728314016i</v>
      </c>
      <c r="L3139" t="str">
        <f t="shared" si="1620"/>
        <v>0.00040515168260802-0.0100560316609528i</v>
      </c>
      <c r="M3139" t="str">
        <f t="shared" si="1621"/>
        <v>0.00573152429777085-0.166000759974969i</v>
      </c>
      <c r="N3139" t="str">
        <f t="shared" si="1622"/>
        <v>-12.3461335055555i</v>
      </c>
      <c r="O3139" t="str">
        <f t="shared" si="1623"/>
        <v>0.975845677733473+0.218461010820921i</v>
      </c>
      <c r="P3139" t="str">
        <f t="shared" si="1624"/>
        <v>0.024154322266527-0.218461010820921i</v>
      </c>
      <c r="Q3139" t="str">
        <f t="shared" si="1625"/>
        <v>-0.024154322266527+12.5645945163764i</v>
      </c>
      <c r="R3139" t="str">
        <f t="shared" si="1626"/>
        <v>-0.0173906637064844-0.00188897958784082i</v>
      </c>
      <c r="S3139" t="str">
        <f t="shared" si="1627"/>
        <v>1.27578645900526i</v>
      </c>
      <c r="T3139" t="str">
        <f t="shared" si="1628"/>
        <v>0.00240993457950466-0.022186773269847i</v>
      </c>
      <c r="U3139" t="str">
        <f t="shared" si="1629"/>
        <v>0.0000333333333333333-0.0000936729013812984i</v>
      </c>
      <c r="V3139" t="str">
        <f t="shared" si="1630"/>
        <v>6.66666666666667E-06-0.000936729013812984i</v>
      </c>
      <c r="W3139" t="str">
        <f t="shared" si="1631"/>
        <v>0.0000275701303239088-0.0000860117845432462i</v>
      </c>
      <c r="X3139" t="str">
        <f t="shared" si="1632"/>
        <v>0.000027680597991832-0.0000859326173584104i</v>
      </c>
      <c r="Y3139" t="str">
        <f t="shared" si="1633"/>
        <v>0.009+7.5712382951514i</v>
      </c>
      <c r="Z3139" t="str">
        <f t="shared" si="1634"/>
        <v>-0.000136147553811914-0.0000440350763751384i</v>
      </c>
      <c r="AA3139" t="str">
        <f t="shared" si="1635"/>
        <v>0.00188987396277403-1.58496122706546i</v>
      </c>
      <c r="AB3139" t="str">
        <f t="shared" si="1636"/>
        <v>0.0113662937968153-0.10464241873331i</v>
      </c>
      <c r="AC3139" t="str">
        <f t="shared" si="1637"/>
        <v>0.982694425153724-0.00248657397391759i</v>
      </c>
      <c r="AD3139" t="str">
        <f t="shared" si="1638"/>
        <v>0.0118358284852116-0.106455257496626i</v>
      </c>
      <c r="AE3139" t="str">
        <f t="shared" si="1639"/>
        <v>-6.29918448999789E-06+0.0000139724312872737i</v>
      </c>
      <c r="AF3139" t="str">
        <f t="shared" si="1640"/>
        <v>-15.0796797618001-0.295224276181008i</v>
      </c>
      <c r="AG3139" t="str">
        <f t="shared" si="1641"/>
        <v>0.999389287583882-0.0000686370688561341i</v>
      </c>
      <c r="AH3139" t="str">
        <f t="shared" si="1642"/>
        <v>0.0000991896045713358-0.000208960924071349i</v>
      </c>
      <c r="AI3139">
        <f t="shared" si="1643"/>
        <v>-72.716198733886571</v>
      </c>
      <c r="AJ3139">
        <f t="shared" si="1644"/>
        <v>-64.607235760291999</v>
      </c>
      <c r="AK3139"/>
      <c r="AL3139"/>
      <c r="AM3139"/>
      <c r="AN3139"/>
    </row>
    <row r="3140" spans="1:40" x14ac:dyDescent="0.25">
      <c r="A3140"/>
      <c r="B3140">
        <f t="shared" si="1645"/>
        <v>1206000</v>
      </c>
      <c r="C3140" s="237" t="str">
        <f t="shared" si="1613"/>
        <v>-5.25470236695067E-08+0.00203069862300825i</v>
      </c>
      <c r="D3140" s="208" t="str">
        <f t="shared" si="1614"/>
        <v>-5.95700635986648+0.0155686894430633i</v>
      </c>
      <c r="E3140" t="str">
        <f t="shared" si="1615"/>
        <v>2870</v>
      </c>
      <c r="F3140" t="str">
        <f t="shared" si="1616"/>
        <v>0.777000777000777</v>
      </c>
      <c r="G3140" t="str">
        <f t="shared" si="1611"/>
        <v>0.777000777000777</v>
      </c>
      <c r="H3140" t="str">
        <f t="shared" si="1617"/>
        <v>9.12269227751059+0.310548861343022i</v>
      </c>
      <c r="I3140" t="str">
        <f t="shared" si="1618"/>
        <v>4735.95092528661i</v>
      </c>
      <c r="J3140" t="str">
        <f t="shared" si="1612"/>
        <v>-30359.2073072764+1036.0745120231i</v>
      </c>
      <c r="K3140" t="str">
        <f t="shared" si="1619"/>
        <v>0.00531755284565125-0.155815713382711i</v>
      </c>
      <c r="L3140" t="str">
        <f t="shared" si="1620"/>
        <v>0.000404481154455185-0.0100477203190319i</v>
      </c>
      <c r="M3140" t="str">
        <f t="shared" si="1621"/>
        <v>0.00572203400010643-0.165863433701743i</v>
      </c>
      <c r="N3140" t="str">
        <f t="shared" si="1622"/>
        <v>-12.356379259502i</v>
      </c>
      <c r="O3140" t="str">
        <f t="shared" si="1623"/>
        <v>0.978032716853208+0.208451444621362i</v>
      </c>
      <c r="P3140" t="str">
        <f t="shared" si="1624"/>
        <v>0.021967283146792-0.208451444621362i</v>
      </c>
      <c r="Q3140" t="str">
        <f t="shared" si="1625"/>
        <v>-0.021967283146792+12.5648307041234i</v>
      </c>
      <c r="R3140" t="str">
        <f t="shared" si="1626"/>
        <v>-0.0165930777735259-0.00171930516357652i</v>
      </c>
      <c r="S3140" t="str">
        <f t="shared" si="1627"/>
        <v>1.27684520295465i</v>
      </c>
      <c r="T3140" t="str">
        <f t="shared" si="1628"/>
        <v>0.00219528655052784-0.02118679175738i</v>
      </c>
      <c r="U3140" t="str">
        <f t="shared" si="1629"/>
        <v>0.0000333333333333333-0.0000935952289920935i</v>
      </c>
      <c r="V3140" t="str">
        <f t="shared" si="1630"/>
        <v>6.66666666666667E-06-0.000935952289920935i</v>
      </c>
      <c r="W3140" t="str">
        <f t="shared" si="1631"/>
        <v>0.0000275700753210805-0.0000859418803561991i</v>
      </c>
      <c r="X3140" t="str">
        <f t="shared" si="1632"/>
        <v>0.0000276803429785698-0.0000858627779565321i</v>
      </c>
      <c r="Y3140" t="str">
        <f t="shared" si="1633"/>
        <v>0.009+7.57752148045858i</v>
      </c>
      <c r="Z3140" t="str">
        <f t="shared" si="1634"/>
        <v>-0.000135924102630322-0.000043997892151585i</v>
      </c>
      <c r="AA3140" t="str">
        <f t="shared" si="1635"/>
        <v>0.0018867410236768-1.58364697142465i</v>
      </c>
      <c r="AB3140" t="str">
        <f t="shared" si="1636"/>
        <v>0.0103539208548247-0.0999260734188987i</v>
      </c>
      <c r="AC3140" t="str">
        <f t="shared" si="1637"/>
        <v>0.983485163833575-0.00228911725485738i</v>
      </c>
      <c r="AD3140" t="str">
        <f t="shared" si="1638"/>
        <v>0.0107642163506039-0.101578993297779i</v>
      </c>
      <c r="AE3140" t="str">
        <f t="shared" si="1639"/>
        <v>-5.93237803995674E-06+0.0000133334306800019i</v>
      </c>
      <c r="AF3140" t="str">
        <f t="shared" si="1640"/>
        <v>-15.0796986373771-0.294980171899959i</v>
      </c>
      <c r="AG3140" t="str">
        <f t="shared" si="1641"/>
        <v>0.999417741259976-0.000062402906195436i</v>
      </c>
      <c r="AH3140" t="str">
        <f t="shared" si="1642"/>
        <v>0.0000934584323749389-0.000199424467123954i</v>
      </c>
      <c r="AI3140">
        <f t="shared" si="1643"/>
        <v>-73.142171023529926</v>
      </c>
      <c r="AJ3140">
        <f t="shared" si="1644"/>
        <v>-64.89029714392305</v>
      </c>
      <c r="AK3140"/>
      <c r="AL3140"/>
      <c r="AM3140"/>
      <c r="AN3140"/>
    </row>
    <row r="3141" spans="1:40" x14ac:dyDescent="0.25">
      <c r="A3141"/>
      <c r="B3141">
        <f t="shared" si="1645"/>
        <v>1207000</v>
      </c>
      <c r="C3141" s="237" t="str">
        <f t="shared" si="1613"/>
        <v>-5.2459989276766E-08+0.00202901618836012i</v>
      </c>
      <c r="D3141" s="208" t="str">
        <f t="shared" si="1614"/>
        <v>-5.95700635919921+0.0155557907774276i</v>
      </c>
      <c r="E3141" t="str">
        <f t="shared" si="1615"/>
        <v>2870</v>
      </c>
      <c r="F3141" t="str">
        <f t="shared" si="1616"/>
        <v>0.777000777000777</v>
      </c>
      <c r="G3141" t="str">
        <f t="shared" ref="G3141:G3204" si="1646">IF($C$11=$C$7,$C$24,F3141)</f>
        <v>0.777000777000777</v>
      </c>
      <c r="H3141" t="str">
        <f t="shared" si="1617"/>
        <v>9.12271110694277+0.310292261162653i</v>
      </c>
      <c r="I3141" t="str">
        <f t="shared" si="1618"/>
        <v>4739.8779161036i</v>
      </c>
      <c r="J3141" t="str">
        <f t="shared" ref="J3141:J3204" si="1647">IMSUM(COMPLEX(0,2*PI()*B3141*$C$113*$C$112),COMPLEX(0,2*PI()*B3141*$C$113*$C$111),COMPLEX(0,2*PI()*B3141*$C$28*10^-12*$C$111),COMPLEX(-1*2*PI()*B3141*2*PI()*B3141*$C$113*$C$112*$C$28*10^-12*$C$111,0),COMPLEX(1,0))</f>
        <v>-30409.5767839894+1036.93361195015i</v>
      </c>
      <c r="K3141" t="str">
        <f t="shared" si="1619"/>
        <v>0.0053087549565797-0.155686911504278i</v>
      </c>
      <c r="L3141" t="str">
        <f t="shared" si="1620"/>
        <v>0.000403812288621123-0.0100394226821486i</v>
      </c>
      <c r="M3141" t="str">
        <f t="shared" si="1621"/>
        <v>0.00571256724520082-0.165726334186427i</v>
      </c>
      <c r="N3141" t="str">
        <f t="shared" si="1622"/>
        <v>-12.3666250134485i</v>
      </c>
      <c r="O3141" t="str">
        <f t="shared" si="1623"/>
        <v>0.980117087423114+0.198419996324038i</v>
      </c>
      <c r="P3141" t="str">
        <f t="shared" si="1624"/>
        <v>0.019882912576886-0.198419996324038i</v>
      </c>
      <c r="Q3141" t="str">
        <f t="shared" si="1625"/>
        <v>-0.019882912576886+12.5650450097725i</v>
      </c>
      <c r="R3141" t="str">
        <f t="shared" si="1626"/>
        <v>-0.0157938918602307-0.00155740659827008i</v>
      </c>
      <c r="S3141" t="str">
        <f t="shared" si="1627"/>
        <v>1.27790394690403i</v>
      </c>
      <c r="T3141" t="str">
        <f t="shared" si="1628"/>
        <v>0.00199021603886371-0.0201830767451642i</v>
      </c>
      <c r="U3141" t="str">
        <f t="shared" si="1629"/>
        <v>0.0000333333333333334-0.0000935176853061019i</v>
      </c>
      <c r="V3141" t="str">
        <f t="shared" si="1630"/>
        <v>6.66666666666667E-06-0.000935176853061019i</v>
      </c>
      <c r="W3141" t="str">
        <f t="shared" si="1631"/>
        <v>0.000027570020272901-0.0000858720931667662i</v>
      </c>
      <c r="X3141" t="str">
        <f t="shared" si="1632"/>
        <v>0.0000276800884170889-0.0000857930554432785i</v>
      </c>
      <c r="Y3141" t="str">
        <f t="shared" si="1633"/>
        <v>0.009+7.58380466576576i</v>
      </c>
      <c r="Z3141" t="str">
        <f t="shared" si="1634"/>
        <v>-0.000135701206600139-0.0000439607709201274i</v>
      </c>
      <c r="AA3141" t="str">
        <f t="shared" si="1635"/>
        <v>0.00188361586863367-1.58233489357048i</v>
      </c>
      <c r="AB3141" t="str">
        <f t="shared" si="1636"/>
        <v>0.00938671962684916-0.0951921193048979i</v>
      </c>
      <c r="AC3141" t="str">
        <f t="shared" si="1637"/>
        <v>0.984277781291243-0.00209941801653591i</v>
      </c>
      <c r="AD3141" t="str">
        <f t="shared" si="1638"/>
        <v>0.00974289623828298-0.096691875710279i</v>
      </c>
      <c r="AE3141" t="str">
        <f t="shared" si="1639"/>
        <v>-5.57277217325196E-06+0.0000126928989726858i</v>
      </c>
      <c r="AF3141" t="str">
        <f t="shared" si="1640"/>
        <v>-15.079717466142-0.294736470385225i</v>
      </c>
      <c r="AG3141" t="str">
        <f t="shared" si="1641"/>
        <v>0.999446210311306-0.0000564671312220938i</v>
      </c>
      <c r="AH3141" t="str">
        <f t="shared" si="1642"/>
        <v>0.0000878362539495219-0.000189863015452725i</v>
      </c>
      <c r="AI3141">
        <f t="shared" si="1643"/>
        <v>-73.588912059844262</v>
      </c>
      <c r="AJ3141">
        <f t="shared" si="1644"/>
        <v>-65.173341150543521</v>
      </c>
      <c r="AK3141"/>
      <c r="AL3141"/>
      <c r="AM3141"/>
      <c r="AN3141"/>
    </row>
    <row r="3142" spans="1:40" x14ac:dyDescent="0.25">
      <c r="A3142"/>
      <c r="B3142">
        <f t="shared" si="1645"/>
        <v>1208000</v>
      </c>
      <c r="C3142" s="237" t="str">
        <f t="shared" ref="C3142:C3205" si="1648">IMPRODUCT(COMPLEX(-1,0),IMDIV(IMPRODUCT(G3142,COMPLEX($C$100+$C$101,0)),COMPLEX($C$100,2*PI()*B3142*$C$103*$C$102*(2*$C$100+$C$101))))</f>
        <v>-5.2373170939564E-08+0.00202733653919981i</v>
      </c>
      <c r="D3142" s="208" t="str">
        <f t="shared" ref="D3142:D3205" si="1649">IMPRODUCT(COMPLEX($C$106,0),IMSUB(C3142,G3142))</f>
        <v>-5.9570063585336+0.0155429134671985i</v>
      </c>
      <c r="E3142" t="str">
        <f t="shared" ref="E3142:E3205" si="1650">IMDIV(COMPLEX($C$20*10^3,0),COMPLEX(1,2*PI()*B3142*$C$20*1000*$C$29*10^-12))</f>
        <v>2870</v>
      </c>
      <c r="F3142" t="str">
        <f t="shared" ref="F3142:F3205" si="1651">IMDIV(COMPLEX($C$22*1000,0),IMSUM(COMPLEX($C$22*1000,0),E3142))</f>
        <v>0.777000777000777</v>
      </c>
      <c r="G3142" t="str">
        <f t="shared" si="1646"/>
        <v>0.777000777000777</v>
      </c>
      <c r="H3142" t="str">
        <f t="shared" ref="H3142:H3205" si="1652">IMPRODUCT(COMPLEX($C$108,0),IMPRODUCT(COMPLEX(-1,0),D3142),IMDIV(COMPLEX(0,2*PI()*B3142*$C$109*$C$110),COMPLEX(1,2*PI()*B3142*$C$109*$C$110)))</f>
        <v>9.12272988971589+0.310036084109416i</v>
      </c>
      <c r="I3142" t="str">
        <f t="shared" ref="I3142:I3205" si="1653">COMPLEX(0,2*PI()*B3142*$C$113*$C$112*$C$114)</f>
        <v>4743.80490692059i</v>
      </c>
      <c r="J3142" t="str">
        <f t="shared" si="1647"/>
        <v>-30459.9880091289+1037.7927118772i</v>
      </c>
      <c r="K3142" t="str">
        <f t="shared" ref="K3142:K3205" si="1654">IMDIV(I3142,J3142)</f>
        <v>0.00529997887565862-0.155558322152006i</v>
      </c>
      <c r="L3142" t="str">
        <f t="shared" ref="L3142:L3205" si="1655">IMDIV(COMPLEX($C$117,0),COMPLEX(1,2*PI()*B3142*$C$115*$C$116))</f>
        <v>0.000403145079618551-0.0100311387164876i</v>
      </c>
      <c r="M3142" t="str">
        <f t="shared" ref="M3142:M3205" si="1656">IMSUM(K3142,L3142)</f>
        <v>0.00570312395527717-0.165589460868494i</v>
      </c>
      <c r="N3142" t="str">
        <f t="shared" ref="N3142:N3205" si="1657">COMPLEX(0,-2*PI()*B3142*$C$43)</f>
        <v>-12.376870767395i</v>
      </c>
      <c r="O3142" t="str">
        <f t="shared" ref="O3142:O3205" si="1658">IMEXP(N3142)</f>
        <v>0.982098570637318+0.188367718975775i</v>
      </c>
      <c r="P3142" t="str">
        <f t="shared" ref="P3142:P3205" si="1659">IMSUB(COMPLEX(1,0),O3142)</f>
        <v>0.017901429362682-0.188367718975775i</v>
      </c>
      <c r="Q3142" t="str">
        <f t="shared" ref="Q3142:Q3205" si="1660">IMSUM(COMPLEX(0,2*PI()*B3142*$C$43),O3142,COMPLEX(-1,0))</f>
        <v>-0.017901429362682+12.5652384863708i</v>
      </c>
      <c r="R3142" t="str">
        <f t="shared" ref="R3142:R3205" si="1661">IMDIV(P3142,Q3142)</f>
        <v>-0.0149931766583583-0.00140331837624382i</v>
      </c>
      <c r="S3142" t="str">
        <f t="shared" ref="S3142:S3205" si="1662">IMDIV(COMPLEX(0,2*PI()*B3142*$C$123),COMPLEX($C$124,0))</f>
        <v>1.27896269085341i</v>
      </c>
      <c r="T3142" t="str">
        <f t="shared" ref="T3142:T3205" si="1663">IMPRODUCT(R3142,S3142)</f>
        <v>0.00179479184660483-0.0191757135634145i</v>
      </c>
      <c r="U3142" t="str">
        <f t="shared" ref="U3142:U3205" si="1664">IMDIV(COMPLEX(1,2*PI()*B3142*$C$16*10^-3*$C$15*10^-6),COMPLEX(0,2*PI()*B3142*$C$15*10^-6))</f>
        <v>0.0000333333333333335-0.0000934402700036964i</v>
      </c>
      <c r="V3142" t="str">
        <f t="shared" ref="V3142:V3205" si="1665">IMSUM(COMPLEX($C$18*10^-3,0),IMDIV(COMPLEX(1,0),COMPLEX(0,2*PI()*B3142*($C$17*1*10^-6))))</f>
        <v>6.66666666666667E-06-0.000934402700036964i</v>
      </c>
      <c r="W3142" t="str">
        <f t="shared" ref="W3142:W3205" si="1666">IMDIV(IMPRODUCT(U3142,V3142),IMSUM(U3142,V3142))</f>
        <v>0.0000275699651793707-0.0000858024226843724i</v>
      </c>
      <c r="X3142" t="str">
        <f t="shared" ref="X3142:X3205" si="1667">IMDIV(IMPRODUCT(COMPLEX($C$19,0),W3142),IMSUM(COMPLEX($C$19,0),W3142))</f>
        <v>0.0000276798343057442-0.0000857234495283475i</v>
      </c>
      <c r="Y3142" t="str">
        <f t="shared" ref="Y3142:Y3205" si="1668">COMPLEX($C$13*10^-3,2*PI()*B3142*$C$12*0.000001)</f>
        <v>0.009+7.59008785107294i</v>
      </c>
      <c r="Z3142" t="str">
        <f t="shared" ref="Z3142:Z3205" si="1669">IMPRODUCT(COMPLEX($C$6,0),IMDIV(X3142,IMSUM(X3142,Y3142)))</f>
        <v>-0.000135478863883848-0.0000439237125195349i</v>
      </c>
      <c r="AA3142" t="str">
        <f t="shared" ref="AA3142:AA3205" si="1670">IMDIV(COMPLEX($C$6,0),IMSUM(X3142,Y3142))</f>
        <v>0.00188049847187882-1.58102498809435i</v>
      </c>
      <c r="AB3142" t="str">
        <f t="shared" ref="AB3142:AB3205" si="1671">IMPRODUCT(COMPLEX($C$119,0),T3142)</f>
        <v>0.0084650146133146-0.0904409588455068i</v>
      </c>
      <c r="AC3142" t="str">
        <f t="shared" ref="AC3142:AC3205" si="1672">IMSUM(COMPLEX(1,0),IMPRODUCT(AB3142,M3142))</f>
        <v>0.985072207411966-0.00191751320499273i</v>
      </c>
      <c r="AD3142" t="str">
        <f t="shared" ref="AD3142:AD3205" si="1673">IMDIV(AB3142,AC3142)</f>
        <v>0.00877197790526636-0.0917944266234113i</v>
      </c>
      <c r="AE3142" t="str">
        <f t="shared" ref="AE3142:AE3205" si="1674">IMPRODUCT(AD3142,AA3142,X3142)</f>
        <v>-5.22036960652198E-06+0.0000120509067940704i</v>
      </c>
      <c r="AF3142" t="str">
        <f t="shared" ref="AF3142:AF3205" si="1675">IMSUB(D3142,H3142)</f>
        <v>-15.0797362482495-0.294493170642218i</v>
      </c>
      <c r="AG3142" t="str">
        <f t="shared" ref="AG3142:AG3205" si="1676">IMSUM(COMPLEX(1,0),IMPRODUCT(AD3142,AA3142,COMPLEX($C$127,0)))</f>
        <v>0.999474691712622-0.0000508296346628725i</v>
      </c>
      <c r="AH3142" t="str">
        <f t="shared" ref="AH3142:AH3205" si="1677">IMDIV(IMPRODUCT(AE3142,AF3142),AG3142)</f>
        <v>0.000082323114997252-0.000180277649699027i</v>
      </c>
      <c r="AI3142">
        <f t="shared" ref="AI3142:AI3205" si="1678">20*LOG10(IMABS(AH3142))</f>
        <v>-74.058602953782739</v>
      </c>
      <c r="AJ3142">
        <f t="shared" ref="AJ3142:AJ3205" si="1679">IMARGUMENT(AH3142)*180/PI()</f>
        <v>-65.456367623792559</v>
      </c>
      <c r="AK3142"/>
      <c r="AL3142"/>
      <c r="AM3142"/>
      <c r="AN3142"/>
    </row>
    <row r="3143" spans="1:40" x14ac:dyDescent="0.25">
      <c r="A3143"/>
      <c r="B3143">
        <f t="shared" si="1645"/>
        <v>1209000</v>
      </c>
      <c r="C3143" s="237" t="str">
        <f t="shared" si="1648"/>
        <v>-5.22865679433722E-08+0.00202565966861545i</v>
      </c>
      <c r="D3143" s="208" t="str">
        <f t="shared" si="1649"/>
        <v>-5.95700635786965+0.0155300574593851i</v>
      </c>
      <c r="E3143" t="str">
        <f t="shared" si="1650"/>
        <v>2870</v>
      </c>
      <c r="F3143" t="str">
        <f t="shared" si="1651"/>
        <v>0.777000777000777</v>
      </c>
      <c r="G3143" t="str">
        <f t="shared" si="1646"/>
        <v>0.777000777000777</v>
      </c>
      <c r="H3143" t="str">
        <f t="shared" si="1652"/>
        <v>9.1227486259839+0.309780329139001i</v>
      </c>
      <c r="I3143" t="str">
        <f t="shared" si="1653"/>
        <v>4747.73189773758i</v>
      </c>
      <c r="J3143" t="str">
        <f t="shared" si="1647"/>
        <v>-30510.4409826951+1038.65181180425i</v>
      </c>
      <c r="K3143" t="str">
        <f t="shared" si="1654"/>
        <v>0.00529122453089649-0.155429944800916i</v>
      </c>
      <c r="L3143" t="str">
        <f t="shared" si="1655"/>
        <v>0.000402479521982801-0.010022868388345i</v>
      </c>
      <c r="M3143" t="str">
        <f t="shared" si="1656"/>
        <v>0.00569370405287929-0.165452813189261i</v>
      </c>
      <c r="N3143" t="str">
        <f t="shared" si="1657"/>
        <v>-12.3871165213416i</v>
      </c>
      <c r="O3143" t="str">
        <f t="shared" si="1658"/>
        <v>0.983976958490518+0.17829566780982i</v>
      </c>
      <c r="P3143" t="str">
        <f t="shared" si="1659"/>
        <v>0.016023041509482-0.17829566780982i</v>
      </c>
      <c r="Q3143" t="str">
        <f t="shared" si="1660"/>
        <v>-0.016023041509482+12.5654121891514i</v>
      </c>
      <c r="R3143" t="str">
        <f t="shared" si="1661"/>
        <v>-0.0141910036281721-0.00125707443826826i</v>
      </c>
      <c r="S3143" t="str">
        <f t="shared" si="1662"/>
        <v>1.28002143480279i</v>
      </c>
      <c r="T3143" t="str">
        <f t="shared" si="1663"/>
        <v>0.00160908222612605-0.0181647888254245i</v>
      </c>
      <c r="U3143" t="str">
        <f t="shared" si="1664"/>
        <v>0.0000333333333333333-0.0000933629827663064i</v>
      </c>
      <c r="V3143" t="str">
        <f t="shared" si="1665"/>
        <v>6.66666666666667E-06-0.000933629827663064i</v>
      </c>
      <c r="W3143" t="str">
        <f t="shared" si="1666"/>
        <v>0.0000275699100404902-0.0000857328686194039i</v>
      </c>
      <c r="X3143" t="str">
        <f t="shared" si="1667"/>
        <v>0.0000276795806428981-0.0000856539599223976i</v>
      </c>
      <c r="Y3143" t="str">
        <f t="shared" si="1668"/>
        <v>0.009+7.59637103638012i</v>
      </c>
      <c r="Z3143" t="str">
        <f t="shared" si="1669"/>
        <v>-0.000135257072651528-0.000043886716789131i</v>
      </c>
      <c r="AA3143" t="str">
        <f t="shared" si="1670"/>
        <v>0.00187738880775295-1.57971724960551i</v>
      </c>
      <c r="AB3143" t="str">
        <f t="shared" si="1671"/>
        <v>0.00758912772194067-0.0856730005464792i</v>
      </c>
      <c r="AC3143" t="str">
        <f t="shared" si="1672"/>
        <v>0.985868371292488-0.00174343924168151i</v>
      </c>
      <c r="AD3143" t="str">
        <f t="shared" si="1673"/>
        <v>0.00785156563231656-0.0868871690310407i</v>
      </c>
      <c r="AE3143" t="str">
        <f t="shared" si="1674"/>
        <v>-4.87517236303311E-06+0.0000114075246968603i</v>
      </c>
      <c r="AF3143" t="str">
        <f t="shared" si="1675"/>
        <v>-15.0797549838536-0.294250271679616i</v>
      </c>
      <c r="AG3143" t="str">
        <f t="shared" si="1676"/>
        <v>0.999503182442328-0.0000454902762853324i</v>
      </c>
      <c r="AH3143" t="str">
        <f t="shared" si="1677"/>
        <v>0.0000769190505150461-0.000170669449118626i</v>
      </c>
      <c r="AI3143">
        <f t="shared" si="1678"/>
        <v>-74.553788778968368</v>
      </c>
      <c r="AJ3143">
        <f t="shared" si="1679"/>
        <v>-65.739376409794886</v>
      </c>
      <c r="AK3143"/>
      <c r="AL3143"/>
      <c r="AM3143"/>
      <c r="AN3143"/>
    </row>
    <row r="3144" spans="1:40" x14ac:dyDescent="0.25">
      <c r="A3144"/>
      <c r="B3144">
        <f t="shared" si="1645"/>
        <v>1210000</v>
      </c>
      <c r="C3144" s="237" t="str">
        <f t="shared" si="1648"/>
        <v>-5.22001795766138E-08+0.00202398556971799i</v>
      </c>
      <c r="D3144" s="208" t="str">
        <f t="shared" si="1649"/>
        <v>-5.95700635720734+0.0155172227011713i</v>
      </c>
      <c r="E3144" t="str">
        <f t="shared" si="1650"/>
        <v>2870</v>
      </c>
      <c r="F3144" t="str">
        <f t="shared" si="1651"/>
        <v>0.777000777000777</v>
      </c>
      <c r="G3144" t="str">
        <f t="shared" si="1646"/>
        <v>0.777000777000777</v>
      </c>
      <c r="H3144" t="str">
        <f t="shared" si="1652"/>
        <v>9.12276731590012+0.309524995210519i</v>
      </c>
      <c r="I3144" t="str">
        <f t="shared" si="1653"/>
        <v>4751.65888855456i</v>
      </c>
      <c r="J3144" t="str">
        <f t="shared" si="1647"/>
        <v>-30560.9357046879+1039.5109117313i</v>
      </c>
      <c r="K3144" t="str">
        <f t="shared" si="1654"/>
        <v>0.00528249185059861-0.155301778927754i</v>
      </c>
      <c r="L3144" t="str">
        <f t="shared" si="1655"/>
        <v>0.000401815610271689-0.0100146116641268i</v>
      </c>
      <c r="M3144" t="str">
        <f t="shared" si="1656"/>
        <v>0.0056843074608703-0.165316390591881i</v>
      </c>
      <c r="N3144" t="str">
        <f t="shared" si="1657"/>
        <v>-12.3973622752881i</v>
      </c>
      <c r="O3144" t="str">
        <f t="shared" si="1658"/>
        <v>0.985752053799746+0.168204900135469i</v>
      </c>
      <c r="P3144" t="str">
        <f t="shared" si="1659"/>
        <v>0.014247946200254-0.168204900135469i</v>
      </c>
      <c r="Q3144" t="str">
        <f t="shared" si="1660"/>
        <v>-0.014247946200254+12.5655671754236i</v>
      </c>
      <c r="R3144" t="str">
        <f t="shared" si="1661"/>
        <v>-0.0133874449979656-0.00111870816556995i</v>
      </c>
      <c r="S3144" t="str">
        <f t="shared" si="1662"/>
        <v>1.28108017875217i</v>
      </c>
      <c r="T3144" t="str">
        <f t="shared" si="1663"/>
        <v>0.00143315485671986-0.0171503904310286i</v>
      </c>
      <c r="U3144" t="str">
        <f t="shared" si="1664"/>
        <v>0.0000333333333333333-0.0000932858232764171i</v>
      </c>
      <c r="V3144" t="str">
        <f t="shared" si="1665"/>
        <v>6.66666666666667E-06-0.000932858232764171i</v>
      </c>
      <c r="W3144" t="str">
        <f t="shared" si="1666"/>
        <v>0.0000275698548562605-0.0000856634306832065i</v>
      </c>
      <c r="X3144" t="str">
        <f t="shared" si="1667"/>
        <v>0.0000276793274269197-0.0000855845863370458i</v>
      </c>
      <c r="Y3144" t="str">
        <f t="shared" si="1668"/>
        <v>0.009+7.6026542216873i</v>
      </c>
      <c r="Z3144" t="str">
        <f t="shared" si="1669"/>
        <v>-0.000135035831080822-0.0000438497835687899i</v>
      </c>
      <c r="AA3144" t="str">
        <f t="shared" si="1670"/>
        <v>0.00187428685070278-1.57841167273108i</v>
      </c>
      <c r="AB3144" t="str">
        <f t="shared" si="1671"/>
        <v>0.00675937815754269-0.0808886589814516i</v>
      </c>
      <c r="AC3144" t="str">
        <f t="shared" si="1672"/>
        <v>0.986666201241061-0.00157723200739861i</v>
      </c>
      <c r="AD3144" t="str">
        <f t="shared" si="1673"/>
        <v>0.00698175821306786-0.0819706269731339i</v>
      </c>
      <c r="AE3144" t="str">
        <f t="shared" si="1674"/>
        <v>-4.53718177447691E-06+0.0000107628231509605i</v>
      </c>
      <c r="AF3144" t="str">
        <f t="shared" si="1675"/>
        <v>-15.0797736731075-0.294007772509348i</v>
      </c>
      <c r="AG3144" t="str">
        <f t="shared" si="1676"/>
        <v>0.999531679482803-0.0000404488849632586i</v>
      </c>
      <c r="AH3144" t="str">
        <f t="shared" si="1677"/>
        <v>0.0000716240848297025-0.000161039491476752i</v>
      </c>
      <c r="AI3144">
        <f t="shared" si="1678"/>
        <v>-75.07746434400083</v>
      </c>
      <c r="AJ3144">
        <f t="shared" si="1679"/>
        <v>-66.022367357159922</v>
      </c>
      <c r="AK3144"/>
      <c r="AL3144"/>
      <c r="AM3144"/>
      <c r="AN3144"/>
    </row>
    <row r="3145" spans="1:40" x14ac:dyDescent="0.25">
      <c r="A3145"/>
      <c r="B3145">
        <f t="shared" si="1645"/>
        <v>1211000</v>
      </c>
      <c r="C3145" s="237" t="str">
        <f t="shared" si="1648"/>
        <v>-5.21140051306488E-08+0.00202231423564117i</v>
      </c>
      <c r="D3145" s="208" t="str">
        <f t="shared" si="1649"/>
        <v>-5.95700635654666+0.0155044091399156i</v>
      </c>
      <c r="E3145" t="str">
        <f t="shared" si="1650"/>
        <v>2870</v>
      </c>
      <c r="F3145" t="str">
        <f t="shared" si="1651"/>
        <v>0.777000777000777</v>
      </c>
      <c r="G3145" t="str">
        <f t="shared" si="1646"/>
        <v>0.777000777000777</v>
      </c>
      <c r="H3145" t="str">
        <f t="shared" si="1652"/>
        <v>9.12278595961724+0.309270081286505i</v>
      </c>
      <c r="I3145" t="str">
        <f t="shared" si="1653"/>
        <v>4755.58587937155i</v>
      </c>
      <c r="J3145" t="str">
        <f t="shared" si="1647"/>
        <v>-30611.4721751073+1040.37001165836i</v>
      </c>
      <c r="K3145" t="str">
        <f t="shared" si="1654"/>
        <v>0.00527378076336557-0.155173824010986i</v>
      </c>
      <c r="L3145" t="str">
        <f t="shared" si="1655"/>
        <v>0.000401153339065433-0.0100063685103495i</v>
      </c>
      <c r="M3145" t="str">
        <f t="shared" si="1656"/>
        <v>0.005674934102431-0.165180192521336i</v>
      </c>
      <c r="N3145" t="str">
        <f t="shared" si="1657"/>
        <v>-12.4076080292346i</v>
      </c>
      <c r="O3145" t="str">
        <f t="shared" si="1658"/>
        <v>0.98742367022518+0.158096475226472i</v>
      </c>
      <c r="P3145" t="str">
        <f t="shared" si="1659"/>
        <v>0.01257632977482-0.158096475226472i</v>
      </c>
      <c r="Q3145" t="str">
        <f t="shared" si="1660"/>
        <v>-0.01257632977482+12.5657045044611i</v>
      </c>
      <c r="R3145" t="str">
        <f t="shared" si="1661"/>
        <v>-0.0125825737632113-0.000988252363673614i</v>
      </c>
      <c r="S3145" t="str">
        <f t="shared" si="1662"/>
        <v>1.28213892270156i</v>
      </c>
      <c r="T3145" t="str">
        <f t="shared" si="1663"/>
        <v>0.00126707682091776-0.0161326075695766i</v>
      </c>
      <c r="U3145" t="str">
        <f t="shared" si="1664"/>
        <v>0.0000333333333333333-0.0000932087912175598i</v>
      </c>
      <c r="V3145" t="str">
        <f t="shared" si="1665"/>
        <v>6.66666666666667E-06-0.000932087912175598i</v>
      </c>
      <c r="W3145" t="str">
        <f t="shared" si="1666"/>
        <v>0.0000275697996266822-0.0000855941085880771i</v>
      </c>
      <c r="X3145" t="str">
        <f t="shared" si="1667"/>
        <v>0.0000276790746561847-0.0000855153284848592i</v>
      </c>
      <c r="Y3145" t="str">
        <f t="shared" si="1668"/>
        <v>0.009+7.60893740699448i</v>
      </c>
      <c r="Z3145" t="str">
        <f t="shared" si="1669"/>
        <v>-0.000134815137356884-0.0000438129126989339i</v>
      </c>
      <c r="AA3145" t="str">
        <f t="shared" si="1670"/>
        <v>0.00187119257528046-1.57710825211588i</v>
      </c>
      <c r="AB3145" t="str">
        <f t="shared" si="1671"/>
        <v>0.00597608231035307-0.0760883548059729i</v>
      </c>
      <c r="AC3145" t="str">
        <f t="shared" si="1672"/>
        <v>0.98746562477782-0.00141892682603376i</v>
      </c>
      <c r="AD3145" t="str">
        <f t="shared" si="1673"/>
        <v>0.00616264894371558-0.0770453254767073i</v>
      </c>
      <c r="AE3145" t="str">
        <f t="shared" si="1674"/>
        <v>-0.0000042063984828012+0.000010116872536683i</v>
      </c>
      <c r="AF3145" t="str">
        <f t="shared" si="1675"/>
        <v>-15.0797923161639-0.293765672146589i</v>
      </c>
      <c r="AG3145" t="str">
        <f t="shared" si="1676"/>
        <v>0.999560179820722-0.0000357052587449693i</v>
      </c>
      <c r="AH3145" t="str">
        <f t="shared" si="1677"/>
        <v>0.0000664382316335425-0.000151388852942856i</v>
      </c>
      <c r="AI3145">
        <f t="shared" si="1678"/>
        <v>-75.633186822020164</v>
      </c>
      <c r="AJ3145">
        <f t="shared" si="1679"/>
        <v>-66.305340317009367</v>
      </c>
      <c r="AK3145"/>
      <c r="AL3145"/>
      <c r="AM3145"/>
      <c r="AN3145"/>
    </row>
    <row r="3146" spans="1:40" x14ac:dyDescent="0.25">
      <c r="A3146"/>
      <c r="B3146">
        <f t="shared" si="1645"/>
        <v>1212000</v>
      </c>
      <c r="C3146" s="237" t="str">
        <f t="shared" si="1648"/>
        <v>-5.20280438997593E-08+0.00202064565954137i</v>
      </c>
      <c r="D3146" s="208" t="str">
        <f t="shared" si="1649"/>
        <v>-5.95700635588763+0.0154916167231505i</v>
      </c>
      <c r="E3146" t="str">
        <f t="shared" si="1650"/>
        <v>2870</v>
      </c>
      <c r="F3146" t="str">
        <f t="shared" si="1651"/>
        <v>0.777000777000777</v>
      </c>
      <c r="G3146" t="str">
        <f t="shared" si="1646"/>
        <v>0.777000777000777</v>
      </c>
      <c r="H3146" t="str">
        <f t="shared" si="1652"/>
        <v>9.12280455728737+0.309015586332889i</v>
      </c>
      <c r="I3146" t="str">
        <f t="shared" si="1653"/>
        <v>4759.51287018854i</v>
      </c>
      <c r="J3146" t="str">
        <f t="shared" si="1647"/>
        <v>-30662.0503939533+1041.22911158541i</v>
      </c>
      <c r="K3146" t="str">
        <f t="shared" si="1654"/>
        <v>0.00526509119809158-0.155046079530789i</v>
      </c>
      <c r="L3146" t="str">
        <f t="shared" si="1655"/>
        <v>0.000400492702966529-0.00999813889363929i</v>
      </c>
      <c r="M3146" t="str">
        <f t="shared" si="1656"/>
        <v>0.00566558390105811-0.165044218424428i</v>
      </c>
      <c r="N3146" t="str">
        <f t="shared" si="1657"/>
        <v>-12.4178537831811i</v>
      </c>
      <c r="O3146" t="str">
        <f t="shared" si="1658"/>
        <v>0.988991632289629+0.147971454210246i</v>
      </c>
      <c r="P3146" t="str">
        <f t="shared" si="1659"/>
        <v>0.0110083677103709-0.147971454210246i</v>
      </c>
      <c r="Q3146" t="str">
        <f t="shared" si="1660"/>
        <v>-0.0110083677103709+12.5658252373913i</v>
      </c>
      <c r="R3146" t="str">
        <f t="shared" si="1661"/>
        <v>-0.0117764636854785-0.000865739246111923i</v>
      </c>
      <c r="S3146" t="str">
        <f t="shared" si="1662"/>
        <v>1.28319766665094i</v>
      </c>
      <c r="T3146" t="str">
        <f t="shared" si="1663"/>
        <v>0.00111091458053896-0.0151115307226055i</v>
      </c>
      <c r="U3146" t="str">
        <f t="shared" si="1664"/>
        <v>0.0000333333333333335-0.0000931318862743112i</v>
      </c>
      <c r="V3146" t="str">
        <f t="shared" si="1665"/>
        <v>6.66666666666667E-06-0.000931318862743112i</v>
      </c>
      <c r="W3146" t="str">
        <f t="shared" si="1666"/>
        <v>0.0000275697443517562-0.0000855249020472633i</v>
      </c>
      <c r="X3146" t="str">
        <f t="shared" si="1667"/>
        <v>0.0000276788223290758-0.0000854461860793546i</v>
      </c>
      <c r="Y3146" t="str">
        <f t="shared" si="1668"/>
        <v>0.009+7.61522059230166i</v>
      </c>
      <c r="Z3146" t="str">
        <f t="shared" si="1669"/>
        <v>-0.000134594989672362-0.0000437761040205322i</v>
      </c>
      <c r="AA3146" t="str">
        <f t="shared" si="1670"/>
        <v>0.00186810595614312-1.57580698242244i</v>
      </c>
      <c r="AB3146" t="str">
        <f t="shared" si="1671"/>
        <v>0.00523955364305656-0.0712725147701057i</v>
      </c>
      <c r="AC3146" t="str">
        <f t="shared" si="1672"/>
        <v>0.988266568635393-0.00126855844818057i</v>
      </c>
      <c r="AD3146" t="str">
        <f t="shared" si="1673"/>
        <v>0.0053943256134489-0.0721117904971538i</v>
      </c>
      <c r="AE3146" t="str">
        <f t="shared" si="1674"/>
        <v>-3.88282244214175E-06+9.46974313804499E-06i</v>
      </c>
      <c r="AF3146" t="str">
        <f t="shared" si="1675"/>
        <v>-15.079810913175-0.293523969609738i</v>
      </c>
      <c r="AG3146" t="str">
        <f t="shared" si="1676"/>
        <v>0.999588680447373-0.0000312591649255373i</v>
      </c>
      <c r="AH3146" t="str">
        <f t="shared" si="1677"/>
        <v>0.0000613614940216031-0.000141718607986922i</v>
      </c>
      <c r="AI3146">
        <f t="shared" si="1678"/>
        <v>-76.225226007109313</v>
      </c>
      <c r="AJ3146">
        <f t="shared" si="1679"/>
        <v>-66.58829514297598</v>
      </c>
      <c r="AK3146"/>
      <c r="AL3146"/>
      <c r="AM3146"/>
      <c r="AN3146"/>
    </row>
    <row r="3147" spans="1:40" x14ac:dyDescent="0.25">
      <c r="A3147"/>
      <c r="B3147">
        <f t="shared" si="1645"/>
        <v>1213000</v>
      </c>
      <c r="C3147" s="237" t="str">
        <f t="shared" si="1648"/>
        <v>-5.1942295181135E-08+0.00201897983459754i</v>
      </c>
      <c r="D3147" s="208" t="str">
        <f t="shared" si="1649"/>
        <v>-5.95700635523022+0.0154788453985811i</v>
      </c>
      <c r="E3147" t="str">
        <f t="shared" si="1650"/>
        <v>2870</v>
      </c>
      <c r="F3147" t="str">
        <f t="shared" si="1651"/>
        <v>0.777000777000777</v>
      </c>
      <c r="G3147" t="str">
        <f t="shared" si="1646"/>
        <v>0.777000777000777</v>
      </c>
      <c r="H3147" t="str">
        <f t="shared" si="1652"/>
        <v>9.12282310906192+0.308761509318993i</v>
      </c>
      <c r="I3147" t="str">
        <f t="shared" si="1653"/>
        <v>4763.43986100552i</v>
      </c>
      <c r="J3147" t="str">
        <f t="shared" si="1647"/>
        <v>-30712.6703612259+1042.08821151246i</v>
      </c>
      <c r="K3147" t="str">
        <f t="shared" si="1654"/>
        <v>0.00525642308396331-0.154918544969044i</v>
      </c>
      <c r="L3147" t="str">
        <f t="shared" si="1655"/>
        <v>0.000399833696599628-0.00998992278073112i</v>
      </c>
      <c r="M3147" t="str">
        <f t="shared" si="1656"/>
        <v>0.00565625678056294-0.164908467749775i</v>
      </c>
      <c r="N3147" t="str">
        <f t="shared" si="1657"/>
        <v>-12.4280995371276i</v>
      </c>
      <c r="O3147" t="str">
        <f t="shared" si="1658"/>
        <v>0.990455775396972+0.137830899956369i</v>
      </c>
      <c r="P3147" t="str">
        <f t="shared" si="1659"/>
        <v>0.00954422460302795-0.137830899956369i</v>
      </c>
      <c r="Q3147" t="str">
        <f t="shared" si="1660"/>
        <v>-0.00954422460302795+12.565930437084i</v>
      </c>
      <c r="R3147" t="str">
        <f t="shared" si="1661"/>
        <v>-0.0109691892909974-0.000751200417986083i</v>
      </c>
      <c r="S3147" t="str">
        <f t="shared" si="1662"/>
        <v>1.28425641060032i</v>
      </c>
      <c r="T3147" t="str">
        <f t="shared" si="1663"/>
        <v>0.000964733952444267-0.0140872516660518i</v>
      </c>
      <c r="U3147" t="str">
        <f t="shared" si="1664"/>
        <v>0.0000333333333333332-0.0000930551081322872i</v>
      </c>
      <c r="V3147" t="str">
        <f t="shared" si="1665"/>
        <v>6.66666666666667E-06-0.000930551081322872i</v>
      </c>
      <c r="W3147" t="str">
        <f t="shared" si="1666"/>
        <v>0.0000275696890314823-0.0000854558107749558i</v>
      </c>
      <c r="X3147" t="str">
        <f t="shared" si="1667"/>
        <v>0.0000276785704439812-0.0000853771588349916i</v>
      </c>
      <c r="Y3147" t="str">
        <f t="shared" si="1668"/>
        <v>0.009+7.62150377760884i</v>
      </c>
      <c r="Z3147" t="str">
        <f t="shared" si="1669"/>
        <v>-0.000134375386227342-0.0000437393573750959i</v>
      </c>
      <c r="AA3147" t="str">
        <f t="shared" si="1670"/>
        <v>0.00186502696805229-1.57450785833087i</v>
      </c>
      <c r="AB3147" t="str">
        <f t="shared" si="1671"/>
        <v>0.00455010257643517-0.0664415717288606i</v>
      </c>
      <c r="AC3147" t="str">
        <f t="shared" si="1672"/>
        <v>0.989068958759857-0.00112616103458685i</v>
      </c>
      <c r="AD3147" t="str">
        <f t="shared" si="1673"/>
        <v>0.00467687049549331-0.0671705488592483i</v>
      </c>
      <c r="AE3147" t="str">
        <f t="shared" si="1674"/>
        <v>-3.56645292080318E-06+8.82150513606461E-06i</v>
      </c>
      <c r="AF3147" t="str">
        <f t="shared" si="1675"/>
        <v>-15.0798294642921-0.293282663920412i</v>
      </c>
      <c r="AG3147" t="str">
        <f t="shared" si="1676"/>
        <v>0.999617178358974-0.0000271103401221256i</v>
      </c>
      <c r="AH3147" t="str">
        <f t="shared" si="1677"/>
        <v>0.0000563938645295719-0.000132029829275931i</v>
      </c>
      <c r="AI3147">
        <f t="shared" si="1678"/>
        <v>-76.858768368803268</v>
      </c>
      <c r="AJ3147">
        <f t="shared" si="1679"/>
        <v>-66.871231691214987</v>
      </c>
      <c r="AK3147"/>
      <c r="AL3147"/>
      <c r="AM3147"/>
      <c r="AN3147"/>
    </row>
    <row r="3148" spans="1:40" x14ac:dyDescent="0.25">
      <c r="A3148"/>
      <c r="B3148">
        <f t="shared" si="1645"/>
        <v>1214000</v>
      </c>
      <c r="C3148" s="237" t="str">
        <f t="shared" si="1648"/>
        <v>-5.18567582748594E-08+0.00201731675401111i</v>
      </c>
      <c r="D3148" s="208" t="str">
        <f t="shared" si="1649"/>
        <v>-5.95700635457444+0.0154660951140852i</v>
      </c>
      <c r="E3148" t="str">
        <f t="shared" si="1650"/>
        <v>2870</v>
      </c>
      <c r="F3148" t="str">
        <f t="shared" si="1651"/>
        <v>0.777000777000777</v>
      </c>
      <c r="G3148" t="str">
        <f t="shared" si="1646"/>
        <v>0.777000777000777</v>
      </c>
      <c r="H3148" t="str">
        <f t="shared" si="1652"/>
        <v>9.12284161509173+0.308507849217504i</v>
      </c>
      <c r="I3148" t="str">
        <f t="shared" si="1653"/>
        <v>4767.36685182251i</v>
      </c>
      <c r="J3148" t="str">
        <f t="shared" si="1647"/>
        <v>-30763.3320769252+1042.94731143951i</v>
      </c>
      <c r="K3148" t="str">
        <f t="shared" si="1654"/>
        <v>0.00524777635045831-0.154791219809331i</v>
      </c>
      <c r="L3148" t="str">
        <f t="shared" si="1655"/>
        <v>0.000399176314611457-0.00998172013846899i</v>
      </c>
      <c r="M3148" t="str">
        <f t="shared" si="1656"/>
        <v>0.00564695266506977-0.1647729399478i</v>
      </c>
      <c r="N3148" t="str">
        <f t="shared" si="1657"/>
        <v>-12.4383452910742i</v>
      </c>
      <c r="O3148" t="str">
        <f t="shared" si="1658"/>
        <v>0.99181594584945+0.127675876964921i</v>
      </c>
      <c r="P3148" t="str">
        <f t="shared" si="1659"/>
        <v>0.00818405415055001-0.127675876964921i</v>
      </c>
      <c r="Q3148" t="str">
        <f t="shared" si="1660"/>
        <v>-0.00818405415055001+12.5660211680391i</v>
      </c>
      <c r="R3148" t="str">
        <f t="shared" si="1661"/>
        <v>-0.010160825868904-0.000644666859389726i</v>
      </c>
      <c r="S3148" t="str">
        <f t="shared" si="1662"/>
        <v>1.2853151545497i</v>
      </c>
      <c r="T3148" t="str">
        <f t="shared" si="1663"/>
        <v>0.000828600084009575-0.0130598634720429i</v>
      </c>
      <c r="U3148" t="str">
        <f t="shared" si="1664"/>
        <v>0.0000333333333333333-0.0000929784564781422i</v>
      </c>
      <c r="V3148" t="str">
        <f t="shared" si="1665"/>
        <v>6.66666666666667E-06-0.000929784564781422i</v>
      </c>
      <c r="W3148" t="str">
        <f t="shared" si="1666"/>
        <v>0.0000275696336658623-0.0000853868344862921i</v>
      </c>
      <c r="X3148" t="str">
        <f t="shared" si="1667"/>
        <v>0.0000276783189992975-0.000085308246467175i</v>
      </c>
      <c r="Y3148" t="str">
        <f t="shared" si="1668"/>
        <v>0.009+7.62778696291602i</v>
      </c>
      <c r="Z3148" t="str">
        <f t="shared" si="1669"/>
        <v>-0.00013415632522933-0.0000437026726046801i</v>
      </c>
      <c r="AA3148" t="str">
        <f t="shared" si="1670"/>
        <v>0.00186195558587344-1.57321087453883i</v>
      </c>
      <c r="AB3148" t="str">
        <f t="shared" si="1671"/>
        <v>0.00390803637369047-0.0615959646506448i</v>
      </c>
      <c r="AC3148" t="str">
        <f t="shared" si="1672"/>
        <v>0.989872720312008-0.00099176813945742i</v>
      </c>
      <c r="AD3148" t="str">
        <f t="shared" si="1673"/>
        <v>0.00401036033880729-0.062222128198077i</v>
      </c>
      <c r="AE3148" t="str">
        <f t="shared" si="1674"/>
        <v>-3.25728850330683E-06+0.0000081722286020886i</v>
      </c>
      <c r="AF3148" t="str">
        <f t="shared" si="1675"/>
        <v>-15.0798479696662-0.293041754103419i</v>
      </c>
      <c r="AG3148" t="str">
        <f t="shared" si="1676"/>
        <v>0.999645670556989-0.000023258490352679i</v>
      </c>
      <c r="AH3148" t="str">
        <f t="shared" si="1677"/>
        <v>0.000051535325172744-0.000122323587571012i</v>
      </c>
      <c r="AI3148">
        <f t="shared" si="1678"/>
        <v>-77.540199814129707</v>
      </c>
      <c r="AJ3148">
        <f t="shared" si="1679"/>
        <v>-67.154149820416748</v>
      </c>
      <c r="AK3148"/>
      <c r="AL3148"/>
      <c r="AM3148"/>
      <c r="AN3148"/>
    </row>
    <row r="3149" spans="1:40" x14ac:dyDescent="0.25">
      <c r="A3149"/>
      <c r="B3149">
        <f t="shared" si="1645"/>
        <v>1215000</v>
      </c>
      <c r="C3149" s="237" t="str">
        <f t="shared" si="1648"/>
        <v>-5.1771432483895E-08+0.00201565641100588i</v>
      </c>
      <c r="D3149" s="208" t="str">
        <f t="shared" si="1649"/>
        <v>-5.95700635392027+0.0154533658177118i</v>
      </c>
      <c r="E3149" t="str">
        <f t="shared" si="1650"/>
        <v>2870</v>
      </c>
      <c r="F3149" t="str">
        <f t="shared" si="1651"/>
        <v>0.777000777000777</v>
      </c>
      <c r="G3149" t="str">
        <f t="shared" si="1646"/>
        <v>0.777000777000777</v>
      </c>
      <c r="H3149" t="str">
        <f t="shared" si="1652"/>
        <v>9.12286007552699+0.30825460500448i</v>
      </c>
      <c r="I3149" t="str">
        <f t="shared" si="1653"/>
        <v>4771.2938426395i</v>
      </c>
      <c r="J3149" t="str">
        <f t="shared" si="1647"/>
        <v>-30814.0355410511+1043.80641136656i</v>
      </c>
      <c r="K3149" t="str">
        <f t="shared" si="1654"/>
        <v>0.00523915092734362-0.154664103536919i</v>
      </c>
      <c r="L3149" t="str">
        <f t="shared" si="1655"/>
        <v>0.000398520551670678-0.00997353093380501i</v>
      </c>
      <c r="M3149" t="str">
        <f t="shared" si="1656"/>
        <v>0.0056376714790143-0.164637634470724i</v>
      </c>
      <c r="N3149" t="str">
        <f t="shared" si="1657"/>
        <v>-12.4485910450207i</v>
      </c>
      <c r="O3149" t="str">
        <f t="shared" si="1658"/>
        <v>0.993072000863746+0.117507451255124i</v>
      </c>
      <c r="P3149" t="str">
        <f t="shared" si="1659"/>
        <v>0.00692799913625397-0.117507451255124i</v>
      </c>
      <c r="Q3149" t="str">
        <f t="shared" si="1660"/>
        <v>-0.00692799913625397+12.5660984962758i</v>
      </c>
      <c r="R3149" t="str">
        <f t="shared" si="1661"/>
        <v>-0.00935144946919511-0.000546168908706446i</v>
      </c>
      <c r="S3149" t="str">
        <f t="shared" si="1662"/>
        <v>1.28637389849908i</v>
      </c>
      <c r="T3149" t="str">
        <f t="shared" si="1663"/>
        <v>0.000702577428331699-0.0120294605103057i</v>
      </c>
      <c r="U3149" t="str">
        <f t="shared" si="1664"/>
        <v>0.0000333333333333333-0.0000929019309995596i</v>
      </c>
      <c r="V3149" t="str">
        <f t="shared" si="1665"/>
        <v>6.66666666666667E-06-0.000929019309995596i</v>
      </c>
      <c r="W3149" t="str">
        <f t="shared" si="1666"/>
        <v>0.000027569578254896-0.0000853179728973418i</v>
      </c>
      <c r="X3149" t="str">
        <f t="shared" si="1667"/>
        <v>0.0000276780679934263-0.0000852394486922412i</v>
      </c>
      <c r="Y3149" t="str">
        <f t="shared" si="1668"/>
        <v>0.009+7.6340701482232i</v>
      </c>
      <c r="Z3149" t="str">
        <f t="shared" si="1669"/>
        <v>-0.000133937804893195-0.0000436660495518764i</v>
      </c>
      <c r="AA3149" t="str">
        <f t="shared" si="1670"/>
        <v>0.00185889178457542-1.57191602576141i</v>
      </c>
      <c r="AB3149" t="str">
        <f t="shared" si="1671"/>
        <v>0.00331365902350362-0.0567361386239064i</v>
      </c>
      <c r="AC3149" t="str">
        <f t="shared" si="1672"/>
        <v>0.990677777668925-0.000865412693621604i</v>
      </c>
      <c r="AD3149" t="str">
        <f t="shared" si="1673"/>
        <v>0.00339486636046792-0.0572670569001343i</v>
      </c>
      <c r="AE3149" t="str">
        <f t="shared" si="1674"/>
        <v>-2.95532709251822E-06+7.52198349117952E-06i</v>
      </c>
      <c r="AF3149" t="str">
        <f t="shared" si="1675"/>
        <v>-15.0798664294473-0.292801239186768i</v>
      </c>
      <c r="AG3149" t="str">
        <f t="shared" si="1676"/>
        <v>0.999674154048443-0.0000197032911181494i</v>
      </c>
      <c r="AH3149" t="str">
        <f t="shared" si="1677"/>
        <v>0.000046785847486185-0.000112600951625658i</v>
      </c>
      <c r="AI3149">
        <f t="shared" si="1678"/>
        <v>-78.277506655968836</v>
      </c>
      <c r="AJ3149">
        <f t="shared" si="1679"/>
        <v>-67.437049391802319</v>
      </c>
      <c r="AK3149"/>
      <c r="AL3149"/>
      <c r="AM3149"/>
      <c r="AN3149"/>
    </row>
    <row r="3150" spans="1:40" x14ac:dyDescent="0.25">
      <c r="A3150"/>
      <c r="B3150">
        <f t="shared" si="1645"/>
        <v>1216000</v>
      </c>
      <c r="C3150" s="237" t="str">
        <f t="shared" si="1648"/>
        <v>-5.1686317114069E-08+0.00201399879882797i</v>
      </c>
      <c r="D3150" s="208" t="str">
        <f t="shared" si="1649"/>
        <v>-5.95700635326772+0.0154406574576811i</v>
      </c>
      <c r="E3150" t="str">
        <f t="shared" si="1650"/>
        <v>2870</v>
      </c>
      <c r="F3150" t="str">
        <f t="shared" si="1651"/>
        <v>0.777000777000777</v>
      </c>
      <c r="G3150" t="str">
        <f t="shared" si="1646"/>
        <v>0.777000777000777</v>
      </c>
      <c r="H3150" t="str">
        <f t="shared" si="1652"/>
        <v>9.12287849051732+0.308001775659314i</v>
      </c>
      <c r="I3150" t="str">
        <f t="shared" si="1653"/>
        <v>4775.22083345649i</v>
      </c>
      <c r="J3150" t="str">
        <f t="shared" si="1647"/>
        <v>-30864.7807536035+1044.66551129361i</v>
      </c>
      <c r="K3150" t="str">
        <f t="shared" si="1654"/>
        <v>0.00523054674467434-0.154537195638762i</v>
      </c>
      <c r="L3150" t="str">
        <f t="shared" si="1655"/>
        <v>0.000397866402467805-0.00996535513379923i</v>
      </c>
      <c r="M3150" t="str">
        <f t="shared" si="1656"/>
        <v>0.00562841314714215-0.164502550772561i</v>
      </c>
      <c r="N3150" t="str">
        <f t="shared" si="1657"/>
        <v>-12.4588367989672i</v>
      </c>
      <c r="O3150" t="str">
        <f t="shared" si="1658"/>
        <v>0.994223808586059+0.107326690252851i</v>
      </c>
      <c r="P3150" t="str">
        <f t="shared" si="1659"/>
        <v>0.00577619141394103-0.107326690252851i</v>
      </c>
      <c r="Q3150" t="str">
        <f t="shared" si="1660"/>
        <v>-0.00577619141394103+12.5661634892201i</v>
      </c>
      <c r="R3150" t="str">
        <f t="shared" si="1661"/>
        <v>-0.00854113690027298-0.000455736245770252i</v>
      </c>
      <c r="S3150" t="str">
        <f t="shared" si="1662"/>
        <v>1.28743264244847i</v>
      </c>
      <c r="T3150" t="str">
        <f t="shared" si="1663"/>
        <v>0.000586729719151541-0.0109961384490326i</v>
      </c>
      <c r="U3150" t="str">
        <f t="shared" si="1664"/>
        <v>0.0000333333333333335-0.0000928255313852509i</v>
      </c>
      <c r="V3150" t="str">
        <f t="shared" si="1665"/>
        <v>6.66666666666667E-06-0.000928255313852509i</v>
      </c>
      <c r="W3150" t="str">
        <f t="shared" si="1666"/>
        <v>0.0000275695227985851-0.0000852492257251132i</v>
      </c>
      <c r="X3150" t="str">
        <f t="shared" si="1667"/>
        <v>0.0000276778174247776-0.0000851707652274642i</v>
      </c>
      <c r="Y3150" t="str">
        <f t="shared" si="1668"/>
        <v>0.009+7.64035333353038i</v>
      </c>
      <c r="Z3150" t="str">
        <f t="shared" si="1669"/>
        <v>-0.000133719823441154-0.0000436294880598168i</v>
      </c>
      <c r="AA3150" t="str">
        <f t="shared" si="1670"/>
        <v>0.00185583553922997-1.57062330673112i</v>
      </c>
      <c r="AB3150" t="str">
        <f t="shared" si="1671"/>
        <v>0.00276727112176218-0.0518625448612181i</v>
      </c>
      <c r="AC3150" t="str">
        <f t="shared" si="1672"/>
        <v>0.991484054425937-0.000747126987550254i</v>
      </c>
      <c r="AD3150" t="str">
        <f t="shared" si="1673"/>
        <v>0.00283045423864265-0.0523058640438713i</v>
      </c>
      <c r="AE3150" t="str">
        <f t="shared" si="1674"/>
        <v>-2.66056591181005E-06+6.87083963547479E-06i</v>
      </c>
      <c r="AF3150" t="str">
        <f t="shared" si="1675"/>
        <v>-15.079884843785-0.292561118201633i</v>
      </c>
      <c r="AG3150" t="str">
        <f t="shared" si="1676"/>
        <v>0.999702625846236-0.0000164443874876478i</v>
      </c>
      <c r="AH3150" t="str">
        <f t="shared" si="1677"/>
        <v>0.0000421453925654174-0.000102862988083734i</v>
      </c>
      <c r="AI3150">
        <f t="shared" si="1678"/>
        <v>-79.080859540644084</v>
      </c>
      <c r="AJ3150">
        <f t="shared" si="1679"/>
        <v>-67.719930269153053</v>
      </c>
      <c r="AK3150"/>
      <c r="AL3150"/>
      <c r="AM3150"/>
      <c r="AN3150"/>
    </row>
    <row r="3151" spans="1:40" x14ac:dyDescent="0.25">
      <c r="A3151"/>
      <c r="B3151">
        <f t="shared" si="1645"/>
        <v>1217000</v>
      </c>
      <c r="C3151" s="237" t="str">
        <f t="shared" si="1648"/>
        <v>-5.16014114740596E-08+0.00201234391074565i</v>
      </c>
      <c r="D3151" s="208" t="str">
        <f t="shared" si="1649"/>
        <v>-5.95700635261678+0.0154279699823833i</v>
      </c>
      <c r="E3151" t="str">
        <f t="shared" si="1650"/>
        <v>2870</v>
      </c>
      <c r="F3151" t="str">
        <f t="shared" si="1651"/>
        <v>0.777000777000777</v>
      </c>
      <c r="G3151" t="str">
        <f t="shared" si="1646"/>
        <v>0.777000777000777</v>
      </c>
      <c r="H3151" t="str">
        <f t="shared" si="1652"/>
        <v>9.12289686021168+0.307749360164743i</v>
      </c>
      <c r="I3151" t="str">
        <f t="shared" si="1653"/>
        <v>4779.14782427347i</v>
      </c>
      <c r="J3151" t="str">
        <f t="shared" si="1647"/>
        <v>-30915.5677145827+1045.52461122066i</v>
      </c>
      <c r="K3151" t="str">
        <f t="shared" si="1654"/>
        <v>0.00522196373279203-0.154410495603489i</v>
      </c>
      <c r="L3151" t="str">
        <f t="shared" si="1655"/>
        <v>0.000397213861715091-0.0099571927056191i</v>
      </c>
      <c r="M3151" t="str">
        <f t="shared" si="1656"/>
        <v>0.00561917759450712-0.164367688309108i</v>
      </c>
      <c r="N3151" t="str">
        <f t="shared" si="1657"/>
        <v>-12.4690825529137i</v>
      </c>
      <c r="O3151" t="str">
        <f t="shared" si="1658"/>
        <v>0.995271248105884+0.0971346626789619i</v>
      </c>
      <c r="P3151" t="str">
        <f t="shared" si="1659"/>
        <v>0.00472875189411603-0.0971346626789619i</v>
      </c>
      <c r="Q3151" t="str">
        <f t="shared" si="1660"/>
        <v>-0.00472875189411603+12.5662172155927i</v>
      </c>
      <c r="R3151" t="str">
        <f t="shared" si="1661"/>
        <v>-0.00772996572622819-0.000373397874916916i</v>
      </c>
      <c r="S3151" t="str">
        <f t="shared" si="1662"/>
        <v>1.28849138639785i</v>
      </c>
      <c r="T3151" t="str">
        <f t="shared" si="1663"/>
        <v>0.000481119945529708-0.00995999425539562i</v>
      </c>
      <c r="U3151" t="str">
        <f t="shared" si="1664"/>
        <v>0.0000333333333333332-0.0000927492573249501i</v>
      </c>
      <c r="V3151" t="str">
        <f t="shared" si="1665"/>
        <v>6.66666666666667E-06-0.000927492573249501i</v>
      </c>
      <c r="W3151" t="str">
        <f t="shared" si="1666"/>
        <v>0.000027569467296929-0.0000851805926875406i</v>
      </c>
      <c r="X3151" t="str">
        <f t="shared" si="1667"/>
        <v>0.0000276775672917654-0.0000851021957910437i</v>
      </c>
      <c r="Y3151" t="str">
        <f t="shared" si="1668"/>
        <v>0.009+7.64663651883756i</v>
      </c>
      <c r="Z3151" t="str">
        <f t="shared" si="1669"/>
        <v>-0.000133502379102715-0.000043592987972163i</v>
      </c>
      <c r="AA3151" t="str">
        <f t="shared" si="1670"/>
        <v>0.00185278682501122-1.56933271219775i</v>
      </c>
      <c r="AB3151" t="str">
        <f t="shared" si="1671"/>
        <v>0.00226916975211934-0.0469756407017023i</v>
      </c>
      <c r="AC3151" t="str">
        <f t="shared" si="1672"/>
        <v>0.992291473398851-0.00063694265425543i</v>
      </c>
      <c r="AD3151" t="str">
        <f t="shared" si="1673"/>
        <v>0.00231718410628768-0.0473390793406788i</v>
      </c>
      <c r="AE3151" t="str">
        <f t="shared" si="1674"/>
        <v>-2.37300150731989E-06+6.21886673763817E-06i</v>
      </c>
      <c r="AF3151" t="str">
        <f t="shared" si="1675"/>
        <v>-15.0799032128285-0.29232139018236i</v>
      </c>
      <c r="AG3151" t="str">
        <f t="shared" si="1676"/>
        <v>0.999731082969454-0.000013481394187307i</v>
      </c>
      <c r="AH3151" t="str">
        <f t="shared" si="1677"/>
        <v>0.0000376139111085451-0.0000931107613790368i</v>
      </c>
      <c r="AI3151">
        <f t="shared" si="1678"/>
        <v>-79.963490666150463</v>
      </c>
      <c r="AJ3151">
        <f t="shared" si="1679"/>
        <v>-68.002792318803017</v>
      </c>
      <c r="AK3151"/>
      <c r="AL3151"/>
      <c r="AM3151"/>
      <c r="AN3151"/>
    </row>
    <row r="3152" spans="1:40" x14ac:dyDescent="0.25">
      <c r="A3152"/>
      <c r="B3152">
        <f t="shared" si="1645"/>
        <v>1218000</v>
      </c>
      <c r="C3152" s="237" t="str">
        <f t="shared" si="1648"/>
        <v>-5.15167148753818E-08+0.00201069174004934i</v>
      </c>
      <c r="D3152" s="208" t="str">
        <f t="shared" si="1649"/>
        <v>-5.95700635196744+0.0154153033403783i</v>
      </c>
      <c r="E3152" t="str">
        <f t="shared" si="1650"/>
        <v>2870</v>
      </c>
      <c r="F3152" t="str">
        <f t="shared" si="1651"/>
        <v>0.777000777000777</v>
      </c>
      <c r="G3152" t="str">
        <f t="shared" si="1646"/>
        <v>0.777000777000777</v>
      </c>
      <c r="H3152" t="str">
        <f t="shared" si="1652"/>
        <v>9.12291518475845+0.307497357506808i</v>
      </c>
      <c r="I3152" t="str">
        <f t="shared" si="1653"/>
        <v>4783.07481509046i</v>
      </c>
      <c r="J3152" t="str">
        <f t="shared" si="1647"/>
        <v>-30966.3964239884+1046.38371114771i</v>
      </c>
      <c r="K3152" t="str">
        <f t="shared" si="1654"/>
        <v>0.00521340182232374-0.154284002921402i</v>
      </c>
      <c r="L3152" t="str">
        <f t="shared" si="1655"/>
        <v>0.000396562924146404-0.0099490436165389i</v>
      </c>
      <c r="M3152" t="str">
        <f t="shared" si="1656"/>
        <v>0.00560996474647014-0.164233046537941i</v>
      </c>
      <c r="N3152" t="str">
        <f t="shared" si="1657"/>
        <v>-12.4793283068602i</v>
      </c>
      <c r="O3152" t="str">
        <f t="shared" si="1658"/>
        <v>0.996214209468723+0.0869324384370248i</v>
      </c>
      <c r="P3152" t="str">
        <f t="shared" si="1659"/>
        <v>0.00378579053127703-0.0869324384370248i</v>
      </c>
      <c r="Q3152" t="str">
        <f t="shared" si="1660"/>
        <v>-0.00378579053127703+12.5662607452972i</v>
      </c>
      <c r="R3152" t="str">
        <f t="shared" si="1661"/>
        <v>-0.00691801426373793-0.00029918210791457i</v>
      </c>
      <c r="S3152" t="str">
        <f t="shared" si="1662"/>
        <v>1.28955013034723i</v>
      </c>
      <c r="T3152" t="str">
        <f t="shared" si="1663"/>
        <v>0.000385810326258793-0.00892112619554724i</v>
      </c>
      <c r="U3152" t="str">
        <f t="shared" si="1664"/>
        <v>0.0000333333333333333-0.0000926731085094126i</v>
      </c>
      <c r="V3152" t="str">
        <f t="shared" si="1665"/>
        <v>6.66666666666667E-06-0.000926731085094126i</v>
      </c>
      <c r="W3152" t="str">
        <f t="shared" si="1666"/>
        <v>0.0000275694117499293-0.0000851120735034882i</v>
      </c>
      <c r="X3152" t="str">
        <f t="shared" si="1667"/>
        <v>0.0000276773175928126-0.0000850337401021074i</v>
      </c>
      <c r="Y3152" t="str">
        <f t="shared" si="1668"/>
        <v>0.009+7.65291970414474i</v>
      </c>
      <c r="Z3152" t="str">
        <f t="shared" si="1669"/>
        <v>-0.00013328547011466-0.0000435565491331129i</v>
      </c>
      <c r="AA3152" t="str">
        <f t="shared" si="1670"/>
        <v>0.00184974561719516-1.56804423692835i</v>
      </c>
      <c r="AB3152" t="str">
        <f t="shared" si="1671"/>
        <v>0.0018196483653112-0.0420758896110353i</v>
      </c>
      <c r="AC3152" t="str">
        <f t="shared" si="1672"/>
        <v>0.993099956626566-0.00053489065205712i</v>
      </c>
      <c r="AD3152" t="str">
        <f t="shared" si="1673"/>
        <v>0.00185511054546306-0.0423672330755799i</v>
      </c>
      <c r="AE3152" t="str">
        <f t="shared" si="1674"/>
        <v>-2.09262975025725E-06+5.56613436431521E-06i</v>
      </c>
      <c r="AF3152" t="str">
        <f t="shared" si="1675"/>
        <v>-15.0799215367259-0.29208205416643i</v>
      </c>
      <c r="AG3152" t="str">
        <f t="shared" si="1676"/>
        <v>0.999759522443682-0.0000108138956922088i</v>
      </c>
      <c r="AH3152" t="str">
        <f t="shared" si="1677"/>
        <v>0.0000331913434591035-0.0000833453336351191i</v>
      </c>
      <c r="AI3152">
        <f t="shared" si="1678"/>
        <v>-80.943061007461964</v>
      </c>
      <c r="AJ3152">
        <f t="shared" si="1679"/>
        <v>-68.285635409652045</v>
      </c>
      <c r="AK3152"/>
      <c r="AL3152"/>
      <c r="AM3152"/>
      <c r="AN3152"/>
    </row>
    <row r="3153" spans="1:40" x14ac:dyDescent="0.25">
      <c r="A3153"/>
      <c r="B3153">
        <f t="shared" si="1645"/>
        <v>1219000</v>
      </c>
      <c r="C3153" s="237" t="str">
        <f t="shared" si="1648"/>
        <v>-5.14322266323735E-08+0.00200904228005146i</v>
      </c>
      <c r="D3153" s="208" t="str">
        <f t="shared" si="1649"/>
        <v>-5.9570063513197+0.0154026574803945i</v>
      </c>
      <c r="E3153" t="str">
        <f t="shared" si="1650"/>
        <v>2870</v>
      </c>
      <c r="F3153" t="str">
        <f t="shared" si="1651"/>
        <v>0.777000777000777</v>
      </c>
      <c r="G3153" t="str">
        <f t="shared" si="1646"/>
        <v>0.777000777000777</v>
      </c>
      <c r="H3153" t="str">
        <f t="shared" si="1652"/>
        <v>9.12293346430537+0.307245766674868i</v>
      </c>
      <c r="I3153" t="str">
        <f t="shared" si="1653"/>
        <v>4787.00180590745i</v>
      </c>
      <c r="J3153" t="str">
        <f t="shared" si="1647"/>
        <v>-31017.2668818207+1047.24281107476i</v>
      </c>
      <c r="K3153" t="str">
        <f t="shared" si="1654"/>
        <v>0.00520486094418015-0.154157717084463i</v>
      </c>
      <c r="L3153" t="str">
        <f t="shared" si="1655"/>
        <v>0.000395913584517151-0.00994090783393963i</v>
      </c>
      <c r="M3153" t="str">
        <f t="shared" si="1656"/>
        <v>0.0056007745286973-0.164098624918403i</v>
      </c>
      <c r="N3153" t="str">
        <f t="shared" si="1657"/>
        <v>-12.4895740608068i</v>
      </c>
      <c r="O3153" t="str">
        <f t="shared" si="1658"/>
        <v>0.997052593687634+0.0767210885008934i</v>
      </c>
      <c r="P3153" t="str">
        <f t="shared" si="1659"/>
        <v>0.00294740631236601-0.0767210885008934i</v>
      </c>
      <c r="Q3153" t="str">
        <f t="shared" si="1660"/>
        <v>-0.00294740631236601+12.5662951493077i</v>
      </c>
      <c r="R3153" t="str">
        <f t="shared" si="1661"/>
        <v>-0.00610536157861147-0.000233116546786769i</v>
      </c>
      <c r="S3153" t="str">
        <f t="shared" si="1662"/>
        <v>1.29060887429661i</v>
      </c>
      <c r="T3153" t="str">
        <f t="shared" si="1663"/>
        <v>0.000300862284028385-0.00787963383414552i</v>
      </c>
      <c r="U3153" t="str">
        <f t="shared" si="1664"/>
        <v>0.0000333333333333333-0.0000925970846304059i</v>
      </c>
      <c r="V3153" t="str">
        <f t="shared" si="1665"/>
        <v>6.66666666666667E-06-0.000925970846304059i</v>
      </c>
      <c r="W3153" t="str">
        <f t="shared" si="1666"/>
        <v>0.0000275693561575868-0.0000850436678927412i</v>
      </c>
      <c r="X3153" t="str">
        <f t="shared" si="1667"/>
        <v>0.0000276770683263477-0.0000849653978807039i</v>
      </c>
      <c r="Y3153" t="str">
        <f t="shared" si="1668"/>
        <v>0.009+7.65920288945192i</v>
      </c>
      <c r="Z3153" t="str">
        <f t="shared" si="1669"/>
        <v>-0.000133069094720993-0.0000435201713873933i</v>
      </c>
      <c r="AA3153" t="str">
        <f t="shared" si="1670"/>
        <v>0.00184671189115919-1.56675787570714i</v>
      </c>
      <c r="AB3153" t="str">
        <f t="shared" si="1671"/>
        <v>0.00141899665730777-0.0371637611792071i</v>
      </c>
      <c r="AC3153" t="str">
        <f t="shared" si="1672"/>
        <v>0.993909425374031-0.000441001247231108i</v>
      </c>
      <c r="AD3153" t="str">
        <f t="shared" si="1673"/>
        <v>0.00144428258230846-0.0373908560478754i</v>
      </c>
      <c r="AE3153" t="str">
        <f t="shared" si="1674"/>
        <v>-1.81944583927397E-06+4.91271193961985E-06i</v>
      </c>
      <c r="AF3153" t="str">
        <f t="shared" si="1675"/>
        <v>-15.0799398156251-0.291843109194474i</v>
      </c>
      <c r="AG3153" t="str">
        <f t="shared" si="1676"/>
        <v>0.999787941301313-8.44144632160682E-06i</v>
      </c>
      <c r="AH3153" t="str">
        <f t="shared" si="1677"/>
        <v>0.0000288776196498561-0.0000735677645657685i</v>
      </c>
      <c r="AI3153">
        <f t="shared" si="1678"/>
        <v>-82.043887794628859</v>
      </c>
      <c r="AJ3153">
        <f t="shared" si="1679"/>
        <v>-68.568459413175702</v>
      </c>
      <c r="AK3153"/>
      <c r="AL3153"/>
      <c r="AM3153"/>
      <c r="AN3153"/>
    </row>
    <row r="3154" spans="1:40" x14ac:dyDescent="0.25">
      <c r="A3154"/>
      <c r="B3154">
        <f t="shared" si="1645"/>
        <v>1220000</v>
      </c>
      <c r="C3154" s="237" t="str">
        <f t="shared" si="1648"/>
        <v>-5.1347946062181E-08+0.00200739552408636i</v>
      </c>
      <c r="D3154" s="208" t="str">
        <f t="shared" si="1649"/>
        <v>-5.95700635067355+0.0153900323513288i</v>
      </c>
      <c r="E3154" t="str">
        <f t="shared" si="1650"/>
        <v>2870</v>
      </c>
      <c r="F3154" t="str">
        <f t="shared" si="1651"/>
        <v>0.777000777000777</v>
      </c>
      <c r="G3154" t="str">
        <f t="shared" si="1646"/>
        <v>0.777000777000777</v>
      </c>
      <c r="H3154" t="str">
        <f t="shared" si="1652"/>
        <v>9.12295169899959+0.306994586661568i</v>
      </c>
      <c r="I3154" t="str">
        <f t="shared" si="1653"/>
        <v>4790.92879672443i</v>
      </c>
      <c r="J3154" t="str">
        <f t="shared" si="1647"/>
        <v>-31068.1790880797+1048.10191100181i</v>
      </c>
      <c r="K3154" t="str">
        <f t="shared" si="1654"/>
        <v>0.00519634102955438-0.154031637586293i</v>
      </c>
      <c r="L3154" t="str">
        <f t="shared" si="1655"/>
        <v>0.00039526583760414-0.00993278532530821i</v>
      </c>
      <c r="M3154" t="str">
        <f t="shared" si="1656"/>
        <v>0.00559160686715852-0.163964422911601i</v>
      </c>
      <c r="N3154" t="str">
        <f t="shared" si="1657"/>
        <v>-12.4998198147533i</v>
      </c>
      <c r="O3154" t="str">
        <f t="shared" si="1658"/>
        <v>0.997786312753589+0.0665016848026912i</v>
      </c>
      <c r="P3154" t="str">
        <f t="shared" si="1659"/>
        <v>0.00221368724641102-0.0665016848026912i</v>
      </c>
      <c r="Q3154" t="str">
        <f t="shared" si="1660"/>
        <v>-0.00221368724641102+12.566321499556i</v>
      </c>
      <c r="R3154" t="str">
        <f t="shared" si="1661"/>
        <v>-0.00529208748201906-0.000175228066536654i</v>
      </c>
      <c r="S3154" t="str">
        <f t="shared" si="1662"/>
        <v>1.29166761824599i</v>
      </c>
      <c r="T3154" t="str">
        <f t="shared" si="1663"/>
        <v>0.00022633641935325-0.00683561803344898i</v>
      </c>
      <c r="U3154" t="str">
        <f t="shared" si="1664"/>
        <v>0.0000333333333333334-0.0000925211853807091i</v>
      </c>
      <c r="V3154" t="str">
        <f t="shared" si="1665"/>
        <v>6.66666666666667E-06-0.00092521185380709i</v>
      </c>
      <c r="W3154" t="str">
        <f t="shared" si="1666"/>
        <v>0.0000275693005199014-0.0000849753755760019i</v>
      </c>
      <c r="X3154" t="str">
        <f t="shared" si="1667"/>
        <v>0.0000276768194908047-0.0000848971688477979i</v>
      </c>
      <c r="Y3154" t="str">
        <f t="shared" si="1668"/>
        <v>0.009+7.66548607475909i</v>
      </c>
      <c r="Z3154" t="str">
        <f t="shared" si="1669"/>
        <v>-0.000132853251172915-0.0000434838545802569i</v>
      </c>
      <c r="AA3154" t="str">
        <f t="shared" si="1670"/>
        <v>0.00184368562238155-1.56547362333545i</v>
      </c>
      <c r="AB3154" t="str">
        <f t="shared" si="1671"/>
        <v>0.00106750044634697-0.0322397311162527i</v>
      </c>
      <c r="AC3154" t="str">
        <f t="shared" si="1672"/>
        <v>0.994719800135525-0.00035530399654814i</v>
      </c>
      <c r="AD3154" t="str">
        <f t="shared" si="1673"/>
        <v>0.00108474368269398-0.0324104795120139i</v>
      </c>
      <c r="AE3154" t="str">
        <f t="shared" si="1674"/>
        <v>-1.55344430291198E-06+4.25866873868909E-06i</v>
      </c>
      <c r="AF3154" t="str">
        <f t="shared" si="1675"/>
        <v>-15.0799580496731-0.291604554310239i</v>
      </c>
      <c r="AG3154" t="str">
        <f t="shared" si="1676"/>
        <v>0.999816336581853-6.36357033750927E-06i</v>
      </c>
      <c r="AH3154" t="str">
        <f t="shared" si="1677"/>
        <v>0.000024672659447747-0.0000637791113766873i</v>
      </c>
      <c r="AI3154">
        <f t="shared" si="1678"/>
        <v>-83.300776523155349</v>
      </c>
      <c r="AJ3154">
        <f t="shared" si="1679"/>
        <v>-68.851264203420612</v>
      </c>
      <c r="AK3154"/>
      <c r="AL3154"/>
      <c r="AM3154"/>
      <c r="AN3154"/>
    </row>
    <row r="3155" spans="1:40" x14ac:dyDescent="0.25">
      <c r="A3155"/>
      <c r="B3155">
        <f t="shared" si="1645"/>
        <v>1221000</v>
      </c>
      <c r="C3155" s="237" t="str">
        <f t="shared" si="1648"/>
        <v>-5.12638724847466E-08+0.00200575146551023i</v>
      </c>
      <c r="D3155" s="208" t="str">
        <f t="shared" si="1649"/>
        <v>-5.95700635002898+0.0153774279022451i</v>
      </c>
      <c r="E3155" t="str">
        <f t="shared" si="1650"/>
        <v>2870</v>
      </c>
      <c r="F3155" t="str">
        <f t="shared" si="1651"/>
        <v>0.777000777000777</v>
      </c>
      <c r="G3155" t="str">
        <f t="shared" si="1646"/>
        <v>0.777000777000777</v>
      </c>
      <c r="H3155" t="str">
        <f t="shared" si="1652"/>
        <v>9.12296988898769+0.306743816462829i</v>
      </c>
      <c r="I3155" t="str">
        <f t="shared" si="1653"/>
        <v>4794.85578754142i</v>
      </c>
      <c r="J3155" t="str">
        <f t="shared" si="1647"/>
        <v>-31119.1330427652+1048.96101092886i</v>
      </c>
      <c r="K3155" t="str">
        <f t="shared" si="1654"/>
        <v>0.00518784200992071-0.153905763922161i</v>
      </c>
      <c r="L3155" t="str">
        <f t="shared" si="1655"/>
        <v>0.000394619678205504-0.00992467605823732i</v>
      </c>
      <c r="M3155" t="str">
        <f t="shared" si="1656"/>
        <v>0.00558246168812621-0.163830439980398i</v>
      </c>
      <c r="N3155" t="str">
        <f t="shared" si="1657"/>
        <v>-12.5100655686998i</v>
      </c>
      <c r="O3155" t="str">
        <f t="shared" si="1658"/>
        <v>0.998415289644765+0.0562753001196792i</v>
      </c>
      <c r="P3155" t="str">
        <f t="shared" si="1659"/>
        <v>0.001584710355235-0.0562753001196792i</v>
      </c>
      <c r="Q3155" t="str">
        <f t="shared" si="1660"/>
        <v>-0.001584710355235+12.5663408688195i</v>
      </c>
      <c r="R3155" t="str">
        <f t="shared" si="1661"/>
        <v>-0.00447827252627578-0.000125542797768882i</v>
      </c>
      <c r="S3155" t="str">
        <f t="shared" si="1662"/>
        <v>1.29272636219538i</v>
      </c>
      <c r="T3155" t="str">
        <f t="shared" si="1663"/>
        <v>0.000162292484259597-0.005789180951812i</v>
      </c>
      <c r="U3155" t="str">
        <f t="shared" si="1664"/>
        <v>0.0000333333333333335-0.0000924454104541075i</v>
      </c>
      <c r="V3155" t="str">
        <f t="shared" si="1665"/>
        <v>6.66666666666667E-06-0.000924454104541075i</v>
      </c>
      <c r="W3155" t="str">
        <f t="shared" si="1666"/>
        <v>0.0000275692448368745-0.0000849071962748907i</v>
      </c>
      <c r="X3155" t="str">
        <f t="shared" si="1667"/>
        <v>0.0000276765710846258-0.0000848290527252713i</v>
      </c>
      <c r="Y3155" t="str">
        <f t="shared" si="1668"/>
        <v>0.009+7.67176926006627i</v>
      </c>
      <c r="Z3155" t="str">
        <f t="shared" si="1669"/>
        <v>-0.000132637937728788-0.0000434475985574845i</v>
      </c>
      <c r="AA3155" t="str">
        <f t="shared" si="1670"/>
        <v>0.00184066678644089-1.56419147463163i</v>
      </c>
      <c r="AB3155" t="str">
        <f t="shared" si="1671"/>
        <v>0.00076544154882775-0.027304281245156i</v>
      </c>
      <c r="AC3155" t="str">
        <f t="shared" si="1672"/>
        <v>0.995531000638378-0.000277827729696634i</v>
      </c>
      <c r="AD3155" t="str">
        <f t="shared" si="1673"/>
        <v>0.000776531748484039-0.0274266351179368i</v>
      </c>
      <c r="AE3155" t="str">
        <f t="shared" si="1674"/>
        <v>-1.29461900208658E-06+3.60407388120783E-06i</v>
      </c>
      <c r="AF3155" t="str">
        <f t="shared" si="1675"/>
        <v>-15.0799762390167-0.291366388560584i</v>
      </c>
      <c r="AG3155" t="str">
        <f t="shared" si="1676"/>
        <v>0.999844705332235-4.57976204624751E-06i</v>
      </c>
      <c r="AH3155" t="str">
        <f t="shared" si="1677"/>
        <v>0.0000205763723993522-0.0000539804286669212i</v>
      </c>
      <c r="AI3155">
        <f t="shared" si="1678"/>
        <v>-84.766081636344651</v>
      </c>
      <c r="AJ3155">
        <f t="shared" si="1679"/>
        <v>-69.134049657030218</v>
      </c>
      <c r="AK3155"/>
      <c r="AL3155"/>
      <c r="AM3155"/>
      <c r="AN3155"/>
    </row>
    <row r="3156" spans="1:40" x14ac:dyDescent="0.25">
      <c r="A3156"/>
      <c r="B3156">
        <f t="shared" si="1645"/>
        <v>1222000</v>
      </c>
      <c r="C3156" s="237" t="str">
        <f t="shared" si="1648"/>
        <v>-5.11800052227935E-08+0.00200411009770099i</v>
      </c>
      <c r="D3156" s="208" t="str">
        <f t="shared" si="1649"/>
        <v>-5.957006349386+0.0153648440823743i</v>
      </c>
      <c r="E3156" t="str">
        <f t="shared" si="1650"/>
        <v>2870</v>
      </c>
      <c r="F3156" t="str">
        <f t="shared" si="1651"/>
        <v>0.777000777000777</v>
      </c>
      <c r="G3156" t="str">
        <f t="shared" si="1646"/>
        <v>0.777000777000777</v>
      </c>
      <c r="H3156" t="str">
        <f t="shared" si="1652"/>
        <v>9.12298803441564+0.306493455077845i</v>
      </c>
      <c r="I3156" t="str">
        <f t="shared" si="1653"/>
        <v>4798.78277835841i</v>
      </c>
      <c r="J3156" t="str">
        <f t="shared" si="1647"/>
        <v>-31170.1287458774+1049.82011085591i</v>
      </c>
      <c r="K3156" t="str">
        <f t="shared" si="1654"/>
        <v>0.00517936381703294-0.15378009558898i</v>
      </c>
      <c r="L3156" t="str">
        <f t="shared" si="1655"/>
        <v>0.000393975101140585-0.00991658000042492i</v>
      </c>
      <c r="M3156" t="str">
        <f t="shared" si="1656"/>
        <v>0.00557333891817352-0.163696675589405i</v>
      </c>
      <c r="N3156" t="str">
        <f t="shared" si="1657"/>
        <v>-12.5203113226463i</v>
      </c>
      <c r="O3156" t="str">
        <f t="shared" si="1658"/>
        <v>0.998939458334592+0.0460430079620433i</v>
      </c>
      <c r="P3156" t="str">
        <f t="shared" si="1659"/>
        <v>0.00106054166540803-0.0460430079620433i</v>
      </c>
      <c r="Q3156" t="str">
        <f t="shared" si="1660"/>
        <v>-0.00106054166540803+12.5663543306083i</v>
      </c>
      <c r="R3156" t="str">
        <f t="shared" si="1661"/>
        <v>-0.00366399800033625-0.000084086109230023i</v>
      </c>
      <c r="S3156" t="str">
        <f t="shared" si="1662"/>
        <v>1.29378510614476i</v>
      </c>
      <c r="T3156" t="str">
        <f t="shared" si="1663"/>
        <v>0.000108789355755465-0.00474042604177922i</v>
      </c>
      <c r="U3156" t="str">
        <f t="shared" si="1664"/>
        <v>0.0000333333333333332-0.0000923697595453883i</v>
      </c>
      <c r="V3156" t="str">
        <f t="shared" si="1665"/>
        <v>6.66666666666667E-06-0.000923697595453883i</v>
      </c>
      <c r="W3156" t="str">
        <f t="shared" si="1666"/>
        <v>0.0000275691891085061-0.0000848391297119358i</v>
      </c>
      <c r="X3156" t="str">
        <f t="shared" si="1667"/>
        <v>0.0000276763231062579-0.0000847610492359128i</v>
      </c>
      <c r="Y3156" t="str">
        <f t="shared" si="1668"/>
        <v>0.009+7.67805244537345i</v>
      </c>
      <c r="Z3156" t="str">
        <f t="shared" si="1669"/>
        <v>-0.000132423152654092-0.0000434114031653779i</v>
      </c>
      <c r="AA3156" t="str">
        <f t="shared" si="1670"/>
        <v>0.00183765535901572-1.56291142443099i</v>
      </c>
      <c r="AB3156" t="str">
        <f t="shared" si="1671"/>
        <v>0.000513097654184882-0.0223578994928615i</v>
      </c>
      <c r="AC3156" t="str">
        <f t="shared" si="1672"/>
        <v>0.996342945846981-0.000208600531614964i</v>
      </c>
      <c r="AD3156" t="str">
        <f t="shared" si="1673"/>
        <v>0.000519679114500272-0.0224398548519012i</v>
      </c>
      <c r="AE3156" t="str">
        <f t="shared" si="1674"/>
        <v>-1.04296313265906E-06+2.94899632503277E-06i</v>
      </c>
      <c r="AF3156" t="str">
        <f t="shared" si="1675"/>
        <v>-15.0799943838016-0.291128610995471i</v>
      </c>
      <c r="AG3156" t="str">
        <f t="shared" si="1676"/>
        <v>0.999873044607119-3.08948590350553E-06i</v>
      </c>
      <c r="AH3156" t="str">
        <f t="shared" si="1677"/>
        <v>0.0000165886578776716-0.0000441727683319487i</v>
      </c>
      <c r="AI3156">
        <f t="shared" si="1678"/>
        <v>-86.523934842694757</v>
      </c>
      <c r="AJ3156">
        <f t="shared" si="1679"/>
        <v>-69.416815653237308</v>
      </c>
      <c r="AK3156"/>
      <c r="AL3156"/>
      <c r="AM3156"/>
      <c r="AN3156"/>
    </row>
    <row r="3157" spans="1:40" x14ac:dyDescent="0.25">
      <c r="A3157"/>
      <c r="B3157">
        <f t="shared" si="1645"/>
        <v>1223000</v>
      </c>
      <c r="C3157" s="237" t="str">
        <f t="shared" si="1648"/>
        <v>-5.10963436018124E-08+0.00200247141405823i</v>
      </c>
      <c r="D3157" s="208" t="str">
        <f t="shared" si="1649"/>
        <v>-5.9570063487446+0.0153522808411131i</v>
      </c>
      <c r="E3157" t="str">
        <f t="shared" si="1650"/>
        <v>2870</v>
      </c>
      <c r="F3157" t="str">
        <f t="shared" si="1651"/>
        <v>0.777000777000777</v>
      </c>
      <c r="G3157" t="str">
        <f t="shared" si="1646"/>
        <v>0.777000777000777</v>
      </c>
      <c r="H3157" t="str">
        <f t="shared" si="1652"/>
        <v>9.12300613542878+0.306243501509053i</v>
      </c>
      <c r="I3157" t="str">
        <f t="shared" si="1653"/>
        <v>4802.7097691754i</v>
      </c>
      <c r="J3157" t="str">
        <f t="shared" si="1647"/>
        <v>-31221.1661974162+1050.67921078296i</v>
      </c>
      <c r="K3157" t="str">
        <f t="shared" si="1654"/>
        <v>0.00517090638292328-0.153654632085299i</v>
      </c>
      <c r="L3157" t="str">
        <f t="shared" si="1655"/>
        <v>0.000393332101249817-0.00990849711967363i</v>
      </c>
      <c r="M3157" t="str">
        <f t="shared" si="1656"/>
        <v>0.0055642384841731-0.163563129204973i</v>
      </c>
      <c r="N3157" t="str">
        <f t="shared" si="1657"/>
        <v>-12.5305570765928i</v>
      </c>
      <c r="O3157" t="str">
        <f t="shared" si="1658"/>
        <v>0.999358763798693+0.0358058824601092i</v>
      </c>
      <c r="P3157" t="str">
        <f t="shared" si="1659"/>
        <v>0.000641236201306961-0.0358058824601092i</v>
      </c>
      <c r="Q3157" t="str">
        <f t="shared" si="1660"/>
        <v>-0.000641236201306961+12.5663629590529i</v>
      </c>
      <c r="R3157" t="str">
        <f t="shared" si="1661"/>
        <v>-0.00284934592487425-0.000050882590263657i</v>
      </c>
      <c r="S3157" t="str">
        <f t="shared" si="1662"/>
        <v>1.29484385009414i</v>
      </c>
      <c r="T3157" t="str">
        <f t="shared" si="1663"/>
        <v>0.0000658850090797562-0.00368945804761422i</v>
      </c>
      <c r="U3157" t="str">
        <f t="shared" si="1664"/>
        <v>0.0000333333333333333-0.0000922942323503391i</v>
      </c>
      <c r="V3157" t="str">
        <f t="shared" si="1665"/>
        <v>6.66666666666667E-06-0.000922942323503391i</v>
      </c>
      <c r="W3157" t="str">
        <f t="shared" si="1666"/>
        <v>0.0000275691333347977-0.0000847711756105766i</v>
      </c>
      <c r="X3157" t="str">
        <f t="shared" si="1667"/>
        <v>0.0000276760755541554-0.0000846931581034215i</v>
      </c>
      <c r="Y3157" t="str">
        <f t="shared" si="1668"/>
        <v>0.009+7.68433563068063i</v>
      </c>
      <c r="Z3157" t="str">
        <f t="shared" si="1669"/>
        <v>-0.000132208894221398-0.0000433752682507612i</v>
      </c>
      <c r="AA3157" t="str">
        <f t="shared" si="1670"/>
        <v>0.00183465131588398-1.56163346758573i</v>
      </c>
      <c r="AB3157" t="str">
        <f t="shared" si="1671"/>
        <v>0.000310742198719882-0.0174010798786194i</v>
      </c>
      <c r="AC3157" t="str">
        <f t="shared" si="1672"/>
        <v>0.997155553967208-0.000147649724725442i</v>
      </c>
      <c r="AD3157" t="str">
        <f t="shared" si="1673"/>
        <v>0.000314212546116172-0.0174506709770537i</v>
      </c>
      <c r="AE3157" t="str">
        <f t="shared" si="1674"/>
        <v>-7.98469228057986E-07+2.29350485982218E-06i</v>
      </c>
      <c r="AF3157" t="str">
        <f t="shared" si="1675"/>
        <v>-15.0800124841734-0.29089122066794i</v>
      </c>
      <c r="AG3157" t="str">
        <f t="shared" si="1676"/>
        <v>0.9999013514692-1.89217662240564E-06i</v>
      </c>
      <c r="AH3157" t="str">
        <f t="shared" si="1677"/>
        <v>0.0000127094051296195-0.0000343571794670529i</v>
      </c>
      <c r="AI3157">
        <f t="shared" si="1678"/>
        <v>-88.722653612608354</v>
      </c>
      <c r="AJ3157">
        <f t="shared" si="1679"/>
        <v>-69.699562073873338</v>
      </c>
      <c r="AK3157"/>
      <c r="AL3157"/>
      <c r="AM3157"/>
      <c r="AN3157"/>
    </row>
    <row r="3158" spans="1:40" x14ac:dyDescent="0.25">
      <c r="A3158"/>
      <c r="B3158">
        <f t="shared" si="1645"/>
        <v>1224000</v>
      </c>
      <c r="C3158" s="237" t="str">
        <f t="shared" si="1648"/>
        <v>-5.1012886950049E-08+0.00200083540800312i</v>
      </c>
      <c r="D3158" s="208" t="str">
        <f t="shared" si="1649"/>
        <v>-5.95700634810476+0.0153397381280239i</v>
      </c>
      <c r="E3158" t="str">
        <f t="shared" si="1650"/>
        <v>2870</v>
      </c>
      <c r="F3158" t="str">
        <f t="shared" si="1651"/>
        <v>0.777000777000777</v>
      </c>
      <c r="G3158" t="str">
        <f t="shared" si="1646"/>
        <v>0.777000777000777</v>
      </c>
      <c r="H3158" t="str">
        <f t="shared" si="1652"/>
        <v>9.12302419217187+0.305993954762135i</v>
      </c>
      <c r="I3158" t="str">
        <f t="shared" si="1653"/>
        <v>4806.63675999238i</v>
      </c>
      <c r="J3158" t="str">
        <f t="shared" si="1647"/>
        <v>-31272.2453973816+1051.53831071001i</v>
      </c>
      <c r="K3158" t="str">
        <f t="shared" si="1654"/>
        <v>0.00516246963990083-0.153529372911296i</v>
      </c>
      <c r="L3158" t="str">
        <f t="shared" si="1655"/>
        <v>0.00039269067339465-0.00990042738389062i</v>
      </c>
      <c r="M3158" t="str">
        <f t="shared" si="1656"/>
        <v>0.00555516031329548-0.163429800295187i</v>
      </c>
      <c r="N3158" t="str">
        <f t="shared" si="1657"/>
        <v>-12.5408028305394i</v>
      </c>
      <c r="O3158" t="str">
        <f t="shared" si="1658"/>
        <v>0.999673162020669+0.0255649982514742i</v>
      </c>
      <c r="P3158" t="str">
        <f t="shared" si="1659"/>
        <v>0.000326837979330974-0.0255649982514742i</v>
      </c>
      <c r="Q3158" t="str">
        <f t="shared" si="1660"/>
        <v>-0.000326837979330974+12.5663678287909i</v>
      </c>
      <c r="R3158" t="str">
        <f t="shared" si="1661"/>
        <v>-0.00203439904697994-0.0000259560331912304i</v>
      </c>
      <c r="S3158" t="str">
        <f t="shared" si="1662"/>
        <v>1.29590259404352i</v>
      </c>
      <c r="T3158" t="str">
        <f t="shared" si="1663"/>
        <v>0.0000336364907435952-0.00263638300230097i</v>
      </c>
      <c r="U3158" t="str">
        <f t="shared" si="1664"/>
        <v>0.0000333333333333334-0.0000922188285657394i</v>
      </c>
      <c r="V3158" t="str">
        <f t="shared" si="1665"/>
        <v>6.66666666666667E-06-0.000922188285657394i</v>
      </c>
      <c r="W3158" t="str">
        <f t="shared" si="1666"/>
        <v>0.0000275690775157496-0.0000847033336951541i</v>
      </c>
      <c r="X3158" t="str">
        <f t="shared" si="1667"/>
        <v>0.0000276758284267788-0.0000846253790523973i</v>
      </c>
      <c r="Y3158" t="str">
        <f t="shared" si="1668"/>
        <v>0.009+7.69061881598781i</v>
      </c>
      <c r="Z3158" t="str">
        <f t="shared" si="1669"/>
        <v>-0.000131995160710336-0.0000433391936609772i</v>
      </c>
      <c r="AA3158" t="str">
        <f t="shared" si="1670"/>
        <v>0.0018316546329225-1.5603575989649i</v>
      </c>
      <c r="AB3158" t="str">
        <f t="shared" si="1671"/>
        <v>0.000158644238452375-0.0124343224998423i</v>
      </c>
      <c r="AC3158" t="str">
        <f t="shared" si="1672"/>
        <v>0.997968742451222-0.0000950018510820947i</v>
      </c>
      <c r="AD3158" t="str">
        <f t="shared" si="1673"/>
        <v>0.000160153237506322-0.0124596159739903i</v>
      </c>
      <c r="AE3158" t="str">
        <f t="shared" si="1674"/>
        <v>-5.61129161961099E-07+1.63766810070019E-06i</v>
      </c>
      <c r="AF3158" t="str">
        <f t="shared" si="1675"/>
        <v>-15.0800305402766-0.290654216634111i</v>
      </c>
      <c r="AG3158" t="str">
        <f t="shared" si="1676"/>
        <v>0.999929622989506-9.87239284763352E-07i</v>
      </c>
      <c r="AH3158" t="str">
        <f t="shared" si="1677"/>
        <v>8.93849332439521E-06-0.000024534708271385i</v>
      </c>
      <c r="AI3158">
        <f t="shared" si="1678"/>
        <v>-91.663120641529048</v>
      </c>
      <c r="AJ3158">
        <f t="shared" si="1679"/>
        <v>-69.982288803384378</v>
      </c>
      <c r="AK3158"/>
      <c r="AL3158"/>
      <c r="AM3158"/>
      <c r="AN3158"/>
    </row>
    <row r="3159" spans="1:40" x14ac:dyDescent="0.25">
      <c r="A3159"/>
      <c r="B3159">
        <f t="shared" si="1645"/>
        <v>1225000</v>
      </c>
      <c r="C3159" s="237" t="str">
        <f t="shared" si="1648"/>
        <v>-5.09296345984891E-08+0.0019992020729783i</v>
      </c>
      <c r="D3159" s="208" t="str">
        <f t="shared" si="1649"/>
        <v>-5.95700634746649+0.0153272158928336i</v>
      </c>
      <c r="E3159" t="str">
        <f t="shared" si="1650"/>
        <v>2870</v>
      </c>
      <c r="F3159" t="str">
        <f t="shared" si="1651"/>
        <v>0.777000777000777</v>
      </c>
      <c r="G3159" t="str">
        <f t="shared" si="1646"/>
        <v>0.777000777000777</v>
      </c>
      <c r="H3159" t="str">
        <f t="shared" si="1652"/>
        <v>9.12304220478912+0.305744813845993i</v>
      </c>
      <c r="I3159" t="str">
        <f t="shared" si="1653"/>
        <v>4810.56375080937i</v>
      </c>
      <c r="J3159" t="str">
        <f t="shared" si="1647"/>
        <v>-31323.3663457737+1052.39741063706i</v>
      </c>
      <c r="K3159" t="str">
        <f t="shared" si="1654"/>
        <v>0.00515405352055028-0.153404317568772i</v>
      </c>
      <c r="L3159" t="str">
        <f t="shared" si="1655"/>
        <v>0.000392050812457422-0.00989237076108689i</v>
      </c>
      <c r="M3159" t="str">
        <f t="shared" si="1656"/>
        <v>0.0055461043330077-0.163296688329859i</v>
      </c>
      <c r="N3159" t="str">
        <f t="shared" si="1657"/>
        <v>-12.5510485844859i</v>
      </c>
      <c r="O3159" t="str">
        <f t="shared" si="1658"/>
        <v>0.999882619996697+0.0153214303686097i</v>
      </c>
      <c r="P3159" t="str">
        <f t="shared" si="1659"/>
        <v>0.000117380003302969-0.0153214303686097i</v>
      </c>
      <c r="Q3159" t="str">
        <f t="shared" si="1660"/>
        <v>-0.000117380003302969+12.5663700148545i</v>
      </c>
      <c r="R3159" t="str">
        <f t="shared" si="1661"/>
        <v>-0.0012192408345119-9.32941562847529E-06i</v>
      </c>
      <c r="S3159" t="str">
        <f t="shared" si="1662"/>
        <v>1.2969613379929i</v>
      </c>
      <c r="T3159" t="str">
        <f t="shared" si="1663"/>
        <v>0.0000120998913761992-0.00158130822406413i</v>
      </c>
      <c r="U3159" t="str">
        <f t="shared" si="1664"/>
        <v>0.0000333333333333335-0.0000921435478893593i</v>
      </c>
      <c r="V3159" t="str">
        <f t="shared" si="1665"/>
        <v>6.66666666666667E-06-0.000921435478893593i</v>
      </c>
      <c r="W3159" t="str">
        <f t="shared" si="1666"/>
        <v>0.0000275690216513624-0.0000846356036909088i</v>
      </c>
      <c r="X3159" t="str">
        <f t="shared" si="1667"/>
        <v>0.0000276755817225939-0.0000845577118083384i</v>
      </c>
      <c r="Y3159" t="str">
        <f t="shared" si="1668"/>
        <v>0.009+7.69690200129499i</v>
      </c>
      <c r="Z3159" t="str">
        <f t="shared" si="1669"/>
        <v>-0.000131781950407543-0.0000433031792438837i</v>
      </c>
      <c r="AA3159" t="str">
        <f t="shared" si="1670"/>
        <v>0.00182866528610657-1.55908381345428i</v>
      </c>
      <c r="AB3159" t="str">
        <f t="shared" si="1671"/>
        <v>0.0000570683210494867-0.00745813351569378i</v>
      </c>
      <c r="AC3159" t="str">
        <f t="shared" si="1672"/>
        <v>0.998782428002628-0.0000506826544434656i</v>
      </c>
      <c r="AD3159" t="str">
        <f t="shared" si="1673"/>
        <v>0.0000575168105640941-0.00746722248158086i</v>
      </c>
      <c r="AE3159" t="str">
        <f t="shared" si="1674"/>
        <v>-3.30934151051212E-07+9.81554481992388E-07i</v>
      </c>
      <c r="AF3159" t="str">
        <f t="shared" si="1675"/>
        <v>-15.0800485522556-0.290417597953159i</v>
      </c>
      <c r="AG3159" t="str">
        <f t="shared" si="1676"/>
        <v>0.999957856247705-3.74049455573462E-07i</v>
      </c>
      <c r="AH3159" t="str">
        <f t="shared" si="1677"/>
        <v>5.27579160294677E-06-0.0000147063979532858i</v>
      </c>
      <c r="AI3159">
        <f t="shared" si="1678"/>
        <v>-96.124106615404571</v>
      </c>
      <c r="AJ3159">
        <f t="shared" si="1679"/>
        <v>-70.264995728809154</v>
      </c>
      <c r="AK3159"/>
      <c r="AL3159"/>
      <c r="AM3159"/>
      <c r="AN3159"/>
    </row>
    <row r="3160" spans="1:40" x14ac:dyDescent="0.25">
      <c r="A3160"/>
      <c r="B3160">
        <f t="shared" si="1645"/>
        <v>1226000</v>
      </c>
      <c r="C3160" s="237" t="str">
        <f t="shared" si="1648"/>
        <v>-5.0846585880846E-08+0.0019975714024478i</v>
      </c>
      <c r="D3160" s="208" t="str">
        <f t="shared" si="1649"/>
        <v>-5.95700634682979+0.0153147140854331i</v>
      </c>
      <c r="E3160" t="str">
        <f t="shared" si="1650"/>
        <v>2870</v>
      </c>
      <c r="F3160" t="str">
        <f t="shared" si="1651"/>
        <v>0.777000777000777</v>
      </c>
      <c r="G3160" t="str">
        <f t="shared" si="1646"/>
        <v>0.777000777000777</v>
      </c>
      <c r="H3160" t="str">
        <f t="shared" si="1652"/>
        <v>9.12306017342412+0.305496077772749i</v>
      </c>
      <c r="I3160" t="str">
        <f t="shared" si="1653"/>
        <v>4814.49074162636i</v>
      </c>
      <c r="J3160" t="str">
        <f t="shared" si="1647"/>
        <v>-31374.5290425923+1053.25651056412i</v>
      </c>
      <c r="K3160" t="str">
        <f t="shared" si="1654"/>
        <v>0.00514565795773068-0.153279465561147i</v>
      </c>
      <c r="L3160" t="str">
        <f t="shared" si="1655"/>
        <v>0.000391412513341275-0.00988432721937708i</v>
      </c>
      <c r="M3160" t="str">
        <f t="shared" si="1656"/>
        <v>0.00553707047107195-0.163163792780524i</v>
      </c>
      <c r="N3160" t="str">
        <f t="shared" si="1657"/>
        <v>-12.5612943384324i</v>
      </c>
      <c r="O3160" t="str">
        <f t="shared" si="1658"/>
        <v>0.999987115739025+0.00507625412539911i</v>
      </c>
      <c r="P3160" t="str">
        <f t="shared" si="1659"/>
        <v>0.0000128842609750102-0.00507625412539911i</v>
      </c>
      <c r="Q3160" t="str">
        <f t="shared" si="1660"/>
        <v>-0.0000128842609750102+12.5663705925578i</v>
      </c>
      <c r="R3160" t="str">
        <f t="shared" si="1661"/>
        <v>-0.000403955469975578-1.02488273861191E-06i</v>
      </c>
      <c r="S3160" t="str">
        <f t="shared" si="1662"/>
        <v>1.29802008194228i</v>
      </c>
      <c r="T3160" t="str">
        <f t="shared" si="1663"/>
        <v>1.33031837635426E-06-0.000524342312238732i</v>
      </c>
      <c r="U3160" t="str">
        <f t="shared" si="1664"/>
        <v>0.0000333333333333332-0.0000920683900199547i</v>
      </c>
      <c r="V3160" t="str">
        <f t="shared" si="1665"/>
        <v>6.66666666666667E-06-0.000920683900199546i</v>
      </c>
      <c r="W3160" t="str">
        <f t="shared" si="1666"/>
        <v>0.0000275689657416365-0.0000845679853239783i</v>
      </c>
      <c r="X3160" t="str">
        <f t="shared" si="1667"/>
        <v>0.000027675335440074-0.0000844901560976402i</v>
      </c>
      <c r="Y3160" t="str">
        <f t="shared" si="1668"/>
        <v>0.009+7.70318518660217i</v>
      </c>
      <c r="Z3160" t="str">
        <f t="shared" si="1669"/>
        <v>-0.000131569261606651-0.0000432672248478545i</v>
      </c>
      <c r="AA3160" t="str">
        <f t="shared" si="1670"/>
        <v>0.00182568325150939-1.55781210595633i</v>
      </c>
      <c r="AB3160" t="str">
        <f t="shared" si="1671"/>
        <v>6.27435683837224E-06-0.00247302512760818i</v>
      </c>
      <c r="AC3160" t="str">
        <f t="shared" si="1672"/>
        <v>0.999596526582094-0.0000147170622673054i</v>
      </c>
      <c r="AD3160" t="str">
        <f t="shared" si="1673"/>
        <v>6.31331444696467E-06-0.00247402323730627i</v>
      </c>
      <c r="AE3160" t="str">
        <f t="shared" si="1674"/>
        <v>-1.07874757807425E-07+3.2523225093437E-07i</v>
      </c>
      <c r="AF3160" t="str">
        <f t="shared" si="1675"/>
        <v>-15.0800665202539-0.290181363687316i</v>
      </c>
      <c r="AG3160" t="str">
        <f t="shared" si="1676"/>
        <v>0.999986048332399-5.19533004738361E-08i</v>
      </c>
      <c r="AH3160" t="str">
        <f t="shared" si="1677"/>
        <v>1.72115912790695E-06-4.87328863537748E-06i</v>
      </c>
      <c r="AI3160">
        <f t="shared" si="1678"/>
        <v>-105.73304473119948</v>
      </c>
      <c r="AJ3160">
        <f t="shared" si="1679"/>
        <v>-70.547682739823017</v>
      </c>
      <c r="AK3160"/>
      <c r="AL3160"/>
      <c r="AM3160"/>
      <c r="AN3160"/>
    </row>
    <row r="3161" spans="1:40" x14ac:dyDescent="0.25">
      <c r="A3161"/>
      <c r="B3161">
        <f t="shared" ref="B3161:B3224" si="1680">B3160+1000</f>
        <v>1227000</v>
      </c>
      <c r="C3161" s="237" t="str">
        <f t="shared" si="1648"/>
        <v>-5.07637401335472E-08+0.00199594338989698i</v>
      </c>
      <c r="D3161" s="208" t="str">
        <f t="shared" si="1649"/>
        <v>-5.95700634619463+0.0153022326558769i</v>
      </c>
      <c r="E3161" t="str">
        <f t="shared" si="1650"/>
        <v>2870</v>
      </c>
      <c r="F3161" t="str">
        <f t="shared" si="1651"/>
        <v>0.777000777000777</v>
      </c>
      <c r="G3161" t="str">
        <f t="shared" si="1646"/>
        <v>0.777000777000777</v>
      </c>
      <c r="H3161" t="str">
        <f t="shared" si="1652"/>
        <v>9.12307809821988+0.305247745557715i</v>
      </c>
      <c r="I3161" t="str">
        <f t="shared" si="1653"/>
        <v>4818.41773244334i</v>
      </c>
      <c r="J3161" t="str">
        <f t="shared" si="1647"/>
        <v>-31425.7334878376+1054.11561049117i</v>
      </c>
      <c r="K3161" t="str">
        <f t="shared" si="1654"/>
        <v>0.0051372828845737-0.153154816393448i</v>
      </c>
      <c r="L3161" t="str">
        <f t="shared" si="1655"/>
        <v>0.000390775770970051-0.00987629672697897i</v>
      </c>
      <c r="M3161" t="str">
        <f t="shared" si="1656"/>
        <v>0.00552805865554375-0.163031113120427i</v>
      </c>
      <c r="N3161" t="str">
        <f t="shared" si="1657"/>
        <v>-12.5715400923789i</v>
      </c>
      <c r="O3161" t="str">
        <f t="shared" si="1658"/>
        <v>0.999986638278258-0.00516945499533072i</v>
      </c>
      <c r="P3161" t="str">
        <f t="shared" si="1659"/>
        <v>0.0000133617217420445+0.00516945499533072i</v>
      </c>
      <c r="Q3161" t="str">
        <f t="shared" si="1660"/>
        <v>-0.0000133617217420445+12.5663706373836i</v>
      </c>
      <c r="R3161" t="str">
        <f t="shared" si="1661"/>
        <v>0.000411372155914206-1.06372943851888E-06i</v>
      </c>
      <c r="S3161" t="str">
        <f t="shared" si="1662"/>
        <v>1.29907882589167i</v>
      </c>
      <c r="T3161" t="str">
        <f t="shared" si="1663"/>
        <v>1.38186839005751E-06+0.000534404857309552i</v>
      </c>
      <c r="U3161" t="str">
        <f t="shared" si="1664"/>
        <v>0.0000333333333333333-0.0000919933546572654i</v>
      </c>
      <c r="V3161" t="str">
        <f t="shared" si="1665"/>
        <v>6.66666666666667E-06-0.000919933546572654i</v>
      </c>
      <c r="W3161" t="str">
        <f t="shared" si="1666"/>
        <v>0.0000275689097865734-0.0000845004783213946i</v>
      </c>
      <c r="X3161" t="str">
        <f t="shared" si="1667"/>
        <v>0.0000276750895776985-0.0000844227116475904i</v>
      </c>
      <c r="Y3161" t="str">
        <f t="shared" si="1668"/>
        <v>0.009+7.70946837190935i</v>
      </c>
      <c r="Z3161" t="str">
        <f t="shared" si="1669"/>
        <v>-0.000131357092608241-0.0000432313303217756i</v>
      </c>
      <c r="AA3161" t="str">
        <f t="shared" si="1670"/>
        <v>0.00182270850530165-1.55654247139016i</v>
      </c>
      <c r="AB3161" t="str">
        <f t="shared" si="1671"/>
        <v>6.51748899887322E-06+0.00252048444230964i</v>
      </c>
      <c r="AC3161" t="str">
        <f t="shared" si="1672"/>
        <v>1.00041095341329+0.0000128708323512367i</v>
      </c>
      <c r="AD3161" t="str">
        <f t="shared" si="1673"/>
        <v>6.54722579954662E-06+0.00251944898188268i</v>
      </c>
      <c r="AE3161" t="str">
        <f t="shared" si="1674"/>
        <v>1.08059106618953E-07-3.31230538516133E-07i</v>
      </c>
      <c r="AF3161" t="str">
        <f t="shared" si="1675"/>
        <v>-15.0800844444145-0.289945512901838i</v>
      </c>
      <c r="AG3161" t="str">
        <f t="shared" si="1676"/>
        <v>1.00001419634143-2.02677064585449E-08i</v>
      </c>
      <c r="AH3161" t="str">
        <f t="shared" si="1677"/>
        <v>-1.72555486521503E-06+4.96358273861152E-06i</v>
      </c>
      <c r="AI3161">
        <f t="shared" si="1678"/>
        <v>-105.58859777501455</v>
      </c>
      <c r="AJ3161">
        <f t="shared" si="1679"/>
        <v>109.16965027128697</v>
      </c>
      <c r="AK3161"/>
      <c r="AL3161"/>
      <c r="AM3161"/>
      <c r="AN3161"/>
    </row>
    <row r="3162" spans="1:40" x14ac:dyDescent="0.25">
      <c r="A3162"/>
      <c r="B3162">
        <f t="shared" si="1680"/>
        <v>1228000</v>
      </c>
      <c r="C3162" s="237" t="str">
        <f t="shared" si="1648"/>
        <v>-5.06810966957208E-08+0.00199431802883239i</v>
      </c>
      <c r="D3162" s="208" t="str">
        <f t="shared" si="1649"/>
        <v>-5.95700634556104+0.0152897715543817i</v>
      </c>
      <c r="E3162" t="str">
        <f t="shared" si="1650"/>
        <v>2870</v>
      </c>
      <c r="F3162" t="str">
        <f t="shared" si="1651"/>
        <v>0.777000777000777</v>
      </c>
      <c r="G3162" t="str">
        <f t="shared" si="1646"/>
        <v>0.777000777000777</v>
      </c>
      <c r="H3162" t="str">
        <f t="shared" si="1652"/>
        <v>9.12309597931884+0.304999816219399i</v>
      </c>
      <c r="I3162" t="str">
        <f t="shared" si="1653"/>
        <v>4822.34472326033i</v>
      </c>
      <c r="J3162" t="str">
        <f t="shared" si="1647"/>
        <v>-31476.9796815095+1054.97471041822i</v>
      </c>
      <c r="K3162" t="str">
        <f t="shared" si="1654"/>
        <v>0.00512892823448288-0.153030369572307i</v>
      </c>
      <c r="L3162" t="str">
        <f t="shared" si="1655"/>
        <v>0.000390140580288173-0.00986827925221291i</v>
      </c>
      <c r="M3162" t="str">
        <f t="shared" si="1656"/>
        <v>0.00551906881477105-0.16289864882452i</v>
      </c>
      <c r="N3162" t="str">
        <f t="shared" si="1657"/>
        <v>-12.5817858463254i</v>
      </c>
      <c r="O3162" t="str">
        <f t="shared" si="1658"/>
        <v>0.999881187664517-0.0154146214548214i</v>
      </c>
      <c r="P3162" t="str">
        <f t="shared" si="1659"/>
        <v>0.000118812335483054+0.0154146214548214i</v>
      </c>
      <c r="Q3162" t="str">
        <f t="shared" si="1660"/>
        <v>-0.000118812335483054+12.5663712248706i</v>
      </c>
      <c r="R3162" t="str">
        <f t="shared" si="1661"/>
        <v>0.00122665645111539-9.46638255962165E-06i</v>
      </c>
      <c r="S3162" t="str">
        <f t="shared" si="1662"/>
        <v>1.30013756984105i</v>
      </c>
      <c r="T3162" t="str">
        <f t="shared" si="1663"/>
        <v>0.0000123075996162522+0.00159482213738301i</v>
      </c>
      <c r="U3162" t="str">
        <f t="shared" si="1664"/>
        <v>0.0000333333333333334-0.0000919184415020072i</v>
      </c>
      <c r="V3162" t="str">
        <f t="shared" si="1665"/>
        <v>6.66666666666667E-06-0.000919184415020072i</v>
      </c>
      <c r="W3162" t="str">
        <f t="shared" si="1666"/>
        <v>0.0000275688537861733-0.0000844330824110768i</v>
      </c>
      <c r="X3162" t="str">
        <f t="shared" si="1667"/>
        <v>0.0000276748441339524-0.0000843553781863639i</v>
      </c>
      <c r="Y3162" t="str">
        <f t="shared" si="1668"/>
        <v>0.009+7.71575155721653i</v>
      </c>
      <c r="Z3162" t="str">
        <f t="shared" si="1669"/>
        <v>-0.000131145441719808-0.0000431954955150421i</v>
      </c>
      <c r="AA3162" t="str">
        <f t="shared" si="1670"/>
        <v>0.00181974102375102-1.55527490469141i</v>
      </c>
      <c r="AB3162" t="str">
        <f t="shared" si="1671"/>
        <v>0.0000580479629453871+0.00752187097580303i</v>
      </c>
      <c r="AC3162" t="str">
        <f t="shared" si="1672"/>
        <v>1.00122562298929+0.0000320577888004666i</v>
      </c>
      <c r="AD3162" t="str">
        <f t="shared" si="1673"/>
        <v>0.0000582174496138601+0.00751266141893453i</v>
      </c>
      <c r="AE3162" t="str">
        <f t="shared" si="1674"/>
        <v>3.16878179482207E-07-9.87766031861225E-07i</v>
      </c>
      <c r="AF3162" t="str">
        <f t="shared" si="1675"/>
        <v>-15.0801023248799-0.289710044665017i</v>
      </c>
      <c r="AG3162" t="str">
        <f t="shared" si="1676"/>
        <v>1.00004229738216-2.78280405589111E-07i</v>
      </c>
      <c r="AH3162" t="str">
        <f t="shared" si="1677"/>
        <v>-5.06451101620016E-06+0.0000148031824967553i</v>
      </c>
      <c r="AI3162">
        <f t="shared" si="1678"/>
        <v>-96.112178884385472</v>
      </c>
      <c r="AJ3162">
        <f t="shared" si="1679"/>
        <v>108.88700340960357</v>
      </c>
      <c r="AK3162"/>
      <c r="AL3162"/>
      <c r="AM3162"/>
      <c r="AN3162"/>
    </row>
    <row r="3163" spans="1:40" x14ac:dyDescent="0.25">
      <c r="A3163"/>
      <c r="B3163">
        <f t="shared" si="1680"/>
        <v>1229000</v>
      </c>
      <c r="C3163" s="237" t="str">
        <f t="shared" si="1648"/>
        <v>-5.05986549091821E-08+0.00199269531278173i</v>
      </c>
      <c r="D3163" s="208" t="str">
        <f t="shared" si="1649"/>
        <v>-5.95700634492898+0.0152773307313266i</v>
      </c>
      <c r="E3163" t="str">
        <f t="shared" si="1650"/>
        <v>2870</v>
      </c>
      <c r="F3163" t="str">
        <f t="shared" si="1651"/>
        <v>0.777000777000777</v>
      </c>
      <c r="G3163" t="str">
        <f t="shared" si="1646"/>
        <v>0.777000777000777</v>
      </c>
      <c r="H3163" t="str">
        <f t="shared" si="1652"/>
        <v>9.12311381686283+0.304752288779474i</v>
      </c>
      <c r="I3163" t="str">
        <f t="shared" si="1653"/>
        <v>4826.27171407732i</v>
      </c>
      <c r="J3163" t="str">
        <f t="shared" si="1647"/>
        <v>-31528.267623608+1055.83381034527i</v>
      </c>
      <c r="K3163" t="str">
        <f t="shared" si="1654"/>
        <v>0.00512059394113188-0.152906124605953i</v>
      </c>
      <c r="L3163" t="str">
        <f t="shared" si="1655"/>
        <v>0.000389506936260573-0.00986027476350169i</v>
      </c>
      <c r="M3163" t="str">
        <f t="shared" si="1656"/>
        <v>0.00551010087739245-0.162766399369455i</v>
      </c>
      <c r="N3163" t="str">
        <f t="shared" si="1657"/>
        <v>-12.5920316002719i</v>
      </c>
      <c r="O3163" t="str">
        <f t="shared" si="1658"/>
        <v>0.999670774967433-0.0256581697712732i</v>
      </c>
      <c r="P3163" t="str">
        <f t="shared" si="1659"/>
        <v>0.000329225032567049+0.0256581697712732i</v>
      </c>
      <c r="Q3163" t="str">
        <f t="shared" si="1660"/>
        <v>-0.000329225032567049+12.5663734305006i</v>
      </c>
      <c r="R3163" t="str">
        <f t="shared" si="1661"/>
        <v>0.00204181112953838-0.0000262523829748648i</v>
      </c>
      <c r="S3163" t="str">
        <f t="shared" si="1662"/>
        <v>1.30119631379043i</v>
      </c>
      <c r="T3163" t="str">
        <f t="shared" si="1663"/>
        <v>0.0000341595039551087+0.00265679711521161i</v>
      </c>
      <c r="U3163" t="str">
        <f t="shared" si="1664"/>
        <v>0.0000333333333333334-0.0000918436502558707i</v>
      </c>
      <c r="V3163" t="str">
        <f t="shared" si="1665"/>
        <v>6.66666666666667E-06-0.000918436502558707i</v>
      </c>
      <c r="W3163" t="str">
        <f t="shared" si="1666"/>
        <v>0.000027568797740437-0.00008436579732183i</v>
      </c>
      <c r="X3163" t="str">
        <f t="shared" si="1667"/>
        <v>0.000027674599107327-0.0000842881554430205i</v>
      </c>
      <c r="Y3163" t="str">
        <f t="shared" si="1668"/>
        <v>0.009+7.72203474252371i</v>
      </c>
      <c r="Z3163" t="str">
        <f t="shared" si="1669"/>
        <v>-0.000130934307255732-0.000043159720277557i</v>
      </c>
      <c r="AA3163" t="str">
        <f t="shared" si="1670"/>
        <v>0.00181678078322168-1.55400940081219i</v>
      </c>
      <c r="AB3163" t="str">
        <f t="shared" si="1671"/>
        <v>0.000161110994966114+0.0125306042856289i</v>
      </c>
      <c r="AC3163" t="str">
        <f t="shared" si="1672"/>
        <v>1.00204044907933+0.0000428214371190366i</v>
      </c>
      <c r="AD3163" t="str">
        <f t="shared" si="1673"/>
        <v>0.000161317320744187+0.012505081395968i</v>
      </c>
      <c r="AE3163" t="str">
        <f t="shared" si="1674"/>
        <v>5.18593843458069E-07-1.64430658019685E-06i</v>
      </c>
      <c r="AF3163" t="str">
        <f t="shared" si="1675"/>
        <v>-15.0801201617918-0.289474958048147i</v>
      </c>
      <c r="AG3163" t="str">
        <f t="shared" si="1676"/>
        <v>1.00007034857179-8.25250101786493E-07i</v>
      </c>
      <c r="AH3163" t="str">
        <f t="shared" si="1677"/>
        <v>-8.29587978739902E-06+0.000024644480330945i</v>
      </c>
      <c r="AI3163">
        <f t="shared" si="1678"/>
        <v>-91.699427964505716</v>
      </c>
      <c r="AJ3163">
        <f t="shared" si="1679"/>
        <v>108.60437677758031</v>
      </c>
      <c r="AK3163"/>
      <c r="AL3163"/>
      <c r="AM3163"/>
      <c r="AN3163"/>
    </row>
    <row r="3164" spans="1:40" x14ac:dyDescent="0.25">
      <c r="A3164"/>
      <c r="B3164">
        <f t="shared" si="1680"/>
        <v>1230000</v>
      </c>
      <c r="C3164" s="237" t="str">
        <f t="shared" si="1648"/>
        <v>-5.05164141184216E-08+0.00199107523529375i</v>
      </c>
      <c r="D3164" s="208" t="str">
        <f t="shared" si="1649"/>
        <v>-5.95700634429847+0.0152649101372521i</v>
      </c>
      <c r="E3164" t="str">
        <f t="shared" si="1650"/>
        <v>2870</v>
      </c>
      <c r="F3164" t="str">
        <f t="shared" si="1651"/>
        <v>0.777000777000777</v>
      </c>
      <c r="G3164" t="str">
        <f t="shared" si="1646"/>
        <v>0.777000777000777</v>
      </c>
      <c r="H3164" t="str">
        <f t="shared" si="1652"/>
        <v>9.12313161099316+0.304505162262783i</v>
      </c>
      <c r="I3164" t="str">
        <f t="shared" si="1653"/>
        <v>4830.19870489431i</v>
      </c>
      <c r="J3164" t="str">
        <f t="shared" si="1647"/>
        <v>-31579.5973141331+1056.69291027232i</v>
      </c>
      <c r="K3164" t="str">
        <f t="shared" si="1654"/>
        <v>0.00511227993846333-0.152782081004203i</v>
      </c>
      <c r="L3164" t="str">
        <f t="shared" si="1655"/>
        <v>0.000388874833872577-0.00985228322936997i</v>
      </c>
      <c r="M3164" t="str">
        <f t="shared" si="1656"/>
        <v>0.00550115477233591-0.162634364233573i</v>
      </c>
      <c r="N3164" t="str">
        <f t="shared" si="1657"/>
        <v>-12.6022773542185i</v>
      </c>
      <c r="O3164" t="str">
        <f t="shared" si="1658"/>
        <v>0.999355422274983-0.0358990246328565i</v>
      </c>
      <c r="P3164" t="str">
        <f t="shared" si="1659"/>
        <v>0.000644577725017026+0.0358990246328565i</v>
      </c>
      <c r="Q3164" t="str">
        <f t="shared" si="1660"/>
        <v>-0.000644577725017026+12.5663783295856i</v>
      </c>
      <c r="R3164" t="str">
        <f t="shared" si="1661"/>
        <v>0.00285674921874847-0.0000514403676998564i</v>
      </c>
      <c r="S3164" t="str">
        <f t="shared" si="1662"/>
        <v>1.30225505773981i</v>
      </c>
      <c r="T3164" t="str">
        <f t="shared" si="1663"/>
        <v>0.0000669884790091335+0.00372021611880945i</v>
      </c>
      <c r="U3164" t="str">
        <f t="shared" si="1664"/>
        <v>0.0000333333333333332-0.0000917689806215157i</v>
      </c>
      <c r="V3164" t="str">
        <f t="shared" si="1665"/>
        <v>6.66666666666667E-06-0.000917689806215157i</v>
      </c>
      <c r="W3164" t="str">
        <f t="shared" si="1666"/>
        <v>0.000027568741649365-0.0000842986227833411i</v>
      </c>
      <c r="X3164" t="str">
        <f t="shared" si="1667"/>
        <v>0.0000276743544963198-0.0000842210431475006i</v>
      </c>
      <c r="Y3164" t="str">
        <f t="shared" si="1668"/>
        <v>0.009+7.72831792783089i</v>
      </c>
      <c r="Z3164" t="str">
        <f t="shared" si="1669"/>
        <v>-0.00013072368753724-0.000043124004459729i</v>
      </c>
      <c r="AA3164" t="str">
        <f t="shared" si="1670"/>
        <v>0.0018138277601739-1.55274595472107i</v>
      </c>
      <c r="AB3164" t="str">
        <f t="shared" si="1671"/>
        <v>0.000315946640168176+0.0175461482455376i</v>
      </c>
      <c r="AC3164" t="str">
        <f t="shared" si="1672"/>
        <v>1.00285534473603+0.0000451402962015678i</v>
      </c>
      <c r="AD3164" t="str">
        <f t="shared" si="1673"/>
        <v>0.000315834606072169+0.017496176373561i</v>
      </c>
      <c r="AE3164" t="str">
        <f t="shared" si="1674"/>
        <v>7.13218123604027E-07-2.30078474631462E-06i</v>
      </c>
      <c r="AF3164" t="str">
        <f t="shared" si="1675"/>
        <v>-15.0801379552916-0.289240252125531i</v>
      </c>
      <c r="AG3164" t="str">
        <f t="shared" si="1676"/>
        <v>1.00009834703764-1.66040660066111E-06i</v>
      </c>
      <c r="AH3164" t="str">
        <f t="shared" si="1677"/>
        <v>-0.0000114198414102288+0.0000344864493882472i</v>
      </c>
      <c r="AI3164">
        <f t="shared" si="1678"/>
        <v>-88.795155791213546</v>
      </c>
      <c r="AJ3164">
        <f t="shared" si="1679"/>
        <v>108.32177047503477</v>
      </c>
      <c r="AK3164"/>
      <c r="AL3164"/>
      <c r="AM3164"/>
      <c r="AN3164"/>
    </row>
    <row r="3165" spans="1:40" x14ac:dyDescent="0.25">
      <c r="A3165"/>
      <c r="B3165">
        <f t="shared" si="1680"/>
        <v>1231000</v>
      </c>
      <c r="C3165" s="237" t="str">
        <f t="shared" si="1648"/>
        <v>-5.04343736705907E-08+0.00198945778993816i</v>
      </c>
      <c r="D3165" s="208" t="str">
        <f t="shared" si="1649"/>
        <v>-5.95700634366949+0.0152525097228592i</v>
      </c>
      <c r="E3165" t="str">
        <f t="shared" si="1650"/>
        <v>2870</v>
      </c>
      <c r="F3165" t="str">
        <f t="shared" si="1651"/>
        <v>0.777000777000777</v>
      </c>
      <c r="G3165" t="str">
        <f t="shared" si="1646"/>
        <v>0.777000777000777</v>
      </c>
      <c r="H3165" t="str">
        <f t="shared" si="1652"/>
        <v>9.1231493618505+0.304258435697306i</v>
      </c>
      <c r="I3165" t="str">
        <f t="shared" si="1653"/>
        <v>4834.12569571129i</v>
      </c>
      <c r="J3165" t="str">
        <f t="shared" si="1647"/>
        <v>-31630.9687530848+1057.55201019937i</v>
      </c>
      <c r="K3165" t="str">
        <f t="shared" si="1654"/>
        <v>0.00510398616068747-0.152658238278463i</v>
      </c>
      <c r="L3165" t="str">
        <f t="shared" si="1655"/>
        <v>0.000388244268129798-0.00984430461844379i</v>
      </c>
      <c r="M3165" t="str">
        <f t="shared" si="1656"/>
        <v>0.00549223042881727-0.162502542896907i</v>
      </c>
      <c r="N3165" t="str">
        <f t="shared" si="1657"/>
        <v>-12.612523108165i</v>
      </c>
      <c r="O3165" t="str">
        <f t="shared" si="1658"/>
        <v>0.998935162691181-0.0461361110101807i</v>
      </c>
      <c r="P3165" t="str">
        <f t="shared" si="1659"/>
        <v>0.00106483730881901+0.0461361110101807i</v>
      </c>
      <c r="Q3165" t="str">
        <f t="shared" si="1660"/>
        <v>-0.00106483730881901+12.5663869971548i</v>
      </c>
      <c r="R3165" t="str">
        <f t="shared" si="1661"/>
        <v>0.00367138306804396-0.0000850480519760221i</v>
      </c>
      <c r="S3165" t="str">
        <f t="shared" si="1662"/>
        <v>1.30331380168919i</v>
      </c>
      <c r="T3165" t="str">
        <f t="shared" si="1663"/>
        <v>0.000110844299947129+0.0047849642238697i</v>
      </c>
      <c r="U3165" t="str">
        <f t="shared" si="1664"/>
        <v>0.0000333333333333332-0.0000916944323025707i</v>
      </c>
      <c r="V3165" t="str">
        <f t="shared" si="1665"/>
        <v>6.66666666666667E-06-0.000916944323025707i</v>
      </c>
      <c r="W3165" t="str">
        <f t="shared" si="1666"/>
        <v>0.0000275686855129581-0.000084231558526176i</v>
      </c>
      <c r="X3165" t="str">
        <f t="shared" si="1667"/>
        <v>0.0000276741102994346-0.0000841540410306232i</v>
      </c>
      <c r="Y3165" t="str">
        <f t="shared" si="1668"/>
        <v>0.009+7.73460111313807i</v>
      </c>
      <c r="Z3165" t="str">
        <f t="shared" si="1669"/>
        <v>-0.000130513580892377-0.000043088347912471i</v>
      </c>
      <c r="AA3165" t="str">
        <f t="shared" si="1670"/>
        <v>0.00181088193116348-1.55148456140291i</v>
      </c>
      <c r="AB3165" t="str">
        <f t="shared" si="1671"/>
        <v>0.000522789659775886+0.0225679608227921i</v>
      </c>
      <c r="AC3165" t="str">
        <f t="shared" si="1672"/>
        <v>1.00367022230298+0.0000389937920335045i</v>
      </c>
      <c r="AD3165" t="str">
        <f t="shared" si="1673"/>
        <v>0.000521751507314809+0.0224854140097321i</v>
      </c>
      <c r="AE3165" t="str">
        <f t="shared" si="1674"/>
        <v>9.00763684251631E-07-2.95713331072879E-06i</v>
      </c>
      <c r="AF3165" t="str">
        <f t="shared" si="1675"/>
        <v>-15.08015570552-0.289005925974447i</v>
      </c>
      <c r="AG3165" t="str">
        <f t="shared" si="1676"/>
        <v>1.00012628991743-2.78295094232446E-06i</v>
      </c>
      <c r="AH3165" t="str">
        <f t="shared" si="1677"/>
        <v>-0.000014436585830691+0.000044328066360968i</v>
      </c>
      <c r="AI3165">
        <f t="shared" si="1678"/>
        <v>-86.628618403938844</v>
      </c>
      <c r="AJ3165">
        <f t="shared" si="1679"/>
        <v>108.03918459914868</v>
      </c>
      <c r="AK3165"/>
      <c r="AL3165"/>
      <c r="AM3165"/>
      <c r="AN3165"/>
    </row>
    <row r="3166" spans="1:40" x14ac:dyDescent="0.25">
      <c r="A3166"/>
      <c r="B3166">
        <f t="shared" si="1680"/>
        <v>1232000</v>
      </c>
      <c r="C3166" s="237" t="str">
        <f t="shared" si="1648"/>
        <v>-5.03525329154893E-08+0.00198784297030554i</v>
      </c>
      <c r="D3166" s="208" t="str">
        <f t="shared" si="1649"/>
        <v>-5.95700634304205+0.0152401294390091i</v>
      </c>
      <c r="E3166" t="str">
        <f t="shared" si="1650"/>
        <v>2870</v>
      </c>
      <c r="F3166" t="str">
        <f t="shared" si="1651"/>
        <v>0.777000777000777</v>
      </c>
      <c r="G3166" t="str">
        <f t="shared" si="1646"/>
        <v>0.777000777000777</v>
      </c>
      <c r="H3166" t="str">
        <f t="shared" si="1652"/>
        <v>9.12316706957504+0.304012108114171i</v>
      </c>
      <c r="I3166" t="str">
        <f t="shared" si="1653"/>
        <v>4838.05268652828i</v>
      </c>
      <c r="J3166" t="str">
        <f t="shared" si="1647"/>
        <v>-31682.3819404632+1058.41111012642i</v>
      </c>
      <c r="K3166" t="str">
        <f t="shared" si="1654"/>
        <v>0.00509571254228087-0.152534595941711i</v>
      </c>
      <c r="L3166" t="str">
        <f t="shared" si="1655"/>
        <v>0.000387615234058059-0.00983633889945039i</v>
      </c>
      <c r="M3166" t="str">
        <f t="shared" si="1656"/>
        <v>0.00548332777633893-0.162370934841161i</v>
      </c>
      <c r="N3166" t="str">
        <f t="shared" si="1657"/>
        <v>-12.6227688621115i</v>
      </c>
      <c r="O3166" t="str">
        <f t="shared" si="1658"/>
        <v>0.998410040332588-0.0563683542697539i</v>
      </c>
      <c r="P3166" t="str">
        <f t="shared" si="1659"/>
        <v>0.00158995966741204+0.0563683542697539i</v>
      </c>
      <c r="Q3166" t="str">
        <f t="shared" si="1660"/>
        <v>-0.00158995966741204+12.5664005078417i</v>
      </c>
      <c r="R3166" t="str">
        <f t="shared" si="1661"/>
        <v>0.00448562435703755-0.000127092211347734i</v>
      </c>
      <c r="S3166" t="str">
        <f t="shared" si="1662"/>
        <v>1.30437254563858i</v>
      </c>
      <c r="T3166" t="str">
        <f t="shared" si="1663"/>
        <v>0.00016577559124648+0.00585092526136749i</v>
      </c>
      <c r="U3166" t="str">
        <f t="shared" si="1664"/>
        <v>0.0000333333333333334-0.000091620005003624i</v>
      </c>
      <c r="V3166" t="str">
        <f t="shared" si="1665"/>
        <v>6.66666666666667E-06-0.00091620005003624i</v>
      </c>
      <c r="W3166" t="str">
        <f t="shared" si="1666"/>
        <v>0.0000275686293312175-0.0000841646042817758i</v>
      </c>
      <c r="X3166" t="str">
        <f t="shared" si="1667"/>
        <v>0.0000276738665151816-0.0000840871488240817i</v>
      </c>
      <c r="Y3166" t="str">
        <f t="shared" si="1668"/>
        <v>0.009+7.74088429844525i</v>
      </c>
      <c r="Z3166" t="str">
        <f t="shared" si="1669"/>
        <v>-0.000130303985655973-0.0000430527504871972i</v>
      </c>
      <c r="AA3166" t="str">
        <f t="shared" si="1670"/>
        <v>0.00180794327284137-1.55022521585892i</v>
      </c>
      <c r="AB3166" t="str">
        <f t="shared" si="1671"/>
        <v>0.000781869387855143+0.0275954941140271i</v>
      </c>
      <c r="AC3166" t="str">
        <f t="shared" si="1672"/>
        <v>1.00448499342283+0.0000243622759475164i</v>
      </c>
      <c r="AD3166" t="str">
        <f t="shared" si="1673"/>
        <v>0.000779044664491897+0.0274722622193619i</v>
      </c>
      <c r="AE3166" t="str">
        <f t="shared" si="1674"/>
        <v>1.08124382586173E-06-3.61328527772763E-06i</v>
      </c>
      <c r="AF3166" t="str">
        <f t="shared" si="1675"/>
        <v>-15.0801734126171-0.288771978675162i</v>
      </c>
      <c r="AG3166" t="str">
        <f t="shared" si="1676"/>
        <v>1.00015417435959-4.19205553725339E-06i</v>
      </c>
      <c r="AH3166" t="str">
        <f t="shared" si="1677"/>
        <v>-0.0000173463126544094+0.0000541683115769111i</v>
      </c>
      <c r="AI3166">
        <f t="shared" si="1678"/>
        <v>-84.901122176013146</v>
      </c>
      <c r="AJ3166">
        <f t="shared" si="1679"/>
        <v>107.75661924445681</v>
      </c>
      <c r="AK3166"/>
      <c r="AL3166"/>
      <c r="AM3166"/>
      <c r="AN3166"/>
    </row>
    <row r="3167" spans="1:40" x14ac:dyDescent="0.25">
      <c r="A3167"/>
      <c r="B3167">
        <f t="shared" si="1680"/>
        <v>1233000</v>
      </c>
      <c r="C3167" s="237" t="str">
        <f t="shared" si="1648"/>
        <v>-5.02708912055531E-08+0.00198623077000728i</v>
      </c>
      <c r="D3167" s="208" t="str">
        <f t="shared" si="1649"/>
        <v>-5.95700634241612+0.0152277692367225i</v>
      </c>
      <c r="E3167" t="str">
        <f t="shared" si="1650"/>
        <v>2870</v>
      </c>
      <c r="F3167" t="str">
        <f t="shared" si="1651"/>
        <v>0.777000777000777</v>
      </c>
      <c r="G3167" t="str">
        <f t="shared" si="1646"/>
        <v>0.777000777000777</v>
      </c>
      <c r="H3167" t="str">
        <f t="shared" si="1652"/>
        <v>9.1231847343063+0.303766178547616i</v>
      </c>
      <c r="I3167" t="str">
        <f t="shared" si="1653"/>
        <v>4841.97967734527i</v>
      </c>
      <c r="J3167" t="str">
        <f t="shared" si="1647"/>
        <v>-31733.8368762682+1059.27021005347i</v>
      </c>
      <c r="K3167" t="str">
        <f t="shared" si="1654"/>
        <v>0.00508745901798519-0.152411153508501i</v>
      </c>
      <c r="L3167" t="str">
        <f t="shared" si="1655"/>
        <v>0.000386987726703274-0.00982838604121752i</v>
      </c>
      <c r="M3167" t="str">
        <f t="shared" si="1656"/>
        <v>0.00547444674468846-0.162239539549719i</v>
      </c>
      <c r="N3167" t="str">
        <f t="shared" si="1657"/>
        <v>-12.633014616058i</v>
      </c>
      <c r="O3167" t="str">
        <f t="shared" si="1658"/>
        <v>0.997780110323689-0.0665946802863887i</v>
      </c>
      <c r="P3167" t="str">
        <f t="shared" si="1659"/>
        <v>0.00221988967631104+0.0665946802863887i</v>
      </c>
      <c r="Q3167" t="str">
        <f t="shared" si="1660"/>
        <v>-0.00221988967631104+12.5664199357716i</v>
      </c>
      <c r="R3167" t="str">
        <f t="shared" si="1661"/>
        <v>0.00529938410458336-0.000177588663738905i</v>
      </c>
      <c r="S3167" t="str">
        <f t="shared" si="1662"/>
        <v>1.30543128958796i</v>
      </c>
      <c r="T3167" t="str">
        <f t="shared" si="1663"/>
        <v>0.000231829798320881+0.00691798182566819i</v>
      </c>
      <c r="U3167" t="str">
        <f t="shared" si="1664"/>
        <v>0.0000333333333333334-0.0000915456984302231i</v>
      </c>
      <c r="V3167" t="str">
        <f t="shared" si="1665"/>
        <v>6.66666666666667E-06-0.000915456984302231i</v>
      </c>
      <c r="W3167" t="str">
        <f t="shared" si="1666"/>
        <v>0.0000275685731041432-0.0000840977597824507i</v>
      </c>
      <c r="X3167" t="str">
        <f t="shared" si="1667"/>
        <v>0.0000276736231420758-0.0000840203662604374i</v>
      </c>
      <c r="Y3167" t="str">
        <f t="shared" si="1668"/>
        <v>0.009+7.74716748375243i</v>
      </c>
      <c r="Z3167" t="str">
        <f t="shared" si="1669"/>
        <v>-0.000130094900169604-0.0000430172120358198i</v>
      </c>
      <c r="AA3167" t="str">
        <f t="shared" si="1670"/>
        <v>0.00180501176195314-1.54896791310647i</v>
      </c>
      <c r="AB3167" t="str">
        <f t="shared" si="1671"/>
        <v>0.00109340959749753+0.0326281943834904i</v>
      </c>
      <c r="AC3167" t="str">
        <f t="shared" si="1672"/>
        <v>1.00529956904573+1.22704289051844E-06i</v>
      </c>
      <c r="AD3167" t="str">
        <f t="shared" si="1673"/>
        <v>0.0010876851600282+0.0324561892330522i</v>
      </c>
      <c r="AE3167" t="str">
        <f t="shared" si="1674"/>
        <v>1.25467248180307E-06-4.26917388131684E-06i</v>
      </c>
      <c r="AF3167" t="str">
        <f t="shared" si="1675"/>
        <v>-15.0801910767224-0.288538409310894i</v>
      </c>
      <c r="AG3167" t="str">
        <f t="shared" si="1676"/>
        <v>1.00018199752354-5.88686430505756E-06i</v>
      </c>
      <c r="AH3167" t="str">
        <f t="shared" si="1677"/>
        <v>-0.000020149231090555+0.0000640061690878503i</v>
      </c>
      <c r="AI3167">
        <f t="shared" si="1678"/>
        <v>-83.465191563417619</v>
      </c>
      <c r="AJ3167">
        <f t="shared" si="1679"/>
        <v>107.47407450284845</v>
      </c>
      <c r="AK3167"/>
      <c r="AL3167"/>
      <c r="AM3167"/>
      <c r="AN3167"/>
    </row>
    <row r="3168" spans="1:40" x14ac:dyDescent="0.25">
      <c r="A3168"/>
      <c r="B3168">
        <f t="shared" si="1680"/>
        <v>1234000</v>
      </c>
      <c r="C3168" s="237" t="str">
        <f t="shared" si="1648"/>
        <v>-5.01894478958405E-08+0.00198462118267546i</v>
      </c>
      <c r="D3168" s="208" t="str">
        <f t="shared" si="1649"/>
        <v>-5.95700634179173+0.0152154290671785i</v>
      </c>
      <c r="E3168" t="str">
        <f t="shared" si="1650"/>
        <v>2870</v>
      </c>
      <c r="F3168" t="str">
        <f t="shared" si="1651"/>
        <v>0.777000777000777</v>
      </c>
      <c r="G3168" t="str">
        <f t="shared" si="1646"/>
        <v>0.777000777000777</v>
      </c>
      <c r="H3168" t="str">
        <f t="shared" si="1652"/>
        <v>9.12320235618335+0.303520646035001i</v>
      </c>
      <c r="I3168" t="str">
        <f t="shared" si="1653"/>
        <v>4845.90666816226i</v>
      </c>
      <c r="J3168" t="str">
        <f t="shared" si="1647"/>
        <v>-31785.3335604997+1060.12930998052i</v>
      </c>
      <c r="K3168" t="str">
        <f t="shared" si="1654"/>
        <v>0.00507922552280585-0.152287910494951i</v>
      </c>
      <c r="L3168" t="str">
        <f t="shared" si="1655"/>
        <v>0.000386361741131365-0.00982044601267332i</v>
      </c>
      <c r="M3168" t="str">
        <f t="shared" si="1656"/>
        <v>0.00546558726393722-0.162108356507624i</v>
      </c>
      <c r="N3168" t="str">
        <f t="shared" si="1657"/>
        <v>-12.6432603700045i</v>
      </c>
      <c r="O3168" t="str">
        <f t="shared" si="1658"/>
        <v>0.997045438791109-0.0768140155560523i</v>
      </c>
      <c r="P3168" t="str">
        <f t="shared" si="1659"/>
        <v>0.00295456120889104+0.0768140155560523i</v>
      </c>
      <c r="Q3168" t="str">
        <f t="shared" si="1660"/>
        <v>-0.00295456120889104+12.5664463544484i</v>
      </c>
      <c r="R3168" t="str">
        <f t="shared" si="1661"/>
        <v>0.00611257267817444-0.000236552251540884i</v>
      </c>
      <c r="S3168" t="str">
        <f t="shared" si="1662"/>
        <v>1.30649003353734i</v>
      </c>
      <c r="T3168" t="str">
        <f t="shared" si="1663"/>
        <v>0.000309053159048983+0.00798601528330755i</v>
      </c>
      <c r="U3168" t="str">
        <f t="shared" si="1664"/>
        <v>0.0000333333333333335-0.0000914715122888698i</v>
      </c>
      <c r="V3168" t="str">
        <f t="shared" si="1665"/>
        <v>6.66666666666667E-06-0.000914715122888698i</v>
      </c>
      <c r="W3168" t="str">
        <f t="shared" si="1666"/>
        <v>0.000027568516831736-0.0000840310247613798i</v>
      </c>
      <c r="X3168" t="str">
        <f t="shared" si="1667"/>
        <v>0.0000276733801786392-0.00008395369307312i</v>
      </c>
      <c r="Y3168" t="str">
        <f t="shared" si="1668"/>
        <v>0.009+7.75345066905961i</v>
      </c>
      <c r="Z3168" t="str">
        <f t="shared" si="1669"/>
        <v>-0.000129886322781563-0.0000429817324107493i</v>
      </c>
      <c r="AA3168" t="str">
        <f t="shared" si="1670"/>
        <v>0.00180208737533858-1.54771264817912i</v>
      </c>
      <c r="AB3168" t="str">
        <f t="shared" si="1671"/>
        <v>0.00145762836653709+0.0376655021044546i</v>
      </c>
      <c r="AC3168" t="str">
        <f t="shared" si="1672"/>
        <v>1.00611385943822-0.0000304296503063126i</v>
      </c>
      <c r="AD3168" t="str">
        <f t="shared" si="1673"/>
        <v>0.00144763852350335+0.037436663656159i</v>
      </c>
      <c r="AE3168" t="str">
        <f t="shared" si="1674"/>
        <v>1.42106421508547E-06-4.92473259115338E-06i</v>
      </c>
      <c r="AF3168" t="str">
        <f t="shared" si="1675"/>
        <v>-15.0802086979751-0.288305216967823i</v>
      </c>
      <c r="AG3168" t="str">
        <f t="shared" si="1676"/>
        <v>1.00020975657995-7.86649281620187E-06i</v>
      </c>
      <c r="AH3168" t="str">
        <f t="shared" si="1677"/>
        <v>-0.0000228455598951634+0.0000738406267576944i</v>
      </c>
      <c r="AI3168">
        <f t="shared" si="1678"/>
        <v>-82.237087737749221</v>
      </c>
      <c r="AJ3168">
        <f t="shared" si="1679"/>
        <v>107.19155046356752</v>
      </c>
      <c r="AK3168"/>
      <c r="AL3168"/>
      <c r="AM3168"/>
      <c r="AN3168"/>
    </row>
    <row r="3169" spans="1:40" x14ac:dyDescent="0.25">
      <c r="A3169"/>
      <c r="B3169">
        <f t="shared" si="1680"/>
        <v>1235000</v>
      </c>
      <c r="C3169" s="237" t="str">
        <f t="shared" si="1648"/>
        <v>-5.01082023440199E-08+0.0019830142019628i</v>
      </c>
      <c r="D3169" s="208" t="str">
        <f t="shared" si="1649"/>
        <v>-5.95700634116884+0.0152031088817148i</v>
      </c>
      <c r="E3169" t="str">
        <f t="shared" si="1650"/>
        <v>2870</v>
      </c>
      <c r="F3169" t="str">
        <f t="shared" si="1651"/>
        <v>0.777000777000777</v>
      </c>
      <c r="G3169" t="str">
        <f t="shared" si="1646"/>
        <v>0.777000777000777</v>
      </c>
      <c r="H3169" t="str">
        <f t="shared" si="1652"/>
        <v>9.12321993534455+0.303275509616776i</v>
      </c>
      <c r="I3169" t="str">
        <f t="shared" si="1653"/>
        <v>4849.83365897924i</v>
      </c>
      <c r="J3169" t="str">
        <f t="shared" si="1647"/>
        <v>-31836.871993158+1060.98840990757i</v>
      </c>
      <c r="K3169" t="str">
        <f t="shared" si="1654"/>
        <v>0.00507101199201059-0.152164866418734i</v>
      </c>
      <c r="L3169" t="str">
        <f t="shared" si="1655"/>
        <v>0.000385737272428164-0.00981251878284575i</v>
      </c>
      <c r="M3169" t="str">
        <f t="shared" si="1656"/>
        <v>0.00545674926443875-0.16197738520158i</v>
      </c>
      <c r="N3169" t="str">
        <f t="shared" si="1657"/>
        <v>-12.6535061239511i</v>
      </c>
      <c r="O3169" t="str">
        <f t="shared" si="1658"/>
        <v>0.996206102856655-0.0870252873086688i</v>
      </c>
      <c r="P3169" t="str">
        <f t="shared" si="1659"/>
        <v>0.00379389714334499+0.0870252873086688i</v>
      </c>
      <c r="Q3169" t="str">
        <f t="shared" si="1660"/>
        <v>-0.00379389714334499+12.5664808366424i</v>
      </c>
      <c r="R3169" t="str">
        <f t="shared" si="1661"/>
        <v>0.00692509980377604-0.000303996823722417i</v>
      </c>
      <c r="S3169" t="str">
        <f t="shared" si="1662"/>
        <v>1.30754877748672i</v>
      </c>
      <c r="T3169" t="str">
        <f t="shared" si="1663"/>
        <v>0.000397490675218092+0.00905490578240089i</v>
      </c>
      <c r="U3169" t="str">
        <f t="shared" si="1664"/>
        <v>0.0000333333333333332-0.0000913974462870158i</v>
      </c>
      <c r="V3169" t="str">
        <f t="shared" si="1665"/>
        <v>6.66666666666667E-06-0.000913974462870158i</v>
      </c>
      <c r="W3169" t="str">
        <f t="shared" si="1666"/>
        <v>0.0000275684605139968-0.0000839643989526073i</v>
      </c>
      <c r="X3169" t="str">
        <f t="shared" si="1667"/>
        <v>0.0000276731376233998-0.0000838871289964231i</v>
      </c>
      <c r="Y3169" t="str">
        <f t="shared" si="1668"/>
        <v>0.009+7.75973385436679i</v>
      </c>
      <c r="Z3169" t="str">
        <f t="shared" si="1669"/>
        <v>-0.00012967825184683-0.0000429463114648915i</v>
      </c>
      <c r="AA3169" t="str">
        <f t="shared" si="1670"/>
        <v>0.00179917008993121-1.54645941612649i</v>
      </c>
      <c r="AB3169" t="str">
        <f t="shared" si="1671"/>
        <v>0.00187473794286646+0.0427068520035944i</v>
      </c>
      <c r="AC3169" t="str">
        <f t="shared" si="1672"/>
        <v>1.00692777419262-0.00007062456666659i</v>
      </c>
      <c r="AD3169" t="str">
        <f t="shared" si="1673"/>
        <v>0.00185886473705404+0.042413154527746i</v>
      </c>
      <c r="AE3169" t="str">
        <f t="shared" si="1674"/>
        <v>1.58043421503627E-06-5.57989511843617E-06i</v>
      </c>
      <c r="AF3169" t="str">
        <f t="shared" si="1675"/>
        <v>-15.0802262765134-0.288072400735061i</v>
      </c>
      <c r="AG3169" t="str">
        <f t="shared" si="1676"/>
        <v>1.0002374487111-0.0000101300284366939i</v>
      </c>
      <c r="AH3169" t="str">
        <f t="shared" si="1677"/>
        <v>-0.0000254355273136625+0.0000836706763498296i</v>
      </c>
      <c r="AI3169">
        <f t="shared" si="1678"/>
        <v>-81.16466423465782</v>
      </c>
      <c r="AJ3169">
        <f t="shared" si="1679"/>
        <v>106.90904721320055</v>
      </c>
      <c r="AK3169"/>
      <c r="AL3169"/>
      <c r="AM3169"/>
      <c r="AN3169"/>
    </row>
    <row r="3170" spans="1:40" x14ac:dyDescent="0.25">
      <c r="A3170"/>
      <c r="B3170">
        <f t="shared" si="1680"/>
        <v>1236000</v>
      </c>
      <c r="C3170" s="237" t="str">
        <f t="shared" si="1648"/>
        <v>-5.00271539103569E-08+0.00198140982154254i</v>
      </c>
      <c r="D3170" s="208" t="str">
        <f t="shared" si="1649"/>
        <v>-5.95700634054747+0.0151908086318261i</v>
      </c>
      <c r="E3170" t="str">
        <f t="shared" si="1650"/>
        <v>2870</v>
      </c>
      <c r="F3170" t="str">
        <f t="shared" si="1651"/>
        <v>0.777000777000777</v>
      </c>
      <c r="G3170" t="str">
        <f t="shared" si="1646"/>
        <v>0.777000777000777</v>
      </c>
      <c r="H3170" t="str">
        <f t="shared" si="1652"/>
        <v>9.12323747192787+0.303030768336478i</v>
      </c>
      <c r="I3170" t="str">
        <f t="shared" si="1653"/>
        <v>4853.76064979623i</v>
      </c>
      <c r="J3170" t="str">
        <f t="shared" si="1647"/>
        <v>-31888.4521742428+1061.84750983462i</v>
      </c>
      <c r="K3170" t="str">
        <f t="shared" si="1654"/>
        <v>0.0050628183611286-0.152042020799081i</v>
      </c>
      <c r="L3170" t="str">
        <f t="shared" si="1655"/>
        <v>0.000385114315699301-0.00980460432086215i</v>
      </c>
      <c r="M3170" t="str">
        <f t="shared" si="1656"/>
        <v>0.0054479326768279-0.161846625119943i</v>
      </c>
      <c r="N3170" t="str">
        <f t="shared" si="1657"/>
        <v>-12.6637518778976i</v>
      </c>
      <c r="O3170" t="str">
        <f t="shared" si="1658"/>
        <v>0.99526219062926-0.0972274236203219i</v>
      </c>
      <c r="P3170" t="str">
        <f t="shared" si="1659"/>
        <v>0.00473780937073998+0.0972274236203219i</v>
      </c>
      <c r="Q3170" t="str">
        <f t="shared" si="1660"/>
        <v>-0.00473780937073998+12.5665244542773i</v>
      </c>
      <c r="R3170" t="str">
        <f t="shared" si="1661"/>
        <v>0.00773687457605615-0.000379935217965661i</v>
      </c>
      <c r="S3170" t="str">
        <f t="shared" si="1662"/>
        <v>1.30860752143611i</v>
      </c>
      <c r="T3170" t="str">
        <f t="shared" si="1663"/>
        <v>0.000497186083888332+0.0101245322626349i</v>
      </c>
      <c r="U3170" t="str">
        <f t="shared" si="1664"/>
        <v>0.0000333333333333333-0.0000913235001330621i</v>
      </c>
      <c r="V3170" t="str">
        <f t="shared" si="1665"/>
        <v>6.66666666666667E-06-0.000913235001330621i</v>
      </c>
      <c r="W3170" t="str">
        <f t="shared" si="1666"/>
        <v>0.0000275684041509263-0.0000838978820910371i</v>
      </c>
      <c r="X3170" t="str">
        <f t="shared" si="1667"/>
        <v>0.0000276728954748912-0.0000838206737654999i</v>
      </c>
      <c r="Y3170" t="str">
        <f t="shared" si="1668"/>
        <v>0.009+7.76601703967397i</v>
      </c>
      <c r="Z3170" t="str">
        <f t="shared" si="1669"/>
        <v>-0.000129470685727037-0.0000429109490516444i</v>
      </c>
      <c r="AA3170" t="str">
        <f t="shared" si="1670"/>
        <v>0.0017962598827578-1.54520821201425i</v>
      </c>
      <c r="AB3170" t="str">
        <f t="shared" si="1671"/>
        <v>0.00234494460937789+0.0477516731081126i</v>
      </c>
      <c r="AC3170" t="str">
        <f t="shared" si="1672"/>
        <v>1.00774122223674-0.000119373470822124i</v>
      </c>
      <c r="AD3170" t="str">
        <f t="shared" si="1673"/>
        <v>0.00232131824139099+0.0473851313792044i</v>
      </c>
      <c r="AE3170" t="str">
        <f t="shared" si="1674"/>
        <v>1.73279829391495E-06-6.23459542172029E-06i</v>
      </c>
      <c r="AF3170" t="str">
        <f t="shared" si="1675"/>
        <v>-15.0802438124753-0.287839959704652i</v>
      </c>
      <c r="AG3170" t="str">
        <f t="shared" si="1676"/>
        <v>1.00026507111105-0.0000126765304755118i</v>
      </c>
      <c r="AH3170" t="str">
        <f t="shared" si="1677"/>
        <v>-0.0000279193710225371+0.0000934953136131725i</v>
      </c>
      <c r="AI3170">
        <f t="shared" si="1678"/>
        <v>-80.213235952944672</v>
      </c>
      <c r="AJ3170">
        <f t="shared" si="1679"/>
        <v>106.62656483569046</v>
      </c>
      <c r="AK3170"/>
      <c r="AL3170"/>
      <c r="AM3170"/>
      <c r="AN3170"/>
    </row>
    <row r="3171" spans="1:40" x14ac:dyDescent="0.25">
      <c r="A3171"/>
      <c r="B3171">
        <f t="shared" si="1680"/>
        <v>1237000</v>
      </c>
      <c r="C3171" s="237" t="str">
        <f t="shared" si="1648"/>
        <v>-4.99463019577023E-08+0.00197980803510841i</v>
      </c>
      <c r="D3171" s="208" t="str">
        <f t="shared" si="1649"/>
        <v>-5.95700633992761+0.0151785282691645i</v>
      </c>
      <c r="E3171" t="str">
        <f t="shared" si="1650"/>
        <v>2870</v>
      </c>
      <c r="F3171" t="str">
        <f t="shared" si="1651"/>
        <v>0.777000777000777</v>
      </c>
      <c r="G3171" t="str">
        <f t="shared" si="1646"/>
        <v>0.777000777000777</v>
      </c>
      <c r="H3171" t="str">
        <f t="shared" si="1652"/>
        <v>9.12325496607061+0.302786421240721i</v>
      </c>
      <c r="I3171" t="str">
        <f t="shared" si="1653"/>
        <v>4857.68764061322i</v>
      </c>
      <c r="J3171" t="str">
        <f t="shared" si="1647"/>
        <v>-31940.0741037542+1062.70660976167i</v>
      </c>
      <c r="K3171" t="str">
        <f t="shared" si="1654"/>
        <v>0.00505464456594885-0.151919373156766i</v>
      </c>
      <c r="L3171" t="str">
        <f t="shared" si="1655"/>
        <v>0.000384492866070135-0.00979670259594905i</v>
      </c>
      <c r="M3171" t="str">
        <f t="shared" si="1656"/>
        <v>0.00543913743201898-0.161716075752715i</v>
      </c>
      <c r="N3171" t="str">
        <f t="shared" si="1657"/>
        <v>-12.6739976318441i</v>
      </c>
      <c r="O3171" t="str">
        <f t="shared" si="1658"/>
        <v>0.994213801195685-0.107419353526389i</v>
      </c>
      <c r="P3171" t="str">
        <f t="shared" si="1659"/>
        <v>0.00578619880431497+0.107419353526389i</v>
      </c>
      <c r="Q3171" t="str">
        <f t="shared" si="1660"/>
        <v>-0.00578619880431497+12.5665782783177i</v>
      </c>
      <c r="R3171" t="str">
        <f t="shared" si="1661"/>
        <v>0.00854780546913915-0.000464379242849967i</v>
      </c>
      <c r="S3171" t="str">
        <f t="shared" si="1662"/>
        <v>1.30966626538549i</v>
      </c>
      <c r="T3171" t="str">
        <f t="shared" si="1663"/>
        <v>0.000608181828705858+0.0111947724660091i</v>
      </c>
      <c r="U3171" t="str">
        <f t="shared" si="1664"/>
        <v>0.0000333333333333334-0.00009124967353635i</v>
      </c>
      <c r="V3171" t="str">
        <f t="shared" si="1665"/>
        <v>6.66666666666667E-06-0.0009124967353635i</v>
      </c>
      <c r="W3171" t="str">
        <f t="shared" si="1666"/>
        <v>0.0000275683477425251-0.0000838314739124302i</v>
      </c>
      <c r="X3171" t="str">
        <f t="shared" si="1667"/>
        <v>0.0000276726537316531-0.0000837543271163589i</v>
      </c>
      <c r="Y3171" t="str">
        <f t="shared" si="1668"/>
        <v>0.009+7.77230022498115i</v>
      </c>
      <c r="Z3171" t="str">
        <f t="shared" si="1669"/>
        <v>-0.000129263622790432-0.0000428756450248976i</v>
      </c>
      <c r="AA3171" t="str">
        <f t="shared" si="1670"/>
        <v>0.00179335673093799-1.54395903092399i</v>
      </c>
      <c r="AB3171" t="str">
        <f t="shared" si="1671"/>
        <v>0.00286844854866393+0.052799388796401i</v>
      </c>
      <c r="AC3171" t="str">
        <f t="shared" si="1672"/>
        <v>1.00855411184417-0.000176691110798273i</v>
      </c>
      <c r="AD3171" t="str">
        <f t="shared" si="1673"/>
        <v>0.00283494794249884+0.0523520642932643i</v>
      </c>
      <c r="AE3171" t="str">
        <f t="shared" si="1674"/>
        <v>1.87817288348893E-06-6.88876771275159E-06i</v>
      </c>
      <c r="AF3171" t="str">
        <f t="shared" si="1675"/>
        <v>-15.0802613059982-0.287607892971557i</v>
      </c>
      <c r="AG3171" t="str">
        <f t="shared" si="1676"/>
        <v>1.00029262098602-0.0000155050303351327i</v>
      </c>
      <c r="AH3171" t="str">
        <f t="shared" si="1677"/>
        <v>-0.0000302973380704947+0.000103313538368349i</v>
      </c>
      <c r="AI3171">
        <f t="shared" si="1678"/>
        <v>-79.358560179256528</v>
      </c>
      <c r="AJ3171">
        <f t="shared" si="1679"/>
        <v>106.34410341231778</v>
      </c>
      <c r="AK3171"/>
      <c r="AL3171"/>
      <c r="AM3171"/>
      <c r="AN3171"/>
    </row>
    <row r="3172" spans="1:40" x14ac:dyDescent="0.25">
      <c r="A3172"/>
      <c r="B3172">
        <f t="shared" si="1680"/>
        <v>1238000</v>
      </c>
      <c r="C3172" s="237" t="str">
        <f t="shared" si="1648"/>
        <v>-4.98656458514789E-08+0.00197820883637449i</v>
      </c>
      <c r="D3172" s="208" t="str">
        <f t="shared" si="1649"/>
        <v>-5.95700633930925+0.0151662677455378i</v>
      </c>
      <c r="E3172" t="str">
        <f t="shared" si="1650"/>
        <v>2870</v>
      </c>
      <c r="F3172" t="str">
        <f t="shared" si="1651"/>
        <v>0.777000777000777</v>
      </c>
      <c r="G3172" t="str">
        <f t="shared" si="1646"/>
        <v>0.777000777000777</v>
      </c>
      <c r="H3172" t="str">
        <f t="shared" si="1652"/>
        <v>9.12327241790955+0.302542467379174i</v>
      </c>
      <c r="I3172" t="str">
        <f t="shared" si="1653"/>
        <v>4861.6146314302i</v>
      </c>
      <c r="J3172" t="str">
        <f t="shared" si="1647"/>
        <v>-31991.7377816923+1063.56570968872i</v>
      </c>
      <c r="K3172" t="str">
        <f t="shared" si="1654"/>
        <v>0.00504649054251901-0.151796923014103i</v>
      </c>
      <c r="L3172" t="str">
        <f t="shared" si="1655"/>
        <v>0.00038387291868563-0.0097888135774315i</v>
      </c>
      <c r="M3172" t="str">
        <f t="shared" si="1656"/>
        <v>0.00543036346120464-0.161585736591534i</v>
      </c>
      <c r="N3172" t="str">
        <f t="shared" si="1657"/>
        <v>-12.6842433857906i</v>
      </c>
      <c r="O3172" t="str">
        <f t="shared" si="1658"/>
        <v>0.993061044610143-0.117600007133553i</v>
      </c>
      <c r="P3172" t="str">
        <f t="shared" si="1659"/>
        <v>0.006938955389857+0.117600007133553i</v>
      </c>
      <c r="Q3172" t="str">
        <f t="shared" si="1660"/>
        <v>-0.006938955389857+12.566643378657i</v>
      </c>
      <c r="R3172" t="str">
        <f t="shared" si="1661"/>
        <v>0.00935780034772358-0.000557339660080777i</v>
      </c>
      <c r="S3172" t="str">
        <f t="shared" si="1662"/>
        <v>1.31072500933487i</v>
      </c>
      <c r="T3172" t="str">
        <f t="shared" si="1663"/>
        <v>0.00073051903116207+0.0122655029481238i</v>
      </c>
      <c r="U3172" t="str">
        <f t="shared" si="1664"/>
        <v>0.0000333333333333334-0.0000911759662071609i</v>
      </c>
      <c r="V3172" t="str">
        <f t="shared" si="1665"/>
        <v>6.66666666666667E-06-0.000911759662071609i</v>
      </c>
      <c r="W3172" t="str">
        <f t="shared" si="1666"/>
        <v>0.0000275682912887939-0.0000837651741534021i</v>
      </c>
      <c r="X3172" t="str">
        <f t="shared" si="1667"/>
        <v>0.0000276724123922308-0.0000836880887858633i</v>
      </c>
      <c r="Y3172" t="str">
        <f t="shared" si="1668"/>
        <v>0.009+7.77858341028833i</v>
      </c>
      <c r="Z3172" t="str">
        <f t="shared" si="1669"/>
        <v>-0.000129057061411856-0.0000428403992390286i</v>
      </c>
      <c r="AA3172" t="str">
        <f t="shared" si="1670"/>
        <v>0.00179046061168377-1.54271186795323i</v>
      </c>
      <c r="AB3172" t="str">
        <f t="shared" si="1671"/>
        <v>0.00344544370746347+0.0578494168512799i</v>
      </c>
      <c r="AC3172" t="str">
        <f t="shared" si="1672"/>
        <v>1.00936635064492-0.000242591199833964i</v>
      </c>
      <c r="AD3172" t="str">
        <f t="shared" si="1673"/>
        <v>0.0033996972189387+0.0573134239624144i</v>
      </c>
      <c r="AE3172" t="str">
        <f t="shared" si="1674"/>
        <v>2.01657503153926E-06-7.54234646219223E-06i</v>
      </c>
      <c r="AF3172" t="str">
        <f t="shared" si="1675"/>
        <v>-15.0802787572188-0.287376199633636i</v>
      </c>
      <c r="AG3172" t="str">
        <f t="shared" si="1676"/>
        <v>1.00032009555464-0.0000186145316647036i</v>
      </c>
      <c r="AH3172" t="str">
        <f t="shared" si="1677"/>
        <v>-0.0000325696848186384+0.000113124354592086i</v>
      </c>
      <c r="AI3172">
        <f t="shared" si="1678"/>
        <v>-78.583024524543788</v>
      </c>
      <c r="AJ3172">
        <f t="shared" si="1679"/>
        <v>106.06166302170574</v>
      </c>
      <c r="AK3172"/>
      <c r="AL3172"/>
      <c r="AM3172"/>
      <c r="AN3172"/>
    </row>
    <row r="3173" spans="1:40" x14ac:dyDescent="0.25">
      <c r="A3173"/>
      <c r="B3173">
        <f t="shared" si="1680"/>
        <v>1239000</v>
      </c>
      <c r="C3173" s="237" t="str">
        <f t="shared" si="1648"/>
        <v>-4.97851849596691E-08+0.00197661221907517i</v>
      </c>
      <c r="D3173" s="208" t="str">
        <f t="shared" si="1649"/>
        <v>-5.95700633869238+0.0151540270129096i</v>
      </c>
      <c r="E3173" t="str">
        <f t="shared" si="1650"/>
        <v>2870</v>
      </c>
      <c r="F3173" t="str">
        <f t="shared" si="1651"/>
        <v>0.777000777000777</v>
      </c>
      <c r="G3173" t="str">
        <f t="shared" si="1646"/>
        <v>0.777000777000777</v>
      </c>
      <c r="H3173" t="str">
        <f t="shared" si="1652"/>
        <v>9.12328982758091+0.302298905804559i</v>
      </c>
      <c r="I3173" t="str">
        <f t="shared" si="1653"/>
        <v>4865.54162224719i</v>
      </c>
      <c r="J3173" t="str">
        <f t="shared" si="1647"/>
        <v>-32043.4432080569+1064.42480961577i</v>
      </c>
      <c r="K3173" t="str">
        <f t="shared" si="1654"/>
        <v>0.00503835622714429-0.151674669894942i</v>
      </c>
      <c r="L3173" t="str">
        <f t="shared" si="1655"/>
        <v>0.000383254468710283-0.00978093723473289i</v>
      </c>
      <c r="M3173" t="str">
        <f t="shared" si="1656"/>
        <v>0.00542161069585457-0.161455607129675i</v>
      </c>
      <c r="N3173" t="str">
        <f t="shared" si="1657"/>
        <v>-12.6944891397371i</v>
      </c>
      <c r="O3173" t="str">
        <f t="shared" si="1658"/>
        <v>0.991804041882745-0.127768315732228i</v>
      </c>
      <c r="P3173" t="str">
        <f t="shared" si="1659"/>
        <v>0.00819595811725504+0.127768315732228i</v>
      </c>
      <c r="Q3173" t="str">
        <f t="shared" si="1660"/>
        <v>-0.00819595811725504+12.5667208240049i</v>
      </c>
      <c r="R3173" t="str">
        <f t="shared" si="1661"/>
        <v>0.0101667664786908-0.000658826166782288i</v>
      </c>
      <c r="S3173" t="str">
        <f t="shared" si="1662"/>
        <v>1.31178375328425i</v>
      </c>
      <c r="T3173" t="str">
        <f t="shared" si="1663"/>
        <v>0.000864237461823545+0.0133365990901815i</v>
      </c>
      <c r="U3173" t="str">
        <f t="shared" si="1664"/>
        <v>0.0000333333333333332-0.0000911023778567106i</v>
      </c>
      <c r="V3173" t="str">
        <f t="shared" si="1665"/>
        <v>6.66666666666667E-06-0.000911023778567106i</v>
      </c>
      <c r="W3173" t="str">
        <f t="shared" si="1666"/>
        <v>0.0000275682347897333-0.0000836989825514169i</v>
      </c>
      <c r="X3173" t="str">
        <f t="shared" si="1667"/>
        <v>0.0000276721714551762-0.0000836219585117233i</v>
      </c>
      <c r="Y3173" t="str">
        <f t="shared" si="1668"/>
        <v>0.009+7.78486659559551i</v>
      </c>
      <c r="Z3173" t="str">
        <f t="shared" si="1669"/>
        <v>-0.000128850999972701-0.0000428052115489033i</v>
      </c>
      <c r="AA3173" t="str">
        <f t="shared" si="1670"/>
        <v>0.00178757150229907-1.54146671821529i</v>
      </c>
      <c r="AB3173" t="str">
        <f t="shared" si="1671"/>
        <v>0.00407611766096962+0.0629011695166014i</v>
      </c>
      <c r="AC3173" t="str">
        <f t="shared" si="1672"/>
        <v>1.01017784563658-0.000317086398250873i</v>
      </c>
      <c r="AD3173" t="str">
        <f t="shared" si="1673"/>
        <v>0.0040155039297999+0.0622686817474607i</v>
      </c>
      <c r="AE3173" t="str">
        <f t="shared" si="1674"/>
        <v>2.14802239832236E-06-8.19526640533274E-06i</v>
      </c>
      <c r="AF3173" t="str">
        <f t="shared" si="1675"/>
        <v>-15.0802961662733-0.287144878791649i</v>
      </c>
      <c r="AG3173" t="str">
        <f t="shared" si="1676"/>
        <v>1.00034749204817-0.0000220040105160918i</v>
      </c>
      <c r="AH3173" t="str">
        <f t="shared" si="1677"/>
        <v>-0.0000347366768800695+0.00012292677050126i</v>
      </c>
      <c r="AI3173">
        <f t="shared" si="1678"/>
        <v>-77.87342981831911</v>
      </c>
      <c r="AJ3173">
        <f t="shared" si="1679"/>
        <v>105.77924373982155</v>
      </c>
      <c r="AK3173"/>
      <c r="AL3173"/>
      <c r="AM3173"/>
      <c r="AN3173"/>
    </row>
    <row r="3174" spans="1:40" x14ac:dyDescent="0.25">
      <c r="A3174"/>
      <c r="B3174">
        <f t="shared" si="1680"/>
        <v>1240000</v>
      </c>
      <c r="C3174" s="237" t="str">
        <f t="shared" si="1648"/>
        <v>-4.97049186528033E-08+0.00197501817696503i</v>
      </c>
      <c r="D3174" s="208" t="str">
        <f t="shared" si="1649"/>
        <v>-5.95700633807701+0.0151418060233986i</v>
      </c>
      <c r="E3174" t="str">
        <f t="shared" si="1650"/>
        <v>2870</v>
      </c>
      <c r="F3174" t="str">
        <f t="shared" si="1651"/>
        <v>0.777000777000777</v>
      </c>
      <c r="G3174" t="str">
        <f t="shared" si="1646"/>
        <v>0.777000777000777</v>
      </c>
      <c r="H3174" t="str">
        <f t="shared" si="1652"/>
        <v>9.12330719522039+0.30205573557263i</v>
      </c>
      <c r="I3174" t="str">
        <f t="shared" si="1653"/>
        <v>4869.46861306418i</v>
      </c>
      <c r="J3174" t="str">
        <f t="shared" si="1647"/>
        <v>-32095.1903828482+1065.28390954282i</v>
      </c>
      <c r="K3174" t="str">
        <f t="shared" si="1654"/>
        <v>0.00503024155638596-0.151552613324657i</v>
      </c>
      <c r="L3174" t="str">
        <f t="shared" si="1655"/>
        <v>0.000382637511328024-0.00977307353737455i</v>
      </c>
      <c r="M3174" t="str">
        <f t="shared" si="1656"/>
        <v>0.00541287906771398-0.161325686862032i</v>
      </c>
      <c r="N3174" t="str">
        <f t="shared" si="1657"/>
        <v>-12.7047348936837i</v>
      </c>
      <c r="O3174" t="str">
        <f t="shared" si="1658"/>
        <v>0.99044292496678-0.137923211908838i</v>
      </c>
      <c r="P3174" t="str">
        <f t="shared" si="1659"/>
        <v>0.00955707503322001+0.137923211908838i</v>
      </c>
      <c r="Q3174" t="str">
        <f t="shared" si="1660"/>
        <v>-0.00955707503322001+12.5668116817749i</v>
      </c>
      <c r="R3174" t="str">
        <f t="shared" si="1661"/>
        <v>0.0109746105431636-0.000768847377863847i</v>
      </c>
      <c r="S3174" t="str">
        <f t="shared" si="1662"/>
        <v>1.31284249723363i</v>
      </c>
      <c r="T3174" t="str">
        <f t="shared" si="1663"/>
        <v>0.0010093755115463+0.0144079351116534i</v>
      </c>
      <c r="U3174" t="str">
        <f t="shared" si="1664"/>
        <v>0.0000333333333333333-0.0000910289081971489i</v>
      </c>
      <c r="V3174" t="str">
        <f t="shared" si="1665"/>
        <v>6.66666666666667E-06-0.000910289081971489i</v>
      </c>
      <c r="W3174" t="str">
        <f t="shared" si="1666"/>
        <v>0.0000275681782453444-0.0000836328988447889i</v>
      </c>
      <c r="X3174" t="str">
        <f t="shared" si="1667"/>
        <v>0.0000276719309190463-0.000083555936032499i</v>
      </c>
      <c r="Y3174" t="str">
        <f t="shared" si="1668"/>
        <v>0.009+7.79114978090269i</v>
      </c>
      <c r="Z3174" t="str">
        <f t="shared" si="1669"/>
        <v>-0.000128645436860888-0.0000427700818098708i</v>
      </c>
      <c r="AA3174" t="str">
        <f t="shared" si="1670"/>
        <v>0.0017846893801793-1.54022357683927i</v>
      </c>
      <c r="AB3174" t="str">
        <f t="shared" si="1671"/>
        <v>0.00476065147706379+0.0679540535569905i</v>
      </c>
      <c r="AC3174" t="str">
        <f t="shared" si="1672"/>
        <v>1.01098850319587-0.000400188295383115i</v>
      </c>
      <c r="AD3174" t="str">
        <f t="shared" si="1673"/>
        <v>0.00468230042329492+0.0672173097359639i</v>
      </c>
      <c r="AE3174" t="str">
        <f t="shared" si="1674"/>
        <v>0.0000022725332529779-8.84746254775945E-06i</v>
      </c>
      <c r="AF3174" t="str">
        <f t="shared" si="1675"/>
        <v>-15.0803135332974-0.286913929549231i</v>
      </c>
      <c r="AG3174" t="str">
        <f t="shared" si="1676"/>
        <v>1.00037480771088-0.0000256724155027711i</v>
      </c>
      <c r="AH3174" t="str">
        <f t="shared" si="1677"/>
        <v>-0.0000367985890587556+0.000132719798636093i</v>
      </c>
      <c r="AI3174">
        <f t="shared" si="1678"/>
        <v>-77.219628645771337</v>
      </c>
      <c r="AJ3174">
        <f t="shared" si="1679"/>
        <v>105.49684563996831</v>
      </c>
      <c r="AK3174"/>
      <c r="AL3174"/>
      <c r="AM3174"/>
      <c r="AN3174"/>
    </row>
    <row r="3175" spans="1:40" x14ac:dyDescent="0.25">
      <c r="A3175"/>
      <c r="B3175">
        <f t="shared" si="1680"/>
        <v>1241000</v>
      </c>
      <c r="C3175" s="237" t="str">
        <f t="shared" si="1648"/>
        <v>-4.96248463039466E-08+0.00197342670381881i</v>
      </c>
      <c r="D3175" s="208" t="str">
        <f t="shared" si="1649"/>
        <v>-5.95700633746311+0.0151296047292775i</v>
      </c>
      <c r="E3175" t="str">
        <f t="shared" si="1650"/>
        <v>2870</v>
      </c>
      <c r="F3175" t="str">
        <f t="shared" si="1651"/>
        <v>0.777000777000777</v>
      </c>
      <c r="G3175" t="str">
        <f t="shared" si="1646"/>
        <v>0.777000777000777</v>
      </c>
      <c r="H3175" t="str">
        <f t="shared" si="1652"/>
        <v>9.12332452096308+0.301812955742167i</v>
      </c>
      <c r="I3175" t="str">
        <f t="shared" si="1653"/>
        <v>4873.39560388117i</v>
      </c>
      <c r="J3175" t="str">
        <f t="shared" si="1647"/>
        <v>-32146.9793060661+1066.14300946987i</v>
      </c>
      <c r="K3175" t="str">
        <f t="shared" si="1654"/>
        <v>0.00502214646706035-0.151430752830148i</v>
      </c>
      <c r="L3175" t="str">
        <f t="shared" si="1655"/>
        <v>0.000382022041742108-0.00976522245497511i</v>
      </c>
      <c r="M3175" t="str">
        <f t="shared" si="1656"/>
        <v>0.00540416850880246-0.161195975285123i</v>
      </c>
      <c r="N3175" t="str">
        <f t="shared" si="1657"/>
        <v>-12.7149806476302i</v>
      </c>
      <c r="O3175" t="str">
        <f t="shared" si="1658"/>
        <v>0.988977836744917-0.14806362965747i</v>
      </c>
      <c r="P3175" t="str">
        <f t="shared" si="1659"/>
        <v>0.011022163255083+0.14806362965747i</v>
      </c>
      <c r="Q3175" t="str">
        <f t="shared" si="1660"/>
        <v>-0.011022163255083+12.5669170179727i</v>
      </c>
      <c r="R3175" t="str">
        <f t="shared" si="1661"/>
        <v>0.01178123864898-0.000887410808464i</v>
      </c>
      <c r="S3175" t="str">
        <f t="shared" si="1662"/>
        <v>1.31390124118302i</v>
      </c>
      <c r="T3175" t="str">
        <f t="shared" si="1663"/>
        <v>0.00116597016268008+0.0154793840835682i</v>
      </c>
      <c r="U3175" t="str">
        <f t="shared" si="1664"/>
        <v>0.0000333333333333334-0.0000909555569415511i</v>
      </c>
      <c r="V3175" t="str">
        <f t="shared" si="1665"/>
        <v>6.66666666666667E-06-0.000909555569415511i</v>
      </c>
      <c r="W3175" t="str">
        <f t="shared" si="1666"/>
        <v>0.0000275681216556277-0.0000835669227726728i</v>
      </c>
      <c r="X3175" t="str">
        <f t="shared" si="1667"/>
        <v>0.0000276716907824045-0.0000834900210875899i</v>
      </c>
      <c r="Y3175" t="str">
        <f t="shared" si="1668"/>
        <v>0.009+7.79743296620987i</v>
      </c>
      <c r="Z3175" t="str">
        <f t="shared" si="1669"/>
        <v>-0.000128440370470828-0.0000427350098777642i</v>
      </c>
      <c r="AA3175" t="str">
        <f t="shared" si="1670"/>
        <v>0.00178181422281091-1.53898243896996i</v>
      </c>
      <c r="AB3175" t="str">
        <f t="shared" si="1671"/>
        <v>0.00549921958050259+0.0730074703205204i</v>
      </c>
      <c r="AC3175" t="str">
        <f t="shared" si="1672"/>
        <v>1.0117982290907-0.000491907391572673i</v>
      </c>
      <c r="AD3175" t="str">
        <f t="shared" si="1673"/>
        <v>0.00540001354595202+0.0721587808003106i</v>
      </c>
      <c r="AE3175" t="str">
        <f t="shared" si="1674"/>
        <v>2.39012646987912E-06-9.49887017094143E-06i</v>
      </c>
      <c r="AF3175" t="str">
        <f t="shared" si="1675"/>
        <v>-15.0803308584262-0.286683351012889i</v>
      </c>
      <c r="AG3175" t="str">
        <f t="shared" si="1676"/>
        <v>1.00040203980021-0.0000296186679612715i</v>
      </c>
      <c r="AH3175" t="str">
        <f t="shared" si="1677"/>
        <v>-0.0000387557052876166+0.00014250245594202i</v>
      </c>
      <c r="AI3175">
        <f t="shared" si="1678"/>
        <v>-76.61365150751304</v>
      </c>
      <c r="AJ3175">
        <f t="shared" si="1679"/>
        <v>105.21446879279824</v>
      </c>
      <c r="AK3175"/>
      <c r="AL3175"/>
      <c r="AM3175"/>
      <c r="AN3175"/>
    </row>
    <row r="3176" spans="1:40" x14ac:dyDescent="0.25">
      <c r="A3176"/>
      <c r="B3176">
        <f t="shared" si="1680"/>
        <v>1242000</v>
      </c>
      <c r="C3176" s="237" t="str">
        <f t="shared" si="1648"/>
        <v>-4.9544967288687E-08+0.00197183779343126i</v>
      </c>
      <c r="D3176" s="208" t="str">
        <f t="shared" si="1649"/>
        <v>-5.95700633685071+0.015117423082973i</v>
      </c>
      <c r="E3176" t="str">
        <f t="shared" si="1650"/>
        <v>2870</v>
      </c>
      <c r="F3176" t="str">
        <f t="shared" si="1651"/>
        <v>0.777000777000777</v>
      </c>
      <c r="G3176" t="str">
        <f t="shared" si="1646"/>
        <v>0.777000777000777</v>
      </c>
      <c r="H3176" t="str">
        <f t="shared" si="1652"/>
        <v>9.12334180494365+0.301570565374965i</v>
      </c>
      <c r="I3176" t="str">
        <f t="shared" si="1653"/>
        <v>4877.32259469815i</v>
      </c>
      <c r="J3176" t="str">
        <f t="shared" si="1647"/>
        <v>-32198.8099777106+1067.00210939693i</v>
      </c>
      <c r="K3176" t="str">
        <f t="shared" si="1654"/>
        <v>0.00501407089623753-0.151309087939827i</v>
      </c>
      <c r="L3176" t="str">
        <f t="shared" si="1655"/>
        <v>0.000381408055175045-0.00975738395725047i</v>
      </c>
      <c r="M3176" t="str">
        <f t="shared" si="1656"/>
        <v>0.00539547895141258-0.161066471897077i</v>
      </c>
      <c r="N3176" t="str">
        <f t="shared" si="1657"/>
        <v>-12.7252264015767i</v>
      </c>
      <c r="O3176" t="str">
        <f t="shared" si="1658"/>
        <v>0.98740893101413-0.158188504492374i</v>
      </c>
      <c r="P3176" t="str">
        <f t="shared" si="1659"/>
        <v>0.01259106898587+0.158188504492374i</v>
      </c>
      <c r="Q3176" t="str">
        <f t="shared" si="1660"/>
        <v>-0.01259106898587+12.5670378970843i</v>
      </c>
      <c r="R3176" t="str">
        <f t="shared" si="1661"/>
        <v>0.0125865563437028-0.00101452285649955i</v>
      </c>
      <c r="S3176" t="str">
        <f t="shared" si="1662"/>
        <v>1.3149599851324i</v>
      </c>
      <c r="T3176" t="str">
        <f t="shared" si="1663"/>
        <v>0.00133405696029913+0.0165508179425835i</v>
      </c>
      <c r="U3176" t="str">
        <f t="shared" si="1664"/>
        <v>0.0000333333333333334-0.0000908823238039172i</v>
      </c>
      <c r="V3176" t="str">
        <f t="shared" si="1665"/>
        <v>6.66666666666667E-06-0.000908823238039172i</v>
      </c>
      <c r="W3176" t="str">
        <f t="shared" si="1666"/>
        <v>0.0000275680650205836-0.0000835010540750636i</v>
      </c>
      <c r="X3176" t="str">
        <f t="shared" si="1667"/>
        <v>0.0000276714510438192-0.0000834242134172349i</v>
      </c>
      <c r="Y3176" t="str">
        <f t="shared" si="1668"/>
        <v>0.009+7.80371615151705i</v>
      </c>
      <c r="Z3176" t="str">
        <f t="shared" si="1669"/>
        <v>-0.000128235799203389-0.0000426999956088958i</v>
      </c>
      <c r="AA3176" t="str">
        <f t="shared" si="1670"/>
        <v>0.00177894600777098-1.5377432997678i</v>
      </c>
      <c r="AB3176" t="str">
        <f t="shared" si="1671"/>
        <v>0.00629198961722974+0.0780608158050799i</v>
      </c>
      <c r="AC3176" t="str">
        <f t="shared" si="1672"/>
        <v>1.01260692849267-0.000592253080253831i</v>
      </c>
      <c r="AD3176" t="str">
        <f t="shared" si="1673"/>
        <v>0.00616856465250196+0.077092568656132i</v>
      </c>
      <c r="AE3176" t="str">
        <f t="shared" si="1674"/>
        <v>2.50082152494397E-06-0.0000101494248378362i</v>
      </c>
      <c r="AF3176" t="str">
        <f t="shared" si="1675"/>
        <v>-15.0803481417944-0.286453142291992i</v>
      </c>
      <c r="AG3176" t="str">
        <f t="shared" si="1676"/>
        <v>1.00042918558713-0.0000338416621157137i</v>
      </c>
      <c r="AH3176" t="str">
        <f t="shared" si="1677"/>
        <v>-0.000040608318566122+0.000152273763851674i</v>
      </c>
      <c r="AI3176">
        <f t="shared" si="1678"/>
        <v>-76.049124962363379</v>
      </c>
      <c r="AJ3176">
        <f t="shared" si="1679"/>
        <v>104.93211326629418</v>
      </c>
      <c r="AK3176"/>
      <c r="AL3176"/>
      <c r="AM3176"/>
      <c r="AN3176"/>
    </row>
    <row r="3177" spans="1:40" x14ac:dyDescent="0.25">
      <c r="A3177"/>
      <c r="B3177">
        <f t="shared" si="1680"/>
        <v>1243000</v>
      </c>
      <c r="C3177" s="237" t="str">
        <f t="shared" si="1648"/>
        <v>-4.94652809851233E-08+0.00197025143961715i</v>
      </c>
      <c r="D3177" s="208" t="str">
        <f t="shared" si="1649"/>
        <v>-5.95700633623978+0.0151052610370648i</v>
      </c>
      <c r="E3177" t="str">
        <f t="shared" si="1650"/>
        <v>2870</v>
      </c>
      <c r="F3177" t="str">
        <f t="shared" si="1651"/>
        <v>0.777000777000777</v>
      </c>
      <c r="G3177" t="str">
        <f t="shared" si="1646"/>
        <v>0.777000777000777</v>
      </c>
      <c r="H3177" t="str">
        <f t="shared" si="1652"/>
        <v>9.1233590472961+0.301328563535815i</v>
      </c>
      <c r="I3177" t="str">
        <f t="shared" si="1653"/>
        <v>4881.24958551514i</v>
      </c>
      <c r="J3177" t="str">
        <f t="shared" si="1647"/>
        <v>-32250.6823977818+1067.86120932398i</v>
      </c>
      <c r="K3177" t="str">
        <f t="shared" si="1654"/>
        <v>0.00500601478123993-0.151187618183618i</v>
      </c>
      <c r="L3177" t="str">
        <f t="shared" si="1655"/>
        <v>0.000380795546868495-0.00974955801401319i</v>
      </c>
      <c r="M3177" t="str">
        <f t="shared" si="1656"/>
        <v>0.00538681032810842-0.160937176197631i</v>
      </c>
      <c r="N3177" t="str">
        <f t="shared" si="1657"/>
        <v>-12.7354721555232i</v>
      </c>
      <c r="O3177" t="str">
        <f t="shared" si="1658"/>
        <v>0.985736372469599-0.168296773559316i</v>
      </c>
      <c r="P3177" t="str">
        <f t="shared" si="1659"/>
        <v>0.014263627530401+0.168296773559316i</v>
      </c>
      <c r="Q3177" t="str">
        <f t="shared" si="1660"/>
        <v>-0.014263627530401+12.5671753819639i</v>
      </c>
      <c r="R3177" t="str">
        <f t="shared" si="1661"/>
        <v>0.0133904686280104-0.00115018878531077i</v>
      </c>
      <c r="S3177" t="str">
        <f t="shared" si="1662"/>
        <v>1.31601872908178i</v>
      </c>
      <c r="T3177" t="str">
        <f t="shared" si="1663"/>
        <v>0.0015136699834488+0.0176221075056437i</v>
      </c>
      <c r="U3177" t="str">
        <f t="shared" si="1664"/>
        <v>0.0000333333333333332-0.0000908092084991668i</v>
      </c>
      <c r="V3177" t="str">
        <f t="shared" si="1665"/>
        <v>6.66666666666667E-06-0.000908092084991668i</v>
      </c>
      <c r="W3177" t="str">
        <f t="shared" si="1666"/>
        <v>0.000027568008340213-0.0000834352924927937i</v>
      </c>
      <c r="X3177" t="str">
        <f t="shared" si="1667"/>
        <v>0.0000276712117018651-0.0000833585127625097i</v>
      </c>
      <c r="Y3177" t="str">
        <f t="shared" si="1668"/>
        <v>0.009+7.80999933682422i</v>
      </c>
      <c r="Z3177" t="str">
        <f t="shared" si="1669"/>
        <v>-0.000128031721465874-0.0000426650388600576i</v>
      </c>
      <c r="AA3177" t="str">
        <f t="shared" si="1670"/>
        <v>0.00177608471272671-1.5365061544088i</v>
      </c>
      <c r="AB3177" t="str">
        <f t="shared" si="1671"/>
        <v>0.00713912231876264+0.0831134807275056i</v>
      </c>
      <c r="AC3177" t="str">
        <f t="shared" si="1672"/>
        <v>1.01341450599008-0.000701233630123176i</v>
      </c>
      <c r="AD3177" t="str">
        <f t="shared" si="1673"/>
        <v>0.00698786961633442+0.0820181479201139i</v>
      </c>
      <c r="AE3177" t="str">
        <f t="shared" si="1674"/>
        <v>2.60463849188324E-06-0.0000107990623983848i</v>
      </c>
      <c r="AF3177" t="str">
        <f t="shared" si="1675"/>
        <v>-15.0803653835359-0.28622330249875i</v>
      </c>
      <c r="AG3177" t="str">
        <f t="shared" si="1676"/>
        <v>1.00045624235637-0.0000383402652447216i</v>
      </c>
      <c r="AH3177" t="str">
        <f t="shared" si="1677"/>
        <v>-0.000042356730897015+0.000162032748365063i</v>
      </c>
      <c r="AI3177">
        <f t="shared" si="1678"/>
        <v>-75.520871976503315</v>
      </c>
      <c r="AJ3177">
        <f t="shared" si="1679"/>
        <v>104.64977912577962</v>
      </c>
      <c r="AK3177"/>
      <c r="AL3177"/>
      <c r="AM3177"/>
      <c r="AN3177"/>
    </row>
    <row r="3178" spans="1:40" x14ac:dyDescent="0.25">
      <c r="A3178"/>
      <c r="B3178">
        <f t="shared" si="1680"/>
        <v>1244000</v>
      </c>
      <c r="C3178" s="237" t="str">
        <f t="shared" si="1648"/>
        <v>-4.93857867738529E-08+0.00196866763621109i</v>
      </c>
      <c r="D3178" s="208" t="str">
        <f t="shared" si="1649"/>
        <v>-5.95700633563033+0.015093118544285i</v>
      </c>
      <c r="E3178" t="str">
        <f t="shared" si="1650"/>
        <v>2870</v>
      </c>
      <c r="F3178" t="str">
        <f t="shared" si="1651"/>
        <v>0.777000777000777</v>
      </c>
      <c r="G3178" t="str">
        <f t="shared" si="1646"/>
        <v>0.777000777000777</v>
      </c>
      <c r="H3178" t="str">
        <f t="shared" si="1652"/>
        <v>9.12337624815398+0.301086949292496i</v>
      </c>
      <c r="I3178" t="str">
        <f t="shared" si="1653"/>
        <v>4885.17657633213i</v>
      </c>
      <c r="J3178" t="str">
        <f t="shared" si="1647"/>
        <v>-32302.5965662795+1068.72030925103i</v>
      </c>
      <c r="K3178" t="str">
        <f t="shared" si="1654"/>
        <v>0.00499797805964149-0.151066343092946i</v>
      </c>
      <c r="L3178" t="str">
        <f t="shared" si="1655"/>
        <v>0.000380184512083168-0.00974174459517206i</v>
      </c>
      <c r="M3178" t="str">
        <f t="shared" si="1656"/>
        <v>0.00537816257172466-0.160808087688118i</v>
      </c>
      <c r="N3178" t="str">
        <f t="shared" si="1657"/>
        <v>-12.7457179094697i</v>
      </c>
      <c r="O3178" t="str">
        <f t="shared" si="1658"/>
        <v>0.983960336687415-0.178387375747244i</v>
      </c>
      <c r="P3178" t="str">
        <f t="shared" si="1659"/>
        <v>0.016039663312585+0.178387375747244i</v>
      </c>
      <c r="Q3178" t="str">
        <f t="shared" si="1660"/>
        <v>-0.016039663312585+12.5673305337225i</v>
      </c>
      <c r="R3178" t="str">
        <f t="shared" si="1661"/>
        <v>0.0141928799695867-0.00129441270642817i</v>
      </c>
      <c r="S3178" t="str">
        <f t="shared" si="1662"/>
        <v>1.31707747303116i</v>
      </c>
      <c r="T3178" t="str">
        <f t="shared" si="1663"/>
        <v>0.00170484181644184+0.0186931224853778i</v>
      </c>
      <c r="U3178" t="str">
        <f t="shared" si="1664"/>
        <v>0.0000333333333333333-0.0000907362107431387i</v>
      </c>
      <c r="V3178" t="str">
        <f t="shared" si="1665"/>
        <v>6.66666666666667E-06-0.000907362107431387i</v>
      </c>
      <c r="W3178" t="str">
        <f t="shared" si="1666"/>
        <v>0.0000275679516145168-0.0000833696377675301i</v>
      </c>
      <c r="X3178" t="str">
        <f t="shared" si="1667"/>
        <v>0.0000276709727551229-0.0000832929188653239i</v>
      </c>
      <c r="Y3178" t="str">
        <f t="shared" si="1668"/>
        <v>0.009+7.8162825221314i</v>
      </c>
      <c r="Z3178" t="str">
        <f t="shared" si="1669"/>
        <v>-0.000127828135671988-0.0000426301394885186i</v>
      </c>
      <c r="AA3178" t="str">
        <f t="shared" si="1670"/>
        <v>0.00177323031543507-1.53527099808447i</v>
      </c>
      <c r="AB3178" t="str">
        <f t="shared" si="1671"/>
        <v>0.00804077136681324+0.0881648505962056i</v>
      </c>
      <c r="AC3178" t="str">
        <f t="shared" si="1672"/>
        <v>1.0142208656013-0.000818856167416402i</v>
      </c>
      <c r="AD3178" t="str">
        <f t="shared" si="1673"/>
        <v>0.00785783884060562+0.0869349941678914i</v>
      </c>
      <c r="AE3178" t="str">
        <f t="shared" si="1674"/>
        <v>2.70159803840523E-06-0.00001144771899499i</v>
      </c>
      <c r="AF3178" t="str">
        <f t="shared" si="1675"/>
        <v>-15.0803825837843-0.285993830748211i</v>
      </c>
      <c r="AG3178" t="str">
        <f t="shared" si="1676"/>
        <v>1.00048320740666-0.0000431133178511516i</v>
      </c>
      <c r="AH3178" t="str">
        <f t="shared" si="1677"/>
        <v>-0.0000440012532224881+0.000171778440129368i</v>
      </c>
      <c r="AI3178">
        <f t="shared" si="1678"/>
        <v>-75.024630027231069</v>
      </c>
      <c r="AJ3178">
        <f t="shared" si="1679"/>
        <v>104.3674664339182</v>
      </c>
      <c r="AK3178"/>
      <c r="AL3178"/>
      <c r="AM3178"/>
      <c r="AN3178"/>
    </row>
    <row r="3179" spans="1:40" x14ac:dyDescent="0.25">
      <c r="A3179"/>
      <c r="B3179">
        <f t="shared" si="1680"/>
        <v>1245000</v>
      </c>
      <c r="C3179" s="237" t="str">
        <f t="shared" si="1648"/>
        <v>-4.93064840379596E-08+0.00196708637706753i</v>
      </c>
      <c r="D3179" s="208" t="str">
        <f t="shared" si="1649"/>
        <v>-5.95700633502234+0.0150809955575177i</v>
      </c>
      <c r="E3179" t="str">
        <f t="shared" si="1650"/>
        <v>2870</v>
      </c>
      <c r="F3179" t="str">
        <f t="shared" si="1651"/>
        <v>0.777000777000777</v>
      </c>
      <c r="G3179" t="str">
        <f t="shared" si="1646"/>
        <v>0.777000777000777</v>
      </c>
      <c r="H3179" t="str">
        <f t="shared" si="1652"/>
        <v>9.12339340765023+0.300845721715765i</v>
      </c>
      <c r="I3179" t="str">
        <f t="shared" si="1653"/>
        <v>4889.10356714912i</v>
      </c>
      <c r="J3179" t="str">
        <f t="shared" si="1647"/>
        <v>-32354.5524832039+1069.57940917808i</v>
      </c>
      <c r="K3179" t="str">
        <f t="shared" si="1654"/>
        <v>0.00498996066926609-0.150945262200735i</v>
      </c>
      <c r="L3179" t="str">
        <f t="shared" si="1655"/>
        <v>0.000379574946098755-0.00973394367073196i</v>
      </c>
      <c r="M3179" t="str">
        <f t="shared" si="1656"/>
        <v>0.00536953561536484-0.160679205871467i</v>
      </c>
      <c r="N3179" t="str">
        <f t="shared" si="1657"/>
        <v>-12.7559636634163i</v>
      </c>
      <c r="O3179" t="str">
        <f t="shared" si="1658"/>
        <v>0.982081010106127-0.188459251799771i</v>
      </c>
      <c r="P3179" t="str">
        <f t="shared" si="1659"/>
        <v>0.017918989893873+0.188459251799771i</v>
      </c>
      <c r="Q3179" t="str">
        <f t="shared" si="1660"/>
        <v>-0.017918989893873+12.5675044116165i</v>
      </c>
      <c r="R3179" t="str">
        <f t="shared" si="1661"/>
        <v>0.0149936943174733-0.00144719756246978i</v>
      </c>
      <c r="S3179" t="str">
        <f t="shared" si="1662"/>
        <v>1.31813621698054i</v>
      </c>
      <c r="T3179" t="str">
        <f t="shared" si="1663"/>
        <v>0.00190760352021737+0.0197637315061969i</v>
      </c>
      <c r="U3179" t="str">
        <f t="shared" si="1664"/>
        <v>0.0000333333333333334-0.0000906633302525822i</v>
      </c>
      <c r="V3179" t="str">
        <f t="shared" si="1665"/>
        <v>6.66666666666667E-06-0.000906633302525822i</v>
      </c>
      <c r="W3179" t="str">
        <f t="shared" si="1666"/>
        <v>0.0000275678948434956-0.0000833040896417679i</v>
      </c>
      <c r="X3179" t="str">
        <f t="shared" si="1667"/>
        <v>0.0000276707342021785-0.0000832274314684137i</v>
      </c>
      <c r="Y3179" t="str">
        <f t="shared" si="1668"/>
        <v>0.009+7.82256570743858i</v>
      </c>
      <c r="Z3179" t="str">
        <f t="shared" si="1669"/>
        <v>-0.000127625040241795-0.0000425952973520219i</v>
      </c>
      <c r="AA3179" t="str">
        <f t="shared" si="1670"/>
        <v>0.00177038279374232-1.53403782600177i</v>
      </c>
      <c r="AB3179" t="str">
        <f t="shared" si="1671"/>
        <v>0.00899708325820458+0.0932143057870813i</v>
      </c>
      <c r="AC3179" t="str">
        <f t="shared" si="1672"/>
        <v>1.01502591078872-0.000945126658302541i</v>
      </c>
      <c r="AD3179" t="str">
        <f t="shared" si="1673"/>
        <v>0.00877837726997813+0.0918425839917896i</v>
      </c>
      <c r="AE3179" t="str">
        <f t="shared" si="1674"/>
        <v>0.0000027917214223697-0.0000120953310679455i</v>
      </c>
      <c r="AF3179" t="str">
        <f t="shared" si="1675"/>
        <v>-15.0803997426726-0.285764726158247i</v>
      </c>
      <c r="AG3179" t="str">
        <f t="shared" si="1676"/>
        <v>1.00051007805107-0.0000481596338345159i</v>
      </c>
      <c r="AH3179" t="str">
        <f t="shared" si="1677"/>
        <v>-0.0000455422053596852+0.000181509874517834i</v>
      </c>
      <c r="AI3179">
        <f t="shared" si="1678"/>
        <v>-74.556847633457423</v>
      </c>
      <c r="AJ3179">
        <f t="shared" si="1679"/>
        <v>104.08517525071029</v>
      </c>
      <c r="AK3179"/>
      <c r="AL3179"/>
      <c r="AM3179"/>
      <c r="AN3179"/>
    </row>
    <row r="3180" spans="1:40" x14ac:dyDescent="0.25">
      <c r="A3180"/>
      <c r="B3180">
        <f t="shared" si="1680"/>
        <v>1246000</v>
      </c>
      <c r="C3180" s="237" t="str">
        <f t="shared" si="1648"/>
        <v>-4.92273721630022E-08+0.00196550765606063i</v>
      </c>
      <c r="D3180" s="208" t="str">
        <f t="shared" si="1649"/>
        <v>-5.95700633441581+0.0150688920297982i</v>
      </c>
      <c r="E3180" t="str">
        <f t="shared" si="1650"/>
        <v>2870</v>
      </c>
      <c r="F3180" t="str">
        <f t="shared" si="1651"/>
        <v>0.777000777000777</v>
      </c>
      <c r="G3180" t="str">
        <f t="shared" si="1646"/>
        <v>0.777000777000777</v>
      </c>
      <c r="H3180" t="str">
        <f t="shared" si="1652"/>
        <v>9.12341052591733+0.300604879879344i</v>
      </c>
      <c r="I3180" t="str">
        <f t="shared" si="1653"/>
        <v>4893.0305579661i</v>
      </c>
      <c r="J3180" t="str">
        <f t="shared" si="1647"/>
        <v>-32406.5501485549+1070.43850910513i</v>
      </c>
      <c r="K3180" t="str">
        <f t="shared" si="1654"/>
        <v>0.00498196254818655-0.150824375041401i</v>
      </c>
      <c r="L3180" t="str">
        <f t="shared" si="1655"/>
        <v>0.00037896684421381-0.00972615521079317i</v>
      </c>
      <c r="M3180" t="str">
        <f t="shared" si="1656"/>
        <v>0.00536092939240036-0.160550530252194i</v>
      </c>
      <c r="N3180" t="str">
        <f t="shared" si="1657"/>
        <v>-12.7662094173628i</v>
      </c>
      <c r="O3180" t="str">
        <f t="shared" si="1658"/>
        <v>0.980098590007242-0.198511344425993i</v>
      </c>
      <c r="P3180" t="str">
        <f t="shared" si="1659"/>
        <v>0.019901409992758+0.198511344425993i</v>
      </c>
      <c r="Q3180" t="str">
        <f t="shared" si="1660"/>
        <v>-0.019901409992758+12.5676980729368i</v>
      </c>
      <c r="R3180" t="str">
        <f t="shared" si="1661"/>
        <v>0.0157928151168485-0.00160854511017181i</v>
      </c>
      <c r="S3180" t="str">
        <f t="shared" si="1662"/>
        <v>1.31919496092992i</v>
      </c>
      <c r="T3180" t="str">
        <f t="shared" si="1663"/>
        <v>0.00212198460376711+0.0208338021210444i</v>
      </c>
      <c r="U3180" t="str">
        <f t="shared" si="1664"/>
        <v>0.0000333333333333334-0.0000905905667451566i</v>
      </c>
      <c r="V3180" t="str">
        <f t="shared" si="1665"/>
        <v>6.66666666666667E-06-0.000905905667451566i</v>
      </c>
      <c r="W3180" t="str">
        <f t="shared" si="1666"/>
        <v>0.0000275678380271499-0.0000832386478588294i</v>
      </c>
      <c r="X3180" t="str">
        <f t="shared" si="1667"/>
        <v>0.0000276704960416234-0.0000831620503153429i</v>
      </c>
      <c r="Y3180" t="str">
        <f t="shared" si="1668"/>
        <v>0.009+7.82884889274576i</v>
      </c>
      <c r="Z3180" t="str">
        <f t="shared" si="1669"/>
        <v>-0.000127422433601706-0.0000425605123087829i</v>
      </c>
      <c r="AA3180" t="str">
        <f t="shared" si="1670"/>
        <v>0.00176754212558358-1.53280663338308i</v>
      </c>
      <c r="AB3180" t="str">
        <f t="shared" si="1671"/>
        <v>0.0100081971701045+0.0982612216225291i</v>
      </c>
      <c r="AC3180" t="str">
        <f t="shared" si="1672"/>
        <v>1.0158295444731-0.0010800498913994i</v>
      </c>
      <c r="AD3180" t="str">
        <f t="shared" si="1673"/>
        <v>0.00974938440293635+0.096740395058176i</v>
      </c>
      <c r="AE3180" t="str">
        <f t="shared" si="1674"/>
        <v>2.87503048788936E-06-0.0000127418353607874i</v>
      </c>
      <c r="AF3180" t="str">
        <f t="shared" si="1675"/>
        <v>-15.0804168603331-0.285535987849546i</v>
      </c>
      <c r="AG3180" t="str">
        <f t="shared" si="1676"/>
        <v>1.00053685161719-0.0000534780006657755i</v>
      </c>
      <c r="AH3180" t="str">
        <f t="shared" si="1677"/>
        <v>-0.0000469799159355113+0.000191226091707392i</v>
      </c>
      <c r="AI3180">
        <f t="shared" si="1678"/>
        <v>-74.11453450430362</v>
      </c>
      <c r="AJ3180">
        <f t="shared" si="1679"/>
        <v>103.80290563350344</v>
      </c>
      <c r="AK3180"/>
      <c r="AL3180"/>
      <c r="AM3180"/>
      <c r="AN3180"/>
    </row>
    <row r="3181" spans="1:40" x14ac:dyDescent="0.25">
      <c r="A3181"/>
      <c r="B3181">
        <f t="shared" si="1680"/>
        <v>1247000</v>
      </c>
      <c r="C3181" s="237" t="str">
        <f t="shared" si="1648"/>
        <v>-4.91484505370016E-08+0.00196393146708421i</v>
      </c>
      <c r="D3181" s="208" t="str">
        <f t="shared" si="1649"/>
        <v>-5.95700633381074+0.0150568079143123i</v>
      </c>
      <c r="E3181" t="str">
        <f t="shared" si="1650"/>
        <v>2870</v>
      </c>
      <c r="F3181" t="str">
        <f t="shared" si="1651"/>
        <v>0.777000777000777</v>
      </c>
      <c r="G3181" t="str">
        <f t="shared" si="1646"/>
        <v>0.777000777000777</v>
      </c>
      <c r="H3181" t="str">
        <f t="shared" si="1652"/>
        <v>9.12342760308719+0.300364422859902i</v>
      </c>
      <c r="I3181" t="str">
        <f t="shared" si="1653"/>
        <v>4896.95754878309i</v>
      </c>
      <c r="J3181" t="str">
        <f t="shared" si="1647"/>
        <v>-32458.5895623325+1071.29760903218i</v>
      </c>
      <c r="K3181" t="str">
        <f t="shared" si="1654"/>
        <v>0.00497398363472342-0.150703681150843i</v>
      </c>
      <c r="L3181" t="str">
        <f t="shared" si="1655"/>
        <v>0.000378360201745685-0.00971837918555127i</v>
      </c>
      <c r="M3181" t="str">
        <f t="shared" si="1656"/>
        <v>0.0053523438364691-0.160422060336394i</v>
      </c>
      <c r="N3181" t="str">
        <f t="shared" si="1657"/>
        <v>-12.7764551713093i</v>
      </c>
      <c r="O3181" t="str">
        <f t="shared" si="1658"/>
        <v>0.978013284494414-0.208542598412048i</v>
      </c>
      <c r="P3181" t="str">
        <f t="shared" si="1659"/>
        <v>0.021986715505586+0.208542598412048i</v>
      </c>
      <c r="Q3181" t="str">
        <f t="shared" si="1660"/>
        <v>-0.021986715505586+12.5679125728973i</v>
      </c>
      <c r="R3181" t="str">
        <f t="shared" si="1661"/>
        <v>0.0165901453243472-0.00177845590358654i</v>
      </c>
      <c r="S3181" t="str">
        <f t="shared" si="1662"/>
        <v>1.32025370487931i</v>
      </c>
      <c r="T3181" t="str">
        <f t="shared" si="1663"/>
        <v>0.00234801299567461+0.0219032008289556i</v>
      </c>
      <c r="U3181" t="str">
        <f t="shared" si="1664"/>
        <v>0.0000333333333333332-0.000090517919939426i</v>
      </c>
      <c r="V3181" t="str">
        <f t="shared" si="1665"/>
        <v>6.66666666666667E-06-0.000905179199394269i</v>
      </c>
      <c r="W3181" t="str">
        <f t="shared" si="1666"/>
        <v>0.0000275677811654805-0.0000831733121628593i</v>
      </c>
      <c r="X3181" t="str">
        <f t="shared" si="1667"/>
        <v>0.0000276702582720552-0.0000830967751504961i</v>
      </c>
      <c r="Y3181" t="str">
        <f t="shared" si="1668"/>
        <v>0.009+7.83513207805294i</v>
      </c>
      <c r="Z3181" t="str">
        <f t="shared" si="1669"/>
        <v>-0.00012722031418443-0.0000425257842174886i</v>
      </c>
      <c r="AA3181" t="str">
        <f t="shared" si="1670"/>
        <v>0.00176470828898242-1.53157741546607i</v>
      </c>
      <c r="AB3181" t="str">
        <f t="shared" si="1671"/>
        <v>0.0110742448257925+0.103304968454259i</v>
      </c>
      <c r="AC3181" t="str">
        <f t="shared" si="1672"/>
        <v>1.01663166904846-0.0012236294604405i</v>
      </c>
      <c r="AD3181" t="str">
        <f t="shared" si="1673"/>
        <v>0.0107707543048062+0.101627906165111i</v>
      </c>
      <c r="AE3181" t="str">
        <f t="shared" si="1674"/>
        <v>2.95154766139195E-06-0.0000133871689256571i</v>
      </c>
      <c r="AF3181" t="str">
        <f t="shared" si="1675"/>
        <v>-15.0804339368979-0.28530761494559i</v>
      </c>
      <c r="AG3181" t="str">
        <f t="shared" si="1676"/>
        <v>1.00056352544743-0.0000590671795651925i</v>
      </c>
      <c r="AH3181" t="str">
        <f t="shared" si="1677"/>
        <v>-0.0000483147223209654+0.000200926136756299i</v>
      </c>
      <c r="AI3181">
        <f t="shared" si="1678"/>
        <v>-73.695149196008629</v>
      </c>
      <c r="AJ3181">
        <f t="shared" si="1679"/>
        <v>103.52065763697954</v>
      </c>
      <c r="AK3181"/>
      <c r="AL3181"/>
      <c r="AM3181"/>
      <c r="AN3181"/>
    </row>
    <row r="3182" spans="1:40" x14ac:dyDescent="0.25">
      <c r="A3182"/>
      <c r="B3182">
        <f t="shared" si="1680"/>
        <v>1248000</v>
      </c>
      <c r="C3182" s="237" t="str">
        <f t="shared" si="1648"/>
        <v>-4.906971855043E-08+0.00196235780405165i</v>
      </c>
      <c r="D3182" s="208" t="str">
        <f t="shared" si="1649"/>
        <v>-5.95700633320713+0.015044743164396i</v>
      </c>
      <c r="E3182" t="str">
        <f t="shared" si="1650"/>
        <v>2870</v>
      </c>
      <c r="F3182" t="str">
        <f t="shared" si="1651"/>
        <v>0.777000777000777</v>
      </c>
      <c r="G3182" t="str">
        <f t="shared" si="1646"/>
        <v>0.777000777000777</v>
      </c>
      <c r="H3182" t="str">
        <f t="shared" si="1652"/>
        <v>9.12344463929122+0.300124349737059i</v>
      </c>
      <c r="I3182" t="str">
        <f t="shared" si="1653"/>
        <v>4900.88453960008i</v>
      </c>
      <c r="J3182" t="str">
        <f t="shared" si="1647"/>
        <v>-32510.6707245367+1072.15670895923i</v>
      </c>
      <c r="K3182" t="str">
        <f t="shared" si="1654"/>
        <v>0.00496602386744371-0.150583180066443i</v>
      </c>
      <c r="L3182" t="str">
        <f t="shared" si="1655"/>
        <v>0.000377755014030424-0.00971061556529662i</v>
      </c>
      <c r="M3182" t="str">
        <f t="shared" si="1656"/>
        <v>0.00534377888147413-0.16029379563174i</v>
      </c>
      <c r="N3182" t="str">
        <f t="shared" si="1657"/>
        <v>-12.7867009252558i</v>
      </c>
      <c r="O3182" t="str">
        <f t="shared" si="1658"/>
        <v>0.97582531247166-0.21855196073151i</v>
      </c>
      <c r="P3182" t="str">
        <f t="shared" si="1659"/>
        <v>0.02417468752834+0.21855196073151i</v>
      </c>
      <c r="Q3182" t="str">
        <f t="shared" si="1660"/>
        <v>-0.02417468752834+12.5681489645243i</v>
      </c>
      <c r="R3182" t="str">
        <f t="shared" si="1661"/>
        <v>0.0173855874237709-0.00195692927743216i</v>
      </c>
      <c r="S3182" t="str">
        <f t="shared" si="1662"/>
        <v>1.32131244882869i</v>
      </c>
      <c r="T3182" t="str">
        <f t="shared" si="1663"/>
        <v>0.00258571501574845+0.022971793093228i</v>
      </c>
      <c r="U3182" t="str">
        <f t="shared" si="1664"/>
        <v>0.0000333333333333333-0.0000904453895548594i</v>
      </c>
      <c r="V3182" t="str">
        <f t="shared" si="1665"/>
        <v>6.66666666666667E-06-0.000904453895548594i</v>
      </c>
      <c r="W3182" t="str">
        <f t="shared" si="1666"/>
        <v>0.0000275677242584884-0.0000831080822988251i</v>
      </c>
      <c r="X3182" t="str">
        <f t="shared" si="1667"/>
        <v>0.0000276700208920771-0.00008303160571908i</v>
      </c>
      <c r="Y3182" t="str">
        <f t="shared" si="1668"/>
        <v>0.009+7.84141526336012i</v>
      </c>
      <c r="Z3182" t="str">
        <f t="shared" si="1669"/>
        <v>-0.000127018680428963-0.0000424911129372949i</v>
      </c>
      <c r="AA3182" t="str">
        <f t="shared" si="1670"/>
        <v>0.00176188126205043-1.53035016750368i</v>
      </c>
      <c r="AB3182" t="str">
        <f t="shared" si="1671"/>
        <v>0.0121953503608694+0.108344911748994i</v>
      </c>
      <c r="AC3182" t="str">
        <f t="shared" si="1672"/>
        <v>1.01743218639734-0.00137586774708321i</v>
      </c>
      <c r="AD3182" t="str">
        <f t="shared" si="1673"/>
        <v>0.0118423756213111+0.106504597299364i</v>
      </c>
      <c r="AE3182" t="str">
        <f t="shared" si="1674"/>
        <v>3.02129594762533E-06-0.0000140312691285543i</v>
      </c>
      <c r="AF3182" t="str">
        <f t="shared" si="1675"/>
        <v>-15.0804509724984-0.285079606572663i</v>
      </c>
      <c r="AG3182" t="str">
        <f t="shared" si="1676"/>
        <v>1.0005900968993-0.0000649259056823077i</v>
      </c>
      <c r="AH3182" t="str">
        <f t="shared" si="1677"/>
        <v>-0.0000495469705647+0.000210609059679986i</v>
      </c>
      <c r="AI3182">
        <f t="shared" si="1678"/>
        <v>-73.296513546147338</v>
      </c>
      <c r="AJ3182">
        <f t="shared" si="1679"/>
        <v>103.23843131316443</v>
      </c>
      <c r="AK3182"/>
      <c r="AL3182"/>
      <c r="AM3182"/>
      <c r="AN3182"/>
    </row>
    <row r="3183" spans="1:40" x14ac:dyDescent="0.25">
      <c r="A3183"/>
      <c r="B3183">
        <f t="shared" si="1680"/>
        <v>1249000</v>
      </c>
      <c r="C3183" s="237" t="str">
        <f t="shared" si="1648"/>
        <v>-4.89911755961986E-08+0.00196078666089585i</v>
      </c>
      <c r="D3183" s="208" t="str">
        <f t="shared" si="1649"/>
        <v>-5.95700633260498+0.0150326977335349i</v>
      </c>
      <c r="E3183" t="str">
        <f t="shared" si="1650"/>
        <v>2870</v>
      </c>
      <c r="F3183" t="str">
        <f t="shared" si="1651"/>
        <v>0.777000777000777</v>
      </c>
      <c r="G3183" t="str">
        <f t="shared" si="1646"/>
        <v>0.777000777000777</v>
      </c>
      <c r="H3183" t="str">
        <f t="shared" si="1652"/>
        <v>9.1234616346603+0.299884659593352i</v>
      </c>
      <c r="I3183" t="str">
        <f t="shared" si="1653"/>
        <v>4904.81153041707i</v>
      </c>
      <c r="J3183" t="str">
        <f t="shared" si="1647"/>
        <v>-32562.7936351675+1073.01580888628i</v>
      </c>
      <c r="K3183" t="str">
        <f t="shared" si="1654"/>
        <v>0.00495808318515975-0.150462871327054i</v>
      </c>
      <c r="L3183" t="str">
        <f t="shared" si="1655"/>
        <v>0.000377151276422674-0.00970286432041391i</v>
      </c>
      <c r="M3183" t="str">
        <f t="shared" si="1656"/>
        <v>0.00533523446158242-0.160165735647468i</v>
      </c>
      <c r="N3183" t="str">
        <f t="shared" si="1657"/>
        <v>-12.7969466792023i</v>
      </c>
      <c r="O3183" t="str">
        <f t="shared" si="1658"/>
        <v>0.973534903620372-0.228538380656013i</v>
      </c>
      <c r="P3183" t="str">
        <f t="shared" si="1659"/>
        <v>0.026465096379628+0.228538380656013i</v>
      </c>
      <c r="Q3183" t="str">
        <f t="shared" si="1660"/>
        <v>-0.026465096379628+12.5684082985463i</v>
      </c>
      <c r="R3183" t="str">
        <f t="shared" si="1661"/>
        <v>0.0181790434422997-0.00214396333062593i</v>
      </c>
      <c r="S3183" t="str">
        <f t="shared" si="1662"/>
        <v>1.32237119277807i</v>
      </c>
      <c r="T3183" t="str">
        <f t="shared" si="1663"/>
        <v>0.00283511534679225+0.0240394433603582i</v>
      </c>
      <c r="U3183" t="str">
        <f t="shared" si="1664"/>
        <v>0.0000333333333333333-0.0000903729753118213i</v>
      </c>
      <c r="V3183" t="str">
        <f t="shared" si="1665"/>
        <v>6.66666666666667E-06-0.000903729753118213i</v>
      </c>
      <c r="W3183" t="str">
        <f t="shared" si="1666"/>
        <v>0.0000275676673061738-0.0000830429580125084i</v>
      </c>
      <c r="X3183" t="str">
        <f t="shared" si="1667"/>
        <v>0.0000276697839002974-0.0000829665417671145i</v>
      </c>
      <c r="Y3183" t="str">
        <f t="shared" si="1668"/>
        <v>0.009+7.8476984486673i</v>
      </c>
      <c r="Z3183" t="str">
        <f t="shared" si="1669"/>
        <v>-0.000126817530780539-0.0000424564983278236i</v>
      </c>
      <c r="AA3183" t="str">
        <f t="shared" si="1670"/>
        <v>0.00175906102298678-1.52912488476407i</v>
      </c>
      <c r="AB3183" t="str">
        <f t="shared" si="1671"/>
        <v>0.0133716301901125+0.113380412177783i</v>
      </c>
      <c r="AC3183" t="str">
        <f t="shared" si="1672"/>
        <v>1.01823099790667-0.00153676590388593i</v>
      </c>
      <c r="AD3183" t="str">
        <f t="shared" si="1673"/>
        <v>0.0129641315927764+0.111369949693461i</v>
      </c>
      <c r="AE3183" t="str">
        <f t="shared" si="1674"/>
        <v>3.08429892562034E-06-0.000014674073654568i</v>
      </c>
      <c r="AF3183" t="str">
        <f t="shared" si="1675"/>
        <v>-15.0804679672653-0.284851961859817i</v>
      </c>
      <c r="AG3183" t="str">
        <f t="shared" si="1676"/>
        <v>1.00061656334561-0.0000710528882786423i</v>
      </c>
      <c r="AH3183" t="str">
        <f t="shared" si="1677"/>
        <v>-0.0000506770153260631+0.000220273915526463i</v>
      </c>
      <c r="AI3183">
        <f t="shared" si="1678"/>
        <v>-72.916746573413775</v>
      </c>
      <c r="AJ3183">
        <f t="shared" si="1679"/>
        <v>102.95622671142834</v>
      </c>
      <c r="AK3183"/>
      <c r="AL3183"/>
      <c r="AM3183"/>
      <c r="AN3183"/>
    </row>
    <row r="3184" spans="1:40" x14ac:dyDescent="0.25">
      <c r="A3184"/>
      <c r="B3184">
        <f t="shared" si="1680"/>
        <v>1250000</v>
      </c>
      <c r="C3184" s="237" t="str">
        <f t="shared" si="1648"/>
        <v>-4.8912821069646E-08+0.00195921803156909i</v>
      </c>
      <c r="D3184" s="208" t="str">
        <f t="shared" si="1649"/>
        <v>-5.95700633200425+0.015020671575363i</v>
      </c>
      <c r="E3184" t="str">
        <f t="shared" si="1650"/>
        <v>2870</v>
      </c>
      <c r="F3184" t="str">
        <f t="shared" si="1651"/>
        <v>0.777000777000777</v>
      </c>
      <c r="G3184" t="str">
        <f t="shared" si="1646"/>
        <v>0.777000777000777</v>
      </c>
      <c r="H3184" t="str">
        <f t="shared" si="1652"/>
        <v>9.12347858932472+0.299645351514244i</v>
      </c>
      <c r="I3184" t="str">
        <f t="shared" si="1653"/>
        <v>4908.73852123405i</v>
      </c>
      <c r="J3184" t="str">
        <f t="shared" si="1647"/>
        <v>-32614.958294225+1073.87490881333i</v>
      </c>
      <c r="K3184" t="str">
        <f t="shared" si="1654"/>
        <v>0.00495016152692802-0.150342754472997i</v>
      </c>
      <c r="L3184" t="str">
        <f t="shared" si="1655"/>
        <v>0.000376548984295605-0.00969512542138199i</v>
      </c>
      <c r="M3184" t="str">
        <f t="shared" si="1656"/>
        <v>0.00532671051122363-0.160037879894379i</v>
      </c>
      <c r="N3184" t="str">
        <f t="shared" si="1657"/>
        <v>-12.8071924331488i</v>
      </c>
      <c r="O3184" t="str">
        <f t="shared" si="1658"/>
        <v>0.971142298375201-0.238500809865566i</v>
      </c>
      <c r="P3184" t="str">
        <f t="shared" si="1659"/>
        <v>0.0288577016247989+0.238500809865566i</v>
      </c>
      <c r="Q3184" t="str">
        <f t="shared" si="1660"/>
        <v>-0.0288577016247989+12.5686916232832i</v>
      </c>
      <c r="R3184" t="str">
        <f t="shared" si="1661"/>
        <v>0.018970414967167-0.00233955491000732i</v>
      </c>
      <c r="S3184" t="str">
        <f t="shared" si="1662"/>
        <v>1.32342993672745i</v>
      </c>
      <c r="T3184" t="str">
        <f t="shared" si="1663"/>
        <v>0.00309623700652138+0.0251060150796913i</v>
      </c>
      <c r="U3184" t="str">
        <f t="shared" si="1664"/>
        <v>0.0000333333333333334-0.000090300676931572i</v>
      </c>
      <c r="V3184" t="str">
        <f t="shared" si="1665"/>
        <v>6.66666666666667E-06-0.00090300676931572i</v>
      </c>
      <c r="W3184" t="str">
        <f t="shared" si="1666"/>
        <v>0.0000275676103085379-0.0000829779390505051i</v>
      </c>
      <c r="X3184" t="str">
        <f t="shared" si="1667"/>
        <v>0.0000276695472953304-0.000082901583041434i</v>
      </c>
      <c r="Y3184" t="str">
        <f t="shared" si="1668"/>
        <v>0.009+7.85398163397448i</v>
      </c>
      <c r="Z3184" t="str">
        <f t="shared" si="1669"/>
        <v>-0.000126616863690613-0.0000424219402491619i</v>
      </c>
      <c r="AA3184" t="str">
        <f t="shared" si="1670"/>
        <v>0.00175624755007783-1.52790156253054i</v>
      </c>
      <c r="AB3184" t="str">
        <f t="shared" si="1671"/>
        <v>0.0146031928750229+0.118410825708679i</v>
      </c>
      <c r="AC3184" t="str">
        <f t="shared" si="1672"/>
        <v>1.01902800448394-0.00170632383746228i</v>
      </c>
      <c r="AD3184" t="str">
        <f t="shared" si="1673"/>
        <v>0.0141359000689451+0.116223445882539i</v>
      </c>
      <c r="AE3184" t="str">
        <f t="shared" si="1674"/>
        <v>3.14058074460704E-06-0.0000153155205130557i</v>
      </c>
      <c r="AF3184" t="str">
        <f t="shared" si="1675"/>
        <v>-15.080484921329-0.284624679938881i</v>
      </c>
      <c r="AG3184" t="str">
        <f t="shared" si="1676"/>
        <v>1.00064292217476-0.0000774468109129068i</v>
      </c>
      <c r="AH3184" t="str">
        <f t="shared" si="1677"/>
        <v>-0.000051705219807546+0.000229919764450823i</v>
      </c>
      <c r="AI3184">
        <f t="shared" si="1678"/>
        <v>-72.554212759516631</v>
      </c>
      <c r="AJ3184">
        <f t="shared" si="1679"/>
        <v>102.67404387848724</v>
      </c>
      <c r="AK3184"/>
      <c r="AL3184"/>
      <c r="AM3184"/>
      <c r="AN3184"/>
    </row>
    <row r="3185" spans="1:40" x14ac:dyDescent="0.25">
      <c r="A3185"/>
      <c r="B3185">
        <f t="shared" si="1680"/>
        <v>1251000</v>
      </c>
      <c r="C3185" s="237" t="str">
        <f t="shared" si="1648"/>
        <v>-4.88346543685262E-08+0.001957651910043i</v>
      </c>
      <c r="D3185" s="208" t="str">
        <f t="shared" si="1649"/>
        <v>-5.95700633140497+0.015008664643663i</v>
      </c>
      <c r="E3185" t="str">
        <f t="shared" si="1650"/>
        <v>2870</v>
      </c>
      <c r="F3185" t="str">
        <f t="shared" si="1651"/>
        <v>0.777000777000777</v>
      </c>
      <c r="G3185" t="str">
        <f t="shared" si="1646"/>
        <v>0.777000777000777</v>
      </c>
      <c r="H3185" t="str">
        <f t="shared" si="1652"/>
        <v>9.12349550341436+0.2994064245881i</v>
      </c>
      <c r="I3185" t="str">
        <f t="shared" si="1653"/>
        <v>4912.66551205104i</v>
      </c>
      <c r="J3185" t="str">
        <f t="shared" si="1647"/>
        <v>-32667.1647017091+1074.73400874038i</v>
      </c>
      <c r="K3185" t="str">
        <f t="shared" si="1654"/>
        <v>0.00494225883204804-0.150222829046057i</v>
      </c>
      <c r="L3185" t="str">
        <f t="shared" si="1655"/>
        <v>0.000375948133040819-0.00968739883877338i</v>
      </c>
      <c r="M3185" t="str">
        <f t="shared" si="1656"/>
        <v>0.00531820696508886-0.15991022788483i</v>
      </c>
      <c r="N3185" t="str">
        <f t="shared" si="1657"/>
        <v>-12.8174381870954i</v>
      </c>
      <c r="O3185" t="str">
        <f t="shared" si="1658"/>
        <v>0.968647747898795-0.248438202558688i</v>
      </c>
      <c r="P3185" t="str">
        <f t="shared" si="1659"/>
        <v>0.031352252101205+0.248438202558688i</v>
      </c>
      <c r="Q3185" t="str">
        <f t="shared" si="1660"/>
        <v>-0.031352252101205+12.5689999845367i</v>
      </c>
      <c r="R3185" t="str">
        <f t="shared" si="1661"/>
        <v>0.0197596031628043-0.00254369959426518i</v>
      </c>
      <c r="S3185" t="str">
        <f t="shared" si="1662"/>
        <v>1.32448868067683i</v>
      </c>
      <c r="T3185" t="str">
        <f t="shared" si="1663"/>
        <v>0.00336910131964648+0.0261713707238004i</v>
      </c>
      <c r="U3185" t="str">
        <f t="shared" si="1664"/>
        <v>0.0000333333333333335-0.0000902284941362632i</v>
      </c>
      <c r="V3185" t="str">
        <f t="shared" si="1665"/>
        <v>6.66666666666667E-06-0.000902284941362632i</v>
      </c>
      <c r="W3185" t="str">
        <f t="shared" si="1666"/>
        <v>0.0000275675532655811-0.0000829130251602216i</v>
      </c>
      <c r="X3185" t="str">
        <f t="shared" si="1667"/>
        <v>0.0000276693110757959-0.0000828367292896811i</v>
      </c>
      <c r="Y3185" t="str">
        <f t="shared" si="1668"/>
        <v>0.009+7.86026481928166i</v>
      </c>
      <c r="Z3185" t="str">
        <f t="shared" si="1669"/>
        <v>-0.000126416677616825-0.0000423874385618604i</v>
      </c>
      <c r="AA3185" t="str">
        <f t="shared" si="1670"/>
        <v>0.0017534408216967-1.52668019610145i</v>
      </c>
      <c r="AB3185" t="str">
        <f t="shared" si="1671"/>
        <v>0.0158901389921593+0.123435503702855i</v>
      </c>
      <c r="AC3185" t="str">
        <f t="shared" si="1672"/>
        <v>1.01982310657407-0.00188454019182604i</v>
      </c>
      <c r="AD3185" t="str">
        <f t="shared" si="1673"/>
        <v>0.0153575535244073+0.121064569761004i</v>
      </c>
      <c r="AE3185" t="str">
        <f t="shared" si="1674"/>
        <v>0.0000031901661198845-0.0000159555480427727i</v>
      </c>
      <c r="AF3185" t="str">
        <f t="shared" si="1675"/>
        <v>-15.0805018348193-0.284397759944437i</v>
      </c>
      <c r="AG3185" t="str">
        <f t="shared" si="1676"/>
        <v>1.00066917079099-0.000084106331628714i</v>
      </c>
      <c r="AH3185" t="str">
        <f t="shared" si="1677"/>
        <v>-0.0000526319556866405+0.000239545671788847i</v>
      </c>
      <c r="AI3185">
        <f t="shared" si="1678"/>
        <v>-72.20748111414332</v>
      </c>
      <c r="AJ3185">
        <f t="shared" si="1679"/>
        <v>102.39188285840221</v>
      </c>
      <c r="AK3185"/>
      <c r="AL3185"/>
      <c r="AM3185"/>
      <c r="AN3185"/>
    </row>
    <row r="3186" spans="1:40" x14ac:dyDescent="0.25">
      <c r="A3186"/>
      <c r="B3186">
        <f t="shared" si="1680"/>
        <v>1252000</v>
      </c>
      <c r="C3186" s="237" t="str">
        <f t="shared" si="1648"/>
        <v>-4.87566748929979E-08+0.00195608829030849i</v>
      </c>
      <c r="D3186" s="208" t="str">
        <f t="shared" si="1649"/>
        <v>-5.95700633080713+0.0149966768923651i</v>
      </c>
      <c r="E3186" t="str">
        <f t="shared" si="1650"/>
        <v>2870</v>
      </c>
      <c r="F3186" t="str">
        <f t="shared" si="1651"/>
        <v>0.777000777000777</v>
      </c>
      <c r="G3186" t="str">
        <f t="shared" si="1646"/>
        <v>0.777000777000777</v>
      </c>
      <c r="H3186" t="str">
        <f t="shared" si="1652"/>
        <v>9.12351237705852+0.299167877906182i</v>
      </c>
      <c r="I3186" t="str">
        <f t="shared" si="1653"/>
        <v>4916.59250286803i</v>
      </c>
      <c r="J3186" t="str">
        <f t="shared" si="1647"/>
        <v>-32719.4128576197+1075.59310866743i</v>
      </c>
      <c r="K3186" t="str">
        <f t="shared" si="1654"/>
        <v>0.00493437504006114-0.150103094589475i</v>
      </c>
      <c r="L3186" t="str">
        <f t="shared" si="1655"/>
        <v>0.000375348718068247-0.00967968454325379i</v>
      </c>
      <c r="M3186" t="str">
        <f t="shared" si="1656"/>
        <v>0.00530972375812939-0.159782779132729i</v>
      </c>
      <c r="N3186" t="str">
        <f t="shared" si="1657"/>
        <v>-12.8276839410419i</v>
      </c>
      <c r="O3186" t="str">
        <f t="shared" si="1658"/>
        <v>0.96605151405553-0.258349515561802i</v>
      </c>
      <c r="P3186" t="str">
        <f t="shared" si="1659"/>
        <v>0.03394848594447+0.258349515561802i</v>
      </c>
      <c r="Q3186" t="str">
        <f t="shared" si="1660"/>
        <v>-0.03394848594447+12.5693344254801i</v>
      </c>
      <c r="R3186" t="str">
        <f t="shared" si="1661"/>
        <v>0.0205465087884156-0.00275639167807074i</v>
      </c>
      <c r="S3186" t="str">
        <f t="shared" si="1662"/>
        <v>1.32554742462622i</v>
      </c>
      <c r="T3186" t="str">
        <f t="shared" si="1663"/>
        <v>0.00365372789012781+0.0272353718095443i</v>
      </c>
      <c r="U3186" t="str">
        <f t="shared" si="1664"/>
        <v>0.0000333333333333333-0.0000901564266489333i</v>
      </c>
      <c r="V3186" t="str">
        <f t="shared" si="1665"/>
        <v>6.66666666666667E-06-0.000901564266489333i</v>
      </c>
      <c r="W3186" t="str">
        <f t="shared" si="1666"/>
        <v>0.0000275674961773041-0.0000828482160898701i</v>
      </c>
      <c r="X3186" t="str">
        <f t="shared" si="1667"/>
        <v>0.0000276690752403188-0.0000827719802603047i</v>
      </c>
      <c r="Y3186" t="str">
        <f t="shared" si="1668"/>
        <v>0.009+7.86654800458884i</v>
      </c>
      <c r="Z3186" t="str">
        <f t="shared" si="1669"/>
        <v>-0.000126216971022971-0.0000423529931269294i</v>
      </c>
      <c r="AA3186" t="str">
        <f t="shared" si="1670"/>
        <v>0.00175064081630282-1.5254607807902i</v>
      </c>
      <c r="AB3186" t="str">
        <f t="shared" si="1671"/>
        <v>0.0172325610022769+0.12845379301392i</v>
      </c>
      <c r="AC3186" t="str">
        <f t="shared" si="1672"/>
        <v>1.02061620417647-0.00207141233193024i</v>
      </c>
      <c r="AD3186" t="str">
        <f t="shared" si="1673"/>
        <v>0.0166289590745803+0.1258928066388i</v>
      </c>
      <c r="AE3186" t="str">
        <f t="shared" si="1674"/>
        <v>3.23308032864449E-06-0.0000165940949169235i</v>
      </c>
      <c r="AF3186" t="str">
        <f t="shared" si="1675"/>
        <v>-15.0805187078657-0.284171201013817i</v>
      </c>
      <c r="AG3186" t="str">
        <f t="shared" si="1676"/>
        <v>1.00069530661461-0.0000910300831444414i</v>
      </c>
      <c r="AH3186" t="str">
        <f t="shared" si="1677"/>
        <v>-0.0000534576030471119+0.000249150708129352i</v>
      </c>
      <c r="AI3186">
        <f t="shared" si="1678"/>
        <v>-71.875292432772369</v>
      </c>
      <c r="AJ3186">
        <f t="shared" si="1679"/>
        <v>102.1097436925931</v>
      </c>
      <c r="AK3186"/>
      <c r="AL3186"/>
      <c r="AM3186"/>
      <c r="AN3186"/>
    </row>
    <row r="3187" spans="1:40" x14ac:dyDescent="0.25">
      <c r="A3187"/>
      <c r="B3187">
        <f t="shared" si="1680"/>
        <v>1253000</v>
      </c>
      <c r="C3187" s="237" t="str">
        <f t="shared" si="1648"/>
        <v>-4.86788820456123E-08+0.00195452716637562i</v>
      </c>
      <c r="D3187" s="208" t="str">
        <f t="shared" si="1649"/>
        <v>-5.95700633021072+0.0149847082755464i</v>
      </c>
      <c r="E3187" t="str">
        <f t="shared" si="1650"/>
        <v>2870</v>
      </c>
      <c r="F3187" t="str">
        <f t="shared" si="1651"/>
        <v>0.777000777000777</v>
      </c>
      <c r="G3187" t="str">
        <f t="shared" si="1646"/>
        <v>0.777000777000777</v>
      </c>
      <c r="H3187" t="str">
        <f t="shared" si="1652"/>
        <v>9.12352921038598+0.29892971056263i</v>
      </c>
      <c r="I3187" t="str">
        <f t="shared" si="1653"/>
        <v>4920.51949368501i</v>
      </c>
      <c r="J3187" t="str">
        <f t="shared" si="1647"/>
        <v>-32771.702761957+1076.45220859448i</v>
      </c>
      <c r="K3187" t="str">
        <f t="shared" si="1654"/>
        <v>0.00492651009074922-0.149983550647938i</v>
      </c>
      <c r="L3187" t="str">
        <f t="shared" si="1655"/>
        <v>0.000374750734806091-0.00967198250558204i</v>
      </c>
      <c r="M3187" t="str">
        <f t="shared" si="1656"/>
        <v>0.00530126082555531-0.15965553315352i</v>
      </c>
      <c r="N3187" t="str">
        <f t="shared" si="1657"/>
        <v>-12.8379296949884i</v>
      </c>
      <c r="O3187" t="str">
        <f t="shared" si="1658"/>
        <v>0.963353869383877-0.268233708439325i</v>
      </c>
      <c r="P3187" t="str">
        <f t="shared" si="1659"/>
        <v>0.036646130616123+0.268233708439325i</v>
      </c>
      <c r="Q3187" t="str">
        <f t="shared" si="1660"/>
        <v>-0.036646130616123+12.5696959865491i</v>
      </c>
      <c r="R3187" t="str">
        <f t="shared" si="1661"/>
        <v>0.021331032216092-0.00297762415645871i</v>
      </c>
      <c r="S3187" t="str">
        <f t="shared" si="1662"/>
        <v>1.3266061685756i</v>
      </c>
      <c r="T3187" t="str">
        <f t="shared" si="1663"/>
        <v>0.00395013457365784+0.0282978789199525i</v>
      </c>
      <c r="U3187" t="str">
        <f t="shared" si="1664"/>
        <v>0.0000333333333333333-0.0000900844741935073i</v>
      </c>
      <c r="V3187" t="str">
        <f t="shared" si="1665"/>
        <v>6.66666666666667E-06-0.000900844741935073i</v>
      </c>
      <c r="W3187" t="str">
        <f t="shared" si="1666"/>
        <v>0.0000275674390437078-0.0000827835115884691i</v>
      </c>
      <c r="X3187" t="str">
        <f t="shared" si="1667"/>
        <v>0.00002766883978753-0.0000827073357025585i</v>
      </c>
      <c r="Y3187" t="str">
        <f t="shared" si="1668"/>
        <v>0.009+7.87283118989602i</v>
      </c>
      <c r="Z3187" t="str">
        <f t="shared" si="1669"/>
        <v>-0.000126017742378978-0.0000423186038058396i</v>
      </c>
      <c r="AA3187" t="str">
        <f t="shared" si="1670"/>
        <v>0.00174784751244158-1.52424331192515i</v>
      </c>
      <c r="AB3187" t="str">
        <f t="shared" si="1671"/>
        <v>0.0186305431205444+0.133465036091144i</v>
      </c>
      <c r="AC3187" t="str">
        <f t="shared" si="1672"/>
        <v>1.02140719686289-0.00226693632743885i</v>
      </c>
      <c r="AD3187" t="str">
        <f t="shared" si="1673"/>
        <v>0.0179499784924069+0.130707643297903i</v>
      </c>
      <c r="AE3187" t="str">
        <f t="shared" si="1674"/>
        <v>3.26934920575462E-06-0.000017231100148222i</v>
      </c>
      <c r="AF3187" t="str">
        <f t="shared" si="1675"/>
        <v>-15.0805355405967-0.283945002287084i</v>
      </c>
      <c r="AG3187" t="str">
        <f t="shared" si="1676"/>
        <v>1.00072132708228-0.0000982166730461433i</v>
      </c>
      <c r="AH3187" t="str">
        <f t="shared" si="1677"/>
        <v>-0.0000541825503097874+0.000258733949386512i</v>
      </c>
      <c r="AI3187">
        <f t="shared" si="1678"/>
        <v>-71.55653285510995</v>
      </c>
      <c r="AJ3187">
        <f t="shared" si="1679"/>
        <v>101.82762641982393</v>
      </c>
      <c r="AK3187"/>
      <c r="AL3187"/>
      <c r="AM3187"/>
      <c r="AN3187"/>
    </row>
    <row r="3188" spans="1:40" x14ac:dyDescent="0.25">
      <c r="A3188"/>
      <c r="B3188">
        <f t="shared" si="1680"/>
        <v>1254000</v>
      </c>
      <c r="C3188" s="237" t="str">
        <f t="shared" si="1648"/>
        <v>-4.86012752313014E-08+0.00195296853227359i</v>
      </c>
      <c r="D3188" s="208" t="str">
        <f t="shared" si="1649"/>
        <v>-5.95700632961573+0.0149727587474309i</v>
      </c>
      <c r="E3188" t="str">
        <f t="shared" si="1650"/>
        <v>2870</v>
      </c>
      <c r="F3188" t="str">
        <f t="shared" si="1651"/>
        <v>0.777000777000777</v>
      </c>
      <c r="G3188" t="str">
        <f t="shared" si="1646"/>
        <v>0.777000777000777</v>
      </c>
      <c r="H3188" t="str">
        <f t="shared" si="1652"/>
        <v>9.12354600352504+0.298691921654462i</v>
      </c>
      <c r="I3188" t="str">
        <f t="shared" si="1653"/>
        <v>4924.446484502i</v>
      </c>
      <c r="J3188" t="str">
        <f t="shared" si="1647"/>
        <v>-32824.034414721+1077.31130852153i</v>
      </c>
      <c r="K3188" t="str">
        <f t="shared" si="1654"/>
        <v>0.0049186639241338-0.149864196767585i</v>
      </c>
      <c r="L3188" t="str">
        <f t="shared" si="1655"/>
        <v>0.000374154178700704-0.00966429269660935i</v>
      </c>
      <c r="M3188" t="str">
        <f t="shared" si="1656"/>
        <v>0.0052928181028345-0.159528489464194i</v>
      </c>
      <c r="N3188" t="str">
        <f t="shared" si="1657"/>
        <v>-12.8481754489349i</v>
      </c>
      <c r="O3188" t="str">
        <f t="shared" si="1658"/>
        <v>0.960555097067885-0.278089743602504i</v>
      </c>
      <c r="P3188" t="str">
        <f t="shared" si="1659"/>
        <v>0.039444902932115+0.278089743602504i</v>
      </c>
      <c r="Q3188" t="str">
        <f t="shared" si="1660"/>
        <v>-0.039444902932115+12.5700857053324i</v>
      </c>
      <c r="R3188" t="str">
        <f t="shared" si="1661"/>
        <v>0.0221130734493146-0.00320738870943027i</v>
      </c>
      <c r="S3188" t="str">
        <f t="shared" si="1662"/>
        <v>1.32766491252498i</v>
      </c>
      <c r="T3188" t="str">
        <f t="shared" si="1663"/>
        <v>0.00425833745033935+0.0293587517267427i</v>
      </c>
      <c r="U3188" t="str">
        <f t="shared" si="1664"/>
        <v>0.0000333333333333333-0.0000900126364947886i</v>
      </c>
      <c r="V3188" t="str">
        <f t="shared" si="1665"/>
        <v>6.66666666666667E-06-0.000900126364947886i</v>
      </c>
      <c r="W3188" t="str">
        <f t="shared" si="1666"/>
        <v>0.0000275673818647926-0.0000827189114058354i</v>
      </c>
      <c r="X3188" t="str">
        <f t="shared" si="1667"/>
        <v>0.0000276686047160656-0.0000826427953664941i</v>
      </c>
      <c r="Y3188" t="str">
        <f t="shared" si="1668"/>
        <v>0.009+7.8791143752032i</v>
      </c>
      <c r="Z3188" t="str">
        <f t="shared" si="1669"/>
        <v>-0.000125818990160872-0.0000422842704605184i</v>
      </c>
      <c r="AA3188" t="str">
        <f t="shared" si="1670"/>
        <v>0.00174506088874387-1.52302778484957i</v>
      </c>
      <c r="AB3188" t="str">
        <f t="shared" si="1671"/>
        <v>0.0200841611876812+0.138468571085653i</v>
      </c>
      <c r="AC3188" t="str">
        <f t="shared" si="1672"/>
        <v>1.02219598379547-0.0024711069367104i</v>
      </c>
      <c r="AD3188" t="str">
        <f t="shared" si="1673"/>
        <v>0.0193204682255387+0.135508568048161i</v>
      </c>
      <c r="AE3188" t="str">
        <f t="shared" si="1674"/>
        <v>0.0000032989991394935-0.0000178665030938379i</v>
      </c>
      <c r="AF3188" t="str">
        <f t="shared" si="1675"/>
        <v>-15.0805523331408-0.283719162907031i</v>
      </c>
      <c r="AG3188" t="str">
        <f t="shared" si="1676"/>
        <v>1.00074722964721-0.000105664683982222i</v>
      </c>
      <c r="AH3188" t="str">
        <f t="shared" si="1677"/>
        <v>-0.0000548071941627317+0.000268294476870405i</v>
      </c>
      <c r="AI3188">
        <f t="shared" si="1678"/>
        <v>-71.250212323034646</v>
      </c>
      <c r="AJ3188">
        <f t="shared" si="1679"/>
        <v>101.54553107621766</v>
      </c>
      <c r="AK3188"/>
      <c r="AL3188"/>
      <c r="AM3188"/>
      <c r="AN3188"/>
    </row>
    <row r="3189" spans="1:40" x14ac:dyDescent="0.25">
      <c r="A3189"/>
      <c r="B3189">
        <f t="shared" si="1680"/>
        <v>1255000</v>
      </c>
      <c r="C3189" s="237" t="str">
        <f t="shared" si="1648"/>
        <v>-4.85238538573677E-08+0.00195141238205059i</v>
      </c>
      <c r="D3189" s="208" t="str">
        <f t="shared" si="1649"/>
        <v>-5.95700632902217+0.0149608282623879i</v>
      </c>
      <c r="E3189" t="str">
        <f t="shared" si="1650"/>
        <v>2870</v>
      </c>
      <c r="F3189" t="str">
        <f t="shared" si="1651"/>
        <v>0.777000777000777</v>
      </c>
      <c r="G3189" t="str">
        <f t="shared" si="1646"/>
        <v>0.777000777000777</v>
      </c>
      <c r="H3189" t="str">
        <f t="shared" si="1652"/>
        <v>9.12356275660348+0.29845451028155i</v>
      </c>
      <c r="I3189" t="str">
        <f t="shared" si="1653"/>
        <v>4928.37347531899i</v>
      </c>
      <c r="J3189" t="str">
        <f t="shared" si="1647"/>
        <v>-32876.4078159115+1078.17040844858i</v>
      </c>
      <c r="K3189" t="str">
        <f t="shared" si="1654"/>
        <v>0.0049108364804748-0.149745032495988i</v>
      </c>
      <c r="L3189" t="str">
        <f t="shared" si="1655"/>
        <v>0.000373559045216529-0.00965661508727925i</v>
      </c>
      <c r="M3189" t="str">
        <f t="shared" si="1656"/>
        <v>0.00528439552569133-0.159401647583267i</v>
      </c>
      <c r="N3189" t="str">
        <f t="shared" si="1657"/>
        <v>-12.8584212028814i</v>
      </c>
      <c r="O3189" t="str">
        <f t="shared" si="1658"/>
        <v>0.957655490907435-0.287916586418428i</v>
      </c>
      <c r="P3189" t="str">
        <f t="shared" si="1659"/>
        <v>0.042344509092565+0.287916586418428i</v>
      </c>
      <c r="Q3189" t="str">
        <f t="shared" si="1660"/>
        <v>-0.042344509092565+12.570504616463i</v>
      </c>
      <c r="R3189" t="str">
        <f t="shared" si="1661"/>
        <v>0.0228925321419554-0.00344567568681974i</v>
      </c>
      <c r="S3189" t="str">
        <f t="shared" si="1662"/>
        <v>1.32872365647436i</v>
      </c>
      <c r="T3189" t="str">
        <f t="shared" si="1663"/>
        <v>0.00457835079761593+0.0304178490136158i</v>
      </c>
      <c r="U3189" t="str">
        <f t="shared" si="1664"/>
        <v>0.0000333333333333335-0.0000899409132784583i</v>
      </c>
      <c r="V3189" t="str">
        <f t="shared" si="1665"/>
        <v>6.66666666666667E-06-0.000899409132784583i</v>
      </c>
      <c r="W3189" t="str">
        <f t="shared" si="1666"/>
        <v>0.0000275673246405598-0.000082654415292584i</v>
      </c>
      <c r="X3189" t="str">
        <f t="shared" si="1667"/>
        <v>0.0000276683700245676-0.0000825783590029606i</v>
      </c>
      <c r="Y3189" t="str">
        <f t="shared" si="1668"/>
        <v>0.009+7.88539756051038i</v>
      </c>
      <c r="Z3189" t="str">
        <f t="shared" si="1669"/>
        <v>-0.000125620712850744-0.000042249992953349i</v>
      </c>
      <c r="AA3189" t="str">
        <f t="shared" si="1670"/>
        <v>0.00174228092392569-1.52181419492156i</v>
      </c>
      <c r="AB3189" t="str">
        <f t="shared" si="1671"/>
        <v>0.0215934825422864+0.143463731960304i</v>
      </c>
      <c r="AC3189" t="str">
        <f t="shared" si="1672"/>
        <v>1.02298246374545-0.00268391759103095i</v>
      </c>
      <c r="AD3189" t="str">
        <f t="shared" si="1673"/>
        <v>0.02074027941417+0.140295070783128i</v>
      </c>
      <c r="AE3189" t="str">
        <f t="shared" si="1674"/>
        <v>3.32205706724512E-06-0.0000185002434603213i</v>
      </c>
      <c r="AF3189" t="str">
        <f t="shared" si="1675"/>
        <v>-15.0805690856257-0.283493682019162i</v>
      </c>
      <c r="AG3189" t="str">
        <f t="shared" si="1676"/>
        <v>1.00077301177943-0.000113372673860749i</v>
      </c>
      <c r="AH3189" t="str">
        <f t="shared" si="1677"/>
        <v>-0.0000553319394909267+0.000277831377357077i</v>
      </c>
      <c r="AI3189">
        <f t="shared" si="1678"/>
        <v>-70.955446887406083</v>
      </c>
      <c r="AJ3189">
        <f t="shared" si="1679"/>
        <v>101.26345769525696</v>
      </c>
      <c r="AK3189"/>
      <c r="AL3189"/>
      <c r="AM3189"/>
      <c r="AN3189"/>
    </row>
    <row r="3190" spans="1:40" x14ac:dyDescent="0.25">
      <c r="A3190"/>
      <c r="B3190">
        <f t="shared" si="1680"/>
        <v>1256000</v>
      </c>
      <c r="C3190" s="237" t="str">
        <f t="shared" si="1648"/>
        <v>-4.84466173334718E-08+0.00194985870977381i</v>
      </c>
      <c r="D3190" s="208" t="str">
        <f t="shared" si="1649"/>
        <v>-5.95700632843002+0.0149489167749326i</v>
      </c>
      <c r="E3190" t="str">
        <f t="shared" si="1650"/>
        <v>2870</v>
      </c>
      <c r="F3190" t="str">
        <f t="shared" si="1651"/>
        <v>0.777000777000777</v>
      </c>
      <c r="G3190" t="str">
        <f t="shared" si="1646"/>
        <v>0.777000777000777</v>
      </c>
      <c r="H3190" t="str">
        <f t="shared" si="1652"/>
        <v>9.12357946974855+0.29821747554662i</v>
      </c>
      <c r="I3190" t="str">
        <f t="shared" si="1653"/>
        <v>4932.30046613598i</v>
      </c>
      <c r="J3190" t="str">
        <f t="shared" si="1647"/>
        <v>-32928.8229655286+1079.02950837564i</v>
      </c>
      <c r="K3190" t="str">
        <f t="shared" si="1654"/>
        <v>0.00490302770026934-0.149626057382155i</v>
      </c>
      <c r="L3190" t="str">
        <f t="shared" si="1655"/>
        <v>0.000372965329836006-0.00964894964862714i</v>
      </c>
      <c r="M3190" t="str">
        <f t="shared" si="1656"/>
        <v>0.00527599303010535-0.159275007030782i</v>
      </c>
      <c r="N3190" t="str">
        <f t="shared" si="1657"/>
        <v>-12.868666956828i</v>
      </c>
      <c r="O3190" t="str">
        <f t="shared" si="1658"/>
        <v>0.954655355287365-0.297713205318733i</v>
      </c>
      <c r="P3190" t="str">
        <f t="shared" si="1659"/>
        <v>0.045344644712635+0.297713205318733i</v>
      </c>
      <c r="Q3190" t="str">
        <f t="shared" si="1660"/>
        <v>-0.045344644712635+12.5709537515093i</v>
      </c>
      <c r="R3190" t="str">
        <f t="shared" si="1661"/>
        <v>0.02366930761774-0.00369247409343006i</v>
      </c>
      <c r="S3190" t="str">
        <f t="shared" si="1662"/>
        <v>1.32978240042374i</v>
      </c>
      <c r="T3190" t="str">
        <f t="shared" si="1663"/>
        <v>0.0049101870634639+0.0314750287002862i</v>
      </c>
      <c r="U3190" t="str">
        <f t="shared" si="1664"/>
        <v>0.0000333333333333332-0.0000898693042710704i</v>
      </c>
      <c r="V3190" t="str">
        <f t="shared" si="1665"/>
        <v>6.66666666666667E-06-0.000898693042710704i</v>
      </c>
      <c r="W3190" t="str">
        <f t="shared" si="1666"/>
        <v>0.0000275672673710092-0.0000825900230001232i</v>
      </c>
      <c r="X3190" t="str">
        <f t="shared" si="1667"/>
        <v>0.0000276681357116822-0.0000825140263635995i</v>
      </c>
      <c r="Y3190" t="str">
        <f t="shared" si="1668"/>
        <v>0.009+7.89168074581756i</v>
      </c>
      <c r="Z3190" t="str">
        <f t="shared" si="1669"/>
        <v>-0.000125422908936727-0.0000422157711471667i</v>
      </c>
      <c r="AA3190" t="str">
        <f t="shared" si="1670"/>
        <v>0.00173950759678774-1.520602537514i</v>
      </c>
      <c r="AB3190" t="str">
        <f t="shared" si="1671"/>
        <v>0.0231585658944002+0.148449848603019i</v>
      </c>
      <c r="AC3190" t="str">
        <f t="shared" si="1672"/>
        <v>1.02376653511221-0.0029053603791037i</v>
      </c>
      <c r="AD3190" t="str">
        <f t="shared" si="1673"/>
        <v>0.0222092579094731+0.145066643035681i</v>
      </c>
      <c r="AE3190" t="str">
        <f t="shared" si="1674"/>
        <v>0.0000033385504711499-0.0000191322613084756i</v>
      </c>
      <c r="AF3190" t="str">
        <f t="shared" si="1675"/>
        <v>-15.0805857981786-0.283268558771687i</v>
      </c>
      <c r="AG3190" t="str">
        <f t="shared" si="1676"/>
        <v>1.00079867096603-0.000121339176049165i</v>
      </c>
      <c r="AH3190" t="str">
        <f t="shared" si="1677"/>
        <v>-0.0000557571993054262+0.000287343743157737i</v>
      </c>
      <c r="AI3190">
        <f t="shared" si="1678"/>
        <v>-70.671444066938122</v>
      </c>
      <c r="AJ3190">
        <f t="shared" si="1679"/>
        <v>100.9814063077836</v>
      </c>
      <c r="AK3190"/>
      <c r="AL3190"/>
      <c r="AM3190"/>
      <c r="AN3190"/>
    </row>
    <row r="3191" spans="1:40" x14ac:dyDescent="0.25">
      <c r="A3191"/>
      <c r="B3191">
        <f t="shared" si="1680"/>
        <v>1257000</v>
      </c>
      <c r="C3191" s="237" t="str">
        <f t="shared" si="1648"/>
        <v>-4.83695650716218E-08+0.00194830750952928i</v>
      </c>
      <c r="D3191" s="208" t="str">
        <f t="shared" si="1649"/>
        <v>-5.95700632783929+0.0149370242397245i</v>
      </c>
      <c r="E3191" t="str">
        <f t="shared" si="1650"/>
        <v>2870</v>
      </c>
      <c r="F3191" t="str">
        <f t="shared" si="1651"/>
        <v>0.777000777000777</v>
      </c>
      <c r="G3191" t="str">
        <f t="shared" si="1646"/>
        <v>0.777000777000777</v>
      </c>
      <c r="H3191" t="str">
        <f t="shared" si="1652"/>
        <v>9.12359614308702+0.29798081655523i</v>
      </c>
      <c r="I3191" t="str">
        <f t="shared" si="1653"/>
        <v>4936.22745695296i</v>
      </c>
      <c r="J3191" t="str">
        <f t="shared" si="1647"/>
        <v>-32981.2798635724+1079.88860830269i</v>
      </c>
      <c r="K3191" t="str">
        <f t="shared" si="1654"/>
        <v>0.00489523752425053-0.149507270976521i</v>
      </c>
      <c r="L3191" t="str">
        <f t="shared" si="1655"/>
        <v>0.000372373028059471-0.00964129635177976i</v>
      </c>
      <c r="M3191" t="str">
        <f t="shared" si="1656"/>
        <v>0.00526761055231-0.159148567328301i</v>
      </c>
      <c r="N3191" t="str">
        <f t="shared" si="1657"/>
        <v>-12.8789127107745i</v>
      </c>
      <c r="O3191" t="str">
        <f t="shared" si="1658"/>
        <v>0.951555005145638-0.307478571907515i</v>
      </c>
      <c r="P3191" t="str">
        <f t="shared" si="1659"/>
        <v>0.048444994854362+0.307478571907515i</v>
      </c>
      <c r="Q3191" t="str">
        <f t="shared" si="1660"/>
        <v>-0.048444994854362+12.571434138867i</v>
      </c>
      <c r="R3191" t="str">
        <f t="shared" si="1661"/>
        <v>0.0244432988901296-0.00394777157443636i</v>
      </c>
      <c r="S3191" t="str">
        <f t="shared" si="1662"/>
        <v>1.33084114437313i</v>
      </c>
      <c r="T3191" t="str">
        <f t="shared" si="1663"/>
        <v>0.0052538568398466+0.0325301478671945i</v>
      </c>
      <c r="U3191" t="str">
        <f t="shared" si="1664"/>
        <v>0.0000333333333333333-0.0000897978092000514i</v>
      </c>
      <c r="V3191" t="str">
        <f t="shared" si="1665"/>
        <v>6.66666666666667E-06-0.000897978092000514i</v>
      </c>
      <c r="W3191" t="str">
        <f t="shared" si="1666"/>
        <v>0.0000275672100561423-0.0000825257342806544i</v>
      </c>
      <c r="X3191" t="str">
        <f t="shared" si="1667"/>
        <v>0.0000276679017760626-0.0000824497972008445i</v>
      </c>
      <c r="Y3191" t="str">
        <f t="shared" si="1668"/>
        <v>0.009+7.89796393112474i</v>
      </c>
      <c r="Z3191" t="str">
        <f t="shared" si="1669"/>
        <v>-0.000125225576912968-0.0000421816049052602i</v>
      </c>
      <c r="AA3191" t="str">
        <f t="shared" si="1670"/>
        <v>0.00173674088621502-1.51939280801451i</v>
      </c>
      <c r="AB3191" t="str">
        <f t="shared" si="1671"/>
        <v>0.0247794612003029+0.15342624694334i</v>
      </c>
      <c r="AC3191" t="str">
        <f t="shared" si="1672"/>
        <v>1.02454809594289-0.00313542603179537i</v>
      </c>
      <c r="AD3191" t="str">
        <f t="shared" si="1673"/>
        <v>0.0237272442925479+0.149822778033169i</v>
      </c>
      <c r="AE3191" t="str">
        <f t="shared" si="1674"/>
        <v>3.34850737371441E-06-0.0000197624970581459i</v>
      </c>
      <c r="AF3191" t="str">
        <f t="shared" si="1675"/>
        <v>-15.0806024709263-0.283043792315506i</v>
      </c>
      <c r="AG3191" t="str">
        <f t="shared" si="1676"/>
        <v>1.00082420471137-0.000129562699575851i</v>
      </c>
      <c r="AH3191" t="str">
        <f t="shared" si="1677"/>
        <v>-0.0000560833946720012+0.000296830672186586i</v>
      </c>
      <c r="AI3191">
        <f t="shared" si="1678"/>
        <v>-70.397490648388001</v>
      </c>
      <c r="AJ3191">
        <f t="shared" si="1679"/>
        <v>100.69937694201519</v>
      </c>
      <c r="AK3191"/>
      <c r="AL3191"/>
      <c r="AM3191"/>
      <c r="AN3191"/>
    </row>
    <row r="3192" spans="1:40" x14ac:dyDescent="0.25">
      <c r="A3192"/>
      <c r="B3192">
        <f t="shared" si="1680"/>
        <v>1258000</v>
      </c>
      <c r="C3192" s="237" t="str">
        <f t="shared" si="1648"/>
        <v>-4.82926964861615E-08+0.00194675877542187i</v>
      </c>
      <c r="D3192" s="208" t="str">
        <f t="shared" si="1649"/>
        <v>-5.95700632724996+0.0149251506115677i</v>
      </c>
      <c r="E3192" t="str">
        <f t="shared" si="1650"/>
        <v>2870</v>
      </c>
      <c r="F3192" t="str">
        <f t="shared" si="1651"/>
        <v>0.777000777000777</v>
      </c>
      <c r="G3192" t="str">
        <f t="shared" si="1646"/>
        <v>0.777000777000777</v>
      </c>
      <c r="H3192" t="str">
        <f t="shared" si="1652"/>
        <v>9.12361277674515+0.29774453241577i</v>
      </c>
      <c r="I3192" t="str">
        <f t="shared" si="1653"/>
        <v>4940.15444776995i</v>
      </c>
      <c r="J3192" t="str">
        <f t="shared" si="1647"/>
        <v>-33033.7785100428+1080.74770822974i</v>
      </c>
      <c r="K3192" t="str">
        <f t="shared" si="1654"/>
        <v>0.00488746589338668-0.149388672830943i</v>
      </c>
      <c r="L3192" t="str">
        <f t="shared" si="1655"/>
        <v>0.0003717821354051-0.00963365516795513i</v>
      </c>
      <c r="M3192" t="str">
        <f t="shared" si="1656"/>
        <v>0.00525924802879178-0.159022327998898i</v>
      </c>
      <c r="N3192" t="str">
        <f t="shared" si="1657"/>
        <v>-12.889158464721i</v>
      </c>
      <c r="O3192" t="str">
        <f t="shared" si="1658"/>
        <v>0.948354765940103-0.317211661069848i</v>
      </c>
      <c r="P3192" t="str">
        <f t="shared" si="1659"/>
        <v>0.051645234059897+0.317211661069848i</v>
      </c>
      <c r="Q3192" t="str">
        <f t="shared" si="1660"/>
        <v>-0.051645234059897+12.5719468036512i</v>
      </c>
      <c r="R3192" t="str">
        <f t="shared" si="1661"/>
        <v>0.0252144046827325-0.00421155440110838i</v>
      </c>
      <c r="S3192" t="str">
        <f t="shared" si="1662"/>
        <v>1.33189988832251i</v>
      </c>
      <c r="T3192" t="str">
        <f t="shared" si="1663"/>
        <v>0.00560936883650043+0.03358306278105i</v>
      </c>
      <c r="U3192" t="str">
        <f t="shared" si="1664"/>
        <v>0.0000333333333333333-0.0000897264277936922i</v>
      </c>
      <c r="V3192" t="str">
        <f t="shared" si="1665"/>
        <v>6.66666666666667E-06-0.000897264277936923i</v>
      </c>
      <c r="W3192" t="str">
        <f t="shared" si="1666"/>
        <v>0.0000275671526959596-0.0000824615488871653i</v>
      </c>
      <c r="X3192" t="str">
        <f t="shared" si="1667"/>
        <v>0.0000276676682163663-0.000082385671267915i</v>
      </c>
      <c r="Y3192" t="str">
        <f t="shared" si="1668"/>
        <v>0.009+7.90424711643192i</v>
      </c>
      <c r="Z3192" t="str">
        <f t="shared" si="1669"/>
        <v>-0.000125028715279594-0.0000421474940913667i</v>
      </c>
      <c r="AA3192" t="str">
        <f t="shared" si="1670"/>
        <v>0.00173398077117643-1.51818500182537i</v>
      </c>
      <c r="AB3192" t="str">
        <f t="shared" si="1671"/>
        <v>0.0264562095388783+0.158392249072904i</v>
      </c>
      <c r="AC3192" t="str">
        <f t="shared" si="1672"/>
        <v>1.02532704395242-0.00337410390718651i</v>
      </c>
      <c r="AD3192" t="str">
        <f t="shared" si="1673"/>
        <v>0.0252940738941033+0.154562970752786i</v>
      </c>
      <c r="AE3192" t="str">
        <f t="shared" si="1674"/>
        <v>3.35195633338032E-06-0.0000203908914930165i</v>
      </c>
      <c r="AF3192" t="str">
        <f t="shared" si="1675"/>
        <v>-15.0806191039951-0.282819381804202i</v>
      </c>
      <c r="AG3192" t="str">
        <f t="shared" si="1676"/>
        <v>1.00084961053737-0.000138041729334766i</v>
      </c>
      <c r="AH3192" t="str">
        <f t="shared" si="1677"/>
        <v>-0.000056310954639312+0.000306291268028654i</v>
      </c>
      <c r="AI3192">
        <f t="shared" si="1678"/>
        <v>-70.132942455261286</v>
      </c>
      <c r="AJ3192">
        <f t="shared" si="1679"/>
        <v>100.417369623531</v>
      </c>
      <c r="AK3192"/>
      <c r="AL3192"/>
      <c r="AM3192"/>
      <c r="AN3192"/>
    </row>
    <row r="3193" spans="1:40" x14ac:dyDescent="0.25">
      <c r="A3193"/>
      <c r="B3193">
        <f t="shared" si="1680"/>
        <v>1259000</v>
      </c>
      <c r="C3193" s="237" t="str">
        <f t="shared" si="1648"/>
        <v>-4.82160109937602E-08+0.00194521250157514i</v>
      </c>
      <c r="D3193" s="208" t="str">
        <f t="shared" si="1649"/>
        <v>-5.95700632666204+0.0149132958454094i</v>
      </c>
      <c r="E3193" t="str">
        <f t="shared" si="1650"/>
        <v>2870</v>
      </c>
      <c r="F3193" t="str">
        <f t="shared" si="1651"/>
        <v>0.777000777000777</v>
      </c>
      <c r="G3193" t="str">
        <f t="shared" si="1646"/>
        <v>0.777000777000777</v>
      </c>
      <c r="H3193" t="str">
        <f t="shared" si="1652"/>
        <v>9.12362937084871+0.297508622239442i</v>
      </c>
      <c r="I3193" t="str">
        <f t="shared" si="1653"/>
        <v>4944.08143858694i</v>
      </c>
      <c r="J3193" t="str">
        <f t="shared" si="1647"/>
        <v>-33086.3189049398+1081.60680815679i</v>
      </c>
      <c r="K3193" t="str">
        <f t="shared" si="1654"/>
        <v>0.00487971274887987-0.149270262498695i</v>
      </c>
      <c r="L3193" t="str">
        <f t="shared" si="1655"/>
        <v>0.000371192647408792-0.00962602606846188i</v>
      </c>
      <c r="M3193" t="str">
        <f t="shared" si="1656"/>
        <v>0.00525090539628866-0.158896288567157i</v>
      </c>
      <c r="N3193" t="str">
        <f t="shared" si="1657"/>
        <v>-12.8994042186675i</v>
      </c>
      <c r="O3193" t="str">
        <f t="shared" si="1658"/>
        <v>0.945054973614448-0.326911451079027i</v>
      </c>
      <c r="P3193" t="str">
        <f t="shared" si="1659"/>
        <v>0.054945026385552+0.326911451079027i</v>
      </c>
      <c r="Q3193" t="str">
        <f t="shared" si="1660"/>
        <v>-0.054945026385552+12.5724927675885i</v>
      </c>
      <c r="R3193" t="str">
        <f t="shared" si="1661"/>
        <v>0.0259825234500939-0.00448380745681617i</v>
      </c>
      <c r="S3193" t="str">
        <f t="shared" si="1662"/>
        <v>1.33295863227189i</v>
      </c>
      <c r="T3193" t="str">
        <f t="shared" si="1663"/>
        <v>0.00597672985500818+0.0346336289210095i</v>
      </c>
      <c r="U3193" t="str">
        <f t="shared" si="1664"/>
        <v>0.0000333333333333335-0.0000896551597811478i</v>
      </c>
      <c r="V3193" t="str">
        <f t="shared" si="1665"/>
        <v>6.66666666666667E-06-0.000896551597811478i</v>
      </c>
      <c r="W3193" t="str">
        <f t="shared" si="1666"/>
        <v>0.0000275670952904618-0.0000823974665734285i</v>
      </c>
      <c r="X3193" t="str">
        <f t="shared" si="1667"/>
        <v>0.0000276674350312563-0.0000823216483188146i</v>
      </c>
      <c r="Y3193" t="str">
        <f t="shared" si="1668"/>
        <v>0.009+7.9105303017391i</v>
      </c>
      <c r="Z3193" t="str">
        <f t="shared" si="1669"/>
        <v>-0.000124832322542684-0.0000421134385696714i</v>
      </c>
      <c r="AA3193" t="str">
        <f t="shared" si="1670"/>
        <v>0.00173122723072434-1.51697911436346i</v>
      </c>
      <c r="AB3193" t="str">
        <f t="shared" si="1671"/>
        <v>0.0281888429893326+0.163347173368907i</v>
      </c>
      <c r="AC3193" t="str">
        <f t="shared" si="1672"/>
        <v>1.02610327654402-0.00362138197589598i</v>
      </c>
      <c r="AD3193" t="str">
        <f t="shared" si="1673"/>
        <v>0.0269095768145803+0.159286717976239i</v>
      </c>
      <c r="AE3193" t="str">
        <f t="shared" si="1674"/>
        <v>3.34892644005206E-06-0.0000210173857652923i</v>
      </c>
      <c r="AF3193" t="str">
        <f t="shared" si="1675"/>
        <v>-15.0806356975108-0.282595326394033i</v>
      </c>
      <c r="AG3193" t="str">
        <f t="shared" si="1676"/>
        <v>1.00087488598367-0.000146774726291536i</v>
      </c>
      <c r="AH3193" t="str">
        <f t="shared" si="1677"/>
        <v>-0.0000564403161665712+0.000315724640005828i</v>
      </c>
      <c r="AI3193">
        <f t="shared" si="1678"/>
        <v>-69.87721571580407</v>
      </c>
      <c r="AJ3193">
        <f t="shared" si="1679"/>
        <v>100.13538437528833</v>
      </c>
      <c r="AK3193"/>
      <c r="AL3193"/>
      <c r="AM3193"/>
      <c r="AN3193"/>
    </row>
    <row r="3194" spans="1:40" x14ac:dyDescent="0.25">
      <c r="A3194"/>
      <c r="B3194">
        <f t="shared" si="1680"/>
        <v>1260000</v>
      </c>
      <c r="C3194" s="237" t="str">
        <f t="shared" si="1648"/>
        <v>-4.81395080134006E-08+0.00194366868213134i</v>
      </c>
      <c r="D3194" s="208" t="str">
        <f t="shared" si="1649"/>
        <v>-5.95700632607552+0.0149014598963403i</v>
      </c>
      <c r="E3194" t="str">
        <f t="shared" si="1650"/>
        <v>2870</v>
      </c>
      <c r="F3194" t="str">
        <f t="shared" si="1651"/>
        <v>0.777000777000777</v>
      </c>
      <c r="G3194" t="str">
        <f t="shared" si="1646"/>
        <v>0.777000777000777</v>
      </c>
      <c r="H3194" t="str">
        <f t="shared" si="1652"/>
        <v>9.12364592552296+0.297273085140252i</v>
      </c>
      <c r="I3194" t="str">
        <f t="shared" si="1653"/>
        <v>4948.00842940392i</v>
      </c>
      <c r="J3194" t="str">
        <f t="shared" si="1647"/>
        <v>-33138.9010482634+1082.46590808384i</v>
      </c>
      <c r="K3194" t="str">
        <f t="shared" si="1654"/>
        <v>0.00487197803216494-0.149152039534461i</v>
      </c>
      <c r="L3194" t="str">
        <f t="shared" si="1655"/>
        <v>0.000370604559624113-0.00961840902469916i</v>
      </c>
      <c r="M3194" t="str">
        <f t="shared" si="1656"/>
        <v>0.00524258259178905-0.15877044855916i</v>
      </c>
      <c r="N3194" t="str">
        <f t="shared" si="1657"/>
        <v>-12.909649972614i</v>
      </c>
      <c r="O3194" t="str">
        <f t="shared" si="1658"/>
        <v>0.941655974562907-0.336576923703902i</v>
      </c>
      <c r="P3194" t="str">
        <f t="shared" si="1659"/>
        <v>0.0583440254370931+0.336576923703902i</v>
      </c>
      <c r="Q3194" t="str">
        <f t="shared" si="1660"/>
        <v>-0.0583440254370931+12.5730730489101i</v>
      </c>
      <c r="R3194" t="str">
        <f t="shared" si="1661"/>
        <v>0.0267475533989688-0.00476451422336844i</v>
      </c>
      <c r="S3194" t="str">
        <f t="shared" si="1662"/>
        <v>1.33401737622127i</v>
      </c>
      <c r="T3194" t="str">
        <f t="shared" si="1663"/>
        <v>0.00635594476322689+0.0356817010056307i</v>
      </c>
      <c r="U3194" t="str">
        <f t="shared" si="1664"/>
        <v>0.0000333333333333332-0.000089584004892432i</v>
      </c>
      <c r="V3194" t="str">
        <f t="shared" si="1665"/>
        <v>6.66666666666667E-06-0.00089584004892432i</v>
      </c>
      <c r="W3194" t="str">
        <f t="shared" si="1666"/>
        <v>0.0000275670378396492-0.0000823334870939978i</v>
      </c>
      <c r="X3194" t="str">
        <f t="shared" si="1667"/>
        <v>0.0000276672022194007-0.0000822577281083275i</v>
      </c>
      <c r="Y3194" t="str">
        <f t="shared" si="1668"/>
        <v>0.009+7.91681348704628i</v>
      </c>
      <c r="Z3194" t="str">
        <f t="shared" si="1669"/>
        <v>-0.000124636397214251-0.0000420794382048048i</v>
      </c>
      <c r="AA3194" t="str">
        <f t="shared" si="1670"/>
        <v>0.00172848024399426-1.51577514106022i</v>
      </c>
      <c r="AB3194" t="str">
        <f t="shared" si="1671"/>
        <v>0.0299773845105851+0.168290334621232i</v>
      </c>
      <c r="AC3194" t="str">
        <f t="shared" si="1672"/>
        <v>1.02687669083017-0.00387724680672439i</v>
      </c>
      <c r="AD3194" t="str">
        <f t="shared" si="1673"/>
        <v>0.0285735779449234+0.163993518344382i</v>
      </c>
      <c r="AE3194" t="str">
        <f t="shared" si="1674"/>
        <v>3.33944731058513E-06-0.0000216419214003564i</v>
      </c>
      <c r="AF3194" t="str">
        <f t="shared" si="1675"/>
        <v>-15.0806522515985-0.282371625243912i</v>
      </c>
      <c r="AG3194" t="str">
        <f t="shared" si="1676"/>
        <v>1.0009000286079-0.000155760127692125i</v>
      </c>
      <c r="AH3194" t="str">
        <f t="shared" si="1677"/>
        <v>-0.0000564719240507465+0.000325129903242393i</v>
      </c>
      <c r="AI3194">
        <f t="shared" si="1678"/>
        <v>-69.629779739336087</v>
      </c>
      <c r="AJ3194">
        <f t="shared" si="1679"/>
        <v>99.853421217623975</v>
      </c>
      <c r="AK3194"/>
      <c r="AL3194"/>
      <c r="AM3194"/>
      <c r="AN3194"/>
    </row>
    <row r="3195" spans="1:40" x14ac:dyDescent="0.25">
      <c r="A3195"/>
      <c r="B3195">
        <f t="shared" si="1680"/>
        <v>1261000</v>
      </c>
      <c r="C3195" s="237" t="str">
        <f t="shared" si="1648"/>
        <v>-4.80631869663687E-08+0.00194212731125128i</v>
      </c>
      <c r="D3195" s="208" t="str">
        <f t="shared" si="1649"/>
        <v>-5.95700632549039+0.0148896427195932i</v>
      </c>
      <c r="E3195" t="str">
        <f t="shared" si="1650"/>
        <v>2870</v>
      </c>
      <c r="F3195" t="str">
        <f t="shared" si="1651"/>
        <v>0.777000777000777</v>
      </c>
      <c r="G3195" t="str">
        <f t="shared" si="1646"/>
        <v>0.777000777000777</v>
      </c>
      <c r="H3195" t="str">
        <f t="shared" si="1652"/>
        <v>9.12366244089265+0.297037920235i</v>
      </c>
      <c r="I3195" t="str">
        <f t="shared" si="1653"/>
        <v>4951.93542022091i</v>
      </c>
      <c r="J3195" t="str">
        <f t="shared" si="1647"/>
        <v>-33191.5249400137+1083.32500801089i</v>
      </c>
      <c r="K3195" t="str">
        <f t="shared" si="1654"/>
        <v>0.00486426168490839-0.14903400349433i</v>
      </c>
      <c r="L3195" t="str">
        <f t="shared" si="1655"/>
        <v>0.0003700178676222-0.00961080400815615i</v>
      </c>
      <c r="M3195" t="str">
        <f t="shared" si="1656"/>
        <v>0.00523427955253059-0.158644807502486i</v>
      </c>
      <c r="N3195" t="str">
        <f t="shared" si="1657"/>
        <v>-12.9198957265606i</v>
      </c>
      <c r="O3195" t="str">
        <f t="shared" si="1658"/>
        <v>0.938158125593859-0.346207064315875i</v>
      </c>
      <c r="P3195" t="str">
        <f t="shared" si="1659"/>
        <v>0.061841874406141+0.346207064315875i</v>
      </c>
      <c r="Q3195" t="str">
        <f t="shared" si="1660"/>
        <v>-0.061841874406141+12.5736886622447i</v>
      </c>
      <c r="R3195" t="str">
        <f t="shared" si="1661"/>
        <v>0.0275093925100421-0.00505365676768652i</v>
      </c>
      <c r="S3195" t="str">
        <f t="shared" si="1662"/>
        <v>1.33507612017065i</v>
      </c>
      <c r="T3195" t="str">
        <f t="shared" si="1663"/>
        <v>0.00674701647007707+0.0367271330205585i</v>
      </c>
      <c r="U3195" t="str">
        <f t="shared" si="1664"/>
        <v>0.0000333333333333333-0.0000895129628584176i</v>
      </c>
      <c r="V3195" t="str">
        <f t="shared" si="1665"/>
        <v>6.66666666666667E-06-0.000895129628584176i</v>
      </c>
      <c r="W3195" t="str">
        <f t="shared" si="1666"/>
        <v>0.0000275669803435232-0.0000822696102042078i</v>
      </c>
      <c r="X3195" t="str">
        <f t="shared" si="1667"/>
        <v>0.0000276669697794738-0.0000821939103920175i</v>
      </c>
      <c r="Y3195" t="str">
        <f t="shared" si="1668"/>
        <v>0.009+7.92309667235346i</v>
      </c>
      <c r="Z3195" t="str">
        <f t="shared" si="1669"/>
        <v>-0.000124440937812197-0.0000420454928618436i</v>
      </c>
      <c r="AA3195" t="str">
        <f t="shared" si="1670"/>
        <v>0.00172573979020435-1.51457307736158i</v>
      </c>
      <c r="AB3195" t="str">
        <f t="shared" si="1671"/>
        <v>0.0318218478223629+0.173221044163027i</v>
      </c>
      <c r="AC3195" t="str">
        <f t="shared" si="1672"/>
        <v>1.027647183654-0.00414168355262163i</v>
      </c>
      <c r="AD3195" t="str">
        <f t="shared" si="1673"/>
        <v>0.0302858969879352+0.16868287241161i</v>
      </c>
      <c r="AE3195" t="str">
        <f t="shared" si="1674"/>
        <v>3.32354908423535E-06-0.0000222644403013767i</v>
      </c>
      <c r="AF3195" t="str">
        <f t="shared" si="1675"/>
        <v>-15.080668766383-0.282148277515407i</v>
      </c>
      <c r="AG3195" t="str">
        <f t="shared" si="1676"/>
        <v>1.00092503598593-0.000164996347273711i</v>
      </c>
      <c r="AH3195" t="str">
        <f t="shared" si="1677"/>
        <v>-0.0000564062308533078+0.000334506178729721i</v>
      </c>
      <c r="AI3195">
        <f t="shared" si="1678"/>
        <v>-69.390150669953385</v>
      </c>
      <c r="AJ3195">
        <f t="shared" si="1679"/>
        <v>99.571480168256358</v>
      </c>
      <c r="AK3195"/>
      <c r="AL3195"/>
      <c r="AM3195"/>
      <c r="AN3195"/>
    </row>
    <row r="3196" spans="1:40" x14ac:dyDescent="0.25">
      <c r="A3196"/>
      <c r="B3196">
        <f t="shared" si="1680"/>
        <v>1262000</v>
      </c>
      <c r="C3196" s="237" t="str">
        <f t="shared" si="1648"/>
        <v>-4.79870472762421E-08+0.0019405883831143i</v>
      </c>
      <c r="D3196" s="208" t="str">
        <f t="shared" si="1649"/>
        <v>-5.95700632490665+0.014877844270543i</v>
      </c>
      <c r="E3196" t="str">
        <f t="shared" si="1650"/>
        <v>2870</v>
      </c>
      <c r="F3196" t="str">
        <f t="shared" si="1651"/>
        <v>0.777000777000777</v>
      </c>
      <c r="G3196" t="str">
        <f t="shared" si="1646"/>
        <v>0.777000777000777</v>
      </c>
      <c r="H3196" t="str">
        <f t="shared" si="1652"/>
        <v>9.12367891708206+0.296803126643267i</v>
      </c>
      <c r="I3196" t="str">
        <f t="shared" si="1653"/>
        <v>4955.8624110379i</v>
      </c>
      <c r="J3196" t="str">
        <f t="shared" si="1647"/>
        <v>-33244.1905801905+1084.18410793794i</v>
      </c>
      <c r="K3196" t="str">
        <f t="shared" si="1654"/>
        <v>0.00485656364900735-0.148916153935792i</v>
      </c>
      <c r="L3196" t="str">
        <f t="shared" si="1655"/>
        <v>0.000369432566991667-0.00960321099041163i</v>
      </c>
      <c r="M3196" t="str">
        <f t="shared" si="1656"/>
        <v>0.00522599621599902-0.158519364926204i</v>
      </c>
      <c r="N3196" t="str">
        <f t="shared" si="1657"/>
        <v>-12.9301414805071i</v>
      </c>
      <c r="O3196" t="str">
        <f t="shared" si="1658"/>
        <v>0.934561793892515-0.355800861995026i</v>
      </c>
      <c r="P3196" t="str">
        <f t="shared" si="1659"/>
        <v>0.065438206107485+0.355800861995026i</v>
      </c>
      <c r="Q3196" t="str">
        <f t="shared" si="1660"/>
        <v>-0.065438206107485+12.5743406185121i</v>
      </c>
      <c r="R3196" t="str">
        <f t="shared" si="1661"/>
        <v>0.0282679385600498-0.00535121572881118i</v>
      </c>
      <c r="S3196" t="str">
        <f t="shared" si="1662"/>
        <v>1.33613486412004i</v>
      </c>
      <c r="T3196" t="str">
        <f t="shared" si="1663"/>
        <v>0.00714994590069215+0.0377697782468858i</v>
      </c>
      <c r="U3196" t="str">
        <f t="shared" si="1664"/>
        <v>0.0000333333333333333-0.0000894420334108279i</v>
      </c>
      <c r="V3196" t="str">
        <f t="shared" si="1665"/>
        <v>6.66666666666667E-06-0.000894420334108279i</v>
      </c>
      <c r="W3196" t="str">
        <f t="shared" si="1666"/>
        <v>0.000027566922802084-0.0000822058356601661i</v>
      </c>
      <c r="X3196" t="str">
        <f t="shared" si="1667"/>
        <v>0.000027666737710154-0.0000821301949262211i</v>
      </c>
      <c r="Y3196" t="str">
        <f t="shared" si="1668"/>
        <v>0.009+7.92937985766064i</v>
      </c>
      <c r="Z3196" t="str">
        <f t="shared" si="1669"/>
        <v>-0.0001242459428603-0.0000420116024063045i</v>
      </c>
      <c r="AA3196" t="str">
        <f t="shared" si="1670"/>
        <v>0.00172300584865514-1.51337291872792i</v>
      </c>
      <c r="AB3196" t="str">
        <f t="shared" si="1671"/>
        <v>0.0337222372879956+0.17813861000447i</v>
      </c>
      <c r="AC3196" t="str">
        <f t="shared" si="1672"/>
        <v>1.02841465161121-0.00441467593697713i</v>
      </c>
      <c r="AD3196" t="str">
        <f t="shared" si="1673"/>
        <v>0.0320463484801152+0.173354282699749i</v>
      </c>
      <c r="AE3196" t="str">
        <f t="shared" si="1674"/>
        <v>3.30126241807032E-06-0.0000228848847538219i</v>
      </c>
      <c r="AF3196" t="str">
        <f t="shared" si="1675"/>
        <v>-15.0806852419887-0.281925282372724i</v>
      </c>
      <c r="AG3196" t="str">
        <f t="shared" si="1676"/>
        <v>1.00094990571204-0.000174481775477213i</v>
      </c>
      <c r="AH3196" t="str">
        <f t="shared" si="1677"/>
        <v>-0.0000562436968265288+0.000343852593389531i</v>
      </c>
      <c r="AI3196">
        <f t="shared" si="1678"/>
        <v>-69.15788613284974</v>
      </c>
      <c r="AJ3196">
        <f t="shared" si="1679"/>
        <v>99.28956124230254</v>
      </c>
      <c r="AK3196"/>
      <c r="AL3196"/>
      <c r="AM3196"/>
      <c r="AN3196"/>
    </row>
    <row r="3197" spans="1:40" x14ac:dyDescent="0.25">
      <c r="A3197"/>
      <c r="B3197">
        <f t="shared" si="1680"/>
        <v>1263000</v>
      </c>
      <c r="C3197" s="237" t="str">
        <f t="shared" si="1648"/>
        <v>-4.79110883688797E-08+0.00193905189191815i</v>
      </c>
      <c r="D3197" s="208" t="str">
        <f t="shared" si="1649"/>
        <v>-5.9570063243243+0.0148660645047058i</v>
      </c>
      <c r="E3197" t="str">
        <f t="shared" si="1650"/>
        <v>2870</v>
      </c>
      <c r="F3197" t="str">
        <f t="shared" si="1651"/>
        <v>0.777000777000777</v>
      </c>
      <c r="G3197" t="str">
        <f t="shared" si="1646"/>
        <v>0.777000777000777</v>
      </c>
      <c r="H3197" t="str">
        <f t="shared" si="1652"/>
        <v>9.12369535421499+0.296568703487409i</v>
      </c>
      <c r="I3197" t="str">
        <f t="shared" si="1653"/>
        <v>4959.78940185489i</v>
      </c>
      <c r="J3197" t="str">
        <f t="shared" si="1647"/>
        <v>-33296.897968794+1085.04320786499i</v>
      </c>
      <c r="K3197" t="str">
        <f t="shared" si="1654"/>
        <v>0.00484888386658829-0.14879849041773i</v>
      </c>
      <c r="L3197" t="str">
        <f t="shared" si="1655"/>
        <v>0.000368848653338548-0.00959562994313387i</v>
      </c>
      <c r="M3197" t="str">
        <f t="shared" si="1656"/>
        <v>0.00521773251992684-0.158394120360864i</v>
      </c>
      <c r="N3197" t="str">
        <f t="shared" si="1657"/>
        <v>-12.9403872344536i</v>
      </c>
      <c r="O3197" t="str">
        <f t="shared" si="1658"/>
        <v>0.930867356982162-0.365357309636804i</v>
      </c>
      <c r="P3197" t="str">
        <f t="shared" si="1659"/>
        <v>0.0691326430178379+0.365357309636804i</v>
      </c>
      <c r="Q3197" t="str">
        <f t="shared" si="1660"/>
        <v>-0.0691326430178379+12.5750299248168i</v>
      </c>
      <c r="R3197" t="str">
        <f t="shared" si="1661"/>
        <v>0.0290230891444112-0.00565717030530007i</v>
      </c>
      <c r="S3197" t="str">
        <f t="shared" si="1662"/>
        <v>1.33719360806942i</v>
      </c>
      <c r="T3197" t="str">
        <f t="shared" si="1663"/>
        <v>0.00756473197200738+0.0388094892903356i</v>
      </c>
      <c r="U3197" t="str">
        <f t="shared" si="1664"/>
        <v>0.0000333333333333334-0.0000893712162822367i</v>
      </c>
      <c r="V3197" t="str">
        <f t="shared" si="1665"/>
        <v>6.66666666666667E-06-0.000893712162822368i</v>
      </c>
      <c r="W3197" t="str">
        <f t="shared" si="1666"/>
        <v>0.0000275668652153327-0.0000821421632187538i</v>
      </c>
      <c r="X3197" t="str">
        <f t="shared" si="1667"/>
        <v>0.0000276665060101259-0.0000820665814680474i</v>
      </c>
      <c r="Y3197" t="str">
        <f t="shared" si="1668"/>
        <v>0.009+7.93566304296782i</v>
      </c>
      <c r="Z3197" t="str">
        <f t="shared" si="1669"/>
        <v>-0.000124051410888176-0.0000419777667041465i</v>
      </c>
      <c r="AA3197" t="str">
        <f t="shared" si="1670"/>
        <v>0.00172027839872902-1.51217466063396i</v>
      </c>
      <c r="AB3197" t="str">
        <f t="shared" si="1671"/>
        <v>0.0356785477992812+0.1830423369704i</v>
      </c>
      <c r="AC3197" t="str">
        <f t="shared" si="1672"/>
        <v>1.02917899107234-0.00469620624028632i</v>
      </c>
      <c r="AD3197" t="str">
        <f t="shared" si="1673"/>
        <v>0.0338547418142401+0.178007253752126i</v>
      </c>
      <c r="AE3197" t="str">
        <f t="shared" si="1674"/>
        <v>3.27261848234114E-06-0.0000235031974299881i</v>
      </c>
      <c r="AF3197" t="str">
        <f t="shared" si="1675"/>
        <v>-15.0807016785393-0.281702638982703i</v>
      </c>
      <c r="AG3197" t="str">
        <f t="shared" si="1676"/>
        <v>1.00097463539917-0.000184214779662874i</v>
      </c>
      <c r="AH3197" t="str">
        <f t="shared" si="1677"/>
        <v>-0.0000559847898393368+0.000353168280137193i</v>
      </c>
      <c r="AI3197">
        <f t="shared" si="1678"/>
        <v>-68.932580624397644</v>
      </c>
      <c r="AJ3197">
        <f t="shared" si="1679"/>
        <v>99.007664452265757</v>
      </c>
      <c r="AK3197"/>
      <c r="AL3197"/>
      <c r="AM3197"/>
      <c r="AN3197"/>
    </row>
    <row r="3198" spans="1:40" x14ac:dyDescent="0.25">
      <c r="A3198"/>
      <c r="B3198">
        <f t="shared" si="1680"/>
        <v>1264000</v>
      </c>
      <c r="C3198" s="237" t="str">
        <f t="shared" si="1648"/>
        <v>-4.78353096724102E-08+0.00193751783187894i</v>
      </c>
      <c r="D3198" s="208" t="str">
        <f t="shared" si="1649"/>
        <v>-5.95700632374334+0.0148543033777385i</v>
      </c>
      <c r="E3198" t="str">
        <f t="shared" si="1650"/>
        <v>2870</v>
      </c>
      <c r="F3198" t="str">
        <f t="shared" si="1651"/>
        <v>0.777000777000777</v>
      </c>
      <c r="G3198" t="str">
        <f t="shared" si="1646"/>
        <v>0.777000777000777</v>
      </c>
      <c r="H3198" t="str">
        <f t="shared" si="1652"/>
        <v>9.12371175241475+0.296334649892537i</v>
      </c>
      <c r="I3198" t="str">
        <f t="shared" si="1653"/>
        <v>4963.71639267187i</v>
      </c>
      <c r="J3198" t="str">
        <f t="shared" si="1647"/>
        <v>-33349.6471058241+1085.90230779204i</v>
      </c>
      <c r="K3198" t="str">
        <f t="shared" si="1654"/>
        <v>0.00484122228000615-0.148681012500415i</v>
      </c>
      <c r="L3198" t="str">
        <f t="shared" si="1655"/>
        <v>0.000368266122286187-0.00958806083807998i</v>
      </c>
      <c r="M3198" t="str">
        <f t="shared" si="1656"/>
        <v>0.00520948840229234-0.158269073338495i</v>
      </c>
      <c r="N3198" t="str">
        <f t="shared" si="1657"/>
        <v>-12.9506329884001i</v>
      </c>
      <c r="O3198" t="str">
        <f t="shared" si="1658"/>
        <v>0.927075202684675-0.37487540405736i</v>
      </c>
      <c r="P3198" t="str">
        <f t="shared" si="1659"/>
        <v>0.072924797315325+0.37487540405736i</v>
      </c>
      <c r="Q3198" t="str">
        <f t="shared" si="1660"/>
        <v>-0.072924797315325+12.5757575843427i</v>
      </c>
      <c r="R3198" t="str">
        <f t="shared" si="1661"/>
        <v>0.0297747417002149-0.00597149824297081i</v>
      </c>
      <c r="S3198" t="str">
        <f t="shared" si="1662"/>
        <v>1.3382523520188i</v>
      </c>
      <c r="T3198" t="str">
        <f t="shared" si="1663"/>
        <v>0.00799137156873182+0.0398461181110648i</v>
      </c>
      <c r="U3198" t="str">
        <f t="shared" si="1664"/>
        <v>0.0000333333333333335-0.0000893005112060643i</v>
      </c>
      <c r="V3198" t="str">
        <f t="shared" si="1665"/>
        <v>6.66666666666667E-06-0.000893005112060643i</v>
      </c>
      <c r="W3198" t="str">
        <f t="shared" si="1666"/>
        <v>0.0000275668075832697-0.0000820785926376212i</v>
      </c>
      <c r="X3198" t="str">
        <f t="shared" si="1667"/>
        <v>0.0000276662746780785-0.0000820030697753738i</v>
      </c>
      <c r="Y3198" t="str">
        <f t="shared" si="1668"/>
        <v>0.009+7.941946228275i</v>
      </c>
      <c r="Z3198" t="str">
        <f t="shared" si="1669"/>
        <v>-0.000123857340431257-0.0000419439856217659i</v>
      </c>
      <c r="AA3198" t="str">
        <f t="shared" si="1670"/>
        <v>0.00171755741988995-1.51097829856878i</v>
      </c>
      <c r="AB3198" t="str">
        <f t="shared" si="1671"/>
        <v>0.0376907646631604+0.187931526840888i</v>
      </c>
      <c r="AC3198" t="str">
        <f t="shared" si="1672"/>
        <v>1.02994009820558-0.00498625528715499i</v>
      </c>
      <c r="AD3198" t="str">
        <f t="shared" si="1673"/>
        <v>0.0357108812623383+0.182641292186921i</v>
      </c>
      <c r="AE3198" t="str">
        <f t="shared" si="1674"/>
        <v>3.23764895581934E-06-0.0000241193213934083i</v>
      </c>
      <c r="AF3198" t="str">
        <f t="shared" si="1675"/>
        <v>-15.0807180761581-0.281480346514798i</v>
      </c>
      <c r="AG3198" t="str">
        <f t="shared" si="1676"/>
        <v>1.00099922267915-0.00019419370432698i</v>
      </c>
      <c r="AH3198" t="str">
        <f t="shared" si="1677"/>
        <v>-0.0000556299853027571+0.000362452377943192i</v>
      </c>
      <c r="AI3198">
        <f t="shared" si="1678"/>
        <v>-68.713861525381702</v>
      </c>
      <c r="AJ3198">
        <f t="shared" si="1679"/>
        <v>98.725789808053065</v>
      </c>
      <c r="AK3198"/>
      <c r="AL3198"/>
      <c r="AM3198"/>
      <c r="AN3198"/>
    </row>
    <row r="3199" spans="1:40" x14ac:dyDescent="0.25">
      <c r="A3199"/>
      <c r="B3199">
        <f t="shared" si="1680"/>
        <v>1265000</v>
      </c>
      <c r="C3199" s="237" t="str">
        <f t="shared" si="1648"/>
        <v>-4.77597106172224E-08+0.0019359861972311i</v>
      </c>
      <c r="D3199" s="208" t="str">
        <f t="shared" si="1649"/>
        <v>-5.95700632316374+0.0148425608454384i</v>
      </c>
      <c r="E3199" t="str">
        <f t="shared" si="1650"/>
        <v>2870</v>
      </c>
      <c r="F3199" t="str">
        <f t="shared" si="1651"/>
        <v>0.777000777000777</v>
      </c>
      <c r="G3199" t="str">
        <f t="shared" si="1646"/>
        <v>0.777000777000777</v>
      </c>
      <c r="H3199" t="str">
        <f t="shared" si="1652"/>
        <v>9.12372811180408+0.296100964986513i</v>
      </c>
      <c r="I3199" t="str">
        <f t="shared" si="1653"/>
        <v>4967.64338348886i</v>
      </c>
      <c r="J3199" t="str">
        <f t="shared" si="1647"/>
        <v>-33402.4379912808+1086.76140771909i</v>
      </c>
      <c r="K3199" t="str">
        <f t="shared" si="1654"/>
        <v>0.00483357883184318-0.148563719745505i</v>
      </c>
      <c r="L3199" t="str">
        <f t="shared" si="1655"/>
        <v>0.000367684969475177-0.00958050364709582i</v>
      </c>
      <c r="M3199" t="str">
        <f t="shared" si="1656"/>
        <v>0.00520126380131836-0.158144223392601i</v>
      </c>
      <c r="N3199" t="str">
        <f t="shared" si="1657"/>
        <v>-12.9608787423466i</v>
      </c>
      <c r="O3199" t="str">
        <f t="shared" si="1658"/>
        <v>0.923185729079764-0.384354146098964i</v>
      </c>
      <c r="P3199" t="str">
        <f t="shared" si="1659"/>
        <v>0.076814270920236+0.384354146098964i</v>
      </c>
      <c r="Q3199" t="str">
        <f t="shared" si="1660"/>
        <v>-0.076814270920236+12.5765245962476i</v>
      </c>
      <c r="R3199" t="str">
        <f t="shared" si="1661"/>
        <v>0.0305227935296693-0.00629417582304771i</v>
      </c>
      <c r="S3199" t="str">
        <f t="shared" si="1662"/>
        <v>1.33931109596818i</v>
      </c>
      <c r="T3199" t="str">
        <f t="shared" si="1663"/>
        <v>0.00842985951978245+0.0408795160542319i</v>
      </c>
      <c r="U3199" t="str">
        <f t="shared" si="1664"/>
        <v>0.0000333333333333332-0.0000892299179165727i</v>
      </c>
      <c r="V3199" t="str">
        <f t="shared" si="1665"/>
        <v>6.66666666666667E-06-0.000892299179165727i</v>
      </c>
      <c r="W3199" t="str">
        <f t="shared" si="1666"/>
        <v>0.0000275667499058956-0.0000820151236751841i</v>
      </c>
      <c r="X3199" t="str">
        <f t="shared" si="1667"/>
        <v>0.0000276660437127064-0.0000819396596068432i</v>
      </c>
      <c r="Y3199" t="str">
        <f t="shared" si="1668"/>
        <v>0.009+7.94822941358218i</v>
      </c>
      <c r="Z3199" t="str">
        <f t="shared" si="1669"/>
        <v>-0.00012366373003076-0.0000419102590259965i</v>
      </c>
      <c r="AA3199" t="str">
        <f t="shared" si="1670"/>
        <v>0.00171484289168302-1.50978382803569i</v>
      </c>
      <c r="AB3199" t="str">
        <f t="shared" si="1671"/>
        <v>0.039758863490569+0.192805478495408i</v>
      </c>
      <c r="AC3199" t="str">
        <f t="shared" si="1672"/>
        <v>1.03069786899995-0.00528480243369444i</v>
      </c>
      <c r="AD3199" t="str">
        <f t="shared" si="1673"/>
        <v>0.0376145659993136+0.187255906750451i</v>
      </c>
      <c r="AE3199" t="str">
        <f t="shared" si="1674"/>
        <v>3.19638602109592E-06-0.0000247332001032345i</v>
      </c>
      <c r="AF3199" t="str">
        <f t="shared" si="1675"/>
        <v>-15.0807344349678-0.281258404141075i</v>
      </c>
      <c r="AG3199" t="str">
        <f t="shared" si="1676"/>
        <v>1.00102366520289-0.000204416871321096i</v>
      </c>
      <c r="AH3199" t="str">
        <f t="shared" si="1677"/>
        <v>-0.0000551797660949308+0.000371704031894116i</v>
      </c>
      <c r="AI3199">
        <f t="shared" si="1678"/>
        <v>-68.501385638929335</v>
      </c>
      <c r="AJ3199">
        <f t="shared" si="1679"/>
        <v>98.44393731697825</v>
      </c>
      <c r="AK3199"/>
      <c r="AL3199"/>
      <c r="AM3199"/>
      <c r="AN3199"/>
    </row>
    <row r="3200" spans="1:40" x14ac:dyDescent="0.25">
      <c r="A3200"/>
      <c r="B3200">
        <f t="shared" si="1680"/>
        <v>1266000</v>
      </c>
      <c r="C3200" s="237" t="str">
        <f t="shared" si="1648"/>
        <v>-4.76842906359535E-08+0.00193445698222725i</v>
      </c>
      <c r="D3200" s="208" t="str">
        <f t="shared" si="1649"/>
        <v>-5.95700632258552+0.0148308368637423i</v>
      </c>
      <c r="E3200" t="str">
        <f t="shared" si="1650"/>
        <v>2870</v>
      </c>
      <c r="F3200" t="str">
        <f t="shared" si="1651"/>
        <v>0.777000777000777</v>
      </c>
      <c r="G3200" t="str">
        <f t="shared" si="1646"/>
        <v>0.777000777000777</v>
      </c>
      <c r="H3200" t="str">
        <f t="shared" si="1652"/>
        <v>9.12374443250537+0.295867647899939i</v>
      </c>
      <c r="I3200" t="str">
        <f t="shared" si="1653"/>
        <v>4971.57037430585i</v>
      </c>
      <c r="J3200" t="str">
        <f t="shared" si="1647"/>
        <v>-33455.2706251641+1087.62050764614i</v>
      </c>
      <c r="K3200" t="str">
        <f t="shared" si="1654"/>
        <v>0.0048259534649078-0.148446611716031i</v>
      </c>
      <c r="L3200" t="str">
        <f t="shared" si="1655"/>
        <v>0.000367105190563273-0.00957295834211556i</v>
      </c>
      <c r="M3200" t="str">
        <f t="shared" si="1656"/>
        <v>0.00519305865547107-0.158019570058147i</v>
      </c>
      <c r="N3200" t="str">
        <f t="shared" si="1657"/>
        <v>-12.9711244962932i</v>
      </c>
      <c r="O3200" t="str">
        <f t="shared" si="1658"/>
        <v>0.919199344463154-0.393792540734976i</v>
      </c>
      <c r="P3200" t="str">
        <f t="shared" si="1659"/>
        <v>0.080800655536846+0.393792540734976i</v>
      </c>
      <c r="Q3200" t="str">
        <f t="shared" si="1660"/>
        <v>-0.080800655536846+12.5773319555582i</v>
      </c>
      <c r="R3200" t="str">
        <f t="shared" si="1661"/>
        <v>0.0312671418239702-0.00662517785070961i</v>
      </c>
      <c r="S3200" t="str">
        <f t="shared" si="1662"/>
        <v>1.34036983991756i</v>
      </c>
      <c r="T3200" t="str">
        <f t="shared" si="1663"/>
        <v>0.008880188575181+0.0419095338812746i</v>
      </c>
      <c r="U3200" t="str">
        <f t="shared" si="1664"/>
        <v>0.0000333333333333333-0.0000891594361488663i</v>
      </c>
      <c r="V3200" t="str">
        <f t="shared" si="1665"/>
        <v>6.66666666666667E-06-0.000891594361488663i</v>
      </c>
      <c r="W3200" t="str">
        <f t="shared" si="1666"/>
        <v>0.0000275666921832116-0.0000819517560906239i</v>
      </c>
      <c r="X3200" t="str">
        <f t="shared" si="1667"/>
        <v>0.0000276658131127095-0.0000818763507218623i</v>
      </c>
      <c r="Y3200" t="str">
        <f t="shared" si="1668"/>
        <v>0.009+7.95451259888936i</v>
      </c>
      <c r="Z3200" t="str">
        <f t="shared" si="1669"/>
        <v>-0.000123470578233664-0.0000418765867841074i</v>
      </c>
      <c r="AA3200" t="str">
        <f t="shared" si="1670"/>
        <v>0.00171213479373406-1.50859124455225i</v>
      </c>
      <c r="AB3200" t="str">
        <f t="shared" si="1671"/>
        <v>0.0418828100874738+0.197663488060353i</v>
      </c>
      <c r="AC3200" t="str">
        <f t="shared" si="1672"/>
        <v>1.03145219928893-0.00559182555530721i</v>
      </c>
      <c r="AD3200" t="str">
        <f t="shared" si="1673"/>
        <v>0.0395655901271257+0.191850608370175i</v>
      </c>
      <c r="AE3200" t="str">
        <f t="shared" si="1674"/>
        <v>3.14886235984507E-06-0.0000253447774185686i</v>
      </c>
      <c r="AF3200" t="str">
        <f t="shared" si="1675"/>
        <v>-15.0807507550909-0.281036811036197i</v>
      </c>
      <c r="AG3200" t="str">
        <f t="shared" si="1676"/>
        <v>1.00104796064062-0.000214882580073317i</v>
      </c>
      <c r="AH3200" t="str">
        <f t="shared" si="1677"/>
        <v>-0.0000546346224857373+0.000380922393252785i</v>
      </c>
      <c r="AI3200">
        <f t="shared" si="1678"/>
        <v>-68.294836172400466</v>
      </c>
      <c r="AJ3200">
        <f t="shared" si="1679"/>
        <v>98.162106983765312</v>
      </c>
      <c r="AK3200"/>
      <c r="AL3200"/>
      <c r="AM3200"/>
      <c r="AN3200"/>
    </row>
    <row r="3201" spans="1:40" x14ac:dyDescent="0.25">
      <c r="A3201"/>
      <c r="B3201">
        <f t="shared" si="1680"/>
        <v>1267000</v>
      </c>
      <c r="C3201" s="237" t="str">
        <f t="shared" si="1648"/>
        <v>-4.76090491634786E-08+0.00193293018113815i</v>
      </c>
      <c r="D3201" s="208" t="str">
        <f t="shared" si="1649"/>
        <v>-5.95700632200867+0.0148191313887258i</v>
      </c>
      <c r="E3201" t="str">
        <f t="shared" si="1650"/>
        <v>2870</v>
      </c>
      <c r="F3201" t="str">
        <f t="shared" si="1651"/>
        <v>0.777000777000777</v>
      </c>
      <c r="G3201" t="str">
        <f t="shared" si="1646"/>
        <v>0.777000777000777</v>
      </c>
      <c r="H3201" t="str">
        <f t="shared" si="1652"/>
        <v>9.12376071464046+0.295634697766147i</v>
      </c>
      <c r="I3201" t="str">
        <f t="shared" si="1653"/>
        <v>4975.49736512284i</v>
      </c>
      <c r="J3201" t="str">
        <f t="shared" si="1647"/>
        <v>-33508.145007474+1088.47960757319i</v>
      </c>
      <c r="K3201" t="str">
        <f t="shared" si="1654"/>
        <v>0.00481834612223364-0.148329687976399i</v>
      </c>
      <c r="L3201" t="str">
        <f t="shared" si="1655"/>
        <v>0.000366526781225299-0.00956542489516119i</v>
      </c>
      <c r="M3201" t="str">
        <f t="shared" si="1656"/>
        <v>0.00518487290345894-0.15789511287156i</v>
      </c>
      <c r="N3201" t="str">
        <f t="shared" si="1657"/>
        <v>-12.9813702502397i</v>
      </c>
      <c r="O3201" t="str">
        <f t="shared" si="1658"/>
        <v>0.915116467303876-0.403189597173927i</v>
      </c>
      <c r="P3201" t="str">
        <f t="shared" si="1659"/>
        <v>0.084883532696124+0.403189597173927i</v>
      </c>
      <c r="Q3201" t="str">
        <f t="shared" si="1660"/>
        <v>-0.084883532696124+12.5781806530658i</v>
      </c>
      <c r="R3201" t="str">
        <f t="shared" si="1661"/>
        <v>0.0320076836875442-0.00696447764403759i</v>
      </c>
      <c r="S3201" t="str">
        <f t="shared" si="1662"/>
        <v>1.34142858386695i</v>
      </c>
      <c r="T3201" t="str">
        <f t="shared" si="1663"/>
        <v>0.00934234938341438+0.0429360218018437i</v>
      </c>
      <c r="U3201" t="str">
        <f t="shared" si="1664"/>
        <v>0.0000333333333333334-0.0000890890656388831i</v>
      </c>
      <c r="V3201" t="str">
        <f t="shared" si="1665"/>
        <v>6.66666666666667E-06-0.000890890656388831i</v>
      </c>
      <c r="W3201" t="str">
        <f t="shared" si="1666"/>
        <v>0.0000275666344152182-0.0000818884896438799i</v>
      </c>
      <c r="X3201" t="str">
        <f t="shared" si="1667"/>
        <v>0.0000276655828767925-0.0000818131428805957i</v>
      </c>
      <c r="Y3201" t="str">
        <f t="shared" si="1668"/>
        <v>0.009+7.96079578419654i</v>
      </c>
      <c r="Z3201" t="str">
        <f t="shared" si="1669"/>
        <v>-0.000123277883592678-0.0000418429687638006i</v>
      </c>
      <c r="AA3201" t="str">
        <f t="shared" si="1670"/>
        <v>0.00170943310574931-1.50740054365014i</v>
      </c>
      <c r="AB3201" t="str">
        <f t="shared" si="1671"/>
        <v>0.0440625603480945+0.20250484905965i</v>
      </c>
      <c r="AC3201" t="str">
        <f t="shared" si="1672"/>
        <v>1.03220298477452-0.00590730103486388i</v>
      </c>
      <c r="AD3201" t="str">
        <f t="shared" si="1673"/>
        <v>0.0415637426994327+0.196424910207173i</v>
      </c>
      <c r="AE3201" t="str">
        <f t="shared" si="1674"/>
        <v>3.09511114805441E-06-0.0000259539976027009i</v>
      </c>
      <c r="AF3201" t="str">
        <f t="shared" si="1675"/>
        <v>-15.0807670366491-0.280815566377421i</v>
      </c>
      <c r="AG3201" t="str">
        <f t="shared" si="1676"/>
        <v>1.00107210668207-0.000225589107810986i</v>
      </c>
      <c r="AH3201" t="str">
        <f t="shared" si="1677"/>
        <v>-0.0000539950520610394+0.000390106619516916i</v>
      </c>
      <c r="AI3201">
        <f t="shared" si="1678"/>
        <v>-68.093920096636751</v>
      </c>
      <c r="AJ3201">
        <f t="shared" si="1679"/>
        <v>97.880298810566217</v>
      </c>
      <c r="AK3201"/>
      <c r="AL3201"/>
      <c r="AM3201"/>
      <c r="AN3201"/>
    </row>
    <row r="3202" spans="1:40" x14ac:dyDescent="0.25">
      <c r="A3202"/>
      <c r="B3202">
        <f t="shared" si="1680"/>
        <v>1268000</v>
      </c>
      <c r="C3202" s="237" t="str">
        <f t="shared" si="1648"/>
        <v>-4.75339856369009E-08+0.00193140578825267i</v>
      </c>
      <c r="D3202" s="208" t="str">
        <f t="shared" si="1649"/>
        <v>-5.95700632143319+0.0148074443766038i</v>
      </c>
      <c r="E3202" t="str">
        <f t="shared" si="1650"/>
        <v>2870</v>
      </c>
      <c r="F3202" t="str">
        <f t="shared" si="1651"/>
        <v>0.777000777000777</v>
      </c>
      <c r="G3202" t="str">
        <f t="shared" si="1646"/>
        <v>0.777000777000777</v>
      </c>
      <c r="H3202" t="str">
        <f t="shared" si="1652"/>
        <v>9.12377695833071+0.29540211372118i</v>
      </c>
      <c r="I3202" t="str">
        <f t="shared" si="1653"/>
        <v>4979.42435593982i</v>
      </c>
      <c r="J3202" t="str">
        <f t="shared" si="1647"/>
        <v>-33561.0611382106+1089.33870750024i</v>
      </c>
      <c r="K3202" t="str">
        <f t="shared" si="1654"/>
        <v>0.00481075674707834-0.148212948092382i</v>
      </c>
      <c r="L3202" t="str">
        <f t="shared" si="1655"/>
        <v>0.000365949737153086-0.00955790327834243i</v>
      </c>
      <c r="M3202" t="str">
        <f t="shared" si="1656"/>
        <v>0.00517670648423143-0.157770851370724i</v>
      </c>
      <c r="N3202" t="str">
        <f t="shared" si="1657"/>
        <v>-12.9916160041862i</v>
      </c>
      <c r="O3202" t="str">
        <f t="shared" si="1658"/>
        <v>0.910937526200107-0.412544328964087i</v>
      </c>
      <c r="P3202" t="str">
        <f t="shared" si="1659"/>
        <v>0.089062473799893+0.412544328964087i</v>
      </c>
      <c r="Q3202" t="str">
        <f t="shared" si="1660"/>
        <v>-0.089062473799893+12.5790716752221i</v>
      </c>
      <c r="R3202" t="str">
        <f t="shared" si="1661"/>
        <v>0.0327443161627718-0.00731204702342324i</v>
      </c>
      <c r="S3202" t="str">
        <f t="shared" si="1662"/>
        <v>1.34248732781633i</v>
      </c>
      <c r="T3202" t="str">
        <f t="shared" si="1663"/>
        <v>0.00981633046934282+0.0439588295065326i</v>
      </c>
      <c r="U3202" t="str">
        <f t="shared" si="1664"/>
        <v>0.0000333333333333335-0.0000890188061233952i</v>
      </c>
      <c r="V3202" t="str">
        <f t="shared" si="1665"/>
        <v>6.66666666666667E-06-0.000890188061233952i</v>
      </c>
      <c r="W3202" t="str">
        <f t="shared" si="1666"/>
        <v>0.000027566576601916-0.0000818253240956496i</v>
      </c>
      <c r="X3202" t="str">
        <f t="shared" si="1667"/>
        <v>0.0000276653530036655-0.0000817500358439656i</v>
      </c>
      <c r="Y3202" t="str">
        <f t="shared" si="1668"/>
        <v>0.009+7.96707896950372i</v>
      </c>
      <c r="Z3202" t="str">
        <f t="shared" si="1669"/>
        <v>-0.000123085644666215-0.00004180940483321i</v>
      </c>
      <c r="AA3202" t="str">
        <f t="shared" si="1670"/>
        <v>0.00170673780751499-1.50621172087515i</v>
      </c>
      <c r="AB3202" t="str">
        <f t="shared" si="1671"/>
        <v>0.0462980601507089+0.207328852569127i</v>
      </c>
      <c r="AC3202" t="str">
        <f t="shared" si="1672"/>
        <v>1.03295012105174-0.00623120375132747i</v>
      </c>
      <c r="AD3202" t="str">
        <f t="shared" si="1673"/>
        <v>0.0436088077469698+0.200978327708771i</v>
      </c>
      <c r="AE3202" t="str">
        <f t="shared" si="1674"/>
        <v>3.03516605121677E-06-0.0000265608053273586i</v>
      </c>
      <c r="AF3202" t="str">
        <f t="shared" si="1675"/>
        <v>-15.0807832797639-0.280594669344576i</v>
      </c>
      <c r="AG3202" t="str">
        <f t="shared" si="1676"/>
        <v>1.00109610103673-0.000236534709786377i</v>
      </c>
      <c r="AH3202" t="str">
        <f t="shared" si="1677"/>
        <v>-0.0000532615596465064+0.000399255874477856i</v>
      </c>
      <c r="AI3202">
        <f t="shared" si="1678"/>
        <v>-67.898365827299784</v>
      </c>
      <c r="AJ3202">
        <f t="shared" si="1679"/>
        <v>97.598512796950757</v>
      </c>
      <c r="AK3202"/>
      <c r="AL3202"/>
      <c r="AM3202"/>
      <c r="AN3202"/>
    </row>
    <row r="3203" spans="1:40" x14ac:dyDescent="0.25">
      <c r="A3203"/>
      <c r="B3203">
        <f t="shared" si="1680"/>
        <v>1269000</v>
      </c>
      <c r="C3203" s="237" t="str">
        <f t="shared" si="1648"/>
        <v>-4.74590994955402E-08+0.00192988379787764i</v>
      </c>
      <c r="D3203" s="208" t="str">
        <f t="shared" si="1649"/>
        <v>-5.95700632085906+0.0147957757837286i</v>
      </c>
      <c r="E3203" t="str">
        <f t="shared" si="1650"/>
        <v>2870</v>
      </c>
      <c r="F3203" t="str">
        <f t="shared" si="1651"/>
        <v>0.777000777000777</v>
      </c>
      <c r="G3203" t="str">
        <f t="shared" si="1646"/>
        <v>0.777000777000777</v>
      </c>
      <c r="H3203" t="str">
        <f t="shared" si="1652"/>
        <v>9.12379316369698+0.295169894903794i</v>
      </c>
      <c r="I3203" t="str">
        <f t="shared" si="1653"/>
        <v>4983.35134675681i</v>
      </c>
      <c r="J3203" t="str">
        <f t="shared" si="1647"/>
        <v>-33614.0190173737+1090.19780742729i</v>
      </c>
      <c r="K3203" t="str">
        <f t="shared" si="1654"/>
        <v>0.00480318528292273-0.148096391631114i</v>
      </c>
      <c r="L3203" t="str">
        <f t="shared" si="1655"/>
        <v>0.000365374054055383-0.00955039346385628i</v>
      </c>
      <c r="M3203" t="str">
        <f t="shared" si="1656"/>
        <v>0.00516855933697811-0.15764678509497i</v>
      </c>
      <c r="N3203" t="str">
        <f t="shared" si="1657"/>
        <v>-13.0018617581327i</v>
      </c>
      <c r="O3203" t="str">
        <f t="shared" si="1658"/>
        <v>0.906662959834333-0.421855754096642i</v>
      </c>
      <c r="P3203" t="str">
        <f t="shared" si="1659"/>
        <v>0.093337040165667+0.421855754096642i</v>
      </c>
      <c r="Q3203" t="str">
        <f t="shared" si="1660"/>
        <v>-0.093337040165667+12.5800060040361i</v>
      </c>
      <c r="R3203" t="str">
        <f t="shared" si="1661"/>
        <v>0.0334769362550335-0.00766785630138637i</v>
      </c>
      <c r="S3203" t="str">
        <f t="shared" si="1662"/>
        <v>1.34354607176571i</v>
      </c>
      <c r="T3203" t="str">
        <f t="shared" si="1663"/>
        <v>0.0103021182125916+0.0449778062002013i</v>
      </c>
      <c r="U3203" t="str">
        <f t="shared" si="1664"/>
        <v>0.0000333333333333332-0.0000889486573400035i</v>
      </c>
      <c r="V3203" t="str">
        <f t="shared" si="1665"/>
        <v>6.66666666666667E-06-0.000889486573400035i</v>
      </c>
      <c r="W3203" t="str">
        <f t="shared" si="1666"/>
        <v>0.0000275665187433055-0.000081762259207384i</v>
      </c>
      <c r="X3203" t="str">
        <f t="shared" si="1667"/>
        <v>0.000027665123492043-0.0000816870293736461i</v>
      </c>
      <c r="Y3203" t="str">
        <f t="shared" si="1668"/>
        <v>0.009+7.97336215481089i</v>
      </c>
      <c r="Z3203" t="str">
        <f t="shared" si="1669"/>
        <v>-0.000122893860018366-0.0000417758948608984i</v>
      </c>
      <c r="AA3203" t="str">
        <f t="shared" si="1670"/>
        <v>0.00170404887889693-1.50502477178709i</v>
      </c>
      <c r="AB3203" t="str">
        <f t="shared" si="1671"/>
        <v>0.0485892452557388+0.212134787373683i</v>
      </c>
      <c r="AC3203" t="str">
        <f t="shared" si="1672"/>
        <v>1.03369350363351-0.00656350706878013i</v>
      </c>
      <c r="AD3203" t="str">
        <f t="shared" si="1673"/>
        <v>0.0457005643032872+0.205510378660416i</v>
      </c>
      <c r="AE3203" t="str">
        <f t="shared" si="1674"/>
        <v>2.96906121949242E-06-0.0000271651456768324i</v>
      </c>
      <c r="AF3203" t="str">
        <f t="shared" si="1675"/>
        <v>-15.080799484556-0.280374119120065i</v>
      </c>
      <c r="AG3203" t="str">
        <f t="shared" si="1676"/>
        <v>1.00111994143399-0.000247717619503272i</v>
      </c>
      <c r="AH3203" t="str">
        <f t="shared" si="1677"/>
        <v>-0.0000524346572311155+0.000408369328277457i</v>
      </c>
      <c r="AI3203">
        <f t="shared" si="1678"/>
        <v>-67.70792118231418</v>
      </c>
      <c r="AJ3203">
        <f t="shared" si="1679"/>
        <v>97.316748939924537</v>
      </c>
      <c r="AK3203"/>
      <c r="AL3203"/>
      <c r="AM3203"/>
      <c r="AN3203"/>
    </row>
    <row r="3204" spans="1:40" x14ac:dyDescent="0.25">
      <c r="A3204"/>
      <c r="B3204">
        <f t="shared" si="1680"/>
        <v>1270000</v>
      </c>
      <c r="C3204" s="237" t="str">
        <f t="shared" si="1648"/>
        <v>-4.73843901809227E-08+0.00192836420433784i</v>
      </c>
      <c r="D3204" s="208" t="str">
        <f t="shared" si="1649"/>
        <v>-5.95700632028628+0.0147841255665901i</v>
      </c>
      <c r="E3204" t="str">
        <f t="shared" si="1650"/>
        <v>2870</v>
      </c>
      <c r="F3204" t="str">
        <f t="shared" si="1651"/>
        <v>0.777000777000777</v>
      </c>
      <c r="G3204" t="str">
        <f t="shared" si="1646"/>
        <v>0.777000777000777</v>
      </c>
      <c r="H3204" t="str">
        <f t="shared" si="1652"/>
        <v>9.12380933085969+0.294938040455436i</v>
      </c>
      <c r="I3204" t="str">
        <f t="shared" si="1653"/>
        <v>4987.2783375738i</v>
      </c>
      <c r="J3204" t="str">
        <f t="shared" si="1647"/>
        <v>-33667.0186449635+1091.05690735434i</v>
      </c>
      <c r="K3204" t="str">
        <f t="shared" si="1654"/>
        <v>0.00479563167346946-0.147980018161086i</v>
      </c>
      <c r="L3204" t="str">
        <f t="shared" si="1655"/>
        <v>0.000364799727657769-0.00954289542398653i</v>
      </c>
      <c r="M3204" t="str">
        <f t="shared" si="1656"/>
        <v>0.00516043140112723-0.157522913585073i</v>
      </c>
      <c r="N3204" t="str">
        <f t="shared" si="1657"/>
        <v>-13.0121075120792i</v>
      </c>
      <c r="O3204" t="str">
        <f t="shared" si="1658"/>
        <v>0.902293216927258-0.431122895108878i</v>
      </c>
      <c r="P3204" t="str">
        <f t="shared" si="1659"/>
        <v>0.0977067830727421+0.431122895108878i</v>
      </c>
      <c r="Q3204" t="str">
        <f t="shared" si="1660"/>
        <v>-0.0977067830727421+12.5809846169703i</v>
      </c>
      <c r="R3204" t="str">
        <f t="shared" si="1661"/>
        <v>0.0342054409581866-0.00803187427286477i</v>
      </c>
      <c r="S3204" t="str">
        <f t="shared" si="1662"/>
        <v>1.34460481571509i</v>
      </c>
      <c r="T3204" t="str">
        <f t="shared" si="1663"/>
        <v>0.0107996968265121+0.0459928006360359i</v>
      </c>
      <c r="U3204" t="str">
        <f t="shared" si="1664"/>
        <v>0.0000333333333333333-0.0000888786190271375i</v>
      </c>
      <c r="V3204" t="str">
        <f t="shared" si="1665"/>
        <v>6.66666666666667E-06-0.000888786190271375i</v>
      </c>
      <c r="W3204" t="str">
        <f t="shared" si="1666"/>
        <v>0.000027566460839388-0.0000816992947412875i</v>
      </c>
      <c r="X3204" t="str">
        <f t="shared" si="1667"/>
        <v>0.0000276648943406458-0.000081624123232065i</v>
      </c>
      <c r="Y3204" t="str">
        <f t="shared" si="1668"/>
        <v>0.009+7.97964534011807i</v>
      </c>
      <c r="Z3204" t="str">
        <f t="shared" si="1669"/>
        <v>-0.000122702528218877-0.000041742438715858i</v>
      </c>
      <c r="AA3204" t="str">
        <f t="shared" si="1670"/>
        <v>0.00170136629984022-1.50383969195979i</v>
      </c>
      <c r="AB3204" t="str">
        <f t="shared" si="1671"/>
        <v>0.0509360412065214+0.216921940127929i</v>
      </c>
      <c r="AC3204" t="str">
        <f t="shared" si="1672"/>
        <v>1.03443302797597-0.00690418282591098i</v>
      </c>
      <c r="AD3204" t="str">
        <f t="shared" si="1673"/>
        <v>0.047838786431126+0.210020583237474i</v>
      </c>
      <c r="AE3204" t="str">
        <f t="shared" si="1674"/>
        <v>2.89683128283695E-06-0.0000277669641520834i</v>
      </c>
      <c r="AF3204" t="str">
        <f t="shared" si="1675"/>
        <v>-15.080815651146-0.280153914888846i</v>
      </c>
      <c r="AG3204" t="str">
        <f t="shared" si="1676"/>
        <v>1.00114362562341-0.000259136048945952i</v>
      </c>
      <c r="AH3204" t="str">
        <f t="shared" si="1677"/>
        <v>-0.0000515148638902828+0.000417446157464529i</v>
      </c>
      <c r="AI3204">
        <f t="shared" si="1678"/>
        <v>-67.522351576851023</v>
      </c>
      <c r="AJ3204">
        <f t="shared" si="1679"/>
        <v>97.035007233934081</v>
      </c>
      <c r="AK3204"/>
      <c r="AL3204"/>
      <c r="AM3204"/>
      <c r="AN3204"/>
    </row>
    <row r="3205" spans="1:40" x14ac:dyDescent="0.25">
      <c r="A3205"/>
      <c r="B3205">
        <f t="shared" si="1680"/>
        <v>1271000</v>
      </c>
      <c r="C3205" s="237" t="str">
        <f t="shared" si="1648"/>
        <v>-4.73098571367712E-08+0.00192684700197591i</v>
      </c>
      <c r="D3205" s="208" t="str">
        <f t="shared" si="1649"/>
        <v>-5.95700631971486+0.0147724936818153i</v>
      </c>
      <c r="E3205" t="str">
        <f t="shared" si="1650"/>
        <v>2870</v>
      </c>
      <c r="F3205" t="str">
        <f t="shared" si="1651"/>
        <v>0.777000777000777</v>
      </c>
      <c r="G3205" t="str">
        <f t="shared" ref="G3205:G3268" si="1681">IF($C$11=$C$7,$C$24,F3205)</f>
        <v>0.777000777000777</v>
      </c>
      <c r="H3205" t="str">
        <f t="shared" si="1652"/>
        <v>9.12382545993883+0.294706549520244i</v>
      </c>
      <c r="I3205" t="str">
        <f t="shared" si="1653"/>
        <v>4991.20532839078i</v>
      </c>
      <c r="J3205" t="str">
        <f t="shared" ref="J3205:J3268" si="1682">IMSUM(COMPLEX(0,2*PI()*B3205*$C$113*$C$112),COMPLEX(0,2*PI()*B3205*$C$113*$C$111),COMPLEX(0,2*PI()*B3205*$C$28*10^-12*$C$111),COMPLEX(-1*2*PI()*B3205*2*PI()*B3205*$C$113*$C$112*$C$28*10^-12*$C$111,0),COMPLEX(1,0))</f>
        <v>-33720.0600209799+1091.9160072814i</v>
      </c>
      <c r="K3205" t="str">
        <f t="shared" si="1654"/>
        <v>0.00478809586264228-0.14786382725214i</v>
      </c>
      <c r="L3205" t="str">
        <f t="shared" si="1655"/>
        <v>0.000364226753702596-0.00953540913110372i</v>
      </c>
      <c r="M3205" t="str">
        <f t="shared" si="1656"/>
        <v>0.00515232261634488-0.157399236383244i</v>
      </c>
      <c r="N3205" t="str">
        <f t="shared" si="1657"/>
        <v>-13.0223532660257i</v>
      </c>
      <c r="O3205" t="str">
        <f t="shared" si="1658"/>
        <v>0.897828756190702-0.440344779186784i</v>
      </c>
      <c r="P3205" t="str">
        <f t="shared" si="1659"/>
        <v>0.102171243809298+0.440344779186784i</v>
      </c>
      <c r="Q3205" t="str">
        <f t="shared" si="1660"/>
        <v>-0.102171243809298+12.5820084868389i</v>
      </c>
      <c r="R3205" t="str">
        <f t="shared" si="1661"/>
        <v>0.0349297272804128-0.0084040682059676i</v>
      </c>
      <c r="S3205" t="str">
        <f t="shared" si="1662"/>
        <v>1.34566355966447i</v>
      </c>
      <c r="T3205" t="str">
        <f t="shared" si="1663"/>
        <v>0.0113090483377054+0.0470036611502694i</v>
      </c>
      <c r="U3205" t="str">
        <f t="shared" si="1664"/>
        <v>0.0000333333333333334-0.0000888086909240479i</v>
      </c>
      <c r="V3205" t="str">
        <f t="shared" si="1665"/>
        <v>6.66666666666667E-06-0.000888086909240479i</v>
      </c>
      <c r="W3205" t="str">
        <f t="shared" si="1666"/>
        <v>0.0000275664028901639-0.0000816364304603108i</v>
      </c>
      <c r="X3205" t="str">
        <f t="shared" si="1667"/>
        <v>0.0000276646655481986-0.0000815613171823952i</v>
      </c>
      <c r="Y3205" t="str">
        <f t="shared" si="1668"/>
        <v>0.009+7.98592852542525i</v>
      </c>
      <c r="Z3205" t="str">
        <f t="shared" si="1669"/>
        <v>-0.000122511647843112-0.0000417090362675058i</v>
      </c>
      <c r="AA3205" t="str">
        <f t="shared" si="1670"/>
        <v>0.0016986900503688-1.50265647698098i</v>
      </c>
      <c r="AB3205" t="str">
        <f t="shared" si="1671"/>
        <v>0.0533383632327337+0.221689595519944i</v>
      </c>
      <c r="AC3205" t="str">
        <f t="shared" si="1672"/>
        <v>1.03516858950415-0.00725320132595863i</v>
      </c>
      <c r="AD3205" t="str">
        <f t="shared" si="1673"/>
        <v>0.0500232432493076+0.214508464056635i</v>
      </c>
      <c r="AE3205" t="str">
        <f t="shared" si="1674"/>
        <v>2.81851134609564E-06-0.0000283662066747771i</v>
      </c>
      <c r="AF3205" t="str">
        <f t="shared" si="1675"/>
        <v>-15.0808317796537-0.279934055838429i</v>
      </c>
      <c r="AG3205" t="str">
        <f t="shared" si="1676"/>
        <v>1.00116715137486-0.000270788188809886i</v>
      </c>
      <c r="AH3205" t="str">
        <f t="shared" si="1677"/>
        <v>-0.0000505027057086309+0.000426485545050192i</v>
      </c>
      <c r="AI3205">
        <f t="shared" si="1678"/>
        <v>-67.341438423466286</v>
      </c>
      <c r="AJ3205">
        <f t="shared" si="1679"/>
        <v>96.753287670873263</v>
      </c>
      <c r="AK3205"/>
      <c r="AL3205"/>
      <c r="AM3205"/>
      <c r="AN3205"/>
    </row>
    <row r="3206" spans="1:40" x14ac:dyDescent="0.25">
      <c r="A3206"/>
      <c r="B3206">
        <f t="shared" si="1680"/>
        <v>1272000</v>
      </c>
      <c r="C3206" s="237" t="str">
        <f t="shared" ref="C3206:C3269" si="1683">IMPRODUCT(COMPLEX(-1,0),IMDIV(IMPRODUCT(G3206,COMPLEX($C$100+$C$101,0)),COMPLEX($C$100,2*PI()*B3206*$C$103*$C$102*(2*$C$100+$C$101))))</f>
        <v>-4.7235499808994E-08+0.00192533218515228i</v>
      </c>
      <c r="D3206" s="208" t="str">
        <f t="shared" ref="D3206:D3269" si="1684">IMPRODUCT(COMPLEX($C$106,0),IMSUB(C3206,G3206))</f>
        <v>-5.95700631914479+0.0147608800861675i</v>
      </c>
      <c r="E3206" t="str">
        <f t="shared" ref="E3206:E3269" si="1685">IMDIV(COMPLEX($C$20*10^3,0),COMPLEX(1,2*PI()*B3206*$C$20*1000*$C$29*10^-12))</f>
        <v>2870</v>
      </c>
      <c r="F3206" t="str">
        <f t="shared" ref="F3206:F3269" si="1686">IMDIV(COMPLEX($C$22*1000,0),IMSUM(COMPLEX($C$22*1000,0),E3206))</f>
        <v>0.777000777000777</v>
      </c>
      <c r="G3206" t="str">
        <f t="shared" si="1681"/>
        <v>0.777000777000777</v>
      </c>
      <c r="H3206" t="str">
        <f t="shared" ref="H3206:H3269" si="1687">IMPRODUCT(COMPLEX($C$108,0),IMPRODUCT(COMPLEX(-1,0),D3206),IMDIV(COMPLEX(0,2*PI()*B3206*$C$109*$C$110),COMPLEX(1,2*PI()*B3206*$C$109*$C$110)))</f>
        <v>9.12384155105383+0.294475421245026i</v>
      </c>
      <c r="I3206" t="str">
        <f t="shared" ref="I3206:I3269" si="1688">COMPLEX(0,2*PI()*B3206*$C$113*$C$112*$C$114)</f>
        <v>4995.13231920777i</v>
      </c>
      <c r="J3206" t="str">
        <f t="shared" si="1682"/>
        <v>-33773.1431454229+1092.77510720845i</v>
      </c>
      <c r="K3206" t="str">
        <f t="shared" ref="K3206:K3269" si="1689">IMDIV(I3206,J3206)</f>
        <v>0.00478057779458469-0.147747818475463i</v>
      </c>
      <c r="L3206" t="str">
        <f t="shared" ref="L3206:L3269" si="1690">IMDIV(COMPLEX($C$117,0),COMPLEX(1,2*PI()*B3206*$C$115*$C$116))</f>
        <v>0.000363655127948882-0.00952793455766448i</v>
      </c>
      <c r="M3206" t="str">
        <f t="shared" ref="M3206:M3269" si="1691">IMSUM(K3206,L3206)</f>
        <v>0.00514423292253357-0.157275753033127i</v>
      </c>
      <c r="N3206" t="str">
        <f t="shared" ref="N3206:N3269" si="1692">COMPLEX(0,-2*PI()*B3206*$C$43)</f>
        <v>-13.0325990199723i</v>
      </c>
      <c r="O3206" t="str">
        <f t="shared" ref="O3206:O3269" si="1693">IMEXP(N3206)</f>
        <v>0.893270046279401-0.449520438267268i</v>
      </c>
      <c r="P3206" t="str">
        <f t="shared" ref="P3206:P3269" si="1694">IMSUB(COMPLEX(1,0),O3206)</f>
        <v>0.106729953720599+0.449520438267268i</v>
      </c>
      <c r="Q3206" t="str">
        <f t="shared" ref="Q3206:Q3269" si="1695">IMSUM(COMPLEX(0,2*PI()*B3206*$C$43),O3206,COMPLEX(-1,0))</f>
        <v>-0.106729953720599+12.583078581705i</v>
      </c>
      <c r="R3206" t="str">
        <f t="shared" ref="R3206:R3269" si="1696">IMDIV(P3206,Q3206)</f>
        <v>0.035649692270451-0.00878440383321523i</v>
      </c>
      <c r="S3206" t="str">
        <f t="shared" ref="S3206:S3269" si="1697">IMDIV(COMPLEX(0,2*PI()*B3206*$C$123),COMPLEX($C$124,0))</f>
        <v>1.34672230361386i</v>
      </c>
      <c r="T3206" t="str">
        <f t="shared" ref="T3206:T3269" si="1698">IMPRODUCT(R3206,S3206)</f>
        <v>0.011830152566142+0.048010235697587i</v>
      </c>
      <c r="U3206" t="str">
        <f t="shared" ref="U3206:U3269" si="1699">IMDIV(COMPLEX(1,2*PI()*B3206*$C$16*10^-3*$C$15*10^-6),COMPLEX(0,2*PI()*B3206*$C$15*10^-6))</f>
        <v>0.0000333333333333334-0.0000887388727708059i</v>
      </c>
      <c r="V3206" t="str">
        <f t="shared" ref="V3206:V3269" si="1700">IMSUM(COMPLEX($C$18*10^-3,0),IMDIV(COMPLEX(1,0),COMPLEX(0,2*PI()*B3206*($C$17*1*10^-6))))</f>
        <v>6.66666666666667E-06-0.000887388727708059i</v>
      </c>
      <c r="W3206" t="str">
        <f t="shared" ref="W3206:W3269" si="1701">IMDIV(IMPRODUCT(U3206,V3206),IMSUM(U3206,V3206))</f>
        <v>0.000027566344895634-0.0000815736661281508i</v>
      </c>
      <c r="X3206" t="str">
        <f t="shared" ref="X3206:X3269" si="1702">IMDIV(IMPRODUCT(COMPLEX($C$19,0),W3206),IMSUM(COMPLEX($C$19,0),W3206))</f>
        <v>0.0000276644371134319-0.0000814986109885552i</v>
      </c>
      <c r="Y3206" t="str">
        <f t="shared" ref="Y3206:Y3269" si="1703">COMPLEX($C$13*10^-3,2*PI()*B3206*$C$12*0.000001)</f>
        <v>0.009+7.99221171073243i</v>
      </c>
      <c r="Z3206" t="str">
        <f t="shared" ref="Z3206:Z3269" si="1704">IMPRODUCT(COMPLEX($C$6,0),IMDIV(X3206,IMSUM(X3206,Y3206)))</f>
        <v>-0.000122321217472039-0.0000416756873856847i</v>
      </c>
      <c r="AA3206" t="str">
        <f t="shared" ref="AA3206:AA3269" si="1705">IMDIV(COMPLEX($C$6,0),IMSUM(X3206,Y3206))</f>
        <v>0.00169602011058513-1.50147512245227i</v>
      </c>
      <c r="AB3206" t="str">
        <f t="shared" ref="AB3206:AB3269" si="1706">IMPRODUCT(COMPLEX($C$119,0),T3206)</f>
        <v>0.0557961161566287+0.226437036438261i</v>
      </c>
      <c r="AC3206" t="str">
        <f t="shared" ref="AC3206:AC3269" si="1707">IMSUM(COMPLEX(1,0),IMPRODUCT(AB3206,M3206))</f>
        <v>1.0359000836381-0.00761053132713097i</v>
      </c>
      <c r="AD3206" t="str">
        <f t="shared" ref="AD3206:AD3269" si="1708">IMDIV(AB3206,AC3206)</f>
        <v>0.0522536989601839+0.218973546227073i</v>
      </c>
      <c r="AE3206" t="str">
        <f t="shared" ref="AE3206:AE3269" si="1709">IMPRODUCT(AD3206,AA3206,X3206)</f>
        <v>2.73413698406717E-06-0.0000289628195912756i</v>
      </c>
      <c r="AF3206" t="str">
        <f t="shared" ref="AF3206:AF3269" si="1710">IMSUB(D3206,H3206)</f>
        <v>-15.0808478701986-0.279714541158859i</v>
      </c>
      <c r="AG3206" t="str">
        <f t="shared" ref="AG3206:AG3269" si="1711">IMSUM(COMPLEX(1,0),IMPRODUCT(AD3206,AA3206,COMPLEX($C$127,0)))</f>
        <v>1.00119051647876-0.000282672208734395i</v>
      </c>
      <c r="AH3206" t="str">
        <f t="shared" ref="AH3206:AH3269" si="1712">IMDIV(IMPRODUCT(AE3206,AF3206),AG3206)</f>
        <v>-0.0000493987157024368+0.000435486680562505i</v>
      </c>
      <c r="AI3206">
        <f t="shared" ref="AI3206:AI3269" si="1713">20*LOG10(IMABS(AH3206))</f>
        <v>-67.164977710026974</v>
      </c>
      <c r="AJ3206">
        <f t="shared" ref="AJ3206:AJ3269" si="1714">IMARGUMENT(AH3206)*180/PI()</f>
        <v>96.471590240089455</v>
      </c>
      <c r="AK3206"/>
      <c r="AL3206"/>
      <c r="AM3206"/>
      <c r="AN3206"/>
    </row>
    <row r="3207" spans="1:40" x14ac:dyDescent="0.25">
      <c r="A3207"/>
      <c r="B3207">
        <f t="shared" si="1680"/>
        <v>1273000</v>
      </c>
      <c r="C3207" s="237" t="str">
        <f t="shared" si="1683"/>
        <v>-4.71613176456746E-08+0.0019238197482451i</v>
      </c>
      <c r="D3207" s="208" t="str">
        <f t="shared" si="1684"/>
        <v>-5.95700631857606+0.0147492847365458i</v>
      </c>
      <c r="E3207" t="str">
        <f t="shared" si="1685"/>
        <v>2870</v>
      </c>
      <c r="F3207" t="str">
        <f t="shared" si="1686"/>
        <v>0.777000777000777</v>
      </c>
      <c r="G3207" t="str">
        <f t="shared" si="1681"/>
        <v>0.777000777000777</v>
      </c>
      <c r="H3207" t="str">
        <f t="shared" si="1687"/>
        <v>9.1238576043237+0.294244654779257i</v>
      </c>
      <c r="I3207" t="str">
        <f t="shared" si="1688"/>
        <v>4999.05931002476i</v>
      </c>
      <c r="J3207" t="str">
        <f t="shared" si="1682"/>
        <v>-33826.2680182926+1093.6342071355i</v>
      </c>
      <c r="K3207" t="str">
        <f t="shared" si="1689"/>
        <v>0.00477307741365914-0.147631991403583i</v>
      </c>
      <c r="L3207" t="str">
        <f t="shared" si="1690"/>
        <v>0.000363084846172258-0.00952047167621146i</v>
      </c>
      <c r="M3207" t="str">
        <f t="shared" si="1691"/>
        <v>0.0051361622598314-0.157152463079794i</v>
      </c>
      <c r="N3207" t="str">
        <f t="shared" si="1692"/>
        <v>-13.0428447739188i</v>
      </c>
      <c r="O3207" t="str">
        <f t="shared" si="1693"/>
        <v>0.888617565741993-0.458648909139413i</v>
      </c>
      <c r="P3207" t="str">
        <f t="shared" si="1694"/>
        <v>0.111382434258007+0.458648909139413i</v>
      </c>
      <c r="Q3207" t="str">
        <f t="shared" si="1695"/>
        <v>-0.111382434258007+12.5841958647794i</v>
      </c>
      <c r="R3207" t="str">
        <f t="shared" si="1696"/>
        <v>0.0363652330441562-0.00917284534325296i</v>
      </c>
      <c r="S3207" t="str">
        <f t="shared" si="1697"/>
        <v>1.34778104756324i</v>
      </c>
      <c r="T3207" t="str">
        <f t="shared" si="1698"/>
        <v>0.0123629871058651+0.0490123718871342i</v>
      </c>
      <c r="U3207" t="str">
        <f t="shared" si="1699"/>
        <v>0.0000333333333333332-0.0000886691643082988i</v>
      </c>
      <c r="V3207" t="str">
        <f t="shared" si="1700"/>
        <v>6.66666666666667E-06-0.000886691643082988i</v>
      </c>
      <c r="W3207" t="str">
        <f t="shared" si="1701"/>
        <v>0.0000275662868557987-0.0000815110015092461i</v>
      </c>
      <c r="X3207" t="str">
        <f t="shared" si="1702"/>
        <v>0.0000276642090350802-0.0000814360044152043i</v>
      </c>
      <c r="Y3207" t="str">
        <f t="shared" si="1703"/>
        <v>0.009+7.99849489603961i</v>
      </c>
      <c r="Z3207" t="str">
        <f t="shared" si="1704"/>
        <v>-0.00012213123569219-0.0000416423919406588i</v>
      </c>
      <c r="AA3207" t="str">
        <f t="shared" si="1705"/>
        <v>0.00169335646066976-1.50029562398912i</v>
      </c>
      <c r="AB3207" t="str">
        <f t="shared" si="1706"/>
        <v>0.0583091943020232+0.231163544141701i</v>
      </c>
      <c r="AC3207" t="str">
        <f t="shared" si="1707"/>
        <v>1.0366274058193-0.00797614003349176i</v>
      </c>
      <c r="AD3207" t="str">
        <f t="shared" si="1708"/>
        <v>0.0545299128775045+0.223415357401034i</v>
      </c>
      <c r="AE3207" t="str">
        <f t="shared" si="1709"/>
        <v>2.64374423653907E-06-0.0000295567496765357i</v>
      </c>
      <c r="AF3207" t="str">
        <f t="shared" si="1710"/>
        <v>-15.0808639228998-0.279495370042711i</v>
      </c>
      <c r="AG3207" t="str">
        <f t="shared" si="1711"/>
        <v>1.00121371874627-0.000294786257536491i</v>
      </c>
      <c r="AH3207" t="str">
        <f t="shared" si="1712"/>
        <v>-0.000048203433741789+0.000444448760099636i</v>
      </c>
      <c r="AI3207">
        <f t="shared" si="1713"/>
        <v>-66.992778732244915</v>
      </c>
      <c r="AJ3207">
        <f t="shared" si="1714"/>
        <v>96.189914928401663</v>
      </c>
      <c r="AK3207"/>
      <c r="AL3207"/>
      <c r="AM3207"/>
      <c r="AN3207"/>
    </row>
    <row r="3208" spans="1:40" x14ac:dyDescent="0.25">
      <c r="A3208"/>
      <c r="B3208">
        <f t="shared" si="1680"/>
        <v>1274000</v>
      </c>
      <c r="C3208" s="237" t="str">
        <f t="shared" si="1683"/>
        <v>-4.70873100970623E-08+0.00192230968565018i</v>
      </c>
      <c r="D3208" s="208" t="str">
        <f t="shared" si="1684"/>
        <v>-5.95700631800867+0.0147377075899847i</v>
      </c>
      <c r="E3208" t="str">
        <f t="shared" si="1685"/>
        <v>2870</v>
      </c>
      <c r="F3208" t="str">
        <f t="shared" si="1686"/>
        <v>0.777000777000777</v>
      </c>
      <c r="G3208" t="str">
        <f t="shared" si="1681"/>
        <v>0.777000777000777</v>
      </c>
      <c r="H3208" t="str">
        <f t="shared" si="1687"/>
        <v>9.12387361986698+0.294014249275065i</v>
      </c>
      <c r="I3208" t="str">
        <f t="shared" si="1688"/>
        <v>5002.98630084175i</v>
      </c>
      <c r="J3208" t="str">
        <f t="shared" si="1682"/>
        <v>-33879.4346395888+1094.49330706255i</v>
      </c>
      <c r="K3208" t="str">
        <f t="shared" si="1689"/>
        <v>0.00476559466444596-0.147516345610365i</v>
      </c>
      <c r="L3208" t="str">
        <f t="shared" si="1690"/>
        <v>0.00036251590416488-0.00951302045937291i</v>
      </c>
      <c r="M3208" t="str">
        <f t="shared" si="1691"/>
        <v>0.00512811056861084-0.157029366069738i</v>
      </c>
      <c r="N3208" t="str">
        <f t="shared" si="1692"/>
        <v>-13.0530905278653i</v>
      </c>
      <c r="O3208" t="str">
        <f t="shared" si="1693"/>
        <v>0.88387180297051-0.467729233546141i</v>
      </c>
      <c r="P3208" t="str">
        <f t="shared" si="1694"/>
        <v>0.11612819702949+0.467729233546141i</v>
      </c>
      <c r="Q3208" t="str">
        <f t="shared" si="1695"/>
        <v>-0.11612819702949+12.5853612943192i</v>
      </c>
      <c r="R3208" t="str">
        <f t="shared" si="1696"/>
        <v>0.037076246811488-0.00956935537311035i</v>
      </c>
      <c r="S3208" t="str">
        <f t="shared" si="1697"/>
        <v>1.34883979151262i</v>
      </c>
      <c r="T3208" t="str">
        <f t="shared" si="1698"/>
        <v>0.0129075273063763+0.0500099170192779i</v>
      </c>
      <c r="U3208" t="str">
        <f t="shared" si="1699"/>
        <v>0.0000333333333333332-0.0000885995652782296i</v>
      </c>
      <c r="V3208" t="str">
        <f t="shared" si="1700"/>
        <v>6.66666666666667E-06-0.000885995652782297i</v>
      </c>
      <c r="W3208" t="str">
        <f t="shared" si="1701"/>
        <v>0.0000275662287706592-0.0000814484363687767i</v>
      </c>
      <c r="X3208" t="str">
        <f t="shared" si="1702"/>
        <v>0.0000276639813118843-0.0000813734972277427i</v>
      </c>
      <c r="Y3208" t="str">
        <f t="shared" si="1703"/>
        <v>0.009+8.00477808134679i</v>
      </c>
      <c r="Z3208" t="str">
        <f t="shared" si="1704"/>
        <v>-0.000121941701095652-0.0000416091498031148i</v>
      </c>
      <c r="AA3208" t="str">
        <f t="shared" si="1705"/>
        <v>0.00169069908088103-1.49911797722072i</v>
      </c>
      <c r="AB3208" t="str">
        <f t="shared" si="1706"/>
        <v>0.0608774814065051+0.235868398432749i</v>
      </c>
      <c r="AC3208" t="str">
        <f t="shared" si="1707"/>
        <v>1.03735045153757-0.00834999308638146i</v>
      </c>
      <c r="AD3208" t="str">
        <f t="shared" si="1708"/>
        <v>0.0568516394550271+0.227833427824549i</v>
      </c>
      <c r="AE3208" t="str">
        <f t="shared" si="1709"/>
        <v>2.54736960328611E-06-0.0000301479441380158i</v>
      </c>
      <c r="AF3208" t="str">
        <f t="shared" si="1710"/>
        <v>-15.0808799378757-0.27927654168508i</v>
      </c>
      <c r="AG3208" t="str">
        <f t="shared" si="1711"/>
        <v>1.00123675600945-0.000307128463447636i</v>
      </c>
      <c r="AH3208" t="str">
        <f t="shared" si="1712"/>
        <v>-0.000046917406472349+0.000453370986383122i</v>
      </c>
      <c r="AI3208">
        <f t="shared" si="1713"/>
        <v>-66.824662961048432</v>
      </c>
      <c r="AJ3208">
        <f t="shared" si="1714"/>
        <v>95.908261720093265</v>
      </c>
      <c r="AK3208"/>
      <c r="AL3208"/>
      <c r="AM3208"/>
      <c r="AN3208"/>
    </row>
    <row r="3209" spans="1:40" x14ac:dyDescent="0.25">
      <c r="A3209"/>
      <c r="B3209">
        <f t="shared" si="1680"/>
        <v>1275000</v>
      </c>
      <c r="C3209" s="237" t="str">
        <f t="shared" si="1683"/>
        <v>-4.70134766155611E-08+0.00192080199178089i</v>
      </c>
      <c r="D3209" s="208" t="str">
        <f t="shared" si="1684"/>
        <v>-5.95700631744262+0.0147261486036535i</v>
      </c>
      <c r="E3209" t="str">
        <f t="shared" si="1685"/>
        <v>2870</v>
      </c>
      <c r="F3209" t="str">
        <f t="shared" si="1686"/>
        <v>0.777000777000777</v>
      </c>
      <c r="G3209" t="str">
        <f t="shared" si="1681"/>
        <v>0.777000777000777</v>
      </c>
      <c r="H3209" t="str">
        <f t="shared" si="1687"/>
        <v>9.12388959780177+0.293784203887225i</v>
      </c>
      <c r="I3209" t="str">
        <f t="shared" si="1688"/>
        <v>5006.91329165873i</v>
      </c>
      <c r="J3209" t="str">
        <f t="shared" si="1682"/>
        <v>-33932.6430093117+1095.3524069896i</v>
      </c>
      <c r="K3209" t="str">
        <f t="shared" si="1689"/>
        <v>0.00475812949174221-0.147400880671i</v>
      </c>
      <c r="L3209" t="str">
        <f t="shared" si="1690"/>
        <v>0.000361948297735342-0.0095055808798622i</v>
      </c>
      <c r="M3209" t="str">
        <f t="shared" si="1691"/>
        <v>0.00512007778947755-0.156906461550862i</v>
      </c>
      <c r="N3209" t="str">
        <f t="shared" si="1692"/>
        <v>-13.0633362818118i</v>
      </c>
      <c r="O3209" t="str">
        <f t="shared" si="1693"/>
        <v>0.87903325614929-0.476760458284427i</v>
      </c>
      <c r="P3209" t="str">
        <f t="shared" si="1694"/>
        <v>0.12096674385071+0.476760458284427i</v>
      </c>
      <c r="Q3209" t="str">
        <f t="shared" si="1695"/>
        <v>-0.12096674385071+12.5865758235274i</v>
      </c>
      <c r="R3209" t="str">
        <f t="shared" si="1696"/>
        <v>0.0377826309037703-0.0099738950009416i</v>
      </c>
      <c r="S3209" t="str">
        <f t="shared" si="1697"/>
        <v>1.349898535462i</v>
      </c>
      <c r="T3209" t="str">
        <f t="shared" si="1698"/>
        <v>0.0134637462546228+0.0510027181229008i</v>
      </c>
      <c r="U3209" t="str">
        <f t="shared" si="1699"/>
        <v>0.0000333333333333334-0.0000885300754231096i</v>
      </c>
      <c r="V3209" t="str">
        <f t="shared" si="1700"/>
        <v>6.66666666666667E-06-0.000885300754231096i</v>
      </c>
      <c r="W3209" t="str">
        <f t="shared" si="1701"/>
        <v>0.000027566170640216-0.0000813859704726579i</v>
      </c>
      <c r="X3209" t="str">
        <f t="shared" si="1702"/>
        <v>0.0000276637539425889-0.0000813110891923053i</v>
      </c>
      <c r="Y3209" t="str">
        <f t="shared" si="1703"/>
        <v>0.009+8.01106126665397i</v>
      </c>
      <c r="Z3209" t="str">
        <f t="shared" si="1704"/>
        <v>-0.000121752612280024-0.0000415759608441578i</v>
      </c>
      <c r="AA3209" t="str">
        <f t="shared" si="1705"/>
        <v>0.00168804795155466-1.49794217778999i</v>
      </c>
      <c r="AB3209" t="str">
        <f t="shared" si="1706"/>
        <v>0.0635008505364775+0.240550877833456i</v>
      </c>
      <c r="AC3209" t="str">
        <f t="shared" si="1707"/>
        <v>1.03806911635825-0.00873205455631444i</v>
      </c>
      <c r="AD3209" t="str">
        <f t="shared" si="1708"/>
        <v>0.059218628315434+0.23222729038734i</v>
      </c>
      <c r="AE3209" t="str">
        <f t="shared" si="1709"/>
        <v>2.44505003904509E-06-0.0000307363506194573i</v>
      </c>
      <c r="AF3209" t="str">
        <f t="shared" si="1710"/>
        <v>-15.0808959152444-0.279058055283571i</v>
      </c>
      <c r="AG3209" t="str">
        <f t="shared" si="1711"/>
        <v>1.0012596261215-0.00031969693435106i</v>
      </c>
      <c r="AH3209" t="str">
        <f t="shared" si="1712"/>
        <v>-0.0000455411872368795+0.000462252568809177i</v>
      </c>
      <c r="AI3209">
        <f t="shared" si="1713"/>
        <v>-66.660463027971545</v>
      </c>
      <c r="AJ3209">
        <f t="shared" si="1714"/>
        <v>95.626630596929729</v>
      </c>
      <c r="AK3209"/>
      <c r="AL3209"/>
      <c r="AM3209"/>
      <c r="AN3209"/>
    </row>
    <row r="3210" spans="1:40" x14ac:dyDescent="0.25">
      <c r="A3210"/>
      <c r="B3210">
        <f t="shared" si="1680"/>
        <v>1276000</v>
      </c>
      <c r="C3210" s="237" t="str">
        <f t="shared" si="1683"/>
        <v>-4.69398166557197E-08+0.00191929666106812i</v>
      </c>
      <c r="D3210" s="208" t="str">
        <f t="shared" si="1684"/>
        <v>-5.95700631687789+0.0147146077348556i</v>
      </c>
      <c r="E3210" t="str">
        <f t="shared" si="1685"/>
        <v>2870</v>
      </c>
      <c r="F3210" t="str">
        <f t="shared" si="1686"/>
        <v>0.777000777000777</v>
      </c>
      <c r="G3210" t="str">
        <f t="shared" si="1681"/>
        <v>0.777000777000777</v>
      </c>
      <c r="H3210" t="str">
        <f t="shared" si="1687"/>
        <v>9.12390553824563+0.293554517773142i</v>
      </c>
      <c r="I3210" t="str">
        <f t="shared" si="1688"/>
        <v>5010.84028247572i</v>
      </c>
      <c r="J3210" t="str">
        <f t="shared" si="1682"/>
        <v>-33985.8931274611+1096.21150691664i</v>
      </c>
      <c r="K3210" t="str">
        <f t="shared" si="1689"/>
        <v>0.00475068184056083-0.147285596162008i</v>
      </c>
      <c r="L3210" t="str">
        <f t="shared" si="1690"/>
        <v>0.000361382022708617-0.00949815291047777i</v>
      </c>
      <c r="M3210" t="str">
        <f t="shared" si="1691"/>
        <v>0.00511206386326945-0.156783749072486i</v>
      </c>
      <c r="N3210" t="str">
        <f t="shared" si="1692"/>
        <v>-13.0735820357583i</v>
      </c>
      <c r="O3210" t="str">
        <f t="shared" si="1693"/>
        <v>0.874102433202635-0.485741635305471i</v>
      </c>
      <c r="P3210" t="str">
        <f t="shared" si="1694"/>
        <v>0.125897566797365+0.485741635305471i</v>
      </c>
      <c r="Q3210" t="str">
        <f t="shared" si="1695"/>
        <v>-0.125897566797365+12.5878404004528i</v>
      </c>
      <c r="R3210" t="str">
        <f t="shared" si="1696"/>
        <v>0.0384842828013246-0.0103864237393168i</v>
      </c>
      <c r="S3210" t="str">
        <f t="shared" si="1697"/>
        <v>1.35095727941138i</v>
      </c>
      <c r="T3210" t="str">
        <f t="shared" si="1698"/>
        <v>0.0140316147576812+0.0519906219933756i</v>
      </c>
      <c r="U3210" t="str">
        <f t="shared" si="1699"/>
        <v>0.0000333333333333334-0.0000884606944862579i</v>
      </c>
      <c r="V3210" t="str">
        <f t="shared" si="1700"/>
        <v>6.66666666666667E-06-0.000884606944862578i</v>
      </c>
      <c r="W3210" t="str">
        <f t="shared" si="1701"/>
        <v>0.0000275661124644698-0.000081323603587539i</v>
      </c>
      <c r="X3210" t="str">
        <f t="shared" si="1702"/>
        <v>0.000027663526925944-0.0000812487800757602i</v>
      </c>
      <c r="Y3210" t="str">
        <f t="shared" si="1703"/>
        <v>0.009+8.01734445196115i</v>
      </c>
      <c r="Z3210" t="str">
        <f t="shared" si="1704"/>
        <v>-0.000121563967848398-0.0000415428249353108i</v>
      </c>
      <c r="AA3210" t="str">
        <f t="shared" si="1705"/>
        <v>0.0016854030531034-1.49676822135351i</v>
      </c>
      <c r="AB3210" t="str">
        <f t="shared" si="1706"/>
        <v>0.0661791640054871+0.245210259764535i</v>
      </c>
      <c r="AC3210" t="str">
        <f t="shared" si="1707"/>
        <v>1.03878329594974-0.00912228693541799i</v>
      </c>
      <c r="AD3210" t="str">
        <f t="shared" si="1708"/>
        <v>0.0616306242798679+0.236596480672631i</v>
      </c>
      <c r="AE3210" t="str">
        <f t="shared" si="1709"/>
        <v>2.33682294845921E-06-0.0000313219172046442i</v>
      </c>
      <c r="AF3210" t="str">
        <f t="shared" si="1710"/>
        <v>-15.0809118551235-0.278839910038286i</v>
      </c>
      <c r="AG3210" t="str">
        <f t="shared" si="1711"/>
        <v>1.00128232695691-0.000332489758021327i</v>
      </c>
      <c r="AH3210" t="str">
        <f t="shared" si="1712"/>
        <v>-0.0000440753359964717+0.000471092723499644i</v>
      </c>
      <c r="AI3210">
        <f t="shared" si="1713"/>
        <v>-66.500021814078664</v>
      </c>
      <c r="AJ3210">
        <f t="shared" si="1714"/>
        <v>95.345021538166307</v>
      </c>
      <c r="AK3210"/>
      <c r="AL3210"/>
      <c r="AM3210"/>
      <c r="AN3210"/>
    </row>
    <row r="3211" spans="1:40" x14ac:dyDescent="0.25">
      <c r="A3211"/>
      <c r="B3211">
        <f t="shared" si="1680"/>
        <v>1277000</v>
      </c>
      <c r="C3211" s="237" t="str">
        <f t="shared" si="1683"/>
        <v>-4.68663296742223E-08+0.00191779368796024i</v>
      </c>
      <c r="D3211" s="208" t="str">
        <f t="shared" si="1684"/>
        <v>-5.95700631631449+0.0147030849410285i</v>
      </c>
      <c r="E3211" t="str">
        <f t="shared" si="1685"/>
        <v>2870</v>
      </c>
      <c r="F3211" t="str">
        <f t="shared" si="1686"/>
        <v>0.777000777000777</v>
      </c>
      <c r="G3211" t="str">
        <f t="shared" si="1681"/>
        <v>0.777000777000777</v>
      </c>
      <c r="H3211" t="str">
        <f t="shared" si="1687"/>
        <v>9.12392144131575+0.293325190092844i</v>
      </c>
      <c r="I3211" t="str">
        <f t="shared" si="1688"/>
        <v>5014.76727329271i</v>
      </c>
      <c r="J3211" t="str">
        <f t="shared" si="1682"/>
        <v>-34039.1849940373+1097.0706068437i</v>
      </c>
      <c r="K3211" t="str">
        <f t="shared" si="1689"/>
        <v>0.00474325165612954-0.147170491661226i</v>
      </c>
      <c r="L3211" t="str">
        <f t="shared" si="1690"/>
        <v>0.000360817074925963-0.00949073652410247i</v>
      </c>
      <c r="M3211" t="str">
        <f t="shared" si="1691"/>
        <v>0.0051040687310555-0.156661228185328i</v>
      </c>
      <c r="N3211" t="str">
        <f t="shared" si="1692"/>
        <v>-13.0838277897049i</v>
      </c>
      <c r="O3211" t="str">
        <f t="shared" si="1693"/>
        <v>0.869079851741443-0.494671821814293i</v>
      </c>
      <c r="P3211" t="str">
        <f t="shared" si="1694"/>
        <v>0.130920148258557+0.494671821814293i</v>
      </c>
      <c r="Q3211" t="str">
        <f t="shared" si="1695"/>
        <v>-0.130920148258557+12.5891559678906i</v>
      </c>
      <c r="R3211" t="str">
        <f t="shared" si="1696"/>
        <v>0.0391811001614258-0.0108068995290572i</v>
      </c>
      <c r="S3211" t="str">
        <f t="shared" si="1697"/>
        <v>1.35201602336076i</v>
      </c>
      <c r="T3211" t="str">
        <f t="shared" si="1698"/>
        <v>0.0146111013261352+0.0529734752311505i</v>
      </c>
      <c r="U3211" t="str">
        <f t="shared" si="1699"/>
        <v>0.0000333333333333335-0.0000883914222117974i</v>
      </c>
      <c r="V3211" t="str">
        <f t="shared" si="1700"/>
        <v>6.66666666666667E-06-0.000883914222117974i</v>
      </c>
      <c r="W3211" t="str">
        <f t="shared" si="1701"/>
        <v>0.0000275660542434214-0.0000812613354808i</v>
      </c>
      <c r="X3211" t="str">
        <f t="shared" si="1702"/>
        <v>0.0000276633002607043-0.0000811865696457053i</v>
      </c>
      <c r="Y3211" t="str">
        <f t="shared" si="1703"/>
        <v>0.009+8.02362763726833i</v>
      </c>
      <c r="Z3211" t="str">
        <f t="shared" si="1704"/>
        <v>-0.000121375766409337-0.0000415097419485125i</v>
      </c>
      <c r="AA3211" t="str">
        <f t="shared" si="1705"/>
        <v>0.00168276436601668-1.49559610358147i</v>
      </c>
      <c r="AB3211" t="str">
        <f t="shared" si="1706"/>
        <v>0.0689122732958274+0.249845820727354i</v>
      </c>
      <c r="AC3211" t="str">
        <f t="shared" si="1707"/>
        <v>1.03949288611143-0.00952065113040792i</v>
      </c>
      <c r="AD3211" t="str">
        <f t="shared" si="1708"/>
        <v>0.0640873673979846+0.240940537006589i</v>
      </c>
      <c r="AE3211" t="str">
        <f t="shared" si="1709"/>
        <v>2.22272618099238E-06-0.0000319045924211019i</v>
      </c>
      <c r="AF3211" t="str">
        <f t="shared" si="1710"/>
        <v>-15.0809277576302-0.278622105151816i</v>
      </c>
      <c r="AG3211" t="str">
        <f t="shared" si="1711"/>
        <v>1.00130485641165-0.000345505002365563i</v>
      </c>
      <c r="AH3211" t="str">
        <f t="shared" si="1712"/>
        <v>-0.0000425204192514628+0.000479890673351982i</v>
      </c>
      <c r="AI3211">
        <f t="shared" si="1713"/>
        <v>-66.343191630009017</v>
      </c>
      <c r="AJ3211">
        <f t="shared" si="1714"/>
        <v>95.063434520553812</v>
      </c>
      <c r="AK3211"/>
      <c r="AL3211"/>
      <c r="AM3211"/>
      <c r="AN3211"/>
    </row>
    <row r="3212" spans="1:40" x14ac:dyDescent="0.25">
      <c r="A3212"/>
      <c r="B3212">
        <f t="shared" si="1680"/>
        <v>1278000</v>
      </c>
      <c r="C3212" s="237" t="str">
        <f t="shared" si="1683"/>
        <v>-4.67930151298771E-08+0.00191629306692293i</v>
      </c>
      <c r="D3212" s="208" t="str">
        <f t="shared" si="1684"/>
        <v>-5.95700631575241+0.0146915801797425i</v>
      </c>
      <c r="E3212" t="str">
        <f t="shared" si="1685"/>
        <v>2870</v>
      </c>
      <c r="F3212" t="str">
        <f t="shared" si="1686"/>
        <v>0.777000777000777</v>
      </c>
      <c r="G3212" t="str">
        <f t="shared" si="1681"/>
        <v>0.777000777000777</v>
      </c>
      <c r="H3212" t="str">
        <f t="shared" si="1687"/>
        <v>9.12393730712882+0.293096220008978i</v>
      </c>
      <c r="I3212" t="str">
        <f t="shared" si="1688"/>
        <v>5018.6942641097i</v>
      </c>
      <c r="J3212" t="str">
        <f t="shared" si="1682"/>
        <v>-34092.51860904+1097.92970677075i</v>
      </c>
      <c r="K3212" t="str">
        <f t="shared" si="1689"/>
        <v>0.0047358388838898-0.147055566747809i</v>
      </c>
      <c r="L3212" t="str">
        <f t="shared" si="1690"/>
        <v>0.000360253450244864-0.00948333169370357i</v>
      </c>
      <c r="M3212" t="str">
        <f t="shared" si="1691"/>
        <v>0.00509609233413466-0.156538898441513i</v>
      </c>
      <c r="N3212" t="str">
        <f t="shared" si="1692"/>
        <v>-13.0940735436514i</v>
      </c>
      <c r="O3212" t="str">
        <f t="shared" si="1693"/>
        <v>0.86396603900907-0.503550080368356i</v>
      </c>
      <c r="P3212" t="str">
        <f t="shared" si="1694"/>
        <v>0.13603396099093+0.503550080368356i</v>
      </c>
      <c r="Q3212" t="str">
        <f t="shared" si="1695"/>
        <v>-0.13603396099093+12.590523463283i</v>
      </c>
      <c r="R3212" t="str">
        <f t="shared" si="1696"/>
        <v>0.0398729808465393-0.0112352787336067i</v>
      </c>
      <c r="S3212" t="str">
        <f t="shared" si="1697"/>
        <v>1.35307476731015i</v>
      </c>
      <c r="T3212" t="str">
        <f t="shared" si="1698"/>
        <v>0.0152021721581396+0.0539511242808932i</v>
      </c>
      <c r="U3212" t="str">
        <f t="shared" si="1699"/>
        <v>0.0000333333333333332-0.0000883222583446514i</v>
      </c>
      <c r="V3212" t="str">
        <f t="shared" si="1700"/>
        <v>6.66666666666667E-06-0.000883222583446514i</v>
      </c>
      <c r="W3212" t="str">
        <f t="shared" si="1701"/>
        <v>0.0000275659959770711-0.0000811991659205487i</v>
      </c>
      <c r="X3212" t="str">
        <f t="shared" si="1702"/>
        <v>0.0000276630739456295-0.0000811244576704658i</v>
      </c>
      <c r="Y3212" t="str">
        <f t="shared" si="1703"/>
        <v>0.009+8.02991082257551i</v>
      </c>
      <c r="Z3212" t="str">
        <f t="shared" si="1704"/>
        <v>-0.000121188006576844-0.0000414767117561159i</v>
      </c>
      <c r="AA3212" t="str">
        <f t="shared" si="1705"/>
        <v>0.00168013187086021-1.49442582015759i</v>
      </c>
      <c r="AB3212" t="str">
        <f t="shared" si="1706"/>
        <v>0.0717000189833767+0.254456836488553i</v>
      </c>
      <c r="AC3212" t="str">
        <f t="shared" si="1707"/>
        <v>1.04019778280193-0.00992710645609589i</v>
      </c>
      <c r="AD3212" t="str">
        <f t="shared" si="1708"/>
        <v>0.0665885929783944+0.245259000507204i</v>
      </c>
      <c r="AE3212" t="str">
        <f t="shared" si="1709"/>
        <v>2.10279802582195E-06-0.0000324843252437073i</v>
      </c>
      <c r="AF3212" t="str">
        <f t="shared" si="1710"/>
        <v>-15.0809436228812-0.278404639829236i</v>
      </c>
      <c r="AG3212" t="str">
        <f t="shared" si="1711"/>
        <v>1.00132721240338-0.000358740715665664i</v>
      </c>
      <c r="AH3212" t="str">
        <f t="shared" si="1712"/>
        <v>-0.0000408770099621639+0.000488645648087866i</v>
      </c>
      <c r="AI3212">
        <f t="shared" si="1713"/>
        <v>-66.189833476426969</v>
      </c>
      <c r="AJ3212">
        <f t="shared" si="1714"/>
        <v>94.781869518358945</v>
      </c>
      <c r="AK3212"/>
      <c r="AL3212"/>
      <c r="AM3212"/>
      <c r="AN3212"/>
    </row>
    <row r="3213" spans="1:40" x14ac:dyDescent="0.25">
      <c r="A3213"/>
      <c r="B3213">
        <f t="shared" si="1680"/>
        <v>1279000</v>
      </c>
      <c r="C3213" s="237" t="str">
        <f t="shared" si="1683"/>
        <v>-4.67198724836077E-08+0.00191479479243924i</v>
      </c>
      <c r="D3213" s="208" t="str">
        <f t="shared" si="1684"/>
        <v>-5.95700631519165+0.0146800934087008i</v>
      </c>
      <c r="E3213" t="str">
        <f t="shared" si="1685"/>
        <v>2870</v>
      </c>
      <c r="F3213" t="str">
        <f t="shared" si="1686"/>
        <v>0.777000777000777</v>
      </c>
      <c r="G3213" t="str">
        <f t="shared" si="1681"/>
        <v>0.777000777000777</v>
      </c>
      <c r="H3213" t="str">
        <f t="shared" si="1687"/>
        <v>9.12395313580108+0.292867606686786i</v>
      </c>
      <c r="I3213" t="str">
        <f t="shared" si="1688"/>
        <v>5022.62125492668i</v>
      </c>
      <c r="J3213" t="str">
        <f t="shared" si="1682"/>
        <v>-34145.8939724693+1098.7888066978i</v>
      </c>
      <c r="K3213" t="str">
        <f t="shared" si="1689"/>
        <v>0.00472844346949588-0.146940821002217i</v>
      </c>
      <c r="L3213" t="str">
        <f t="shared" si="1690"/>
        <v>0.000359691144538942-0.00947593839233223i</v>
      </c>
      <c r="M3213" t="str">
        <f t="shared" si="1691"/>
        <v>0.00508813461403482-0.156416759394549i</v>
      </c>
      <c r="N3213" t="str">
        <f t="shared" si="1692"/>
        <v>-13.1043192975979i</v>
      </c>
      <c r="O3213" t="str">
        <f t="shared" si="1693"/>
        <v>0.858761531825686-0.512375478976504i</v>
      </c>
      <c r="P3213" t="str">
        <f t="shared" si="1694"/>
        <v>0.141238468174314+0.512375478976504i</v>
      </c>
      <c r="Q3213" t="str">
        <f t="shared" si="1695"/>
        <v>-0.141238468174314+12.5919438186214i</v>
      </c>
      <c r="R3213" t="str">
        <f t="shared" si="1696"/>
        <v>0.0405598229529252-0.0116715161340115i</v>
      </c>
      <c r="S3213" t="str">
        <f t="shared" si="1697"/>
        <v>1.35413351125953i</v>
      </c>
      <c r="T3213" t="str">
        <f t="shared" si="1698"/>
        <v>0.0158047911242712+0.0549234154713095i</v>
      </c>
      <c r="U3213" t="str">
        <f t="shared" si="1699"/>
        <v>0.0000333333333333333-0.0000882532026305432i</v>
      </c>
      <c r="V3213" t="str">
        <f t="shared" si="1700"/>
        <v>6.66666666666667E-06-0.000882532026305432i</v>
      </c>
      <c r="W3213" t="str">
        <f t="shared" si="1701"/>
        <v>0.0000275659376654203-0.0000811370946756201i</v>
      </c>
      <c r="X3213" t="str">
        <f t="shared" si="1702"/>
        <v>0.0000276628479794845-0.0000810624439190937i</v>
      </c>
      <c r="Y3213" t="str">
        <f t="shared" si="1703"/>
        <v>0.009+8.03619400788269i</v>
      </c>
      <c r="Z3213" t="str">
        <f t="shared" si="1704"/>
        <v>-0.000121000686970339-0.0000414437342308872i</v>
      </c>
      <c r="AA3213" t="str">
        <f t="shared" si="1705"/>
        <v>0.00167750554827568-1.49325736677912i</v>
      </c>
      <c r="AB3213" t="str">
        <f t="shared" si="1706"/>
        <v>0.0745422306661489+0.259042582267842i</v>
      </c>
      <c r="AC3213" t="str">
        <f t="shared" si="1707"/>
        <v>1.04089788216759-0.010341610629494i</v>
      </c>
      <c r="AD3213" t="str">
        <f t="shared" si="1708"/>
        <v>0.0691340316198431+0.249551415133227i</v>
      </c>
      <c r="AE3213" t="str">
        <f t="shared" si="1709"/>
        <v>1.97707720669309E-06-0.0000330610650983033i</v>
      </c>
      <c r="AF3213" t="str">
        <f t="shared" si="1710"/>
        <v>-15.0809594509927-0.278187513278085i</v>
      </c>
      <c r="AG3213" t="str">
        <f t="shared" si="1711"/>
        <v>1.00134939287157-0.000372194926823379i</v>
      </c>
      <c r="AH3213" t="str">
        <f t="shared" si="1712"/>
        <v>-0.0000391456874691765+0.000497356884301867i</v>
      </c>
      <c r="AI3213">
        <f t="shared" si="1713"/>
        <v>-66.039816375573892</v>
      </c>
      <c r="AJ3213">
        <f t="shared" si="1714"/>
        <v>94.500326503356035</v>
      </c>
      <c r="AK3213"/>
      <c r="AL3213"/>
      <c r="AM3213"/>
      <c r="AN3213"/>
    </row>
    <row r="3214" spans="1:40" x14ac:dyDescent="0.25">
      <c r="A3214"/>
      <c r="B3214">
        <f t="shared" si="1680"/>
        <v>1280000</v>
      </c>
      <c r="C3214" s="237" t="str">
        <f t="shared" si="1683"/>
        <v>-4.66469011984427E-08+0.00191329885900943i</v>
      </c>
      <c r="D3214" s="208" t="str">
        <f t="shared" si="1684"/>
        <v>-5.9570063146322+0.014668624585739i</v>
      </c>
      <c r="E3214" t="str">
        <f t="shared" si="1685"/>
        <v>2870</v>
      </c>
      <c r="F3214" t="str">
        <f t="shared" si="1686"/>
        <v>0.777000777000777</v>
      </c>
      <c r="G3214" t="str">
        <f t="shared" si="1681"/>
        <v>0.777000777000777</v>
      </c>
      <c r="H3214" t="str">
        <f t="shared" si="1687"/>
        <v>9.12396892744831+0.292639349294111i</v>
      </c>
      <c r="I3214" t="str">
        <f t="shared" si="1688"/>
        <v>5026.54824574367i</v>
      </c>
      <c r="J3214" t="str">
        <f t="shared" si="1682"/>
        <v>-34199.3110843253+1099.64790662485i</v>
      </c>
      <c r="K3214" t="str">
        <f t="shared" si="1689"/>
        <v>0.00472106535881383-0.146826254006218i</v>
      </c>
      <c r="L3214" t="str">
        <f t="shared" si="1690"/>
        <v>0.00035913015369788-0.00946855659312311i</v>
      </c>
      <c r="M3214" t="str">
        <f t="shared" si="1691"/>
        <v>0.00508019551251171-0.156294810599341i</v>
      </c>
      <c r="N3214" t="str">
        <f t="shared" si="1692"/>
        <v>-13.1145650515444i</v>
      </c>
      <c r="O3214" t="str">
        <f t="shared" si="1693"/>
        <v>0.853466876532119-0.521147091196438i</v>
      </c>
      <c r="P3214" t="str">
        <f t="shared" si="1694"/>
        <v>0.146533123467881+0.521147091196438i</v>
      </c>
      <c r="Q3214" t="str">
        <f t="shared" si="1695"/>
        <v>-0.146533123467881+12.593417960348i</v>
      </c>
      <c r="R3214" t="str">
        <f t="shared" si="1696"/>
        <v>0.041241524839467-0.0121155649244385i</v>
      </c>
      <c r="S3214" t="str">
        <f t="shared" si="1697"/>
        <v>1.35519225520891i</v>
      </c>
      <c r="T3214" t="str">
        <f t="shared" si="1698"/>
        <v>0.0164189197530798+0.0558901950554516i</v>
      </c>
      <c r="U3214" t="str">
        <f t="shared" si="1699"/>
        <v>0.0000333333333333334-0.0000881842548159883i</v>
      </c>
      <c r="V3214" t="str">
        <f t="shared" si="1700"/>
        <v>6.66666666666667E-06-0.000881842548159882i</v>
      </c>
      <c r="W3214" t="str">
        <f t="shared" si="1701"/>
        <v>0.0000275658793084695-0.0000810751215155694i</v>
      </c>
      <c r="X3214" t="str">
        <f t="shared" si="1702"/>
        <v>0.0000276626223610386-0.0000810005281613596i</v>
      </c>
      <c r="Y3214" t="str">
        <f t="shared" si="1703"/>
        <v>0.009+8.04247719318987i</v>
      </c>
      <c r="Z3214" t="str">
        <f t="shared" si="1704"/>
        <v>-0.000120813806214631-0.0000414108092460026i</v>
      </c>
      <c r="AA3214" t="str">
        <f t="shared" si="1705"/>
        <v>0.00167488537898034-1.49209073915673i</v>
      </c>
      <c r="AB3214" t="str">
        <f t="shared" si="1706"/>
        <v>0.0774387268961456+0.26360233292812i</v>
      </c>
      <c r="AC3214" t="str">
        <f t="shared" si="1707"/>
        <v>1.04159308057142-0.0107641197644581i</v>
      </c>
      <c r="AD3214" t="str">
        <f t="shared" si="1708"/>
        <v>0.0717234092426535+0.25381732773233i</v>
      </c>
      <c r="AE3214" t="str">
        <f t="shared" si="1709"/>
        <v>0.000001845602876759-0.0000336347618651899i</v>
      </c>
      <c r="AF3214" t="str">
        <f t="shared" si="1710"/>
        <v>-15.0809752420805-0.277970724708372i</v>
      </c>
      <c r="AG3214" t="str">
        <f t="shared" si="1711"/>
        <v>1.00137139577774-0.00038586564560563i</v>
      </c>
      <c r="AH3214" t="str">
        <f t="shared" si="1712"/>
        <v>-0.0000373270374136192+0.000506023625508177i</v>
      </c>
      <c r="AI3214">
        <f t="shared" si="1713"/>
        <v>-65.893016765905813</v>
      </c>
      <c r="AJ3214">
        <f t="shared" si="1714"/>
        <v>94.218805444849338</v>
      </c>
      <c r="AK3214"/>
      <c r="AL3214"/>
      <c r="AM3214"/>
      <c r="AN3214"/>
    </row>
    <row r="3215" spans="1:40" x14ac:dyDescent="0.25">
      <c r="A3215"/>
      <c r="B3215">
        <f t="shared" si="1680"/>
        <v>1281000</v>
      </c>
      <c r="C3215" s="237" t="str">
        <f t="shared" si="1683"/>
        <v>-4.65741007395053E-08+0.00191180526115093i</v>
      </c>
      <c r="D3215" s="208" t="str">
        <f t="shared" si="1684"/>
        <v>-5.95700631407407+0.0146571736688238i</v>
      </c>
      <c r="E3215" t="str">
        <f t="shared" si="1685"/>
        <v>2870</v>
      </c>
      <c r="F3215" t="str">
        <f t="shared" si="1686"/>
        <v>0.777000777000777</v>
      </c>
      <c r="G3215" t="str">
        <f t="shared" si="1681"/>
        <v>0.777000777000777</v>
      </c>
      <c r="H3215" t="str">
        <f t="shared" si="1687"/>
        <v>9.12398468218588+0.292411447001372i</v>
      </c>
      <c r="I3215" t="str">
        <f t="shared" si="1688"/>
        <v>5030.47523656066i</v>
      </c>
      <c r="J3215" t="str">
        <f t="shared" si="1682"/>
        <v>-34252.7699446078+1100.5070065519i</v>
      </c>
      <c r="K3215" t="str">
        <f t="shared" si="1689"/>
        <v>0.00471370449792057-0.146711865342878i</v>
      </c>
      <c r="L3215" t="str">
        <f t="shared" si="1690"/>
        <v>0.000358570473627359-0.00946118626929427i</v>
      </c>
      <c r="M3215" t="str">
        <f t="shared" si="1691"/>
        <v>0.00507227497154793-0.156173051612172i</v>
      </c>
      <c r="N3215" t="str">
        <f t="shared" si="1692"/>
        <v>-13.1248108054909i</v>
      </c>
      <c r="O3215" t="str">
        <f t="shared" si="1693"/>
        <v>0.848082628932457-0.529863996232064i</v>
      </c>
      <c r="P3215" t="str">
        <f t="shared" si="1694"/>
        <v>0.151917371067543+0.529863996232064i</v>
      </c>
      <c r="Q3215" t="str">
        <f t="shared" si="1695"/>
        <v>-0.151917371067543+12.5949468092588i</v>
      </c>
      <c r="R3215" t="str">
        <f t="shared" si="1696"/>
        <v>0.0419179851568101-0.0125673767083046i</v>
      </c>
      <c r="S3215" t="str">
        <f t="shared" si="1697"/>
        <v>1.35625099915829i</v>
      </c>
      <c r="T3215" t="str">
        <f t="shared" si="1698"/>
        <v>0.0170445172174367+0.0568513092516261i</v>
      </c>
      <c r="U3215" t="str">
        <f t="shared" si="1699"/>
        <v>0.0000333333333333334-0.0000881154146482944i</v>
      </c>
      <c r="V3215" t="str">
        <f t="shared" si="1700"/>
        <v>6.66666666666667E-06-0.000881154146482944i</v>
      </c>
      <c r="W3215" t="str">
        <f t="shared" si="1701"/>
        <v>0.0000275658209062191-0.0000810132462106721i</v>
      </c>
      <c r="X3215" t="str">
        <f t="shared" si="1702"/>
        <v>0.0000276623970890659-0.0000809387101677552i</v>
      </c>
      <c r="Y3215" t="str">
        <f t="shared" si="1703"/>
        <v>0.009+8.04876037849705i</v>
      </c>
      <c r="Z3215" t="str">
        <f t="shared" si="1704"/>
        <v>-0.000120627362939899-0.0000413779366750481i</v>
      </c>
      <c r="AA3215" t="str">
        <f t="shared" si="1705"/>
        <v>0.00167227134376671-1.4909259330145i</v>
      </c>
      <c r="AB3215" t="str">
        <f t="shared" si="1706"/>
        <v>0.0803893151149696+0.268135363168407i</v>
      </c>
      <c r="AC3215" t="str">
        <f t="shared" si="1707"/>
        <v>1.04228327462219-0.0111945883669313i</v>
      </c>
      <c r="AD3215" t="str">
        <f t="shared" si="1708"/>
        <v>0.0743564471207758+0.258056288089097i</v>
      </c>
      <c r="AE3215" t="str">
        <f t="shared" si="1709"/>
        <v>1.70841461338943E-06-0.0000342053658825916i</v>
      </c>
      <c r="AF3215" t="str">
        <f t="shared" si="1710"/>
        <v>-15.0809909962599-0.277754273332548i</v>
      </c>
      <c r="AG3215" t="str">
        <f t="shared" si="1711"/>
        <v>1.00139321910561-0.000399750862891999i</v>
      </c>
      <c r="AH3215" t="str">
        <f t="shared" si="1712"/>
        <v>-0.0000354216516570346+0.000514645122186992i</v>
      </c>
      <c r="AI3215">
        <f t="shared" si="1713"/>
        <v>-65.749317952779563</v>
      </c>
      <c r="AJ3215">
        <f t="shared" si="1714"/>
        <v>93.937306309679343</v>
      </c>
      <c r="AK3215"/>
      <c r="AL3215"/>
      <c r="AM3215"/>
      <c r="AN3215"/>
    </row>
    <row r="3216" spans="1:40" x14ac:dyDescent="0.25">
      <c r="A3216"/>
      <c r="B3216">
        <f t="shared" si="1680"/>
        <v>1282000</v>
      </c>
      <c r="C3216" s="237" t="str">
        <f t="shared" si="1683"/>
        <v>-4.65014705740045E-08+0.00191031399339829i</v>
      </c>
      <c r="D3216" s="208" t="str">
        <f t="shared" si="1684"/>
        <v>-5.95700631351724+0.0146457406160536i</v>
      </c>
      <c r="E3216" t="str">
        <f t="shared" si="1685"/>
        <v>2870</v>
      </c>
      <c r="F3216" t="str">
        <f t="shared" si="1686"/>
        <v>0.777000777000777</v>
      </c>
      <c r="G3216" t="str">
        <f t="shared" si="1681"/>
        <v>0.777000777000777</v>
      </c>
      <c r="H3216" t="str">
        <f t="shared" si="1687"/>
        <v>9.12400040012866+0.292183898981565i</v>
      </c>
      <c r="I3216" t="str">
        <f t="shared" si="1688"/>
        <v>5034.40222737764i</v>
      </c>
      <c r="J3216" t="str">
        <f t="shared" si="1682"/>
        <v>-34306.270553317+1101.36610647895i</v>
      </c>
      <c r="K3216" t="str">
        <f t="shared" si="1689"/>
        <v>0.00470636083310271-0.146597654596557i</v>
      </c>
      <c r="L3216" t="str">
        <f t="shared" si="1690"/>
        <v>0.000358012100248976-0.00945382739414674i</v>
      </c>
      <c r="M3216" t="str">
        <f t="shared" si="1691"/>
        <v>0.00506437293335169-0.156051481990704i</v>
      </c>
      <c r="N3216" t="str">
        <f t="shared" si="1692"/>
        <v>-13.1350565594375i</v>
      </c>
      <c r="O3216" t="str">
        <f t="shared" si="1693"/>
        <v>0.842609354235644-0.538525279030233i</v>
      </c>
      <c r="P3216" t="str">
        <f t="shared" si="1694"/>
        <v>0.157390645764356+0.538525279030233i</v>
      </c>
      <c r="Q3216" t="str">
        <f t="shared" si="1695"/>
        <v>-0.157390645764356+12.5965312804073i</v>
      </c>
      <c r="R3216" t="str">
        <f t="shared" si="1696"/>
        <v>0.0425891028767626-0.0130269014950081i</v>
      </c>
      <c r="S3216" t="str">
        <f t="shared" si="1697"/>
        <v>1.35730974310768i</v>
      </c>
      <c r="T3216" t="str">
        <f t="shared" si="1698"/>
        <v>0.0176815403216785+0.0578066042848452i</v>
      </c>
      <c r="U3216" t="str">
        <f t="shared" si="1699"/>
        <v>0.0000333333333333332-0.0000880466818755573i</v>
      </c>
      <c r="V3216" t="str">
        <f t="shared" si="1700"/>
        <v>6.66666666666667E-06-0.000880466818755573i</v>
      </c>
      <c r="W3216" t="str">
        <f t="shared" si="1701"/>
        <v>0.0000275657624586699-0.0000809514685319199i</v>
      </c>
      <c r="X3216" t="str">
        <f t="shared" si="1702"/>
        <v>0.0000276621721623449-0.000080876989709486i</v>
      </c>
      <c r="Y3216" t="str">
        <f t="shared" si="1703"/>
        <v>0.009+8.05504356380423i</v>
      </c>
      <c r="Z3216" t="str">
        <f t="shared" si="1704"/>
        <v>-0.000120441355781654-0.0000413451163920161i</v>
      </c>
      <c r="AA3216" t="str">
        <f t="shared" si="1705"/>
        <v>0.00166966342350219-1.48976294408985i</v>
      </c>
      <c r="AB3216" t="str">
        <f t="shared" si="1706"/>
        <v>0.08339379159319+0.272640947719353i</v>
      </c>
      <c r="AC3216" t="str">
        <f t="shared" si="1707"/>
        <v>1.04296836120391-0.011632969330788i</v>
      </c>
      <c r="AD3216" t="str">
        <f t="shared" si="1708"/>
        <v>0.0770328619143336+0.262267848972636i</v>
      </c>
      <c r="AE3216" t="str">
        <f t="shared" si="1709"/>
        <v>1.56555241295405E-06-0.0000347728279500607i</v>
      </c>
      <c r="AF3216" t="str">
        <f t="shared" si="1710"/>
        <v>-15.0810067136459-0.277538158365511i</v>
      </c>
      <c r="AG3216" t="str">
        <f t="shared" si="1711"/>
        <v>1.00141486086123-0.000413848550923719i</v>
      </c>
      <c r="AH3216" t="str">
        <f t="shared" si="1712"/>
        <v>-0.0000334301282010638+0.000523220631829926i</v>
      </c>
      <c r="AI3216">
        <f t="shared" si="1713"/>
        <v>-65.608609609082521</v>
      </c>
      <c r="AJ3216">
        <f t="shared" si="1714"/>
        <v>93.655829062230154</v>
      </c>
      <c r="AK3216"/>
      <c r="AL3216"/>
      <c r="AM3216"/>
      <c r="AN3216"/>
    </row>
    <row r="3217" spans="1:40" x14ac:dyDescent="0.25">
      <c r="A3217"/>
      <c r="B3217">
        <f t="shared" si="1680"/>
        <v>1283000</v>
      </c>
      <c r="C3217" s="237" t="str">
        <f t="shared" si="1683"/>
        <v>-4.64290101712244E-08+0.00190882505030309i</v>
      </c>
      <c r="D3217" s="208" t="str">
        <f t="shared" si="1684"/>
        <v>-5.9570063129617+0.014634325385657i</v>
      </c>
      <c r="E3217" t="str">
        <f t="shared" si="1685"/>
        <v>2870</v>
      </c>
      <c r="F3217" t="str">
        <f t="shared" si="1686"/>
        <v>0.777000777000777</v>
      </c>
      <c r="G3217" t="str">
        <f t="shared" si="1681"/>
        <v>0.777000777000777</v>
      </c>
      <c r="H3217" t="str">
        <f t="shared" si="1687"/>
        <v>9.12401608139107+0.291956704410247i</v>
      </c>
      <c r="I3217" t="str">
        <f t="shared" si="1688"/>
        <v>5038.32921819463i</v>
      </c>
      <c r="J3217" t="str">
        <f t="shared" si="1682"/>
        <v>-34359.8129104528+1102.22520640601i</v>
      </c>
      <c r="K3217" t="str">
        <f t="shared" si="1689"/>
        <v>0.00469903431085586-0.146483621352905i</v>
      </c>
      <c r="L3217" t="str">
        <f t="shared" si="1690"/>
        <v>0.000357455029500163-0.00944647994106407i</v>
      </c>
      <c r="M3217" t="str">
        <f t="shared" si="1691"/>
        <v>0.00505648934035602-0.155930101293969i</v>
      </c>
      <c r="N3217" t="str">
        <f t="shared" si="1692"/>
        <v>-13.145302313384i</v>
      </c>
      <c r="O3217" t="str">
        <f t="shared" si="1693"/>
        <v>0.837047626996366-0.547130030376465i</v>
      </c>
      <c r="P3217" t="str">
        <f t="shared" si="1694"/>
        <v>0.162952373003634+0.547130030376465i</v>
      </c>
      <c r="Q3217" t="str">
        <f t="shared" si="1695"/>
        <v>-0.162952373003634+12.5981722830075i</v>
      </c>
      <c r="R3217" t="str">
        <f t="shared" si="1696"/>
        <v>0.0432547773219204-0.0134940876972514i</v>
      </c>
      <c r="S3217" t="str">
        <f t="shared" si="1697"/>
        <v>1.35836848705706i</v>
      </c>
      <c r="T3217" t="str">
        <f t="shared" si="1698"/>
        <v>0.0183299434895307+0.058755926428767i</v>
      </c>
      <c r="U3217" t="str">
        <f t="shared" si="1699"/>
        <v>0.0000333333333333333-0.0000879780562466599i</v>
      </c>
      <c r="V3217" t="str">
        <f t="shared" si="1700"/>
        <v>6.66666666666667E-06-0.000879780562466599i</v>
      </c>
      <c r="W3217" t="str">
        <f t="shared" si="1701"/>
        <v>0.000027565703965823-0.0000808897882510201i</v>
      </c>
      <c r="X3217" t="str">
        <f t="shared" si="1702"/>
        <v>0.0000276619475796604-0.000080815366558474i</v>
      </c>
      <c r="Y3217" t="str">
        <f t="shared" si="1703"/>
        <v>0.009+8.06132674911141i</v>
      </c>
      <c r="Z3217" t="str">
        <f t="shared" si="1704"/>
        <v>-0.000120255783380732-0.0000413123482713073i</v>
      </c>
      <c r="AA3217" t="str">
        <f t="shared" si="1705"/>
        <v>0.0016670615991287-1.48860176813348i</v>
      </c>
      <c r="AB3217" t="str">
        <f t="shared" si="1706"/>
        <v>0.0864519413733839+0.277118361541041i</v>
      </c>
      <c r="AC3217" t="str">
        <f t="shared" si="1707"/>
        <v>1.04364823750552-0.0120792139342628i</v>
      </c>
      <c r="AD3217" t="str">
        <f t="shared" si="1708"/>
        <v>0.0797523657025217+0.266451566183625i</v>
      </c>
      <c r="AE3217" t="str">
        <f t="shared" si="1709"/>
        <v>1.41705668558978E-06-0.0000353370993317982i</v>
      </c>
      <c r="AF3217" t="str">
        <f t="shared" si="1710"/>
        <v>-15.0810223943528-0.27732237902459i</v>
      </c>
      <c r="AG3217" t="str">
        <f t="shared" si="1711"/>
        <v>1.00143631907323-0.000428156663553393i</v>
      </c>
      <c r="AH3217" t="str">
        <f t="shared" si="1712"/>
        <v>-0.0000313530711070127+0.000531749418984075i</v>
      </c>
      <c r="AI3217">
        <f t="shared" si="1713"/>
        <v>-65.470787320460573</v>
      </c>
      <c r="AJ3217">
        <f t="shared" si="1714"/>
        <v>93.374373664451852</v>
      </c>
      <c r="AK3217"/>
      <c r="AL3217"/>
      <c r="AM3217"/>
      <c r="AN3217"/>
    </row>
    <row r="3218" spans="1:40" x14ac:dyDescent="0.25">
      <c r="A3218"/>
      <c r="B3218">
        <f t="shared" si="1680"/>
        <v>1284000</v>
      </c>
      <c r="C3218" s="237" t="str">
        <f t="shared" si="1683"/>
        <v>-4.63567190025155E-08+0.0019073384264339i</v>
      </c>
      <c r="D3218" s="208" t="str">
        <f t="shared" si="1684"/>
        <v>-5.95700631240747+0.0146229279359932i</v>
      </c>
      <c r="E3218" t="str">
        <f t="shared" si="1685"/>
        <v>2870</v>
      </c>
      <c r="F3218" t="str">
        <f t="shared" si="1686"/>
        <v>0.777000777000777</v>
      </c>
      <c r="G3218" t="str">
        <f t="shared" si="1681"/>
        <v>0.777000777000777</v>
      </c>
      <c r="H3218" t="str">
        <f t="shared" si="1687"/>
        <v>9.12403172608713+0.291729862465531i</v>
      </c>
      <c r="I3218" t="str">
        <f t="shared" si="1688"/>
        <v>5042.25620901162i</v>
      </c>
      <c r="J3218" t="str">
        <f t="shared" si="1682"/>
        <v>-34413.3970160152+1103.08430633305i</v>
      </c>
      <c r="K3218" t="str">
        <f t="shared" si="1689"/>
        <v>0.00469172487788328-0.146369765198857i</v>
      </c>
      <c r="L3218" t="str">
        <f t="shared" si="1690"/>
        <v>0.000356899257334131-0.00943914388351227i</v>
      </c>
      <c r="M3218" t="str">
        <f t="shared" si="1691"/>
        <v>0.00504862413521741-0.155808909082369i</v>
      </c>
      <c r="N3218" t="str">
        <f t="shared" si="1692"/>
        <v>-13.1555480673305i</v>
      </c>
      <c r="O3218" t="str">
        <f t="shared" si="1693"/>
        <v>0.831398031054417-0.555677346990894i</v>
      </c>
      <c r="P3218" t="str">
        <f t="shared" si="1694"/>
        <v>0.168601968945583+0.555677346990894i</v>
      </c>
      <c r="Q3218" t="str">
        <f t="shared" si="1695"/>
        <v>-0.168601968945583+12.5998707203396i</v>
      </c>
      <c r="R3218" t="str">
        <f t="shared" si="1696"/>
        <v>0.0439149081955864-0.0139688821290287i</v>
      </c>
      <c r="S3218" t="str">
        <f t="shared" si="1697"/>
        <v>1.35942723100644i</v>
      </c>
      <c r="T3218" t="str">
        <f t="shared" si="1698"/>
        <v>0.0189896787529208+0.059699122048228i</v>
      </c>
      <c r="U3218" t="str">
        <f t="shared" si="1699"/>
        <v>0.0000333333333333334-0.0000879095375112655i</v>
      </c>
      <c r="V3218" t="str">
        <f t="shared" si="1700"/>
        <v>6.66666666666667E-06-0.000879095375112655i</v>
      </c>
      <c r="W3218" t="str">
        <f t="shared" si="1701"/>
        <v>0.000027565645427679-0.0000808282051403897i</v>
      </c>
      <c r="X3218" t="str">
        <f t="shared" si="1702"/>
        <v>0.0000276617233398004-0.0000807538404873489i</v>
      </c>
      <c r="Y3218" t="str">
        <f t="shared" si="1703"/>
        <v>0.009+8.06760993441859i</v>
      </c>
      <c r="Z3218" t="str">
        <f t="shared" si="1704"/>
        <v>-0.000120070644383256-0.0000412796321877247i</v>
      </c>
      <c r="AA3218" t="str">
        <f t="shared" si="1705"/>
        <v>0.00166446585166238-1.48744240090935i</v>
      </c>
      <c r="AB3218" t="str">
        <f t="shared" si="1706"/>
        <v>0.0895635382173748+0.281566880023591i</v>
      </c>
      <c r="AC3218" t="str">
        <f t="shared" si="1707"/>
        <v>1.04432280105088-0.0125332718370413i</v>
      </c>
      <c r="AD3218" t="str">
        <f t="shared" si="1708"/>
        <v>0.0825146660172365+0.270606998601344i</v>
      </c>
      <c r="AE3218" t="str">
        <f t="shared" si="1709"/>
        <v>1.26296824992889E-06-0.0000358981317599666i</v>
      </c>
      <c r="AF3218" t="str">
        <f t="shared" si="1710"/>
        <v>-15.0810380384946-0.277106934529538i</v>
      </c>
      <c r="AG3218" t="str">
        <f t="shared" si="1711"/>
        <v>1.0014575917929-0.000442673136497517i</v>
      </c>
      <c r="AH3218" t="str">
        <f t="shared" si="1712"/>
        <v>-0.0000291910904149949+0.000540230755296058i</v>
      </c>
      <c r="AI3218">
        <f t="shared" si="1713"/>
        <v>-65.335752170428009</v>
      </c>
      <c r="AJ3218">
        <f t="shared" si="1714"/>
        <v>93.092940075853107</v>
      </c>
      <c r="AK3218"/>
      <c r="AL3218"/>
      <c r="AM3218"/>
      <c r="AN3218"/>
    </row>
    <row r="3219" spans="1:40" x14ac:dyDescent="0.25">
      <c r="A3219"/>
      <c r="B3219">
        <f t="shared" si="1680"/>
        <v>1285000</v>
      </c>
      <c r="C3219" s="237" t="str">
        <f t="shared" si="1683"/>
        <v>-4.62845965412838E-08+0.00190585411637617i</v>
      </c>
      <c r="D3219" s="208" t="str">
        <f t="shared" si="1684"/>
        <v>-5.95700631185453+0.0146115482255506i</v>
      </c>
      <c r="E3219" t="str">
        <f t="shared" si="1685"/>
        <v>2870</v>
      </c>
      <c r="F3219" t="str">
        <f t="shared" si="1686"/>
        <v>0.777000777000777</v>
      </c>
      <c r="G3219" t="str">
        <f t="shared" si="1681"/>
        <v>0.777000777000777</v>
      </c>
      <c r="H3219" t="str">
        <f t="shared" si="1687"/>
        <v>9.12404733433041+0.291503372328067i</v>
      </c>
      <c r="I3219" t="str">
        <f t="shared" si="1688"/>
        <v>5046.18319982861i</v>
      </c>
      <c r="J3219" t="str">
        <f t="shared" si="1682"/>
        <v>-34467.0228700043+1103.9434062601i</v>
      </c>
      <c r="K3219" t="str">
        <f t="shared" si="1689"/>
        <v>0.00468443248109534-0.146256085722625i</v>
      </c>
      <c r="L3219" t="str">
        <f t="shared" si="1690"/>
        <v>0.000356344779719775-0.00943181919503921i</v>
      </c>
      <c r="M3219" t="str">
        <f t="shared" si="1691"/>
        <v>0.00504077726081511-0.155687904917664i</v>
      </c>
      <c r="N3219" t="str">
        <f t="shared" si="1692"/>
        <v>-13.165793821277i</v>
      </c>
      <c r="O3219" t="str">
        <f t="shared" si="1693"/>
        <v>0.825661159473619-0.564166331622757i</v>
      </c>
      <c r="P3219" t="str">
        <f t="shared" si="1694"/>
        <v>0.174338840526381+0.564166331622757i</v>
      </c>
      <c r="Q3219" t="str">
        <f t="shared" si="1695"/>
        <v>-0.174338840526381+12.6016274896542i</v>
      </c>
      <c r="R3219" t="str">
        <f t="shared" si="1696"/>
        <v>0.0445693956118565-0.0144512300042057i</v>
      </c>
      <c r="S3219" t="str">
        <f t="shared" si="1697"/>
        <v>1.36048597495582i</v>
      </c>
      <c r="T3219" t="str">
        <f t="shared" si="1698"/>
        <v>0.0196606957415826+0.0606360376421882i</v>
      </c>
      <c r="U3219" t="str">
        <f t="shared" si="1699"/>
        <v>0.0000333333333333334-0.0000878411254198172i</v>
      </c>
      <c r="V3219" t="str">
        <f t="shared" si="1700"/>
        <v>6.66666666666667E-06-0.000878411254198172i</v>
      </c>
      <c r="W3219" t="str">
        <f t="shared" si="1701"/>
        <v>0.0000275655868442384-0.0000807667189731544i</v>
      </c>
      <c r="X3219" t="str">
        <f t="shared" si="1702"/>
        <v>0.0000276614994415578-0.0000806924112694495i</v>
      </c>
      <c r="Y3219" t="str">
        <f t="shared" si="1703"/>
        <v>0.009+8.07389311972577i</v>
      </c>
      <c r="Z3219" t="str">
        <f t="shared" si="1704"/>
        <v>-0.000119885937440612-0.0000412469680164739i</v>
      </c>
      <c r="AA3219" t="str">
        <f t="shared" si="1705"/>
        <v>0.00166187616219317-1.48628483819458i</v>
      </c>
      <c r="AB3219" t="str">
        <f t="shared" si="1706"/>
        <v>0.0927283445572016+0.285985779189708i</v>
      </c>
      <c r="AC3219" t="str">
        <f t="shared" si="1707"/>
        <v>1.04499194972897-0.012995091077938i</v>
      </c>
      <c r="AD3219" t="str">
        <f t="shared" si="1708"/>
        <v>0.0853194658769359+0.274733708229964i</v>
      </c>
      <c r="AE3219" t="str">
        <f t="shared" si="1709"/>
        <v>1.10332832781981E-06-0.0000364558774378934i</v>
      </c>
      <c r="AF3219" t="str">
        <f t="shared" si="1710"/>
        <v>-15.0810536461849-0.276891824102516i</v>
      </c>
      <c r="AG3219" t="str">
        <f t="shared" si="1711"/>
        <v>1.0014786770944-0.000457395887589031i</v>
      </c>
      <c r="AH3219" t="str">
        <f t="shared" si="1712"/>
        <v>-0.0000269448020630909+0.000548663919554314i</v>
      </c>
      <c r="AI3219">
        <f t="shared" si="1713"/>
        <v>-65.203410361260254</v>
      </c>
      <c r="AJ3219">
        <f t="shared" si="1714"/>
        <v>92.81152825352352</v>
      </c>
      <c r="AK3219"/>
      <c r="AL3219"/>
      <c r="AM3219"/>
      <c r="AN3219"/>
    </row>
    <row r="3220" spans="1:40" x14ac:dyDescent="0.25">
      <c r="A3220"/>
      <c r="B3220">
        <f t="shared" si="1680"/>
        <v>1286000</v>
      </c>
      <c r="C3220" s="237" t="str">
        <f t="shared" si="1683"/>
        <v>-4.62126422629825E-08+0.00190437211473221i</v>
      </c>
      <c r="D3220" s="208" t="str">
        <f t="shared" si="1684"/>
        <v>-5.95700631130288+0.0146001862129469i</v>
      </c>
      <c r="E3220" t="str">
        <f t="shared" si="1685"/>
        <v>2870</v>
      </c>
      <c r="F3220" t="str">
        <f t="shared" si="1686"/>
        <v>0.777000777000777</v>
      </c>
      <c r="G3220" t="str">
        <f t="shared" si="1681"/>
        <v>0.777000777000777</v>
      </c>
      <c r="H3220" t="str">
        <f t="shared" si="1687"/>
        <v>9.12406290623401+0.291277233181047i</v>
      </c>
      <c r="I3220" t="str">
        <f t="shared" si="1688"/>
        <v>5050.11019064559i</v>
      </c>
      <c r="J3220" t="str">
        <f t="shared" si="1682"/>
        <v>-34520.6904724199+1104.80250618716i</v>
      </c>
      <c r="K3220" t="str">
        <f t="shared" si="1689"/>
        <v>0.00467715706760832-0.146142582513698i</v>
      </c>
      <c r="L3220" t="str">
        <f t="shared" si="1690"/>
        <v>0.000355791592641621-0.00942450584927458i</v>
      </c>
      <c r="M3220" t="str">
        <f t="shared" si="1691"/>
        <v>0.00503294866024994-0.155567088362973i</v>
      </c>
      <c r="N3220" t="str">
        <f t="shared" si="1692"/>
        <v>-13.1760395752235i</v>
      </c>
      <c r="O3220" t="str">
        <f t="shared" si="1693"/>
        <v>0.819837614479516-0.572596093144667i</v>
      </c>
      <c r="P3220" t="str">
        <f t="shared" si="1694"/>
        <v>0.180162385520484+0.572596093144667i</v>
      </c>
      <c r="Q3220" t="str">
        <f t="shared" si="1695"/>
        <v>-0.180162385520484+12.6034434820788i</v>
      </c>
      <c r="R3220" t="str">
        <f t="shared" si="1696"/>
        <v>0.0452181401259396-0.0149410749357614i</v>
      </c>
      <c r="S3220" t="str">
        <f t="shared" si="1697"/>
        <v>1.3615447189052i</v>
      </c>
      <c r="T3220" t="str">
        <f t="shared" si="1698"/>
        <v>0.0203429416735528+0.0615665198871884i</v>
      </c>
      <c r="U3220" t="str">
        <f t="shared" si="1699"/>
        <v>0.0000333333333333332-0.0000877728197235337i</v>
      </c>
      <c r="V3220" t="str">
        <f t="shared" si="1700"/>
        <v>6.66666666666667E-06-0.000877728197235337i</v>
      </c>
      <c r="W3220" t="str">
        <f t="shared" si="1701"/>
        <v>0.0000275655282155019-0.0000807053295231451i</v>
      </c>
      <c r="X3220" t="str">
        <f t="shared" si="1702"/>
        <v>0.0000276612758837307-0.0000806310786788186i</v>
      </c>
      <c r="Y3220" t="str">
        <f t="shared" si="1703"/>
        <v>0.009+8.08017630503295i</v>
      </c>
      <c r="Z3220" t="str">
        <f t="shared" si="1704"/>
        <v>-0.000119701661209431-0.0000412143556331623i</v>
      </c>
      <c r="AA3220" t="str">
        <f t="shared" si="1705"/>
        <v>0.00165929251188456-1.48512907577945i</v>
      </c>
      <c r="AB3220" t="str">
        <f t="shared" si="1706"/>
        <v>0.0959461114502968+0.290374335899644i</v>
      </c>
      <c r="AC3220" t="str">
        <f t="shared" si="1707"/>
        <v>1.04565558182432-0.0134646180732349i</v>
      </c>
      <c r="AD3220" t="str">
        <f t="shared" si="1708"/>
        <v>0.0881664638210804+0.278831260244588i</v>
      </c>
      <c r="AE3220" t="str">
        <f t="shared" si="1709"/>
        <v>9.38178539018764E-07-0.0000370102890432367i</v>
      </c>
      <c r="AF3220" t="str">
        <f t="shared" si="1710"/>
        <v>-15.0810692175369-0.2766770469681i</v>
      </c>
      <c r="AG3220" t="str">
        <f t="shared" si="1711"/>
        <v>1.00149957307492-0.000472322817031848i</v>
      </c>
      <c r="AH3220" t="str">
        <f t="shared" si="1712"/>
        <v>-0.0000246148278062209+0.000557048197730836i</v>
      </c>
      <c r="AI3220">
        <f t="shared" si="1713"/>
        <v>-65.073672867011894</v>
      </c>
      <c r="AJ3220">
        <f t="shared" si="1714"/>
        <v>92.530138152142584</v>
      </c>
      <c r="AK3220"/>
      <c r="AL3220"/>
      <c r="AM3220"/>
      <c r="AN3220"/>
    </row>
    <row r="3221" spans="1:40" x14ac:dyDescent="0.25">
      <c r="A3221"/>
      <c r="B3221">
        <f t="shared" si="1680"/>
        <v>1287000</v>
      </c>
      <c r="C3221" s="237" t="str">
        <f t="shared" si="1683"/>
        <v>-4.61408556451016E-08+0.0019028924161211i</v>
      </c>
      <c r="D3221" s="208" t="str">
        <f t="shared" si="1684"/>
        <v>-5.95700631075252+0.0145888418569284i</v>
      </c>
      <c r="E3221" t="str">
        <f t="shared" si="1685"/>
        <v>2870</v>
      </c>
      <c r="F3221" t="str">
        <f t="shared" si="1686"/>
        <v>0.777000777000777</v>
      </c>
      <c r="G3221" t="str">
        <f t="shared" si="1681"/>
        <v>0.777000777000777</v>
      </c>
      <c r="H3221" t="str">
        <f t="shared" si="1687"/>
        <v>9.12407844191062+0.291051444210181i</v>
      </c>
      <c r="I3221" t="str">
        <f t="shared" si="1688"/>
        <v>5054.03718146258i</v>
      </c>
      <c r="J3221" t="str">
        <f t="shared" si="1682"/>
        <v>-34574.3998232622+1105.66160611421i</v>
      </c>
      <c r="K3221" t="str">
        <f t="shared" si="1689"/>
        <v>0.00466989858474328-0.146029255162834i</v>
      </c>
      <c r="L3221" t="str">
        <f t="shared" si="1690"/>
        <v>0.000355239692099744-0.0094172038199294i</v>
      </c>
      <c r="M3221" t="str">
        <f t="shared" si="1691"/>
        <v>0.00502513827684302-0.155446458982763i</v>
      </c>
      <c r="N3221" t="str">
        <f t="shared" si="1692"/>
        <v>-13.1862853291701i</v>
      </c>
      <c r="O3221" t="str">
        <f t="shared" si="1693"/>
        <v>0.8139280073961-0.580965746646233i</v>
      </c>
      <c r="P3221" t="str">
        <f t="shared" si="1694"/>
        <v>0.1860719926039+0.580965746646233i</v>
      </c>
      <c r="Q3221" t="str">
        <f t="shared" si="1695"/>
        <v>-0.1860719926039+12.6053195825239i</v>
      </c>
      <c r="R3221" t="str">
        <f t="shared" si="1696"/>
        <v>0.045861042764676-0.0154383589356844i</v>
      </c>
      <c r="S3221" t="str">
        <f t="shared" si="1697"/>
        <v>1.36260346285459i</v>
      </c>
      <c r="T3221" t="str">
        <f t="shared" si="1698"/>
        <v>0.0210363613465557+0.06249041568127i</v>
      </c>
      <c r="U3221" t="str">
        <f t="shared" si="1699"/>
        <v>0.0000333333333333333-0.0000877046201744092i</v>
      </c>
      <c r="V3221" t="str">
        <f t="shared" si="1700"/>
        <v>6.66666666666667E-06-0.000877046201744092i</v>
      </c>
      <c r="W3221" t="str">
        <f t="shared" si="1701"/>
        <v>0.0000275654695414706-0.0000806440365648974i</v>
      </c>
      <c r="X3221" t="str">
        <f t="shared" si="1702"/>
        <v>0.000027661052665122-0.0000805698424902027i</v>
      </c>
      <c r="Y3221" t="str">
        <f t="shared" si="1703"/>
        <v>0.009+8.08645949034013i</v>
      </c>
      <c r="Z3221" t="str">
        <f t="shared" si="1704"/>
        <v>-0.000119517814351561-0.000041181794913797i</v>
      </c>
      <c r="AA3221" t="str">
        <f t="shared" si="1705"/>
        <v>0.00165671488197315-1.4839751094673i</v>
      </c>
      <c r="AB3221" t="str">
        <f t="shared" si="1706"/>
        <v>0.0992165785388526+0.294731828058345i</v>
      </c>
      <c r="AC3221" t="str">
        <f t="shared" si="1707"/>
        <v>1.0463135960477-0.0139417976156699i</v>
      </c>
      <c r="AD3221" t="str">
        <f t="shared" si="1708"/>
        <v>0.0910553539450501+0.28289922303693i</v>
      </c>
      <c r="AE3221" t="str">
        <f t="shared" si="1709"/>
        <v>7.6756089585923E-07-0.0000375613197310967i</v>
      </c>
      <c r="AF3221" t="str">
        <f t="shared" si="1710"/>
        <v>-15.0810847526631-0.276462602353253i</v>
      </c>
      <c r="AG3221" t="str">
        <f t="shared" si="1711"/>
        <v>1.00152027785481-0.000487451807656734i</v>
      </c>
      <c r="AH3221" t="str">
        <f t="shared" si="1712"/>
        <v>-0.0000222017951348314+0.000565382883022093i</v>
      </c>
      <c r="AI3221">
        <f t="shared" si="1713"/>
        <v>-64.946455115451016</v>
      </c>
      <c r="AJ3221">
        <f t="shared" si="1714"/>
        <v>92.248769723987678</v>
      </c>
      <c r="AK3221"/>
      <c r="AL3221"/>
      <c r="AM3221"/>
      <c r="AN3221"/>
    </row>
    <row r="3222" spans="1:40" x14ac:dyDescent="0.25">
      <c r="A3222"/>
      <c r="B3222">
        <f t="shared" si="1680"/>
        <v>1288000</v>
      </c>
      <c r="C3222" s="237" t="str">
        <f t="shared" si="1683"/>
        <v>-4.60692361671588E-08+0.00190141501517865i</v>
      </c>
      <c r="D3222" s="208" t="str">
        <f t="shared" si="1684"/>
        <v>-5.95700631020344+0.0145775151163697i</v>
      </c>
      <c r="E3222" t="str">
        <f t="shared" si="1685"/>
        <v>2870</v>
      </c>
      <c r="F3222" t="str">
        <f t="shared" si="1686"/>
        <v>0.777000777000777</v>
      </c>
      <c r="G3222" t="str">
        <f t="shared" si="1681"/>
        <v>0.777000777000777</v>
      </c>
      <c r="H3222" t="str">
        <f t="shared" si="1687"/>
        <v>9.12409394147248+0.290826004603692i</v>
      </c>
      <c r="I3222" t="str">
        <f t="shared" si="1688"/>
        <v>5057.96417227957i</v>
      </c>
      <c r="J3222" t="str">
        <f t="shared" si="1682"/>
        <v>-34628.1509225311+1106.52070604125i</v>
      </c>
      <c r="K3222" t="str">
        <f t="shared" si="1689"/>
        <v>0.00466265698002546-0.145916103262053i</v>
      </c>
      <c r="L3222" t="str">
        <f t="shared" si="1690"/>
        <v>0.00035468907410969-0.00940991308079568i</v>
      </c>
      <c r="M3222" t="str">
        <f t="shared" si="1691"/>
        <v>0.00501734605413515-0.155326016342849i</v>
      </c>
      <c r="N3222" t="str">
        <f t="shared" si="1692"/>
        <v>-13.1965310831166i</v>
      </c>
      <c r="O3222" t="str">
        <f t="shared" si="1693"/>
        <v>0.807932958581862-0.589274413526635i</v>
      </c>
      <c r="P3222" t="str">
        <f t="shared" si="1694"/>
        <v>0.192067041418138+0.589274413526635i</v>
      </c>
      <c r="Q3222" t="str">
        <f t="shared" si="1695"/>
        <v>-0.192067041418138+12.60725666959i</v>
      </c>
      <c r="R3222" t="str">
        <f t="shared" si="1696"/>
        <v>0.0464980050572009-0.0159430224155067i</v>
      </c>
      <c r="S3222" t="str">
        <f t="shared" si="1697"/>
        <v>1.36366220680397i</v>
      </c>
      <c r="T3222" t="str">
        <f t="shared" si="1698"/>
        <v>0.021740897130255+0.0634075721882847i</v>
      </c>
      <c r="U3222" t="str">
        <f t="shared" si="1699"/>
        <v>0.0000333333333333333-0.0000876365265252056i</v>
      </c>
      <c r="V3222" t="str">
        <f t="shared" si="1700"/>
        <v>6.66666666666667E-06-0.000876365265252056i</v>
      </c>
      <c r="W3222" t="str">
        <f t="shared" si="1701"/>
        <v>0.000027565410822145-0.0000805828398736452i</v>
      </c>
      <c r="X3222" t="str">
        <f t="shared" si="1702"/>
        <v>0.0000276608297845385-0.000080508702479047i</v>
      </c>
      <c r="Y3222" t="str">
        <f t="shared" si="1703"/>
        <v>0.009+8.09274267564731i</v>
      </c>
      <c r="Z3222" t="str">
        <f t="shared" si="1704"/>
        <v>-0.000119334395534041-0.0000411492857347817i</v>
      </c>
      <c r="AA3222" t="str">
        <f t="shared" si="1705"/>
        <v>0.00165414325376839-1.48282293507453i</v>
      </c>
      <c r="AB3222" t="str">
        <f t="shared" si="1706"/>
        <v>0.102539474013277+0.299057534824432i</v>
      </c>
      <c r="AC3222" t="str">
        <f t="shared" si="1707"/>
        <v>1.04696589156693-0.0144265728740627i</v>
      </c>
      <c r="AD3222" t="str">
        <f t="shared" si="1708"/>
        <v>0.0939858259353819+0.286937168260379i</v>
      </c>
      <c r="AE3222" t="str">
        <f t="shared" si="1709"/>
        <v>5.91517797909098E-07-0.0000381089231370362i</v>
      </c>
      <c r="AF3222" t="str">
        <f t="shared" si="1710"/>
        <v>-15.0811002516759-0.276248489487322i</v>
      </c>
      <c r="AG3222" t="str">
        <f t="shared" si="1711"/>
        <v>1.00154078957775-0.00050278072517774i</v>
      </c>
      <c r="AH3222" t="str">
        <f t="shared" si="1712"/>
        <v>-0.000019706337193531+0.000573667275888587i</v>
      </c>
      <c r="AI3222">
        <f t="shared" si="1713"/>
        <v>-64.821676696073752</v>
      </c>
      <c r="AJ3222">
        <f t="shared" si="1714"/>
        <v>91.967422918956146</v>
      </c>
      <c r="AK3222"/>
      <c r="AL3222"/>
      <c r="AM3222"/>
      <c r="AN3222"/>
    </row>
    <row r="3223" spans="1:40" x14ac:dyDescent="0.25">
      <c r="A3223"/>
      <c r="B3223">
        <f t="shared" si="1680"/>
        <v>1289000</v>
      </c>
      <c r="C3223" s="237" t="str">
        <f t="shared" si="1683"/>
        <v>-4.59977833106898E-08+0.00189993990655727i</v>
      </c>
      <c r="D3223" s="208" t="str">
        <f t="shared" si="1684"/>
        <v>-5.95700630965563+0.0145662059502724i</v>
      </c>
      <c r="E3223" t="str">
        <f t="shared" si="1685"/>
        <v>2870</v>
      </c>
      <c r="F3223" t="str">
        <f t="shared" si="1686"/>
        <v>0.777000777000777</v>
      </c>
      <c r="G3223" t="str">
        <f t="shared" si="1681"/>
        <v>0.777000777000777</v>
      </c>
      <c r="H3223" t="str">
        <f t="shared" si="1687"/>
        <v>9.12410940503136+0.29060091355231i</v>
      </c>
      <c r="I3223" t="str">
        <f t="shared" si="1688"/>
        <v>5061.89116309655i</v>
      </c>
      <c r="J3223" t="str">
        <f t="shared" si="1682"/>
        <v>-34681.9437702266+1107.37980596831i</v>
      </c>
      <c r="K3223" t="str">
        <f t="shared" si="1689"/>
        <v>0.00465543220118329-0.145803126404638i</v>
      </c>
      <c r="L3223" t="str">
        <f t="shared" si="1690"/>
        <v>0.00035413973470242-0.00940263360574631i</v>
      </c>
      <c r="M3223" t="str">
        <f t="shared" si="1691"/>
        <v>0.00500957193588571-0.155205760010384i</v>
      </c>
      <c r="N3223" t="str">
        <f t="shared" si="1692"/>
        <v>-13.2067768370631i</v>
      </c>
      <c r="O3223" t="str">
        <f t="shared" si="1693"/>
        <v>0.801853097364331-0.597521221587341i</v>
      </c>
      <c r="P3223" t="str">
        <f t="shared" si="1694"/>
        <v>0.198146902635669+0.597521221587341i</v>
      </c>
      <c r="Q3223" t="str">
        <f t="shared" si="1695"/>
        <v>-0.198146902635669+12.6092556154758i</v>
      </c>
      <c r="R3223" t="str">
        <f t="shared" si="1696"/>
        <v>0.0471289290658334-0.0164550041875546i</v>
      </c>
      <c r="S3223" t="str">
        <f t="shared" si="1697"/>
        <v>1.36472095075335i</v>
      </c>
      <c r="T3223" t="str">
        <f t="shared" si="1698"/>
        <v>0.0224564889594899+0.0643178368827114i</v>
      </c>
      <c r="U3223" t="str">
        <f t="shared" si="1699"/>
        <v>0.0000333333333333334-0.0000875685385294531i</v>
      </c>
      <c r="V3223" t="str">
        <f t="shared" si="1700"/>
        <v>6.66666666666667E-06-0.000875685385294531i</v>
      </c>
      <c r="W3223" t="str">
        <f t="shared" si="1701"/>
        <v>0.0000275653520575258-0.0000805217392253209i</v>
      </c>
      <c r="X3223" t="str">
        <f t="shared" si="1702"/>
        <v>0.0000276606072407923-0.0000804476584214934i</v>
      </c>
      <c r="Y3223" t="str">
        <f t="shared" si="1703"/>
        <v>0.009+8.09902586095449i</v>
      </c>
      <c r="Z3223" t="str">
        <f t="shared" si="1704"/>
        <v>-0.00011915140342908-0.0000411168279729173i</v>
      </c>
      <c r="AA3223" t="str">
        <f t="shared" si="1705"/>
        <v>0.00165157760865218-1.4816725484305i</v>
      </c>
      <c r="AB3223" t="str">
        <f t="shared" si="1706"/>
        <v>0.105914514580294+0.303350736821578i</v>
      </c>
      <c r="AC3223" t="str">
        <f t="shared" si="1707"/>
        <v>1.04761236803795-0.0149188853936538i</v>
      </c>
      <c r="AD3223" t="str">
        <f t="shared" si="1708"/>
        <v>0.0969575651057369+0.290944670875055i</v>
      </c>
      <c r="AE3223" t="str">
        <f t="shared" si="1709"/>
        <v>4.10092026591743E-07-0.0000386530533801001i</v>
      </c>
      <c r="AF3223" t="str">
        <f t="shared" si="1710"/>
        <v>-15.081115714687-0.276034707602038i</v>
      </c>
      <c r="AG3223" t="str">
        <f t="shared" si="1711"/>
        <v>1.00156110641091-0.000518307418451335i</v>
      </c>
      <c r="AH3223" t="str">
        <f t="shared" si="1712"/>
        <v>-0.0000171290926993445+0.000581900684094343i</v>
      </c>
      <c r="AI3223">
        <f t="shared" si="1713"/>
        <v>-64.6992610916556</v>
      </c>
      <c r="AJ3223">
        <f t="shared" si="1714"/>
        <v>91.686097684561148</v>
      </c>
      <c r="AK3223"/>
      <c r="AL3223"/>
      <c r="AM3223"/>
      <c r="AN3223"/>
    </row>
    <row r="3224" spans="1:40" x14ac:dyDescent="0.25">
      <c r="A3224"/>
      <c r="B3224">
        <f t="shared" si="1680"/>
        <v>1290000</v>
      </c>
      <c r="C3224" s="237" t="str">
        <f t="shared" si="1683"/>
        <v>-4.59264965592393E-08+0.00189846708492601i</v>
      </c>
      <c r="D3224" s="208" t="str">
        <f t="shared" si="1684"/>
        <v>-5.9570063091091+0.0145549143177661i</v>
      </c>
      <c r="E3224" t="str">
        <f t="shared" si="1685"/>
        <v>2870</v>
      </c>
      <c r="F3224" t="str">
        <f t="shared" si="1686"/>
        <v>0.777000777000777</v>
      </c>
      <c r="G3224" t="str">
        <f t="shared" si="1681"/>
        <v>0.777000777000777</v>
      </c>
      <c r="H3224" t="str">
        <f t="shared" si="1687"/>
        <v>9.12412483269869+0.290376170249259i</v>
      </c>
      <c r="I3224" t="str">
        <f t="shared" si="1688"/>
        <v>5065.81815391354i</v>
      </c>
      <c r="J3224" t="str">
        <f t="shared" si="1682"/>
        <v>-34735.7783663487+1108.23890589536i</v>
      </c>
      <c r="K3224" t="str">
        <f t="shared" si="1689"/>
        <v>0.0046482241961471-0.145690324185127i</v>
      </c>
      <c r="L3224" t="str">
        <f t="shared" si="1690"/>
        <v>0.000353591669924218-0.00939536536873445i</v>
      </c>
      <c r="M3224" t="str">
        <f t="shared" si="1691"/>
        <v>0.00500181586607132-0.155085689553861i</v>
      </c>
      <c r="N3224" t="str">
        <f t="shared" si="1692"/>
        <v>-13.2170225910096i</v>
      </c>
      <c r="O3224" t="str">
        <f t="shared" si="1693"/>
        <v>0.795689061974235-0.605705305123343i</v>
      </c>
      <c r="P3224" t="str">
        <f t="shared" si="1694"/>
        <v>0.204310938025765+0.605705305123343i</v>
      </c>
      <c r="Q3224" t="str">
        <f t="shared" si="1695"/>
        <v>-0.204310938025765+12.6113172858863i</v>
      </c>
      <c r="R3224" t="str">
        <f t="shared" si="1696"/>
        <v>0.0477537174170505-0.0169742414668315i</v>
      </c>
      <c r="S3224" t="str">
        <f t="shared" si="1697"/>
        <v>1.36577969470273i</v>
      </c>
      <c r="T3224" t="str">
        <f t="shared" si="1698"/>
        <v>0.0231830743283796+0.0652210575947797i</v>
      </c>
      <c r="U3224" t="str">
        <f t="shared" si="1699"/>
        <v>0.0000333333333333335-0.0000875006559414459i</v>
      </c>
      <c r="V3224" t="str">
        <f t="shared" si="1700"/>
        <v>6.66666666666667E-06-0.000875006559414459i</v>
      </c>
      <c r="W3224" t="str">
        <f t="shared" si="1701"/>
        <v>0.0000275652932476138-0.0000804607343965509i</v>
      </c>
      <c r="X3224" t="str">
        <f t="shared" si="1702"/>
        <v>0.0000276603850326996-0.0000803867100943778i</v>
      </c>
      <c r="Y3224" t="str">
        <f t="shared" si="1703"/>
        <v>0.009+8.10530904626167i</v>
      </c>
      <c r="Z3224" t="str">
        <f t="shared" si="1704"/>
        <v>-0.00011896883671403-0.0000410844215053984i</v>
      </c>
      <c r="AA3224" t="str">
        <f t="shared" si="1705"/>
        <v>0.00164901792807858-1.48052394537751i</v>
      </c>
      <c r="AB3224" t="str">
        <f t="shared" si="1706"/>
        <v>0.109341405435134+0.307610716351333i</v>
      </c>
      <c r="AC3224" t="str">
        <f t="shared" si="1707"/>
        <v>1.04825292563603-0.0154186750970764i</v>
      </c>
      <c r="AD3224" t="str">
        <f t="shared" si="1708"/>
        <v>0.0999702524330312+0.294921309192046i</v>
      </c>
      <c r="AE3224" t="str">
        <f t="shared" si="1709"/>
        <v>2.23326739804288E-07-0.0000391936650657162i</v>
      </c>
      <c r="AF3224" t="str">
        <f t="shared" si="1710"/>
        <v>-15.0811311418078-0.275821255931493i</v>
      </c>
      <c r="AG3224" t="str">
        <f t="shared" si="1711"/>
        <v>1.00158122654506-0.000534029719735231i</v>
      </c>
      <c r="AH3224" t="str">
        <f t="shared" si="1712"/>
        <v>-0.0000144707058600524+0.000590082422744689i</v>
      </c>
      <c r="AI3224">
        <f t="shared" si="1713"/>
        <v>-64.579135431121955</v>
      </c>
      <c r="AJ3224">
        <f t="shared" si="1714"/>
        <v>91.404793965954852</v>
      </c>
      <c r="AK3224"/>
      <c r="AL3224"/>
      <c r="AM3224"/>
      <c r="AN3224"/>
    </row>
    <row r="3225" spans="1:40" x14ac:dyDescent="0.25">
      <c r="A3225"/>
      <c r="B3225">
        <f t="shared" ref="B3225:B3288" si="1715">B3224+1000</f>
        <v>1291000</v>
      </c>
      <c r="C3225" s="237" t="str">
        <f t="shared" si="1683"/>
        <v>-4.58553753983512E-08+0.00189699654497039i</v>
      </c>
      <c r="D3225" s="208" t="str">
        <f t="shared" si="1684"/>
        <v>-5.95700630856383+0.0145436401781063i</v>
      </c>
      <c r="E3225" t="str">
        <f t="shared" si="1685"/>
        <v>2870</v>
      </c>
      <c r="F3225" t="str">
        <f t="shared" si="1686"/>
        <v>0.777000777000777</v>
      </c>
      <c r="G3225" t="str">
        <f t="shared" si="1681"/>
        <v>0.777000777000777</v>
      </c>
      <c r="H3225" t="str">
        <f t="shared" si="1687"/>
        <v>9.12414022458538+0.290151773890249i</v>
      </c>
      <c r="I3225" t="str">
        <f t="shared" si="1688"/>
        <v>5069.74514473053i</v>
      </c>
      <c r="J3225" t="str">
        <f t="shared" si="1682"/>
        <v>-34789.6547108974+1109.09800582241i</v>
      </c>
      <c r="K3225" t="str">
        <f t="shared" si="1689"/>
        <v>0.00464103291304854-0.145577696199304i</v>
      </c>
      <c r="L3225" t="str">
        <f t="shared" si="1690"/>
        <v>0.000353044875836641-0.00938810834379353i</v>
      </c>
      <c r="M3225" t="str">
        <f t="shared" si="1691"/>
        <v>0.00499407778888518-0.154965804543098i</v>
      </c>
      <c r="N3225" t="str">
        <f t="shared" si="1692"/>
        <v>-13.2272683449561i</v>
      </c>
      <c r="O3225" t="str">
        <f t="shared" si="1693"/>
        <v>0.789441499478452-0.613825805014105i</v>
      </c>
      <c r="P3225" t="str">
        <f t="shared" si="1694"/>
        <v>0.210558500521548+0.613825805014105i</v>
      </c>
      <c r="Q3225" t="str">
        <f t="shared" si="1695"/>
        <v>-0.210558500521548+12.613442539942i</v>
      </c>
      <c r="R3225" t="str">
        <f t="shared" si="1696"/>
        <v>0.0483722733326219-0.0175006698736108i</v>
      </c>
      <c r="S3225" t="str">
        <f t="shared" si="1697"/>
        <v>1.36683843865211i</v>
      </c>
      <c r="T3225" t="str">
        <f t="shared" si="1698"/>
        <v>0.0239205882854122+0.066117082556014i</v>
      </c>
      <c r="U3225" t="str">
        <f t="shared" si="1699"/>
        <v>0.0000333333333333333-0.000087432878516239i</v>
      </c>
      <c r="V3225" t="str">
        <f t="shared" si="1700"/>
        <v>6.66666666666667E-06-0.00087432878516239i</v>
      </c>
      <c r="W3225" t="str">
        <f t="shared" si="1701"/>
        <v>0.0000275652343924094-0.0000803998251646536i</v>
      </c>
      <c r="X3225" t="str">
        <f t="shared" si="1702"/>
        <v>0.0000276601631590813-0.0000803258572752274i</v>
      </c>
      <c r="Y3225" t="str">
        <f t="shared" si="1703"/>
        <v>0.009+8.11159223156885i</v>
      </c>
      <c r="Z3225" t="str">
        <f t="shared" si="1704"/>
        <v>-0.000118786694071365-0.0000410520662098129i</v>
      </c>
      <c r="AA3225" t="str">
        <f t="shared" si="1705"/>
        <v>0.00164646419357344-1.47937712177075i</v>
      </c>
      <c r="AB3225" t="str">
        <f t="shared" si="1706"/>
        <v>0.112819840238376+0.311836757607923i</v>
      </c>
      <c r="AC3225" t="str">
        <f t="shared" si="1707"/>
        <v>1.0488874650871-0.015925880286036i</v>
      </c>
      <c r="AD3225" t="str">
        <f t="shared" si="1708"/>
        <v>0.103023564594168+0.298866664917441i</v>
      </c>
      <c r="AE3225" t="str">
        <f t="shared" si="1709"/>
        <v>3.12654665078631E-08-0.0000397307132885677i</v>
      </c>
      <c r="AF3225" t="str">
        <f t="shared" si="1710"/>
        <v>-15.0811465331492-0.275608133712143i</v>
      </c>
      <c r="AG3225" t="str">
        <f t="shared" si="1711"/>
        <v>1.00160114819476-0.000549945444949227i</v>
      </c>
      <c r="AH3225" t="str">
        <f t="shared" si="1712"/>
        <v>-0.0000117318262922597+0.000598211814323535i</v>
      </c>
      <c r="AI3225">
        <f t="shared" si="1713"/>
        <v>-64.461230261721369</v>
      </c>
      <c r="AJ3225">
        <f t="shared" si="1714"/>
        <v>91.123511705936608</v>
      </c>
      <c r="AK3225"/>
      <c r="AL3225"/>
      <c r="AM3225"/>
      <c r="AN3225"/>
    </row>
    <row r="3226" spans="1:40" x14ac:dyDescent="0.25">
      <c r="A3226"/>
      <c r="B3226">
        <f t="shared" si="1715"/>
        <v>1292000</v>
      </c>
      <c r="C3226" s="237" t="str">
        <f t="shared" si="1683"/>
        <v>-4.57844193155596E-08+0.0018955282813924i</v>
      </c>
      <c r="D3226" s="208" t="str">
        <f t="shared" si="1684"/>
        <v>-5.95700630801984+0.0145323834906751i</v>
      </c>
      <c r="E3226" t="str">
        <f t="shared" si="1685"/>
        <v>2870</v>
      </c>
      <c r="F3226" t="str">
        <f t="shared" si="1686"/>
        <v>0.777000777000777</v>
      </c>
      <c r="G3226" t="str">
        <f t="shared" si="1681"/>
        <v>0.777000777000777</v>
      </c>
      <c r="H3226" t="str">
        <f t="shared" si="1687"/>
        <v>9.12415558080197+0.289927723673461i</v>
      </c>
      <c r="I3226" t="str">
        <f t="shared" si="1688"/>
        <v>5073.67213554752i</v>
      </c>
      <c r="J3226" t="str">
        <f t="shared" si="1682"/>
        <v>-34843.5728038728+1109.95710574946i</v>
      </c>
      <c r="K3226" t="str">
        <f t="shared" si="1689"/>
        <v>0.00463385830021949-0.145465242044203i</v>
      </c>
      <c r="L3226" t="str">
        <f t="shared" si="1690"/>
        <v>0.000352499348516438-0.00938086250503679i</v>
      </c>
      <c r="M3226" t="str">
        <f t="shared" si="1691"/>
        <v>0.00498635764873593-0.15484610454924i</v>
      </c>
      <c r="N3226" t="str">
        <f t="shared" si="1692"/>
        <v>-13.2375140989026i</v>
      </c>
      <c r="O3226" t="str">
        <f t="shared" si="1693"/>
        <v>0.783111065712076-0.621881868813762i</v>
      </c>
      <c r="P3226" t="str">
        <f t="shared" si="1694"/>
        <v>0.216888934287924+0.621881868813762i</v>
      </c>
      <c r="Q3226" t="str">
        <f t="shared" si="1695"/>
        <v>-0.216888934287924+12.6156322300888i</v>
      </c>
      <c r="R3226" t="str">
        <f t="shared" si="1696"/>
        <v>0.0489845006608529-0.018034223436718i</v>
      </c>
      <c r="S3226" t="str">
        <f t="shared" si="1697"/>
        <v>1.3678971826015i</v>
      </c>
      <c r="T3226" t="str">
        <f t="shared" si="1698"/>
        <v>0.0246689634294925+0.067005760445122i</v>
      </c>
      <c r="U3226" t="str">
        <f t="shared" si="1699"/>
        <v>0.0000333333333333333-0.0000873652060096476i</v>
      </c>
      <c r="V3226" t="str">
        <f t="shared" si="1700"/>
        <v>6.66666666666667E-06-0.000873652060096476i</v>
      </c>
      <c r="W3226" t="str">
        <f t="shared" si="1701"/>
        <v>0.0000275651754919139-0.0000803390113076387i</v>
      </c>
      <c r="X3226" t="str">
        <f t="shared" si="1702"/>
        <v>0.0000276599416187636-0.0000802650997422595i</v>
      </c>
      <c r="Y3226" t="str">
        <f t="shared" si="1703"/>
        <v>0.009+8.11787541687602i</v>
      </c>
      <c r="Z3226" t="str">
        <f t="shared" si="1704"/>
        <v>-0.000118604974188655-0.0000410197619641412i</v>
      </c>
      <c r="AA3226" t="str">
        <f t="shared" si="1705"/>
        <v>0.00164391638673409-1.47823207347824i</v>
      </c>
      <c r="AB3226" t="str">
        <f t="shared" si="1706"/>
        <v>0.116349501097302+0.316028146894685i</v>
      </c>
      <c r="AC3226" t="str">
        <f t="shared" si="1707"/>
        <v>1.04951588769928-0.0164404376436806i</v>
      </c>
      <c r="AD3226" t="str">
        <f t="shared" si="1708"/>
        <v>0.106117174003161+0.302780323195888i</v>
      </c>
      <c r="AE3226" t="str">
        <f t="shared" si="1709"/>
        <v>-1.66047898696858E-07-0.0000402641536353979i</v>
      </c>
      <c r="AF3226" t="str">
        <f t="shared" si="1710"/>
        <v>-15.0811618888218-0.275395340182786i</v>
      </c>
      <c r="AG3226" t="str">
        <f t="shared" si="1711"/>
        <v>1.00162086959847-0.000566052393936931i</v>
      </c>
      <c r="AH3226" t="str">
        <f t="shared" si="1712"/>
        <v>-0.0000089131089393848+0.000606288188729701i</v>
      </c>
      <c r="AI3226">
        <f t="shared" si="1713"/>
        <v>-64.345479338726392</v>
      </c>
      <c r="AJ3226">
        <f t="shared" si="1714"/>
        <v>90.842250844966429</v>
      </c>
      <c r="AK3226"/>
      <c r="AL3226"/>
      <c r="AM3226"/>
      <c r="AN3226"/>
    </row>
    <row r="3227" spans="1:40" x14ac:dyDescent="0.25">
      <c r="A3227"/>
      <c r="B3227">
        <f t="shared" si="1715"/>
        <v>1293000</v>
      </c>
      <c r="C3227" s="237" t="str">
        <f t="shared" si="1683"/>
        <v>-4.57136278003799E-08+0.00189406228891044i</v>
      </c>
      <c r="D3227" s="208" t="str">
        <f t="shared" si="1684"/>
        <v>-5.95700630747711+0.01452114421498i</v>
      </c>
      <c r="E3227" t="str">
        <f t="shared" si="1685"/>
        <v>2870</v>
      </c>
      <c r="F3227" t="str">
        <f t="shared" si="1686"/>
        <v>0.777000777000777</v>
      </c>
      <c r="G3227" t="str">
        <f t="shared" si="1681"/>
        <v>0.777000777000777</v>
      </c>
      <c r="H3227" t="str">
        <f t="shared" si="1687"/>
        <v>9.12417090145854+0.289704018799548i</v>
      </c>
      <c r="I3227" t="str">
        <f t="shared" si="1688"/>
        <v>5077.5991263645i</v>
      </c>
      <c r="J3227" t="str">
        <f t="shared" si="1682"/>
        <v>-34897.5326452747+1110.81620567651i</v>
      </c>
      <c r="K3227" t="str">
        <f t="shared" si="1689"/>
        <v>0.00462670030619123-0.145352961318095i</v>
      </c>
      <c r="L3227" t="str">
        <f t="shared" si="1690"/>
        <v>0.000351955084055474-0.00937362782665687i</v>
      </c>
      <c r="M3227" t="str">
        <f t="shared" si="1691"/>
        <v>0.0049786553902467-0.154726589144752i</v>
      </c>
      <c r="N3227" t="str">
        <f t="shared" si="1692"/>
        <v>-13.2477598528492i</v>
      </c>
      <c r="O3227" t="str">
        <f t="shared" si="1693"/>
        <v>0.776698425209519-0.629872650840671i</v>
      </c>
      <c r="P3227" t="str">
        <f t="shared" si="1694"/>
        <v>0.223301574790481+0.629872650840671i</v>
      </c>
      <c r="Q3227" t="str">
        <f t="shared" si="1695"/>
        <v>-0.223301574790481+12.6178872020085i</v>
      </c>
      <c r="R3227" t="str">
        <f t="shared" si="1696"/>
        <v>0.0495903039079292-0.018574834597519i</v>
      </c>
      <c r="S3227" t="str">
        <f t="shared" si="1697"/>
        <v>1.36895592655088i</v>
      </c>
      <c r="T3227" t="str">
        <f t="shared" si="1698"/>
        <v>0.025428129906976+0.0678869404342189i</v>
      </c>
      <c r="U3227" t="str">
        <f t="shared" si="1699"/>
        <v>0.0000333333333333334-0.0000872976381782405i</v>
      </c>
      <c r="V3227" t="str">
        <f t="shared" si="1700"/>
        <v>6.66666666666667E-06-0.000872976381782405i</v>
      </c>
      <c r="W3227" t="str">
        <f t="shared" si="1701"/>
        <v>0.0000275651165461277-0.0000802782926042008i</v>
      </c>
      <c r="X3227" t="str">
        <f t="shared" si="1702"/>
        <v>0.0000276597204105763-0.0000802044372743766i</v>
      </c>
      <c r="Y3227" t="str">
        <f t="shared" si="1703"/>
        <v>0.009+8.1241586021832i</v>
      </c>
      <c r="Z3227" t="str">
        <f t="shared" si="1704"/>
        <v>-0.000118423675758546-0.0000409875086467522i</v>
      </c>
      <c r="AA3227" t="str">
        <f t="shared" si="1705"/>
        <v>0.00164137448922899-1.47708879638078i</v>
      </c>
      <c r="AB3227" t="str">
        <f t="shared" si="1706"/>
        <v>0.119930058551913+0.320184172842082i</v>
      </c>
      <c r="AC3227" t="str">
        <f t="shared" si="1707"/>
        <v>1.05013809539445-0.016962282237676i</v>
      </c>
      <c r="AD3227" t="str">
        <f t="shared" si="1708"/>
        <v>0.109250748848733+0.306661872653776i</v>
      </c>
      <c r="AE3227" t="str">
        <f t="shared" si="1709"/>
        <v>-3.68569101014797E-07-0.0000407939421877608i</v>
      </c>
      <c r="AF3227" t="str">
        <f t="shared" si="1710"/>
        <v>-15.0811772089356-0.275182874584568i</v>
      </c>
      <c r="AG3227" t="str">
        <f t="shared" si="1711"/>
        <v>1.00164038901871-0.000582348350728813i</v>
      </c>
      <c r="AH3227" t="str">
        <f t="shared" si="1712"/>
        <v>-6.01521398948066E-06+0.000614310883312389i</v>
      </c>
      <c r="AI3227">
        <f t="shared" si="1713"/>
        <v>-64.231819431066896</v>
      </c>
      <c r="AJ3227">
        <f t="shared" si="1714"/>
        <v>90.561011321173936</v>
      </c>
      <c r="AK3227"/>
      <c r="AL3227"/>
      <c r="AM3227"/>
      <c r="AN3227"/>
    </row>
    <row r="3228" spans="1:40" x14ac:dyDescent="0.25">
      <c r="A3228"/>
      <c r="B3228">
        <f t="shared" si="1715"/>
        <v>1294000</v>
      </c>
      <c r="C3228" s="237" t="str">
        <f t="shared" si="1683"/>
        <v>-4.56430003442988E-08+0.00189259856225919i</v>
      </c>
      <c r="D3228" s="208" t="str">
        <f t="shared" si="1684"/>
        <v>-5.95700630693563+0.0145099223106538i</v>
      </c>
      <c r="E3228" t="str">
        <f t="shared" si="1685"/>
        <v>2870</v>
      </c>
      <c r="F3228" t="str">
        <f t="shared" si="1686"/>
        <v>0.777000777000777</v>
      </c>
      <c r="G3228" t="str">
        <f t="shared" si="1681"/>
        <v>0.777000777000777</v>
      </c>
      <c r="H3228" t="str">
        <f t="shared" si="1687"/>
        <v>9.12418618666474+0.289480658471613i</v>
      </c>
      <c r="I3228" t="str">
        <f t="shared" si="1688"/>
        <v>5081.52611718149i</v>
      </c>
      <c r="J3228" t="str">
        <f t="shared" si="1682"/>
        <v>-34951.5342351033+1111.67530560356i</v>
      </c>
      <c r="K3228" t="str">
        <f t="shared" si="1689"/>
        <v>0.00461955887969339-0.145240853620489i</v>
      </c>
      <c r="L3228" t="str">
        <f t="shared" si="1690"/>
        <v>0.000351412078560671-0.00936640428292573i</v>
      </c>
      <c r="M3228" t="str">
        <f t="shared" si="1691"/>
        <v>0.00497097095825406-0.154607257903415i</v>
      </c>
      <c r="N3228" t="str">
        <f t="shared" si="1692"/>
        <v>-13.2580056067957i</v>
      </c>
      <c r="O3228" t="str">
        <f t="shared" si="1693"/>
        <v>0.770204251134989-0.637797312265888i</v>
      </c>
      <c r="P3228" t="str">
        <f t="shared" si="1694"/>
        <v>0.229795748865011+0.637797312265888i</v>
      </c>
      <c r="Q3228" t="str">
        <f t="shared" si="1695"/>
        <v>-0.229795748865011+12.6202082945298i</v>
      </c>
      <c r="R3228" t="str">
        <f t="shared" si="1696"/>
        <v>0.0501895882693134-0.0191224342145912i</v>
      </c>
      <c r="S3228" t="str">
        <f t="shared" si="1697"/>
        <v>1.37001467050026i</v>
      </c>
      <c r="T3228" t="str">
        <f t="shared" si="1698"/>
        <v>0.0261980154096661+0.0687604722353271i</v>
      </c>
      <c r="U3228" t="str">
        <f t="shared" si="1699"/>
        <v>0.0000333333333333335-0.0000872301747793394i</v>
      </c>
      <c r="V3228" t="str">
        <f t="shared" si="1700"/>
        <v>6.66666666666667E-06-0.000872301747793394i</v>
      </c>
      <c r="W3228" t="str">
        <f t="shared" si="1701"/>
        <v>0.0000275650575550516-0.0000802176688337187i</v>
      </c>
      <c r="X3228" t="str">
        <f t="shared" si="1702"/>
        <v>0.0000276594995333542-0.0000801438696511639i</v>
      </c>
      <c r="Y3228" t="str">
        <f t="shared" si="1703"/>
        <v>0.009+8.13044178749039i</v>
      </c>
      <c r="Z3228" t="str">
        <f t="shared" si="1704"/>
        <v>-0.000118242797478728-0.0000409553061364036i</v>
      </c>
      <c r="AA3228" t="str">
        <f t="shared" si="1705"/>
        <v>0.00163883848279742-1.4759472863719i</v>
      </c>
      <c r="AB3228" t="str">
        <f t="shared" si="1706"/>
        <v>0.12356117156548+0.324304126627009i</v>
      </c>
      <c r="AC3228" t="str">
        <f t="shared" si="1707"/>
        <v>1.05075399073998-0.0174913475239675i</v>
      </c>
      <c r="AD3228" t="str">
        <f t="shared" si="1708"/>
        <v>0.112423953132192+0.310510905441806i</v>
      </c>
      <c r="AE3228" t="str">
        <f t="shared" si="1709"/>
        <v>-5.76253530906805E-07-0.0000413200355246857i</v>
      </c>
      <c r="AF3228" t="str">
        <f t="shared" si="1710"/>
        <v>-15.0811924936004-0.274970736160959i</v>
      </c>
      <c r="AG3228" t="str">
        <f t="shared" si="1711"/>
        <v>1.00165970474217-0.000598831083805529i</v>
      </c>
      <c r="AH3228" t="str">
        <f t="shared" si="1712"/>
        <v>-3.03880679311105E-06+0.000622279242905431i</v>
      </c>
      <c r="AI3228">
        <f t="shared" si="1713"/>
        <v>-64.120190141474126</v>
      </c>
      <c r="AJ3228">
        <f t="shared" si="1714"/>
        <v>90.279793070383207</v>
      </c>
      <c r="AK3228"/>
      <c r="AL3228"/>
      <c r="AM3228"/>
      <c r="AN3228"/>
    </row>
    <row r="3229" spans="1:40" x14ac:dyDescent="0.25">
      <c r="A3229"/>
      <c r="B3229">
        <f t="shared" si="1715"/>
        <v>1295000</v>
      </c>
      <c r="C3229" s="237" t="str">
        <f t="shared" si="1683"/>
        <v>-4.55725364407655E-08+0.00189113709618965i</v>
      </c>
      <c r="D3229" s="208" t="str">
        <f t="shared" si="1684"/>
        <v>-5.9570063063954+0.014498717737454i</v>
      </c>
      <c r="E3229" t="str">
        <f t="shared" si="1685"/>
        <v>2870</v>
      </c>
      <c r="F3229" t="str">
        <f t="shared" si="1686"/>
        <v>0.777000777000777</v>
      </c>
      <c r="G3229" t="str">
        <f t="shared" si="1681"/>
        <v>0.777000777000777</v>
      </c>
      <c r="H3229" t="str">
        <f t="shared" si="1687"/>
        <v>9.12420143652983+0.289257641895212i</v>
      </c>
      <c r="I3229" t="str">
        <f t="shared" si="1688"/>
        <v>5085.45310799848i</v>
      </c>
      <c r="J3229" t="str">
        <f t="shared" si="1682"/>
        <v>-35005.5775733585+1112.53440553062i</v>
      </c>
      <c r="K3229" t="str">
        <f t="shared" si="1689"/>
        <v>0.0046124339696532-0.145128918552124i</v>
      </c>
      <c r="L3229" t="str">
        <f t="shared" si="1690"/>
        <v>0.000350870328153937-0.00935919184819424i</v>
      </c>
      <c r="M3229" t="str">
        <f t="shared" si="1691"/>
        <v>0.00496330429780714-0.154488110400318i</v>
      </c>
      <c r="N3229" t="str">
        <f t="shared" si="1692"/>
        <v>-13.2682513607422i</v>
      </c>
      <c r="O3229" t="str">
        <f t="shared" si="1693"/>
        <v>0.763629225211466-0.645655021201676i</v>
      </c>
      <c r="P3229" t="str">
        <f t="shared" si="1694"/>
        <v>0.236370774788534+0.645655021201676i</v>
      </c>
      <c r="Q3229" t="str">
        <f t="shared" si="1695"/>
        <v>-0.236370774788534+12.6225963395405i</v>
      </c>
      <c r="R3229" t="str">
        <f t="shared" si="1696"/>
        <v>0.0507822596612586-0.0196769515691587i</v>
      </c>
      <c r="S3229" t="str">
        <f t="shared" si="1697"/>
        <v>1.37107341444964i</v>
      </c>
      <c r="T3229" t="str">
        <f t="shared" si="1698"/>
        <v>0.0269785451738866+0.06962620614723i</v>
      </c>
      <c r="U3229" t="str">
        <f t="shared" si="1699"/>
        <v>0.0000333333333333333-0.000087162815571015i</v>
      </c>
      <c r="V3229" t="str">
        <f t="shared" si="1700"/>
        <v>6.66666666666667E-06-0.00087162815571015i</v>
      </c>
      <c r="W3229" t="str">
        <f t="shared" si="1701"/>
        <v>0.0000275649985186862-0.0000801571397762522i</v>
      </c>
      <c r="X3229" t="str">
        <f t="shared" si="1702"/>
        <v>0.000027659278985936-0.0000800833966528872i</v>
      </c>
      <c r="Y3229" t="str">
        <f t="shared" si="1703"/>
        <v>0.009+8.13672497279756i</v>
      </c>
      <c r="Z3229" t="str">
        <f t="shared" si="1704"/>
        <v>-0.000118062338051922-0.0000409231543122391i</v>
      </c>
      <c r="AA3229" t="str">
        <f t="shared" si="1705"/>
        <v>0.00163630834924914-1.47480753935782i</v>
      </c>
      <c r="AB3229" t="str">
        <f t="shared" si="1706"/>
        <v>0.12724248752017+0.328387302193782i</v>
      </c>
      <c r="AC3229" t="str">
        <f t="shared" si="1707"/>
        <v>1.05136347698055-0.0180275653513034i</v>
      </c>
      <c r="AD3229" t="str">
        <f t="shared" si="1708"/>
        <v>0.115636446706023+0.314327017277471i</v>
      </c>
      <c r="AE3229" t="str">
        <f t="shared" si="1709"/>
        <v>-7.8905622957776E-07-0.0000418423907253347i</v>
      </c>
      <c r="AF3229" t="str">
        <f t="shared" si="1710"/>
        <v>-15.0812077429252-0.274758924157758i</v>
      </c>
      <c r="AG3229" t="str">
        <f t="shared" si="1711"/>
        <v>1.00167881507987-0.000615498346363849i</v>
      </c>
      <c r="AH3229" t="str">
        <f t="shared" si="1712"/>
        <v>1.54422191841566E-08+0.000630192619861372i</v>
      </c>
      <c r="AI3229">
        <f t="shared" si="1713"/>
        <v>-64.010533739840852</v>
      </c>
      <c r="AJ3229">
        <f t="shared" si="1714"/>
        <v>89.998596026107734</v>
      </c>
      <c r="AK3229"/>
      <c r="AL3229"/>
      <c r="AM3229"/>
      <c r="AN3229"/>
    </row>
    <row r="3230" spans="1:40" x14ac:dyDescent="0.25">
      <c r="A3230"/>
      <c r="B3230">
        <f t="shared" si="1715"/>
        <v>1296000</v>
      </c>
      <c r="C3230" s="237" t="str">
        <f t="shared" si="1683"/>
        <v>-4.55022355851833E-08+0.00188967788546897i</v>
      </c>
      <c r="D3230" s="208" t="str">
        <f t="shared" si="1684"/>
        <v>-5.95700630585644+0.0144875304552621i</v>
      </c>
      <c r="E3230" t="str">
        <f t="shared" si="1685"/>
        <v>2870</v>
      </c>
      <c r="F3230" t="str">
        <f t="shared" si="1686"/>
        <v>0.777000777000777</v>
      </c>
      <c r="G3230" t="str">
        <f t="shared" si="1681"/>
        <v>0.777000777000777</v>
      </c>
      <c r="H3230" t="str">
        <f t="shared" si="1687"/>
        <v>9.12421665116266+0.289034968278337i</v>
      </c>
      <c r="I3230" t="str">
        <f t="shared" si="1688"/>
        <v>5089.38009881547i</v>
      </c>
      <c r="J3230" t="str">
        <f t="shared" si="1682"/>
        <v>-35059.6626600403+1113.39350545766i</v>
      </c>
      <c r="K3230" t="str">
        <f t="shared" si="1689"/>
        <v>0.00460532552519427-0.145017155714965i</v>
      </c>
      <c r="L3230" t="str">
        <f t="shared" si="1690"/>
        <v>0.000350329828972087-0.00935199049689178i</v>
      </c>
      <c r="M3230" t="str">
        <f t="shared" si="1691"/>
        <v>0.00495565535416636-0.154369146211857i</v>
      </c>
      <c r="N3230" t="str">
        <f t="shared" si="1692"/>
        <v>-13.2784971146887i</v>
      </c>
      <c r="O3230" t="str">
        <f t="shared" si="1693"/>
        <v>0.756974037649371-0.653444952788533i</v>
      </c>
      <c r="P3230" t="str">
        <f t="shared" si="1694"/>
        <v>0.243025962350629+0.653444952788533i</v>
      </c>
      <c r="Q3230" t="str">
        <f t="shared" si="1695"/>
        <v>-0.243025962350629+12.6250521619002i</v>
      </c>
      <c r="R3230" t="str">
        <f t="shared" si="1696"/>
        <v>0.0513682247523093-0.0202383143711975i</v>
      </c>
      <c r="S3230" t="str">
        <f t="shared" si="1697"/>
        <v>1.37213215839902i</v>
      </c>
      <c r="T3230" t="str">
        <f t="shared" si="1698"/>
        <v>0.0277696419805091+0.0704839931025121i</v>
      </c>
      <c r="U3230" t="str">
        <f t="shared" si="1699"/>
        <v>0.0000333333333333333-0.0000870955603120869i</v>
      </c>
      <c r="V3230" t="str">
        <f t="shared" si="1700"/>
        <v>6.66666666666667E-06-0.000870955603120869i</v>
      </c>
      <c r="W3230" t="str">
        <f t="shared" si="1701"/>
        <v>0.0000275649394370323-0.0000800967052125423i</v>
      </c>
      <c r="X3230" t="str">
        <f t="shared" si="1702"/>
        <v>0.0000276590587671658-0.0000800230180604935i</v>
      </c>
      <c r="Y3230" t="str">
        <f t="shared" si="1703"/>
        <v>0.009+8.14300815810474i</v>
      </c>
      <c r="Z3230" t="str">
        <f t="shared" si="1704"/>
        <v>-0.000117882296185852-0.0000408910530537889i</v>
      </c>
      <c r="AA3230" t="str">
        <f t="shared" si="1705"/>
        <v>0.00163378407046406-1.4736695512574i</v>
      </c>
      <c r="AB3230" t="str">
        <f t="shared" si="1706"/>
        <v>0.130973642217175+0.332432996475996i</v>
      </c>
      <c r="AC3230" t="str">
        <f t="shared" si="1707"/>
        <v>1.05196645806996-0.0185708659664347i</v>
      </c>
      <c r="AD3230" t="str">
        <f t="shared" si="1708"/>
        <v>0.118887885312606+0.318109807486765i</v>
      </c>
      <c r="AE3230" t="str">
        <f t="shared" si="1709"/>
        <v>-1.00693189445837E-06-0.0000423609653715499i</v>
      </c>
      <c r="AF3230" t="str">
        <f t="shared" si="1710"/>
        <v>-15.0812229570191-0.274547437823075i</v>
      </c>
      <c r="AG3230" t="str">
        <f t="shared" si="1711"/>
        <v>1.00169771836727-0.000632347876582029i</v>
      </c>
      <c r="AH3230" t="str">
        <f t="shared" si="1712"/>
        <v>3.14685761920558E-06+0.000638050374084002i</v>
      </c>
      <c r="AI3230">
        <f t="shared" si="1713"/>
        <v>-63.902795008666828</v>
      </c>
      <c r="AJ3230">
        <f t="shared" si="1714"/>
        <v>89.717420119575621</v>
      </c>
      <c r="AK3230"/>
      <c r="AL3230"/>
      <c r="AM3230"/>
      <c r="AN3230"/>
    </row>
    <row r="3231" spans="1:40" x14ac:dyDescent="0.25">
      <c r="A3231"/>
      <c r="B3231">
        <f t="shared" si="1715"/>
        <v>1297000</v>
      </c>
      <c r="C3231" s="237" t="str">
        <f t="shared" si="1683"/>
        <v>-4.54320972748996E-08+0.00188822092488048i</v>
      </c>
      <c r="D3231" s="208" t="str">
        <f t="shared" si="1684"/>
        <v>-5.9570063053187+0.0144763604240837i</v>
      </c>
      <c r="E3231" t="str">
        <f t="shared" si="1685"/>
        <v>2870</v>
      </c>
      <c r="F3231" t="str">
        <f t="shared" si="1686"/>
        <v>0.777000777000777</v>
      </c>
      <c r="G3231" t="str">
        <f t="shared" si="1681"/>
        <v>0.777000777000777</v>
      </c>
      <c r="H3231" t="str">
        <f t="shared" si="1687"/>
        <v>9.12423183067157+0.288812636831405i</v>
      </c>
      <c r="I3231" t="str">
        <f t="shared" si="1688"/>
        <v>5093.30708963245i</v>
      </c>
      <c r="J3231" t="str">
        <f t="shared" si="1682"/>
        <v>-35113.7894951487+1114.25260538471i</v>
      </c>
      <c r="K3231" t="str">
        <f t="shared" si="1689"/>
        <v>0.00459823349563614-0.144905564712198i</v>
      </c>
      <c r="L3231" t="str">
        <f t="shared" si="1690"/>
        <v>0.000349790577166788-0.00934480020352614i</v>
      </c>
      <c r="M3231" t="str">
        <f t="shared" si="1691"/>
        <v>0.00494802407280293-0.154250364915724i</v>
      </c>
      <c r="N3231" t="str">
        <f t="shared" si="1692"/>
        <v>-13.2887428686352i</v>
      </c>
      <c r="O3231" t="str">
        <f t="shared" si="1693"/>
        <v>0.750239387074061-0.661166289281854i</v>
      </c>
      <c r="P3231" t="str">
        <f t="shared" si="1694"/>
        <v>0.249760612925939+0.661166289281854i</v>
      </c>
      <c r="Q3231" t="str">
        <f t="shared" si="1695"/>
        <v>-0.249760612925939+12.6275765793533i</v>
      </c>
      <c r="R3231" t="str">
        <f t="shared" si="1696"/>
        <v>0.0519473909948577-0.02080644876629i</v>
      </c>
      <c r="S3231" t="str">
        <f t="shared" si="1697"/>
        <v>1.3731909023484i</v>
      </c>
      <c r="T3231" t="str">
        <f t="shared" si="1698"/>
        <v>0.0285712261560475+0.0713336847148738i</v>
      </c>
      <c r="U3231" t="str">
        <f t="shared" si="1699"/>
        <v>0.0000333333333333333-0.0000870284087621163i</v>
      </c>
      <c r="V3231" t="str">
        <f t="shared" si="1700"/>
        <v>6.66666666666667E-06-0.000870284087621163i</v>
      </c>
      <c r="W3231" t="str">
        <f t="shared" si="1701"/>
        <v>0.0000275648803100908-0.0000800363649240041i</v>
      </c>
      <c r="X3231" t="str">
        <f t="shared" si="1702"/>
        <v>0.0000276588388758917-0.000079962733655602i</v>
      </c>
      <c r="Y3231" t="str">
        <f t="shared" si="1703"/>
        <v>0.009+8.14929134341192i</v>
      </c>
      <c r="Z3231" t="str">
        <f t="shared" si="1704"/>
        <v>-0.00011770267059322-0.0000408590022409662i</v>
      </c>
      <c r="AA3231" t="str">
        <f t="shared" si="1705"/>
        <v>0.00163126562839192-1.47253331800208i</v>
      </c>
      <c r="AB3231" t="str">
        <f t="shared" si="1706"/>
        <v>0.134754259881875+0.336440509619684i</v>
      </c>
      <c r="AC3231" t="str">
        <f t="shared" si="1707"/>
        <v>1.05256283870308-0.0191211780200632i</v>
      </c>
      <c r="AD3231" t="str">
        <f t="shared" si="1708"/>
        <v>0.122177920623495+0.321858879045618i</v>
      </c>
      <c r="AE3231" t="str">
        <f t="shared" si="1709"/>
        <v>-1.22983488471207E-06-0.0000428757175503616i</v>
      </c>
      <c r="AF3231" t="str">
        <f t="shared" si="1710"/>
        <v>-15.0812381359903-0.274336276407321i</v>
      </c>
      <c r="AG3231" t="str">
        <f t="shared" si="1711"/>
        <v>1.00171641296439-0.000649377397886943i</v>
      </c>
      <c r="AH3231" t="str">
        <f t="shared" si="1712"/>
        <v>0.000006354759063642+0.000645851873060239i</v>
      </c>
      <c r="AI3231">
        <f t="shared" si="1713"/>
        <v>-63.796921099541635</v>
      </c>
      <c r="AJ3231">
        <f t="shared" si="1714"/>
        <v>89.436265279740354</v>
      </c>
      <c r="AK3231"/>
      <c r="AL3231"/>
      <c r="AM3231"/>
      <c r="AN3231"/>
    </row>
    <row r="3232" spans="1:40" x14ac:dyDescent="0.25">
      <c r="A3232"/>
      <c r="B3232">
        <f t="shared" si="1715"/>
        <v>1298000</v>
      </c>
      <c r="C3232" s="237" t="str">
        <f t="shared" si="1683"/>
        <v>-4.53621210091973E-08+0.00188676620922354i</v>
      </c>
      <c r="D3232" s="208" t="str">
        <f t="shared" si="1684"/>
        <v>-5.95700630478222+0.0144652076040471i</v>
      </c>
      <c r="E3232" t="str">
        <f t="shared" si="1685"/>
        <v>2870</v>
      </c>
      <c r="F3232" t="str">
        <f t="shared" si="1686"/>
        <v>0.777000777000777</v>
      </c>
      <c r="G3232" t="str">
        <f t="shared" si="1681"/>
        <v>0.777000777000777</v>
      </c>
      <c r="H3232" t="str">
        <f t="shared" si="1687"/>
        <v>9.12424697516462+0.288590646767255i</v>
      </c>
      <c r="I3232" t="str">
        <f t="shared" si="1688"/>
        <v>5097.23408044944i</v>
      </c>
      <c r="J3232" t="str">
        <f t="shared" si="1682"/>
        <v>-35167.9580786838+1115.11170531177i</v>
      </c>
      <c r="K3232" t="str">
        <f t="shared" si="1689"/>
        <v>0.00459115783049304-0.144794145148228i</v>
      </c>
      <c r="L3232" t="str">
        <f t="shared" si="1690"/>
        <v>0.000349252568904477-0.00933762094268303i</v>
      </c>
      <c r="M3232" t="str">
        <f t="shared" si="1691"/>
        <v>0.00494041039939752-0.154131766090911i</v>
      </c>
      <c r="N3232" t="str">
        <f t="shared" si="1692"/>
        <v>-13.2989886225818i</v>
      </c>
      <c r="O3232" t="str">
        <f t="shared" si="1693"/>
        <v>0.743425980452422-0.668818220137845i</v>
      </c>
      <c r="P3232" t="str">
        <f t="shared" si="1694"/>
        <v>0.256574019547578+0.668818220137845i</v>
      </c>
      <c r="Q3232" t="str">
        <f t="shared" si="1695"/>
        <v>-0.256574019547578+12.630170402444i</v>
      </c>
      <c r="R3232" t="str">
        <f t="shared" si="1696"/>
        <v>0.0525196666567009-0.0213812793432091i</v>
      </c>
      <c r="S3232" t="str">
        <f t="shared" si="1697"/>
        <v>1.37424964629779i</v>
      </c>
      <c r="T3232" t="str">
        <f t="shared" si="1698"/>
        <v>0.0293832155747993+0.072175133326649i</v>
      </c>
      <c r="U3232" t="str">
        <f t="shared" si="1699"/>
        <v>0.0000333333333333335-0.0000869613606814061i</v>
      </c>
      <c r="V3232" t="str">
        <f t="shared" si="1700"/>
        <v>6.66666666666667E-06-0.000869613606814061i</v>
      </c>
      <c r="W3232" t="str">
        <f t="shared" si="1701"/>
        <v>0.0000275648211378625-0.0000799761186927263i</v>
      </c>
      <c r="X3232" t="str">
        <f t="shared" si="1702"/>
        <v>0.0000276586193109663-0.0000799025432205059i</v>
      </c>
      <c r="Y3232" t="str">
        <f t="shared" si="1703"/>
        <v>0.009+8.1555745287191i</v>
      </c>
      <c r="Z3232" t="str">
        <f t="shared" si="1704"/>
        <v>-0.000117523459991685-0.0000408270017540663i</v>
      </c>
      <c r="AA3232" t="str">
        <f t="shared" si="1705"/>
        <v>0.00162875300505197-1.47139883553583i</v>
      </c>
      <c r="AB3232" t="str">
        <f t="shared" si="1706"/>
        <v>0.138583953173938+0.340409145207429i</v>
      </c>
      <c r="AC3232" t="str">
        <f t="shared" si="1707"/>
        <v>1.05315252434777-0.0196784285735264i</v>
      </c>
      <c r="AD3232" t="str">
        <f t="shared" si="1708"/>
        <v>0.125506200279098+0.325573838620864i</v>
      </c>
      <c r="AE3232" t="str">
        <f t="shared" si="1709"/>
        <v>-0.0000014577192267569-0.0000433866058564395i</v>
      </c>
      <c r="AF3232" t="str">
        <f t="shared" si="1710"/>
        <v>-15.0812532799468-0.274125439163208i</v>
      </c>
      <c r="AG3232" t="str">
        <f t="shared" si="1711"/>
        <v>1.00173489725598-0.000666584619222121i</v>
      </c>
      <c r="AH3232" t="str">
        <f t="shared" si="1712"/>
        <v>9.63846137670497E-06+0.000653596491891205i</v>
      </c>
      <c r="AI3232">
        <f t="shared" si="1713"/>
        <v>-63.69286139973444</v>
      </c>
      <c r="AJ3232">
        <f t="shared" si="1714"/>
        <v>89.15513143329045</v>
      </c>
      <c r="AK3232"/>
      <c r="AL3232"/>
      <c r="AM3232"/>
      <c r="AN3232"/>
    </row>
    <row r="3233" spans="1:40" x14ac:dyDescent="0.25">
      <c r="A3233"/>
      <c r="B3233">
        <f t="shared" si="1715"/>
        <v>1299000</v>
      </c>
      <c r="C3233" s="237" t="str">
        <f t="shared" si="1683"/>
        <v>-4.52923062892861E-08+0.00188531373331358i</v>
      </c>
      <c r="D3233" s="208" t="str">
        <f t="shared" si="1684"/>
        <v>-5.95700630424697+0.0144540719554041i</v>
      </c>
      <c r="E3233" t="str">
        <f t="shared" si="1685"/>
        <v>2870</v>
      </c>
      <c r="F3233" t="str">
        <f t="shared" si="1686"/>
        <v>0.777000777000777</v>
      </c>
      <c r="G3233" t="str">
        <f t="shared" si="1681"/>
        <v>0.777000777000777</v>
      </c>
      <c r="H3233" t="str">
        <f t="shared" si="1687"/>
        <v>9.12426208474934+0.288368997301137i</v>
      </c>
      <c r="I3233" t="str">
        <f t="shared" si="1688"/>
        <v>5101.16107126643i</v>
      </c>
      <c r="J3233" t="str">
        <f t="shared" si="1682"/>
        <v>-35222.1684106455+1115.97080523882i</v>
      </c>
      <c r="K3233" t="str">
        <f t="shared" si="1689"/>
        <v>0.00458409847947297-0.144682896628669i</v>
      </c>
      <c r="L3233" t="str">
        <f t="shared" si="1690"/>
        <v>0.000348715800366305-0.00933045268902593i</v>
      </c>
      <c r="M3233" t="str">
        <f t="shared" si="1691"/>
        <v>0.00493281427983927-0.154013349317695i</v>
      </c>
      <c r="N3233" t="str">
        <f t="shared" si="1692"/>
        <v>-13.3092343765283i</v>
      </c>
      <c r="O3233" t="str">
        <f t="shared" si="1693"/>
        <v>0.73653453301892-0.676399942098313i</v>
      </c>
      <c r="P3233" t="str">
        <f t="shared" si="1694"/>
        <v>0.26346546698108+0.676399942098313i</v>
      </c>
      <c r="Q3233" t="str">
        <f t="shared" si="1695"/>
        <v>-0.26346546698108+12.63283443443i</v>
      </c>
      <c r="R3233" t="str">
        <f t="shared" si="1696"/>
        <v>0.0530849608525674-0.0219627291422103i</v>
      </c>
      <c r="S3233" t="str">
        <f t="shared" si="1697"/>
        <v>1.37530839024717i</v>
      </c>
      <c r="T3233" t="str">
        <f t="shared" si="1698"/>
        <v>0.0302055256620079+0.0730081920564785i</v>
      </c>
      <c r="U3233" t="str">
        <f t="shared" si="1699"/>
        <v>0.0000333333333333332-0.0000868944158309964i</v>
      </c>
      <c r="V3233" t="str">
        <f t="shared" si="1700"/>
        <v>6.66666666666667E-06-0.000868944158309964i</v>
      </c>
      <c r="W3233" t="str">
        <f t="shared" si="1701"/>
        <v>0.0000275647619203475-0.0000799159663014688i</v>
      </c>
      <c r="X3233" t="str">
        <f t="shared" si="1702"/>
        <v>0.000027658400071246-0.0000798424465381688i</v>
      </c>
      <c r="Y3233" t="str">
        <f t="shared" si="1703"/>
        <v>0.009+8.16185771402628i</v>
      </c>
      <c r="Z3233" t="str">
        <f t="shared" si="1704"/>
        <v>-0.000117344663103841-0.0000407950514737642i</v>
      </c>
      <c r="AA3233" t="str">
        <f t="shared" si="1705"/>
        <v>0.00162624618253266-1.47026609981513i</v>
      </c>
      <c r="AB3233" t="str">
        <f t="shared" si="1706"/>
        <v>0.142462323202231+0.344338210483213i</v>
      </c>
      <c r="AC3233" t="str">
        <f t="shared" si="1707"/>
        <v>1.05373542127681-0.0202425431061897i</v>
      </c>
      <c r="AD3233" t="str">
        <f t="shared" si="1708"/>
        <v>0.128872367928608+0.329254296610633i</v>
      </c>
      <c r="AE3233" t="str">
        <f t="shared" si="1709"/>
        <v>-1.69053861978793E-06-0.0000438935893944602i</v>
      </c>
      <c r="AF3233" t="str">
        <f t="shared" si="1710"/>
        <v>-15.0812683889963-0.273914925345733i</v>
      </c>
      <c r="AG3233" t="str">
        <f t="shared" si="1711"/>
        <v>1.00175316965157-0.00068396723531591i</v>
      </c>
      <c r="AH3233" t="str">
        <f t="shared" si="1712"/>
        <v>0.0000129972746326426+0.000661283613322129i</v>
      </c>
      <c r="AI3233">
        <f t="shared" si="1713"/>
        <v>-63.590567408053005</v>
      </c>
      <c r="AJ3233">
        <f t="shared" si="1714"/>
        <v>88.874018504675576</v>
      </c>
      <c r="AK3233"/>
      <c r="AL3233"/>
      <c r="AM3233"/>
      <c r="AN3233"/>
    </row>
    <row r="3234" spans="1:40" x14ac:dyDescent="0.25">
      <c r="A3234"/>
      <c r="B3234">
        <f t="shared" si="1715"/>
        <v>1300000</v>
      </c>
      <c r="C3234" s="237" t="str">
        <f t="shared" si="1683"/>
        <v>-4.52226526182932E-08+0.00188386349198193i</v>
      </c>
      <c r="D3234" s="208" t="str">
        <f t="shared" si="1684"/>
        <v>-5.95700630371297+0.0144429534385281i</v>
      </c>
      <c r="E3234" t="str">
        <f t="shared" si="1685"/>
        <v>2870</v>
      </c>
      <c r="F3234" t="str">
        <f t="shared" si="1686"/>
        <v>0.777000777000777</v>
      </c>
      <c r="G3234" t="str">
        <f t="shared" si="1681"/>
        <v>0.777000777000777</v>
      </c>
      <c r="H3234" t="str">
        <f t="shared" si="1687"/>
        <v>9.12427715953292+0.288147687650697i</v>
      </c>
      <c r="I3234" t="str">
        <f t="shared" si="1688"/>
        <v>5105.08806208341i</v>
      </c>
      <c r="J3234" t="str">
        <f t="shared" si="1682"/>
        <v>-35276.4204910336+1116.82990516586i</v>
      </c>
      <c r="K3234" t="str">
        <f t="shared" si="1689"/>
        <v>0.00457705539247707-0.144571818760347i</v>
      </c>
      <c r="L3234" t="str">
        <f t="shared" si="1690"/>
        <v>0.000348180267748068-0.00932329541729574i</v>
      </c>
      <c r="M3234" t="str">
        <f t="shared" si="1691"/>
        <v>0.00492523566022514-0.153895114177643i</v>
      </c>
      <c r="N3234" t="str">
        <f t="shared" si="1692"/>
        <v>-13.3194801304748i</v>
      </c>
      <c r="O3234" t="str">
        <f t="shared" si="1693"/>
        <v>0.729565768200119-0.683910659275442i</v>
      </c>
      <c r="P3234" t="str">
        <f t="shared" si="1694"/>
        <v>0.270434231799881+0.683910659275442i</v>
      </c>
      <c r="Q3234" t="str">
        <f t="shared" si="1695"/>
        <v>-0.270434231799881+12.6355694711994i</v>
      </c>
      <c r="R3234" t="str">
        <f t="shared" si="1696"/>
        <v>0.0536431835756591-0.0225507196641148i</v>
      </c>
      <c r="S3234" t="str">
        <f t="shared" si="1697"/>
        <v>1.37636713419655i</v>
      </c>
      <c r="T3234" t="str">
        <f t="shared" si="1698"/>
        <v>0.0310380693981675+0.0738327148472094i</v>
      </c>
      <c r="U3234" t="str">
        <f t="shared" si="1699"/>
        <v>0.0000333333333333333-0.0000868275739726651i</v>
      </c>
      <c r="V3234" t="str">
        <f t="shared" si="1700"/>
        <v>6.66666666666667E-06-0.000868275739726651i</v>
      </c>
      <c r="W3234" t="str">
        <f t="shared" si="1701"/>
        <v>0.0000275647026575472-0.0000798559075336612i</v>
      </c>
      <c r="X3234" t="str">
        <f t="shared" si="1702"/>
        <v>0.0000276581811555928-0.0000797824433922227i</v>
      </c>
      <c r="Y3234" t="str">
        <f t="shared" si="1703"/>
        <v>0.009+8.16814089933346i</v>
      </c>
      <c r="Z3234" t="str">
        <f t="shared" si="1704"/>
        <v>-0.000117166278657192-0.0000407631512811157i</v>
      </c>
      <c r="AA3234" t="str">
        <f t="shared" si="1705"/>
        <v>0.00162374514299128-1.46913510680889i</v>
      </c>
      <c r="AB3234" t="str">
        <f t="shared" si="1706"/>
        <v>0.146388959545128+0.348227016578333i</v>
      </c>
      <c r="AC3234" t="str">
        <f t="shared" si="1707"/>
        <v>1.05431143659988-0.0208134455236384i</v>
      </c>
      <c r="AD3234" t="str">
        <f t="shared" si="1708"/>
        <v>0.132276063270649+0.332899867184593i</v>
      </c>
      <c r="AE3234" t="str">
        <f t="shared" si="1709"/>
        <v>-1.92824644133637E-06-0.0000443966277814641i</v>
      </c>
      <c r="AF3234" t="str">
        <f t="shared" si="1710"/>
        <v>-15.0812834632459-0.273704734212169i</v>
      </c>
      <c r="AG3234" t="str">
        <f t="shared" si="1711"/>
        <v>1.00177122858566-0.000701522926952166i</v>
      </c>
      <c r="AH3234" t="str">
        <f t="shared" si="1712"/>
        <v>0.0000164305042386525+0.000668912627772006i</v>
      </c>
      <c r="AI3234">
        <f t="shared" si="1713"/>
        <v>-63.489992619198091</v>
      </c>
      <c r="AJ3234">
        <f t="shared" si="1714"/>
        <v>88.592926416102884</v>
      </c>
      <c r="AK3234"/>
      <c r="AL3234"/>
      <c r="AM3234"/>
      <c r="AN3234"/>
    </row>
    <row r="3235" spans="1:40" x14ac:dyDescent="0.25">
      <c r="A3235"/>
      <c r="B3235">
        <f t="shared" si="1715"/>
        <v>1301000</v>
      </c>
      <c r="C3235" s="237" t="str">
        <f t="shared" si="1683"/>
        <v>-4.51531595012548E-08+0.00188241548007585i</v>
      </c>
      <c r="D3235" s="208" t="str">
        <f t="shared" si="1684"/>
        <v>-5.95700630318019+0.0144318520139149i</v>
      </c>
      <c r="E3235" t="str">
        <f t="shared" si="1685"/>
        <v>2870</v>
      </c>
      <c r="F3235" t="str">
        <f t="shared" si="1686"/>
        <v>0.777000777000777</v>
      </c>
      <c r="G3235" t="str">
        <f t="shared" si="1681"/>
        <v>0.777000777000777</v>
      </c>
      <c r="H3235" t="str">
        <f t="shared" si="1687"/>
        <v>9.12429219962209+0.287926717035978i</v>
      </c>
      <c r="I3235" t="str">
        <f t="shared" si="1688"/>
        <v>5109.0150529004i</v>
      </c>
      <c r="J3235" t="str">
        <f t="shared" si="1682"/>
        <v>-35330.7143198486+1117.68900509291i</v>
      </c>
      <c r="K3235" t="str">
        <f t="shared" si="1689"/>
        <v>0.0045700285195985-0.144460911151285i</v>
      </c>
      <c r="L3235" t="str">
        <f t="shared" si="1690"/>
        <v>0.000347645967260124-0.00931614910231039i</v>
      </c>
      <c r="M3235" t="str">
        <f t="shared" si="1691"/>
        <v>0.00491767448685862-0.153777060253595i</v>
      </c>
      <c r="N3235" t="str">
        <f t="shared" si="1692"/>
        <v>-13.3297258844213i</v>
      </c>
      <c r="O3235" t="str">
        <f t="shared" si="1693"/>
        <v>0.722520417539009-0.691349583235035i</v>
      </c>
      <c r="P3235" t="str">
        <f t="shared" si="1694"/>
        <v>0.277479582460991+0.691349583235035i</v>
      </c>
      <c r="Q3235" t="str">
        <f t="shared" si="1695"/>
        <v>-0.277479582460991+12.6383763011863i</v>
      </c>
      <c r="R3235" t="str">
        <f t="shared" si="1696"/>
        <v>0.0541942457290935-0.0231451708800783i</v>
      </c>
      <c r="S3235" t="str">
        <f t="shared" si="1697"/>
        <v>1.37742587814593i</v>
      </c>
      <c r="T3235" t="str">
        <f t="shared" si="1698"/>
        <v>0.0318807573243295+0.0746485565138529i</v>
      </c>
      <c r="U3235" t="str">
        <f t="shared" si="1699"/>
        <v>0.0000333333333333333-0.0000867608348689199i</v>
      </c>
      <c r="V3235" t="str">
        <f t="shared" si="1700"/>
        <v>6.66666666666667E-06-0.000867608348689199i</v>
      </c>
      <c r="W3235" t="str">
        <f t="shared" si="1701"/>
        <v>0.000027564643349462-0.0000797959421733973i</v>
      </c>
      <c r="X3235" t="str">
        <f t="shared" si="1702"/>
        <v>0.0000276579625628721-0.0000797225335669641i</v>
      </c>
      <c r="Y3235" t="str">
        <f t="shared" si="1703"/>
        <v>0.009+8.17442408464064i</v>
      </c>
      <c r="Z3235" t="str">
        <f t="shared" si="1704"/>
        <v>-0.000116988305384133-0.0000407313010575529i</v>
      </c>
      <c r="AA3235" t="str">
        <f t="shared" si="1705"/>
        <v>0.00162124986865372-1.46800585249843i</v>
      </c>
      <c r="AB3235" t="str">
        <f t="shared" si="1706"/>
        <v>0.150363440275537+0.352074878737587i</v>
      </c>
      <c r="AC3235" t="str">
        <f t="shared" si="1707"/>
        <v>1.05488047829541-0.0213910581665574i</v>
      </c>
      <c r="AD3235" t="str">
        <f t="shared" si="1708"/>
        <v>0.135716922093993+0.336510168323427i</v>
      </c>
      <c r="AE3235" t="str">
        <f t="shared" si="1709"/>
        <v>-2.17079575281741E-06-0.0000448956811491022i</v>
      </c>
      <c r="AF3235" t="str">
        <f t="shared" si="1710"/>
        <v>-15.0812985028023-0.273494865022063i</v>
      </c>
      <c r="AG3235" t="str">
        <f t="shared" si="1711"/>
        <v>1.00178907251779-0.000719249361240114i</v>
      </c>
      <c r="AH3235" t="str">
        <f t="shared" si="1712"/>
        <v>0.000019937451017507+0.00067648293336173i</v>
      </c>
      <c r="AI3235">
        <f t="shared" si="1713"/>
        <v>-63.391092415941024</v>
      </c>
      <c r="AJ3235">
        <f t="shared" si="1714"/>
        <v>88.311855087562478</v>
      </c>
      <c r="AK3235"/>
      <c r="AL3235"/>
      <c r="AM3235"/>
      <c r="AN3235"/>
    </row>
    <row r="3236" spans="1:40" x14ac:dyDescent="0.25">
      <c r="A3236"/>
      <c r="B3236">
        <f t="shared" si="1715"/>
        <v>1302000</v>
      </c>
      <c r="C3236" s="237" t="str">
        <f t="shared" si="1683"/>
        <v>-4.50838264451067E-08+0.00188096969245841i</v>
      </c>
      <c r="D3236" s="208" t="str">
        <f t="shared" si="1684"/>
        <v>-5.95700630264863+0.0144207676421811i</v>
      </c>
      <c r="E3236" t="str">
        <f t="shared" si="1685"/>
        <v>2870</v>
      </c>
      <c r="F3236" t="str">
        <f t="shared" si="1686"/>
        <v>0.777000777000777</v>
      </c>
      <c r="G3236" t="str">
        <f t="shared" si="1681"/>
        <v>0.777000777000777</v>
      </c>
      <c r="H3236" t="str">
        <f t="shared" si="1687"/>
        <v>9.12430720512318+0.287706084679401i</v>
      </c>
      <c r="I3236" t="str">
        <f t="shared" si="1688"/>
        <v>5112.94204371739i</v>
      </c>
      <c r="J3236" t="str">
        <f t="shared" si="1682"/>
        <v>-35385.0498970902+1118.54810501997i</v>
      </c>
      <c r="K3236" t="str">
        <f t="shared" si="1689"/>
        <v>0.00456301781112172-0.14435017341071i</v>
      </c>
      <c r="L3236" t="str">
        <f t="shared" si="1690"/>
        <v>0.000347112895127351-0.00930901371896475i</v>
      </c>
      <c r="M3236" t="str">
        <f t="shared" si="1691"/>
        <v>0.00491013070624907-0.153659187129675i</v>
      </c>
      <c r="N3236" t="str">
        <f t="shared" si="1692"/>
        <v>-13.3399716383678i</v>
      </c>
      <c r="O3236" t="str">
        <f t="shared" si="1693"/>
        <v>0.715399220618146-0.698715933079352i</v>
      </c>
      <c r="P3236" t="str">
        <f t="shared" si="1694"/>
        <v>0.284600779381854+0.698715933079352i</v>
      </c>
      <c r="Q3236" t="str">
        <f t="shared" si="1695"/>
        <v>-0.284600779381854+12.6412557052884i</v>
      </c>
      <c r="R3236" t="str">
        <f t="shared" si="1696"/>
        <v>0.0547380591573005-0.0237460012421308i</v>
      </c>
      <c r="S3236" t="str">
        <f t="shared" si="1697"/>
        <v>1.37848462209531i</v>
      </c>
      <c r="T3236" t="str">
        <f t="shared" si="1698"/>
        <v>0.0327334975485334+0.0754555727916821i</v>
      </c>
      <c r="U3236" t="str">
        <f t="shared" si="1699"/>
        <v>0.0000333333333333335-0.0000866941982829993i</v>
      </c>
      <c r="V3236" t="str">
        <f t="shared" si="1700"/>
        <v>6.66666666666667E-06-0.000866941982829993i</v>
      </c>
      <c r="W3236" t="str">
        <f t="shared" si="1701"/>
        <v>0.000027564583996093-0.0000797360700054353i</v>
      </c>
      <c r="X3236" t="str">
        <f t="shared" si="1702"/>
        <v>0.0000276577442919544-0.0000796627168473528i</v>
      </c>
      <c r="Y3236" t="str">
        <f t="shared" si="1703"/>
        <v>0.009+8.18070726994782i</v>
      </c>
      <c r="Z3236" t="str">
        <f t="shared" si="1704"/>
        <v>-0.000116810742021924-0.0000406995006848846i</v>
      </c>
      <c r="AA3236" t="str">
        <f t="shared" si="1705"/>
        <v>0.00161876034181404-1.46687833287738i</v>
      </c>
      <c r="AB3236" t="str">
        <f t="shared" si="1706"/>
        <v>0.154385331991226+0.355881116546127i</v>
      </c>
      <c r="AC3236" t="str">
        <f t="shared" si="1707"/>
        <v>1.05544245524248-0.0219753018203895i</v>
      </c>
      <c r="AD3236" t="str">
        <f t="shared" si="1708"/>
        <v>0.139194576318812+0.340084821857986i</v>
      </c>
      <c r="AE3236" t="str">
        <f t="shared" si="1709"/>
        <v>-2.41813930509977E-06-0.0000453907101458448i</v>
      </c>
      <c r="AF3236" t="str">
        <f t="shared" si="1710"/>
        <v>-15.0813135077718-0.27328531703722i</v>
      </c>
      <c r="AG3236" t="str">
        <f t="shared" si="1711"/>
        <v>1.00180669993265-0.000737144191885761i</v>
      </c>
      <c r="AH3236" t="str">
        <f t="shared" si="1712"/>
        <v>0.0000235174112903644+0.00068399393594166i</v>
      </c>
      <c r="AI3236">
        <f t="shared" si="1713"/>
        <v>-63.29382396848623</v>
      </c>
      <c r="AJ3236">
        <f t="shared" si="1714"/>
        <v>88.030804436839745</v>
      </c>
      <c r="AK3236"/>
      <c r="AL3236"/>
      <c r="AM3236"/>
      <c r="AN3236"/>
    </row>
    <row r="3237" spans="1:40" x14ac:dyDescent="0.25">
      <c r="A3237"/>
      <c r="B3237">
        <f t="shared" si="1715"/>
        <v>1303000</v>
      </c>
      <c r="C3237" s="237" t="str">
        <f t="shared" si="1683"/>
        <v>-4.50146529586768E-08+0.00187952612400845i</v>
      </c>
      <c r="D3237" s="208" t="str">
        <f t="shared" si="1684"/>
        <v>-5.9570063021183+0.0144097002840648i</v>
      </c>
      <c r="E3237" t="str">
        <f t="shared" si="1685"/>
        <v>2870</v>
      </c>
      <c r="F3237" t="str">
        <f t="shared" si="1686"/>
        <v>0.777000777000777</v>
      </c>
      <c r="G3237" t="str">
        <f t="shared" si="1681"/>
        <v>0.777000777000777</v>
      </c>
      <c r="H3237" t="str">
        <f t="shared" si="1687"/>
        <v>9.12432217614215+0.287485789805762i</v>
      </c>
      <c r="I3237" t="str">
        <f t="shared" si="1688"/>
        <v>5116.86903453438i</v>
      </c>
      <c r="J3237" t="str">
        <f t="shared" si="1682"/>
        <v>-35439.4272227582+1119.40720494702i</v>
      </c>
      <c r="K3237" t="str">
        <f t="shared" si="1689"/>
        <v>0.00455602321752147-0.14423960514904i</v>
      </c>
      <c r="L3237" t="str">
        <f t="shared" si="1690"/>
        <v>0.000346581047589056-0.0093018892422301i</v>
      </c>
      <c r="M3237" t="str">
        <f t="shared" si="1691"/>
        <v>0.00490260426511053-0.15354149439127i</v>
      </c>
      <c r="N3237" t="str">
        <f t="shared" si="1692"/>
        <v>-13.3502173923144i</v>
      </c>
      <c r="O3237" t="str">
        <f t="shared" si="1693"/>
        <v>0.70820292498194-0.706008935529165i</v>
      </c>
      <c r="P3237" t="str">
        <f t="shared" si="1694"/>
        <v>0.29179707501806+0.706008935529165i</v>
      </c>
      <c r="Q3237" t="str">
        <f t="shared" si="1695"/>
        <v>-0.29179707501806+12.6442084567852i</v>
      </c>
      <c r="R3237" t="str">
        <f t="shared" si="1696"/>
        <v>0.05527453667733-0.0243531276944618i</v>
      </c>
      <c r="S3237" t="str">
        <f t="shared" si="1697"/>
        <v>1.3795433660447i</v>
      </c>
      <c r="T3237" t="str">
        <f t="shared" si="1698"/>
        <v>0.0335961957533342+0.0762536203844051i</v>
      </c>
      <c r="U3237" t="str">
        <f t="shared" si="1699"/>
        <v>0.0000333333333333332-0.0000866276639788675i</v>
      </c>
      <c r="V3237" t="str">
        <f t="shared" si="1700"/>
        <v>6.66666666666667E-06-0.000866276639788682i</v>
      </c>
      <c r="W3237" t="str">
        <f t="shared" si="1701"/>
        <v>0.0000275645245974404-0.0000796762908151926i</v>
      </c>
      <c r="X3237" t="str">
        <f t="shared" si="1702"/>
        <v>0.0000276575263417135-0.0000796029930190072i</v>
      </c>
      <c r="Y3237" t="str">
        <f t="shared" si="1703"/>
        <v>0.009+8.186990455255i</v>
      </c>
      <c r="Z3237" t="str">
        <f t="shared" si="1704"/>
        <v>-0.000116633587312666-0.0000406677500452933i</v>
      </c>
      <c r="AA3237" t="str">
        <f t="shared" si="1705"/>
        <v>0.00161627654483427-1.46575254395171i</v>
      </c>
      <c r="AB3237" t="str">
        <f t="shared" si="1706"/>
        <v>0.158454189850333+0.359645054156664i</v>
      </c>
      <c r="AC3237" t="str">
        <f t="shared" si="1707"/>
        <v>1.05599727725263-0.0225660957257438i</v>
      </c>
      <c r="AD3237" t="str">
        <f t="shared" si="1708"/>
        <v>0.142708654038327+0.343623453507992i</v>
      </c>
      <c r="AE3237" t="str">
        <f t="shared" si="1709"/>
        <v>-2.67022954408877E-06-0.000045881675939135i</v>
      </c>
      <c r="AF3237" t="str">
        <f t="shared" si="1710"/>
        <v>-15.0813284782604-0.273076089521697i</v>
      </c>
      <c r="AG3237" t="str">
        <f t="shared" si="1711"/>
        <v>1.0018241093402-0.000755205059464241i</v>
      </c>
      <c r="AH3237" t="str">
        <f t="shared" si="1712"/>
        <v>0.0000271696769596495+0.000691445049118389i</v>
      </c>
      <c r="AI3237">
        <f t="shared" si="1713"/>
        <v>-63.198146140454512</v>
      </c>
      <c r="AJ3237">
        <f t="shared" si="1714"/>
        <v>87.749774379525206</v>
      </c>
      <c r="AK3237"/>
      <c r="AL3237"/>
      <c r="AM3237"/>
      <c r="AN3237"/>
    </row>
    <row r="3238" spans="1:40" x14ac:dyDescent="0.25">
      <c r="A3238"/>
      <c r="B3238">
        <f t="shared" si="1715"/>
        <v>1304000</v>
      </c>
      <c r="C3238" s="237" t="str">
        <f t="shared" si="1683"/>
        <v>-4.4945638552675E-08+0.00187808476962052i</v>
      </c>
      <c r="D3238" s="208" t="str">
        <f t="shared" si="1684"/>
        <v>-5.95700630158919+0.014398649900424i</v>
      </c>
      <c r="E3238" t="str">
        <f t="shared" si="1685"/>
        <v>2870</v>
      </c>
      <c r="F3238" t="str">
        <f t="shared" si="1686"/>
        <v>0.777000777000777</v>
      </c>
      <c r="G3238" t="str">
        <f t="shared" si="1681"/>
        <v>0.777000777000777</v>
      </c>
      <c r="H3238" t="str">
        <f t="shared" si="1687"/>
        <v>9.12433711278454+0.287265831642222i</v>
      </c>
      <c r="I3238" t="str">
        <f t="shared" si="1688"/>
        <v>5120.79602535136i</v>
      </c>
      <c r="J3238" t="str">
        <f t="shared" si="1682"/>
        <v>-35493.846296853+1120.26630487406i</v>
      </c>
      <c r="K3238" t="str">
        <f t="shared" si="1689"/>
        <v>0.00454904468946183-0.144129205977881i</v>
      </c>
      <c r="L3238" t="str">
        <f t="shared" si="1690"/>
        <v>0.000346050420898929-0.00929477564715404i</v>
      </c>
      <c r="M3238" t="str">
        <f t="shared" si="1691"/>
        <v>0.00489509511036076-0.153423981625035i</v>
      </c>
      <c r="N3238" t="str">
        <f t="shared" si="1692"/>
        <v>-13.3604631462609i</v>
      </c>
      <c r="O3238" t="str">
        <f t="shared" si="1693"/>
        <v>0.70093228605847-0.713227825004638i</v>
      </c>
      <c r="P3238" t="str">
        <f t="shared" si="1694"/>
        <v>0.29906771394153+0.713227825004638i</v>
      </c>
      <c r="Q3238" t="str">
        <f t="shared" si="1695"/>
        <v>-0.29906771394153+12.6472353212563i</v>
      </c>
      <c r="R3238" t="str">
        <f t="shared" si="1696"/>
        <v>0.0558035921100259-0.0249664656854219i</v>
      </c>
      <c r="S3238" t="str">
        <f t="shared" si="1697"/>
        <v>1.38060210999408i</v>
      </c>
      <c r="T3238" t="str">
        <f t="shared" si="1698"/>
        <v>0.0344687552043883+0.0770425570123507i</v>
      </c>
      <c r="U3238" t="str">
        <f t="shared" si="1699"/>
        <v>0.0000333333333333332-0.0000865612317212151i</v>
      </c>
      <c r="V3238" t="str">
        <f t="shared" si="1700"/>
        <v>6.66666666666667E-06-0.000865612317212151i</v>
      </c>
      <c r="W3238" t="str">
        <f t="shared" si="1701"/>
        <v>0.0000275644651535052-0.0000796166043887469i</v>
      </c>
      <c r="X3238" t="str">
        <f t="shared" si="1702"/>
        <v>0.0000276573087110286-0.000079543361868205i</v>
      </c>
      <c r="Y3238" t="str">
        <f t="shared" si="1703"/>
        <v>0.009+8.19327364056218i</v>
      </c>
      <c r="Z3238" t="str">
        <f t="shared" si="1704"/>
        <v>-0.000116456840003285-0.0000406360490213354i</v>
      </c>
      <c r="AA3238" t="str">
        <f t="shared" si="1705"/>
        <v>0.00161379846014403-1.46462848173962i</v>
      </c>
      <c r="AB3238" t="str">
        <f t="shared" si="1706"/>
        <v>0.162569557611854+0.363366020516731i</v>
      </c>
      <c r="AC3238" t="str">
        <f t="shared" si="1707"/>
        <v>1.05654485510148-0.0231633575895285i</v>
      </c>
      <c r="AD3238" t="str">
        <f t="shared" si="1708"/>
        <v>0.146258779560656+0.347125692920133i</v>
      </c>
      <c r="AE3238" t="str">
        <f t="shared" si="1709"/>
        <v>-2.92701861630347E-06-0.0000463685402174568i</v>
      </c>
      <c r="AF3238" t="str">
        <f t="shared" si="1710"/>
        <v>-15.0813434143737-0.272867181741798i</v>
      </c>
      <c r="AG3238" t="str">
        <f t="shared" si="1711"/>
        <v>1.00184129927581-0.000773429591691895i</v>
      </c>
      <c r="AH3238" t="str">
        <f t="shared" si="1712"/>
        <v>0.0000308935355917198+0.000698835694280231i</v>
      </c>
      <c r="AI3238">
        <f t="shared" si="1713"/>
        <v>-63.1040194009773</v>
      </c>
      <c r="AJ3238">
        <f t="shared" si="1714"/>
        <v>87.46876482904247</v>
      </c>
      <c r="AK3238"/>
      <c r="AL3238"/>
      <c r="AM3238"/>
      <c r="AN3238"/>
    </row>
    <row r="3239" spans="1:40" x14ac:dyDescent="0.25">
      <c r="A3239"/>
      <c r="B3239">
        <f t="shared" si="1715"/>
        <v>1305000</v>
      </c>
      <c r="C3239" s="237" t="str">
        <f t="shared" si="1683"/>
        <v>-4.48767827396852E-08+0.00187664562420483i</v>
      </c>
      <c r="D3239" s="208" t="str">
        <f t="shared" si="1684"/>
        <v>-5.9570063010613+0.014387616452237i</v>
      </c>
      <c r="E3239" t="str">
        <f t="shared" si="1685"/>
        <v>2870</v>
      </c>
      <c r="F3239" t="str">
        <f t="shared" si="1686"/>
        <v>0.777000777000777</v>
      </c>
      <c r="G3239" t="str">
        <f t="shared" si="1681"/>
        <v>0.777000777000777</v>
      </c>
      <c r="H3239" t="str">
        <f t="shared" si="1687"/>
        <v>9.12435201515547+0.287046209418296i</v>
      </c>
      <c r="I3239" t="str">
        <f t="shared" si="1688"/>
        <v>5124.72301616835i</v>
      </c>
      <c r="J3239" t="str">
        <f t="shared" si="1682"/>
        <v>-35548.3071193744+1121.12540480112i</v>
      </c>
      <c r="K3239" t="str">
        <f t="shared" si="1689"/>
        <v>0.00454208217779581-0.144018975510028i</v>
      </c>
      <c r="L3239" t="str">
        <f t="shared" si="1690"/>
        <v>0.000345521011324967-0.00928767290886016i</v>
      </c>
      <c r="M3239" t="str">
        <f t="shared" si="1691"/>
        <v>0.00488760318912078-0.153306648418888i</v>
      </c>
      <c r="N3239" t="str">
        <f t="shared" si="1692"/>
        <v>-13.3707089002074i</v>
      </c>
      <c r="O3239" t="str">
        <f t="shared" si="1693"/>
        <v>0.693588067079754-0.720371843706131i</v>
      </c>
      <c r="P3239" t="str">
        <f t="shared" si="1694"/>
        <v>0.306411932920246+0.720371843706131i</v>
      </c>
      <c r="Q3239" t="str">
        <f t="shared" si="1695"/>
        <v>-0.306411932920246+12.6503370565013i</v>
      </c>
      <c r="R3239" t="str">
        <f t="shared" si="1696"/>
        <v>0.0563251403111222-0.0255859291803327i</v>
      </c>
      <c r="S3239" t="str">
        <f t="shared" si="1697"/>
        <v>1.38166085394346i</v>
      </c>
      <c r="T3239" t="str">
        <f t="shared" si="1698"/>
        <v>0.0353510767602354+0.0778222414607503i</v>
      </c>
      <c r="U3239" t="str">
        <f t="shared" si="1699"/>
        <v>0.0000333333333333333-0.0000864949012754519i</v>
      </c>
      <c r="V3239" t="str">
        <f t="shared" si="1700"/>
        <v>6.66666666666667E-06-0.000864949012754519i</v>
      </c>
      <c r="W3239" t="str">
        <f t="shared" si="1701"/>
        <v>0.0000275644056642883-0.0000795570105128305i</v>
      </c>
      <c r="X3239" t="str">
        <f t="shared" si="1702"/>
        <v>0.0000276570913987828-0.0000794838231818788i</v>
      </c>
      <c r="Y3239" t="str">
        <f t="shared" si="1703"/>
        <v>0.009+8.19955682586936i</v>
      </c>
      <c r="Z3239" t="str">
        <f t="shared" si="1704"/>
        <v>-0.000116280498845505-0.0000406043974959389i</v>
      </c>
      <c r="AA3239" t="str">
        <f t="shared" si="1705"/>
        <v>0.00161132607024024-1.46350614227152i</v>
      </c>
      <c r="AB3239" t="str">
        <f t="shared" si="1706"/>
        <v>0.166730967681784+0.367043349596402i</v>
      </c>
      <c r="AC3239" t="str">
        <f t="shared" si="1707"/>
        <v>1.05708510056043-0.0237670035968993i</v>
      </c>
      <c r="AD3239" t="str">
        <f t="shared" si="1708"/>
        <v>0.149844573451367+0.350591173705991i</v>
      </c>
      <c r="AE3239" t="str">
        <f t="shared" si="1709"/>
        <v>-3.18845837449112E-06-0.0000468512651923925i</v>
      </c>
      <c r="AF3239" t="str">
        <f t="shared" si="1710"/>
        <v>-15.0813583162168-0.272658592966059i</v>
      </c>
      <c r="AG3239" t="str">
        <f t="shared" si="1711"/>
        <v>1.0018582683003-0.000791815403700874i</v>
      </c>
      <c r="AH3239" t="str">
        <f t="shared" si="1712"/>
        <v>0.0000346882704999509+0.000706165300622678i</v>
      </c>
      <c r="AI3239">
        <f t="shared" si="1713"/>
        <v>-63.011405742416137</v>
      </c>
      <c r="AJ3239">
        <f t="shared" si="1714"/>
        <v>87.187775696644962</v>
      </c>
      <c r="AK3239"/>
      <c r="AL3239"/>
      <c r="AM3239"/>
      <c r="AN3239"/>
    </row>
    <row r="3240" spans="1:40" x14ac:dyDescent="0.25">
      <c r="A3240"/>
      <c r="B3240">
        <f t="shared" si="1715"/>
        <v>1306000</v>
      </c>
      <c r="C3240" s="237" t="str">
        <f t="shared" si="1683"/>
        <v>-4.48080850341569E-08+0.00187520868268718i</v>
      </c>
      <c r="D3240" s="208" t="str">
        <f t="shared" si="1684"/>
        <v>-5.95700630053461+0.0143765999006017i</v>
      </c>
      <c r="E3240" t="str">
        <f t="shared" si="1685"/>
        <v>2870</v>
      </c>
      <c r="F3240" t="str">
        <f t="shared" si="1686"/>
        <v>0.777000777000777</v>
      </c>
      <c r="G3240" t="str">
        <f t="shared" si="1681"/>
        <v>0.777000777000777</v>
      </c>
      <c r="H3240" t="str">
        <f t="shared" si="1687"/>
        <v>9.12436688335963+0.286826922365844i</v>
      </c>
      <c r="I3240" t="str">
        <f t="shared" si="1688"/>
        <v>5128.65000698534i</v>
      </c>
      <c r="J3240" t="str">
        <f t="shared" si="1682"/>
        <v>-35602.8096903224+1121.98450472817i</v>
      </c>
      <c r="K3240" t="str">
        <f t="shared" si="1689"/>
        <v>0.00453513563356384-0.143908913359451i</v>
      </c>
      <c r="L3240" t="str">
        <f t="shared" si="1690"/>
        <v>0.000344992815149406-0.00928058100254756i</v>
      </c>
      <c r="M3240" t="str">
        <f t="shared" si="1691"/>
        <v>0.00488012844871325-0.153189494361999i</v>
      </c>
      <c r="N3240" t="str">
        <f t="shared" si="1692"/>
        <v>-13.3809546541539i</v>
      </c>
      <c r="O3240" t="str">
        <f t="shared" si="1693"/>
        <v>0.686171039001918-0.727440241693452i</v>
      </c>
      <c r="P3240" t="str">
        <f t="shared" si="1694"/>
        <v>0.313828960998082+0.727440241693452i</v>
      </c>
      <c r="Q3240" t="str">
        <f t="shared" si="1695"/>
        <v>-0.313828960998082+12.6535144124604i</v>
      </c>
      <c r="R3240" t="str">
        <f t="shared" si="1696"/>
        <v>0.0568390972021347-0.0262114306749824i</v>
      </c>
      <c r="S3240" t="str">
        <f t="shared" si="1697"/>
        <v>1.38271959789284i</v>
      </c>
      <c r="T3240" t="str">
        <f t="shared" si="1698"/>
        <v>0.0362430588831077+0.0785925336279277i</v>
      </c>
      <c r="U3240" t="str">
        <f t="shared" si="1699"/>
        <v>0.0000333333333333334-0.0000864286724077067i</v>
      </c>
      <c r="V3240" t="str">
        <f t="shared" si="1700"/>
        <v>6.66666666666667E-06-0.000864286724077067i</v>
      </c>
      <c r="W3240" t="str">
        <f t="shared" si="1701"/>
        <v>0.0000275643461297903-0.0000794975089748288i</v>
      </c>
      <c r="X3240" t="str">
        <f t="shared" si="1702"/>
        <v>0.0000276568744038633-0.000079424376747613i</v>
      </c>
      <c r="Y3240" t="str">
        <f t="shared" si="1703"/>
        <v>0.009+8.20584001117654i</v>
      </c>
      <c r="Z3240" t="str">
        <f t="shared" si="1704"/>
        <v>-0.000116104562595829-0.0000405727953524012i</v>
      </c>
      <c r="AA3240" t="str">
        <f t="shared" si="1705"/>
        <v>0.00160885935768682-1.46238552158999i</v>
      </c>
      <c r="AB3240" t="str">
        <f t="shared" si="1706"/>
        <v>0.170937941164092+0.370676380615577i</v>
      </c>
      <c r="AC3240" t="str">
        <f t="shared" si="1707"/>
        <v>1.05761792642808-0.0243769484239003i</v>
      </c>
      <c r="AD3240" t="str">
        <f t="shared" si="1708"/>
        <v>0.153465652576053+0.354019533479158i</v>
      </c>
      <c r="AE3240" t="str">
        <f t="shared" si="1709"/>
        <v>-3.45450038322361E-06-0.0000473298136005679i</v>
      </c>
      <c r="AF3240" t="str">
        <f t="shared" si="1710"/>
        <v>-15.0813731838942-0.272450322465242i</v>
      </c>
      <c r="AG3240" t="str">
        <f t="shared" si="1711"/>
        <v>1.00187501500007-0.000810360098312602i</v>
      </c>
      <c r="AH3240" t="str">
        <f t="shared" si="1712"/>
        <v>0.000038553160827436+0.000713433305172132i</v>
      </c>
      <c r="AI3240">
        <f t="shared" si="1713"/>
        <v>-62.92026860330121</v>
      </c>
      <c r="AJ3240">
        <f t="shared" si="1714"/>
        <v>86.906806891442685</v>
      </c>
      <c r="AK3240"/>
      <c r="AL3240"/>
      <c r="AM3240"/>
      <c r="AN3240"/>
    </row>
    <row r="3241" spans="1:40" x14ac:dyDescent="0.25">
      <c r="A3241"/>
      <c r="B3241">
        <f t="shared" si="1715"/>
        <v>1307000</v>
      </c>
      <c r="C3241" s="237" t="str">
        <f t="shared" si="1683"/>
        <v>-4.47395449523963E-08+0.00187377394000887i</v>
      </c>
      <c r="D3241" s="208" t="str">
        <f t="shared" si="1684"/>
        <v>-5.95700630000914+0.0143656002067347i</v>
      </c>
      <c r="E3241" t="str">
        <f t="shared" si="1685"/>
        <v>2870</v>
      </c>
      <c r="F3241" t="str">
        <f t="shared" si="1686"/>
        <v>0.777000777000777</v>
      </c>
      <c r="G3241" t="str">
        <f t="shared" si="1681"/>
        <v>0.777000777000777</v>
      </c>
      <c r="H3241" t="str">
        <f t="shared" si="1687"/>
        <v>9.12438171750139+0.286607969719066i</v>
      </c>
      <c r="I3241" t="str">
        <f t="shared" si="1688"/>
        <v>5132.57699780233i</v>
      </c>
      <c r="J3241" t="str">
        <f t="shared" si="1682"/>
        <v>-35657.354009697+1122.84360465522i</v>
      </c>
      <c r="K3241" t="str">
        <f t="shared" si="1689"/>
        <v>0.00452820500799337-0.1437990191413i</v>
      </c>
      <c r="L3241" t="str">
        <f t="shared" si="1690"/>
        <v>0.000344465828668661-0.00927349990349086i</v>
      </c>
      <c r="M3241" t="str">
        <f t="shared" si="1691"/>
        <v>0.00487267083666203-0.153072519044791i</v>
      </c>
      <c r="N3241" t="str">
        <f t="shared" si="1692"/>
        <v>-13.3912004081004i</v>
      </c>
      <c r="O3241" t="str">
        <f t="shared" si="1693"/>
        <v>0.678681980424187-0.734432276964665i</v>
      </c>
      <c r="P3241" t="str">
        <f t="shared" si="1694"/>
        <v>0.321318019575813+0.734432276964665i</v>
      </c>
      <c r="Q3241" t="str">
        <f t="shared" si="1695"/>
        <v>-0.321318019575813+12.6567681311357i</v>
      </c>
      <c r="R3241" t="str">
        <f t="shared" si="1696"/>
        <v>0.0573453798011123-0.0268428812099004i</v>
      </c>
      <c r="S3241" t="str">
        <f t="shared" si="1697"/>
        <v>1.38377834184222i</v>
      </c>
      <c r="T3241" t="str">
        <f t="shared" si="1698"/>
        <v>0.0371445976509037+0.0793532945734955i</v>
      </c>
      <c r="U3241" t="str">
        <f t="shared" si="1699"/>
        <v>0.0000333333333333335-0.0000863625448848242i</v>
      </c>
      <c r="V3241" t="str">
        <f t="shared" si="1700"/>
        <v>6.66666666666667E-06-0.000863625448848242i</v>
      </c>
      <c r="W3241" t="str">
        <f t="shared" si="1701"/>
        <v>0.000027564286550012-0.000079438099562778i</v>
      </c>
      <c r="X3241" t="str">
        <f t="shared" si="1702"/>
        <v>0.0000276566577251617-0.0000793650223536422i</v>
      </c>
      <c r="Y3241" t="str">
        <f t="shared" si="1703"/>
        <v>0.009+8.21212319648372i</v>
      </c>
      <c r="Z3241" t="str">
        <f t="shared" si="1704"/>
        <v>-0.00011592903001551-0.0000405412424743888i</v>
      </c>
      <c r="AA3241" t="str">
        <f t="shared" si="1705"/>
        <v>0.00160639830511433-1.46126661574969i</v>
      </c>
      <c r="AB3241" t="str">
        <f t="shared" si="1706"/>
        <v>0.175189987917201+0.374264458271297i</v>
      </c>
      <c r="AC3241" t="str">
        <f t="shared" si="1707"/>
        <v>1.05814324656152-0.0249931052508948i</v>
      </c>
      <c r="AD3241" t="str">
        <f t="shared" si="1708"/>
        <v>0.157121630143452+0.357410413892082i</v>
      </c>
      <c r="AE3241" t="str">
        <f t="shared" si="1709"/>
        <v>-3.72509592451562E-06-0.0000478041487055681i</v>
      </c>
      <c r="AF3241" t="str">
        <f t="shared" si="1710"/>
        <v>-15.0813880175105-0.272242369512331i</v>
      </c>
      <c r="AG3241" t="str">
        <f t="shared" si="1711"/>
        <v>1.00189153798722-0.000829061266312838i</v>
      </c>
      <c r="AH3241" t="str">
        <f t="shared" si="1712"/>
        <v>0.0000424874816298765+0.000720639152809302i</v>
      </c>
      <c r="AI3241">
        <f t="shared" si="1713"/>
        <v>-62.830572796080446</v>
      </c>
      <c r="AJ3241">
        <f t="shared" si="1714"/>
        <v>86.625858320414196</v>
      </c>
      <c r="AK3241"/>
      <c r="AL3241"/>
      <c r="AM3241"/>
      <c r="AN3241"/>
    </row>
    <row r="3242" spans="1:40" x14ac:dyDescent="0.25">
      <c r="A3242"/>
      <c r="B3242">
        <f t="shared" si="1715"/>
        <v>1308000</v>
      </c>
      <c r="C3242" s="237" t="str">
        <f t="shared" si="1683"/>
        <v>-4.46711620125577E-08+0.0018723413911267i</v>
      </c>
      <c r="D3242" s="208" t="str">
        <f t="shared" si="1684"/>
        <v>-5.95700629948487+0.0143546173319714i</v>
      </c>
      <c r="E3242" t="str">
        <f t="shared" si="1685"/>
        <v>2870</v>
      </c>
      <c r="F3242" t="str">
        <f t="shared" si="1686"/>
        <v>0.777000777000777</v>
      </c>
      <c r="G3242" t="str">
        <f t="shared" si="1681"/>
        <v>0.777000777000777</v>
      </c>
      <c r="H3242" t="str">
        <f t="shared" si="1687"/>
        <v>9.12439651768466+0.286389350714488i</v>
      </c>
      <c r="I3242" t="str">
        <f t="shared" si="1688"/>
        <v>5136.50398861931i</v>
      </c>
      <c r="J3242" t="str">
        <f t="shared" si="1682"/>
        <v>-35711.9400774982+1123.70270458227i</v>
      </c>
      <c r="K3242" t="str">
        <f t="shared" si="1689"/>
        <v>0.00452129025249784-0.143689292471894i</v>
      </c>
      <c r="L3242" t="str">
        <f t="shared" si="1690"/>
        <v>0.000343940048193267-0.00926642958703974i</v>
      </c>
      <c r="M3242" t="str">
        <f t="shared" si="1691"/>
        <v>0.00486523030069111-0.152955722058934i</v>
      </c>
      <c r="N3242" t="str">
        <f t="shared" si="1692"/>
        <v>-13.401446162047i</v>
      </c>
      <c r="O3242" t="str">
        <f t="shared" si="1693"/>
        <v>0.671121677507083-0.741347215534043i</v>
      </c>
      <c r="P3242" t="str">
        <f t="shared" si="1694"/>
        <v>0.328878322492917+0.741347215534043i</v>
      </c>
      <c r="Q3242" t="str">
        <f t="shared" si="1695"/>
        <v>-0.328878322492917+12.660098946513i</v>
      </c>
      <c r="R3242" t="str">
        <f t="shared" si="1696"/>
        <v>0.0578439062531984-0.0274801903853785i</v>
      </c>
      <c r="S3242" t="str">
        <f t="shared" si="1697"/>
        <v>1.38483708579161i</v>
      </c>
      <c r="T3242" t="str">
        <f t="shared" si="1698"/>
        <v>0.0380555867702862+0.0801043865664824i</v>
      </c>
      <c r="U3242" t="str">
        <f t="shared" si="1699"/>
        <v>0.0000333333333333332-0.0000862965184743612i</v>
      </c>
      <c r="V3242" t="str">
        <f t="shared" si="1700"/>
        <v>6.66666666666667E-06-0.000862965184743612i</v>
      </c>
      <c r="W3242" t="str">
        <f t="shared" si="1701"/>
        <v>0.0000275642269249537-0.0000793787820653617i</v>
      </c>
      <c r="X3242" t="str">
        <f t="shared" si="1702"/>
        <v>0.0000276564413615734-0.0000793057597888481i</v>
      </c>
      <c r="Y3242" t="str">
        <f t="shared" si="1703"/>
        <v>0.009+8.2184063817909i</v>
      </c>
      <c r="Z3242" t="str">
        <f t="shared" si="1704"/>
        <v>-0.00011575389987054-0.0000405097387459345i</v>
      </c>
      <c r="AA3242" t="str">
        <f t="shared" si="1705"/>
        <v>0.00160394289521977-1.46014942081738i</v>
      </c>
      <c r="AB3242" t="str">
        <f t="shared" si="1706"/>
        <v>0.17948660661576+0.37780693296473i</v>
      </c>
      <c r="AC3242" t="str">
        <f t="shared" si="1707"/>
        <v>1.05866097590757-0.0256153857767502i</v>
      </c>
      <c r="AD3242" t="str">
        <f t="shared" si="1708"/>
        <v>0.160812115748891+0.360763460672379i</v>
      </c>
      <c r="AE3242" t="str">
        <f t="shared" si="1709"/>
        <v>-4.00019600344948E-06-0.0000482742342997886i</v>
      </c>
      <c r="AF3242" t="str">
        <f t="shared" si="1710"/>
        <v>-15.0814028171695-0.272034733382517i</v>
      </c>
      <c r="AG3242" t="str">
        <f t="shared" si="1711"/>
        <v>1.0019078358996-0.000847916486727248i</v>
      </c>
      <c r="AH3242" t="str">
        <f t="shared" si="1712"/>
        <v>0.0000464905039584487+0.000727782296291633i</v>
      </c>
      <c r="AI3242">
        <f t="shared" si="1713"/>
        <v>-62.742284439330632</v>
      </c>
      <c r="AJ3242">
        <f t="shared" si="1714"/>
        <v>86.344929888419458</v>
      </c>
      <c r="AK3242"/>
      <c r="AL3242"/>
      <c r="AM3242"/>
      <c r="AN3242"/>
    </row>
    <row r="3243" spans="1:40" x14ac:dyDescent="0.25">
      <c r="A3243"/>
      <c r="B3243">
        <f t="shared" si="1715"/>
        <v>1309000</v>
      </c>
      <c r="C3243" s="237" t="str">
        <f t="shared" si="1683"/>
        <v>-4.46029357346356E-08+0.00187091103101288i</v>
      </c>
      <c r="D3243" s="208" t="str">
        <f t="shared" si="1684"/>
        <v>-5.9570062989618+0.0143436512377654i</v>
      </c>
      <c r="E3243" t="str">
        <f t="shared" si="1685"/>
        <v>2870</v>
      </c>
      <c r="F3243" t="str">
        <f t="shared" si="1686"/>
        <v>0.777000777000777</v>
      </c>
      <c r="G3243" t="str">
        <f t="shared" si="1681"/>
        <v>0.777000777000777</v>
      </c>
      <c r="H3243" t="str">
        <f t="shared" si="1687"/>
        <v>9.12441128401297+0.286171064590959i</v>
      </c>
      <c r="I3243" t="str">
        <f t="shared" si="1688"/>
        <v>5140.4309794363i</v>
      </c>
      <c r="J3243" t="str">
        <f t="shared" si="1682"/>
        <v>-35766.567893726+1124.56180450932i</v>
      </c>
      <c r="K3243" t="str">
        <f t="shared" si="1689"/>
        <v>0.00451439131867588-0.143579732968718i</v>
      </c>
      <c r="L3243" t="str">
        <f t="shared" si="1690"/>
        <v>0.000343415470047794-0.0092593700286186i</v>
      </c>
      <c r="M3243" t="str">
        <f t="shared" si="1691"/>
        <v>0.00485780678872367-0.152839102997337i</v>
      </c>
      <c r="N3243" t="str">
        <f t="shared" si="1692"/>
        <v>-13.4116919159935i</v>
      </c>
      <c r="O3243" t="str">
        <f t="shared" si="1693"/>
        <v>0.663490923890192-0.748184331508847i</v>
      </c>
      <c r="P3243" t="str">
        <f t="shared" si="1694"/>
        <v>0.336509076109808+0.748184331508847i</v>
      </c>
      <c r="Q3243" t="str">
        <f t="shared" si="1695"/>
        <v>-0.336509076109808+12.6635075844847i</v>
      </c>
      <c r="R3243" t="str">
        <f t="shared" si="1696"/>
        <v>0.0583345958609558-0.0281232663772049i</v>
      </c>
      <c r="S3243" t="str">
        <f t="shared" si="1697"/>
        <v>1.38589582974099i</v>
      </c>
      <c r="T3243" t="str">
        <f t="shared" si="1698"/>
        <v>0.0389759175908633+0.0808456731333247i</v>
      </c>
      <c r="U3243" t="str">
        <f t="shared" si="1699"/>
        <v>0.0000333333333333333-0.0000862305929445872i</v>
      </c>
      <c r="V3243" t="str">
        <f t="shared" si="1700"/>
        <v>6.66666666666667E-06-0.000862305929445872i</v>
      </c>
      <c r="W3243" t="str">
        <f t="shared" si="1701"/>
        <v>0.0000275641672546167-0.0000793195562719116i</v>
      </c>
      <c r="X3243" t="str">
        <f t="shared" si="1702"/>
        <v>0.000027656225311999-0.0000792465888427596i</v>
      </c>
      <c r="Y3243" t="str">
        <f t="shared" si="1703"/>
        <v>0.009+8.22468956709808i</v>
      </c>
      <c r="Z3243" t="str">
        <f t="shared" si="1704"/>
        <v>-0.000115579170931621-0.0000404782840514384i</v>
      </c>
      <c r="AA3243" t="str">
        <f t="shared" si="1705"/>
        <v>0.00160149311076615-1.45903393287182i</v>
      </c>
      <c r="AB3243" t="str">
        <f t="shared" si="1706"/>
        <v>0.183827284817528+0.381303161027524i</v>
      </c>
      <c r="AC3243" t="str">
        <f t="shared" si="1707"/>
        <v>1.05917103053364-0.0262437002337457i</v>
      </c>
      <c r="AD3243" t="str">
        <f t="shared" si="1708"/>
        <v>0.164536715417929+0.36407832365856i</v>
      </c>
      <c r="AE3243" t="str">
        <f t="shared" si="1709"/>
        <v>-0.0000042797513537935-0.0000487400347062083i</v>
      </c>
      <c r="AF3243" t="str">
        <f t="shared" si="1710"/>
        <v>-15.0814175829748-0.271827413353194i</v>
      </c>
      <c r="AG3243" t="str">
        <f t="shared" si="1711"/>
        <v>1.00192390740094-0.000866923327096708i</v>
      </c>
      <c r="AH3243" t="str">
        <f t="shared" si="1712"/>
        <v>0.0000505614949424536+0.000734862196274643i</v>
      </c>
      <c r="AI3243">
        <f t="shared" si="1713"/>
        <v>-62.655370894105573</v>
      </c>
      <c r="AJ3243">
        <f t="shared" si="1714"/>
        <v>86.064021498226992</v>
      </c>
      <c r="AK3243"/>
      <c r="AL3243"/>
      <c r="AM3243"/>
      <c r="AN3243"/>
    </row>
    <row r="3244" spans="1:40" x14ac:dyDescent="0.25">
      <c r="A3244"/>
      <c r="B3244">
        <f t="shared" si="1715"/>
        <v>1310000</v>
      </c>
      <c r="C3244" s="237" t="str">
        <f t="shared" si="1683"/>
        <v>-4.45348656404553E-08+0.00186948285465495i</v>
      </c>
      <c r="D3244" s="208" t="str">
        <f t="shared" si="1684"/>
        <v>-5.95700629843993+0.014332701885688i</v>
      </c>
      <c r="E3244" t="str">
        <f t="shared" si="1685"/>
        <v>2870</v>
      </c>
      <c r="F3244" t="str">
        <f t="shared" si="1686"/>
        <v>0.777000777000777</v>
      </c>
      <c r="G3244" t="str">
        <f t="shared" si="1681"/>
        <v>0.777000777000777</v>
      </c>
      <c r="H3244" t="str">
        <f t="shared" si="1687"/>
        <v>9.12442601658946+0.285953110589635i</v>
      </c>
      <c r="I3244" t="str">
        <f t="shared" si="1688"/>
        <v>5144.35797025329i</v>
      </c>
      <c r="J3244" t="str">
        <f t="shared" si="1682"/>
        <v>-35821.2374583805+1125.42090443637i</v>
      </c>
      <c r="K3244" t="str">
        <f t="shared" si="1689"/>
        <v>0.00450750815831038-0.143470340250422i</v>
      </c>
      <c r="L3244" t="str">
        <f t="shared" si="1690"/>
        <v>0.000342892090570811-0.00925232120372649i</v>
      </c>
      <c r="M3244" t="str">
        <f t="shared" si="1691"/>
        <v>0.00485040024888119-0.152722661454148i</v>
      </c>
      <c r="N3244" t="str">
        <f t="shared" si="1692"/>
        <v>-13.42193766994i</v>
      </c>
      <c r="O3244" t="str">
        <f t="shared" si="1693"/>
        <v>0.655790520608412-0.754942907165931i</v>
      </c>
      <c r="P3244" t="str">
        <f t="shared" si="1694"/>
        <v>0.344209479391588+0.754942907165931i</v>
      </c>
      <c r="Q3244" t="str">
        <f t="shared" si="1695"/>
        <v>-0.344209479391588+12.6669947627741i</v>
      </c>
      <c r="R3244" t="str">
        <f t="shared" si="1696"/>
        <v>0.0588173691145087-0.028772015953203i</v>
      </c>
      <c r="S3244" t="str">
        <f t="shared" si="1697"/>
        <v>1.38695457369037i</v>
      </c>
      <c r="T3244" t="str">
        <f t="shared" si="1698"/>
        <v>0.0399054791205872+0.0815770191058025i</v>
      </c>
      <c r="U3244" t="str">
        <f t="shared" si="1699"/>
        <v>0.0000333333333333334-0.000086164768064477i</v>
      </c>
      <c r="V3244" t="str">
        <f t="shared" si="1700"/>
        <v>6.66666666666667E-06-0.00086164768064477i</v>
      </c>
      <c r="W3244" t="str">
        <f t="shared" si="1701"/>
        <v>0.0000275641075390017-0.0000792604219724003i</v>
      </c>
      <c r="X3244" t="str">
        <f t="shared" si="1702"/>
        <v>0.0000276560095753428-0.000079187509305546i</v>
      </c>
      <c r="Y3244" t="str">
        <f t="shared" si="1703"/>
        <v>0.009+8.23097275240526i</v>
      </c>
      <c r="Z3244" t="str">
        <f t="shared" si="1704"/>
        <v>-0.000115404841974144-0.0000404468782756644i</v>
      </c>
      <c r="AA3244" t="str">
        <f t="shared" si="1705"/>
        <v>0.00159904893458229-1.45792014800376i</v>
      </c>
      <c r="AB3244" t="str">
        <f t="shared" si="1706"/>
        <v>0.188211499036003+0.384752504947893i</v>
      </c>
      <c r="AC3244" t="str">
        <f t="shared" si="1707"/>
        <v>1.05967332765856-0.0268779574032963i</v>
      </c>
      <c r="AD3244" t="str">
        <f t="shared" si="1708"/>
        <v>0.168295031650676+0.367354656835541i</v>
      </c>
      <c r="AE3244" t="str">
        <f t="shared" si="1709"/>
        <v>-0.0000045637124436543-0.0000492015147801457i</v>
      </c>
      <c r="AF3244" t="str">
        <f t="shared" si="1710"/>
        <v>-15.0814323150294-0.271620408703947i</v>
      </c>
      <c r="AG3244" t="str">
        <f t="shared" si="1711"/>
        <v>1.00193975118091-0.000886079343754964i</v>
      </c>
      <c r="AH3244" t="str">
        <f t="shared" si="1712"/>
        <v>0.0000546997178723421+0.000741878321333057i</v>
      </c>
      <c r="AI3244">
        <f t="shared" si="1713"/>
        <v>-62.569800704111557</v>
      </c>
      <c r="AJ3244">
        <f t="shared" si="1714"/>
        <v>85.783133050512291</v>
      </c>
      <c r="AK3244"/>
      <c r="AL3244"/>
      <c r="AM3244"/>
      <c r="AN3244"/>
    </row>
    <row r="3245" spans="1:40" x14ac:dyDescent="0.25">
      <c r="A3245"/>
      <c r="B3245">
        <f t="shared" si="1715"/>
        <v>1311000</v>
      </c>
      <c r="C3245" s="237" t="str">
        <f t="shared" si="1683"/>
        <v>-4.44669512536656E-08+0.00186805685705576i</v>
      </c>
      <c r="D3245" s="208" t="str">
        <f t="shared" si="1684"/>
        <v>-5.95700629791925+0.0143217692374275i</v>
      </c>
      <c r="E3245" t="str">
        <f t="shared" si="1685"/>
        <v>2870</v>
      </c>
      <c r="F3245" t="str">
        <f t="shared" si="1686"/>
        <v>0.777000777000777</v>
      </c>
      <c r="G3245" t="str">
        <f t="shared" si="1681"/>
        <v>0.777000777000777</v>
      </c>
      <c r="H3245" t="str">
        <f t="shared" si="1687"/>
        <v>9.12444071551687+0.285735487953976i</v>
      </c>
      <c r="I3245" t="str">
        <f t="shared" si="1688"/>
        <v>5148.28496107027i</v>
      </c>
      <c r="J3245" t="str">
        <f t="shared" si="1682"/>
        <v>-35875.9487714615+1126.28000436342i</v>
      </c>
      <c r="K3245" t="str">
        <f t="shared" si="1689"/>
        <v>0.00450064072336782-0.143361113936812i</v>
      </c>
      <c r="L3245" t="str">
        <f t="shared" si="1690"/>
        <v>0.000342369906114796-0.00924528308793656i</v>
      </c>
      <c r="M3245" t="str">
        <f t="shared" si="1691"/>
        <v>0.00484301062948262-0.152606397024749i</v>
      </c>
      <c r="N3245" t="str">
        <f t="shared" si="1692"/>
        <v>-13.4321834238865i</v>
      </c>
      <c r="O3245" t="str">
        <f t="shared" si="1693"/>
        <v>0.648021276008156-0.761622233026821i</v>
      </c>
      <c r="P3245" t="str">
        <f t="shared" si="1694"/>
        <v>0.351978723991844+0.761622233026821i</v>
      </c>
      <c r="Q3245" t="str">
        <f t="shared" si="1695"/>
        <v>-0.351978723991844+12.6705611908597i</v>
      </c>
      <c r="R3245" t="str">
        <f t="shared" si="1696"/>
        <v>0.0592921477213871-0.0294263444904492i</v>
      </c>
      <c r="S3245" t="str">
        <f t="shared" si="1697"/>
        <v>1.38801331763975i</v>
      </c>
      <c r="T3245" t="str">
        <f t="shared" si="1698"/>
        <v>0.0408441580421986+0.0822982906687486i</v>
      </c>
      <c r="U3245" t="str">
        <f t="shared" si="1699"/>
        <v>0.0000333333333333335-0.000086099043603711i</v>
      </c>
      <c r="V3245" t="str">
        <f t="shared" si="1700"/>
        <v>6.66666666666667E-06-0.00086099043603711i</v>
      </c>
      <c r="W3245" t="str">
        <f t="shared" si="1701"/>
        <v>0.0000275640477781092-0.0000792013789574423i</v>
      </c>
      <c r="X3245" t="str">
        <f t="shared" si="1702"/>
        <v>0.0000276557941505129-0.0000791285209680181i</v>
      </c>
      <c r="Y3245" t="str">
        <f t="shared" si="1703"/>
        <v>0.009+8.23725593771244i</v>
      </c>
      <c r="Z3245" t="str">
        <f t="shared" si="1704"/>
        <v>-0.000115230911778172-0.000040415521303738i</v>
      </c>
      <c r="AA3245" t="str">
        <f t="shared" si="1705"/>
        <v>0.00159661034956245-1.45680806231586i</v>
      </c>
      <c r="AB3245" t="str">
        <f t="shared" si="1706"/>
        <v>0.192638714817979+0.388154333595631i</v>
      </c>
      <c r="AC3245" t="str">
        <f t="shared" si="1707"/>
        <v>1.06016778568309-0.0275180646323665i</v>
      </c>
      <c r="AD3245" t="str">
        <f t="shared" si="1708"/>
        <v>0.172086663466099+0.370592118369369i</v>
      </c>
      <c r="AE3245" t="str">
        <f t="shared" si="1709"/>
        <v>-4.85202948110741E-06-0.0000496586399109101i</v>
      </c>
      <c r="AF3245" t="str">
        <f t="shared" si="1710"/>
        <v>-15.0814470134361-0.271413718716549i</v>
      </c>
      <c r="AG3245" t="str">
        <f t="shared" si="1711"/>
        <v>1.00195536595521-0.000905382082104916i</v>
      </c>
      <c r="AH3245" t="str">
        <f t="shared" si="1712"/>
        <v>0.0000589044322823078+0.000748830147980432i</v>
      </c>
      <c r="AI3245">
        <f t="shared" si="1713"/>
        <v>-62.485543539452344</v>
      </c>
      <c r="AJ3245">
        <f t="shared" si="1714"/>
        <v>85.502264443884286</v>
      </c>
      <c r="AK3245"/>
      <c r="AL3245"/>
      <c r="AM3245"/>
      <c r="AN3245"/>
    </row>
    <row r="3246" spans="1:40" x14ac:dyDescent="0.25">
      <c r="A3246"/>
      <c r="B3246">
        <f t="shared" si="1715"/>
        <v>1312000</v>
      </c>
      <c r="C3246" s="237" t="str">
        <f t="shared" si="1683"/>
        <v>-4.43991920997299E-08+0.00186663303323339i</v>
      </c>
      <c r="D3246" s="208" t="str">
        <f t="shared" si="1684"/>
        <v>-5.95700629739976+0.0143108532547893i</v>
      </c>
      <c r="E3246" t="str">
        <f t="shared" si="1685"/>
        <v>2870</v>
      </c>
      <c r="F3246" t="str">
        <f t="shared" si="1686"/>
        <v>0.777000777000777</v>
      </c>
      <c r="G3246" t="str">
        <f t="shared" si="1681"/>
        <v>0.777000777000777</v>
      </c>
      <c r="H3246" t="str">
        <f t="shared" si="1687"/>
        <v>9.12445538089758+0.285518195929736i</v>
      </c>
      <c r="I3246" t="str">
        <f t="shared" si="1688"/>
        <v>5152.21195188726i</v>
      </c>
      <c r="J3246" t="str">
        <f t="shared" si="1682"/>
        <v>-35930.7018329692+1127.13910429047i</v>
      </c>
      <c r="K3246" t="str">
        <f t="shared" si="1689"/>
        <v>0.00449378896599721-0.143252053648848i</v>
      </c>
      <c r="L3246" t="str">
        <f t="shared" si="1690"/>
        <v>0.00034184891304609-0.00923825565689604i</v>
      </c>
      <c r="M3246" t="str">
        <f t="shared" si="1691"/>
        <v>0.0048356378790433-0.152490309305744i</v>
      </c>
      <c r="N3246" t="str">
        <f t="shared" si="1692"/>
        <v>-13.442429177833i</v>
      </c>
      <c r="O3246" t="str">
        <f t="shared" si="1693"/>
        <v>0.64018400566242-0.768221607932255i</v>
      </c>
      <c r="P3246" t="str">
        <f t="shared" si="1694"/>
        <v>0.35981599433758+0.768221607932255i</v>
      </c>
      <c r="Q3246" t="str">
        <f t="shared" si="1695"/>
        <v>-0.35981599433758+12.6742075699007i</v>
      </c>
      <c r="R3246" t="str">
        <f t="shared" si="1696"/>
        <v>0.059758854636123-0.030086155993257i</v>
      </c>
      <c r="S3246" t="str">
        <f t="shared" si="1697"/>
        <v>1.38907206158913i</v>
      </c>
      <c r="T3246" t="str">
        <f t="shared" si="1698"/>
        <v>0.0417918387308457+0.0830093554076045i</v>
      </c>
      <c r="U3246" t="str">
        <f t="shared" si="1699"/>
        <v>0.0000333333333333332-0.000086033419332671i</v>
      </c>
      <c r="V3246" t="str">
        <f t="shared" si="1700"/>
        <v>6.66666666666667E-06-0.00086033419332671i</v>
      </c>
      <c r="W3246" t="str">
        <f t="shared" si="1701"/>
        <v>0.0000275639879719397-0.000079142427018289i</v>
      </c>
      <c r="X3246" t="str">
        <f t="shared" si="1702"/>
        <v>0.0000276555790364217-0.0000790696236216225i</v>
      </c>
      <c r="Y3246" t="str">
        <f t="shared" si="1703"/>
        <v>0.009+8.24353912301962i</v>
      </c>
      <c r="Z3246" t="str">
        <f t="shared" si="1704"/>
        <v>-0.00011505737912841-0.0000403842130211468i</v>
      </c>
      <c r="AA3246" t="str">
        <f t="shared" si="1705"/>
        <v>0.00159417733866608-1.45569767192267i</v>
      </c>
      <c r="AB3246" t="str">
        <f t="shared" si="1706"/>
        <v>0.197108386826646+0.39150802244641i</v>
      </c>
      <c r="AC3246" t="str">
        <f t="shared" si="1707"/>
        <v>1.06065432422015-0.0281639278506603i</v>
      </c>
      <c r="AD3246" t="str">
        <f t="shared" si="1708"/>
        <v>0.175911206446839+0.373790370641634i</v>
      </c>
      <c r="AE3246" t="str">
        <f t="shared" si="1709"/>
        <v>-5.14465241984476E-06-0.0000501113760234195i</v>
      </c>
      <c r="AF3246" t="str">
        <f t="shared" si="1710"/>
        <v>-15.0814616782973-0.271207342674947i</v>
      </c>
      <c r="AG3246" t="str">
        <f t="shared" si="1711"/>
        <v>1.00197075046568-0.000924829076896369i</v>
      </c>
      <c r="AH3246" t="str">
        <f t="shared" si="1712"/>
        <v>0.0000631748940330027+0.000755717160688303i</v>
      </c>
      <c r="AI3246">
        <f t="shared" si="1713"/>
        <v>-62.402570143679725</v>
      </c>
      <c r="AJ3246">
        <f t="shared" si="1714"/>
        <v>85.221415574900405</v>
      </c>
      <c r="AK3246"/>
      <c r="AL3246"/>
      <c r="AM3246"/>
      <c r="AN3246"/>
    </row>
    <row r="3247" spans="1:40" x14ac:dyDescent="0.25">
      <c r="A3247"/>
      <c r="B3247">
        <f t="shared" si="1715"/>
        <v>1313000</v>
      </c>
      <c r="C3247" s="237" t="str">
        <f t="shared" si="1683"/>
        <v>-4.43315877059178E-08+0.00186521137822111i</v>
      </c>
      <c r="D3247" s="208" t="str">
        <f t="shared" si="1684"/>
        <v>-5.95700629688147+0.0142999538996952i</v>
      </c>
      <c r="E3247" t="str">
        <f t="shared" si="1685"/>
        <v>2870</v>
      </c>
      <c r="F3247" t="str">
        <f t="shared" si="1686"/>
        <v>0.777000777000777</v>
      </c>
      <c r="G3247" t="str">
        <f t="shared" si="1681"/>
        <v>0.777000777000777</v>
      </c>
      <c r="H3247" t="str">
        <f t="shared" si="1687"/>
        <v>9.12447001283356+0.285301233764951i</v>
      </c>
      <c r="I3247" t="str">
        <f t="shared" si="1688"/>
        <v>5156.13894270425i</v>
      </c>
      <c r="J3247" t="str">
        <f t="shared" si="1682"/>
        <v>-35985.4966429035+1127.99820421752i</v>
      </c>
      <c r="K3247" t="str">
        <f t="shared" si="1689"/>
        <v>0.00448695283852945-0.143143159008639i</v>
      </c>
      <c r="L3247" t="str">
        <f t="shared" si="1690"/>
        <v>0.000341329107744831-0.00923123888632581i</v>
      </c>
      <c r="M3247" t="str">
        <f t="shared" si="1691"/>
        <v>0.00482828194627428-0.152374397894965i</v>
      </c>
      <c r="N3247" t="str">
        <f t="shared" si="1692"/>
        <v>-13.4526749317795i</v>
      </c>
      <c r="O3247" t="str">
        <f t="shared" si="1693"/>
        <v>0.632279532285179-0.774740339115781i</v>
      </c>
      <c r="P3247" t="str">
        <f t="shared" si="1694"/>
        <v>0.367720467714821+0.774740339115781i</v>
      </c>
      <c r="Q3247" t="str">
        <f t="shared" si="1695"/>
        <v>-0.367720467714821+12.6779345926637i</v>
      </c>
      <c r="R3247" t="str">
        <f t="shared" si="1696"/>
        <v>0.0602174140895464-0.0307513531118868i</v>
      </c>
      <c r="S3247" t="str">
        <f t="shared" si="1697"/>
        <v>1.39013080553852i</v>
      </c>
      <c r="T3247" t="str">
        <f t="shared" si="1698"/>
        <v>0.0427484032728267+0.0837100823557478i</v>
      </c>
      <c r="U3247" t="str">
        <f t="shared" si="1699"/>
        <v>0.0000333333333333332-0.0000859678950224407i</v>
      </c>
      <c r="V3247" t="str">
        <f t="shared" si="1700"/>
        <v>6.66666666666667E-06-0.000859678950224407i</v>
      </c>
      <c r="W3247" t="str">
        <f t="shared" si="1701"/>
        <v>0.0000275639281204945-0.0000790835659468306i</v>
      </c>
      <c r="X3247" t="str">
        <f t="shared" si="1702"/>
        <v>0.0000276553642319865-0.0000790108170584446i</v>
      </c>
      <c r="Y3247" t="str">
        <f t="shared" si="1703"/>
        <v>0.009+8.2498223083268i</v>
      </c>
      <c r="Z3247" t="str">
        <f t="shared" si="1704"/>
        <v>-0.000114884242814195-0.0000403529533137395i</v>
      </c>
      <c r="AA3247" t="str">
        <f t="shared" si="1705"/>
        <v>0.00159174988491749-1.45458897295058i</v>
      </c>
      <c r="AB3247" t="str">
        <f t="shared" si="1706"/>
        <v>0.201619958929988+0.394812953804994i</v>
      </c>
      <c r="AC3247" t="str">
        <f t="shared" si="1707"/>
        <v>1.06113286412488-0.0288154515885526i</v>
      </c>
      <c r="AD3247" t="str">
        <f t="shared" si="1708"/>
        <v>0.179768252784305+0.376949080283301i</v>
      </c>
      <c r="AE3247" t="str">
        <f t="shared" si="1709"/>
        <v>-0.0000054415309648267-0.000050559689579752i</v>
      </c>
      <c r="AF3247" t="str">
        <f t="shared" si="1710"/>
        <v>-15.081476309715-0.271001279865256i</v>
      </c>
      <c r="AG3247" t="str">
        <f t="shared" si="1711"/>
        <v>1.00198590348034-0.000944417852503964i</v>
      </c>
      <c r="AH3247" t="str">
        <f t="shared" si="1712"/>
        <v>0.0000675103553942088+0.000762538851904441i</v>
      </c>
      <c r="AI3247">
        <f t="shared" si="1713"/>
        <v>-62.320852283923628</v>
      </c>
      <c r="AJ3247">
        <f t="shared" si="1714"/>
        <v>84.940586338080763</v>
      </c>
      <c r="AK3247"/>
      <c r="AL3247"/>
      <c r="AM3247"/>
      <c r="AN3247"/>
    </row>
    <row r="3248" spans="1:40" x14ac:dyDescent="0.25">
      <c r="A3248"/>
      <c r="B3248">
        <f t="shared" si="1715"/>
        <v>1314000</v>
      </c>
      <c r="C3248" s="237" t="str">
        <f t="shared" si="1683"/>
        <v>-4.42641376012971E-08+0.0018637918870673i</v>
      </c>
      <c r="D3248" s="208" t="str">
        <f t="shared" si="1684"/>
        <v>-5.95700629636435+0.0142890711341826i</v>
      </c>
      <c r="E3248" t="str">
        <f t="shared" si="1685"/>
        <v>2870</v>
      </c>
      <c r="F3248" t="str">
        <f t="shared" si="1686"/>
        <v>0.777000777000777</v>
      </c>
      <c r="G3248" t="str">
        <f t="shared" si="1681"/>
        <v>0.777000777000777</v>
      </c>
      <c r="H3248" t="str">
        <f t="shared" si="1687"/>
        <v>9.12448461142634+0.285084600709938i</v>
      </c>
      <c r="I3248" t="str">
        <f t="shared" si="1688"/>
        <v>5160.06593352124i</v>
      </c>
      <c r="J3248" t="str">
        <f t="shared" si="1682"/>
        <v>-36040.3332012644+1128.85730414458i</v>
      </c>
      <c r="K3248" t="str">
        <f t="shared" si="1689"/>
        <v>0.00448013229347643-0.14303442963944i</v>
      </c>
      <c r="L3248" t="str">
        <f t="shared" si="1690"/>
        <v>0.000340810486604879-0.00922423275202007i</v>
      </c>
      <c r="M3248" t="str">
        <f t="shared" si="1691"/>
        <v>0.00482094278008131-0.15225866239146i</v>
      </c>
      <c r="N3248" t="str">
        <f t="shared" si="1692"/>
        <v>-13.4629206857261i</v>
      </c>
      <c r="O3248" t="str">
        <f t="shared" si="1693"/>
        <v>0.624308685644934-0.781177742276554i</v>
      </c>
      <c r="P3248" t="str">
        <f t="shared" si="1694"/>
        <v>0.375691314355066+0.781177742276554i</v>
      </c>
      <c r="Q3248" t="str">
        <f t="shared" si="1695"/>
        <v>-0.375691314355066+12.6817429434495i</v>
      </c>
      <c r="R3248" t="str">
        <f t="shared" si="1696"/>
        <v>0.0606677516177789-0.0314218371619924i</v>
      </c>
      <c r="S3248" t="str">
        <f t="shared" si="1697"/>
        <v>1.3911895494879i</v>
      </c>
      <c r="T3248" t="str">
        <f t="shared" si="1698"/>
        <v>0.0437137314854744+0.0844003420415817i</v>
      </c>
      <c r="U3248" t="str">
        <f t="shared" si="1699"/>
        <v>0.0000333333333333334-0.0000859024704447982i</v>
      </c>
      <c r="V3248" t="str">
        <f t="shared" si="1700"/>
        <v>6.66666666666667E-06-0.000859024704447982i</v>
      </c>
      <c r="W3248" t="str">
        <f t="shared" si="1701"/>
        <v>0.0000275638682237742-0.0000790247955355884i</v>
      </c>
      <c r="X3248" t="str">
        <f t="shared" si="1702"/>
        <v>0.0000276551497361278-0.0000789521010711996i</v>
      </c>
      <c r="Y3248" t="str">
        <f t="shared" si="1703"/>
        <v>0.009+8.25610549363398i</v>
      </c>
      <c r="Z3248" t="str">
        <f t="shared" si="1704"/>
        <v>-0.000114711501629467-0.0000403217420677216i</v>
      </c>
      <c r="AA3248" t="str">
        <f t="shared" si="1705"/>
        <v>0.00158932797140557-1.45348196153777i</v>
      </c>
      <c r="AB3248" t="str">
        <f t="shared" si="1706"/>
        <v>0.206172864294566+0.398068517027336i</v>
      </c>
      <c r="AC3248" t="str">
        <f t="shared" si="1707"/>
        <v>1.0616033275243-0.029472538995766i</v>
      </c>
      <c r="AD3248" t="str">
        <f t="shared" si="1708"/>
        <v>0.183657391324138+0.380067918208142i</v>
      </c>
      <c r="AE3248" t="str">
        <f t="shared" si="1709"/>
        <v>-5.74261457793784E-06-0.0000510035475806437i</v>
      </c>
      <c r="AF3248" t="str">
        <f t="shared" si="1710"/>
        <v>-15.0814909077907-0.270795529575755i</v>
      </c>
      <c r="AG3248" t="str">
        <f t="shared" si="1711"/>
        <v>1.00200082379348-0.000964145923205778i</v>
      </c>
      <c r="AH3248" t="str">
        <f t="shared" si="1712"/>
        <v>0.0000719100651274477+0.000769294722070343i</v>
      </c>
      <c r="AI3248">
        <f t="shared" si="1713"/>
        <v>-62.240362703888188</v>
      </c>
      <c r="AJ3248">
        <f t="shared" si="1714"/>
        <v>84.659776625923215</v>
      </c>
      <c r="AK3248"/>
      <c r="AL3248"/>
      <c r="AM3248"/>
      <c r="AN3248"/>
    </row>
    <row r="3249" spans="1:40" x14ac:dyDescent="0.25">
      <c r="A3249"/>
      <c r="B3249">
        <f t="shared" si="1715"/>
        <v>1315000</v>
      </c>
      <c r="C3249" s="237" t="str">
        <f t="shared" si="1683"/>
        <v>-4.41968413167254E-08+0.00186237455483538i</v>
      </c>
      <c r="D3249" s="208" t="str">
        <f t="shared" si="1684"/>
        <v>-5.95700629584841+0.0142782049204046i</v>
      </c>
      <c r="E3249" t="str">
        <f t="shared" si="1685"/>
        <v>2870</v>
      </c>
      <c r="F3249" t="str">
        <f t="shared" si="1686"/>
        <v>0.777000777000777</v>
      </c>
      <c r="G3249" t="str">
        <f t="shared" si="1681"/>
        <v>0.777000777000777</v>
      </c>
      <c r="H3249" t="str">
        <f t="shared" si="1687"/>
        <v>9.12449917677715+0.284868296017275i</v>
      </c>
      <c r="I3249" t="str">
        <f t="shared" si="1688"/>
        <v>5163.99292433822i</v>
      </c>
      <c r="J3249" t="str">
        <f t="shared" si="1682"/>
        <v>-36095.211508052+1129.71640407162i</v>
      </c>
      <c r="K3249" t="str">
        <f t="shared" si="1689"/>
        <v>0.00447332728353004-0.142925865165644i</v>
      </c>
      <c r="L3249" t="str">
        <f t="shared" si="1690"/>
        <v>0.000340293046033774-0.00921723722984629i</v>
      </c>
      <c r="M3249" t="str">
        <f t="shared" si="1691"/>
        <v>0.00481362032956381-0.15214310239549i</v>
      </c>
      <c r="N3249" t="str">
        <f t="shared" si="1692"/>
        <v>-13.4731664396726i</v>
      </c>
      <c r="O3249" t="str">
        <f t="shared" si="1693"/>
        <v>0.616272302477925-0.787533141650913i</v>
      </c>
      <c r="P3249" t="str">
        <f t="shared" si="1694"/>
        <v>0.383727697522075+0.787533141650913i</v>
      </c>
      <c r="Q3249" t="str">
        <f t="shared" si="1695"/>
        <v>-0.383727697522075+12.6856332980217i</v>
      </c>
      <c r="R3249" t="str">
        <f t="shared" si="1696"/>
        <v>0.0611097940908653-0.0320975081447537i</v>
      </c>
      <c r="S3249" t="str">
        <f t="shared" si="1697"/>
        <v>1.39224829343728i</v>
      </c>
      <c r="T3249" t="str">
        <f t="shared" si="1698"/>
        <v>0.0446877009381225+0.0850800065353108i</v>
      </c>
      <c r="U3249" t="str">
        <f t="shared" si="1699"/>
        <v>0.0000333333333333334-0.0000858371453722168i</v>
      </c>
      <c r="V3249" t="str">
        <f t="shared" si="1700"/>
        <v>6.66666666666667E-06-0.000858371453722168i</v>
      </c>
      <c r="W3249" t="str">
        <f t="shared" si="1701"/>
        <v>0.0000275638082817794-0.0000789661155777152i</v>
      </c>
      <c r="X3249" t="str">
        <f t="shared" si="1702"/>
        <v>0.0000276549355477707-0.0000788934754532345i</v>
      </c>
      <c r="Y3249" t="str">
        <f t="shared" si="1703"/>
        <v>0.009+8.26238867894116i</v>
      </c>
      <c r="Z3249" t="str">
        <f t="shared" si="1704"/>
        <v>-0.000114539154372747-0.0000402905791696566i</v>
      </c>
      <c r="AA3249" t="str">
        <f t="shared" si="1705"/>
        <v>0.00158691158128348-1.45237663383417i</v>
      </c>
      <c r="AB3249" t="str">
        <f t="shared" si="1706"/>
        <v>0.210766525484405+0.40127410874119i</v>
      </c>
      <c r="AC3249" t="str">
        <f t="shared" si="1707"/>
        <v>1.06206563784673-0.0301350918607513i</v>
      </c>
      <c r="AD3249" t="str">
        <f t="shared" si="1708"/>
        <v>0.187578207611786+0.38314655964547i</v>
      </c>
      <c r="AE3249" t="str">
        <f t="shared" si="1709"/>
        <v>-0.0000060478524836322-0.0000514429175669044i</v>
      </c>
      <c r="AF3249" t="str">
        <f t="shared" si="1710"/>
        <v>-15.0815054726256-0.27059009109687i</v>
      </c>
      <c r="AG3249" t="str">
        <f t="shared" si="1711"/>
        <v>1.00201551022575-0.000984010793461262i</v>
      </c>
      <c r="AH3249" t="str">
        <f t="shared" si="1712"/>
        <v>0.0000763732685683209+0.000775984279637555i</v>
      </c>
      <c r="AI3249">
        <f t="shared" si="1713"/>
        <v>-62.16107507952313</v>
      </c>
      <c r="AJ3249">
        <f t="shared" si="1714"/>
        <v>84.378986328930878</v>
      </c>
      <c r="AK3249"/>
      <c r="AL3249"/>
      <c r="AM3249"/>
      <c r="AN3249"/>
    </row>
    <row r="3250" spans="1:40" x14ac:dyDescent="0.25">
      <c r="A3250"/>
      <c r="B3250">
        <f t="shared" si="1715"/>
        <v>1316000</v>
      </c>
      <c r="C3250" s="237" t="str">
        <f t="shared" si="1683"/>
        <v>-4.41296983848426E-08+0.00186095937660382i</v>
      </c>
      <c r="D3250" s="208" t="str">
        <f t="shared" si="1684"/>
        <v>-5.95700629533364+0.0142673552206293i</v>
      </c>
      <c r="E3250" t="str">
        <f t="shared" si="1685"/>
        <v>2870</v>
      </c>
      <c r="F3250" t="str">
        <f t="shared" si="1686"/>
        <v>0.777000777000777</v>
      </c>
      <c r="G3250" t="str">
        <f t="shared" si="1681"/>
        <v>0.777000777000777</v>
      </c>
      <c r="H3250" t="str">
        <f t="shared" si="1687"/>
        <v>9.12451370898679+0.284652318941804i</v>
      </c>
      <c r="I3250" t="str">
        <f t="shared" si="1688"/>
        <v>5167.91991515521i</v>
      </c>
      <c r="J3250" t="str">
        <f t="shared" si="1682"/>
        <v>-36150.1315632661+1130.57550399867i</v>
      </c>
      <c r="K3250" t="str">
        <f t="shared" si="1689"/>
        <v>0.0044665377615618-0.142817465212784i</v>
      </c>
      <c r="L3250" t="str">
        <f t="shared" si="1690"/>
        <v>0.000339776782452652-0.00921025229574462i</v>
      </c>
      <c r="M3250" t="str">
        <f t="shared" si="1691"/>
        <v>0.00480631454401445-0.152027717508529i</v>
      </c>
      <c r="N3250" t="str">
        <f t="shared" si="1692"/>
        <v>-13.4834121936191i</v>
      </c>
      <c r="O3250" t="str">
        <f t="shared" si="1693"/>
        <v>0.608171226399825-0.793805870083696i</v>
      </c>
      <c r="P3250" t="str">
        <f t="shared" si="1694"/>
        <v>0.391828773600175+0.793805870083696i</v>
      </c>
      <c r="Q3250" t="str">
        <f t="shared" si="1695"/>
        <v>-0.391828773600175+12.6896063235354i</v>
      </c>
      <c r="R3250" t="str">
        <f t="shared" si="1696"/>
        <v>0.0615434697411013-0.0327782647677951i</v>
      </c>
      <c r="S3250" t="str">
        <f t="shared" si="1697"/>
        <v>1.39330703738666i</v>
      </c>
      <c r="T3250" t="str">
        <f t="shared" si="1698"/>
        <v>0.0456701869742921+0.0857489494954694i</v>
      </c>
      <c r="U3250" t="str">
        <f t="shared" si="1699"/>
        <v>0.0000333333333333332-0.0000857719195778604i</v>
      </c>
      <c r="V3250" t="str">
        <f t="shared" si="1700"/>
        <v>6.66666666666667E-06-0.000857719195778604i</v>
      </c>
      <c r="W3250" t="str">
        <f t="shared" si="1701"/>
        <v>0.0000275637482945107-0.0000789075258669924i</v>
      </c>
      <c r="X3250" t="str">
        <f t="shared" si="1702"/>
        <v>0.0000276547216658441-0.0000788349399985236i</v>
      </c>
      <c r="Y3250" t="str">
        <f t="shared" si="1703"/>
        <v>0.009+8.26867186424833i</v>
      </c>
      <c r="Z3250" t="str">
        <f t="shared" si="1704"/>
        <v>-0.000114367199847124-0.0000402594645064638i</v>
      </c>
      <c r="AA3250" t="str">
        <f t="shared" si="1705"/>
        <v>0.00158450069776837-1.45127298600142i</v>
      </c>
      <c r="AB3250" t="str">
        <f t="shared" si="1706"/>
        <v>0.215400354565636+0.404429133065558i</v>
      </c>
      <c r="AC3250" t="str">
        <f t="shared" si="1707"/>
        <v>1.06251971985084-0.0308030106308653i</v>
      </c>
      <c r="AD3250" t="str">
        <f t="shared" si="1708"/>
        <v>0.191530283938783+0.386184684172695i</v>
      </c>
      <c r="AE3250" t="str">
        <f t="shared" si="1709"/>
        <v>-6.35719367461261E-06-0.0000518777676208235i</v>
      </c>
      <c r="AF3250" t="str">
        <f t="shared" si="1710"/>
        <v>-15.0815200043204-0.270384963721175i</v>
      </c>
      <c r="AG3250" t="str">
        <f t="shared" si="1711"/>
        <v>1.00202996162421-0.00100400995819159i</v>
      </c>
      <c r="AH3250" t="str">
        <f t="shared" si="1712"/>
        <v>0.0000808992077092394+0.000782607041083926i</v>
      </c>
      <c r="AI3250">
        <f t="shared" si="1713"/>
        <v>-62.082963977177236</v>
      </c>
      <c r="AJ3250">
        <f t="shared" si="1714"/>
        <v>84.098215335610504</v>
      </c>
      <c r="AK3250"/>
      <c r="AL3250"/>
      <c r="AM3250"/>
      <c r="AN3250"/>
    </row>
    <row r="3251" spans="1:40" x14ac:dyDescent="0.25">
      <c r="A3251"/>
      <c r="B3251">
        <f t="shared" si="1715"/>
        <v>1317000</v>
      </c>
      <c r="C3251" s="237" t="str">
        <f t="shared" si="1683"/>
        <v>-4.40627083400616E-08+0.00185954634746599i</v>
      </c>
      <c r="D3251" s="208" t="str">
        <f t="shared" si="1684"/>
        <v>-5.95700629482005+0.0142565219972393i</v>
      </c>
      <c r="E3251" t="str">
        <f t="shared" si="1685"/>
        <v>2870</v>
      </c>
      <c r="F3251" t="str">
        <f t="shared" si="1686"/>
        <v>0.777000777000777</v>
      </c>
      <c r="G3251" t="str">
        <f t="shared" si="1681"/>
        <v>0.777000777000777</v>
      </c>
      <c r="H3251" t="str">
        <f t="shared" si="1687"/>
        <v>9.12452820815571+0.284436668740615i</v>
      </c>
      <c r="I3251" t="str">
        <f t="shared" si="1688"/>
        <v>5171.8469059722i</v>
      </c>
      <c r="J3251" t="str">
        <f t="shared" si="1682"/>
        <v>-36205.0933669069+1131.43460392573i</v>
      </c>
      <c r="K3251" t="str">
        <f t="shared" si="1689"/>
        <v>0.00445976368062156-0.14270922940752i</v>
      </c>
      <c r="L3251" t="str">
        <f t="shared" si="1690"/>
        <v>0.000339261692296202-0.00920327792572792i</v>
      </c>
      <c r="M3251" t="str">
        <f t="shared" si="1691"/>
        <v>0.00479902537291776-0.151912507333248i</v>
      </c>
      <c r="N3251" t="str">
        <f t="shared" si="1692"/>
        <v>-13.4936579475656i</v>
      </c>
      <c r="O3251" t="str">
        <f t="shared" si="1693"/>
        <v>0.600006307817497-0.799995269098021i</v>
      </c>
      <c r="P3251" t="str">
        <f t="shared" si="1694"/>
        <v>0.399993692182503+0.799995269098021i</v>
      </c>
      <c r="Q3251" t="str">
        <f t="shared" si="1695"/>
        <v>-0.399993692182503+12.6936626784676i</v>
      </c>
      <c r="R3251" t="str">
        <f t="shared" si="1696"/>
        <v>0.0619687081909378-0.0334640044667436i</v>
      </c>
      <c r="S3251" t="str">
        <f t="shared" si="1697"/>
        <v>1.39436578133604i</v>
      </c>
      <c r="T3251" t="str">
        <f t="shared" si="1698"/>
        <v>0.0466610627349037+0.086407046215042i</v>
      </c>
      <c r="U3251" t="str">
        <f t="shared" si="1699"/>
        <v>0.0000333333333333332-0.0000857067928355843i</v>
      </c>
      <c r="V3251" t="str">
        <f t="shared" si="1700"/>
        <v>6.66666666666667E-06-0.000857067928355843i</v>
      </c>
      <c r="W3251" t="str">
        <f t="shared" si="1701"/>
        <v>0.0000275636882619691-0.0000788490261978294i</v>
      </c>
      <c r="X3251" t="str">
        <f t="shared" si="1702"/>
        <v>0.0000276545080892812-0.0000787764945016687i</v>
      </c>
      <c r="Y3251" t="str">
        <f t="shared" si="1703"/>
        <v>0.009+8.27495504955551i</v>
      </c>
      <c r="Z3251" t="str">
        <f t="shared" si="1704"/>
        <v>-0.000114195636860226-0.0000402283979654164i</v>
      </c>
      <c r="AA3251" t="str">
        <f t="shared" si="1705"/>
        <v>0.0015820953041411-1.45017101421279i</v>
      </c>
      <c r="AB3251" t="str">
        <f t="shared" si="1706"/>
        <v>0.220073753215971+0.40753300182822i</v>
      </c>
      <c r="AC3251" t="str">
        <f t="shared" si="1707"/>
        <v>1.06296549965437-0.0314761944332016i</v>
      </c>
      <c r="AD3251" t="str">
        <f t="shared" si="1708"/>
        <v>0.195513199388912+0.389181975747055i</v>
      </c>
      <c r="AE3251" t="str">
        <f t="shared" si="1709"/>
        <v>-0.0000066705869174777-0.0000523080663674653i</v>
      </c>
      <c r="AF3251" t="str">
        <f t="shared" si="1710"/>
        <v>-15.0815345029758-0.270180146743376i</v>
      </c>
      <c r="AG3251" t="str">
        <f t="shared" si="1711"/>
        <v>1.00204417686241-0.00102414090305814i</v>
      </c>
      <c r="AH3251" t="str">
        <f t="shared" si="1712"/>
        <v>0.0000854871212815725+0.000789162530928289i</v>
      </c>
      <c r="AI3251">
        <f t="shared" si="1713"/>
        <v>-62.006004814085884</v>
      </c>
      <c r="AJ3251">
        <f t="shared" si="1714"/>
        <v>83.817463532502771</v>
      </c>
      <c r="AK3251"/>
      <c r="AL3251"/>
      <c r="AM3251"/>
      <c r="AN3251"/>
    </row>
    <row r="3252" spans="1:40" x14ac:dyDescent="0.25">
      <c r="A3252"/>
      <c r="B3252">
        <f t="shared" si="1715"/>
        <v>1318000</v>
      </c>
      <c r="C3252" s="237" t="str">
        <f t="shared" si="1683"/>
        <v>-4.39958707185614E-08+0.0018581354625302i</v>
      </c>
      <c r="D3252" s="208" t="str">
        <f t="shared" si="1684"/>
        <v>-5.95700629430764+0.0142457052127315i</v>
      </c>
      <c r="E3252" t="str">
        <f t="shared" si="1685"/>
        <v>2870</v>
      </c>
      <c r="F3252" t="str">
        <f t="shared" si="1686"/>
        <v>0.777000777000777</v>
      </c>
      <c r="G3252" t="str">
        <f t="shared" si="1681"/>
        <v>0.777000777000777</v>
      </c>
      <c r="H3252" t="str">
        <f t="shared" si="1687"/>
        <v>9.12454267438396+0.284221344673042i</v>
      </c>
      <c r="I3252" t="str">
        <f t="shared" si="1688"/>
        <v>5175.77389678918i</v>
      </c>
      <c r="J3252" t="str">
        <f t="shared" si="1682"/>
        <v>-36260.0969189743+1132.29370385278i</v>
      </c>
      <c r="K3252" t="str">
        <f t="shared" si="1689"/>
        <v>0.00445300499393686-0.142601157377645i</v>
      </c>
      <c r="L3252" t="str">
        <f t="shared" si="1690"/>
        <v>0.000338747772012597-0.00919631409588134i</v>
      </c>
      <c r="M3252" t="str">
        <f t="shared" si="1691"/>
        <v>0.00479175276594946-0.151797471473526i</v>
      </c>
      <c r="N3252" t="str">
        <f t="shared" si="1692"/>
        <v>-13.5039037015121i</v>
      </c>
      <c r="O3252" t="str">
        <f t="shared" si="1693"/>
        <v>0.59177840383964-0.806100688964479i</v>
      </c>
      <c r="P3252" t="str">
        <f t="shared" si="1694"/>
        <v>0.40822159616036+0.806100688964479i</v>
      </c>
      <c r="Q3252" t="str">
        <f t="shared" si="1695"/>
        <v>-0.40822159616036+12.6978030125476i</v>
      </c>
      <c r="R3252" t="str">
        <f t="shared" si="1696"/>
        <v>0.0623854404805186-0.0341546234275273i</v>
      </c>
      <c r="S3252" t="str">
        <f t="shared" si="1697"/>
        <v>1.39542452528543i</v>
      </c>
      <c r="T3252" t="str">
        <f t="shared" si="1698"/>
        <v>0.0476601991826599+0.0870541736672501i</v>
      </c>
      <c r="U3252" t="str">
        <f t="shared" si="1699"/>
        <v>0.0000333333333333334-0.0000856417649199277i</v>
      </c>
      <c r="V3252" t="str">
        <f t="shared" si="1700"/>
        <v>6.66666666666667E-06-0.000856417649199278i</v>
      </c>
      <c r="W3252" t="str">
        <f t="shared" si="1701"/>
        <v>0.0000275636281841555-0.0000787906163652575i</v>
      </c>
      <c r="X3252" t="str">
        <f t="shared" si="1702"/>
        <v>0.0000276542948170193-0.0000787181387578933i</v>
      </c>
      <c r="Y3252" t="str">
        <f t="shared" si="1703"/>
        <v>0.009+8.28123823486269i</v>
      </c>
      <c r="Z3252" t="str">
        <f t="shared" si="1704"/>
        <v>-0.000114024464224206-0.000040197379434141i</v>
      </c>
      <c r="AA3252" t="str">
        <f t="shared" si="1705"/>
        <v>0.00157969538374592-1.44907071465319i</v>
      </c>
      <c r="AB3252" t="str">
        <f t="shared" si="1706"/>
        <v>0.224786112839708+0.410585134781677i</v>
      </c>
      <c r="AC3252" t="str">
        <f t="shared" si="1707"/>
        <v>1.06340290476242-0.0321545410961825i</v>
      </c>
      <c r="AD3252" t="str">
        <f t="shared" si="1708"/>
        <v>0.199526529884911+0.39213812273703i</v>
      </c>
      <c r="AE3252" t="str">
        <f t="shared" si="1709"/>
        <v>-6.98798075838987E-06-0.0000527337829759371i</v>
      </c>
      <c r="AF3252" t="str">
        <f t="shared" si="1710"/>
        <v>-15.0815489686916-0.269975639460311i</v>
      </c>
      <c r="AG3252" t="str">
        <f t="shared" si="1711"/>
        <v>1.00205815484044-0.00104440110474256i</v>
      </c>
      <c r="AH3252" t="str">
        <f t="shared" si="1712"/>
        <v>0.0000901362448379863+0.00079565028174475i</v>
      </c>
      <c r="AI3252">
        <f t="shared" si="1713"/>
        <v>-61.930173821025399</v>
      </c>
      <c r="AJ3252">
        <f t="shared" si="1714"/>
        <v>83.536730804194761</v>
      </c>
      <c r="AK3252"/>
      <c r="AL3252"/>
      <c r="AM3252"/>
      <c r="AN3252"/>
    </row>
    <row r="3253" spans="1:40" x14ac:dyDescent="0.25">
      <c r="A3253"/>
      <c r="B3253">
        <f t="shared" si="1715"/>
        <v>1319000</v>
      </c>
      <c r="C3253" s="237" t="str">
        <f t="shared" si="1683"/>
        <v>-4.39291850582783E-08+0.00185672671691955i</v>
      </c>
      <c r="D3253" s="208" t="str">
        <f t="shared" si="1684"/>
        <v>-5.95700629379638+0.0142349048297166i</v>
      </c>
      <c r="E3253" t="str">
        <f t="shared" si="1685"/>
        <v>2870</v>
      </c>
      <c r="F3253" t="str">
        <f t="shared" si="1686"/>
        <v>0.777000777000777</v>
      </c>
      <c r="G3253" t="str">
        <f t="shared" si="1681"/>
        <v>0.777000777000777</v>
      </c>
      <c r="H3253" t="str">
        <f t="shared" si="1687"/>
        <v>9.12455710777117+0.284006346000649i</v>
      </c>
      <c r="I3253" t="str">
        <f t="shared" si="1688"/>
        <v>5179.70088760617i</v>
      </c>
      <c r="J3253" t="str">
        <f t="shared" si="1682"/>
        <v>-36315.1422194683+1133.15280377982i</v>
      </c>
      <c r="K3253" t="str">
        <f t="shared" si="1689"/>
        <v>0.00444626165491222-0.142493248752072i</v>
      </c>
      <c r="L3253" t="str">
        <f t="shared" si="1690"/>
        <v>0.000338235018063425-0.00918936078236195i</v>
      </c>
      <c r="M3253" t="str">
        <f t="shared" si="1691"/>
        <v>0.00478449667297564-0.151682609534434i</v>
      </c>
      <c r="N3253" t="str">
        <f t="shared" si="1692"/>
        <v>-13.5141494554587i</v>
      </c>
      <c r="O3253" t="str">
        <f t="shared" si="1693"/>
        <v>0.583488378186736-0.812121488769392i</v>
      </c>
      <c r="P3253" t="str">
        <f t="shared" si="1694"/>
        <v>0.416511621813264+0.812121488769392i</v>
      </c>
      <c r="Q3253" t="str">
        <f t="shared" si="1695"/>
        <v>-0.416511621813264+12.7020279666893i</v>
      </c>
      <c r="R3253" t="str">
        <f t="shared" si="1696"/>
        <v>0.0627935990947985-0.0348500166093642i</v>
      </c>
      <c r="S3253" t="str">
        <f t="shared" si="1697"/>
        <v>1.39648326923481i</v>
      </c>
      <c r="T3253" t="str">
        <f t="shared" si="1698"/>
        <v>0.0486674651275323+0.0876902105509242i</v>
      </c>
      <c r="U3253" t="str">
        <f t="shared" si="1699"/>
        <v>0.0000333333333333334-0.0000855768356061145i</v>
      </c>
      <c r="V3253" t="str">
        <f t="shared" si="1700"/>
        <v>6.66666666666667E-06-0.000855768356061145i</v>
      </c>
      <c r="W3253" t="str">
        <f t="shared" si="1701"/>
        <v>0.0000275635680610703-0.0000787322961649305i</v>
      </c>
      <c r="X3253" t="str">
        <f t="shared" si="1702"/>
        <v>0.0000276540818479994-0.0000786598725630423i</v>
      </c>
      <c r="Y3253" t="str">
        <f t="shared" si="1703"/>
        <v>0.009+8.28752142016987i</v>
      </c>
      <c r="Z3253" t="str">
        <f t="shared" si="1704"/>
        <v>-0.000113853680755714-0.0000401664088006152i</v>
      </c>
      <c r="AA3253" t="str">
        <f t="shared" si="1705"/>
        <v>0.0015773009199902-1.44797208351909i</v>
      </c>
      <c r="AB3253" t="str">
        <f t="shared" si="1706"/>
        <v>0.229536814687929+0.41358495981715i</v>
      </c>
      <c r="AC3253" t="str">
        <f t="shared" si="1707"/>
        <v>1.06383186409546-0.032837947171849i</v>
      </c>
      <c r="AD3253" t="str">
        <f t="shared" si="1708"/>
        <v>0.203569848235397+0.39505281795317i</v>
      </c>
      <c r="AE3253" t="str">
        <f t="shared" si="1709"/>
        <v>-7.30932352874005E-06-0.0000531548871605876i</v>
      </c>
      <c r="AF3253" t="str">
        <f t="shared" si="1710"/>
        <v>-15.0815634015675-0.269771441170932i</v>
      </c>
      <c r="AG3253" t="str">
        <f t="shared" si="1711"/>
        <v>1.00207189448501-0.00106478803122669i</v>
      </c>
      <c r="AH3253" t="str">
        <f t="shared" si="1712"/>
        <v>0.000094845810834639+0.000802069834176067i</v>
      </c>
      <c r="AI3253">
        <f t="shared" si="1713"/>
        <v>-61.855448006998614</v>
      </c>
      <c r="AJ3253">
        <f t="shared" si="1714"/>
        <v>83.25601703333534</v>
      </c>
      <c r="AK3253"/>
      <c r="AL3253"/>
      <c r="AM3253"/>
      <c r="AN3253"/>
    </row>
    <row r="3254" spans="1:40" x14ac:dyDescent="0.25">
      <c r="A3254"/>
      <c r="B3254">
        <f t="shared" si="1715"/>
        <v>1320000</v>
      </c>
      <c r="C3254" s="237" t="str">
        <f t="shared" si="1683"/>
        <v>-4.3862650898898E-08+0.00185532010577194i</v>
      </c>
      <c r="D3254" s="208" t="str">
        <f t="shared" si="1684"/>
        <v>-5.95700629328628+0.0142241208109182i</v>
      </c>
      <c r="E3254" t="str">
        <f t="shared" si="1685"/>
        <v>2870</v>
      </c>
      <c r="F3254" t="str">
        <f t="shared" si="1686"/>
        <v>0.777000777000777</v>
      </c>
      <c r="G3254" t="str">
        <f t="shared" si="1681"/>
        <v>0.777000777000777</v>
      </c>
      <c r="H3254" t="str">
        <f t="shared" si="1687"/>
        <v>9.12457150841666+0.283791671987228i</v>
      </c>
      <c r="I3254" t="str">
        <f t="shared" si="1688"/>
        <v>5183.62787842316i</v>
      </c>
      <c r="J3254" t="str">
        <f t="shared" si="1682"/>
        <v>-36370.2292683889+1134.01190370688i</v>
      </c>
      <c r="K3254" t="str">
        <f t="shared" si="1689"/>
        <v>0.00443953361712837-0.142385503160834i</v>
      </c>
      <c r="L3254" t="str">
        <f t="shared" si="1690"/>
        <v>0.000337723426923641-0.00918241796139869i</v>
      </c>
      <c r="M3254" t="str">
        <f t="shared" si="1691"/>
        <v>0.00477725704405201-0.151567921122233i</v>
      </c>
      <c r="N3254" t="str">
        <f t="shared" si="1692"/>
        <v>-13.5243952094052i</v>
      </c>
      <c r="O3254" t="str">
        <f t="shared" si="1693"/>
        <v>0.575137101100706-0.818057036481856i</v>
      </c>
      <c r="P3254" t="str">
        <f t="shared" si="1694"/>
        <v>0.424862898899294+0.818057036481856i</v>
      </c>
      <c r="Q3254" t="str">
        <f t="shared" si="1695"/>
        <v>-0.424862898899294+12.7063381729233i</v>
      </c>
      <c r="R3254" t="str">
        <f t="shared" si="1696"/>
        <v>0.0631931179902119-0.0355500777684069i</v>
      </c>
      <c r="S3254" t="str">
        <f t="shared" si="1697"/>
        <v>1.39754201318419i</v>
      </c>
      <c r="T3254" t="str">
        <f t="shared" si="1698"/>
        <v>0.0496827272533139+0.0883150373354268i</v>
      </c>
      <c r="U3254" t="str">
        <f t="shared" si="1699"/>
        <v>0.0000333333333333334-0.0000855120046700494i</v>
      </c>
      <c r="V3254" t="str">
        <f t="shared" si="1700"/>
        <v>6.66666666666667E-06-0.000855120046700494i</v>
      </c>
      <c r="W3254" t="str">
        <f t="shared" si="1701"/>
        <v>0.0000275635078927143-0.0000786740653931212i</v>
      </c>
      <c r="X3254" t="str">
        <f t="shared" si="1702"/>
        <v>0.0000276538691811667-0.0000786016957135793i</v>
      </c>
      <c r="Y3254" t="str">
        <f t="shared" si="1703"/>
        <v>0.009+8.29380460547705i</v>
      </c>
      <c r="Z3254" t="str">
        <f t="shared" si="1704"/>
        <v>-0.000113683285275884-0.0000401354859531671i</v>
      </c>
      <c r="AA3254" t="str">
        <f t="shared" si="1705"/>
        <v>0.00157491189634415-1.4468751170185i</v>
      </c>
      <c r="AB3254" t="str">
        <f t="shared" si="1706"/>
        <v>0.234325229983744+0.416531913176455i</v>
      </c>
      <c r="AC3254" t="str">
        <f t="shared" si="1707"/>
        <v>1.06425230801676-0.0335263079588305i</v>
      </c>
      <c r="AD3254" t="str">
        <f t="shared" si="1708"/>
        <v>0.207642724181963+0.397925758678384i</v>
      </c>
      <c r="AE3254" t="str">
        <f t="shared" si="1709"/>
        <v>-7.63456335080024E-06-0.0000535713491821399i</v>
      </c>
      <c r="AF3254" t="str">
        <f t="shared" si="1710"/>
        <v>-15.0815778017029-0.26956755117631i</v>
      </c>
      <c r="AG3254" t="str">
        <f t="shared" si="1711"/>
        <v>1.00208539474949-0.00108529914207216i</v>
      </c>
      <c r="AH3254" t="str">
        <f t="shared" si="1712"/>
        <v>0.0000996150487130856+0.000808420736946112i</v>
      </c>
      <c r="AI3254">
        <f t="shared" si="1713"/>
        <v>-61.781805125821052</v>
      </c>
      <c r="AJ3254">
        <f t="shared" si="1714"/>
        <v>82.975322100662709</v>
      </c>
      <c r="AK3254"/>
      <c r="AL3254"/>
      <c r="AM3254"/>
      <c r="AN3254"/>
    </row>
    <row r="3255" spans="1:40" x14ac:dyDescent="0.25">
      <c r="A3255"/>
      <c r="B3255">
        <f t="shared" si="1715"/>
        <v>1321000</v>
      </c>
      <c r="C3255" s="237" t="str">
        <f t="shared" si="1683"/>
        <v>-4.37962677818484E-08+0.00185391562423999i</v>
      </c>
      <c r="D3255" s="208" t="str">
        <f t="shared" si="1684"/>
        <v>-5.95700629277735+0.0142133531191733i</v>
      </c>
      <c r="E3255" t="str">
        <f t="shared" si="1685"/>
        <v>2870</v>
      </c>
      <c r="F3255" t="str">
        <f t="shared" si="1686"/>
        <v>0.777000777000777</v>
      </c>
      <c r="G3255" t="str">
        <f t="shared" si="1681"/>
        <v>0.777000777000777</v>
      </c>
      <c r="H3255" t="str">
        <f t="shared" si="1687"/>
        <v>9.12458587641937+0.283577321898788i</v>
      </c>
      <c r="I3255" t="str">
        <f t="shared" si="1688"/>
        <v>5187.55486924014i</v>
      </c>
      <c r="J3255" t="str">
        <f t="shared" si="1682"/>
        <v>-36425.3580657361+1134.87100363393i</v>
      </c>
      <c r="K3255" t="str">
        <f t="shared" si="1689"/>
        <v>0.00443282083434113-0.142277920235078i</v>
      </c>
      <c r="L3255" t="str">
        <f t="shared" si="1690"/>
        <v>0.000337212995081505-0.00917548560929199i</v>
      </c>
      <c r="M3255" t="str">
        <f t="shared" si="1691"/>
        <v>0.00477003382942263-0.15145340584437i</v>
      </c>
      <c r="N3255" t="str">
        <f t="shared" si="1692"/>
        <v>-13.5346409633517i</v>
      </c>
      <c r="O3255" t="str">
        <f t="shared" si="1693"/>
        <v>0.56672544925307-0.823906709020448i</v>
      </c>
      <c r="P3255" t="str">
        <f t="shared" si="1694"/>
        <v>0.43327455074693+0.823906709020448i</v>
      </c>
      <c r="Q3255" t="str">
        <f t="shared" si="1695"/>
        <v>-0.43327455074693+12.7107342543313i</v>
      </c>
      <c r="R3255" t="str">
        <f t="shared" si="1696"/>
        <v>0.0635839326209233-0.0362546994821289i</v>
      </c>
      <c r="S3255" t="str">
        <f t="shared" si="1697"/>
        <v>1.39860075713357i</v>
      </c>
      <c r="T3255" t="str">
        <f t="shared" si="1698"/>
        <v>0.0507058501453555+0.0889285363051532i</v>
      </c>
      <c r="U3255" t="str">
        <f t="shared" si="1699"/>
        <v>0.0000333333333333332-0.0000854472718883153i</v>
      </c>
      <c r="V3255" t="str">
        <f t="shared" si="1700"/>
        <v>6.66666666666667E-06-0.000854472718883153i</v>
      </c>
      <c r="W3255" t="str">
        <f t="shared" si="1701"/>
        <v>0.0000275634476790881-0.0000786159238467185i</v>
      </c>
      <c r="X3255" t="str">
        <f t="shared" si="1702"/>
        <v>0.0000276536568154702-0.0000785436080065834i</v>
      </c>
      <c r="Y3255" t="str">
        <f t="shared" si="1703"/>
        <v>0.009+8.30008779078423i</v>
      </c>
      <c r="Z3255" t="str">
        <f t="shared" si="1704"/>
        <v>-0.000113513276610309-0.0000401046107804732i</v>
      </c>
      <c r="AA3255" t="str">
        <f t="shared" si="1705"/>
        <v>0.00157252829634051-1.4457798113709i</v>
      </c>
      <c r="AB3255" t="str">
        <f t="shared" si="1706"/>
        <v>0.239150720053098+0.419425439661886i</v>
      </c>
      <c r="AC3255" t="str">
        <f t="shared" si="1707"/>
        <v>1.06466416835955-0.0342195175260675i</v>
      </c>
      <c r="AD3255" t="str">
        <f t="shared" si="1708"/>
        <v>0.211744724446854+0.400756646697868i</v>
      </c>
      <c r="AE3255" t="str">
        <f t="shared" si="1709"/>
        <v>-0.0000079636481434037-0.0000539831398487944i</v>
      </c>
      <c r="AF3255" t="str">
        <f t="shared" si="1710"/>
        <v>-15.0815921691967-0.269363968779615i</v>
      </c>
      <c r="AG3255" t="str">
        <f t="shared" si="1711"/>
        <v>1.00209865461397-0.00110593188870169i</v>
      </c>
      <c r="AH3255" t="str">
        <f t="shared" si="1712"/>
        <v>0.000104443184982486+0.000814702546871924i</v>
      </c>
      <c r="AI3255">
        <f t="shared" si="1713"/>
        <v>-61.709223644480318</v>
      </c>
      <c r="AJ3255">
        <f t="shared" si="1714"/>
        <v>82.694645885006068</v>
      </c>
      <c r="AK3255"/>
      <c r="AL3255"/>
      <c r="AM3255"/>
      <c r="AN3255"/>
    </row>
    <row r="3256" spans="1:40" x14ac:dyDescent="0.25">
      <c r="A3256"/>
      <c r="B3256">
        <f t="shared" si="1715"/>
        <v>1322000</v>
      </c>
      <c r="C3256" s="237" t="str">
        <f t="shared" si="1683"/>
        <v>-4.37300352502908E-08+0.00185251326749099i</v>
      </c>
      <c r="D3256" s="208" t="str">
        <f t="shared" si="1684"/>
        <v>-5.95700629226956+0.0142026017174309i</v>
      </c>
      <c r="E3256" t="str">
        <f t="shared" si="1685"/>
        <v>2870</v>
      </c>
      <c r="F3256" t="str">
        <f t="shared" si="1686"/>
        <v>0.777000777000777</v>
      </c>
      <c r="G3256" t="str">
        <f t="shared" si="1681"/>
        <v>0.777000777000777</v>
      </c>
      <c r="H3256" t="str">
        <f t="shared" si="1687"/>
        <v>9.1246002118778+0.283363295003543i</v>
      </c>
      <c r="I3256" t="str">
        <f t="shared" si="1688"/>
        <v>5191.48186005713i</v>
      </c>
      <c r="J3256" t="str">
        <f t="shared" si="1682"/>
        <v>-36480.52861151+1135.73010356098i</v>
      </c>
      <c r="K3256" t="str">
        <f t="shared" si="1689"/>
        <v>0.00442612326048097-0.142170499607063i</v>
      </c>
      <c r="L3256" t="str">
        <f t="shared" si="1690"/>
        <v>0.000336703719038508-0.00916856370241341i</v>
      </c>
      <c r="M3256" t="str">
        <f t="shared" si="1691"/>
        <v>0.00476282697951948-0.151339063309476i</v>
      </c>
      <c r="N3256" t="str">
        <f t="shared" si="1692"/>
        <v>-13.5448867172982i</v>
      </c>
      <c r="O3256" t="str">
        <f t="shared" si="1693"/>
        <v>0.558254305653244-0.829669892318393i</v>
      </c>
      <c r="P3256" t="str">
        <f t="shared" si="1694"/>
        <v>0.441745694346756+0.829669892318393i</v>
      </c>
      <c r="Q3256" t="str">
        <f t="shared" si="1695"/>
        <v>-0.441745694346756+12.7152168249798i</v>
      </c>
      <c r="R3256" t="str">
        <f t="shared" si="1696"/>
        <v>0.0639659799645707-0.0369637731743141i</v>
      </c>
      <c r="S3256" t="str">
        <f t="shared" si="1697"/>
        <v>1.39965950108295i</v>
      </c>
      <c r="T3256" t="str">
        <f t="shared" si="1698"/>
        <v>0.0517366963193038+0.089530591603493i</v>
      </c>
      <c r="U3256" t="str">
        <f t="shared" si="1699"/>
        <v>0.0000333333333333333-0.000085382637038173i</v>
      </c>
      <c r="V3256" t="str">
        <f t="shared" si="1700"/>
        <v>6.66666666666667E-06-0.00085382637038173i</v>
      </c>
      <c r="W3256" t="str">
        <f t="shared" si="1701"/>
        <v>0.000027563387420193-0.000078557871323228i</v>
      </c>
      <c r="X3256" t="str">
        <f t="shared" si="1702"/>
        <v>0.0000276534447498636-0.0000784856092397499i</v>
      </c>
      <c r="Y3256" t="str">
        <f t="shared" si="1703"/>
        <v>0.009+8.30637097609141i</v>
      </c>
      <c r="Z3256" t="str">
        <f t="shared" si="1704"/>
        <v>-0.000113343653589022-0.0000400737831715584i</v>
      </c>
      <c r="AA3256" t="str">
        <f t="shared" si="1705"/>
        <v>0.00157015010357429-1.44468616280721i</v>
      </c>
      <c r="AB3256" t="str">
        <f t="shared" si="1706"/>
        <v>0.244012636460317+0.422264992843561i</v>
      </c>
      <c r="AC3256" t="str">
        <f t="shared" si="1707"/>
        <v>1.0650673784536-0.0349174687371582i</v>
      </c>
      <c r="AD3256" t="str">
        <f t="shared" si="1708"/>
        <v>0.215875412780608+0.403545188328358i</v>
      </c>
      <c r="AE3256" t="str">
        <f t="shared" si="1709"/>
        <v>-8.29652562759604E-06-0.0000543902305172469i</v>
      </c>
      <c r="AF3256" t="str">
        <f t="shared" si="1710"/>
        <v>-15.0816065041474-0.269160693286112i</v>
      </c>
      <c r="AG3256" t="str">
        <f t="shared" si="1711"/>
        <v>1.00211167308534-0.00112668371467898i</v>
      </c>
      <c r="AH3256" t="str">
        <f t="shared" si="1712"/>
        <v>0.000109329443301278+0.000820914828874588i</v>
      </c>
      <c r="AI3256">
        <f t="shared" si="1713"/>
        <v>-61.637682713165738</v>
      </c>
      <c r="AJ3256">
        <f t="shared" si="1714"/>
        <v>82.413988263313712</v>
      </c>
      <c r="AK3256"/>
      <c r="AL3256"/>
      <c r="AM3256"/>
      <c r="AN3256"/>
    </row>
    <row r="3257" spans="1:40" x14ac:dyDescent="0.25">
      <c r="A3257"/>
      <c r="B3257">
        <f t="shared" si="1715"/>
        <v>1323000</v>
      </c>
      <c r="C3257" s="237" t="str">
        <f t="shared" si="1683"/>
        <v>-4.36639528491121E-08+0.00185111303070685i</v>
      </c>
      <c r="D3257" s="208" t="str">
        <f t="shared" si="1684"/>
        <v>-5.95700629176293+0.0141918665687525i</v>
      </c>
      <c r="E3257" t="str">
        <f t="shared" si="1685"/>
        <v>2870</v>
      </c>
      <c r="F3257" t="str">
        <f t="shared" si="1686"/>
        <v>0.777000777000777</v>
      </c>
      <c r="G3257" t="str">
        <f t="shared" si="1681"/>
        <v>0.777000777000777</v>
      </c>
      <c r="H3257" t="str">
        <f t="shared" si="1687"/>
        <v>9.12461451489018+0.28314959057191i</v>
      </c>
      <c r="I3257" t="str">
        <f t="shared" si="1688"/>
        <v>5195.40885087412i</v>
      </c>
      <c r="J3257" t="str">
        <f t="shared" si="1682"/>
        <v>-36535.7409057104+1136.58920348803i</v>
      </c>
      <c r="K3257" t="str">
        <f t="shared" si="1689"/>
        <v>0.00441944084965209-0.142063240910155i</v>
      </c>
      <c r="L3257" t="str">
        <f t="shared" si="1690"/>
        <v>0.000336195595309333-0.00916165221720558i</v>
      </c>
      <c r="M3257" t="str">
        <f t="shared" si="1691"/>
        <v>0.00475563644496142-0.151224893127361i</v>
      </c>
      <c r="N3257" t="str">
        <f t="shared" si="1692"/>
        <v>-13.5551324712447i</v>
      </c>
      <c r="O3257" t="str">
        <f t="shared" si="1693"/>
        <v>0.549724559555761-0.835345981388086i</v>
      </c>
      <c r="P3257" t="str">
        <f t="shared" si="1694"/>
        <v>0.450275440444239+0.835345981388086i</v>
      </c>
      <c r="Q3257" t="str">
        <f t="shared" si="1695"/>
        <v>-0.450275440444239+12.7197864898566i</v>
      </c>
      <c r="R3257" t="str">
        <f t="shared" si="1696"/>
        <v>0.0643391985475275-0.0376771891407321i</v>
      </c>
      <c r="S3257" t="str">
        <f t="shared" si="1697"/>
        <v>1.40071824503234i</v>
      </c>
      <c r="T3257" t="str">
        <f t="shared" si="1698"/>
        <v>0.0527751262509578+0.09012108927628i</v>
      </c>
      <c r="U3257" t="str">
        <f t="shared" si="1699"/>
        <v>0.0000333333333333334-0.0000853180998975547i</v>
      </c>
      <c r="V3257" t="str">
        <f t="shared" si="1700"/>
        <v>6.66666666666667E-06-0.000853180998975548i</v>
      </c>
      <c r="W3257" t="str">
        <f t="shared" si="1701"/>
        <v>0.0000275633271160293-0.0000784999076207655i</v>
      </c>
      <c r="X3257" t="str">
        <f t="shared" si="1702"/>
        <v>0.0000276532329833038-0.0000784276992113834i</v>
      </c>
      <c r="Y3257" t="str">
        <f t="shared" si="1703"/>
        <v>0.009+8.31265416139859i</v>
      </c>
      <c r="Z3257" t="str">
        <f t="shared" si="1704"/>
        <v>-0.000113174415046477-0.0000400430030157929i</v>
      </c>
      <c r="AA3257" t="str">
        <f t="shared" si="1705"/>
        <v>0.00156777730170249-1.44359416756974i</v>
      </c>
      <c r="AB3257" t="str">
        <f t="shared" si="1706"/>
        <v>0.248910321148925+0.425050035264344i</v>
      </c>
      <c r="AC3257" t="str">
        <f t="shared" si="1707"/>
        <v>1.06546187315141-0.035620053275408i</v>
      </c>
      <c r="AD3257" t="str">
        <f t="shared" si="1708"/>
        <v>0.220034350010089+0.406291094446893i</v>
      </c>
      <c r="AE3257" t="str">
        <f t="shared" si="1709"/>
        <v>-8.63314333229689E-06-0.0000547925930936521i</v>
      </c>
      <c r="AF3257" t="str">
        <f t="shared" si="1710"/>
        <v>-15.0816208066531-0.268957724003158i</v>
      </c>
      <c r="AG3257" t="str">
        <f t="shared" si="1711"/>
        <v>1.00212444919728-0.00114755205598938i</v>
      </c>
      <c r="AH3257" t="str">
        <f t="shared" si="1712"/>
        <v>0.000114273044558927+0.000827057155989429i</v>
      </c>
      <c r="AI3257">
        <f t="shared" si="1713"/>
        <v>-61.567162136858151</v>
      </c>
      <c r="AJ3257">
        <f t="shared" si="1714"/>
        <v>82.133349110667822</v>
      </c>
      <c r="AK3257"/>
      <c r="AL3257"/>
      <c r="AM3257"/>
      <c r="AN3257"/>
    </row>
    <row r="3258" spans="1:40" x14ac:dyDescent="0.25">
      <c r="A3258"/>
      <c r="B3258">
        <f t="shared" si="1715"/>
        <v>1324000</v>
      </c>
      <c r="C3258" s="237" t="str">
        <f t="shared" si="1683"/>
        <v>-4.35980201249177E-08+0.001849714909084i</v>
      </c>
      <c r="D3258" s="208" t="str">
        <f t="shared" si="1684"/>
        <v>-5.95700629125745+0.0141811476363107i</v>
      </c>
      <c r="E3258" t="str">
        <f t="shared" si="1685"/>
        <v>2870</v>
      </c>
      <c r="F3258" t="str">
        <f t="shared" si="1686"/>
        <v>0.777000777000777</v>
      </c>
      <c r="G3258" t="str">
        <f t="shared" si="1681"/>
        <v>0.777000777000777</v>
      </c>
      <c r="H3258" t="str">
        <f t="shared" si="1687"/>
        <v>9.12462878555428+0.282936207876497i</v>
      </c>
      <c r="I3258" t="str">
        <f t="shared" si="1688"/>
        <v>5199.33584169111i</v>
      </c>
      <c r="J3258" t="str">
        <f t="shared" si="1682"/>
        <v>-36590.9949483375+1137.44830341508i</v>
      </c>
      <c r="K3258" t="str">
        <f t="shared" si="1689"/>
        <v>0.00441277355613158-0.141956143778822i</v>
      </c>
      <c r="L3258" t="str">
        <f t="shared" si="1690"/>
        <v>0.000335688620421775-0.00915475113018169i</v>
      </c>
      <c r="M3258" t="str">
        <f t="shared" si="1691"/>
        <v>0.00474846217655336-0.151110894909004i</v>
      </c>
      <c r="N3258" t="str">
        <f t="shared" si="1692"/>
        <v>-13.5653782251913i</v>
      </c>
      <c r="O3258" t="str">
        <f t="shared" si="1693"/>
        <v>0.541137106366846-0.840934380384651i</v>
      </c>
      <c r="P3258" t="str">
        <f t="shared" si="1694"/>
        <v>0.458862893633154+0.840934380384651i</v>
      </c>
      <c r="Q3258" t="str">
        <f t="shared" si="1695"/>
        <v>-0.458862893633154+12.7244438448066i</v>
      </c>
      <c r="R3258" t="str">
        <f t="shared" si="1696"/>
        <v>0.0647035284696622-0.038394836575464i</v>
      </c>
      <c r="S3258" t="str">
        <f t="shared" si="1697"/>
        <v>1.40177698898172i</v>
      </c>
      <c r="T3258" t="str">
        <f t="shared" si="1698"/>
        <v>0.0538209984071991+0.0906999173146961i</v>
      </c>
      <c r="U3258" t="str">
        <f t="shared" si="1699"/>
        <v>0.0000333333333333334-0.0000852536602450643i</v>
      </c>
      <c r="V3258" t="str">
        <f t="shared" si="1700"/>
        <v>6.66666666666667E-06-0.000852536602450643i</v>
      </c>
      <c r="W3258" t="str">
        <f t="shared" si="1701"/>
        <v>0.0000275632667665978-0.0000784420325380576i</v>
      </c>
      <c r="X3258" t="str">
        <f t="shared" si="1702"/>
        <v>0.0000276530215147517-0.0000783698777203992i</v>
      </c>
      <c r="Y3258" t="str">
        <f t="shared" si="1703"/>
        <v>0.009+8.31893734670577i</v>
      </c>
      <c r="Z3258" t="str">
        <f t="shared" si="1704"/>
        <v>-0.000113005559821528-0.0000400122702028913i</v>
      </c>
      <c r="AA3258" t="str">
        <f t="shared" si="1705"/>
        <v>0.00156540987444379-1.44250382191217i</v>
      </c>
      <c r="AB3258" t="str">
        <f t="shared" si="1706"/>
        <v>0.25384310658752+0.427780038642205i</v>
      </c>
      <c r="AC3258" t="str">
        <f t="shared" si="1707"/>
        <v>1.06584758885384-0.0363271616695448i</v>
      </c>
      <c r="AD3258" t="str">
        <f t="shared" si="1708"/>
        <v>0.224221094086827+0.408994080519141i</v>
      </c>
      <c r="AE3258" t="str">
        <f t="shared" si="1709"/>
        <v>-8.97344859996242E-06-0.0000551902000345466i</v>
      </c>
      <c r="AF3258" t="str">
        <f t="shared" si="1710"/>
        <v>-15.0816350768117-0.268755060240186i</v>
      </c>
      <c r="AG3258" t="str">
        <f t="shared" si="1711"/>
        <v>1.00213698201038-0.00116853434132086i</v>
      </c>
      <c r="AH3258" t="str">
        <f t="shared" si="1712"/>
        <v>0.00011927320695756+0.000833129109375587i</v>
      </c>
      <c r="AI3258">
        <f t="shared" si="1713"/>
        <v>-61.49764234838284</v>
      </c>
      <c r="AJ3258">
        <f t="shared" si="1714"/>
        <v>81.852728300299745</v>
      </c>
      <c r="AK3258"/>
      <c r="AL3258"/>
      <c r="AM3258"/>
      <c r="AN3258"/>
    </row>
    <row r="3259" spans="1:40" x14ac:dyDescent="0.25">
      <c r="A3259"/>
      <c r="B3259">
        <f t="shared" si="1715"/>
        <v>1325000</v>
      </c>
      <c r="C3259" s="237" t="str">
        <f t="shared" si="1683"/>
        <v>-4.35322366260231E-08+0.00184831889783341i</v>
      </c>
      <c r="D3259" s="208" t="str">
        <f t="shared" si="1684"/>
        <v>-5.95700629075311+0.0141704448833895i</v>
      </c>
      <c r="E3259" t="str">
        <f t="shared" si="1685"/>
        <v>2870</v>
      </c>
      <c r="F3259" t="str">
        <f t="shared" si="1686"/>
        <v>0.777000777000777</v>
      </c>
      <c r="G3259" t="str">
        <f t="shared" si="1681"/>
        <v>0.777000777000777</v>
      </c>
      <c r="H3259" t="str">
        <f t="shared" si="1687"/>
        <v>9.12464302396755+0.282723146192097i</v>
      </c>
      <c r="I3259" t="str">
        <f t="shared" si="1688"/>
        <v>5203.2628325081i</v>
      </c>
      <c r="J3259" t="str">
        <f t="shared" si="1682"/>
        <v>-36646.2907393912+1138.30740334213i</v>
      </c>
      <c r="K3259" t="str">
        <f t="shared" si="1689"/>
        <v>0.00440612133436871-0.141849207848628i</v>
      </c>
      <c r="L3259" t="str">
        <f t="shared" si="1690"/>
        <v>0.000335182790916697-0.00914786041792547i</v>
      </c>
      <c r="M3259" t="str">
        <f t="shared" si="1691"/>
        <v>0.00474130412528541-0.150997068266553i</v>
      </c>
      <c r="N3259" t="str">
        <f t="shared" si="1692"/>
        <v>-13.5756239791378i</v>
      </c>
      <c r="O3259" t="str">
        <f t="shared" si="1693"/>
        <v>0.532492847550746-0.84643450266828i</v>
      </c>
      <c r="P3259" t="str">
        <f t="shared" si="1694"/>
        <v>0.467507152449254+0.84643450266828i</v>
      </c>
      <c r="Q3259" t="str">
        <f t="shared" si="1695"/>
        <v>-0.467507152449254+12.7291894764695i</v>
      </c>
      <c r="R3259" t="str">
        <f t="shared" si="1696"/>
        <v>0.0650589114285433-0.0391166035978248i</v>
      </c>
      <c r="S3259" t="str">
        <f t="shared" si="1697"/>
        <v>1.4028357329311i</v>
      </c>
      <c r="T3259" t="str">
        <f t="shared" si="1698"/>
        <v>0.0548741692779299+0.0912669656975601i</v>
      </c>
      <c r="U3259" t="str">
        <f t="shared" si="1699"/>
        <v>0.0000333333333333332-0.0000851893178599731i</v>
      </c>
      <c r="V3259" t="str">
        <f t="shared" si="1700"/>
        <v>6.66666666666667E-06-0.000851893178599731i</v>
      </c>
      <c r="W3259" t="str">
        <f t="shared" si="1701"/>
        <v>0.0000275632063718991-0.0000783842458744374i</v>
      </c>
      <c r="X3259" t="str">
        <f t="shared" si="1702"/>
        <v>0.0000276528103431723-0.0000783121445663179i</v>
      </c>
      <c r="Y3259" t="str">
        <f t="shared" si="1703"/>
        <v>0.009+8.32522053201295i</v>
      </c>
      <c r="Z3259" t="str">
        <f t="shared" si="1704"/>
        <v>-0.000112837086757406-0.0000399815846229119i</v>
      </c>
      <c r="AA3259" t="str">
        <f t="shared" si="1705"/>
        <v>0.00156304780557829-1.44141512209948i</v>
      </c>
      <c r="AB3259" t="str">
        <f t="shared" si="1706"/>
        <v>0.258810315920412+0.430454484069668i</v>
      </c>
      <c r="AC3259" t="str">
        <f t="shared" si="1707"/>
        <v>1.06622446353525-0.0370386833200555i</v>
      </c>
      <c r="AD3259" t="str">
        <f t="shared" si="1708"/>
        <v>0.228435200135402+0.411653866627049i</v>
      </c>
      <c r="AE3259" t="str">
        <f t="shared" si="1709"/>
        <v>-9.31738859222555E-06-0.0000555830243476835i</v>
      </c>
      <c r="AF3259" t="str">
        <f t="shared" si="1710"/>
        <v>-15.0816493147207-0.268552701308708i</v>
      </c>
      <c r="AG3259" t="str">
        <f t="shared" si="1711"/>
        <v>1.00214927061211-0.001189627992344i</v>
      </c>
      <c r="AH3259" t="str">
        <f t="shared" si="1712"/>
        <v>0.000124329146093202+0.000839130278324452i</v>
      </c>
      <c r="AI3259">
        <f t="shared" si="1713"/>
        <v>-61.429104382841864</v>
      </c>
      <c r="AJ3259">
        <f t="shared" si="1714"/>
        <v>81.572125703619676</v>
      </c>
      <c r="AK3259"/>
      <c r="AL3259"/>
      <c r="AM3259"/>
      <c r="AN3259"/>
    </row>
    <row r="3260" spans="1:40" x14ac:dyDescent="0.25">
      <c r="A3260"/>
      <c r="B3260">
        <f t="shared" si="1715"/>
        <v>1326000</v>
      </c>
      <c r="C3260" s="237" t="str">
        <f t="shared" si="1683"/>
        <v>-4.34666019024464E-08+0.00184692499218048i</v>
      </c>
      <c r="D3260" s="208" t="str">
        <f t="shared" si="1684"/>
        <v>-5.95700629024991+0.0141597582733837i</v>
      </c>
      <c r="E3260" t="str">
        <f t="shared" si="1685"/>
        <v>2870</v>
      </c>
      <c r="F3260" t="str">
        <f t="shared" si="1686"/>
        <v>0.777000777000777</v>
      </c>
      <c r="G3260" t="str">
        <f t="shared" si="1681"/>
        <v>0.777000777000777</v>
      </c>
      <c r="H3260" t="str">
        <f t="shared" si="1687"/>
        <v>9.12465723022704+0.282510404795676i</v>
      </c>
      <c r="I3260" t="str">
        <f t="shared" si="1688"/>
        <v>5207.18982332508i</v>
      </c>
      <c r="J3260" t="str">
        <f t="shared" si="1682"/>
        <v>-36701.6282788715+1139.16650326919i</v>
      </c>
      <c r="K3260" t="str">
        <f t="shared" si="1689"/>
        <v>0.00439948413898419-0.141742432756235i</v>
      </c>
      <c r="L3260" t="str">
        <f t="shared" si="1690"/>
        <v>0.00033467810334797-0.0091409800570908i</v>
      </c>
      <c r="M3260" t="str">
        <f t="shared" si="1691"/>
        <v>0.00473416224233216-0.150883412813326i</v>
      </c>
      <c r="N3260" t="str">
        <f t="shared" si="1692"/>
        <v>-13.5858697330843i</v>
      </c>
      <c r="O3260" t="str">
        <f t="shared" si="1693"/>
        <v>0.523792690534607-0.851845770866134i</v>
      </c>
      <c r="P3260" t="str">
        <f t="shared" si="1694"/>
        <v>0.476207309465393+0.851845770866134i</v>
      </c>
      <c r="Q3260" t="str">
        <f t="shared" si="1695"/>
        <v>-0.476207309465393+12.7340239622182i</v>
      </c>
      <c r="R3260" t="str">
        <f t="shared" si="1696"/>
        <v>0.0654052907431351-0.0398423772799784i</v>
      </c>
      <c r="S3260" t="str">
        <f t="shared" si="1697"/>
        <v>1.40389447688048i</v>
      </c>
      <c r="T3260" t="str">
        <f t="shared" si="1698"/>
        <v>0.05593449340915+0.0918221264330494i</v>
      </c>
      <c r="U3260" t="str">
        <f t="shared" si="1699"/>
        <v>0.0000333333333333333-0.0000851250725222207i</v>
      </c>
      <c r="V3260" t="str">
        <f t="shared" si="1700"/>
        <v>6.66666666666667E-06-0.000851250725222207i</v>
      </c>
      <c r="W3260" t="str">
        <f t="shared" si="1701"/>
        <v>0.0000275631459319344-0.0000783265474298456i</v>
      </c>
      <c r="X3260" t="str">
        <f t="shared" si="1702"/>
        <v>0.0000276525994675347-0.0000782544995492681i</v>
      </c>
      <c r="Y3260" t="str">
        <f t="shared" si="1703"/>
        <v>0.009+8.33150371732013i</v>
      </c>
      <c r="Z3260" t="str">
        <f t="shared" si="1704"/>
        <v>-0.000112668994701708-0.0000399509461662554i</v>
      </c>
      <c r="AA3260" t="str">
        <f t="shared" si="1705"/>
        <v>0.00156069107894726-1.44032806440791i</v>
      </c>
      <c r="AB3260" t="str">
        <f t="shared" si="1706"/>
        <v>0.263811263123625+0.43307286221059i</v>
      </c>
      <c r="AC3260" t="str">
        <f t="shared" si="1707"/>
        <v>1.06659243676815-0.0377545065262308i</v>
      </c>
      <c r="AD3260" t="str">
        <f t="shared" si="1708"/>
        <v>0.23267622050246+0.414270177496203i</v>
      </c>
      <c r="AE3260" t="str">
        <f t="shared" si="1709"/>
        <v>-9.66491029556927E-06-0.000055971039592857i</v>
      </c>
      <c r="AF3260" t="str">
        <f t="shared" si="1710"/>
        <v>-15.081663520477-0.268350646522292i</v>
      </c>
      <c r="AG3260" t="str">
        <f t="shared" si="1711"/>
        <v>1.00216131411692-0.00121083042399395i</v>
      </c>
      <c r="AH3260" t="str">
        <f t="shared" si="1712"/>
        <v>0.000129440075037388+0.000845060260267935i</v>
      </c>
      <c r="AI3260">
        <f t="shared" si="1713"/>
        <v>-61.361529853331255</v>
      </c>
      <c r="AJ3260">
        <f t="shared" si="1714"/>
        <v>81.291541190216918</v>
      </c>
      <c r="AK3260"/>
      <c r="AL3260"/>
      <c r="AM3260"/>
      <c r="AN3260"/>
    </row>
    <row r="3261" spans="1:40" x14ac:dyDescent="0.25">
      <c r="A3261"/>
      <c r="B3261">
        <f t="shared" si="1715"/>
        <v>1327000</v>
      </c>
      <c r="C3261" s="237" t="str">
        <f t="shared" si="1683"/>
        <v>-4.34011155059002E-08+0.001845533187365i</v>
      </c>
      <c r="D3261" s="208" t="str">
        <f t="shared" si="1684"/>
        <v>-5.95700628974784+0.0141490877697983i</v>
      </c>
      <c r="E3261" t="str">
        <f t="shared" si="1685"/>
        <v>2870</v>
      </c>
      <c r="F3261" t="str">
        <f t="shared" si="1686"/>
        <v>0.777000777000777</v>
      </c>
      <c r="G3261" t="str">
        <f t="shared" si="1681"/>
        <v>0.777000777000777</v>
      </c>
      <c r="H3261" t="str">
        <f t="shared" si="1687"/>
        <v>9.12467140442946+0.282297982966368i</v>
      </c>
      <c r="I3261" t="str">
        <f t="shared" si="1688"/>
        <v>5211.11681414207i</v>
      </c>
      <c r="J3261" t="str">
        <f t="shared" si="1682"/>
        <v>-36757.0075667784+1140.02560319623i</v>
      </c>
      <c r="K3261" t="str">
        <f t="shared" si="1689"/>
        <v>0.00439286192476918-0.141635818139393i</v>
      </c>
      <c r="L3261" t="str">
        <f t="shared" si="1690"/>
        <v>0.000334174554282397-0.00913411002440136i</v>
      </c>
      <c r="M3261" t="str">
        <f t="shared" si="1691"/>
        <v>0.00472703647905158-0.150769928163794i</v>
      </c>
      <c r="N3261" t="str">
        <f t="shared" si="1692"/>
        <v>-13.5961154870308i</v>
      </c>
      <c r="O3261" t="str">
        <f t="shared" si="1693"/>
        <v>0.515037548613543-0.85716761693274i</v>
      </c>
      <c r="P3261" t="str">
        <f t="shared" si="1694"/>
        <v>0.484962451386457+0.85716761693274i</v>
      </c>
      <c r="Q3261" t="str">
        <f t="shared" si="1695"/>
        <v>-0.484962451386457+12.7389478700981i</v>
      </c>
      <c r="R3261" t="str">
        <f t="shared" si="1696"/>
        <v>0.0657426113768891-0.040572043675092i</v>
      </c>
      <c r="S3261" t="str">
        <f t="shared" si="1697"/>
        <v>1.40495322082986i</v>
      </c>
      <c r="T3261" t="str">
        <f t="shared" si="1698"/>
        <v>0.0570018234369703+0.0923652935997261i</v>
      </c>
      <c r="U3261" t="str">
        <f t="shared" si="1699"/>
        <v>0.0000333333333333334-0.0000850609240124076i</v>
      </c>
      <c r="V3261" t="str">
        <f t="shared" si="1700"/>
        <v>6.66666666666667E-06-0.000850609240124076i</v>
      </c>
      <c r="W3261" t="str">
        <f t="shared" si="1701"/>
        <v>0.0000275630854467042-0.000078268937004824i</v>
      </c>
      <c r="X3261" t="str">
        <f t="shared" si="1702"/>
        <v>0.0000276523888868118-0.0000781969424699776i</v>
      </c>
      <c r="Y3261" t="str">
        <f t="shared" si="1703"/>
        <v>0.009+8.33778690262731i</v>
      </c>
      <c r="Z3261" t="str">
        <f t="shared" si="1704"/>
        <v>-0.000112501282506367-0.0000399203547236632i</v>
      </c>
      <c r="AA3261" t="str">
        <f t="shared" si="1705"/>
        <v>0.00155833967845279-1.43924264512494i</v>
      </c>
      <c r="AB3261" t="str">
        <f t="shared" si="1706"/>
        <v>0.268845253165322+0.435634673493658i</v>
      </c>
      <c r="AC3261" t="str">
        <f t="shared" si="1707"/>
        <v>1.06695144974723-0.0384745185137684i</v>
      </c>
      <c r="AD3261" t="str">
        <f t="shared" si="1708"/>
        <v>0.236943704805598+0.416842742522434i</v>
      </c>
      <c r="AE3261" t="str">
        <f t="shared" si="1709"/>
        <v>-0.0000100159605269596-0.0000563542198826235i</v>
      </c>
      <c r="AF3261" t="str">
        <f t="shared" si="1710"/>
        <v>-15.0816776941773-0.26814889519657i</v>
      </c>
      <c r="AG3261" t="str">
        <f t="shared" si="1711"/>
        <v>1.00217311166626-0.00123213904475045i</v>
      </c>
      <c r="AH3261" t="str">
        <f t="shared" si="1712"/>
        <v>0.000134605204418096+0.000850918660785361i</v>
      </c>
      <c r="AI3261">
        <f t="shared" si="1713"/>
        <v>-61.294900927879574</v>
      </c>
      <c r="AJ3261">
        <f t="shared" si="1714"/>
        <v>81.010974627890363</v>
      </c>
      <c r="AK3261"/>
      <c r="AL3261"/>
      <c r="AM3261"/>
      <c r="AN3261"/>
    </row>
    <row r="3262" spans="1:40" x14ac:dyDescent="0.25">
      <c r="A3262"/>
      <c r="B3262">
        <f t="shared" si="1715"/>
        <v>1328000</v>
      </c>
      <c r="C3262" s="237" t="str">
        <f t="shared" si="1683"/>
        <v>-4.33357769897851E-08+0.00184414347864111i</v>
      </c>
      <c r="D3262" s="208" t="str">
        <f t="shared" si="1684"/>
        <v>-5.95700628924692+0.0141384333362485i</v>
      </c>
      <c r="E3262" t="str">
        <f t="shared" si="1685"/>
        <v>2870</v>
      </c>
      <c r="F3262" t="str">
        <f t="shared" si="1686"/>
        <v>0.777000777000777</v>
      </c>
      <c r="G3262" t="str">
        <f t="shared" si="1681"/>
        <v>0.777000777000777</v>
      </c>
      <c r="H3262" t="str">
        <f t="shared" si="1687"/>
        <v>9.12468554667121+0.282085879985468i</v>
      </c>
      <c r="I3262" t="str">
        <f t="shared" si="1688"/>
        <v>5215.04380495906i</v>
      </c>
      <c r="J3262" t="str">
        <f t="shared" si="1682"/>
        <v>-36812.4286031119+1140.88470312328i</v>
      </c>
      <c r="K3262" t="str">
        <f t="shared" si="1689"/>
        <v>0.00438625464668489-0.141529363636938i</v>
      </c>
      <c r="L3262" t="str">
        <f t="shared" si="1690"/>
        <v>0.000333672140299683-0.0091272502966506i</v>
      </c>
      <c r="M3262" t="str">
        <f t="shared" si="1691"/>
        <v>0.00471992678698457-0.150656613933589i</v>
      </c>
      <c r="N3262" t="str">
        <f t="shared" si="1692"/>
        <v>-13.6063612409773i</v>
      </c>
      <c r="O3262" t="str">
        <f t="shared" si="1693"/>
        <v>0.506228340854691-0.86239948220967i</v>
      </c>
      <c r="P3262" t="str">
        <f t="shared" si="1694"/>
        <v>0.493771659145309+0.86239948220967i</v>
      </c>
      <c r="Q3262" t="str">
        <f t="shared" si="1695"/>
        <v>-0.493771659145309+12.7439617587676i</v>
      </c>
      <c r="R3262" t="str">
        <f t="shared" si="1696"/>
        <v>0.0660708199602689-0.0413054878461191i</v>
      </c>
      <c r="S3262" t="str">
        <f t="shared" si="1697"/>
        <v>1.40601196477924i</v>
      </c>
      <c r="T3262" t="str">
        <f t="shared" si="1698"/>
        <v>0.0580760101226869+0.0928963633869131i</v>
      </c>
      <c r="U3262" t="str">
        <f t="shared" si="1699"/>
        <v>0.0000333333333333334-0.000084996872111796i</v>
      </c>
      <c r="V3262" t="str">
        <f t="shared" si="1700"/>
        <v>6.66666666666667E-06-0.00084996872111796i</v>
      </c>
      <c r="W3262" t="str">
        <f t="shared" si="1701"/>
        <v>0.0000275630249162092-0.0000782114144005154i</v>
      </c>
      <c r="X3262" t="str">
        <f t="shared" si="1702"/>
        <v>0.00002765217859998-0.0000781394731297758i</v>
      </c>
      <c r="Y3262" t="str">
        <f t="shared" si="1703"/>
        <v>0.009+8.34407008793449i</v>
      </c>
      <c r="Z3262" t="str">
        <f t="shared" si="1704"/>
        <v>-0.000112333949027638-0.000039889810186215i</v>
      </c>
      <c r="AA3262" t="str">
        <f t="shared" si="1705"/>
        <v>0.00155599358805759-1.43815886054922i</v>
      </c>
      <c r="AB3262" t="str">
        <f t="shared" si="1706"/>
        <v>0.273911582171229+0.43813942830282i</v>
      </c>
      <c r="AC3262" t="str">
        <f t="shared" si="1707"/>
        <v>1.06730144531286-0.0391986054630288i</v>
      </c>
      <c r="AD3262" t="str">
        <f t="shared" si="1708"/>
        <v>0.241237199982663+0.419371295798013i</v>
      </c>
      <c r="AE3262" t="str">
        <f t="shared" si="1709"/>
        <v>-0.0000103704859394927-0.0000567325398829906i</v>
      </c>
      <c r="AF3262" t="str">
        <f t="shared" si="1710"/>
        <v>-15.0816918359181-0.26794744664922i</v>
      </c>
      <c r="AG3262" t="str">
        <f t="shared" si="1711"/>
        <v>1.00218466242858-0.00125355125691878i</v>
      </c>
      <c r="AH3262" t="str">
        <f t="shared" si="1712"/>
        <v>0.00013982374250081+0.000856705093609972i</v>
      </c>
      <c r="AI3262">
        <f t="shared" si="1713"/>
        <v>-61.229200307524579</v>
      </c>
      <c r="AJ3262">
        <f t="shared" si="1714"/>
        <v>80.730425882663056</v>
      </c>
      <c r="AK3262"/>
      <c r="AL3262"/>
      <c r="AM3262"/>
      <c r="AN3262"/>
    </row>
    <row r="3263" spans="1:40" x14ac:dyDescent="0.25">
      <c r="A3263"/>
      <c r="B3263">
        <f t="shared" si="1715"/>
        <v>1329000</v>
      </c>
      <c r="C3263" s="237" t="str">
        <f t="shared" si="1683"/>
        <v>-4.32705859091804E-08+0.00184275586127723i</v>
      </c>
      <c r="D3263" s="208" t="str">
        <f t="shared" si="1684"/>
        <v>-5.95700628874712+0.0141277949364588i</v>
      </c>
      <c r="E3263" t="str">
        <f t="shared" si="1685"/>
        <v>2870</v>
      </c>
      <c r="F3263" t="str">
        <f t="shared" si="1686"/>
        <v>0.777000777000777</v>
      </c>
      <c r="G3263" t="str">
        <f t="shared" si="1681"/>
        <v>0.777000777000777</v>
      </c>
      <c r="H3263" t="str">
        <f t="shared" si="1687"/>
        <v>9.12469965704819+0.28187409513642i</v>
      </c>
      <c r="I3263" t="str">
        <f t="shared" si="1688"/>
        <v>5218.97079577604i</v>
      </c>
      <c r="J3263" t="str">
        <f t="shared" si="1682"/>
        <v>-36867.8913878722+1141.74380305033i</v>
      </c>
      <c r="K3263" t="str">
        <f t="shared" si="1689"/>
        <v>0.0043796622598614-0.141423068888788i</v>
      </c>
      <c r="L3263" t="str">
        <f t="shared" si="1690"/>
        <v>0.000333170857992348-0.00912040085070122i</v>
      </c>
      <c r="M3263" t="str">
        <f t="shared" si="1691"/>
        <v>0.00471283311785375-0.150543469739489i</v>
      </c>
      <c r="N3263" t="str">
        <f t="shared" si="1692"/>
        <v>-13.6166069949239i</v>
      </c>
      <c r="O3263" t="str">
        <f t="shared" si="1693"/>
        <v>0.49736599200063-0.867540817484243i</v>
      </c>
      <c r="P3263" t="str">
        <f t="shared" si="1694"/>
        <v>0.50263400799937+0.867540817484243i</v>
      </c>
      <c r="Q3263" t="str">
        <f t="shared" si="1695"/>
        <v>-0.50263400799937+12.7490661774397i</v>
      </c>
      <c r="R3263" t="str">
        <f t="shared" si="1696"/>
        <v>0.0663898648126716-0.0420425938951665i</v>
      </c>
      <c r="S3263" t="str">
        <f t="shared" si="1697"/>
        <v>1.40707070872863i</v>
      </c>
      <c r="T3263" t="str">
        <f t="shared" si="1698"/>
        <v>0.0591569023888619+0.0934152341343638i</v>
      </c>
      <c r="U3263" t="str">
        <f t="shared" si="1699"/>
        <v>0.0000333333333333332-0.0000849329166023058i</v>
      </c>
      <c r="V3263" t="str">
        <f t="shared" si="1700"/>
        <v>6.66666666666667E-06-0.000849329166023058i</v>
      </c>
      <c r="W3263" t="str">
        <f t="shared" si="1701"/>
        <v>0.00002756296434045-0.0000781539794186611i</v>
      </c>
      <c r="X3263" t="str">
        <f t="shared" si="1702"/>
        <v>0.0000276519686060198-0.0000780820913305897i</v>
      </c>
      <c r="Y3263" t="str">
        <f t="shared" si="1703"/>
        <v>0.009+8.35035327324167i</v>
      </c>
      <c r="Z3263" t="str">
        <f t="shared" si="1704"/>
        <v>-0.000112166993126077-0.0000398593124453294i</v>
      </c>
      <c r="AA3263" t="str">
        <f t="shared" si="1705"/>
        <v>0.0015536527917847-1.43707670699056i</v>
      </c>
      <c r="AB3263" t="str">
        <f t="shared" si="1706"/>
        <v>0.279009537594806+0.440586647164383i</v>
      </c>
      <c r="AC3263" t="str">
        <f t="shared" si="1707"/>
        <v>1.06764236797399-0.0399266525378921i</v>
      </c>
      <c r="AD3263" t="str">
        <f t="shared" si="1708"/>
        <v>0.2455562503413+0.421855576137308i</v>
      </c>
      <c r="AE3263" t="str">
        <f t="shared" si="1709"/>
        <v>-0.0000107284330280364-0.000057105974814048i</v>
      </c>
      <c r="AF3263" t="str">
        <f t="shared" si="1710"/>
        <v>-15.0817059457953-0.267746300199961i</v>
      </c>
      <c r="AG3263" t="str">
        <f t="shared" si="1711"/>
        <v>1.00219596559943-0.00127506445691074i</v>
      </c>
      <c r="AH3263" t="str">
        <f t="shared" si="1712"/>
        <v>0.00014509489526938+0.000862419180634539i</v>
      </c>
      <c r="AI3263">
        <f t="shared" si="1713"/>
        <v>-61.164411205466195</v>
      </c>
      <c r="AJ3263">
        <f t="shared" si="1714"/>
        <v>80.449894818798484</v>
      </c>
      <c r="AK3263"/>
      <c r="AL3263"/>
      <c r="AM3263"/>
      <c r="AN3263"/>
    </row>
    <row r="3264" spans="1:40" x14ac:dyDescent="0.25">
      <c r="A3264"/>
      <c r="B3264">
        <f t="shared" si="1715"/>
        <v>1330000</v>
      </c>
      <c r="C3264" s="237" t="str">
        <f t="shared" si="1683"/>
        <v>-4.32055418208377E-08+0.00184137033055599i</v>
      </c>
      <c r="D3264" s="208" t="str">
        <f t="shared" si="1684"/>
        <v>-5.95700628824845+0.0141171725342626i</v>
      </c>
      <c r="E3264" t="str">
        <f t="shared" si="1685"/>
        <v>2870</v>
      </c>
      <c r="F3264" t="str">
        <f t="shared" si="1686"/>
        <v>0.777000777000777</v>
      </c>
      <c r="G3264" t="str">
        <f t="shared" si="1681"/>
        <v>0.777000777000777</v>
      </c>
      <c r="H3264" t="str">
        <f t="shared" si="1687"/>
        <v>9.12471373565606+0.281662627704811i</v>
      </c>
      <c r="I3264" t="str">
        <f t="shared" si="1688"/>
        <v>5222.89778659303i</v>
      </c>
      <c r="J3264" t="str">
        <f t="shared" si="1682"/>
        <v>-36923.3959210589+1142.60290297739i</v>
      </c>
      <c r="K3264" t="str">
        <f t="shared" si="1689"/>
        <v>0.00437308471959739-0.141316933535939i</v>
      </c>
      <c r="L3264" t="str">
        <f t="shared" si="1690"/>
        <v>0.000332670703965692-0.00911356166348513i</v>
      </c>
      <c r="M3264" t="str">
        <f t="shared" si="1691"/>
        <v>0.00470575542356308-0.150430495199424i</v>
      </c>
      <c r="N3264" t="str">
        <f t="shared" si="1692"/>
        <v>-13.6268527488704i</v>
      </c>
      <c r="O3264" t="str">
        <f t="shared" si="1693"/>
        <v>0.488451432372668-0.872591083046973i</v>
      </c>
      <c r="P3264" t="str">
        <f t="shared" si="1694"/>
        <v>0.511548567627332+0.872591083046973i</v>
      </c>
      <c r="Q3264" t="str">
        <f t="shared" si="1695"/>
        <v>-0.511548567627332+12.7542616658234i</v>
      </c>
      <c r="R3264" t="str">
        <f t="shared" si="1696"/>
        <v>0.0666996959637203-0.0427832449933921i</v>
      </c>
      <c r="S3264" t="str">
        <f t="shared" si="1697"/>
        <v>1.40812945267801i</v>
      </c>
      <c r="T3264" t="str">
        <f t="shared" si="1698"/>
        <v>0.0602443473563344+0.0939218063711831i</v>
      </c>
      <c r="U3264" t="str">
        <f t="shared" si="1699"/>
        <v>0.0000333333333333333-0.0000848690572665147i</v>
      </c>
      <c r="V3264" t="str">
        <f t="shared" si="1700"/>
        <v>6.66666666666667E-06-0.000848690572665147i</v>
      </c>
      <c r="W3264" t="str">
        <f t="shared" si="1701"/>
        <v>0.0000275629037194278-0.0000780966318615999i</v>
      </c>
      <c r="X3264" t="str">
        <f t="shared" si="1702"/>
        <v>0.0000276517589039158-0.0000780247968749426i</v>
      </c>
      <c r="Y3264" t="str">
        <f t="shared" si="1703"/>
        <v>0.009+8.35663645854885i</v>
      </c>
      <c r="Z3264" t="str">
        <f t="shared" si="1704"/>
        <v>-0.000112000413666524-0.000039828861392762i</v>
      </c>
      <c r="AA3264" t="str">
        <f t="shared" si="1705"/>
        <v>0.00155131727371715-1.43599618076985i</v>
      </c>
      <c r="AB3264" t="str">
        <f t="shared" si="1706"/>
        <v>0.284138398391808+0.442975860930585i</v>
      </c>
      <c r="AC3264" t="str">
        <f t="shared" si="1707"/>
        <v>1.06797416393045-0.0406585439151693i</v>
      </c>
      <c r="AD3264" t="str">
        <f t="shared" si="1708"/>
        <v>0.249900397608512+0.424295327101825i</v>
      </c>
      <c r="AE3264" t="str">
        <f t="shared" si="1709"/>
        <v>-0.0000110897481348471-0.0000574745004505233i</v>
      </c>
      <c r="AF3264" t="str">
        <f t="shared" si="1710"/>
        <v>-15.0817200239045-0.267545455170548i</v>
      </c>
      <c r="AG3264" t="str">
        <f t="shared" si="1711"/>
        <v>1.00220702040143-0.00129667603552433i</v>
      </c>
      <c r="AH3264" t="str">
        <f t="shared" si="1712"/>
        <v>0.000150417866506473+0.000868060551916088i</v>
      </c>
      <c r="AI3264">
        <f t="shared" si="1713"/>
        <v>-61.100517327233717</v>
      </c>
      <c r="AJ3264">
        <f t="shared" si="1714"/>
        <v>80.169381298830885</v>
      </c>
      <c r="AK3264"/>
      <c r="AL3264"/>
      <c r="AM3264"/>
      <c r="AN3264"/>
    </row>
    <row r="3265" spans="1:40" x14ac:dyDescent="0.25">
      <c r="A3265"/>
      <c r="B3265">
        <f t="shared" si="1715"/>
        <v>1331000</v>
      </c>
      <c r="C3265" s="237" t="str">
        <f t="shared" si="1683"/>
        <v>-4.31406442831735E-08+0.00183998688177422i</v>
      </c>
      <c r="D3265" s="208" t="str">
        <f t="shared" si="1684"/>
        <v>-5.9570062877509+0.0141065660936024i</v>
      </c>
      <c r="E3265" t="str">
        <f t="shared" si="1685"/>
        <v>2870</v>
      </c>
      <c r="F3265" t="str">
        <f t="shared" si="1686"/>
        <v>0.777000777000777</v>
      </c>
      <c r="G3265" t="str">
        <f t="shared" si="1681"/>
        <v>0.777000777000777</v>
      </c>
      <c r="H3265" t="str">
        <f t="shared" si="1687"/>
        <v>9.12472778259009+0.281451476978365i</v>
      </c>
      <c r="I3265" t="str">
        <f t="shared" si="1688"/>
        <v>5226.82477741002i</v>
      </c>
      <c r="J3265" t="str">
        <f t="shared" si="1682"/>
        <v>-36978.9422026723+1143.46200290443i</v>
      </c>
      <c r="K3265" t="str">
        <f t="shared" si="1689"/>
        <v>0.00436652198135869-0.141210957220462i</v>
      </c>
      <c r="L3265" t="str">
        <f t="shared" si="1690"/>
        <v>0.000332171674837729-0.00910673271200312i</v>
      </c>
      <c r="M3265" t="str">
        <f t="shared" si="1691"/>
        <v>0.00469869365619642-0.150317689932465i</v>
      </c>
      <c r="N3265" t="str">
        <f t="shared" si="1692"/>
        <v>-13.6370985028169i</v>
      </c>
      <c r="O3265" t="str">
        <f t="shared" si="1693"/>
        <v>0.479485597772654-0.877549748748526i</v>
      </c>
      <c r="P3265" t="str">
        <f t="shared" si="1694"/>
        <v>0.520514402227346+0.877549748748526i</v>
      </c>
      <c r="Q3265" t="str">
        <f t="shared" si="1695"/>
        <v>-0.520514402227346+12.7595487540684i</v>
      </c>
      <c r="R3265" t="str">
        <f t="shared" si="1696"/>
        <v>0.0670002651739417-0.0435273234115233i</v>
      </c>
      <c r="S3265" t="str">
        <f t="shared" si="1697"/>
        <v>1.40918819662739i</v>
      </c>
      <c r="T3265" t="str">
        <f t="shared" si="1698"/>
        <v>0.0613381903823017+0.0944159828540238i</v>
      </c>
      <c r="U3265" t="str">
        <f t="shared" si="1699"/>
        <v>0.0000333333333333333-0.000084805293887652i</v>
      </c>
      <c r="V3265" t="str">
        <f t="shared" si="1700"/>
        <v>6.66666666666667E-06-0.00084805293887652i</v>
      </c>
      <c r="W3265" t="str">
        <f t="shared" si="1701"/>
        <v>0.000027562843053143-0.0000780393715322633i</v>
      </c>
      <c r="X3265" t="str">
        <f t="shared" si="1702"/>
        <v>0.0000276515494926559-0.0000779675895659511i</v>
      </c>
      <c r="Y3265" t="str">
        <f t="shared" si="1703"/>
        <v>0.009+8.36291964385603i</v>
      </c>
      <c r="Z3265" t="str">
        <f t="shared" si="1704"/>
        <v>-0.000111834209518081-0.0000397984569206029i</v>
      </c>
      <c r="AA3265" t="str">
        <f t="shared" si="1705"/>
        <v>0.00154898701799781-1.43491727821903i</v>
      </c>
      <c r="AB3265" t="str">
        <f t="shared" si="1706"/>
        <v>0.289297435199893+0.445306610959741i</v>
      </c>
      <c r="AC3265" t="str">
        <f t="shared" si="1707"/>
        <v>1.06829678109465-0.041394162814656i</v>
      </c>
      <c r="AD3265" t="str">
        <f t="shared" si="1708"/>
        <v>0.254269180980846+0.426690297024891i</v>
      </c>
      <c r="AE3265" t="str">
        <f t="shared" si="1709"/>
        <v>-0.0000114543774552185-0.0000578380931223172i</v>
      </c>
      <c r="AF3265" t="str">
        <f t="shared" si="1710"/>
        <v>-15.081734070341-0.267344910884763i</v>
      </c>
      <c r="AG3265" t="str">
        <f t="shared" si="1711"/>
        <v>1.0022178260843-0.00131838337822554i</v>
      </c>
      <c r="AH3265" t="str">
        <f t="shared" si="1712"/>
        <v>0.000155791857874385+0.000873628845680351i</v>
      </c>
      <c r="AI3265">
        <f t="shared" si="1713"/>
        <v>-61.037502851801392</v>
      </c>
      <c r="AJ3265">
        <f t="shared" si="1714"/>
        <v>79.888885183566003</v>
      </c>
      <c r="AK3265"/>
      <c r="AL3265"/>
      <c r="AM3265"/>
      <c r="AN3265"/>
    </row>
    <row r="3266" spans="1:40" x14ac:dyDescent="0.25">
      <c r="A3266"/>
      <c r="B3266">
        <f t="shared" si="1715"/>
        <v>1332000</v>
      </c>
      <c r="C3266" s="237" t="str">
        <f t="shared" si="1683"/>
        <v>-4.30758928562607E-08+0.00183860551024287i</v>
      </c>
      <c r="D3266" s="208" t="str">
        <f t="shared" si="1684"/>
        <v>-5.95700628725447+0.0140959755785287i</v>
      </c>
      <c r="E3266" t="str">
        <f t="shared" si="1685"/>
        <v>2870</v>
      </c>
      <c r="F3266" t="str">
        <f t="shared" si="1686"/>
        <v>0.777000777000777</v>
      </c>
      <c r="G3266" t="str">
        <f t="shared" si="1681"/>
        <v>0.777000777000777</v>
      </c>
      <c r="H3266" t="str">
        <f t="shared" si="1687"/>
        <v>9.12474179794517+0.281240642246933i</v>
      </c>
      <c r="I3266" t="str">
        <f t="shared" si="1688"/>
        <v>5230.75176822701i</v>
      </c>
      <c r="J3266" t="str">
        <f t="shared" si="1682"/>
        <v>-37034.5302327123+1144.32110283148i</v>
      </c>
      <c r="K3266" t="str">
        <f t="shared" si="1689"/>
        <v>0.00435997400077832-0.141105139585496i</v>
      </c>
      <c r="L3266" t="str">
        <f t="shared" si="1690"/>
        <v>0.000331673767239121-0.00909991397332446i</v>
      </c>
      <c r="M3266" t="str">
        <f t="shared" si="1691"/>
        <v>0.00469164776801744-0.15020505355882i</v>
      </c>
      <c r="N3266" t="str">
        <f t="shared" si="1692"/>
        <v>-13.6473442567634i</v>
      </c>
      <c r="O3266" t="str">
        <f t="shared" si="1693"/>
        <v>0.470469429385088-0.882416294055175i</v>
      </c>
      <c r="P3266" t="str">
        <f t="shared" si="1694"/>
        <v>0.529530570614912+0.882416294055175i</v>
      </c>
      <c r="Q3266" t="str">
        <f t="shared" si="1695"/>
        <v>-0.529530570614912+12.7649279627082i</v>
      </c>
      <c r="R3266" t="str">
        <f t="shared" si="1696"/>
        <v>0.0672915259547722-0.0442747105508448i</v>
      </c>
      <c r="S3266" t="str">
        <f t="shared" si="1697"/>
        <v>1.41024694057677i</v>
      </c>
      <c r="T3266" t="str">
        <f t="shared" si="1698"/>
        <v>0.0624382750992509+0.0948976686044598i</v>
      </c>
      <c r="U3266" t="str">
        <f t="shared" si="1699"/>
        <v>0.0000333333333333334-0.0000847416262495984i</v>
      </c>
      <c r="V3266" t="str">
        <f t="shared" si="1700"/>
        <v>6.66666666666667E-06-0.000847416262495984i</v>
      </c>
      <c r="W3266" t="str">
        <f t="shared" si="1701"/>
        <v>0.0000275627823415964-0.0000779821982341748i</v>
      </c>
      <c r="X3266" t="str">
        <f t="shared" si="1702"/>
        <v>0.000027651340371232-0.0000779104692073221i</v>
      </c>
      <c r="Y3266" t="str">
        <f t="shared" si="1703"/>
        <v>0.009+8.36920282916321i</v>
      </c>
      <c r="Z3266" t="str">
        <f t="shared" si="1704"/>
        <v>-0.000111668379554092-0.0000397680989212764i</v>
      </c>
      <c r="AA3266" t="str">
        <f t="shared" si="1705"/>
        <v>0.00154666200882901-1.43383999568108i</v>
      </c>
      <c r="AB3266" t="str">
        <f t="shared" si="1706"/>
        <v>0.29448591052224+0.447578449292514i</v>
      </c>
      <c r="AC3266" t="str">
        <f t="shared" si="1707"/>
        <v>1.06861016911257-0.042133391529675i</v>
      </c>
      <c r="AD3266" t="str">
        <f t="shared" si="1708"/>
        <v>0.25866213717441+0.429040239035652i</v>
      </c>
      <c r="AE3266" t="str">
        <f t="shared" si="1709"/>
        <v>-0.0000118222670430868-0.0000581967297149524i</v>
      </c>
      <c r="AF3266" t="str">
        <f t="shared" si="1710"/>
        <v>-15.0817480851996-0.267144666668404i</v>
      </c>
      <c r="AG3266" t="str">
        <f t="shared" si="1711"/>
        <v>1.00222838192494-0.00134018386542796i</v>
      </c>
      <c r="AH3266" t="str">
        <f t="shared" si="1712"/>
        <v>0.00016121606899513+0.00087912370832495i</v>
      </c>
      <c r="AI3266">
        <f t="shared" si="1713"/>
        <v>-60.975352413609642</v>
      </c>
      <c r="AJ3266">
        <f t="shared" si="1714"/>
        <v>79.6084063321115</v>
      </c>
      <c r="AK3266"/>
      <c r="AL3266"/>
      <c r="AM3266"/>
      <c r="AN3266"/>
    </row>
    <row r="3267" spans="1:40" x14ac:dyDescent="0.25">
      <c r="A3267"/>
      <c r="B3267">
        <f t="shared" si="1715"/>
        <v>1333000</v>
      </c>
      <c r="C3267" s="237" t="str">
        <f t="shared" si="1683"/>
        <v>-4.30112871018218E-08+0.00183722621128696i</v>
      </c>
      <c r="D3267" s="208" t="str">
        <f t="shared" si="1684"/>
        <v>-5.95700628675916+0.0140854009532i</v>
      </c>
      <c r="E3267" t="str">
        <f t="shared" si="1685"/>
        <v>2870</v>
      </c>
      <c r="F3267" t="str">
        <f t="shared" si="1686"/>
        <v>0.777000777000777</v>
      </c>
      <c r="G3267" t="str">
        <f t="shared" si="1681"/>
        <v>0.777000777000777</v>
      </c>
      <c r="H3267" t="str">
        <f t="shared" si="1687"/>
        <v>9.12475578181587+0.281030122802482i</v>
      </c>
      <c r="I3267" t="str">
        <f t="shared" si="1688"/>
        <v>5234.67875904399i</v>
      </c>
      <c r="J3267" t="str">
        <f t="shared" si="1682"/>
        <v>-37090.160011179+1145.18020275854i</v>
      </c>
      <c r="K3267" t="str">
        <f t="shared" si="1689"/>
        <v>0.00435344073365515-0.140999480275245i</v>
      </c>
      <c r="L3267" t="str">
        <f t="shared" si="1690"/>
        <v>0.000331176977813142-0.00909310542458692i</v>
      </c>
      <c r="M3267" t="str">
        <f t="shared" si="1691"/>
        <v>0.00468461771146829-0.150092585699832i</v>
      </c>
      <c r="N3267" t="str">
        <f t="shared" si="1692"/>
        <v>-13.6575900107099i</v>
      </c>
      <c r="O3267" t="str">
        <f t="shared" si="1693"/>
        <v>0.461403873678244-0.887190208103489i</v>
      </c>
      <c r="P3267" t="str">
        <f t="shared" si="1694"/>
        <v>0.538596126321756+0.887190208103489i</v>
      </c>
      <c r="Q3267" t="str">
        <f t="shared" si="1695"/>
        <v>-0.538596126321756+12.7703998026064i</v>
      </c>
      <c r="R3267" t="str">
        <f t="shared" si="1696"/>
        <v>0.0675734335879013-0.0450252869747356i</v>
      </c>
      <c r="S3267" t="str">
        <f t="shared" si="1697"/>
        <v>1.41130568452616i</v>
      </c>
      <c r="T3267" t="str">
        <f t="shared" si="1698"/>
        <v>0.063544443454866+0.0953667709455561i</v>
      </c>
      <c r="U3267" t="str">
        <f t="shared" si="1699"/>
        <v>0.0000333333333333334-0.0000846780541368831i</v>
      </c>
      <c r="V3267" t="str">
        <f t="shared" si="1700"/>
        <v>6.66666666666667E-06-0.000846780541368831i</v>
      </c>
      <c r="W3267" t="str">
        <f t="shared" si="1701"/>
        <v>0.0000275627215847888-0.0000779251117714476i</v>
      </c>
      <c r="X3267" t="str">
        <f t="shared" si="1702"/>
        <v>0.0000276511315386401-0.0000778534356033525i</v>
      </c>
      <c r="Y3267" t="str">
        <f t="shared" si="1703"/>
        <v>0.009+8.37548601447039i</v>
      </c>
      <c r="Z3267" t="str">
        <f t="shared" si="1704"/>
        <v>-0.000111502922652127-0.0000397377872875405i</v>
      </c>
      <c r="AA3267" t="str">
        <f t="shared" si="1705"/>
        <v>0.00154434223047233-1.43276432950994i</v>
      </c>
      <c r="AB3267" t="str">
        <f t="shared" si="1706"/>
        <v>0.299703078915768+0.449790938824396i</v>
      </c>
      <c r="AC3267" t="str">
        <f t="shared" si="1707"/>
        <v>1.06891427938418-0.0428761114581937i</v>
      </c>
      <c r="AD3267" t="str">
        <f t="shared" si="1708"/>
        <v>0.26307880047526+0.431344911082573i</v>
      </c>
      <c r="AE3267" t="str">
        <f t="shared" si="1709"/>
        <v>-0.000012193362816645-0.000058550387669976i</v>
      </c>
      <c r="AF3267" t="str">
        <f t="shared" si="1710"/>
        <v>-15.081762068575-0.266944721849282i</v>
      </c>
      <c r="AG3267" t="str">
        <f t="shared" si="1711"/>
        <v>1.00223868722738-0.00136207487277305i</v>
      </c>
      <c r="AH3267" t="str">
        <f t="shared" si="1712"/>
        <v>0.000166689697530598+0.00088454479442214i</v>
      </c>
      <c r="AI3267">
        <f t="shared" si="1713"/>
        <v>-60.91405108543146</v>
      </c>
      <c r="AJ3267">
        <f t="shared" si="1714"/>
        <v>79.327944601894089</v>
      </c>
      <c r="AK3267"/>
      <c r="AL3267"/>
      <c r="AM3267"/>
      <c r="AN3267"/>
    </row>
    <row r="3268" spans="1:40" x14ac:dyDescent="0.25">
      <c r="A3268"/>
      <c r="B3268">
        <f t="shared" si="1715"/>
        <v>1334000</v>
      </c>
      <c r="C3268" s="237" t="str">
        <f t="shared" si="1683"/>
        <v>-4.29468265832218E-08+0.00183584898024553i</v>
      </c>
      <c r="D3268" s="208" t="str">
        <f t="shared" si="1684"/>
        <v>-5.95700628626497+0.0140748421818824i</v>
      </c>
      <c r="E3268" t="str">
        <f t="shared" si="1685"/>
        <v>2870</v>
      </c>
      <c r="F3268" t="str">
        <f t="shared" si="1686"/>
        <v>0.777000777000777</v>
      </c>
      <c r="G3268" t="str">
        <f t="shared" si="1681"/>
        <v>0.777000777000777</v>
      </c>
      <c r="H3268" t="str">
        <f t="shared" si="1687"/>
        <v>9.12476973429636+0.280819917939094i</v>
      </c>
      <c r="I3268" t="str">
        <f t="shared" si="1688"/>
        <v>5238.60574986098i</v>
      </c>
      <c r="J3268" t="str">
        <f t="shared" si="1682"/>
        <v>-37145.8315380722+1146.03930268559i</v>
      </c>
      <c r="K3268" t="str">
        <f t="shared" si="1689"/>
        <v>0.00434692213595342-0.14089397893498i</v>
      </c>
      <c r="L3268" t="str">
        <f t="shared" si="1690"/>
        <v>0.000330681303215598-0.00908630704299624i</v>
      </c>
      <c r="M3268" t="str">
        <f t="shared" si="1691"/>
        <v>0.00467760343916902-0.149980285977976i</v>
      </c>
      <c r="N3268" t="str">
        <f t="shared" si="1692"/>
        <v>-13.6678357646564i</v>
      </c>
      <c r="O3268" t="str">
        <f t="shared" si="1693"/>
        <v>0.4522898823048-0.891870989753961i</v>
      </c>
      <c r="P3268" t="str">
        <f t="shared" si="1694"/>
        <v>0.5477101176952+0.891870989753961i</v>
      </c>
      <c r="Q3268" t="str">
        <f t="shared" si="1695"/>
        <v>-0.5477101176952+12.7759647749024i</v>
      </c>
      <c r="R3268" t="str">
        <f t="shared" si="1696"/>
        <v>0.067845945143937-0.0457789324407084i</v>
      </c>
      <c r="S3268" t="str">
        <f t="shared" si="1697"/>
        <v>1.41236442847554i</v>
      </c>
      <c r="T3268" t="str">
        <f t="shared" si="1698"/>
        <v>0.0646565357528415+0.0958231995375994i</v>
      </c>
      <c r="U3268" t="str">
        <f t="shared" si="1699"/>
        <v>0.0000333333333333333-0.000084614577334681i</v>
      </c>
      <c r="V3268" t="str">
        <f t="shared" si="1700"/>
        <v>6.66666666666667E-06-0.00084614577334681i</v>
      </c>
      <c r="W3268" t="str">
        <f t="shared" si="1701"/>
        <v>0.0000275626607827208-0.0000778681119487818i</v>
      </c>
      <c r="X3268" t="str">
        <f t="shared" si="1702"/>
        <v>0.0000276509229938795-0.000077796488558925i</v>
      </c>
      <c r="Y3268" t="str">
        <f t="shared" si="1703"/>
        <v>0.009+8.38176919977757i</v>
      </c>
      <c r="Z3268" t="str">
        <f t="shared" si="1704"/>
        <v>-0.000111337837693961-0.0000397075219124839i</v>
      </c>
      <c r="AA3268" t="str">
        <f t="shared" si="1705"/>
        <v>0.00154202766724833-1.43169027607049i</v>
      </c>
      <c r="AB3268" t="str">
        <f t="shared" si="1706"/>
        <v>0.304948187183629+0.451943653474226i</v>
      </c>
      <c r="AC3268" t="str">
        <f t="shared" si="1707"/>
        <v>1.06920906508313-0.0436222031344644i</v>
      </c>
      <c r="AD3268" t="str">
        <f t="shared" si="1708"/>
        <v>0.26751870278998+0.433604075956421i</v>
      </c>
      <c r="AE3268" t="str">
        <f t="shared" si="1709"/>
        <v>-0.0000125676105639478-0.0000588990449853081i</v>
      </c>
      <c r="AF3268" t="str">
        <f t="shared" si="1710"/>
        <v>-15.0817760205613-0.266745075757212i</v>
      </c>
      <c r="AG3268" t="str">
        <f t="shared" si="1711"/>
        <v>1.00224874132284-0.00138405377141013i</v>
      </c>
      <c r="AH3268" t="str">
        <f t="shared" si="1712"/>
        <v>0.000172211939262484+0.000889891766720686i</v>
      </c>
      <c r="AI3268">
        <f t="shared" si="1713"/>
        <v>-60.853584362041204</v>
      </c>
      <c r="AJ3268">
        <f t="shared" si="1714"/>
        <v>79.047499848677475</v>
      </c>
      <c r="AK3268"/>
      <c r="AL3268"/>
      <c r="AM3268"/>
      <c r="AN3268"/>
    </row>
    <row r="3269" spans="1:40" x14ac:dyDescent="0.25">
      <c r="A3269"/>
      <c r="B3269">
        <f t="shared" si="1715"/>
        <v>1335000</v>
      </c>
      <c r="C3269" s="237" t="str">
        <f t="shared" si="1683"/>
        <v>-4.28825108654601E-08+0.00183447381247157i</v>
      </c>
      <c r="D3269" s="208" t="str">
        <f t="shared" si="1684"/>
        <v>-5.95700628577188+0.0140642992289487i</v>
      </c>
      <c r="E3269" t="str">
        <f t="shared" si="1685"/>
        <v>2870</v>
      </c>
      <c r="F3269" t="str">
        <f t="shared" si="1686"/>
        <v>0.777000777000777</v>
      </c>
      <c r="G3269" t="str">
        <f t="shared" ref="G3269:G3332" si="1716">IF($C$11=$C$7,$C$24,F3269)</f>
        <v>0.777000777000777</v>
      </c>
      <c r="H3269" t="str">
        <f t="shared" si="1687"/>
        <v>9.12478365548051+0.280610026952953i</v>
      </c>
      <c r="I3269" t="str">
        <f t="shared" si="1688"/>
        <v>5242.53274067797i</v>
      </c>
      <c r="J3269" t="str">
        <f t="shared" ref="J3269:J3332" si="1717">IMSUM(COMPLEX(0,2*PI()*B3269*$C$113*$C$112),COMPLEX(0,2*PI()*B3269*$C$113*$C$111),COMPLEX(0,2*PI()*B3269*$C$28*10^-12*$C$111),COMPLEX(-1*2*PI()*B3269*2*PI()*B3269*$C$113*$C$112*$C$28*10^-12*$C$111,0),COMPLEX(1,0))</f>
        <v>-37201.5448133921+1146.89840261263i</v>
      </c>
      <c r="K3269" t="str">
        <f t="shared" si="1689"/>
        <v>0.00434041816380186-0.140788635211024i</v>
      </c>
      <c r="L3269" t="str">
        <f t="shared" si="1690"/>
        <v>0.000330186740114788-0.00907951880582608i</v>
      </c>
      <c r="M3269" t="str">
        <f t="shared" si="1691"/>
        <v>0.00467060490391665-0.14986815401685i</v>
      </c>
      <c r="N3269" t="str">
        <f t="shared" si="1692"/>
        <v>-13.678081518603i</v>
      </c>
      <c r="O3269" t="str">
        <f t="shared" si="1693"/>
        <v>0.443128412001864-0.896458147643662i</v>
      </c>
      <c r="P3269" t="str">
        <f t="shared" si="1694"/>
        <v>0.556871587998136+0.896458147643662i</v>
      </c>
      <c r="Q3269" t="str">
        <f t="shared" si="1695"/>
        <v>-0.556871587998136+12.7816233709593i</v>
      </c>
      <c r="R3269" t="str">
        <f t="shared" si="1696"/>
        <v>0.0681090195003706-0.0465355259329365i</v>
      </c>
      <c r="S3269" t="str">
        <f t="shared" si="1697"/>
        <v>1.41342317242492i</v>
      </c>
      <c r="T3269" t="str">
        <f t="shared" si="1698"/>
        <v>0.0657743906945932+0.0962668664129646i</v>
      </c>
      <c r="U3269" t="str">
        <f t="shared" si="1699"/>
        <v>0.0000333333333333333-0.0000845511956288125i</v>
      </c>
      <c r="V3269" t="str">
        <f t="shared" si="1700"/>
        <v>6.66666666666667E-06-0.000845511956288125i</v>
      </c>
      <c r="W3269" t="str">
        <f t="shared" si="1701"/>
        <v>0.0000275625999353935-0.0000778111985714642i</v>
      </c>
      <c r="X3269" t="str">
        <f t="shared" si="1702"/>
        <v>0.0000276507147359537-0.0000777396278795086i</v>
      </c>
      <c r="Y3269" t="str">
        <f t="shared" si="1703"/>
        <v>0.009+8.38805238508475i</v>
      </c>
      <c r="Z3269" t="str">
        <f t="shared" si="1704"/>
        <v>-0.000111173123565555-0.0000396773026895258i</v>
      </c>
      <c r="AA3269" t="str">
        <f t="shared" si="1705"/>
        <v>0.00153971830353626-1.43061783173849i</v>
      </c>
      <c r="AB3269" t="str">
        <f t="shared" si="1706"/>
        <v>0.310220474571938+0.454036178348637i</v>
      </c>
      <c r="AC3269" t="str">
        <f t="shared" si="1707"/>
        <v>1.06949448117581-0.0443715462611768i</v>
      </c>
      <c r="AD3269" t="str">
        <f t="shared" si="1708"/>
        <v>0.271981373696489+0.435817501312724i</v>
      </c>
      <c r="AE3269" t="str">
        <f t="shared" si="1709"/>
        <v>-0.0000129449559485114-0.0000592426802155395i</v>
      </c>
      <c r="AF3269" t="str">
        <f t="shared" si="1710"/>
        <v>-15.0817899412524-0.266545727724004i</v>
      </c>
      <c r="AG3269" t="str">
        <f t="shared" si="1711"/>
        <v>1.00225854356973-0.0014061179282763i</v>
      </c>
      <c r="AH3269" t="str">
        <f t="shared" si="1712"/>
        <v>0.000177781988172078+0.000895164296147185i</v>
      </c>
      <c r="AI3269">
        <f t="shared" si="1713"/>
        <v>-60.793938144638098</v>
      </c>
      <c r="AJ3269">
        <f t="shared" si="1714"/>
        <v>78.767071926578907</v>
      </c>
      <c r="AK3269"/>
      <c r="AL3269"/>
      <c r="AM3269"/>
      <c r="AN3269"/>
    </row>
    <row r="3270" spans="1:40" x14ac:dyDescent="0.25">
      <c r="A3270"/>
      <c r="B3270">
        <f t="shared" si="1715"/>
        <v>1336000</v>
      </c>
      <c r="C3270" s="237" t="str">
        <f t="shared" ref="C3270:C3333" si="1718">IMPRODUCT(COMPLEX(-1,0),IMDIV(IMPRODUCT(G3270,COMPLEX($C$100+$C$101,0)),COMPLEX($C$100,2*PI()*B3270*$C$103*$C$102*(2*$C$100+$C$101))))</f>
        <v>-4.28183395151633E-08+0.00183310070333199i</v>
      </c>
      <c r="D3270" s="208" t="str">
        <f t="shared" ref="D3270:D3333" si="1719">IMPRODUCT(COMPLEX($C$106,0),IMSUB(C3270,G3270))</f>
        <v>-5.9570062852799+0.0140537720588786i</v>
      </c>
      <c r="E3270" t="str">
        <f t="shared" ref="E3270:E3333" si="1720">IMDIV(COMPLEX($C$20*10^3,0),COMPLEX(1,2*PI()*B3270*$C$20*1000*$C$29*10^-12))</f>
        <v>2870</v>
      </c>
      <c r="F3270" t="str">
        <f t="shared" ref="F3270:F3333" si="1721">IMDIV(COMPLEX($C$22*1000,0),IMSUM(COMPLEX($C$22*1000,0),E3270))</f>
        <v>0.777000777000777</v>
      </c>
      <c r="G3270" t="str">
        <f t="shared" si="1716"/>
        <v>0.777000777000777</v>
      </c>
      <c r="H3270" t="str">
        <f t="shared" ref="H3270:H3333" si="1722">IMPRODUCT(COMPLEX($C$108,0),IMPRODUCT(COMPLEX(-1,0),D3270),IMDIV(COMPLEX(0,2*PI()*B3270*$C$109*$C$110),COMPLEX(1,2*PI()*B3270*$C$109*$C$110)))</f>
        <v>9.1247975454618+0.280400449142338i</v>
      </c>
      <c r="I3270" t="str">
        <f t="shared" ref="I3270:I3333" si="1723">COMPLEX(0,2*PI()*B3270*$C$113*$C$112*$C$114)</f>
        <v>5246.45973149496i</v>
      </c>
      <c r="J3270" t="str">
        <f t="shared" si="1717"/>
        <v>-37257.2998371386+1147.75750253969i</v>
      </c>
      <c r="K3270" t="str">
        <f t="shared" ref="K3270:K3333" si="1724">IMDIV(I3270,J3270)</f>
        <v>0.00433392877349325-0.140683448750758i</v>
      </c>
      <c r="L3270" t="str">
        <f t="shared" ref="L3270:L3333" si="1725">IMDIV(COMPLEX($C$117,0),COMPLEX(1,2*PI()*B3270*$C$115*$C$116))</f>
        <v>0.000329693285191447-0.00907274069041771i</v>
      </c>
      <c r="M3270" t="str">
        <f t="shared" ref="M3270:M3333" si="1726">IMSUM(K3270,L3270)</f>
        <v>0.0046636220586847-0.149756189441176i</v>
      </c>
      <c r="N3270" t="str">
        <f t="shared" ref="N3270:N3333" si="1727">COMPLEX(0,-2*PI()*B3270*$C$43)</f>
        <v>-13.6883272725495i</v>
      </c>
      <c r="O3270" t="str">
        <f t="shared" ref="O3270:O3333" si="1728">IMEXP(N3270)</f>
        <v>0.433920424490886-0.900951200237643i</v>
      </c>
      <c r="P3270" t="str">
        <f t="shared" ref="P3270:P3333" si="1729">IMSUB(COMPLEX(1,0),O3270)</f>
        <v>0.566079575509114+0.900951200237643i</v>
      </c>
      <c r="Q3270" t="str">
        <f t="shared" ref="Q3270:Q3333" si="1730">IMSUM(COMPLEX(0,2*PI()*B3270*$C$43),O3270,COMPLEX(-1,0))</f>
        <v>-0.566079575509114+12.7873760723119i</v>
      </c>
      <c r="R3270" t="str">
        <f t="shared" ref="R3270:R3333" si="1731">IMDIV(P3270,Q3270)</f>
        <v>0.0683626173588184-0.0472949456952152i</v>
      </c>
      <c r="S3270" t="str">
        <f t="shared" ref="S3270:S3333" si="1732">IMDIV(COMPLEX(0,2*PI()*B3270*$C$123),COMPLEX($C$124,0))</f>
        <v>1.4144819163743i</v>
      </c>
      <c r="T3270" t="str">
        <f t="shared" ref="T3270:T3333" si="1733">IMPRODUCT(R3270,S3270)</f>
        <v>0.0668978454217865+0.0966976860100645i</v>
      </c>
      <c r="U3270" t="str">
        <f t="shared" ref="U3270:U3333" si="1734">IMDIV(COMPLEX(1,2*PI()*B3270*$C$16*10^-3*$C$15*10^-6),COMPLEX(0,2*PI()*B3270*$C$15*10^-6))</f>
        <v>0.0000333333333333334-0.0000844879088057372i</v>
      </c>
      <c r="V3270" t="str">
        <f t="shared" ref="V3270:V3333" si="1735">IMSUM(COMPLEX($C$18*10^-3,0),IMDIV(COMPLEX(1,0),COMPLEX(0,2*PI()*B3270*($C$17*1*10^-6))))</f>
        <v>6.66666666666667E-06-0.000844879088057372i</v>
      </c>
      <c r="W3270" t="str">
        <f t="shared" ref="W3270:W3333" si="1736">IMDIV(IMPRODUCT(U3270,V3270),IMSUM(U3270,V3270))</f>
        <v>0.0000275625390428075-0.000077754371445363i</v>
      </c>
      <c r="X3270" t="str">
        <f t="shared" ref="X3270:X3333" si="1737">IMDIV(IMPRODUCT(COMPLEX($C$19,0),W3270),IMSUM(COMPLEX($C$19,0),W3270))</f>
        <v>0.0000276505067638696-0.0000776828533711535i</v>
      </c>
      <c r="Y3270" t="str">
        <f t="shared" ref="Y3270:Y3333" si="1738">COMPLEX($C$13*10^-3,2*PI()*B3270*$C$12*0.000001)</f>
        <v>0.009+8.39433557039193i</v>
      </c>
      <c r="Z3270" t="str">
        <f t="shared" ref="Z3270:Z3333" si="1739">IMPRODUCT(COMPLEX($C$6,0),IMDIV(X3270,IMSUM(X3270,Y3270)))</f>
        <v>-0.00011100877915704-0.0000396471295124144i</v>
      </c>
      <c r="AA3270" t="str">
        <f t="shared" ref="AA3270:AA3333" si="1740">IMDIV(COMPLEX($C$6,0),IMSUM(X3270,Y3270))</f>
        <v>0.00153741412377382-1.42954699290057i</v>
      </c>
      <c r="AB3270" t="str">
        <f t="shared" ref="AB3270:AB3333" si="1741">IMPRODUCT(COMPLEX($C$119,0),T3270)</f>
        <v>0.31551917297035+0.456068109902177i</v>
      </c>
      <c r="AC3270" t="str">
        <f t="shared" ref="AC3270:AC3333" si="1742">IMSUM(COMPLEX(1,0),IMPRODUCT(AB3270,M3270))</f>
        <v>1.06977048443959-0.0451240197420685i</v>
      </c>
      <c r="AD3270" t="str">
        <f t="shared" ref="AD3270:AD3333" si="1743">IMDIV(AB3270,AC3270)</f>
        <v>0.276466340494841+0.437984959693606i</v>
      </c>
      <c r="AE3270" t="str">
        <f t="shared" ref="AE3270:AE3333" si="1744">IMPRODUCT(AD3270,AA3270,X3270)</f>
        <v>-0.0000133253445148848-0.0000595812724721549i</v>
      </c>
      <c r="AF3270" t="str">
        <f t="shared" ref="AF3270:AF3333" si="1745">IMSUB(D3270,H3270)</f>
        <v>-15.0818038307417-0.266346677083459i</v>
      </c>
      <c r="AG3270" t="str">
        <f t="shared" ref="AG3270:AG3333" si="1746">IMSUM(COMPLEX(1,0),IMPRODUCT(AD3270,AA3270,COMPLEX($C$127,0)))</f>
        <v>1.00226809335367-0.00142826470637512i</v>
      </c>
      <c r="AH3270" t="str">
        <f t="shared" ref="AH3270:AH3333" si="1747">IMDIV(IMPRODUCT(AE3270,AF3270),AG3270)</f>
        <v>0.000183399036519543+0.000900362061806308i</v>
      </c>
      <c r="AI3270">
        <f t="shared" ref="AI3270:AI3333" si="1748">20*LOG10(IMABS(AH3270))</f>
        <v>-60.735098725988557</v>
      </c>
      <c r="AJ3270">
        <f t="shared" ref="AJ3270:AJ3333" si="1749">IMARGUMENT(AH3270)*180/PI()</f>
        <v>78.486660688100542</v>
      </c>
      <c r="AK3270"/>
      <c r="AL3270"/>
      <c r="AM3270"/>
      <c r="AN3270"/>
    </row>
    <row r="3271" spans="1:40" x14ac:dyDescent="0.25">
      <c r="A3271"/>
      <c r="B3271">
        <f t="shared" si="1715"/>
        <v>1337000</v>
      </c>
      <c r="C3271" s="237" t="str">
        <f t="shared" si="1718"/>
        <v>-4.27543121005787E-08+0.00183172964820759i</v>
      </c>
      <c r="D3271" s="208" t="str">
        <f t="shared" si="1719"/>
        <v>-5.95700628478902+0.0140432606362582i</v>
      </c>
      <c r="E3271" t="str">
        <f t="shared" si="1720"/>
        <v>2870</v>
      </c>
      <c r="F3271" t="str">
        <f t="shared" si="1721"/>
        <v>0.777000777000777</v>
      </c>
      <c r="G3271" t="str">
        <f t="shared" si="1716"/>
        <v>0.777000777000777</v>
      </c>
      <c r="H3271" t="str">
        <f t="shared" si="1722"/>
        <v>9.12481140433339+0.280191183807617i</v>
      </c>
      <c r="I3271" t="str">
        <f t="shared" si="1723"/>
        <v>5250.38672231194i</v>
      </c>
      <c r="J3271" t="str">
        <f t="shared" si="1717"/>
        <v>-37313.0966093117+1148.61660246674i</v>
      </c>
      <c r="K3271" t="str">
        <f t="shared" si="1724"/>
        <v>0.0043274539214832-0.14057841920261i</v>
      </c>
      <c r="L3271" t="str">
        <f t="shared" si="1725"/>
        <v>0.000329200935138673-0.00906597267417964i</v>
      </c>
      <c r="M3271" t="str">
        <f t="shared" si="1726"/>
        <v>0.00465665485662187-0.14964439187679i</v>
      </c>
      <c r="N3271" t="str">
        <f t="shared" si="1727"/>
        <v>-13.698573026496i</v>
      </c>
      <c r="O3271" t="str">
        <f t="shared" si="1728"/>
        <v>0.424666886376176-0.905349675879748i</v>
      </c>
      <c r="P3271" t="str">
        <f t="shared" si="1729"/>
        <v>0.575333113623824+0.905349675879748i</v>
      </c>
      <c r="Q3271" t="str">
        <f t="shared" si="1730"/>
        <v>-0.575333113623824+12.7932233506163i</v>
      </c>
      <c r="R3271" t="str">
        <f t="shared" si="1731"/>
        <v>0.0686067012615641-0.0480570692644463i</v>
      </c>
      <c r="S3271" t="str">
        <f t="shared" si="1732"/>
        <v>1.41554066032368i</v>
      </c>
      <c r="T3271" t="str">
        <f t="shared" si="1733"/>
        <v>0.0680267355598151+0.0971155752064239i</v>
      </c>
      <c r="U3271" t="str">
        <f t="shared" si="1734"/>
        <v>0.0000333333333333334-0.0000844247166525543i</v>
      </c>
      <c r="V3271" t="str">
        <f t="shared" si="1735"/>
        <v>6.66666666666667E-06-0.000844247166525543i</v>
      </c>
      <c r="W3271" t="str">
        <f t="shared" si="1736"/>
        <v>0.0000275624781049634-0.0000776976303769277i</v>
      </c>
      <c r="X3271" t="str">
        <f t="shared" si="1737"/>
        <v>0.0000276502990766376-0.00007762616484049i</v>
      </c>
      <c r="Y3271" t="str">
        <f t="shared" si="1738"/>
        <v>0.009+8.40061875569911i</v>
      </c>
      <c r="Z3271" t="str">
        <f t="shared" si="1739"/>
        <v>-0.000110844803362693-0.0000396170022752249i</v>
      </c>
      <c r="AA3271" t="str">
        <f t="shared" si="1740"/>
        <v>0.00153511511245689-1.42847775595414i</v>
      </c>
      <c r="AB3271" t="str">
        <f t="shared" si="1741"/>
        <v>0.320843507117129+0.458039056093302i</v>
      </c>
      <c r="AC3271" t="str">
        <f t="shared" si="1742"/>
        <v>1.07003703348053-0.0458795017150799i</v>
      </c>
      <c r="AD3271" t="str">
        <f t="shared" si="1743"/>
        <v>0.280973128258609+0.440106228549241i</v>
      </c>
      <c r="AE3271" t="str">
        <f t="shared" si="1744"/>
        <v>-0.0000137087216942503-0.0000599148014237353i</v>
      </c>
      <c r="AF3271" t="str">
        <f t="shared" si="1745"/>
        <v>-15.0818176891224-0.266147923171359i</v>
      </c>
      <c r="AG3271" t="str">
        <f t="shared" si="1746"/>
        <v>1.00227739008748-0.00145049146505698i</v>
      </c>
      <c r="AH3271" t="str">
        <f t="shared" si="1747"/>
        <v>0.000189062274923585+0.000905484750980899i</v>
      </c>
      <c r="AI3271">
        <f t="shared" si="1748"/>
        <v>-60.677052776237872</v>
      </c>
      <c r="AJ3271">
        <f t="shared" si="1749"/>
        <v>78.206265984130596</v>
      </c>
      <c r="AK3271"/>
      <c r="AL3271"/>
      <c r="AM3271"/>
      <c r="AN3271"/>
    </row>
    <row r="3272" spans="1:40" x14ac:dyDescent="0.25">
      <c r="A3272"/>
      <c r="B3272">
        <f t="shared" si="1715"/>
        <v>1338000</v>
      </c>
      <c r="C3272" s="237" t="str">
        <f t="shared" si="1718"/>
        <v>-4.26904281915659E-08+0.00183036064249293i</v>
      </c>
      <c r="D3272" s="208" t="str">
        <f t="shared" si="1719"/>
        <v>-5.95700628429924+0.0140327649257791i</v>
      </c>
      <c r="E3272" t="str">
        <f t="shared" si="1720"/>
        <v>2870</v>
      </c>
      <c r="F3272" t="str">
        <f t="shared" si="1721"/>
        <v>0.777000777000777</v>
      </c>
      <c r="G3272" t="str">
        <f t="shared" si="1716"/>
        <v>0.777000777000777</v>
      </c>
      <c r="H3272" t="str">
        <f t="shared" si="1722"/>
        <v>9.12482523218807+0.279982230251238i</v>
      </c>
      <c r="I3272" t="str">
        <f t="shared" si="1723"/>
        <v>5254.31371312893i</v>
      </c>
      <c r="J3272" t="str">
        <f t="shared" si="1717"/>
        <v>-37368.9351299114+1149.47570239379i</v>
      </c>
      <c r="K3272" t="str">
        <f t="shared" si="1724"/>
        <v>0.00432099356438986-0.140473546216058i</v>
      </c>
      <c r="L3272" t="str">
        <f t="shared" si="1725"/>
        <v>0.000328709686661895-0.00905921473458757i</v>
      </c>
      <c r="M3272" t="str">
        <f t="shared" si="1726"/>
        <v>0.00464970325105175-0.149532760950646i</v>
      </c>
      <c r="N3272" t="str">
        <f t="shared" si="1727"/>
        <v>-13.7088187804425i</v>
      </c>
      <c r="O3272" t="str">
        <f t="shared" si="1728"/>
        <v>0.415368769043783-0.909653112841952i</v>
      </c>
      <c r="P3272" t="str">
        <f t="shared" si="1729"/>
        <v>0.584631230956217+0.909653112841952i</v>
      </c>
      <c r="Q3272" t="str">
        <f t="shared" si="1730"/>
        <v>-0.584631230956217+12.7991656676005i</v>
      </c>
      <c r="R3272" t="str">
        <f t="shared" si="1731"/>
        <v>0.0688412356073322-0.0488217735044777i</v>
      </c>
      <c r="S3272" t="str">
        <f t="shared" si="1732"/>
        <v>1.41659940427307i</v>
      </c>
      <c r="T3272" t="str">
        <f t="shared" si="1733"/>
        <v>0.0691608952619979+0.0975204533507689i</v>
      </c>
      <c r="U3272" t="str">
        <f t="shared" si="1734"/>
        <v>0.0000333333333333332-0.0000843616189569988i</v>
      </c>
      <c r="V3272" t="str">
        <f t="shared" si="1735"/>
        <v>6.66666666666667E-06-0.000843616189569988i</v>
      </c>
      <c r="W3272" t="str">
        <f t="shared" si="1736"/>
        <v>0.0000275624171218619-0.0000776409751731855i</v>
      </c>
      <c r="X3272" t="str">
        <f t="shared" si="1737"/>
        <v>0.0000276500916732724-0.0000775695620947262i</v>
      </c>
      <c r="Y3272" t="str">
        <f t="shared" si="1738"/>
        <v>0.009+8.40690194100629i</v>
      </c>
      <c r="Z3272" t="str">
        <f t="shared" si="1739"/>
        <v>-0.000110681195080923-0.0000395869208723598i</v>
      </c>
      <c r="AA3272" t="str">
        <f t="shared" si="1740"/>
        <v>0.00153282125413928-1.42741011730742i</v>
      </c>
      <c r="AB3272" t="str">
        <f t="shared" si="1741"/>
        <v>0.326192694807597+0.459948636535722i</v>
      </c>
      <c r="AC3272" t="str">
        <f t="shared" si="1742"/>
        <v>1.07029408875019-0.0466378695858945i</v>
      </c>
      <c r="AD3272" t="str">
        <f t="shared" si="1743"/>
        <v>0.285501259886047+0.442181090258602i</v>
      </c>
      <c r="AE3272" t="str">
        <f t="shared" si="1744"/>
        <v>-0.0000140950328099757-0.0000602432472960753i</v>
      </c>
      <c r="AF3272" t="str">
        <f t="shared" si="1745"/>
        <v>-15.0818315164873-0.265949465325459i</v>
      </c>
      <c r="AG3272" t="str">
        <f t="shared" si="1746"/>
        <v>1.00228643321123-0.00147279556029716i</v>
      </c>
      <c r="AH3272" t="str">
        <f t="shared" si="1747"/>
        <v>0.0001947708924403+0.00091053205913082i</v>
      </c>
      <c r="AI3272">
        <f t="shared" si="1748"/>
        <v>-60.619787329367377</v>
      </c>
      <c r="AJ3272">
        <f t="shared" si="1749"/>
        <v>77.925887663975786</v>
      </c>
      <c r="AK3272"/>
      <c r="AL3272"/>
      <c r="AM3272"/>
      <c r="AN3272"/>
    </row>
    <row r="3273" spans="1:40" x14ac:dyDescent="0.25">
      <c r="A3273"/>
      <c r="B3273">
        <f t="shared" si="1715"/>
        <v>1339000</v>
      </c>
      <c r="C3273" s="237" t="str">
        <f t="shared" si="1718"/>
        <v>-4.26266873595901E-08+0.00182899368159636i</v>
      </c>
      <c r="D3273" s="208" t="str">
        <f t="shared" si="1719"/>
        <v>-5.95700628381056+0.0140222848922388i</v>
      </c>
      <c r="E3273" t="str">
        <f t="shared" si="1720"/>
        <v>2870</v>
      </c>
      <c r="F3273" t="str">
        <f t="shared" si="1721"/>
        <v>0.777000777000777</v>
      </c>
      <c r="G3273" t="str">
        <f t="shared" si="1716"/>
        <v>0.777000777000777</v>
      </c>
      <c r="H3273" t="str">
        <f t="shared" si="1722"/>
        <v>9.1248390291183+0.27977358777772i</v>
      </c>
      <c r="I3273" t="str">
        <f t="shared" si="1723"/>
        <v>5258.24070394592i</v>
      </c>
      <c r="J3273" t="str">
        <f t="shared" si="1717"/>
        <v>-37424.8153989377+1150.33480232084i</v>
      </c>
      <c r="K3273" t="str">
        <f t="shared" si="1724"/>
        <v>0.00431454765899297-0.140368829441618i</v>
      </c>
      <c r="L3273" t="str">
        <f t="shared" si="1725"/>
        <v>0.000328219536478808-0.00905246684918402i</v>
      </c>
      <c r="M3273" t="str">
        <f t="shared" si="1726"/>
        <v>0.00464276719547178-0.149421296290802i</v>
      </c>
      <c r="N3273" t="str">
        <f t="shared" si="1727"/>
        <v>-13.719064534389i</v>
      </c>
      <c r="O3273" t="str">
        <f t="shared" si="1728"/>
        <v>0.406027048559445-0.913861059372871i</v>
      </c>
      <c r="P3273" t="str">
        <f t="shared" si="1729"/>
        <v>0.593972951440555+0.913861059372871i</v>
      </c>
      <c r="Q3273" t="str">
        <f t="shared" si="1730"/>
        <v>-0.593972951440555+12.8052034750161i</v>
      </c>
      <c r="R3273" t="str">
        <f t="shared" si="1731"/>
        <v>0.0690661866663241-0.0495889346403922i</v>
      </c>
      <c r="S3273" t="str">
        <f t="shared" si="1732"/>
        <v>1.41765814822245i</v>
      </c>
      <c r="T3273" t="str">
        <f t="shared" si="1733"/>
        <v>0.0703001572546225+0.0979122422941671i</v>
      </c>
      <c r="U3273" t="str">
        <f t="shared" si="1734"/>
        <v>0.0000333333333333333-0.0000842986155074419i</v>
      </c>
      <c r="V3273" t="str">
        <f t="shared" si="1735"/>
        <v>6.66666666666667E-06-0.000842986155074419i</v>
      </c>
      <c r="W3273" t="str">
        <f t="shared" si="1736"/>
        <v>0.0000275623560935041-0.0000775844056417424i</v>
      </c>
      <c r="X3273" t="str">
        <f t="shared" si="1737"/>
        <v>0.0000276498845527924-0.0000775130449416479i</v>
      </c>
      <c r="Y3273" t="str">
        <f t="shared" si="1738"/>
        <v>0.009+8.41318512631347i</v>
      </c>
      <c r="Z3273" t="str">
        <f t="shared" si="1739"/>
        <v>-0.000110517953214252-0.0000395568851985469i</v>
      </c>
      <c r="AA3273" t="str">
        <f t="shared" si="1740"/>
        <v>0.00153053253343243-1.42634407337934i</v>
      </c>
      <c r="AB3273" t="str">
        <f t="shared" si="1741"/>
        <v>0.331565947106578+0.461796482645273i</v>
      </c>
      <c r="AC3273" t="str">
        <f t="shared" si="1742"/>
        <v>1.07054161256175-0.0473990000619426i</v>
      </c>
      <c r="AD3273" t="str">
        <f t="shared" si="1743"/>
        <v>0.290050256151613+0.444209332149749i</v>
      </c>
      <c r="AE3273" t="str">
        <f t="shared" si="1744"/>
        <v>-0.000014484223083175-0.0000605665908722587i</v>
      </c>
      <c r="AF3273" t="str">
        <f t="shared" si="1745"/>
        <v>-15.0818453129289-0.265751302885481i</v>
      </c>
      <c r="AG3273" t="str">
        <f t="shared" si="1746"/>
        <v>1.00229522219217-0.0014951743449744i</v>
      </c>
      <c r="AH3273" t="str">
        <f t="shared" si="1747"/>
        <v>0.000200524076642137+0.000915503689891388i</v>
      </c>
      <c r="AI3273">
        <f t="shared" si="1748"/>
        <v>-60.563289770253384</v>
      </c>
      <c r="AJ3273">
        <f t="shared" si="1749"/>
        <v>77.645525575376681</v>
      </c>
      <c r="AK3273"/>
      <c r="AL3273"/>
      <c r="AM3273"/>
      <c r="AN3273"/>
    </row>
    <row r="3274" spans="1:40" x14ac:dyDescent="0.25">
      <c r="A3274"/>
      <c r="B3274">
        <f t="shared" si="1715"/>
        <v>1340000</v>
      </c>
      <c r="C3274" s="237" t="str">
        <f t="shared" si="1718"/>
        <v>-4.25630891777153E-08+0.00182762876093993i</v>
      </c>
      <c r="D3274" s="208" t="str">
        <f t="shared" si="1719"/>
        <v>-5.95700628332298+0.0140118205005395i</v>
      </c>
      <c r="E3274" t="str">
        <f t="shared" si="1720"/>
        <v>2870</v>
      </c>
      <c r="F3274" t="str">
        <f t="shared" si="1721"/>
        <v>0.777000777000777</v>
      </c>
      <c r="G3274" t="str">
        <f t="shared" si="1716"/>
        <v>0.777000777000777</v>
      </c>
      <c r="H3274" t="str">
        <f t="shared" si="1722"/>
        <v>9.12485279521619+0.27956525569365i</v>
      </c>
      <c r="I3274" t="str">
        <f t="shared" si="1723"/>
        <v>5262.1676947629i</v>
      </c>
      <c r="J3274" t="str">
        <f t="shared" si="1717"/>
        <v>-37480.7374163906+1151.19390224789i</v>
      </c>
      <c r="K3274" t="str">
        <f t="shared" si="1724"/>
        <v>0.00430811616223321-0.140264268530847i</v>
      </c>
      <c r="L3274" t="str">
        <f t="shared" si="1725"/>
        <v>0.000327730481319308-0.00904572899557804i</v>
      </c>
      <c r="M3274" t="str">
        <f t="shared" si="1726"/>
        <v>0.00463584664355252-0.149309997526425i</v>
      </c>
      <c r="N3274" t="str">
        <f t="shared" si="1727"/>
        <v>-13.7293102883356i</v>
      </c>
      <c r="O3274" t="str">
        <f t="shared" si="1728"/>
        <v>0.396642705566024-0.917973073745229i</v>
      </c>
      <c r="P3274" t="str">
        <f t="shared" si="1729"/>
        <v>0.603357294433976+0.917973073745229i</v>
      </c>
      <c r="Q3274" t="str">
        <f t="shared" si="1730"/>
        <v>-0.603357294433976+12.8113372145904i</v>
      </c>
      <c r="R3274" t="str">
        <f t="shared" si="1731"/>
        <v>0.069281522594492-0.0503584282931922i</v>
      </c>
      <c r="S3274" t="str">
        <f t="shared" si="1732"/>
        <v>1.41871689217183i</v>
      </c>
      <c r="T3274" t="str">
        <f t="shared" si="1733"/>
        <v>0.0714443528827756+0.0982908664201901i</v>
      </c>
      <c r="U3274" t="str">
        <f t="shared" si="1734"/>
        <v>0.0000333333333333333-0.0000842357060928842i</v>
      </c>
      <c r="V3274" t="str">
        <f t="shared" si="1735"/>
        <v>6.66666666666667E-06-0.000842357060928842i</v>
      </c>
      <c r="W3274" t="str">
        <f t="shared" si="1736"/>
        <v>0.0000275622950198906-0.0000775279215907766i</v>
      </c>
      <c r="X3274" t="str">
        <f t="shared" si="1737"/>
        <v>0.0000276496777142188-0.0000774566131896131i</v>
      </c>
      <c r="Y3274" t="str">
        <f t="shared" si="1738"/>
        <v>0.009+8.41946831162064i</v>
      </c>
      <c r="Z3274" t="str">
        <f t="shared" si="1739"/>
        <v>-0.000110355076669295-0.0000395268951488366i</v>
      </c>
      <c r="AA3274" t="str">
        <f t="shared" si="1740"/>
        <v>0.00152824893500522-1.42527962059951i</v>
      </c>
      <c r="AB3274" t="str">
        <f t="shared" si="1741"/>
        <v>0.336962468564555+0.463582237782171i</v>
      </c>
      <c r="AC3274" t="str">
        <f t="shared" si="1742"/>
        <v>1.07077956910545-0.0481627691868387i</v>
      </c>
      <c r="AD3274" t="str">
        <f t="shared" si="1743"/>
        <v>0.294619635757695+0.446190746519584i</v>
      </c>
      <c r="AE3274" t="str">
        <f t="shared" si="1744"/>
        <v>-0.0000148762376382594-0.0000608848134926814i</v>
      </c>
      <c r="AF3274" t="str">
        <f t="shared" si="1745"/>
        <v>-15.0818590785392-0.26555343519311i</v>
      </c>
      <c r="AG3274" t="str">
        <f t="shared" si="1746"/>
        <v>1.00230375652481-0.00151762516914939i</v>
      </c>
      <c r="AH3274" t="str">
        <f t="shared" si="1747"/>
        <v>0.000206321013696582+0.000920399355070987i</v>
      </c>
      <c r="AI3274">
        <f t="shared" si="1748"/>
        <v>-60.507547822300232</v>
      </c>
      <c r="AJ3274">
        <f t="shared" si="1749"/>
        <v>77.365179564525008</v>
      </c>
      <c r="AK3274"/>
      <c r="AL3274"/>
      <c r="AM3274"/>
      <c r="AN3274"/>
    </row>
    <row r="3275" spans="1:40" x14ac:dyDescent="0.25">
      <c r="A3275"/>
      <c r="B3275">
        <f t="shared" si="1715"/>
        <v>1341000</v>
      </c>
      <c r="C3275" s="237" t="str">
        <f t="shared" si="1718"/>
        <v>-4.24996332205965E-08+0.00182626587595935i</v>
      </c>
      <c r="D3275" s="208" t="str">
        <f t="shared" si="1719"/>
        <v>-5.95700628283648+0.0140013717156884i</v>
      </c>
      <c r="E3275" t="str">
        <f t="shared" si="1720"/>
        <v>2870</v>
      </c>
      <c r="F3275" t="str">
        <f t="shared" si="1721"/>
        <v>0.777000777000777</v>
      </c>
      <c r="G3275" t="str">
        <f t="shared" si="1716"/>
        <v>0.777000777000777</v>
      </c>
      <c r="H3275" t="str">
        <f t="shared" si="1722"/>
        <v>9.1248665305735+0.279357233307666i</v>
      </c>
      <c r="I3275" t="str">
        <f t="shared" si="1723"/>
        <v>5266.09468557989i</v>
      </c>
      <c r="J3275" t="str">
        <f t="shared" si="1717"/>
        <v>-37536.7011822702+1152.05300217494i</v>
      </c>
      <c r="K3275" t="str">
        <f t="shared" si="1724"/>
        <v>0.00430169903121143-0.140159863136336i</v>
      </c>
      <c r="L3275" t="str">
        <f t="shared" si="1725"/>
        <v>0.000327242517925458-0.00903900115144513i</v>
      </c>
      <c r="M3275" t="str">
        <f t="shared" si="1726"/>
        <v>0.00462894154913689-0.149198864287781i</v>
      </c>
      <c r="N3275" t="str">
        <f t="shared" si="1727"/>
        <v>-13.7395560422821i</v>
      </c>
      <c r="O3275" t="str">
        <f t="shared" si="1728"/>
        <v>0.387216725180941-0.921988724302064i</v>
      </c>
      <c r="P3275" t="str">
        <f t="shared" si="1729"/>
        <v>0.612783274819059+0.921988724302064i</v>
      </c>
      <c r="Q3275" t="str">
        <f t="shared" si="1730"/>
        <v>-0.612783274819059+12.81756731798i</v>
      </c>
      <c r="R3275" t="str">
        <f t="shared" si="1731"/>
        <v>0.0694872134470223-0.0511301295148149i</v>
      </c>
      <c r="S3275" t="str">
        <f t="shared" si="1732"/>
        <v>1.41977563612121i</v>
      </c>
      <c r="T3275" t="str">
        <f t="shared" si="1733"/>
        <v>0.0725933121568562+0.0986562526740364i</v>
      </c>
      <c r="U3275" t="str">
        <f t="shared" si="1734"/>
        <v>0.0000333333333333334-0.0000841728905029568i</v>
      </c>
      <c r="V3275" t="str">
        <f t="shared" si="1735"/>
        <v>6.66666666666667E-06-0.000841728905029568i</v>
      </c>
      <c r="W3275" t="str">
        <f t="shared" si="1736"/>
        <v>0.0000275622339010221-0.000077471522829039i</v>
      </c>
      <c r="X3275" t="str">
        <f t="shared" si="1737"/>
        <v>0.0000276494711565772-0.0000774002666475514i</v>
      </c>
      <c r="Y3275" t="str">
        <f t="shared" si="1738"/>
        <v>0.009+8.42575149692783i</v>
      </c>
      <c r="Z3275" t="str">
        <f t="shared" si="1739"/>
        <v>-0.00011019256435674-0.0000394969506186028i</v>
      </c>
      <c r="AA3275" t="str">
        <f t="shared" si="1740"/>
        <v>0.00152597044358364-1.4242167554082i</v>
      </c>
      <c r="AB3275" t="str">
        <f t="shared" si="1741"/>
        <v>0.34238145743705+0.465305557388377i</v>
      </c>
      <c r="AC3275" t="str">
        <f t="shared" si="1742"/>
        <v>1.07100792446312-0.0489290523751637i</v>
      </c>
      <c r="AD3275" t="str">
        <f t="shared" si="1743"/>
        <v>0.299208915386263+0.448125130652994i</v>
      </c>
      <c r="AE3275" t="str">
        <f t="shared" si="1744"/>
        <v>-0.0000152710215084548-0.0000611978970550092i</v>
      </c>
      <c r="AF3275" t="str">
        <f t="shared" si="1745"/>
        <v>-15.08187281341-0.265355861591978i</v>
      </c>
      <c r="AG3275" t="str">
        <f t="shared" si="1746"/>
        <v>1.00231203573088-0.00154014538034154i</v>
      </c>
      <c r="AH3275" t="str">
        <f t="shared" si="1747"/>
        <v>0.000212160888444357+0.000925218774647933i</v>
      </c>
      <c r="AI3275">
        <f t="shared" si="1748"/>
        <v>-60.452549535617088</v>
      </c>
      <c r="AJ3275">
        <f t="shared" si="1749"/>
        <v>77.084849476095457</v>
      </c>
      <c r="AK3275"/>
      <c r="AL3275"/>
      <c r="AM3275"/>
      <c r="AN3275"/>
    </row>
    <row r="3276" spans="1:40" x14ac:dyDescent="0.25">
      <c r="A3276"/>
      <c r="B3276">
        <f t="shared" si="1715"/>
        <v>1342000</v>
      </c>
      <c r="C3276" s="237" t="str">
        <f t="shared" si="1718"/>
        <v>-4.24363190644728E-08+0.00182490502210393i</v>
      </c>
      <c r="D3276" s="208" t="str">
        <f t="shared" si="1719"/>
        <v>-5.95700628235107+0.0139909385027968i</v>
      </c>
      <c r="E3276" t="str">
        <f t="shared" si="1720"/>
        <v>2870</v>
      </c>
      <c r="F3276" t="str">
        <f t="shared" si="1721"/>
        <v>0.777000777000777</v>
      </c>
      <c r="G3276" t="str">
        <f t="shared" si="1716"/>
        <v>0.777000777000777</v>
      </c>
      <c r="H3276" t="str">
        <f t="shared" si="1722"/>
        <v>9.12488023528166+0.279149519930464i</v>
      </c>
      <c r="I3276" t="str">
        <f t="shared" si="1723"/>
        <v>5270.02167639688i</v>
      </c>
      <c r="J3276" t="str">
        <f t="shared" si="1717"/>
        <v>-37592.7066965764+1152.912102102i</v>
      </c>
      <c r="K3276" t="str">
        <f t="shared" si="1724"/>
        <v>0.00429529622318804-0.140055612911707i</v>
      </c>
      <c r="L3276" t="str">
        <f t="shared" si="1725"/>
        <v>0.000326755643051414-0.00903228329452679i</v>
      </c>
      <c r="M3276" t="str">
        <f t="shared" si="1726"/>
        <v>0.00462205186623945-0.149087896206234i</v>
      </c>
      <c r="N3276" t="str">
        <f t="shared" si="1727"/>
        <v>-13.7498017962286i</v>
      </c>
      <c r="O3276" t="str">
        <f t="shared" si="1728"/>
        <v>0.377750096892206-0.925907589502283i</v>
      </c>
      <c r="P3276" t="str">
        <f t="shared" si="1729"/>
        <v>0.622249903107794+0.925907589502283i</v>
      </c>
      <c r="Q3276" t="str">
        <f t="shared" si="1730"/>
        <v>-0.622249903107794+12.8238942067263i</v>
      </c>
      <c r="R3276" t="str">
        <f t="shared" si="1731"/>
        <v>0.0696832311910518-0.0519039128235745i</v>
      </c>
      <c r="S3276" t="str">
        <f t="shared" si="1732"/>
        <v>1.42083438007059i</v>
      </c>
      <c r="T3276" t="str">
        <f t="shared" si="1733"/>
        <v>0.0737468637999214+0.0990083305906537i</v>
      </c>
      <c r="U3276" t="str">
        <f t="shared" si="1734"/>
        <v>0.0000333333333333332-0.0000841101685279168i</v>
      </c>
      <c r="V3276" t="str">
        <f t="shared" si="1735"/>
        <v>6.66666666666667E-06-0.000841101685279168i</v>
      </c>
      <c r="W3276" t="str">
        <f t="shared" si="1736"/>
        <v>0.0000275621727368992-0.00007741520916585i</v>
      </c>
      <c r="X3276" t="str">
        <f t="shared" si="1737"/>
        <v>0.0000276492648788964-0.0000773440051249617i</v>
      </c>
      <c r="Y3276" t="str">
        <f t="shared" si="1738"/>
        <v>0.009+8.432034682235i</v>
      </c>
      <c r="Z3276" t="str">
        <f t="shared" si="1739"/>
        <v>-0.000110030415191334-0.0000394670515035403i</v>
      </c>
      <c r="AA3276" t="str">
        <f t="shared" si="1740"/>
        <v>0.00152369704395059-1.42315547425631i</v>
      </c>
      <c r="AB3276" t="str">
        <f t="shared" si="1741"/>
        <v>0.34782210590792+0.466966109120228i</v>
      </c>
      <c r="AC3276" t="str">
        <f t="shared" si="1742"/>
        <v>1.07122664662208-0.049697724447704i</v>
      </c>
      <c r="AD3276" t="str">
        <f t="shared" si="1743"/>
        <v>0.303817609751083+0.450012286841541i</v>
      </c>
      <c r="AE3276" t="str">
        <f t="shared" si="1744"/>
        <v>-0.0000156685196413493-0.0000615058240141049i</v>
      </c>
      <c r="AF3276" t="str">
        <f t="shared" si="1745"/>
        <v>-15.0818865176327-0.265158581427667i</v>
      </c>
      <c r="AG3276" t="str">
        <f t="shared" si="1746"/>
        <v>1.00232005935929-0.0015627323238075i</v>
      </c>
      <c r="AH3276" t="str">
        <f t="shared" si="1747"/>
        <v>0.000218042884477963+0.000929961676766976i</v>
      </c>
      <c r="AI3276">
        <f t="shared" si="1748"/>
        <v>-60.398283275705154</v>
      </c>
      <c r="AJ3276">
        <f t="shared" si="1749"/>
        <v>76.804535153247571</v>
      </c>
      <c r="AK3276"/>
      <c r="AL3276"/>
      <c r="AM3276"/>
      <c r="AN3276"/>
    </row>
    <row r="3277" spans="1:40" x14ac:dyDescent="0.25">
      <c r="A3277"/>
      <c r="B3277">
        <f t="shared" si="1715"/>
        <v>1343000</v>
      </c>
      <c r="C3277" s="237" t="str">
        <f t="shared" si="1718"/>
        <v>-4.23731462871604E-08+0.00182354619483651i</v>
      </c>
      <c r="D3277" s="208" t="str">
        <f t="shared" si="1719"/>
        <v>-5.95700628186674+0.0139805208270799i</v>
      </c>
      <c r="E3277" t="str">
        <f t="shared" si="1720"/>
        <v>2870</v>
      </c>
      <c r="F3277" t="str">
        <f t="shared" si="1721"/>
        <v>0.777000777000777</v>
      </c>
      <c r="G3277" t="str">
        <f t="shared" si="1716"/>
        <v>0.777000777000777</v>
      </c>
      <c r="H3277" t="str">
        <f t="shared" si="1722"/>
        <v>9.12489390943176+0.278942114874773i</v>
      </c>
      <c r="I3277" t="str">
        <f t="shared" si="1723"/>
        <v>5273.94866721386i</v>
      </c>
      <c r="J3277" t="str">
        <f t="shared" si="1717"/>
        <v>-37648.7539593092+1153.77120202904i</v>
      </c>
      <c r="K3277" t="str">
        <f t="shared" si="1724"/>
        <v>0.00428890769558209-0.139951517511609i</v>
      </c>
      <c r="L3277" t="str">
        <f t="shared" si="1725"/>
        <v>0.000326269853463388-0.00902557540263045i</v>
      </c>
      <c r="M3277" t="str">
        <f t="shared" si="1726"/>
        <v>0.00461517754904548-0.148977092914239i</v>
      </c>
      <c r="N3277" t="str">
        <f t="shared" si="1727"/>
        <v>-13.7600475501751i</v>
      </c>
      <c r="O3277" t="str">
        <f t="shared" si="1728"/>
        <v>0.368243814454914-0.929729257964755i</v>
      </c>
      <c r="P3277" t="str">
        <f t="shared" si="1729"/>
        <v>0.631756185545086+0.929729257964755i</v>
      </c>
      <c r="Q3277" t="str">
        <f t="shared" si="1730"/>
        <v>-0.631756185545086+12.8303182922103i</v>
      </c>
      <c r="R3277" t="str">
        <f t="shared" si="1731"/>
        <v>0.0698695497175716-0.0526796522398646i</v>
      </c>
      <c r="S3277" t="str">
        <f t="shared" si="1732"/>
        <v>1.42189312401998i</v>
      </c>
      <c r="T3277" t="str">
        <f t="shared" si="1733"/>
        <v>0.0749048352956272+0.0993470323217872i</v>
      </c>
      <c r="U3277" t="str">
        <f t="shared" si="1734"/>
        <v>0.0000333333333333333-0.0000840475399586482i</v>
      </c>
      <c r="V3277" t="str">
        <f t="shared" si="1735"/>
        <v>6.66666666666667E-06-0.000840475399586482i</v>
      </c>
      <c r="W3277" t="str">
        <f t="shared" si="1736"/>
        <v>0.0000275621115275231-0.0000773589804111i</v>
      </c>
      <c r="X3277" t="str">
        <f t="shared" si="1737"/>
        <v>0.0000276490588802097-0.0000772878284319124i</v>
      </c>
      <c r="Y3277" t="str">
        <f t="shared" si="1738"/>
        <v>0.009+8.43831786754219i</v>
      </c>
      <c r="Z3277" t="str">
        <f t="shared" si="1739"/>
        <v>-0.000109868628091865-0.0000394371976996654i</v>
      </c>
      <c r="AA3277" t="str">
        <f t="shared" si="1740"/>
        <v>0.0015214287209456-1.42209577360527i</v>
      </c>
      <c r="AB3277" t="str">
        <f t="shared" si="1741"/>
        <v>0.353283600315471+0.468563572976008i</v>
      </c>
      <c r="AC3277" t="str">
        <f t="shared" si="1742"/>
        <v>1.0714357054881-0.0504686596669754i</v>
      </c>
      <c r="AD3277" t="str">
        <f t="shared" si="1743"/>
        <v>0.308445231649714+0.451852022401559i</v>
      </c>
      <c r="AE3277" t="str">
        <f t="shared" si="1744"/>
        <v>-0.0000160686769043875-0.0000618085773818825i</v>
      </c>
      <c r="AF3277" t="str">
        <f t="shared" si="1745"/>
        <v>-15.0819001912985-0.264961594047693i</v>
      </c>
      <c r="AG3277" t="str">
        <f t="shared" si="1746"/>
        <v>1.00232782698621-0.00158538334281719i</v>
      </c>
      <c r="AH3277" t="str">
        <f t="shared" si="1747"/>
        <v>0.000223966184219385+0.000934627797734713i</v>
      </c>
      <c r="AI3277">
        <f t="shared" si="1748"/>
        <v>-60.344737712637524</v>
      </c>
      <c r="AJ3277">
        <f t="shared" si="1749"/>
        <v>76.524236437657962</v>
      </c>
      <c r="AK3277"/>
      <c r="AL3277"/>
      <c r="AM3277"/>
      <c r="AN3277"/>
    </row>
    <row r="3278" spans="1:40" x14ac:dyDescent="0.25">
      <c r="A3278"/>
      <c r="B3278">
        <f t="shared" si="1715"/>
        <v>1344000</v>
      </c>
      <c r="C3278" s="237" t="str">
        <f t="shared" si="1718"/>
        <v>-4.23101144680458E-08+0.00182218938963349i</v>
      </c>
      <c r="D3278" s="208" t="str">
        <f t="shared" si="1719"/>
        <v>-5.9570062813835+0.0139701186538568i</v>
      </c>
      <c r="E3278" t="str">
        <f t="shared" si="1720"/>
        <v>2870</v>
      </c>
      <c r="F3278" t="str">
        <f t="shared" si="1721"/>
        <v>0.777000777000777</v>
      </c>
      <c r="G3278" t="str">
        <f t="shared" si="1716"/>
        <v>0.777000777000777</v>
      </c>
      <c r="H3278" t="str">
        <f t="shared" si="1722"/>
        <v>9.12490755311456+0.278735017455363i</v>
      </c>
      <c r="I3278" t="str">
        <f t="shared" si="1723"/>
        <v>5277.87565803085i</v>
      </c>
      <c r="J3278" t="str">
        <f t="shared" si="1717"/>
        <v>-37704.8429704686+1154.63030195609i</v>
      </c>
      <c r="K3278" t="str">
        <f t="shared" si="1724"/>
        <v>0.0042825334059709-0.139847576591715i</v>
      </c>
      <c r="L3278" t="str">
        <f t="shared" si="1725"/>
        <v>0.000325785145939583-0.00901887745362918i</v>
      </c>
      <c r="M3278" t="str">
        <f t="shared" si="1726"/>
        <v>0.00460831855191048-0.148866454045344i</v>
      </c>
      <c r="N3278" t="str">
        <f t="shared" si="1727"/>
        <v>-13.7702933041216i</v>
      </c>
      <c r="O3278" t="str">
        <f t="shared" si="1728"/>
        <v>0.358698875786844-0.93345332851153i</v>
      </c>
      <c r="P3278" t="str">
        <f t="shared" si="1729"/>
        <v>0.641301124213156+0.93345332851153i</v>
      </c>
      <c r="Q3278" t="str">
        <f t="shared" si="1730"/>
        <v>-0.641301124213156+12.8368399756101i</v>
      </c>
      <c r="R3278" t="str">
        <f t="shared" si="1731"/>
        <v>0.0700461448525267-0.053457221322202i</v>
      </c>
      <c r="S3278" t="str">
        <f t="shared" si="1732"/>
        <v>1.42295186796936i</v>
      </c>
      <c r="T3278" t="str">
        <f t="shared" si="1733"/>
        <v>0.0760670529368788+0.0996722926619553i</v>
      </c>
      <c r="U3278" t="str">
        <f t="shared" si="1734"/>
        <v>0.0000333333333333333-0.0000839850045866554i</v>
      </c>
      <c r="V3278" t="str">
        <f t="shared" si="1735"/>
        <v>6.66666666666667E-06-0.000839850045866554i</v>
      </c>
      <c r="W3278" t="str">
        <f t="shared" si="1736"/>
        <v>0.0000275620502728942-0.0000773028363752431i</v>
      </c>
      <c r="X3278" t="str">
        <f t="shared" si="1737"/>
        <v>0.0000276488531595527-0.0000772317363790349i</v>
      </c>
      <c r="Y3278" t="str">
        <f t="shared" si="1738"/>
        <v>0.009+8.44460105284936i</v>
      </c>
      <c r="Z3278" t="str">
        <f t="shared" si="1739"/>
        <v>-0.000109707201981138-0.0000394073891033113i</v>
      </c>
      <c r="AA3278" t="str">
        <f t="shared" si="1740"/>
        <v>0.00151916545946459-1.42103764992709i</v>
      </c>
      <c r="AB3278" t="str">
        <f t="shared" si="1741"/>
        <v>0.358765121381916+0.470097641418464i</v>
      </c>
      <c r="AC3278" t="str">
        <f t="shared" si="1742"/>
        <v>1.07163507289769-0.0512417317731152i</v>
      </c>
      <c r="AD3278" t="str">
        <f t="shared" si="1743"/>
        <v>0.31309129201579+0.453644149691662i</v>
      </c>
      <c r="AE3278" t="str">
        <f t="shared" si="1744"/>
        <v>-0.0000164714380903717-0.0000621061407271097i</v>
      </c>
      <c r="AF3278" t="str">
        <f t="shared" si="1745"/>
        <v>-15.0819138344981-0.264764898801506i</v>
      </c>
      <c r="AG3278" t="str">
        <f t="shared" si="1746"/>
        <v>1.00233533821496-0.00160809577893027i</v>
      </c>
      <c r="AH3278" t="str">
        <f t="shared" si="1747"/>
        <v>0.000229929968997858+0.000939216882014485i</v>
      </c>
      <c r="AI3278">
        <f t="shared" si="1748"/>
        <v>-60.291901810699862</v>
      </c>
      <c r="AJ3278">
        <f t="shared" si="1749"/>
        <v>76.243953169536468</v>
      </c>
      <c r="AK3278"/>
      <c r="AL3278"/>
      <c r="AM3278"/>
      <c r="AN3278"/>
    </row>
    <row r="3279" spans="1:40" x14ac:dyDescent="0.25">
      <c r="A3279"/>
      <c r="B3279">
        <f t="shared" si="1715"/>
        <v>1345000</v>
      </c>
      <c r="C3279" s="237" t="str">
        <f t="shared" si="1718"/>
        <v>-4.22472231880782E-08+0.00182083460198466i</v>
      </c>
      <c r="D3279" s="208" t="str">
        <f t="shared" si="1719"/>
        <v>-5.95700628090134+0.0139597319485491i</v>
      </c>
      <c r="E3279" t="str">
        <f t="shared" si="1720"/>
        <v>2870</v>
      </c>
      <c r="F3279" t="str">
        <f t="shared" si="1721"/>
        <v>0.777000777000777</v>
      </c>
      <c r="G3279" t="str">
        <f t="shared" si="1716"/>
        <v>0.777000777000777</v>
      </c>
      <c r="H3279" t="str">
        <f t="shared" si="1722"/>
        <v>9.12492116642047+0.278528226989027i</v>
      </c>
      <c r="I3279" t="str">
        <f t="shared" si="1723"/>
        <v>5281.80264884784i</v>
      </c>
      <c r="J3279" t="str">
        <f t="shared" si="1717"/>
        <v>-37760.9737300546+1155.48940188315i</v>
      </c>
      <c r="K3279" t="str">
        <f t="shared" si="1724"/>
        <v>0.00427617331208905-0.139743789808714i</v>
      </c>
      <c r="L3279" t="str">
        <f t="shared" si="1725"/>
        <v>0.00032530151727014-0.00901218942546132i</v>
      </c>
      <c r="M3279" t="str">
        <f t="shared" si="1726"/>
        <v>0.00460147482935919-0.148755979234175i</v>
      </c>
      <c r="N3279" t="str">
        <f t="shared" si="1727"/>
        <v>-13.7805390580682i</v>
      </c>
      <c r="O3279" t="str">
        <f t="shared" si="1728"/>
        <v>0.349116282863594-0.937079410209992i</v>
      </c>
      <c r="P3279" t="str">
        <f t="shared" si="1729"/>
        <v>0.650883717136406+0.937079410209992i</v>
      </c>
      <c r="Q3279" t="str">
        <f t="shared" si="1730"/>
        <v>-0.650883717136406+12.8434596478582i</v>
      </c>
      <c r="R3279" t="str">
        <f t="shared" si="1731"/>
        <v>0.0702129943671052-0.0542364932035667i</v>
      </c>
      <c r="S3279" t="str">
        <f t="shared" si="1732"/>
        <v>1.42401061191874i</v>
      </c>
      <c r="T3279" t="str">
        <f t="shared" si="1733"/>
        <v>0.0772333418751376+0.0999840490733485i</v>
      </c>
      <c r="U3279" t="str">
        <f t="shared" si="1734"/>
        <v>0.0000333333333333334-0.0000839225622040632i</v>
      </c>
      <c r="V3279" t="str">
        <f t="shared" si="1735"/>
        <v>6.66666666666667E-06-0.000839225622040632i</v>
      </c>
      <c r="W3279" t="str">
        <f t="shared" si="1736"/>
        <v>0.0000275619889730134-0.0000772467768692972i</v>
      </c>
      <c r="X3279" t="str">
        <f t="shared" si="1737"/>
        <v>0.0000276486477159656-0.0000771757287775238i</v>
      </c>
      <c r="Y3279" t="str">
        <f t="shared" si="1738"/>
        <v>0.009+8.45088423815654i</v>
      </c>
      <c r="Z3279" t="str">
        <f t="shared" si="1739"/>
        <v>-0.000109546135785963-0.0000393776256111305i</v>
      </c>
      <c r="AA3279" t="str">
        <f t="shared" si="1740"/>
        <v>0.0015169072444596-1.41998109970422i</v>
      </c>
      <c r="AB3279" t="str">
        <f t="shared" si="1741"/>
        <v>0.364265844445921+0.471568019492239i</v>
      </c>
      <c r="AC3279" t="str">
        <f t="shared" si="1742"/>
        <v>1.0718247226295-0.0520168140200923i</v>
      </c>
      <c r="AD3279" t="str">
        <f t="shared" si="1743"/>
        <v>0.317755299971508+0.455388486129814i</v>
      </c>
      <c r="AE3279" t="str">
        <f t="shared" si="1744"/>
        <v>-0.0000168767479229489-0.0000623984981751712i</v>
      </c>
      <c r="AF3279" t="str">
        <f t="shared" si="1745"/>
        <v>-15.0819274473218-0.264568495040478i</v>
      </c>
      <c r="AG3279" t="str">
        <f t="shared" si="1746"/>
        <v>1.00234259267609-0.00163086697227217i</v>
      </c>
      <c r="AH3279" t="str">
        <f t="shared" si="1747"/>
        <v>0.000235933419127351+0.00094372868222065i</v>
      </c>
      <c r="AI3279">
        <f t="shared" si="1748"/>
        <v>-60.239764818469894</v>
      </c>
      <c r="AJ3279">
        <f t="shared" si="1749"/>
        <v>75.963685187645439</v>
      </c>
      <c r="AK3279"/>
      <c r="AL3279"/>
      <c r="AM3279"/>
      <c r="AN3279"/>
    </row>
    <row r="3280" spans="1:40" x14ac:dyDescent="0.25">
      <c r="A3280"/>
      <c r="B3280">
        <f t="shared" si="1715"/>
        <v>1346000</v>
      </c>
      <c r="C3280" s="237" t="str">
        <f t="shared" si="1718"/>
        <v>-4.21844720297631E-08+0.00181948182739326i</v>
      </c>
      <c r="D3280" s="208" t="str">
        <f t="shared" si="1719"/>
        <v>-5.95700628042024+0.0139493606766817i</v>
      </c>
      <c r="E3280" t="str">
        <f t="shared" si="1720"/>
        <v>2870</v>
      </c>
      <c r="F3280" t="str">
        <f t="shared" si="1721"/>
        <v>0.777000777000777</v>
      </c>
      <c r="G3280" t="str">
        <f t="shared" si="1716"/>
        <v>0.777000777000777</v>
      </c>
      <c r="H3280" t="str">
        <f t="shared" si="1722"/>
        <v>9.12493474943952+0.27832174279458i</v>
      </c>
      <c r="I3280" t="str">
        <f t="shared" si="1723"/>
        <v>5285.72963966483i</v>
      </c>
      <c r="J3280" t="str">
        <f t="shared" si="1717"/>
        <v>-37817.1462380673+1156.3485018102i</v>
      </c>
      <c r="K3280" t="str">
        <f t="shared" si="1724"/>
        <v>0.00426982737182769-0.139640156820313i</v>
      </c>
      <c r="L3280" t="str">
        <f t="shared" si="1725"/>
        <v>0.000324818964257097-0.00900551129613046i</v>
      </c>
      <c r="M3280" t="str">
        <f t="shared" si="1726"/>
        <v>0.00459464633608479-0.148645668116443i</v>
      </c>
      <c r="N3280" t="str">
        <f t="shared" si="1727"/>
        <v>-13.7907848120147i</v>
      </c>
      <c r="O3280" t="str">
        <f t="shared" si="1728"/>
        <v>0.339497041613787-0.940607122413756i</v>
      </c>
      <c r="P3280" t="str">
        <f t="shared" si="1729"/>
        <v>0.660502958386213+0.940607122413756i</v>
      </c>
      <c r="Q3280" t="str">
        <f t="shared" si="1730"/>
        <v>-0.660502958386213+12.8501776896009i</v>
      </c>
      <c r="R3280" t="str">
        <f t="shared" si="1731"/>
        <v>0.0703700779871885-0.0550173406279627i</v>
      </c>
      <c r="S3280" t="str">
        <f t="shared" si="1732"/>
        <v>1.42506935586812i</v>
      </c>
      <c r="T3280" t="str">
        <f t="shared" si="1733"/>
        <v>0.0784035261702678+0.100282241709592i</v>
      </c>
      <c r="U3280" t="str">
        <f t="shared" si="1734"/>
        <v>0.0000333333333333335-0.0000838602126036146i</v>
      </c>
      <c r="V3280" t="str">
        <f t="shared" si="1735"/>
        <v>6.66666666666667E-06-0.000838602126036146i</v>
      </c>
      <c r="W3280" t="str">
        <f t="shared" si="1736"/>
        <v>0.0000275619276278815-0.0000771908017048429i</v>
      </c>
      <c r="X3280" t="str">
        <f t="shared" si="1737"/>
        <v>0.0000276484425484919-0.0000771198054391362i</v>
      </c>
      <c r="Y3280" t="str">
        <f t="shared" si="1738"/>
        <v>0.009+8.45716742346372i</v>
      </c>
      <c r="Z3280" t="str">
        <f t="shared" si="1739"/>
        <v>-0.000109385428437135-0.0000393479071200913i</v>
      </c>
      <c r="AA3280" t="str">
        <f t="shared" si="1740"/>
        <v>0.00151465406093856-1.41892611942961i</v>
      </c>
      <c r="AB3280" t="str">
        <f t="shared" si="1741"/>
        <v>0.369784939697711+0.472974424935945i</v>
      </c>
      <c r="AC3280" t="str">
        <f t="shared" si="1742"/>
        <v>1.07200463041492-0.0527937792121711i</v>
      </c>
      <c r="AD3280" t="str">
        <f t="shared" si="1743"/>
        <v>0.322436762879981+0.457084854209691i</v>
      </c>
      <c r="AE3280" t="str">
        <f t="shared" si="1744"/>
        <v>-0.0000172845510620664-0.000062685634407757i</v>
      </c>
      <c r="AF3280" t="str">
        <f t="shared" si="1745"/>
        <v>-15.0819410298598-0.264372382117898i</v>
      </c>
      <c r="AG3280" t="str">
        <f t="shared" si="1746"/>
        <v>1.00234959002728-0.00165369426180849i</v>
      </c>
      <c r="AH3280" t="str">
        <f t="shared" si="1747"/>
        <v>0.000241975713983573+0.000948162959112005i</v>
      </c>
      <c r="AI3280">
        <f t="shared" si="1748"/>
        <v>-60.188316259316174</v>
      </c>
      <c r="AJ3280">
        <f t="shared" si="1749"/>
        <v>75.683432329328852</v>
      </c>
      <c r="AK3280"/>
      <c r="AL3280"/>
      <c r="AM3280"/>
      <c r="AN3280"/>
    </row>
    <row r="3281" spans="1:40" x14ac:dyDescent="0.25">
      <c r="A3281"/>
      <c r="B3281">
        <f t="shared" si="1715"/>
        <v>1347000</v>
      </c>
      <c r="C3281" s="237" t="str">
        <f t="shared" si="1718"/>
        <v>-4.2121860577155E-08+0.00181813106137586i</v>
      </c>
      <c r="D3281" s="208" t="str">
        <f t="shared" si="1719"/>
        <v>-5.95700627994023+0.0139390048038816i</v>
      </c>
      <c r="E3281" t="str">
        <f t="shared" si="1720"/>
        <v>2870</v>
      </c>
      <c r="F3281" t="str">
        <f t="shared" si="1721"/>
        <v>0.777000777000777</v>
      </c>
      <c r="G3281" t="str">
        <f t="shared" si="1716"/>
        <v>0.777000777000777</v>
      </c>
      <c r="H3281" t="str">
        <f t="shared" si="1722"/>
        <v>9.12494830226153+0.278115564192845i</v>
      </c>
      <c r="I3281" t="str">
        <f t="shared" si="1723"/>
        <v>5289.65663048181i</v>
      </c>
      <c r="J3281" t="str">
        <f t="shared" si="1717"/>
        <v>-37873.3604945065+1157.20760173724i</v>
      </c>
      <c r="K3281" t="str">
        <f t="shared" si="1724"/>
        <v>0.00426349554323409-0.139536677285232i</v>
      </c>
      <c r="L3281" t="str">
        <f t="shared" si="1725"/>
        <v>0.000324337483714317-0.00899884304370496i</v>
      </c>
      <c r="M3281" t="str">
        <f t="shared" si="1726"/>
        <v>0.00458783302694841-0.148535520328937i</v>
      </c>
      <c r="N3281" t="str">
        <f t="shared" si="1727"/>
        <v>-13.8010305659612i</v>
      </c>
      <c r="O3281" t="str">
        <f t="shared" si="1728"/>
        <v>0.329842161812902-0.944036094802837i</v>
      </c>
      <c r="P3281" t="str">
        <f t="shared" si="1729"/>
        <v>0.670157838187098+0.944036094802837i</v>
      </c>
      <c r="Q3281" t="str">
        <f t="shared" si="1730"/>
        <v>-0.670157838187098+12.8569944711584i</v>
      </c>
      <c r="R3281" t="str">
        <f t="shared" si="1731"/>
        <v>0.0705173774019886-0.0557996359873055i</v>
      </c>
      <c r="S3281" t="str">
        <f t="shared" si="1732"/>
        <v>1.4261280998175i</v>
      </c>
      <c r="T3281" t="str">
        <f t="shared" si="1733"/>
        <v>0.0795774288410842+0.100566813438412i</v>
      </c>
      <c r="U3281" t="str">
        <f t="shared" si="1734"/>
        <v>0.0000333333333333332-0.0000837979555786671i</v>
      </c>
      <c r="V3281" t="str">
        <f t="shared" si="1735"/>
        <v>6.66666666666667E-06-0.000837979555786671i</v>
      </c>
      <c r="W3281" t="str">
        <f t="shared" si="1736"/>
        <v>0.0000275618662374988-0.0000771349106940189i</v>
      </c>
      <c r="X3281" t="str">
        <f t="shared" si="1737"/>
        <v>0.0000276482376561779-0.0000770639661761866i</v>
      </c>
      <c r="Y3281" t="str">
        <f t="shared" si="1738"/>
        <v>0.009+8.4634506087709i</v>
      </c>
      <c r="Z3281" t="str">
        <f t="shared" si="1739"/>
        <v>-0.000109225078869416-0.0000393182335274765i</v>
      </c>
      <c r="AA3281" t="str">
        <f t="shared" si="1740"/>
        <v>0.00151240589396501-1.4178727056066i</v>
      </c>
      <c r="AB3281" t="str">
        <f t="shared" si="1741"/>
        <v>0.37532157241747+0.474316588289069i</v>
      </c>
      <c r="AC3281" t="str">
        <f t="shared" si="1742"/>
        <v>1.07217477394783-0.0535724997407216i</v>
      </c>
      <c r="AD3281" t="str">
        <f t="shared" si="1743"/>
        <v>0.327135186398186+0.458733081516707i</v>
      </c>
      <c r="AE3281" t="str">
        <f t="shared" si="1744"/>
        <v>-0.0000176947921094503-0.0000629675346625311i</v>
      </c>
      <c r="AF3281" t="str">
        <f t="shared" si="1745"/>
        <v>-15.0819545822018-0.264176559388963i</v>
      </c>
      <c r="AG3281" t="str">
        <f t="shared" si="1746"/>
        <v>1.00235632995338-0.00167657498562101i</v>
      </c>
      <c r="AH3281" t="str">
        <f t="shared" si="1747"/>
        <v>0.000248056032081228+0.000952519481584872i</v>
      </c>
      <c r="AI3281">
        <f t="shared" si="1748"/>
        <v>-60.137545922289277</v>
      </c>
      <c r="AJ3281">
        <f t="shared" si="1749"/>
        <v>75.40319443051763</v>
      </c>
      <c r="AK3281"/>
      <c r="AL3281"/>
      <c r="AM3281"/>
      <c r="AN3281"/>
    </row>
    <row r="3282" spans="1:40" x14ac:dyDescent="0.25">
      <c r="A3282"/>
      <c r="B3282">
        <f t="shared" si="1715"/>
        <v>1348000</v>
      </c>
      <c r="C3282" s="237" t="str">
        <f t="shared" si="1718"/>
        <v>-4.20593884158508E-08+0.00181678229946234i</v>
      </c>
      <c r="D3282" s="208" t="str">
        <f t="shared" si="1719"/>
        <v>-5.95700627946127+0.0139286642958779i</v>
      </c>
      <c r="E3282" t="str">
        <f t="shared" si="1720"/>
        <v>2870</v>
      </c>
      <c r="F3282" t="str">
        <f t="shared" si="1721"/>
        <v>0.777000777000777</v>
      </c>
      <c r="G3282" t="str">
        <f t="shared" si="1716"/>
        <v>0.777000777000777</v>
      </c>
      <c r="H3282" t="str">
        <f t="shared" si="1722"/>
        <v>9.12496182497584+0.277909690506654i</v>
      </c>
      <c r="I3282" t="str">
        <f t="shared" si="1723"/>
        <v>5293.5836212988i</v>
      </c>
      <c r="J3282" t="str">
        <f t="shared" si="1717"/>
        <v>-37929.6164993724+1158.0667016643i</v>
      </c>
      <c r="K3282" t="str">
        <f t="shared" si="1724"/>
        <v>0.00425717778451083-0.139433350863197i</v>
      </c>
      <c r="L3282" t="str">
        <f t="shared" si="1725"/>
        <v>0.000323857072467453-0.00899218464631794i</v>
      </c>
      <c r="M3282" t="str">
        <f t="shared" si="1726"/>
        <v>0.00458103485697828-0.148425535509515i</v>
      </c>
      <c r="N3282" t="str">
        <f t="shared" si="1727"/>
        <v>-13.8112763199077i</v>
      </c>
      <c r="O3282" t="str">
        <f t="shared" si="1728"/>
        <v>0.32015265697766-0.947365967422382i</v>
      </c>
      <c r="P3282" t="str">
        <f t="shared" si="1729"/>
        <v>0.67984734302234+0.947365967422382i</v>
      </c>
      <c r="Q3282" t="str">
        <f t="shared" si="1730"/>
        <v>-0.67984734302234+12.8639103524853i</v>
      </c>
      <c r="R3282" t="str">
        <f t="shared" si="1731"/>
        <v>0.0706548762718307-0.0565832513584557i</v>
      </c>
      <c r="S3282" t="str">
        <f t="shared" si="1732"/>
        <v>1.42718684376688i</v>
      </c>
      <c r="T3282" t="str">
        <f t="shared" si="1733"/>
        <v>0.0807548719163424+0.100837709863133i</v>
      </c>
      <c r="U3282" t="str">
        <f t="shared" si="1734"/>
        <v>0.0000333333333333333-0.0000837357909231934i</v>
      </c>
      <c r="V3282" t="str">
        <f t="shared" si="1735"/>
        <v>6.66666666666667E-06-0.000837357909231934i</v>
      </c>
      <c r="W3282" t="str">
        <f t="shared" si="1736"/>
        <v>0.0000275618048018667-0.0000770791036495234i</v>
      </c>
      <c r="X3282" t="str">
        <f t="shared" si="1737"/>
        <v>0.0000276480330380747-0.0000770082108015483i</v>
      </c>
      <c r="Y3282" t="str">
        <f t="shared" si="1738"/>
        <v>0.009+8.46973379407808i</v>
      </c>
      <c r="Z3282" t="str">
        <f t="shared" si="1739"/>
        <v>-0.000109065086021519-0.0000392886047308843i</v>
      </c>
      <c r="AA3282" t="str">
        <f t="shared" si="1740"/>
        <v>0.00151016272865791-1.41682085474891i</v>
      </c>
      <c r="AB3282" t="str">
        <f t="shared" si="1741"/>
        <v>0.380874903215836+0.475594252993361i</v>
      </c>
      <c r="AC3282" t="str">
        <f t="shared" si="1742"/>
        <v>1.07233513289357-0.054352847621204i</v>
      </c>
      <c r="AD3282" t="str">
        <f t="shared" si="1743"/>
        <v>0.331850074529586+0.460333000743291i</v>
      </c>
      <c r="AE3282" t="str">
        <f t="shared" si="1744"/>
        <v>-0.0000181074156140318-0.0000632441847327184i</v>
      </c>
      <c r="AF3282" t="str">
        <f t="shared" si="1745"/>
        <v>-15.0819681044371-0.263981026210776i</v>
      </c>
      <c r="AG3282" t="str">
        <f t="shared" si="1746"/>
        <v>1.00236281216637-0.00169950648118087i</v>
      </c>
      <c r="AH3282" t="str">
        <f t="shared" si="1747"/>
        <v>0.000254173551150481+0.000956798026665166i</v>
      </c>
      <c r="AI3282">
        <f t="shared" si="1748"/>
        <v>-60.087443853393751</v>
      </c>
      <c r="AJ3282">
        <f t="shared" si="1749"/>
        <v>75.122971325759835</v>
      </c>
      <c r="AK3282"/>
      <c r="AL3282"/>
      <c r="AM3282"/>
      <c r="AN3282"/>
    </row>
    <row r="3283" spans="1:40" x14ac:dyDescent="0.25">
      <c r="A3283"/>
      <c r="B3283">
        <f t="shared" si="1715"/>
        <v>1349000</v>
      </c>
      <c r="C3283" s="237" t="str">
        <f t="shared" si="1718"/>
        <v>-4.19970551329826E-08+0.00181543553719583i</v>
      </c>
      <c r="D3283" s="208" t="str">
        <f t="shared" si="1719"/>
        <v>-5.95700627898338+0.0139183391185014i</v>
      </c>
      <c r="E3283" t="str">
        <f t="shared" si="1720"/>
        <v>2870</v>
      </c>
      <c r="F3283" t="str">
        <f t="shared" si="1721"/>
        <v>0.777000777000777</v>
      </c>
      <c r="G3283" t="str">
        <f t="shared" si="1716"/>
        <v>0.777000777000777</v>
      </c>
      <c r="H3283" t="str">
        <f t="shared" si="1722"/>
        <v>9.12497531767158+0.277704121060834i</v>
      </c>
      <c r="I3283" t="str">
        <f t="shared" si="1723"/>
        <v>5297.51061211579i</v>
      </c>
      <c r="J3283" t="str">
        <f t="shared" si="1717"/>
        <v>-37985.9142526649+1158.92580159135i</v>
      </c>
      <c r="K3283" t="str">
        <f t="shared" si="1724"/>
        <v>0.0042508740540149-0.139330177214939i</v>
      </c>
      <c r="L3283" t="str">
        <f t="shared" si="1725"/>
        <v>0.00032337772735389-0.00898553608216693i</v>
      </c>
      <c r="M3283" t="str">
        <f t="shared" si="1726"/>
        <v>0.00457425178136879-0.148315713297106i</v>
      </c>
      <c r="N3283" t="str">
        <f t="shared" si="1727"/>
        <v>-13.8215220738542i</v>
      </c>
      <c r="O3283" t="str">
        <f t="shared" si="1728"/>
        <v>0.310429544259521-0.950596390720492i</v>
      </c>
      <c r="P3283" t="str">
        <f t="shared" si="1729"/>
        <v>0.689570455740479+0.950596390720492i</v>
      </c>
      <c r="Q3283" t="str">
        <f t="shared" si="1730"/>
        <v>-0.689570455740479+12.8709256831337i</v>
      </c>
      <c r="R3283" t="str">
        <f t="shared" si="1731"/>
        <v>0.0707825602350903-0.0573680585404867i</v>
      </c>
      <c r="S3283" t="str">
        <f t="shared" si="1732"/>
        <v>1.42824558771627i</v>
      </c>
      <c r="T3283" t="str">
        <f t="shared" si="1733"/>
        <v>0.0819356764862988+0.101094879343029i</v>
      </c>
      <c r="U3283" t="str">
        <f t="shared" si="1734"/>
        <v>0.0000333333333333334-0.0000836737184317754i</v>
      </c>
      <c r="V3283" t="str">
        <f t="shared" si="1735"/>
        <v>6.66666666666667E-06-0.000836737184317754i</v>
      </c>
      <c r="W3283" t="str">
        <f t="shared" si="1736"/>
        <v>0.0000275617433209858-0.0000770233803846081i</v>
      </c>
      <c r="X3283" t="str">
        <f t="shared" si="1737"/>
        <v>0.0000276478286932365-0.000076952539128648i</v>
      </c>
      <c r="Y3283" t="str">
        <f t="shared" si="1738"/>
        <v>0.009+8.47601697938526i</v>
      </c>
      <c r="Z3283" t="str">
        <f t="shared" si="1739"/>
        <v>-0.000108905448836088-0.0000392590206282257i</v>
      </c>
      <c r="AA3283" t="str">
        <f t="shared" si="1740"/>
        <v>0.00150792455019135-1.41577056338061i</v>
      </c>
      <c r="AB3283" t="str">
        <f t="shared" si="1741"/>
        <v>0.386444088277078+0.476807175488822i</v>
      </c>
      <c r="AC3283" t="str">
        <f t="shared" si="1742"/>
        <v>1.072485688897-0.0551346945304155i</v>
      </c>
      <c r="AD3283" t="str">
        <f t="shared" si="1743"/>
        <v>0.336580929677077+0.461884449703743i</v>
      </c>
      <c r="AE3283" t="str">
        <f t="shared" si="1744"/>
        <v>-0.0000185223660773741-0.0000635155709666556i</v>
      </c>
      <c r="AF3283" t="str">
        <f t="shared" si="1745"/>
        <v>-15.081981596655-0.263785781942333i</v>
      </c>
      <c r="AG3283" t="str">
        <f t="shared" si="1746"/>
        <v>1.00236903640532-0.00172248608562231i</v>
      </c>
      <c r="AH3283" t="str">
        <f t="shared" si="1747"/>
        <v>0.000260327448213394+0.000960998379500041i</v>
      </c>
      <c r="AI3283">
        <f t="shared" si="1748"/>
        <v>-60.038000347215771</v>
      </c>
      <c r="AJ3283">
        <f t="shared" si="1749"/>
        <v>74.842762848240696</v>
      </c>
      <c r="AK3283"/>
      <c r="AL3283"/>
      <c r="AM3283"/>
      <c r="AN3283"/>
    </row>
    <row r="3284" spans="1:40" x14ac:dyDescent="0.25">
      <c r="A3284"/>
      <c r="B3284">
        <f t="shared" si="1715"/>
        <v>1350000</v>
      </c>
      <c r="C3284" s="237" t="str">
        <f t="shared" si="1718"/>
        <v>-4.19348603172112E-08+0.00181409077013268i</v>
      </c>
      <c r="D3284" s="208" t="str">
        <f t="shared" si="1719"/>
        <v>-5.95700627850655+0.0139080292376839i</v>
      </c>
      <c r="E3284" t="str">
        <f t="shared" si="1720"/>
        <v>2870</v>
      </c>
      <c r="F3284" t="str">
        <f t="shared" si="1721"/>
        <v>0.777000777000777</v>
      </c>
      <c r="G3284" t="str">
        <f t="shared" si="1716"/>
        <v>0.777000777000777</v>
      </c>
      <c r="H3284" t="str">
        <f t="shared" si="1722"/>
        <v>9.12498878043748+0.277498855182199i</v>
      </c>
      <c r="I3284" t="str">
        <f t="shared" si="1723"/>
        <v>5301.43760293278i</v>
      </c>
      <c r="J3284" t="str">
        <f t="shared" si="1717"/>
        <v>-38042.253754384+1159.7849015184i</v>
      </c>
      <c r="K3284" t="str">
        <f t="shared" si="1724"/>
        <v>0.00424458431025735-0.13922715600219i</v>
      </c>
      <c r="L3284" t="str">
        <f t="shared" si="1725"/>
        <v>0.000322899445222683-0.00897889732951355i</v>
      </c>
      <c r="M3284" t="str">
        <f t="shared" si="1726"/>
        <v>0.00456748375548003-0.148206053331704i</v>
      </c>
      <c r="N3284" t="str">
        <f t="shared" si="1727"/>
        <v>-13.8317678278008i</v>
      </c>
      <c r="O3284" t="str">
        <f t="shared" si="1728"/>
        <v>0.30067384433783-0.953727025584947i</v>
      </c>
      <c r="P3284" t="str">
        <f t="shared" si="1729"/>
        <v>0.69932615566217+0.953727025584947i</v>
      </c>
      <c r="Q3284" t="str">
        <f t="shared" si="1730"/>
        <v>-0.69932615566217+12.8780408022159i</v>
      </c>
      <c r="R3284" t="str">
        <f t="shared" si="1731"/>
        <v>0.070900416914286-0.0581539290921348i</v>
      </c>
      <c r="S3284" t="str">
        <f t="shared" si="1732"/>
        <v>1.42930433166565i</v>
      </c>
      <c r="T3284" t="str">
        <f t="shared" si="1733"/>
        <v>0.0831196627547653+0.10133827301249i</v>
      </c>
      <c r="U3284" t="str">
        <f t="shared" si="1734"/>
        <v>0.0000333333333333335-0.0000836117378996038i</v>
      </c>
      <c r="V3284" t="str">
        <f t="shared" si="1735"/>
        <v>6.66666666666667E-06-0.000836117378996038i</v>
      </c>
      <c r="W3284" t="str">
        <f t="shared" si="1736"/>
        <v>0.0000275616817948567-0.0000769677407130785i</v>
      </c>
      <c r="X3284" t="str">
        <f t="shared" si="1737"/>
        <v>0.0000276476246207203-0.0000768969509714649i</v>
      </c>
      <c r="Y3284" t="str">
        <f t="shared" si="1738"/>
        <v>0.009+8.48230016469244i</v>
      </c>
      <c r="Z3284" t="str">
        <f t="shared" si="1739"/>
        <v>-0.000108746166259681-0.0000392294811177218i</v>
      </c>
      <c r="AA3284" t="str">
        <f t="shared" si="1740"/>
        <v>0.00150569134379427-1.41472182803605i</v>
      </c>
      <c r="AB3284" t="str">
        <f t="shared" si="1741"/>
        <v>0.392028279604608+0.477955125304102i</v>
      </c>
      <c r="AC3284" t="str">
        <f t="shared" si="1742"/>
        <v>1.07262642558976-0.0559179118439418i</v>
      </c>
      <c r="AD3284" t="str">
        <f t="shared" si="1743"/>
        <v>0.341327252696053+0.463387271348464i</v>
      </c>
      <c r="AE3284" t="str">
        <f t="shared" si="1744"/>
        <v>-0.0000189395879590881-0.0000637816802672839i</v>
      </c>
      <c r="AF3284" t="str">
        <f t="shared" si="1745"/>
        <v>-15.081995058944-0.263590825944515i</v>
      </c>
      <c r="AG3284" t="str">
        <f t="shared" si="1746"/>
        <v>1.00237500243638-0.00174551113601559i</v>
      </c>
      <c r="AH3284" t="str">
        <f t="shared" si="1747"/>
        <v>0.000266516899660136+0.000965120333348697i</v>
      </c>
      <c r="AI3284">
        <f t="shared" si="1748"/>
        <v>-59.989205938892916</v>
      </c>
      <c r="AJ3284">
        <f t="shared" si="1749"/>
        <v>74.562568829797385</v>
      </c>
      <c r="AK3284"/>
      <c r="AL3284"/>
      <c r="AM3284"/>
      <c r="AN3284"/>
    </row>
    <row r="3285" spans="1:40" x14ac:dyDescent="0.25">
      <c r="A3285"/>
      <c r="B3285">
        <f t="shared" si="1715"/>
        <v>1351000</v>
      </c>
      <c r="C3285" s="237" t="str">
        <f t="shared" si="1718"/>
        <v>-4.18728035587192E-08+0.00181274799384238i</v>
      </c>
      <c r="D3285" s="208" t="str">
        <f t="shared" si="1719"/>
        <v>-5.95700627803079+0.0138977346194583i</v>
      </c>
      <c r="E3285" t="str">
        <f t="shared" si="1720"/>
        <v>2870</v>
      </c>
      <c r="F3285" t="str">
        <f t="shared" si="1721"/>
        <v>0.777000777000777</v>
      </c>
      <c r="G3285" t="str">
        <f t="shared" si="1716"/>
        <v>0.777000777000777</v>
      </c>
      <c r="H3285" t="str">
        <f t="shared" si="1722"/>
        <v>9.12500221336198+0.277293892199553i</v>
      </c>
      <c r="I3285" t="str">
        <f t="shared" si="1723"/>
        <v>5305.36459374976i</v>
      </c>
      <c r="J3285" t="str">
        <f t="shared" si="1717"/>
        <v>-38098.6350045298+1160.64400144545i</v>
      </c>
      <c r="K3285" t="str">
        <f t="shared" si="1724"/>
        <v>0.00423830851190235-0.139124286887678i</v>
      </c>
      <c r="L3285" t="str">
        <f t="shared" si="1725"/>
        <v>0.000322422222934522-0.00897226836668344i</v>
      </c>
      <c r="M3285" t="str">
        <f t="shared" si="1726"/>
        <v>0.00456073073483687-0.148096555254361i</v>
      </c>
      <c r="N3285" t="str">
        <f t="shared" si="1727"/>
        <v>-13.8420135817473i</v>
      </c>
      <c r="O3285" t="str">
        <f t="shared" si="1728"/>
        <v>0.290886581313038-0.956757543378683i</v>
      </c>
      <c r="P3285" t="str">
        <f t="shared" si="1729"/>
        <v>0.709113418686962+0.956757543378683i</v>
      </c>
      <c r="Q3285" t="str">
        <f t="shared" si="1730"/>
        <v>-0.709113418686962+12.8852560383686i</v>
      </c>
      <c r="R3285" t="str">
        <f t="shared" si="1731"/>
        <v>0.0710084359213048-0.0589407343693644i</v>
      </c>
      <c r="S3285" t="str">
        <f t="shared" si="1732"/>
        <v>1.43036307561503i</v>
      </c>
      <c r="T3285" t="str">
        <f t="shared" si="1733"/>
        <v>0.0843066500915726+0.10156784479901i</v>
      </c>
      <c r="U3285" t="str">
        <f t="shared" si="1734"/>
        <v>0.0000333333333333332-0.0000835498491224755i</v>
      </c>
      <c r="V3285" t="str">
        <f t="shared" si="1735"/>
        <v>6.66666666666667E-06-0.000835498491224755i</v>
      </c>
      <c r="W3285" t="str">
        <f t="shared" si="1736"/>
        <v>0.00002756162022348-0.0000769121844492912i</v>
      </c>
      <c r="X3285" t="str">
        <f t="shared" si="1737"/>
        <v>0.0000276474208195872-0.0000768414461445298i</v>
      </c>
      <c r="Y3285" t="str">
        <f t="shared" si="1738"/>
        <v>0.009+8.48858334999962i</v>
      </c>
      <c r="Z3285" t="str">
        <f t="shared" si="1739"/>
        <v>-0.000108587237242755-0.0000391999860979052i</v>
      </c>
      <c r="AA3285" t="str">
        <f t="shared" si="1740"/>
        <v>0.00150346309475033-1.41367464525985i</v>
      </c>
      <c r="AB3285" t="str">
        <f t="shared" si="1741"/>
        <v>0.397626625268425+0.479037885141335i</v>
      </c>
      <c r="AC3285" t="str">
        <f t="shared" si="1742"/>
        <v>1.07275732859662-0.0567023706737551i</v>
      </c>
      <c r="AD3285" t="str">
        <f t="shared" si="1743"/>
        <v>0.34608854294738+0.464841313777671i</v>
      </c>
      <c r="AE3285" t="str">
        <f t="shared" si="1744"/>
        <v>-0.0000193590256822097-0.0000640425000915914i</v>
      </c>
      <c r="AF3285" t="str">
        <f t="shared" si="1745"/>
        <v>-15.0820084913928-0.263396157580095i</v>
      </c>
      <c r="AG3285" t="str">
        <f t="shared" si="1746"/>
        <v>1.00238071005277-0.00176857896963843i</v>
      </c>
      <c r="AH3285" t="str">
        <f t="shared" si="1747"/>
        <v>0.000272741081324602+0.000969163689572636i</v>
      </c>
      <c r="AI3285">
        <f t="shared" si="1748"/>
        <v>-59.941051396408085</v>
      </c>
      <c r="AJ3285">
        <f t="shared" si="1749"/>
        <v>74.282389100952727</v>
      </c>
      <c r="AK3285"/>
      <c r="AL3285"/>
      <c r="AM3285"/>
      <c r="AN3285"/>
    </row>
    <row r="3286" spans="1:40" x14ac:dyDescent="0.25">
      <c r="A3286"/>
      <c r="B3286">
        <f t="shared" si="1715"/>
        <v>1352000</v>
      </c>
      <c r="C3286" s="237" t="str">
        <f t="shared" si="1718"/>
        <v>-4.18108844492042E-08+0.00181140720390753i</v>
      </c>
      <c r="D3286" s="208" t="str">
        <f t="shared" si="1719"/>
        <v>-5.95700627755607+0.0138874552299577i</v>
      </c>
      <c r="E3286" t="str">
        <f t="shared" si="1720"/>
        <v>2870</v>
      </c>
      <c r="F3286" t="str">
        <f t="shared" si="1721"/>
        <v>0.777000777000777</v>
      </c>
      <c r="G3286" t="str">
        <f t="shared" si="1716"/>
        <v>0.777000777000777</v>
      </c>
      <c r="H3286" t="str">
        <f t="shared" si="1722"/>
        <v>9.12501561653315+0.277089231443665i</v>
      </c>
      <c r="I3286" t="str">
        <f t="shared" si="1723"/>
        <v>5309.29158456675i</v>
      </c>
      <c r="J3286" t="str">
        <f t="shared" si="1717"/>
        <v>-38155.0580031021+1161.5031013725i</v>
      </c>
      <c r="K3286" t="str">
        <f t="shared" si="1724"/>
        <v>0.00423204661776676-0.139021569535127i</v>
      </c>
      <c r="L3286" t="str">
        <f t="shared" si="1725"/>
        <v>0.000321946057361672-0.00896564917206598i</v>
      </c>
      <c r="M3286" t="str">
        <f t="shared" si="1726"/>
        <v>0.00455399267512843-0.147987218707193i</v>
      </c>
      <c r="N3286" t="str">
        <f t="shared" si="1727"/>
        <v>-13.8522593356938i</v>
      </c>
      <c r="O3286" t="str">
        <f t="shared" si="1728"/>
        <v>0.28106878259864-0.959687625974472i</v>
      </c>
      <c r="P3286" t="str">
        <f t="shared" si="1729"/>
        <v>0.71893121740136+0.959687625974472i</v>
      </c>
      <c r="Q3286" t="str">
        <f t="shared" si="1730"/>
        <v>-0.71893121740136+12.8925717097193i</v>
      </c>
      <c r="R3286" t="str">
        <f t="shared" si="1731"/>
        <v>0.0711066088617751-0.059728345563137i</v>
      </c>
      <c r="S3286" t="str">
        <f t="shared" si="1732"/>
        <v>1.43142181956441i</v>
      </c>
      <c r="T3286" t="str">
        <f t="shared" si="1733"/>
        <v>0.0854964570855574+0.101783551439977i</v>
      </c>
      <c r="U3286" t="str">
        <f t="shared" si="1734"/>
        <v>0.0000333333333333333-0.0000834880518967934i</v>
      </c>
      <c r="V3286" t="str">
        <f t="shared" si="1735"/>
        <v>6.66666666666667E-06-0.000834880518967934i</v>
      </c>
      <c r="W3286" t="str">
        <f t="shared" si="1736"/>
        <v>0.0000275615586068569-0.0000768567114081536i</v>
      </c>
      <c r="X3286" t="str">
        <f t="shared" si="1737"/>
        <v>0.0000276472172889018-0.0000767860244629231i</v>
      </c>
      <c r="Y3286" t="str">
        <f t="shared" si="1738"/>
        <v>0.009+8.4948665353068i</v>
      </c>
      <c r="Z3286" t="str">
        <f t="shared" si="1739"/>
        <v>-0.000108428660739647-0.000039170535467618i</v>
      </c>
      <c r="AA3286" t="str">
        <f t="shared" si="1740"/>
        <v>0.00150123978839754-1.41262901160686i</v>
      </c>
      <c r="AB3286" t="str">
        <f t="shared" si="1741"/>
        <v>0.403238269655019+0.480055250955331i</v>
      </c>
      <c r="AC3286" t="str">
        <f t="shared" si="1742"/>
        <v>1.072878385541-0.0574879419060398i</v>
      </c>
      <c r="AD3286" t="str">
        <f t="shared" si="1743"/>
        <v>0.350864298350857+0.466246430254617i</v>
      </c>
      <c r="AE3286" t="str">
        <f t="shared" si="1744"/>
        <v>-0.0000197806236386005-0.0000642980184500224i</v>
      </c>
      <c r="AF3286" t="str">
        <f t="shared" si="1745"/>
        <v>-15.0820218940892-0.263201776213707i</v>
      </c>
      <c r="AG3286" t="str">
        <f t="shared" si="1746"/>
        <v>1.00238615907468-0.00179168692424866i</v>
      </c>
      <c r="AH3286" t="str">
        <f t="shared" si="1747"/>
        <v>0.000278999168560351+0.000973128257625509i</v>
      </c>
      <c r="AI3286">
        <f t="shared" si="1748"/>
        <v>-59.893527713188696</v>
      </c>
      <c r="AJ3286">
        <f t="shared" si="1749"/>
        <v>74.002223490919391</v>
      </c>
      <c r="AK3286"/>
      <c r="AL3286"/>
      <c r="AM3286"/>
      <c r="AN3286"/>
    </row>
    <row r="3287" spans="1:40" x14ac:dyDescent="0.25">
      <c r="A3287"/>
      <c r="B3287">
        <f t="shared" si="1715"/>
        <v>1353000</v>
      </c>
      <c r="C3287" s="237" t="str">
        <f t="shared" si="1718"/>
        <v>-4.17491025818721E-08+0.00181006839592381i</v>
      </c>
      <c r="D3287" s="208" t="str">
        <f t="shared" si="1719"/>
        <v>-5.95700627708242+0.0138771910354159i</v>
      </c>
      <c r="E3287" t="str">
        <f t="shared" si="1720"/>
        <v>2870</v>
      </c>
      <c r="F3287" t="str">
        <f t="shared" si="1721"/>
        <v>0.777000777000777</v>
      </c>
      <c r="G3287" t="str">
        <f t="shared" si="1716"/>
        <v>0.777000777000777</v>
      </c>
      <c r="H3287" t="str">
        <f t="shared" si="1722"/>
        <v>9.12502899003881+0.276884872247281i</v>
      </c>
      <c r="I3287" t="str">
        <f t="shared" si="1723"/>
        <v>5313.21857538374i</v>
      </c>
      <c r="J3287" t="str">
        <f t="shared" si="1717"/>
        <v>-38211.5227501011+1162.36220129955i</v>
      </c>
      <c r="K3287" t="str">
        <f t="shared" si="1724"/>
        <v>0.00422579858681913-0.138919003609247i</v>
      </c>
      <c r="L3287" t="str">
        <f t="shared" si="1725"/>
        <v>0.000321470945387918-0.00895903972411391i</v>
      </c>
      <c r="M3287" t="str">
        <f t="shared" si="1726"/>
        <v>0.00454726953220705-0.147878043333361i</v>
      </c>
      <c r="N3287" t="str">
        <f t="shared" si="1727"/>
        <v>-13.8625050896403i</v>
      </c>
      <c r="O3287" t="str">
        <f t="shared" si="1728"/>
        <v>0.271221478813692-0.962516965788195i</v>
      </c>
      <c r="P3287" t="str">
        <f t="shared" si="1729"/>
        <v>0.728778521186308+0.962516965788195i</v>
      </c>
      <c r="Q3287" t="str">
        <f t="shared" si="1730"/>
        <v>-0.728778521186308+12.8999881238521i</v>
      </c>
      <c r="R3287" t="str">
        <f t="shared" si="1731"/>
        <v>0.0711949293385676-0.060516633737219i</v>
      </c>
      <c r="S3287" t="str">
        <f t="shared" si="1732"/>
        <v>1.43248056351379i</v>
      </c>
      <c r="T3287" t="str">
        <f t="shared" si="1733"/>
        <v>0.0866889015978491+0.101985352498236i</v>
      </c>
      <c r="U3287" t="str">
        <f t="shared" si="1734"/>
        <v>0.0000333333333333334-0.0000834263460195602i</v>
      </c>
      <c r="V3287" t="str">
        <f t="shared" si="1735"/>
        <v>6.66666666666667E-06-0.000834263460195602i</v>
      </c>
      <c r="W3287" t="str">
        <f t="shared" si="1736"/>
        <v>0.000027561496944988-0.000076801321405118i</v>
      </c>
      <c r="X3287" t="str">
        <f t="shared" si="1737"/>
        <v>0.0000276470140277324-0.0000767306857422695i</v>
      </c>
      <c r="Y3287" t="str">
        <f t="shared" si="1738"/>
        <v>0.009+8.50114972061398i</v>
      </c>
      <c r="Z3287" t="str">
        <f t="shared" si="1739"/>
        <v>-0.000108270435708554-0.0000391411291260104i</v>
      </c>
      <c r="AA3287" t="str">
        <f t="shared" si="1740"/>
        <v>0.00149902141012811-1.41158492364211i</v>
      </c>
      <c r="AB3287" t="str">
        <f t="shared" si="1741"/>
        <v>0.408862353718701+0.481007032026978i</v>
      </c>
      <c r="AC3287" t="str">
        <f t="shared" si="1742"/>
        <v>1.07298958604967-0.0582744962390804i</v>
      </c>
      <c r="AD3287" t="str">
        <f t="shared" si="1743"/>
        <v>0.35565401543837+0.467602479218125i</v>
      </c>
      <c r="AE3287" t="str">
        <f t="shared" si="1744"/>
        <v>-0.0000202043261942901-0.0000645482239058041i</v>
      </c>
      <c r="AF3287" t="str">
        <f t="shared" si="1745"/>
        <v>-15.0820352671212-0.263007681211865i</v>
      </c>
      <c r="AG3287" t="str">
        <f t="shared" si="1746"/>
        <v>1.00239134934932-0.00181483233835405i</v>
      </c>
      <c r="AH3287" t="str">
        <f t="shared" si="1747"/>
        <v>0.000285290336315629+0.000977013855041817i</v>
      </c>
      <c r="AI3287">
        <f t="shared" si="1748"/>
        <v>-59.846626101005526</v>
      </c>
      <c r="AJ3287">
        <f t="shared" si="1749"/>
        <v>73.722071827631197</v>
      </c>
      <c r="AK3287"/>
      <c r="AL3287"/>
      <c r="AM3287"/>
      <c r="AN3287"/>
    </row>
    <row r="3288" spans="1:40" x14ac:dyDescent="0.25">
      <c r="A3288"/>
      <c r="B3288">
        <f t="shared" si="1715"/>
        <v>1354000</v>
      </c>
      <c r="C3288" s="237" t="str">
        <f t="shared" si="1718"/>
        <v>-4.16874575514305E-08+0.00180873156549988i</v>
      </c>
      <c r="D3288" s="208" t="str">
        <f t="shared" si="1719"/>
        <v>-5.9570062766098+0.0138669420021658i</v>
      </c>
      <c r="E3288" t="str">
        <f t="shared" si="1720"/>
        <v>2870</v>
      </c>
      <c r="F3288" t="str">
        <f t="shared" si="1721"/>
        <v>0.777000777000777</v>
      </c>
      <c r="G3288" t="str">
        <f t="shared" si="1716"/>
        <v>0.777000777000777</v>
      </c>
      <c r="H3288" t="str">
        <f t="shared" si="1722"/>
        <v>9.12504233396636+0.276680813945101i</v>
      </c>
      <c r="I3288" t="str">
        <f t="shared" si="1723"/>
        <v>5317.14556620072i</v>
      </c>
      <c r="J3288" t="str">
        <f t="shared" si="1717"/>
        <v>-38268.0292455266+1163.22130122659i</v>
      </c>
      <c r="K3288" t="str">
        <f t="shared" si="1724"/>
        <v>0.00421956437817932-0.138816588775737i</v>
      </c>
      <c r="L3288" t="str">
        <f t="shared" si="1725"/>
        <v>0.000320996883908525-0.00895244000134334i</v>
      </c>
      <c r="M3288" t="str">
        <f t="shared" si="1726"/>
        <v>0.00454056126208784-0.14776902877708i</v>
      </c>
      <c r="N3288" t="str">
        <f t="shared" si="1727"/>
        <v>-13.8727508435868i</v>
      </c>
      <c r="O3288" t="str">
        <f t="shared" si="1728"/>
        <v>0.261345703674531-0.965245265811164i</v>
      </c>
      <c r="P3288" t="str">
        <f t="shared" si="1729"/>
        <v>0.738654296325469+0.965245265811164i</v>
      </c>
      <c r="Q3288" t="str">
        <f t="shared" si="1730"/>
        <v>-0.738654296325469+12.9075055777756i</v>
      </c>
      <c r="R3288" t="str">
        <f t="shared" si="1731"/>
        <v>0.0712733929544311-0.0613054698661088i</v>
      </c>
      <c r="S3288" t="str">
        <f t="shared" si="1732"/>
        <v>1.43353930746318i</v>
      </c>
      <c r="T3288" t="str">
        <f t="shared" si="1733"/>
        <v>0.0878838008155664+0.102173210376446i</v>
      </c>
      <c r="U3288" t="str">
        <f t="shared" si="1734"/>
        <v>0.0000333333333333334-0.000083364731288379i</v>
      </c>
      <c r="V3288" t="str">
        <f t="shared" si="1735"/>
        <v>6.66666666666667E-06-0.00083364731288379i</v>
      </c>
      <c r="W3288" t="str">
        <f t="shared" si="1736"/>
        <v>0.0000275614352378739-0.0000767460142561833i</v>
      </c>
      <c r="X3288" t="str">
        <f t="shared" si="1737"/>
        <v>0.0000276468110351497-0.0000766754297987404i</v>
      </c>
      <c r="Y3288" t="str">
        <f t="shared" si="1738"/>
        <v>0.009+8.50743290592116i</v>
      </c>
      <c r="Z3288" t="str">
        <f t="shared" si="1739"/>
        <v>-0.000108112561111524-0.000039111766972538i</v>
      </c>
      <c r="AA3288" t="str">
        <f t="shared" si="1740"/>
        <v>0.00149680794538816-1.41054237794077i</v>
      </c>
      <c r="AB3288" t="str">
        <f t="shared" si="1741"/>
        <v>0.414498015234853+0.481893051030954i</v>
      </c>
      <c r="AC3288" t="str">
        <f t="shared" si="1742"/>
        <v>1.07309092175646-0.0590619042213011i</v>
      </c>
      <c r="AD3288" t="str">
        <f t="shared" si="1743"/>
        <v>0.360457189407357+0.468909324294711i</v>
      </c>
      <c r="AE3288" t="str">
        <f t="shared" si="1744"/>
        <v>-0.000020630077694826-0.0000647931055742518i</v>
      </c>
      <c r="AF3288" t="str">
        <f t="shared" si="1745"/>
        <v>-15.0820486105762-0.262813871942935i</v>
      </c>
      <c r="AG3288" t="str">
        <f t="shared" si="1746"/>
        <v>1.00239628075082-0.00183801255148263i</v>
      </c>
      <c r="AH3288" t="str">
        <f t="shared" si="1747"/>
        <v>0.00029161375920849+0.000980820307425435i</v>
      </c>
      <c r="AI3288">
        <f t="shared" si="1748"/>
        <v>-59.80033798314701</v>
      </c>
      <c r="AJ3288">
        <f t="shared" si="1749"/>
        <v>73.441933937760027</v>
      </c>
      <c r="AK3288"/>
      <c r="AL3288"/>
      <c r="AM3288"/>
      <c r="AN3288"/>
    </row>
    <row r="3289" spans="1:40" x14ac:dyDescent="0.25">
      <c r="A3289"/>
      <c r="B3289">
        <f t="shared" ref="B3289:B3352" si="1750">B3288+1000</f>
        <v>1355000</v>
      </c>
      <c r="C3289" s="237" t="str">
        <f t="shared" si="1718"/>
        <v>-4.16259489540819E-08+0.00180739670825738i</v>
      </c>
      <c r="D3289" s="208" t="str">
        <f t="shared" si="1719"/>
        <v>-5.95700627613823+0.0138567080966399i</v>
      </c>
      <c r="E3289" t="str">
        <f t="shared" si="1720"/>
        <v>2870</v>
      </c>
      <c r="F3289" t="str">
        <f t="shared" si="1721"/>
        <v>0.777000777000777</v>
      </c>
      <c r="G3289" t="str">
        <f t="shared" si="1716"/>
        <v>0.777000777000777</v>
      </c>
      <c r="H3289" t="str">
        <f t="shared" si="1722"/>
        <v>9.12505564840295+0.276477055873785i</v>
      </c>
      <c r="I3289" t="str">
        <f t="shared" si="1723"/>
        <v>5321.07255701771i</v>
      </c>
      <c r="J3289" t="str">
        <f t="shared" si="1717"/>
        <v>-38324.5774893788+1164.08040115365i</v>
      </c>
      <c r="K3289" t="str">
        <f t="shared" si="1724"/>
        <v>0.00421334395111778-0.138714324701276i</v>
      </c>
      <c r="L3289" t="str">
        <f t="shared" si="1725"/>
        <v>0.000320523869830173-0.00894584998233328i</v>
      </c>
      <c r="M3289" t="str">
        <f t="shared" si="1726"/>
        <v>0.00453386782094795-0.147660174683609i</v>
      </c>
      <c r="N3289" t="str">
        <f t="shared" si="1727"/>
        <v>-13.8829965975334i</v>
      </c>
      <c r="O3289" t="str">
        <f t="shared" si="1728"/>
        <v>0.251442493886168-0.96787223964132i</v>
      </c>
      <c r="P3289" t="str">
        <f t="shared" si="1729"/>
        <v>0.748557506113832+0.96787223964132i</v>
      </c>
      <c r="Q3289" t="str">
        <f t="shared" si="1730"/>
        <v>-0.748557506113832+12.9151243578921i</v>
      </c>
      <c r="R3289" t="str">
        <f t="shared" si="1731"/>
        <v>0.0713419973137546-0.0620947248730236i</v>
      </c>
      <c r="S3289" t="str">
        <f t="shared" si="1732"/>
        <v>1.43459805141256i</v>
      </c>
      <c r="T3289" t="str">
        <f t="shared" si="1733"/>
        <v>0.0890809713058387+0.102347090330192i</v>
      </c>
      <c r="U3289" t="str">
        <f t="shared" si="1734"/>
        <v>0.0000333333333333332-0.0000833032075014497i</v>
      </c>
      <c r="V3289" t="str">
        <f t="shared" si="1735"/>
        <v>6.66666666666667E-06-0.000833032075014497i</v>
      </c>
      <c r="W3289" t="str">
        <f t="shared" si="1736"/>
        <v>0.0000275613734855153-0.0000766907897778903i</v>
      </c>
      <c r="X3289" t="str">
        <f t="shared" si="1737"/>
        <v>0.0000276466083102289-0.000076620256449048i</v>
      </c>
      <c r="Y3289" t="str">
        <f t="shared" si="1738"/>
        <v>0.009+8.51371609122834i</v>
      </c>
      <c r="Z3289" t="str">
        <f t="shared" si="1739"/>
        <v>-0.000107955035914427-0.0000390824489069639i</v>
      </c>
      <c r="AA3289" t="str">
        <f t="shared" si="1740"/>
        <v>0.0014945993796775-1.40950137108814i</v>
      </c>
      <c r="AB3289" t="str">
        <f t="shared" si="1741"/>
        <v>0.420144389054722+0.482713144097572i</v>
      </c>
      <c r="AC3289" t="str">
        <f t="shared" si="1742"/>
        <v>1.07318238630521-0.0598500362893858i</v>
      </c>
      <c r="AD3289" t="str">
        <f t="shared" si="1743"/>
        <v>0.36527331417431+0.470166834310071i</v>
      </c>
      <c r="AE3289" t="str">
        <f t="shared" si="1744"/>
        <v>-0.0000210578224705973-0.0000650326531220112i</v>
      </c>
      <c r="AF3289" t="str">
        <f t="shared" si="1745"/>
        <v>-15.0820619245412-0.262620347777145i</v>
      </c>
      <c r="AG3289" t="str">
        <f t="shared" si="1746"/>
        <v>1.00240095318023-0.00186122490445193i</v>
      </c>
      <c r="AH3289" t="str">
        <f t="shared" si="1747"/>
        <v>0.000297968611601492+0.000984547448437283i</v>
      </c>
      <c r="AI3289">
        <f t="shared" si="1748"/>
        <v>-59.754654987862551</v>
      </c>
      <c r="AJ3289">
        <f t="shared" si="1749"/>
        <v>73.161809646736799</v>
      </c>
      <c r="AK3289"/>
      <c r="AL3289"/>
      <c r="AM3289"/>
      <c r="AN3289"/>
    </row>
    <row r="3290" spans="1:40" x14ac:dyDescent="0.25">
      <c r="A3290"/>
      <c r="B3290">
        <f t="shared" si="1750"/>
        <v>1356000</v>
      </c>
      <c r="C3290" s="237" t="str">
        <f t="shared" si="1718"/>
        <v>-4.15645763875173E-08+0.00180606381983088i</v>
      </c>
      <c r="D3290" s="208" t="str">
        <f t="shared" si="1719"/>
        <v>-5.95700627566771+0.0138464892853701i</v>
      </c>
      <c r="E3290" t="str">
        <f t="shared" si="1720"/>
        <v>2870</v>
      </c>
      <c r="F3290" t="str">
        <f t="shared" si="1721"/>
        <v>0.777000777000777</v>
      </c>
      <c r="G3290" t="str">
        <f t="shared" si="1716"/>
        <v>0.777000777000777</v>
      </c>
      <c r="H3290" t="str">
        <f t="shared" si="1722"/>
        <v>9.12506893343541+0.276273597371932i</v>
      </c>
      <c r="I3290" t="str">
        <f t="shared" si="1723"/>
        <v>5324.9995478347i</v>
      </c>
      <c r="J3290" t="str">
        <f t="shared" si="1717"/>
        <v>-38381.1674816576+1164.9395010807i</v>
      </c>
      <c r="K3290" t="str">
        <f t="shared" si="1724"/>
        <v>0.00420713726505463-0.138612211053524i</v>
      </c>
      <c r="L3290" t="str">
        <f t="shared" si="1725"/>
        <v>0.000320051900070921-0.0089392696457256i</v>
      </c>
      <c r="M3290" t="str">
        <f t="shared" si="1726"/>
        <v>0.00452718916512555-0.14755148069925i</v>
      </c>
      <c r="N3290" t="str">
        <f t="shared" si="1727"/>
        <v>-13.8932423514799i</v>
      </c>
      <c r="O3290" t="str">
        <f t="shared" si="1728"/>
        <v>0.241512889033844-0.970397611513201i</v>
      </c>
      <c r="P3290" t="str">
        <f t="shared" si="1729"/>
        <v>0.758487110966156+0.970397611513201i</v>
      </c>
      <c r="Q3290" t="str">
        <f t="shared" si="1730"/>
        <v>-0.758487110966156+12.9228447399667i</v>
      </c>
      <c r="R3290" t="str">
        <f t="shared" si="1731"/>
        <v>0.0714007420234596-0.0628842696678923i</v>
      </c>
      <c r="S3290" t="str">
        <f t="shared" si="1732"/>
        <v>1.43565679536194i</v>
      </c>
      <c r="T3290" t="str">
        <f t="shared" si="1733"/>
        <v>0.0902802290700823+0.102506960479865i</v>
      </c>
      <c r="U3290" t="str">
        <f t="shared" si="1734"/>
        <v>0.0000333333333333333-0.0000832417744575698i</v>
      </c>
      <c r="V3290" t="str">
        <f t="shared" si="1735"/>
        <v>6.66666666666667E-06-0.000832417744575698i</v>
      </c>
      <c r="W3290" t="str">
        <f t="shared" si="1736"/>
        <v>0.0000275613116879134-0.0000766356477873235i</v>
      </c>
      <c r="X3290" t="str">
        <f t="shared" si="1737"/>
        <v>0.0000276464058520483-0.000076565165510448i</v>
      </c>
      <c r="Y3290" t="str">
        <f t="shared" si="1738"/>
        <v>0.009+8.51999927653552i</v>
      </c>
      <c r="Z3290" t="str">
        <f t="shared" si="1739"/>
        <v>-0.000107797859086953-0.000039053174829355i</v>
      </c>
      <c r="AA3290" t="str">
        <f t="shared" si="1740"/>
        <v>0.00149239569854939-1.40846189967957i</v>
      </c>
      <c r="AB3290" t="str">
        <f t="shared" si="1741"/>
        <v>0.425800607361406+0.483467160868806i</v>
      </c>
      <c r="AC3290" t="str">
        <f t="shared" si="1742"/>
        <v>1.07326397535181-0.0606387628064362i</v>
      </c>
      <c r="AD3290" t="str">
        <f t="shared" si="1743"/>
        <v>0.370101882428187+0.471374883300029i</v>
      </c>
      <c r="AE3290" t="str">
        <f t="shared" si="1744"/>
        <v>-0.0000214875048421267-0.0000652668567662464i</v>
      </c>
      <c r="AF3290" t="str">
        <f t="shared" si="1745"/>
        <v>-15.0820752091031-0.262427108086562i</v>
      </c>
      <c r="AG3290" t="str">
        <f t="shared" si="1746"/>
        <v>1.00240536656543-0.0018844667396366i</v>
      </c>
      <c r="AH3290" t="str">
        <f t="shared" si="1747"/>
        <v>0.000304354067675915+0.000988195119782366i</v>
      </c>
      <c r="AI3290">
        <f t="shared" si="1748"/>
        <v>-59.70956894206094</v>
      </c>
      <c r="AJ3290">
        <f t="shared" si="1749"/>
        <v>72.88169877878164</v>
      </c>
      <c r="AK3290"/>
      <c r="AL3290"/>
      <c r="AM3290"/>
      <c r="AN3290"/>
    </row>
    <row r="3291" spans="1:40" x14ac:dyDescent="0.25">
      <c r="A3291"/>
      <c r="B3291">
        <f t="shared" si="1750"/>
        <v>1357000</v>
      </c>
      <c r="C3291" s="237" t="str">
        <f t="shared" si="1718"/>
        <v>-4.15033394509094E-08+0.00180473289586778i</v>
      </c>
      <c r="D3291" s="208" t="str">
        <f t="shared" si="1719"/>
        <v>-5.95700627519822+0.0138362855349863i</v>
      </c>
      <c r="E3291" t="str">
        <f t="shared" si="1720"/>
        <v>2870</v>
      </c>
      <c r="F3291" t="str">
        <f t="shared" si="1721"/>
        <v>0.777000777000777</v>
      </c>
      <c r="G3291" t="str">
        <f t="shared" si="1716"/>
        <v>0.777000777000777</v>
      </c>
      <c r="H3291" t="str">
        <f t="shared" si="1722"/>
        <v>9.12508218915018+0.276070437780086i</v>
      </c>
      <c r="I3291" t="str">
        <f t="shared" si="1723"/>
        <v>5328.92653865169i</v>
      </c>
      <c r="J3291" t="str">
        <f t="shared" si="1717"/>
        <v>-38437.7992223631+1165.79860100775i</v>
      </c>
      <c r="K3291" t="str">
        <f t="shared" si="1724"/>
        <v>0.00420094427955934-0.138510247501115i</v>
      </c>
      <c r="L3291" t="str">
        <f t="shared" si="1725"/>
        <v>0.00031958097156015-0.00893269897022474i</v>
      </c>
      <c r="M3291" t="str">
        <f t="shared" si="1726"/>
        <v>0.00452052525111949-0.14744294647134i</v>
      </c>
      <c r="N3291" t="str">
        <f t="shared" si="1727"/>
        <v>-13.9034881054264i</v>
      </c>
      <c r="O3291" t="str">
        <f t="shared" si="1728"/>
        <v>0.231557931473319-0.972821116327045i</v>
      </c>
      <c r="P3291" t="str">
        <f t="shared" si="1729"/>
        <v>0.768442068526681+0.972821116327045i</v>
      </c>
      <c r="Q3291" t="str">
        <f t="shared" si="1730"/>
        <v>-0.768442068526681+12.9306669890994i</v>
      </c>
      <c r="R3291" t="str">
        <f t="shared" si="1731"/>
        <v>0.0714496286930194-0.0636739751854326i</v>
      </c>
      <c r="S3291" t="str">
        <f t="shared" si="1732"/>
        <v>1.43671553931132i</v>
      </c>
      <c r="T3291" t="str">
        <f t="shared" si="1733"/>
        <v>0.0914813895986344+0.102652791821285i</v>
      </c>
      <c r="U3291" t="str">
        <f t="shared" si="1734"/>
        <v>0.0000333333333333334-0.0000831804319561274i</v>
      </c>
      <c r="V3291" t="str">
        <f t="shared" si="1735"/>
        <v>6.66666666666667E-06-0.000831804319561274i</v>
      </c>
      <c r="W3291" t="str">
        <f t="shared" si="1736"/>
        <v>0.0000275612498450688-0.0000765805881021039i</v>
      </c>
      <c r="X3291" t="str">
        <f t="shared" si="1737"/>
        <v>0.0000276462036596897-0.0000765101568007318i</v>
      </c>
      <c r="Y3291" t="str">
        <f t="shared" si="1738"/>
        <v>0.009+8.5262824618427i</v>
      </c>
      <c r="Z3291" t="str">
        <f t="shared" si="1739"/>
        <v>-0.000107641029602578-0.0000390239446400818i</v>
      </c>
      <c r="AA3291" t="str">
        <f t="shared" si="1740"/>
        <v>0.0014901968876103-1.40742396032047i</v>
      </c>
      <c r="AB3291" t="str">
        <f t="shared" si="1741"/>
        <v>0.431465799927533+0.4841549645484i</v>
      </c>
      <c r="AC3291" t="str">
        <f t="shared" si="1742"/>
        <v>1.07333568656531-0.0614279541002332i</v>
      </c>
      <c r="AD3291" t="str">
        <f t="shared" si="1743"/>
        <v>0.374942385684307+0.472533350520985i</v>
      </c>
      <c r="AE3291" t="str">
        <f t="shared" si="1744"/>
        <v>-0.0000219190691253825-0.0000654957072737994i</v>
      </c>
      <c r="AF3291" t="str">
        <f t="shared" si="1745"/>
        <v>-15.0820884643484-0.2622341522451i</v>
      </c>
      <c r="AG3291" t="str">
        <f t="shared" si="1746"/>
        <v>1.00240952086113-0.00190773540123734i</v>
      </c>
      <c r="AH3291" t="str">
        <f t="shared" si="1747"/>
        <v>0.000310769301506236+0.000991763171196409i</v>
      </c>
      <c r="AI3291">
        <f t="shared" si="1748"/>
        <v>-59.665071865248464</v>
      </c>
      <c r="AJ3291">
        <f t="shared" si="1749"/>
        <v>72.601601156907947</v>
      </c>
      <c r="AK3291"/>
      <c r="AL3291"/>
      <c r="AM3291"/>
      <c r="AN3291"/>
    </row>
    <row r="3292" spans="1:40" x14ac:dyDescent="0.25">
      <c r="A3292"/>
      <c r="B3292">
        <f t="shared" si="1750"/>
        <v>1358000</v>
      </c>
      <c r="C3292" s="237" t="str">
        <f t="shared" si="1718"/>
        <v>-4.14422377449061E-08+0.00180340393202834i</v>
      </c>
      <c r="D3292" s="208" t="str">
        <f t="shared" si="1719"/>
        <v>-5.95700627472978+0.0138260968122173i</v>
      </c>
      <c r="E3292" t="str">
        <f t="shared" si="1720"/>
        <v>2870</v>
      </c>
      <c r="F3292" t="str">
        <f t="shared" si="1721"/>
        <v>0.777000777000777</v>
      </c>
      <c r="G3292" t="str">
        <f t="shared" si="1716"/>
        <v>0.777000777000777</v>
      </c>
      <c r="H3292" t="str">
        <f t="shared" si="1722"/>
        <v>9.12509541563348+0.27586757644072i</v>
      </c>
      <c r="I3292" t="str">
        <f t="shared" si="1723"/>
        <v>5332.85352946867i</v>
      </c>
      <c r="J3292" t="str">
        <f t="shared" si="1717"/>
        <v>-38494.4727114951+1166.6577009348i</v>
      </c>
      <c r="K3292" t="str">
        <f t="shared" si="1724"/>
        <v>0.00419476495434993-0.138408433713655i</v>
      </c>
      <c r="L3292" t="str">
        <f t="shared" si="1725"/>
        <v>0.000319111081238508-0.00892613793459735i</v>
      </c>
      <c r="M3292" t="str">
        <f t="shared" si="1726"/>
        <v>0.00451387603558844-0.147334571648252i</v>
      </c>
      <c r="N3292" t="str">
        <f t="shared" si="1727"/>
        <v>-13.9137338593729i</v>
      </c>
      <c r="O3292" t="str">
        <f t="shared" si="1728"/>
        <v>0.221578666221837-0.97514249967651i</v>
      </c>
      <c r="P3292" t="str">
        <f t="shared" si="1729"/>
        <v>0.778421333778163+0.97514249967651i</v>
      </c>
      <c r="Q3292" t="str">
        <f t="shared" si="1730"/>
        <v>-0.778421333778163+12.9385913596964i</v>
      </c>
      <c r="R3292" t="str">
        <f t="shared" si="1731"/>
        <v>0.0714886609336037-0.0644637124231494i</v>
      </c>
      <c r="S3292" t="str">
        <f t="shared" si="1732"/>
        <v>1.4377742832607i</v>
      </c>
      <c r="T3292" t="str">
        <f t="shared" si="1733"/>
        <v>0.0926842679255175+0.102784558235079i</v>
      </c>
      <c r="U3292" t="str">
        <f t="shared" si="1734"/>
        <v>0.0000333333333333334-0.0000831191797971024i</v>
      </c>
      <c r="V3292" t="str">
        <f t="shared" si="1735"/>
        <v>6.66666666666667E-06-0.000831191797971024i</v>
      </c>
      <c r="W3292" t="str">
        <f t="shared" si="1736"/>
        <v>0.000027561187956982-0.0000765256105403907i</v>
      </c>
      <c r="X3292" t="str">
        <f t="shared" si="1737"/>
        <v>0.0000276460017322375-0.0000764552301382291i</v>
      </c>
      <c r="Y3292" t="str">
        <f t="shared" si="1738"/>
        <v>0.009+8.53256564714988i</v>
      </c>
      <c r="Z3292" t="str">
        <f t="shared" si="1739"/>
        <v>-0.000107484546438563-0.0000389947582398161i</v>
      </c>
      <c r="AA3292" t="str">
        <f t="shared" si="1740"/>
        <v>0.0014880029325197-1.40638754962623i</v>
      </c>
      <c r="AB3292" t="str">
        <f t="shared" si="1741"/>
        <v>0.437139094373552+0.484776431946093i</v>
      </c>
      <c r="AC3292" t="str">
        <f t="shared" si="1742"/>
        <v>1.07339751962826-0.0622174805014526i</v>
      </c>
      <c r="AD3292" t="str">
        <f t="shared" si="1743"/>
        <v>0.379794314337865+0.473642120459756i</v>
      </c>
      <c r="AE3292" t="str">
        <f t="shared" si="1744"/>
        <v>-0.0000223524596370286-0.0000657191959602781i</v>
      </c>
      <c r="AF3292" t="str">
        <f t="shared" si="1745"/>
        <v>-15.0821016903633-0.262041479628503i</v>
      </c>
      <c r="AG3292" t="str">
        <f t="shared" si="1746"/>
        <v>1.00241341604881-0.00193102823554661i</v>
      </c>
      <c r="AH3292" t="str">
        <f t="shared" si="1747"/>
        <v>0.00031721348713367+0.000995251460431595i</v>
      </c>
      <c r="AI3292">
        <f t="shared" si="1748"/>
        <v>-59.621155963702492</v>
      </c>
      <c r="AJ3292">
        <f t="shared" si="1749"/>
        <v>72.321516602955541</v>
      </c>
      <c r="AK3292"/>
      <c r="AL3292"/>
      <c r="AM3292"/>
      <c r="AN3292"/>
    </row>
    <row r="3293" spans="1:40" x14ac:dyDescent="0.25">
      <c r="A3293"/>
      <c r="B3293">
        <f t="shared" si="1750"/>
        <v>1359000</v>
      </c>
      <c r="C3293" s="237" t="str">
        <f t="shared" si="1718"/>
        <v>-4.13812708716244E-08+0.00180207692398557i</v>
      </c>
      <c r="D3293" s="208" t="str">
        <f t="shared" si="1719"/>
        <v>-5.95700627426237+0.0138159230838894i</v>
      </c>
      <c r="E3293" t="str">
        <f t="shared" si="1720"/>
        <v>2870</v>
      </c>
      <c r="F3293" t="str">
        <f t="shared" si="1721"/>
        <v>0.777000777000777</v>
      </c>
      <c r="G3293" t="str">
        <f t="shared" si="1716"/>
        <v>0.777000777000777</v>
      </c>
      <c r="H3293" t="str">
        <f t="shared" si="1722"/>
        <v>9.12510861297114+0.275665012698233i</v>
      </c>
      <c r="I3293" t="str">
        <f t="shared" si="1723"/>
        <v>5336.78052028566i</v>
      </c>
      <c r="J3293" t="str">
        <f t="shared" si="1717"/>
        <v>-38551.1879490538+1167.51680086185i</v>
      </c>
      <c r="K3293" t="str">
        <f t="shared" si="1724"/>
        <v>0.00418859924929224-0.138306769361718i</v>
      </c>
      <c r="L3293" t="str">
        <f t="shared" si="1725"/>
        <v>0.000318642226057872-0.00891958651767227i</v>
      </c>
      <c r="M3293" t="str">
        <f t="shared" si="1726"/>
        <v>0.00450724147535011-0.14722635587939i</v>
      </c>
      <c r="N3293" t="str">
        <f t="shared" si="1727"/>
        <v>-13.9239796133194i</v>
      </c>
      <c r="O3293" t="str">
        <f t="shared" si="1728"/>
        <v>0.211576140848337-0.97736151787541i</v>
      </c>
      <c r="P3293" t="str">
        <f t="shared" si="1729"/>
        <v>0.788423859151663+0.97736151787541i</v>
      </c>
      <c r="Q3293" t="str">
        <f t="shared" si="1730"/>
        <v>-0.788423859151663+12.946618095444i</v>
      </c>
      <c r="R3293" t="str">
        <f t="shared" si="1731"/>
        <v>0.0715178443563502-0.0652533524793319i</v>
      </c>
      <c r="S3293" t="str">
        <f t="shared" si="1732"/>
        <v>1.43883302721009i</v>
      </c>
      <c r="T3293" t="str">
        <f t="shared" si="1733"/>
        <v>0.0938886786834441+0.102902236494787i</v>
      </c>
      <c r="U3293" t="str">
        <f t="shared" si="1734"/>
        <v>0.0000333333333333332-0.0000830580177810628i</v>
      </c>
      <c r="V3293" t="str">
        <f t="shared" si="1735"/>
        <v>6.66666666666667E-06-0.000830580177810628i</v>
      </c>
      <c r="W3293" t="str">
        <f t="shared" si="1736"/>
        <v>0.0000275611260236536-0.0000764707149208777i</v>
      </c>
      <c r="X3293" t="str">
        <f t="shared" si="1737"/>
        <v>0.0000276458000687803-0.000076400385341803i</v>
      </c>
      <c r="Y3293" t="str">
        <f t="shared" si="1738"/>
        <v>0.009+8.53884883245706i</v>
      </c>
      <c r="Z3293" t="str">
        <f t="shared" si="1739"/>
        <v>-0.000107328408575927-0.0000389656155295319i</v>
      </c>
      <c r="AA3293" t="str">
        <f t="shared" si="1740"/>
        <v>0.00148581381898977-1.40535266422221i</v>
      </c>
      <c r="AB3293" t="str">
        <f t="shared" si="1741"/>
        <v>0.442819616427164+0.485331453515854i</v>
      </c>
      <c r="AC3293" t="str">
        <f t="shared" si="1742"/>
        <v>1.07344947623605-0.063007212381902i</v>
      </c>
      <c r="AD3293" t="str">
        <f t="shared" si="1743"/>
        <v>0.384657157717747+0.474701082842898i</v>
      </c>
      <c r="AE3293" t="str">
        <f t="shared" si="1744"/>
        <v>-0.0000227876206996763-0.0000659373146891098i</v>
      </c>
      <c r="AF3293" t="str">
        <f t="shared" si="1745"/>
        <v>-15.0821148872335-0.261849089614344i</v>
      </c>
      <c r="AG3293" t="str">
        <f t="shared" si="1746"/>
        <v>1.00241705213666-0.00195434259121484i</v>
      </c>
      <c r="AH3293" t="str">
        <f t="shared" si="1747"/>
        <v>0.000323685798639724+0.000998659853241888i</v>
      </c>
      <c r="AI3293">
        <f t="shared" si="1748"/>
        <v>-59.5778136248639</v>
      </c>
      <c r="AJ3293">
        <f t="shared" si="1749"/>
        <v>72.041444937609711</v>
      </c>
      <c r="AK3293"/>
      <c r="AL3293"/>
      <c r="AM3293"/>
      <c r="AN3293"/>
    </row>
    <row r="3294" spans="1:40" x14ac:dyDescent="0.25">
      <c r="A3294"/>
      <c r="B3294">
        <f t="shared" si="1750"/>
        <v>1360000</v>
      </c>
      <c r="C3294" s="237" t="str">
        <f t="shared" si="1718"/>
        <v>-4.13204384346431E-08+0.00180075186742521i</v>
      </c>
      <c r="D3294" s="208" t="str">
        <f t="shared" si="1719"/>
        <v>-5.95700627379598+0.0138057643169266i</v>
      </c>
      <c r="E3294" t="str">
        <f t="shared" si="1720"/>
        <v>2870</v>
      </c>
      <c r="F3294" t="str">
        <f t="shared" si="1721"/>
        <v>0.777000777000777</v>
      </c>
      <c r="G3294" t="str">
        <f t="shared" si="1716"/>
        <v>0.777000777000777</v>
      </c>
      <c r="H3294" t="str">
        <f t="shared" si="1722"/>
        <v>9.1251217812487+0.275462745898942i</v>
      </c>
      <c r="I3294" t="str">
        <f t="shared" si="1723"/>
        <v>5340.70751110265i</v>
      </c>
      <c r="J3294" t="str">
        <f t="shared" si="1717"/>
        <v>-38607.9449350391+1168.3759007889i</v>
      </c>
      <c r="K3294" t="str">
        <f t="shared" si="1724"/>
        <v>0.00418244712439943-0.138205254116843i</v>
      </c>
      <c r="L3294" t="str">
        <f t="shared" si="1725"/>
        <v>0.000318174402981294-0.00891304469834023i</v>
      </c>
      <c r="M3294" t="str">
        <f t="shared" si="1726"/>
        <v>0.00450062152738072-0.147118298815183i</v>
      </c>
      <c r="N3294" t="str">
        <f t="shared" si="1727"/>
        <v>-13.9342253672659i</v>
      </c>
      <c r="O3294" t="str">
        <f t="shared" si="1728"/>
        <v>0.20155140536347-0.979477937983296i</v>
      </c>
      <c r="P3294" t="str">
        <f t="shared" si="1729"/>
        <v>0.79844859463653+0.979477937983296i</v>
      </c>
      <c r="Q3294" t="str">
        <f t="shared" si="1730"/>
        <v>-0.79844859463653+12.9547474292826i</v>
      </c>
      <c r="R3294" t="str">
        <f t="shared" si="1731"/>
        <v>0.0715371865697676-0.0660427665909957i</v>
      </c>
      <c r="S3294" t="str">
        <f t="shared" si="1732"/>
        <v>1.43989177115947i</v>
      </c>
      <c r="T3294" t="str">
        <f t="shared" si="1733"/>
        <v>0.0950944361589803+0.103005806273708i</v>
      </c>
      <c r="U3294" t="str">
        <f t="shared" si="1734"/>
        <v>0.0000333333333333332-0.0000829969457091651i</v>
      </c>
      <c r="V3294" t="str">
        <f t="shared" si="1735"/>
        <v>6.66666666666667E-06-0.000829969457091651i</v>
      </c>
      <c r="W3294" t="str">
        <f t="shared" si="1736"/>
        <v>0.0000275610640450851-0.0000764159010627941i</v>
      </c>
      <c r="X3294" t="str">
        <f t="shared" si="1737"/>
        <v>0.0000276455986684103-0.0000763456222308519i</v>
      </c>
      <c r="Y3294" t="str">
        <f t="shared" si="1738"/>
        <v>0.009+8.54513201776424i</v>
      </c>
      <c r="Z3294" t="str">
        <f t="shared" si="1739"/>
        <v>-0.000107172614999436-0.0000389365164105032i</v>
      </c>
      <c r="AA3294" t="str">
        <f t="shared" si="1740"/>
        <v>0.00148362953278524-1.40431930074369i</v>
      </c>
      <c r="AB3294" t="str">
        <f t="shared" si="1741"/>
        <v>0.448506490183492+0.485819933388171i</v>
      </c>
      <c r="AC3294" t="str">
        <f t="shared" si="1742"/>
        <v>1.07349156009546-0.0637970201927264i</v>
      </c>
      <c r="AD3294" t="str">
        <f t="shared" si="1743"/>
        <v>0.389530404140337+0.47571013264546i</v>
      </c>
      <c r="AE3294" t="str">
        <f t="shared" si="1744"/>
        <v>-0.0000232244966471144-0.0000661500558705426i</v>
      </c>
      <c r="AF3294" t="str">
        <f t="shared" si="1745"/>
        <v>-15.0821280550447-0.261656981582015i</v>
      </c>
      <c r="AG3294" t="str">
        <f t="shared" si="1746"/>
        <v>1.00242042915951-0.00197767581951532i</v>
      </c>
      <c r="AH3294" t="str">
        <f t="shared" si="1747"/>
        <v>0.000330185410219435+0.00100198822336775i</v>
      </c>
      <c r="AI3294">
        <f t="shared" si="1748"/>
        <v>-59.535037411940699</v>
      </c>
      <c r="AJ3294">
        <f t="shared" si="1749"/>
        <v>71.761385980420556</v>
      </c>
      <c r="AK3294"/>
      <c r="AL3294"/>
      <c r="AM3294"/>
      <c r="AN3294"/>
    </row>
    <row r="3295" spans="1:40" x14ac:dyDescent="0.25">
      <c r="A3295"/>
      <c r="B3295">
        <f t="shared" si="1750"/>
        <v>1361000</v>
      </c>
      <c r="C3295" s="237" t="str">
        <f t="shared" si="1718"/>
        <v>-4.12597400389969E-08+0.00179942875804569i</v>
      </c>
      <c r="D3295" s="208" t="str">
        <f t="shared" si="1719"/>
        <v>-5.95700627333063+0.0137956204783503i</v>
      </c>
      <c r="E3295" t="str">
        <f t="shared" si="1720"/>
        <v>2870</v>
      </c>
      <c r="F3295" t="str">
        <f t="shared" si="1721"/>
        <v>0.777000777000777</v>
      </c>
      <c r="G3295" t="str">
        <f t="shared" si="1716"/>
        <v>0.777000777000777</v>
      </c>
      <c r="H3295" t="str">
        <f t="shared" si="1722"/>
        <v>9.12513492055139+0.275260775391075i</v>
      </c>
      <c r="I3295" t="str">
        <f t="shared" si="1723"/>
        <v>5344.63450191964i</v>
      </c>
      <c r="J3295" t="str">
        <f t="shared" si="1717"/>
        <v>-38664.743669451+1169.23500071596i</v>
      </c>
      <c r="K3295" t="str">
        <f t="shared" si="1724"/>
        <v>0.00417630853983124-0.13810388765153i</v>
      </c>
      <c r="L3295" t="str">
        <f t="shared" si="1725"/>
        <v>0.000317707608982941-0.0089065124555535i</v>
      </c>
      <c r="M3295" t="str">
        <f t="shared" si="1726"/>
        <v>0.00449401614881418-0.147010400107083i</v>
      </c>
      <c r="N3295" t="str">
        <f t="shared" si="1727"/>
        <v>-13.9444711212125i</v>
      </c>
      <c r="O3295" t="str">
        <f t="shared" si="1728"/>
        <v>0.191505512109296-0.981491537829928i</v>
      </c>
      <c r="P3295" t="str">
        <f t="shared" si="1729"/>
        <v>0.808494487890704+0.981491537829928i</v>
      </c>
      <c r="Q3295" t="str">
        <f t="shared" si="1730"/>
        <v>-0.808494487890704+12.9629795833826i</v>
      </c>
      <c r="R3295" t="str">
        <f t="shared" si="1731"/>
        <v>0.0715466971762667-0.0668318261717447i</v>
      </c>
      <c r="S3295" t="str">
        <f t="shared" si="1732"/>
        <v>1.44095051510885i</v>
      </c>
      <c r="T3295" t="str">
        <f t="shared" si="1733"/>
        <v>0.0963013543478407+0.103095250150478i</v>
      </c>
      <c r="U3295" t="str">
        <f t="shared" si="1734"/>
        <v>0.0000333333333333334-0.0000829359633831482i</v>
      </c>
      <c r="V3295" t="str">
        <f t="shared" si="1735"/>
        <v>6.66666666666667E-06-0.000829359633831482i</v>
      </c>
      <c r="W3295" t="str">
        <f t="shared" si="1736"/>
        <v>0.0000275610020212769-0.0000763611687858979i</v>
      </c>
      <c r="X3295" t="str">
        <f t="shared" si="1737"/>
        <v>0.0000276453975302221-0.0000762909406253022i</v>
      </c>
      <c r="Y3295" t="str">
        <f t="shared" si="1738"/>
        <v>0.009+8.55141520307142i</v>
      </c>
      <c r="Z3295" t="str">
        <f t="shared" si="1739"/>
        <v>-0.000107017164697582-0.000038907460784302i</v>
      </c>
      <c r="AA3295" t="str">
        <f t="shared" si="1740"/>
        <v>0.00148145005972308-1.40328745583586i</v>
      </c>
      <c r="AB3295" t="str">
        <f t="shared" si="1741"/>
        <v>0.454198838365876+0.486241789396355i</v>
      </c>
      <c r="AC3295" t="str">
        <f t="shared" si="1742"/>
        <v>1.07352377692233-0.0645867745025642i</v>
      </c>
      <c r="AD3295" t="str">
        <f t="shared" si="1743"/>
        <v>0.394413540963415+0.476669170099192i</v>
      </c>
      <c r="AE3295" t="str">
        <f t="shared" si="1744"/>
        <v>-0.0000236630318295185-0.0000663574124605971i</v>
      </c>
      <c r="AF3295" t="str">
        <f t="shared" si="1745"/>
        <v>-15.082141193882-0.261465154912725i</v>
      </c>
      <c r="AG3295" t="str">
        <f t="shared" si="1746"/>
        <v>1.00242354717883-0.00200102527460841i</v>
      </c>
      <c r="AH3295" t="str">
        <f t="shared" si="1747"/>
        <v>0.000336711496254227+0.00100523645252009i</v>
      </c>
      <c r="AI3295">
        <f t="shared" si="1748"/>
        <v>-59.492820058714891</v>
      </c>
      <c r="AJ3295">
        <f t="shared" si="1749"/>
        <v>71.481339549823232</v>
      </c>
      <c r="AK3295"/>
      <c r="AL3295"/>
      <c r="AM3295"/>
      <c r="AN3295"/>
    </row>
    <row r="3296" spans="1:40" x14ac:dyDescent="0.25">
      <c r="A3296"/>
      <c r="B3296">
        <f t="shared" si="1750"/>
        <v>1362000</v>
      </c>
      <c r="C3296" s="237" t="str">
        <f t="shared" si="1718"/>
        <v>-4.11991752911704E-08+0.00179810759155806i</v>
      </c>
      <c r="D3296" s="208" t="str">
        <f t="shared" si="1719"/>
        <v>-5.9570062728663+0.0137854915352785i</v>
      </c>
      <c r="E3296" t="str">
        <f t="shared" si="1720"/>
        <v>2870</v>
      </c>
      <c r="F3296" t="str">
        <f t="shared" si="1721"/>
        <v>0.777000777000777</v>
      </c>
      <c r="G3296" t="str">
        <f t="shared" si="1716"/>
        <v>0.777000777000777</v>
      </c>
      <c r="H3296" t="str">
        <f t="shared" si="1722"/>
        <v>9.12514803096413+0.275059100524765i</v>
      </c>
      <c r="I3296" t="str">
        <f t="shared" si="1723"/>
        <v>5348.56149273662i</v>
      </c>
      <c r="J3296" t="str">
        <f t="shared" si="1717"/>
        <v>-38721.5841522895+1170.094100643i</v>
      </c>
      <c r="K3296" t="str">
        <f t="shared" si="1724"/>
        <v>0.00417018345589322-0.138002669639236i</v>
      </c>
      <c r="L3296" t="str">
        <f t="shared" si="1725"/>
        <v>0.000317241841048068-0.00889998976832588i</v>
      </c>
      <c r="M3296" t="str">
        <f t="shared" si="1726"/>
        <v>0.00448742529694129-0.146902659407562i</v>
      </c>
      <c r="N3296" t="str">
        <f t="shared" si="1727"/>
        <v>-13.954716875159i</v>
      </c>
      <c r="O3296" t="str">
        <f t="shared" si="1728"/>
        <v>0.181439515649186-0.983402106038516i</v>
      </c>
      <c r="P3296" t="str">
        <f t="shared" si="1729"/>
        <v>0.818560484350814+0.983402106038516i</v>
      </c>
      <c r="Q3296" t="str">
        <f t="shared" si="1730"/>
        <v>-0.818560484350814+12.9713147691205i</v>
      </c>
      <c r="R3296" t="str">
        <f t="shared" si="1731"/>
        <v>0.0715463877678266-0.0676204028495i</v>
      </c>
      <c r="S3296" t="str">
        <f t="shared" si="1732"/>
        <v>1.44200925905823i</v>
      </c>
      <c r="T3296" t="str">
        <f t="shared" si="1733"/>
        <v>0.0975092470102265+0.103170553613376i</v>
      </c>
      <c r="U3296" t="str">
        <f t="shared" si="1734"/>
        <v>0.0000333333333333334-0.000082875070605334i</v>
      </c>
      <c r="V3296" t="str">
        <f t="shared" si="1735"/>
        <v>6.66666666666667E-06-0.000828750706053341i</v>
      </c>
      <c r="W3296" t="str">
        <f t="shared" si="1736"/>
        <v>0.0000275609399522298-0.0000763065179104773i</v>
      </c>
      <c r="X3296" t="str">
        <f t="shared" si="1737"/>
        <v>0.0000276451966533145-0.0000762363403456106i</v>
      </c>
      <c r="Y3296" t="str">
        <f t="shared" si="1738"/>
        <v>0.009+8.5576983883786i</v>
      </c>
      <c r="Z3296" t="str">
        <f t="shared" si="1739"/>
        <v>-0.000106862056662572-0.0000388784485527985i</v>
      </c>
      <c r="AA3296" t="str">
        <f t="shared" si="1740"/>
        <v>0.00147927538567235-1.40225712615373i</v>
      </c>
      <c r="AB3296" t="str">
        <f t="shared" si="1741"/>
        <v>0.459895782586875+0.486596953096853i</v>
      </c>
      <c r="AC3296" t="str">
        <f t="shared" si="1742"/>
        <v>1.07354613443828-0.0653763460355925i</v>
      </c>
      <c r="AD3296" t="str">
        <f t="shared" si="1743"/>
        <v>0.39930605463991+0.477578100700222i</v>
      </c>
      <c r="AE3296" t="str">
        <f t="shared" si="1744"/>
        <v>-0.0000241031706186214-0.0000665593779599695i</v>
      </c>
      <c r="AF3296" t="str">
        <f t="shared" si="1745"/>
        <v>-15.0821543038304-0.261273608989486i</v>
      </c>
      <c r="AG3296" t="str">
        <f t="shared" si="1746"/>
        <v>1.0024264062826-0.00202438831380387i</v>
      </c>
      <c r="AH3296" t="str">
        <f t="shared" si="1747"/>
        <v>0.00034326323138427+0.00100840443036378i</v>
      </c>
      <c r="AI3296">
        <f t="shared" si="1748"/>
        <v>-59.451154464541261</v>
      </c>
      <c r="AJ3296">
        <f t="shared" si="1749"/>
        <v>71.201305463169604</v>
      </c>
      <c r="AK3296"/>
      <c r="AL3296"/>
      <c r="AM3296"/>
      <c r="AN3296"/>
    </row>
    <row r="3297" spans="1:40" x14ac:dyDescent="0.25">
      <c r="A3297"/>
      <c r="B3297">
        <f t="shared" si="1750"/>
        <v>1363000</v>
      </c>
      <c r="C3297" s="237" t="str">
        <f t="shared" si="1718"/>
        <v>-4.11387437990906E-08+0.00179678836368596i</v>
      </c>
      <c r="D3297" s="208" t="str">
        <f t="shared" si="1719"/>
        <v>-5.957006272403+0.0137753774549257i</v>
      </c>
      <c r="E3297" t="str">
        <f t="shared" si="1720"/>
        <v>2870</v>
      </c>
      <c r="F3297" t="str">
        <f t="shared" si="1721"/>
        <v>0.777000777000777</v>
      </c>
      <c r="G3297" t="str">
        <f t="shared" si="1716"/>
        <v>0.777000777000777</v>
      </c>
      <c r="H3297" t="str">
        <f t="shared" si="1722"/>
        <v>9.12516111257153+0.274857720652039i</v>
      </c>
      <c r="I3297" t="str">
        <f t="shared" si="1723"/>
        <v>5352.48848355361i</v>
      </c>
      <c r="J3297" t="str">
        <f t="shared" si="1717"/>
        <v>-38778.4663835546+1170.95320057005i</v>
      </c>
      <c r="K3297" t="str">
        <f t="shared" si="1724"/>
        <v>0.00416407183303648-0.137901599754372i</v>
      </c>
      <c r="L3297" t="str">
        <f t="shared" si="1725"/>
        <v>0.000316777096172945-0.00889347661573226i</v>
      </c>
      <c r="M3297" t="str">
        <f t="shared" si="1726"/>
        <v>0.00448084892920943-0.146795076370104i</v>
      </c>
      <c r="N3297" t="str">
        <f t="shared" si="1727"/>
        <v>-13.9649626291055i</v>
      </c>
      <c r="O3297" t="str">
        <f t="shared" si="1728"/>
        <v>0.171354472656552-0.985209442048032i</v>
      </c>
      <c r="P3297" t="str">
        <f t="shared" si="1729"/>
        <v>0.828645527343448+0.985209442048032i</v>
      </c>
      <c r="Q3297" t="str">
        <f t="shared" si="1730"/>
        <v>-0.828645527343448+12.9797531870575i</v>
      </c>
      <c r="R3297" t="str">
        <f t="shared" si="1731"/>
        <v>0.0715362719207978-0.0684083685041729i</v>
      </c>
      <c r="S3297" t="str">
        <f t="shared" si="1732"/>
        <v>1.44306800300761i</v>
      </c>
      <c r="T3297" t="str">
        <f t="shared" si="1733"/>
        <v>0.0987179277263255+0.103231705063355i</v>
      </c>
      <c r="U3297" t="str">
        <f t="shared" si="1734"/>
        <v>0.0000333333333333335-0.0000828142671786245i</v>
      </c>
      <c r="V3297" t="str">
        <f t="shared" si="1735"/>
        <v>6.66666666666667E-06-0.000828142671786245i</v>
      </c>
      <c r="W3297" t="str">
        <f t="shared" si="1736"/>
        <v>0.0000275608778379444-0.0000762519482573483i</v>
      </c>
      <c r="X3297" t="str">
        <f t="shared" si="1737"/>
        <v>0.0000276449960367888-0.0000761818212127603i</v>
      </c>
      <c r="Y3297" t="str">
        <f t="shared" si="1738"/>
        <v>0.009+8.56398157368578i</v>
      </c>
      <c r="Z3297" t="str">
        <f t="shared" si="1739"/>
        <v>-0.000106707289890306-0.000038849479618159i</v>
      </c>
      <c r="AA3297" t="str">
        <f t="shared" si="1740"/>
        <v>0.0014771054965539-1.40122830836216i</v>
      </c>
      <c r="AB3297" t="str">
        <f t="shared" si="1741"/>
        <v>0.465596443610026+0.486885369783544i</v>
      </c>
      <c r="AC3297" t="str">
        <f t="shared" si="1742"/>
        <v>1.07355864236666-0.0661656057095402i</v>
      </c>
      <c r="AD3297" t="str">
        <f t="shared" si="1743"/>
        <v>0.404207430772082+0.478436835216173i</v>
      </c>
      <c r="AE3297" t="str">
        <f t="shared" si="1744"/>
        <v>-0.0000245448574129053-0.0000667559464129014i</v>
      </c>
      <c r="AF3297" t="str">
        <f t="shared" si="1745"/>
        <v>-15.0821673849745-0.261082343197113i</v>
      </c>
      <c r="AG3297" t="str">
        <f t="shared" si="1746"/>
        <v>1.00242900658531-0.00204776229782424i</v>
      </c>
      <c r="AH3297" t="str">
        <f t="shared" si="1747"/>
        <v>0.000349839790581069+0.00101149205450063i</v>
      </c>
      <c r="AI3297">
        <f t="shared" si="1748"/>
        <v>-59.410033689528689</v>
      </c>
      <c r="AJ3297">
        <f t="shared" si="1749"/>
        <v>70.921283536732801</v>
      </c>
      <c r="AK3297"/>
      <c r="AL3297"/>
      <c r="AM3297"/>
      <c r="AN3297"/>
    </row>
    <row r="3298" spans="1:40" x14ac:dyDescent="0.25">
      <c r="A3298"/>
      <c r="B3298">
        <f t="shared" si="1750"/>
        <v>1364000</v>
      </c>
      <c r="C3298" s="237" t="str">
        <f t="shared" si="1718"/>
        <v>-4.10784451721216E-08+0.00179547107016557i</v>
      </c>
      <c r="D3298" s="208" t="str">
        <f t="shared" si="1719"/>
        <v>-5.9570062719407+0.0137652782046027i</v>
      </c>
      <c r="E3298" t="str">
        <f t="shared" si="1720"/>
        <v>2870</v>
      </c>
      <c r="F3298" t="str">
        <f t="shared" si="1721"/>
        <v>0.777000777000777</v>
      </c>
      <c r="G3298" t="str">
        <f t="shared" si="1716"/>
        <v>0.777000777000777</v>
      </c>
      <c r="H3298" t="str">
        <f t="shared" si="1722"/>
        <v>9.12517416545784+0.274656635126818i</v>
      </c>
      <c r="I3298" t="str">
        <f t="shared" si="1723"/>
        <v>5356.4154743706i</v>
      </c>
      <c r="J3298" t="str">
        <f t="shared" si="1717"/>
        <v>-38835.3903632463+1171.81230049711i</v>
      </c>
      <c r="K3298" t="str">
        <f t="shared" si="1724"/>
        <v>0.00415797363185667-0.1378006776723i</v>
      </c>
      <c r="L3298" t="str">
        <f t="shared" si="1725"/>
        <v>0.000316313371364831-0.00888697297690859i</v>
      </c>
      <c r="M3298" t="str">
        <f t="shared" si="1726"/>
        <v>0.0044742870032215-0.146687650649209i</v>
      </c>
      <c r="N3298" t="str">
        <f t="shared" si="1727"/>
        <v>-13.975208383052i</v>
      </c>
      <c r="O3298" t="str">
        <f t="shared" si="1728"/>
        <v>0.161251441804298-0.986913356134182i</v>
      </c>
      <c r="P3298" t="str">
        <f t="shared" si="1729"/>
        <v>0.838748558195702+0.986913356134182i</v>
      </c>
      <c r="Q3298" t="str">
        <f t="shared" si="1730"/>
        <v>-0.838748558195702+12.9882950269178i</v>
      </c>
      <c r="R3298" t="str">
        <f t="shared" si="1731"/>
        <v>0.0715163651898465-0.0691955953051182i</v>
      </c>
      <c r="S3298" t="str">
        <f t="shared" si="1732"/>
        <v>1.444126746957i</v>
      </c>
      <c r="T3298" t="str">
        <f t="shared" si="1733"/>
        <v>0.0999272099517334+0.103278695815802i</v>
      </c>
      <c r="U3298" t="str">
        <f t="shared" si="1734"/>
        <v>0.0000333333333333332-0.0000827535529064989i</v>
      </c>
      <c r="V3298" t="str">
        <f t="shared" si="1735"/>
        <v>6.66666666666667E-06-0.000827535529064989i</v>
      </c>
      <c r="W3298" t="str">
        <f t="shared" si="1736"/>
        <v>0.0000275608156784212-0.000076197459647851i</v>
      </c>
      <c r="X3298" t="str">
        <f t="shared" si="1737"/>
        <v>0.0000276447956797498-0.0000761273830482584i</v>
      </c>
      <c r="Y3298" t="str">
        <f t="shared" si="1738"/>
        <v>0.009+8.57026475899296i</v>
      </c>
      <c r="Z3298" t="str">
        <f t="shared" si="1739"/>
        <v>-0.000106552863380363-0.000038820553882845i</v>
      </c>
      <c r="AA3298" t="str">
        <f t="shared" si="1740"/>
        <v>0.0014749403783402-1.40020099913576i</v>
      </c>
      <c r="AB3298" t="str">
        <f t="shared" si="1741"/>
        <v>0.471299941611236+0.487106998496036i</v>
      </c>
      <c r="AC3298" t="str">
        <f t="shared" si="1742"/>
        <v>1.07356131242754-0.0669544246735125i</v>
      </c>
      <c r="AD3298" t="str">
        <f t="shared" si="1743"/>
        <v>0.409117154165345+0.479245289692728i</v>
      </c>
      <c r="AE3298" t="str">
        <f t="shared" si="1744"/>
        <v>-0.0000249880366427268-0.0000669471124059837i</v>
      </c>
      <c r="AF3298" t="str">
        <f t="shared" si="1745"/>
        <v>-15.0821804373985-0.260891356922215i</v>
      </c>
      <c r="AG3298" t="str">
        <f t="shared" si="1746"/>
        <v>1.00243134822787-0.00207114459106513i</v>
      </c>
      <c r="AH3298" t="str">
        <f t="shared" si="1747"/>
        <v>0.000356440349219105+0.00101449923045158i</v>
      </c>
      <c r="AI3298">
        <f t="shared" si="1748"/>
        <v>-59.369450949900724</v>
      </c>
      <c r="AJ3298">
        <f t="shared" si="1749"/>
        <v>70.641273585740109</v>
      </c>
      <c r="AK3298"/>
      <c r="AL3298"/>
      <c r="AM3298"/>
      <c r="AN3298"/>
    </row>
    <row r="3299" spans="1:40" x14ac:dyDescent="0.25">
      <c r="A3299"/>
      <c r="B3299">
        <f t="shared" si="1750"/>
        <v>1365000</v>
      </c>
      <c r="C3299" s="237" t="str">
        <f t="shared" si="1718"/>
        <v>-4.10182790210576E-08+0.00179415570674558i</v>
      </c>
      <c r="D3299" s="208" t="str">
        <f t="shared" si="1719"/>
        <v>-5.95700627147943+0.0137551937517161i</v>
      </c>
      <c r="E3299" t="str">
        <f t="shared" si="1720"/>
        <v>2870</v>
      </c>
      <c r="F3299" t="str">
        <f t="shared" si="1721"/>
        <v>0.777000777000777</v>
      </c>
      <c r="G3299" t="str">
        <f t="shared" si="1716"/>
        <v>0.777000777000777</v>
      </c>
      <c r="H3299" t="str">
        <f t="shared" si="1722"/>
        <v>9.1251871897071+0.274455843304904i</v>
      </c>
      <c r="I3299" t="str">
        <f t="shared" si="1723"/>
        <v>5360.34246518758i</v>
      </c>
      <c r="J3299" t="str">
        <f t="shared" si="1717"/>
        <v>-38892.3560913647+1172.67140042416i</v>
      </c>
      <c r="K3299" t="str">
        <f t="shared" si="1724"/>
        <v>0.00415188881309336-0.137699903069328i</v>
      </c>
      <c r="L3299" t="str">
        <f t="shared" si="1725"/>
        <v>0.000315850663641912-0.00888047883105157i</v>
      </c>
      <c r="M3299" t="str">
        <f t="shared" si="1726"/>
        <v>0.00446773947673527-0.14658038190038i</v>
      </c>
      <c r="N3299" t="str">
        <f t="shared" si="1727"/>
        <v>-13.9854541369985i</v>
      </c>
      <c r="O3299" t="str">
        <f t="shared" si="1728"/>
        <v>0.151131483653597-0.988513669429342i</v>
      </c>
      <c r="P3299" t="str">
        <f t="shared" si="1729"/>
        <v>0.848868516346403+0.988513669429342i</v>
      </c>
      <c r="Q3299" t="str">
        <f t="shared" si="1730"/>
        <v>-0.848868516346403+12.9969404675692i</v>
      </c>
      <c r="R3299" t="str">
        <f t="shared" si="1731"/>
        <v>0.0714866851010441-0.0699819557484486i</v>
      </c>
      <c r="S3299" t="str">
        <f t="shared" si="1732"/>
        <v>1.44518549090638i</v>
      </c>
      <c r="T3299" t="str">
        <f t="shared" si="1733"/>
        <v>0.10113690707291+0.103311520101022i</v>
      </c>
      <c r="U3299" t="str">
        <f t="shared" si="1734"/>
        <v>0.0000333333333333333-0.0000826929275930144i</v>
      </c>
      <c r="V3299" t="str">
        <f t="shared" si="1735"/>
        <v>6.66666666666667E-06-0.000826929275930144i</v>
      </c>
      <c r="W3299" t="str">
        <f t="shared" si="1736"/>
        <v>0.0000275607534736619-0.0000761430519038514i</v>
      </c>
      <c r="X3299" t="str">
        <f t="shared" si="1737"/>
        <v>0.0000276445955813067-0.0000760730256741378i</v>
      </c>
      <c r="Y3299" t="str">
        <f t="shared" si="1738"/>
        <v>0.009+8.57654794430013i</v>
      </c>
      <c r="Z3299" t="str">
        <f t="shared" si="1739"/>
        <v>-0.00010639877613599-0.000038791671249614i</v>
      </c>
      <c r="AA3299" t="str">
        <f t="shared" si="1740"/>
        <v>0.00147278001705507-1.39917519515892i</v>
      </c>
      <c r="AB3299" t="str">
        <f t="shared" si="1741"/>
        <v>0.477005396440338+0.487261812021953i</v>
      </c>
      <c r="AC3299" t="str">
        <f t="shared" si="1742"/>
        <v>1.07355415833194-0.0677426743456909i</v>
      </c>
      <c r="AD3299" t="str">
        <f t="shared" si="1743"/>
        <v>0.414034708882273+0.480003385459614i</v>
      </c>
      <c r="AE3299" t="str">
        <f t="shared" si="1744"/>
        <v>-0.0000254326527754435-0.0000671328710669254i</v>
      </c>
      <c r="AF3299" t="str">
        <f t="shared" si="1745"/>
        <v>-15.0821934611865-0.260700649553188i</v>
      </c>
      <c r="AG3299" t="str">
        <f t="shared" si="1746"/>
        <v>1.00243343137751-0.00209453256185548i</v>
      </c>
      <c r="AH3299" t="str">
        <f t="shared" si="1747"/>
        <v>0.000363064083147504+0.00101742587163854i</v>
      </c>
      <c r="AI3299">
        <f t="shared" si="1748"/>
        <v>-59.329399613522156</v>
      </c>
      <c r="AJ3299">
        <f t="shared" si="1749"/>
        <v>70.361275424391721</v>
      </c>
      <c r="AK3299"/>
      <c r="AL3299"/>
      <c r="AM3299"/>
      <c r="AN3299"/>
    </row>
    <row r="3300" spans="1:40" x14ac:dyDescent="0.25">
      <c r="A3300"/>
      <c r="B3300">
        <f t="shared" si="1750"/>
        <v>1366000</v>
      </c>
      <c r="C3300" s="237" t="str">
        <f t="shared" si="1718"/>
        <v>-4.09582449581172E-08+0.00179284226918711i</v>
      </c>
      <c r="D3300" s="208" t="str">
        <f t="shared" si="1719"/>
        <v>-5.95700627101917+0.0137451240637678i</v>
      </c>
      <c r="E3300" t="str">
        <f t="shared" si="1720"/>
        <v>2870</v>
      </c>
      <c r="F3300" t="str">
        <f t="shared" si="1721"/>
        <v>0.777000777000777</v>
      </c>
      <c r="G3300" t="str">
        <f t="shared" si="1716"/>
        <v>0.777000777000777</v>
      </c>
      <c r="H3300" t="str">
        <f t="shared" si="1722"/>
        <v>9.12520018540297+0.274255344543975i</v>
      </c>
      <c r="I3300" t="str">
        <f t="shared" si="1723"/>
        <v>5364.26945600457i</v>
      </c>
      <c r="J3300" t="str">
        <f t="shared" si="1717"/>
        <v>-38949.3635679097+1173.5305003512i</v>
      </c>
      <c r="K3300" t="str">
        <f t="shared" si="1724"/>
        <v>0.0041458173376297-0.137599275622711i</v>
      </c>
      <c r="L3300" t="str">
        <f t="shared" si="1725"/>
        <v>0.000315388970033253-0.00887399415741833i</v>
      </c>
      <c r="M3300" t="str">
        <f t="shared" si="1726"/>
        <v>0.00446120630766295-0.146473269780129i</v>
      </c>
      <c r="N3300" t="str">
        <f t="shared" si="1727"/>
        <v>-13.9956998909451i</v>
      </c>
      <c r="O3300" t="str">
        <f t="shared" si="1728"/>
        <v>0.140995660542463-0.990010213941348i</v>
      </c>
      <c r="P3300" t="str">
        <f t="shared" si="1729"/>
        <v>0.859004339457537+0.990010213941348i</v>
      </c>
      <c r="Q3300" t="str">
        <f t="shared" si="1730"/>
        <v>-0.859004339457537+13.0056896770038i</v>
      </c>
      <c r="R3300" t="str">
        <f t="shared" si="1731"/>
        <v>0.0714472511441118-0.0707673226941606i</v>
      </c>
      <c r="S3300" t="str">
        <f t="shared" si="1732"/>
        <v>1.44624423485576i</v>
      </c>
      <c r="T3300" t="str">
        <f t="shared" si="1733"/>
        <v>0.102346832462607+0.103330175063463i</v>
      </c>
      <c r="U3300" t="str">
        <f t="shared" si="1734"/>
        <v>0.0000333333333333334-0.0000826323910428001i</v>
      </c>
      <c r="V3300" t="str">
        <f t="shared" si="1735"/>
        <v>6.66666666666667E-06-0.000826323910428001i</v>
      </c>
      <c r="W3300" t="str">
        <f t="shared" si="1736"/>
        <v>0.0000275606912236665-0.0000760887248477351i</v>
      </c>
      <c r="X3300" t="str">
        <f t="shared" si="1737"/>
        <v>0.0000276443957405704-0.0000760187489129504i</v>
      </c>
      <c r="Y3300" t="str">
        <f t="shared" si="1738"/>
        <v>0.009+8.58283112960731i</v>
      </c>
      <c r="Z3300" t="str">
        <f t="shared" si="1739"/>
        <v>-0.000106245027164075-0.0000387628316215146i</v>
      </c>
      <c r="AA3300" t="str">
        <f t="shared" si="1740"/>
        <v>0.00147062439877346-1.39815089312571i</v>
      </c>
      <c r="AB3300" t="str">
        <f t="shared" si="1741"/>
        <v>0.482711927882511+0.487349796893275i</v>
      </c>
      <c r="AC3300" t="str">
        <f t="shared" si="1742"/>
        <v>1.07353719577509-0.0685302264508827i</v>
      </c>
      <c r="AD3300" t="str">
        <f t="shared" si="1743"/>
        <v>0.418959578296715+0.480711049136142i</v>
      </c>
      <c r="AE3300" t="str">
        <f t="shared" si="1744"/>
        <v>-0.0000258786503205181-0.0000673132180632769i</v>
      </c>
      <c r="AF3300" t="str">
        <f t="shared" si="1745"/>
        <v>-15.0822064564221-0.260510220480207i</v>
      </c>
      <c r="AG3300" t="str">
        <f t="shared" si="1746"/>
        <v>1.0024352562278-0.00211792358271704i</v>
      </c>
      <c r="AH3300" t="str">
        <f t="shared" si="1747"/>
        <v>0.000369710168761304+0.00102027189936544i</v>
      </c>
      <c r="AI3300">
        <f t="shared" si="1748"/>
        <v>-59.289873195588605</v>
      </c>
      <c r="AJ3300">
        <f t="shared" si="1749"/>
        <v>70.08128886587906</v>
      </c>
      <c r="AK3300"/>
      <c r="AL3300"/>
      <c r="AM3300"/>
      <c r="AN3300"/>
    </row>
    <row r="3301" spans="1:40" x14ac:dyDescent="0.25">
      <c r="A3301"/>
      <c r="B3301">
        <f t="shared" si="1750"/>
        <v>1367000</v>
      </c>
      <c r="C3301" s="237" t="str">
        <f t="shared" si="1718"/>
        <v>-4.08983425969366E-08+0.00179153075326369i</v>
      </c>
      <c r="D3301" s="208" t="str">
        <f t="shared" si="1719"/>
        <v>-5.95700627055992+0.013735069108355i</v>
      </c>
      <c r="E3301" t="str">
        <f t="shared" si="1720"/>
        <v>2870</v>
      </c>
      <c r="F3301" t="str">
        <f t="shared" si="1721"/>
        <v>0.777000777000777</v>
      </c>
      <c r="G3301" t="str">
        <f t="shared" si="1716"/>
        <v>0.777000777000777</v>
      </c>
      <c r="H3301" t="str">
        <f t="shared" si="1722"/>
        <v>9.12521315262882+0.274055138203581i</v>
      </c>
      <c r="I3301" t="str">
        <f t="shared" si="1723"/>
        <v>5368.19644682156i</v>
      </c>
      <c r="J3301" t="str">
        <f t="shared" si="1717"/>
        <v>-39006.4127928813+1174.38960027826i</v>
      </c>
      <c r="K3301" t="str">
        <f t="shared" si="1724"/>
        <v>0.00413975916649165-0.13749879501064i</v>
      </c>
      <c r="L3301" t="str">
        <f t="shared" si="1725"/>
        <v>0.000314928287578761-0.00886751893532645i</v>
      </c>
      <c r="M3301" t="str">
        <f t="shared" si="1726"/>
        <v>0.00445468745407041-0.146366313945966i</v>
      </c>
      <c r="N3301" t="str">
        <f t="shared" si="1727"/>
        <v>-14.0059456448916i</v>
      </c>
      <c r="O3301" t="str">
        <f t="shared" si="1728"/>
        <v>0.130845036474616-0.991402832571078i</v>
      </c>
      <c r="P3301" t="str">
        <f t="shared" si="1729"/>
        <v>0.869154963525384+0.991402832571078i</v>
      </c>
      <c r="Q3301" t="str">
        <f t="shared" si="1730"/>
        <v>-0.869154963525384+13.0145428123205i</v>
      </c>
      <c r="R3301" t="str">
        <f t="shared" si="1731"/>
        <v>0.0713980847638205-0.071551569403i</v>
      </c>
      <c r="S3301" t="str">
        <f t="shared" si="1732"/>
        <v>1.44730297880514i</v>
      </c>
      <c r="T3301" t="str">
        <f t="shared" si="1733"/>
        <v>0.103556799535145+0.103334660759659i</v>
      </c>
      <c r="U3301" t="str">
        <f t="shared" si="1734"/>
        <v>0.0000333333333333334-0.0000825719430610571i</v>
      </c>
      <c r="V3301" t="str">
        <f t="shared" si="1735"/>
        <v>6.66666666666667E-06-0.000825719430610572i</v>
      </c>
      <c r="W3301" t="str">
        <f t="shared" si="1736"/>
        <v>0.000027560628928436-0.000076034478302408i</v>
      </c>
      <c r="X3301" t="str">
        <f t="shared" si="1737"/>
        <v>0.0000276441961566558-0.0000759645525877673i</v>
      </c>
      <c r="Y3301" t="str">
        <f t="shared" si="1738"/>
        <v>0.009+8.58911431491449i</v>
      </c>
      <c r="Z3301" t="str">
        <f t="shared" si="1739"/>
        <v>-0.000106091615475141-0.0000387340349018882i</v>
      </c>
      <c r="AA3301" t="str">
        <f t="shared" si="1740"/>
        <v>0.00146847350962127-1.39712808973987i</v>
      </c>
      <c r="AB3301" t="str">
        <f t="shared" si="1741"/>
        <v>0.48841865591899+0.487370953376642i</v>
      </c>
      <c r="AC3301" t="str">
        <f t="shared" si="1742"/>
        <v>1.07351044242893-0.0693169530578204i</v>
      </c>
      <c r="AD3301" t="str">
        <f t="shared" si="1743"/>
        <v>0.423891245147618+0.48136821263606i</v>
      </c>
      <c r="AE3301" t="str">
        <f t="shared" si="1744"/>
        <v>-0.0000263259738345749-0.0000674881496010932i</v>
      </c>
      <c r="AF3301" t="str">
        <f t="shared" si="1745"/>
        <v>-15.0822194231887-0.260320069095226i</v>
      </c>
      <c r="AG3301" t="str">
        <f t="shared" si="1746"/>
        <v>1.0024368229985-0.00214131503062134i</v>
      </c>
      <c r="AH3301" t="str">
        <f t="shared" si="1747"/>
        <v>0.000376377783072113+0.0010230372427988i</v>
      </c>
      <c r="AI3301">
        <f t="shared" si="1748"/>
        <v>-59.250865354470477</v>
      </c>
      <c r="AJ3301">
        <f t="shared" si="1749"/>
        <v>69.80131372241847</v>
      </c>
      <c r="AK3301"/>
      <c r="AL3301"/>
      <c r="AM3301"/>
      <c r="AN3301"/>
    </row>
    <row r="3302" spans="1:40" x14ac:dyDescent="0.25">
      <c r="A3302"/>
      <c r="B3302">
        <f t="shared" si="1750"/>
        <v>1368000</v>
      </c>
      <c r="C3302" s="237" t="str">
        <f t="shared" si="1718"/>
        <v>-4.08385715525637E-08+0.0017902211547612i</v>
      </c>
      <c r="D3302" s="208" t="str">
        <f t="shared" si="1719"/>
        <v>-5.95700627010167+0.0137250288531692i</v>
      </c>
      <c r="E3302" t="str">
        <f t="shared" si="1720"/>
        <v>2870</v>
      </c>
      <c r="F3302" t="str">
        <f t="shared" si="1721"/>
        <v>0.777000777000777</v>
      </c>
      <c r="G3302" t="str">
        <f t="shared" si="1716"/>
        <v>0.777000777000777</v>
      </c>
      <c r="H3302" t="str">
        <f t="shared" si="1722"/>
        <v>9.12522609146771+0.273855223645134i</v>
      </c>
      <c r="I3302" t="str">
        <f t="shared" si="1723"/>
        <v>5372.12343763855i</v>
      </c>
      <c r="J3302" t="str">
        <f t="shared" si="1717"/>
        <v>-39063.5037662795+1175.24870020531i</v>
      </c>
      <c r="K3302" t="str">
        <f t="shared" si="1724"/>
        <v>0.00413371426084714-0.137398460912245i</v>
      </c>
      <c r="L3302" t="str">
        <f t="shared" si="1725"/>
        <v>0.000314468613329125-0.00886105314415346i</v>
      </c>
      <c r="M3302" t="str">
        <f t="shared" si="1726"/>
        <v>0.00444818287417627-0.146259514056398i</v>
      </c>
      <c r="N3302" t="str">
        <f t="shared" si="1727"/>
        <v>-14.0161913988381i</v>
      </c>
      <c r="O3302" t="str">
        <f t="shared" si="1728"/>
        <v>0.120680677007213-0.992691379129022i</v>
      </c>
      <c r="P3302" t="str">
        <f t="shared" si="1729"/>
        <v>0.879319322992787+0.992691379129022i</v>
      </c>
      <c r="Q3302" t="str">
        <f t="shared" si="1730"/>
        <v>-0.879319322992787+13.0235000197091i</v>
      </c>
      <c r="R3302" t="str">
        <f t="shared" si="1731"/>
        <v>0.071339209350554-0.0723345695731645i</v>
      </c>
      <c r="S3302" t="str">
        <f t="shared" si="1732"/>
        <v>1.44836172275452i</v>
      </c>
      <c r="T3302" t="str">
        <f t="shared" si="1733"/>
        <v>0.104766621801695+0.103324980154914i</v>
      </c>
      <c r="U3302" t="str">
        <f t="shared" si="1734"/>
        <v>0.0000333333333333333-0.0000825115834535559i</v>
      </c>
      <c r="V3302" t="str">
        <f t="shared" si="1735"/>
        <v>6.66666666666667E-06-0.000825115834535559i</v>
      </c>
      <c r="W3302" t="str">
        <f t="shared" si="1736"/>
        <v>0.0000275605665879711-0.0000759803120912935i</v>
      </c>
      <c r="X3302" t="str">
        <f t="shared" si="1737"/>
        <v>0.0000276439968286809-0.000075910436522177i</v>
      </c>
      <c r="Y3302" t="str">
        <f t="shared" si="1738"/>
        <v>0.009+8.59539750022167i</v>
      </c>
      <c r="Z3302" t="str">
        <f t="shared" si="1739"/>
        <v>-0.000105938540083323-0.0000387052809943674i</v>
      </c>
      <c r="AA3302" t="str">
        <f t="shared" si="1740"/>
        <v>0.00146632733577507-1.39610678171482i</v>
      </c>
      <c r="AB3302" t="str">
        <f t="shared" si="1741"/>
        <v>0.494124700987799+0.48732529545771i</v>
      </c>
      <c r="AC3302" t="str">
        <f t="shared" si="1742"/>
        <v>1.07347391793368-0.0701027266163306i</v>
      </c>
      <c r="AD3302" t="str">
        <f t="shared" si="1743"/>
        <v>0.42882919159335+0.481974813171982i</v>
      </c>
      <c r="AE3302" t="str">
        <f t="shared" si="1744"/>
        <v>-0.0000267745679264821-0.0000676576624235805i</v>
      </c>
      <c r="AF3302" t="str">
        <f t="shared" si="1745"/>
        <v>-15.0822323615694-0.260130194791965i</v>
      </c>
      <c r="AG3302" t="str">
        <f t="shared" si="1746"/>
        <v>1.00243813193549-0.00216470428724812i</v>
      </c>
      <c r="AH3302" t="str">
        <f t="shared" si="1747"/>
        <v>0.000383066103779089+0.00102572183894793i</v>
      </c>
      <c r="AI3302">
        <f t="shared" si="1748"/>
        <v>-59.21236988770162</v>
      </c>
      <c r="AJ3302">
        <f t="shared" si="1749"/>
        <v>69.521349805255468</v>
      </c>
      <c r="AK3302"/>
      <c r="AL3302"/>
      <c r="AM3302"/>
      <c r="AN3302"/>
    </row>
    <row r="3303" spans="1:40" x14ac:dyDescent="0.25">
      <c r="A3303"/>
      <c r="B3303">
        <f t="shared" si="1750"/>
        <v>1369000</v>
      </c>
      <c r="C3303" s="237" t="str">
        <f t="shared" si="1718"/>
        <v>-4.0778931441452E-08+0.00178891346947786i</v>
      </c>
      <c r="D3303" s="208" t="str">
        <f t="shared" si="1719"/>
        <v>-5.95700626964443+0.0137150032659969i</v>
      </c>
      <c r="E3303" t="str">
        <f t="shared" si="1720"/>
        <v>2870</v>
      </c>
      <c r="F3303" t="str">
        <f t="shared" si="1721"/>
        <v>0.777000777000777</v>
      </c>
      <c r="G3303" t="str">
        <f t="shared" si="1716"/>
        <v>0.777000777000777</v>
      </c>
      <c r="H3303" t="str">
        <f t="shared" si="1722"/>
        <v>9.12523900200244+0.273655600231899i</v>
      </c>
      <c r="I3303" t="str">
        <f t="shared" si="1723"/>
        <v>5376.05042845553i</v>
      </c>
      <c r="J3303" t="str">
        <f t="shared" si="1717"/>
        <v>-39120.6364881043+1176.10780013236i</v>
      </c>
      <c r="K3303" t="str">
        <f t="shared" si="1724"/>
        <v>0.00412768258200575-0.137298273007588i</v>
      </c>
      <c r="L3303" t="str">
        <f t="shared" si="1725"/>
        <v>0.000314009944345777-0.00885459676333689i</v>
      </c>
      <c r="M3303" t="str">
        <f t="shared" si="1726"/>
        <v>0.00444169252635153-0.146152869770925i</v>
      </c>
      <c r="N3303" t="str">
        <f t="shared" si="1727"/>
        <v>-14.0264371527846i</v>
      </c>
      <c r="O3303" t="str">
        <f t="shared" si="1728"/>
        <v>0.110503649139368-0.993875718350581i</v>
      </c>
      <c r="P3303" t="str">
        <f t="shared" si="1729"/>
        <v>0.889496350860632+0.993875718350581i</v>
      </c>
      <c r="Q3303" t="str">
        <f t="shared" si="1730"/>
        <v>-0.889496350860632+13.032561434434i</v>
      </c>
      <c r="R3303" t="str">
        <f t="shared" si="1731"/>
        <v>0.0712706502300529-0.0731161973766757i</v>
      </c>
      <c r="S3303" t="str">
        <f t="shared" si="1732"/>
        <v>1.44942046670391i</v>
      </c>
      <c r="T3303" t="str">
        <f t="shared" si="1733"/>
        <v>0.105976112925316+0.103301139118734i</v>
      </c>
      <c r="U3303" t="str">
        <f t="shared" si="1734"/>
        <v>0.0000333333333333333-0.000082451312026636i</v>
      </c>
      <c r="V3303" t="str">
        <f t="shared" si="1735"/>
        <v>6.66666666666667E-06-0.00082451312026636i</v>
      </c>
      <c r="W3303" t="str">
        <f t="shared" si="1736"/>
        <v>0.0000275605042022726-0.0000759262260383321i</v>
      </c>
      <c r="X3303" t="str">
        <f t="shared" si="1737"/>
        <v>0.000027643797755767-0.0000758564005402851i</v>
      </c>
      <c r="Y3303" t="str">
        <f t="shared" si="1738"/>
        <v>0.009+8.60168068552885i</v>
      </c>
      <c r="Z3303" t="str">
        <f t="shared" si="1739"/>
        <v>-0.000105785800006362-0.0000386765698028743i</v>
      </c>
      <c r="AA3303" t="str">
        <f t="shared" si="1740"/>
        <v>0.00146418586346191-1.39508696577353i</v>
      </c>
      <c r="AB3303" t="str">
        <f t="shared" si="1741"/>
        <v>0.499829184243333+0.487212850819608i</v>
      </c>
      <c r="AC3303" t="str">
        <f t="shared" si="1742"/>
        <v>1.07342764388867-0.0708874199941956i</v>
      </c>
      <c r="AD3303" t="str">
        <f t="shared" si="1743"/>
        <v>0.433772899265605+0.482530793259195i</v>
      </c>
      <c r="AE3303" t="str">
        <f t="shared" si="1744"/>
        <v>-0.0000272243772623653-0.0000678217538096695i</v>
      </c>
      <c r="AF3303" t="str">
        <f t="shared" si="1745"/>
        <v>-15.0822452716469-0.259940596965902i</v>
      </c>
      <c r="AG3303" t="str">
        <f t="shared" si="1746"/>
        <v>1.00243918331075-0.00218808873924033i</v>
      </c>
      <c r="AH3303" t="str">
        <f t="shared" si="1747"/>
        <v>0.000389774309338921+0.00102832563264424i</v>
      </c>
      <c r="AI3303">
        <f t="shared" si="1748"/>
        <v>-59.174380728113682</v>
      </c>
      <c r="AJ3303">
        <f t="shared" si="1749"/>
        <v>69.24139692469592</v>
      </c>
      <c r="AK3303"/>
      <c r="AL3303"/>
      <c r="AM3303"/>
      <c r="AN3303"/>
    </row>
    <row r="3304" spans="1:40" x14ac:dyDescent="0.25">
      <c r="A3304"/>
      <c r="B3304">
        <f t="shared" si="1750"/>
        <v>1370000</v>
      </c>
      <c r="C3304" s="237" t="str">
        <f t="shared" si="1718"/>
        <v>-4.07194218814541E-08+0.00178760769322412i</v>
      </c>
      <c r="D3304" s="208" t="str">
        <f t="shared" si="1719"/>
        <v>-5.9570062691882+0.0137049923147183i</v>
      </c>
      <c r="E3304" t="str">
        <f t="shared" si="1720"/>
        <v>2870</v>
      </c>
      <c r="F3304" t="str">
        <f t="shared" si="1721"/>
        <v>0.777000777000777</v>
      </c>
      <c r="G3304" t="str">
        <f t="shared" si="1716"/>
        <v>0.777000777000777</v>
      </c>
      <c r="H3304" t="str">
        <f t="shared" si="1722"/>
        <v>9.12525188431546+0.273456267328997i</v>
      </c>
      <c r="I3304" t="str">
        <f t="shared" si="1723"/>
        <v>5379.97741927252i</v>
      </c>
      <c r="J3304" t="str">
        <f t="shared" si="1717"/>
        <v>-39177.8109583558+1176.96690005941i</v>
      </c>
      <c r="K3304" t="str">
        <f t="shared" si="1724"/>
        <v>0.00412166409141796-0.137198230977664i</v>
      </c>
      <c r="L3304" t="str">
        <f t="shared" si="1725"/>
        <v>0.000313552277700846-0.00884814977237389i</v>
      </c>
      <c r="M3304" t="str">
        <f t="shared" si="1726"/>
        <v>0.00443521636911881-0.146046380750038i</v>
      </c>
      <c r="N3304" t="str">
        <f t="shared" si="1727"/>
        <v>-14.0366829067311i</v>
      </c>
      <c r="O3304" t="str">
        <f t="shared" si="1728"/>
        <v>0.100315021200063-0.994955725910269i</v>
      </c>
      <c r="P3304" t="str">
        <f t="shared" si="1729"/>
        <v>0.899684978799937+0.994955725910269i</v>
      </c>
      <c r="Q3304" t="str">
        <f t="shared" si="1730"/>
        <v>-0.899684978799937+13.0417271808208i</v>
      </c>
      <c r="R3304" t="str">
        <f t="shared" si="1731"/>
        <v>0.0711924346523293-0.0738963274954951i</v>
      </c>
      <c r="S3304" t="str">
        <f t="shared" si="1732"/>
        <v>1.45047921065329i</v>
      </c>
      <c r="T3304" t="str">
        <f t="shared" si="1733"/>
        <v>0.107185086775843+0.103263146418997i</v>
      </c>
      <c r="U3304" t="str">
        <f t="shared" si="1734"/>
        <v>0.0000333333333333334-0.0000823911285872006i</v>
      </c>
      <c r="V3304" t="str">
        <f t="shared" si="1735"/>
        <v>6.66666666666667E-06-0.000823911285872006i</v>
      </c>
      <c r="W3304" t="str">
        <f t="shared" si="1736"/>
        <v>0.0000275604417713415-0.0000758722199679771i</v>
      </c>
      <c r="X3304" t="str">
        <f t="shared" si="1737"/>
        <v>0.0000276435989370388-0.0000758024444667088i</v>
      </c>
      <c r="Y3304" t="str">
        <f t="shared" si="1738"/>
        <v>0.009+8.60796387083603i</v>
      </c>
      <c r="Z3304" t="str">
        <f t="shared" si="1739"/>
        <v>-0.000105633394265574-0.0000386479012316204i</v>
      </c>
      <c r="AA3304" t="str">
        <f t="shared" si="1740"/>
        <v>0.00146204907895908-1.39406863864858i</v>
      </c>
      <c r="AB3304" t="str">
        <f t="shared" si="1741"/>
        <v>0.50553122781523+0.48703366081544i</v>
      </c>
      <c r="AC3304" t="str">
        <f t="shared" si="1742"/>
        <v>1.07337164384224-0.0716709065137768i</v>
      </c>
      <c r="AD3304" t="str">
        <f t="shared" si="1743"/>
        <v>0.438721849323453+0.483036100718957i</v>
      </c>
      <c r="AE3304" t="str">
        <f t="shared" si="1744"/>
        <v>-0.0000276753465706129-0.0000679804215725579i</v>
      </c>
      <c r="AF3304" t="str">
        <f t="shared" si="1745"/>
        <v>-15.0822581535037-0.259751275014279i</v>
      </c>
      <c r="AG3304" t="str">
        <f t="shared" si="1746"/>
        <v>1.00243997742225-0.00221146577845898i</v>
      </c>
      <c r="AH3304" t="str">
        <f t="shared" si="1747"/>
        <v>0.000396501579035706+0.00103084857652018i</v>
      </c>
      <c r="AI3304">
        <f t="shared" si="1748"/>
        <v>-59.136891940104064</v>
      </c>
      <c r="AJ3304">
        <f t="shared" si="1749"/>
        <v>68.961454890128294</v>
      </c>
      <c r="AK3304"/>
      <c r="AL3304"/>
      <c r="AM3304"/>
      <c r="AN3304"/>
    </row>
    <row r="3305" spans="1:40" x14ac:dyDescent="0.25">
      <c r="A3305"/>
      <c r="B3305">
        <f t="shared" si="1750"/>
        <v>1371000</v>
      </c>
      <c r="C3305" s="237" t="str">
        <f t="shared" si="1718"/>
        <v>-4.06600424918156E-08+0.00178630382182268i</v>
      </c>
      <c r="D3305" s="208" t="str">
        <f t="shared" si="1719"/>
        <v>-5.95700626873295+0.0136949959673072i</v>
      </c>
      <c r="E3305" t="str">
        <f t="shared" si="1720"/>
        <v>2870</v>
      </c>
      <c r="F3305" t="str">
        <f t="shared" si="1721"/>
        <v>0.777000777000777</v>
      </c>
      <c r="G3305" t="str">
        <f t="shared" si="1716"/>
        <v>0.777000777000777</v>
      </c>
      <c r="H3305" t="str">
        <f t="shared" si="1722"/>
        <v>9.12526473848892+0.273257224303383i</v>
      </c>
      <c r="I3305" t="str">
        <f t="shared" si="1723"/>
        <v>5383.90441008951i</v>
      </c>
      <c r="J3305" t="str">
        <f t="shared" si="1717"/>
        <v>-39235.0271770338+1177.82599998646i</v>
      </c>
      <c r="K3305" t="str">
        <f t="shared" si="1724"/>
        <v>0.00411565875067457-0.137098334504392i</v>
      </c>
      <c r="L3305" t="str">
        <f t="shared" si="1725"/>
        <v>0.000313095610477102-0.00884171215082098i</v>
      </c>
      <c r="M3305" t="str">
        <f t="shared" si="1726"/>
        <v>0.00442875436115167-0.145940046655213i</v>
      </c>
      <c r="N3305" t="str">
        <f t="shared" si="1727"/>
        <v>-14.0469286606777i</v>
      </c>
      <c r="O3305" t="str">
        <f t="shared" si="1728"/>
        <v>0.0901158627358851-0.995931288434783i</v>
      </c>
      <c r="P3305" t="str">
        <f t="shared" si="1729"/>
        <v>0.909884137264115+0.995931288434783i</v>
      </c>
      <c r="Q3305" t="str">
        <f t="shared" si="1730"/>
        <v>-0.909884137264115+13.0509973722429i</v>
      </c>
      <c r="R3305" t="str">
        <f t="shared" si="1731"/>
        <v>0.0711045917797792-0.0746748351573446i</v>
      </c>
      <c r="S3305" t="str">
        <f t="shared" si="1732"/>
        <v>1.45153795460267i</v>
      </c>
      <c r="T3305" t="str">
        <f t="shared" si="1733"/>
        <v>0.108393357484584+0.103211013714879i</v>
      </c>
      <c r="U3305" t="str">
        <f t="shared" si="1734"/>
        <v>0.0000333333333333334-0.000082331032942717i</v>
      </c>
      <c r="V3305" t="str">
        <f t="shared" si="1735"/>
        <v>6.66666666666667E-06-0.00082331032942717i</v>
      </c>
      <c r="W3305" t="str">
        <f t="shared" si="1736"/>
        <v>0.0000275603792951782-0.0000758182937051943i</v>
      </c>
      <c r="X3305" t="str">
        <f t="shared" si="1737"/>
        <v>0.0000276434003716235-0.0000757485681265773i</v>
      </c>
      <c r="Y3305" t="str">
        <f t="shared" si="1738"/>
        <v>0.009+8.61424705614321i</v>
      </c>
      <c r="Z3305" t="str">
        <f t="shared" si="1739"/>
        <v>-0.000105481321885849-0.0000386192751851038i</v>
      </c>
      <c r="AA3305" t="str">
        <f t="shared" si="1740"/>
        <v>0.00145991696859392-1.39305179708206i</v>
      </c>
      <c r="AB3305" t="str">
        <f t="shared" si="1741"/>
        <v>0.511229955066349+0.486787780434924i</v>
      </c>
      <c r="AC3305" t="str">
        <f t="shared" si="1742"/>
        <v>1.07330594328091-0.0724530599883689i</v>
      </c>
      <c r="AD3305" t="str">
        <f t="shared" si="1743"/>
        <v>0.443675522507452+0.483490688681214i</v>
      </c>
      <c r="AE3305" t="str">
        <f t="shared" si="1744"/>
        <v>-0.0000281274206468658-0.000068133664058204i</v>
      </c>
      <c r="AF3305" t="str">
        <f t="shared" si="1745"/>
        <v>-15.0822710072219-0.259562228336076i</v>
      </c>
      <c r="AG3305" t="str">
        <f t="shared" si="1746"/>
        <v>1.00244051459383-0.00223483280223695i</v>
      </c>
      <c r="AH3305" t="str">
        <f t="shared" si="1747"/>
        <v>0.000403247093050625+0.00103329063098765i</v>
      </c>
      <c r="AI3305">
        <f t="shared" si="1748"/>
        <v>-59.099897716033396</v>
      </c>
      <c r="AJ3305">
        <f t="shared" si="1749"/>
        <v>68.681523510039511</v>
      </c>
      <c r="AK3305"/>
      <c r="AL3305"/>
      <c r="AM3305"/>
      <c r="AN3305"/>
    </row>
    <row r="3306" spans="1:40" x14ac:dyDescent="0.25">
      <c r="A3306"/>
      <c r="B3306">
        <f t="shared" si="1750"/>
        <v>1372000</v>
      </c>
      <c r="C3306" s="237" t="str">
        <f t="shared" si="1718"/>
        <v>-4.06007928931699E-08+0.00178500185110842i</v>
      </c>
      <c r="D3306" s="208" t="str">
        <f t="shared" si="1719"/>
        <v>-5.95700626827871+0.0136850141918312i</v>
      </c>
      <c r="E3306" t="str">
        <f t="shared" si="1720"/>
        <v>2870</v>
      </c>
      <c r="F3306" t="str">
        <f t="shared" si="1721"/>
        <v>0.777000777000777</v>
      </c>
      <c r="G3306" t="str">
        <f t="shared" si="1716"/>
        <v>0.777000777000777</v>
      </c>
      <c r="H3306" t="str">
        <f t="shared" si="1722"/>
        <v>9.12527756460472+0.273058470523857i</v>
      </c>
      <c r="I3306" t="str">
        <f t="shared" si="1723"/>
        <v>5387.83140090649i</v>
      </c>
      <c r="J3306" t="str">
        <f t="shared" si="1717"/>
        <v>-39292.2851441385+1178.68509991351i</v>
      </c>
      <c r="K3306" t="str">
        <f t="shared" si="1724"/>
        <v>0.00410966652150599-0.136998583270614i</v>
      </c>
      <c r="L3306" t="str">
        <f t="shared" si="1725"/>
        <v>0.000312639939767922-0.00883528387829403i</v>
      </c>
      <c r="M3306" t="str">
        <f t="shared" si="1726"/>
        <v>0.00442230646127391-0.145833867148908i</v>
      </c>
      <c r="N3306" t="str">
        <f t="shared" si="1727"/>
        <v>-14.0571744146242i</v>
      </c>
      <c r="O3306" t="str">
        <f t="shared" si="1728"/>
        <v>0.0799072443991633-0.996802303514861i</v>
      </c>
      <c r="P3306" t="str">
        <f t="shared" si="1729"/>
        <v>0.920092755600837+0.996802303514861i</v>
      </c>
      <c r="Q3306" t="str">
        <f t="shared" si="1730"/>
        <v>-0.920092755600837+13.0603721111093i</v>
      </c>
      <c r="R3306" t="str">
        <f t="shared" si="1731"/>
        <v>0.0710071526744953-0.0754515961711587i</v>
      </c>
      <c r="S3306" t="str">
        <f t="shared" si="1732"/>
        <v>1.45259669855205i</v>
      </c>
      <c r="T3306" t="str">
        <f t="shared" si="1733"/>
        <v>0.109600739498708+0.103144755548553i</v>
      </c>
      <c r="U3306" t="str">
        <f t="shared" si="1734"/>
        <v>0.0000333333333333332-0.0000822710249012131i</v>
      </c>
      <c r="V3306" t="str">
        <f t="shared" si="1735"/>
        <v>6.66666666666667E-06-0.000822710249012131i</v>
      </c>
      <c r="W3306" t="str">
        <f t="shared" si="1736"/>
        <v>0.0000275603167737835-0.0000757644470754595i</v>
      </c>
      <c r="X3306" t="str">
        <f t="shared" si="1737"/>
        <v>0.0000276432020586521-0.00007569477134553i</v>
      </c>
      <c r="Y3306" t="str">
        <f t="shared" si="1738"/>
        <v>0.009+8.62053024145039i</v>
      </c>
      <c r="Z3306" t="str">
        <f t="shared" si="1739"/>
        <v>-0.000105329581895627-0.0000385906915681098i</v>
      </c>
      <c r="AA3306" t="str">
        <f t="shared" si="1740"/>
        <v>0.00145778951874356-1.39203643782557i</v>
      </c>
      <c r="AB3306" t="str">
        <f t="shared" si="1741"/>
        <v>0.516924490849285+0.486475278265237i</v>
      </c>
      <c r="AC3306" t="str">
        <f t="shared" si="1742"/>
        <v>1.07323056961763-0.0732337547582092i</v>
      </c>
      <c r="AD3306" t="str">
        <f t="shared" si="1743"/>
        <v>0.44863339919352+0.483894515586845i</v>
      </c>
      <c r="AE3306" t="str">
        <f t="shared" si="1744"/>
        <v>-0.0000285805443589556-0.0000682814801437791i</v>
      </c>
      <c r="AF3306" t="str">
        <f t="shared" si="1745"/>
        <v>-15.0822838328834-0.259373456332026i</v>
      </c>
      <c r="AG3306" t="str">
        <f t="shared" si="1746"/>
        <v>1.0024407951752-0.00225818721363073i</v>
      </c>
      <c r="AH3306" t="str">
        <f t="shared" si="1747"/>
        <v>0.000410010032530813+0.00103565176421574i</v>
      </c>
      <c r="AI3306">
        <f t="shared" si="1748"/>
        <v>-59.063392372749661</v>
      </c>
      <c r="AJ3306">
        <f t="shared" si="1749"/>
        <v>68.40160259205031</v>
      </c>
      <c r="AK3306"/>
      <c r="AL3306"/>
      <c r="AM3306"/>
      <c r="AN3306"/>
    </row>
    <row r="3307" spans="1:40" x14ac:dyDescent="0.25">
      <c r="A3307"/>
      <c r="B3307">
        <f t="shared" si="1750"/>
        <v>1373000</v>
      </c>
      <c r="C3307" s="237" t="str">
        <f t="shared" si="1718"/>
        <v>-4.05416727075305E-08+0.00178370177692833i</v>
      </c>
      <c r="D3307" s="208" t="str">
        <f t="shared" si="1719"/>
        <v>-5.95700626782545+0.0136750469564505i</v>
      </c>
      <c r="E3307" t="str">
        <f t="shared" si="1720"/>
        <v>2870</v>
      </c>
      <c r="F3307" t="str">
        <f t="shared" si="1721"/>
        <v>0.777000777000777</v>
      </c>
      <c r="G3307" t="str">
        <f t="shared" si="1716"/>
        <v>0.777000777000777</v>
      </c>
      <c r="H3307" t="str">
        <f t="shared" si="1722"/>
        <v>9.12529036274439+0.272860005361039i</v>
      </c>
      <c r="I3307" t="str">
        <f t="shared" si="1723"/>
        <v>5391.75839172348i</v>
      </c>
      <c r="J3307" t="str">
        <f t="shared" si="1717"/>
        <v>-39349.5848596698+1179.54419984057i</v>
      </c>
      <c r="K3307" t="str">
        <f t="shared" si="1724"/>
        <v>0.00410368736578183-0.136898976960094i</v>
      </c>
      <c r="L3307" t="str">
        <f t="shared" si="1725"/>
        <v>0.000312185262677231-0.00882886493446779i</v>
      </c>
      <c r="M3307" t="str">
        <f t="shared" si="1726"/>
        <v>0.00441587262845906-0.145727841894562i</v>
      </c>
      <c r="N3307" t="str">
        <f t="shared" si="1727"/>
        <v>-14.0674201685707i</v>
      </c>
      <c r="O3307" t="str">
        <f t="shared" si="1728"/>
        <v>0.0696902378349686-0.997568679716091i</v>
      </c>
      <c r="P3307" t="str">
        <f t="shared" si="1729"/>
        <v>0.930309762165031+0.997568679716091i</v>
      </c>
      <c r="Q3307" t="str">
        <f t="shared" si="1730"/>
        <v>-0.930309762165031+13.0698514888546i</v>
      </c>
      <c r="R3307" t="str">
        <f t="shared" si="1731"/>
        <v>0.0709001502847802-0.0762264869622661i</v>
      </c>
      <c r="S3307" t="str">
        <f t="shared" si="1732"/>
        <v>1.45365544250143i</v>
      </c>
      <c r="T3307" t="str">
        <f t="shared" si="1733"/>
        <v>0.110807047635462+0.10306438933564i</v>
      </c>
      <c r="U3307" t="str">
        <f t="shared" si="1734"/>
        <v>0.0000333333333333333-0.0000822111042712779i</v>
      </c>
      <c r="V3307" t="str">
        <f t="shared" si="1735"/>
        <v>6.66666666666667E-06-0.000822111042712779i</v>
      </c>
      <c r="W3307" t="str">
        <f t="shared" si="1736"/>
        <v>0.0000275602542071587-0.0000757106799047579i</v>
      </c>
      <c r="X3307" t="str">
        <f t="shared" si="1737"/>
        <v>0.0000276430039972592-0.0000756410539497146i</v>
      </c>
      <c r="Y3307" t="str">
        <f t="shared" si="1738"/>
        <v>0.009+8.62681342675757i</v>
      </c>
      <c r="Z3307" t="str">
        <f t="shared" si="1739"/>
        <v>-0.000105178173326886-0.0000385621502857103i</v>
      </c>
      <c r="AA3307" t="str">
        <f t="shared" si="1740"/>
        <v>0.00145566671583474-1.39102255764017i</v>
      </c>
      <c r="AB3307" t="str">
        <f t="shared" si="1741"/>
        <v>0.522613961762082+0.48609623644598i</v>
      </c>
      <c r="AC3307" t="str">
        <f t="shared" si="1742"/>
        <v>1.07314555217934-0.0740128657262366i</v>
      </c>
      <c r="AD3307" t="str">
        <f t="shared" si="1743"/>
        <v>0.453594959447197+0.484247545189283i</v>
      </c>
      <c r="AE3307" t="str">
        <f t="shared" si="1744"/>
        <v>-0.0000290346626518636-0.0000684238692360807i</v>
      </c>
      <c r="AF3307" t="str">
        <f t="shared" si="1745"/>
        <v>-15.0822966305698-0.259184958404588i</v>
      </c>
      <c r="AG3307" t="str">
        <f t="shared" si="1746"/>
        <v>1.00244081954177-0.0022815264216728i</v>
      </c>
      <c r="AH3307" t="str">
        <f t="shared" si="1747"/>
        <v>0.000416789579658629+0.00103793195210814i</v>
      </c>
      <c r="AI3307">
        <f t="shared" si="1748"/>
        <v>-59.027370348228281</v>
      </c>
      <c r="AJ3307">
        <f t="shared" si="1749"/>
        <v>68.121691942918289</v>
      </c>
      <c r="AK3307"/>
      <c r="AL3307"/>
      <c r="AM3307"/>
      <c r="AN3307"/>
    </row>
    <row r="3308" spans="1:40" x14ac:dyDescent="0.25">
      <c r="A3308"/>
      <c r="B3308">
        <f t="shared" si="1750"/>
        <v>1374000</v>
      </c>
      <c r="C3308" s="237" t="str">
        <f t="shared" si="1718"/>
        <v>-4.04826815582865E-08+0.00178240359514151i</v>
      </c>
      <c r="D3308" s="208" t="str">
        <f t="shared" si="1719"/>
        <v>-5.95700626737319+0.0136650942294182i</v>
      </c>
      <c r="E3308" t="str">
        <f t="shared" si="1720"/>
        <v>2870</v>
      </c>
      <c r="F3308" t="str">
        <f t="shared" si="1721"/>
        <v>0.777000777000777</v>
      </c>
      <c r="G3308" t="str">
        <f t="shared" si="1716"/>
        <v>0.777000777000777</v>
      </c>
      <c r="H3308" t="str">
        <f t="shared" si="1722"/>
        <v>9.12530313298925+0.27266182818738i</v>
      </c>
      <c r="I3308" t="str">
        <f t="shared" si="1723"/>
        <v>5395.68538254047i</v>
      </c>
      <c r="J3308" t="str">
        <f t="shared" si="1717"/>
        <v>-39406.9263236277+1180.40329976761i</v>
      </c>
      <c r="K3308" t="str">
        <f t="shared" si="1724"/>
        <v>0.00409772124550999-0.136799515257512i</v>
      </c>
      <c r="L3308" t="str">
        <f t="shared" si="1725"/>
        <v>0.000311731576319468-0.0088224552990759i</v>
      </c>
      <c r="M3308" t="str">
        <f t="shared" si="1726"/>
        <v>0.00440945282182946-0.145621970556588i</v>
      </c>
      <c r="N3308" t="str">
        <f t="shared" si="1727"/>
        <v>-14.0776659225172i</v>
      </c>
      <c r="O3308" t="str">
        <f t="shared" si="1728"/>
        <v>0.0594659155690282-0.998230336588474i</v>
      </c>
      <c r="P3308" t="str">
        <f t="shared" si="1729"/>
        <v>0.940534084430972+0.998230336588474i</v>
      </c>
      <c r="Q3308" t="str">
        <f t="shared" si="1730"/>
        <v>-0.940534084430972+13.0794355859287i</v>
      </c>
      <c r="R3308" t="str">
        <f t="shared" si="1731"/>
        <v>0.0707836194308931-0.0769993846071308i</v>
      </c>
      <c r="S3308" t="str">
        <f t="shared" si="1732"/>
        <v>1.45471418645082i</v>
      </c>
      <c r="T3308" t="str">
        <f t="shared" si="1733"/>
        <v>0.112012097135976+0.102969935354456i</v>
      </c>
      <c r="U3308" t="str">
        <f t="shared" si="1734"/>
        <v>0.0000333333333333333-0.0000821512708620559i</v>
      </c>
      <c r="V3308" t="str">
        <f t="shared" si="1735"/>
        <v>6.66666666666667E-06-0.000821512708620559i</v>
      </c>
      <c r="W3308" t="str">
        <f t="shared" si="1736"/>
        <v>0.000027560191595304-0.0000756569920195806i</v>
      </c>
      <c r="X3308" t="str">
        <f t="shared" si="1737"/>
        <v>0.0000276428061865813-0.0000755874157657847i</v>
      </c>
      <c r="Y3308" t="str">
        <f t="shared" si="1738"/>
        <v>0.009+8.63309661206475i</v>
      </c>
      <c r="Z3308" t="str">
        <f t="shared" si="1739"/>
        <v>-0.000105027095215124-0.0000385336512432593i</v>
      </c>
      <c r="AA3308" t="str">
        <f t="shared" si="1740"/>
        <v>0.00145354854634358-1.39001015329635i</v>
      </c>
      <c r="AB3308" t="str">
        <f t="shared" si="1741"/>
        <v>0.528297496401998+0.485650750618461i</v>
      </c>
      <c r="AC3308" t="str">
        <f t="shared" si="1742"/>
        <v>1.07305092219362-0.0747902683934327i</v>
      </c>
      <c r="AD3308" t="str">
        <f t="shared" si="1743"/>
        <v>0.458559683077505+0.484549746555659i</v>
      </c>
      <c r="AE3308" t="str">
        <f t="shared" si="1744"/>
        <v>-0.0000294897205526127-0.0000685608312698935i</v>
      </c>
      <c r="AF3308" t="str">
        <f t="shared" si="1745"/>
        <v>-15.0823094003624-0.258996733957962i</v>
      </c>
      <c r="AG3308" t="str">
        <f t="shared" si="1746"/>
        <v>1.00244058809463-0.00230484784162107i</v>
      </c>
      <c r="AH3308" t="str">
        <f t="shared" si="1747"/>
        <v>0.000423584917719872+0.00104013117827982i</v>
      </c>
      <c r="AI3308">
        <f t="shared" si="1748"/>
        <v>-58.991826198330131</v>
      </c>
      <c r="AJ3308">
        <f t="shared" si="1749"/>
        <v>67.841791368571052</v>
      </c>
      <c r="AK3308"/>
      <c r="AL3308"/>
      <c r="AM3308"/>
      <c r="AN3308"/>
    </row>
    <row r="3309" spans="1:40" x14ac:dyDescent="0.25">
      <c r="A3309"/>
      <c r="B3309">
        <f t="shared" si="1750"/>
        <v>1375000</v>
      </c>
      <c r="C3309" s="237" t="str">
        <f t="shared" si="1718"/>
        <v>-4.04238190701958E-08+0.00178110730161911i</v>
      </c>
      <c r="D3309" s="208" t="str">
        <f t="shared" si="1719"/>
        <v>-5.9570062669219+0.0136551559790798i</v>
      </c>
      <c r="E3309" t="str">
        <f t="shared" si="1720"/>
        <v>2870</v>
      </c>
      <c r="F3309" t="str">
        <f t="shared" si="1721"/>
        <v>0.777000777000777</v>
      </c>
      <c r="G3309" t="str">
        <f t="shared" si="1716"/>
        <v>0.777000777000777</v>
      </c>
      <c r="H3309" t="str">
        <f t="shared" si="1722"/>
        <v>9.12531587542023+0.272463938377142i</v>
      </c>
      <c r="I3309" t="str">
        <f t="shared" si="1723"/>
        <v>5399.61237335746i</v>
      </c>
      <c r="J3309" t="str">
        <f t="shared" si="1717"/>
        <v>-39464.3095360122+1181.26239969466i</v>
      </c>
      <c r="K3309" t="str">
        <f t="shared" si="1724"/>
        <v>0.00409176812283645-0.136700197848459i</v>
      </c>
      <c r="L3309" t="str">
        <f t="shared" si="1725"/>
        <v>0.000311278877819537-0.00881605495191061i</v>
      </c>
      <c r="M3309" t="str">
        <f t="shared" si="1726"/>
        <v>0.00440304700065599-0.14551625280037i</v>
      </c>
      <c r="N3309" t="str">
        <f t="shared" si="1727"/>
        <v>-14.0879116764637i</v>
      </c>
      <c r="O3309" t="str">
        <f t="shared" si="1728"/>
        <v>0.0492353508950267-0.998787204674871i</v>
      </c>
      <c r="P3309" t="str">
        <f t="shared" si="1729"/>
        <v>0.950764649104973+0.998787204674871i</v>
      </c>
      <c r="Q3309" t="str">
        <f t="shared" si="1730"/>
        <v>-0.950764649104973+13.0891244717888i</v>
      </c>
      <c r="R3309" t="str">
        <f t="shared" si="1731"/>
        <v>0.0706575967900194-0.0777701668677402i</v>
      </c>
      <c r="S3309" t="str">
        <f t="shared" si="1732"/>
        <v>1.4557729304002i</v>
      </c>
      <c r="T3309" t="str">
        <f t="shared" si="1733"/>
        <v>0.113215703718763+0.102861416734042i</v>
      </c>
      <c r="U3309" t="str">
        <f t="shared" si="1734"/>
        <v>0.0000333333333333334-0.0000820915244832473i</v>
      </c>
      <c r="V3309" t="str">
        <f t="shared" si="1735"/>
        <v>6.66666666666667E-06-0.000820915244832473i</v>
      </c>
      <c r="W3309" t="str">
        <f t="shared" si="1736"/>
        <v>0.0000275601289382205-0.0000756033832469234i</v>
      </c>
      <c r="X3309" t="str">
        <f t="shared" si="1737"/>
        <v>0.0000276426086257591-0.0000755338566208975i</v>
      </c>
      <c r="Y3309" t="str">
        <f t="shared" si="1738"/>
        <v>0.009+8.63937979737193i</v>
      </c>
      <c r="Z3309" t="str">
        <f t="shared" si="1739"/>
        <v>-0.000104876346599346-0.0000385051943463962i</v>
      </c>
      <c r="AA3309" t="str">
        <f t="shared" si="1740"/>
        <v>0.00145143499679534-1.38899922157399i</v>
      </c>
      <c r="AB3309" t="str">
        <f t="shared" si="1741"/>
        <v>0.533974225617839+0.485138929869242i</v>
      </c>
      <c r="AC3309" t="str">
        <f t="shared" si="1742"/>
        <v>1.07294671277469-0.0755658388938251i</v>
      </c>
      <c r="AD3309" t="str">
        <f t="shared" si="1743"/>
        <v>0.463527049690896+0.484801094067329i</v>
      </c>
      <c r="AE3309" t="str">
        <f t="shared" si="1744"/>
        <v>-0.0000299456631751465-0.0000686923667063069i</v>
      </c>
      <c r="AF3309" t="str">
        <f t="shared" si="1745"/>
        <v>-15.0823221423421-0.258808782398062i</v>
      </c>
      <c r="AG3309" t="str">
        <f t="shared" si="1746"/>
        <v>1.00244010126041-0.00232814889520752i</v>
      </c>
      <c r="AH3309" t="str">
        <f t="shared" si="1747"/>
        <v>0.000430395231171898+0.00104224943403319i</v>
      </c>
      <c r="AI3309">
        <f t="shared" si="1748"/>
        <v>-58.956754593668748</v>
      </c>
      <c r="AJ3309">
        <f t="shared" si="1749"/>
        <v>67.561900674126889</v>
      </c>
      <c r="AK3309"/>
      <c r="AL3309"/>
      <c r="AM3309"/>
      <c r="AN3309"/>
    </row>
    <row r="3310" spans="1:40" x14ac:dyDescent="0.25">
      <c r="A3310"/>
      <c r="B3310">
        <f t="shared" si="1750"/>
        <v>1376000</v>
      </c>
      <c r="C3310" s="237" t="str">
        <f t="shared" si="1718"/>
        <v>-4.03650848693795E-08+0.00177981289224426i</v>
      </c>
      <c r="D3310" s="208" t="str">
        <f t="shared" si="1719"/>
        <v>-5.95700626647161+0.0136452321738727i</v>
      </c>
      <c r="E3310" t="str">
        <f t="shared" si="1720"/>
        <v>2870</v>
      </c>
      <c r="F3310" t="str">
        <f t="shared" si="1721"/>
        <v>0.777000777000777</v>
      </c>
      <c r="G3310" t="str">
        <f t="shared" si="1716"/>
        <v>0.777000777000777</v>
      </c>
      <c r="H3310" t="str">
        <f t="shared" si="1722"/>
        <v>9.12532859011806+0.272266335306402i</v>
      </c>
      <c r="I3310" t="str">
        <f t="shared" si="1723"/>
        <v>5403.53936417444i</v>
      </c>
      <c r="J3310" t="str">
        <f t="shared" si="1717"/>
        <v>-39521.7344968234+1182.12149962172i</v>
      </c>
      <c r="K3310" t="str">
        <f t="shared" si="1724"/>
        <v>0.00408582796004432-0.136601024419438i</v>
      </c>
      <c r="L3310" t="str">
        <f t="shared" si="1725"/>
        <v>0.000310827164312749-0.00880966387282242i</v>
      </c>
      <c r="M3310" t="str">
        <f t="shared" si="1726"/>
        <v>0.00439665512435707-0.14541068829226i</v>
      </c>
      <c r="N3310" t="str">
        <f t="shared" si="1727"/>
        <v>-14.0981574304103i</v>
      </c>
      <c r="O3310" t="str">
        <f t="shared" si="1728"/>
        <v>0.0389996177618433-0.999239225518309i</v>
      </c>
      <c r="P3310" t="str">
        <f t="shared" si="1729"/>
        <v>0.961000382238157+0.999239225518309i</v>
      </c>
      <c r="Q3310" t="str">
        <f t="shared" si="1730"/>
        <v>-0.961000382238157+13.098918204892i</v>
      </c>
      <c r="R3310" t="str">
        <f t="shared" si="1731"/>
        <v>0.0705221208804885-0.0785387122255898i</v>
      </c>
      <c r="S3310" t="str">
        <f t="shared" si="1732"/>
        <v>1.45683167434958i</v>
      </c>
      <c r="T3310" t="str">
        <f t="shared" si="1733"/>
        <v>0.114417683632866+0.102738859441006i</v>
      </c>
      <c r="U3310" t="str">
        <f t="shared" si="1734"/>
        <v>0.0000333333333333334-0.0000820318649451055i</v>
      </c>
      <c r="V3310" t="str">
        <f t="shared" si="1735"/>
        <v>6.66666666666667E-06-0.000820318649451055i</v>
      </c>
      <c r="W3310" t="str">
        <f t="shared" si="1736"/>
        <v>0.0000275600662359087-0.0000755498534142848i</v>
      </c>
      <c r="X3310" t="str">
        <f t="shared" si="1737"/>
        <v>0.0000276424113139356-0.0000754803763427132i</v>
      </c>
      <c r="Y3310" t="str">
        <f t="shared" si="1738"/>
        <v>0.009+8.64566298267911i</v>
      </c>
      <c r="Z3310" t="str">
        <f t="shared" si="1739"/>
        <v>-0.000104725926522047-0.0000384767795010413i</v>
      </c>
      <c r="AA3310" t="str">
        <f t="shared" si="1740"/>
        <v>0.00144932605376426-1.38798975926233i</v>
      </c>
      <c r="AB3310" t="str">
        <f t="shared" si="1741"/>
        <v>0.539643282760615+0.484560896668077i</v>
      </c>
      <c r="AC3310" t="str">
        <f t="shared" si="1742"/>
        <v>1.07283295890849-0.076339454029117i</v>
      </c>
      <c r="AD3310" t="str">
        <f t="shared" si="1743"/>
        <v>0.468496538745302+0.485001567419972i</v>
      </c>
      <c r="AE3310" t="str">
        <f t="shared" si="1744"/>
        <v>-0.0000304024357251959-0.0000688184765310053i</v>
      </c>
      <c r="AF3310" t="str">
        <f t="shared" si="1745"/>
        <v>-15.0823348565897-0.258621103132529i</v>
      </c>
      <c r="AG3310" t="str">
        <f t="shared" si="1746"/>
        <v>1.00243935949122-0.00235142701088638i</v>
      </c>
      <c r="AH3310" t="str">
        <f t="shared" si="1747"/>
        <v>0.000437219705711525+0.00104428671833393i</v>
      </c>
      <c r="AI3310">
        <f t="shared" si="1748"/>
        <v>-58.922150316581181</v>
      </c>
      <c r="AJ3310">
        <f t="shared" si="1749"/>
        <v>67.28201966391228</v>
      </c>
      <c r="AK3310"/>
      <c r="AL3310"/>
      <c r="AM3310"/>
      <c r="AN3310"/>
    </row>
    <row r="3311" spans="1:40" x14ac:dyDescent="0.25">
      <c r="A3311"/>
      <c r="B3311">
        <f t="shared" si="1750"/>
        <v>1377000</v>
      </c>
      <c r="C3311" s="237" t="str">
        <f t="shared" si="1718"/>
        <v>-4.03064785833154E-08+0.00177852036291208i</v>
      </c>
      <c r="D3311" s="208" t="str">
        <f t="shared" si="1719"/>
        <v>-5.9570062660223+0.013635322782326i</v>
      </c>
      <c r="E3311" t="str">
        <f t="shared" si="1720"/>
        <v>2870</v>
      </c>
      <c r="F3311" t="str">
        <f t="shared" si="1721"/>
        <v>0.777000777000777</v>
      </c>
      <c r="G3311" t="str">
        <f t="shared" si="1716"/>
        <v>0.777000777000777</v>
      </c>
      <c r="H3311" t="str">
        <f t="shared" si="1722"/>
        <v>9.12534127716311+0.272069018353032i</v>
      </c>
      <c r="I3311" t="str">
        <f t="shared" si="1723"/>
        <v>5407.46635499143i</v>
      </c>
      <c r="J3311" t="str">
        <f t="shared" si="1717"/>
        <v>-39579.2012060611+1182.98059954877i</v>
      </c>
      <c r="K3311" t="str">
        <f t="shared" si="1724"/>
        <v>0.00407990071955342-0.13650199465786i</v>
      </c>
      <c r="L3311" t="str">
        <f t="shared" si="1725"/>
        <v>0.000310376432944798-0.00880328204172012i</v>
      </c>
      <c r="M3311" t="str">
        <f t="shared" si="1726"/>
        <v>0.00439027715249822-0.14530527669958i</v>
      </c>
      <c r="N3311" t="str">
        <f t="shared" si="1727"/>
        <v>-14.1084031843568i</v>
      </c>
      <c r="O3311" t="str">
        <f t="shared" si="1728"/>
        <v>0.0287597906612174-0.99958635166809i</v>
      </c>
      <c r="P3311" t="str">
        <f t="shared" si="1729"/>
        <v>0.971240209338783+0.99958635166809i</v>
      </c>
      <c r="Q3311" t="str">
        <f t="shared" si="1730"/>
        <v>-0.971240209338783+13.1088168326887i</v>
      </c>
      <c r="R3311" t="str">
        <f t="shared" si="1731"/>
        <v>0.0703772320452535-0.0793048999152025i</v>
      </c>
      <c r="S3311" t="str">
        <f t="shared" si="1732"/>
        <v>1.45789041829896i</v>
      </c>
      <c r="T3311" t="str">
        <f t="shared" si="1733"/>
        <v>0.115617853710532+0.102602292265178i</v>
      </c>
      <c r="U3311" t="str">
        <f t="shared" si="1734"/>
        <v>0.0000333333333333333-0.0000819722920584346i</v>
      </c>
      <c r="V3311" t="str">
        <f t="shared" si="1735"/>
        <v>6.66666666666667E-06-0.000819722920584346i</v>
      </c>
      <c r="W3311" t="str">
        <f t="shared" si="1736"/>
        <v>0.0000275600034883695-0.0000754964023496644i</v>
      </c>
      <c r="X3311" t="str">
        <f t="shared" si="1737"/>
        <v>0.0000276422142502577-0.0000754269747593917i</v>
      </c>
      <c r="Y3311" t="str">
        <f t="shared" si="1738"/>
        <v>0.009+8.65194616798629i</v>
      </c>
      <c r="Z3311" t="str">
        <f t="shared" si="1739"/>
        <v>-0.000104575834029197-0.0000384484066133971i</v>
      </c>
      <c r="AA3311" t="str">
        <f t="shared" si="1740"/>
        <v>0.00144722170387328-1.38698176315996i</v>
      </c>
      <c r="AB3311" t="str">
        <f t="shared" si="1741"/>
        <v>0.545303803931983+0.483916786800256i</v>
      </c>
      <c r="AC3311" t="str">
        <f t="shared" si="1742"/>
        <v>1.07270969743716-0.0771109913028708i</v>
      </c>
      <c r="AD3311" t="str">
        <f t="shared" si="1743"/>
        <v>0.473467629603819+0.485151151623027i</v>
      </c>
      <c r="AE3311" t="str">
        <f t="shared" si="1744"/>
        <v>-0.0000308599835050862-0.0000689391622524923i</v>
      </c>
      <c r="AF3311" t="str">
        <f t="shared" si="1745"/>
        <v>-15.0823475431854-0.258433695570706i</v>
      </c>
      <c r="AG3311" t="str">
        <f t="shared" si="1746"/>
        <v>1.00243836326455-0.00237467962407944i</v>
      </c>
      <c r="AH3311" t="str">
        <f t="shared" si="1747"/>
        <v>0.000444057528342098+0.00104624303778595i</v>
      </c>
      <c r="AI3311">
        <f t="shared" si="1748"/>
        <v>-58.888008258204145</v>
      </c>
      <c r="AJ3311">
        <f t="shared" si="1749"/>
        <v>67.002148141495013</v>
      </c>
      <c r="AK3311"/>
      <c r="AL3311"/>
      <c r="AM3311"/>
      <c r="AN3311"/>
    </row>
    <row r="3312" spans="1:40" x14ac:dyDescent="0.25">
      <c r="A3312"/>
      <c r="B3312">
        <f t="shared" si="1750"/>
        <v>1378000</v>
      </c>
      <c r="C3312" s="237" t="str">
        <f t="shared" si="1718"/>
        <v>-4.02479998408329E-08+0.00177722970952958i</v>
      </c>
      <c r="D3312" s="208" t="str">
        <f t="shared" si="1719"/>
        <v>-5.95700626557396+0.0136254277730601i</v>
      </c>
      <c r="E3312" t="str">
        <f t="shared" si="1720"/>
        <v>2870</v>
      </c>
      <c r="F3312" t="str">
        <f t="shared" si="1721"/>
        <v>0.777000777000777</v>
      </c>
      <c r="G3312" t="str">
        <f t="shared" si="1716"/>
        <v>0.777000777000777</v>
      </c>
      <c r="H3312" t="str">
        <f t="shared" si="1722"/>
        <v>9.12535393663549+0.271871986896705i</v>
      </c>
      <c r="I3312" t="str">
        <f t="shared" si="1723"/>
        <v>5411.39334580842i</v>
      </c>
      <c r="J3312" t="str">
        <f t="shared" si="1717"/>
        <v>-39636.7096637255+1183.83969947581i</v>
      </c>
      <c r="K3312" t="str">
        <f t="shared" si="1724"/>
        <v>0.00407398636391958-0.136403108252036i</v>
      </c>
      <c r="L3312" t="str">
        <f t="shared" si="1725"/>
        <v>0.000309926680871703-0.00879690943857043i</v>
      </c>
      <c r="M3312" t="str">
        <f t="shared" si="1726"/>
        <v>0.00438391304479128-0.145200017690606i</v>
      </c>
      <c r="N3312" t="str">
        <f t="shared" si="1727"/>
        <v>-14.1186489383033i</v>
      </c>
      <c r="O3312" t="str">
        <f t="shared" si="1728"/>
        <v>0.0185169445143454-0.999828546684807i</v>
      </c>
      <c r="P3312" t="str">
        <f t="shared" si="1729"/>
        <v>0.981483055485655+0.999828546684807i</v>
      </c>
      <c r="Q3312" t="str">
        <f t="shared" si="1730"/>
        <v>-0.981483055485655+13.1188203916185i</v>
      </c>
      <c r="R3312" t="str">
        <f t="shared" si="1731"/>
        <v>0.0702229724346271-0.0800686099572773i</v>
      </c>
      <c r="S3312" t="str">
        <f t="shared" si="1732"/>
        <v>1.45894916224834i</v>
      </c>
      <c r="T3312" t="str">
        <f t="shared" si="1733"/>
        <v>0.116816031419559+0.102451746804087i</v>
      </c>
      <c r="U3312" t="str">
        <f t="shared" si="1734"/>
        <v>0.0000333333333333333-0.0000819128056345898i</v>
      </c>
      <c r="V3312" t="str">
        <f t="shared" si="1735"/>
        <v>6.66666666666667E-06-0.000819128056345898i</v>
      </c>
      <c r="W3312" t="str">
        <f t="shared" si="1736"/>
        <v>0.0000275599406956038-0.0000754430298815625i</v>
      </c>
      <c r="X3312" t="str">
        <f t="shared" si="1737"/>
        <v>0.000027642017433875-0.0000753736516995941i</v>
      </c>
      <c r="Y3312" t="str">
        <f t="shared" si="1738"/>
        <v>0.009+8.65822935329347i</v>
      </c>
      <c r="Z3312" t="str">
        <f t="shared" si="1739"/>
        <v>-0.00010442606817023-0.0000384200755899461i</v>
      </c>
      <c r="AA3312" t="str">
        <f t="shared" si="1740"/>
        <v>0.0014451219337939-1.38597523007474i</v>
      </c>
      <c r="AB3312" t="str">
        <f t="shared" si="1741"/>
        <v>0.550954928231131+0.483206749293392i</v>
      </c>
      <c r="AC3312" t="str">
        <f t="shared" si="1742"/>
        <v>1.07257696704259-0.0778803289543283i</v>
      </c>
      <c r="AD3312" t="str">
        <f t="shared" si="1743"/>
        <v>0.47843980158886+0.485249836998699i</v>
      </c>
      <c r="AE3312" t="str">
        <f t="shared" si="1744"/>
        <v>-0.0000313182519185707-0.0000690544259003021i</v>
      </c>
      <c r="AF3312" t="str">
        <f t="shared" si="1745"/>
        <v>-15.0823602022095-0.258246559123645i</v>
      </c>
      <c r="AG3312" t="str">
        <f t="shared" si="1746"/>
        <v>1.00243711308315-0.0023979041774224i</v>
      </c>
      <c r="AH3312" t="str">
        <f t="shared" si="1747"/>
        <v>0.000450907887440997+0.00104811840660638i</v>
      </c>
      <c r="AI3312">
        <f t="shared" si="1748"/>
        <v>-58.854323415641161</v>
      </c>
      <c r="AJ3312">
        <f t="shared" si="1749"/>
        <v>66.722285909689958</v>
      </c>
      <c r="AK3312"/>
      <c r="AL3312"/>
      <c r="AM3312"/>
      <c r="AN3312"/>
    </row>
    <row r="3313" spans="1:40" x14ac:dyDescent="0.25">
      <c r="A3313"/>
      <c r="B3313">
        <f t="shared" si="1750"/>
        <v>1379000</v>
      </c>
      <c r="C3313" s="237" t="str">
        <f t="shared" si="1718"/>
        <v>-4.01896482721066E-08+0.00177594092801565i</v>
      </c>
      <c r="D3313" s="208" t="str">
        <f t="shared" si="1719"/>
        <v>-5.95700626512659+0.0136155471147867i</v>
      </c>
      <c r="E3313" t="str">
        <f t="shared" si="1720"/>
        <v>2870</v>
      </c>
      <c r="F3313" t="str">
        <f t="shared" si="1721"/>
        <v>0.777000777000777</v>
      </c>
      <c r="G3313" t="str">
        <f t="shared" si="1716"/>
        <v>0.777000777000777</v>
      </c>
      <c r="H3313" t="str">
        <f t="shared" si="1722"/>
        <v>9.125366568615+0.271675240318886i</v>
      </c>
      <c r="I3313" t="str">
        <f t="shared" si="1723"/>
        <v>5415.32033662541i</v>
      </c>
      <c r="J3313" t="str">
        <f t="shared" si="1717"/>
        <v>-39694.2598698165+1184.69879940287i</v>
      </c>
      <c r="K3313" t="str">
        <f t="shared" si="1724"/>
        <v>0.00406808485583433-0.136304364891181i</v>
      </c>
      <c r="L3313" t="str">
        <f t="shared" si="1725"/>
        <v>0.000309477905259759-0.00879054604339775i</v>
      </c>
      <c r="M3313" t="str">
        <f t="shared" si="1726"/>
        <v>0.00437756276109409-0.145094910934579i</v>
      </c>
      <c r="N3313" t="str">
        <f t="shared" si="1727"/>
        <v>-14.1288946922498i</v>
      </c>
      <c r="O3313" t="str">
        <f t="shared" si="1728"/>
        <v>0.00827215455945354-0.999965785144144i</v>
      </c>
      <c r="P3313" t="str">
        <f t="shared" si="1729"/>
        <v>0.991727845440546+0.999965785144144i</v>
      </c>
      <c r="Q3313" t="str">
        <f t="shared" si="1730"/>
        <v>-0.991727845440546+13.1289289071057i</v>
      </c>
      <c r="R3313" t="str">
        <f t="shared" si="1731"/>
        <v>0.0700593859883161-0.0808297231913012i</v>
      </c>
      <c r="S3313" t="str">
        <f t="shared" si="1732"/>
        <v>1.46000790619772i</v>
      </c>
      <c r="T3313" t="str">
        <f t="shared" si="1733"/>
        <v>0.118012034915073+0.102287257446299i</v>
      </c>
      <c r="U3313" t="str">
        <f t="shared" si="1734"/>
        <v>0.0000333333333333334-0.0000818534054854713i</v>
      </c>
      <c r="V3313" t="str">
        <f t="shared" si="1735"/>
        <v>6.66666666666667E-06-0.000818534054854713i</v>
      </c>
      <c r="W3313" t="str">
        <f t="shared" si="1736"/>
        <v>0.0000275598778576124-0.0000753897358389751i</v>
      </c>
      <c r="X3313" t="str">
        <f t="shared" si="1737"/>
        <v>0.0000276418208639403-0.0000753204069924762i</v>
      </c>
      <c r="Y3313" t="str">
        <f t="shared" si="1738"/>
        <v>0.009+8.66451253860065i</v>
      </c>
      <c r="Z3313" t="str">
        <f t="shared" si="1739"/>
        <v>-0.000104276627998022-0.0000383917863374496i</v>
      </c>
      <c r="AA3313" t="str">
        <f t="shared" si="1740"/>
        <v>0.00144302673024591-1.38497015682379i</v>
      </c>
      <c r="AB3313" t="str">
        <f t="shared" si="1741"/>
        <v>0.556595797998984+0.482430946338835i</v>
      </c>
      <c r="AC3313" t="str">
        <f t="shared" si="1742"/>
        <v>1.07243480822942-0.0786473459917312i</v>
      </c>
      <c r="AD3313" t="str">
        <f t="shared" si="1743"/>
        <v>0.483412534035764+0.485297619180362i</v>
      </c>
      <c r="AE3313" t="str">
        <f t="shared" si="1744"/>
        <v>-0.0000317771864755831-0.0000691642700231426i</v>
      </c>
      <c r="AF3313" t="str">
        <f t="shared" si="1745"/>
        <v>-15.0823728337416-0.258059693204099i</v>
      </c>
      <c r="AG3313" t="str">
        <f t="shared" si="1746"/>
        <v>1.00243560947496-0.00242109812100774i</v>
      </c>
      <c r="AH3313" t="str">
        <f t="shared" si="1747"/>
        <v>0.000457769972825927+0.00104991284659939i</v>
      </c>
      <c r="AI3313">
        <f t="shared" si="1748"/>
        <v>-58.821090889230348</v>
      </c>
      <c r="AJ3313">
        <f t="shared" si="1749"/>
        <v>66.442432770591921</v>
      </c>
      <c r="AK3313"/>
      <c r="AL3313"/>
      <c r="AM3313"/>
      <c r="AN3313"/>
    </row>
    <row r="3314" spans="1:40" x14ac:dyDescent="0.25">
      <c r="A3314"/>
      <c r="B3314">
        <f t="shared" si="1750"/>
        <v>1380000</v>
      </c>
      <c r="C3314" s="237" t="str">
        <f t="shared" si="1718"/>
        <v>-4.01314235086503E-08+0.00177465401430101i</v>
      </c>
      <c r="D3314" s="208" t="str">
        <f t="shared" si="1719"/>
        <v>-5.9570062646802+0.0136056807763077i</v>
      </c>
      <c r="E3314" t="str">
        <f t="shared" si="1720"/>
        <v>2870</v>
      </c>
      <c r="F3314" t="str">
        <f t="shared" si="1721"/>
        <v>0.777000777000777</v>
      </c>
      <c r="G3314" t="str">
        <f t="shared" si="1716"/>
        <v>0.777000777000777</v>
      </c>
      <c r="H3314" t="str">
        <f t="shared" si="1722"/>
        <v>9.12537917318117+0.271478778002821i</v>
      </c>
      <c r="I3314" t="str">
        <f t="shared" si="1723"/>
        <v>5419.24732744239i</v>
      </c>
      <c r="J3314" t="str">
        <f t="shared" si="1717"/>
        <v>-39751.8518243341+1185.55789932992i</v>
      </c>
      <c r="K3314" t="str">
        <f t="shared" si="1724"/>
        <v>0.00406219615812384-0.136205764265403i</v>
      </c>
      <c r="L3314" t="str">
        <f t="shared" si="1725"/>
        <v>0.000309030103285509-0.00878419183628412i</v>
      </c>
      <c r="M3314" t="str">
        <f t="shared" si="1726"/>
        <v>0.00437122626140935-0.144989956101687i</v>
      </c>
      <c r="N3314" t="str">
        <f t="shared" si="1727"/>
        <v>-14.1391404461963i</v>
      </c>
      <c r="O3314" t="str">
        <f t="shared" si="1728"/>
        <v>-0.00197350376118899-0.999998052639556i</v>
      </c>
      <c r="P3314" t="str">
        <f t="shared" si="1729"/>
        <v>1.00197350376119+0.999998052639556i</v>
      </c>
      <c r="Q3314" t="str">
        <f t="shared" si="1730"/>
        <v>-1.00197350376119+13.1391423935567i</v>
      </c>
      <c r="R3314" t="str">
        <f t="shared" si="1731"/>
        <v>0.0698865184167475-0.0815881213077184i</v>
      </c>
      <c r="S3314" t="str">
        <f t="shared" si="1732"/>
        <v>1.46106665014711i</v>
      </c>
      <c r="T3314" t="str">
        <f t="shared" si="1733"/>
        <v>0.119205683090864+0.102108861353602i</v>
      </c>
      <c r="U3314" t="str">
        <f t="shared" si="1734"/>
        <v>0.0000333333333333334-0.0000817940914235255i</v>
      </c>
      <c r="V3314" t="str">
        <f t="shared" si="1735"/>
        <v>6.66666666666667E-06-0.000817940914235255i</v>
      </c>
      <c r="W3314" t="str">
        <f t="shared" si="1736"/>
        <v>0.0000275598149743958-0.0000753365200513943i</v>
      </c>
      <c r="X3314" t="str">
        <f t="shared" si="1737"/>
        <v>0.0000276416245396092-0.0000752672404676892i</v>
      </c>
      <c r="Y3314" t="str">
        <f t="shared" si="1738"/>
        <v>0.009+8.67079572390783i</v>
      </c>
      <c r="Z3314" t="str">
        <f t="shared" si="1739"/>
        <v>-0.000104127512568879-0.0000383635387629472i</v>
      </c>
      <c r="AA3314" t="str">
        <f t="shared" si="1740"/>
        <v>0.00144093607999719-1.38396654023347i</v>
      </c>
      <c r="AB3314" t="str">
        <f t="shared" si="1741"/>
        <v>0.562225559060324+0.481589553207651i</v>
      </c>
      <c r="AC3314" t="str">
        <f t="shared" si="1742"/>
        <v>1.07228326330721-0.0794119222252011i</v>
      </c>
      <c r="AD3314" t="str">
        <f t="shared" si="1743"/>
        <v>0.488385306346623+0.48529449911044i</v>
      </c>
      <c r="AE3314" t="str">
        <f t="shared" si="1744"/>
        <v>-0.0000322367327969957-0.000069268697687013i</v>
      </c>
      <c r="AF3314" t="str">
        <f t="shared" si="1745"/>
        <v>-15.0823854378614-0.257873097226513i</v>
      </c>
      <c r="AG3314" t="str">
        <f t="shared" si="1746"/>
        <v>1.00243385299299-0.00244425891262739i</v>
      </c>
      <c r="AH3314" t="str">
        <f t="shared" si="1747"/>
        <v>0.000464642975821369+0.00105162638713007i</v>
      </c>
      <c r="AI3314">
        <f t="shared" si="1748"/>
        <v>-58.788305879896434</v>
      </c>
      <c r="AJ3314">
        <f t="shared" si="1749"/>
        <v>66.162588525594586</v>
      </c>
      <c r="AK3314"/>
      <c r="AL3314"/>
      <c r="AM3314"/>
      <c r="AN3314"/>
    </row>
    <row r="3315" spans="1:40" x14ac:dyDescent="0.25">
      <c r="A3315"/>
      <c r="B3315">
        <f t="shared" si="1750"/>
        <v>1381000</v>
      </c>
      <c r="C3315" s="237" t="str">
        <f t="shared" si="1718"/>
        <v>-4.00733251833119E-08+0.00177336896432817i</v>
      </c>
      <c r="D3315" s="208" t="str">
        <f t="shared" si="1719"/>
        <v>-5.95700626423478+0.013595828726516i</v>
      </c>
      <c r="E3315" t="str">
        <f t="shared" si="1720"/>
        <v>2870</v>
      </c>
      <c r="F3315" t="str">
        <f t="shared" si="1721"/>
        <v>0.777000777000777</v>
      </c>
      <c r="G3315" t="str">
        <f t="shared" si="1716"/>
        <v>0.777000777000777</v>
      </c>
      <c r="H3315" t="str">
        <f t="shared" si="1722"/>
        <v>9.12539175041327+0.271282599333534i</v>
      </c>
      <c r="I3315" t="str">
        <f t="shared" si="1723"/>
        <v>5423.17431825938i</v>
      </c>
      <c r="J3315" t="str">
        <f t="shared" si="1717"/>
        <v>-39809.4855272784+1186.41699925697i</v>
      </c>
      <c r="K3315" t="str">
        <f t="shared" si="1724"/>
        <v>0.00405632023374873-0.136107306065707i</v>
      </c>
      <c r="L3315" t="str">
        <f t="shared" si="1725"/>
        <v>0.000308583272135679-0.0087778467973688i</v>
      </c>
      <c r="M3315" t="str">
        <f t="shared" si="1726"/>
        <v>0.00436490350588441-0.144885152863076i</v>
      </c>
      <c r="N3315" t="str">
        <f t="shared" si="1727"/>
        <v>-14.1493862001428i</v>
      </c>
      <c r="O3315" t="str">
        <f t="shared" si="1728"/>
        <v>-0.0122189549141494-0.999925345783777i</v>
      </c>
      <c r="P3315" t="str">
        <f t="shared" si="1729"/>
        <v>1.01221895491415+0.999925345783777i</v>
      </c>
      <c r="Q3315" t="str">
        <f t="shared" si="1730"/>
        <v>-1.01221895491415+13.149460854359i</v>
      </c>
      <c r="R3315" t="str">
        <f t="shared" si="1731"/>
        <v>0.0697044171817054-0.0823436868795864i</v>
      </c>
      <c r="S3315" t="str">
        <f t="shared" si="1732"/>
        <v>1.46212539409649i</v>
      </c>
      <c r="T3315" t="str">
        <f t="shared" si="1733"/>
        <v>0.120396795630173+0.101916598442067i</v>
      </c>
      <c r="U3315" t="str">
        <f t="shared" si="1734"/>
        <v>0.0000333333333333332-0.0000817348632617411i</v>
      </c>
      <c r="V3315" t="str">
        <f t="shared" si="1735"/>
        <v>6.66666666666667E-06-0.000817348632617411i</v>
      </c>
      <c r="W3315" t="str">
        <f t="shared" si="1736"/>
        <v>0.0000275597520459548-0.0000752833823488057i</v>
      </c>
      <c r="X3315" t="str">
        <f t="shared" si="1737"/>
        <v>0.0000276414284600405-0.0000752141519553779i</v>
      </c>
      <c r="Y3315" t="str">
        <f t="shared" si="1738"/>
        <v>0.009+8.67707890921501i</v>
      </c>
      <c r="Z3315" t="str">
        <f t="shared" si="1739"/>
        <v>-0.000103978720942524-0.0000383353327737551i</v>
      </c>
      <c r="AA3315" t="str">
        <f t="shared" si="1740"/>
        <v>0.00143884996986354-1.38296437713931i</v>
      </c>
      <c r="AB3315" t="str">
        <f t="shared" si="1741"/>
        <v>0.567843360963329+0.480682758161295i</v>
      </c>
      <c r="AC3315" t="str">
        <f t="shared" si="1742"/>
        <v>1.07212237637191-0.0801739382991383i</v>
      </c>
      <c r="AD3315" t="str">
        <f t="shared" si="1743"/>
        <v>0.49335759804395+0.485240483037746i</v>
      </c>
      <c r="AE3315" t="str">
        <f t="shared" si="1744"/>
        <v>-0.0000326968366193361-0.0000693677124732726i</v>
      </c>
      <c r="AF3315" t="str">
        <f t="shared" si="1745"/>
        <v>-15.082398014648-0.257686770607018i</v>
      </c>
      <c r="AG3315" t="str">
        <f t="shared" si="1746"/>
        <v>1.00243184421523-0.00246738401801368i</v>
      </c>
      <c r="AH3315" t="str">
        <f t="shared" si="1747"/>
        <v>0.000471526089324408+0.00105325906509734i</v>
      </c>
      <c r="AI3315">
        <f t="shared" si="1748"/>
        <v>-58.755963686593127</v>
      </c>
      <c r="AJ3315">
        <f t="shared" si="1749"/>
        <v>65.88275297541189</v>
      </c>
      <c r="AK3315"/>
      <c r="AL3315"/>
      <c r="AM3315"/>
      <c r="AN3315"/>
    </row>
    <row r="3316" spans="1:40" x14ac:dyDescent="0.25">
      <c r="A3316"/>
      <c r="B3316">
        <f t="shared" si="1750"/>
        <v>1382000</v>
      </c>
      <c r="C3316" s="237" t="str">
        <f t="shared" si="1718"/>
        <v>-4.00153529302668E-08+0.00177208577405139i</v>
      </c>
      <c r="D3316" s="208" t="str">
        <f t="shared" si="1719"/>
        <v>-5.95700626379033+0.013585990934394i</v>
      </c>
      <c r="E3316" t="str">
        <f t="shared" si="1720"/>
        <v>2870</v>
      </c>
      <c r="F3316" t="str">
        <f t="shared" si="1721"/>
        <v>0.777000777000777</v>
      </c>
      <c r="G3316" t="str">
        <f t="shared" si="1716"/>
        <v>0.777000777000777</v>
      </c>
      <c r="H3316" t="str">
        <f t="shared" si="1722"/>
        <v>9.12540430039021+0.271086703697818i</v>
      </c>
      <c r="I3316" t="str">
        <f t="shared" si="1723"/>
        <v>5427.10130907637i</v>
      </c>
      <c r="J3316" t="str">
        <f t="shared" si="1717"/>
        <v>-39867.1609786492+1187.27609918402i</v>
      </c>
      <c r="K3316" t="str">
        <f t="shared" si="1724"/>
        <v>0.00405045704580338-0.136008989983987i</v>
      </c>
      <c r="L3316" t="str">
        <f t="shared" si="1725"/>
        <v>0.000308137409007152-0.00877151090684828i</v>
      </c>
      <c r="M3316" t="str">
        <f t="shared" si="1726"/>
        <v>0.00435859445481053-0.144780500890835i</v>
      </c>
      <c r="N3316" t="str">
        <f t="shared" si="1727"/>
        <v>-14.1596319540894i</v>
      </c>
      <c r="O3316" t="str">
        <f t="shared" si="1728"/>
        <v>-0.0224631233878489-0.999747672209174i</v>
      </c>
      <c r="P3316" t="str">
        <f t="shared" si="1729"/>
        <v>1.02246312338785+0.999747672209174i</v>
      </c>
      <c r="Q3316" t="str">
        <f t="shared" si="1730"/>
        <v>-1.02246312338785+13.1598842818802i</v>
      </c>
      <c r="R3316" t="str">
        <f t="shared" si="1731"/>
        <v>0.0695131314762998-0.0830963033937362i</v>
      </c>
      <c r="S3316" t="str">
        <f t="shared" si="1732"/>
        <v>1.46318413804587i</v>
      </c>
      <c r="T3316" t="str">
        <f t="shared" si="1733"/>
        <v>0.121585193055962+0.101710511362019i</v>
      </c>
      <c r="U3316" t="str">
        <f t="shared" si="1734"/>
        <v>0.0000333333333333333-0.0000816757208136503i</v>
      </c>
      <c r="V3316" t="str">
        <f t="shared" si="1735"/>
        <v>6.66666666666667E-06-0.000816757208136502i</v>
      </c>
      <c r="W3316" t="str">
        <f t="shared" si="1736"/>
        <v>0.0000275596890722905-0.0000752303225616888i</v>
      </c>
      <c r="X3316" t="str">
        <f t="shared" si="1737"/>
        <v>0.0000276412326243965-0.0000751611412861805i</v>
      </c>
      <c r="Y3316" t="str">
        <f t="shared" si="1738"/>
        <v>0.009+8.68336209452219i</v>
      </c>
      <c r="Z3316" t="str">
        <f t="shared" si="1739"/>
        <v>-0.000103830252182082-0.0000383071682774668i</v>
      </c>
      <c r="AA3316" t="str">
        <f t="shared" si="1740"/>
        <v>0.00143676838670843-1.38196366438604i</v>
      </c>
      <c r="AB3316" t="str">
        <f t="shared" si="1741"/>
        <v>0.57344835721666+0.479710762357145i</v>
      </c>
      <c r="AC3316" t="str">
        <f t="shared" si="1742"/>
        <v>1.07195219328668-0.0809332757241317i</v>
      </c>
      <c r="AD3316" t="str">
        <f t="shared" si="1743"/>
        <v>0.498328888824408+0.485135582514352i</v>
      </c>
      <c r="AE3316" t="str">
        <f t="shared" si="1744"/>
        <v>-0.0000331574437994911-0.0000694613184766863i</v>
      </c>
      <c r="AF3316" t="str">
        <f t="shared" si="1745"/>
        <v>-15.0824105641805-0.257500712763424i</v>
      </c>
      <c r="AG3316" t="str">
        <f t="shared" si="1746"/>
        <v>1.00242958374452-0.00249047091107954i</v>
      </c>
      <c r="AH3316" t="str">
        <f t="shared" si="1747"/>
        <v>0.000478418507870463+0.00105481092490694i</v>
      </c>
      <c r="AI3316">
        <f t="shared" si="1748"/>
        <v>-58.724059703823613</v>
      </c>
      <c r="AJ3316">
        <f t="shared" si="1749"/>
        <v>65.602925920098201</v>
      </c>
      <c r="AK3316"/>
      <c r="AL3316"/>
      <c r="AM3316"/>
      <c r="AN3316"/>
    </row>
    <row r="3317" spans="1:40" x14ac:dyDescent="0.25">
      <c r="A3317"/>
      <c r="B3317">
        <f t="shared" si="1750"/>
        <v>1383000</v>
      </c>
      <c r="C3317" s="237" t="str">
        <f t="shared" si="1718"/>
        <v>-3.99575063850124E-08+0.0017708044394366i</v>
      </c>
      <c r="D3317" s="208" t="str">
        <f t="shared" si="1719"/>
        <v>-5.95700626334684+0.0135761673690139i</v>
      </c>
      <c r="E3317" t="str">
        <f t="shared" si="1720"/>
        <v>2870</v>
      </c>
      <c r="F3317" t="str">
        <f t="shared" si="1721"/>
        <v>0.777000777000777</v>
      </c>
      <c r="G3317" t="str">
        <f t="shared" si="1716"/>
        <v>0.777000777000777</v>
      </c>
      <c r="H3317" t="str">
        <f t="shared" si="1722"/>
        <v>9.12541682319067+0.270891090484235i</v>
      </c>
      <c r="I3317" t="str">
        <f t="shared" si="1723"/>
        <v>5431.02829989336i</v>
      </c>
      <c r="J3317" t="str">
        <f t="shared" si="1717"/>
        <v>-39924.8781784467+1188.13519911107i</v>
      </c>
      <c r="K3317" t="str">
        <f t="shared" si="1724"/>
        <v>0.00404460655751523-0.135910815713024i</v>
      </c>
      <c r="L3317" t="str">
        <f t="shared" si="1725"/>
        <v>0.000307692511106917-0.00876518414497596i</v>
      </c>
      <c r="M3317" t="str">
        <f t="shared" si="1726"/>
        <v>0.00435229906862215-0.144675999858i</v>
      </c>
      <c r="N3317" t="str">
        <f t="shared" si="1727"/>
        <v>-14.1698777080359i</v>
      </c>
      <c r="O3317" t="str">
        <f t="shared" si="1728"/>
        <v>-0.0327049338050517-0.999465050566956i</v>
      </c>
      <c r="P3317" t="str">
        <f t="shared" si="1729"/>
        <v>1.03270493380505+0.999465050566956i</v>
      </c>
      <c r="Q3317" t="str">
        <f t="shared" si="1730"/>
        <v>-1.03270493380505+13.1704126574689i</v>
      </c>
      <c r="R3317" t="str">
        <f t="shared" si="1731"/>
        <v>0.0693127122042839-0.083845855281352i</v>
      </c>
      <c r="S3317" t="str">
        <f t="shared" si="1732"/>
        <v>1.46424288199525i</v>
      </c>
      <c r="T3317" t="str">
        <f t="shared" si="1733"/>
        <v>0.122770696780523+0.101490645476908i</v>
      </c>
      <c r="U3317" t="str">
        <f t="shared" si="1734"/>
        <v>0.0000333333333333333-0.0000816166638933224i</v>
      </c>
      <c r="V3317" t="str">
        <f t="shared" si="1735"/>
        <v>6.66666666666667E-06-0.000816166638933224i</v>
      </c>
      <c r="W3317" t="str">
        <f t="shared" si="1736"/>
        <v>0.0000275596260534035-0.0000751773405210113i</v>
      </c>
      <c r="X3317" t="str">
        <f t="shared" si="1737"/>
        <v>0.0000276410370318419-0.0000751082082912223i</v>
      </c>
      <c r="Y3317" t="str">
        <f t="shared" si="1738"/>
        <v>0.009+8.68964527982937i</v>
      </c>
      <c r="Z3317" t="str">
        <f t="shared" si="1739"/>
        <v>-0.000103682105354061-0.0000382790451819494i</v>
      </c>
      <c r="AA3317" t="str">
        <f t="shared" si="1740"/>
        <v>0.00143469131744282-1.38096439882747i</v>
      </c>
      <c r="AB3317" t="str">
        <f t="shared" si="1741"/>
        <v>0.579039705523446+0.478673779748853i</v>
      </c>
      <c r="AC3317" t="str">
        <f t="shared" si="1742"/>
        <v>1.07177276166202-0.0816898169083117i</v>
      </c>
      <c r="AD3317" t="str">
        <f t="shared" si="1743"/>
        <v>0.503298658612164+0.484979814391843i</v>
      </c>
      <c r="AE3317" t="str">
        <f t="shared" si="1744"/>
        <v>-0.0000336185003193454-0.0000695495203033979i</v>
      </c>
      <c r="AF3317" t="str">
        <f t="shared" si="1745"/>
        <v>-15.0824230865375-0.257314923115221i</v>
      </c>
      <c r="AG3317" t="str">
        <f t="shared" si="1746"/>
        <v>1.00242707220847-0.00251351707415568i</v>
      </c>
      <c r="AH3317" t="str">
        <f t="shared" si="1747"/>
        <v>0.000485319427698017+0.00105628201844317i</v>
      </c>
      <c r="AI3317">
        <f t="shared" si="1748"/>
        <v>-58.692589419247938</v>
      </c>
      <c r="AJ3317">
        <f t="shared" si="1749"/>
        <v>65.323107159081502</v>
      </c>
      <c r="AK3317"/>
      <c r="AL3317"/>
      <c r="AM3317"/>
      <c r="AN3317"/>
    </row>
    <row r="3318" spans="1:40" x14ac:dyDescent="0.25">
      <c r="A3318"/>
      <c r="B3318">
        <f t="shared" si="1750"/>
        <v>1384000</v>
      </c>
      <c r="C3318" s="237" t="str">
        <f t="shared" si="1718"/>
        <v>-3.9899785184363E-08+0.00176952495646143i</v>
      </c>
      <c r="D3318" s="208" t="str">
        <f t="shared" si="1719"/>
        <v>-5.95700626290431+0.0135663579995376i</v>
      </c>
      <c r="E3318" t="str">
        <f t="shared" si="1720"/>
        <v>2870</v>
      </c>
      <c r="F3318" t="str">
        <f t="shared" si="1721"/>
        <v>0.777000777000777</v>
      </c>
      <c r="G3318" t="str">
        <f t="shared" si="1716"/>
        <v>0.777000777000777</v>
      </c>
      <c r="H3318" t="str">
        <f t="shared" si="1722"/>
        <v>9.12542931889303+0.270695759083097i</v>
      </c>
      <c r="I3318" t="str">
        <f t="shared" si="1723"/>
        <v>5434.95529071034i</v>
      </c>
      <c r="J3318" t="str">
        <f t="shared" si="1717"/>
        <v>-39982.6371266707+1188.99429903812i</v>
      </c>
      <c r="K3318" t="str">
        <f t="shared" si="1724"/>
        <v>0.00403876873224439-0.135812782946484i</v>
      </c>
      <c r="L3318" t="str">
        <f t="shared" si="1725"/>
        <v>0.000307248575652016-0.00875886649206185i</v>
      </c>
      <c r="M3318" t="str">
        <f t="shared" si="1726"/>
        <v>0.00434601730789641-0.144571649438546i</v>
      </c>
      <c r="N3318" t="str">
        <f t="shared" si="1727"/>
        <v>-14.1801234619824i</v>
      </c>
      <c r="O3318" t="str">
        <f t="shared" si="1728"/>
        <v>-0.0429433110363638-0.999077510525202i</v>
      </c>
      <c r="P3318" t="str">
        <f t="shared" si="1729"/>
        <v>1.04294331103636+0.999077510525202i</v>
      </c>
      <c r="Q3318" t="str">
        <f t="shared" si="1730"/>
        <v>-1.04294331103636+13.1810459514572i</v>
      </c>
      <c r="R3318" t="str">
        <f t="shared" si="1731"/>
        <v>0.0691032119587132-0.0845922279480833i</v>
      </c>
      <c r="S3318" t="str">
        <f t="shared" si="1732"/>
        <v>1.46530162594463i</v>
      </c>
      <c r="T3318" t="str">
        <f t="shared" si="1733"/>
        <v>0.123953129154605+0.101257048841099i</v>
      </c>
      <c r="U3318" t="str">
        <f t="shared" si="1734"/>
        <v>0.0000333333333333334-0.0000815576923153649i</v>
      </c>
      <c r="V3318" t="str">
        <f t="shared" si="1735"/>
        <v>6.66666666666667E-06-0.000815576923153649i</v>
      </c>
      <c r="W3318" t="str">
        <f t="shared" si="1736"/>
        <v>0.0000275595629892946-0.0000751244360582302i</v>
      </c>
      <c r="X3318" t="str">
        <f t="shared" si="1737"/>
        <v>0.0000276408416815448-0.0000750553528021179i</v>
      </c>
      <c r="Y3318" t="str">
        <f t="shared" si="1738"/>
        <v>0.009+8.69592846513655i</v>
      </c>
      <c r="Z3318" t="str">
        <f t="shared" si="1739"/>
        <v>-0.000103534279528342-0.0000382509633953447i</v>
      </c>
      <c r="AA3318" t="str">
        <f t="shared" si="1740"/>
        <v>0.00143261874902491-1.37996657732652i</v>
      </c>
      <c r="AB3318" t="str">
        <f t="shared" si="1741"/>
        <v>0.584616568012985+0.477572036981587i</v>
      </c>
      <c r="AC3318" t="str">
        <f t="shared" si="1742"/>
        <v>1.07158413083522-0.0824434451882498i</v>
      </c>
      <c r="AD3318" t="str">
        <f t="shared" si="1743"/>
        <v>0.50826638761268+0.484773200817066i</v>
      </c>
      <c r="AE3318" t="str">
        <f t="shared" si="1744"/>
        <v>-0.0000340799522904538-0.0000696323230688995i</v>
      </c>
      <c r="AF3318" t="str">
        <f t="shared" si="1745"/>
        <v>-15.0824355817973-0.257129401083559i</v>
      </c>
      <c r="AG3318" t="str">
        <f t="shared" si="1746"/>
        <v>1.00242431025934-0.00253651999822904i</v>
      </c>
      <c r="AH3318" t="str">
        <f t="shared" si="1747"/>
        <v>0.000492228046813945+0.00105767240504085i</v>
      </c>
      <c r="AI3318">
        <f t="shared" si="1748"/>
        <v>-58.661548411359277</v>
      </c>
      <c r="AJ3318">
        <f t="shared" si="1749"/>
        <v>65.043296491166643</v>
      </c>
      <c r="AK3318"/>
      <c r="AL3318"/>
      <c r="AM3318"/>
      <c r="AN3318"/>
    </row>
    <row r="3319" spans="1:40" x14ac:dyDescent="0.25">
      <c r="A3319"/>
      <c r="B3319">
        <f t="shared" si="1750"/>
        <v>1385000</v>
      </c>
      <c r="C3319" s="237" t="str">
        <f t="shared" si="1718"/>
        <v>-3.98421889664432E-08+0.00176824732111511i</v>
      </c>
      <c r="D3319" s="208" t="str">
        <f t="shared" si="1719"/>
        <v>-5.95700626246274+0.0135565627952158i</v>
      </c>
      <c r="E3319" t="str">
        <f t="shared" si="1720"/>
        <v>2870</v>
      </c>
      <c r="F3319" t="str">
        <f t="shared" si="1721"/>
        <v>0.777000777000777</v>
      </c>
      <c r="G3319" t="str">
        <f t="shared" si="1716"/>
        <v>0.777000777000777</v>
      </c>
      <c r="H3319" t="str">
        <f t="shared" si="1722"/>
        <v>9.12544178757539+0.270500708886479i</v>
      </c>
      <c r="I3319" t="str">
        <f t="shared" si="1723"/>
        <v>5438.88228152733i</v>
      </c>
      <c r="J3319" t="str">
        <f t="shared" si="1717"/>
        <v>-40040.4378233214+1189.85339896518i</v>
      </c>
      <c r="K3319" t="str">
        <f t="shared" si="1724"/>
        <v>0.00403294353348294-0.135714891378913i</v>
      </c>
      <c r="L3319" t="str">
        <f t="shared" si="1725"/>
        <v>0.000306805599869523-0.00875255792847265i</v>
      </c>
      <c r="M3319" t="str">
        <f t="shared" si="1726"/>
        <v>0.00433974913335246-0.144467449307386i</v>
      </c>
      <c r="N3319" t="str">
        <f t="shared" si="1727"/>
        <v>-14.1903692159289i</v>
      </c>
      <c r="O3319" t="str">
        <f t="shared" si="1728"/>
        <v>-0.0531771803126814-0.998585092765756i</v>
      </c>
      <c r="P3319" t="str">
        <f t="shared" si="1729"/>
        <v>1.05317718031268+0.998585092765756i</v>
      </c>
      <c r="Q3319" t="str">
        <f t="shared" si="1730"/>
        <v>-1.05317718031268+13.1917841231631i</v>
      </c>
      <c r="R3319" t="str">
        <f t="shared" si="1731"/>
        <v>0.068884685000003-0.0853353078035199i</v>
      </c>
      <c r="S3319" t="str">
        <f t="shared" si="1732"/>
        <v>1.46636036989402i</v>
      </c>
      <c r="T3319" t="str">
        <f t="shared" si="1733"/>
        <v>0.125132313515789+0.101009772176637i</v>
      </c>
      <c r="U3319" t="str">
        <f t="shared" si="1734"/>
        <v>0.0000333333333333332-0.0000814988058949201i</v>
      </c>
      <c r="V3319" t="str">
        <f t="shared" si="1735"/>
        <v>6.66666666666667E-06-0.000814988058949201i</v>
      </c>
      <c r="W3319" t="str">
        <f t="shared" si="1736"/>
        <v>0.0000275594998799643-0.0000750716090052887i</v>
      </c>
      <c r="X3319" t="str">
        <f t="shared" si="1737"/>
        <v>0.0000276406465726757-0.0000750025746509678i</v>
      </c>
      <c r="Y3319" t="str">
        <f t="shared" si="1738"/>
        <v>0.009+8.70221165044373i</v>
      </c>
      <c r="Z3319" t="str">
        <f t="shared" si="1739"/>
        <v>-0.00010338677377816-0.0000382229228260667i</v>
      </c>
      <c r="AA3319" t="str">
        <f t="shared" si="1740"/>
        <v>0.00143055066846002-1.3789701967552i</v>
      </c>
      <c r="AB3319" t="str">
        <f t="shared" si="1741"/>
        <v>0.5901781114689+0.47640577328245i</v>
      </c>
      <c r="AC3319" t="str">
        <f t="shared" si="1742"/>
        <v>1.0713863518492-0.0831940448592355i</v>
      </c>
      <c r="AD3319" t="str">
        <f t="shared" si="1743"/>
        <v>0.513231556365939+0.484515769227381i</v>
      </c>
      <c r="AE3319" t="str">
        <f t="shared" si="1744"/>
        <v>-0.000034541745958628-0.00006970973239594i</v>
      </c>
      <c r="AF3319" t="str">
        <f t="shared" si="1745"/>
        <v>-15.0824480500381-0.256944146091263i</v>
      </c>
      <c r="AG3319" t="str">
        <f t="shared" si="1746"/>
        <v>1.00242129857391-0.00255947718317743i</v>
      </c>
      <c r="AH3319" t="str">
        <f t="shared" si="1747"/>
        <v>0.0004991435650576+0.00105898215145644i</v>
      </c>
      <c r="AI3319">
        <f t="shared" si="1748"/>
        <v>-58.63093234723916</v>
      </c>
      <c r="AJ3319">
        <f t="shared" si="1749"/>
        <v>64.763493714570203</v>
      </c>
      <c r="AK3319"/>
      <c r="AL3319"/>
      <c r="AM3319"/>
      <c r="AN3319"/>
    </row>
    <row r="3320" spans="1:40" x14ac:dyDescent="0.25">
      <c r="A3320"/>
      <c r="B3320">
        <f t="shared" si="1750"/>
        <v>1386000</v>
      </c>
      <c r="C3320" s="237" t="str">
        <f t="shared" si="1718"/>
        <v>-3.97847173706824E-08+0.00176697152939843i</v>
      </c>
      <c r="D3320" s="208" t="str">
        <f t="shared" si="1719"/>
        <v>-5.95700626202212+0.013546781725388i</v>
      </c>
      <c r="E3320" t="str">
        <f t="shared" si="1720"/>
        <v>2870</v>
      </c>
      <c r="F3320" t="str">
        <f t="shared" si="1721"/>
        <v>0.777000777000777</v>
      </c>
      <c r="G3320" t="str">
        <f t="shared" si="1716"/>
        <v>0.777000777000777</v>
      </c>
      <c r="H3320" t="str">
        <f t="shared" si="1722"/>
        <v>9.12545422931556+0.27030593928819i</v>
      </c>
      <c r="I3320" t="str">
        <f t="shared" si="1723"/>
        <v>5442.80927234432i</v>
      </c>
      <c r="J3320" t="str">
        <f t="shared" si="1717"/>
        <v>-40098.2802683987+1190.71249889222i</v>
      </c>
      <c r="K3320" t="str">
        <f t="shared" si="1724"/>
        <v>0.0040271309248543-0.135617140705735i</v>
      </c>
      <c r="L3320" t="str">
        <f t="shared" si="1725"/>
        <v>0.000306363580996472-0.00874625843463118i</v>
      </c>
      <c r="M3320" t="str">
        <f t="shared" si="1726"/>
        <v>0.00433349450585077-0.144363399140366i</v>
      </c>
      <c r="N3320" t="str">
        <f t="shared" si="1727"/>
        <v>-14.2006149698754i</v>
      </c>
      <c r="O3320" t="str">
        <f t="shared" si="1728"/>
        <v>-0.0634054673381268-0.997987848979953i</v>
      </c>
      <c r="P3320" t="str">
        <f t="shared" si="1729"/>
        <v>1.06340546733813+0.997987848979953i</v>
      </c>
      <c r="Q3320" t="str">
        <f t="shared" si="1730"/>
        <v>-1.06340546733813+13.2026271208954i</v>
      </c>
      <c r="R3320" t="str">
        <f t="shared" si="1731"/>
        <v>0.068657187233364-0.0860749822901213i</v>
      </c>
      <c r="S3320" t="str">
        <f t="shared" si="1732"/>
        <v>1.4674191138434i</v>
      </c>
      <c r="T3320" t="str">
        <f t="shared" si="1733"/>
        <v>0.126308074236256+0.100748868848963i</v>
      </c>
      <c r="U3320" t="str">
        <f t="shared" si="1734"/>
        <v>0.0000333333333333333-0.0000814400044476656i</v>
      </c>
      <c r="V3320" t="str">
        <f t="shared" si="1735"/>
        <v>6.66666666666667E-06-0.000814400044476656i</v>
      </c>
      <c r="W3320" t="str">
        <f t="shared" si="1736"/>
        <v>0.000027559436725414-0.0000750188591946167i</v>
      </c>
      <c r="X3320" t="str">
        <f t="shared" si="1737"/>
        <v>0.0000276404517044094-0.0000749498736703586i</v>
      </c>
      <c r="Y3320" t="str">
        <f t="shared" si="1738"/>
        <v>0.009+8.7084948357509i</v>
      </c>
      <c r="Z3320" t="str">
        <f t="shared" si="1739"/>
        <v>-0.000103239587180098-0.0000381949233828028i</v>
      </c>
      <c r="AA3320" t="str">
        <f t="shared" si="1740"/>
        <v>0.00142848706280029-1.3779752539945i</v>
      </c>
      <c r="AB3320" t="str">
        <f t="shared" si="1741"/>
        <v>0.595723507554436+0.475175240345942i</v>
      </c>
      <c r="AC3320" t="str">
        <f t="shared" si="1742"/>
        <v>1.07117947743067-0.0839415012050244i</v>
      </c>
      <c r="AD3320" t="str">
        <f t="shared" si="1743"/>
        <v>0.518193645799831+0.484207552345358i</v>
      </c>
      <c r="AE3320" t="str">
        <f t="shared" si="1744"/>
        <v>-0.0000350038277085192-0.0000697817544124005i</v>
      </c>
      <c r="AF3320" t="str">
        <f t="shared" si="1745"/>
        <v>-15.0824604913377-0.256759157562802i</v>
      </c>
      <c r="AG3320" t="str">
        <f t="shared" si="1746"/>
        <v>1.00241803785341-0.00258238613800374i</v>
      </c>
      <c r="AH3320" t="str">
        <f t="shared" si="1747"/>
        <v>0.000506065184164852+0.00106021133183868i</v>
      </c>
      <c r="AI3320">
        <f t="shared" si="1748"/>
        <v>-58.600736980382635</v>
      </c>
      <c r="AJ3320">
        <f t="shared" si="1749"/>
        <v>64.483698626940111</v>
      </c>
      <c r="AK3320"/>
      <c r="AL3320"/>
      <c r="AM3320"/>
      <c r="AN3320"/>
    </row>
    <row r="3321" spans="1:40" x14ac:dyDescent="0.25">
      <c r="A3321"/>
      <c r="B3321">
        <f t="shared" si="1750"/>
        <v>1387000</v>
      </c>
      <c r="C3321" s="237" t="str">
        <f t="shared" si="1718"/>
        <v>-3.97273700378097E-08+0.00176569757732372i</v>
      </c>
      <c r="D3321" s="208" t="str">
        <f t="shared" si="1719"/>
        <v>-5.95700626158246+0.0135370147594819i</v>
      </c>
      <c r="E3321" t="str">
        <f t="shared" si="1720"/>
        <v>2870</v>
      </c>
      <c r="F3321" t="str">
        <f t="shared" si="1721"/>
        <v>0.777000777000777</v>
      </c>
      <c r="G3321" t="str">
        <f t="shared" si="1716"/>
        <v>0.777000777000777</v>
      </c>
      <c r="H3321" t="str">
        <f t="shared" si="1722"/>
        <v>9.12546664419112+0.270111449683789i</v>
      </c>
      <c r="I3321" t="str">
        <f t="shared" si="1723"/>
        <v>5446.73626316131i</v>
      </c>
      <c r="J3321" t="str">
        <f t="shared" si="1717"/>
        <v>-40156.1644619027+1191.57159881927i</v>
      </c>
      <c r="K3321" t="str">
        <f t="shared" si="1724"/>
        <v>0.00402133087011293-0.135519530623249i</v>
      </c>
      <c r="L3321" t="str">
        <f t="shared" si="1725"/>
        <v>0.000305922516279842-0.00873996799101653i</v>
      </c>
      <c r="M3321" t="str">
        <f t="shared" si="1726"/>
        <v>0.00432725338639277-0.144259498614266i</v>
      </c>
      <c r="N3321" t="str">
        <f t="shared" si="1727"/>
        <v>-14.210860723822i</v>
      </c>
      <c r="O3321" t="str">
        <f t="shared" si="1728"/>
        <v>-0.0736270984029159-0.997285841863188i</v>
      </c>
      <c r="P3321" t="str">
        <f t="shared" si="1729"/>
        <v>1.07362709840292+0.997285841863188i</v>
      </c>
      <c r="Q3321" t="str">
        <f t="shared" si="1730"/>
        <v>-1.07362709840292+13.2135748819588i</v>
      </c>
      <c r="R3321" t="str">
        <f t="shared" si="1731"/>
        <v>0.0684207761856546-0.08681113991156i</v>
      </c>
      <c r="S3321" t="str">
        <f t="shared" si="1732"/>
        <v>1.46847785779278i</v>
      </c>
      <c r="T3321" t="str">
        <f t="shared" si="1733"/>
        <v>0.127480236769877+0.100474394841629i</v>
      </c>
      <c r="U3321" t="str">
        <f t="shared" si="1734"/>
        <v>0.0000333333333333333-0.0000813812877898088i</v>
      </c>
      <c r="V3321" t="str">
        <f t="shared" si="1735"/>
        <v>6.66666666666667E-06-0.000813812877898088i</v>
      </c>
      <c r="W3321" t="str">
        <f t="shared" si="1736"/>
        <v>0.000027559373525644-0.0000749661864591257i</v>
      </c>
      <c r="X3321" t="str">
        <f t="shared" si="1737"/>
        <v>0.0000276402570759222-0.0000748972496933578i</v>
      </c>
      <c r="Y3321" t="str">
        <f t="shared" si="1738"/>
        <v>0.009+8.71477802105809i</v>
      </c>
      <c r="Z3321" t="str">
        <f t="shared" si="1739"/>
        <v>-0.000103092718814061-0.0000381669649745095i</v>
      </c>
      <c r="AA3321" t="str">
        <f t="shared" si="1740"/>
        <v>0.00142642791914453-1.37698174593443i</v>
      </c>
      <c r="AB3321" t="str">
        <f t="shared" si="1741"/>
        <v>0.601251933034556+0.473880702214709i</v>
      </c>
      <c r="AC3321" t="str">
        <f t="shared" si="1742"/>
        <v>1.07096356196777-0.0846857005270185i</v>
      </c>
      <c r="AD3321" t="str">
        <f t="shared" si="1743"/>
        <v>0.523152137283438+0.483848588172936i</v>
      </c>
      <c r="AE3321" t="str">
        <f t="shared" si="1744"/>
        <v>-0.0000354661440681743-0.0000698483957491299i</v>
      </c>
      <c r="AF3321" t="str">
        <f t="shared" si="1745"/>
        <v>-15.0824729057736-0.256574434924307i</v>
      </c>
      <c r="AG3321" t="str">
        <f t="shared" si="1746"/>
        <v>1.00241452882334-0.00260524438106887i</v>
      </c>
      <c r="AH3321" t="str">
        <f t="shared" si="1747"/>
        <v>0.00051299210783184+0.00106136002769888i</v>
      </c>
      <c r="AI3321">
        <f t="shared" si="1748"/>
        <v>-58.570958148590776</v>
      </c>
      <c r="AJ3321">
        <f t="shared" si="1749"/>
        <v>64.203911025373401</v>
      </c>
      <c r="AK3321"/>
      <c r="AL3321"/>
      <c r="AM3321"/>
      <c r="AN3321"/>
    </row>
    <row r="3322" spans="1:40" x14ac:dyDescent="0.25">
      <c r="A3322"/>
      <c r="B3322">
        <f t="shared" si="1750"/>
        <v>1388000</v>
      </c>
      <c r="C3322" s="237" t="str">
        <f t="shared" si="1718"/>
        <v>-3.9670146609848E-08+0.00176442546091484i</v>
      </c>
      <c r="D3322" s="208" t="str">
        <f t="shared" si="1719"/>
        <v>-5.95700626114375+0.0135272618670138i</v>
      </c>
      <c r="E3322" t="str">
        <f t="shared" si="1720"/>
        <v>2870</v>
      </c>
      <c r="F3322" t="str">
        <f t="shared" si="1721"/>
        <v>0.777000777000777</v>
      </c>
      <c r="G3322" t="str">
        <f t="shared" si="1716"/>
        <v>0.777000777000777</v>
      </c>
      <c r="H3322" t="str">
        <f t="shared" si="1722"/>
        <v>9.1254790322793+0.269917239470557i</v>
      </c>
      <c r="I3322" t="str">
        <f t="shared" si="1723"/>
        <v>5450.66325397829i</v>
      </c>
      <c r="J3322" t="str">
        <f t="shared" si="1717"/>
        <v>-40214.0904038332+1192.43069874632i</v>
      </c>
      <c r="K3322" t="str">
        <f t="shared" si="1724"/>
        <v>0.00401554333314352-0.135422060828624i</v>
      </c>
      <c r="L3322" t="str">
        <f t="shared" si="1725"/>
        <v>0.000305482402976496-0.00873368657816364i</v>
      </c>
      <c r="M3322" t="str">
        <f t="shared" si="1726"/>
        <v>0.00432102573612002-0.144155747406788i</v>
      </c>
      <c r="N3322" t="str">
        <f t="shared" si="1727"/>
        <v>-14.2211064777685i</v>
      </c>
      <c r="O3322" t="str">
        <f t="shared" si="1728"/>
        <v>-0.0838410004956679-0.996479145108359i</v>
      </c>
      <c r="P3322" t="str">
        <f t="shared" si="1729"/>
        <v>1.08384100049567+0.996479145108359i</v>
      </c>
      <c r="Q3322" t="str">
        <f t="shared" si="1730"/>
        <v>-1.08384100049567+13.2246273326601i</v>
      </c>
      <c r="R3322" t="str">
        <f t="shared" si="1731"/>
        <v>0.0681755109816684-0.0875436702604209i</v>
      </c>
      <c r="S3322" t="str">
        <f t="shared" si="1732"/>
        <v>1.46953660174216i</v>
      </c>
      <c r="T3322" t="str">
        <f t="shared" si="1733"/>
        <v>0.128648627698535+0.100186408730036i</v>
      </c>
      <c r="U3322" t="str">
        <f t="shared" si="1734"/>
        <v>0.0000333333333333334-0.0000813226557380872i</v>
      </c>
      <c r="V3322" t="str">
        <f t="shared" si="1735"/>
        <v>6.66666666666667E-06-0.000813226557380872i</v>
      </c>
      <c r="W3322" t="str">
        <f t="shared" si="1736"/>
        <v>0.0000275593102806552-0.000074913590632209i</v>
      </c>
      <c r="X3322" t="str">
        <f t="shared" si="1737"/>
        <v>0.0000276400626863941-0.0000748447025535145i</v>
      </c>
      <c r="Y3322" t="str">
        <f t="shared" si="1738"/>
        <v>0.009+8.72106120636527i</v>
      </c>
      <c r="Z3322" t="str">
        <f t="shared" si="1739"/>
        <v>-0.00010294616776327-0.0000381390475104143i</v>
      </c>
      <c r="AA3322" t="str">
        <f t="shared" si="1740"/>
        <v>0.00142437322463802-1.37598966947396i</v>
      </c>
      <c r="AB3322" t="str">
        <f t="shared" si="1741"/>
        <v>0.606762569994415+0.472522435155674i</v>
      </c>
      <c r="AC3322" t="str">
        <f t="shared" si="1742"/>
        <v>1.070738661487-0.0854265301728066i</v>
      </c>
      <c r="AD3322" t="str">
        <f t="shared" si="1743"/>
        <v>0.528106512680043+0.483438919985123i</v>
      </c>
      <c r="AE3322" t="str">
        <f t="shared" si="1744"/>
        <v>-0.000035928641713539-0.0000699096635377456i</v>
      </c>
      <c r="AF3322" t="str">
        <f t="shared" si="1745"/>
        <v>-15.082485293423-0.256389977603543i</v>
      </c>
      <c r="AG3322" t="str">
        <f t="shared" si="1746"/>
        <v>1.0024107722334-0.00262804944032215i</v>
      </c>
      <c r="AH3322" t="str">
        <f t="shared" si="1747"/>
        <v>0.000519923541777924+0.00106242832788061i</v>
      </c>
      <c r="AI3322">
        <f t="shared" si="1748"/>
        <v>-58.541591771931095</v>
      </c>
      <c r="AJ3322">
        <f t="shared" si="1749"/>
        <v>63.924130706449347</v>
      </c>
      <c r="AK3322"/>
      <c r="AL3322"/>
      <c r="AM3322"/>
      <c r="AN3322"/>
    </row>
    <row r="3323" spans="1:40" x14ac:dyDescent="0.25">
      <c r="A3323"/>
      <c r="B3323">
        <f t="shared" si="1750"/>
        <v>1389000</v>
      </c>
      <c r="C3323" s="237" t="str">
        <f t="shared" si="1718"/>
        <v>-3.9613046730108E-08+0.00176315517620704i</v>
      </c>
      <c r="D3323" s="208" t="str">
        <f t="shared" si="1719"/>
        <v>-5.95700626070599+0.0135175230175873i</v>
      </c>
      <c r="E3323" t="str">
        <f t="shared" si="1720"/>
        <v>2870</v>
      </c>
      <c r="F3323" t="str">
        <f t="shared" si="1721"/>
        <v>0.777000777000777</v>
      </c>
      <c r="G3323" t="str">
        <f t="shared" si="1716"/>
        <v>0.777000777000777</v>
      </c>
      <c r="H3323" t="str">
        <f t="shared" si="1722"/>
        <v>9.12549139365708+0.269723308047514i</v>
      </c>
      <c r="I3323" t="str">
        <f t="shared" si="1723"/>
        <v>5454.59024479528i</v>
      </c>
      <c r="J3323" t="str">
        <f t="shared" si="1717"/>
        <v>-40272.0580941904+1193.28979867338i</v>
      </c>
      <c r="K3323" t="str">
        <f t="shared" si="1724"/>
        <v>0.0040097682779605-0.135324731019901i</v>
      </c>
      <c r="L3323" t="str">
        <f t="shared" si="1725"/>
        <v>0.000305043238353142-0.00872741417666313i</v>
      </c>
      <c r="M3323" t="str">
        <f t="shared" si="1726"/>
        <v>0.00431481151631364-0.144052145196564i</v>
      </c>
      <c r="N3323" t="str">
        <f t="shared" si="1727"/>
        <v>-14.231352231715i</v>
      </c>
      <c r="O3323" t="str">
        <f t="shared" si="1728"/>
        <v>-0.0940461014166523-0.995567843398092i</v>
      </c>
      <c r="P3323" t="str">
        <f t="shared" si="1729"/>
        <v>1.09404610141665+0.995567843398092i</v>
      </c>
      <c r="Q3323" t="str">
        <f t="shared" si="1730"/>
        <v>-1.09404610141665+13.2357843883169i</v>
      </c>
      <c r="R3323" t="str">
        <f t="shared" si="1731"/>
        <v>0.0679214523198464-0.088272464045352i</v>
      </c>
      <c r="S3323" t="str">
        <f t="shared" si="1732"/>
        <v>1.47059534569155i</v>
      </c>
      <c r="T3323" t="str">
        <f t="shared" si="1733"/>
        <v>0.129813074777819+0.0998849716541766i</v>
      </c>
      <c r="U3323" t="str">
        <f t="shared" si="1734"/>
        <v>0.0000333333333333335-0.0000812641081097662i</v>
      </c>
      <c r="V3323" t="str">
        <f t="shared" si="1735"/>
        <v>6.66666666666667E-06-0.000812641081097662i</v>
      </c>
      <c r="W3323" t="str">
        <f t="shared" si="1736"/>
        <v>0.0000275592469904484-0.0000748610715477401i</v>
      </c>
      <c r="X3323" t="str">
        <f t="shared" si="1737"/>
        <v>0.000027639868535008-0.0000747922320848575i</v>
      </c>
      <c r="Y3323" t="str">
        <f t="shared" si="1738"/>
        <v>0.009+8.72734439167244i</v>
      </c>
      <c r="Z3323" t="str">
        <f t="shared" si="1739"/>
        <v>-0.000102799933114243-0.0000381111709000132i</v>
      </c>
      <c r="AA3323" t="str">
        <f t="shared" si="1740"/>
        <v>0.00142232296647231-1.374999021521i</v>
      </c>
      <c r="AB3323" t="str">
        <f t="shared" si="1741"/>
        <v>0.612254606054873+0.471100727531489i</v>
      </c>
      <c r="AC3323" t="str">
        <f t="shared" si="1742"/>
        <v>1.07050483362969-0.0861638785641851i</v>
      </c>
      <c r="AD3323" t="str">
        <f t="shared" si="1743"/>
        <v>0.533056254400424+0.482978596323067i</v>
      </c>
      <c r="AE3323" t="str">
        <f t="shared" si="1744"/>
        <v>-0.0000363912674729756-0.0000699655654083977i</v>
      </c>
      <c r="AF3323" t="str">
        <f t="shared" si="1745"/>
        <v>-15.0824976543631-0.256205785029927i</v>
      </c>
      <c r="AG3323" t="str">
        <f t="shared" si="1746"/>
        <v>1.00240676885736-0.00265079885353225i</v>
      </c>
      <c r="AH3323" t="str">
        <f t="shared" si="1747"/>
        <v>0.000526858693808952+0.0010634163285291i</v>
      </c>
      <c r="AI3323">
        <f t="shared" si="1748"/>
        <v>-58.512633850758043</v>
      </c>
      <c r="AJ3323">
        <f t="shared" si="1749"/>
        <v>63.644357466235434</v>
      </c>
      <c r="AK3323"/>
      <c r="AL3323"/>
      <c r="AM3323"/>
      <c r="AN3323"/>
    </row>
    <row r="3324" spans="1:40" x14ac:dyDescent="0.25">
      <c r="A3324"/>
      <c r="B3324">
        <f t="shared" si="1750"/>
        <v>1390000</v>
      </c>
      <c r="C3324" s="237" t="str">
        <f t="shared" si="1718"/>
        <v>-3.95560700431831E-08+0.00176188671924701i</v>
      </c>
      <c r="D3324" s="208" t="str">
        <f t="shared" si="1719"/>
        <v>-5.95700626026916+0.0135077981808937i</v>
      </c>
      <c r="E3324" t="str">
        <f t="shared" si="1720"/>
        <v>2870</v>
      </c>
      <c r="F3324" t="str">
        <f t="shared" si="1721"/>
        <v>0.777000777000777</v>
      </c>
      <c r="G3324" t="str">
        <f t="shared" si="1716"/>
        <v>0.777000777000777</v>
      </c>
      <c r="H3324" t="str">
        <f t="shared" si="1722"/>
        <v>9.12550372840115+0.269529654815389i</v>
      </c>
      <c r="I3324" t="str">
        <f t="shared" si="1723"/>
        <v>5458.51723561227i</v>
      </c>
      <c r="J3324" t="str">
        <f t="shared" si="1717"/>
        <v>-40330.0675329741+1194.14889860042i</v>
      </c>
      <c r="K3324" t="str">
        <f t="shared" si="1724"/>
        <v>0.00400400566870741-0.135227540895983i</v>
      </c>
      <c r="L3324" t="str">
        <f t="shared" si="1725"/>
        <v>0.000304605019686298-0.0087211507671612i</v>
      </c>
      <c r="M3324" t="str">
        <f t="shared" si="1726"/>
        <v>0.00430861068839371-0.143948691663144i</v>
      </c>
      <c r="N3324" t="str">
        <f t="shared" si="1727"/>
        <v>-14.2415979856615i</v>
      </c>
      <c r="O3324" t="str">
        <f t="shared" si="1728"/>
        <v>-0.104241329889931-0.994552032395882i</v>
      </c>
      <c r="P3324" t="str">
        <f t="shared" si="1729"/>
        <v>1.10424132988993+0.994552032395882i</v>
      </c>
      <c r="Q3324" t="str">
        <f t="shared" si="1730"/>
        <v>-1.10424132988993+13.2470459532656i</v>
      </c>
      <c r="R3324" t="str">
        <f t="shared" si="1731"/>
        <v>0.0676586624474784-0.0889974131175168i</v>
      </c>
      <c r="S3324" t="str">
        <f t="shared" si="1732"/>
        <v>1.47165408964093i</v>
      </c>
      <c r="T3324" t="str">
        <f t="shared" si="1733"/>
        <v>0.130973406981857+0.0995701472904668i</v>
      </c>
      <c r="U3324" t="str">
        <f t="shared" si="1734"/>
        <v>0.0000333333333333332-0.0000812056447226363i</v>
      </c>
      <c r="V3324" t="str">
        <f t="shared" si="1735"/>
        <v>6.66666666666667E-06-0.000812056447226363i</v>
      </c>
      <c r="W3324" t="str">
        <f t="shared" si="1736"/>
        <v>0.000027559183655024-0.0000748086290400694i</v>
      </c>
      <c r="X3324" t="str">
        <f t="shared" si="1737"/>
        <v>0.0000276396746209495-0.0000747398381218918i</v>
      </c>
      <c r="Y3324" t="str">
        <f t="shared" si="1738"/>
        <v>0.009+8.73362757697962i</v>
      </c>
      <c r="Z3324" t="str">
        <f t="shared" si="1739"/>
        <v>-0.000102654013956784-0.00003808333505307i</v>
      </c>
      <c r="AA3324" t="str">
        <f t="shared" si="1740"/>
        <v>0.00142027713188498-1.37400979899234i</v>
      </c>
      <c r="AB3324" t="str">
        <f t="shared" si="1741"/>
        <v>0.617727234583948+0.46961587966767i</v>
      </c>
      <c r="AC3324" t="str">
        <f t="shared" si="1742"/>
        <v>1.07026213762784-0.0868976352244758i</v>
      </c>
      <c r="AD3324" t="str">
        <f t="shared" si="1743"/>
        <v>0.538000845455646+0.482467670986684i</v>
      </c>
      <c r="AE3324" t="str">
        <f t="shared" si="1744"/>
        <v>-0.0000368539683317052-0.0000700161094874862i</v>
      </c>
      <c r="AF3324" t="str">
        <f t="shared" si="1745"/>
        <v>-15.0825099886703-0.256021856634495i</v>
      </c>
      <c r="AG3324" t="str">
        <f t="shared" si="1746"/>
        <v>1.00240251949291-0.00267349016851453i</v>
      </c>
      <c r="AH3324" t="str">
        <f t="shared" si="1747"/>
        <v>0.000533796773879426+0.00106432413305998i</v>
      </c>
      <c r="AI3324">
        <f t="shared" si="1748"/>
        <v>-58.484080463798136</v>
      </c>
      <c r="AJ3324">
        <f t="shared" si="1749"/>
        <v>63.364591100320133</v>
      </c>
      <c r="AK3324"/>
      <c r="AL3324"/>
      <c r="AM3324"/>
      <c r="AN3324"/>
    </row>
    <row r="3325" spans="1:40" x14ac:dyDescent="0.25">
      <c r="A3325"/>
      <c r="B3325">
        <f t="shared" si="1750"/>
        <v>1391000</v>
      </c>
      <c r="C3325" s="237" t="str">
        <f t="shared" si="1718"/>
        <v>-3.9499216194944E-08+0.00176062008609283i</v>
      </c>
      <c r="D3325" s="208" t="str">
        <f t="shared" si="1719"/>
        <v>-5.95700625983328+0.0134980873267117i</v>
      </c>
      <c r="E3325" t="str">
        <f t="shared" si="1720"/>
        <v>2870</v>
      </c>
      <c r="F3325" t="str">
        <f t="shared" si="1721"/>
        <v>0.777000777000777</v>
      </c>
      <c r="G3325" t="str">
        <f t="shared" si="1716"/>
        <v>0.777000777000777</v>
      </c>
      <c r="H3325" t="str">
        <f t="shared" si="1722"/>
        <v>9.125516036588+0.269336279176633i</v>
      </c>
      <c r="I3325" t="str">
        <f t="shared" si="1723"/>
        <v>5462.44422642925i</v>
      </c>
      <c r="J3325" t="str">
        <f t="shared" si="1717"/>
        <v>-40388.1187201845+1195.00799852747i</v>
      </c>
      <c r="K3325" t="str">
        <f t="shared" si="1724"/>
        <v>0.00399825546965653-0.135130490156634i</v>
      </c>
      <c r="L3325" t="str">
        <f t="shared" si="1725"/>
        <v>0.000304167744262237-0.00871489633035928i</v>
      </c>
      <c r="M3325" t="str">
        <f t="shared" si="1726"/>
        <v>0.00430242321391877-0.143845386486993i</v>
      </c>
      <c r="N3325" t="str">
        <f t="shared" si="1727"/>
        <v>-14.251843739608i</v>
      </c>
      <c r="O3325" t="str">
        <f t="shared" si="1728"/>
        <v>-0.114425615675931-0.993431818736034i</v>
      </c>
      <c r="P3325" t="str">
        <f t="shared" si="1729"/>
        <v>1.11442561567593+0.993431818736034i</v>
      </c>
      <c r="Q3325" t="str">
        <f t="shared" si="1730"/>
        <v>-1.11442561567593+13.258411920872i</v>
      </c>
      <c r="R3325" t="str">
        <f t="shared" si="1731"/>
        <v>0.0673872051353733-0.0897184104964333i</v>
      </c>
      <c r="S3325" t="str">
        <f t="shared" si="1732"/>
        <v>1.47271283359031i</v>
      </c>
      <c r="T3325" t="str">
        <f t="shared" si="1733"/>
        <v>0.132129454547421+0.0992420018226471i</v>
      </c>
      <c r="U3325" t="str">
        <f t="shared" si="1734"/>
        <v>0.0000333333333333333-0.0000811472653950142i</v>
      </c>
      <c r="V3325" t="str">
        <f t="shared" si="1735"/>
        <v>6.66666666666667E-06-0.000811472653950142i</v>
      </c>
      <c r="W3325" t="str">
        <f t="shared" si="1736"/>
        <v>0.0000275591202743836-0.0000747562629440261i</v>
      </c>
      <c r="X3325" t="str">
        <f t="shared" si="1737"/>
        <v>0.0000276394809434081-0.0000746875204996014i</v>
      </c>
      <c r="Y3325" t="str">
        <f t="shared" si="1738"/>
        <v>0.009+8.7399107622868i</v>
      </c>
      <c r="Z3325" t="str">
        <f t="shared" si="1739"/>
        <v>-0.00010250840938397-0.0000380555398796166i</v>
      </c>
      <c r="AA3325" t="str">
        <f t="shared" si="1740"/>
        <v>0.00141823570815949-1.37302199881366i</v>
      </c>
      <c r="AB3325" t="str">
        <f t="shared" si="1741"/>
        <v>0.623179654904833+0.468068203715363i</v>
      </c>
      <c r="AC3325" t="str">
        <f t="shared" si="1742"/>
        <v>1.07001063427941-0.0876276908052544i</v>
      </c>
      <c r="AD3325" t="str">
        <f t="shared" si="1743"/>
        <v>0.54293976950996+0.481906203026771i</v>
      </c>
      <c r="AE3325" t="str">
        <f t="shared" si="1744"/>
        <v>-0.0000373166914362454-0.000070061304395359i</v>
      </c>
      <c r="AF3325" t="str">
        <f t="shared" si="1745"/>
        <v>-15.0825222964213-0.255838191849921i</v>
      </c>
      <c r="AG3325" t="str">
        <f t="shared" si="1746"/>
        <v>1.00239802496157-0.00269612094335802i</v>
      </c>
      <c r="AH3325" t="str">
        <f t="shared" si="1747"/>
        <v>0.000540736994154684+0.00106515185212775i</v>
      </c>
      <c r="AI3325">
        <f t="shared" si="1748"/>
        <v>-58.455927766291396</v>
      </c>
      <c r="AJ3325">
        <f t="shared" si="1749"/>
        <v>63.084831403831643</v>
      </c>
      <c r="AK3325"/>
      <c r="AL3325"/>
      <c r="AM3325"/>
      <c r="AN3325"/>
    </row>
    <row r="3326" spans="1:40" x14ac:dyDescent="0.25">
      <c r="A3326"/>
      <c r="B3326">
        <f t="shared" si="1750"/>
        <v>1392000</v>
      </c>
      <c r="C3326" s="237" t="str">
        <f t="shared" si="1718"/>
        <v>-3.94424848325327E-08+0.00175935527281386i</v>
      </c>
      <c r="D3326" s="208" t="str">
        <f t="shared" si="1719"/>
        <v>-5.95700625939834+0.0134883904249063i</v>
      </c>
      <c r="E3326" t="str">
        <f t="shared" si="1720"/>
        <v>2870</v>
      </c>
      <c r="F3326" t="str">
        <f t="shared" si="1721"/>
        <v>0.777000777000777</v>
      </c>
      <c r="G3326" t="str">
        <f t="shared" si="1716"/>
        <v>0.777000777000777</v>
      </c>
      <c r="H3326" t="str">
        <f t="shared" si="1722"/>
        <v>9.12552831829374+0.269143180535403i</v>
      </c>
      <c r="I3326" t="str">
        <f t="shared" si="1723"/>
        <v>5466.37121724624i</v>
      </c>
      <c r="J3326" t="str">
        <f t="shared" si="1717"/>
        <v>-40446.2116558215+1195.86709845453i</v>
      </c>
      <c r="K3326" t="str">
        <f t="shared" si="1724"/>
        <v>0.00399251764520823-0.135033578502481i</v>
      </c>
      <c r="L3326" t="str">
        <f t="shared" si="1725"/>
        <v>0.000303731409376957-0.00870865084701397i</v>
      </c>
      <c r="M3326" t="str">
        <f t="shared" si="1726"/>
        <v>0.00429624905458519-0.143742229349495i</v>
      </c>
      <c r="N3326" t="str">
        <f t="shared" si="1727"/>
        <v>-14.2620894935546i</v>
      </c>
      <c r="O3326" t="str">
        <f t="shared" si="1728"/>
        <v>-0.12459788968387-0.992207320012469i</v>
      </c>
      <c r="P3326" t="str">
        <f t="shared" si="1729"/>
        <v>1.12459788968387+0.992207320012469i</v>
      </c>
      <c r="Q3326" t="str">
        <f t="shared" si="1730"/>
        <v>-1.12459788968387+13.2698821735421i</v>
      </c>
      <c r="R3326" t="str">
        <f t="shared" si="1731"/>
        <v>0.0671071456520358-0.0904353503951668i</v>
      </c>
      <c r="S3326" t="str">
        <f t="shared" si="1732"/>
        <v>1.47377157753969i</v>
      </c>
      <c r="T3326" t="str">
        <f t="shared" si="1733"/>
        <v>0.13328104901724+0.0989006039117865i</v>
      </c>
      <c r="U3326" t="str">
        <f t="shared" si="1734"/>
        <v>0.0000333333333333334-0.0000810889699457363i</v>
      </c>
      <c r="V3326" t="str">
        <f t="shared" si="1735"/>
        <v>6.66666666666667E-06-0.000810889699457363i</v>
      </c>
      <c r="W3326" t="str">
        <f t="shared" si="1736"/>
        <v>0.0000275590568485275-0.0000747039730949115i</v>
      </c>
      <c r="X3326" t="str">
        <f t="shared" si="1737"/>
        <v>0.0000276392875015747-0.0000746352790534412i</v>
      </c>
      <c r="Y3326" t="str">
        <f t="shared" si="1738"/>
        <v>0.009+8.74619394759398i</v>
      </c>
      <c r="Z3326" t="str">
        <f t="shared" si="1739"/>
        <v>-0.000102363118492129-0.0000380277852899489i</v>
      </c>
      <c r="AA3326" t="str">
        <f t="shared" si="1740"/>
        <v>0.00141619868262495-1.37203561791944i</v>
      </c>
      <c r="AB3326" t="str">
        <f t="shared" si="1741"/>
        <v>0.628611072500177+0.466458023509866i</v>
      </c>
      <c r="AC3326" t="str">
        <f t="shared" si="1742"/>
        <v>1.0697503859232-0.0883539371124445i</v>
      </c>
      <c r="AD3326" t="str">
        <f t="shared" si="1743"/>
        <v>0.547872510933568+0.481294256736534i</v>
      </c>
      <c r="AE3326" t="str">
        <f t="shared" si="1744"/>
        <v>-0.0000377793840988109-0.0000701011592439502i</v>
      </c>
      <c r="AF3326" t="str">
        <f t="shared" si="1745"/>
        <v>-15.0825345776921-0.255654790110497i</v>
      </c>
      <c r="AG3326" t="str">
        <f t="shared" si="1746"/>
        <v>1.00239328610856-0.00271868874665063i</v>
      </c>
      <c r="AH3326" t="str">
        <f t="shared" si="1747"/>
        <v>0.000547678569072545+0.00106589960359358i</v>
      </c>
      <c r="AI3326">
        <f t="shared" si="1748"/>
        <v>-58.428171988191394</v>
      </c>
      <c r="AJ3326">
        <f t="shared" si="1749"/>
        <v>62.805078171458199</v>
      </c>
      <c r="AK3326"/>
      <c r="AL3326"/>
      <c r="AM3326"/>
      <c r="AN3326"/>
    </row>
    <row r="3327" spans="1:40" x14ac:dyDescent="0.25">
      <c r="A3327"/>
      <c r="B3327">
        <f t="shared" si="1750"/>
        <v>1393000</v>
      </c>
      <c r="C3327" s="237" t="str">
        <f t="shared" si="1718"/>
        <v>-3.93858756043574E-08+0.00175809227549078i</v>
      </c>
      <c r="D3327" s="208" t="str">
        <f t="shared" si="1719"/>
        <v>-5.95700625896434+0.0134787074454293i</v>
      </c>
      <c r="E3327" t="str">
        <f t="shared" si="1720"/>
        <v>2870</v>
      </c>
      <c r="F3327" t="str">
        <f t="shared" si="1721"/>
        <v>0.777000777000777</v>
      </c>
      <c r="G3327" t="str">
        <f t="shared" si="1716"/>
        <v>0.777000777000777</v>
      </c>
      <c r="H3327" t="str">
        <f t="shared" si="1722"/>
        <v>9.12554057359428+0.268950358297557i</v>
      </c>
      <c r="I3327" t="str">
        <f t="shared" si="1723"/>
        <v>5470.29820806323i</v>
      </c>
      <c r="J3327" t="str">
        <f t="shared" si="1717"/>
        <v>-40504.3463398852+1196.72619838158i</v>
      </c>
      <c r="K3327" t="str">
        <f t="shared" si="1724"/>
        <v>0.00398679215989023-0.134936805635004i</v>
      </c>
      <c r="L3327" t="str">
        <f t="shared" si="1725"/>
        <v>0.000303296012336138-0.00870241429793684i</v>
      </c>
      <c r="M3327" t="str">
        <f t="shared" si="1726"/>
        <v>0.00429008817222637-0.143639219932941i</v>
      </c>
      <c r="N3327" t="str">
        <f t="shared" si="1727"/>
        <v>-14.2723352475011i</v>
      </c>
      <c r="O3327" t="str">
        <f t="shared" si="1728"/>
        <v>-0.134757084083612-0.990878664766419i</v>
      </c>
      <c r="P3327" t="str">
        <f t="shared" si="1729"/>
        <v>1.13475708408361+0.990878664766419i</v>
      </c>
      <c r="Q3327" t="str">
        <f t="shared" si="1730"/>
        <v>-1.13475708408361+13.2814565827347i</v>
      </c>
      <c r="R3327" t="str">
        <f t="shared" si="1731"/>
        <v>0.0668185507373714-0.0911481282448148i</v>
      </c>
      <c r="S3327" t="str">
        <f t="shared" si="1732"/>
        <v>1.47483032148907i</v>
      </c>
      <c r="T3327" t="str">
        <f t="shared" si="1733"/>
        <v>0.134428023282427+0.0985460246654312i</v>
      </c>
      <c r="U3327" t="str">
        <f t="shared" si="1734"/>
        <v>0.0000333333333333335-0.0000810307581941602i</v>
      </c>
      <c r="V3327" t="str">
        <f t="shared" si="1735"/>
        <v>6.66666666666667E-06-0.000810307581941602i</v>
      </c>
      <c r="W3327" t="str">
        <f t="shared" si="1736"/>
        <v>0.0000275589933774565-0.0000746517593285012i</v>
      </c>
      <c r="X3327" t="str">
        <f t="shared" si="1737"/>
        <v>0.0000276390942946441-0.0000745831136193403i</v>
      </c>
      <c r="Y3327" t="str">
        <f t="shared" si="1738"/>
        <v>0.009+8.75247713290116i</v>
      </c>
      <c r="Z3327" t="str">
        <f t="shared" si="1739"/>
        <v>-0.000102218140380837-0.0000380000711946288i</v>
      </c>
      <c r="AA3327" t="str">
        <f t="shared" si="1740"/>
        <v>0.00141416604265595-1.37105065325299i</v>
      </c>
      <c r="AB3327" t="str">
        <f t="shared" si="1741"/>
        <v>0.634020699212194+0.464785674425122i</v>
      </c>
      <c r="AC3327" t="str">
        <f t="shared" si="1742"/>
        <v>1.06948145641307-0.0890762671317059i</v>
      </c>
      <c r="AD3327" t="str">
        <f t="shared" si="1743"/>
        <v>0.552798554855078+0.480631901642696i</v>
      </c>
      <c r="AE3327" t="str">
        <f t="shared" si="1744"/>
        <v>-0.000038241993801668-0.0000701356836344027i</v>
      </c>
      <c r="AF3327" t="str">
        <f t="shared" si="1745"/>
        <v>-15.0825468325586-0.255471650852128i</v>
      </c>
      <c r="AG3327" t="str">
        <f t="shared" si="1746"/>
        <v>1.00238830380263-0.0027411911577021i</v>
      </c>
      <c r="AH3327" t="str">
        <f t="shared" si="1747"/>
        <v>0.000554620715404394+0.00106656751249288i</v>
      </c>
      <c r="AI3327">
        <f t="shared" si="1748"/>
        <v>-58.400809432419074</v>
      </c>
      <c r="AJ3327">
        <f t="shared" si="1749"/>
        <v>62.525331197479765</v>
      </c>
      <c r="AK3327"/>
      <c r="AL3327"/>
      <c r="AM3327"/>
      <c r="AN3327"/>
    </row>
    <row r="3328" spans="1:40" x14ac:dyDescent="0.25">
      <c r="A3328"/>
      <c r="B3328">
        <f t="shared" si="1750"/>
        <v>1394000</v>
      </c>
      <c r="C3328" s="237" t="str">
        <f t="shared" si="1718"/>
        <v>-3.9329388160087E-08+0.00175683109021551i</v>
      </c>
      <c r="D3328" s="208" t="str">
        <f t="shared" si="1719"/>
        <v>-5.95700625853127+0.0134690383583189i</v>
      </c>
      <c r="E3328" t="str">
        <f t="shared" si="1720"/>
        <v>2870</v>
      </c>
      <c r="F3328" t="str">
        <f t="shared" si="1721"/>
        <v>0.777000777000777</v>
      </c>
      <c r="G3328" t="str">
        <f t="shared" si="1716"/>
        <v>0.777000777000777</v>
      </c>
      <c r="H3328" t="str">
        <f t="shared" si="1722"/>
        <v>9.1255528025652+0.268757811870654i</v>
      </c>
      <c r="I3328" t="str">
        <f t="shared" si="1723"/>
        <v>5474.22519888021i</v>
      </c>
      <c r="J3328" t="str">
        <f t="shared" si="1717"/>
        <v>-40562.5227723754+1197.58529830862i</v>
      </c>
      <c r="K3328" t="str">
        <f t="shared" si="1724"/>
        <v>0.00398107897835739-0.134840171256538i</v>
      </c>
      <c r="L3328" t="str">
        <f t="shared" si="1725"/>
        <v>0.000302861550455088-0.00869618666399404i</v>
      </c>
      <c r="M3328" t="str">
        <f t="shared" si="1726"/>
        <v>0.00428394052881248-0.143536357920532i</v>
      </c>
      <c r="N3328" t="str">
        <f t="shared" si="1727"/>
        <v>-14.2825810014476i</v>
      </c>
      <c r="O3328" t="str">
        <f t="shared" si="1728"/>
        <v>-0.144902132418335-0.989445992472868i</v>
      </c>
      <c r="P3328" t="str">
        <f t="shared" si="1729"/>
        <v>1.14490213241834+0.989445992472868i</v>
      </c>
      <c r="Q3328" t="str">
        <f t="shared" si="1730"/>
        <v>-1.14490213241834+13.2931350089747i</v>
      </c>
      <c r="R3328" t="str">
        <f t="shared" si="1731"/>
        <v>0.0665214885759137-0.0918566407183979i</v>
      </c>
      <c r="S3328" t="str">
        <f t="shared" si="1732"/>
        <v>1.47588906543846i</v>
      </c>
      <c r="T3328" t="str">
        <f t="shared" si="1733"/>
        <v>0.135570211624193+0.0981783376058805i</v>
      </c>
      <c r="U3328" t="str">
        <f t="shared" si="1734"/>
        <v>0.0000333333333333332-0.000080972629960161i</v>
      </c>
      <c r="V3328" t="str">
        <f t="shared" si="1735"/>
        <v>6.66666666666667E-06-0.00080972629960161i</v>
      </c>
      <c r="W3328" t="str">
        <f t="shared" si="1736"/>
        <v>0.000027558929861171-0.0000745996214810407i</v>
      </c>
      <c r="X3328" t="str">
        <f t="shared" si="1737"/>
        <v>0.0000276389013218133-0.0000745310240336976i</v>
      </c>
      <c r="Y3328" t="str">
        <f t="shared" si="1738"/>
        <v>0.009+8.75876031820834i</v>
      </c>
      <c r="Z3328" t="str">
        <f t="shared" si="1739"/>
        <v>-0.000102073474152895-0.0000379723975044815i</v>
      </c>
      <c r="AA3328" t="str">
        <f t="shared" si="1740"/>
        <v>0.00141213777567235-1.37006710176639i</v>
      </c>
      <c r="AB3328" t="str">
        <f t="shared" si="1741"/>
        <v>0.6394077534394+0.463051503224093i</v>
      </c>
      <c r="AC3328" t="str">
        <f t="shared" si="1742"/>
        <v>1.06920391109181-0.0897945750532518i</v>
      </c>
      <c r="AD3328" t="str">
        <f t="shared" si="1743"/>
        <v>0.557717387214297+0.479919212495987i</v>
      </c>
      <c r="AE3328" t="str">
        <f t="shared" si="1744"/>
        <v>-0.0000387044682015031-0.0000701648876546488i</v>
      </c>
      <c r="AF3328" t="str">
        <f t="shared" si="1745"/>
        <v>-15.0825590610965-0.255288773512335i</v>
      </c>
      <c r="AG3328" t="str">
        <f t="shared" si="1746"/>
        <v>1.00238307893598-0.00276362576676737i</v>
      </c>
      <c r="AH3328" t="str">
        <f t="shared" si="1747"/>
        <v>0.000561562652316468+0.00106715571100235i</v>
      </c>
      <c r="AI3328">
        <f t="shared" si="1748"/>
        <v>-58.373836473167813</v>
      </c>
      <c r="AJ3328">
        <f t="shared" si="1749"/>
        <v>62.245590275772706</v>
      </c>
      <c r="AK3328"/>
      <c r="AL3328"/>
      <c r="AM3328"/>
      <c r="AN3328"/>
    </row>
    <row r="3329" spans="1:40" x14ac:dyDescent="0.25">
      <c r="A3329"/>
      <c r="B3329">
        <f t="shared" si="1750"/>
        <v>1395000</v>
      </c>
      <c r="C3329" s="237" t="str">
        <f t="shared" si="1718"/>
        <v>-3.92730221506454E-08+0.00175557171309117i</v>
      </c>
      <c r="D3329" s="208" t="str">
        <f t="shared" si="1719"/>
        <v>-5.95700625809913+0.013459383133699i</v>
      </c>
      <c r="E3329" t="str">
        <f t="shared" si="1720"/>
        <v>2870</v>
      </c>
      <c r="F3329" t="str">
        <f t="shared" si="1721"/>
        <v>0.777000777000777</v>
      </c>
      <c r="G3329" t="str">
        <f t="shared" si="1716"/>
        <v>0.777000777000777</v>
      </c>
      <c r="H3329" t="str">
        <f t="shared" si="1722"/>
        <v>9.12556500528188+0.268565540663938i</v>
      </c>
      <c r="I3329" t="str">
        <f t="shared" si="1723"/>
        <v>5478.1521896972i</v>
      </c>
      <c r="J3329" t="str">
        <f t="shared" si="1717"/>
        <v>-40620.7409532923+1198.44439823568i</v>
      </c>
      <c r="K3329" t="str">
        <f t="shared" si="1724"/>
        <v>0.00397537806539102-0.134743675070266i</v>
      </c>
      <c r="L3329" t="str">
        <f t="shared" si="1725"/>
        <v>0.000302428021058717-0.00868996792610639i</v>
      </c>
      <c r="M3329" t="str">
        <f t="shared" si="1726"/>
        <v>0.00427780608644974-0.143433642996372i</v>
      </c>
      <c r="N3329" t="str">
        <f t="shared" si="1727"/>
        <v>-14.2928267553941i</v>
      </c>
      <c r="O3329" t="str">
        <f t="shared" si="1728"/>
        <v>-0.155031969716102-0.987909453525952i</v>
      </c>
      <c r="P3329" t="str">
        <f t="shared" si="1729"/>
        <v>1.1550319697161+0.987909453525952i</v>
      </c>
      <c r="Q3329" t="str">
        <f t="shared" si="1730"/>
        <v>-1.1550319697161+13.3049173018681i</v>
      </c>
      <c r="R3329" t="str">
        <f t="shared" si="1731"/>
        <v>0.066216028769631-0.0925607857539823i</v>
      </c>
      <c r="S3329" t="str">
        <f t="shared" si="1732"/>
        <v>1.47694780938784i</v>
      </c>
      <c r="T3329" t="str">
        <f t="shared" si="1733"/>
        <v>0.136707449754561+0.0977976186376687i</v>
      </c>
      <c r="U3329" t="str">
        <f t="shared" si="1734"/>
        <v>0.0000333333333333333-0.0000809145850641324i</v>
      </c>
      <c r="V3329" t="str">
        <f t="shared" si="1735"/>
        <v>6.66666666666667E-06-0.000809145850641324i</v>
      </c>
      <c r="W3329" t="str">
        <f t="shared" si="1736"/>
        <v>0.0000275588662996727-0.0000745475593892474i</v>
      </c>
      <c r="X3329" t="str">
        <f t="shared" si="1737"/>
        <v>0.0000276387085822836-0.0000744790101333827i</v>
      </c>
      <c r="Y3329" t="str">
        <f t="shared" si="1738"/>
        <v>0.009+8.76504350351552i</v>
      </c>
      <c r="Z3329" t="str">
        <f t="shared" si="1739"/>
        <v>-0.00010192911891432-0.000037944764130597i</v>
      </c>
      <c r="AA3329" t="str">
        <f t="shared" si="1740"/>
        <v>0.00141011386913908-1.36908496042045i</v>
      </c>
      <c r="AB3329" t="str">
        <f t="shared" si="1741"/>
        <v>0.644771460328639+0.461255867905393i</v>
      </c>
      <c r="AC3329" t="str">
        <f t="shared" si="1742"/>
        <v>1.06891781676449-0.0905087562958911i</v>
      </c>
      <c r="AD3329" t="str">
        <f t="shared" si="1743"/>
        <v>0.562628494814336+0.47915626926117i</v>
      </c>
      <c r="AE3329" t="str">
        <f t="shared" si="1744"/>
        <v>-0.0000391667551337032-0.0000701887818769463i</v>
      </c>
      <c r="AF3329" t="str">
        <f t="shared" si="1745"/>
        <v>-15.082571263381-0.255106157530239i</v>
      </c>
      <c r="AG3329" t="str">
        <f t="shared" si="1746"/>
        <v>1.00237761242409-0.00278599017526579i</v>
      </c>
      <c r="AH3329" t="str">
        <f t="shared" si="1747"/>
        <v>0.000568503601429934+0.00106766433840646i</v>
      </c>
      <c r="AI3329">
        <f t="shared" si="1748"/>
        <v>-58.347249554262845</v>
      </c>
      <c r="AJ3329">
        <f t="shared" si="1749"/>
        <v>61.965855199845677</v>
      </c>
      <c r="AK3329"/>
      <c r="AL3329"/>
      <c r="AM3329"/>
      <c r="AN3329"/>
    </row>
    <row r="3330" spans="1:40" x14ac:dyDescent="0.25">
      <c r="A3330"/>
      <c r="B3330">
        <f t="shared" si="1750"/>
        <v>1396000</v>
      </c>
      <c r="C3330" s="237" t="str">
        <f t="shared" si="1718"/>
        <v>-3.92167772282065E-08+0.00175431414023205i</v>
      </c>
      <c r="D3330" s="208" t="str">
        <f t="shared" si="1719"/>
        <v>-5.95700625766792+0.0134497417417791i</v>
      </c>
      <c r="E3330" t="str">
        <f t="shared" si="1720"/>
        <v>2870</v>
      </c>
      <c r="F3330" t="str">
        <f t="shared" si="1721"/>
        <v>0.777000777000777</v>
      </c>
      <c r="G3330" t="str">
        <f t="shared" si="1716"/>
        <v>0.777000777000777</v>
      </c>
      <c r="H3330" t="str">
        <f t="shared" si="1722"/>
        <v>9.12557718181939+0.268373544088339i</v>
      </c>
      <c r="I3330" t="str">
        <f t="shared" si="1723"/>
        <v>5482.07918051419i</v>
      </c>
      <c r="J3330" t="str">
        <f t="shared" si="1717"/>
        <v>-40679.0008826357+1199.30349816273i</v>
      </c>
      <c r="K3330" t="str">
        <f t="shared" si="1724"/>
        <v>0.00396968938589819-0.134647316780219i</v>
      </c>
      <c r="L3330" t="str">
        <f t="shared" si="1725"/>
        <v>0.000301995421481492-0.00868375806524901i</v>
      </c>
      <c r="M3330" t="str">
        <f t="shared" si="1726"/>
        <v>0.00427168480737968-0.143331074845468i</v>
      </c>
      <c r="N3330" t="str">
        <f t="shared" si="1727"/>
        <v>-14.3030725093406i</v>
      </c>
      <c r="O3330" t="str">
        <f t="shared" si="1728"/>
        <v>-0.16514553260174-0.986269209223165i</v>
      </c>
      <c r="P3330" t="str">
        <f t="shared" si="1729"/>
        <v>1.16514553260174+0.986269209223165i</v>
      </c>
      <c r="Q3330" t="str">
        <f t="shared" si="1730"/>
        <v>-1.16514553260174+13.3168033001174i</v>
      </c>
      <c r="R3330" t="str">
        <f t="shared" si="1731"/>
        <v>0.0659022423103055-0.0932604625771623i</v>
      </c>
      <c r="S3330" t="str">
        <f t="shared" si="1732"/>
        <v>1.47800655333722i</v>
      </c>
      <c r="T3330" t="str">
        <f t="shared" si="1733"/>
        <v>0.137839574856306+0.0974039460142489i</v>
      </c>
      <c r="U3330" t="str">
        <f t="shared" si="1734"/>
        <v>0.0000333333333333334-0.0000808566233269806i</v>
      </c>
      <c r="V3330" t="str">
        <f t="shared" si="1735"/>
        <v>6.66666666666667E-06-0.000808566233269806i</v>
      </c>
      <c r="W3330" t="str">
        <f t="shared" si="1736"/>
        <v>0.0000275588026929618-0.0000744955728903041i</v>
      </c>
      <c r="X3330" t="str">
        <f t="shared" si="1737"/>
        <v>0.0000276385160752576-0.0000744270717557309i</v>
      </c>
      <c r="Y3330" t="str">
        <f t="shared" si="1738"/>
        <v>0.009+8.7713266888227i</v>
      </c>
      <c r="Z3330" t="str">
        <f t="shared" si="1739"/>
        <v>-0.000101785073774329-0.000037917170984325i</v>
      </c>
      <c r="AA3330" t="str">
        <f t="shared" si="1740"/>
        <v>0.00140809431056596-1.3681042261847i</v>
      </c>
      <c r="AB3330" t="str">
        <f t="shared" si="1741"/>
        <v>0.650111051963457+0.459399137546151i</v>
      </c>
      <c r="AC3330" t="str">
        <f t="shared" si="1742"/>
        <v>1.06862324167135-0.091218707530461i</v>
      </c>
      <c r="AD3330" t="str">
        <f t="shared" si="1743"/>
        <v>0.56753136537402+0.478343157106604i</v>
      </c>
      <c r="AE3330" t="str">
        <f t="shared" si="1744"/>
        <v>-0.0000396288026166475-0.0000702073773553954i</v>
      </c>
      <c r="AF3330" t="str">
        <f t="shared" si="1745"/>
        <v>-15.0825834394873-0.25492380234656i</v>
      </c>
      <c r="AG3330" t="str">
        <f t="shared" si="1746"/>
        <v>1.00237190520562-0.00280828199600083i</v>
      </c>
      <c r="AH3330" t="str">
        <f t="shared" si="1747"/>
        <v>0.000575442786881187+0.00106809354106379i</v>
      </c>
      <c r="AI3330">
        <f t="shared" si="1748"/>
        <v>-58.321045187565716</v>
      </c>
      <c r="AJ3330">
        <f t="shared" si="1749"/>
        <v>61.686125762855752</v>
      </c>
      <c r="AK3330"/>
      <c r="AL3330"/>
      <c r="AM3330"/>
      <c r="AN3330"/>
    </row>
    <row r="3331" spans="1:40" x14ac:dyDescent="0.25">
      <c r="A3331"/>
      <c r="B3331">
        <f t="shared" si="1750"/>
        <v>1397000</v>
      </c>
      <c r="C3331" s="237" t="str">
        <f t="shared" si="1718"/>
        <v>-3.91606530461886E-08+0.00175305836776356i</v>
      </c>
      <c r="D3331" s="208" t="str">
        <f t="shared" si="1719"/>
        <v>-5.95700625723763+0.013440114152854i</v>
      </c>
      <c r="E3331" t="str">
        <f t="shared" si="1720"/>
        <v>2870</v>
      </c>
      <c r="F3331" t="str">
        <f t="shared" si="1721"/>
        <v>0.777000777000777</v>
      </c>
      <c r="G3331" t="str">
        <f t="shared" si="1716"/>
        <v>0.777000777000777</v>
      </c>
      <c r="H3331" t="str">
        <f t="shared" si="1722"/>
        <v>9.12558933225252+0.268181821556465i</v>
      </c>
      <c r="I3331" t="str">
        <f t="shared" si="1723"/>
        <v>5486.00617133118i</v>
      </c>
      <c r="J3331" t="str">
        <f t="shared" si="1717"/>
        <v>-40737.3025604058+1200.16259808978i</v>
      </c>
      <c r="K3331" t="str">
        <f t="shared" si="1724"/>
        <v>0.00396401290491138-0.134551096091271i</v>
      </c>
      <c r="L3331" t="str">
        <f t="shared" si="1725"/>
        <v>0.000301563749067385-0.00867755706245108i</v>
      </c>
      <c r="M3331" t="str">
        <f t="shared" si="1726"/>
        <v>0.00426557665397876-0.143228653153722i</v>
      </c>
      <c r="N3331" t="str">
        <f t="shared" si="1727"/>
        <v>-14.3133182632872i</v>
      </c>
      <c r="O3331" t="str">
        <f t="shared" si="1728"/>
        <v>-0.175241759408581-0.984525431748406i</v>
      </c>
      <c r="P3331" t="str">
        <f t="shared" si="1729"/>
        <v>1.17524175940858+0.984525431748406i</v>
      </c>
      <c r="Q3331" t="str">
        <f t="shared" si="1730"/>
        <v>-1.17524175940858+13.3287928315388i</v>
      </c>
      <c r="R3331" t="str">
        <f t="shared" si="1731"/>
        <v>0.0655802015515097-0.0939555717228269i</v>
      </c>
      <c r="S3331" t="str">
        <f t="shared" si="1732"/>
        <v>1.4790652972866i</v>
      </c>
      <c r="T3331" t="str">
        <f t="shared" si="1733"/>
        <v>0.138966425621955+0.0969974003038988i</v>
      </c>
      <c r="U3331" t="str">
        <f t="shared" si="1734"/>
        <v>0.0000333333333333334-0.0000807987445701253i</v>
      </c>
      <c r="V3331" t="str">
        <f t="shared" si="1735"/>
        <v>6.66666666666667E-06-0.000807987445701253i</v>
      </c>
      <c r="W3331" t="str">
        <f t="shared" si="1736"/>
        <v>0.0000275587390410391-0.0000744436618218612i</v>
      </c>
      <c r="X3331" t="str">
        <f t="shared" si="1737"/>
        <v>0.0000276383237999413-0.000074375208738544i</v>
      </c>
      <c r="Y3331" t="str">
        <f t="shared" si="1738"/>
        <v>0.009+8.77760987412988i</v>
      </c>
      <c r="Z3331" t="str">
        <f t="shared" si="1739"/>
        <v>-0.000101641337845328-0.0000378896179772771i</v>
      </c>
      <c r="AA3331" t="str">
        <f t="shared" si="1740"/>
        <v>0.00140607908750749-1.36712489603733i</v>
      </c>
      <c r="AB3331" t="str">
        <f t="shared" si="1741"/>
        <v>0.655425767548046+0.457481692141213i</v>
      </c>
      <c r="AC3331" t="str">
        <f t="shared" si="1742"/>
        <v>1.06832025546034-0.0919243267025309i</v>
      </c>
      <c r="AD3331" t="str">
        <f t="shared" si="1743"/>
        <v>0.572425487579934+0.477479966393189i</v>
      </c>
      <c r="AE3331" t="str">
        <f t="shared" si="1744"/>
        <v>-0.0000400905588559475-0.0000702206856234062i</v>
      </c>
      <c r="AF3331" t="str">
        <f t="shared" si="1745"/>
        <v>-15.0825955894902-0.254741707403611i</v>
      </c>
      <c r="AG3331" t="str">
        <f t="shared" si="1746"/>
        <v>1.00236595824222-0.00283049885337702i</v>
      </c>
      <c r="AH3331" t="str">
        <f t="shared" si="1747"/>
        <v>0.000582379435381463+0.00106844347237256i</v>
      </c>
      <c r="AI3331">
        <f t="shared" si="1748"/>
        <v>-58.295219951429409</v>
      </c>
      <c r="AJ3331">
        <f t="shared" si="1749"/>
        <v>61.406401757627854</v>
      </c>
      <c r="AK3331"/>
      <c r="AL3331"/>
      <c r="AM3331"/>
      <c r="AN3331"/>
    </row>
    <row r="3332" spans="1:40" x14ac:dyDescent="0.25">
      <c r="A3332"/>
      <c r="B3332">
        <f t="shared" si="1750"/>
        <v>1398000</v>
      </c>
      <c r="C3332" s="237" t="str">
        <f t="shared" si="1718"/>
        <v>-3.91046492592492E-08+0.0017518043918222i</v>
      </c>
      <c r="D3332" s="208" t="str">
        <f t="shared" si="1719"/>
        <v>-5.95700625680827+0.0134305003373035i</v>
      </c>
      <c r="E3332" t="str">
        <f t="shared" si="1720"/>
        <v>2870</v>
      </c>
      <c r="F3332" t="str">
        <f t="shared" si="1721"/>
        <v>0.777000777000777</v>
      </c>
      <c r="G3332" t="str">
        <f t="shared" si="1716"/>
        <v>0.777000777000777</v>
      </c>
      <c r="H3332" t="str">
        <f t="shared" si="1722"/>
        <v>9.12560145665582+0.267990372482598i</v>
      </c>
      <c r="I3332" t="str">
        <f t="shared" si="1723"/>
        <v>5489.93316214816i</v>
      </c>
      <c r="J3332" t="str">
        <f t="shared" si="1717"/>
        <v>-40795.6459866025+1201.02169801683i</v>
      </c>
      <c r="K3332" t="str">
        <f t="shared" si="1724"/>
        <v>0.0039583485875879-0.134455012709138i</v>
      </c>
      <c r="L3332" t="str">
        <f t="shared" si="1725"/>
        <v>0.000301133001169851-0.00867136489879587i</v>
      </c>
      <c r="M3332" t="str">
        <f t="shared" si="1726"/>
        <v>0.00425948158875775-0.143126377607934i</v>
      </c>
      <c r="N3332" t="str">
        <f t="shared" si="1727"/>
        <v>-14.3235640172337i</v>
      </c>
      <c r="O3332" t="str">
        <f t="shared" si="1728"/>
        <v>-0.185319590289503-0.982678304153974i</v>
      </c>
      <c r="P3332" t="str">
        <f t="shared" si="1729"/>
        <v>1.1853195902895+0.982678304153974i</v>
      </c>
      <c r="Q3332" t="str">
        <f t="shared" si="1730"/>
        <v>-1.1853195902895+13.3408857130797i</v>
      </c>
      <c r="R3332" t="str">
        <f t="shared" si="1731"/>
        <v>0.06524998018022-0.0946460150561949i</v>
      </c>
      <c r="S3332" t="str">
        <f t="shared" si="1732"/>
        <v>1.48012404123598i</v>
      </c>
      <c r="T3332" t="str">
        <f t="shared" si="1733"/>
        <v>0.140087842291857+0.0965780643549148i</v>
      </c>
      <c r="U3332" t="str">
        <f t="shared" si="1734"/>
        <v>0.0000333333333333332-0.0000807409486154967i</v>
      </c>
      <c r="V3332" t="str">
        <f t="shared" si="1735"/>
        <v>6.66666666666667E-06-0.000807409486154967i</v>
      </c>
      <c r="W3332" t="str">
        <f t="shared" si="1736"/>
        <v>0.0000275586753439052-0.0000743918260220324i</v>
      </c>
      <c r="X3332" t="str">
        <f t="shared" si="1737"/>
        <v>0.0000276381317555433-0.000074323420920087i</v>
      </c>
      <c r="Y3332" t="str">
        <f t="shared" si="1738"/>
        <v>0.009+8.78389305943706i</v>
      </c>
      <c r="Z3332" t="str">
        <f t="shared" si="1739"/>
        <v>-0.000101497910242893-0.0000378621050213246i</v>
      </c>
      <c r="AA3332" t="str">
        <f t="shared" si="1740"/>
        <v>0.00140406818756266-1.36614696696519i</v>
      </c>
      <c r="AB3332" t="str">
        <f t="shared" si="1741"/>
        <v>0.660714853586793+0.455503922438975i</v>
      </c>
      <c r="AC3332" t="str">
        <f t="shared" si="1742"/>
        <v>1.06800892915917-0.0926255130543984i</v>
      </c>
      <c r="AD3332" t="str">
        <f t="shared" si="1743"/>
        <v>0.57731035113828+0.476566792662946i</v>
      </c>
      <c r="AE3332" t="str">
        <f t="shared" si="1744"/>
        <v>-0.0000405519722486456-0.0000702287186911421i</v>
      </c>
      <c r="AF3332" t="str">
        <f t="shared" si="1745"/>
        <v>-15.0826077134641-0.254559872145295i</v>
      </c>
      <c r="AG3332" t="str">
        <f t="shared" si="1746"/>
        <v>1.00235977251845-0.00285263838361508i</v>
      </c>
      <c r="AH3332" t="str">
        <f t="shared" si="1747"/>
        <v>0.000589312776275855+0.00106871429273607i</v>
      </c>
      <c r="AI3332">
        <f t="shared" si="1748"/>
        <v>-58.269770489197754</v>
      </c>
      <c r="AJ3332">
        <f t="shared" si="1749"/>
        <v>61.126682976689551</v>
      </c>
      <c r="AK3332"/>
      <c r="AL3332"/>
      <c r="AM3332"/>
      <c r="AN3332"/>
    </row>
    <row r="3333" spans="1:40" x14ac:dyDescent="0.25">
      <c r="A3333"/>
      <c r="B3333">
        <f t="shared" si="1750"/>
        <v>1399000</v>
      </c>
      <c r="C3333" s="237" t="str">
        <f t="shared" si="1718"/>
        <v>-3.90487655232794E-08+0.00175055220855553i</v>
      </c>
      <c r="D3333" s="208" t="str">
        <f t="shared" si="1719"/>
        <v>-5.95700625637983+0.0134209002655924i</v>
      </c>
      <c r="E3333" t="str">
        <f t="shared" si="1720"/>
        <v>2870</v>
      </c>
      <c r="F3333" t="str">
        <f t="shared" si="1721"/>
        <v>0.777000777000777</v>
      </c>
      <c r="G3333" t="str">
        <f t="shared" ref="G3333:G3396" si="1751">IF($C$11=$C$7,$C$24,F3333)</f>
        <v>0.777000777000777</v>
      </c>
      <c r="H3333" t="str">
        <f t="shared" si="1722"/>
        <v>9.12561355510357+0.267799196282683i</v>
      </c>
      <c r="I3333" t="str">
        <f t="shared" si="1723"/>
        <v>5493.86015296515i</v>
      </c>
      <c r="J3333" t="str">
        <f t="shared" ref="J3333:J3396" si="1752">IMSUM(COMPLEX(0,2*PI()*B3333*$C$113*$C$112),COMPLEX(0,2*PI()*B3333*$C$113*$C$111),COMPLEX(0,2*PI()*B3333*$C$28*10^-12*$C$111),COMPLEX(-1*2*PI()*B3333*2*PI()*B3333*$C$113*$C$112*$C$28*10^-12*$C$111,0),COMPLEX(1,0))</f>
        <v>-40854.0311612259+1201.88079794388i</v>
      </c>
      <c r="K3333" t="str">
        <f t="shared" si="1724"/>
        <v>0.00395269639920932-0.134359066340374i</v>
      </c>
      <c r="L3333" t="str">
        <f t="shared" si="1725"/>
        <v>0.000300703175151768-0.00866518155542026i</v>
      </c>
      <c r="M3333" t="str">
        <f t="shared" si="1726"/>
        <v>0.00425339957436109-0.143024247895794i</v>
      </c>
      <c r="N3333" t="str">
        <f t="shared" si="1727"/>
        <v>-14.3338097711802i</v>
      </c>
      <c r="O3333" t="str">
        <f t="shared" si="1728"/>
        <v>-0.195377967328787-0.980728020341252i</v>
      </c>
      <c r="P3333" t="str">
        <f t="shared" si="1729"/>
        <v>1.19537796732879+0.980728020341252i</v>
      </c>
      <c r="Q3333" t="str">
        <f t="shared" si="1730"/>
        <v>-1.19537796732879+13.3530817508389i</v>
      </c>
      <c r="R3333" t="str">
        <f t="shared" si="1731"/>
        <v>0.064911653188038-0.0953316957931965i</v>
      </c>
      <c r="S3333" t="str">
        <f t="shared" si="1732"/>
        <v>1.48118278518536i</v>
      </c>
      <c r="T3333" t="str">
        <f t="shared" si="1733"/>
        <v>0.14120366669141+0.0961460232600443i</v>
      </c>
      <c r="U3333" t="str">
        <f t="shared" si="1734"/>
        <v>0.0000333333333333332-0.0000806832352855358i</v>
      </c>
      <c r="V3333" t="str">
        <f t="shared" si="1735"/>
        <v>6.66666666666667E-06-0.000806832352855358i</v>
      </c>
      <c r="W3333" t="str">
        <f t="shared" si="1736"/>
        <v>0.0000275586116015614-0.0000743400653293962i</v>
      </c>
      <c r="X3333" t="str">
        <f t="shared" si="1737"/>
        <v>0.0000276379399412759-0.0000742717081390895i</v>
      </c>
      <c r="Y3333" t="str">
        <f t="shared" si="1738"/>
        <v>0.009+8.79017624474424i</v>
      </c>
      <c r="Z3333" t="str">
        <f t="shared" si="1739"/>
        <v>-0.000101354790085763-0.0000378346320285991i</v>
      </c>
      <c r="AA3333" t="str">
        <f t="shared" si="1740"/>
        <v>0.00140206159837481-1.36517043596375i</v>
      </c>
      <c r="AB3333" t="str">
        <f t="shared" si="1741"/>
        <v>0.665977564059864+0.453466229773639i</v>
      </c>
      <c r="AC3333" t="str">
        <f t="shared" si="1742"/>
        <v>1.06768933514702-0.0933221671464287i</v>
      </c>
      <c r="AD3333" t="str">
        <f t="shared" si="1743"/>
        <v>0.582185446826915+0.475603736626924i</v>
      </c>
      <c r="AE3333" t="str">
        <f t="shared" si="1744"/>
        <v>-0.0000410129913874219-0.0000702314890429284i</v>
      </c>
      <c r="AF3333" t="str">
        <f t="shared" si="1745"/>
        <v>-15.0826198114834-0.254378296017091i</v>
      </c>
      <c r="AG3333" t="str">
        <f t="shared" si="1746"/>
        <v>1.00235334904161-0.00287469823496704i</v>
      </c>
      <c r="AH3333" t="str">
        <f t="shared" si="1747"/>
        <v>0.000596242041602586+0.00106890616952753i</v>
      </c>
      <c r="AI3333">
        <f t="shared" si="1748"/>
        <v>-58.244693507747634</v>
      </c>
      <c r="AJ3333">
        <f t="shared" si="1749"/>
        <v>60.84696921227399</v>
      </c>
      <c r="AK3333"/>
      <c r="AL3333"/>
      <c r="AM3333"/>
      <c r="AN3333"/>
    </row>
    <row r="3334" spans="1:40" x14ac:dyDescent="0.25">
      <c r="A3334"/>
      <c r="B3334">
        <f t="shared" si="1750"/>
        <v>1400000</v>
      </c>
      <c r="C3334" s="237" t="str">
        <f t="shared" ref="C3334:C3397" si="1753">IMPRODUCT(COMPLEX(-1,0),IMDIV(IMPRODUCT(G3334,COMPLEX($C$100+$C$101,0)),COMPLEX($C$100,2*PI()*B3334*$C$103*$C$102*(2*$C$100+$C$101))))</f>
        <v>-3.89930014953992E-08+0.00174930181412209i</v>
      </c>
      <c r="D3334" s="208" t="str">
        <f t="shared" ref="D3334:D3397" si="1754">IMPRODUCT(COMPLEX($C$106,0),IMSUB(C3334,G3334))</f>
        <v>-5.9570062559523+0.0134113139082694i</v>
      </c>
      <c r="E3334" t="str">
        <f t="shared" ref="E3334:E3397" si="1755">IMDIV(COMPLEX($C$20*10^3,0),COMPLEX(1,2*PI()*B3334*$C$20*1000*$C$29*10^-12))</f>
        <v>2870</v>
      </c>
      <c r="F3334" t="str">
        <f t="shared" ref="F3334:F3397" si="1756">IMDIV(COMPLEX($C$22*1000,0),IMSUM(COMPLEX($C$22*1000,0),E3334))</f>
        <v>0.777000777000777</v>
      </c>
      <c r="G3334" t="str">
        <f t="shared" si="1751"/>
        <v>0.777000777000777</v>
      </c>
      <c r="H3334" t="str">
        <f t="shared" ref="H3334:H3397" si="1757">IMPRODUCT(COMPLEX($C$108,0),IMPRODUCT(COMPLEX(-1,0),D3334),IMDIV(COMPLEX(0,2*PI()*B3334*$C$109*$C$110),COMPLEX(1,2*PI()*B3334*$C$109*$C$110)))</f>
        <v>9.12562562766975+0.267608292374329i</v>
      </c>
      <c r="I3334" t="str">
        <f t="shared" ref="I3334:I3397" si="1758">COMPLEX(0,2*PI()*B3334*$C$113*$C$112*$C$114)</f>
        <v>5497.78714378214i</v>
      </c>
      <c r="J3334" t="str">
        <f t="shared" si="1752"/>
        <v>-40912.4580842758+1202.73989787093i</v>
      </c>
      <c r="K3334" t="str">
        <f t="shared" ref="K3334:K3397" si="1759">IMDIV(I3334,J3334)</f>
        <v>0.00394705630518099-0.134263256692365i</v>
      </c>
      <c r="L3334" t="str">
        <f t="shared" ref="L3334:L3397" si="1760">IMDIV(COMPLEX($C$117,0),COMPLEX(1,2*PI()*B3334*$C$115*$C$116))</f>
        <v>0.000300274268385413-0.00865900701351482i</v>
      </c>
      <c r="M3334" t="str">
        <f t="shared" ref="M3334:M3397" si="1761">IMSUM(K3334,L3334)</f>
        <v>0.0042473305735664-0.14292226370588i</v>
      </c>
      <c r="N3334" t="str">
        <f t="shared" ref="N3334:N3397" si="1762">COMPLEX(0,-2*PI()*B3334*$C$43)</f>
        <v>-14.3440555251267i</v>
      </c>
      <c r="O3334" t="str">
        <f t="shared" ref="O3334:O3397" si="1763">IMEXP(N3334)</f>
        <v>-0.205415834652776-0.978674785040415i</v>
      </c>
      <c r="P3334" t="str">
        <f t="shared" ref="P3334:P3397" si="1764">IMSUB(COMPLEX(1,0),O3334)</f>
        <v>1.20541583465278+0.978674785040415i</v>
      </c>
      <c r="Q3334" t="str">
        <f t="shared" ref="Q3334:Q3397" si="1765">IMSUM(COMPLEX(0,2*PI()*B3334*$C$43),O3334,COMPLEX(-1,0))</f>
        <v>-1.20541583465278+13.3653807400863i</v>
      </c>
      <c r="R3334" t="str">
        <f t="shared" ref="R3334:R3397" si="1766">IMDIV(P3334,Q3334)</f>
        <v>0.0645652968421054-0.0960125185200691i</v>
      </c>
      <c r="S3334" t="str">
        <f t="shared" ref="S3334:S3397" si="1767">IMDIV(COMPLEX(0,2*PI()*B3334*$C$123),COMPLEX($C$124,0))</f>
        <v>1.48224152913475i</v>
      </c>
      <c r="T3334" t="str">
        <f t="shared" ref="T3334:T3397" si="1768">IMPRODUCT(R3334,S3334)</f>
        <v>0.142313742267266+0.0957013643202813i</v>
      </c>
      <c r="U3334" t="str">
        <f t="shared" ref="U3334:U3397" si="1769">IMDIV(COMPLEX(1,2*PI()*B3334*$C$16*10^-3*$C$15*10^-6),COMPLEX(0,2*PI()*B3334*$C$15*10^-6))</f>
        <v>0.0000333333333333334-0.0000806256044031892i</v>
      </c>
      <c r="V3334" t="str">
        <f t="shared" ref="V3334:V3397" si="1770">IMSUM(COMPLEX($C$18*10^-3,0),IMDIV(COMPLEX(1,0),COMPLEX(0,2*PI()*B3334*($C$17*1*10^-6))))</f>
        <v>6.66666666666667E-06-0.000806256044031892i</v>
      </c>
      <c r="W3334" t="str">
        <f t="shared" ref="W3334:W3397" si="1771">IMDIV(IMPRODUCT(U3334,V3334),IMSUM(U3334,V3334))</f>
        <v>0.0000275585478140084-0.0000742883795829906i</v>
      </c>
      <c r="X3334" t="str">
        <f t="shared" ref="X3334:X3397" si="1772">IMDIV(IMPRODUCT(COMPLEX($C$19,0),W3334),IMSUM(COMPLEX($C$19,0),W3334))</f>
        <v>0.0000276377483563537-0.00007422007023474i</v>
      </c>
      <c r="Y3334" t="str">
        <f t="shared" ref="Y3334:Y3397" si="1773">COMPLEX($C$13*10^-3,2*PI()*B3334*$C$12*0.000001)</f>
        <v>0.009+8.79645943005142i</v>
      </c>
      <c r="Z3334" t="str">
        <f t="shared" ref="Z3334:Z3397" si="1774">IMPRODUCT(COMPLEX($C$6,0),IMDIV(X3334,IMSUM(X3334,Y3334)))</f>
        <v>-0.000101211976495824-0.0000378071989114896i</v>
      </c>
      <c r="AA3334" t="str">
        <f t="shared" ref="AA3334:AA3397" si="1775">IMDIV(COMPLEX($C$6,0),IMSUM(X3334,Y3334))</f>
        <v>0.00140005930763133-1.36419530003705i</v>
      </c>
      <c r="AB3334" t="str">
        <f t="shared" ref="AB3334:AB3397" si="1776">IMPRODUCT(COMPLEX($C$119,0),T3334)</f>
        <v>0.671213160593958+0.451369025894451i</v>
      </c>
      <c r="AC3334" t="str">
        <f t="shared" ref="AC3334:AC3397" si="1777">IMSUM(COMPLEX(1,0),IMPRODUCT(AB3334,M3334))</f>
        <v>1.06736154712592-0.0940141908776244i</v>
      </c>
      <c r="AD3334" t="str">
        <f t="shared" ref="AD3334:AD3397" si="1778">IMDIV(AB3334,AC3334)</f>
        <v>0.587050266546877+0.474590904152732i</v>
      </c>
      <c r="AE3334" t="str">
        <f t="shared" ref="AE3334:AE3397" si="1779">IMPRODUCT(AD3334,AA3334,X3334)</f>
        <v>-0.0000414735650647235-0.0000702290096346188i</v>
      </c>
      <c r="AF3334" t="str">
        <f t="shared" ref="AF3334:AF3397" si="1780">IMSUB(D3334,H3334)</f>
        <v>-15.082631883622-0.25419697846606i</v>
      </c>
      <c r="AG3334" t="str">
        <f t="shared" ref="AG3334:AG3397" si="1781">IMSUM(COMPLEX(1,0),IMPRODUCT(AD3334,AA3334,COMPLEX($C$127,0)))</f>
        <v>1.00234668884159-0.00289667606792778i</v>
      </c>
      <c r="AH3334" t="str">
        <f t="shared" ref="AH3334:AH3397" si="1782">IMDIV(IMPRODUCT(AE3334,AF3334),AG3334)</f>
        <v>0.000603166466151151+0.00106901927705454i</v>
      </c>
      <c r="AI3334">
        <f t="shared" ref="AI3334:AI3397" si="1783">20*LOG10(IMABS(AH3334))</f>
        <v>-58.219985776075937</v>
      </c>
      <c r="AJ3334">
        <f t="shared" ref="AJ3334:AJ3397" si="1784">IMARGUMENT(AH3334)*180/PI()</f>
        <v>60.56726025635443</v>
      </c>
      <c r="AK3334"/>
      <c r="AL3334"/>
      <c r="AM3334"/>
      <c r="AN3334"/>
    </row>
    <row r="3335" spans="1:40" x14ac:dyDescent="0.25">
      <c r="A3335"/>
      <c r="B3335">
        <f t="shared" si="1750"/>
        <v>1401000</v>
      </c>
      <c r="C3335" s="237" t="str">
        <f t="shared" si="1753"/>
        <v>-3.89373568339514E-08+0.00174805320469141i</v>
      </c>
      <c r="D3335" s="208" t="str">
        <f t="shared" si="1754"/>
        <v>-5.9570062555257+0.0134017412359675i</v>
      </c>
      <c r="E3335" t="str">
        <f t="shared" si="1755"/>
        <v>2870</v>
      </c>
      <c r="F3335" t="str">
        <f t="shared" si="1756"/>
        <v>0.777000777000777</v>
      </c>
      <c r="G3335" t="str">
        <f t="shared" si="1751"/>
        <v>0.777000777000777</v>
      </c>
      <c r="H3335" t="str">
        <f t="shared" si="1757"/>
        <v>9.12563767442815+0.267417660176796i</v>
      </c>
      <c r="I3335" t="str">
        <f t="shared" si="1758"/>
        <v>5501.71413459912i</v>
      </c>
      <c r="J3335" t="str">
        <f t="shared" si="1752"/>
        <v>-40970.9267557524+1203.59899779799i</v>
      </c>
      <c r="K3335" t="str">
        <f t="shared" si="1759"/>
        <v>0.00394142827103145-0.134167583473333i</v>
      </c>
      <c r="L3335" t="str">
        <f t="shared" si="1760"/>
        <v>0.000299846278252416-0.00865284125432348i</v>
      </c>
      <c r="M3335" t="str">
        <f t="shared" si="1761"/>
        <v>0.00424127454928387-0.142820424727656i</v>
      </c>
      <c r="N3335" t="str">
        <f t="shared" si="1762"/>
        <v>-14.3543012790732i</v>
      </c>
      <c r="O3335" t="str">
        <f t="shared" si="1763"/>
        <v>-0.215432138540805-0.976518813788928i</v>
      </c>
      <c r="P3335" t="str">
        <f t="shared" si="1764"/>
        <v>1.2154321385408+0.976518813788928i</v>
      </c>
      <c r="Q3335" t="str">
        <f t="shared" si="1765"/>
        <v>-1.2154321385408+13.3777824652843i</v>
      </c>
      <c r="R3335" t="str">
        <f t="shared" si="1766"/>
        <v>0.0642109886556857-0.0966883892122633i</v>
      </c>
      <c r="S3335" t="str">
        <f t="shared" si="1767"/>
        <v>1.48330027308413i</v>
      </c>
      <c r="T3335" t="str">
        <f t="shared" si="1768"/>
        <v>0.143417914122615+0.0952441770079806i</v>
      </c>
      <c r="U3335" t="str">
        <f t="shared" si="1769"/>
        <v>0.0000333333333333334-0.0000805680557919094i</v>
      </c>
      <c r="V3335" t="str">
        <f t="shared" si="1770"/>
        <v>6.66666666666667E-06-0.000805680557919094i</v>
      </c>
      <c r="W3335" t="str">
        <f t="shared" si="1771"/>
        <v>0.0000275584839812467-0.0000742367686223136i</v>
      </c>
      <c r="X3335" t="str">
        <f t="shared" si="1772"/>
        <v>0.0000276375569999937-0.0000741685070466862i</v>
      </c>
      <c r="Y3335" t="str">
        <f t="shared" si="1773"/>
        <v>0.009+8.8027426153586i</v>
      </c>
      <c r="Z3335" t="str">
        <f t="shared" si="1774"/>
        <v>-0.00010106946859809-0.0000377798055826417i</v>
      </c>
      <c r="AA3335" t="str">
        <f t="shared" si="1775"/>
        <v>0.00139806130306361-1.36322155619769i</v>
      </c>
      <c r="AB3335" t="str">
        <f t="shared" si="1776"/>
        <v>0.676420912628725+0.449212732791734i</v>
      </c>
      <c r="AC3335" t="str">
        <f t="shared" si="1777"/>
        <v>1.06702564009172-0.0947014875054994i</v>
      </c>
      <c r="AD3335" t="str">
        <f t="shared" si="1778"/>
        <v>0.591904303373916+0.473528406251529i</v>
      </c>
      <c r="AE3335" t="str">
        <f t="shared" si="1779"/>
        <v>-0.0000419336422768834-0.000070221293890938i</v>
      </c>
      <c r="AF3335" t="str">
        <f t="shared" si="1780"/>
        <v>-15.0826439299538-0.254015918940829i</v>
      </c>
      <c r="AG3335" t="str">
        <f t="shared" si="1781"/>
        <v>1.00233979297074-0.00291856955544584i</v>
      </c>
      <c r="AH3335" t="str">
        <f t="shared" si="1782"/>
        <v>0.000610085287520411+0.00106905379652309i</v>
      </c>
      <c r="AI3335">
        <f t="shared" si="1783"/>
        <v>-58.195644123926648</v>
      </c>
      <c r="AJ3335">
        <f t="shared" si="1784"/>
        <v>60.2875559006619</v>
      </c>
      <c r="AK3335"/>
      <c r="AL3335"/>
      <c r="AM3335"/>
      <c r="AN3335"/>
    </row>
    <row r="3336" spans="1:40" x14ac:dyDescent="0.25">
      <c r="A3336"/>
      <c r="B3336">
        <f t="shared" si="1750"/>
        <v>1402000</v>
      </c>
      <c r="C3336" s="237" t="str">
        <f t="shared" si="1753"/>
        <v>-3.88818311984971E-08+0.00174680637644393i</v>
      </c>
      <c r="D3336" s="208" t="str">
        <f t="shared" si="1754"/>
        <v>-5.9570062551+0.0133921822194035i</v>
      </c>
      <c r="E3336" t="str">
        <f t="shared" si="1755"/>
        <v>2870</v>
      </c>
      <c r="F3336" t="str">
        <f t="shared" si="1756"/>
        <v>0.777000777000777</v>
      </c>
      <c r="G3336" t="str">
        <f t="shared" si="1751"/>
        <v>0.777000777000777</v>
      </c>
      <c r="H3336" t="str">
        <f t="shared" si="1757"/>
        <v>9.12564969545221+0.267227299110996i</v>
      </c>
      <c r="I3336" t="str">
        <f t="shared" si="1758"/>
        <v>5505.64112541611i</v>
      </c>
      <c r="J3336" t="str">
        <f t="shared" si="1752"/>
        <v>-41029.4371756556+1204.45809772503i</v>
      </c>
      <c r="K3336" t="str">
        <f t="shared" si="1759"/>
        <v>0.00393581226241188-0.134072046392326i</v>
      </c>
      <c r="L3336" t="str">
        <f t="shared" si="1760"/>
        <v>0.000299419202143713-0.00864668425914326i</v>
      </c>
      <c r="M3336" t="str">
        <f t="shared" si="1761"/>
        <v>0.00423523146455559-0.142718730651469i</v>
      </c>
      <c r="N3336" t="str">
        <f t="shared" si="1762"/>
        <v>-14.3645470330197i</v>
      </c>
      <c r="O3336" t="str">
        <f t="shared" si="1763"/>
        <v>-0.225425827535827-0.974260332908914i</v>
      </c>
      <c r="P3336" t="str">
        <f t="shared" si="1764"/>
        <v>1.22542582753583+0.974260332908914i</v>
      </c>
      <c r="Q3336" t="str">
        <f t="shared" si="1765"/>
        <v>-1.22542582753583+13.3902867001108i</v>
      </c>
      <c r="R3336" t="str">
        <f t="shared" si="1766"/>
        <v>0.0638488073584468-0.0973592152526087i</v>
      </c>
      <c r="S3336" t="str">
        <f t="shared" si="1767"/>
        <v>1.48435901703351i</v>
      </c>
      <c r="T3336" t="str">
        <f t="shared" si="1768"/>
        <v>0.144516029051516+0.094774552929346i</v>
      </c>
      <c r="U3336" t="str">
        <f t="shared" si="1769"/>
        <v>0.0000333333333333335-0.0000805105892756528i</v>
      </c>
      <c r="V3336" t="str">
        <f t="shared" si="1770"/>
        <v>6.66666666666667E-06-0.000805105892756528i</v>
      </c>
      <c r="W3336" t="str">
        <f t="shared" si="1771"/>
        <v>0.0000275584201032771-0.0000741852322873211i</v>
      </c>
      <c r="X3336" t="str">
        <f t="shared" si="1772"/>
        <v>0.000027637365871416-0.0000741170184150334i</v>
      </c>
      <c r="Y3336" t="str">
        <f t="shared" si="1773"/>
        <v>0.009+8.80902580066578i</v>
      </c>
      <c r="Z3336" t="str">
        <f t="shared" si="1774"/>
        <v>-0.000100927265520698-0.0000377524519549578i</v>
      </c>
      <c r="AA3336" t="str">
        <f t="shared" si="1775"/>
        <v>0.00139606757244674-1.3622492014668i</v>
      </c>
      <c r="AB3336" t="str">
        <f t="shared" si="1776"/>
        <v>0.681600097578685+0.446997782519965i</v>
      </c>
      <c r="AC3336" t="str">
        <f t="shared" si="1777"/>
        <v>1.06668169030478-0.0953839616652322i</v>
      </c>
      <c r="AD3336" t="str">
        <f t="shared" si="1778"/>
        <v>0.596747051609905+0.472416359064513i</v>
      </c>
      <c r="AE3336" t="str">
        <f t="shared" si="1779"/>
        <v>-0.0000423931722282076-0.0000702083557027914i</v>
      </c>
      <c r="AF3336" t="str">
        <f t="shared" si="1780"/>
        <v>-15.0826559505522-0.253835116891592i</v>
      </c>
      <c r="AG3336" t="str">
        <f t="shared" si="1781"/>
        <v>1.00233266250371-0.00294037638313271i</v>
      </c>
      <c r="AH3336" t="str">
        <f t="shared" si="1782"/>
        <v>0.000616997746176251+0.00106900991600129i</v>
      </c>
      <c r="AI3336">
        <f t="shared" si="1783"/>
        <v>-58.171665440456962</v>
      </c>
      <c r="AJ3336">
        <f t="shared" si="1784"/>
        <v>60.007855936707323</v>
      </c>
      <c r="AK3336"/>
      <c r="AL3336"/>
      <c r="AM3336"/>
      <c r="AN3336"/>
    </row>
    <row r="3337" spans="1:40" x14ac:dyDescent="0.25">
      <c r="A3337"/>
      <c r="B3337">
        <f t="shared" si="1750"/>
        <v>1403000</v>
      </c>
      <c r="C3337" s="237" t="str">
        <f t="shared" si="1753"/>
        <v>-3.88264242498102E-08+0.00174556132557101i</v>
      </c>
      <c r="D3337" s="208" t="str">
        <f t="shared" si="1754"/>
        <v>-5.95700625467521+0.0133826368293777i</v>
      </c>
      <c r="E3337" t="str">
        <f t="shared" si="1755"/>
        <v>2870</v>
      </c>
      <c r="F3337" t="str">
        <f t="shared" si="1756"/>
        <v>0.777000777000777</v>
      </c>
      <c r="G3337" t="str">
        <f t="shared" si="1751"/>
        <v>0.777000777000777</v>
      </c>
      <c r="H3337" t="str">
        <f t="shared" si="1757"/>
        <v>9.12566169081518+0.267037208599479i</v>
      </c>
      <c r="I3337" t="str">
        <f t="shared" si="1758"/>
        <v>5509.5681162331i</v>
      </c>
      <c r="J3337" t="str">
        <f t="shared" si="1752"/>
        <v>-41087.9893439854+1205.31719765208i</v>
      </c>
      <c r="K3337" t="str">
        <f t="shared" si="1759"/>
        <v>0.00393020824509575-0.13397664515922i</v>
      </c>
      <c r="L3337" t="str">
        <f t="shared" si="1760"/>
        <v>0.000298993037459517-0.0086405360093243i</v>
      </c>
      <c r="M3337" t="str">
        <f t="shared" si="1761"/>
        <v>0.00422920128255527-0.142617181168544i</v>
      </c>
      <c r="N3337" t="str">
        <f t="shared" si="1762"/>
        <v>-14.3747927869663i</v>
      </c>
      <c r="O3337" t="str">
        <f t="shared" si="1763"/>
        <v>-0.235395852554874-0.971899579483376i</v>
      </c>
      <c r="P3337" t="str">
        <f t="shared" si="1764"/>
        <v>1.23539585255487+0.971899579483376i</v>
      </c>
      <c r="Q3337" t="str">
        <f t="shared" si="1765"/>
        <v>-1.23539585255487+13.4028932074829i</v>
      </c>
      <c r="R3337" t="str">
        <f t="shared" si="1766"/>
        <v>0.0634788328664671-0.0980249054487442i</v>
      </c>
      <c r="S3337" t="str">
        <f t="shared" si="1767"/>
        <v>1.48541776098289i</v>
      </c>
      <c r="T3337" t="str">
        <f t="shared" si="1768"/>
        <v>0.145607935572233+0.0942925857863147i</v>
      </c>
      <c r="U3337" t="str">
        <f t="shared" si="1769"/>
        <v>0.0000333333333333333-0.0000804532046788771i</v>
      </c>
      <c r="V3337" t="str">
        <f t="shared" si="1770"/>
        <v>6.66666666666667E-06-0.000804532046788771i</v>
      </c>
      <c r="W3337" t="str">
        <f t="shared" si="1771"/>
        <v>0.0000275583561801004-0.000074133770418425i</v>
      </c>
      <c r="X3337" t="str">
        <f t="shared" si="1772"/>
        <v>0.0000276371749698433-0.0000740656041803429i</v>
      </c>
      <c r="Y3337" t="str">
        <f t="shared" si="1773"/>
        <v>0.009+8.81530898597296i</v>
      </c>
      <c r="Z3337" t="str">
        <f t="shared" si="1774"/>
        <v>-0.000100785366394891-0.0000377251379415952i</v>
      </c>
      <c r="AA3337" t="str">
        <f t="shared" si="1775"/>
        <v>0.00139407810359935-1.36127823287399i</v>
      </c>
      <c r="AB3337" t="str">
        <f t="shared" si="1776"/>
        <v>0.686750000990452+0.444724617018007i</v>
      </c>
      <c r="AC3337" t="str">
        <f t="shared" si="1777"/>
        <v>1.06632977526035-0.0960615193880766i</v>
      </c>
      <c r="AD3337" t="str">
        <f t="shared" si="1778"/>
        <v>0.601578006834007+0.471254883848893i</v>
      </c>
      <c r="AE3337" t="str">
        <f t="shared" si="1779"/>
        <v>-0.0000428521043350236-0.0000701902094245352i</v>
      </c>
      <c r="AF3337" t="str">
        <f t="shared" si="1780"/>
        <v>-15.0826679454904-0.253654571770101i</v>
      </c>
      <c r="AG3337" t="str">
        <f t="shared" si="1781"/>
        <v>1.00232529853733-0.00296209424946992i</v>
      </c>
      <c r="AH3337" t="str">
        <f t="shared" si="1782"/>
        <v>0.000623903085508763+0.00106888783038249i</v>
      </c>
      <c r="AI3337">
        <f t="shared" si="1783"/>
        <v>-58.148046672943032</v>
      </c>
      <c r="AJ3337">
        <f t="shared" si="1784"/>
        <v>59.728160155801284</v>
      </c>
      <c r="AK3337"/>
      <c r="AL3337"/>
      <c r="AM3337"/>
      <c r="AN3337"/>
    </row>
    <row r="3338" spans="1:40" x14ac:dyDescent="0.25">
      <c r="A3338"/>
      <c r="B3338">
        <f t="shared" si="1750"/>
        <v>1404000</v>
      </c>
      <c r="C3338" s="237" t="str">
        <f t="shared" si="1753"/>
        <v>-3.87711356498722E-08+0.00174431804827482i</v>
      </c>
      <c r="D3338" s="208" t="str">
        <f t="shared" si="1754"/>
        <v>-5.95700625425134+0.0133731050367736i</v>
      </c>
      <c r="E3338" t="str">
        <f t="shared" si="1755"/>
        <v>2870</v>
      </c>
      <c r="F3338" t="str">
        <f t="shared" si="1756"/>
        <v>0.777000777000777</v>
      </c>
      <c r="G3338" t="str">
        <f t="shared" si="1751"/>
        <v>0.777000777000777</v>
      </c>
      <c r="H3338" t="str">
        <f t="shared" si="1757"/>
        <v>9.12567366059002+0.26684738806644i</v>
      </c>
      <c r="I3338" t="str">
        <f t="shared" si="1758"/>
        <v>5513.49510705009i</v>
      </c>
      <c r="J3338" t="str">
        <f t="shared" si="1752"/>
        <v>-41146.5832607418+1206.17629757914i</v>
      </c>
      <c r="K3338" t="str">
        <f t="shared" si="1759"/>
        <v>0.00392461618497814-0.133881379484712i</v>
      </c>
      <c r="L3338" t="str">
        <f t="shared" si="1760"/>
        <v>0.000298567781609275-0.00863439648626953i</v>
      </c>
      <c r="M3338" t="str">
        <f t="shared" si="1761"/>
        <v>0.00422318396658742-0.142515775970982i</v>
      </c>
      <c r="N3338" t="str">
        <f t="shared" si="1762"/>
        <v>-14.3850385409128i</v>
      </c>
      <c r="O3338" t="str">
        <f t="shared" si="1763"/>
        <v>-0.245341166998811-0.969436801331403i</v>
      </c>
      <c r="P3338" t="str">
        <f t="shared" si="1764"/>
        <v>1.24534116699881+0.969436801331403i</v>
      </c>
      <c r="Q3338" t="str">
        <f t="shared" si="1765"/>
        <v>-1.24534116699881+13.4156017395814i</v>
      </c>
      <c r="R3338" t="str">
        <f t="shared" si="1766"/>
        <v>0.063101146251998-0.0986853700497929i</v>
      </c>
      <c r="S3338" t="str">
        <f t="shared" si="1767"/>
        <v>1.48647650493227i</v>
      </c>
      <c r="T3338" t="str">
        <f t="shared" si="1768"/>
        <v>0.146693483959564+0.09379837133789i</v>
      </c>
      <c r="U3338" t="str">
        <f t="shared" si="1769"/>
        <v>0.0000333333333333333-0.0000803959018265418i</v>
      </c>
      <c r="V3338" t="str">
        <f t="shared" si="1770"/>
        <v>6.66666666666667E-06-0.000803959018265419i</v>
      </c>
      <c r="W3338" t="str">
        <f t="shared" si="1771"/>
        <v>0.0000275582922117177-0.0000740823828564931i</v>
      </c>
      <c r="X3338" t="str">
        <f t="shared" si="1772"/>
        <v>0.0000276369842945019-0.0000740142641836313i</v>
      </c>
      <c r="Y3338" t="str">
        <f t="shared" si="1773"/>
        <v>0.009+8.82159217128014i</v>
      </c>
      <c r="Z3338" t="str">
        <f t="shared" si="1774"/>
        <v>-0.000100643770355004-0.0000376978634559667i</v>
      </c>
      <c r="AA3338" t="str">
        <f t="shared" si="1775"/>
        <v>0.00139209288438348-1.36030864745735i</v>
      </c>
      <c r="AB3338" t="str">
        <f t="shared" si="1776"/>
        <v>0.691869916695218+0.442393687926736i</v>
      </c>
      <c r="AC3338" t="str">
        <f t="shared" si="1777"/>
        <v>1.06596997365869-0.096734068119026i</v>
      </c>
      <c r="AD3338" t="str">
        <f t="shared" si="1778"/>
        <v>0.606396665953594+0.47004410696344i</v>
      </c>
      <c r="AE3338" t="str">
        <f t="shared" si="1779"/>
        <v>-0.0000433103882296841-0.0000701668698712236i</v>
      </c>
      <c r="AF3338" t="str">
        <f t="shared" si="1780"/>
        <v>-15.0826799148414-0.253474283029666i</v>
      </c>
      <c r="AG3338" t="str">
        <f t="shared" si="1781"/>
        <v>1.00231770219042-0.00298372086601417i</v>
      </c>
      <c r="AH3338" t="str">
        <f t="shared" si="1782"/>
        <v>0.00063080055188885+0.00106868774134822i</v>
      </c>
      <c r="AI3338">
        <f t="shared" si="1783"/>
        <v>-58.124784825522148</v>
      </c>
      <c r="AJ3338">
        <f t="shared" si="1784"/>
        <v>59.448468349085267</v>
      </c>
      <c r="AK3338"/>
      <c r="AL3338"/>
      <c r="AM3338"/>
      <c r="AN3338"/>
    </row>
    <row r="3339" spans="1:40" x14ac:dyDescent="0.25">
      <c r="A3339"/>
      <c r="B3339">
        <f t="shared" si="1750"/>
        <v>1405000</v>
      </c>
      <c r="C3339" s="237" t="str">
        <f t="shared" si="1753"/>
        <v>-3.8715965061867E-08+0.00174307654076837i</v>
      </c>
      <c r="D3339" s="208" t="str">
        <f t="shared" si="1754"/>
        <v>-5.95700625382836+0.0133635868125575i</v>
      </c>
      <c r="E3339" t="str">
        <f t="shared" si="1755"/>
        <v>2870</v>
      </c>
      <c r="F3339" t="str">
        <f t="shared" si="1756"/>
        <v>0.777000777000777</v>
      </c>
      <c r="G3339" t="str">
        <f t="shared" si="1751"/>
        <v>0.777000777000777</v>
      </c>
      <c r="H3339" t="str">
        <f t="shared" si="1757"/>
        <v>9.1256856048494+0.266657836937696i</v>
      </c>
      <c r="I3339" t="str">
        <f t="shared" si="1758"/>
        <v>5517.42209786707i</v>
      </c>
      <c r="J3339" t="str">
        <f t="shared" si="1752"/>
        <v>-41205.2189259248+1207.03539750618i</v>
      </c>
      <c r="K3339" t="str">
        <f t="shared" si="1759"/>
        <v>0.00391903604807512-0.133786249080321i</v>
      </c>
      <c r="L3339" t="str">
        <f t="shared" si="1760"/>
        <v>0.000298143432011622-0.00862826567143443i</v>
      </c>
      <c r="M3339" t="str">
        <f t="shared" si="1761"/>
        <v>0.00421717948008674-0.142414514751755i</v>
      </c>
      <c r="N3339" t="str">
        <f t="shared" si="1762"/>
        <v>-14.3952842948593i</v>
      </c>
      <c r="O3339" t="str">
        <f t="shared" si="1763"/>
        <v>-0.255260726862766-0.966872256982013i</v>
      </c>
      <c r="P3339" t="str">
        <f t="shared" si="1764"/>
        <v>1.25526072686277+0.966872256982013i</v>
      </c>
      <c r="Q3339" t="str">
        <f t="shared" si="1765"/>
        <v>-1.25526072686277+13.4284120378773i</v>
      </c>
      <c r="R3339" t="str">
        <f t="shared" si="1766"/>
        <v>0.0627158297129579-0.099340520762344i</v>
      </c>
      <c r="S3339" t="str">
        <f t="shared" si="1767"/>
        <v>1.48753524888166i</v>
      </c>
      <c r="T3339" t="str">
        <f t="shared" si="1768"/>
        <v>0.147772526276247+0.0932920073608846i</v>
      </c>
      <c r="U3339" t="str">
        <f t="shared" si="1769"/>
        <v>0.0000333333333333334-0.0000803386805441032i</v>
      </c>
      <c r="V3339" t="str">
        <f t="shared" si="1770"/>
        <v>6.66666666666667E-06-0.000803386805441032i</v>
      </c>
      <c r="W3339" t="str">
        <f t="shared" si="1771"/>
        <v>0.0000275582281981296-0.0000740310694428451i</v>
      </c>
      <c r="X3339" t="str">
        <f t="shared" si="1772"/>
        <v>0.0000276367938446201-0.0000739629982663664i</v>
      </c>
      <c r="Y3339" t="str">
        <f t="shared" si="1773"/>
        <v>0.009+8.82787535658732i</v>
      </c>
      <c r="Z3339" t="str">
        <f t="shared" si="1774"/>
        <v>-0.000100502476538452-0.0000376706284117375i</v>
      </c>
      <c r="AA3339" t="str">
        <f t="shared" si="1775"/>
        <v>0.00139011190270432-1.35934044226338i</v>
      </c>
      <c r="AB3339" t="str">
        <f t="shared" si="1776"/>
        <v>0.696959146956869+0.440005456403891i</v>
      </c>
      <c r="AC3339" t="str">
        <f t="shared" si="1777"/>
        <v>1.06560236537489-0.0974015167337869i</v>
      </c>
      <c r="AD3339" t="str">
        <f t="shared" si="1778"/>
        <v>0.611202527255313+0.468784159853417i</v>
      </c>
      <c r="AE3339" t="str">
        <f t="shared" si="1779"/>
        <v>-0.0000437679737645731-0.0000701383523158158i</v>
      </c>
      <c r="AF3339" t="str">
        <f t="shared" si="1780"/>
        <v>-15.0826918586778-0.253294250125139i</v>
      </c>
      <c r="AG3339" t="str">
        <f t="shared" si="1781"/>
        <v>1.00230987460366-0.00300525395760218i</v>
      </c>
      <c r="AH3339" t="str">
        <f t="shared" si="1782"/>
        <v>0.000637689394724921+0.00106840985733049i</v>
      </c>
      <c r="AI3339">
        <f t="shared" si="1783"/>
        <v>-58.101876957970298</v>
      </c>
      <c r="AJ3339">
        <f t="shared" si="1784"/>
        <v>59.168780307537133</v>
      </c>
      <c r="AK3339"/>
      <c r="AL3339"/>
      <c r="AM3339"/>
      <c r="AN3339"/>
    </row>
    <row r="3340" spans="1:40" x14ac:dyDescent="0.25">
      <c r="A3340"/>
      <c r="B3340">
        <f t="shared" si="1750"/>
        <v>1406000</v>
      </c>
      <c r="C3340" s="237" t="str">
        <f t="shared" si="1753"/>
        <v>-3.86609121501762E-08+0.00174183679927545i</v>
      </c>
      <c r="D3340" s="208" t="str">
        <f t="shared" si="1754"/>
        <v>-5.95700625340628+0.0133540821277785i</v>
      </c>
      <c r="E3340" t="str">
        <f t="shared" si="1755"/>
        <v>2870</v>
      </c>
      <c r="F3340" t="str">
        <f t="shared" si="1756"/>
        <v>0.777000777000777</v>
      </c>
      <c r="G3340" t="str">
        <f t="shared" si="1751"/>
        <v>0.777000777000777</v>
      </c>
      <c r="H3340" t="str">
        <f t="shared" si="1757"/>
        <v>9.12569752366581+0.266468554640694i</v>
      </c>
      <c r="I3340" t="str">
        <f t="shared" si="1758"/>
        <v>5521.34908868406i</v>
      </c>
      <c r="J3340" t="str">
        <f t="shared" si="1752"/>
        <v>-41263.8963395344+1207.89449743323i</v>
      </c>
      <c r="K3340" t="str">
        <f t="shared" si="1759"/>
        <v>0.00391346780052359-0.133691253658383i</v>
      </c>
      <c r="L3340" t="str">
        <f t="shared" si="1760"/>
        <v>0.000297719986094356-0.00862214354632703i</v>
      </c>
      <c r="M3340" t="str">
        <f t="shared" si="1761"/>
        <v>0.00421118778661795-0.14231339720471i</v>
      </c>
      <c r="N3340" t="str">
        <f t="shared" si="1762"/>
        <v>-14.4055300488058i</v>
      </c>
      <c r="O3340" t="str">
        <f t="shared" si="1763"/>
        <v>-0.265153490845353-0.964206215647111i</v>
      </c>
      <c r="P3340" t="str">
        <f t="shared" si="1764"/>
        <v>1.26515349084535+0.964206215647111i</v>
      </c>
      <c r="Q3340" t="str">
        <f t="shared" si="1765"/>
        <v>-1.26515349084535+13.4413238331587i</v>
      </c>
      <c r="R3340" t="str">
        <f t="shared" si="1766"/>
        <v>0.0623229665422426-0.0999902707656339i</v>
      </c>
      <c r="S3340" t="str">
        <f t="shared" si="1767"/>
        <v>1.48859399283104i</v>
      </c>
      <c r="T3340" t="str">
        <f t="shared" si="1768"/>
        <v>0.148844916403272+0.0927735936101922i</v>
      </c>
      <c r="U3340" t="str">
        <f t="shared" si="1769"/>
        <v>0.0000333333333333334-0.0000802815406575143i</v>
      </c>
      <c r="V3340" t="str">
        <f t="shared" si="1770"/>
        <v>6.66666666666667E-06-0.000802815406575143i</v>
      </c>
      <c r="W3340" t="str">
        <f t="shared" si="1771"/>
        <v>0.0000275581641393368-0.0000739798300192522i</v>
      </c>
      <c r="X3340" t="str">
        <f t="shared" si="1772"/>
        <v>0.0000276366036194286-0.000073911806270467i</v>
      </c>
      <c r="Y3340" t="str">
        <f t="shared" si="1773"/>
        <v>0.009+8.8341585418945i</v>
      </c>
      <c r="Z3340" t="str">
        <f t="shared" si="1774"/>
        <v>-0.000100361484085716-0.0000376434327228251i</v>
      </c>
      <c r="AA3340" t="str">
        <f t="shared" si="1775"/>
        <v>0.00138813514651007-1.35837361434701i</v>
      </c>
      <c r="AB3340" t="str">
        <f t="shared" si="1776"/>
        <v>0.702017002614957+0.437560392936696i</v>
      </c>
      <c r="AC3340" t="str">
        <f t="shared" si="1777"/>
        <v>1.06522703142846-0.0980637755549596i</v>
      </c>
      <c r="AD3340" t="str">
        <f t="shared" si="1778"/>
        <v>0.615995090455615+0.467475179035142i</v>
      </c>
      <c r="AE3340" t="str">
        <f t="shared" si="1779"/>
        <v>-0.0000442248110160404-0.000070104672486359i</v>
      </c>
      <c r="AF3340" t="str">
        <f t="shared" si="1780"/>
        <v>-15.0827037770721-0.253114472512916i</v>
      </c>
      <c r="AG3340" t="str">
        <f t="shared" si="1781"/>
        <v>1.00230181693946-0.00302669126255216i</v>
      </c>
      <c r="AH3340" t="str">
        <f t="shared" si="1782"/>
        <v>0.000644568866518598+0.00106805439347396i</v>
      </c>
      <c r="AI3340">
        <f t="shared" si="1783"/>
        <v>-58.079320184514735</v>
      </c>
      <c r="AJ3340">
        <f t="shared" si="1784"/>
        <v>58.889095822005302</v>
      </c>
      <c r="AK3340"/>
      <c r="AL3340"/>
      <c r="AM3340"/>
      <c r="AN3340"/>
    </row>
    <row r="3341" spans="1:40" x14ac:dyDescent="0.25">
      <c r="A3341"/>
      <c r="B3341">
        <f t="shared" si="1750"/>
        <v>1407000</v>
      </c>
      <c r="C3341" s="237" t="str">
        <f t="shared" si="1753"/>
        <v>-3.86059765803732E-08+0.00174059882003056i</v>
      </c>
      <c r="D3341" s="208" t="str">
        <f t="shared" si="1754"/>
        <v>-5.95700625298511+0.0133445909535676i</v>
      </c>
      <c r="E3341" t="str">
        <f t="shared" si="1755"/>
        <v>2870</v>
      </c>
      <c r="F3341" t="str">
        <f t="shared" si="1756"/>
        <v>0.777000777000777</v>
      </c>
      <c r="G3341" t="str">
        <f t="shared" si="1751"/>
        <v>0.777000777000777</v>
      </c>
      <c r="H3341" t="str">
        <f t="shared" si="1757"/>
        <v>9.12570941711141+0.266279540604502i</v>
      </c>
      <c r="I3341" t="str">
        <f t="shared" si="1758"/>
        <v>5525.27607950105i</v>
      </c>
      <c r="J3341" t="str">
        <f t="shared" si="1752"/>
        <v>-41322.6155015707+1208.75359736029i</v>
      </c>
      <c r="K3341" t="str">
        <f t="shared" si="1759"/>
        <v>0.00390791140858045-0.133596392932048i</v>
      </c>
      <c r="L3341" t="str">
        <f t="shared" si="1760"/>
        <v>0.000297297441294382-0.00861603009250753i</v>
      </c>
      <c r="M3341" t="str">
        <f t="shared" si="1761"/>
        <v>0.00420520884987483-0.142212423024556i</v>
      </c>
      <c r="N3341" t="str">
        <f t="shared" si="1762"/>
        <v>-14.4157758027523i</v>
      </c>
      <c r="O3341" t="str">
        <f t="shared" si="1763"/>
        <v>-0.27501842045807-0.9614389571932i</v>
      </c>
      <c r="P3341" t="str">
        <f t="shared" si="1764"/>
        <v>1.27501842045807+0.9614389571932i</v>
      </c>
      <c r="Q3341" t="str">
        <f t="shared" si="1765"/>
        <v>-1.27501842045807+13.4543368455591i</v>
      </c>
      <c r="R3341" t="str">
        <f t="shared" si="1766"/>
        <v>0.0619226410968219-0.100634534726016i</v>
      </c>
      <c r="S3341" t="str">
        <f t="shared" si="1767"/>
        <v>1.48965273678042i</v>
      </c>
      <c r="T3341" t="str">
        <f t="shared" si="1768"/>
        <v>0.149910510069234+0.0922432317785525i</v>
      </c>
      <c r="U3341" t="str">
        <f t="shared" si="1769"/>
        <v>0.0000333333333333333-0.0000802244819932228i</v>
      </c>
      <c r="V3341" t="str">
        <f t="shared" si="1770"/>
        <v>6.66666666666667E-06-0.000802244819932228i</v>
      </c>
      <c r="W3341" t="str">
        <f t="shared" si="1771"/>
        <v>0.0000275581000353401-0.000073928664427935i</v>
      </c>
      <c r="X3341" t="str">
        <f t="shared" si="1772"/>
        <v>0.0000276364136181617-0.0000738606880383016i</v>
      </c>
      <c r="Y3341" t="str">
        <f t="shared" si="1773"/>
        <v>0.009+8.84044172720168i</v>
      </c>
      <c r="Z3341" t="str">
        <f t="shared" si="1774"/>
        <v>-0.00010022079214033-0.0000376162763033992i</v>
      </c>
      <c r="AA3341" t="str">
        <f t="shared" si="1775"/>
        <v>0.00138616260379175-1.35740816077153i</v>
      </c>
      <c r="AB3341" t="str">
        <f t="shared" si="1776"/>
        <v>0.707042803223138+0.435058977152092i</v>
      </c>
      <c r="AC3341" t="str">
        <f t="shared" si="1777"/>
        <v>1.06484405395274-0.0987207563674993i</v>
      </c>
      <c r="AD3341" t="str">
        <f t="shared" si="1778"/>
        <v>0.620773856751308+0.466117306079994i</v>
      </c>
      <c r="AE3341" t="str">
        <f t="shared" si="1779"/>
        <v>-0.0000446808502883229-0.0000700658465631377i</v>
      </c>
      <c r="AF3341" t="str">
        <f t="shared" si="1780"/>
        <v>-15.0827156700965-0.252934949650934i</v>
      </c>
      <c r="AG3341" t="str">
        <f t="shared" si="1781"/>
        <v>1.00229353038173-0.00304803053286441i</v>
      </c>
      <c r="AH3341" t="str">
        <f t="shared" si="1782"/>
        <v>0.000651438222920364+0.00106762157159754i</v>
      </c>
      <c r="AI3341">
        <f t="shared" si="1783"/>
        <v>-58.057111672679881</v>
      </c>
      <c r="AJ3341">
        <f t="shared" si="1784"/>
        <v>58.609414683224422</v>
      </c>
      <c r="AK3341"/>
      <c r="AL3341"/>
      <c r="AM3341"/>
      <c r="AN3341"/>
    </row>
    <row r="3342" spans="1:40" x14ac:dyDescent="0.25">
      <c r="A3342"/>
      <c r="B3342">
        <f t="shared" si="1750"/>
        <v>1408000</v>
      </c>
      <c r="C3342" s="237" t="str">
        <f t="shared" si="1753"/>
        <v>-3.85511580192189E-08+0.00173936259927891i</v>
      </c>
      <c r="D3342" s="208" t="str">
        <f t="shared" si="1754"/>
        <v>-5.95700625256484+0.0133351132611383i</v>
      </c>
      <c r="E3342" t="str">
        <f t="shared" si="1755"/>
        <v>2870</v>
      </c>
      <c r="F3342" t="str">
        <f t="shared" si="1756"/>
        <v>0.777000777000777</v>
      </c>
      <c r="G3342" t="str">
        <f t="shared" si="1751"/>
        <v>0.777000777000777</v>
      </c>
      <c r="H3342" t="str">
        <f t="shared" si="1757"/>
        <v>9.12572128525816+0.2660907942598i</v>
      </c>
      <c r="I3342" t="str">
        <f t="shared" si="1758"/>
        <v>5529.20307031804i</v>
      </c>
      <c r="J3342" t="str">
        <f t="shared" si="1752"/>
        <v>-41381.3764120336+1209.61269728734i</v>
      </c>
      <c r="K3342" t="str">
        <f t="shared" si="1759"/>
        <v>0.00390236683862212-0.133501666615276i</v>
      </c>
      <c r="L3342" t="str">
        <f t="shared" si="1760"/>
        <v>0.000296875795057688-0.00860992529158824i</v>
      </c>
      <c r="M3342" t="str">
        <f t="shared" si="1761"/>
        <v>0.00419924263367981-0.142111591906864i</v>
      </c>
      <c r="N3342" t="str">
        <f t="shared" si="1762"/>
        <v>-14.4260215566989i</v>
      </c>
      <c r="O3342" t="str">
        <f t="shared" si="1763"/>
        <v>-0.284854480134409-0.958570772111979i</v>
      </c>
      <c r="P3342" t="str">
        <f t="shared" si="1764"/>
        <v>1.28485448013441+0.958570772111979i</v>
      </c>
      <c r="Q3342" t="str">
        <f t="shared" si="1765"/>
        <v>-1.28485448013441+13.4674507845869i</v>
      </c>
      <c r="R3342" t="str">
        <f t="shared" si="1766"/>
        <v>0.0615149387666628-0.101273228810673i</v>
      </c>
      <c r="S3342" t="str">
        <f t="shared" si="1767"/>
        <v>1.4907114807298i</v>
      </c>
      <c r="T3342" t="str">
        <f t="shared" si="1768"/>
        <v>0.150969164878646+0.0917010254558549i</v>
      </c>
      <c r="U3342" t="str">
        <f t="shared" si="1769"/>
        <v>0.0000333333333333333-0.0000801675043781709i</v>
      </c>
      <c r="V3342" t="str">
        <f t="shared" si="1770"/>
        <v>6.66666666666667E-06-0.000801675043781709i</v>
      </c>
      <c r="W3342" t="str">
        <f t="shared" si="1771"/>
        <v>0.0000275580358861405-0.000073877572511564i</v>
      </c>
      <c r="X3342" t="str">
        <f t="shared" si="1772"/>
        <v>0.000027636223840056-0.0000738096434126874i</v>
      </c>
      <c r="Y3342" t="str">
        <f t="shared" si="1773"/>
        <v>0.009+8.84672491250886i</v>
      </c>
      <c r="Z3342" t="str">
        <f t="shared" si="1774"/>
        <v>-0.00010008039984887-0.0000375891590678798i</v>
      </c>
      <c r="AA3342" t="str">
        <f t="shared" si="1775"/>
        <v>0.00138419426258301-1.35644407860856i</v>
      </c>
      <c r="AB3342" t="str">
        <f t="shared" si="1776"/>
        <v>0.712035877182706+0.432501697624804i</v>
      </c>
      <c r="AC3342" t="str">
        <f t="shared" si="1777"/>
        <v>1.06445351616406-0.0993723724334297i</v>
      </c>
      <c r="AD3342" t="str">
        <f t="shared" si="1778"/>
        <v>0.625538328869875+0.464710687597941i</v>
      </c>
      <c r="AE3342" t="str">
        <f t="shared" si="1779"/>
        <v>-0.0000451360421174284-0.0000700218911757908i</v>
      </c>
      <c r="AF3342" t="str">
        <f t="shared" si="1780"/>
        <v>-15.082727537823-0.252755680998662i</v>
      </c>
      <c r="AG3342" t="str">
        <f t="shared" si="1781"/>
        <v>1.00228501613583-0.00306926953441994i</v>
      </c>
      <c r="AH3342" t="str">
        <f t="shared" si="1782"/>
        <v>0.000658296722784629+0.00106711162015558i</v>
      </c>
      <c r="AI3342">
        <f t="shared" si="1783"/>
        <v>-58.03524864216628</v>
      </c>
      <c r="AJ3342">
        <f t="shared" si="1784"/>
        <v>58.329736681836707</v>
      </c>
      <c r="AK3342"/>
      <c r="AL3342"/>
      <c r="AM3342"/>
      <c r="AN3342"/>
    </row>
    <row r="3343" spans="1:40" x14ac:dyDescent="0.25">
      <c r="A3343"/>
      <c r="B3343">
        <f t="shared" si="1750"/>
        <v>1409000</v>
      </c>
      <c r="C3343" s="237" t="str">
        <f t="shared" si="1753"/>
        <v>-3.8496456134656E-08+0.00173812813327638i</v>
      </c>
      <c r="D3343" s="208" t="str">
        <f t="shared" si="1754"/>
        <v>-5.95700625214546+0.0133256490217856i</v>
      </c>
      <c r="E3343" t="str">
        <f t="shared" si="1755"/>
        <v>2870</v>
      </c>
      <c r="F3343" t="str">
        <f t="shared" si="1756"/>
        <v>0.777000777000777</v>
      </c>
      <c r="G3343" t="str">
        <f t="shared" si="1751"/>
        <v>0.777000777000777</v>
      </c>
      <c r="H3343" t="str">
        <f t="shared" si="1757"/>
        <v>9.12573312817771+0.265902315038874i</v>
      </c>
      <c r="I3343" t="str">
        <f t="shared" si="1758"/>
        <v>5533.13006113502i</v>
      </c>
      <c r="J3343" t="str">
        <f t="shared" si="1752"/>
        <v>-41440.1790709231+1210.47179721438i</v>
      </c>
      <c r="K3343" t="str">
        <f t="shared" si="1759"/>
        <v>0.00389683405714418-0.133407074422839i</v>
      </c>
      <c r="L3343" t="str">
        <f t="shared" si="1760"/>
        <v>0.000296455044839302-0.00860382912523341i</v>
      </c>
      <c r="M3343" t="str">
        <f t="shared" si="1761"/>
        <v>0.00419328910198348-0.142010903548072i</v>
      </c>
      <c r="N3343" t="str">
        <f t="shared" si="1762"/>
        <v>-14.4362673106454i</v>
      </c>
      <c r="O3343" t="str">
        <f t="shared" si="1763"/>
        <v>-0.294660637338185-0.955601961489958i</v>
      </c>
      <c r="P3343" t="str">
        <f t="shared" si="1764"/>
        <v>1.29466063733819+0.955601961489958i</v>
      </c>
      <c r="Q3343" t="str">
        <f t="shared" si="1765"/>
        <v>-1.29466063733819+13.4806653491554i</v>
      </c>
      <c r="R3343" t="str">
        <f t="shared" si="1766"/>
        <v>0.0610999459435147-0.101906270700564i</v>
      </c>
      <c r="S3343" t="str">
        <f t="shared" si="1767"/>
        <v>1.49177022467918i</v>
      </c>
      <c r="T3343" t="str">
        <f t="shared" si="1768"/>
        <v>0.152020740339198+0.0911470800880427i</v>
      </c>
      <c r="U3343" t="str">
        <f t="shared" si="1769"/>
        <v>0.0000333333333333334-0.0000801106076397906i</v>
      </c>
      <c r="V3343" t="str">
        <f t="shared" si="1770"/>
        <v>6.66666666666667E-06-0.000801106076397906i</v>
      </c>
      <c r="W3343" t="str">
        <f t="shared" si="1771"/>
        <v>0.0000275579716917387-0.0000738265541132549i</v>
      </c>
      <c r="X3343" t="str">
        <f t="shared" si="1772"/>
        <v>0.000027636034284351-0.0000737586722368866i</v>
      </c>
      <c r="Y3343" t="str">
        <f t="shared" si="1773"/>
        <v>0.009+8.85300809781604i</v>
      </c>
      <c r="Z3343" t="str">
        <f t="shared" si="1774"/>
        <v>-0.0000999403063609386-0.0000375620809309373i</v>
      </c>
      <c r="AA3343" t="str">
        <f t="shared" si="1775"/>
        <v>0.00138223011095993-1.35548136493806i</v>
      </c>
      <c r="AB3343" t="str">
        <f t="shared" si="1776"/>
        <v>0.716995561871164+0.429889051683505i</v>
      </c>
      <c r="AC3343" t="str">
        <f t="shared" si="1777"/>
        <v>1.06405550233076-0.100018538505795i</v>
      </c>
      <c r="AD3343" t="str">
        <f t="shared" si="1778"/>
        <v>0.630288011119472+0.463255475220664i</v>
      </c>
      <c r="AE3343" t="str">
        <f t="shared" si="1779"/>
        <v>-0.0000455903372749683-0.0000699728234004046i</v>
      </c>
      <c r="AF3343" t="str">
        <f t="shared" si="1780"/>
        <v>-15.0827393803232-0.252576666017088i</v>
      </c>
      <c r="AG3343" t="str">
        <f t="shared" si="1781"/>
        <v>1.0022762754283-0.00309040604717683i</v>
      </c>
      <c r="AH3343" t="str">
        <f t="shared" si="1782"/>
        <v>0.000665143628224239+0.00106652477419891i</v>
      </c>
      <c r="AI3343">
        <f t="shared" si="1783"/>
        <v>-58.01372836375991</v>
      </c>
      <c r="AJ3343">
        <f t="shared" si="1784"/>
        <v>58.050061608424059</v>
      </c>
      <c r="AK3343"/>
      <c r="AL3343"/>
      <c r="AM3343"/>
      <c r="AN3343"/>
    </row>
    <row r="3344" spans="1:40" x14ac:dyDescent="0.25">
      <c r="A3344"/>
      <c r="B3344">
        <f t="shared" si="1750"/>
        <v>1410000</v>
      </c>
      <c r="C3344" s="237" t="str">
        <f t="shared" si="1753"/>
        <v>-3.84418705958046E-08+0.00173689541828945i</v>
      </c>
      <c r="D3344" s="208" t="str">
        <f t="shared" si="1754"/>
        <v>-5.95700625172697+0.0133161982068858i</v>
      </c>
      <c r="E3344" t="str">
        <f t="shared" si="1755"/>
        <v>2870</v>
      </c>
      <c r="F3344" t="str">
        <f t="shared" si="1756"/>
        <v>0.777000777000777</v>
      </c>
      <c r="G3344" t="str">
        <f t="shared" si="1751"/>
        <v>0.777000777000777</v>
      </c>
      <c r="H3344" t="str">
        <f t="shared" si="1757"/>
        <v>9.12574494594148+0.265714102375617i</v>
      </c>
      <c r="I3344" t="str">
        <f t="shared" si="1758"/>
        <v>5537.05705195201i</v>
      </c>
      <c r="J3344" t="str">
        <f t="shared" si="1752"/>
        <v>-41499.0234782392+1211.33089714144i</v>
      </c>
      <c r="K3344" t="str">
        <f t="shared" si="1759"/>
        <v>0.00389131303076089-0.133312616070313i</v>
      </c>
      <c r="L3344" t="str">
        <f t="shared" si="1760"/>
        <v>0.000296035188103243-0.00859774157515887i</v>
      </c>
      <c r="M3344" t="str">
        <f t="shared" si="1761"/>
        <v>0.00418734821886413-0.141910357645472i</v>
      </c>
      <c r="N3344" t="str">
        <f t="shared" si="1762"/>
        <v>-14.4465130645919i</v>
      </c>
      <c r="O3344" t="str">
        <f t="shared" si="1763"/>
        <v>-0.304435862672498-0.952532836976685i</v>
      </c>
      <c r="P3344" t="str">
        <f t="shared" si="1764"/>
        <v>1.3044358626725+0.952532836976685i</v>
      </c>
      <c r="Q3344" t="str">
        <f t="shared" si="1765"/>
        <v>-1.3044358626725+13.4939802276152i</v>
      </c>
      <c r="R3344" t="str">
        <f t="shared" si="1766"/>
        <v>0.0606777499895207-0.102533579602675i</v>
      </c>
      <c r="S3344" t="str">
        <f t="shared" si="1767"/>
        <v>1.49282896862857i</v>
      </c>
      <c r="T3344" t="str">
        <f t="shared" si="1768"/>
        <v>0.153065097888057+0.0905815029355584i</v>
      </c>
      <c r="U3344" t="str">
        <f t="shared" si="1769"/>
        <v>0.0000333333333333334-0.0000800537916060036i</v>
      </c>
      <c r="V3344" t="str">
        <f t="shared" si="1770"/>
        <v>6.66666666666667E-06-0.000800537916060036i</v>
      </c>
      <c r="W3344" t="str">
        <f t="shared" si="1771"/>
        <v>0.0000275579074521353-0.0000737756090765686i</v>
      </c>
      <c r="X3344" t="str">
        <f t="shared" si="1772"/>
        <v>0.0000276358449502885-0.0000737077743546067i</v>
      </c>
      <c r="Y3344" t="str">
        <f t="shared" si="1773"/>
        <v>0.009+8.85929128312321i</v>
      </c>
      <c r="Z3344" t="str">
        <f t="shared" si="1774"/>
        <v>-0.000099800510829152-0.0000375350418074898i</v>
      </c>
      <c r="AA3344" t="str">
        <f t="shared" si="1775"/>
        <v>0.0013802701370409-1.35452001684825i</v>
      </c>
      <c r="AB3344" t="str">
        <f t="shared" si="1776"/>
        <v>0.721921203766262+0.427221545214834i</v>
      </c>
      <c r="AC3344" t="str">
        <f t="shared" si="1777"/>
        <v>1.06365009774204-0.100659170841904i</v>
      </c>
      <c r="AD3344" t="str">
        <f t="shared" si="1778"/>
        <v>0.635022409439058+0.46175182558401i</v>
      </c>
      <c r="AE3344" t="str">
        <f t="shared" si="1779"/>
        <v>-0.0000460436867719964-0.0000699186607565657i</v>
      </c>
      <c r="AF3344" t="str">
        <f t="shared" si="1780"/>
        <v>-15.0827511976685-0.252397904168731i</v>
      </c>
      <c r="AG3344" t="str">
        <f t="shared" si="1781"/>
        <v>1.0022673095068-0.00311143786536613i</v>
      </c>
      <c r="AH3344" t="str">
        <f t="shared" si="1782"/>
        <v>0.000671978204665055+0.00106586127533512i</v>
      </c>
      <c r="AI3344">
        <f t="shared" si="1783"/>
        <v>-57.992548158272271</v>
      </c>
      <c r="AJ3344">
        <f t="shared" si="1784"/>
        <v>57.770389253511539</v>
      </c>
      <c r="AK3344"/>
      <c r="AL3344"/>
      <c r="AM3344"/>
      <c r="AN3344"/>
    </row>
    <row r="3345" spans="1:40" x14ac:dyDescent="0.25">
      <c r="A3345"/>
      <c r="B3345">
        <f t="shared" si="1750"/>
        <v>1411000</v>
      </c>
      <c r="C3345" s="237" t="str">
        <f t="shared" si="1753"/>
        <v>-3.83874010729568E-08+0.0017356644505952i</v>
      </c>
      <c r="D3345" s="208" t="str">
        <f t="shared" si="1754"/>
        <v>-5.95700625130937+0.0133067607878965i</v>
      </c>
      <c r="E3345" t="str">
        <f t="shared" si="1755"/>
        <v>2870</v>
      </c>
      <c r="F3345" t="str">
        <f t="shared" si="1756"/>
        <v>0.777000777000777</v>
      </c>
      <c r="G3345" t="str">
        <f t="shared" si="1751"/>
        <v>0.777000777000777</v>
      </c>
      <c r="H3345" t="str">
        <f t="shared" si="1757"/>
        <v>9.12575673862066+0.265526155705518i</v>
      </c>
      <c r="I3345" t="str">
        <f t="shared" si="1758"/>
        <v>5540.984042769i</v>
      </c>
      <c r="J3345" t="str">
        <f t="shared" si="1752"/>
        <v>-41557.9096339819+1212.18999706849i</v>
      </c>
      <c r="K3345" t="str">
        <f t="shared" si="1759"/>
        <v>0.00388580372620437-0.133218291274076i</v>
      </c>
      <c r="L3345" t="str">
        <f t="shared" si="1760"/>
        <v>0.000295616222322503-0.00859166262313212i</v>
      </c>
      <c r="M3345" t="str">
        <f t="shared" si="1761"/>
        <v>0.00418141994852687-0.141809953897208i</v>
      </c>
      <c r="N3345" t="str">
        <f t="shared" si="1762"/>
        <v>-14.4567588185384i</v>
      </c>
      <c r="O3345" t="str">
        <f t="shared" si="1763"/>
        <v>-0.314179129987416-0.949363720752142i</v>
      </c>
      <c r="P3345" t="str">
        <f t="shared" si="1764"/>
        <v>1.31417912998742+0.949363720752142i</v>
      </c>
      <c r="Q3345" t="str">
        <f t="shared" si="1765"/>
        <v>-1.31417912998742+13.5073950977863i</v>
      </c>
      <c r="R3345" t="str">
        <f t="shared" si="1766"/>
        <v>0.0602484392057526-0.103155076261469i</v>
      </c>
      <c r="S3345" t="str">
        <f t="shared" si="1767"/>
        <v>1.49388771257795i</v>
      </c>
      <c r="T3345" t="str">
        <f t="shared" si="1768"/>
        <v>0.15410210091705+0.0900044030314734i</v>
      </c>
      <c r="U3345" t="str">
        <f t="shared" si="1769"/>
        <v>0.0000333333333333333-0.0000799970561052193i</v>
      </c>
      <c r="V3345" t="str">
        <f t="shared" si="1770"/>
        <v>6.66666666666667E-06-0.000799970561052193i</v>
      </c>
      <c r="W3345" t="str">
        <f t="shared" si="1771"/>
        <v>0.0000275578431673312-0.0000737247372455092i</v>
      </c>
      <c r="X3345" t="str">
        <f t="shared" si="1772"/>
        <v>0.0000276356558371131-0.000073656949609997i</v>
      </c>
      <c r="Y3345" t="str">
        <f t="shared" si="1773"/>
        <v>0.009+8.8655744684304i</v>
      </c>
      <c r="Z3345" t="str">
        <f t="shared" si="1774"/>
        <v>-0.000099661012409128-0.0000375080416127035i</v>
      </c>
      <c r="AA3345" t="str">
        <f t="shared" si="1775"/>
        <v>0.00137831432898636-1.35356003143562i</v>
      </c>
      <c r="AB3345" t="str">
        <f t="shared" si="1776"/>
        <v>0.726812158564772+0.424499692465913i</v>
      </c>
      <c r="AC3345" t="str">
        <f t="shared" si="1777"/>
        <v>1.06323738867662-0.10129418721578i</v>
      </c>
      <c r="AD3345" t="str">
        <f t="shared" si="1778"/>
        <v>0.639741031448011+0.460199900310168i</v>
      </c>
      <c r="AE3345" t="str">
        <f t="shared" si="1779"/>
        <v>-0.0000464960418627728-0.0000698594212043972i</v>
      </c>
      <c r="AF3345" t="str">
        <f t="shared" si="1780"/>
        <v>-15.08276298993-0.252219394917622i</v>
      </c>
      <c r="AG3345" t="str">
        <f t="shared" si="1781"/>
        <v>1.00225811963985-0.00313236279768468i</v>
      </c>
      <c r="AH3345" t="str">
        <f t="shared" si="1782"/>
        <v>0.000678799720899612+0.0010651213716889i</v>
      </c>
      <c r="AI3345">
        <f t="shared" si="1783"/>
        <v>-57.971705395509048</v>
      </c>
      <c r="AJ3345">
        <f t="shared" si="1784"/>
        <v>57.490719407600814</v>
      </c>
      <c r="AK3345"/>
      <c r="AL3345"/>
      <c r="AM3345"/>
      <c r="AN3345"/>
    </row>
    <row r="3346" spans="1:40" x14ac:dyDescent="0.25">
      <c r="A3346"/>
      <c r="B3346">
        <f t="shared" si="1750"/>
        <v>1412000</v>
      </c>
      <c r="C3346" s="237" t="str">
        <f t="shared" si="1753"/>
        <v>-3.83330472375717E-08+0.00173443522648124i</v>
      </c>
      <c r="D3346" s="208" t="str">
        <f t="shared" si="1754"/>
        <v>-5.95700625089265+0.0132973367363562i</v>
      </c>
      <c r="E3346" t="str">
        <f t="shared" si="1755"/>
        <v>2870</v>
      </c>
      <c r="F3346" t="str">
        <f t="shared" si="1756"/>
        <v>0.777000777000777</v>
      </c>
      <c r="G3346" t="str">
        <f t="shared" si="1751"/>
        <v>0.777000777000777</v>
      </c>
      <c r="H3346" t="str">
        <f t="shared" si="1757"/>
        <v>9.12576850628615+0.265338474465653i</v>
      </c>
      <c r="I3346" t="str">
        <f t="shared" si="1758"/>
        <v>5544.91103358599i</v>
      </c>
      <c r="J3346" t="str">
        <f t="shared" si="1752"/>
        <v>-41616.8375381512+1213.04909699554i</v>
      </c>
      <c r="K3346" t="str">
        <f t="shared" si="1759"/>
        <v>0.00388030611032444-0.133124099751307i</v>
      </c>
      <c r="L3346" t="str">
        <f t="shared" si="1760"/>
        <v>0.000295198144978988-0.00858559225097186i</v>
      </c>
      <c r="M3346" t="str">
        <f t="shared" si="1761"/>
        <v>0.00417550425530343-0.141709692002279i</v>
      </c>
      <c r="N3346" t="str">
        <f t="shared" si="1762"/>
        <v>-14.4670045724849i</v>
      </c>
      <c r="O3346" t="str">
        <f t="shared" si="1763"/>
        <v>-0.323889416487778-0.946094945492896i</v>
      </c>
      <c r="P3346" t="str">
        <f t="shared" si="1764"/>
        <v>1.32388941648778+0.946094945492896i</v>
      </c>
      <c r="Q3346" t="str">
        <f t="shared" si="1765"/>
        <v>-1.32388941648778+13.520909626992i</v>
      </c>
      <c r="R3346" t="str">
        <f t="shared" si="1766"/>
        <v>0.0598121028006329-0.103770682969616i</v>
      </c>
      <c r="S3346" t="str">
        <f t="shared" si="1767"/>
        <v>1.49494645652733i</v>
      </c>
      <c r="T3346" t="str">
        <f t="shared" si="1768"/>
        <v>0.155131614796848+0.0894158911392545i</v>
      </c>
      <c r="U3346" t="str">
        <f t="shared" si="1769"/>
        <v>0.0000333333333333333-0.0000799404009663347i</v>
      </c>
      <c r="V3346" t="str">
        <f t="shared" si="1770"/>
        <v>6.66666666666667E-06-0.000799404009663347i</v>
      </c>
      <c r="W3346" t="str">
        <f t="shared" si="1771"/>
        <v>0.0000275577788373275-0.0000736739384645242i</v>
      </c>
      <c r="X3346" t="str">
        <f t="shared" si="1772"/>
        <v>0.0000276354669440729-0.0000736061978476506i</v>
      </c>
      <c r="Y3346" t="str">
        <f t="shared" si="1773"/>
        <v>0.009+8.87185765373758i</v>
      </c>
      <c r="Z3346" t="str">
        <f t="shared" si="1774"/>
        <v>-0.0000995218102594759-0.0000374810802619932i</v>
      </c>
      <c r="AA3346" t="str">
        <f t="shared" si="1775"/>
        <v>0.00137636267499869-1.35260140580487i</v>
      </c>
      <c r="AB3346" t="str">
        <f t="shared" si="1776"/>
        <v>0.731667791296548+0.421724015845158i</v>
      </c>
      <c r="AC3346" t="str">
        <f t="shared" si="1777"/>
        <v>1.06281746237141-0.101923506929896i</v>
      </c>
      <c r="AD3346" t="str">
        <f t="shared" si="1778"/>
        <v>0.644443386495648+0.458599865989259i</v>
      </c>
      <c r="AE3346" t="str">
        <f t="shared" si="1779"/>
        <v>-0.0000469473540485111-0.000069795123141558i</v>
      </c>
      <c r="AF3346" t="str">
        <f t="shared" si="1780"/>
        <v>-15.0827747571788-0.252041137729297i</v>
      </c>
      <c r="AG3346" t="str">
        <f t="shared" si="1781"/>
        <v>1.00224870711677-0.00315317866748644i</v>
      </c>
      <c r="AH3346" t="str">
        <f t="shared" si="1782"/>
        <v>0.000685607449140498+0.00106430531786165i</v>
      </c>
      <c r="AI3346">
        <f t="shared" si="1783"/>
        <v>-57.951197493268609</v>
      </c>
      <c r="AJ3346">
        <f t="shared" si="1784"/>
        <v>57.211051861188857</v>
      </c>
      <c r="AK3346"/>
      <c r="AL3346"/>
      <c r="AM3346"/>
      <c r="AN3346"/>
    </row>
    <row r="3347" spans="1:40" x14ac:dyDescent="0.25">
      <c r="A3347"/>
      <c r="B3347">
        <f t="shared" si="1750"/>
        <v>1413000</v>
      </c>
      <c r="C3347" s="237" t="str">
        <f t="shared" si="1753"/>
        <v>-3.82788087622706E-08+0.00173320774224573i</v>
      </c>
      <c r="D3347" s="208" t="str">
        <f t="shared" si="1754"/>
        <v>-5.95700625047683+0.0132879260238839i</v>
      </c>
      <c r="E3347" t="str">
        <f t="shared" si="1755"/>
        <v>2870</v>
      </c>
      <c r="F3347" t="str">
        <f t="shared" si="1756"/>
        <v>0.777000777000777</v>
      </c>
      <c r="G3347" t="str">
        <f t="shared" si="1751"/>
        <v>0.777000777000777</v>
      </c>
      <c r="H3347" t="str">
        <f t="shared" si="1757"/>
        <v>9.12578024900866+0.26515105809469i</v>
      </c>
      <c r="I3347" t="str">
        <f t="shared" si="1758"/>
        <v>5548.83802440297i</v>
      </c>
      <c r="J3347" t="str">
        <f t="shared" si="1752"/>
        <v>-41675.8071907472+1213.90819692258i</v>
      </c>
      <c r="K3347" t="str">
        <f t="shared" si="1759"/>
        <v>0.00387482015008792-0.133030041219983i</v>
      </c>
      <c r="L3347" t="str">
        <f t="shared" si="1760"/>
        <v>0.000294780953563499-0.00857953044054807i</v>
      </c>
      <c r="M3347" t="str">
        <f t="shared" si="1761"/>
        <v>0.00416960110365142-0.141609571660531i</v>
      </c>
      <c r="N3347" t="str">
        <f t="shared" si="1762"/>
        <v>-14.4772503264315i</v>
      </c>
      <c r="O3347" t="str">
        <f t="shared" si="1763"/>
        <v>-0.333565702840672-0.942726854337145i</v>
      </c>
      <c r="P3347" t="str">
        <f t="shared" si="1764"/>
        <v>1.33356570284067+0.942726854337145i</v>
      </c>
      <c r="Q3347" t="str">
        <f t="shared" si="1765"/>
        <v>-1.33356570284067+13.5345234720944i</v>
      </c>
      <c r="R3347" t="str">
        <f t="shared" si="1766"/>
        <v>0.0593688308582758-0.104380323577983i</v>
      </c>
      <c r="S3347" t="str">
        <f t="shared" si="1767"/>
        <v>1.49600520047671i</v>
      </c>
      <c r="T3347" t="str">
        <f t="shared" si="1768"/>
        <v>0.156153506900104+0.0888160797102028i</v>
      </c>
      <c r="U3347" t="str">
        <f t="shared" si="1769"/>
        <v>0.0000333333333333333-0.0000798838260187295i</v>
      </c>
      <c r="V3347" t="str">
        <f t="shared" si="1770"/>
        <v>6.66666666666667E-06-0.000798838260187295i</v>
      </c>
      <c r="W3347" t="str">
        <f t="shared" si="1771"/>
        <v>0.0000275577144621245-0.0000736232125785001i</v>
      </c>
      <c r="X3347" t="str">
        <f t="shared" si="1772"/>
        <v>0.0000276352782704173-0.0000735555189125989i</v>
      </c>
      <c r="Y3347" t="str">
        <f t="shared" si="1773"/>
        <v>0.009+8.87814083904476i</v>
      </c>
      <c r="Z3347" t="str">
        <f t="shared" si="1774"/>
        <v>-0.0000993829035417796-0.0000374541576710174i</v>
      </c>
      <c r="AA3347" t="str">
        <f t="shared" si="1775"/>
        <v>0.00137441516332199-1.35164413706893i</v>
      </c>
      <c r="AB3347" t="str">
        <f t="shared" si="1776"/>
        <v>0.736487476433661+0.418895045721542i</v>
      </c>
      <c r="AC3347" t="str">
        <f t="shared" si="1777"/>
        <v>1.06239040698991-0.102547050826162i</v>
      </c>
      <c r="AD3347" t="str">
        <f t="shared" si="1778"/>
        <v>0.649128985710642+0.456951894160465i</v>
      </c>
      <c r="AE3347" t="str">
        <f t="shared" si="1779"/>
        <v>-0.0000473975750810978-0.000069725785400217i</v>
      </c>
      <c r="AF3347" t="str">
        <f t="shared" si="1780"/>
        <v>-15.0827864994855-0.251863132070806i</v>
      </c>
      <c r="AG3347" t="str">
        <f t="shared" si="1781"/>
        <v>1.00223907324742-0.00317388331297267i</v>
      </c>
      <c r="AH3347" t="str">
        <f t="shared" si="1782"/>
        <v>0.000692400665073517+0.001063413374891i</v>
      </c>
      <c r="AI3347">
        <f t="shared" si="1783"/>
        <v>-57.931021916365637</v>
      </c>
      <c r="AJ3347">
        <f t="shared" si="1784"/>
        <v>56.931386404785492</v>
      </c>
      <c r="AK3347"/>
      <c r="AL3347"/>
      <c r="AM3347"/>
      <c r="AN3347"/>
    </row>
    <row r="3348" spans="1:40" x14ac:dyDescent="0.25">
      <c r="A3348"/>
      <c r="B3348">
        <f t="shared" si="1750"/>
        <v>1414000</v>
      </c>
      <c r="C3348" s="237" t="str">
        <f t="shared" si="1753"/>
        <v>-3.82246853208322E-08+0.00173198199419724i</v>
      </c>
      <c r="D3348" s="208" t="str">
        <f t="shared" si="1754"/>
        <v>-5.95700625006188+0.0132785286221788i</v>
      </c>
      <c r="E3348" t="str">
        <f t="shared" si="1755"/>
        <v>2870</v>
      </c>
      <c r="F3348" t="str">
        <f t="shared" si="1756"/>
        <v>0.777000777000777</v>
      </c>
      <c r="G3348" t="str">
        <f t="shared" si="1751"/>
        <v>0.777000777000777</v>
      </c>
      <c r="H3348" t="str">
        <f t="shared" si="1757"/>
        <v>9.12579196685856+0.264963906032872i</v>
      </c>
      <c r="I3348" t="str">
        <f t="shared" si="1758"/>
        <v>5552.76501521996i</v>
      </c>
      <c r="J3348" t="str">
        <f t="shared" si="1752"/>
        <v>-41734.8185917698+1214.76729684964i</v>
      </c>
      <c r="K3348" t="str">
        <f t="shared" si="1759"/>
        <v>0.0038693458125784-0.132936115398875i</v>
      </c>
      <c r="L3348" t="str">
        <f t="shared" si="1760"/>
        <v>0.000294364645575682-0.00857347717378168i</v>
      </c>
      <c r="M3348" t="str">
        <f t="shared" si="1761"/>
        <v>0.00416371045815408-0.141509592572657i</v>
      </c>
      <c r="N3348" t="str">
        <f t="shared" si="1762"/>
        <v>-14.487496080378i</v>
      </c>
      <c r="O3348" t="str">
        <f t="shared" si="1763"/>
        <v>-0.343206973282046-0.939259800848826i</v>
      </c>
      <c r="P3348" t="str">
        <f t="shared" si="1764"/>
        <v>1.34320697328205+0.939259800848826i</v>
      </c>
      <c r="Q3348" t="str">
        <f t="shared" si="1765"/>
        <v>-1.34320697328205+13.5482362795292i</v>
      </c>
      <c r="R3348" t="str">
        <f t="shared" si="1766"/>
        <v>0.0589187143067997-0.104983923504852i</v>
      </c>
      <c r="S3348" t="str">
        <f t="shared" si="1767"/>
        <v>1.49706394442609i</v>
      </c>
      <c r="T3348" t="str">
        <f t="shared" si="1768"/>
        <v>0.157167646623501+0.0882050828406515i</v>
      </c>
      <c r="U3348" t="str">
        <f t="shared" si="1769"/>
        <v>0.0000333333333333334-0.0000798273310922666i</v>
      </c>
      <c r="V3348" t="str">
        <f t="shared" si="1770"/>
        <v>6.66666666666667E-06-0.000798273310922666i</v>
      </c>
      <c r="W3348" t="str">
        <f t="shared" si="1771"/>
        <v>0.0000275576500417234-0.0000735725594327621i</v>
      </c>
      <c r="X3348" t="str">
        <f t="shared" si="1772"/>
        <v>0.0000276350898153994-0.0000735049126503115i</v>
      </c>
      <c r="Y3348" t="str">
        <f t="shared" si="1773"/>
        <v>0.009+8.88442402435193i</v>
      </c>
      <c r="Z3348" t="str">
        <f t="shared" si="1774"/>
        <v>-0.0000992442914205858-0.0000374272737556816i</v>
      </c>
      <c r="AA3348" t="str">
        <f t="shared" si="1775"/>
        <v>0.00137247178224194-1.35068822234886i</v>
      </c>
      <c r="AB3348" t="str">
        <f t="shared" si="1776"/>
        <v>0.74127059799438+0.416013320222719i</v>
      </c>
      <c r="AC3348" t="str">
        <f t="shared" si="1777"/>
        <v>1.06195631159071-0.103164741296132i</v>
      </c>
      <c r="AD3348" t="str">
        <f t="shared" si="1778"/>
        <v>0.65379734204992+0.455256161292753i</v>
      </c>
      <c r="AE3348" t="str">
        <f t="shared" si="1779"/>
        <v>-0.0000478466569667423-0.0000696514272439947i</v>
      </c>
      <c r="AF3348" t="str">
        <f t="shared" si="1780"/>
        <v>-15.0827982169204-0.251685377410693i</v>
      </c>
      <c r="AG3348" t="str">
        <f t="shared" si="1781"/>
        <v>1.00222921936208-0.00319447458737859i</v>
      </c>
      <c r="AH3348" t="str">
        <f t="shared" si="1782"/>
        <v>0.00069917864790983+0.00106244581020971i</v>
      </c>
      <c r="AI3348">
        <f t="shared" si="1783"/>
        <v>-57.911176175685029</v>
      </c>
      <c r="AJ3348">
        <f t="shared" si="1784"/>
        <v>56.651722828946973</v>
      </c>
      <c r="AK3348"/>
      <c r="AL3348"/>
      <c r="AM3348"/>
      <c r="AN3348"/>
    </row>
    <row r="3349" spans="1:40" x14ac:dyDescent="0.25">
      <c r="A3349"/>
      <c r="B3349">
        <f t="shared" si="1750"/>
        <v>1415000</v>
      </c>
      <c r="C3349" s="237" t="str">
        <f t="shared" si="1753"/>
        <v>-3.81706765881872E-08+0.00173075797865483i</v>
      </c>
      <c r="D3349" s="208" t="str">
        <f t="shared" si="1754"/>
        <v>-5.95700624964782+0.0132691445030204i</v>
      </c>
      <c r="E3349" t="str">
        <f t="shared" si="1755"/>
        <v>2870</v>
      </c>
      <c r="F3349" t="str">
        <f t="shared" si="1756"/>
        <v>0.777000777000777</v>
      </c>
      <c r="G3349" t="str">
        <f t="shared" si="1751"/>
        <v>0.777000777000777</v>
      </c>
      <c r="H3349" t="str">
        <f t="shared" si="1757"/>
        <v>9.12580365990607+0.26477701772202i</v>
      </c>
      <c r="I3349" t="str">
        <f t="shared" si="1758"/>
        <v>5556.69200603695i</v>
      </c>
      <c r="J3349" t="str">
        <f t="shared" si="1752"/>
        <v>-41793.871741219+1215.62639677669i</v>
      </c>
      <c r="K3349" t="str">
        <f t="shared" si="1759"/>
        <v>0.0038638830649953-0.132842322007546i</v>
      </c>
      <c r="L3349" t="str">
        <f t="shared" si="1760"/>
        <v>0.00029394921852399-0.00856743243264437i</v>
      </c>
      <c r="M3349" t="str">
        <f t="shared" si="1761"/>
        <v>0.00415783228351929-0.14140975444019i</v>
      </c>
      <c r="N3349" t="str">
        <f t="shared" si="1762"/>
        <v>-14.4977418343245i</v>
      </c>
      <c r="O3349" t="str">
        <f t="shared" si="1763"/>
        <v>-0.352812215723918-0.935694148980306i</v>
      </c>
      <c r="P3349" t="str">
        <f t="shared" si="1764"/>
        <v>1.35281221572392+0.935694148980306i</v>
      </c>
      <c r="Q3349" t="str">
        <f t="shared" si="1765"/>
        <v>-1.35281221572392+13.5620476853442i</v>
      </c>
      <c r="R3349" t="str">
        <f t="shared" si="1766"/>
        <v>0.0584618448865547-0.105581409744458i</v>
      </c>
      <c r="S3349" t="str">
        <f t="shared" si="1767"/>
        <v>1.49812268837548i</v>
      </c>
      <c r="T3349" t="str">
        <f t="shared" si="1768"/>
        <v>0.15817390540884+0.0875830162288356i</v>
      </c>
      <c r="U3349" t="str">
        <f t="shared" si="1769"/>
        <v>0.0000333333333333332-0.0000797709160172893i</v>
      </c>
      <c r="V3349" t="str">
        <f t="shared" si="1770"/>
        <v>6.66666666666667E-06-0.000797709160172893i</v>
      </c>
      <c r="W3349" t="str">
        <f t="shared" si="1771"/>
        <v>0.0000275575855761247-0.0000735219788730729i</v>
      </c>
      <c r="X3349" t="str">
        <f t="shared" si="1772"/>
        <v>0.0000276349015782744-0.0000734543789066952i</v>
      </c>
      <c r="Y3349" t="str">
        <f t="shared" si="1773"/>
        <v>0.009+8.89070720965911i</v>
      </c>
      <c r="Z3349" t="str">
        <f t="shared" si="1774"/>
        <v>-0.0000991059730633933-0.0000374004284321344i</v>
      </c>
      <c r="AA3349" t="str">
        <f t="shared" si="1775"/>
        <v>0.00137053252008556-1.34973365877387i</v>
      </c>
      <c r="AB3349" t="str">
        <f t="shared" si="1776"/>
        <v>0.746016549642637+0.413079385031606i</v>
      </c>
      <c r="AC3349" t="str">
        <f t="shared" si="1777"/>
        <v>1.06151526609577-0.103776502290542i</v>
      </c>
      <c r="AD3349" t="str">
        <f t="shared" si="1778"/>
        <v>0.658447970347822+0.453512848764981i</v>
      </c>
      <c r="AE3349" t="str">
        <f t="shared" si="1779"/>
        <v>-0.0000482945519696493-0.0000695720683648829i</v>
      </c>
      <c r="AF3349" t="str">
        <f t="shared" si="1780"/>
        <v>-15.0828099095539-0.251507873219i</v>
      </c>
      <c r="AG3349" t="str">
        <f t="shared" si="1781"/>
        <v>1.00221914681129-0.00321495035916067i</v>
      </c>
      <c r="AH3349" t="str">
        <f t="shared" si="1782"/>
        <v>0.000705940680438571+0.00106140289760438i</v>
      </c>
      <c r="AI3349">
        <f t="shared" si="1783"/>
        <v>-57.891657827257063</v>
      </c>
      <c r="AJ3349">
        <f t="shared" si="1784"/>
        <v>56.372060924279332</v>
      </c>
      <c r="AK3349"/>
      <c r="AL3349"/>
      <c r="AM3349"/>
      <c r="AN3349"/>
    </row>
    <row r="3350" spans="1:40" x14ac:dyDescent="0.25">
      <c r="A3350"/>
      <c r="B3350">
        <f t="shared" si="1750"/>
        <v>1416000</v>
      </c>
      <c r="C3350" s="237" t="str">
        <f t="shared" si="1753"/>
        <v>-3.81167822404141E-08+0.00172953569194793i</v>
      </c>
      <c r="D3350" s="208" t="str">
        <f t="shared" si="1754"/>
        <v>-5.95700624923462+0.0132597736382675i</v>
      </c>
      <c r="E3350" t="str">
        <f t="shared" si="1755"/>
        <v>2870</v>
      </c>
      <c r="F3350" t="str">
        <f t="shared" si="1756"/>
        <v>0.777000777000777</v>
      </c>
      <c r="G3350" t="str">
        <f t="shared" si="1751"/>
        <v>0.777000777000777</v>
      </c>
      <c r="H3350" t="str">
        <f t="shared" si="1757"/>
        <v>9.12581532822106+0.264590392605521i</v>
      </c>
      <c r="I3350" t="str">
        <f t="shared" si="1758"/>
        <v>5560.61899685394i</v>
      </c>
      <c r="J3350" t="str">
        <f t="shared" si="1752"/>
        <v>-41852.9666390948+1216.48549670374i</v>
      </c>
      <c r="K3350" t="str">
        <f t="shared" si="1759"/>
        <v>0.00385843187465379-0.132748660766346i</v>
      </c>
      <c r="L3350" t="str">
        <f t="shared" si="1760"/>
        <v>0.000293534669925657-0.00856139619915852i</v>
      </c>
      <c r="M3350" t="str">
        <f t="shared" si="1761"/>
        <v>0.00415196654457945-0.141310056965505i</v>
      </c>
      <c r="N3350" t="str">
        <f t="shared" si="1762"/>
        <v>-14.507987588271i</v>
      </c>
      <c r="O3350" t="str">
        <f t="shared" si="1763"/>
        <v>-0.362380421860227-0.932030273034307i</v>
      </c>
      <c r="P3350" t="str">
        <f t="shared" si="1764"/>
        <v>1.36238042186023+0.932030273034307i</v>
      </c>
      <c r="Q3350" t="str">
        <f t="shared" si="1765"/>
        <v>-1.36238042186023+13.5759573152367i</v>
      </c>
      <c r="R3350" t="str">
        <f t="shared" si="1766"/>
        <v>0.0579983151183774-0.106172710874736i</v>
      </c>
      <c r="S3350" t="str">
        <f t="shared" si="1767"/>
        <v>1.49918143232486i</v>
      </c>
      <c r="T3350" t="str">
        <f t="shared" si="1768"/>
        <v>0.159172156763+0.0869499971315976i</v>
      </c>
      <c r="U3350" t="str">
        <f t="shared" si="1769"/>
        <v>0.0000333333333333333-0.0000797145806246219i</v>
      </c>
      <c r="V3350" t="str">
        <f t="shared" si="1770"/>
        <v>6.66666666666667E-06-0.000797145806246219i</v>
      </c>
      <c r="W3350" t="str">
        <f t="shared" si="1771"/>
        <v>0.0000275575210653294-0.0000734714707456318i</v>
      </c>
      <c r="X3350" t="str">
        <f t="shared" si="1772"/>
        <v>0.0000276347135583004-0.0000734039175280932i</v>
      </c>
      <c r="Y3350" t="str">
        <f t="shared" si="1773"/>
        <v>0.009+8.89699039496629i</v>
      </c>
      <c r="Z3350" t="str">
        <f t="shared" si="1774"/>
        <v>-0.0000989679476406406-0.0000373736216167685i</v>
      </c>
      <c r="AA3350" t="str">
        <f t="shared" si="1775"/>
        <v>0.0013685973652211-1.34878044348128i</v>
      </c>
      <c r="AB3350" t="str">
        <f t="shared" si="1776"/>
        <v>0.750724734782162+0.410093793182187i</v>
      </c>
      <c r="AC3350" t="str">
        <f t="shared" si="1777"/>
        <v>1.06106736125878-0.104382259328049i</v>
      </c>
      <c r="AD3350" t="str">
        <f t="shared" si="1778"/>
        <v>0.663080387364616+0.451722142845676i</v>
      </c>
      <c r="AE3350" t="str">
        <f t="shared" si="1779"/>
        <v>-0.0000487412126156067-0.0000694877288801341i</v>
      </c>
      <c r="AF3350" t="str">
        <f t="shared" si="1780"/>
        <v>-15.0828215774557-0.251330618967253i</v>
      </c>
      <c r="AG3350" t="str">
        <f t="shared" si="1781"/>
        <v>1.00220885696567-0.00323530851217993i</v>
      </c>
      <c r="AH3350" t="str">
        <f t="shared" si="1782"/>
        <v>0.000712686049078245+0.00106028491717377i</v>
      </c>
      <c r="AI3350">
        <f t="shared" si="1783"/>
        <v>-57.872464471360772</v>
      </c>
      <c r="AJ3350">
        <f t="shared" si="1784"/>
        <v>56.092400481470648</v>
      </c>
      <c r="AK3350"/>
      <c r="AL3350"/>
      <c r="AM3350"/>
      <c r="AN3350"/>
    </row>
    <row r="3351" spans="1:40" x14ac:dyDescent="0.25">
      <c r="A3351"/>
      <c r="B3351">
        <f t="shared" si="1750"/>
        <v>1417000</v>
      </c>
      <c r="C3351" s="237" t="str">
        <f t="shared" si="1753"/>
        <v>-3.80630019547336E-08+0.00172831513041633i</v>
      </c>
      <c r="D3351" s="208" t="str">
        <f t="shared" si="1754"/>
        <v>-5.95700624882231+0.0132504159998585i</v>
      </c>
      <c r="E3351" t="str">
        <f t="shared" si="1755"/>
        <v>2870</v>
      </c>
      <c r="F3351" t="str">
        <f t="shared" si="1756"/>
        <v>0.777000777000777</v>
      </c>
      <c r="G3351" t="str">
        <f t="shared" si="1751"/>
        <v>0.777000777000777</v>
      </c>
      <c r="H3351" t="str">
        <f t="shared" si="1757"/>
        <v>9.12582697187326+0.264404030128331i</v>
      </c>
      <c r="I3351" t="str">
        <f t="shared" si="1758"/>
        <v>5564.54598767092i</v>
      </c>
      <c r="J3351" t="str">
        <f t="shared" si="1752"/>
        <v>-41912.1032853972+1217.34459663079i</v>
      </c>
      <c r="K3351" t="str">
        <f t="shared" si="1759"/>
        <v>0.0038529922089841-0.132655131396414i</v>
      </c>
      <c r="L3351" t="str">
        <f t="shared" si="1760"/>
        <v>0.000293120997306653-0.00855536845539695i</v>
      </c>
      <c r="M3351" t="str">
        <f t="shared" si="1761"/>
        <v>0.00414611320629075-0.141210499851811i</v>
      </c>
      <c r="N3351" t="str">
        <f t="shared" si="1762"/>
        <v>-14.5182333422175i</v>
      </c>
      <c r="O3351" t="str">
        <f t="shared" si="1763"/>
        <v>-0.371910587272787-0.928268557624576i</v>
      </c>
      <c r="P3351" t="str">
        <f t="shared" si="1764"/>
        <v>1.37191058727279+0.928268557624576i</v>
      </c>
      <c r="Q3351" t="str">
        <f t="shared" si="1765"/>
        <v>-1.37191058727279+13.5899647845929i</v>
      </c>
      <c r="R3351" t="str">
        <f t="shared" si="1766"/>
        <v>0.0575282182718251-0.106757757064365i</v>
      </c>
      <c r="S3351" t="str">
        <f t="shared" si="1767"/>
        <v>1.50024017627424i</v>
      </c>
      <c r="T3351" t="str">
        <f t="shared" si="1768"/>
        <v>0.160162276276885+0.0863061443208658i</v>
      </c>
      <c r="U3351" t="str">
        <f t="shared" si="1769"/>
        <v>0.0000333333333333333-0.0000796583247455644i</v>
      </c>
      <c r="V3351" t="str">
        <f t="shared" si="1770"/>
        <v>6.66666666666667E-06-0.000796583247455644i</v>
      </c>
      <c r="W3351" t="str">
        <f t="shared" si="1771"/>
        <v>0.0000275574565093384-0.000073421034897071i</v>
      </c>
      <c r="X3351" t="str">
        <f t="shared" si="1772"/>
        <v>0.0000276345257547383-0.0000733535283612806i</v>
      </c>
      <c r="Y3351" t="str">
        <f t="shared" si="1773"/>
        <v>0.009+8.90327358027347i</v>
      </c>
      <c r="Z3351" t="str">
        <f t="shared" si="1774"/>
        <v>-0.0000988302143256904-0.0000373468532262196i</v>
      </c>
      <c r="AA3351" t="str">
        <f t="shared" si="1775"/>
        <v>0.00136666630605785-1.34782857361651i</v>
      </c>
      <c r="AB3351" t="str">
        <f t="shared" si="1776"/>
        <v>0.755394566645851+0.407057104854246i</v>
      </c>
      <c r="AC3351" t="str">
        <f t="shared" si="1777"/>
        <v>1.06061268863343-0.104981939503252i</v>
      </c>
      <c r="AD3351" t="str">
        <f t="shared" si="1778"/>
        <v>0.667694111834988+0.449884234672303i</v>
      </c>
      <c r="AE3351" t="str">
        <f t="shared" si="1779"/>
        <v>-0.0000491865916955566-0.0000693984293291251i</v>
      </c>
      <c r="AF3351" t="str">
        <f t="shared" si="1780"/>
        <v>-15.0828332206956-0.251153614128473i</v>
      </c>
      <c r="AG3351" t="str">
        <f t="shared" si="1781"/>
        <v>1.00219835121571-0.00325554694588438i</v>
      </c>
      <c r="AH3351" t="str">
        <f t="shared" si="1782"/>
        <v>0.00071941404392806+0.00105909215528683i</v>
      </c>
      <c r="AI3351">
        <f t="shared" si="1783"/>
        <v>-57.853593751649619</v>
      </c>
      <c r="AJ3351">
        <f t="shared" si="1784"/>
        <v>55.812741291311028</v>
      </c>
      <c r="AK3351"/>
      <c r="AL3351"/>
      <c r="AM3351"/>
      <c r="AN3351"/>
    </row>
    <row r="3352" spans="1:40" x14ac:dyDescent="0.25">
      <c r="A3352"/>
      <c r="B3352">
        <f t="shared" si="1750"/>
        <v>1418000</v>
      </c>
      <c r="C3352" s="237" t="str">
        <f t="shared" si="1753"/>
        <v>-3.80093354095044E-08+0.00172709629041017i</v>
      </c>
      <c r="D3352" s="208" t="str">
        <f t="shared" si="1754"/>
        <v>-5.95700624841086+0.0132410715598113i</v>
      </c>
      <c r="E3352" t="str">
        <f t="shared" si="1755"/>
        <v>2870</v>
      </c>
      <c r="F3352" t="str">
        <f t="shared" si="1756"/>
        <v>0.777000777000777</v>
      </c>
      <c r="G3352" t="str">
        <f t="shared" si="1751"/>
        <v>0.777000777000777</v>
      </c>
      <c r="H3352" t="str">
        <f t="shared" si="1757"/>
        <v>9.12583859093206+0.264217929736955i</v>
      </c>
      <c r="I3352" t="str">
        <f t="shared" si="1758"/>
        <v>5568.47297848791i</v>
      </c>
      <c r="J3352" t="str">
        <f t="shared" si="1752"/>
        <v>-41971.2816801262+1218.20369655784i</v>
      </c>
      <c r="K3352" t="str">
        <f t="shared" si="1759"/>
        <v>0.00384756403553111-0.132561733619671i</v>
      </c>
      <c r="L3352" t="str">
        <f t="shared" si="1760"/>
        <v>0.000292708198201642-0.00854934918348268i</v>
      </c>
      <c r="M3352" t="str">
        <f t="shared" si="1761"/>
        <v>0.00414027223373275-0.141111082803154i</v>
      </c>
      <c r="N3352" t="str">
        <f t="shared" si="1762"/>
        <v>-14.5284790961641i</v>
      </c>
      <c r="O3352" t="str">
        <f t="shared" si="1763"/>
        <v>-0.381401711536814-0.924409397635479i</v>
      </c>
      <c r="P3352" t="str">
        <f t="shared" si="1764"/>
        <v>1.38140171153681+0.924409397635479i</v>
      </c>
      <c r="Q3352" t="str">
        <f t="shared" si="1765"/>
        <v>-1.38140171153681+13.6040696985286i</v>
      </c>
      <c r="R3352" t="str">
        <f t="shared" si="1766"/>
        <v>0.0570516483334277-0.107336480079085i</v>
      </c>
      <c r="S3352" t="str">
        <f t="shared" si="1767"/>
        <v>1.50129892022362i</v>
      </c>
      <c r="T3352" t="str">
        <f t="shared" si="1768"/>
        <v>0.161144141643334+0.0856515780399527i</v>
      </c>
      <c r="U3352" t="str">
        <f t="shared" si="1769"/>
        <v>0.0000333333333333334-0.0000796021482118935i</v>
      </c>
      <c r="V3352" t="str">
        <f t="shared" si="1770"/>
        <v>6.66666666666667E-06-0.000796021482118935i</v>
      </c>
      <c r="W3352" t="str">
        <f t="shared" si="1771"/>
        <v>0.0000275573919081521-0.0000733706711744558i</v>
      </c>
      <c r="X3352" t="str">
        <f t="shared" si="1772"/>
        <v>0.0000276343381668509-0.0000733032112534659i</v>
      </c>
      <c r="Y3352" t="str">
        <f t="shared" si="1773"/>
        <v>0.009+8.90955676558065i</v>
      </c>
      <c r="Z3352" t="str">
        <f t="shared" si="1774"/>
        <v>-0.0000986927722948204-0.0000373201231773635i</v>
      </c>
      <c r="AA3352" t="str">
        <f t="shared" si="1775"/>
        <v>0.00136473933104595-1.34687804633301i</v>
      </c>
      <c r="AB3352" t="str">
        <f t="shared" si="1776"/>
        <v>0.760025468380233+0.403969887167251i</v>
      </c>
      <c r="AC3352" t="str">
        <f t="shared" si="1777"/>
        <v>1.0601513405417-0.105575471494006i</v>
      </c>
      <c r="AD3352" t="str">
        <f t="shared" si="1778"/>
        <v>0.672288664516308+0.447999320230029i</v>
      </c>
      <c r="AE3352" t="str">
        <f t="shared" si="1779"/>
        <v>-0.0000496306422691371-0.0000693041906701903i</v>
      </c>
      <c r="AF3352" t="str">
        <f t="shared" si="1780"/>
        <v>-15.0828448393429-0.250976858177144i</v>
      </c>
      <c r="AG3352" t="str">
        <f t="shared" si="1781"/>
        <v>1.00218763097166-0.00327566357548949i</v>
      </c>
      <c r="AH3352" t="str">
        <f t="shared" si="1782"/>
        <v>0.00072612395881879+0.00105782490454017i</v>
      </c>
      <c r="AI3352">
        <f t="shared" si="1783"/>
        <v>-57.83504335430198</v>
      </c>
      <c r="AJ3352">
        <f t="shared" si="1784"/>
        <v>55.533083144708399</v>
      </c>
      <c r="AK3352"/>
      <c r="AL3352"/>
      <c r="AM3352"/>
      <c r="AN3352"/>
    </row>
    <row r="3353" spans="1:40" x14ac:dyDescent="0.25">
      <c r="A3353"/>
      <c r="B3353">
        <f t="shared" ref="B3353:B3416" si="1785">B3352+1000</f>
        <v>1419000</v>
      </c>
      <c r="C3353" s="237" t="str">
        <f t="shared" si="1753"/>
        <v>-3.79557822842181E-08+0.00172587916828985i</v>
      </c>
      <c r="D3353" s="208" t="str">
        <f t="shared" si="1754"/>
        <v>-5.95700624800029+0.0132317402902222i</v>
      </c>
      <c r="E3353" t="str">
        <f t="shared" si="1755"/>
        <v>2870</v>
      </c>
      <c r="F3353" t="str">
        <f t="shared" si="1756"/>
        <v>0.777000777000777</v>
      </c>
      <c r="G3353" t="str">
        <f t="shared" si="1751"/>
        <v>0.777000777000777</v>
      </c>
      <c r="H3353" t="str">
        <f t="shared" si="1757"/>
        <v>9.1258501854667+0.264032090879461i</v>
      </c>
      <c r="I3353" t="str">
        <f t="shared" si="1758"/>
        <v>5572.3999693049i</v>
      </c>
      <c r="J3353" t="str">
        <f t="shared" si="1752"/>
        <v>-42030.5018232819+1219.06279648489i</v>
      </c>
      <c r="K3353" t="str">
        <f t="shared" si="1759"/>
        <v>0.00384214732195379-0.132468467158819i</v>
      </c>
      <c r="L3353" t="str">
        <f t="shared" si="1760"/>
        <v>0.000292296270153959-0.00854333836558894i</v>
      </c>
      <c r="M3353" t="str">
        <f t="shared" si="1761"/>
        <v>0.00413444359210775-0.141011805524408i</v>
      </c>
      <c r="N3353" t="str">
        <f t="shared" si="1762"/>
        <v>-14.5387248501106i</v>
      </c>
      <c r="O3353" t="str">
        <f t="shared" si="1763"/>
        <v>-0.39085279832557-0.920453198180696i</v>
      </c>
      <c r="P3353" t="str">
        <f t="shared" si="1764"/>
        <v>1.39085279832557+0.920453198180696i</v>
      </c>
      <c r="Q3353" t="str">
        <f t="shared" si="1765"/>
        <v>-1.39085279832557+13.6182716519299i</v>
      </c>
      <c r="R3353" t="str">
        <f t="shared" si="1766"/>
        <v>0.0565686999750024-0.107908813287271i</v>
      </c>
      <c r="S3353" t="str">
        <f t="shared" si="1767"/>
        <v>1.502357664173i</v>
      </c>
      <c r="T3353" t="str">
        <f t="shared" si="1768"/>
        <v>0.162117632673945+0.0849864199597479i</v>
      </c>
      <c r="U3353" t="str">
        <f t="shared" si="1769"/>
        <v>0.0000333333333333334-0.0000795460508558599i</v>
      </c>
      <c r="V3353" t="str">
        <f t="shared" si="1770"/>
        <v>6.66666666666667E-06-0.000795460508558599i</v>
      </c>
      <c r="W3353" t="str">
        <f t="shared" si="1771"/>
        <v>0.0000275573272617717-0.0000733203794252825i</v>
      </c>
      <c r="X3353" t="str">
        <f t="shared" si="1772"/>
        <v>0.0000276341507939042-0.0000732529660522874i</v>
      </c>
      <c r="Y3353" t="str">
        <f t="shared" si="1773"/>
        <v>0.009+8.91583995088783i</v>
      </c>
      <c r="Z3353" t="str">
        <f t="shared" si="1774"/>
        <v>-0.0000985556207272086-0.0000372934313873179i</v>
      </c>
      <c r="AA3353" t="str">
        <f t="shared" si="1775"/>
        <v>0.00136281642867621-1.34592885879226i</v>
      </c>
      <c r="AB3353" t="str">
        <f t="shared" si="1776"/>
        <v>0.764616873124823+0.400832713973742i</v>
      </c>
      <c r="AC3353" t="str">
        <f t="shared" si="1777"/>
        <v>1.05968341004219-0.106162785567963i</v>
      </c>
      <c r="AD3353" t="str">
        <f t="shared" si="1778"/>
        <v>0.676863568236479+0.446067600330157i</v>
      </c>
      <c r="AE3353" t="str">
        <f t="shared" si="1779"/>
        <v>-0.0000500733176681614-0.0000692050342774375i</v>
      </c>
      <c r="AF3353" t="str">
        <f t="shared" si="1780"/>
        <v>-15.082856433467-0.250800350589239i</v>
      </c>
      <c r="AG3353" t="str">
        <f t="shared" si="1781"/>
        <v>1.00217669766331-0.00329565633215599i</v>
      </c>
      <c r="AH3353" t="str">
        <f t="shared" si="1782"/>
        <v>0.000732815091362923+0.00105648346371544i</v>
      </c>
      <c r="AI3353">
        <f t="shared" si="1783"/>
        <v>-57.816811007193856</v>
      </c>
      <c r="AJ3353">
        <f t="shared" si="1784"/>
        <v>55.253425832721113</v>
      </c>
      <c r="AK3353"/>
      <c r="AL3353"/>
      <c r="AM3353"/>
      <c r="AN3353"/>
    </row>
    <row r="3354" spans="1:40" x14ac:dyDescent="0.25">
      <c r="A3354"/>
      <c r="B3354">
        <f t="shared" si="1785"/>
        <v>1420000</v>
      </c>
      <c r="C3354" s="237" t="str">
        <f t="shared" si="1753"/>
        <v>-3.79023422594945E-08+0.00172466376042603i</v>
      </c>
      <c r="D3354" s="208" t="str">
        <f t="shared" si="1754"/>
        <v>-5.95700624759058+0.0132224221632662i</v>
      </c>
      <c r="E3354" t="str">
        <f t="shared" si="1755"/>
        <v>2870</v>
      </c>
      <c r="F3354" t="str">
        <f t="shared" si="1756"/>
        <v>0.777000777000777</v>
      </c>
      <c r="G3354" t="str">
        <f t="shared" si="1751"/>
        <v>0.777000777000777</v>
      </c>
      <c r="H3354" t="str">
        <f t="shared" si="1757"/>
        <v>9.12586175554607+0.263846513005456i</v>
      </c>
      <c r="I3354" t="str">
        <f t="shared" si="1758"/>
        <v>5576.32696012188i</v>
      </c>
      <c r="J3354" t="str">
        <f t="shared" si="1752"/>
        <v>-42089.7637148642+1219.92189641195i</v>
      </c>
      <c r="K3354" t="str">
        <f t="shared" si="1759"/>
        <v>0.00383674203602483-0.132375331737336i</v>
      </c>
      <c r="L3354" t="str">
        <f t="shared" si="1760"/>
        <v>0.00029188521071556-0.00853733598393875i</v>
      </c>
      <c r="M3354" t="str">
        <f t="shared" si="1761"/>
        <v>0.00412862724674039-0.140912667721275i</v>
      </c>
      <c r="N3354" t="str">
        <f t="shared" si="1762"/>
        <v>-14.5489706040571i</v>
      </c>
      <c r="O3354" t="str">
        <f t="shared" si="1763"/>
        <v>-0.400262855515509-0.916400374560471i</v>
      </c>
      <c r="P3354" t="str">
        <f t="shared" si="1764"/>
        <v>1.40026285551551+0.916400374560471i</v>
      </c>
      <c r="Q3354" t="str">
        <f t="shared" si="1765"/>
        <v>-1.40026285551551+13.6325702294966i</v>
      </c>
      <c r="R3354" t="str">
        <f t="shared" si="1766"/>
        <v>0.0560794685219774-0.108474691664837i</v>
      </c>
      <c r="S3354" t="str">
        <f t="shared" si="1767"/>
        <v>1.50341640812239i</v>
      </c>
      <c r="T3354" t="str">
        <f t="shared" si="1768"/>
        <v>0.163082631314933+0.0843107931347239i</v>
      </c>
      <c r="U3354" t="str">
        <f t="shared" si="1769"/>
        <v>0.0000333333333333333-0.0000794900325101863i</v>
      </c>
      <c r="V3354" t="str">
        <f t="shared" si="1770"/>
        <v>6.66666666666667E-06-0.000794900325101863i</v>
      </c>
      <c r="W3354" t="str">
        <f t="shared" si="1771"/>
        <v>0.0000275572625701976-0.0000732701594974766i</v>
      </c>
      <c r="X3354" t="str">
        <f t="shared" si="1772"/>
        <v>0.0000276339636351666-0.0000732027926058132i</v>
      </c>
      <c r="Y3354" t="str">
        <f t="shared" si="1773"/>
        <v>0.009+8.92212313619501i</v>
      </c>
      <c r="Z3354" t="str">
        <f t="shared" si="1774"/>
        <v>-0.0000984187588049236-0.0000372667777734403i</v>
      </c>
      <c r="AA3354" t="str">
        <f t="shared" si="1775"/>
        <v>0.00136089758747997-1.34498100816373i</v>
      </c>
      <c r="AB3354" t="str">
        <f t="shared" si="1776"/>
        <v>0.769168224086911+0.397646165651832i</v>
      </c>
      <c r="AC3354" t="str">
        <f t="shared" si="1777"/>
        <v>1.05920899089843-0.10674381358845i</v>
      </c>
      <c r="AD3354" t="str">
        <f t="shared" si="1778"/>
        <v>0.681418347941895+0.444089280587874i</v>
      </c>
      <c r="AE3354" t="str">
        <f t="shared" si="1779"/>
        <v>-0.0000505145715001075-0.0000691009819375254i</v>
      </c>
      <c r="AF3354" t="str">
        <f t="shared" si="1780"/>
        <v>-15.0828680031366-0.25062409084219i</v>
      </c>
      <c r="AG3354" t="str">
        <f t="shared" si="1781"/>
        <v>1.00216555273984-0.00331552316316738i</v>
      </c>
      <c r="AH3354" t="str">
        <f t="shared" si="1782"/>
        <v>0.000739486743004959+0.00105506813773622i</v>
      </c>
      <c r="AI3354">
        <f t="shared" si="1783"/>
        <v>-57.798894479092191</v>
      </c>
      <c r="AJ3354">
        <f t="shared" si="1784"/>
        <v>54.973769146564933</v>
      </c>
      <c r="AK3354"/>
      <c r="AL3354"/>
      <c r="AM3354"/>
      <c r="AN3354"/>
    </row>
    <row r="3355" spans="1:40" x14ac:dyDescent="0.25">
      <c r="A3355"/>
      <c r="B3355">
        <f t="shared" si="1785"/>
        <v>1421000</v>
      </c>
      <c r="C3355" s="237" t="str">
        <f t="shared" si="1753"/>
        <v>-3.78490150170764E-08+0.00172345006319959i</v>
      </c>
      <c r="D3355" s="208" t="str">
        <f t="shared" si="1754"/>
        <v>-5.95700624718174+0.0132131171511969i</v>
      </c>
      <c r="E3355" t="str">
        <f t="shared" si="1755"/>
        <v>2870</v>
      </c>
      <c r="F3355" t="str">
        <f t="shared" si="1756"/>
        <v>0.777000777000777</v>
      </c>
      <c r="G3355" t="str">
        <f t="shared" si="1751"/>
        <v>0.777000777000777</v>
      </c>
      <c r="H3355" t="str">
        <f t="shared" si="1757"/>
        <v>9.12587330123892+0.263661195566094i</v>
      </c>
      <c r="I3355" t="str">
        <f t="shared" si="1758"/>
        <v>5580.25395093887i</v>
      </c>
      <c r="J3355" t="str">
        <f t="shared" si="1752"/>
        <v>-42149.0673548731+1220.78099633899i</v>
      </c>
      <c r="K3355" t="str">
        <f t="shared" si="1759"/>
        <v>0.00383134814563-0.132282327079479i</v>
      </c>
      <c r="L3355" t="str">
        <f t="shared" si="1760"/>
        <v>0.000291475017446994-0.00853134202080498i</v>
      </c>
      <c r="M3355" t="str">
        <f t="shared" si="1761"/>
        <v>0.00412282316307699-0.140813669100284i</v>
      </c>
      <c r="N3355" t="str">
        <f t="shared" si="1762"/>
        <v>-14.5592163580036i</v>
      </c>
      <c r="O3355" t="str">
        <f t="shared" si="1763"/>
        <v>-0.409630895290061-0.912251352218161i</v>
      </c>
      <c r="P3355" t="str">
        <f t="shared" si="1764"/>
        <v>1.40963089529006+0.912251352218161i</v>
      </c>
      <c r="Q3355" t="str">
        <f t="shared" si="1765"/>
        <v>-1.40963089529006+13.6469650057854i</v>
      </c>
      <c r="R3355" t="str">
        <f t="shared" si="1766"/>
        <v>0.0555840499218334-0.109034051799387i</v>
      </c>
      <c r="S3355" t="str">
        <f t="shared" si="1767"/>
        <v>1.50447515207177i</v>
      </c>
      <c r="T3355" t="str">
        <f t="shared" si="1768"/>
        <v>0.164039021661884+0.0836248219589152i</v>
      </c>
      <c r="U3355" t="str">
        <f t="shared" si="1769"/>
        <v>0.0000333333333333333-0.000079434093008068i</v>
      </c>
      <c r="V3355" t="str">
        <f t="shared" si="1770"/>
        <v>6.66666666666667E-06-0.00079434093008068i</v>
      </c>
      <c r="W3355" t="str">
        <f t="shared" si="1771"/>
        <v>0.000027557197833431-0.000073220011239393i</v>
      </c>
      <c r="X3355" t="str">
        <f t="shared" si="1772"/>
        <v>0.0000276337766899093-0.0000731526907625395i</v>
      </c>
      <c r="Y3355" t="str">
        <f t="shared" si="1773"/>
        <v>0.009+8.92840632150219i</v>
      </c>
      <c r="Z3355" t="str">
        <f t="shared" si="1774"/>
        <v>-0.0000982821857129108-0.0000372401622533272i</v>
      </c>
      <c r="AA3355" t="str">
        <f t="shared" si="1775"/>
        <v>0.00135898279602891-1.34403449162488i</v>
      </c>
      <c r="AB3355" t="str">
        <f t="shared" si="1776"/>
        <v>0.77367897461115+0.394410828897591i</v>
      </c>
      <c r="AC3355" t="str">
        <f t="shared" si="1777"/>
        <v>1.05872817754727-0.107318489019594i</v>
      </c>
      <c r="AD3355" t="str">
        <f t="shared" si="1778"/>
        <v>0.685952530744849+0.442064571399771i</v>
      </c>
      <c r="AE3355" t="str">
        <f t="shared" si="1779"/>
        <v>-0.0000509543576515315-0.0000689920558464293i</v>
      </c>
      <c r="AF3355" t="str">
        <f t="shared" si="1780"/>
        <v>-15.0828795484207-0.250448078414897i</v>
      </c>
      <c r="AG3355" t="str">
        <f t="shared" si="1781"/>
        <v>1.00215419766961-0.0033352620321041i</v>
      </c>
      <c r="AH3355" t="str">
        <f t="shared" si="1782"/>
        <v>0.000746138219070775+0.00105357923762463i</v>
      </c>
      <c r="AI3355">
        <f t="shared" si="1783"/>
        <v>-57.781291578871077</v>
      </c>
      <c r="AJ3355">
        <f t="shared" si="1784"/>
        <v>54.694112877639924</v>
      </c>
      <c r="AK3355"/>
      <c r="AL3355"/>
      <c r="AM3355"/>
      <c r="AN3355"/>
    </row>
    <row r="3356" spans="1:40" x14ac:dyDescent="0.25">
      <c r="A3356"/>
      <c r="B3356">
        <f t="shared" si="1785"/>
        <v>1422000</v>
      </c>
      <c r="C3356" s="237" t="str">
        <f t="shared" si="1753"/>
        <v>-3.7795800239826E-08+0.00172223807300161i</v>
      </c>
      <c r="D3356" s="208" t="str">
        <f t="shared" si="1754"/>
        <v>-5.95700624677376+0.0132038252263457i</v>
      </c>
      <c r="E3356" t="str">
        <f t="shared" si="1755"/>
        <v>2870</v>
      </c>
      <c r="F3356" t="str">
        <f t="shared" si="1756"/>
        <v>0.777000777000777</v>
      </c>
      <c r="G3356" t="str">
        <f t="shared" si="1751"/>
        <v>0.777000777000777</v>
      </c>
      <c r="H3356" t="str">
        <f t="shared" si="1757"/>
        <v>9.12588482261369+0.263476138014063i</v>
      </c>
      <c r="I3356" t="str">
        <f t="shared" si="1758"/>
        <v>5584.18094175586i</v>
      </c>
      <c r="J3356" t="str">
        <f t="shared" si="1752"/>
        <v>-42208.4127433086+1221.64009626604i</v>
      </c>
      <c r="K3356" t="str">
        <f t="shared" si="1759"/>
        <v>0.00382596561876789-0.132189452910275i</v>
      </c>
      <c r="L3356" t="str">
        <f t="shared" si="1760"/>
        <v>0.000291065687917369-0.00852535645851008i</v>
      </c>
      <c r="M3356" t="str">
        <f t="shared" si="1761"/>
        <v>0.00411703130668526-0.140714809368785i</v>
      </c>
      <c r="N3356" t="str">
        <f t="shared" si="1762"/>
        <v>-14.5694621119501i</v>
      </c>
      <c r="O3356" t="str">
        <f t="shared" si="1763"/>
        <v>-0.418955934243415-0.908006566695543i</v>
      </c>
      <c r="P3356" t="str">
        <f t="shared" si="1764"/>
        <v>1.41895593424342+0.908006566695543i</v>
      </c>
      <c r="Q3356" t="str">
        <f t="shared" si="1765"/>
        <v>-1.41895593424342+13.6614555452546i</v>
      </c>
      <c r="R3356" t="str">
        <f t="shared" si="1766"/>
        <v>0.0550825407126153-0.109586831893679i</v>
      </c>
      <c r="S3356" t="str">
        <f t="shared" si="1767"/>
        <v>1.50553389602115i</v>
      </c>
      <c r="T3356" t="str">
        <f t="shared" si="1768"/>
        <v>0.164986689973505+0.0829286321218073i</v>
      </c>
      <c r="U3356" t="str">
        <f t="shared" si="1769"/>
        <v>0.0000333333333333334-0.000079378232183168i</v>
      </c>
      <c r="V3356" t="str">
        <f t="shared" si="1770"/>
        <v>6.66666666666667E-06-0.00079378232183168i</v>
      </c>
      <c r="W3356" t="str">
        <f t="shared" si="1771"/>
        <v>0.0000275571330514726-0.000073169934499812i</v>
      </c>
      <c r="X3356" t="str">
        <f t="shared" si="1772"/>
        <v>0.0000276335899574058-0.0000731026603713878i</v>
      </c>
      <c r="Y3356" t="str">
        <f t="shared" si="1773"/>
        <v>0.009+8.93468950680937i</v>
      </c>
      <c r="Z3356" t="str">
        <f t="shared" si="1774"/>
        <v>-0.00009814590063898-0.000037213584744813i</v>
      </c>
      <c r="AA3356" t="str">
        <f t="shared" si="1775"/>
        <v>0.00135707204293487-1.34308930636108i</v>
      </c>
      <c r="AB3356" t="str">
        <f t="shared" si="1776"/>
        <v>0.778148588244409+0.391127296516993i</v>
      </c>
      <c r="AC3356" t="str">
        <f t="shared" si="1777"/>
        <v>1.05824106506737-0.107886746930742i</v>
      </c>
      <c r="AD3356" t="str">
        <f t="shared" si="1778"/>
        <v>0.690465645970806+0.43999368792079i</v>
      </c>
      <c r="AE3356" t="str">
        <f t="shared" si="1779"/>
        <v>-0.0000513926302914566-0.0000688782786061686i</v>
      </c>
      <c r="AF3356" t="str">
        <f t="shared" si="1780"/>
        <v>-15.0828910693875-0.250272312787717i</v>
      </c>
      <c r="AG3356" t="str">
        <f t="shared" si="1781"/>
        <v>1.00214263394003-0.00335487091901611i</v>
      </c>
      <c r="AH3356" t="str">
        <f t="shared" si="1782"/>
        <v>0.000752768828816588+0.00105201708045751i</v>
      </c>
      <c r="AI3356">
        <f t="shared" si="1783"/>
        <v>-57.764000154748985</v>
      </c>
      <c r="AJ3356">
        <f t="shared" si="1784"/>
        <v>54.414456817553166</v>
      </c>
      <c r="AK3356"/>
      <c r="AL3356"/>
      <c r="AM3356"/>
      <c r="AN3356"/>
    </row>
    <row r="3357" spans="1:40" x14ac:dyDescent="0.25">
      <c r="A3357"/>
      <c r="B3357">
        <f t="shared" si="1785"/>
        <v>1423000</v>
      </c>
      <c r="C3357" s="237" t="str">
        <f t="shared" si="1753"/>
        <v>-3.77426976117188E-08+0.00172102778623327i</v>
      </c>
      <c r="D3357" s="208" t="str">
        <f t="shared" si="1754"/>
        <v>-5.95700624636664+0.0131945463611217i</v>
      </c>
      <c r="E3357" t="str">
        <f t="shared" si="1755"/>
        <v>2870</v>
      </c>
      <c r="F3357" t="str">
        <f t="shared" si="1756"/>
        <v>0.777000777000777</v>
      </c>
      <c r="G3357" t="str">
        <f t="shared" si="1751"/>
        <v>0.777000777000777</v>
      </c>
      <c r="H3357" t="str">
        <f t="shared" si="1757"/>
        <v>9.12589631973862+0.26329133980358i</v>
      </c>
      <c r="I3357" t="str">
        <f t="shared" si="1758"/>
        <v>5588.10793257284i</v>
      </c>
      <c r="J3357" t="str">
        <f t="shared" si="1752"/>
        <v>-42267.7998801707+1222.4991961931i</v>
      </c>
      <c r="K3357" t="str">
        <f t="shared" si="1759"/>
        <v>0.00382059442354928-0.13209670895552i</v>
      </c>
      <c r="L3357" t="str">
        <f t="shared" si="1760"/>
        <v>0.000290657219704303-0.00851937927942579i</v>
      </c>
      <c r="M3357" t="str">
        <f t="shared" si="1761"/>
        <v>0.00411125164325358-0.140616088234946i</v>
      </c>
      <c r="N3357" t="str">
        <f t="shared" si="1762"/>
        <v>-14.5797078658966i</v>
      </c>
      <c r="O3357" t="str">
        <f t="shared" si="1763"/>
        <v>-0.428236993483749-0.903666463587091i</v>
      </c>
      <c r="P3357" t="str">
        <f t="shared" si="1764"/>
        <v>1.42823699348375+0.903666463587091i</v>
      </c>
      <c r="Q3357" t="str">
        <f t="shared" si="1765"/>
        <v>-1.42823699348375+13.6760414023095i</v>
      </c>
      <c r="R3357" t="str">
        <f t="shared" si="1766"/>
        <v>0.0545750379915576-0.110132971768404i</v>
      </c>
      <c r="S3357" t="str">
        <f t="shared" si="1767"/>
        <v>1.50659263997053i</v>
      </c>
      <c r="T3357" t="str">
        <f t="shared" si="1768"/>
        <v>0.16592552468436+0.0822223505641927i</v>
      </c>
      <c r="U3357" t="str">
        <f t="shared" si="1769"/>
        <v>0.0000333333333333334-0.0000793224498696171i</v>
      </c>
      <c r="V3357" t="str">
        <f t="shared" si="1770"/>
        <v>6.66666666666667E-06-0.000793224498696171i</v>
      </c>
      <c r="W3357" t="str">
        <f t="shared" si="1771"/>
        <v>0.0000275570682243231-0.000073119929127939i</v>
      </c>
      <c r="X3357" t="str">
        <f t="shared" si="1772"/>
        <v>0.0000276334034369322-0.0000730527012817046i</v>
      </c>
      <c r="Y3357" t="str">
        <f t="shared" si="1773"/>
        <v>0.009+8.94097269211655i</v>
      </c>
      <c r="Z3357" t="str">
        <f t="shared" si="1774"/>
        <v>-0.0000980099027737939-0.0000371870451659694i</v>
      </c>
      <c r="AA3357" t="str">
        <f t="shared" si="1775"/>
        <v>0.00135516531684971-1.34214544956564i</v>
      </c>
      <c r="AB3357" t="str">
        <f t="shared" si="1776"/>
        <v>0.782576538795839+0.38779616721772i</v>
      </c>
      <c r="AC3357" t="str">
        <f t="shared" si="1777"/>
        <v>1.05774774914776-0.108448524000193i</v>
      </c>
      <c r="AD3357" t="str">
        <f t="shared" si="1778"/>
        <v>0.694957225205476+0.437876850040758i</v>
      </c>
      <c r="AE3357" t="str">
        <f t="shared" si="1779"/>
        <v>-0.0000518293438747361-0.0000687596732215224i</v>
      </c>
      <c r="AF3357" t="str">
        <f t="shared" si="1780"/>
        <v>-15.0829025661053-0.250096793442458i</v>
      </c>
      <c r="AG3357" t="str">
        <f t="shared" si="1781"/>
        <v>1.00213086305732-0.00337434782059408i</v>
      </c>
      <c r="AH3357" t="str">
        <f t="shared" si="1782"/>
        <v>0.000759377885477785+0.00105038198932251i</v>
      </c>
      <c r="AI3357">
        <f t="shared" si="1783"/>
        <v>-57.747018093543488</v>
      </c>
      <c r="AJ3357">
        <f t="shared" si="1784"/>
        <v>54.134800758136606</v>
      </c>
      <c r="AK3357"/>
      <c r="AL3357"/>
      <c r="AM3357"/>
      <c r="AN3357"/>
    </row>
    <row r="3358" spans="1:40" x14ac:dyDescent="0.25">
      <c r="A3358"/>
      <c r="B3358">
        <f t="shared" si="1785"/>
        <v>1424000</v>
      </c>
      <c r="C3358" s="237" t="str">
        <f t="shared" si="1753"/>
        <v>-3.76897068178396E-08+0.00171981919930589i</v>
      </c>
      <c r="D3358" s="208" t="str">
        <f t="shared" si="1754"/>
        <v>-5.95700624596038+0.0131852805280118i</v>
      </c>
      <c r="E3358" t="str">
        <f t="shared" si="1755"/>
        <v>2870</v>
      </c>
      <c r="F3358" t="str">
        <f t="shared" si="1756"/>
        <v>0.777000777000777</v>
      </c>
      <c r="G3358" t="str">
        <f t="shared" si="1751"/>
        <v>0.777000777000777</v>
      </c>
      <c r="H3358" t="str">
        <f t="shared" si="1757"/>
        <v>9.12590779268168+0.263106800390393i</v>
      </c>
      <c r="I3358" t="str">
        <f t="shared" si="1758"/>
        <v>5592.03492338983i</v>
      </c>
      <c r="J3358" t="str">
        <f t="shared" si="1752"/>
        <v>-42327.2287654594+1223.35829612015i</v>
      </c>
      <c r="K3358" t="str">
        <f t="shared" si="1759"/>
        <v>0.00381523452819662-0.132004094941779i</v>
      </c>
      <c r="L3358" t="str">
        <f t="shared" si="1760"/>
        <v>0.000290249610393904-0.00851341046597322i</v>
      </c>
      <c r="M3358" t="str">
        <f t="shared" si="1761"/>
        <v>0.00410548413859052-0.140517505407752i</v>
      </c>
      <c r="N3358" t="str">
        <f t="shared" si="1762"/>
        <v>-14.5899536198432i</v>
      </c>
      <c r="O3358" t="str">
        <f t="shared" si="1763"/>
        <v>-0.437473098736085-0.899231498493156i</v>
      </c>
      <c r="P3358" t="str">
        <f t="shared" si="1764"/>
        <v>1.43747309873608+0.899231498493156i</v>
      </c>
      <c r="Q3358" t="str">
        <f t="shared" si="1765"/>
        <v>-1.43747309873608+13.69072212135i</v>
      </c>
      <c r="R3358" t="str">
        <f t="shared" si="1766"/>
        <v>0.0540616393838243-0.11067241286426i</v>
      </c>
      <c r="S3358" t="str">
        <f t="shared" si="1767"/>
        <v>1.50765138391991i</v>
      </c>
      <c r="T3358" t="str">
        <f t="shared" si="1768"/>
        <v>0.166855416416557+0.0815061054340018i</v>
      </c>
      <c r="U3358" t="str">
        <f t="shared" si="1769"/>
        <v>0.0000333333333333332-0.0000792667459020115i</v>
      </c>
      <c r="V3358" t="str">
        <f t="shared" si="1770"/>
        <v>6.66666666666667E-06-0.000792667459020115i</v>
      </c>
      <c r="W3358" t="str">
        <f t="shared" si="1771"/>
        <v>0.000027557003351983-0.0000730699949734027i</v>
      </c>
      <c r="X3358" t="str">
        <f t="shared" si="1772"/>
        <v>0.0000276332171277667-0.0000730028133432588i</v>
      </c>
      <c r="Y3358" t="str">
        <f t="shared" si="1773"/>
        <v>0.009+8.94725587742373i</v>
      </c>
      <c r="Z3358" t="str">
        <f t="shared" si="1774"/>
        <v>-0.0000978741913108552-0.000037160543435104i</v>
      </c>
      <c r="AA3358" t="str">
        <f t="shared" si="1775"/>
        <v>0.00135326260646512-1.34120291843974i</v>
      </c>
      <c r="AB3358" t="str">
        <f t="shared" si="1776"/>
        <v>0.786962310391992+0.384418045400836i</v>
      </c>
      <c r="AC3358" t="str">
        <f t="shared" si="1777"/>
        <v>1.05724832605643-0.109003758518223i</v>
      </c>
      <c r="AD3358" t="str">
        <f t="shared" si="1778"/>
        <v>0.699426802341577+0.435714282360436i</v>
      </c>
      <c r="AE3358" t="str">
        <f t="shared" si="1779"/>
        <v>-0.0000522644531453689-0.0000686362630967072i</v>
      </c>
      <c r="AF3358" t="str">
        <f t="shared" si="1780"/>
        <v>-15.0829140386421-0.249921519862381i</v>
      </c>
      <c r="AG3358" t="str">
        <f t="shared" si="1781"/>
        <v>1.00211888654639-0.00339369075033808i</v>
      </c>
      <c r="AH3358" t="str">
        <f t="shared" si="1782"/>
        <v>0.00076596470631701+0.00104867429327347i</v>
      </c>
      <c r="AI3358">
        <f t="shared" si="1783"/>
        <v>-57.730343319948787</v>
      </c>
      <c r="AJ3358">
        <f t="shared" si="1784"/>
        <v>53.855144491465772</v>
      </c>
      <c r="AK3358"/>
      <c r="AL3358"/>
      <c r="AM3358"/>
      <c r="AN3358"/>
    </row>
    <row r="3359" spans="1:40" x14ac:dyDescent="0.25">
      <c r="A3359"/>
      <c r="B3359">
        <f t="shared" si="1785"/>
        <v>1425000</v>
      </c>
      <c r="C3359" s="237" t="str">
        <f t="shared" si="1753"/>
        <v>-3.76368275443783E-08+0.00171861230864087i</v>
      </c>
      <c r="D3359" s="208" t="str">
        <f t="shared" si="1754"/>
        <v>-5.95700624555497+0.01317602769958i</v>
      </c>
      <c r="E3359" t="str">
        <f t="shared" si="1755"/>
        <v>2870</v>
      </c>
      <c r="F3359" t="str">
        <f t="shared" si="1756"/>
        <v>0.777000777000777</v>
      </c>
      <c r="G3359" t="str">
        <f t="shared" si="1751"/>
        <v>0.777000777000777</v>
      </c>
      <c r="H3359" t="str">
        <f t="shared" si="1757"/>
        <v>9.1259192415106+0.262922519231766i</v>
      </c>
      <c r="I3359" t="str">
        <f t="shared" si="1758"/>
        <v>5595.96191420682i</v>
      </c>
      <c r="J3359" t="str">
        <f t="shared" si="1752"/>
        <v>-42386.6993991748+1224.21739604719i</v>
      </c>
      <c r="K3359" t="str">
        <f t="shared" si="1759"/>
        <v>0.00380988590104368-0.131911610596381i</v>
      </c>
      <c r="L3359" t="str">
        <f t="shared" si="1760"/>
        <v>0.000289842857580722-0.00850745000062239i</v>
      </c>
      <c r="M3359" t="str">
        <f t="shared" si="1761"/>
        <v>0.0040997287586244-0.140419060597003i</v>
      </c>
      <c r="N3359" t="str">
        <f t="shared" si="1762"/>
        <v>-14.6001993737897i</v>
      </c>
      <c r="O3359" t="str">
        <f t="shared" si="1763"/>
        <v>-0.446663280444197-0.894702136972316i</v>
      </c>
      <c r="P3359" t="str">
        <f t="shared" si="1764"/>
        <v>1.4466632804442+0.894702136972316i</v>
      </c>
      <c r="Q3359" t="str">
        <f t="shared" si="1765"/>
        <v>-1.4466632804442+13.7054972368174i</v>
      </c>
      <c r="R3359" t="str">
        <f t="shared" si="1766"/>
        <v>0.0535424430114212-0.11120509824334i</v>
      </c>
      <c r="S3359" t="str">
        <f t="shared" si="1767"/>
        <v>1.5087101278693i</v>
      </c>
      <c r="T3359" t="str">
        <f t="shared" si="1768"/>
        <v>0.167776257990428+0.080780026042196i</v>
      </c>
      <c r="U3359" t="str">
        <f t="shared" si="1769"/>
        <v>0.0000333333333333333-0.0000792111201154138i</v>
      </c>
      <c r="V3359" t="str">
        <f t="shared" si="1770"/>
        <v>6.66666666666667E-06-0.000792111201154138i</v>
      </c>
      <c r="W3359" t="str">
        <f t="shared" si="1771"/>
        <v>0.0000275569384344539-0.0000730201318862556i</v>
      </c>
      <c r="X3359" t="str">
        <f t="shared" si="1772"/>
        <v>0.0000276330310291914-0.0000729529964062432i</v>
      </c>
      <c r="Y3359" t="str">
        <f t="shared" si="1773"/>
        <v>0.009+8.95353906273091i</v>
      </c>
      <c r="Z3359" t="str">
        <f t="shared" si="1774"/>
        <v>-0.0000977387654464983-0.0000371340794707619i</v>
      </c>
      <c r="AA3359" t="str">
        <f t="shared" si="1775"/>
        <v>0.00135136390051244-1.34026171019242i</v>
      </c>
      <c r="AB3359" t="str">
        <f t="shared" si="1776"/>
        <v>0.7913053975272+0.380993540952763i</v>
      </c>
      <c r="AC3359" t="str">
        <f t="shared" si="1777"/>
        <v>1.05674289260921-0.109552390389413i</v>
      </c>
      <c r="AD3359" t="str">
        <f t="shared" si="1778"/>
        <v>0.703873913625252+0.433506214167243i</v>
      </c>
      <c r="AE3359" t="str">
        <f t="shared" si="1779"/>
        <v>-0.0000526979131397718-0.000068508072032048i</v>
      </c>
      <c r="AF3359" t="str">
        <f t="shared" si="1780"/>
        <v>-15.0829254870656-0.249746491532186i</v>
      </c>
      <c r="AG3359" t="str">
        <f t="shared" si="1781"/>
        <v>1.00210670595059-0.00341289773872399i</v>
      </c>
      <c r="AH3359" t="str">
        <f t="shared" si="1782"/>
        <v>0.000772528612671801+0.00104689432728598i</v>
      </c>
      <c r="AI3359">
        <f t="shared" si="1783"/>
        <v>-57.713973795829247</v>
      </c>
      <c r="AJ3359">
        <f t="shared" si="1784"/>
        <v>53.575487809891811</v>
      </c>
      <c r="AK3359"/>
      <c r="AL3359"/>
      <c r="AM3359"/>
      <c r="AN3359"/>
    </row>
    <row r="3360" spans="1:40" x14ac:dyDescent="0.25">
      <c r="A3360"/>
      <c r="B3360">
        <f t="shared" si="1785"/>
        <v>1426000</v>
      </c>
      <c r="C3360" s="237" t="str">
        <f t="shared" si="1753"/>
        <v>-3.75840594786241E-08+0.00171740711066963i</v>
      </c>
      <c r="D3360" s="208" t="str">
        <f t="shared" si="1754"/>
        <v>-5.95700624515041+0.0131667878484672i</v>
      </c>
      <c r="E3360" t="str">
        <f t="shared" si="1755"/>
        <v>2870</v>
      </c>
      <c r="F3360" t="str">
        <f t="shared" si="1756"/>
        <v>0.777000777000777</v>
      </c>
      <c r="G3360" t="str">
        <f t="shared" si="1751"/>
        <v>0.777000777000777</v>
      </c>
      <c r="H3360" t="str">
        <f t="shared" si="1757"/>
        <v>9.12593066629291+0.262738495786478i</v>
      </c>
      <c r="I3360" t="str">
        <f t="shared" si="1758"/>
        <v>5599.88890502381i</v>
      </c>
      <c r="J3360" t="str">
        <f t="shared" si="1752"/>
        <v>-42446.2117813168+1225.07649597425i</v>
      </c>
      <c r="K3360" t="str">
        <f t="shared" si="1759"/>
        <v>0.00380454851053519-0.131819255647416i</v>
      </c>
      <c r="L3360" t="str">
        <f t="shared" si="1760"/>
        <v>0.000289436958867721-0.00850149786589232i</v>
      </c>
      <c r="M3360" t="str">
        <f t="shared" si="1761"/>
        <v>0.00409398546940291-0.140320753513308i</v>
      </c>
      <c r="N3360" t="str">
        <f t="shared" si="1762"/>
        <v>-14.6104451277362i</v>
      </c>
      <c r="O3360" t="str">
        <f t="shared" si="1763"/>
        <v>-0.455806573872936-0.890078854492239i</v>
      </c>
      <c r="P3360" t="str">
        <f t="shared" si="1764"/>
        <v>1.45580657387294+0.890078854492239i</v>
      </c>
      <c r="Q3360" t="str">
        <f t="shared" si="1765"/>
        <v>-1.45580657387294+13.720366273244i</v>
      </c>
      <c r="R3360" t="str">
        <f t="shared" si="1766"/>
        <v>0.0530175474622132-0.111730972589888i</v>
      </c>
      <c r="S3360" t="str">
        <f t="shared" si="1767"/>
        <v>1.50976887181868i</v>
      </c>
      <c r="T3360" t="str">
        <f t="shared" si="1768"/>
        <v>0.168687944434239+0.0800442428186189i</v>
      </c>
      <c r="U3360" t="str">
        <f t="shared" si="1769"/>
        <v>0.0000333333333333333-0.000079155572345347i</v>
      </c>
      <c r="V3360" t="str">
        <f t="shared" si="1770"/>
        <v>6.66666666666667E-06-0.00079155572345347i</v>
      </c>
      <c r="W3360" t="str">
        <f t="shared" si="1771"/>
        <v>0.0000275568734717359-0.0000729703397169689i</v>
      </c>
      <c r="X3360" t="str">
        <f t="shared" si="1772"/>
        <v>0.0000276328451404894-0.0000729032503212684i</v>
      </c>
      <c r="Y3360" t="str">
        <f t="shared" si="1773"/>
        <v>0.009+8.95982224803809i</v>
      </c>
      <c r="Z3360" t="str">
        <f t="shared" si="1774"/>
        <v>-0.000097603624379871-0.0000371076531917204i</v>
      </c>
      <c r="AA3360" t="str">
        <f t="shared" si="1775"/>
        <v>0.00134946918776252-1.33932182204053i</v>
      </c>
      <c r="AB3360" t="str">
        <f t="shared" si="1776"/>
        <v>0.795605305109364+0.377523269037057i</v>
      </c>
      <c r="AC3360" t="str">
        <f t="shared" si="1777"/>
        <v>1.05623154613858-0.110094361134332i</v>
      </c>
      <c r="AD3360" t="str">
        <f t="shared" si="1778"/>
        <v>0.708298097702516+0.431252879410321i</v>
      </c>
      <c r="AE3360" t="str">
        <f t="shared" si="1779"/>
        <v>-0.0000531296791900444-0.0000683751242206029i</v>
      </c>
      <c r="AF3360" t="str">
        <f t="shared" si="1780"/>
        <v>-15.0829369114433-0.249571707938011i</v>
      </c>
      <c r="AG3360" t="str">
        <f t="shared" si="1781"/>
        <v>1.00209432283159-0.00343196683336935i</v>
      </c>
      <c r="AH3360" t="str">
        <f t="shared" si="1782"/>
        <v>0.000779068930002151+0.00104504243221202i</v>
      </c>
      <c r="AI3360">
        <f t="shared" si="1783"/>
        <v>-57.697907519533118</v>
      </c>
      <c r="AJ3360">
        <f t="shared" si="1784"/>
        <v>53.295830506044588</v>
      </c>
      <c r="AK3360"/>
      <c r="AL3360"/>
      <c r="AM3360"/>
      <c r="AN3360"/>
    </row>
    <row r="3361" spans="1:40" x14ac:dyDescent="0.25">
      <c r="A3361"/>
      <c r="B3361">
        <f t="shared" si="1785"/>
        <v>1427000</v>
      </c>
      <c r="C3361" s="237" t="str">
        <f t="shared" si="1753"/>
        <v>-3.75314023089617E-08+0.00171620360183359i</v>
      </c>
      <c r="D3361" s="208" t="str">
        <f t="shared" si="1754"/>
        <v>-5.95700624474671+0.0131575609473909i</v>
      </c>
      <c r="E3361" t="str">
        <f t="shared" si="1755"/>
        <v>2870</v>
      </c>
      <c r="F3361" t="str">
        <f t="shared" si="1756"/>
        <v>0.777000777000777</v>
      </c>
      <c r="G3361" t="str">
        <f t="shared" si="1751"/>
        <v>0.777000777000777</v>
      </c>
      <c r="H3361" t="str">
        <f t="shared" si="1757"/>
        <v>9.1259420670959+0.262554729514822i</v>
      </c>
      <c r="I3361" t="str">
        <f t="shared" si="1758"/>
        <v>5603.81589584079i</v>
      </c>
      <c r="J3361" t="str">
        <f t="shared" si="1752"/>
        <v>-42505.7659118854+1225.9355959013i</v>
      </c>
      <c r="K3361" t="str">
        <f t="shared" si="1759"/>
        <v>0.00379922232522604-0.131727029823733i</v>
      </c>
      <c r="L3361" t="str">
        <f t="shared" si="1760"/>
        <v>0.000289031911866245-0.00849555404435074i</v>
      </c>
      <c r="M3361" t="str">
        <f t="shared" si="1761"/>
        <v>0.00408825423709229-0.140222583868084i</v>
      </c>
      <c r="N3361" t="str">
        <f t="shared" si="1762"/>
        <v>-14.6206908816827i</v>
      </c>
      <c r="O3361" t="str">
        <f t="shared" si="1763"/>
        <v>-0.464902019209135-0.88536213637995i</v>
      </c>
      <c r="P3361" t="str">
        <f t="shared" si="1764"/>
        <v>1.46490201920914+0.88536213637995i</v>
      </c>
      <c r="Q3361" t="str">
        <f t="shared" si="1765"/>
        <v>-1.46490201920914+13.7353287453028i</v>
      </c>
      <c r="R3361" t="str">
        <f t="shared" si="1766"/>
        <v>0.0524870517591629-0.112249982210344i</v>
      </c>
      <c r="S3361" t="str">
        <f t="shared" si="1767"/>
        <v>1.51082761576806i</v>
      </c>
      <c r="T3361" t="str">
        <f t="shared" si="1768"/>
        <v>0.169590372992861+0.0792988872679908i</v>
      </c>
      <c r="U3361" t="str">
        <f t="shared" si="1769"/>
        <v>0.0000333333333333334-0.0000791001024277961i</v>
      </c>
      <c r="V3361" t="str">
        <f t="shared" si="1770"/>
        <v>6.66666666666667E-06-0.000791001024277961i</v>
      </c>
      <c r="W3361" t="str">
        <f t="shared" si="1771"/>
        <v>0.0000275568084638301-0.0000729206183164336i</v>
      </c>
      <c r="X3361" t="str">
        <f t="shared" si="1772"/>
        <v>0.0000276326594609473-0.0000728535749393649i</v>
      </c>
      <c r="Y3361" t="str">
        <f t="shared" si="1773"/>
        <v>0.009+8.96610543334527i</v>
      </c>
      <c r="Z3361" t="str">
        <f t="shared" si="1774"/>
        <v>-0.0000974687673129286-0.0000370812645169928i</v>
      </c>
      <c r="AA3361" t="str">
        <f t="shared" si="1775"/>
        <v>0.00134757845702556-1.33838325120876i</v>
      </c>
      <c r="AB3361" t="str">
        <f t="shared" si="1776"/>
        <v>0.799861548500851+0.374007849886854i</v>
      </c>
      <c r="AC3361" t="str">
        <f t="shared" si="1777"/>
        <v>1.05571438446283-0.11062961389051i</v>
      </c>
      <c r="AD3361" t="str">
        <f t="shared" si="1778"/>
        <v>0.712698895665143+0.428954516675363i</v>
      </c>
      <c r="AE3361" t="str">
        <f t="shared" si="1779"/>
        <v>-0.0000535597069271689-0.0000682374442447884i</v>
      </c>
      <c r="AF3361" t="str">
        <f t="shared" si="1780"/>
        <v>-15.0829483118426-0.249397168567431i</v>
      </c>
      <c r="AG3361" t="str">
        <f t="shared" si="1781"/>
        <v>1.00208173876914-0.00345089609919592i</v>
      </c>
      <c r="AH3361" t="str">
        <f t="shared" si="1782"/>
        <v>0.000785584987937263+0.00104311895473488i</v>
      </c>
      <c r="AI3361">
        <f t="shared" si="1783"/>
        <v>-57.682142525222211</v>
      </c>
      <c r="AJ3361">
        <f t="shared" si="1784"/>
        <v>53.01617237286429</v>
      </c>
      <c r="AK3361"/>
      <c r="AL3361"/>
      <c r="AM3361"/>
      <c r="AN3361"/>
    </row>
    <row r="3362" spans="1:40" x14ac:dyDescent="0.25">
      <c r="A3362"/>
      <c r="B3362">
        <f t="shared" si="1785"/>
        <v>1428000</v>
      </c>
      <c r="C3362" s="237" t="str">
        <f t="shared" si="1753"/>
        <v>-3.74788557248669E-08+0.00171500177858416i</v>
      </c>
      <c r="D3362" s="208" t="str">
        <f t="shared" si="1754"/>
        <v>-5.95700624434386+0.0131483469691452i</v>
      </c>
      <c r="E3362" t="str">
        <f t="shared" si="1755"/>
        <v>2870</v>
      </c>
      <c r="F3362" t="str">
        <f t="shared" si="1756"/>
        <v>0.777000777000777</v>
      </c>
      <c r="G3362" t="str">
        <f t="shared" si="1751"/>
        <v>0.777000777000777</v>
      </c>
      <c r="H3362" t="str">
        <f t="shared" si="1757"/>
        <v>9.1259534439866+0.262371219878592i</v>
      </c>
      <c r="I3362" t="str">
        <f t="shared" si="1758"/>
        <v>5607.74288665778i</v>
      </c>
      <c r="J3362" t="str">
        <f t="shared" si="1752"/>
        <v>-42565.3617908806+1226.79469582835i</v>
      </c>
      <c r="K3362" t="str">
        <f t="shared" si="1759"/>
        <v>0.0037939073137811-0.131634932854939i</v>
      </c>
      <c r="L3362" t="str">
        <f t="shared" si="1760"/>
        <v>0.000288627714195972-0.00848961851861384i</v>
      </c>
      <c r="M3362" t="str">
        <f t="shared" si="1761"/>
        <v>0.00408253502797707-0.140124551373553i</v>
      </c>
      <c r="N3362" t="str">
        <f t="shared" si="1762"/>
        <v>-14.6309366356292i</v>
      </c>
      <c r="O3362" t="str">
        <f t="shared" si="1763"/>
        <v>-0.473948661662463-0.880552477770837i</v>
      </c>
      <c r="P3362" t="str">
        <f t="shared" si="1764"/>
        <v>1.47394866166246+0.880552477770837i</v>
      </c>
      <c r="Q3362" t="str">
        <f t="shared" si="1765"/>
        <v>-1.47394866166246+13.7503841578584i</v>
      </c>
      <c r="R3362" t="str">
        <f t="shared" si="1766"/>
        <v>0.0519510553297356-0.112762075032758i</v>
      </c>
      <c r="S3362" t="str">
        <f t="shared" si="1767"/>
        <v>1.51188635971744i</v>
      </c>
      <c r="T3362" t="str">
        <f t="shared" si="1768"/>
        <v>0.170483443135461+0.0785440919259533i</v>
      </c>
      <c r="U3362" t="str">
        <f t="shared" si="1769"/>
        <v>0.0000333333333333332-0.0000790447101992047i</v>
      </c>
      <c r="V3362" t="str">
        <f t="shared" si="1770"/>
        <v>6.66666666666667E-06-0.000790447101992047i</v>
      </c>
      <c r="W3362" t="str">
        <f t="shared" si="1771"/>
        <v>0.0000275567434107372-0.0000728709675359577i</v>
      </c>
      <c r="X3362" t="str">
        <f t="shared" si="1772"/>
        <v>0.0000276324739898535-0.0000728039701119792i</v>
      </c>
      <c r="Y3362" t="str">
        <f t="shared" si="1773"/>
        <v>0.009+8.97238861865245i</v>
      </c>
      <c r="Z3362" t="str">
        <f t="shared" si="1774"/>
        <v>-0.0000973341934504171-0.0000370549133658238i</v>
      </c>
      <c r="AA3362" t="str">
        <f t="shared" si="1775"/>
        <v>0.00134569169715089-1.33744599492955i</v>
      </c>
      <c r="AB3362" t="str">
        <f t="shared" si="1776"/>
        <v>0.804073653554774+0.370447908597564i</v>
      </c>
      <c r="AC3362" t="str">
        <f t="shared" si="1777"/>
        <v>1.05519150585522-0.111158093412766i</v>
      </c>
      <c r="AD3362" t="str">
        <f t="shared" si="1778"/>
        <v>0.717075851096431+0.426611369158941i</v>
      </c>
      <c r="AE3362" t="str">
        <f t="shared" si="1779"/>
        <v>-0.0000539879522841826-0.0000680950570729664i</v>
      </c>
      <c r="AF3362" t="str">
        <f t="shared" si="1780"/>
        <v>-15.0829596883305-0.249222872909447i</v>
      </c>
      <c r="AG3362" t="str">
        <f t="shared" si="1781"/>
        <v>1.00206895536093-0.00346968361859068i</v>
      </c>
      <c r="AH3362" t="str">
        <f t="shared" si="1782"/>
        <v>0.000792076120321919+0.00104112424732334i</v>
      </c>
      <c r="AI3362">
        <f t="shared" si="1783"/>
        <v>-57.666676882220813</v>
      </c>
      <c r="AJ3362">
        <f t="shared" si="1784"/>
        <v>52.736513203619744</v>
      </c>
      <c r="AK3362"/>
      <c r="AL3362"/>
      <c r="AM3362"/>
      <c r="AN3362"/>
    </row>
    <row r="3363" spans="1:40" x14ac:dyDescent="0.25">
      <c r="A3363"/>
      <c r="B3363">
        <f t="shared" si="1785"/>
        <v>1429000</v>
      </c>
      <c r="C3363" s="237" t="str">
        <f t="shared" si="1753"/>
        <v>-3.74264194169011E-08+0.00171380163738265i</v>
      </c>
      <c r="D3363" s="208" t="str">
        <f t="shared" si="1754"/>
        <v>-5.95700624394184+0.0131391458866003i</v>
      </c>
      <c r="E3363" t="str">
        <f t="shared" si="1755"/>
        <v>2870</v>
      </c>
      <c r="F3363" t="str">
        <f t="shared" si="1756"/>
        <v>0.777000777000777</v>
      </c>
      <c r="G3363" t="str">
        <f t="shared" si="1751"/>
        <v>0.777000777000777</v>
      </c>
      <c r="H3363" t="str">
        <f t="shared" si="1757"/>
        <v>9.12596479703177+0.262187966341081i</v>
      </c>
      <c r="I3363" t="str">
        <f t="shared" si="1758"/>
        <v>5611.66987747477i</v>
      </c>
      <c r="J3363" t="str">
        <f t="shared" si="1752"/>
        <v>-42624.9994183024+1227.6537957554i</v>
      </c>
      <c r="K3363" t="str">
        <f t="shared" si="1759"/>
        <v>0.00378860344497468-0.131542964471394i</v>
      </c>
      <c r="L3363" t="str">
        <f t="shared" si="1760"/>
        <v>0.000288224363484892-0.00848369127134625i</v>
      </c>
      <c r="M3363" t="str">
        <f t="shared" si="1761"/>
        <v>0.00407682780845957-0.14002665574274i</v>
      </c>
      <c r="N3363" t="str">
        <f t="shared" si="1762"/>
        <v>-14.6411823895758i</v>
      </c>
      <c r="O3363" t="str">
        <f t="shared" si="1763"/>
        <v>-0.482945551565738-0.875650383556626i</v>
      </c>
      <c r="P3363" t="str">
        <f t="shared" si="1764"/>
        <v>1.48294555156574+0.875650383556626i</v>
      </c>
      <c r="Q3363" t="str">
        <f t="shared" si="1765"/>
        <v>-1.48294555156574+13.7655320060192i</v>
      </c>
      <c r="R3363" t="str">
        <f t="shared" si="1766"/>
        <v>0.0514096579755045-0.11326720060556i</v>
      </c>
      <c r="S3363" t="str">
        <f t="shared" si="1767"/>
        <v>1.51294510366682i</v>
      </c>
      <c r="T3363" t="str">
        <f t="shared" si="1768"/>
        <v>0.171367056562229+0.0777799903152254i</v>
      </c>
      <c r="U3363" t="str">
        <f t="shared" si="1769"/>
        <v>0.0000333333333333333-0.0000789893954964763i</v>
      </c>
      <c r="V3363" t="str">
        <f t="shared" si="1770"/>
        <v>6.66666666666667E-06-0.000789893954964763i</v>
      </c>
      <c r="W3363" t="str">
        <f t="shared" si="1771"/>
        <v>0.0000275566783124581-0.0000728213872272677i</v>
      </c>
      <c r="X3363" t="str">
        <f t="shared" si="1772"/>
        <v>0.0000276322887264995-0.0000727544356909765i</v>
      </c>
      <c r="Y3363" t="str">
        <f t="shared" si="1773"/>
        <v>0.009+8.97867180395963i</v>
      </c>
      <c r="Z3363" t="str">
        <f t="shared" si="1774"/>
        <v>-0.0000971999019998688-0.0000370285996576913i</v>
      </c>
      <c r="AA3363" t="str">
        <f t="shared" si="1775"/>
        <v>0.00134380889702689-1.33651005044308i</v>
      </c>
      <c r="AB3363" t="str">
        <f t="shared" si="1776"/>
        <v>0.808241156646713+0.36684407492008i</v>
      </c>
      <c r="AC3363" t="str">
        <f t="shared" si="1777"/>
        <v>1.05466300901346-0.11167974607288i</v>
      </c>
      <c r="AD3363" t="str">
        <f t="shared" si="1778"/>
        <v>0.721428510116682+0.424223684642321i</v>
      </c>
      <c r="AE3363" t="str">
        <f t="shared" si="1779"/>
        <v>-0.0000544143714993218-0.0000679479880560122i</v>
      </c>
      <c r="AF3363" t="str">
        <f t="shared" si="1780"/>
        <v>-15.0829710409736-0.249048820454481i</v>
      </c>
      <c r="AG3363" t="str">
        <f t="shared" si="1781"/>
        <v>1.00205597422236-0.00348832749156504i</v>
      </c>
      <c r="AH3363" t="str">
        <f t="shared" si="1782"/>
        <v>0.000798541665262603+0.00103905866818572i</v>
      </c>
      <c r="AI3363">
        <f t="shared" si="1783"/>
        <v>-57.651508694379594</v>
      </c>
      <c r="AJ3363">
        <f t="shared" si="1784"/>
        <v>52.456852791924071</v>
      </c>
      <c r="AK3363"/>
      <c r="AL3363"/>
      <c r="AM3363"/>
      <c r="AN3363"/>
    </row>
    <row r="3364" spans="1:40" x14ac:dyDescent="0.25">
      <c r="A3364"/>
      <c r="B3364">
        <f t="shared" si="1785"/>
        <v>1430000</v>
      </c>
      <c r="C3364" s="237" t="str">
        <f t="shared" si="1753"/>
        <v>-3.73740930767074E-08+0.00171260317470031i</v>
      </c>
      <c r="D3364" s="208" t="str">
        <f t="shared" si="1754"/>
        <v>-5.95700624354067+0.0131299576727024i</v>
      </c>
      <c r="E3364" t="str">
        <f t="shared" si="1755"/>
        <v>2870</v>
      </c>
      <c r="F3364" t="str">
        <f t="shared" si="1756"/>
        <v>0.777000777000777</v>
      </c>
      <c r="G3364" t="str">
        <f t="shared" si="1751"/>
        <v>0.777000777000777</v>
      </c>
      <c r="H3364" t="str">
        <f t="shared" si="1757"/>
        <v>9.12597612629803+0.262004968367077i</v>
      </c>
      <c r="I3364" t="str">
        <f t="shared" si="1758"/>
        <v>5615.59686829176i</v>
      </c>
      <c r="J3364" t="str">
        <f t="shared" si="1752"/>
        <v>-42684.6787941508+1228.51289568245i</v>
      </c>
      <c r="K3364" t="str">
        <f t="shared" si="1759"/>
        <v>0.00378331068769004-0.131451124404208i</v>
      </c>
      <c r="L3364" t="str">
        <f t="shared" si="1760"/>
        <v>0.000287821857369266-0.00847777228526085i</v>
      </c>
      <c r="M3364" t="str">
        <f t="shared" si="1761"/>
        <v>0.00407113254505931-0.139928896689469i</v>
      </c>
      <c r="N3364" t="str">
        <f t="shared" si="1762"/>
        <v>-14.6514281435223i</v>
      </c>
      <c r="O3364" t="str">
        <f t="shared" si="1763"/>
        <v>-0.491891744474263-0.870656368332574i</v>
      </c>
      <c r="P3364" t="str">
        <f t="shared" si="1764"/>
        <v>1.49189174447426+0.870656368332574i</v>
      </c>
      <c r="Q3364" t="str">
        <f t="shared" si="1765"/>
        <v>-1.49189174447426+13.7807717751897i</v>
      </c>
      <c r="R3364" t="str">
        <f t="shared" si="1766"/>
        <v>0.0508629598420039-0.113765310095667i</v>
      </c>
      <c r="S3364" t="str">
        <f t="shared" si="1767"/>
        <v>1.51400384761621i</v>
      </c>
      <c r="T3364" t="str">
        <f t="shared" si="1768"/>
        <v>0.172241117210091+0.0770067169019427i</v>
      </c>
      <c r="U3364" t="str">
        <f t="shared" si="1769"/>
        <v>0.0000333333333333333-0.0000789341581569684i</v>
      </c>
      <c r="V3364" t="str">
        <f t="shared" si="1770"/>
        <v>6.66666666666667E-06-0.000789341581569684i</v>
      </c>
      <c r="W3364" t="str">
        <f t="shared" si="1771"/>
        <v>0.0000275566131689936-0.000072771877242502i</v>
      </c>
      <c r="X3364" t="str">
        <f t="shared" si="1772"/>
        <v>0.0000276321036701789-0.0000727049715286334i</v>
      </c>
      <c r="Y3364" t="str">
        <f t="shared" si="1773"/>
        <v>0.009+8.98495498926681i</v>
      </c>
      <c r="Z3364" t="str">
        <f t="shared" si="1774"/>
        <v>-0.0000970658921715812-0.000037002323312304i</v>
      </c>
      <c r="AA3364" t="str">
        <f t="shared" si="1775"/>
        <v>0.00134193004558074-1.33557541499726i</v>
      </c>
      <c r="AB3364" t="str">
        <f t="shared" si="1776"/>
        <v>0.812363604701662+0.363196983054854i</v>
      </c>
      <c r="AC3364" t="str">
        <f t="shared" si="1777"/>
        <v>1.05412899302933-0.112194519858602i</v>
      </c>
      <c r="AD3364" t="str">
        <f t="shared" si="1778"/>
        <v>0.725756421428243+0.421791715465056i</v>
      </c>
      <c r="AE3364" t="str">
        <f t="shared" si="1779"/>
        <v>-0.000054838921119097-0.0000677962629238658i</v>
      </c>
      <c r="AF3364" t="str">
        <f t="shared" si="1780"/>
        <v>-15.0829823698387-0.248875010694375i</v>
      </c>
      <c r="AG3364" t="str">
        <f t="shared" si="1781"/>
        <v>1.00204279698638-0.00350682583591117i</v>
      </c>
      <c r="AH3364" t="str">
        <f t="shared" si="1782"/>
        <v>0.000804980965172676+0.00103692258122365i</v>
      </c>
      <c r="AI3364">
        <f t="shared" si="1783"/>
        <v>-57.636636099457654</v>
      </c>
      <c r="AJ3364">
        <f t="shared" si="1784"/>
        <v>52.177190931768571</v>
      </c>
      <c r="AK3364"/>
      <c r="AL3364"/>
      <c r="AM3364"/>
      <c r="AN3364"/>
    </row>
    <row r="3365" spans="1:40" x14ac:dyDescent="0.25">
      <c r="A3365"/>
      <c r="B3365">
        <f t="shared" si="1785"/>
        <v>1431000</v>
      </c>
      <c r="C3365" s="237" t="str">
        <f t="shared" si="1753"/>
        <v>-3.73218763970062E-08+0.00171140638701822i</v>
      </c>
      <c r="D3365" s="208" t="str">
        <f t="shared" si="1754"/>
        <v>-5.95700624314034+0.013120782300473i</v>
      </c>
      <c r="E3365" t="str">
        <f t="shared" si="1755"/>
        <v>2870</v>
      </c>
      <c r="F3365" t="str">
        <f t="shared" si="1756"/>
        <v>0.777000777000777</v>
      </c>
      <c r="G3365" t="str">
        <f t="shared" si="1751"/>
        <v>0.777000777000777</v>
      </c>
      <c r="H3365" t="str">
        <f t="shared" si="1757"/>
        <v>9.1259874318517+0.261822225422858i</v>
      </c>
      <c r="I3365" t="str">
        <f t="shared" si="1758"/>
        <v>5619.52385910874i</v>
      </c>
      <c r="J3365" t="str">
        <f t="shared" si="1752"/>
        <v>-42744.3999184259+1229.3719956095i</v>
      </c>
      <c r="K3365" t="str">
        <f t="shared" si="1759"/>
        <v>0.00377802901091892-0.13135941238524i</v>
      </c>
      <c r="L3365" t="str">
        <f t="shared" si="1760"/>
        <v>0.000287420193493589-0.00847186154311845i</v>
      </c>
      <c r="M3365" t="str">
        <f t="shared" si="1761"/>
        <v>0.00406544920441251-0.139831273928358i</v>
      </c>
      <c r="N3365" t="str">
        <f t="shared" si="1762"/>
        <v>-14.6616738974688i</v>
      </c>
      <c r="O3365" t="str">
        <f t="shared" si="1763"/>
        <v>-0.5007863012655-0.865570956343164i</v>
      </c>
      <c r="P3365" t="str">
        <f t="shared" si="1764"/>
        <v>1.5007863012655+0.865570956343164i</v>
      </c>
      <c r="Q3365" t="str">
        <f t="shared" si="1765"/>
        <v>-1.5007863012655+13.7961029411256i</v>
      </c>
      <c r="R3365" t="str">
        <f t="shared" si="1766"/>
        <v>0.0503110613887578-0.114256356286021i</v>
      </c>
      <c r="S3365" t="str">
        <f t="shared" si="1767"/>
        <v>1.51506259156559i</v>
      </c>
      <c r="T3365" t="str">
        <f t="shared" si="1768"/>
        <v>0.17310553125754+0.0762244070520669i</v>
      </c>
      <c r="U3365" t="str">
        <f t="shared" si="1769"/>
        <v>0.0000333333333333334-0.000078878998018494i</v>
      </c>
      <c r="V3365" t="str">
        <f t="shared" si="1770"/>
        <v>6.66666666666667E-06-0.00078878998018494i</v>
      </c>
      <c r="W3365" t="str">
        <f t="shared" si="1771"/>
        <v>0.0000275565479803445-0.0000727224374342137i</v>
      </c>
      <c r="X3365" t="str">
        <f t="shared" si="1772"/>
        <v>0.000027631918820188-0.0000726555774776405i</v>
      </c>
      <c r="Y3365" t="str">
        <f t="shared" si="1773"/>
        <v>0.009+8.99123817457399i</v>
      </c>
      <c r="Z3365" t="str">
        <f t="shared" si="1774"/>
        <v>-0.0000969321631786122-0.0000369760842496015i</v>
      </c>
      <c r="AA3365" t="str">
        <f t="shared" si="1775"/>
        <v>0.00134005513177832-1.33464208584771i</v>
      </c>
      <c r="AB3365" t="str">
        <f t="shared" si="1776"/>
        <v>0.816440555216817+0.35950727144631i</v>
      </c>
      <c r="AC3365" t="str">
        <f t="shared" si="1777"/>
        <v>1.0535895573585-0.112702364372062i</v>
      </c>
      <c r="AD3365" t="str">
        <f t="shared" si="1778"/>
        <v>0.730059136360647+0.419315718497821i</v>
      </c>
      <c r="AE3365" t="str">
        <f t="shared" si="1779"/>
        <v>-0.0000552615580013893-0.0000676399077820504i</v>
      </c>
      <c r="AF3365" t="str">
        <f t="shared" si="1780"/>
        <v>-15.082993674992-0.248701443122385i</v>
      </c>
      <c r="AG3365" t="str">
        <f t="shared" si="1781"/>
        <v>1.00202942530326-0.0035251767873582i</v>
      </c>
      <c r="AH3365" t="str">
        <f t="shared" si="1782"/>
        <v>0.00081139336681796+0.00103471635598544i</v>
      </c>
      <c r="AI3365">
        <f t="shared" si="1783"/>
        <v>-57.622057268517381</v>
      </c>
      <c r="AJ3365">
        <f t="shared" si="1784"/>
        <v>51.897527417524159</v>
      </c>
      <c r="AK3365"/>
      <c r="AL3365"/>
      <c r="AM3365"/>
      <c r="AN3365"/>
    </row>
    <row r="3366" spans="1:40" x14ac:dyDescent="0.25">
      <c r="A3366"/>
      <c r="B3366">
        <f t="shared" si="1785"/>
        <v>1432000</v>
      </c>
      <c r="C3366" s="237" t="str">
        <f t="shared" si="1753"/>
        <v>-3.72697690715902E-08+0.0017102112708273i</v>
      </c>
      <c r="D3366" s="208" t="str">
        <f t="shared" si="1754"/>
        <v>-5.95700624274085+0.0131116197430093i</v>
      </c>
      <c r="E3366" t="str">
        <f t="shared" si="1755"/>
        <v>2870</v>
      </c>
      <c r="F3366" t="str">
        <f t="shared" si="1756"/>
        <v>0.777000777000777</v>
      </c>
      <c r="G3366" t="str">
        <f t="shared" si="1751"/>
        <v>0.777000777000777</v>
      </c>
      <c r="H3366" t="str">
        <f t="shared" si="1757"/>
        <v>9.12599871375891+0.261639736976185i</v>
      </c>
      <c r="I3366" t="str">
        <f t="shared" si="1758"/>
        <v>5623.45084992573i</v>
      </c>
      <c r="J3366" t="str">
        <f t="shared" si="1752"/>
        <v>-42804.1627911276+1230.23109553656i</v>
      </c>
      <c r="K3366" t="str">
        <f t="shared" si="1759"/>
        <v>0.00377275838376124-0.131267828147097i</v>
      </c>
      <c r="L3366" t="str">
        <f t="shared" si="1760"/>
        <v>0.000287019369510564-0.00846595902772786i</v>
      </c>
      <c r="M3366" t="str">
        <f t="shared" si="1761"/>
        <v>0.0040597777532718-0.139733787174825i</v>
      </c>
      <c r="N3366" t="str">
        <f t="shared" si="1762"/>
        <v>-14.6719196514153i</v>
      </c>
      <c r="O3366" t="str">
        <f t="shared" si="1763"/>
        <v>-0.509628288237304-0.860394681427259i</v>
      </c>
      <c r="P3366" t="str">
        <f t="shared" si="1764"/>
        <v>1.5096282882373+0.860394681427259i</v>
      </c>
      <c r="Q3366" t="str">
        <f t="shared" si="1765"/>
        <v>-1.5096282882373+13.811524969988i</v>
      </c>
      <c r="R3366" t="str">
        <f t="shared" si="1766"/>
        <v>0.0497540633596107-0.114740293572455i</v>
      </c>
      <c r="S3366" t="str">
        <f t="shared" si="1767"/>
        <v>1.51612133551497i</v>
      </c>
      <c r="T3366" t="str">
        <f t="shared" si="1768"/>
        <v>0.17396020712845+0.0754331969880694i</v>
      </c>
      <c r="U3366" t="str">
        <f t="shared" si="1769"/>
        <v>0.0000333333333333335-0.0000788239149193193i</v>
      </c>
      <c r="V3366" t="str">
        <f t="shared" si="1770"/>
        <v>6.66666666666667E-06-0.000788239149193193i</v>
      </c>
      <c r="W3366" t="str">
        <f t="shared" si="1771"/>
        <v>0.0000275564827465117-0.0000726730676553679i</v>
      </c>
      <c r="X3366" t="str">
        <f t="shared" si="1772"/>
        <v>0.0000276317341758254-0.0000726062533911003i</v>
      </c>
      <c r="Y3366" t="str">
        <f t="shared" si="1773"/>
        <v>0.009+8.99752135988117i</v>
      </c>
      <c r="Z3366" t="str">
        <f t="shared" si="1774"/>
        <v>-0.0000967987142367667-0.000036949882389753i</v>
      </c>
      <c r="AA3366" t="str">
        <f t="shared" si="1775"/>
        <v>0.00133818414462402-1.33371006025769i</v>
      </c>
      <c r="AB3366" t="str">
        <f t="shared" si="1776"/>
        <v>0.820471576279558+0.35577558257854i</v>
      </c>
      <c r="AC3366" t="str">
        <f t="shared" si="1777"/>
        <v>1.0530448017906-0.113203230827531i</v>
      </c>
      <c r="AD3366" t="str">
        <f t="shared" si="1778"/>
        <v>0.734336208915112+0.416795955115164i</v>
      </c>
      <c r="AE3366" t="str">
        <f t="shared" si="1779"/>
        <v>-0.0000556822393184546-0.0000674789491081836i</v>
      </c>
      <c r="AF3366" t="str">
        <f t="shared" si="1780"/>
        <v>-15.0830049564998-0.248528117233176i</v>
      </c>
      <c r="AG3366" t="str">
        <f t="shared" si="1781"/>
        <v>1.00201586084045-0.00354337849972449i</v>
      </c>
      <c r="AH3366" t="str">
        <f t="shared" si="1782"/>
        <v>0.000817778221361045+0.0010324403676192i</v>
      </c>
      <c r="AI3366">
        <f t="shared" si="1783"/>
        <v>-57.607770405337668</v>
      </c>
      <c r="AJ3366">
        <f t="shared" si="1784"/>
        <v>51.617862043972664</v>
      </c>
      <c r="AK3366"/>
      <c r="AL3366"/>
      <c r="AM3366"/>
      <c r="AN3366"/>
    </row>
    <row r="3367" spans="1:40" x14ac:dyDescent="0.25">
      <c r="A3367"/>
      <c r="B3367">
        <f t="shared" si="1785"/>
        <v>1433000</v>
      </c>
      <c r="C3367" s="237" t="str">
        <f t="shared" si="1753"/>
        <v>-3.72177707953202E-08+0.00170901782262828i</v>
      </c>
      <c r="D3367" s="208" t="str">
        <f t="shared" si="1754"/>
        <v>-5.9570062423422+0.0131024699734835i</v>
      </c>
      <c r="E3367" t="str">
        <f t="shared" si="1755"/>
        <v>2870</v>
      </c>
      <c r="F3367" t="str">
        <f t="shared" si="1756"/>
        <v>0.777000777000777</v>
      </c>
      <c r="G3367" t="str">
        <f t="shared" si="1751"/>
        <v>0.777000777000777</v>
      </c>
      <c r="H3367" t="str">
        <f t="shared" si="1757"/>
        <v>9.12600997208551+0.261457502496295i</v>
      </c>
      <c r="I3367" t="str">
        <f t="shared" si="1758"/>
        <v>5627.37784074272i</v>
      </c>
      <c r="J3367" t="str">
        <f t="shared" si="1752"/>
        <v>-42863.9674122558+1231.0901954636i</v>
      </c>
      <c r="K3367" t="str">
        <f t="shared" si="1759"/>
        <v>0.00376749877542435-0.131176371423127i</v>
      </c>
      <c r="L3367" t="str">
        <f t="shared" si="1760"/>
        <v>0.000286619383081056-0.00846006472194547i</v>
      </c>
      <c r="M3367" t="str">
        <f t="shared" si="1761"/>
        <v>0.00405411815850541-0.139636436145072i</v>
      </c>
      <c r="N3367" t="str">
        <f t="shared" si="1762"/>
        <v>-14.6821654053618i</v>
      </c>
      <c r="O3367" t="str">
        <f t="shared" si="1763"/>
        <v>-0.518416777206023-0.855128086962018i</v>
      </c>
      <c r="P3367" t="str">
        <f t="shared" si="1764"/>
        <v>1.51841677720602+0.855128086962018i</v>
      </c>
      <c r="Q3367" t="str">
        <f t="shared" si="1765"/>
        <v>-1.51841677720602+13.8270373183998i</v>
      </c>
      <c r="R3367" t="str">
        <f t="shared" si="1766"/>
        <v>0.049192066753288-0.115217077959982i</v>
      </c>
      <c r="S3367" t="str">
        <f t="shared" si="1767"/>
        <v>1.51718007946435i</v>
      </c>
      <c r="T3367" t="str">
        <f t="shared" si="1768"/>
        <v>0.174805055494976+0.0746332237457691i</v>
      </c>
      <c r="U3367" t="str">
        <f t="shared" si="1769"/>
        <v>0.0000333333333333332-0.0000787689086981609i</v>
      </c>
      <c r="V3367" t="str">
        <f t="shared" si="1770"/>
        <v>6.66666666666667E-06-0.000787689086981609i</v>
      </c>
      <c r="W3367" t="str">
        <f t="shared" si="1771"/>
        <v>0.0000275564174674954-0.0000726237677593387i</v>
      </c>
      <c r="X3367" t="str">
        <f t="shared" si="1772"/>
        <v>0.0000276315497363916-0.0000725569991225237i</v>
      </c>
      <c r="Y3367" t="str">
        <f t="shared" si="1773"/>
        <v>0.009+9.00380454518835i</v>
      </c>
      <c r="Z3367" t="str">
        <f t="shared" si="1774"/>
        <v>-0.0000966655445645827-0.0000369237176531555i</v>
      </c>
      <c r="AA3367" t="str">
        <f t="shared" si="1775"/>
        <v>0.00133631707316058-1.3327793354981i</v>
      </c>
      <c r="AB3367" t="str">
        <f t="shared" si="1776"/>
        <v>0.824456246581134+0.352002562771734i</v>
      </c>
      <c r="AC3367" t="str">
        <f t="shared" si="1777"/>
        <v>1.05249482641953-0.113697072048559i</v>
      </c>
      <c r="AD3367" t="str">
        <f t="shared" si="1778"/>
        <v>0.738587195808904+0.414232691167623i</v>
      </c>
      <c r="AE3367" t="str">
        <f t="shared" si="1779"/>
        <v>-0.0000561009225599158-0.0000673134137484547i</v>
      </c>
      <c r="AF3367" t="str">
        <f t="shared" si="1780"/>
        <v>-15.0830162144277-0.248355032522812i</v>
      </c>
      <c r="AG3367" t="str">
        <f t="shared" si="1781"/>
        <v>1.00200210528235-0.00356142914506886i</v>
      </c>
      <c r="AH3367" t="str">
        <f t="shared" si="1782"/>
        <v>0.000824134884405522+0.00103009499682567i</v>
      </c>
      <c r="AI3367">
        <f t="shared" si="1783"/>
        <v>-57.593773745840551</v>
      </c>
      <c r="AJ3367">
        <f t="shared" si="1784"/>
        <v>51.338194606325231</v>
      </c>
      <c r="AK3367"/>
      <c r="AL3367"/>
      <c r="AM3367"/>
      <c r="AN3367"/>
    </row>
    <row r="3368" spans="1:40" x14ac:dyDescent="0.25">
      <c r="A3368"/>
      <c r="B3368">
        <f t="shared" si="1785"/>
        <v>1434000</v>
      </c>
      <c r="C3368" s="237" t="str">
        <f t="shared" si="1753"/>
        <v>-3.71658812641205E-08+0.00170782603893162i</v>
      </c>
      <c r="D3368" s="208" t="str">
        <f t="shared" si="1754"/>
        <v>-5.95700624194438+0.0130933329651424i</v>
      </c>
      <c r="E3368" t="str">
        <f t="shared" si="1755"/>
        <v>2870</v>
      </c>
      <c r="F3368" t="str">
        <f t="shared" si="1756"/>
        <v>0.777000777000777</v>
      </c>
      <c r="G3368" t="str">
        <f t="shared" si="1751"/>
        <v>0.777000777000777</v>
      </c>
      <c r="H3368" t="str">
        <f t="shared" si="1757"/>
        <v>9.12602120689716+0.261275521453903i</v>
      </c>
      <c r="I3368" t="str">
        <f t="shared" si="1758"/>
        <v>5631.30483155971i</v>
      </c>
      <c r="J3368" t="str">
        <f t="shared" si="1752"/>
        <v>-42923.8137818108+1231.94929539065i</v>
      </c>
      <c r="K3368" t="str">
        <f t="shared" si="1759"/>
        <v>0.00376225015522292-0.13108504194742i</v>
      </c>
      <c r="L3368" t="str">
        <f t="shared" si="1760"/>
        <v>0.00028622023187407-0.00845417860867533i</v>
      </c>
      <c r="M3368" t="str">
        <f t="shared" si="1761"/>
        <v>0.00404847038709699-0.139539220556095i</v>
      </c>
      <c r="N3368" t="str">
        <f t="shared" si="1762"/>
        <v>-14.6924111593084i</v>
      </c>
      <c r="O3368" t="str">
        <f t="shared" si="1763"/>
        <v>-0.527150845604015-0.849771725805802i</v>
      </c>
      <c r="P3368" t="str">
        <f t="shared" si="1764"/>
        <v>1.52715084560402+0.849771725805802i</v>
      </c>
      <c r="Q3368" t="str">
        <f t="shared" si="1765"/>
        <v>-1.52715084560402+13.8426394335026i</v>
      </c>
      <c r="R3368" t="str">
        <f t="shared" si="1766"/>
        <v>0.0486251727942321-0.115686667058492i</v>
      </c>
      <c r="S3368" t="str">
        <f t="shared" si="1767"/>
        <v>1.51823882341373i</v>
      </c>
      <c r="T3368" t="str">
        <f t="shared" si="1768"/>
        <v>0.175639989279541+0.0738246251314043i</v>
      </c>
      <c r="U3368" t="str">
        <f t="shared" si="1769"/>
        <v>0.0000333333333333333-0.0000787139791941874i</v>
      </c>
      <c r="V3368" t="str">
        <f t="shared" si="1770"/>
        <v>6.66666666666667E-06-0.000787139791941874i</v>
      </c>
      <c r="W3368" t="str">
        <f t="shared" si="1771"/>
        <v>0.0000275563521432973-0.0000725745375999116i</v>
      </c>
      <c r="X3368" t="str">
        <f t="shared" si="1772"/>
        <v>0.0000276313655011914-0.000072507814525833i</v>
      </c>
      <c r="Y3368" t="str">
        <f t="shared" si="1773"/>
        <v>0.009+9.01008773049553i</v>
      </c>
      <c r="Z3368" t="str">
        <f t="shared" si="1774"/>
        <v>-0.0000965326533833262-0.0000368975899604365i</v>
      </c>
      <c r="AA3368" t="str">
        <f t="shared" si="1775"/>
        <v>0.00133445390646895-1.33184990884748i</v>
      </c>
      <c r="AB3368" t="str">
        <f t="shared" si="1776"/>
        <v>0.82839415542603+0.348188861979716i</v>
      </c>
      <c r="AC3368" t="str">
        <f t="shared" si="1777"/>
        <v>1.05193973161405-0.114183842464531i</v>
      </c>
      <c r="AD3368" t="str">
        <f t="shared" si="1778"/>
        <v>0.742811656519415+0.411626196953471i</v>
      </c>
      <c r="AE3368" t="str">
        <f t="shared" si="1779"/>
        <v>-0.0000565175655357202-0.0000671433289140924i</v>
      </c>
      <c r="AF3368" t="str">
        <f t="shared" si="1780"/>
        <v>-15.0830274488415-0.248182188488761i</v>
      </c>
      <c r="AG3368" t="str">
        <f t="shared" si="1781"/>
        <v>1.00198816033013-0.00357932691383971i</v>
      </c>
      <c r="AH3368" t="str">
        <f t="shared" si="1782"/>
        <v>0.00083046271603985+0.00102768062981079i</v>
      </c>
      <c r="AI3368">
        <f t="shared" si="1783"/>
        <v>-57.580065557531725</v>
      </c>
      <c r="AJ3368">
        <f t="shared" si="1784"/>
        <v>51.058524900238531</v>
      </c>
      <c r="AK3368"/>
      <c r="AL3368"/>
      <c r="AM3368"/>
      <c r="AN3368"/>
    </row>
    <row r="3369" spans="1:40" x14ac:dyDescent="0.25">
      <c r="A3369"/>
      <c r="B3369">
        <f t="shared" si="1785"/>
        <v>1435000</v>
      </c>
      <c r="C3369" s="237" t="str">
        <f t="shared" si="1753"/>
        <v>-3.71141001749747E-08+0.00170663591625753i</v>
      </c>
      <c r="D3369" s="208" t="str">
        <f t="shared" si="1754"/>
        <v>-5.95700624154739+0.0130842086913077i</v>
      </c>
      <c r="E3369" t="str">
        <f t="shared" si="1755"/>
        <v>2870</v>
      </c>
      <c r="F3369" t="str">
        <f t="shared" si="1756"/>
        <v>0.777000777000777</v>
      </c>
      <c r="G3369" t="str">
        <f t="shared" si="1751"/>
        <v>0.777000777000777</v>
      </c>
      <c r="H3369" t="str">
        <f t="shared" si="1757"/>
        <v>9.12603241825927+0.261093793321189i</v>
      </c>
      <c r="I3369" t="str">
        <f t="shared" si="1758"/>
        <v>5635.23182237669i</v>
      </c>
      <c r="J3369" t="str">
        <f t="shared" si="1752"/>
        <v>-42983.7018997923+1232.80839531771i</v>
      </c>
      <c r="K3369" t="str">
        <f t="shared" si="1759"/>
        <v>0.00375701249257832-0.130993839454804i</v>
      </c>
      <c r="L3369" t="str">
        <f t="shared" si="1760"/>
        <v>0.000285821913566711-0.00844830067086884i</v>
      </c>
      <c r="M3369" t="str">
        <f t="shared" si="1761"/>
        <v>0.00404283440614503-0.139442140125673i</v>
      </c>
      <c r="N3369" t="str">
        <f t="shared" si="1762"/>
        <v>-14.7026569132549i</v>
      </c>
      <c r="O3369" t="str">
        <f t="shared" si="1763"/>
        <v>-0.535829576576164-0.844326160240347i</v>
      </c>
      <c r="P3369" t="str">
        <f t="shared" si="1764"/>
        <v>1.53582957657616+0.844326160240347i</v>
      </c>
      <c r="Q3369" t="str">
        <f t="shared" si="1765"/>
        <v>-1.53582957657616+13.8583307530146i</v>
      </c>
      <c r="R3369" t="str">
        <f t="shared" si="1766"/>
        <v>0.0480534829037473-0.116149020077839i</v>
      </c>
      <c r="S3369" t="str">
        <f t="shared" si="1767"/>
        <v>1.51929756736312i</v>
      </c>
      <c r="T3369" t="str">
        <f t="shared" si="1768"/>
        <v>0.176464923655871+0.0730075396789885i</v>
      </c>
      <c r="U3369" t="str">
        <f t="shared" si="1769"/>
        <v>0.0000333333333333334-0.0000786591262470139i</v>
      </c>
      <c r="V3369" t="str">
        <f t="shared" si="1770"/>
        <v>6.66666666666667E-06-0.000786591262470139i</v>
      </c>
      <c r="W3369" t="str">
        <f t="shared" si="1771"/>
        <v>0.0000275562867739178-0.0000725253770312778i</v>
      </c>
      <c r="X3369" t="str">
        <f t="shared" si="1772"/>
        <v>0.0000276311814695298-0.0000724586994553553i</v>
      </c>
      <c r="Y3369" t="str">
        <f t="shared" si="1773"/>
        <v>0.009+9.0163709158027i</v>
      </c>
      <c r="Z3369" t="str">
        <f t="shared" si="1774"/>
        <v>-0.0000964000399169721-0.0000368714992324483i</v>
      </c>
      <c r="AA3369" t="str">
        <f t="shared" si="1775"/>
        <v>0.00133259463366809-1.33092177759192i</v>
      </c>
      <c r="AB3369" t="str">
        <f t="shared" si="1776"/>
        <v>0.83228490273685+0.344335133588811i</v>
      </c>
      <c r="AC3369" t="str">
        <f t="shared" si="1777"/>
        <v>1.05137961798858-0.114663498106597i</v>
      </c>
      <c r="AD3369" t="str">
        <f t="shared" si="1778"/>
        <v>0.747009153327811+0.408976747190182i</v>
      </c>
      <c r="AE3369" t="str">
        <f t="shared" si="1779"/>
        <v>-0.0000569321263790324-0.0000669687221778051i</v>
      </c>
      <c r="AF3369" t="str">
        <f t="shared" si="1780"/>
        <v>-15.0830386598067-0.248009584629881i</v>
      </c>
      <c r="AG3369" t="str">
        <f t="shared" si="1781"/>
        <v>1.00197402770151-0.0035970700150213i</v>
      </c>
      <c r="AH3369" t="str">
        <f t="shared" si="1782"/>
        <v>0.000836761080880314+0.00102519765823794i</v>
      </c>
      <c r="AI3369">
        <f t="shared" si="1783"/>
        <v>-57.566644138957166</v>
      </c>
      <c r="AJ3369">
        <f t="shared" si="1784"/>
        <v>50.778852721845396</v>
      </c>
      <c r="AK3369"/>
      <c r="AL3369"/>
      <c r="AM3369"/>
      <c r="AN3369"/>
    </row>
    <row r="3370" spans="1:40" x14ac:dyDescent="0.25">
      <c r="A3370"/>
      <c r="B3370">
        <f t="shared" si="1785"/>
        <v>1436000</v>
      </c>
      <c r="C3370" s="237" t="str">
        <f t="shared" si="1753"/>
        <v>-3.70624272259209E-08+0.00170544745113591i</v>
      </c>
      <c r="D3370" s="208" t="str">
        <f t="shared" si="1754"/>
        <v>-5.95700624115123+0.0130750971253753i</v>
      </c>
      <c r="E3370" t="str">
        <f t="shared" si="1755"/>
        <v>2870</v>
      </c>
      <c r="F3370" t="str">
        <f t="shared" si="1756"/>
        <v>0.777000777000777</v>
      </c>
      <c r="G3370" t="str">
        <f t="shared" si="1751"/>
        <v>0.777000777000777</v>
      </c>
      <c r="H3370" t="str">
        <f t="shared" si="1757"/>
        <v>9.12604360623706+0.260912317571797i</v>
      </c>
      <c r="I3370" t="str">
        <f t="shared" si="1758"/>
        <v>5639.15881319368i</v>
      </c>
      <c r="J3370" t="str">
        <f t="shared" si="1752"/>
        <v>-43043.6317662004+1233.66749524476i</v>
      </c>
      <c r="K3370" t="str">
        <f t="shared" si="1759"/>
        <v>0.00375178575701807-0.130902763680842i</v>
      </c>
      <c r="L3370" t="str">
        <f t="shared" si="1760"/>
        <v>0.000285424425844146-0.00844243089152455i</v>
      </c>
      <c r="M3370" t="str">
        <f t="shared" si="1761"/>
        <v>0.00403721018286222-0.139345194572367i</v>
      </c>
      <c r="N3370" t="str">
        <f t="shared" si="1762"/>
        <v>-14.7129026672014i</v>
      </c>
      <c r="O3370" t="str">
        <f t="shared" si="1763"/>
        <v>-0.544452059076626-0.838791961911428i</v>
      </c>
      <c r="P3370" t="str">
        <f t="shared" si="1764"/>
        <v>1.54445205907663+0.838791961911428i</v>
      </c>
      <c r="Q3370" t="str">
        <f t="shared" si="1765"/>
        <v>-1.54445205907663+13.87411070529i</v>
      </c>
      <c r="R3370" t="str">
        <f t="shared" si="1766"/>
        <v>0.047477098671389-0.116604097822414i</v>
      </c>
      <c r="S3370" t="str">
        <f t="shared" si="1767"/>
        <v>1.5203563113125i</v>
      </c>
      <c r="T3370" t="str">
        <f t="shared" si="1768"/>
        <v>0.177279776049207+0.0721821066078526i</v>
      </c>
      <c r="U3370" t="str">
        <f t="shared" si="1769"/>
        <v>0.0000333333333333335-0.0000786043496967027i</v>
      </c>
      <c r="V3370" t="str">
        <f t="shared" si="1770"/>
        <v>6.66666666666667E-06-0.000786043496967027i</v>
      </c>
      <c r="W3370" t="str">
        <f t="shared" si="1771"/>
        <v>0.0000275562213593575-0.000072476285908035i</v>
      </c>
      <c r="X3370" t="str">
        <f t="shared" si="1772"/>
        <v>0.0000276309976407153-0.000072409653765824i</v>
      </c>
      <c r="Y3370" t="str">
        <f t="shared" si="1773"/>
        <v>0.009+9.02265410110989i</v>
      </c>
      <c r="Z3370" t="str">
        <f t="shared" si="1774"/>
        <v>-0.0000962677033921965-0.0000368454453902702i</v>
      </c>
      <c r="AA3370" t="str">
        <f t="shared" si="1775"/>
        <v>0.00133073924391485-1.3299949390251i</v>
      </c>
      <c r="AB3370" t="str">
        <f t="shared" si="1776"/>
        <v>0.836128099055316+0.340442034217596i</v>
      </c>
      <c r="AC3370" t="str">
        <f t="shared" si="1777"/>
        <v>1.05081458637435-0.115135996603069i</v>
      </c>
      <c r="AD3370" t="str">
        <f t="shared" si="1778"/>
        <v>0.751179251362699+0.406284620985167i</v>
      </c>
      <c r="AE3370" t="str">
        <f t="shared" si="1779"/>
        <v>-0.000057344563549141-0.0000667896214701996i</v>
      </c>
      <c r="AF3370" t="str">
        <f t="shared" si="1780"/>
        <v>-15.0830498473883-0.247837220446422i</v>
      </c>
      <c r="AG3370" t="str">
        <f t="shared" si="1781"/>
        <v>1.00195970913059-0.00361465667627983i</v>
      </c>
      <c r="AH3370" t="str">
        <f t="shared" si="1782"/>
        <v>0.000843029348114281+0.0010226464791798i</v>
      </c>
      <c r="AI3370">
        <f t="shared" si="1783"/>
        <v>-57.553507819170939</v>
      </c>
      <c r="AJ3370">
        <f t="shared" si="1784"/>
        <v>50.49917786775729</v>
      </c>
      <c r="AK3370"/>
      <c r="AL3370"/>
      <c r="AM3370"/>
      <c r="AN3370"/>
    </row>
    <row r="3371" spans="1:40" x14ac:dyDescent="0.25">
      <c r="A3371"/>
      <c r="B3371">
        <f t="shared" si="1785"/>
        <v>1437000</v>
      </c>
      <c r="C3371" s="237" t="str">
        <f t="shared" si="1753"/>
        <v>-3.70108621160476E-08+0.00170426064010632i</v>
      </c>
      <c r="D3371" s="208" t="str">
        <f t="shared" si="1754"/>
        <v>-5.9570062407559+0.0130659982408151i</v>
      </c>
      <c r="E3371" t="str">
        <f t="shared" si="1755"/>
        <v>2870</v>
      </c>
      <c r="F3371" t="str">
        <f t="shared" si="1756"/>
        <v>0.777000777000777</v>
      </c>
      <c r="G3371" t="str">
        <f t="shared" si="1751"/>
        <v>0.777000777000777</v>
      </c>
      <c r="H3371" t="str">
        <f t="shared" si="1757"/>
        <v>9.12605477089547+0.260731093680829i</v>
      </c>
      <c r="I3371" t="str">
        <f t="shared" si="1758"/>
        <v>5643.08580401067i</v>
      </c>
      <c r="J3371" t="str">
        <f t="shared" si="1752"/>
        <v>-43103.6033810352+1234.5265951718i</v>
      </c>
      <c r="K3371" t="str">
        <f t="shared" si="1759"/>
        <v>0.00374656991817559-0.130811814361832i</v>
      </c>
      <c r="L3371" t="str">
        <f t="shared" si="1760"/>
        <v>0.000285027766399581-0.00843656925368817i</v>
      </c>
      <c r="M3371" t="str">
        <f t="shared" si="1761"/>
        <v>0.00403159768457517-0.13924838361552i</v>
      </c>
      <c r="N3371" t="str">
        <f t="shared" si="1762"/>
        <v>-14.7231484211479i</v>
      </c>
      <c r="O3371" t="str">
        <f t="shared" si="1763"/>
        <v>-0.553017387964134-0.833169711769053i</v>
      </c>
      <c r="P3371" t="str">
        <f t="shared" si="1764"/>
        <v>1.55301738796413+0.833169711769053i</v>
      </c>
      <c r="Q3371" t="str">
        <f t="shared" si="1765"/>
        <v>-1.55301738796413+13.8899787093788i</v>
      </c>
      <c r="R3371" t="str">
        <f t="shared" si="1766"/>
        <v>0.0468961218267153-0.117051862685095i</v>
      </c>
      <c r="S3371" t="str">
        <f t="shared" si="1767"/>
        <v>1.52141505526188i</v>
      </c>
      <c r="T3371" t="str">
        <f t="shared" si="1768"/>
        <v>0.17808446613555+0.0713484657805599i</v>
      </c>
      <c r="U3371" t="str">
        <f t="shared" si="1769"/>
        <v>0.0000333333333333332-0.0000785496493837609i</v>
      </c>
      <c r="V3371" t="str">
        <f t="shared" si="1770"/>
        <v>6.66666666666667E-06-0.000785496493837609i</v>
      </c>
      <c r="W3371" t="str">
        <f t="shared" si="1771"/>
        <v>0.0000275561558996174-0.0000724272640851855i</v>
      </c>
      <c r="X3371" t="str">
        <f t="shared" si="1772"/>
        <v>0.0000276308140140587-0.0000723606773123771i</v>
      </c>
      <c r="Y3371" t="str">
        <f t="shared" si="1773"/>
        <v>0.009+9.02893728641707i</v>
      </c>
      <c r="Z3371" t="str">
        <f t="shared" si="1774"/>
        <v>-0.0000961356430383672-0.0000368194283552077i</v>
      </c>
      <c r="AA3371" t="str">
        <f t="shared" si="1775"/>
        <v>0.00132888772640379-1.32906939044822i</v>
      </c>
      <c r="AB3371" t="str">
        <f t="shared" si="1776"/>
        <v>0.839923365538707+0.336510223518413i</v>
      </c>
      <c r="AC3371" t="str">
        <f t="shared" si="1777"/>
        <v>1.05024473779076-0.1156012971742i</v>
      </c>
      <c r="AD3371" t="str">
        <f t="shared" si="1778"/>
        <v>0.755321518643157+0.403550101806449i</v>
      </c>
      <c r="AE3371" t="str">
        <f t="shared" si="1779"/>
        <v>-0.0000577548358342769-0.0000666060550761902i</v>
      </c>
      <c r="AF3371" t="str">
        <f t="shared" si="1780"/>
        <v>-15.0830610116514-0.247665095440014i</v>
      </c>
      <c r="AG3371" t="str">
        <f t="shared" si="1781"/>
        <v>1.00194520636765-0.0036320851441055i</v>
      </c>
      <c r="AH3371" t="str">
        <f t="shared" si="1782"/>
        <v>0.000849266891542296+0.00102002749507017i</v>
      </c>
      <c r="AI3371">
        <f t="shared" si="1783"/>
        <v>-57.540654957217782</v>
      </c>
      <c r="AJ3371">
        <f t="shared" si="1784"/>
        <v>50.219500135097071</v>
      </c>
      <c r="AK3371"/>
      <c r="AL3371"/>
      <c r="AM3371"/>
      <c r="AN3371"/>
    </row>
    <row r="3372" spans="1:40" x14ac:dyDescent="0.25">
      <c r="A3372"/>
      <c r="B3372">
        <f t="shared" si="1785"/>
        <v>1438000</v>
      </c>
      <c r="C3372" s="237" t="str">
        <f t="shared" si="1753"/>
        <v>-3.69594045454893E-08+0.00170307547971793i</v>
      </c>
      <c r="D3372" s="208" t="str">
        <f t="shared" si="1754"/>
        <v>-5.9570062403614+0.0130569120111708i</v>
      </c>
      <c r="E3372" t="str">
        <f t="shared" si="1755"/>
        <v>2870</v>
      </c>
      <c r="F3372" t="str">
        <f t="shared" si="1756"/>
        <v>0.777000777000777</v>
      </c>
      <c r="G3372" t="str">
        <f t="shared" si="1751"/>
        <v>0.777000777000777</v>
      </c>
      <c r="H3372" t="str">
        <f t="shared" si="1757"/>
        <v>9.12606591229926+0.260550121124842i</v>
      </c>
      <c r="I3372" t="str">
        <f t="shared" si="1758"/>
        <v>5647.01279482765i</v>
      </c>
      <c r="J3372" t="str">
        <f t="shared" si="1752"/>
        <v>-43163.6167442966+1235.38569509886i</v>
      </c>
      <c r="K3372" t="str">
        <f t="shared" si="1759"/>
        <v>0.00374136494578977-0.1307209912348i</v>
      </c>
      <c r="L3372" t="str">
        <f t="shared" si="1760"/>
        <v>0.000284631932934217-0.00843071574045219i</v>
      </c>
      <c r="M3372" t="str">
        <f t="shared" si="1761"/>
        <v>0.00402599687872399-0.139151706975252i</v>
      </c>
      <c r="N3372" t="str">
        <f t="shared" si="1762"/>
        <v>-14.7333941750944i</v>
      </c>
      <c r="O3372" t="str">
        <f t="shared" si="1763"/>
        <v>-0.561524664097091-0.827460000006435i</v>
      </c>
      <c r="P3372" t="str">
        <f t="shared" si="1764"/>
        <v>1.56152466409709+0.827460000006435i</v>
      </c>
      <c r="Q3372" t="str">
        <f t="shared" si="1765"/>
        <v>-1.56152466409709+13.905934175088i</v>
      </c>
      <c r="R3372" t="str">
        <f t="shared" si="1766"/>
        <v>0.0463106542113308-0.117492278640692i</v>
      </c>
      <c r="S3372" t="str">
        <f t="shared" si="1767"/>
        <v>1.52247379921126i</v>
      </c>
      <c r="T3372" t="str">
        <f t="shared" si="1768"/>
        <v>0.178878915840082+0.0705067576610837i</v>
      </c>
      <c r="U3372" t="str">
        <f t="shared" si="1769"/>
        <v>0.0000333333333333333-0.0000784950251491409i</v>
      </c>
      <c r="V3372" t="str">
        <f t="shared" si="1770"/>
        <v>6.66666666666667E-06-0.000784950251491409i</v>
      </c>
      <c r="W3372" t="str">
        <f t="shared" si="1771"/>
        <v>0.0000275560903946985-0.000072378311418136i</v>
      </c>
      <c r="X3372" t="str">
        <f t="shared" si="1772"/>
        <v>0.0000276306305888736-0.000072311769950556i</v>
      </c>
      <c r="Y3372" t="str">
        <f t="shared" si="1773"/>
        <v>0.009+9.03522047172425i</v>
      </c>
      <c r="Z3372" t="str">
        <f t="shared" si="1774"/>
        <v>-0.0000960038580875301-0.0000367934480487911i</v>
      </c>
      <c r="AA3372" t="str">
        <f t="shared" si="1775"/>
        <v>0.00132704007036703-1.32814512916998i</v>
      </c>
      <c r="AB3372" t="str">
        <f t="shared" si="1776"/>
        <v>0.843670333952414+0.33254036398011i</v>
      </c>
      <c r="AC3372" t="str">
        <f t="shared" si="1777"/>
        <v>1.04967017341717-0.116059360626426i</v>
      </c>
      <c r="AD3372" t="str">
        <f t="shared" si="1778"/>
        <v>0.759435526121605+0.400773477452699i</v>
      </c>
      <c r="AE3372" t="str">
        <f t="shared" si="1779"/>
        <v>-0.0000581629023544181-0.0000664180516313765i</v>
      </c>
      <c r="AF3372" t="str">
        <f t="shared" si="1780"/>
        <v>-15.0830721526607-0.247493209113671i</v>
      </c>
      <c r="AG3372" t="str">
        <f t="shared" si="1781"/>
        <v>1.00193052117894-0.00364935368395346i</v>
      </c>
      <c r="AH3372" t="str">
        <f t="shared" si="1782"/>
        <v>0.00085547308962004+0.00101734111365527i</v>
      </c>
      <c r="AI3372">
        <f t="shared" si="1783"/>
        <v>-57.528083941628651</v>
      </c>
      <c r="AJ3372">
        <f t="shared" si="1784"/>
        <v>49.939819321514584</v>
      </c>
      <c r="AK3372"/>
      <c r="AL3372"/>
      <c r="AM3372"/>
      <c r="AN3372"/>
    </row>
    <row r="3373" spans="1:40" x14ac:dyDescent="0.25">
      <c r="A3373"/>
      <c r="B3373">
        <f t="shared" si="1785"/>
        <v>1439000</v>
      </c>
      <c r="C3373" s="237" t="str">
        <f t="shared" si="1753"/>
        <v>-3.6908054215422E-08+0.00170189196652953i</v>
      </c>
      <c r="D3373" s="208" t="str">
        <f t="shared" si="1754"/>
        <v>-5.95700623996771+0.0130478384100597i</v>
      </c>
      <c r="E3373" t="str">
        <f t="shared" si="1755"/>
        <v>2870</v>
      </c>
      <c r="F3373" t="str">
        <f t="shared" si="1756"/>
        <v>0.777000777000777</v>
      </c>
      <c r="G3373" t="str">
        <f t="shared" si="1751"/>
        <v>0.777000777000777</v>
      </c>
      <c r="H3373" t="str">
        <f t="shared" si="1757"/>
        <v>9.12607703051292+0.260369399381839i</v>
      </c>
      <c r="I3373" t="str">
        <f t="shared" si="1758"/>
        <v>5650.93978564464i</v>
      </c>
      <c r="J3373" t="str">
        <f t="shared" si="1752"/>
        <v>-43223.6718559845+1236.24479502591i</v>
      </c>
      <c r="K3373" t="str">
        <f t="shared" si="1759"/>
        <v>0.00373617080970433-0.130630294037503i</v>
      </c>
      <c r="L3373" t="str">
        <f t="shared" si="1760"/>
        <v>0.000284236923157224-0.00842487033495591i</v>
      </c>
      <c r="M3373" t="str">
        <f t="shared" si="1761"/>
        <v>0.00402040773286155-0.139055164372459i</v>
      </c>
      <c r="N3373" t="str">
        <f t="shared" si="1762"/>
        <v>-14.743639929041i</v>
      </c>
      <c r="O3373" t="str">
        <f t="shared" si="1763"/>
        <v>-0.569972994428052-0.821663425997969i</v>
      </c>
      <c r="P3373" t="str">
        <f t="shared" si="1764"/>
        <v>1.56997299442805+0.821663425997969i</v>
      </c>
      <c r="Q3373" t="str">
        <f t="shared" si="1765"/>
        <v>-1.56997299442805+13.921976503043i</v>
      </c>
      <c r="R3373" t="str">
        <f t="shared" si="1766"/>
        <v>0.0457207977512626-0.117925311238845i</v>
      </c>
      <c r="S3373" t="str">
        <f t="shared" si="1767"/>
        <v>1.52353254316064i</v>
      </c>
      <c r="T3373" t="str">
        <f t="shared" si="1768"/>
        <v>0.179663049334728+0.0696571232733144i</v>
      </c>
      <c r="U3373" t="str">
        <f t="shared" si="1769"/>
        <v>0.0000333333333333334-0.0000784404768342355i</v>
      </c>
      <c r="V3373" t="str">
        <f t="shared" si="1770"/>
        <v>6.66666666666667E-06-0.000784404768342355i</v>
      </c>
      <c r="W3373" t="str">
        <f t="shared" si="1771"/>
        <v>0.0000275560248446014-0.0000723294277626939i</v>
      </c>
      <c r="X3373" t="str">
        <f t="shared" si="1772"/>
        <v>0.0000276304473644752-0.0000722629315363029i</v>
      </c>
      <c r="Y3373" t="str">
        <f t="shared" si="1773"/>
        <v>0.009+9.04150365703142i</v>
      </c>
      <c r="Z3373" t="str">
        <f t="shared" si="1774"/>
        <v>-0.0000958723477743982-0.0000367675043927738i</v>
      </c>
      <c r="AA3373" t="str">
        <f t="shared" si="1775"/>
        <v>0.00132519626507412-1.32722215250658i</v>
      </c>
      <c r="AB3373" t="str">
        <f t="shared" si="1776"/>
        <v>0.847368646658438+0.32853312073235i</v>
      </c>
      <c r="AC3373" t="str">
        <f t="shared" si="1777"/>
        <v>1.04909099456484-0.116510149346064i</v>
      </c>
      <c r="AD3373" t="str">
        <f t="shared" si="1778"/>
        <v>0.763520847726461+0.397955040022975i</v>
      </c>
      <c r="AE3373" t="str">
        <f t="shared" si="1779"/>
        <v>-0.0000585687225640631-0.0000662256401184141i</v>
      </c>
      <c r="AF3373" t="str">
        <f t="shared" si="1780"/>
        <v>-15.0830832704806-0.247321560971779i</v>
      </c>
      <c r="AG3373" t="str">
        <f t="shared" si="1781"/>
        <v>1.00191565534646-0.00366646058038305i</v>
      </c>
      <c r="AH3373" t="str">
        <f t="shared" si="1782"/>
        <v>0.000861647325499961+0.00101458774794492i</v>
      </c>
      <c r="AI3373">
        <f t="shared" si="1783"/>
        <v>-57.515793189927408</v>
      </c>
      <c r="AJ3373">
        <f t="shared" si="1784"/>
        <v>49.660135225201913</v>
      </c>
      <c r="AK3373"/>
      <c r="AL3373"/>
      <c r="AM3373"/>
      <c r="AN3373"/>
    </row>
    <row r="3374" spans="1:40" x14ac:dyDescent="0.25">
      <c r="A3374"/>
      <c r="B3374">
        <f t="shared" si="1785"/>
        <v>1440000</v>
      </c>
      <c r="C3374" s="237" t="str">
        <f t="shared" si="1753"/>
        <v>-3.68568108280588E-08+0.00170071009710943i</v>
      </c>
      <c r="D3374" s="208" t="str">
        <f t="shared" si="1754"/>
        <v>-5.95700623957484+0.0130387774111723i</v>
      </c>
      <c r="E3374" t="str">
        <f t="shared" si="1755"/>
        <v>2870</v>
      </c>
      <c r="F3374" t="str">
        <f t="shared" si="1756"/>
        <v>0.777000777000777</v>
      </c>
      <c r="G3374" t="str">
        <f t="shared" si="1751"/>
        <v>0.777000777000777</v>
      </c>
      <c r="H3374" t="str">
        <f t="shared" si="1757"/>
        <v>9.12608812560076+0.260188927931266i</v>
      </c>
      <c r="I3374" t="str">
        <f t="shared" si="1758"/>
        <v>5654.86677646163i</v>
      </c>
      <c r="J3374" t="str">
        <f t="shared" si="1752"/>
        <v>-43283.7687160992+1237.10389495296i</v>
      </c>
      <c r="K3374" t="str">
        <f t="shared" si="1759"/>
        <v>0.00373098747986749-0.130539722508421i</v>
      </c>
      <c r="L3374" t="str">
        <f t="shared" si="1760"/>
        <v>0.000283842734785708-0.0084190330203852i</v>
      </c>
      <c r="M3374" t="str">
        <f t="shared" si="1761"/>
        <v>0.0040148302146532-0.138958755528806i</v>
      </c>
      <c r="N3374" t="str">
        <f t="shared" si="1762"/>
        <v>-14.7538856829875i</v>
      </c>
      <c r="O3374" t="str">
        <f t="shared" si="1763"/>
        <v>-0.578361492097127-0.815780598236551i</v>
      </c>
      <c r="P3374" t="str">
        <f t="shared" si="1764"/>
        <v>1.57836149209713+0.815780598236551i</v>
      </c>
      <c r="Q3374" t="str">
        <f t="shared" si="1765"/>
        <v>-1.57836149209713+13.9381050847509i</v>
      </c>
      <c r="R3374" t="str">
        <f t="shared" si="1766"/>
        <v>0.0451266544297032-0.118350927596384i</v>
      </c>
      <c r="S3374" t="str">
        <f t="shared" si="1767"/>
        <v>1.52459128711003i</v>
      </c>
      <c r="T3374" t="str">
        <f t="shared" si="1768"/>
        <v>0.180436793034837+0.0687997041599507i</v>
      </c>
      <c r="U3374" t="str">
        <f t="shared" si="1769"/>
        <v>0.0000333333333333334-0.0000783860042808785i</v>
      </c>
      <c r="V3374" t="str">
        <f t="shared" si="1770"/>
        <v>6.66666666666667E-06-0.000783860042808785i</v>
      </c>
      <c r="W3374" t="str">
        <f t="shared" si="1771"/>
        <v>0.0000275559592493269-0.0000722806129750676i</v>
      </c>
      <c r="X3374" t="str">
        <f t="shared" si="1772"/>
        <v>0.0000276302643401816-0.0000722141619259606i</v>
      </c>
      <c r="Y3374" t="str">
        <f t="shared" si="1773"/>
        <v>0.009+9.0477868423386i</v>
      </c>
      <c r="Z3374" t="str">
        <f t="shared" si="1774"/>
        <v>-0.0000957411113363405-0.0000367415973091332i</v>
      </c>
      <c r="AA3374" t="str">
        <f t="shared" si="1775"/>
        <v>0.00132335629983181-1.32630045778167i</v>
      </c>
      <c r="AB3374" t="str">
        <f t="shared" si="1776"/>
        <v>0.85101795659974+0.324489161351719i</v>
      </c>
      <c r="AC3374" t="str">
        <f t="shared" si="1777"/>
        <v>1.04850730264939-0.116953627292445i</v>
      </c>
      <c r="AD3374" t="str">
        <f t="shared" si="1778"/>
        <v>0.767577060404186+0.395095085886097i</v>
      </c>
      <c r="AE3374" t="str">
        <f t="shared" si="1779"/>
        <v>-0.0000589722562549338-0.0000660288498633607i</v>
      </c>
      <c r="AF3374" t="str">
        <f t="shared" si="1780"/>
        <v>-15.0830943651756-0.247150150520094i</v>
      </c>
      <c r="AG3374" t="str">
        <f t="shared" si="1781"/>
        <v>1.0019006106678-0.00368340413719354i</v>
      </c>
      <c r="AH3374" t="str">
        <f t="shared" si="1782"/>
        <v>0.000867788987071921+0.00101176781616345i</v>
      </c>
      <c r="AI3374">
        <f t="shared" si="1783"/>
        <v>-57.503781148152001</v>
      </c>
      <c r="AJ3374">
        <f t="shared" si="1784"/>
        <v>49.38044764492615</v>
      </c>
      <c r="AK3374"/>
      <c r="AL3374"/>
      <c r="AM3374"/>
      <c r="AN3374"/>
    </row>
    <row r="3375" spans="1:40" x14ac:dyDescent="0.25">
      <c r="A3375"/>
      <c r="B3375">
        <f t="shared" si="1785"/>
        <v>1441000</v>
      </c>
      <c r="C3375" s="237" t="str">
        <f t="shared" si="1753"/>
        <v>-3.68056740866459E-08+0.00169952986803552i</v>
      </c>
      <c r="D3375" s="208" t="str">
        <f t="shared" si="1754"/>
        <v>-5.95700623918279+0.0130297289882723i</v>
      </c>
      <c r="E3375" t="str">
        <f t="shared" si="1755"/>
        <v>2870</v>
      </c>
      <c r="F3375" t="str">
        <f t="shared" si="1756"/>
        <v>0.777000777000777</v>
      </c>
      <c r="G3375" t="str">
        <f t="shared" si="1751"/>
        <v>0.777000777000777</v>
      </c>
      <c r="H3375" t="str">
        <f t="shared" si="1757"/>
        <v>9.12609919762686+0.26000870625401i</v>
      </c>
      <c r="I3375" t="str">
        <f t="shared" si="1758"/>
        <v>5658.79376727862i</v>
      </c>
      <c r="J3375" t="str">
        <f t="shared" si="1752"/>
        <v>-43343.9073246404+1237.96299488i</v>
      </c>
      <c r="K3375" t="str">
        <f t="shared" si="1759"/>
        <v>0.00372581492633163-0.130449276386758i</v>
      </c>
      <c r="L3375" t="str">
        <f t="shared" si="1760"/>
        <v>0.000283449365544669-0.00841320377997226i</v>
      </c>
      <c r="M3375" t="str">
        <f t="shared" si="1761"/>
        <v>0.0040092642918763-0.13886248016673i</v>
      </c>
      <c r="N3375" t="str">
        <f t="shared" si="1762"/>
        <v>-14.764131436934i</v>
      </c>
      <c r="O3375" t="str">
        <f t="shared" si="1763"/>
        <v>-0.586689276525585-0.809812134269354i</v>
      </c>
      <c r="P3375" t="str">
        <f t="shared" si="1764"/>
        <v>1.58668927652558+0.809812134269354i</v>
      </c>
      <c r="Q3375" t="str">
        <f t="shared" si="1765"/>
        <v>-1.58668927652558+13.9543193026646i</v>
      </c>
      <c r="R3375" t="str">
        <f t="shared" si="1766"/>
        <v>0.0445283262600495-0.118769096389213i</v>
      </c>
      <c r="S3375" t="str">
        <f t="shared" si="1767"/>
        <v>1.52565003105941i</v>
      </c>
      <c r="T3375" t="str">
        <f t="shared" si="1768"/>
        <v>0.181200075595101+0.0679346423416681i</v>
      </c>
      <c r="U3375" t="str">
        <f t="shared" si="1769"/>
        <v>0.0000333333333333332-0.0000783316073313424i</v>
      </c>
      <c r="V3375" t="str">
        <f t="shared" si="1770"/>
        <v>6.66666666666667E-06-0.000783316073313424i</v>
      </c>
      <c r="W3375" t="str">
        <f t="shared" si="1771"/>
        <v>0.0000275558936088758-0.0000722318669118639i</v>
      </c>
      <c r="X3375" t="str">
        <f t="shared" si="1772"/>
        <v>0.000027630081515313-0.0000721654609762692i</v>
      </c>
      <c r="Y3375" t="str">
        <f t="shared" si="1773"/>
        <v>0.009+9.05407002764578i</v>
      </c>
      <c r="Z3375" t="str">
        <f t="shared" si="1774"/>
        <v>-0.0000956101480133703-0.0000367157267200682i</v>
      </c>
      <c r="AA3375" t="str">
        <f t="shared" si="1775"/>
        <v>0.00132152016398398-1.32538004232631i</v>
      </c>
      <c r="AB3375" t="str">
        <f t="shared" si="1776"/>
        <v>0.85461792728099+0.320409155669146i</v>
      </c>
      <c r="AC3375" t="str">
        <f t="shared" si="1777"/>
        <v>1.04791919916339-0.117389759990574i</v>
      </c>
      <c r="AD3375" t="str">
        <f t="shared" si="1778"/>
        <v>0.771603744161452+0.392193915649413i</v>
      </c>
      <c r="AE3375" t="str">
        <f t="shared" si="1779"/>
        <v>-0.0000593734635586898-0.000065827710531997i</v>
      </c>
      <c r="AF3375" t="str">
        <f t="shared" si="1780"/>
        <v>-15.0831054368096-0.246978977265738i</v>
      </c>
      <c r="AG3375" t="str">
        <f t="shared" si="1781"/>
        <v>1.00188538895592-0.0037001826775598i</v>
      </c>
      <c r="AH3375" t="str">
        <f t="shared" si="1782"/>
        <v>0.000873897467004112+0.00100888174170008i</v>
      </c>
      <c r="AI3375">
        <f t="shared" si="1783"/>
        <v>-57.492046290385694</v>
      </c>
      <c r="AJ3375">
        <f t="shared" si="1784"/>
        <v>49.100756380030909</v>
      </c>
      <c r="AK3375"/>
      <c r="AL3375"/>
      <c r="AM3375"/>
      <c r="AN3375"/>
    </row>
    <row r="3376" spans="1:40" x14ac:dyDescent="0.25">
      <c r="A3376"/>
      <c r="B3376">
        <f t="shared" si="1785"/>
        <v>1442000</v>
      </c>
      <c r="C3376" s="237" t="str">
        <f t="shared" si="1753"/>
        <v>-3.6754643695458E-08+0.00169835127589513i</v>
      </c>
      <c r="D3376" s="208" t="str">
        <f t="shared" si="1754"/>
        <v>-5.95700623879156+0.013020693115196i</v>
      </c>
      <c r="E3376" t="str">
        <f t="shared" si="1755"/>
        <v>2870</v>
      </c>
      <c r="F3376" t="str">
        <f t="shared" si="1756"/>
        <v>0.777000777000777</v>
      </c>
      <c r="G3376" t="str">
        <f t="shared" si="1751"/>
        <v>0.777000777000777</v>
      </c>
      <c r="H3376" t="str">
        <f t="shared" si="1757"/>
        <v>9.12611024665506+0.259828733832387i</v>
      </c>
      <c r="I3376" t="str">
        <f t="shared" si="1758"/>
        <v>5662.7207580956i</v>
      </c>
      <c r="J3376" t="str">
        <f t="shared" si="1752"/>
        <v>-43404.0876816082+1238.82209480706i</v>
      </c>
      <c r="K3376" t="str">
        <f t="shared" si="1759"/>
        <v>0.00372065311925281-0.130358955412439i</v>
      </c>
      <c r="L3376" t="str">
        <f t="shared" si="1760"/>
        <v>0.000283056813166979-0.0084073825969956i</v>
      </c>
      <c r="M3376" t="str">
        <f t="shared" si="1761"/>
        <v>0.00400370993241979-0.138766338009435i</v>
      </c>
      <c r="N3376" t="str">
        <f t="shared" si="1762"/>
        <v>-14.7743771908805i</v>
      </c>
      <c r="O3376" t="str">
        <f t="shared" si="1763"/>
        <v>-0.594955473507955-0.803758660633231i</v>
      </c>
      <c r="P3376" t="str">
        <f t="shared" si="1764"/>
        <v>1.59495547350795+0.803758660633231i</v>
      </c>
      <c r="Q3376" t="str">
        <f t="shared" si="1765"/>
        <v>-1.59495547350795+13.9706185302473i</v>
      </c>
      <c r="R3376" t="str">
        <f t="shared" si="1766"/>
        <v>0.0439259152593576-0.119179787843669i</v>
      </c>
      <c r="S3376" t="str">
        <f t="shared" si="1767"/>
        <v>1.52670877500879i</v>
      </c>
      <c r="T3376" t="str">
        <f t="shared" si="1768"/>
        <v>0.181952827904615+0.0670620802767538i</v>
      </c>
      <c r="U3376" t="str">
        <f t="shared" si="1769"/>
        <v>0.0000333333333333333-0.0000782772858283388i</v>
      </c>
      <c r="V3376" t="str">
        <f t="shared" si="1770"/>
        <v>6.66666666666667E-06-0.000782772858283388i</v>
      </c>
      <c r="W3376" t="str">
        <f t="shared" si="1771"/>
        <v>0.0000275558279232492-0.0000721831894300891i</v>
      </c>
      <c r="X3376" t="str">
        <f t="shared" si="1772"/>
        <v>0.0000276298988891923-0.0000721168285443694i</v>
      </c>
      <c r="Y3376" t="str">
        <f t="shared" si="1773"/>
        <v>0.009+9.06035321295296i</v>
      </c>
      <c r="Z3376" t="str">
        <f t="shared" si="1774"/>
        <v>-0.0000954794570481394-0.0000366898925480005i</v>
      </c>
      <c r="AA3376" t="str">
        <f t="shared" si="1775"/>
        <v>0.00131968784691142-1.32446090347899i</v>
      </c>
      <c r="AB3376" t="str">
        <f t="shared" si="1776"/>
        <v>0.858168232745267+0.31629377557953i</v>
      </c>
      <c r="AC3376" t="str">
        <f t="shared" si="1777"/>
        <v>1.04732678564948-0.117818514523239i</v>
      </c>
      <c r="AD3376" t="str">
        <f t="shared" si="1778"/>
        <v>0.775600482106634+0.389251834127426i</v>
      </c>
      <c r="AE3376" t="str">
        <f t="shared" si="1779"/>
        <v>-0.0000597723049495692-0.0000656222521261489i</v>
      </c>
      <c r="AF3376" t="str">
        <f t="shared" si="1780"/>
        <v>-15.0831164854466-0.246808040717191i</v>
      </c>
      <c r="AG3376" t="str">
        <f t="shared" si="1781"/>
        <v>1.00186999203891-0.0037167945441644i</v>
      </c>
      <c r="AH3376" t="str">
        <f t="shared" si="1782"/>
        <v>0.000879972162783074+0.00100592995305953i</v>
      </c>
      <c r="AI3376">
        <f t="shared" si="1783"/>
        <v>-57.480587118299233</v>
      </c>
      <c r="AJ3376">
        <f t="shared" si="1784"/>
        <v>48.82106123046583</v>
      </c>
      <c r="AK3376"/>
      <c r="AL3376"/>
      <c r="AM3376"/>
      <c r="AN3376"/>
    </row>
    <row r="3377" spans="1:40" x14ac:dyDescent="0.25">
      <c r="A3377"/>
      <c r="B3377">
        <f t="shared" si="1785"/>
        <v>1443000</v>
      </c>
      <c r="C3377" s="237" t="str">
        <f t="shared" si="1753"/>
        <v>-3.67037193597941E-08+0.00169717431728508i</v>
      </c>
      <c r="D3377" s="208" t="str">
        <f t="shared" si="1754"/>
        <v>-5.95700623840114+0.0130116697658523i</v>
      </c>
      <c r="E3377" t="str">
        <f t="shared" si="1755"/>
        <v>2870</v>
      </c>
      <c r="F3377" t="str">
        <f t="shared" si="1756"/>
        <v>0.777000777000777</v>
      </c>
      <c r="G3377" t="str">
        <f t="shared" si="1751"/>
        <v>0.777000777000777</v>
      </c>
      <c r="H3377" t="str">
        <f t="shared" si="1757"/>
        <v>9.126121272749+0.259649010150145i</v>
      </c>
      <c r="I3377" t="str">
        <f t="shared" si="1758"/>
        <v>5666.64774891259i</v>
      </c>
      <c r="J3377" t="str">
        <f t="shared" si="1752"/>
        <v>-43464.3097870027+1239.68119473411i</v>
      </c>
      <c r="K3377" t="str">
        <f t="shared" si="1759"/>
        <v>0.00371550202889013-0.130268759326106i</v>
      </c>
      <c r="L3377" t="str">
        <f t="shared" si="1760"/>
        <v>0.000282665075393348-0.00840156945477985i</v>
      </c>
      <c r="M3377" t="str">
        <f t="shared" si="1761"/>
        <v>0.00399816710428348-0.138670328780886i</v>
      </c>
      <c r="N3377" t="str">
        <f t="shared" si="1762"/>
        <v>-14.784622944827i</v>
      </c>
      <c r="O3377" t="str">
        <f t="shared" si="1763"/>
        <v>-0.603159215303883-0.797620812788887i</v>
      </c>
      <c r="P3377" t="str">
        <f t="shared" si="1764"/>
        <v>1.60315921530388+0.797620812788887i</v>
      </c>
      <c r="Q3377" t="str">
        <f t="shared" si="1765"/>
        <v>-1.60315921530388+13.9870021320381i</v>
      </c>
      <c r="R3377" t="str">
        <f t="shared" si="1766"/>
        <v>0.0433195234221408-0.119582973727404i</v>
      </c>
      <c r="S3377" t="str">
        <f t="shared" si="1767"/>
        <v>1.52776751895817i</v>
      </c>
      <c r="T3377" t="str">
        <f t="shared" si="1768"/>
        <v>0.182694983081156+0.0661821608210944i</v>
      </c>
      <c r="U3377" t="str">
        <f t="shared" si="1769"/>
        <v>0.0000333333333333334-0.0000782230396150137i</v>
      </c>
      <c r="V3377" t="str">
        <f t="shared" si="1770"/>
        <v>6.66666666666667E-06-0.000782230396150137i</v>
      </c>
      <c r="W3377" t="str">
        <f t="shared" si="1771"/>
        <v>0.0000275557621924475-0.0000721345803871442i</v>
      </c>
      <c r="X3377" t="str">
        <f t="shared" si="1772"/>
        <v>0.0000276297164611443-0.0000720682644877944i</v>
      </c>
      <c r="Y3377" t="str">
        <f t="shared" si="1773"/>
        <v>0.009+9.06663639826014i</v>
      </c>
      <c r="Z3377" t="str">
        <f t="shared" si="1774"/>
        <v>-0.0000953490376859176-0.0000366640947155713i</v>
      </c>
      <c r="AA3377" t="str">
        <f t="shared" si="1775"/>
        <v>0.00131785933803174-1.32354303858556i</v>
      </c>
      <c r="AB3377" t="str">
        <f t="shared" si="1776"/>
        <v>0.861668557547083+0.312143694853017i</v>
      </c>
      <c r="AC3377" t="str">
        <f t="shared" si="1777"/>
        <v>1.04673016367373-0.118239859522635i</v>
      </c>
      <c r="AD3377" t="str">
        <f t="shared" si="1778"/>
        <v>0.779566860491146+0.386269150309898i</v>
      </c>
      <c r="AE3377" t="str">
        <f t="shared" si="1779"/>
        <v>-0.0000601687412469975-0.0000654125049799739i</v>
      </c>
      <c r="AF3377" t="str">
        <f t="shared" si="1780"/>
        <v>-15.0831275111501-0.246637340384293i</v>
      </c>
      <c r="AG3377" t="str">
        <f t="shared" si="1781"/>
        <v>1.00185442175985-0.00373323809932814i</v>
      </c>
      <c r="AH3377" t="str">
        <f t="shared" si="1782"/>
        <v>0.000886012476753182+0.00100291288381184i</v>
      </c>
      <c r="AI3377">
        <f t="shared" si="1783"/>
        <v>-57.469402160707276</v>
      </c>
      <c r="AJ3377">
        <f t="shared" si="1784"/>
        <v>48.541361996803772</v>
      </c>
      <c r="AK3377"/>
      <c r="AL3377"/>
      <c r="AM3377"/>
      <c r="AN3377"/>
    </row>
    <row r="3378" spans="1:40" x14ac:dyDescent="0.25">
      <c r="A3378"/>
      <c r="B3378">
        <f t="shared" si="1785"/>
        <v>1444000</v>
      </c>
      <c r="C3378" s="237" t="str">
        <f t="shared" si="1753"/>
        <v>-3.66529007859733E-08+0.0016959989888116i</v>
      </c>
      <c r="D3378" s="208" t="str">
        <f t="shared" si="1754"/>
        <v>-5.95700623801153+0.0130026589142223i</v>
      </c>
      <c r="E3378" t="str">
        <f t="shared" si="1755"/>
        <v>2870</v>
      </c>
      <c r="F3378" t="str">
        <f t="shared" si="1756"/>
        <v>0.777000777000777</v>
      </c>
      <c r="G3378" t="str">
        <f t="shared" si="1751"/>
        <v>0.777000777000777</v>
      </c>
      <c r="H3378" t="str">
        <f t="shared" si="1757"/>
        <v>9.12613227597207+0.259469534692452i</v>
      </c>
      <c r="I3378" t="str">
        <f t="shared" si="1758"/>
        <v>5670.57473972958i</v>
      </c>
      <c r="J3378" t="str">
        <f t="shared" si="1752"/>
        <v>-43524.5736408237+1240.54029466116i</v>
      </c>
      <c r="K3378" t="str">
        <f t="shared" si="1759"/>
        <v>0.00371036162560565-0.130178687869119i</v>
      </c>
      <c r="L3378" t="str">
        <f t="shared" si="1760"/>
        <v>0.00028227414997228-0.00839576433669547i</v>
      </c>
      <c r="M3378" t="str">
        <f t="shared" si="1761"/>
        <v>0.00399263577557793-0.138574452205814i</v>
      </c>
      <c r="N3378" t="str">
        <f t="shared" si="1762"/>
        <v>-14.7948686987735i</v>
      </c>
      <c r="O3378" t="str">
        <f t="shared" si="1763"/>
        <v>-0.611299640729221-0.79139923505417i</v>
      </c>
      <c r="P3378" t="str">
        <f t="shared" si="1764"/>
        <v>1.61129964072922+0.79139923505417i</v>
      </c>
      <c r="Q3378" t="str">
        <f t="shared" si="1765"/>
        <v>-1.61129964072922+14.0034694637193i</v>
      </c>
      <c r="R3378" t="str">
        <f t="shared" si="1766"/>
        <v>0.0427092526945481-0.119978627339794i</v>
      </c>
      <c r="S3378" t="str">
        <f t="shared" si="1767"/>
        <v>1.52882626290755i</v>
      </c>
      <c r="T3378" t="str">
        <f t="shared" si="1768"/>
        <v>0.183426476464675+0.0652950271885802i</v>
      </c>
      <c r="U3378" t="str">
        <f t="shared" si="1769"/>
        <v>0.0000333333333333334-0.0000781688685349481i</v>
      </c>
      <c r="V3378" t="str">
        <f t="shared" si="1770"/>
        <v>6.66666666666667E-06-0.000781688685349481i</v>
      </c>
      <c r="W3378" t="str">
        <f t="shared" si="1771"/>
        <v>0.0000275556964164718-0.000072086039640826i</v>
      </c>
      <c r="X3378" t="str">
        <f t="shared" si="1772"/>
        <v>0.0000276295342304966-0.0000720197686644743i</v>
      </c>
      <c r="Y3378" t="str">
        <f t="shared" si="1773"/>
        <v>0.009+9.07291958356732i</v>
      </c>
      <c r="Z3378" t="str">
        <f t="shared" si="1774"/>
        <v>-0.0000952188891745908-0.0000366383331456427i</v>
      </c>
      <c r="AA3378" t="str">
        <f t="shared" si="1775"/>
        <v>0.00131603462679915-1.32262644499923i</v>
      </c>
      <c r="AB3378" t="str">
        <f t="shared" si="1776"/>
        <v>0.865118596721678+0.307959588948256i</v>
      </c>
      <c r="AC3378" t="str">
        <f t="shared" si="1777"/>
        <v>1.04612943479942-0.118653765161502i</v>
      </c>
      <c r="AD3378" t="str">
        <f t="shared" si="1778"/>
        <v>0.783502468750367+0.383246177329568i</v>
      </c>
      <c r="AE3378" t="str">
        <f t="shared" si="1779"/>
        <v>-0.0000605627336181648-0.0000651984997562393i</v>
      </c>
      <c r="AF3378" t="str">
        <f t="shared" si="1780"/>
        <v>-15.0831385139836-0.24646687577823i</v>
      </c>
      <c r="AG3378" t="str">
        <f t="shared" si="1781"/>
        <v>1.00183867997657-0.0037495117251383i</v>
      </c>
      <c r="AH3378" t="str">
        <f t="shared" si="1782"/>
        <v>0.00089201781615591+0.000999830972542283i</v>
      </c>
      <c r="AI3378">
        <f t="shared" si="1783"/>
        <v>-57.458489973132913</v>
      </c>
      <c r="AJ3378">
        <f t="shared" si="1784"/>
        <v>48.26165848025969</v>
      </c>
      <c r="AK3378"/>
      <c r="AL3378"/>
      <c r="AM3378"/>
      <c r="AN3378"/>
    </row>
    <row r="3379" spans="1:40" x14ac:dyDescent="0.25">
      <c r="A3379"/>
      <c r="B3379">
        <f t="shared" si="1785"/>
        <v>1445000</v>
      </c>
      <c r="C3379" s="237" t="str">
        <f t="shared" si="1753"/>
        <v>-3.66021876813308E-08+0.00169482528709033i</v>
      </c>
      <c r="D3379" s="208" t="str">
        <f t="shared" si="1754"/>
        <v>-5.95700623762273+0.0129936605343592i</v>
      </c>
      <c r="E3379" t="str">
        <f t="shared" si="1755"/>
        <v>2870</v>
      </c>
      <c r="F3379" t="str">
        <f t="shared" si="1756"/>
        <v>0.777000777000777</v>
      </c>
      <c r="G3379" t="str">
        <f t="shared" si="1751"/>
        <v>0.777000777000777</v>
      </c>
      <c r="H3379" t="str">
        <f t="shared" si="1757"/>
        <v>9.12614325638747+0.259290306945899i</v>
      </c>
      <c r="I3379" t="str">
        <f t="shared" si="1758"/>
        <v>5674.50173054656i</v>
      </c>
      <c r="J3379" t="str">
        <f t="shared" si="1752"/>
        <v>-43584.8792430714+1241.39939458821i</v>
      </c>
      <c r="K3379" t="str">
        <f t="shared" si="1759"/>
        <v>0.00370523187986368-0.130088740783546i</v>
      </c>
      <c r="L3379" t="str">
        <f t="shared" si="1760"/>
        <v>0.000281884034660059-0.00838996722615879i</v>
      </c>
      <c r="M3379" t="str">
        <f t="shared" si="1761"/>
        <v>0.00398711591452374-0.138478708009705i</v>
      </c>
      <c r="N3379" t="str">
        <f t="shared" si="1762"/>
        <v>-14.8051144527201i</v>
      </c>
      <c r="O3379" t="str">
        <f t="shared" si="1763"/>
        <v>-0.619375895246503-0.785094580536379i</v>
      </c>
      <c r="P3379" t="str">
        <f t="shared" si="1764"/>
        <v>1.6193758952465+0.785094580536379i</v>
      </c>
      <c r="Q3379" t="str">
        <f t="shared" si="1765"/>
        <v>-1.6193758952465+14.0200198721837i</v>
      </c>
      <c r="R3379" t="str">
        <f t="shared" si="1766"/>
        <v>0.0420952049489272-0.120366723501898i</v>
      </c>
      <c r="S3379" t="str">
        <f t="shared" si="1767"/>
        <v>1.52988500685694i</v>
      </c>
      <c r="T3379" t="str">
        <f t="shared" si="1768"/>
        <v>0.184147245610049+0.0644008229119338i</v>
      </c>
      <c r="U3379" t="str">
        <f t="shared" si="1769"/>
        <v>0.0000333333333333335-0.0000781147724321558i</v>
      </c>
      <c r="V3379" t="str">
        <f t="shared" si="1770"/>
        <v>6.66666666666667E-06-0.000781147724321559i</v>
      </c>
      <c r="W3379" t="str">
        <f t="shared" si="1771"/>
        <v>0.0000275556305953228-0.0000720375670493244i</v>
      </c>
      <c r="X3379" t="str">
        <f t="shared" si="1772"/>
        <v>0.0000276293521965788-0.0000719713409327313i</v>
      </c>
      <c r="Y3379" t="str">
        <f t="shared" si="1773"/>
        <v>0.009+9.0792027688745i</v>
      </c>
      <c r="Z3379" t="str">
        <f t="shared" si="1774"/>
        <v>-0.000095089010764645-0.0000366126077612957i</v>
      </c>
      <c r="AA3379" t="str">
        <f t="shared" si="1775"/>
        <v>0.00131421370270435-1.32171112008054i</v>
      </c>
      <c r="AB3379" t="str">
        <f t="shared" si="1776"/>
        <v>0.868518055750846+0.303742134827647i</v>
      </c>
      <c r="AC3379" t="str">
        <f t="shared" si="1777"/>
        <v>1.04552470056118-0.119060203143795i</v>
      </c>
      <c r="AD3379" t="str">
        <f t="shared" si="1778"/>
        <v>0.787406899544362+0.38018323242949i</v>
      </c>
      <c r="AE3379" t="str">
        <f t="shared" si="1779"/>
        <v>-0.0000609542435805673-0.000064980267442581i</v>
      </c>
      <c r="AF3379" t="str">
        <f t="shared" si="1780"/>
        <v>-15.0831494940102-0.24629664641154i</v>
      </c>
      <c r="AG3379" t="str">
        <f t="shared" si="1781"/>
        <v>1.0018227685614-0.00376561382357522i</v>
      </c>
      <c r="AH3379" t="str">
        <f t="shared" si="1782"/>
        <v>0.000897987593168632+0.00099668466280091i</v>
      </c>
      <c r="AI3379">
        <f t="shared" si="1783"/>
        <v>-57.447849137383429</v>
      </c>
      <c r="AJ3379">
        <f t="shared" si="1784"/>
        <v>47.981950482706736</v>
      </c>
      <c r="AK3379"/>
      <c r="AL3379"/>
      <c r="AM3379"/>
      <c r="AN3379"/>
    </row>
    <row r="3380" spans="1:40" x14ac:dyDescent="0.25">
      <c r="A3380"/>
      <c r="B3380">
        <f t="shared" si="1785"/>
        <v>1446000</v>
      </c>
      <c r="C3380" s="237" t="str">
        <f t="shared" si="1753"/>
        <v>-3.6551579754213E-08+0.00169365320874627i</v>
      </c>
      <c r="D3380" s="208" t="str">
        <f t="shared" si="1754"/>
        <v>-5.95700623723474+0.0129846746003881i</v>
      </c>
      <c r="E3380" t="str">
        <f t="shared" si="1755"/>
        <v>2870</v>
      </c>
      <c r="F3380" t="str">
        <f t="shared" si="1756"/>
        <v>0.777000777000777</v>
      </c>
      <c r="G3380" t="str">
        <f t="shared" si="1751"/>
        <v>0.777000777000777</v>
      </c>
      <c r="H3380" t="str">
        <f t="shared" si="1757"/>
        <v>9.12615421405817+0.259111326398486i</v>
      </c>
      <c r="I3380" t="str">
        <f t="shared" si="1758"/>
        <v>5678.42872136355i</v>
      </c>
      <c r="J3380" t="str">
        <f t="shared" si="1752"/>
        <v>-43645.2265937457+1242.25849451526i</v>
      </c>
      <c r="K3380" t="str">
        <f t="shared" si="1759"/>
        <v>0.00370011276223055-0.129998917812173i</v>
      </c>
      <c r="L3380" t="str">
        <f t="shared" si="1760"/>
        <v>0.000281494727220699-0.00838417810663166i</v>
      </c>
      <c r="M3380" t="str">
        <f t="shared" si="1761"/>
        <v>0.00398160748945125-0.138383095918805i</v>
      </c>
      <c r="N3380" t="str">
        <f t="shared" si="1762"/>
        <v>-14.8153602066666i</v>
      </c>
      <c r="O3380" t="str">
        <f t="shared" si="1763"/>
        <v>-0.627387131054345-0.778707511063941i</v>
      </c>
      <c r="P3380" t="str">
        <f t="shared" si="1764"/>
        <v>1.62738713105434+0.778707511063941i</v>
      </c>
      <c r="Q3380" t="str">
        <f t="shared" si="1765"/>
        <v>-1.62738713105434+14.0366526956027i</v>
      </c>
      <c r="R3380" t="str">
        <f t="shared" si="1766"/>
        <v>0.0414774819588075-0.120747238545954i</v>
      </c>
      <c r="S3380" t="str">
        <f t="shared" si="1767"/>
        <v>1.53094375080632i</v>
      </c>
      <c r="T3380" t="str">
        <f t="shared" si="1768"/>
        <v>0.184857230279048+0.0634996918040182i</v>
      </c>
      <c r="U3380" t="str">
        <f t="shared" si="1769"/>
        <v>0.0000333333333333333-0.000078060751151082i</v>
      </c>
      <c r="V3380" t="str">
        <f t="shared" si="1770"/>
        <v>6.66666666666667E-06-0.00078060751151082i</v>
      </c>
      <c r="W3380" t="str">
        <f t="shared" si="1771"/>
        <v>0.0000275555647290012-0.0000719891624712217i</v>
      </c>
      <c r="X3380" t="str">
        <f t="shared" si="1772"/>
        <v>0.0000276291703587226-0.0000719229811512797i</v>
      </c>
      <c r="Y3380" t="str">
        <f t="shared" si="1773"/>
        <v>0.009+9.08548595418168i</v>
      </c>
      <c r="Z3380" t="str">
        <f t="shared" si="1774"/>
        <v>-0.0000949594017091567-0.000036586918485829i</v>
      </c>
      <c r="AA3380" t="str">
        <f t="shared" si="1775"/>
        <v>0.00131239655527437-1.32079706119732i</v>
      </c>
      <c r="AB3380" t="str">
        <f t="shared" si="1776"/>
        <v>0.871866650525039+0.29949201077485i</v>
      </c>
      <c r="AC3380" t="str">
        <f t="shared" si="1777"/>
        <v>1.04491606243951-0.119459146694882i</v>
      </c>
      <c r="AD3380" t="str">
        <f t="shared" si="1778"/>
        <v>0.79127974879807+0.377080636930124i</v>
      </c>
      <c r="AE3380" t="str">
        <f t="shared" si="1779"/>
        <v>-0.0000613432330044895-0.0000647578393477544i</v>
      </c>
      <c r="AF3380" t="str">
        <f t="shared" si="1780"/>
        <v>-15.0831604512929-0.246126651798098i</v>
      </c>
      <c r="AG3380" t="str">
        <f t="shared" si="1781"/>
        <v>1.00180668940107-0.00378154281663589i</v>
      </c>
      <c r="AH3380" t="str">
        <f t="shared" si="1782"/>
        <v>0.000903921224942541+0.000993474403051852i</v>
      </c>
      <c r="AI3380">
        <f t="shared" si="1783"/>
        <v>-57.437478261138239</v>
      </c>
      <c r="AJ3380">
        <f t="shared" si="1784"/>
        <v>47.702237806705533</v>
      </c>
      <c r="AK3380"/>
      <c r="AL3380"/>
      <c r="AM3380"/>
      <c r="AN3380"/>
    </row>
    <row r="3381" spans="1:40" x14ac:dyDescent="0.25">
      <c r="A3381"/>
      <c r="B3381">
        <f t="shared" si="1785"/>
        <v>1447000</v>
      </c>
      <c r="C3381" s="237" t="str">
        <f t="shared" si="1753"/>
        <v>-3.6501076713974E-08+0.00169248275041374i</v>
      </c>
      <c r="D3381" s="208" t="str">
        <f t="shared" si="1754"/>
        <v>-5.95700623684755+0.0129757010865053i</v>
      </c>
      <c r="E3381" t="str">
        <f t="shared" si="1755"/>
        <v>2870</v>
      </c>
      <c r="F3381" t="str">
        <f t="shared" si="1756"/>
        <v>0.777000777000777</v>
      </c>
      <c r="G3381" t="str">
        <f t="shared" si="1751"/>
        <v>0.777000777000777</v>
      </c>
      <c r="H3381" t="str">
        <f t="shared" si="1757"/>
        <v>9.12616514904692+0.258932592539624i</v>
      </c>
      <c r="I3381" t="str">
        <f t="shared" si="1758"/>
        <v>5682.35571218054i</v>
      </c>
      <c r="J3381" t="str">
        <f t="shared" si="1752"/>
        <v>-43705.6156928467+1243.11759444231i</v>
      </c>
      <c r="K3381" t="str">
        <f t="shared" si="1759"/>
        <v>0.00369500424337404-0.129909218698487i</v>
      </c>
      <c r="L3381" t="str">
        <f t="shared" si="1760"/>
        <v>0.000281106225425925-0.00837839696162148i</v>
      </c>
      <c r="M3381" t="str">
        <f t="shared" si="1761"/>
        <v>0.00397611046879996-0.138287615660108i</v>
      </c>
      <c r="N3381" t="str">
        <f t="shared" si="1762"/>
        <v>-14.8256059606131i</v>
      </c>
      <c r="O3381" t="str">
        <f t="shared" si="1763"/>
        <v>-0.635332507176906-0.772238697116576i</v>
      </c>
      <c r="P3381" t="str">
        <f t="shared" si="1764"/>
        <v>1.63533250717691+0.772238697116576i</v>
      </c>
      <c r="Q3381" t="str">
        <f t="shared" si="1765"/>
        <v>-1.63533250717691+14.0533672634965i</v>
      </c>
      <c r="R3381" t="str">
        <f t="shared" si="1766"/>
        <v>0.040856185374228-0.121120150304471i</v>
      </c>
      <c r="S3381" t="str">
        <f t="shared" si="1767"/>
        <v>1.5320024947557i</v>
      </c>
      <c r="T3381" t="str">
        <f t="shared" si="1768"/>
        <v>0.185556372431635+0.0625917779195186i</v>
      </c>
      <c r="U3381" t="str">
        <f t="shared" si="1769"/>
        <v>0.0000333333333333334-0.0000780068045366031i</v>
      </c>
      <c r="V3381" t="str">
        <f t="shared" si="1770"/>
        <v>6.66666666666667E-06-0.000780068045366031i</v>
      </c>
      <c r="W3381" t="str">
        <f t="shared" si="1771"/>
        <v>0.000027555498817508-0.000071940825765492i</v>
      </c>
      <c r="X3381" t="str">
        <f t="shared" si="1772"/>
        <v>0.0000276289887162629-0.0000718746891792253i</v>
      </c>
      <c r="Y3381" t="str">
        <f t="shared" si="1773"/>
        <v>0.009+9.09176913948886i</v>
      </c>
      <c r="Z3381" t="str">
        <f t="shared" si="1774"/>
        <v>-0.0000948300612637843-0.0000365612652427606i</v>
      </c>
      <c r="AA3381" t="str">
        <f t="shared" si="1775"/>
        <v>0.00131058317407242-1.31988426572469i</v>
      </c>
      <c r="AB3381" t="str">
        <f t="shared" si="1776"/>
        <v>0.875164107302341+0.295209896214068i</v>
      </c>
      <c r="AC3381" t="str">
        <f t="shared" si="1777"/>
        <v>1.04430362183567-0.119850570551318i</v>
      </c>
      <c r="AD3381" t="str">
        <f t="shared" si="1778"/>
        <v>0.795120615741497+0.373938716195749i</v>
      </c>
      <c r="AE3381" t="str">
        <f t="shared" si="1779"/>
        <v>-0.0000617296641154937-0.0000645312470978554i</v>
      </c>
      <c r="AF3381" t="str">
        <f t="shared" si="1780"/>
        <v>-15.0831713858945-0.245956891453119i</v>
      </c>
      <c r="AG3381" t="str">
        <f t="shared" si="1781"/>
        <v>1.00179044439638-0.00379729714645703i</v>
      </c>
      <c r="AH3381" t="str">
        <f t="shared" si="1782"/>
        <v>0.00090981813364097+0.000990200646622385i</v>
      </c>
      <c r="AI3381">
        <f t="shared" si="1783"/>
        <v>-57.427375977543093</v>
      </c>
      <c r="AJ3381">
        <f t="shared" si="1784"/>
        <v>47.42252025550647</v>
      </c>
      <c r="AK3381"/>
      <c r="AL3381"/>
      <c r="AM3381"/>
      <c r="AN3381"/>
    </row>
    <row r="3382" spans="1:40" x14ac:dyDescent="0.25">
      <c r="A3382"/>
      <c r="B3382">
        <f t="shared" si="1785"/>
        <v>1448000</v>
      </c>
      <c r="C3382" s="237" t="str">
        <f t="shared" si="1753"/>
        <v>-3.64506782709712E-08+0.00169131390873637i</v>
      </c>
      <c r="D3382" s="208" t="str">
        <f t="shared" si="1754"/>
        <v>-5.95700623646116+0.0129667399669788i</v>
      </c>
      <c r="E3382" t="str">
        <f t="shared" si="1755"/>
        <v>2870</v>
      </c>
      <c r="F3382" t="str">
        <f t="shared" si="1756"/>
        <v>0.777000777000777</v>
      </c>
      <c r="G3382" t="str">
        <f t="shared" si="1751"/>
        <v>0.777000777000777</v>
      </c>
      <c r="H3382" t="str">
        <f t="shared" si="1757"/>
        <v>9.12617606141626+0.258754104860125i</v>
      </c>
      <c r="I3382" t="str">
        <f t="shared" si="1758"/>
        <v>5686.28270299753i</v>
      </c>
      <c r="J3382" t="str">
        <f t="shared" si="1752"/>
        <v>-43766.0465403742+1243.97669436937i</v>
      </c>
      <c r="K3382" t="str">
        <f t="shared" si="1759"/>
        <v>0.00368990629406311-0.129819643186687i</v>
      </c>
      <c r="L3382" t="str">
        <f t="shared" si="1760"/>
        <v>0.000280718527055137-0.00837262377468093i</v>
      </c>
      <c r="M3382" t="str">
        <f t="shared" si="1761"/>
        <v>0.00397062482111825-0.138192266961368i</v>
      </c>
      <c r="N3382" t="str">
        <f t="shared" si="1762"/>
        <v>-14.8358517145596i</v>
      </c>
      <c r="O3382" t="str">
        <f t="shared" si="1763"/>
        <v>-0.643211189551859-0.765688817755152i</v>
      </c>
      <c r="P3382" t="str">
        <f t="shared" si="1764"/>
        <v>1.64321118955186+0.765688817755152i</v>
      </c>
      <c r="Q3382" t="str">
        <f t="shared" si="1765"/>
        <v>-1.64321118955186+14.0701628968044i</v>
      </c>
      <c r="R3382" t="str">
        <f t="shared" si="1766"/>
        <v>0.0402314166975309-0.121485438098871i</v>
      </c>
      <c r="S3382" t="str">
        <f t="shared" si="1767"/>
        <v>1.53306123870508i</v>
      </c>
      <c r="T3382" t="str">
        <f t="shared" si="1768"/>
        <v>0.186244616216484+0.061677225517177i</v>
      </c>
      <c r="U3382" t="str">
        <f t="shared" si="1769"/>
        <v>0.0000333333333333334-0.0000779529324340227i</v>
      </c>
      <c r="V3382" t="str">
        <f t="shared" si="1770"/>
        <v>6.66666666666667E-06-0.000779529324340227i</v>
      </c>
      <c r="W3382" t="str">
        <f t="shared" si="1771"/>
        <v>0.000027555432860844-0.000071892556791498i</v>
      </c>
      <c r="X3382" t="str">
        <f t="shared" si="1772"/>
        <v>0.000027628807268536-0.0000718264648760621i</v>
      </c>
      <c r="Y3382" t="str">
        <f t="shared" si="1773"/>
        <v>0.009+9.09805232479604i</v>
      </c>
      <c r="Z3382" t="str">
        <f t="shared" si="1774"/>
        <v>-0.0000947009886867539-0.0000365356479558238i</v>
      </c>
      <c r="AA3382" t="str">
        <f t="shared" si="1775"/>
        <v>0.00130877354869774-1.31897273104502i</v>
      </c>
      <c r="AB3382" t="str">
        <f t="shared" si="1776"/>
        <v>0.878410162663742+0.29089647153192i</v>
      </c>
      <c r="AC3382" t="str">
        <f t="shared" si="1777"/>
        <v>1.04368748004705-0.120234450950166i</v>
      </c>
      <c r="AD3382" t="str">
        <f t="shared" si="1778"/>
        <v>0.798929102949153+0.370757799600773i</v>
      </c>
      <c r="AE3382" t="str">
        <f t="shared" si="1779"/>
        <v>-0.0000621134994968164-0.0000643005226325308i</v>
      </c>
      <c r="AF3382" t="str">
        <f t="shared" si="1780"/>
        <v>-15.0831822978774-0.245787364893146i</v>
      </c>
      <c r="AG3382" t="str">
        <f t="shared" si="1781"/>
        <v>1.00177403546208-0.00381287527543411i</v>
      </c>
      <c r="AH3382" t="str">
        <f t="shared" si="1782"/>
        <v>0.000915677746476228+0.000986863851651597i</v>
      </c>
      <c r="AI3382">
        <f t="shared" si="1783"/>
        <v>-57.417540944819272</v>
      </c>
      <c r="AJ3382">
        <f t="shared" si="1784"/>
        <v>47.142797633079653</v>
      </c>
      <c r="AK3382"/>
      <c r="AL3382"/>
      <c r="AM3382"/>
      <c r="AN3382"/>
    </row>
    <row r="3383" spans="1:40" x14ac:dyDescent="0.25">
      <c r="A3383"/>
      <c r="B3383">
        <f t="shared" si="1785"/>
        <v>1449000</v>
      </c>
      <c r="C3383" s="237" t="str">
        <f t="shared" si="1753"/>
        <v>-3.64003841365609E-08+0.00169014668036703i</v>
      </c>
      <c r="D3383" s="208" t="str">
        <f t="shared" si="1754"/>
        <v>-5.95700623607557+0.0129577912161472i</v>
      </c>
      <c r="E3383" t="str">
        <f t="shared" si="1755"/>
        <v>2870</v>
      </c>
      <c r="F3383" t="str">
        <f t="shared" si="1756"/>
        <v>0.777000777000777</v>
      </c>
      <c r="G3383" t="str">
        <f t="shared" si="1751"/>
        <v>0.777000777000777</v>
      </c>
      <c r="H3383" t="str">
        <f t="shared" si="1757"/>
        <v>9.12618695122852+0.258575862852206i</v>
      </c>
      <c r="I3383" t="str">
        <f t="shared" si="1758"/>
        <v>5690.20969381451i</v>
      </c>
      <c r="J3383" t="str">
        <f t="shared" si="1752"/>
        <v>-43826.5191363284+1244.83579429641i</v>
      </c>
      <c r="K3383" t="str">
        <f t="shared" si="1759"/>
        <v>0.00368481888516722-0.12973019102167i</v>
      </c>
      <c r="L3383" t="str">
        <f t="shared" si="1760"/>
        <v>0.000280331629895374-0.00836685852940777i</v>
      </c>
      <c r="M3383" t="str">
        <f t="shared" si="1761"/>
        <v>0.00396515051506259-0.138097049551078i</v>
      </c>
      <c r="N3383" t="str">
        <f t="shared" si="1762"/>
        <v>-14.8460974685061i</v>
      </c>
      <c r="O3383" t="str">
        <f t="shared" si="1763"/>
        <v>-0.651022351118022-0.759058560550346i</v>
      </c>
      <c r="P3383" t="str">
        <f t="shared" si="1764"/>
        <v>1.65102235111802+0.759058560550346i</v>
      </c>
      <c r="Q3383" t="str">
        <f t="shared" si="1765"/>
        <v>-1.65102235111802+14.0870389079558i</v>
      </c>
      <c r="R3383" t="str">
        <f t="shared" si="1766"/>
        <v>0.0396032772595409-0.121843082727747i</v>
      </c>
      <c r="S3383" t="str">
        <f t="shared" si="1767"/>
        <v>1.53411998265446i</v>
      </c>
      <c r="T3383" t="str">
        <f t="shared" si="1768"/>
        <v>0.186921907960857+0.0607561790224667i</v>
      </c>
      <c r="U3383" t="str">
        <f t="shared" si="1769"/>
        <v>0.0000333333333333334-0.0000778991346890719i</v>
      </c>
      <c r="V3383" t="str">
        <f t="shared" si="1770"/>
        <v>6.66666666666667E-06-0.000778991346890719i</v>
      </c>
      <c r="W3383" t="str">
        <f t="shared" si="1771"/>
        <v>0.00002755536685901-0.0000718443554089908i</v>
      </c>
      <c r="X3383" t="str">
        <f t="shared" si="1772"/>
        <v>0.000027628626014881-0.0000717783081016719i</v>
      </c>
      <c r="Y3383" t="str">
        <f t="shared" si="1773"/>
        <v>0.009+9.10433551010322i</v>
      </c>
      <c r="Z3383" t="str">
        <f t="shared" si="1774"/>
        <v>-0.0000945721832388504-0.0000365100665489689i</v>
      </c>
      <c r="AA3383" t="str">
        <f t="shared" si="1775"/>
        <v>0.00130696766878543-1.3180624545479i</v>
      </c>
      <c r="AB3383" t="str">
        <f t="shared" si="1776"/>
        <v>0.881604563465395+0.286552417901403i</v>
      </c>
      <c r="AC3383" t="str">
        <f t="shared" si="1777"/>
        <v>1.04306773824282-0.120610765617903i</v>
      </c>
      <c r="AD3383" t="str">
        <f t="shared" si="1778"/>
        <v>0.802704816379499+0.367538220495577i</v>
      </c>
      <c r="AE3383" t="str">
        <f t="shared" si="1779"/>
        <v>-0.0000624947020917668-0.0000640656982011823i</v>
      </c>
      <c r="AF3383" t="str">
        <f t="shared" si="1780"/>
        <v>-15.0831931873041-0.245618071636059i</v>
      </c>
      <c r="AG3383" t="str">
        <f t="shared" si="1781"/>
        <v>1.00175746452661-0.00382827568633974i</v>
      </c>
      <c r="AH3383" t="str">
        <f t="shared" si="1782"/>
        <v>0.000921499495746739+0.000983464481039137i</v>
      </c>
      <c r="AI3383">
        <f t="shared" si="1783"/>
        <v>-57.407971845877498</v>
      </c>
      <c r="AJ3383">
        <f t="shared" si="1784"/>
        <v>46.86306974412998</v>
      </c>
      <c r="AK3383"/>
      <c r="AL3383"/>
      <c r="AM3383"/>
      <c r="AN3383"/>
    </row>
    <row r="3384" spans="1:40" x14ac:dyDescent="0.25">
      <c r="A3384"/>
      <c r="B3384">
        <f t="shared" si="1785"/>
        <v>1450000</v>
      </c>
      <c r="C3384" s="237" t="str">
        <f t="shared" si="1753"/>
        <v>-3.63501940230945E-08+0.00168898106196786i</v>
      </c>
      <c r="D3384" s="208" t="str">
        <f t="shared" si="1754"/>
        <v>-5.95700623569078+0.0129488548084203i</v>
      </c>
      <c r="E3384" t="str">
        <f t="shared" si="1755"/>
        <v>2870</v>
      </c>
      <c r="F3384" t="str">
        <f t="shared" si="1756"/>
        <v>0.777000777000777</v>
      </c>
      <c r="G3384" t="str">
        <f t="shared" si="1751"/>
        <v>0.777000777000777</v>
      </c>
      <c r="H3384" t="str">
        <f t="shared" si="1757"/>
        <v>9.1261978185458+0.258397866009472i</v>
      </c>
      <c r="I3384" t="str">
        <f t="shared" si="1758"/>
        <v>5694.1366846315i</v>
      </c>
      <c r="J3384" t="str">
        <f t="shared" si="1752"/>
        <v>-43887.0334807092+1245.69489422346i</v>
      </c>
      <c r="K3384" t="str">
        <f t="shared" si="1759"/>
        <v>0.00367974198765633-0.129640861949038i</v>
      </c>
      <c r="L3384" t="str">
        <f t="shared" si="1760"/>
        <v>0.000279945531741289-0.00836110120944486i</v>
      </c>
      <c r="M3384" t="str">
        <f t="shared" si="1761"/>
        <v>0.00395968751939762-0.138001963158483i</v>
      </c>
      <c r="N3384" t="str">
        <f t="shared" si="1762"/>
        <v>-14.8563432224527i</v>
      </c>
      <c r="O3384" t="str">
        <f t="shared" si="1763"/>
        <v>-0.658765171902256-0.752348621510394i</v>
      </c>
      <c r="P3384" t="str">
        <f t="shared" si="1764"/>
        <v>1.65876517190226+0.752348621510394i</v>
      </c>
      <c r="Q3384" t="str">
        <f t="shared" si="1765"/>
        <v>-1.65876517190226+14.1039946009423i</v>
      </c>
      <c r="R3384" t="str">
        <f t="shared" si="1766"/>
        <v>0.0389718681961658-0.122193066454725i</v>
      </c>
      <c r="S3384" t="str">
        <f t="shared" si="1767"/>
        <v>1.53517872660384i</v>
      </c>
      <c r="T3384" t="str">
        <f t="shared" si="1768"/>
        <v>0.187588196159783+0.0598287829907625i</v>
      </c>
      <c r="U3384" t="str">
        <f t="shared" si="1769"/>
        <v>0.0000333333333333333-0.0000778454111479065i</v>
      </c>
      <c r="V3384" t="str">
        <f t="shared" si="1770"/>
        <v>6.66666666666667E-06-0.000778454111479065i</v>
      </c>
      <c r="W3384" t="str">
        <f t="shared" si="1771"/>
        <v>0.0000275553008120067-0.0000717962214781079i</v>
      </c>
      <c r="X3384" t="str">
        <f t="shared" si="1772"/>
        <v>0.000027628444954639-0.0000717302187163229i</v>
      </c>
      <c r="Y3384" t="str">
        <f t="shared" si="1773"/>
        <v>0.009+9.1106186954104i</v>
      </c>
      <c r="Z3384" t="str">
        <f t="shared" si="1774"/>
        <v>-0.0000944436441834067-0.0000364845209463612i</v>
      </c>
      <c r="AA3384" t="str">
        <f t="shared" si="1775"/>
        <v>0.00130516552400635-1.31715343363011i</v>
      </c>
      <c r="AB3384" t="str">
        <f t="shared" si="1776"/>
        <v>0.88474706678758+0.282178417108188i</v>
      </c>
      <c r="AC3384" t="str">
        <f t="shared" si="1777"/>
        <v>1.04244449744007-0.120979493758929i</v>
      </c>
      <c r="AD3384" t="str">
        <f t="shared" si="1778"/>
        <v>0.806447365413893+0.364280316171954i</v>
      </c>
      <c r="AE3384" t="str">
        <f t="shared" si="1779"/>
        <v>-0.0000628732352060728-0.000063826806359144i</v>
      </c>
      <c r="AF3384" t="str">
        <f t="shared" si="1780"/>
        <v>-15.0832040542366-0.245449011201052i</v>
      </c>
      <c r="AG3384" t="str">
        <f t="shared" si="1781"/>
        <v>1.0017407335319-0.00384349688243939i</v>
      </c>
      <c r="AH3384" t="str">
        <f t="shared" si="1782"/>
        <v>0.000927282818873388+0.000980003002393407i</v>
      </c>
      <c r="AI3384">
        <f t="shared" si="1783"/>
        <v>-57.398667387944052</v>
      </c>
      <c r="AJ3384">
        <f t="shared" si="1784"/>
        <v>46.583336394113125</v>
      </c>
      <c r="AK3384"/>
      <c r="AL3384"/>
      <c r="AM3384"/>
      <c r="AN3384"/>
    </row>
    <row r="3385" spans="1:40" x14ac:dyDescent="0.25">
      <c r="A3385"/>
      <c r="B3385">
        <f t="shared" si="1785"/>
        <v>1451000</v>
      </c>
      <c r="C3385" s="237" t="str">
        <f t="shared" si="1753"/>
        <v>-3.63001076439144E-08+0.00168781705021017i</v>
      </c>
      <c r="D3385" s="208" t="str">
        <f t="shared" si="1754"/>
        <v>-5.95700623530679+0.012939930718278i</v>
      </c>
      <c r="E3385" t="str">
        <f t="shared" si="1755"/>
        <v>2870</v>
      </c>
      <c r="F3385" t="str">
        <f t="shared" si="1756"/>
        <v>0.777000777000777</v>
      </c>
      <c r="G3385" t="str">
        <f t="shared" si="1751"/>
        <v>0.777000777000777</v>
      </c>
      <c r="H3385" t="str">
        <f t="shared" si="1757"/>
        <v>9.12620866343002+0.258220113826921i</v>
      </c>
      <c r="I3385" t="str">
        <f t="shared" si="1758"/>
        <v>5698.06367544849i</v>
      </c>
      <c r="J3385" t="str">
        <f t="shared" si="1752"/>
        <v>-43947.5895735165+1246.55399415052i</v>
      </c>
      <c r="K3385" t="str">
        <f t="shared" si="1759"/>
        <v>0.00367467557260014-0.129551655715089i</v>
      </c>
      <c r="L3385" t="str">
        <f t="shared" si="1760"/>
        <v>0.000279560230395111-0.00835535179847978i</v>
      </c>
      <c r="M3385" t="str">
        <f t="shared" si="1761"/>
        <v>0.00395423580299525-0.137907007513569i</v>
      </c>
      <c r="N3385" t="str">
        <f t="shared" si="1762"/>
        <v>-14.8665889763992i</v>
      </c>
      <c r="O3385" t="str">
        <f t="shared" si="1763"/>
        <v>-0.66643883910524-0.745559705008298i</v>
      </c>
      <c r="P3385" t="str">
        <f t="shared" si="1764"/>
        <v>1.66643883910524+0.745559705008298i</v>
      </c>
      <c r="Q3385" t="str">
        <f t="shared" si="1765"/>
        <v>-1.66643883910524+14.1210292713909i</v>
      </c>
      <c r="R3385" t="str">
        <f t="shared" si="1766"/>
        <v>0.0383372904254533-0.122535372995926i</v>
      </c>
      <c r="S3385" t="str">
        <f t="shared" si="1767"/>
        <v>1.53623747055323i</v>
      </c>
      <c r="T3385" t="str">
        <f t="shared" si="1768"/>
        <v>0.188243431464558+0.0588951820710629i</v>
      </c>
      <c r="U3385" t="str">
        <f t="shared" si="1769"/>
        <v>0.0000333333333333333-0.0000777917616571087i</v>
      </c>
      <c r="V3385" t="str">
        <f t="shared" si="1770"/>
        <v>6.66666666666667E-06-0.000777917616571087i</v>
      </c>
      <c r="W3385" t="str">
        <f t="shared" si="1771"/>
        <v>0.0000275552347198349-0.0000717481548593739i</v>
      </c>
      <c r="X3385" t="str">
        <f t="shared" si="1772"/>
        <v>0.0000276282640871533-0.00007168219658067i</v>
      </c>
      <c r="Y3385" t="str">
        <f t="shared" si="1773"/>
        <v>0.009+9.11690188071758i</v>
      </c>
      <c r="Z3385" t="str">
        <f t="shared" si="1774"/>
        <v>-0.0000943153707862954-0.0000364590110723802i</v>
      </c>
      <c r="AA3385" t="str">
        <f t="shared" si="1775"/>
        <v>0.00130336710406691-1.31624566569563i</v>
      </c>
      <c r="AB3385" t="str">
        <f t="shared" si="1776"/>
        <v>0.887837439880467+0.277775151379512i</v>
      </c>
      <c r="AC3385" t="str">
        <f t="shared" si="1777"/>
        <v>1.04181785848039-0.121340616043656i</v>
      </c>
      <c r="AD3385" t="str">
        <f t="shared" si="1778"/>
        <v>0.810156362895076+0.360984427828338i</v>
      </c>
      <c r="AE3385" t="str">
        <f t="shared" si="1779"/>
        <v>-0.0000632490625101753-0.0000635838799638593i</v>
      </c>
      <c r="AF3385" t="str">
        <f t="shared" si="1780"/>
        <v>-15.0832148987368-0.245280183108643i</v>
      </c>
      <c r="AG3385" t="str">
        <f t="shared" si="1781"/>
        <v>1.00172384443319-0.00385853738760441i</v>
      </c>
      <c r="AH3385" t="str">
        <f t="shared" si="1782"/>
        <v>0.000933027158435221+0.000976479887979778i</v>
      </c>
      <c r="AI3385">
        <f t="shared" si="1783"/>
        <v>-57.389626302195651</v>
      </c>
      <c r="AJ3385">
        <f t="shared" si="1784"/>
        <v>46.30359738926456</v>
      </c>
      <c r="AK3385"/>
      <c r="AL3385"/>
      <c r="AM3385"/>
      <c r="AN3385"/>
    </row>
    <row r="3386" spans="1:40" x14ac:dyDescent="0.25">
      <c r="A3386"/>
      <c r="B3386">
        <f t="shared" si="1785"/>
        <v>1452000</v>
      </c>
      <c r="C3386" s="237" t="str">
        <f t="shared" si="1753"/>
        <v>-3.62501247133494E-08+0.00168665464177446i</v>
      </c>
      <c r="D3386" s="208" t="str">
        <f t="shared" si="1754"/>
        <v>-5.95700623492358+0.0129310189202709i</v>
      </c>
      <c r="E3386" t="str">
        <f t="shared" si="1755"/>
        <v>2870</v>
      </c>
      <c r="F3386" t="str">
        <f t="shared" si="1756"/>
        <v>0.777000777000777</v>
      </c>
      <c r="G3386" t="str">
        <f t="shared" si="1751"/>
        <v>0.777000777000777</v>
      </c>
      <c r="H3386" t="str">
        <f t="shared" si="1757"/>
        <v>9.12621948594281+0.258042605800936i</v>
      </c>
      <c r="I3386" t="str">
        <f t="shared" si="1758"/>
        <v>5701.99066626547i</v>
      </c>
      <c r="J3386" t="str">
        <f t="shared" si="1752"/>
        <v>-44008.1874147505+1247.41309407757i</v>
      </c>
      <c r="K3386" t="str">
        <f t="shared" si="1759"/>
        <v>0.00366961961116768-0.129462572066819i</v>
      </c>
      <c r="L3386" t="str">
        <f t="shared" si="1760"/>
        <v>0.000279175723666624-0.00834961028024489i</v>
      </c>
      <c r="M3386" t="str">
        <f t="shared" si="1761"/>
        <v>0.0039487953348343-0.137812182347064i</v>
      </c>
      <c r="N3386" t="str">
        <f t="shared" si="1762"/>
        <v>-14.8768347303457i</v>
      </c>
      <c r="O3386" t="str">
        <f t="shared" si="1763"/>
        <v>-0.674042547187244-0.738692523707485i</v>
      </c>
      <c r="P3386" t="str">
        <f t="shared" si="1764"/>
        <v>1.67404254718724+0.738692523707485i</v>
      </c>
      <c r="Q3386" t="str">
        <f t="shared" si="1765"/>
        <v>-1.67404254718724+14.1381422066382i</v>
      </c>
      <c r="R3386" t="str">
        <f t="shared" si="1766"/>
        <v>0.0376996446250175-0.122869987507108i</v>
      </c>
      <c r="S3386" t="str">
        <f t="shared" si="1767"/>
        <v>1.53729621450261i</v>
      </c>
      <c r="T3386" t="str">
        <f t="shared" si="1768"/>
        <v>0.18888756667066+0.0579555209701331i</v>
      </c>
      <c r="U3386" t="str">
        <f t="shared" si="1769"/>
        <v>0.0000333333333333334-0.000077738186063681i</v>
      </c>
      <c r="V3386" t="str">
        <f t="shared" si="1770"/>
        <v>6.66666666666667E-06-0.00077738186063681i</v>
      </c>
      <c r="W3386" t="str">
        <f t="shared" si="1771"/>
        <v>0.0000275551685824958-0.0000717001554136963i</v>
      </c>
      <c r="X3386" t="str">
        <f t="shared" si="1772"/>
        <v>0.0000276280834117703-0.0000716342415557504i</v>
      </c>
      <c r="Y3386" t="str">
        <f t="shared" si="1773"/>
        <v>0.009+9.12318506602476i</v>
      </c>
      <c r="Z3386" t="str">
        <f t="shared" si="1774"/>
        <v>-0.000094187362315914-0.0000364335368516207i</v>
      </c>
      <c r="AA3386" t="str">
        <f t="shared" si="1775"/>
        <v>0.00130157239870899-1.31533914815558i</v>
      </c>
      <c r="AB3386" t="str">
        <f t="shared" si="1776"/>
        <v>0.890875460107113+0.273343303215069i</v>
      </c>
      <c r="AC3386" t="str">
        <f t="shared" si="1777"/>
        <v>1.04118792200681-0.121694114596262i</v>
      </c>
      <c r="AD3386" t="str">
        <f t="shared" si="1778"/>
        <v>0.813831425165618+0.357650900534339i</v>
      </c>
      <c r="AE3386" t="str">
        <f t="shared" si="1779"/>
        <v>-0.0000636221480415174-0.0000633369521710192i</v>
      </c>
      <c r="AF3386" t="str">
        <f t="shared" si="1780"/>
        <v>-15.0832257208664-0.245111586880665i</v>
      </c>
      <c r="AG3386" t="str">
        <f t="shared" si="1781"/>
        <v>1.00170679919875-0.00387339574642426i</v>
      </c>
      <c r="AH3386" t="str">
        <f t="shared" si="1782"/>
        <v>0.000938731962205258+0.00097289561466827i</v>
      </c>
      <c r="AI3386">
        <f t="shared" si="1783"/>
        <v>-57.380847343401996</v>
      </c>
      <c r="AJ3386">
        <f t="shared" si="1784"/>
        <v>46.023852536601552</v>
      </c>
      <c r="AK3386"/>
      <c r="AL3386"/>
      <c r="AM3386"/>
      <c r="AN3386"/>
    </row>
    <row r="3387" spans="1:40" x14ac:dyDescent="0.25">
      <c r="A3387"/>
      <c r="B3387">
        <f t="shared" si="1785"/>
        <v>1453000</v>
      </c>
      <c r="C3387" s="237" t="str">
        <f t="shared" si="1753"/>
        <v>-3.62002449467116E-08+0.00168549383335036i</v>
      </c>
      <c r="D3387" s="208" t="str">
        <f t="shared" si="1754"/>
        <v>-5.95700623454117+0.0129221193890194i</v>
      </c>
      <c r="E3387" t="str">
        <f t="shared" si="1755"/>
        <v>2870</v>
      </c>
      <c r="F3387" t="str">
        <f t="shared" si="1756"/>
        <v>0.777000777000777</v>
      </c>
      <c r="G3387" t="str">
        <f t="shared" si="1751"/>
        <v>0.777000777000777</v>
      </c>
      <c r="H3387" t="str">
        <f t="shared" si="1757"/>
        <v>9.12623028614569+0.257865341429276i</v>
      </c>
      <c r="I3387" t="str">
        <f t="shared" si="1758"/>
        <v>5705.91765708246i</v>
      </c>
      <c r="J3387" t="str">
        <f t="shared" si="1752"/>
        <v>-44068.8270044112+1248.27219400461i</v>
      </c>
      <c r="K3387" t="str">
        <f t="shared" si="1759"/>
        <v>0.00366457407462712-0.129373610751916i</v>
      </c>
      <c r="L3387" t="str">
        <f t="shared" si="1760"/>
        <v>0.000278792009373125-0.00834387663851707i</v>
      </c>
      <c r="M3387" t="str">
        <f t="shared" si="1761"/>
        <v>0.00394336608400024-0.137717487390433i</v>
      </c>
      <c r="N3387" t="str">
        <f t="shared" si="1762"/>
        <v>-14.8870804842922i</v>
      </c>
      <c r="O3387" t="str">
        <f t="shared" si="1763"/>
        <v>-0.681575497952392-0.731747798487258i</v>
      </c>
      <c r="P3387" t="str">
        <f t="shared" si="1764"/>
        <v>1.68157549795239+0.731747798487258i</v>
      </c>
      <c r="Q3387" t="str">
        <f t="shared" si="1765"/>
        <v>-1.68157549795239+14.1553326858049i</v>
      </c>
      <c r="R3387" t="str">
        <f t="shared" si="1766"/>
        <v>0.0370590312099644-0.123196896570415i</v>
      </c>
      <c r="S3387" t="str">
        <f t="shared" si="1767"/>
        <v>1.53835495845199i</v>
      </c>
      <c r="T3387" t="str">
        <f t="shared" si="1768"/>
        <v>0.189520556704995+0.0570099444172758i</v>
      </c>
      <c r="U3387" t="str">
        <f t="shared" si="1769"/>
        <v>0.0000333333333333334-0.0000776846842150482i</v>
      </c>
      <c r="V3387" t="str">
        <f t="shared" si="1770"/>
        <v>6.66666666666667E-06-0.000776846842150482i</v>
      </c>
      <c r="W3387" t="str">
        <f t="shared" si="1771"/>
        <v>0.0000275551023999898-0.0000716522230023658i</v>
      </c>
      <c r="X3387" t="str">
        <f t="shared" si="1772"/>
        <v>0.0000276279029278373-0.0000715863535029843i</v>
      </c>
      <c r="Y3387" t="str">
        <f t="shared" si="1773"/>
        <v>0.009+9.12946825133194i</v>
      </c>
      <c r="Z3387" t="str">
        <f t="shared" si="1774"/>
        <v>-0.0000940596180431773-0.0000364080982088884i</v>
      </c>
      <c r="AA3387" t="str">
        <f t="shared" si="1775"/>
        <v>0.00129978139770973-1.31443387842821i</v>
      </c>
      <c r="AB3387" t="str">
        <f t="shared" si="1776"/>
        <v>0.893860914883311+0.268883555220845i</v>
      </c>
      <c r="AC3387" t="str">
        <f t="shared" si="1777"/>
        <v>1.04055478844119-0.12203997298204i</v>
      </c>
      <c r="AD3387" t="str">
        <f t="shared" si="1778"/>
        <v>0.817472172105773+0.354280083195291i</v>
      </c>
      <c r="AE3387" t="str">
        <f t="shared" si="1779"/>
        <v>-0.0000639924562067681-0.0000630860564307144i</v>
      </c>
      <c r="AF3387" t="str">
        <f t="shared" si="1780"/>
        <v>-15.0832365206869-0.244943222040257i</v>
      </c>
      <c r="AG3387" t="str">
        <f t="shared" si="1781"/>
        <v>1.00168959980971-0.0038880705243156i</v>
      </c>
      <c r="AH3387" t="str">
        <f t="shared" si="1782"/>
        <v>0.000944396683185318+0.000969250663881321i</v>
      </c>
      <c r="AI3387">
        <f t="shared" si="1783"/>
        <v>-57.372329289577749</v>
      </c>
      <c r="AJ3387">
        <f t="shared" si="1784"/>
        <v>45.744101643950522</v>
      </c>
      <c r="AK3387"/>
      <c r="AL3387"/>
      <c r="AM3387"/>
      <c r="AN3387"/>
    </row>
    <row r="3388" spans="1:40" x14ac:dyDescent="0.25">
      <c r="A3388"/>
      <c r="B3388">
        <f t="shared" si="1785"/>
        <v>1454000</v>
      </c>
      <c r="C3388" s="237" t="str">
        <f t="shared" si="1753"/>
        <v>-3.61504680602912E-08+0.00168433462163661i</v>
      </c>
      <c r="D3388" s="208" t="str">
        <f t="shared" si="1754"/>
        <v>-5.95700623415955+0.012913232099214i</v>
      </c>
      <c r="E3388" t="str">
        <f t="shared" si="1755"/>
        <v>2870</v>
      </c>
      <c r="F3388" t="str">
        <f t="shared" si="1756"/>
        <v>0.777000777000777</v>
      </c>
      <c r="G3388" t="str">
        <f t="shared" si="1751"/>
        <v>0.777000777000777</v>
      </c>
      <c r="H3388" t="str">
        <f t="shared" si="1757"/>
        <v>9.12624106409991+0.257688320211081i</v>
      </c>
      <c r="I3388" t="str">
        <f t="shared" si="1758"/>
        <v>5709.84464789945i</v>
      </c>
      <c r="J3388" t="str">
        <f t="shared" si="1752"/>
        <v>-44129.5083424984+1249.13129393167i</v>
      </c>
      <c r="K3388" t="str">
        <f t="shared" si="1759"/>
        <v>0.00365953893434536-0.129284771518762i</v>
      </c>
      <c r="L3388" t="str">
        <f t="shared" si="1760"/>
        <v>0.000278409085339397-0.00833815085711752i</v>
      </c>
      <c r="M3388" t="str">
        <f t="shared" si="1761"/>
        <v>0.00393794801968476-0.13762292237588i</v>
      </c>
      <c r="N3388" t="str">
        <f t="shared" si="1762"/>
        <v>-14.8973262382387i</v>
      </c>
      <c r="O3388" t="str">
        <f t="shared" si="1763"/>
        <v>-0.689036900632525-0.724726258367064i</v>
      </c>
      <c r="P3388" t="str">
        <f t="shared" si="1764"/>
        <v>1.68903690063252+0.724726258367064i</v>
      </c>
      <c r="Q3388" t="str">
        <f t="shared" si="1765"/>
        <v>-1.68903690063252+14.1725999798716i</v>
      </c>
      <c r="R3388" t="str">
        <f t="shared" si="1766"/>
        <v>0.0364155503112273-0.1235160881808i</v>
      </c>
      <c r="S3388" t="str">
        <f t="shared" si="1767"/>
        <v>1.53941370240137i</v>
      </c>
      <c r="T3388" t="str">
        <f t="shared" si="1768"/>
        <v>0.190142358612539+0.0560585971295898i</v>
      </c>
      <c r="U3388" t="str">
        <f t="shared" si="1769"/>
        <v>0.0000333333333333333-0.0000776312559590539i</v>
      </c>
      <c r="V3388" t="str">
        <f t="shared" si="1770"/>
        <v>6.66666666666667E-06-0.000776312559590539i</v>
      </c>
      <c r="W3388" t="str">
        <f t="shared" si="1771"/>
        <v>0.0000275550361723178-0.0000716043574870539i</v>
      </c>
      <c r="X3388" t="str">
        <f t="shared" si="1772"/>
        <v>0.0000276277226347048-0.0000715385322841723i</v>
      </c>
      <c r="Y3388" t="str">
        <f t="shared" si="1773"/>
        <v>0.009+9.13575143663912i</v>
      </c>
      <c r="Z3388" t="str">
        <f t="shared" si="1774"/>
        <v>-0.0000939321372415057-0.0000363826950692027i</v>
      </c>
      <c r="AA3388" t="str">
        <f t="shared" si="1775"/>
        <v>0.00129799409088142-1.31352985393887i</v>
      </c>
      <c r="AB3388" t="str">
        <f t="shared" si="1776"/>
        <v>0.896793601614591+0.264396589945271i</v>
      </c>
      <c r="AC3388" t="str">
        <f t="shared" si="1777"/>
        <v>1.03991855796203-0.122378176194404i</v>
      </c>
      <c r="AD3388" t="str">
        <f t="shared" si="1778"/>
        <v>0.821078227171003+0.350872328516245i</v>
      </c>
      <c r="AE3388" t="str">
        <f t="shared" si="1779"/>
        <v>-0.0000643599517840112-0.0000628312264835586i</v>
      </c>
      <c r="AF3388" t="str">
        <f t="shared" si="1780"/>
        <v>-15.0832472982595-0.244775088111867i</v>
      </c>
      <c r="AG3388" t="str">
        <f t="shared" si="1781"/>
        <v>1.00167224825987-0.00390256030762927i</v>
      </c>
      <c r="AH3388" t="str">
        <f t="shared" si="1782"/>
        <v>0.000950020779640439+0.000965545521541098i</v>
      </c>
      <c r="AI3388">
        <f t="shared" si="1783"/>
        <v>-57.36407094164376</v>
      </c>
      <c r="AJ3388">
        <f t="shared" si="1784"/>
        <v>45.464344519965394</v>
      </c>
      <c r="AK3388"/>
      <c r="AL3388"/>
      <c r="AM3388"/>
      <c r="AN3388"/>
    </row>
    <row r="3389" spans="1:40" x14ac:dyDescent="0.25">
      <c r="A3389"/>
      <c r="B3389">
        <f t="shared" si="1785"/>
        <v>1455000</v>
      </c>
      <c r="C3389" s="237" t="str">
        <f t="shared" si="1753"/>
        <v>-3.61007937713532E-08+0.00168317700334102i</v>
      </c>
      <c r="D3389" s="208" t="str">
        <f t="shared" si="1754"/>
        <v>-5.95700623377871+0.0129043570256145i</v>
      </c>
      <c r="E3389" t="str">
        <f t="shared" si="1755"/>
        <v>2870</v>
      </c>
      <c r="F3389" t="str">
        <f t="shared" si="1756"/>
        <v>0.777000777000777</v>
      </c>
      <c r="G3389" t="str">
        <f t="shared" si="1751"/>
        <v>0.777000777000777</v>
      </c>
      <c r="H3389" t="str">
        <f t="shared" si="1757"/>
        <v>9.12625181986649+0.257511541646856i</v>
      </c>
      <c r="I3389" t="str">
        <f t="shared" si="1758"/>
        <v>5713.77163871644i</v>
      </c>
      <c r="J3389" t="str">
        <f t="shared" si="1752"/>
        <v>-44190.2314290123+1249.99039385872i</v>
      </c>
      <c r="K3389" t="str">
        <f t="shared" si="1759"/>
        <v>0.00365451416178725-0.129196054116424i</v>
      </c>
      <c r="L3389" t="str">
        <f t="shared" si="1760"/>
        <v>0.000278026949397682-0.00833243291991175i</v>
      </c>
      <c r="M3389" t="str">
        <f t="shared" si="1761"/>
        <v>0.00393254111118493-0.137528487036336i</v>
      </c>
      <c r="N3389" t="str">
        <f t="shared" si="1762"/>
        <v>-14.9075719921853i</v>
      </c>
      <c r="O3389" t="str">
        <f t="shared" si="1763"/>
        <v>-0.696425971970284-0.717628640429885i</v>
      </c>
      <c r="P3389" t="str">
        <f t="shared" si="1764"/>
        <v>1.69642597197028+0.717628640429885i</v>
      </c>
      <c r="Q3389" t="str">
        <f t="shared" si="1765"/>
        <v>-1.69642597197028+14.1899433517554i</v>
      </c>
      <c r="R3389" t="str">
        <f t="shared" si="1766"/>
        <v>0.0357693017543445-0.123827551732137i</v>
      </c>
      <c r="S3389" t="str">
        <f t="shared" si="1767"/>
        <v>1.54047244635075i</v>
      </c>
      <c r="T3389" t="str">
        <f t="shared" si="1768"/>
        <v>0.190752931542429+0.0551016237777732i</v>
      </c>
      <c r="U3389" t="str">
        <f t="shared" si="1769"/>
        <v>0.0000333333333333333-0.0000775779011439619i</v>
      </c>
      <c r="V3389" t="str">
        <f t="shared" si="1770"/>
        <v>6.66666666666667E-06-0.000775779011439619i</v>
      </c>
      <c r="W3389" t="str">
        <f t="shared" si="1771"/>
        <v>0.0000275549698994808-0.0000715565587298145i</v>
      </c>
      <c r="X3389" t="str">
        <f t="shared" si="1772"/>
        <v>0.0000276275425317254-0.0000714907777614971i</v>
      </c>
      <c r="Y3389" t="str">
        <f t="shared" si="1773"/>
        <v>0.009+9.1420346219463i</v>
      </c>
      <c r="Z3389" t="str">
        <f t="shared" si="1774"/>
        <v>-0.0000938049191868182-0.0000363573273577943i</v>
      </c>
      <c r="AA3389" t="str">
        <f t="shared" si="1775"/>
        <v>0.00129621046807137-1.31262707211999i</v>
      </c>
      <c r="AB3389" t="str">
        <f t="shared" si="1776"/>
        <v>0.899673327630613+0.259883089717931i</v>
      </c>
      <c r="AC3389" t="str">
        <f t="shared" si="1777"/>
        <v>1.03927933048278-0.122708710641567i</v>
      </c>
      <c r="AD3389" t="str">
        <f t="shared" si="1778"/>
        <v>0.824649217429249+0.347427992965587i</v>
      </c>
      <c r="AE3389" t="str">
        <f t="shared" si="1779"/>
        <v>-0.0000647245999249122-0.0000625724963567993i</v>
      </c>
      <c r="AF3389" t="str">
        <f t="shared" si="1780"/>
        <v>-15.0832580536452-0.244607184621242i</v>
      </c>
      <c r="AG3389" t="str">
        <f t="shared" si="1781"/>
        <v>1.00165474655542-0.0039168637037557i</v>
      </c>
      <c r="AH3389" t="str">
        <f t="shared" si="1782"/>
        <v>0.000955603715133176+0.000961780678016709i</v>
      </c>
      <c r="AI3389">
        <f t="shared" si="1783"/>
        <v>-57.356071123094381</v>
      </c>
      <c r="AJ3389">
        <f t="shared" si="1784"/>
        <v>45.184580974138875</v>
      </c>
      <c r="AK3389"/>
      <c r="AL3389"/>
      <c r="AM3389"/>
      <c r="AN3389"/>
    </row>
    <row r="3390" spans="1:40" x14ac:dyDescent="0.25">
      <c r="A3390"/>
      <c r="B3390">
        <f t="shared" si="1785"/>
        <v>1456000</v>
      </c>
      <c r="C3390" s="237" t="str">
        <f t="shared" si="1753"/>
        <v>-3.60512217981332E-08+0.00168202097518044i</v>
      </c>
      <c r="D3390" s="208" t="str">
        <f t="shared" si="1754"/>
        <v>-5.95700623339866+0.01289549414305i</v>
      </c>
      <c r="E3390" t="str">
        <f t="shared" si="1755"/>
        <v>2870</v>
      </c>
      <c r="F3390" t="str">
        <f t="shared" si="1756"/>
        <v>0.777000777000777</v>
      </c>
      <c r="G3390" t="str">
        <f t="shared" si="1751"/>
        <v>0.777000777000777</v>
      </c>
      <c r="H3390" t="str">
        <f t="shared" si="1757"/>
        <v>9.12626255350631+0.257335005238477i</v>
      </c>
      <c r="I3390" t="str">
        <f t="shared" si="1758"/>
        <v>5717.69862953342i</v>
      </c>
      <c r="J3390" t="str">
        <f t="shared" si="1752"/>
        <v>-44250.9962639527+1250.84949378576i</v>
      </c>
      <c r="K3390" t="str">
        <f t="shared" si="1759"/>
        <v>0.00364949972851563-0.12910745829466i</v>
      </c>
      <c r="L3390" t="str">
        <f t="shared" si="1760"/>
        <v>0.000277645599387642-0.00832672281080925i</v>
      </c>
      <c r="M3390" t="str">
        <f t="shared" si="1761"/>
        <v>0.00392714532790327-0.137434181105469i</v>
      </c>
      <c r="N3390" t="str">
        <f t="shared" si="1762"/>
        <v>-14.9178177461318i</v>
      </c>
      <c r="O3390" t="str">
        <f t="shared" si="1763"/>
        <v>-0.703741936301043-0.710455689745151i</v>
      </c>
      <c r="P3390" t="str">
        <f t="shared" si="1764"/>
        <v>1.70374193630104+0.710455689745151i</v>
      </c>
      <c r="Q3390" t="str">
        <f t="shared" si="1765"/>
        <v>-1.70374193630104+14.2073620563866i</v>
      </c>
      <c r="R3390" t="str">
        <f t="shared" si="1766"/>
        <v>0.0351203850387204-0.124131278002996i</v>
      </c>
      <c r="S3390" t="str">
        <f t="shared" si="1767"/>
        <v>1.54153119030014i</v>
      </c>
      <c r="T3390" t="str">
        <f t="shared" si="1768"/>
        <v>0.191352236733436+0.0541391689525379i</v>
      </c>
      <c r="U3390" t="str">
        <f t="shared" si="1769"/>
        <v>0.0000333333333333333-0.0000775246196184511i</v>
      </c>
      <c r="V3390" t="str">
        <f t="shared" si="1770"/>
        <v>6.66666666666667E-06-0.000775246196184511i</v>
      </c>
      <c r="W3390" t="str">
        <f t="shared" si="1771"/>
        <v>0.0000275549035814794-0.0000715088265930787i</v>
      </c>
      <c r="X3390" t="str">
        <f t="shared" si="1772"/>
        <v>0.0000276273626182535-0.0000714430897975182i</v>
      </c>
      <c r="Y3390" t="str">
        <f t="shared" si="1773"/>
        <v>0.009+9.14831780725348i</v>
      </c>
      <c r="Z3390" t="str">
        <f t="shared" si="1774"/>
        <v>-0.0000936779631575173-0.0000363319950001043i</v>
      </c>
      <c r="AA3390" t="str">
        <f t="shared" si="1775"/>
        <v>0.00129443051916173-1.31172553041106i</v>
      </c>
      <c r="AB3390" t="str">
        <f t="shared" si="1776"/>
        <v>0.902499910116658+0.255343736491157i</v>
      </c>
      <c r="AC3390" t="str">
        <f t="shared" si="1777"/>
        <v>1.03863720563052-0.123031564132872i</v>
      </c>
      <c r="AD3390" t="str">
        <f t="shared" si="1778"/>
        <v>0.828184773597664+0.343947436738548i</v>
      </c>
      <c r="AE3390" t="str">
        <f t="shared" si="1779"/>
        <v>-0.0000650863661568153-0.0000623099003604292i</v>
      </c>
      <c r="AF3390" t="str">
        <f t="shared" si="1780"/>
        <v>-15.083268786905-0.244439511095427i</v>
      </c>
      <c r="AG3390" t="str">
        <f t="shared" si="1781"/>
        <v>1.00163709671476-0.0039309793412273i</v>
      </c>
      <c r="AH3390" t="str">
        <f t="shared" si="1782"/>
        <v>0.000961144958556852+0.000957956628071286i</v>
      </c>
      <c r="AI3390">
        <f t="shared" si="1783"/>
        <v>-57.348328679674971</v>
      </c>
      <c r="AJ3390">
        <f t="shared" si="1784"/>
        <v>44.904810816833802</v>
      </c>
      <c r="AK3390"/>
      <c r="AL3390"/>
      <c r="AM3390"/>
      <c r="AN3390"/>
    </row>
    <row r="3391" spans="1:40" x14ac:dyDescent="0.25">
      <c r="A3391"/>
      <c r="B3391">
        <f t="shared" si="1785"/>
        <v>1457000</v>
      </c>
      <c r="C3391" s="237" t="str">
        <f t="shared" si="1753"/>
        <v>-3.60017518598334E-08+0.00168086653388076i</v>
      </c>
      <c r="D3391" s="208" t="str">
        <f t="shared" si="1754"/>
        <v>-5.95700623301939+0.0128866434264192i</v>
      </c>
      <c r="E3391" t="str">
        <f t="shared" si="1755"/>
        <v>2870</v>
      </c>
      <c r="F3391" t="str">
        <f t="shared" si="1756"/>
        <v>0.777000777000777</v>
      </c>
      <c r="G3391" t="str">
        <f t="shared" si="1751"/>
        <v>0.777000777000777</v>
      </c>
      <c r="H3391" t="str">
        <f t="shared" si="1757"/>
        <v>9.12627326507997+0.257158710489177i</v>
      </c>
      <c r="I3391" t="str">
        <f t="shared" si="1758"/>
        <v>5721.62562035041i</v>
      </c>
      <c r="J3391" t="str">
        <f t="shared" si="1752"/>
        <v>-44311.8028473198+1251.70859371282i</v>
      </c>
      <c r="K3391" t="str">
        <f t="shared" si="1759"/>
        <v>0.00364449560619077-0.12901898380391i</v>
      </c>
      <c r="L3391" t="str">
        <f t="shared" si="1760"/>
        <v>0.000277265033156339-0.00832102051376354i</v>
      </c>
      <c r="M3391" t="str">
        <f t="shared" si="1761"/>
        <v>0.00392176063934711-0.137340004317674i</v>
      </c>
      <c r="N3391" t="str">
        <f t="shared" si="1762"/>
        <v>-14.9280635000783i</v>
      </c>
      <c r="O3391" t="str">
        <f t="shared" si="1763"/>
        <v>-0.710984025634773-0.703208159290101i</v>
      </c>
      <c r="P3391" t="str">
        <f t="shared" si="1764"/>
        <v>1.71098402563477+0.703208159290101i</v>
      </c>
      <c r="Q3391" t="str">
        <f t="shared" si="1765"/>
        <v>-1.71098402563477+14.2248553407882i</v>
      </c>
      <c r="R3391" t="str">
        <f t="shared" si="1766"/>
        <v>0.0344688993172705-0.124427259142149i</v>
      </c>
      <c r="S3391" t="str">
        <f t="shared" si="1767"/>
        <v>1.54258993424952i</v>
      </c>
      <c r="T3391" t="str">
        <f t="shared" si="1768"/>
        <v>0.191940237498936+0.0531713771314816i</v>
      </c>
      <c r="U3391" t="str">
        <f t="shared" si="1769"/>
        <v>0.0000333333333333334-0.0000774714112316163i</v>
      </c>
      <c r="V3391" t="str">
        <f t="shared" si="1770"/>
        <v>6.66666666666667E-06-0.000774714112316163i</v>
      </c>
      <c r="W3391" t="str">
        <f t="shared" si="1771"/>
        <v>0.0000275548372183147-0.0000714611609396555i</v>
      </c>
      <c r="X3391" t="str">
        <f t="shared" si="1772"/>
        <v>0.0000276271828936465-0.0000713954682551727i</v>
      </c>
      <c r="Y3391" t="str">
        <f t="shared" si="1773"/>
        <v>0.009+9.15460099256066i</v>
      </c>
      <c r="Z3391" t="str">
        <f t="shared" si="1774"/>
        <v>-0.000093551268434481-0.0000363066979217848i</v>
      </c>
      <c r="AA3391" t="str">
        <f t="shared" si="1775"/>
        <v>0.00129265423406935-1.31082522625858i</v>
      </c>
      <c r="AB3391" t="str">
        <f t="shared" si="1776"/>
        <v>0.905273176042739+0.25077921168379i</v>
      </c>
      <c r="AC3391" t="str">
        <f t="shared" si="1777"/>
        <v>1.0379922827251-0.123346725864836i</v>
      </c>
      <c r="AD3391" t="str">
        <f t="shared" si="1778"/>
        <v>0.83168453007921+0.340431023719932i</v>
      </c>
      <c r="AE3391" t="str">
        <f t="shared" si="1779"/>
        <v>-0.000065445216384842-0.000062043473083256i</v>
      </c>
      <c r="AF3391" t="str">
        <f t="shared" si="1780"/>
        <v>-15.0832794980994-0.244272067062758i</v>
      </c>
      <c r="AG3391" t="str">
        <f t="shared" si="1781"/>
        <v>1.00161930076828-0.00394490586981969i</v>
      </c>
      <c r="AH3391" t="str">
        <f t="shared" si="1782"/>
        <v>0.000966643984168955+0.00095407387080843i</v>
      </c>
      <c r="AI3391">
        <f t="shared" si="1783"/>
        <v>-57.340842479066282</v>
      </c>
      <c r="AJ3391">
        <f t="shared" si="1784"/>
        <v>44.625033859283157</v>
      </c>
      <c r="AK3391"/>
      <c r="AL3391"/>
      <c r="AM3391"/>
      <c r="AN3391"/>
    </row>
    <row r="3392" spans="1:40" x14ac:dyDescent="0.25">
      <c r="A3392"/>
      <c r="B3392">
        <f t="shared" si="1785"/>
        <v>1458000</v>
      </c>
      <c r="C3392" s="237" t="str">
        <f t="shared" si="1753"/>
        <v>-3.59523836766187E-08+0.00167971367617683i</v>
      </c>
      <c r="D3392" s="208" t="str">
        <f t="shared" si="1754"/>
        <v>-5.9570062326409+0.012877804850689i</v>
      </c>
      <c r="E3392" t="str">
        <f t="shared" si="1755"/>
        <v>2870</v>
      </c>
      <c r="F3392" t="str">
        <f t="shared" si="1756"/>
        <v>0.777000777000777</v>
      </c>
      <c r="G3392" t="str">
        <f t="shared" si="1751"/>
        <v>0.777000777000777</v>
      </c>
      <c r="H3392" t="str">
        <f t="shared" si="1757"/>
        <v>9.12628395464792+0.256982656903548i</v>
      </c>
      <c r="I3392" t="str">
        <f t="shared" si="1758"/>
        <v>5725.5526111674i</v>
      </c>
      <c r="J3392" t="str">
        <f t="shared" si="1752"/>
        <v>-44372.6511791135+1252.56769363987i</v>
      </c>
      <c r="K3392" t="str">
        <f t="shared" si="1759"/>
        <v>0.00363950176656981-0.128930630395295i</v>
      </c>
      <c r="L3392" t="str">
        <f t="shared" si="1760"/>
        <v>0.000276885248558199-0.00831532601277188i</v>
      </c>
      <c r="M3392" t="str">
        <f t="shared" si="1761"/>
        <v>0.00391638701512801-0.137245956408067i</v>
      </c>
      <c r="N3392" t="str">
        <f t="shared" si="1762"/>
        <v>-14.9383092540248i</v>
      </c>
      <c r="O3392" t="str">
        <f t="shared" si="1763"/>
        <v>-0.718151479736362-0.695886809871026i</v>
      </c>
      <c r="P3392" t="str">
        <f t="shared" si="1764"/>
        <v>1.71815147973636+0.695886809871026i</v>
      </c>
      <c r="Q3392" t="str">
        <f t="shared" si="1765"/>
        <v>-1.71815147973636+14.2424224441538i</v>
      </c>
      <c r="R3392" t="str">
        <f t="shared" si="1766"/>
        <v>0.0338149433765882-0.124715488653769i</v>
      </c>
      <c r="S3392" t="str">
        <f t="shared" si="1767"/>
        <v>1.5436486781989i</v>
      </c>
      <c r="T3392" t="str">
        <f t="shared" si="1768"/>
        <v>0.19251689921132+0.052198392646641i</v>
      </c>
      <c r="U3392" t="str">
        <f t="shared" si="1769"/>
        <v>0.0000333333333333334-0.0000774182758329665i</v>
      </c>
      <c r="V3392" t="str">
        <f t="shared" si="1770"/>
        <v>6.66666666666667E-06-0.000774182758329665i</v>
      </c>
      <c r="W3392" t="str">
        <f t="shared" si="1771"/>
        <v>0.0000275547708099873-0.0000714135616327305i</v>
      </c>
      <c r="X3392" t="str">
        <f t="shared" si="1772"/>
        <v>0.0000276270033572633-0.0000713479129977737i</v>
      </c>
      <c r="Y3392" t="str">
        <f t="shared" si="1773"/>
        <v>0.009+9.16088417786784i</v>
      </c>
      <c r="Z3392" t="str">
        <f t="shared" si="1774"/>
        <v>-0.000093424834301053-0.000036281436048696i</v>
      </c>
      <c r="AA3392" t="str">
        <f t="shared" si="1775"/>
        <v>0.00129088160274566-1.30992615711608i</v>
      </c>
      <c r="AB3392" t="str">
        <f t="shared" si="1776"/>
        <v>0.907992962090076+0.246190196028139i</v>
      </c>
      <c r="AC3392" t="str">
        <f t="shared" si="1777"/>
        <v>1.03734466075873-0.12365418640687i</v>
      </c>
      <c r="AD3392" t="str">
        <f t="shared" si="1778"/>
        <v>0.835148124998726+0.336879121446944i</v>
      </c>
      <c r="AE3392" t="str">
        <f t="shared" si="1779"/>
        <v>-0.0000658011168939231-0.0000617732493889949i</v>
      </c>
      <c r="AF3392" t="str">
        <f t="shared" si="1780"/>
        <v>-15.0832901872888-0.244104852052859i</v>
      </c>
      <c r="AG3392" t="str">
        <f t="shared" si="1781"/>
        <v>1.00160136075816-0.00395864196065024i</v>
      </c>
      <c r="AH3392" t="str">
        <f t="shared" si="1782"/>
        <v>0.000972100271623642+0.000950132909618983i</v>
      </c>
      <c r="AI3392">
        <f t="shared" si="1783"/>
        <v>-57.333611410576033</v>
      </c>
      <c r="AJ3392">
        <f t="shared" si="1784"/>
        <v>44.345249913618666</v>
      </c>
      <c r="AK3392"/>
      <c r="AL3392"/>
      <c r="AM3392"/>
      <c r="AN3392"/>
    </row>
    <row r="3393" spans="1:40" x14ac:dyDescent="0.25">
      <c r="A3393"/>
      <c r="B3393">
        <f t="shared" si="1785"/>
        <v>1459000</v>
      </c>
      <c r="C3393" s="237" t="str">
        <f t="shared" si="1753"/>
        <v>-3.59031169696124E-08+0.00167856239881244i</v>
      </c>
      <c r="D3393" s="208" t="str">
        <f t="shared" si="1754"/>
        <v>-5.95700623226319+0.0128689783908954i</v>
      </c>
      <c r="E3393" t="str">
        <f t="shared" si="1755"/>
        <v>2870</v>
      </c>
      <c r="F3393" t="str">
        <f t="shared" si="1756"/>
        <v>0.777000777000777</v>
      </c>
      <c r="G3393" t="str">
        <f t="shared" si="1751"/>
        <v>0.777000777000777</v>
      </c>
      <c r="H3393" t="str">
        <f t="shared" si="1757"/>
        <v>9.12629462227036+0.256806843987533i</v>
      </c>
      <c r="I3393" t="str">
        <f t="shared" si="1758"/>
        <v>5729.47960198439i</v>
      </c>
      <c r="J3393" t="str">
        <f t="shared" si="1752"/>
        <v>-44433.5412593338+1253.42679356692i</v>
      </c>
      <c r="K3393" t="str">
        <f t="shared" si="1759"/>
        <v>0.0036345181815066-0.128842397820619i</v>
      </c>
      <c r="L3393" t="str">
        <f t="shared" si="1760"/>
        <v>0.000276506243454977-0.00830963929187511i</v>
      </c>
      <c r="M3393" t="str">
        <f t="shared" si="1761"/>
        <v>0.00391102442496158-0.137152037112494i</v>
      </c>
      <c r="N3393" t="str">
        <f t="shared" si="1762"/>
        <v>-14.9485550079713i</v>
      </c>
      <c r="O3393" t="str">
        <f t="shared" si="1763"/>
        <v>-0.725243546205503-0.688492410043325i</v>
      </c>
      <c r="P3393" t="str">
        <f t="shared" si="1764"/>
        <v>1.7252435462055+0.688492410043325i</v>
      </c>
      <c r="Q3393" t="str">
        <f t="shared" si="1765"/>
        <v>-1.7252435462055+14.260062597928i</v>
      </c>
      <c r="R3393" t="str">
        <f t="shared" si="1766"/>
        <v>0.0331586156175322-0.124995961382368i</v>
      </c>
      <c r="S3393" t="str">
        <f t="shared" si="1767"/>
        <v>1.54470742214828i</v>
      </c>
      <c r="T3393" t="str">
        <f t="shared" si="1768"/>
        <v>0.193082189285904+0.0512203596525639i</v>
      </c>
      <c r="U3393" t="str">
        <f t="shared" si="1769"/>
        <v>0.0000333333333333333-0.0000773652132724226i</v>
      </c>
      <c r="V3393" t="str">
        <f t="shared" si="1770"/>
        <v>6.66666666666667E-06-0.000773652132724226i</v>
      </c>
      <c r="W3393" t="str">
        <f t="shared" si="1771"/>
        <v>0.0000275547043564979-0.0000713660285358639i</v>
      </c>
      <c r="X3393" t="str">
        <f t="shared" si="1772"/>
        <v>0.0000276268240084648-0.0000713004238890089i</v>
      </c>
      <c r="Y3393" t="str">
        <f t="shared" si="1773"/>
        <v>0.009+9.16716736317502i</v>
      </c>
      <c r="Z3393" t="str">
        <f t="shared" si="1774"/>
        <v>-0.0000932986600430316-0.0000362562093069068i</v>
      </c>
      <c r="AA3393" t="str">
        <f t="shared" si="1775"/>
        <v>0.00128911261517652-1.30902832044405i</v>
      </c>
      <c r="AB3393" t="str">
        <f t="shared" si="1776"/>
        <v>0.910659114575206+0.2415773694194i</v>
      </c>
      <c r="AC3393" t="str">
        <f t="shared" si="1777"/>
        <v>1.03669443837607-0.123953937686732i</v>
      </c>
      <c r="AD3393" t="str">
        <f t="shared" si="1778"/>
        <v>0.838575200238661+0.333292101071426i</v>
      </c>
      <c r="AE3393" t="str">
        <f t="shared" si="1779"/>
        <v>-0.0000661540343507996-0.0000614992644123249i</v>
      </c>
      <c r="AF3393" t="str">
        <f t="shared" si="1780"/>
        <v>-15.0833008545335-0.243937865596638i</v>
      </c>
      <c r="AG3393" t="str">
        <f t="shared" si="1781"/>
        <v>1.00158327873809-0.00397218630627435i</v>
      </c>
      <c r="AH3393" t="str">
        <f t="shared" si="1782"/>
        <v>0.000977513306003955+0.00094613425212728i</v>
      </c>
      <c r="AI3393">
        <f t="shared" si="1783"/>
        <v>-57.326634384838371</v>
      </c>
      <c r="AJ3393">
        <f t="shared" si="1784"/>
        <v>44.065458792884556</v>
      </c>
      <c r="AK3393"/>
      <c r="AL3393"/>
      <c r="AM3393"/>
      <c r="AN3393"/>
    </row>
    <row r="3394" spans="1:40" x14ac:dyDescent="0.25">
      <c r="A3394"/>
      <c r="B3394">
        <f t="shared" si="1785"/>
        <v>1460000</v>
      </c>
      <c r="C3394" s="237" t="str">
        <f t="shared" si="1753"/>
        <v>-3.58539514608929E-08+0.00167741269854033i</v>
      </c>
      <c r="D3394" s="208" t="str">
        <f t="shared" si="1754"/>
        <v>-5.95700623188625+0.0128601640221425i</v>
      </c>
      <c r="E3394" t="str">
        <f t="shared" si="1755"/>
        <v>2870</v>
      </c>
      <c r="F3394" t="str">
        <f t="shared" si="1756"/>
        <v>0.777000777000777</v>
      </c>
      <c r="G3394" t="str">
        <f t="shared" si="1751"/>
        <v>0.777000777000777</v>
      </c>
      <c r="H3394" t="str">
        <f t="shared" si="1757"/>
        <v>9.12630526800731+0.256631271248424i</v>
      </c>
      <c r="I3394" t="str">
        <f t="shared" si="1758"/>
        <v>5733.40659280137i</v>
      </c>
      <c r="J3394" t="str">
        <f t="shared" si="1752"/>
        <v>-44494.4730879808+1254.28589349397i</v>
      </c>
      <c r="K3394" t="str">
        <f t="shared" si="1759"/>
        <v>0.00362954482295115-0.12875428583236i</v>
      </c>
      <c r="L3394" t="str">
        <f t="shared" si="1760"/>
        <v>0.000276128015715736-0.00830396033515762i</v>
      </c>
      <c r="M3394" t="str">
        <f t="shared" si="1761"/>
        <v>0.00390567283866689-0.137058246167518i</v>
      </c>
      <c r="N3394" t="str">
        <f t="shared" si="1762"/>
        <v>-14.9588007619179i</v>
      </c>
      <c r="O3394" t="str">
        <f t="shared" si="1763"/>
        <v>-0.732259480555735-0.681025736030765i</v>
      </c>
      <c r="P3394" t="str">
        <f t="shared" si="1764"/>
        <v>1.73225948055573+0.681025736030765i</v>
      </c>
      <c r="Q3394" t="str">
        <f t="shared" si="1765"/>
        <v>-1.73225948055573+14.2777750258871i</v>
      </c>
      <c r="R3394" t="str">
        <f t="shared" si="1766"/>
        <v>0.0325000140362761-0.125268673497476i</v>
      </c>
      <c r="S3394" t="str">
        <f t="shared" si="1767"/>
        <v>1.54576616609766i</v>
      </c>
      <c r="T3394" t="str">
        <f t="shared" si="1768"/>
        <v>0.193636077164333+0.0502374220949746i</v>
      </c>
      <c r="U3394" t="str">
        <f t="shared" si="1769"/>
        <v>0.0000333333333333333-0.0000773122234003183i</v>
      </c>
      <c r="V3394" t="str">
        <f t="shared" si="1770"/>
        <v>6.66666666666667E-06-0.000773122234003183i</v>
      </c>
      <c r="W3394" t="str">
        <f t="shared" si="1771"/>
        <v>0.0000275546378578476-0.0000713185615129912i</v>
      </c>
      <c r="X3394" t="str">
        <f t="shared" si="1772"/>
        <v>0.0000276266448466154-0.0000712530007929408i</v>
      </c>
      <c r="Y3394" t="str">
        <f t="shared" si="1773"/>
        <v>0.009+9.1734505484822i</v>
      </c>
      <c r="Z3394" t="str">
        <f t="shared" si="1774"/>
        <v>-0.0000931727449486624-0.0000362310176226955i</v>
      </c>
      <c r="AA3394" t="str">
        <f t="shared" si="1775"/>
        <v>0.00128734726138206-1.30813171370996i</v>
      </c>
      <c r="AB3394" t="str">
        <f t="shared" si="1776"/>
        <v>0.913271489371708+0.236941410767867i</v>
      </c>
      <c r="AC3394" t="str">
        <f t="shared" si="1777"/>
        <v>1.03604171385467-0.124245972975692i</v>
      </c>
      <c r="AD3394" t="str">
        <f t="shared" si="1778"/>
        <v>0.841965401474461+0.329670337321805i</v>
      </c>
      <c r="AE3394" t="str">
        <f t="shared" si="1779"/>
        <v>-0.0000665039358059917-0.0000612215535549451i</v>
      </c>
      <c r="AF3394" t="str">
        <f t="shared" si="1780"/>
        <v>-15.0833114998936-0.243771107226282i</v>
      </c>
      <c r="AG3394" t="str">
        <f t="shared" si="1781"/>
        <v>1.00156505677313-0.00398553762077992i</v>
      </c>
      <c r="AH3394" t="str">
        <f t="shared" si="1782"/>
        <v>0.000982882577853511+0.000942078410137226i</v>
      </c>
      <c r="AI3394">
        <f t="shared" si="1783"/>
        <v>-57.319910333520745</v>
      </c>
      <c r="AJ3394">
        <f t="shared" si="1784"/>
        <v>43.785660311053626</v>
      </c>
      <c r="AK3394"/>
      <c r="AL3394"/>
      <c r="AM3394"/>
      <c r="AN3394"/>
    </row>
    <row r="3395" spans="1:40" x14ac:dyDescent="0.25">
      <c r="A3395"/>
      <c r="B3395">
        <f t="shared" si="1785"/>
        <v>1461000</v>
      </c>
      <c r="C3395" s="237" t="str">
        <f t="shared" si="1753"/>
        <v>-3.58048868734893E-08+0.00167626457212212i</v>
      </c>
      <c r="D3395" s="208" t="str">
        <f t="shared" si="1754"/>
        <v>-5.95700623151009+0.0128513617196029i</v>
      </c>
      <c r="E3395" t="str">
        <f t="shared" si="1755"/>
        <v>2870</v>
      </c>
      <c r="F3395" t="str">
        <f t="shared" si="1756"/>
        <v>0.777000777000777</v>
      </c>
      <c r="G3395" t="str">
        <f t="shared" si="1751"/>
        <v>0.777000777000777</v>
      </c>
      <c r="H3395" t="str">
        <f t="shared" si="1757"/>
        <v>9.12631589191859+0.256455938194853i</v>
      </c>
      <c r="I3395" t="str">
        <f t="shared" si="1758"/>
        <v>5737.33358361836i</v>
      </c>
      <c r="J3395" t="str">
        <f t="shared" si="1752"/>
        <v>-44555.4466650543+1255.14499342102i</v>
      </c>
      <c r="K3395" t="str">
        <f t="shared" si="1759"/>
        <v>0.00362458166294936-0.128666294183674i</v>
      </c>
      <c r="L3395" t="str">
        <f t="shared" si="1760"/>
        <v>0.000275750563216816-0.00829828912674712i</v>
      </c>
      <c r="M3395" t="str">
        <f t="shared" si="1761"/>
        <v>0.00390033222616618-0.136964583310421i</v>
      </c>
      <c r="N3395" t="str">
        <f t="shared" si="1762"/>
        <v>-14.9690465158644i</v>
      </c>
      <c r="O3395" t="str">
        <f t="shared" si="1763"/>
        <v>-0.739198546292334-0.673487571644273i</v>
      </c>
      <c r="P3395" t="str">
        <f t="shared" si="1764"/>
        <v>1.73919854629233+0.673487571644273i</v>
      </c>
      <c r="Q3395" t="str">
        <f t="shared" si="1765"/>
        <v>-1.73919854629233+14.2955589442201i</v>
      </c>
      <c r="R3395" t="str">
        <f t="shared" si="1766"/>
        <v>0.0318392362058461-0.125533622478061i</v>
      </c>
      <c r="S3395" t="str">
        <f t="shared" si="1767"/>
        <v>1.54682491004705i</v>
      </c>
      <c r="T3395" t="str">
        <f t="shared" si="1768"/>
        <v>0.194178534297507+0.0492497236800747i</v>
      </c>
      <c r="U3395" t="str">
        <f t="shared" si="1769"/>
        <v>0.0000333333333333334-0.0000772593060673956i</v>
      </c>
      <c r="V3395" t="str">
        <f t="shared" si="1770"/>
        <v>6.66666666666667E-06-0.000772593060673956i</v>
      </c>
      <c r="W3395" t="str">
        <f t="shared" si="1771"/>
        <v>0.0000275545713140371-0.0000712711604284189i</v>
      </c>
      <c r="X3395" t="str">
        <f t="shared" si="1772"/>
        <v>0.0000276264658710801-0.0000712056435740024i</v>
      </c>
      <c r="Y3395" t="str">
        <f t="shared" si="1773"/>
        <v>0.009+9.17973373378937i</v>
      </c>
      <c r="Z3395" t="str">
        <f t="shared" si="1774"/>
        <v>-0.0000930470883086236-0.0000362058609225454i</v>
      </c>
      <c r="AA3395" t="str">
        <f t="shared" si="1775"/>
        <v>0.00128558553141658-1.3072363343882i</v>
      </c>
      <c r="AB3395" t="str">
        <f t="shared" si="1776"/>
        <v>0.915829951829682+0.23228299785414i</v>
      </c>
      <c r="AC3395" t="str">
        <f t="shared" si="1777"/>
        <v>1.035386585086-0.124530286873434i</v>
      </c>
      <c r="AD3395" t="str">
        <f t="shared" si="1778"/>
        <v>0.845318378209468+0.326014208464864i</v>
      </c>
      <c r="AE3395" t="str">
        <f t="shared" si="1779"/>
        <v>-0.0000668507886957062-0.0000609401524816198i</v>
      </c>
      <c r="AF3395" t="str">
        <f t="shared" si="1780"/>
        <v>-15.0833221234287-0.24360457647525i</v>
      </c>
      <c r="AG3395" t="str">
        <f t="shared" si="1781"/>
        <v>1.00154669693943-0.00399869463987895i</v>
      </c>
      <c r="AH3395" t="str">
        <f t="shared" si="1782"/>
        <v>0.000988207583207478+0.00093796589957828i</v>
      </c>
      <c r="AI3395">
        <f t="shared" si="1783"/>
        <v>-57.313438209038438</v>
      </c>
      <c r="AJ3395">
        <f t="shared" si="1784"/>
        <v>43.505854283053459</v>
      </c>
      <c r="AK3395"/>
      <c r="AL3395"/>
      <c r="AM3395"/>
      <c r="AN3395"/>
    </row>
    <row r="3396" spans="1:40" x14ac:dyDescent="0.25">
      <c r="A3396"/>
      <c r="B3396">
        <f t="shared" si="1785"/>
        <v>1462000</v>
      </c>
      <c r="C3396" s="237" t="str">
        <f t="shared" si="1753"/>
        <v>-3.57559229313773E-08+0.00167511801632828i</v>
      </c>
      <c r="D3396" s="208" t="str">
        <f t="shared" si="1754"/>
        <v>-5.9570062311347+0.0128425714585168i</v>
      </c>
      <c r="E3396" t="str">
        <f t="shared" si="1755"/>
        <v>2870</v>
      </c>
      <c r="F3396" t="str">
        <f t="shared" si="1756"/>
        <v>0.777000777000777</v>
      </c>
      <c r="G3396" t="str">
        <f t="shared" si="1751"/>
        <v>0.777000777000777</v>
      </c>
      <c r="H3396" t="str">
        <f t="shared" si="1757"/>
        <v>9.12632649406377+0.25628084433679i</v>
      </c>
      <c r="I3396" t="str">
        <f t="shared" si="1758"/>
        <v>5741.26057443534i</v>
      </c>
      <c r="J3396" t="str">
        <f t="shared" si="1752"/>
        <v>-44616.4619905545+1256.00409334807i</v>
      </c>
      <c r="K3396" t="str">
        <f t="shared" si="1759"/>
        <v>0.00361962867364249-0.128578422628386i</v>
      </c>
      <c r="L3396" t="str">
        <f t="shared" si="1760"/>
        <v>0.000275373883841792-0.00829262565081445i</v>
      </c>
      <c r="M3396" t="str">
        <f t="shared" si="1761"/>
        <v>0.00389500255748428-0.1368710482792i</v>
      </c>
      <c r="N3396" t="str">
        <f t="shared" si="1762"/>
        <v>-14.9792922698109i</v>
      </c>
      <c r="O3396" t="str">
        <f t="shared" si="1763"/>
        <v>-0.746060014990024-0.665878708199237i</v>
      </c>
      <c r="P3396" t="str">
        <f t="shared" si="1764"/>
        <v>1.74606001499002+0.665878708199237i</v>
      </c>
      <c r="Q3396" t="str">
        <f t="shared" si="1765"/>
        <v>-1.74606001499002+14.3134135616117i</v>
      </c>
      <c r="R3396" t="str">
        <f t="shared" si="1766"/>
        <v>0.0311763792580611-0.125790807096749i</v>
      </c>
      <c r="S3396" t="str">
        <f t="shared" si="1767"/>
        <v>1.54788365399643i</v>
      </c>
      <c r="T3396" t="str">
        <f t="shared" si="1768"/>
        <v>0.194709534128076+0.0482574078443461i</v>
      </c>
      <c r="U3396" t="str">
        <f t="shared" si="1769"/>
        <v>0.0000333333333333334-0.0000772064611248052i</v>
      </c>
      <c r="V3396" t="str">
        <f t="shared" si="1770"/>
        <v>6.66666666666667E-06-0.000772064611248052i</v>
      </c>
      <c r="W3396" t="str">
        <f t="shared" si="1771"/>
        <v>0.0000275545047250672-0.0000712238251468251i</v>
      </c>
      <c r="X3396" t="str">
        <f t="shared" si="1772"/>
        <v>0.0000276262870812268-0.0000711583520969982i</v>
      </c>
      <c r="Y3396" t="str">
        <f t="shared" si="1773"/>
        <v>0.009+9.18601691909656i</v>
      </c>
      <c r="Z3396" t="str">
        <f t="shared" si="1774"/>
        <v>-0.0000929216894160191-0.000036180739133147i</v>
      </c>
      <c r="AA3396" t="str">
        <f t="shared" si="1775"/>
        <v>0.00128382741536836-1.30634217996007i</v>
      </c>
      <c r="AB3396" t="str">
        <f t="shared" si="1776"/>
        <v>0.918334376693176+0.227602807186707i</v>
      </c>
      <c r="AC3396" t="str">
        <f t="shared" si="1777"/>
        <v>1.03472914955678-0.124806875292738i</v>
      </c>
      <c r="AD3396" t="str">
        <f t="shared" si="1778"/>
        <v>0.848633783809693+0.322324096266843i</v>
      </c>
      <c r="AE3396" t="str">
        <f t="shared" si="1779"/>
        <v>-0.0000671945608437474-0.0000606550971162007i</v>
      </c>
      <c r="AF3396" t="str">
        <f t="shared" si="1780"/>
        <v>-15.0833327251985-0.243438272878273i</v>
      </c>
      <c r="AG3396" t="str">
        <f t="shared" si="1781"/>
        <v>1.00152820132404-0.00401165612099823i</v>
      </c>
      <c r="AH3396" t="str">
        <f t="shared" si="1782"/>
        <v>0.000993487823623699+0.000933797240451034i</v>
      </c>
      <c r="AI3396">
        <f t="shared" si="1783"/>
        <v>-57.307216984274064</v>
      </c>
      <c r="AJ3396">
        <f t="shared" si="1784"/>
        <v>43.226040524768088</v>
      </c>
      <c r="AK3396"/>
      <c r="AL3396"/>
      <c r="AM3396"/>
      <c r="AN3396"/>
    </row>
    <row r="3397" spans="1:40" x14ac:dyDescent="0.25">
      <c r="A3397"/>
      <c r="B3397">
        <f t="shared" si="1785"/>
        <v>1463000</v>
      </c>
      <c r="C3397" s="237" t="str">
        <f t="shared" si="1753"/>
        <v>-3.57070593594761E-08+0.00167397302793812i</v>
      </c>
      <c r="D3397" s="208" t="str">
        <f t="shared" si="1754"/>
        <v>-5.95700623076008+0.0128337932141923i</v>
      </c>
      <c r="E3397" t="str">
        <f t="shared" si="1755"/>
        <v>2870</v>
      </c>
      <c r="F3397" t="str">
        <f t="shared" si="1756"/>
        <v>0.777000777000777</v>
      </c>
      <c r="G3397" t="str">
        <f t="shared" ref="G3397:G3460" si="1786">IF($C$11=$C$7,$C$24,F3397)</f>
        <v>0.777000777000777</v>
      </c>
      <c r="H3397" t="str">
        <f t="shared" si="1757"/>
        <v>9.12633707450228+0.256105989185544i</v>
      </c>
      <c r="I3397" t="str">
        <f t="shared" si="1758"/>
        <v>5745.18756525233i</v>
      </c>
      <c r="J3397" t="str">
        <f t="shared" ref="J3397:J3460" si="1787">IMSUM(COMPLEX(0,2*PI()*B3397*$C$113*$C$112),COMPLEX(0,2*PI()*B3397*$C$113*$C$111),COMPLEX(0,2*PI()*B3397*$C$28*10^-12*$C$111),COMPLEX(-1*2*PI()*B3397*2*PI()*B3397*$C$113*$C$112*$C$28*10^-12*$C$111,0),COMPLEX(1,0))</f>
        <v>-44677.5190644813+1256.86319327513i</v>
      </c>
      <c r="K3397" t="str">
        <f t="shared" si="1759"/>
        <v>0.00361468582726689-0.128490670920996i</v>
      </c>
      <c r="L3397" t="str">
        <f t="shared" si="1760"/>
        <v>0.000274997975481464-0.00828696989157358i</v>
      </c>
      <c r="M3397" t="str">
        <f t="shared" si="1761"/>
        <v>0.00388968380274835-0.13677764081257i</v>
      </c>
      <c r="N3397" t="str">
        <f t="shared" si="1762"/>
        <v>-14.9895380237574i</v>
      </c>
      <c r="O3397" t="str">
        <f t="shared" si="1763"/>
        <v>-0.752843166369178-0.658199944432715i</v>
      </c>
      <c r="P3397" t="str">
        <f t="shared" si="1764"/>
        <v>1.75284316636918+0.658199944432715i</v>
      </c>
      <c r="Q3397" t="str">
        <f t="shared" si="1765"/>
        <v>-1.75284316636918+14.3313380793247i</v>
      </c>
      <c r="R3397" t="str">
        <f t="shared" si="1766"/>
        <v>0.0305115398659947-0.126040227403791i</v>
      </c>
      <c r="S3397" t="str">
        <f t="shared" si="1767"/>
        <v>1.54894239794581i</v>
      </c>
      <c r="T3397" t="str">
        <f t="shared" si="1768"/>
        <v>0.195229052072463+0.047260617725053i</v>
      </c>
      <c r="U3397" t="str">
        <f t="shared" si="1769"/>
        <v>0.0000333333333333333-0.0000771536884241042i</v>
      </c>
      <c r="V3397" t="str">
        <f t="shared" si="1770"/>
        <v>6.66666666666667E-06-0.000771536884241042i</v>
      </c>
      <c r="W3397" t="str">
        <f t="shared" si="1771"/>
        <v>0.0000275544380909387-0.0000711765555332575i</v>
      </c>
      <c r="X3397" t="str">
        <f t="shared" si="1772"/>
        <v>0.0000276261084764258-0.0000711111262271019i</v>
      </c>
      <c r="Y3397" t="str">
        <f t="shared" si="1773"/>
        <v>0.009+9.19230010440373i</v>
      </c>
      <c r="Z3397" t="str">
        <f t="shared" si="1774"/>
        <v>-0.0000927965475663678-0.0000361556521813972i</v>
      </c>
      <c r="AA3397" t="str">
        <f t="shared" si="1775"/>
        <v>0.00128207290335956-1.30544924791376i</v>
      </c>
      <c r="AB3397" t="str">
        <f t="shared" si="1776"/>
        <v>0.92078464801541+0.222901513862812i</v>
      </c>
      <c r="AC3397" t="str">
        <f t="shared" si="1777"/>
        <v>1.03406950433091-0.1250757354439i</v>
      </c>
      <c r="AD3397" t="str">
        <f t="shared" si="1778"/>
        <v>0.851911275537942+0.318600385954562i</v>
      </c>
      <c r="AE3397" t="str">
        <f t="shared" si="1779"/>
        <v>-0.0000675352204633496-0.0000603664236376559i</v>
      </c>
      <c r="AF3397" t="str">
        <f t="shared" si="1780"/>
        <v>-15.0833433052624-0.243272195971352i</v>
      </c>
      <c r="AG3397" t="str">
        <f t="shared" si="1781"/>
        <v>1.00150957202466-0.0040244208433667i</v>
      </c>
      <c r="AH3397" t="str">
        <f t="shared" si="1782"/>
        <v>0.000998722806212695+0.000929572956772842i</v>
      </c>
      <c r="AI3397">
        <f t="shared" si="1783"/>
        <v>-57.301245652305752</v>
      </c>
      <c r="AJ3397">
        <f t="shared" si="1784"/>
        <v>42.946218853065915</v>
      </c>
      <c r="AK3397"/>
      <c r="AL3397"/>
      <c r="AM3397"/>
      <c r="AN3397"/>
    </row>
    <row r="3398" spans="1:40" x14ac:dyDescent="0.25">
      <c r="A3398"/>
      <c r="B3398">
        <f t="shared" si="1785"/>
        <v>1464000</v>
      </c>
      <c r="C3398" s="237" t="str">
        <f t="shared" ref="C3398:C3461" si="1788">IMPRODUCT(COMPLEX(-1,0),IMDIV(IMPRODUCT(G3398,COMPLEX($C$100+$C$101,0)),COMPLEX($C$100,2*PI()*B3398*$C$103*$C$102*(2*$C$100+$C$101))))</f>
        <v>-3.56582958836437E-08+0.00167282960373975i</v>
      </c>
      <c r="D3398" s="208" t="str">
        <f t="shared" ref="D3398:D3461" si="1789">IMPRODUCT(COMPLEX($C$106,0),IMSUB(C3398,G3398))</f>
        <v>-5.95700623038623+0.0128250269620048i</v>
      </c>
      <c r="E3398" t="str">
        <f t="shared" ref="E3398:E3461" si="1790">IMDIV(COMPLEX($C$20*10^3,0),COMPLEX(1,2*PI()*B3398*$C$20*1000*$C$29*10^-12))</f>
        <v>2870</v>
      </c>
      <c r="F3398" t="str">
        <f t="shared" ref="F3398:F3461" si="1791">IMDIV(COMPLEX($C$22*1000,0),IMSUM(COMPLEX($C$22*1000,0),E3398))</f>
        <v>0.777000777000777</v>
      </c>
      <c r="G3398" t="str">
        <f t="shared" si="1786"/>
        <v>0.777000777000777</v>
      </c>
      <c r="H3398" t="str">
        <f t="shared" ref="H3398:H3461" si="1792">IMPRODUCT(COMPLEX($C$108,0),IMPRODUCT(COMPLEX(-1,0),D3398),IMDIV(COMPLEX(0,2*PI()*B3398*$C$109*$C$110),COMPLEX(1,2*PI()*B3398*$C$109*$C$110)))</f>
        <v>9.12634763329331+0.255931372253746i</v>
      </c>
      <c r="I3398" t="str">
        <f t="shared" ref="I3398:I3461" si="1793">COMPLEX(0,2*PI()*B3398*$C$113*$C$112*$C$114)</f>
        <v>5749.11455606932i</v>
      </c>
      <c r="J3398" t="str">
        <f t="shared" si="1787"/>
        <v>-44738.6178868347+1257.72229320217i</v>
      </c>
      <c r="K3398" t="str">
        <f t="shared" ref="K3398:K3461" si="1794">IMDIV(I3398,J3398)</f>
        <v>0.00360975309615345-0.128403038816668i</v>
      </c>
      <c r="L3398" t="str">
        <f t="shared" ref="L3398:L3461" si="1795">IMDIV(COMPLEX($C$117,0),COMPLEX(1,2*PI()*B3398*$C$115*$C$116))</f>
        <v>0.000274622836033809-0.00828132183328127i</v>
      </c>
      <c r="M3398" t="str">
        <f t="shared" ref="M3398:M3461" si="1796">IMSUM(K3398,L3398)</f>
        <v>0.00388437593218726-0.136684360649949i</v>
      </c>
      <c r="N3398" t="str">
        <f t="shared" ref="N3398:N3461" si="1797">COMPLEX(0,-2*PI()*B3398*$C$43)</f>
        <v>-14.9997837777039i</v>
      </c>
      <c r="O3398" t="str">
        <f t="shared" ref="O3398:O3461" si="1798">IMEXP(N3398)</f>
        <v>-0.759547288371497-0.65045208641952i</v>
      </c>
      <c r="P3398" t="str">
        <f t="shared" ref="P3398:P3461" si="1799">IMSUB(COMPLEX(1,0),O3398)</f>
        <v>1.7595472883715+0.65045208641952i</v>
      </c>
      <c r="Q3398" t="str">
        <f t="shared" ref="Q3398:Q3461" si="1800">IMSUM(COMPLEX(0,2*PI()*B3398*$C$43),O3398,COMPLEX(-1,0))</f>
        <v>-1.7595472883715+14.3493316912844i</v>
      </c>
      <c r="R3398" t="str">
        <f t="shared" ref="R3398:R3461" si="1801">IMDIV(P3398,Q3398)</f>
        <v>0.0298448142268702-0.126281884710837i</v>
      </c>
      <c r="S3398" t="str">
        <f t="shared" ref="S3398:S3461" si="1802">IMDIV(COMPLEX(0,2*PI()*B3398*$C$123),COMPLEX($C$124,0))</f>
        <v>1.55000114189519i</v>
      </c>
      <c r="T3398" t="str">
        <f t="shared" ref="T3398:T3461" si="1803">IMPRODUCT(R3398,S3398)</f>
        <v>0.195737065502474+0.0462594961312986i</v>
      </c>
      <c r="U3398" t="str">
        <f t="shared" ref="U3398:U3461" si="1804">IMDIV(COMPLEX(1,2*PI()*B3398*$C$16*10^-3*$C$15*10^-6),COMPLEX(0,2*PI()*B3398*$C$15*10^-6))</f>
        <v>0.0000333333333333333-0.0000771009878172573i</v>
      </c>
      <c r="V3398" t="str">
        <f t="shared" ref="V3398:V3461" si="1805">IMSUM(COMPLEX($C$18*10^-3,0),IMDIV(COMPLEX(1,0),COMPLEX(0,2*PI()*B3398*($C$17*1*10^-6))))</f>
        <v>6.66666666666667E-06-0.000771009878172573i</v>
      </c>
      <c r="W3398" t="str">
        <f t="shared" ref="W3398:W3461" si="1806">IMDIV(IMPRODUCT(U3398,V3398),IMSUM(U3398,V3398))</f>
        <v>0.0000275543714116526-0.0000711293514531341i</v>
      </c>
      <c r="X3398" t="str">
        <f t="shared" ref="X3398:X3461" si="1807">IMDIV(IMPRODUCT(COMPLEX($C$19,0),W3398),IMSUM(COMPLEX($C$19,0),W3398))</f>
        <v>0.0000276259300560495-0.0000710639658298569i</v>
      </c>
      <c r="Y3398" t="str">
        <f t="shared" ref="Y3398:Y3461" si="1808">COMPLEX($C$13*10^-3,2*PI()*B3398*$C$12*0.000001)</f>
        <v>0.009+9.19858328971091i</v>
      </c>
      <c r="Z3398" t="str">
        <f t="shared" ref="Z3398:Z3461" si="1809">IMPRODUCT(COMPLEX($C$6,0),IMDIV(X3398,IMSUM(X3398,Y3398)))</f>
        <v>-0.0000926716620575951-0.000036130599994397i</v>
      </c>
      <c r="AA3398" t="str">
        <f t="shared" ref="AA3398:AA3461" si="1810">IMDIV(COMPLEX($C$6,0),IMSUM(X3398,Y3398))</f>
        <v>0.00128032198554604-1.30455753574432i</v>
      </c>
      <c r="AB3398" t="str">
        <f t="shared" ref="AB3398:AB3461" si="1811">IMPRODUCT(COMPLEX($C$119,0),T3398)</f>
        <v>0.923180659072033+0.218179791431954i</v>
      </c>
      <c r="AC3398" t="str">
        <f t="shared" ref="AC3398:AC3461" si="1812">IMSUM(COMPLEX(1,0),IMPRODUCT(AB3398,M3398))</f>
        <v>1.03340774603178-0.125336865818931i</v>
      </c>
      <c r="AD3398" t="str">
        <f t="shared" ref="AD3398:AD3461" si="1813">IMDIV(AB3398,AC3398)</f>
        <v>0.855150514587668+0.314843466176044i</v>
      </c>
      <c r="AE3398" t="str">
        <f t="shared" ref="AE3398:AE3461" si="1814">IMPRODUCT(AD3398,AA3398,X3398)</f>
        <v>-0.0000678727361589905-0.0000600741684760778i</v>
      </c>
      <c r="AF3398" t="str">
        <f t="shared" ref="AF3398:AF3461" si="1815">IMSUB(D3398,H3398)</f>
        <v>-15.0833538636795-0.243106345291741i</v>
      </c>
      <c r="AG3398" t="str">
        <f t="shared" ref="AG3398:AG3461" si="1816">IMSUM(COMPLEX(1,0),IMPRODUCT(AD3398,AA3398,COMPLEX($C$127,0)))</f>
        <v>1.00149081114947-0.00403698760810099i</v>
      </c>
      <c r="AH3398" t="str">
        <f t="shared" ref="AH3398:AH3461" si="1817">IMDIV(IMPRODUCT(AE3398,AF3398),AG3398)</f>
        <v>0.00100391204366748+0.000925293576523039i</v>
      </c>
      <c r="AI3398">
        <f t="shared" ref="AI3398:AI3461" si="1818">20*LOG10(IMABS(AH3398))</f>
        <v>-57.295523226141412</v>
      </c>
      <c r="AJ3398">
        <f t="shared" ref="AJ3398:AJ3461" si="1819">IMARGUMENT(AH3398)*180/PI()</f>
        <v>42.666389085812298</v>
      </c>
      <c r="AK3398"/>
      <c r="AL3398"/>
      <c r="AM3398"/>
      <c r="AN3398"/>
    </row>
    <row r="3399" spans="1:40" x14ac:dyDescent="0.25">
      <c r="A3399"/>
      <c r="B3399">
        <f t="shared" si="1785"/>
        <v>1465000</v>
      </c>
      <c r="C3399" s="237" t="str">
        <f t="shared" si="1788"/>
        <v>-3.56096322306735E-08+0.00167168774053004i</v>
      </c>
      <c r="D3399" s="208" t="str">
        <f t="shared" si="1789"/>
        <v>-5.95700623001314+0.012816272677397i</v>
      </c>
      <c r="E3399" t="str">
        <f t="shared" si="1790"/>
        <v>2870</v>
      </c>
      <c r="F3399" t="str">
        <f t="shared" si="1791"/>
        <v>0.777000777000777</v>
      </c>
      <c r="G3399" t="str">
        <f t="shared" si="1786"/>
        <v>0.777000777000777</v>
      </c>
      <c r="H3399" t="str">
        <f t="shared" si="1792"/>
        <v>9.12635817049584+0.255756993055356i</v>
      </c>
      <c r="I3399" t="str">
        <f t="shared" si="1793"/>
        <v>5753.04154688631i</v>
      </c>
      <c r="J3399" t="str">
        <f t="shared" si="1787"/>
        <v>-44799.7584576147+1258.58139312922i</v>
      </c>
      <c r="K3399" t="str">
        <f t="shared" si="1794"/>
        <v>0.00360483045272747-0.128315526071236i</v>
      </c>
      <c r="L3399" t="str">
        <f t="shared" si="1795"/>
        <v>0.000274248463403967-0.00827568146023711i</v>
      </c>
      <c r="M3399" t="str">
        <f t="shared" si="1796"/>
        <v>0.00387907891613144-0.136591207531473i</v>
      </c>
      <c r="N3399" t="str">
        <f t="shared" si="1797"/>
        <v>-15.0100295316504i</v>
      </c>
      <c r="O3399" t="str">
        <f t="shared" si="1798"/>
        <v>-0.766171677234749-0.642635947487605i</v>
      </c>
      <c r="P3399" t="str">
        <f t="shared" si="1799"/>
        <v>1.76617167723475+0.642635947487605i</v>
      </c>
      <c r="Q3399" t="str">
        <f t="shared" si="1800"/>
        <v>-1.76617167723475+14.3673935841628i</v>
      </c>
      <c r="R3399" t="str">
        <f t="shared" si="1801"/>
        <v>0.0291762980454253-0.126515781574523i</v>
      </c>
      <c r="S3399" t="str">
        <f t="shared" si="1802"/>
        <v>1.55105988584458i</v>
      </c>
      <c r="T3399" t="str">
        <f t="shared" si="1803"/>
        <v>0.196233553726517+0.0452541855157048i</v>
      </c>
      <c r="U3399" t="str">
        <f t="shared" si="1804"/>
        <v>0.0000333333333333333-0.0000770483591566313i</v>
      </c>
      <c r="V3399" t="str">
        <f t="shared" si="1805"/>
        <v>6.66666666666667E-06-0.000770483591566313i</v>
      </c>
      <c r="W3399" t="str">
        <f t="shared" si="1806"/>
        <v>0.0000275543046872095-0.0000710822127722385i</v>
      </c>
      <c r="X3399" t="str">
        <f t="shared" si="1807"/>
        <v>0.0000276257518194716-0.0000710168707711721i</v>
      </c>
      <c r="Y3399" t="str">
        <f t="shared" si="1808"/>
        <v>0.009+9.20486647501809i</v>
      </c>
      <c r="Z3399" t="str">
        <f t="shared" si="1809"/>
        <v>-0.0000925470321900199-0.0000361055824994513i</v>
      </c>
      <c r="AA3399" t="str">
        <f t="shared" si="1810"/>
        <v>0.00127857465211729-1.30366704095365i</v>
      </c>
      <c r="AB3399" t="str">
        <f t="shared" si="1811"/>
        <v>0.92552231227255+0.213438311762308i</v>
      </c>
      <c r="AC3399" t="str">
        <f t="shared" si="1812"/>
        <v>1.03274397082504-0.125590266175577i</v>
      </c>
      <c r="AD3399" t="str">
        <f t="shared" si="1813"/>
        <v>0.85835116611649+0.31105372896088i</v>
      </c>
      <c r="AE3399" t="str">
        <f t="shared" si="1814"/>
        <v>-0.0000682070769281647-0.0000597783683086872i</v>
      </c>
      <c r="AF3399" t="str">
        <f t="shared" si="1815"/>
        <v>-15.083364400509-0.242940720377959i</v>
      </c>
      <c r="AG3399" t="str">
        <f t="shared" si="1816"/>
        <v>1.00147192081685-0.00404935523828919i</v>
      </c>
      <c r="AH3399" t="str">
        <f t="shared" si="1817"/>
        <v>0.00100905505429294+0.000920959631588181i</v>
      </c>
      <c r="AI3399">
        <f t="shared" si="1818"/>
        <v>-57.290048738458445</v>
      </c>
      <c r="AJ3399">
        <f t="shared" si="1819"/>
        <v>42.386551041887436</v>
      </c>
      <c r="AK3399"/>
      <c r="AL3399"/>
      <c r="AM3399"/>
      <c r="AN3399"/>
    </row>
    <row r="3400" spans="1:40" x14ac:dyDescent="0.25">
      <c r="A3400"/>
      <c r="B3400">
        <f t="shared" si="1785"/>
        <v>1466000</v>
      </c>
      <c r="C3400" s="237" t="str">
        <f t="shared" si="1788"/>
        <v>-3.55610681282906E-08+0.00167054743511461i</v>
      </c>
      <c r="D3400" s="208" t="str">
        <f t="shared" si="1789"/>
        <v>-5.95700622964081+0.0128075303358787i</v>
      </c>
      <c r="E3400" t="str">
        <f t="shared" si="1790"/>
        <v>2870</v>
      </c>
      <c r="F3400" t="str">
        <f t="shared" si="1791"/>
        <v>0.777000777000777</v>
      </c>
      <c r="G3400" t="str">
        <f t="shared" si="1786"/>
        <v>0.777000777000777</v>
      </c>
      <c r="H3400" t="str">
        <f t="shared" si="1792"/>
        <v>9.12636868616868+0.255582851105653i</v>
      </c>
      <c r="I3400" t="str">
        <f t="shared" si="1793"/>
        <v>5756.9685377033i</v>
      </c>
      <c r="J3400" t="str">
        <f t="shared" si="1787"/>
        <v>-44860.9407768214+1259.44049305628i</v>
      </c>
      <c r="K3400" t="str">
        <f t="shared" si="1794"/>
        <v>0.00359991786950806-0.128228132441193i</v>
      </c>
      <c r="L3400" t="str">
        <f t="shared" si="1795"/>
        <v>0.000273874855504201-0.00827004875678329i</v>
      </c>
      <c r="M3400" t="str">
        <f t="shared" si="1796"/>
        <v>0.00387379272501226-0.136498181197976i</v>
      </c>
      <c r="N3400" t="str">
        <f t="shared" si="1797"/>
        <v>-15.020275285597i</v>
      </c>
      <c r="O3400" t="str">
        <f t="shared" si="1798"/>
        <v>-0.772715637566723-0.634752348132602i</v>
      </c>
      <c r="P3400" t="str">
        <f t="shared" si="1799"/>
        <v>1.77271563756672+0.634752348132602i</v>
      </c>
      <c r="Q3400" t="str">
        <f t="shared" si="1800"/>
        <v>-1.77271563756672+14.3855229374644i</v>
      </c>
      <c r="R3400" t="str">
        <f t="shared" si="1801"/>
        <v>0.0285060865177322-0.126741921779863i</v>
      </c>
      <c r="S3400" t="str">
        <f t="shared" si="1802"/>
        <v>1.55211862979396i</v>
      </c>
      <c r="T3400" t="str">
        <f t="shared" si="1803"/>
        <v>0.196718497970414+0.0442448279466906i</v>
      </c>
      <c r="U3400" t="str">
        <f t="shared" si="1804"/>
        <v>0.0000333333333333334-0.0000769958022949967i</v>
      </c>
      <c r="V3400" t="str">
        <f t="shared" si="1805"/>
        <v>6.66666666666667E-06-0.000769958022949966i</v>
      </c>
      <c r="W3400" t="str">
        <f t="shared" si="1806"/>
        <v>0.0000275542379176105-0.0000710351393567215i</v>
      </c>
      <c r="X3400" t="str">
        <f t="shared" si="1807"/>
        <v>0.0000276255737660693-0.0000709698409173233i</v>
      </c>
      <c r="Y3400" t="str">
        <f t="shared" si="1808"/>
        <v>0.009+9.21114966032527i</v>
      </c>
      <c r="Z3400" t="str">
        <f t="shared" si="1809"/>
        <v>-0.000092422657266348-0.0000360805996240696i</v>
      </c>
      <c r="AA3400" t="str">
        <f t="shared" si="1810"/>
        <v>0.00127683089329621-1.30277776105046i</v>
      </c>
      <c r="AB3400" t="str">
        <f t="shared" si="1811"/>
        <v>0.927809519069815+0.208677744909986i</v>
      </c>
      <c r="AC3400" t="str">
        <f t="shared" si="1812"/>
        <v>1.03207827440188-0.125835937521094i</v>
      </c>
      <c r="AD3400" t="str">
        <f t="shared" si="1813"/>
        <v>0.861512899279195+0.307231569680178i</v>
      </c>
      <c r="AE3400" t="str">
        <f t="shared" si="1814"/>
        <v>-0.0000685382121631141-0.0000594790600558174i</v>
      </c>
      <c r="AF3400" t="str">
        <f t="shared" si="1815"/>
        <v>-15.0833749158095-0.242775320769774i</v>
      </c>
      <c r="AG3400" t="str">
        <f t="shared" si="1816"/>
        <v>1.00145290315518-0.00406152257907171i</v>
      </c>
      <c r="AH3400" t="str">
        <f t="shared" si="1817"/>
        <v>0.00101415136203457+0.000916571657706799i</v>
      </c>
      <c r="AI3400">
        <f t="shared" si="1818"/>
        <v>-57.284821241351729</v>
      </c>
      <c r="AJ3400">
        <f t="shared" si="1819"/>
        <v>42.106704541199527</v>
      </c>
      <c r="AK3400"/>
      <c r="AL3400"/>
      <c r="AM3400"/>
      <c r="AN3400"/>
    </row>
    <row r="3401" spans="1:40" x14ac:dyDescent="0.25">
      <c r="A3401"/>
      <c r="B3401">
        <f t="shared" si="1785"/>
        <v>1467000</v>
      </c>
      <c r="C3401" s="237" t="str">
        <f t="shared" si="1788"/>
        <v>-3.55126033051476E-08+0.0016694086843078i</v>
      </c>
      <c r="D3401" s="208" t="str">
        <f t="shared" si="1789"/>
        <v>-5.95700622926925+0.0127987999130265i</v>
      </c>
      <c r="E3401" t="str">
        <f t="shared" si="1790"/>
        <v>2870</v>
      </c>
      <c r="F3401" t="str">
        <f t="shared" si="1791"/>
        <v>0.777000777000777</v>
      </c>
      <c r="G3401" t="str">
        <f t="shared" si="1786"/>
        <v>0.777000777000777</v>
      </c>
      <c r="H3401" t="str">
        <f t="shared" si="1792"/>
        <v>9.12637918037044+0.255408945921232i</v>
      </c>
      <c r="I3401" t="str">
        <f t="shared" si="1793"/>
        <v>5760.89552852028i</v>
      </c>
      <c r="J3401" t="str">
        <f t="shared" si="1787"/>
        <v>-44922.1648444546+1260.29959298333i</v>
      </c>
      <c r="K3401" t="str">
        <f t="shared" si="1794"/>
        <v>0.00359501531910776-0.128140857683697i</v>
      </c>
      <c r="L3401" t="str">
        <f t="shared" si="1795"/>
        <v>0.00027350201025387-0.00826442370730438i</v>
      </c>
      <c r="M3401" t="str">
        <f t="shared" si="1796"/>
        <v>0.00386851732936163-0.136405281391001i</v>
      </c>
      <c r="N3401" t="str">
        <f t="shared" si="1797"/>
        <v>-15.0305210395435i</v>
      </c>
      <c r="O3401" t="str">
        <f t="shared" si="1798"/>
        <v>-0.779178482417963-0.626802115932007i</v>
      </c>
      <c r="P3401" t="str">
        <f t="shared" si="1799"/>
        <v>1.77917848241796+0.626802115932007i</v>
      </c>
      <c r="Q3401" t="str">
        <f t="shared" si="1800"/>
        <v>-1.77917848241796+14.4037189236115i</v>
      </c>
      <c r="R3401" t="str">
        <f t="shared" si="1801"/>
        <v>0.0278342743155146-0.126960310323476i</v>
      </c>
      <c r="S3401" t="str">
        <f t="shared" si="1802"/>
        <v>1.55317737374334i</v>
      </c>
      <c r="T3401" t="str">
        <f t="shared" si="1803"/>
        <v>0.197191881357856+0.0432315650814227i</v>
      </c>
      <c r="U3401" t="str">
        <f t="shared" si="1804"/>
        <v>0.0000333333333333332-0.0000769433170855245i</v>
      </c>
      <c r="V3401" t="str">
        <f t="shared" si="1805"/>
        <v>6.66666666666667E-06-0.000769433170855245i</v>
      </c>
      <c r="W3401" t="str">
        <f t="shared" si="1806"/>
        <v>0.000027554171102856-0.0000709881310730979i</v>
      </c>
      <c r="X3401" t="str">
        <f t="shared" si="1807"/>
        <v>0.0000276253958952204-0.0000709228761349497i</v>
      </c>
      <c r="Y3401" t="str">
        <f t="shared" si="1808"/>
        <v>0.009+9.21743284563245i</v>
      </c>
      <c r="Z3401" t="str">
        <f t="shared" si="1809"/>
        <v>-0.0000922985365916594-0.0000360556512959624i</v>
      </c>
      <c r="AA3401" t="str">
        <f t="shared" si="1810"/>
        <v>0.00127509069933904-1.30188969355024i</v>
      </c>
      <c r="AB3401" t="str">
        <f t="shared" si="1811"/>
        <v>0.930042199867857+0.203898758991454i</v>
      </c>
      <c r="AC3401" t="str">
        <f t="shared" si="1812"/>
        <v>1.03141075196273-0.126073882095887i</v>
      </c>
      <c r="AD3401" t="str">
        <f t="shared" si="1813"/>
        <v>0.864635387260406+0.303377387006492i</v>
      </c>
      <c r="AE3401" t="str">
        <f t="shared" si="1814"/>
        <v>-0.0000688661116525121-0.0000591762808769116i</v>
      </c>
      <c r="AF3401" t="str">
        <f t="shared" si="1815"/>
        <v>-15.0833854096397-0.242610146008205i</v>
      </c>
      <c r="AG3401" t="str">
        <f t="shared" si="1816"/>
        <v>1.00143376030262-0.00407348849772026i</v>
      </c>
      <c r="AH3401" t="str">
        <f t="shared" si="1817"/>
        <v>0.00101920049650668+0.0009121301944144i</v>
      </c>
      <c r="AI3401">
        <f t="shared" si="1818"/>
        <v>-57.279839806086187</v>
      </c>
      <c r="AJ3401">
        <f t="shared" si="1819"/>
        <v>41.826849404712441</v>
      </c>
      <c r="AK3401"/>
      <c r="AL3401"/>
      <c r="AM3401"/>
      <c r="AN3401"/>
    </row>
    <row r="3402" spans="1:40" x14ac:dyDescent="0.25">
      <c r="A3402"/>
      <c r="B3402">
        <f t="shared" si="1785"/>
        <v>1468000</v>
      </c>
      <c r="C3402" s="237" t="str">
        <f t="shared" si="1788"/>
        <v>-3.5464237490821E-08+0.00166827148493259i</v>
      </c>
      <c r="D3402" s="208" t="str">
        <f t="shared" si="1789"/>
        <v>-5.95700622889844+0.0127900813844832i</v>
      </c>
      <c r="E3402" t="str">
        <f t="shared" si="1790"/>
        <v>2870</v>
      </c>
      <c r="F3402" t="str">
        <f t="shared" si="1791"/>
        <v>0.777000777000777</v>
      </c>
      <c r="G3402" t="str">
        <f t="shared" si="1786"/>
        <v>0.777000777000777</v>
      </c>
      <c r="H3402" t="str">
        <f t="shared" si="1792"/>
        <v>9.12638965315948+0.25523527702i</v>
      </c>
      <c r="I3402" t="str">
        <f t="shared" si="1793"/>
        <v>5764.82251933727i</v>
      </c>
      <c r="J3402" t="str">
        <f t="shared" si="1787"/>
        <v>-44983.4306605145+1261.15869291037i</v>
      </c>
      <c r="K3402" t="str">
        <f t="shared" si="1794"/>
        <v>0.00359012277423227-0.128053701556564i</v>
      </c>
      <c r="L3402" t="str">
        <f t="shared" si="1795"/>
        <v>0.000273129925579405-0.00825880629622734i</v>
      </c>
      <c r="M3402" t="str">
        <f t="shared" si="1796"/>
        <v>0.00386325269981167-0.136312507852791i</v>
      </c>
      <c r="N3402" t="str">
        <f t="shared" si="1797"/>
        <v>-15.04076679349i</v>
      </c>
      <c r="O3402" t="str">
        <f t="shared" si="1798"/>
        <v>-0.785559533354267-0.618786085457831i</v>
      </c>
      <c r="P3402" t="str">
        <f t="shared" si="1799"/>
        <v>1.78555953335427+0.618786085457831i</v>
      </c>
      <c r="Q3402" t="str">
        <f t="shared" si="1800"/>
        <v>-1.78555953335427+14.4219807080322i</v>
      </c>
      <c r="R3402" t="str">
        <f t="shared" si="1801"/>
        <v>0.0271609555708595-0.12717095339667i</v>
      </c>
      <c r="S3402" t="str">
        <f t="shared" si="1802"/>
        <v>1.55423611769272i</v>
      </c>
      <c r="T3402" t="str">
        <f t="shared" si="1803"/>
        <v>0.197653688890522+0.0422145381392771i</v>
      </c>
      <c r="U3402" t="str">
        <f t="shared" si="1804"/>
        <v>0.0000333333333333333-0.0000768909033817879i</v>
      </c>
      <c r="V3402" t="str">
        <f t="shared" si="1805"/>
        <v>6.66666666666667E-06-0.000768909033817879i</v>
      </c>
      <c r="W3402" t="str">
        <f t="shared" si="1806"/>
        <v>0.0000275541042429474-0.0000709411877882482i</v>
      </c>
      <c r="X3402" t="str">
        <f t="shared" si="1807"/>
        <v>0.0000276252182063065-0.0000708759762910564i</v>
      </c>
      <c r="Y3402" t="str">
        <f t="shared" si="1808"/>
        <v>0.009+9.22371603093963i</v>
      </c>
      <c r="Z3402" t="str">
        <f t="shared" si="1809"/>
        <v>-0.0000921746694734035-0.0000360307374430447i</v>
      </c>
      <c r="AA3402" t="str">
        <f t="shared" si="1810"/>
        <v>0.00127335406053518-1.30100283597526i</v>
      </c>
      <c r="AB3402" t="str">
        <f t="shared" si="1811"/>
        <v>0.932220283928107+0.199102020058366i</v>
      </c>
      <c r="AC3402" t="str">
        <f t="shared" si="1812"/>
        <v>1.03074149820142-0.126304103356953i</v>
      </c>
      <c r="AD3402" t="str">
        <f t="shared" si="1813"/>
        <v>0.867718307306967+0.299491582872956i</v>
      </c>
      <c r="AE3402" t="str">
        <f t="shared" si="1814"/>
        <v>-0.0000691907455831435-0.0000588700681664817i</v>
      </c>
      <c r="AF3402" t="str">
        <f t="shared" si="1815"/>
        <v>-15.0833958820579-0.242445195635517i</v>
      </c>
      <c r="AG3402" t="str">
        <f t="shared" si="1816"/>
        <v>1.0014144944069-0.00408525188371534i</v>
      </c>
      <c r="AH3402" t="str">
        <f t="shared" si="1817"/>
        <v>0.00102420199302059+0.000907635784987775i</v>
      </c>
      <c r="AI3402">
        <f t="shared" si="1818"/>
        <v>-57.275103522855304</v>
      </c>
      <c r="AJ3402">
        <f t="shared" si="1819"/>
        <v>41.546985454444233</v>
      </c>
      <c r="AK3402"/>
      <c r="AL3402"/>
      <c r="AM3402"/>
      <c r="AN3402"/>
    </row>
    <row r="3403" spans="1:40" x14ac:dyDescent="0.25">
      <c r="A3403"/>
      <c r="B3403">
        <f t="shared" si="1785"/>
        <v>1469000</v>
      </c>
      <c r="C3403" s="237" t="str">
        <f t="shared" si="1788"/>
        <v>-3.54159704158073E-08+0.00166713583382066i</v>
      </c>
      <c r="D3403" s="208" t="str">
        <f t="shared" si="1789"/>
        <v>-5.9570062285284+0.0127813747259584i</v>
      </c>
      <c r="E3403" t="str">
        <f t="shared" si="1790"/>
        <v>2870</v>
      </c>
      <c r="F3403" t="str">
        <f t="shared" si="1791"/>
        <v>0.777000777000777</v>
      </c>
      <c r="G3403" t="str">
        <f t="shared" si="1786"/>
        <v>0.777000777000777</v>
      </c>
      <c r="H3403" t="str">
        <f t="shared" si="1792"/>
        <v>9.12640010459403+0.255061843921168i</v>
      </c>
      <c r="I3403" t="str">
        <f t="shared" si="1793"/>
        <v>5768.74951015426i</v>
      </c>
      <c r="J3403" t="str">
        <f t="shared" si="1787"/>
        <v>-45044.738225001+1262.01779283743i</v>
      </c>
      <c r="K3403" t="str">
        <f t="shared" si="1794"/>
        <v>0.00358524020768013-0.127966663818268i</v>
      </c>
      <c r="L3403" t="str">
        <f t="shared" si="1795"/>
        <v>0.000272758599414278-0.00825319650802131i</v>
      </c>
      <c r="M3403" t="str">
        <f t="shared" si="1796"/>
        <v>0.00385799880709441-0.136219860326289i</v>
      </c>
      <c r="N3403" t="str">
        <f t="shared" si="1797"/>
        <v>-15.0510125474365i</v>
      </c>
      <c r="O3403" t="str">
        <f t="shared" si="1798"/>
        <v>-0.791858120527647-0.610705098189316i</v>
      </c>
      <c r="P3403" t="str">
        <f t="shared" si="1799"/>
        <v>1.79185812052765+0.610705098189316i</v>
      </c>
      <c r="Q3403" t="str">
        <f t="shared" si="1800"/>
        <v>-1.79185812052765+14.4403074492472i</v>
      </c>
      <c r="R3403" t="str">
        <f t="shared" si="1801"/>
        <v>0.0264862238614579-0.127373858368355i</v>
      </c>
      <c r="S3403" t="str">
        <f t="shared" si="1802"/>
        <v>1.5552948616421i</v>
      </c>
      <c r="T3403" t="str">
        <f t="shared" si="1803"/>
        <v>0.198103907427831+0.0411938878760279i</v>
      </c>
      <c r="U3403" t="str">
        <f t="shared" si="1804"/>
        <v>0.0000333333333333333-0.0000768385610377569i</v>
      </c>
      <c r="V3403" t="str">
        <f t="shared" si="1805"/>
        <v>6.66666666666667E-06-0.000768385610377569i</v>
      </c>
      <c r="W3403" t="str">
        <f t="shared" si="1806"/>
        <v>0.000027554037337885-0.0000708943093694132i</v>
      </c>
      <c r="X3403" t="str">
        <f t="shared" si="1807"/>
        <v>0.0000276250406987098-0.0000708291412530076i</v>
      </c>
      <c r="Y3403" t="str">
        <f t="shared" si="1808"/>
        <v>0.009+9.22999921624681i</v>
      </c>
      <c r="Z3403" t="str">
        <f t="shared" si="1809"/>
        <v>-0.0000920510552213823-0.0000360058579934306i</v>
      </c>
      <c r="AA3403" t="str">
        <f t="shared" si="1810"/>
        <v>0.00127162096720708-1.30011718585455i</v>
      </c>
      <c r="AB3403" t="str">
        <f t="shared" si="1811"/>
        <v>0.934343709273901+0.194288191975833i</v>
      </c>
      <c r="AC3403" t="str">
        <f t="shared" si="1812"/>
        <v>1.03007060728979-0.126526605961162i</v>
      </c>
      <c r="AD3403" t="str">
        <f t="shared" si="1813"/>
        <v>0.870761340759733+0.295574562432591i</v>
      </c>
      <c r="AE3403" t="str">
        <f t="shared" si="1814"/>
        <v>-0.0000695120845415008-0.0000585604595500825i</v>
      </c>
      <c r="AF3403" t="str">
        <f t="shared" si="1815"/>
        <v>-15.0834063331224-0.24228046919521i</v>
      </c>
      <c r="AG3403" t="str">
        <f t="shared" si="1816"/>
        <v>1.00139510762505-0.00409681164882043i</v>
      </c>
      <c r="AH3403" t="str">
        <f t="shared" si="1817"/>
        <v>0.00102915539261174+0.000903088976389562i</v>
      </c>
      <c r="AI3403">
        <f t="shared" si="1818"/>
        <v>-57.270611500546586</v>
      </c>
      <c r="AJ3403">
        <f t="shared" si="1819"/>
        <v>41.267112513495917</v>
      </c>
      <c r="AK3403"/>
      <c r="AL3403"/>
      <c r="AM3403"/>
      <c r="AN3403"/>
    </row>
    <row r="3404" spans="1:40" x14ac:dyDescent="0.25">
      <c r="A3404"/>
      <c r="B3404">
        <f t="shared" si="1785"/>
        <v>1470000</v>
      </c>
      <c r="C3404" s="237" t="str">
        <f t="shared" si="1788"/>
        <v>-3.53678018115197E-08+0.00166600172781228i</v>
      </c>
      <c r="D3404" s="208" t="str">
        <f t="shared" si="1789"/>
        <v>-5.95700622815911+0.0127726799132275i</v>
      </c>
      <c r="E3404" t="str">
        <f t="shared" si="1790"/>
        <v>2870</v>
      </c>
      <c r="F3404" t="str">
        <f t="shared" si="1791"/>
        <v>0.777000777000777</v>
      </c>
      <c r="G3404" t="str">
        <f t="shared" si="1786"/>
        <v>0.777000777000777</v>
      </c>
      <c r="H3404" t="str">
        <f t="shared" si="1792"/>
        <v>9.12641053473208+0.25488864614525i</v>
      </c>
      <c r="I3404" t="str">
        <f t="shared" si="1793"/>
        <v>5772.67650097125i</v>
      </c>
      <c r="J3404" t="str">
        <f t="shared" si="1787"/>
        <v>-45106.0875379141+1262.87689276448i</v>
      </c>
      <c r="K3404" t="str">
        <f t="shared" si="1794"/>
        <v>0.00358036759234203-0.127879744227934i</v>
      </c>
      <c r="L3404" t="str">
        <f t="shared" si="1795"/>
        <v>0.000272388029698966-0.00824759432719738i</v>
      </c>
      <c r="M3404" t="str">
        <f t="shared" si="1796"/>
        <v>0.003852755622041-0.136127338555131i</v>
      </c>
      <c r="N3404" t="str">
        <f t="shared" si="1797"/>
        <v>-15.061258301383i</v>
      </c>
      <c r="O3404" t="str">
        <f t="shared" si="1798"/>
        <v>-0.798073582746716-0.602560002424506i</v>
      </c>
      <c r="P3404" t="str">
        <f t="shared" si="1799"/>
        <v>1.79807358274672+0.602560002424506i</v>
      </c>
      <c r="Q3404" t="str">
        <f t="shared" si="1800"/>
        <v>-1.79807358274672+14.4586982989585i</v>
      </c>
      <c r="R3404" t="str">
        <f t="shared" si="1801"/>
        <v>0.0258101721962685-0.127569033767849i</v>
      </c>
      <c r="S3404" t="str">
        <f t="shared" si="1802"/>
        <v>1.55635360559149i</v>
      </c>
      <c r="T3404" t="str">
        <f t="shared" si="1803"/>
        <v>0.198542525666414+0.0401697545585997i</v>
      </c>
      <c r="U3404" t="str">
        <f t="shared" si="1804"/>
        <v>0.0000333333333333334-0.0000767862899077993i</v>
      </c>
      <c r="V3404" t="str">
        <f t="shared" si="1805"/>
        <v>6.66666666666667E-06-0.000767862899077993i</v>
      </c>
      <c r="W3404" t="str">
        <f t="shared" si="1806"/>
        <v>0.0000275539703876699-0.0000708474956841961i</v>
      </c>
      <c r="X3404" t="str">
        <f t="shared" si="1807"/>
        <v>0.0000276248633718154-0.0000707823708885304i</v>
      </c>
      <c r="Y3404" t="str">
        <f t="shared" si="1808"/>
        <v>0.009+9.23628240155399i</v>
      </c>
      <c r="Z3404" t="str">
        <f t="shared" si="1809"/>
        <v>-0.0000919276931477472-0.0000359810128754359i</v>
      </c>
      <c r="AA3404" t="str">
        <f t="shared" si="1810"/>
        <v>0.00126989140971011-1.29923274072385i</v>
      </c>
      <c r="AB3404" t="str">
        <f t="shared" si="1811"/>
        <v>0.936412422593663+0.189457936303337i</v>
      </c>
      <c r="AC3404" t="str">
        <f t="shared" si="1812"/>
        <v>1.02939817286282-0.126741395748405i</v>
      </c>
      <c r="AD3404" t="str">
        <f t="shared" si="1813"/>
        <v>0.8737641730851+0.291626734017041i</v>
      </c>
      <c r="AE3404" t="str">
        <f t="shared" si="1814"/>
        <v>-0.0000698300995153736-0.0000582474928802678i</v>
      </c>
      <c r="AF3404" t="str">
        <f t="shared" si="1815"/>
        <v>-15.0834167628912-0.242115966232022i</v>
      </c>
      <c r="AG3404" t="str">
        <f t="shared" si="1816"/>
        <v>1.00137560212321-0.00410816672715464i</v>
      </c>
      <c r="AH3404" t="str">
        <f t="shared" si="1817"/>
        <v>0.00103406024206668+0.000898490319212399i</v>
      </c>
      <c r="AI3404">
        <f t="shared" si="1818"/>
        <v>-57.266362866511955</v>
      </c>
      <c r="AJ3404">
        <f t="shared" si="1819"/>
        <v>40.987230406062523</v>
      </c>
      <c r="AK3404"/>
      <c r="AL3404"/>
      <c r="AM3404"/>
      <c r="AN3404"/>
    </row>
    <row r="3405" spans="1:40" x14ac:dyDescent="0.25">
      <c r="A3405"/>
      <c r="B3405">
        <f t="shared" si="1785"/>
        <v>1471000</v>
      </c>
      <c r="C3405" s="237" t="str">
        <f t="shared" si="1788"/>
        <v>-3.53197314102836E-08+0.00166486916375632i</v>
      </c>
      <c r="D3405" s="208" t="str">
        <f t="shared" si="1789"/>
        <v>-5.95700622779056+0.0127639969221318i</v>
      </c>
      <c r="E3405" t="str">
        <f t="shared" si="1790"/>
        <v>2870</v>
      </c>
      <c r="F3405" t="str">
        <f t="shared" si="1791"/>
        <v>0.777000777000777</v>
      </c>
      <c r="G3405" t="str">
        <f t="shared" si="1786"/>
        <v>0.777000777000777</v>
      </c>
      <c r="H3405" t="str">
        <f t="shared" si="1792"/>
        <v>9.12642094363141+0.254715683214062i</v>
      </c>
      <c r="I3405" t="str">
        <f t="shared" si="1793"/>
        <v>5776.60349178823i</v>
      </c>
      <c r="J3405" t="str">
        <f t="shared" si="1787"/>
        <v>-45167.4785992538+1263.73599269153i</v>
      </c>
      <c r="K3405" t="str">
        <f t="shared" si="1794"/>
        <v>0.00357550490120078-0.127792942545345i</v>
      </c>
      <c r="L3405" t="str">
        <f t="shared" si="1795"/>
        <v>0.000272018214380937-0.00824199973830862i</v>
      </c>
      <c r="M3405" t="str">
        <f t="shared" si="1796"/>
        <v>0.00384752311558172-0.136034942283654i</v>
      </c>
      <c r="N3405" t="str">
        <f t="shared" si="1797"/>
        <v>-15.0715040553296i</v>
      </c>
      <c r="O3405" t="str">
        <f t="shared" si="1798"/>
        <v>-0.804205267546147-0.594351653191131i</v>
      </c>
      <c r="P3405" t="str">
        <f t="shared" si="1799"/>
        <v>1.80420526754615+0.594351653191131i</v>
      </c>
      <c r="Q3405" t="str">
        <f t="shared" si="1800"/>
        <v>-1.80420526754615+14.4771524021385i</v>
      </c>
      <c r="R3405" t="str">
        <f t="shared" si="1801"/>
        <v>0.0251328930016431-0.127756489267543i</v>
      </c>
      <c r="S3405" t="str">
        <f t="shared" si="1802"/>
        <v>1.55741234954087i</v>
      </c>
      <c r="T3405" t="str">
        <f t="shared" si="1803"/>
        <v>0.198969534119257+0.0391422779404483i</v>
      </c>
      <c r="U3405" t="str">
        <f t="shared" si="1804"/>
        <v>0.0000333333333333335-0.0000767340898466793i</v>
      </c>
      <c r="V3405" t="str">
        <f t="shared" si="1805"/>
        <v>6.66666666666667E-06-0.000767340898466793i</v>
      </c>
      <c r="W3405" t="str">
        <f t="shared" si="1806"/>
        <v>0.000027553903392303-0.0000708007466005596i</v>
      </c>
      <c r="X3405" t="str">
        <f t="shared" si="1807"/>
        <v>0.0000276246862250105-0.0000707356650657105i</v>
      </c>
      <c r="Y3405" t="str">
        <f t="shared" si="1808"/>
        <v>0.009+9.24256558686117i</v>
      </c>
      <c r="Z3405" t="str">
        <f t="shared" si="1809"/>
        <v>-0.0000918045825669853-0.0000359562020175763i</v>
      </c>
      <c r="AA3405" t="str">
        <f t="shared" si="1810"/>
        <v>0.00126816537843239-1.2983494981256i</v>
      </c>
      <c r="AB3405" t="str">
        <f t="shared" si="1811"/>
        <v>0.938426379142531+0.184611912178621i</v>
      </c>
      <c r="AC3405" t="str">
        <f t="shared" si="1812"/>
        <v>1.02872428800412-0.126948479724594i</v>
      </c>
      <c r="AD3405" t="str">
        <f t="shared" si="1813"/>
        <v>0.876726493906066+0.287648509095067i</v>
      </c>
      <c r="AE3405" t="str">
        <f t="shared" si="1814"/>
        <v>-0.000070144761895386-0.0000579312062325361i</v>
      </c>
      <c r="AF3405" t="str">
        <f t="shared" si="1815"/>
        <v>-15.083427171422-0.24195168629193i</v>
      </c>
      <c r="AG3405" t="str">
        <f t="shared" si="1816"/>
        <v>1.00135598007641-0.004119316075263i</v>
      </c>
      <c r="AH3405" t="str">
        <f t="shared" si="1817"/>
        <v>0.00103891609394938+0.000893840367622888i</v>
      </c>
      <c r="AI3405">
        <f t="shared" si="1818"/>
        <v>-57.262356766344851</v>
      </c>
      <c r="AJ3405">
        <f t="shared" si="1819"/>
        <v>40.707338957448975</v>
      </c>
      <c r="AK3405"/>
      <c r="AL3405"/>
      <c r="AM3405"/>
      <c r="AN3405"/>
    </row>
    <row r="3406" spans="1:40" x14ac:dyDescent="0.25">
      <c r="A3406"/>
      <c r="B3406">
        <f t="shared" si="1785"/>
        <v>1472000</v>
      </c>
      <c r="C3406" s="237" t="str">
        <f t="shared" si="1788"/>
        <v>-3.52717589453339E-08+0.00166373813851022i</v>
      </c>
      <c r="D3406" s="208" t="str">
        <f t="shared" si="1789"/>
        <v>-5.95700622742278+0.0127553257285784i</v>
      </c>
      <c r="E3406" t="str">
        <f t="shared" si="1790"/>
        <v>2870</v>
      </c>
      <c r="F3406" t="str">
        <f t="shared" si="1791"/>
        <v>0.777000777000777</v>
      </c>
      <c r="G3406" t="str">
        <f t="shared" si="1786"/>
        <v>0.777000777000777</v>
      </c>
      <c r="H3406" t="str">
        <f t="shared" si="1792"/>
        <v>9.12643133134967+0.254542954650707i</v>
      </c>
      <c r="I3406" t="str">
        <f t="shared" si="1793"/>
        <v>5780.53048260522i</v>
      </c>
      <c r="J3406" t="str">
        <f t="shared" si="1787"/>
        <v>-45228.9114090202+1264.59509261857i</v>
      </c>
      <c r="K3406" t="str">
        <f t="shared" si="1794"/>
        <v>0.00357065210733071-0.12770625853093i</v>
      </c>
      <c r="L3406" t="str">
        <f t="shared" si="1795"/>
        <v>0.000271649151414605-0.00823641272594975i</v>
      </c>
      <c r="M3406" t="str">
        <f t="shared" si="1796"/>
        <v>0.00384230125874531-0.13594267125688i</v>
      </c>
      <c r="N3406" t="str">
        <f t="shared" si="1797"/>
        <v>-15.0817498092761i</v>
      </c>
      <c r="O3406" t="str">
        <f t="shared" si="1798"/>
        <v>-0.810252531254935-0.586080912157162i</v>
      </c>
      <c r="P3406" t="str">
        <f t="shared" si="1799"/>
        <v>1.81025253125493+0.586080912157162i</v>
      </c>
      <c r="Q3406" t="str">
        <f t="shared" si="1800"/>
        <v>-1.81025253125493+14.4956688971189i</v>
      </c>
      <c r="R3406" t="str">
        <f t="shared" si="1801"/>
        <v>0.0244544781079391-0.127936235665464i</v>
      </c>
      <c r="S3406" t="str">
        <f t="shared" si="1802"/>
        <v>1.55847109349025i</v>
      </c>
      <c r="T3406" t="str">
        <f t="shared" si="1803"/>
        <v>0.199384925094582+0.0381115972376132i</v>
      </c>
      <c r="U3406" t="str">
        <f t="shared" si="1804"/>
        <v>0.0000333333333333332-0.0000766819607095547i</v>
      </c>
      <c r="V3406" t="str">
        <f t="shared" si="1805"/>
        <v>6.66666666666667E-06-0.000766819607095547i</v>
      </c>
      <c r="W3406" t="str">
        <f t="shared" si="1806"/>
        <v>0.0000275538363517846-0.0000707540619868248i</v>
      </c>
      <c r="X3406" t="str">
        <f t="shared" si="1807"/>
        <v>0.0000276245092576838-0.0000706890236529919i</v>
      </c>
      <c r="Y3406" t="str">
        <f t="shared" si="1808"/>
        <v>0.009+9.24884877216835i</v>
      </c>
      <c r="Z3406" t="str">
        <f t="shared" si="1809"/>
        <v>-0.0000916817227959114-0.0000359314253485662i</v>
      </c>
      <c r="AA3406" t="str">
        <f t="shared" si="1810"/>
        <v>0.00126644286379469-1.29746745560893i</v>
      </c>
      <c r="AB3406" t="str">
        <f t="shared" si="1811"/>
        <v>0.940385542642754+0.17975077620474i</v>
      </c>
      <c r="AC3406" t="str">
        <f t="shared" si="1812"/>
        <v>1.02804904523197-0.127147866044535i</v>
      </c>
      <c r="AD3406" t="str">
        <f t="shared" si="1813"/>
        <v>0.879647997032877+0.283640302230935i</v>
      </c>
      <c r="AE3406" t="str">
        <f t="shared" si="1814"/>
        <v>-0.0000704560434764915-0.0000576116379012879i</v>
      </c>
      <c r="AF3406" t="str">
        <f t="shared" si="1815"/>
        <v>-15.0834375587724-0.241787628922129i</v>
      </c>
      <c r="AG3406" t="str">
        <f t="shared" si="1816"/>
        <v>1.00133624366832-0.00413025867218444i</v>
      </c>
      <c r="AH3406" t="str">
        <f t="shared" si="1817"/>
        <v>0.00104372250662714+0.000889139679305724i</v>
      </c>
      <c r="AI3406">
        <f t="shared" si="1818"/>
        <v>-57.258592363661037</v>
      </c>
      <c r="AJ3406">
        <f t="shared" si="1819"/>
        <v>40.427437994093843</v>
      </c>
      <c r="AK3406"/>
      <c r="AL3406"/>
      <c r="AM3406"/>
      <c r="AN3406"/>
    </row>
    <row r="3407" spans="1:40" x14ac:dyDescent="0.25">
      <c r="A3407"/>
      <c r="B3407">
        <f t="shared" si="1785"/>
        <v>1473000</v>
      </c>
      <c r="C3407" s="237" t="str">
        <f t="shared" si="1788"/>
        <v>-3.52238841508101E-08+0.00166260864893995i</v>
      </c>
      <c r="D3407" s="208" t="str">
        <f t="shared" si="1789"/>
        <v>-5.95700622705574+0.0127466663085396i</v>
      </c>
      <c r="E3407" t="str">
        <f t="shared" si="1790"/>
        <v>2870</v>
      </c>
      <c r="F3407" t="str">
        <f t="shared" si="1791"/>
        <v>0.777000777000777</v>
      </c>
      <c r="G3407" t="str">
        <f t="shared" si="1786"/>
        <v>0.777000777000777</v>
      </c>
      <c r="H3407" t="str">
        <f t="shared" si="1792"/>
        <v>9.12644169794425+0.254370459979583i</v>
      </c>
      <c r="I3407" t="str">
        <f t="shared" si="1793"/>
        <v>5784.45747342221i</v>
      </c>
      <c r="J3407" t="str">
        <f t="shared" si="1787"/>
        <v>-45290.3859672131+1265.45419254563i</v>
      </c>
      <c r="K3407" t="str">
        <f t="shared" si="1794"/>
        <v>0.00356580918389754-0.127619691945767i</v>
      </c>
      <c r="L3407" t="str">
        <f t="shared" si="1795"/>
        <v>0.000271280838761316-0.00823083327475717i</v>
      </c>
      <c r="M3407" t="str">
        <f t="shared" si="1796"/>
        <v>0.00383709002265886-0.135850525220524i</v>
      </c>
      <c r="N3407" t="str">
        <f t="shared" si="1797"/>
        <v>-15.0919955632226i</v>
      </c>
      <c r="O3407" t="str">
        <f t="shared" si="1798"/>
        <v>-0.816214739064318-0.577748647539886i</v>
      </c>
      <c r="P3407" t="str">
        <f t="shared" si="1799"/>
        <v>1.81621473906432+0.577748647539886i</v>
      </c>
      <c r="Q3407" t="str">
        <f t="shared" si="1800"/>
        <v>-1.81621473906432+14.5142469156827i</v>
      </c>
      <c r="R3407" t="str">
        <f t="shared" si="1801"/>
        <v>0.0237750187365198-0.128108284867748i</v>
      </c>
      <c r="S3407" t="str">
        <f t="shared" si="1802"/>
        <v>1.55952983743963i</v>
      </c>
      <c r="T3407" t="str">
        <f t="shared" si="1803"/>
        <v>0.199788692674469+0.0370778511052889i</v>
      </c>
      <c r="U3407" t="str">
        <f t="shared" si="1804"/>
        <v>0.0000333333333333333-0.0000766299023519788i</v>
      </c>
      <c r="V3407" t="str">
        <f t="shared" si="1805"/>
        <v>6.66666666666667E-06-0.000766299023519788i</v>
      </c>
      <c r="W3407" t="str">
        <f t="shared" si="1806"/>
        <v>0.0000275537692661163-0.0000707074417116722i</v>
      </c>
      <c r="X3407" t="str">
        <f t="shared" si="1807"/>
        <v>0.000027624332469227-0.0000706424465191776i</v>
      </c>
      <c r="Y3407" t="str">
        <f t="shared" si="1808"/>
        <v>0.009+9.25513195747553i</v>
      </c>
      <c r="Z3407" t="str">
        <f t="shared" si="1809"/>
        <v>-0.000091559113153661-0.0000359066827973195i</v>
      </c>
      <c r="AA3407" t="str">
        <f t="shared" si="1810"/>
        <v>0.00126472385625029-1.2965866107296i</v>
      </c>
      <c r="AB3407" t="str">
        <f t="shared" si="1811"/>
        <v>0.94228988518286+0.174875182339559i</v>
      </c>
      <c r="AC3407" t="str">
        <f t="shared" si="1812"/>
        <v>1.02737253648575-0.127339563994713i</v>
      </c>
      <c r="AD3407" t="str">
        <f t="shared" si="1813"/>
        <v>0.882528380493378+0.279602531042088i</v>
      </c>
      <c r="AE3407" t="str">
        <f t="shared" si="1814"/>
        <v>-0.0000707639164594542-0.0000572888263957402i</v>
      </c>
      <c r="AF3407" t="str">
        <f t="shared" si="1815"/>
        <v>-15.083447925-0.241623793671043i</v>
      </c>
      <c r="AG3407" t="str">
        <f t="shared" si="1816"/>
        <v>1.00131639509103-0.00414099351951804i</v>
      </c>
      <c r="AH3407" t="str">
        <f t="shared" si="1817"/>
        <v>0.00104847904429624+0.000884388815407084i</v>
      </c>
      <c r="AI3407">
        <f t="shared" si="1818"/>
        <v>-57.25506883988605</v>
      </c>
      <c r="AJ3407">
        <f t="shared" si="1819"/>
        <v>40.147527343568811</v>
      </c>
      <c r="AK3407"/>
      <c r="AL3407"/>
      <c r="AM3407"/>
      <c r="AN3407"/>
    </row>
    <row r="3408" spans="1:40" x14ac:dyDescent="0.25">
      <c r="A3408"/>
      <c r="B3408">
        <f t="shared" si="1785"/>
        <v>1474000</v>
      </c>
      <c r="C3408" s="237" t="str">
        <f t="shared" si="1788"/>
        <v>-3.51761067617535E-08+0.00166148069191997i</v>
      </c>
      <c r="D3408" s="208" t="str">
        <f t="shared" si="1789"/>
        <v>-5.95700622668945+0.0127380186380531i</v>
      </c>
      <c r="E3408" t="str">
        <f t="shared" si="1790"/>
        <v>2870</v>
      </c>
      <c r="F3408" t="str">
        <f t="shared" si="1791"/>
        <v>0.777000777000777</v>
      </c>
      <c r="G3408" t="str">
        <f t="shared" si="1786"/>
        <v>0.777000777000777</v>
      </c>
      <c r="H3408" t="str">
        <f t="shared" si="1792"/>
        <v>9.12645204347236+0.254198198726369i</v>
      </c>
      <c r="I3408" t="str">
        <f t="shared" si="1793"/>
        <v>5788.38446423919i</v>
      </c>
      <c r="J3408" t="str">
        <f t="shared" si="1787"/>
        <v>-45351.9022738327+1266.31329247268i</v>
      </c>
      <c r="K3408" t="str">
        <f t="shared" si="1794"/>
        <v>0.00356097610415762-0.127533242551581i</v>
      </c>
      <c r="L3408" t="str">
        <f t="shared" si="1795"/>
        <v>0.000270913274389314-0.00822526136940877i</v>
      </c>
      <c r="M3408" t="str">
        <f t="shared" si="1796"/>
        <v>0.00383188937854693-0.13575850392099i</v>
      </c>
      <c r="N3408" t="str">
        <f t="shared" si="1797"/>
        <v>-15.1022413171691i</v>
      </c>
      <c r="O3408" t="str">
        <f t="shared" si="1798"/>
        <v>-0.822091265094182-0.569355734015077i</v>
      </c>
      <c r="P3408" t="str">
        <f t="shared" si="1799"/>
        <v>1.82209126509418+0.569355734015077i</v>
      </c>
      <c r="Q3408" t="str">
        <f t="shared" si="1800"/>
        <v>-1.82209126509418+14.532885583154i</v>
      </c>
      <c r="R3408" t="str">
        <f t="shared" si="1801"/>
        <v>0.0230946054872737-0.128272649871008i</v>
      </c>
      <c r="S3408" t="str">
        <f t="shared" si="1802"/>
        <v>1.56058858138901i</v>
      </c>
      <c r="T3408" t="str">
        <f t="shared" si="1803"/>
        <v>0.200180832693206+0.0360411776151233i</v>
      </c>
      <c r="U3408" t="str">
        <f t="shared" si="1804"/>
        <v>0.0000333333333333334-0.0000765779146298948i</v>
      </c>
      <c r="V3408" t="str">
        <f t="shared" si="1805"/>
        <v>6.66666666666667E-06-0.000765779146298948i</v>
      </c>
      <c r="W3408" t="str">
        <f t="shared" si="1806"/>
        <v>0.0000275537021352985-0.0000706608856441369i</v>
      </c>
      <c r="X3408" t="str">
        <f t="shared" si="1807"/>
        <v>0.000027624155859033-0.0000705959335334249i</v>
      </c>
      <c r="Y3408" t="str">
        <f t="shared" si="1808"/>
        <v>0.009+9.26141514278271i</v>
      </c>
      <c r="Z3408" t="str">
        <f t="shared" si="1809"/>
        <v>-0.0000914367529616758-0.0000358819742929469i</v>
      </c>
      <c r="AA3408" t="str">
        <f t="shared" si="1810"/>
        <v>0.00126300834628484-1.29570696105004i</v>
      </c>
      <c r="AB3408" t="str">
        <f t="shared" si="1811"/>
        <v>0.944139387115552+0.169985781788688i</v>
      </c>
      <c r="AC3408" t="str">
        <f t="shared" si="1812"/>
        <v>1.02669485311283-0.127523583975948i</v>
      </c>
      <c r="AD3408" t="str">
        <f t="shared" si="1813"/>
        <v>0.885367346562802+0.275535616156988i</v>
      </c>
      <c r="AE3408" t="str">
        <f t="shared" si="1814"/>
        <v>-0.0000710683534522608-0.0000569628104358705i</v>
      </c>
      <c r="AF3408" t="str">
        <f t="shared" si="1815"/>
        <v>-15.0834582701618-0.241460180088316i</v>
      </c>
      <c r="AG3408" t="str">
        <f t="shared" si="1816"/>
        <v>1.00129643654484-0.00415151964148661i</v>
      </c>
      <c r="AH3408" t="str">
        <f t="shared" si="1817"/>
        <v>0.00105318527700658+0.000879588340478359i</v>
      </c>
      <c r="AI3408">
        <f t="shared" si="1818"/>
        <v>-57.251785394048369</v>
      </c>
      <c r="AJ3408">
        <f t="shared" si="1819"/>
        <v>39.867606834608104</v>
      </c>
      <c r="AK3408"/>
      <c r="AL3408"/>
      <c r="AM3408"/>
      <c r="AN3408"/>
    </row>
    <row r="3409" spans="1:40" x14ac:dyDescent="0.25">
      <c r="A3409"/>
      <c r="B3409">
        <f t="shared" si="1785"/>
        <v>1475000</v>
      </c>
      <c r="C3409" s="237" t="str">
        <f t="shared" si="1788"/>
        <v>-3.51284265141033E-08+0.00166035426433324i</v>
      </c>
      <c r="D3409" s="208" t="str">
        <f t="shared" si="1789"/>
        <v>-5.95700622632389+0.0127293826932215i</v>
      </c>
      <c r="E3409" t="str">
        <f t="shared" si="1790"/>
        <v>2870</v>
      </c>
      <c r="F3409" t="str">
        <f t="shared" si="1791"/>
        <v>0.777000777000777</v>
      </c>
      <c r="G3409" t="str">
        <f t="shared" si="1786"/>
        <v>0.777000777000777</v>
      </c>
      <c r="H3409" t="str">
        <f t="shared" si="1792"/>
        <v>9.12646236799102+0.254026170418027i</v>
      </c>
      <c r="I3409" t="str">
        <f t="shared" si="1793"/>
        <v>5792.31145505618i</v>
      </c>
      <c r="J3409" t="str">
        <f t="shared" si="1787"/>
        <v>-45413.4603288789+1267.17239239973i</v>
      </c>
      <c r="K3409" t="str">
        <f t="shared" si="1794"/>
        <v>0.00355615284145796-0.127446910110741i</v>
      </c>
      <c r="L3409" t="str">
        <f t="shared" si="1795"/>
        <v>0.000270546456273709-0.00821969699462365i</v>
      </c>
      <c r="M3409" t="str">
        <f t="shared" si="1796"/>
        <v>0.00382669929773167-0.135666607105365i</v>
      </c>
      <c r="N3409" t="str">
        <f t="shared" si="1797"/>
        <v>-15.1124870711156i</v>
      </c>
      <c r="O3409" t="str">
        <f t="shared" si="1798"/>
        <v>-0.827881492458819-0.560903052625103i</v>
      </c>
      <c r="P3409" t="str">
        <f t="shared" si="1799"/>
        <v>1.82788149245882+0.560903052625103i</v>
      </c>
      <c r="Q3409" t="str">
        <f t="shared" si="1800"/>
        <v>-1.82788149245882+14.5515840184905i</v>
      </c>
      <c r="R3409" t="str">
        <f t="shared" si="1801"/>
        <v>0.022413328326547-0.128429344744641i</v>
      </c>
      <c r="S3409" t="str">
        <f t="shared" si="1802"/>
        <v>1.56164732533839i</v>
      </c>
      <c r="T3409" t="str">
        <f t="shared" si="1803"/>
        <v>0.200561342715431+0.0350017142330833i</v>
      </c>
      <c r="U3409" t="str">
        <f t="shared" si="1804"/>
        <v>0.0000333333333333335-0.0000765259973996374i</v>
      </c>
      <c r="V3409" t="str">
        <f t="shared" si="1805"/>
        <v>6.66666666666667E-06-0.000765259973996374i</v>
      </c>
      <c r="W3409" t="str">
        <f t="shared" si="1806"/>
        <v>0.000027553634959332-0.0000706143936536097i</v>
      </c>
      <c r="X3409" t="str">
        <f t="shared" si="1807"/>
        <v>0.0000276239794264971-0.0000705494845652467i</v>
      </c>
      <c r="Y3409" t="str">
        <f t="shared" si="1808"/>
        <v>0.009+9.26769832808989i</v>
      </c>
      <c r="Z3409" t="str">
        <f t="shared" si="1809"/>
        <v>-0.0000913146415436983-0.0000358572997647568i</v>
      </c>
      <c r="AA3409" t="str">
        <f t="shared" si="1810"/>
        <v>0.00126129632441622-1.29482850413927i</v>
      </c>
      <c r="AB3409" t="str">
        <f t="shared" si="1811"/>
        <v>0.945934036954607+0.165083222901083i</v>
      </c>
      <c r="AC3409" t="str">
        <f t="shared" si="1812"/>
        <v>1.02601608585592-0.12769993748597i</v>
      </c>
      <c r="AD3409" t="str">
        <f t="shared" si="1813"/>
        <v>0.888164601793254+0.271439981172422i</v>
      </c>
      <c r="AE3409" t="str">
        <f t="shared" si="1814"/>
        <v>-0.0000713693274715132-0.0000566336289483346i</v>
      </c>
      <c r="AF3409" t="str">
        <f t="shared" si="1815"/>
        <v>-15.0834685943149-0.241296787724806i</v>
      </c>
      <c r="AG3409" t="str">
        <f t="shared" si="1816"/>
        <v>1.00127637023799-0.00416183608499826i</v>
      </c>
      <c r="AH3409" t="str">
        <f t="shared" si="1817"/>
        <v>0.00105784078068642+0.000874738822419537i</v>
      </c>
      <c r="AI3409">
        <f t="shared" si="1818"/>
        <v>-57.248741242575704</v>
      </c>
      <c r="AJ3409">
        <f t="shared" si="1819"/>
        <v>39.587676297115863</v>
      </c>
      <c r="AK3409"/>
      <c r="AL3409"/>
      <c r="AM3409"/>
      <c r="AN3409"/>
    </row>
    <row r="3410" spans="1:40" x14ac:dyDescent="0.25">
      <c r="A3410"/>
      <c r="B3410">
        <f t="shared" si="1785"/>
        <v>1476000</v>
      </c>
      <c r="C3410" s="237" t="str">
        <f t="shared" si="1788"/>
        <v>-3.50808431446928E-08+0.00165922936307114i</v>
      </c>
      <c r="D3410" s="208" t="str">
        <f t="shared" si="1789"/>
        <v>-5.95700622595909+0.0127207584502121i</v>
      </c>
      <c r="E3410" t="str">
        <f t="shared" si="1790"/>
        <v>2870</v>
      </c>
      <c r="F3410" t="str">
        <f t="shared" si="1791"/>
        <v>0.777000777000777</v>
      </c>
      <c r="G3410" t="str">
        <f t="shared" si="1786"/>
        <v>0.777000777000777</v>
      </c>
      <c r="H3410" t="str">
        <f t="shared" si="1792"/>
        <v>9.12647267155709+0.253854374582794i</v>
      </c>
      <c r="I3410" t="str">
        <f t="shared" si="1793"/>
        <v>5796.23844587317i</v>
      </c>
      <c r="J3410" t="str">
        <f t="shared" si="1787"/>
        <v>-45475.0601323517+1268.03149232678i</v>
      </c>
      <c r="K3410" t="str">
        <f t="shared" si="1794"/>
        <v>0.00355133936923564-0.127360694386256i</v>
      </c>
      <c r="L3410" t="str">
        <f t="shared" si="1795"/>
        <v>0.000270180382396459-0.00821414013516222i</v>
      </c>
      <c r="M3410" t="str">
        <f t="shared" si="1796"/>
        <v>0.0038215197516321-0.135574834521418i</v>
      </c>
      <c r="N3410" t="str">
        <f t="shared" si="1797"/>
        <v>-15.1227328250622i</v>
      </c>
      <c r="O3410" t="str">
        <f t="shared" si="1798"/>
        <v>-0.833584813331738-0.552391490686353i</v>
      </c>
      <c r="P3410" t="str">
        <f t="shared" si="1799"/>
        <v>1.83358481333174+0.552391490686353i</v>
      </c>
      <c r="Q3410" t="str">
        <f t="shared" si="1800"/>
        <v>-1.83358481333174+14.5703413343758i</v>
      </c>
      <c r="R3410" t="str">
        <f t="shared" si="1801"/>
        <v>0.0217312765755246-0.12857838461306i</v>
      </c>
      <c r="S3410" t="str">
        <f t="shared" si="1802"/>
        <v>1.56270606928778i</v>
      </c>
      <c r="T3410" t="str">
        <f t="shared" si="1803"/>
        <v>0.200930222014047+0.0339595977979437i</v>
      </c>
      <c r="U3410" t="str">
        <f t="shared" si="1804"/>
        <v>0.0000333333333333332-0.0000764741505179299i</v>
      </c>
      <c r="V3410" t="str">
        <f t="shared" si="1805"/>
        <v>6.66666666666667E-06-0.000764741505179299i</v>
      </c>
      <c r="W3410" t="str">
        <f t="shared" si="1806"/>
        <v>0.0000275535677382176-0.0000705679656098346i</v>
      </c>
      <c r="X3410" t="str">
        <f t="shared" si="1807"/>
        <v>0.0000276238031710168-0.0000705030994845082i</v>
      </c>
      <c r="Y3410" t="str">
        <f t="shared" si="1808"/>
        <v>0.009+9.27398151339707i</v>
      </c>
      <c r="Z3410" t="str">
        <f t="shared" si="1809"/>
        <v>-0.0000911927782257593-0.0000358326591422539i</v>
      </c>
      <c r="AA3410" t="str">
        <f t="shared" si="1810"/>
        <v>0.00125958778119446-1.29395123757288i</v>
      </c>
      <c r="AB3410" t="str">
        <f t="shared" si="1811"/>
        <v>0.947673831270723+0.160168151067589i</v>
      </c>
      <c r="AC3410" t="str">
        <f t="shared" si="1812"/>
        <v>1.0253363248409-0.127868637101919i</v>
      </c>
      <c r="AD3410" t="str">
        <f t="shared" si="1813"/>
        <v>0.890919857042705+0.267316052610548i</v>
      </c>
      <c r="AE3410" t="str">
        <f t="shared" si="1814"/>
        <v>-0.0000716668119437737-0.0000563013210623758i</v>
      </c>
      <c r="AF3410" t="str">
        <f t="shared" si="1815"/>
        <v>-15.0834788975162-0.241133616132582i</v>
      </c>
      <c r="AG3410" t="str">
        <f t="shared" si="1816"/>
        <v>1.00125619838649-0.00417194191970558i</v>
      </c>
      <c r="AH3410" t="str">
        <f t="shared" si="1817"/>
        <v>0.00106244513716606+0.000869840832422264i</v>
      </c>
      <c r="AI3410">
        <f t="shared" si="1818"/>
        <v>-57.24593561909974</v>
      </c>
      <c r="AJ3410">
        <f t="shared" si="1819"/>
        <v>39.307735562183431</v>
      </c>
      <c r="AK3410"/>
      <c r="AL3410"/>
      <c r="AM3410"/>
      <c r="AN3410"/>
    </row>
    <row r="3411" spans="1:40" x14ac:dyDescent="0.25">
      <c r="A3411"/>
      <c r="B3411">
        <f t="shared" si="1785"/>
        <v>1477000</v>
      </c>
      <c r="C3411" s="237" t="str">
        <f t="shared" si="1788"/>
        <v>-3.50333563912461E-08+0.00165810598503351i</v>
      </c>
      <c r="D3411" s="208" t="str">
        <f t="shared" si="1789"/>
        <v>-5.95700622559502+0.0127121458852569i</v>
      </c>
      <c r="E3411" t="str">
        <f t="shared" si="1790"/>
        <v>2870</v>
      </c>
      <c r="F3411" t="str">
        <f t="shared" si="1791"/>
        <v>0.777000777000777</v>
      </c>
      <c r="G3411" t="str">
        <f t="shared" si="1786"/>
        <v>0.777000777000777</v>
      </c>
      <c r="H3411" t="str">
        <f t="shared" si="1792"/>
        <v>9.12648295422719+0.253682810750178i</v>
      </c>
      <c r="I3411" t="str">
        <f t="shared" si="1793"/>
        <v>5800.16543669015i</v>
      </c>
      <c r="J3411" t="str">
        <f t="shared" si="1787"/>
        <v>-45536.7016842511+1268.89059225383i</v>
      </c>
      <c r="K3411" t="str">
        <f t="shared" si="1794"/>
        <v>0.00354653566101749-0.127274595141774i</v>
      </c>
      <c r="L3411" t="str">
        <f t="shared" si="1795"/>
        <v>0.000269815050746329-0.00820859077582583i</v>
      </c>
      <c r="M3411" t="str">
        <f t="shared" si="1796"/>
        <v>0.00381635071176382-0.1354831859176i</v>
      </c>
      <c r="N3411" t="str">
        <f t="shared" si="1797"/>
        <v>-15.1329785790087i</v>
      </c>
      <c r="O3411" t="str">
        <f t="shared" si="1798"/>
        <v>-0.839200629009254-0.543821941696427i</v>
      </c>
      <c r="P3411" t="str">
        <f t="shared" si="1799"/>
        <v>1.83920062900925+0.543821941696427i</v>
      </c>
      <c r="Q3411" t="str">
        <f t="shared" si="1800"/>
        <v>-1.83920062900925+14.5891566373123i</v>
      </c>
      <c r="R3411" t="str">
        <f t="shared" si="1801"/>
        <v>0.0210485388990854-0.128719785637872i</v>
      </c>
      <c r="S3411" t="str">
        <f t="shared" si="1802"/>
        <v>1.56376481323716i</v>
      </c>
      <c r="T3411" t="str">
        <f t="shared" si="1803"/>
        <v>0.201287471547934+0.0329149645004434i</v>
      </c>
      <c r="U3411" t="str">
        <f t="shared" si="1804"/>
        <v>0.0000333333333333333-0.0000764223738418854i</v>
      </c>
      <c r="V3411" t="str">
        <f t="shared" si="1805"/>
        <v>6.66666666666667E-06-0.000764223738418854i</v>
      </c>
      <c r="W3411" t="str">
        <f t="shared" si="1806"/>
        <v>0.0000275535004719564-0.0000705216013829101i</v>
      </c>
      <c r="X3411" t="str">
        <f t="shared" si="1807"/>
        <v>0.0000276236270919914-0.0000704567781614292i</v>
      </c>
      <c r="Y3411" t="str">
        <f t="shared" si="1808"/>
        <v>0.009+9.28026469870425i</v>
      </c>
      <c r="Z3411" t="str">
        <f t="shared" si="1809"/>
        <v>-0.000091071162336173-0.0000358080523551391i</v>
      </c>
      <c r="AA3411" t="str">
        <f t="shared" si="1810"/>
        <v>0.00125788270720152-1.29307515893307i</v>
      </c>
      <c r="AB3411" t="str">
        <f t="shared" si="1811"/>
        <v>0.949358774586391+0.155241208622635i</v>
      </c>
      <c r="AC3411" t="str">
        <f t="shared" si="1812"/>
        <v>1.02465565956501-0.128029696462771i</v>
      </c>
      <c r="AD3411" t="str">
        <f t="shared" si="1813"/>
        <v>0.893632827503583+0.263164259875908i</v>
      </c>
      <c r="AE3411" t="str">
        <f t="shared" si="1814"/>
        <v>-0.0000719607807068741-0.0000559659261057568i</v>
      </c>
      <c r="AF3411" t="str">
        <f t="shared" si="1815"/>
        <v>-15.0834891798222-0.240970664864921i</v>
      </c>
      <c r="AG3411" t="str">
        <f t="shared" si="1816"/>
        <v>1.00123592321385-0.00418183623806288i</v>
      </c>
      <c r="AH3411" t="str">
        <f t="shared" si="1817"/>
        <v>0.00106699793420145+0.000864894944913268i</v>
      </c>
      <c r="AI3411">
        <f t="shared" si="1818"/>
        <v>-57.243367774261785</v>
      </c>
      <c r="AJ3411">
        <f t="shared" si="1819"/>
        <v>39.027784462111669</v>
      </c>
      <c r="AK3411"/>
      <c r="AL3411"/>
      <c r="AM3411"/>
      <c r="AN3411"/>
    </row>
    <row r="3412" spans="1:40" x14ac:dyDescent="0.25">
      <c r="A3412"/>
      <c r="B3412">
        <f t="shared" si="1785"/>
        <v>1478000</v>
      </c>
      <c r="C3412" s="237" t="str">
        <f t="shared" si="1788"/>
        <v>-3.49859659923738E-08+0.00165698412712853i</v>
      </c>
      <c r="D3412" s="208" t="str">
        <f t="shared" si="1789"/>
        <v>-5.9570062252317+0.0127035449746521i</v>
      </c>
      <c r="E3412" t="str">
        <f t="shared" si="1790"/>
        <v>2870</v>
      </c>
      <c r="F3412" t="str">
        <f t="shared" si="1791"/>
        <v>0.777000777000777</v>
      </c>
      <c r="G3412" t="str">
        <f t="shared" si="1786"/>
        <v>0.777000777000777</v>
      </c>
      <c r="H3412" t="str">
        <f t="shared" si="1792"/>
        <v>9.12649321605777+0.253511478450956i</v>
      </c>
      <c r="I3412" t="str">
        <f t="shared" si="1793"/>
        <v>5804.09242750714i</v>
      </c>
      <c r="J3412" t="str">
        <f t="shared" si="1787"/>
        <v>-45598.3849845771+1269.74969218088i</v>
      </c>
      <c r="K3412" t="str">
        <f t="shared" si="1794"/>
        <v>0.00354174169041978-0.127188612141583i</v>
      </c>
      <c r="L3412" t="str">
        <f t="shared" si="1795"/>
        <v>0.000269450459318876-0.00820304890145682i</v>
      </c>
      <c r="M3412" t="str">
        <f t="shared" si="1796"/>
        <v>0.00381119214973866-0.13539166104304i</v>
      </c>
      <c r="N3412" t="str">
        <f t="shared" si="1797"/>
        <v>-15.1432243329552i</v>
      </c>
      <c r="O3412" t="str">
        <f t="shared" si="1798"/>
        <v>-0.844728349973668-0.535195305239838i</v>
      </c>
      <c r="P3412" t="str">
        <f t="shared" si="1799"/>
        <v>1.84472834997367+0.535195305239838i</v>
      </c>
      <c r="Q3412" t="str">
        <f t="shared" si="1800"/>
        <v>-1.84472834997367+14.6080290277154i</v>
      </c>
      <c r="R3412" t="str">
        <f t="shared" si="1801"/>
        <v>0.0203652032950295-0.128853565000026i</v>
      </c>
      <c r="S3412" t="str">
        <f t="shared" si="1802"/>
        <v>1.56482355718654i</v>
      </c>
      <c r="T3412" t="str">
        <f t="shared" si="1803"/>
        <v>0.201633093939508+0.0318679498629551i</v>
      </c>
      <c r="U3412" t="str">
        <f t="shared" si="1804"/>
        <v>0.0000333333333333334-0.000076370667229002i</v>
      </c>
      <c r="V3412" t="str">
        <f t="shared" si="1805"/>
        <v>6.66666666666667E-06-0.00076370667229002i</v>
      </c>
      <c r="W3412" t="str">
        <f t="shared" si="1806"/>
        <v>0.0000275534331605491-0.0000704753008432848i</v>
      </c>
      <c r="X3412" t="str">
        <f t="shared" si="1807"/>
        <v>0.0000276234511888229-0.0000704105204665793i</v>
      </c>
      <c r="Y3412" t="str">
        <f t="shared" si="1808"/>
        <v>0.009+9.28654788401143i</v>
      </c>
      <c r="Z3412" t="str">
        <f t="shared" si="1809"/>
        <v>-0.0000909497932055237-0.0000357834793333084i</v>
      </c>
      <c r="AA3412" t="str">
        <f t="shared" si="1810"/>
        <v>0.00125618109305125-1.29220026580855i</v>
      </c>
      <c r="AB3412" t="str">
        <f t="shared" si="1811"/>
        <v>0.950988879270061+0.150303034748345i</v>
      </c>
      <c r="AC3412" t="str">
        <f t="shared" si="1812"/>
        <v>1.02397417888555-0.128183130251718i</v>
      </c>
      <c r="AD3412" t="str">
        <f t="shared" si="1813"/>
        <v>0.896303232731082+0.258985035211703i</v>
      </c>
      <c r="AE3412" t="str">
        <f t="shared" si="1814"/>
        <v>-0.0000722512080112003-0.00005562748360064i</v>
      </c>
      <c r="AF3412" t="str">
        <f t="shared" si="1815"/>
        <v>-15.0834994412895-0.240807933476304i</v>
      </c>
      <c r="AG3412" t="str">
        <f t="shared" si="1816"/>
        <v>1.00121554695087-0.00419151815538149i</v>
      </c>
      <c r="AH3412" t="str">
        <f t="shared" si="1817"/>
        <v>0.00107149876549725+0.000859901737496926i</v>
      </c>
      <c r="AI3412">
        <f t="shared" si="1818"/>
        <v>-57.24103697552632</v>
      </c>
      <c r="AJ3412">
        <f t="shared" si="1819"/>
        <v>38.747822830412169</v>
      </c>
      <c r="AK3412"/>
      <c r="AL3412"/>
      <c r="AM3412"/>
      <c r="AN3412"/>
    </row>
    <row r="3413" spans="1:40" x14ac:dyDescent="0.25">
      <c r="A3413"/>
      <c r="B3413">
        <f t="shared" si="1785"/>
        <v>1479000</v>
      </c>
      <c r="C3413" s="237" t="str">
        <f t="shared" si="1788"/>
        <v>-3.49386716875704E-08+0.00165586378627278i</v>
      </c>
      <c r="D3413" s="208" t="str">
        <f t="shared" si="1789"/>
        <v>-5.95700622486911+0.012694955694758i</v>
      </c>
      <c r="E3413" t="str">
        <f t="shared" si="1790"/>
        <v>2870</v>
      </c>
      <c r="F3413" t="str">
        <f t="shared" si="1791"/>
        <v>0.777000777000777</v>
      </c>
      <c r="G3413" t="str">
        <f t="shared" si="1786"/>
        <v>0.777000777000777</v>
      </c>
      <c r="H3413" t="str">
        <f t="shared" si="1792"/>
        <v>9.12650345710511+0.253340377217168i</v>
      </c>
      <c r="I3413" t="str">
        <f t="shared" si="1793"/>
        <v>5808.01941832413i</v>
      </c>
      <c r="J3413" t="str">
        <f t="shared" si="1787"/>
        <v>-45660.1100333298+1270.60879210794i</v>
      </c>
      <c r="K3413" t="str">
        <f t="shared" si="1794"/>
        <v>0.00353695743114777-0.127102745150603i</v>
      </c>
      <c r="L3413" t="str">
        <f t="shared" si="1795"/>
        <v>0.000269086606116419-0.0081975144969383i</v>
      </c>
      <c r="M3413" t="str">
        <f t="shared" si="1796"/>
        <v>0.00380604403726419-0.135300259647541i</v>
      </c>
      <c r="N3413" t="str">
        <f t="shared" si="1797"/>
        <v>-15.1534700869017i</v>
      </c>
      <c r="O3413" t="str">
        <f t="shared" si="1798"/>
        <v>-0.85016739595493-0.526512486893913i</v>
      </c>
      <c r="P3413" t="str">
        <f t="shared" si="1799"/>
        <v>1.85016739595493+0.526512486893913i</v>
      </c>
      <c r="Q3413" t="str">
        <f t="shared" si="1800"/>
        <v>-1.85016739595493+14.6269576000078i</v>
      </c>
      <c r="R3413" t="str">
        <f t="shared" si="1801"/>
        <v>0.0196813570838103-0.1289797408819i</v>
      </c>
      <c r="S3413" t="str">
        <f t="shared" si="1802"/>
        <v>1.56588230113592i</v>
      </c>
      <c r="T3413" t="str">
        <f t="shared" si="1803"/>
        <v>0.201967093452064+0.0308186887198746i</v>
      </c>
      <c r="U3413" t="str">
        <f t="shared" si="1804"/>
        <v>0.0000333333333333335-0.0000763190305371637i</v>
      </c>
      <c r="V3413" t="str">
        <f t="shared" si="1805"/>
        <v>6.66666666666667E-06-0.000763190305371637i</v>
      </c>
      <c r="W3413" t="str">
        <f t="shared" si="1806"/>
        <v>0.0000275533658039966-0.0000704290638617579i</v>
      </c>
      <c r="X3413" t="str">
        <f t="shared" si="1807"/>
        <v>0.000027623275460914-0.0000703643262708778i</v>
      </c>
      <c r="Y3413" t="str">
        <f t="shared" si="1808"/>
        <v>0.009+9.29283106931861i</v>
      </c>
      <c r="Z3413" t="str">
        <f t="shared" si="1809"/>
        <v>-0.0000908286701666572-0.0000357589400068511i</v>
      </c>
      <c r="AA3413" t="str">
        <f t="shared" si="1810"/>
        <v>0.0012544829293892-1.29132655579455i</v>
      </c>
      <c r="AB3413" t="str">
        <f t="shared" si="1811"/>
        <v>0.952564165429275+0.145354265382047i</v>
      </c>
      <c r="AC3413" t="str">
        <f t="shared" si="1812"/>
        <v>1.02329197100901-0.128328954178476i</v>
      </c>
      <c r="AD3413" t="str">
        <f t="shared" si="1813"/>
        <v>0.898930796670775+0.254778813656241i</v>
      </c>
      <c r="AE3413" t="str">
        <f t="shared" si="1814"/>
        <v>-0.0000725380685209099-0.0000552860332594959i</v>
      </c>
      <c r="AF3413" t="str">
        <f t="shared" si="1815"/>
        <v>-15.0835096819742-0.24064542152241i</v>
      </c>
      <c r="AG3413" t="str">
        <f t="shared" si="1816"/>
        <v>1.00119507183539-0.00420098680988188i</v>
      </c>
      <c r="AH3413" t="str">
        <f t="shared" si="1817"/>
        <v>0.00107594723072917+0.000854861790898159i</v>
      </c>
      <c r="AI3413">
        <f t="shared" si="1818"/>
        <v>-57.238942506998534</v>
      </c>
      <c r="AJ3413">
        <f t="shared" si="1819"/>
        <v>38.467850501829403</v>
      </c>
      <c r="AK3413"/>
      <c r="AL3413"/>
      <c r="AM3413"/>
      <c r="AN3413"/>
    </row>
    <row r="3414" spans="1:40" x14ac:dyDescent="0.25">
      <c r="A3414"/>
      <c r="B3414">
        <f t="shared" si="1785"/>
        <v>1480000</v>
      </c>
      <c r="C3414" s="237" t="str">
        <f t="shared" si="1788"/>
        <v>-3.48914732172099E-08+0.00165474495939116i</v>
      </c>
      <c r="D3414" s="208" t="str">
        <f t="shared" si="1789"/>
        <v>-5.95700622450725+0.0126863780219989i</v>
      </c>
      <c r="E3414" t="str">
        <f t="shared" si="1790"/>
        <v>2870</v>
      </c>
      <c r="F3414" t="str">
        <f t="shared" si="1791"/>
        <v>0.777000777000777</v>
      </c>
      <c r="G3414" t="str">
        <f t="shared" si="1786"/>
        <v>0.777000777000777</v>
      </c>
      <c r="H3414" t="str">
        <f t="shared" si="1792"/>
        <v>9.12651367742523+0.253169506582113i</v>
      </c>
      <c r="I3414" t="str">
        <f t="shared" si="1793"/>
        <v>5811.94640914112i</v>
      </c>
      <c r="J3414" t="str">
        <f t="shared" si="1787"/>
        <v>-45721.8768305091+1271.46789203498i</v>
      </c>
      <c r="K3414" t="str">
        <f t="shared" si="1794"/>
        <v>0.00353218285699536-0.127016993934389i</v>
      </c>
      <c r="L3414" t="str">
        <f t="shared" si="1795"/>
        <v>0.000268723489148002-0.00819198754719394i</v>
      </c>
      <c r="M3414" t="str">
        <f t="shared" si="1796"/>
        <v>0.00380090634614336-0.135208981481583i</v>
      </c>
      <c r="N3414" t="str">
        <f t="shared" si="1797"/>
        <v>-15.1637158408482i</v>
      </c>
      <c r="O3414" t="str">
        <f t="shared" si="1798"/>
        <v>-0.855517195991602-0.517774398133652i</v>
      </c>
      <c r="P3414" t="str">
        <f t="shared" si="1799"/>
        <v>1.8555171959916+0.517774398133652i</v>
      </c>
      <c r="Q3414" t="str">
        <f t="shared" si="1800"/>
        <v>-1.8555171959916+14.6459414427145i</v>
      </c>
      <c r="R3414" t="str">
        <f t="shared" si="1801"/>
        <v>0.0189970868986628-0.129098332449387i</v>
      </c>
      <c r="S3414" t="str">
        <f t="shared" si="1802"/>
        <v>1.5669410450853i</v>
      </c>
      <c r="T3414" t="str">
        <f t="shared" si="1803"/>
        <v>0.202289475967012+0.029767315198567i</v>
      </c>
      <c r="U3414" t="str">
        <f t="shared" si="1804"/>
        <v>0.0000333333333333332-0.0000762674636246381i</v>
      </c>
      <c r="V3414" t="str">
        <f t="shared" si="1805"/>
        <v>6.66666666666667E-06-0.000762674636246381i</v>
      </c>
      <c r="W3414" t="str">
        <f t="shared" si="1806"/>
        <v>0.0000275532984022993-0.0000703828903094775i</v>
      </c>
      <c r="X3414" t="str">
        <f t="shared" si="1807"/>
        <v>0.0000276230999076703-0.0000703181954455936i</v>
      </c>
      <c r="Y3414" t="str">
        <f t="shared" si="1808"/>
        <v>0.009+9.29911425462579i</v>
      </c>
      <c r="Z3414" t="str">
        <f t="shared" si="1809"/>
        <v>-0.0000907077925546738-0.000035734434306051i</v>
      </c>
      <c r="AA3414" t="str">
        <f t="shared" si="1810"/>
        <v>0.00125278820689254-1.29045402649283i</v>
      </c>
      <c r="AB3414" t="str">
        <f t="shared" si="1811"/>
        <v>0.954084660803306+0.140395533126406i</v>
      </c>
      <c r="AC3414" t="str">
        <f t="shared" si="1812"/>
        <v>1.02260912348059-0.128467184961586i</v>
      </c>
      <c r="AD3414" t="str">
        <f t="shared" si="1813"/>
        <v>0.901515247686071+0.250546032998937i</v>
      </c>
      <c r="AE3414" t="str">
        <f t="shared" si="1814"/>
        <v>-0.0000728213373151414-0.0000549416149810053i</v>
      </c>
      <c r="AF3414" t="str">
        <f t="shared" si="1815"/>
        <v>-15.0835199019325-0.240483128560114i</v>
      </c>
      <c r="AG3414" t="str">
        <f t="shared" si="1816"/>
        <v>1.00117450011209-0.0042102413627448i</v>
      </c>
      <c r="AH3414" t="str">
        <f t="shared" si="1817"/>
        <v>0.0010803429355661+0.000849775688905182i</v>
      </c>
      <c r="AI3414">
        <f t="shared" si="1818"/>
        <v>-57.237083669245159</v>
      </c>
      <c r="AJ3414">
        <f t="shared" si="1819"/>
        <v>38.187867312355394</v>
      </c>
      <c r="AK3414"/>
      <c r="AL3414"/>
      <c r="AM3414"/>
      <c r="AN3414"/>
    </row>
    <row r="3415" spans="1:40" x14ac:dyDescent="0.25">
      <c r="A3415"/>
      <c r="B3415">
        <f t="shared" si="1785"/>
        <v>1481000</v>
      </c>
      <c r="C3415" s="237" t="str">
        <f t="shared" si="1788"/>
        <v>-3.48443703225427E-08+0.00165362764341687i</v>
      </c>
      <c r="D3415" s="208" t="str">
        <f t="shared" si="1789"/>
        <v>-5.95700622414613+0.0126778119328627i</v>
      </c>
      <c r="E3415" t="str">
        <f t="shared" si="1790"/>
        <v>2870</v>
      </c>
      <c r="F3415" t="str">
        <f t="shared" si="1791"/>
        <v>0.777000777000777</v>
      </c>
      <c r="G3415" t="str">
        <f t="shared" si="1786"/>
        <v>0.777000777000777</v>
      </c>
      <c r="H3415" t="str">
        <f t="shared" si="1792"/>
        <v>9.12652387707406+0.252998866080344i</v>
      </c>
      <c r="I3415" t="str">
        <f t="shared" si="1793"/>
        <v>5815.8733999581i</v>
      </c>
      <c r="J3415" t="str">
        <f t="shared" si="1787"/>
        <v>-45783.6853761149+1272.32699196203i</v>
      </c>
      <c r="K3415" t="str">
        <f t="shared" si="1794"/>
        <v>0.00352741794184488-0.126931358259126i</v>
      </c>
      <c r="L3415" t="str">
        <f t="shared" si="1795"/>
        <v>0.000268361106429379-0.00818646803718801i</v>
      </c>
      <c r="M3415" t="str">
        <f t="shared" si="1796"/>
        <v>0.00379577904827426-0.135117826296314i</v>
      </c>
      <c r="N3415" t="str">
        <f t="shared" si="1797"/>
        <v>-15.1739615947948i</v>
      </c>
      <c r="O3415" t="str">
        <f t="shared" si="1798"/>
        <v>-0.860777188490856-0.508981956235952i</v>
      </c>
      <c r="P3415" t="str">
        <f t="shared" si="1799"/>
        <v>1.86077718849086+0.508981956235952i</v>
      </c>
      <c r="Q3415" t="str">
        <f t="shared" si="1800"/>
        <v>-1.86077718849086+14.6649796385588i</v>
      </c>
      <c r="R3415" t="str">
        <f t="shared" si="1801"/>
        <v>0.0183124786761594-0.129209359833956i</v>
      </c>
      <c r="S3415" t="str">
        <f t="shared" si="1802"/>
        <v>1.56799978903469i</v>
      </c>
      <c r="T3415" t="str">
        <f t="shared" si="1803"/>
        <v>0.20260024896095+0.0287139627009202i</v>
      </c>
      <c r="U3415" t="str">
        <f t="shared" si="1804"/>
        <v>0.0000333333333333333-0.0000762159663500774i</v>
      </c>
      <c r="V3415" t="str">
        <f t="shared" si="1805"/>
        <v>6.66666666666667E-06-0.000762159663500774i</v>
      </c>
      <c r="W3415" t="str">
        <f t="shared" si="1806"/>
        <v>0.0000275532309554587-0.0000703367800579415i</v>
      </c>
      <c r="X3415" t="str">
        <f t="shared" si="1807"/>
        <v>0.0000276229245284996-0.0000702721278623441i</v>
      </c>
      <c r="Y3415" t="str">
        <f t="shared" si="1808"/>
        <v>0.009+9.30539743993297i</v>
      </c>
      <c r="Z3415" t="str">
        <f t="shared" si="1809"/>
        <v>-0.0000905871597069182-0.0000357099621613855i</v>
      </c>
      <c r="AA3415" t="str">
        <f t="shared" si="1810"/>
        <v>0.00125109691626987-1.28958267551159i</v>
      </c>
      <c r="AB3415" t="str">
        <f t="shared" si="1811"/>
        <v>0.955550400655025+0.135427467162423i</v>
      </c>
      <c r="AC3415" t="str">
        <f t="shared" si="1812"/>
        <v>1.02192572317418-0.128597840310663i</v>
      </c>
      <c r="AD3415" t="str">
        <f t="shared" si="1813"/>
        <v>0.904056318585104+0.246287133736018i</v>
      </c>
      <c r="AE3415" t="str">
        <f t="shared" si="1814"/>
        <v>-0.0000731009898891681-0.0000545942688459394i</v>
      </c>
      <c r="AF3415" t="str">
        <f t="shared" si="1815"/>
        <v>-15.0835301012202-0.240321054147481i</v>
      </c>
      <c r="AG3415" t="str">
        <f t="shared" si="1816"/>
        <v>1.00115383403224-0.00421928099815938i</v>
      </c>
      <c r="AH3415" t="str">
        <f t="shared" si="1817"/>
        <v>0.00108468549169153+0.000844644018311841i</v>
      </c>
      <c r="AI3415">
        <f t="shared" si="1818"/>
        <v>-57.235459779122039</v>
      </c>
      <c r="AJ3415">
        <f t="shared" si="1819"/>
        <v>37.907873099240973</v>
      </c>
      <c r="AK3415"/>
      <c r="AL3415"/>
      <c r="AM3415"/>
      <c r="AN3415"/>
    </row>
    <row r="3416" spans="1:40" x14ac:dyDescent="0.25">
      <c r="A3416"/>
      <c r="B3416">
        <f t="shared" si="1785"/>
        <v>1482000</v>
      </c>
      <c r="C3416" s="237" t="str">
        <f t="shared" si="1788"/>
        <v>-3.47973627456916E-08+0.0016525118352914i</v>
      </c>
      <c r="D3416" s="208" t="str">
        <f t="shared" si="1789"/>
        <v>-5.95700622378574+0.0126692574039007i</v>
      </c>
      <c r="E3416" t="str">
        <f t="shared" si="1790"/>
        <v>2870</v>
      </c>
      <c r="F3416" t="str">
        <f t="shared" si="1791"/>
        <v>0.777000777000777</v>
      </c>
      <c r="G3416" t="str">
        <f t="shared" si="1786"/>
        <v>0.777000777000777</v>
      </c>
      <c r="H3416" t="str">
        <f t="shared" si="1792"/>
        <v>9.12653405610727+0.252828455247667i</v>
      </c>
      <c r="I3416" t="str">
        <f t="shared" si="1793"/>
        <v>5819.80039077509i</v>
      </c>
      <c r="J3416" t="str">
        <f t="shared" si="1787"/>
        <v>-45845.5356701475+1273.18609188909i</v>
      </c>
      <c r="K3416" t="str">
        <f t="shared" si="1794"/>
        <v>0.00352266265966654-0.126845837891628i</v>
      </c>
      <c r="L3416" t="str">
        <f t="shared" si="1795"/>
        <v>0.00026799945598298-0.00818095595192504i</v>
      </c>
      <c r="M3416" t="str">
        <f t="shared" si="1796"/>
        <v>0.00379066211564952-0.135026793843553i</v>
      </c>
      <c r="N3416" t="str">
        <f t="shared" si="1797"/>
        <v>-15.1842073487413i</v>
      </c>
      <c r="O3416" t="str">
        <f t="shared" si="1798"/>
        <v>-0.865946821287213-0.500136084183666i</v>
      </c>
      <c r="P3416" t="str">
        <f t="shared" si="1799"/>
        <v>1.86594682128721+0.500136084183666i</v>
      </c>
      <c r="Q3416" t="str">
        <f t="shared" si="1800"/>
        <v>-1.86594682128721+14.6840712645576i</v>
      </c>
      <c r="R3416" t="str">
        <f t="shared" si="1801"/>
        <v>0.0176276176472253-0.129312844114702i</v>
      </c>
      <c r="S3416" t="str">
        <f t="shared" si="1802"/>
        <v>1.56905853298407i</v>
      </c>
      <c r="T3416" t="str">
        <f t="shared" si="1803"/>
        <v>0.202899421482612+0.0276587638855594i</v>
      </c>
      <c r="U3416" t="str">
        <f t="shared" si="1804"/>
        <v>0.0000333333333333334-0.0000761645385725134i</v>
      </c>
      <c r="V3416" t="str">
        <f t="shared" si="1805"/>
        <v>6.66666666666667E-06-0.000761645385725134i</v>
      </c>
      <c r="W3416" t="str">
        <f t="shared" si="1806"/>
        <v>0.0000275531634634753-0.0000702907329789922i</v>
      </c>
      <c r="X3416" t="str">
        <f t="shared" si="1807"/>
        <v>0.0000276227493228115-0.0000702261233930913i</v>
      </c>
      <c r="Y3416" t="str">
        <f t="shared" si="1808"/>
        <v>0.009+9.31168062524015i</v>
      </c>
      <c r="Z3416" t="str">
        <f t="shared" si="1809"/>
        <v>-0.0000904667709629687-0.0000356855235035242i</v>
      </c>
      <c r="AA3416" t="str">
        <f t="shared" si="1810"/>
        <v>0.00124940904826116-1.28871250046552i</v>
      </c>
      <c r="AB3416" t="str">
        <f t="shared" si="1811"/>
        <v>0.956961427662174+0.13045069316555i</v>
      </c>
      <c r="AC3416" t="str">
        <f t="shared" si="1812"/>
        <v>1.02124185628279-0.12872093890863i</v>
      </c>
      <c r="AD3416" t="str">
        <f t="shared" si="1813"/>
        <v>0.906553746647127+0.242002559026202i</v>
      </c>
      <c r="AE3416" t="str">
        <f t="shared" si="1814"/>
        <v>-0.0000733770021555046-0.0000542440351130599i</v>
      </c>
      <c r="AF3416" t="str">
        <f t="shared" si="1815"/>
        <v>-15.083540279893-0.240159197843766i</v>
      </c>
      <c r="AG3416" t="str">
        <f t="shared" si="1816"/>
        <v>1.00113307585348-0.00422810492336902i</v>
      </c>
      <c r="AH3416" t="str">
        <f t="shared" si="1817"/>
        <v>0.00108897451682444+0.000839467368860184i</v>
      </c>
      <c r="AI3416">
        <f t="shared" si="1818"/>
        <v>-57.234070169604827</v>
      </c>
      <c r="AJ3416">
        <f t="shared" si="1819"/>
        <v>37.627867701019774</v>
      </c>
      <c r="AK3416"/>
      <c r="AL3416"/>
      <c r="AM3416"/>
      <c r="AN3416"/>
    </row>
    <row r="3417" spans="1:40" x14ac:dyDescent="0.25">
      <c r="A3417"/>
      <c r="B3417">
        <f t="shared" ref="B3417:B3480" si="1820">B3416+1000</f>
        <v>1483000</v>
      </c>
      <c r="C3417" s="237" t="str">
        <f t="shared" si="1788"/>
        <v>-3.47504502296488E-08+0.00165139753196448i</v>
      </c>
      <c r="D3417" s="208" t="str">
        <f t="shared" si="1789"/>
        <v>-5.95700622342608+0.0126607144117277i</v>
      </c>
      <c r="E3417" t="str">
        <f t="shared" si="1790"/>
        <v>2870</v>
      </c>
      <c r="F3417" t="str">
        <f t="shared" si="1791"/>
        <v>0.777000777000777</v>
      </c>
      <c r="G3417" t="str">
        <f t="shared" si="1786"/>
        <v>0.777000777000777</v>
      </c>
      <c r="H3417" t="str">
        <f t="shared" si="1792"/>
        <v>9.12654421458037+0.252658273621131i</v>
      </c>
      <c r="I3417" t="str">
        <f t="shared" si="1793"/>
        <v>5823.72738159208i</v>
      </c>
      <c r="J3417" t="str">
        <f t="shared" si="1787"/>
        <v>-45907.4277126066+1274.04519181614i</v>
      </c>
      <c r="K3417" t="str">
        <f t="shared" si="1794"/>
        <v>0.00351791698451814-0.126760432599336i</v>
      </c>
      <c r="L3417" t="str">
        <f t="shared" si="1795"/>
        <v>0.000267638535837885-0.00817545127644987i</v>
      </c>
      <c r="M3417" t="str">
        <f t="shared" si="1796"/>
        <v>0.00378555552035603-0.134935883875786i</v>
      </c>
      <c r="N3417" t="str">
        <f t="shared" si="1797"/>
        <v>-15.1944531026878i</v>
      </c>
      <c r="O3417" t="str">
        <f t="shared" si="1798"/>
        <v>-0.87102555170082-0.491237710568195i</v>
      </c>
      <c r="P3417" t="str">
        <f t="shared" si="1799"/>
        <v>1.87102555170082+0.491237710568195i</v>
      </c>
      <c r="Q3417" t="str">
        <f t="shared" si="1800"/>
        <v>-1.87102555170082+14.7032153921196i</v>
      </c>
      <c r="R3417" t="str">
        <f t="shared" si="1801"/>
        <v>0.0169425883285022-0.129408807300421i</v>
      </c>
      <c r="S3417" t="str">
        <f t="shared" si="1802"/>
        <v>1.57011727693345i</v>
      </c>
      <c r="T3417" t="str">
        <f t="shared" si="1803"/>
        <v>0.203187004129743+0.0266018506505523i</v>
      </c>
      <c r="U3417" t="str">
        <f t="shared" si="1804"/>
        <v>0.0000333333333333334-0.0000761131801513588i</v>
      </c>
      <c r="V3417" t="str">
        <f t="shared" si="1805"/>
        <v>6.66666666666667E-06-0.000761131801513588i</v>
      </c>
      <c r="W3417" t="str">
        <f t="shared" si="1806"/>
        <v>0.0000275530959263498-0.000070244748944819i</v>
      </c>
      <c r="X3417" t="str">
        <f t="shared" si="1807"/>
        <v>0.0000276225742900171-0.0000701801819101439i</v>
      </c>
      <c r="Y3417" t="str">
        <f t="shared" si="1808"/>
        <v>0.009+9.31796381054733i</v>
      </c>
      <c r="Z3417" t="str">
        <f t="shared" si="1809"/>
        <v>-0.0000903466256646304-0.0000356611182633274i</v>
      </c>
      <c r="AA3417" t="str">
        <f t="shared" si="1810"/>
        <v>0.00124772459363757-1.28784349897571i</v>
      </c>
      <c r="AB3417" t="str">
        <f t="shared" si="1811"/>
        <v>0.958317791808303+0.125465833224123i</v>
      </c>
      <c r="AC3417" t="str">
        <f t="shared" si="1812"/>
        <v>1.02055760830934-0.128836500393967i</v>
      </c>
      <c r="AD3417" t="str">
        <f t="shared" si="1813"/>
        <v>0.909007273648736+0.237692754645713i</v>
      </c>
      <c r="AE3417" t="str">
        <f t="shared" si="1814"/>
        <v>-0.0000736493504450117-0.0000538909542149834i</v>
      </c>
      <c r="AF3417" t="str">
        <f t="shared" si="1815"/>
        <v>-15.0835504380065-0.239997559209403i</v>
      </c>
      <c r="AG3417" t="str">
        <f t="shared" si="1816"/>
        <v>1.00111222783959-0.00423671236871594i</v>
      </c>
      <c r="AH3417" t="str">
        <f t="shared" si="1817"/>
        <v>0.00109320963474007+0.000834246333182423i</v>
      </c>
      <c r="AI3417">
        <f t="shared" si="1818"/>
        <v>-57.23291418962414</v>
      </c>
      <c r="AJ3417">
        <f t="shared" si="1819"/>
        <v>37.347850957506907</v>
      </c>
      <c r="AK3417"/>
      <c r="AL3417"/>
      <c r="AM3417"/>
      <c r="AN3417"/>
    </row>
    <row r="3418" spans="1:40" x14ac:dyDescent="0.25">
      <c r="A3418"/>
      <c r="B3418">
        <f t="shared" si="1820"/>
        <v>1484000</v>
      </c>
      <c r="C3418" s="237" t="str">
        <f t="shared" si="1788"/>
        <v>-3.4703632518272E-08+0.00165028473039406i</v>
      </c>
      <c r="D3418" s="208" t="str">
        <f t="shared" si="1789"/>
        <v>-5.95700622306714+0.0126521829330211i</v>
      </c>
      <c r="E3418" t="str">
        <f t="shared" si="1790"/>
        <v>2870</v>
      </c>
      <c r="F3418" t="str">
        <f t="shared" si="1791"/>
        <v>0.777000777000777</v>
      </c>
      <c r="G3418" t="str">
        <f t="shared" si="1786"/>
        <v>0.777000777000777</v>
      </c>
      <c r="H3418" t="str">
        <f t="shared" si="1792"/>
        <v>9.12655435254866+0.252488320739031i</v>
      </c>
      <c r="I3418" t="str">
        <f t="shared" si="1793"/>
        <v>5827.65437240907i</v>
      </c>
      <c r="J3418" t="str">
        <f t="shared" si="1787"/>
        <v>-45969.3615034923+1274.90429174318i</v>
      </c>
      <c r="K3418" t="str">
        <f t="shared" si="1794"/>
        <v>0.00351318089054474-0.126675142150314i</v>
      </c>
      <c r="L3418" t="str">
        <f t="shared" si="1795"/>
        <v>0.000267278344029804-0.00816995399584744i</v>
      </c>
      <c r="M3418" t="str">
        <f t="shared" si="1796"/>
        <v>0.00378045923457454-0.134845096146161i</v>
      </c>
      <c r="N3418" t="str">
        <f t="shared" si="1797"/>
        <v>-15.2046988566343i</v>
      </c>
      <c r="O3418" t="str">
        <f t="shared" si="1798"/>
        <v>-0.876012846594208-0.482287769492357i</v>
      </c>
      <c r="P3418" t="str">
        <f t="shared" si="1799"/>
        <v>1.87601284659421+0.482287769492357i</v>
      </c>
      <c r="Q3418" t="str">
        <f t="shared" si="1800"/>
        <v>-1.87601284659421+14.7224110871419i</v>
      </c>
      <c r="R3418" t="str">
        <f t="shared" si="1801"/>
        <v>0.0162574745141975-0.129497272311674i</v>
      </c>
      <c r="S3418" t="str">
        <f t="shared" si="1802"/>
        <v>1.57117602088283i</v>
      </c>
      <c r="T3418" t="str">
        <f t="shared" si="1803"/>
        <v>0.203463009025836+0.0255433541168209i</v>
      </c>
      <c r="U3418" t="str">
        <f t="shared" si="1804"/>
        <v>0.0000333333333333332-0.0000760618909464046i</v>
      </c>
      <c r="V3418" t="str">
        <f t="shared" si="1805"/>
        <v>6.66666666666667E-06-0.000760618909464046i</v>
      </c>
      <c r="W3418" t="str">
        <f t="shared" si="1806"/>
        <v>0.0000275530283440831-0.0000701988278279546i</v>
      </c>
      <c r="X3418" t="str">
        <f t="shared" si="1807"/>
        <v>0.0000276223994295299-0.0000701343032861532i</v>
      </c>
      <c r="Y3418" t="str">
        <f t="shared" si="1808"/>
        <v>0.009+9.32424699585451i</v>
      </c>
      <c r="Z3418" t="str">
        <f t="shared" si="1809"/>
        <v>-0.0000902267231559234-0.0000356367463718473i</v>
      </c>
      <c r="AA3418" t="str">
        <f t="shared" si="1810"/>
        <v>0.00124604354320135-1.2869756686697i</v>
      </c>
      <c r="AB3418" t="str">
        <f t="shared" si="1811"/>
        <v>0.959619550273049+0.12047350576112i</v>
      </c>
      <c r="AC3418" t="str">
        <f t="shared" si="1812"/>
        <v>1.01987306405793-0.128944545342929i</v>
      </c>
      <c r="AD3418" t="str">
        <f t="shared" si="1813"/>
        <v>0.911416645889355+0.233358168943446i</v>
      </c>
      <c r="AE3418" t="str">
        <f t="shared" si="1814"/>
        <v>-0.000073918011507923-0.0000535350667540724i</v>
      </c>
      <c r="AF3418" t="str">
        <f t="shared" si="1815"/>
        <v>-15.0835605756158-0.23983613780601i</v>
      </c>
      <c r="AG3418" t="str">
        <f t="shared" si="1816"/>
        <v>1.00109129226024-0.00424510258768255i</v>
      </c>
      <c r="AH3418" t="str">
        <f t="shared" si="1817"/>
        <v>0.00109739047528978+0.000828981506743207i</v>
      </c>
      <c r="AI3418">
        <f t="shared" si="1818"/>
        <v>-57.231991203905295</v>
      </c>
      <c r="AJ3418">
        <f t="shared" si="1819"/>
        <v>37.067822709822543</v>
      </c>
      <c r="AK3418"/>
      <c r="AL3418"/>
      <c r="AM3418"/>
      <c r="AN3418"/>
    </row>
    <row r="3419" spans="1:40" x14ac:dyDescent="0.25">
      <c r="A3419"/>
      <c r="B3419">
        <f t="shared" si="1820"/>
        <v>1485000</v>
      </c>
      <c r="C3419" s="237" t="str">
        <f t="shared" si="1788"/>
        <v>-3.46569093562812E-08+0.00164917342754629i</v>
      </c>
      <c r="D3419" s="208" t="str">
        <f t="shared" si="1789"/>
        <v>-5.95700622270893+0.0126436629445216i</v>
      </c>
      <c r="E3419" t="str">
        <f t="shared" si="1790"/>
        <v>2870</v>
      </c>
      <c r="F3419" t="str">
        <f t="shared" si="1791"/>
        <v>0.777000777000777</v>
      </c>
      <c r="G3419" t="str">
        <f t="shared" si="1786"/>
        <v>0.777000777000777</v>
      </c>
      <c r="H3419" t="str">
        <f t="shared" si="1792"/>
        <v>9.12656447006729+0.252318596140898i</v>
      </c>
      <c r="I3419" t="str">
        <f t="shared" si="1793"/>
        <v>5831.58136322605i</v>
      </c>
      <c r="J3419" t="str">
        <f t="shared" si="1787"/>
        <v>-46031.3370428047+1275.76339167024i</v>
      </c>
      <c r="K3419" t="str">
        <f t="shared" si="1794"/>
        <v>0.00350845435197838-0.126589966313249i</v>
      </c>
      <c r="L3419" t="str">
        <f t="shared" si="1795"/>
        <v>0.000266918878601034-0.00816446409524255i</v>
      </c>
      <c r="M3419" t="str">
        <f t="shared" si="1796"/>
        <v>0.00377537323057941-0.134754430408492i</v>
      </c>
      <c r="N3419" t="str">
        <f t="shared" si="1797"/>
        <v>-15.2149446105808i</v>
      </c>
      <c r="O3419" t="str">
        <f t="shared" si="1798"/>
        <v>-0.880908182428311-0.473287200472239i</v>
      </c>
      <c r="P3419" t="str">
        <f t="shared" si="1799"/>
        <v>1.88090818242831+0.473287200472239i</v>
      </c>
      <c r="Q3419" t="str">
        <f t="shared" si="1800"/>
        <v>-1.88090818242831+14.7416574101086i</v>
      </c>
      <c r="R3419" t="str">
        <f t="shared" si="1801"/>
        <v>0.0155723592683066-0.129578262962883i</v>
      </c>
      <c r="S3419" t="str">
        <f t="shared" si="1802"/>
        <v>1.57223476483221i</v>
      </c>
      <c r="T3419" t="str">
        <f t="shared" si="1803"/>
        <v>0.203727449796815+0.0244834046120887i</v>
      </c>
      <c r="U3419" t="str">
        <f t="shared" si="1804"/>
        <v>0.0000333333333333333-0.0000760106708178213i</v>
      </c>
      <c r="V3419" t="str">
        <f t="shared" si="1805"/>
        <v>6.66666666666667E-06-0.000760106708178213i</v>
      </c>
      <c r="W3419" t="str">
        <f t="shared" si="1806"/>
        <v>0.0000275529607166763-0.0000701529695012774i</v>
      </c>
      <c r="X3419" t="str">
        <f t="shared" si="1807"/>
        <v>0.0000276222247407657-0.0000700884873941163i</v>
      </c>
      <c r="Y3419" t="str">
        <f t="shared" si="1808"/>
        <v>0.009+9.33053018116168i</v>
      </c>
      <c r="Z3419" t="str">
        <f t="shared" si="1809"/>
        <v>-0.0000901070627830798-0.0000356124077603269i</v>
      </c>
      <c r="AA3419" t="str">
        <f t="shared" si="1810"/>
        <v>0.00124436588778573-1.28610900718138i</v>
      </c>
      <c r="AB3419" t="str">
        <f t="shared" si="1811"/>
        <v>0.960866767322161+0.115474325458453i</v>
      </c>
      <c r="AC3419" t="str">
        <f t="shared" si="1812"/>
        <v>1.01918830762546-0.129045095251792i</v>
      </c>
      <c r="AD3419" t="str">
        <f t="shared" si="1813"/>
        <v>0.913781614216474+0.22899925279571i</v>
      </c>
      <c r="AE3419" t="str">
        <f t="shared" si="1814"/>
        <v>-0.0000741829625148565-0.0000531764134983081i</v>
      </c>
      <c r="AF3419" t="str">
        <f t="shared" si="1815"/>
        <v>-15.0835706927762-0.239674933196376i</v>
      </c>
      <c r="AG3419" t="str">
        <f t="shared" si="1816"/>
        <v>1.00107027139079-0.00425327485693099i</v>
      </c>
      <c r="AH3419" t="str">
        <f t="shared" si="1817"/>
        <v>0.00110151667442057+0.000823673487781565i</v>
      </c>
      <c r="AI3419">
        <f t="shared" si="1818"/>
        <v>-57.231300592812374</v>
      </c>
      <c r="AJ3419">
        <f t="shared" si="1819"/>
        <v>36.787782800404649</v>
      </c>
      <c r="AK3419"/>
      <c r="AL3419"/>
      <c r="AM3419"/>
      <c r="AN3419"/>
    </row>
    <row r="3420" spans="1:40" x14ac:dyDescent="0.25">
      <c r="A3420"/>
      <c r="B3420">
        <f t="shared" si="1820"/>
        <v>1486000</v>
      </c>
      <c r="C3420" s="237" t="str">
        <f t="shared" si="1788"/>
        <v>-3.46102804892549E-08+0.00164806362039549i</v>
      </c>
      <c r="D3420" s="208" t="str">
        <f t="shared" si="1789"/>
        <v>-5.95700622235144+0.0126351544230321i</v>
      </c>
      <c r="E3420" t="str">
        <f t="shared" si="1790"/>
        <v>2870</v>
      </c>
      <c r="F3420" t="str">
        <f t="shared" si="1791"/>
        <v>0.777000777000777</v>
      </c>
      <c r="G3420" t="str">
        <f t="shared" si="1786"/>
        <v>0.777000777000777</v>
      </c>
      <c r="H3420" t="str">
        <f t="shared" si="1792"/>
        <v>9.1265745671912+0.252149099367497i</v>
      </c>
      <c r="I3420" t="str">
        <f t="shared" si="1793"/>
        <v>5835.50835404304i</v>
      </c>
      <c r="J3420" t="str">
        <f t="shared" si="1787"/>
        <v>-46093.3543305436+1276.62249159729i</v>
      </c>
      <c r="K3420" t="str">
        <f t="shared" si="1794"/>
        <v>0.00350373734313753-0.12650490485745i</v>
      </c>
      <c r="L3420" t="str">
        <f t="shared" si="1795"/>
        <v>0.000266560137600452-0.00815898155979994i</v>
      </c>
      <c r="M3420" t="str">
        <f t="shared" si="1796"/>
        <v>0.00377029748073798-0.13466388641725i</v>
      </c>
      <c r="N3420" t="str">
        <f t="shared" si="1797"/>
        <v>-15.2251903645274i</v>
      </c>
      <c r="O3420" t="str">
        <f t="shared" si="1798"/>
        <v>-0.885711045317474-0.464236948338483i</v>
      </c>
      <c r="P3420" t="str">
        <f t="shared" si="1799"/>
        <v>1.88571104531747+0.464236948338483i</v>
      </c>
      <c r="Q3420" t="str">
        <f t="shared" si="1800"/>
        <v>-1.88571104531747+14.7609534161889i</v>
      </c>
      <c r="R3420" t="str">
        <f t="shared" si="1801"/>
        <v>0.0148873249172412-0.129651803944468i</v>
      </c>
      <c r="S3420" t="str">
        <f t="shared" si="1802"/>
        <v>1.5732935087816i</v>
      </c>
      <c r="T3420" t="str">
        <f t="shared" si="1803"/>
        <v>0.203980341547656+0.0234221316554181i</v>
      </c>
      <c r="U3420" t="str">
        <f t="shared" si="1804"/>
        <v>0.0000333333333333334-0.000075959519626154i</v>
      </c>
      <c r="V3420" t="str">
        <f t="shared" si="1805"/>
        <v>6.66666666666667E-06-0.00075959519626154i</v>
      </c>
      <c r="W3420" t="str">
        <f t="shared" si="1806"/>
        <v>0.0000275528930441301-0.0000701071738380053i</v>
      </c>
      <c r="X3420" t="str">
        <f t="shared" si="1807"/>
        <v>0.0000276220502231418-0.0000700427341073698i</v>
      </c>
      <c r="Y3420" t="str">
        <f t="shared" si="1808"/>
        <v>0.009+9.33681336646887i</v>
      </c>
      <c r="Z3420" t="str">
        <f t="shared" si="1809"/>
        <v>-0.0000899876438945269-0.0000355881023601984i</v>
      </c>
      <c r="AA3420" t="str">
        <f t="shared" si="1810"/>
        <v>0.00124269161825474-1.28524351215105i</v>
      </c>
      <c r="AB3420" t="str">
        <f t="shared" si="1811"/>
        <v>0.96205951419724+0.11046890318404i</v>
      </c>
      <c r="AC3420" t="str">
        <f t="shared" si="1812"/>
        <v>1.01850342239371-0.129138172519117i</v>
      </c>
      <c r="AD3420" t="str">
        <f t="shared" si="1813"/>
        <v>0.916101934050426+0.224616459560709i</v>
      </c>
      <c r="AE3420" t="str">
        <f t="shared" si="1814"/>
        <v>-0.0000744441810577851-0.0000528150353771607i</v>
      </c>
      <c r="AF3420" t="str">
        <f t="shared" si="1815"/>
        <v>-15.0835807895426-0.239513944944465i</v>
      </c>
      <c r="AG3420" t="str">
        <f t="shared" si="1816"/>
        <v>1.00104916751203-0.00426122847634091i</v>
      </c>
      <c r="AH3420" t="str">
        <f t="shared" si="1817"/>
        <v>0.00110558787419418+0.000818322877252713i</v>
      </c>
      <c r="AI3420">
        <f t="shared" si="1818"/>
        <v>-57.230841752195914</v>
      </c>
      <c r="AJ3420">
        <f t="shared" si="1819"/>
        <v>36.507731073019173</v>
      </c>
      <c r="AK3420"/>
      <c r="AL3420"/>
      <c r="AM3420"/>
      <c r="AN3420"/>
    </row>
    <row r="3421" spans="1:40" x14ac:dyDescent="0.25">
      <c r="A3421"/>
      <c r="B3421">
        <f t="shared" si="1820"/>
        <v>1487000</v>
      </c>
      <c r="C3421" s="237" t="str">
        <f t="shared" si="1788"/>
        <v>-3.45637456636268E-08+0.00164695530592411i</v>
      </c>
      <c r="D3421" s="208" t="str">
        <f t="shared" si="1789"/>
        <v>-5.95700622199468+0.0126266573454182i</v>
      </c>
      <c r="E3421" t="str">
        <f t="shared" si="1790"/>
        <v>2870</v>
      </c>
      <c r="F3421" t="str">
        <f t="shared" si="1791"/>
        <v>0.777000777000777</v>
      </c>
      <c r="G3421" t="str">
        <f t="shared" si="1786"/>
        <v>0.777000777000777</v>
      </c>
      <c r="H3421" t="str">
        <f t="shared" si="1792"/>
        <v>9.12658464397515+0.251979829960822i</v>
      </c>
      <c r="I3421" t="str">
        <f t="shared" si="1793"/>
        <v>5839.43534486003i</v>
      </c>
      <c r="J3421" t="str">
        <f t="shared" si="1787"/>
        <v>-46155.4133667092+1277.48159152434i</v>
      </c>
      <c r="K3421" t="str">
        <f t="shared" si="1794"/>
        <v>0.00349902983842691-0.126419957552842i</v>
      </c>
      <c r="L3421" t="str">
        <f t="shared" si="1795"/>
        <v>0.000266202119083477-0.00815350637472399i</v>
      </c>
      <c r="M3421" t="str">
        <f t="shared" si="1796"/>
        <v>0.00376523195751039-0.134573463927566i</v>
      </c>
      <c r="N3421" t="str">
        <f t="shared" si="1797"/>
        <v>-15.2354361184739i</v>
      </c>
      <c r="O3421" t="str">
        <f t="shared" si="1798"/>
        <v>-0.890420931083204-0.455137963137465i</v>
      </c>
      <c r="P3421" t="str">
        <f t="shared" si="1799"/>
        <v>1.8904209310832+0.455137963137465i</v>
      </c>
      <c r="Q3421" t="str">
        <f t="shared" si="1800"/>
        <v>-1.8904209310832+14.7802981553364i</v>
      </c>
      <c r="R3421" t="str">
        <f t="shared" si="1801"/>
        <v>0.0142024530428915-0.129717920805i</v>
      </c>
      <c r="S3421" t="str">
        <f t="shared" si="1802"/>
        <v>1.57435225273098i</v>
      </c>
      <c r="T3421" t="str">
        <f t="shared" si="1803"/>
        <v>0.204221700838931+0.0223596639423822i</v>
      </c>
      <c r="U3421" t="str">
        <f t="shared" si="1804"/>
        <v>0.0000333333333333334-0.0000759084372323235i</v>
      </c>
      <c r="V3421" t="str">
        <f t="shared" si="1805"/>
        <v>6.66666666666667E-06-0.000759084372323235i</v>
      </c>
      <c r="W3421" t="str">
        <f t="shared" si="1806"/>
        <v>0.0000275528253264452-0.0000700614407116987i</v>
      </c>
      <c r="X3421" t="str">
        <f t="shared" si="1807"/>
        <v>0.0000276218758760773-0.0000699970432995914i</v>
      </c>
      <c r="Y3421" t="str">
        <f t="shared" si="1808"/>
        <v>0.009+9.34309655177604i</v>
      </c>
      <c r="Z3421" t="str">
        <f t="shared" si="1809"/>
        <v>-0.0000898684658408837-0.0000355638301030826i</v>
      </c>
      <c r="AA3421" t="str">
        <f t="shared" si="1810"/>
        <v>0.00124102072550315-1.28437918122533i</v>
      </c>
      <c r="AB3421" t="str">
        <f t="shared" si="1811"/>
        <v>0.963197869005107+0.105457845921863i</v>
      </c>
      <c r="AC3421" t="str">
        <f t="shared" si="1812"/>
        <v>1.01781849102183-0.129223800428032i</v>
      </c>
      <c r="AD3421" t="str">
        <f t="shared" si="1813"/>
        <v>0.918377365408569+0.220210245033006i</v>
      </c>
      <c r="AE3421" t="str">
        <f t="shared" si="1814"/>
        <v>-0.0000747016451509487-0.0000524509734774683i</v>
      </c>
      <c r="AF3421" t="str">
        <f t="shared" si="1815"/>
        <v>-15.0835908659698-0.239353172615404i</v>
      </c>
      <c r="AG3421" t="str">
        <f t="shared" si="1816"/>
        <v>1.00102798291-0.00426896276904383i</v>
      </c>
      <c r="AH3421" t="str">
        <f t="shared" si="1817"/>
        <v>0.00110960372280536+0.000812930278769887i</v>
      </c>
      <c r="AI3421">
        <f t="shared" si="1818"/>
        <v>-57.230614093246061</v>
      </c>
      <c r="AJ3421">
        <f t="shared" si="1819"/>
        <v>36.227667372783046</v>
      </c>
      <c r="AK3421"/>
      <c r="AL3421"/>
      <c r="AM3421"/>
      <c r="AN3421"/>
    </row>
    <row r="3422" spans="1:40" x14ac:dyDescent="0.25">
      <c r="A3422"/>
      <c r="B3422">
        <f t="shared" si="1820"/>
        <v>1488000</v>
      </c>
      <c r="C3422" s="237" t="str">
        <f t="shared" si="1788"/>
        <v>-3.45173046266824E-08+0.00164584848112271i</v>
      </c>
      <c r="D3422" s="208" t="str">
        <f t="shared" si="1789"/>
        <v>-5.95700622163863+0.0126181716886074i</v>
      </c>
      <c r="E3422" t="str">
        <f t="shared" si="1790"/>
        <v>2870</v>
      </c>
      <c r="F3422" t="str">
        <f t="shared" si="1791"/>
        <v>0.777000777000777</v>
      </c>
      <c r="G3422" t="str">
        <f t="shared" si="1786"/>
        <v>0.777000777000777</v>
      </c>
      <c r="H3422" t="str">
        <f t="shared" si="1792"/>
        <v>9.12659470047372+0.251810787464097i</v>
      </c>
      <c r="I3422" t="str">
        <f t="shared" si="1793"/>
        <v>5843.36233567702i</v>
      </c>
      <c r="J3422" t="str">
        <f t="shared" si="1787"/>
        <v>-46217.5141513014+1278.34069145139i</v>
      </c>
      <c r="K3422" t="str">
        <f t="shared" si="1794"/>
        <v>0.00349433181233711-0.126335124169967i</v>
      </c>
      <c r="L3422" t="str">
        <f t="shared" si="1795"/>
        <v>0.000265844821112043-0.00814803852525862i</v>
      </c>
      <c r="M3422" t="str">
        <f t="shared" si="1796"/>
        <v>0.00376017663344915-0.134483162695226i</v>
      </c>
      <c r="N3422" t="str">
        <f t="shared" si="1797"/>
        <v>-15.2456818724204i</v>
      </c>
      <c r="O3422" t="str">
        <f t="shared" si="1798"/>
        <v>-0.895037345307384-0.445991200031021i</v>
      </c>
      <c r="P3422" t="str">
        <f t="shared" si="1799"/>
        <v>1.89503734530738+0.445991200031021i</v>
      </c>
      <c r="Q3422" t="str">
        <f t="shared" si="1800"/>
        <v>-1.89503734530738+14.7996906723894i</v>
      </c>
      <c r="R3422" t="str">
        <f t="shared" si="1801"/>
        <v>0.0135178244760148-0.129776639933424i</v>
      </c>
      <c r="S3422" t="str">
        <f t="shared" si="1802"/>
        <v>1.57541099668036i</v>
      </c>
      <c r="T3422" t="str">
        <f t="shared" si="1803"/>
        <v>0.204451545663344+0.0212961293307086i</v>
      </c>
      <c r="U3422" t="str">
        <f t="shared" si="1804"/>
        <v>0.0000333333333333335-0.0000758574234976244i</v>
      </c>
      <c r="V3422" t="str">
        <f t="shared" si="1805"/>
        <v>6.66666666666667E-06-0.000758574234976244i</v>
      </c>
      <c r="W3422" t="str">
        <f t="shared" si="1806"/>
        <v>0.0000275527575636227-0.0000700157699962576i</v>
      </c>
      <c r="X3422" t="str">
        <f t="shared" si="1807"/>
        <v>0.000027621701698994-0.0000699514148447991i</v>
      </c>
      <c r="Y3422" t="str">
        <f t="shared" si="1808"/>
        <v>0.009+9.34937973708322i</v>
      </c>
      <c r="Z3422" t="str">
        <f t="shared" si="1809"/>
        <v>-0.0000897495279749507-0.0000355395909207899i</v>
      </c>
      <c r="AA3422" t="str">
        <f t="shared" si="1810"/>
        <v>0.0012393532004563-1.28351601205717i</v>
      </c>
      <c r="AB3422" t="str">
        <f t="shared" si="1811"/>
        <v>0.964281916607135+0.100441756704268i</v>
      </c>
      <c r="AC3422" t="str">
        <f t="shared" si="1812"/>
        <v>1.01713359543914-0.12930200312856i</v>
      </c>
      <c r="AD3422" t="str">
        <f t="shared" si="1813"/>
        <v>0.920607672929302+0.215781067397337i</v>
      </c>
      <c r="AE3422" t="str">
        <f t="shared" si="1814"/>
        <v>-0.0000749553332317698-0.0000520842690392897i</v>
      </c>
      <c r="AF3422" t="str">
        <f t="shared" si="1815"/>
        <v>-15.0836009221123-0.23919261577549i</v>
      </c>
      <c r="AG3422" t="str">
        <f t="shared" si="1816"/>
        <v>1.00100671987567-0.00427647708145692i</v>
      </c>
      <c r="AH3422" t="str">
        <f t="shared" si="1817"/>
        <v>0.00111356387460022+0.000807496298545796i</v>
      </c>
      <c r="AI3422">
        <f t="shared" si="1818"/>
        <v>-57.230617042347461</v>
      </c>
      <c r="AJ3422">
        <f t="shared" si="1819"/>
        <v>35.947591546164027</v>
      </c>
      <c r="AK3422"/>
      <c r="AL3422"/>
      <c r="AM3422"/>
      <c r="AN3422"/>
    </row>
    <row r="3423" spans="1:40" x14ac:dyDescent="0.25">
      <c r="A3423"/>
      <c r="B3423">
        <f t="shared" si="1820"/>
        <v>1489000</v>
      </c>
      <c r="C3423" s="237" t="str">
        <f t="shared" si="1788"/>
        <v>-3.44709571265557E-08+0.00164474314298995i</v>
      </c>
      <c r="D3423" s="208" t="str">
        <f t="shared" si="1789"/>
        <v>-5.9570062212833+0.0126096974295896i</v>
      </c>
      <c r="E3423" t="str">
        <f t="shared" si="1790"/>
        <v>2870</v>
      </c>
      <c r="F3423" t="str">
        <f t="shared" si="1791"/>
        <v>0.777000777000777</v>
      </c>
      <c r="G3423" t="str">
        <f t="shared" si="1786"/>
        <v>0.777000777000777</v>
      </c>
      <c r="H3423" t="str">
        <f t="shared" si="1792"/>
        <v>9.12660473674131+0.251641971421761i</v>
      </c>
      <c r="I3423" t="str">
        <f t="shared" si="1793"/>
        <v>5847.289326494i</v>
      </c>
      <c r="J3423" t="str">
        <f t="shared" si="1787"/>
        <v>-46279.6566843203+1279.19979137844i</v>
      </c>
      <c r="K3423" t="str">
        <f t="shared" si="1794"/>
        <v>0.00348964323944418-0.126250404479982i</v>
      </c>
      <c r="L3423" t="str">
        <f t="shared" si="1795"/>
        <v>0.00026548824175458-0.00814257799668724i</v>
      </c>
      <c r="M3423" t="str">
        <f t="shared" si="1796"/>
        <v>0.00375513148119876-0.134392982476669i</v>
      </c>
      <c r="N3423" t="str">
        <f t="shared" si="1797"/>
        <v>-15.2559276263669i</v>
      </c>
      <c r="O3423" t="str">
        <f t="shared" si="1798"/>
        <v>-0.899559803383982-0.436797619196548i</v>
      </c>
      <c r="P3423" t="str">
        <f t="shared" si="1799"/>
        <v>1.89955980338398+0.436797619196548i</v>
      </c>
      <c r="Q3423" t="str">
        <f t="shared" si="1800"/>
        <v>-1.89955980338398+14.8191300071704i</v>
      </c>
      <c r="R3423" t="str">
        <f t="shared" si="1801"/>
        <v>0.0128335192900814-0.129827988541328i</v>
      </c>
      <c r="S3423" t="str">
        <f t="shared" si="1802"/>
        <v>1.57646974062974i</v>
      </c>
      <c r="T3423" t="str">
        <f t="shared" si="1803"/>
        <v>0.204669895422228+0.0202316548266014i</v>
      </c>
      <c r="U3423" t="str">
        <f t="shared" si="1804"/>
        <v>0.0000333333333333333-0.0000758064782837237i</v>
      </c>
      <c r="V3423" t="str">
        <f t="shared" si="1805"/>
        <v>6.66666666666667E-06-0.000758064782837237i</v>
      </c>
      <c r="W3423" t="str">
        <f t="shared" si="1806"/>
        <v>0.0000275526897556629-0.0000699701615659199i</v>
      </c>
      <c r="X3423" t="str">
        <f t="shared" si="1807"/>
        <v>0.0000276215276913145-0.0000699058486173478i</v>
      </c>
      <c r="Y3423" t="str">
        <f t="shared" si="1808"/>
        <v>0.009+9.3556629223904i</v>
      </c>
      <c r="Z3423" t="str">
        <f t="shared" si="1809"/>
        <v>-0.0000896308296516991-0.0000355153847453171i</v>
      </c>
      <c r="AA3423" t="str">
        <f t="shared" si="1810"/>
        <v>0.00123768903406999-1.28265400230583i</v>
      </c>
      <c r="AB3423" t="str">
        <f t="shared" si="1811"/>
        <v>0.965311748508401+0.0954212345474429i</v>
      </c>
      <c r="AC3423" t="str">
        <f t="shared" si="1812"/>
        <v>1.01644881683843-0.129372805619988i</v>
      </c>
      <c r="AD3423" t="str">
        <f t="shared" si="1813"/>
        <v>0.922792625895424+0.211329387182625i</v>
      </c>
      <c r="AE3423" t="str">
        <f t="shared" si="1814"/>
        <v>-0.0000752052241616936-0.000051714963451781i</v>
      </c>
      <c r="AF3423" t="str">
        <f t="shared" si="1815"/>
        <v>-15.0836109580246-0.239032273992171i</v>
      </c>
      <c r="AG3423" t="str">
        <f t="shared" si="1816"/>
        <v>1.00098538070481-0.00428377078331349i</v>
      </c>
      <c r="AH3423" t="str">
        <f t="shared" si="1817"/>
        <v>0.00111746799009355+0.000802021545334223i</v>
      </c>
      <c r="AI3423">
        <f t="shared" si="1818"/>
        <v>-57.230850040940069</v>
      </c>
      <c r="AJ3423">
        <f t="shared" si="1819"/>
        <v>35.667503441002061</v>
      </c>
      <c r="AK3423"/>
      <c r="AL3423"/>
      <c r="AM3423"/>
      <c r="AN3423"/>
    </row>
    <row r="3424" spans="1:40" x14ac:dyDescent="0.25">
      <c r="A3424"/>
      <c r="B3424">
        <f t="shared" si="1820"/>
        <v>1490000</v>
      </c>
      <c r="C3424" s="237" t="str">
        <f t="shared" si="1788"/>
        <v>-3.44247029122252E-08+0.00164363928853254i</v>
      </c>
      <c r="D3424" s="208" t="str">
        <f t="shared" si="1789"/>
        <v>-5.95700622092868+0.0126012345454161i</v>
      </c>
      <c r="E3424" t="str">
        <f t="shared" si="1790"/>
        <v>2870</v>
      </c>
      <c r="F3424" t="str">
        <f t="shared" si="1791"/>
        <v>0.777000777000777</v>
      </c>
      <c r="G3424" t="str">
        <f t="shared" si="1786"/>
        <v>0.777000777000777</v>
      </c>
      <c r="H3424" t="str">
        <f t="shared" si="1792"/>
        <v>9.12661475283213+0.251473381379477i</v>
      </c>
      <c r="I3424" t="str">
        <f t="shared" si="1793"/>
        <v>5851.21631731099i</v>
      </c>
      <c r="J3424" t="str">
        <f t="shared" si="1787"/>
        <v>-46341.8409657657+1280.05889130549i</v>
      </c>
      <c r="K3424" t="str">
        <f t="shared" si="1794"/>
        <v>0.00348496409440941-0.126165798254654i</v>
      </c>
      <c r="L3424" t="str">
        <f t="shared" si="1795"/>
        <v>0.00026513237908598-0.00813712477433247i</v>
      </c>
      <c r="M3424" t="str">
        <f t="shared" si="1796"/>
        <v>0.00375009647349539-0.134302923028986i</v>
      </c>
      <c r="N3424" t="str">
        <f t="shared" si="1797"/>
        <v>-15.2661733803134i</v>
      </c>
      <c r="O3424" t="str">
        <f t="shared" si="1798"/>
        <v>-0.903987830569971-0.427558185726104i</v>
      </c>
      <c r="P3424" t="str">
        <f t="shared" si="1799"/>
        <v>1.90398783056997+0.427558185726104i</v>
      </c>
      <c r="Q3424" t="str">
        <f t="shared" si="1800"/>
        <v>-1.90398783056997+14.8386151945873i</v>
      </c>
      <c r="R3424" t="str">
        <f t="shared" si="1801"/>
        <v>0.0121496167954694-0.129871994645268i</v>
      </c>
      <c r="S3424" t="str">
        <f t="shared" si="1802"/>
        <v>1.57752848457912i</v>
      </c>
      <c r="T3424" t="str">
        <f t="shared" si="1803"/>
        <v>0.204876770902017+0.0191663665715739i</v>
      </c>
      <c r="U3424" t="str">
        <f t="shared" si="1804"/>
        <v>0.0000333333333333333-0.0000757556014526609i</v>
      </c>
      <c r="V3424" t="str">
        <f t="shared" si="1805"/>
        <v>6.66666666666667E-06-0.000757556014526609i</v>
      </c>
      <c r="W3424" t="str">
        <f t="shared" si="1806"/>
        <v>0.0000275526219025673-0.0000699246152952631i</v>
      </c>
      <c r="X3424" t="str">
        <f t="shared" si="1807"/>
        <v>0.000027621353852465-0.0000698603444919325i</v>
      </c>
      <c r="Y3424" t="str">
        <f t="shared" si="1808"/>
        <v>0.009+9.36194610769758i</v>
      </c>
      <c r="Z3424" t="str">
        <f t="shared" si="1809"/>
        <v>-0.0000895123702282681-0.00003549121150885i</v>
      </c>
      <c r="AA3424" t="str">
        <f t="shared" si="1810"/>
        <v>0.00123602821733039-1.28179314963687i</v>
      </c>
      <c r="AB3424" t="str">
        <f t="shared" si="1811"/>
        <v>0.96628746274672+0.0903968743893228i</v>
      </c>
      <c r="AC3424" t="str">
        <f t="shared" si="1812"/>
        <v>1.0157642356696-0.129436233733285i</v>
      </c>
      <c r="AD3424" t="str">
        <f t="shared" si="1813"/>
        <v>0.924931998257076+0.206855667215542i</v>
      </c>
      <c r="AE3424" t="str">
        <f t="shared" si="1814"/>
        <v>-0.0000754512972270084-0.0000513430982490583i</v>
      </c>
      <c r="AF3424" t="str">
        <f t="shared" si="1815"/>
        <v>-15.0836209737608-0.238872146834061i</v>
      </c>
      <c r="AG3424" t="str">
        <f t="shared" si="1816"/>
        <v>1.00096396769768-0.00429084326769145i</v>
      </c>
      <c r="AH3424" t="str">
        <f t="shared" si="1817"/>
        <v>0.00112131573598591+0.000796506630371434i</v>
      </c>
      <c r="AI3424">
        <f t="shared" si="1818"/>
        <v>-57.231312545382522</v>
      </c>
      <c r="AJ3424">
        <f t="shared" si="1819"/>
        <v>35.387402906521125</v>
      </c>
      <c r="AK3424"/>
      <c r="AL3424"/>
      <c r="AM3424"/>
      <c r="AN3424"/>
    </row>
    <row r="3425" spans="1:40" x14ac:dyDescent="0.25">
      <c r="A3425"/>
      <c r="B3425">
        <f t="shared" si="1820"/>
        <v>1491000</v>
      </c>
      <c r="C3425" s="237" t="str">
        <f t="shared" si="1788"/>
        <v>-3.43785417335114E-08+0.00164253691476521i</v>
      </c>
      <c r="D3425" s="208" t="str">
        <f t="shared" si="1789"/>
        <v>-5.95700622057478+0.0125927830131999i</v>
      </c>
      <c r="E3425" t="str">
        <f t="shared" si="1790"/>
        <v>2870</v>
      </c>
      <c r="F3425" t="str">
        <f t="shared" si="1791"/>
        <v>0.777000777000777</v>
      </c>
      <c r="G3425" t="str">
        <f t="shared" si="1786"/>
        <v>0.777000777000777</v>
      </c>
      <c r="H3425" t="str">
        <f t="shared" si="1792"/>
        <v>9.12662474880022+0.251305016884117i</v>
      </c>
      <c r="I3425" t="str">
        <f t="shared" si="1793"/>
        <v>5855.14330812798i</v>
      </c>
      <c r="J3425" t="str">
        <f t="shared" si="1787"/>
        <v>-46404.0669956377+1280.91799123255i</v>
      </c>
      <c r="K3425" t="str">
        <f t="shared" si="1794"/>
        <v>0.00348029435197888-0.126081305266363i</v>
      </c>
      <c r="L3425" t="str">
        <f t="shared" si="1795"/>
        <v>0.000264777231187578-0.00813167884355618i</v>
      </c>
      <c r="M3425" t="str">
        <f t="shared" si="1796"/>
        <v>0.00374507158316646-0.134212984109919i</v>
      </c>
      <c r="N3425" t="str">
        <f t="shared" si="1797"/>
        <v>-15.2764191342599i</v>
      </c>
      <c r="O3425" t="str">
        <f t="shared" si="1798"/>
        <v>-0.908320962035164-0.418273869525116i</v>
      </c>
      <c r="P3425" t="str">
        <f t="shared" si="1799"/>
        <v>1.90832096203516+0.418273869525116i</v>
      </c>
      <c r="Q3425" t="str">
        <f t="shared" si="1800"/>
        <v>-1.90832096203516+14.8581452647348i</v>
      </c>
      <c r="R3425" t="str">
        <f t="shared" si="1801"/>
        <v>0.0114661955340464-0.129908687049172i</v>
      </c>
      <c r="S3425" t="str">
        <f t="shared" si="1802"/>
        <v>1.57858722852851i</v>
      </c>
      <c r="T3425" t="str">
        <f t="shared" si="1803"/>
        <v>0.20507219425073+0.0181003898298563i</v>
      </c>
      <c r="U3425" t="str">
        <f t="shared" si="1804"/>
        <v>0.0000333333333333334-0.0000757047928668444i</v>
      </c>
      <c r="V3425" t="str">
        <f t="shared" si="1805"/>
        <v>6.66666666666667E-06-0.000757047928668443i</v>
      </c>
      <c r="W3425" t="str">
        <f t="shared" si="1806"/>
        <v>0.0000275525540043364-0.0000698791310591994i</v>
      </c>
      <c r="X3425" t="str">
        <f t="shared" si="1807"/>
        <v>0.0000276211801818718-0.0000698149023435816i</v>
      </c>
      <c r="Y3425" t="str">
        <f t="shared" si="1808"/>
        <v>0.009+9.36822929300476i</v>
      </c>
      <c r="Z3425" t="str">
        <f t="shared" si="1809"/>
        <v>-0.0000893941490639478-0.0000354670711437587i</v>
      </c>
      <c r="AA3425" t="str">
        <f t="shared" si="1810"/>
        <v>0.00123437074125386-1.28093345172207i</v>
      </c>
      <c r="AB3425" t="str">
        <f t="shared" si="1811"/>
        <v>0.967209163781727+0.085369267030195i</v>
      </c>
      <c r="AC3425" t="str">
        <f t="shared" si="1812"/>
        <v>1.01507993163366-0.129492314113574i</v>
      </c>
      <c r="AD3425" t="str">
        <f t="shared" si="1813"/>
        <v>0.927025568654285+0.202360372573914i</v>
      </c>
      <c r="AE3425" t="str">
        <f t="shared" si="1814"/>
        <v>-0.0000756935321396156-0.0000509687151060534i</v>
      </c>
      <c r="AF3425" t="str">
        <f t="shared" si="1815"/>
        <v>-15.083630969375-0.238712233870917i</v>
      </c>
      <c r="AG3425" t="str">
        <f t="shared" si="1816"/>
        <v>1.00094248315885-0.00429769395103963i</v>
      </c>
      <c r="AH3425" t="str">
        <f t="shared" si="1817"/>
        <v>0.00112510678518001+0.000790952167317335i</v>
      </c>
      <c r="AI3425">
        <f t="shared" si="1818"/>
        <v>-57.232004026821066</v>
      </c>
      <c r="AJ3425">
        <f t="shared" si="1819"/>
        <v>35.107289793340996</v>
      </c>
      <c r="AK3425"/>
      <c r="AL3425"/>
      <c r="AM3425"/>
      <c r="AN3425"/>
    </row>
    <row r="3426" spans="1:40" x14ac:dyDescent="0.25">
      <c r="A3426"/>
      <c r="B3426">
        <f t="shared" si="1820"/>
        <v>1492000</v>
      </c>
      <c r="C3426" s="237" t="str">
        <f t="shared" si="1788"/>
        <v>-3.43324733410725E-08+0.0016414360187107i</v>
      </c>
      <c r="D3426" s="208" t="str">
        <f t="shared" si="1789"/>
        <v>-5.95700622022159+0.0125843428101154i</v>
      </c>
      <c r="E3426" t="str">
        <f t="shared" si="1790"/>
        <v>2870</v>
      </c>
      <c r="F3426" t="str">
        <f t="shared" si="1791"/>
        <v>0.777000777000777</v>
      </c>
      <c r="G3426" t="str">
        <f t="shared" si="1786"/>
        <v>0.777000777000777</v>
      </c>
      <c r="H3426" t="str">
        <f t="shared" si="1792"/>
        <v>9.12663472469941+0.251136877483763i</v>
      </c>
      <c r="I3426" t="str">
        <f t="shared" si="1793"/>
        <v>5859.07029894496i</v>
      </c>
      <c r="J3426" t="str">
        <f t="shared" si="1787"/>
        <v>-46466.3347739364+1281.77709115959i</v>
      </c>
      <c r="K3426" t="str">
        <f t="shared" si="1794"/>
        <v>0.00347563398698302-0.125996925288093i</v>
      </c>
      <c r="L3426" t="str">
        <f t="shared" si="1795"/>
        <v>0.000264422796147124-0.00812624018975927i</v>
      </c>
      <c r="M3426" t="str">
        <f t="shared" si="1796"/>
        <v>0.00374005678313014-0.134123165477852i</v>
      </c>
      <c r="N3426" t="str">
        <f t="shared" si="1797"/>
        <v>-15.2866648882065i</v>
      </c>
      <c r="O3426" t="str">
        <f t="shared" si="1798"/>
        <v>-0.912558742911054-0.408945645210457i</v>
      </c>
      <c r="P3426" t="str">
        <f t="shared" si="1799"/>
        <v>1.91255874291105+0.408945645210457i</v>
      </c>
      <c r="Q3426" t="str">
        <f t="shared" si="1800"/>
        <v>-1.91255874291105+14.877719242996i</v>
      </c>
      <c r="R3426" t="str">
        <f t="shared" si="1801"/>
        <v>0.010783333274114-0.129938095326827i</v>
      </c>
      <c r="S3426" t="str">
        <f t="shared" si="1802"/>
        <v>1.57964597247789i</v>
      </c>
      <c r="T3426" t="str">
        <f t="shared" si="1803"/>
        <v>0.20525618895447+0.017033848976341i</v>
      </c>
      <c r="U3426" t="str">
        <f t="shared" si="1804"/>
        <v>0.0000333333333333334-0.0000756540523890517i</v>
      </c>
      <c r="V3426" t="str">
        <f t="shared" si="1805"/>
        <v>6.66666666666667E-06-0.000756540523890517i</v>
      </c>
      <c r="W3426" t="str">
        <f t="shared" si="1806"/>
        <v>0.000027552486060971-0.0000698337087329768i</v>
      </c>
      <c r="X3426" t="str">
        <f t="shared" si="1807"/>
        <v>0.0000276210066789644-0.0000697695220476597i</v>
      </c>
      <c r="Y3426" t="str">
        <f t="shared" si="1808"/>
        <v>0.009+9.37451247831194i</v>
      </c>
      <c r="Z3426" t="str">
        <f t="shared" si="1809"/>
        <v>-0.0000892761655201766-0.0000354429635826008i</v>
      </c>
      <c r="AA3426" t="str">
        <f t="shared" si="1810"/>
        <v>0.00123271659688686-1.2800749062395i</v>
      </c>
      <c r="AB3426" t="str">
        <f t="shared" si="1811"/>
        <v>0.968076962384043+0.0803389990758455i</v>
      </c>
      <c r="AC3426" t="str">
        <f t="shared" si="1812"/>
        <v>1.01439598367713-0.129541074202688i</v>
      </c>
      <c r="AD3426" t="str">
        <f t="shared" si="1813"/>
        <v>0.929073120439084+0.197843970539857i</v>
      </c>
      <c r="AE3426" t="str">
        <f t="shared" si="1814"/>
        <v>-0.0000759319090377855-0.0000505918558343812i</v>
      </c>
      <c r="AF3426" t="str">
        <f t="shared" si="1815"/>
        <v>-15.083640944921-0.238552534673648i</v>
      </c>
      <c r="AG3426" t="str">
        <f t="shared" si="1816"/>
        <v>1.00092092939694-0.00430432227320243i</v>
      </c>
      <c r="AH3426" t="str">
        <f t="shared" si="1817"/>
        <v>0.00112884081679694+0.000785358772196763i</v>
      </c>
      <c r="AI3426">
        <f t="shared" si="1818"/>
        <v>-57.232923971059407</v>
      </c>
      <c r="AJ3426">
        <f t="shared" si="1819"/>
        <v>34.827163953488288</v>
      </c>
      <c r="AK3426"/>
      <c r="AL3426"/>
      <c r="AM3426"/>
      <c r="AN3426"/>
    </row>
    <row r="3427" spans="1:40" x14ac:dyDescent="0.25">
      <c r="A3427"/>
      <c r="B3427">
        <f t="shared" si="1820"/>
        <v>1493000</v>
      </c>
      <c r="C3427" s="237" t="str">
        <f t="shared" si="1788"/>
        <v>-3.42864974864016E-08+0.00164033659739973i</v>
      </c>
      <c r="D3427" s="208" t="str">
        <f t="shared" si="1789"/>
        <v>-5.9570062198691+0.0125759139133979i</v>
      </c>
      <c r="E3427" t="str">
        <f t="shared" si="1790"/>
        <v>2870</v>
      </c>
      <c r="F3427" t="str">
        <f t="shared" si="1791"/>
        <v>0.777000777000777</v>
      </c>
      <c r="G3427" t="str">
        <f t="shared" si="1786"/>
        <v>0.777000777000777</v>
      </c>
      <c r="H3427" t="str">
        <f t="shared" si="1792"/>
        <v>9.12664468058338+0.250968962727707i</v>
      </c>
      <c r="I3427" t="str">
        <f t="shared" si="1793"/>
        <v>5862.99728976195i</v>
      </c>
      <c r="J3427" t="str">
        <f t="shared" si="1787"/>
        <v>-46528.6443006617+1282.63619108664i</v>
      </c>
      <c r="K3427" t="str">
        <f t="shared" si="1794"/>
        <v>0.00347098297433663-0.125912658093438i</v>
      </c>
      <c r="L3427" t="str">
        <f t="shared" si="1795"/>
        <v>0.000264069072058751-0.00812080879838146i</v>
      </c>
      <c r="M3427" t="str">
        <f t="shared" si="1796"/>
        <v>0.00373505204639538-0.134033466891819i</v>
      </c>
      <c r="N3427" t="str">
        <f t="shared" si="1797"/>
        <v>-15.296910642153i</v>
      </c>
      <c r="O3427" t="str">
        <f t="shared" si="1798"/>
        <v>-0.916700728338392-0.399574492008514i</v>
      </c>
      <c r="P3427" t="str">
        <f t="shared" si="1799"/>
        <v>1.91670072833839+0.399574492008514i</v>
      </c>
      <c r="Q3427" t="str">
        <f t="shared" si="1800"/>
        <v>-1.91670072833839+14.8973361501445i</v>
      </c>
      <c r="R3427" t="str">
        <f t="shared" si="1801"/>
        <v>0.0101011070057558-0.12996024980443i</v>
      </c>
      <c r="S3427" t="str">
        <f t="shared" si="1802"/>
        <v>1.58070471642727i</v>
      </c>
      <c r="T3427" t="str">
        <f t="shared" si="1803"/>
        <v>0.205428779813929+0.0159668674851347i</v>
      </c>
      <c r="U3427" t="str">
        <f t="shared" si="1804"/>
        <v>0.0000333333333333333-0.0000756033798824276i</v>
      </c>
      <c r="V3427" t="str">
        <f t="shared" si="1805"/>
        <v>6.66666666666667E-06-0.000756033798824276i</v>
      </c>
      <c r="W3427" t="str">
        <f t="shared" si="1806"/>
        <v>0.0000275524180724721-0.0000697883481921771i</v>
      </c>
      <c r="X3427" t="str">
        <f t="shared" si="1807"/>
        <v>0.0000276208333431737-0.0000697242034798645i</v>
      </c>
      <c r="Y3427" t="str">
        <f t="shared" si="1808"/>
        <v>0.009+9.38079566361912i</v>
      </c>
      <c r="Z3427" t="str">
        <f t="shared" si="1809"/>
        <v>-0.0000891584189605296-0.0000354188887581186i</v>
      </c>
      <c r="AA3427" t="str">
        <f t="shared" si="1810"/>
        <v>0.00123106577530583-1.27921751087342i</v>
      </c>
      <c r="AB3427" t="str">
        <f t="shared" si="1811"/>
        <v>0.968890975524457+0.0753066528835652i</v>
      </c>
      <c r="AC3427" t="str">
        <f t="shared" si="1812"/>
        <v>1.01371246998687-0.12958254222178i</v>
      </c>
      <c r="AD3427" t="str">
        <f t="shared" si="1813"/>
        <v>0.931074441697008+0.193306930552927i</v>
      </c>
      <c r="AE3427" t="str">
        <f t="shared" si="1814"/>
        <v>-0.0000761664084868358-0.0000502125623782058i</v>
      </c>
      <c r="AF3427" t="str">
        <f t="shared" si="1815"/>
        <v>-15.0836509004525-0.238393048814309i</v>
      </c>
      <c r="AG3427" t="str">
        <f t="shared" si="1816"/>
        <v>1.00089930872439-0.00431072769744101i</v>
      </c>
      <c r="AH3427" t="str">
        <f t="shared" si="1817"/>
        <v>0.00113251751619135+0.000779727063340642i</v>
      </c>
      <c r="AI3427">
        <f t="shared" si="1818"/>
        <v>-57.23407187843528</v>
      </c>
      <c r="AJ3427">
        <f t="shared" si="1819"/>
        <v>34.547025240419373</v>
      </c>
      <c r="AK3427"/>
      <c r="AL3427"/>
      <c r="AM3427"/>
      <c r="AN3427"/>
    </row>
    <row r="3428" spans="1:40" x14ac:dyDescent="0.25">
      <c r="A3428"/>
      <c r="B3428">
        <f t="shared" si="1820"/>
        <v>1494000</v>
      </c>
      <c r="C3428" s="237" t="str">
        <f t="shared" si="1788"/>
        <v>-3.42406139218232E-08+0.00163923864787097i</v>
      </c>
      <c r="D3428" s="208" t="str">
        <f t="shared" si="1789"/>
        <v>-5.95700621951733+0.0125674963003441i</v>
      </c>
      <c r="E3428" t="str">
        <f t="shared" si="1790"/>
        <v>2870</v>
      </c>
      <c r="F3428" t="str">
        <f t="shared" si="1791"/>
        <v>0.777000777000777</v>
      </c>
      <c r="G3428" t="str">
        <f t="shared" si="1786"/>
        <v>0.777000777000777</v>
      </c>
      <c r="H3428" t="str">
        <f t="shared" si="1792"/>
        <v>9.12665461650564+0.250801272166436i</v>
      </c>
      <c r="I3428" t="str">
        <f t="shared" si="1793"/>
        <v>5866.92428057894i</v>
      </c>
      <c r="J3428" t="str">
        <f t="shared" si="1787"/>
        <v>-46590.9955758136+1283.4952910137i</v>
      </c>
      <c r="K3428" t="str">
        <f t="shared" si="1794"/>
        <v>0.00346634128903821-0.125828503456594i</v>
      </c>
      <c r="L3428" t="str">
        <f t="shared" si="1795"/>
        <v>0.000263716057022961-0.00811538465490136i</v>
      </c>
      <c r="M3428" t="str">
        <f t="shared" si="1796"/>
        <v>0.00373005734606117-0.133943888111495i</v>
      </c>
      <c r="N3428" t="str">
        <f t="shared" si="1797"/>
        <v>-15.3071563960995i</v>
      </c>
      <c r="O3428" t="str">
        <f t="shared" si="1798"/>
        <v>-0.920746483514142-0.390161393651835i</v>
      </c>
      <c r="P3428" t="str">
        <f t="shared" si="1799"/>
        <v>1.92074648351414+0.390161393651835i</v>
      </c>
      <c r="Q3428" t="str">
        <f t="shared" si="1800"/>
        <v>-1.92074648351414+14.9169950024477i</v>
      </c>
      <c r="R3428" t="str">
        <f t="shared" si="1801"/>
        <v>0.00941959293647641-0.129975181543258i</v>
      </c>
      <c r="S3428" t="str">
        <f t="shared" si="1802"/>
        <v>1.58176346037665i</v>
      </c>
      <c r="T3428" t="str">
        <f t="shared" si="1803"/>
        <v>0.205589992920947+0.0148995679185404i</v>
      </c>
      <c r="U3428" t="str">
        <f t="shared" si="1804"/>
        <v>0.0000333333333333333-0.000075552775210485i</v>
      </c>
      <c r="V3428" t="str">
        <f t="shared" si="1805"/>
        <v>6.66666666666667E-06-0.00075552775210485i</v>
      </c>
      <c r="W3428" t="str">
        <f t="shared" si="1806"/>
        <v>0.0000275523500388405-0.0000697430493127168i</v>
      </c>
      <c r="X3428" t="str">
        <f t="shared" si="1807"/>
        <v>0.0000276206601739326-0.0000696789465162283i</v>
      </c>
      <c r="Y3428" t="str">
        <f t="shared" si="1808"/>
        <v>0.009+9.3870788489263i</v>
      </c>
      <c r="Z3428" t="str">
        <f t="shared" si="1809"/>
        <v>-0.0000890409087507136-0.0000353948466032388i</v>
      </c>
      <c r="AA3428" t="str">
        <f t="shared" si="1810"/>
        <v>0.00122941826761708-1.2783612633143i</v>
      </c>
      <c r="AB3428" t="str">
        <f t="shared" si="1811"/>
        <v>0.969651326263373+0.0702728065101844i</v>
      </c>
      <c r="AC3428" t="str">
        <f t="shared" si="1812"/>
        <v>1.01302946798513-0.129616747154032i</v>
      </c>
      <c r="AD3428" t="str">
        <f t="shared" si="1813"/>
        <v>0.933029325268421+0.188749724162619i</v>
      </c>
      <c r="AE3428" t="str">
        <f t="shared" si="1814"/>
        <v>-0.0000763970114798259-0.0000498308768100853i</v>
      </c>
      <c r="AF3428" t="str">
        <f t="shared" si="1815"/>
        <v>-15.083660836023-0.238233775866092i</v>
      </c>
      <c r="AG3428" t="str">
        <f t="shared" si="1816"/>
        <v>1.00087762345724-0.00431690971045393i</v>
      </c>
      <c r="AH3428" t="str">
        <f t="shared" si="1817"/>
        <v>0.00113613657496681+0.000774057661326733i</v>
      </c>
      <c r="AI3428">
        <f t="shared" si="1818"/>
        <v>-57.235447263698099</v>
      </c>
      <c r="AJ3428">
        <f t="shared" si="1819"/>
        <v>34.266873509016015</v>
      </c>
      <c r="AK3428"/>
      <c r="AL3428"/>
      <c r="AM3428"/>
      <c r="AN3428"/>
    </row>
    <row r="3429" spans="1:40" x14ac:dyDescent="0.25">
      <c r="A3429"/>
      <c r="B3429">
        <f t="shared" si="1820"/>
        <v>1495000</v>
      </c>
      <c r="C3429" s="237" t="str">
        <f t="shared" si="1788"/>
        <v>-3.419482240049E-08+0.00163814216717101i</v>
      </c>
      <c r="D3429" s="208" t="str">
        <f t="shared" si="1789"/>
        <v>-5.95700621916626+0.0125590899483111i</v>
      </c>
      <c r="E3429" t="str">
        <f t="shared" si="1790"/>
        <v>2870</v>
      </c>
      <c r="F3429" t="str">
        <f t="shared" si="1791"/>
        <v>0.777000777000777</v>
      </c>
      <c r="G3429" t="str">
        <f t="shared" si="1786"/>
        <v>0.777000777000777</v>
      </c>
      <c r="H3429" t="str">
        <f t="shared" si="1792"/>
        <v>9.12666453251949+0.250633805351639i</v>
      </c>
      <c r="I3429" t="str">
        <f t="shared" si="1793"/>
        <v>5870.85127139593i</v>
      </c>
      <c r="J3429" t="str">
        <f t="shared" si="1787"/>
        <v>-46653.3885993921+1284.35439094075i</v>
      </c>
      <c r="K3429" t="str">
        <f t="shared" si="1794"/>
        <v>0.00346170890616966-0.125744461152358i</v>
      </c>
      <c r="L3429" t="str">
        <f t="shared" si="1795"/>
        <v>0.000263363749146587-0.00810996774483612i</v>
      </c>
      <c r="M3429" t="str">
        <f t="shared" si="1796"/>
        <v>0.00372507265531625-0.133854428897194i</v>
      </c>
      <c r="N3429" t="str">
        <f t="shared" si="1797"/>
        <v>-15.317402150046i</v>
      </c>
      <c r="O3429" t="str">
        <f t="shared" si="1798"/>
        <v>-0.92469558373695-0.380707338276242i</v>
      </c>
      <c r="P3429" t="str">
        <f t="shared" si="1799"/>
        <v>1.92469558373695+0.380707338276242i</v>
      </c>
      <c r="Q3429" t="str">
        <f t="shared" si="1800"/>
        <v>-1.92469558373695+14.9366948117698i</v>
      </c>
      <c r="R3429" t="str">
        <f t="shared" si="1801"/>
        <v>0.00873886648726444-0.129982922322412i</v>
      </c>
      <c r="S3429" t="str">
        <f t="shared" si="1802"/>
        <v>1.58282220432603i</v>
      </c>
      <c r="T3429" t="str">
        <f t="shared" si="1803"/>
        <v>0.205739855635099+0.0138320719166828i</v>
      </c>
      <c r="U3429" t="str">
        <f t="shared" si="1804"/>
        <v>0.0000333333333333334-0.0000755022382371002i</v>
      </c>
      <c r="V3429" t="str">
        <f t="shared" si="1805"/>
        <v>6.66666666666667E-06-0.000755022382371002i</v>
      </c>
      <c r="W3429" t="str">
        <f t="shared" si="1806"/>
        <v>0.000027552281960077-0.000069697811970843i</v>
      </c>
      <c r="X3429" t="str">
        <f t="shared" si="1807"/>
        <v>0.0000276204871706758-0.0000696337510331135i</v>
      </c>
      <c r="Y3429" t="str">
        <f t="shared" si="1808"/>
        <v>0.009+9.39336203423348i</v>
      </c>
      <c r="Z3429" t="str">
        <f t="shared" si="1809"/>
        <v>-0.0000889236342585535-0.0000353708370510718i</v>
      </c>
      <c r="AA3429" t="str">
        <f t="shared" si="1810"/>
        <v>0.00122777406495664-1.27750616125879i</v>
      </c>
      <c r="AB3429" t="str">
        <f t="shared" si="1811"/>
        <v>0.970358143640378+0.0652380336631418i</v>
      </c>
      <c r="AC3429" t="str">
        <f t="shared" si="1812"/>
        <v>1.01234705432509-0.129643718727439i</v>
      </c>
      <c r="AD3429" t="str">
        <f t="shared" si="1813"/>
        <v>0.934937568769128+0.184172824981115i</v>
      </c>
      <c r="AE3429" t="str">
        <f t="shared" si="1814"/>
        <v>-0.0000766236994381646-0.0000494468413268433i</v>
      </c>
      <c r="AF3429" t="str">
        <f t="shared" si="1815"/>
        <v>-15.0836707516857-0.238074715403328i</v>
      </c>
      <c r="AG3429" t="str">
        <f t="shared" si="1816"/>
        <v>1.00085587591491-0.00432286782239435i</v>
      </c>
      <c r="AH3429" t="str">
        <f t="shared" si="1817"/>
        <v>0.00113969769099004+0.000768351188920689i</v>
      </c>
      <c r="AI3429">
        <f t="shared" si="1818"/>
        <v>-57.237049655892029</v>
      </c>
      <c r="AJ3429">
        <f t="shared" si="1819"/>
        <v>33.986708615609409</v>
      </c>
      <c r="AK3429"/>
      <c r="AL3429"/>
      <c r="AM3429"/>
      <c r="AN3429"/>
    </row>
    <row r="3430" spans="1:40" x14ac:dyDescent="0.25">
      <c r="A3430"/>
      <c r="B3430">
        <f t="shared" si="1820"/>
        <v>1496000</v>
      </c>
      <c r="C3430" s="237" t="str">
        <f t="shared" si="1788"/>
        <v>-3.41491226763793E-08+0.00163704715235434i</v>
      </c>
      <c r="D3430" s="208" t="str">
        <f t="shared" si="1789"/>
        <v>-5.9570062188159+0.0125506948347166i</v>
      </c>
      <c r="E3430" t="str">
        <f t="shared" si="1790"/>
        <v>2870</v>
      </c>
      <c r="F3430" t="str">
        <f t="shared" si="1791"/>
        <v>0.777000777000777</v>
      </c>
      <c r="G3430" t="str">
        <f t="shared" si="1786"/>
        <v>0.777000777000777</v>
      </c>
      <c r="H3430" t="str">
        <f t="shared" si="1792"/>
        <v>9.12667442867808+0.250466561836195i</v>
      </c>
      <c r="I3430" t="str">
        <f t="shared" si="1793"/>
        <v>5874.77826221291i</v>
      </c>
      <c r="J3430" t="str">
        <f t="shared" si="1787"/>
        <v>-46715.8233713973+1285.21349086779i</v>
      </c>
      <c r="K3430" t="str">
        <f t="shared" si="1794"/>
        <v>0.00345708580089606-0.125660530956129i</v>
      </c>
      <c r="L3430" t="str">
        <f t="shared" si="1795"/>
        <v>0.00026301214654278-0.00810455805374148i</v>
      </c>
      <c r="M3430" t="str">
        <f t="shared" si="1796"/>
        <v>0.00372009794743884-0.13376508900987i</v>
      </c>
      <c r="N3430" t="str">
        <f t="shared" si="1797"/>
        <v>-15.3276479039925i</v>
      </c>
      <c r="O3430" t="str">
        <f t="shared" si="1798"/>
        <v>-0.928547614451777-0.371213318316994i</v>
      </c>
      <c r="P3430" t="str">
        <f t="shared" si="1799"/>
        <v>1.92854761445178+0.371213318316994i</v>
      </c>
      <c r="Q3430" t="str">
        <f t="shared" si="1800"/>
        <v>-1.92854761445178+14.9564345856755i</v>
      </c>
      <c r="R3430" t="str">
        <f t="shared" si="1801"/>
        <v>0.00805900228896859-0.129983504621682i</v>
      </c>
      <c r="S3430" t="str">
        <f t="shared" si="1802"/>
        <v>1.58388094827542i</v>
      </c>
      <c r="T3430" t="str">
        <f t="shared" si="1803"/>
        <v>0.205878396560352+0.0127645001876053i</v>
      </c>
      <c r="U3430" t="str">
        <f t="shared" si="1804"/>
        <v>0.0000333333333333334-0.0000754517688265141i</v>
      </c>
      <c r="V3430" t="str">
        <f t="shared" si="1805"/>
        <v>6.66666666666667E-06-0.000754517688265141i</v>
      </c>
      <c r="W3430" t="str">
        <f t="shared" si="1806"/>
        <v>0.0000275522138361823-0.0000696526360431337i</v>
      </c>
      <c r="X3430" t="str">
        <f t="shared" si="1807"/>
        <v>0.00002762031433284-0.0000695886169072134i</v>
      </c>
      <c r="Y3430" t="str">
        <f t="shared" si="1808"/>
        <v>0.009+9.39964521954066i</v>
      </c>
      <c r="Z3430" t="str">
        <f t="shared" si="1809"/>
        <v>-0.0000888065948539878-0.0000353468600349119i</v>
      </c>
      <c r="AA3430" t="str">
        <f t="shared" si="1810"/>
        <v>0.00122613315849015-1.2766522024097i</v>
      </c>
      <c r="AB3430" t="str">
        <f t="shared" si="1811"/>
        <v>0.971011562564153+0.0602029036537774i</v>
      </c>
      <c r="AC3430" t="str">
        <f t="shared" si="1812"/>
        <v>1.01166530488673-0.129663487397695i</v>
      </c>
      <c r="AD3430" t="str">
        <f t="shared" si="1813"/>
        <v>0.936798974610654+0.17957670863559i</v>
      </c>
      <c r="AE3430" t="str">
        <f t="shared" si="1814"/>
        <v>-0.0000768464542122069-0.0000490604982454251i</v>
      </c>
      <c r="AF3430" t="str">
        <f t="shared" si="1815"/>
        <v>-15.083680647494-0.237915867001478i</v>
      </c>
      <c r="AG3430" t="str">
        <f t="shared" si="1816"/>
        <v>1.00083406841994-0.0043286015668855i</v>
      </c>
      <c r="AH3430" t="str">
        <f t="shared" si="1817"/>
        <v>0.001143200568405+0.000762608271016841i</v>
      </c>
      <c r="AI3430">
        <f t="shared" si="1818"/>
        <v>-57.238878598241257</v>
      </c>
      <c r="AJ3430">
        <f t="shared" si="1819"/>
        <v>33.7065304179891</v>
      </c>
      <c r="AK3430"/>
      <c r="AL3430"/>
      <c r="AM3430"/>
      <c r="AN3430"/>
    </row>
    <row r="3431" spans="1:40" x14ac:dyDescent="0.25">
      <c r="A3431"/>
      <c r="B3431">
        <f t="shared" si="1820"/>
        <v>1497000</v>
      </c>
      <c r="C3431" s="237" t="str">
        <f t="shared" si="1788"/>
        <v>-3.41035145042898E-08+0.0016359536004833i</v>
      </c>
      <c r="D3431" s="208" t="str">
        <f t="shared" si="1789"/>
        <v>-5.95700621846623+0.0125423109370386i</v>
      </c>
      <c r="E3431" t="str">
        <f t="shared" si="1790"/>
        <v>2870</v>
      </c>
      <c r="F3431" t="str">
        <f t="shared" si="1791"/>
        <v>0.777000777000777</v>
      </c>
      <c r="G3431" t="str">
        <f t="shared" si="1786"/>
        <v>0.777000777000777</v>
      </c>
      <c r="H3431" t="str">
        <f t="shared" si="1792"/>
        <v>9.12668430503432+0.250299541174177i</v>
      </c>
      <c r="I3431" t="str">
        <f t="shared" si="1793"/>
        <v>5878.7052530299i</v>
      </c>
      <c r="J3431" t="str">
        <f t="shared" si="1787"/>
        <v>-46778.299891829+1286.07259079485i</v>
      </c>
      <c r="K3431" t="str">
        <f t="shared" si="1794"/>
        <v>0.00345247194846544-0.125576712643902i</v>
      </c>
      <c r="L3431" t="str">
        <f t="shared" si="1795"/>
        <v>0.000262661247330976-0.00809915556721159i</v>
      </c>
      <c r="M3431" t="str">
        <f t="shared" si="1796"/>
        <v>0.00371513319579642-0.133675868211114i</v>
      </c>
      <c r="N3431" t="str">
        <f t="shared" si="1797"/>
        <v>-15.3378936579391i</v>
      </c>
      <c r="O3431" t="str">
        <f t="shared" si="1798"/>
        <v>-0.932302171293447-0.361680330404522i</v>
      </c>
      <c r="P3431" t="str">
        <f t="shared" si="1799"/>
        <v>1.93230217129345+0.361680330404522i</v>
      </c>
      <c r="Q3431" t="str">
        <f t="shared" si="1800"/>
        <v>-1.93230217129345+14.9762133275346i</v>
      </c>
      <c r="R3431" t="str">
        <f t="shared" si="1801"/>
        <v>0.00738007417901827-0.129976961604507i</v>
      </c>
      <c r="S3431" t="str">
        <f t="shared" si="1802"/>
        <v>1.5849396922248i</v>
      </c>
      <c r="T3431" t="str">
        <f t="shared" si="1803"/>
        <v>0.206005645521762+0.0116969724978894i</v>
      </c>
      <c r="U3431" t="str">
        <f t="shared" si="1804"/>
        <v>0.0000333333333333332-0.0000754013668433296i</v>
      </c>
      <c r="V3431" t="str">
        <f t="shared" si="1805"/>
        <v>6.66666666666667E-06-0.000754013668433296i</v>
      </c>
      <c r="W3431" t="str">
        <f t="shared" si="1806"/>
        <v>0.0000275521456671575-0.0000696075214064964i</v>
      </c>
      <c r="X3431" t="str">
        <f t="shared" si="1807"/>
        <v>0.0000276201416598639-0.0000695435440155502i</v>
      </c>
      <c r="Y3431" t="str">
        <f t="shared" si="1808"/>
        <v>0.009+9.40592840484784i</v>
      </c>
      <c r="Z3431" t="str">
        <f t="shared" si="1809"/>
        <v>-0.0000886897899090571-0.0000353229154882358i</v>
      </c>
      <c r="AA3431" t="str">
        <f t="shared" si="1810"/>
        <v>0.00122449553941278-1.27579938447599i</v>
      </c>
      <c r="AB3431" t="str">
        <f t="shared" si="1811"/>
        <v>0.971611723702562+0.0551679813530897i</v>
      </c>
      <c r="AC3431" t="str">
        <f t="shared" si="1812"/>
        <v>1.01098429477298-0.129676084331167i</v>
      </c>
      <c r="AD3431" t="str">
        <f t="shared" si="1813"/>
        <v>0.938613350019989+0.174961852720334i</v>
      </c>
      <c r="AE3431" t="str">
        <f t="shared" si="1814"/>
        <v>-0.0000770652580818039-0.000048671889998752i</v>
      </c>
      <c r="AF3431" t="str">
        <f t="shared" si="1815"/>
        <v>-15.0836905235006-0.237757230237138i</v>
      </c>
      <c r="AG3431" t="str">
        <f t="shared" si="1816"/>
        <v>1.00081220329776-0.00433411050103378i</v>
      </c>
      <c r="AH3431" t="str">
        <f t="shared" si="1817"/>
        <v>0.00114664491764634+0.00075682953457878i</v>
      </c>
      <c r="AI3431">
        <f t="shared" si="1818"/>
        <v>-57.240933648039849</v>
      </c>
      <c r="AJ3431">
        <f t="shared" si="1819"/>
        <v>33.426338775410855</v>
      </c>
      <c r="AK3431"/>
      <c r="AL3431"/>
      <c r="AM3431"/>
      <c r="AN3431"/>
    </row>
    <row r="3432" spans="1:40" x14ac:dyDescent="0.25">
      <c r="A3432"/>
      <c r="B3432">
        <f t="shared" si="1820"/>
        <v>1498000</v>
      </c>
      <c r="C3432" s="237" t="str">
        <f t="shared" si="1788"/>
        <v>-3.40579976398386E-08+0.00163486150862812i</v>
      </c>
      <c r="D3432" s="208" t="str">
        <f t="shared" si="1789"/>
        <v>-5.95700621811728+0.0125339382328156i</v>
      </c>
      <c r="E3432" t="str">
        <f t="shared" si="1790"/>
        <v>2870</v>
      </c>
      <c r="F3432" t="str">
        <f t="shared" si="1791"/>
        <v>0.777000777000777</v>
      </c>
      <c r="G3432" t="str">
        <f t="shared" si="1786"/>
        <v>0.777000777000777</v>
      </c>
      <c r="H3432" t="str">
        <f t="shared" si="1792"/>
        <v>9.12669416164107+0.250132742920838i</v>
      </c>
      <c r="I3432" t="str">
        <f t="shared" si="1793"/>
        <v>5882.63224384689i</v>
      </c>
      <c r="J3432" t="str">
        <f t="shared" si="1787"/>
        <v>-46840.8181606874+1286.9316907219i</v>
      </c>
      <c r="K3432" t="str">
        <f t="shared" si="1794"/>
        <v>0.00344786732420805-0.12549300599227i</v>
      </c>
      <c r="L3432" t="str">
        <f t="shared" si="1795"/>
        <v>0.000262311049636869-0.00809376027087877i</v>
      </c>
      <c r="M3432" t="str">
        <f t="shared" si="1796"/>
        <v>0.00371017837384492-0.133586766263149i</v>
      </c>
      <c r="N3432" t="str">
        <f t="shared" si="1797"/>
        <v>-15.3481394118856i</v>
      </c>
      <c r="O3432" t="str">
        <f t="shared" si="1798"/>
        <v>-0.935958860128949-0.352109375260186i</v>
      </c>
      <c r="P3432" t="str">
        <f t="shared" si="1799"/>
        <v>1.93595886012895+0.352109375260186i</v>
      </c>
      <c r="Q3432" t="str">
        <f t="shared" si="1800"/>
        <v>-1.93595886012895+14.9960300366254i</v>
      </c>
      <c r="R3432" t="str">
        <f t="shared" si="1801"/>
        <v>0.00670215519851299-0.129963327101074i</v>
      </c>
      <c r="S3432" t="str">
        <f t="shared" si="1802"/>
        <v>1.58599843617418i</v>
      </c>
      <c r="T3432" t="str">
        <f t="shared" si="1803"/>
        <v>0.206121633542297+0.0106296076638383i</v>
      </c>
      <c r="U3432" t="str">
        <f t="shared" si="1804"/>
        <v>0.0000333333333333333-0.0000753510321525131i</v>
      </c>
      <c r="V3432" t="str">
        <f t="shared" si="1805"/>
        <v>6.66666666666667E-06-0.000753510321525131i</v>
      </c>
      <c r="W3432" t="str">
        <f t="shared" si="1806"/>
        <v>0.0000275520774530033-0.0000695624679381691i</v>
      </c>
      <c r="X3432" t="str">
        <f t="shared" si="1807"/>
        <v>0.000027619969151188-0.0000694985322354766i</v>
      </c>
      <c r="Y3432" t="str">
        <f t="shared" si="1808"/>
        <v>0.009+9.41221159015502i</v>
      </c>
      <c r="Z3432" t="str">
        <f t="shared" si="1809"/>
        <v>-0.0000885732187979005-0.0000352990033447025i</v>
      </c>
      <c r="AA3432" t="str">
        <f t="shared" si="1810"/>
        <v>0.00122286119894904-1.2749477051727i</v>
      </c>
      <c r="AB3432" t="str">
        <f t="shared" si="1811"/>
        <v>0.972158773373338+0.0501338271501539i</v>
      </c>
      <c r="AC3432" t="str">
        <f t="shared" si="1812"/>
        <v>1.0103040983063-0.129681541388003i</v>
      </c>
      <c r="AD3432" t="str">
        <f t="shared" si="1813"/>
        <v>0.940380507058999+0.170328736748948i</v>
      </c>
      <c r="AE3432" t="str">
        <f t="shared" si="1814"/>
        <v>-0.0000772800937568174-0.0000482810591316033i</v>
      </c>
      <c r="AF3432" t="str">
        <f t="shared" si="1815"/>
        <v>-15.0837003797584-0.237598804688022i</v>
      </c>
      <c r="AG3432" t="str">
        <f t="shared" si="1816"/>
        <v>1.0007902828765-0.00433939420544i</v>
      </c>
      <c r="AH3432" t="str">
        <f t="shared" si="1817"/>
        <v>0.00115003045545226+0.000751015608580324i</v>
      </c>
      <c r="AI3432">
        <f t="shared" si="1818"/>
        <v>-57.24321437654369</v>
      </c>
      <c r="AJ3432">
        <f t="shared" si="1819"/>
        <v>33.146133548622316</v>
      </c>
      <c r="AK3432"/>
      <c r="AL3432"/>
      <c r="AM3432"/>
      <c r="AN3432"/>
    </row>
    <row r="3433" spans="1:40" x14ac:dyDescent="0.25">
      <c r="A3433"/>
      <c r="B3433">
        <f t="shared" si="1820"/>
        <v>1499000</v>
      </c>
      <c r="C3433" s="237" t="str">
        <f t="shared" si="1788"/>
        <v>-3.40125718394574E-08+0.00163377087386681i</v>
      </c>
      <c r="D3433" s="208" t="str">
        <f t="shared" si="1789"/>
        <v>-5.95700621776901+0.0125255766996455i</v>
      </c>
      <c r="E3433" t="str">
        <f t="shared" si="1790"/>
        <v>2870</v>
      </c>
      <c r="F3433" t="str">
        <f t="shared" si="1791"/>
        <v>0.777000777000777</v>
      </c>
      <c r="G3433" t="str">
        <f t="shared" si="1786"/>
        <v>0.777000777000777</v>
      </c>
      <c r="H3433" t="str">
        <f t="shared" si="1792"/>
        <v>9.12670399855087+0.249966166632617i</v>
      </c>
      <c r="I3433" t="str">
        <f t="shared" si="1793"/>
        <v>5886.55923466387i</v>
      </c>
      <c r="J3433" t="str">
        <f t="shared" si="1787"/>
        <v>-46903.3781779724+1287.79079064894i</v>
      </c>
      <c r="K3433" t="str">
        <f t="shared" si="1794"/>
        <v>0.00344327190353642-0.125409410778417i</v>
      </c>
      <c r="L3433" t="str">
        <f t="shared" si="1795"/>
        <v>0.000261961551592394-0.00808837215041357i</v>
      </c>
      <c r="M3433" t="str">
        <f t="shared" si="1796"/>
        <v>0.00370523345512881-0.133497782928831i</v>
      </c>
      <c r="N3433" t="str">
        <f t="shared" si="1797"/>
        <v>-15.3583851658321i</v>
      </c>
      <c r="O3433" t="str">
        <f t="shared" si="1798"/>
        <v>-0.939517297099036-0.342501457590653i</v>
      </c>
      <c r="P3433" t="str">
        <f t="shared" si="1799"/>
        <v>1.93951729709904+0.342501457590653i</v>
      </c>
      <c r="Q3433" t="str">
        <f t="shared" si="1800"/>
        <v>-1.93951729709904+15.0158837082414i</v>
      </c>
      <c r="R3433" t="str">
        <f t="shared" si="1801"/>
        <v>0.00602531758957489-0.129942635591512i</v>
      </c>
      <c r="S3433" t="str">
        <f t="shared" si="1802"/>
        <v>1.58705718012356i</v>
      </c>
      <c r="T3433" t="str">
        <f t="shared" si="1803"/>
        <v>0.206226392819688+0.00956252354305961i</v>
      </c>
      <c r="U3433" t="str">
        <f t="shared" si="1804"/>
        <v>0.0000333333333333333-0.0000753007646193895i</v>
      </c>
      <c r="V3433" t="str">
        <f t="shared" si="1805"/>
        <v>6.66666666666667E-06-0.000753007646193895i</v>
      </c>
      <c r="W3433" t="str">
        <f t="shared" si="1806"/>
        <v>0.0000275520091937207-0.0000695174755157154i</v>
      </c>
      <c r="X3433" t="str">
        <f t="shared" si="1807"/>
        <v>0.0000276197968062544-0.0000694535814446699i</v>
      </c>
      <c r="Y3433" t="str">
        <f t="shared" si="1808"/>
        <v>0.009+9.4184947754622i</v>
      </c>
      <c r="Z3433" t="str">
        <f t="shared" si="1809"/>
        <v>-0.0000884568808967405-0.0000352751235381517i</v>
      </c>
      <c r="AA3433" t="str">
        <f t="shared" si="1810"/>
        <v>0.00122123012835272-1.274097162221i</v>
      </c>
      <c r="AB3433" t="str">
        <f t="shared" si="1811"/>
        <v>0.972652863434909+0.0451009969124219i</v>
      </c>
      <c r="AC3433" t="str">
        <f t="shared" si="1812"/>
        <v>1.00962478902551-0.12967989110532i</v>
      </c>
      <c r="AD3433" t="str">
        <f t="shared" si="1813"/>
        <v>0.942100262643243+0.165677842105821i</v>
      </c>
      <c r="AE3433" t="str">
        <f t="shared" si="1814"/>
        <v>-0.0000774909443776038-0.000047888048296449i</v>
      </c>
      <c r="AF3433" t="str">
        <f t="shared" si="1815"/>
        <v>-15.0837102163199-0.237440589932972i</v>
      </c>
      <c r="AG3433" t="str">
        <f t="shared" si="1816"/>
        <v>1.00076830948669-0.0043444522842083i</v>
      </c>
      <c r="AH3433" t="str">
        <f t="shared" si="1817"/>
        <v>0.00115335690487719+0.000745167123945654i</v>
      </c>
      <c r="AI3433">
        <f t="shared" si="1818"/>
        <v>-57.245720368866806</v>
      </c>
      <c r="AJ3433">
        <f t="shared" si="1819"/>
        <v>32.86591459985484</v>
      </c>
      <c r="AK3433"/>
      <c r="AL3433"/>
      <c r="AM3433"/>
      <c r="AN3433"/>
    </row>
    <row r="3434" spans="1:40" x14ac:dyDescent="0.25">
      <c r="A3434"/>
      <c r="B3434">
        <f t="shared" si="1820"/>
        <v>1500000</v>
      </c>
      <c r="C3434" s="237" t="str">
        <f t="shared" si="1788"/>
        <v>-3.39672368603897E-08+0.00163268169328517i</v>
      </c>
      <c r="D3434" s="208" t="str">
        <f t="shared" si="1789"/>
        <v>-5.95700621742144+0.0125172263151863i</v>
      </c>
      <c r="E3434" t="str">
        <f t="shared" si="1790"/>
        <v>2870</v>
      </c>
      <c r="F3434" t="str">
        <f t="shared" si="1791"/>
        <v>0.777000777000777</v>
      </c>
      <c r="G3434" t="str">
        <f t="shared" si="1786"/>
        <v>0.777000777000777</v>
      </c>
      <c r="H3434" t="str">
        <f t="shared" si="1792"/>
        <v>9.12671381581617+0.249799811867128i</v>
      </c>
      <c r="I3434" t="str">
        <f t="shared" si="1793"/>
        <v>5890.48622548086i</v>
      </c>
      <c r="J3434" t="str">
        <f t="shared" si="1787"/>
        <v>-46965.979943684+1288.64989057599i</v>
      </c>
      <c r="K3434" t="str">
        <f t="shared" si="1794"/>
        <v>0.00343868566194495-0.125325926780123i</v>
      </c>
      <c r="L3434" t="str">
        <f t="shared" si="1795"/>
        <v>0.000261612751335698-0.00808299119152452i</v>
      </c>
      <c r="M3434" t="str">
        <f t="shared" si="1796"/>
        <v>0.00370029841328065-0.133408917971648i</v>
      </c>
      <c r="N3434" t="str">
        <f t="shared" si="1797"/>
        <v>-15.3686309197786i</v>
      </c>
      <c r="O3434" t="str">
        <f t="shared" si="1798"/>
        <v>-0.942977108658367-0.332857585982814i</v>
      </c>
      <c r="P3434" t="str">
        <f t="shared" si="1799"/>
        <v>1.94297710865837+0.332857585982814i</v>
      </c>
      <c r="Q3434" t="str">
        <f t="shared" si="1800"/>
        <v>-1.94297710865837+15.0357733337958i</v>
      </c>
      <c r="R3434" t="str">
        <f t="shared" si="1801"/>
        <v>0.00534963279309345-0.129914922189237i</v>
      </c>
      <c r="S3434" t="str">
        <f t="shared" si="1802"/>
        <v>1.58811592407294i</v>
      </c>
      <c r="T3434" t="str">
        <f t="shared" si="1803"/>
        <v>0.206319956703424+0.00849583702665451i</v>
      </c>
      <c r="U3434" t="str">
        <f t="shared" si="1804"/>
        <v>0.0000333333333333334-0.0000752505641096433i</v>
      </c>
      <c r="V3434" t="str">
        <f t="shared" si="1805"/>
        <v>6.66666666666667E-06-0.000752505641096433i</v>
      </c>
      <c r="W3434" t="str">
        <f t="shared" si="1806"/>
        <v>0.0000275519408893105-0.000069472544017026i</v>
      </c>
      <c r="X3434" t="str">
        <f t="shared" si="1807"/>
        <v>0.0000276196246245076-0.0000694086915211351i</v>
      </c>
      <c r="Y3434" t="str">
        <f t="shared" si="1808"/>
        <v>0.009+9.42477796076938i</v>
      </c>
      <c r="Z3434" t="str">
        <f t="shared" si="1809"/>
        <v>-0.0000883407755838803-0.0000352512760026048i</v>
      </c>
      <c r="AA3434" t="str">
        <f t="shared" si="1810"/>
        <v>0.00121960231890679-1.27324775334814i</v>
      </c>
      <c r="AB3434" t="str">
        <f t="shared" si="1811"/>
        <v>0.973094151177887+0.0400700419488835i</v>
      </c>
      <c r="AC3434" t="str">
        <f t="shared" si="1812"/>
        <v>1.00894643968306-0.129671166680538i</v>
      </c>
      <c r="AD3434" t="str">
        <f t="shared" si="1813"/>
        <v>0.94377243856037+0.161009651997953i</v>
      </c>
      <c r="AE3434" t="str">
        <f t="shared" si="1814"/>
        <v>-0.0000776977935154496-0.0000474929002493327i</v>
      </c>
      <c r="AF3434" t="str">
        <f t="shared" si="1815"/>
        <v>-15.0837200332376-0.237282585551942i</v>
      </c>
      <c r="AG3434" t="str">
        <f t="shared" si="1816"/>
        <v>1.00074628546112-0.00434928436495268i</v>
      </c>
      <c r="AH3434" t="str">
        <f t="shared" si="1817"/>
        <v>0.00115662399530351+0.000739284713490038i</v>
      </c>
      <c r="AI3434">
        <f t="shared" si="1818"/>
        <v>-57.248451223880863</v>
      </c>
      <c r="AJ3434">
        <f t="shared" si="1819"/>
        <v>32.585681792848469</v>
      </c>
      <c r="AK3434"/>
      <c r="AL3434"/>
      <c r="AM3434"/>
      <c r="AN3434"/>
    </row>
    <row r="3435" spans="1:40" x14ac:dyDescent="0.25">
      <c r="A3435"/>
      <c r="B3435">
        <f t="shared" si="1820"/>
        <v>1501000</v>
      </c>
      <c r="C3435" s="237" t="str">
        <f t="shared" si="1788"/>
        <v>-3.39219924606873E-08+0.0016315939639768i</v>
      </c>
      <c r="D3435" s="208" t="str">
        <f t="shared" si="1789"/>
        <v>-5.95700621707456+0.0125088870571555i</v>
      </c>
      <c r="E3435" t="str">
        <f t="shared" si="1790"/>
        <v>2870</v>
      </c>
      <c r="F3435" t="str">
        <f t="shared" si="1791"/>
        <v>0.777000777000777</v>
      </c>
      <c r="G3435" t="str">
        <f t="shared" si="1786"/>
        <v>0.777000777000777</v>
      </c>
      <c r="H3435" t="str">
        <f t="shared" si="1792"/>
        <v>9.12672361348923+0.249633678183162i</v>
      </c>
      <c r="I3435" t="str">
        <f t="shared" si="1793"/>
        <v>5894.41321629785i</v>
      </c>
      <c r="J3435" t="str">
        <f t="shared" si="1787"/>
        <v>-47028.6234578222+1289.50899050305i</v>
      </c>
      <c r="K3435" t="str">
        <f t="shared" si="1794"/>
        <v>0.00343410857500944-0.125242553775755i</v>
      </c>
      <c r="L3435" t="str">
        <f t="shared" si="1795"/>
        <v>0.00026126464701111-0.008077617379958i</v>
      </c>
      <c r="M3435" t="str">
        <f t="shared" si="1796"/>
        <v>0.00369537322202055-0.133320171155713i</v>
      </c>
      <c r="N3435" t="str">
        <f t="shared" si="1797"/>
        <v>-15.3788766737251i</v>
      </c>
      <c r="O3435" t="str">
        <f t="shared" si="1798"/>
        <v>-0.946337931614763-0.323178772797801i</v>
      </c>
      <c r="P3435" t="str">
        <f t="shared" si="1799"/>
        <v>1.94633793161476+0.323178772797801i</v>
      </c>
      <c r="Q3435" t="str">
        <f t="shared" si="1800"/>
        <v>-1.94633793161476+15.0556979009273i</v>
      </c>
      <c r="R3435" t="str">
        <f t="shared" si="1801"/>
        <v>0.00467517144675155-0.129880222624415i</v>
      </c>
      <c r="S3435" t="str">
        <f t="shared" si="1802"/>
        <v>1.58917466802232i</v>
      </c>
      <c r="T3435" t="str">
        <f t="shared" si="1803"/>
        <v>0.20640235967182+0.00742966403183882i</v>
      </c>
      <c r="U3435" t="str">
        <f t="shared" si="1804"/>
        <v>0.0000333333333333334-0.0000752004304893172i</v>
      </c>
      <c r="V3435" t="str">
        <f t="shared" si="1805"/>
        <v>6.66666666666667E-06-0.000752004304893172i</v>
      </c>
      <c r="W3435" t="str">
        <f t="shared" si="1806"/>
        <v>0.0000275518725397733-0.0000694276733203174i</v>
      </c>
      <c r="X3435" t="str">
        <f t="shared" si="1807"/>
        <v>0.0000276194526053933-0.000069363862343202i</v>
      </c>
      <c r="Y3435" t="str">
        <f t="shared" si="1808"/>
        <v>0.009+9.43106114607656i</v>
      </c>
      <c r="Z3435" t="str">
        <f t="shared" si="1809"/>
        <v>-0.0000882249022396926-0.0000352274606722626i</v>
      </c>
      <c r="AA3435" t="str">
        <f t="shared" si="1810"/>
        <v>0.00121797776192318-1.27239947628741i</v>
      </c>
      <c r="AB3435" t="str">
        <f t="shared" si="1811"/>
        <v>0.973482799216918+0.0350415089752638i</v>
      </c>
      <c r="AC3435" t="str">
        <f t="shared" si="1812"/>
        <v>1.00826912224246-0.129655401954816i</v>
      </c>
      <c r="AD3435" t="str">
        <f t="shared" si="1813"/>
        <v>0.9453968614881+0.156324651406336i</v>
      </c>
      <c r="AE3435" t="str">
        <f t="shared" si="1814"/>
        <v>-0.0000779006251729778-0.0000470956578457304i</v>
      </c>
      <c r="AF3435" t="str">
        <f t="shared" si="1815"/>
        <v>-15.0837298305638-0.237124791126007i</v>
      </c>
      <c r="AG3435" t="str">
        <f t="shared" si="1816"/>
        <v>1.0007242131345-0.00435389009880164i</v>
      </c>
      <c r="AH3435" t="str">
        <f t="shared" si="1817"/>
        <v>0.00115983146245318+0.000733369011860226i</v>
      </c>
      <c r="AI3435">
        <f t="shared" si="1818"/>
        <v>-57.251406554116748</v>
      </c>
      <c r="AJ3435">
        <f t="shared" si="1819"/>
        <v>32.305434992858309</v>
      </c>
      <c r="AK3435"/>
      <c r="AL3435"/>
      <c r="AM3435"/>
      <c r="AN3435"/>
    </row>
    <row r="3436" spans="1:40" x14ac:dyDescent="0.25">
      <c r="A3436"/>
      <c r="B3436">
        <f t="shared" si="1820"/>
        <v>1502000</v>
      </c>
      <c r="C3436" s="237" t="str">
        <f t="shared" si="1788"/>
        <v>-3.38768383992071E-08+0.001630507683043i</v>
      </c>
      <c r="D3436" s="208" t="str">
        <f t="shared" si="1789"/>
        <v>-5.95700621672838+0.0125005589033297i</v>
      </c>
      <c r="E3436" t="str">
        <f t="shared" si="1790"/>
        <v>2870</v>
      </c>
      <c r="F3436" t="str">
        <f t="shared" si="1791"/>
        <v>0.777000777000777</v>
      </c>
      <c r="G3436" t="str">
        <f t="shared" si="1786"/>
        <v>0.777000777000777</v>
      </c>
      <c r="H3436" t="str">
        <f t="shared" si="1792"/>
        <v>9.12673339162216+0.249467765140676i</v>
      </c>
      <c r="I3436" t="str">
        <f t="shared" si="1793"/>
        <v>5898.34020711484i</v>
      </c>
      <c r="J3436" t="str">
        <f t="shared" si="1787"/>
        <v>-47091.308720387+1290.3680904301i</v>
      </c>
      <c r="K3436" t="str">
        <f t="shared" si="1794"/>
        <v>0.00342954061838683-0.125159291544268i</v>
      </c>
      <c r="L3436" t="str">
        <f t="shared" si="1795"/>
        <v>0.000260917236769127-0.00807225070149822i</v>
      </c>
      <c r="M3436" t="str">
        <f t="shared" si="1796"/>
        <v>0.00369045785515596-0.133231542245766i</v>
      </c>
      <c r="N3436" t="str">
        <f t="shared" si="1797"/>
        <v>-15.3891224276717i</v>
      </c>
      <c r="O3436" t="str">
        <f t="shared" si="1798"/>
        <v>-0.949599413167357-0.313466034064637i</v>
      </c>
      <c r="P3436" t="str">
        <f t="shared" si="1799"/>
        <v>1.94959941316736+0.313466034064637i</v>
      </c>
      <c r="Q3436" t="str">
        <f t="shared" si="1800"/>
        <v>-1.94959941316736+15.0756563936071i</v>
      </c>
      <c r="R3436" t="str">
        <f t="shared" si="1801"/>
        <v>0.00400200338336581-0.129838573227572i</v>
      </c>
      <c r="S3436" t="str">
        <f t="shared" si="1802"/>
        <v>1.59023341197171i</v>
      </c>
      <c r="T3436" t="str">
        <f t="shared" si="1803"/>
        <v>0.206473637309221+0.00636411949505214i</v>
      </c>
      <c r="U3436" t="str">
        <f t="shared" si="1804"/>
        <v>0.0000333333333333333-0.0000751503636248099i</v>
      </c>
      <c r="V3436" t="str">
        <f t="shared" si="1805"/>
        <v>6.66666666666667E-06-0.000751503636248099i</v>
      </c>
      <c r="W3436" t="str">
        <f t="shared" si="1806"/>
        <v>0.00002755180414511-0.0000693828633041292i</v>
      </c>
      <c r="X3436" t="str">
        <f t="shared" si="1807"/>
        <v>0.0000276192807483593-0.0000693190937895237i</v>
      </c>
      <c r="Y3436" t="str">
        <f t="shared" si="1808"/>
        <v>0.009+9.43734433138374i</v>
      </c>
      <c r="Z3436" t="str">
        <f t="shared" si="1809"/>
        <v>-0.0000881092602466115-0.0000352036774815055i</v>
      </c>
      <c r="AA3436" t="str">
        <f t="shared" si="1810"/>
        <v>0.00121635644874279-1.27155232877814i</v>
      </c>
      <c r="AB3436" t="str">
        <f t="shared" si="1811"/>
        <v>0.973818975383165+0.030015940081523i</v>
      </c>
      <c r="AC3436" t="str">
        <f t="shared" si="1812"/>
        <v>1.00759290787622-0.129632631396637i</v>
      </c>
      <c r="AD3436" t="str">
        <f t="shared" si="1813"/>
        <v>0.946973363011643+0.151623327037166i</v>
      </c>
      <c r="AE3436" t="str">
        <f t="shared" si="1814"/>
        <v>-0.0000780994237845124-0.0000466963640364131i</v>
      </c>
      <c r="AF3436" t="str">
        <f t="shared" si="1815"/>
        <v>-15.0837396083505-0.236967206237346i</v>
      </c>
      <c r="AG3436" t="str">
        <f t="shared" si="1816"/>
        <v>1.00070209484333-0.00435826916040046i</v>
      </c>
      <c r="AH3436" t="str">
        <f t="shared" si="1817"/>
        <v>0.00116297904839848+0.000727420655474647i</v>
      </c>
      <c r="AI3436">
        <f t="shared" si="1818"/>
        <v>-57.254585985671639</v>
      </c>
      <c r="AJ3436">
        <f t="shared" si="1819"/>
        <v>32.02517406666454</v>
      </c>
      <c r="AK3436"/>
      <c r="AL3436"/>
      <c r="AM3436"/>
      <c r="AN3436"/>
    </row>
    <row r="3437" spans="1:40" x14ac:dyDescent="0.25">
      <c r="A3437"/>
      <c r="B3437">
        <f t="shared" si="1820"/>
        <v>1503000</v>
      </c>
      <c r="C3437" s="237" t="str">
        <f t="shared" si="1788"/>
        <v>-3.38317744356081E-08+0.00162942284759281i</v>
      </c>
      <c r="D3437" s="208" t="str">
        <f t="shared" si="1789"/>
        <v>-5.95700621638289+0.0124922418315449i</v>
      </c>
      <c r="E3437" t="str">
        <f t="shared" si="1790"/>
        <v>2870</v>
      </c>
      <c r="F3437" t="str">
        <f t="shared" si="1791"/>
        <v>0.777000777000777</v>
      </c>
      <c r="G3437" t="str">
        <f t="shared" si="1786"/>
        <v>0.777000777000777</v>
      </c>
      <c r="H3437" t="str">
        <f t="shared" si="1792"/>
        <v>9.12674315026683+0.249302072300795i</v>
      </c>
      <c r="I3437" t="str">
        <f t="shared" si="1793"/>
        <v>5902.26719793182i</v>
      </c>
      <c r="J3437" t="str">
        <f t="shared" si="1787"/>
        <v>-47154.0357313785+1291.22719035714i</v>
      </c>
      <c r="K3437" t="str">
        <f t="shared" si="1794"/>
        <v>0.00342498176781492-0.125076139865204i</v>
      </c>
      <c r="L3437" t="str">
        <f t="shared" si="1795"/>
        <v>0.00026057051876638-0.00806689114196694i</v>
      </c>
      <c r="M3437" t="str">
        <f t="shared" si="1796"/>
        <v>0.0036855522865813-0.133143031007171i</v>
      </c>
      <c r="N3437" t="str">
        <f t="shared" si="1797"/>
        <v>-15.3993681816182i</v>
      </c>
      <c r="O3437" t="str">
        <f t="shared" si="1798"/>
        <v>-0.95276121094351-0.303720389373939i</v>
      </c>
      <c r="P3437" t="str">
        <f t="shared" si="1799"/>
        <v>1.95276121094351+0.303720389373939i</v>
      </c>
      <c r="Q3437" t="str">
        <f t="shared" si="1800"/>
        <v>-1.95276121094351+15.0956477922443i</v>
      </c>
      <c r="R3437" t="str">
        <f t="shared" si="1801"/>
        <v>0.00333019762956219-0.129790010913338i</v>
      </c>
      <c r="S3437" t="str">
        <f t="shared" si="1802"/>
        <v>1.59129215592109i</v>
      </c>
      <c r="T3437" t="str">
        <f t="shared" si="1803"/>
        <v>0.206533826283307+0.00529931736558932i</v>
      </c>
      <c r="U3437" t="str">
        <f t="shared" si="1804"/>
        <v>0.0000333333333333333-0.0000751003633828774i</v>
      </c>
      <c r="V3437" t="str">
        <f t="shared" si="1805"/>
        <v>6.66666666666667E-06-0.000751003633828774i</v>
      </c>
      <c r="W3437" t="str">
        <f t="shared" si="1806"/>
        <v>0.0000275517357053217-0.0000693381138473265i</v>
      </c>
      <c r="X3437" t="str">
        <f t="shared" si="1807"/>
        <v>0.0000276191090528557-0.0000692743857390782i</v>
      </c>
      <c r="Y3437" t="str">
        <f t="shared" si="1808"/>
        <v>0.009+9.44362751669092i</v>
      </c>
      <c r="Z3437" t="str">
        <f t="shared" si="1809"/>
        <v>-0.0000879938489891274-0.0000351799263648937i</v>
      </c>
      <c r="AA3437" t="str">
        <f t="shared" si="1810"/>
        <v>0.00121473837073529-1.27070630856569i</v>
      </c>
      <c r="AB3437" t="str">
        <f t="shared" si="1811"/>
        <v>0.974102852617264+0.0249938727018199i</v>
      </c>
      <c r="AC3437" t="str">
        <f t="shared" si="1812"/>
        <v>1.00691786696396-0.129602890085507i</v>
      </c>
      <c r="AD3437" t="str">
        <f t="shared" si="1813"/>
        <v>0.94850177964065+0.146906167273114i</v>
      </c>
      <c r="AE3437" t="str">
        <f t="shared" si="1814"/>
        <v>-0.0000782941742164013-0.0000462950618633308i</v>
      </c>
      <c r="AF3437" t="str">
        <f t="shared" si="1815"/>
        <v>-15.0837493666497-0.23680983046925i</v>
      </c>
      <c r="AG3437" t="str">
        <f t="shared" si="1816"/>
        <v>1.0006799329256-0.00436242124791108i</v>
      </c>
      <c r="AH3437" t="str">
        <f t="shared" si="1817"/>
        <v>0.00116606650157241+0.000721440282463977i</v>
      </c>
      <c r="AI3437">
        <f t="shared" si="1818"/>
        <v>-57.257989158116935</v>
      </c>
      <c r="AJ3437">
        <f t="shared" si="1819"/>
        <v>31.74489888259378</v>
      </c>
      <c r="AK3437"/>
      <c r="AL3437"/>
      <c r="AM3437"/>
      <c r="AN3437"/>
    </row>
    <row r="3438" spans="1:40" x14ac:dyDescent="0.25">
      <c r="A3438"/>
      <c r="B3438">
        <f t="shared" si="1820"/>
        <v>1504000</v>
      </c>
      <c r="C3438" s="237" t="str">
        <f t="shared" si="1788"/>
        <v>-3.3786800330348E-08+0.00162833945474295i</v>
      </c>
      <c r="D3438" s="208" t="str">
        <f t="shared" si="1789"/>
        <v>-5.95700621603809+0.012483935819696i</v>
      </c>
      <c r="E3438" t="str">
        <f t="shared" si="1790"/>
        <v>2870</v>
      </c>
      <c r="F3438" t="str">
        <f t="shared" si="1791"/>
        <v>0.777000777000777</v>
      </c>
      <c r="G3438" t="str">
        <f t="shared" si="1786"/>
        <v>0.777000777000777</v>
      </c>
      <c r="H3438" t="str">
        <f t="shared" si="1792"/>
        <v>9.12675288947501+0.249136599225806i</v>
      </c>
      <c r="I3438" t="str">
        <f t="shared" si="1793"/>
        <v>5906.19418874881i</v>
      </c>
      <c r="J3438" t="str">
        <f t="shared" si="1787"/>
        <v>-47216.8044907966+1292.0862902842i</v>
      </c>
      <c r="K3438" t="str">
        <f t="shared" si="1794"/>
        <v>0.00342043199911215-0.124993098518691i</v>
      </c>
      <c r="L3438" t="str">
        <f t="shared" si="1795"/>
        <v>0.000260224491165614-0.0080615386872235i</v>
      </c>
      <c r="M3438" t="str">
        <f t="shared" si="1796"/>
        <v>0.00368065649027776-0.133054637205915i</v>
      </c>
      <c r="N3438" t="str">
        <f t="shared" si="1797"/>
        <v>-15.4096139355647i</v>
      </c>
      <c r="O3438" t="str">
        <f t="shared" si="1798"/>
        <v>-0.955822993034936-0.293942861770338i</v>
      </c>
      <c r="P3438" t="str">
        <f t="shared" si="1799"/>
        <v>1.95582299303494+0.293942861770338i</v>
      </c>
      <c r="Q3438" t="str">
        <f t="shared" si="1800"/>
        <v>-1.95582299303494+15.1156710737944i</v>
      </c>
      <c r="R3438" t="str">
        <f t="shared" si="1801"/>
        <v>0.00265982240468522-0.129734573164349i</v>
      </c>
      <c r="S3438" t="str">
        <f t="shared" si="1802"/>
        <v>1.59235089987047i</v>
      </c>
      <c r="T3438" t="str">
        <f t="shared" si="1803"/>
        <v>0.206582964322562+0.00423537059959615i</v>
      </c>
      <c r="U3438" t="str">
        <f t="shared" si="1804"/>
        <v>0.0000333333333333334-0.0000750504296306283i</v>
      </c>
      <c r="V3438" t="str">
        <f t="shared" si="1805"/>
        <v>6.66666666666667E-06-0.000750504296306283i</v>
      </c>
      <c r="W3438" t="str">
        <f t="shared" si="1806"/>
        <v>0.0000275516672204092-0.0000692934248290945i</v>
      </c>
      <c r="X3438" t="str">
        <f t="shared" si="1807"/>
        <v>0.0000276189375183339-0.0000692297380711632i</v>
      </c>
      <c r="Y3438" t="str">
        <f t="shared" si="1808"/>
        <v>0.009+9.4499107019981i</v>
      </c>
      <c r="Z3438" t="str">
        <f t="shared" si="1809"/>
        <v>-0.0000878786678537734-0.0000351562072571651i</v>
      </c>
      <c r="AA3438" t="str">
        <f t="shared" si="1810"/>
        <v>0.00121312351929904-1.26986141340138i</v>
      </c>
      <c r="AB3438" t="str">
        <f t="shared" si="1811"/>
        <v>0.974334608863065+0.0199758395861926i</v>
      </c>
      <c r="AC3438" t="str">
        <f t="shared" si="1812"/>
        <v>1.00624406909084-0.129566213695821i</v>
      </c>
      <c r="AD3438" t="str">
        <f t="shared" si="1813"/>
        <v>0.949981952825893+0.142173662124005i</v>
      </c>
      <c r="AE3438" t="str">
        <f t="shared" si="1814"/>
        <v>-0.0000784848617673237-0.0000458917944554634i</v>
      </c>
      <c r="AF3438" t="str">
        <f t="shared" si="1815"/>
        <v>-15.0837591055131-0.23665266340611i</v>
      </c>
      <c r="AG3438" t="str">
        <f t="shared" si="1816"/>
        <v>1.0006577297206-0.00436634608301076i</v>
      </c>
      <c r="AH3438" t="str">
        <f t="shared" si="1817"/>
        <v>0.00116909357677878+0.000715428532611007i</v>
      </c>
      <c r="AI3438">
        <f t="shared" si="1818"/>
        <v>-57.261615724410376</v>
      </c>
      <c r="AJ3438">
        <f t="shared" si="1819"/>
        <v>31.464609310513136</v>
      </c>
      <c r="AK3438"/>
      <c r="AL3438"/>
      <c r="AM3438"/>
      <c r="AN3438"/>
    </row>
    <row r="3439" spans="1:40" x14ac:dyDescent="0.25">
      <c r="A3439"/>
      <c r="B3439">
        <f t="shared" si="1820"/>
        <v>1505000</v>
      </c>
      <c r="C3439" s="237" t="str">
        <f t="shared" si="1788"/>
        <v>-3.374191584468E-08+0.0016272575016178i</v>
      </c>
      <c r="D3439" s="208" t="str">
        <f t="shared" si="1789"/>
        <v>-5.95700621569398+0.0124756408457365i</v>
      </c>
      <c r="E3439" t="str">
        <f t="shared" si="1790"/>
        <v>2870</v>
      </c>
      <c r="F3439" t="str">
        <f t="shared" si="1791"/>
        <v>0.777000777000777</v>
      </c>
      <c r="G3439" t="str">
        <f t="shared" si="1786"/>
        <v>0.777000777000777</v>
      </c>
      <c r="H3439" t="str">
        <f t="shared" si="1792"/>
        <v>9.12676260929825+0.248971345479155i</v>
      </c>
      <c r="I3439" t="str">
        <f t="shared" si="1793"/>
        <v>5910.1211795658i</v>
      </c>
      <c r="J3439" t="str">
        <f t="shared" si="1787"/>
        <v>-47279.6149986412+1292.94539021125i</v>
      </c>
      <c r="K3439" t="str">
        <f t="shared" si="1794"/>
        <v>0.00341589128817699-0.124910167285436i</v>
      </c>
      <c r="L3439" t="str">
        <f t="shared" si="1795"/>
        <v>0.000259879152135668-0.00805619332316462i</v>
      </c>
      <c r="M3439" t="str">
        <f t="shared" si="1796"/>
        <v>0.00367577044031266-0.132966360608601i</v>
      </c>
      <c r="N3439" t="str">
        <f t="shared" si="1797"/>
        <v>-15.4198596895112i</v>
      </c>
      <c r="O3439" t="str">
        <f t="shared" si="1798"/>
        <v>-0.958784438032424-0.284134477645444i</v>
      </c>
      <c r="P3439" t="str">
        <f t="shared" si="1799"/>
        <v>1.95878443803242+0.284134477645444i</v>
      </c>
      <c r="Q3439" t="str">
        <f t="shared" si="1800"/>
        <v>-1.95878443803242+15.1357252118658i</v>
      </c>
      <c r="R3439" t="str">
        <f t="shared" si="1801"/>
        <v>0.00199094512006405-0.129672298015289i</v>
      </c>
      <c r="S3439" t="str">
        <f t="shared" si="1802"/>
        <v>1.59340964381985i</v>
      </c>
      <c r="T3439" t="str">
        <f t="shared" si="1803"/>
        <v>0.206621090193843+0.00317239115462613i</v>
      </c>
      <c r="U3439" t="str">
        <f t="shared" si="1804"/>
        <v>0.0000333333333333334-0.000075000562235525i</v>
      </c>
      <c r="V3439" t="str">
        <f t="shared" si="1805"/>
        <v>6.66666666666667E-06-0.00075000562235525i</v>
      </c>
      <c r="W3439" t="str">
        <f t="shared" si="1806"/>
        <v>0.0000275515986903732-0.0000692487961289401i</v>
      </c>
      <c r="X3439" t="str">
        <f t="shared" si="1807"/>
        <v>0.0000276187661442473-0.0000691851506653981i</v>
      </c>
      <c r="Y3439" t="str">
        <f t="shared" si="1808"/>
        <v>0.009+9.45619388730528i</v>
      </c>
      <c r="Z3439" t="str">
        <f t="shared" si="1809"/>
        <v>-0.0000877637162291213-0.0000351325200932352i</v>
      </c>
      <c r="AA3439" t="str">
        <f t="shared" si="1810"/>
        <v>0.00121151188586098-1.26901764104256i</v>
      </c>
      <c r="AB3439" t="str">
        <f t="shared" si="1811"/>
        <v>0.974514426961832+0.014962368774886i</v>
      </c>
      <c r="AC3439" t="str">
        <f t="shared" si="1812"/>
        <v>1.00557158304636-0.129522638480831i</v>
      </c>
      <c r="AD3439" t="str">
        <f t="shared" si="1813"/>
        <v>0.951413728975154+0.137426303177725i</v>
      </c>
      <c r="AE3439" t="str">
        <f t="shared" si="1814"/>
        <v>-0.0000786714721685348-0.0000454866050247063i</v>
      </c>
      <c r="AF3439" t="str">
        <f t="shared" si="1815"/>
        <v>-15.0837688249922-0.236495704633419i</v>
      </c>
      <c r="AG3439" t="str">
        <f t="shared" si="1816"/>
        <v>1.00063548756866-0.00437004341088737i</v>
      </c>
      <c r="AH3439" t="str">
        <f t="shared" si="1817"/>
        <v>0.00117206003520146+0.000709386047291006i</v>
      </c>
      <c r="AI3439">
        <f t="shared" si="1818"/>
        <v>-57.265465350811056</v>
      </c>
      <c r="AJ3439">
        <f t="shared" si="1819"/>
        <v>31.184305221850892</v>
      </c>
      <c r="AK3439"/>
      <c r="AL3439"/>
      <c r="AM3439"/>
      <c r="AN3439"/>
    </row>
    <row r="3440" spans="1:40" x14ac:dyDescent="0.25">
      <c r="A3440"/>
      <c r="B3440">
        <f t="shared" si="1820"/>
        <v>1506000</v>
      </c>
      <c r="C3440" s="237" t="str">
        <f t="shared" si="1788"/>
        <v>-3.36971207406495E-08+0.0016261769853494i</v>
      </c>
      <c r="D3440" s="208" t="str">
        <f t="shared" si="1789"/>
        <v>-5.95700621535055+0.0124673568876787i</v>
      </c>
      <c r="E3440" t="str">
        <f t="shared" si="1790"/>
        <v>2870</v>
      </c>
      <c r="F3440" t="str">
        <f t="shared" si="1791"/>
        <v>0.777000777000777</v>
      </c>
      <c r="G3440" t="str">
        <f t="shared" si="1786"/>
        <v>0.777000777000777</v>
      </c>
      <c r="H3440" t="str">
        <f t="shared" si="1792"/>
        <v>9.12677230978795+0.248806310625441i</v>
      </c>
      <c r="I3440" t="str">
        <f t="shared" si="1793"/>
        <v>5914.04817038279i</v>
      </c>
      <c r="J3440" t="str">
        <f t="shared" si="1787"/>
        <v>-47342.4672549126+1293.8044901383i</v>
      </c>
      <c r="K3440" t="str">
        <f t="shared" si="1794"/>
        <v>0.00341135961098785-0.124827345946728i</v>
      </c>
      <c r="L3440" t="str">
        <f t="shared" si="1795"/>
        <v>0.000259534499851437-0.00805085503572422i</v>
      </c>
      <c r="M3440" t="str">
        <f t="shared" si="1796"/>
        <v>0.00367089411083929-0.132878200982452i</v>
      </c>
      <c r="N3440" t="str">
        <f t="shared" si="1797"/>
        <v>-15.4301054434577i</v>
      </c>
      <c r="O3440" t="str">
        <f t="shared" si="1798"/>
        <v>-0.961645235059598-0.274296266630026i</v>
      </c>
      <c r="P3440" t="str">
        <f t="shared" si="1799"/>
        <v>1.9616452350596+0.274296266630026i</v>
      </c>
      <c r="Q3440" t="str">
        <f t="shared" si="1800"/>
        <v>-1.9616452350596+15.1558091768277i</v>
      </c>
      <c r="R3440" t="str">
        <f t="shared" si="1801"/>
        <v>0.00132363237853121-0.129603224037099i</v>
      </c>
      <c r="S3440" t="str">
        <f t="shared" si="1802"/>
        <v>1.59446838776923i</v>
      </c>
      <c r="T3440" t="str">
        <f t="shared" si="1803"/>
        <v>0.206648243680128+0.00211048998459581i</v>
      </c>
      <c r="U3440" t="str">
        <f t="shared" si="1804"/>
        <v>0.0000333333333333332-0.0000749507610653815i</v>
      </c>
      <c r="V3440" t="str">
        <f t="shared" si="1805"/>
        <v>6.66666666666667E-06-0.000749507610653815i</v>
      </c>
      <c r="W3440" t="str">
        <f t="shared" si="1806"/>
        <v>0.0000275515301152143-0.00006920422762669i</v>
      </c>
      <c r="X3440" t="str">
        <f t="shared" si="1807"/>
        <v>0.0000276185949300508-0.0000691406234017216i</v>
      </c>
      <c r="Y3440" t="str">
        <f t="shared" si="1808"/>
        <v>0.009+9.46247707261246i</v>
      </c>
      <c r="Z3440" t="str">
        <f t="shared" si="1809"/>
        <v>-0.0000876489935057715-0.0000351088648081964i</v>
      </c>
      <c r="AA3440" t="str">
        <f t="shared" si="1810"/>
        <v>0.00120990346187649-1.2681749892525i</v>
      </c>
      <c r="AB3440" t="str">
        <f t="shared" si="1811"/>
        <v>0.974642494547296+0.00995398357455941i</v>
      </c>
      <c r="AC3440" t="str">
        <f t="shared" si="1812"/>
        <v>1.0049004768234-0.129472201256811i</v>
      </c>
      <c r="AD3440" t="str">
        <f t="shared" si="1813"/>
        <v>0.952796959468871+0.132664583550814i</v>
      </c>
      <c r="AE3440" t="str">
        <f t="shared" si="1814"/>
        <v>-0.0000788539915840846-0.0000450795368617443i</v>
      </c>
      <c r="AF3440" t="str">
        <f t="shared" si="1815"/>
        <v>-15.0837785251385-0.236338953737762i</v>
      </c>
      <c r="AG3440" t="str">
        <f t="shared" si="1816"/>
        <v>1.00061320881095-0.00437351300023314i</v>
      </c>
      <c r="AH3440" t="str">
        <f t="shared" si="1817"/>
        <v>0.00117496564441315+0.000703313469411762i</v>
      </c>
      <c r="AI3440">
        <f t="shared" si="1818"/>
        <v>-57.269537716798183</v>
      </c>
      <c r="AJ3440">
        <f t="shared" si="1819"/>
        <v>30.903986489606627</v>
      </c>
      <c r="AK3440"/>
      <c r="AL3440"/>
      <c r="AM3440"/>
      <c r="AN3440"/>
    </row>
    <row r="3441" spans="1:40" x14ac:dyDescent="0.25">
      <c r="A3441"/>
      <c r="B3441">
        <f t="shared" si="1820"/>
        <v>1507000</v>
      </c>
      <c r="C3441" s="237" t="str">
        <f t="shared" si="1788"/>
        <v>-3.36524147810916E-08+0.00162509790307736i</v>
      </c>
      <c r="D3441" s="208" t="str">
        <f t="shared" si="1789"/>
        <v>-5.95700621500781+0.0124590839235931i</v>
      </c>
      <c r="E3441" t="str">
        <f t="shared" si="1790"/>
        <v>2870</v>
      </c>
      <c r="F3441" t="str">
        <f t="shared" si="1791"/>
        <v>0.777000777000777</v>
      </c>
      <c r="G3441" t="str">
        <f t="shared" si="1786"/>
        <v>0.777000777000777</v>
      </c>
      <c r="H3441" t="str">
        <f t="shared" si="1792"/>
        <v>9.12678199099534+0.248641494230414i</v>
      </c>
      <c r="I3441" t="str">
        <f t="shared" si="1793"/>
        <v>5917.97516119977i</v>
      </c>
      <c r="J3441" t="str">
        <f t="shared" si="1787"/>
        <v>-47405.3612596105+1294.66359006535i</v>
      </c>
      <c r="K3441" t="str">
        <f t="shared" si="1794"/>
        <v>0.00340683694360273-0.124744634284434i</v>
      </c>
      <c r="L3441" t="str">
        <f t="shared" si="1795"/>
        <v>0.000259190532493865-0.00804552381087346i</v>
      </c>
      <c r="M3441" t="str">
        <f t="shared" si="1796"/>
        <v>0.00366602747609659-0.132790158095307i</v>
      </c>
      <c r="N3441" t="str">
        <f t="shared" si="1797"/>
        <v>-15.4403511974042i</v>
      </c>
      <c r="O3441" t="str">
        <f t="shared" si="1798"/>
        <v>-0.964405083805563-0.264429261485912i</v>
      </c>
      <c r="P3441" t="str">
        <f t="shared" si="1799"/>
        <v>1.96440508380556+0.264429261485912i</v>
      </c>
      <c r="Q3441" t="str">
        <f t="shared" si="1800"/>
        <v>-1.96440508380556+15.1759219359183i</v>
      </c>
      <c r="R3441" t="str">
        <f t="shared" si="1801"/>
        <v>0.000657949974227208-0.129527390321336i</v>
      </c>
      <c r="S3441" t="str">
        <f t="shared" si="1802"/>
        <v>1.59552713171862i</v>
      </c>
      <c r="T3441" t="str">
        <f t="shared" si="1803"/>
        <v>0.206664465558399+0.00104977703519308i</v>
      </c>
      <c r="U3441" t="str">
        <f t="shared" si="1804"/>
        <v>0.0000333333333333333-0.0000749010259883641i</v>
      </c>
      <c r="V3441" t="str">
        <f t="shared" si="1805"/>
        <v>6.66666666666667E-06-0.000749010259883641i</v>
      </c>
      <c r="W3441" t="str">
        <f t="shared" si="1806"/>
        <v>0.0000275514614949341-0.0000691597192024909i</v>
      </c>
      <c r="X3441" t="str">
        <f t="shared" si="1807"/>
        <v>0.0000276184238752021-0.0000690961561603921i</v>
      </c>
      <c r="Y3441" t="str">
        <f t="shared" si="1808"/>
        <v>0.009+9.46876025791964i</v>
      </c>
      <c r="Z3441" t="str">
        <f t="shared" si="1809"/>
        <v>-0.0000875344990763472-0.000035085241337319i</v>
      </c>
      <c r="AA3441" t="str">
        <f t="shared" si="1810"/>
        <v>0.00120829823882929-1.26733345580042i</v>
      </c>
      <c r="AB3441" t="str">
        <f t="shared" si="1811"/>
        <v>0.97471900394134+0.00495120253662934i</v>
      </c>
      <c r="AC3441" t="str">
        <f t="shared" si="1812"/>
        <v>1.00423081761752-0.129414939387332i</v>
      </c>
      <c r="AD3441" t="str">
        <f t="shared" si="1813"/>
        <v>0.954131500675223+0.127888997838914i</v>
      </c>
      <c r="AE3441" t="str">
        <f t="shared" si="1814"/>
        <v>-0.0000790324066110032-0.0000446706333319342i</v>
      </c>
      <c r="AF3441" t="str">
        <f t="shared" si="1815"/>
        <v>-15.0837882060031-0.236182410306821i</v>
      </c>
      <c r="AG3441" t="str">
        <f t="shared" si="1816"/>
        <v>1.00059089578923-0.00437675464323626i</v>
      </c>
      <c r="AH3441" t="str">
        <f t="shared" si="1817"/>
        <v>0.00117781017838388+0.000697211443353666i</v>
      </c>
      <c r="AI3441">
        <f t="shared" si="1818"/>
        <v>-57.273832514991312</v>
      </c>
      <c r="AJ3441">
        <f t="shared" si="1819"/>
        <v>30.623652988359147</v>
      </c>
      <c r="AK3441"/>
      <c r="AL3441"/>
      <c r="AM3441"/>
      <c r="AN3441"/>
    </row>
    <row r="3442" spans="1:40" x14ac:dyDescent="0.25">
      <c r="A3442"/>
      <c r="B3442">
        <f t="shared" si="1820"/>
        <v>1508000</v>
      </c>
      <c r="C3442" s="237" t="str">
        <f t="shared" si="1788"/>
        <v>-3.36077977296272E-08+0.00162402025194892i</v>
      </c>
      <c r="D3442" s="208" t="str">
        <f t="shared" si="1789"/>
        <v>-5.95700621466574+0.0124508219316084i</v>
      </c>
      <c r="E3442" t="str">
        <f t="shared" si="1790"/>
        <v>2870</v>
      </c>
      <c r="F3442" t="str">
        <f t="shared" si="1791"/>
        <v>0.777000777000777</v>
      </c>
      <c r="G3442" t="str">
        <f t="shared" si="1786"/>
        <v>0.777000777000777</v>
      </c>
      <c r="H3442" t="str">
        <f t="shared" si="1792"/>
        <v>9.12679165297146+0.248476895860971i</v>
      </c>
      <c r="I3442" t="str">
        <f t="shared" si="1793"/>
        <v>5921.90215201676i</v>
      </c>
      <c r="J3442" t="str">
        <f t="shared" si="1787"/>
        <v>-47468.297012735+1295.5226899924i</v>
      </c>
      <c r="K3442" t="str">
        <f t="shared" si="1794"/>
        <v>0.00340232326215886-0.124662032080999i</v>
      </c>
      <c r="L3442" t="str">
        <f t="shared" si="1795"/>
        <v>0.000258847248249907-0.00804019963462042i</v>
      </c>
      <c r="M3442" t="str">
        <f t="shared" si="1796"/>
        <v>0.00366117051040877-0.132702231715619i</v>
      </c>
      <c r="N3442" t="str">
        <f t="shared" si="1797"/>
        <v>-15.4505969513508i</v>
      </c>
      <c r="O3442" t="str">
        <f t="shared" si="1798"/>
        <v>-0.967063694556449-0.254534497997484i</v>
      </c>
      <c r="P3442" t="str">
        <f t="shared" si="1799"/>
        <v>1.96706369455645+0.254534497997484i</v>
      </c>
      <c r="Q3442" t="str">
        <f t="shared" si="1800"/>
        <v>-1.96706369455645+15.1960624533533i</v>
      </c>
      <c r="R3442" t="str">
        <f t="shared" si="1801"/>
        <v>-6.03710733096034E-06-0.129444836464707i</v>
      </c>
      <c r="S3442" t="str">
        <f t="shared" si="1802"/>
        <v>1.596585875668i</v>
      </c>
      <c r="T3442" t="str">
        <f t="shared" si="1803"/>
        <v>0.206669797577705-9.63876029450302E-06i</v>
      </c>
      <c r="U3442" t="str">
        <f t="shared" si="1804"/>
        <v>0.0000333333333333333-0.0000748513568729873i</v>
      </c>
      <c r="V3442" t="str">
        <f t="shared" si="1805"/>
        <v>6.66666666666667E-06-0.000748513568729873i</v>
      </c>
      <c r="W3442" t="str">
        <f t="shared" si="1806"/>
        <v>0.0000275513928295328-0.0000691152707368064i</v>
      </c>
      <c r="X3442" t="str">
        <f t="shared" si="1807"/>
        <v>0.0000276182529791593-0.0000690517488219848i</v>
      </c>
      <c r="Y3442" t="str">
        <f t="shared" si="1808"/>
        <v>0.009+9.47504344322682i</v>
      </c>
      <c r="Z3442" t="str">
        <f t="shared" si="1809"/>
        <v>-0.0000874202323354836-0.0000350616496160473i</v>
      </c>
      <c r="AA3442" t="str">
        <f t="shared" si="1810"/>
        <v>0.00120669620823134-1.26649303846144i</v>
      </c>
      <c r="AB3442" t="str">
        <f t="shared" si="1811"/>
        <v>0.974744152050537-0.0000454605624053569i</v>
      </c>
      <c r="AC3442" t="str">
        <f t="shared" si="1812"/>
        <v>1.00356267182659-0.129350890767725i</v>
      </c>
      <c r="AD3442" t="str">
        <f t="shared" si="1813"/>
        <v>0.95541721396479+0.123100042067034i</v>
      </c>
      <c r="AE3442" t="str">
        <f t="shared" si="1814"/>
        <v>-0.0000792067042794475-0.0000442599378711816i</v>
      </c>
      <c r="AF3442" t="str">
        <f t="shared" si="1815"/>
        <v>-15.0837978676372-0.236026073929363i</v>
      </c>
      <c r="AG3442" t="str">
        <f t="shared" si="1816"/>
        <v>1.0005685508456-0.00437976815557026i</v>
      </c>
      <c r="AH3442" t="str">
        <f t="shared" si="1817"/>
        <v>0.00118059341748887+0.000691080614909655i</v>
      </c>
      <c r="AI3442">
        <f t="shared" si="1818"/>
        <v>-57.278349451074384</v>
      </c>
      <c r="AJ3442">
        <f t="shared" si="1819"/>
        <v>30.343304594273476</v>
      </c>
      <c r="AK3442"/>
      <c r="AL3442"/>
      <c r="AM3442"/>
      <c r="AN3442"/>
    </row>
    <row r="3443" spans="1:40" x14ac:dyDescent="0.25">
      <c r="A3443"/>
      <c r="B3443">
        <f t="shared" si="1820"/>
        <v>1509000</v>
      </c>
      <c r="C3443" s="237" t="str">
        <f t="shared" si="1788"/>
        <v>-3.356326935066E-08+0.00162294402911886i</v>
      </c>
      <c r="D3443" s="208" t="str">
        <f t="shared" si="1789"/>
        <v>-5.95700621432436+0.0124425708899113i</v>
      </c>
      <c r="E3443" t="str">
        <f t="shared" si="1790"/>
        <v>2870</v>
      </c>
      <c r="F3443" t="str">
        <f t="shared" si="1791"/>
        <v>0.777000777000777</v>
      </c>
      <c r="G3443" t="str">
        <f t="shared" si="1786"/>
        <v>0.777000777000777</v>
      </c>
      <c r="H3443" t="str">
        <f t="shared" si="1792"/>
        <v>9.12680129576722+0.248312515085155i</v>
      </c>
      <c r="I3443" t="str">
        <f t="shared" si="1793"/>
        <v>5925.82914283375i</v>
      </c>
      <c r="J3443" t="str">
        <f t="shared" si="1787"/>
        <v>-47531.2745142862+1296.38178991945i</v>
      </c>
      <c r="K3443" t="str">
        <f t="shared" si="1794"/>
        <v>0.00339781854287237-0.124579539119439i</v>
      </c>
      <c r="L3443" t="str">
        <f t="shared" si="1795"/>
        <v>0.000258504645312516-0.00803488249301013i</v>
      </c>
      <c r="M3443" t="str">
        <f t="shared" si="1796"/>
        <v>0.00365632318818489-0.132614421612449i</v>
      </c>
      <c r="N3443" t="str">
        <f t="shared" si="1797"/>
        <v>-15.4608427052973i</v>
      </c>
      <c r="O3443" t="str">
        <f t="shared" si="1798"/>
        <v>-0.969620788225721-0.244613014863338i</v>
      </c>
      <c r="P3443" t="str">
        <f t="shared" si="1799"/>
        <v>1.96962078822572+0.244613014863338i</v>
      </c>
      <c r="Q3443" t="str">
        <f t="shared" si="1800"/>
        <v>-1.96962078822572+15.216229690434i</v>
      </c>
      <c r="R3443" t="str">
        <f t="shared" si="1801"/>
        <v>-0.000668264688880148-0.129355602553757i</v>
      </c>
      <c r="S3443" t="str">
        <f t="shared" si="1802"/>
        <v>1.59764461961738i</v>
      </c>
      <c r="T3443" t="str">
        <f t="shared" si="1803"/>
        <v>0.206664282437374-0.00106764948466965i</v>
      </c>
      <c r="U3443" t="str">
        <f t="shared" si="1804"/>
        <v>0.0000333333333333334-0.0000748017535881147i</v>
      </c>
      <c r="V3443" t="str">
        <f t="shared" si="1805"/>
        <v>6.66666666666667E-06-0.000748017535881147i</v>
      </c>
      <c r="W3443" t="str">
        <f t="shared" si="1806"/>
        <v>0.0000275513241190115-0.0000690708821104171i</v>
      </c>
      <c r="X3443" t="str">
        <f t="shared" si="1807"/>
        <v>0.0000276180822413833-0.0000690074012673915i</v>
      </c>
      <c r="Y3443" t="str">
        <f t="shared" si="1808"/>
        <v>0.009+9.48132662853399i</v>
      </c>
      <c r="Z3443" t="str">
        <f t="shared" si="1809"/>
        <v>-0.0000873061926798214-0.0000350380895800022i</v>
      </c>
      <c r="AA3443" t="str">
        <f t="shared" si="1810"/>
        <v>0.00120509736162271-1.2656537350166i</v>
      </c>
      <c r="AB3443" t="str">
        <f t="shared" si="1811"/>
        <v>0.974718140263385-0.00503549673836705i</v>
      </c>
      <c r="AC3443" t="str">
        <f t="shared" si="1812"/>
        <v>1.0028961050507-0.129280093809679i</v>
      </c>
      <c r="AD3443" t="str">
        <f t="shared" si="1813"/>
        <v>0.956653965724594+0.118298213639899i</v>
      </c>
      <c r="AE3443" t="str">
        <f t="shared" si="1814"/>
        <v>-0.0000793768720527974-0.0000438474939818463i</v>
      </c>
      <c r="AF3443" t="str">
        <f t="shared" si="1815"/>
        <v>-15.0838075100916-0.235869944195244i</v>
      </c>
      <c r="AG3443" t="str">
        <f t="shared" si="1816"/>
        <v>1.00054617632234-0.00438255337638093i</v>
      </c>
      <c r="AH3443" t="str">
        <f t="shared" si="1817"/>
        <v>0.0011833151485155+0.000684921631225372i</v>
      </c>
      <c r="AI3443">
        <f t="shared" si="1818"/>
        <v>-57.283088243723952</v>
      </c>
      <c r="AJ3443">
        <f t="shared" si="1819"/>
        <v>30.062941185125059</v>
      </c>
      <c r="AK3443"/>
      <c r="AL3443"/>
      <c r="AM3443"/>
      <c r="AN3443"/>
    </row>
    <row r="3444" spans="1:40" x14ac:dyDescent="0.25">
      <c r="A3444"/>
      <c r="B3444">
        <f t="shared" si="1820"/>
        <v>1510000</v>
      </c>
      <c r="C3444" s="237" t="str">
        <f t="shared" si="1788"/>
        <v>-3.35188294093739E-08+0.00162186923174951i</v>
      </c>
      <c r="D3444" s="208" t="str">
        <f t="shared" si="1789"/>
        <v>-5.95700621398365+0.0124343307767462i</v>
      </c>
      <c r="E3444" t="str">
        <f t="shared" si="1790"/>
        <v>2870</v>
      </c>
      <c r="F3444" t="str">
        <f t="shared" si="1791"/>
        <v>0.777000777000777</v>
      </c>
      <c r="G3444" t="str">
        <f t="shared" si="1786"/>
        <v>0.777000777000777</v>
      </c>
      <c r="H3444" t="str">
        <f t="shared" si="1792"/>
        <v>9.12681091943331+0.248148351472142i</v>
      </c>
      <c r="I3444" t="str">
        <f t="shared" si="1793"/>
        <v>5929.75613365073i</v>
      </c>
      <c r="J3444" t="str">
        <f t="shared" si="1787"/>
        <v>-47594.2937642639+1297.24088984651i</v>
      </c>
      <c r="K3444" t="str">
        <f t="shared" si="1794"/>
        <v>0.00339332276203809-0.124497155183347i</v>
      </c>
      <c r="L3444" t="str">
        <f t="shared" si="1795"/>
        <v>0.000258162721880611-0.00802957237212443i</v>
      </c>
      <c r="M3444" t="str">
        <f t="shared" si="1796"/>
        <v>0.0036514854839187-0.132526727555471i</v>
      </c>
      <c r="N3444" t="str">
        <f t="shared" si="1797"/>
        <v>-15.4710884592438i</v>
      </c>
      <c r="O3444" t="str">
        <f t="shared" si="1798"/>
        <v>-0.972076096383635-0.234665853586658i</v>
      </c>
      <c r="P3444" t="str">
        <f t="shared" si="1799"/>
        <v>1.97207609638364+0.234665853586658i</v>
      </c>
      <c r="Q3444" t="str">
        <f t="shared" si="1800"/>
        <v>-1.97207609638364+15.2364226056571i</v>
      </c>
      <c r="R3444" t="str">
        <f t="shared" si="1801"/>
        <v>-0.0013286694008509-0.129259729149741i</v>
      </c>
      <c r="S3444" t="str">
        <f t="shared" si="1802"/>
        <v>1.59870336356676i</v>
      </c>
      <c r="T3444" t="str">
        <f t="shared" si="1803"/>
        <v>0.206647963765419-0.00212414824020857i</v>
      </c>
      <c r="U3444" t="str">
        <f t="shared" si="1804"/>
        <v>0.0000333333333333332-0.0000747522160029566i</v>
      </c>
      <c r="V3444" t="str">
        <f t="shared" si="1805"/>
        <v>6.66666666666667E-06-0.000747522160029566i</v>
      </c>
      <c r="W3444" t="str">
        <f t="shared" si="1806"/>
        <v>0.0000275512553633707-0.000069026553204419i</v>
      </c>
      <c r="X3444" t="str">
        <f t="shared" si="1807"/>
        <v>0.0000276179116613362-0.0000689631133778188i</v>
      </c>
      <c r="Y3444" t="str">
        <f t="shared" si="1808"/>
        <v>0.009+9.48760981384117i</v>
      </c>
      <c r="Z3444" t="str">
        <f t="shared" si="1809"/>
        <v>-0.0000871923795079972-0.0000350145611649786i</v>
      </c>
      <c r="AA3444" t="str">
        <f t="shared" si="1810"/>
        <v>0.00120350169057147-1.26481554325282i</v>
      </c>
      <c r="AB3444" t="str">
        <f t="shared" si="1811"/>
        <v>0.974641174348463-0.010018401815356i</v>
      </c>
      <c r="AC3444" t="str">
        <f t="shared" si="1812"/>
        <v>1.00223118209224-0.129202587426024i</v>
      </c>
      <c r="AD3444" t="str">
        <f t="shared" si="1813"/>
        <v>0.957841627371897+0.113484011291697i</v>
      </c>
      <c r="AE3444" t="str">
        <f t="shared" si="1814"/>
        <v>-0.0000795428978277479-0.0000434333452286114i</v>
      </c>
      <c r="AF3444" t="str">
        <f t="shared" si="1815"/>
        <v>-15.083817133417-0.235714020695396i</v>
      </c>
      <c r="AG3444" t="str">
        <f t="shared" si="1816"/>
        <v>1.00052377456159-0.00438511016827189i</v>
      </c>
      <c r="AH3444" t="str">
        <f t="shared" si="1817"/>
        <v>0.00118597516467058+0.000678735140738825i</v>
      </c>
      <c r="AI3444">
        <f t="shared" si="1818"/>
        <v>-57.288048624537346</v>
      </c>
      <c r="AJ3444">
        <f t="shared" si="1819"/>
        <v>29.782562640289544</v>
      </c>
      <c r="AK3444"/>
      <c r="AL3444"/>
      <c r="AM3444"/>
      <c r="AN3444"/>
    </row>
    <row r="3445" spans="1:40" x14ac:dyDescent="0.25">
      <c r="A3445"/>
      <c r="B3445">
        <f t="shared" si="1820"/>
        <v>1511000</v>
      </c>
      <c r="C3445" s="237" t="str">
        <f t="shared" si="1788"/>
        <v>-3.34744776717295E-08+0.00162079585701068i</v>
      </c>
      <c r="D3445" s="208" t="str">
        <f t="shared" si="1789"/>
        <v>-5.95700621364362+0.0124261015704152i</v>
      </c>
      <c r="E3445" t="str">
        <f t="shared" si="1790"/>
        <v>2870</v>
      </c>
      <c r="F3445" t="str">
        <f t="shared" si="1791"/>
        <v>0.777000777000777</v>
      </c>
      <c r="G3445" t="str">
        <f t="shared" si="1786"/>
        <v>0.777000777000777</v>
      </c>
      <c r="H3445" t="str">
        <f t="shared" si="1792"/>
        <v>9.12682052402032+0.24798440459225i</v>
      </c>
      <c r="I3445" t="str">
        <f t="shared" si="1793"/>
        <v>5933.68312446772i</v>
      </c>
      <c r="J3445" t="str">
        <f t="shared" si="1787"/>
        <v>-47657.3547626683+1298.09998977355i</v>
      </c>
      <c r="K3445" t="str">
        <f t="shared" si="1794"/>
        <v>0.00338883589602899-0.124414880056884i</v>
      </c>
      <c r="L3445" t="str">
        <f t="shared" si="1795"/>
        <v>0.000257821476159055-0.0080242692580817i</v>
      </c>
      <c r="M3445" t="str">
        <f t="shared" si="1796"/>
        <v>0.00364665737218804-0.132439149314966i</v>
      </c>
      <c r="N3445" t="str">
        <f t="shared" si="1797"/>
        <v>-15.4813342131903i</v>
      </c>
      <c r="O3445" t="str">
        <f t="shared" si="1798"/>
        <v>-0.974429361285307-0.224694058366281i</v>
      </c>
      <c r="P3445" t="str">
        <f t="shared" si="1799"/>
        <v>1.97442936128531+0.224694058366281i</v>
      </c>
      <c r="Q3445" t="str">
        <f t="shared" si="1800"/>
        <v>-1.97442936128531+15.256640154824i</v>
      </c>
      <c r="R3445" t="str">
        <f t="shared" si="1801"/>
        <v>-0.00198718868048505-0.129157257273653i</v>
      </c>
      <c r="S3445" t="str">
        <f t="shared" si="1802"/>
        <v>1.59976210751614i</v>
      </c>
      <c r="T3445" t="str">
        <f t="shared" si="1803"/>
        <v>0.206620886097103-0.00317902915152498i</v>
      </c>
      <c r="U3445" t="str">
        <f t="shared" si="1804"/>
        <v>0.0000333333333333333-0.0000747027439870712i</v>
      </c>
      <c r="V3445" t="str">
        <f t="shared" si="1805"/>
        <v>6.66666666666667E-06-0.000747027439870712i</v>
      </c>
      <c r="W3445" t="str">
        <f t="shared" si="1806"/>
        <v>0.000027551186562612-0.0000689822839002245i</v>
      </c>
      <c r="X3445" t="str">
        <f t="shared" si="1807"/>
        <v>0.000027617741238483-0.0000689188850347899i</v>
      </c>
      <c r="Y3445" t="str">
        <f t="shared" si="1808"/>
        <v>0.009+9.49389299914835i</v>
      </c>
      <c r="Z3445" t="str">
        <f t="shared" si="1809"/>
        <v>-0.0000870787922206398-0.0000349910643069467i</v>
      </c>
      <c r="AA3445" t="str">
        <f t="shared" si="1810"/>
        <v>0.0012019091866736-1.26397846096285i</v>
      </c>
      <c r="AB3445" t="str">
        <f t="shared" si="1811"/>
        <v>0.974513464353333-0.0149936764392585i</v>
      </c>
      <c r="AC3445" t="str">
        <f t="shared" si="1812"/>
        <v>1.00156796695636-0.129118411015659i</v>
      </c>
      <c r="AD3445" t="str">
        <f t="shared" si="1813"/>
        <v>0.958980075367239+0.108657935036153i</v>
      </c>
      <c r="AE3445" t="str">
        <f t="shared" si="1814"/>
        <v>-0.0000797047699343271-0.0000430175352343925i</v>
      </c>
      <c r="AF3445" t="str">
        <f t="shared" si="1815"/>
        <v>-15.0838267376639-0.235558303021835i</v>
      </c>
      <c r="AG3445" t="str">
        <f t="shared" si="1816"/>
        <v>1.00050134790519-0.00438743841728675i</v>
      </c>
      <c r="AH3445" t="str">
        <f t="shared" si="1817"/>
        <v>0.00118857326558629+0.000672521793120422i</v>
      </c>
      <c r="AI3445">
        <f t="shared" si="1818"/>
        <v>-57.293230337966776</v>
      </c>
      <c r="AJ3445">
        <f t="shared" si="1819"/>
        <v>29.502168840764568</v>
      </c>
      <c r="AK3445"/>
      <c r="AL3445"/>
      <c r="AM3445"/>
      <c r="AN3445"/>
    </row>
    <row r="3446" spans="1:40" x14ac:dyDescent="0.25">
      <c r="A3446"/>
      <c r="B3446">
        <f t="shared" si="1820"/>
        <v>1512000</v>
      </c>
      <c r="C3446" s="237" t="str">
        <f t="shared" si="1788"/>
        <v>-3.34302139044608E-08+0.00161972390207971i</v>
      </c>
      <c r="D3446" s="208" t="str">
        <f t="shared" si="1789"/>
        <v>-5.95700621330427+0.0124178832492778i</v>
      </c>
      <c r="E3446" t="str">
        <f t="shared" si="1790"/>
        <v>2870</v>
      </c>
      <c r="F3446" t="str">
        <f t="shared" si="1791"/>
        <v>0.777000777000777</v>
      </c>
      <c r="G3446" t="str">
        <f t="shared" si="1786"/>
        <v>0.777000777000777</v>
      </c>
      <c r="H3446" t="str">
        <f t="shared" si="1792"/>
        <v>9.12683010957862+0.247820674016926i</v>
      </c>
      <c r="I3446" t="str">
        <f t="shared" si="1793"/>
        <v>5937.61011528471i</v>
      </c>
      <c r="J3446" t="str">
        <f t="shared" si="1787"/>
        <v>-47720.4575094993+1298.9590897006i</v>
      </c>
      <c r="K3446" t="str">
        <f t="shared" si="1794"/>
        <v>0.00338435792129624-0.124332713524781i</v>
      </c>
      <c r="L3446" t="str">
        <f t="shared" si="1795"/>
        <v>0.000257480906358639-0.00801897313703696i</v>
      </c>
      <c r="M3446" t="str">
        <f t="shared" si="1796"/>
        <v>0.00364183882765488-0.132351686661818i</v>
      </c>
      <c r="N3446" t="str">
        <f t="shared" si="1797"/>
        <v>-15.4915799671368i</v>
      </c>
      <c r="O3446" t="str">
        <f t="shared" si="1798"/>
        <v>-0.9766803358978-0.214698675986976i</v>
      </c>
      <c r="P3446" t="str">
        <f t="shared" si="1799"/>
        <v>1.9766803358978+0.214698675986976i</v>
      </c>
      <c r="Q3446" t="str">
        <f t="shared" si="1800"/>
        <v>-1.9766803358978+15.2768812911498i</v>
      </c>
      <c r="R3446" t="str">
        <f t="shared" si="1801"/>
        <v>-0.00264376077074448-0.129048228391455i</v>
      </c>
      <c r="S3446" t="str">
        <f t="shared" si="1802"/>
        <v>1.60082085146553i</v>
      </c>
      <c r="T3446" t="str">
        <f t="shared" si="1803"/>
        <v>0.206583094853727-0.00423218736809434i</v>
      </c>
      <c r="U3446" t="str">
        <f t="shared" si="1804"/>
        <v>0.0000333333333333333-0.0000746533374103603i</v>
      </c>
      <c r="V3446" t="str">
        <f t="shared" si="1805"/>
        <v>6.66666666666667E-06-0.000746533374103603i</v>
      </c>
      <c r="W3446" t="str">
        <f t="shared" si="1806"/>
        <v>0.0000275511177167356-0.000068938074079558i</v>
      </c>
      <c r="X3446" t="str">
        <f t="shared" si="1807"/>
        <v>0.0000276175709722889-0.0000688747161201394i</v>
      </c>
      <c r="Y3446" t="str">
        <f t="shared" si="1808"/>
        <v>0.009+9.50017618445553i</v>
      </c>
      <c r="Z3446" t="str">
        <f t="shared" si="1809"/>
        <v>-0.0000869654302203572-0.0000349675989420485i</v>
      </c>
      <c r="AA3446" t="str">
        <f t="shared" si="1810"/>
        <v>0.00120031984155286-1.26314248594532i</v>
      </c>
      <c r="AB3446" t="str">
        <f t="shared" si="1811"/>
        <v>0.974335224504495-0.0199608260896518i</v>
      </c>
      <c r="AC3446" t="str">
        <f t="shared" si="1812"/>
        <v>1.00090652285162-0.129027604448676i</v>
      </c>
      <c r="AD3446" t="str">
        <f t="shared" si="1813"/>
        <v>0.960069191227235+0.103820486116245i</v>
      </c>
      <c r="AE3446" t="str">
        <f t="shared" si="1814"/>
        <v>-0.0000798624771359058-0.0000426001076762369i</v>
      </c>
      <c r="AF3446" t="str">
        <f t="shared" si="1815"/>
        <v>-15.0838363228829-0.235402790767648i</v>
      </c>
      <c r="AG3446" t="str">
        <f t="shared" si="1816"/>
        <v>1.00047889869443-0.00438953803289055i</v>
      </c>
      <c r="AH3446" t="str">
        <f t="shared" si="1817"/>
        <v>0.00119110925732607+0.000666282239212835i</v>
      </c>
      <c r="AI3446">
        <f t="shared" si="1818"/>
        <v>-57.298633141254129</v>
      </c>
      <c r="AJ3446">
        <f t="shared" si="1819"/>
        <v>29.221759669176244</v>
      </c>
      <c r="AK3446"/>
      <c r="AL3446"/>
      <c r="AM3446"/>
      <c r="AN3446"/>
    </row>
    <row r="3447" spans="1:40" x14ac:dyDescent="0.25">
      <c r="A3447"/>
      <c r="B3447">
        <f t="shared" si="1820"/>
        <v>1513000</v>
      </c>
      <c r="C3447" s="237" t="str">
        <f t="shared" si="1788"/>
        <v>-3.33860378750729E-08+0.00161865336414137i</v>
      </c>
      <c r="D3447" s="208" t="str">
        <f t="shared" si="1789"/>
        <v>-5.95700621296558+0.0124096757917505i</v>
      </c>
      <c r="E3447" t="str">
        <f t="shared" si="1790"/>
        <v>2870</v>
      </c>
      <c r="F3447" t="str">
        <f t="shared" si="1791"/>
        <v>0.777000777000777</v>
      </c>
      <c r="G3447" t="str">
        <f t="shared" si="1786"/>
        <v>0.777000777000777</v>
      </c>
      <c r="H3447" t="str">
        <f t="shared" si="1792"/>
        <v>9.12683967615841+0.247657159318744i</v>
      </c>
      <c r="I3447" t="str">
        <f t="shared" si="1793"/>
        <v>5941.5371061017i</v>
      </c>
      <c r="J3447" t="str">
        <f t="shared" si="1787"/>
        <v>-47783.6020047569+1299.81818962766i</v>
      </c>
      <c r="K3447" t="str">
        <f t="shared" si="1794"/>
        <v>0.0033798888143686-0.124250655372335i</v>
      </c>
      <c r="L3447" t="str">
        <f t="shared" si="1795"/>
        <v>0.000257141010696048-0.00801368399518163i</v>
      </c>
      <c r="M3447" t="str">
        <f t="shared" si="1796"/>
        <v>0.00363702982506465-0.132264339367517i</v>
      </c>
      <c r="N3447" t="str">
        <f t="shared" si="1797"/>
        <v>-15.5018257210834i</v>
      </c>
      <c r="O3447" t="str">
        <f t="shared" si="1798"/>
        <v>-0.978828783926075-0.204680755709472i</v>
      </c>
      <c r="P3447" t="str">
        <f t="shared" si="1799"/>
        <v>1.97882878392607+0.204680755709472i</v>
      </c>
      <c r="Q3447" t="str">
        <f t="shared" si="1800"/>
        <v>-1.97882878392607+15.2971449653739i</v>
      </c>
      <c r="R3447" t="str">
        <f t="shared" si="1801"/>
        <v>-0.00329832471897562-0.128932684399466i</v>
      </c>
      <c r="S3447" t="str">
        <f t="shared" si="1802"/>
        <v>1.60187959541491i</v>
      </c>
      <c r="T3447" t="str">
        <f t="shared" si="1803"/>
        <v>0.206534636321575-0.00528351906637966i</v>
      </c>
      <c r="U3447" t="str">
        <f t="shared" si="1804"/>
        <v>0.0000333333333333334-0.0000746039961430701i</v>
      </c>
      <c r="V3447" t="str">
        <f t="shared" si="1805"/>
        <v>6.66666666666667E-06-0.000746039961430701i</v>
      </c>
      <c r="W3447" t="str">
        <f t="shared" si="1806"/>
        <v>0.0000275510488257426-0.0000688939236244573i</v>
      </c>
      <c r="X3447" t="str">
        <f t="shared" si="1807"/>
        <v>0.0000276174008622218-0.0000688306065160151i</v>
      </c>
      <c r="Y3447" t="str">
        <f t="shared" si="1808"/>
        <v>0.009+9.50645936976271i</v>
      </c>
      <c r="Z3447" t="str">
        <f t="shared" si="1809"/>
        <v>-0.0000868522929117318-0.0000349441650066001i</v>
      </c>
      <c r="AA3447" t="str">
        <f t="shared" si="1810"/>
        <v>0.00119873364686066-1.26230761600464i</v>
      </c>
      <c r="AB3447" t="str">
        <f t="shared" si="1811"/>
        <v>0.974106673108086-0.0249193610898309i</v>
      </c>
      <c r="AC3447" t="str">
        <f t="shared" si="1812"/>
        <v>1.00024691219088-0.128930208051636i</v>
      </c>
      <c r="AD3447" t="str">
        <f t="shared" si="1813"/>
        <v>0.961108861536736+0.0989721669537928i</v>
      </c>
      <c r="AE3447" t="str">
        <f t="shared" si="1814"/>
        <v>-0.0000800160086291558-0.0000421811062812251i</v>
      </c>
      <c r="AF3447" t="str">
        <f t="shared" si="1815"/>
        <v>-15.083845889124-0.235247483526993i</v>
      </c>
      <c r="AG3447" t="str">
        <f t="shared" si="1816"/>
        <v>1.00045642926981-0.00439140894794788i</v>
      </c>
      <c r="AH3447" t="str">
        <f t="shared" si="1817"/>
        <v>0.0011935829523898+0.000660017130970735i</v>
      </c>
      <c r="AI3447">
        <f t="shared" si="1818"/>
        <v>-57.304256804370056</v>
      </c>
      <c r="AJ3447">
        <f t="shared" si="1819"/>
        <v>28.941335009785828</v>
      </c>
      <c r="AK3447"/>
      <c r="AL3447"/>
      <c r="AM3447"/>
      <c r="AN3447"/>
    </row>
    <row r="3448" spans="1:40" x14ac:dyDescent="0.25">
      <c r="A3448"/>
      <c r="B3448">
        <f t="shared" si="1820"/>
        <v>1514000</v>
      </c>
      <c r="C3448" s="237" t="str">
        <f t="shared" si="1788"/>
        <v>-3.3341949351838E-08+0.0016175842403879i</v>
      </c>
      <c r="D3448" s="208" t="str">
        <f t="shared" si="1789"/>
        <v>-5.95700621262757+0.0124014791763072i</v>
      </c>
      <c r="E3448" t="str">
        <f t="shared" si="1790"/>
        <v>2870</v>
      </c>
      <c r="F3448" t="str">
        <f t="shared" si="1791"/>
        <v>0.777000777000777</v>
      </c>
      <c r="G3448" t="str">
        <f t="shared" si="1786"/>
        <v>0.777000777000777</v>
      </c>
      <c r="H3448" t="str">
        <f t="shared" si="1792"/>
        <v>9.12684922380977+0.247493860071405i</v>
      </c>
      <c r="I3448" t="str">
        <f t="shared" si="1793"/>
        <v>5945.46409691868i</v>
      </c>
      <c r="J3448" t="str">
        <f t="shared" si="1787"/>
        <v>-47846.7882484412+1300.67728955471i</v>
      </c>
      <c r="K3448" t="str">
        <f t="shared" si="1794"/>
        <v>0.00337542855185214-0.12416870538541i</v>
      </c>
      <c r="L3448" t="str">
        <f t="shared" si="1795"/>
        <v>0.000256801787393842-0.00800840181874336i</v>
      </c>
      <c r="M3448" t="str">
        <f t="shared" si="1796"/>
        <v>0.00363223033924598-0.132177107204153i</v>
      </c>
      <c r="N3448" t="str">
        <f t="shared" si="1797"/>
        <v>-15.5120714750299i</v>
      </c>
      <c r="O3448" t="str">
        <f t="shared" si="1798"/>
        <v>-0.980874479837714-0.194641349160691i</v>
      </c>
      <c r="P3448" t="str">
        <f t="shared" si="1799"/>
        <v>1.98087447983771+0.194641349160691i</v>
      </c>
      <c r="Q3448" t="str">
        <f t="shared" si="1800"/>
        <v>-1.98087447983771+15.3174301258692i</v>
      </c>
      <c r="R3448" t="str">
        <f t="shared" si="1801"/>
        <v>-0.0039508203753118-0.128810667609941i</v>
      </c>
      <c r="S3448" t="str">
        <f t="shared" si="1802"/>
        <v>1.60293833936429i</v>
      </c>
      <c r="T3448" t="str">
        <f t="shared" si="1803"/>
        <v>0.206475557631084-0.0063329214515289i</v>
      </c>
      <c r="U3448" t="str">
        <f t="shared" si="1804"/>
        <v>0.0000333333333333335-0.0000745547200557894i</v>
      </c>
      <c r="V3448" t="str">
        <f t="shared" si="1805"/>
        <v>6.66666666666667E-06-0.000745547200557894i</v>
      </c>
      <c r="W3448" t="str">
        <f t="shared" si="1806"/>
        <v>0.0000275509798896338-0.0000688498324172712i</v>
      </c>
      <c r="X3448" t="str">
        <f t="shared" si="1807"/>
        <v>0.0000276172309077511-0.0000687865561048754i</v>
      </c>
      <c r="Y3448" t="str">
        <f t="shared" si="1808"/>
        <v>0.009+9.51274255506989i</v>
      </c>
      <c r="Z3448" t="str">
        <f t="shared" si="1809"/>
        <v>-0.0000867393797013102-0.0000349207624370896i</v>
      </c>
      <c r="AA3448" t="str">
        <f t="shared" si="1810"/>
        <v>0.00119715059427599-1.26147384895104i</v>
      </c>
      <c r="AB3448" t="str">
        <f t="shared" si="1811"/>
        <v>0.973828032451628-0.0298687966148137i</v>
      </c>
      <c r="AC3448" t="str">
        <f t="shared" si="1812"/>
        <v>0.999589196592464-0.128826262593029i</v>
      </c>
      <c r="AD3448" t="str">
        <f t="shared" si="1813"/>
        <v>0.962098977960538+0.0941134810991461i</v>
      </c>
      <c r="AE3448" t="str">
        <f t="shared" si="1814"/>
        <v>-0.0000801653540439709-0.0000417605748223975i</v>
      </c>
      <c r="AF3448" t="str">
        <f t="shared" si="1815"/>
        <v>-15.0838554364373-0.235092380895098i</v>
      </c>
      <c r="AG3448" t="str">
        <f t="shared" si="1816"/>
        <v>1.00043394197082-0.00439305111869949i</v>
      </c>
      <c r="AH3448" t="str">
        <f t="shared" si="1817"/>
        <v>0.00119599416971844+0.000653727121400864i</v>
      </c>
      <c r="AI3448">
        <f t="shared" si="1818"/>
        <v>-57.310101109954687</v>
      </c>
      <c r="AJ3448">
        <f t="shared" si="1819"/>
        <v>28.660894748509733</v>
      </c>
      <c r="AK3448"/>
      <c r="AL3448"/>
      <c r="AM3448"/>
      <c r="AN3448"/>
    </row>
    <row r="3449" spans="1:40" x14ac:dyDescent="0.25">
      <c r="A3449"/>
      <c r="B3449">
        <f t="shared" si="1820"/>
        <v>1515000</v>
      </c>
      <c r="C3449" s="237" t="str">
        <f t="shared" si="1788"/>
        <v>-3.32979481037931E-08+0.00161651652801891i</v>
      </c>
      <c r="D3449" s="208" t="str">
        <f t="shared" si="1789"/>
        <v>-5.95700621229023+0.0123932933814783i</v>
      </c>
      <c r="E3449" t="str">
        <f t="shared" si="1790"/>
        <v>2870</v>
      </c>
      <c r="F3449" t="str">
        <f t="shared" si="1791"/>
        <v>0.777000777000777</v>
      </c>
      <c r="G3449" t="str">
        <f t="shared" si="1786"/>
        <v>0.777000777000777</v>
      </c>
      <c r="H3449" t="str">
        <f t="shared" si="1792"/>
        <v>9.12685875258258+0.247330775849729i</v>
      </c>
      <c r="I3449" t="str">
        <f t="shared" si="1793"/>
        <v>5949.39108773567i</v>
      </c>
      <c r="J3449" t="str">
        <f t="shared" si="1787"/>
        <v>-47910.016240552+1301.53638948175i</v>
      </c>
      <c r="K3449" t="str">
        <f t="shared" si="1794"/>
        <v>0.00337097711043012-0.124086863350432i</v>
      </c>
      <c r="L3449" t="str">
        <f t="shared" si="1795"/>
        <v>0.000256463234680438-0.00800312659398605i</v>
      </c>
      <c r="M3449" t="str">
        <f t="shared" si="1796"/>
        <v>0.00362744034511056-0.132089989944418i</v>
      </c>
      <c r="N3449" t="str">
        <f t="shared" si="1797"/>
        <v>-15.5223172289764i</v>
      </c>
      <c r="O3449" t="str">
        <f t="shared" si="1798"/>
        <v>-0.982817208886718-0.184581510222779i</v>
      </c>
      <c r="P3449" t="str">
        <f t="shared" si="1799"/>
        <v>1.98281720888672+0.184581510222779i</v>
      </c>
      <c r="Q3449" t="str">
        <f t="shared" si="1800"/>
        <v>-1.98281720888672+15.3377357187536i</v>
      </c>
      <c r="R3449" t="str">
        <f t="shared" si="1801"/>
        <v>-0.00460118839091019-0.128682220736835i</v>
      </c>
      <c r="S3449" t="str">
        <f t="shared" si="1802"/>
        <v>1.60399708331367i</v>
      </c>
      <c r="T3449" t="str">
        <f t="shared" si="1803"/>
        <v>0.206405906736209-0.00738029275879666i</v>
      </c>
      <c r="U3449" t="str">
        <f t="shared" si="1804"/>
        <v>0.0000333333333333332-0.0000745055090194486i</v>
      </c>
      <c r="V3449" t="str">
        <f t="shared" si="1805"/>
        <v>6.66666666666667E-06-0.000745055090194486i</v>
      </c>
      <c r="W3449" t="str">
        <f t="shared" si="1806"/>
        <v>0.0000275509109084097-0.0000688058003406598i</v>
      </c>
      <c r="X3449" t="str">
        <f t="shared" si="1807"/>
        <v>0.0000276170611083478-0.0000687425647694899i</v>
      </c>
      <c r="Y3449" t="str">
        <f t="shared" si="1808"/>
        <v>0.009+9.51902574037707i</v>
      </c>
      <c r="Z3449" t="str">
        <f t="shared" si="1809"/>
        <v>-0.0000866266899975991-0.0000348973911701764i</v>
      </c>
      <c r="AA3449" t="str">
        <f t="shared" si="1810"/>
        <v>0.00119557067550531-1.26064118260054i</v>
      </c>
      <c r="AB3449" t="str">
        <f t="shared" si="1811"/>
        <v>0.973499528706716-0.0348086526980468i</v>
      </c>
      <c r="AC3449" t="str">
        <f t="shared" si="1812"/>
        <v>0.998933436881513-0.128715809268922i</v>
      </c>
      <c r="AD3449" t="str">
        <f t="shared" si="1813"/>
        <v>0.963039437254685+0.0892449331803191i</v>
      </c>
      <c r="AE3449" t="str">
        <f t="shared" si="1814"/>
        <v>-0.0000803105034433741-0.0000413385571146512i</v>
      </c>
      <c r="AF3449" t="str">
        <f t="shared" si="1815"/>
        <v>-15.0838649648728-0.234937482468251i</v>
      </c>
      <c r="AG3449" t="str">
        <f t="shared" si="1816"/>
        <v>1.00041143913573-0.0043944645247369i</v>
      </c>
      <c r="AH3449" t="str">
        <f t="shared" si="1817"/>
        <v>0.00119834273469844+0.000647412864501502i</v>
      </c>
      <c r="AI3449">
        <f t="shared" si="1818"/>
        <v>-57.31616585326136</v>
      </c>
      <c r="AJ3449">
        <f t="shared" si="1819"/>
        <v>28.380438772911894</v>
      </c>
      <c r="AK3449"/>
      <c r="AL3449"/>
      <c r="AM3449"/>
      <c r="AN3449"/>
    </row>
    <row r="3450" spans="1:40" x14ac:dyDescent="0.25">
      <c r="A3450"/>
      <c r="B3450">
        <f t="shared" si="1820"/>
        <v>1516000</v>
      </c>
      <c r="C3450" s="237" t="str">
        <f t="shared" si="1788"/>
        <v>-3.32540339007366E-08+0.00161545022424144i</v>
      </c>
      <c r="D3450" s="208" t="str">
        <f t="shared" si="1789"/>
        <v>-5.95700621195355+0.012385118385851i</v>
      </c>
      <c r="E3450" t="str">
        <f t="shared" si="1790"/>
        <v>2870</v>
      </c>
      <c r="F3450" t="str">
        <f t="shared" si="1791"/>
        <v>0.777000777000777</v>
      </c>
      <c r="G3450" t="str">
        <f t="shared" si="1786"/>
        <v>0.777000777000777</v>
      </c>
      <c r="H3450" t="str">
        <f t="shared" si="1792"/>
        <v>9.12686826252655+0.247167906229653i</v>
      </c>
      <c r="I3450" t="str">
        <f t="shared" si="1793"/>
        <v>5953.31807855266i</v>
      </c>
      <c r="J3450" t="str">
        <f t="shared" si="1787"/>
        <v>-47973.2859810895+1302.39548940881i</v>
      </c>
      <c r="K3450" t="str">
        <f t="shared" si="1794"/>
        <v>0.00336653446686257-0.124005129054388i</v>
      </c>
      <c r="L3450" t="str">
        <f t="shared" si="1795"/>
        <v>0.000256125350790074-0.00799785830720958i</v>
      </c>
      <c r="M3450" t="str">
        <f t="shared" si="1796"/>
        <v>0.00362265981765264-0.132002987361598i</v>
      </c>
      <c r="N3450" t="str">
        <f t="shared" si="1797"/>
        <v>-15.5325629829229i</v>
      </c>
      <c r="O3450" t="str">
        <f t="shared" si="1798"/>
        <v>-0.984656767135969-0.174502294922855i</v>
      </c>
      <c r="P3450" t="str">
        <f t="shared" si="1799"/>
        <v>1.98465676713597+0.174502294922855i</v>
      </c>
      <c r="Q3450" t="str">
        <f t="shared" si="1800"/>
        <v>-1.98465676713597+15.358060688i</v>
      </c>
      <c r="R3450" t="str">
        <f t="shared" si="1801"/>
        <v>-0.00524937021590579-0.128547386881753i</v>
      </c>
      <c r="S3450" t="str">
        <f t="shared" si="1802"/>
        <v>1.60505582726305i</v>
      </c>
      <c r="T3450" t="str">
        <f t="shared" si="1803"/>
        <v>0.206325732393995-0.00842553225450068i</v>
      </c>
      <c r="U3450" t="str">
        <f t="shared" si="1804"/>
        <v>0.0000333333333333333-0.0000744563629053198i</v>
      </c>
      <c r="V3450" t="str">
        <f t="shared" si="1805"/>
        <v>6.66666666666667E-06-0.000744563629053198i</v>
      </c>
      <c r="W3450" t="str">
        <f t="shared" si="1806"/>
        <v>0.0000275508418820719-0.0000687618272775933i</v>
      </c>
      <c r="X3450" t="str">
        <f t="shared" si="1807"/>
        <v>0.0000276168914634856-0.0000686986323929378i</v>
      </c>
      <c r="Y3450" t="str">
        <f t="shared" si="1808"/>
        <v>0.009+9.52530892568425i</v>
      </c>
      <c r="Z3450" t="str">
        <f t="shared" si="1809"/>
        <v>-0.0000865142232110549-0.0000348740511426925i</v>
      </c>
      <c r="AA3450" t="str">
        <f t="shared" si="1810"/>
        <v>0.00119399388228239-1.25980961477491i</v>
      </c>
      <c r="AB3450" t="str">
        <f t="shared" si="1811"/>
        <v>0.973121391832661-0.0397384542359163i</v>
      </c>
      <c r="AC3450" t="str">
        <f t="shared" si="1812"/>
        <v>0.998279693091617-0.128598889688763i</v>
      </c>
      <c r="AD3450" t="str">
        <f t="shared" si="1813"/>
        <v>0.963930141277136+0.0843670288524305i</v>
      </c>
      <c r="AE3450" t="str">
        <f t="shared" si="1814"/>
        <v>-0.0000804514473233573-0.0000409150970106745i</v>
      </c>
      <c r="AF3450" t="str">
        <f t="shared" si="1815"/>
        <v>-15.0838744744801-0.234782787843802i</v>
      </c>
      <c r="AG3450" t="str">
        <f t="shared" si="1816"/>
        <v>1.00038892310133-0.00439564916897417i</v>
      </c>
      <c r="AH3450" t="str">
        <f t="shared" si="1817"/>
        <v>0.00120062847916521+0.000641075015202428i</v>
      </c>
      <c r="AI3450">
        <f t="shared" si="1818"/>
        <v>-57.322450842103841</v>
      </c>
      <c r="AJ3450">
        <f t="shared" si="1819"/>
        <v>28.099966972223275</v>
      </c>
      <c r="AK3450"/>
      <c r="AL3450"/>
      <c r="AM3450"/>
      <c r="AN3450"/>
    </row>
    <row r="3451" spans="1:40" x14ac:dyDescent="0.25">
      <c r="A3451"/>
      <c r="B3451">
        <f t="shared" si="1820"/>
        <v>1517000</v>
      </c>
      <c r="C3451" s="237" t="str">
        <f t="shared" si="1788"/>
        <v>-3.32102065132255E-08+0.00161438532626987i</v>
      </c>
      <c r="D3451" s="208" t="str">
        <f t="shared" si="1789"/>
        <v>-5.95700621161754+0.012376954168069i</v>
      </c>
      <c r="E3451" t="str">
        <f t="shared" si="1790"/>
        <v>2870</v>
      </c>
      <c r="F3451" t="str">
        <f t="shared" si="1791"/>
        <v>0.777000777000777</v>
      </c>
      <c r="G3451" t="str">
        <f t="shared" si="1786"/>
        <v>0.777000777000777</v>
      </c>
      <c r="H3451" t="str">
        <f t="shared" si="1792"/>
        <v>9.12687775369126+0.247005250788229i</v>
      </c>
      <c r="I3451" t="str">
        <f t="shared" si="1793"/>
        <v>5957.24506936964i</v>
      </c>
      <c r="J3451" t="str">
        <f t="shared" si="1787"/>
        <v>-48036.5974700536+1303.25458933586i</v>
      </c>
      <c r="K3451" t="str">
        <f t="shared" si="1794"/>
        <v>0.00336210059798587-0.123923502284827i</v>
      </c>
      <c r="L3451" t="str">
        <f t="shared" si="1795"/>
        <v>0.000255788133962802-0.00799259694474983i</v>
      </c>
      <c r="M3451" t="str">
        <f t="shared" si="1796"/>
        <v>0.00361788873194867-0.131916099229577i</v>
      </c>
      <c r="N3451" t="str">
        <f t="shared" si="1797"/>
        <v>-15.5428087368694i</v>
      </c>
      <c r="O3451" t="str">
        <f t="shared" si="1798"/>
        <v>-0.986392961478656-0.164404761322069i</v>
      </c>
      <c r="P3451" t="str">
        <f t="shared" si="1799"/>
        <v>1.98639296147866+0.164404761322069i</v>
      </c>
      <c r="Q3451" t="str">
        <f t="shared" si="1800"/>
        <v>-1.98639296147866+15.3784039755473i</v>
      </c>
      <c r="R3451" t="str">
        <f t="shared" si="1801"/>
        <v>-0.00589530809718242-0.128406209520087i</v>
      </c>
      <c r="S3451" t="str">
        <f t="shared" si="1802"/>
        <v>1.60611457121244i</v>
      </c>
      <c r="T3451" t="str">
        <f t="shared" si="1803"/>
        <v>0.206235084144369-0.00946854023667137i</v>
      </c>
      <c r="U3451" t="str">
        <f t="shared" si="1804"/>
        <v>0.0000333333333333334-0.0000744072815850132i</v>
      </c>
      <c r="V3451" t="str">
        <f t="shared" si="1805"/>
        <v>6.66666666666667E-06-0.000744072815850131i</v>
      </c>
      <c r="W3451" t="str">
        <f t="shared" si="1806"/>
        <v>0.0000275507728106209-0.0000687179131113493i</v>
      </c>
      <c r="X3451" t="str">
        <f t="shared" si="1807"/>
        <v>0.0000276167219726389-0.0000686547588586057i</v>
      </c>
      <c r="Y3451" t="str">
        <f t="shared" si="1808"/>
        <v>0.009+9.53159211099143i</v>
      </c>
      <c r="Z3451" t="str">
        <f t="shared" si="1809"/>
        <v>-0.000086401978754076-0.0000348507422916395i</v>
      </c>
      <c r="AA3451" t="str">
        <f t="shared" si="1810"/>
        <v>0.00119242020636828-1.25897914330166i</v>
      </c>
      <c r="AB3451" t="str">
        <f t="shared" si="1811"/>
        <v>0.972693855481186-0.0446577309908115i</v>
      </c>
      <c r="AC3451" t="str">
        <f t="shared" si="1812"/>
        <v>0.997628024466629-0.128475545861402i</v>
      </c>
      <c r="AD3451" t="str">
        <f t="shared" si="1813"/>
        <v>0.964770996998056+0.0794802747468479i</v>
      </c>
      <c r="AE3451" t="str">
        <f t="shared" si="1814"/>
        <v>-0.0000805881766127033-0.0000404902383968725i</v>
      </c>
      <c r="AF3451" t="str">
        <f t="shared" si="1815"/>
        <v>-15.0838839653088-0.23462829662016i</v>
      </c>
      <c r="AG3451" t="str">
        <f t="shared" si="1816"/>
        <v>1.00036639620272-0.00439660507761817i</v>
      </c>
      <c r="AH3451" t="str">
        <f t="shared" si="1817"/>
        <v>0.00120285124140634+0.000634714229304636i</v>
      </c>
      <c r="AI3451">
        <f t="shared" si="1818"/>
        <v>-57.328955896805461</v>
      </c>
      <c r="AJ3451">
        <f t="shared" si="1819"/>
        <v>27.819479237346936</v>
      </c>
      <c r="AK3451"/>
      <c r="AL3451"/>
      <c r="AM3451"/>
      <c r="AN3451"/>
    </row>
    <row r="3452" spans="1:40" x14ac:dyDescent="0.25">
      <c r="A3452"/>
      <c r="B3452">
        <f t="shared" si="1820"/>
        <v>1518000</v>
      </c>
      <c r="C3452" s="237" t="str">
        <f t="shared" si="1788"/>
        <v>-3.3166465712572E-08+0.00161332183132592i</v>
      </c>
      <c r="D3452" s="208" t="str">
        <f t="shared" si="1789"/>
        <v>-5.9570062112822+0.0123688007068321i</v>
      </c>
      <c r="E3452" t="str">
        <f t="shared" si="1790"/>
        <v>2870</v>
      </c>
      <c r="F3452" t="str">
        <f t="shared" si="1791"/>
        <v>0.777000777000777</v>
      </c>
      <c r="G3452" t="str">
        <f t="shared" si="1786"/>
        <v>0.777000777000777</v>
      </c>
      <c r="H3452" t="str">
        <f t="shared" si="1792"/>
        <v>9.12688722612611+0.246842809103617i</v>
      </c>
      <c r="I3452" t="str">
        <f t="shared" si="1793"/>
        <v>5961.17206018663i</v>
      </c>
      <c r="J3452" t="str">
        <f t="shared" si="1787"/>
        <v>-48099.9507074443+1304.11368926291i</v>
      </c>
      <c r="K3452" t="str">
        <f t="shared" si="1794"/>
        <v>0.00335767548071269-0.123841982829854i</v>
      </c>
      <c r="L3452" t="str">
        <f t="shared" si="1795"/>
        <v>0.000255451582444455-0.00798734249297852i</v>
      </c>
      <c r="M3452" t="str">
        <f t="shared" si="1796"/>
        <v>0.00361312706315715-0.131829325322833i</v>
      </c>
      <c r="N3452" t="str">
        <f t="shared" si="1797"/>
        <v>-15.553054490816i</v>
      </c>
      <c r="O3452" t="str">
        <f t="shared" si="1798"/>
        <v>-0.988025609658567-0.154289969404422i</v>
      </c>
      <c r="P3452" t="str">
        <f t="shared" si="1799"/>
        <v>1.98802560965857+0.154289969404422i</v>
      </c>
      <c r="Q3452" t="str">
        <f t="shared" si="1800"/>
        <v>-1.98802560965857+15.3987645214116i</v>
      </c>
      <c r="R3452" t="str">
        <f t="shared" si="1801"/>
        <v>-0.00653894507593595-0.128258732487352i</v>
      </c>
      <c r="S3452" t="str">
        <f t="shared" si="1802"/>
        <v>1.60717331516182i</v>
      </c>
      <c r="T3452" t="str">
        <f t="shared" si="1803"/>
        <v>0.206134012290151-0.010509218035353i</v>
      </c>
      <c r="U3452" t="str">
        <f t="shared" si="1804"/>
        <v>0.0000333333333333335-0.0000743582649304777i</v>
      </c>
      <c r="V3452" t="str">
        <f t="shared" si="1805"/>
        <v>6.66666666666667E-06-0.000743582649304777i</v>
      </c>
      <c r="W3452" t="str">
        <f t="shared" si="1806"/>
        <v>0.0000275507036940574-0.0000686740577255135i</v>
      </c>
      <c r="X3452" t="str">
        <f t="shared" si="1807"/>
        <v>0.000027616552635284-0.0000686109440501876i</v>
      </c>
      <c r="Y3452" t="str">
        <f t="shared" si="1808"/>
        <v>0.009+9.53787529629861i</v>
      </c>
      <c r="Z3452" t="str">
        <f t="shared" si="1809"/>
        <v>-0.0000862899560409953-0.0000348274645541887i</v>
      </c>
      <c r="AA3452" t="str">
        <f t="shared" si="1810"/>
        <v>0.00119084963955111-1.25814976601405i</v>
      </c>
      <c r="AB3452" t="str">
        <f t="shared" si="1811"/>
        <v>0.972217156902145-0.0495660175925456i</v>
      </c>
      <c r="AC3452" t="str">
        <f t="shared" si="1812"/>
        <v>0.996978489462704-0.128345820181269i</v>
      </c>
      <c r="AD3452" t="str">
        <f t="shared" si="1813"/>
        <v>0.965561916509584+0.0745851784201977i</v>
      </c>
      <c r="AE3452" t="str">
        <f t="shared" si="1814"/>
        <v>-0.0000807206826727738-0.0000400640251893007i</v>
      </c>
      <c r="AF3452" t="str">
        <f t="shared" si="1815"/>
        <v>-15.0838934374083-0.234474008396785i</v>
      </c>
      <c r="AG3452" t="str">
        <f t="shared" si="1816"/>
        <v>1.00034386077309-0.0043973323001367i</v>
      </c>
      <c r="AH3452" t="str">
        <f t="shared" si="1817"/>
        <v>0.00120501086616422+0.000628331163420054i</v>
      </c>
      <c r="AI3452">
        <f t="shared" si="1818"/>
        <v>-57.335680850151277</v>
      </c>
      <c r="AJ3452">
        <f t="shared" si="1819"/>
        <v>27.538975460864968</v>
      </c>
      <c r="AK3452"/>
      <c r="AL3452"/>
      <c r="AM3452"/>
      <c r="AN3452"/>
    </row>
    <row r="3453" spans="1:40" x14ac:dyDescent="0.25">
      <c r="A3453"/>
      <c r="B3453">
        <f t="shared" si="1820"/>
        <v>1519000</v>
      </c>
      <c r="C3453" s="237" t="str">
        <f t="shared" si="1788"/>
        <v>-3.31228112708411E-08+0.00161225973663865i</v>
      </c>
      <c r="D3453" s="208" t="str">
        <f t="shared" si="1789"/>
        <v>-5.95700621094751+0.0123606579808963i</v>
      </c>
      <c r="E3453" t="str">
        <f t="shared" si="1790"/>
        <v>2870</v>
      </c>
      <c r="F3453" t="str">
        <f t="shared" si="1791"/>
        <v>0.777000777000777</v>
      </c>
      <c r="G3453" t="str">
        <f t="shared" si="1786"/>
        <v>0.777000777000777</v>
      </c>
      <c r="H3453" t="str">
        <f t="shared" si="1792"/>
        <v>9.12689667988031+0.246680580755084i</v>
      </c>
      <c r="I3453" t="str">
        <f t="shared" si="1793"/>
        <v>5965.09905100362i</v>
      </c>
      <c r="J3453" t="str">
        <f t="shared" si="1787"/>
        <v>-48163.3456932616+1304.97278918996i</v>
      </c>
      <c r="K3453" t="str">
        <f t="shared" si="1794"/>
        <v>0.00335325909203149-0.123760570478129i</v>
      </c>
      <c r="L3453" t="str">
        <f t="shared" si="1795"/>
        <v>0.000255115694486622-0.00798209493830298i</v>
      </c>
      <c r="M3453" t="str">
        <f t="shared" si="1796"/>
        <v>0.00360837478651811-0.131742665416432i</v>
      </c>
      <c r="N3453" t="str">
        <f t="shared" si="1797"/>
        <v>-15.5633002447625i</v>
      </c>
      <c r="O3453" t="str">
        <f t="shared" si="1798"/>
        <v>-0.989554540289151-0.144158980965902i</v>
      </c>
      <c r="P3453" t="str">
        <f t="shared" si="1799"/>
        <v>1.98955454028915+0.144158980965902i</v>
      </c>
      <c r="Q3453" t="str">
        <f t="shared" si="1800"/>
        <v>-1.98955454028915+15.4191412637966i</v>
      </c>
      <c r="R3453" t="str">
        <f t="shared" si="1801"/>
        <v>-0.00718022498500392-0.12810499996571i</v>
      </c>
      <c r="S3453" t="str">
        <f t="shared" si="1802"/>
        <v>1.6082320591112i</v>
      </c>
      <c r="T3453" t="str">
        <f t="shared" si="1803"/>
        <v>0.206022567877294-0.0115474680125145i</v>
      </c>
      <c r="U3453" t="str">
        <f t="shared" si="1804"/>
        <v>0.0000333333333333332-0.000074309312813999i</v>
      </c>
      <c r="V3453" t="str">
        <f t="shared" si="1805"/>
        <v>6.66666666666667E-06-0.00074309312813999i</v>
      </c>
      <c r="W3453" t="str">
        <f t="shared" si="1806"/>
        <v>0.0000275506345323822-0.0000686302610039775i</v>
      </c>
      <c r="X3453" t="str">
        <f t="shared" si="1807"/>
        <v>0.000027616383450899-0.0000685671878516836i</v>
      </c>
      <c r="Y3453" t="str">
        <f t="shared" si="1808"/>
        <v>0.009+9.54415848160579i</v>
      </c>
      <c r="Z3453" t="str">
        <f t="shared" si="1809"/>
        <v>-0.000086178154488073-0.0000348042178676812i</v>
      </c>
      <c r="AA3453" t="str">
        <f t="shared" si="1810"/>
        <v>0.00118928217364608-1.25732148075101i</v>
      </c>
      <c r="AB3453" t="str">
        <f t="shared" si="1811"/>
        <v>0.971691536850332-0.0544628535379346i</v>
      </c>
      <c r="AC3453" t="str">
        <f t="shared" si="1812"/>
        <v>0.996331145750571-0.12820975541476i</v>
      </c>
      <c r="AD3453" t="str">
        <f t="shared" si="1813"/>
        <v>0.966302817035101+0.0696822483035274i</v>
      </c>
      <c r="AE3453" t="str">
        <f t="shared" si="1814"/>
        <v>-0.000080848957297245-0.0000396365013296212i</v>
      </c>
      <c r="AF3453" t="str">
        <f t="shared" si="1815"/>
        <v>-15.0839028908278-0.234319922774188i</v>
      </c>
      <c r="AG3453" t="str">
        <f t="shared" si="1816"/>
        <v>1.00032131914349-0.00439783090922404i</v>
      </c>
      <c r="AH3453" t="str">
        <f t="shared" si="1817"/>
        <v>0.001207107204638+0.000621926474911509i</v>
      </c>
      <c r="AI3453">
        <f t="shared" si="1818"/>
        <v>-57.342625547342976</v>
      </c>
      <c r="AJ3453">
        <f t="shared" si="1819"/>
        <v>27.258455537057156</v>
      </c>
      <c r="AK3453"/>
      <c r="AL3453"/>
      <c r="AM3453"/>
      <c r="AN3453"/>
    </row>
    <row r="3454" spans="1:40" x14ac:dyDescent="0.25">
      <c r="A3454"/>
      <c r="B3454">
        <f t="shared" si="1820"/>
        <v>1520000</v>
      </c>
      <c r="C3454" s="237" t="str">
        <f t="shared" si="1788"/>
        <v>-3.30792429608473E-08+0.00161119903944439i</v>
      </c>
      <c r="D3454" s="208" t="str">
        <f t="shared" si="1789"/>
        <v>-5.95700621061349+0.0123525259690737i</v>
      </c>
      <c r="E3454" t="str">
        <f t="shared" si="1790"/>
        <v>2870</v>
      </c>
      <c r="F3454" t="str">
        <f t="shared" si="1791"/>
        <v>0.777000777000777</v>
      </c>
      <c r="G3454" t="str">
        <f t="shared" si="1786"/>
        <v>0.777000777000777</v>
      </c>
      <c r="H3454" t="str">
        <f t="shared" si="1792"/>
        <v>9.12690611500297+0.246518565322999i</v>
      </c>
      <c r="I3454" t="str">
        <f t="shared" si="1793"/>
        <v>5969.02604182061i</v>
      </c>
      <c r="J3454" t="str">
        <f t="shared" si="1787"/>
        <v>-48226.7824275055+1305.83188911701i</v>
      </c>
      <c r="K3454" t="str">
        <f t="shared" si="1794"/>
        <v>0.00334885140900634-0.12367926501887i</v>
      </c>
      <c r="L3454" t="str">
        <f t="shared" si="1795"/>
        <v>0.000254780468346634-0.0079768542671662i</v>
      </c>
      <c r="M3454" t="str">
        <f t="shared" si="1796"/>
        <v>0.00360363187735297-0.131656119286036i</v>
      </c>
      <c r="N3454" t="str">
        <f t="shared" si="1797"/>
        <v>-15.573545998709i</v>
      </c>
      <c r="O3454" t="str">
        <f t="shared" si="1798"/>
        <v>-0.990979592871612-0.134012859502417i</v>
      </c>
      <c r="P3454" t="str">
        <f t="shared" si="1799"/>
        <v>1.99097959287161+0.134012859502417i</v>
      </c>
      <c r="Q3454" t="str">
        <f t="shared" si="1800"/>
        <v>-1.99097959287161+15.4395331392066i</v>
      </c>
      <c r="R3454" t="str">
        <f t="shared" si="1801"/>
        <v>-0.00781909244606318-0.12794505647068i</v>
      </c>
      <c r="S3454" t="str">
        <f t="shared" si="1802"/>
        <v>1.60929080306058i</v>
      </c>
      <c r="T3454" t="str">
        <f t="shared" si="1803"/>
        <v>0.205900802675332-0.0125831935617299i</v>
      </c>
      <c r="U3454" t="str">
        <f t="shared" si="1804"/>
        <v>0.0000333333333333333-0.0000742604251082005i</v>
      </c>
      <c r="V3454" t="str">
        <f t="shared" si="1805"/>
        <v>6.66666666666667E-06-0.000742604251082005i</v>
      </c>
      <c r="W3454" t="str">
        <f t="shared" si="1806"/>
        <v>0.0000275505653255965-0.0000685865228309402i</v>
      </c>
      <c r="X3454" t="str">
        <f t="shared" si="1807"/>
        <v>0.0000276162144189641-0.0000685234901474003i</v>
      </c>
      <c r="Y3454" t="str">
        <f t="shared" si="1808"/>
        <v>0.009+9.55044166691297i</v>
      </c>
      <c r="Z3454" t="str">
        <f t="shared" si="1809"/>
        <v>-0.0000860665735134902-0.0000347810021696273i</v>
      </c>
      <c r="AA3454" t="str">
        <f t="shared" si="1810"/>
        <v>0.00118771780049528-1.25649428535719i</v>
      </c>
      <c r="AB3454" t="str">
        <f t="shared" si="1811"/>
        <v>0.971117239493259-0.0593477831892905i</v>
      </c>
      <c r="AC3454" t="str">
        <f t="shared" si="1812"/>
        <v>0.995686050217954-0.128067394686802i</v>
      </c>
      <c r="AD3454" t="str">
        <f t="shared" si="1813"/>
        <v>0.966993620938005+0.0647719936508897i</v>
      </c>
      <c r="AE3454" t="str">
        <f t="shared" si="1814"/>
        <v>-0.0000809729927118345-0.0000392077107810302i</v>
      </c>
      <c r="AF3454" t="str">
        <f t="shared" si="1815"/>
        <v>-15.0839123256165-0.234166039353925i</v>
      </c>
      <c r="AG3454" t="str">
        <f t="shared" si="1816"/>
        <v>1.00029877364258-0.00439810100076497i</v>
      </c>
      <c r="AH3454" t="str">
        <f t="shared" si="1817"/>
        <v>0.0012091401144855+0.000615500821832187i</v>
      </c>
      <c r="AI3454">
        <f t="shared" si="1818"/>
        <v>-57.34978984595525</v>
      </c>
      <c r="AJ3454">
        <f t="shared" si="1819"/>
        <v>26.977919361891313</v>
      </c>
      <c r="AK3454"/>
      <c r="AL3454"/>
      <c r="AM3454"/>
      <c r="AN3454"/>
    </row>
    <row r="3455" spans="1:40" x14ac:dyDescent="0.25">
      <c r="A3455"/>
      <c r="B3455">
        <f t="shared" si="1820"/>
        <v>1521000</v>
      </c>
      <c r="C3455" s="237" t="str">
        <f t="shared" si="1788"/>
        <v>-3.30357605561517E-08+0.00161013973698674i</v>
      </c>
      <c r="D3455" s="208" t="str">
        <f t="shared" si="1789"/>
        <v>-5.95700621028013+0.0123444046502317i</v>
      </c>
      <c r="E3455" t="str">
        <f t="shared" si="1790"/>
        <v>2870</v>
      </c>
      <c r="F3455" t="str">
        <f t="shared" si="1791"/>
        <v>0.777000777000777</v>
      </c>
      <c r="G3455" t="str">
        <f t="shared" si="1786"/>
        <v>0.777000777000777</v>
      </c>
      <c r="H3455" t="str">
        <f t="shared" si="1792"/>
        <v>9.12691553154298+0.246356762388832i</v>
      </c>
      <c r="I3455" t="str">
        <f t="shared" si="1793"/>
        <v>5972.9530326376i</v>
      </c>
      <c r="J3455" t="str">
        <f t="shared" si="1787"/>
        <v>-48290.2609101761+1306.69098904406i</v>
      </c>
      <c r="K3455" t="str">
        <f t="shared" si="1794"/>
        <v>0.00334445240877653-0.123598066241842i</v>
      </c>
      <c r="L3455" t="str">
        <f t="shared" si="1795"/>
        <v>0.000254445902287539-0.00797162046604665i</v>
      </c>
      <c r="M3455" t="str">
        <f t="shared" si="1796"/>
        <v>0.00359889831106407-0.131569686707889i</v>
      </c>
      <c r="N3455" t="str">
        <f t="shared" si="1797"/>
        <v>-15.5837917526555i</v>
      </c>
      <c r="O3455" t="str">
        <f t="shared" si="1798"/>
        <v>-0.992300617811688-0.123852670098557i</v>
      </c>
      <c r="P3455" t="str">
        <f t="shared" si="1799"/>
        <v>1.99230061781169+0.123852670098557i</v>
      </c>
      <c r="Q3455" t="str">
        <f t="shared" si="1800"/>
        <v>-1.99230061781169+15.4599390825569i</v>
      </c>
      <c r="R3455" t="str">
        <f t="shared" si="1801"/>
        <v>-0.00845549286657478-0.127778946838062i</v>
      </c>
      <c r="S3455" t="str">
        <f t="shared" si="1802"/>
        <v>1.61034954700997i</v>
      </c>
      <c r="T3455" t="str">
        <f t="shared" si="1803"/>
        <v>0.205768769158084-0.0136162991074347i</v>
      </c>
      <c r="U3455" t="str">
        <f t="shared" si="1804"/>
        <v>0.0000333333333333334-0.0000742116016860387i</v>
      </c>
      <c r="V3455" t="str">
        <f t="shared" si="1805"/>
        <v>6.66666666666667E-06-0.000742116016860387i</v>
      </c>
      <c r="W3455" t="str">
        <f t="shared" si="1806"/>
        <v>0.0000275504960737011-0.0000685428430909033i</v>
      </c>
      <c r="X3455" t="str">
        <f t="shared" si="1807"/>
        <v>0.0000276160455389609-0.0000684798508219472i</v>
      </c>
      <c r="Y3455" t="str">
        <f t="shared" si="1808"/>
        <v>0.009+9.55672485222015i</v>
      </c>
      <c r="Z3455" t="str">
        <f t="shared" si="1809"/>
        <v>-0.0000859552125373388-0.0000347578173977053i</v>
      </c>
      <c r="AA3455" t="str">
        <f t="shared" si="1810"/>
        <v>0.00118615651196761-1.25566817768288i</v>
      </c>
      <c r="AB3455" t="str">
        <f t="shared" si="1811"/>
        <v>0.970494512320152-0.0642203557709136i</v>
      </c>
      <c r="AC3455" t="str">
        <f t="shared" si="1812"/>
        <v>0.995043258972238-0.127918781467608i</v>
      </c>
      <c r="AD3455" t="str">
        <f t="shared" si="1813"/>
        <v>0.967634255730016+0.0598549244883107i</v>
      </c>
      <c r="AE3455" t="str">
        <f t="shared" si="1814"/>
        <v>-0.0000810927815739653-0.0000387776975242277i</v>
      </c>
      <c r="AF3455" t="str">
        <f t="shared" si="1815"/>
        <v>-15.0839217418231-0.2340123577386i</v>
      </c>
      <c r="AG3455" t="str">
        <f t="shared" si="1816"/>
        <v>1.00027622659647-0.00439814269379625i</v>
      </c>
      <c r="AH3455" t="str">
        <f t="shared" si="1817"/>
        <v>0.00121110945982386+0.000609054862865522i</v>
      </c>
      <c r="AI3455">
        <f t="shared" si="1818"/>
        <v>-57.357173615897679</v>
      </c>
      <c r="AJ3455">
        <f t="shared" si="1819"/>
        <v>26.697366833043677</v>
      </c>
      <c r="AK3455"/>
      <c r="AL3455"/>
      <c r="AM3455"/>
      <c r="AN3455"/>
    </row>
    <row r="3456" spans="1:40" x14ac:dyDescent="0.25">
      <c r="A3456"/>
      <c r="B3456">
        <f t="shared" si="1820"/>
        <v>1522000</v>
      </c>
      <c r="C3456" s="237" t="str">
        <f t="shared" si="1788"/>
        <v>-3.29923638310587E-08+0.00160908182651655i</v>
      </c>
      <c r="D3456" s="208" t="str">
        <f t="shared" si="1789"/>
        <v>-5.95700620994742+0.0123362940032936i</v>
      </c>
      <c r="E3456" t="str">
        <f t="shared" si="1790"/>
        <v>2870</v>
      </c>
      <c r="F3456" t="str">
        <f t="shared" si="1791"/>
        <v>0.777000777000777</v>
      </c>
      <c r="G3456" t="str">
        <f t="shared" si="1786"/>
        <v>0.777000777000777</v>
      </c>
      <c r="H3456" t="str">
        <f t="shared" si="1792"/>
        <v>9.12692492954909+0.246195171535143i</v>
      </c>
      <c r="I3456" t="str">
        <f t="shared" si="1793"/>
        <v>5976.88002345458i</v>
      </c>
      <c r="J3456" t="str">
        <f t="shared" si="1787"/>
        <v>-48353.7811412733+1307.55008897112i</v>
      </c>
      <c r="K3456" t="str">
        <f t="shared" si="1794"/>
        <v>0.00334006206855639-0.123516973937364i</v>
      </c>
      <c r="L3456" t="str">
        <f t="shared" si="1795"/>
        <v>0.000254111994578071-0.00796639352145808i</v>
      </c>
      <c r="M3456" t="str">
        <f t="shared" si="1796"/>
        <v>0.00359417406313446-0.131483367458822i</v>
      </c>
      <c r="N3456" t="str">
        <f t="shared" si="1797"/>
        <v>-15.594037506602i</v>
      </c>
      <c r="O3456" t="str">
        <f t="shared" si="1798"/>
        <v>-0.993517476435373-0.113679479315693i</v>
      </c>
      <c r="P3456" t="str">
        <f t="shared" si="1799"/>
        <v>1.99351747643537+0.113679479315693i</v>
      </c>
      <c r="Q3456" t="str">
        <f t="shared" si="1800"/>
        <v>-1.99351747643537+15.4803580272863i</v>
      </c>
      <c r="R3456" t="str">
        <f t="shared" si="1801"/>
        <v>-0.00908937243657605-0.12760671621104i</v>
      </c>
      <c r="S3456" t="str">
        <f t="shared" si="1802"/>
        <v>1.61140829095935i</v>
      </c>
      <c r="T3456" t="str">
        <f t="shared" si="1803"/>
        <v>0.205626520484567-0.014646690103916i</v>
      </c>
      <c r="U3456" t="str">
        <f t="shared" si="1804"/>
        <v>0.0000333333333333334-0.0000741628424208049i</v>
      </c>
      <c r="V3456" t="str">
        <f t="shared" si="1805"/>
        <v>6.66666666666667E-06-0.000741628424208049i</v>
      </c>
      <c r="W3456" t="str">
        <f t="shared" si="1806"/>
        <v>0.0000275504267766966-0.0000684992216686726i</v>
      </c>
      <c r="X3456" t="str">
        <f t="shared" si="1807"/>
        <v>0.0000276158768103724-0.0000684362697602375i</v>
      </c>
      <c r="Y3456" t="str">
        <f t="shared" si="1808"/>
        <v>0.009+9.56300803752733i</v>
      </c>
      <c r="Z3456" t="str">
        <f t="shared" si="1809"/>
        <v>-0.0000858440709816152-0.0000347346634897612i</v>
      </c>
      <c r="AA3456" t="str">
        <f t="shared" si="1810"/>
        <v>0.00118459829995868-1.25484315558403i</v>
      </c>
      <c r="AB3456" t="str">
        <f t="shared" si="1811"/>
        <v>0.969823606051927-0.0690801253643301i</v>
      </c>
      <c r="AC3456" t="str">
        <f t="shared" si="1812"/>
        <v>0.994402827343308-0.127763959559628i</v>
      </c>
      <c r="AD3456" t="str">
        <f t="shared" si="1813"/>
        <v>0.968224654078902+0.0549315515624364i</v>
      </c>
      <c r="AE3456" t="str">
        <f t="shared" si="1814"/>
        <v>-0.0000812083169724071-0.000038346505553377i</v>
      </c>
      <c r="AF3456" t="str">
        <f t="shared" si="1815"/>
        <v>-15.0839311394965-0.233858877531849i</v>
      </c>
      <c r="AG3456" t="str">
        <f t="shared" si="1816"/>
        <v>1.00025368032839-0.00439795613046603i</v>
      </c>
      <c r="AH3456" t="str">
        <f t="shared" si="1817"/>
        <v>0.00121301511123031+0.000602589257264993i</v>
      </c>
      <c r="AI3456">
        <f t="shared" si="1818"/>
        <v>-57.364776739375884</v>
      </c>
      <c r="AJ3456">
        <f t="shared" si="1819"/>
        <v>26.41679784990275</v>
      </c>
      <c r="AK3456"/>
      <c r="AL3456"/>
      <c r="AM3456"/>
      <c r="AN3456"/>
    </row>
    <row r="3457" spans="1:40" x14ac:dyDescent="0.25">
      <c r="A3457"/>
      <c r="B3457">
        <f t="shared" si="1820"/>
        <v>1523000</v>
      </c>
      <c r="C3457" s="237" t="str">
        <f t="shared" si="1788"/>
        <v>-3.2949052560614E-08+0.00160802530529188i</v>
      </c>
      <c r="D3457" s="208" t="str">
        <f t="shared" si="1789"/>
        <v>-5.95700620961537+0.0123281940072378i</v>
      </c>
      <c r="E3457" t="str">
        <f t="shared" si="1790"/>
        <v>2870</v>
      </c>
      <c r="F3457" t="str">
        <f t="shared" si="1791"/>
        <v>0.777000777000777</v>
      </c>
      <c r="G3457" t="str">
        <f t="shared" si="1786"/>
        <v>0.777000777000777</v>
      </c>
      <c r="H3457" t="str">
        <f t="shared" si="1792"/>
        <v>9.1269343090699+0.24603379234559i</v>
      </c>
      <c r="I3457" t="str">
        <f t="shared" si="1793"/>
        <v>5980.80701427157i</v>
      </c>
      <c r="J3457" t="str">
        <f t="shared" si="1787"/>
        <v>-48417.343120797+1308.40918889816i</v>
      </c>
      <c r="K3457" t="str">
        <f t="shared" si="1794"/>
        <v>0.00333568036563484-0.123435987896305i</v>
      </c>
      <c r="L3457" t="str">
        <f t="shared" si="1795"/>
        <v>0.000253778743492641-0.00796117341994957i</v>
      </c>
      <c r="M3457" t="str">
        <f t="shared" si="1796"/>
        <v>0.00358945910912748-0.131397161316255i</v>
      </c>
      <c r="N3457" t="str">
        <f t="shared" si="1797"/>
        <v>-15.6042832605486i</v>
      </c>
      <c r="O3457" t="str">
        <f t="shared" si="1798"/>
        <v>-0.994630041003485-0.103494355079905i</v>
      </c>
      <c r="P3457" t="str">
        <f t="shared" si="1799"/>
        <v>1.99463004100348+0.103494355079905i</v>
      </c>
      <c r="Q3457" t="str">
        <f t="shared" si="1800"/>
        <v>-1.99463004100348+15.5007889054687i</v>
      </c>
      <c r="R3457" t="str">
        <f t="shared" si="1801"/>
        <v>-0.00972067812529864-0.127428410027503i</v>
      </c>
      <c r="S3457" t="str">
        <f t="shared" si="1802"/>
        <v>1.61246703490873i</v>
      </c>
      <c r="T3457" t="str">
        <f t="shared" si="1803"/>
        <v>0.205474110480182-0.0156742730340024i</v>
      </c>
      <c r="U3457" t="str">
        <f t="shared" si="1804"/>
        <v>0.0000333333333333332-0.0000741141471861224i</v>
      </c>
      <c r="V3457" t="str">
        <f t="shared" si="1805"/>
        <v>6.66666666666667E-06-0.000741141471861224i</v>
      </c>
      <c r="W3457" t="str">
        <f t="shared" si="1806"/>
        <v>0.0000275503574345838-0.0000684556584493558i</v>
      </c>
      <c r="X3457" t="str">
        <f t="shared" si="1807"/>
        <v>0.0000276157082326836-0.0000683927468474859i</v>
      </c>
      <c r="Y3457" t="str">
        <f t="shared" si="1808"/>
        <v>0.009+9.56929122283451i</v>
      </c>
      <c r="Z3457" t="str">
        <f t="shared" si="1809"/>
        <v>-0.0000857331482702122-0.0000347115403838078i</v>
      </c>
      <c r="AA3457" t="str">
        <f t="shared" si="1810"/>
        <v>0.00118304315639071-1.25401921692225i</v>
      </c>
      <c r="AB3457" t="str">
        <f t="shared" si="1811"/>
        <v>0.969104774552455-0.0739266509021126i</v>
      </c>
      <c r="AC3457" t="str">
        <f t="shared" si="1812"/>
        <v>0.993764809886561-0.12760297308471i</v>
      </c>
      <c r="AD3457" t="str">
        <f t="shared" si="1813"/>
        <v>0.968764753815876+0.0500023862891085i</v>
      </c>
      <c r="AE3457" t="str">
        <f t="shared" si="1814"/>
        <v>-0.0000813195924268912-0.0000379141788720781i</v>
      </c>
      <c r="AF3457" t="str">
        <f t="shared" si="1815"/>
        <v>-15.0839405186853-0.233705598338352i</v>
      </c>
      <c r="AG3457" t="str">
        <f t="shared" si="1816"/>
        <v>1.00023113715859-0.00439754147599179i</v>
      </c>
      <c r="AH3457" t="str">
        <f t="shared" si="1817"/>
        <v>0.00121485694574215+0.000596104664793834i</v>
      </c>
      <c r="AI3457">
        <f t="shared" si="1818"/>
        <v>-57.372599110857038</v>
      </c>
      <c r="AJ3457">
        <f t="shared" si="1819"/>
        <v>26.136212313574443</v>
      </c>
      <c r="AK3457"/>
      <c r="AL3457"/>
      <c r="AM3457"/>
      <c r="AN3457"/>
    </row>
    <row r="3458" spans="1:40" x14ac:dyDescent="0.25">
      <c r="A3458"/>
      <c r="B3458">
        <f t="shared" si="1820"/>
        <v>1524000</v>
      </c>
      <c r="C3458" s="237" t="str">
        <f t="shared" si="1788"/>
        <v>-3.29058265206006E-08+0.00160697017057801i</v>
      </c>
      <c r="D3458" s="208" t="str">
        <f t="shared" si="1789"/>
        <v>-5.95700620928396+0.0123201046410981i</v>
      </c>
      <c r="E3458" t="str">
        <f t="shared" si="1790"/>
        <v>2870</v>
      </c>
      <c r="F3458" t="str">
        <f t="shared" si="1791"/>
        <v>0.777000777000777</v>
      </c>
      <c r="G3458" t="str">
        <f t="shared" si="1786"/>
        <v>0.777000777000777</v>
      </c>
      <c r="H3458" t="str">
        <f t="shared" si="1792"/>
        <v>9.12694367015383+0.245872624404915i</v>
      </c>
      <c r="I3458" t="str">
        <f t="shared" si="1793"/>
        <v>5984.73400508856i</v>
      </c>
      <c r="J3458" t="str">
        <f t="shared" si="1787"/>
        <v>-48480.9468487474+1309.26828882521i</v>
      </c>
      <c r="K3458" t="str">
        <f t="shared" si="1794"/>
        <v>0.00333130727737527-0.123355107910077i</v>
      </c>
      <c r="L3458" t="str">
        <f t="shared" si="1795"/>
        <v>0.000253446147311303-0.00795596014810524i</v>
      </c>
      <c r="M3458" t="str">
        <f t="shared" si="1796"/>
        <v>0.00358475342468657-0.131311068058182i</v>
      </c>
      <c r="N3458" t="str">
        <f t="shared" si="1797"/>
        <v>-15.6145290144951i</v>
      </c>
      <c r="O3458" t="str">
        <f t="shared" si="1798"/>
        <v>-0.99563819472503-0.0932983665702851i</v>
      </c>
      <c r="P3458" t="str">
        <f t="shared" si="1799"/>
        <v>1.99563819472503+0.0932983665702851i</v>
      </c>
      <c r="Q3458" t="str">
        <f t="shared" si="1800"/>
        <v>-1.99563819472503+15.5212306479248i</v>
      </c>
      <c r="R3458" t="str">
        <f t="shared" si="1801"/>
        <v>-0.0103493576775805-0.127244074007549i</v>
      </c>
      <c r="S3458" t="str">
        <f t="shared" si="1802"/>
        <v>1.61352577885811i</v>
      </c>
      <c r="T3458" t="str">
        <f t="shared" si="1803"/>
        <v>0.205311593618109-0.0166989554073992i</v>
      </c>
      <c r="U3458" t="str">
        <f t="shared" si="1804"/>
        <v>0.0000333333333333333-0.0000740655158559479i</v>
      </c>
      <c r="V3458" t="str">
        <f t="shared" si="1805"/>
        <v>6.66666666666667E-06-0.000740655158559479i</v>
      </c>
      <c r="W3458" t="str">
        <f t="shared" si="1806"/>
        <v>0.0000275502880473641-0.0000684121533183639i</v>
      </c>
      <c r="X3458" t="str">
        <f t="shared" si="1807"/>
        <v>0.0000276155398053818-0.0000683492819692102i</v>
      </c>
      <c r="Y3458" t="str">
        <f t="shared" si="1808"/>
        <v>0.009+9.57557440814169i</v>
      </c>
      <c r="Z3458" t="str">
        <f t="shared" si="1809"/>
        <v>-0.0000856224438289141-0.0000346884480180259i</v>
      </c>
      <c r="AA3458" t="str">
        <f t="shared" si="1810"/>
        <v>0.00118149107321239-1.25319635956471i</v>
      </c>
      <c r="AB3458" t="str">
        <f t="shared" si="1811"/>
        <v>0.968338274740814-0.0787594961600282i</v>
      </c>
      <c r="AC3458" t="str">
        <f t="shared" si="1812"/>
        <v>0.993129260386135-0.12743586647142i</v>
      </c>
      <c r="AD3458" t="str">
        <f t="shared" si="1813"/>
        <v>0.969254497942293+0.045067940702066i</v>
      </c>
      <c r="AE3458" t="str">
        <f t="shared" si="1814"/>
        <v>-0.0000814266018876632-0.0000374807614893565i</v>
      </c>
      <c r="AF3458" t="str">
        <f t="shared" si="1815"/>
        <v>-15.0839498794378-0.233552519763817i</v>
      </c>
      <c r="AG3458" t="str">
        <f t="shared" si="1816"/>
        <v>1.00020859940402-0.00439689891861502i</v>
      </c>
      <c r="AH3458" t="str">
        <f t="shared" si="1817"/>
        <v>0.00121663484685605+0.000589601745665021i</v>
      </c>
      <c r="AI3458">
        <f t="shared" si="1818"/>
        <v>-57.380640637038155</v>
      </c>
      <c r="AJ3458">
        <f t="shared" si="1819"/>
        <v>25.85561012689972</v>
      </c>
      <c r="AK3458"/>
      <c r="AL3458"/>
      <c r="AM3458"/>
      <c r="AN3458"/>
    </row>
    <row r="3459" spans="1:40" x14ac:dyDescent="0.25">
      <c r="A3459"/>
      <c r="B3459">
        <f t="shared" si="1820"/>
        <v>1525000</v>
      </c>
      <c r="C3459" s="237" t="str">
        <f t="shared" si="1788"/>
        <v>-3.28626854875367E-08+0.00160591641964736i</v>
      </c>
      <c r="D3459" s="208" t="str">
        <f t="shared" si="1789"/>
        <v>-5.95700620895321+0.0123120258839631i</v>
      </c>
      <c r="E3459" t="str">
        <f t="shared" si="1790"/>
        <v>2870</v>
      </c>
      <c r="F3459" t="str">
        <f t="shared" si="1791"/>
        <v>0.777000777000777</v>
      </c>
      <c r="G3459" t="str">
        <f t="shared" si="1786"/>
        <v>0.777000777000777</v>
      </c>
      <c r="H3459" t="str">
        <f t="shared" si="1792"/>
        <v>9.12695301284919+0.245711667298946i</v>
      </c>
      <c r="I3459" t="str">
        <f t="shared" si="1793"/>
        <v>5988.66099590554i</v>
      </c>
      <c r="J3459" t="str">
        <f t="shared" si="1787"/>
        <v>-48544.5923251245+1310.12738875227i</v>
      </c>
      <c r="K3459" t="str">
        <f t="shared" si="1794"/>
        <v>0.00332694278121514-0.12327433377064i</v>
      </c>
      <c r="L3459" t="str">
        <f t="shared" si="1795"/>
        <v>0.00025311420431974-0.00795075369254428i</v>
      </c>
      <c r="M3459" t="str">
        <f t="shared" si="1796"/>
        <v>0.00358005698553488-0.131225087463184i</v>
      </c>
      <c r="N3459" t="str">
        <f t="shared" si="1797"/>
        <v>-15.6247747684416i</v>
      </c>
      <c r="O3459" t="str">
        <f t="shared" si="1798"/>
        <v>-0.996541831769531-0.0830925841060927i</v>
      </c>
      <c r="P3459" t="str">
        <f t="shared" si="1799"/>
        <v>1.99654183176953+0.0830925841060927i</v>
      </c>
      <c r="Q3459" t="str">
        <f t="shared" si="1800"/>
        <v>-1.99654183176953+15.5416821843355i</v>
      </c>
      <c r="R3459" t="str">
        <f t="shared" si="1801"/>
        <v>-0.0109753596101766-0.127053754141191i</v>
      </c>
      <c r="S3459" t="str">
        <f t="shared" si="1802"/>
        <v>1.61458452280749i</v>
      </c>
      <c r="T3459" t="str">
        <f t="shared" si="1803"/>
        <v>0.205139025000955-0.0177206457588376i</v>
      </c>
      <c r="U3459" t="str">
        <f t="shared" si="1804"/>
        <v>0.0000333333333333334-0.0000740169483045671i</v>
      </c>
      <c r="V3459" t="str">
        <f t="shared" si="1805"/>
        <v>6.66666666666667E-06-0.000740169483045671i</v>
      </c>
      <c r="W3459" t="str">
        <f t="shared" si="1806"/>
        <v>0.0000275502186150379-0.0000683687061614069i</v>
      </c>
      <c r="X3459" t="str">
        <f t="shared" si="1807"/>
        <v>0.0000276153715279547-0.0000683058750112271i</v>
      </c>
      <c r="Y3459" t="str">
        <f t="shared" si="1808"/>
        <v>0.009+9.58185759344887i</v>
      </c>
      <c r="Z3459" t="str">
        <f t="shared" si="1809"/>
        <v>-0.0000855119570853858-0.0000346653863307605i</v>
      </c>
      <c r="AA3459" t="str">
        <f t="shared" si="1810"/>
        <v>0.00117994204239882-1.25237458138422i</v>
      </c>
      <c r="AB3459" t="str">
        <f t="shared" si="1811"/>
        <v>0.96752436650473-0.0835782297483098i</v>
      </c>
      <c r="AC3459" t="str">
        <f t="shared" si="1812"/>
        <v>0.99249623185824-0.127262684442594i</v>
      </c>
      <c r="AD3459" t="str">
        <f t="shared" si="1813"/>
        <v>0.969693834635998+0.0401287274011422i</v>
      </c>
      <c r="AE3459" t="str">
        <f t="shared" si="1814"/>
        <v>-0.0000815293397350346-0.0000370462974156311i</v>
      </c>
      <c r="AF3459" t="str">
        <f t="shared" si="1815"/>
        <v>-15.0839592218024-0.233399641414983i</v>
      </c>
      <c r="AG3459" t="str">
        <f t="shared" si="1816"/>
        <v>1.00018606937815-0.00439602866955498i</v>
      </c>
      <c r="AH3459" t="str">
        <f t="shared" si="1817"/>
        <v>0.0012183487045272+0.000583081160480776i</v>
      </c>
      <c r="AI3459">
        <f t="shared" si="1818"/>
        <v>-57.388901236816181</v>
      </c>
      <c r="AJ3459">
        <f t="shared" si="1819"/>
        <v>25.574991194445836</v>
      </c>
      <c r="AK3459"/>
      <c r="AL3459"/>
      <c r="AM3459"/>
      <c r="AN3459"/>
    </row>
    <row r="3460" spans="1:40" x14ac:dyDescent="0.25">
      <c r="A3460"/>
      <c r="B3460">
        <f t="shared" si="1820"/>
        <v>1526000</v>
      </c>
      <c r="C3460" s="237" t="str">
        <f t="shared" si="1788"/>
        <v>-3.28196292386723E-08+0.00160486404977954i</v>
      </c>
      <c r="D3460" s="208" t="str">
        <f t="shared" si="1789"/>
        <v>-5.95700620862312+0.0123039577149765i</v>
      </c>
      <c r="E3460" t="str">
        <f t="shared" si="1790"/>
        <v>2870</v>
      </c>
      <c r="F3460" t="str">
        <f t="shared" si="1791"/>
        <v>0.777000777000777</v>
      </c>
      <c r="G3460" t="str">
        <f t="shared" si="1786"/>
        <v>0.777000777000777</v>
      </c>
      <c r="H3460" t="str">
        <f t="shared" si="1792"/>
        <v>9.12696233720408+0.245550920614593i</v>
      </c>
      <c r="I3460" t="str">
        <f t="shared" si="1793"/>
        <v>5992.58798672253i</v>
      </c>
      <c r="J3460" t="str">
        <f t="shared" si="1787"/>
        <v>-48608.2795499281+1310.98648867932i</v>
      </c>
      <c r="K3460" t="str">
        <f t="shared" si="1794"/>
        <v>0.00332258685466566-0.123193665270497i</v>
      </c>
      <c r="L3460" t="str">
        <f t="shared" si="1795"/>
        <v>0.000252782912809239-0.00794555403992078i</v>
      </c>
      <c r="M3460" t="str">
        <f t="shared" si="1796"/>
        <v>0.0035753697674749-0.131139219310418i</v>
      </c>
      <c r="N3460" t="str">
        <f t="shared" si="1797"/>
        <v>-15.6350205223881i</v>
      </c>
      <c r="O3460" t="str">
        <f t="shared" si="1798"/>
        <v>-0.99734085727809-0.0728780790348106i</v>
      </c>
      <c r="P3460" t="str">
        <f t="shared" si="1799"/>
        <v>1.99734085727809+0.0728780790348106i</v>
      </c>
      <c r="Q3460" t="str">
        <f t="shared" si="1800"/>
        <v>-1.99734085727809+15.5621424433533i</v>
      </c>
      <c r="R3460" t="str">
        <f t="shared" si="1801"/>
        <v>-0.0115986332078482-0.126857496676279i</v>
      </c>
      <c r="S3460" t="str">
        <f t="shared" si="1802"/>
        <v>1.61564326675687i</v>
      </c>
      <c r="T3460" t="str">
        <f t="shared" si="1803"/>
        <v>0.204956460342662-0.0187392536458426i</v>
      </c>
      <c r="U3460" t="str">
        <f t="shared" si="1804"/>
        <v>0.0000333333333333334-0.0000739684444065957i</v>
      </c>
      <c r="V3460" t="str">
        <f t="shared" si="1805"/>
        <v>6.66666666666667E-06-0.000739684444065957i</v>
      </c>
      <c r="W3460" t="str">
        <f t="shared" si="1806"/>
        <v>0.0000275501491376061-0.0000683253168644946i</v>
      </c>
      <c r="X3460" t="str">
        <f t="shared" si="1807"/>
        <v>0.0000276152033998928-0.0000682625258596527i</v>
      </c>
      <c r="Y3460" t="str">
        <f t="shared" si="1808"/>
        <v>0.009+9.58814077875605i</v>
      </c>
      <c r="Z3460" t="str">
        <f t="shared" si="1809"/>
        <v>-0.0000854016874691671-0.0000346423552605234i</v>
      </c>
      <c r="AA3460" t="str">
        <f t="shared" si="1810"/>
        <v>0.00117839605595138-1.25155388025913i</v>
      </c>
      <c r="AB3460" t="str">
        <f t="shared" si="1811"/>
        <v>0.966663312615251-0.0883824251011279i</v>
      </c>
      <c r="AC3460" t="str">
        <f t="shared" si="1812"/>
        <v>0.991865776554728-0.127083472003069i</v>
      </c>
      <c r="AD3460" t="str">
        <f t="shared" si="1813"/>
        <v>0.970082717257121+0.0351852595008383i</v>
      </c>
      <c r="AE3460" t="str">
        <f t="shared" si="1814"/>
        <v>-0.000081627800778871-0.000036610830658727i</v>
      </c>
      <c r="AF3460" t="str">
        <f t="shared" si="1815"/>
        <v>-15.0839685458272-0.233246962899616i</v>
      </c>
      <c r="AG3460" t="str">
        <f t="shared" si="1816"/>
        <v>1.00016354939073-0.0043949309629597i</v>
      </c>
      <c r="AH3460" t="str">
        <f t="shared" si="1817"/>
        <v>0.00121999841516762+0.000576543570172642i</v>
      </c>
      <c r="AI3460">
        <f t="shared" si="1818"/>
        <v>-57.397380841260883</v>
      </c>
      <c r="AJ3460">
        <f t="shared" si="1819"/>
        <v>25.294355422524038</v>
      </c>
      <c r="AK3460"/>
      <c r="AL3460"/>
      <c r="AM3460"/>
      <c r="AN3460"/>
    </row>
    <row r="3461" spans="1:40" x14ac:dyDescent="0.25">
      <c r="A3461"/>
      <c r="B3461">
        <f t="shared" si="1820"/>
        <v>1527000</v>
      </c>
      <c r="C3461" s="237" t="str">
        <f t="shared" si="1788"/>
        <v>-3.27766575519867E-08+0.00160381305826124i</v>
      </c>
      <c r="D3461" s="208" t="str">
        <f t="shared" si="1789"/>
        <v>-5.95700620829366+0.0122959001133362i</v>
      </c>
      <c r="E3461" t="str">
        <f t="shared" si="1790"/>
        <v>2870</v>
      </c>
      <c r="F3461" t="str">
        <f t="shared" si="1791"/>
        <v>0.777000777000777</v>
      </c>
      <c r="G3461" t="str">
        <f t="shared" ref="G3461:G3524" si="1821">IF($C$11=$C$7,$C$24,F3461)</f>
        <v>0.777000777000777</v>
      </c>
      <c r="H3461" t="str">
        <f t="shared" si="1792"/>
        <v>9.12697164326643+0.245390383939842i</v>
      </c>
      <c r="I3461" t="str">
        <f t="shared" si="1793"/>
        <v>5996.51497753952i</v>
      </c>
      <c r="J3461" t="str">
        <f t="shared" ref="J3461:J3524" si="1822">IMSUM(COMPLEX(0,2*PI()*B3461*$C$113*$C$112),COMPLEX(0,2*PI()*B3461*$C$113*$C$111),COMPLEX(0,2*PI()*B3461*$C$28*10^-12*$C$111),COMPLEX(-1*2*PI()*B3461*2*PI()*B3461*$C$113*$C$112*$C$28*10^-12*$C$111,0),COMPLEX(1,0))</f>
        <v>-48672.0085231584+1311.84558860636i</v>
      </c>
      <c r="K3461" t="str">
        <f t="shared" si="1794"/>
        <v>0.00331823947531157-0.123113102202692i</v>
      </c>
      <c r="L3461" t="str">
        <f t="shared" si="1795"/>
        <v>0.000252452271076666-0.00794036117692355i</v>
      </c>
      <c r="M3461" t="str">
        <f t="shared" si="1796"/>
        <v>0.00357069174638824-0.131053463379616i</v>
      </c>
      <c r="N3461" t="str">
        <f t="shared" si="1797"/>
        <v>-15.6452662763346i</v>
      </c>
      <c r="O3461" t="str">
        <f t="shared" si="1798"/>
        <v>-0.998035187373361-0.0626559236195661i</v>
      </c>
      <c r="P3461" t="str">
        <f t="shared" si="1799"/>
        <v>1.99803518737336+0.0626559236195661i</v>
      </c>
      <c r="Q3461" t="str">
        <f t="shared" si="1800"/>
        <v>-1.99803518737336+15.582610352715i</v>
      </c>
      <c r="R3461" t="str">
        <f t="shared" si="1801"/>
        <v>-0.0122191285193291-0.126655348106605i</v>
      </c>
      <c r="S3461" t="str">
        <f t="shared" si="1802"/>
        <v>1.61670201070626i</v>
      </c>
      <c r="T3461" t="str">
        <f t="shared" si="1803"/>
        <v>0.20476395595065-0.0197546896462776i</v>
      </c>
      <c r="U3461" t="str">
        <f t="shared" si="1804"/>
        <v>0.0000333333333333332-0.0000739200040369773i</v>
      </c>
      <c r="V3461" t="str">
        <f t="shared" si="1805"/>
        <v>6.66666666666667E-06-0.000739200040369773i</v>
      </c>
      <c r="W3461" t="str">
        <f t="shared" si="1806"/>
        <v>0.0000275500796150695-0.0000682819853139351i</v>
      </c>
      <c r="X3461" t="str">
        <f t="shared" si="1807"/>
        <v>0.0000276150354206874-0.0000682192344009008i</v>
      </c>
      <c r="Y3461" t="str">
        <f t="shared" si="1808"/>
        <v>0.009+9.59442396406323i</v>
      </c>
      <c r="Z3461" t="str">
        <f t="shared" si="1809"/>
        <v>-0.0000852916344116639-0.0000346193547459902i</v>
      </c>
      <c r="AA3461" t="str">
        <f t="shared" si="1810"/>
        <v>0.00117685310589763-1.25073425407339i</v>
      </c>
      <c r="AB3461" t="str">
        <f t="shared" si="1811"/>
        <v>0.965755378642522-0.0931716604650105i</v>
      </c>
      <c r="AC3461" t="str">
        <f t="shared" si="1812"/>
        <v>0.99123794596678-0.126898274427615i</v>
      </c>
      <c r="AD3461" t="str">
        <f t="shared" si="1813"/>
        <v>0.970421104353364+0.0302380505786008i</v>
      </c>
      <c r="AE3461" t="str">
        <f t="shared" si="1814"/>
        <v>-0.0000817219802580627-0.0000361744052198763i</v>
      </c>
      <c r="AF3461" t="str">
        <f t="shared" si="1815"/>
        <v>-15.0839778515601-0.233094483826506i</v>
      </c>
      <c r="AG3461" t="str">
        <f t="shared" si="1816"/>
        <v>1.00014104174759-0.0043936060558552i</v>
      </c>
      <c r="AH3461" t="str">
        <f t="shared" si="1817"/>
        <v>0.00122158388164405+0.000569989635941272i</v>
      </c>
      <c r="AI3461">
        <f t="shared" si="1818"/>
        <v>-57.406079393590595</v>
      </c>
      <c r="AJ3461">
        <f t="shared" si="1819"/>
        <v>25.013702719193102</v>
      </c>
      <c r="AK3461"/>
      <c r="AL3461"/>
      <c r="AM3461"/>
      <c r="AN3461"/>
    </row>
    <row r="3462" spans="1:40" x14ac:dyDescent="0.25">
      <c r="A3462"/>
      <c r="B3462">
        <f t="shared" si="1820"/>
        <v>1528000</v>
      </c>
      <c r="C3462" s="237" t="str">
        <f t="shared" ref="C3462:C3525" si="1823">IMPRODUCT(COMPLEX(-1,0),IMDIV(IMPRODUCT(G3462,COMPLEX($C$100+$C$101,0)),COMPLEX($C$100,2*PI()*B3462*$C$103*$C$102*(2*$C$100+$C$101))))</f>
        <v>-3.27337702061852E-08+0.00160276344238629i</v>
      </c>
      <c r="D3462" s="208" t="str">
        <f t="shared" ref="D3462:D3525" si="1824">IMPRODUCT(COMPLEX($C$106,0),IMSUB(C3462,G3462))</f>
        <v>-5.95700620796486+0.0122878530582949i</v>
      </c>
      <c r="E3462" t="str">
        <f t="shared" ref="E3462:E3525" si="1825">IMDIV(COMPLEX($C$20*10^3,0),COMPLEX(1,2*PI()*B3462*$C$20*1000*$C$29*10^-12))</f>
        <v>2870</v>
      </c>
      <c r="F3462" t="str">
        <f t="shared" ref="F3462:F3525" si="1826">IMDIV(COMPLEX($C$22*1000,0),IMSUM(COMPLEX($C$22*1000,0),E3462))</f>
        <v>0.777000777000777</v>
      </c>
      <c r="G3462" t="str">
        <f t="shared" si="1821"/>
        <v>0.777000777000777</v>
      </c>
      <c r="H3462" t="str">
        <f t="shared" ref="H3462:H3525" si="1827">IMPRODUCT(COMPLEX($C$108,0),IMPRODUCT(COMPLEX(-1,0),D3462),IMDIV(COMPLEX(0,2*PI()*B3462*$C$109*$C$110),COMPLEX(1,2*PI()*B3462*$C$109*$C$110)))</f>
        <v>9.12698093108409+0.245230056863753i</v>
      </c>
      <c r="I3462" t="str">
        <f t="shared" ref="I3462:I3525" si="1828">COMPLEX(0,2*PI()*B3462*$C$113*$C$112*$C$114)</f>
        <v>6000.4419683565i</v>
      </c>
      <c r="J3462" t="str">
        <f t="shared" si="1822"/>
        <v>-48735.7792448152+1312.70468853341i</v>
      </c>
      <c r="K3462" t="str">
        <f t="shared" ref="K3462:K3525" si="1829">IMDIV(I3462,J3462)</f>
        <v>0.00331390062081092-0.123032644360809i</v>
      </c>
      <c r="L3462" t="str">
        <f t="shared" ref="L3462:L3525" si="1830">IMDIV(COMPLEX($C$117,0),COMPLEX(1,2*PI()*B3462*$C$115*$C$116))</f>
        <v>0.000252122277424451-0.00793517509027615i</v>
      </c>
      <c r="M3462" t="str">
        <f t="shared" ref="M3462:M3525" si="1831">IMSUM(K3462,L3462)</f>
        <v>0.00356602289823537-0.130967819451085i</v>
      </c>
      <c r="N3462" t="str">
        <f t="shared" ref="N3462:N3525" si="1832">COMPLEX(0,-2*PI()*B3462*$C$43)</f>
        <v>-15.6555120302811i</v>
      </c>
      <c r="O3462" t="str">
        <f t="shared" ref="O3462:O3525" si="1833">IMEXP(N3462)</f>
        <v>-0.998624749168349-0.0524271909265847i</v>
      </c>
      <c r="P3462" t="str">
        <f t="shared" ref="P3462:P3525" si="1834">IMSUB(COMPLEX(1,0),O3462)</f>
        <v>1.99862474916835+0.0524271909265847i</v>
      </c>
      <c r="Q3462" t="str">
        <f t="shared" ref="Q3462:Q3525" si="1835">IMSUM(COMPLEX(0,2*PI()*B3462*$C$43),O3462,COMPLEX(-1,0))</f>
        <v>-1.99862474916835+15.6030848393545i</v>
      </c>
      <c r="R3462" t="str">
        <f t="shared" ref="R3462:R3525" si="1836">IMDIV(P3462,Q3462)</f>
        <v>-0.0128367963531372-0.126447355160222i</v>
      </c>
      <c r="S3462" t="str">
        <f t="shared" ref="S3462:S3525" si="1837">IMDIV(COMPLEX(0,2*PI()*B3462*$C$123),COMPLEX($C$124,0))</f>
        <v>1.61776075465564i</v>
      </c>
      <c r="T3462" t="str">
        <f t="shared" ref="T3462:T3525" si="1838">IMPRODUCT(R3462,S3462)</f>
        <v>0.204561568708211-0.020766865355612i</v>
      </c>
      <c r="U3462" t="str">
        <f t="shared" ref="U3462:U3525" si="1839">IMDIV(COMPLEX(1,2*PI()*B3462*$C$16*10^-3*$C$15*10^-6),COMPLEX(0,2*PI()*B3462*$C$15*10^-6))</f>
        <v>0.0000333333333333333-0.0000738716270709847i</v>
      </c>
      <c r="V3462" t="str">
        <f t="shared" ref="V3462:V3525" si="1840">IMSUM(COMPLEX($C$18*10^-3,0),IMDIV(COMPLEX(1,0),COMPLEX(0,2*PI()*B3462*($C$17*1*10^-6))))</f>
        <v>6.66666666666667E-06-0.000738716270709847i</v>
      </c>
      <c r="W3462" t="str">
        <f t="shared" ref="W3462:W3525" si="1841">IMDIV(IMPRODUCT(U3462,V3462),IMSUM(U3462,V3462))</f>
        <v>0.0000275500100474293-0.0000682387113963358i</v>
      </c>
      <c r="X3462" t="str">
        <f t="shared" ref="X3462:X3525" si="1842">IMDIV(IMPRODUCT(COMPLEX($C$19,0),W3462),IMSUM(COMPLEX($C$19,0),W3462))</f>
        <v>0.0000276148675898326-0.0000681760005216846i</v>
      </c>
      <c r="Y3462" t="str">
        <f t="shared" ref="Y3462:Y3525" si="1843">COMPLEX($C$13*10^-3,2*PI()*B3462*$C$12*0.000001)</f>
        <v>0.009+9.60070714937041i</v>
      </c>
      <c r="Z3462" t="str">
        <f t="shared" ref="Z3462:Z3525" si="1844">IMPRODUCT(COMPLEX($C$6,0),IMDIV(X3462,IMSUM(X3462,Y3462)))</f>
        <v>-0.0000851817973461452-0.0000345963847260028i</v>
      </c>
      <c r="AA3462" t="str">
        <f t="shared" ref="AA3462:AA3525" si="1845">IMDIV(COMPLEX($C$6,0),IMSUM(X3462,Y3462))</f>
        <v>0.00117531318429122-1.24991570071644i</v>
      </c>
      <c r="AB3462" t="str">
        <f t="shared" ref="AB3462:AB3525" si="1846">IMPRODUCT(COMPLEX($C$119,0),T3462)</f>
        <v>0.964800832872752-0.0979455188859554i</v>
      </c>
      <c r="AC3462" t="str">
        <f t="shared" ref="AC3462:AC3525" si="1847">IMSUM(COMPLEX(1,0),IMPRODUCT(AB3462,M3462))</f>
        <v>0.990612790828762-0.126707137249062i</v>
      </c>
      <c r="AD3462" t="str">
        <f t="shared" ref="AD3462:AD3525" si="1848">IMDIV(AB3462,AC3462)</f>
        <v>0.970708959664771+0.0252876146230915i</v>
      </c>
      <c r="AE3462" t="str">
        <f t="shared" ref="AE3462:AE3525" si="1849">IMPRODUCT(AD3462,AA3462,X3462)</f>
        <v>-0.0000818118738399484-0.0000357370650897318i</v>
      </c>
      <c r="AF3462" t="str">
        <f t="shared" ref="AF3462:AF3525" si="1850">IMSUB(D3462,H3462)</f>
        <v>-15.083987139049-0.232942203805458i</v>
      </c>
      <c r="AG3462" t="str">
        <f t="shared" ref="AG3462:AG3525" si="1851">IMSUM(COMPLEX(1,0),IMPRODUCT(AD3462,AA3462,COMPLEX($C$127,0)))</f>
        <v>1.00011854875039-0.0043920542280922i</v>
      </c>
      <c r="AH3462" t="str">
        <f t="shared" ref="AH3462:AH3525" si="1852">IMDIV(IMPRODUCT(AE3462,AF3462),AG3462)</f>
        <v>0.00122310501327532+0.000563420019196339i</v>
      </c>
      <c r="AI3462">
        <f t="shared" ref="AI3462:AI3525" si="1853">20*LOG10(IMABS(AH3462))</f>
        <v>-57.414996849150207</v>
      </c>
      <c r="AJ3462">
        <f t="shared" ref="AJ3462:AJ3525" si="1854">IMARGUMENT(AH3462)*180/PI()</f>
        <v>24.733032994265791</v>
      </c>
      <c r="AK3462"/>
      <c r="AL3462"/>
      <c r="AM3462"/>
      <c r="AN3462"/>
    </row>
    <row r="3463" spans="1:40" x14ac:dyDescent="0.25">
      <c r="A3463"/>
      <c r="B3463">
        <f t="shared" si="1820"/>
        <v>1529000</v>
      </c>
      <c r="C3463" s="237" t="str">
        <f t="shared" si="1823"/>
        <v>-3.2690966980697E-08+0.00160171519945558i</v>
      </c>
      <c r="D3463" s="208" t="str">
        <f t="shared" si="1824"/>
        <v>-5.95700620763671+0.0122798165291595i</v>
      </c>
      <c r="E3463" t="str">
        <f t="shared" si="1825"/>
        <v>2870</v>
      </c>
      <c r="F3463" t="str">
        <f t="shared" si="1826"/>
        <v>0.777000777000777</v>
      </c>
      <c r="G3463" t="str">
        <f t="shared" si="1821"/>
        <v>0.777000777000777</v>
      </c>
      <c r="H3463" t="str">
        <f t="shared" si="1827"/>
        <v>9.12699020070471+0.245069938976458i</v>
      </c>
      <c r="I3463" t="str">
        <f t="shared" si="1828"/>
        <v>6004.36895917349i</v>
      </c>
      <c r="J3463" t="str">
        <f t="shared" si="1822"/>
        <v>-48799.5917148987+1313.56378846047i</v>
      </c>
      <c r="K3463" t="str">
        <f t="shared" si="1829"/>
        <v>0.00330957026889462-0.122952291538969i</v>
      </c>
      <c r="L3463" t="str">
        <f t="shared" si="1830"/>
        <v>0.000251792930160557-0.00792999576673659i</v>
      </c>
      <c r="M3463" t="str">
        <f t="shared" si="1831"/>
        <v>0.00356136319905518-0.130882287305706i</v>
      </c>
      <c r="N3463" t="str">
        <f t="shared" si="1832"/>
        <v>-15.6657577842277i</v>
      </c>
      <c r="O3463" t="str">
        <f t="shared" si="1833"/>
        <v>-0.999109480774071-0.0421929547124326i</v>
      </c>
      <c r="P3463" t="str">
        <f t="shared" si="1834"/>
        <v>1.99910948077407+0.0421929547124326i</v>
      </c>
      <c r="Q3463" t="str">
        <f t="shared" si="1835"/>
        <v>-1.99910948077407+15.6235648295153i</v>
      </c>
      <c r="R3463" t="str">
        <f t="shared" si="1836"/>
        <v>-0.0134515882732513-0.126233564787962i</v>
      </c>
      <c r="S3463" t="str">
        <f t="shared" si="1837"/>
        <v>1.61881949860502i</v>
      </c>
      <c r="T3463" t="str">
        <f t="shared" si="1838"/>
        <v>0.204349356057173-0.0217756933839458i</v>
      </c>
      <c r="U3463" t="str">
        <f t="shared" si="1839"/>
        <v>0.0000333333333333334-0.000073823313384215i</v>
      </c>
      <c r="V3463" t="str">
        <f t="shared" si="1840"/>
        <v>6.66666666666667E-06-0.00073823313384215i</v>
      </c>
      <c r="W3463" t="str">
        <f t="shared" si="1841"/>
        <v>0.0000275499404346861-0.0000681954949985986i</v>
      </c>
      <c r="X3463" t="str">
        <f t="shared" si="1842"/>
        <v>0.000027614699906823-0.0000681328241090114i</v>
      </c>
      <c r="Y3463" t="str">
        <f t="shared" si="1843"/>
        <v>0.009+9.60699033467759i</v>
      </c>
      <c r="Z3463" t="str">
        <f t="shared" si="1844"/>
        <v>-0.0000850721757077297-0.0000345734451395647i</v>
      </c>
      <c r="AA3463" t="str">
        <f t="shared" si="1845"/>
        <v>0.00117377628321176-1.24909821808329i</v>
      </c>
      <c r="AB3463" t="str">
        <f t="shared" si="1846"/>
        <v>0.963799946226445-0.102703588195397i</v>
      </c>
      <c r="AC3463" t="str">
        <f t="shared" si="1847"/>
        <v>0.989990361122225-0.126510106246644i</v>
      </c>
      <c r="AD3463" t="str">
        <f t="shared" si="1848"/>
        <v>0.970946252128079+0.0203344659823629i</v>
      </c>
      <c r="AE3463" t="str">
        <f t="shared" si="1849"/>
        <v>-0.000081897477619718-0.0000352988542443906i</v>
      </c>
      <c r="AF3463" t="str">
        <f t="shared" si="1850"/>
        <v>-15.0839964083414-0.232790122447299i</v>
      </c>
      <c r="AG3463" t="str">
        <f t="shared" si="1851"/>
        <v>1.00009607269644-0.00439027578229163i</v>
      </c>
      <c r="AH3463" t="str">
        <f t="shared" si="1852"/>
        <v>0.00122456172582919+0.000556835381496429i</v>
      </c>
      <c r="AI3463">
        <f t="shared" si="1853"/>
        <v>-57.424133175391809</v>
      </c>
      <c r="AJ3463">
        <f t="shared" si="1854"/>
        <v>24.452346159313208</v>
      </c>
      <c r="AK3463"/>
      <c r="AL3463"/>
      <c r="AM3463"/>
      <c r="AN3463"/>
    </row>
    <row r="3464" spans="1:40" x14ac:dyDescent="0.25">
      <c r="A3464"/>
      <c r="B3464">
        <f t="shared" si="1820"/>
        <v>1530000</v>
      </c>
      <c r="C3464" s="237" t="str">
        <f t="shared" si="1823"/>
        <v>-3.26482476556715E-08+0.00160066832677707i</v>
      </c>
      <c r="D3464" s="208" t="str">
        <f t="shared" si="1824"/>
        <v>-5.95700620730919+0.0122717905052909i</v>
      </c>
      <c r="E3464" t="str">
        <f t="shared" si="1825"/>
        <v>2870</v>
      </c>
      <c r="F3464" t="str">
        <f t="shared" si="1826"/>
        <v>0.777000777000777</v>
      </c>
      <c r="G3464" t="str">
        <f t="shared" si="1821"/>
        <v>0.777000777000777</v>
      </c>
      <c r="H3464" t="str">
        <f t="shared" si="1827"/>
        <v>9.12699945217573+0.244910029869154i</v>
      </c>
      <c r="I3464" t="str">
        <f t="shared" si="1828"/>
        <v>6008.29594999048i</v>
      </c>
      <c r="J3464" t="str">
        <f t="shared" si="1822"/>
        <v>-48863.4459334088+1314.42288838752i</v>
      </c>
      <c r="K3464" t="str">
        <f t="shared" si="1829"/>
        <v>0.00330524839736619-0.122872043531833i</v>
      </c>
      <c r="L3464" t="str">
        <f t="shared" si="1830"/>
        <v>0.000251464227598468-0.00792482319309745i</v>
      </c>
      <c r="M3464" t="str">
        <f t="shared" si="1831"/>
        <v>0.00355671262496466-0.13079686672493i</v>
      </c>
      <c r="N3464" t="str">
        <f t="shared" si="1832"/>
        <v>-15.6760035381742i</v>
      </c>
      <c r="O3464" t="str">
        <f t="shared" si="1833"/>
        <v>-0.999489331306034-0.0319542893117105i</v>
      </c>
      <c r="P3464" t="str">
        <f t="shared" si="1834"/>
        <v>1.99948933130603+0.0319542893117105i</v>
      </c>
      <c r="Q3464" t="str">
        <f t="shared" si="1835"/>
        <v>-1.99948933130603+15.6440492488625i</v>
      </c>
      <c r="R3464" t="str">
        <f t="shared" si="1836"/>
        <v>-0.0140634565946204-0.126014024152164i</v>
      </c>
      <c r="S3464" t="str">
        <f t="shared" si="1837"/>
        <v>1.6198782425544i</v>
      </c>
      <c r="T3464" t="str">
        <f t="shared" si="1838"/>
        <v>0.204127375980815-0.0227810873527338i</v>
      </c>
      <c r="U3464" t="str">
        <f t="shared" si="1839"/>
        <v>0.0000333333333333334-0.0000737750628525915i</v>
      </c>
      <c r="V3464" t="str">
        <f t="shared" si="1840"/>
        <v>6.66666666666667E-06-0.000737750628525915i</v>
      </c>
      <c r="W3464" t="str">
        <f t="shared" si="1841"/>
        <v>0.0000275498707768408-0.0000681523360079225i</v>
      </c>
      <c r="X3464" t="str">
        <f t="shared" si="1842"/>
        <v>0.0000276145323711554-0.0000680897050501854i</v>
      </c>
      <c r="Y3464" t="str">
        <f t="shared" si="1843"/>
        <v>0.009+9.61327351998477i</v>
      </c>
      <c r="Z3464" t="str">
        <f t="shared" si="1844"/>
        <v>-0.0000849627689333831-0.000034550535925844i</v>
      </c>
      <c r="AA3464" t="str">
        <f t="shared" si="1845"/>
        <v>0.00117224239476476-1.24828180407441i</v>
      </c>
      <c r="AB3464" t="str">
        <f t="shared" si="1846"/>
        <v>0.962752992177824-0.107445460994757i</v>
      </c>
      <c r="AC3464" t="str">
        <f t="shared" si="1847"/>
        <v>0.989370706080071-0.126307227434526i</v>
      </c>
      <c r="AD3464" t="str">
        <f t="shared" si="1848"/>
        <v>0.971132955880498+0.0153791193122036i</v>
      </c>
      <c r="AE3464" t="str">
        <f t="shared" si="1849"/>
        <v>-0.0000819787881197637-0.0000348598166414418i</v>
      </c>
      <c r="AF3464" t="str">
        <f t="shared" si="1850"/>
        <v>-15.0840056594849-0.232638239363863i</v>
      </c>
      <c r="AG3464" t="str">
        <f t="shared" si="1851"/>
        <v>1.00007361587844-0.00438827104378723i</v>
      </c>
      <c r="AH3464" t="str">
        <f t="shared" si="1852"/>
        <v>0.0012259539415186+0.000550236384489268i</v>
      </c>
      <c r="AI3464">
        <f t="shared" si="1853"/>
        <v>-57.433488351857449</v>
      </c>
      <c r="AJ3464">
        <f t="shared" si="1854"/>
        <v>24.171642127681267</v>
      </c>
      <c r="AK3464"/>
      <c r="AL3464"/>
      <c r="AM3464"/>
      <c r="AN3464"/>
    </row>
    <row r="3465" spans="1:40" x14ac:dyDescent="0.25">
      <c r="A3465"/>
      <c r="B3465">
        <f t="shared" si="1820"/>
        <v>1531000</v>
      </c>
      <c r="C3465" s="237" t="str">
        <f t="shared" si="1823"/>
        <v>-3.26056120119758E-08+0.00159962282166574i</v>
      </c>
      <c r="D3465" s="208" t="str">
        <f t="shared" si="1824"/>
        <v>-5.95700620698232+0.012263774966104i</v>
      </c>
      <c r="E3465" t="str">
        <f t="shared" si="1825"/>
        <v>2870</v>
      </c>
      <c r="F3465" t="str">
        <f t="shared" si="1826"/>
        <v>0.777000777000777</v>
      </c>
      <c r="G3465" t="str">
        <f t="shared" si="1821"/>
        <v>0.777000777000777</v>
      </c>
      <c r="H3465" t="str">
        <f t="shared" si="1827"/>
        <v>9.12700868554454+0.244750329134105i</v>
      </c>
      <c r="I3465" t="str">
        <f t="shared" si="1828"/>
        <v>6012.22294080747i</v>
      </c>
      <c r="J3465" t="str">
        <f t="shared" si="1822"/>
        <v>-48927.3419003455+1315.28198831456i</v>
      </c>
      <c r="K3465" t="str">
        <f t="shared" si="1829"/>
        <v>0.00330093498410158-0.122791900134592i</v>
      </c>
      <c r="L3465" t="str">
        <f t="shared" si="1830"/>
        <v>0.000251136168057163-0.00791965735618557i</v>
      </c>
      <c r="M3465" t="str">
        <f t="shared" si="1831"/>
        <v>0.00355207115215874-0.130711557490778i</v>
      </c>
      <c r="N3465" t="str">
        <f t="shared" si="1832"/>
        <v>-15.6862492921207i</v>
      </c>
      <c r="O3465" t="str">
        <f t="shared" si="1833"/>
        <v>-0.999764260889602-0.021712269523668i</v>
      </c>
      <c r="P3465" t="str">
        <f t="shared" si="1834"/>
        <v>1.9997642608896+0.021712269523668i</v>
      </c>
      <c r="Q3465" t="str">
        <f t="shared" si="1835"/>
        <v>-1.9997642608896+15.664537022597i</v>
      </c>
      <c r="R3465" t="str">
        <f t="shared" si="1836"/>
        <v>-0.0146723543786012-0.125788780615585i</v>
      </c>
      <c r="S3465" t="str">
        <f t="shared" si="1837"/>
        <v>1.62093698650378i</v>
      </c>
      <c r="T3465" t="str">
        <f t="shared" si="1838"/>
        <v>0.203895686987011-0.0237829618913654i</v>
      </c>
      <c r="U3465" t="str">
        <f t="shared" si="1839"/>
        <v>0.0000333333333333335-0.0000737268753523613i</v>
      </c>
      <c r="V3465" t="str">
        <f t="shared" si="1840"/>
        <v>6.66666666666667E-06-0.000737268753523613i</v>
      </c>
      <c r="W3465" t="str">
        <f t="shared" si="1841"/>
        <v>0.0000275498010738944-0.0000681092343118006i</v>
      </c>
      <c r="X3465" t="str">
        <f t="shared" si="1842"/>
        <v>0.0000276143649823282-0.0000680466432328046i</v>
      </c>
      <c r="Y3465" t="str">
        <f t="shared" si="1843"/>
        <v>0.009+9.61955670529195i</v>
      </c>
      <c r="Z3465" t="str">
        <f t="shared" si="1844"/>
        <v>-0.0000848535764619089-0.000034527657024171i</v>
      </c>
      <c r="AA3465" t="str">
        <f t="shared" si="1845"/>
        <v>0.00117071151108148-1.24746645659579i</v>
      </c>
      <c r="AB3465" t="str">
        <f t="shared" si="1846"/>
        <v>0.961660246675327-0.112170734639313i</v>
      </c>
      <c r="AC3465" t="str">
        <f t="shared" si="1847"/>
        <v>0.988753874190804-0.126098547050527i</v>
      </c>
      <c r="AD3465" t="str">
        <f t="shared" si="1848"/>
        <v>0.971269050262959+0.0104220895239727i</v>
      </c>
      <c r="AE3465" t="str">
        <f t="shared" si="1849"/>
        <v>-0.0000820558022890144-0.000034419996215987i</v>
      </c>
      <c r="AF3465" t="str">
        <f t="shared" si="1850"/>
        <v>-15.0840148925269-0.232486554168001i</v>
      </c>
      <c r="AG3465" t="str">
        <f t="shared" si="1851"/>
        <v>1.00005118058427-0.00438604036056651i</v>
      </c>
      <c r="AH3465" t="str">
        <f t="shared" si="1852"/>
        <v>0.00122728158899757+0.000543623689851385i</v>
      </c>
      <c r="AI3465">
        <f t="shared" si="1853"/>
        <v>-57.443062370165059</v>
      </c>
      <c r="AJ3465">
        <f t="shared" si="1854"/>
        <v>23.89092081448025</v>
      </c>
      <c r="AK3465"/>
      <c r="AL3465"/>
      <c r="AM3465"/>
      <c r="AN3465"/>
    </row>
    <row r="3466" spans="1:40" x14ac:dyDescent="0.25">
      <c r="A3466"/>
      <c r="B3466">
        <f t="shared" si="1820"/>
        <v>1532000</v>
      </c>
      <c r="C3466" s="237" t="str">
        <f t="shared" si="1823"/>
        <v>-3.25630598311923E-08+0.00159857868144359i</v>
      </c>
      <c r="D3466" s="208" t="str">
        <f t="shared" si="1824"/>
        <v>-5.95700620665609+0.0122557698910675i</v>
      </c>
      <c r="E3466" t="str">
        <f t="shared" si="1825"/>
        <v>2870</v>
      </c>
      <c r="F3466" t="str">
        <f t="shared" si="1826"/>
        <v>0.777000777000777</v>
      </c>
      <c r="G3466" t="str">
        <f t="shared" si="1821"/>
        <v>0.777000777000777</v>
      </c>
      <c r="H3466" t="str">
        <f t="shared" si="1827"/>
        <v>9.12701790085829+0.244590836364631i</v>
      </c>
      <c r="I3466" t="str">
        <f t="shared" si="1828"/>
        <v>6016.14993162445i</v>
      </c>
      <c r="J3466" t="str">
        <f t="shared" si="1822"/>
        <v>-48991.2796157089+1316.14108824162i</v>
      </c>
      <c r="K3466" t="str">
        <f t="shared" si="1829"/>
        <v>0.00329663000704886-0.122711861142973i</v>
      </c>
      <c r="L3466" t="str">
        <f t="shared" si="1830"/>
        <v>0.00025080874986109-0.007914498242862i</v>
      </c>
      <c r="M3466" t="str">
        <f t="shared" si="1831"/>
        <v>0.00354743875690995-0.130626359385835i</v>
      </c>
      <c r="N3466" t="str">
        <f t="shared" si="1832"/>
        <v>-15.6964950460672i</v>
      </c>
      <c r="O3466" t="str">
        <f t="shared" si="1833"/>
        <v>-0.999934240664163-0.011467970499779i</v>
      </c>
      <c r="P3466" t="str">
        <f t="shared" si="1834"/>
        <v>1.99993424066416+0.011467970499779i</v>
      </c>
      <c r="Q3466" t="str">
        <f t="shared" si="1835"/>
        <v>-1.99993424066416+15.6850270755674i</v>
      </c>
      <c r="R3466" t="str">
        <f t="shared" si="1836"/>
        <v>-0.0152782354282109-0.125557881730536i</v>
      </c>
      <c r="S3466" t="str">
        <f t="shared" si="1837"/>
        <v>1.62199573045316i</v>
      </c>
      <c r="T3466" t="str">
        <f t="shared" si="1838"/>
        <v>0.203654348091672-0.0247812326334163i</v>
      </c>
      <c r="U3466" t="str">
        <f t="shared" si="1839"/>
        <v>0.0000333333333333333-0.0000736787507600943i</v>
      </c>
      <c r="V3466" t="str">
        <f t="shared" si="1840"/>
        <v>6.66666666666667E-06-0.000736787507600943i</v>
      </c>
      <c r="W3466" t="str">
        <f t="shared" si="1841"/>
        <v>0.0000275497313258472-0.0000680661897980189i</v>
      </c>
      <c r="X3466" t="str">
        <f t="shared" si="1842"/>
        <v>0.0000276141977398411-0.0000680036385447594i</v>
      </c>
      <c r="Y3466" t="str">
        <f t="shared" si="1843"/>
        <v>0.009+9.62583989059913i</v>
      </c>
      <c r="Z3466" t="str">
        <f t="shared" si="1844"/>
        <v>-0.0000847445977339402-0.000034504808374038i</v>
      </c>
      <c r="AA3466" t="str">
        <f t="shared" si="1845"/>
        <v>0.00116918362431887-1.24665217355887i</v>
      </c>
      <c r="AB3466" t="str">
        <f t="shared" si="1846"/>
        <v>0.960521988063516-0.116879011220517i</v>
      </c>
      <c r="AC3466" t="str">
        <f t="shared" si="1847"/>
        <v>0.988139913202968-0.125884111545055i</v>
      </c>
      <c r="AD3466" t="str">
        <f t="shared" si="1848"/>
        <v>0.971354519822935+0.00546389173286807i</v>
      </c>
      <c r="AE3466" t="str">
        <f t="shared" si="1849"/>
        <v>-0.0000821285175022199-0.0000339794368767097i</v>
      </c>
      <c r="AF3466" t="str">
        <f t="shared" si="1850"/>
        <v>-15.0840241075144-0.232335066473564i</v>
      </c>
      <c r="AG3466" t="str">
        <f t="shared" si="1851"/>
        <v>1.00002876909678-0.00438358410320953i</v>
      </c>
      <c r="AH3466" t="str">
        <f t="shared" si="1852"/>
        <v>0.0012285446033563+0.000536997959228403i</v>
      </c>
      <c r="AI3466">
        <f t="shared" si="1853"/>
        <v>-57.452855233996829</v>
      </c>
      <c r="AJ3466">
        <f t="shared" si="1854"/>
        <v>23.610182136601324</v>
      </c>
      <c r="AK3466"/>
      <c r="AL3466"/>
      <c r="AM3466"/>
      <c r="AN3466"/>
    </row>
    <row r="3467" spans="1:40" x14ac:dyDescent="0.25">
      <c r="A3467"/>
      <c r="B3467">
        <f t="shared" si="1820"/>
        <v>1533000</v>
      </c>
      <c r="C3467" s="237" t="str">
        <f t="shared" si="1823"/>
        <v>-3.25205908956153E-08+0.0015975359034396i</v>
      </c>
      <c r="D3467" s="208" t="str">
        <f t="shared" si="1824"/>
        <v>-5.95700620633049+0.0122477752597036i</v>
      </c>
      <c r="E3467" t="str">
        <f t="shared" si="1825"/>
        <v>2870</v>
      </c>
      <c r="F3467" t="str">
        <f t="shared" si="1826"/>
        <v>0.777000777000777</v>
      </c>
      <c r="G3467" t="str">
        <f t="shared" si="1821"/>
        <v>0.777000777000777</v>
      </c>
      <c r="H3467" t="str">
        <f t="shared" si="1827"/>
        <v>9.12702709816401+0.244431551155111i</v>
      </c>
      <c r="I3467" t="str">
        <f t="shared" si="1828"/>
        <v>6020.07692244144i</v>
      </c>
      <c r="J3467" t="str">
        <f t="shared" si="1822"/>
        <v>-49055.2590794988+1317.00018816867i</v>
      </c>
      <c r="K3467" t="str">
        <f t="shared" si="1829"/>
        <v>0.00329233344422783-0.122631926353233i</v>
      </c>
      <c r="L3467" t="str">
        <f t="shared" si="1830"/>
        <v>0.000250481971340157-0.00790934584002196i</v>
      </c>
      <c r="M3467" t="str">
        <f t="shared" si="1831"/>
        <v>0.00354281541556799-0.130541272193255i</v>
      </c>
      <c r="N3467" t="str">
        <f t="shared" si="1832"/>
        <v>-15.7067408000137i</v>
      </c>
      <c r="O3467" t="str">
        <f t="shared" si="1833"/>
        <v>-0.999999252786167-0.00122246763078487i</v>
      </c>
      <c r="P3467" t="str">
        <f t="shared" si="1834"/>
        <v>1.99999925278617+0.00122246763078487i</v>
      </c>
      <c r="Q3467" t="str">
        <f t="shared" si="1835"/>
        <v>-1.99999925278617+15.7055183323829i</v>
      </c>
      <c r="R3467" t="str">
        <f t="shared" si="1836"/>
        <v>-0.0158810542832898-0.125321375228213i</v>
      </c>
      <c r="S3467" t="str">
        <f t="shared" si="1837"/>
        <v>1.62305447440255i</v>
      </c>
      <c r="T3467" t="str">
        <f t="shared" si="1838"/>
        <v>0.203403418802432-0.0257758162127233i</v>
      </c>
      <c r="U3467" t="str">
        <f t="shared" si="1839"/>
        <v>0.0000333333333333333-0.0000736306889526841i</v>
      </c>
      <c r="V3467" t="str">
        <f t="shared" si="1840"/>
        <v>6.66666666666667E-06-0.000736306889526841i</v>
      </c>
      <c r="W3467" t="str">
        <f t="shared" si="1841"/>
        <v>0.0000275496615327009-0.0000680232023546586i</v>
      </c>
      <c r="X3467" t="str">
        <f t="shared" si="1842"/>
        <v>0.0000276140306431963-0.0000679606908742356i</v>
      </c>
      <c r="Y3467" t="str">
        <f t="shared" si="1843"/>
        <v>0.009+9.63212307590631i</v>
      </c>
      <c r="Z3467" t="str">
        <f t="shared" si="1844"/>
        <v>-0.0000846358321919372-0.0000344819899151i</v>
      </c>
      <c r="AA3467" t="str">
        <f t="shared" si="1845"/>
        <v>0.00116765872665946-1.24583895288054i</v>
      </c>
      <c r="AB3467" t="str">
        <f t="shared" si="1846"/>
        <v>0.959338497006131-0.121569897547487i</v>
      </c>
      <c r="AC3467" t="str">
        <f t="shared" si="1847"/>
        <v>0.987528870129688-0.125663967570246i</v>
      </c>
      <c r="AD3467" t="str">
        <f t="shared" si="1848"/>
        <v>0.971389354316731+0.000505041205921799i</v>
      </c>
      <c r="AE3467" t="str">
        <f t="shared" si="1849"/>
        <v>-0.0000821969315592155-0.0000335381825019394i</v>
      </c>
      <c r="AF3467" t="str">
        <f t="shared" si="1850"/>
        <v>-15.0840333044945-0.232183775895407i</v>
      </c>
      <c r="AG3467" t="str">
        <f t="shared" si="1851"/>
        <v>1.00000638369357-0.00438090266482587i</v>
      </c>
      <c r="AH3467" t="str">
        <f t="shared" si="1852"/>
        <v>0.00122974292611601+0.000530359854175186i</v>
      </c>
      <c r="AI3467">
        <f t="shared" si="1853"/>
        <v>-57.462866959089126</v>
      </c>
      <c r="AJ3467">
        <f t="shared" si="1854"/>
        <v>23.329426012720493</v>
      </c>
      <c r="AK3467"/>
      <c r="AL3467"/>
      <c r="AM3467"/>
      <c r="AN3467"/>
    </row>
    <row r="3468" spans="1:40" x14ac:dyDescent="0.25">
      <c r="A3468"/>
      <c r="B3468">
        <f t="shared" si="1820"/>
        <v>1534000</v>
      </c>
      <c r="C3468" s="237" t="str">
        <f t="shared" si="1823"/>
        <v>-3.24782049882485E-08+0.00159649448498972i</v>
      </c>
      <c r="D3468" s="208" t="str">
        <f t="shared" si="1824"/>
        <v>-5.95700620600553+0.0122397910515879i</v>
      </c>
      <c r="E3468" t="str">
        <f t="shared" si="1825"/>
        <v>2870</v>
      </c>
      <c r="F3468" t="str">
        <f t="shared" si="1826"/>
        <v>0.777000777000777</v>
      </c>
      <c r="G3468" t="str">
        <f t="shared" si="1821"/>
        <v>0.777000777000777</v>
      </c>
      <c r="H3468" t="str">
        <f t="shared" si="1827"/>
        <v>9.1270362775086+0.244272473100978i</v>
      </c>
      <c r="I3468" t="str">
        <f t="shared" si="1828"/>
        <v>6024.00391325843i</v>
      </c>
      <c r="J3468" t="str">
        <f t="shared" si="1822"/>
        <v>-49119.2802917154+1317.85928809572i</v>
      </c>
      <c r="K3468" t="str">
        <f t="shared" si="1829"/>
        <v>0.00328804527372982-0.122552095562159i</v>
      </c>
      <c r="L3468" t="str">
        <f t="shared" si="1830"/>
        <v>0.000250155830829693-0.00790420013459459i</v>
      </c>
      <c r="M3468" t="str">
        <f t="shared" si="1831"/>
        <v>0.00353820110455951-0.130456295696754i</v>
      </c>
      <c r="N3468" t="str">
        <f t="shared" si="1832"/>
        <v>-15.7169865539603i</v>
      </c>
      <c r="O3468" t="str">
        <f t="shared" si="1833"/>
        <v>-0.999959290430993+0.00902316356630684i</v>
      </c>
      <c r="P3468" t="str">
        <f t="shared" si="1834"/>
        <v>1.99995929043099-0.00902316356630684i</v>
      </c>
      <c r="Q3468" t="str">
        <f t="shared" si="1835"/>
        <v>-1.99995929043099+15.7260097175266i</v>
      </c>
      <c r="R3468" t="str">
        <f t="shared" si="1836"/>
        <v>-0.0164807662155476-0.12507930900822i</v>
      </c>
      <c r="S3468" t="str">
        <f t="shared" si="1837"/>
        <v>1.62411321835193i</v>
      </c>
      <c r="T3468" t="str">
        <f t="shared" si="1838"/>
        <v>0.203142959102576-0.0267666302592388i</v>
      </c>
      <c r="U3468" t="str">
        <f t="shared" si="1839"/>
        <v>0.0000333333333333334-0.0000735826898073435i</v>
      </c>
      <c r="V3468" t="str">
        <f t="shared" si="1840"/>
        <v>6.66666666666667E-06-0.000735826898073435i</v>
      </c>
      <c r="W3468" t="str">
        <f t="shared" si="1841"/>
        <v>0.0000275495916944558-0.0000679802718700906i</v>
      </c>
      <c r="X3468" t="str">
        <f t="shared" si="1842"/>
        <v>0.0000276138636918968-0.0000679178001097078i</v>
      </c>
      <c r="Y3468" t="str">
        <f t="shared" si="1843"/>
        <v>0.009+9.63840626121348i</v>
      </c>
      <c r="Z3468" t="str">
        <f t="shared" si="1844"/>
        <v>-0.0000845272792801742-0.0000344592015871721i</v>
      </c>
      <c r="AA3468" t="str">
        <f t="shared" si="1845"/>
        <v>0.00116613681031124-1.24502679248314i</v>
      </c>
      <c r="AB3468" t="str">
        <f t="shared" si="1846"/>
        <v>0.958110056410286-0.126243005127453i</v>
      </c>
      <c r="AC3468" t="str">
        <f t="shared" si="1847"/>
        <v>0.986920791253327-0.125438161969279i</v>
      </c>
      <c r="AD3468" t="str">
        <f t="shared" si="1848"/>
        <v>0.971373548711185-0.00445394669005175i</v>
      </c>
      <c r="AE3468" t="str">
        <f t="shared" si="1849"/>
        <v>-0.0000822610426841355-0.0000330962769357165i</v>
      </c>
      <c r="AF3468" t="str">
        <f t="shared" si="1850"/>
        <v>-15.0840424835141-0.23203268204939i</v>
      </c>
      <c r="AG3468" t="str">
        <f t="shared" si="1851"/>
        <v>0.999984026646795-0.00437799646098906i</v>
      </c>
      <c r="AH3468" t="str">
        <f t="shared" si="1852"/>
        <v>0.00123087650522298+0.000523710036095839i</v>
      </c>
      <c r="AI3468">
        <f t="shared" si="1853"/>
        <v>-57.473097573226994</v>
      </c>
      <c r="AJ3468">
        <f t="shared" si="1854"/>
        <v>23.04865236329896</v>
      </c>
      <c r="AK3468"/>
      <c r="AL3468"/>
      <c r="AM3468"/>
      <c r="AN3468"/>
    </row>
    <row r="3469" spans="1:40" x14ac:dyDescent="0.25">
      <c r="A3469"/>
      <c r="B3469">
        <f t="shared" si="1820"/>
        <v>1535000</v>
      </c>
      <c r="C3469" s="237" t="str">
        <f t="shared" si="1823"/>
        <v>-3.24359018928023E-08+0.00159545442343684i</v>
      </c>
      <c r="D3469" s="208" t="str">
        <f t="shared" si="1824"/>
        <v>-5.95700620568121+0.0122318172463491i</v>
      </c>
      <c r="E3469" t="str">
        <f t="shared" si="1825"/>
        <v>2870</v>
      </c>
      <c r="F3469" t="str">
        <f t="shared" si="1826"/>
        <v>0.777000777000777</v>
      </c>
      <c r="G3469" t="str">
        <f t="shared" si="1821"/>
        <v>0.777000777000777</v>
      </c>
      <c r="H3469" t="str">
        <f t="shared" si="1827"/>
        <v>9.12704543893878+0.244113601798711i</v>
      </c>
      <c r="I3469" t="str">
        <f t="shared" si="1828"/>
        <v>6027.93090407542i</v>
      </c>
      <c r="J3469" t="str">
        <f t="shared" si="1822"/>
        <v>-49183.3432523586+1318.71838802277i</v>
      </c>
      <c r="K3469" t="str">
        <f t="shared" si="1829"/>
        <v>0.00328376547371744-0.122472368567064i</v>
      </c>
      <c r="L3469" t="str">
        <f t="shared" si="1830"/>
        <v>0.000249830326670444-0.00789906111354298i</v>
      </c>
      <c r="M3469" t="str">
        <f t="shared" si="1831"/>
        <v>0.00353359580038788-0.130371429680607i</v>
      </c>
      <c r="N3469" t="str">
        <f t="shared" si="1832"/>
        <v>-15.7272323079068i</v>
      </c>
      <c r="O3469" t="str">
        <f t="shared" si="1833"/>
        <v>-0.999814357793674+0.0192678475607117i</v>
      </c>
      <c r="P3469" t="str">
        <f t="shared" si="1834"/>
        <v>1.99981435779367-0.0192678475607117i</v>
      </c>
      <c r="Q3469" t="str">
        <f t="shared" si="1835"/>
        <v>-1.99981435779367+15.7465001554675i</v>
      </c>
      <c r="R3469" t="str">
        <f t="shared" si="1836"/>
        <v>-0.0170773272234721-0.124831731128324i</v>
      </c>
      <c r="S3469" t="str">
        <f t="shared" si="1837"/>
        <v>1.62517196230131i</v>
      </c>
      <c r="T3469" t="str">
        <f t="shared" si="1838"/>
        <v>0.202873029435288-0.0277535933946317i</v>
      </c>
      <c r="U3469" t="str">
        <f t="shared" si="1839"/>
        <v>0.0000333333333333334-0.0000735347532016059i</v>
      </c>
      <c r="V3469" t="str">
        <f t="shared" si="1840"/>
        <v>6.66666666666667E-06-0.000735347532016059i</v>
      </c>
      <c r="W3469" t="str">
        <f t="shared" si="1841"/>
        <v>0.000027549521811113-0.0000679373982329773i</v>
      </c>
      <c r="X3469" t="str">
        <f t="shared" si="1842"/>
        <v>0.0000276136968854475-0.0000678749661399425i</v>
      </c>
      <c r="Y3469" t="str">
        <f t="shared" si="1843"/>
        <v>0.009+9.64468944652067i</v>
      </c>
      <c r="Z3469" t="str">
        <f t="shared" si="1844"/>
        <v>-0.0000844189384447355-0.0000344364433302299i</v>
      </c>
      <c r="AA3469" t="str">
        <f t="shared" si="1845"/>
        <v>0.00116461786750757-1.24421569029438i</v>
      </c>
      <c r="AB3469" t="str">
        <f t="shared" si="1846"/>
        <v>0.95683695135218-0.13089795014501i</v>
      </c>
      <c r="AC3469" t="str">
        <f t="shared" si="1847"/>
        <v>0.986315722130288-0.125206741765929i</v>
      </c>
      <c r="AD3469" t="str">
        <f t="shared" si="1848"/>
        <v>0.971307103185084-0.009412556540264i</v>
      </c>
      <c r="AE3469" t="str">
        <f t="shared" si="1849"/>
        <v>-0.0000823208495246073-0.0000326537639839027i</v>
      </c>
      <c r="AF3469" t="str">
        <f t="shared" si="1850"/>
        <v>-15.08405164462-0.231881784552362i</v>
      </c>
      <c r="AG3469" t="str">
        <f t="shared" si="1851"/>
        <v>0.999961700222888-0.00437486592966982i</v>
      </c>
      <c r="AH3469" t="str">
        <f t="shared" si="1852"/>
        <v>0.00123194529504234+0.000517049166184372i</v>
      </c>
      <c r="AI3469">
        <f t="shared" si="1853"/>
        <v>-57.483547116238036</v>
      </c>
      <c r="AJ3469">
        <f t="shared" si="1854"/>
        <v>22.767861110602091</v>
      </c>
      <c r="AK3469"/>
      <c r="AL3469"/>
      <c r="AM3469"/>
      <c r="AN3469"/>
    </row>
    <row r="3470" spans="1:40" x14ac:dyDescent="0.25">
      <c r="A3470"/>
      <c r="B3470">
        <f t="shared" si="1820"/>
        <v>1536000</v>
      </c>
      <c r="C3470" s="237" t="str">
        <f t="shared" si="1823"/>
        <v>-3.23936813936909E-08+0.00159441571613077i</v>
      </c>
      <c r="D3470" s="208" t="str">
        <f t="shared" si="1824"/>
        <v>-5.95700620535751+0.0122238538236692i</v>
      </c>
      <c r="E3470" t="str">
        <f t="shared" si="1825"/>
        <v>2870</v>
      </c>
      <c r="F3470" t="str">
        <f t="shared" si="1826"/>
        <v>0.777000777000777</v>
      </c>
      <c r="G3470" t="str">
        <f t="shared" si="1821"/>
        <v>0.777000777000777</v>
      </c>
      <c r="H3470" t="str">
        <f t="shared" si="1827"/>
        <v>9.1270545825011+0.243954936845842i</v>
      </c>
      <c r="I3470" t="str">
        <f t="shared" si="1828"/>
        <v>6031.8578948924i</v>
      </c>
      <c r="J3470" t="str">
        <f t="shared" si="1822"/>
        <v>-49247.4479614284+1319.57748794982i</v>
      </c>
      <c r="K3470" t="str">
        <f t="shared" si="1829"/>
        <v>0.00327949402242425-0.122392745165789i</v>
      </c>
      <c r="L3470" t="str">
        <f t="shared" si="1830"/>
        <v>0.000249505457208546-0.00789392876386401i</v>
      </c>
      <c r="M3470" t="str">
        <f t="shared" si="1831"/>
        <v>0.0035289994796328-0.130286673929653i</v>
      </c>
      <c r="N3470" t="str">
        <f t="shared" si="1832"/>
        <v>-15.7374780618533i</v>
      </c>
      <c r="O3470" t="str">
        <f t="shared" si="1833"/>
        <v>-0.999564470088449+0.029510508921383i</v>
      </c>
      <c r="P3470" t="str">
        <f t="shared" si="1834"/>
        <v>1.99956447008845-0.029510508921383i</v>
      </c>
      <c r="Q3470" t="str">
        <f t="shared" si="1835"/>
        <v>-1.99956447008845+15.7669885707747i</v>
      </c>
      <c r="R3470" t="str">
        <f t="shared" si="1836"/>
        <v>-0.0176706940271906-0.124578689794367i</v>
      </c>
      <c r="S3470" t="str">
        <f t="shared" si="1837"/>
        <v>1.62623070625069i</v>
      </c>
      <c r="T3470" t="str">
        <f t="shared" si="1838"/>
        <v>0.202593690688079-0.028736625227778i</v>
      </c>
      <c r="U3470" t="str">
        <f t="shared" si="1839"/>
        <v>0.0000333333333333333-0.0000734868790133232i</v>
      </c>
      <c r="V3470" t="str">
        <f t="shared" si="1840"/>
        <v>6.66666666666667E-06-0.000734868790133232i</v>
      </c>
      <c r="W3470" t="str">
        <f t="shared" si="1841"/>
        <v>0.0000275494518826732-0.0000678945813322705i</v>
      </c>
      <c r="X3470" t="str">
        <f t="shared" si="1842"/>
        <v>0.0000276135302233547-0.0000678321888539946i</v>
      </c>
      <c r="Y3470" t="str">
        <f t="shared" si="1843"/>
        <v>0.009+9.65097263182784i</v>
      </c>
      <c r="Z3470" t="str">
        <f t="shared" si="1844"/>
        <v>-0.0000843108091335076-0.0000344137150844093i</v>
      </c>
      <c r="AA3470" t="str">
        <f t="shared" si="1845"/>
        <v>0.0011631018905071-1.24340564424742i</v>
      </c>
      <c r="AB3470" t="str">
        <f t="shared" si="1846"/>
        <v>0.955519469003649-0.135534353440845i</v>
      </c>
      <c r="AC3470" t="str">
        <f t="shared" si="1847"/>
        <v>0.985713707595879-0.124969754154279i</v>
      </c>
      <c r="AD3470" t="str">
        <f t="shared" si="1848"/>
        <v>0.971190023129775-0.0143702729342949i</v>
      </c>
      <c r="AE3470" t="str">
        <f t="shared" si="1849"/>
        <v>-0.0000823763511509072-0.0000322106874102492i</v>
      </c>
      <c r="AF3470" t="str">
        <f t="shared" si="1850"/>
        <v>-15.0840607878586-0.231731083022173i</v>
      </c>
      <c r="AG3470" t="str">
        <f t="shared" si="1851"/>
        <v>0.999939406682403-0.00437151153116642i</v>
      </c>
      <c r="AH3470" t="str">
        <f t="shared" si="1852"/>
        <v>0.00123294925635112+0.000510377905364521i</v>
      </c>
      <c r="AI3470">
        <f t="shared" si="1853"/>
        <v>-57.494215639992277</v>
      </c>
      <c r="AJ3470">
        <f t="shared" si="1854"/>
        <v>22.487052178686014</v>
      </c>
      <c r="AK3470"/>
      <c r="AL3470"/>
      <c r="AM3470"/>
      <c r="AN3470"/>
    </row>
    <row r="3471" spans="1:40" x14ac:dyDescent="0.25">
      <c r="A3471"/>
      <c r="B3471">
        <f t="shared" si="1820"/>
        <v>1537000</v>
      </c>
      <c r="C3471" s="237" t="str">
        <f t="shared" si="1823"/>
        <v>-3.23515432760294E-08+0.00159337836042822i</v>
      </c>
      <c r="D3471" s="208" t="str">
        <f t="shared" si="1824"/>
        <v>-5.95700620503445+0.012215900763283i</v>
      </c>
      <c r="E3471" t="str">
        <f t="shared" si="1825"/>
        <v>2870</v>
      </c>
      <c r="F3471" t="str">
        <f t="shared" si="1826"/>
        <v>0.777000777000777</v>
      </c>
      <c r="G3471" t="str">
        <f t="shared" si="1821"/>
        <v>0.777000777000777</v>
      </c>
      <c r="H3471" t="str">
        <f t="shared" si="1827"/>
        <v>9.127063708242+0.243796477840939i</v>
      </c>
      <c r="I3471" t="str">
        <f t="shared" si="1828"/>
        <v>6035.78488570939i</v>
      </c>
      <c r="J3471" t="str">
        <f t="shared" si="1822"/>
        <v>-49311.5944189248+1320.43658787687i</v>
      </c>
      <c r="K3471" t="str">
        <f t="shared" si="1829"/>
        <v>0.0032752308981545-0.122313225156698i</v>
      </c>
      <c r="L3471" t="str">
        <f t="shared" si="1830"/>
        <v>0.000249181220795494-0.00788880307258816i</v>
      </c>
      <c r="M3471" t="str">
        <f t="shared" si="1831"/>
        <v>0.00352441211894999-0.130202028229286i</v>
      </c>
      <c r="N3471" t="str">
        <f t="shared" si="1832"/>
        <v>-15.7477238157998i</v>
      </c>
      <c r="O3471" t="str">
        <f t="shared" si="1833"/>
        <v>-0.999209653547167+0.0397500724294925i</v>
      </c>
      <c r="P3471" t="str">
        <f t="shared" si="1834"/>
        <v>1.99920965354717-0.0397500724294925i</v>
      </c>
      <c r="Q3471" t="str">
        <f t="shared" si="1835"/>
        <v>-1.99920965354717+15.7874738882293i</v>
      </c>
      <c r="R3471" t="str">
        <f t="shared" si="1836"/>
        <v>-0.0182608240631729-0.124320233350421i</v>
      </c>
      <c r="S3471" t="str">
        <f t="shared" si="1837"/>
        <v>1.62728945020008i</v>
      </c>
      <c r="T3471" t="str">
        <f t="shared" si="1838"/>
        <v>0.202305004177552-0.029715646349961i</v>
      </c>
      <c r="U3471" t="str">
        <f t="shared" si="1839"/>
        <v>0.0000333333333333333-0.0000734390671206667i</v>
      </c>
      <c r="V3471" t="str">
        <f t="shared" si="1840"/>
        <v>6.66666666666667E-06-0.000734390671206667i</v>
      </c>
      <c r="W3471" t="str">
        <f t="shared" si="1841"/>
        <v>0.0000275493819091373-0.0000678518210572127i</v>
      </c>
      <c r="X3471" t="str">
        <f t="shared" si="1842"/>
        <v>0.0000276133637051269-0.0000677894681412103i</v>
      </c>
      <c r="Y3471" t="str">
        <f t="shared" si="1843"/>
        <v>0.009+9.65725581713502i</v>
      </c>
      <c r="Z3471" t="str">
        <f t="shared" si="1844"/>
        <v>-0.0000842028907961746-0.0000343910167900061i</v>
      </c>
      <c r="AA3471" t="str">
        <f t="shared" si="1845"/>
        <v>0.00116158887159363-1.24259665228077i</v>
      </c>
      <c r="AB3471" t="str">
        <f t="shared" si="1846"/>
        <v>0.954157898560313-0.140151840489106i</v>
      </c>
      <c r="AC3471" t="str">
        <f t="shared" si="1847"/>
        <v>0.985114791769329-0.124727246488659i</v>
      </c>
      <c r="AD3471" t="str">
        <f t="shared" si="1848"/>
        <v>0.971022319149528-0.01932658051795i</v>
      </c>
      <c r="AE3471" t="str">
        <f t="shared" si="1849"/>
        <v>-0.0000824275470550822-0.0000317670909325256i</v>
      </c>
      <c r="AF3471" t="str">
        <f t="shared" si="1850"/>
        <v>-15.0840699132764-0.231580577077656i</v>
      </c>
      <c r="AG3471" t="str">
        <f t="shared" si="1851"/>
        <v>0.999917148279775-0.00436793374803361i</v>
      </c>
      <c r="AH3471" t="str">
        <f t="shared" si="1852"/>
        <v>0.00123388835633095+0.000503696914230476i</v>
      </c>
      <c r="AI3471">
        <f t="shared" si="1853"/>
        <v>-57.505103208401408</v>
      </c>
      <c r="AJ3471">
        <f t="shared" si="1854"/>
        <v>22.206225493413857</v>
      </c>
      <c r="AK3471"/>
      <c r="AL3471"/>
      <c r="AM3471"/>
      <c r="AN3471"/>
    </row>
    <row r="3472" spans="1:40" x14ac:dyDescent="0.25">
      <c r="A3472"/>
      <c r="B3472">
        <f t="shared" si="1820"/>
        <v>1538000</v>
      </c>
      <c r="C3472" s="237" t="str">
        <f t="shared" si="1823"/>
        <v>-3.23094873256315E-08+0.00159234235369278i</v>
      </c>
      <c r="D3472" s="208" t="str">
        <f t="shared" si="1824"/>
        <v>-5.95700620471203+0.012207958044978i</v>
      </c>
      <c r="E3472" t="str">
        <f t="shared" si="1825"/>
        <v>2870</v>
      </c>
      <c r="F3472" t="str">
        <f t="shared" si="1826"/>
        <v>0.777000777000777</v>
      </c>
      <c r="G3472" t="str">
        <f t="shared" si="1821"/>
        <v>0.777000777000777</v>
      </c>
      <c r="H3472" t="str">
        <f t="shared" si="1827"/>
        <v>9.12707281620776+0.243638224383615i</v>
      </c>
      <c r="I3472" t="str">
        <f t="shared" si="1828"/>
        <v>6039.71187652638i</v>
      </c>
      <c r="J3472" t="str">
        <f t="shared" si="1822"/>
        <v>-49375.7826248478+1321.29568780393i</v>
      </c>
      <c r="K3472" t="str">
        <f t="shared" si="1829"/>
        <v>0.00327097607928288-0.122233808338679i</v>
      </c>
      <c r="L3472" t="str">
        <f t="shared" si="1830"/>
        <v>0.000248857615788138-0.00788368402677953i</v>
      </c>
      <c r="M3472" t="str">
        <f t="shared" si="1831"/>
        <v>0.00351983369507102-0.130117492365459i</v>
      </c>
      <c r="N3472" t="str">
        <f t="shared" si="1832"/>
        <v>-15.7579695697463i</v>
      </c>
      <c r="O3472" t="str">
        <f t="shared" si="1833"/>
        <v>-0.998749945416539+0.0499854631914131i</v>
      </c>
      <c r="P3472" t="str">
        <f t="shared" si="1834"/>
        <v>1.99874994541654-0.0499854631914131i</v>
      </c>
      <c r="Q3472" t="str">
        <f t="shared" si="1835"/>
        <v>-1.99874994541654+15.8079550329377i</v>
      </c>
      <c r="R3472" t="str">
        <f t="shared" si="1836"/>
        <v>-0.0188476754788706-0.12405641026912i</v>
      </c>
      <c r="S3472" t="str">
        <f t="shared" si="1837"/>
        <v>1.62834819414946i</v>
      </c>
      <c r="T3472" t="str">
        <f t="shared" si="1838"/>
        <v>0.202007031634386-0.030690578329934i</v>
      </c>
      <c r="U3472" t="str">
        <f t="shared" si="1839"/>
        <v>0.0000333333333333334-0.0000733913174021228i</v>
      </c>
      <c r="V3472" t="str">
        <f t="shared" si="1840"/>
        <v>6.66666666666667E-06-0.000733913174021228i</v>
      </c>
      <c r="W3472" t="str">
        <f t="shared" si="1841"/>
        <v>0.0000275493118905063-0.0000678091172973325i</v>
      </c>
      <c r="X3472" t="str">
        <f t="shared" si="1842"/>
        <v>0.0000276131973302736-0.0000677468038912207i</v>
      </c>
      <c r="Y3472" t="str">
        <f t="shared" si="1843"/>
        <v>0.009+9.6635390024422i</v>
      </c>
      <c r="Z3472" t="str">
        <f t="shared" si="1844"/>
        <v>-0.0000840951828842064-0.0000343683483874742i</v>
      </c>
      <c r="AA3472" t="str">
        <f t="shared" si="1845"/>
        <v>0.00116007880307608-1.2417887123383i</v>
      </c>
      <c r="AB3472" t="str">
        <f t="shared" si="1846"/>
        <v>0.952752531170753-0.144750041374112i</v>
      </c>
      <c r="AC3472" t="str">
        <f t="shared" si="1847"/>
        <v>0.984519018058883-0.124479266273774i</v>
      </c>
      <c r="AD3472" t="str">
        <f t="shared" si="1848"/>
        <v>0.970804007061222-0.024280964045391i</v>
      </c>
      <c r="AE3472" t="str">
        <f t="shared" si="1849"/>
        <v>-0.0000824744371500295-0.000031323018218634i</v>
      </c>
      <c r="AF3472" t="str">
        <f t="shared" si="1850"/>
        <v>-15.0840790209198-0.231430266338637i</v>
      </c>
      <c r="AG3472" t="str">
        <f t="shared" si="1851"/>
        <v>0.999894927263109-0.00436413308500911i</v>
      </c>
      <c r="AH3472" t="str">
        <f t="shared" si="1852"/>
        <v>0.00123476256855995+0.000497006852987226i</v>
      </c>
      <c r="AI3472">
        <f t="shared" si="1853"/>
        <v>-57.51620989742338</v>
      </c>
      <c r="AJ3472">
        <f t="shared" si="1854"/>
        <v>21.925380982458343</v>
      </c>
      <c r="AK3472"/>
      <c r="AL3472"/>
      <c r="AM3472"/>
      <c r="AN3472"/>
    </row>
    <row r="3473" spans="1:40" x14ac:dyDescent="0.25">
      <c r="A3473"/>
      <c r="B3473">
        <f t="shared" si="1820"/>
        <v>1539000</v>
      </c>
      <c r="C3473" s="237" t="str">
        <f t="shared" si="1823"/>
        <v>-3.22675133290066E-08+0.00159130769329487i</v>
      </c>
      <c r="D3473" s="208" t="str">
        <f t="shared" si="1824"/>
        <v>-5.95700620439023+0.012200025648594i</v>
      </c>
      <c r="E3473" t="str">
        <f t="shared" si="1825"/>
        <v>2870</v>
      </c>
      <c r="F3473" t="str">
        <f t="shared" si="1826"/>
        <v>0.777000777000777</v>
      </c>
      <c r="G3473" t="str">
        <f t="shared" si="1821"/>
        <v>0.777000777000777</v>
      </c>
      <c r="H3473" t="str">
        <f t="shared" si="1827"/>
        <v>9.12708190644447+0.243480176074516i</v>
      </c>
      <c r="I3473" t="str">
        <f t="shared" si="1828"/>
        <v>6043.63886734336i</v>
      </c>
      <c r="J3473" t="str">
        <f t="shared" si="1822"/>
        <v>-49440.0125791975+1322.15478773097i</v>
      </c>
      <c r="K3473" t="str">
        <f t="shared" si="1829"/>
        <v>0.00326672954425409-0.122154494511139i</v>
      </c>
      <c r="L3473" t="str">
        <f t="shared" si="1830"/>
        <v>0.000248534640548653-0.0078785716135357i</v>
      </c>
      <c r="M3473" t="str">
        <f t="shared" si="1831"/>
        <v>0.00351526418480274-0.130033066124675i</v>
      </c>
      <c r="N3473" t="str">
        <f t="shared" si="1832"/>
        <v>-15.7682153236929i</v>
      </c>
      <c r="O3473" t="str">
        <f t="shared" si="1833"/>
        <v>-0.998185393954215+0.0602156067516491i</v>
      </c>
      <c r="P3473" t="str">
        <f t="shared" si="1834"/>
        <v>1.99818539395421-0.0602156067516491i</v>
      </c>
      <c r="Q3473" t="str">
        <f t="shared" si="1835"/>
        <v>-1.99818539395421+15.8284309304445i</v>
      </c>
      <c r="R3473" t="str">
        <f t="shared" si="1836"/>
        <v>-0.0194312071272644-0.123787269142197i</v>
      </c>
      <c r="S3473" t="str">
        <f t="shared" si="1837"/>
        <v>1.62940693809884i</v>
      </c>
      <c r="T3473" t="str">
        <f t="shared" si="1838"/>
        <v>0.201699835188604-0.0316613437088002i</v>
      </c>
      <c r="U3473" t="str">
        <f t="shared" si="1839"/>
        <v>0.0000333333333333334-0.0000733436297364945i</v>
      </c>
      <c r="V3473" t="str">
        <f t="shared" si="1840"/>
        <v>6.66666666666667E-06-0.000733436297364945i</v>
      </c>
      <c r="W3473" t="str">
        <f t="shared" si="1841"/>
        <v>0.000027549241826781-0.0000677664699424467i</v>
      </c>
      <c r="X3473" t="str">
        <f t="shared" si="1842"/>
        <v>0.0000276130310983061-0.0000677041959939455i</v>
      </c>
      <c r="Y3473" t="str">
        <f t="shared" si="1843"/>
        <v>0.009+9.66982218774938i</v>
      </c>
      <c r="Z3473" t="str">
        <f t="shared" si="1844"/>
        <v>-0.0000839876848508562-0.0000343457098174266i</v>
      </c>
      <c r="AA3473" t="str">
        <f t="shared" si="1845"/>
        <v>0.00115857167728832-1.24098182236924i</v>
      </c>
      <c r="AB3473" t="str">
        <f t="shared" si="1846"/>
        <v>0.951303659867029-0.149328590766203i</v>
      </c>
      <c r="AC3473" t="str">
        <f t="shared" si="1847"/>
        <v>0.983926429166996-0.124225861155022i</v>
      </c>
      <c r="AD3473" t="str">
        <f t="shared" si="1848"/>
        <v>0.970535107893613-0.0292329084312613i</v>
      </c>
      <c r="AE3473" t="str">
        <f t="shared" si="1849"/>
        <v>-0.0000825170217685599-0.0000308785128827401i</v>
      </c>
      <c r="AF3473" t="str">
        <f t="shared" si="1850"/>
        <v>-15.0840881108347-0.231280150425922i</v>
      </c>
      <c r="AG3473" t="str">
        <f t="shared" si="1851"/>
        <v>0.999872745873965-0.00436011006893856i</v>
      </c>
      <c r="AH3473" t="str">
        <f t="shared" si="1852"/>
        <v>0.00123557187300443+0.000490308381391074i</v>
      </c>
      <c r="AI3473">
        <f t="shared" si="1853"/>
        <v>-57.527535795067159</v>
      </c>
      <c r="AJ3473">
        <f t="shared" si="1854"/>
        <v>21.644518575302087</v>
      </c>
      <c r="AK3473"/>
      <c r="AL3473"/>
      <c r="AM3473"/>
      <c r="AN3473"/>
    </row>
    <row r="3474" spans="1:40" x14ac:dyDescent="0.25">
      <c r="A3474"/>
      <c r="B3474">
        <f t="shared" si="1820"/>
        <v>1540000</v>
      </c>
      <c r="C3474" s="237" t="str">
        <f t="shared" si="1823"/>
        <v>-3.22256210733568E-08+0.00159027437661176i</v>
      </c>
      <c r="D3474" s="208" t="str">
        <f t="shared" si="1824"/>
        <v>-5.95700620406905+0.0121921035540235i</v>
      </c>
      <c r="E3474" t="str">
        <f t="shared" si="1825"/>
        <v>2870</v>
      </c>
      <c r="F3474" t="str">
        <f t="shared" si="1826"/>
        <v>0.777000777000777</v>
      </c>
      <c r="G3474" t="str">
        <f t="shared" si="1821"/>
        <v>0.777000777000777</v>
      </c>
      <c r="H3474" t="str">
        <f t="shared" si="1827"/>
        <v>9.12709097899813+0.243322332515324i</v>
      </c>
      <c r="I3474" t="str">
        <f t="shared" si="1828"/>
        <v>6047.56585816035i</v>
      </c>
      <c r="J3474" t="str">
        <f t="shared" si="1822"/>
        <v>-49504.2842819737+1323.01388765802i</v>
      </c>
      <c r="K3474" t="str">
        <f t="shared" si="1829"/>
        <v>0.00326249127158292-0.122075283474005i</v>
      </c>
      <c r="L3474" t="str">
        <f t="shared" si="1830"/>
        <v>0.000248212293444513-0.00787346581998749i</v>
      </c>
      <c r="M3474" t="str">
        <f t="shared" si="1831"/>
        <v>0.00351070356502743-0.129948749293992i</v>
      </c>
      <c r="N3474" t="str">
        <f t="shared" si="1832"/>
        <v>-15.7784610776394i</v>
      </c>
      <c r="O3474" t="str">
        <f t="shared" si="1833"/>
        <v>-0.997516058423744+0.0704394292052259i</v>
      </c>
      <c r="P3474" t="str">
        <f t="shared" si="1834"/>
        <v>1.99751605842374-0.0704394292052259i</v>
      </c>
      <c r="Q3474" t="str">
        <f t="shared" si="1835"/>
        <v>-1.99751605842374+15.8489005068446i</v>
      </c>
      <c r="R3474" t="str">
        <f t="shared" si="1836"/>
        <v>-0.0200113785612994-0.123512858671234i</v>
      </c>
      <c r="S3474" t="str">
        <f t="shared" si="1837"/>
        <v>1.63046568204822i</v>
      </c>
      <c r="T3474" t="str">
        <f t="shared" si="1838"/>
        <v>0.201383477355119-0.0326278659946742i</v>
      </c>
      <c r="U3474" t="str">
        <f t="shared" si="1839"/>
        <v>0.0000333333333333332-0.000073296004002899i</v>
      </c>
      <c r="V3474" t="str">
        <f t="shared" si="1840"/>
        <v>6.66666666666667E-06-0.00073296004002899i</v>
      </c>
      <c r="W3474" t="str">
        <f t="shared" si="1841"/>
        <v>0.0000275491717179621-0.0000677238788826573i</v>
      </c>
      <c r="X3474" t="str">
        <f t="shared" si="1842"/>
        <v>0.0000276128650087372-0.0000676616443395892i</v>
      </c>
      <c r="Y3474" t="str">
        <f t="shared" si="1843"/>
        <v>0.009+9.67610537305656i</v>
      </c>
      <c r="Z3474" t="str">
        <f t="shared" si="1844"/>
        <v>-0.0000838803961511506-0.0000343231010206337i</v>
      </c>
      <c r="AA3474" t="str">
        <f t="shared" si="1845"/>
        <v>0.0011570674865891-1.24017598032814i</v>
      </c>
      <c r="AB3474" t="str">
        <f t="shared" si="1846"/>
        <v>0.94981157949651-0.153887127896564i</v>
      </c>
      <c r="AC3474" t="str">
        <f t="shared" si="1847"/>
        <v>0.98333706709564-0.123967078909041i</v>
      </c>
      <c r="AD3474" t="str">
        <f t="shared" si="1848"/>
        <v>0.970215647886116-0.0341818988025704i</v>
      </c>
      <c r="AE3474" t="str">
        <f t="shared" si="1849"/>
        <v>-0.0000825553016624105-0.0000304336184814366i</v>
      </c>
      <c r="AF3474" t="str">
        <f t="shared" si="1850"/>
        <v>-15.0840971830672-0.231130228961301i</v>
      </c>
      <c r="AG3474" t="str">
        <f t="shared" si="1851"/>
        <v>0.99985060634715-0.00435586524869837i</v>
      </c>
      <c r="AH3474" t="str">
        <f t="shared" si="1852"/>
        <v>0.00123631625600982+0.000483602158690549i</v>
      </c>
      <c r="AI3474">
        <f t="shared" si="1853"/>
        <v>-57.539081001400817</v>
      </c>
      <c r="AJ3474">
        <f t="shared" si="1854"/>
        <v>21.363638203254158</v>
      </c>
      <c r="AK3474"/>
      <c r="AL3474"/>
      <c r="AM3474"/>
      <c r="AN3474"/>
    </row>
    <row r="3475" spans="1:40" x14ac:dyDescent="0.25">
      <c r="A3475"/>
      <c r="B3475">
        <f t="shared" si="1820"/>
        <v>1541000</v>
      </c>
      <c r="C3475" s="237" t="str">
        <f t="shared" si="1823"/>
        <v>-3.21838103465744E-08+0.00158924240102752i</v>
      </c>
      <c r="D3475" s="208" t="str">
        <f t="shared" si="1824"/>
        <v>-5.9570062037485+0.012184191741211i</v>
      </c>
      <c r="E3475" t="str">
        <f t="shared" si="1825"/>
        <v>2870</v>
      </c>
      <c r="F3475" t="str">
        <f t="shared" si="1826"/>
        <v>0.777000777000777</v>
      </c>
      <c r="G3475" t="str">
        <f t="shared" si="1821"/>
        <v>0.777000777000777</v>
      </c>
      <c r="H3475" t="str">
        <f t="shared" si="1827"/>
        <v>9.12710003391454+0.243164693308747i</v>
      </c>
      <c r="I3475" t="str">
        <f t="shared" si="1828"/>
        <v>6051.49284897734i</v>
      </c>
      <c r="J3475" t="str">
        <f t="shared" si="1822"/>
        <v>-49568.5977331766+1323.87298758508i</v>
      </c>
      <c r="K3475" t="str">
        <f t="shared" si="1829"/>
        <v>0.00325826123985359-0.121996175027723i</v>
      </c>
      <c r="L3475" t="str">
        <f t="shared" si="1830"/>
        <v>0.000247890572848486-0.00786836663329908i</v>
      </c>
      <c r="M3475" t="str">
        <f t="shared" si="1831"/>
        <v>0.00350615181270208-0.129864541661022i</v>
      </c>
      <c r="N3475" t="str">
        <f t="shared" si="1832"/>
        <v>-15.7887068315859i</v>
      </c>
      <c r="O3475" t="str">
        <f t="shared" si="1833"/>
        <v>-0.996742009088322+0.0806558573110223i</v>
      </c>
      <c r="P3475" t="str">
        <f t="shared" si="1834"/>
        <v>1.99674200908832-0.0806558573110223i</v>
      </c>
      <c r="Q3475" t="str">
        <f t="shared" si="1835"/>
        <v>-1.99674200908832+15.8693626888969i</v>
      </c>
      <c r="R3475" t="str">
        <f t="shared" si="1836"/>
        <v>-0.0205881500282961-0.12323322765858i</v>
      </c>
      <c r="S3475" t="str">
        <f t="shared" si="1837"/>
        <v>1.6315244259976i</v>
      </c>
      <c r="T3475" t="str">
        <f t="shared" si="1838"/>
        <v>0.201058021019496-0.0335900696572683i</v>
      </c>
      <c r="U3475" t="str">
        <f t="shared" si="1839"/>
        <v>0.0000333333333333333-0.0000732484400807687i</v>
      </c>
      <c r="V3475" t="str">
        <f t="shared" si="1840"/>
        <v>6.66666666666667E-06-0.000732484400807687i</v>
      </c>
      <c r="W3475" t="str">
        <f t="shared" si="1841"/>
        <v>0.0000275491015640507-0.0000676813440083534i</v>
      </c>
      <c r="X3475" t="str">
        <f t="shared" si="1842"/>
        <v>0.0000276126990610816-0.0000676191488186429i</v>
      </c>
      <c r="Y3475" t="str">
        <f t="shared" si="1843"/>
        <v>0.009+9.68238855836374i</v>
      </c>
      <c r="Z3475" t="str">
        <f t="shared" si="1844"/>
        <v>-0.0000837733162418857-0.0000343005219380237i</v>
      </c>
      <c r="AA3475" t="str">
        <f t="shared" si="1845"/>
        <v>0.00115556622336198-1.23937118417484i</v>
      </c>
      <c r="AB3475" t="str">
        <f t="shared" si="1846"/>
        <v>0.948276586654718-0.158425296531691i</v>
      </c>
      <c r="AC3475" t="str">
        <f t="shared" si="1847"/>
        <v>0.982750973151643-0.123702967434406i</v>
      </c>
      <c r="AD3475" t="str">
        <f t="shared" si="1848"/>
        <v>0.969845658486943-0.039127420551073i</v>
      </c>
      <c r="AE3475" t="str">
        <f t="shared" si="1849"/>
        <v>-0.0000825892780012366-0.000029988378509874i</v>
      </c>
      <c r="AF3475" t="str">
        <f t="shared" si="1850"/>
        <v>-15.084106237663-0.230980501567536i</v>
      </c>
      <c r="AG3475" t="str">
        <f t="shared" si="1851"/>
        <v>0.999828510910501-0.00435139919511602i</v>
      </c>
      <c r="AH3475" t="str">
        <f t="shared" si="1852"/>
        <v>0.00123699571029115+0.000476888843566714i</v>
      </c>
      <c r="AI3475">
        <f t="shared" si="1853"/>
        <v>-57.550845628563245</v>
      </c>
      <c r="AJ3475">
        <f t="shared" si="1854"/>
        <v>21.082739799437366</v>
      </c>
      <c r="AK3475"/>
      <c r="AL3475"/>
      <c r="AM3475"/>
      <c r="AN3475"/>
    </row>
    <row r="3476" spans="1:40" x14ac:dyDescent="0.25">
      <c r="A3476"/>
      <c r="B3476">
        <f t="shared" si="1820"/>
        <v>1542000</v>
      </c>
      <c r="C3476" s="237" t="str">
        <f t="shared" si="1823"/>
        <v>-3.21420809372395E-08+0.00158821176393302i</v>
      </c>
      <c r="D3476" s="208" t="str">
        <f t="shared" si="1824"/>
        <v>-5.95700620342858+0.0121762901901532i</v>
      </c>
      <c r="E3476" t="str">
        <f t="shared" si="1825"/>
        <v>2870</v>
      </c>
      <c r="F3476" t="str">
        <f t="shared" si="1826"/>
        <v>0.777000777000777</v>
      </c>
      <c r="G3476" t="str">
        <f t="shared" si="1821"/>
        <v>0.777000777000777</v>
      </c>
      <c r="H3476" t="str">
        <f t="shared" si="1827"/>
        <v>9.12710907123941+0.243007258058523i</v>
      </c>
      <c r="I3476" t="str">
        <f t="shared" si="1828"/>
        <v>6055.41983979433i</v>
      </c>
      <c r="J3476" t="str">
        <f t="shared" si="1822"/>
        <v>-49632.9529328061+1324.73208751213i</v>
      </c>
      <c r="K3476" t="str">
        <f t="shared" si="1829"/>
        <v>0.00325403942771967-0.121917168973252i</v>
      </c>
      <c r="L3476" t="str">
        <f t="shared" si="1830"/>
        <v>0.000247569477138595-0.00786327404066767i</v>
      </c>
      <c r="M3476" t="str">
        <f t="shared" si="1831"/>
        <v>0.00350160890485826-0.12978044301392i</v>
      </c>
      <c r="N3476" t="str">
        <f t="shared" si="1832"/>
        <v>-15.7989525855324i</v>
      </c>
      <c r="O3476" t="str">
        <f t="shared" si="1833"/>
        <v>-0.995863327203433+0.0908638186040399i</v>
      </c>
      <c r="P3476" t="str">
        <f t="shared" si="1834"/>
        <v>1.99586332720343-0.0908638186040399i</v>
      </c>
      <c r="Q3476" t="str">
        <f t="shared" si="1835"/>
        <v>-1.99586332720343+15.8898164041364i</v>
      </c>
      <c r="R3476" t="str">
        <f t="shared" si="1836"/>
        <v>-0.0211614824642294-0.122948424998495i</v>
      </c>
      <c r="S3476" t="str">
        <f t="shared" si="1837"/>
        <v>1.63258316994699i</v>
      </c>
      <c r="T3476" t="str">
        <f t="shared" si="1838"/>
        <v>0.200723529424033-0.0345478801222293i</v>
      </c>
      <c r="U3476" t="str">
        <f t="shared" si="1839"/>
        <v>0.0000333333333333333-0.0000732009378498475i</v>
      </c>
      <c r="V3476" t="str">
        <f t="shared" si="1840"/>
        <v>6.66666666666667E-06-0.000732009378498475i</v>
      </c>
      <c r="W3476" t="str">
        <f t="shared" si="1841"/>
        <v>0.0000275490313650476-0.0000676388652102066i</v>
      </c>
      <c r="X3476" t="str">
        <f t="shared" si="1842"/>
        <v>0.0000276125332548554-0.0000675767093218802i</v>
      </c>
      <c r="Y3476" t="str">
        <f t="shared" si="1843"/>
        <v>0.009+9.68867174367092i</v>
      </c>
      <c r="Z3476" t="str">
        <f t="shared" si="1844"/>
        <v>-0.0000836664445816164-0.0000342779725106814i</v>
      </c>
      <c r="AA3476" t="str">
        <f t="shared" si="1845"/>
        <v>0.00115406788001518-1.23856743187451i</v>
      </c>
      <c r="AB3476" t="str">
        <f t="shared" si="1846"/>
        <v>0.946698979619684-0.16294274494668i</v>
      </c>
      <c r="AC3476" t="str">
        <f t="shared" si="1847"/>
        <v>0.982168187952172-0.123433574742556i</v>
      </c>
      <c r="AD3476" t="str">
        <f t="shared" si="1848"/>
        <v>0.9694251763509-0.0440689593851551i</v>
      </c>
      <c r="AE3476" t="str">
        <f t="shared" si="1849"/>
        <v>-0.0000826189523715647-0.0000295428363979509i</v>
      </c>
      <c r="AF3476" t="str">
        <f t="shared" si="1850"/>
        <v>-15.084115274668-0.23083096786837i</v>
      </c>
      <c r="AG3476" t="str">
        <f t="shared" si="1851"/>
        <v>0.999806461784678-0.00434671250088942i</v>
      </c>
      <c r="AH3476" t="str">
        <f t="shared" si="1852"/>
        <v>0.00123761023492306+0.000470169094074283i</v>
      </c>
      <c r="AI3476">
        <f t="shared" si="1853"/>
        <v>-57.562829800776271</v>
      </c>
      <c r="AJ3476">
        <f t="shared" si="1854"/>
        <v>20.801823298803026</v>
      </c>
      <c r="AK3476"/>
      <c r="AL3476"/>
      <c r="AM3476"/>
      <c r="AN3476"/>
    </row>
    <row r="3477" spans="1:40" x14ac:dyDescent="0.25">
      <c r="A3477"/>
      <c r="B3477">
        <f t="shared" si="1820"/>
        <v>1543000</v>
      </c>
      <c r="C3477" s="237" t="str">
        <f t="shared" si="1823"/>
        <v>-3.21004326346169E-08+0.00158718246272587i</v>
      </c>
      <c r="D3477" s="208" t="str">
        <f t="shared" si="1824"/>
        <v>-5.95700620310928+0.0121683988808983i</v>
      </c>
      <c r="E3477" t="str">
        <f t="shared" si="1825"/>
        <v>2870</v>
      </c>
      <c r="F3477" t="str">
        <f t="shared" si="1826"/>
        <v>0.777000777000777</v>
      </c>
      <c r="G3477" t="str">
        <f t="shared" si="1821"/>
        <v>0.777000777000777</v>
      </c>
      <c r="H3477" t="str">
        <f t="shared" si="1827"/>
        <v>9.12711809101823+0.242850026369411i</v>
      </c>
      <c r="I3477" t="str">
        <f t="shared" si="1828"/>
        <v>6059.34683061131i</v>
      </c>
      <c r="J3477" t="str">
        <f t="shared" si="1822"/>
        <v>-49697.3498808622+1325.59118743917i</v>
      </c>
      <c r="K3477" t="str">
        <f t="shared" si="1829"/>
        <v>0.00324982581390379-0.121838265112068i</v>
      </c>
      <c r="L3477" t="str">
        <f t="shared" si="1830"/>
        <v>0.000247249004698113-0.00785818802932356i</v>
      </c>
      <c r="M3477" t="str">
        <f t="shared" si="1831"/>
        <v>0.0034970748186019-0.129696453141392i</v>
      </c>
      <c r="N3477" t="str">
        <f t="shared" si="1832"/>
        <v>-15.8091983394789i</v>
      </c>
      <c r="O3477" t="str">
        <f t="shared" si="1833"/>
        <v>-0.994880105008318+0.10106224150808i</v>
      </c>
      <c r="P3477" t="str">
        <f t="shared" si="1834"/>
        <v>1.99488010500832-0.10106224150808i</v>
      </c>
      <c r="Q3477" t="str">
        <f t="shared" si="1835"/>
        <v>-1.99488010500832+15.910260580987i</v>
      </c>
      <c r="R3477" t="str">
        <f t="shared" si="1836"/>
        <v>-0.0217313374879648-0.122658499668476i</v>
      </c>
      <c r="S3477" t="str">
        <f t="shared" si="1837"/>
        <v>1.63364191389637i</v>
      </c>
      <c r="T3477" t="str">
        <f t="shared" si="1838"/>
        <v>0.200380066154066-0.0355012237653667i</v>
      </c>
      <c r="U3477" t="str">
        <f t="shared" si="1839"/>
        <v>0.0000333333333333334-0.0000731534971901912i</v>
      </c>
      <c r="V3477" t="str">
        <f t="shared" si="1840"/>
        <v>6.66666666666667E-06-0.000731534971901912i</v>
      </c>
      <c r="W3477" t="str">
        <f t="shared" si="1841"/>
        <v>0.0000275489611209538-0.0000675964423791727i</v>
      </c>
      <c r="X3477" t="str">
        <f t="shared" si="1842"/>
        <v>0.0000276123675895762-0.0000675343257403581i</v>
      </c>
      <c r="Y3477" t="str">
        <f t="shared" si="1843"/>
        <v>0.009+9.6949549289781i</v>
      </c>
      <c r="Z3477" t="str">
        <f t="shared" si="1844"/>
        <v>-0.0000835597806306523-0.000034255452679848i</v>
      </c>
      <c r="AA3477" t="str">
        <f t="shared" si="1845"/>
        <v>0.00115257244898155-1.23776472139757i</v>
      </c>
      <c r="AB3477" t="str">
        <f t="shared" si="1846"/>
        <v>0.945079058287354-0.167439125898006i</v>
      </c>
      <c r="AC3477" t="str">
        <f t="shared" si="1847"/>
        <v>0.981588751430258-0.123158948948903i</v>
      </c>
      <c r="AD3477" t="str">
        <f t="shared" si="1848"/>
        <v>0.968954243336519-0.049006001381953i</v>
      </c>
      <c r="AE3477" t="str">
        <f t="shared" si="1849"/>
        <v>-0.0000826443267757072-0.0000290970355064906i</v>
      </c>
      <c r="AF3477" t="str">
        <f t="shared" si="1850"/>
        <v>-15.0841242941275-0.230681627488513i</v>
      </c>
      <c r="AG3477" t="str">
        <f t="shared" si="1851"/>
        <v>0.999784461182951-0.00434180578050316i</v>
      </c>
      <c r="AH3477" t="str">
        <f t="shared" si="1852"/>
        <v>0.00123815983532909+0.000463443567582402i</v>
      </c>
      <c r="AI3477">
        <f t="shared" si="1853"/>
        <v>-57.575033654361704</v>
      </c>
      <c r="AJ3477">
        <f t="shared" si="1854"/>
        <v>20.520888638131144</v>
      </c>
      <c r="AK3477"/>
      <c r="AL3477"/>
      <c r="AM3477"/>
      <c r="AN3477"/>
    </row>
    <row r="3478" spans="1:40" x14ac:dyDescent="0.25">
      <c r="A3478"/>
      <c r="B3478">
        <f t="shared" si="1820"/>
        <v>1544000</v>
      </c>
      <c r="C3478" s="237" t="str">
        <f t="shared" si="1823"/>
        <v>-3.20588652286535E-08+0.00158615449481044i</v>
      </c>
      <c r="D3478" s="208" t="str">
        <f t="shared" si="1824"/>
        <v>-5.95700620279059+0.0121605177935467i</v>
      </c>
      <c r="E3478" t="str">
        <f t="shared" si="1825"/>
        <v>2870</v>
      </c>
      <c r="F3478" t="str">
        <f t="shared" si="1826"/>
        <v>0.777000777000777</v>
      </c>
      <c r="G3478" t="str">
        <f t="shared" si="1821"/>
        <v>0.777000777000777</v>
      </c>
      <c r="H3478" t="str">
        <f t="shared" si="1827"/>
        <v>9.12712709329638+0.242692997847189i</v>
      </c>
      <c r="I3478" t="str">
        <f t="shared" si="1828"/>
        <v>6063.2738214283i</v>
      </c>
      <c r="J3478" t="str">
        <f t="shared" si="1822"/>
        <v>-49761.788577345+1326.45028736623i</v>
      </c>
      <c r="K3478" t="str">
        <f t="shared" si="1829"/>
        <v>0.00324562037719747-0.121759463246157i</v>
      </c>
      <c r="L3478" t="str">
        <f t="shared" si="1830"/>
        <v>0.000246929153915537-0.00785310858652998i</v>
      </c>
      <c r="M3478" t="str">
        <f t="shared" si="1831"/>
        <v>0.00349254953111301-0.129612571832687i</v>
      </c>
      <c r="N3478" t="str">
        <f t="shared" si="1832"/>
        <v>-15.8194440934255i</v>
      </c>
      <c r="O3478" t="str">
        <f t="shared" si="1833"/>
        <v>-0.99379244571628+0.111250055448325i</v>
      </c>
      <c r="P3478" t="str">
        <f t="shared" si="1834"/>
        <v>1.99379244571628-0.111250055448325i</v>
      </c>
      <c r="Q3478" t="str">
        <f t="shared" si="1835"/>
        <v>-1.99379244571628+15.9306941488738i</v>
      </c>
      <c r="R3478" t="str">
        <f t="shared" si="1836"/>
        <v>-0.0222976773954277-0.122363500720781i</v>
      </c>
      <c r="S3478" t="str">
        <f t="shared" si="1837"/>
        <v>1.63470065784575i</v>
      </c>
      <c r="T3478" t="str">
        <f t="shared" si="1838"/>
        <v>0.20002769512457-0.036450027906738i</v>
      </c>
      <c r="U3478" t="str">
        <f t="shared" si="1839"/>
        <v>0.0000333333333333334-0.0000731061179821666i</v>
      </c>
      <c r="V3478" t="str">
        <f t="shared" si="1840"/>
        <v>6.66666666666667E-06-0.000731061179821666i</v>
      </c>
      <c r="W3478" t="str">
        <f t="shared" si="1841"/>
        <v>0.0000275488908317698-0.0000675540754064897i</v>
      </c>
      <c r="X3478" t="str">
        <f t="shared" si="1842"/>
        <v>0.0000276122020647629-0.0000674919979654165i</v>
      </c>
      <c r="Y3478" t="str">
        <f t="shared" si="1843"/>
        <v>0.009+9.70123811428528i</v>
      </c>
      <c r="Z3478" t="str">
        <f t="shared" si="1844"/>
        <v>-0.0000834533238510506-0.00003423296238692i</v>
      </c>
      <c r="AA3478" t="str">
        <f t="shared" si="1845"/>
        <v>0.00115107992271839-1.2369630507197i</v>
      </c>
      <c r="AB3478" t="str">
        <f t="shared" si="1846"/>
        <v>0.943417124108394-0.171914096595625i</v>
      </c>
      <c r="AC3478" t="str">
        <f t="shared" si="1847"/>
        <v>0.981012702840397-0.122879138264143i</v>
      </c>
      <c r="AD3478" t="str">
        <f t="shared" si="1848"/>
        <v>0.968432906502851-0.0539380330394397i</v>
      </c>
      <c r="AE3478" t="str">
        <f t="shared" si="1849"/>
        <v>-0.0000826654036306602-0.0000286510191234387i</v>
      </c>
      <c r="AF3478" t="str">
        <f t="shared" si="1850"/>
        <v>-15.084133296087-0.230532480053642i</v>
      </c>
      <c r="AG3478" t="str">
        <f t="shared" si="1851"/>
        <v>0.999762511310992-0.00433667967014389i</v>
      </c>
      <c r="AH3478" t="str">
        <f t="shared" si="1852"/>
        <v>0.00123864452327074+0.000456712920715695i</v>
      </c>
      <c r="AI3478">
        <f t="shared" si="1853"/>
        <v>-57.587457337758437</v>
      </c>
      <c r="AJ3478">
        <f t="shared" si="1854"/>
        <v>20.239935756032178</v>
      </c>
      <c r="AK3478"/>
      <c r="AL3478"/>
      <c r="AM3478"/>
      <c r="AN3478"/>
    </row>
    <row r="3479" spans="1:40" x14ac:dyDescent="0.25">
      <c r="A3479"/>
      <c r="B3479">
        <f t="shared" si="1820"/>
        <v>1545000</v>
      </c>
      <c r="C3479" s="237" t="str">
        <f t="shared" si="1823"/>
        <v>-3.20173785099761E-08+0.00158512785759781i</v>
      </c>
      <c r="D3479" s="208" t="str">
        <f t="shared" si="1824"/>
        <v>-5.95700620247252+0.0121526469082499i</v>
      </c>
      <c r="E3479" t="str">
        <f t="shared" si="1825"/>
        <v>2870</v>
      </c>
      <c r="F3479" t="str">
        <f t="shared" si="1826"/>
        <v>0.777000777000777</v>
      </c>
      <c r="G3479" t="str">
        <f t="shared" si="1821"/>
        <v>0.777000777000777</v>
      </c>
      <c r="H3479" t="str">
        <f t="shared" si="1827"/>
        <v>9.1271360781191+0.242536172098654i</v>
      </c>
      <c r="I3479" t="str">
        <f t="shared" si="1828"/>
        <v>6067.20081224529i</v>
      </c>
      <c r="J3479" t="str">
        <f t="shared" si="1822"/>
        <v>-49826.2690222543+1327.30938729328i</v>
      </c>
      <c r="K3479" t="str">
        <f t="shared" si="1829"/>
        <v>0.0032414230964606-0.121680763178019i</v>
      </c>
      <c r="L3479" t="str">
        <f t="shared" si="1830"/>
        <v>0.000246609923184562-0.00784803569958288i</v>
      </c>
      <c r="M3479" t="str">
        <f t="shared" si="1831"/>
        <v>0.00348803301964516-0.129528798877602i</v>
      </c>
      <c r="N3479" t="str">
        <f t="shared" si="1832"/>
        <v>-15.829689847372i</v>
      </c>
      <c r="O3479" t="str">
        <f t="shared" si="1833"/>
        <v>-0.992600463503889+0.12142619096334i</v>
      </c>
      <c r="P3479" t="str">
        <f t="shared" si="1834"/>
        <v>1.99260046350389-0.12142619096334i</v>
      </c>
      <c r="Q3479" t="str">
        <f t="shared" si="1835"/>
        <v>-1.99260046350389+15.9511160383353i</v>
      </c>
      <c r="R3479" t="str">
        <f t="shared" si="1836"/>
        <v>-0.022860465153683-0.122063477274155i</v>
      </c>
      <c r="S3479" t="str">
        <f t="shared" si="1837"/>
        <v>1.63575940179513i</v>
      </c>
      <c r="T3479" t="str">
        <f t="shared" si="1838"/>
        <v>0.199666480567005-0.0373942208045469i</v>
      </c>
      <c r="U3479" t="str">
        <f t="shared" si="1839"/>
        <v>0.0000333333333333333-0.0000730588001064495i</v>
      </c>
      <c r="V3479" t="str">
        <f t="shared" si="1840"/>
        <v>6.66666666666667E-06-0.000730588001064495i</v>
      </c>
      <c r="W3479" t="str">
        <f t="shared" si="1841"/>
        <v>0.0000275488204974967-0.0000675117641836769i</v>
      </c>
      <c r="X3479" t="str">
        <f t="shared" si="1842"/>
        <v>0.0000276120366799364-0.0000674497258886755i</v>
      </c>
      <c r="Y3479" t="str">
        <f t="shared" si="1843"/>
        <v>0.009+9.70752129959246i</v>
      </c>
      <c r="Z3479" t="str">
        <f t="shared" si="1844"/>
        <v>-0.0000833470737066076-0.00003421050157345i</v>
      </c>
      <c r="AA3479" t="str">
        <f t="shared" si="1845"/>
        <v>0.00114959029370745-1.23616241782182i</v>
      </c>
      <c r="AB3479" t="str">
        <f t="shared" si="1846"/>
        <v>0.941713480026149-0.176367318674196i</v>
      </c>
      <c r="AC3479" t="str">
        <f t="shared" si="1847"/>
        <v>0.980440080764244-0.122594190985756i</v>
      </c>
      <c r="AD3479" t="str">
        <f t="shared" si="1848"/>
        <v>0.967861218105603-0.0588645413282823i</v>
      </c>
      <c r="AE3479" t="str">
        <f t="shared" si="1849"/>
        <v>-0.0000826821857669461-0.0000282048304600888i</v>
      </c>
      <c r="AF3479" t="str">
        <f t="shared" si="1850"/>
        <v>-15.0841422805916-0.230383525190404i</v>
      </c>
      <c r="AG3479" t="str">
        <f t="shared" si="1851"/>
        <v>0.999740614366669-0.00433133482761299i</v>
      </c>
      <c r="AH3479" t="str">
        <f t="shared" si="1852"/>
        <v>0.00123906431683564+0.000449977809295592i</v>
      </c>
      <c r="AI3479">
        <f t="shared" si="1853"/>
        <v>-57.600101011544197</v>
      </c>
      <c r="AJ3479">
        <f t="shared" si="1854"/>
        <v>19.958964592961333</v>
      </c>
      <c r="AK3479"/>
      <c r="AL3479"/>
      <c r="AM3479"/>
      <c r="AN3479"/>
    </row>
    <row r="3480" spans="1:40" x14ac:dyDescent="0.25">
      <c r="A3480"/>
      <c r="B3480">
        <f t="shared" si="1820"/>
        <v>1546000</v>
      </c>
      <c r="C3480" s="237" t="str">
        <f t="shared" si="1823"/>
        <v>-3.19759722698882E-08+0.00158410254850576i</v>
      </c>
      <c r="D3480" s="208" t="str">
        <f t="shared" si="1824"/>
        <v>-5.95700620215508+0.0121447862052108i</v>
      </c>
      <c r="E3480" t="str">
        <f t="shared" si="1825"/>
        <v>2870</v>
      </c>
      <c r="F3480" t="str">
        <f t="shared" si="1826"/>
        <v>0.777000777000777</v>
      </c>
      <c r="G3480" t="str">
        <f t="shared" si="1821"/>
        <v>0.777000777000777</v>
      </c>
      <c r="H3480" t="str">
        <f t="shared" si="1827"/>
        <v>9.1271450455315+0.242379548731614i</v>
      </c>
      <c r="I3480" t="str">
        <f t="shared" si="1828"/>
        <v>6071.12780306227i</v>
      </c>
      <c r="J3480" t="str">
        <f t="shared" si="1822"/>
        <v>-49890.7912155903+1328.16848722032i</v>
      </c>
      <c r="K3480" t="str">
        <f t="shared" si="1829"/>
        <v>0.00323723395062138-0.121602164710659i</v>
      </c>
      <c r="L3480" t="str">
        <f t="shared" si="1830"/>
        <v>0.000246291310904071-0.00784296935581104i</v>
      </c>
      <c r="M3480" t="str">
        <f t="shared" si="1831"/>
        <v>0.00348352526152545-0.12944513406647i</v>
      </c>
      <c r="N3480" t="str">
        <f t="shared" si="1832"/>
        <v>-15.8399356013185i</v>
      </c>
      <c r="O3480" t="str">
        <f t="shared" si="1833"/>
        <v>-0.991304283498939+0.131589579817917i</v>
      </c>
      <c r="P3480" t="str">
        <f t="shared" si="1834"/>
        <v>1.99130428349894-0.131589579817917i</v>
      </c>
      <c r="Q3480" t="str">
        <f t="shared" si="1835"/>
        <v>-1.99130428349894+15.9715251811364i</v>
      </c>
      <c r="R3480" t="str">
        <f t="shared" si="1836"/>
        <v>-0.023419664395011-0.121758478505725i</v>
      </c>
      <c r="S3480" t="str">
        <f t="shared" si="1837"/>
        <v>1.63681814574451i</v>
      </c>
      <c r="T3480" t="str">
        <f t="shared" si="1838"/>
        <v>0.199296487016414-0.0383337316490006i</v>
      </c>
      <c r="U3480" t="str">
        <f t="shared" si="1839"/>
        <v>0.0000333333333333333-0.0000730115434440263i</v>
      </c>
      <c r="V3480" t="str">
        <f t="shared" si="1840"/>
        <v>6.66666666666667E-06-0.000730115434440263i</v>
      </c>
      <c r="W3480" t="str">
        <f t="shared" si="1841"/>
        <v>0.0000275487501181353-0.0000674695086025358i</v>
      </c>
      <c r="X3480" t="str">
        <f t="shared" si="1842"/>
        <v>0.0000276118714346192-0.0000674075094020377i</v>
      </c>
      <c r="Y3480" t="str">
        <f t="shared" si="1843"/>
        <v>0.009+9.71380448489964i</v>
      </c>
      <c r="Z3480" t="str">
        <f t="shared" si="1844"/>
        <v>-0.0000832410296628559-0.0000341880701811448i</v>
      </c>
      <c r="AA3480" t="str">
        <f t="shared" si="1845"/>
        <v>0.00114810355445477-1.23536282069009i</v>
      </c>
      <c r="AB3480" t="str">
        <f t="shared" si="1846"/>
        <v>0.939968430415794-0.180798458164111i</v>
      </c>
      <c r="AC3480" t="str">
        <f t="shared" si="1847"/>
        <v>0.979870923116325-0.122304155489681i</v>
      </c>
      <c r="AD3480" t="str">
        <f t="shared" si="1848"/>
        <v>0.967239235592822-0.0637850137441281i</v>
      </c>
      <c r="AE3480" t="str">
        <f t="shared" si="1849"/>
        <v>-0.0000826946764274496-0.0000277585126472835i</v>
      </c>
      <c r="AF3480" t="str">
        <f t="shared" si="1850"/>
        <v>-15.0841512476866-0.230234762526403i</v>
      </c>
      <c r="AG3480" t="str">
        <f t="shared" si="1851"/>
        <v>0.999718772539834-0.00432577193223757i</v>
      </c>
      <c r="AH3480" t="str">
        <f t="shared" si="1852"/>
        <v>0.00123941924042558+0.000443238888281223i</v>
      </c>
      <c r="AI3480">
        <f t="shared" si="1853"/>
        <v>-57.612964848458446</v>
      </c>
      <c r="AJ3480">
        <f t="shared" si="1854"/>
        <v>19.677975091204509</v>
      </c>
      <c r="AK3480"/>
      <c r="AL3480"/>
      <c r="AM3480"/>
      <c r="AN3480"/>
    </row>
    <row r="3481" spans="1:40" x14ac:dyDescent="0.25">
      <c r="A3481"/>
      <c r="B3481">
        <f t="shared" ref="B3481:B3544" si="1855">B3480+1000</f>
        <v>1547000</v>
      </c>
      <c r="C3481" s="237" t="str">
        <f t="shared" si="1823"/>
        <v>-3.19346463003675E-08+0.00158307856495875i</v>
      </c>
      <c r="D3481" s="208" t="str">
        <f t="shared" si="1824"/>
        <v>-5.95700620183825+0.0121369356646838i</v>
      </c>
      <c r="E3481" t="str">
        <f t="shared" si="1825"/>
        <v>2870</v>
      </c>
      <c r="F3481" t="str">
        <f t="shared" si="1826"/>
        <v>0.777000777000777</v>
      </c>
      <c r="G3481" t="str">
        <f t="shared" si="1821"/>
        <v>0.777000777000777</v>
      </c>
      <c r="H3481" t="str">
        <f t="shared" si="1827"/>
        <v>9.1271539955785+0.242223127354886i</v>
      </c>
      <c r="I3481" t="str">
        <f t="shared" si="1828"/>
        <v>6075.05479387926i</v>
      </c>
      <c r="J3481" t="str">
        <f t="shared" si="1822"/>
        <v>-49955.3551573529+1329.02758714738i</v>
      </c>
      <c r="K3481" t="str">
        <f t="shared" si="1829"/>
        <v>0.0032330529186761-0.121523667647593i</v>
      </c>
      <c r="L3481" t="str">
        <f t="shared" si="1830"/>
        <v>0.000245973315478106-0.00783790954257571i</v>
      </c>
      <c r="M3481" t="str">
        <f t="shared" si="1831"/>
        <v>0.00347902623415421-0.129361577190169i</v>
      </c>
      <c r="N3481" t="str">
        <f t="shared" si="1832"/>
        <v>-15.850181355265i</v>
      </c>
      <c r="O3481" t="str">
        <f t="shared" si="1833"/>
        <v>-0.989904041767349+0.141739155114831i</v>
      </c>
      <c r="P3481" t="str">
        <f t="shared" si="1834"/>
        <v>1.98990404176735-0.141739155114831i</v>
      </c>
      <c r="Q3481" t="str">
        <f t="shared" si="1835"/>
        <v>-1.98990404176735+15.9919205103798i</v>
      </c>
      <c r="R3481" t="str">
        <f t="shared" si="1836"/>
        <v>-0.0239752394108768-0.121448553643116i</v>
      </c>
      <c r="S3481" t="str">
        <f t="shared" si="1837"/>
        <v>1.6378768896939i</v>
      </c>
      <c r="T3481" t="str">
        <f t="shared" si="1838"/>
        <v>0.19891777929881-0.0392684905559535i</v>
      </c>
      <c r="U3481" t="str">
        <f t="shared" si="1839"/>
        <v>0.0000333333333333334-0.0000729643478761893i</v>
      </c>
      <c r="V3481" t="str">
        <f t="shared" si="1840"/>
        <v>6.66666666666667E-06-0.000729643478761893i</v>
      </c>
      <c r="W3481" t="str">
        <f t="shared" si="1841"/>
        <v>0.0000275486796936867-0.0000674273085551459i</v>
      </c>
      <c r="X3481" t="str">
        <f t="shared" si="1842"/>
        <v>0.000027611706328335-0.0000673653483976826i</v>
      </c>
      <c r="Y3481" t="str">
        <f t="shared" si="1843"/>
        <v>0.009+9.72008767020682i</v>
      </c>
      <c r="Z3481" t="str">
        <f t="shared" si="1844"/>
        <v>-0.0000831351911870516-0.0000341656681518656i</v>
      </c>
      <c r="AA3481" t="str">
        <f t="shared" si="1845"/>
        <v>0.00114661969749059-1.23456425731586i</v>
      </c>
      <c r="AB3481" t="str">
        <f t="shared" si="1846"/>
        <v>0.938182281024846-0.185207185461513i</v>
      </c>
      <c r="AC3481" t="str">
        <f t="shared" si="1847"/>
        <v>0.979305267149851-0.122009080222219i</v>
      </c>
      <c r="AD3481" t="str">
        <f t="shared" si="1848"/>
        <v>0.966567021600097-0.068698938359392i</v>
      </c>
      <c r="AE3481" t="str">
        <f t="shared" si="1849"/>
        <v>-0.0000827028792661957-0.0000273121087316705i</v>
      </c>
      <c r="AF3481" t="str">
        <f t="shared" si="1850"/>
        <v>-15.0841601974168-0.230086191690202i</v>
      </c>
      <c r="AG3481" t="str">
        <f t="shared" si="1851"/>
        <v>0.999696988012118-0.0043199916847796i</v>
      </c>
      <c r="AH3481" t="str">
        <f t="shared" si="1852"/>
        <v>0.00123970932474368+0.000436496811711015i</v>
      </c>
      <c r="AI3481">
        <f t="shared" si="1853"/>
        <v>-57.626049033428821</v>
      </c>
      <c r="AJ3481">
        <f t="shared" si="1854"/>
        <v>19.396967194892913</v>
      </c>
      <c r="AK3481"/>
      <c r="AL3481"/>
      <c r="AM3481"/>
      <c r="AN3481"/>
    </row>
    <row r="3482" spans="1:40" x14ac:dyDescent="0.25">
      <c r="A3482"/>
      <c r="B3482">
        <f t="shared" si="1855"/>
        <v>1548000</v>
      </c>
      <c r="C3482" s="237" t="str">
        <f t="shared" si="1823"/>
        <v>-3.18934003940637E-08+0.00158205590438791i</v>
      </c>
      <c r="D3482" s="208" t="str">
        <f t="shared" si="1824"/>
        <v>-5.95700620152203+0.012129095266974i</v>
      </c>
      <c r="E3482" t="str">
        <f t="shared" si="1825"/>
        <v>2870</v>
      </c>
      <c r="F3482" t="str">
        <f t="shared" si="1826"/>
        <v>0.777000777000777</v>
      </c>
      <c r="G3482" t="str">
        <f t="shared" si="1821"/>
        <v>0.777000777000777</v>
      </c>
      <c r="H3482" t="str">
        <f t="shared" si="1827"/>
        <v>9.12716292830489+0.242066907578299i</v>
      </c>
      <c r="I3482" t="str">
        <f t="shared" si="1828"/>
        <v>6078.98178469625i</v>
      </c>
      <c r="J3482" t="str">
        <f t="shared" si="1822"/>
        <v>-50019.9608475421+1329.88668707443i</v>
      </c>
      <c r="K3482" t="str">
        <f t="shared" si="1829"/>
        <v>0.00322887997968862-0.121445271792843i</v>
      </c>
      <c r="L3482" t="str">
        <f t="shared" si="1830"/>
        <v>0.000245655935315856-0.00783285624727073i</v>
      </c>
      <c r="M3482" t="str">
        <f t="shared" si="1831"/>
        <v>0.00347453591500448-0.129278128040114i</v>
      </c>
      <c r="N3482" t="str">
        <f t="shared" si="1832"/>
        <v>-15.8604271092115i</v>
      </c>
      <c r="O3482" t="str">
        <f t="shared" si="1833"/>
        <v>-0.988399885298874+0.151873851406922i</v>
      </c>
      <c r="P3482" t="str">
        <f t="shared" si="1834"/>
        <v>1.98839988529887-0.151873851406922i</v>
      </c>
      <c r="Q3482" t="str">
        <f t="shared" si="1835"/>
        <v>-1.98839988529887+16.0123009606184i</v>
      </c>
      <c r="R3482" t="str">
        <f t="shared" si="1836"/>
        <v>-0.0245271551458738-0.121133751956733i</v>
      </c>
      <c r="S3482" t="str">
        <f t="shared" si="1837"/>
        <v>1.63893563364328i</v>
      </c>
      <c r="T3482" t="str">
        <f t="shared" si="1838"/>
        <v>0.198530422518796-0.0401984285604697i</v>
      </c>
      <c r="U3482" t="str">
        <f t="shared" si="1839"/>
        <v>0.0000333333333333334-0.0000729172132845382i</v>
      </c>
      <c r="V3482" t="str">
        <f t="shared" si="1840"/>
        <v>6.66666666666667E-06-0.000729172132845382i</v>
      </c>
      <c r="W3482" t="str">
        <f t="shared" si="1841"/>
        <v>0.0000275486092241515-0.0000673851639338661i</v>
      </c>
      <c r="X3482" t="str">
        <f t="shared" si="1842"/>
        <v>0.0000276115413606092-0.0000673232427680699i</v>
      </c>
      <c r="Y3482" t="str">
        <f t="shared" si="1843"/>
        <v>0.009+9.726370855514i</v>
      </c>
      <c r="Z3482" t="str">
        <f t="shared" si="1844"/>
        <v>-0.0000830295577481734-0.0000341432954276273i</v>
      </c>
      <c r="AA3482" t="str">
        <f t="shared" si="1845"/>
        <v>0.0011451387153693-1.23376672569567i</v>
      </c>
      <c r="AB3482" t="str">
        <f t="shared" si="1846"/>
        <v>0.936355338914769-0.189593175297938i</v>
      </c>
      <c r="AC3482" t="str">
        <f t="shared" si="1847"/>
        <v>0.978743149462567-0.12170901369208i</v>
      </c>
      <c r="AD3482" t="str">
        <f t="shared" si="1848"/>
        <v>0.965844643945162-0.0736058038752582i</v>
      </c>
      <c r="AE3482" t="str">
        <f t="shared" si="1849"/>
        <v>-0.0000827067983471096-0.0000268656616719497i</v>
      </c>
      <c r="AF3482" t="str">
        <f t="shared" si="1850"/>
        <v>-15.0841691298269-0.229937812311325i</v>
      </c>
      <c r="AG3482" t="str">
        <f t="shared" si="1851"/>
        <v>0.999675262956729-0.00431399480734275i</v>
      </c>
      <c r="AH3482" t="str">
        <f t="shared" si="1852"/>
        <v>0.00123993460678112+0.000429752232644072i</v>
      </c>
      <c r="AI3482">
        <f t="shared" si="1853"/>
        <v>-57.639353763600162</v>
      </c>
      <c r="AJ3482">
        <f t="shared" si="1854"/>
        <v>19.115940850002236</v>
      </c>
      <c r="AK3482"/>
      <c r="AL3482"/>
      <c r="AM3482"/>
      <c r="AN3482"/>
    </row>
    <row r="3483" spans="1:40" x14ac:dyDescent="0.25">
      <c r="A3483"/>
      <c r="B3483">
        <f t="shared" si="1855"/>
        <v>1549000</v>
      </c>
      <c r="C3483" s="237" t="str">
        <f t="shared" si="1823"/>
        <v>-3.18522343442953E-08+0.00158103456423096i</v>
      </c>
      <c r="D3483" s="208" t="str">
        <f t="shared" si="1824"/>
        <v>-5.95700620120642+0.0121212649924374i</v>
      </c>
      <c r="E3483" t="str">
        <f t="shared" si="1825"/>
        <v>2870</v>
      </c>
      <c r="F3483" t="str">
        <f t="shared" si="1826"/>
        <v>0.777000777000777</v>
      </c>
      <c r="G3483" t="str">
        <f t="shared" si="1821"/>
        <v>0.777000777000777</v>
      </c>
      <c r="H3483" t="str">
        <f t="shared" si="1827"/>
        <v>9.12717184375533+0.241910889012677i</v>
      </c>
      <c r="I3483" t="str">
        <f t="shared" si="1828"/>
        <v>6082.90877551324i</v>
      </c>
      <c r="J3483" t="str">
        <f t="shared" si="1822"/>
        <v>-50084.6082861579+1330.74578700148i</v>
      </c>
      <c r="K3483" t="str">
        <f t="shared" si="1829"/>
        <v>0.00322471511279037-0.121366976950933i</v>
      </c>
      <c r="L3483" t="str">
        <f t="shared" si="1830"/>
        <v>0.000245339168831631-0.00782780945732233i</v>
      </c>
      <c r="M3483" t="str">
        <f t="shared" si="1831"/>
        <v>0.003470054281622-0.129194786408255i</v>
      </c>
      <c r="N3483" t="str">
        <f t="shared" si="1832"/>
        <v>-15.8706728631581i</v>
      </c>
      <c r="O3483" t="str">
        <f t="shared" si="1833"/>
        <v>-0.986791971991654+0.161992604809052i</v>
      </c>
      <c r="P3483" t="str">
        <f t="shared" si="1834"/>
        <v>1.98679197199165-0.161992604809052i</v>
      </c>
      <c r="Q3483" t="str">
        <f t="shared" si="1835"/>
        <v>-1.98679197199165+16.0326654679672i</v>
      </c>
      <c r="R3483" t="str">
        <f t="shared" si="1836"/>
        <v>-0.0250753771916255-0.120814122752245i</v>
      </c>
      <c r="S3483" t="str">
        <f t="shared" si="1837"/>
        <v>1.63999437759266i</v>
      </c>
      <c r="T3483" t="str">
        <f t="shared" si="1838"/>
        <v>0.198134482047471-0.041123477610281i</v>
      </c>
      <c r="U3483" t="str">
        <f t="shared" si="1839"/>
        <v>0.0000333333333333332-0.0000728701395509777i</v>
      </c>
      <c r="V3483" t="str">
        <f t="shared" si="1840"/>
        <v>6.66666666666667E-06-0.000728701395509777i</v>
      </c>
      <c r="W3483" t="str">
        <f t="shared" si="1841"/>
        <v>0.0000275485387095305-0.0000673430746313331i</v>
      </c>
      <c r="X3483" t="str">
        <f t="shared" si="1842"/>
        <v>0.0000276113765309687-0.0000672811924059363i</v>
      </c>
      <c r="Y3483" t="str">
        <f t="shared" si="1843"/>
        <v>0.009+9.73265404082118i</v>
      </c>
      <c r="Z3483" t="str">
        <f t="shared" si="1844"/>
        <v>-0.000082924128816912-0.0000341209519505981i</v>
      </c>
      <c r="AA3483" t="str">
        <f t="shared" si="1845"/>
        <v>0.00114366060066928-1.23297022383125i</v>
      </c>
      <c r="AB3483" t="str">
        <f t="shared" si="1846"/>
        <v>0.93448791240394-0.193956106709454i</v>
      </c>
      <c r="AC3483" t="str">
        <f t="shared" si="1847"/>
        <v>0.978184606002657-0.121404004462657i</v>
      </c>
      <c r="AD3483" t="str">
        <f t="shared" si="1848"/>
        <v>0.965072175622127-0.0785050996736199i</v>
      </c>
      <c r="AE3483" t="str">
        <f t="shared" si="1849"/>
        <v>-0.0000827064381427473-0.000026419214335142i</v>
      </c>
      <c r="AF3483" t="str">
        <f t="shared" si="1850"/>
        <v>-15.0841780449617-0.22978962402024i</v>
      </c>
      <c r="AG3483" t="str">
        <f t="shared" si="1851"/>
        <v>0.999653599538241-0.00430778204327806i</v>
      </c>
      <c r="AH3483" t="str">
        <f t="shared" si="1852"/>
        <v>0.00124009512980361+0.000423005803101808i</v>
      </c>
      <c r="AI3483">
        <f t="shared" si="1853"/>
        <v>-57.652879248364364</v>
      </c>
      <c r="AJ3483">
        <f t="shared" si="1854"/>
        <v>18.834896004353048</v>
      </c>
      <c r="AK3483"/>
      <c r="AL3483"/>
      <c r="AM3483"/>
      <c r="AN3483"/>
    </row>
    <row r="3484" spans="1:40" x14ac:dyDescent="0.25">
      <c r="A3484"/>
      <c r="B3484">
        <f t="shared" si="1855"/>
        <v>1550000</v>
      </c>
      <c r="C3484" s="237" t="str">
        <f t="shared" si="1823"/>
        <v>-3.18111479450474E-08+0.00158001454193229i</v>
      </c>
      <c r="D3484" s="208" t="str">
        <f t="shared" si="1824"/>
        <v>-5.95700620089143+0.0121134448214809i</v>
      </c>
      <c r="E3484" t="str">
        <f t="shared" si="1825"/>
        <v>2870</v>
      </c>
      <c r="F3484" t="str">
        <f t="shared" si="1826"/>
        <v>0.777000777000777</v>
      </c>
      <c r="G3484" t="str">
        <f t="shared" si="1821"/>
        <v>0.777000777000777</v>
      </c>
      <c r="H3484" t="str">
        <f t="shared" si="1827"/>
        <v>9.12718074197434+0.241755071269853i</v>
      </c>
      <c r="I3484" t="str">
        <f t="shared" si="1828"/>
        <v>6086.83576633022i</v>
      </c>
      <c r="J3484" t="str">
        <f t="shared" si="1822"/>
        <v>-50149.2974732003+1331.60488692853i</v>
      </c>
      <c r="K3484" t="str">
        <f t="shared" si="1829"/>
        <v>0.00322055829717996-0.121288782926891i</v>
      </c>
      <c r="L3484" t="str">
        <f t="shared" si="1830"/>
        <v>0.000245023014444844-0.00782276916018896i</v>
      </c>
      <c r="M3484" t="str">
        <f t="shared" si="1831"/>
        <v>0.0034655813116248-0.12911155208708i</v>
      </c>
      <c r="N3484" t="str">
        <f t="shared" si="1832"/>
        <v>-15.8809186171046i</v>
      </c>
      <c r="O3484" t="str">
        <f t="shared" si="1833"/>
        <v>-0.985080470635706+0.172094353109379i</v>
      </c>
      <c r="P3484" t="str">
        <f t="shared" si="1834"/>
        <v>1.98508047063571-0.172094353109379i</v>
      </c>
      <c r="Q3484" t="str">
        <f t="shared" si="1835"/>
        <v>-1.98508047063571+16.053012970214i</v>
      </c>
      <c r="R3484" t="str">
        <f t="shared" si="1836"/>
        <v>-0.0256198717806157-0.120489715363261i</v>
      </c>
      <c r="S3484" t="str">
        <f t="shared" si="1837"/>
        <v>1.64105312154204i</v>
      </c>
      <c r="T3484" t="str">
        <f t="shared" si="1838"/>
        <v>0.197730023510591-0.0420435705590862i</v>
      </c>
      <c r="U3484" t="str">
        <f t="shared" si="1839"/>
        <v>0.0000333333333333333-0.0000728231265577191i</v>
      </c>
      <c r="V3484" t="str">
        <f t="shared" si="1840"/>
        <v>6.66666666666667E-06-0.000728231265577191i</v>
      </c>
      <c r="W3484" t="str">
        <f t="shared" si="1841"/>
        <v>0.000027548468149825-0.0000673010405404617i</v>
      </c>
      <c r="X3484" t="str">
        <f t="shared" si="1842"/>
        <v>0.0000276112118389422-0.0000672391972042959i</v>
      </c>
      <c r="Y3484" t="str">
        <f t="shared" si="1843"/>
        <v>0.009+9.73893722612836i</v>
      </c>
      <c r="Z3484" t="str">
        <f t="shared" si="1844"/>
        <v>-0.0000828189038656663-0.0000340986376630991i</v>
      </c>
      <c r="AA3484" t="str">
        <f t="shared" si="1845"/>
        <v>0.00114218534599288-1.23217474972947i</v>
      </c>
      <c r="AB3484" t="str">
        <f t="shared" si="1846"/>
        <v>0.932580311011809-0.198295663005064i</v>
      </c>
      <c r="AC3484" t="str">
        <f t="shared" si="1847"/>
        <v>0.977629672074711-0.121094101144473i</v>
      </c>
      <c r="AD3484" t="str">
        <f t="shared" si="1848"/>
        <v>0.964249694795124-0.0833963158687612i</v>
      </c>
      <c r="AE3484" t="str">
        <f t="shared" si="1849"/>
        <v>-0.0000827018035329816-0.0000259728094928871i</v>
      </c>
      <c r="AF3484" t="str">
        <f t="shared" si="1850"/>
        <v>-15.0841869428658-0.229641626448372i</v>
      </c>
      <c r="AG3484" t="str">
        <f t="shared" si="1851"/>
        <v>0.999631999912399-0.00430135415708708i</v>
      </c>
      <c r="AH3484" t="str">
        <f t="shared" si="1852"/>
        <v>0.00124019094333686+0.00041625817400988i</v>
      </c>
      <c r="AI3484">
        <f t="shared" si="1853"/>
        <v>-57.666625709395348</v>
      </c>
      <c r="AJ3484">
        <f t="shared" si="1854"/>
        <v>18.553832607624816</v>
      </c>
      <c r="AK3484"/>
      <c r="AL3484"/>
      <c r="AM3484"/>
      <c r="AN3484"/>
    </row>
    <row r="3485" spans="1:40" x14ac:dyDescent="0.25">
      <c r="A3485"/>
      <c r="B3485">
        <f t="shared" si="1855"/>
        <v>1551000</v>
      </c>
      <c r="C3485" s="237" t="str">
        <f t="shared" si="1823"/>
        <v>-3.17701409909692E-08+0.00157899583494283i</v>
      </c>
      <c r="D3485" s="208" t="str">
        <f t="shared" si="1824"/>
        <v>-5.95700620057704+0.0121056347345617i</v>
      </c>
      <c r="E3485" t="str">
        <f t="shared" si="1825"/>
        <v>2870</v>
      </c>
      <c r="F3485" t="str">
        <f t="shared" si="1826"/>
        <v>0.777000777000777</v>
      </c>
      <c r="G3485" t="str">
        <f t="shared" si="1821"/>
        <v>0.777000777000777</v>
      </c>
      <c r="H3485" t="str">
        <f t="shared" si="1827"/>
        <v>9.12718962300626+0.241599453962651i</v>
      </c>
      <c r="I3485" t="str">
        <f t="shared" si="1828"/>
        <v>6090.76275714721i</v>
      </c>
      <c r="J3485" t="str">
        <f t="shared" si="1822"/>
        <v>-50214.0284086694+1332.46398685558i</v>
      </c>
      <c r="K3485" t="str">
        <f t="shared" si="1829"/>
        <v>0.00321640951212294-0.121210689526246i</v>
      </c>
      <c r="L3485" t="str">
        <f t="shared" si="1830"/>
        <v>0.000244707470579994-0.00781773534336132i</v>
      </c>
      <c r="M3485" t="str">
        <f t="shared" si="1831"/>
        <v>0.00346111698270293-0.129028424869607i</v>
      </c>
      <c r="N3485" t="str">
        <f t="shared" si="1832"/>
        <v>-15.8911643710511i</v>
      </c>
      <c r="O3485" t="str">
        <f t="shared" si="1833"/>
        <v>-0.983265560895108+0.182178035881467i</v>
      </c>
      <c r="P3485" t="str">
        <f t="shared" si="1834"/>
        <v>1.98326556089511-0.182178035881467i</v>
      </c>
      <c r="Q3485" t="str">
        <f t="shared" si="1835"/>
        <v>-1.98326556089511+16.0733424069326i</v>
      </c>
      <c r="R3485" t="str">
        <f t="shared" si="1836"/>
        <v>-0.0261606057800355-0.12016057914416i</v>
      </c>
      <c r="S3485" t="str">
        <f t="shared" si="1837"/>
        <v>1.64211186549142i</v>
      </c>
      <c r="T3485" t="str">
        <f t="shared" si="1838"/>
        <v>0.197317112776946-0.0429586411598397i</v>
      </c>
      <c r="U3485" t="str">
        <f t="shared" si="1839"/>
        <v>0.0000333333333333333-0.0000727761741872759i</v>
      </c>
      <c r="V3485" t="str">
        <f t="shared" si="1840"/>
        <v>6.66666666666667E-06-0.000727761741872758i</v>
      </c>
      <c r="W3485" t="str">
        <f t="shared" si="1841"/>
        <v>0.0000275483975450356-0.0000672590615544417i</v>
      </c>
      <c r="X3485" t="str">
        <f t="shared" si="1842"/>
        <v>0.0000276110472840596-0.0000671972570564386i</v>
      </c>
      <c r="Y3485" t="str">
        <f t="shared" si="1843"/>
        <v>0.009+9.74522041143554i</v>
      </c>
      <c r="Z3485" t="str">
        <f t="shared" si="1844"/>
        <v>-0.0000827138823685355-0.0000340763525076032i</v>
      </c>
      <c r="AA3485" t="str">
        <f t="shared" si="1845"/>
        <v>0.00114071294396627-1.23138030140235i</v>
      </c>
      <c r="AB3485" t="str">
        <f t="shared" si="1846"/>
        <v>0.930632845404078-0.202611531735049i</v>
      </c>
      <c r="AC3485" t="str">
        <f t="shared" si="1847"/>
        <v>0.977078382345697-0.120779352387788i</v>
      </c>
      <c r="AD3485" t="str">
        <f t="shared" si="1848"/>
        <v>0.963377284791339-0.0882789433594568i</v>
      </c>
      <c r="AE3485" t="str">
        <f t="shared" si="1849"/>
        <v>-0.0000826928998036652-0.0000255264898177146i</v>
      </c>
      <c r="AF3485" t="str">
        <f t="shared" si="1850"/>
        <v>-15.0841958235833-0.229493819228089i</v>
      </c>
      <c r="AG3485" t="str">
        <f t="shared" si="1851"/>
        <v>0.999610466225907-0.00429471193432294i</v>
      </c>
      <c r="AH3485" t="str">
        <f t="shared" si="1852"/>
        <v>0.00124022210315188+0.000409509995139654i</v>
      </c>
      <c r="AI3485">
        <f t="shared" si="1853"/>
        <v>-57.680593380685707</v>
      </c>
      <c r="AJ3485">
        <f t="shared" si="1854"/>
        <v>18.272750611339625</v>
      </c>
      <c r="AK3485"/>
      <c r="AL3485"/>
      <c r="AM3485"/>
      <c r="AN3485"/>
    </row>
    <row r="3486" spans="1:40" x14ac:dyDescent="0.25">
      <c r="A3486"/>
      <c r="B3486">
        <f t="shared" si="1855"/>
        <v>1552000</v>
      </c>
      <c r="C3486" s="237" t="str">
        <f t="shared" si="1823"/>
        <v>-3.17292132773709E-08+0.00157797844072011i</v>
      </c>
      <c r="D3486" s="208" t="str">
        <f t="shared" si="1824"/>
        <v>-5.95700620026326+0.0120978347121875i</v>
      </c>
      <c r="E3486" t="str">
        <f t="shared" si="1825"/>
        <v>2870</v>
      </c>
      <c r="F3486" t="str">
        <f t="shared" si="1826"/>
        <v>0.777000777000777</v>
      </c>
      <c r="G3486" t="str">
        <f t="shared" si="1821"/>
        <v>0.777000777000777</v>
      </c>
      <c r="H3486" t="str">
        <f t="shared" si="1827"/>
        <v>9.12719848689533+0.24144403670489i</v>
      </c>
      <c r="I3486" t="str">
        <f t="shared" si="1828"/>
        <v>6094.6897479642i</v>
      </c>
      <c r="J3486" t="str">
        <f t="shared" si="1822"/>
        <v>-50278.8010925651+1333.32308678263i</v>
      </c>
      <c r="K3486" t="str">
        <f t="shared" si="1829"/>
        <v>0.00321226873695156-0.121132696555027i</v>
      </c>
      <c r="L3486" t="str">
        <f t="shared" si="1830"/>
        <v>0.000244392535666642-0.0078127079943622i</v>
      </c>
      <c r="M3486" t="str">
        <f t="shared" si="1831"/>
        <v>0.0034566612726182-0.128945404549389i</v>
      </c>
      <c r="N3486" t="str">
        <f t="shared" si="1832"/>
        <v>-15.9014101249976i</v>
      </c>
      <c r="O3486" t="str">
        <f t="shared" si="1833"/>
        <v>-0.981347433289204+0.192242594595193i</v>
      </c>
      <c r="P3486" t="str">
        <f t="shared" si="1834"/>
        <v>1.9813474332892-0.192242594595193i</v>
      </c>
      <c r="Q3486" t="str">
        <f t="shared" si="1835"/>
        <v>-1.9813474332892+16.0936527195928i</v>
      </c>
      <c r="R3486" t="str">
        <f t="shared" si="1836"/>
        <v>-0.0266975466855434-0.119826763463147i</v>
      </c>
      <c r="S3486" t="str">
        <f t="shared" si="1837"/>
        <v>1.6431706094408i</v>
      </c>
      <c r="T3486" t="str">
        <f t="shared" si="1838"/>
        <v>0.196895815947058-0.0438686240578586i</v>
      </c>
      <c r="U3486" t="str">
        <f t="shared" si="1839"/>
        <v>0.0000333333333333334-0.0000727292823224646i</v>
      </c>
      <c r="V3486" t="str">
        <f t="shared" si="1840"/>
        <v>6.66666666666667E-06-0.000727292823224646i</v>
      </c>
      <c r="W3486" t="str">
        <f t="shared" si="1841"/>
        <v>0.000027548326895163-0.0000672171375667385i</v>
      </c>
      <c r="X3486" t="str">
        <f t="shared" si="1842"/>
        <v>0.0000276108828658519-0.0000671553718559287i</v>
      </c>
      <c r="Y3486" t="str">
        <f t="shared" si="1843"/>
        <v>0.009+9.75150359674272i</v>
      </c>
      <c r="Z3486" t="str">
        <f t="shared" si="1844"/>
        <v>-0.0000826090638013111-0.0000340540964267347i</v>
      </c>
      <c r="AA3486" t="str">
        <f t="shared" si="1845"/>
        <v>0.00113924338723937-1.23058687686704i</v>
      </c>
      <c r="AB3486" t="str">
        <f t="shared" si="1846"/>
        <v>0.928645827339397-0.206903404658456i</v>
      </c>
      <c r="AC3486" t="str">
        <f t="shared" si="1847"/>
        <v>0.976530770851012-0.120459806875436i</v>
      </c>
      <c r="AD3486" t="str">
        <f t="shared" si="1848"/>
        <v>0.962455034093758-0.093152473880528i</v>
      </c>
      <c r="AE3486" t="str">
        <f t="shared" si="1849"/>
        <v>-0.0000826797326452609-0.0000250802978793787i</v>
      </c>
      <c r="AF3486" t="str">
        <f t="shared" si="1850"/>
        <v>-15.0842046871586-0.229346201992703i</v>
      </c>
      <c r="AG3486" t="str">
        <f t="shared" si="1851"/>
        <v>0.999589000616233-0.00428785618149038i</v>
      </c>
      <c r="AH3486" t="str">
        <f t="shared" si="1852"/>
        <v>0.0012401886712497+0.000402761915050544i</v>
      </c>
      <c r="AI3486">
        <f t="shared" si="1853"/>
        <v>-57.694782508584844</v>
      </c>
      <c r="AJ3486">
        <f t="shared" si="1854"/>
        <v>17.991649968876846</v>
      </c>
      <c r="AK3486"/>
      <c r="AL3486"/>
      <c r="AM3486"/>
      <c r="AN3486"/>
    </row>
    <row r="3487" spans="1:40" x14ac:dyDescent="0.25">
      <c r="A3487"/>
      <c r="B3487">
        <f t="shared" si="1855"/>
        <v>1553000</v>
      </c>
      <c r="C3487" s="237" t="str">
        <f t="shared" si="1823"/>
        <v>-3.16883646002217E-08+0.00157696235672819i</v>
      </c>
      <c r="D3487" s="208" t="str">
        <f t="shared" si="1824"/>
        <v>-5.95700619995009+0.0120900447349161i</v>
      </c>
      <c r="E3487" t="str">
        <f t="shared" si="1825"/>
        <v>2870</v>
      </c>
      <c r="F3487" t="str">
        <f t="shared" si="1826"/>
        <v>0.777000777000777</v>
      </c>
      <c r="G3487" t="str">
        <f t="shared" si="1821"/>
        <v>0.777000777000777</v>
      </c>
      <c r="H3487" t="str">
        <f t="shared" si="1827"/>
        <v>9.12720733368564+0.241288819111382i</v>
      </c>
      <c r="I3487" t="str">
        <f t="shared" si="1828"/>
        <v>6098.61673878119i</v>
      </c>
      <c r="J3487" t="str">
        <f t="shared" si="1822"/>
        <v>-50343.6155248873+1334.18218670969i</v>
      </c>
      <c r="K3487" t="str">
        <f t="shared" si="1829"/>
        <v>0.00320813595106454-0.121054803819762i</v>
      </c>
      <c r="L3487" t="str">
        <f t="shared" si="1830"/>
        <v>0.000244078208139394-0.00780768710074629i</v>
      </c>
      <c r="M3487" t="str">
        <f t="shared" si="1831"/>
        <v>0.00345221415920393-0.128862490920508i</v>
      </c>
      <c r="N3487" t="str">
        <f t="shared" si="1832"/>
        <v>-15.9116558789441i</v>
      </c>
      <c r="O3487" t="str">
        <f t="shared" si="1833"/>
        <v>-0.979326289172587+0.202286972727982i</v>
      </c>
      <c r="P3487" t="str">
        <f t="shared" si="1834"/>
        <v>1.97932628917259-0.202286972727982i</v>
      </c>
      <c r="Q3487" t="str">
        <f t="shared" si="1835"/>
        <v>-1.97932628917259+16.1139428516721i</v>
      </c>
      <c r="R3487" t="str">
        <f t="shared" si="1836"/>
        <v>-0.0272306626150211-0.11948831769546i</v>
      </c>
      <c r="S3487" t="str">
        <f t="shared" si="1837"/>
        <v>1.64422935339019i</v>
      </c>
      <c r="T3487" t="str">
        <f t="shared" si="1838"/>
        <v>0.196466199342088-0.0447734547838826i</v>
      </c>
      <c r="U3487" t="str">
        <f t="shared" si="1839"/>
        <v>0.0000333333333333332-0.0000726824508464034i</v>
      </c>
      <c r="V3487" t="str">
        <f t="shared" si="1840"/>
        <v>6.66666666666667E-06-0.000726824508464034i</v>
      </c>
      <c r="W3487" t="str">
        <f t="shared" si="1841"/>
        <v>0.0000275482562002083-0.0000671752684710914i</v>
      </c>
      <c r="X3487" t="str">
        <f t="shared" si="1842"/>
        <v>0.0000276107185838527-0.0000671135414966046i</v>
      </c>
      <c r="Y3487" t="str">
        <f t="shared" si="1843"/>
        <v>0.009+9.7577867820499i</v>
      </c>
      <c r="Z3487" t="str">
        <f t="shared" si="1844"/>
        <v>-0.0000825044476414726-0.0000340318693632703i</v>
      </c>
      <c r="AA3487" t="str">
        <f t="shared" si="1845"/>
        <v>0.00113777666848577-1.22979447414577i</v>
      </c>
      <c r="AB3487" t="str">
        <f t="shared" si="1846"/>
        <v>0.926619569617048-0.211170977710372i</v>
      </c>
      <c r="AC3487" t="str">
        <f t="shared" si="1847"/>
        <v>0.97598687100055-0.120135513315807i</v>
      </c>
      <c r="AD3487" t="str">
        <f t="shared" si="1848"/>
        <v>0.961483036333229-0.0980164000546119i</v>
      </c>
      <c r="AE3487" t="str">
        <f t="shared" si="1849"/>
        <v>-0.0000826623081514353-0.0000246342761411816i</v>
      </c>
      <c r="AF3487" t="str">
        <f t="shared" si="1850"/>
        <v>-15.0842135336357-0.229198774376466i</v>
      </c>
      <c r="AG3487" t="str">
        <f t="shared" si="1851"/>
        <v>0.999567605211407-0.00428078772594302i</v>
      </c>
      <c r="AH3487" t="str">
        <f t="shared" si="1852"/>
        <v>0.00124009071584537+0.000396014581032061i</v>
      </c>
      <c r="AI3487">
        <f t="shared" si="1853"/>
        <v>-57.709193351841925</v>
      </c>
      <c r="AJ3487">
        <f t="shared" si="1854"/>
        <v>17.710530635472267</v>
      </c>
      <c r="AK3487"/>
      <c r="AL3487"/>
      <c r="AM3487"/>
      <c r="AN3487"/>
    </row>
    <row r="3488" spans="1:40" x14ac:dyDescent="0.25">
      <c r="A3488"/>
      <c r="B3488">
        <f t="shared" si="1855"/>
        <v>1554000</v>
      </c>
      <c r="C3488" s="237" t="str">
        <f t="shared" si="1823"/>
        <v>-3.16475947561471E-08+0.00157594758043768i</v>
      </c>
      <c r="D3488" s="208" t="str">
        <f t="shared" si="1824"/>
        <v>-5.95700619963752+0.0120822647833556i</v>
      </c>
      <c r="E3488" t="str">
        <f t="shared" si="1825"/>
        <v>2870</v>
      </c>
      <c r="F3488" t="str">
        <f t="shared" si="1826"/>
        <v>0.777000777000777</v>
      </c>
      <c r="G3488" t="str">
        <f t="shared" si="1821"/>
        <v>0.777000777000777</v>
      </c>
      <c r="H3488" t="str">
        <f t="shared" si="1827"/>
        <v>9.12721616342109+0.241133800797924i</v>
      </c>
      <c r="I3488" t="str">
        <f t="shared" si="1828"/>
        <v>6102.54372959817i</v>
      </c>
      <c r="J3488" t="str">
        <f t="shared" si="1822"/>
        <v>-50408.4717056362+1335.04128663673i</v>
      </c>
      <c r="K3488" t="str">
        <f t="shared" si="1829"/>
        <v>0.00320401113392664-0.120977011127471i</v>
      </c>
      <c r="L3488" t="str">
        <f t="shared" si="1830"/>
        <v>0.000243764486437883-0.00780267265010025i</v>
      </c>
      <c r="M3488" t="str">
        <f t="shared" si="1831"/>
        <v>0.00344777562036452-0.128779683777571i</v>
      </c>
      <c r="N3488" t="str">
        <f t="shared" si="1832"/>
        <v>-15.9219016328906i</v>
      </c>
      <c r="O3488" t="str">
        <f t="shared" si="1833"/>
        <v>-0.977202340713962+0.212310115875703i</v>
      </c>
      <c r="P3488" t="str">
        <f t="shared" si="1834"/>
        <v>1.97720234071396-0.212310115875703i</v>
      </c>
      <c r="Q3488" t="str">
        <f t="shared" si="1835"/>
        <v>-1.97720234071396+16.1342117487663i</v>
      </c>
      <c r="R3488" t="str">
        <f t="shared" si="1836"/>
        <v>-0.0277599223022964-0.119145291216772i</v>
      </c>
      <c r="S3488" t="str">
        <f t="shared" si="1837"/>
        <v>1.64528809733957i</v>
      </c>
      <c r="T3488" t="str">
        <f t="shared" si="1838"/>
        <v>0.196028329493012-0.0456730697470395i</v>
      </c>
      <c r="U3488" t="str">
        <f t="shared" si="1839"/>
        <v>0.0000333333333333333-0.0000726356796425126i</v>
      </c>
      <c r="V3488" t="str">
        <f t="shared" si="1840"/>
        <v>6.66666666666667E-06-0.000726356796425126i</v>
      </c>
      <c r="W3488" t="str">
        <f t="shared" si="1841"/>
        <v>0.0000275481854601724-0.0000671334541615146i</v>
      </c>
      <c r="X3488" t="str">
        <f t="shared" si="1842"/>
        <v>0.0000276105544375962-0.0000670717658725795i</v>
      </c>
      <c r="Y3488" t="str">
        <f t="shared" si="1843"/>
        <v>0.009+9.76406996735708i</v>
      </c>
      <c r="Z3488" t="str">
        <f t="shared" si="1844"/>
        <v>-0.0000824000333681812-0.0000340096712601362i</v>
      </c>
      <c r="AA3488" t="str">
        <f t="shared" si="1845"/>
        <v>0.00113631278040261-1.2290030912659i</v>
      </c>
      <c r="AB3488" t="str">
        <f t="shared" si="1846"/>
        <v>0.924554386025886-0.215413950968739i</v>
      </c>
      <c r="AC3488" t="str">
        <f t="shared" si="1847"/>
        <v>0.97544671558481-0.119806520436016i</v>
      </c>
      <c r="AD3488" t="str">
        <f t="shared" si="1848"/>
        <v>0.960461390280065-0.102870215443789i</v>
      </c>
      <c r="AE3488" t="str">
        <f t="shared" si="1849"/>
        <v>-0.00008264063281763-0.0000241884669563183i</v>
      </c>
      <c r="AF3488" t="str">
        <f t="shared" si="1850"/>
        <v>-15.0842223630586-0.229051536014568i</v>
      </c>
      <c r="AG3488" t="str">
        <f t="shared" si="1851"/>
        <v>0.999546282129819-0.00427350741577932i</v>
      </c>
      <c r="AH3488" t="str">
        <f t="shared" si="1852"/>
        <v>0.00123992831135174+0.000389268639046128i</v>
      </c>
      <c r="AI3488">
        <f t="shared" si="1853"/>
        <v>-57.723826181649244</v>
      </c>
      <c r="AJ3488">
        <f t="shared" si="1854"/>
        <v>17.429392568217676</v>
      </c>
      <c r="AK3488"/>
      <c r="AL3488"/>
      <c r="AM3488"/>
      <c r="AN3488"/>
    </row>
    <row r="3489" spans="1:40" x14ac:dyDescent="0.25">
      <c r="A3489"/>
      <c r="B3489">
        <f t="shared" si="1855"/>
        <v>1555000</v>
      </c>
      <c r="C3489" s="237" t="str">
        <f t="shared" si="1823"/>
        <v>-3.16069035424264E-08+0.00157493410932567i</v>
      </c>
      <c r="D3489" s="208" t="str">
        <f t="shared" si="1824"/>
        <v>-5.95700619932556+0.0120744948381635i</v>
      </c>
      <c r="E3489" t="str">
        <f t="shared" si="1825"/>
        <v>2870</v>
      </c>
      <c r="F3489" t="str">
        <f t="shared" si="1826"/>
        <v>0.777000777000777</v>
      </c>
      <c r="G3489" t="str">
        <f t="shared" si="1821"/>
        <v>0.777000777000777</v>
      </c>
      <c r="H3489" t="str">
        <f t="shared" si="1827"/>
        <v>9.12722497614553+0.240978981381298i</v>
      </c>
      <c r="I3489" t="str">
        <f t="shared" si="1828"/>
        <v>6106.47072041516i</v>
      </c>
      <c r="J3489" t="str">
        <f t="shared" si="1822"/>
        <v>-50473.3696348118+1335.90038656378i</v>
      </c>
      <c r="K3489" t="str">
        <f t="shared" si="1829"/>
        <v>0.0031998942650687-0.120899318285672i</v>
      </c>
      <c r="L3489" t="str">
        <f t="shared" si="1830"/>
        <v>0.000243451369006744-0.00779766463004243i</v>
      </c>
      <c r="M3489" t="str">
        <f t="shared" si="1831"/>
        <v>0.00344334563407544-0.128696982915714i</v>
      </c>
      <c r="N3489" t="str">
        <f t="shared" si="1832"/>
        <v>-15.9321473868372i</v>
      </c>
      <c r="O3489" t="str">
        <f t="shared" si="1833"/>
        <v>-0.974975810873853+0.222310971863453i</v>
      </c>
      <c r="P3489" t="str">
        <f t="shared" si="1834"/>
        <v>1.97497581087385-0.222310971863453i</v>
      </c>
      <c r="Q3489" t="str">
        <f t="shared" si="1835"/>
        <v>-1.97497581087385+16.1544583587007i</v>
      </c>
      <c r="R3489" t="str">
        <f t="shared" si="1836"/>
        <v>-0.0282852950908498-0.11879773339676i</v>
      </c>
      <c r="S3489" t="str">
        <f t="shared" si="1837"/>
        <v>1.64634684128895i</v>
      </c>
      <c r="T3489" t="str">
        <f t="shared" si="1838"/>
        <v>0.195582273130043-0.0465674062277464i</v>
      </c>
      <c r="U3489" t="str">
        <f t="shared" si="1839"/>
        <v>0.0000333333333333333-0.0000725889685945111i</v>
      </c>
      <c r="V3489" t="str">
        <f t="shared" si="1840"/>
        <v>6.66666666666667E-06-0.000725889685945111i</v>
      </c>
      <c r="W3489" t="str">
        <f t="shared" si="1841"/>
        <v>0.0000275481146750561-0.0000670916945322938i</v>
      </c>
      <c r="X3489" t="str">
        <f t="shared" si="1842"/>
        <v>0.0000276103904266188-0.0000670300448782371i</v>
      </c>
      <c r="Y3489" t="str">
        <f t="shared" si="1843"/>
        <v>0.009+9.77035315266426i</v>
      </c>
      <c r="Z3489" t="str">
        <f t="shared" si="1844"/>
        <v>-0.0000822958204622707-0.0000339875020604098i</v>
      </c>
      <c r="AA3489" t="str">
        <f t="shared" si="1845"/>
        <v>0.00113485171571053-1.22821272625982i</v>
      </c>
      <c r="AB3489" t="str">
        <f t="shared" si="1846"/>
        <v>0.92245059129446-0.219632028620878i</v>
      </c>
      <c r="AC3489" t="str">
        <f t="shared" si="1847"/>
        <v>0.974910336781019-0.119472876975268i</v>
      </c>
      <c r="AD3489" t="str">
        <f t="shared" si="1848"/>
        <v>0.959390199835151-0.107713414601206i</v>
      </c>
      <c r="AE3489" t="str">
        <f t="shared" si="1849"/>
        <v>-0.0000826147135395877-0.0000237429125642351i</v>
      </c>
      <c r="AF3489" t="str">
        <f t="shared" si="1850"/>
        <v>-15.0842311754711-0.228904486543134i</v>
      </c>
      <c r="AG3489" t="str">
        <f t="shared" si="1851"/>
        <v>0.999525033480024-0.00426601611973625i</v>
      </c>
      <c r="AH3489" t="str">
        <f t="shared" si="1852"/>
        <v>0.00123970153836236+0.000382524733669478i</v>
      </c>
      <c r="AI3489">
        <f t="shared" si="1853"/>
        <v>-57.738681281690816</v>
      </c>
      <c r="AJ3489">
        <f t="shared" si="1854"/>
        <v>17.148235726062019</v>
      </c>
      <c r="AK3489"/>
      <c r="AL3489"/>
      <c r="AM3489"/>
      <c r="AN3489"/>
    </row>
    <row r="3490" spans="1:40" x14ac:dyDescent="0.25">
      <c r="A3490"/>
      <c r="B3490">
        <f t="shared" si="1855"/>
        <v>1556000</v>
      </c>
      <c r="C3490" s="237" t="str">
        <f t="shared" si="1823"/>
        <v>-3.15662907569897E-08+0.00157392194087576i</v>
      </c>
      <c r="D3490" s="208" t="str">
        <f t="shared" si="1824"/>
        <v>-5.95700619901419+0.0120667348800475i</v>
      </c>
      <c r="E3490" t="str">
        <f t="shared" si="1825"/>
        <v>2870</v>
      </c>
      <c r="F3490" t="str">
        <f t="shared" si="1826"/>
        <v>0.777000777000777</v>
      </c>
      <c r="G3490" t="str">
        <f t="shared" si="1821"/>
        <v>0.777000777000777</v>
      </c>
      <c r="H3490" t="str">
        <f t="shared" si="1827"/>
        <v>9.12723377190257+0.240824360479267i</v>
      </c>
      <c r="I3490" t="str">
        <f t="shared" si="1828"/>
        <v>6110.39771123215i</v>
      </c>
      <c r="J3490" t="str">
        <f t="shared" si="1822"/>
        <v>-50538.3093124139+1336.75948649084i</v>
      </c>
      <c r="K3490" t="str">
        <f t="shared" si="1829"/>
        <v>0.00319578532408719-0.120821725102377i</v>
      </c>
      <c r="L3490" t="str">
        <f t="shared" si="1830"/>
        <v>0.000243138854295603-0.00779266302822293i</v>
      </c>
      <c r="M3490" t="str">
        <f t="shared" si="1831"/>
        <v>0.00343892417838279-0.1286143881306i</v>
      </c>
      <c r="N3490" t="str">
        <f t="shared" si="1832"/>
        <v>-15.9423931407837i</v>
      </c>
      <c r="O3490" t="str">
        <f t="shared" si="1833"/>
        <v>-0.972646933381283+0.232288490855628i</v>
      </c>
      <c r="P3490" t="str">
        <f t="shared" si="1834"/>
        <v>1.97264693338128-0.232288490855628i</v>
      </c>
      <c r="Q3490" t="str">
        <f t="shared" si="1835"/>
        <v>-1.97264693338128+16.1746816316393i</v>
      </c>
      <c r="R3490" t="str">
        <f t="shared" si="1836"/>
        <v>-0.0288067509274751-0.118445693592879i</v>
      </c>
      <c r="S3490" t="str">
        <f t="shared" si="1837"/>
        <v>1.64740558523833i</v>
      </c>
      <c r="T3490" t="str">
        <f t="shared" si="1838"/>
        <v>0.195128097172337-0.0474564023704919i</v>
      </c>
      <c r="U3490" t="str">
        <f t="shared" si="1839"/>
        <v>0.0000333333333333334-0.0000725423175864171i</v>
      </c>
      <c r="V3490" t="str">
        <f t="shared" si="1840"/>
        <v>6.66666666666667E-06-0.000725423175864171i</v>
      </c>
      <c r="W3490" t="str">
        <f t="shared" si="1841"/>
        <v>0.0000275480438448604-0.0000670499894779865i</v>
      </c>
      <c r="X3490" t="str">
        <f t="shared" si="1842"/>
        <v>0.0000276102265504577-0.0000669883784082335i</v>
      </c>
      <c r="Y3490" t="str">
        <f t="shared" si="1843"/>
        <v>0.009+9.77663633797144i</v>
      </c>
      <c r="Z3490" t="str">
        <f t="shared" si="1844"/>
        <v>-0.0000821918084062436-0.0000339653617073173i</v>
      </c>
      <c r="AA3490" t="str">
        <f t="shared" si="1845"/>
        <v>0.00113339346715352-1.22742337716502i</v>
      </c>
      <c r="AB3490" t="str">
        <f t="shared" si="1846"/>
        <v>0.920308501042451-0.223824918929443i</v>
      </c>
      <c r="AC3490" t="str">
        <f t="shared" si="1847"/>
        <v>0.974377766159315-0.119134631678396i</v>
      </c>
      <c r="AD3490" t="str">
        <f t="shared" si="1848"/>
        <v>0.958269574020619-0.11254549312238i</v>
      </c>
      <c r="AE3490" t="str">
        <f t="shared" si="1849"/>
        <v>-0.0000825845576118652-0.0000232976550870262i</v>
      </c>
      <c r="AF3490" t="str">
        <f t="shared" si="1850"/>
        <v>-15.0842399709168-0.228757625599219i</v>
      </c>
      <c r="AG3490" t="str">
        <f t="shared" si="1851"/>
        <v>0.999503861360544-0.00425831472708204i</v>
      </c>
      <c r="AH3490" t="str">
        <f t="shared" si="1852"/>
        <v>0.00123941048363425+0.000375783508036573i</v>
      </c>
      <c r="AI3490">
        <f t="shared" si="1853"/>
        <v>-57.753758948190487</v>
      </c>
      <c r="AJ3490">
        <f t="shared" si="1854"/>
        <v>16.86706006982239</v>
      </c>
      <c r="AK3490"/>
      <c r="AL3490"/>
      <c r="AM3490"/>
      <c r="AN3490"/>
    </row>
    <row r="3491" spans="1:40" x14ac:dyDescent="0.25">
      <c r="A3491"/>
      <c r="B3491">
        <f t="shared" si="1855"/>
        <v>1557000</v>
      </c>
      <c r="C3491" s="237" t="str">
        <f t="shared" si="1823"/>
        <v>-3.15257561984163E-08+0.001572911072578i</v>
      </c>
      <c r="D3491" s="208" t="str">
        <f t="shared" si="1824"/>
        <v>-5.95700619870342+0.0120589848897647i</v>
      </c>
      <c r="E3491" t="str">
        <f t="shared" si="1825"/>
        <v>2870</v>
      </c>
      <c r="F3491" t="str">
        <f t="shared" si="1826"/>
        <v>0.777000777000777</v>
      </c>
      <c r="G3491" t="str">
        <f t="shared" si="1821"/>
        <v>0.777000777000777</v>
      </c>
      <c r="H3491" t="str">
        <f t="shared" si="1827"/>
        <v>9.12724255073575+0.240669937710573i</v>
      </c>
      <c r="I3491" t="str">
        <f t="shared" si="1828"/>
        <v>6114.32470204913i</v>
      </c>
      <c r="J3491" t="str">
        <f t="shared" si="1822"/>
        <v>-50603.2907384426+1337.61858641789i</v>
      </c>
      <c r="K3491" t="str">
        <f t="shared" si="1829"/>
        <v>0.0031916842906439-0.120744231386088i</v>
      </c>
      <c r="L3491" t="str">
        <f t="shared" si="1830"/>
        <v>0.000242826940759052-0.0077876678323234i</v>
      </c>
      <c r="M3491" t="str">
        <f t="shared" si="1831"/>
        <v>0.00343451123140295-0.128531899218411i</v>
      </c>
      <c r="N3491" t="str">
        <f t="shared" si="1832"/>
        <v>-15.9526388947302i</v>
      </c>
      <c r="O3491" t="str">
        <f t="shared" si="1833"/>
        <v>-0.970215952709113+0.2422416254667i</v>
      </c>
      <c r="P3491" t="str">
        <f t="shared" si="1834"/>
        <v>1.97021595270911-0.2422416254667i</v>
      </c>
      <c r="Q3491" t="str">
        <f t="shared" si="1835"/>
        <v>-1.97021595270911+16.1948805201969i</v>
      </c>
      <c r="R3491" t="str">
        <f t="shared" si="1836"/>
        <v>-0.029324260355972-0.118089221144259i</v>
      </c>
      <c r="S3491" t="str">
        <f t="shared" si="1837"/>
        <v>1.64846432918771i</v>
      </c>
      <c r="T3491" t="str">
        <f t="shared" si="1838"/>
        <v>0.19466586871787-0.0483399971766331i</v>
      </c>
      <c r="U3491" t="str">
        <f t="shared" si="1839"/>
        <v>0.0000333333333333335-0.0000724957265025467i</v>
      </c>
      <c r="V3491" t="str">
        <f t="shared" si="1840"/>
        <v>6.66666666666667E-06-0.000724957265025467i</v>
      </c>
      <c r="W3491" t="str">
        <f t="shared" si="1841"/>
        <v>0.0000275479729695859-0.0000670083388934213i</v>
      </c>
      <c r="X3491" t="str">
        <f t="shared" si="1842"/>
        <v>0.0000276100628086518-0.0000669467663574952i</v>
      </c>
      <c r="Y3491" t="str">
        <f t="shared" si="1843"/>
        <v>0.009+9.78291952327862i</v>
      </c>
      <c r="Z3491" t="str">
        <f t="shared" si="1844"/>
        <v>-0.0000820879966842634-0.0000339432501442345i</v>
      </c>
      <c r="AA3491" t="str">
        <f t="shared" si="1845"/>
        <v>0.00113193802749889-1.22663504202402i</v>
      </c>
      <c r="AB3491" t="str">
        <f t="shared" si="1846"/>
        <v>0.918128431732935-0.227992334198452i</v>
      </c>
      <c r="AC3491" t="str">
        <f t="shared" si="1847"/>
        <v>0.973849034688891-0.118791833289534i</v>
      </c>
      <c r="AD3491" t="str">
        <f t="shared" si="1848"/>
        <v>0.957099626969777-0.11736594769691i</v>
      </c>
      <c r="AE3491" t="str">
        <f t="shared" si="1849"/>
        <v>-0.0000825501727262964-0.0000228527365257993i</v>
      </c>
      <c r="AF3491" t="str">
        <f t="shared" si="1850"/>
        <v>-15.0842487494392-0.228610952820808i</v>
      </c>
      <c r="AG3491" t="str">
        <f t="shared" si="1851"/>
        <v>0.999482767859668-0.00425040414750545i</v>
      </c>
      <c r="AH3491" t="str">
        <f t="shared" si="1852"/>
        <v>0.00123905524006978+0.000369045603781938i</v>
      </c>
      <c r="AI3491">
        <f t="shared" si="1853"/>
        <v>-57.769059489966509</v>
      </c>
      <c r="AJ3491">
        <f t="shared" si="1854"/>
        <v>16.585865562168078</v>
      </c>
      <c r="AK3491"/>
      <c r="AL3491"/>
      <c r="AM3491"/>
      <c r="AN3491"/>
    </row>
    <row r="3492" spans="1:40" x14ac:dyDescent="0.25">
      <c r="A3492"/>
      <c r="B3492">
        <f t="shared" si="1855"/>
        <v>1558000</v>
      </c>
      <c r="C3492" s="237" t="str">
        <f t="shared" si="1823"/>
        <v>-3.14852996659314E-08+0.00157190150192889i</v>
      </c>
      <c r="D3492" s="208" t="str">
        <f t="shared" si="1824"/>
        <v>-5.95700619839326+0.0120512448481215i</v>
      </c>
      <c r="E3492" t="str">
        <f t="shared" si="1825"/>
        <v>2870</v>
      </c>
      <c r="F3492" t="str">
        <f t="shared" si="1826"/>
        <v>0.777000777000777</v>
      </c>
      <c r="G3492" t="str">
        <f t="shared" si="1821"/>
        <v>0.777000777000777</v>
      </c>
      <c r="H3492" t="str">
        <f t="shared" si="1827"/>
        <v>9.12725131268846+0.240515712694933i</v>
      </c>
      <c r="I3492" t="str">
        <f t="shared" si="1828"/>
        <v>6118.25169286612i</v>
      </c>
      <c r="J3492" t="str">
        <f t="shared" si="1822"/>
        <v>-50668.313912898+1338.47768634493i</v>
      </c>
      <c r="K3492" t="str">
        <f t="shared" si="1829"/>
        <v>0.00318759114446586-0.120666836945796i</v>
      </c>
      <c r="L3492" t="str">
        <f t="shared" si="1830"/>
        <v>0.000242515626856629-0.00778267903005691i</v>
      </c>
      <c r="M3492" t="str">
        <f t="shared" si="1831"/>
        <v>0.00343010677132249-0.128449515975853i</v>
      </c>
      <c r="N3492" t="str">
        <f t="shared" si="1832"/>
        <v>-15.9628846486767i</v>
      </c>
      <c r="O3492" t="str">
        <f t="shared" si="1833"/>
        <v>-0.967683124048456+0.252169330870788i</v>
      </c>
      <c r="P3492" t="str">
        <f t="shared" si="1834"/>
        <v>1.96768312404846-0.252169330870788i</v>
      </c>
      <c r="Q3492" t="str">
        <f t="shared" si="1835"/>
        <v>-1.96768312404846+16.2150539795475i</v>
      </c>
      <c r="R3492" t="str">
        <f t="shared" si="1836"/>
        <v>-0.0298377945107796-0.117728365365827i</v>
      </c>
      <c r="S3492" t="str">
        <f t="shared" si="1837"/>
        <v>1.6495230731371i</v>
      </c>
      <c r="T3492" t="str">
        <f t="shared" si="1838"/>
        <v>0.194195655033646-0.0492181304970545i</v>
      </c>
      <c r="U3492" t="str">
        <f t="shared" si="1839"/>
        <v>0.0000333333333333332-0.0000724491952275126i</v>
      </c>
      <c r="V3492" t="str">
        <f t="shared" si="1840"/>
        <v>6.66666666666667E-06-0.000724491952275125i</v>
      </c>
      <c r="W3492" t="str">
        <f t="shared" si="1841"/>
        <v>0.0000275479020492334-0.0000669667426736963i</v>
      </c>
      <c r="X3492" t="str">
        <f t="shared" si="1842"/>
        <v>0.0000276098992007416-0.000066905208621218i</v>
      </c>
      <c r="Y3492" t="str">
        <f t="shared" si="1843"/>
        <v>0.009+9.78920270858579i</v>
      </c>
      <c r="Z3492" t="str">
        <f t="shared" si="1844"/>
        <v>-0.0000819843847821478-0.0000339211673146859i</v>
      </c>
      <c r="AA3492" t="str">
        <f t="shared" si="1845"/>
        <v>0.00113048538953715-1.22584771888434i</v>
      </c>
      <c r="AB3492" t="str">
        <f t="shared" si="1846"/>
        <v>0.915910700626196-0.232133990738662i</v>
      </c>
      <c r="AC3492" t="str">
        <f t="shared" si="1847"/>
        <v>0.97332417274422-0.118444530546026i</v>
      </c>
      <c r="AD3492" t="str">
        <f t="shared" si="1848"/>
        <v>0.955880477916805-0.122174276159629i</v>
      </c>
      <c r="AE3492" t="str">
        <f t="shared" si="1849"/>
        <v>-0.0000825115669704362-0.0000224081987571064i</v>
      </c>
      <c r="AF3492" t="str">
        <f t="shared" si="1850"/>
        <v>-15.0842575110817-0.228464467846811i</v>
      </c>
      <c r="AG3492" t="str">
        <f t="shared" si="1851"/>
        <v>0.999461755055264-0.00424228531100472i</v>
      </c>
      <c r="AH3492" t="str">
        <f t="shared" si="1852"/>
        <v>0.00123863590669823+0.000362311660983413i</v>
      </c>
      <c r="AI3492">
        <f t="shared" si="1853"/>
        <v>-57.784583228486248</v>
      </c>
      <c r="AJ3492">
        <f t="shared" si="1854"/>
        <v>16.304652167633293</v>
      </c>
      <c r="AK3492"/>
      <c r="AL3492"/>
      <c r="AM3492"/>
      <c r="AN3492"/>
    </row>
    <row r="3493" spans="1:40" x14ac:dyDescent="0.25">
      <c r="A3493"/>
      <c r="B3493">
        <f t="shared" si="1855"/>
        <v>1559000</v>
      </c>
      <c r="C3493" s="237" t="str">
        <f t="shared" si="1823"/>
        <v>-3.1444920959404E-08+0.00157089322643135i</v>
      </c>
      <c r="D3493" s="208" t="str">
        <f t="shared" si="1824"/>
        <v>-5.95700619808369+0.0120435147359737i</v>
      </c>
      <c r="E3493" t="str">
        <f t="shared" si="1825"/>
        <v>2870</v>
      </c>
      <c r="F3493" t="str">
        <f t="shared" si="1826"/>
        <v>0.777000777000777</v>
      </c>
      <c r="G3493" t="str">
        <f t="shared" si="1821"/>
        <v>0.777000777000777</v>
      </c>
      <c r="H3493" t="str">
        <f t="shared" si="1827"/>
        <v>9.12726005780391+0.240361685053032i</v>
      </c>
      <c r="I3493" t="str">
        <f t="shared" si="1828"/>
        <v>6122.17868368311i</v>
      </c>
      <c r="J3493" t="str">
        <f t="shared" si="1822"/>
        <v>-50733.37883578+1339.33678627198i</v>
      </c>
      <c r="K3493" t="str">
        <f t="shared" si="1829"/>
        <v>0.00318350586534503-0.120589541590982i</v>
      </c>
      <c r="L3493" t="str">
        <f t="shared" si="1830"/>
        <v>0.000242204911052805-0.00777769660916798i</v>
      </c>
      <c r="M3493" t="str">
        <f t="shared" si="1831"/>
        <v>0.00342571077639784-0.12836723820015i</v>
      </c>
      <c r="N3493" t="str">
        <f t="shared" si="1832"/>
        <v>-15.9731304026232i</v>
      </c>
      <c r="O3493" t="str">
        <f t="shared" si="1833"/>
        <v>-0.965048713281876+0.262070564911427i</v>
      </c>
      <c r="P3493" t="str">
        <f t="shared" si="1834"/>
        <v>1.96504871328188-0.262070564911427i</v>
      </c>
      <c r="Q3493" t="str">
        <f t="shared" si="1835"/>
        <v>-1.96504871328188+16.2352009675346i</v>
      </c>
      <c r="R3493" t="str">
        <f t="shared" si="1836"/>
        <v>-0.0303473251106206-0.117363175542573i</v>
      </c>
      <c r="S3493" t="str">
        <f t="shared" si="1837"/>
        <v>1.65058181708648i</v>
      </c>
      <c r="T3493" t="str">
        <f t="shared" si="1838"/>
        <v>0.1937175235461-0.0500907430248023i</v>
      </c>
      <c r="U3493" t="str">
        <f t="shared" si="1839"/>
        <v>0.0000333333333333333-0.000072402723646225i</v>
      </c>
      <c r="V3493" t="str">
        <f t="shared" si="1840"/>
        <v>6.66666666666667E-06-0.00072402723646225i</v>
      </c>
      <c r="W3493" t="str">
        <f t="shared" si="1841"/>
        <v>0.0000275478310838043-0.0000669252007141803i</v>
      </c>
      <c r="X3493" t="str">
        <f t="shared" si="1842"/>
        <v>0.0000276097357262695-0.0000668637050948681i</v>
      </c>
      <c r="Y3493" t="str">
        <f t="shared" si="1843"/>
        <v>0.009+9.79548589389297i</v>
      </c>
      <c r="Z3493" t="str">
        <f t="shared" si="1844"/>
        <v>-0.0000818809721873652-0.0000338991131623447i</v>
      </c>
      <c r="AA3493" t="str">
        <f t="shared" si="1845"/>
        <v>0.00112903554608192-1.22506140579854i</v>
      </c>
      <c r="AB3493" t="str">
        <f t="shared" si="1846"/>
        <v>0.913655625734465-0.236249608832827i</v>
      </c>
      <c r="AC3493" t="str">
        <f t="shared" si="1847"/>
        <v>0.972803210111259-0.118092772172462i</v>
      </c>
      <c r="AD3493" t="str">
        <f t="shared" si="1848"/>
        <v>0.95461225118578-0.126969977541889i</v>
      </c>
      <c r="AE3493" t="str">
        <f t="shared" si="1849"/>
        <v>-0.0000824687488259738-0.0000219640835293696i</v>
      </c>
      <c r="AF3493" t="str">
        <f t="shared" si="1850"/>
        <v>-15.0842662558876-0.228318170317058i</v>
      </c>
      <c r="AG3493" t="str">
        <f t="shared" si="1851"/>
        <v>0.999440825014577-0.00423395916777409i</v>
      </c>
      <c r="AH3493" t="str">
        <f t="shared" si="1852"/>
        <v>0.00123815258865686+0.00035558231810524i</v>
      </c>
      <c r="AI3493">
        <f t="shared" si="1853"/>
        <v>-57.800330497924108</v>
      </c>
      <c r="AJ3493">
        <f t="shared" si="1854"/>
        <v>16.023419852615124</v>
      </c>
      <c r="AK3493"/>
      <c r="AL3493"/>
      <c r="AM3493"/>
      <c r="AN3493"/>
    </row>
    <row r="3494" spans="1:40" x14ac:dyDescent="0.25">
      <c r="A3494"/>
      <c r="B3494">
        <f t="shared" si="1855"/>
        <v>1560000</v>
      </c>
      <c r="C3494" s="237" t="str">
        <f t="shared" si="1823"/>
        <v>-3.14046198793444E-08+0.0015698862435947i</v>
      </c>
      <c r="D3494" s="208" t="str">
        <f t="shared" si="1824"/>
        <v>-5.95700619777471+0.012035794534226i</v>
      </c>
      <c r="E3494" t="str">
        <f t="shared" si="1825"/>
        <v>2870</v>
      </c>
      <c r="F3494" t="str">
        <f t="shared" si="1826"/>
        <v>0.777000777000777</v>
      </c>
      <c r="G3494" t="str">
        <f t="shared" si="1821"/>
        <v>0.777000777000777</v>
      </c>
      <c r="H3494" t="str">
        <f t="shared" si="1827"/>
        <v>9.12726878612521+0.240207854406528i</v>
      </c>
      <c r="I3494" t="str">
        <f t="shared" si="1828"/>
        <v>6126.1056745001i</v>
      </c>
      <c r="J3494" t="str">
        <f t="shared" si="1822"/>
        <v>-50798.4855070886+1340.19588619904i</v>
      </c>
      <c r="K3494" t="str">
        <f t="shared" si="1829"/>
        <v>0.00317942843313803-0.120512345131614i</v>
      </c>
      <c r="L3494" t="str">
        <f t="shared" si="1830"/>
        <v>0.000241894791816958-0.00777272055743233i</v>
      </c>
      <c r="M3494" t="str">
        <f t="shared" si="1831"/>
        <v>0.00342132322495499-0.128285065689046i</v>
      </c>
      <c r="N3494" t="str">
        <f t="shared" si="1832"/>
        <v>-15.9833761565698i</v>
      </c>
      <c r="O3494" t="str">
        <f t="shared" si="1833"/>
        <v>-0.962312996955447+0.271944288211072i</v>
      </c>
      <c r="P3494" t="str">
        <f t="shared" si="1834"/>
        <v>1.96231299695545-0.271944288211072i</v>
      </c>
      <c r="Q3494" t="str">
        <f t="shared" si="1835"/>
        <v>-1.96231299695545+16.2553204447809i</v>
      </c>
      <c r="R3494" t="str">
        <f t="shared" si="1836"/>
        <v>-0.0308528244521411-0.116993700923985i</v>
      </c>
      <c r="S3494" t="str">
        <f t="shared" si="1837"/>
        <v>1.65164056103586i</v>
      </c>
      <c r="T3494" t="str">
        <f t="shared" si="1838"/>
        <v>0.193231541831752-0.0509577762876752i</v>
      </c>
      <c r="U3494" t="str">
        <f t="shared" si="1839"/>
        <v>0.0000333333333333334-0.0000723563116438878i</v>
      </c>
      <c r="V3494" t="str">
        <f t="shared" si="1840"/>
        <v>6.66666666666667E-06-0.000723563116438878i</v>
      </c>
      <c r="W3494" t="str">
        <f t="shared" si="1841"/>
        <v>0.0000275477600732992-0.0000668837129105085i</v>
      </c>
      <c r="X3494" t="str">
        <f t="shared" si="1842"/>
        <v>0.0000276095723847785-0.0000668222556741779i</v>
      </c>
      <c r="Y3494" t="str">
        <f t="shared" si="1843"/>
        <v>0.009+9.80176907920015i</v>
      </c>
      <c r="Z3494" t="str">
        <f t="shared" si="1844"/>
        <v>-0.0000817777583890236-0.000033877087631031i</v>
      </c>
      <c r="AA3494" t="str">
        <f t="shared" si="1845"/>
        <v>0.00112758848996985-1.22427610082416i</v>
      </c>
      <c r="AB3494" t="str">
        <f t="shared" si="1846"/>
        <v>0.911363525777836-0.240338912700756i</v>
      </c>
      <c r="AC3494" t="str">
        <f t="shared" si="1847"/>
        <v>0.97228617599367-0.117736606874894i</v>
      </c>
      <c r="AD3494" t="str">
        <f t="shared" si="1848"/>
        <v>0.953295076179212-0.131752552122788i</v>
      </c>
      <c r="AE3494" t="str">
        <f t="shared" si="1849"/>
        <v>-0.0000824217271671051-0.000021520432459319i</v>
      </c>
      <c r="AF3494" t="str">
        <f t="shared" si="1850"/>
        <v>-15.0842749838999-0.228172059872302i</v>
      </c>
      <c r="AG3494" t="str">
        <f t="shared" si="1851"/>
        <v>0.999419979794044-0.00422542668808829i</v>
      </c>
      <c r="AH3494" t="str">
        <f t="shared" si="1852"/>
        <v>0.00123760539717126+0.000348858211941233i</v>
      </c>
      <c r="AI3494">
        <f t="shared" si="1853"/>
        <v>-57.816301645223774</v>
      </c>
      <c r="AJ3494">
        <f t="shared" si="1854"/>
        <v>15.742168585369612</v>
      </c>
      <c r="AK3494"/>
      <c r="AL3494"/>
      <c r="AM3494"/>
      <c r="AN3494"/>
    </row>
    <row r="3495" spans="1:40" x14ac:dyDescent="0.25">
      <c r="A3495"/>
      <c r="B3495">
        <f t="shared" si="1855"/>
        <v>1561000</v>
      </c>
      <c r="C3495" s="237" t="str">
        <f t="shared" si="1823"/>
        <v>-3.13643962269014E-08+0.00156888055093465i</v>
      </c>
      <c r="D3495" s="208" t="str">
        <f t="shared" si="1824"/>
        <v>-5.95700619746633+0.0120280842238323i</v>
      </c>
      <c r="E3495" t="str">
        <f t="shared" si="1825"/>
        <v>2870</v>
      </c>
      <c r="F3495" t="str">
        <f t="shared" si="1826"/>
        <v>0.777000777000777</v>
      </c>
      <c r="G3495" t="str">
        <f t="shared" si="1821"/>
        <v>0.777000777000777</v>
      </c>
      <c r="H3495" t="str">
        <f t="shared" si="1827"/>
        <v>9.12727749769534+0.240054220378045i</v>
      </c>
      <c r="I3495" t="str">
        <f t="shared" si="1828"/>
        <v>6130.03266531709i</v>
      </c>
      <c r="J3495" t="str">
        <f t="shared" si="1822"/>
        <v>-50863.6339268238+1341.05498612609i</v>
      </c>
      <c r="K3495" t="str">
        <f t="shared" si="1829"/>
        <v>0.00317535882776582-0.120435247378144i</v>
      </c>
      <c r="L3495" t="str">
        <f t="shared" si="1830"/>
        <v>0.00024158526762336-0.00776775086265692i</v>
      </c>
      <c r="M3495" t="str">
        <f t="shared" si="1831"/>
        <v>0.00341694409538918-0.128202998240801i</v>
      </c>
      <c r="N3495" t="str">
        <f t="shared" si="1832"/>
        <v>-15.9936219105163i</v>
      </c>
      <c r="O3495" t="str">
        <f t="shared" si="1833"/>
        <v>-0.959476262249826+0.281789464279813i</v>
      </c>
      <c r="P3495" t="str">
        <f t="shared" si="1834"/>
        <v>1.95947626224983-0.281789464279813i</v>
      </c>
      <c r="Q3495" t="str">
        <f t="shared" si="1835"/>
        <v>-1.95947626224983+16.2754113747961i</v>
      </c>
      <c r="R3495" t="str">
        <f t="shared" si="1836"/>
        <v>-0.0313542654035217-0.116619990718676i</v>
      </c>
      <c r="S3495" t="str">
        <f t="shared" si="1837"/>
        <v>1.65269930498524i</v>
      </c>
      <c r="T3495" t="str">
        <f t="shared" si="1838"/>
        <v>0.192737777608141-0.0518191726407231i</v>
      </c>
      <c r="U3495" t="str">
        <f t="shared" si="1839"/>
        <v>0.0000333333333333335-0.0000723099591059994i</v>
      </c>
      <c r="V3495" t="str">
        <f t="shared" si="1840"/>
        <v>6.66666666666667E-06-0.000723099591059994i</v>
      </c>
      <c r="W3495" t="str">
        <f t="shared" si="1841"/>
        <v>0.000027547689017719-0.0000668422791585847i</v>
      </c>
      <c r="X3495" t="str">
        <f t="shared" si="1842"/>
        <v>0.0000276094091758138-0.0000667808602551484i</v>
      </c>
      <c r="Y3495" t="str">
        <f t="shared" si="1843"/>
        <v>0.009+9.80805226450733i</v>
      </c>
      <c r="Z3495" t="str">
        <f t="shared" si="1844"/>
        <v>-0.0000816747428778691-0.0000338550906647131i</v>
      </c>
      <c r="AA3495" t="str">
        <f t="shared" si="1845"/>
        <v>0.00112614421406053-1.22349180202373i</v>
      </c>
      <c r="AB3495" t="str">
        <f t="shared" si="1846"/>
        <v>0.909034720141514-0.244401630463933i</v>
      </c>
      <c r="AC3495" t="str">
        <f t="shared" si="1847"/>
        <v>0.971773099019075-0.117376083335247i</v>
      </c>
      <c r="AD3495" t="str">
        <f t="shared" si="1848"/>
        <v>0.951929087366236-0.136521501480032i</v>
      </c>
      <c r="AE3495" t="str">
        <f t="shared" si="1849"/>
        <v>-0.0000823705112588915-0.0000210772870284794i</v>
      </c>
      <c r="AF3495" t="str">
        <f t="shared" si="1850"/>
        <v>-15.0842836951617-0.228026136154213i</v>
      </c>
      <c r="AG3495" t="str">
        <f t="shared" si="1851"/>
        <v>0.999399221439095-0.00421668886218622i</v>
      </c>
      <c r="AH3495" t="str">
        <f t="shared" si="1852"/>
        <v>0.00123699444953547+0.000342139977558635i</v>
      </c>
      <c r="AI3495">
        <f t="shared" si="1853"/>
        <v>-57.832497030160546</v>
      </c>
      <c r="AJ3495">
        <f t="shared" si="1854"/>
        <v>15.460898336025672</v>
      </c>
      <c r="AK3495"/>
      <c r="AL3495"/>
      <c r="AM3495"/>
      <c r="AN3495"/>
    </row>
    <row r="3496" spans="1:40" x14ac:dyDescent="0.25">
      <c r="A3496"/>
      <c r="B3496">
        <f t="shared" si="1855"/>
        <v>1562000</v>
      </c>
      <c r="C3496" s="237" t="str">
        <f t="shared" si="1823"/>
        <v>-3.13242498038607E-08+0.00156787614597327i</v>
      </c>
      <c r="D3496" s="208" t="str">
        <f t="shared" si="1824"/>
        <v>-5.95700619715854+0.0120203837857951i</v>
      </c>
      <c r="E3496" t="str">
        <f t="shared" si="1825"/>
        <v>2870</v>
      </c>
      <c r="F3496" t="str">
        <f t="shared" si="1826"/>
        <v>0.777000777000777</v>
      </c>
      <c r="G3496" t="str">
        <f t="shared" si="1821"/>
        <v>0.777000777000777</v>
      </c>
      <c r="H3496" t="str">
        <f t="shared" si="1827"/>
        <v>9.12728619255711+0.239900782591164i</v>
      </c>
      <c r="I3496" t="str">
        <f t="shared" si="1828"/>
        <v>6133.95965613407i</v>
      </c>
      <c r="J3496" t="str">
        <f t="shared" si="1822"/>
        <v>-50928.8240949856+1341.91408605313i</v>
      </c>
      <c r="K3496" t="str">
        <f t="shared" si="1829"/>
        <v>0.00317129702921357-0.120358248141508i</v>
      </c>
      <c r="L3496" t="str">
        <f t="shared" si="1830"/>
        <v>0.000241276336951157-0.00776278751267975i</v>
      </c>
      <c r="M3496" t="str">
        <f t="shared" si="1831"/>
        <v>0.00341257336616473-0.128121035654188i</v>
      </c>
      <c r="N3496" t="str">
        <f t="shared" si="1832"/>
        <v>-16.0038676644628i</v>
      </c>
      <c r="O3496" t="str">
        <f t="shared" si="1833"/>
        <v>-0.956538806949952+0.291605059624764i</v>
      </c>
      <c r="P3496" t="str">
        <f t="shared" si="1834"/>
        <v>1.95653880694995-0.291605059624764i</v>
      </c>
      <c r="Q3496" t="str">
        <f t="shared" si="1835"/>
        <v>-1.95653880694995+16.2954727240876i</v>
      </c>
      <c r="R3496" t="str">
        <f t="shared" si="1836"/>
        <v>-0.0318516213981349-0.116242094089129i</v>
      </c>
      <c r="S3496" t="str">
        <f t="shared" si="1837"/>
        <v>1.65375804893462i</v>
      </c>
      <c r="T3496" t="str">
        <f t="shared" si="1838"/>
        <v>0.192236298724912-0.0526748752587838i</v>
      </c>
      <c r="U3496" t="str">
        <f t="shared" si="1839"/>
        <v>0.0000333333333333332-0.0000722636659183512i</v>
      </c>
      <c r="V3496" t="str">
        <f t="shared" si="1840"/>
        <v>6.66666666666667E-06-0.000722636659183511i</v>
      </c>
      <c r="W3496" t="str">
        <f t="shared" si="1841"/>
        <v>0.0000275476179170642-0.0000668008993545782i</v>
      </c>
      <c r="X3496" t="str">
        <f t="shared" si="1842"/>
        <v>0.0000276092460989211-0.0000667395187340454i</v>
      </c>
      <c r="Y3496" t="str">
        <f t="shared" si="1843"/>
        <v>0.009+9.81433544981451i</v>
      </c>
      <c r="Z3496" t="str">
        <f t="shared" si="1844"/>
        <v>-0.0000815719251462754-0.0000338331222075046i</v>
      </c>
      <c r="AA3496" t="str">
        <f t="shared" si="1845"/>
        <v>0.0011247027112364-1.22270850746471i</v>
      </c>
      <c r="AB3496" t="str">
        <f t="shared" si="1846"/>
        <v>0.906669528833768-0.248437494110315i</v>
      </c>
      <c r="AC3496" t="str">
        <f t="shared" si="1847"/>
        <v>0.971264007245266-0.117011250205835i</v>
      </c>
      <c r="AD3496" t="str">
        <f t="shared" si="1848"/>
        <v>0.950514424269954-0.141276328541183i</v>
      </c>
      <c r="AE3496" t="str">
        <f t="shared" si="1849"/>
        <v>-0.0000823151107555648-0.0000206346885796192i</v>
      </c>
      <c r="AF3496" t="str">
        <f t="shared" si="1850"/>
        <v>-15.0842923897156-0.227880398805369i</v>
      </c>
      <c r="AG3496" t="str">
        <f t="shared" si="1851"/>
        <v>0.999378551983969-0.00420774670015099i</v>
      </c>
      <c r="AH3496" t="str">
        <f t="shared" si="1852"/>
        <v>0.00123631986909116+0.000335428248241277i</v>
      </c>
      <c r="AI3496">
        <f t="shared" si="1853"/>
        <v>-57.848917025410856</v>
      </c>
      <c r="AJ3496">
        <f t="shared" si="1854"/>
        <v>15.179609076565896</v>
      </c>
      <c r="AK3496"/>
      <c r="AL3496"/>
      <c r="AM3496"/>
      <c r="AN3496"/>
    </row>
    <row r="3497" spans="1:40" x14ac:dyDescent="0.25">
      <c r="A3497"/>
      <c r="B3497">
        <f t="shared" si="1855"/>
        <v>1563000</v>
      </c>
      <c r="C3497" s="237" t="str">
        <f t="shared" si="1823"/>
        <v>-3.12841804126414E-08+0.00156687302623896i</v>
      </c>
      <c r="D3497" s="208" t="str">
        <f t="shared" si="1824"/>
        <v>-5.95700619685134+0.0120126932011654i</v>
      </c>
      <c r="E3497" t="str">
        <f t="shared" si="1825"/>
        <v>2870</v>
      </c>
      <c r="F3497" t="str">
        <f t="shared" si="1826"/>
        <v>0.777000777000777</v>
      </c>
      <c r="G3497" t="str">
        <f t="shared" si="1821"/>
        <v>0.777000777000777</v>
      </c>
      <c r="H3497" t="str">
        <f t="shared" si="1827"/>
        <v>9.12729487075322+0.239747540670433i</v>
      </c>
      <c r="I3497" t="str">
        <f t="shared" si="1828"/>
        <v>6137.88664695106i</v>
      </c>
      <c r="J3497" t="str">
        <f t="shared" si="1822"/>
        <v>-50994.0560115741+1342.77318598019i</v>
      </c>
      <c r="K3497" t="str">
        <f t="shared" si="1829"/>
        <v>0.00316724301753045-0.120281347233126i</v>
      </c>
      <c r="L3497" t="str">
        <f t="shared" si="1830"/>
        <v>0.000240967998284344-0.00775783049536975i</v>
      </c>
      <c r="M3497" t="str">
        <f t="shared" si="1831"/>
        <v>0.00340821101581479-0.128039177728496i</v>
      </c>
      <c r="N3497" t="str">
        <f t="shared" si="1832"/>
        <v>-16.0141134184093i</v>
      </c>
      <c r="O3497" t="str">
        <f t="shared" si="1833"/>
        <v>-0.953500939413891+0.301390043858165i</v>
      </c>
      <c r="P3497" t="str">
        <f t="shared" si="1834"/>
        <v>1.95350093941389-0.301390043858165i</v>
      </c>
      <c r="Q3497" t="str">
        <f t="shared" si="1835"/>
        <v>-1.95350093941389+16.3155034622675i</v>
      </c>
      <c r="R3497" t="str">
        <f t="shared" si="1836"/>
        <v>-0.0323448664281588-0.115860060146655i</v>
      </c>
      <c r="S3497" t="str">
        <f t="shared" si="1837"/>
        <v>1.65481679288401i</v>
      </c>
      <c r="T3497" t="str">
        <f t="shared" si="1838"/>
        <v>0.191727173155236-0.0535248281289074i</v>
      </c>
      <c r="U3497" t="str">
        <f t="shared" si="1839"/>
        <v>0.0000333333333333333-0.0000722174319670279i</v>
      </c>
      <c r="V3497" t="str">
        <f t="shared" si="1840"/>
        <v>6.66666666666667E-06-0.000722174319670279i</v>
      </c>
      <c r="W3497" t="str">
        <f t="shared" si="1841"/>
        <v>0.0000275475467713363-0.0000667595733949255i</v>
      </c>
      <c r="X3497" t="str">
        <f t="shared" si="1842"/>
        <v>0.000027609083153649-0.0000666982310074021i</v>
      </c>
      <c r="Y3497" t="str">
        <f t="shared" si="1843"/>
        <v>0.009+9.82061863512169i</v>
      </c>
      <c r="Z3497" t="str">
        <f t="shared" si="1844"/>
        <v>-0.0000814693046882419-0.0000338111822036675i</v>
      </c>
      <c r="AA3497" t="str">
        <f t="shared" si="1845"/>
        <v>0.00112326397440267-1.22192621521956i</v>
      </c>
      <c r="AB3497" t="str">
        <f t="shared" si="1846"/>
        <v>0.904268272445473-0.252446239458604i</v>
      </c>
      <c r="AC3497" t="str">
        <f t="shared" si="1847"/>
        <v>0.97075892816647-0.11664215610411i</v>
      </c>
      <c r="AD3497" t="str">
        <f t="shared" si="1848"/>
        <v>0.949051231454663-0.14601653763432i</v>
      </c>
      <c r="AE3497" t="str">
        <f t="shared" si="1849"/>
        <v>-0.0000822555356988339-0.000020192678313276i</v>
      </c>
      <c r="AF3497" t="str">
        <f t="shared" si="1850"/>
        <v>-15.0843010676046-0.227734847469268i</v>
      </c>
      <c r="AG3497" t="str">
        <f t="shared" si="1851"/>
        <v>0.999357973451519-0.00419860123179045i</v>
      </c>
      <c r="AH3497" t="str">
        <f t="shared" si="1852"/>
        <v>0.00123558178520694+0.000328723655433872i</v>
      </c>
      <c r="AI3497">
        <f t="shared" si="1853"/>
        <v>-57.865562016618888</v>
      </c>
      <c r="AJ3497">
        <f t="shared" si="1854"/>
        <v>14.898300780839827</v>
      </c>
      <c r="AK3497"/>
      <c r="AL3497"/>
      <c r="AM3497"/>
      <c r="AN3497"/>
    </row>
    <row r="3498" spans="1:40" x14ac:dyDescent="0.25">
      <c r="A3498"/>
      <c r="B3498">
        <f t="shared" si="1855"/>
        <v>1564000</v>
      </c>
      <c r="C3498" s="237" t="str">
        <f t="shared" si="1823"/>
        <v>-3.12441878562941E-08+0.00156587118926646i</v>
      </c>
      <c r="D3498" s="208" t="str">
        <f t="shared" si="1824"/>
        <v>-5.95700619654473+0.0120050124510429i</v>
      </c>
      <c r="E3498" t="str">
        <f t="shared" si="1825"/>
        <v>2870</v>
      </c>
      <c r="F3498" t="str">
        <f t="shared" si="1826"/>
        <v>0.777000777000777</v>
      </c>
      <c r="G3498" t="str">
        <f t="shared" si="1821"/>
        <v>0.777000777000777</v>
      </c>
      <c r="H3498" t="str">
        <f t="shared" si="1827"/>
        <v>9.1273035323262+0.23959449424135i</v>
      </c>
      <c r="I3498" t="str">
        <f t="shared" si="1828"/>
        <v>6141.81363776805i</v>
      </c>
      <c r="J3498" t="str">
        <f t="shared" si="1822"/>
        <v>-51059.3296765892+1343.63228590724i</v>
      </c>
      <c r="K3498" t="str">
        <f t="shared" si="1829"/>
        <v>0.00316319677282918-0.120204544464897i</v>
      </c>
      <c r="L3498" t="str">
        <f t="shared" si="1830"/>
        <v>0.000240660250111758-0.0077528797986268i</v>
      </c>
      <c r="M3498" t="str">
        <f t="shared" si="1831"/>
        <v>0.00340385702294094-0.127957424263524i</v>
      </c>
      <c r="N3498" t="str">
        <f t="shared" si="1832"/>
        <v>-16.0243591723558i</v>
      </c>
      <c r="O3498" t="str">
        <f t="shared" si="1833"/>
        <v>-0.950362978540436+0.31114338980565i</v>
      </c>
      <c r="P3498" t="str">
        <f t="shared" si="1834"/>
        <v>1.95036297854044-0.31114338980565i</v>
      </c>
      <c r="Q3498" t="str">
        <f t="shared" si="1835"/>
        <v>-1.95036297854044+16.3355025621615i</v>
      </c>
      <c r="R3498" t="str">
        <f t="shared" si="1836"/>
        <v>-0.0328339750382168-0.115473937946479i</v>
      </c>
      <c r="S3498" t="str">
        <f t="shared" si="1837"/>
        <v>1.65587553683339i</v>
      </c>
      <c r="T3498" t="str">
        <f t="shared" si="1838"/>
        <v>0.191210468987391-0.0543689760427814i</v>
      </c>
      <c r="U3498" t="str">
        <f t="shared" si="1839"/>
        <v>0.0000333333333333334-0.0000721712571384046i</v>
      </c>
      <c r="V3498" t="str">
        <f t="shared" si="1840"/>
        <v>6.66666666666667E-06-0.000721712571384047i</v>
      </c>
      <c r="W3498" t="str">
        <f t="shared" si="1841"/>
        <v>0.0000275474755805358-0.0000667183011763269i</v>
      </c>
      <c r="X3498" t="str">
        <f t="shared" si="1842"/>
        <v>0.0000276089203395463-0.0000666569969720148i</v>
      </c>
      <c r="Y3498" t="str">
        <f t="shared" si="1843"/>
        <v>0.009+9.82690182042887i</v>
      </c>
      <c r="Z3498" t="str">
        <f t="shared" si="1844"/>
        <v>-0.0000813668809993834-0.0000337892705976076i</v>
      </c>
      <c r="AA3498" t="str">
        <f t="shared" si="1845"/>
        <v>0.0011218279964872-1.22114492336561i</v>
      </c>
      <c r="AB3498" t="str">
        <f t="shared" si="1846"/>
        <v>0.901831272110397-0.256427606122521i</v>
      </c>
      <c r="AC3498" t="str">
        <f t="shared" si="1847"/>
        <v>0.970257888719582-0.11626884960752i</v>
      </c>
      <c r="AD3498" t="str">
        <f t="shared" si="1848"/>
        <v>0.947539658512267-0.150741634538844i</v>
      </c>
      <c r="AE3498" t="str">
        <f t="shared" si="1849"/>
        <v>-0.0000821917965161223-0.000019751297284261i</v>
      </c>
      <c r="AF3498" t="str">
        <f t="shared" si="1850"/>
        <v>-15.0843097288709-0.227589481790307i</v>
      </c>
      <c r="AG3498" t="str">
        <f t="shared" si="1851"/>
        <v>0.99933748785303-0.00418925350651384i</v>
      </c>
      <c r="AH3498" t="str">
        <f t="shared" si="1852"/>
        <v>0.00123478033325627+0.000322026828685841i</v>
      </c>
      <c r="AI3498">
        <f t="shared" si="1853"/>
        <v>-57.882432402473043</v>
      </c>
      <c r="AJ3498">
        <f t="shared" si="1854"/>
        <v>14.616973424558861</v>
      </c>
      <c r="AK3498"/>
      <c r="AL3498"/>
      <c r="AM3498"/>
      <c r="AN3498"/>
    </row>
    <row r="3499" spans="1:40" x14ac:dyDescent="0.25">
      <c r="A3499"/>
      <c r="B3499">
        <f t="shared" si="1855"/>
        <v>1565000</v>
      </c>
      <c r="C3499" s="237" t="str">
        <f t="shared" si="1823"/>
        <v>-3.12042719384978E-08+0.00156487063259679i</v>
      </c>
      <c r="D3499" s="208" t="str">
        <f t="shared" si="1824"/>
        <v>-5.95700619623871+0.0119973415165754i</v>
      </c>
      <c r="E3499" t="str">
        <f t="shared" si="1825"/>
        <v>2870</v>
      </c>
      <c r="F3499" t="str">
        <f t="shared" si="1826"/>
        <v>0.777000777000777</v>
      </c>
      <c r="G3499" t="str">
        <f t="shared" si="1821"/>
        <v>0.777000777000777</v>
      </c>
      <c r="H3499" t="str">
        <f t="shared" si="1827"/>
        <v>9.1273121773185+0.239441642930369i</v>
      </c>
      <c r="I3499" t="str">
        <f t="shared" si="1828"/>
        <v>6145.74062858503i</v>
      </c>
      <c r="J3499" t="str">
        <f t="shared" si="1822"/>
        <v>-51124.6450900308+1344.49138583429i</v>
      </c>
      <c r="K3499" t="str">
        <f t="shared" si="1829"/>
        <v>0.003159158275286-0.120127839649199i</v>
      </c>
      <c r="L3499" t="str">
        <f t="shared" si="1830"/>
        <v>0.00024035309092705-0.00774793541038155i</v>
      </c>
      <c r="M3499" t="str">
        <f t="shared" si="1831"/>
        <v>0.00339951136621305-0.127875775059581i</v>
      </c>
      <c r="N3499" t="str">
        <f t="shared" si="1832"/>
        <v>-16.0346049263024i</v>
      </c>
      <c r="O3499" t="str">
        <f t="shared" si="1833"/>
        <v>-0.947125253735605+0.320864073614148i</v>
      </c>
      <c r="P3499" t="str">
        <f t="shared" si="1834"/>
        <v>1.9471252537356-0.320864073614148i</v>
      </c>
      <c r="Q3499" t="str">
        <f t="shared" si="1835"/>
        <v>-1.9471252537356+16.3554689999165i</v>
      </c>
      <c r="R3499" t="str">
        <f t="shared" si="1836"/>
        <v>-0.0333189223190259-0.115083776482997i</v>
      </c>
      <c r="S3499" t="str">
        <f t="shared" si="1837"/>
        <v>1.65693428078277i</v>
      </c>
      <c r="T3499" t="str">
        <f t="shared" si="1838"/>
        <v>0.19068625441662-0.0552072645891322i</v>
      </c>
      <c r="U3499" t="str">
        <f t="shared" si="1839"/>
        <v>0.0000333333333333335-0.000072125141319147i</v>
      </c>
      <c r="V3499" t="str">
        <f t="shared" si="1840"/>
        <v>6.66666666666667E-06-0.00072125141319147i</v>
      </c>
      <c r="W3499" t="str">
        <f t="shared" si="1841"/>
        <v>0.0000275474043446638-0.000066677082595747i</v>
      </c>
      <c r="X3499" t="str">
        <f t="shared" si="1842"/>
        <v>0.000027608757656164-0.0000666158165249442i</v>
      </c>
      <c r="Y3499" t="str">
        <f t="shared" si="1843"/>
        <v>0.009+9.83318500573605i</v>
      </c>
      <c r="Z3499" t="str">
        <f t="shared" si="1844"/>
        <v>-0.0000812646535769262-0.0000337673873338776i</v>
      </c>
      <c r="AA3499" t="str">
        <f t="shared" si="1845"/>
        <v>0.00112039477044047-1.22036462998516i</v>
      </c>
      <c r="AB3499" t="str">
        <f t="shared" si="1846"/>
        <v>0.8993588494668-0.260381337474966i</v>
      </c>
      <c r="AC3499" t="str">
        <f t="shared" si="1847"/>
        <v>0.969760915290405-0.115891379248556i</v>
      </c>
      <c r="AD3499" t="str">
        <f t="shared" si="1848"/>
        <v>0.945979860048388-0.15545112653613i</v>
      </c>
      <c r="AE3499" t="str">
        <f t="shared" si="1849"/>
        <v>-0.0000821239040188148-0.0000193105863981998i</v>
      </c>
      <c r="AF3499" t="str">
        <f t="shared" si="1850"/>
        <v>-15.0843183735572-0.227444301413794i</v>
      </c>
      <c r="AG3499" t="str">
        <f t="shared" si="1851"/>
        <v>0.999317097188027-0.00417970459320835i</v>
      </c>
      <c r="AH3499" t="str">
        <f t="shared" si="1852"/>
        <v>0.0012339156545958+0.000315338395595683i</v>
      </c>
      <c r="AI3499">
        <f t="shared" si="1853"/>
        <v>-57.899528594778701</v>
      </c>
      <c r="AJ3499">
        <f t="shared" si="1854"/>
        <v>14.33562698529456</v>
      </c>
      <c r="AK3499"/>
      <c r="AL3499"/>
      <c r="AM3499"/>
      <c r="AN3499"/>
    </row>
    <row r="3500" spans="1:40" x14ac:dyDescent="0.25">
      <c r="A3500"/>
      <c r="B3500">
        <f t="shared" si="1855"/>
        <v>1566000</v>
      </c>
      <c r="C3500" s="237" t="str">
        <f t="shared" si="1823"/>
        <v>-3.11644324635601E-08+0.00156387135377728i</v>
      </c>
      <c r="D3500" s="208" t="str">
        <f t="shared" si="1824"/>
        <v>-5.95700619593327+0.0119896803789592i</v>
      </c>
      <c r="E3500" t="str">
        <f t="shared" si="1825"/>
        <v>2870</v>
      </c>
      <c r="F3500" t="str">
        <f t="shared" si="1826"/>
        <v>0.777000777000777</v>
      </c>
      <c r="G3500" t="str">
        <f t="shared" si="1821"/>
        <v>0.777000777000777</v>
      </c>
      <c r="H3500" t="str">
        <f t="shared" si="1827"/>
        <v>9.12732080577238+0.239288986364895i</v>
      </c>
      <c r="I3500" t="str">
        <f t="shared" si="1828"/>
        <v>6149.66761940202i</v>
      </c>
      <c r="J3500" t="str">
        <f t="shared" si="1822"/>
        <v>-51190.0022518991+1345.35048576134i</v>
      </c>
      <c r="K3500" t="str">
        <f t="shared" si="1829"/>
        <v>0.00315512750514032-0.120051232598888i</v>
      </c>
      <c r="L3500" t="str">
        <f t="shared" si="1830"/>
        <v>0.000240046519228669-0.00774299731859526i</v>
      </c>
      <c r="M3500" t="str">
        <f t="shared" si="1831"/>
        <v>0.00339517402436899-0.127794229917483i</v>
      </c>
      <c r="N3500" t="str">
        <f t="shared" si="1832"/>
        <v>-16.0448506802489i</v>
      </c>
      <c r="O3500" t="str">
        <f t="shared" si="1833"/>
        <v>-0.943788104878183+0.330551074859011i</v>
      </c>
      <c r="P3500" t="str">
        <f t="shared" si="1834"/>
        <v>1.94378810487818-0.330551074859011i</v>
      </c>
      <c r="Q3500" t="str">
        <f t="shared" si="1835"/>
        <v>-1.94378810487818+16.3754017551079i</v>
      </c>
      <c r="R3500" t="str">
        <f t="shared" si="1836"/>
        <v>-0.0337996839010318-0.114689624685201i</v>
      </c>
      <c r="S3500" t="str">
        <f t="shared" si="1837"/>
        <v>1.65799302473215i</v>
      </c>
      <c r="T3500" t="str">
        <f t="shared" si="1838"/>
        <v>0.190154597737211-0.0560396401460623i</v>
      </c>
      <c r="U3500" t="str">
        <f t="shared" si="1839"/>
        <v>0.0000333333333333332-0.0000720790843962097i</v>
      </c>
      <c r="V3500" t="str">
        <f t="shared" si="1840"/>
        <v>6.66666666666667E-06-0.000720790843962097i</v>
      </c>
      <c r="W3500" t="str">
        <f t="shared" si="1841"/>
        <v>0.0000275473330637208-0.0000666359175504128i</v>
      </c>
      <c r="X3500" t="str">
        <f t="shared" si="1842"/>
        <v>0.0000276085951030537-0.000066574689563513i</v>
      </c>
      <c r="Y3500" t="str">
        <f t="shared" si="1843"/>
        <v>0.009+9.83946819104323i</v>
      </c>
      <c r="Z3500" t="str">
        <f t="shared" si="1844"/>
        <v>-0.0000811626219197004-0.0000337455323571734i</v>
      </c>
      <c r="AA3500" t="str">
        <f t="shared" si="1845"/>
        <v>0.00111896428923543-1.21958533316535i</v>
      </c>
      <c r="AB3500" t="str">
        <f t="shared" si="1846"/>
        <v>0.896851326620083-0.264307180611878i</v>
      </c>
      <c r="AC3500" t="str">
        <f t="shared" si="1847"/>
        <v>0.969268033719905-0.115509793509954i</v>
      </c>
      <c r="AD3500" t="str">
        <f t="shared" si="1848"/>
        <v>0.944371995667905-0.160144522459874i</v>
      </c>
      <c r="AE3500" t="str">
        <f t="shared" si="1849"/>
        <v>-0.000082051869400441-0.0000188705864080981i</v>
      </c>
      <c r="AF3500" t="str">
        <f t="shared" si="1850"/>
        <v>-15.0843270017056-0.227299305985936i</v>
      </c>
      <c r="AG3500" t="str">
        <f t="shared" si="1851"/>
        <v>0.999296803444091-0.00416995558011291i</v>
      </c>
      <c r="AH3500" t="str">
        <f t="shared" si="1852"/>
        <v>0.00123298789654239+0.000308658981755582i</v>
      </c>
      <c r="AI3500">
        <f t="shared" si="1853"/>
        <v>-57.916851018539141</v>
      </c>
      <c r="AJ3500">
        <f t="shared" si="1854"/>
        <v>14.054261442487423</v>
      </c>
      <c r="AK3500"/>
      <c r="AL3500"/>
      <c r="AM3500"/>
      <c r="AN3500"/>
    </row>
    <row r="3501" spans="1:40" x14ac:dyDescent="0.25">
      <c r="A3501"/>
      <c r="B3501">
        <f t="shared" si="1855"/>
        <v>1567000</v>
      </c>
      <c r="C3501" s="237" t="str">
        <f t="shared" si="1823"/>
        <v>-3.11246692364109E-08+0.0015628733503615i</v>
      </c>
      <c r="D3501" s="208" t="str">
        <f t="shared" si="1824"/>
        <v>-5.95700619562842+0.0119820290194382i</v>
      </c>
      <c r="E3501" t="str">
        <f t="shared" si="1825"/>
        <v>2870</v>
      </c>
      <c r="F3501" t="str">
        <f t="shared" si="1826"/>
        <v>0.777000777000777</v>
      </c>
      <c r="G3501" t="str">
        <f t="shared" si="1821"/>
        <v>0.777000777000777</v>
      </c>
      <c r="H3501" t="str">
        <f t="shared" si="1827"/>
        <v>9.12732941772999+0.239136524173279i</v>
      </c>
      <c r="I3501" t="str">
        <f t="shared" si="1828"/>
        <v>6153.59461021901i</v>
      </c>
      <c r="J3501" t="str">
        <f t="shared" si="1822"/>
        <v>-51255.4011621941+1346.20958568839i</v>
      </c>
      <c r="K3501" t="str">
        <f t="shared" si="1829"/>
        <v>0.00315110444269447-0.119974723127297i</v>
      </c>
      <c r="L3501" t="str">
        <f t="shared" si="1830"/>
        <v>0.000239740533519847-0.00773806551125986i</v>
      </c>
      <c r="M3501" t="str">
        <f t="shared" si="1831"/>
        <v>0.00339084497621432-0.127712788638557i</v>
      </c>
      <c r="N3501" t="str">
        <f t="shared" si="1832"/>
        <v>-16.0550964341954i</v>
      </c>
      <c r="O3501" t="str">
        <f t="shared" si="1833"/>
        <v>-0.940351882283857+0.340203376651683i</v>
      </c>
      <c r="P3501" t="str">
        <f t="shared" si="1834"/>
        <v>1.94035188228386-0.340203376651683i</v>
      </c>
      <c r="Q3501" t="str">
        <f t="shared" si="1835"/>
        <v>-1.94035188228386+16.3952998108471i</v>
      </c>
      <c r="R3501" t="str">
        <f t="shared" si="1836"/>
        <v>-0.0342762359481044-0.114291531412229i</v>
      </c>
      <c r="S3501" t="str">
        <f t="shared" si="1837"/>
        <v>1.65905176868154i</v>
      </c>
      <c r="T3501" t="str">
        <f t="shared" si="1838"/>
        <v>0.18961556733478-0.0568660498734484i</v>
      </c>
      <c r="U3501" t="str">
        <f t="shared" si="1839"/>
        <v>0.0000333333333333333-0.0000720330862568377i</v>
      </c>
      <c r="V3501" t="str">
        <f t="shared" si="1840"/>
        <v>6.66666666666667E-06-0.000720330862568377i</v>
      </c>
      <c r="W3501" t="str">
        <f t="shared" si="1841"/>
        <v>0.0000275472617377081-0.0000665948059378154i</v>
      </c>
      <c r="X3501" t="str">
        <f t="shared" si="1842"/>
        <v>0.0000276084326797696-0.0000665336159853077i</v>
      </c>
      <c r="Y3501" t="str">
        <f t="shared" si="1843"/>
        <v>0.009+9.84575137635041i</v>
      </c>
      <c r="Z3501" t="str">
        <f t="shared" si="1844"/>
        <v>-0.0000810607855281371-0.0000337237056123374i</v>
      </c>
      <c r="AA3501" t="str">
        <f t="shared" si="1845"/>
        <v>0.00111753654586748-1.21880703099825i</v>
      </c>
      <c r="AB3501" t="str">
        <f t="shared" si="1846"/>
        <v>0.894309026106388-0.268204886316382i</v>
      </c>
      <c r="AC3501" t="str">
        <f t="shared" si="1847"/>
        <v>0.968779269310404-0.115124140820041i</v>
      </c>
      <c r="AD3501" t="str">
        <f t="shared" si="1848"/>
        <v>0.942716229959959-0.164821332746719i</v>
      </c>
      <c r="AE3501" t="str">
        <f t="shared" si="1849"/>
        <v>-0.0000819757042348614-0.0000184313379108987i</v>
      </c>
      <c r="AF3501" t="str">
        <f t="shared" si="1850"/>
        <v>-15.0843356133584-0.227154495153841i</v>
      </c>
      <c r="AG3501" t="str">
        <f t="shared" si="1851"/>
        <v>0.999276608596678-0.00416000757469076i</v>
      </c>
      <c r="AH3501" t="str">
        <f t="shared" si="1852"/>
        <v>0.00123199721235025+0.000301989210695851i</v>
      </c>
      <c r="AI3501">
        <f t="shared" si="1853"/>
        <v>-57.934400112036201</v>
      </c>
      <c r="AJ3501">
        <f t="shared" si="1854"/>
        <v>13.772876777431923</v>
      </c>
      <c r="AK3501"/>
      <c r="AL3501"/>
      <c r="AM3501"/>
      <c r="AN3501"/>
    </row>
    <row r="3502" spans="1:40" x14ac:dyDescent="0.25">
      <c r="A3502"/>
      <c r="B3502">
        <f t="shared" si="1855"/>
        <v>1568000</v>
      </c>
      <c r="C3502" s="237" t="str">
        <f t="shared" si="1823"/>
        <v>-3.10849820626027E-08+0.00156187661990926i</v>
      </c>
      <c r="D3502" s="208" t="str">
        <f t="shared" si="1824"/>
        <v>-5.95700619532415+0.0119743874193043i</v>
      </c>
      <c r="E3502" t="str">
        <f t="shared" si="1825"/>
        <v>2870</v>
      </c>
      <c r="F3502" t="str">
        <f t="shared" si="1826"/>
        <v>0.777000777000777</v>
      </c>
      <c r="G3502" t="str">
        <f t="shared" si="1821"/>
        <v>0.777000777000777</v>
      </c>
      <c r="H3502" t="str">
        <f t="shared" si="1827"/>
        <v>9.12733801323335+0.238984255984817i</v>
      </c>
      <c r="I3502" t="str">
        <f t="shared" si="1828"/>
        <v>6157.52160103599i</v>
      </c>
      <c r="J3502" t="str">
        <f t="shared" si="1822"/>
        <v>-51320.8418209156+1347.06868561544i</v>
      </c>
      <c r="K3502" t="str">
        <f t="shared" si="1829"/>
        <v>0.00314708906831355-0.119898311048231i</v>
      </c>
      <c r="L3502" t="str">
        <f t="shared" si="1830"/>
        <v>0.000239435132308574-0.00773313997639767i</v>
      </c>
      <c r="M3502" t="str">
        <f t="shared" si="1831"/>
        <v>0.00338652420062212-0.127631451024629i</v>
      </c>
      <c r="N3502" t="str">
        <f t="shared" si="1832"/>
        <v>-16.0653421881419i</v>
      </c>
      <c r="O3502" t="str">
        <f t="shared" si="1833"/>
        <v>-0.936816946668566+0.349819965746076i</v>
      </c>
      <c r="P3502" t="str">
        <f t="shared" si="1834"/>
        <v>1.93681694666857-0.349819965746076i</v>
      </c>
      <c r="Q3502" t="str">
        <f t="shared" si="1835"/>
        <v>-1.93681694666857+16.415162153888i</v>
      </c>
      <c r="R3502" t="str">
        <f t="shared" si="1836"/>
        <v>-0.0347485551511996-0.113889545449094i</v>
      </c>
      <c r="S3502" t="str">
        <f t="shared" si="1837"/>
        <v>1.66011051263092i</v>
      </c>
      <c r="T3502" t="str">
        <f t="shared" si="1838"/>
        <v>0.189069231678798-0.0576864417052418i</v>
      </c>
      <c r="U3502" t="str">
        <f t="shared" si="1839"/>
        <v>0.0000333333333333334-0.0000719871467885617i</v>
      </c>
      <c r="V3502" t="str">
        <f t="shared" si="1840"/>
        <v>6.66666666666667E-06-0.000719871467885617i</v>
      </c>
      <c r="W3502" t="str">
        <f t="shared" si="1841"/>
        <v>0.0000275471903666265-0.0000665537476557059i</v>
      </c>
      <c r="X3502" t="str">
        <f t="shared" si="1842"/>
        <v>0.0000276082703858664-0.0000664925956881748i</v>
      </c>
      <c r="Y3502" t="str">
        <f t="shared" si="1843"/>
        <v>0.009+9.85203456165759i</v>
      </c>
      <c r="Z3502" t="str">
        <f t="shared" si="1844"/>
        <v>-0.000080959143904258-0.0000337019070443543i</v>
      </c>
      <c r="AA3502" t="str">
        <f t="shared" si="1845"/>
        <v>0.00111611153335433-1.21802972158079i</v>
      </c>
      <c r="AB3502" t="str">
        <f t="shared" si="1846"/>
        <v>0.891732270857354-0.272074209022473i</v>
      </c>
      <c r="AC3502" t="str">
        <f t="shared" si="1847"/>
        <v>0.968294646831818-0.114734469548231i</v>
      </c>
      <c r="AD3502" t="str">
        <f t="shared" si="1848"/>
        <v>0.94101273248245-0.169481069486354i</v>
      </c>
      <c r="AE3502" t="str">
        <f t="shared" si="1849"/>
        <v>-0.0000818954204743925-0.0000179928813440841i</v>
      </c>
      <c r="AF3502" t="str">
        <f t="shared" si="1850"/>
        <v>-15.0843442085575-0.227009868565513i</v>
      </c>
      <c r="AG3502" t="str">
        <f t="shared" si="1851"/>
        <v>0.999256514608928-0.00414986170349982i</v>
      </c>
      <c r="AH3502" t="str">
        <f t="shared" si="1852"/>
        <v>0.00123094376118709+0.000295329703829967i</v>
      </c>
      <c r="AI3502">
        <f t="shared" si="1853"/>
        <v>-57.952176326916351</v>
      </c>
      <c r="AJ3502">
        <f t="shared" si="1854"/>
        <v>13.491472973282878</v>
      </c>
      <c r="AK3502"/>
      <c r="AL3502"/>
      <c r="AM3502"/>
      <c r="AN3502"/>
    </row>
    <row r="3503" spans="1:40" x14ac:dyDescent="0.25">
      <c r="A3503"/>
      <c r="B3503">
        <f t="shared" si="1855"/>
        <v>1569000</v>
      </c>
      <c r="C3503" s="237" t="str">
        <f t="shared" si="1823"/>
        <v>-3.10453707483065E-08+0.00156088115998657i</v>
      </c>
      <c r="D3503" s="208" t="str">
        <f t="shared" si="1824"/>
        <v>-5.95700619502047+0.011966755559897i</v>
      </c>
      <c r="E3503" t="str">
        <f t="shared" si="1825"/>
        <v>2870</v>
      </c>
      <c r="F3503" t="str">
        <f t="shared" si="1826"/>
        <v>0.777000777000777</v>
      </c>
      <c r="G3503" t="str">
        <f t="shared" si="1821"/>
        <v>0.777000777000777</v>
      </c>
      <c r="H3503" t="str">
        <f t="shared" si="1827"/>
        <v>9.12734659232434+0.238832181429747i</v>
      </c>
      <c r="I3503" t="str">
        <f t="shared" si="1828"/>
        <v>6161.44859185298i</v>
      </c>
      <c r="J3503" t="str">
        <f t="shared" si="1822"/>
        <v>-51386.3242280637+1347.9277855425i</v>
      </c>
      <c r="K3503" t="str">
        <f t="shared" si="1829"/>
        <v>0.00314308136242511-0.119821996175973i</v>
      </c>
      <c r="L3503" t="str">
        <f t="shared" si="1830"/>
        <v>0.000239130314107588-0.0077282207020615i</v>
      </c>
      <c r="M3503" t="str">
        <f t="shared" si="1831"/>
        <v>0.0033822116765327-0.127550216878035i</v>
      </c>
      <c r="N3503" t="str">
        <f t="shared" si="1832"/>
        <v>-16.0755879420884i</v>
      </c>
      <c r="O3503" t="str">
        <f t="shared" si="1833"/>
        <v>-0.933183669110607+0.359399832645016i</v>
      </c>
      <c r="P3503" t="str">
        <f t="shared" si="1834"/>
        <v>1.93318366911061-0.359399832645016i</v>
      </c>
      <c r="Q3503" t="str">
        <f t="shared" si="1835"/>
        <v>-1.93318366911061+16.4349877747334i</v>
      </c>
      <c r="R3503" t="str">
        <f t="shared" si="1836"/>
        <v>-0.0352166187220629-0.113483715502556i</v>
      </c>
      <c r="S3503" t="str">
        <f t="shared" si="1837"/>
        <v>1.6611692565803i</v>
      </c>
      <c r="T3503" t="str">
        <f t="shared" si="1838"/>
        <v>0.188515659315351-0.0585007643418011i</v>
      </c>
      <c r="U3503" t="str">
        <f t="shared" si="1839"/>
        <v>0.0000333333333333334-0.0000719412658792001i</v>
      </c>
      <c r="V3503" t="str">
        <f t="shared" si="1840"/>
        <v>6.66666666666667E-06-0.000719412658792001i</v>
      </c>
      <c r="W3503" t="str">
        <f t="shared" si="1841"/>
        <v>0.0000275471189504768-0.0000665127426020965i</v>
      </c>
      <c r="X3503" t="str">
        <f t="shared" si="1842"/>
        <v>0.0000276081082209005-0.0000664516285702214i</v>
      </c>
      <c r="Y3503" t="str">
        <f t="shared" si="1843"/>
        <v>0.009+9.85831774696477i</v>
      </c>
      <c r="Z3503" t="str">
        <f t="shared" si="1844"/>
        <v>-0.0000808576965516714-0.0000336801365983524i</v>
      </c>
      <c r="AA3503" t="str">
        <f t="shared" si="1845"/>
        <v>0.00111468924473592-1.21725340301473i</v>
      </c>
      <c r="AB3503" t="str">
        <f t="shared" si="1846"/>
        <v>0.889121384165969-0.275914906778854i</v>
      </c>
      <c r="AC3503" t="str">
        <f t="shared" si="1847"/>
        <v>0.967814190527855-0.114340828000705i</v>
      </c>
      <c r="AD3503" t="str">
        <f t="shared" si="1848"/>
        <v>0.939261677746131-0.174123246471637i</v>
      </c>
      <c r="AE3503" t="str">
        <f t="shared" si="1849"/>
        <v>-0.0000818110304479239-0.0000175552569822919i</v>
      </c>
      <c r="AF3503" t="str">
        <f t="shared" si="1850"/>
        <v>-15.0843527873448-0.22686542586985i</v>
      </c>
      <c r="AG3503" t="str">
        <f t="shared" si="1851"/>
        <v>0.999236523431494-0.00413951911206181i</v>
      </c>
      <c r="AH3503" t="str">
        <f t="shared" si="1852"/>
        <v>0.00122982770810999+0.00028868108039973i</v>
      </c>
      <c r="AI3503">
        <f t="shared" si="1853"/>
        <v>-57.970180128278777</v>
      </c>
      <c r="AJ3503">
        <f t="shared" si="1854"/>
        <v>13.210050015054806</v>
      </c>
      <c r="AK3503"/>
      <c r="AL3503"/>
      <c r="AM3503"/>
      <c r="AN3503"/>
    </row>
    <row r="3504" spans="1:40" x14ac:dyDescent="0.25">
      <c r="A3504"/>
      <c r="B3504">
        <f t="shared" si="1855"/>
        <v>1570000</v>
      </c>
      <c r="C3504" s="237" t="str">
        <f t="shared" si="1823"/>
        <v>-3.10058351003127E-08+0.00155988696816572i</v>
      </c>
      <c r="D3504" s="208" t="str">
        <f t="shared" si="1824"/>
        <v>-5.95700619471736+0.0119591334226039i</v>
      </c>
      <c r="E3504" t="str">
        <f t="shared" si="1825"/>
        <v>2870</v>
      </c>
      <c r="F3504" t="str">
        <f t="shared" si="1826"/>
        <v>0.777000777000777</v>
      </c>
      <c r="G3504" t="str">
        <f t="shared" si="1821"/>
        <v>0.777000777000777</v>
      </c>
      <c r="H3504" t="str">
        <f t="shared" si="1827"/>
        <v>9.12735515504469+0.238680300139243i</v>
      </c>
      <c r="I3504" t="str">
        <f t="shared" si="1828"/>
        <v>6165.37558266997i</v>
      </c>
      <c r="J3504" t="str">
        <f t="shared" si="1822"/>
        <v>-51451.8483836385+1348.78688546954i</v>
      </c>
      <c r="K3504" t="str">
        <f t="shared" si="1829"/>
        <v>0.00313908130551884-0.119745778325272i</v>
      </c>
      <c r="L3504" t="str">
        <f t="shared" si="1830"/>
        <v>0.000238826077434355-0.00772330767633441i</v>
      </c>
      <c r="M3504" t="str">
        <f t="shared" si="1831"/>
        <v>0.0033779073829532-0.127469086001606i</v>
      </c>
      <c r="N3504" t="str">
        <f t="shared" si="1832"/>
        <v>-16.0858336960349i</v>
      </c>
      <c r="O3504" t="str">
        <f t="shared" si="1833"/>
        <v>-0.929452431011676+0.368941971706236i</v>
      </c>
      <c r="P3504" t="str">
        <f t="shared" si="1834"/>
        <v>1.92945243101168-0.368941971706236i</v>
      </c>
      <c r="Q3504" t="str">
        <f t="shared" si="1835"/>
        <v>-1.92945243101168+16.4547756677411i</v>
      </c>
      <c r="R3504" t="str">
        <f t="shared" si="1836"/>
        <v>-0.0356804043869492-0.113074090197136i</v>
      </c>
      <c r="S3504" t="str">
        <f t="shared" si="1837"/>
        <v>1.66222800052968i</v>
      </c>
      <c r="T3504" t="str">
        <f t="shared" si="1838"/>
        <v>0.187954918860098-0.059308967242209i</v>
      </c>
      <c r="U3504" t="str">
        <f t="shared" si="1839"/>
        <v>0.0000333333333333335-0.0000718954434168568i</v>
      </c>
      <c r="V3504" t="str">
        <f t="shared" si="1840"/>
        <v>6.66666666666667E-06-0.000718954434168568i</v>
      </c>
      <c r="W3504" t="str">
        <f t="shared" si="1841"/>
        <v>0.0000275470474892598-0.0000664717906752593i</v>
      </c>
      <c r="X3504" t="str">
        <f t="shared" si="1842"/>
        <v>0.0000276079461844298-0.0000664107145298144i</v>
      </c>
      <c r="Y3504" t="str">
        <f t="shared" si="1843"/>
        <v>0.009+9.86460093227195i</v>
      </c>
      <c r="Z3504" t="str">
        <f t="shared" si="1844"/>
        <v>-0.0000807564429755666-0.0000336583942196038i</v>
      </c>
      <c r="AA3504" t="str">
        <f t="shared" si="1845"/>
        <v>0.00111326967307439-1.21647807340668i</v>
      </c>
      <c r="AB3504" t="str">
        <f t="shared" si="1846"/>
        <v>0.886476689653359-0.279726741212702i</v>
      </c>
      <c r="AC3504" t="str">
        <f t="shared" si="1847"/>
        <v>0.967337924122205-0.113943264416195i</v>
      </c>
      <c r="AD3504" t="str">
        <f t="shared" si="1848"/>
        <v>0.937463245198089-0.178747379248607i</v>
      </c>
      <c r="AE3504" t="str">
        <f t="shared" si="1849"/>
        <v>-0.0000817225468589997-0.0000171185049339442i</v>
      </c>
      <c r="AF3504" t="str">
        <f t="shared" si="1850"/>
        <v>-15.084361349762-0.226721166716639i</v>
      </c>
      <c r="AG3504" t="str">
        <f t="shared" si="1851"/>
        <v>0.999216637002354-0.00412898096472947i</v>
      </c>
      <c r="AH3504" t="str">
        <f t="shared" si="1852"/>
        <v>0.00122864922404073+0.000282043957420573i</v>
      </c>
      <c r="AI3504">
        <f t="shared" si="1853"/>
        <v>-57.988411994766871</v>
      </c>
      <c r="AJ3504">
        <f t="shared" si="1854"/>
        <v>12.928607889618073</v>
      </c>
      <c r="AK3504"/>
      <c r="AL3504"/>
      <c r="AM3504"/>
      <c r="AN3504"/>
    </row>
    <row r="3505" spans="1:40" x14ac:dyDescent="0.25">
      <c r="A3505"/>
      <c r="B3505">
        <f t="shared" si="1855"/>
        <v>1571000</v>
      </c>
      <c r="C3505" s="237" t="str">
        <f t="shared" si="1823"/>
        <v>-3.09663749260241E-08+0.00155889404202509i</v>
      </c>
      <c r="D3505" s="208" t="str">
        <f t="shared" si="1824"/>
        <v>-5.95700619441483+0.011951520988859i</v>
      </c>
      <c r="E3505" t="str">
        <f t="shared" si="1825"/>
        <v>2870</v>
      </c>
      <c r="F3505" t="str">
        <f t="shared" si="1826"/>
        <v>0.777000777000777</v>
      </c>
      <c r="G3505" t="str">
        <f t="shared" si="1821"/>
        <v>0.777000777000777</v>
      </c>
      <c r="H3505" t="str">
        <f t="shared" si="1827"/>
        <v>9.12736370143603+0.238528611745416i</v>
      </c>
      <c r="I3505" t="str">
        <f t="shared" si="1828"/>
        <v>6169.30257348696i</v>
      </c>
      <c r="J3505" t="str">
        <f t="shared" si="1822"/>
        <v>-51517.4142876399+1349.64598539659i</v>
      </c>
      <c r="K3505" t="str">
        <f t="shared" si="1829"/>
        <v>0.00313508887814657-0.11966965731135i</v>
      </c>
      <c r="L3505" t="str">
        <f t="shared" si="1830"/>
        <v>0.00023852242081104-0.00771840088732961i</v>
      </c>
      <c r="M3505" t="str">
        <f t="shared" si="1831"/>
        <v>0.00337361129895761-0.12738805819868i</v>
      </c>
      <c r="N3505" t="str">
        <f t="shared" si="1832"/>
        <v>-16.0960794499815i</v>
      </c>
      <c r="O3505" t="str">
        <f t="shared" si="1833"/>
        <v>-0.925623624056798+0.378445381248021i</v>
      </c>
      <c r="P3505" t="str">
        <f t="shared" si="1834"/>
        <v>1.9256236240568-0.378445381248021i</v>
      </c>
      <c r="Q3505" t="str">
        <f t="shared" si="1835"/>
        <v>-1.9256236240568+16.4745248312295i</v>
      </c>
      <c r="R3505" t="str">
        <f t="shared" si="1836"/>
        <v>-0.0361398903803684-0.112660718071286i</v>
      </c>
      <c r="S3505" t="str">
        <f t="shared" si="1837"/>
        <v>1.66328674447906i</v>
      </c>
      <c r="T3505" t="str">
        <f t="shared" si="1838"/>
        <v>0.187387078991462-0.0601110006165931i</v>
      </c>
      <c r="U3505" t="str">
        <f t="shared" si="1839"/>
        <v>0.0000333333333333333-0.0000718496792899202i</v>
      </c>
      <c r="V3505" t="str">
        <f t="shared" si="1840"/>
        <v>6.66666666666667E-06-0.000718496792899202i</v>
      </c>
      <c r="W3505" t="str">
        <f t="shared" si="1841"/>
        <v>0.0000275469759829763-0.0000664308917737248i</v>
      </c>
      <c r="X3505" t="str">
        <f t="shared" si="1842"/>
        <v>0.0000276077842760132-0.0000663698534655788i</v>
      </c>
      <c r="Y3505" t="str">
        <f t="shared" si="1843"/>
        <v>0.009+9.87088411757913i</v>
      </c>
      <c r="Z3505" t="str">
        <f t="shared" si="1844"/>
        <v>-0.0000806553826827062-0.0000336366798535217i</v>
      </c>
      <c r="AA3505" t="str">
        <f t="shared" si="1845"/>
        <v>0.00111185281145392-1.21570373086807i</v>
      </c>
      <c r="AB3505" t="str">
        <f t="shared" si="1846"/>
        <v>0.88379851123667-0.283509477493441i</v>
      </c>
      <c r="AC3505" t="str">
        <f t="shared" si="1847"/>
        <v>0.966865870824698-0.113541826961957i</v>
      </c>
      <c r="AD3505" t="str">
        <f t="shared" si="1848"/>
        <v>0.935617619204802-0.183352985166309i</v>
      </c>
      <c r="AE3505" t="str">
        <f t="shared" si="1849"/>
        <v>-0.0000816299827838722-0.0000166826651379008i</v>
      </c>
      <c r="AF3505" t="str">
        <f t="shared" si="1850"/>
        <v>-15.0843698958509-0.226577090756557i</v>
      </c>
      <c r="AG3505" t="str">
        <f t="shared" si="1851"/>
        <v>0.999196857246631-0.00411824844455211i</v>
      </c>
      <c r="AH3505" t="str">
        <f t="shared" si="1852"/>
        <v>0.0012274084857407+0.000275418949627155i</v>
      </c>
      <c r="AI3505">
        <f t="shared" si="1853"/>
        <v>-58.006872418662297</v>
      </c>
      <c r="AJ3505">
        <f t="shared" si="1854"/>
        <v>12.647146585696136</v>
      </c>
      <c r="AK3505"/>
      <c r="AL3505"/>
      <c r="AM3505"/>
      <c r="AN3505"/>
    </row>
    <row r="3506" spans="1:40" x14ac:dyDescent="0.25">
      <c r="A3506"/>
      <c r="B3506">
        <f t="shared" si="1855"/>
        <v>1572000</v>
      </c>
      <c r="C3506" s="237" t="str">
        <f t="shared" si="1823"/>
        <v>-3.09269900334569E-08+0.00155790237914927i</v>
      </c>
      <c r="D3506" s="208" t="str">
        <f t="shared" si="1824"/>
        <v>-5.95700619411288+0.0119439182401444i</v>
      </c>
      <c r="E3506" t="str">
        <f t="shared" si="1825"/>
        <v>2870</v>
      </c>
      <c r="F3506" t="str">
        <f t="shared" si="1826"/>
        <v>0.777000777000777</v>
      </c>
      <c r="G3506" t="str">
        <f t="shared" si="1821"/>
        <v>0.777000777000777</v>
      </c>
      <c r="H3506" t="str">
        <f t="shared" si="1827"/>
        <v>9.12737223153984+0.238377115881311i</v>
      </c>
      <c r="I3506" t="str">
        <f t="shared" si="1828"/>
        <v>6173.22956430394i</v>
      </c>
      <c r="J3506" t="str">
        <f t="shared" si="1822"/>
        <v>-51583.0219400679+1350.50508532365i</v>
      </c>
      <c r="K3506" t="str">
        <f t="shared" si="1829"/>
        <v>0.00313110406092183-0.119593632949897i</v>
      </c>
      <c r="L3506" t="str">
        <f t="shared" si="1830"/>
        <v>0.000238219342764508-0.0077135003231905i</v>
      </c>
      <c r="M3506" t="str">
        <f t="shared" si="1831"/>
        <v>0.00336932340368634-0.127307133273088i</v>
      </c>
      <c r="N3506" t="str">
        <f t="shared" si="1832"/>
        <v>-16.106325203928i</v>
      </c>
      <c r="O3506" t="str">
        <f t="shared" si="1833"/>
        <v>-0.921697650173353+0.387909063653996i</v>
      </c>
      <c r="P3506" t="str">
        <f t="shared" si="1834"/>
        <v>1.92169765017335-0.387909063653996i</v>
      </c>
      <c r="Q3506" t="str">
        <f t="shared" si="1835"/>
        <v>-1.92169765017335+16.494234267582i</v>
      </c>
      <c r="R3506" t="str">
        <f t="shared" si="1836"/>
        <v>-0.0365950554388333-0.112243647573704i</v>
      </c>
      <c r="S3506" t="str">
        <f t="shared" si="1837"/>
        <v>1.66434548842844i</v>
      </c>
      <c r="T3506" t="str">
        <f t="shared" si="1838"/>
        <v>0.186812208444046-0.0609068154184109i</v>
      </c>
      <c r="U3506" t="str">
        <f t="shared" si="1839"/>
        <v>0.0000333333333333333-0.0000718039733870641i</v>
      </c>
      <c r="V3506" t="str">
        <f t="shared" si="1840"/>
        <v>6.66666666666667E-06-0.000718039733870641i</v>
      </c>
      <c r="W3506" t="str">
        <f t="shared" si="1841"/>
        <v>0.0000275469044316276-0.000066390045796283i</v>
      </c>
      <c r="X3506" t="str">
        <f t="shared" si="1842"/>
        <v>0.0000276076224952121-0.0000663290452763988i</v>
      </c>
      <c r="Y3506" t="str">
        <f t="shared" si="1843"/>
        <v>0.009+9.87716730288631i</v>
      </c>
      <c r="Z3506" t="str">
        <f t="shared" si="1844"/>
        <v>-0.0000805545151814231-0.0000336149934456636i</v>
      </c>
      <c r="AA3506" t="str">
        <f t="shared" si="1845"/>
        <v>0.00111043865298069-1.21493037351515i</v>
      </c>
      <c r="AB3506" t="str">
        <f t="shared" si="1846"/>
        <v>0.881087173098018-0.287262884296365i</v>
      </c>
      <c r="AC3506" t="str">
        <f t="shared" si="1847"/>
        <v>0.966398053337478-0.113136563729868i</v>
      </c>
      <c r="AD3506" t="str">
        <f t="shared" si="1848"/>
        <v>0.933724989034705-0.187939583426338i</v>
      </c>
      <c r="AE3506" t="str">
        <f t="shared" si="1849"/>
        <v>-0.0000815333516695272-0.0000162477773601466i</v>
      </c>
      <c r="AF3506" t="str">
        <f t="shared" si="1850"/>
        <v>-15.0843784256527-0.226433197641167i</v>
      </c>
      <c r="AG3506" t="str">
        <f t="shared" si="1851"/>
        <v>0.999177186076424-0.00410732275313974i</v>
      </c>
      <c r="AH3506" t="str">
        <f t="shared" si="1852"/>
        <v>0.00122610567578506+0.000268806669419391i</v>
      </c>
      <c r="AI3506">
        <f t="shared" si="1853"/>
        <v>-58.025561905983821</v>
      </c>
      <c r="AJ3506">
        <f t="shared" si="1854"/>
        <v>12.365666093874022</v>
      </c>
      <c r="AK3506"/>
      <c r="AL3506"/>
      <c r="AM3506"/>
      <c r="AN3506"/>
    </row>
    <row r="3507" spans="1:40" x14ac:dyDescent="0.25">
      <c r="A3507"/>
      <c r="B3507">
        <f t="shared" si="1855"/>
        <v>1573000</v>
      </c>
      <c r="C3507" s="237" t="str">
        <f t="shared" si="1823"/>
        <v>-3.08876802312365E-08+0.00155691197712896i</v>
      </c>
      <c r="D3507" s="208" t="str">
        <f t="shared" si="1824"/>
        <v>-5.95700619381151+0.0119363251579887i</v>
      </c>
      <c r="E3507" t="str">
        <f t="shared" si="1825"/>
        <v>2870</v>
      </c>
      <c r="F3507" t="str">
        <f t="shared" si="1826"/>
        <v>0.777000777000777</v>
      </c>
      <c r="G3507" t="str">
        <f t="shared" si="1821"/>
        <v>0.777000777000777</v>
      </c>
      <c r="H3507" t="str">
        <f t="shared" si="1827"/>
        <v>9.12738074539747+0.238225812180897i</v>
      </c>
      <c r="I3507" t="str">
        <f t="shared" si="1828"/>
        <v>6177.15655512093i</v>
      </c>
      <c r="J3507" t="str">
        <f t="shared" si="1822"/>
        <v>-51648.6713409225+1351.3641852507i</v>
      </c>
      <c r="K3507" t="str">
        <f t="shared" si="1829"/>
        <v>0.00312712683451963-0.119517705057072i</v>
      </c>
      <c r="L3507" t="str">
        <f t="shared" si="1830"/>
        <v>0.000237916841826289-0.00770860597209039i</v>
      </c>
      <c r="M3507" t="str">
        <f t="shared" si="1831"/>
        <v>0.00336504367634592-0.127226311029162i</v>
      </c>
      <c r="N3507" t="str">
        <f t="shared" si="1832"/>
        <v>-16.1165709578745i</v>
      </c>
      <c r="O3507" t="str">
        <f t="shared" si="1833"/>
        <v>-0.917674921488671+0.397332025478391i</v>
      </c>
      <c r="P3507" t="str">
        <f t="shared" si="1834"/>
        <v>1.91767492148867-0.397332025478391i</v>
      </c>
      <c r="Q3507" t="str">
        <f t="shared" si="1835"/>
        <v>-1.91767492148867+16.5139029833529i</v>
      </c>
      <c r="R3507" t="str">
        <f t="shared" si="1836"/>
        <v>-0.0370458787946785-0.111822927059771i</v>
      </c>
      <c r="S3507" t="str">
        <f t="shared" si="1837"/>
        <v>1.66540423237783i</v>
      </c>
      <c r="T3507" t="str">
        <f t="shared" si="1838"/>
        <v>0.18623037600222-0.0616963633368137i</v>
      </c>
      <c r="U3507" t="str">
        <f t="shared" si="1839"/>
        <v>0.0000333333333333334-0.0000717583255972441i</v>
      </c>
      <c r="V3507" t="str">
        <f t="shared" si="1840"/>
        <v>6.66666666666667E-06-0.000717583255972441i</v>
      </c>
      <c r="W3507" t="str">
        <f t="shared" si="1841"/>
        <v>0.0000275468328352143-0.0000663492526419804i</v>
      </c>
      <c r="X3507" t="str">
        <f t="shared" si="1842"/>
        <v>0.0000276074608415879-0.0000662882898614149i</v>
      </c>
      <c r="Y3507" t="str">
        <f t="shared" si="1843"/>
        <v>0.009+9.88345048819349i</v>
      </c>
      <c r="Z3507" t="str">
        <f t="shared" si="1844"/>
        <v>-0.0000804538399816105-0.000033593334941726i</v>
      </c>
      <c r="AA3507" t="str">
        <f t="shared" si="1845"/>
        <v>0.0011090271907828-1.21415799946893i</v>
      </c>
      <c r="AB3507" t="str">
        <f t="shared" si="1846"/>
        <v>0.878342999654243-0.290986733766617i</v>
      </c>
      <c r="AC3507" t="str">
        <f t="shared" si="1847"/>
        <v>0.965934493861098-0.11272752273266i</v>
      </c>
      <c r="AD3507" t="str">
        <f t="shared" si="1848"/>
        <v>0.931785548840146-0.192506695132594i</v>
      </c>
      <c r="AE3507" t="str">
        <f t="shared" si="1849"/>
        <v>-0.000081432667331676-0.0000158138811904607i</v>
      </c>
      <c r="AF3507" t="str">
        <f t="shared" si="1850"/>
        <v>-15.084386939209-0.226289487022908i</v>
      </c>
      <c r="AG3507" t="str">
        <f t="shared" si="1851"/>
        <v>0.99915762539062-0.0040962051105247i</v>
      </c>
      <c r="AH3507" t="str">
        <f t="shared" si="1852"/>
        <v>0.00122474098253664+0.000262207726808162i</v>
      </c>
      <c r="AI3507">
        <f t="shared" si="1853"/>
        <v>-58.044480976588488</v>
      </c>
      <c r="AJ3507">
        <f t="shared" si="1854"/>
        <v>12.084166406579087</v>
      </c>
      <c r="AK3507"/>
      <c r="AL3507"/>
      <c r="AM3507"/>
      <c r="AN3507"/>
    </row>
    <row r="3508" spans="1:40" x14ac:dyDescent="0.25">
      <c r="A3508"/>
      <c r="B3508">
        <f t="shared" si="1855"/>
        <v>1574000</v>
      </c>
      <c r="C3508" s="237" t="str">
        <f t="shared" si="1823"/>
        <v>-3.08484453285981E-08+0.00155592283356104i</v>
      </c>
      <c r="D3508" s="208" t="str">
        <f t="shared" si="1824"/>
        <v>-5.9570061935107+0.011928741723968i</v>
      </c>
      <c r="E3508" t="str">
        <f t="shared" si="1825"/>
        <v>2870</v>
      </c>
      <c r="F3508" t="str">
        <f t="shared" si="1826"/>
        <v>0.777000777000777</v>
      </c>
      <c r="G3508" t="str">
        <f t="shared" si="1821"/>
        <v>0.777000777000777</v>
      </c>
      <c r="H3508" t="str">
        <f t="shared" si="1827"/>
        <v>9.12738924305012+0.238074700279076i</v>
      </c>
      <c r="I3508" t="str">
        <f t="shared" si="1828"/>
        <v>6181.08354593792i</v>
      </c>
      <c r="J3508" t="str">
        <f t="shared" si="1822"/>
        <v>-51714.3624902036+1352.22328517774i</v>
      </c>
      <c r="K3508" t="str">
        <f t="shared" si="1829"/>
        <v>0.0031231571796763-0.119441873449497i</v>
      </c>
      <c r="L3508" t="str">
        <f t="shared" si="1830"/>
        <v>0.000237614916532571-0.00770371782223258i</v>
      </c>
      <c r="M3508" t="str">
        <f t="shared" si="1831"/>
        <v>0.00336077209620887-0.12714559127173i</v>
      </c>
      <c r="N3508" t="str">
        <f t="shared" si="1832"/>
        <v>-16.126816711821i</v>
      </c>
      <c r="O3508" t="str">
        <f t="shared" si="1833"/>
        <v>-0.913555860286908+0.406713277549981i</v>
      </c>
      <c r="P3508" t="str">
        <f t="shared" si="1834"/>
        <v>1.91355586028691-0.406713277549981i</v>
      </c>
      <c r="Q3508" t="str">
        <f t="shared" si="1835"/>
        <v>-1.91355586028691+16.533529989371i</v>
      </c>
      <c r="R3508" t="str">
        <f t="shared" si="1836"/>
        <v>-0.0374923401698633-0.111398604788152i</v>
      </c>
      <c r="S3508" t="str">
        <f t="shared" si="1837"/>
        <v>1.66646297632721i</v>
      </c>
      <c r="T3508" t="str">
        <f t="shared" si="1838"/>
        <v>0.185641650493962-0.0624795967889426i</v>
      </c>
      <c r="U3508" t="str">
        <f t="shared" si="1839"/>
        <v>0.0000333333333333334-0.0000717127358096983i</v>
      </c>
      <c r="V3508" t="str">
        <f t="shared" si="1840"/>
        <v>6.66666666666667E-06-0.000717127358096983i</v>
      </c>
      <c r="W3508" t="str">
        <f t="shared" si="1841"/>
        <v>0.0000275467611937374-0.0000663085122101197i</v>
      </c>
      <c r="X3508" t="str">
        <f t="shared" si="1842"/>
        <v>0.0000276072993147042-0.0000662475871200238i</v>
      </c>
      <c r="Y3508" t="str">
        <f t="shared" si="1843"/>
        <v>0.009+9.88973367350067i</v>
      </c>
      <c r="Z3508" t="str">
        <f t="shared" si="1844"/>
        <v>-0.000080353356594719-0.0000335717042875483i</v>
      </c>
      <c r="AA3508" t="str">
        <f t="shared" si="1845"/>
        <v>0.00110761841801015-1.21338660685522i</v>
      </c>
      <c r="AB3508" t="str">
        <f t="shared" si="1846"/>
        <v>0.875566315527857-0.294680801482854i</v>
      </c>
      <c r="AC3508" t="str">
        <f t="shared" si="1847"/>
        <v>0.965475214100642-0.112314751900312i</v>
      </c>
      <c r="AD3508" t="str">
        <f t="shared" si="1848"/>
        <v>0.929799497638961-0.197053843340475i</v>
      </c>
      <c r="AE3508" t="str">
        <f t="shared" si="1849"/>
        <v>-0.0000813279439527251-0.0000153810160391491i</v>
      </c>
      <c r="AF3508" t="str">
        <f t="shared" si="1850"/>
        <v>-15.0843954365608-0.226145958555108i</v>
      </c>
      <c r="AG3508" t="str">
        <f t="shared" si="1851"/>
        <v>0.99913817707473-0.00408489675502262i</v>
      </c>
      <c r="AH3508" t="str">
        <f t="shared" si="1852"/>
        <v>0.00122331460011915+0.000255622729361897i</v>
      </c>
      <c r="AI3508">
        <f t="shared" si="1853"/>
        <v>-58.063630164276688</v>
      </c>
      <c r="AJ3508">
        <f t="shared" si="1854"/>
        <v>11.802647518091151</v>
      </c>
      <c r="AK3508"/>
      <c r="AL3508"/>
      <c r="AM3508"/>
      <c r="AN3508"/>
    </row>
    <row r="3509" spans="1:40" x14ac:dyDescent="0.25">
      <c r="A3509"/>
      <c r="B3509">
        <f t="shared" si="1855"/>
        <v>1575000</v>
      </c>
      <c r="C3509" s="237" t="str">
        <f t="shared" si="1823"/>
        <v>-3.08092851353801E-08+0.00155493494604845i</v>
      </c>
      <c r="D3509" s="208" t="str">
        <f t="shared" si="1824"/>
        <v>-5.95700619321048+0.0119211679197048i</v>
      </c>
      <c r="E3509" t="str">
        <f t="shared" si="1825"/>
        <v>2870</v>
      </c>
      <c r="F3509" t="str">
        <f t="shared" si="1826"/>
        <v>0.777000777000777</v>
      </c>
      <c r="G3509" t="str">
        <f t="shared" si="1821"/>
        <v>0.777000777000777</v>
      </c>
      <c r="H3509" t="str">
        <f t="shared" si="1827"/>
        <v>9.12739772453892+0.23792377981167i</v>
      </c>
      <c r="I3509" t="str">
        <f t="shared" si="1828"/>
        <v>6185.01053675491i</v>
      </c>
      <c r="J3509" t="str">
        <f t="shared" si="1822"/>
        <v>-51780.0953879116+1353.0823851048i</v>
      </c>
      <c r="K3509" t="str">
        <f t="shared" si="1829"/>
        <v>0.00311919507718926-0.119366137944257i</v>
      </c>
      <c r="L3509" t="str">
        <f t="shared" si="1830"/>
        <v>0.000237313565424179-0.00769883586185019i</v>
      </c>
      <c r="M3509" t="str">
        <f t="shared" si="1831"/>
        <v>0.00335650864261344-0.127064973806107i</v>
      </c>
      <c r="N3509" t="str">
        <f t="shared" si="1832"/>
        <v>-16.1370624657675i</v>
      </c>
      <c r="O3509" t="str">
        <f t="shared" si="1833"/>
        <v>-0.909340898964682+0.416051835075997i</v>
      </c>
      <c r="P3509" t="str">
        <f t="shared" si="1834"/>
        <v>1.90934089896468-0.416051835075997i</v>
      </c>
      <c r="Q3509" t="str">
        <f t="shared" si="1835"/>
        <v>-1.90934089896468+16.5531143008435i</v>
      </c>
      <c r="R3509" t="str">
        <f t="shared" si="1836"/>
        <v>-0.0379344197698282-0.110970728917522i</v>
      </c>
      <c r="S3509" t="str">
        <f t="shared" si="1837"/>
        <v>1.66752172027659i</v>
      </c>
      <c r="T3509" t="str">
        <f t="shared" si="1838"/>
        <v>0.185046100784893-0.0632564689122782i</v>
      </c>
      <c r="U3509" t="str">
        <f t="shared" si="1839"/>
        <v>0.0000333333333333333-0.0000716672039139457i</v>
      </c>
      <c r="V3509" t="str">
        <f t="shared" si="1840"/>
        <v>6.66666666666667E-06-0.000716672039139457i</v>
      </c>
      <c r="W3509" t="str">
        <f t="shared" si="1841"/>
        <v>0.0000275466895071974-0.0000662678244002595i</v>
      </c>
      <c r="X3509" t="str">
        <f t="shared" si="1842"/>
        <v>0.0000276071379141257-0.0000662069369518774i</v>
      </c>
      <c r="Y3509" t="str">
        <f t="shared" si="1843"/>
        <v>0.009+9.89601685880785i</v>
      </c>
      <c r="Z3509" t="str">
        <f t="shared" si="1844"/>
        <v>-0.0000802530645337489-0.0000335501014291097i</v>
      </c>
      <c r="AA3509" t="str">
        <f t="shared" si="1845"/>
        <v>0.00110621232783441-1.21261619380459i</v>
      </c>
      <c r="AB3509" t="str">
        <f t="shared" si="1846"/>
        <v>0.872757445518913-0.298344866421166i</v>
      </c>
      <c r="AC3509" t="str">
        <f t="shared" si="1847"/>
        <v>0.965020235271797-0.111898299076568i</v>
      </c>
      <c r="AD3509" t="str">
        <f t="shared" si="1848"/>
        <v>0.927767039295542-0.201580553106125i</v>
      </c>
      <c r="AE3509" t="str">
        <f t="shared" si="1849"/>
        <v>-0.0000812191960797171-0.0000149492211337756i</v>
      </c>
      <c r="AF3509" t="str">
        <f t="shared" si="1850"/>
        <v>-15.0844039177494-0.226002611891965i</v>
      </c>
      <c r="AG3509" t="str">
        <f t="shared" si="1851"/>
        <v>0.999118843000707-0.00407339894309134i</v>
      </c>
      <c r="AH3509" t="str">
        <f t="shared" si="1852"/>
        <v>0.00122182672839011+0.000249052282153082i</v>
      </c>
      <c r="AI3509">
        <f t="shared" si="1853"/>
        <v>-58.083010016899557</v>
      </c>
      <c r="AJ3509">
        <f t="shared" si="1854"/>
        <v>11.521109424535894</v>
      </c>
      <c r="AK3509"/>
      <c r="AL3509"/>
      <c r="AM3509"/>
      <c r="AN3509"/>
    </row>
    <row r="3510" spans="1:40" x14ac:dyDescent="0.25">
      <c r="A3510"/>
      <c r="B3510">
        <f t="shared" si="1855"/>
        <v>1576000</v>
      </c>
      <c r="C3510" s="237" t="str">
        <f t="shared" si="1823"/>
        <v>-3.07701994620251E-08+0.00155394831220021i</v>
      </c>
      <c r="D3510" s="208" t="str">
        <f t="shared" si="1824"/>
        <v>-5.95700619291082+0.0119136037268683i</v>
      </c>
      <c r="E3510" t="str">
        <f t="shared" si="1825"/>
        <v>2870</v>
      </c>
      <c r="F3510" t="str">
        <f t="shared" si="1826"/>
        <v>0.777000777000777</v>
      </c>
      <c r="G3510" t="str">
        <f t="shared" si="1821"/>
        <v>0.777000777000777</v>
      </c>
      <c r="H3510" t="str">
        <f t="shared" si="1827"/>
        <v>9.12740618990479+0.237773050415423i</v>
      </c>
      <c r="I3510" t="str">
        <f t="shared" si="1828"/>
        <v>6188.93752757189i</v>
      </c>
      <c r="J3510" t="str">
        <f t="shared" si="1822"/>
        <v>-51845.870034046+1353.94148503185i</v>
      </c>
      <c r="K3510" t="str">
        <f t="shared" si="1829"/>
        <v>0.00311524050791671-0.119290498358905i</v>
      </c>
      <c r="L3510" t="str">
        <f t="shared" si="1830"/>
        <v>0.000237012787046555-0.00769396007920597i</v>
      </c>
      <c r="M3510" t="str">
        <f t="shared" si="1831"/>
        <v>0.00335225329496327-0.126984458438111i</v>
      </c>
      <c r="N3510" t="str">
        <f t="shared" si="1832"/>
        <v>-16.1473082197141i</v>
      </c>
      <c r="O3510" t="str">
        <f t="shared" si="1833"/>
        <v>-0.905030479985642+0.425346717745603i</v>
      </c>
      <c r="P3510" t="str">
        <f t="shared" si="1834"/>
        <v>1.90503047998564-0.425346717745603i</v>
      </c>
      <c r="Q3510" t="str">
        <f t="shared" si="1835"/>
        <v>-1.90503047998564+16.5726549374597i</v>
      </c>
      <c r="R3510" t="str">
        <f t="shared" si="1836"/>
        <v>-0.0383720982773826-0.110539347503426i</v>
      </c>
      <c r="S3510" t="str">
        <f t="shared" si="1837"/>
        <v>1.66858046422597i</v>
      </c>
      <c r="T3510" t="str">
        <f t="shared" si="1838"/>
        <v>0.184443795772502-0.0640269335569996i</v>
      </c>
      <c r="U3510" t="str">
        <f t="shared" si="1839"/>
        <v>0.0000333333333333333-0.0000716217297997872i</v>
      </c>
      <c r="V3510" t="str">
        <f t="shared" si="1840"/>
        <v>6.66666666666667E-06-0.000716217297997872i</v>
      </c>
      <c r="W3510" t="str">
        <f t="shared" si="1841"/>
        <v>0.0000275466177755957-0.0000662271891122146i</v>
      </c>
      <c r="X3510" t="str">
        <f t="shared" si="1842"/>
        <v>0.000027606976639419-0.0000661663392568841i</v>
      </c>
      <c r="Y3510" t="str">
        <f t="shared" si="1843"/>
        <v>0.009+9.90230004411503i</v>
      </c>
      <c r="Z3510" t="str">
        <f t="shared" si="1844"/>
        <v>-0.0000801529633132471-0.0000335285263125302i</v>
      </c>
      <c r="AA3510" t="str">
        <f t="shared" si="1845"/>
        <v>0.00110480891344887-1.21184675845232i</v>
      </c>
      <c r="AB3510" t="str">
        <f t="shared" si="1846"/>
        <v>0.86991671457777-0.301978710919037i</v>
      </c>
      <c r="AC3510" t="str">
        <f t="shared" si="1847"/>
        <v>0.964569578106894-0.111478212015606i</v>
      </c>
      <c r="AD3510" t="str">
        <f t="shared" si="1848"/>
        <v>0.925688382501334-0.206086351535483i</v>
      </c>
      <c r="AE3510" t="str">
        <f t="shared" si="1849"/>
        <v>-0.0000811064386222391-0.000014518535515915i</v>
      </c>
      <c r="AF3510" t="str">
        <f t="shared" si="1850"/>
        <v>-15.0844123828156-0.225859446688555i</v>
      </c>
      <c r="AG3510" t="str">
        <f t="shared" si="1851"/>
        <v>0.999099625026778-0.00406171294918777i</v>
      </c>
      <c r="AH3510" t="str">
        <f t="shared" si="1852"/>
        <v>0.00122027757291295+0.000242496987705029i</v>
      </c>
      <c r="AI3510">
        <f t="shared" si="1853"/>
        <v>-58.102621096472163</v>
      </c>
      <c r="AJ3510">
        <f t="shared" si="1854"/>
        <v>11.239552123881234</v>
      </c>
      <c r="AK3510"/>
      <c r="AL3510"/>
      <c r="AM3510"/>
      <c r="AN3510"/>
    </row>
    <row r="3511" spans="1:40" x14ac:dyDescent="0.25">
      <c r="A3511"/>
      <c r="B3511">
        <f t="shared" si="1855"/>
        <v>1577000</v>
      </c>
      <c r="C3511" s="237" t="str">
        <f t="shared" si="1823"/>
        <v>-3.07311881195754E-08+0.00155296292963141i</v>
      </c>
      <c r="D3511" s="208" t="str">
        <f t="shared" si="1824"/>
        <v>-5.95700619261173+0.0119060491271741i</v>
      </c>
      <c r="E3511" t="str">
        <f t="shared" si="1825"/>
        <v>2870</v>
      </c>
      <c r="F3511" t="str">
        <f t="shared" si="1826"/>
        <v>0.777000777000777</v>
      </c>
      <c r="G3511" t="str">
        <f t="shared" si="1821"/>
        <v>0.777000777000777</v>
      </c>
      <c r="H3511" t="str">
        <f t="shared" si="1827"/>
        <v>9.12741463918856+0.237622511727995i</v>
      </c>
      <c r="I3511" t="str">
        <f t="shared" si="1828"/>
        <v>6192.86451838888i</v>
      </c>
      <c r="J3511" t="str">
        <f t="shared" si="1822"/>
        <v>-51911.6864286071+1354.8005849589i</v>
      </c>
      <c r="K3511" t="str">
        <f t="shared" si="1829"/>
        <v>0.00311129345277746-0.119214954511451i</v>
      </c>
      <c r="L3511" t="str">
        <f t="shared" si="1830"/>
        <v>0.000236712579949744-0.00768909046259241i</v>
      </c>
      <c r="M3511" t="str">
        <f t="shared" si="1831"/>
        <v>0.0033480060327272-0.126904044974043i</v>
      </c>
      <c r="N3511" t="str">
        <f t="shared" si="1832"/>
        <v>-16.1575539736606i</v>
      </c>
      <c r="O3511" t="str">
        <f t="shared" si="1833"/>
        <v>-0.900625055834189+0.434596949832445i</v>
      </c>
      <c r="P3511" t="str">
        <f t="shared" si="1834"/>
        <v>1.90062505583419-0.434596949832445i</v>
      </c>
      <c r="Q3511" t="str">
        <f t="shared" si="1835"/>
        <v>-1.90062505583419+16.592150923493i</v>
      </c>
      <c r="R3511" t="str">
        <f t="shared" si="1836"/>
        <v>-0.0388053568466072-0.110104508495294i</v>
      </c>
      <c r="S3511" t="str">
        <f t="shared" si="1837"/>
        <v>1.66963920817535i</v>
      </c>
      <c r="T3511" t="str">
        <f t="shared" si="1838"/>
        <v>0.183834804380619-0.0647909452783311i</v>
      </c>
      <c r="U3511" t="str">
        <f t="shared" si="1839"/>
        <v>0.0000333333333333334-0.0000715763133573018i</v>
      </c>
      <c r="V3511" t="str">
        <f t="shared" si="1840"/>
        <v>6.66666666666667E-06-0.000715763133573018i</v>
      </c>
      <c r="W3511" t="str">
        <f t="shared" si="1841"/>
        <v>0.0000275465459989331-0.0000661866062460523i</v>
      </c>
      <c r="X3511" t="str">
        <f t="shared" si="1842"/>
        <v>0.0000276068154901517-0.0000661257939352039i</v>
      </c>
      <c r="Y3511" t="str">
        <f t="shared" si="1843"/>
        <v>0.009+9.90858322942221i</v>
      </c>
      <c r="Z3511" t="str">
        <f t="shared" si="1844"/>
        <v>-0.0000800530524492966-0.0000335069788840693i</v>
      </c>
      <c r="AA3511" t="str">
        <f t="shared" si="1845"/>
        <v>0.00110340816806843-1.21107829893847i</v>
      </c>
      <c r="AB3511" t="str">
        <f t="shared" si="1846"/>
        <v>0.867044447779019-0.30558212063925i</v>
      </c>
      <c r="AC3511" t="str">
        <f t="shared" si="1847"/>
        <v>0.96412326286094-0.111054538378837i</v>
      </c>
      <c r="AD3511" t="str">
        <f t="shared" si="1848"/>
        <v>0.923563740755023-0.210570767832983i</v>
      </c>
      <c r="AE3511" t="str">
        <f t="shared" si="1849"/>
        <v>-0.0000809896868503122-0.0000140889980379482i</v>
      </c>
      <c r="AF3511" t="str">
        <f t="shared" si="1850"/>
        <v>-15.0844208318003-0.225716462600821i</v>
      </c>
      <c r="AG3511" t="str">
        <f t="shared" si="1851"/>
        <v>0.999080524997272-0.0040498400656245i</v>
      </c>
      <c r="AH3511" t="str">
        <f t="shared" si="1852"/>
        <v>0.00121866734492908+0.000235957445939231i</v>
      </c>
      <c r="AI3511">
        <f t="shared" si="1853"/>
        <v>-58.122463979286564</v>
      </c>
      <c r="AJ3511">
        <f t="shared" si="1854"/>
        <v>10.95797561594379</v>
      </c>
      <c r="AK3511"/>
      <c r="AL3511"/>
      <c r="AM3511"/>
      <c r="AN3511"/>
    </row>
    <row r="3512" spans="1:40" x14ac:dyDescent="0.25">
      <c r="A3512"/>
      <c r="B3512">
        <f t="shared" si="1855"/>
        <v>1578000</v>
      </c>
      <c r="C3512" s="237" t="str">
        <f t="shared" si="1823"/>
        <v>-3.06922509196741E-08+0.00155197879596322i</v>
      </c>
      <c r="D3512" s="208" t="str">
        <f t="shared" si="1824"/>
        <v>-5.95700619231322+0.0118985041023847i</v>
      </c>
      <c r="E3512" t="str">
        <f t="shared" si="1825"/>
        <v>2870</v>
      </c>
      <c r="F3512" t="str">
        <f t="shared" si="1826"/>
        <v>0.777000777000777</v>
      </c>
      <c r="G3512" t="str">
        <f t="shared" si="1821"/>
        <v>0.777000777000777</v>
      </c>
      <c r="H3512" t="str">
        <f t="shared" si="1827"/>
        <v>9.12742307243096+0.237472163387962i</v>
      </c>
      <c r="I3512" t="str">
        <f t="shared" si="1828"/>
        <v>6196.79150920587i</v>
      </c>
      <c r="J3512" t="str">
        <f t="shared" si="1822"/>
        <v>-51977.5445715948+1355.65968488595i</v>
      </c>
      <c r="K3512" t="str">
        <f t="shared" si="1829"/>
        <v>0.00310735389275068-0.119139506220365i</v>
      </c>
      <c r="L3512" t="str">
        <f t="shared" si="1830"/>
        <v>0.000236412942688374-0.00768422700033145i</v>
      </c>
      <c r="M3512" t="str">
        <f t="shared" si="1831"/>
        <v>0.00334376683543905-0.126823733220696i</v>
      </c>
      <c r="N3512" t="str">
        <f t="shared" si="1832"/>
        <v>-16.1677997276071i</v>
      </c>
      <c r="O3512" t="str">
        <f t="shared" si="1833"/>
        <v>-0.896125088967725+0.443801560297603i</v>
      </c>
      <c r="P3512" t="str">
        <f t="shared" si="1834"/>
        <v>1.89612508896773-0.443801560297603i</v>
      </c>
      <c r="Q3512" t="str">
        <f t="shared" si="1835"/>
        <v>-1.89612508896773+16.6116012879047i</v>
      </c>
      <c r="R3512" t="str">
        <f t="shared" si="1836"/>
        <v>-0.0392341770968326-0.109666259733543i</v>
      </c>
      <c r="S3512" t="str">
        <f t="shared" si="1837"/>
        <v>1.67069795212474i</v>
      </c>
      <c r="T3512" t="str">
        <f t="shared" si="1838"/>
        <v>0.18321919555401-0.0655484593289776i</v>
      </c>
      <c r="U3512" t="str">
        <f t="shared" si="1839"/>
        <v>0.0000333333333333334-0.0000715309544768473i</v>
      </c>
      <c r="V3512" t="str">
        <f t="shared" si="1840"/>
        <v>6.66666666666667E-06-0.000715309544768473i</v>
      </c>
      <c r="W3512" t="str">
        <f t="shared" si="1841"/>
        <v>0.0000275464741772101-0.0000661460757020938i</v>
      </c>
      <c r="X3512" t="str">
        <f t="shared" si="1842"/>
        <v>0.0000276066544658922-0.0000660853008872511i</v>
      </c>
      <c r="Y3512" t="str">
        <f t="shared" si="1843"/>
        <v>0.009+9.91486641472939i</v>
      </c>
      <c r="Z3512" t="str">
        <f t="shared" si="1844"/>
        <v>-0.0000799533314595148-0.0000334854590901251i</v>
      </c>
      <c r="AA3512" t="str">
        <f t="shared" si="1845"/>
        <v>0.00110201008492946-1.21031081340779i</v>
      </c>
      <c r="AB3512" t="str">
        <f t="shared" si="1846"/>
        <v>0.864140970295996-0.309154884534207i</v>
      </c>
      <c r="AC3512" t="str">
        <f t="shared" si="1847"/>
        <v>0.963681309317578-0.110627325731812i</v>
      </c>
      <c r="AD3512" t="str">
        <f t="shared" si="1848"/>
        <v>0.921393332341927-0.215033333350462i</v>
      </c>
      <c r="AE3512" t="str">
        <f t="shared" si="1849"/>
        <v>-0.0000808689563922411-0.0000136606473598358i</v>
      </c>
      <c r="AF3512" t="str">
        <f t="shared" si="1850"/>
        <v>-15.0844292647442-0.225573659285577i</v>
      </c>
      <c r="AG3512" t="str">
        <f t="shared" si="1851"/>
        <v>0.999061544742453-0.00403778160242274i</v>
      </c>
      <c r="AH3512" t="str">
        <f t="shared" si="1852"/>
        <v>0.00121699626132888+0.000229434254122314i</v>
      </c>
      <c r="AI3512">
        <f t="shared" si="1853"/>
        <v>-58.142539256033402</v>
      </c>
      <c r="AJ3512">
        <f t="shared" si="1854"/>
        <v>10.676379902370204</v>
      </c>
      <c r="AK3512"/>
      <c r="AL3512"/>
      <c r="AM3512"/>
      <c r="AN3512"/>
    </row>
    <row r="3513" spans="1:40" x14ac:dyDescent="0.25">
      <c r="A3513"/>
      <c r="B3513">
        <f t="shared" si="1855"/>
        <v>1579000</v>
      </c>
      <c r="C3513" s="237" t="str">
        <f t="shared" si="1823"/>
        <v>-3.06533876745586E-08+0.00155099590882278i</v>
      </c>
      <c r="D3513" s="208" t="str">
        <f t="shared" si="1824"/>
        <v>-5.95700619201527+0.011890968634308i</v>
      </c>
      <c r="E3513" t="str">
        <f t="shared" si="1825"/>
        <v>2870</v>
      </c>
      <c r="F3513" t="str">
        <f t="shared" si="1826"/>
        <v>0.777000777000777</v>
      </c>
      <c r="G3513" t="str">
        <f t="shared" si="1821"/>
        <v>0.777000777000777</v>
      </c>
      <c r="H3513" t="str">
        <f t="shared" si="1827"/>
        <v>9.12743148967254+0.237322005034812i</v>
      </c>
      <c r="I3513" t="str">
        <f t="shared" si="1828"/>
        <v>6200.71850002285i</v>
      </c>
      <c r="J3513" t="str">
        <f t="shared" si="1822"/>
        <v>-52043.4444630092+1356.518784813i</v>
      </c>
      <c r="K3513" t="str">
        <f t="shared" si="1829"/>
        <v>0.00310342180887566-0.119064153304576i</v>
      </c>
      <c r="L3513" t="str">
        <f t="shared" si="1830"/>
        <v>0.00023611387382164-0.00767936968077452i</v>
      </c>
      <c r="M3513" t="str">
        <f t="shared" si="1831"/>
        <v>0.0033395356826973-0.126743522985351i</v>
      </c>
      <c r="N3513" t="str">
        <f t="shared" si="1832"/>
        <v>-16.1780454815536i</v>
      </c>
      <c r="O3513" t="str">
        <f t="shared" si="1833"/>
        <v>-0.891531051768272+0.452959582891189i</v>
      </c>
      <c r="P3513" t="str">
        <f t="shared" si="1834"/>
        <v>1.89153105176827-0.452959582891189i</v>
      </c>
      <c r="Q3513" t="str">
        <f t="shared" si="1835"/>
        <v>-1.89153105176827+16.6310050644448i</v>
      </c>
      <c r="R3513" t="str">
        <f t="shared" si="1836"/>
        <v>-0.0396585411066173-0.10922464894685i</v>
      </c>
      <c r="S3513" t="str">
        <f t="shared" si="1837"/>
        <v>1.67175669607412i</v>
      </c>
      <c r="T3513" t="str">
        <f t="shared" si="1838"/>
        <v>0.182597038253242-0.0662994316515182i</v>
      </c>
      <c r="U3513" t="str">
        <f t="shared" si="1839"/>
        <v>0.0000333333333333333-0.0000714856530490592i</v>
      </c>
      <c r="V3513" t="str">
        <f t="shared" si="1840"/>
        <v>6.66666666666667E-06-0.000714856530490592i</v>
      </c>
      <c r="W3513" t="str">
        <f t="shared" si="1841"/>
        <v>0.000027546402310428-0.0000661055973809123i</v>
      </c>
      <c r="X3513" t="str">
        <f t="shared" si="1842"/>
        <v>0.0000276064935662112-0.0000660448600136914i</v>
      </c>
      <c r="Y3513" t="str">
        <f t="shared" si="1843"/>
        <v>0.009+9.92114960003657i</v>
      </c>
      <c r="Z3513" t="str">
        <f t="shared" si="1844"/>
        <v>-0.0000798537998630449-0.0000334639668772355i</v>
      </c>
      <c r="AA3513" t="str">
        <f t="shared" si="1845"/>
        <v>0.00110061465728976-1.20954430000972i</v>
      </c>
      <c r="AB3513" t="str">
        <f t="shared" si="1846"/>
        <v>0.861206607376561-0.312696794810057i</v>
      </c>
      <c r="AC3513" t="str">
        <f t="shared" si="1847"/>
        <v>0.963243736795055-0.110196621541301i</v>
      </c>
      <c r="AD3513" t="str">
        <f t="shared" si="1848"/>
        <v>0.919177380313184-0.219473581635487i</v>
      </c>
      <c r="AE3513" t="str">
        <f t="shared" si="1849"/>
        <v>-0.0000807442632324451-0.0000132335219459586i</v>
      </c>
      <c r="AF3513" t="str">
        <f t="shared" si="1850"/>
        <v>-15.0844376816878-0.225431036400504i</v>
      </c>
      <c r="AG3513" t="str">
        <f t="shared" si="1851"/>
        <v>0.999042686078348-0.00402553888716538i</v>
      </c>
      <c r="AH3513" t="str">
        <f t="shared" si="1852"/>
        <v>0.0012152645446227+0.000222928006813967i</v>
      </c>
      <c r="AI3513">
        <f t="shared" si="1853"/>
        <v>-58.162847531922836</v>
      </c>
      <c r="AJ3513">
        <f t="shared" si="1854"/>
        <v>10.394764986645551</v>
      </c>
      <c r="AK3513"/>
      <c r="AL3513"/>
      <c r="AM3513"/>
      <c r="AN3513"/>
    </row>
    <row r="3514" spans="1:40" x14ac:dyDescent="0.25">
      <c r="A3514"/>
      <c r="B3514">
        <f t="shared" si="1855"/>
        <v>1580000</v>
      </c>
      <c r="C3514" s="237" t="str">
        <f t="shared" si="1823"/>
        <v>-3.06145981970606E-08+0.00155001426584329i</v>
      </c>
      <c r="D3514" s="208" t="str">
        <f t="shared" si="1824"/>
        <v>-5.95700619171788+0.0118834427047986i</v>
      </c>
      <c r="E3514" t="str">
        <f t="shared" si="1825"/>
        <v>2870</v>
      </c>
      <c r="F3514" t="str">
        <f t="shared" si="1826"/>
        <v>0.777000777000777</v>
      </c>
      <c r="G3514" t="str">
        <f t="shared" si="1821"/>
        <v>0.777000777000777</v>
      </c>
      <c r="H3514" t="str">
        <f t="shared" si="1827"/>
        <v>9.12743989095373+0.237172036308943i</v>
      </c>
      <c r="I3514" t="str">
        <f t="shared" si="1828"/>
        <v>6204.64549083984i</v>
      </c>
      <c r="J3514" t="str">
        <f t="shared" si="1822"/>
        <v>-52109.3861028501+1357.37788474005i</v>
      </c>
      <c r="K3514" t="str">
        <f t="shared" si="1829"/>
        <v>0.00309949718225165-0.118988895583472i</v>
      </c>
      <c r="L3514" t="str">
        <f t="shared" si="1830"/>
        <v>0.000235815371913289-0.00767451849230242i</v>
      </c>
      <c r="M3514" t="str">
        <f t="shared" si="1831"/>
        <v>0.00333531255416494-0.126663414075774i</v>
      </c>
      <c r="N3514" t="str">
        <f t="shared" si="1832"/>
        <v>-16.1882912355001i</v>
      </c>
      <c r="O3514" t="str">
        <f t="shared" si="1833"/>
        <v>-0.886843426492842+0.462070056253848i</v>
      </c>
      <c r="P3514" t="str">
        <f t="shared" si="1834"/>
        <v>1.88684342649284-0.462070056253848i</v>
      </c>
      <c r="Q3514" t="str">
        <f t="shared" si="1835"/>
        <v>-1.88684342649284+16.6503612917539i</v>
      </c>
      <c r="R3514" t="str">
        <f t="shared" si="1836"/>
        <v>-0.040078431407783-0.108779723749534i</v>
      </c>
      <c r="S3514" t="str">
        <f t="shared" si="1837"/>
        <v>1.6728154400235i</v>
      </c>
      <c r="T3514" t="str">
        <f t="shared" si="1838"/>
        <v>0.181968401449711-0.0670438188708622i</v>
      </c>
      <c r="U3514" t="str">
        <f t="shared" si="1839"/>
        <v>0.0000333333333333333-0.000071440408964851i</v>
      </c>
      <c r="V3514" t="str">
        <f t="shared" si="1840"/>
        <v>6.66666666666667E-06-0.00071440408964851i</v>
      </c>
      <c r="W3514" t="str">
        <f t="shared" si="1841"/>
        <v>0.0000275463303985875-0.0000660651711833339i</v>
      </c>
      <c r="X3514" t="str">
        <f t="shared" si="1842"/>
        <v>0.0000276063327906803-0.0000660044712154431i</v>
      </c>
      <c r="Y3514" t="str">
        <f t="shared" si="1843"/>
        <v>0.009+9.92743278534375i</v>
      </c>
      <c r="Z3514" t="str">
        <f t="shared" si="1844"/>
        <v>-0.0000797544571805531-0.0000334425021920762i</v>
      </c>
      <c r="AA3514" t="str">
        <f t="shared" si="1845"/>
        <v>0.00109922187842845-1.2087787568984i</v>
      </c>
      <c r="AB3514" t="str">
        <f t="shared" si="1846"/>
        <v>0.858241684319648-0.316207646891111i</v>
      </c>
      <c r="AC3514" t="str">
        <f t="shared" si="1847"/>
        <v>0.962810564152124-0.109762473172468i</v>
      </c>
      <c r="AD3514" t="str">
        <f t="shared" si="1848"/>
        <v>0.916916112464332-0.22389104847969i</v>
      </c>
      <c r="AE3514" t="str">
        <f t="shared" si="1849"/>
        <v>-0.0000806156237092638-0.0000128076600619559i</v>
      </c>
      <c r="AF3514" t="str">
        <f t="shared" si="1850"/>
        <v>-15.0844460826716-0.225288593604144i</v>
      </c>
      <c r="AG3514" t="str">
        <f t="shared" si="1851"/>
        <v>0.999023950806582-0.00401311326484791i</v>
      </c>
      <c r="AH3514" t="str">
        <f t="shared" si="1852"/>
        <v>0.00121347242291116+0.000216439295814757i</v>
      </c>
      <c r="AI3514">
        <f t="shared" si="1853"/>
        <v>-58.183389426811019</v>
      </c>
      <c r="AJ3514">
        <f t="shared" si="1854"/>
        <v>10.113130874085751</v>
      </c>
      <c r="AK3514"/>
      <c r="AL3514"/>
      <c r="AM3514"/>
      <c r="AN3514"/>
    </row>
    <row r="3515" spans="1:40" x14ac:dyDescent="0.25">
      <c r="A3515"/>
      <c r="B3515">
        <f t="shared" si="1855"/>
        <v>1581000</v>
      </c>
      <c r="C3515" s="237" t="str">
        <f t="shared" si="1823"/>
        <v>-3.05758823006041E-08+0.00154903386466389i</v>
      </c>
      <c r="D3515" s="208" t="str">
        <f t="shared" si="1824"/>
        <v>-5.95700619142105+0.0118759262957565i</v>
      </c>
      <c r="E3515" t="str">
        <f t="shared" si="1825"/>
        <v>2870</v>
      </c>
      <c r="F3515" t="str">
        <f t="shared" si="1826"/>
        <v>0.777000777000777</v>
      </c>
      <c r="G3515" t="str">
        <f t="shared" si="1821"/>
        <v>0.777000777000777</v>
      </c>
      <c r="H3515" t="str">
        <f t="shared" si="1827"/>
        <v>9.12744827631486+0.237022256851656i</v>
      </c>
      <c r="I3515" t="str">
        <f t="shared" si="1828"/>
        <v>6208.57248165683i</v>
      </c>
      <c r="J3515" t="str">
        <f t="shared" si="1822"/>
        <v>-52175.3694911176+1358.23698466711i</v>
      </c>
      <c r="K3515" t="str">
        <f t="shared" si="1829"/>
        <v>0.00309557999403755-0.118913732876893i</v>
      </c>
      <c r="L3515" t="str">
        <f t="shared" si="1830"/>
        <v>0.000235517435531597-0.00766967342332513i</v>
      </c>
      <c r="M3515" t="str">
        <f t="shared" si="1831"/>
        <v>0.00333109742956915-0.126583406300218i</v>
      </c>
      <c r="N3515" t="str">
        <f t="shared" si="1832"/>
        <v>-16.1985369894467i</v>
      </c>
      <c r="O3515" t="str">
        <f t="shared" si="1833"/>
        <v>-0.882062705222769+0.471132024017781i</v>
      </c>
      <c r="P3515" t="str">
        <f t="shared" si="1834"/>
        <v>1.88206270522277-0.471132024017781i</v>
      </c>
      <c r="Q3515" t="str">
        <f t="shared" si="1835"/>
        <v>-1.88206270522277+16.6696690134645i</v>
      </c>
      <c r="R3515" t="str">
        <f t="shared" si="1836"/>
        <v>-0.0404938309794918-0.108331531639053i</v>
      </c>
      <c r="S3515" t="str">
        <f t="shared" si="1837"/>
        <v>1.67387418397288i</v>
      </c>
      <c r="T3515" t="str">
        <f t="shared" si="1838"/>
        <v>0.181333354120852-0.0677815782867326i</v>
      </c>
      <c r="U3515" t="str">
        <f t="shared" si="1839"/>
        <v>0.0000333333333333334-0.000071395222115411i</v>
      </c>
      <c r="V3515" t="str">
        <f t="shared" si="1840"/>
        <v>6.66666666666667E-06-0.00071395222115411i</v>
      </c>
      <c r="W3515" t="str">
        <f t="shared" si="1841"/>
        <v>0.0000275462584416896-0.0000660247970104348i</v>
      </c>
      <c r="X3515" t="str">
        <f t="shared" si="1842"/>
        <v>0.0000276061721388728-0.0000659641343936749i</v>
      </c>
      <c r="Y3515" t="str">
        <f t="shared" si="1843"/>
        <v>0.009+9.93371597065093i</v>
      </c>
      <c r="Z3515" t="str">
        <f t="shared" si="1844"/>
        <v>-0.0000796553029342201-0.0000334210649814617i</v>
      </c>
      <c r="AA3515" t="str">
        <f t="shared" si="1845"/>
        <v>0.00109783174164589-1.20801418223265i</v>
      </c>
      <c r="AB3515" t="str">
        <f t="shared" si="1846"/>
        <v>0.855246526452675-0.319687239384395i</v>
      </c>
      <c r="AC3515" t="str">
        <f t="shared" si="1847"/>
        <v>0.962381809793925-0.109324927886189i</v>
      </c>
      <c r="AD3515" t="str">
        <f t="shared" si="1848"/>
        <v>0.914609761313354-0.228285271966905i</v>
      </c>
      <c r="AE3515" t="str">
        <f t="shared" si="1849"/>
        <v>-0.0000804830545127268-0.0000123830997715881i</v>
      </c>
      <c r="AF3515" t="str">
        <f t="shared" si="1850"/>
        <v>-15.0844544677359-0.225146330555899i</v>
      </c>
      <c r="AG3515" t="str">
        <f t="shared" si="1851"/>
        <v>0.999005340714217-0.00400050609772745i</v>
      </c>
      <c r="AH3515" t="str">
        <f t="shared" si="1852"/>
        <v>0.00121162012985491+0.000209968710114275i</v>
      </c>
      <c r="AI3515">
        <f t="shared" si="1853"/>
        <v>-58.204165575330755</v>
      </c>
      <c r="AJ3515">
        <f t="shared" si="1854"/>
        <v>9.8314775718323535</v>
      </c>
      <c r="AK3515"/>
      <c r="AL3515"/>
      <c r="AM3515"/>
      <c r="AN3515"/>
    </row>
    <row r="3516" spans="1:40" x14ac:dyDescent="0.25">
      <c r="A3516"/>
      <c r="B3516">
        <f t="shared" si="1855"/>
        <v>1582000</v>
      </c>
      <c r="C3516" s="237" t="str">
        <f t="shared" si="1823"/>
        <v>-3.05372397992015E-08+0.0015480547029297i</v>
      </c>
      <c r="D3516" s="208" t="str">
        <f t="shared" si="1824"/>
        <v>-5.9570061911248+0.0118684193891277i</v>
      </c>
      <c r="E3516" t="str">
        <f t="shared" si="1825"/>
        <v>2870</v>
      </c>
      <c r="F3516" t="str">
        <f t="shared" si="1826"/>
        <v>0.777000777000777</v>
      </c>
      <c r="G3516" t="str">
        <f t="shared" si="1821"/>
        <v>0.777000777000777</v>
      </c>
      <c r="H3516" t="str">
        <f t="shared" si="1827"/>
        <v>9.12745664579613+0.236872666305161i</v>
      </c>
      <c r="I3516" t="str">
        <f t="shared" si="1828"/>
        <v>6212.49947247382i</v>
      </c>
      <c r="J3516" t="str">
        <f t="shared" si="1822"/>
        <v>-52241.3946278118+1359.09608459415i</v>
      </c>
      <c r="K3516" t="str">
        <f t="shared" si="1829"/>
        <v>0.00309167022545162-0.118838665005134i</v>
      </c>
      <c r="L3516" t="str">
        <f t="shared" si="1830"/>
        <v>0.000235220063249355-0.00766483446228186i</v>
      </c>
      <c r="M3516" t="str">
        <f t="shared" si="1831"/>
        <v>0.00332689028870097-0.126503499467416i</v>
      </c>
      <c r="N3516" t="str">
        <f t="shared" si="1832"/>
        <v>-16.2087827433932i</v>
      </c>
      <c r="O3516" t="str">
        <f t="shared" si="1833"/>
        <v>-0.877189389812238+0.480144534906765i</v>
      </c>
      <c r="P3516" t="str">
        <f t="shared" si="1834"/>
        <v>1.87718938981224-0.480144534906765i</v>
      </c>
      <c r="Q3516" t="str">
        <f t="shared" si="1835"/>
        <v>-1.87718938981224+16.6889272783i</v>
      </c>
      <c r="R3516" t="str">
        <f t="shared" si="1836"/>
        <v>-0.0409047232423483-0.107880119993662i</v>
      </c>
      <c r="S3516" t="str">
        <f t="shared" si="1837"/>
        <v>1.67493292792226i</v>
      </c>
      <c r="T3516" t="str">
        <f t="shared" si="1838"/>
        <v>0.180691965245589-0.0685126678661562i</v>
      </c>
      <c r="U3516" t="str">
        <f t="shared" si="1839"/>
        <v>0.0000333333333333334-0.0000713500923922029i</v>
      </c>
      <c r="V3516" t="str">
        <f t="shared" si="1840"/>
        <v>6.66666666666667E-06-0.000713500923922029i</v>
      </c>
      <c r="W3516" t="str">
        <f t="shared" si="1841"/>
        <v>0.000027546186439735-0.0000659844747635412i</v>
      </c>
      <c r="X3516" t="str">
        <f t="shared" si="1842"/>
        <v>0.0000276060116103627-0.0000659238494498046i</v>
      </c>
      <c r="Y3516" t="str">
        <f t="shared" si="1843"/>
        <v>0.009+9.9399991559581i</v>
      </c>
      <c r="Z3516" t="str">
        <f t="shared" si="1844"/>
        <v>-0.000079556336647736-0.0000333996551923424i</v>
      </c>
      <c r="AA3516" t="str">
        <f t="shared" si="1845"/>
        <v>0.00109644424026362-1.20725057417591i</v>
      </c>
      <c r="AB3516" t="str">
        <f t="shared" si="1846"/>
        <v>0.852221459110081-0.323135374044228i</v>
      </c>
      <c r="AC3516" t="str">
        <f t="shared" si="1847"/>
        <v>0.961957491677829-0.108884032836496i</v>
      </c>
      <c r="AD3516" t="str">
        <f t="shared" si="1848"/>
        <v>0.912258564078456-0.232655792520913i</v>
      </c>
      <c r="AE3516" t="str">
        <f t="shared" si="1849"/>
        <v>-0.0000803465726823056-0.0000119598789336423i</v>
      </c>
      <c r="AF3516" t="str">
        <f t="shared" si="1850"/>
        <v>-15.0844628369209-0.225004246916033i</v>
      </c>
      <c r="AG3516" t="str">
        <f t="shared" si="1851"/>
        <v>0.998986857573582-0.0039877187651711i</v>
      </c>
      <c r="AH3516" t="str">
        <f t="shared" si="1852"/>
        <v>0.00120970790464399+0.000203516835839871i</v>
      </c>
      <c r="AI3516">
        <f t="shared" si="1853"/>
        <v>-58.225176627025029</v>
      </c>
      <c r="AJ3516">
        <f t="shared" si="1854"/>
        <v>9.5498050888601913</v>
      </c>
      <c r="AK3516"/>
      <c r="AL3516"/>
      <c r="AM3516"/>
      <c r="AN3516"/>
    </row>
    <row r="3517" spans="1:40" x14ac:dyDescent="0.25">
      <c r="A3517"/>
      <c r="B3517">
        <f t="shared" si="1855"/>
        <v>1583000</v>
      </c>
      <c r="C3517" s="237" t="str">
        <f t="shared" si="1823"/>
        <v>-3.04986705074545E-08+0.00154707677829185i</v>
      </c>
      <c r="D3517" s="208" t="str">
        <f t="shared" si="1824"/>
        <v>-5.9570061908291+0.0118609219669042i</v>
      </c>
      <c r="E3517" t="str">
        <f t="shared" si="1825"/>
        <v>2870</v>
      </c>
      <c r="F3517" t="str">
        <f t="shared" si="1826"/>
        <v>0.777000777000777</v>
      </c>
      <c r="G3517" t="str">
        <f t="shared" si="1821"/>
        <v>0.777000777000777</v>
      </c>
      <c r="H3517" t="str">
        <f t="shared" si="1827"/>
        <v>9.12746499943758+0.236723264312563i</v>
      </c>
      <c r="I3517" t="str">
        <f t="shared" si="1828"/>
        <v>6216.4264632908i</v>
      </c>
      <c r="J3517" t="str">
        <f t="shared" si="1822"/>
        <v>-52307.4615129326+1359.9551845212i</v>
      </c>
      <c r="K3517" t="str">
        <f t="shared" si="1829"/>
        <v>0.00308776785777151-0.118763691788945i</v>
      </c>
      <c r="L3517" t="str">
        <f t="shared" si="1830"/>
        <v>0.000234923253643856-0.00766000159764092i</v>
      </c>
      <c r="M3517" t="str">
        <f t="shared" si="1831"/>
        <v>0.00332269111141537-0.126423693386586i</v>
      </c>
      <c r="N3517" t="str">
        <f t="shared" si="1832"/>
        <v>-16.2190284973397i</v>
      </c>
      <c r="O3517" t="str">
        <f t="shared" si="1833"/>
        <v>-0.872223991835322+0.489106642836567i</v>
      </c>
      <c r="P3517" t="str">
        <f t="shared" si="1834"/>
        <v>1.87222399183532-0.489106642836567i</v>
      </c>
      <c r="Q3517" t="str">
        <f t="shared" si="1835"/>
        <v>-1.87222399183532+16.7081351401763i</v>
      </c>
      <c r="R3517" t="str">
        <f t="shared" si="1836"/>
        <v>-0.0413110920525835-0.107425536070126i</v>
      </c>
      <c r="S3517" t="str">
        <f t="shared" si="1837"/>
        <v>1.67599167187165i</v>
      </c>
      <c r="T3517" t="str">
        <f t="shared" si="1838"/>
        <v>0.180044303799879-0.0692370462360531i</v>
      </c>
      <c r="U3517" t="str">
        <f t="shared" si="1839"/>
        <v>0.0000333333333333332-0.0000713050196869642i</v>
      </c>
      <c r="V3517" t="str">
        <f t="shared" si="1840"/>
        <v>6.66666666666667E-06-0.000713050196869642i</v>
      </c>
      <c r="W3517" t="str">
        <f t="shared" si="1841"/>
        <v>0.0000275461143927246-0.0000659442043442283i</v>
      </c>
      <c r="X3517" t="str">
        <f t="shared" si="1842"/>
        <v>0.0000276058512047259-0.0000658836162854992i</v>
      </c>
      <c r="Y3517" t="str">
        <f t="shared" si="1843"/>
        <v>0.009+9.94628234126528i</v>
      </c>
      <c r="Z3517" t="str">
        <f t="shared" si="1844"/>
        <v>-0.0000794575578462947-0.0000333782727718073i</v>
      </c>
      <c r="AA3517" t="str">
        <f t="shared" si="1845"/>
        <v>0.00109505936762428-1.2064879308963i</v>
      </c>
      <c r="AB3517" t="str">
        <f t="shared" si="1846"/>
        <v>0.849166807612311-0.326551855737269i</v>
      </c>
      <c r="AC3517" t="str">
        <f t="shared" si="1847"/>
        <v>0.961537627319213-0.108439835068119i</v>
      </c>
      <c r="AD3517" t="str">
        <f t="shared" si="1848"/>
        <v>0.909862762654971-0.237002152953383i</v>
      </c>
      <c r="AE3517" t="str">
        <f t="shared" si="1849"/>
        <v>-0.0000802061956046305-0.0000115380351988179i</v>
      </c>
      <c r="AF3517" t="str">
        <f t="shared" si="1850"/>
        <v>-15.0844711902667-0.224862342345659i</v>
      </c>
      <c r="AG3517" t="str">
        <f t="shared" si="1851"/>
        <v>0.998968503142117-0.00397475266350139i</v>
      </c>
      <c r="AH3517" t="str">
        <f t="shared" si="1852"/>
        <v>0.00120773599196665+0.000197084256205033i</v>
      </c>
      <c r="AI3517">
        <f t="shared" si="1853"/>
        <v>-58.24642324648557</v>
      </c>
      <c r="AJ3517">
        <f t="shared" si="1854"/>
        <v>9.2681134359555752</v>
      </c>
      <c r="AK3517"/>
      <c r="AL3517"/>
      <c r="AM3517"/>
      <c r="AN3517"/>
    </row>
    <row r="3518" spans="1:40" x14ac:dyDescent="0.25">
      <c r="A3518"/>
      <c r="B3518">
        <f t="shared" si="1855"/>
        <v>1584000</v>
      </c>
      <c r="C3518" s="237" t="str">
        <f t="shared" si="1823"/>
        <v>-3.0460174240548E-08+0.00154610008840733i</v>
      </c>
      <c r="D3518" s="208" t="str">
        <f t="shared" si="1824"/>
        <v>-5.95700619053396+0.0118534340111229i</v>
      </c>
      <c r="E3518" t="str">
        <f t="shared" si="1825"/>
        <v>2870</v>
      </c>
      <c r="F3518" t="str">
        <f t="shared" si="1826"/>
        <v>0.777000777000777</v>
      </c>
      <c r="G3518" t="str">
        <f t="shared" si="1821"/>
        <v>0.777000777000777</v>
      </c>
      <c r="H3518" t="str">
        <f t="shared" si="1827"/>
        <v>9.12747333727916+0.236574050517866i</v>
      </c>
      <c r="I3518" t="str">
        <f t="shared" si="1828"/>
        <v>6220.35345410779i</v>
      </c>
      <c r="J3518" t="str">
        <f t="shared" si="1822"/>
        <v>-52373.57014648+1360.81428444825i</v>
      </c>
      <c r="K3518" t="str">
        <f t="shared" si="1829"/>
        <v>0.00308387287233378-0.118688813049524i</v>
      </c>
      <c r="L3518" t="str">
        <f t="shared" si="1830"/>
        <v>0.000234627005296869-0.0076551748178995i</v>
      </c>
      <c r="M3518" t="str">
        <f t="shared" si="1831"/>
        <v>0.00331849987763065-0.126343987867424i</v>
      </c>
      <c r="N3518" t="str">
        <f t="shared" si="1832"/>
        <v>-16.2292742512862i</v>
      </c>
      <c r="O3518" t="str">
        <f t="shared" si="1833"/>
        <v>-0.867167032532466+0.498017407013888i</v>
      </c>
      <c r="P3518" t="str">
        <f t="shared" si="1834"/>
        <v>1.86716703253247-0.498017407013888i</v>
      </c>
      <c r="Q3518" t="str">
        <f t="shared" si="1835"/>
        <v>-1.86716703253247+16.7272916583001i</v>
      </c>
      <c r="R3518" t="str">
        <f t="shared" si="1836"/>
        <v>-0.0417129216962461-0.106967827001617i</v>
      </c>
      <c r="S3518" t="str">
        <f t="shared" si="1837"/>
        <v>1.67705041582103i</v>
      </c>
      <c r="T3518" t="str">
        <f t="shared" si="1838"/>
        <v>0.179390438752534-0.0699546726757996i</v>
      </c>
      <c r="U3518" t="str">
        <f t="shared" si="1839"/>
        <v>0.0000333333333333333-0.0000712600038917074i</v>
      </c>
      <c r="V3518" t="str">
        <f t="shared" si="1840"/>
        <v>6.66666666666667E-06-0.000712600038917074i</v>
      </c>
      <c r="W3518" t="str">
        <f t="shared" si="1841"/>
        <v>0.0000275460423006598-0.0000659039856543214i</v>
      </c>
      <c r="X3518" t="str">
        <f t="shared" si="1842"/>
        <v>0.0000276056909215399-0.0000658434348026752i</v>
      </c>
      <c r="Y3518" t="str">
        <f t="shared" si="1843"/>
        <v>0.009+9.95256552657246i</v>
      </c>
      <c r="Z3518" t="str">
        <f t="shared" si="1844"/>
        <v>-0.0000793589660565895-0.0000333569176670814i</v>
      </c>
      <c r="AA3518" t="str">
        <f t="shared" si="1845"/>
        <v>0.00109367711709149-1.20572625056654i</v>
      </c>
      <c r="AB3518" t="str">
        <f t="shared" si="1846"/>
        <v>0.846082897246114-0.329936492407447i</v>
      </c>
      <c r="AC3518" t="str">
        <f t="shared" si="1847"/>
        <v>0.96112223379723-0.107992381514178i</v>
      </c>
      <c r="AD3518" t="str">
        <f t="shared" si="1848"/>
        <v>0.907422603592189-0.24132389851119i</v>
      </c>
      <c r="AE3518" t="str">
        <f t="shared" si="1849"/>
        <v>-0.0000800619410111916-0.0000111176060066799i</v>
      </c>
      <c r="AF3518" t="str">
        <f t="shared" si="1850"/>
        <v>-15.0844795278131-0.224720616506743i</v>
      </c>
      <c r="AG3518" t="str">
        <f t="shared" si="1851"/>
        <v>0.998950279162207-0.00396160920584161i</v>
      </c>
      <c r="AH3518" t="str">
        <f t="shared" si="1852"/>
        <v>0.00120570464197776+0.000190671551458742i</v>
      </c>
      <c r="AI3518">
        <f t="shared" si="1853"/>
        <v>-58.267906113494163</v>
      </c>
      <c r="AJ3518">
        <f t="shared" si="1854"/>
        <v>8.9864026257248444</v>
      </c>
      <c r="AK3518"/>
      <c r="AL3518"/>
      <c r="AM3518"/>
      <c r="AN3518"/>
    </row>
    <row r="3519" spans="1:40" x14ac:dyDescent="0.25">
      <c r="A3519"/>
      <c r="B3519">
        <f t="shared" si="1855"/>
        <v>1585000</v>
      </c>
      <c r="C3519" s="237" t="str">
        <f t="shared" si="1823"/>
        <v>-3.04217508142504E-08+0.00154512463093906i</v>
      </c>
      <c r="D3519" s="208" t="str">
        <f t="shared" si="1824"/>
        <v>-5.95700619023938+0.0118459555038661i</v>
      </c>
      <c r="E3519" t="str">
        <f t="shared" si="1825"/>
        <v>2870</v>
      </c>
      <c r="F3519" t="str">
        <f t="shared" si="1826"/>
        <v>0.777000777000777</v>
      </c>
      <c r="G3519" t="str">
        <f t="shared" si="1821"/>
        <v>0.777000777000777</v>
      </c>
      <c r="H3519" t="str">
        <f t="shared" si="1827"/>
        <v>9.12748165936067+0.236425024565973i</v>
      </c>
      <c r="I3519" t="str">
        <f t="shared" si="1828"/>
        <v>6224.28044492478i</v>
      </c>
      <c r="J3519" t="str">
        <f t="shared" si="1822"/>
        <v>-52439.720528454+1361.67338437531i</v>
      </c>
      <c r="K3519" t="str">
        <f t="shared" si="1829"/>
        <v>0.00307998525053382-0.11861402860852i</v>
      </c>
      <c r="L3519" t="str">
        <f t="shared" si="1830"/>
        <v>0.000234331316794631-0.00765035411158379i</v>
      </c>
      <c r="M3519" t="str">
        <f t="shared" si="1831"/>
        <v>0.00331431656732845-0.126264382720104i</v>
      </c>
      <c r="N3519" t="str">
        <f t="shared" si="1832"/>
        <v>-16.2395200052327i</v>
      </c>
      <c r="O3519" t="str">
        <f t="shared" si="1833"/>
        <v>-0.862019042755727+0.50687589203522i</v>
      </c>
      <c r="P3519" t="str">
        <f t="shared" si="1834"/>
        <v>1.86201904275573-0.50687589203522i</v>
      </c>
      <c r="Q3519" t="str">
        <f t="shared" si="1835"/>
        <v>-1.86201904275573+16.7463958972679i</v>
      </c>
      <c r="R3519" t="str">
        <f t="shared" si="1836"/>
        <v>-0.0421101968834601-0.106507039795681i</v>
      </c>
      <c r="S3519" t="str">
        <f t="shared" si="1837"/>
        <v>1.67810915977041i</v>
      </c>
      <c r="T3519" t="str">
        <f t="shared" si="1838"/>
        <v>0.178730439061164-0.0706655071098698i</v>
      </c>
      <c r="U3519" t="str">
        <f t="shared" si="1839"/>
        <v>0.0000333333333333333-0.0000712150448987159i</v>
      </c>
      <c r="V3519" t="str">
        <f t="shared" si="1840"/>
        <v>6.66666666666667E-06-0.000712150448987159i</v>
      </c>
      <c r="W3519" t="str">
        <f t="shared" si="1841"/>
        <v>0.0000275459701635408-0.000065863818595892i</v>
      </c>
      <c r="X3519" t="str">
        <f t="shared" si="1842"/>
        <v>0.0000276055307603825-0.0000658033049034957i</v>
      </c>
      <c r="Y3519" t="str">
        <f t="shared" si="1843"/>
        <v>0.009+9.95884871187964i</v>
      </c>
      <c r="Z3519" t="str">
        <f t="shared" si="1844"/>
        <v>-0.000079260560806806-0.0000333355898255255i</v>
      </c>
      <c r="AA3519" t="str">
        <f t="shared" si="1845"/>
        <v>0.00109229748204982-1.20496553136397i</v>
      </c>
      <c r="AB3519" t="str">
        <f t="shared" si="1846"/>
        <v>0.842970053245402-0.333289095041248i</v>
      </c>
      <c r="AC3519" t="str">
        <f t="shared" si="1847"/>
        <v>0.960711327760508-0.107541718993969i</v>
      </c>
      <c r="AD3519" t="str">
        <f t="shared" si="1848"/>
        <v>0.904938338069433-0.245620576923748i</v>
      </c>
      <c r="AE3519" t="str">
        <f t="shared" si="1849"/>
        <v>-0.000079913826976001-0.0000106986285826078i</v>
      </c>
      <c r="AF3519" t="str">
        <f t="shared" si="1850"/>
        <v>-15.0844878496001-0.224579069062107i</v>
      </c>
      <c r="AG3519" t="str">
        <f t="shared" si="1851"/>
        <v>0.99893218736103-0.00394828982195866i</v>
      </c>
      <c r="AH3519" t="str">
        <f t="shared" si="1852"/>
        <v>0.00120361411026661+0.00018427929883472i</v>
      </c>
      <c r="AI3519">
        <f t="shared" si="1853"/>
        <v>-58.289625923169382</v>
      </c>
      <c r="AJ3519">
        <f t="shared" si="1854"/>
        <v>8.7046726725848913</v>
      </c>
      <c r="AK3519"/>
      <c r="AL3519"/>
      <c r="AM3519"/>
      <c r="AN3519"/>
    </row>
    <row r="3520" spans="1:40" x14ac:dyDescent="0.25">
      <c r="A3520"/>
      <c r="B3520">
        <f t="shared" si="1855"/>
        <v>1586000</v>
      </c>
      <c r="C3520" s="237" t="str">
        <f t="shared" si="1823"/>
        <v>-3.038340004491E-08+0.00154415040355586i</v>
      </c>
      <c r="D3520" s="208" t="str">
        <f t="shared" si="1824"/>
        <v>-5.95700618994536+0.0118384864272616i</v>
      </c>
      <c r="E3520" t="str">
        <f t="shared" si="1825"/>
        <v>2870</v>
      </c>
      <c r="F3520" t="str">
        <f t="shared" si="1826"/>
        <v>0.777000777000777</v>
      </c>
      <c r="G3520" t="str">
        <f t="shared" si="1821"/>
        <v>0.777000777000777</v>
      </c>
      <c r="H3520" t="str">
        <f t="shared" si="1827"/>
        <v>9.1274899657218+0.236276186102673i</v>
      </c>
      <c r="I3520" t="str">
        <f t="shared" si="1828"/>
        <v>6228.20743574176i</v>
      </c>
      <c r="J3520" t="str">
        <f t="shared" si="1822"/>
        <v>-52505.9126588546+1362.53248430235i</v>
      </c>
      <c r="K3520" t="str">
        <f t="shared" si="1829"/>
        <v>0.00307610497382547-0.118539338288031i</v>
      </c>
      <c r="L3520" t="str">
        <f t="shared" si="1830"/>
        <v>0.000234036186727822-0.00764553946724869i</v>
      </c>
      <c r="M3520" t="str">
        <f t="shared" si="1831"/>
        <v>0.00331014116055329-0.12618487775528i</v>
      </c>
      <c r="N3520" t="str">
        <f t="shared" si="1832"/>
        <v>-16.2497657591793i</v>
      </c>
      <c r="O3520" t="str">
        <f t="shared" si="1833"/>
        <v>-0.85678056291299+0.515681167985122i</v>
      </c>
      <c r="P3520" t="str">
        <f t="shared" si="1834"/>
        <v>1.85678056291299-0.515681167985122i</v>
      </c>
      <c r="Q3520" t="str">
        <f t="shared" si="1835"/>
        <v>-1.85678056291299+16.7654469271644i</v>
      </c>
      <c r="R3520" t="str">
        <f t="shared" si="1836"/>
        <v>-0.0425029027427313-0.106043221332341i</v>
      </c>
      <c r="S3520" t="str">
        <f t="shared" si="1837"/>
        <v>1.67916790371979i</v>
      </c>
      <c r="T3520" t="str">
        <f t="shared" si="1838"/>
        <v>0.178064373668321-0.0713695101005182i</v>
      </c>
      <c r="U3520" t="str">
        <f t="shared" si="1839"/>
        <v>0.0000333333333333334-0.0000711701426005454i</v>
      </c>
      <c r="V3520" t="str">
        <f t="shared" si="1840"/>
        <v>6.66666666666667E-06-0.000711701426005454i</v>
      </c>
      <c r="W3520" t="str">
        <f t="shared" si="1841"/>
        <v>0.0000275458979813689-0.0000658237030712592i</v>
      </c>
      <c r="X3520" t="str">
        <f t="shared" si="1842"/>
        <v>0.0000276053707208338-0.0000657632264903703i</v>
      </c>
      <c r="Y3520" t="str">
        <f t="shared" si="1843"/>
        <v>0.009+9.96513189718682i</v>
      </c>
      <c r="Z3520" t="str">
        <f t="shared" si="1844"/>
        <v>-0.0000791623416266159-0.0000333142891946365i</v>
      </c>
      <c r="AA3520" t="str">
        <f t="shared" si="1845"/>
        <v>0.0010909204559047-1.20420577147054i</v>
      </c>
      <c r="AB3520" t="str">
        <f t="shared" si="1846"/>
        <v>0.83982860077307-0.336609477633207i</v>
      </c>
      <c r="AC3520" t="str">
        <f t="shared" si="1847"/>
        <v>0.960304925432814-0.107087894210884i</v>
      </c>
      <c r="AD3520" t="str">
        <f t="shared" si="1848"/>
        <v>0.902410221871777-0.249891738450081i</v>
      </c>
      <c r="AE3520" t="str">
        <f t="shared" si="1849"/>
        <v>-0.0000797618719132404-0.0000102811399347782i</v>
      </c>
      <c r="AF3520" t="str">
        <f t="shared" si="1850"/>
        <v>-15.0844961556672-0.224437699675411i</v>
      </c>
      <c r="AG3520" t="str">
        <f t="shared" si="1851"/>
        <v>0.998914229450392-0.00393479595810489i</v>
      </c>
      <c r="AH3520" t="str">
        <f t="shared" si="1852"/>
        <v>0.00120146465782436+0.000177908072501123i</v>
      </c>
      <c r="AI3520">
        <f t="shared" si="1853"/>
        <v>-58.311583386116396</v>
      </c>
      <c r="AJ3520">
        <f t="shared" si="1854"/>
        <v>8.4229235927588721</v>
      </c>
      <c r="AK3520"/>
      <c r="AL3520"/>
      <c r="AM3520"/>
      <c r="AN3520"/>
    </row>
    <row r="3521" spans="1:40" x14ac:dyDescent="0.25">
      <c r="A3521"/>
      <c r="B3521">
        <f t="shared" si="1855"/>
        <v>1587000</v>
      </c>
      <c r="C3521" s="237" t="str">
        <f t="shared" si="1823"/>
        <v>-3.03451217494553E-08+0.00154317740393245i</v>
      </c>
      <c r="D3521" s="208" t="str">
        <f t="shared" si="1824"/>
        <v>-5.95700618965189+0.0118310267634821i</v>
      </c>
      <c r="E3521" t="str">
        <f t="shared" si="1825"/>
        <v>2870</v>
      </c>
      <c r="F3521" t="str">
        <f t="shared" si="1826"/>
        <v>0.777000777000777</v>
      </c>
      <c r="G3521" t="str">
        <f t="shared" si="1821"/>
        <v>0.777000777000777</v>
      </c>
      <c r="H3521" t="str">
        <f t="shared" si="1827"/>
        <v>9.1274982564021+0.236127534774649i</v>
      </c>
      <c r="I3521" t="str">
        <f t="shared" si="1828"/>
        <v>6232.13442655875i</v>
      </c>
      <c r="J3521" t="str">
        <f t="shared" si="1822"/>
        <v>-52572.1465376819+1363.3915842294i</v>
      </c>
      <c r="K3521" t="str">
        <f t="shared" si="1829"/>
        <v>0.00307223202372105-0.118464741910601i</v>
      </c>
      <c r="L3521" t="str">
        <f t="shared" si="1830"/>
        <v>0.000233741613691557-0.00764073087347789i</v>
      </c>
      <c r="M3521" t="str">
        <f t="shared" si="1831"/>
        <v>0.00330597363741261-0.126105472784079i</v>
      </c>
      <c r="N3521" t="str">
        <f t="shared" si="1832"/>
        <v>-16.2600115131258i</v>
      </c>
      <c r="O3521" t="str">
        <f t="shared" si="1833"/>
        <v>-0.851452142911454+0.524432310533488i</v>
      </c>
      <c r="P3521" t="str">
        <f t="shared" si="1834"/>
        <v>1.85145214291145-0.524432310533488i</v>
      </c>
      <c r="Q3521" t="str">
        <f t="shared" si="1835"/>
        <v>-1.85145214291145+16.7844438236593i</v>
      </c>
      <c r="R3521" t="str">
        <f t="shared" si="1836"/>
        <v>-0.0428910248152847-0.105576418362321i</v>
      </c>
      <c r="S3521" t="str">
        <f t="shared" si="1837"/>
        <v>1.68022664766917i</v>
      </c>
      <c r="T3521" t="str">
        <f t="shared" si="1838"/>
        <v>0.17739231149784-0.072066642840481i</v>
      </c>
      <c r="U3521" t="str">
        <f t="shared" si="1839"/>
        <v>0.0000333333333333334-0.0000711252968900222i</v>
      </c>
      <c r="V3521" t="str">
        <f t="shared" si="1840"/>
        <v>6.66666666666667E-06-0.000711252968900221i</v>
      </c>
      <c r="W3521" t="str">
        <f t="shared" si="1841"/>
        <v>0.0000275458257541449-0.0000657836389829879i</v>
      </c>
      <c r="X3521" t="str">
        <f t="shared" si="1842"/>
        <v>0.0000276052108024749-0.000065723199465955i</v>
      </c>
      <c r="Y3521" t="str">
        <f t="shared" si="1843"/>
        <v>0.009+9.971415082494i</v>
      </c>
      <c r="Z3521" t="str">
        <f t="shared" si="1844"/>
        <v>-0.000079064308047173-0.0000332930157220468i</v>
      </c>
      <c r="AA3521" t="str">
        <f t="shared" si="1845"/>
        <v>0.00108954603208229-1.20344696907276i</v>
      </c>
      <c r="AB3521" t="str">
        <f t="shared" si="1846"/>
        <v>0.836658864903732-0.339897457151483i</v>
      </c>
      <c r="AC3521" t="str">
        <f t="shared" si="1847"/>
        <v>0.959903042618685-0.106630953750442i</v>
      </c>
      <c r="AD3521" t="str">
        <f t="shared" si="1848"/>
        <v>0.899838515365355-0.254136935925517i</v>
      </c>
      <c r="AE3521" t="str">
        <f t="shared" si="1849"/>
        <v>-0.0000796060945748786-9.86517685118228E-06i</v>
      </c>
      <c r="AF3521" t="str">
        <f t="shared" si="1850"/>
        <v>-15.084504446054-0.224296508011167i</v>
      </c>
      <c r="AG3521" t="str">
        <f t="shared" si="1851"/>
        <v>0.998896407126578-0.00392112907685867i</v>
      </c>
      <c r="AH3521" t="str">
        <f t="shared" si="1852"/>
        <v>0.00119925655101099+0.000171558443510736i</v>
      </c>
      <c r="AI3521">
        <f t="shared" si="1853"/>
        <v>-58.33377922858098</v>
      </c>
      <c r="AJ3521">
        <f t="shared" si="1854"/>
        <v>8.1411554042807825</v>
      </c>
      <c r="AK3521"/>
      <c r="AL3521"/>
      <c r="AM3521"/>
      <c r="AN3521"/>
    </row>
    <row r="3522" spans="1:40" x14ac:dyDescent="0.25">
      <c r="A3522"/>
      <c r="B3522">
        <f t="shared" si="1855"/>
        <v>1588000</v>
      </c>
      <c r="C3522" s="237" t="str">
        <f t="shared" si="1823"/>
        <v>-3.03069157453895E-08+0.00154220562974936i</v>
      </c>
      <c r="D3522" s="208" t="str">
        <f t="shared" si="1824"/>
        <v>-5.95700618935898+0.0118235764947451i</v>
      </c>
      <c r="E3522" t="str">
        <f t="shared" si="1825"/>
        <v>2870</v>
      </c>
      <c r="F3522" t="str">
        <f t="shared" si="1826"/>
        <v>0.777000777000777</v>
      </c>
      <c r="G3522" t="str">
        <f t="shared" si="1821"/>
        <v>0.777000777000777</v>
      </c>
      <c r="H3522" t="str">
        <f t="shared" si="1827"/>
        <v>9.12750653144102+0.235979070229468i</v>
      </c>
      <c r="I3522" t="str">
        <f t="shared" si="1828"/>
        <v>6236.06141737574i</v>
      </c>
      <c r="J3522" t="str">
        <f t="shared" si="1822"/>
        <v>-52638.4221649357+1364.25068415646i</v>
      </c>
      <c r="K3522" t="str">
        <f t="shared" si="1829"/>
        <v>0.00306836638179096-0.118390239299221i</v>
      </c>
      <c r="L3522" t="str">
        <f t="shared" si="1830"/>
        <v>0.000233447596285365-0.00763592831888368i</v>
      </c>
      <c r="M3522" t="str">
        <f t="shared" si="1831"/>
        <v>0.00330181397807633-0.126026167618105i</v>
      </c>
      <c r="N3522" t="str">
        <f t="shared" si="1832"/>
        <v>-16.2702572670723i</v>
      </c>
      <c r="O3522" t="str">
        <f t="shared" si="1833"/>
        <v>-0.846034342099589+0.533128401033105i</v>
      </c>
      <c r="P3522" t="str">
        <f t="shared" si="1834"/>
        <v>1.84603434209959-0.533128401033105i</v>
      </c>
      <c r="Q3522" t="str">
        <f t="shared" si="1835"/>
        <v>-1.84603434209959+16.8033856681054i</v>
      </c>
      <c r="R3522" t="str">
        <f t="shared" si="1836"/>
        <v>-0.0432745490494911-0.105106677505337i</v>
      </c>
      <c r="S3522" t="str">
        <f t="shared" si="1837"/>
        <v>1.68128539161856i</v>
      </c>
      <c r="T3522" t="str">
        <f t="shared" si="1838"/>
        <v>0.176714321451286-0.0727568671457902i</v>
      </c>
      <c r="U3522" t="str">
        <f t="shared" si="1839"/>
        <v>0.0000333333333333333-0.0000710805076602421i</v>
      </c>
      <c r="V3522" t="str">
        <f t="shared" si="1840"/>
        <v>6.66666666666667E-06-0.000710805076602421i</v>
      </c>
      <c r="W3522" t="str">
        <f t="shared" si="1841"/>
        <v>0.0000275457534818694-0.0000657436262338883i</v>
      </c>
      <c r="X3522" t="str">
        <f t="shared" si="1842"/>
        <v>0.0000276050510048879-0.0000656832237331503i</v>
      </c>
      <c r="Y3522" t="str">
        <f t="shared" si="1843"/>
        <v>0.009+9.97769826780118i</v>
      </c>
      <c r="Z3522" t="str">
        <f t="shared" si="1844"/>
        <v>-0.0000789664596011059-0.0000332717693555228i</v>
      </c>
      <c r="AA3522" t="str">
        <f t="shared" si="1845"/>
        <v>0.00108817420402948-1.20268912236171i</v>
      </c>
      <c r="AB3522" t="str">
        <f t="shared" si="1846"/>
        <v>0.833461170606971-0.343152853503968i</v>
      </c>
      <c r="AC3522" t="str">
        <f t="shared" si="1847"/>
        <v>0.959505694708972-0.106170944078412i</v>
      </c>
      <c r="AD3522" t="str">
        <f t="shared" si="1848"/>
        <v>0.897223483471946-0.258355724808511i</v>
      </c>
      <c r="AE3522" t="str">
        <f t="shared" si="1849"/>
        <v>-0.0000794465140482586-9.45077589663156E-06i</v>
      </c>
      <c r="AF3522" t="str">
        <f t="shared" si="1850"/>
        <v>-15.0845127208-0.224155493734723i</v>
      </c>
      <c r="AG3522" t="str">
        <f t="shared" si="1851"/>
        <v>0.998878722070193-0.00390729065696249i</v>
      </c>
      <c r="AH3522" t="str">
        <f t="shared" si="1852"/>
        <v>0.00119699006152165+0.000165230979750935i</v>
      </c>
      <c r="AI3522">
        <f t="shared" si="1853"/>
        <v>-58.356214192609329</v>
      </c>
      <c r="AJ3522">
        <f t="shared" si="1854"/>
        <v>7.8593681269750926</v>
      </c>
      <c r="AK3522"/>
      <c r="AL3522"/>
      <c r="AM3522"/>
      <c r="AN3522"/>
    </row>
    <row r="3523" spans="1:40" x14ac:dyDescent="0.25">
      <c r="A3523"/>
      <c r="B3523">
        <f t="shared" si="1855"/>
        <v>1589000</v>
      </c>
      <c r="C3523" s="237" t="str">
        <f t="shared" si="1823"/>
        <v>-3.02687818507902E-08+0.00154123507869301i</v>
      </c>
      <c r="D3523" s="208" t="str">
        <f t="shared" si="1824"/>
        <v>-5.95700618906662+0.0118161356033131i</v>
      </c>
      <c r="E3523" t="str">
        <f t="shared" si="1825"/>
        <v>2870</v>
      </c>
      <c r="F3523" t="str">
        <f t="shared" si="1826"/>
        <v>0.777000777000777</v>
      </c>
      <c r="G3523" t="str">
        <f t="shared" si="1821"/>
        <v>0.777000777000777</v>
      </c>
      <c r="H3523" t="str">
        <f t="shared" si="1827"/>
        <v>9.12751479087786+0.235830792115581i</v>
      </c>
      <c r="I3523" t="str">
        <f t="shared" si="1828"/>
        <v>6239.98840819273i</v>
      </c>
      <c r="J3523" t="str">
        <f t="shared" si="1822"/>
        <v>-52704.7395406162+1365.10978408351i</v>
      </c>
      <c r="K3523" t="str">
        <f t="shared" si="1829"/>
        <v>0.00306450802966341-0.118315830277322i</v>
      </c>
      <c r="L3523" t="str">
        <f t="shared" si="1830"/>
        <v>0.000233154133113166-0.00763113179210684i</v>
      </c>
      <c r="M3523" t="str">
        <f t="shared" si="1831"/>
        <v>0.00329766216277658-0.125946962069429i</v>
      </c>
      <c r="N3523" t="str">
        <f t="shared" si="1832"/>
        <v>-16.2805030210188i</v>
      </c>
      <c r="O3523" t="str">
        <f t="shared" si="1833"/>
        <v>-0.840527729208628+0.541768526615738i</v>
      </c>
      <c r="P3523" t="str">
        <f t="shared" si="1834"/>
        <v>1.84052772920863-0.541768526615738i</v>
      </c>
      <c r="Q3523" t="str">
        <f t="shared" si="1835"/>
        <v>-1.84052772920863+16.8222715476345i</v>
      </c>
      <c r="R3523" t="str">
        <f t="shared" si="1836"/>
        <v>-0.0436534617953072-0.10463404524854i</v>
      </c>
      <c r="S3523" t="str">
        <f t="shared" si="1837"/>
        <v>1.68234413556794i</v>
      </c>
      <c r="T3523" t="str">
        <f t="shared" si="1838"/>
        <v>0.176030472404632-0.0734401454485742i</v>
      </c>
      <c r="U3523" t="str">
        <f t="shared" si="1839"/>
        <v>0.0000333333333333333-0.0000710357748045719i</v>
      </c>
      <c r="V3523" t="str">
        <f t="shared" si="1840"/>
        <v>6.66666666666667E-06-0.000710357748045719i</v>
      </c>
      <c r="W3523" t="str">
        <f t="shared" si="1841"/>
        <v>0.0000275456811645437-0.0000657036647270168i</v>
      </c>
      <c r="X3523" t="str">
        <f t="shared" si="1842"/>
        <v>0.000027604891327657-0.000065643299195103i</v>
      </c>
      <c r="Y3523" t="str">
        <f t="shared" si="1843"/>
        <v>0.009+9.98398145310836i</v>
      </c>
      <c r="Z3523" t="str">
        <f t="shared" si="1844"/>
        <v>-0.000078868795822516-0.0000332505500429665i</v>
      </c>
      <c r="AA3523" t="str">
        <f t="shared" si="1845"/>
        <v>0.00108680496521377-1.20193222953305i</v>
      </c>
      <c r="AB3523" t="str">
        <f t="shared" si="1846"/>
        <v>0.830235842731665-0.346375489504331i</v>
      </c>
      <c r="AC3523" t="str">
        <f t="shared" si="1847"/>
        <v>0.959112896686375-0.105707911539057i</v>
      </c>
      <c r="AD3523" t="str">
        <f t="shared" si="1848"/>
        <v>0.894565395643299-0.262547663226876i</v>
      </c>
      <c r="AE3523" t="str">
        <f t="shared" si="1849"/>
        <v>-0.0000792831497536689-0.0000090379734098245i</v>
      </c>
      <c r="AF3523" t="str">
        <f t="shared" si="1850"/>
        <v>-15.0845209799445-0.224014656512268i</v>
      </c>
      <c r="AG3523" t="str">
        <f t="shared" si="1851"/>
        <v>0.998861175946012-0.00389328219316065i</v>
      </c>
      <c r="AH3523" t="str">
        <f t="shared" si="1852"/>
        <v>0.00119466546635271+0.000158926245894527i</v>
      </c>
      <c r="AI3523">
        <f t="shared" si="1853"/>
        <v>-58.378889036210431</v>
      </c>
      <c r="AJ3523">
        <f t="shared" si="1854"/>
        <v>7.577561782460859</v>
      </c>
      <c r="AK3523"/>
      <c r="AL3523"/>
      <c r="AM3523"/>
      <c r="AN3523"/>
    </row>
    <row r="3524" spans="1:40" x14ac:dyDescent="0.25">
      <c r="A3524"/>
      <c r="B3524">
        <f t="shared" si="1855"/>
        <v>1590000</v>
      </c>
      <c r="C3524" s="237" t="str">
        <f t="shared" si="1823"/>
        <v>-3.02307198843064E-08+0.00154026574845557i</v>
      </c>
      <c r="D3524" s="208" t="str">
        <f t="shared" si="1824"/>
        <v>-5.95700618877481+0.0118087040714927i</v>
      </c>
      <c r="E3524" t="str">
        <f t="shared" si="1825"/>
        <v>2870</v>
      </c>
      <c r="F3524" t="str">
        <f t="shared" si="1826"/>
        <v>0.777000777000777</v>
      </c>
      <c r="G3524" t="str">
        <f t="shared" si="1821"/>
        <v>0.777000777000777</v>
      </c>
      <c r="H3524" t="str">
        <f t="shared" si="1827"/>
        <v>9.1275230347518+0.235682700082322i</v>
      </c>
      <c r="I3524" t="str">
        <f t="shared" si="1828"/>
        <v>6243.91539900971i</v>
      </c>
      <c r="J3524" t="str">
        <f t="shared" si="1822"/>
        <v>-52771.0986647233+1365.96888401055i</v>
      </c>
      <c r="K3524" t="str">
        <f t="shared" si="1829"/>
        <v>0.00306065694902436-0.118241514668784i</v>
      </c>
      <c r="L3524" t="str">
        <f t="shared" si="1830"/>
        <v>0.000232861222783268-0.00762634128181665i</v>
      </c>
      <c r="M3524" t="str">
        <f t="shared" si="1831"/>
        <v>0.00329351817180763-0.125867855950601i</v>
      </c>
      <c r="N3524" t="str">
        <f t="shared" si="1832"/>
        <v>-16.2907487749653i</v>
      </c>
      <c r="O3524" t="str">
        <f t="shared" si="1833"/>
        <v>-0.834932882292809+0.550351780288047i</v>
      </c>
      <c r="P3524" t="str">
        <f t="shared" si="1834"/>
        <v>1.83493288229281-0.550351780288047i</v>
      </c>
      <c r="Q3524" t="str">
        <f t="shared" si="1835"/>
        <v>-1.83493288229281+16.8411005552533i</v>
      </c>
      <c r="R3524" t="str">
        <f t="shared" si="1836"/>
        <v>-0.0440277497987888-0.104158567945043i</v>
      </c>
      <c r="S3524" t="str">
        <f t="shared" si="1837"/>
        <v>1.68340287951732i</v>
      </c>
      <c r="T3524" t="str">
        <f t="shared" si="1838"/>
        <v>0.175340833205086-0.0741164407899492i</v>
      </c>
      <c r="U3524" t="str">
        <f t="shared" si="1839"/>
        <v>0.0000333333333333333-0.0000709910982166446i</v>
      </c>
      <c r="V3524" t="str">
        <f t="shared" si="1840"/>
        <v>6.66666666666667E-06-0.000709910982166446i</v>
      </c>
      <c r="W3524" t="str">
        <f t="shared" si="1841"/>
        <v>0.0000275456088021686-0.0000656637543656717i</v>
      </c>
      <c r="X3524" t="str">
        <f t="shared" si="1842"/>
        <v>0.000027604731770367-0.000065603425755201i</v>
      </c>
      <c r="Y3524" t="str">
        <f t="shared" si="1843"/>
        <v>0.009+9.99026463841554i</v>
      </c>
      <c r="Z3524" t="str">
        <f t="shared" si="1844"/>
        <v>-0.0000787713162469658-0.000033229357732413i</v>
      </c>
      <c r="AA3524" t="str">
        <f t="shared" si="1845"/>
        <v>0.00108543830912319-1.20117628878695i</v>
      </c>
      <c r="AB3524" t="str">
        <f t="shared" si="1846"/>
        <v>0.826983205991023-0.349565190838492i</v>
      </c>
      <c r="AC3524" t="str">
        <f t="shared" si="1847"/>
        <v>0.958724663130908-0.105241902353502i</v>
      </c>
      <c r="AD3524" t="str">
        <f t="shared" si="1848"/>
        <v>0.891864525834954-0.26671231202394i</v>
      </c>
      <c r="AE3524" t="str">
        <f t="shared" si="1849"/>
        <v>-0.0000791160214418779-0.0000086268055004214i</v>
      </c>
      <c r="AF3524" t="str">
        <f t="shared" si="1850"/>
        <v>-15.0845292235266-0.223873996010829i</v>
      </c>
      <c r="AG3524" t="str">
        <f t="shared" si="1851"/>
        <v>0.998843770402828-0.00387910519603502i</v>
      </c>
      <c r="AH3524" t="str">
        <f t="shared" si="1852"/>
        <v>0.00119228304776719+0.000152644803350685i</v>
      </c>
      <c r="AI3524">
        <f t="shared" si="1853"/>
        <v>-58.401804533524199</v>
      </c>
      <c r="AJ3524">
        <f t="shared" si="1854"/>
        <v>7.295736394145873</v>
      </c>
      <c r="AK3524"/>
      <c r="AL3524"/>
      <c r="AM3524"/>
      <c r="AN3524"/>
    </row>
    <row r="3525" spans="1:40" x14ac:dyDescent="0.25">
      <c r="A3525"/>
      <c r="B3525">
        <f t="shared" si="1855"/>
        <v>1591000</v>
      </c>
      <c r="C3525" s="237" t="str">
        <f t="shared" si="1823"/>
        <v>-3.01927296651586E-08+0.0015392976367351i</v>
      </c>
      <c r="D3525" s="208" t="str">
        <f t="shared" si="1824"/>
        <v>-5.95700618848356+0.0118012818816358i</v>
      </c>
      <c r="E3525" t="str">
        <f t="shared" si="1825"/>
        <v>2870</v>
      </c>
      <c r="F3525" t="str">
        <f t="shared" si="1826"/>
        <v>0.777000777000777</v>
      </c>
      <c r="G3525" t="str">
        <f t="shared" ref="G3525:G3588" si="1856">IF($C$11=$C$7,$C$24,F3525)</f>
        <v>0.777000777000777</v>
      </c>
      <c r="H3525" t="str">
        <f t="shared" si="1827"/>
        <v>9.12753126310193+0.2355347937799i</v>
      </c>
      <c r="I3525" t="str">
        <f t="shared" si="1828"/>
        <v>6247.8423898267i</v>
      </c>
      <c r="J3525" t="str">
        <f t="shared" ref="J3525:J3588" si="1857">IMSUM(COMPLEX(0,2*PI()*B3525*$C$113*$C$112),COMPLEX(0,2*PI()*B3525*$C$113*$C$111),COMPLEX(0,2*PI()*B3525*$C$28*10^-12*$C$111),COMPLEX(-1*2*PI()*B3525*2*PI()*B3525*$C$113*$C$112*$C$28*10^-12*$C$111,0),COMPLEX(1,0))</f>
        <v>-52837.499537257+1366.82798393761i</v>
      </c>
      <c r="K3525" t="str">
        <f t="shared" si="1829"/>
        <v>0.00305681312161732-0.118167292297923i</v>
      </c>
      <c r="L3525" t="str">
        <f t="shared" si="1830"/>
        <v>0.000232568863908336-0.00762155677671068i</v>
      </c>
      <c r="M3525" t="str">
        <f t="shared" si="1831"/>
        <v>0.00328938198552566-0.125788849074634i</v>
      </c>
      <c r="N3525" t="str">
        <f t="shared" si="1832"/>
        <v>-16.3009945289119i</v>
      </c>
      <c r="O3525" t="str">
        <f t="shared" si="1833"/>
        <v>-0.82925038866865+0.558877261026867i</v>
      </c>
      <c r="P3525" t="str">
        <f t="shared" si="1834"/>
        <v>1.82925038866865-0.558877261026867i</v>
      </c>
      <c r="Q3525" t="str">
        <f t="shared" si="1835"/>
        <v>-1.82925038866865+16.8598717899388i</v>
      </c>
      <c r="R3525" t="str">
        <f t="shared" si="1836"/>
        <v>-0.0443974001966577-0.10368029181255i</v>
      </c>
      <c r="S3525" t="str">
        <f t="shared" si="1837"/>
        <v>1.6844616234667i</v>
      </c>
      <c r="T3525" t="str">
        <f t="shared" si="1838"/>
        <v>0.174645472668069-0.0747857168129628i</v>
      </c>
      <c r="U3525" t="str">
        <f t="shared" si="1839"/>
        <v>0.0000333333333333334-0.0000709464777903615i</v>
      </c>
      <c r="V3525" t="str">
        <f t="shared" si="1840"/>
        <v>6.66666666666667E-06-0.000709464777903615i</v>
      </c>
      <c r="W3525" t="str">
        <f t="shared" si="1841"/>
        <v>0.0000275455363947451-0.0000656238950533956i</v>
      </c>
      <c r="X3525" t="str">
        <f t="shared" si="1842"/>
        <v>0.0000276045723326044-0.0000655636033170776i</v>
      </c>
      <c r="Y3525" t="str">
        <f t="shared" si="1843"/>
        <v>0.009+9.99654782372272i</v>
      </c>
      <c r="Z3525" t="str">
        <f t="shared" si="1844"/>
        <v>-0.0000786740204114803-0.0000332081923720313i</v>
      </c>
      <c r="AA3525" t="str">
        <f t="shared" si="1845"/>
        <v>0.00108407422926622-1.20042129832812i</v>
      </c>
      <c r="AB3525" t="str">
        <f t="shared" si="1846"/>
        <v>0.823703584948334-0.352721786031337i</v>
      </c>
      <c r="AC3525" t="str">
        <f t="shared" si="1847"/>
        <v>0.958341008225311-0.104772962618175i</v>
      </c>
      <c r="AD3525" t="str">
        <f t="shared" si="1848"/>
        <v>0.88912115247951-0.270849234804473i</v>
      </c>
      <c r="AE3525" t="str">
        <f t="shared" si="1849"/>
        <v>-0.0000789451491916564-8.21730804614082E-06i</v>
      </c>
      <c r="AF3525" t="str">
        <f t="shared" si="1850"/>
        <v>-15.0845374515855-0.223733511898264i</v>
      </c>
      <c r="AG3525" t="str">
        <f t="shared" si="1851"/>
        <v>0.998826507073303-0.00386476119183941i</v>
      </c>
      <c r="AH3525" t="str">
        <f t="shared" si="1852"/>
        <v>0.00118984309325982+0.000146387210216164i</v>
      </c>
      <c r="AI3525">
        <f t="shared" si="1853"/>
        <v>-58.424961474993609</v>
      </c>
      <c r="AJ3525">
        <f t="shared" si="1854"/>
        <v>7.0138919872175389</v>
      </c>
      <c r="AK3525"/>
      <c r="AL3525"/>
      <c r="AM3525"/>
      <c r="AN3525"/>
    </row>
    <row r="3526" spans="1:40" x14ac:dyDescent="0.25">
      <c r="A3526"/>
      <c r="B3526">
        <f t="shared" si="1855"/>
        <v>1592000</v>
      </c>
      <c r="C3526" s="237" t="str">
        <f t="shared" ref="C3526:C3589" si="1858">IMPRODUCT(COMPLEX(-1,0),IMDIV(IMPRODUCT(G3526,COMPLEX($C$100+$C$101,0)),COMPLEX($C$100,2*PI()*B3526*$C$103*$C$102*(2*$C$100+$C$101))))</f>
        <v>-3.01548110131332E-08+0.00153833074123539i</v>
      </c>
      <c r="D3526" s="208" t="str">
        <f t="shared" ref="D3526:D3589" si="1859">IMPRODUCT(COMPLEX($C$106,0),IMSUB(C3526,G3526))</f>
        <v>-5.95700618819284+0.011793869016138i</v>
      </c>
      <c r="E3526" t="str">
        <f t="shared" ref="E3526:E3589" si="1860">IMDIV(COMPLEX($C$20*10^3,0),COMPLEX(1,2*PI()*B3526*$C$20*1000*$C$29*10^-12))</f>
        <v>2870</v>
      </c>
      <c r="F3526" t="str">
        <f t="shared" ref="F3526:F3589" si="1861">IMDIV(COMPLEX($C$22*1000,0),IMSUM(COMPLEX($C$22*1000,0),E3526))</f>
        <v>0.777000777000777</v>
      </c>
      <c r="G3526" t="str">
        <f t="shared" si="1856"/>
        <v>0.777000777000777</v>
      </c>
      <c r="H3526" t="str">
        <f t="shared" ref="H3526:H3589" si="1862">IMPRODUCT(COMPLEX($C$108,0),IMPRODUCT(COMPLEX(-1,0),D3526),IMDIV(COMPLEX(0,2*PI()*B3526*$C$109*$C$110),COMPLEX(1,2*PI()*B3526*$C$109*$C$110)))</f>
        <v>9.12753947596716+0.235387072859402i</v>
      </c>
      <c r="I3526" t="str">
        <f t="shared" ref="I3526:I3589" si="1863">COMPLEX(0,2*PI()*B3526*$C$113*$C$112*$C$114)</f>
        <v>6251.76938064369i</v>
      </c>
      <c r="J3526" t="str">
        <f t="shared" si="1857"/>
        <v>-52903.9421582174+1367.68708386466i</v>
      </c>
      <c r="K3526" t="str">
        <f t="shared" ref="K3526:K3589" si="1864">IMDIV(I3526,J3526)</f>
        <v>0.00305297652924286-0.118093162989497i</v>
      </c>
      <c r="L3526" t="str">
        <f t="shared" ref="L3526:L3589" si="1865">IMDIV(COMPLEX($C$117,0),COMPLEX(1,2*PI()*B3526*$C$115*$C$116))</f>
        <v>0.00023227705510539-0.00761677826551482i</v>
      </c>
      <c r="M3526" t="str">
        <f t="shared" ref="M3526:M3589" si="1866">IMSUM(K3526,L3526)</f>
        <v>0.00328525358434825-0.125709941255012i</v>
      </c>
      <c r="N3526" t="str">
        <f t="shared" ref="N3526:N3589" si="1867">COMPLEX(0,-2*PI()*B3526*$C$43)</f>
        <v>-16.3112402828584i</v>
      </c>
      <c r="O3526" t="str">
        <f t="shared" ref="O3526:O3589" si="1868">IMEXP(N3526)</f>
        <v>-0.823480844853502+0.567344073873486i</v>
      </c>
      <c r="P3526" t="str">
        <f t="shared" ref="P3526:P3589" si="1869">IMSUB(COMPLEX(1,0),O3526)</f>
        <v>1.8234808448535-0.567344073873486i</v>
      </c>
      <c r="Q3526" t="str">
        <f t="shared" ref="Q3526:Q3589" si="1870">IMSUM(COMPLEX(0,2*PI()*B3526*$C$43),O3526,COMPLEX(-1,0))</f>
        <v>-1.8234808448535+16.8785843567319i</v>
      </c>
      <c r="R3526" t="str">
        <f t="shared" ref="R3526:R3589" si="1871">IMDIV(P3526,Q3526)</f>
        <v>-0.0447624005109087-0.103199262932111i</v>
      </c>
      <c r="S3526" t="str">
        <f t="shared" ref="S3526:S3589" si="1872">IMDIV(COMPLEX(0,2*PI()*B3526*$C$123),COMPLEX($C$124,0))</f>
        <v>1.68552036741608i</v>
      </c>
      <c r="T3526" t="str">
        <f t="shared" ref="T3526:T3589" si="1873">IMPRODUCT(R3526,S3526)</f>
        <v>0.1739444595744-0.0754479377555726i</v>
      </c>
      <c r="U3526" t="str">
        <f t="shared" ref="U3526:U3589" si="1874">IMDIV(COMPLEX(1,2*PI()*B3526*$C$16*10^-3*$C$15*10^-6),COMPLEX(0,2*PI()*B3526*$C$15*10^-6))</f>
        <v>0.0000333333333333332-0.0000709019134198897i</v>
      </c>
      <c r="V3526" t="str">
        <f t="shared" ref="V3526:V3589" si="1875">IMSUM(COMPLEX($C$18*10^-3,0),IMDIV(COMPLEX(1,0),COMPLEX(0,2*PI()*B3526*($C$17*1*10^-6))))</f>
        <v>6.66666666666667E-06-0.000709019134198897i</v>
      </c>
      <c r="W3526" t="str">
        <f t="shared" ref="W3526:W3589" si="1876">IMDIV(IMPRODUCT(U3526,V3526),IMSUM(U3526,V3526))</f>
        <v>0.0000275454639422736-0.0000655840866939721i</v>
      </c>
      <c r="X3526" t="str">
        <f t="shared" ref="X3526:X3589" si="1877">IMDIV(IMPRODUCT(COMPLEX($C$19,0),W3526),IMSUM(COMPLEX($C$19,0),W3526))</f>
        <v>0.0000276044130139563-0.000065523831784605i</v>
      </c>
      <c r="Y3526" t="str">
        <f t="shared" ref="Y3526:Y3589" si="1878">COMPLEX($C$13*10^-3,2*PI()*B3526*$C$12*0.000001)</f>
        <v>0.009+10.0028310090299i</v>
      </c>
      <c r="Z3526" t="str">
        <f t="shared" ref="Z3526:Z3589" si="1879">IMPRODUCT(COMPLEX($C$6,0),IMDIV(X3526,IMSUM(X3526,Y3526)))</f>
        <v>-0.0000785769078545342-0.0000331870539101227i</v>
      </c>
      <c r="AA3526" t="str">
        <f t="shared" ref="AA3526:AA3589" si="1880">IMDIV(COMPLEX($C$6,0),IMSUM(X3526,Y3526))</f>
        <v>0.00108271271917174-1.19966725636578i</v>
      </c>
      <c r="AB3526" t="str">
        <f t="shared" ref="AB3526:AB3589" si="1881">IMPRODUCT(COMPLEX($C$119,0),T3526)</f>
        <v>0.82039730400369-0.355845106413608i</v>
      </c>
      <c r="AC3526" t="str">
        <f t="shared" ref="AC3526:AC3589" si="1882">IMSUM(COMPLEX(1,0),IMPRODUCT(AB3526,M3526))</f>
        <v>0.95796194576043-0.104301138303392i</v>
      </c>
      <c r="AD3526" t="str">
        <f t="shared" ref="AD3526:AD3589" si="1883">IMDIV(AB3526,AC3526)</f>
        <v>0.886335558459631-0.274957997980191i</v>
      </c>
      <c r="AE3526" t="str">
        <f t="shared" ref="AE3526:AE3589" si="1884">IMPRODUCT(AD3526,AA3526,X3526)</f>
        <v>-0.0000787705534072678-7.80951668990186E-06i</v>
      </c>
      <c r="AF3526" t="str">
        <f t="shared" ref="AF3526:AF3589" si="1885">IMSUB(D3526,H3526)</f>
        <v>-15.08454566416-0.223593203843264i</v>
      </c>
      <c r="AG3526" t="str">
        <f t="shared" ref="AG3526:AG3589" si="1886">IMSUM(COMPLEX(1,0),IMPRODUCT(AD3526,AA3526,COMPLEX($C$127,0)))</f>
        <v>0.998809387573822-0.00385025172233322i</v>
      </c>
      <c r="AH3526" t="str">
        <f t="shared" ref="AH3526:AH3589" si="1887">IMDIV(IMPRODUCT(AE3526,AF3526),AG3526)</f>
        <v>0.00118734589552168+0.000140154021227171i</v>
      </c>
      <c r="AI3526">
        <f t="shared" ref="AI3526:AI3589" si="1888">20*LOG10(IMABS(AH3526))</f>
        <v>-58.44836066754084</v>
      </c>
      <c r="AJ3526">
        <f t="shared" ref="AJ3526:AJ3589" si="1889">IMARGUMENT(AH3526)*180/PI()</f>
        <v>6.7320285886483626</v>
      </c>
      <c r="AK3526"/>
      <c r="AL3526"/>
      <c r="AM3526"/>
      <c r="AN3526"/>
    </row>
    <row r="3527" spans="1:40" x14ac:dyDescent="0.25">
      <c r="A3527"/>
      <c r="B3527">
        <f t="shared" si="1855"/>
        <v>1593000</v>
      </c>
      <c r="C3527" s="237" t="str">
        <f t="shared" si="1858"/>
        <v>-3.01169637485826E-08+0.00153736505966599i</v>
      </c>
      <c r="D3527" s="208" t="str">
        <f t="shared" si="1859"/>
        <v>-5.95700618790268+0.0117864654574393i</v>
      </c>
      <c r="E3527" t="str">
        <f t="shared" si="1860"/>
        <v>2870</v>
      </c>
      <c r="F3527" t="str">
        <f t="shared" si="1861"/>
        <v>0.777000777000777</v>
      </c>
      <c r="G3527" t="str">
        <f t="shared" si="1856"/>
        <v>0.777000777000777</v>
      </c>
      <c r="H3527" t="str">
        <f t="shared" si="1862"/>
        <v>9.12754767338633+0.235239536972787i</v>
      </c>
      <c r="I3527" t="str">
        <f t="shared" si="1863"/>
        <v>6255.69637146068i</v>
      </c>
      <c r="J3527" t="str">
        <f t="shared" si="1857"/>
        <v>-52970.4265276043+1368.54618379171i</v>
      </c>
      <c r="K3527" t="str">
        <f t="shared" si="1864"/>
        <v>0.00304914715375874-0.118019126568704i</v>
      </c>
      <c r="L3527" t="str">
        <f t="shared" si="1865"/>
        <v>0.000231985794995777-0.00761200573698316i</v>
      </c>
      <c r="M3527" t="str">
        <f t="shared" si="1866"/>
        <v>0.00328113294875452-0.125631132305687i</v>
      </c>
      <c r="N3527" t="str">
        <f t="shared" si="1867"/>
        <v>-16.3214860368049i</v>
      </c>
      <c r="O3527" t="str">
        <f t="shared" si="1868"/>
        <v>-0.817624856502608+0.575751330028068i</v>
      </c>
      <c r="P3527" t="str">
        <f t="shared" si="1869"/>
        <v>1.81762485650261-0.575751330028068i</v>
      </c>
      <c r="Q3527" t="str">
        <f t="shared" si="1870"/>
        <v>-1.81762485650261+16.897237366833i</v>
      </c>
      <c r="R3527" t="str">
        <f t="shared" si="1871"/>
        <v>-0.0451227386435038-0.102715527246926i</v>
      </c>
      <c r="S3527" t="str">
        <f t="shared" si="1872"/>
        <v>1.68657911136547i</v>
      </c>
      <c r="T3527" t="str">
        <f t="shared" si="1873"/>
        <v>0.173237862667556-0.076103068443737i</v>
      </c>
      <c r="U3527" t="str">
        <f t="shared" si="1874"/>
        <v>0.0000333333333333333-0.0000708574049996639i</v>
      </c>
      <c r="V3527" t="str">
        <f t="shared" si="1875"/>
        <v>6.66666666666667E-06-0.000708574049996639i</v>
      </c>
      <c r="W3527" t="str">
        <f t="shared" si="1876"/>
        <v>0.0000275453914447556-0.0000655443291914287i</v>
      </c>
      <c r="X3527" t="str">
        <f t="shared" si="1877"/>
        <v>0.0000276042538140123-0.0000654841110619006i</v>
      </c>
      <c r="Y3527" t="str">
        <f t="shared" si="1878"/>
        <v>0.009+10.0091141943371i</v>
      </c>
      <c r="Z3527" t="str">
        <f t="shared" si="1879"/>
        <v>-0.0000784799781160547-0.0000331659422951226i</v>
      </c>
      <c r="AA3527" t="str">
        <f t="shared" si="1880"/>
        <v>0.00108135377238891-1.19891416111363i</v>
      </c>
      <c r="AB3527" t="str">
        <f t="shared" si="1881"/>
        <v>0.817064687381059-0.358934986089312i</v>
      </c>
      <c r="AC3527" t="str">
        <f t="shared" si="1882"/>
        <v>0.957587489140504-0.103826475251993i</v>
      </c>
      <c r="AD3527" t="str">
        <f t="shared" si="1883"/>
        <v>0.883508031080222-0.279038170815344i</v>
      </c>
      <c r="AE3527" t="str">
        <f t="shared" si="1884"/>
        <v>-0.0000785922548159326-7.40346683695194E-06i</v>
      </c>
      <c r="AF3527" t="str">
        <f t="shared" si="1885"/>
        <v>-15.084553861289-0.223453071515348i</v>
      </c>
      <c r="AG3527" t="str">
        <f t="shared" si="1886"/>
        <v>0.998792413504343-0.00383557834461203i</v>
      </c>
      <c r="AH3527" t="str">
        <f t="shared" si="1887"/>
        <v>0.00118479175240418+0.000133945787710992i</v>
      </c>
      <c r="AI3527">
        <f t="shared" si="1888"/>
        <v>-58.472002934750108</v>
      </c>
      <c r="AJ3527">
        <f t="shared" si="1889"/>
        <v>6.450146227174737</v>
      </c>
      <c r="AK3527"/>
      <c r="AL3527"/>
      <c r="AM3527"/>
      <c r="AN3527"/>
    </row>
    <row r="3528" spans="1:40" x14ac:dyDescent="0.25">
      <c r="A3528"/>
      <c r="B3528">
        <f t="shared" si="1855"/>
        <v>1594000</v>
      </c>
      <c r="C3528" s="237" t="str">
        <f t="shared" si="1858"/>
        <v>-3.00791876924225E-08+0.00153640058974222i</v>
      </c>
      <c r="D3528" s="208" t="str">
        <f t="shared" si="1859"/>
        <v>-5.95700618761307+0.0117790711880237i</v>
      </c>
      <c r="E3528" t="str">
        <f t="shared" si="1860"/>
        <v>2870</v>
      </c>
      <c r="F3528" t="str">
        <f t="shared" si="1861"/>
        <v>0.777000777000777</v>
      </c>
      <c r="G3528" t="str">
        <f t="shared" si="1856"/>
        <v>0.777000777000777</v>
      </c>
      <c r="H3528" t="str">
        <f t="shared" si="1862"/>
        <v>9.12755585539815+0.235092185772883i</v>
      </c>
      <c r="I3528" t="str">
        <f t="shared" si="1863"/>
        <v>6259.62336227766i</v>
      </c>
      <c r="J3528" t="str">
        <f t="shared" si="1857"/>
        <v>-53036.9526454179+1369.40528371876i</v>
      </c>
      <c r="K3528" t="str">
        <f t="shared" si="1864"/>
        <v>0.00304532497707945-0.117945182861177i</v>
      </c>
      <c r="L3528" t="str">
        <f t="shared" si="1865"/>
        <v>0.000231695082205159-0.00760723917989777i</v>
      </c>
      <c r="M3528" t="str">
        <f t="shared" si="1866"/>
        <v>0.00327702005928461-0.125552422041075i</v>
      </c>
      <c r="N3528" t="str">
        <f t="shared" si="1867"/>
        <v>-16.3317317907514i</v>
      </c>
      <c r="O3528" t="str">
        <f t="shared" si="1868"/>
        <v>-0.811683038345741+0.58409814694264i</v>
      </c>
      <c r="P3528" t="str">
        <f t="shared" si="1869"/>
        <v>1.81168303834574-0.58409814694264i</v>
      </c>
      <c r="Q3528" t="str">
        <f t="shared" si="1870"/>
        <v>-1.81168303834574+16.915829937694i</v>
      </c>
      <c r="R3528" t="str">
        <f t="shared" si="1871"/>
        <v>-0.0454784028710942-0.102229130561292i</v>
      </c>
      <c r="S3528" t="str">
        <f t="shared" si="1872"/>
        <v>1.68763785531485i</v>
      </c>
      <c r="T3528" t="str">
        <f t="shared" si="1873"/>
        <v>0.172525750651161-0.0767510742845181i</v>
      </c>
      <c r="U3528" t="str">
        <f t="shared" si="1874"/>
        <v>0.0000333333333333333-0.000070812952424382i</v>
      </c>
      <c r="V3528" t="str">
        <f t="shared" si="1875"/>
        <v>6.66666666666667E-06-0.00070812952424382i</v>
      </c>
      <c r="W3528" t="str">
        <f t="shared" si="1876"/>
        <v>0.0000275453189021917-0.0000655046224500319i</v>
      </c>
      <c r="X3528" t="str">
        <f t="shared" si="1877"/>
        <v>0.0000276040947323624-0.00006544444105332i</v>
      </c>
      <c r="Y3528" t="str">
        <f t="shared" si="1878"/>
        <v>0.009+10.0153973796443i</v>
      </c>
      <c r="Z3528" t="str">
        <f t="shared" si="1879"/>
        <v>-0.0000783832307374091-0.0000331448574755977i</v>
      </c>
      <c r="AA3528" t="str">
        <f t="shared" si="1880"/>
        <v>0.00107999738248716-1.19816201078988i</v>
      </c>
      <c r="AB3528" t="str">
        <f t="shared" si="1881"/>
        <v>0.813706059116448-0.361991261903191i</v>
      </c>
      <c r="AC3528" t="str">
        <f t="shared" si="1882"/>
        <v>0.957217651388435-0.103349019178111i</v>
      </c>
      <c r="AD3528" t="str">
        <f t="shared" si="1883"/>
        <v>0.88063886204045-0.283089325471727i</v>
      </c>
      <c r="AE3528" t="str">
        <f t="shared" si="1884"/>
        <v>-0.0000784102744652691-6.99919365205538E-06i</v>
      </c>
      <c r="AF3528" t="str">
        <f t="shared" si="1885"/>
        <v>-15.0845620430112-0.223313114584859i</v>
      </c>
      <c r="AG3528" t="str">
        <f t="shared" si="1886"/>
        <v>0.998775586448257-0.00382074263093847i</v>
      </c>
      <c r="AH3528" t="str">
        <f t="shared" si="1887"/>
        <v>0.00118218096688274+0.000127763057538487i</v>
      </c>
      <c r="AI3528">
        <f t="shared" si="1888"/>
        <v>-58.495889117053743</v>
      </c>
      <c r="AJ3528">
        <f t="shared" si="1889"/>
        <v>6.1682449332991984</v>
      </c>
      <c r="AK3528"/>
      <c r="AL3528"/>
      <c r="AM3528"/>
      <c r="AN3528"/>
    </row>
    <row r="3529" spans="1:40" x14ac:dyDescent="0.25">
      <c r="A3529"/>
      <c r="B3529">
        <f t="shared" si="1855"/>
        <v>1595000</v>
      </c>
      <c r="C3529" s="237" t="str">
        <f t="shared" si="1858"/>
        <v>-3.00414826661293E-08+0.00153543732918512i</v>
      </c>
      <c r="D3529" s="208" t="str">
        <f t="shared" si="1859"/>
        <v>-5.957006187324+0.0117716861904193i</v>
      </c>
      <c r="E3529" t="str">
        <f t="shared" si="1860"/>
        <v>2870</v>
      </c>
      <c r="F3529" t="str">
        <f t="shared" si="1861"/>
        <v>0.777000777000777</v>
      </c>
      <c r="G3529" t="str">
        <f t="shared" si="1856"/>
        <v>0.777000777000777</v>
      </c>
      <c r="H3529" t="str">
        <f t="shared" si="1862"/>
        <v>9.12756402204118+0.234945018913387i</v>
      </c>
      <c r="I3529" t="str">
        <f t="shared" si="1863"/>
        <v>6263.55035309465i</v>
      </c>
      <c r="J3529" t="str">
        <f t="shared" si="1857"/>
        <v>-53103.5205116581+1370.26438364581i</v>
      </c>
      <c r="K3529" t="str">
        <f t="shared" si="1864"/>
        <v>0.00304150998117615-0.117871331692986i</v>
      </c>
      <c r="L3529" t="str">
        <f t="shared" si="1865"/>
        <v>0.000231404915363499-0.00760247858306883i</v>
      </c>
      <c r="M3529" t="str">
        <f t="shared" si="1866"/>
        <v>0.00327291489653965-0.125473810276055i</v>
      </c>
      <c r="N3529" t="str">
        <f t="shared" si="1867"/>
        <v>-16.3419775446979i</v>
      </c>
      <c r="O3529" t="str">
        <f t="shared" si="1868"/>
        <v>-0.805656014122626+0.592383648413798i</v>
      </c>
      <c r="P3529" t="str">
        <f t="shared" si="1869"/>
        <v>1.80565601412263-0.592383648413798i</v>
      </c>
      <c r="Q3529" t="str">
        <f t="shared" si="1870"/>
        <v>-1.80565601412263+16.9343611931117i</v>
      </c>
      <c r="R3529" t="str">
        <f t="shared" si="1871"/>
        <v>-0.0458293818398129-0.101740118539627i</v>
      </c>
      <c r="S3529" t="str">
        <f t="shared" si="1872"/>
        <v>1.68869659926423i</v>
      </c>
      <c r="T3529" t="str">
        <f t="shared" si="1873"/>
        <v>0.171808192186608-0.0773919212592739i</v>
      </c>
      <c r="U3529" t="str">
        <f t="shared" si="1874"/>
        <v>0.0000333333333333334-0.0000707685555890063i</v>
      </c>
      <c r="V3529" t="str">
        <f t="shared" si="1875"/>
        <v>6.66666666666667E-06-0.000707685555890063i</v>
      </c>
      <c r="W3529" t="str">
        <f t="shared" si="1876"/>
        <v>0.0000275452463145828-0.0000654649663742884i</v>
      </c>
      <c r="X3529" t="str">
        <f t="shared" si="1877"/>
        <v>0.0000276039357685981-0.0000654048216634588i</v>
      </c>
      <c r="Y3529" t="str">
        <f t="shared" si="1878"/>
        <v>0.009+10.0216805649514i</v>
      </c>
      <c r="Z3529" t="str">
        <f t="shared" si="1879"/>
        <v>-0.0000782866652614027-0.0000331237994002469i</v>
      </c>
      <c r="AA3529" t="str">
        <f t="shared" si="1880"/>
        <v>0.00107864354305605-1.19741080361721i</v>
      </c>
      <c r="AB3529" t="str">
        <f t="shared" si="1881"/>
        <v>0.810321743046682-0.365013773408616i</v>
      </c>
      <c r="AC3529" t="str">
        <f t="shared" si="1882"/>
        <v>0.956852445150988-0.102868815666033i</v>
      </c>
      <c r="AD3529" t="str">
        <f t="shared" si="1883"/>
        <v>0.877728347405228-0.287111037053561i</v>
      </c>
      <c r="AE3529" t="str">
        <f t="shared" si="1884"/>
        <v>-0.0000782246337207163-6.59673205669467E-06i</v>
      </c>
      <c r="AF3529" t="str">
        <f t="shared" si="1885"/>
        <v>-15.0845702093652-0.223173332722968i</v>
      </c>
      <c r="AG3529" t="str">
        <f t="shared" si="1886"/>
        <v>0.99875890797224-0.00380574616857109i</v>
      </c>
      <c r="AH3529" t="str">
        <f t="shared" si="1887"/>
        <v>0.00117951384702+0.000121606375076772i</v>
      </c>
      <c r="AI3529">
        <f t="shared" si="1888"/>
        <v>-58.520020071923533</v>
      </c>
      <c r="AJ3529">
        <f t="shared" si="1889"/>
        <v>5.8863247392848912</v>
      </c>
      <c r="AK3529"/>
      <c r="AL3529"/>
      <c r="AM3529"/>
      <c r="AN3529"/>
    </row>
    <row r="3530" spans="1:40" x14ac:dyDescent="0.25">
      <c r="A3530"/>
      <c r="B3530">
        <f t="shared" si="1855"/>
        <v>1596000</v>
      </c>
      <c r="C3530" s="237" t="str">
        <f t="shared" si="1858"/>
        <v>-3.00038484917402E-08+0.00153447527572146i</v>
      </c>
      <c r="D3530" s="208" t="str">
        <f t="shared" si="1859"/>
        <v>-5.95700618703546+0.0117643104471979i</v>
      </c>
      <c r="E3530" t="str">
        <f t="shared" si="1860"/>
        <v>2870</v>
      </c>
      <c r="F3530" t="str">
        <f t="shared" si="1861"/>
        <v>0.777000777000777</v>
      </c>
      <c r="G3530" t="str">
        <f t="shared" si="1856"/>
        <v>0.777000777000777</v>
      </c>
      <c r="H3530" t="str">
        <f t="shared" si="1862"/>
        <v>9.12757217335385+0.234798036048858i</v>
      </c>
      <c r="I3530" t="str">
        <f t="shared" si="1863"/>
        <v>6267.47734391164i</v>
      </c>
      <c r="J3530" t="str">
        <f t="shared" si="1857"/>
        <v>-53170.1301263249+1371.12348357286i</v>
      </c>
      <c r="K3530" t="str">
        <f t="shared" si="1864"/>
        <v>0.00303770214807634-0.117797572890635i</v>
      </c>
      <c r="L3530" t="str">
        <f t="shared" si="1865"/>
        <v>0.000231115293105042-0.00759772393533442i</v>
      </c>
      <c r="M3530" t="str">
        <f t="shared" si="1866"/>
        <v>0.00326881744118138-0.125395296825969i</v>
      </c>
      <c r="N3530" t="str">
        <f t="shared" si="1867"/>
        <v>-16.3522232986444i</v>
      </c>
      <c r="O3530" t="str">
        <f t="shared" si="1868"/>
        <v>-0.799544416517451+0.600606964674711i</v>
      </c>
      <c r="P3530" t="str">
        <f t="shared" si="1869"/>
        <v>1.79954441651745-0.600606964674711i</v>
      </c>
      <c r="Q3530" t="str">
        <f t="shared" si="1870"/>
        <v>-1.79954441651745+16.9528302633191i</v>
      </c>
      <c r="R3530" t="str">
        <f t="shared" si="1871"/>
        <v>-0.0461756645601284-0.101248536705589i</v>
      </c>
      <c r="S3530" t="str">
        <f t="shared" si="1872"/>
        <v>1.68975534321361i</v>
      </c>
      <c r="T3530" t="str">
        <f t="shared" si="1873"/>
        <v>0.171085255890828-0.0780255759169163i</v>
      </c>
      <c r="U3530" t="str">
        <f t="shared" si="1874"/>
        <v>0.0000333333333333332-0.0000707242143887622i</v>
      </c>
      <c r="V3530" t="str">
        <f t="shared" si="1875"/>
        <v>6.66666666666667E-06-0.000707242143887622i</v>
      </c>
      <c r="W3530" t="str">
        <f t="shared" si="1876"/>
        <v>0.0000275451736819297-0.0000654253608689445i</v>
      </c>
      <c r="X3530" t="str">
        <f t="shared" si="1877"/>
        <v>0.000027603776922312-0.000065365252797152i</v>
      </c>
      <c r="Y3530" t="str">
        <f t="shared" si="1878"/>
        <v>0.009+10.0279637502586i</v>
      </c>
      <c r="Z3530" t="str">
        <f t="shared" si="1879"/>
        <v>-0.0000781902812322709-0.0000331027680178994i</v>
      </c>
      <c r="AA3530" t="str">
        <f t="shared" si="1880"/>
        <v>0.00107729224770519-1.1966605378227i</v>
      </c>
      <c r="AB3530" t="str">
        <f t="shared" si="1881"/>
        <v>0.806912062798887-0.368002362835788i</v>
      </c>
      <c r="AC3530" t="str">
        <f t="shared" si="1882"/>
        <v>0.956491882703925-0.102385910169155i</v>
      </c>
      <c r="AD3530" t="str">
        <f t="shared" si="1883"/>
        <v>0.874776787576224-0.291102883652108i</v>
      </c>
      <c r="AE3530" t="str">
        <f t="shared" si="1884"/>
        <v>-0.0000780353542629247-6.19611672629563E-06i</v>
      </c>
      <c r="AF3530" t="str">
        <f t="shared" si="1885"/>
        <v>-15.0845783603893-0.22303372560166i</v>
      </c>
      <c r="AG3530" t="str">
        <f t="shared" si="1886"/>
        <v>0.998742379626119-0.00379059055959175i</v>
      </c>
      <c r="AH3530" t="str">
        <f t="shared" si="1887"/>
        <v>0.00117679070592851+0.000115476281142203i</v>
      </c>
      <c r="AI3530">
        <f t="shared" si="1888"/>
        <v>-58.544396674067549</v>
      </c>
      <c r="AJ3530">
        <f t="shared" si="1889"/>
        <v>5.6043856791475521</v>
      </c>
      <c r="AK3530"/>
      <c r="AL3530"/>
      <c r="AM3530"/>
      <c r="AN3530"/>
    </row>
    <row r="3531" spans="1:40" x14ac:dyDescent="0.25">
      <c r="A3531"/>
      <c r="B3531">
        <f t="shared" si="1855"/>
        <v>1597000</v>
      </c>
      <c r="C3531" s="237" t="str">
        <f t="shared" si="1858"/>
        <v>-2.99662849918478E-08+0.00153351442708367i</v>
      </c>
      <c r="D3531" s="208" t="str">
        <f t="shared" si="1859"/>
        <v>-5.95700618674748+0.0117569439409748i</v>
      </c>
      <c r="E3531" t="str">
        <f t="shared" si="1860"/>
        <v>2870</v>
      </c>
      <c r="F3531" t="str">
        <f t="shared" si="1861"/>
        <v>0.777000777000777</v>
      </c>
      <c r="G3531" t="str">
        <f t="shared" si="1856"/>
        <v>0.777000777000777</v>
      </c>
      <c r="H3531" t="str">
        <f t="shared" si="1862"/>
        <v>9.12758030937456+0.234651236834722i</v>
      </c>
      <c r="I3531" t="str">
        <f t="shared" si="1863"/>
        <v>6271.40433472862i</v>
      </c>
      <c r="J3531" t="str">
        <f t="shared" si="1857"/>
        <v>-53236.7814894183+1371.98258349991i</v>
      </c>
      <c r="K3531" t="str">
        <f t="shared" si="1864"/>
        <v>0.00303390145986372-0.117723906281062i</v>
      </c>
      <c r="L3531" t="str">
        <f t="shared" si="1865"/>
        <v>0.000230826214068298-0.00759297522556037i</v>
      </c>
      <c r="M3531" t="str">
        <f t="shared" si="1866"/>
        <v>0.00326472767393202-0.125316881506622i</v>
      </c>
      <c r="N3531" t="str">
        <f t="shared" si="1867"/>
        <v>-16.362469052591i</v>
      </c>
      <c r="O3531" t="str">
        <f t="shared" si="1868"/>
        <v>-0.793348887092397+0.608767232486486i</v>
      </c>
      <c r="P3531" t="str">
        <f t="shared" si="1869"/>
        <v>1.7933488870924-0.608767232486486i</v>
      </c>
      <c r="Q3531" t="str">
        <f t="shared" si="1870"/>
        <v>-1.7933488870924+16.9712362850775i</v>
      </c>
      <c r="R3531" t="str">
        <f t="shared" si="1871"/>
        <v>-0.0465172404017573-0.100754430441276i</v>
      </c>
      <c r="S3531" t="str">
        <f t="shared" si="1872"/>
        <v>1.69081408716299i</v>
      </c>
      <c r="T3531" t="str">
        <f t="shared" si="1873"/>
        <v>0.170357010334193-0.0786520053672386i</v>
      </c>
      <c r="U3531" t="str">
        <f t="shared" si="1874"/>
        <v>0.0000333333333333333-0.0000706799287191388i</v>
      </c>
      <c r="V3531" t="str">
        <f t="shared" si="1875"/>
        <v>6.66666666666667E-06-0.000706799287191388i</v>
      </c>
      <c r="W3531" t="str">
        <f t="shared" si="1876"/>
        <v>0.0000275451010042336-0.0000653858058389857i</v>
      </c>
      <c r="X3531" t="str">
        <f t="shared" si="1877"/>
        <v>0.0000276036181930988-0.0000653257343594735i</v>
      </c>
      <c r="Y3531" t="str">
        <f t="shared" si="1878"/>
        <v>0.009+10.0342469355658i</v>
      </c>
      <c r="Z3531" t="str">
        <f t="shared" si="1879"/>
        <v>-0.0000780940781956794-0.0000330817632775177i</v>
      </c>
      <c r="AA3531" t="str">
        <f t="shared" si="1880"/>
        <v>0.00107594349006424-1.19591121163795i</v>
      </c>
      <c r="AB3531" t="str">
        <f t="shared" si="1881"/>
        <v>0.803477341780592-0.370956875060266i</v>
      </c>
      <c r="AC3531" t="str">
        <f t="shared" si="1882"/>
        <v>0.956135975957094-0.101900348009019i</v>
      </c>
      <c r="AD3531" t="str">
        <f t="shared" si="1883"/>
        <v>0.871784487262332-0.295064446390029i</v>
      </c>
      <c r="AE3531" t="str">
        <f t="shared" si="1884"/>
        <v>-0.0000778424580851319-0.0000057973820874769i</v>
      </c>
      <c r="AF3531" t="str">
        <f t="shared" si="1885"/>
        <v>-15.084586496122-0.222894292893747i</v>
      </c>
      <c r="AG3531" t="str">
        <f t="shared" si="1886"/>
        <v>0.998726002942726-0.00377527742073189i</v>
      </c>
      <c r="AH3531" t="str">
        <f t="shared" si="1887"/>
        <v>0.00117401186173313+0.00010937331295373i</v>
      </c>
      <c r="AI3531">
        <f t="shared" si="1888"/>
        <v>-58.569019815631052</v>
      </c>
      <c r="AJ3531">
        <f t="shared" si="1889"/>
        <v>5.3224277886469435</v>
      </c>
      <c r="AK3531"/>
      <c r="AL3531"/>
      <c r="AM3531"/>
      <c r="AN3531"/>
    </row>
    <row r="3532" spans="1:40" x14ac:dyDescent="0.25">
      <c r="A3532"/>
      <c r="B3532">
        <f t="shared" si="1855"/>
        <v>1598000</v>
      </c>
      <c r="C3532" s="237" t="str">
        <f t="shared" si="1858"/>
        <v>-2.99287919895999E-08+0.00153255478100989i</v>
      </c>
      <c r="D3532" s="208" t="str">
        <f t="shared" si="1859"/>
        <v>-5.95700618646003+0.0117495866544092i</v>
      </c>
      <c r="E3532" t="str">
        <f t="shared" si="1860"/>
        <v>2870</v>
      </c>
      <c r="F3532" t="str">
        <f t="shared" si="1861"/>
        <v>0.777000777000777</v>
      </c>
      <c r="G3532" t="str">
        <f t="shared" si="1856"/>
        <v>0.777000777000777</v>
      </c>
      <c r="H3532" t="str">
        <f t="shared" si="1862"/>
        <v>9.12758843014148+0.234504620927259i</v>
      </c>
      <c r="I3532" t="str">
        <f t="shared" si="1863"/>
        <v>6275.33132554561i</v>
      </c>
      <c r="J3532" t="str">
        <f t="shared" si="1857"/>
        <v>-53303.4746009383+1372.84168342696i</v>
      </c>
      <c r="K3532" t="str">
        <f t="shared" si="1864"/>
        <v>0.00303010789867798-0.117650331691635i</v>
      </c>
      <c r="L3532" t="str">
        <f t="shared" si="1865"/>
        <v>0.000230537676896032-0.00758823244264034i</v>
      </c>
      <c r="M3532" t="str">
        <f t="shared" si="1866"/>
        <v>0.00326064557557401-0.125238564134275i</v>
      </c>
      <c r="N3532" t="str">
        <f t="shared" si="1867"/>
        <v>-16.3727148065375i</v>
      </c>
      <c r="O3532" t="str">
        <f t="shared" si="1868"/>
        <v>-0.787070076220532+0.616863595228479i</v>
      </c>
      <c r="P3532" t="str">
        <f t="shared" si="1869"/>
        <v>1.78707007622053-0.616863595228479i</v>
      </c>
      <c r="Q3532" t="str">
        <f t="shared" si="1870"/>
        <v>-1.78707007622053+16.989578401766i</v>
      </c>
      <c r="R3532" t="str">
        <f t="shared" si="1871"/>
        <v>-0.0468540990886238-0.100257844986543i</v>
      </c>
      <c r="S3532" t="str">
        <f t="shared" si="1872"/>
        <v>1.69187283111238i</v>
      </c>
      <c r="T3532" t="str">
        <f t="shared" si="1873"/>
        <v>0.169623524038609-0.0792711772742899i</v>
      </c>
      <c r="U3532" t="str">
        <f t="shared" si="1874"/>
        <v>0.0000333333333333333-0.0000706356984758853i</v>
      </c>
      <c r="V3532" t="str">
        <f t="shared" si="1875"/>
        <v>6.66666666666667E-06-0.000706356984758853i</v>
      </c>
      <c r="W3532" t="str">
        <f t="shared" si="1876"/>
        <v>0.0000275450282814951-0.0000653463011896344i</v>
      </c>
      <c r="X3532" t="str">
        <f t="shared" si="1877"/>
        <v>0.0000276034595805532-0.0000652862662557338i</v>
      </c>
      <c r="Y3532" t="str">
        <f t="shared" si="1878"/>
        <v>0.009+10.040530120873i</v>
      </c>
      <c r="Z3532" t="str">
        <f t="shared" si="1879"/>
        <v>-0.0000779980556987113-0.0000330607851281924i</v>
      </c>
      <c r="AA3532" t="str">
        <f t="shared" si="1880"/>
        <v>0.00107459726378276-1.19516282329892i</v>
      </c>
      <c r="AB3532" t="str">
        <f t="shared" si="1881"/>
        <v>0.800017903170745-0.373877157571722i</v>
      </c>
      <c r="AC3532" t="str">
        <f t="shared" si="1882"/>
        <v>0.955784736459467-0.101412174374462i</v>
      </c>
      <c r="AD3532" t="str">
        <f t="shared" si="1883"/>
        <v>0.868751755449905-0.298995309465308i</v>
      </c>
      <c r="AE3532" t="str">
        <f t="shared" si="1884"/>
        <v>-0.0000776459674905052-5.40056231534081E-06i</v>
      </c>
      <c r="AF3532" t="str">
        <f t="shared" si="1885"/>
        <v>-15.0845946166015-0.22275503427285i</v>
      </c>
      <c r="AG3532" t="str">
        <f t="shared" si="1886"/>
        <v>0.998709779437765-0.00375980838319763i</v>
      </c>
      <c r="AH3532" t="str">
        <f t="shared" si="1887"/>
        <v>0.00117117763753268+0.000103298004086827i</v>
      </c>
      <c r="AI3532">
        <f t="shared" si="1888"/>
        <v>-58.593890406404647</v>
      </c>
      <c r="AJ3532">
        <f t="shared" si="1889"/>
        <v>5.0404511052897085</v>
      </c>
      <c r="AK3532"/>
      <c r="AL3532"/>
      <c r="AM3532"/>
      <c r="AN3532"/>
    </row>
    <row r="3533" spans="1:40" x14ac:dyDescent="0.25">
      <c r="A3533"/>
      <c r="B3533">
        <f t="shared" si="1855"/>
        <v>1599000</v>
      </c>
      <c r="C3533" s="237" t="str">
        <f t="shared" si="1858"/>
        <v>-2.98913693086969E-08+0.00153159633524387i</v>
      </c>
      <c r="D3533" s="208" t="str">
        <f t="shared" si="1859"/>
        <v>-5.95700618617312+0.011742238570203i</v>
      </c>
      <c r="E3533" t="str">
        <f t="shared" si="1860"/>
        <v>2870</v>
      </c>
      <c r="F3533" t="str">
        <f t="shared" si="1861"/>
        <v>0.777000777000777</v>
      </c>
      <c r="G3533" t="str">
        <f t="shared" si="1856"/>
        <v>0.777000777000777</v>
      </c>
      <c r="H3533" t="str">
        <f t="shared" si="1862"/>
        <v>9.12759653569272+0.234358187983606i</v>
      </c>
      <c r="I3533" t="str">
        <f t="shared" si="1863"/>
        <v>6279.2583163626i</v>
      </c>
      <c r="J3533" t="str">
        <f t="shared" si="1857"/>
        <v>-53370.209460885+1373.70078335401i</v>
      </c>
      <c r="K3533" t="str">
        <f t="shared" si="1864"/>
        <v>0.00302632144671453-0.117576848950154i</v>
      </c>
      <c r="L3533" t="str">
        <f t="shared" si="1865"/>
        <v>0.000230249680235238-0.00758349557549559i</v>
      </c>
      <c r="M3533" t="str">
        <f t="shared" si="1866"/>
        <v>0.00325657112694977-0.12516034452565i</v>
      </c>
      <c r="N3533" t="str">
        <f t="shared" si="1867"/>
        <v>-16.382960560484i</v>
      </c>
      <c r="O3533" t="str">
        <f t="shared" si="1868"/>
        <v>-0.780708643017177+0.624895202988691i</v>
      </c>
      <c r="P3533" t="str">
        <f t="shared" si="1869"/>
        <v>1.78070864301718-0.624895202988691i</v>
      </c>
      <c r="Q3533" t="str">
        <f t="shared" si="1870"/>
        <v>-1.78070864301718+17.0078557634727i</v>
      </c>
      <c r="R3533" t="str">
        <f t="shared" si="1871"/>
        <v>-0.0471862306939133-0.0997588254383628i</v>
      </c>
      <c r="S3533" t="str">
        <f t="shared" si="1872"/>
        <v>1.69293157506176i</v>
      </c>
      <c r="T3533" t="str">
        <f t="shared" si="1873"/>
        <v>0.168884865475679-0.0798830598498742i</v>
      </c>
      <c r="U3533" t="str">
        <f t="shared" si="1874"/>
        <v>0.0000333333333333334-0.0000705915235550125i</v>
      </c>
      <c r="V3533" t="str">
        <f t="shared" si="1875"/>
        <v>6.66666666666667E-06-0.000705915235550125i</v>
      </c>
      <c r="W3533" t="str">
        <f t="shared" si="1876"/>
        <v>0.0000275449555137153-0.0000653068468263507i</v>
      </c>
      <c r="X3533" t="str">
        <f t="shared" si="1877"/>
        <v>0.0000276033010842721-0.0000652468483914813i</v>
      </c>
      <c r="Y3533" t="str">
        <f t="shared" si="1878"/>
        <v>0.009+10.0468133061802i</v>
      </c>
      <c r="Z3533" t="str">
        <f t="shared" si="1879"/>
        <v>-0.0000779022132898678-0.0000330398335191457i</v>
      </c>
      <c r="AA3533" t="str">
        <f t="shared" si="1880"/>
        <v>0.00107325356253015-1.19441537104601i</v>
      </c>
      <c r="AB3533" t="str">
        <f t="shared" si="1881"/>
        <v>0.796534069911038-0.376763060443273i</v>
      </c>
      <c r="AC3533" t="str">
        <f t="shared" si="1882"/>
        <v>0.955438175404086-0.100921434320824i</v>
      </c>
      <c r="AD3533" t="str">
        <f t="shared" si="1883"/>
        <v>0.865678905372211-0.302895060195217i</v>
      </c>
      <c r="AE3533" t="str">
        <f t="shared" si="1884"/>
        <v>-0.0000774459050894667-5.00569133075898E-06i</v>
      </c>
      <c r="AF3533" t="str">
        <f t="shared" si="1885"/>
        <v>-15.0846027218658-0.222615949413403i</v>
      </c>
      <c r="AG3533" t="str">
        <f t="shared" si="1886"/>
        <v>0.998693710609674-0.0037441850924928i</v>
      </c>
      <c r="AH3533" t="str">
        <f t="shared" si="1887"/>
        <v>0.00116828836136144+0.0000972508844273285i</v>
      </c>
      <c r="AI3533">
        <f t="shared" si="1888"/>
        <v>-58.619009374036104</v>
      </c>
      <c r="AJ3533">
        <f t="shared" si="1889"/>
        <v>4.7584556683081427</v>
      </c>
      <c r="AK3533"/>
      <c r="AL3533"/>
      <c r="AM3533"/>
      <c r="AN3533"/>
    </row>
    <row r="3534" spans="1:40" x14ac:dyDescent="0.25">
      <c r="A3534"/>
      <c r="B3534">
        <f t="shared" si="1855"/>
        <v>1600000</v>
      </c>
      <c r="C3534" s="237" t="str">
        <f t="shared" si="1858"/>
        <v>-2.98540167733915E-08+0.00153063908753507i</v>
      </c>
      <c r="D3534" s="208" t="str">
        <f t="shared" si="1859"/>
        <v>-5.95700618588676+0.0117348996711022i</v>
      </c>
      <c r="E3534" t="str">
        <f t="shared" si="1860"/>
        <v>2870</v>
      </c>
      <c r="F3534" t="str">
        <f t="shared" si="1861"/>
        <v>0.777000777000777</v>
      </c>
      <c r="G3534" t="str">
        <f t="shared" si="1856"/>
        <v>0.777000777000777</v>
      </c>
      <c r="H3534" t="str">
        <f t="shared" si="1862"/>
        <v>9.12760462606627+0.234211937661758i</v>
      </c>
      <c r="I3534" t="str">
        <f t="shared" si="1863"/>
        <v>6283.18530717958i</v>
      </c>
      <c r="J3534" t="str">
        <f t="shared" si="1857"/>
        <v>-53436.9860692582+1374.55988328107i</v>
      </c>
      <c r="K3534" t="str">
        <f t="shared" si="1864"/>
        <v>0.0030225420862244-0.117503457884849i</v>
      </c>
      <c r="L3534" t="str">
        <f t="shared" si="1865"/>
        <v>0.000229962222737134-0.00757876461307496i</v>
      </c>
      <c r="M3534" t="str">
        <f t="shared" si="1866"/>
        <v>0.00325250430896153-0.125082222497924i</v>
      </c>
      <c r="N3534" t="str">
        <f t="shared" si="1867"/>
        <v>-16.3932063144305i</v>
      </c>
      <c r="O3534" t="str">
        <f t="shared" si="1868"/>
        <v>-0.774265255270959+0.632861212652661i</v>
      </c>
      <c r="P3534" t="str">
        <f t="shared" si="1869"/>
        <v>1.77426525527096-0.632861212652661i</v>
      </c>
      <c r="Q3534" t="str">
        <f t="shared" si="1870"/>
        <v>-1.77426525527096+17.0260675270832i</v>
      </c>
      <c r="R3534" t="str">
        <f t="shared" si="1871"/>
        <v>-0.0475136256351538-0.0992574167503063i</v>
      </c>
      <c r="S3534" t="str">
        <f t="shared" si="1872"/>
        <v>1.69399031901114i</v>
      </c>
      <c r="T3534" t="str">
        <f t="shared" si="1873"/>
        <v>0.168141103065073-0.0804876218470701i</v>
      </c>
      <c r="U3534" t="str">
        <f t="shared" si="1874"/>
        <v>0.0000333333333333335-0.0000705474038527907i</v>
      </c>
      <c r="V3534" t="str">
        <f t="shared" si="1875"/>
        <v>6.66666666666667E-06-0.000705474038527907i</v>
      </c>
      <c r="W3534" t="str">
        <f t="shared" si="1876"/>
        <v>0.0000275448827008951-0.0000652674426548306i</v>
      </c>
      <c r="X3534" t="str">
        <f t="shared" si="1877"/>
        <v>0.0000276031427038536-0.0000652074806724996i</v>
      </c>
      <c r="Y3534" t="str">
        <f t="shared" si="1878"/>
        <v>0.009+10.0530964914873i</v>
      </c>
      <c r="Z3534" t="str">
        <f t="shared" si="1879"/>
        <v>-0.0000778065505190606-0.0000330189083997298i</v>
      </c>
      <c r="AA3534" t="str">
        <f t="shared" si="1880"/>
        <v>0.00107191237999567-1.19366885312406i</v>
      </c>
      <c r="AB3534" t="str">
        <f t="shared" si="1881"/>
        <v>0.793026164698228-0.379614436300924i</v>
      </c>
      <c r="AC3534" t="str">
        <f t="shared" si="1882"/>
        <v>0.955096303632984-0.100428172769272i</v>
      </c>
      <c r="AD3534" t="str">
        <f t="shared" si="1883"/>
        <v>0.86256625447873-0.306763289059673i</v>
      </c>
      <c r="AE3534" t="str">
        <f t="shared" si="1884"/>
        <v>-0.0000772422937969976-4.61280279771656E-06i</v>
      </c>
      <c r="AF3534" t="str">
        <f t="shared" si="1885"/>
        <v>-15.084610811953-0.222477037990656i</v>
      </c>
      <c r="AG3534" t="str">
        <f t="shared" si="1886"/>
        <v>0.998677797939492-0.00372840920824178i</v>
      </c>
      <c r="AH3534" t="str">
        <f t="shared" si="1887"/>
        <v>0.0011653443661501+0.0000912324801261371i</v>
      </c>
      <c r="AI3534">
        <f t="shared" si="1888"/>
        <v>-58.644377664248026</v>
      </c>
      <c r="AJ3534">
        <f t="shared" si="1889"/>
        <v>4.4764415186633011</v>
      </c>
      <c r="AK3534"/>
      <c r="AL3534"/>
      <c r="AM3534"/>
      <c r="AN3534"/>
    </row>
    <row r="3535" spans="1:40" x14ac:dyDescent="0.25">
      <c r="A3535"/>
      <c r="B3535">
        <f t="shared" si="1855"/>
        <v>1601000</v>
      </c>
      <c r="C3535" s="237" t="str">
        <f t="shared" si="1858"/>
        <v>-2.98167342084835E-08+0.00152968303563853i</v>
      </c>
      <c r="D3535" s="208" t="str">
        <f t="shared" si="1859"/>
        <v>-5.95700618560092+0.0117275699398954i</v>
      </c>
      <c r="E3535" t="str">
        <f t="shared" si="1860"/>
        <v>2870</v>
      </c>
      <c r="F3535" t="str">
        <f t="shared" si="1861"/>
        <v>0.777000777000777</v>
      </c>
      <c r="G3535" t="str">
        <f t="shared" si="1856"/>
        <v>0.777000777000777</v>
      </c>
      <c r="H3535" t="str">
        <f t="shared" si="1862"/>
        <v>9.12761270129997+0.234065869620556i</v>
      </c>
      <c r="I3535" t="str">
        <f t="shared" si="1863"/>
        <v>6287.11229799657i</v>
      </c>
      <c r="J3535" t="str">
        <f t="shared" si="1857"/>
        <v>-53503.8044260581+1375.41898320811i</v>
      </c>
      <c r="K3535" t="str">
        <f t="shared" si="1864"/>
        <v>0.00301876979951383-0.117430158324375i</v>
      </c>
      <c r="L3535" t="str">
        <f t="shared" si="1865"/>
        <v>0.00022967530305714-0.00757403954435482i</v>
      </c>
      <c r="M3535" t="str">
        <f t="shared" si="1866"/>
        <v>0.00324844510257097-0.12500419786873i</v>
      </c>
      <c r="N3535" t="str">
        <f t="shared" si="1867"/>
        <v>-16.403452068377i</v>
      </c>
      <c r="O3535" t="str">
        <f t="shared" si="1868"/>
        <v>-0.767740589373641+0.640760787992067i</v>
      </c>
      <c r="P3535" t="str">
        <f t="shared" si="1869"/>
        <v>1.76774058937364-0.640760787992067i</v>
      </c>
      <c r="Q3535" t="str">
        <f t="shared" si="1870"/>
        <v>-1.76774058937364+17.0442128563691i</v>
      </c>
      <c r="R3535" t="str">
        <f t="shared" si="1871"/>
        <v>-0.04783627466938-0.0987536637320966i</v>
      </c>
      <c r="S3535" t="str">
        <f t="shared" si="1872"/>
        <v>1.69504906296052i</v>
      </c>
      <c r="T3535" t="str">
        <f t="shared" si="1873"/>
        <v>0.167392305173009-0.0810848325538546i</v>
      </c>
      <c r="U3535" t="str">
        <f t="shared" si="1874"/>
        <v>0.0000333333333333332-0.0000705033392657492i</v>
      </c>
      <c r="V3535" t="str">
        <f t="shared" si="1875"/>
        <v>6.66666666666667E-06-0.000705033392657493i</v>
      </c>
      <c r="W3535" t="str">
        <f t="shared" si="1876"/>
        <v>0.000027544809843035-0.0000652280885810053i</v>
      </c>
      <c r="X3535" t="str">
        <f t="shared" si="1877"/>
        <v>0.0000276029844388962-0.0000651681630048076i</v>
      </c>
      <c r="Y3535" t="str">
        <f t="shared" si="1878"/>
        <v>0.009+10.0593796767945i</v>
      </c>
      <c r="Z3535" t="str">
        <f t="shared" si="1879"/>
        <v>-0.0000777110669376034-0.000032998009719424i</v>
      </c>
      <c r="AA3535" t="str">
        <f t="shared" si="1880"/>
        <v>0.00107057370988814-1.1929232677822i</v>
      </c>
      <c r="AB3535" t="str">
        <f t="shared" si="1881"/>
        <v>0.789494509976968-0.382431140293491i</v>
      </c>
      <c r="AC3535" t="str">
        <f t="shared" si="1882"/>
        <v>0.95475913164203-0.0999324345061939i</v>
      </c>
      <c r="AD3535" t="str">
        <f t="shared" si="1883"/>
        <v>0.859414124403895-0.31059958974447i</v>
      </c>
      <c r="AE3535" t="str">
        <f t="shared" si="1884"/>
        <v>-0.00007703515682991-4.22193012066525E-06i</v>
      </c>
      <c r="AF3535" t="str">
        <f t="shared" si="1885"/>
        <v>-15.0846188869009-0.222338299680661i</v>
      </c>
      <c r="AG3535" t="str">
        <f t="shared" si="1886"/>
        <v>0.998662042890724-0.0037124824040101i</v>
      </c>
      <c r="AH3535" t="str">
        <f t="shared" si="1887"/>
        <v>0.00116234598968614+0.0000852433135540275i</v>
      </c>
      <c r="AI3535">
        <f t="shared" si="1888"/>
        <v>-58.669996241062414</v>
      </c>
      <c r="AJ3535">
        <f t="shared" si="1889"/>
        <v>4.1944086990346543</v>
      </c>
      <c r="AK3535"/>
      <c r="AL3535"/>
      <c r="AM3535"/>
      <c r="AN3535"/>
    </row>
    <row r="3536" spans="1:40" x14ac:dyDescent="0.25">
      <c r="A3536"/>
      <c r="B3536">
        <f t="shared" si="1855"/>
        <v>1602000</v>
      </c>
      <c r="C3536" s="237" t="str">
        <f t="shared" si="1858"/>
        <v>-2.97795214393196E-08+0.00152872817731489i</v>
      </c>
      <c r="D3536" s="208" t="str">
        <f t="shared" si="1859"/>
        <v>-5.95700618531562+0.0117202493594142i</v>
      </c>
      <c r="E3536" t="str">
        <f t="shared" si="1860"/>
        <v>2870</v>
      </c>
      <c r="F3536" t="str">
        <f t="shared" si="1861"/>
        <v>0.777000777000777</v>
      </c>
      <c r="G3536" t="str">
        <f t="shared" si="1856"/>
        <v>0.777000777000777</v>
      </c>
      <c r="H3536" t="str">
        <f t="shared" si="1862"/>
        <v>9.12762076143158+0.233919983519693i</v>
      </c>
      <c r="I3536" t="str">
        <f t="shared" si="1863"/>
        <v>6291.03928881356i</v>
      </c>
      <c r="J3536" t="str">
        <f t="shared" si="1857"/>
        <v>-53570.6645312846+1376.27808313516i</v>
      </c>
      <c r="K3536" t="str">
        <f t="shared" si="1864"/>
        <v>0.00301500456894438-0.117356950097815i</v>
      </c>
      <c r="L3536" t="str">
        <f t="shared" si="1865"/>
        <v>0.000229388919854861-0.00756932035833886i</v>
      </c>
      <c r="M3536" t="str">
        <f t="shared" si="1866"/>
        <v>0.00324439348879924-0.124926270456154i</v>
      </c>
      <c r="N3536" t="str">
        <f t="shared" si="1867"/>
        <v>-16.4136978223236i</v>
      </c>
      <c r="O3536" t="str">
        <f t="shared" si="1868"/>
        <v>-0.761135330249061+0.648593099752574i</v>
      </c>
      <c r="P3536" t="str">
        <f t="shared" si="1869"/>
        <v>1.76113533024906-0.648593099752574i</v>
      </c>
      <c r="Q3536" t="str">
        <f t="shared" si="1870"/>
        <v>-1.76113533024906+17.0622909220762i</v>
      </c>
      <c r="R3536" t="str">
        <f t="shared" si="1871"/>
        <v>-0.0481541688883574-0.0982476110492325i</v>
      </c>
      <c r="S3536" t="str">
        <f t="shared" si="1872"/>
        <v>1.6961078069099i</v>
      </c>
      <c r="T3536" t="str">
        <f t="shared" si="1873"/>
        <v>0.166638540110851-0.0816746617868008i</v>
      </c>
      <c r="U3536" t="str">
        <f t="shared" si="1874"/>
        <v>0.0000333333333333333-0.0000704593296906771i</v>
      </c>
      <c r="V3536" t="str">
        <f t="shared" si="1875"/>
        <v>6.66666666666667E-06-0.000704593296906771i</v>
      </c>
      <c r="W3536" t="str">
        <f t="shared" si="1876"/>
        <v>0.0000275447369401364-0.0000651887845110425i</v>
      </c>
      <c r="X3536" t="str">
        <f t="shared" si="1877"/>
        <v>0.0000276028262890009-0.0000651288952946602i</v>
      </c>
      <c r="Y3536" t="str">
        <f t="shared" si="1878"/>
        <v>0.009+10.0656628621017i</v>
      </c>
      <c r="Z3536" t="str">
        <f t="shared" si="1879"/>
        <v>-0.0000776157620982145-0.0000329771374278391i</v>
      </c>
      <c r="AA3536" t="str">
        <f t="shared" si="1880"/>
        <v>0.00106923754593612-1.19217861327402i</v>
      </c>
      <c r="AB3536" t="str">
        <f t="shared" si="1881"/>
        <v>0.785939427933196-0.385213030062879i</v>
      </c>
      <c r="AC3536" t="str">
        <f t="shared" si="1882"/>
        <v>0.954426669585707-0.099434264182674i</v>
      </c>
      <c r="AD3536" t="str">
        <f t="shared" si="1883"/>
        <v>0.856222840935301-0.31440355918421i</v>
      </c>
      <c r="AE3536" t="str">
        <f t="shared" si="1884"/>
        <v>-0.0000768245177041113-3.83310644190467E-06i</v>
      </c>
      <c r="AF3536" t="str">
        <f t="shared" si="1885"/>
        <v>-15.0846269467472-0.222199734160279i</v>
      </c>
      <c r="AG3536" t="str">
        <f t="shared" si="1886"/>
        <v>0.998646446909213-0.00369640636712444i</v>
      </c>
      <c r="AH3536" t="str">
        <f t="shared" si="1887"/>
        <v>0.00115929357457409+0.0000792839032568757i</v>
      </c>
      <c r="AI3536">
        <f t="shared" si="1888"/>
        <v>-58.695866087028563</v>
      </c>
      <c r="AJ3536">
        <f t="shared" si="1889"/>
        <v>3.9123572538102427</v>
      </c>
      <c r="AK3536"/>
      <c r="AL3536"/>
      <c r="AM3536"/>
      <c r="AN3536"/>
    </row>
    <row r="3537" spans="1:40" x14ac:dyDescent="0.25">
      <c r="A3537"/>
      <c r="B3537">
        <f t="shared" si="1855"/>
        <v>1603000</v>
      </c>
      <c r="C3537" s="237" t="str">
        <f t="shared" si="1858"/>
        <v>-2.97423782917909E-08+0.00152777451033038i</v>
      </c>
      <c r="D3537" s="208" t="str">
        <f t="shared" si="1859"/>
        <v>-5.95700618503086+0.0117129379125329i</v>
      </c>
      <c r="E3537" t="str">
        <f t="shared" si="1860"/>
        <v>2870</v>
      </c>
      <c r="F3537" t="str">
        <f t="shared" si="1861"/>
        <v>0.777000777000777</v>
      </c>
      <c r="G3537" t="str">
        <f t="shared" si="1856"/>
        <v>0.777000777000777</v>
      </c>
      <c r="H3537" t="str">
        <f t="shared" si="1862"/>
        <v>9.12762880649872+0.233774279019707i</v>
      </c>
      <c r="I3537" t="str">
        <f t="shared" si="1863"/>
        <v>6294.96627963055i</v>
      </c>
      <c r="J3537" t="str">
        <f t="shared" si="1857"/>
        <v>-53637.5663849377+1377.13718306222i</v>
      </c>
      <c r="K3537" t="str">
        <f t="shared" si="1864"/>
        <v>0.00301124637693244-0.117283833034678i</v>
      </c>
      <c r="L3537" t="str">
        <f t="shared" si="1865"/>
        <v>0.000229103071794077-0.00756460704405812i</v>
      </c>
      <c r="M3537" t="str">
        <f t="shared" si="1866"/>
        <v>0.00324034944872652-0.124848440078736i</v>
      </c>
      <c r="N3537" t="str">
        <f t="shared" si="1867"/>
        <v>-16.4239435762701i</v>
      </c>
      <c r="O3537" t="str">
        <f t="shared" si="1868"/>
        <v>-0.754450171281488+0.656357325740586i</v>
      </c>
      <c r="P3537" t="str">
        <f t="shared" si="1869"/>
        <v>1.75445017128149-0.656357325740586i</v>
      </c>
      <c r="Q3537" t="str">
        <f t="shared" si="1870"/>
        <v>-1.75445017128149+17.0803009020107i</v>
      </c>
      <c r="R3537" t="str">
        <f t="shared" si="1871"/>
        <v>-0.0484672997138576-0.0977393032227223i</v>
      </c>
      <c r="S3537" t="str">
        <f t="shared" si="1872"/>
        <v>1.69716655085928i</v>
      </c>
      <c r="T3537" t="str">
        <f t="shared" si="1873"/>
        <v>0.165879876133897-0.0822570798848307i</v>
      </c>
      <c r="U3537" t="str">
        <f t="shared" si="1874"/>
        <v>0.0000333333333333334-0.0000704153750246194i</v>
      </c>
      <c r="V3537" t="str">
        <f t="shared" si="1875"/>
        <v>6.66666666666667E-06-0.000704153750246194i</v>
      </c>
      <c r="W3537" t="str">
        <f t="shared" si="1876"/>
        <v>0.0000275446639922001-0.0000651495303513426i</v>
      </c>
      <c r="X3537" t="str">
        <f t="shared" si="1877"/>
        <v>0.0000276026682537694-0.000065089677448545i</v>
      </c>
      <c r="Y3537" t="str">
        <f t="shared" si="1878"/>
        <v>0.009+10.0719460474089i</v>
      </c>
      <c r="Z3537" t="str">
        <f t="shared" si="1879"/>
        <v>-0.0000775206355550039-0.0000329562914747134i</v>
      </c>
      <c r="AA3537" t="str">
        <f t="shared" si="1880"/>
        <v>0.0010679038818877-1.19143488785742i</v>
      </c>
      <c r="AB3537" t="str">
        <f t="shared" si="1881"/>
        <v>0.782361240488418-0.387959965714614i</v>
      </c>
      <c r="AC3537" t="str">
        <f t="shared" si="1882"/>
        <v>0.954098927281852-0.0989337063140751i</v>
      </c>
      <c r="AD3537" t="str">
        <f t="shared" si="1883"/>
        <v>0.852992733981735-0.318174797604763i</v>
      </c>
      <c r="AE3537" t="str">
        <f t="shared" si="1884"/>
        <v>-0.0000766104002318352-0.0000034463646390087i</v>
      </c>
      <c r="AF3537" t="str">
        <f t="shared" si="1885"/>
        <v>-15.0846349915296-0.222061341107174i</v>
      </c>
      <c r="AG3537" t="str">
        <f t="shared" si="1886"/>
        <v>0.998631011423014-0.00368018279849146i</v>
      </c>
      <c r="AH3537" t="str">
        <f t="shared" si="1887"/>
        <v>0.00115618746819503+0.0000733547639115448i</v>
      </c>
      <c r="AI3537">
        <f t="shared" si="1888"/>
        <v>-58.721988203459183</v>
      </c>
      <c r="AJ3537">
        <f t="shared" si="1889"/>
        <v>3.6302872290910391</v>
      </c>
      <c r="AK3537"/>
      <c r="AL3537"/>
      <c r="AM3537"/>
      <c r="AN3537"/>
    </row>
    <row r="3538" spans="1:40" x14ac:dyDescent="0.25">
      <c r="A3538"/>
      <c r="B3538">
        <f t="shared" si="1855"/>
        <v>1604000</v>
      </c>
      <c r="C3538" s="237" t="str">
        <f t="shared" si="1858"/>
        <v>-2.97053045923327E-08+0.00152682203245683i</v>
      </c>
      <c r="D3538" s="208" t="str">
        <f t="shared" si="1859"/>
        <v>-5.95700618474663+0.011705635582169i</v>
      </c>
      <c r="E3538" t="str">
        <f t="shared" si="1860"/>
        <v>2870</v>
      </c>
      <c r="F3538" t="str">
        <f t="shared" si="1861"/>
        <v>0.777000777000777</v>
      </c>
      <c r="G3538" t="str">
        <f t="shared" si="1856"/>
        <v>0.777000777000777</v>
      </c>
      <c r="H3538" t="str">
        <f t="shared" si="1862"/>
        <v>9.1276368365389+0.23362875578198i</v>
      </c>
      <c r="I3538" t="str">
        <f t="shared" si="1863"/>
        <v>6298.89327044753i</v>
      </c>
      <c r="J3538" t="str">
        <f t="shared" si="1857"/>
        <v>-53704.5099870174+1377.99628298927i</v>
      </c>
      <c r="K3538" t="str">
        <f t="shared" si="1864"/>
        <v>0.00300749520594908-0.117210806964896i</v>
      </c>
      <c r="L3538" t="str">
        <f t="shared" si="1865"/>
        <v>0.000228817757542725-0.00755989959057092i</v>
      </c>
      <c r="M3538" t="str">
        <f t="shared" si="1866"/>
        <v>0.0032363129634918-0.124770706555467i</v>
      </c>
      <c r="N3538" t="str">
        <f t="shared" si="1867"/>
        <v>-16.4341893302166i</v>
      </c>
      <c r="O3538" t="str">
        <f t="shared" si="1868"/>
        <v>-0.747685814242453+0.664052650910001i</v>
      </c>
      <c r="P3538" t="str">
        <f t="shared" si="1869"/>
        <v>1.74768581424245-0.664052650910001i</v>
      </c>
      <c r="Q3538" t="str">
        <f t="shared" si="1870"/>
        <v>-1.74768581424245+17.0982419811266i</v>
      </c>
      <c r="R3538" t="str">
        <f t="shared" si="1871"/>
        <v>-0.0487756588930268-0.0972287846288418i</v>
      </c>
      <c r="S3538" t="str">
        <f t="shared" si="1872"/>
        <v>1.69822529480867i</v>
      </c>
      <c r="T3538" t="str">
        <f t="shared" si="1873"/>
        <v>0.165116381440204-0.0828320577030976i</v>
      </c>
      <c r="U3538" t="str">
        <f t="shared" si="1874"/>
        <v>0.0000333333333333335-0.0000703714751648785i</v>
      </c>
      <c r="V3538" t="str">
        <f t="shared" si="1875"/>
        <v>6.66666666666667E-06-0.000703714751648785i</v>
      </c>
      <c r="W3538" t="str">
        <f t="shared" si="1876"/>
        <v>0.000027544590999227-0.0000651103260085396i</v>
      </c>
      <c r="X3538" t="str">
        <f t="shared" si="1877"/>
        <v>0.0000276025103328044-0.000065050509373183i</v>
      </c>
      <c r="Y3538" t="str">
        <f t="shared" si="1878"/>
        <v>0.009+10.0782292327161i</v>
      </c>
      <c r="Z3538" t="str">
        <f t="shared" si="1879"/>
        <v>-0.0000774256868634731-0.0000329354718099132i</v>
      </c>
      <c r="AA3538" t="str">
        <f t="shared" si="1880"/>
        <v>0.00106657271151046-1.19069208979467i</v>
      </c>
      <c r="AB3538" t="str">
        <f t="shared" si="1881"/>
        <v>0.778760269294168-0.390671809788994i</v>
      </c>
      <c r="AC3538" t="str">
        <f t="shared" si="1882"/>
        <v>0.953775914216293-0.09843080527965i</v>
      </c>
      <c r="AD3538" t="str">
        <f t="shared" si="1883"/>
        <v>0.849724137540363-0.321912908565767i</v>
      </c>
      <c r="AE3538" t="str">
        <f t="shared" si="1884"/>
        <v>-0.0000763928285188497-3.06173732224053E-06i</v>
      </c>
      <c r="AF3538" t="str">
        <f t="shared" si="1885"/>
        <v>-15.0846430212855-0.221923120199811i</v>
      </c>
      <c r="AG3538" t="str">
        <f t="shared" si="1886"/>
        <v>0.998615737842258-0.00366381341241442i</v>
      </c>
      <c r="AH3538" t="str">
        <f t="shared" si="1887"/>
        <v>0.00115302802266584+0.0000674564062815829i</v>
      </c>
      <c r="AI3538">
        <f t="shared" si="1888"/>
        <v>-58.74836361067149</v>
      </c>
      <c r="AJ3538">
        <f t="shared" si="1889"/>
        <v>3.3481986726658155</v>
      </c>
      <c r="AK3538"/>
      <c r="AL3538"/>
      <c r="AM3538"/>
      <c r="AN3538"/>
    </row>
    <row r="3539" spans="1:40" x14ac:dyDescent="0.25">
      <c r="A3539"/>
      <c r="B3539">
        <f t="shared" si="1855"/>
        <v>1605000</v>
      </c>
      <c r="C3539" s="237" t="str">
        <f t="shared" si="1858"/>
        <v>-2.9668300167919E-08+0.0015258707414716i</v>
      </c>
      <c r="D3539" s="208" t="str">
        <f t="shared" si="1859"/>
        <v>-5.95700618446293+0.0116983423512823i</v>
      </c>
      <c r="E3539" t="str">
        <f t="shared" si="1860"/>
        <v>2870</v>
      </c>
      <c r="F3539" t="str">
        <f t="shared" si="1861"/>
        <v>0.777000777000777</v>
      </c>
      <c r="G3539" t="str">
        <f t="shared" si="1856"/>
        <v>0.777000777000777</v>
      </c>
      <c r="H3539" t="str">
        <f t="shared" si="1862"/>
        <v>9.1276448515895+0.233483413468732i</v>
      </c>
      <c r="I3539" t="str">
        <f t="shared" si="1863"/>
        <v>6302.82026126452i</v>
      </c>
      <c r="J3539" t="str">
        <f t="shared" si="1857"/>
        <v>-53771.4953375238+1378.85538291631i</v>
      </c>
      <c r="K3539" t="str">
        <f t="shared" si="1864"/>
        <v>0.00300375103851996-0.117137871718822i</v>
      </c>
      <c r="L3539" t="str">
        <f t="shared" si="1865"/>
        <v>0.000228532975772878-0.00755519798696261i</v>
      </c>
      <c r="M3539" t="str">
        <f t="shared" si="1866"/>
        <v>0.00323228401429284-0.124693069705785i</v>
      </c>
      <c r="N3539" t="str">
        <f t="shared" si="1867"/>
        <v>-16.4444350841631i</v>
      </c>
      <c r="O3539" t="str">
        <f t="shared" si="1868"/>
        <v>-0.740842969217329+0.671678267447482i</v>
      </c>
      <c r="P3539" t="str">
        <f t="shared" si="1869"/>
        <v>1.74084296921733-0.671678267447482i</v>
      </c>
      <c r="Q3539" t="str">
        <f t="shared" si="1870"/>
        <v>-1.74084296921733+17.1161133516106i</v>
      </c>
      <c r="R3539" t="str">
        <f t="shared" si="1871"/>
        <v>-0.049079238493792-0.0967160994990198i</v>
      </c>
      <c r="S3539" t="str">
        <f t="shared" si="1872"/>
        <v>1.69928403875805i</v>
      </c>
      <c r="T3539" t="str">
        <f t="shared" si="1873"/>
        <v>0.16434812416962-0.0833995666069004i</v>
      </c>
      <c r="U3539" t="str">
        <f t="shared" si="1874"/>
        <v>0.0000333333333333332-0.0000703276300090121i</v>
      </c>
      <c r="V3539" t="str">
        <f t="shared" si="1875"/>
        <v>6.66666666666667E-06-0.000703276300090121i</v>
      </c>
      <c r="W3539" t="str">
        <f t="shared" si="1876"/>
        <v>0.0000275445179612175-0.0000650711713895i</v>
      </c>
      <c r="X3539" t="str">
        <f t="shared" si="1877"/>
        <v>0.0000276023525257095-0.0000650113909755273i</v>
      </c>
      <c r="Y3539" t="str">
        <f t="shared" si="1878"/>
        <v>0.009+10.0845124180232i</v>
      </c>
      <c r="Z3539" t="str">
        <f t="shared" si="1879"/>
        <v>-0.0000773309155805053-0.0000329146783834318i</v>
      </c>
      <c r="AA3539" t="str">
        <f t="shared" si="1880"/>
        <v>0.00106524402859137-1.18995021735237i</v>
      </c>
      <c r="AB3539" t="str">
        <f t="shared" si="1881"/>
        <v>0.775136835727439-0.393348427232384i</v>
      </c>
      <c r="AC3539" t="str">
        <f t="shared" si="1882"/>
        <v>0.953457639547463-0.0979256053222736i</v>
      </c>
      <c r="AD3539" t="str">
        <f t="shared" si="1883"/>
        <v>0.846417389663811-0.325617499002484i</v>
      </c>
      <c r="AE3539" t="str">
        <f t="shared" si="1884"/>
        <v>-0.0000761718269616482-2.67925683203183E-06i</v>
      </c>
      <c r="AF3539" t="str">
        <f t="shared" si="1885"/>
        <v>-15.0846510360524-0.22178507111745i</v>
      </c>
      <c r="AG3539" t="str">
        <f t="shared" si="1886"/>
        <v>0.998600627559037-0.00364729993640966i</v>
      </c>
      <c r="AH3539" t="str">
        <f t="shared" si="1887"/>
        <v>0.00114981559479799+0.0000615893371738825i</v>
      </c>
      <c r="AI3539">
        <f t="shared" si="1888"/>
        <v>-58.774993348234403</v>
      </c>
      <c r="AJ3539">
        <f t="shared" si="1889"/>
        <v>3.0660916340135413</v>
      </c>
      <c r="AK3539"/>
      <c r="AL3539"/>
      <c r="AM3539"/>
      <c r="AN3539"/>
    </row>
    <row r="3540" spans="1:40" x14ac:dyDescent="0.25">
      <c r="A3540"/>
      <c r="B3540">
        <f t="shared" si="1855"/>
        <v>1606000</v>
      </c>
      <c r="C3540" s="237" t="str">
        <f t="shared" si="1858"/>
        <v>-2.96313648460628E-08+0.00152492063515758i</v>
      </c>
      <c r="D3540" s="208" t="str">
        <f t="shared" si="1859"/>
        <v>-5.95700618417976+0.0116910582028748i</v>
      </c>
      <c r="E3540" t="str">
        <f t="shared" si="1860"/>
        <v>2870</v>
      </c>
      <c r="F3540" t="str">
        <f t="shared" si="1861"/>
        <v>0.777000777000777</v>
      </c>
      <c r="G3540" t="str">
        <f t="shared" si="1856"/>
        <v>0.777000777000777</v>
      </c>
      <c r="H3540" t="str">
        <f t="shared" si="1862"/>
        <v>9.12765285168781+0.233338251743026i</v>
      </c>
      <c r="I3540" t="str">
        <f t="shared" si="1863"/>
        <v>6306.74725208151i</v>
      </c>
      <c r="J3540" t="str">
        <f t="shared" si="1857"/>
        <v>-53838.5224364568+1379.71448284337i</v>
      </c>
      <c r="K3540" t="str">
        <f t="shared" si="1864"/>
        <v>0.00300001385722511-0.117065027127233i</v>
      </c>
      <c r="L3540" t="str">
        <f t="shared" si="1865"/>
        <v>0.00022824872516074-0.00755050222234571i</v>
      </c>
      <c r="M3540" t="str">
        <f t="shared" si="1866"/>
        <v>0.00322826258238585-0.124615529349579i</v>
      </c>
      <c r="N3540" t="str">
        <f t="shared" si="1867"/>
        <v>-16.4546808381096i</v>
      </c>
      <c r="O3540" t="str">
        <f t="shared" si="1868"/>
        <v>-0.733922354530731+0.679233374857322i</v>
      </c>
      <c r="P3540" t="str">
        <f t="shared" si="1869"/>
        <v>1.73392235453073-0.679233374857322i</v>
      </c>
      <c r="Q3540" t="str">
        <f t="shared" si="1870"/>
        <v>-1.73392235453073+17.1339142129669i</v>
      </c>
      <c r="R3540" t="str">
        <f t="shared" si="1871"/>
        <v>-0.0493780309003454-0.0962012919197692i</v>
      </c>
      <c r="S3540" t="str">
        <f t="shared" si="1872"/>
        <v>1.70034278270743i</v>
      </c>
      <c r="T3540" t="str">
        <f t="shared" si="1873"/>
        <v>0.16357517240291-0.0839595784657068i</v>
      </c>
      <c r="U3540" t="str">
        <f t="shared" si="1874"/>
        <v>0.0000333333333333333-0.0000702838394548348i</v>
      </c>
      <c r="V3540" t="str">
        <f t="shared" si="1875"/>
        <v>6.66666666666667E-06-0.000702838394548348i</v>
      </c>
      <c r="W3540" t="str">
        <f t="shared" si="1876"/>
        <v>0.0000275444448781733-0.0000650320664013236i</v>
      </c>
      <c r="X3540" t="str">
        <f t="shared" si="1877"/>
        <v>0.0000276021948320911-0.0000649723221627643i</v>
      </c>
      <c r="Y3540" t="str">
        <f t="shared" si="1878"/>
        <v>0.009+10.0907956033304i</v>
      </c>
      <c r="Z3540" t="str">
        <f t="shared" si="1879"/>
        <v>-0.0000772363212643651-0.0000328939111453912i</v>
      </c>
      <c r="AA3540" t="str">
        <f t="shared" si="1880"/>
        <v>0.00106391782693673-1.18920926880139i</v>
      </c>
      <c r="AB3540" t="str">
        <f t="shared" si="1881"/>
        <v>0.771491260886566-0.395989685369027i</v>
      </c>
      <c r="AC3540" t="str">
        <f t="shared" si="1882"/>
        <v>0.953144112110923-0.0974181505482412i</v>
      </c>
      <c r="AD3540" t="str">
        <f t="shared" si="1883"/>
        <v>0.843072832426717-0.329288179267505i</v>
      </c>
      <c r="AE3540" t="str">
        <f t="shared" si="1884"/>
        <v>-0.0000759474202446208-2.29895523647478E-06i</v>
      </c>
      <c r="AF3540" t="str">
        <f t="shared" si="1885"/>
        <v>-15.0846590358676-0.221647193540151i</v>
      </c>
      <c r="AG3540" t="str">
        <f t="shared" si="1886"/>
        <v>0.998585681947273-0.00363064411102143i</v>
      </c>
      <c r="AH3540" t="str">
        <f t="shared" si="1887"/>
        <v>0.00114655054605585+0.0000557540593955211i</v>
      </c>
      <c r="AI3540">
        <f t="shared" si="1888"/>
        <v>-58.801878475222708</v>
      </c>
      <c r="AJ3540">
        <f t="shared" si="1889"/>
        <v>2.7839661642948617</v>
      </c>
      <c r="AK3540"/>
      <c r="AL3540"/>
      <c r="AM3540"/>
      <c r="AN3540"/>
    </row>
    <row r="3541" spans="1:40" x14ac:dyDescent="0.25">
      <c r="A3541"/>
      <c r="B3541">
        <f t="shared" si="1855"/>
        <v>1607000</v>
      </c>
      <c r="C3541" s="237" t="str">
        <f t="shared" si="1858"/>
        <v>-2.9594498454814E-08+0.00152397171130319i</v>
      </c>
      <c r="D3541" s="208" t="str">
        <f t="shared" si="1859"/>
        <v>-5.95700618389711+0.0116837831199911i</v>
      </c>
      <c r="E3541" t="str">
        <f t="shared" si="1860"/>
        <v>2870</v>
      </c>
      <c r="F3541" t="str">
        <f t="shared" si="1861"/>
        <v>0.777000777000777</v>
      </c>
      <c r="G3541" t="str">
        <f t="shared" si="1856"/>
        <v>0.777000777000777</v>
      </c>
      <c r="H3541" t="str">
        <f t="shared" si="1862"/>
        <v>9.12766083687096+0.233193270268756i</v>
      </c>
      <c r="I3541" t="str">
        <f t="shared" si="1863"/>
        <v>6310.6742428985i</v>
      </c>
      <c r="J3541" t="str">
        <f t="shared" si="1857"/>
        <v>-53905.5912838163+1380.57358277042i</v>
      </c>
      <c r="K3541" t="str">
        <f t="shared" si="1864"/>
        <v>0.00299628364469857-0.116992273021324i</v>
      </c>
      <c r="L3541" t="str">
        <f t="shared" si="1865"/>
        <v>0.00022796500438662-0.00754581228585962i</v>
      </c>
      <c r="M3541" t="str">
        <f t="shared" si="1866"/>
        <v>0.00322424864908519-0.124538085307184i</v>
      </c>
      <c r="N3541" t="str">
        <f t="shared" si="1867"/>
        <v>-16.4649265920562i</v>
      </c>
      <c r="O3541" t="str">
        <f t="shared" si="1868"/>
        <v>-0.72692469667104+0.686717180045553i</v>
      </c>
      <c r="P3541" t="str">
        <f t="shared" si="1869"/>
        <v>1.72692469667104-0.686717180045553i</v>
      </c>
      <c r="Q3541" t="str">
        <f t="shared" si="1870"/>
        <v>-1.72692469667104+17.1516437721018i</v>
      </c>
      <c r="R3541" t="str">
        <f t="shared" si="1871"/>
        <v>-0.0496720288086955-0.0956844058326917i</v>
      </c>
      <c r="S3541" t="str">
        <f t="shared" si="1872"/>
        <v>1.70140152665681i</v>
      </c>
      <c r="T3541" t="str">
        <f t="shared" si="1873"/>
        <v>0.162797594160991-0.0845120656472556i</v>
      </c>
      <c r="U3541" t="str">
        <f t="shared" si="1874"/>
        <v>0.0000333333333333334-0.0000702401034004137i</v>
      </c>
      <c r="V3541" t="str">
        <f t="shared" si="1875"/>
        <v>6.66666666666667E-06-0.000702401034004137i</v>
      </c>
      <c r="W3541" t="str">
        <f t="shared" si="1876"/>
        <v>0.0000275443717500949-0.0000649930109513399i</v>
      </c>
      <c r="X3541" t="str">
        <f t="shared" si="1877"/>
        <v>0.0000276020372515552-0.0000649333028423095i</v>
      </c>
      <c r="Y3541" t="str">
        <f t="shared" si="1878"/>
        <v>0.009+10.0970787886376i</v>
      </c>
      <c r="Z3541" t="str">
        <f t="shared" si="1879"/>
        <v>-0.0000771419034746891-0.0000328731700460386i</v>
      </c>
      <c r="AA3541" t="str">
        <f t="shared" si="1880"/>
        <v>0.00106259410037211-1.18846924241696i</v>
      </c>
      <c r="AB3541" t="str">
        <f t="shared" si="1881"/>
        <v>0.767823865587611-0.398595453873228i</v>
      </c>
      <c r="AC3541" t="str">
        <f t="shared" si="1882"/>
        <v>0.952835340423836-0.0969084849271239i</v>
      </c>
      <c r="AD3541" t="str">
        <f t="shared" si="1883"/>
        <v>0.839690811891754-0.332924563172128i</v>
      </c>
      <c r="AE3541" t="str">
        <f t="shared" si="1884"/>
        <v>-0.0000757196333371972-1.92086432883646E-06i</v>
      </c>
      <c r="AF3541" t="str">
        <f t="shared" si="1885"/>
        <v>-15.0846670207681-0.221509487148765i</v>
      </c>
      <c r="AG3541" t="str">
        <f t="shared" si="1886"/>
        <v>0.998570902362602-0.00361384768963562i</v>
      </c>
      <c r="AH3541" t="str">
        <f t="shared" si="1887"/>
        <v>0.00114323324251469+0.0000499510717109282i</v>
      </c>
      <c r="AI3541">
        <f t="shared" si="1888"/>
        <v>-58.829020070476723</v>
      </c>
      <c r="AJ3541">
        <f t="shared" si="1889"/>
        <v>2.501822316338941</v>
      </c>
      <c r="AK3541"/>
      <c r="AL3541"/>
      <c r="AM3541"/>
      <c r="AN3541"/>
    </row>
    <row r="3542" spans="1:40" x14ac:dyDescent="0.25">
      <c r="A3542"/>
      <c r="B3542">
        <f t="shared" si="1855"/>
        <v>1608000</v>
      </c>
      <c r="C3542" s="237" t="str">
        <f t="shared" si="1858"/>
        <v>-2.9557700822756E-08+0.00152302396770234i</v>
      </c>
      <c r="D3542" s="208" t="str">
        <f t="shared" si="1859"/>
        <v>-5.957006183615+0.0116765170857179i</v>
      </c>
      <c r="E3542" t="str">
        <f t="shared" si="1860"/>
        <v>2870</v>
      </c>
      <c r="F3542" t="str">
        <f t="shared" si="1861"/>
        <v>0.777000777000777</v>
      </c>
      <c r="G3542" t="str">
        <f t="shared" si="1856"/>
        <v>0.777000777000777</v>
      </c>
      <c r="H3542" t="str">
        <f t="shared" si="1862"/>
        <v>9.12766880717604+0.233048468710649i</v>
      </c>
      <c r="I3542" t="str">
        <f t="shared" si="1863"/>
        <v>6314.60123371548i</v>
      </c>
      <c r="J3542" t="str">
        <f t="shared" si="1857"/>
        <v>-53972.7018796025+1381.43268269747i</v>
      </c>
      <c r="K3542" t="str">
        <f t="shared" si="1864"/>
        <v>0.00299256038362832-0.116919609232708i</v>
      </c>
      <c r="L3542" t="str">
        <f t="shared" si="1865"/>
        <v>0.000227681812134926-0.00754112816667072i</v>
      </c>
      <c r="M3542" t="str">
        <f t="shared" si="1866"/>
        <v>0.00322024219576325-0.124460737399379i</v>
      </c>
      <c r="N3542" t="str">
        <f t="shared" si="1867"/>
        <v>-16.4751723460027i</v>
      </c>
      <c r="O3542" t="str">
        <f t="shared" si="1868"/>
        <v>-0.71985073021442+0.6941288974029i</v>
      </c>
      <c r="P3542" t="str">
        <f t="shared" si="1869"/>
        <v>1.71985073021442-0.6941288974029i</v>
      </c>
      <c r="Q3542" t="str">
        <f t="shared" si="1870"/>
        <v>-1.71985073021442+17.1693012434056i</v>
      </c>
      <c r="R3542" t="str">
        <f t="shared" si="1871"/>
        <v>-0.0499612252222724-0.0951654850345786i</v>
      </c>
      <c r="S3542" t="str">
        <f t="shared" si="1872"/>
        <v>1.70246027060619i</v>
      </c>
      <c r="T3542" t="str">
        <f t="shared" si="1873"/>
        <v>0.162015457404338-0.0850570010117267i</v>
      </c>
      <c r="U3542" t="str">
        <f t="shared" si="1874"/>
        <v>0.0000333333333333334-0.0000701964217440703i</v>
      </c>
      <c r="V3542" t="str">
        <f t="shared" si="1875"/>
        <v>6.66666666666667E-06-0.000701964217440703i</v>
      </c>
      <c r="W3542" t="str">
        <f t="shared" si="1876"/>
        <v>0.0000275442985769832-0.0000649540049471094i</v>
      </c>
      <c r="X3542" t="str">
        <f t="shared" si="1877"/>
        <v>0.0000276018797837097-0.0000648943329218098i</v>
      </c>
      <c r="Y3542" t="str">
        <f t="shared" si="1878"/>
        <v>0.009+10.1033619739448i</v>
      </c>
      <c r="Z3542" t="str">
        <f t="shared" si="1879"/>
        <v>-0.0000770476617724858-0.0000328524550357493i</v>
      </c>
      <c r="AA3542" t="str">
        <f t="shared" si="1880"/>
        <v>0.00106127284274233-1.1877301364786i</v>
      </c>
      <c r="AB3542" t="str">
        <f t="shared" si="1881"/>
        <v>0.76413497036157-0.401165604741857i</v>
      </c>
      <c r="AC3542" t="str">
        <f t="shared" si="1882"/>
        <v>0.952531332689377-0.0963966522917322i</v>
      </c>
      <c r="AD3542" t="str">
        <f t="shared" si="1883"/>
        <v>0.83627167807549-0.336526268027262i</v>
      </c>
      <c r="AE3542" t="str">
        <f t="shared" si="1884"/>
        <v>-0.0000754884914909836-1.54501562512421E-06i</v>
      </c>
      <c r="AF3542" t="str">
        <f t="shared" si="1885"/>
        <v>-15.084674990791-0.221371951624931i</v>
      </c>
      <c r="AG3542" t="str">
        <f t="shared" si="1886"/>
        <v>0.99855629014225-0.00359691243829296i</v>
      </c>
      <c r="AH3542" t="str">
        <f t="shared" si="1887"/>
        <v>0.00113986405481827+0.0000441808687998226i</v>
      </c>
      <c r="AI3542">
        <f t="shared" si="1888"/>
        <v>-58.856419232868561</v>
      </c>
      <c r="AJ3542">
        <f t="shared" si="1889"/>
        <v>2.2196601446480253</v>
      </c>
      <c r="AK3542"/>
      <c r="AL3542"/>
      <c r="AM3542"/>
      <c r="AN3542"/>
    </row>
    <row r="3543" spans="1:40" x14ac:dyDescent="0.25">
      <c r="A3543"/>
      <c r="B3543">
        <f t="shared" si="1855"/>
        <v>1609000</v>
      </c>
      <c r="C3543" s="237" t="str">
        <f t="shared" si="1858"/>
        <v>-2.95209717790068E-08+0.00152207740215445i</v>
      </c>
      <c r="D3543" s="208" t="str">
        <f t="shared" si="1859"/>
        <v>-5.95700618333341+0.0116692600831841i</v>
      </c>
      <c r="E3543" t="str">
        <f t="shared" si="1860"/>
        <v>2870</v>
      </c>
      <c r="F3543" t="str">
        <f t="shared" si="1861"/>
        <v>0.777000777000777</v>
      </c>
      <c r="G3543" t="str">
        <f t="shared" si="1856"/>
        <v>0.777000777000777</v>
      </c>
      <c r="H3543" t="str">
        <f t="shared" si="1862"/>
        <v>9.12767676263995+0.232903846734267i</v>
      </c>
      <c r="I3543" t="str">
        <f t="shared" si="1863"/>
        <v>6318.52822453247i</v>
      </c>
      <c r="J3543" t="str">
        <f t="shared" si="1857"/>
        <v>-54039.8542238153+1382.29178262452i</v>
      </c>
      <c r="K3543" t="str">
        <f t="shared" si="1864"/>
        <v>0.0029888440567561-0.116847035593418i</v>
      </c>
      <c r="L3543" t="str">
        <f t="shared" si="1865"/>
        <v>0.000227399147094146-0.00753644985397218i</v>
      </c>
      <c r="M3543" t="str">
        <f t="shared" si="1866"/>
        <v>0.00321624320385025-0.12438348544739i</v>
      </c>
      <c r="N3543" t="str">
        <f t="shared" si="1867"/>
        <v>-16.4854180999492i</v>
      </c>
      <c r="O3543" t="str">
        <f t="shared" si="1868"/>
        <v>-0.712701197747288+0.701467748887703i</v>
      </c>
      <c r="P3543" t="str">
        <f t="shared" si="1869"/>
        <v>1.71270119774729-0.701467748887703i</v>
      </c>
      <c r="Q3543" t="str">
        <f t="shared" si="1870"/>
        <v>-1.71270119774729+17.1868858488369i</v>
      </c>
      <c r="R3543" t="str">
        <f t="shared" si="1871"/>
        <v>-0.0502456134476258-0.0946445731775239i</v>
      </c>
      <c r="S3543" t="str">
        <f t="shared" si="1872"/>
        <v>1.70351901455558i</v>
      </c>
      <c r="T3543" t="str">
        <f t="shared" si="1873"/>
        <v>0.161228830032409-0.0855943579060401i</v>
      </c>
      <c r="U3543" t="str">
        <f t="shared" si="1874"/>
        <v>0.0000333333333333332-0.0000701527943843781i</v>
      </c>
      <c r="V3543" t="str">
        <f t="shared" si="1875"/>
        <v>6.66666666666667E-06-0.000701527943843781i</v>
      </c>
      <c r="W3543" t="str">
        <f t="shared" si="1876"/>
        <v>0.000027544225358839-0.0000649150482964222i</v>
      </c>
      <c r="X3543" t="str">
        <f t="shared" si="1877"/>
        <v>0.0000276017224281637-0.000064855412309141i</v>
      </c>
      <c r="Y3543" t="str">
        <f t="shared" si="1878"/>
        <v>0.009+10.109645159252i</v>
      </c>
      <c r="Z3543" t="str">
        <f t="shared" si="1879"/>
        <v>-0.0000769535957201244-0.0000328317660650236i</v>
      </c>
      <c r="AA3543" t="str">
        <f t="shared" si="1880"/>
        <v>0.00105995404791126-1.18699194927007i</v>
      </c>
      <c r="AB3543" t="str">
        <f t="shared" si="1881"/>
        <v>0.760424895451653-0.403700012267461i</v>
      </c>
      <c r="AC3543" t="str">
        <f t="shared" si="1882"/>
        <v>0.952232096801054-0.0958826963380932i</v>
      </c>
      <c r="AD3543" t="str">
        <f t="shared" si="1883"/>
        <v>0.832815784913363-0.340092914684331i</v>
      </c>
      <c r="AE3543" t="str">
        <f t="shared" si="1884"/>
        <v>-0.0000752540202368489-0.0000011714403616377i</v>
      </c>
      <c r="AF3543" t="str">
        <f t="shared" si="1885"/>
        <v>-15.0846829459734-0.221234586651083i</v>
      </c>
      <c r="AG3543" t="str">
        <f t="shared" si="1886"/>
        <v>0.998541846604916-0.00357984013549919i</v>
      </c>
      <c r="AH3543" t="str">
        <f t="shared" si="1887"/>
        <v>0.0011364433581358+0.0000384439412149316i</v>
      </c>
      <c r="AI3543">
        <f t="shared" si="1888"/>
        <v>-58.884077081576933</v>
      </c>
      <c r="AJ3543">
        <f t="shared" si="1889"/>
        <v>1.9374797053705131</v>
      </c>
      <c r="AK3543"/>
      <c r="AL3543"/>
      <c r="AM3543"/>
      <c r="AN3543"/>
    </row>
    <row r="3544" spans="1:40" x14ac:dyDescent="0.25">
      <c r="A3544"/>
      <c r="B3544">
        <f t="shared" si="1855"/>
        <v>1610000</v>
      </c>
      <c r="C3544" s="237" t="str">
        <f t="shared" si="1858"/>
        <v>-2.94843111532128E-08+0.00152113201246439i</v>
      </c>
      <c r="D3544" s="208" t="str">
        <f t="shared" si="1859"/>
        <v>-5.95700618305234+0.0116620120955603i</v>
      </c>
      <c r="E3544" t="str">
        <f t="shared" si="1860"/>
        <v>2870</v>
      </c>
      <c r="F3544" t="str">
        <f t="shared" si="1861"/>
        <v>0.777000777000777</v>
      </c>
      <c r="G3544" t="str">
        <f t="shared" si="1856"/>
        <v>0.777000777000777</v>
      </c>
      <c r="H3544" t="str">
        <f t="shared" si="1862"/>
        <v>9.12768470329951+0.232759404005993i</v>
      </c>
      <c r="I3544" t="str">
        <f t="shared" si="1863"/>
        <v>6322.45521534946i</v>
      </c>
      <c r="J3544" t="str">
        <f t="shared" si="1857"/>
        <v>-54107.0483164548+1383.15088255157i</v>
      </c>
      <c r="K3544" t="str">
        <f t="shared" si="1864"/>
        <v>0.00298513464687713-0.1167745519359i</v>
      </c>
      <c r="L3544" t="str">
        <f t="shared" si="1865"/>
        <v>0.000227117007956826-0.00753177733698383i</v>
      </c>
      <c r="M3544" t="str">
        <f t="shared" si="1866"/>
        <v>0.00321225165483396-0.124306329272884i</v>
      </c>
      <c r="N3544" t="str">
        <f t="shared" si="1867"/>
        <v>-16.4956638538957i</v>
      </c>
      <c r="O3544" t="str">
        <f t="shared" si="1868"/>
        <v>-0.705476849788636+0.708732964107288i</v>
      </c>
      <c r="P3544" t="str">
        <f t="shared" si="1869"/>
        <v>1.70547684978864-0.708732964107288i</v>
      </c>
      <c r="Q3544" t="str">
        <f t="shared" si="1870"/>
        <v>-1.70547684978864+17.204396818003i</v>
      </c>
      <c r="R3544" t="str">
        <f t="shared" si="1871"/>
        <v>-0.050525187090164-0.09412171376916i</v>
      </c>
      <c r="S3544" t="str">
        <f t="shared" si="1872"/>
        <v>1.70457775850496i</v>
      </c>
      <c r="T3544" t="str">
        <f t="shared" si="1873"/>
        <v>0.16043777988328-0.0861241101581955i</v>
      </c>
      <c r="U3544" t="str">
        <f t="shared" si="1874"/>
        <v>0.0000333333333333333-0.0000701092212201644i</v>
      </c>
      <c r="V3544" t="str">
        <f t="shared" si="1875"/>
        <v>6.66666666666667E-06-0.000701092212201644i</v>
      </c>
      <c r="W3544" t="str">
        <f t="shared" si="1876"/>
        <v>0.0000275441520956635-0.0000648761409072986i</v>
      </c>
      <c r="X3544" t="str">
        <f t="shared" si="1877"/>
        <v>0.0000276015651845274-0.000064816540912409i</v>
      </c>
      <c r="Y3544" t="str">
        <f t="shared" si="1878"/>
        <v>0.009+10.1159283445591i</v>
      </c>
      <c r="Z3544" t="str">
        <f t="shared" si="1879"/>
        <v>-0.0000768597048813358-0.0000328111030844878i</v>
      </c>
      <c r="AA3544" t="str">
        <f t="shared" si="1880"/>
        <v>0.00105863770976188-1.18625467907943i</v>
      </c>
      <c r="AB3544" t="str">
        <f t="shared" si="1881"/>
        <v>0.756693960811567-0.406198553011567i</v>
      </c>
      <c r="AC3544" t="str">
        <f t="shared" si="1882"/>
        <v>0.951937640346995-0.095366660625548i</v>
      </c>
      <c r="AD3544" t="str">
        <f t="shared" si="1883"/>
        <v>0.829323490224673-0.343624127575499i</v>
      </c>
      <c r="AE3544" t="str">
        <f t="shared" si="1884"/>
        <v>-0.0000750162453820245-8.00169492589589E-07i</v>
      </c>
      <c r="AF3544" t="str">
        <f t="shared" si="1885"/>
        <v>-15.0846908863519-0.221097391910433i</v>
      </c>
      <c r="AG3544" t="str">
        <f t="shared" si="1886"/>
        <v>0.99852757305066-0.00356263257203635i</v>
      </c>
      <c r="AH3544" t="str">
        <f t="shared" si="1887"/>
        <v>0.00113297153211873+0.0000327407753407518i</v>
      </c>
      <c r="AI3544">
        <f t="shared" si="1888"/>
        <v>-58.91199475636688</v>
      </c>
      <c r="AJ3544">
        <f t="shared" si="1889"/>
        <v>1.6552810563041751</v>
      </c>
      <c r="AK3544"/>
      <c r="AL3544"/>
      <c r="AM3544"/>
      <c r="AN3544"/>
    </row>
    <row r="3545" spans="1:40" x14ac:dyDescent="0.25">
      <c r="A3545"/>
      <c r="B3545">
        <f t="shared" ref="B3545:B3608" si="1890">B3544+1000</f>
        <v>1611000</v>
      </c>
      <c r="C3545" s="237" t="str">
        <f t="shared" si="1858"/>
        <v>-2.94477187755499E-08+0.00152018779644246i</v>
      </c>
      <c r="D3545" s="208" t="str">
        <f t="shared" si="1859"/>
        <v>-5.9570061827718+0.0116547731060589i</v>
      </c>
      <c r="E3545" t="str">
        <f t="shared" si="1860"/>
        <v>2870</v>
      </c>
      <c r="F3545" t="str">
        <f t="shared" si="1861"/>
        <v>0.777000777000777</v>
      </c>
      <c r="G3545" t="str">
        <f t="shared" si="1856"/>
        <v>0.777000777000777</v>
      </c>
      <c r="H3545" t="str">
        <f t="shared" si="1862"/>
        <v>9.12769262919143+0.232615140193041i</v>
      </c>
      <c r="I3545" t="str">
        <f t="shared" si="1863"/>
        <v>6326.38220616645i</v>
      </c>
      <c r="J3545" t="str">
        <f t="shared" si="1857"/>
        <v>-54174.2841575208+1384.00998247862i</v>
      </c>
      <c r="K3545" t="str">
        <f t="shared" si="1864"/>
        <v>0.00298143213683996-0.116702158093016i</v>
      </c>
      <c r="L3545" t="str">
        <f t="shared" si="1865"/>
        <v>0.000226835393419569-0.00752711060495223i</v>
      </c>
      <c r="M3545" t="str">
        <f t="shared" si="1866"/>
        <v>0.00320826753025953-0.124229268697968i</v>
      </c>
      <c r="N3545" t="str">
        <f t="shared" si="1867"/>
        <v>-16.5059096078422i</v>
      </c>
      <c r="O3545" t="str">
        <f t="shared" si="1868"/>
        <v>-0.698178444711181+0.715923780398917i</v>
      </c>
      <c r="P3545" t="str">
        <f t="shared" si="1869"/>
        <v>1.69817844471118-0.715923780398917i</v>
      </c>
      <c r="Q3545" t="str">
        <f t="shared" si="1870"/>
        <v>-1.69817844471118+17.2218333882411i</v>
      </c>
      <c r="R3545" t="str">
        <f t="shared" si="1871"/>
        <v>-0.0507999400499742-0.0935969501729293i</v>
      </c>
      <c r="S3545" t="str">
        <f t="shared" si="1872"/>
        <v>1.70563650245434i</v>
      </c>
      <c r="T3545" t="str">
        <f t="shared" si="1873"/>
        <v>0.159642374733348-0.0866462320717282i</v>
      </c>
      <c r="U3545" t="str">
        <f t="shared" si="1874"/>
        <v>0.0000333333333333334-0.0000700657021505058i</v>
      </c>
      <c r="V3545" t="str">
        <f t="shared" si="1875"/>
        <v>6.66666666666667E-06-0.000700657021505058i</v>
      </c>
      <c r="W3545" t="str">
        <f t="shared" si="1876"/>
        <v>0.0000275440787874573-0.0000648372826879856i</v>
      </c>
      <c r="X3545" t="str">
        <f t="shared" si="1877"/>
        <v>0.0000276014080524123-0.0000647777186399461i</v>
      </c>
      <c r="Y3545" t="str">
        <f t="shared" si="1878"/>
        <v>0.009+10.1222115298663i</v>
      </c>
      <c r="Z3545" t="str">
        <f t="shared" si="1879"/>
        <v>-0.0000767659888212-0.0000327904660448927i</v>
      </c>
      <c r="AA3545" t="str">
        <f t="shared" si="1880"/>
        <v>0.00105732382219607-1.18551832419895i</v>
      </c>
      <c r="AB3545" t="str">
        <f t="shared" si="1881"/>
        <v>0.752942486104115-0.408661105778534i</v>
      </c>
      <c r="AC3545" t="str">
        <f t="shared" si="1882"/>
        <v>0.951647970614151-0.0948485885768934i</v>
      </c>
      <c r="AD3545" t="str">
        <f t="shared" si="1883"/>
        <v>0.825795155676961-0.347119534753754i</v>
      </c>
      <c r="AE3545" t="str">
        <f t="shared" si="1884"/>
        <v>-0.0000747751930071607-4.31233687735493E-07i</v>
      </c>
      <c r="AF3545" t="str">
        <f t="shared" si="1885"/>
        <v>-15.0846988119632-0.220960367086982i</v>
      </c>
      <c r="AG3545" t="str">
        <f t="shared" si="1886"/>
        <v>0.998513470760784-0.00354529155077168i</v>
      </c>
      <c r="AH3545" t="str">
        <f t="shared" si="1887"/>
        <v>0.00112944896085705+0.0000270718533524468i</v>
      </c>
      <c r="AI3545">
        <f t="shared" si="1888"/>
        <v>-58.940173417877375</v>
      </c>
      <c r="AJ3545">
        <f t="shared" si="1889"/>
        <v>1.3730642568849476</v>
      </c>
      <c r="AK3545"/>
      <c r="AL3545"/>
      <c r="AM3545"/>
      <c r="AN3545"/>
    </row>
    <row r="3546" spans="1:40" x14ac:dyDescent="0.25">
      <c r="A3546"/>
      <c r="B3546">
        <f t="shared" si="1890"/>
        <v>1612000</v>
      </c>
      <c r="C3546" s="237" t="str">
        <f t="shared" si="1858"/>
        <v>-2.94111944767198E-08+0.00151924475190442i</v>
      </c>
      <c r="D3546" s="208" t="str">
        <f t="shared" si="1859"/>
        <v>-5.95700618249178+0.0116475430979339i</v>
      </c>
      <c r="E3546" t="str">
        <f t="shared" si="1860"/>
        <v>2870</v>
      </c>
      <c r="F3546" t="str">
        <f t="shared" si="1861"/>
        <v>0.777000777000777</v>
      </c>
      <c r="G3546" t="str">
        <f t="shared" si="1856"/>
        <v>0.777000777000777</v>
      </c>
      <c r="H3546" t="str">
        <f t="shared" si="1862"/>
        <v>9.12770054035228+0.232471054963446i</v>
      </c>
      <c r="I3546" t="str">
        <f t="shared" si="1863"/>
        <v>6330.30919698343i</v>
      </c>
      <c r="J3546" t="str">
        <f t="shared" si="1857"/>
        <v>-54241.5617470135+1384.86908240568i</v>
      </c>
      <c r="K3546" t="str">
        <f t="shared" si="1864"/>
        <v>0.00297773650954626-0.116629853898042i</v>
      </c>
      <c r="L3546" t="str">
        <f t="shared" si="1865"/>
        <v>0.000226554302183005-0.00752244964715043i</v>
      </c>
      <c r="M3546" t="str">
        <f t="shared" si="1866"/>
        <v>0.00320429081172927-0.124152303545192i</v>
      </c>
      <c r="N3546" t="str">
        <f t="shared" si="1867"/>
        <v>-16.5161553617888i</v>
      </c>
      <c r="O3546" t="str">
        <f t="shared" si="1868"/>
        <v>-0.690806748661678+0.723039442909916i</v>
      </c>
      <c r="P3546" t="str">
        <f t="shared" si="1869"/>
        <v>1.69080674866168-0.723039442909916i</v>
      </c>
      <c r="Q3546" t="str">
        <f t="shared" si="1870"/>
        <v>-1.69080674866168+17.2391948046987i</v>
      </c>
      <c r="R3546" t="str">
        <f t="shared" si="1871"/>
        <v>-0.0510698665177106-0.0930703256084196i</v>
      </c>
      <c r="S3546" t="str">
        <f t="shared" si="1872"/>
        <v>1.70669524640372i</v>
      </c>
      <c r="T3546" t="str">
        <f t="shared" si="1873"/>
        <v>0.158842682297136-0.0871606984202492i</v>
      </c>
      <c r="U3546" t="str">
        <f t="shared" si="1874"/>
        <v>0.0000333333333333334-0.0000700222370747301i</v>
      </c>
      <c r="V3546" t="str">
        <f t="shared" si="1875"/>
        <v>6.66666666666667E-06-0.000700222370747301i</v>
      </c>
      <c r="W3546" t="str">
        <f t="shared" si="1876"/>
        <v>0.0000275440054342216-0.000064798473546959i</v>
      </c>
      <c r="X3546" t="str">
        <f t="shared" si="1877"/>
        <v>0.0000276012510314313-0.0000647389454003134i</v>
      </c>
      <c r="Y3546" t="str">
        <f t="shared" si="1878"/>
        <v>0.009+10.1284947151735i</v>
      </c>
      <c r="Z3546" t="str">
        <f t="shared" si="1879"/>
        <v>-0.0000766724471061503-0.0000327698548971156i</v>
      </c>
      <c r="AA3546" t="str">
        <f t="shared" si="1880"/>
        <v>0.00105601237913471-1.18478288292518i</v>
      </c>
      <c r="AB3546" t="str">
        <f t="shared" si="1881"/>
        <v>0.749170790700273-0.4110875515898i</v>
      </c>
      <c r="AC3546" t="str">
        <f t="shared" si="1882"/>
        <v>0.95136309459243-0.0943285234785873i</v>
      </c>
      <c r="AD3546" t="str">
        <f t="shared" si="1883"/>
        <v>0.822231146749933-0.350578767932614i</v>
      </c>
      <c r="AE3546" t="str">
        <f t="shared" si="1884"/>
        <v>-0.0000745308894633749-6.46633300315936E-08i</v>
      </c>
      <c r="AF3546" t="str">
        <f t="shared" si="1885"/>
        <v>-15.0847067228441-0.220823511865512i</v>
      </c>
      <c r="AG3546" t="str">
        <f t="shared" si="1886"/>
        <v>0.998499540997719-0.00352781888646574i</v>
      </c>
      <c r="AH3546" t="str">
        <f t="shared" si="1887"/>
        <v>0.00112587603283527+0.0000214376531751616i</v>
      </c>
      <c r="AI3546">
        <f t="shared" si="1888"/>
        <v>-58.968614247915561</v>
      </c>
      <c r="AJ3546">
        <f t="shared" si="1889"/>
        <v>1.0908293681746608</v>
      </c>
      <c r="AK3546"/>
      <c r="AL3546"/>
      <c r="AM3546"/>
      <c r="AN3546"/>
    </row>
    <row r="3547" spans="1:40" x14ac:dyDescent="0.25">
      <c r="A3547"/>
      <c r="B3547">
        <f t="shared" si="1890"/>
        <v>1613000</v>
      </c>
      <c r="C3547" s="237" t="str">
        <f t="shared" si="1858"/>
        <v>-2.93747380879506E-08+0.00151830287667147i</v>
      </c>
      <c r="D3547" s="208" t="str">
        <f t="shared" si="1859"/>
        <v>-5.95700618221228+0.0116403220544813i</v>
      </c>
      <c r="E3547" t="str">
        <f t="shared" si="1860"/>
        <v>2870</v>
      </c>
      <c r="F3547" t="str">
        <f t="shared" si="1861"/>
        <v>0.777000777000777</v>
      </c>
      <c r="G3547" t="str">
        <f t="shared" si="1856"/>
        <v>0.777000777000777</v>
      </c>
      <c r="H3547" t="str">
        <f t="shared" si="1862"/>
        <v>9.12770843681853+0.232327147986061i</v>
      </c>
      <c r="I3547" t="str">
        <f t="shared" si="1863"/>
        <v>6334.23618780042i</v>
      </c>
      <c r="J3547" t="str">
        <f t="shared" si="1857"/>
        <v>-54308.8810849328+1385.72818233272i</v>
      </c>
      <c r="K3547" t="str">
        <f t="shared" si="1864"/>
        <v>0.00297404774795056-0.116557639184665i</v>
      </c>
      <c r="L3547" t="str">
        <f t="shared" si="1865"/>
        <v>0.000226273732951789-0.00751779445287801i</v>
      </c>
      <c r="M3547" t="str">
        <f t="shared" si="1866"/>
        <v>0.00320032148090235-0.124075433637543i</v>
      </c>
      <c r="N3547" t="str">
        <f t="shared" si="1867"/>
        <v>-16.5264011157353i</v>
      </c>
      <c r="O3547" t="str">
        <f t="shared" si="1868"/>
        <v>-0.683362535480793+0.730079204676631i</v>
      </c>
      <c r="P3547" t="str">
        <f t="shared" si="1869"/>
        <v>1.68336253548079-0.730079204676631i</v>
      </c>
      <c r="Q3547" t="str">
        <f t="shared" si="1870"/>
        <v>-1.68336253548079+17.2564803204119i</v>
      </c>
      <c r="R3547" t="str">
        <f t="shared" si="1871"/>
        <v>-0.051334960970537-0.0925418831517841i</v>
      </c>
      <c r="S3547" t="str">
        <f t="shared" si="1872"/>
        <v>1.7077539903531i</v>
      </c>
      <c r="T3547" t="str">
        <f t="shared" si="1873"/>
        <v>0.15803877022725-0.0876674844420552i</v>
      </c>
      <c r="U3547" t="str">
        <f t="shared" si="1874"/>
        <v>0.0000333333333333335-0.0000699788258924149i</v>
      </c>
      <c r="V3547" t="str">
        <f t="shared" si="1875"/>
        <v>6.66666666666667E-06-0.000699788258924149i</v>
      </c>
      <c r="W3547" t="str">
        <f t="shared" si="1876"/>
        <v>0.0000275439320359572-0.0000647597133929214i</v>
      </c>
      <c r="X3547" t="str">
        <f t="shared" si="1877"/>
        <v>0.000027601094121198-0.0000647002211022984i</v>
      </c>
      <c r="Y3547" t="str">
        <f t="shared" si="1878"/>
        <v>0.009+10.1347779004807i</v>
      </c>
      <c r="Z3547" t="str">
        <f t="shared" si="1879"/>
        <v>-0.0000765790793039609-0.0000327492695921563i</v>
      </c>
      <c r="AA3547" t="str">
        <f t="shared" si="1880"/>
        <v>0.00105470337451746-1.18404835355886i</v>
      </c>
      <c r="AB3547" t="str">
        <f t="shared" si="1881"/>
        <v>0.745379193678993-0.413477773658463i</v>
      </c>
      <c r="AC3547" t="str">
        <f t="shared" si="1882"/>
        <v>0.951083018978789-0.0938065084810381i</v>
      </c>
      <c r="AD3547" t="str">
        <f t="shared" si="1883"/>
        <v>0.818631832699182-0.354001462525353i</v>
      </c>
      <c r="AE3547" t="str">
        <f t="shared" si="1884"/>
        <v>-0.0000742833613692777+2.99511486660597E-07i</v>
      </c>
      <c r="AF3547" t="str">
        <f t="shared" si="1885"/>
        <v>-15.0847146190308-0.22068682593158i</v>
      </c>
      <c r="AG3547" t="str">
        <f t="shared" si="1886"/>
        <v>0.998485785004923-0.00351021640557992i</v>
      </c>
      <c r="AH3547" t="str">
        <f t="shared" si="1887"/>
        <v>0.0011222531408878+0.0000158386484440514i</v>
      </c>
      <c r="AI3547">
        <f t="shared" si="1888"/>
        <v>-58.997318449759931</v>
      </c>
      <c r="AJ3547">
        <f t="shared" si="1889"/>
        <v>0.80857645286297808</v>
      </c>
      <c r="AK3547"/>
      <c r="AL3547"/>
      <c r="AM3547"/>
      <c r="AN3547"/>
    </row>
    <row r="3548" spans="1:40" x14ac:dyDescent="0.25">
      <c r="A3548"/>
      <c r="B3548">
        <f t="shared" si="1890"/>
        <v>1614000</v>
      </c>
      <c r="C3548" s="237" t="str">
        <f t="shared" si="1858"/>
        <v>-2.93383494409914E-08+0.00151736216857015i</v>
      </c>
      <c r="D3548" s="208" t="str">
        <f t="shared" si="1859"/>
        <v>-5.9570061819333+0.0116331099590378i</v>
      </c>
      <c r="E3548" t="str">
        <f t="shared" si="1860"/>
        <v>2870</v>
      </c>
      <c r="F3548" t="str">
        <f t="shared" si="1861"/>
        <v>0.777000777000777</v>
      </c>
      <c r="G3548" t="str">
        <f t="shared" si="1856"/>
        <v>0.777000777000777</v>
      </c>
      <c r="H3548" t="str">
        <f t="shared" si="1862"/>
        <v>9.12771631862657+0.232183418930559i</v>
      </c>
      <c r="I3548" t="str">
        <f t="shared" si="1863"/>
        <v>6338.16317861741i</v>
      </c>
      <c r="J3548" t="str">
        <f t="shared" si="1857"/>
        <v>-54376.2421712787+1386.58728225977i</v>
      </c>
      <c r="K3548" t="str">
        <f t="shared" si="1864"/>
        <v>0.00297036583506022-0.116485513786984i</v>
      </c>
      <c r="L3548" t="str">
        <f t="shared" si="1865"/>
        <v>0.00022599368443458-0.00751314501146096i</v>
      </c>
      <c r="M3548" t="str">
        <f t="shared" si="1866"/>
        <v>0.0031963595194948-0.123998658798445i</v>
      </c>
      <c r="N3548" t="str">
        <f t="shared" si="1867"/>
        <v>-16.5366468696818i</v>
      </c>
      <c r="O3548" t="str">
        <f t="shared" si="1868"/>
        <v>-0.675846586621422+0.737042326703272i</v>
      </c>
      <c r="P3548" t="str">
        <f t="shared" si="1869"/>
        <v>1.67584658662142-0.737042326703272i</v>
      </c>
      <c r="Q3548" t="str">
        <f t="shared" si="1870"/>
        <v>-1.67584658662142+17.2736891963851i</v>
      </c>
      <c r="R3548" t="str">
        <f t="shared" si="1871"/>
        <v>-0.0515952181681663-0.092011665736172i</v>
      </c>
      <c r="S3548" t="str">
        <f t="shared" si="1872"/>
        <v>1.70881273430249i</v>
      </c>
      <c r="T3548" t="str">
        <f t="shared" si="1873"/>
        <v>0.157230706114355-0.0881665658348778i</v>
      </c>
      <c r="U3548" t="str">
        <f t="shared" si="1874"/>
        <v>0.0000333333333333333-0.0000699354685033857i</v>
      </c>
      <c r="V3548" t="str">
        <f t="shared" si="1875"/>
        <v>6.66666666666667E-06-0.000699354685033857i</v>
      </c>
      <c r="W3548" t="str">
        <f t="shared" si="1876"/>
        <v>0.0000275438585926646-0.0000647210021348005i</v>
      </c>
      <c r="X3548" t="str">
        <f t="shared" si="1877"/>
        <v>0.0000276009373213274-0.0000646615456549138i</v>
      </c>
      <c r="Y3548" t="str">
        <f t="shared" si="1878"/>
        <v>0.009+10.1410610857879i</v>
      </c>
      <c r="Z3548" t="str">
        <f t="shared" si="1879"/>
        <v>-0.0000764858849837452-0.0000327287100811399i</v>
      </c>
      <c r="AA3548" t="str">
        <f t="shared" si="1880"/>
        <v>0.00105339680230277-1.18331473440498i</v>
      </c>
      <c r="AB3548" t="str">
        <f t="shared" si="1881"/>
        <v>0.741568013827084-0.415831657364515i</v>
      </c>
      <c r="AC3548" t="str">
        <f t="shared" si="1882"/>
        <v>0.950807750181215-0.0932825865989095i</v>
      </c>
      <c r="AD3548" t="str">
        <f t="shared" si="1883"/>
        <v>0.814997586519112-0.357387257684195i</v>
      </c>
      <c r="AE3548" t="str">
        <f t="shared" si="1884"/>
        <v>-0.0000740326356079702+6.61260959876639E-07i</v>
      </c>
      <c r="AF3548" t="str">
        <f t="shared" si="1885"/>
        <v>-15.0847225005599-0.220550308971521i</v>
      </c>
      <c r="AG3548" t="str">
        <f t="shared" si="1886"/>
        <v>0.998472204006762-0.00349248594608171i</v>
      </c>
      <c r="AH3548" t="str">
        <f t="shared" si="1887"/>
        <v>0.00111858068215422+0.0000102753084642039i</v>
      </c>
      <c r="AI3548">
        <f t="shared" si="1888"/>
        <v>-59.026287248469096</v>
      </c>
      <c r="AJ3548">
        <f t="shared" si="1889"/>
        <v>0.52630557524104293</v>
      </c>
      <c r="AK3548"/>
      <c r="AL3548"/>
      <c r="AM3548"/>
      <c r="AN3548"/>
    </row>
    <row r="3549" spans="1:40" x14ac:dyDescent="0.25">
      <c r="A3549"/>
      <c r="B3549">
        <f t="shared" si="1890"/>
        <v>1615000</v>
      </c>
      <c r="C3549" s="237" t="str">
        <f t="shared" si="1858"/>
        <v>-2.93020283681126E-08+0.00151642262543242i</v>
      </c>
      <c r="D3549" s="208" t="str">
        <f t="shared" si="1859"/>
        <v>-5.95700618165484+0.0116259067949819i</v>
      </c>
      <c r="E3549" t="str">
        <f t="shared" si="1860"/>
        <v>2870</v>
      </c>
      <c r="F3549" t="str">
        <f t="shared" si="1861"/>
        <v>0.777000777000777</v>
      </c>
      <c r="G3549" t="str">
        <f t="shared" si="1856"/>
        <v>0.777000777000777</v>
      </c>
      <c r="H3549" t="str">
        <f t="shared" si="1862"/>
        <v>9.12772418581263+0.232039867467427i</v>
      </c>
      <c r="I3549" t="str">
        <f t="shared" si="1863"/>
        <v>6342.09016943439i</v>
      </c>
      <c r="J3549" t="str">
        <f t="shared" si="1857"/>
        <v>-54443.6450060512+1387.44638218682i</v>
      </c>
      <c r="K3549" t="str">
        <f t="shared" si="1864"/>
        <v>0.00296669075393505-0.116413477539506i</v>
      </c>
      <c r="L3549" t="str">
        <f t="shared" si="1865"/>
        <v>0.000225714155344022-0.00750850131225152i</v>
      </c>
      <c r="M3549" t="str">
        <f t="shared" si="1866"/>
        <v>0.00319240490927907-0.123921978851758i</v>
      </c>
      <c r="N3549" t="str">
        <f t="shared" si="1867"/>
        <v>-16.5468926236283i</v>
      </c>
      <c r="O3549" t="str">
        <f t="shared" si="1868"/>
        <v>-0.668259691066956+0.743928078039199i</v>
      </c>
      <c r="P3549" t="str">
        <f t="shared" si="1869"/>
        <v>1.66825969106696-0.743928078039199i</v>
      </c>
      <c r="Q3549" t="str">
        <f t="shared" si="1870"/>
        <v>-1.66825969106696+17.2908207016675i</v>
      </c>
      <c r="R3549" t="str">
        <f t="shared" si="1871"/>
        <v>-0.0518506331489408-0.0914797161522668i</v>
      </c>
      <c r="S3549" t="str">
        <f t="shared" si="1872"/>
        <v>1.70987147825187i</v>
      </c>
      <c r="T3549" t="str">
        <f t="shared" si="1873"/>
        <v>0.156418557487338-0.0886579187506748i</v>
      </c>
      <c r="U3549" t="str">
        <f t="shared" si="1874"/>
        <v>0.0000333333333333334-0.0000698921648077181i</v>
      </c>
      <c r="V3549" t="str">
        <f t="shared" si="1875"/>
        <v>6.66666666666667E-06-0.000698921648077181i</v>
      </c>
      <c r="W3549" t="str">
        <f t="shared" si="1876"/>
        <v>0.0000275437851043455-0.000064682339681752i</v>
      </c>
      <c r="X3549" t="str">
        <f t="shared" si="1877"/>
        <v>0.0000276007806314364-0.0000646229189673998i</v>
      </c>
      <c r="Y3549" t="str">
        <f t="shared" si="1878"/>
        <v>0.009+10.147344271095i</v>
      </c>
      <c r="Z3549" t="str">
        <f t="shared" si="1879"/>
        <v>-0.0000763928637159518-0.0000327081763153156i</v>
      </c>
      <c r="AA3549" t="str">
        <f t="shared" si="1880"/>
        <v>0.0010520926564678-1.1825820237727i</v>
      </c>
      <c r="AB3549" t="str">
        <f t="shared" si="1881"/>
        <v>0.737737569639984-0.418149090230272i</v>
      </c>
      <c r="AC3549" t="str">
        <f t="shared" si="1882"/>
        <v>0.950537294322681-0.0927568007115351i</v>
      </c>
      <c r="AD3549" t="str">
        <f t="shared" si="1883"/>
        <v>0.811328784905834-0.36073579633881i</v>
      </c>
      <c r="AE3549" t="str">
        <f t="shared" si="1884"/>
        <v>-0.0000737787393240357+1.02055558078532E-06i</v>
      </c>
      <c r="AF3549" t="str">
        <f t="shared" si="1885"/>
        <v>-15.0847303674675-0.220413960672445i</v>
      </c>
      <c r="AG3549" t="str">
        <f t="shared" si="1886"/>
        <v>0.998458799208409-0.00347462935725009i</v>
      </c>
      <c r="AH3549" t="str">
        <f t="shared" si="1887"/>
        <v>0.00111485905803386+4.74809817157103E-06i</v>
      </c>
      <c r="AI3549">
        <f t="shared" si="1888"/>
        <v>-59.055521891200527</v>
      </c>
      <c r="AJ3549">
        <f t="shared" si="1889"/>
        <v>0.2440168012038999</v>
      </c>
      <c r="AK3549"/>
      <c r="AL3549"/>
      <c r="AM3549"/>
      <c r="AN3549"/>
    </row>
    <row r="3550" spans="1:40" x14ac:dyDescent="0.25">
      <c r="A3550"/>
      <c r="B3550">
        <f t="shared" si="1890"/>
        <v>1616000</v>
      </c>
      <c r="C3550" s="237" t="str">
        <f t="shared" si="1858"/>
        <v>-2.92657747021029E-08+0.00151548424509559i</v>
      </c>
      <c r="D3550" s="208" t="str">
        <f t="shared" si="1859"/>
        <v>-5.9570061813769+0.0116187125457329i</v>
      </c>
      <c r="E3550" t="str">
        <f t="shared" si="1860"/>
        <v>2870</v>
      </c>
      <c r="F3550" t="str">
        <f t="shared" si="1861"/>
        <v>0.777000777000777</v>
      </c>
      <c r="G3550" t="str">
        <f t="shared" si="1856"/>
        <v>0.777000777000777</v>
      </c>
      <c r="H3550" t="str">
        <f t="shared" si="1862"/>
        <v>9.12773203841285+0.231896493267965i</v>
      </c>
      <c r="I3550" t="str">
        <f t="shared" si="1863"/>
        <v>6346.01716025138i</v>
      </c>
      <c r="J3550" t="str">
        <f t="shared" si="1857"/>
        <v>-54511.0895892503+1388.30548211388i</v>
      </c>
      <c r="K3550" t="str">
        <f t="shared" si="1864"/>
        <v>0.00296302248768724-0.116341530277148i</v>
      </c>
      <c r="L3550" t="str">
        <f t="shared" si="1865"/>
        <v>0.000225435144396738-0.00750386334462825i</v>
      </c>
      <c r="M3550" t="str">
        <f t="shared" si="1866"/>
        <v>0.00318845763208398-0.123845393621776i</v>
      </c>
      <c r="N3550" t="str">
        <f t="shared" si="1867"/>
        <v>-16.5571383775748i</v>
      </c>
      <c r="O3550" t="str">
        <f t="shared" si="1868"/>
        <v>-0.660602645248386+0.750735735855724i</v>
      </c>
      <c r="P3550" t="str">
        <f t="shared" si="1869"/>
        <v>1.66060264524839-0.750735735855724i</v>
      </c>
      <c r="Q3550" t="str">
        <f t="shared" si="1870"/>
        <v>-1.66060264524839+17.3078741134305i</v>
      </c>
      <c r="R3550" t="str">
        <f t="shared" si="1871"/>
        <v>-0.0521012012259938-0.0909460770488523i</v>
      </c>
      <c r="S3550" t="str">
        <f t="shared" si="1872"/>
        <v>1.71093022220125i</v>
      </c>
      <c r="T3550" t="str">
        <f t="shared" si="1873"/>
        <v>0.155602391813525-0.0891415197905416i</v>
      </c>
      <c r="U3550" t="str">
        <f t="shared" si="1874"/>
        <v>0.0000333333333333334-0.0000698489147057332i</v>
      </c>
      <c r="V3550" t="str">
        <f t="shared" si="1875"/>
        <v>6.66666666666667E-06-0.000698489147057333i</v>
      </c>
      <c r="W3550" t="str">
        <f t="shared" si="1876"/>
        <v>0.0000275437115710002-0.0000646437259431541i</v>
      </c>
      <c r="X3550" t="str">
        <f t="shared" si="1877"/>
        <v>0.0000276006240511418-0.0000645843409492187i</v>
      </c>
      <c r="Y3550" t="str">
        <f t="shared" si="1878"/>
        <v>0.009+10.1536274564022i</v>
      </c>
      <c r="Z3550" t="str">
        <f t="shared" si="1879"/>
        <v>-0.0000763000150723536-0.0000326876682460532i</v>
      </c>
      <c r="AA3550" t="str">
        <f t="shared" si="1880"/>
        <v>0.00105079093100828-1.18185021997534i</v>
      </c>
      <c r="AB3550" t="str">
        <f t="shared" si="1881"/>
        <v>0.733888179322782-0.420429961896383i</v>
      </c>
      <c r="AC3550" t="str">
        <f t="shared" si="1882"/>
        <v>0.950271657245012-0.0922291935633638i</v>
      </c>
      <c r="AD3550" t="str">
        <f t="shared" si="1883"/>
        <v>0.807625808219468-0.364046725234641i</v>
      </c>
      <c r="AE3550" t="str">
        <f t="shared" si="1884"/>
        <v>-0.000073521699920499+1.37736613641545E-06i</v>
      </c>
      <c r="AF3550" t="str">
        <f t="shared" si="1885"/>
        <v>-15.0847382197897-0.220277780722232i</v>
      </c>
      <c r="AG3550" t="str">
        <f t="shared" si="1886"/>
        <v>0.998445571795742-0.00345664849947939i</v>
      </c>
      <c r="AH3550" t="str">
        <f t="shared" si="1887"/>
        <v>0.00111108867414018-7.42521905954497E-07i</v>
      </c>
      <c r="AI3550">
        <f t="shared" si="1888"/>
        <v>-59.085023647536062</v>
      </c>
      <c r="AJ3550">
        <f t="shared" si="1889"/>
        <v>-3.8289801762943824E-2</v>
      </c>
      <c r="AK3550"/>
      <c r="AL3550"/>
      <c r="AM3550"/>
      <c r="AN3550"/>
    </row>
    <row r="3551" spans="1:40" x14ac:dyDescent="0.25">
      <c r="A3551"/>
      <c r="B3551">
        <f t="shared" si="1890"/>
        <v>1617000</v>
      </c>
      <c r="C3551" s="237" t="str">
        <f t="shared" si="1858"/>
        <v>-2.92295882762693E-08+0.00151454702540235i</v>
      </c>
      <c r="D3551" s="208" t="str">
        <f t="shared" si="1859"/>
        <v>-5.95700618109947+0.0116115271947514i</v>
      </c>
      <c r="E3551" t="str">
        <f t="shared" si="1860"/>
        <v>2870</v>
      </c>
      <c r="F3551" t="str">
        <f t="shared" si="1861"/>
        <v>0.777000777000777</v>
      </c>
      <c r="G3551" t="str">
        <f t="shared" si="1856"/>
        <v>0.777000777000777</v>
      </c>
      <c r="H3551" t="str">
        <f t="shared" si="1862"/>
        <v>9.12773987646325+0.231753296004283i</v>
      </c>
      <c r="I3551" t="str">
        <f t="shared" si="1863"/>
        <v>6349.94415106837i</v>
      </c>
      <c r="J3551" t="str">
        <f t="shared" si="1857"/>
        <v>-54578.5759208761+1389.16458204092i</v>
      </c>
      <c r="K3551" t="str">
        <f t="shared" si="1864"/>
        <v>0.00295936101948103-0.116269671835233i</v>
      </c>
      <c r="L3551" t="str">
        <f t="shared" si="1865"/>
        <v>0.000225156650313308-0.00749923109799577i</v>
      </c>
      <c r="M3551" t="str">
        <f t="shared" si="1866"/>
        <v>0.00318451766979434-0.123768902933229i</v>
      </c>
      <c r="N3551" t="str">
        <f t="shared" si="1867"/>
        <v>-16.5673841315213i</v>
      </c>
      <c r="O3551" t="str">
        <f t="shared" si="1868"/>
        <v>-0.652876252960691+0.757464585521995i</v>
      </c>
      <c r="P3551" t="str">
        <f t="shared" si="1869"/>
        <v>1.65287625296069-0.757464585521995i</v>
      </c>
      <c r="Q3551" t="str">
        <f t="shared" si="1870"/>
        <v>-1.65287625296069+17.3248487170433i</v>
      </c>
      <c r="R3551" t="str">
        <f t="shared" si="1871"/>
        <v>-0.0523469179834806-0.0904107909334421i</v>
      </c>
      <c r="S3551" t="str">
        <f t="shared" si="1872"/>
        <v>1.71198896615063i</v>
      </c>
      <c r="T3551" t="str">
        <f t="shared" si="1873"/>
        <v>0.154782276499004-0.0896173459997108i</v>
      </c>
      <c r="U3551" t="str">
        <f t="shared" si="1874"/>
        <v>0.0000333333333333334-0.0000698057180979995i</v>
      </c>
      <c r="V3551" t="str">
        <f t="shared" si="1875"/>
        <v>6.66666666666667E-06-0.000698057180979994i</v>
      </c>
      <c r="W3551" t="str">
        <f t="shared" si="1876"/>
        <v>0.0000275436379926297-0.0000646051608286103i</v>
      </c>
      <c r="X3551" t="str">
        <f t="shared" si="1877"/>
        <v>0.0000276004675800625-0.0000645458115100582i</v>
      </c>
      <c r="Y3551" t="str">
        <f t="shared" si="1878"/>
        <v>0.009+10.1599106417094i</v>
      </c>
      <c r="Z3551" t="str">
        <f t="shared" si="1879"/>
        <v>-0.0000762073386260527-0.0000326671858248491i</v>
      </c>
      <c r="AA3551" t="str">
        <f t="shared" si="1880"/>
        <v>0.00104949161993861-1.18111932133047i</v>
      </c>
      <c r="AB3551" t="str">
        <f t="shared" si="1881"/>
        <v>0.730020160791744-0.422674164098234i</v>
      </c>
      <c r="AC3551" t="str">
        <f t="shared" si="1882"/>
        <v>0.950010844512689-0.09169980776447i</v>
      </c>
      <c r="AD3551" t="str">
        <f t="shared" si="1883"/>
        <v>0.803889040446075-0.367319694970812i</v>
      </c>
      <c r="AE3551" t="str">
        <f t="shared" si="1884"/>
        <v>-0.000073261545055785+1.73166371184757E-06i</v>
      </c>
      <c r="AF3551" t="str">
        <f t="shared" si="1885"/>
        <v>-15.0847460575627-0.220141768809532i</v>
      </c>
      <c r="AG3551" t="str">
        <f t="shared" si="1886"/>
        <v>0.998432522935233-0.00343854524408254i</v>
      </c>
      <c r="AH3551" t="str">
        <f t="shared" si="1887"/>
        <v>0.00110726994025492-6.19609568691852E-06i</v>
      </c>
      <c r="AI3551">
        <f t="shared" si="1888"/>
        <v>-59.114793809814294</v>
      </c>
      <c r="AJ3551">
        <f t="shared" si="1889"/>
        <v>-0.32061416459244013</v>
      </c>
      <c r="AK3551"/>
      <c r="AL3551"/>
      <c r="AM3551"/>
      <c r="AN3551"/>
    </row>
    <row r="3552" spans="1:40" x14ac:dyDescent="0.25">
      <c r="A3552"/>
      <c r="B3552">
        <f t="shared" si="1890"/>
        <v>1618000</v>
      </c>
      <c r="C3552" s="237" t="str">
        <f t="shared" si="1858"/>
        <v>-2.91934689244324E-08+0.0015136109642007i</v>
      </c>
      <c r="D3552" s="208" t="str">
        <f t="shared" si="1859"/>
        <v>-5.95700618082255+0.0116043507255387i</v>
      </c>
      <c r="E3552" t="str">
        <f t="shared" si="1860"/>
        <v>2870</v>
      </c>
      <c r="F3552" t="str">
        <f t="shared" si="1861"/>
        <v>0.777000777000777</v>
      </c>
      <c r="G3552" t="str">
        <f t="shared" si="1856"/>
        <v>0.777000777000777</v>
      </c>
      <c r="H3552" t="str">
        <f t="shared" si="1862"/>
        <v>9.12774769999974+0.231610275349297i</v>
      </c>
      <c r="I3552" t="str">
        <f t="shared" si="1863"/>
        <v>6353.87114188536i</v>
      </c>
      <c r="J3552" t="str">
        <f t="shared" si="1857"/>
        <v>-54646.1040009284+1390.02368196797i</v>
      </c>
      <c r="K3552" t="str">
        <f t="shared" si="1864"/>
        <v>0.00295570633253275-0.116197902049491i</v>
      </c>
      <c r="L3552" t="str">
        <f t="shared" si="1865"/>
        <v>0.00022487867181826-0.00749460456178485i</v>
      </c>
      <c r="M3552" t="str">
        <f t="shared" si="1866"/>
        <v>0.00318058500435101-0.123692506611276i</v>
      </c>
      <c r="N3552" t="str">
        <f t="shared" si="1867"/>
        <v>-16.5776298854679i</v>
      </c>
      <c r="O3552" t="str">
        <f t="shared" si="1868"/>
        <v>-0.645081325278396+0.76411392068007i</v>
      </c>
      <c r="P3552" t="str">
        <f t="shared" si="1869"/>
        <v>1.6450813252784-0.76411392068007i</v>
      </c>
      <c r="Q3552" t="str">
        <f t="shared" si="1870"/>
        <v>-1.6450813252784+17.341743806148i</v>
      </c>
      <c r="R3552" t="str">
        <f t="shared" si="1871"/>
        <v>-0.0525877792728794-0.089873900172956i</v>
      </c>
      <c r="S3552" t="str">
        <f t="shared" si="1872"/>
        <v>1.71304771010002i</v>
      </c>
      <c r="T3552" t="str">
        <f t="shared" si="1873"/>
        <v>0.15395827888904-0.0900853748626514i</v>
      </c>
      <c r="U3552" t="str">
        <f t="shared" si="1874"/>
        <v>0.0000333333333333333-0.0000697625748853303i</v>
      </c>
      <c r="V3552" t="str">
        <f t="shared" si="1875"/>
        <v>6.66666666666667E-06-0.000697625748853303i</v>
      </c>
      <c r="W3552" t="str">
        <f t="shared" si="1876"/>
        <v>0.0000275435643692351-0.0000645666442479466i</v>
      </c>
      <c r="X3552" t="str">
        <f t="shared" si="1877"/>
        <v>0.0000276003112178186-0.0000645073305598284i</v>
      </c>
      <c r="Y3552" t="str">
        <f t="shared" si="1878"/>
        <v>0.009+10.1661938270166i</v>
      </c>
      <c r="Z3552" t="str">
        <f t="shared" si="1879"/>
        <v>-0.000076114833951466-0.0000326467290033197i</v>
      </c>
      <c r="AA3552" t="str">
        <f t="shared" si="1880"/>
        <v>0.00104819471729159-1.18038932615975i</v>
      </c>
      <c r="AB3552" t="str">
        <f t="shared" si="1881"/>
        <v>0.726133831676267-0.424881590642844i</v>
      </c>
      <c r="AC3552" t="str">
        <f t="shared" si="1882"/>
        <v>0.949754861416582-0.0911686857911113i</v>
      </c>
      <c r="AD3552" t="str">
        <f t="shared" si="1883"/>
        <v>0.800118869159183-0.370554360037716i</v>
      </c>
      <c r="AE3552" t="str">
        <f t="shared" si="1884"/>
        <v>-0.0000729983026406358+2.08341969238005E-06i</v>
      </c>
      <c r="AF3552" t="str">
        <f t="shared" si="1885"/>
        <v>-15.0847538808223-0.220005924623758i</v>
      </c>
      <c r="AG3552" t="str">
        <f t="shared" si="1886"/>
        <v>0.998419653773857-0.00342032147309256i</v>
      </c>
      <c r="AH3552" t="str">
        <f t="shared" si="1887"/>
        <v>0.00110340327028146-0.0000116121715742941i</v>
      </c>
      <c r="AI3552">
        <f t="shared" si="1888"/>
        <v>-59.14483369347473</v>
      </c>
      <c r="AJ3552">
        <f t="shared" si="1889"/>
        <v>-0.60295621664852739</v>
      </c>
      <c r="AK3552"/>
      <c r="AL3552"/>
      <c r="AM3552"/>
      <c r="AN3552"/>
    </row>
    <row r="3553" spans="1:40" x14ac:dyDescent="0.25">
      <c r="A3553"/>
      <c r="B3553">
        <f t="shared" si="1890"/>
        <v>1619000</v>
      </c>
      <c r="C3553" s="237" t="str">
        <f t="shared" si="1858"/>
        <v>-2.91574164809263E-08+0.00151267605934396i</v>
      </c>
      <c r="D3553" s="208" t="str">
        <f t="shared" si="1859"/>
        <v>-5.95700618054615+0.011597183121637i</v>
      </c>
      <c r="E3553" t="str">
        <f t="shared" si="1860"/>
        <v>2870</v>
      </c>
      <c r="F3553" t="str">
        <f t="shared" si="1861"/>
        <v>0.777000777000777</v>
      </c>
      <c r="G3553" t="str">
        <f t="shared" si="1856"/>
        <v>0.777000777000777</v>
      </c>
      <c r="H3553" t="str">
        <f t="shared" si="1862"/>
        <v>9.12775550905814+0.231467430976732i</v>
      </c>
      <c r="I3553" t="str">
        <f t="shared" si="1863"/>
        <v>6357.79813270234i</v>
      </c>
      <c r="J3553" t="str">
        <f t="shared" si="1857"/>
        <v>-54713.6738294074+1390.88278189503i</v>
      </c>
      <c r="K3553" t="str">
        <f t="shared" si="1864"/>
        <v>0.00295205841011038-0.116126220756055i</v>
      </c>
      <c r="L3553" t="str">
        <f t="shared" si="1865"/>
        <v>0.000224601207640053-0.00748998372545227i</v>
      </c>
      <c r="M3553" t="str">
        <f t="shared" si="1866"/>
        <v>0.00317665961775043-0.123616204481507i</v>
      </c>
      <c r="N3553" t="str">
        <f t="shared" si="1867"/>
        <v>-16.5878756394144i</v>
      </c>
      <c r="O3553" t="str">
        <f t="shared" si="1868"/>
        <v>-0.63721868047072+0.770683043318817i</v>
      </c>
      <c r="P3553" t="str">
        <f t="shared" si="1869"/>
        <v>1.63721868047072-0.770683043318817i</v>
      </c>
      <c r="Q3553" t="str">
        <f t="shared" si="1870"/>
        <v>-1.63721868047072+17.3585586827332i</v>
      </c>
      <c r="R3553" t="str">
        <f t="shared" si="1871"/>
        <v>-0.05282378120935-0.089335446994468i</v>
      </c>
      <c r="S3553" t="str">
        <f t="shared" si="1872"/>
        <v>1.7141064540494i</v>
      </c>
      <c r="T3553" t="str">
        <f t="shared" si="1873"/>
        <v>0.153130466268606-0.0905455842982403i</v>
      </c>
      <c r="U3553" t="str">
        <f t="shared" si="1874"/>
        <v>0.0000333333333333333-0.0000697194849687861i</v>
      </c>
      <c r="V3553" t="str">
        <f t="shared" si="1875"/>
        <v>6.66666666666667E-06-0.000697194849687861i</v>
      </c>
      <c r="W3553" t="str">
        <f t="shared" si="1876"/>
        <v>0.0000275434907008172-0.0000645281761112137i</v>
      </c>
      <c r="X3553" t="str">
        <f t="shared" si="1877"/>
        <v>0.0000276001549640306-0.0000644688980086635i</v>
      </c>
      <c r="Y3553" t="str">
        <f t="shared" si="1878"/>
        <v>0.009+10.1724770123237i</v>
      </c>
      <c r="Z3553" t="str">
        <f t="shared" si="1879"/>
        <v>-0.0000760225006243268-0.0000326262977332038i</v>
      </c>
      <c r="AA3553" t="str">
        <f t="shared" si="1880"/>
        <v>0.00104690021711847-1.17966023278901i</v>
      </c>
      <c r="AB3553" t="str">
        <f t="shared" si="1881"/>
        <v>0.722229509321384-0.427052137386086i</v>
      </c>
      <c r="AC3553" t="str">
        <f t="shared" si="1882"/>
        <v>0.949503712977626-0.0906358699863591i</v>
      </c>
      <c r="AD3553" t="str">
        <f t="shared" si="1883"/>
        <v>0.796315685481022-0.373750378854066i</v>
      </c>
      <c r="AE3553" t="str">
        <f t="shared" si="1884"/>
        <v>-0.0000727320008350325+2.43260576565147E-06i</v>
      </c>
      <c r="AF3553" t="str">
        <f t="shared" si="1885"/>
        <v>-15.0847616896043-0.219870247855095i</v>
      </c>
      <c r="AG3553" t="str">
        <f t="shared" si="1886"/>
        <v>0.998406965438987-0.00340197907906429i</v>
      </c>
      <c r="AH3553" t="str">
        <f t="shared" si="1887"/>
        <v>0.00109948908219822-0.0000169903024927895i</v>
      </c>
      <c r="AI3553">
        <f t="shared" si="1888"/>
        <v>-59.175144637407342</v>
      </c>
      <c r="AJ3553">
        <f t="shared" si="1889"/>
        <v>-0.88531588572753539</v>
      </c>
      <c r="AK3553"/>
      <c r="AL3553"/>
      <c r="AM3553"/>
      <c r="AN3553"/>
    </row>
    <row r="3554" spans="1:40" x14ac:dyDescent="0.25">
      <c r="A3554"/>
      <c r="B3554">
        <f t="shared" si="1890"/>
        <v>1620000</v>
      </c>
      <c r="C3554" s="237" t="str">
        <f t="shared" si="1858"/>
        <v>-2.91214307805962E-08+0.00151174230869074i</v>
      </c>
      <c r="D3554" s="208" t="str">
        <f t="shared" si="1859"/>
        <v>-5.95700618027026+0.011590024366629i</v>
      </c>
      <c r="E3554" t="str">
        <f t="shared" si="1860"/>
        <v>2870</v>
      </c>
      <c r="F3554" t="str">
        <f t="shared" si="1861"/>
        <v>0.777000777000777</v>
      </c>
      <c r="G3554" t="str">
        <f t="shared" si="1856"/>
        <v>0.777000777000777</v>
      </c>
      <c r="H3554" t="str">
        <f t="shared" si="1862"/>
        <v>9.12776330367412+0.231324762561112i</v>
      </c>
      <c r="I3554" t="str">
        <f t="shared" si="1863"/>
        <v>6361.72512351933i</v>
      </c>
      <c r="J3554" t="str">
        <f t="shared" si="1857"/>
        <v>-54781.285406313+1391.74188182208i</v>
      </c>
      <c r="K3554" t="str">
        <f t="shared" si="1864"/>
        <v>0.00294841723553347-0.116054627791463i</v>
      </c>
      <c r="L3554" t="str">
        <f t="shared" si="1865"/>
        <v>0.000224324256511057-0.00748536857848063i</v>
      </c>
      <c r="M3554" t="str">
        <f t="shared" si="1866"/>
        <v>0.00317274149204453-0.123539996369944i</v>
      </c>
      <c r="N3554" t="str">
        <f t="shared" si="1867"/>
        <v>-16.5981213933609i</v>
      </c>
      <c r="O3554" t="str">
        <f t="shared" si="1868"/>
        <v>-0.629289143915233+0.777171263847573i</v>
      </c>
      <c r="P3554" t="str">
        <f t="shared" si="1869"/>
        <v>1.62928914391523-0.777171263847573i</v>
      </c>
      <c r="Q3554" t="str">
        <f t="shared" si="1870"/>
        <v>-1.62928914391523+17.3752926572085i</v>
      </c>
      <c r="R3554" t="str">
        <f t="shared" si="1871"/>
        <v>-0.0530549201681855-0.0887954734859579i</v>
      </c>
      <c r="S3554" t="str">
        <f t="shared" si="1872"/>
        <v>1.71516519799878i</v>
      </c>
      <c r="T3554" t="str">
        <f t="shared" si="1873"/>
        <v>0.152298905862938-0.0909979526550753i</v>
      </c>
      <c r="U3554" t="str">
        <f t="shared" si="1874"/>
        <v>0.0000333333333333334-0.0000696764482496697i</v>
      </c>
      <c r="V3554" t="str">
        <f t="shared" si="1875"/>
        <v>6.66666666666667E-06-0.000696764482496697i</v>
      </c>
      <c r="W3554" t="str">
        <f t="shared" si="1876"/>
        <v>0.0000275434169873768-0.0000644897563286826i</v>
      </c>
      <c r="X3554" t="str">
        <f t="shared" si="1877"/>
        <v>0.0000275999988183211-0.0000644305137669183i</v>
      </c>
      <c r="Y3554" t="str">
        <f t="shared" si="1878"/>
        <v>0.009+10.1787601976309i</v>
      </c>
      <c r="Z3554" t="str">
        <f t="shared" si="1879"/>
        <v>-0.0000759303382216759-0.0000326058919663627i</v>
      </c>
      <c r="AA3554" t="str">
        <f t="shared" si="1880"/>
        <v>0.00104560811348886-1.17893203954822i</v>
      </c>
      <c r="AB3554" t="str">
        <f t="shared" si="1881"/>
        <v>0.718307510790385-0.429185702210583i</v>
      </c>
      <c r="AC3554" t="str">
        <f t="shared" si="1882"/>
        <v>0.949257403950405-0.0901014025607435i</v>
      </c>
      <c r="AD3554" t="str">
        <f t="shared" si="1883"/>
        <v>0.792479884043085-0.376907413803873i</v>
      </c>
      <c r="AE3554" t="str">
        <f t="shared" si="1884"/>
        <v>-0.0000724626680450762+2.77919392376077E-06i</v>
      </c>
      <c r="AF3554" t="str">
        <f t="shared" si="1885"/>
        <v>-15.0847694839444-0.219734738194483i</v>
      </c>
      <c r="AG3554" t="str">
        <f t="shared" si="1886"/>
        <v>0.998394459038298-0.00338351996487365i</v>
      </c>
      <c r="AH3554" t="str">
        <f t="shared" si="1887"/>
        <v>0.00109552779801139-0.0000223300459261171i</v>
      </c>
      <c r="AI3554">
        <f t="shared" si="1888"/>
        <v>-59.205728004313301</v>
      </c>
      <c r="AJ3554">
        <f t="shared" si="1889"/>
        <v>-1.1676930980819853</v>
      </c>
      <c r="AK3554"/>
      <c r="AL3554"/>
      <c r="AM3554"/>
      <c r="AN3554"/>
    </row>
    <row r="3555" spans="1:40" x14ac:dyDescent="0.25">
      <c r="A3555"/>
      <c r="B3555">
        <f t="shared" si="1890"/>
        <v>1621000</v>
      </c>
      <c r="C3555" s="237" t="str">
        <f t="shared" si="1858"/>
        <v>-2.90855116587961E-08+0.00151080971010493i</v>
      </c>
      <c r="D3555" s="208" t="str">
        <f t="shared" si="1859"/>
        <v>-5.95700617999488+0.0115828744441378i</v>
      </c>
      <c r="E3555" t="str">
        <f t="shared" si="1860"/>
        <v>2870</v>
      </c>
      <c r="F3555" t="str">
        <f t="shared" si="1861"/>
        <v>0.777000777000777</v>
      </c>
      <c r="G3555" t="str">
        <f t="shared" si="1856"/>
        <v>0.777000777000777</v>
      </c>
      <c r="H3555" t="str">
        <f t="shared" si="1862"/>
        <v>9.1277710838833+0.231182269777761i</v>
      </c>
      <c r="I3555" t="str">
        <f t="shared" si="1863"/>
        <v>6365.65211433632i</v>
      </c>
      <c r="J3555" t="str">
        <f t="shared" si="1857"/>
        <v>-54848.9387316452+1392.60098174912i</v>
      </c>
      <c r="K3555" t="str">
        <f t="shared" si="1864"/>
        <v>0.00294478279217296-0.115983122992653i</v>
      </c>
      <c r="L3555" t="str">
        <f t="shared" si="1865"/>
        <v>0.000224047817167551-0.00748075911037845i</v>
      </c>
      <c r="M3555" t="str">
        <f t="shared" si="1866"/>
        <v>0.00316883060934051-0.123463882103031i</v>
      </c>
      <c r="N3555" t="str">
        <f t="shared" si="1867"/>
        <v>-16.6083671473074i</v>
      </c>
      <c r="O3555" t="str">
        <f t="shared" si="1868"/>
        <v>-0.621293548011507+0.783577901168272i</v>
      </c>
      <c r="P3555" t="str">
        <f t="shared" si="1869"/>
        <v>1.62129354801151-0.783577901168272i</v>
      </c>
      <c r="Q3555" t="str">
        <f t="shared" si="1870"/>
        <v>-1.62129354801151+17.3919450484757i</v>
      </c>
      <c r="R3555" t="str">
        <f t="shared" si="1871"/>
        <v>-0.0532811927813119-0.088254021597161i</v>
      </c>
      <c r="S3555" t="str">
        <f t="shared" si="1872"/>
        <v>1.71622394194816i</v>
      </c>
      <c r="T3555" t="str">
        <f t="shared" si="1873"/>
        <v>0.151463664838258-0.091442458706843i</v>
      </c>
      <c r="U3555" t="str">
        <f t="shared" si="1874"/>
        <v>0.0000333333333333334-0.0000696334646295281i</v>
      </c>
      <c r="V3555" t="str">
        <f t="shared" si="1875"/>
        <v>6.66666666666667E-06-0.000696334646295281i</v>
      </c>
      <c r="W3555" t="str">
        <f t="shared" si="1876"/>
        <v>0.0000275433432289151-0.0000644513848108462i</v>
      </c>
      <c r="X3555" t="str">
        <f t="shared" si="1877"/>
        <v>0.0000275998427803135-0.0000643921777451688i</v>
      </c>
      <c r="Y3555" t="str">
        <f t="shared" si="1878"/>
        <v>0.009+10.1850433829381i</v>
      </c>
      <c r="Z3555" t="str">
        <f t="shared" si="1879"/>
        <v>-0.0000758383463218579-0.0000325855116547782i</v>
      </c>
      <c r="AA3555" t="str">
        <f t="shared" si="1880"/>
        <v>0.00104431840049064-1.17820474477144i</v>
      </c>
      <c r="AB3555" t="str">
        <f t="shared" si="1881"/>
        <v>0.714368152868222-0.431282185003859i</v>
      </c>
      <c r="AC3555" t="str">
        <f t="shared" si="1882"/>
        <v>0.949015938826693-0.0895653255929857i</v>
      </c>
      <c r="AD3555" t="str">
        <f t="shared" si="1883"/>
        <v>0.788611862946651-0.380025131272755i</v>
      </c>
      <c r="AE3555" t="str">
        <f t="shared" si="1884"/>
        <v>-0.0000721903329198704+3.12315646532827E-06i</v>
      </c>
      <c r="AF3555" t="str">
        <f t="shared" si="1885"/>
        <v>-15.0847772638782-0.219599395333623i</v>
      </c>
      <c r="AG3555" t="str">
        <f t="shared" si="1886"/>
        <v>0.998382135659675-0.00336494604351737i</v>
      </c>
      <c r="AH3555" t="str">
        <f t="shared" si="1887"/>
        <v>0.0010915198437075-0.0000276309639533463i</v>
      </c>
      <c r="AI3555">
        <f t="shared" si="1888"/>
        <v>-59.236585181073309</v>
      </c>
      <c r="AJ3555">
        <f t="shared" si="1889"/>
        <v>-1.4500877784214139</v>
      </c>
      <c r="AK3555"/>
      <c r="AL3555"/>
      <c r="AM3555"/>
      <c r="AN3555"/>
    </row>
    <row r="3556" spans="1:40" x14ac:dyDescent="0.25">
      <c r="A3556"/>
      <c r="B3556">
        <f t="shared" si="1890"/>
        <v>1622000</v>
      </c>
      <c r="C3556" s="237" t="str">
        <f t="shared" si="1858"/>
        <v>-2.90496589513889E-08+0.00150987826145575i</v>
      </c>
      <c r="D3556" s="208" t="str">
        <f t="shared" si="1859"/>
        <v>-5.95700617972001+0.0115757333378274i</v>
      </c>
      <c r="E3556" t="str">
        <f t="shared" si="1860"/>
        <v>2870</v>
      </c>
      <c r="F3556" t="str">
        <f t="shared" si="1861"/>
        <v>0.777000777000777</v>
      </c>
      <c r="G3556" t="str">
        <f t="shared" si="1856"/>
        <v>0.777000777000777</v>
      </c>
      <c r="H3556" t="str">
        <f t="shared" si="1862"/>
        <v>9.12777884972111+0.231039952302804i</v>
      </c>
      <c r="I3556" t="str">
        <f t="shared" si="1863"/>
        <v>6369.57910515331i</v>
      </c>
      <c r="J3556" t="str">
        <f t="shared" si="1857"/>
        <v>-54916.633805404+1393.46008167618i</v>
      </c>
      <c r="K3556" t="str">
        <f t="shared" si="1864"/>
        <v>0.00294115506345103-0.115911706196966i</v>
      </c>
      <c r="L3556" t="str">
        <f t="shared" si="1865"/>
        <v>0.000223771888349698-0.00747615531068001i</v>
      </c>
      <c r="M3556" t="str">
        <f t="shared" si="1866"/>
        <v>0.00316492695180073-0.123387861507646i</v>
      </c>
      <c r="N3556" t="str">
        <f t="shared" si="1867"/>
        <v>-16.6186129012539i</v>
      </c>
      <c r="O3556" t="str">
        <f t="shared" si="1868"/>
        <v>-0.613232732093675+0.789902282747003i</v>
      </c>
      <c r="P3556" t="str">
        <f t="shared" si="1869"/>
        <v>1.61323273209368-0.789902282747003i</v>
      </c>
      <c r="Q3556" t="str">
        <f t="shared" si="1870"/>
        <v>-1.61323273209368+17.4085151840009i</v>
      </c>
      <c r="R3556" t="str">
        <f t="shared" si="1871"/>
        <v>-0.0535025959338665-0.0877111331404348i</v>
      </c>
      <c r="S3556" t="str">
        <f t="shared" si="1872"/>
        <v>1.71728268589754i</v>
      </c>
      <c r="T3556" t="str">
        <f t="shared" si="1873"/>
        <v>0.150624810302523-0.0918790816478011i</v>
      </c>
      <c r="U3556" t="str">
        <f t="shared" si="1874"/>
        <v>0.0000333333333333332-0.0000695905340101507i</v>
      </c>
      <c r="V3556" t="str">
        <f t="shared" si="1875"/>
        <v>6.66666666666667E-06-0.000695905340101507i</v>
      </c>
      <c r="W3556" t="str">
        <f t="shared" si="1876"/>
        <v>0.0000275432694254325-0.0000644130614684179i</v>
      </c>
      <c r="X3556" t="str">
        <f t="shared" si="1877"/>
        <v>0.0000275996868496318-0.0000643538898542115i</v>
      </c>
      <c r="Y3556" t="str">
        <f t="shared" si="1878"/>
        <v>0.009+10.1913265682453i</v>
      </c>
      <c r="Z3556" t="str">
        <f t="shared" si="1879"/>
        <v>-0.0000757465245045194-0.0000325651567505537i</v>
      </c>
      <c r="AA3556" t="str">
        <f t="shared" si="1880"/>
        <v>0.00104303107222998-1.17747834679691i</v>
      </c>
      <c r="AB3556" t="str">
        <f t="shared" si="1881"/>
        <v>0.710411752065046-0.433341487637037i</v>
      </c>
      <c r="AC3556" t="str">
        <f t="shared" si="1882"/>
        <v>0.948779321838911-0.0890276810307619i</v>
      </c>
      <c r="AD3556" t="str">
        <f t="shared" si="1883"/>
        <v>0.784712023722668-0.38310320168399i</v>
      </c>
      <c r="AE3556" t="str">
        <f t="shared" si="1884"/>
        <v>-0.0000719150243483782+3.46446599754331E-06i</v>
      </c>
      <c r="AF3556" t="str">
        <f t="shared" si="1885"/>
        <v>-15.0847850294411-0.219464218964977i</v>
      </c>
      <c r="AG3556" t="str">
        <f t="shared" si="1886"/>
        <v>0.998369996371116-0.00334625923791122i</v>
      </c>
      <c r="AH3556" t="str">
        <f t="shared" si="1887"/>
        <v>0.00108746564920561-0.0000328926232850376i</v>
      </c>
      <c r="AI3556">
        <f t="shared" si="1888"/>
        <v>-59.267717579125325</v>
      </c>
      <c r="AJ3556">
        <f t="shared" si="1889"/>
        <v>-1.73249984992657</v>
      </c>
      <c r="AK3556"/>
      <c r="AL3556"/>
      <c r="AM3556"/>
      <c r="AN3556"/>
    </row>
    <row r="3557" spans="1:40" x14ac:dyDescent="0.25">
      <c r="A3557"/>
      <c r="B3557">
        <f t="shared" si="1890"/>
        <v>1623000</v>
      </c>
      <c r="C3557" s="237" t="str">
        <f t="shared" si="1858"/>
        <v>-2.90138724947415E-08+0.00150894796061759i</v>
      </c>
      <c r="D3557" s="208" t="str">
        <f t="shared" si="1859"/>
        <v>-5.95700617944564+0.0115686010314015i</v>
      </c>
      <c r="E3557" t="str">
        <f t="shared" si="1860"/>
        <v>2870</v>
      </c>
      <c r="F3557" t="str">
        <f t="shared" si="1861"/>
        <v>0.777000777000777</v>
      </c>
      <c r="G3557" t="str">
        <f t="shared" si="1856"/>
        <v>0.777000777000777</v>
      </c>
      <c r="H3557" t="str">
        <f t="shared" si="1862"/>
        <v>9.12778660122293+0.230897809813157i</v>
      </c>
      <c r="I3557" t="str">
        <f t="shared" si="1863"/>
        <v>6373.50609597029i</v>
      </c>
      <c r="J3557" t="str">
        <f t="shared" si="1857"/>
        <v>-54984.3706275895+1394.31918160323i</v>
      </c>
      <c r="K3557" t="str">
        <f t="shared" si="1864"/>
        <v>0.00293753403284072-0.115840377242141i</v>
      </c>
      <c r="L3557" t="str">
        <f t="shared" si="1865"/>
        <v>0.000223496468801532-0.00747155716894519i</v>
      </c>
      <c r="M3557" t="str">
        <f t="shared" si="1866"/>
        <v>0.00316103050164225-0.123311934411086i</v>
      </c>
      <c r="N3557" t="str">
        <f t="shared" si="1867"/>
        <v>-16.6288586552005i</v>
      </c>
      <c r="O3557" t="str">
        <f t="shared" si="1868"/>
        <v>-0.605107542342224+0.796143744684685i</v>
      </c>
      <c r="P3557" t="str">
        <f t="shared" si="1869"/>
        <v>1.60510754234222-0.796143744684685i</v>
      </c>
      <c r="Q3557" t="str">
        <f t="shared" si="1870"/>
        <v>-1.60510754234222+17.4250023998852i</v>
      </c>
      <c r="R3557" t="str">
        <f t="shared" si="1871"/>
        <v>-0.0537191267608479-0.0871668497916736i</v>
      </c>
      <c r="S3557" t="str">
        <f t="shared" si="1872"/>
        <v>1.71834142984692i</v>
      </c>
      <c r="T3557" t="str">
        <f t="shared" si="1873"/>
        <v>0.149782409306276-0.0923078010883633i</v>
      </c>
      <c r="U3557" t="str">
        <f t="shared" si="1874"/>
        <v>0.0000333333333333333-0.0000695476562935703i</v>
      </c>
      <c r="V3557" t="str">
        <f t="shared" si="1875"/>
        <v>6.66666666666667E-06-0.000695476562935703i</v>
      </c>
      <c r="W3557" t="str">
        <f t="shared" si="1876"/>
        <v>0.0000275431955769307-0.0000643747862123324i</v>
      </c>
      <c r="X3557" t="str">
        <f t="shared" si="1877"/>
        <v>0.0000275995310259024-0.0000643156500050641i</v>
      </c>
      <c r="Y3557" t="str">
        <f t="shared" si="1878"/>
        <v>0.009+10.1976097535525i</v>
      </c>
      <c r="Z3557" t="str">
        <f t="shared" si="1879"/>
        <v>-0.0000756548723505991-0.0000325448272059127i</v>
      </c>
      <c r="AA3557" t="str">
        <f t="shared" si="1880"/>
        <v>0.00104174612283108-1.17675284396687i</v>
      </c>
      <c r="AB3557" t="str">
        <f t="shared" si="1881"/>
        <v>0.706438624620217-0.435363513944007i</v>
      </c>
      <c r="AC3557" t="str">
        <f t="shared" si="1882"/>
        <v>0.948547556963519-0.0884885106915052i</v>
      </c>
      <c r="AD3557" t="str">
        <f t="shared" si="1883"/>
        <v>0.780780771291326-0.386141299534188i</v>
      </c>
      <c r="AE3557" t="str">
        <f t="shared" si="1884"/>
        <v>-0.0000716367714562541+3.80309543817794E-06i</v>
      </c>
      <c r="AF3557" t="str">
        <f t="shared" si="1885"/>
        <v>-15.0847927806686-0.219329208781755i</v>
      </c>
      <c r="AG3557" t="str">
        <f t="shared" si="1886"/>
        <v>0.998358042220648-0.00332746148068679i</v>
      </c>
      <c r="AH3557" t="str">
        <f t="shared" si="1887"/>
        <v>0.00108336564830892-0.0000381145952988513i</v>
      </c>
      <c r="AI3557">
        <f t="shared" si="1888"/>
        <v>-59.299126634853707</v>
      </c>
      <c r="AJ3557">
        <f t="shared" si="1889"/>
        <v>-2.0149292342617566</v>
      </c>
      <c r="AK3557"/>
      <c r="AL3557"/>
      <c r="AM3557"/>
      <c r="AN3557"/>
    </row>
    <row r="3558" spans="1:40" x14ac:dyDescent="0.25">
      <c r="A3558"/>
      <c r="B3558">
        <f t="shared" si="1890"/>
        <v>1624000</v>
      </c>
      <c r="C3558" s="237" t="str">
        <f t="shared" si="1858"/>
        <v>-2.8978152125725E-08+0.00150801880547011i</v>
      </c>
      <c r="D3558" s="208" t="str">
        <f t="shared" si="1859"/>
        <v>-5.95700617917179+0.0115614775086042i</v>
      </c>
      <c r="E3558" t="str">
        <f t="shared" si="1860"/>
        <v>2870</v>
      </c>
      <c r="F3558" t="str">
        <f t="shared" si="1861"/>
        <v>0.777000777000777</v>
      </c>
      <c r="G3558" t="str">
        <f t="shared" si="1856"/>
        <v>0.777000777000777</v>
      </c>
      <c r="H3558" t="str">
        <f t="shared" si="1862"/>
        <v>9.12779433842404+0.230755841986534i</v>
      </c>
      <c r="I3558" t="str">
        <f t="shared" si="1863"/>
        <v>6377.43308678728i</v>
      </c>
      <c r="J3558" t="str">
        <f t="shared" si="1857"/>
        <v>-55052.1491982015+1395.17828153028i</v>
      </c>
      <c r="K3558" t="str">
        <f t="shared" si="1864"/>
        <v>0.00293391968386602-0.115769135966318i</v>
      </c>
      <c r="L3558" t="str">
        <f t="shared" si="1865"/>
        <v>0.00022322155727095-0.00746696467475955i</v>
      </c>
      <c r="M3558" t="str">
        <f t="shared" si="1866"/>
        <v>0.00315714124113697-0.123236100641078i</v>
      </c>
      <c r="N3558" t="str">
        <f t="shared" si="1867"/>
        <v>-16.639104409147i</v>
      </c>
      <c r="O3558" t="str">
        <f t="shared" si="1868"/>
        <v>-0.596918831695495+0.802301631786503i</v>
      </c>
      <c r="P3558" t="str">
        <f t="shared" si="1869"/>
        <v>1.59691883169549-0.802301631786503i</v>
      </c>
      <c r="Q3558" t="str">
        <f t="shared" si="1870"/>
        <v>-1.59691883169549+17.4414060409335i</v>
      </c>
      <c r="R3558" t="str">
        <f t="shared" si="1871"/>
        <v>-0.053930782643826-0.0866212130912943i</v>
      </c>
      <c r="S3558" t="str">
        <f t="shared" si="1872"/>
        <v>1.71940017379631i</v>
      </c>
      <c r="T3558" t="str">
        <f t="shared" si="1873"/>
        <v>0.148936528843619-0.0927285970507655i</v>
      </c>
      <c r="U3558" t="str">
        <f t="shared" si="1874"/>
        <v>0.0000333333333333333-0.0000695048313820596i</v>
      </c>
      <c r="V3558" t="str">
        <f t="shared" si="1875"/>
        <v>6.66666666666667E-06-0.000695048313820596i</v>
      </c>
      <c r="W3558" t="str">
        <f t="shared" si="1876"/>
        <v>0.0000275431216834099-0.0000643365589537419i</v>
      </c>
      <c r="X3558" t="str">
        <f t="shared" si="1877"/>
        <v>0.0000275993753087517-0.0000642774581089613i</v>
      </c>
      <c r="Y3558" t="str">
        <f t="shared" si="1878"/>
        <v>0.009+10.2038929388596i</v>
      </c>
      <c r="Z3558" t="str">
        <f t="shared" si="1879"/>
        <v>-0.000075563389442327-0.0000325245229731996i</v>
      </c>
      <c r="AA3558" t="str">
        <f t="shared" si="1880"/>
        <v>0.00104046354643637-1.17602823462774i</v>
      </c>
      <c r="AB3558" t="str">
        <f t="shared" si="1881"/>
        <v>0.702449086506895-0.437348169700995i</v>
      </c>
      <c r="AC3558" t="str">
        <f t="shared" si="1882"/>
        <v>0.948320647924347-0.0879478562632958i</v>
      </c>
      <c r="AD3558" t="str">
        <f t="shared" si="1883"/>
        <v>0.776818513921481-0.389139103428444i</v>
      </c>
      <c r="AE3558" t="str">
        <f t="shared" si="1884"/>
        <v>-0.0000713556036026874+4.13901801755549E-06i</v>
      </c>
      <c r="AF3558" t="str">
        <f t="shared" si="1885"/>
        <v>-15.0848005175958-0.21919436447793i</v>
      </c>
      <c r="AG3558" t="str">
        <f t="shared" si="1886"/>
        <v>0.998346274236229-0.0033085547139895i</v>
      </c>
      <c r="AH3558" t="str">
        <f t="shared" si="1887"/>
        <v>0.00107922027865654-0.0000432964560744374i</v>
      </c>
      <c r="AI3558">
        <f t="shared" si="1888"/>
        <v>-59.3308138099842</v>
      </c>
      <c r="AJ3558">
        <f t="shared" si="1889"/>
        <v>-2.2973758515740736</v>
      </c>
      <c r="AK3558"/>
      <c r="AL3558"/>
      <c r="AM3558"/>
      <c r="AN3558"/>
    </row>
    <row r="3559" spans="1:40" x14ac:dyDescent="0.25">
      <c r="A3559"/>
      <c r="B3559">
        <f t="shared" si="1890"/>
        <v>1625000</v>
      </c>
      <c r="C3559" s="237" t="str">
        <f t="shared" si="1858"/>
        <v>-2.89424976817116E-08+0.00150709079389819i</v>
      </c>
      <c r="D3559" s="208" t="str">
        <f t="shared" si="1859"/>
        <v>-5.95700617889844+0.0115543627532195i</v>
      </c>
      <c r="E3559" t="str">
        <f t="shared" si="1860"/>
        <v>2870</v>
      </c>
      <c r="F3559" t="str">
        <f t="shared" si="1861"/>
        <v>0.777000777000777</v>
      </c>
      <c r="G3559" t="str">
        <f t="shared" si="1856"/>
        <v>0.777000777000777</v>
      </c>
      <c r="H3559" t="str">
        <f t="shared" si="1862"/>
        <v>9.12780206135957+0.230614048501434i</v>
      </c>
      <c r="I3559" t="str">
        <f t="shared" si="1863"/>
        <v>6381.36007760427i</v>
      </c>
      <c r="J3559" t="str">
        <f t="shared" si="1857"/>
        <v>-55119.9695172402+1396.03738145733i</v>
      </c>
      <c r="K3559" t="str">
        <f t="shared" si="1864"/>
        <v>0.00293031200010144-0.11569798220803i</v>
      </c>
      <c r="L3559" t="str">
        <f t="shared" si="1865"/>
        <v>0.00022294715250969-0.00746237781773412i</v>
      </c>
      <c r="M3559" t="str">
        <f t="shared" si="1866"/>
        <v>0.00315325915261113-0.123160360025764i</v>
      </c>
      <c r="N3559" t="str">
        <f t="shared" si="1867"/>
        <v>-16.6493501630935i</v>
      </c>
      <c r="O3559" t="str">
        <f t="shared" si="1868"/>
        <v>-0.588667459759669+0.808375297631056i</v>
      </c>
      <c r="P3559" t="str">
        <f t="shared" si="1869"/>
        <v>1.58866745975967-0.808375297631056i</v>
      </c>
      <c r="Q3559" t="str">
        <f t="shared" si="1870"/>
        <v>-1.58866745975967+17.4577254607246i</v>
      </c>
      <c r="R3559" t="str">
        <f t="shared" si="1871"/>
        <v>-0.0541375612077401-0.0860742644452043i</v>
      </c>
      <c r="S3559" t="str">
        <f t="shared" si="1872"/>
        <v>1.72045891774569i</v>
      </c>
      <c r="T3559" t="str">
        <f t="shared" si="1873"/>
        <v>0.148087235853153-0.0931414499648596i</v>
      </c>
      <c r="U3559" t="str">
        <f t="shared" si="1874"/>
        <v>0.0000333333333333334-0.0000694620591781323i</v>
      </c>
      <c r="V3559" t="str">
        <f t="shared" si="1875"/>
        <v>6.66666666666667E-06-0.000694620591781323i</v>
      </c>
      <c r="W3559" t="str">
        <f t="shared" si="1876"/>
        <v>0.0000275430477448715-0.000064298379604019i</v>
      </c>
      <c r="X3559" t="str">
        <f t="shared" si="1877"/>
        <v>0.000027599219697808-0.0000642393140773584i</v>
      </c>
      <c r="Y3559" t="str">
        <f t="shared" si="1878"/>
        <v>0.009+10.2101761241668i</v>
      </c>
      <c r="Z3559" t="str">
        <f t="shared" si="1879"/>
        <v>-0.0000754720753632175-0.0000325042440048776i</v>
      </c>
      <c r="AA3559" t="str">
        <f t="shared" si="1880"/>
        <v>0.00103918333720615-1.17530451712993i</v>
      </c>
      <c r="AB3559" t="str">
        <f t="shared" si="1881"/>
        <v>0.698443453436475-0.439295362606716i</v>
      </c>
      <c r="AC3559" t="str">
        <f t="shared" si="1882"/>
        <v>0.948098598195838-0.0874057593057134i</v>
      </c>
      <c r="AD3559" t="str">
        <f t="shared" si="1883"/>
        <v>0.772825663189141-0.392096296115333i</v>
      </c>
      <c r="AE3559" t="str">
        <f t="shared" si="1884"/>
        <v>-0.0000710715503771812+0.0000044722072805236i</v>
      </c>
      <c r="AF3559" t="str">
        <f t="shared" si="1885"/>
        <v>-15.084808240258-0.219059685748214i</v>
      </c>
      <c r="AG3559" t="str">
        <f t="shared" si="1886"/>
        <v>0.99833469342567-0.00328954088927224i</v>
      </c>
      <c r="AH3559" t="str">
        <f t="shared" si="1887"/>
        <v>0.00107502998167422-0.0000484377864283948i</v>
      </c>
      <c r="AI3559">
        <f t="shared" si="1888"/>
        <v>-59.362780591994387</v>
      </c>
      <c r="AJ3559">
        <f t="shared" si="1889"/>
        <v>-2.5798396205233365</v>
      </c>
      <c r="AK3559"/>
      <c r="AL3559"/>
      <c r="AM3559"/>
      <c r="AN3559"/>
    </row>
    <row r="3560" spans="1:40" x14ac:dyDescent="0.25">
      <c r="A3560"/>
      <c r="B3560">
        <f t="shared" si="1890"/>
        <v>1626000</v>
      </c>
      <c r="C3560" s="237" t="str">
        <f t="shared" si="1858"/>
        <v>-2.89069090005752E-08+0.00150616392379193i</v>
      </c>
      <c r="D3560" s="208" t="str">
        <f t="shared" si="1859"/>
        <v>-5.9570061786256+0.0115472567490715i</v>
      </c>
      <c r="E3560" t="str">
        <f t="shared" si="1860"/>
        <v>2870</v>
      </c>
      <c r="F3560" t="str">
        <f t="shared" si="1861"/>
        <v>0.777000777000777</v>
      </c>
      <c r="G3560" t="str">
        <f t="shared" si="1856"/>
        <v>0.777000777000777</v>
      </c>
      <c r="H3560" t="str">
        <f t="shared" si="1862"/>
        <v>9.12780977006456+0.230472429037147i</v>
      </c>
      <c r="I3560" t="str">
        <f t="shared" si="1863"/>
        <v>6385.28706842125i</v>
      </c>
      <c r="J3560" t="str">
        <f t="shared" si="1857"/>
        <v>-55187.8315847055+1396.89648138438i</v>
      </c>
      <c r="K3560" t="str">
        <f t="shared" si="1864"/>
        <v>0.00292671096517196-0.115626915806209i</v>
      </c>
      <c r="L3560" t="str">
        <f t="shared" si="1865"/>
        <v>0.000222673253273321-0.00745779658750539i</v>
      </c>
      <c r="M3560" t="str">
        <f t="shared" si="1866"/>
        <v>0.00314938421844528-0.123084712393714i</v>
      </c>
      <c r="N3560" t="str">
        <f t="shared" si="1867"/>
        <v>-16.65959591704i</v>
      </c>
      <c r="O3560" t="str">
        <f t="shared" si="1868"/>
        <v>-0.580354292718852+0.814364104637969i</v>
      </c>
      <c r="P3560" t="str">
        <f t="shared" si="1869"/>
        <v>1.58035429271885-0.814364104637969i</v>
      </c>
      <c r="Q3560" t="str">
        <f t="shared" si="1870"/>
        <v>-1.58035429271885+17.473960021678i</v>
      </c>
      <c r="R3560" t="str">
        <f t="shared" si="1871"/>
        <v>-0.0543394603177489-0.0855260451258694i</v>
      </c>
      <c r="S3560" t="str">
        <f t="shared" si="1872"/>
        <v>1.72151766169507i</v>
      </c>
      <c r="T3560" t="str">
        <f t="shared" si="1873"/>
        <v>0.147234597219114-0.0935463406639831i</v>
      </c>
      <c r="U3560" t="str">
        <f t="shared" si="1874"/>
        <v>0.0000333333333333334-0.0000694193395845419i</v>
      </c>
      <c r="V3560" t="str">
        <f t="shared" si="1875"/>
        <v>6.66666666666667E-06-0.000694193395845419i</v>
      </c>
      <c r="W3560" t="str">
        <f t="shared" si="1876"/>
        <v>0.000027542973761316-0.0000642602480747528i</v>
      </c>
      <c r="X3560" t="str">
        <f t="shared" si="1877"/>
        <v>0.0000275990641927-0.0000642012178219267i</v>
      </c>
      <c r="Y3560" t="str">
        <f t="shared" si="1878"/>
        <v>0.009+10.216459309474i</v>
      </c>
      <c r="Z3560" t="str">
        <f t="shared" si="1879"/>
        <v>-0.0000753809296980641-0.0000324839902535294i</v>
      </c>
      <c r="AA3560" t="str">
        <f t="shared" si="1880"/>
        <v>0.00103790548931877-1.17458168982793i</v>
      </c>
      <c r="AB3560" t="str">
        <f t="shared" si="1881"/>
        <v>0.694422040863942-0.441205002262902i</v>
      </c>
      <c r="AC3560" t="str">
        <f t="shared" si="1882"/>
        <v>0.94788141100624-0.0868622612508201i</v>
      </c>
      <c r="AD3560" t="str">
        <f t="shared" si="1883"/>
        <v>0.768802633936185-0.395012564521274i</v>
      </c>
      <c r="AE3560" t="str">
        <f t="shared" si="1884"/>
        <v>-0.0000707846415963607+4.80263708835936E-06i</v>
      </c>
      <c r="AF3560" t="str">
        <f t="shared" si="1885"/>
        <v>-15.0848159486902-0.218925172288075i</v>
      </c>
      <c r="AG3560" t="str">
        <f t="shared" si="1886"/>
        <v>0.998323300776546-0.00327042196709162i</v>
      </c>
      <c r="AH3560" t="str">
        <f t="shared" si="1887"/>
        <v>0.00107079520252528-0.000053538171948157i</v>
      </c>
      <c r="AI3560">
        <f t="shared" si="1888"/>
        <v>-59.395028494530351</v>
      </c>
      <c r="AJ3560">
        <f t="shared" si="1889"/>
        <v>-2.8623204582806103</v>
      </c>
      <c r="AK3560"/>
      <c r="AL3560"/>
      <c r="AM3560"/>
      <c r="AN3560"/>
    </row>
    <row r="3561" spans="1:40" x14ac:dyDescent="0.25">
      <c r="A3561"/>
      <c r="B3561">
        <f t="shared" si="1890"/>
        <v>1627000</v>
      </c>
      <c r="C3561" s="237" t="str">
        <f t="shared" si="1858"/>
        <v>-2.8871385920686E-08+0.00150523819304658i</v>
      </c>
      <c r="D3561" s="208" t="str">
        <f t="shared" si="1859"/>
        <v>-5.95700617835325+0.0115401594800238i</v>
      </c>
      <c r="E3561" t="str">
        <f t="shared" si="1860"/>
        <v>2870</v>
      </c>
      <c r="F3561" t="str">
        <f t="shared" si="1861"/>
        <v>0.777000777000777</v>
      </c>
      <c r="G3561" t="str">
        <f t="shared" si="1856"/>
        <v>0.777000777000777</v>
      </c>
      <c r="H3561" t="str">
        <f t="shared" si="1862"/>
        <v>9.12781746457392+0.230330983273748i</v>
      </c>
      <c r="I3561" t="str">
        <f t="shared" si="1863"/>
        <v>6389.21405923824i</v>
      </c>
      <c r="J3561" t="str">
        <f t="shared" si="1857"/>
        <v>-55255.7354005974+1397.75558131143i</v>
      </c>
      <c r="K3561" t="str">
        <f t="shared" si="1864"/>
        <v>0.00292311656275281-0.115555936600181i</v>
      </c>
      <c r="L3561" t="str">
        <f t="shared" si="1865"/>
        <v>0.000222399858321233-0.00745322097373525i</v>
      </c>
      <c r="M3561" t="str">
        <f t="shared" si="1866"/>
        <v>0.00314551642107404-0.123009157573916i</v>
      </c>
      <c r="N3561" t="str">
        <f t="shared" si="1867"/>
        <v>-16.6698416709865i</v>
      </c>
      <c r="O3561" t="str">
        <f t="shared" si="1868"/>
        <v>-0.571980203244058+0.82026742413489i</v>
      </c>
      <c r="P3561" t="str">
        <f t="shared" si="1869"/>
        <v>1.57198020324406-0.82026742413489i</v>
      </c>
      <c r="Q3561" t="str">
        <f t="shared" si="1870"/>
        <v>-1.57198020324406+17.4901090951214i</v>
      </c>
      <c r="R3561" t="str">
        <f t="shared" si="1871"/>
        <v>-0.0545364780761593-0.0849765962733903i</v>
      </c>
      <c r="S3561" t="str">
        <f t="shared" si="1872"/>
        <v>1.72257640564445i</v>
      </c>
      <c r="T3561" t="str">
        <f t="shared" si="1873"/>
        <v>0.146378679772516-0.0939432503809378i</v>
      </c>
      <c r="U3561" t="str">
        <f t="shared" si="1874"/>
        <v>0.0000333333333333333-0.0000693766725042806i</v>
      </c>
      <c r="V3561" t="str">
        <f t="shared" si="1875"/>
        <v>6.66666666666667E-06-0.000693766725042806i</v>
      </c>
      <c r="W3561" t="str">
        <f t="shared" si="1876"/>
        <v>0.0000275428997327445-0.0000642221642777504i</v>
      </c>
      <c r="X3561" t="str">
        <f t="shared" si="1877"/>
        <v>0.0000275989087930583-0.0000641631692545553i</v>
      </c>
      <c r="Y3561" t="str">
        <f t="shared" si="1878"/>
        <v>0.009+10.2227424947812i</v>
      </c>
      <c r="Z3561" t="str">
        <f t="shared" si="1879"/>
        <v>-0.0000752899520329385-0.000032463761671858i</v>
      </c>
      <c r="AA3561" t="str">
        <f t="shared" si="1880"/>
        <v>0.00103662999697046-1.17385975108032i</v>
      </c>
      <c r="AB3561" t="str">
        <f t="shared" si="1881"/>
        <v>0.690385163993262-0.443077000155329i</v>
      </c>
      <c r="AC3561" t="str">
        <f t="shared" si="1882"/>
        <v>0.947669089340722-0.0863174034041298i</v>
      </c>
      <c r="AD3561" t="str">
        <f t="shared" si="1883"/>
        <v>0.764749844228381-0.397887599784584i</v>
      </c>
      <c r="AE3561" t="str">
        <f t="shared" si="1884"/>
        <v>-0.000070494907300746+5.13028162066168E-06i</v>
      </c>
      <c r="AF3561" t="str">
        <f t="shared" si="1885"/>
        <v>-15.0848236429272-0.218790823793724i</v>
      </c>
      <c r="AG3561" t="str">
        <f t="shared" si="1886"/>
        <v>0.998312097256111-0.00325119991690172i</v>
      </c>
      <c r="AH3561" t="str">
        <f t="shared" si="1887"/>
        <v>0.00106651639006112-0.00005859720302567i</v>
      </c>
      <c r="AI3561">
        <f t="shared" si="1888"/>
        <v>-59.427559057834586</v>
      </c>
      <c r="AJ3561">
        <f t="shared" si="1889"/>
        <v>-3.144818280542018</v>
      </c>
      <c r="AK3561"/>
      <c r="AL3561"/>
      <c r="AM3561"/>
      <c r="AN3561"/>
    </row>
    <row r="3562" spans="1:40" x14ac:dyDescent="0.25">
      <c r="A3562"/>
      <c r="B3562">
        <f t="shared" si="1890"/>
        <v>1628000</v>
      </c>
      <c r="C3562" s="237" t="str">
        <f t="shared" si="1858"/>
        <v>-2.88359282809112E-08+0.00150431359956259i</v>
      </c>
      <c r="D3562" s="208" t="str">
        <f t="shared" si="1859"/>
        <v>-5.95700617808141+0.0115330709299799i</v>
      </c>
      <c r="E3562" t="str">
        <f t="shared" si="1860"/>
        <v>2870</v>
      </c>
      <c r="F3562" t="str">
        <f t="shared" si="1861"/>
        <v>0.777000777000777</v>
      </c>
      <c r="G3562" t="str">
        <f t="shared" si="1856"/>
        <v>0.777000777000777</v>
      </c>
      <c r="H3562" t="str">
        <f t="shared" si="1862"/>
        <v>9.1278251449225+0.230189710892095i</v>
      </c>
      <c r="I3562" t="str">
        <f t="shared" si="1863"/>
        <v>6393.14105005523i</v>
      </c>
      <c r="J3562" t="str">
        <f t="shared" si="1857"/>
        <v>-55323.680964916+1398.61468123849i</v>
      </c>
      <c r="K3562" t="str">
        <f t="shared" si="1864"/>
        <v>0.00291952877656929-0.115485044429667i</v>
      </c>
      <c r="L3562" t="str">
        <f t="shared" si="1865"/>
        <v>0.000222126966416611-0.00744865096611079i</v>
      </c>
      <c r="M3562" t="str">
        <f t="shared" si="1866"/>
        <v>0.0031416557429859-0.122933695395778i</v>
      </c>
      <c r="N3562" t="str">
        <f t="shared" si="1867"/>
        <v>-16.6800874249331i</v>
      </c>
      <c r="O3562" t="str">
        <f t="shared" si="1868"/>
        <v>-0.563546070401525+0.826084636423532i</v>
      </c>
      <c r="P3562" t="str">
        <f t="shared" si="1869"/>
        <v>1.56354607040153-0.826084636423532i</v>
      </c>
      <c r="Q3562" t="str">
        <f t="shared" si="1870"/>
        <v>-1.56354607040153+17.5061720613566i</v>
      </c>
      <c r="R3562" t="str">
        <f t="shared" si="1871"/>
        <v>-0.0547286128194249-0.0844259588966167i</v>
      </c>
      <c r="S3562" t="str">
        <f t="shared" si="1872"/>
        <v>1.72363514959383i</v>
      </c>
      <c r="T3562" t="str">
        <f t="shared" si="1873"/>
        <v>0.145519550292372-0.0943321607440722i</v>
      </c>
      <c r="U3562" t="str">
        <f t="shared" si="1874"/>
        <v>0.0000333333333333333-0.0000693340578405803i</v>
      </c>
      <c r="V3562" t="str">
        <f t="shared" si="1875"/>
        <v>6.66666666666667E-06-0.000693340578405803i</v>
      </c>
      <c r="W3562" t="str">
        <f t="shared" si="1876"/>
        <v>0.000027542825659158-0.0000641841281250365i</v>
      </c>
      <c r="X3562" t="str">
        <f t="shared" si="1877"/>
        <v>0.0000275987534985142-0.0000641251682873507i</v>
      </c>
      <c r="Y3562" t="str">
        <f t="shared" si="1878"/>
        <v>0.009+10.2290256800884i</v>
      </c>
      <c r="Z3562" t="str">
        <f t="shared" si="1879"/>
        <v>-0.0000751991419551812-0.0000324435582126833i</v>
      </c>
      <c r="AA3562" t="str">
        <f t="shared" si="1880"/>
        <v>0.00103535685437522-1.17313869924966i</v>
      </c>
      <c r="AB3562" t="str">
        <f t="shared" si="1881"/>
        <v>0.686333137783145-0.444911269635341i</v>
      </c>
      <c r="AC3562" t="str">
        <f t="shared" si="1882"/>
        <v>0.947461635944418-0.0857712269456307i</v>
      </c>
      <c r="AD3562" t="str">
        <f t="shared" si="1883"/>
        <v>0.76066771531308-0.400721097289137i</v>
      </c>
      <c r="AE3562" t="str">
        <f t="shared" si="1884"/>
        <v>-0.0000702023777515021+5.45511537721315E-06i</v>
      </c>
      <c r="AF3562" t="str">
        <f t="shared" si="1885"/>
        <v>-15.0848313230039-0.218656639962115i</v>
      </c>
      <c r="AG3562" t="str">
        <f t="shared" si="1886"/>
        <v>0.998301083811224-0.00323187671684689i</v>
      </c>
      <c r="AH3562" t="str">
        <f t="shared" si="1887"/>
        <v>0.00106219399677119-0.0000636144748905834i</v>
      </c>
      <c r="AI3562">
        <f t="shared" si="1888"/>
        <v>-59.460373849186496</v>
      </c>
      <c r="AJ3562">
        <f t="shared" si="1889"/>
        <v>-3.427333001543952</v>
      </c>
      <c r="AK3562"/>
      <c r="AL3562"/>
      <c r="AM3562"/>
      <c r="AN3562"/>
    </row>
    <row r="3563" spans="1:40" x14ac:dyDescent="0.25">
      <c r="A3563"/>
      <c r="B3563">
        <f t="shared" si="1890"/>
        <v>1629000</v>
      </c>
      <c r="C3563" s="237" t="str">
        <f t="shared" si="1858"/>
        <v>-2.88005359206117E-08+0.00150339014124554i</v>
      </c>
      <c r="D3563" s="208" t="str">
        <f t="shared" si="1859"/>
        <v>-5.95700617781007+0.0115259910828825i</v>
      </c>
      <c r="E3563" t="str">
        <f t="shared" si="1860"/>
        <v>2870</v>
      </c>
      <c r="F3563" t="str">
        <f t="shared" si="1861"/>
        <v>0.777000777000777</v>
      </c>
      <c r="G3563" t="str">
        <f t="shared" si="1856"/>
        <v>0.777000777000777</v>
      </c>
      <c r="H3563" t="str">
        <f t="shared" si="1862"/>
        <v>9.12783281114502+0.230048611573827i</v>
      </c>
      <c r="I3563" t="str">
        <f t="shared" si="1863"/>
        <v>6397.06804087222i</v>
      </c>
      <c r="J3563" t="str">
        <f t="shared" si="1857"/>
        <v>-55391.6682776611+1399.47378116553i</v>
      </c>
      <c r="K3563" t="str">
        <f t="shared" si="1864"/>
        <v>0.00291594759039651-0.115414239134777i</v>
      </c>
      <c r="L3563" t="str">
        <f t="shared" si="1865"/>
        <v>0.000221854576326432-0.0074440865543444i</v>
      </c>
      <c r="M3563" t="str">
        <f t="shared" si="1866"/>
        <v>0.00313780216672294-0.122858325689121i</v>
      </c>
      <c r="N3563" t="str">
        <f t="shared" si="1867"/>
        <v>-16.6903331788796i</v>
      </c>
      <c r="O3563" t="str">
        <f t="shared" si="1868"/>
        <v>-0.555052779560763+0.831815130844511i</v>
      </c>
      <c r="P3563" t="str">
        <f t="shared" si="1869"/>
        <v>1.55505277956076-0.831815130844511i</v>
      </c>
      <c r="Q3563" t="str">
        <f t="shared" si="1870"/>
        <v>-1.55505277956076+17.5221483097241i</v>
      </c>
      <c r="R3563" t="str">
        <f t="shared" si="1871"/>
        <v>-0.0549158631152056-0.0838741738743234i</v>
      </c>
      <c r="S3563" t="str">
        <f t="shared" si="1872"/>
        <v>1.72469389354322i</v>
      </c>
      <c r="T3563" t="str">
        <f t="shared" si="1873"/>
        <v>0.144657275507028-0.0947130537734504i</v>
      </c>
      <c r="U3563" t="str">
        <f t="shared" si="1874"/>
        <v>0.0000333333333333334-0.0000692914954969091i</v>
      </c>
      <c r="V3563" t="str">
        <f t="shared" si="1875"/>
        <v>6.66666666666667E-06-0.000692914954969091i</v>
      </c>
      <c r="W3563" t="str">
        <f t="shared" si="1876"/>
        <v>0.0000275427515405572-0.0000641461395288503i</v>
      </c>
      <c r="X3563" t="str">
        <f t="shared" si="1877"/>
        <v>0.0000275985983087002-0.0000640872148326341i</v>
      </c>
      <c r="Y3563" t="str">
        <f t="shared" si="1878"/>
        <v>0.009+10.2353088653955i</v>
      </c>
      <c r="Z3563" t="str">
        <f t="shared" si="1879"/>
        <v>-0.000075108499053401-0.0000324233798289449i</v>
      </c>
      <c r="AA3563" t="str">
        <f t="shared" si="1880"/>
        <v>0.00103408605576486-1.17241853270256i</v>
      </c>
      <c r="AB3563" t="str">
        <f t="shared" si="1881"/>
        <v>0.682266276953329-0.446707725901785i</v>
      </c>
      <c r="AC3563" t="str">
        <f t="shared" si="1882"/>
        <v>0.947259053325418-0.0852237729308626i</v>
      </c>
      <c r="AD3563" t="str">
        <f t="shared" si="1883"/>
        <v>0.756556671576751-0.403512756697495i</v>
      </c>
      <c r="AE3563" t="str">
        <f t="shared" si="1884"/>
        <v>-0.0000699070834271941+0.0000057771131797937i</v>
      </c>
      <c r="AF3563" t="str">
        <f t="shared" si="1885"/>
        <v>-15.0848389889551-0.218522620490945i</v>
      </c>
      <c r="AG3563" t="str">
        <f t="shared" si="1886"/>
        <v>0.998290261368265-0.00321245435355516i</v>
      </c>
      <c r="AH3563" t="str">
        <f t="shared" si="1887"/>
        <v>0.00105782847873287-0.0000685895876426762i</v>
      </c>
      <c r="AI3563">
        <f t="shared" si="1888"/>
        <v>-59.493474463352356</v>
      </c>
      <c r="AJ3563">
        <f t="shared" si="1889"/>
        <v>-3.7098645340637644</v>
      </c>
      <c r="AK3563"/>
      <c r="AL3563"/>
      <c r="AM3563"/>
      <c r="AN3563"/>
    </row>
    <row r="3564" spans="1:40" x14ac:dyDescent="0.25">
      <c r="A3564"/>
      <c r="B3564">
        <f t="shared" si="1890"/>
        <v>1630000</v>
      </c>
      <c r="C3564" s="237" t="str">
        <f t="shared" si="1858"/>
        <v>-2.87652086796427E-08+0.00150246781600619i</v>
      </c>
      <c r="D3564" s="208" t="str">
        <f t="shared" si="1859"/>
        <v>-5.95700617753923+0.0115189199227141i</v>
      </c>
      <c r="E3564" t="str">
        <f t="shared" si="1860"/>
        <v>2870</v>
      </c>
      <c r="F3564" t="str">
        <f t="shared" si="1861"/>
        <v>0.777000777000777</v>
      </c>
      <c r="G3564" t="str">
        <f t="shared" si="1856"/>
        <v>0.777000777000777</v>
      </c>
      <c r="H3564" t="str">
        <f t="shared" si="1862"/>
        <v>9.12784046327609+0.229907685001363i</v>
      </c>
      <c r="I3564" t="str">
        <f t="shared" si="1863"/>
        <v>6400.9950316892i</v>
      </c>
      <c r="J3564" t="str">
        <f t="shared" si="1857"/>
        <v>-55459.6973388329+1400.33288109258i</v>
      </c>
      <c r="K3564" t="str">
        <f t="shared" si="1864"/>
        <v>0.00291237298805937-0.115343520556014i</v>
      </c>
      <c r="L3564" t="str">
        <f t="shared" si="1865"/>
        <v>0.00022158268682145-0.00743952772817358i</v>
      </c>
      <c r="M3564" t="str">
        <f t="shared" si="1866"/>
        <v>0.00313395567488082-0.122783048284188i</v>
      </c>
      <c r="N3564" t="str">
        <f t="shared" si="1867"/>
        <v>-16.7005789328261i</v>
      </c>
      <c r="O3564" t="str">
        <f t="shared" si="1868"/>
        <v>-0.546501222301127+0.837458305841774i</v>
      </c>
      <c r="P3564" t="str">
        <f t="shared" si="1869"/>
        <v>1.54650122230113-0.837458305841774i</v>
      </c>
      <c r="Q3564" t="str">
        <f t="shared" si="1870"/>
        <v>-1.54650122230113+17.5380372386679i</v>
      </c>
      <c r="R3564" t="str">
        <f t="shared" si="1871"/>
        <v>-0.0550982277595163-0.0833212819563727i</v>
      </c>
      <c r="S3564" t="str">
        <f t="shared" si="1872"/>
        <v>1.7257526374926i</v>
      </c>
      <c r="T3564" t="str">
        <f t="shared" si="1873"/>
        <v>0.143791922095475-0.0950859118771532i</v>
      </c>
      <c r="U3564" t="str">
        <f t="shared" si="1874"/>
        <v>0.0000333333333333334-0.0000692489853769725i</v>
      </c>
      <c r="V3564" t="str">
        <f t="shared" si="1875"/>
        <v>6.66666666666667E-06-0.000692489853769725i</v>
      </c>
      <c r="W3564" t="str">
        <f t="shared" si="1876"/>
        <v>0.0000275426773769433-0.0000641081984016474i</v>
      </c>
      <c r="X3564" t="str">
        <f t="shared" si="1877"/>
        <v>0.0000275984432232504-0.0000640493088029422i</v>
      </c>
      <c r="Y3564" t="str">
        <f t="shared" si="1878"/>
        <v>0.009+10.2415920507027i</v>
      </c>
      <c r="Z3564" t="str">
        <f t="shared" si="1879"/>
        <v>-0.000075018022917466-0.0000324032264737002i</v>
      </c>
      <c r="AA3564" t="str">
        <f t="shared" si="1880"/>
        <v>0.00103281759538885-1.17169924980962i</v>
      </c>
      <c r="AB3564" t="str">
        <f t="shared" si="1881"/>
        <v>0.678184895990776-0.448466285983561i</v>
      </c>
      <c r="AC3564" t="str">
        <f t="shared" si="1882"/>
        <v>0.947061343757659-0.0846750822919934i</v>
      </c>
      <c r="AD3564" t="str">
        <f t="shared" si="1883"/>
        <v>0.752417140501758-0.40626228198384i</v>
      </c>
      <c r="AE3564" t="str">
        <f t="shared" si="1884"/>
        <v>-0.0000696090550204995+6.09625017399338E-06i</v>
      </c>
      <c r="AF3564" t="str">
        <f t="shared" si="1885"/>
        <v>-15.0848466408153-0.218388765078649i</v>
      </c>
      <c r="AG3564" t="str">
        <f t="shared" si="1886"/>
        <v>0.99827963083306-0.00319293482192881i</v>
      </c>
      <c r="AH3564" t="str">
        <f t="shared" si="1887"/>
        <v>0.00105342029556079-0.0000735221462842472i</v>
      </c>
      <c r="AI3564">
        <f t="shared" si="1888"/>
        <v>-59.526862523048514</v>
      </c>
      <c r="AJ3564">
        <f t="shared" si="1889"/>
        <v>-3.9924127894466248</v>
      </c>
      <c r="AK3564"/>
      <c r="AL3564"/>
      <c r="AM3564"/>
      <c r="AN3564"/>
    </row>
    <row r="3565" spans="1:40" x14ac:dyDescent="0.25">
      <c r="A3565"/>
      <c r="B3565">
        <f t="shared" si="1890"/>
        <v>1631000</v>
      </c>
      <c r="C3565" s="237" t="str">
        <f t="shared" si="1858"/>
        <v>-2.87299463983486E-08+0.00150154662176039i</v>
      </c>
      <c r="D3565" s="208" t="str">
        <f t="shared" si="1859"/>
        <v>-5.95700617726888+0.0115118574334963i</v>
      </c>
      <c r="E3565" t="str">
        <f t="shared" si="1860"/>
        <v>2870</v>
      </c>
      <c r="F3565" t="str">
        <f t="shared" si="1861"/>
        <v>0.777000777000777</v>
      </c>
      <c r="G3565" t="str">
        <f t="shared" si="1856"/>
        <v>0.777000777000777</v>
      </c>
      <c r="H3565" t="str">
        <f t="shared" si="1862"/>
        <v>9.12784810135019+0.229766930857891i</v>
      </c>
      <c r="I3565" t="str">
        <f t="shared" si="1863"/>
        <v>6404.92202250619i</v>
      </c>
      <c r="J3565" t="str">
        <f t="shared" si="1857"/>
        <v>-55527.7681484313+1401.19198101964i</v>
      </c>
      <c r="K3565" t="str">
        <f t="shared" si="1864"/>
        <v>0.00290880495343225-0.115272888534273i</v>
      </c>
      <c r="L3565" t="str">
        <f t="shared" si="1865"/>
        <v>0.000221311296676174-0.00743497447736084i</v>
      </c>
      <c r="M3565" t="str">
        <f t="shared" si="1866"/>
        <v>0.00313011625010842-0.122707863011634i</v>
      </c>
      <c r="N3565" t="str">
        <f t="shared" si="1867"/>
        <v>-16.7108246867726i</v>
      </c>
      <c r="O3565" t="str">
        <f t="shared" si="1868"/>
        <v>-0.537892296318536+0.843013569025536i</v>
      </c>
      <c r="P3565" t="str">
        <f t="shared" si="1869"/>
        <v>1.53789229631854-0.843013569025536i</v>
      </c>
      <c r="Q3565" t="str">
        <f t="shared" si="1870"/>
        <v>-1.53789229631854+17.5538382557981i</v>
      </c>
      <c r="R3565" t="str">
        <f t="shared" si="1871"/>
        <v>-0.0552757057739247-0.0827673237649525i</v>
      </c>
      <c r="S3565" t="str">
        <f t="shared" si="1872"/>
        <v>1.72681138144198i</v>
      </c>
      <c r="T3565" t="str">
        <f t="shared" si="1873"/>
        <v>0.142923556688813-0.0954507178476513i</v>
      </c>
      <c r="U3565" t="str">
        <f t="shared" si="1874"/>
        <v>0.0000333333333333333-0.0000692065273847115i</v>
      </c>
      <c r="V3565" t="str">
        <f t="shared" si="1875"/>
        <v>6.66666666666667E-06-0.000692065273847115i</v>
      </c>
      <c r="W3565" t="str">
        <f t="shared" si="1876"/>
        <v>0.0000275426031683169-0.0000640703046560968i</v>
      </c>
      <c r="X3565" t="str">
        <f t="shared" si="1877"/>
        <v>0.0000275982882417989-0.0000640114501110256i</v>
      </c>
      <c r="Y3565" t="str">
        <f t="shared" si="1878"/>
        <v>0.009+10.2478752360099i</v>
      </c>
      <c r="Z3565" t="str">
        <f t="shared" si="1879"/>
        <v>-0.0000749277131385013-0.0000323830981001226i</v>
      </c>
      <c r="AA3565" t="str">
        <f t="shared" si="1880"/>
        <v>0.00103155146751427-1.17098084894545i</v>
      </c>
      <c r="AB3565" t="str">
        <f t="shared" si="1881"/>
        <v>0.674089309156573-0.450186868722519i</v>
      </c>
      <c r="AC3565" t="str">
        <f t="shared" si="1882"/>
        <v>0.946868509283776-0.0841251958389655i</v>
      </c>
      <c r="AD3565" t="str">
        <f t="shared" si="1883"/>
        <v>0.748249552623181-0.408969381466271i</v>
      </c>
      <c r="AE3565" t="str">
        <f t="shared" si="1884"/>
        <v>-0.0000693083234349304+6.41250183096573E-06i</v>
      </c>
      <c r="AF3565" t="str">
        <f t="shared" si="1885"/>
        <v>-15.0848542786191-0.218255073424395i</v>
      </c>
      <c r="AG3565" t="str">
        <f t="shared" si="1886"/>
        <v>0.998269193090808-0.0031733201249361i</v>
      </c>
      <c r="AH3565" t="str">
        <f t="shared" si="1887"/>
        <v>0.00104896991035608-0.0000784117607515692i</v>
      </c>
      <c r="AI3565">
        <f t="shared" si="1888"/>
        <v>-59.560539679414674</v>
      </c>
      <c r="AJ3565">
        <f t="shared" si="1889"/>
        <v>-4.2749776776089536</v>
      </c>
      <c r="AK3565"/>
      <c r="AL3565"/>
      <c r="AM3565"/>
      <c r="AN3565"/>
    </row>
    <row r="3566" spans="1:40" x14ac:dyDescent="0.25">
      <c r="A3566"/>
      <c r="B3566">
        <f t="shared" si="1890"/>
        <v>1632000</v>
      </c>
      <c r="C3566" s="237" t="str">
        <f t="shared" si="1858"/>
        <v>-2.86947489175632E-08+0.00150062655642911i</v>
      </c>
      <c r="D3566" s="208" t="str">
        <f t="shared" si="1859"/>
        <v>-5.95700617699903+0.0115048035992898i</v>
      </c>
      <c r="E3566" t="str">
        <f t="shared" si="1860"/>
        <v>2870</v>
      </c>
      <c r="F3566" t="str">
        <f t="shared" si="1861"/>
        <v>0.777000777000777</v>
      </c>
      <c r="G3566" t="str">
        <f t="shared" si="1856"/>
        <v>0.777000777000777</v>
      </c>
      <c r="H3566" t="str">
        <f t="shared" si="1862"/>
        <v>9.12785572540176+0.229626348827384i</v>
      </c>
      <c r="I3566" t="str">
        <f t="shared" si="1863"/>
        <v>6408.84901332318i</v>
      </c>
      <c r="J3566" t="str">
        <f t="shared" si="1857"/>
        <v>-55595.8807064563+1402.05108094669i</v>
      </c>
      <c r="K3566" t="str">
        <f t="shared" si="1864"/>
        <v>0.00290524347043881-0.115202342910835i</v>
      </c>
      <c r="L3566" t="str">
        <f t="shared" si="1865"/>
        <v>0.000221040404668865-0.00743042679169373i</v>
      </c>
      <c r="M3566" t="str">
        <f t="shared" si="1866"/>
        <v>0.00312628387510767-0.122632769702529i</v>
      </c>
      <c r="N3566" t="str">
        <f t="shared" si="1867"/>
        <v>-16.7210704407191i</v>
      </c>
      <c r="O3566" t="str">
        <f t="shared" si="1868"/>
        <v>-0.529226905331172+0.848480337234512i</v>
      </c>
      <c r="P3566" t="str">
        <f t="shared" si="1869"/>
        <v>1.52922690533117-0.848480337234512i</v>
      </c>
      <c r="Q3566" t="str">
        <f t="shared" si="1870"/>
        <v>-1.52922690533117+17.5695507779536i</v>
      </c>
      <c r="R3566" t="str">
        <f t="shared" si="1871"/>
        <v>-0.0554482964028287-0.0822123397958286i</v>
      </c>
      <c r="S3566" t="str">
        <f t="shared" si="1872"/>
        <v>1.72787012539136i</v>
      </c>
      <c r="T3566" t="str">
        <f t="shared" si="1873"/>
        <v>0.142052245871735-0.0958074548582929i</v>
      </c>
      <c r="U3566" t="str">
        <f t="shared" si="1874"/>
        <v>0.0000333333333333333-0.0000691641214243043i</v>
      </c>
      <c r="V3566" t="str">
        <f t="shared" si="1875"/>
        <v>6.66666666666667E-06-0.000691641214243043i</v>
      </c>
      <c r="W3566" t="str">
        <f t="shared" si="1876"/>
        <v>0.0000275425289146791-0.0000640324582050837i</v>
      </c>
      <c r="X3566" t="str">
        <f t="shared" si="1877"/>
        <v>0.0000275981333639823-0.0000639736386698502i</v>
      </c>
      <c r="Y3566" t="str">
        <f t="shared" si="1878"/>
        <v>0.009+10.2541584213171i</v>
      </c>
      <c r="Z3566" t="str">
        <f t="shared" si="1879"/>
        <v>-0.000074837569308887-0.0000323629946615052i</v>
      </c>
      <c r="AA3566" t="str">
        <f t="shared" si="1880"/>
        <v>0.0010302876664258-1.17026332848864i</v>
      </c>
      <c r="AB3566" t="str">
        <f t="shared" si="1881"/>
        <v>0.669979830492929-0.451869394756891i</v>
      </c>
      <c r="AC3566" t="str">
        <f t="shared" si="1882"/>
        <v>0.946680551717874-0.0835741542606619i</v>
      </c>
      <c r="AD3566" t="str">
        <f t="shared" si="1883"/>
        <v>0.744054341485088-0.411633767838756i</v>
      </c>
      <c r="AE3566" t="str">
        <f t="shared" si="1884"/>
        <v>-0.0000690049197815296+6.72584394915957E-06i</v>
      </c>
      <c r="AF3566" t="str">
        <f t="shared" si="1885"/>
        <v>-15.0848619024008-0.218121545228094i</v>
      </c>
      <c r="AG3566" t="str">
        <f t="shared" si="1886"/>
        <v>0.998258949006006-0.0031536122734014i</v>
      </c>
      <c r="AH3566" t="str">
        <f t="shared" si="1887"/>
        <v>0.00104447778965521-0.0000832580459459826i</v>
      </c>
      <c r="AI3566">
        <f t="shared" si="1888"/>
        <v>-59.594507612500081</v>
      </c>
      <c r="AJ3566">
        <f t="shared" si="1889"/>
        <v>-4.5575591070504649</v>
      </c>
      <c r="AK3566"/>
      <c r="AL3566"/>
      <c r="AM3566"/>
      <c r="AN3566"/>
    </row>
    <row r="3567" spans="1:40" x14ac:dyDescent="0.25">
      <c r="A3567"/>
      <c r="B3567">
        <f t="shared" si="1890"/>
        <v>1633000</v>
      </c>
      <c r="C3567" s="237" t="str">
        <f t="shared" si="1858"/>
        <v>-2.86596160786072E-08+0.00149970761793839i</v>
      </c>
      <c r="D3567" s="208" t="str">
        <f t="shared" si="1859"/>
        <v>-5.95700617672968+0.0114977584041943i</v>
      </c>
      <c r="E3567" t="str">
        <f t="shared" si="1860"/>
        <v>2870</v>
      </c>
      <c r="F3567" t="str">
        <f t="shared" si="1861"/>
        <v>0.777000777000777</v>
      </c>
      <c r="G3567" t="str">
        <f t="shared" si="1856"/>
        <v>0.777000777000777</v>
      </c>
      <c r="H3567" t="str">
        <f t="shared" si="1862"/>
        <v>9.12786333546508+0.229485938594575i</v>
      </c>
      <c r="I3567" t="str">
        <f t="shared" si="1863"/>
        <v>6412.77600414017i</v>
      </c>
      <c r="J3567" t="str">
        <f t="shared" si="1857"/>
        <v>-55664.0350129079+1402.91018087373i</v>
      </c>
      <c r="K3567" t="str">
        <f t="shared" si="1864"/>
        <v>0.00290168852305189-0.115131883527368i</v>
      </c>
      <c r="L3567" t="str">
        <f t="shared" si="1865"/>
        <v>0.000220770009581511-0.00742588466098465i</v>
      </c>
      <c r="M3567" t="str">
        <f t="shared" si="1866"/>
        <v>0.0031224585326334-0.122557768188353i</v>
      </c>
      <c r="N3567" t="str">
        <f t="shared" si="1867"/>
        <v>-16.7313161946657i</v>
      </c>
      <c r="O3567" t="str">
        <f t="shared" si="1868"/>
        <v>-0.520505958984515+0.853858036597191i</v>
      </c>
      <c r="P3567" t="str">
        <f t="shared" si="1869"/>
        <v>1.52050595898451-0.853858036597191i</v>
      </c>
      <c r="Q3567" t="str">
        <f t="shared" si="1870"/>
        <v>-1.52050595898451+17.5851742312629i</v>
      </c>
      <c r="R3567" t="str">
        <f t="shared" si="1871"/>
        <v>-0.0556159991108055-0.0816563704196253i</v>
      </c>
      <c r="S3567" t="str">
        <f t="shared" si="1872"/>
        <v>1.72892886934074i</v>
      </c>
      <c r="T3567" t="str">
        <f t="shared" si="1873"/>
        <v>0.141178056184071-0.0961561064599006i</v>
      </c>
      <c r="U3567" t="str">
        <f t="shared" si="1874"/>
        <v>0.0000333333333333333-0.0000691217674001622i</v>
      </c>
      <c r="V3567" t="str">
        <f t="shared" si="1875"/>
        <v>6.66666666666667E-06-0.000691217674001622i</v>
      </c>
      <c r="W3567" t="str">
        <f t="shared" si="1876"/>
        <v>0.0000275424546160309-0.0000639946589617047i</v>
      </c>
      <c r="X3567" t="str">
        <f t="shared" si="1877"/>
        <v>0.0000275979785894372-0.0000639358743925937i</v>
      </c>
      <c r="Y3567" t="str">
        <f t="shared" si="1878"/>
        <v>0.009+10.2604416066243i</v>
      </c>
      <c r="Z3567" t="str">
        <f t="shared" si="1879"/>
        <v>-0.0000747475910222478-0.0000323429161112555i</v>
      </c>
      <c r="AA3567" t="str">
        <f t="shared" si="1880"/>
        <v>0.00102902618642557-1.16954668682174i</v>
      </c>
      <c r="AB3567" t="str">
        <f t="shared" si="1881"/>
        <v>0.665856773830462-0.453513786505242i</v>
      </c>
      <c r="AC3567" t="str">
        <f t="shared" si="1882"/>
        <v>0.946497472648227-0.0830219981260985i</v>
      </c>
      <c r="AD3567" t="str">
        <f t="shared" si="1883"/>
        <v>0.739831943596479-0.4142551582027i</v>
      </c>
      <c r="AE3567" t="str">
        <f t="shared" si="1884"/>
        <v>-0.0000686988753755492+7.03625265602394E-06i</v>
      </c>
      <c r="AF3567" t="str">
        <f t="shared" si="1885"/>
        <v>-15.0848695121948-0.217988180190381i</v>
      </c>
      <c r="AG3567" t="str">
        <f t="shared" si="1886"/>
        <v>0.998248899422381-0.00313381328579457i</v>
      </c>
      <c r="AH3567" t="str">
        <f t="shared" si="1887"/>
        <v>0.00103994440337843-0.0000880606217645559i</v>
      </c>
      <c r="AI3567">
        <f t="shared" si="1888"/>
        <v>-59.628768031762988</v>
      </c>
      <c r="AJ3567">
        <f t="shared" si="1889"/>
        <v>-4.8401569848714132</v>
      </c>
      <c r="AK3567"/>
      <c r="AL3567"/>
      <c r="AM3567"/>
      <c r="AN3567"/>
    </row>
    <row r="3568" spans="1:40" x14ac:dyDescent="0.25">
      <c r="A3568"/>
      <c r="B3568">
        <f t="shared" si="1890"/>
        <v>1634000</v>
      </c>
      <c r="C3568" s="237" t="str">
        <f t="shared" si="1858"/>
        <v>-2.86245477232881E-08+0.00149878980421939i</v>
      </c>
      <c r="D3568" s="208" t="str">
        <f t="shared" si="1859"/>
        <v>-5.95700617646083+0.0114907218323487i</v>
      </c>
      <c r="E3568" t="str">
        <f t="shared" si="1860"/>
        <v>2870</v>
      </c>
      <c r="F3568" t="str">
        <f t="shared" si="1861"/>
        <v>0.777000777000777</v>
      </c>
      <c r="G3568" t="str">
        <f t="shared" si="1856"/>
        <v>0.777000777000777</v>
      </c>
      <c r="H3568" t="str">
        <f t="shared" si="1862"/>
        <v>9.12787093157434+0.229345699844975i</v>
      </c>
      <c r="I3568" t="str">
        <f t="shared" si="1863"/>
        <v>6416.70299495715i</v>
      </c>
      <c r="J3568" t="str">
        <f t="shared" si="1857"/>
        <v>-55732.2310677861+1403.76928080079i</v>
      </c>
      <c r="K3568" t="str">
        <f t="shared" si="1864"/>
        <v>0.00289814009529336-0.115061510225929i</v>
      </c>
      <c r="L3568" t="str">
        <f t="shared" si="1865"/>
        <v>0.000220500110199825-0.00742134807507087i</v>
      </c>
      <c r="M3568" t="str">
        <f t="shared" si="1866"/>
        <v>0.00311864020549319-0.122482858301i</v>
      </c>
      <c r="N3568" t="str">
        <f t="shared" si="1867"/>
        <v>-16.7415619486122i</v>
      </c>
      <c r="O3568" t="str">
        <f t="shared" si="1868"/>
        <v>-0.511730372756202+0.859146102591869i</v>
      </c>
      <c r="P3568" t="str">
        <f t="shared" si="1869"/>
        <v>1.5117303727562-0.859146102591869i</v>
      </c>
      <c r="Q3568" t="str">
        <f t="shared" si="1870"/>
        <v>-1.5117303727562+17.6007080512041i</v>
      </c>
      <c r="R3568" t="str">
        <f t="shared" si="1871"/>
        <v>-0.0557788135800183-0.0810994558831585i</v>
      </c>
      <c r="S3568" t="str">
        <f t="shared" si="1872"/>
        <v>1.72998761329013i</v>
      </c>
      <c r="T3568" t="str">
        <f t="shared" si="1873"/>
        <v>0.140301054122434-0.0964966565774509i</v>
      </c>
      <c r="U3568" t="str">
        <f t="shared" si="1874"/>
        <v>0.0000333333333333334-0.0000690794652169309i</v>
      </c>
      <c r="V3568" t="str">
        <f t="shared" si="1875"/>
        <v>6.66666666666667E-06-0.000690794652169309i</v>
      </c>
      <c r="W3568" t="str">
        <f t="shared" si="1876"/>
        <v>0.0000275423802723732-0.0000639569068392701i</v>
      </c>
      <c r="X3568" t="str">
        <f t="shared" si="1877"/>
        <v>0.0000275978239178021-0.0000638981571926471i</v>
      </c>
      <c r="Y3568" t="str">
        <f t="shared" si="1878"/>
        <v>0.009+10.2667247919314i</v>
      </c>
      <c r="Z3568" t="str">
        <f t="shared" si="1879"/>
        <v>-0.0000746577778734544-0.0000323228624028996i</v>
      </c>
      <c r="AA3568" t="str">
        <f t="shared" si="1880"/>
        <v>0.00102776702183321-1.16883092233129i</v>
      </c>
      <c r="AB3568" t="str">
        <f t="shared" si="1881"/>
        <v>0.66172045279596-0.455119968150809i</v>
      </c>
      <c r="AC3568" t="str">
        <f t="shared" si="1882"/>
        <v>0.946319273439916-0.082468767885679i</v>
      </c>
      <c r="AD3568" t="str">
        <f t="shared" si="1883"/>
        <v>0.735582798387088-0.416833274097921i</v>
      </c>
      <c r="AE3568" t="str">
        <f t="shared" si="1884"/>
        <v>-0.0000683902217331345+7.34370440966157E-06i</v>
      </c>
      <c r="AF3568" t="str">
        <f t="shared" si="1885"/>
        <v>-15.0848771080352-0.217854978012626i</v>
      </c>
      <c r="AG3568" t="str">
        <f t="shared" si="1886"/>
        <v>0.998239045162822-0.00311392518802077i</v>
      </c>
      <c r="AH3568" t="str">
        <f t="shared" si="1887"/>
        <v>0.00103537022477821-0.0000928191131299154i</v>
      </c>
      <c r="AI3568">
        <f t="shared" si="1888"/>
        <v>-59.663322676580663</v>
      </c>
      <c r="AJ3568">
        <f t="shared" si="1889"/>
        <v>-5.122771216771814</v>
      </c>
      <c r="AK3568"/>
      <c r="AL3568"/>
      <c r="AM3568"/>
      <c r="AN3568"/>
    </row>
    <row r="3569" spans="1:40" x14ac:dyDescent="0.25">
      <c r="A3569"/>
      <c r="B3569">
        <f t="shared" si="1890"/>
        <v>1635000</v>
      </c>
      <c r="C3569" s="237" t="str">
        <f t="shared" si="1858"/>
        <v>-2.85895436938955E-08+0.00149787311320831i</v>
      </c>
      <c r="D3569" s="208" t="str">
        <f t="shared" si="1859"/>
        <v>-5.95700617619246+0.0114836938679304i</v>
      </c>
      <c r="E3569" t="str">
        <f t="shared" si="1860"/>
        <v>2870</v>
      </c>
      <c r="F3569" t="str">
        <f t="shared" si="1861"/>
        <v>0.777000777000777</v>
      </c>
      <c r="G3569" t="str">
        <f t="shared" si="1856"/>
        <v>0.777000777000777</v>
      </c>
      <c r="H3569" t="str">
        <f t="shared" si="1862"/>
        <v>9.12787851376361+0.229205632264856i</v>
      </c>
      <c r="I3569" t="str">
        <f t="shared" si="1863"/>
        <v>6420.62998577414i</v>
      </c>
      <c r="J3569" t="str">
        <f t="shared" si="1857"/>
        <v>-55800.4688710909+1404.62838072784i</v>
      </c>
      <c r="K3569" t="str">
        <f t="shared" si="1864"/>
        <v>0.00289459817123379-0.114991222848959i</v>
      </c>
      <c r="L3569" t="str">
        <f t="shared" si="1865"/>
        <v>0.000220230705313225-0.00741681702381443i</v>
      </c>
      <c r="M3569" t="str">
        <f t="shared" si="1866"/>
        <v>0.00311482887654702-0.122408039872773i</v>
      </c>
      <c r="N3569" t="str">
        <f t="shared" si="1867"/>
        <v>-16.7518077025587i</v>
      </c>
      <c r="O3569" t="str">
        <f t="shared" si="1868"/>
        <v>-0.502901067859416+0.864343980106218i</v>
      </c>
      <c r="P3569" t="str">
        <f t="shared" si="1869"/>
        <v>1.50290106785942-0.864343980106218i</v>
      </c>
      <c r="Q3569" t="str">
        <f t="shared" si="1870"/>
        <v>-1.50290106785942+17.6161516826649i</v>
      </c>
      <c r="R3569" t="str">
        <f t="shared" si="1871"/>
        <v>-0.0559367397077111-0.0805416363107457i</v>
      </c>
      <c r="S3569" t="str">
        <f t="shared" si="1872"/>
        <v>1.73104635723951i</v>
      </c>
      <c r="T3569" t="str">
        <f t="shared" si="1873"/>
        <v>0.139421306141826-0.096829089506888i</v>
      </c>
      <c r="U3569" t="str">
        <f t="shared" si="1874"/>
        <v>0.0000333333333333332-0.000069037214779489i</v>
      </c>
      <c r="V3569" t="str">
        <f t="shared" si="1875"/>
        <v>6.66666666666667E-06-0.00069037214779489i</v>
      </c>
      <c r="W3569" t="str">
        <f t="shared" si="1876"/>
        <v>0.0000275423058837065-0.0000639192017513014i</v>
      </c>
      <c r="X3569" t="str">
        <f t="shared" si="1877"/>
        <v>0.0000275976693487159-0.0000638604869836122i</v>
      </c>
      <c r="Y3569" t="str">
        <f t="shared" si="1878"/>
        <v>0.009+10.2730079772386i</v>
      </c>
      <c r="Z3569" t="str">
        <f t="shared" si="1879"/>
        <v>-0.0000745681294586118-0.0000323028334900776i</v>
      </c>
      <c r="AA3569" t="str">
        <f t="shared" si="1880"/>
        <v>0.00102651016698561-1.16811603340774i</v>
      </c>
      <c r="AB3569" t="str">
        <f t="shared" si="1881"/>
        <v>0.657571180819955-0.456687865626472i</v>
      </c>
      <c r="AC3569" t="str">
        <f t="shared" si="1882"/>
        <v>0.946145955237386-0.0819145038724174i</v>
      </c>
      <c r="AD3569" t="str">
        <f t="shared" si="1883"/>
        <v>0.731307348162379-0.41936784153344i</v>
      </c>
      <c r="AE3569" t="str">
        <f t="shared" si="1884"/>
        <v>-0.0000680789905679546+7.64817600048467E-06i</v>
      </c>
      <c r="AF3569" t="str">
        <f t="shared" si="1885"/>
        <v>-15.0848846899561-0.217721938396926i</v>
      </c>
      <c r="AG3569" t="str">
        <f t="shared" si="1886"/>
        <v>0.998229387029311-0.00309395001320729i</v>
      </c>
      <c r="AH3569" t="str">
        <f t="shared" si="1887"/>
        <v>0.00103075573038686-0.0000975331500200938i</v>
      </c>
      <c r="AI3569">
        <f t="shared" si="1888"/>
        <v>-59.698173316776753</v>
      </c>
      <c r="AJ3569">
        <f t="shared" si="1889"/>
        <v>-5.4054017070828841</v>
      </c>
      <c r="AK3569"/>
      <c r="AL3569"/>
      <c r="AM3569"/>
      <c r="AN3569"/>
    </row>
    <row r="3570" spans="1:40" x14ac:dyDescent="0.25">
      <c r="A3570"/>
      <c r="B3570">
        <f t="shared" si="1890"/>
        <v>1636000</v>
      </c>
      <c r="C3570" s="237" t="str">
        <f t="shared" si="1858"/>
        <v>-2.85546038332014E-08+0.00149695754284638i</v>
      </c>
      <c r="D3570" s="208" t="str">
        <f t="shared" si="1859"/>
        <v>-5.95700617592459+0.0114766744951556i</v>
      </c>
      <c r="E3570" t="str">
        <f t="shared" si="1860"/>
        <v>2870</v>
      </c>
      <c r="F3570" t="str">
        <f t="shared" si="1861"/>
        <v>0.777000777000777</v>
      </c>
      <c r="G3570" t="str">
        <f t="shared" si="1856"/>
        <v>0.777000777000777</v>
      </c>
      <c r="H3570" t="str">
        <f t="shared" si="1862"/>
        <v>9.12788608206691+0.229065735541254i</v>
      </c>
      <c r="I3570" t="str">
        <f t="shared" si="1863"/>
        <v>6424.55697659113i</v>
      </c>
      <c r="J3570" t="str">
        <f t="shared" si="1857"/>
        <v>-55868.7484228224+1405.48748065489i</v>
      </c>
      <c r="K3570" t="str">
        <f t="shared" si="1864"/>
        <v>0.00289106273499239-0.114921021239283i</v>
      </c>
      <c r="L3570" t="str">
        <f t="shared" si="1865"/>
        <v>0.000219961793714818-0.00741229149710197i</v>
      </c>
      <c r="M3570" t="str">
        <f t="shared" si="1866"/>
        <v>0.00311102452870721-0.122333312736385i</v>
      </c>
      <c r="N3570" t="str">
        <f t="shared" si="1867"/>
        <v>-16.7620534565052i</v>
      </c>
      <c r="O3570" t="str">
        <f t="shared" si="1868"/>
        <v>-0.494018971146514+0.869451123495358i</v>
      </c>
      <c r="P3570" t="str">
        <f t="shared" si="1869"/>
        <v>1.49401897114651-0.869451123495358i</v>
      </c>
      <c r="Q3570" t="str">
        <f t="shared" si="1870"/>
        <v>-1.49401897114651+17.6315045800006i</v>
      </c>
      <c r="R3570" t="str">
        <f t="shared" si="1871"/>
        <v>-0.0560897776037542-0.079982951705592i</v>
      </c>
      <c r="S3570" t="str">
        <f t="shared" si="1872"/>
        <v>1.73210510118889i</v>
      </c>
      <c r="T3570" t="str">
        <f t="shared" si="1873"/>
        <v>0.138538878657401-0.097153389912013i</v>
      </c>
      <c r="U3570" t="str">
        <f t="shared" si="1874"/>
        <v>0.0000333333333333333-0.000068995015992949i</v>
      </c>
      <c r="V3570" t="str">
        <f t="shared" si="1875"/>
        <v>6.66666666666667E-06-0.00068995015992949i</v>
      </c>
      <c r="W3570" t="str">
        <f t="shared" si="1876"/>
        <v>0.0000275422314500323-0.0000638815436115332i</v>
      </c>
      <c r="X3570" t="str">
        <f t="shared" si="1877"/>
        <v>0.0000275975148818194-0.000063822863679304i</v>
      </c>
      <c r="Y3570" t="str">
        <f t="shared" si="1878"/>
        <v>0.009+10.2792911625458i</v>
      </c>
      <c r="Z3570" t="str">
        <f t="shared" si="1879"/>
        <v>-0.0000744786453750641-0.000032282829326547i</v>
      </c>
      <c r="AA3570" t="str">
        <f t="shared" si="1880"/>
        <v>0.00102525561623705-1.16740201844549i</v>
      </c>
      <c r="AB3570" t="str">
        <f t="shared" si="1881"/>
        <v>0.653409271145037-0.458217406600084i</v>
      </c>
      <c r="AC3570" t="str">
        <f t="shared" si="1882"/>
        <v>0.945977518966954-0.0813592463032527i</v>
      </c>
      <c r="AD3570" t="str">
        <f t="shared" si="1883"/>
        <v>0.727006038058717-0.421858591017588i</v>
      </c>
      <c r="AE3570" t="str">
        <f t="shared" si="1884"/>
        <v>-0.0000677652137878639+7.94964455280447E-06i</v>
      </c>
      <c r="AF3570" t="str">
        <f t="shared" si="1885"/>
        <v>-15.0848922579915-0.217589061046098i</v>
      </c>
      <c r="AG3570" t="str">
        <f t="shared" si="1886"/>
        <v>0.998219925802863-0.00307388980149224i</v>
      </c>
      <c r="AH3570" t="str">
        <f t="shared" si="1887"/>
        <v>0.00102610139996444-0.000102202367497316i</v>
      </c>
      <c r="AI3570">
        <f t="shared" si="1888"/>
        <v>-59.733321753157711</v>
      </c>
      <c r="AJ3570">
        <f t="shared" si="1889"/>
        <v>-5.6880483587668156</v>
      </c>
      <c r="AK3570"/>
      <c r="AL3570"/>
      <c r="AM3570"/>
      <c r="AN3570"/>
    </row>
    <row r="3571" spans="1:40" x14ac:dyDescent="0.25">
      <c r="A3571"/>
      <c r="B3571">
        <f t="shared" si="1890"/>
        <v>1637000</v>
      </c>
      <c r="C3571" s="237" t="str">
        <f t="shared" si="1858"/>
        <v>-2.85197279844578E-08+0.00149604309107988i</v>
      </c>
      <c r="D3571" s="208" t="str">
        <f t="shared" si="1859"/>
        <v>-5.95700617565721+0.0114696636982791i</v>
      </c>
      <c r="E3571" t="str">
        <f t="shared" si="1860"/>
        <v>2870</v>
      </c>
      <c r="F3571" t="str">
        <f t="shared" si="1861"/>
        <v>0.777000777000777</v>
      </c>
      <c r="G3571" t="str">
        <f t="shared" si="1856"/>
        <v>0.777000777000777</v>
      </c>
      <c r="H3571" t="str">
        <f t="shared" si="1862"/>
        <v>9.12789363651808+0.228926009361971i</v>
      </c>
      <c r="I3571" t="str">
        <f t="shared" si="1863"/>
        <v>6428.48396740811i</v>
      </c>
      <c r="J3571" t="str">
        <f t="shared" si="1857"/>
        <v>-55937.0697229805+1406.34658058194i</v>
      </c>
      <c r="K3571" t="str">
        <f t="shared" si="1864"/>
        <v>0.00288753377073681-0.114850905240107i</v>
      </c>
      <c r="L3571" t="str">
        <f t="shared" si="1865"/>
        <v>0.000219693374201392-0.00740777148484482i</v>
      </c>
      <c r="M3571" t="str">
        <f t="shared" si="1866"/>
        <v>0.0031072271449382-0.122258676724952i</v>
      </c>
      <c r="N3571" t="str">
        <f t="shared" si="1867"/>
        <v>-16.7722992104517i</v>
      </c>
      <c r="O3571" t="str">
        <f t="shared" si="1868"/>
        <v>-0.485085015011651+0.874466996639179i</v>
      </c>
      <c r="P3571" t="str">
        <f t="shared" si="1869"/>
        <v>1.48508501501165-0.874466996639179i</v>
      </c>
      <c r="Q3571" t="str">
        <f t="shared" si="1870"/>
        <v>-1.48508501501165+17.6467662070909i</v>
      </c>
      <c r="R3571" t="str">
        <f t="shared" si="1871"/>
        <v>-0.0562379275882712-0.0794234419511839i</v>
      </c>
      <c r="S3571" t="str">
        <f t="shared" si="1872"/>
        <v>1.73316384513827i</v>
      </c>
      <c r="T3571" t="str">
        <f t="shared" si="1873"/>
        <v>0.13765383804623-0.0974695428214957i</v>
      </c>
      <c r="U3571" t="str">
        <f t="shared" si="1874"/>
        <v>0.0000333333333333333-0.0000689528687626541i</v>
      </c>
      <c r="V3571" t="str">
        <f t="shared" si="1875"/>
        <v>6.66666666666667E-06-0.000689528687626541i</v>
      </c>
      <c r="W3571" t="str">
        <f t="shared" si="1876"/>
        <v>0.0000275421569713513-0.0000638439323339091i</v>
      </c>
      <c r="X3571" t="str">
        <f t="shared" si="1877"/>
        <v>0.0000275973605167538-0.0000637852871937462i</v>
      </c>
      <c r="Y3571" t="str">
        <f t="shared" si="1878"/>
        <v>0.009+10.285574347853i</v>
      </c>
      <c r="Z3571" t="str">
        <f t="shared" si="1879"/>
        <v>-0.0000743893252213813-0.0000322628498661796i</v>
      </c>
      <c r="AA3571" t="str">
        <f t="shared" si="1880"/>
        <v>0.00102400336395902-1.16668887584288i</v>
      </c>
      <c r="AB3571" t="str">
        <f t="shared" si="1881"/>
        <v>0.649235036834183-0.459708520460377i</v>
      </c>
      <c r="AC3571" t="str">
        <f t="shared" si="1882"/>
        <v>0.945813965339225-0.0808030352803566i</v>
      </c>
      <c r="AD3571" t="str">
        <f t="shared" si="1883"/>
        <v>0.722679315997984-0.42430525758781i</v>
      </c>
      <c r="AE3571" t="str">
        <f t="shared" si="1884"/>
        <v>-0.0000674489234915257+8.24808752640527E-06i</v>
      </c>
      <c r="AF3571" t="str">
        <f t="shared" si="1885"/>
        <v>-15.0848998121753-0.217456345663692i</v>
      </c>
      <c r="AG3571" t="str">
        <f t="shared" si="1886"/>
        <v>0.998210662243462-0.00305374659981149i</v>
      </c>
      <c r="AH3571" t="str">
        <f t="shared" si="1887"/>
        <v>0.00102140771644609-0.00010682640573652i</v>
      </c>
      <c r="AI3571">
        <f t="shared" si="1888"/>
        <v>-59.768769818065508</v>
      </c>
      <c r="AJ3571">
        <f t="shared" si="1889"/>
        <v>-5.970711073432561</v>
      </c>
      <c r="AK3571"/>
      <c r="AL3571"/>
      <c r="AM3571"/>
      <c r="AN3571"/>
    </row>
    <row r="3572" spans="1:40" x14ac:dyDescent="0.25">
      <c r="A3572"/>
      <c r="B3572">
        <f t="shared" si="1890"/>
        <v>1638000</v>
      </c>
      <c r="C3572" s="237" t="str">
        <f t="shared" si="1858"/>
        <v>-2.84849159913946E-08+0.0014951297558601i</v>
      </c>
      <c r="D3572" s="208" t="str">
        <f t="shared" si="1859"/>
        <v>-5.95700617539031+0.0114626614615941i</v>
      </c>
      <c r="E3572" t="str">
        <f t="shared" si="1860"/>
        <v>2870</v>
      </c>
      <c r="F3572" t="str">
        <f t="shared" si="1861"/>
        <v>0.777000777000777</v>
      </c>
      <c r="G3572" t="str">
        <f t="shared" si="1856"/>
        <v>0.777000777000777</v>
      </c>
      <c r="H3572" t="str">
        <f t="shared" si="1862"/>
        <v>9.1279011771509+0.228786453415567i</v>
      </c>
      <c r="I3572" t="str">
        <f t="shared" si="1863"/>
        <v>6432.4109582251i</v>
      </c>
      <c r="J3572" t="str">
        <f t="shared" si="1857"/>
        <v>-56005.4327715652+1407.20568050899i</v>
      </c>
      <c r="K3572" t="str">
        <f t="shared" si="1864"/>
        <v>0.00288401126268297-0.114780874695024i</v>
      </c>
      <c r="L3572" t="str">
        <f t="shared" si="1865"/>
        <v>0.000219425445573399-0.00740325697697877i</v>
      </c>
      <c r="M3572" t="str">
        <f t="shared" si="1866"/>
        <v>0.00310343670825637-0.122184131672003i</v>
      </c>
      <c r="N3572" t="str">
        <f t="shared" si="1867"/>
        <v>-16.7825449643983i</v>
      </c>
      <c r="O3572" t="str">
        <f t="shared" si="1868"/>
        <v>-0.47610013729281+0.879391072998678i</v>
      </c>
      <c r="P3572" t="str">
        <f t="shared" si="1869"/>
        <v>1.47610013729281-0.879391072998678i</v>
      </c>
      <c r="Q3572" t="str">
        <f t="shared" si="1870"/>
        <v>-1.47610013729281+17.661936037397i</v>
      </c>
      <c r="R3572" t="str">
        <f t="shared" si="1871"/>
        <v>-0.0563811901893285-0.0788631468126917i</v>
      </c>
      <c r="S3572" t="str">
        <f t="shared" si="1872"/>
        <v>1.73422258908765i</v>
      </c>
      <c r="T3572" t="str">
        <f t="shared" si="1873"/>
        <v>0.136766250649106-0.0977775336259805i</v>
      </c>
      <c r="U3572" t="str">
        <f t="shared" si="1874"/>
        <v>0.0000333333333333334-0.0000689107729941789i</v>
      </c>
      <c r="V3572" t="str">
        <f t="shared" si="1875"/>
        <v>6.66666666666667E-06-0.000689107729941789i</v>
      </c>
      <c r="W3572" t="str">
        <f t="shared" si="1876"/>
        <v>0.0000275420824476644-0.0000638063678325838i</v>
      </c>
      <c r="X3572" t="str">
        <f t="shared" si="1877"/>
        <v>0.0000275972062531617-0.0000637477574411731i</v>
      </c>
      <c r="Y3572" t="str">
        <f t="shared" si="1878"/>
        <v>0.009+10.2918575331602i</v>
      </c>
      <c r="Z3572" t="str">
        <f t="shared" si="1879"/>
        <v>-0.0000743001685973596-0.0000322428950629627i</v>
      </c>
      <c r="AA3572" t="str">
        <f t="shared" si="1880"/>
        <v>0.00102275340454018-1.16597660400213i</v>
      </c>
      <c r="AB3572" t="str">
        <f t="shared" si="1881"/>
        <v>0.645048790779265-0.461161138303311i</v>
      </c>
      <c r="AC3572" t="str">
        <f t="shared" si="1882"/>
        <v>0.945655294851458-0.0802459107924718i</v>
      </c>
      <c r="AD3572" t="str">
        <f t="shared" si="1883"/>
        <v>0.718327632641789-0.426707580839966i</v>
      </c>
      <c r="AE3572" t="str">
        <f t="shared" si="1884"/>
        <v>-0.0000671301519650206+8.54348271808526E-06i</v>
      </c>
      <c r="AF3572" t="str">
        <f t="shared" si="1885"/>
        <v>-15.0849073525412-0.217323791953973i</v>
      </c>
      <c r="AG3572" t="str">
        <f t="shared" si="1886"/>
        <v>0.99820159709-0.00303352246168459i</v>
      </c>
      <c r="AH3572" t="str">
        <f t="shared" si="1887"/>
        <v>0.00101667516588898-0.000111404910053335i</v>
      </c>
      <c r="AI3572">
        <f t="shared" si="1888"/>
        <v>-59.804519375945695</v>
      </c>
      <c r="AJ3572">
        <f t="shared" si="1889"/>
        <v>-6.2533897513520742</v>
      </c>
      <c r="AK3572"/>
      <c r="AL3572"/>
      <c r="AM3572"/>
      <c r="AN3572"/>
    </row>
    <row r="3573" spans="1:40" x14ac:dyDescent="0.25">
      <c r="A3573"/>
      <c r="B3573">
        <f t="shared" si="1890"/>
        <v>1639000</v>
      </c>
      <c r="C3573" s="237" t="str">
        <f t="shared" si="1858"/>
        <v>-2.84501676982198E-08+0.00149421753514334i</v>
      </c>
      <c r="D3573" s="208" t="str">
        <f t="shared" si="1859"/>
        <v>-5.95700617512391+0.0114556677694323i</v>
      </c>
      <c r="E3573" t="str">
        <f t="shared" si="1860"/>
        <v>2870</v>
      </c>
      <c r="F3573" t="str">
        <f t="shared" si="1861"/>
        <v>0.777000777000777</v>
      </c>
      <c r="G3573" t="str">
        <f t="shared" si="1856"/>
        <v>0.777000777000777</v>
      </c>
      <c r="H3573" t="str">
        <f t="shared" si="1862"/>
        <v>9.12790870399907+0.228647067391357i</v>
      </c>
      <c r="I3573" t="str">
        <f t="shared" si="1863"/>
        <v>6436.33794904209i</v>
      </c>
      <c r="J3573" t="str">
        <f t="shared" si="1857"/>
        <v>-56073.8375685765+1408.06478043604i</v>
      </c>
      <c r="K3573" t="str">
        <f t="shared" si="1864"/>
        <v>0.00288049519509486-0.114710929448001i</v>
      </c>
      <c r="L3573" t="str">
        <f t="shared" si="1865"/>
        <v>0.000219158006634945-0.00739874796346409i</v>
      </c>
      <c r="M3573" t="str">
        <f t="shared" si="1866"/>
        <v>0.0030996532017298-0.122109677411465i</v>
      </c>
      <c r="N3573" t="str">
        <f t="shared" si="1867"/>
        <v>-16.7927907183448i</v>
      </c>
      <c r="O3573" t="str">
        <f t="shared" si="1868"/>
        <v>-0.46706528117372+0.884222835671028i</v>
      </c>
      <c r="P3573" t="str">
        <f t="shared" si="1869"/>
        <v>1.46706528117372-0.884222835671028i</v>
      </c>
      <c r="Q3573" t="str">
        <f t="shared" si="1870"/>
        <v>-1.46706528117372+17.6770135540158i</v>
      </c>
      <c r="R3573" t="str">
        <f t="shared" si="1871"/>
        <v>-0.0565195661406914-0.0783021059384358i</v>
      </c>
      <c r="S3573" t="str">
        <f t="shared" si="1872"/>
        <v>1.73528133303704i</v>
      </c>
      <c r="T3573" t="str">
        <f t="shared" si="1873"/>
        <v>0.135876182772456-0.0980773480752941i</v>
      </c>
      <c r="U3573" t="str">
        <f t="shared" si="1874"/>
        <v>0.0000333333333333332-0.0000688687285933279i</v>
      </c>
      <c r="V3573" t="str">
        <f t="shared" si="1875"/>
        <v>6.66666666666667E-06-0.000688687285933284i</v>
      </c>
      <c r="W3573" t="str">
        <f t="shared" si="1876"/>
        <v>0.0000275420078789723-0.0000637688500219208i</v>
      </c>
      <c r="X3573" t="str">
        <f t="shared" si="1877"/>
        <v>0.0000275970520906868-0.0000637102743360283i</v>
      </c>
      <c r="Y3573" t="str">
        <f t="shared" si="1878"/>
        <v>0.009+10.2981407184673i</v>
      </c>
      <c r="Z3573" t="str">
        <f t="shared" si="1879"/>
        <v>-0.0000742111751040168-0.0000322229648709988i</v>
      </c>
      <c r="AA3573" t="str">
        <f t="shared" si="1880"/>
        <v>0.00102150573238636-1.16526520132942i</v>
      </c>
      <c r="AB3573" t="str">
        <f t="shared" si="1881"/>
        <v>0.640850845710071-0.462575192918905i</v>
      </c>
      <c r="AC3573" t="str">
        <f t="shared" si="1882"/>
        <v>0.945501507789863-0.0796879127162932i</v>
      </c>
      <c r="AD3573" t="str">
        <f t="shared" si="1883"/>
        <v>0.713951441345678-0.429065304957125i</v>
      </c>
      <c r="AE3573" t="str">
        <f t="shared" si="1884"/>
        <v>-0.0000668089316784672+8.83580826315091E-06i</v>
      </c>
      <c r="AF3573" t="str">
        <f t="shared" si="1885"/>
        <v>-15.084914879123-0.217191399621925i</v>
      </c>
      <c r="AG3573" t="str">
        <f t="shared" si="1886"/>
        <v>0.998192731060223-0.00301321944700181i</v>
      </c>
      <c r="AH3573" t="str">
        <f t="shared" si="1887"/>
        <v>0.00101190423741945-0.000115937530931302i</v>
      </c>
      <c r="AI3573">
        <f t="shared" si="1888"/>
        <v>-59.840572323926587</v>
      </c>
      <c r="AJ3573">
        <f t="shared" si="1889"/>
        <v>-6.5360842914618118</v>
      </c>
      <c r="AK3573"/>
      <c r="AL3573"/>
      <c r="AM3573"/>
      <c r="AN3573"/>
    </row>
    <row r="3574" spans="1:40" x14ac:dyDescent="0.25">
      <c r="A3574"/>
      <c r="B3574">
        <f t="shared" si="1890"/>
        <v>1640000</v>
      </c>
      <c r="C3574" s="237" t="str">
        <f t="shared" si="1858"/>
        <v>-2.84154829496147E-08+0.00149330642689086i</v>
      </c>
      <c r="D3574" s="208" t="str">
        <f t="shared" si="1859"/>
        <v>-5.957006174858+0.0114486826061633i</v>
      </c>
      <c r="E3574" t="str">
        <f t="shared" si="1860"/>
        <v>2870</v>
      </c>
      <c r="F3574" t="str">
        <f t="shared" si="1861"/>
        <v>0.777000777000777</v>
      </c>
      <c r="G3574" t="str">
        <f t="shared" si="1856"/>
        <v>0.777000777000777</v>
      </c>
      <c r="H3574" t="str">
        <f t="shared" si="1862"/>
        <v>9.12791621709616+0.228507850979412i</v>
      </c>
      <c r="I3574" t="str">
        <f t="shared" si="1863"/>
        <v>6440.26493985908i</v>
      </c>
      <c r="J3574" t="str">
        <f t="shared" si="1857"/>
        <v>-56142.2841140144+1408.92388036309i</v>
      </c>
      <c r="K3574" t="str">
        <f t="shared" si="1864"/>
        <v>0.00287698555228435-0.11464106934339i</v>
      </c>
      <c r="L3574" t="str">
        <f t="shared" si="1865"/>
        <v>0.000218891056193773-0.00739424443428547i</v>
      </c>
      <c r="M3574" t="str">
        <f t="shared" si="1866"/>
        <v>0.00309587660847812-0.122035313777675i</v>
      </c>
      <c r="N3574" t="str">
        <f t="shared" si="1867"/>
        <v>-16.8030364722913i</v>
      </c>
      <c r="O3574" t="str">
        <f t="shared" si="1868"/>
        <v>-0.457981395084296+0.888961777444139i</v>
      </c>
      <c r="P3574" t="str">
        <f t="shared" si="1869"/>
        <v>1.4579813950843-0.888961777444139i</v>
      </c>
      <c r="Q3574" t="str">
        <f t="shared" si="1870"/>
        <v>-1.4579813950843+17.6919982497354i</v>
      </c>
      <c r="R3574" t="str">
        <f t="shared" si="1871"/>
        <v>-0.05665305637966-0.0777403588613097i</v>
      </c>
      <c r="S3574" t="str">
        <f t="shared" si="1872"/>
        <v>1.73634007698642i</v>
      </c>
      <c r="T3574" t="str">
        <f t="shared" si="1873"/>
        <v>0.134983700690198-0.0983689722757748i</v>
      </c>
      <c r="U3574" t="str">
        <f t="shared" si="1874"/>
        <v>0.0000333333333333333-0.0000688267354661369i</v>
      </c>
      <c r="V3574" t="str">
        <f t="shared" si="1875"/>
        <v>6.66666666666667E-06-0.00068826735466137i</v>
      </c>
      <c r="W3574" t="str">
        <f t="shared" si="1876"/>
        <v>0.0000275419332652763-0.0000637313788164937i</v>
      </c>
      <c r="X3574" t="str">
        <f t="shared" si="1877"/>
        <v>0.000027596898028974-0.0000636728377929645i</v>
      </c>
      <c r="Y3574" t="str">
        <f t="shared" si="1878"/>
        <v>0.009+10.3044239037745i</v>
      </c>
      <c r="Z3574" t="str">
        <f t="shared" si="1879"/>
        <v>-0.0000741223443435848-0.0000322030592445034i</v>
      </c>
      <c r="AA3574" t="str">
        <f t="shared" si="1880"/>
        <v>0.00102026034192034-1.16455466623473i</v>
      </c>
      <c r="AB3574" t="str">
        <f t="shared" si="1881"/>
        <v>0.636641514203063-0.463950618778642i</v>
      </c>
      <c r="AC3574" t="str">
        <f t="shared" si="1882"/>
        <v>0.945352604231809-0.0791290808178307i</v>
      </c>
      <c r="AD3574" t="str">
        <f t="shared" si="1883"/>
        <v>0.709551198112526-0.431378178738068i</v>
      </c>
      <c r="AE3574" t="str">
        <f t="shared" si="1884"/>
        <v>-0.0000664852952825878+9.12504263690556E-06i</v>
      </c>
      <c r="AF3574" t="str">
        <f t="shared" si="1885"/>
        <v>-15.0849223919542-0.217059168373249i</v>
      </c>
      <c r="AG3574" t="str">
        <f t="shared" si="1886"/>
        <v>0.998184064850672-0.00299283962180793i</v>
      </c>
      <c r="AH3574" t="str">
        <f t="shared" si="1887"/>
        <v>0.00100709542317912-0.000120423924048974i</v>
      </c>
      <c r="AI3574">
        <f t="shared" si="1888"/>
        <v>-59.87693059241969</v>
      </c>
      <c r="AJ3574">
        <f t="shared" si="1889"/>
        <v>-6.8187945913923702</v>
      </c>
      <c r="AK3574"/>
      <c r="AL3574"/>
      <c r="AM3574"/>
      <c r="AN3574"/>
    </row>
    <row r="3575" spans="1:40" x14ac:dyDescent="0.25">
      <c r="A3575"/>
      <c r="B3575">
        <f t="shared" si="1890"/>
        <v>1641000</v>
      </c>
      <c r="C3575" s="237" t="str">
        <f t="shared" si="1858"/>
        <v>-2.83808615907341E-08+0.00149239642906892i</v>
      </c>
      <c r="D3575" s="208" t="str">
        <f t="shared" si="1859"/>
        <v>-5.95700617459257+0.0114417059561951i</v>
      </c>
      <c r="E3575" t="str">
        <f t="shared" si="1860"/>
        <v>2870</v>
      </c>
      <c r="F3575" t="str">
        <f t="shared" si="1861"/>
        <v>0.777000777000777</v>
      </c>
      <c r="G3575" t="str">
        <f t="shared" si="1856"/>
        <v>0.777000777000777</v>
      </c>
      <c r="H3575" t="str">
        <f t="shared" si="1862"/>
        <v>9.12792371647561+0.228368803870559i</v>
      </c>
      <c r="I3575" t="str">
        <f t="shared" si="1863"/>
        <v>6444.19193067606i</v>
      </c>
      <c r="J3575" t="str">
        <f t="shared" si="1857"/>
        <v>-56210.772407879+1409.78298029014i</v>
      </c>
      <c r="K3575" t="str">
        <f t="shared" si="1864"/>
        <v>0.00287348231861106-0.114571294225916i</v>
      </c>
      <c r="L3575" t="str">
        <f t="shared" si="1865"/>
        <v>0.00021862459306125-0.00738974637945182i</v>
      </c>
      <c r="M3575" t="str">
        <f t="shared" si="1866"/>
        <v>0.00309210691167231-0.121961040605368i</v>
      </c>
      <c r="N3575" t="str">
        <f t="shared" si="1867"/>
        <v>-16.8132822262378i</v>
      </c>
      <c r="O3575" t="str">
        <f t="shared" si="1868"/>
        <v>-0.448849432601442+0.893607400849704i</v>
      </c>
      <c r="P3575" t="str">
        <f t="shared" si="1869"/>
        <v>1.44884943260144-0.893607400849704i</v>
      </c>
      <c r="Q3575" t="str">
        <f t="shared" si="1870"/>
        <v>-1.44884943260144+17.7068896270875i</v>
      </c>
      <c r="R3575" t="str">
        <f t="shared" si="1871"/>
        <v>-0.056781662044961-0.0771779450002825i</v>
      </c>
      <c r="S3575" t="str">
        <f t="shared" si="1872"/>
        <v>1.7373988209358i</v>
      </c>
      <c r="T3575" t="str">
        <f t="shared" si="1873"/>
        <v>0.134088870645739-0.0986523926876903i</v>
      </c>
      <c r="U3575" t="str">
        <f t="shared" si="1874"/>
        <v>0.0000333333333333333-0.0000687847935188695i</v>
      </c>
      <c r="V3575" t="str">
        <f t="shared" si="1875"/>
        <v>6.66666666666667E-06-0.000687847935188695i</v>
      </c>
      <c r="W3575" t="str">
        <f t="shared" si="1876"/>
        <v>0.000027541858606577-0.0000636939541310833i</v>
      </c>
      <c r="X3575" t="str">
        <f t="shared" si="1877"/>
        <v>0.0000275967440676688-0.0000636354477268421i</v>
      </c>
      <c r="Y3575" t="str">
        <f t="shared" si="1878"/>
        <v>0.009+10.3107070890817i</v>
      </c>
      <c r="Z3575" t="str">
        <f t="shared" si="1879"/>
        <v>-0.0000740336759195078-0.0000321831781378062i</v>
      </c>
      <c r="AA3575" t="str">
        <f t="shared" si="1880"/>
        <v>0.00101901722758194-1.16384499713197i</v>
      </c>
      <c r="AB3575" t="str">
        <f t="shared" si="1881"/>
        <v>0.632421108690798-0.465287352023288i</v>
      </c>
      <c r="AC3575" t="str">
        <f t="shared" si="1882"/>
        <v>0.945208584047994-0.0785694547538352i</v>
      </c>
      <c r="AD3575" t="str">
        <f t="shared" si="1883"/>
        <v>0.705127361546085-0.433645955625165i</v>
      </c>
      <c r="AE3575" t="str">
        <f t="shared" si="1884"/>
        <v>-0.0000661592756053045+9.41116465607987E-06i</v>
      </c>
      <c r="AF3575" t="str">
        <f t="shared" si="1885"/>
        <v>-15.0849298910682-0.216927097914364i</v>
      </c>
      <c r="AG3575" t="str">
        <f t="shared" si="1886"/>
        <v>0.998175599136632-0.00297238505808814i</v>
      </c>
      <c r="AH3575" t="str">
        <f t="shared" si="1887"/>
        <v>0.00100224921827154-0.00012486375030608i</v>
      </c>
      <c r="AI3575">
        <f t="shared" si="1888"/>
        <v>-59.9135961457295</v>
      </c>
      <c r="AJ3575">
        <f t="shared" si="1889"/>
        <v>-7.1015205474716963</v>
      </c>
      <c r="AK3575"/>
      <c r="AL3575"/>
      <c r="AM3575"/>
      <c r="AN3575"/>
    </row>
    <row r="3576" spans="1:40" x14ac:dyDescent="0.25">
      <c r="A3576"/>
      <c r="B3576">
        <f t="shared" si="1890"/>
        <v>1642000</v>
      </c>
      <c r="C3576" s="237" t="str">
        <f t="shared" si="1858"/>
        <v>-2.83463034672039E-08+0.0014914875396487i</v>
      </c>
      <c r="D3576" s="208" t="str">
        <f t="shared" si="1859"/>
        <v>-5.95700617432762+0.0114347378039734i</v>
      </c>
      <c r="E3576" t="str">
        <f t="shared" si="1860"/>
        <v>2870</v>
      </c>
      <c r="F3576" t="str">
        <f t="shared" si="1861"/>
        <v>0.777000777000777</v>
      </c>
      <c r="G3576" t="str">
        <f t="shared" si="1856"/>
        <v>0.777000777000777</v>
      </c>
      <c r="H3576" t="str">
        <f t="shared" si="1862"/>
        <v>9.12793120217078+0.228229925756371i</v>
      </c>
      <c r="I3576" t="str">
        <f t="shared" si="1863"/>
        <v>6448.11892149305i</v>
      </c>
      <c r="J3576" t="str">
        <f t="shared" si="1857"/>
        <v>-56279.3024501701+1410.64208021719i</v>
      </c>
      <c r="K3576" t="str">
        <f t="shared" si="1864"/>
        <v>0.00286998547848218-0.114501603940687i</v>
      </c>
      <c r="L3576" t="str">
        <f t="shared" si="1865"/>
        <v>0.000218358616052357-0.00738525378899636i</v>
      </c>
      <c r="M3576" t="str">
        <f t="shared" si="1866"/>
        <v>0.00308834409453454-0.121886857729683i</v>
      </c>
      <c r="N3576" t="str">
        <f t="shared" si="1867"/>
        <v>-16.8235279801843i</v>
      </c>
      <c r="O3576" t="str">
        <f t="shared" si="1868"/>
        <v>-0.439670352348864+0.898159218215471i</v>
      </c>
      <c r="P3576" t="str">
        <f t="shared" si="1869"/>
        <v>1.43967035234886-0.898159218215471i</v>
      </c>
      <c r="Q3576" t="str">
        <f t="shared" si="1870"/>
        <v>-1.43967035234886+17.7216871983998i</v>
      </c>
      <c r="R3576" t="str">
        <f t="shared" si="1871"/>
        <v>-0.0569053844747142-0.0766149036618929i</v>
      </c>
      <c r="S3576" t="str">
        <f t="shared" si="1872"/>
        <v>1.73845756488518i</v>
      </c>
      <c r="T3576" t="str">
        <f t="shared" si="1873"/>
        <v>0.133191758853967-0.0989275961227666i</v>
      </c>
      <c r="U3576" t="str">
        <f t="shared" si="1874"/>
        <v>0.0000333333333333334-0.0000687429026580176i</v>
      </c>
      <c r="V3576" t="str">
        <f t="shared" si="1875"/>
        <v>6.66666666666667E-06-0.000687429026580176i</v>
      </c>
      <c r="W3576" t="str">
        <f t="shared" si="1876"/>
        <v>0.0000275417839028756-0.0000636565758806778i</v>
      </c>
      <c r="X3576" t="str">
        <f t="shared" si="1877"/>
        <v>0.0000275965902064186-0.0000635981040527282i</v>
      </c>
      <c r="Y3576" t="str">
        <f t="shared" si="1878"/>
        <v>0.009+10.3169902743889i</v>
      </c>
      <c r="Z3576" t="str">
        <f t="shared" si="1879"/>
        <v>-0.000073945169436438-0.0000321633215053519i</v>
      </c>
      <c r="AA3576" t="str">
        <f t="shared" si="1880"/>
        <v>0.00101777638382795-1.16313619243892i</v>
      </c>
      <c r="AB3576" t="str">
        <f t="shared" si="1881"/>
        <v>0.628189941471328-0.466585330451239i</v>
      </c>
      <c r="AC3576" t="str">
        <f t="shared" si="1882"/>
        <v>0.945069446904522-0.0780090740732292i</v>
      </c>
      <c r="AD3576" t="str">
        <f t="shared" si="1883"/>
        <v>0.700680392804018-0.43586839373186i</v>
      </c>
      <c r="AE3576" t="str">
        <f t="shared" si="1884"/>
        <v>-0.0000658309056483024+9.69415348023859E-06i</v>
      </c>
      <c r="AF3576" t="str">
        <f t="shared" si="1885"/>
        <v>-15.0849373764984-0.216795187952398i</v>
      </c>
      <c r="AG3576" t="str">
        <f t="shared" si="1886"/>
        <v>0.998167334572081-0.00295185783355218i</v>
      </c>
      <c r="AH3576" t="str">
        <f t="shared" si="1887"/>
        <v>0.000997366120708149-0.000129256675849288i</v>
      </c>
      <c r="AI3576">
        <f t="shared" si="1888"/>
        <v>-59.950570982683047</v>
      </c>
      <c r="AJ3576">
        <f t="shared" si="1889"/>
        <v>-7.3842620547391542</v>
      </c>
      <c r="AK3576"/>
      <c r="AL3576"/>
      <c r="AM3576"/>
      <c r="AN3576"/>
    </row>
    <row r="3577" spans="1:40" x14ac:dyDescent="0.25">
      <c r="A3577"/>
      <c r="B3577">
        <f t="shared" si="1890"/>
        <v>1643000</v>
      </c>
      <c r="C3577" s="237" t="str">
        <f t="shared" si="1858"/>
        <v>-2.83118084251209E-08+0.00149057975660636i</v>
      </c>
      <c r="D3577" s="208" t="str">
        <f t="shared" si="1859"/>
        <v>-5.95700617406315+0.0114277781339821i</v>
      </c>
      <c r="E3577" t="str">
        <f t="shared" si="1860"/>
        <v>2870</v>
      </c>
      <c r="F3577" t="str">
        <f t="shared" si="1861"/>
        <v>0.777000777000777</v>
      </c>
      <c r="G3577" t="str">
        <f t="shared" si="1856"/>
        <v>0.777000777000777</v>
      </c>
      <c r="H3577" t="str">
        <f t="shared" si="1862"/>
        <v>9.12793867421496+0.228091216329171i</v>
      </c>
      <c r="I3577" t="str">
        <f t="shared" si="1863"/>
        <v>6452.04591231004i</v>
      </c>
      <c r="J3577" t="str">
        <f t="shared" si="1857"/>
        <v>-56347.8742408879+1411.50118014424i</v>
      </c>
      <c r="K3577" t="str">
        <f t="shared" si="1864"/>
        <v>0.00286649501635226-0.114431998333181i</v>
      </c>
      <c r="L3577" t="str">
        <f t="shared" si="1865"/>
        <v>0.000218093123985675-0.00738076665297644i</v>
      </c>
      <c r="M3577" t="str">
        <f t="shared" si="1866"/>
        <v>0.00308458814033793-0.121812764986157i</v>
      </c>
      <c r="N3577" t="str">
        <f t="shared" si="1867"/>
        <v>-16.8337737341308i</v>
      </c>
      <c r="O3577" t="str">
        <f t="shared" si="1868"/>
        <v>-0.430445117896427+0.902616751716436i</v>
      </c>
      <c r="P3577" t="str">
        <f t="shared" si="1869"/>
        <v>1.43044511789643-0.902616751716436i</v>
      </c>
      <c r="Q3577" t="str">
        <f t="shared" si="1870"/>
        <v>-1.43044511789643+17.7363904858472i</v>
      </c>
      <c r="R3577" t="str">
        <f t="shared" si="1871"/>
        <v>-0.0570242252044649-0.0760512740417626i</v>
      </c>
      <c r="S3577" t="str">
        <f t="shared" si="1872"/>
        <v>1.73951630883456i</v>
      </c>
      <c r="T3577" t="str">
        <f t="shared" si="1873"/>
        <v>0.132292431503292-0.0991945697418215i</v>
      </c>
      <c r="U3577" t="str">
        <f t="shared" si="1874"/>
        <v>0.0000333333333333335-0.0000687010627903014i</v>
      </c>
      <c r="V3577" t="str">
        <f t="shared" si="1875"/>
        <v>6.66666666666667E-06-0.000687010627903014i</v>
      </c>
      <c r="W3577" t="str">
        <f t="shared" si="1876"/>
        <v>0.000027541709154173-0.0000636192439804734i</v>
      </c>
      <c r="X3577" t="str">
        <f t="shared" si="1877"/>
        <v>0.0000275964364448711-0.0000635608066858979i</v>
      </c>
      <c r="Y3577" t="str">
        <f t="shared" si="1878"/>
        <v>0.009+10.3232734596961i</v>
      </c>
      <c r="Z3577" t="str">
        <f t="shared" si="1879"/>
        <v>-0.0000738568245002288-0.0000321434893016965i</v>
      </c>
      <c r="AA3577" t="str">
        <f t="shared" si="1880"/>
        <v>0.00101653780513194-1.16242825057717i</v>
      </c>
      <c r="AB3577" t="str">
        <f t="shared" si="1881"/>
        <v>0.623948324717821-0.467844493507358i</v>
      </c>
      <c r="AC3577" t="str">
        <f t="shared" si="1882"/>
        <v>0.944935192264929-0.0774479782185535i</v>
      </c>
      <c r="AD3577" t="str">
        <f t="shared" si="1883"/>
        <v>0.696210755550641-0.438045255869673i</v>
      </c>
      <c r="AE3577" t="str">
        <f t="shared" si="1884"/>
        <v>-0.0000655002185835811+9.97398861315624E-06i</v>
      </c>
      <c r="AF3577" t="str">
        <f t="shared" si="1885"/>
        <v>-15.0849448482781-0.216663438195189i</v>
      </c>
      <c r="AG3577" t="str">
        <f t="shared" si="1886"/>
        <v>0.998159271789639-0.0029312600314179i</v>
      </c>
      <c r="AH3577" t="str">
        <f t="shared" si="1887"/>
        <v>0.00099244663135397-0.000133602372097449i</v>
      </c>
      <c r="AI3577">
        <f t="shared" si="1888"/>
        <v>-59.98785713727608</v>
      </c>
      <c r="AJ3577">
        <f t="shared" si="1889"/>
        <v>-7.6670190069618078</v>
      </c>
      <c r="AK3577"/>
      <c r="AL3577"/>
      <c r="AM3577"/>
      <c r="AN3577"/>
    </row>
    <row r="3578" spans="1:40" x14ac:dyDescent="0.25">
      <c r="A3578"/>
      <c r="B3578">
        <f t="shared" si="1890"/>
        <v>1644000</v>
      </c>
      <c r="C3578" s="237" t="str">
        <f t="shared" si="1858"/>
        <v>-2.82773763110485E-08+0.00148967307792295i</v>
      </c>
      <c r="D3578" s="208" t="str">
        <f t="shared" si="1859"/>
        <v>-5.95700617379917+0.0114208269307426i</v>
      </c>
      <c r="E3578" t="str">
        <f t="shared" si="1860"/>
        <v>2870</v>
      </c>
      <c r="F3578" t="str">
        <f t="shared" si="1861"/>
        <v>0.777000777000777</v>
      </c>
      <c r="G3578" t="str">
        <f t="shared" si="1856"/>
        <v>0.777000777000777</v>
      </c>
      <c r="H3578" t="str">
        <f t="shared" si="1862"/>
        <v>9.12794613264131+0.227952675282028i</v>
      </c>
      <c r="I3578" t="str">
        <f t="shared" si="1863"/>
        <v>6455.97290312703i</v>
      </c>
      <c r="J3578" t="str">
        <f t="shared" si="1857"/>
        <v>-56416.4877800323+1412.3602800713i</v>
      </c>
      <c r="K3578" t="str">
        <f t="shared" si="1864"/>
        <v>0.00286301091672307-0.114362477249255i</v>
      </c>
      <c r="L3578" t="str">
        <f t="shared" si="1865"/>
        <v>0.000217828115683367-0.00737628496147346i</v>
      </c>
      <c r="M3578" t="str">
        <f t="shared" si="1866"/>
        <v>0.00308083903240644-0.121738762210728i</v>
      </c>
      <c r="N3578" t="str">
        <f t="shared" si="1867"/>
        <v>-16.8440194880774i</v>
      </c>
      <c r="O3578" t="str">
        <f t="shared" si="1868"/>
        <v>-0.421174697658936+0.90697953342504i</v>
      </c>
      <c r="P3578" t="str">
        <f t="shared" si="1869"/>
        <v>1.42117469765894-0.90697953342504i</v>
      </c>
      <c r="Q3578" t="str">
        <f t="shared" si="1870"/>
        <v>-1.42117469765894+17.7509990215024i</v>
      </c>
      <c r="R3578" t="str">
        <f t="shared" si="1871"/>
        <v>-0.0571381859652838-0.0754870952261218i</v>
      </c>
      <c r="S3578" t="str">
        <f t="shared" si="1872"/>
        <v>1.74057505278395i</v>
      </c>
      <c r="T3578" t="str">
        <f t="shared" si="1873"/>
        <v>0.131390954757714-0.099453301052503i</v>
      </c>
      <c r="U3578" t="str">
        <f t="shared" si="1874"/>
        <v>0.0000333333333333332-0.000068659273822667i</v>
      </c>
      <c r="V3578" t="str">
        <f t="shared" si="1875"/>
        <v>6.66666666666667E-06-0.00068659273822667i</v>
      </c>
      <c r="W3578" t="str">
        <f t="shared" si="1876"/>
        <v>0.0000275416343604697-0.000063581958345871i</v>
      </c>
      <c r="X3578" t="str">
        <f t="shared" si="1877"/>
        <v>0.0000275962827826752-0.000063523555541831i</v>
      </c>
      <c r="Y3578" t="str">
        <f t="shared" si="1878"/>
        <v>0.009+10.3295566450032i</v>
      </c>
      <c r="Z3578" t="str">
        <f t="shared" si="1879"/>
        <v>-0.0000737686407179334-0.0000321236814815099i</v>
      </c>
      <c r="AA3578" t="str">
        <f t="shared" si="1880"/>
        <v>0.00101530148598436-1.16172116997221i</v>
      </c>
      <c r="AB3578" t="str">
        <f t="shared" si="1881"/>
        <v>0.619696570488317-0.469064782272311i</v>
      </c>
      <c r="AC3578" t="str">
        <f t="shared" si="1882"/>
        <v>0.944805819392133-0.0768862065274326i</v>
      </c>
      <c r="AD3578" t="str">
        <f t="shared" si="1883"/>
        <v>0.691718915909342-0.440176309574746i</v>
      </c>
      <c r="AE3578" t="str">
        <f t="shared" si="1884"/>
        <v>-0.0000651672477500005+0.0000102506499041583i</v>
      </c>
      <c r="AF3578" t="str">
        <f t="shared" si="1885"/>
        <v>-15.0849523064405-0.216531848351285i</v>
      </c>
      <c r="AG3578" t="str">
        <f t="shared" si="1886"/>
        <v>0.998151411400522-0.0029105937401948i</v>
      </c>
      <c r="AH3578" t="str">
        <f t="shared" si="1887"/>
        <v>0.000987491253873252-0.00013790051576626i</v>
      </c>
      <c r="AI3578">
        <f t="shared" si="1888"/>
        <v>-60.025456679334965</v>
      </c>
      <c r="AJ3578">
        <f t="shared" si="1889"/>
        <v>-7.9497912966480095</v>
      </c>
      <c r="AK3578"/>
      <c r="AL3578"/>
      <c r="AM3578"/>
      <c r="AN3578"/>
    </row>
    <row r="3579" spans="1:40" x14ac:dyDescent="0.25">
      <c r="A3579"/>
      <c r="B3579">
        <f t="shared" si="1890"/>
        <v>1645000</v>
      </c>
      <c r="C3579" s="237" t="str">
        <f t="shared" si="1858"/>
        <v>-2.82430069720168E-08+0.00148876750158444i</v>
      </c>
      <c r="D3579" s="208" t="str">
        <f t="shared" si="1859"/>
        <v>-5.95700617353568+0.011413884178814i</v>
      </c>
      <c r="E3579" t="str">
        <f t="shared" si="1860"/>
        <v>2870</v>
      </c>
      <c r="F3579" t="str">
        <f t="shared" si="1861"/>
        <v>0.777000777000777</v>
      </c>
      <c r="G3579" t="str">
        <f t="shared" si="1856"/>
        <v>0.777000777000777</v>
      </c>
      <c r="H3579" t="str">
        <f t="shared" si="1862"/>
        <v>9.12795357748291+0.227814302308756i</v>
      </c>
      <c r="I3579" t="str">
        <f t="shared" si="1863"/>
        <v>6459.89989394401i</v>
      </c>
      <c r="J3579" t="str">
        <f t="shared" si="1857"/>
        <v>-56485.1430676033+1413.21937999834i</v>
      </c>
      <c r="K3579" t="str">
        <f t="shared" si="1864"/>
        <v>0.00285953316414336-0.114293040535139i</v>
      </c>
      <c r="L3579" t="str">
        <f t="shared" si="1865"/>
        <v>0.000217563589971172-0.00737180870459291i</v>
      </c>
      <c r="M3579" t="str">
        <f t="shared" si="1866"/>
        <v>0.00307709675411453-0.121664849239732i</v>
      </c>
      <c r="N3579" t="str">
        <f t="shared" si="1867"/>
        <v>-16.8542652420239i</v>
      </c>
      <c r="O3579" t="str">
        <f t="shared" si="1868"/>
        <v>-0.411860064794812+0.911247105360129i</v>
      </c>
      <c r="P3579" t="str">
        <f t="shared" si="1869"/>
        <v>1.41186006479481-0.911247105360129i</v>
      </c>
      <c r="Q3579" t="str">
        <f t="shared" si="1870"/>
        <v>-1.41186006479481+17.765512347384i</v>
      </c>
      <c r="R3579" t="str">
        <f t="shared" si="1871"/>
        <v>-0.0572472686819334-0.0749224061933799i</v>
      </c>
      <c r="S3579" t="str">
        <f t="shared" si="1872"/>
        <v>1.74163379673333i</v>
      </c>
      <c r="T3579" t="str">
        <f t="shared" si="1873"/>
        <v>0.130487394758973-0.0997037779071287i</v>
      </c>
      <c r="U3579" t="str">
        <f t="shared" si="1874"/>
        <v>0.0000333333333333333-0.0000686175356622886i</v>
      </c>
      <c r="V3579" t="str">
        <f t="shared" si="1875"/>
        <v>6.66666666666667E-06-0.000686175356622886i</v>
      </c>
      <c r="W3579" t="str">
        <f t="shared" si="1876"/>
        <v>0.0000275415595217671-0.0000635447188924795i</v>
      </c>
      <c r="X3579" t="str">
        <f t="shared" si="1877"/>
        <v>0.0000275961292194816-0.0000634863505362147i</v>
      </c>
      <c r="Y3579" t="str">
        <f t="shared" si="1878"/>
        <v>0.009+10.3358398303104i</v>
      </c>
      <c r="Z3579" t="str">
        <f t="shared" si="1879"/>
        <v>-0.0000736806176977988-0.0000321038979995748i</v>
      </c>
      <c r="AA3579" t="str">
        <f t="shared" si="1880"/>
        <v>0.00101406742089234-1.1610149490533i</v>
      </c>
      <c r="AB3579" t="str">
        <f t="shared" si="1881"/>
        <v>0.615434990735869-0.470246139452373i</v>
      </c>
      <c r="AC3579" t="str">
        <f t="shared" si="1882"/>
        <v>0.944681327350323-0.0763237982340792i</v>
      </c>
      <c r="AD3579" t="str">
        <f t="shared" si="1883"/>
        <v>0.687205342414929-0.442261327133843i</v>
      </c>
      <c r="AE3579" t="str">
        <f t="shared" si="1884"/>
        <v>-0.000064832026649821+0.0000105241175494181i</v>
      </c>
      <c r="AF3579" t="str">
        <f t="shared" si="1885"/>
        <v>-15.0849597510186-0.216400418129942i</v>
      </c>
      <c r="AG3579" t="str">
        <f t="shared" si="1886"/>
        <v>0.998143753994498-0.00288986105346734i</v>
      </c>
      <c r="AH3579" t="str">
        <f t="shared" si="1887"/>
        <v>0.000982500494674841-0.000142150788892215i</v>
      </c>
      <c r="AI3579">
        <f t="shared" si="1888"/>
        <v>-60.063371715196567</v>
      </c>
      <c r="AJ3579">
        <f t="shared" si="1889"/>
        <v>-8.232578815052408</v>
      </c>
      <c r="AK3579"/>
      <c r="AL3579"/>
      <c r="AM3579"/>
      <c r="AN3579"/>
    </row>
    <row r="3580" spans="1:40" x14ac:dyDescent="0.25">
      <c r="A3580"/>
      <c r="B3580">
        <f t="shared" si="1890"/>
        <v>1646000</v>
      </c>
      <c r="C3580" s="237" t="str">
        <f t="shared" si="1858"/>
        <v>-2.82087002555199E-08+0.00148786302558169i</v>
      </c>
      <c r="D3580" s="208" t="str">
        <f t="shared" si="1859"/>
        <v>-5.95700617327266+0.011406949862793i</v>
      </c>
      <c r="E3580" t="str">
        <f t="shared" si="1860"/>
        <v>2870</v>
      </c>
      <c r="F3580" t="str">
        <f t="shared" si="1861"/>
        <v>0.777000777000777</v>
      </c>
      <c r="G3580" t="str">
        <f t="shared" si="1856"/>
        <v>0.777000777000777</v>
      </c>
      <c r="H3580" t="str">
        <f t="shared" si="1862"/>
        <v>9.12796100877269+0.227676097103906i</v>
      </c>
      <c r="I3580" t="str">
        <f t="shared" si="1863"/>
        <v>6463.826884761i</v>
      </c>
      <c r="J3580" t="str">
        <f t="shared" si="1857"/>
        <v>-56553.8401036009+1414.07847992539i</v>
      </c>
      <c r="K3580" t="str">
        <f t="shared" si="1864"/>
        <v>0.00285606174320886-0.114223688037433i</v>
      </c>
      <c r="L3580" t="str">
        <f t="shared" si="1865"/>
        <v>0.000217299545678385-0.00736733787246413i</v>
      </c>
      <c r="M3580" t="str">
        <f t="shared" si="1866"/>
        <v>0.00307336128888725-0.121591025909897i</v>
      </c>
      <c r="N3580" t="str">
        <f t="shared" si="1867"/>
        <v>-16.8645109959704i</v>
      </c>
      <c r="O3580" t="str">
        <f t="shared" si="1868"/>
        <v>-0.402502197103411+0.915419019535277i</v>
      </c>
      <c r="P3580" t="str">
        <f t="shared" si="1869"/>
        <v>1.40250219710341-0.915419019535277i</v>
      </c>
      <c r="Q3580" t="str">
        <f t="shared" si="1870"/>
        <v>-1.40250219710341+17.7799300155057i</v>
      </c>
      <c r="R3580" t="str">
        <f t="shared" si="1871"/>
        <v>-0.0573514754711078-0.0743572458156527i</v>
      </c>
      <c r="S3580" t="str">
        <f t="shared" si="1872"/>
        <v>1.74269254068271i</v>
      </c>
      <c r="T3580" t="str">
        <f t="shared" si="1873"/>
        <v>0.129581817628649-0.099945988500647i</v>
      </c>
      <c r="U3580" t="str">
        <f t="shared" si="1874"/>
        <v>0.0000333333333333334-0.0000685758482165643i</v>
      </c>
      <c r="V3580" t="str">
        <f t="shared" si="1875"/>
        <v>6.66666666666667E-06-0.000685758482165643i</v>
      </c>
      <c r="W3580" t="str">
        <f t="shared" si="1876"/>
        <v>0.0000275414846380661-0.0000635075255361108i</v>
      </c>
      <c r="X3580" t="str">
        <f t="shared" si="1877"/>
        <v>0.0000275959757549411-0.0000634491915849394i</v>
      </c>
      <c r="Y3580" t="str">
        <f t="shared" si="1878"/>
        <v>0.009+10.3421230156176i</v>
      </c>
      <c r="Z3580" t="str">
        <f t="shared" si="1879"/>
        <v>-0.0000735927550492614-0.0000320841388107852i</v>
      </c>
      <c r="AA3580" t="str">
        <f t="shared" si="1880"/>
        <v>0.00101283560437975-1.16030958625356i</v>
      </c>
      <c r="AB3580" t="str">
        <f t="shared" si="1881"/>
        <v>0.611163897318447-0.471388509369816i</v>
      </c>
      <c r="AC3580" t="str">
        <f t="shared" si="1882"/>
        <v>0.944561715006771-0.0757607924707644i</v>
      </c>
      <c r="AD3580" t="str">
        <f t="shared" si="1883"/>
        <v>0.682670505965266-0.444300085610035i</v>
      </c>
      <c r="AE3580" t="str">
        <f t="shared" si="1884"/>
        <v>-0.0000644945889452135+0.0000107943720932467i</v>
      </c>
      <c r="AF3580" t="str">
        <f t="shared" si="1885"/>
        <v>-15.0849671820454-0.216269147241113i</v>
      </c>
      <c r="AG3580" t="str">
        <f t="shared" si="1886"/>
        <v>0.998136300139846-0.00286906406967668i</v>
      </c>
      <c r="AH3580" t="str">
        <f t="shared" si="1887"/>
        <v>0.000977474862857095-0.000146352878856388i</v>
      </c>
      <c r="AI3580">
        <f t="shared" si="1888"/>
        <v>-60.101604388407907</v>
      </c>
      <c r="AJ3580">
        <f t="shared" si="1889"/>
        <v>-8.5153814522051885</v>
      </c>
      <c r="AK3580"/>
      <c r="AL3580"/>
      <c r="AM3580"/>
      <c r="AN3580"/>
    </row>
    <row r="3581" spans="1:40" x14ac:dyDescent="0.25">
      <c r="A3581"/>
      <c r="B3581">
        <f t="shared" si="1890"/>
        <v>1647000</v>
      </c>
      <c r="C3581" s="237" t="str">
        <f t="shared" si="1858"/>
        <v>-2.81744560095162E-08+0.00148695964791046i</v>
      </c>
      <c r="D3581" s="208" t="str">
        <f t="shared" si="1859"/>
        <v>-5.95700617301012+0.0114000239673135i</v>
      </c>
      <c r="E3581" t="str">
        <f t="shared" si="1860"/>
        <v>2870</v>
      </c>
      <c r="F3581" t="str">
        <f t="shared" si="1861"/>
        <v>0.777000777000777</v>
      </c>
      <c r="G3581" t="str">
        <f t="shared" si="1856"/>
        <v>0.777000777000777</v>
      </c>
      <c r="H3581" t="str">
        <f t="shared" si="1862"/>
        <v>9.12796842654353+0.227538059362774i</v>
      </c>
      <c r="I3581" t="str">
        <f t="shared" si="1863"/>
        <v>6467.75387557799i</v>
      </c>
      <c r="J3581" t="str">
        <f t="shared" si="1857"/>
        <v>-56622.5788880252+1414.93757985245i</v>
      </c>
      <c r="K3581" t="str">
        <f t="shared" si="1864"/>
        <v>0.00285259663856192-0.114154419603112i</v>
      </c>
      <c r="L3581" t="str">
        <f t="shared" si="1865"/>
        <v>0.000217035981637853-0.00736287245524039i</v>
      </c>
      <c r="M3581" t="str">
        <f t="shared" si="1866"/>
        <v>0.00306963262019977-0.121517292058352i</v>
      </c>
      <c r="N3581" t="str">
        <f t="shared" si="1867"/>
        <v>-16.8747567499169i</v>
      </c>
      <c r="O3581" t="str">
        <f t="shared" si="1868"/>
        <v>-0.393102076922731+0.919494838005649i</v>
      </c>
      <c r="P3581" t="str">
        <f t="shared" si="1869"/>
        <v>1.39310207692273-0.919494838005649i</v>
      </c>
      <c r="Q3581" t="str">
        <f t="shared" si="1870"/>
        <v>-1.39310207692273+17.7942515879225i</v>
      </c>
      <c r="R3581" t="str">
        <f t="shared" si="1871"/>
        <v>-0.0574508086397315-0.0737916528603568i</v>
      </c>
      <c r="S3581" t="str">
        <f t="shared" si="1872"/>
        <v>1.74375128463209i</v>
      </c>
      <c r="T3581" t="str">
        <f t="shared" si="1873"/>
        <v>0.128674289470372-0.100179921368684i</v>
      </c>
      <c r="U3581" t="str">
        <f t="shared" si="1874"/>
        <v>0.0000333333333333335-0.0000685342113931178i</v>
      </c>
      <c r="V3581" t="str">
        <f t="shared" si="1875"/>
        <v>6.66666666666667E-06-0.000685342113931178i</v>
      </c>
      <c r="W3581" t="str">
        <f t="shared" si="1876"/>
        <v>0.0000275414097093675-0.0000634703781927824i</v>
      </c>
      <c r="X3581" t="str">
        <f t="shared" si="1877"/>
        <v>0.0000275958223887061-0.0000634120786041005i</v>
      </c>
      <c r="Y3581" t="str">
        <f t="shared" si="1878"/>
        <v>0.009+10.3484062009248i</v>
      </c>
      <c r="Z3581" t="str">
        <f t="shared" si="1879"/>
        <v>-0.0000735050523829421-0.0000320644038701472i</v>
      </c>
      <c r="AA3581" t="str">
        <f t="shared" si="1880"/>
        <v>0.00101160603098702-1.15960508000988i</v>
      </c>
      <c r="AB3581" t="str">
        <f t="shared" si="1881"/>
        <v>0.606883602009361-0.472491837953692i</v>
      </c>
      <c r="AC3581" t="str">
        <f t="shared" si="1882"/>
        <v>0.944446981033586-0.075197228269357i</v>
      </c>
      <c r="AD3581" t="str">
        <f t="shared" si="1883"/>
        <v>0.678114879773023-0.446292366867721i</v>
      </c>
      <c r="AE3581" t="str">
        <f t="shared" si="1884"/>
        <v>-0.0000641549684547792+0.0000110613944293205i</v>
      </c>
      <c r="AF3581" t="str">
        <f t="shared" si="1885"/>
        <v>-15.0849745995537-0.216138035395461i</v>
      </c>
      <c r="AG3581" t="str">
        <f t="shared" si="1886"/>
        <v>0.998129050383312-0.00284820489190328i</v>
      </c>
      <c r="AH3581" t="str">
        <f t="shared" si="1887"/>
        <v>0.000972414870152838-0.000150506478407227i</v>
      </c>
      <c r="AI3581">
        <f t="shared" si="1888"/>
        <v>-60.140156880442717</v>
      </c>
      <c r="AJ3581">
        <f t="shared" si="1889"/>
        <v>-8.7981990969151624</v>
      </c>
      <c r="AK3581"/>
      <c r="AL3581"/>
      <c r="AM3581"/>
      <c r="AN3581"/>
    </row>
    <row r="3582" spans="1:40" x14ac:dyDescent="0.25">
      <c r="A3582"/>
      <c r="B3582">
        <f t="shared" si="1890"/>
        <v>1648000</v>
      </c>
      <c r="C3582" s="237" t="str">
        <f t="shared" si="1858"/>
        <v>-2.81402740824239E-08+0.00148605736657136i</v>
      </c>
      <c r="D3582" s="208" t="str">
        <f t="shared" si="1859"/>
        <v>-5.95700617274806+0.0113931064770471i</v>
      </c>
      <c r="E3582" t="str">
        <f t="shared" si="1860"/>
        <v>2870</v>
      </c>
      <c r="F3582" t="str">
        <f t="shared" si="1861"/>
        <v>0.777000777000777</v>
      </c>
      <c r="G3582" t="str">
        <f t="shared" si="1856"/>
        <v>0.777000777000777</v>
      </c>
      <c r="H3582" t="str">
        <f t="shared" si="1862"/>
        <v>9.12797583082819+0.227400188781387i</v>
      </c>
      <c r="I3582" t="str">
        <f t="shared" si="1863"/>
        <v>6471.68086639497i</v>
      </c>
      <c r="J3582" t="str">
        <f t="shared" si="1857"/>
        <v>-56691.359420876+1415.79667977949i</v>
      </c>
      <c r="K3582" t="str">
        <f t="shared" si="1864"/>
        <v>0.00284913783489139-0.114085235079518i</v>
      </c>
      <c r="L3582" t="str">
        <f t="shared" si="1865"/>
        <v>0.000216772896685954-0.00735841244309877i</v>
      </c>
      <c r="M3582" t="str">
        <f t="shared" si="1866"/>
        <v>0.00306591073157734-0.121443647522617i</v>
      </c>
      <c r="N3582" t="str">
        <f t="shared" si="1867"/>
        <v>-16.8850025038634i</v>
      </c>
      <c r="O3582" t="str">
        <f t="shared" si="1868"/>
        <v>-0.383660691026219+0.923474132914011i</v>
      </c>
      <c r="P3582" t="str">
        <f t="shared" si="1869"/>
        <v>1.38366069102622-0.923474132914011i</v>
      </c>
      <c r="Q3582" t="str">
        <f t="shared" si="1870"/>
        <v>-1.38366069102622+17.8084766367774i</v>
      </c>
      <c r="R3582" t="str">
        <f t="shared" si="1871"/>
        <v>-0.0575452706833273-0.0732256659917888i</v>
      </c>
      <c r="S3582" t="str">
        <f t="shared" si="1872"/>
        <v>1.74481002858147i</v>
      </c>
      <c r="T3582" t="str">
        <f t="shared" si="1873"/>
        <v>0.12776487637203-0.100405565385705i</v>
      </c>
      <c r="U3582" t="str">
        <f t="shared" si="1874"/>
        <v>0.0000333333333333332-0.0000684926250997964i</v>
      </c>
      <c r="V3582" t="str">
        <f t="shared" si="1875"/>
        <v>6.66666666666667E-06-0.000684926250997964i</v>
      </c>
      <c r="W3582" t="str">
        <f t="shared" si="1876"/>
        <v>0.0000275413347356719-0.0000634332767787146i</v>
      </c>
      <c r="X3582" t="str">
        <f t="shared" si="1877"/>
        <v>0.0000275956691204296-0.0000633750115099966i</v>
      </c>
      <c r="Y3582" t="str">
        <f t="shared" si="1878"/>
        <v>0.009+10.354689386232i</v>
      </c>
      <c r="Z3582" t="str">
        <f t="shared" si="1879"/>
        <v>-0.0000734175093106438-0.0000320446931327784i</v>
      </c>
      <c r="AA3582" t="str">
        <f t="shared" si="1880"/>
        <v>0.00101037869527119-1.15890142876297i</v>
      </c>
      <c r="AB3582" t="str">
        <f t="shared" si="1881"/>
        <v>0.602594416507673-0.47355607273117i</v>
      </c>
      <c r="AC3582" t="str">
        <f t="shared" si="1882"/>
        <v>0.9443371239094-0.074633144562845i</v>
      </c>
      <c r="AD3582" t="str">
        <f t="shared" si="1883"/>
        <v>0.673538939316979-0.448237957597261i</v>
      </c>
      <c r="AE3582" t="str">
        <f t="shared" si="1884"/>
        <v>-0.0000638131991500529+0.0000113251658018913i</v>
      </c>
      <c r="AF3582" t="str">
        <f t="shared" si="1885"/>
        <v>-15.0849820035763-0.21600708230434i</v>
      </c>
      <c r="AG3582" t="str">
        <f t="shared" si="1886"/>
        <v>0.998122005250072-0.00282728562764865i</v>
      </c>
      <c r="AH3582" t="str">
        <f t="shared" si="1887"/>
        <v>0.000967321030874018-0.000154611285683019i</v>
      </c>
      <c r="AI3582">
        <f t="shared" si="1888"/>
        <v>-60.179031411437862</v>
      </c>
      <c r="AJ3582">
        <f t="shared" si="1889"/>
        <v>-9.0810316367869675</v>
      </c>
      <c r="AK3582"/>
      <c r="AL3582"/>
      <c r="AM3582"/>
      <c r="AN3582"/>
    </row>
    <row r="3583" spans="1:40" x14ac:dyDescent="0.25">
      <c r="A3583"/>
      <c r="B3583">
        <f t="shared" si="1890"/>
        <v>1649000</v>
      </c>
      <c r="C3583" s="237" t="str">
        <f t="shared" si="1858"/>
        <v>-2.8106154323121E-08+0.00148515617956984i</v>
      </c>
      <c r="D3583" s="208" t="str">
        <f t="shared" si="1859"/>
        <v>-5.95700617248647+0.0113861973767021i</v>
      </c>
      <c r="E3583" t="str">
        <f t="shared" si="1860"/>
        <v>2870</v>
      </c>
      <c r="F3583" t="str">
        <f t="shared" si="1861"/>
        <v>0.777000777000777</v>
      </c>
      <c r="G3583" t="str">
        <f t="shared" si="1856"/>
        <v>0.777000777000777</v>
      </c>
      <c r="H3583" t="str">
        <f t="shared" si="1862"/>
        <v>9.12798322165933+0.227262485056513i</v>
      </c>
      <c r="I3583" t="str">
        <f t="shared" si="1863"/>
        <v>6475.60785721196i</v>
      </c>
      <c r="J3583" t="str">
        <f t="shared" si="1857"/>
        <v>-56760.1817021535+1416.65577970654i</v>
      </c>
      <c r="K3583" t="str">
        <f t="shared" si="1864"/>
        <v>0.00284568531693256-0.114016134314365i</v>
      </c>
      <c r="L3583" t="str">
        <f t="shared" si="1865"/>
        <v>0.000216510289662585-0.00735395782624i</v>
      </c>
      <c r="M3583" t="str">
        <f t="shared" si="1866"/>
        <v>0.00306219560659514-0.121370092140605i</v>
      </c>
      <c r="N3583" t="str">
        <f t="shared" si="1867"/>
        <v>-16.89524825781i</v>
      </c>
      <c r="O3583" t="str">
        <f t="shared" si="1868"/>
        <v>-0.374179030519067+0.927356486535686i</v>
      </c>
      <c r="P3583" t="str">
        <f t="shared" si="1869"/>
        <v>1.37417903051907-0.927356486535686i</v>
      </c>
      <c r="Q3583" t="str">
        <f t="shared" si="1870"/>
        <v>-1.37417903051907+17.8226047443457i</v>
      </c>
      <c r="R3583" t="str">
        <f t="shared" si="1871"/>
        <v>-0.057634864284455-0.0726593237727161i</v>
      </c>
      <c r="S3583" t="str">
        <f t="shared" si="1872"/>
        <v>1.74586877253086i</v>
      </c>
      <c r="T3583" t="str">
        <f t="shared" si="1873"/>
        <v>0.126853644407994-0.100622909763284i</v>
      </c>
      <c r="U3583" t="str">
        <f t="shared" si="1874"/>
        <v>0.0000333333333333333-0.0000684510892446723i</v>
      </c>
      <c r="V3583" t="str">
        <f t="shared" si="1875"/>
        <v>6.66666666666667E-06-0.000684510892446723i</v>
      </c>
      <c r="W3583" t="str">
        <f t="shared" si="1876"/>
        <v>0.0000275412597169809-0.0000633962212103324i</v>
      </c>
      <c r="X3583" t="str">
        <f t="shared" si="1877"/>
        <v>0.0000275955159497667-0.00006333799021913i</v>
      </c>
      <c r="Y3583" t="str">
        <f t="shared" si="1878"/>
        <v>0.009+10.3609725715391i</v>
      </c>
      <c r="Z3583" t="str">
        <f t="shared" si="1879"/>
        <v>-0.0000733301254453471-0.0000320250065539085i</v>
      </c>
      <c r="AA3583" t="str">
        <f t="shared" si="1880"/>
        <v>0.00100915359180579-1.15819863095734i</v>
      </c>
      <c r="AB3583" t="str">
        <f t="shared" si="1881"/>
        <v>0.598296652448696-0.474581162819365i</v>
      </c>
      <c r="AC3583" t="str">
        <f t="shared" si="1882"/>
        <v>0.944232141920987-0.074068580186872i</v>
      </c>
      <c r="AD3583" t="str">
        <f t="shared" si="1883"/>
        <v>0.668943162293002-0.450136649339112i</v>
      </c>
      <c r="AE3583" t="str">
        <f t="shared" si="1884"/>
        <v>-0.0000634693151519927+0.0000115856678069596i</v>
      </c>
      <c r="AF3583" t="str">
        <f t="shared" si="1885"/>
        <v>-15.0849893941458-0.215876287679811i</v>
      </c>
      <c r="AG3583" t="str">
        <f t="shared" si="1886"/>
        <v>0.9981151652437-0.0028063083886165i</v>
      </c>
      <c r="AH3583" t="str">
        <f t="shared" si="1887"/>
        <v>0.000962193861856068-0.000158667004233746i</v>
      </c>
      <c r="AI3583">
        <f t="shared" si="1888"/>
        <v>-60.21823024095022</v>
      </c>
      <c r="AJ3583">
        <f t="shared" si="1889"/>
        <v>-9.3638789582368229</v>
      </c>
      <c r="AK3583"/>
      <c r="AL3583"/>
      <c r="AM3583"/>
      <c r="AN3583"/>
    </row>
    <row r="3584" spans="1:40" x14ac:dyDescent="0.25">
      <c r="A3584"/>
      <c r="B3584">
        <f t="shared" si="1890"/>
        <v>1650000</v>
      </c>
      <c r="C3584" s="237" t="str">
        <f t="shared" si="1858"/>
        <v>-2.80720965809434E-08+0.00148425608491621i</v>
      </c>
      <c r="D3584" s="208" t="str">
        <f t="shared" si="1859"/>
        <v>-5.95700617222537+0.0113792966510243i</v>
      </c>
      <c r="E3584" t="str">
        <f t="shared" si="1860"/>
        <v>2870</v>
      </c>
      <c r="F3584" t="str">
        <f t="shared" si="1861"/>
        <v>0.777000777000777</v>
      </c>
      <c r="G3584" t="str">
        <f t="shared" si="1856"/>
        <v>0.777000777000777</v>
      </c>
      <c r="H3584" t="str">
        <f t="shared" si="1862"/>
        <v>9.12799059906954+0.227124947885647i</v>
      </c>
      <c r="I3584" t="str">
        <f t="shared" si="1863"/>
        <v>6479.53484802895i</v>
      </c>
      <c r="J3584" t="str">
        <f t="shared" si="1857"/>
        <v>-56829.0457318576+1417.5148796336i</v>
      </c>
      <c r="K3584" t="str">
        <f t="shared" si="1864"/>
        <v>0.00284223906946687-0.113947117155733i</v>
      </c>
      <c r="L3584" t="str">
        <f t="shared" si="1865"/>
        <v>0.000216248159411157-0.00734950859488855i</v>
      </c>
      <c r="M3584" t="str">
        <f t="shared" si="1866"/>
        <v>0.00305848722887803-0.121296625750622i</v>
      </c>
      <c r="N3584" t="str">
        <f t="shared" si="1867"/>
        <v>-16.9054940117565i</v>
      </c>
      <c r="O3584" t="str">
        <f t="shared" si="1868"/>
        <v>-0.364658090734558+0.931141491322252i</v>
      </c>
      <c r="P3584" t="str">
        <f t="shared" si="1869"/>
        <v>1.36465809073456-0.931141491322252i</v>
      </c>
      <c r="Q3584" t="str">
        <f t="shared" si="1870"/>
        <v>-1.36465809073456+17.8366355030787i</v>
      </c>
      <c r="R3584" t="str">
        <f t="shared" si="1871"/>
        <v>-0.0577195923112083-0.0720926646660026i</v>
      </c>
      <c r="S3584" t="str">
        <f t="shared" si="1872"/>
        <v>1.74692751648024i</v>
      </c>
      <c r="T3584" t="str">
        <f t="shared" si="1873"/>
        <v>0.125940659641423-0.100831944048471i</v>
      </c>
      <c r="U3584" t="str">
        <f t="shared" si="1874"/>
        <v>0.0000333333333333334-0.0000684096037360393i</v>
      </c>
      <c r="V3584" t="str">
        <f t="shared" si="1875"/>
        <v>6.66666666666667E-06-0.000684096037360393i</v>
      </c>
      <c r="W3584" t="str">
        <f t="shared" si="1876"/>
        <v>0.0000275411846532949-0.0000633592114042623i</v>
      </c>
      <c r="X3584" t="str">
        <f t="shared" si="1877"/>
        <v>0.0000275953628763723-0.0000633010146482052i</v>
      </c>
      <c r="Y3584" t="str">
        <f t="shared" si="1878"/>
        <v>0.009+10.3672557568463i</v>
      </c>
      <c r="Z3584" t="str">
        <f t="shared" si="1879"/>
        <v>-0.0000732429004012025-0.000032005344088876i</v>
      </c>
      <c r="AA3584" t="str">
        <f t="shared" si="1880"/>
        <v>0.00100793071518073-1.1574966850412i</v>
      </c>
      <c r="AB3584" t="str">
        <f t="shared" si="1881"/>
        <v>0.593990621414859-0.475567058917644i</v>
      </c>
      <c r="AC3584" t="str">
        <f t="shared" si="1882"/>
        <v>0.944132033164813-0.0735035738813122i</v>
      </c>
      <c r="AD3584" t="str">
        <f t="shared" si="1883"/>
        <v>0.664328028565029-0.451988238507415i</v>
      </c>
      <c r="AE3584" t="str">
        <f t="shared" si="1884"/>
        <v>-0.0000631233507274703+0.0000118428823934051i</v>
      </c>
      <c r="AF3584" t="str">
        <f t="shared" si="1885"/>
        <v>-15.0849967712949-0.215745651234623i</v>
      </c>
      <c r="AG3584" t="str">
        <f t="shared" si="1886"/>
        <v>0.998108530846127-0.00278527529049434i</v>
      </c>
      <c r="AH3584" t="str">
        <f t="shared" si="1887"/>
        <v>0.000957033882402238-0.000162673343042233i</v>
      </c>
      <c r="AI3584">
        <f t="shared" si="1888"/>
        <v>-60.25775566873299</v>
      </c>
      <c r="AJ3584">
        <f t="shared" si="1889"/>
        <v>-9.6467409464988041</v>
      </c>
      <c r="AK3584"/>
      <c r="AL3584"/>
      <c r="AM3584"/>
      <c r="AN3584"/>
    </row>
    <row r="3585" spans="1:40" x14ac:dyDescent="0.25">
      <c r="A3585"/>
      <c r="B3585">
        <f t="shared" si="1890"/>
        <v>1651000</v>
      </c>
      <c r="C3585" s="237" t="str">
        <f t="shared" si="1858"/>
        <v>-2.80381007056827E-08+0.00148335708062555i</v>
      </c>
      <c r="D3585" s="208" t="str">
        <f t="shared" si="1859"/>
        <v>-5.95700617196473+0.0113724042847959i</v>
      </c>
      <c r="E3585" t="str">
        <f t="shared" si="1860"/>
        <v>2870</v>
      </c>
      <c r="F3585" t="str">
        <f t="shared" si="1861"/>
        <v>0.777000777000777</v>
      </c>
      <c r="G3585" t="str">
        <f t="shared" si="1856"/>
        <v>0.777000777000777</v>
      </c>
      <c r="H3585" t="str">
        <f t="shared" si="1862"/>
        <v>9.12799796309125+0.226987576967015i</v>
      </c>
      <c r="I3585" t="str">
        <f t="shared" si="1863"/>
        <v>6483.46183884594i</v>
      </c>
      <c r="J3585" t="str">
        <f t="shared" si="1857"/>
        <v>-56897.9515099883+1418.37397956065i</v>
      </c>
      <c r="K3585" t="str">
        <f t="shared" si="1864"/>
        <v>0.00283879907732173-0.113878183452071i</v>
      </c>
      <c r="L3585" t="str">
        <f t="shared" si="1865"/>
        <v>0.00021598650477857-0.00734506473929237i</v>
      </c>
      <c r="M3585" t="str">
        <f t="shared" si="1866"/>
        <v>0.0030547855821003-0.121223248191363i</v>
      </c>
      <c r="N3585" t="str">
        <f t="shared" si="1867"/>
        <v>-16.915739765703i</v>
      </c>
      <c r="O3585" t="str">
        <f t="shared" si="1868"/>
        <v>-0.355098871129019+0.934828749944553i</v>
      </c>
      <c r="P3585" t="str">
        <f t="shared" si="1869"/>
        <v>1.35509887112902-0.934828749944553i</v>
      </c>
      <c r="Q3585" t="str">
        <f t="shared" si="1870"/>
        <v>-1.35509887112902+17.8505685156476i</v>
      </c>
      <c r="R3585" t="str">
        <f t="shared" si="1871"/>
        <v>-0.0577994578157861-0.0715257270361878i</v>
      </c>
      <c r="S3585" t="str">
        <f t="shared" si="1872"/>
        <v>1.74798626042962i</v>
      </c>
      <c r="T3585" t="str">
        <f t="shared" si="1873"/>
        <v>0.125025988126496-0.101032658122276i</v>
      </c>
      <c r="U3585" t="str">
        <f t="shared" si="1874"/>
        <v>0.0000333333333333334-0.0000683681684824137i</v>
      </c>
      <c r="V3585" t="str">
        <f t="shared" si="1875"/>
        <v>6.66666666666667E-06-0.000683681684824137i</v>
      </c>
      <c r="W3585" t="str">
        <f t="shared" si="1876"/>
        <v>0.000027541109544615-0.000063322247277333i</v>
      </c>
      <c r="X3585" t="str">
        <f t="shared" si="1877"/>
        <v>0.000027595209899903-0.000063264084714128i</v>
      </c>
      <c r="Y3585" t="str">
        <f t="shared" si="1878"/>
        <v>0.009+10.3735389421535i</v>
      </c>
      <c r="Z3585" t="str">
        <f t="shared" si="1879"/>
        <v>-0.0000731558337935308-0.0000319857056931316i</v>
      </c>
      <c r="AA3585" t="str">
        <f t="shared" si="1880"/>
        <v>0.0010067100600024-1.1567955894666i</v>
      </c>
      <c r="AB3585" t="str">
        <f t="shared" si="1881"/>
        <v>0.589676634946241-0.476513713300475i</v>
      </c>
      <c r="AC3585" t="str">
        <f t="shared" si="1882"/>
        <v>0.944036795548524-0.0729381642917993i</v>
      </c>
      <c r="AD3585" t="str">
        <f t="shared" si="1883"/>
        <v>0.659694020115286-0.453792526413203i</v>
      </c>
      <c r="AE3585" t="str">
        <f t="shared" si="1884"/>
        <v>-0.0000627753402857351+0.0000120967918641043i</v>
      </c>
      <c r="AF3585" t="str">
        <f t="shared" si="1885"/>
        <v>-15.085004135056-0.215615172682219i</v>
      </c>
      <c r="AG3585" t="str">
        <f t="shared" si="1886"/>
        <v>0.998102102517618-0.00276418845273342i</v>
      </c>
      <c r="AH3585" t="str">
        <f t="shared" si="1887"/>
        <v>0.000951841614227422-0.000166630016545043i</v>
      </c>
      <c r="AI3585">
        <f t="shared" si="1888"/>
        <v>-60.297610035535186</v>
      </c>
      <c r="AJ3585">
        <f t="shared" si="1889"/>
        <v>-9.9296174856526722</v>
      </c>
      <c r="AK3585"/>
      <c r="AL3585"/>
      <c r="AM3585"/>
      <c r="AN3585"/>
    </row>
    <row r="3586" spans="1:40" x14ac:dyDescent="0.25">
      <c r="A3586"/>
      <c r="B3586">
        <f t="shared" si="1890"/>
        <v>1652000</v>
      </c>
      <c r="C3586" s="237" t="str">
        <f t="shared" si="1858"/>
        <v>-2.80041665475863E-08+0.00148245916471783i</v>
      </c>
      <c r="D3586" s="208" t="str">
        <f t="shared" si="1859"/>
        <v>-5.95700617170457+0.0113655202628367i</v>
      </c>
      <c r="E3586" t="str">
        <f t="shared" si="1860"/>
        <v>2870</v>
      </c>
      <c r="F3586" t="str">
        <f t="shared" si="1861"/>
        <v>0.777000777000777</v>
      </c>
      <c r="G3586" t="str">
        <f t="shared" si="1856"/>
        <v>0.777000777000777</v>
      </c>
      <c r="H3586" t="str">
        <f t="shared" si="1862"/>
        <v>9.12800531375686+0.226850371999575i</v>
      </c>
      <c r="I3586" t="str">
        <f t="shared" si="1863"/>
        <v>6487.38882966292i</v>
      </c>
      <c r="J3586" t="str">
        <f t="shared" si="1857"/>
        <v>-56966.8990365457+1419.23307948769i</v>
      </c>
      <c r="K3586" t="str">
        <f t="shared" si="1864"/>
        <v>0.00283536532537043-0.11380933305219i</v>
      </c>
      <c r="L3586" t="str">
        <f t="shared" si="1865"/>
        <v>0.000215725324615212-0.00734062624972301i</v>
      </c>
      <c r="M3586" t="str">
        <f t="shared" si="1866"/>
        <v>0.00305109064998564-0.121149959301913i</v>
      </c>
      <c r="N3586" t="str">
        <f t="shared" si="1867"/>
        <v>-16.9259855196495i</v>
      </c>
      <c r="O3586" t="str">
        <f t="shared" si="1868"/>
        <v>-0.345502375177288+0.938417875334252i</v>
      </c>
      <c r="P3586" t="str">
        <f t="shared" si="1869"/>
        <v>1.34550237517729-0.938417875334252i</v>
      </c>
      <c r="Q3586" t="str">
        <f t="shared" si="1870"/>
        <v>-1.34550237517729+17.8644033949838i</v>
      </c>
      <c r="R3586" t="str">
        <f t="shared" si="1871"/>
        <v>-0.0578744640331255-0.070958549151132i</v>
      </c>
      <c r="S3586" t="str">
        <f t="shared" si="1872"/>
        <v>1.749045004379i</v>
      </c>
      <c r="T3586" t="str">
        <f t="shared" si="1873"/>
        <v>0.124109695910769-0.10122504219825i</v>
      </c>
      <c r="U3586" t="str">
        <f t="shared" si="1874"/>
        <v>0.0000333333333333332-0.0000683267833925329i</v>
      </c>
      <c r="V3586" t="str">
        <f t="shared" si="1875"/>
        <v>6.66666666666667E-06-0.000683267833925329i</v>
      </c>
      <c r="W3586" t="str">
        <f t="shared" si="1876"/>
        <v>0.000027541034390942-0.0000632853287465743i</v>
      </c>
      <c r="X3586" t="str">
        <f t="shared" si="1877"/>
        <v>0.0000275950570200163-0.0000632272003340055i</v>
      </c>
      <c r="Y3586" t="str">
        <f t="shared" si="1878"/>
        <v>0.009+10.3798221274607i</v>
      </c>
      <c r="Z3586" t="str">
        <f t="shared" si="1879"/>
        <v>-0.0000730689252388151-0.0000319660913222348i</v>
      </c>
      <c r="AA3586" t="str">
        <f t="shared" si="1880"/>
        <v>0.00100549162089342-1.1560953426893i</v>
      </c>
      <c r="AB3586" t="str">
        <f t="shared" si="1881"/>
        <v>0.585355004551681-0.477421079810731i</v>
      </c>
      <c r="AC3586" t="str">
        <f t="shared" si="1882"/>
        <v>0.943946426792365-0.0723723899713238i</v>
      </c>
      <c r="AD3586" t="str">
        <f t="shared" si="1883"/>
        <v>0.655041620994768-0.455549319286991i</v>
      </c>
      <c r="AE3586" t="str">
        <f t="shared" si="1884"/>
        <v>-0.0000624253183748891+0.0000123473788769908i</v>
      </c>
      <c r="AF3586" t="str">
        <f t="shared" si="1885"/>
        <v>-15.0850114854614-0.215484851736738i</v>
      </c>
      <c r="AG3586" t="str">
        <f t="shared" si="1886"/>
        <v>0.998095880696735-0.00274304999832979i</v>
      </c>
      <c r="AH3586" t="str">
        <f t="shared" si="1887"/>
        <v>0.000946617581402124-0.000170536744652443i</v>
      </c>
      <c r="AI3586">
        <f t="shared" si="1888"/>
        <v>-60.33779572392077</v>
      </c>
      <c r="AJ3586">
        <f t="shared" si="1889"/>
        <v>-10.212508458628189</v>
      </c>
      <c r="AK3586"/>
      <c r="AL3586"/>
      <c r="AM3586"/>
      <c r="AN3586"/>
    </row>
    <row r="3587" spans="1:40" x14ac:dyDescent="0.25">
      <c r="A3587"/>
      <c r="B3587">
        <f t="shared" si="1890"/>
        <v>1653000</v>
      </c>
      <c r="C3587" s="237" t="str">
        <f t="shared" si="1858"/>
        <v>-2.79702939573531E-08+0.00148156233521773i</v>
      </c>
      <c r="D3587" s="208" t="str">
        <f t="shared" si="1859"/>
        <v>-5.95700617144488+0.0113586445700026i</v>
      </c>
      <c r="E3587" t="str">
        <f t="shared" si="1860"/>
        <v>2870</v>
      </c>
      <c r="F3587" t="str">
        <f t="shared" si="1861"/>
        <v>0.777000777000777</v>
      </c>
      <c r="G3587" t="str">
        <f t="shared" si="1856"/>
        <v>0.777000777000777</v>
      </c>
      <c r="H3587" t="str">
        <f t="shared" si="1862"/>
        <v>9.12801265109862+0.226713332683007i</v>
      </c>
      <c r="I3587" t="str">
        <f t="shared" si="1863"/>
        <v>6491.31582047991i</v>
      </c>
      <c r="J3587" t="str">
        <f t="shared" si="1857"/>
        <v>-57035.8883115296+1420.09217941475i</v>
      </c>
      <c r="K3587" t="str">
        <f t="shared" si="1864"/>
        <v>0.00283193779853207-0.113740565805271i</v>
      </c>
      <c r="L3587" t="str">
        <f t="shared" si="1865"/>
        <v>0.000215464617774939-0.00733619311647545i</v>
      </c>
      <c r="M3587" t="str">
        <f t="shared" si="1866"/>
        <v>0.00304740241630701-0.121076758921746i</v>
      </c>
      <c r="N3587" t="str">
        <f t="shared" si="1867"/>
        <v>-16.936231273596i</v>
      </c>
      <c r="O3587" t="str">
        <f t="shared" si="1868"/>
        <v>-0.335869610267259+0.941908490724507i</v>
      </c>
      <c r="P3587" t="str">
        <f t="shared" si="1869"/>
        <v>1.33586961026726-0.941908490724507i</v>
      </c>
      <c r="Q3587" t="str">
        <f t="shared" si="1870"/>
        <v>-1.33586961026726+17.8781397643205i</v>
      </c>
      <c r="R3587" t="str">
        <f t="shared" si="1871"/>
        <v>-0.0579446143795976-0.0703911691836318i</v>
      </c>
      <c r="S3587" t="str">
        <f t="shared" si="1872"/>
        <v>1.75010374832838i</v>
      </c>
      <c r="T3587" t="str">
        <f t="shared" si="1873"/>
        <v>0.123191849037491-0.101409086821176i</v>
      </c>
      <c r="U3587" t="str">
        <f t="shared" si="1874"/>
        <v>0.0000333333333333333-0.0000682854483753567i</v>
      </c>
      <c r="V3587" t="str">
        <f t="shared" si="1875"/>
        <v>6.66666666666667E-06-0.000682854483753567i</v>
      </c>
      <c r="W3587" t="str">
        <f t="shared" si="1876"/>
        <v>0.0000275409591922772-0.0000632484557292178i</v>
      </c>
      <c r="X3587" t="str">
        <f t="shared" si="1877"/>
        <v>0.0000275949042363709-0.0000631903614251461i</v>
      </c>
      <c r="Y3587" t="str">
        <f t="shared" si="1878"/>
        <v>0.009+10.3861053127679i</v>
      </c>
      <c r="Z3587" t="str">
        <f t="shared" si="1879"/>
        <v>-0.0000729821743547003-0.000031946500931856i</v>
      </c>
      <c r="AA3587" t="str">
        <f t="shared" si="1880"/>
        <v>0.00100427539249274-1.15539594316878i</v>
      </c>
      <c r="AB3587" t="str">
        <f t="shared" si="1881"/>
        <v>0.581026041719707-0.478289113853518i</v>
      </c>
      <c r="AC3587" t="str">
        <f t="shared" si="1882"/>
        <v>0.943860924430536-0.0718062893818038i</v>
      </c>
      <c r="AD3587" t="str">
        <f t="shared" si="1883"/>
        <v>0.650371317273163-0.457258428300937i</v>
      </c>
      <c r="AE3587" t="str">
        <f t="shared" si="1884"/>
        <v>-0.0000620733196783407+0.0000125946264460956i</v>
      </c>
      <c r="AF3587" t="str">
        <f t="shared" si="1885"/>
        <v>-15.0850188225435-0.215354688113004i</v>
      </c>
      <c r="AG3587" t="str">
        <f t="shared" si="1886"/>
        <v>0.998089865800314-0.00272186205360425i</v>
      </c>
      <c r="AH3587" t="str">
        <f t="shared" si="1887"/>
        <v>0.000941362310296034-0.000174393252768007i</v>
      </c>
      <c r="AI3587">
        <f t="shared" si="1888"/>
        <v>-60.378315159111565</v>
      </c>
      <c r="AJ3587">
        <f t="shared" si="1889"/>
        <v>-10.495413747223944</v>
      </c>
      <c r="AK3587"/>
      <c r="AL3587"/>
      <c r="AM3587"/>
      <c r="AN3587"/>
    </row>
    <row r="3588" spans="1:40" x14ac:dyDescent="0.25">
      <c r="A3588"/>
      <c r="B3588">
        <f t="shared" si="1890"/>
        <v>1654000</v>
      </c>
      <c r="C3588" s="237" t="str">
        <f t="shared" si="1858"/>
        <v>-2.79364827861337E-08+0.00148066659015476i</v>
      </c>
      <c r="D3588" s="208" t="str">
        <f t="shared" si="1859"/>
        <v>-5.95700617118566+0.0113517771911865i</v>
      </c>
      <c r="E3588" t="str">
        <f t="shared" si="1860"/>
        <v>2870</v>
      </c>
      <c r="F3588" t="str">
        <f t="shared" si="1861"/>
        <v>0.777000777000777</v>
      </c>
      <c r="G3588" t="str">
        <f t="shared" si="1856"/>
        <v>0.777000777000777</v>
      </c>
      <c r="H3588" t="str">
        <f t="shared" si="1862"/>
        <v>9.12801997514871+0.226576458717716i</v>
      </c>
      <c r="I3588" t="str">
        <f t="shared" si="1863"/>
        <v>6495.2428112969i</v>
      </c>
      <c r="J3588" t="str">
        <f t="shared" si="1857"/>
        <v>-57104.9193349402+1420.9512793418i</v>
      </c>
      <c r="K3588" t="str">
        <f t="shared" si="1864"/>
        <v>0.00282851648177108-0.113671881560855i</v>
      </c>
      <c r="L3588" t="str">
        <f t="shared" si="1865"/>
        <v>0.000215204383115064-0.00733176532986797i</v>
      </c>
      <c r="M3588" t="str">
        <f t="shared" si="1866"/>
        <v>0.00304372086488614-0.121003646890723i</v>
      </c>
      <c r="N3588" t="str">
        <f t="shared" si="1867"/>
        <v>-16.9464770275426i</v>
      </c>
      <c r="O3588" t="str">
        <f t="shared" si="1868"/>
        <v>-0.326201587594054+0.945300229689552i</v>
      </c>
      <c r="P3588" t="str">
        <f t="shared" si="1869"/>
        <v>1.32620158759405-0.945300229689552i</v>
      </c>
      <c r="Q3588" t="str">
        <f t="shared" si="1870"/>
        <v>-1.32620158759405+17.8917772572321i</v>
      </c>
      <c r="R3588" t="str">
        <f t="shared" si="1871"/>
        <v>-0.0580099124517736-0.0698236252130483i</v>
      </c>
      <c r="S3588" t="str">
        <f t="shared" si="1872"/>
        <v>1.75116249227776i</v>
      </c>
      <c r="T3588" t="str">
        <f t="shared" si="1873"/>
        <v>0.12227251354795-0.101584782865863i</v>
      </c>
      <c r="U3588" t="str">
        <f t="shared" si="1874"/>
        <v>0.0000333333333333334-0.0000682441633400634i</v>
      </c>
      <c r="V3588" t="str">
        <f t="shared" si="1875"/>
        <v>6.66666666666667E-06-0.000682441633400633i</v>
      </c>
      <c r="W3588" t="str">
        <f t="shared" si="1876"/>
        <v>0.0000275408839486213-0.0000632116281426943i</v>
      </c>
      <c r="X3588" t="str">
        <f t="shared" si="1877"/>
        <v>0.0000275947515486265-0.0000631535679050577i</v>
      </c>
      <c r="Y3588" t="str">
        <f t="shared" si="1878"/>
        <v>0.009+10.392388498075i</v>
      </c>
      <c r="Z3588" t="str">
        <f t="shared" si="1879"/>
        <v>-0.0000728955807599861-0.0000319269344777749i</v>
      </c>
      <c r="AA3588" t="str">
        <f t="shared" si="1880"/>
        <v>0.00100306136945549-1.15469738936831i</v>
      </c>
      <c r="AB3588" t="str">
        <f t="shared" si="1881"/>
        <v>0.576690057929595-0.47911777239049i</v>
      </c>
      <c r="AC3588" t="str">
        <f t="shared" si="1882"/>
        <v>0.943780285812484-0.071239900895666i</v>
      </c>
      <c r="AD3588" t="str">
        <f t="shared" si="1883"/>
        <v>0.645683596988556-0.458919669590474i</v>
      </c>
      <c r="AE3588" t="str">
        <f t="shared" si="1884"/>
        <v>-0.0000617193790112549+0.0000128385179425509i</v>
      </c>
      <c r="AF3588" t="str">
        <f t="shared" si="1885"/>
        <v>-15.0850261463344-0.21522468152653i</v>
      </c>
      <c r="AG3588" t="str">
        <f t="shared" si="1886"/>
        <v>0.998084058223439-0.00270062674798221i</v>
      </c>
      <c r="AH3588" t="str">
        <f t="shared" si="1887"/>
        <v>0.000936076329521456-0.000178199271807601i</v>
      </c>
      <c r="AI3588">
        <f t="shared" si="1888"/>
        <v>-60.419170809853362</v>
      </c>
      <c r="AJ3588">
        <f t="shared" si="1889"/>
        <v>-10.778333232123808</v>
      </c>
      <c r="AK3588"/>
      <c r="AL3588"/>
      <c r="AM3588"/>
      <c r="AN3588"/>
    </row>
    <row r="3589" spans="1:40" x14ac:dyDescent="0.25">
      <c r="A3589"/>
      <c r="B3589">
        <f t="shared" si="1890"/>
        <v>1655000</v>
      </c>
      <c r="C3589" s="237" t="str">
        <f t="shared" si="1858"/>
        <v>-2.79027328855276E-08+0.00147977192756315i</v>
      </c>
      <c r="D3589" s="208" t="str">
        <f t="shared" si="1859"/>
        <v>-5.95700617092691+0.0113449181113175i</v>
      </c>
      <c r="E3589" t="str">
        <f t="shared" si="1860"/>
        <v>2870</v>
      </c>
      <c r="F3589" t="str">
        <f t="shared" si="1861"/>
        <v>0.777000777000777</v>
      </c>
      <c r="G3589" t="str">
        <f t="shared" ref="G3589:G3652" si="1891">IF($C$11=$C$7,$C$24,F3589)</f>
        <v>0.777000777000777</v>
      </c>
      <c r="H3589" t="str">
        <f t="shared" si="1862"/>
        <v>9.12802728593921+0.226439749804829i</v>
      </c>
      <c r="I3589" t="str">
        <f t="shared" si="1863"/>
        <v>6499.16980211388i</v>
      </c>
      <c r="J3589" t="str">
        <f t="shared" ref="J3589:J3652" si="1892">IMSUM(COMPLEX(0,2*PI()*B3589*$C$113*$C$112),COMPLEX(0,2*PI()*B3589*$C$113*$C$111),COMPLEX(0,2*PI()*B3589*$C$28*10^-12*$C$111),COMPLEX(-1*2*PI()*B3589*2*PI()*B3589*$C$113*$C$112*$C$28*10^-12*$C$111,0),COMPLEX(1,0))</f>
        <v>-57173.9921067773+1421.81037926885i</v>
      </c>
      <c r="K3589" t="str">
        <f t="shared" si="1864"/>
        <v>0.00282510136009736-0.113603280168846i</v>
      </c>
      <c r="L3589" t="str">
        <f t="shared" si="1865"/>
        <v>0.000214944619496348-0.00732734288024223i</v>
      </c>
      <c r="M3589" t="str">
        <f t="shared" si="1866"/>
        <v>0.00304004597959371-0.120930623049088i</v>
      </c>
      <c r="N3589" t="str">
        <f t="shared" si="1867"/>
        <v>-16.9567227814891i</v>
      </c>
      <c r="O3589" t="str">
        <f t="shared" si="1868"/>
        <v>-0.316499322054243+0.948592736183028i</v>
      </c>
      <c r="P3589" t="str">
        <f t="shared" si="1869"/>
        <v>1.31649932205424-0.948592736183028i</v>
      </c>
      <c r="Q3589" t="str">
        <f t="shared" si="1870"/>
        <v>-1.31649932205424+17.9053155176721i</v>
      </c>
      <c r="R3589" t="str">
        <f t="shared" si="1871"/>
        <v>-0.0580703620252499-0.0692559552269635i</v>
      </c>
      <c r="S3589" t="str">
        <f t="shared" si="1872"/>
        <v>1.75222123622715i</v>
      </c>
      <c r="T3589" t="str">
        <f t="shared" si="1873"/>
        <v>0.121351755483882-0.101752121536042i</v>
      </c>
      <c r="U3589" t="str">
        <f t="shared" si="1874"/>
        <v>0.0000333333333333334-0.0000682029281960513i</v>
      </c>
      <c r="V3589" t="str">
        <f t="shared" si="1875"/>
        <v>6.66666666666667E-06-0.000682029281960513i</v>
      </c>
      <c r="W3589" t="str">
        <f t="shared" si="1876"/>
        <v>0.0000275408086599751-0.0000631748459046342i</v>
      </c>
      <c r="X3589" t="str">
        <f t="shared" si="1877"/>
        <v>0.0000275945989564433-0.0000631168196914471i</v>
      </c>
      <c r="Y3589" t="str">
        <f t="shared" si="1878"/>
        <v>0.009+10.3986716833822i</v>
      </c>
      <c r="Z3589" t="str">
        <f t="shared" si="1879"/>
        <v>-0.0000728091440746211-0.0000319073919158786i</v>
      </c>
      <c r="AA3589" t="str">
        <f t="shared" si="1880"/>
        <v>0.00100184954645288-1.15399967975478i</v>
      </c>
      <c r="AB3589" t="str">
        <f t="shared" si="1881"/>
        <v>0.572347364662737-0.479907013934638i</v>
      </c>
      <c r="AC3589" t="str">
        <f t="shared" si="1882"/>
        <v>0.943704508104131-0.0706732627974592i</v>
      </c>
      <c r="AD3589" t="str">
        <f t="shared" si="1883"/>
        <v>0.640978950097154-0.460532864275378i</v>
      </c>
      <c r="AE3589" t="str">
        <f t="shared" si="1884"/>
        <v>-0.0000613635313169996+0.0000130790370955456i</v>
      </c>
      <c r="AF3589" t="str">
        <f t="shared" si="1885"/>
        <v>-15.0850334568661-0.215094831693512i</v>
      </c>
      <c r="AG3589" t="str">
        <f t="shared" si="1886"/>
        <v>0.99807845833942-0.002679346213774i</v>
      </c>
      <c r="AH3589" t="str">
        <f t="shared" si="1887"/>
        <v>0.000930760169876648-0.000181954538217575i</v>
      </c>
      <c r="AI3589">
        <f t="shared" si="1888"/>
        <v>-60.460365189305477</v>
      </c>
      <c r="AJ3589">
        <f t="shared" si="1889"/>
        <v>-11.061266792900138</v>
      </c>
      <c r="AK3589"/>
      <c r="AL3589"/>
      <c r="AM3589"/>
      <c r="AN3589"/>
    </row>
    <row r="3590" spans="1:40" x14ac:dyDescent="0.25">
      <c r="A3590"/>
      <c r="B3590">
        <f t="shared" si="1890"/>
        <v>1656000</v>
      </c>
      <c r="C3590" s="237" t="str">
        <f t="shared" ref="C3590:C3653" si="1893">IMPRODUCT(COMPLEX(-1,0),IMDIV(IMPRODUCT(G3590,COMPLEX($C$100+$C$101,0)),COMPLEX($C$100,2*PI()*B3590*$C$103*$C$102*(2*$C$100+$C$101))))</f>
        <v>-2.7869044107584E-08+0.00147887834548192i</v>
      </c>
      <c r="D3590" s="208" t="str">
        <f t="shared" ref="D3590:D3653" si="1894">IMPRODUCT(COMPLEX($C$106,0),IMSUB(C3590,G3590))</f>
        <v>-5.95700617066863+0.0113380673153614i</v>
      </c>
      <c r="E3590" t="str">
        <f t="shared" ref="E3590:E3653" si="1895">IMDIV(COMPLEX($C$20*10^3,0),COMPLEX(1,2*PI()*B3590*$C$20*1000*$C$29*10^-12))</f>
        <v>2870</v>
      </c>
      <c r="F3590" t="str">
        <f t="shared" ref="F3590:F3653" si="1896">IMDIV(COMPLEX($C$22*1000,0),IMSUM(COMPLEX($C$22*1000,0),E3590))</f>
        <v>0.777000777000777</v>
      </c>
      <c r="G3590" t="str">
        <f t="shared" si="1891"/>
        <v>0.777000777000777</v>
      </c>
      <c r="H3590" t="str">
        <f t="shared" ref="H3590:H3653" si="1897">IMPRODUCT(COMPLEX($C$108,0),IMPRODUCT(COMPLEX(-1,0),D3590),IMDIV(COMPLEX(0,2*PI()*B3590*$C$109*$C$110),COMPLEX(1,2*PI()*B3590*$C$109*$C$110)))</f>
        <v>9.12803458350211+0.226303205646192i</v>
      </c>
      <c r="I3590" t="str">
        <f t="shared" ref="I3590:I3653" si="1898">COMPLEX(0,2*PI()*B3590*$C$113*$C$112*$C$114)</f>
        <v>6503.09679293087i</v>
      </c>
      <c r="J3590" t="str">
        <f t="shared" si="1892"/>
        <v>-57243.1066270411+1422.6694791959i</v>
      </c>
      <c r="K3590" t="str">
        <f t="shared" ref="K3590:K3653" si="1899">IMDIV(I3590,J3590)</f>
        <v>0.00282169241856598-0.11353476147951i</v>
      </c>
      <c r="L3590" t="str">
        <f t="shared" ref="L3590:L3653" si="1900">IMDIV(COMPLEX($C$117,0),COMPLEX(1,2*PI()*B3590*$C$115*$C$116))</f>
        <v>0.000214685325782981-0.00732292575796306i</v>
      </c>
      <c r="M3590" t="str">
        <f t="shared" ref="M3590:M3653" si="1901">IMSUM(K3590,L3590)</f>
        <v>0.00303637774434896-0.120857687237473i</v>
      </c>
      <c r="N3590" t="str">
        <f t="shared" ref="N3590:N3653" si="1902">COMPLEX(0,-2*PI()*B3590*$C$43)</f>
        <v>-16.9669685354356i</v>
      </c>
      <c r="O3590" t="str">
        <f t="shared" ref="O3590:O3653" si="1903">IMEXP(N3590)</f>
        <v>-0.306763832138745+0.951785664575566i</v>
      </c>
      <c r="P3590" t="str">
        <f t="shared" ref="P3590:P3653" si="1904">IMSUB(COMPLEX(1,0),O3590)</f>
        <v>1.30676383213874-0.951785664575566i</v>
      </c>
      <c r="Q3590" t="str">
        <f t="shared" ref="Q3590:Q3653" si="1905">IMSUM(COMPLEX(0,2*PI()*B3590*$C$43),O3590,COMPLEX(-1,0))</f>
        <v>-1.30676383213874+17.9187542000112i</v>
      </c>
      <c r="R3590" t="str">
        <f t="shared" ref="R3590:R3653" si="1906">IMDIV(P3590,Q3590)</f>
        <v>-0.0581259670535458-0.0686881971227837i</v>
      </c>
      <c r="S3590" t="str">
        <f t="shared" ref="S3590:S3653" si="1907">IMDIV(COMPLEX(0,2*PI()*B3590*$C$123),COMPLEX($C$124,0))</f>
        <v>1.75327998017653i</v>
      </c>
      <c r="T3590" t="str">
        <f t="shared" ref="T3590:T3653" si="1908">IMPRODUCT(R3590,S3590)</f>
        <v>0.120429640889796-0.101911094363382i</v>
      </c>
      <c r="U3590" t="str">
        <f t="shared" ref="U3590:U3653" si="1909">IMDIV(COMPLEX(1,2*PI()*B3590*$C$16*10^-3*$C$15*10^-6),COMPLEX(0,2*PI()*B3590*$C$15*10^-6))</f>
        <v>0.0000333333333333335-0.0000681617428529379i</v>
      </c>
      <c r="V3590" t="str">
        <f t="shared" ref="V3590:V3653" si="1910">IMSUM(COMPLEX($C$18*10^-3,0),IMDIV(COMPLEX(1,0),COMPLEX(0,2*PI()*B3590*($C$17*1*10^-6))))</f>
        <v>6.66666666666667E-06-0.000681617428529379i</v>
      </c>
      <c r="W3590" t="str">
        <f t="shared" ref="W3590:W3653" si="1911">IMDIV(IMPRODUCT(U3590,V3590),IMSUM(U3590,V3590))</f>
        <v>0.0000275407333263396-0.0000631381089328673i</v>
      </c>
      <c r="X3590" t="str">
        <f t="shared" ref="X3590:X3653" si="1912">IMDIV(IMPRODUCT(COMPLEX($C$19,0),W3590),IMSUM(COMPLEX($C$19,0),W3590))</f>
        <v>0.0000275944464594833-0.0000630801167022209i</v>
      </c>
      <c r="Y3590" t="str">
        <f t="shared" ref="Y3590:Y3653" si="1913">COMPLEX($C$13*10^-3,2*PI()*B3590*$C$12*0.000001)</f>
        <v>0.009+10.4049548686894i</v>
      </c>
      <c r="Z3590" t="str">
        <f t="shared" ref="Z3590:Z3653" si="1914">IMPRODUCT(COMPLEX($C$6,0),IMDIV(X3590,IMSUM(X3590,Y3590)))</f>
        <v>-0.0000727228639197043-0.0000318878732021647i</v>
      </c>
      <c r="AA3590" t="str">
        <f t="shared" ref="AA3590:AA3653" si="1915">IMDIV(COMPLEX($C$6,0),IMSUM(X3590,Y3590))</f>
        <v>0.0010006399181723-1.15330281279886i</v>
      </c>
      <c r="AB3590" t="str">
        <f t="shared" ref="AB3590:AB3653" si="1916">IMPRODUCT(COMPLEX($C$119,0),T3590)</f>
        <v>0.567998273413601-0.480656798545649i</v>
      </c>
      <c r="AC3590" t="str">
        <f t="shared" ref="AC3590:AC3653" si="1917">IMSUM(COMPLEX(1,0),IMPRODUCT(AB3590,M3590))</f>
        <v>0.943633588289027-0.0701064132854197i</v>
      </c>
      <c r="AD3590" t="str">
        <f t="shared" ref="AD3590:AD3653" si="1918">IMDIV(AB3590,AC3590)</f>
        <v>0.636257868422247-0.46209783848048i</v>
      </c>
      <c r="AE3590" t="str">
        <f t="shared" ref="AE3590:AE3653" si="1919">IMPRODUCT(AD3590,AA3590,X3590)</f>
        <v>-0.0000610058116635723+0.0000133161679932772i</v>
      </c>
      <c r="AF3590" t="str">
        <f t="shared" ref="AF3590:AF3653" si="1920">IMSUB(D3590,H3590)</f>
        <v>-15.0850407541707-0.214965138330831i</v>
      </c>
      <c r="AG3590" t="str">
        <f t="shared" ref="AG3590:AG3653" si="1921">IMSUM(COMPLEX(1,0),IMPRODUCT(AD3590,AA3590,COMPLEX($C$127,0)))</f>
        <v>0.998073066499771-0.00265802258595345i</v>
      </c>
      <c r="AH3590" t="str">
        <f t="shared" ref="AH3590:AH3653" si="1922">IMDIV(IMPRODUCT(AE3590,AF3590),AG3590)</f>
        <v>0.000925414364288817-0.000185658793992837i</v>
      </c>
      <c r="AI3590">
        <f t="shared" ref="AI3590:AI3653" si="1923">20*LOG10(IMABS(AH3590))</f>
        <v>-60.501900855955896</v>
      </c>
      <c r="AJ3590">
        <f t="shared" ref="AJ3590:AJ3653" si="1924">IMARGUMENT(AH3590)*180/PI()</f>
        <v>-11.344214308046533</v>
      </c>
      <c r="AK3590"/>
      <c r="AL3590"/>
      <c r="AM3590"/>
      <c r="AN3590"/>
    </row>
    <row r="3591" spans="1:40" x14ac:dyDescent="0.25">
      <c r="A3591"/>
      <c r="B3591">
        <f t="shared" si="1890"/>
        <v>1657000</v>
      </c>
      <c r="C3591" s="237" t="str">
        <f t="shared" si="1893"/>
        <v>-2.78354163047966E-08+0.00147798584195481i</v>
      </c>
      <c r="D3591" s="208" t="str">
        <f t="shared" si="1894"/>
        <v>-5.95700617041082+0.0113312247883202i</v>
      </c>
      <c r="E3591" t="str">
        <f t="shared" si="1895"/>
        <v>2870</v>
      </c>
      <c r="F3591" t="str">
        <f t="shared" si="1896"/>
        <v>0.777000777000777</v>
      </c>
      <c r="G3591" t="str">
        <f t="shared" si="1891"/>
        <v>0.777000777000777</v>
      </c>
      <c r="H3591" t="str">
        <f t="shared" si="1897"/>
        <v>9.12804186786929+0.226166825944366i</v>
      </c>
      <c r="I3591" t="str">
        <f t="shared" si="1898"/>
        <v>6507.02378374786i</v>
      </c>
      <c r="J3591" t="str">
        <f t="shared" si="1892"/>
        <v>-57312.2628957316+1423.52857912295i</v>
      </c>
      <c r="K3591" t="str">
        <f t="shared" si="1899"/>
        <v>0.00281828964227704-0.113466325343475i</v>
      </c>
      <c r="L3591" t="str">
        <f t="shared" si="1900"/>
        <v>0.000214426500842578-0.00731851395341847i</v>
      </c>
      <c r="M3591" t="str">
        <f t="shared" si="1901"/>
        <v>0.00303271614311962-0.120784839296893i</v>
      </c>
      <c r="N3591" t="str">
        <f t="shared" si="1902"/>
        <v>-16.9772142893821i</v>
      </c>
      <c r="O3591" t="str">
        <f t="shared" si="1903"/>
        <v>-0.296996139826292+0.954878679690924i</v>
      </c>
      <c r="P3591" t="str">
        <f t="shared" si="1904"/>
        <v>1.29699613982629-0.954878679690924i</v>
      </c>
      <c r="Q3591" t="str">
        <f t="shared" si="1905"/>
        <v>-1.29699613982629+17.932092969073i</v>
      </c>
      <c r="R3591" t="str">
        <f t="shared" si="1906"/>
        <v>-0.0581767316670574-0.0681203887094031i</v>
      </c>
      <c r="S3591" t="str">
        <f t="shared" si="1907"/>
        <v>1.75433872412591i</v>
      </c>
      <c r="T3591" t="str">
        <f t="shared" si="1908"/>
        <v>0.119506235815415-0.102061693206601i</v>
      </c>
      <c r="U3591" t="str">
        <f t="shared" si="1909"/>
        <v>0.0000333333333333333-0.000068120607220558i</v>
      </c>
      <c r="V3591" t="str">
        <f t="shared" si="1910"/>
        <v>6.66666666666667E-06-0.00068120607220558i</v>
      </c>
      <c r="W3591" t="str">
        <f t="shared" si="1911"/>
        <v>0.0000275406579477157-0.0000631014171454209i</v>
      </c>
      <c r="X3591" t="str">
        <f t="shared" si="1912"/>
        <v>0.0000275942940574088-0.000063043458855482i</v>
      </c>
      <c r="Y3591" t="str">
        <f t="shared" si="1913"/>
        <v>0.009+10.4112380539966i</v>
      </c>
      <c r="Z3591" t="str">
        <f t="shared" si="1914"/>
        <v>-0.0000726367399174756-0.0000318683782927387i</v>
      </c>
      <c r="AA3591" t="str">
        <f t="shared" si="1915"/>
        <v>0.000999432479317135-1.15260678697488i</v>
      </c>
      <c r="AB3591" t="str">
        <f t="shared" si="1916"/>
        <v>0.563643095701249-0.481367087825717i</v>
      </c>
      <c r="AC3591" t="str">
        <f t="shared" si="1917"/>
        <v>0.943567523169448-0.0695393904730942i</v>
      </c>
      <c r="AD3591" t="str">
        <f t="shared" si="1918"/>
        <v>0.63152084560347-0.463614423355731i</v>
      </c>
      <c r="AE3591" t="str">
        <f t="shared" si="1919"/>
        <v>-0.0000606462552400337+0.000013549895083839i</v>
      </c>
      <c r="AF3591" t="str">
        <f t="shared" si="1920"/>
        <v>-15.0850480382801-0.214835601156046i</v>
      </c>
      <c r="AG3591" t="str">
        <f t="shared" si="1921"/>
        <v>0.998067883034194-0.00263665800193795i</v>
      </c>
      <c r="AH3591" t="str">
        <f t="shared" si="1922"/>
        <v>0.000920039447757113-0.000189311786693882i</v>
      </c>
      <c r="AI3591">
        <f t="shared" si="1923"/>
        <v>-60.54378041456139</v>
      </c>
      <c r="AJ3591">
        <f t="shared" si="1924"/>
        <v>-11.627175654981921</v>
      </c>
      <c r="AK3591"/>
      <c r="AL3591"/>
      <c r="AM3591"/>
      <c r="AN3591"/>
    </row>
    <row r="3592" spans="1:40" x14ac:dyDescent="0.25">
      <c r="A3592"/>
      <c r="B3592">
        <f t="shared" si="1890"/>
        <v>1658000</v>
      </c>
      <c r="C3592" s="237" t="str">
        <f t="shared" si="1893"/>
        <v>-2.78018493301045E-08+0.00147709441503026i</v>
      </c>
      <c r="D3592" s="208" t="str">
        <f t="shared" si="1894"/>
        <v>-5.95700617015347+0.011324390515232i</v>
      </c>
      <c r="E3592" t="str">
        <f t="shared" si="1895"/>
        <v>2870</v>
      </c>
      <c r="F3592" t="str">
        <f t="shared" si="1896"/>
        <v>0.777000777000777</v>
      </c>
      <c r="G3592" t="str">
        <f t="shared" si="1891"/>
        <v>0.777000777000777</v>
      </c>
      <c r="H3592" t="str">
        <f t="shared" si="1897"/>
        <v>9.12804913907251+0.226030610402631i</v>
      </c>
      <c r="I3592" t="str">
        <f t="shared" si="1898"/>
        <v>6510.95077456485i</v>
      </c>
      <c r="J3592" t="str">
        <f t="shared" si="1892"/>
        <v>-57381.4609128486+1424.38767905i</v>
      </c>
      <c r="K3592" t="str">
        <f t="shared" si="1899"/>
        <v>0.00281489301637551-0.113397971611724i</v>
      </c>
      <c r="L3592" t="str">
        <f t="shared" si="1900"/>
        <v>0.000214168143546158-0.00731410745701959i</v>
      </c>
      <c r="M3592" t="str">
        <f t="shared" si="1901"/>
        <v>0.00302906115992167-0.120712079068744i</v>
      </c>
      <c r="N3592" t="str">
        <f t="shared" si="1902"/>
        <v>-16.9874600433286i</v>
      </c>
      <c r="O3592" t="str">
        <f t="shared" si="1903"/>
        <v>-0.287197270476042+0.957871456841215i</v>
      </c>
      <c r="P3592" t="str">
        <f t="shared" si="1904"/>
        <v>1.28719727047604-0.957871456841215i</v>
      </c>
      <c r="Q3592" t="str">
        <f t="shared" si="1905"/>
        <v>-1.28719727047604+17.9453315001698i</v>
      </c>
      <c r="R3592" t="str">
        <f t="shared" si="1906"/>
        <v>-0.058222660172078-0.0675525677088337i</v>
      </c>
      <c r="S3592" t="str">
        <f t="shared" si="1907"/>
        <v>1.75539746807529i</v>
      </c>
      <c r="T3592" t="str">
        <f t="shared" si="1908"/>
        <v>0.118581606318071-0.102203910250674i</v>
      </c>
      <c r="U3592" t="str">
        <f t="shared" si="1909"/>
        <v>0.0000333333333333333-0.0000680795212089655i</v>
      </c>
      <c r="V3592" t="str">
        <f t="shared" si="1910"/>
        <v>6.66666666666667E-06-0.000680795212089655i</v>
      </c>
      <c r="W3592" t="str">
        <f t="shared" si="1911"/>
        <v>0.0000275405825241044-0.0000630647704605216i</v>
      </c>
      <c r="X3592" t="str">
        <f t="shared" si="1912"/>
        <v>0.0000275941417498839-0.0000630068460695338i</v>
      </c>
      <c r="Y3592" t="str">
        <f t="shared" si="1913"/>
        <v>0.009+10.4175212393038i</v>
      </c>
      <c r="Z3592" t="str">
        <f t="shared" si="1914"/>
        <v>-0.0000725507716913154-0.0000318489071438141i</v>
      </c>
      <c r="AA3592" t="str">
        <f t="shared" si="1915"/>
        <v>0.000998227224606701-1.15191160076086i</v>
      </c>
      <c r="AB3592" t="str">
        <f t="shared" si="1916"/>
        <v>0.559282143080629-0.482037844915804i</v>
      </c>
      <c r="AC3592" t="str">
        <f t="shared" si="1917"/>
        <v>0.94350630936744-0.0689722323909323i</v>
      </c>
      <c r="AD3592" t="str">
        <f t="shared" si="1918"/>
        <v>0.626768377045519-0.465082455095743i</v>
      </c>
      <c r="AE3592" t="str">
        <f t="shared" si="1919"/>
        <v>-0.0000602848973529271+0.0000137802031760859i</v>
      </c>
      <c r="AF3592" t="str">
        <f t="shared" si="1920"/>
        <v>-15.085055309226-0.214706219887399i</v>
      </c>
      <c r="AG3592" t="str">
        <f t="shared" si="1921"/>
        <v>0.998062908250559-0.0026152546013673i</v>
      </c>
      <c r="AH3592" t="str">
        <f t="shared" si="1922"/>
        <v>0.000914635957295383-0.000192913269463424i</v>
      </c>
      <c r="AI3592">
        <f t="shared" si="1923"/>
        <v>-60.586006517114285</v>
      </c>
      <c r="AJ3592">
        <f t="shared" si="1924"/>
        <v>-11.91015071006696</v>
      </c>
      <c r="AK3592"/>
      <c r="AL3592"/>
      <c r="AM3592"/>
      <c r="AN3592"/>
    </row>
    <row r="3593" spans="1:40" x14ac:dyDescent="0.25">
      <c r="A3593"/>
      <c r="B3593">
        <f t="shared" si="1890"/>
        <v>1659000</v>
      </c>
      <c r="C3593" s="237" t="str">
        <f t="shared" si="1893"/>
        <v>-2.77683430368894E-08+0.00147620406276142i</v>
      </c>
      <c r="D3593" s="208" t="str">
        <f t="shared" si="1894"/>
        <v>-5.95700616989659+0.0113175644811709i</v>
      </c>
      <c r="E3593" t="str">
        <f t="shared" si="1895"/>
        <v>2870</v>
      </c>
      <c r="F3593" t="str">
        <f t="shared" si="1896"/>
        <v>0.777000777000777</v>
      </c>
      <c r="G3593" t="str">
        <f t="shared" si="1891"/>
        <v>0.777000777000777</v>
      </c>
      <c r="H3593" t="str">
        <f t="shared" si="1897"/>
        <v>9.1280563971435+0.225894558724977i</v>
      </c>
      <c r="I3593" t="str">
        <f t="shared" si="1898"/>
        <v>6514.87776538183i</v>
      </c>
      <c r="J3593" t="str">
        <f t="shared" si="1892"/>
        <v>-57450.7006783922+1425.24677897706i</v>
      </c>
      <c r="K3593" t="str">
        <f t="shared" si="1899"/>
        <v>0.00281150252605109-0.113329700135603i</v>
      </c>
      <c r="L3593" t="str">
        <f t="shared" si="1900"/>
        <v>0.000213910252768138-0.00730970625920051i</v>
      </c>
      <c r="M3593" t="str">
        <f t="shared" si="1901"/>
        <v>0.00302541277881923-0.120639406394804i</v>
      </c>
      <c r="N3593" t="str">
        <f t="shared" si="1902"/>
        <v>-16.9977057972751i</v>
      </c>
      <c r="O3593" t="str">
        <f t="shared" si="1903"/>
        <v>-0.27736825271995+0.960763681860988i</v>
      </c>
      <c r="P3593" t="str">
        <f t="shared" si="1904"/>
        <v>1.27736825271995-0.960763681860988i</v>
      </c>
      <c r="Q3593" t="str">
        <f t="shared" si="1905"/>
        <v>-1.27736825271995+17.9584694791361i</v>
      </c>
      <c r="R3593" t="str">
        <f t="shared" si="1906"/>
        <v>-0.0582637570498848-0.0669847717578495i</v>
      </c>
      <c r="S3593" t="str">
        <f t="shared" si="1907"/>
        <v>1.75645621202467i</v>
      </c>
      <c r="T3593" t="str">
        <f t="shared" si="1908"/>
        <v>0.117655818465129-0.102337738006166i</v>
      </c>
      <c r="U3593" t="str">
        <f t="shared" si="1909"/>
        <v>0.0000333333333333334-0.0000680384847284297i</v>
      </c>
      <c r="V3593" t="str">
        <f t="shared" si="1910"/>
        <v>6.66666666666667E-06-0.000680384847284297i</v>
      </c>
      <c r="W3593" t="str">
        <f t="shared" si="1911"/>
        <v>0.0000275405070555068-0.0000630281687965916i</v>
      </c>
      <c r="X3593" t="str">
        <f t="shared" si="1912"/>
        <v>0.0000275939895365735-0.0000629702782628739i</v>
      </c>
      <c r="Y3593" t="str">
        <f t="shared" si="1913"/>
        <v>0.009+10.4238044246109i</v>
      </c>
      <c r="Z3593" t="str">
        <f t="shared" si="1914"/>
        <v>-0.0000724649588657383-0.0000318294597117128i</v>
      </c>
      <c r="AA3593" t="str">
        <f t="shared" si="1915"/>
        <v>0.000997024148776291-1.1512172526385i</v>
      </c>
      <c r="AB3593" t="str">
        <f t="shared" si="1916"/>
        <v>0.554915727154009-0.482669034492495i</v>
      </c>
      <c r="AC3593" t="str">
        <f t="shared" si="1917"/>
        <v>0.943449943325772-0.0684049769878946i</v>
      </c>
      <c r="AD3593" t="str">
        <f t="shared" si="1918"/>
        <v>0.622000959866776-0.466501774958914i</v>
      </c>
      <c r="AE3593" t="str">
        <f t="shared" si="1919"/>
        <v>-0.0000599217734226931+0.0000140070774404654i</v>
      </c>
      <c r="AF3593" t="str">
        <f t="shared" si="1920"/>
        <v>-15.0850625670401-0.214576994243806i</v>
      </c>
      <c r="AG3593" t="str">
        <f t="shared" si="1921"/>
        <v>0.998058142434895-0.00259381452588294i</v>
      </c>
      <c r="AH3593" t="str">
        <f t="shared" si="1922"/>
        <v>0.000909204431874807-0.00019646300104244i</v>
      </c>
      <c r="AI3593">
        <f t="shared" si="1923"/>
        <v>-60.628581863836423</v>
      </c>
      <c r="AJ3593">
        <f t="shared" si="1924"/>
        <v>-12.193139348620342</v>
      </c>
      <c r="AK3593"/>
      <c r="AL3593"/>
      <c r="AM3593"/>
      <c r="AN3593"/>
    </row>
    <row r="3594" spans="1:40" x14ac:dyDescent="0.25">
      <c r="A3594"/>
      <c r="B3594">
        <f t="shared" si="1890"/>
        <v>1660000</v>
      </c>
      <c r="C3594" s="237" t="str">
        <f t="shared" si="1893"/>
        <v>-2.77348972789759E-08+0.00147531478320617i</v>
      </c>
      <c r="D3594" s="208" t="str">
        <f t="shared" si="1894"/>
        <v>-5.95700616964017+0.0113107466712473i</v>
      </c>
      <c r="E3594" t="str">
        <f t="shared" si="1895"/>
        <v>2870</v>
      </c>
      <c r="F3594" t="str">
        <f t="shared" si="1896"/>
        <v>0.777000777000777</v>
      </c>
      <c r="G3594" t="str">
        <f t="shared" si="1891"/>
        <v>0.777000777000777</v>
      </c>
      <c r="H3594" t="str">
        <f t="shared" si="1897"/>
        <v>9.12806364211384+0.225758670616107i</v>
      </c>
      <c r="I3594" t="str">
        <f t="shared" si="1898"/>
        <v>6518.80475619882i</v>
      </c>
      <c r="J3594" t="str">
        <f t="shared" si="1892"/>
        <v>-57519.9821923625+1426.1058789041i</v>
      </c>
      <c r="K3594" t="str">
        <f t="shared" si="1899"/>
        <v>0.00280811815653792-0.113261510766812i</v>
      </c>
      <c r="L3594" t="str">
        <f t="shared" si="1900"/>
        <v>0.000213652827386317-0.00730531035041832i</v>
      </c>
      <c r="M3594" t="str">
        <f t="shared" si="1901"/>
        <v>0.00302177098392424-0.12056682111723i</v>
      </c>
      <c r="N3594" t="str">
        <f t="shared" si="1902"/>
        <v>-17.0079515512217i</v>
      </c>
      <c r="O3594" t="str">
        <f t="shared" si="1903"/>
        <v>-0.267510118354688+0.963555051140235i</v>
      </c>
      <c r="P3594" t="str">
        <f t="shared" si="1904"/>
        <v>1.26751011835469-0.963555051140235i</v>
      </c>
      <c r="Q3594" t="str">
        <f t="shared" si="1905"/>
        <v>-1.26751011835469+17.9715066023619i</v>
      </c>
      <c r="R3594" t="str">
        <f t="shared" si="1906"/>
        <v>-0.0583000269558857-0.0664170384096169i</v>
      </c>
      <c r="S3594" t="str">
        <f t="shared" si="1907"/>
        <v>1.75751495597406i</v>
      </c>
      <c r="T3594" t="str">
        <f t="shared" si="1908"/>
        <v>0.116728938336405-0.10246316930866i</v>
      </c>
      <c r="U3594" t="str">
        <f t="shared" si="1909"/>
        <v>0.0000333333333333334-0.0000679974976894368i</v>
      </c>
      <c r="V3594" t="str">
        <f t="shared" si="1910"/>
        <v>6.66666666666667E-06-0.000679974976894368i</v>
      </c>
      <c r="W3594" t="str">
        <f t="shared" si="1911"/>
        <v>0.0000275404315419237-0.0000629916120722506i</v>
      </c>
      <c r="X3594" t="str">
        <f t="shared" si="1912"/>
        <v>0.0000275938374171429-0.0000629337553541978i</v>
      </c>
      <c r="Y3594" t="str">
        <f t="shared" si="1913"/>
        <v>0.009+10.4300876099181i</v>
      </c>
      <c r="Z3594" t="str">
        <f t="shared" si="1914"/>
        <v>-0.0000723793010663881-0.0000318100359528625i</v>
      </c>
      <c r="AA3594" t="str">
        <f t="shared" si="1915"/>
        <v>0.000995823246576975-1.15052374109311i</v>
      </c>
      <c r="AB3594" t="str">
        <f t="shared" si="1916"/>
        <v>0.550544159582382-0.483260622765301i</v>
      </c>
      <c r="AC3594" t="str">
        <f t="shared" si="1917"/>
        <v>0.94339842130885-0.0678376621330501i</v>
      </c>
      <c r="AD3594" t="str">
        <f t="shared" si="1918"/>
        <v>0.617219092847615-0.46787222928597i</v>
      </c>
      <c r="AE3594" t="str">
        <f t="shared" si="1919"/>
        <v>-0.000059556918980073+0.0000142305034098156i</v>
      </c>
      <c r="AF3594" t="str">
        <f t="shared" si="1920"/>
        <v>-15.085069811754-0.21444792394486i</v>
      </c>
      <c r="AG3594" t="str">
        <f t="shared" si="1921"/>
        <v>0.998053585851376-0.00257233991890653i</v>
      </c>
      <c r="AH3594" t="str">
        <f t="shared" si="1922"/>
        <v>0.000903745412366285-0.000199960745785651i</v>
      </c>
      <c r="AI3594">
        <f t="shared" si="1923"/>
        <v>-60.67150920420201</v>
      </c>
      <c r="AJ3594">
        <f t="shared" si="1924"/>
        <v>-12.476141444938406</v>
      </c>
      <c r="AK3594"/>
      <c r="AL3594"/>
      <c r="AM3594"/>
      <c r="AN3594"/>
    </row>
    <row r="3595" spans="1:40" x14ac:dyDescent="0.25">
      <c r="A3595"/>
      <c r="B3595">
        <f t="shared" si="1890"/>
        <v>1661000</v>
      </c>
      <c r="C3595" s="237" t="str">
        <f t="shared" si="1893"/>
        <v>-2.77015119106269E-08+0.00147442657442703i</v>
      </c>
      <c r="D3595" s="208" t="str">
        <f t="shared" si="1894"/>
        <v>-5.95700616938422+0.0113039370706072i</v>
      </c>
      <c r="E3595" t="str">
        <f t="shared" si="1895"/>
        <v>2870</v>
      </c>
      <c r="F3595" t="str">
        <f t="shared" si="1896"/>
        <v>0.777000777000777</v>
      </c>
      <c r="G3595" t="str">
        <f t="shared" si="1891"/>
        <v>0.777000777000777</v>
      </c>
      <c r="H3595" t="str">
        <f t="shared" si="1897"/>
        <v>9.12807087401504+0.225622945781429i</v>
      </c>
      <c r="I3595" t="str">
        <f t="shared" si="1898"/>
        <v>6522.73174701581i</v>
      </c>
      <c r="J3595" t="str">
        <f t="shared" si="1892"/>
        <v>-57589.3054547594+1426.96497883115i</v>
      </c>
      <c r="K3595" t="str">
        <f t="shared" si="1899"/>
        <v>0.00280473989311468-0.113193403357409i</v>
      </c>
      <c r="L3595" t="str">
        <f t="shared" si="1900"/>
        <v>0.000213395866281867-0.00730091972115299i</v>
      </c>
      <c r="M3595" t="str">
        <f t="shared" si="1901"/>
        <v>0.00301813575939655-0.120494323078562i</v>
      </c>
      <c r="N3595" t="str">
        <f t="shared" si="1902"/>
        <v>-17.0181973051682i</v>
      </c>
      <c r="O3595" t="str">
        <f t="shared" si="1903"/>
        <v>-0.257623902233728+0.96624527165615i</v>
      </c>
      <c r="P3595" t="str">
        <f t="shared" si="1904"/>
        <v>1.25762390223373-0.96624527165615i</v>
      </c>
      <c r="Q3595" t="str">
        <f t="shared" si="1905"/>
        <v>-1.25762390223373+17.9844425768243i</v>
      </c>
      <c r="R3595" t="str">
        <f t="shared" si="1906"/>
        <v>-0.0583314747188281-0.0658494051353527i</v>
      </c>
      <c r="S3595" t="str">
        <f t="shared" si="1907"/>
        <v>1.75857369992344i</v>
      </c>
      <c r="T3595" t="str">
        <f t="shared" si="1908"/>
        <v>0.115801032026635-0.10258019731828i</v>
      </c>
      <c r="U3595" t="str">
        <f t="shared" si="1909"/>
        <v>0.0000333333333333333-0.0000679565600026878i</v>
      </c>
      <c r="V3595" t="str">
        <f t="shared" si="1910"/>
        <v>6.66666666666667E-06-0.000679565600026878i</v>
      </c>
      <c r="W3595" t="str">
        <f t="shared" si="1911"/>
        <v>0.0000275403559833557-0.0000629551002063133i</v>
      </c>
      <c r="X3595" t="str">
        <f t="shared" si="1912"/>
        <v>0.0000275936853912588-0.0000628972772623957i</v>
      </c>
      <c r="Y3595" t="str">
        <f t="shared" si="1913"/>
        <v>0.009+10.4363707952253i</v>
      </c>
      <c r="Z3595" t="str">
        <f t="shared" si="1914"/>
        <v>-0.0000722937979200362-0.0000317906358237989i</v>
      </c>
      <c r="AA3595" t="str">
        <f t="shared" si="1915"/>
        <v>0.000994624512775674-1.14983106461371i</v>
      </c>
      <c r="AB3595" t="str">
        <f t="shared" si="1916"/>
        <v>0.546167752097108-0.483812577474408i</v>
      </c>
      <c r="AC3595" t="str">
        <f t="shared" si="1917"/>
        <v>0.94335173940356-0.0672703256172022i</v>
      </c>
      <c r="AD3595" t="str">
        <f t="shared" si="1918"/>
        <v>0.612423276378736-0.469193669517907i</v>
      </c>
      <c r="AE3595" t="str">
        <f t="shared" si="1919"/>
        <v>-0.0000591903696625265+0.0000144504669801137i</v>
      </c>
      <c r="AF3595" t="str">
        <f t="shared" si="1920"/>
        <v>-15.0850770433993-0.214319008710822i</v>
      </c>
      <c r="AG3595" t="str">
        <f t="shared" si="1921"/>
        <v>0.998049238742309-0.00255083292541975i</v>
      </c>
      <c r="AH3595" t="str">
        <f t="shared" si="1922"/>
        <v>0.000898259441483013-0.000203406273676168i</v>
      </c>
      <c r="AI3595">
        <f t="shared" si="1923"/>
        <v>-60.714791337987165</v>
      </c>
      <c r="AJ3595">
        <f t="shared" si="1924"/>
        <v>-12.759156872296003</v>
      </c>
      <c r="AK3595"/>
      <c r="AL3595"/>
      <c r="AM3595"/>
      <c r="AN3595"/>
    </row>
    <row r="3596" spans="1:40" x14ac:dyDescent="0.25">
      <c r="A3596"/>
      <c r="B3596">
        <f t="shared" si="1890"/>
        <v>1662000</v>
      </c>
      <c r="C3596" s="237" t="str">
        <f t="shared" si="1893"/>
        <v>-2.76681867865444E-08+0.00147353943449118i</v>
      </c>
      <c r="D3596" s="208" t="str">
        <f t="shared" si="1894"/>
        <v>-5.95700616912873+0.0112971356644324i</v>
      </c>
      <c r="E3596" t="str">
        <f t="shared" si="1895"/>
        <v>2870</v>
      </c>
      <c r="F3596" t="str">
        <f t="shared" si="1896"/>
        <v>0.777000777000777</v>
      </c>
      <c r="G3596" t="str">
        <f t="shared" si="1891"/>
        <v>0.777000777000777</v>
      </c>
      <c r="H3596" t="str">
        <f t="shared" si="1897"/>
        <v>9.12807809287849+0.225487383927061i</v>
      </c>
      <c r="I3596" t="str">
        <f t="shared" si="1898"/>
        <v>6526.6587378328i</v>
      </c>
      <c r="J3596" t="str">
        <f t="shared" si="1892"/>
        <v>-57658.6704655829+1427.82407875821i</v>
      </c>
      <c r="K3596" t="str">
        <f t="shared" si="1899"/>
        <v>0.00280136772110419-0.113125377759805i</v>
      </c>
      <c r="L3596" t="str">
        <f t="shared" si="1900"/>
        <v>0.000213139368339318-0.00729653436190725i</v>
      </c>
      <c r="M3596" t="str">
        <f t="shared" si="1901"/>
        <v>0.00301450708944351-0.120421912121712i</v>
      </c>
      <c r="N3596" t="str">
        <f t="shared" si="1902"/>
        <v>-17.0284430591147i</v>
      </c>
      <c r="O3596" t="str">
        <f t="shared" si="1903"/>
        <v>-0.247710642158116+0.968834061004058i</v>
      </c>
      <c r="P3596" t="str">
        <f t="shared" si="1904"/>
        <v>1.24771064215812-0.968834061004058i</v>
      </c>
      <c r="Q3596" t="str">
        <f t="shared" si="1905"/>
        <v>-1.24771064215812+17.9972771201188i</v>
      </c>
      <c r="R3596" t="str">
        <f t="shared" si="1906"/>
        <v>-0.058358105340075-0.0652819093259241i</v>
      </c>
      <c r="S3596" t="str">
        <f t="shared" si="1907"/>
        <v>1.75963244387282i</v>
      </c>
      <c r="T3596" t="str">
        <f t="shared" si="1908"/>
        <v>0.11487216564786-0.102688815519344i</v>
      </c>
      <c r="U3596" t="str">
        <f t="shared" si="1909"/>
        <v>0.0000333333333333333-0.0000679156715791003i</v>
      </c>
      <c r="V3596" t="str">
        <f t="shared" si="1910"/>
        <v>6.66666666666667E-06-0.000679156715791003i</v>
      </c>
      <c r="W3596" t="str">
        <f t="shared" si="1911"/>
        <v>0.0000275402803798044-0.0000629186331177914i</v>
      </c>
      <c r="X3596" t="str">
        <f t="shared" si="1912"/>
        <v>0.0000275935334585895-0.0000628608439065546i</v>
      </c>
      <c r="Y3596" t="str">
        <f t="shared" si="1913"/>
        <v>0.009+10.4426539805325i</v>
      </c>
      <c r="Z3596" t="str">
        <f t="shared" si="1914"/>
        <v>-0.0000722084490545776-0.0000317712592811652i</v>
      </c>
      <c r="AA3596" t="str">
        <f t="shared" si="1915"/>
        <v>0.000993427942155029-1.14913922169292i</v>
      </c>
      <c r="AB3596" t="str">
        <f t="shared" si="1916"/>
        <v>0.541786816511167-0.484324867889042i</v>
      </c>
      <c r="AC3596" t="str">
        <f t="shared" si="1917"/>
        <v>0.943309893520046-0.0667030051544552i</v>
      </c>
      <c r="AD3596" t="str">
        <f t="shared" si="1918"/>
        <v>0.607614012408835-0.470465952213598i</v>
      </c>
      <c r="AE3596" t="str">
        <f t="shared" si="1919"/>
        <v>-0.0000588221612106095+0.0000146669544112187i</v>
      </c>
      <c r="AF3596" t="str">
        <f t="shared" si="1920"/>
        <v>-15.0850842620072-0.214190248262629i</v>
      </c>
      <c r="AG3596" t="str">
        <f t="shared" si="1921"/>
        <v>0.998045101328133-0.0025292956917417i</v>
      </c>
      <c r="AH3596" t="str">
        <f t="shared" si="1922"/>
        <v>0.000892747063722358-0.000206799360339991i</v>
      </c>
      <c r="AI3596">
        <f t="shared" si="1923"/>
        <v>-60.758431116353798</v>
      </c>
      <c r="AJ3596">
        <f t="shared" si="1924"/>
        <v>-13.042185502982143</v>
      </c>
      <c r="AK3596"/>
      <c r="AL3596"/>
      <c r="AM3596"/>
      <c r="AN3596"/>
    </row>
    <row r="3597" spans="1:40" x14ac:dyDescent="0.25">
      <c r="A3597"/>
      <c r="B3597">
        <f t="shared" si="1890"/>
        <v>1663000</v>
      </c>
      <c r="C3597" s="237" t="str">
        <f t="shared" si="1893"/>
        <v>-2.76349217618668E-08+0.00147265336147046i</v>
      </c>
      <c r="D3597" s="208" t="str">
        <f t="shared" si="1894"/>
        <v>-5.95700616887369+0.0112903424379402i</v>
      </c>
      <c r="E3597" t="str">
        <f t="shared" si="1895"/>
        <v>2870</v>
      </c>
      <c r="F3597" t="str">
        <f t="shared" si="1896"/>
        <v>0.777000777000777</v>
      </c>
      <c r="G3597" t="str">
        <f t="shared" si="1891"/>
        <v>0.777000777000777</v>
      </c>
      <c r="H3597" t="str">
        <f t="shared" si="1897"/>
        <v>9.12808529873551+0.225351984759824i</v>
      </c>
      <c r="I3597" t="str">
        <f t="shared" si="1898"/>
        <v>6530.58572864978i</v>
      </c>
      <c r="J3597" t="str">
        <f t="shared" si="1892"/>
        <v>-57728.077224833+1428.68317868526i</v>
      </c>
      <c r="K3597" t="str">
        <f t="shared" si="1899"/>
        <v>0.00279800162587329-0.113057433826765i</v>
      </c>
      <c r="L3597" t="str">
        <f t="shared" si="1900"/>
        <v>0.000212883332446547-0.00729215426320667i</v>
      </c>
      <c r="M3597" t="str">
        <f t="shared" si="1901"/>
        <v>0.00301088495831984-0.120349588089972i</v>
      </c>
      <c r="N3597" t="str">
        <f t="shared" si="1902"/>
        <v>-17.0386888130612i</v>
      </c>
      <c r="O3597" t="str">
        <f t="shared" si="1903"/>
        <v>-0.237771378767922+0.971321147426947i</v>
      </c>
      <c r="P3597" t="str">
        <f t="shared" si="1904"/>
        <v>1.23777137876792-0.971321147426947i</v>
      </c>
      <c r="Q3597" t="str">
        <f t="shared" si="1905"/>
        <v>-1.23777137876792+18.0100099604881i</v>
      </c>
      <c r="R3597" t="str">
        <f t="shared" si="1906"/>
        <v>-0.0583799239929401-0.0647145882934995i</v>
      </c>
      <c r="S3597" t="str">
        <f t="shared" si="1907"/>
        <v>1.7606911878222i</v>
      </c>
      <c r="T3597" t="str">
        <f t="shared" si="1908"/>
        <v>0.113942405331906-0.102789017720099i</v>
      </c>
      <c r="U3597" t="str">
        <f t="shared" si="1909"/>
        <v>0.0000333333333333334-0.0000678748323298045i</v>
      </c>
      <c r="V3597" t="str">
        <f t="shared" si="1910"/>
        <v>6.66666666666667E-06-0.000678748323298045i</v>
      </c>
      <c r="W3597" t="str">
        <f t="shared" si="1911"/>
        <v>0.0000275402047312702-0.0000628822107258899i</v>
      </c>
      <c r="X3597" t="str">
        <f t="shared" si="1912"/>
        <v>0.0000275933816188033-0.0000628244552059549i</v>
      </c>
      <c r="Y3597" t="str">
        <f t="shared" si="1913"/>
        <v>0.009+10.4489371658397i</v>
      </c>
      <c r="Z3597" t="str">
        <f t="shared" si="1914"/>
        <v>-0.000072123254099025-0.00003175190628171i</v>
      </c>
      <c r="AA3597" t="str">
        <f t="shared" si="1915"/>
        <v>0.000992233529513382-1.148448210827i</v>
      </c>
      <c r="AB3597" t="str">
        <f t="shared" si="1916"/>
        <v>0.537401664730854-0.484797464806217i</v>
      </c>
      <c r="AC3597" t="str">
        <f t="shared" si="1917"/>
        <v>0.943272879392423-0.0661357383838401i</v>
      </c>
      <c r="AD3597" t="str">
        <f t="shared" si="1918"/>
        <v>0.602791804392555-0.471688939066684i</v>
      </c>
      <c r="AE3597" t="str">
        <f t="shared" si="1919"/>
        <v>-0.0000584523294643786+0.0000148799523275507i</v>
      </c>
      <c r="AF3597" t="str">
        <f t="shared" si="1920"/>
        <v>-15.0850914676092-0.214061642321884i</v>
      </c>
      <c r="AG3597" t="str">
        <f t="shared" si="1921"/>
        <v>0.998041173807408-0.00250773036530868i</v>
      </c>
      <c r="AH3597" t="str">
        <f t="shared" si="1922"/>
        <v>0.000887208825308167-0.000210139787059485i</v>
      </c>
      <c r="AI3597">
        <f t="shared" si="1923"/>
        <v>-60.802431442960405</v>
      </c>
      <c r="AJ3597">
        <f t="shared" si="1924"/>
        <v>-13.325227208302637</v>
      </c>
      <c r="AK3597"/>
      <c r="AL3597"/>
      <c r="AM3597"/>
      <c r="AN3597"/>
    </row>
    <row r="3598" spans="1:40" x14ac:dyDescent="0.25">
      <c r="A3598"/>
      <c r="B3598">
        <f t="shared" si="1890"/>
        <v>1664000</v>
      </c>
      <c r="C3598" s="237" t="str">
        <f t="shared" si="1893"/>
        <v>-2.76017166921674E-08+0.00147176835344135i</v>
      </c>
      <c r="D3598" s="208" t="str">
        <f t="shared" si="1894"/>
        <v>-5.95700616861912+0.0112835573763837i</v>
      </c>
      <c r="E3598" t="str">
        <f t="shared" si="1895"/>
        <v>2870</v>
      </c>
      <c r="F3598" t="str">
        <f t="shared" si="1896"/>
        <v>0.777000777000777</v>
      </c>
      <c r="G3598" t="str">
        <f t="shared" si="1891"/>
        <v>0.777000777000777</v>
      </c>
      <c r="H3598" t="str">
        <f t="shared" si="1897"/>
        <v>9.12809249161733+0.225216747987241i</v>
      </c>
      <c r="I3598" t="str">
        <f t="shared" si="1898"/>
        <v>6534.51271946677i</v>
      </c>
      <c r="J3598" t="str">
        <f t="shared" si="1892"/>
        <v>-57797.5257325097+1429.5422786123i</v>
      </c>
      <c r="K3598" t="str">
        <f t="shared" si="1899"/>
        <v>0.00279464159283279-0.112989571411411i</v>
      </c>
      <c r="L3598" t="str">
        <f t="shared" si="1900"/>
        <v>0.000212627757494766-0.00728777941559939i</v>
      </c>
      <c r="M3598" t="str">
        <f t="shared" si="1901"/>
        <v>0.00300726935032756-0.12027735082701i</v>
      </c>
      <c r="N3598" t="str">
        <f t="shared" si="1902"/>
        <v>-17.0489345670077i</v>
      </c>
      <c r="O3598" t="str">
        <f t="shared" si="1903"/>
        <v>-0.227807155432903+0.973706269844027i</v>
      </c>
      <c r="P3598" t="str">
        <f t="shared" si="1904"/>
        <v>1.2278071554329-0.973706269844027i</v>
      </c>
      <c r="Q3598" t="str">
        <f t="shared" si="1905"/>
        <v>-1.2278071554329+18.0226408368517i</v>
      </c>
      <c r="R3598" t="str">
        <f t="shared" si="1906"/>
        <v>-0.0583969360220826-0.0641474792731643i</v>
      </c>
      <c r="S3598" t="str">
        <f t="shared" si="1907"/>
        <v>1.76174993177159i</v>
      </c>
      <c r="T3598" t="str">
        <f t="shared" si="1908"/>
        <v>0.113011817232817-0.102880798052574i</v>
      </c>
      <c r="U3598" t="str">
        <f t="shared" si="1909"/>
        <v>0.0000333333333333334-0.0000678340421661448i</v>
      </c>
      <c r="V3598" t="str">
        <f t="shared" si="1910"/>
        <v>6.66666666666667E-06-0.000678340421661449i</v>
      </c>
      <c r="W3598" t="str">
        <f t="shared" si="1911"/>
        <v>0.0000275401290377541-0.0000628458329500086i</v>
      </c>
      <c r="X3598" t="str">
        <f t="shared" si="1912"/>
        <v>0.0000275932298715701-0.0000627881110800714i</v>
      </c>
      <c r="Y3598" t="str">
        <f t="shared" si="1913"/>
        <v>0.009+10.4552203511468i</v>
      </c>
      <c r="Z3598" t="str">
        <f t="shared" si="1914"/>
        <v>-0.0000720382126835059-0.0000317325767822885i</v>
      </c>
      <c r="AA3598" t="str">
        <f t="shared" si="1915"/>
        <v>0.000991041269664704-1.14775803051583i</v>
      </c>
      <c r="AB3598" t="str">
        <f t="shared" si="1916"/>
        <v>0.533012608767252-0.485230340550046i</v>
      </c>
      <c r="AC3598" t="str">
        <f t="shared" si="1917"/>
        <v>0.943240692579437-0.0655685628709037i</v>
      </c>
      <c r="AD3598" t="str">
        <f t="shared" si="1918"/>
        <v>0.597957157237973-0.472862496922034i</v>
      </c>
      <c r="AE3598" t="str">
        <f t="shared" si="1919"/>
        <v>-0.0000580809103597768+0.0000150894477187502i</v>
      </c>
      <c r="AF3598" t="str">
        <f t="shared" si="1920"/>
        <v>-15.0850986602365-0.213933190610857i</v>
      </c>
      <c r="AG3598" t="str">
        <f t="shared" si="1921"/>
        <v>0.998037456356815-0.00248613909445253i</v>
      </c>
      <c r="AH3598" t="str">
        <f t="shared" si="1922"/>
        <v>0.00088164527413266-0.000213427340786459i</v>
      </c>
      <c r="AI3598">
        <f t="shared" si="1923"/>
        <v>-60.846795275107162</v>
      </c>
      <c r="AJ3598">
        <f t="shared" si="1924"/>
        <v>-13.608281858599037</v>
      </c>
      <c r="AK3598"/>
      <c r="AL3598"/>
      <c r="AM3598"/>
      <c r="AN3598"/>
    </row>
    <row r="3599" spans="1:40" x14ac:dyDescent="0.25">
      <c r="A3599"/>
      <c r="B3599">
        <f t="shared" si="1890"/>
        <v>1665000</v>
      </c>
      <c r="C3599" s="237" t="str">
        <f t="shared" si="1893"/>
        <v>-2.75685714334544E-08+0.00147088440848495i</v>
      </c>
      <c r="D3599" s="208" t="str">
        <f t="shared" si="1894"/>
        <v>-5.957006168365+0.0112767804650513i</v>
      </c>
      <c r="E3599" t="str">
        <f t="shared" si="1895"/>
        <v>2870</v>
      </c>
      <c r="F3599" t="str">
        <f t="shared" si="1896"/>
        <v>0.777000777000777</v>
      </c>
      <c r="G3599" t="str">
        <f t="shared" si="1891"/>
        <v>0.777000777000777</v>
      </c>
      <c r="H3599" t="str">
        <f t="shared" si="1897"/>
        <v>9.12809967155506+0.225081673317535i</v>
      </c>
      <c r="I3599" t="str">
        <f t="shared" si="1898"/>
        <v>6538.43971028376i</v>
      </c>
      <c r="J3599" t="str">
        <f t="shared" si="1892"/>
        <v>-57867.015988613+1430.40137853936i</v>
      </c>
      <c r="K3599" t="str">
        <f t="shared" si="1899"/>
        <v>0.00279128760743728-0.112921790367211i</v>
      </c>
      <c r="L3599" t="str">
        <f t="shared" si="1900"/>
        <v>0.00021237264237851-0.00728340980965624i</v>
      </c>
      <c r="M3599" t="str">
        <f t="shared" si="1901"/>
        <v>0.00300366024981579-0.120205200176867i</v>
      </c>
      <c r="N3599" t="str">
        <f t="shared" si="1902"/>
        <v>-17.0591803209543i</v>
      </c>
      <c r="O3599" t="str">
        <f t="shared" si="1903"/>
        <v>-0.217819018142877+0.975989177878153i</v>
      </c>
      <c r="P3599" t="str">
        <f t="shared" si="1904"/>
        <v>1.21781901814288-0.975989177878153i</v>
      </c>
      <c r="Q3599" t="str">
        <f t="shared" si="1905"/>
        <v>-1.21781901814288+18.0351694988325i</v>
      </c>
      <c r="R3599" t="str">
        <f t="shared" si="1906"/>
        <v>-0.0584091469429687-0.0635806194245339i</v>
      </c>
      <c r="S3599" t="str">
        <f t="shared" si="1907"/>
        <v>1.76280867572097i</v>
      </c>
      <c r="T3599" t="str">
        <f t="shared" si="1908"/>
        <v>0.112080467529282-0.102964150972526i</v>
      </c>
      <c r="U3599" t="str">
        <f t="shared" si="1909"/>
        <v>0.0000333333333333333-0.0000677933009996783i</v>
      </c>
      <c r="V3599" t="str">
        <f t="shared" si="1910"/>
        <v>6.66666666666667E-06-0.000677933009996783i</v>
      </c>
      <c r="W3599" t="str">
        <f t="shared" si="1911"/>
        <v>0.0000275400532992572-0.0000628094997097403i</v>
      </c>
      <c r="X3599" t="str">
        <f t="shared" si="1912"/>
        <v>0.0000275930782165603-0.0000627518114485711i</v>
      </c>
      <c r="Y3599" t="str">
        <f t="shared" si="1913"/>
        <v>0.009+10.461503536454i</v>
      </c>
      <c r="Z3599" t="str">
        <f t="shared" si="1914"/>
        <v>-0.0000719533244392542-0.0000317132707398602i</v>
      </c>
      <c r="AA3599" t="str">
        <f t="shared" si="1915"/>
        <v>0.000989851157438457-1.14706867926285i</v>
      </c>
      <c r="AB3599" t="str">
        <f t="shared" si="1916"/>
        <v>0.528619960747682-0.485623468971478i</v>
      </c>
      <c r="AC3599" t="str">
        <f t="shared" si="1917"/>
        <v>0.943213328465056-0.06500151610929i</v>
      </c>
      <c r="AD3599" t="str">
        <f t="shared" si="1918"/>
        <v>0.593110577253887-0.47398649779161i</v>
      </c>
      <c r="AE3599" t="str">
        <f t="shared" si="1919"/>
        <v>-0.0000577079399250055+0.0000152954279402982i</v>
      </c>
      <c r="AF3599" t="str">
        <f t="shared" si="1920"/>
        <v>-15.0851058399201-0.213804892852484i</v>
      </c>
      <c r="AG3599" t="str">
        <f t="shared" si="1921"/>
        <v>0.998033949131156-0.00246452402817903i</v>
      </c>
      <c r="AH3599" t="str">
        <f t="shared" si="1922"/>
        <v>0.000876056959698111-0.000216661814154601i</v>
      </c>
      <c r="AI3599">
        <f t="shared" si="1923"/>
        <v>-60.891525624915516</v>
      </c>
      <c r="AJ3599">
        <f t="shared" si="1924"/>
        <v>-13.891349323266699</v>
      </c>
      <c r="AK3599"/>
      <c r="AL3599"/>
      <c r="AM3599"/>
      <c r="AN3599"/>
    </row>
    <row r="3600" spans="1:40" x14ac:dyDescent="0.25">
      <c r="A3600"/>
      <c r="B3600">
        <f t="shared" si="1890"/>
        <v>1666000</v>
      </c>
      <c r="C3600" s="237" t="str">
        <f t="shared" si="1893"/>
        <v>-2.75354858421667E-08+0.00147000152468696i</v>
      </c>
      <c r="D3600" s="208" t="str">
        <f t="shared" si="1894"/>
        <v>-5.95700616811135+0.0112700116892667i</v>
      </c>
      <c r="E3600" t="str">
        <f t="shared" si="1895"/>
        <v>2870</v>
      </c>
      <c r="F3600" t="str">
        <f t="shared" si="1896"/>
        <v>0.777000777000777</v>
      </c>
      <c r="G3600" t="str">
        <f t="shared" si="1891"/>
        <v>0.777000777000777</v>
      </c>
      <c r="H3600" t="str">
        <f t="shared" si="1897"/>
        <v>9.12810683857977+0.224946760459629i</v>
      </c>
      <c r="I3600" t="str">
        <f t="shared" si="1898"/>
        <v>6542.36670110074i</v>
      </c>
      <c r="J3600" t="str">
        <f t="shared" si="1892"/>
        <v>-57936.547993143+1431.26047846641i</v>
      </c>
      <c r="K3600" t="str">
        <f t="shared" si="1899"/>
        <v>0.00278793965518483-0.112854090547986i</v>
      </c>
      <c r="L3600" t="str">
        <f t="shared" si="1900"/>
        <v>0.000212117985995628-0.00727904543597058i</v>
      </c>
      <c r="M3600" t="str">
        <f t="shared" si="1901"/>
        <v>0.00300005764118046-0.120133135983957i</v>
      </c>
      <c r="N3600" t="str">
        <f t="shared" si="1902"/>
        <v>-17.0694260749008i</v>
      </c>
      <c r="O3600" t="str">
        <f t="shared" si="1903"/>
        <v>-0.207808015398318+0.978169631882023i</v>
      </c>
      <c r="P3600" t="str">
        <f t="shared" si="1904"/>
        <v>1.20780801539832-0.978169631882023i</v>
      </c>
      <c r="Q3600" t="str">
        <f t="shared" si="1905"/>
        <v>-1.20780801539832+18.0475957067828i</v>
      </c>
      <c r="R3600" t="str">
        <f t="shared" si="1906"/>
        <v>-0.0584165624413912-0.0630140458333837i</v>
      </c>
      <c r="S3600" t="str">
        <f t="shared" si="1907"/>
        <v>1.76386741967035i</v>
      </c>
      <c r="T3600" t="str">
        <f t="shared" si="1908"/>
        <v>0.11114842242712-0.103039071259509i</v>
      </c>
      <c r="U3600" t="str">
        <f t="shared" si="1909"/>
        <v>0.0000333333333333333-0.0000677526087421756i</v>
      </c>
      <c r="V3600" t="str">
        <f t="shared" si="1910"/>
        <v>6.66666666666667E-06-0.000677526087421756i</v>
      </c>
      <c r="W3600" t="str">
        <f t="shared" si="1911"/>
        <v>0.0000275399775157804-0.0000627732109248723i</v>
      </c>
      <c r="X3600" t="str">
        <f t="shared" si="1912"/>
        <v>0.0000275929266534461-0.0000627155562313165i</v>
      </c>
      <c r="Y3600" t="str">
        <f t="shared" si="1913"/>
        <v>0.009+10.4677867217612i</v>
      </c>
      <c r="Z3600" t="str">
        <f t="shared" si="1914"/>
        <v>-0.0000718685889986171-0.0000316939881114925i</v>
      </c>
      <c r="AA3600" t="str">
        <f t="shared" si="1915"/>
        <v>0.000988663187679729-1.14638015557517i</v>
      </c>
      <c r="AB3600" t="str">
        <f t="shared" si="1916"/>
        <v>0.52422403292742-0.485976825448634i</v>
      </c>
      <c r="AC3600" t="str">
        <f t="shared" si="1917"/>
        <v>0.943190782259002-0.0644346355223519i</v>
      </c>
      <c r="AD3600" t="str">
        <f t="shared" si="1918"/>
        <v>0.588252572097223-0.475060818869858i</v>
      </c>
      <c r="AE3600" t="str">
        <f t="shared" si="1919"/>
        <v>-0.000057333454276932+0.0000154978807141001i</v>
      </c>
      <c r="AF3600" t="str">
        <f t="shared" si="1920"/>
        <v>-15.0851130066911-0.213676748770362i</v>
      </c>
      <c r="AG3600" t="str">
        <f t="shared" si="1921"/>
        <v>0.998030652263354-0.00244288731594784i</v>
      </c>
      <c r="AH3600" t="str">
        <f t="shared" si="1922"/>
        <v>0.000870444433059031-0.000219843005491274i</v>
      </c>
      <c r="AI3600">
        <f t="shared" si="1923"/>
        <v>-60.936625560536314</v>
      </c>
      <c r="AJ3600">
        <f t="shared" si="1924"/>
        <v>-14.174429470761554</v>
      </c>
      <c r="AK3600"/>
      <c r="AL3600"/>
      <c r="AM3600"/>
      <c r="AN3600"/>
    </row>
    <row r="3601" spans="1:40" x14ac:dyDescent="0.25">
      <c r="A3601"/>
      <c r="B3601">
        <f t="shared" si="1890"/>
        <v>1667000</v>
      </c>
      <c r="C3601" s="237" t="str">
        <f t="shared" si="1893"/>
        <v>-2.75024597751739E-08+0.00146911970013768i</v>
      </c>
      <c r="D3601" s="208" t="str">
        <f t="shared" si="1894"/>
        <v>-5.95700616785815+0.0112632510343889i</v>
      </c>
      <c r="E3601" t="str">
        <f t="shared" si="1895"/>
        <v>2870</v>
      </c>
      <c r="F3601" t="str">
        <f t="shared" si="1896"/>
        <v>0.777000777000777</v>
      </c>
      <c r="G3601" t="str">
        <f t="shared" si="1891"/>
        <v>0.777000777000777</v>
      </c>
      <c r="H3601" t="str">
        <f t="shared" si="1897"/>
        <v>9.12811399272235+0.224812009123139i</v>
      </c>
      <c r="I3601" t="str">
        <f t="shared" si="1898"/>
        <v>6546.29369191773i</v>
      </c>
      <c r="J3601" t="str">
        <f t="shared" si="1892"/>
        <v>-58006.1217460996+1432.11957839346i</v>
      </c>
      <c r="K3601" t="str">
        <f t="shared" si="1899"/>
        <v>0.00278459772161704-0.11278647180791i</v>
      </c>
      <c r="L3601" t="str">
        <f t="shared" si="1900"/>
        <v>0.000211863787247263-0.00727468628515821i</v>
      </c>
      <c r="M3601" t="str">
        <f t="shared" si="1901"/>
        <v>0.0029964615088643-0.120061158093068i</v>
      </c>
      <c r="N3601" t="str">
        <f t="shared" si="1902"/>
        <v>-17.0796718288473i</v>
      </c>
      <c r="O3601" t="str">
        <f t="shared" si="1903"/>
        <v>-0.197775198099688+0.980247402963471i</v>
      </c>
      <c r="P3601" t="str">
        <f t="shared" si="1904"/>
        <v>1.19777519809969-0.980247402963471i</v>
      </c>
      <c r="Q3601" t="str">
        <f t="shared" si="1905"/>
        <v>-1.19777519809969+18.0599192318108i</v>
      </c>
      <c r="R3601" t="str">
        <f t="shared" si="1906"/>
        <v>-0.0584191883730489-0.0624477955132171i</v>
      </c>
      <c r="S3601" t="str">
        <f t="shared" si="1907"/>
        <v>1.76492616361973i</v>
      </c>
      <c r="T3601" t="str">
        <f t="shared" si="1908"/>
        <v>0.110215748161652-0.103105554017024i</v>
      </c>
      <c r="U3601" t="str">
        <f t="shared" si="1909"/>
        <v>0.0000333333333333333-0.0000677119653056178i</v>
      </c>
      <c r="V3601" t="str">
        <f t="shared" si="1910"/>
        <v>6.66666666666667E-06-0.000677119653056178i</v>
      </c>
      <c r="W3601" t="str">
        <f t="shared" si="1911"/>
        <v>0.0000275399016873245-0.0000627369665153832i</v>
      </c>
      <c r="X3601" t="str">
        <f t="shared" si="1912"/>
        <v>0.0000275927751819001-0.0000626793453483603i</v>
      </c>
      <c r="Y3601" t="str">
        <f t="shared" si="1913"/>
        <v>0.009+10.4740699070684i</v>
      </c>
      <c r="Z3601" t="str">
        <f t="shared" si="1914"/>
        <v>-0.0000717840059950396-0.0000316747288543561i</v>
      </c>
      <c r="AA3601" t="str">
        <f t="shared" si="1915"/>
        <v>0.000987477355248993-1.14569245796341i</v>
      </c>
      <c r="AB3601" t="str">
        <f t="shared" si="1916"/>
        <v>0.519825137700887-0.486290386887507i</v>
      </c>
      <c r="AC3601" t="str">
        <f t="shared" si="1917"/>
        <v>0.943173048997221-0.0638679584646962i</v>
      </c>
      <c r="AD3601" t="str">
        <f t="shared" si="1918"/>
        <v>0.583383650719696-0.476085342548504i</v>
      </c>
      <c r="AE3601" t="str">
        <f t="shared" si="1919"/>
        <v>-0.000056957489617428+0.0000156967941290415i</v>
      </c>
      <c r="AF3601" t="str">
        <f t="shared" si="1920"/>
        <v>-15.0851201605805-0.21354875808875i</v>
      </c>
      <c r="AG3601" t="str">
        <f t="shared" si="1921"/>
        <v>0.99802756586446-0.00242123110744961i</v>
      </c>
      <c r="AH3601" t="str">
        <f t="shared" si="1922"/>
        <v>0.00086480824676324-0.000222970718828833i</v>
      </c>
      <c r="AI3601">
        <f t="shared" si="1923"/>
        <v>-60.982098207402871</v>
      </c>
      <c r="AJ3601">
        <f t="shared" si="1924"/>
        <v>-14.457522168629847</v>
      </c>
      <c r="AK3601"/>
      <c r="AL3601"/>
      <c r="AM3601"/>
      <c r="AN3601"/>
    </row>
    <row r="3602" spans="1:40" x14ac:dyDescent="0.25">
      <c r="A3602"/>
      <c r="B3602">
        <f t="shared" si="1890"/>
        <v>1668000</v>
      </c>
      <c r="C3602" s="237" t="str">
        <f t="shared" si="1893"/>
        <v>-2.74694930897743E-08+0.00146823893293197i</v>
      </c>
      <c r="D3602" s="208" t="str">
        <f t="shared" si="1894"/>
        <v>-5.95700616760541+0.0112564984858118i</v>
      </c>
      <c r="E3602" t="str">
        <f t="shared" si="1895"/>
        <v>2870</v>
      </c>
      <c r="F3602" t="str">
        <f t="shared" si="1896"/>
        <v>0.777000777000777</v>
      </c>
      <c r="G3602" t="str">
        <f t="shared" si="1891"/>
        <v>0.777000777000777</v>
      </c>
      <c r="H3602" t="str">
        <f t="shared" si="1897"/>
        <v>9.12812113401368+0.224677419018377i</v>
      </c>
      <c r="I3602" t="str">
        <f t="shared" si="1898"/>
        <v>6550.22068273472i</v>
      </c>
      <c r="J3602" t="str">
        <f t="shared" si="1892"/>
        <v>-58075.7372474827+1432.97867832051i</v>
      </c>
      <c r="K3602" t="str">
        <f t="shared" si="1899"/>
        <v>0.00278126179231876-0.112718934001501i</v>
      </c>
      <c r="L3602" t="str">
        <f t="shared" si="1900"/>
        <v>0.000211610045037848-0.00727033234785735i</v>
      </c>
      <c r="M3602" t="str">
        <f t="shared" si="1901"/>
        <v>0.00299287183735661-0.119989266349358i</v>
      </c>
      <c r="N3602" t="str">
        <f t="shared" si="1902"/>
        <v>-17.0899175827938i</v>
      </c>
      <c r="O3602" t="str">
        <f t="shared" si="1903"/>
        <v>-0.187721619437527+0.9822222730094i</v>
      </c>
      <c r="P3602" t="str">
        <f t="shared" si="1904"/>
        <v>1.18772161943753-0.9822222730094i</v>
      </c>
      <c r="Q3602" t="str">
        <f t="shared" si="1905"/>
        <v>-1.18772161943753+18.0721398558032i</v>
      </c>
      <c r="R3602" t="str">
        <f t="shared" si="1906"/>
        <v>-0.0584170307631907-0.0618819054068812i</v>
      </c>
      <c r="S3602" t="str">
        <f t="shared" si="1907"/>
        <v>1.76598490756911i</v>
      </c>
      <c r="T3602" t="str">
        <f t="shared" si="1908"/>
        <v>0.109282511000172-0.103163594672795i</v>
      </c>
      <c r="U3602" t="str">
        <f t="shared" si="1909"/>
        <v>0.0000333333333333334-0.0000676713706021972i</v>
      </c>
      <c r="V3602" t="str">
        <f t="shared" si="1910"/>
        <v>6.66666666666667E-06-0.000676713706021972i</v>
      </c>
      <c r="W3602" t="str">
        <f t="shared" si="1911"/>
        <v>0.0000275398258138908-0.0000627007664014435i</v>
      </c>
      <c r="X3602" t="str">
        <f t="shared" si="1912"/>
        <v>0.0000275926238015961-0.0000626431787199475i</v>
      </c>
      <c r="Y3602" t="str">
        <f t="shared" si="1913"/>
        <v>0.009+10.4803530923755i</v>
      </c>
      <c r="Z3602" t="str">
        <f t="shared" si="1914"/>
        <v>-0.000071699575063067-0.0000316554929257278i</v>
      </c>
      <c r="AA3602" t="str">
        <f t="shared" si="1915"/>
        <v>0.000986293655022178-1.14500558494181i</v>
      </c>
      <c r="AB3602" t="str">
        <f t="shared" si="1916"/>
        <v>0.515423587613305-0.486564131723264i</v>
      </c>
      <c r="AC3602" t="str">
        <f t="shared" si="1917"/>
        <v>0.94316012354229-0.0633015222237769i</v>
      </c>
      <c r="AD3602" t="str">
        <f t="shared" si="1918"/>
        <v>0.578504323314854-0.477059956430848i</v>
      </c>
      <c r="AE3602" t="str">
        <f t="shared" si="1919"/>
        <v>-0.0000565800822297668+0.0000158921566415007i</v>
      </c>
      <c r="AF3602" t="str">
        <f t="shared" si="1920"/>
        <v>-15.0851273016191-0.213420920532565i</v>
      </c>
      <c r="AG3602" t="str">
        <f t="shared" si="1921"/>
        <v>0.998024690023655-0.00239955755238603i</v>
      </c>
      <c r="AH3602" t="str">
        <f t="shared" si="1922"/>
        <v>0.000859148954793787-0.000226044763915186i</v>
      </c>
      <c r="AI3602">
        <f t="shared" si="1923"/>
        <v>-61.027946749512189</v>
      </c>
      <c r="AJ3602">
        <f t="shared" si="1924"/>
        <v>-14.74062728351457</v>
      </c>
      <c r="AK3602"/>
      <c r="AL3602"/>
      <c r="AM3602"/>
      <c r="AN3602"/>
    </row>
    <row r="3603" spans="1:40" x14ac:dyDescent="0.25">
      <c r="A3603"/>
      <c r="B3603">
        <f t="shared" si="1890"/>
        <v>1669000</v>
      </c>
      <c r="C3603" s="237" t="str">
        <f t="shared" si="1893"/>
        <v>-2.7436585643695E-08+0.0014673592211693i</v>
      </c>
      <c r="D3603" s="208" t="str">
        <f t="shared" si="1894"/>
        <v>-5.95700616735312+0.0112497540289646i</v>
      </c>
      <c r="E3603" t="str">
        <f t="shared" si="1895"/>
        <v>2870</v>
      </c>
      <c r="F3603" t="str">
        <f t="shared" si="1896"/>
        <v>0.777000777000777</v>
      </c>
      <c r="G3603" t="str">
        <f t="shared" si="1891"/>
        <v>0.777000777000777</v>
      </c>
      <c r="H3603" t="str">
        <f t="shared" si="1897"/>
        <v>9.12812826248449+0.224542989856347i</v>
      </c>
      <c r="I3603" t="str">
        <f t="shared" si="1898"/>
        <v>6554.14767355171i</v>
      </c>
      <c r="J3603" t="str">
        <f t="shared" si="1892"/>
        <v>-58145.3944972926+1433.83777824756i</v>
      </c>
      <c r="K3603" t="str">
        <f t="shared" si="1899"/>
        <v>0.00277793185291793-0.112651476983626i</v>
      </c>
      <c r="L3603" t="str">
        <f t="shared" si="1900"/>
        <v>0.000211356758275094-0.00726598361472863i</v>
      </c>
      <c r="M3603" t="str">
        <f t="shared" si="1901"/>
        <v>0.00298928861119302-0.119917460598355i</v>
      </c>
      <c r="N3603" t="str">
        <f t="shared" si="1902"/>
        <v>-17.1001633367403i</v>
      </c>
      <c r="O3603" t="str">
        <f t="shared" si="1903"/>
        <v>-0.177648334781782+0.984094034708706i</v>
      </c>
      <c r="P3603" t="str">
        <f t="shared" si="1904"/>
        <v>1.17764833478178-0.984094034708706i</v>
      </c>
      <c r="Q3603" t="str">
        <f t="shared" si="1905"/>
        <v>-1.17764833478178+18.084257371449i</v>
      </c>
      <c r="R3603" t="str">
        <f t="shared" si="1906"/>
        <v>-0.0584100958063149-0.0613164123881401i</v>
      </c>
      <c r="S3603" t="str">
        <f t="shared" si="1907"/>
        <v>1.7670436515185i</v>
      </c>
      <c r="T3603" t="str">
        <f t="shared" si="1908"/>
        <v>0.108348777244353-0.103213188979136i</v>
      </c>
      <c r="U3603" t="str">
        <f t="shared" si="1909"/>
        <v>0.0000333333333333334-0.000067630824544317i</v>
      </c>
      <c r="V3603" t="str">
        <f t="shared" si="1910"/>
        <v>6.66666666666667E-06-0.00067630824544317i</v>
      </c>
      <c r="W3603" t="str">
        <f t="shared" si="1911"/>
        <v>0.0000275397498954797-0.0000626646105034153i</v>
      </c>
      <c r="X3603" t="str">
        <f t="shared" si="1912"/>
        <v>0.0000275924725122084-0.0000626070562665141i</v>
      </c>
      <c r="Y3603" t="str">
        <f t="shared" si="1913"/>
        <v>0.009+10.4866362776827i</v>
      </c>
      <c r="Z3603" t="str">
        <f t="shared" si="1914"/>
        <v>-0.0000716152958383373-0.0000316362802829869i</v>
      </c>
      <c r="AA3603" t="str">
        <f t="shared" si="1915"/>
        <v>0.000985112081890488-1.14431953502814i</v>
      </c>
      <c r="AB3603" t="str">
        <f t="shared" si="1916"/>
        <v>0.511019695372037-0.486798039921983i</v>
      </c>
      <c r="AC3603" t="str">
        <f t="shared" si="1917"/>
        <v>0.94315200058377-0.0627353640214495i</v>
      </c>
      <c r="AD3603" t="str">
        <f t="shared" si="1918"/>
        <v>0.573615101264629-0.477984553345498i</v>
      </c>
      <c r="AE3603" t="str">
        <f t="shared" si="1919"/>
        <v>-0.0000562012684749805+0.0000160839570758316i</v>
      </c>
      <c r="AF3603" t="str">
        <f t="shared" si="1920"/>
        <v>-15.0851344298376-0.213293235827382i</v>
      </c>
      <c r="AG3603" t="str">
        <f t="shared" si="1921"/>
        <v>0.998022024808261-0.00237786880024824i</v>
      </c>
      <c r="AH3603" t="str">
        <f t="shared" si="1922"/>
        <v>0.000853467112510233-0.000229064956223857i</v>
      </c>
      <c r="AI3603">
        <f t="shared" si="1923"/>
        <v>-61.074174430749288</v>
      </c>
      <c r="AJ3603">
        <f t="shared" si="1924"/>
        <v>-15.023744681177025</v>
      </c>
      <c r="AK3603"/>
      <c r="AL3603"/>
      <c r="AM3603"/>
      <c r="AN3603"/>
    </row>
    <row r="3604" spans="1:40" x14ac:dyDescent="0.25">
      <c r="A3604"/>
      <c r="B3604">
        <f t="shared" si="1890"/>
        <v>1670000</v>
      </c>
      <c r="C3604" s="237" t="str">
        <f t="shared" si="1893"/>
        <v>-2.74037372950873E-08+0.00146648056295365i</v>
      </c>
      <c r="D3604" s="208" t="str">
        <f t="shared" si="1894"/>
        <v>-5.95700616710128+0.0112430176493113i</v>
      </c>
      <c r="E3604" t="str">
        <f t="shared" si="1895"/>
        <v>2870</v>
      </c>
      <c r="F3604" t="str">
        <f t="shared" si="1896"/>
        <v>0.777000777000777</v>
      </c>
      <c r="G3604" t="str">
        <f t="shared" si="1891"/>
        <v>0.777000777000777</v>
      </c>
      <c r="H3604" t="str">
        <f t="shared" si="1897"/>
        <v>9.12813537816545+0.224408721348741i</v>
      </c>
      <c r="I3604" t="str">
        <f t="shared" si="1898"/>
        <v>6558.07466436869i</v>
      </c>
      <c r="J3604" t="str">
        <f t="shared" si="1892"/>
        <v>-58215.093495529+1434.69687817461i</v>
      </c>
      <c r="K3604" t="str">
        <f t="shared" si="1899"/>
        <v>0.00277460788908551-0.1125841006095i</v>
      </c>
      <c r="L3604" t="str">
        <f t="shared" si="1900"/>
        <v>0.00021110392586997-0.00726164007645482i</v>
      </c>
      <c r="M3604" t="str">
        <f t="shared" si="1901"/>
        <v>0.00298571181495548-0.119845740685955i</v>
      </c>
      <c r="N3604" t="str">
        <f t="shared" si="1902"/>
        <v>-17.1104090906869i</v>
      </c>
      <c r="O3604" t="str">
        <f t="shared" si="1903"/>
        <v>-0.167556401570944+0.985862491574051i</v>
      </c>
      <c r="P3604" t="str">
        <f t="shared" si="1904"/>
        <v>1.16755640157094-0.985862491574051i</v>
      </c>
      <c r="Q3604" t="str">
        <f t="shared" si="1905"/>
        <v>-1.16755640157094+18.096271582261i</v>
      </c>
      <c r="R3604" t="str">
        <f t="shared" si="1906"/>
        <v>-0.0583983898659312-0.0607513532632437i</v>
      </c>
      <c r="S3604" t="str">
        <f t="shared" si="1907"/>
        <v>1.76810239546788i</v>
      </c>
      <c r="T3604" t="str">
        <f t="shared" si="1908"/>
        <v>0.107414613232657-0.10325433301342i</v>
      </c>
      <c r="U3604" t="str">
        <f t="shared" si="1909"/>
        <v>0.0000333333333333333-0.0000675903270445896i</v>
      </c>
      <c r="V3604" t="str">
        <f t="shared" si="1910"/>
        <v>6.66666666666667E-06-0.000675903270445896i</v>
      </c>
      <c r="W3604" t="str">
        <f t="shared" si="1911"/>
        <v>0.0000275396739320924-0.0000626284987418512i</v>
      </c>
      <c r="X3604" t="str">
        <f t="shared" si="1912"/>
        <v>0.0000275923213134128-0.0000625709779086865i</v>
      </c>
      <c r="Y3604" t="str">
        <f t="shared" si="1913"/>
        <v>0.009+10.4929194629899i</v>
      </c>
      <c r="Z3604" t="str">
        <f t="shared" si="1914"/>
        <v>-0.0000715311679575794-0.0000316170908836181i</v>
      </c>
      <c r="AA3604" t="str">
        <f t="shared" si="1915"/>
        <v>0.000983932630760452-1.14363430674373i</v>
      </c>
      <c r="AB3604" t="str">
        <f t="shared" si="1916"/>
        <v>0.506613773857964-0.486992092982857i</v>
      </c>
      <c r="AC3604" t="str">
        <f t="shared" si="1917"/>
        <v>0.943148674638493-0.0621695210155234i</v>
      </c>
      <c r="AD3604" t="str">
        <f t="shared" si="1918"/>
        <v>0.568716497085826-0.478859031359521i</v>
      </c>
      <c r="AE3604" t="str">
        <f t="shared" si="1919"/>
        <v>-0.0000558210847882276+0.0000162721846248062i</v>
      </c>
      <c r="AF3604" t="str">
        <f t="shared" si="1920"/>
        <v>-15.0851415452667-0.21316570369943i</v>
      </c>
      <c r="AG3604" t="str">
        <f t="shared" si="1921"/>
        <v>0.998019570263752-0.00235616700009596i</v>
      </c>
      <c r="AH3604" t="str">
        <f t="shared" si="1922"/>
        <v>0.000847763276590063-0.00023203111696334i</v>
      </c>
      <c r="AI3604">
        <f t="shared" si="1923"/>
        <v>-61.120784556249212</v>
      </c>
      <c r="AJ3604">
        <f t="shared" si="1924"/>
        <v>-15.306874226509004</v>
      </c>
      <c r="AK3604"/>
      <c r="AL3604"/>
      <c r="AM3604"/>
      <c r="AN3604"/>
    </row>
    <row r="3605" spans="1:40" x14ac:dyDescent="0.25">
      <c r="A3605"/>
      <c r="B3605">
        <f t="shared" si="1890"/>
        <v>1671000</v>
      </c>
      <c r="C3605" s="237" t="str">
        <f t="shared" si="1893"/>
        <v>-2.73709479025275E-08+0.00146560295639355i</v>
      </c>
      <c r="D3605" s="208" t="str">
        <f t="shared" si="1894"/>
        <v>-5.95700616684989+0.0112362893323506i</v>
      </c>
      <c r="E3605" t="str">
        <f t="shared" si="1895"/>
        <v>2870</v>
      </c>
      <c r="F3605" t="str">
        <f t="shared" si="1896"/>
        <v>0.777000777000777</v>
      </c>
      <c r="G3605" t="str">
        <f t="shared" si="1891"/>
        <v>0.777000777000777</v>
      </c>
      <c r="H3605" t="str">
        <f t="shared" si="1897"/>
        <v>9.12814248108715+0.22427461320794i</v>
      </c>
      <c r="I3605" t="str">
        <f t="shared" si="1898"/>
        <v>6562.00165518568i</v>
      </c>
      <c r="J3605" t="str">
        <f t="shared" si="1892"/>
        <v>-58284.834242192+1435.55597810167i</v>
      </c>
      <c r="K3605" t="str">
        <f t="shared" si="1899"/>
        <v>0.00277128988653526-0.112516804734682i</v>
      </c>
      <c r="L3605" t="str">
        <f t="shared" si="1900"/>
        <v>0.000210851546736704-0.00725730172374104i</v>
      </c>
      <c r="M3605" t="str">
        <f t="shared" si="1901"/>
        <v>0.00298214143327196-0.119774106458423i</v>
      </c>
      <c r="N3605" t="str">
        <f t="shared" si="1902"/>
        <v>-17.1206548446334i</v>
      </c>
      <c r="O3605" t="str">
        <f t="shared" si="1903"/>
        <v>-0.157446879201408+0.987527457962429i</v>
      </c>
      <c r="P3605" t="str">
        <f t="shared" si="1904"/>
        <v>1.15744687920141-0.987527457962429i</v>
      </c>
      <c r="Q3605" t="str">
        <f t="shared" si="1905"/>
        <v>-1.15744687920141+18.1081823025958i</v>
      </c>
      <c r="R3605" t="str">
        <f t="shared" si="1906"/>
        <v>-0.058381919474383-0.0601867647725064i</v>
      </c>
      <c r="S3605" t="str">
        <f t="shared" si="1907"/>
        <v>1.76916113941726i</v>
      </c>
      <c r="T3605" t="str">
        <f t="shared" si="1908"/>
        <v>0.106480085342766-0.103287023178666i</v>
      </c>
      <c r="U3605" t="str">
        <f t="shared" si="1909"/>
        <v>0.0000333333333333333-0.0000675498780158377i</v>
      </c>
      <c r="V3605" t="str">
        <f t="shared" si="1910"/>
        <v>6.66666666666667E-06-0.000675498780158377i</v>
      </c>
      <c r="W3605" t="str">
        <f t="shared" si="1911"/>
        <v>0.0000275395979237301-0.0000625924310374947i</v>
      </c>
      <c r="X3605" t="str">
        <f t="shared" si="1912"/>
        <v>0.0000275921702048866-0.0000625349435672822i</v>
      </c>
      <c r="Y3605" t="str">
        <f t="shared" si="1913"/>
        <v>0.009+10.4992026482971i</v>
      </c>
      <c r="Z3605" t="str">
        <f t="shared" si="1914"/>
        <v>-0.0000714471910586119-0.0000315979246852111i</v>
      </c>
      <c r="AA3605" t="str">
        <f t="shared" si="1915"/>
        <v>0.000982755296553876-1.14294989861347i</v>
      </c>
      <c r="AB3605" t="str">
        <f t="shared" si="1916"/>
        <v>0.502206136136942-0.487146273940967i</v>
      </c>
      <c r="AC3605" t="str">
        <f t="shared" si="1917"/>
        <v>0.943150140050788-0.0616040303013228i</v>
      </c>
      <c r="AD3605" t="str">
        <f t="shared" si="1918"/>
        <v>0.5638090243766-0.479683293791113i</v>
      </c>
      <c r="AE3605" t="str">
        <f t="shared" si="1919"/>
        <v>-0.0000554395676751702+0.0000164568288500238i</v>
      </c>
      <c r="AF3605" t="str">
        <f t="shared" si="1920"/>
        <v>-15.085148647937-0.213038323875589i</v>
      </c>
      <c r="AG3605" t="str">
        <f t="shared" si="1921"/>
        <v>0.998017326413765-0.00233445430033737i</v>
      </c>
      <c r="AH3605" t="str">
        <f t="shared" si="1922"/>
        <v>0.000842038004970182-0.000234943073085888i</v>
      </c>
      <c r="AI3605">
        <f t="shared" si="1923"/>
        <v>-61.167780493798134</v>
      </c>
      <c r="AJ3605">
        <f t="shared" si="1924"/>
        <v>-15.590015783544832</v>
      </c>
      <c r="AK3605"/>
      <c r="AL3605"/>
      <c r="AM3605"/>
      <c r="AN3605"/>
    </row>
    <row r="3606" spans="1:40" x14ac:dyDescent="0.25">
      <c r="A3606"/>
      <c r="B3606">
        <f t="shared" si="1890"/>
        <v>1672000</v>
      </c>
      <c r="C3606" s="237" t="str">
        <f t="shared" si="1893"/>
        <v>-2.7338217325014E-08+0.00146472639960205i</v>
      </c>
      <c r="D3606" s="208" t="str">
        <f t="shared" si="1894"/>
        <v>-5.95700616659896+0.0112295690636157i</v>
      </c>
      <c r="E3606" t="str">
        <f t="shared" si="1895"/>
        <v>2870</v>
      </c>
      <c r="F3606" t="str">
        <f t="shared" si="1896"/>
        <v>0.777000777000777</v>
      </c>
      <c r="G3606" t="str">
        <f t="shared" si="1891"/>
        <v>0.777000777000777</v>
      </c>
      <c r="H3606" t="str">
        <f t="shared" si="1897"/>
        <v>9.12814957128006+0.224140665147011i</v>
      </c>
      <c r="I3606" t="str">
        <f t="shared" si="1898"/>
        <v>6565.92864600267i</v>
      </c>
      <c r="J3606" t="str">
        <f t="shared" si="1892"/>
        <v>-58354.6167372817+1436.41507802871i</v>
      </c>
      <c r="K3606" t="str">
        <f t="shared" si="1899"/>
        <v>0.00276797783102353-0.112449589215076i</v>
      </c>
      <c r="L3606" t="str">
        <f t="shared" si="1900"/>
        <v>0.000210599619792758-0.00725296854731444i</v>
      </c>
      <c r="M3606" t="str">
        <f t="shared" si="1901"/>
        <v>0.00297857745081629-0.11970255776239i</v>
      </c>
      <c r="N3606" t="str">
        <f t="shared" si="1902"/>
        <v>-17.1309005985799i</v>
      </c>
      <c r="O3606" t="str">
        <f t="shared" si="1903"/>
        <v>-0.147320828915695+0.98908875909475i</v>
      </c>
      <c r="P3606" t="str">
        <f t="shared" si="1904"/>
        <v>1.1473208289157-0.98908875909475i</v>
      </c>
      <c r="Q3606" t="str">
        <f t="shared" si="1905"/>
        <v>-1.1473208289157+18.1199893576746i</v>
      </c>
      <c r="R3606" t="str">
        <f t="shared" si="1906"/>
        <v>-0.0583606913327241-0.0596226835918182i</v>
      </c>
      <c r="S3606" t="str">
        <f t="shared" si="1907"/>
        <v>1.77021988336664i</v>
      </c>
      <c r="T3606" t="str">
        <f t="shared" si="1908"/>
        <v>0.105545259993914-0.103311256204211i</v>
      </c>
      <c r="U3606" t="str">
        <f t="shared" si="1909"/>
        <v>0.0000333333333333334-0.0000675094773710915i</v>
      </c>
      <c r="V3606" t="str">
        <f t="shared" si="1910"/>
        <v>6.66666666666667E-06-0.000675094773710915i</v>
      </c>
      <c r="W3606" t="str">
        <f t="shared" si="1911"/>
        <v>0.0000275395218703934-0.0000625564073112781i</v>
      </c>
      <c r="X3606" t="str">
        <f t="shared" si="1912"/>
        <v>0.0000275920191863064-0.0000624989531633069i</v>
      </c>
      <c r="Y3606" t="str">
        <f t="shared" si="1913"/>
        <v>0.009+10.5054858336043i</v>
      </c>
      <c r="Z3606" t="str">
        <f t="shared" si="1914"/>
        <v>-0.0000713633647803326-0.0000315787816454564i</v>
      </c>
      <c r="AA3606" t="str">
        <f t="shared" si="1915"/>
        <v>0.000981580074207691-1.14226630916574i</v>
      </c>
      <c r="AB3606" t="str">
        <f t="shared" si="1916"/>
        <v>0.497797095470807-0.487260567370454i</v>
      </c>
      <c r="AC3606" t="str">
        <f t="shared" si="1917"/>
        <v>0.943156390992654-0.0610389289131858i</v>
      </c>
      <c r="AD3606" t="str">
        <f t="shared" si="1918"/>
        <v>0.558893197762342-0.480457249221677i</v>
      </c>
      <c r="AE3606" t="str">
        <f t="shared" si="1919"/>
        <v>-0.0000550567537083086+0.0000166378796822938i</v>
      </c>
      <c r="AF3606" t="str">
        <f t="shared" si="1920"/>
        <v>-15.085155737879-0.212911096083395i</v>
      </c>
      <c r="AG3606" t="str">
        <f t="shared" si="1921"/>
        <v>0.998015293260119-0.00231273284850719i</v>
      </c>
      <c r="AH3606" t="str">
        <f t="shared" si="1922"/>
        <v>0.000836291856787742-0.000237800657295816i</v>
      </c>
      <c r="AI3606">
        <f t="shared" si="1923"/>
        <v>-61.21516567528225</v>
      </c>
      <c r="AJ3606">
        <f t="shared" si="1924"/>
        <v>-15.873169215491725</v>
      </c>
      <c r="AK3606"/>
      <c r="AL3606"/>
      <c r="AM3606"/>
      <c r="AN3606"/>
    </row>
    <row r="3607" spans="1:40" x14ac:dyDescent="0.25">
      <c r="A3607"/>
      <c r="B3607">
        <f t="shared" si="1890"/>
        <v>1673000</v>
      </c>
      <c r="C3607" s="237" t="str">
        <f t="shared" si="1893"/>
        <v>-2.73055454219682E-08+0.00146385089069674i</v>
      </c>
      <c r="D3607" s="208" t="str">
        <f t="shared" si="1894"/>
        <v>-5.95700616634847+0.011222856828675i</v>
      </c>
      <c r="E3607" t="str">
        <f t="shared" si="1895"/>
        <v>2870</v>
      </c>
      <c r="F3607" t="str">
        <f t="shared" si="1896"/>
        <v>0.777000777000777</v>
      </c>
      <c r="G3607" t="str">
        <f t="shared" si="1891"/>
        <v>0.777000777000777</v>
      </c>
      <c r="H3607" t="str">
        <f t="shared" si="1897"/>
        <v>9.12815664877455+0.224006876879703i</v>
      </c>
      <c r="I3607" t="str">
        <f t="shared" si="1898"/>
        <v>6569.85563681966i</v>
      </c>
      <c r="J3607" t="str">
        <f t="shared" si="1892"/>
        <v>-58424.440980798+1437.27417795576i</v>
      </c>
      <c r="K3607" t="str">
        <f t="shared" si="1899"/>
        <v>0.00276467170834929-0.112382453906931i</v>
      </c>
      <c r="L3607" t="str">
        <f t="shared" si="1900"/>
        <v>0.000210348143958827-0.00724864053792432i</v>
      </c>
      <c r="M3607" t="str">
        <f t="shared" si="1901"/>
        <v>0.00297501985230812-0.119631094444855i</v>
      </c>
      <c r="N3607" t="str">
        <f t="shared" si="1902"/>
        <v>-17.1411463525264i</v>
      </c>
      <c r="O3607" t="str">
        <f t="shared" si="1903"/>
        <v>-0.137179313691434+0.990546231074122i</v>
      </c>
      <c r="P3607" t="str">
        <f t="shared" si="1904"/>
        <v>1.13717931369143-0.990546231074122i</v>
      </c>
      <c r="Q3607" t="str">
        <f t="shared" si="1905"/>
        <v>-1.13717931369143+18.1316925836005i</v>
      </c>
      <c r="R3607" t="str">
        <f t="shared" si="1906"/>
        <v>-0.0583347123106593-0.0590591463342009i</v>
      </c>
      <c r="S3607" t="str">
        <f t="shared" si="1907"/>
        <v>1.77127862731602i</v>
      </c>
      <c r="T3607" t="str">
        <f t="shared" si="1908"/>
        <v>0.104610203649299-0.1033270291465i</v>
      </c>
      <c r="U3607" t="str">
        <f t="shared" si="1909"/>
        <v>0.0000333333333333334-0.0000674691250235894i</v>
      </c>
      <c r="V3607" t="str">
        <f t="shared" si="1910"/>
        <v>6.66666666666667E-06-0.000674691250235894i</v>
      </c>
      <c r="W3607" t="str">
        <f t="shared" si="1911"/>
        <v>0.0000275394457720832-0.000062520427484323i</v>
      </c>
      <c r="X3607" t="str">
        <f t="shared" si="1912"/>
        <v>0.0000275918682573513-0.0000624630066179554i</v>
      </c>
      <c r="Y3607" t="str">
        <f t="shared" si="1913"/>
        <v>0.009+10.5117690189114i</v>
      </c>
      <c r="Z3607" t="str">
        <f t="shared" si="1914"/>
        <v>-0.00007127968876272-0.00003155966172215i</v>
      </c>
      <c r="AA3607" t="str">
        <f t="shared" si="1915"/>
        <v>0.000980406958673993-1.14158353693248i</v>
      </c>
      <c r="AB3607" t="str">
        <f t="shared" si="1916"/>
        <v>0.493386965328745-0.487334959388238i</v>
      </c>
      <c r="AC3607" t="str">
        <f t="shared" si="1917"/>
        <v>0.943167421463869-0.0604742538260073i</v>
      </c>
      <c r="AD3607" t="str">
        <f t="shared" si="1918"/>
        <v>0.553969532841906-0.481180811507353i</v>
      </c>
      <c r="AE3607" t="str">
        <f t="shared" si="1919"/>
        <v>-0.0000546726795233622+0.0000168153274219692i</v>
      </c>
      <c r="AF3607" t="str">
        <f t="shared" si="1920"/>
        <v>-15.085162815123-0.212784020051028i</v>
      </c>
      <c r="AG3607" t="str">
        <f t="shared" si="1921"/>
        <v>0.998013470782827-0.00229100479104713i</v>
      </c>
      <c r="AH3607" t="str">
        <f t="shared" si="1922"/>
        <v>0.000830525392321634-0.000240603708056985i</v>
      </c>
      <c r="AI3607">
        <f t="shared" si="1923"/>
        <v>-61.262943598173948</v>
      </c>
      <c r="AJ3607">
        <f t="shared" si="1924"/>
        <v>-16.156334384734706</v>
      </c>
      <c r="AK3607"/>
      <c r="AL3607"/>
      <c r="AM3607"/>
      <c r="AN3607"/>
    </row>
    <row r="3608" spans="1:40" x14ac:dyDescent="0.25">
      <c r="A3608"/>
      <c r="B3608">
        <f t="shared" si="1890"/>
        <v>1674000</v>
      </c>
      <c r="C3608" s="237" t="str">
        <f t="shared" si="1893"/>
        <v>-2.72729320532297E-08+0.00146297642779968i</v>
      </c>
      <c r="D3608" s="208" t="str">
        <f t="shared" si="1894"/>
        <v>-5.95700616609844+0.0112161526131309i</v>
      </c>
      <c r="E3608" t="str">
        <f t="shared" si="1895"/>
        <v>2870</v>
      </c>
      <c r="F3608" t="str">
        <f t="shared" si="1896"/>
        <v>0.777000777000777</v>
      </c>
      <c r="G3608" t="str">
        <f t="shared" si="1891"/>
        <v>0.777000777000777</v>
      </c>
      <c r="H3608" t="str">
        <f t="shared" si="1897"/>
        <v>9.12816371360095+0.22387324812045i</v>
      </c>
      <c r="I3608" t="str">
        <f t="shared" si="1898"/>
        <v>6573.78262763664i</v>
      </c>
      <c r="J3608" t="str">
        <f t="shared" si="1892"/>
        <v>-58494.3069727409+1438.13327788281i</v>
      </c>
      <c r="K3608" t="str">
        <f t="shared" si="1899"/>
        <v>0.0027613715043538-0.112315398666835i</v>
      </c>
      <c r="L3608" t="str">
        <f t="shared" si="1900"/>
        <v>0.000210097118158824-0.00724431768634198i</v>
      </c>
      <c r="M3608" t="str">
        <f t="shared" si="1901"/>
        <v>0.00297146862251262-0.119559716353177i</v>
      </c>
      <c r="N3608" t="str">
        <f t="shared" si="1902"/>
        <v>-17.1513921064729i</v>
      </c>
      <c r="O3608" t="str">
        <f t="shared" si="1903"/>
        <v>-0.127023398129675+0.991899720903071i</v>
      </c>
      <c r="P3608" t="str">
        <f t="shared" si="1904"/>
        <v>1.12702339812967-0.991899720903071i</v>
      </c>
      <c r="Q3608" t="str">
        <f t="shared" si="1905"/>
        <v>-1.12702339812967+18.143291827376i</v>
      </c>
      <c r="R3608" t="str">
        <f t="shared" si="1906"/>
        <v>-0.0583039894465407-0.0584961895513207i</v>
      </c>
      <c r="S3608" t="str">
        <f t="shared" si="1907"/>
        <v>1.77233737126541i</v>
      </c>
      <c r="T3608" t="str">
        <f t="shared" si="1908"/>
        <v>0.103674982818431-0.103334339389968i</v>
      </c>
      <c r="U3608" t="str">
        <f t="shared" si="1909"/>
        <v>0.0000333333333333332-0.0000674288208867769i</v>
      </c>
      <c r="V3608" t="str">
        <f t="shared" si="1910"/>
        <v>6.66666666666667E-06-0.000674288208867769i</v>
      </c>
      <c r="W3608" t="str">
        <f t="shared" si="1911"/>
        <v>0.0000275393696288006-0.0000624844914779391i</v>
      </c>
      <c r="X3608" t="str">
        <f t="shared" si="1912"/>
        <v>0.0000275917174177009-0.0000624271038526108i</v>
      </c>
      <c r="Y3608" t="str">
        <f t="shared" si="1913"/>
        <v>0.009+10.5180522042186i</v>
      </c>
      <c r="Z3608" t="str">
        <f t="shared" si="1914"/>
        <v>-0.0000711961626468266-0.0000315405648731898i</v>
      </c>
      <c r="AA3608" t="str">
        <f t="shared" si="1915"/>
        <v>0.000979235944919933-1.14090158044911i</v>
      </c>
      <c r="AB3608" t="str">
        <f t="shared" si="1916"/>
        <v>0.488976059398373-0.487369437658184i</v>
      </c>
      <c r="AC3608" t="str">
        <f t="shared" si="1917"/>
        <v>0.943183225292042-0.0599100419567366i</v>
      </c>
      <c r="AD3608" t="str">
        <f t="shared" si="1918"/>
        <v>0.549038546133457-0.481853899789981i</v>
      </c>
      <c r="AE3608" t="str">
        <f t="shared" si="1919"/>
        <v>-0.0000542873818156204+0.0000169891627392511i</v>
      </c>
      <c r="AF3608" t="str">
        <f t="shared" si="1920"/>
        <v>-15.0851698796994-0.212657095507319i</v>
      </c>
      <c r="AG3608" t="str">
        <f t="shared" si="1921"/>
        <v>0.998011858940118-0.00226927227308546i</v>
      </c>
      <c r="AH3608" t="str">
        <f t="shared" si="1922"/>
        <v>0.000824739172933511-0.000243352069599768i</v>
      </c>
      <c r="AI3608">
        <f t="shared" si="1923"/>
        <v>-61.311117827067122</v>
      </c>
      <c r="AJ3608">
        <f t="shared" si="1924"/>
        <v>-16.439511152854521</v>
      </c>
      <c r="AK3608"/>
      <c r="AL3608"/>
      <c r="AM3608"/>
      <c r="AN3608"/>
    </row>
    <row r="3609" spans="1:40" x14ac:dyDescent="0.25">
      <c r="A3609"/>
      <c r="B3609">
        <f t="shared" ref="B3609:B3672" si="1925">B3608+1000</f>
        <v>1675000</v>
      </c>
      <c r="C3609" s="237" t="str">
        <f t="shared" si="1893"/>
        <v>-2.72403770790566E-08+0.00146210300903743i</v>
      </c>
      <c r="D3609" s="208" t="str">
        <f t="shared" si="1894"/>
        <v>-5.95700616584885+0.0112094564026203i</v>
      </c>
      <c r="E3609" t="str">
        <f t="shared" si="1895"/>
        <v>2870</v>
      </c>
      <c r="F3609" t="str">
        <f t="shared" si="1896"/>
        <v>0.777000777000777</v>
      </c>
      <c r="G3609" t="str">
        <f t="shared" si="1891"/>
        <v>0.777000777000777</v>
      </c>
      <c r="H3609" t="str">
        <f t="shared" si="1897"/>
        <v>9.12817076578945+0.223739778584361i</v>
      </c>
      <c r="I3609" t="str">
        <f t="shared" si="1898"/>
        <v>6577.70961845363i</v>
      </c>
      <c r="J3609" t="str">
        <f t="shared" si="1892"/>
        <v>-58564.2147131104+1438.99237780987i</v>
      </c>
      <c r="K3609" t="str">
        <f t="shared" si="1899"/>
        <v>0.00275807720492056-0.112248423351722i</v>
      </c>
      <c r="L3609" t="str">
        <f t="shared" si="1900"/>
        <v>0.000209846541319863-0.00723999998336062i</v>
      </c>
      <c r="M3609" t="str">
        <f t="shared" si="1901"/>
        <v>0.00296792374624042-0.119488423335083i</v>
      </c>
      <c r="N3609" t="str">
        <f t="shared" si="1902"/>
        <v>-17.1616378604195i</v>
      </c>
      <c r="O3609" t="str">
        <f t="shared" si="1903"/>
        <v>-0.116854148343049+0.993149086499615i</v>
      </c>
      <c r="P3609" t="str">
        <f t="shared" si="1904"/>
        <v>1.11685414834305-0.993149086499615i</v>
      </c>
      <c r="Q3609" t="str">
        <f t="shared" si="1905"/>
        <v>-1.11685414834305+18.1547869469191i</v>
      </c>
      <c r="R3609" t="str">
        <f t="shared" si="1906"/>
        <v>-0.0582685299474215-0.0579338497349819i</v>
      </c>
      <c r="S3609" t="str">
        <f t="shared" si="1907"/>
        <v>1.77339611521479i</v>
      </c>
      <c r="T3609" t="str">
        <f t="shared" si="1908"/>
        <v>0.102739664059454-0.103333184648034i</v>
      </c>
      <c r="U3609" t="str">
        <f t="shared" si="1909"/>
        <v>0.0000333333333333333-0.0000673885648743073i</v>
      </c>
      <c r="V3609" t="str">
        <f t="shared" si="1910"/>
        <v>6.66666666666667E-06-0.000673885648743073i</v>
      </c>
      <c r="W3609" t="str">
        <f t="shared" si="1911"/>
        <v>0.0000275392934405467-0.0000624485992136251i</v>
      </c>
      <c r="X3609" t="str">
        <f t="shared" si="1912"/>
        <v>0.0000275915666670355-0.0000623912447888448i</v>
      </c>
      <c r="Y3609" t="str">
        <f t="shared" si="1913"/>
        <v>0.009+10.5243353895258i</v>
      </c>
      <c r="Z3609" t="str">
        <f t="shared" si="1914"/>
        <v>-0.0000711127860747768-0.0000315214910565758i</v>
      </c>
      <c r="AA3609" t="str">
        <f t="shared" si="1915"/>
        <v>0.000978067027927662-1.14022043825454i</v>
      </c>
      <c r="AB3609" t="str">
        <f t="shared" si="1916"/>
        <v>0.484564691596683-0.487363991395786i</v>
      </c>
      <c r="AC3609" t="str">
        <f t="shared" si="1917"/>
        <v>0.943203796132604-0.0593463301658645i</v>
      </c>
      <c r="AD3609" t="str">
        <f t="shared" si="1918"/>
        <v>0.54410075502013-0.482476438507556i</v>
      </c>
      <c r="AE3609" t="str">
        <f t="shared" si="1919"/>
        <v>-0.0000539008973362957+0.0000171593766744649i</v>
      </c>
      <c r="AF3609" t="str">
        <f t="shared" si="1920"/>
        <v>-15.0851769316383-0.212530322181741i</v>
      </c>
      <c r="AG3609" t="str">
        <f t="shared" si="1921"/>
        <v>0.998010457668462-0.00224753743821656i</v>
      </c>
      <c r="AH3609" t="str">
        <f t="shared" si="1922"/>
        <v>0.000818933761008772-0.000246045591927503i</v>
      </c>
      <c r="AI3609">
        <f t="shared" si="1923"/>
        <v>-61.359691995259041</v>
      </c>
      <c r="AJ3609">
        <f t="shared" si="1924"/>
        <v>-16.722699380652031</v>
      </c>
      <c r="AK3609"/>
      <c r="AL3609"/>
      <c r="AM3609"/>
      <c r="AN3609"/>
    </row>
    <row r="3610" spans="1:40" x14ac:dyDescent="0.25">
      <c r="A3610"/>
      <c r="B3610">
        <f t="shared" si="1925"/>
        <v>1676000</v>
      </c>
      <c r="C3610" s="237" t="str">
        <f t="shared" si="1893"/>
        <v>-2.72078803601242E-08+0.001461230632541i</v>
      </c>
      <c r="D3610" s="208" t="str">
        <f t="shared" si="1894"/>
        <v>-5.95700616559971+0.0112027681828143i</v>
      </c>
      <c r="E3610" t="str">
        <f t="shared" si="1895"/>
        <v>2870</v>
      </c>
      <c r="F3610" t="str">
        <f t="shared" si="1896"/>
        <v>0.777000777000777</v>
      </c>
      <c r="G3610" t="str">
        <f t="shared" si="1891"/>
        <v>0.777000777000777</v>
      </c>
      <c r="H3610" t="str">
        <f t="shared" si="1897"/>
        <v>9.12817780537017+0.223606467987224i</v>
      </c>
      <c r="I3610" t="str">
        <f t="shared" si="1898"/>
        <v>6581.63660927062i</v>
      </c>
      <c r="J3610" t="str">
        <f t="shared" si="1892"/>
        <v>-58634.1642019065+1439.85147773691i</v>
      </c>
      <c r="K3610" t="str">
        <f t="shared" si="1899"/>
        <v>0.00275478879597503-0.112181527818862i</v>
      </c>
      <c r="L3610" t="str">
        <f t="shared" si="1900"/>
        <v>0.000209596412372258-0.00723568741979538i</v>
      </c>
      <c r="M3610" t="str">
        <f t="shared" si="1901"/>
        <v>0.00296438520834729-0.119417215238657i</v>
      </c>
      <c r="N3610" t="str">
        <f t="shared" si="1902"/>
        <v>-17.171883614366i</v>
      </c>
      <c r="O3610" t="str">
        <f t="shared" si="1903"/>
        <v>-0.106672631844228+0.994294196712133i</v>
      </c>
      <c r="P3610" t="str">
        <f t="shared" si="1904"/>
        <v>1.10667263184423-0.994294196712133i</v>
      </c>
      <c r="Q3610" t="str">
        <f t="shared" si="1905"/>
        <v>-1.10667263184423+18.1661778110781i</v>
      </c>
      <c r="R3610" t="str">
        <f t="shared" si="1906"/>
        <v>-0.0582283411891687-0.0573721633186324i</v>
      </c>
      <c r="S3610" t="str">
        <f t="shared" si="1907"/>
        <v>1.77445485916417i</v>
      </c>
      <c r="T3610" t="str">
        <f t="shared" si="1908"/>
        <v>0.101804313981508-0.10332356296419i</v>
      </c>
      <c r="U3610" t="str">
        <f t="shared" si="1909"/>
        <v>0.0000333333333333333-0.0000673483569000387i</v>
      </c>
      <c r="V3610" t="str">
        <f t="shared" si="1910"/>
        <v>6.66666666666667E-06-0.000673483569000387i</v>
      </c>
      <c r="W3610" t="str">
        <f t="shared" si="1911"/>
        <v>0.0000275392172073219-0.0000624127506130659i</v>
      </c>
      <c r="X3610" t="str">
        <f t="shared" si="1912"/>
        <v>0.0000275914160050364-0.0000623554293484148i</v>
      </c>
      <c r="Y3610" t="str">
        <f t="shared" si="1913"/>
        <v>0.009+10.530618574833i</v>
      </c>
      <c r="Z3610" t="str">
        <f t="shared" si="1914"/>
        <v>-0.0000710295586897618-0.0000315024402304109i</v>
      </c>
      <c r="AA3610" t="str">
        <f t="shared" si="1915"/>
        <v>0.000976900202694336-1.13954010889119i</v>
      </c>
      <c r="AB3610" t="str">
        <f t="shared" si="1916"/>
        <v>0.48015317608119-0.487318611373307i</v>
      </c>
      <c r="AC3610" t="str">
        <f t="shared" si="1917"/>
        <v>0.943229127468746-0.0587831552589196i</v>
      </c>
      <c r="AD3610" t="str">
        <f t="shared" si="1918"/>
        <v>0.539156677695885-0.483048357404043i</v>
      </c>
      <c r="AE3610" t="str">
        <f t="shared" si="1919"/>
        <v>-0.0000535132628888957+0.0000173259606382819i</v>
      </c>
      <c r="AF3610" t="str">
        <f t="shared" si="1920"/>
        <v>-15.0851839709699-0.21240369980441i</v>
      </c>
      <c r="AG3610" t="str">
        <f t="shared" si="1921"/>
        <v>0.998009266882588-0.00222580242828225i</v>
      </c>
      <c r="AH3610" t="str">
        <f t="shared" si="1922"/>
        <v>0.000813109719897854-0.000248684130822052i</v>
      </c>
      <c r="AI3610">
        <f t="shared" si="1923"/>
        <v>-61.408669806378349</v>
      </c>
      <c r="AJ3610">
        <f t="shared" si="1924"/>
        <v>-17.005898928148063</v>
      </c>
      <c r="AK3610"/>
      <c r="AL3610"/>
      <c r="AM3610"/>
      <c r="AN3610"/>
    </row>
    <row r="3611" spans="1:40" x14ac:dyDescent="0.25">
      <c r="A3611"/>
      <c r="B3611">
        <f t="shared" si="1925"/>
        <v>1677000</v>
      </c>
      <c r="C3611" s="237" t="str">
        <f t="shared" si="1893"/>
        <v>-2.71754417575222E-08+0.00146035929644586i</v>
      </c>
      <c r="D3611" s="208" t="str">
        <f t="shared" si="1894"/>
        <v>-5.95700616535101+0.0111960879394183i</v>
      </c>
      <c r="E3611" t="str">
        <f t="shared" si="1895"/>
        <v>2870</v>
      </c>
      <c r="F3611" t="str">
        <f t="shared" si="1896"/>
        <v>0.777000777000777</v>
      </c>
      <c r="G3611" t="str">
        <f t="shared" si="1891"/>
        <v>0.777000777000777</v>
      </c>
      <c r="H3611" t="str">
        <f t="shared" si="1897"/>
        <v>9.12818483237312+0.223473316045507i</v>
      </c>
      <c r="I3611" t="str">
        <f t="shared" si="1898"/>
        <v>6585.5636000876i</v>
      </c>
      <c r="J3611" t="str">
        <f t="shared" si="1892"/>
        <v>-58704.1554391292+1440.71057766396i</v>
      </c>
      <c r="K3611" t="str">
        <f t="shared" si="1899"/>
        <v>0.00275150626348472-0.112114711925867i</v>
      </c>
      <c r="L3611" t="str">
        <f t="shared" si="1900"/>
        <v>0.000209346730249502-0.00723137998648316i</v>
      </c>
      <c r="M3611" t="str">
        <f t="shared" si="1901"/>
        <v>0.00296085299373422-0.11934609191235i</v>
      </c>
      <c r="N3611" t="str">
        <f t="shared" si="1902"/>
        <v>-17.1821293683125i</v>
      </c>
      <c r="O3611" t="str">
        <f t="shared" si="1903"/>
        <v>-0.0964799174332831+0.995334931333201i</v>
      </c>
      <c r="P3611" t="str">
        <f t="shared" si="1904"/>
        <v>1.09647991743328-0.995334931333201i</v>
      </c>
      <c r="Q3611" t="str">
        <f t="shared" si="1905"/>
        <v>-1.09647991743328+18.1774642996457i</v>
      </c>
      <c r="R3611" t="str">
        <f t="shared" si="1906"/>
        <v>-0.0581834307166306-0.0568111666788009i</v>
      </c>
      <c r="S3611" t="str">
        <f t="shared" si="1907"/>
        <v>1.77551360311355i</v>
      </c>
      <c r="T3611" t="str">
        <f t="shared" si="1908"/>
        <v>0.100868999246962-0.103305472713192i</v>
      </c>
      <c r="U3611" t="str">
        <f t="shared" si="1909"/>
        <v>0.0000333333333333334-0.0000673081968780352i</v>
      </c>
      <c r="V3611" t="str">
        <f t="shared" si="1910"/>
        <v>6.66666666666667E-06-0.000673081968780352i</v>
      </c>
      <c r="W3611" t="str">
        <f t="shared" si="1911"/>
        <v>0.0000275391409291279-0.0000623769455981337i</v>
      </c>
      <c r="X3611" t="str">
        <f t="shared" si="1912"/>
        <v>0.0000275912654313867-0.0000623196574532661i</v>
      </c>
      <c r="Y3611" t="str">
        <f t="shared" si="1913"/>
        <v>0.009+10.5369017601402i</v>
      </c>
      <c r="Z3611" t="str">
        <f t="shared" si="1914"/>
        <v>-0.0000709464801360383-0.0000314834123529012i</v>
      </c>
      <c r="AA3611" t="str">
        <f t="shared" si="1915"/>
        <v>0.000975735464232039-1.13886059090498i</v>
      </c>
      <c r="AB3611" t="str">
        <f t="shared" si="1916"/>
        <v>0.475741827260457-0.487233289925393i</v>
      </c>
      <c r="AC3611" t="str">
        <f t="shared" si="1917"/>
        <v>0.943259212611296-0.0582205539878984i</v>
      </c>
      <c r="AD3611" t="str">
        <f t="shared" si="1918"/>
        <v>0.534206833110668-0.483569591538709i</v>
      </c>
      <c r="AE3611" t="str">
        <f t="shared" si="1919"/>
        <v>-0.000053124515325559+0.0000174889064119325i</v>
      </c>
      <c r="AF3611" t="str">
        <f t="shared" si="1920"/>
        <v>-15.0851909977241-0.212277228106089i</v>
      </c>
      <c r="AG3611" t="str">
        <f t="shared" si="1921"/>
        <v>0.998008286475516-0.00220406938315085i</v>
      </c>
      <c r="AH3611" t="str">
        <f t="shared" si="1922"/>
        <v>0.0008072676138569-0.000251267547849138i</v>
      </c>
      <c r="AI3611">
        <f t="shared" si="1923"/>
        <v>-61.458055036068146</v>
      </c>
      <c r="AJ3611">
        <f t="shared" si="1924"/>
        <v>-17.289109654619622</v>
      </c>
      <c r="AK3611"/>
      <c r="AL3611"/>
      <c r="AM3611"/>
      <c r="AN3611"/>
    </row>
    <row r="3612" spans="1:40" x14ac:dyDescent="0.25">
      <c r="A3612"/>
      <c r="B3612">
        <f t="shared" si="1925"/>
        <v>1678000</v>
      </c>
      <c r="C3612" s="237" t="str">
        <f t="shared" si="1893"/>
        <v>-2.71430611327559E-08+0.00145948899889197i</v>
      </c>
      <c r="D3612" s="208" t="str">
        <f t="shared" si="1894"/>
        <v>-5.95700616510276+0.0111894156581718i</v>
      </c>
      <c r="E3612" t="str">
        <f t="shared" si="1895"/>
        <v>2870</v>
      </c>
      <c r="F3612" t="str">
        <f t="shared" si="1896"/>
        <v>0.777000777000777</v>
      </c>
      <c r="G3612" t="str">
        <f t="shared" si="1891"/>
        <v>0.777000777000777</v>
      </c>
      <c r="H3612" t="str">
        <f t="shared" si="1897"/>
        <v>9.12819184682828+0.223340322476344i</v>
      </c>
      <c r="I3612" t="str">
        <f t="shared" si="1898"/>
        <v>6589.49059090459i</v>
      </c>
      <c r="J3612" t="str">
        <f t="shared" si="1892"/>
        <v>-58774.1884247786+1441.56967759102i</v>
      </c>
      <c r="K3612" t="str">
        <f t="shared" si="1899"/>
        <v>0.00274822959345879-0.112047975530687i</v>
      </c>
      <c r="L3612" t="str">
        <f t="shared" si="1900"/>
        <v>0.000209097493888261-0.00722707767428266i</v>
      </c>
      <c r="M3612" t="str">
        <f t="shared" si="1901"/>
        <v>0.00295732708734705-0.11927505320497i</v>
      </c>
      <c r="N3612" t="str">
        <f t="shared" si="1902"/>
        <v>-17.192375122259i</v>
      </c>
      <c r="O3612" t="str">
        <f t="shared" si="1903"/>
        <v>-0.0862770750858762+0.996271181112164i</v>
      </c>
      <c r="P3612" t="str">
        <f t="shared" si="1904"/>
        <v>1.08627707508588-0.996271181112164i</v>
      </c>
      <c r="Q3612" t="str">
        <f t="shared" si="1905"/>
        <v>-1.08627707508588+18.1886463033712i</v>
      </c>
      <c r="R3612" t="str">
        <f t="shared" si="1906"/>
        <v>-0.0581338062438639-0.056250896136567i</v>
      </c>
      <c r="S3612" t="str">
        <f t="shared" si="1907"/>
        <v>1.77657234706293i</v>
      </c>
      <c r="T3612" t="str">
        <f t="shared" si="1908"/>
        <v>0.0999337865737339-0.103278912602363i</v>
      </c>
      <c r="U3612" t="str">
        <f t="shared" si="1909"/>
        <v>0.0000333333333333332-0.0000672680847225652i</v>
      </c>
      <c r="V3612" t="str">
        <f t="shared" si="1910"/>
        <v>6.66666666666667E-06-0.000672680847225652i</v>
      </c>
      <c r="W3612" t="str">
        <f t="shared" si="1911"/>
        <v>0.0000275390646059649-0.0000623411840908863i</v>
      </c>
      <c r="X3612" t="str">
        <f t="shared" si="1912"/>
        <v>0.0000275911149457689-0.0000622839290255287i</v>
      </c>
      <c r="Y3612" t="str">
        <f t="shared" si="1913"/>
        <v>0.009+10.5431849454473i</v>
      </c>
      <c r="Z3612" t="str">
        <f t="shared" si="1914"/>
        <v>-0.0000708635500589188-0.0000314644073823514i</v>
      </c>
      <c r="AA3612" t="str">
        <f t="shared" si="1915"/>
        <v>0.000974572807567641-1.13818188284524i</v>
      </c>
      <c r="AB3612" t="str">
        <f t="shared" si="1916"/>
        <v>0.471330959805043-0.48710802095522i</v>
      </c>
      <c r="AC3612" t="str">
        <f t="shared" si="1917"/>
        <v>0.943294044698535-0.057658563052731i</v>
      </c>
      <c r="AD3612" t="str">
        <f t="shared" si="1918"/>
        <v>0.52925174091604-0.484040081294869i</v>
      </c>
      <c r="AE3612" t="str">
        <f t="shared" si="1919"/>
        <v>-0.0000527346915434221+0.0000176482061473611i</v>
      </c>
      <c r="AF3612" t="str">
        <f t="shared" si="1920"/>
        <v>-15.085198011931-0.212150906818172i</v>
      </c>
      <c r="AG3612" t="str">
        <f t="shared" si="1921"/>
        <v>0.998007516318581-0.00218234044049891i</v>
      </c>
      <c r="AH3612" t="str">
        <f t="shared" si="1922"/>
        <v>0.000801408007988928-0.000253795710362745i</v>
      </c>
      <c r="AI3612">
        <f t="shared" si="1923"/>
        <v>-61.507851533717108</v>
      </c>
      <c r="AJ3612">
        <f t="shared" si="1924"/>
        <v>-17.572331418605437</v>
      </c>
      <c r="AK3612"/>
      <c r="AL3612"/>
      <c r="AM3612"/>
      <c r="AN3612"/>
    </row>
    <row r="3613" spans="1:40" x14ac:dyDescent="0.25">
      <c r="A3613"/>
      <c r="B3613">
        <f t="shared" si="1925"/>
        <v>1679000</v>
      </c>
      <c r="C3613" s="237" t="str">
        <f t="shared" si="1893"/>
        <v>-2.71107383477411E-08+0.00145861973802367i</v>
      </c>
      <c r="D3613" s="208" t="str">
        <f t="shared" si="1894"/>
        <v>-5.95700616485495+0.0111827513248481i</v>
      </c>
      <c r="E3613" t="str">
        <f t="shared" si="1895"/>
        <v>2870</v>
      </c>
      <c r="F3613" t="str">
        <f t="shared" si="1896"/>
        <v>0.777000777000777</v>
      </c>
      <c r="G3613" t="str">
        <f t="shared" si="1891"/>
        <v>0.777000777000777</v>
      </c>
      <c r="H3613" t="str">
        <f t="shared" si="1897"/>
        <v>9.12819884876546+0.223207486997547i</v>
      </c>
      <c r="I3613" t="str">
        <f t="shared" si="1898"/>
        <v>6593.41758172158i</v>
      </c>
      <c r="J3613" t="str">
        <f t="shared" si="1892"/>
        <v>-58844.2631588546+1442.42877751807i</v>
      </c>
      <c r="K3613" t="str">
        <f t="shared" si="1899"/>
        <v>0.00274495877194801-0.11198131849161i</v>
      </c>
      <c r="L3613" t="str">
        <f t="shared" si="1900"/>
        <v>0.000208848702228364-0.00722278047407426i</v>
      </c>
      <c r="M3613" t="str">
        <f t="shared" si="1901"/>
        <v>0.00295380747417637-0.119204098965684i</v>
      </c>
      <c r="N3613" t="str">
        <f t="shared" si="1902"/>
        <v>-17.2026208762055i</v>
      </c>
      <c r="O3613" t="str">
        <f t="shared" si="1903"/>
        <v>-0.076065175840856+0.997102847766618i</v>
      </c>
      <c r="P3613" t="str">
        <f t="shared" si="1904"/>
        <v>1.07606517584086-0.997102847766618i</v>
      </c>
      <c r="Q3613" t="str">
        <f t="shared" si="1905"/>
        <v>-1.07606517584086+18.1997237239721i</v>
      </c>
      <c r="R3613" t="str">
        <f t="shared" si="1906"/>
        <v>-0.0580794756544154-0.0556913879589835i</v>
      </c>
      <c r="S3613" t="str">
        <f t="shared" si="1907"/>
        <v>1.77763109101231i</v>
      </c>
      <c r="T3613" t="str">
        <f t="shared" si="1908"/>
        <v>0.0989987427375177-0.103243881672981i</v>
      </c>
      <c r="U3613" t="str">
        <f t="shared" si="1909"/>
        <v>0.0000333333333333333-0.0000672280203481028i</v>
      </c>
      <c r="V3613" t="str">
        <f t="shared" si="1910"/>
        <v>6.66666666666667E-06-0.000672280203481028i</v>
      </c>
      <c r="W3613" t="str">
        <f t="shared" si="1911"/>
        <v>0.0000275389882378343-0.0000623054660135686i</v>
      </c>
      <c r="X3613" t="str">
        <f t="shared" si="1912"/>
        <v>0.0000275909645478679-0.0000622482439875201i</v>
      </c>
      <c r="Y3613" t="str">
        <f t="shared" si="1913"/>
        <v>0.009+10.5494681307545i</v>
      </c>
      <c r="Z3613" t="str">
        <f t="shared" si="1914"/>
        <v>-0.0000707807681047757-0.00003144542527717i</v>
      </c>
      <c r="AA3613" t="str">
        <f t="shared" si="1915"/>
        <v>0.000973412227742873-1.13750398326478i</v>
      </c>
      <c r="AB3613" t="str">
        <f t="shared" si="1916"/>
        <v>0.466920888658-0.486942799941041i</v>
      </c>
      <c r="AC3613" t="str">
        <f t="shared" si="1917"/>
        <v>0.943333616695968-0.0570972191026956i</v>
      </c>
      <c r="AD3613" t="str">
        <f t="shared" si="1918"/>
        <v>0.524291921410326-0.484459772388026i</v>
      </c>
      <c r="AE3613" t="str">
        <f t="shared" si="1919"/>
        <v>-0.0000523438284809741+0.0000178038523673571i</v>
      </c>
      <c r="AF3613" t="str">
        <f t="shared" si="1920"/>
        <v>-15.0852050136204-0.212024735672699i</v>
      </c>
      <c r="AG3613" t="str">
        <f t="shared" si="1921"/>
        <v>0.998006956261466-0.00216061773559198i</v>
      </c>
      <c r="AH3613" t="str">
        <f t="shared" si="1922"/>
        <v>0.000795531468184721-0.000256268491509041i</v>
      </c>
      <c r="AI3613">
        <f t="shared" si="1923"/>
        <v>-61.558063224247178</v>
      </c>
      <c r="AJ3613">
        <f t="shared" si="1924"/>
        <v>-17.855564077925354</v>
      </c>
      <c r="AK3613"/>
      <c r="AL3613"/>
      <c r="AM3613"/>
      <c r="AN3613"/>
    </row>
    <row r="3614" spans="1:40" x14ac:dyDescent="0.25">
      <c r="A3614"/>
      <c r="B3614">
        <f t="shared" si="1925"/>
        <v>1680000</v>
      </c>
      <c r="C3614" s="237" t="str">
        <f t="shared" si="1893"/>
        <v>-2.70784732648052E-08+0.00145775151198973i</v>
      </c>
      <c r="D3614" s="208" t="str">
        <f t="shared" si="1894"/>
        <v>-5.95700616460759+0.0111760949252546i</v>
      </c>
      <c r="E3614" t="str">
        <f t="shared" si="1895"/>
        <v>2870</v>
      </c>
      <c r="F3614" t="str">
        <f t="shared" si="1896"/>
        <v>0.777000777000777</v>
      </c>
      <c r="G3614" t="str">
        <f t="shared" si="1891"/>
        <v>0.777000777000777</v>
      </c>
      <c r="H3614" t="str">
        <f t="shared" si="1897"/>
        <v>9.12820583821446+0.223074809327594i</v>
      </c>
      <c r="I3614" t="str">
        <f t="shared" si="1898"/>
        <v>6597.34457253857i</v>
      </c>
      <c r="J3614" t="str">
        <f t="shared" si="1892"/>
        <v>-58914.3796413572+1443.28787744511i</v>
      </c>
      <c r="K3614" t="str">
        <f t="shared" si="1899"/>
        <v>0.00274169378504462-0.111914740667259i</v>
      </c>
      <c r="L3614" t="str">
        <f t="shared" si="1900"/>
        <v>0.000208600354212782-0.00721848837675991i</v>
      </c>
      <c r="M3614" t="str">
        <f t="shared" si="1901"/>
        <v>0.0029502941392574-0.119133229044019i</v>
      </c>
      <c r="N3614" t="str">
        <f t="shared" si="1902"/>
        <v>-17.212866630152i</v>
      </c>
      <c r="O3614" t="str">
        <f t="shared" si="1903"/>
        <v>-0.0658452916878042+0.997829843992726i</v>
      </c>
      <c r="P3614" t="str">
        <f t="shared" si="1904"/>
        <v>1.0658452916878-0.997829843992726i</v>
      </c>
      <c r="Q3614" t="str">
        <f t="shared" si="1905"/>
        <v>-1.0658452916878+18.2106964741447i</v>
      </c>
      <c r="R3614" t="str">
        <f t="shared" si="1906"/>
        <v>-0.0580204470016577-0.0551326783604863i</v>
      </c>
      <c r="S3614" t="str">
        <f t="shared" si="1907"/>
        <v>1.7786898349617i</v>
      </c>
      <c r="T3614" t="str">
        <f t="shared" si="1908"/>
        <v>0.0980639345740099-0.103200379301783i</v>
      </c>
      <c r="U3614" t="str">
        <f t="shared" si="1909"/>
        <v>0.0000333333333333333-0.0000671880036693243i</v>
      </c>
      <c r="V3614" t="str">
        <f t="shared" si="1910"/>
        <v>6.66666666666667E-06-0.000671880036693243i</v>
      </c>
      <c r="W3614" t="str">
        <f t="shared" si="1911"/>
        <v>0.0000275389118247369-0.0000622697912886094i</v>
      </c>
      <c r="X3614" t="str">
        <f t="shared" si="1912"/>
        <v>0.0000275908142373686-0.0000622126022617408i</v>
      </c>
      <c r="Y3614" t="str">
        <f t="shared" si="1913"/>
        <v>0.009+10.5557513160617i</v>
      </c>
      <c r="Z3614" t="str">
        <f t="shared" si="1914"/>
        <v>-0.000070698133921031-0.0000314264659958653i</v>
      </c>
      <c r="AA3614" t="str">
        <f t="shared" si="1915"/>
        <v>0.000972253719814201-1.13682689071986i</v>
      </c>
      <c r="AB3614" t="str">
        <f t="shared" si="1916"/>
        <v>0.46251192904538-0.486737623943278i</v>
      </c>
      <c r="AC3614" t="str">
        <f t="shared" si="1917"/>
        <v>0.943377921396023-0.0565365587378302i</v>
      </c>
      <c r="AD3614" t="str">
        <f t="shared" si="1918"/>
        <v>0.519327895483816-0.484828615873511i</v>
      </c>
      <c r="AE3614" t="str">
        <f t="shared" si="1919"/>
        <v>-0.0000519519631144134+0.0000179558379656472i</v>
      </c>
      <c r="AF3614" t="str">
        <f t="shared" si="1920"/>
        <v>-15.0852120028221-0.211898714402339i</v>
      </c>
      <c r="AG3614" t="str">
        <f t="shared" si="1921"/>
        <v>0.998006606132237-0.0021389034010662i</v>
      </c>
      <c r="AH3614" t="str">
        <f t="shared" si="1922"/>
        <v>0.000789638561063782-0.000258685770229669i</v>
      </c>
      <c r="AI3614">
        <f t="shared" si="1923"/>
        <v>-61.608694109956573</v>
      </c>
      <c r="AJ3614">
        <f t="shared" si="1924"/>
        <v>-18.138807489697033</v>
      </c>
      <c r="AK3614"/>
      <c r="AL3614"/>
      <c r="AM3614"/>
      <c r="AN3614"/>
    </row>
    <row r="3615" spans="1:40" x14ac:dyDescent="0.25">
      <c r="A3615"/>
      <c r="B3615">
        <f t="shared" si="1925"/>
        <v>1681000</v>
      </c>
      <c r="C3615" s="237" t="str">
        <f t="shared" si="1893"/>
        <v>-2.70462657466843E-08+0.00145688431894333i</v>
      </c>
      <c r="D3615" s="208" t="str">
        <f t="shared" si="1894"/>
        <v>-5.95700616436067+0.0111694464452322i</v>
      </c>
      <c r="E3615" t="str">
        <f t="shared" si="1895"/>
        <v>2870</v>
      </c>
      <c r="F3615" t="str">
        <f t="shared" si="1896"/>
        <v>0.777000777000777</v>
      </c>
      <c r="G3615" t="str">
        <f t="shared" si="1891"/>
        <v>0.777000777000777</v>
      </c>
      <c r="H3615" t="str">
        <f t="shared" si="1897"/>
        <v>9.12821281520493+0.222942289185632i</v>
      </c>
      <c r="I3615" t="str">
        <f t="shared" si="1898"/>
        <v>6601.27156335555i</v>
      </c>
      <c r="J3615" t="str">
        <f t="shared" si="1892"/>
        <v>-58984.5378722864+1444.14697737217i</v>
      </c>
      <c r="K3615" t="str">
        <f t="shared" si="1899"/>
        <v>0.00273843461888224-0.111848241916593i</v>
      </c>
      <c r="L3615" t="str">
        <f t="shared" si="1900"/>
        <v>0.000208352448787634-0.0072142013732632i</v>
      </c>
      <c r="M3615" t="str">
        <f t="shared" si="1901"/>
        <v>0.00294678706766987-0.119062443289856i</v>
      </c>
      <c r="N3615" t="str">
        <f t="shared" si="1902"/>
        <v>-17.2231123840986i</v>
      </c>
      <c r="O3615" t="str">
        <f t="shared" si="1903"/>
        <v>-0.0556184954544188+0.998452093474387i</v>
      </c>
      <c r="P3615" t="str">
        <f t="shared" si="1904"/>
        <v>1.05561849545442-0.998452093474387i</v>
      </c>
      <c r="Q3615" t="str">
        <f t="shared" si="1905"/>
        <v>-1.05561849545442+18.221564477573i</v>
      </c>
      <c r="R3615" t="str">
        <f t="shared" si="1906"/>
        <v>-0.0579567285091843-0.0545748035042789i</v>
      </c>
      <c r="S3615" t="str">
        <f t="shared" si="1907"/>
        <v>1.77974857891108i</v>
      </c>
      <c r="T3615" t="str">
        <f t="shared" si="1908"/>
        <v>0.0971294289810918-0.103148405202556i</v>
      </c>
      <c r="U3615" t="str">
        <f t="shared" si="1909"/>
        <v>0.0000333333333333334-0.0000671480346011095i</v>
      </c>
      <c r="V3615" t="str">
        <f t="shared" si="1910"/>
        <v>6.66666666666667E-06-0.000671480346011095i</v>
      </c>
      <c r="W3615" t="str">
        <f t="shared" si="1911"/>
        <v>0.0000275388353666738-0.0000622341598386224i</v>
      </c>
      <c r="X3615" t="str">
        <f t="shared" si="1912"/>
        <v>0.0000275906640139576-0.0000621770037708767i</v>
      </c>
      <c r="Y3615" t="str">
        <f t="shared" si="1913"/>
        <v>0.009+10.5620345013689i</v>
      </c>
      <c r="Z3615" t="str">
        <f t="shared" si="1914"/>
        <v>-0.0000706156471561562-0.000031407529497047i</v>
      </c>
      <c r="AA3615" t="str">
        <f t="shared" si="1915"/>
        <v>0.000971097278852792-1.13615060377017i</v>
      </c>
      <c r="AB3615" t="str">
        <f t="shared" si="1916"/>
        <v>0.458104396486527-0.486492491612025i</v>
      </c>
      <c r="AC3615" t="str">
        <f t="shared" si="1917"/>
        <v>0.943426951417712-0.0559766185103116i</v>
      </c>
      <c r="AD3615" t="str">
        <f t="shared" si="1918"/>
        <v>0.514360184563762-0.485146568153483i</v>
      </c>
      <c r="AE3615" t="str">
        <f t="shared" si="1919"/>
        <v>-0.0000515591324540015+0.0000181041562069535i</v>
      </c>
      <c r="AF3615" t="str">
        <f t="shared" si="1920"/>
        <v>-15.0852189795656-0.2117728427404i</v>
      </c>
      <c r="AG3615" t="str">
        <f t="shared" si="1921"/>
        <v>0.998006465737373-0.00211719956670987i</v>
      </c>
      <c r="AH3615" t="str">
        <f t="shared" si="1922"/>
        <v>0.00078372985391519-0.000261047431264413i</v>
      </c>
      <c r="AI3615">
        <f t="shared" si="1923"/>
        <v>-61.659748272422348</v>
      </c>
      <c r="AJ3615">
        <f t="shared" si="1924"/>
        <v>-18.422061510354141</v>
      </c>
      <c r="AK3615"/>
      <c r="AL3615"/>
      <c r="AM3615"/>
      <c r="AN3615"/>
    </row>
    <row r="3616" spans="1:40" x14ac:dyDescent="0.25">
      <c r="A3616"/>
      <c r="B3616">
        <f t="shared" si="1925"/>
        <v>1682000</v>
      </c>
      <c r="C3616" s="237" t="str">
        <f t="shared" si="1893"/>
        <v>-2.70141156565241E-08+0.00145601815704206i</v>
      </c>
      <c r="D3616" s="208" t="str">
        <f t="shared" si="1894"/>
        <v>-5.95700616411418+0.0111628058706558i</v>
      </c>
      <c r="E3616" t="str">
        <f t="shared" si="1895"/>
        <v>2870</v>
      </c>
      <c r="F3616" t="str">
        <f t="shared" si="1896"/>
        <v>0.777000777000777</v>
      </c>
      <c r="G3616" t="str">
        <f t="shared" si="1891"/>
        <v>0.777000777000777</v>
      </c>
      <c r="H3616" t="str">
        <f t="shared" si="1897"/>
        <v>9.12821977976644+0.222809926291471i</v>
      </c>
      <c r="I3616" t="str">
        <f t="shared" si="1898"/>
        <v>6605.19855417254i</v>
      </c>
      <c r="J3616" t="str">
        <f t="shared" si="1892"/>
        <v>-59054.7378516422+1445.00607729922i</v>
      </c>
      <c r="K3616" t="str">
        <f t="shared" si="1899"/>
        <v>0.00273518125963553-0.111781822098907i</v>
      </c>
      <c r="L3616" t="str">
        <f t="shared" si="1900"/>
        <v>0.000208104984902155-0.00720991945452913i</v>
      </c>
      <c r="M3616" t="str">
        <f t="shared" si="1901"/>
        <v>0.00294328624453768-0.118991741553436i</v>
      </c>
      <c r="N3616" t="str">
        <f t="shared" si="1902"/>
        <v>-17.2333581380451i</v>
      </c>
      <c r="O3616" t="str">
        <f t="shared" si="1903"/>
        <v>-0.0453858606942848+0.998969530891227i</v>
      </c>
      <c r="P3616" t="str">
        <f t="shared" si="1904"/>
        <v>1.04538586069428-0.998969530891227i</v>
      </c>
      <c r="Q3616" t="str">
        <f t="shared" si="1905"/>
        <v>-1.04538586069428+18.2323276689363i</v>
      </c>
      <c r="R3616" t="str">
        <f t="shared" si="1906"/>
        <v>-0.0578883285712584-0.0540177995037164i</v>
      </c>
      <c r="S3616" t="str">
        <f t="shared" si="1907"/>
        <v>1.78080732286046i</v>
      </c>
      <c r="T3616" t="str">
        <f t="shared" si="1908"/>
        <v>0.0961952929210263-0.103087959427849i</v>
      </c>
      <c r="U3616" t="str">
        <f t="shared" si="1909"/>
        <v>0.0000333333333333334-0.0000671081130585405i</v>
      </c>
      <c r="V3616" t="str">
        <f t="shared" si="1910"/>
        <v>6.66666666666667E-06-0.000671081130585405i</v>
      </c>
      <c r="W3616" t="str">
        <f t="shared" si="1911"/>
        <v>0.0000275387588636456-0.000062198571586405i</v>
      </c>
      <c r="X3616" t="str">
        <f t="shared" si="1912"/>
        <v>0.0000275905138773215-0.0000621414484377972i</v>
      </c>
      <c r="Y3616" t="str">
        <f t="shared" si="1913"/>
        <v>0.009+10.5683176866761i</v>
      </c>
      <c r="Z3616" t="str">
        <f t="shared" si="1914"/>
        <v>-0.0000705333074596668-0.0000313886157394244i</v>
      </c>
      <c r="AA3616" t="str">
        <f t="shared" si="1915"/>
        <v>0.000969942899944457-1.13547512097884i</v>
      </c>
      <c r="AB3616" t="str">
        <f t="shared" si="1916"/>
        <v>0.453698606804432-0.486207403195129i</v>
      </c>
      <c r="AC3616" t="str">
        <f t="shared" si="1917"/>
        <v>0.943480699206211-0.0554174349258436i</v>
      </c>
      <c r="AD3616" t="str">
        <f t="shared" si="1918"/>
        <v>0.509389310559533-0.485413590983463i</v>
      </c>
      <c r="AE3616" t="str">
        <f t="shared" si="1919"/>
        <v>-0.0000511653735404374+0.0000182488007270141i</v>
      </c>
      <c r="AF3616" t="str">
        <f t="shared" si="1920"/>
        <v>-15.0852259438806-0.211647120420815i</v>
      </c>
      <c r="AG3616" t="str">
        <f t="shared" si="1921"/>
        <v>0.998006534861806-0.00209550835924647i</v>
      </c>
      <c r="AH3616" t="str">
        <f t="shared" si="1922"/>
        <v>0.000777805914638782-0.000263353365153233i</v>
      </c>
      <c r="AI3616">
        <f t="shared" si="1923"/>
        <v>-61.711229874460265</v>
      </c>
      <c r="AJ3616">
        <f t="shared" si="1924"/>
        <v>-18.705325995656395</v>
      </c>
      <c r="AK3616"/>
      <c r="AL3616"/>
      <c r="AM3616"/>
      <c r="AN3616"/>
    </row>
    <row r="3617" spans="1:40" x14ac:dyDescent="0.25">
      <c r="A3617"/>
      <c r="B3617">
        <f t="shared" si="1925"/>
        <v>1683000</v>
      </c>
      <c r="C3617" s="237" t="str">
        <f t="shared" si="1893"/>
        <v>-2.6982022857875E-08+0.00145515302444786i</v>
      </c>
      <c r="D3617" s="208" t="str">
        <f t="shared" si="1894"/>
        <v>-5.95700616386814+0.0111561731874336i</v>
      </c>
      <c r="E3617" t="str">
        <f t="shared" si="1895"/>
        <v>2870</v>
      </c>
      <c r="F3617" t="str">
        <f t="shared" si="1896"/>
        <v>0.777000777000777</v>
      </c>
      <c r="G3617" t="str">
        <f t="shared" si="1891"/>
        <v>0.777000777000777</v>
      </c>
      <c r="H3617" t="str">
        <f t="shared" si="1897"/>
        <v>9.12822673192852+0.222677720365589i</v>
      </c>
      <c r="I3617" t="str">
        <f t="shared" si="1898"/>
        <v>6609.12554498953i</v>
      </c>
      <c r="J3617" t="str">
        <f t="shared" si="1892"/>
        <v>-59124.9795794247+1445.86517722627i</v>
      </c>
      <c r="K3617" t="str">
        <f t="shared" si="1899"/>
        <v>0.00273193369352023-0.111715481073826i</v>
      </c>
      <c r="L3617" t="str">
        <f t="shared" si="1900"/>
        <v>0.000207857961508703-0.00720564261152419i</v>
      </c>
      <c r="M3617" t="str">
        <f t="shared" si="1901"/>
        <v>0.00293979165502893-0.11892112368535i</v>
      </c>
      <c r="N3617" t="str">
        <f t="shared" si="1902"/>
        <v>-17.2436038919916i</v>
      </c>
      <c r="O3617" t="str">
        <f t="shared" si="1903"/>
        <v>-0.0351484615735968+0.999382101925489i</v>
      </c>
      <c r="P3617" t="str">
        <f t="shared" si="1904"/>
        <v>1.0351484615736-0.999382101925489i</v>
      </c>
      <c r="Q3617" t="str">
        <f t="shared" si="1905"/>
        <v>-1.0351484615736+18.2429859939171i</v>
      </c>
      <c r="R3617" t="str">
        <f t="shared" si="1906"/>
        <v>-0.057815255753312-0.0534617024236206i</v>
      </c>
      <c r="S3617" t="str">
        <f t="shared" si="1907"/>
        <v>1.78186606680984i</v>
      </c>
      <c r="T3617" t="str">
        <f t="shared" si="1908"/>
        <v>0.0952615934225349-0.103019042370759i</v>
      </c>
      <c r="U3617" t="str">
        <f t="shared" si="1909"/>
        <v>0.0000333333333333332-0.0000670682389569011i</v>
      </c>
      <c r="V3617" t="str">
        <f t="shared" si="1910"/>
        <v>6.66666666666667E-06-0.000670682389569011i</v>
      </c>
      <c r="W3617" t="str">
        <f t="shared" si="1911"/>
        <v>0.0000275386823156535-0.0000621630264549385i</v>
      </c>
      <c r="X3617" t="str">
        <f t="shared" si="1912"/>
        <v>0.0000275903638271485-0.0000621059361855548i</v>
      </c>
      <c r="Y3617" t="str">
        <f t="shared" si="1913"/>
        <v>0.009+10.5746008719832i</v>
      </c>
      <c r="Z3617" t="str">
        <f t="shared" si="1914"/>
        <v>-0.000070451114482121-0.0000313697246818081i</v>
      </c>
      <c r="AA3617" t="str">
        <f t="shared" si="1915"/>
        <v>0.000968790578189663-1.13480044091241i</v>
      </c>
      <c r="AB3617" t="str">
        <f t="shared" si="1916"/>
        <v>0.449294876135539-0.485882360546603i</v>
      </c>
      <c r="AC3617" t="str">
        <f t="shared" si="1917"/>
        <v>0.943539157032418-0.0548590444449691i</v>
      </c>
      <c r="AD3617" t="str">
        <f t="shared" si="1918"/>
        <v>0.504415795807215-0.485629651478182i</v>
      </c>
      <c r="AE3617" t="str">
        <f t="shared" si="1919"/>
        <v>-0.0000507707234411973+0.0000183897655325744i</v>
      </c>
      <c r="AF3617" t="str">
        <f t="shared" si="1920"/>
        <v>-15.0852328957967-0.211521547178155i</v>
      </c>
      <c r="AG3617" t="str">
        <f t="shared" si="1921"/>
        <v>0.998006813268963-0.00207383190211611i</v>
      </c>
      <c r="AH3617" t="str">
        <f t="shared" si="1922"/>
        <v>0.000771867311685757-0.000265603468237777i</v>
      </c>
      <c r="AI3617">
        <f t="shared" si="1923"/>
        <v>-61.763143162153142</v>
      </c>
      <c r="AJ3617">
        <f t="shared" si="1924"/>
        <v>-18.988600800718352</v>
      </c>
      <c r="AK3617"/>
      <c r="AL3617"/>
      <c r="AM3617"/>
      <c r="AN3617"/>
    </row>
    <row r="3618" spans="1:40" x14ac:dyDescent="0.25">
      <c r="A3618"/>
      <c r="B3618">
        <f t="shared" si="1925"/>
        <v>1684000</v>
      </c>
      <c r="C3618" s="237" t="str">
        <f t="shared" si="1893"/>
        <v>-2.69499872146933E-08+0.00145428891932705i</v>
      </c>
      <c r="D3618" s="208" t="str">
        <f t="shared" si="1894"/>
        <v>-5.95700616362253+0.0111495483815074i</v>
      </c>
      <c r="E3618" t="str">
        <f t="shared" si="1895"/>
        <v>2870</v>
      </c>
      <c r="F3618" t="str">
        <f t="shared" si="1896"/>
        <v>0.777000777000777</v>
      </c>
      <c r="G3618" t="str">
        <f t="shared" si="1891"/>
        <v>0.777000777000777</v>
      </c>
      <c r="H3618" t="str">
        <f t="shared" si="1897"/>
        <v>9.12823367172055+0.222545671129123i</v>
      </c>
      <c r="I3618" t="str">
        <f t="shared" si="1898"/>
        <v>6613.05253580652i</v>
      </c>
      <c r="J3618" t="str">
        <f t="shared" si="1892"/>
        <v>-59195.2630556337+1446.72427715332i</v>
      </c>
      <c r="K3618" t="str">
        <f t="shared" si="1899"/>
        <v>0.00272869190679295-0.111649218701311i</v>
      </c>
      <c r="L3618" t="str">
        <f t="shared" si="1900"/>
        <v>0.000207611377562738-0.00720137083523624i</v>
      </c>
      <c r="M3618" t="str">
        <f t="shared" si="1901"/>
        <v>0.00293630328435569-0.118850589536547i</v>
      </c>
      <c r="N3618" t="str">
        <f t="shared" si="1902"/>
        <v>-17.2538496459381i</v>
      </c>
      <c r="O3618" t="str">
        <f t="shared" si="1903"/>
        <v>-0.0249073727587746+0.999689763267713i</v>
      </c>
      <c r="P3618" t="str">
        <f t="shared" si="1904"/>
        <v>1.02490737275877-0.999689763267713i</v>
      </c>
      <c r="Q3618" t="str">
        <f t="shared" si="1905"/>
        <v>-1.02490737275877+18.2535394092058i</v>
      </c>
      <c r="R3618" t="str">
        <f t="shared" si="1906"/>
        <v>-0.0577375187925055-0.0529065482816163i</v>
      </c>
      <c r="S3618" t="str">
        <f t="shared" si="1907"/>
        <v>1.78292481075922i</v>
      </c>
      <c r="T3618" t="str">
        <f t="shared" si="1908"/>
        <v>0.0943283975829243-0.102941654766835i</v>
      </c>
      <c r="U3618" t="str">
        <f t="shared" si="1909"/>
        <v>0.0000333333333333333-0.0000670284122116774i</v>
      </c>
      <c r="V3618" t="str">
        <f t="shared" si="1910"/>
        <v>6.66666666666667E-06-0.000670284122116774i</v>
      </c>
      <c r="W3618" t="str">
        <f t="shared" si="1911"/>
        <v>0.0000275386057226985-0.0000621275243673876i</v>
      </c>
      <c r="X3618" t="str">
        <f t="shared" si="1912"/>
        <v>0.0000275902138631279-0.0000620704669373861i</v>
      </c>
      <c r="Y3618" t="str">
        <f t="shared" si="1913"/>
        <v>0.009+10.5808840572904i</v>
      </c>
      <c r="Z3618" t="str">
        <f t="shared" si="1914"/>
        <v>-0.0000703690678751116-0.0000313508562831071i</v>
      </c>
      <c r="AA3618" t="str">
        <f t="shared" si="1915"/>
        <v>0.000967640308703288-1.13412656214079i</v>
      </c>
      <c r="AB3618" t="str">
        <f t="shared" si="1916"/>
        <v>0.444893520939764-0.485517367135614i</v>
      </c>
      <c r="AC3618" t="str">
        <f t="shared" si="1917"/>
        <v>0.943602316992424-0.0543014834844131i</v>
      </c>
      <c r="AD3618" t="str">
        <f t="shared" si="1918"/>
        <v>0.499440163014559-0.48579472211693i</v>
      </c>
      <c r="AE3618" t="str">
        <f t="shared" si="1919"/>
        <v>-0.0000503752192469081+0.0000185270450013362i</v>
      </c>
      <c r="AF3618" t="str">
        <f t="shared" si="1920"/>
        <v>-15.0852398353431-0.211396122747616i</v>
      </c>
      <c r="AG3618" t="str">
        <f t="shared" si="1921"/>
        <v>0.998007300700805-0.0020521723152592i</v>
      </c>
      <c r="AH3618" t="str">
        <f t="shared" si="1922"/>
        <v>0.000765914613999777-0.00026779764266215i</v>
      </c>
      <c r="AI3618">
        <f t="shared" si="1923"/>
        <v>-61.815492466940086</v>
      </c>
      <c r="AJ3618">
        <f t="shared" si="1924"/>
        <v>-19.271885780019591</v>
      </c>
      <c r="AK3618"/>
      <c r="AL3618"/>
      <c r="AM3618"/>
      <c r="AN3618"/>
    </row>
    <row r="3619" spans="1:40" x14ac:dyDescent="0.25">
      <c r="A3619"/>
      <c r="B3619">
        <f t="shared" si="1925"/>
        <v>1685000</v>
      </c>
      <c r="C3619" s="237" t="str">
        <f t="shared" si="1893"/>
        <v>-2.69180085913378E-08+0.00145342583985029i</v>
      </c>
      <c r="D3619" s="208" t="str">
        <f t="shared" si="1894"/>
        <v>-5.95700616337736+0.0111429314388522i</v>
      </c>
      <c r="E3619" t="str">
        <f t="shared" si="1895"/>
        <v>2870</v>
      </c>
      <c r="F3619" t="str">
        <f t="shared" si="1896"/>
        <v>0.777000777000777</v>
      </c>
      <c r="G3619" t="str">
        <f t="shared" si="1891"/>
        <v>0.777000777000777</v>
      </c>
      <c r="H3619" t="str">
        <f t="shared" si="1897"/>
        <v>9.12824059917188+0.22241377830387i</v>
      </c>
      <c r="I3619" t="str">
        <f t="shared" si="1898"/>
        <v>6616.9795266235i</v>
      </c>
      <c r="J3619" t="str">
        <f t="shared" si="1892"/>
        <v>-59265.5882802694+1447.58337708037i</v>
      </c>
      <c r="K3619" t="str">
        <f t="shared" si="1899"/>
        <v>0.002725455885751-0.111583034841652i</v>
      </c>
      <c r="L3619" t="str">
        <f t="shared" si="1900"/>
        <v>0.000207365232022814-0.0071971041166744i</v>
      </c>
      <c r="M3619" t="str">
        <f t="shared" si="1901"/>
        <v>0.00293282111777381-0.118780138958326i</v>
      </c>
      <c r="N3619" t="str">
        <f t="shared" si="1902"/>
        <v>-17.2640953998846i</v>
      </c>
      <c r="O3619" t="str">
        <f t="shared" si="1903"/>
        <v>-0.0146636693035655+0.999892482621284i</v>
      </c>
      <c r="P3619" t="str">
        <f t="shared" si="1904"/>
        <v>1.01466366930357-0.999892482621284i</v>
      </c>
      <c r="Q3619" t="str">
        <f t="shared" si="1905"/>
        <v>-1.01466366930357+18.2639878825059i</v>
      </c>
      <c r="R3619" t="str">
        <f t="shared" si="1906"/>
        <v>-0.0576551265983366-0.0523523730494257i</v>
      </c>
      <c r="S3619" t="str">
        <f t="shared" si="1907"/>
        <v>1.78398355470861i</v>
      </c>
      <c r="T3619" t="str">
        <f t="shared" si="1908"/>
        <v>0.0933957725701457-0.102855797696075i</v>
      </c>
      <c r="U3619" t="str">
        <f t="shared" si="1909"/>
        <v>0.0000333333333333334-0.0000669886327385549i</v>
      </c>
      <c r="V3619" t="str">
        <f t="shared" si="1910"/>
        <v>6.66666666666667E-06-0.000669886327385549i</v>
      </c>
      <c r="W3619" t="str">
        <f t="shared" si="1911"/>
        <v>0.0000275385290847814-0.0000620920652470985i</v>
      </c>
      <c r="X3619" t="str">
        <f t="shared" si="1912"/>
        <v>0.0000275900639849493-0.0000620350406167081i</v>
      </c>
      <c r="Y3619" t="str">
        <f t="shared" si="1913"/>
        <v>0.009+10.5871672425976i</v>
      </c>
      <c r="Z3619" t="str">
        <f t="shared" si="1914"/>
        <v>-0.0000702871672912669-0.0000313320105023306i</v>
      </c>
      <c r="AA3619" t="str">
        <f t="shared" si="1915"/>
        <v>0.000966492086614832-1.13345348323734i</v>
      </c>
      <c r="AB3619" t="str">
        <f t="shared" si="1916"/>
        <v>0.440494858010217-0.485112428055902i</v>
      </c>
      <c r="AC3619" t="str">
        <f t="shared" si="1917"/>
        <v>0.943670171006952-0.0537447884183785i</v>
      </c>
      <c r="AD3619" t="str">
        <f t="shared" si="1918"/>
        <v>0.494462935205705-0.485908780748314i</v>
      </c>
      <c r="AE3619" t="str">
        <f t="shared" si="1919"/>
        <v>-0.0000499788980677152+0.0000186606338818739i</v>
      </c>
      <c r="AF3619" t="str">
        <f t="shared" si="1920"/>
        <v>-15.0852467625492-0.211270846865018i</v>
      </c>
      <c r="AG3619" t="str">
        <f t="shared" si="1921"/>
        <v>0.99800799687787-0.00203053171490011i</v>
      </c>
      <c r="AH3619" t="str">
        <f t="shared" si="1922"/>
        <v>0.000759948390958007-0.00026993579637313i</v>
      </c>
      <c r="AI3619">
        <f t="shared" si="1923"/>
        <v>-61.868282207774222</v>
      </c>
      <c r="AJ3619">
        <f t="shared" si="1924"/>
        <v>-19.555180787420433</v>
      </c>
      <c r="AK3619"/>
      <c r="AL3619"/>
      <c r="AM3619"/>
      <c r="AN3619"/>
    </row>
    <row r="3620" spans="1:40" x14ac:dyDescent="0.25">
      <c r="A3620"/>
      <c r="B3620">
        <f t="shared" si="1925"/>
        <v>1686000</v>
      </c>
      <c r="C3620" s="237" t="str">
        <f t="shared" si="1893"/>
        <v>-2.68860868525716E-08+0.00145256378419261i</v>
      </c>
      <c r="D3620" s="208" t="str">
        <f t="shared" si="1894"/>
        <v>-5.95700616313263+0.0111363223454767i</v>
      </c>
      <c r="E3620" t="str">
        <f t="shared" si="1895"/>
        <v>2870</v>
      </c>
      <c r="F3620" t="str">
        <f t="shared" si="1896"/>
        <v>0.777000777000777</v>
      </c>
      <c r="G3620" t="str">
        <f t="shared" si="1891"/>
        <v>0.777000777000777</v>
      </c>
      <c r="H3620" t="str">
        <f t="shared" si="1897"/>
        <v>9.12824751431172+0.222282041612285i</v>
      </c>
      <c r="I3620" t="str">
        <f t="shared" si="1898"/>
        <v>6620.90651744049i</v>
      </c>
      <c r="J3620" t="str">
        <f t="shared" si="1892"/>
        <v>-59335.9552533317+1448.44247700742i</v>
      </c>
      <c r="K3620" t="str">
        <f t="shared" si="1899"/>
        <v>0.0027222256167323-0.111516929355472i</v>
      </c>
      <c r="L3620" t="str">
        <f t="shared" si="1900"/>
        <v>0.000207119523850565-0.00719284244686905i</v>
      </c>
      <c r="M3620" t="str">
        <f t="shared" si="1901"/>
        <v>0.00292934514058287-0.118709771802341i</v>
      </c>
      <c r="N3620" t="str">
        <f t="shared" si="1902"/>
        <v>-17.2743411538312i</v>
      </c>
      <c r="O3620" t="str">
        <f t="shared" si="1903"/>
        <v>-0.00441842653608456+0.999990238705831i</v>
      </c>
      <c r="P3620" t="str">
        <f t="shared" si="1904"/>
        <v>1.00441842653608-0.999990238705831i</v>
      </c>
      <c r="Q3620" t="str">
        <f t="shared" si="1905"/>
        <v>-1.00441842653608+18.274331392537i</v>
      </c>
      <c r="R3620" t="str">
        <f t="shared" si="1906"/>
        <v>-0.0575680882533042-0.0517992126541266i</v>
      </c>
      <c r="S3620" t="str">
        <f t="shared" si="1907"/>
        <v>1.78504229865799i</v>
      </c>
      <c r="T3620" t="str">
        <f t="shared" si="1908"/>
        <v>0.0924637856247962-0.102761472585024i</v>
      </c>
      <c r="U3620" t="str">
        <f t="shared" si="1909"/>
        <v>0.0000333333333333334-0.0000669489004534194i</v>
      </c>
      <c r="V3620" t="str">
        <f t="shared" si="1910"/>
        <v>6.66666666666667E-06-0.000669489004534194i</v>
      </c>
      <c r="W3620" t="str">
        <f t="shared" si="1911"/>
        <v>0.0000275384524019031-0.0000620566490175994i</v>
      </c>
      <c r="X3620" t="str">
        <f t="shared" si="1912"/>
        <v>0.0000275899141923037-0.0000619996571471204i</v>
      </c>
      <c r="Y3620" t="str">
        <f t="shared" si="1913"/>
        <v>0.009+10.5934504279048i</v>
      </c>
      <c r="Z3620" t="str">
        <f t="shared" si="1914"/>
        <v>-0.0000702054123842438-0.0000313131872985871i</v>
      </c>
      <c r="AA3620" t="str">
        <f t="shared" si="1915"/>
        <v>0.000965345907068163-1.13278120277876i</v>
      </c>
      <c r="AB3620" t="str">
        <f t="shared" si="1916"/>
        <v>0.436099204482636-0.484667550035668i</v>
      </c>
      <c r="AC3620" t="str">
        <f t="shared" si="1917"/>
        <v>0.943742710820729-0.0531889955798114i</v>
      </c>
      <c r="AD3620" t="str">
        <f t="shared" si="1918"/>
        <v>0.489484635665713-0.485971810594444i</v>
      </c>
      <c r="AE3620" t="str">
        <f t="shared" si="1919"/>
        <v>-0.0000495817970296401+0.0000187905272935194i</v>
      </c>
      <c r="AF3620" t="str">
        <f t="shared" si="1920"/>
        <v>-15.0852536774443-0.211145719266808i</v>
      </c>
      <c r="AG3620" t="str">
        <f t="shared" si="1921"/>
        <v>0.998008901499322-0.00200891221333056i</v>
      </c>
      <c r="AH3620" t="str">
        <f t="shared" si="1922"/>
        <v>0.000753969212311947-0.000272017843119822i</v>
      </c>
      <c r="AI3620">
        <f t="shared" si="1923"/>
        <v>-61.921516893353036</v>
      </c>
      <c r="AJ3620">
        <f t="shared" si="1924"/>
        <v>-19.838485676186831</v>
      </c>
      <c r="AK3620"/>
      <c r="AL3620"/>
      <c r="AM3620"/>
      <c r="AN3620"/>
    </row>
    <row r="3621" spans="1:40" x14ac:dyDescent="0.25">
      <c r="A3621"/>
      <c r="B3621">
        <f t="shared" si="1925"/>
        <v>1687000</v>
      </c>
      <c r="C3621" s="237" t="str">
        <f t="shared" si="1893"/>
        <v>-2.68542218635565E-08+0.00145170275053333i</v>
      </c>
      <c r="D3621" s="208" t="str">
        <f t="shared" si="1894"/>
        <v>-5.95700616288833+0.0111297210874222i</v>
      </c>
      <c r="E3621" t="str">
        <f t="shared" si="1895"/>
        <v>2870</v>
      </c>
      <c r="F3621" t="str">
        <f t="shared" si="1896"/>
        <v>0.777000777000777</v>
      </c>
      <c r="G3621" t="str">
        <f t="shared" si="1891"/>
        <v>0.777000777000777</v>
      </c>
      <c r="H3621" t="str">
        <f t="shared" si="1897"/>
        <v>9.12825441716924+0.222150460777477i</v>
      </c>
      <c r="I3621" t="str">
        <f t="shared" si="1898"/>
        <v>6624.83350825748i</v>
      </c>
      <c r="J3621" t="str">
        <f t="shared" si="1892"/>
        <v>-59406.3639748206+1449.30157693448i</v>
      </c>
      <c r="K3621" t="str">
        <f t="shared" si="1899"/>
        <v>0.00271900108611519-0.11145090210372i</v>
      </c>
      <c r="L3621" t="str">
        <f t="shared" si="1900"/>
        <v>0.000206874252010702-0.00718858581687181i</v>
      </c>
      <c r="M3621" t="str">
        <f t="shared" si="1901"/>
        <v>0.00292587533812589-0.118639487920592i</v>
      </c>
      <c r="N3621" t="str">
        <f t="shared" si="1902"/>
        <v>-17.2845869077777i</v>
      </c>
      <c r="O3621" t="str">
        <f t="shared" si="1903"/>
        <v>0.0058272800536555+0.999983021259449i</v>
      </c>
      <c r="P3621" t="str">
        <f t="shared" si="1904"/>
        <v>0.994172719946344-0.999983021259449i</v>
      </c>
      <c r="Q3621" t="str">
        <f t="shared" si="1905"/>
        <v>-0.994172719946344+18.2845699290372i</v>
      </c>
      <c r="R3621" t="str">
        <f t="shared" si="1906"/>
        <v>-0.0574764130136262-0.0512471029794229i</v>
      </c>
      <c r="S3621" t="str">
        <f t="shared" si="1907"/>
        <v>1.78610104260737i</v>
      </c>
      <c r="T3621" t="str">
        <f t="shared" si="1908"/>
        <v>0.0915325040621545-0.10265868120897i</v>
      </c>
      <c r="U3621" t="str">
        <f t="shared" si="1909"/>
        <v>0.0000333333333333332-0.000066909215272356i</v>
      </c>
      <c r="V3621" t="str">
        <f t="shared" si="1910"/>
        <v>6.66666666666667E-06-0.00066909215272356i</v>
      </c>
      <c r="W3621" t="str">
        <f t="shared" si="1911"/>
        <v>0.0000275383756740645-0.0000620212756025998i</v>
      </c>
      <c r="X3621" t="str">
        <f t="shared" si="1912"/>
        <v>0.0000275897644848824-0.0000619643164524034i</v>
      </c>
      <c r="Y3621" t="str">
        <f t="shared" si="1913"/>
        <v>0.009+10.599733613212i</v>
      </c>
      <c r="Z3621" t="str">
        <f t="shared" si="1914"/>
        <v>-0.0000701238028087272-0.0000312943866310836i</v>
      </c>
      <c r="AA3621" t="str">
        <f t="shared" si="1915"/>
        <v>0.00096420176522159-1.13210971934517i</v>
      </c>
      <c r="AB3621" t="str">
        <f t="shared" si="1916"/>
        <v>0.43170687784499-0.484182741447939i</v>
      </c>
      <c r="AC3621" t="str">
        <f t="shared" si="1917"/>
        <v>0.943819928001814-0.0526341412616759i</v>
      </c>
      <c r="AD3621" t="str">
        <f t="shared" si="1918"/>
        <v>0.484505787885413-0.48598380025453i</v>
      </c>
      <c r="AE3621" t="str">
        <f t="shared" si="1919"/>
        <v>-0.0000491839532709724+0.0000189167207262006i</v>
      </c>
      <c r="AF3621" t="str">
        <f t="shared" si="1920"/>
        <v>-15.0852605800576-0.211020739690055i</v>
      </c>
      <c r="AG3621" t="str">
        <f t="shared" si="1921"/>
        <v>0.998010014242997-0.00198731591869535i</v>
      </c>
      <c r="AH3621" t="str">
        <f t="shared" si="1922"/>
        <v>0.000747977648128783-0.000274043702452513i</v>
      </c>
      <c r="AI3621">
        <f t="shared" si="1923"/>
        <v>-61.975201124417694</v>
      </c>
      <c r="AJ3621">
        <f t="shared" si="1924"/>
        <v>-20.121800298991374</v>
      </c>
      <c r="AK3621"/>
      <c r="AL3621"/>
      <c r="AM3621"/>
      <c r="AN3621"/>
    </row>
    <row r="3622" spans="1:40" x14ac:dyDescent="0.25">
      <c r="A3622"/>
      <c r="B3622">
        <f t="shared" si="1925"/>
        <v>1688000</v>
      </c>
      <c r="C3622" s="237" t="str">
        <f t="shared" si="1893"/>
        <v>-2.68224134898542E-08+0.00145084273705612i</v>
      </c>
      <c r="D3622" s="208" t="str">
        <f t="shared" si="1894"/>
        <v>-5.95700616264446+0.0111231276507636i</v>
      </c>
      <c r="E3622" t="str">
        <f t="shared" si="1895"/>
        <v>2870</v>
      </c>
      <c r="F3622" t="str">
        <f t="shared" si="1896"/>
        <v>0.777000777000777</v>
      </c>
      <c r="G3622" t="str">
        <f t="shared" si="1891"/>
        <v>0.777000777000777</v>
      </c>
      <c r="H3622" t="str">
        <f t="shared" si="1897"/>
        <v>9.12826130777349+0.222019035523213i</v>
      </c>
      <c r="I3622" t="str">
        <f t="shared" si="1898"/>
        <v>6628.76049907446i</v>
      </c>
      <c r="J3622" t="str">
        <f t="shared" si="1892"/>
        <v>-59476.8144447361+1450.16067686152i</v>
      </c>
      <c r="K3622" t="str">
        <f t="shared" si="1899"/>
        <v>0.00271578228031826-0.111384952947677i</v>
      </c>
      <c r="L3622" t="str">
        <f t="shared" si="1900"/>
        <v>0.00020662941547099-0.00718433421775529i</v>
      </c>
      <c r="M3622" t="str">
        <f t="shared" si="1901"/>
        <v>0.00292241169578925-0.118569287165432i</v>
      </c>
      <c r="N3622" t="str">
        <f t="shared" si="1902"/>
        <v>-17.2948326617242i</v>
      </c>
      <c r="O3622" t="str">
        <f t="shared" si="1903"/>
        <v>0.0160723749272615+0.999870831039789i</v>
      </c>
      <c r="P3622" t="str">
        <f t="shared" si="1904"/>
        <v>0.983927625072738-0.999870831039789i</v>
      </c>
      <c r="Q3622" t="str">
        <f t="shared" si="1905"/>
        <v>-0.983927625072738+18.294703492764i</v>
      </c>
      <c r="R3622" t="str">
        <f t="shared" si="1906"/>
        <v>-0.057380110310006-0.0506960798668226i</v>
      </c>
      <c r="S3622" t="str">
        <f t="shared" si="1907"/>
        <v>1.78715978655675i</v>
      </c>
      <c r="T3622" t="str">
        <f t="shared" si="1908"/>
        <v>0.0906019952740546-0.102547425694233i</v>
      </c>
      <c r="U3622" t="str">
        <f t="shared" si="1909"/>
        <v>0.0000333333333333333-0.0000668695771116497i</v>
      </c>
      <c r="V3622" t="str">
        <f t="shared" si="1910"/>
        <v>6.66666666666667E-06-0.000668695771116497i</v>
      </c>
      <c r="W3622" t="str">
        <f t="shared" si="1911"/>
        <v>0.000027538298901267-0.0000619859449259907i</v>
      </c>
      <c r="X3622" t="str">
        <f t="shared" si="1912"/>
        <v>0.0000275896148623789-0.0000619290184565189i</v>
      </c>
      <c r="Y3622" t="str">
        <f t="shared" si="1913"/>
        <v>0.009+10.6060167985191i</v>
      </c>
      <c r="Z3622" t="str">
        <f t="shared" si="1914"/>
        <v>-0.000070042338220423-0.0000312756084591264i</v>
      </c>
      <c r="AA3622" t="str">
        <f t="shared" si="1915"/>
        <v>0.000963059656247708-1.13143903152001i</v>
      </c>
      <c r="AB3622" t="str">
        <f t="shared" si="1916"/>
        <v>0.427318195946316-0.48365801232136i</v>
      </c>
      <c r="AC3622" t="str">
        <f t="shared" si="1917"/>
        <v>0.943901813940864-0.0520802617181432i</v>
      </c>
      <c r="AD3622" t="str">
        <f t="shared" si="1918"/>
        <v>0.479526915505576-0.485944743707922i</v>
      </c>
      <c r="AE3622" t="str">
        <f t="shared" si="1919"/>
        <v>-0.0000487854039386174+0.0000190392100402621i</v>
      </c>
      <c r="AF3622" t="str">
        <f t="shared" si="1920"/>
        <v>-15.0852674704179-0.210895907872449i</v>
      </c>
      <c r="AG3622" t="str">
        <f t="shared" si="1921"/>
        <v>0.998011334765456-0.00196574493477576i</v>
      </c>
      <c r="AH3622" t="str">
        <f t="shared" si="1922"/>
        <v>0.000741974268732049-0.000276013299721194i</v>
      </c>
      <c r="AI3622">
        <f t="shared" si="1923"/>
        <v>-62.029339596134889</v>
      </c>
      <c r="AJ3622">
        <f t="shared" si="1924"/>
        <v>-20.405124507950728</v>
      </c>
      <c r="AK3622"/>
      <c r="AL3622"/>
      <c r="AM3622"/>
      <c r="AN3622"/>
    </row>
    <row r="3623" spans="1:40" x14ac:dyDescent="0.25">
      <c r="A3623"/>
      <c r="B3623">
        <f t="shared" si="1925"/>
        <v>1689000</v>
      </c>
      <c r="C3623" s="237" t="str">
        <f t="shared" si="1893"/>
        <v>-2.67906615974245E-08+0.00144998374194892i</v>
      </c>
      <c r="D3623" s="208" t="str">
        <f t="shared" si="1894"/>
        <v>-5.95700616240103+0.0111165420216084i</v>
      </c>
      <c r="E3623" t="str">
        <f t="shared" si="1895"/>
        <v>2870</v>
      </c>
      <c r="F3623" t="str">
        <f t="shared" si="1896"/>
        <v>0.777000777000777</v>
      </c>
      <c r="G3623" t="str">
        <f t="shared" si="1891"/>
        <v>0.777000777000777</v>
      </c>
      <c r="H3623" t="str">
        <f t="shared" si="1897"/>
        <v>9.12826818615345+0.221887765573908i</v>
      </c>
      <c r="I3623" t="str">
        <f t="shared" si="1898"/>
        <v>6632.68748989145i</v>
      </c>
      <c r="J3623" t="str">
        <f t="shared" si="1892"/>
        <v>-59547.3066630783+1451.01977678857i</v>
      </c>
      <c r="K3623" t="str">
        <f t="shared" si="1899"/>
        <v>0.00271256918580032-0.111319081748949i</v>
      </c>
      <c r="L3623" t="str">
        <f t="shared" si="1900"/>
        <v>0.000206385013202249-0.00718008764061329i</v>
      </c>
      <c r="M3623" t="str">
        <f t="shared" si="1901"/>
        <v>0.00291895419900257-0.118499169389562i</v>
      </c>
      <c r="N3623" t="str">
        <f t="shared" si="1902"/>
        <v>-17.3050784156707i</v>
      </c>
      <c r="O3623" t="str">
        <f t="shared" si="1903"/>
        <v>0.0263157826104518+0.999653679823968i</v>
      </c>
      <c r="P3623" t="str">
        <f t="shared" si="1904"/>
        <v>0.973684217389548-0.999653679823968i</v>
      </c>
      <c r="Q3623" t="str">
        <f t="shared" si="1905"/>
        <v>-0.973684217389548+18.3047320954947i</v>
      </c>
      <c r="R3623" t="str">
        <f t="shared" si="1906"/>
        <v>-0.0572791897484527-0.0501461791168494i</v>
      </c>
      <c r="S3623" t="str">
        <f t="shared" si="1907"/>
        <v>1.78821853050613i</v>
      </c>
      <c r="T3623" t="str">
        <f t="shared" si="1908"/>
        <v>0.0896723267308296-0.10242770852056i</v>
      </c>
      <c r="U3623" t="str">
        <f t="shared" si="1909"/>
        <v>0.0000333333333333334-0.0000668299858877826i</v>
      </c>
      <c r="V3623" t="str">
        <f t="shared" si="1910"/>
        <v>6.66666666666667E-06-0.000668299858877826i</v>
      </c>
      <c r="W3623" t="str">
        <f t="shared" si="1911"/>
        <v>0.0000275382220835111-0.0000619506569118427i</v>
      </c>
      <c r="X3623" t="str">
        <f t="shared" si="1912"/>
        <v>0.0000275894653244862-0.000061893763083608i</v>
      </c>
      <c r="Y3623" t="str">
        <f t="shared" si="1913"/>
        <v>0.009+10.6122999838263i</v>
      </c>
      <c r="Z3623" t="str">
        <f t="shared" si="1914"/>
        <v>-0.0000699610182760554-0.0000312568527421186i</v>
      </c>
      <c r="AA3623" t="str">
        <f t="shared" si="1915"/>
        <v>0.000961919575333397-1.13076913789007i</v>
      </c>
      <c r="AB3623" t="str">
        <f t="shared" si="1916"/>
        <v>0.422933477005885-0.48309337435149i</v>
      </c>
      <c r="AC3623" t="str">
        <f t="shared" si="1917"/>
        <v>0.943988359850353-0.0515273931658104i</v>
      </c>
      <c r="AD3623" t="str">
        <f t="shared" si="1918"/>
        <v>0.474548542261607-0.485854640316561i</v>
      </c>
      <c r="AE3623" t="str">
        <f t="shared" si="1919"/>
        <v>-0.0000483861861844892+0.0000191579914662351i</v>
      </c>
      <c r="AF3623" t="str">
        <f t="shared" si="1920"/>
        <v>-15.0852743485545-0.2107712235523i</v>
      </c>
      <c r="AG3623" t="str">
        <f t="shared" si="1921"/>
        <v>0.998012862702037-0.00194420136077615i</v>
      </c>
      <c r="AH3623" t="str">
        <f t="shared" si="1922"/>
        <v>0.000735959644643021-0.000277926566073236i</v>
      </c>
      <c r="AI3623">
        <f t="shared" si="1923"/>
        <v>-62.083937100551637</v>
      </c>
      <c r="AJ3623">
        <f t="shared" si="1924"/>
        <v>-20.688458154631078</v>
      </c>
      <c r="AK3623"/>
      <c r="AL3623"/>
      <c r="AM3623"/>
      <c r="AN3623"/>
    </row>
    <row r="3624" spans="1:40" x14ac:dyDescent="0.25">
      <c r="A3624"/>
      <c r="B3624">
        <f t="shared" si="1925"/>
        <v>1690000</v>
      </c>
      <c r="C3624" s="237" t="str">
        <f t="shared" si="1893"/>
        <v>-2.67589660526229E-08+0.00144912576340397i</v>
      </c>
      <c r="D3624" s="208" t="str">
        <f t="shared" si="1894"/>
        <v>-5.95700616215803+0.0111099641860971i</v>
      </c>
      <c r="E3624" t="str">
        <f t="shared" si="1895"/>
        <v>2870</v>
      </c>
      <c r="F3624" t="str">
        <f t="shared" si="1896"/>
        <v>0.777000777000777</v>
      </c>
      <c r="G3624" t="str">
        <f t="shared" si="1891"/>
        <v>0.777000777000777</v>
      </c>
      <c r="H3624" t="str">
        <f t="shared" si="1897"/>
        <v>9.12827505233802+0.221756650654629i</v>
      </c>
      <c r="I3624" t="str">
        <f t="shared" si="1898"/>
        <v>6636.61448070844i</v>
      </c>
      <c r="J3624" t="str">
        <f t="shared" si="1892"/>
        <v>-59617.840629847+1451.87887671563i</v>
      </c>
      <c r="K3624" t="str">
        <f t="shared" si="1899"/>
        <v>0.00270936178906019-0.111253288369471i</v>
      </c>
      <c r="L3624" t="str">
        <f t="shared" si="1900"/>
        <v>0.000206141044178335-0.0071758460765605i</v>
      </c>
      <c r="M3624" t="str">
        <f t="shared" si="1901"/>
        <v>0.00291550283323852-0.118429134446031i</v>
      </c>
      <c r="N3624" t="str">
        <f t="shared" si="1902"/>
        <v>-17.3153241696172i</v>
      </c>
      <c r="O3624" t="str">
        <f t="shared" si="1903"/>
        <v>0.036556427806057+0.999331590407339i</v>
      </c>
      <c r="P3624" t="str">
        <f t="shared" si="1904"/>
        <v>0.963443572193943-0.999331590407339i</v>
      </c>
      <c r="Q3624" t="str">
        <f t="shared" si="1905"/>
        <v>-0.963443572193943+18.3146557600245i</v>
      </c>
      <c r="R3624" t="str">
        <f t="shared" si="1906"/>
        <v>-0.0571736611111556-0.0495974364901953i</v>
      </c>
      <c r="S3624" t="str">
        <f t="shared" si="1907"/>
        <v>1.78927727445552i</v>
      </c>
      <c r="T3624" t="str">
        <f t="shared" si="1908"/>
        <v>0.0887435659831574-0.102299532523612i</v>
      </c>
      <c r="U3624" t="str">
        <f t="shared" si="1909"/>
        <v>0.0000333333333333334-0.0000667904415174349i</v>
      </c>
      <c r="V3624" t="str">
        <f t="shared" si="1910"/>
        <v>6.66666666666667E-06-0.000667904415174349i</v>
      </c>
      <c r="W3624" t="str">
        <f t="shared" si="1911"/>
        <v>0.0000275381452207979-0.0000619154114844062i</v>
      </c>
      <c r="X3624" t="str">
        <f t="shared" si="1912"/>
        <v>0.0000275893158708988-0.0000618585502579916i</v>
      </c>
      <c r="Y3624" t="str">
        <f t="shared" si="1913"/>
        <v>0.009+10.6185831691335i</v>
      </c>
      <c r="Z3624" t="str">
        <f t="shared" si="1914"/>
        <v>-0.0000698798426333662-0.0000312381194395625i</v>
      </c>
      <c r="AA3624" t="str">
        <f t="shared" si="1915"/>
        <v>0.000960781517679827-1.13010003704555i</v>
      </c>
      <c r="AB3624" t="str">
        <f t="shared" si="1916"/>
        <v>0.418553039621912-0.482488840912532i</v>
      </c>
      <c r="AC3624" t="str">
        <f t="shared" si="1917"/>
        <v>0.944079556763738-0.0509755717848648i</v>
      </c>
      <c r="AD3624" t="str">
        <f t="shared" si="1918"/>
        <v>0.469571191927926-0.485713494826857i</v>
      </c>
      <c r="AE3624" t="str">
        <f t="shared" si="1919"/>
        <v>-0.0000479863371618943+0.0000192730616045808i</v>
      </c>
      <c r="AF3624" t="str">
        <f t="shared" si="1920"/>
        <v>-15.085281214496-0.210646686468532i</v>
      </c>
      <c r="AG3624" t="str">
        <f t="shared" si="1921"/>
        <v>0.998014597666907-0.00192268729111i</v>
      </c>
      <c r="AH3624" t="str">
        <f t="shared" si="1922"/>
        <v>0.000729934346521865-0.00027978343845055i</v>
      </c>
      <c r="AI3624">
        <f t="shared" si="1923"/>
        <v>-62.138998529135101</v>
      </c>
      <c r="AJ3624">
        <f t="shared" si="1924"/>
        <v>-20.971801090067313</v>
      </c>
      <c r="AK3624"/>
      <c r="AL3624"/>
      <c r="AM3624"/>
      <c r="AN3624"/>
    </row>
    <row r="3625" spans="1:40" x14ac:dyDescent="0.25">
      <c r="A3625"/>
      <c r="B3625">
        <f t="shared" si="1925"/>
        <v>1691000</v>
      </c>
      <c r="C3625" s="237" t="str">
        <f t="shared" si="1893"/>
        <v>-2.67273267222015E-08+0.0014482687996178i</v>
      </c>
      <c r="D3625" s="208" t="str">
        <f t="shared" si="1894"/>
        <v>-5.95700616191547+0.0111033941304031i</v>
      </c>
      <c r="E3625" t="str">
        <f t="shared" si="1895"/>
        <v>2870</v>
      </c>
      <c r="F3625" t="str">
        <f t="shared" si="1896"/>
        <v>0.777000777000777</v>
      </c>
      <c r="G3625" t="str">
        <f t="shared" si="1891"/>
        <v>0.777000777000777</v>
      </c>
      <c r="H3625" t="str">
        <f t="shared" si="1897"/>
        <v>9.12828190635601+0.221625690491091i</v>
      </c>
      <c r="I3625" t="str">
        <f t="shared" si="1898"/>
        <v>6640.54147152543i</v>
      </c>
      <c r="J3625" t="str">
        <f t="shared" si="1892"/>
        <v>-59688.4163450424+1452.73797664268i</v>
      </c>
      <c r="K3625" t="str">
        <f t="shared" si="1899"/>
        <v>0.00270616007663644-0.111187572671501i</v>
      </c>
      <c r="L3625" t="str">
        <f t="shared" si="1900"/>
        <v>0.000205897507376133-0.00717160951673259i</v>
      </c>
      <c r="M3625" t="str">
        <f t="shared" si="1901"/>
        <v>0.00291205758401257-0.118359182188234i</v>
      </c>
      <c r="N3625" t="str">
        <f t="shared" si="1902"/>
        <v>-17.3255699235638i</v>
      </c>
      <c r="O3625" t="str">
        <f t="shared" si="1903"/>
        <v>0.0467932355070012+0.99890459660109i</v>
      </c>
      <c r="P3625" t="str">
        <f t="shared" si="1904"/>
        <v>0.953206764492999-0.99890459660109i</v>
      </c>
      <c r="Q3625" t="str">
        <f t="shared" si="1905"/>
        <v>-0.953206764492999+18.3244745201649i</v>
      </c>
      <c r="R3625" t="str">
        <f t="shared" si="1906"/>
        <v>-0.0570635343574028-0.0490498877088431i</v>
      </c>
      <c r="S3625" t="str">
        <f t="shared" si="1907"/>
        <v>1.7903360184049i</v>
      </c>
      <c r="T3625" t="str">
        <f t="shared" si="1908"/>
        <v>0.0878157806638576-0.102162900897544i</v>
      </c>
      <c r="U3625" t="str">
        <f t="shared" si="1909"/>
        <v>0.0000333333333333332-0.0000667509439174834i</v>
      </c>
      <c r="V3625" t="str">
        <f t="shared" si="1910"/>
        <v>6.66666666666667E-06-0.000667509439174834i</v>
      </c>
      <c r="W3625" t="str">
        <f t="shared" si="1911"/>
        <v>0.0000275380683131282-0.0000618802085681101i</v>
      </c>
      <c r="X3625" t="str">
        <f t="shared" si="1912"/>
        <v>0.0000275891665013122-0.000061823379904169i</v>
      </c>
      <c r="Y3625" t="str">
        <f t="shared" si="1913"/>
        <v>0.009+10.6248663544407i</v>
      </c>
      <c r="Z3625" t="str">
        <f t="shared" si="1914"/>
        <v>-0.0000697988109511062-0.0000312194085110576i</v>
      </c>
      <c r="AA3625" t="str">
        <f t="shared" si="1915"/>
        <v>0.000959645478502302-1.12943172757991i</v>
      </c>
      <c r="AB3625" t="str">
        <f t="shared" si="1916"/>
        <v>0.414177202780025-0.481844427069504i</v>
      </c>
      <c r="AC3625" t="str">
        <f t="shared" si="1917"/>
        <v>0.944175395534576-0.0504248337202161i</v>
      </c>
      <c r="AD3625" t="str">
        <f t="shared" si="1918"/>
        <v>0.464595388262278-0.485521317370965i</v>
      </c>
      <c r="AE3625" t="str">
        <f t="shared" si="1919"/>
        <v>-0.0000475858940219054+0.0000193844174253945i</v>
      </c>
      <c r="AF3625" t="str">
        <f t="shared" si="1920"/>
        <v>-15.0852880682715-0.210522296360688i</v>
      </c>
      <c r="AG3625" t="str">
        <f t="shared" si="1921"/>
        <v>0.998016539253123-0.00190120481518611i</v>
      </c>
      <c r="AH3625" t="str">
        <f t="shared" si="1922"/>
        <v>0.000723898945108743-0.000281583859586124i</v>
      </c>
      <c r="AI3625">
        <f t="shared" si="1923"/>
        <v>-62.194528875399051</v>
      </c>
      <c r="AJ3625">
        <f t="shared" si="1924"/>
        <v>-21.255153164784268</v>
      </c>
      <c r="AK3625"/>
      <c r="AL3625"/>
      <c r="AM3625"/>
      <c r="AN3625"/>
    </row>
    <row r="3626" spans="1:40" x14ac:dyDescent="0.25">
      <c r="A3626"/>
      <c r="B3626">
        <f t="shared" si="1925"/>
        <v>1692000</v>
      </c>
      <c r="C3626" s="237" t="str">
        <f t="shared" si="1893"/>
        <v>-2.66957434733045E-08+0.00144741284879119i</v>
      </c>
      <c r="D3626" s="208" t="str">
        <f t="shared" si="1894"/>
        <v>-5.95700616167332+0.0110968318407325i</v>
      </c>
      <c r="E3626" t="str">
        <f t="shared" si="1895"/>
        <v>2870</v>
      </c>
      <c r="F3626" t="str">
        <f t="shared" si="1896"/>
        <v>0.777000777000777</v>
      </c>
      <c r="G3626" t="str">
        <f t="shared" si="1891"/>
        <v>0.777000777000777</v>
      </c>
      <c r="H3626" t="str">
        <f t="shared" si="1897"/>
        <v>9.12828874823611+0.221494884809653i</v>
      </c>
      <c r="I3626" t="str">
        <f t="shared" si="1898"/>
        <v>6644.46846234241i</v>
      </c>
      <c r="J3626" t="str">
        <f t="shared" si="1892"/>
        <v>-59759.0338086644+1453.59707656972i</v>
      </c>
      <c r="K3626" t="str">
        <f t="shared" si="1899"/>
        <v>0.00270296403510746-0.111121934517624i</v>
      </c>
      <c r="L3626" t="str">
        <f t="shared" si="1900"/>
        <v>0.000205654401775547-0.00716737795228612i</v>
      </c>
      <c r="M3626" t="str">
        <f t="shared" si="1901"/>
        <v>0.00290861843688301-0.11828931246991i</v>
      </c>
      <c r="N3626" t="str">
        <f t="shared" si="1902"/>
        <v>-17.3358156775103i</v>
      </c>
      <c r="O3626" t="str">
        <f t="shared" si="1903"/>
        <v>0.0570251311087394+0.998372743228716i</v>
      </c>
      <c r="P3626" t="str">
        <f t="shared" si="1904"/>
        <v>0.942974868891261-0.998372743228716i</v>
      </c>
      <c r="Q3626" t="str">
        <f t="shared" si="1905"/>
        <v>-0.942974868891261+18.334188420739i</v>
      </c>
      <c r="R3626" t="str">
        <f t="shared" si="1906"/>
        <v>-0.0569488196245615-0.0485035684571869i</v>
      </c>
      <c r="S3626" t="str">
        <f t="shared" si="1907"/>
        <v>1.79139476235428i</v>
      </c>
      <c r="T3626" t="str">
        <f t="shared" si="1908"/>
        <v>0.0868890384896969-0.102017817197698i</v>
      </c>
      <c r="U3626" t="str">
        <f t="shared" si="1909"/>
        <v>0.0000333333333333333-0.0000667114930050027i</v>
      </c>
      <c r="V3626" t="str">
        <f t="shared" si="1910"/>
        <v>6.66666666666667E-06-0.000667114930050027i</v>
      </c>
      <c r="W3626" t="str">
        <f t="shared" si="1911"/>
        <v>0.0000275379913605032-0.0000618450480875636i</v>
      </c>
      <c r="X3626" t="str">
        <f t="shared" si="1912"/>
        <v>0.0000275890172154227-0.0000617882519468192i</v>
      </c>
      <c r="Y3626" t="str">
        <f t="shared" si="1913"/>
        <v>0.009+10.6311495397479i</v>
      </c>
      <c r="Z3626" t="str">
        <f t="shared" si="1914"/>
        <v>-0.0000697179228890371-0.0000312007199163013i</v>
      </c>
      <c r="AA3626" t="str">
        <f t="shared" si="1915"/>
        <v>0.000958511453030297-1.12876420808999i</v>
      </c>
      <c r="AB3626" t="str">
        <f t="shared" si="1916"/>
        <v>0.409806285861784-0.481160149590935i</v>
      </c>
      <c r="AC3626" t="str">
        <f t="shared" si="1917"/>
        <v>0.944275866835577-0.0498752150826314i</v>
      </c>
      <c r="AD3626" t="str">
        <f t="shared" si="1918"/>
        <v>0.459621654950328-0.485278123467539i</v>
      </c>
      <c r="AE3626" t="str">
        <f t="shared" si="1919"/>
        <v>-0.0000471848939097777+0.0000194920562680745i</v>
      </c>
      <c r="AF3626" t="str">
        <f t="shared" si="1920"/>
        <v>-15.0852949099094-0.21039805296892i</v>
      </c>
      <c r="AG3626" t="str">
        <f t="shared" si="1921"/>
        <v>0.99801868703269-0.00187975601719716i</v>
      </c>
      <c r="AH3626" t="str">
        <f t="shared" si="1922"/>
        <v>0.00071785401116544-0.000283327777999883i</v>
      </c>
      <c r="AI3626">
        <f t="shared" si="1923"/>
        <v>-62.250533237614889</v>
      </c>
      <c r="AJ3626">
        <f t="shared" si="1924"/>
        <v>-21.538514228801674</v>
      </c>
      <c r="AK3626"/>
      <c r="AL3626"/>
      <c r="AM3626"/>
      <c r="AN3626"/>
    </row>
    <row r="3627" spans="1:40" x14ac:dyDescent="0.25">
      <c r="A3627"/>
      <c r="B3627">
        <f t="shared" si="1925"/>
        <v>1693000</v>
      </c>
      <c r="C3627" s="237" t="str">
        <f t="shared" si="1893"/>
        <v>-2.66642161734691E-08+0.00144655790912916i</v>
      </c>
      <c r="D3627" s="208" t="str">
        <f t="shared" si="1894"/>
        <v>-5.95700616143162+0.0110902773033236i</v>
      </c>
      <c r="E3627" t="str">
        <f t="shared" si="1895"/>
        <v>2870</v>
      </c>
      <c r="F3627" t="str">
        <f t="shared" si="1896"/>
        <v>0.777000777000777</v>
      </c>
      <c r="G3627" t="str">
        <f t="shared" si="1891"/>
        <v>0.777000777000777</v>
      </c>
      <c r="H3627" t="str">
        <f t="shared" si="1897"/>
        <v>9.12829557800701+0.221364233337324i</v>
      </c>
      <c r="I3627" t="str">
        <f t="shared" si="1898"/>
        <v>6648.3954531594i</v>
      </c>
      <c r="J3627" t="str">
        <f t="shared" si="1892"/>
        <v>-59829.693020713+1454.45617649678i</v>
      </c>
      <c r="K3627" t="str">
        <f t="shared" si="1899"/>
        <v>0.00269977365109126-0.111056373770748i</v>
      </c>
      <c r="L3627" t="str">
        <f t="shared" si="1900"/>
        <v>0.000205411726359485-0.00716315137439838i</v>
      </c>
      <c r="M3627" t="str">
        <f t="shared" si="1901"/>
        <v>0.00290518537745074-0.118219525145146i</v>
      </c>
      <c r="N3627" t="str">
        <f t="shared" si="1902"/>
        <v>-17.3460614314568i</v>
      </c>
      <c r="O3627" t="str">
        <f t="shared" si="1903"/>
        <v>0.0672510405226806+0.997736086121283i</v>
      </c>
      <c r="P3627" t="str">
        <f t="shared" si="1904"/>
        <v>0.932748959477319-0.997736086121283i</v>
      </c>
      <c r="Q3627" t="str">
        <f t="shared" si="1905"/>
        <v>-0.932748959477319+18.3437975175781i</v>
      </c>
      <c r="R3627" t="str">
        <f t="shared" si="1906"/>
        <v>-0.0568295272290925-0.0479585143830647i</v>
      </c>
      <c r="S3627" t="str">
        <f t="shared" si="1907"/>
        <v>1.79245350630366i</v>
      </c>
      <c r="T3627" t="str">
        <f t="shared" si="1908"/>
        <v>0.0859634072630388-0.101864285343366i</v>
      </c>
      <c r="U3627" t="str">
        <f t="shared" si="1909"/>
        <v>0.0000333333333333334-0.0000666720886972622i</v>
      </c>
      <c r="V3627" t="str">
        <f t="shared" si="1910"/>
        <v>6.66666666666667E-06-0.000666720886972622i</v>
      </c>
      <c r="W3627" t="str">
        <f t="shared" si="1911"/>
        <v>0.0000275379143629237-0.0000618099299675529i</v>
      </c>
      <c r="X3627" t="str">
        <f t="shared" si="1912"/>
        <v>0.0000275888680129276-0.0000617531663107984i</v>
      </c>
      <c r="Y3627" t="str">
        <f t="shared" si="1913"/>
        <v>0.009+10.637432725055i</v>
      </c>
      <c r="Z3627" t="str">
        <f t="shared" si="1914"/>
        <v>-0.0000696371781079249-0.0000311820536150884i</v>
      </c>
      <c r="AA3627" t="str">
        <f t="shared" si="1915"/>
        <v>0.000957379436507388-1.12809747717592i</v>
      </c>
      <c r="AB3627" t="str">
        <f t="shared" si="1916"/>
        <v>0.405440608652462-0.480436026961903i</v>
      </c>
      <c r="AC3627" t="str">
        <f t="shared" si="1917"/>
        <v>0.944380961157625-0.0493267519497833i</v>
      </c>
      <c r="AD3627" t="str">
        <f t="shared" si="1918"/>
        <v>0.454650515549649-0.484983934021832i</v>
      </c>
      <c r="AE3627" t="str">
        <f t="shared" si="1919"/>
        <v>-0.0000467833739613158+0.0000195959758409636i</v>
      </c>
      <c r="AF3627" t="str">
        <f t="shared" si="1920"/>
        <v>-15.0853017394386-0.210273956034i</v>
      </c>
      <c r="AG3627" t="str">
        <f t="shared" si="1921"/>
        <v>0.998021040556621-0.00185834297590621i</v>
      </c>
      <c r="AH3627" t="str">
        <f t="shared" si="1922"/>
        <v>0.000711800115416373-0.000285015147994117i</v>
      </c>
      <c r="AI3627">
        <f t="shared" si="1923"/>
        <v>-62.3070168216219</v>
      </c>
      <c r="AJ3627">
        <f t="shared" si="1924"/>
        <v>-21.82188413166967</v>
      </c>
      <c r="AK3627"/>
      <c r="AL3627"/>
      <c r="AM3627"/>
      <c r="AN3627"/>
    </row>
    <row r="3628" spans="1:40" x14ac:dyDescent="0.25">
      <c r="A3628"/>
      <c r="B3628">
        <f t="shared" si="1925"/>
        <v>1694000</v>
      </c>
      <c r="C3628" s="237" t="str">
        <f t="shared" si="1893"/>
        <v>-2.66327446906225E-08+0.00144570397884099i</v>
      </c>
      <c r="D3628" s="208" t="str">
        <f t="shared" si="1894"/>
        <v>-5.95700616119034+0.0110837305044476i</v>
      </c>
      <c r="E3628" t="str">
        <f t="shared" si="1895"/>
        <v>2870</v>
      </c>
      <c r="F3628" t="str">
        <f t="shared" si="1896"/>
        <v>0.777000777000777</v>
      </c>
      <c r="G3628" t="str">
        <f t="shared" si="1891"/>
        <v>0.777000777000777</v>
      </c>
      <c r="H3628" t="str">
        <f t="shared" si="1897"/>
        <v>9.12830239569721+0.221233735801747i</v>
      </c>
      <c r="I3628" t="str">
        <f t="shared" si="1898"/>
        <v>6652.32244397639i</v>
      </c>
      <c r="J3628" t="str">
        <f t="shared" si="1892"/>
        <v>-59900.3939811882+1455.31527642383i</v>
      </c>
      <c r="K3628" t="str">
        <f t="shared" si="1899"/>
        <v>0.00269658891124518-0.110990890294103i</v>
      </c>
      <c r="L3628" t="str">
        <f t="shared" si="1900"/>
        <v>0.000205169480113856-0.0071589297742675i</v>
      </c>
      <c r="M3628" t="str">
        <f t="shared" si="1901"/>
        <v>0.00290175839135904-0.118149820068371i</v>
      </c>
      <c r="N3628" t="str">
        <f t="shared" si="1902"/>
        <v>-17.3563071854033i</v>
      </c>
      <c r="O3628" t="str">
        <f t="shared" si="1903"/>
        <v>0.0774698902885283+0.99699469211159i</v>
      </c>
      <c r="P3628" t="str">
        <f t="shared" si="1904"/>
        <v>0.922530109711472-0.99699469211159i</v>
      </c>
      <c r="Q3628" t="str">
        <f t="shared" si="1905"/>
        <v>-0.922530109711472+18.3533018775149i</v>
      </c>
      <c r="R3628" t="str">
        <f t="shared" si="1906"/>
        <v>-0.0567056676676285-0.0474147610988145i</v>
      </c>
      <c r="S3628" t="str">
        <f t="shared" si="1907"/>
        <v>1.79351225025304i</v>
      </c>
      <c r="T3628" t="str">
        <f t="shared" si="1908"/>
        <v>0.0850389548735451-0.101702309620669i</v>
      </c>
      <c r="U3628" t="str">
        <f t="shared" si="1909"/>
        <v>0.0000333333333333334-0.0000666327309117267i</v>
      </c>
      <c r="V3628" t="str">
        <f t="shared" si="1910"/>
        <v>6.66666666666667E-06-0.000666327309117267i</v>
      </c>
      <c r="W3628" t="str">
        <f t="shared" si="1911"/>
        <v>0.0000275378373203906-0.0000617748541330413i</v>
      </c>
      <c r="X3628" t="str">
        <f t="shared" si="1912"/>
        <v>0.0000275887188935248-0.0000617181229211399i</v>
      </c>
      <c r="Y3628" t="str">
        <f t="shared" si="1913"/>
        <v>0.009+10.6437159103622i</v>
      </c>
      <c r="Z3628" t="str">
        <f t="shared" si="1914"/>
        <v>-0.0000695565762695329-0.0000311634095673085i</v>
      </c>
      <c r="AA3628" t="str">
        <f t="shared" si="1915"/>
        <v>0.000956249424191097-1.12743153344113i</v>
      </c>
      <c r="AB3628" t="str">
        <f t="shared" si="1916"/>
        <v>0.401080491349064-0.479672079397607i</v>
      </c>
      <c r="AC3628" t="str">
        <f t="shared" si="1917"/>
        <v>0.944490668808734-0.0487794803673184i</v>
      </c>
      <c r="AD3628" t="str">
        <f t="shared" si="1918"/>
        <v>0.449682493434239-0.484638775325264i</v>
      </c>
      <c r="AE3628" t="str">
        <f t="shared" si="1919"/>
        <v>-0.0000463813712992923+0.000019696174220945i</v>
      </c>
      <c r="AF3628" t="str">
        <f t="shared" si="1920"/>
        <v>-15.0853085568876-0.210150005297299i</v>
      </c>
      <c r="AG3628" t="str">
        <f t="shared" si="1921"/>
        <v>0.998023599355003-0.00183696776443623i</v>
      </c>
      <c r="AH3628" t="str">
        <f t="shared" si="1922"/>
        <v>0.00070573782849026-0.00028664592964809i</v>
      </c>
      <c r="AI3628">
        <f t="shared" si="1923"/>
        <v>-62.363984943728653</v>
      </c>
      <c r="AJ3628">
        <f t="shared" si="1924"/>
        <v>-22.105262722474777</v>
      </c>
      <c r="AK3628"/>
      <c r="AL3628"/>
      <c r="AM3628"/>
      <c r="AN3628"/>
    </row>
    <row r="3629" spans="1:40" x14ac:dyDescent="0.25">
      <c r="A3629"/>
      <c r="B3629">
        <f t="shared" si="1925"/>
        <v>1695000</v>
      </c>
      <c r="C3629" s="237" t="str">
        <f t="shared" si="1893"/>
        <v>-2.66013288930831E-08+0.00144485105614019i</v>
      </c>
      <c r="D3629" s="208" t="str">
        <f t="shared" si="1894"/>
        <v>-5.95700616094948+0.0110771914304081i</v>
      </c>
      <c r="E3629" t="str">
        <f t="shared" si="1895"/>
        <v>2870</v>
      </c>
      <c r="F3629" t="str">
        <f t="shared" si="1896"/>
        <v>0.777000777000777</v>
      </c>
      <c r="G3629" t="str">
        <f t="shared" si="1891"/>
        <v>0.777000777000777</v>
      </c>
      <c r="H3629" t="str">
        <f t="shared" si="1897"/>
        <v>9.1283092013352+0.221103391931213i</v>
      </c>
      <c r="I3629" t="str">
        <f t="shared" si="1898"/>
        <v>6656.24943479337i</v>
      </c>
      <c r="J3629" t="str">
        <f t="shared" si="1892"/>
        <v>-59971.1366900901+1456.17437635087i</v>
      </c>
      <c r="K3629" t="str">
        <f t="shared" si="1899"/>
        <v>0.00269340980226591-0.110925483951241i</v>
      </c>
      <c r="L3629" t="str">
        <f t="shared" si="1900"/>
        <v>0.000204927662027547-0.00715471314311221i</v>
      </c>
      <c r="M3629" t="str">
        <f t="shared" si="1901"/>
        <v>0.00289833746429346-0.118080197094353i</v>
      </c>
      <c r="N3629" t="str">
        <f t="shared" si="1902"/>
        <v>-17.3665529393498i</v>
      </c>
      <c r="O3629" t="str">
        <f t="shared" si="1903"/>
        <v>0.0876806076870695+0.996148639027141i</v>
      </c>
      <c r="P3629" t="str">
        <f t="shared" si="1904"/>
        <v>0.91231939231293-0.996148639027141i</v>
      </c>
      <c r="Q3629" t="str">
        <f t="shared" si="1905"/>
        <v>-0.91231939231293+18.3627015783769i</v>
      </c>
      <c r="R3629" t="str">
        <f t="shared" si="1906"/>
        <v>-0.0565772516180934-0.0468723441822689i</v>
      </c>
      <c r="S3629" t="str">
        <f t="shared" si="1907"/>
        <v>1.79457099420243i</v>
      </c>
      <c r="T3629" t="str">
        <f t="shared" si="1908"/>
        <v>0.0841157492997728-0.101531894685523i</v>
      </c>
      <c r="U3629" t="str">
        <f t="shared" si="1909"/>
        <v>0.0000333333333333335-0.0000665934195660562i</v>
      </c>
      <c r="V3629" t="str">
        <f t="shared" si="1910"/>
        <v>6.66666666666667E-06-0.000665934195660562i</v>
      </c>
      <c r="W3629" t="str">
        <f t="shared" si="1911"/>
        <v>0.0000275377602329051-0.0000617398205091704i</v>
      </c>
      <c r="X3629" t="str">
        <f t="shared" si="1912"/>
        <v>0.0000275885698569136-0.0000616831217030546i</v>
      </c>
      <c r="Y3629" t="str">
        <f t="shared" si="1913"/>
        <v>0.009+10.6499990956694i</v>
      </c>
      <c r="Z3629" t="str">
        <f t="shared" si="1914"/>
        <v>-0.0000694761170366261-0.0000311447877329501i</v>
      </c>
      <c r="AA3629" t="str">
        <f t="shared" si="1915"/>
        <v>0.000955121411353024-1.12676637549236i</v>
      </c>
      <c r="AB3629" t="str">
        <f t="shared" si="1916"/>
        <v>0.396726254567869-0.47886832885736i</v>
      </c>
      <c r="AC3629" t="str">
        <f t="shared" si="1917"/>
        <v>0.944604979912962-0.0482334363498693i</v>
      </c>
      <c r="AD3629" t="str">
        <f t="shared" si="1918"/>
        <v>0.444718111738768-0.484242679054393i</v>
      </c>
      <c r="AE3629" t="str">
        <f t="shared" si="1919"/>
        <v>-0.0000459789230298541+0.0000197926498530101i</v>
      </c>
      <c r="AF3629" t="str">
        <f t="shared" si="1920"/>
        <v>-15.0853153622847-0.210026200500805i</v>
      </c>
      <c r="AG3629" t="str">
        <f t="shared" si="1921"/>
        <v>0.998026362937062-0.00181563245005933i</v>
      </c>
      <c r="AH3629" t="str">
        <f t="shared" si="1922"/>
        <v>0.000699667720861674-0.000288220088812163i</v>
      </c>
      <c r="AI3629">
        <f t="shared" si="1923"/>
        <v>-62.421443033716521</v>
      </c>
      <c r="AJ3629">
        <f t="shared" si="1924"/>
        <v>-22.388649849859647</v>
      </c>
      <c r="AK3629"/>
      <c r="AL3629"/>
      <c r="AM3629"/>
      <c r="AN3629"/>
    </row>
    <row r="3630" spans="1:40" x14ac:dyDescent="0.25">
      <c r="A3630"/>
      <c r="B3630">
        <f t="shared" si="1925"/>
        <v>1696000</v>
      </c>
      <c r="C3630" s="237" t="str">
        <f t="shared" si="1893"/>
        <v>-2.65699686495559E-08+0.00144399913924446i</v>
      </c>
      <c r="D3630" s="208" t="str">
        <f t="shared" si="1894"/>
        <v>-5.95700616070905+0.0110706600675409i</v>
      </c>
      <c r="E3630" t="str">
        <f t="shared" si="1895"/>
        <v>2870</v>
      </c>
      <c r="F3630" t="str">
        <f t="shared" si="1896"/>
        <v>0.777000777000777</v>
      </c>
      <c r="G3630" t="str">
        <f t="shared" si="1891"/>
        <v>0.777000777000777</v>
      </c>
      <c r="H3630" t="str">
        <f t="shared" si="1897"/>
        <v>9.12831599494936+0.220973201454647i</v>
      </c>
      <c r="I3630" t="str">
        <f t="shared" si="1898"/>
        <v>6660.17642561036i</v>
      </c>
      <c r="J3630" t="str">
        <f t="shared" si="1892"/>
        <v>-60041.9211474185+1457.03347627793i</v>
      </c>
      <c r="K3630" t="str">
        <f t="shared" si="1899"/>
        <v>0.00269023631088939-0.110860154606037i</v>
      </c>
      <c r="L3630" t="str">
        <f t="shared" si="1900"/>
        <v>0.000204686271092427-0.00715050147217193i</v>
      </c>
      <c r="M3630" t="str">
        <f t="shared" si="1901"/>
        <v>0.00289492258198182-0.118010656078209i</v>
      </c>
      <c r="N3630" t="str">
        <f t="shared" si="1902"/>
        <v>-17.3767986932964i</v>
      </c>
      <c r="O3630" t="str">
        <f t="shared" si="1903"/>
        <v>0.0978821208528852+0.995198015681975i</v>
      </c>
      <c r="P3630" t="str">
        <f t="shared" si="1904"/>
        <v>0.902117879147115-0.995198015681975i</v>
      </c>
      <c r="Q3630" t="str">
        <f t="shared" si="1905"/>
        <v>-0.902117879147115+18.3719967089784i</v>
      </c>
      <c r="R3630" t="str">
        <f t="shared" si="1906"/>
        <v>-0.0564442899408711-0.046331299177716i</v>
      </c>
      <c r="S3630" t="str">
        <f t="shared" si="1907"/>
        <v>1.79562973815181i</v>
      </c>
      <c r="T3630" t="str">
        <f t="shared" si="1908"/>
        <v>0.0831938586107153-0.101353045566691i</v>
      </c>
      <c r="U3630" t="str">
        <f t="shared" si="1909"/>
        <v>0.0000333333333333333-0.0000665541545781041i</v>
      </c>
      <c r="V3630" t="str">
        <f t="shared" si="1910"/>
        <v>6.66666666666667E-06-0.000665541545781041i</v>
      </c>
      <c r="W3630" t="str">
        <f t="shared" si="1911"/>
        <v>0.0000275376831004678-0.0000617048290212567i</v>
      </c>
      <c r="X3630" t="str">
        <f t="shared" si="1912"/>
        <v>0.0000275884209027933-0.0000616481625819286i</v>
      </c>
      <c r="Y3630" t="str">
        <f t="shared" si="1913"/>
        <v>0.009+10.6562822809766i</v>
      </c>
      <c r="Z3630" t="str">
        <f t="shared" si="1914"/>
        <v>-0.0000693958000729604-0.0000311261880720959i</v>
      </c>
      <c r="AA3630" t="str">
        <f t="shared" si="1915"/>
        <v>0.000953995393278668-1.12610200193963i</v>
      </c>
      <c r="AB3630" t="str">
        <f t="shared" si="1916"/>
        <v>0.392378219351689-0.478024799058986i</v>
      </c>
      <c r="AC3630" t="str">
        <f t="shared" si="1917"/>
        <v>0.944723884409274-0.0476886558820354i</v>
      </c>
      <c r="AD3630" t="str">
        <f t="shared" si="1918"/>
        <v>0.439757893302781-0.483795682269271i</v>
      </c>
      <c r="AE3630" t="str">
        <f t="shared" si="1919"/>
        <v>-0.0000455760662389274+0.0000198854015497888i</v>
      </c>
      <c r="AF3630" t="str">
        <f t="shared" si="1920"/>
        <v>-15.0853221556584-0.209902541387106i</v>
      </c>
      <c r="AG3630" t="str">
        <f t="shared" si="1921"/>
        <v>0.99802933079123-0.00179433909398646i</v>
      </c>
      <c r="AH3630" t="str">
        <f t="shared" si="1922"/>
        <v>0.000693590362792581-0.000289737597101274i</v>
      </c>
      <c r="AI3630">
        <f t="shared" si="1923"/>
        <v>-62.479396637949016</v>
      </c>
      <c r="AJ3630">
        <f t="shared" si="1924"/>
        <v>-22.67204536204364</v>
      </c>
      <c r="AK3630"/>
      <c r="AL3630"/>
      <c r="AM3630"/>
      <c r="AN3630"/>
    </row>
    <row r="3631" spans="1:40" x14ac:dyDescent="0.25">
      <c r="A3631"/>
      <c r="B3631">
        <f t="shared" si="1925"/>
        <v>1697000</v>
      </c>
      <c r="C3631" s="237" t="str">
        <f t="shared" si="1893"/>
        <v>-2.6538663829133E-08+0.00144314822637572i</v>
      </c>
      <c r="D3631" s="208" t="str">
        <f t="shared" si="1894"/>
        <v>-5.95700616046905+0.0110641364022139i</v>
      </c>
      <c r="E3631" t="str">
        <f t="shared" si="1895"/>
        <v>2870</v>
      </c>
      <c r="F3631" t="str">
        <f t="shared" si="1896"/>
        <v>0.777000777000777</v>
      </c>
      <c r="G3631" t="str">
        <f t="shared" si="1891"/>
        <v>0.777000777000777</v>
      </c>
      <c r="H3631" t="str">
        <f t="shared" si="1897"/>
        <v>9.128322776568+0.220843164101614i</v>
      </c>
      <c r="I3631" t="str">
        <f t="shared" si="1898"/>
        <v>6664.10341642735i</v>
      </c>
      <c r="J3631" t="str">
        <f t="shared" si="1892"/>
        <v>-60112.7473531736+1457.89257620498i</v>
      </c>
      <c r="K3631" t="str">
        <f t="shared" si="1899"/>
        <v>0.00268706842389043-0.110794902122682i</v>
      </c>
      <c r="L3631" t="str">
        <f t="shared" si="1900"/>
        <v>0.000204445306303328-0.00714629475270664i</v>
      </c>
      <c r="M3631" t="str">
        <f t="shared" si="1901"/>
        <v>0.00289151373019376-0.117941196875389i</v>
      </c>
      <c r="N3631" t="str">
        <f t="shared" si="1902"/>
        <v>-17.3870444472429i</v>
      </c>
      <c r="O3631" t="str">
        <f t="shared" si="1903"/>
        <v>0.108073358886459+0.994142921867373i</v>
      </c>
      <c r="P3631" t="str">
        <f t="shared" si="1904"/>
        <v>0.891926641113541-0.994142921867373i</v>
      </c>
      <c r="Q3631" t="str">
        <f t="shared" si="1905"/>
        <v>-0.891926641113541+18.3811873691103i</v>
      </c>
      <c r="R3631" t="str">
        <f t="shared" si="1906"/>
        <v>-0.0563067936800297-0.0457916615968525i</v>
      </c>
      <c r="S3631" t="str">
        <f t="shared" si="1907"/>
        <v>1.79668848210119i</v>
      </c>
      <c r="T3631" t="str">
        <f t="shared" si="1908"/>
        <v>0.0822733509673403-0.101165767668957i</v>
      </c>
      <c r="U3631" t="str">
        <f t="shared" si="1909"/>
        <v>0.0000333333333333334-0.0000665149358659191i</v>
      </c>
      <c r="V3631" t="str">
        <f t="shared" si="1910"/>
        <v>6.66666666666667E-06-0.000665149358659191i</v>
      </c>
      <c r="W3631" t="str">
        <f t="shared" si="1911"/>
        <v>0.0000275376059230798-0.0000616698795947952i</v>
      </c>
      <c r="X3631" t="str">
        <f t="shared" si="1912"/>
        <v>0.0000275882720308651-0.0000616132454833262i</v>
      </c>
      <c r="Y3631" t="str">
        <f t="shared" si="1913"/>
        <v>0.009+10.6625654662838i</v>
      </c>
      <c r="Z3631" t="str">
        <f t="shared" si="1914"/>
        <v>-0.0000693156250432854-0.0000311076105449262i</v>
      </c>
      <c r="AA3631" t="str">
        <f t="shared" si="1915"/>
        <v>0.000952871365267415-1.12543841139623i</v>
      </c>
      <c r="AB3631" t="str">
        <f t="shared" si="1916"/>
        <v>0.388036707177129-0.477141515493781i</v>
      </c>
      <c r="AC3631" t="str">
        <f t="shared" si="1917"/>
        <v>0.944847372050348-0.0471451749193512i</v>
      </c>
      <c r="AD3631" t="str">
        <f t="shared" si="1918"/>
        <v>0.43480236061522-0.483297827411321i</v>
      </c>
      <c r="AE3631" t="str">
        <f t="shared" si="1919"/>
        <v>-0.0000451728379886601+0.0000199744284910447i</v>
      </c>
      <c r="AF3631" t="str">
        <f t="shared" si="1920"/>
        <v>-15.0853289370371-0.2097790276994i</v>
      </c>
      <c r="AG3631" t="str">
        <f t="shared" si="1921"/>
        <v>0.998032502385213-0.00177308975115919i</v>
      </c>
      <c r="AH3631" t="str">
        <f t="shared" si="1922"/>
        <v>0.000687506324274421-0.000291198431887792i</v>
      </c>
      <c r="AI3631">
        <f t="shared" si="1923"/>
        <v>-62.537851422585589</v>
      </c>
      <c r="AJ3631">
        <f t="shared" si="1924"/>
        <v>-22.955449106829285</v>
      </c>
      <c r="AK3631"/>
      <c r="AL3631"/>
      <c r="AM3631"/>
      <c r="AN3631"/>
    </row>
    <row r="3632" spans="1:40" x14ac:dyDescent="0.25">
      <c r="A3632"/>
      <c r="B3632">
        <f t="shared" si="1925"/>
        <v>1698000</v>
      </c>
      <c r="C3632" s="237" t="str">
        <f t="shared" si="1893"/>
        <v>-2.65074143012916E-08+0.00144229831576004i</v>
      </c>
      <c r="D3632" s="208" t="str">
        <f t="shared" si="1894"/>
        <v>-5.95700616022947+0.011057620420827i</v>
      </c>
      <c r="E3632" t="str">
        <f t="shared" si="1895"/>
        <v>2870</v>
      </c>
      <c r="F3632" t="str">
        <f t="shared" si="1896"/>
        <v>0.777000777000777</v>
      </c>
      <c r="G3632" t="str">
        <f t="shared" si="1891"/>
        <v>0.777000777000777</v>
      </c>
      <c r="H3632" t="str">
        <f t="shared" si="1897"/>
        <v>9.12832954621934+0.220713279602311i</v>
      </c>
      <c r="I3632" t="str">
        <f t="shared" si="1898"/>
        <v>6668.03040724433i</v>
      </c>
      <c r="J3632" t="str">
        <f t="shared" si="1892"/>
        <v>-60183.6153073552+1458.75167613203i</v>
      </c>
      <c r="K3632" t="str">
        <f t="shared" si="1899"/>
        <v>0.00268390612808285-0.11072972636569i</v>
      </c>
      <c r="L3632" t="str">
        <f t="shared" si="1900"/>
        <v>0.000204204766658033-0.00714209297599677i</v>
      </c>
      <c r="M3632" t="str">
        <f t="shared" si="1901"/>
        <v>0.00288811089474088-0.117871819341687i</v>
      </c>
      <c r="N3632" t="str">
        <f t="shared" si="1902"/>
        <v>-17.3972902011894i</v>
      </c>
      <c r="O3632" t="str">
        <f t="shared" si="1903"/>
        <v>0.11825325196721+0.992983468341331i</v>
      </c>
      <c r="P3632" t="str">
        <f t="shared" si="1904"/>
        <v>0.88174674803279-0.992983468341331i</v>
      </c>
      <c r="Q3632" t="str">
        <f t="shared" si="1905"/>
        <v>-0.88174674803279+18.3902736695307i</v>
      </c>
      <c r="R3632" t="str">
        <f t="shared" si="1906"/>
        <v>-0.0561647740645774-0.0452534669196464i</v>
      </c>
      <c r="S3632" t="str">
        <f t="shared" si="1907"/>
        <v>1.79774722605057i</v>
      </c>
      <c r="T3632" t="str">
        <f t="shared" si="1908"/>
        <v>0.0813542946239656-0.100970066776351i</v>
      </c>
      <c r="U3632" t="str">
        <f t="shared" si="1909"/>
        <v>0.0000333333333333334-0.0000664757633477414i</v>
      </c>
      <c r="V3632" t="str">
        <f t="shared" si="1910"/>
        <v>6.66666666666667E-06-0.000664757633477414i</v>
      </c>
      <c r="W3632" t="str">
        <f t="shared" si="1911"/>
        <v>0.0000275375287007422-0.0000616349721554543i</v>
      </c>
      <c r="X3632" t="str">
        <f t="shared" si="1912"/>
        <v>0.0000275881232408306-0.000061578370332985i</v>
      </c>
      <c r="Y3632" t="str">
        <f t="shared" si="1913"/>
        <v>0.009+10.6688486515909i</v>
      </c>
      <c r="Z3632" t="str">
        <f t="shared" si="1914"/>
        <v>-0.0000692355916133352-0.0000310890551117162i</v>
      </c>
      <c r="AA3632" t="str">
        <f t="shared" si="1915"/>
        <v>0.000951749322632506-1.12477560247874i</v>
      </c>
      <c r="AB3632" t="str">
        <f t="shared" si="1916"/>
        <v>0.38370203996107-0.476218505441734i</v>
      </c>
      <c r="AC3632" t="str">
        <f t="shared" si="1917"/>
        <v>0.94497543240135-0.0466030293891715i</v>
      </c>
      <c r="AD3632" t="str">
        <f t="shared" si="1918"/>
        <v>0.429852035758361-0.482749162300487i</v>
      </c>
      <c r="AE3632" t="str">
        <f t="shared" si="1919"/>
        <v>-0.0000447692753138212+0.000020059730223141i</v>
      </c>
      <c r="AF3632" t="str">
        <f t="shared" si="1920"/>
        <v>-15.0853357064488-0.209655659181484i</v>
      </c>
      <c r="AG3632" t="str">
        <f t="shared" si="1921"/>
        <v>0.998035877166071-0.00175188647003986i</v>
      </c>
      <c r="AH3632" t="str">
        <f t="shared" si="1922"/>
        <v>0.000681416174969533-0.000292602576293853i</v>
      </c>
      <c r="AI3632">
        <f t="shared" si="1923"/>
        <v>-62.596813176916697</v>
      </c>
      <c r="AJ3632">
        <f t="shared" si="1924"/>
        <v>-23.238860931637134</v>
      </c>
      <c r="AK3632"/>
      <c r="AL3632"/>
      <c r="AM3632"/>
      <c r="AN3632"/>
    </row>
    <row r="3633" spans="1:40" x14ac:dyDescent="0.25">
      <c r="A3633"/>
      <c r="B3633">
        <f t="shared" si="1925"/>
        <v>1699000</v>
      </c>
      <c r="C3633" s="237" t="str">
        <f t="shared" si="1893"/>
        <v>-2.64762199358941E-08+0.00144144940562774i</v>
      </c>
      <c r="D3633" s="208" t="str">
        <f t="shared" si="1894"/>
        <v>-5.95700615999031+0.0110511121098127i</v>
      </c>
      <c r="E3633" t="str">
        <f t="shared" si="1895"/>
        <v>2870</v>
      </c>
      <c r="F3633" t="str">
        <f t="shared" si="1896"/>
        <v>0.777000777000777</v>
      </c>
      <c r="G3633" t="str">
        <f t="shared" si="1891"/>
        <v>0.777000777000777</v>
      </c>
      <c r="H3633" t="str">
        <f t="shared" si="1897"/>
        <v>9.12833630393149+0.220583547687572i</v>
      </c>
      <c r="I3633" t="str">
        <f t="shared" si="1898"/>
        <v>6671.95739806132i</v>
      </c>
      <c r="J3633" t="str">
        <f t="shared" si="1892"/>
        <v>-60254.5250099636+1459.61077605907i</v>
      </c>
      <c r="K3633" t="str">
        <f t="shared" si="1899"/>
        <v>0.00268074941031914-0.110664627199891i</v>
      </c>
      <c r="L3633" t="str">
        <f t="shared" si="1900"/>
        <v>0.000203964651157274-0.00713789613334326i</v>
      </c>
      <c r="M3633" t="str">
        <f t="shared" si="1901"/>
        <v>0.00288471406147641-0.117802523333234i</v>
      </c>
      <c r="N3633" t="str">
        <f t="shared" si="1902"/>
        <v>-17.4075359551359i</v>
      </c>
      <c r="O3633" t="str">
        <f t="shared" si="1903"/>
        <v>0.128420731465386+0.991719776816967i</v>
      </c>
      <c r="P3633" t="str">
        <f t="shared" si="1904"/>
        <v>0.871579268534614-0.991719776816967i</v>
      </c>
      <c r="Q3633" t="str">
        <f t="shared" si="1905"/>
        <v>-0.871579268534614+18.3992557319529i</v>
      </c>
      <c r="R3633" t="str">
        <f t="shared" si="1906"/>
        <v>-0.0560182425097796-0.0447167505952165i</v>
      </c>
      <c r="S3633" t="str">
        <f t="shared" si="1907"/>
        <v>1.79880596999995i</v>
      </c>
      <c r="T3633" t="str">
        <f t="shared" si="1908"/>
        <v>0.0804367579296743-0.100765949055497i</v>
      </c>
      <c r="U3633" t="str">
        <f t="shared" si="1909"/>
        <v>0.0000333333333333334-0.0000664366369420042i</v>
      </c>
      <c r="V3633" t="str">
        <f t="shared" si="1910"/>
        <v>6.66666666666667E-06-0.000664366369420042i</v>
      </c>
      <c r="W3633" t="str">
        <f t="shared" si="1911"/>
        <v>0.0000275374514334559-0.0000616001066290779i</v>
      </c>
      <c r="X3633" t="str">
        <f t="shared" si="1912"/>
        <v>0.0000275879745323924-0.0000615435370568174i</v>
      </c>
      <c r="Y3633" t="str">
        <f t="shared" si="1913"/>
        <v>0.009+10.6751318368981i</v>
      </c>
      <c r="Z3633" t="str">
        <f t="shared" si="1914"/>
        <v>-0.0000691556994498271-0.0000310705217328367i</v>
      </c>
      <c r="AA3633" t="str">
        <f t="shared" si="1915"/>
        <v>0.000950629260700954-1.12411357380698i</v>
      </c>
      <c r="AB3633" t="str">
        <f t="shared" si="1916"/>
        <v>0.379374540067353-0.47525579798731i</v>
      </c>
      <c r="AC3633" t="str">
        <f t="shared" si="1917"/>
        <v>0.945108054838644-0.0460622551915715i</v>
      </c>
      <c r="AD3633" t="str">
        <f t="shared" si="1918"/>
        <v>0.42490744035233-0.482149740131885i</v>
      </c>
      <c r="AE3633" t="str">
        <f t="shared" si="1919"/>
        <v>-0.0000443654152182505+0.0000201413066584619i</v>
      </c>
      <c r="AF3633" t="str">
        <f t="shared" si="1920"/>
        <v>-15.0853424639218-0.209532435577759i</v>
      </c>
      <c r="AG3633" t="str">
        <f t="shared" si="1921"/>
        <v>0.998039454560281-0.00173073129240477i</v>
      </c>
      <c r="AH3633" t="str">
        <f t="shared" si="1922"/>
        <v>0.000675320484153422-0.000293950019182956i</v>
      </c>
      <c r="AI3633">
        <f t="shared" si="1923"/>
        <v>-62.656287816810007</v>
      </c>
      <c r="AJ3633">
        <f t="shared" si="1924"/>
        <v>-23.522280683510044</v>
      </c>
      <c r="AK3633"/>
      <c r="AL3633"/>
      <c r="AM3633"/>
      <c r="AN3633"/>
    </row>
    <row r="3634" spans="1:40" x14ac:dyDescent="0.25">
      <c r="A3634"/>
      <c r="B3634">
        <f t="shared" si="1925"/>
        <v>1700000</v>
      </c>
      <c r="C3634" s="237" t="str">
        <f t="shared" si="1893"/>
        <v>-2.64450806031842E-08+0.00144060149421324i</v>
      </c>
      <c r="D3634" s="208" t="str">
        <f t="shared" si="1894"/>
        <v>-5.95700615975158+0.0110446114556348i</v>
      </c>
      <c r="E3634" t="str">
        <f t="shared" si="1895"/>
        <v>2870</v>
      </c>
      <c r="F3634" t="str">
        <f t="shared" si="1896"/>
        <v>0.777000777000777</v>
      </c>
      <c r="G3634" t="str">
        <f t="shared" si="1891"/>
        <v>0.777000777000777</v>
      </c>
      <c r="H3634" t="str">
        <f t="shared" si="1897"/>
        <v>9.12834304973254+0.220453968088857i</v>
      </c>
      <c r="I3634" t="str">
        <f t="shared" si="1898"/>
        <v>6675.88438887831i</v>
      </c>
      <c r="J3634" t="str">
        <f t="shared" si="1892"/>
        <v>-60325.4764609985+1460.46987598613i</v>
      </c>
      <c r="K3634" t="str">
        <f t="shared" si="1899"/>
        <v>0.00267759825749052-0.110599604490431i</v>
      </c>
      <c r="L3634" t="str">
        <f t="shared" si="1900"/>
        <v>0.00020372495880471-0.00713370421606738i</v>
      </c>
      <c r="M3634" t="str">
        <f t="shared" si="1901"/>
        <v>0.00288132321629523-0.117733308706498i</v>
      </c>
      <c r="N3634" t="str">
        <f t="shared" si="1902"/>
        <v>-17.4177817090824i</v>
      </c>
      <c r="O3634" t="str">
        <f t="shared" si="1903"/>
        <v>0.138574730054348+0.990351979949737i</v>
      </c>
      <c r="P3634" t="str">
        <f t="shared" si="1904"/>
        <v>0.861425269945652-0.990351979949737i</v>
      </c>
      <c r="Q3634" t="str">
        <f t="shared" si="1905"/>
        <v>-0.861425269945652+18.4081336890321i</v>
      </c>
      <c r="R3634" t="str">
        <f t="shared" si="1906"/>
        <v>-0.055867210618518-0.0441815480426494i</v>
      </c>
      <c r="S3634" t="str">
        <f t="shared" si="1907"/>
        <v>1.79986471394934i</v>
      </c>
      <c r="T3634" t="str">
        <f t="shared" si="1908"/>
        <v>0.0795208093296222-0.100553421059046i</v>
      </c>
      <c r="U3634" t="str">
        <f t="shared" si="1909"/>
        <v>0.0000333333333333333-0.0000663975565673321i</v>
      </c>
      <c r="V3634" t="str">
        <f t="shared" si="1910"/>
        <v>6.66666666666667E-06-0.000663975565673321i</v>
      </c>
      <c r="W3634" t="str">
        <f t="shared" si="1911"/>
        <v>0.0000275373741212215-0.0000615652829416844i</v>
      </c>
      <c r="X3634" t="str">
        <f t="shared" si="1912"/>
        <v>0.0000275878259052537-0.0000615087455809112i</v>
      </c>
      <c r="Y3634" t="str">
        <f t="shared" si="1913"/>
        <v>0.009+10.6814150222053i</v>
      </c>
      <c r="Z3634" t="str">
        <f t="shared" si="1914"/>
        <v>-0.000069075948220459-0.0000310520103687526i</v>
      </c>
      <c r="AA3634" t="str">
        <f t="shared" si="1915"/>
        <v>0.000949511174813496-1.12345232400399i</v>
      </c>
      <c r="AB3634" t="str">
        <f t="shared" si="1916"/>
        <v>0.375054530312933-0.474253424035646i</v>
      </c>
      <c r="AC3634" t="str">
        <f t="shared" si="1917"/>
        <v>0.945245228548465-0.0455228882001846i</v>
      </c>
      <c r="AD3634" t="str">
        <f t="shared" si="1918"/>
        <v>0.419969095499358-0.48149961947188i</v>
      </c>
      <c r="AE3634" t="str">
        <f t="shared" si="1919"/>
        <v>-0.0000439612946712979+0.0000202191580748086i</v>
      </c>
      <c r="AF3634" t="str">
        <f t="shared" si="1920"/>
        <v>-15.0853492094841-0.209409356633222i</v>
      </c>
      <c r="AG3634" t="str">
        <f t="shared" si="1921"/>
        <v>0.998043233973824-0.00170962625313703i</v>
      </c>
      <c r="AH3634" t="str">
        <f t="shared" si="1922"/>
        <v>0.00066921982065678-0.000295240755151076i</v>
      </c>
      <c r="AI3634">
        <f t="shared" si="1923"/>
        <v>-62.716281388283562</v>
      </c>
      <c r="AJ3634">
        <f t="shared" si="1924"/>
        <v>-23.805708209136551</v>
      </c>
      <c r="AK3634"/>
      <c r="AL3634"/>
      <c r="AM3634"/>
      <c r="AN3634"/>
    </row>
    <row r="3635" spans="1:40" x14ac:dyDescent="0.25">
      <c r="A3635"/>
      <c r="B3635">
        <f t="shared" si="1925"/>
        <v>1701000</v>
      </c>
      <c r="C3635" s="237" t="str">
        <f t="shared" si="1893"/>
        <v>-2.64139961737875E-08+0.00143975457975513i</v>
      </c>
      <c r="D3635" s="208" t="str">
        <f t="shared" si="1894"/>
        <v>-5.95700615951326+0.0110381184447893i</v>
      </c>
      <c r="E3635" t="str">
        <f t="shared" si="1895"/>
        <v>2870</v>
      </c>
      <c r="F3635" t="str">
        <f t="shared" si="1896"/>
        <v>0.777000777000777</v>
      </c>
      <c r="G3635" t="str">
        <f t="shared" si="1891"/>
        <v>0.777000777000777</v>
      </c>
      <c r="H3635" t="str">
        <f t="shared" si="1897"/>
        <v>9.12834978365042+0.220324540538259i</v>
      </c>
      <c r="I3635" t="str">
        <f t="shared" si="1898"/>
        <v>6679.8113796953i</v>
      </c>
      <c r="J3635" t="str">
        <f t="shared" si="1892"/>
        <v>-60396.4696604601+1461.32897591318i</v>
      </c>
      <c r="K3635" t="str">
        <f t="shared" si="1899"/>
        <v>0.00267445265652655-0.110534658102775i</v>
      </c>
      <c r="L3635" t="str">
        <f t="shared" si="1900"/>
        <v>0.000203485688606928-0.00712951721551075i</v>
      </c>
      <c r="M3635" t="str">
        <f t="shared" si="1901"/>
        <v>0.00287793834513348-0.117664175318286i</v>
      </c>
      <c r="N3635" t="str">
        <f t="shared" si="1902"/>
        <v>-17.428027463029i</v>
      </c>
      <c r="O3635" t="str">
        <f t="shared" si="1903"/>
        <v>0.148714181822698+0.988880221323496i</v>
      </c>
      <c r="P3635" t="str">
        <f t="shared" si="1904"/>
        <v>0.851285818177302-0.988880221323496i</v>
      </c>
      <c r="Q3635" t="str">
        <f t="shared" si="1905"/>
        <v>-0.851285818177302+18.4169076843525i</v>
      </c>
      <c r="R3635" t="str">
        <f t="shared" si="1906"/>
        <v>-0.05571169018269-0.0436478946517754i</v>
      </c>
      <c r="S3635" t="str">
        <f t="shared" si="1907"/>
        <v>1.80092345789872i</v>
      </c>
      <c r="T3635" t="str">
        <f t="shared" si="1908"/>
        <v>0.0786065173662744-0.100332489729192i</v>
      </c>
      <c r="U3635" t="str">
        <f t="shared" si="1909"/>
        <v>0.0000333333333333333-0.0000663585221425425i</v>
      </c>
      <c r="V3635" t="str">
        <f t="shared" si="1910"/>
        <v>6.66666666666667E-06-0.000663585221425425i</v>
      </c>
      <c r="W3635" t="str">
        <f t="shared" si="1911"/>
        <v>0.0000275372967640404-0.000061530501019467i</v>
      </c>
      <c r="X3635" t="str">
        <f t="shared" si="1912"/>
        <v>0.0000275876773591189-0.0000614739958315278i</v>
      </c>
      <c r="Y3635" t="str">
        <f t="shared" si="1913"/>
        <v>0.009+10.6876982075125i</v>
      </c>
      <c r="Z3635" t="str">
        <f t="shared" si="1914"/>
        <v>-0.000068996337593906-0.0000310335209800247i</v>
      </c>
      <c r="AA3635" t="str">
        <f t="shared" si="1915"/>
        <v>0.000948395060324594-1.1227918516961i</v>
      </c>
      <c r="AB3635" t="str">
        <f t="shared" si="1916"/>
        <v>0.370742333973722-0.47321141632913i</v>
      </c>
      <c r="AC3635" t="str">
        <f t="shared" si="1917"/>
        <v>0.945386942525542-0.0449849642630031i</v>
      </c>
      <c r="AD3635" t="str">
        <f t="shared" si="1918"/>
        <v>0.41503752172805-0.48079886425352i</v>
      </c>
      <c r="AE3635" t="str">
        <f t="shared" si="1919"/>
        <v>-0.0000435569506042704+0.0000202932851147576i</v>
      </c>
      <c r="AF3635" t="str">
        <f t="shared" si="1920"/>
        <v>-15.0853559431637-0.20928642209347i</v>
      </c>
      <c r="AG3635" t="str">
        <f t="shared" si="1921"/>
        <v>0.998047214792258-0.0016885733800204i</v>
      </c>
      <c r="AH3635" t="str">
        <f t="shared" si="1922"/>
        <v>0.000663114752807709-0.000296474784517138i</v>
      </c>
      <c r="AI3635">
        <f t="shared" si="1923"/>
        <v>-62.776800071206978</v>
      </c>
      <c r="AJ3635">
        <f t="shared" si="1924"/>
        <v>-24.089143354869599</v>
      </c>
      <c r="AK3635"/>
      <c r="AL3635"/>
      <c r="AM3635"/>
      <c r="AN3635"/>
    </row>
    <row r="3636" spans="1:40" x14ac:dyDescent="0.25">
      <c r="A3636"/>
      <c r="B3636">
        <f t="shared" si="1925"/>
        <v>1702000</v>
      </c>
      <c r="C3636" s="237" t="str">
        <f t="shared" si="1893"/>
        <v>-2.63829665187094E-08+0.00143890866049615i</v>
      </c>
      <c r="D3636" s="208" t="str">
        <f t="shared" si="1894"/>
        <v>-5.95700615927537+0.0110316330638038i</v>
      </c>
      <c r="E3636" t="str">
        <f t="shared" si="1895"/>
        <v>2870</v>
      </c>
      <c r="F3636" t="str">
        <f t="shared" si="1896"/>
        <v>0.777000777000777</v>
      </c>
      <c r="G3636" t="str">
        <f t="shared" si="1891"/>
        <v>0.777000777000777</v>
      </c>
      <c r="H3636" t="str">
        <f t="shared" si="1897"/>
        <v>9.12835650571305+0.220195264768497i</v>
      </c>
      <c r="I3636" t="str">
        <f t="shared" si="1898"/>
        <v>6683.73837051228i</v>
      </c>
      <c r="J3636" t="str">
        <f t="shared" si="1892"/>
        <v>-60467.5046083482+1462.18807584023i</v>
      </c>
      <c r="K3636" t="str">
        <f t="shared" si="1899"/>
        <v>0.00267131259439521-0.110469787902703i</v>
      </c>
      <c r="L3636" t="str">
        <f t="shared" si="1900"/>
        <v>0.000203246839573428-0.0071253351230353i</v>
      </c>
      <c r="M3636" t="str">
        <f t="shared" si="1901"/>
        <v>0.00287455943396864-0.117595123025738i</v>
      </c>
      <c r="N3636" t="str">
        <f t="shared" si="1902"/>
        <v>-17.4382732169755i</v>
      </c>
      <c r="O3636" t="str">
        <f t="shared" si="1903"/>
        <v>0.158838022385799+0.987304655435478i</v>
      </c>
      <c r="P3636" t="str">
        <f t="shared" si="1904"/>
        <v>0.841161977614201-0.987304655435478i</v>
      </c>
      <c r="Q3636" t="str">
        <f t="shared" si="1905"/>
        <v>-0.841161977614201+18.425577872411i</v>
      </c>
      <c r="R3636" t="str">
        <f t="shared" si="1906"/>
        <v>-0.0555516931846667-0.0431158257839333i</v>
      </c>
      <c r="S3636" t="str">
        <f t="shared" si="1907"/>
        <v>1.8019822018481i</v>
      </c>
      <c r="T3636" t="str">
        <f t="shared" si="1908"/>
        <v>0.0776939506806312-0.100103162401296i</v>
      </c>
      <c r="U3636" t="str">
        <f t="shared" si="1909"/>
        <v>0.0000333333333333334-0.0000663195335866421i</v>
      </c>
      <c r="V3636" t="str">
        <f t="shared" si="1910"/>
        <v>6.66666666666667E-06-0.000663195335866421i</v>
      </c>
      <c r="W3636" t="str">
        <f t="shared" si="1911"/>
        <v>0.0000275372193619136-0.0000614957607887913i</v>
      </c>
      <c r="X3636" t="str">
        <f t="shared" si="1912"/>
        <v>0.0000275875288936935-0.0000614392877351013i</v>
      </c>
      <c r="Y3636" t="str">
        <f t="shared" si="1913"/>
        <v>0.009+10.6939813928197i</v>
      </c>
      <c r="Z3636" t="str">
        <f t="shared" si="1914"/>
        <v>-0.000068916867239816-0.0000310150535273084i</v>
      </c>
      <c r="AA3636" t="str">
        <f t="shared" si="1915"/>
        <v>0.000947280912602355-1.12213215551284i</v>
      </c>
      <c r="AB3636" t="str">
        <f t="shared" si="1916"/>
        <v>0.366438274790365-0.472129809464499i</v>
      </c>
      <c r="AC3636" t="str">
        <f t="shared" si="1917"/>
        <v>0.94553318557167-0.0444485192031661i</v>
      </c>
      <c r="AD3636" t="str">
        <f t="shared" si="1918"/>
        <v>0.410113238937959-0.480047543771469i</v>
      </c>
      <c r="AE3636" t="str">
        <f t="shared" si="1919"/>
        <v>-0.0000431524199069033+0.0000203636887849795i</v>
      </c>
      <c r="AF3636" t="str">
        <f t="shared" si="1920"/>
        <v>-15.0853626649884-0.209163631704693i</v>
      </c>
      <c r="AG3636" t="str">
        <f t="shared" si="1921"/>
        <v>0.998051396380796-0.00166757469353476i</v>
      </c>
      <c r="AH3636" t="str">
        <f t="shared" si="1922"/>
        <v>0.00065700584837429-0.000297652113312811i</v>
      </c>
      <c r="AI3636">
        <f t="shared" si="1923"/>
        <v>-62.837850183135053</v>
      </c>
      <c r="AJ3636">
        <f t="shared" si="1924"/>
        <v>-24.372585966732618</v>
      </c>
      <c r="AK3636"/>
      <c r="AL3636"/>
      <c r="AM3636"/>
      <c r="AN3636"/>
    </row>
    <row r="3637" spans="1:40" x14ac:dyDescent="0.25">
      <c r="A3637"/>
      <c r="B3637">
        <f t="shared" si="1925"/>
        <v>1703000</v>
      </c>
      <c r="C3637" s="237" t="str">
        <f t="shared" si="1893"/>
        <v>-2.63519915093335E-08+0.00143806373468315i</v>
      </c>
      <c r="D3637" s="208" t="str">
        <f t="shared" si="1894"/>
        <v>-5.95700615903789+0.0110251552992375i</v>
      </c>
      <c r="E3637" t="str">
        <f t="shared" si="1895"/>
        <v>2870</v>
      </c>
      <c r="F3637" t="str">
        <f t="shared" si="1896"/>
        <v>0.777000777000777</v>
      </c>
      <c r="G3637" t="str">
        <f t="shared" si="1891"/>
        <v>0.777000777000777</v>
      </c>
      <c r="H3637" t="str">
        <f t="shared" si="1897"/>
        <v>9.12836321594822+0.220066140512916i</v>
      </c>
      <c r="I3637" t="str">
        <f t="shared" si="1898"/>
        <v>6687.66536132927i</v>
      </c>
      <c r="J3637" t="str">
        <f t="shared" si="1892"/>
        <v>-60538.581304663+1463.04717576728i</v>
      </c>
      <c r="K3637" t="str">
        <f t="shared" si="1899"/>
        <v>0.00266817805810268-0.110404993756306i</v>
      </c>
      <c r="L3637" t="str">
        <f t="shared" si="1900"/>
        <v>0.000203008410716608-0.00712115793002306i</v>
      </c>
      <c r="M3637" t="str">
        <f t="shared" si="1901"/>
        <v>0.00287118646881929-0.117526151686329i</v>
      </c>
      <c r="N3637" t="str">
        <f t="shared" si="1902"/>
        <v>-17.448518970922i</v>
      </c>
      <c r="O3637" t="str">
        <f t="shared" si="1903"/>
        <v>0.168945188998086+0.98562544768i</v>
      </c>
      <c r="P3637" t="str">
        <f t="shared" si="1904"/>
        <v>0.831054811001914-0.98562544768i</v>
      </c>
      <c r="Q3637" t="str">
        <f t="shared" si="1905"/>
        <v>-0.831054811001914+18.434144418602i</v>
      </c>
      <c r="R3637" t="str">
        <f t="shared" si="1906"/>
        <v>-0.0553872317987766-0.042585376772642i</v>
      </c>
      <c r="S3637" t="str">
        <f t="shared" si="1907"/>
        <v>1.80304094579748i</v>
      </c>
      <c r="T3637" t="str">
        <f t="shared" si="1908"/>
        <v>0.0767831780132865-0.0998654468075704i</v>
      </c>
      <c r="U3637" t="str">
        <f t="shared" si="1909"/>
        <v>0.0000333333333333334-0.0000662805908188286i</v>
      </c>
      <c r="V3637" t="str">
        <f t="shared" si="1910"/>
        <v>6.66666666666667E-06-0.000662805908188286i</v>
      </c>
      <c r="W3637" t="str">
        <f t="shared" si="1911"/>
        <v>0.0000275371419148416-0.0000614610621761959i</v>
      </c>
      <c r="X3637" t="str">
        <f t="shared" si="1912"/>
        <v>0.0000275873805086829-0.0000614046212182386i</v>
      </c>
      <c r="Y3637" t="str">
        <f t="shared" si="1913"/>
        <v>0.009+10.7002645781268i</v>
      </c>
      <c r="Z3637" t="str">
        <f t="shared" si="1914"/>
        <v>-0.0000688375368288064-0.0000309966079713526i</v>
      </c>
      <c r="AA3637" t="str">
        <f t="shared" si="1915"/>
        <v>0.000946168727028482-1.12147323408698i</v>
      </c>
      <c r="AB3637" t="str">
        <f t="shared" si="1916"/>
        <v>0.362142676973234-0.47100863991021i</v>
      </c>
      <c r="AC3637" t="str">
        <f t="shared" si="1917"/>
        <v>0.945683946294249-0.0439135888196567i</v>
      </c>
      <c r="AD3637" t="str">
        <f t="shared" si="1918"/>
        <v>0.405196766343673-0.479245732676234i</v>
      </c>
      <c r="AE3637" t="str">
        <f t="shared" si="1919"/>
        <v>-0.0000427477394238045+0.0000204303704555339i</v>
      </c>
      <c r="AF3637" t="str">
        <f t="shared" si="1920"/>
        <v>-15.0853693749861-0.209040985213679i</v>
      </c>
      <c r="AG3637" t="str">
        <f t="shared" si="1921"/>
        <v>0.998055778084398-0.0016466322066506i</v>
      </c>
      <c r="AH3637" t="str">
        <f t="shared" si="1922"/>
        <v>0.000650893674506762-0.00029877275327187i</v>
      </c>
      <c r="AI3637">
        <f t="shared" si="1923"/>
        <v>-62.899438183286563</v>
      </c>
      <c r="AJ3637">
        <f t="shared" si="1924"/>
        <v>-24.656035890454675</v>
      </c>
      <c r="AK3637"/>
      <c r="AL3637"/>
      <c r="AM3637"/>
      <c r="AN3637"/>
    </row>
    <row r="3638" spans="1:40" x14ac:dyDescent="0.25">
      <c r="A3638"/>
      <c r="B3638">
        <f t="shared" si="1925"/>
        <v>1704000</v>
      </c>
      <c r="C3638" s="237" t="str">
        <f t="shared" si="1893"/>
        <v>-2.63210710174221E-08+0.00143721980056712i</v>
      </c>
      <c r="D3638" s="208" t="str">
        <f t="shared" si="1894"/>
        <v>-5.95700615880084+0.0110186851376813i</v>
      </c>
      <c r="E3638" t="str">
        <f t="shared" si="1895"/>
        <v>2870</v>
      </c>
      <c r="F3638" t="str">
        <f t="shared" si="1896"/>
        <v>0.777000777000777</v>
      </c>
      <c r="G3638" t="str">
        <f t="shared" si="1891"/>
        <v>0.777000777000777</v>
      </c>
      <c r="H3638" t="str">
        <f t="shared" si="1897"/>
        <v>9.12836991438366+0.219937167505487i</v>
      </c>
      <c r="I3638" t="str">
        <f t="shared" si="1898"/>
        <v>6691.59235214626i</v>
      </c>
      <c r="J3638" t="str">
        <f t="shared" si="1892"/>
        <v>-60609.6997494044+1463.90627569433i</v>
      </c>
      <c r="K3638" t="str">
        <f t="shared" si="1899"/>
        <v>0.00266504903469322-0.110340275529992i</v>
      </c>
      <c r="L3638" t="str">
        <f t="shared" si="1900"/>
        <v>0.000202770401051762-0.0071169856278763i</v>
      </c>
      <c r="M3638" t="str">
        <f t="shared" si="1901"/>
        <v>0.00286781943574498-0.117457261157868i</v>
      </c>
      <c r="N3638" t="str">
        <f t="shared" si="1902"/>
        <v>-17.4587647248685i</v>
      </c>
      <c r="O3638" t="str">
        <f t="shared" si="1903"/>
        <v>0.179034620664237+0.983842774331149i</v>
      </c>
      <c r="P3638" t="str">
        <f t="shared" si="1904"/>
        <v>0.820965379335763-0.983842774331149i</v>
      </c>
      <c r="Q3638" t="str">
        <f t="shared" si="1905"/>
        <v>-0.820965379335763+18.4426074991996i</v>
      </c>
      <c r="R3638" t="str">
        <f t="shared" si="1906"/>
        <v>-0.0552183183928491-0.0420565829242832i</v>
      </c>
      <c r="S3638" t="str">
        <f t="shared" si="1907"/>
        <v>1.80409968974686i</v>
      </c>
      <c r="T3638" t="str">
        <f t="shared" si="1908"/>
        <v>0.0758742682055124-0.0996193510808824i</v>
      </c>
      <c r="U3638" t="str">
        <f t="shared" si="1909"/>
        <v>0.0000333333333333333-0.0000662416937584885i</v>
      </c>
      <c r="V3638" t="str">
        <f t="shared" si="1910"/>
        <v>6.66666666666667E-06-0.000662416937584885i</v>
      </c>
      <c r="W3638" t="str">
        <f t="shared" si="1911"/>
        <v>0.0000275370644228256-0.0000614264051083921i</v>
      </c>
      <c r="X3638" t="str">
        <f t="shared" si="1912"/>
        <v>0.0000275872322037942-0.0000613699962077194i</v>
      </c>
      <c r="Y3638" t="str">
        <f t="shared" si="1913"/>
        <v>0.009+10.706547763434i</v>
      </c>
      <c r="Z3638" t="str">
        <f t="shared" si="1914"/>
        <v>-0.0000687583460324593-0.0000309781842729997i</v>
      </c>
      <c r="AA3638" t="str">
        <f t="shared" si="1915"/>
        <v>0.000945058498998173-1.12081508605447i</v>
      </c>
      <c r="AB3638" t="str">
        <f t="shared" si="1916"/>
        <v>0.357855865207542-0.469847946024382i</v>
      </c>
      <c r="AC3638" t="str">
        <f t="shared" si="1917"/>
        <v>0.945839213104764-0.0433802088880106i</v>
      </c>
      <c r="AD3638" t="str">
        <f t="shared" si="1918"/>
        <v>0.400288622419447-0.47839351096793i</v>
      </c>
      <c r="AE3638" t="str">
        <f t="shared" si="1919"/>
        <v>-0.0000423429459509448+0.0000204933318591212i</v>
      </c>
      <c r="AF3638" t="str">
        <f t="shared" si="1920"/>
        <v>-15.0853760731845-0.208918482367806i</v>
      </c>
      <c r="AG3638" t="str">
        <f t="shared" si="1921"/>
        <v>0.998060359227845-0.00162574792462624i</v>
      </c>
      <c r="AH3638" t="str">
        <f t="shared" si="1922"/>
        <v>0.000644778797680421-0.00029983672181882i</v>
      </c>
      <c r="AI3638">
        <f t="shared" si="1923"/>
        <v>-62.961570676663897</v>
      </c>
      <c r="AJ3638">
        <f t="shared" si="1924"/>
        <v>-24.939492971477154</v>
      </c>
      <c r="AK3638"/>
      <c r="AL3638"/>
      <c r="AM3638"/>
      <c r="AN3638"/>
    </row>
    <row r="3639" spans="1:40" x14ac:dyDescent="0.25">
      <c r="A3639"/>
      <c r="B3639">
        <f t="shared" si="1925"/>
        <v>1705000</v>
      </c>
      <c r="C3639" s="237" t="str">
        <f t="shared" si="1893"/>
        <v>-2.6290204915112E-08+0.00143637685640313i</v>
      </c>
      <c r="D3639" s="208" t="str">
        <f t="shared" si="1894"/>
        <v>-5.9570061585642+0.0110122225657573i</v>
      </c>
      <c r="E3639" t="str">
        <f t="shared" si="1895"/>
        <v>2870</v>
      </c>
      <c r="F3639" t="str">
        <f t="shared" si="1896"/>
        <v>0.777000777000777</v>
      </c>
      <c r="G3639" t="str">
        <f t="shared" si="1891"/>
        <v>0.777000777000777</v>
      </c>
      <c r="H3639" t="str">
        <f t="shared" si="1897"/>
        <v>9.12837660104702+0.219808345480799i</v>
      </c>
      <c r="I3639" t="str">
        <f t="shared" si="1898"/>
        <v>6695.51934296325i</v>
      </c>
      <c r="J3639" t="str">
        <f t="shared" si="1892"/>
        <v>-60680.8599425724+1464.76537562138i</v>
      </c>
      <c r="K3639" t="str">
        <f t="shared" si="1899"/>
        <v>0.00266192551124901-0.11027563309048i</v>
      </c>
      <c r="L3639" t="str">
        <f t="shared" si="1900"/>
        <v>0.000202532809597067-0.00711281820801738i</v>
      </c>
      <c r="M3639" t="str">
        <f t="shared" si="1901"/>
        <v>0.00286445832084608-0.117388451298497i</v>
      </c>
      <c r="N3639" t="str">
        <f t="shared" si="1902"/>
        <v>-17.469010478815i</v>
      </c>
      <c r="O3639" t="str">
        <f t="shared" si="1903"/>
        <v>0.189105258250642+0.981956822524269i</v>
      </c>
      <c r="P3639" t="str">
        <f t="shared" si="1904"/>
        <v>0.810894741749358-0.981956822524269i</v>
      </c>
      <c r="Q3639" t="str">
        <f t="shared" si="1905"/>
        <v>-0.810894741749358+18.4509673013393i</v>
      </c>
      <c r="R3639" t="str">
        <f t="shared" si="1906"/>
        <v>-0.0550449655297943-0.0415294795187162i</v>
      </c>
      <c r="S3639" t="str">
        <f t="shared" si="1907"/>
        <v>1.80515843369625i</v>
      </c>
      <c r="T3639" t="str">
        <f t="shared" si="1908"/>
        <v>0.0749672902002262-0.0993648837586276i</v>
      </c>
      <c r="U3639" t="str">
        <f t="shared" si="1909"/>
        <v>0.0000333333333333333-0.0000662028423251992i</v>
      </c>
      <c r="V3639" t="str">
        <f t="shared" si="1910"/>
        <v>6.66666666666667E-06-0.000662028423251992i</v>
      </c>
      <c r="W3639" t="str">
        <f t="shared" si="1911"/>
        <v>0.0000275369868858666-0.0000613917895122636i</v>
      </c>
      <c r="X3639" t="str">
        <f t="shared" si="1912"/>
        <v>0.0000275870839787353-0.0000613354126304949i</v>
      </c>
      <c r="Y3639" t="str">
        <f t="shared" si="1913"/>
        <v>0.009+10.7128309487412i</v>
      </c>
      <c r="Z3639" t="str">
        <f t="shared" si="1914"/>
        <v>-0.0000686792945233214-0.0000309597823931869i</v>
      </c>
      <c r="AA3639" t="str">
        <f t="shared" si="1915"/>
        <v>0.000943950223920179-1.12015771005446i</v>
      </c>
      <c r="AB3639" t="str">
        <f t="shared" si="1916"/>
        <v>0.353578164657907-0.468647768073065i</v>
      </c>
      <c r="AC3639" t="str">
        <f t="shared" si="1917"/>
        <v>0.945998974217229-0.0428484151609595i</v>
      </c>
      <c r="AD3639" t="str">
        <f t="shared" si="1918"/>
        <v>0.395389324843645-0.477490963989384i</v>
      </c>
      <c r="AE3639" t="str">
        <f t="shared" si="1919"/>
        <v>-0.0000419380762321384+0.0000205525750903032i</v>
      </c>
      <c r="AF3639" t="str">
        <f t="shared" si="1920"/>
        <v>-15.0853827596112-0.208796122915042i</v>
      </c>
      <c r="AG3639" t="str">
        <f t="shared" si="1921"/>
        <v>0.998065139115833-0.00160492384480515i</v>
      </c>
      <c r="AH3639" t="str">
        <f t="shared" si="1922"/>
        <v>0.000638661783638375-0.000300844042056973i</v>
      </c>
      <c r="AI3639">
        <f t="shared" si="1923"/>
        <v>-63.024254418328539</v>
      </c>
      <c r="AJ3639">
        <f t="shared" si="1924"/>
        <v>-25.222957054973424</v>
      </c>
      <c r="AK3639"/>
      <c r="AL3639"/>
      <c r="AM3639"/>
      <c r="AN3639"/>
    </row>
    <row r="3640" spans="1:40" x14ac:dyDescent="0.25">
      <c r="A3640"/>
      <c r="B3640">
        <f t="shared" si="1925"/>
        <v>1706000</v>
      </c>
      <c r="C3640" s="237" t="str">
        <f t="shared" si="1893"/>
        <v>-2.62593930749152E-08+0.00143553490045036i</v>
      </c>
      <c r="D3640" s="208" t="str">
        <f t="shared" si="1894"/>
        <v>-5.95700615832797+0.0110057675701194i</v>
      </c>
      <c r="E3640" t="str">
        <f t="shared" si="1895"/>
        <v>2870</v>
      </c>
      <c r="F3640" t="str">
        <f t="shared" si="1896"/>
        <v>0.777000777000777</v>
      </c>
      <c r="G3640" t="str">
        <f t="shared" si="1891"/>
        <v>0.777000777000777</v>
      </c>
      <c r="H3640" t="str">
        <f t="shared" si="1897"/>
        <v>9.12838327596583+0.219679674174064i</v>
      </c>
      <c r="I3640" t="str">
        <f t="shared" si="1898"/>
        <v>6699.44633378023i</v>
      </c>
      <c r="J3640" t="str">
        <f t="shared" si="1892"/>
        <v>-60752.061884167+1465.62447554844i</v>
      </c>
      <c r="K3640" t="str">
        <f t="shared" si="1899"/>
        <v>0.00265880747489007-0.1102110663048i</v>
      </c>
      <c r="L3640" t="str">
        <f t="shared" si="1900"/>
        <v>0.000202295635373568-0.00710865566188859i</v>
      </c>
      <c r="M3640" t="str">
        <f t="shared" si="1901"/>
        <v>0.00286110311026364-0.117319721966689i</v>
      </c>
      <c r="N3640" t="str">
        <f t="shared" si="1902"/>
        <v>-17.4792562327615i</v>
      </c>
      <c r="O3640" t="str">
        <f t="shared" si="1903"/>
        <v>0.199156044596597+0.979967790236311i</v>
      </c>
      <c r="P3640" t="str">
        <f t="shared" si="1904"/>
        <v>0.800843955403403-0.979967790236311i</v>
      </c>
      <c r="Q3640" t="str">
        <f t="shared" si="1905"/>
        <v>-0.800843955403403+18.4592240229978i</v>
      </c>
      <c r="R3640" t="str">
        <f t="shared" si="1906"/>
        <v>-0.054867185969229-0.0410041018098565i</v>
      </c>
      <c r="S3640" t="str">
        <f t="shared" si="1907"/>
        <v>1.80621717764563i</v>
      </c>
      <c r="T3640" t="str">
        <f t="shared" si="1908"/>
        <v>0.0740623130428931-0.0991020537866987i</v>
      </c>
      <c r="U3640" t="str">
        <f t="shared" si="1909"/>
        <v>0.0000333333333333333-0.000066164036438725i</v>
      </c>
      <c r="V3640" t="str">
        <f t="shared" si="1910"/>
        <v>6.66666666666667E-06-0.00066164036438725i</v>
      </c>
      <c r="W3640" t="str">
        <f t="shared" si="1911"/>
        <v>0.0000275369093039656-0.0000613572153148651i</v>
      </c>
      <c r="X3640" t="str">
        <f t="shared" si="1912"/>
        <v>0.0000275869358332148-0.0000613008704136879i</v>
      </c>
      <c r="Y3640" t="str">
        <f t="shared" si="1913"/>
        <v>0.009+10.7191141340484i</v>
      </c>
      <c r="Z3640" t="str">
        <f t="shared" si="1914"/>
        <v>-0.0000686003819748995-0.0000309414022929445i</v>
      </c>
      <c r="AA3640" t="str">
        <f t="shared" si="1915"/>
        <v>0.000942843897216703-1.11950110472932i</v>
      </c>
      <c r="AB3640" t="str">
        <f t="shared" si="1916"/>
        <v>0.349309900972604-0.467408148248959i</v>
      </c>
      <c r="AC3640" t="str">
        <f t="shared" si="1917"/>
        <v>0.946163217646586-0.0423182433690352i</v>
      </c>
      <c r="AD3640" t="str">
        <f t="shared" si="1918"/>
        <v>0.390499390443271-0.476538182418687i</v>
      </c>
      <c r="AE3640" t="str">
        <f t="shared" si="1919"/>
        <v>-0.0000415331669555388+0.0000206081026046913i</v>
      </c>
      <c r="AF3640" t="str">
        <f t="shared" si="1920"/>
        <v>-15.0853894342938-0.208673906603945i</v>
      </c>
      <c r="AG3640" t="str">
        <f t="shared" si="1921"/>
        <v>0.998070117033059-0.00158416195641432i</v>
      </c>
      <c r="AH3640" t="str">
        <f t="shared" si="1922"/>
        <v>0.000632543197334571-0.000301794742755958i</v>
      </c>
      <c r="AI3640">
        <f t="shared" si="1923"/>
        <v>-63.087496317834841</v>
      </c>
      <c r="AJ3640">
        <f t="shared" si="1924"/>
        <v>-25.5064279858668</v>
      </c>
      <c r="AK3640"/>
      <c r="AL3640"/>
      <c r="AM3640"/>
      <c r="AN3640"/>
    </row>
    <row r="3641" spans="1:40" x14ac:dyDescent="0.25">
      <c r="A3641"/>
      <c r="B3641">
        <f t="shared" si="1925"/>
        <v>1707000</v>
      </c>
      <c r="C3641" s="237" t="str">
        <f t="shared" si="1893"/>
        <v>-2.62286353697164E-08+0.00143469393097203i</v>
      </c>
      <c r="D3641" s="208" t="str">
        <f t="shared" si="1894"/>
        <v>-5.95700615809216+0.0109993201374522i</v>
      </c>
      <c r="E3641" t="str">
        <f t="shared" si="1895"/>
        <v>2870</v>
      </c>
      <c r="F3641" t="str">
        <f t="shared" si="1896"/>
        <v>0.777000777000777</v>
      </c>
      <c r="G3641" t="str">
        <f t="shared" si="1891"/>
        <v>0.777000777000777</v>
      </c>
      <c r="H3641" t="str">
        <f t="shared" si="1897"/>
        <v>9.12838993916762+0.219551153321111i</v>
      </c>
      <c r="I3641" t="str">
        <f t="shared" si="1898"/>
        <v>6703.37332459722i</v>
      </c>
      <c r="J3641" t="str">
        <f t="shared" si="1892"/>
        <v>-60823.3055741883+1466.48357547548i</v>
      </c>
      <c r="K3641" t="str">
        <f t="shared" si="1899"/>
        <v>0.00265569491277401-0.110146575040296i</v>
      </c>
      <c r="L3641" t="str">
        <f t="shared" si="1900"/>
        <v>0.000202058877405176-0.00710449798095233i</v>
      </c>
      <c r="M3641" t="str">
        <f t="shared" si="1901"/>
        <v>0.00285775379017919-0.117251073021248i</v>
      </c>
      <c r="N3641" t="str">
        <f t="shared" si="1902"/>
        <v>-17.4895019867081i</v>
      </c>
      <c r="O3641" t="str">
        <f t="shared" si="1903"/>
        <v>0.20918592462537+0.977875886265036i</v>
      </c>
      <c r="P3641" t="str">
        <f t="shared" si="1904"/>
        <v>0.79081407537463-0.977875886265036i</v>
      </c>
      <c r="Q3641" t="str">
        <f t="shared" si="1905"/>
        <v>-0.79081407537463+18.4673778729731i</v>
      </c>
      <c r="R3641" t="str">
        <f t="shared" si="1906"/>
        <v>-0.0546849926691387-0.0404804850262028i</v>
      </c>
      <c r="S3641" t="str">
        <f t="shared" si="1907"/>
        <v>1.80727592159501i</v>
      </c>
      <c r="T3641" t="str">
        <f t="shared" si="1908"/>
        <v>0.0731594058823437-0.098830870523534i</v>
      </c>
      <c r="U3641" t="str">
        <f t="shared" si="1909"/>
        <v>0.0000333333333333334-0.0000661252760190188i</v>
      </c>
      <c r="V3641" t="str">
        <f t="shared" si="1910"/>
        <v>6.66666666666667E-06-0.000661252760190187i</v>
      </c>
      <c r="W3641" t="str">
        <f t="shared" si="1911"/>
        <v>0.0000275368316771235-0.0000613226824434217i</v>
      </c>
      <c r="X3641" t="str">
        <f t="shared" si="1912"/>
        <v>0.0000275867877669421-0.0000612663694845912i</v>
      </c>
      <c r="Y3641" t="str">
        <f t="shared" si="1913"/>
        <v>0.009+10.7253973193556i</v>
      </c>
      <c r="Z3641" t="str">
        <f t="shared" si="1914"/>
        <v>-0.0000685216080616543-0.0000309230439333954i</v>
      </c>
      <c r="AA3641" t="str">
        <f t="shared" si="1915"/>
        <v>0.000941739514323336-1.11884526872459i</v>
      </c>
      <c r="AB3641" t="str">
        <f t="shared" si="1916"/>
        <v>0.345051400287427-0.466129130690506i</v>
      </c>
      <c r="AC3641" t="str">
        <f t="shared" si="1917"/>
        <v>0.946331931207055-0.0417897292211287i</v>
      </c>
      <c r="AD3641" t="str">
        <f t="shared" si="1918"/>
        <v>0.385619335138522-0.475535262261137i</v>
      </c>
      <c r="AE3641" t="str">
        <f t="shared" si="1919"/>
        <v>-0.0000411282547501372+0.0000206599172180983i</v>
      </c>
      <c r="AF3641" t="str">
        <f t="shared" si="1920"/>
        <v>-15.0853960972598-0.208551833183659i</v>
      </c>
      <c r="AG3641" t="str">
        <f t="shared" si="1921"/>
        <v>0.998075292244316-0.00156346424036329i</v>
      </c>
      <c r="AH3641" t="str">
        <f t="shared" si="1922"/>
        <v>0.000626423602876853-0.000302688858338611i</v>
      </c>
      <c r="AI3641">
        <f t="shared" si="1923"/>
        <v>-63.151303443832347</v>
      </c>
      <c r="AJ3641">
        <f t="shared" si="1924"/>
        <v>-25.789905608851058</v>
      </c>
      <c r="AK3641"/>
      <c r="AL3641"/>
      <c r="AM3641"/>
      <c r="AN3641"/>
    </row>
    <row r="3642" spans="1:40" x14ac:dyDescent="0.25">
      <c r="A3642"/>
      <c r="B3642">
        <f t="shared" si="1925"/>
        <v>1708000</v>
      </c>
      <c r="C3642" s="237" t="str">
        <f t="shared" si="1893"/>
        <v>-2.61979316727738E-08+0.00143385394623549i</v>
      </c>
      <c r="D3642" s="208" t="str">
        <f t="shared" si="1894"/>
        <v>-5.95700615785677+0.0109928802544721i</v>
      </c>
      <c r="E3642" t="str">
        <f t="shared" si="1895"/>
        <v>2870</v>
      </c>
      <c r="F3642" t="str">
        <f t="shared" si="1896"/>
        <v>0.777000777000777</v>
      </c>
      <c r="G3642" t="str">
        <f t="shared" si="1891"/>
        <v>0.777000777000777</v>
      </c>
      <c r="H3642" t="str">
        <f t="shared" si="1897"/>
        <v>9.12839659067976+0.219422782658386i</v>
      </c>
      <c r="I3642" t="str">
        <f t="shared" si="1898"/>
        <v>6707.30031541421i</v>
      </c>
      <c r="J3642" t="str">
        <f t="shared" si="1892"/>
        <v>-60894.5910126361+1467.34267540253i</v>
      </c>
      <c r="K3642" t="str">
        <f t="shared" si="1899"/>
        <v>0.00265258781209612-0.110082159164617i</v>
      </c>
      <c r="L3642" t="str">
        <f t="shared" si="1900"/>
        <v>0.00020182253471865-0.00710034515669078i</v>
      </c>
      <c r="M3642" t="str">
        <f t="shared" si="1901"/>
        <v>0.00285441034681477-0.117182504321308i</v>
      </c>
      <c r="N3642" t="str">
        <f t="shared" si="1902"/>
        <v>-17.4997477406546i</v>
      </c>
      <c r="O3642" t="str">
        <f t="shared" si="1903"/>
        <v>0.219193845454567+0.975681330207174i</v>
      </c>
      <c r="P3642" t="str">
        <f t="shared" si="1904"/>
        <v>0.780806154545433-0.975681330207174i</v>
      </c>
      <c r="Q3642" t="str">
        <f t="shared" si="1905"/>
        <v>-0.780806154545433+18.4754290708618i</v>
      </c>
      <c r="R3642" t="str">
        <f t="shared" si="1906"/>
        <v>-0.0544983987875942-0.0399586643713478i</v>
      </c>
      <c r="S3642" t="str">
        <f t="shared" si="1907"/>
        <v>1.80833466554439i</v>
      </c>
      <c r="T3642" t="str">
        <f t="shared" si="1908"/>
        <v>0.0722586379715617-0.098551343744269i</v>
      </c>
      <c r="U3642" t="str">
        <f t="shared" si="1909"/>
        <v>0.0000333333333333332-0.0000660865609862204i</v>
      </c>
      <c r="V3642" t="str">
        <f t="shared" si="1910"/>
        <v>6.66666666666667E-06-0.000660865609862204i</v>
      </c>
      <c r="W3642" t="str">
        <f t="shared" si="1911"/>
        <v>0.0000275367540053409-0.0000612881908253295i</v>
      </c>
      <c r="X3642" t="str">
        <f t="shared" si="1912"/>
        <v>0.0000275866397796272-0.0000612319097706683i</v>
      </c>
      <c r="Y3642" t="str">
        <f t="shared" si="1913"/>
        <v>0.009+10.7316805046627i</v>
      </c>
      <c r="Z3642" t="str">
        <f t="shared" si="1914"/>
        <v>-0.000068442972459001-0.0000309047072757554i</v>
      </c>
      <c r="AA3642" t="str">
        <f t="shared" si="1915"/>
        <v>0.000940637070689045-1.11819020068899i</v>
      </c>
      <c r="AB3642" t="str">
        <f t="shared" si="1916"/>
        <v>0.340802989229399-0.464810761501474i</v>
      </c>
      <c r="AC3642" t="str">
        <f t="shared" si="1917"/>
        <v>0.946505102510445-0.0412629084050294i</v>
      </c>
      <c r="AD3642" t="str">
        <f t="shared" si="1918"/>
        <v>0.380749673887648-0.474482304840662i</v>
      </c>
      <c r="AE3642" t="str">
        <f t="shared" si="1919"/>
        <v>-0.0000407233761822925+0.0000207080221056557i</v>
      </c>
      <c r="AF3642" t="str">
        <f t="shared" si="1920"/>
        <v>-15.0854027485365-0.208429902403914i</v>
      </c>
      <c r="AG3642" t="str">
        <f t="shared" si="1921"/>
        <v>0.998080663994577-0.0015428326690453i</v>
      </c>
      <c r="AH3642" t="str">
        <f t="shared" si="1922"/>
        <v>0.000620303563470537-0.000303526428867255i</v>
      </c>
      <c r="AI3642">
        <f t="shared" si="1923"/>
        <v>-63.215683028838853</v>
      </c>
      <c r="AJ3642">
        <f t="shared" si="1924"/>
        <v>-26.073389768397284</v>
      </c>
      <c r="AK3642"/>
      <c r="AL3642"/>
      <c r="AM3642"/>
      <c r="AN3642"/>
    </row>
    <row r="3643" spans="1:40" x14ac:dyDescent="0.25">
      <c r="A3643"/>
      <c r="B3643">
        <f t="shared" si="1925"/>
        <v>1709000</v>
      </c>
      <c r="C3643" s="237" t="str">
        <f t="shared" si="1893"/>
        <v>-2.61672818577151E-08+0.0014330149445121i</v>
      </c>
      <c r="D3643" s="208" t="str">
        <f t="shared" si="1894"/>
        <v>-5.95700615762179+0.0109864479079261i</v>
      </c>
      <c r="E3643" t="str">
        <f t="shared" si="1895"/>
        <v>2870</v>
      </c>
      <c r="F3643" t="str">
        <f t="shared" si="1896"/>
        <v>0.777000777000777</v>
      </c>
      <c r="G3643" t="str">
        <f t="shared" si="1891"/>
        <v>0.777000777000777</v>
      </c>
      <c r="H3643" t="str">
        <f t="shared" si="1897"/>
        <v>9.12840323052958+0.219294561922951i</v>
      </c>
      <c r="I3643" t="str">
        <f t="shared" si="1898"/>
        <v>6711.2273062312i</v>
      </c>
      <c r="J3643" t="str">
        <f t="shared" si="1892"/>
        <v>-60965.9181995106+1468.20177532959i</v>
      </c>
      <c r="K3643" t="str">
        <f t="shared" si="1899"/>
        <v>0.002649486160089-0.110017818545725i</v>
      </c>
      <c r="L3643" t="str">
        <f t="shared" si="1900"/>
        <v>0.000201586606343595-0.00709619718060608i</v>
      </c>
      <c r="M3643" t="str">
        <f t="shared" si="1901"/>
        <v>0.00285107276643259-0.117114015726331i</v>
      </c>
      <c r="N3643" t="str">
        <f t="shared" si="1902"/>
        <v>-17.5099934946011i</v>
      </c>
      <c r="O3643" t="str">
        <f t="shared" si="1903"/>
        <v>0.229178756507247+0.97338435243525i</v>
      </c>
      <c r="P3643" t="str">
        <f t="shared" si="1904"/>
        <v>0.770821243492753-0.97338435243525i</v>
      </c>
      <c r="Q3643" t="str">
        <f t="shared" si="1905"/>
        <v>-0.770821243492753+18.4833778470364i</v>
      </c>
      <c r="R3643" t="str">
        <f t="shared" si="1906"/>
        <v>-0.0543074176844902-0.039438675024392i</v>
      </c>
      <c r="S3643" t="str">
        <f t="shared" si="1907"/>
        <v>1.80939340949377i</v>
      </c>
      <c r="T3643" t="str">
        <f t="shared" si="1908"/>
        <v>0.0713600786683014-0.098263483644942i</v>
      </c>
      <c r="U3643" t="str">
        <f t="shared" si="1909"/>
        <v>0.0000333333333333333-0.000066047891260658i</v>
      </c>
      <c r="V3643" t="str">
        <f t="shared" si="1910"/>
        <v>6.66666666666667E-06-0.000660478912606581i</v>
      </c>
      <c r="W3643" t="str">
        <f t="shared" si="1911"/>
        <v>0.0000275366762886195-0.0000612537403881548i</v>
      </c>
      <c r="X3643" t="str">
        <f t="shared" si="1912"/>
        <v>0.0000275864918709821-0.0000611974911995528i</v>
      </c>
      <c r="Y3643" t="str">
        <f t="shared" si="1913"/>
        <v>0.009+10.7379636899699i</v>
      </c>
      <c r="Z3643" t="str">
        <f t="shared" si="1914"/>
        <v>-0.0000683644748433022-0.0000308863922813334i</v>
      </c>
      <c r="AA3643" t="str">
        <f t="shared" si="1915"/>
        <v>0.000939536561776056-1.11753589927435i</v>
      </c>
      <c r="AB3643" t="str">
        <f t="shared" si="1916"/>
        <v>0.336564994919687-0.463453088770788i</v>
      </c>
      <c r="AC3643" t="str">
        <f t="shared" si="1917"/>
        <v>0.946682718964431-0.0407378165878702i</v>
      </c>
      <c r="AD3643" t="str">
        <f t="shared" si="1918"/>
        <v>0.375890920631396-0.473379416790535i</v>
      </c>
      <c r="AE3643" t="str">
        <f t="shared" si="1919"/>
        <v>-0.0000403185677522322+0.0000207524208009008i</v>
      </c>
      <c r="AF3643" t="str">
        <f t="shared" si="1920"/>
        <v>-15.0854093881514-0.208308114015025i</v>
      </c>
      <c r="AG3643" t="str">
        <f t="shared" si="1921"/>
        <v>0.9980862315091-0.00152226920613727i</v>
      </c>
      <c r="AH3643" t="str">
        <f t="shared" si="1922"/>
        <v>0.000614183641361579-0.000304307500029466i</v>
      </c>
      <c r="AI3643">
        <f t="shared" si="1923"/>
        <v>-63.28064247420194</v>
      </c>
      <c r="AJ3643">
        <f t="shared" si="1924"/>
        <v>-26.356880308787023</v>
      </c>
      <c r="AK3643"/>
      <c r="AL3643"/>
      <c r="AM3643"/>
      <c r="AN3643"/>
    </row>
    <row r="3644" spans="1:40" x14ac:dyDescent="0.25">
      <c r="A3644"/>
      <c r="B3644">
        <f t="shared" si="1925"/>
        <v>1710000</v>
      </c>
      <c r="C3644" s="237" t="str">
        <f t="shared" si="1893"/>
        <v>-2.61366857985374E-08+0.00143217692407727i</v>
      </c>
      <c r="D3644" s="208" t="str">
        <f t="shared" si="1894"/>
        <v>-5.95700615738722+0.0109800230845924i</v>
      </c>
      <c r="E3644" t="str">
        <f t="shared" si="1895"/>
        <v>2870</v>
      </c>
      <c r="F3644" t="str">
        <f t="shared" si="1896"/>
        <v>0.777000777000777</v>
      </c>
      <c r="G3644" t="str">
        <f t="shared" si="1891"/>
        <v>0.777000777000777</v>
      </c>
      <c r="H3644" t="str">
        <f t="shared" si="1897"/>
        <v>9.12840985874433+0.21916649085248i</v>
      </c>
      <c r="I3644" t="str">
        <f t="shared" si="1898"/>
        <v>6715.15429704818i</v>
      </c>
      <c r="J3644" t="str">
        <f t="shared" si="1892"/>
        <v>-61037.2871348117+1469.06087525664i</v>
      </c>
      <c r="K3644" t="str">
        <f t="shared" si="1899"/>
        <v>0.00264638994402253-0.109953553051886i</v>
      </c>
      <c r="L3644" t="str">
        <f t="shared" si="1900"/>
        <v>0.000201351091312447-0.00709205404422013i</v>
      </c>
      <c r="M3644" t="str">
        <f t="shared" si="1901"/>
        <v>0.00284774103533498-0.117045607096106i</v>
      </c>
      <c r="N3644" t="str">
        <f t="shared" si="1902"/>
        <v>-17.5202392485476i</v>
      </c>
      <c r="O3644" t="str">
        <f t="shared" si="1903"/>
        <v>0.239139609621803+0.970985194073489i</v>
      </c>
      <c r="P3644" t="str">
        <f t="shared" si="1904"/>
        <v>0.760860390378197-0.970985194073489i</v>
      </c>
      <c r="Q3644" t="str">
        <f t="shared" si="1905"/>
        <v>-0.760860390378197+18.4912244426211i</v>
      </c>
      <c r="R3644" t="str">
        <f t="shared" si="1906"/>
        <v>-0.0541120629233413-0.0389205521403622i</v>
      </c>
      <c r="S3644" t="str">
        <f t="shared" si="1907"/>
        <v>1.81045215344315i</v>
      </c>
      <c r="T3644" t="str">
        <f t="shared" si="1908"/>
        <v>0.0704637974357151-0.0979673008468145i</v>
      </c>
      <c r="U3644" t="str">
        <f t="shared" si="1909"/>
        <v>0.0000333333333333333-0.0000660092667628449i</v>
      </c>
      <c r="V3644" t="str">
        <f t="shared" si="1910"/>
        <v>6.66666666666667E-06-0.000660092667628449i</v>
      </c>
      <c r="W3644" t="str">
        <f t="shared" si="1911"/>
        <v>0.0000275365985269597-0.0000612193310596328i</v>
      </c>
      <c r="X3644" t="str">
        <f t="shared" si="1912"/>
        <v>0.0000275863440407181-0.0000611631136990471i</v>
      </c>
      <c r="Y3644" t="str">
        <f t="shared" si="1913"/>
        <v>0.009+10.7442468752771i</v>
      </c>
      <c r="Z3644" t="str">
        <f t="shared" si="1914"/>
        <v>-0.0000682861148918688-0.0000308680989115296i</v>
      </c>
      <c r="AA3644" t="str">
        <f t="shared" si="1915"/>
        <v>0.00093843798305993-1.11688236313572i</v>
      </c>
      <c r="AB3644" t="str">
        <f t="shared" si="1916"/>
        <v>0.332337744976562-0.462056162592911i</v>
      </c>
      <c r="AC3644" t="str">
        <f t="shared" si="1917"/>
        <v>0.946864767770776-0.0402144894165778i</v>
      </c>
      <c r="AD3644" t="str">
        <f t="shared" si="1918"/>
        <v>0.371043588238029-0.472226710043635i</v>
      </c>
      <c r="AE3644" t="str">
        <f t="shared" si="1919"/>
        <v>-0.0000399138658906065+0.0000207931171948286i</v>
      </c>
      <c r="AF3644" t="str">
        <f t="shared" si="1920"/>
        <v>-15.0854160161315-0.208186467767888i</v>
      </c>
      <c r="AG3644" t="str">
        <f t="shared" si="1921"/>
        <v>0.998091993993521-0.00150177580640306i</v>
      </c>
      <c r="AH3644" t="str">
        <f t="shared" si="1922"/>
        <v>0.000608064397780528-0.000305032123123206i</v>
      </c>
      <c r="AI3644">
        <f t="shared" si="1923"/>
        <v>-63.34618935524496</v>
      </c>
      <c r="AJ3644">
        <f t="shared" si="1924"/>
        <v>-26.640377074120554</v>
      </c>
      <c r="AK3644"/>
      <c r="AL3644"/>
      <c r="AM3644"/>
      <c r="AN3644"/>
    </row>
    <row r="3645" spans="1:40" x14ac:dyDescent="0.25">
      <c r="A3645"/>
      <c r="B3645">
        <f t="shared" si="1925"/>
        <v>1711000</v>
      </c>
      <c r="C3645" s="237" t="str">
        <f t="shared" si="1893"/>
        <v>-2.61061433696058E-08+0.00143133988321044i</v>
      </c>
      <c r="D3645" s="208" t="str">
        <f t="shared" si="1894"/>
        <v>-5.95700615715306+0.01097360577128i</v>
      </c>
      <c r="E3645" t="str">
        <f t="shared" si="1895"/>
        <v>2870</v>
      </c>
      <c r="F3645" t="str">
        <f t="shared" si="1896"/>
        <v>0.777000777000777</v>
      </c>
      <c r="G3645" t="str">
        <f t="shared" si="1891"/>
        <v>0.777000777000777</v>
      </c>
      <c r="H3645" t="str">
        <f t="shared" si="1897"/>
        <v>9.12841647535115+0.219038569185257i</v>
      </c>
      <c r="I3645" t="str">
        <f t="shared" si="1898"/>
        <v>6719.08128786517i</v>
      </c>
      <c r="J3645" t="str">
        <f t="shared" si="1892"/>
        <v>-61108.6978185394+1469.91997518368i</v>
      </c>
      <c r="K3645" t="str">
        <f t="shared" si="1899"/>
        <v>0.00264329915120378-0.109889362551678i</v>
      </c>
      <c r="L3645" t="str">
        <f t="shared" si="1900"/>
        <v>0.000201115988660462-0.00708791573907454i</v>
      </c>
      <c r="M3645" t="str">
        <f t="shared" si="1901"/>
        <v>0.00284441513986424-0.116977278290753i</v>
      </c>
      <c r="N3645" t="str">
        <f t="shared" si="1902"/>
        <v>-17.5304850024941i</v>
      </c>
      <c r="O3645" t="str">
        <f t="shared" si="1903"/>
        <v>0.24907535916211+0.968484106972472i</v>
      </c>
      <c r="P3645" t="str">
        <f t="shared" si="1904"/>
        <v>0.75092464083789-0.968484106972472i</v>
      </c>
      <c r="Q3645" t="str">
        <f t="shared" si="1905"/>
        <v>-0.75092464083789+18.4989691094666i</v>
      </c>
      <c r="R3645" t="str">
        <f t="shared" si="1906"/>
        <v>-0.0539123482731088-0.0384043308505564i</v>
      </c>
      <c r="S3645" t="str">
        <f t="shared" si="1907"/>
        <v>1.81151089739254i</v>
      </c>
      <c r="T3645" t="str">
        <f t="shared" si="1908"/>
        <v>0.0695698638428514-0.0976628064007585i</v>
      </c>
      <c r="U3645" t="str">
        <f t="shared" si="1909"/>
        <v>0.0000333333333333334-0.0000659706874134804i</v>
      </c>
      <c r="V3645" t="str">
        <f t="shared" si="1910"/>
        <v>6.66666666666667E-06-0.000659706874134804i</v>
      </c>
      <c r="W3645" t="str">
        <f t="shared" si="1911"/>
        <v>0.0000275365207203628-0.0000611849627676678i</v>
      </c>
      <c r="X3645" t="str">
        <f t="shared" si="1912"/>
        <v>0.0000275861962885485-0.0000611287771971225i</v>
      </c>
      <c r="Y3645" t="str">
        <f t="shared" si="1913"/>
        <v>0.009+10.7505300605843i</v>
      </c>
      <c r="Z3645" t="str">
        <f t="shared" si="1914"/>
        <v>-0.0000682078922829532-0.0000308498271278372i</v>
      </c>
      <c r="AA3645" t="str">
        <f t="shared" si="1915"/>
        <v>0.000937341330029411-1.11622959093127i</v>
      </c>
      <c r="AB3645" t="str">
        <f t="shared" si="1916"/>
        <v>0.328121567517744-0.460620035088536i</v>
      </c>
      <c r="AC3645" t="str">
        <f t="shared" si="1917"/>
        <v>0.947051235923515-0.0396929625182519i</v>
      </c>
      <c r="AD3645" t="str">
        <f t="shared" si="1918"/>
        <v>0.366208188448172-0.471024301822053i</v>
      </c>
      <c r="AE3645" t="str">
        <f t="shared" si="1919"/>
        <v>-0.0000395093069550289+0.0000208301155349073i</v>
      </c>
      <c r="AF3645" t="str">
        <f t="shared" si="1920"/>
        <v>-15.0854226325042-0.208064963413977i</v>
      </c>
      <c r="AG3645" t="str">
        <f t="shared" si="1921"/>
        <v>0.998097950633951-0.00148135441549648i</v>
      </c>
      <c r="AH3645" t="str">
        <f t="shared" si="1922"/>
        <v>0.000601946392886372-0.000305700355041371i</v>
      </c>
      <c r="AI3645">
        <f t="shared" si="1923"/>
        <v>-63.412331426615971</v>
      </c>
      <c r="AJ3645">
        <f t="shared" si="1924"/>
        <v>-26.923879908335596</v>
      </c>
      <c r="AK3645"/>
      <c r="AL3645"/>
      <c r="AM3645"/>
      <c r="AN3645"/>
    </row>
    <row r="3646" spans="1:40" x14ac:dyDescent="0.25">
      <c r="A3646"/>
      <c r="B3646">
        <f t="shared" si="1925"/>
        <v>1712000</v>
      </c>
      <c r="C3646" s="237" t="str">
        <f t="shared" si="1893"/>
        <v>-2.60756544456537E-08+0.00143050382019511i</v>
      </c>
      <c r="D3646" s="208" t="str">
        <f t="shared" si="1894"/>
        <v>-5.95700615691931+0.0109671959548292i</v>
      </c>
      <c r="E3646" t="str">
        <f t="shared" si="1895"/>
        <v>2870</v>
      </c>
      <c r="F3646" t="str">
        <f t="shared" si="1896"/>
        <v>0.777000777000777</v>
      </c>
      <c r="G3646" t="str">
        <f t="shared" si="1891"/>
        <v>0.777000777000777</v>
      </c>
      <c r="H3646" t="str">
        <f t="shared" si="1897"/>
        <v>9.12842308037714+0.218910796660177i</v>
      </c>
      <c r="I3646" t="str">
        <f t="shared" si="1898"/>
        <v>6723.00827868216i</v>
      </c>
      <c r="J3646" t="str">
        <f t="shared" si="1892"/>
        <v>-61180.1502506937+1470.77907511074i</v>
      </c>
      <c r="K3646" t="str">
        <f t="shared" si="1899"/>
        <v>0.00264021376897686-0.109825246913982i</v>
      </c>
      <c r="L3646" t="str">
        <f t="shared" si="1900"/>
        <v>0.000200881297425709-0.00708378225673063i</v>
      </c>
      <c r="M3646" t="str">
        <f t="shared" si="1901"/>
        <v>0.00284109506640257-0.116909029170713i</v>
      </c>
      <c r="N3646" t="str">
        <f t="shared" si="1902"/>
        <v>-17.5407307564407i</v>
      </c>
      <c r="O3646" t="str">
        <f t="shared" si="1903"/>
        <v>0.25898496212737+0.965881353682679i</v>
      </c>
      <c r="P3646" t="str">
        <f t="shared" si="1904"/>
        <v>0.74101503787263-0.965881353682679i</v>
      </c>
      <c r="Q3646" t="str">
        <f t="shared" si="1905"/>
        <v>-0.74101503787263+18.5066121101234i</v>
      </c>
      <c r="R3646" t="str">
        <f t="shared" si="1906"/>
        <v>-0.053708287710068-0.0378900462628437i</v>
      </c>
      <c r="S3646" t="str">
        <f t="shared" si="1907"/>
        <v>1.81256964134192i</v>
      </c>
      <c r="T3646" t="str">
        <f t="shared" si="1908"/>
        <v>0.0686783475650714-0.0973500117917266i</v>
      </c>
      <c r="U3646" t="str">
        <f t="shared" si="1909"/>
        <v>0.0000333333333333334-0.0000659321531334493i</v>
      </c>
      <c r="V3646" t="str">
        <f t="shared" si="1910"/>
        <v>6.66666666666667E-06-0.000659321531334493i</v>
      </c>
      <c r="W3646" t="str">
        <f t="shared" si="1911"/>
        <v>0.0000275364428688294-0.0000611506354403325i</v>
      </c>
      <c r="X3646" t="str">
        <f t="shared" si="1912"/>
        <v>0.0000275860486141866-0.0000610944816219187i</v>
      </c>
      <c r="Y3646" t="str">
        <f t="shared" si="1913"/>
        <v>0.009+10.7568132458915i</v>
      </c>
      <c r="Z3646" t="str">
        <f t="shared" si="1914"/>
        <v>-0.0000681298066957471-0.0000308315768918401i</v>
      </c>
      <c r="AA3646" t="str">
        <f t="shared" si="1915"/>
        <v>0.000936246598186416-1.1155775813223i</v>
      </c>
      <c r="AB3646" t="str">
        <f t="shared" si="1916"/>
        <v>0.323916791162374-0.459144760425666i</v>
      </c>
      <c r="AC3646" t="str">
        <f t="shared" si="1917"/>
        <v>0.947242110207112-0.0391732715004957i</v>
      </c>
      <c r="AD3646" t="str">
        <f t="shared" si="1918"/>
        <v>0.361385231819763-0.469772314626115i</v>
      </c>
      <c r="AE3646" t="str">
        <f t="shared" si="1919"/>
        <v>-0.0000391049272266311+0.0000208634204240645i</v>
      </c>
      <c r="AF3646" t="str">
        <f t="shared" si="1920"/>
        <v>-15.0854292372964-0.207943600705348i</v>
      </c>
      <c r="AG3646" t="str">
        <f t="shared" si="1921"/>
        <v>0.99810410059708-0.0014610069697655i</v>
      </c>
      <c r="AH3646" t="str">
        <f t="shared" si="1922"/>
        <v>0.000595830185710545-0.000306312258255777i</v>
      </c>
      <c r="AI3646">
        <f t="shared" si="1923"/>
        <v>-63.479076627845991</v>
      </c>
      <c r="AJ3646">
        <f t="shared" si="1924"/>
        <v>-27.207388655229057</v>
      </c>
      <c r="AK3646"/>
      <c r="AL3646"/>
      <c r="AM3646"/>
      <c r="AN3646"/>
    </row>
    <row r="3647" spans="1:40" x14ac:dyDescent="0.25">
      <c r="A3647"/>
      <c r="B3647">
        <f t="shared" si="1925"/>
        <v>1713000</v>
      </c>
      <c r="C3647" s="237" t="str">
        <f t="shared" si="1893"/>
        <v>-2.60452189017782E-08+0.00142966873331873i</v>
      </c>
      <c r="D3647" s="208" t="str">
        <f t="shared" si="1894"/>
        <v>-5.95700615668597+0.0109607936221103i</v>
      </c>
      <c r="E3647" t="str">
        <f t="shared" si="1895"/>
        <v>2870</v>
      </c>
      <c r="F3647" t="str">
        <f t="shared" si="1896"/>
        <v>0.777000777000777</v>
      </c>
      <c r="G3647" t="str">
        <f t="shared" si="1891"/>
        <v>0.777000777000777</v>
      </c>
      <c r="H3647" t="str">
        <f t="shared" si="1897"/>
        <v>9.1284296738493+0.218783173016742i</v>
      </c>
      <c r="I3647" t="str">
        <f t="shared" si="1898"/>
        <v>6726.93526949914i</v>
      </c>
      <c r="J3647" t="str">
        <f t="shared" si="1892"/>
        <v>-61251.6444312747+1471.63817503779i</v>
      </c>
      <c r="K3647" t="str">
        <f t="shared" si="1899"/>
        <v>0.00263713378472267-0.109761206007983i</v>
      </c>
      <c r="L3647" t="str">
        <f t="shared" si="1900"/>
        <v>0.000200647016649062-0.00707965358876939i</v>
      </c>
      <c r="M3647" t="str">
        <f t="shared" si="1901"/>
        <v>0.00283778080137173-0.116840859596752i</v>
      </c>
      <c r="N3647" t="str">
        <f t="shared" si="1902"/>
        <v>-17.5509765103872i</v>
      </c>
      <c r="O3647" t="str">
        <f t="shared" si="1903"/>
        <v>0.268867378261227+0.963177207427031i</v>
      </c>
      <c r="P3647" t="str">
        <f t="shared" si="1904"/>
        <v>0.731132621738773-0.963177207427031i</v>
      </c>
      <c r="Q3647" t="str">
        <f t="shared" si="1905"/>
        <v>-0.731132621738773+18.5141537178142i</v>
      </c>
      <c r="R3647" t="str">
        <f t="shared" si="1906"/>
        <v>-0.0534998954197217-0.0373777334619377i</v>
      </c>
      <c r="S3647" t="str">
        <f t="shared" si="1907"/>
        <v>1.8136283852913i</v>
      </c>
      <c r="T3647" t="str">
        <f t="shared" si="1908"/>
        <v>0.0677893183844227-0.0970289289433233i</v>
      </c>
      <c r="U3647" t="str">
        <f t="shared" si="1909"/>
        <v>0.0000333333333333333-0.0000658936638438205i</v>
      </c>
      <c r="V3647" t="str">
        <f t="shared" si="1910"/>
        <v>6.66666666666667E-06-0.000658936638438205i</v>
      </c>
      <c r="W3647" t="str">
        <f t="shared" si="1911"/>
        <v>0.0000275363649723605-0.0000611163490058669i</v>
      </c>
      <c r="X3647" t="str">
        <f t="shared" si="1912"/>
        <v>0.0000275859010173471-0.0000610602269017421i</v>
      </c>
      <c r="Y3647" t="str">
        <f t="shared" si="1913"/>
        <v>0.009+10.7630964311986i</v>
      </c>
      <c r="Z3647" t="str">
        <f t="shared" si="1914"/>
        <v>-0.0000680518578103789-0.0000308133481652148i</v>
      </c>
      <c r="AA3647" t="str">
        <f t="shared" si="1915"/>
        <v>0.000935153783046021-1.11492633297325i</v>
      </c>
      <c r="AB3647" t="str">
        <f t="shared" si="1916"/>
        <v>0.319723745032768-0.457630394841178i</v>
      </c>
      <c r="AC3647" t="str">
        <f t="shared" si="1917"/>
        <v>0.947437377194552-0.0386554519517258i</v>
      </c>
      <c r="AD3647" t="str">
        <f t="shared" si="1918"/>
        <v>0.356575227673347-0.468470876222918i</v>
      </c>
      <c r="AE3647" t="str">
        <f t="shared" si="1919"/>
        <v>-0.00003870076290665+0.000020893036819636i</v>
      </c>
      <c r="AF3647" t="str">
        <f t="shared" si="1920"/>
        <v>-15.0854358305353-0.207822379394632i</v>
      </c>
      <c r="AG3647" t="str">
        <f t="shared" si="1921"/>
        <v>0.998110443030279-0.00144073539605856i</v>
      </c>
      <c r="AH3647" t="str">
        <f t="shared" si="1922"/>
        <v>0.000589716334101523-0.00030686790080055i</v>
      </c>
      <c r="AI3647">
        <f t="shared" si="1923"/>
        <v>-63.54643308912182</v>
      </c>
      <c r="AJ3647">
        <f t="shared" si="1924"/>
        <v>-27.490903158462483</v>
      </c>
      <c r="AK3647"/>
      <c r="AL3647"/>
      <c r="AM3647"/>
      <c r="AN3647"/>
    </row>
    <row r="3648" spans="1:40" x14ac:dyDescent="0.25">
      <c r="A3648"/>
      <c r="B3648">
        <f t="shared" si="1925"/>
        <v>1714000</v>
      </c>
      <c r="C3648" s="237" t="str">
        <f t="shared" si="1893"/>
        <v>-2.60148366134414E-08+0.00142883462087277i</v>
      </c>
      <c r="D3648" s="208" t="str">
        <f t="shared" si="1894"/>
        <v>-5.95700615645304+0.0109543987600246i</v>
      </c>
      <c r="E3648" t="str">
        <f t="shared" si="1895"/>
        <v>2870</v>
      </c>
      <c r="F3648" t="str">
        <f t="shared" si="1896"/>
        <v>0.777000777000777</v>
      </c>
      <c r="G3648" t="str">
        <f t="shared" si="1891"/>
        <v>0.777000777000777</v>
      </c>
      <c r="H3648" t="str">
        <f t="shared" si="1897"/>
        <v>9.12843625579456+0.218655697995062i</v>
      </c>
      <c r="I3648" t="str">
        <f t="shared" si="1898"/>
        <v>6730.86226031613i</v>
      </c>
      <c r="J3648" t="str">
        <f t="shared" si="1892"/>
        <v>-61323.1803602822+1472.49727496484i</v>
      </c>
      <c r="K3648" t="str">
        <f t="shared" si="1899"/>
        <v>0.00263405918585899-0.109697239703174i</v>
      </c>
      <c r="L3648" t="str">
        <f t="shared" si="1900"/>
        <v>0.000200413145374183-0.00707552972679128i</v>
      </c>
      <c r="M3648" t="str">
        <f t="shared" si="1901"/>
        <v>0.00283447233123317-0.116772769429965i</v>
      </c>
      <c r="N3648" t="str">
        <f t="shared" si="1902"/>
        <v>-17.5612222643337i</v>
      </c>
      <c r="O3648" t="str">
        <f t="shared" si="1903"/>
        <v>0.278721570161528+0.960371952072057i</v>
      </c>
      <c r="P3648" t="str">
        <f t="shared" si="1904"/>
        <v>0.721278429838472-0.960371952072057i</v>
      </c>
      <c r="Q3648" t="str">
        <f t="shared" si="1905"/>
        <v>-0.721278429838472+18.5215942164058i</v>
      </c>
      <c r="R3648" t="str">
        <f t="shared" si="1906"/>
        <v>-0.0532871857987325-0.0368674275095721i</v>
      </c>
      <c r="S3648" t="str">
        <f t="shared" si="1907"/>
        <v>1.81468712924068i</v>
      </c>
      <c r="T3648" t="str">
        <f t="shared" si="1908"/>
        <v>0.0669028461898343-0.0966995702224166i</v>
      </c>
      <c r="U3648" t="str">
        <f t="shared" si="1909"/>
        <v>0.0000333333333333333-0.0000658552194658487i</v>
      </c>
      <c r="V3648" t="str">
        <f t="shared" si="1910"/>
        <v>6.66666666666667E-06-0.000658552194658487i</v>
      </c>
      <c r="W3648" t="str">
        <f t="shared" si="1911"/>
        <v>0.0000275362870309573-0.0000610821033926806i</v>
      </c>
      <c r="X3648" t="str">
        <f t="shared" si="1912"/>
        <v>0.0000275857534977456-0.0000610260129650694i</v>
      </c>
      <c r="Y3648" t="str">
        <f t="shared" si="1913"/>
        <v>0.009+10.7693796165058i</v>
      </c>
      <c r="Z3648" t="str">
        <f t="shared" si="1914"/>
        <v>-0.0000679740453079104-0.0000307951409097277i</v>
      </c>
      <c r="AA3648" t="str">
        <f t="shared" si="1915"/>
        <v>0.000934062880136311-1.11427584455166i</v>
      </c>
      <c r="AB3648" t="str">
        <f t="shared" si="1916"/>
        <v>0.315542758755344-0.456076996662569i</v>
      </c>
      <c r="AC3648" t="str">
        <f t="shared" si="1917"/>
        <v>0.947637023245424-0.0381395394413848i</v>
      </c>
      <c r="AD3648" t="str">
        <f t="shared" si="1918"/>
        <v>0.351778684036977-0.467120119634097i</v>
      </c>
      <c r="AE3648" t="str">
        <f t="shared" si="1919"/>
        <v>-0.0000382968501129875+0.0000209189700322873i</v>
      </c>
      <c r="AF3648" t="str">
        <f t="shared" si="1920"/>
        <v>-15.0854424122476-0.207701299235037i</v>
      </c>
      <c r="AG3648" t="str">
        <f t="shared" si="1921"/>
        <v>0.998116977061706-0.0014205416115299i</v>
      </c>
      <c r="AH3648" t="str">
        <f t="shared" si="1922"/>
        <v>0.000583605394668976-0.000307367356254996i</v>
      </c>
      <c r="AI3648">
        <f t="shared" si="1923"/>
        <v>-63.614409137295254</v>
      </c>
      <c r="AJ3648">
        <f t="shared" si="1924"/>
        <v>-27.774423261597182</v>
      </c>
      <c r="AK3648"/>
      <c r="AL3648"/>
      <c r="AM3648"/>
      <c r="AN3648"/>
    </row>
    <row r="3649" spans="1:40" x14ac:dyDescent="0.25">
      <c r="A3649"/>
      <c r="B3649">
        <f t="shared" si="1925"/>
        <v>1715000</v>
      </c>
      <c r="C3649" s="237" t="str">
        <f t="shared" si="1893"/>
        <v>-2.59845074564681E-08+0.00142800148115269i</v>
      </c>
      <c r="D3649" s="208" t="str">
        <f t="shared" si="1894"/>
        <v>-5.95700615622051+0.010948011355504i</v>
      </c>
      <c r="E3649" t="str">
        <f t="shared" si="1895"/>
        <v>2870</v>
      </c>
      <c r="F3649" t="str">
        <f t="shared" si="1896"/>
        <v>0.777000777000777</v>
      </c>
      <c r="G3649" t="str">
        <f t="shared" si="1891"/>
        <v>0.777000777000777</v>
      </c>
      <c r="H3649" t="str">
        <f t="shared" si="1897"/>
        <v>9.12844282623976+0.218528371335847i</v>
      </c>
      <c r="I3649" t="str">
        <f t="shared" si="1898"/>
        <v>6734.78925113312i</v>
      </c>
      <c r="J3649" t="str">
        <f t="shared" si="1892"/>
        <v>-61394.7580377164+1473.35637489189i</v>
      </c>
      <c r="K3649" t="str">
        <f t="shared" si="1899"/>
        <v>0.00263098995984014-0.10963334786935i</v>
      </c>
      <c r="L3649" t="str">
        <f t="shared" si="1900"/>
        <v>0.000200179682647523-0.00707141066241636i</v>
      </c>
      <c r="M3649" t="str">
        <f t="shared" si="1901"/>
        <v>0.00283116964248766-0.116704758531766i</v>
      </c>
      <c r="N3649" t="str">
        <f t="shared" si="1902"/>
        <v>-17.5714680182802i</v>
      </c>
      <c r="O3649" t="str">
        <f t="shared" si="1903"/>
        <v>0.288546503388861+0.957465882098188i</v>
      </c>
      <c r="P3649" t="str">
        <f t="shared" si="1904"/>
        <v>0.711453496611139-0.957465882098188i</v>
      </c>
      <c r="Q3649" t="str">
        <f t="shared" si="1905"/>
        <v>-0.711453496611139+18.5289339003784i</v>
      </c>
      <c r="R3649" t="str">
        <f t="shared" si="1906"/>
        <v>-0.0530701734569131-0.0363591634446761i</v>
      </c>
      <c r="S3649" t="str">
        <f t="shared" si="1907"/>
        <v>1.81574587319006i</v>
      </c>
      <c r="T3649" t="str">
        <f t="shared" si="1908"/>
        <v>0.0660190009773135-0.0963619484438706i</v>
      </c>
      <c r="U3649" t="str">
        <f t="shared" si="1909"/>
        <v>0.0000333333333333334-0.0000658168199209708i</v>
      </c>
      <c r="V3649" t="str">
        <f t="shared" si="1910"/>
        <v>6.66666666666667E-06-0.000658168199209708i</v>
      </c>
      <c r="W3649" t="str">
        <f t="shared" si="1911"/>
        <v>0.0000275362090446208-0.0000610478985293478i</v>
      </c>
      <c r="X3649" t="str">
        <f t="shared" si="1912"/>
        <v>0.0000275856060550982-0.0000609918397405406i</v>
      </c>
      <c r="Y3649" t="str">
        <f t="shared" si="1913"/>
        <v>0.009+10.775662801813i</v>
      </c>
      <c r="Z3649" t="str">
        <f t="shared" si="1914"/>
        <v>-0.00006789636887033-0.0000307769550872368i</v>
      </c>
      <c r="AA3649" t="str">
        <f t="shared" si="1915"/>
        <v>0.000932973884998446-1.11362611472817i</v>
      </c>
      <c r="AB3649" t="str">
        <f t="shared" si="1916"/>
        <v>0.311374162461545-0.454484626330282i</v>
      </c>
      <c r="AC3649" t="str">
        <f t="shared" si="1917"/>
        <v>0.947841034503941-0.0376255695201491i</v>
      </c>
      <c r="AD3649" t="str">
        <f t="shared" si="1918"/>
        <v>0.346996107591728-0.46572018312321i</v>
      </c>
      <c r="AE3649" t="str">
        <f t="shared" si="1919"/>
        <v>-0.0000378932248768195+0.0000209412257248946i</v>
      </c>
      <c r="AF3649" t="str">
        <f t="shared" si="1920"/>
        <v>-15.0854489824603-0.207580359980343i</v>
      </c>
      <c r="AG3649" t="str">
        <f t="shared" si="1921"/>
        <v>0.998123701800413-0.00140042752344812i</v>
      </c>
      <c r="AH3649" t="str">
        <f t="shared" si="1922"/>
        <v>0.00057749792272875-0.000307810703725827i</v>
      </c>
      <c r="AI3649">
        <f t="shared" si="1923"/>
        <v>-63.683013302125914</v>
      </c>
      <c r="AJ3649">
        <f t="shared" si="1924"/>
        <v>-28.057948808100154</v>
      </c>
      <c r="AK3649"/>
      <c r="AL3649"/>
      <c r="AM3649"/>
      <c r="AN3649"/>
    </row>
    <row r="3650" spans="1:40" x14ac:dyDescent="0.25">
      <c r="A3650"/>
      <c r="B3650">
        <f t="shared" si="1925"/>
        <v>1716000</v>
      </c>
      <c r="C3650" s="237" t="str">
        <f t="shared" si="1893"/>
        <v>-2.59542313070457E-08+0.00142716931245793i</v>
      </c>
      <c r="D3650" s="208" t="str">
        <f t="shared" si="1894"/>
        <v>-5.9570061559884+0.0109416313955108i</v>
      </c>
      <c r="E3650" t="str">
        <f t="shared" si="1895"/>
        <v>2870</v>
      </c>
      <c r="F3650" t="str">
        <f t="shared" si="1896"/>
        <v>0.777000777000777</v>
      </c>
      <c r="G3650" t="str">
        <f t="shared" si="1891"/>
        <v>0.777000777000777</v>
      </c>
      <c r="H3650" t="str">
        <f t="shared" si="1897"/>
        <v>9.12844938521169+0.218401192780415i</v>
      </c>
      <c r="I3650" t="str">
        <f t="shared" si="1898"/>
        <v>6738.71624195011i</v>
      </c>
      <c r="J3650" t="str">
        <f t="shared" si="1892"/>
        <v>-61466.3774635772+1474.21547481894i</v>
      </c>
      <c r="K3650" t="str">
        <f t="shared" si="1899"/>
        <v>0.002627926094157-0.109569530376607i</v>
      </c>
      <c r="L3650" t="str">
        <f t="shared" si="1900"/>
        <v>0.000199946627518299-0.00706729638728409i</v>
      </c>
      <c r="M3650" t="str">
        <f t="shared" si="1901"/>
        <v>0.0028278727216753-0.116636826763891i</v>
      </c>
      <c r="N3650" t="str">
        <f t="shared" si="1902"/>
        <v>-17.5817137722267i</v>
      </c>
      <c r="O3650" t="str">
        <f t="shared" si="1903"/>
        <v>0.298341146575227+0.954459302568831i</v>
      </c>
      <c r="P3650" t="str">
        <f t="shared" si="1904"/>
        <v>0.701658853424773-0.954459302568831i</v>
      </c>
      <c r="Q3650" t="str">
        <f t="shared" si="1905"/>
        <v>-0.701658853424773+18.5361730747955i</v>
      </c>
      <c r="R3650" t="str">
        <f t="shared" si="1906"/>
        <v>-0.05284887321924-0.0358529762834717i</v>
      </c>
      <c r="S3650" t="str">
        <f t="shared" si="1907"/>
        <v>1.81680461713945i</v>
      </c>
      <c r="T3650" t="str">
        <f t="shared" si="1908"/>
        <v>0.0651378528500026-0.0960160768753327i</v>
      </c>
      <c r="U3650" t="str">
        <f t="shared" si="1909"/>
        <v>0.0000333333333333334-0.0000657784651308072i</v>
      </c>
      <c r="V3650" t="str">
        <f t="shared" si="1910"/>
        <v>6.66666666666667E-06-0.000657784651308072i</v>
      </c>
      <c r="W3650" t="str">
        <f t="shared" si="1911"/>
        <v>0.0000275361310133518-0.0000610137343446103i</v>
      </c>
      <c r="X3650" t="str">
        <f t="shared" si="1912"/>
        <v>0.0000275854586891219-0.000060957707156964i</v>
      </c>
      <c r="Y3650" t="str">
        <f t="shared" si="1913"/>
        <v>0.009+10.7819459871202i</v>
      </c>
      <c r="Z3650" t="str">
        <f t="shared" si="1914"/>
        <v>-0.0000678188281805572-0.000030758790659691i</v>
      </c>
      <c r="AA3650" t="str">
        <f t="shared" si="1915"/>
        <v>0.00093188679318662-1.11297714217656i</v>
      </c>
      <c r="AB3650" t="str">
        <f t="shared" si="1916"/>
        <v>0.307218286788112-0.452853346420279i</v>
      </c>
      <c r="AC3650" t="str">
        <f t="shared" si="1917"/>
        <v>0.948049396896937-0.0371135777200657i</v>
      </c>
      <c r="AD3650" t="str">
        <f t="shared" si="1918"/>
        <v>0.34222800361707-0.46427121018242i</v>
      </c>
      <c r="AE3650" t="str">
        <f t="shared" si="1919"/>
        <v>-0.0000374899231392036+0.0000209598099113994i</v>
      </c>
      <c r="AF3650" t="str">
        <f t="shared" si="1920"/>
        <v>-15.0854555412001-0.207459561384904i</v>
      </c>
      <c r="AG3650" t="str">
        <f t="shared" si="1921"/>
        <v>0.998130616336452-0.00138039502900483i</v>
      </c>
      <c r="AH3650" t="str">
        <f t="shared" si="1922"/>
        <v>0.000571394472247821-0.000308198027828877i</v>
      </c>
      <c r="AI3650">
        <f t="shared" si="1923"/>
        <v>-63.752254322778313</v>
      </c>
      <c r="AJ3650">
        <f t="shared" si="1924"/>
        <v>-28.341479641364334</v>
      </c>
      <c r="AK3650"/>
      <c r="AL3650"/>
      <c r="AM3650"/>
      <c r="AN3650"/>
    </row>
    <row r="3651" spans="1:40" x14ac:dyDescent="0.25">
      <c r="A3651"/>
      <c r="B3651">
        <f t="shared" si="1925"/>
        <v>1717000</v>
      </c>
      <c r="C3651" s="237" t="str">
        <f t="shared" si="1893"/>
        <v>-2.59240080417212E-08+0.00142633811309188i</v>
      </c>
      <c r="D3651" s="208" t="str">
        <f t="shared" si="1894"/>
        <v>-5.95700615575669+0.0109352588670378i</v>
      </c>
      <c r="E3651" t="str">
        <f t="shared" si="1895"/>
        <v>2870</v>
      </c>
      <c r="F3651" t="str">
        <f t="shared" si="1896"/>
        <v>0.777000777000777</v>
      </c>
      <c r="G3651" t="str">
        <f t="shared" si="1891"/>
        <v>0.777000777000777</v>
      </c>
      <c r="H3651" t="str">
        <f t="shared" si="1897"/>
        <v>9.12845593273702+0.218274162070677i</v>
      </c>
      <c r="I3651" t="str">
        <f t="shared" si="1898"/>
        <v>6742.64323276709i</v>
      </c>
      <c r="J3651" t="str">
        <f t="shared" si="1892"/>
        <v>-61538.0386378646+1475.07457474599i</v>
      </c>
      <c r="K3651" t="str">
        <f t="shared" si="1899"/>
        <v>0.0026248675763368-0.109505787095346i</v>
      </c>
      <c r="L3651" t="str">
        <f t="shared" si="1900"/>
        <v>0.000199713979038496-0.00706318689305336i</v>
      </c>
      <c r="M3651" t="str">
        <f t="shared" si="1901"/>
        <v>0.0028245815553753-0.116568973988399i</v>
      </c>
      <c r="N3651" t="str">
        <f t="shared" si="1902"/>
        <v>-17.5919595261733i</v>
      </c>
      <c r="O3651" t="str">
        <f t="shared" si="1903"/>
        <v>0.308104471532407+0.951352529098302i</v>
      </c>
      <c r="P3651" t="str">
        <f t="shared" si="1904"/>
        <v>0.691895528467593-0.951352529098302i</v>
      </c>
      <c r="Q3651" t="str">
        <f t="shared" si="1905"/>
        <v>-0.691895528467593+18.5433120552716i</v>
      </c>
      <c r="R3651" t="str">
        <f t="shared" si="1906"/>
        <v>-0.0526233001279048-0.0353489010195211i</v>
      </c>
      <c r="S3651" t="str">
        <f t="shared" si="1907"/>
        <v>1.81786336108883i</v>
      </c>
      <c r="T3651" t="str">
        <f t="shared" si="1908"/>
        <v>0.064259472018143-0.0956619692420993i</v>
      </c>
      <c r="U3651" t="str">
        <f t="shared" si="1909"/>
        <v>0.0000333333333333332-0.0000657401550171605i</v>
      </c>
      <c r="V3651" t="str">
        <f t="shared" si="1910"/>
        <v>6.66666666666667E-06-0.000657401550171605i</v>
      </c>
      <c r="W3651" t="str">
        <f t="shared" si="1911"/>
        <v>0.000027536052937151-0.000060979610767375i</v>
      </c>
      <c r="X3651" t="str">
        <f t="shared" si="1912"/>
        <v>0.0000275853113995343-0.0000609236151433126i</v>
      </c>
      <c r="Y3651" t="str">
        <f t="shared" si="1913"/>
        <v>0.009+10.7882291724273i</v>
      </c>
      <c r="Z3651" t="str">
        <f t="shared" si="1914"/>
        <v>-0.0000677414229224294-0.0000307406475891283i</v>
      </c>
      <c r="AA3651" t="str">
        <f t="shared" si="1915"/>
        <v>0.000930801600267886-1.11232892557366i</v>
      </c>
      <c r="AB3651" t="str">
        <f t="shared" si="1916"/>
        <v>0.303075462876909-0.451183221666995i</v>
      </c>
      <c r="AC3651" t="str">
        <f t="shared" si="1917"/>
        <v>0.948262096131827-0.0366035995546358i</v>
      </c>
      <c r="AD3651" t="str">
        <f t="shared" si="1918"/>
        <v>0.337474875936365-0.462773349518617i</v>
      </c>
      <c r="AE3651" t="str">
        <f t="shared" si="1919"/>
        <v>-0.000037086980747692+0.0000209747289556253i</v>
      </c>
      <c r="AF3651" t="str">
        <f t="shared" si="1920"/>
        <v>-15.0854620884937-0.207338903203639i</v>
      </c>
      <c r="AG3651" t="str">
        <f t="shared" si="1921"/>
        <v>0.998137719740992-0.00136044601512435i</v>
      </c>
      <c r="AH3651" t="str">
        <f t="shared" si="1922"/>
        <v>0.000565295595789377-0.00030852941867021i</v>
      </c>
      <c r="AI3651">
        <f t="shared" si="1923"/>
        <v>-63.822141154584571</v>
      </c>
      <c r="AJ3651">
        <f t="shared" si="1924"/>
        <v>-28.625015604729985</v>
      </c>
      <c r="AK3651"/>
      <c r="AL3651"/>
      <c r="AM3651"/>
      <c r="AN3651"/>
    </row>
    <row r="3652" spans="1:40" x14ac:dyDescent="0.25">
      <c r="A3652"/>
      <c r="B3652">
        <f t="shared" si="1925"/>
        <v>1718000</v>
      </c>
      <c r="C3652" s="237" t="str">
        <f t="shared" si="1893"/>
        <v>-2.58938375374009E-08+0.00142550788136188i</v>
      </c>
      <c r="D3652" s="208" t="str">
        <f t="shared" si="1894"/>
        <v>-5.95700615552538+0.0109288937571078i</v>
      </c>
      <c r="E3652" t="str">
        <f t="shared" si="1895"/>
        <v>2870</v>
      </c>
      <c r="F3652" t="str">
        <f t="shared" si="1896"/>
        <v>0.777000777000777</v>
      </c>
      <c r="G3652" t="str">
        <f t="shared" si="1891"/>
        <v>0.777000777000777</v>
      </c>
      <c r="H3652" t="str">
        <f t="shared" si="1897"/>
        <v>9.12846246884236+0.21814727894915i</v>
      </c>
      <c r="I3652" t="str">
        <f t="shared" si="1898"/>
        <v>6746.57022358408i</v>
      </c>
      <c r="J3652" t="str">
        <f t="shared" si="1892"/>
        <v>-61609.7415605786+1475.93367467305i</v>
      </c>
      <c r="K3652" t="str">
        <f t="shared" si="1899"/>
        <v>0.00262181439394306-0.109442117896266i</v>
      </c>
      <c r="L3652" t="str">
        <f t="shared" si="1900"/>
        <v>0.000199481736262855-0.0070590821714024i</v>
      </c>
      <c r="M3652" t="str">
        <f t="shared" si="1901"/>
        <v>0.00282129613020592-0.116501200067668i</v>
      </c>
      <c r="N3652" t="str">
        <f t="shared" si="1902"/>
        <v>-17.6022052801198i</v>
      </c>
      <c r="O3652" t="str">
        <f t="shared" si="1903"/>
        <v>0.317835453359508+0.948145887818829i</v>
      </c>
      <c r="P3652" t="str">
        <f t="shared" si="1904"/>
        <v>0.682164546640492-0.948145887818829i</v>
      </c>
      <c r="Q3652" t="str">
        <f t="shared" si="1905"/>
        <v>-0.682164546640492+18.5503511679386i</v>
      </c>
      <c r="R3652" t="str">
        <f t="shared" si="1906"/>
        <v>-0.0523934694444118-0.0348469726237455i</v>
      </c>
      <c r="S3652" t="str">
        <f t="shared" si="1907"/>
        <v>1.81892210503821i</v>
      </c>
      <c r="T3652" t="str">
        <f t="shared" si="1908"/>
        <v>0.063383928798992-0.0952996397320846i</v>
      </c>
      <c r="U3652" t="str">
        <f t="shared" si="1909"/>
        <v>0.0000333333333333333-0.0000657018895020167i</v>
      </c>
      <c r="V3652" t="str">
        <f t="shared" si="1910"/>
        <v>6.66666666666667E-06-0.000657018895020167i</v>
      </c>
      <c r="W3652" t="str">
        <f t="shared" si="1911"/>
        <v>0.00002753597481602-0.000060945527726716i</v>
      </c>
      <c r="X3652" t="str">
        <f t="shared" si="1912"/>
        <v>0.0000275851641860547-0.0000608895636287262i</v>
      </c>
      <c r="Y3652" t="str">
        <f t="shared" si="1913"/>
        <v>0.009+10.7945123577345i</v>
      </c>
      <c r="Z3652" t="str">
        <f t="shared" si="1914"/>
        <v>-0.0000676641527807082-0.0000307225258376785i</v>
      </c>
      <c r="AA3652" t="str">
        <f t="shared" si="1915"/>
        <v>0.000929718301822248-1.11168146359939i</v>
      </c>
      <c r="AB3652" t="str">
        <f t="shared" si="1916"/>
        <v>0.298946022374534-0.44947431898677i</v>
      </c>
      <c r="AC3652" t="str">
        <f t="shared" si="1917"/>
        <v>0.948479117694509-0.0360956705188735i</v>
      </c>
      <c r="AD3652" t="str">
        <f t="shared" si="1918"/>
        <v>0.332737226862766-0.46122675503908i</v>
      </c>
      <c r="AE3652" t="str">
        <f t="shared" si="1919"/>
        <v>-0.000036684433452988+0.0000209859895700657i</v>
      </c>
      <c r="AF3652" t="str">
        <f t="shared" si="1920"/>
        <v>-15.0854686243677-0.207218385192042i</v>
      </c>
      <c r="AG3652" t="str">
        <f t="shared" si="1921"/>
        <v>0.998145011066423-0.00134058235827587i</v>
      </c>
      <c r="AH3652" t="str">
        <f t="shared" si="1922"/>
        <v>0.000559201844458606-0.000308804971826697i</v>
      </c>
      <c r="AI3652">
        <f t="shared" si="1923"/>
        <v>-63.892682976078191</v>
      </c>
      <c r="AJ3652">
        <f t="shared" si="1924"/>
        <v>-28.908556541489038</v>
      </c>
      <c r="AK3652"/>
      <c r="AL3652"/>
      <c r="AM3652"/>
      <c r="AN3652"/>
    </row>
    <row r="3653" spans="1:40" x14ac:dyDescent="0.25">
      <c r="A3653"/>
      <c r="B3653">
        <f t="shared" si="1925"/>
        <v>1719000</v>
      </c>
      <c r="C3653" s="237" t="str">
        <f t="shared" si="1893"/>
        <v>-2.5863719671349E-08+0.00142467861557921i</v>
      </c>
      <c r="D3653" s="208" t="str">
        <f t="shared" si="1894"/>
        <v>-5.95700615529448+0.0109225360527739i</v>
      </c>
      <c r="E3653" t="str">
        <f t="shared" si="1895"/>
        <v>2870</v>
      </c>
      <c r="F3653" t="str">
        <f t="shared" si="1896"/>
        <v>0.777000777000777</v>
      </c>
      <c r="G3653" t="str">
        <f t="shared" ref="G3653:G3716" si="1926">IF($C$11=$C$7,$C$24,F3653)</f>
        <v>0.777000777000777</v>
      </c>
      <c r="H3653" t="str">
        <f t="shared" si="1897"/>
        <v>9.12846899355427+0.218020543158945i</v>
      </c>
      <c r="I3653" t="str">
        <f t="shared" si="1898"/>
        <v>6750.49721440107i</v>
      </c>
      <c r="J3653" t="str">
        <f t="shared" ref="J3653:J3716" si="1927">IMSUM(COMPLEX(0,2*PI()*B3653*$C$113*$C$112),COMPLEX(0,2*PI()*B3653*$C$113*$C$111),COMPLEX(0,2*PI()*B3653*$C$28*10^-12*$C$111),COMPLEX(-1*2*PI()*B3653*2*PI()*B3653*$C$113*$C$112*$C$28*10^-12*$C$111,0),COMPLEX(1,0))</f>
        <v>-61681.4862317193+1476.79277460009i</v>
      </c>
      <c r="K3653" t="str">
        <f t="shared" si="1899"/>
        <v>0.00261876653457532-0.109378522650368i</v>
      </c>
      <c r="L3653" t="str">
        <f t="shared" si="1900"/>
        <v>0.000199249898248854-0.0070549822140287i</v>
      </c>
      <c r="M3653" t="str">
        <f t="shared" si="1901"/>
        <v>0.00281801643282417-0.116433504864397i</v>
      </c>
      <c r="N3653" t="str">
        <f t="shared" si="1902"/>
        <v>-17.6124510340663i</v>
      </c>
      <c r="O3653" t="str">
        <f t="shared" si="1903"/>
        <v>0.327533070551133+0.944839715346125i</v>
      </c>
      <c r="P3653" t="str">
        <f t="shared" si="1904"/>
        <v>0.672466929448867-0.944839715346125i</v>
      </c>
      <c r="Q3653" t="str">
        <f t="shared" si="1905"/>
        <v>-0.672466929448867+18.5572907494124i</v>
      </c>
      <c r="R3653" t="str">
        <f t="shared" si="1906"/>
        <v>-0.0521593966516851-0.0343472260443398i</v>
      </c>
      <c r="S3653" t="str">
        <f t="shared" si="1907"/>
        <v>1.81998084898759i</v>
      </c>
      <c r="T3653" t="str">
        <f t="shared" si="1908"/>
        <v>0.0625112936165462-0.0949291030008143i</v>
      </c>
      <c r="U3653" t="str">
        <f t="shared" si="1909"/>
        <v>0.0000333333333333333-0.0000656636685075421i</v>
      </c>
      <c r="V3653" t="str">
        <f t="shared" si="1910"/>
        <v>6.66666666666667E-06-0.000656636685075421i</v>
      </c>
      <c r="W3653" t="str">
        <f t="shared" si="1911"/>
        <v>0.0000275358966499592-0.0000609114851518711i</v>
      </c>
      <c r="X3653" t="str">
        <f t="shared" si="1912"/>
        <v>0.000027585017048402-0.0000608555525425087i</v>
      </c>
      <c r="Y3653" t="str">
        <f t="shared" si="1913"/>
        <v>0.009+10.8007955430417i</v>
      </c>
      <c r="Z3653" t="str">
        <f t="shared" si="1914"/>
        <v>-0.0000675870174410698-0.0000307044253675594i</v>
      </c>
      <c r="AA3653" t="str">
        <f t="shared" si="1915"/>
        <v>0.000928636893442545-1.11103475493676i</v>
      </c>
      <c r="AB3653" t="str">
        <f t="shared" si="1916"/>
        <v>0.294830297431015-0.447726707501401i</v>
      </c>
      <c r="AC3653" t="str">
        <f t="shared" si="1917"/>
        <v>0.94870044684727-0.0355898260892589i</v>
      </c>
      <c r="AD3653" t="str">
        <f t="shared" si="1918"/>
        <v>0.328015557144729-0.459631585836333i</v>
      </c>
      <c r="AE3653" t="str">
        <f t="shared" si="1919"/>
        <v>-0.0000362823169055677+0.0000209935988146381i</v>
      </c>
      <c r="AF3653" t="str">
        <f t="shared" si="1920"/>
        <v>-15.0854751488488-0.207098007106171i</v>
      </c>
      <c r="AG3653" t="str">
        <f t="shared" si="1921"/>
        <v>0.998152489346482-0.00132080592428457i</v>
      </c>
      <c r="AH3653" t="str">
        <f t="shared" si="1922"/>
        <v>0.000553113767847974-0.000309024788326044i</v>
      </c>
      <c r="AI3653">
        <f t="shared" si="1923"/>
        <v>-63.96388919632745</v>
      </c>
      <c r="AJ3653">
        <f t="shared" si="1924"/>
        <v>-29.192102294921959</v>
      </c>
      <c r="AK3653"/>
      <c r="AL3653"/>
      <c r="AM3653"/>
      <c r="AN3653"/>
    </row>
    <row r="3654" spans="1:40" x14ac:dyDescent="0.25">
      <c r="A3654"/>
      <c r="B3654">
        <f t="shared" si="1925"/>
        <v>1720000</v>
      </c>
      <c r="C3654" s="237" t="str">
        <f t="shared" ref="C3654:C3717" si="1928">IMPRODUCT(COMPLEX(-1,0),IMDIV(IMPRODUCT(G3654,COMPLEX($C$100+$C$101,0)),COMPLEX($C$100,2*PI()*B3654*$C$103*$C$102*(2*$C$100+$C$101))))</f>
        <v>-2.58336543211862E-08+0.00142385031405906i</v>
      </c>
      <c r="D3654" s="208" t="str">
        <f t="shared" ref="D3654:D3717" si="1929">IMPRODUCT(COMPLEX($C$106,0),IMSUB(C3654,G3654))</f>
        <v>-5.95700615506397+0.0109161857411195i</v>
      </c>
      <c r="E3654" t="str">
        <f t="shared" ref="E3654:E3717" si="1930">IMDIV(COMPLEX($C$20*10^3,0),COMPLEX(1,2*PI()*B3654*$C$20*1000*$C$29*10^-12))</f>
        <v>2870</v>
      </c>
      <c r="F3654" t="str">
        <f t="shared" ref="F3654:F3717" si="1931">IMDIV(COMPLEX($C$22*1000,0),IMSUM(COMPLEX($C$22*1000,0),E3654))</f>
        <v>0.777000777000777</v>
      </c>
      <c r="G3654" t="str">
        <f t="shared" si="1926"/>
        <v>0.777000777000777</v>
      </c>
      <c r="H3654" t="str">
        <f t="shared" ref="H3654:H3717" si="1932">IMPRODUCT(COMPLEX($C$108,0),IMPRODUCT(COMPLEX(-1,0),D3654),IMDIV(COMPLEX(0,2*PI()*B3654*$C$109*$C$110),COMPLEX(1,2*PI()*B3654*$C$109*$C$110)))</f>
        <v>9.12847550689917+0.217893954443769i</v>
      </c>
      <c r="I3654" t="str">
        <f t="shared" ref="I3654:I3717" si="1933">COMPLEX(0,2*PI()*B3654*$C$113*$C$112*$C$114)</f>
        <v>6754.42420521806i</v>
      </c>
      <c r="J3654" t="str">
        <f t="shared" si="1927"/>
        <v>-61753.2726512865+1477.65187452714i</v>
      </c>
      <c r="K3654" t="str">
        <f t="shared" ref="K3654:K3717" si="1934">IMDIV(I3654,J3654)</f>
        <v>0.00261572398586928-0.10931500122895i</v>
      </c>
      <c r="L3654" t="str">
        <f t="shared" ref="L3654:L3717" si="1935">IMDIV(COMPLEX($C$117,0),COMPLEX(1,2*PI()*B3654*$C$115*$C$116))</f>
        <v>0.000199018464056713-0.00705088701264903i</v>
      </c>
      <c r="M3654" t="str">
        <f t="shared" ref="M3654:M3717" si="1936">IMSUM(K3654,L3654)</f>
        <v>0.00281474244992599-0.116365888241599i</v>
      </c>
      <c r="N3654" t="str">
        <f t="shared" ref="N3654:N3717" si="1937">COMPLEX(0,-2*PI()*B3654*$C$43)</f>
        <v>-17.6226967880128i</v>
      </c>
      <c r="O3654" t="str">
        <f t="shared" ref="O3654:O3717" si="1938">IMEXP(N3654)</f>
        <v>0.337196305104228+0.941434358744175i</v>
      </c>
      <c r="P3654" t="str">
        <f t="shared" ref="P3654:P3717" si="1939">IMSUB(COMPLEX(1,0),O3654)</f>
        <v>0.662803694895772-0.941434358744175i</v>
      </c>
      <c r="Q3654" t="str">
        <f t="shared" ref="Q3654:Q3717" si="1940">IMSUM(COMPLEX(0,2*PI()*B3654*$C$43),O3654,COMPLEX(-1,0))</f>
        <v>-0.662803694895772+18.564131146757i</v>
      </c>
      <c r="R3654" t="str">
        <f t="shared" ref="R3654:R3717" si="1941">IMDIV(P3654,Q3654)</f>
        <v>-0.0519210974562332-0.0338496962066825i</v>
      </c>
      <c r="S3654" t="str">
        <f t="shared" ref="S3654:S3717" si="1942">IMDIV(COMPLEX(0,2*PI()*B3654*$C$123),COMPLEX($C$124,0))</f>
        <v>1.82103959293698i</v>
      </c>
      <c r="T3654" t="str">
        <f t="shared" ref="T3654:T3717" si="1943">IMPRODUCT(R3654,S3654)</f>
        <v>0.0616416370012575-0.0945503741765402i</v>
      </c>
      <c r="U3654" t="str">
        <f t="shared" ref="U3654:U3717" si="1944">IMDIV(COMPLEX(1,2*PI()*B3654*$C$16*10^-3*$C$15*10^-6),COMPLEX(0,2*PI()*B3654*$C$15*10^-6))</f>
        <v>0.0000333333333333334-0.0000656254919560843i</v>
      </c>
      <c r="V3654" t="str">
        <f t="shared" ref="V3654:V3717" si="1945">IMSUM(COMPLEX($C$18*10^-3,0),IMDIV(COMPLEX(1,0),COMPLEX(0,2*PI()*B3654*($C$17*1*10^-6))))</f>
        <v>6.66666666666667E-06-0.000656254919560843i</v>
      </c>
      <c r="W3654" t="str">
        <f t="shared" ref="W3654:W3717" si="1946">IMDIV(IMPRODUCT(U3654,V3654),IMSUM(U3654,V3654))</f>
        <v>0.0000275358184389699-0.0000608774829722429i</v>
      </c>
      <c r="X3654" t="str">
        <f t="shared" ref="X3654:X3717" si="1947">IMDIV(IMPRODUCT(COMPLEX($C$19,0),W3654),IMSUM(COMPLEX($C$19,0),W3654))</f>
        <v>0.000027584869986297-0.000060821581814128i</v>
      </c>
      <c r="Y3654" t="str">
        <f t="shared" ref="Y3654:Y3717" si="1948">COMPLEX($C$13*10^-3,2*PI()*B3654*$C$12*0.000001)</f>
        <v>0.009+10.8070787283489i</v>
      </c>
      <c r="Z3654" t="str">
        <f t="shared" ref="Z3654:Z3717" si="1949">IMPRODUCT(COMPLEX($C$6,0),IMDIV(X3654,IMSUM(X3654,Y3654)))</f>
        <v>-0.000067510016590104-0.00003068634614108i</v>
      </c>
      <c r="AA3654" t="str">
        <f t="shared" ref="AA3654:AA3717" si="1950">IMDIV(COMPLEX($C$6,0),IMSUM(X3654,Y3654))</f>
        <v>0.000927557370734441-1.11038879827182i</v>
      </c>
      <c r="AB3654" t="str">
        <f t="shared" ref="AB3654:AB3717" si="1951">IMPRODUCT(COMPLEX($C$119,0),T3654)</f>
        <v>0.290728620698468-0.445940458562267i</v>
      </c>
      <c r="AC3654" t="str">
        <f t="shared" ref="AC3654:AC3717" si="1952">IMSUM(COMPLEX(1,0),IMPRODUCT(AB3654,M3654))</f>
        <v>0.948926068626624-0.0350861017236868i</v>
      </c>
      <c r="AD3654" t="str">
        <f t="shared" ref="AD3654:AD3717" si="1953">IMDIV(AB3654,AC3654)</f>
        <v>0.323310365912169-0.457988006172641i</v>
      </c>
      <c r="AE3654" t="str">
        <f t="shared" ref="AE3654:AE3717" si="1954">IMPRODUCT(AD3654,AA3654,X3654)</f>
        <v>-0.00003588066665236+0.0000209975640954037i</v>
      </c>
      <c r="AF3654" t="str">
        <f t="shared" ref="AF3654:AF3717" si="1955">IMSUB(D3654,H3654)</f>
        <v>-15.0854816619631-0.20697776870265i</v>
      </c>
      <c r="AG3654" t="str">
        <f t="shared" ref="AG3654:AG3717" si="1956">IMSUM(COMPLEX(1,0),IMPRODUCT(AD3654,AA3654,COMPLEX($C$127,0)))</f>
        <v>0.99816015359636-0.00130111856814603i</v>
      </c>
      <c r="AH3654" t="str">
        <f t="shared" ref="AH3654:AH3717" si="1957">IMDIV(IMPRODUCT(AE3654,AF3654),AG3654)</f>
        <v>0.000547031913983416-0.000309188974626197i</v>
      </c>
      <c r="AI3654">
        <f t="shared" ref="AI3654:AI3717" si="1958">20*LOG10(IMABS(AH3654))</f>
        <v>-64.035769462566577</v>
      </c>
      <c r="AJ3654">
        <f t="shared" ref="AJ3654:AJ3717" si="1959">IMARGUMENT(AH3654)*180/PI()</f>
        <v>-29.47565270830178</v>
      </c>
      <c r="AK3654"/>
      <c r="AL3654"/>
      <c r="AM3654"/>
      <c r="AN3654"/>
    </row>
    <row r="3655" spans="1:40" x14ac:dyDescent="0.25">
      <c r="A3655"/>
      <c r="B3655">
        <f t="shared" si="1925"/>
        <v>1721000</v>
      </c>
      <c r="C3655" s="237" t="str">
        <f t="shared" si="1928"/>
        <v>-2.58036413648899E-08+0.00142302297512058i</v>
      </c>
      <c r="D3655" s="208" t="str">
        <f t="shared" si="1929"/>
        <v>-5.95700615483387+0.0109098428092578i</v>
      </c>
      <c r="E3655" t="str">
        <f t="shared" si="1930"/>
        <v>2870</v>
      </c>
      <c r="F3655" t="str">
        <f t="shared" si="1931"/>
        <v>0.777000777000777</v>
      </c>
      <c r="G3655" t="str">
        <f t="shared" si="1926"/>
        <v>0.777000777000777</v>
      </c>
      <c r="H3655" t="str">
        <f t="shared" si="1932"/>
        <v>9.12848200890348+0.217767512547921i</v>
      </c>
      <c r="I3655" t="str">
        <f t="shared" si="1933"/>
        <v>6758.35119603504i</v>
      </c>
      <c r="J3655" t="str">
        <f t="shared" si="1927"/>
        <v>-61825.1008192804+1478.5109744542i</v>
      </c>
      <c r="K3655" t="str">
        <f t="shared" si="1934"/>
        <v>0.00261268673549638-0.109251553503612i</v>
      </c>
      <c r="L3655" t="str">
        <f t="shared" si="1935"/>
        <v>0.000198787432749372-0.00704679655899927i</v>
      </c>
      <c r="M3655" t="str">
        <f t="shared" si="1936"/>
        <v>0.00281147416824575-0.116298350062611i</v>
      </c>
      <c r="N3655" t="str">
        <f t="shared" si="1937"/>
        <v>-17.6329425419593i</v>
      </c>
      <c r="O3655" t="str">
        <f t="shared" si="1938"/>
        <v>0.34682414262504+0.937930175488776i</v>
      </c>
      <c r="P3655" t="str">
        <f t="shared" si="1939"/>
        <v>0.65317585737496-0.937930175488776i</v>
      </c>
      <c r="Q3655" t="str">
        <f t="shared" si="1940"/>
        <v>-0.65317585737496+18.5708727174481i</v>
      </c>
      <c r="R3655" t="str">
        <f t="shared" si="1941"/>
        <v>-0.0516785877903345-0.0333544180131669i</v>
      </c>
      <c r="S3655" t="str">
        <f t="shared" si="1942"/>
        <v>1.82209833688636i</v>
      </c>
      <c r="T3655" t="str">
        <f t="shared" si="1943"/>
        <v>0.0607750295896039-0.0941634688654042i</v>
      </c>
      <c r="U3655" t="str">
        <f t="shared" si="1944"/>
        <v>0.0000333333333333332-0.0000655873597701711i</v>
      </c>
      <c r="V3655" t="str">
        <f t="shared" si="1945"/>
        <v>6.66666666666667E-06-0.000655873597701711i</v>
      </c>
      <c r="W3655" t="str">
        <f t="shared" si="1946"/>
        <v>0.0000275357401830527-0.0000608435211173978i</v>
      </c>
      <c r="X3655" t="str">
        <f t="shared" si="1947"/>
        <v>0.0000275847229994605-0.0000607876513732164i</v>
      </c>
      <c r="Y3655" t="str">
        <f t="shared" si="1948"/>
        <v>0.009+10.8133619136561i</v>
      </c>
      <c r="Z3655" t="str">
        <f t="shared" si="1949"/>
        <v>-0.0000674331499153112-0.0000306682881206375i</v>
      </c>
      <c r="AA3655" t="str">
        <f t="shared" si="1950"/>
        <v>0.000926479729316345-1.10974359229368i</v>
      </c>
      <c r="AB3655" t="str">
        <f t="shared" si="1951"/>
        <v>0.286641325329074-0.444115645774683i</v>
      </c>
      <c r="AC3655" t="str">
        <f t="shared" si="1952"/>
        <v>0.949155967841128-0.0345845328613407i</v>
      </c>
      <c r="AD3655" t="str">
        <f t="shared" si="1953"/>
        <v>0.318622150622533-0.45629618546382i</v>
      </c>
      <c r="AE3655" t="str">
        <f t="shared" si="1954"/>
        <v>-0.0000354795181334204+0.0000209978931632574i</v>
      </c>
      <c r="AF3655" t="str">
        <f t="shared" si="1955"/>
        <v>-15.0854881637374-0.206857669738663i</v>
      </c>
      <c r="AG3655" t="str">
        <f t="shared" si="1956"/>
        <v>0.998168002812826-0.00128152213384096i</v>
      </c>
      <c r="AH3655" t="str">
        <f t="shared" si="1957"/>
        <v>0.000540956829270529-0.000309297642594282i</v>
      </c>
      <c r="AI3655">
        <f t="shared" si="1958"/>
        <v>-64.108333668149726</v>
      </c>
      <c r="AJ3655">
        <f t="shared" si="1959"/>
        <v>-29.759207624915547</v>
      </c>
      <c r="AK3655"/>
      <c r="AL3655"/>
      <c r="AM3655"/>
      <c r="AN3655"/>
    </row>
    <row r="3656" spans="1:40" x14ac:dyDescent="0.25">
      <c r="A3656"/>
      <c r="B3656">
        <f t="shared" si="1925"/>
        <v>1722000</v>
      </c>
      <c r="C3656" s="237" t="str">
        <f t="shared" si="1928"/>
        <v>-2.57736806807902E-08+0.00142219659708679i</v>
      </c>
      <c r="D3656" s="208" t="str">
        <f t="shared" si="1929"/>
        <v>-5.95700615460418+0.0109035072443321i</v>
      </c>
      <c r="E3656" t="str">
        <f t="shared" si="1930"/>
        <v>2870</v>
      </c>
      <c r="F3656" t="str">
        <f t="shared" si="1931"/>
        <v>0.777000777000777</v>
      </c>
      <c r="G3656" t="str">
        <f t="shared" si="1926"/>
        <v>0.777000777000777</v>
      </c>
      <c r="H3656" t="str">
        <f t="shared" si="1932"/>
        <v>9.12848849959352+0.217641217216296i</v>
      </c>
      <c r="I3656" t="str">
        <f t="shared" si="1933"/>
        <v>6762.27818685203i</v>
      </c>
      <c r="J3656" t="str">
        <f t="shared" si="1927"/>
        <v>-61896.9707357009+1479.37007438125i</v>
      </c>
      <c r="K3656" t="str">
        <f t="shared" si="1934"/>
        <v>0.00260965477116384-0.109188179346247i</v>
      </c>
      <c r="L3656" t="str">
        <f t="shared" si="1935"/>
        <v>0.00019855680339249-0.00704271084483447i</v>
      </c>
      <c r="M3656" t="str">
        <f t="shared" si="1936"/>
        <v>0.00280821157455633-0.116230890191081i</v>
      </c>
      <c r="N3656" t="str">
        <f t="shared" si="1937"/>
        <v>-17.6431882959059i</v>
      </c>
      <c r="O3656" t="str">
        <f t="shared" si="1938"/>
        <v>0.3564155724357+0.93432753342997i</v>
      </c>
      <c r="P3656" t="str">
        <f t="shared" si="1939"/>
        <v>0.6435844275643-0.93432753342997i</v>
      </c>
      <c r="Q3656" t="str">
        <f t="shared" si="1940"/>
        <v>-0.6435844275643+18.5775158293359i</v>
      </c>
      <c r="R3656" t="str">
        <f t="shared" si="1941"/>
        <v>-0.0514318838142535-0.0328614263429737i</v>
      </c>
      <c r="S3656" t="str">
        <f t="shared" si="1942"/>
        <v>1.82315708083574i</v>
      </c>
      <c r="T3656" t="str">
        <f t="shared" si="1943"/>
        <v>0.0599115421235546-0.0937684031566774i</v>
      </c>
      <c r="U3656" t="str">
        <f t="shared" si="1944"/>
        <v>0.0000333333333333333-0.0000655492718725114i</v>
      </c>
      <c r="V3656" t="str">
        <f t="shared" si="1945"/>
        <v>6.66666666666667E-06-0.000655492718725114i</v>
      </c>
      <c r="W3656" t="str">
        <f t="shared" si="1946"/>
        <v>0.0000275356618822091-0.0000608095995170668i</v>
      </c>
      <c r="X3656" t="str">
        <f t="shared" si="1947"/>
        <v>0.000027584576087615-0.0000607537611495698i</v>
      </c>
      <c r="Y3656" t="str">
        <f t="shared" si="1948"/>
        <v>0.009+10.8196450989632i</v>
      </c>
      <c r="Z3656" t="str">
        <f t="shared" si="1949"/>
        <v>-0.0000673564171050989-0.0000306502512687186i</v>
      </c>
      <c r="AA3656" t="str">
        <f t="shared" si="1950"/>
        <v>0.000925403964819389-1.1090991356945i</v>
      </c>
      <c r="AB3656" t="str">
        <f t="shared" si="1951"/>
        <v>0.282568744972556-0.442252345022611i</v>
      </c>
      <c r="AC3656" t="str">
        <f t="shared" si="1952"/>
        <v>0.949390129069169-0.0340851549225039i</v>
      </c>
      <c r="AD3656" t="str">
        <f t="shared" si="1953"/>
        <v>0.313951407007011-0.4545562982625i</v>
      </c>
      <c r="AE3656" t="str">
        <f t="shared" si="1954"/>
        <v>-0.000035078906678621+0.000020994594112586i</v>
      </c>
      <c r="AF3656" t="str">
        <f t="shared" si="1955"/>
        <v>-15.0854946541977-0.206737709971964i</v>
      </c>
      <c r="AG3656" t="str">
        <f t="shared" si="1956"/>
        <v>0.998176035974345-0.00126201845415114i</v>
      </c>
      <c r="AH3656" t="str">
        <f t="shared" si="1957"/>
        <v>0.000534889058440955-0.000309350909484936i</v>
      </c>
      <c r="AI3656">
        <f t="shared" si="1958"/>
        <v>-64.181591960843079</v>
      </c>
      <c r="AJ3656">
        <f t="shared" si="1959"/>
        <v>-30.042766888084753</v>
      </c>
      <c r="AK3656"/>
      <c r="AL3656"/>
      <c r="AM3656"/>
      <c r="AN3656"/>
    </row>
    <row r="3657" spans="1:40" x14ac:dyDescent="0.25">
      <c r="A3657"/>
      <c r="B3657">
        <f t="shared" si="1925"/>
        <v>1723000</v>
      </c>
      <c r="C3657" s="237" t="str">
        <f t="shared" si="1928"/>
        <v>-2.57437721475709E-08+0.00142137117828462i</v>
      </c>
      <c r="D3657" s="208" t="str">
        <f t="shared" si="1929"/>
        <v>-5.95700615437488+0.0108971790335154i</v>
      </c>
      <c r="E3657" t="str">
        <f t="shared" si="1930"/>
        <v>2870</v>
      </c>
      <c r="F3657" t="str">
        <f t="shared" si="1931"/>
        <v>0.777000777000777</v>
      </c>
      <c r="G3657" t="str">
        <f t="shared" si="1926"/>
        <v>0.777000777000777</v>
      </c>
      <c r="H3657" t="str">
        <f t="shared" si="1932"/>
        <v>9.12849497899547+0.217515068194376i</v>
      </c>
      <c r="I3657" t="str">
        <f t="shared" si="1933"/>
        <v>6766.20517766902i</v>
      </c>
      <c r="J3657" t="str">
        <f t="shared" si="1927"/>
        <v>-61968.882400548+1480.22917430829i</v>
      </c>
      <c r="K3657" t="str">
        <f t="shared" si="1934"/>
        <v>0.00260662808061452-0.109124878629048i</v>
      </c>
      <c r="L3657" t="str">
        <f t="shared" si="1935"/>
        <v>0.000198326575054432-0.00703862986192876i</v>
      </c>
      <c r="M3657" t="str">
        <f t="shared" si="1936"/>
        <v>0.00280495465566895-0.116163508490977i</v>
      </c>
      <c r="N3657" t="str">
        <f t="shared" si="1937"/>
        <v>-17.6534340498524i</v>
      </c>
      <c r="O3657" t="str">
        <f t="shared" si="1938"/>
        <v>0.365969587679932+0.93062681075358i</v>
      </c>
      <c r="P3657" t="str">
        <f t="shared" si="1939"/>
        <v>0.634030412320068-0.93062681075358i</v>
      </c>
      <c r="Q3657" t="str">
        <f t="shared" si="1940"/>
        <v>-0.634030412320068+18.584060860606i</v>
      </c>
      <c r="R3657" t="str">
        <f t="shared" si="1941"/>
        <v>-0.0511810019185015-0.0323707560518132i</v>
      </c>
      <c r="S3657" t="str">
        <f t="shared" si="1942"/>
        <v>1.82421582478512i</v>
      </c>
      <c r="T3657" t="str">
        <f t="shared" si="1943"/>
        <v>0.0590512454499763-0.093365193628088i</v>
      </c>
      <c r="U3657" t="str">
        <f t="shared" si="1944"/>
        <v>0.0000333333333333333-0.0000655112281859923i</v>
      </c>
      <c r="V3657" t="str">
        <f t="shared" si="1945"/>
        <v>6.66666666666667E-06-0.000655112281859923i</v>
      </c>
      <c r="W3657" t="str">
        <f t="shared" si="1946"/>
        <v>0.0000275355835364397-0.0000607757181011432i</v>
      </c>
      <c r="X3657" t="str">
        <f t="shared" si="1947"/>
        <v>0.0000275844292504826-0.0000607199110731467i</v>
      </c>
      <c r="Y3657" t="str">
        <f t="shared" si="1948"/>
        <v>0.009+10.8259282842704i</v>
      </c>
      <c r="Z3657" t="str">
        <f t="shared" si="1949"/>
        <v>-0.0000672798178487786-0.0000306322355478983i</v>
      </c>
      <c r="AA3657" t="str">
        <f t="shared" si="1950"/>
        <v>0.000924330072887392-1.10845542716949i</v>
      </c>
      <c r="AB3657" t="str">
        <f t="shared" si="1951"/>
        <v>0.27851121377338-0.440350634493787i</v>
      </c>
      <c r="AC3657" t="str">
        <f t="shared" si="1952"/>
        <v>0.949628536656704-0.0335880033083465i</v>
      </c>
      <c r="AD3657" t="str">
        <f t="shared" si="1953"/>
        <v>0.309298629017168-0.45276852424089i</v>
      </c>
      <c r="AE3657" t="str">
        <f t="shared" si="1954"/>
        <v>-0.0000346788675043732+0.0000209876753798915i</v>
      </c>
      <c r="AF3657" t="str">
        <f t="shared" si="1955"/>
        <v>-15.0855011333704-0.206617889160861i</v>
      </c>
      <c r="AG3657" t="str">
        <f t="shared" si="1956"/>
        <v>0.998184252041202-0.00124260935047769i</v>
      </c>
      <c r="AH3657" t="str">
        <f t="shared" si="1957"/>
        <v>0.000528829144499401-0.000309348897918111i</v>
      </c>
      <c r="AI3657">
        <f t="shared" si="1958"/>
        <v>-64.255554751466363</v>
      </c>
      <c r="AJ3657">
        <f t="shared" si="1959"/>
        <v>-30.326330341170383</v>
      </c>
      <c r="AK3657"/>
      <c r="AL3657"/>
      <c r="AM3657"/>
      <c r="AN3657"/>
    </row>
    <row r="3658" spans="1:40" x14ac:dyDescent="0.25">
      <c r="A3658"/>
      <c r="B3658">
        <f t="shared" si="1925"/>
        <v>1724000</v>
      </c>
      <c r="C3658" s="237" t="str">
        <f t="shared" si="1928"/>
        <v>-2.57139156442667E-08+0.00142054671704484i</v>
      </c>
      <c r="D3658" s="208" t="str">
        <f t="shared" si="1929"/>
        <v>-5.95700615414598+0.0108908581640104i</v>
      </c>
      <c r="E3658" t="str">
        <f t="shared" si="1930"/>
        <v>2870</v>
      </c>
      <c r="F3658" t="str">
        <f t="shared" si="1931"/>
        <v>0.777000777000777</v>
      </c>
      <c r="G3658" t="str">
        <f t="shared" si="1926"/>
        <v>0.777000777000777</v>
      </c>
      <c r="H3658" t="str">
        <f t="shared" si="1932"/>
        <v>9.12850144713551+0.217389065228231i</v>
      </c>
      <c r="I3658" t="str">
        <f t="shared" si="1933"/>
        <v>6770.132168486i</v>
      </c>
      <c r="J3658" t="str">
        <f t="shared" si="1927"/>
        <v>-62040.8358138217+1481.08827423535i</v>
      </c>
      <c r="K3658" t="str">
        <f t="shared" si="1934"/>
        <v>0.00260360665162682-0.109061651224501i</v>
      </c>
      <c r="L3658" t="str">
        <f t="shared" si="1935"/>
        <v>0.000198096746806257-0.0070345536020752i</v>
      </c>
      <c r="M3658" t="str">
        <f t="shared" si="1936"/>
        <v>0.00280170339843308-0.116096204826576i</v>
      </c>
      <c r="N3658" t="str">
        <f t="shared" si="1937"/>
        <v>-17.6636798037989i</v>
      </c>
      <c r="O3658" t="str">
        <f t="shared" si="1938"/>
        <v>0.37548518542933+0.926828395941289i</v>
      </c>
      <c r="P3658" t="str">
        <f t="shared" si="1939"/>
        <v>0.62451481457067-0.926828395941289i</v>
      </c>
      <c r="Q3658" t="str">
        <f t="shared" si="1940"/>
        <v>-0.62451481457067+18.5905081997402i</v>
      </c>
      <c r="R3658" t="str">
        <f t="shared" si="1941"/>
        <v>-0.0509259587261013-0.0318824419715588i</v>
      </c>
      <c r="S3658" t="str">
        <f t="shared" si="1942"/>
        <v>1.8252745687345i</v>
      </c>
      <c r="T3658" t="str">
        <f t="shared" si="1943"/>
        <v>0.0581942105198397-0.0929538573511755i</v>
      </c>
      <c r="U3658" t="str">
        <f t="shared" si="1944"/>
        <v>0.0000333333333333334-0.0000654732286336804i</v>
      </c>
      <c r="V3658" t="str">
        <f t="shared" si="1945"/>
        <v>6.66666666666667E-06-0.000654732286336804i</v>
      </c>
      <c r="W3658" t="str">
        <f t="shared" si="1946"/>
        <v>0.0000275355051457455-0.0000607418767996832i</v>
      </c>
      <c r="X3658" t="str">
        <f t="shared" si="1947"/>
        <v>0.0000275842824877874-0.0000606861010740685i</v>
      </c>
      <c r="Y3658" t="str">
        <f t="shared" si="1948"/>
        <v>0.009+10.8322114695776i</v>
      </c>
      <c r="Z3658" t="str">
        <f t="shared" si="1949"/>
        <v>-0.0000672033518365622-0.0000306142409208403i</v>
      </c>
      <c r="AA3658" t="str">
        <f t="shared" si="1950"/>
        <v>0.000923258049176775-1.10781246541685i</v>
      </c>
      <c r="AB3658" t="str">
        <f t="shared" si="1951"/>
        <v>0.27446906636701-0.438410594704974i</v>
      </c>
      <c r="AC3658" t="str">
        <f t="shared" si="1952"/>
        <v>0.949871174714995-0.0330931134005975i</v>
      </c>
      <c r="AD3658" t="str">
        <f t="shared" si="1953"/>
        <v>0.304664308771239-0.450933048172781i</v>
      </c>
      <c r="AE3658" t="str">
        <f t="shared" si="1954"/>
        <v>-0.0000342794357103271+0.0000209771457423849i</v>
      </c>
      <c r="AF3658" t="str">
        <f t="shared" si="1955"/>
        <v>-15.0855076012815-0.206498207064221i</v>
      </c>
      <c r="AG3658" t="str">
        <f t="shared" si="1956"/>
        <v>0.998192649955627-0.00122329663265852i</v>
      </c>
      <c r="AH3658" t="str">
        <f t="shared" si="1957"/>
        <v>0.000522777628670264-0.000309291735856324i</v>
      </c>
      <c r="AI3658">
        <f t="shared" si="1958"/>
        <v>-64.330232722914673</v>
      </c>
      <c r="AJ3658">
        <f t="shared" si="1959"/>
        <v>-30.609897827608055</v>
      </c>
      <c r="AK3658"/>
      <c r="AL3658"/>
      <c r="AM3658"/>
      <c r="AN3658"/>
    </row>
    <row r="3659" spans="1:40" x14ac:dyDescent="0.25">
      <c r="A3659"/>
      <c r="B3659">
        <f t="shared" si="1925"/>
        <v>1725000</v>
      </c>
      <c r="C3659" s="237" t="str">
        <f t="shared" si="1928"/>
        <v>-2.56841110502645E-08+0.00141972321170217i</v>
      </c>
      <c r="D3659" s="208" t="str">
        <f t="shared" si="1929"/>
        <v>-5.95700615391748+0.01088454462305i</v>
      </c>
      <c r="E3659" t="str">
        <f t="shared" si="1930"/>
        <v>2870</v>
      </c>
      <c r="F3659" t="str">
        <f t="shared" si="1931"/>
        <v>0.777000777000777</v>
      </c>
      <c r="G3659" t="str">
        <f t="shared" si="1926"/>
        <v>0.777000777000777</v>
      </c>
      <c r="H3659" t="str">
        <f t="shared" si="1932"/>
        <v>9.12850790403972+0.217263208064521i</v>
      </c>
      <c r="I3659" t="str">
        <f t="shared" si="1933"/>
        <v>6774.05915930299i</v>
      </c>
      <c r="J3659" t="str">
        <f t="shared" si="1927"/>
        <v>-62112.830975522+1481.9473741624i</v>
      </c>
      <c r="K3659" t="str">
        <f t="shared" si="1934"/>
        <v>0.00260059047201444-0.10899849700539i</v>
      </c>
      <c r="L3659" t="str">
        <f t="shared" si="1935"/>
        <v>0.000197867317721716-0.00703048205708589i</v>
      </c>
      <c r="M3659" t="str">
        <f t="shared" si="1936"/>
        <v>0.00279845778973616-0.116028979062476i</v>
      </c>
      <c r="N3659" t="str">
        <f t="shared" si="1937"/>
        <v>-17.6739255577454i</v>
      </c>
      <c r="O3659" t="str">
        <f t="shared" si="1938"/>
        <v>0.384961366788247+0.922932687730002i</v>
      </c>
      <c r="P3659" t="str">
        <f t="shared" si="1939"/>
        <v>0.615038633211753-0.922932687730002i</v>
      </c>
      <c r="Q3659" t="str">
        <f t="shared" si="1940"/>
        <v>-0.615038633211753+18.5968582454754i</v>
      </c>
      <c r="R3659" t="str">
        <f t="shared" si="1941"/>
        <v>-0.0506667710949071-0.0313965189098726i</v>
      </c>
      <c r="S3659" t="str">
        <f t="shared" si="1942"/>
        <v>1.82633331268388i</v>
      </c>
      <c r="T3659" t="str">
        <f t="shared" si="1943"/>
        <v>0.0573405083874097-0.0925344118967576i</v>
      </c>
      <c r="U3659" t="str">
        <f t="shared" si="1944"/>
        <v>0.0000333333333333334-0.0000654352731388204i</v>
      </c>
      <c r="V3659" t="str">
        <f t="shared" si="1945"/>
        <v>6.66666666666667E-06-0.000654352731388204i</v>
      </c>
      <c r="W3659" t="str">
        <f t="shared" si="1946"/>
        <v>0.0000275354267101275-0.0000607080755429047i</v>
      </c>
      <c r="X3659" t="str">
        <f t="shared" si="1947"/>
        <v>0.0000275841357992534-0.0000606523310826179i</v>
      </c>
      <c r="Y3659" t="str">
        <f t="shared" si="1948"/>
        <v>0.009+10.8384946548848i</v>
      </c>
      <c r="Z3659" t="str">
        <f t="shared" si="1949"/>
        <v>-0.0000671270187595594-0.0000305962673502966i</v>
      </c>
      <c r="AA3659" t="str">
        <f t="shared" si="1950"/>
        <v>0.000922187889356574-1.10717024913782i</v>
      </c>
      <c r="AB3659" t="str">
        <f t="shared" si="1951"/>
        <v>0.270442637876091-0.436432308527748i</v>
      </c>
      <c r="AC3659" t="str">
        <f t="shared" si="1952"/>
        <v>0.950118027118287-0.0326005205612178i</v>
      </c>
      <c r="AD3659" t="str">
        <f t="shared" si="1953"/>
        <v>0.300048936501107-0.449050059915193i</v>
      </c>
      <c r="AE3659" t="str">
        <f t="shared" si="1954"/>
        <v>-0.0000338806462761275+0.0000209630143165483i</v>
      </c>
      <c r="AF3659" t="str">
        <f t="shared" si="1955"/>
        <v>-15.0855140579572-0.206378663441471i</v>
      </c>
      <c r="AG3659" t="str">
        <f t="shared" si="1956"/>
        <v>0.998201228641917-0.0012040820987893i</v>
      </c>
      <c r="AH3659" t="str">
        <f t="shared" si="1957"/>
        <v>0.00051673505034522-0.000309179556581393i</v>
      </c>
      <c r="AI3659">
        <f t="shared" si="1958"/>
        <v>-64.405636839563684</v>
      </c>
      <c r="AJ3659">
        <f t="shared" si="1959"/>
        <v>-30.893469190913869</v>
      </c>
      <c r="AK3659"/>
      <c r="AL3659"/>
      <c r="AM3659"/>
      <c r="AN3659"/>
    </row>
    <row r="3660" spans="1:40" x14ac:dyDescent="0.25">
      <c r="A3660"/>
      <c r="B3660">
        <f t="shared" si="1925"/>
        <v>1726000</v>
      </c>
      <c r="C3660" s="237" t="str">
        <f t="shared" si="1928"/>
        <v>-2.56543582452991E-08+0.00141890066059512i</v>
      </c>
      <c r="D3660" s="208" t="str">
        <f t="shared" si="1929"/>
        <v>-5.95700615368937+0.0108782383978959i</v>
      </c>
      <c r="E3660" t="str">
        <f t="shared" si="1930"/>
        <v>2870</v>
      </c>
      <c r="F3660" t="str">
        <f t="shared" si="1931"/>
        <v>0.777000777000777</v>
      </c>
      <c r="G3660" t="str">
        <f t="shared" si="1926"/>
        <v>0.777000777000777</v>
      </c>
      <c r="H3660" t="str">
        <f t="shared" si="1932"/>
        <v>9.12851434973409+0.217137496450489i</v>
      </c>
      <c r="I3660" t="str">
        <f t="shared" si="1933"/>
        <v>6777.98615011998i</v>
      </c>
      <c r="J3660" t="str">
        <f t="shared" si="1927"/>
        <v>-62184.867885649+1482.80647408945i</v>
      </c>
      <c r="K3660" t="str">
        <f t="shared" si="1934"/>
        <v>0.00259757952962635-0.10893541584479i</v>
      </c>
      <c r="L3660" t="str">
        <f t="shared" si="1935"/>
        <v>0.000197638286877234-0.00702641521879177i</v>
      </c>
      <c r="M3660" t="str">
        <f t="shared" si="1936"/>
        <v>0.00279521781650358-0.115961831063582i</v>
      </c>
      <c r="N3660" t="str">
        <f t="shared" si="1937"/>
        <v>-17.6841713116919i</v>
      </c>
      <c r="O3660" t="str">
        <f t="shared" si="1938"/>
        <v>0.39439713699876+0.918940095069957i</v>
      </c>
      <c r="P3660" t="str">
        <f t="shared" si="1939"/>
        <v>0.60560286300124-0.918940095069957i</v>
      </c>
      <c r="Q3660" t="str">
        <f t="shared" si="1940"/>
        <v>-0.60560286300124+18.6031114067619i</v>
      </c>
      <c r="R3660" t="str">
        <f t="shared" si="1941"/>
        <v>-0.0504034561199391-0.0309130216497449i</v>
      </c>
      <c r="S3660" t="str">
        <f t="shared" si="1942"/>
        <v>1.82739205663327i</v>
      </c>
      <c r="T3660" t="str">
        <f t="shared" si="1943"/>
        <v>0.0564902102092761-0.0921068753404403i</v>
      </c>
      <c r="U3660" t="str">
        <f t="shared" si="1944"/>
        <v>0.0000333333333333332-0.0000653973616248346i</v>
      </c>
      <c r="V3660" t="str">
        <f t="shared" si="1945"/>
        <v>6.66666666666667E-06-0.000653973616248346i</v>
      </c>
      <c r="W3660" t="str">
        <f t="shared" si="1946"/>
        <v>0.0000275353482295865-0.0000606743142611875i</v>
      </c>
      <c r="X3660" t="str">
        <f t="shared" si="1947"/>
        <v>0.0000275839891846059-0.0000606186010292393i</v>
      </c>
      <c r="Y3660" t="str">
        <f t="shared" si="1948"/>
        <v>0.009+10.844777840192i</v>
      </c>
      <c r="Z3660" t="str">
        <f t="shared" si="1949"/>
        <v>-0.0000670508183097739-0.000030578314799107i</v>
      </c>
      <c r="AA3660" t="str">
        <f t="shared" si="1950"/>
        <v>0.000921119589108355-1.10652877703666i</v>
      </c>
      <c r="AB3660" t="str">
        <f t="shared" si="1951"/>
        <v>0.266432263905878-0.434415861214485i</v>
      </c>
      <c r="AC3660" t="str">
        <f t="shared" si="1952"/>
        <v>0.950369077501466-0.0321102601319796i</v>
      </c>
      <c r="AD3660" t="str">
        <f t="shared" si="1953"/>
        <v>0.295453000499202-0.447119754389343i</v>
      </c>
      <c r="AE3660" t="str">
        <f t="shared" si="1954"/>
        <v>-0.0000334825340581661+0.0000209452905566652i</v>
      </c>
      <c r="AF3660" t="str">
        <f t="shared" si="1955"/>
        <v>-15.0855205034235-0.206259258052593i</v>
      </c>
      <c r="AG3660" t="str">
        <f t="shared" si="1956"/>
        <v>0.99820998700657-0.00118496753504467i</v>
      </c>
      <c r="AH3660" t="str">
        <f t="shared" si="1957"/>
        <v>0.000510701947030757-0.000309012498670614i</v>
      </c>
      <c r="AI3660">
        <f t="shared" si="1958"/>
        <v>-64.481778357091059</v>
      </c>
      <c r="AJ3660">
        <f t="shared" si="1959"/>
        <v>-31.177044274704215</v>
      </c>
      <c r="AK3660"/>
      <c r="AL3660"/>
      <c r="AM3660"/>
      <c r="AN3660"/>
    </row>
    <row r="3661" spans="1:40" x14ac:dyDescent="0.25">
      <c r="A3661"/>
      <c r="B3661">
        <f t="shared" si="1925"/>
        <v>1727000</v>
      </c>
      <c r="C3661" s="237" t="str">
        <f t="shared" si="1928"/>
        <v>-2.56246571094537E-08+0.00141807906206608i</v>
      </c>
      <c r="D3661" s="208" t="str">
        <f t="shared" si="1929"/>
        <v>-5.95700615346166+0.01087193947584i</v>
      </c>
      <c r="E3661" t="str">
        <f t="shared" si="1930"/>
        <v>2870</v>
      </c>
      <c r="F3661" t="str">
        <f t="shared" si="1931"/>
        <v>0.777000777000777</v>
      </c>
      <c r="G3661" t="str">
        <f t="shared" si="1926"/>
        <v>0.777000777000777</v>
      </c>
      <c r="H3661" t="str">
        <f t="shared" si="1932"/>
        <v>9.12852078424456+0.217011930133961i</v>
      </c>
      <c r="I3661" t="str">
        <f t="shared" si="1933"/>
        <v>6781.91314093697i</v>
      </c>
      <c r="J3661" t="str">
        <f t="shared" si="1927"/>
        <v>-62256.9465442026+1483.66557401649i</v>
      </c>
      <c r="K3661" t="str">
        <f t="shared" si="1934"/>
        <v>0.00259457381234667-0.108872407616071i</v>
      </c>
      <c r="L3661" t="str">
        <f t="shared" si="1935"/>
        <v>0.000197409653351906-0.00702235307904267i</v>
      </c>
      <c r="M3661" t="str">
        <f t="shared" si="1936"/>
        <v>0.00279198346569858-0.115894760695114i</v>
      </c>
      <c r="N3661" t="str">
        <f t="shared" si="1937"/>
        <v>-17.6944170656384i</v>
      </c>
      <c r="O3661" t="str">
        <f t="shared" si="1938"/>
        <v>0.403791505545077+0.914851037081797i</v>
      </c>
      <c r="P3661" t="str">
        <f t="shared" si="1939"/>
        <v>0.596208494454923-0.914851037081797i</v>
      </c>
      <c r="Q3661" t="str">
        <f t="shared" si="1940"/>
        <v>-0.596208494454923+18.6092681027202i</v>
      </c>
      <c r="R3661" t="str">
        <f t="shared" si="1941"/>
        <v>-0.0501360311357502-0.0304319849489809i</v>
      </c>
      <c r="S3661" t="str">
        <f t="shared" si="1942"/>
        <v>1.82845080058265i</v>
      </c>
      <c r="T3661" t="str">
        <f t="shared" si="1943"/>
        <v>0.0556433872432833-0.0916712662681991i</v>
      </c>
      <c r="U3661" t="str">
        <f t="shared" si="1944"/>
        <v>0.0000333333333333333-0.0000653594940153241i</v>
      </c>
      <c r="V3661" t="str">
        <f t="shared" si="1945"/>
        <v>6.66666666666667E-06-0.000653594940153241i</v>
      </c>
      <c r="W3661" t="str">
        <f t="shared" si="1946"/>
        <v>0.0000275352697041239-0.000060640592885074i</v>
      </c>
      <c r="X3661" t="str">
        <f t="shared" si="1947"/>
        <v>0.0000275838426435711-0.0000605849108445397i</v>
      </c>
      <c r="Y3661" t="str">
        <f t="shared" si="1948"/>
        <v>0.009+10.8510610254991i</v>
      </c>
      <c r="Z3661" t="str">
        <f t="shared" si="1949"/>
        <v>-0.0000669747501801042-0.0000305603832301997i</v>
      </c>
      <c r="AA3661" t="str">
        <f t="shared" si="1950"/>
        <v>0.000920053144126219-1.10588804782064i</v>
      </c>
      <c r="AB3661" t="str">
        <f t="shared" si="1951"/>
        <v>0.262438280539183-0.432361340424684i</v>
      </c>
      <c r="AC3661" t="str">
        <f t="shared" si="1952"/>
        <v>0.950624309257694-0.0316223674339988i</v>
      </c>
      <c r="AD3661" t="str">
        <f t="shared" si="1953"/>
        <v>0.290876987065641-0.445142331561068i</v>
      </c>
      <c r="AE3661" t="str">
        <f t="shared" si="1954"/>
        <v>-0.0000330851337863536+0.0000209239842533198i</v>
      </c>
      <c r="AF3661" t="str">
        <f t="shared" si="1955"/>
        <v>-15.0855269377062-0.206139990658121i</v>
      </c>
      <c r="AG3661" t="str">
        <f t="shared" si="1956"/>
        <v>0.998218923938407-0.00116595471550102i</v>
      </c>
      <c r="AH3661" t="str">
        <f t="shared" si="1957"/>
        <v>0.000504678854296071-0.000308790705972425i</v>
      </c>
      <c r="AI3661">
        <f t="shared" si="1958"/>
        <v>-64.558668832731144</v>
      </c>
      <c r="AJ3661">
        <f t="shared" si="1959"/>
        <v>-31.460622922713913</v>
      </c>
      <c r="AK3661"/>
      <c r="AL3661"/>
      <c r="AM3661"/>
      <c r="AN3661"/>
    </row>
    <row r="3662" spans="1:40" x14ac:dyDescent="0.25">
      <c r="A3662"/>
      <c r="B3662">
        <f t="shared" si="1925"/>
        <v>1728000</v>
      </c>
      <c r="C3662" s="237" t="str">
        <f t="shared" si="1928"/>
        <v>-2.55950075231581E-08+0.00141725841446124i</v>
      </c>
      <c r="D3662" s="208" t="str">
        <f t="shared" si="1929"/>
        <v>-5.95700615323435+0.0108656478442028i</v>
      </c>
      <c r="E3662" t="str">
        <f t="shared" si="1930"/>
        <v>2870</v>
      </c>
      <c r="F3662" t="str">
        <f t="shared" si="1931"/>
        <v>0.777000777000777</v>
      </c>
      <c r="G3662" t="str">
        <f t="shared" si="1926"/>
        <v>0.777000777000777</v>
      </c>
      <c r="H3662" t="str">
        <f t="shared" si="1932"/>
        <v>9.12852720759699+0.216886508863348i</v>
      </c>
      <c r="I3662" t="str">
        <f t="shared" si="1933"/>
        <v>6785.84013175395i</v>
      </c>
      <c r="J3662" t="str">
        <f t="shared" si="1927"/>
        <v>-62329.0669511828+1484.52467394355i</v>
      </c>
      <c r="K3662" t="str">
        <f t="shared" si="1934"/>
        <v>0.00259157330809458-0.108809472192894i</v>
      </c>
      <c r="L3662" t="str">
        <f t="shared" si="1935"/>
        <v>0.00019718141622749-0.0070182956297072i</v>
      </c>
      <c r="M3662" t="str">
        <f t="shared" si="1936"/>
        <v>0.00278875472432207-0.115827767822601i</v>
      </c>
      <c r="N3662" t="str">
        <f t="shared" si="1937"/>
        <v>-17.704662819585i</v>
      </c>
      <c r="O3662" t="str">
        <f t="shared" si="1938"/>
        <v>0.41314348625763+0.910665943012525i</v>
      </c>
      <c r="P3662" t="str">
        <f t="shared" si="1939"/>
        <v>0.58685651374237-0.910665943012525i</v>
      </c>
      <c r="Q3662" t="str">
        <f t="shared" si="1940"/>
        <v>-0.58685651374237+18.6153287625975i</v>
      </c>
      <c r="R3662" t="str">
        <f t="shared" si="1941"/>
        <v>-0.0498645137188134-0.0299534435396179i</v>
      </c>
      <c r="S3662" t="str">
        <f t="shared" si="1942"/>
        <v>1.82950954453203i</v>
      </c>
      <c r="T3662" t="str">
        <f t="shared" si="1943"/>
        <v>0.0548001108473322-0.0912276037820175i</v>
      </c>
      <c r="U3662" t="str">
        <f t="shared" si="1944"/>
        <v>0.0000333333333333334-0.0000653216702340653i</v>
      </c>
      <c r="V3662" t="str">
        <f t="shared" si="1945"/>
        <v>6.66666666666667E-06-0.000653216702340653i</v>
      </c>
      <c r="W3662" t="str">
        <f t="shared" si="1946"/>
        <v>0.0000275351911337403-0.0000606069113452653i</v>
      </c>
      <c r="X3662" t="str">
        <f t="shared" si="1947"/>
        <v>0.0000275836961758757-0.0000605512604592847i</v>
      </c>
      <c r="Y3662" t="str">
        <f t="shared" si="1948"/>
        <v>0.009+10.8573442108063i</v>
      </c>
      <c r="Z3662" t="str">
        <f t="shared" si="1949"/>
        <v>-0.0000668988140643328-0.0000305424726065894i</v>
      </c>
      <c r="AA3662" t="str">
        <f t="shared" si="1950"/>
        <v>0.000918988550116665-1.10524806019998i</v>
      </c>
      <c r="AB3662" t="str">
        <f t="shared" si="1951"/>
        <v>0.25846102433073-0.430268836251562i</v>
      </c>
      <c r="AC3662" t="str">
        <f t="shared" si="1952"/>
        <v>0.950883705536009-0.0311368777671965i</v>
      </c>
      <c r="AD3662" t="str">
        <f t="shared" si="1953"/>
        <v>0.286321380455515-0.443117996420675i</v>
      </c>
      <c r="AE3662" t="str">
        <f t="shared" si="1954"/>
        <v>-0.0000326884800609018+0.0000208991055318629i</v>
      </c>
      <c r="AF3662" t="str">
        <f t="shared" si="1955"/>
        <v>-15.0855333608313-0.206020861019145i</v>
      </c>
      <c r="AG3662" t="str">
        <f t="shared" si="1956"/>
        <v>0.998228038308714-0.00114704540196042i</v>
      </c>
      <c r="AH3662" t="str">
        <f t="shared" si="1957"/>
        <v>0.000498666305721171-0.000308514327581495i</v>
      </c>
      <c r="AI3662">
        <f t="shared" si="1958"/>
        <v>-64.636320135988171</v>
      </c>
      <c r="AJ3662">
        <f t="shared" si="1959"/>
        <v>-31.744204978815326</v>
      </c>
      <c r="AK3662"/>
      <c r="AL3662"/>
      <c r="AM3662"/>
      <c r="AN3662"/>
    </row>
    <row r="3663" spans="1:40" x14ac:dyDescent="0.25">
      <c r="A3663"/>
      <c r="B3663">
        <f t="shared" si="1925"/>
        <v>1729000</v>
      </c>
      <c r="C3663" s="237" t="str">
        <f t="shared" si="1928"/>
        <v>-2.5565409367189E-08+0.00141643871613068i</v>
      </c>
      <c r="D3663" s="208" t="str">
        <f t="shared" si="1929"/>
        <v>-5.95700615300743+0.0108593634903352i</v>
      </c>
      <c r="E3663" t="str">
        <f t="shared" si="1930"/>
        <v>2870</v>
      </c>
      <c r="F3663" t="str">
        <f t="shared" si="1931"/>
        <v>0.777000777000777</v>
      </c>
      <c r="G3663" t="str">
        <f t="shared" si="1926"/>
        <v>0.777000777000777</v>
      </c>
      <c r="H3663" t="str">
        <f t="shared" si="1932"/>
        <v>9.12853361981715+0.216761232387638i</v>
      </c>
      <c r="I3663" t="str">
        <f t="shared" si="1933"/>
        <v>6789.76712257094i</v>
      </c>
      <c r="J3663" t="str">
        <f t="shared" si="1927"/>
        <v>-62401.2291065896+1485.3837738706i</v>
      </c>
      <c r="K3663" t="str">
        <f t="shared" si="1934"/>
        <v>0.00258857800482406-0.108746609449213i</v>
      </c>
      <c r="L3663" t="str">
        <f t="shared" si="1935"/>
        <v>0.00019695357458839-0.00701424286267267i</v>
      </c>
      <c r="M3663" t="str">
        <f t="shared" si="1936"/>
        <v>0.00278553157941245-0.115760852311886i</v>
      </c>
      <c r="N3663" t="str">
        <f t="shared" si="1937"/>
        <v>-17.7149085735315i</v>
      </c>
      <c r="O3663" t="str">
        <f t="shared" si="1938"/>
        <v>0.422452097416217+0.906385252190612i</v>
      </c>
      <c r="P3663" t="str">
        <f t="shared" si="1939"/>
        <v>0.577547902583783-0.906385252190612i</v>
      </c>
      <c r="Q3663" t="str">
        <f t="shared" si="1940"/>
        <v>-0.577547902583783+18.6212938257221i</v>
      </c>
      <c r="R3663" t="str">
        <f t="shared" si="1941"/>
        <v>-0.0495889216899506-0.0294774321273068i</v>
      </c>
      <c r="S3663" t="str">
        <f t="shared" si="1942"/>
        <v>1.83056828848141i</v>
      </c>
      <c r="T3663" t="str">
        <f t="shared" si="1943"/>
        <v>0.0539604524781109-0.0907759075056115i</v>
      </c>
      <c r="U3663" t="str">
        <f t="shared" si="1944"/>
        <v>0.0000333333333333334-0.0000652838902050116i</v>
      </c>
      <c r="V3663" t="str">
        <f t="shared" si="1945"/>
        <v>6.66666666666667E-06-0.000652838902050116i</v>
      </c>
      <c r="W3663" t="str">
        <f t="shared" si="1946"/>
        <v>0.0000275351125184369-0.0000605732695726241i</v>
      </c>
      <c r="X3663" t="str">
        <f t="shared" si="1947"/>
        <v>0.0000275835497812472-0.0000605176498044011i</v>
      </c>
      <c r="Y3663" t="str">
        <f t="shared" si="1948"/>
        <v>0.009+10.8636273961135i</v>
      </c>
      <c r="Z3663" t="str">
        <f t="shared" si="1949"/>
        <v>-0.0000668230096571284-0.000030524582891378i</v>
      </c>
      <c r="AA3663" t="str">
        <f t="shared" si="1950"/>
        <v>0.000917925802798614-1.1046088128879i</v>
      </c>
      <c r="AB3663" t="str">
        <f t="shared" si="1951"/>
        <v>0.254500832301166-0.42813844124905i</v>
      </c>
      <c r="AC3663" t="str">
        <f t="shared" si="1952"/>
        <v>0.951147249238889-0.030653826409727i</v>
      </c>
      <c r="AD3663" t="str">
        <f t="shared" si="1953"/>
        <v>0.281786662826608-0.441046958962319i</v>
      </c>
      <c r="AE3663" t="str">
        <f t="shared" si="1954"/>
        <v>-0.0000322926073491478+0.0000208706648508505i</v>
      </c>
      <c r="AF3663" t="str">
        <f t="shared" si="1955"/>
        <v>-15.0855397728246-0.205901868897303i</v>
      </c>
      <c r="AG3663" t="str">
        <f t="shared" si="1956"/>
        <v>0.998237328971363-0.00112824134377704i</v>
      </c>
      <c r="AH3663" t="str">
        <f t="shared" si="1957"/>
        <v>0.00049266483284565-0.000308183517813353i</v>
      </c>
      <c r="AI3663">
        <f t="shared" si="1958"/>
        <v>-64.714744459826321</v>
      </c>
      <c r="AJ3663">
        <f t="shared" si="1959"/>
        <v>-32.027790287024402</v>
      </c>
      <c r="AK3663"/>
      <c r="AL3663"/>
      <c r="AM3663"/>
      <c r="AN3663"/>
    </row>
    <row r="3664" spans="1:40" x14ac:dyDescent="0.25">
      <c r="A3664"/>
      <c r="B3664">
        <f t="shared" si="1925"/>
        <v>1730000</v>
      </c>
      <c r="C3664" s="237" t="str">
        <f t="shared" si="1928"/>
        <v>-2.55358625226663E-08+0.00141561996542825i</v>
      </c>
      <c r="D3664" s="208" t="str">
        <f t="shared" si="1929"/>
        <v>-5.95700615278091+0.0108530864016166i</v>
      </c>
      <c r="E3664" t="str">
        <f t="shared" si="1930"/>
        <v>2870</v>
      </c>
      <c r="F3664" t="str">
        <f t="shared" si="1931"/>
        <v>0.777000777000777</v>
      </c>
      <c r="G3664" t="str">
        <f t="shared" si="1926"/>
        <v>0.777000777000777</v>
      </c>
      <c r="H3664" t="str">
        <f t="shared" si="1932"/>
        <v>9.12854002093074+0.216636100456398i</v>
      </c>
      <c r="I3664" t="str">
        <f t="shared" si="1933"/>
        <v>6793.69411338793i</v>
      </c>
      <c r="J3664" t="str">
        <f t="shared" si="1927"/>
        <v>-62473.433010423+1486.24287379765i</v>
      </c>
      <c r="K3664" t="str">
        <f t="shared" si="1934"/>
        <v>0.00258558789052389-0.108683819259272i</v>
      </c>
      <c r="L3664" t="str">
        <f t="shared" si="1935"/>
        <v>0.000196726127521654-0.00701019476984511i</v>
      </c>
      <c r="M3664" t="str">
        <f t="shared" si="1936"/>
        <v>0.00278231401804554-0.115694014029117i</v>
      </c>
      <c r="N3664" t="str">
        <f t="shared" si="1937"/>
        <v>-17.725154327478i</v>
      </c>
      <c r="O3664" t="str">
        <f t="shared" si="1938"/>
        <v>0.431716361853609+0.902009413979635i</v>
      </c>
      <c r="P3664" t="str">
        <f t="shared" si="1939"/>
        <v>0.568283638146391-0.902009413979635i</v>
      </c>
      <c r="Q3664" t="str">
        <f t="shared" si="1940"/>
        <v>-0.568283638146391+18.6271637414576i</v>
      </c>
      <c r="R3664" t="str">
        <f t="shared" si="1941"/>
        <v>-0.0493092731167599-0.0290039853905836i</v>
      </c>
      <c r="S3664" t="str">
        <f t="shared" si="1942"/>
        <v>1.83162703243079i</v>
      </c>
      <c r="T3664" t="str">
        <f t="shared" si="1943"/>
        <v>0.0531244836896206-0.0903161975901703i</v>
      </c>
      <c r="U3664" t="str">
        <f t="shared" si="1944"/>
        <v>0.0000333333333333332-0.0000652461538522916i</v>
      </c>
      <c r="V3664" t="str">
        <f t="shared" si="1945"/>
        <v>6.66666666666667E-06-0.000652461538522916i</v>
      </c>
      <c r="W3664" t="str">
        <f t="shared" si="1946"/>
        <v>0.0000275350338582143-0.000060539667498172i</v>
      </c>
      <c r="X3664" t="str">
        <f t="shared" si="1947"/>
        <v>0.0000275834034594138-0.0000604840788109746i</v>
      </c>
      <c r="Y3664" t="str">
        <f t="shared" si="1948"/>
        <v>0.009+10.8699105814207i</v>
      </c>
      <c r="Z3664" t="str">
        <f t="shared" si="1949"/>
        <v>-0.0000667473366540432-0.0000305067140477548i</v>
      </c>
      <c r="AA3664" t="str">
        <f t="shared" si="1950"/>
        <v>0.000916864897903399-1.10397030460062i</v>
      </c>
      <c r="AB3664" t="str">
        <f t="shared" si="1951"/>
        <v>0.250558041930109-0.425970250458872i</v>
      </c>
      <c r="AC3664" t="str">
        <f t="shared" si="1952"/>
        <v>0.951414923019821-0.0301732486172922i</v>
      </c>
      <c r="AD3664" t="str">
        <f t="shared" si="1953"/>
        <v>0.277273314186864-0.438929434162629i</v>
      </c>
      <c r="AE3664" t="str">
        <f t="shared" si="1954"/>
        <v>-0.0000318975499823549+0.0000208386730004497i</v>
      </c>
      <c r="AF3664" t="str">
        <f t="shared" si="1955"/>
        <v>-15.0855461737117-0.205783014054781i</v>
      </c>
      <c r="AG3664" t="str">
        <f t="shared" si="1956"/>
        <v>0.998246794762958-0.00110954427768304i</v>
      </c>
      <c r="AH3664" t="str">
        <f t="shared" si="1957"/>
        <v>0.000486674965117148-0.000307798436178455i</v>
      </c>
      <c r="AI3664">
        <f t="shared" si="1958"/>
        <v>-64.793954332375989</v>
      </c>
      <c r="AJ3664">
        <f t="shared" si="1959"/>
        <v>-32.311378691534877</v>
      </c>
      <c r="AK3664"/>
      <c r="AL3664"/>
      <c r="AM3664"/>
      <c r="AN3664"/>
    </row>
    <row r="3665" spans="1:40" x14ac:dyDescent="0.25">
      <c r="A3665"/>
      <c r="B3665">
        <f t="shared" si="1925"/>
        <v>1731000</v>
      </c>
      <c r="C3665" s="237" t="str">
        <f t="shared" si="1928"/>
        <v>-2.55063668710535E-08+0.00141480216071161i</v>
      </c>
      <c r="D3665" s="208" t="str">
        <f t="shared" si="1929"/>
        <v>-5.95700615255477+0.0108468165654557i</v>
      </c>
      <c r="E3665" t="str">
        <f t="shared" si="1930"/>
        <v>2870</v>
      </c>
      <c r="F3665" t="str">
        <f t="shared" si="1931"/>
        <v>0.777000777000777</v>
      </c>
      <c r="G3665" t="str">
        <f t="shared" si="1926"/>
        <v>0.777000777000777</v>
      </c>
      <c r="H3665" t="str">
        <f t="shared" si="1932"/>
        <v>9.12854641096338+0.216511112819772i</v>
      </c>
      <c r="I3665" t="str">
        <f t="shared" si="1933"/>
        <v>6797.62110420491i</v>
      </c>
      <c r="J3665" t="str">
        <f t="shared" si="1927"/>
        <v>-62545.678662683+1487.1019737247i</v>
      </c>
      <c r="K3665" t="str">
        <f t="shared" si="1934"/>
        <v>0.00258260295321751-0.108621101497604i</v>
      </c>
      <c r="L3665" t="str">
        <f t="shared" si="1935"/>
        <v>0.000196499074116961-0.00700615134314921i</v>
      </c>
      <c r="M3665" t="str">
        <f t="shared" si="1936"/>
        <v>0.00277910202733447-0.115627252840753i</v>
      </c>
      <c r="N3665" t="str">
        <f t="shared" si="1937"/>
        <v>-17.7354000814245i</v>
      </c>
      <c r="O3665" t="str">
        <f t="shared" si="1938"/>
        <v>0.440935307057767+0.897538887731263i</v>
      </c>
      <c r="P3665" t="str">
        <f t="shared" si="1939"/>
        <v>0.559064692942233-0.897538887731263i</v>
      </c>
      <c r="Q3665" t="str">
        <f t="shared" si="1940"/>
        <v>-0.559064692942233+18.6329389691558i</v>
      </c>
      <c r="R3665" t="str">
        <f t="shared" si="1941"/>
        <v>-0.0490255863160907-0.028533137980122i</v>
      </c>
      <c r="S3665" t="str">
        <f t="shared" si="1942"/>
        <v>1.83268577638018i</v>
      </c>
      <c r="T3665" t="str">
        <f t="shared" si="1943"/>
        <v>0.0522922761316627-0.0898484947201982i</v>
      </c>
      <c r="U3665" t="str">
        <f t="shared" si="1944"/>
        <v>0.0000333333333333333-0.0000652084611002107i</v>
      </c>
      <c r="V3665" t="str">
        <f t="shared" si="1945"/>
        <v>6.66666666666667E-06-0.000652084611002107i</v>
      </c>
      <c r="W3665" t="str">
        <f t="shared" si="1946"/>
        <v>0.0000275349551530739-0.0000605061050530916i</v>
      </c>
      <c r="X3665" t="str">
        <f t="shared" si="1947"/>
        <v>0.0000275832572101049-0.0000604505474102519i</v>
      </c>
      <c r="Y3665" t="str">
        <f t="shared" si="1948"/>
        <v>0.009+10.8761937667279i</v>
      </c>
      <c r="Z3665" t="str">
        <f t="shared" si="1949"/>
        <v>-0.0000666717947515092-0.0000304888660389958i</v>
      </c>
      <c r="AA3665" t="str">
        <f t="shared" si="1950"/>
        <v>0.000915805831174651-1.10333253405731i</v>
      </c>
      <c r="AB3665" t="str">
        <f t="shared" si="1951"/>
        <v>0.246632991149011-0.423764361438096i</v>
      </c>
      <c r="AC3665" t="str">
        <f t="shared" si="1952"/>
        <v>0.951686709280807-0.0296951796224426i</v>
      </c>
      <c r="AD3665" t="str">
        <f t="shared" si="1953"/>
        <v>0.272781812342506-0.436765641958968i</v>
      </c>
      <c r="AE3665" t="str">
        <f t="shared" si="1954"/>
        <v>-0.0000315033421525671+0.0000208031411008143i</v>
      </c>
      <c r="AF3665" t="str">
        <f t="shared" si="1955"/>
        <v>-15.0855525635182-0.205664296254316i</v>
      </c>
      <c r="AG3665" t="str">
        <f t="shared" si="1956"/>
        <v>0.998256434502966-0.00109095592761768i</v>
      </c>
      <c r="AH3665" t="str">
        <f t="shared" si="1957"/>
        <v>0.000480697229840709-0.000307359247355753i</v>
      </c>
      <c r="AI3665">
        <f t="shared" si="1958"/>
        <v>-64.87396262916856</v>
      </c>
      <c r="AJ3665">
        <f t="shared" si="1959"/>
        <v>-32.594970036724789</v>
      </c>
      <c r="AK3665"/>
      <c r="AL3665"/>
      <c r="AM3665"/>
      <c r="AN3665"/>
    </row>
    <row r="3666" spans="1:40" x14ac:dyDescent="0.25">
      <c r="A3666"/>
      <c r="B3666">
        <f t="shared" si="1925"/>
        <v>1732000</v>
      </c>
      <c r="C3666" s="237" t="str">
        <f t="shared" si="1928"/>
        <v>-2.54769222941565E-08+0.00141398530034222i</v>
      </c>
      <c r="D3666" s="208" t="str">
        <f t="shared" si="1929"/>
        <v>-5.95700615232903+0.0108405539692904i</v>
      </c>
      <c r="E3666" t="str">
        <f t="shared" si="1930"/>
        <v>2870</v>
      </c>
      <c r="F3666" t="str">
        <f t="shared" si="1931"/>
        <v>0.777000777000777</v>
      </c>
      <c r="G3666" t="str">
        <f t="shared" si="1926"/>
        <v>0.777000777000777</v>
      </c>
      <c r="H3666" t="str">
        <f t="shared" si="1932"/>
        <v>9.12855278994065+0.216386269228478i</v>
      </c>
      <c r="I3666" t="str">
        <f t="shared" si="1933"/>
        <v>6801.5480950219i</v>
      </c>
      <c r="J3666" t="str">
        <f t="shared" si="1927"/>
        <v>-62617.9660633697+1487.96107365175i</v>
      </c>
      <c r="K3666" t="str">
        <f t="shared" si="1934"/>
        <v>0.00257962318096287-0.108558456039032i</v>
      </c>
      <c r="L3666" t="str">
        <f t="shared" si="1935"/>
        <v>0.000196272413466613-0.00700211257452815i</v>
      </c>
      <c r="M3666" t="str">
        <f t="shared" si="1936"/>
        <v>0.00277589559442948-0.11556056861356i</v>
      </c>
      <c r="N3666" t="str">
        <f t="shared" si="1937"/>
        <v>-17.745645835371i</v>
      </c>
      <c r="O3666" t="str">
        <f t="shared" si="1938"/>
        <v>0.450107965274009+0.892974142737007i</v>
      </c>
      <c r="P3666" t="str">
        <f t="shared" si="1939"/>
        <v>0.549892034725991-0.892974142737007i</v>
      </c>
      <c r="Q3666" t="str">
        <f t="shared" si="1940"/>
        <v>-0.549892034725991+18.638619978108i</v>
      </c>
      <c r="R3666" t="str">
        <f t="shared" si="1941"/>
        <v>-0.0487378798565321-0.0280649245179015i</v>
      </c>
      <c r="S3666" t="str">
        <f t="shared" si="1942"/>
        <v>1.83374452032956i</v>
      </c>
      <c r="T3666" t="str">
        <f t="shared" si="1943"/>
        <v>0.0514639015481646-0.0893728201193962i</v>
      </c>
      <c r="U3666" t="str">
        <f t="shared" si="1944"/>
        <v>0.0000333333333333334-0.0000651708118732476i</v>
      </c>
      <c r="V3666" t="str">
        <f t="shared" si="1945"/>
        <v>6.66666666666667E-06-0.000651708118732476i</v>
      </c>
      <c r="W3666" t="str">
        <f t="shared" si="1946"/>
        <v>0.0000275348764030165-0.0000604725821687228i</v>
      </c>
      <c r="X3666" t="str">
        <f t="shared" si="1947"/>
        <v>0.0000275831110330506-0.0000604170555336367i</v>
      </c>
      <c r="Y3666" t="str">
        <f t="shared" si="1948"/>
        <v>0.009+10.882476952035i</v>
      </c>
      <c r="Z3666" t="str">
        <f t="shared" si="1949"/>
        <v>-0.0000665963836468333-0.0000304710388284635i</v>
      </c>
      <c r="AA3666" t="str">
        <f t="shared" si="1950"/>
        <v>0.000914748598368304-1.10269549998011i</v>
      </c>
      <c r="AB3666" t="str">
        <f t="shared" si="1951"/>
        <v>0.242726018333264-0.421520874286877i</v>
      </c>
      <c r="AC3666" t="str">
        <f t="shared" si="1952"/>
        <v>0.951962590169868-0.0292196546337904i</v>
      </c>
      <c r="AD3666" t="str">
        <f t="shared" si="1953"/>
        <v>0.26831263284618-0.434555807227059i</v>
      </c>
      <c r="AE3666" t="str">
        <f t="shared" si="1954"/>
        <v>-0.0000311100179094662+0.0000207640806004294i</v>
      </c>
      <c r="AF3666" t="str">
        <f t="shared" si="1955"/>
        <v>-15.0855589422697-0.205545715259188i</v>
      </c>
      <c r="AG3666" t="str">
        <f t="shared" si="1956"/>
        <v>0.998266246993857-0.0010724780045572i</v>
      </c>
      <c r="AH3666" t="str">
        <f t="shared" si="1957"/>
        <v>0.000474732152128192-0.00030686612116573i</v>
      </c>
      <c r="AI3666">
        <f t="shared" si="1958"/>
        <v>-64.954782585940322</v>
      </c>
      <c r="AJ3666">
        <f t="shared" si="1959"/>
        <v>-32.87856416717478</v>
      </c>
      <c r="AK3666"/>
      <c r="AL3666"/>
      <c r="AM3666"/>
      <c r="AN3666"/>
    </row>
    <row r="3667" spans="1:40" x14ac:dyDescent="0.25">
      <c r="A3667"/>
      <c r="B3667">
        <f t="shared" si="1925"/>
        <v>1733000</v>
      </c>
      <c r="C3667" s="237" t="str">
        <f t="shared" si="1928"/>
        <v>-2.54475286741214E-08+0.0014131693826853i</v>
      </c>
      <c r="D3667" s="208" t="str">
        <f t="shared" si="1929"/>
        <v>-5.95700615210368+0.0108342986005873i</v>
      </c>
      <c r="E3667" t="str">
        <f t="shared" si="1930"/>
        <v>2870</v>
      </c>
      <c r="F3667" t="str">
        <f t="shared" si="1931"/>
        <v>0.777000777000777</v>
      </c>
      <c r="G3667" t="str">
        <f t="shared" si="1926"/>
        <v>0.777000777000777</v>
      </c>
      <c r="H3667" t="str">
        <f t="shared" si="1932"/>
        <v>9.12855915788802+0.216261569433813i</v>
      </c>
      <c r="I3667" t="str">
        <f t="shared" si="1933"/>
        <v>6805.47508583889i</v>
      </c>
      <c r="J3667" t="str">
        <f t="shared" si="1927"/>
        <v>-62690.295212483+1488.8201735788i</v>
      </c>
      <c r="K3667" t="str">
        <f t="shared" si="1934"/>
        <v>0.00257664856185235-0.108495882758667i</v>
      </c>
      <c r="L3667" t="str">
        <f t="shared" si="1935"/>
        <v>0.000196046144665527-0.00699807845594372i</v>
      </c>
      <c r="M3667" t="str">
        <f t="shared" si="1936"/>
        <v>0.00277269470651788-0.115493961214611i</v>
      </c>
      <c r="N3667" t="str">
        <f t="shared" si="1937"/>
        <v>-17.7558915893176i</v>
      </c>
      <c r="O3667" t="str">
        <f t="shared" si="1938"/>
        <v>0.459233373606705+0.888315658178895i</v>
      </c>
      <c r="P3667" t="str">
        <f t="shared" si="1939"/>
        <v>0.540766626393295-0.888315658178895i</v>
      </c>
      <c r="Q3667" t="str">
        <f t="shared" si="1940"/>
        <v>-0.540766626393295+18.6442072474965i</v>
      </c>
      <c r="R3667" t="str">
        <f t="shared" si="1941"/>
        <v>-0.0484461725609182-0.0275993795963062i</v>
      </c>
      <c r="S3667" t="str">
        <f t="shared" si="1942"/>
        <v>1.83480326427894i</v>
      </c>
      <c r="T3667" t="str">
        <f t="shared" si="1943"/>
        <v>0.0506394317753762-0.0888891955565935i</v>
      </c>
      <c r="U3667" t="str">
        <f t="shared" si="1944"/>
        <v>0.0000333333333333334-0.000065133206096056i</v>
      </c>
      <c r="V3667" t="str">
        <f t="shared" si="1945"/>
        <v>6.66666666666667E-06-0.00065133206096056i</v>
      </c>
      <c r="W3667" t="str">
        <f t="shared" si="1946"/>
        <v>0.0000275347976080432-0.0000604390987765646i</v>
      </c>
      <c r="X3667" t="str">
        <f t="shared" si="1947"/>
        <v>0.0000275829649279814-0.0000603836031126916i</v>
      </c>
      <c r="Y3667" t="str">
        <f t="shared" si="1948"/>
        <v>0.009+10.8887601373422i</v>
      </c>
      <c r="Z3667" t="str">
        <f t="shared" si="1949"/>
        <v>-0.0000665211030381946-0.0000304532323796058i</v>
      </c>
      <c r="AA3667" t="str">
        <f t="shared" si="1950"/>
        <v>0.000913693195252495-1.10205920109407i</v>
      </c>
      <c r="AB3667" t="str">
        <f t="shared" si="1951"/>
        <v>0.238837462293692-0.419239891676427i</v>
      </c>
      <c r="AC3667" t="str">
        <f t="shared" si="1952"/>
        <v>0.952242547578525-0.0287467088351561i</v>
      </c>
      <c r="AD3667" t="str">
        <f t="shared" si="1953"/>
        <v>0.263866248945285-0.432300159758011i</v>
      </c>
      <c r="AE3667" t="str">
        <f t="shared" si="1954"/>
        <v>-0.0000307176111572427+0.000020721503274425i</v>
      </c>
      <c r="AF3667" t="str">
        <f t="shared" si="1955"/>
        <v>-15.0855653099917-0.205427270833226i</v>
      </c>
      <c r="AG3667" t="str">
        <f t="shared" si="1956"/>
        <v>0.998276231021243-0.00105411220634584i</v>
      </c>
      <c r="AH3667" t="str">
        <f t="shared" si="1957"/>
        <v>0.000468780254847964-0.000306319232542922i</v>
      </c>
      <c r="AI3667">
        <f t="shared" si="1958"/>
        <v>-65.036427812034503</v>
      </c>
      <c r="AJ3667">
        <f t="shared" si="1959"/>
        <v>-33.162160927689001</v>
      </c>
      <c r="AK3667"/>
      <c r="AL3667"/>
      <c r="AM3667"/>
      <c r="AN3667"/>
    </row>
    <row r="3668" spans="1:40" x14ac:dyDescent="0.25">
      <c r="A3668"/>
      <c r="B3668">
        <f t="shared" si="1925"/>
        <v>1734000</v>
      </c>
      <c r="C3668" s="237" t="str">
        <f t="shared" si="1928"/>
        <v>-2.54181858934354E-08+0.00141235440610989i</v>
      </c>
      <c r="D3668" s="208" t="str">
        <f t="shared" si="1929"/>
        <v>-5.95700615187872+0.0108280504468425i</v>
      </c>
      <c r="E3668" t="str">
        <f t="shared" si="1930"/>
        <v>2870</v>
      </c>
      <c r="F3668" t="str">
        <f t="shared" si="1931"/>
        <v>0.777000777000777</v>
      </c>
      <c r="G3668" t="str">
        <f t="shared" si="1926"/>
        <v>0.777000777000777</v>
      </c>
      <c r="H3668" t="str">
        <f t="shared" si="1932"/>
        <v>9.12856551483091+0.216137013187639i</v>
      </c>
      <c r="I3668" t="str">
        <f t="shared" si="1933"/>
        <v>6809.40207665588i</v>
      </c>
      <c r="J3668" t="str">
        <f t="shared" si="1927"/>
        <v>-62762.6661100229+1489.67927350586i</v>
      </c>
      <c r="K3668" t="str">
        <f t="shared" si="1934"/>
        <v>0.00257367908401263-0.108433381531906i</v>
      </c>
      <c r="L3668" t="str">
        <f t="shared" si="1935"/>
        <v>0.000195820266811224-0.0069940489793761i</v>
      </c>
      <c r="M3668" t="str">
        <f t="shared" si="1936"/>
        <v>0.00276949935082385-0.115427430511282i</v>
      </c>
      <c r="N3668" t="str">
        <f t="shared" si="1937"/>
        <v>-17.7661373432641i</v>
      </c>
      <c r="O3668" t="str">
        <f t="shared" si="1938"/>
        <v>0.468310574119996+0.883563923079366i</v>
      </c>
      <c r="P3668" t="str">
        <f t="shared" si="1939"/>
        <v>0.531689425880004-0.883563923079366i</v>
      </c>
      <c r="Q3668" t="str">
        <f t="shared" si="1940"/>
        <v>-0.531689425880004+18.6497012663435i</v>
      </c>
      <c r="R3668" t="str">
        <f t="shared" si="1941"/>
        <v>-0.0481504835088734-0.027136537777184i</v>
      </c>
      <c r="S3668" t="str">
        <f t="shared" si="1942"/>
        <v>1.83586200822832i</v>
      </c>
      <c r="T3668" t="str">
        <f t="shared" si="1943"/>
        <v>0.0498189387399847-0.0883976433517649i</v>
      </c>
      <c r="U3668" t="str">
        <f t="shared" si="1944"/>
        <v>0.0000333333333333332-0.0000650956436934628i</v>
      </c>
      <c r="V3668" t="str">
        <f t="shared" si="1945"/>
        <v>6.66666666666667E-06-0.000650956436934628i</v>
      </c>
      <c r="W3668" t="str">
        <f t="shared" si="1946"/>
        <v>0.0000275347187681545-0.0000604056548082736i</v>
      </c>
      <c r="X3668" t="str">
        <f t="shared" si="1947"/>
        <v>0.0000275828188946285-0.0000603501900791367i</v>
      </c>
      <c r="Y3668" t="str">
        <f t="shared" si="1948"/>
        <v>0.009+10.8950433226494i</v>
      </c>
      <c r="Z3668" t="str">
        <f t="shared" si="1949"/>
        <v>-0.0000664459526246431-0.0000304354466559566i</v>
      </c>
      <c r="AA3668" t="str">
        <f t="shared" si="1950"/>
        <v>0.000912639617607597-1.10142363612722i</v>
      </c>
      <c r="AB3668" t="str">
        <f t="shared" si="1951"/>
        <v>0.234967662267661-0.416921518877401i</v>
      </c>
      <c r="AC3668" t="str">
        <f t="shared" si="1952"/>
        <v>0.952526563139235-0.0282763773846743i</v>
      </c>
      <c r="AD3668" t="str">
        <f t="shared" si="1953"/>
        <v>0.259443131530783-0.429998934234975i</v>
      </c>
      <c r="AE3668" t="str">
        <f t="shared" si="1954"/>
        <v>-0.0000303261556515103+0.0000206754212228647i</v>
      </c>
      <c r="AF3668" t="str">
        <f t="shared" si="1955"/>
        <v>-15.0855716667096-0.205308962740797i</v>
      </c>
      <c r="AG3668" t="str">
        <f t="shared" si="1956"/>
        <v>0.998286385354024-0.00103586021752964i</v>
      </c>
      <c r="AH3668" t="str">
        <f t="shared" si="1957"/>
        <v>0.000462842058575291-0.000305718761507999i</v>
      </c>
      <c r="AI3668">
        <f t="shared" si="1958"/>
        <v>-65.118912304428875</v>
      </c>
      <c r="AJ3668">
        <f t="shared" si="1959"/>
        <v>-33.445760163301138</v>
      </c>
      <c r="AK3668"/>
      <c r="AL3668"/>
      <c r="AM3668"/>
      <c r="AN3668"/>
    </row>
    <row r="3669" spans="1:40" x14ac:dyDescent="0.25">
      <c r="A3669"/>
      <c r="B3669">
        <f t="shared" si="1925"/>
        <v>1735000</v>
      </c>
      <c r="C3669" s="237" t="str">
        <f t="shared" si="1928"/>
        <v>-2.5388893834923E-08+0.00141154036898874i</v>
      </c>
      <c r="D3669" s="208" t="str">
        <f t="shared" si="1929"/>
        <v>-5.95700615165415+0.0108218094955803i</v>
      </c>
      <c r="E3669" t="str">
        <f t="shared" si="1930"/>
        <v>2870</v>
      </c>
      <c r="F3669" t="str">
        <f t="shared" si="1931"/>
        <v>0.777000777000777</v>
      </c>
      <c r="G3669" t="str">
        <f t="shared" si="1926"/>
        <v>0.777000777000777</v>
      </c>
      <c r="H3669" t="str">
        <f t="shared" si="1932"/>
        <v>9.12857186079464+0.216012600242392i</v>
      </c>
      <c r="I3669" t="str">
        <f t="shared" si="1933"/>
        <v>6813.32906747286i</v>
      </c>
      <c r="J3669" t="str">
        <f t="shared" si="1927"/>
        <v>-62835.0787559894+1490.5383734329i</v>
      </c>
      <c r="K3669" t="str">
        <f t="shared" si="1934"/>
        <v>0.00257071473560447-0.108370952234435i</v>
      </c>
      <c r="L3669" t="str">
        <f t="shared" si="1935"/>
        <v>0.000195594779003821-0.00699002413682396i</v>
      </c>
      <c r="M3669" t="str">
        <f t="shared" si="1936"/>
        <v>0.00276630951460829-0.115360976371259i</v>
      </c>
      <c r="N3669" t="str">
        <f t="shared" si="1937"/>
        <v>-17.7763830972106i</v>
      </c>
      <c r="O3669" t="str">
        <f t="shared" si="1938"/>
        <v>0.477338613938881+0.878719436249653i</v>
      </c>
      <c r="P3669" t="str">
        <f t="shared" si="1939"/>
        <v>0.522661386061119-0.878719436249653i</v>
      </c>
      <c r="Q3669" t="str">
        <f t="shared" si="1940"/>
        <v>-0.522661386061119+18.6551025334603i</v>
      </c>
      <c r="R3669" t="str">
        <f t="shared" si="1941"/>
        <v>-0.0478508320393458-0.0266764335907913i</v>
      </c>
      <c r="S3669" t="str">
        <f t="shared" si="1942"/>
        <v>1.8369207521777i</v>
      </c>
      <c r="T3669" t="str">
        <f t="shared" si="1943"/>
        <v>0.0490024944570148-0.0878981863820439i</v>
      </c>
      <c r="U3669" t="str">
        <f t="shared" si="1944"/>
        <v>0.0000333333333333333-0.0000650581245904695i</v>
      </c>
      <c r="V3669" t="str">
        <f t="shared" si="1945"/>
        <v>6.66666666666667E-06-0.000650581245904695i</v>
      </c>
      <c r="W3669" t="str">
        <f t="shared" si="1946"/>
        <v>0.0000275346398833519-0.0000603722501956652i</v>
      </c>
      <c r="X3669" t="str">
        <f t="shared" si="1947"/>
        <v>0.0000275826729327246-0.0000603168163648506i</v>
      </c>
      <c r="Y3669" t="str">
        <f t="shared" si="1948"/>
        <v>0.009+10.9013265079566i</v>
      </c>
      <c r="Z3669" t="str">
        <f t="shared" si="1949"/>
        <v>-0.0000663709321060967-0.0000304176816211366i</v>
      </c>
      <c r="AA3669" t="str">
        <f t="shared" si="1950"/>
        <v>0.000911587861226122-1.10078880381051i</v>
      </c>
      <c r="AB3669" t="str">
        <f t="shared" si="1951"/>
        <v>0.231116957909174-0.414565863788257i</v>
      </c>
      <c r="AC3669" t="str">
        <f t="shared" si="1952"/>
        <v>0.952814618222844-0.0278086954137867i</v>
      </c>
      <c r="AD3669" t="str">
        <f t="shared" si="1953"/>
        <v>0.255043749085789-0.427652370208955i</v>
      </c>
      <c r="AE3669" t="str">
        <f t="shared" si="1954"/>
        <v>-0.0000299356849961976+0.0000206258468689972i</v>
      </c>
      <c r="AF3669" t="str">
        <f t="shared" si="1955"/>
        <v>-15.0855780124488-0.205190790746812i</v>
      </c>
      <c r="AG3669" t="str">
        <f t="shared" si="1956"/>
        <v>0.998296708744527-0.0010177237091897i</v>
      </c>
      <c r="AH3669" t="str">
        <f t="shared" si="1957"/>
        <v>0.000456918081542452-0.000305064893139256i</v>
      </c>
      <c r="AI3669">
        <f t="shared" si="1958"/>
        <v>-65.202250462439238</v>
      </c>
      <c r="AJ3669">
        <f t="shared" si="1959"/>
        <v>-33.729361719307093</v>
      </c>
      <c r="AK3669"/>
      <c r="AL3669"/>
      <c r="AM3669"/>
      <c r="AN3669"/>
    </row>
    <row r="3670" spans="1:40" x14ac:dyDescent="0.25">
      <c r="A3670"/>
      <c r="B3670">
        <f t="shared" si="1925"/>
        <v>1736000</v>
      </c>
      <c r="C3670" s="237" t="str">
        <f t="shared" si="1928"/>
        <v>-2.53596523817465E-08+0.00141072726969838i</v>
      </c>
      <c r="D3670" s="208" t="str">
        <f t="shared" si="1929"/>
        <v>-5.95700615142996+0.0108155757343543i</v>
      </c>
      <c r="E3670" t="str">
        <f t="shared" si="1930"/>
        <v>2870</v>
      </c>
      <c r="F3670" t="str">
        <f t="shared" si="1931"/>
        <v>0.777000777000777</v>
      </c>
      <c r="G3670" t="str">
        <f t="shared" si="1926"/>
        <v>0.777000777000777</v>
      </c>
      <c r="H3670" t="str">
        <f t="shared" si="1932"/>
        <v>9.12857819580446+0.215888330351073i</v>
      </c>
      <c r="I3670" t="str">
        <f t="shared" si="1933"/>
        <v>6817.25605828985i</v>
      </c>
      <c r="J3670" t="str">
        <f t="shared" si="1927"/>
        <v>-62907.5331503825+1491.39747335995i</v>
      </c>
      <c r="K3670" t="str">
        <f t="shared" si="1934"/>
        <v>0.00256775550482282-0.108308594742223i</v>
      </c>
      <c r="L3670" t="str">
        <f t="shared" si="1935"/>
        <v>0.000195369680346023-0.00698600392030431i</v>
      </c>
      <c r="M3670" t="str">
        <f t="shared" si="1936"/>
        <v>0.00276312518516884-0.115294598662527i</v>
      </c>
      <c r="N3670" t="str">
        <f t="shared" si="1937"/>
        <v>-17.7866288511571i</v>
      </c>
      <c r="O3670" t="str">
        <f t="shared" si="1938"/>
        <v>0.486316545348888+0.873782706237611i</v>
      </c>
      <c r="P3670" t="str">
        <f t="shared" si="1939"/>
        <v>0.513683454651112-0.873782706237611i</v>
      </c>
      <c r="Q3670" t="str">
        <f t="shared" si="1940"/>
        <v>-0.513683454651112+18.6604115573947i</v>
      </c>
      <c r="R3670" t="str">
        <f t="shared" si="1941"/>
        <v>-0.0475472377531896-0.0262191015347169i</v>
      </c>
      <c r="S3670" t="str">
        <f t="shared" si="1942"/>
        <v>1.83797949612708i</v>
      </c>
      <c r="T3670" t="str">
        <f t="shared" si="1943"/>
        <v>0.0481901710276837-0.0873908480878419i</v>
      </c>
      <c r="U3670" t="str">
        <f t="shared" si="1944"/>
        <v>0.0000333333333333334-0.0000650206487122493i</v>
      </c>
      <c r="V3670" t="str">
        <f t="shared" si="1945"/>
        <v>6.66666666666667E-06-0.000650206487122493i</v>
      </c>
      <c r="W3670" t="str">
        <f t="shared" si="1946"/>
        <v>0.0000275345609536363-0.0000603388848707104i</v>
      </c>
      <c r="X3670" t="str">
        <f t="shared" si="1947"/>
        <v>0.0000275825270420028-0.0000602834819018678i</v>
      </c>
      <c r="Y3670" t="str">
        <f t="shared" si="1948"/>
        <v>0.009+10.9076096932638i</v>
      </c>
      <c r="Z3670" t="str">
        <f t="shared" si="1949"/>
        <v>-0.000066296041183336-0.0000303999372388507i</v>
      </c>
      <c r="AA3670" t="str">
        <f t="shared" si="1950"/>
        <v>0.0009105379219127-1.10015470287782i</v>
      </c>
      <c r="AB3670" t="str">
        <f t="shared" si="1951"/>
        <v>0.227285689278757-0.412173036964111i</v>
      </c>
      <c r="AC3670" t="str">
        <f t="shared" si="1952"/>
        <v>0.953106693935982-0.0273436980262132i</v>
      </c>
      <c r="AD3670" t="str">
        <f t="shared" si="1953"/>
        <v>0.250668567634861-0.425260712074344i</v>
      </c>
      <c r="AE3670" t="str">
        <f t="shared" si="1954"/>
        <v>-0.0000295462326404975+0.0000205727929574831i</v>
      </c>
      <c r="AF3670" t="str">
        <f t="shared" si="1955"/>
        <v>-15.0855843472344-0.205072754616719i</v>
      </c>
      <c r="AG3670" t="str">
        <f t="shared" si="1956"/>
        <v>0.998307199928654-0.000999704338778901i</v>
      </c>
      <c r="AH3670" t="str">
        <f t="shared" si="1957"/>
        <v>0.000451008839589761-0.000304357817543655i</v>
      </c>
      <c r="AI3670">
        <f t="shared" si="1958"/>
        <v>-65.28645710312054</v>
      </c>
      <c r="AJ3670">
        <f t="shared" si="1959"/>
        <v>-34.012965441270524</v>
      </c>
      <c r="AK3670"/>
      <c r="AL3670"/>
      <c r="AM3670"/>
      <c r="AN3670"/>
    </row>
    <row r="3671" spans="1:40" x14ac:dyDescent="0.25">
      <c r="A3671"/>
      <c r="B3671">
        <f t="shared" si="1925"/>
        <v>1737000</v>
      </c>
      <c r="C3671" s="237" t="str">
        <f t="shared" si="1928"/>
        <v>-2.5330461417404E-08+0.00140991510661904i</v>
      </c>
      <c r="D3671" s="208" t="str">
        <f t="shared" si="1929"/>
        <v>-5.95700615120616+0.010809349150746i</v>
      </c>
      <c r="E3671" t="str">
        <f t="shared" si="1930"/>
        <v>2870</v>
      </c>
      <c r="F3671" t="str">
        <f t="shared" si="1931"/>
        <v>0.777000777000777</v>
      </c>
      <c r="G3671" t="str">
        <f t="shared" si="1926"/>
        <v>0.777000777000777</v>
      </c>
      <c r="H3671" t="str">
        <f t="shared" si="1932"/>
        <v>9.12858451988559+0.215764203267255i</v>
      </c>
      <c r="I3671" t="str">
        <f t="shared" si="1933"/>
        <v>6821.18304910684i</v>
      </c>
      <c r="J3671" t="str">
        <f t="shared" si="1927"/>
        <v>-62980.0292932023+1492.25657328701i</v>
      </c>
      <c r="K3671" t="str">
        <f t="shared" si="1934"/>
        <v>0.00256480137989647-0.108246308931526i</v>
      </c>
      <c r="L3671" t="str">
        <f t="shared" si="1935"/>
        <v>0.000195144969943112-0.00698198832185244i</v>
      </c>
      <c r="M3671" t="str">
        <f t="shared" si="1936"/>
        <v>0.00275994634983958-0.115228297253378i</v>
      </c>
      <c r="N3671" t="str">
        <f t="shared" si="1937"/>
        <v>-17.7968746051036i</v>
      </c>
      <c r="O3671" t="str">
        <f t="shared" si="1938"/>
        <v>0.495243425895658+0.868754251274278i</v>
      </c>
      <c r="P3671" t="str">
        <f t="shared" si="1939"/>
        <v>0.504756574104342-0.868754251274278i</v>
      </c>
      <c r="Q3671" t="str">
        <f t="shared" si="1940"/>
        <v>-0.504756574104342+18.6656288563779i</v>
      </c>
      <c r="R3671" t="str">
        <f t="shared" si="1941"/>
        <v>-0.047239720515749-0.0257645760727125i</v>
      </c>
      <c r="S3671" t="str">
        <f t="shared" si="1942"/>
        <v>1.83903824007647i</v>
      </c>
      <c r="T3671" t="str">
        <f t="shared" si="1943"/>
        <v>0.0473820406370775-0.0868756524789873i</v>
      </c>
      <c r="U3671" t="str">
        <f t="shared" si="1944"/>
        <v>0.0000333333333333334-0.0000649832159841479i</v>
      </c>
      <c r="V3671" t="str">
        <f t="shared" si="1945"/>
        <v>6.66666666666667E-06-0.000649832159841479i</v>
      </c>
      <c r="W3671" t="str">
        <f t="shared" si="1946"/>
        <v>0.0000275344819790083-0.0000603055587655377i</v>
      </c>
      <c r="X3671" t="str">
        <f t="shared" si="1947"/>
        <v>0.0000275823812221965-0.0000602501866223798i</v>
      </c>
      <c r="Y3671" t="str">
        <f t="shared" si="1948"/>
        <v>0.009+10.9138928785709i</v>
      </c>
      <c r="Z3671" t="str">
        <f t="shared" si="1949"/>
        <v>-0.0000662212795580045-0.0000303822134728895i</v>
      </c>
      <c r="AA3671" t="str">
        <f t="shared" si="1950"/>
        <v>0.000909489795484064-1.09952133206595i</v>
      </c>
      <c r="AB3671" t="str">
        <f t="shared" si="1951"/>
        <v>0.223474196832496-0.4097431516457i</v>
      </c>
      <c r="AC3671" t="str">
        <f t="shared" si="1952"/>
        <v>0.953402771118464-0.0268814202968311i</v>
      </c>
      <c r="AD3671" t="str">
        <f t="shared" si="1953"/>
        <v>0.246318050693286-0.422824209043785i</v>
      </c>
      <c r="AE3671" t="str">
        <f t="shared" si="1954"/>
        <v>-0.0000291578318758167+0.0000205162725525912i</v>
      </c>
      <c r="AF3671" t="str">
        <f t="shared" si="1955"/>
        <v>-15.0855906710918-0.204954854116509i</v>
      </c>
      <c r="AG3671" t="str">
        <f t="shared" si="1956"/>
        <v>0.99831785762603-0.000981803749959156i</v>
      </c>
      <c r="AH3671" t="str">
        <f t="shared" si="1957"/>
        <v>0.000445114846116674-0.000303597729827389i</v>
      </c>
      <c r="AI3671">
        <f t="shared" si="1958"/>
        <v>-65.371547477417607</v>
      </c>
      <c r="AJ3671">
        <f t="shared" si="1959"/>
        <v>-34.296571175044249</v>
      </c>
      <c r="AK3671"/>
      <c r="AL3671"/>
      <c r="AM3671"/>
      <c r="AN3671"/>
    </row>
    <row r="3672" spans="1:40" x14ac:dyDescent="0.25">
      <c r="A3672"/>
      <c r="B3672">
        <f t="shared" si="1925"/>
        <v>1738000</v>
      </c>
      <c r="C3672" s="237" t="str">
        <f t="shared" si="1928"/>
        <v>-2.53013208257299E-08+0.00140910387813475i</v>
      </c>
      <c r="D3672" s="208" t="str">
        <f t="shared" si="1929"/>
        <v>-5.95700615098275+0.0108031297323664i</v>
      </c>
      <c r="E3672" t="str">
        <f t="shared" si="1930"/>
        <v>2870</v>
      </c>
      <c r="F3672" t="str">
        <f t="shared" si="1931"/>
        <v>0.777000777000777</v>
      </c>
      <c r="G3672" t="str">
        <f t="shared" si="1926"/>
        <v>0.777000777000777</v>
      </c>
      <c r="H3672" t="str">
        <f t="shared" si="1932"/>
        <v>9.12859083306314+0.215640218745074i</v>
      </c>
      <c r="I3672" t="str">
        <f t="shared" si="1933"/>
        <v>6825.11003992383i</v>
      </c>
      <c r="J3672" t="str">
        <f t="shared" si="1927"/>
        <v>-63052.5671844486+1493.11567321406i</v>
      </c>
      <c r="K3672" t="str">
        <f t="shared" si="1934"/>
        <v>0.00256185234908806-0.108184094678882i</v>
      </c>
      <c r="L3672" t="str">
        <f t="shared" si="1935"/>
        <v>0.00019492064690294-0.00697797733352194i</v>
      </c>
      <c r="M3672" t="str">
        <f t="shared" si="1936"/>
        <v>0.002756772995991-0.115162072012404i</v>
      </c>
      <c r="N3672" t="str">
        <f t="shared" si="1937"/>
        <v>-17.8071203590502i</v>
      </c>
      <c r="O3672" t="str">
        <f t="shared" si="1938"/>
        <v>0.50411831848396+0.86363459921943i</v>
      </c>
      <c r="P3672" t="str">
        <f t="shared" si="1939"/>
        <v>0.49588168151604-0.86363459921943i</v>
      </c>
      <c r="Q3672" t="str">
        <f t="shared" si="1940"/>
        <v>-0.49588168151604+18.6707549582696i</v>
      </c>
      <c r="R3672" t="str">
        <f t="shared" si="1941"/>
        <v>-0.0469283004594618-0.0253128916334572i</v>
      </c>
      <c r="S3672" t="str">
        <f t="shared" si="1942"/>
        <v>1.84009698402585i</v>
      </c>
      <c r="T3672" t="str">
        <f t="shared" si="1943"/>
        <v>0.0465781755516978-0.0863526241409146i</v>
      </c>
      <c r="U3672" t="str">
        <f t="shared" si="1944"/>
        <v>0.0000333333333333335-0.000064945826331683i</v>
      </c>
      <c r="V3672" t="str">
        <f t="shared" si="1945"/>
        <v>6.66666666666667E-06-0.000649458263316831i</v>
      </c>
      <c r="W3672" t="str">
        <f t="shared" si="1946"/>
        <v>0.0000275344029594695-0.0000602722718124315i</v>
      </c>
      <c r="X3672" t="str">
        <f t="shared" si="1947"/>
        <v>0.0000275822354730408-0.0000602169304587338i</v>
      </c>
      <c r="Y3672" t="str">
        <f t="shared" si="1948"/>
        <v>0.009+10.9201760638781i</v>
      </c>
      <c r="Z3672" t="str">
        <f t="shared" si="1949"/>
        <v>-0.0000661466469326015-0.0000303645102871284i</v>
      </c>
      <c r="AA3672" t="str">
        <f t="shared" si="1950"/>
        <v>0.000908443477768931-1.09888869011459i</v>
      </c>
      <c r="AB3672" t="str">
        <f t="shared" si="1951"/>
        <v>0.219682821410469-0.407276323788565i</v>
      </c>
      <c r="AC3672" t="str">
        <f t="shared" si="1952"/>
        <v>0.953702830340662-0.0264218972704873i</v>
      </c>
      <c r="AD3672" t="str">
        <f t="shared" si="1953"/>
        <v>0.24199265921666-0.420343115122491i</v>
      </c>
      <c r="AE3672" t="str">
        <f t="shared" si="1954"/>
        <v>-0.0000287705158327463+0.0000204562990363635i</v>
      </c>
      <c r="AF3672" t="str">
        <f t="shared" si="1955"/>
        <v>-15.0855969840459-0.204837089012708i</v>
      </c>
      <c r="AG3672" t="str">
        <f t="shared" si="1956"/>
        <v>0.998328680540148-0.000964023572440386i</v>
      </c>
      <c r="AH3672" t="str">
        <f t="shared" si="1957"/>
        <v>0.000439236612033236-0.000302784830065891i</v>
      </c>
      <c r="AI3672">
        <f t="shared" si="1958"/>
        <v>-65.457537287106987</v>
      </c>
      <c r="AJ3672">
        <f t="shared" si="1959"/>
        <v>-34.580178766787093</v>
      </c>
      <c r="AK3672"/>
      <c r="AL3672"/>
      <c r="AM3672"/>
      <c r="AN3672"/>
    </row>
    <row r="3673" spans="1:40" x14ac:dyDescent="0.25">
      <c r="A3673"/>
      <c r="B3673">
        <f t="shared" ref="B3673:B3736" si="1960">B3672+1000</f>
        <v>1739000</v>
      </c>
      <c r="C3673" s="237" t="str">
        <f t="shared" si="1928"/>
        <v>-2.52722304908913E-08+0.00140829358263318i</v>
      </c>
      <c r="D3673" s="208" t="str">
        <f t="shared" si="1929"/>
        <v>-5.95700615075972+0.0107969174668544i</v>
      </c>
      <c r="E3673" t="str">
        <f t="shared" si="1930"/>
        <v>2870</v>
      </c>
      <c r="F3673" t="str">
        <f t="shared" si="1931"/>
        <v>0.777000777000777</v>
      </c>
      <c r="G3673" t="str">
        <f t="shared" si="1926"/>
        <v>0.777000777000777</v>
      </c>
      <c r="H3673" t="str">
        <f t="shared" si="1932"/>
        <v>9.12859713536215+0.215516376539227i</v>
      </c>
      <c r="I3673" t="str">
        <f t="shared" si="1933"/>
        <v>6829.03703074081i</v>
      </c>
      <c r="J3673" t="str">
        <f t="shared" si="1927"/>
        <v>-63125.1468241216+1493.9747731411i</v>
      </c>
      <c r="K3673" t="str">
        <f t="shared" si="1934"/>
        <v>0.00255890840069389-0.108121951861113i</v>
      </c>
      <c r="L3673" t="str">
        <f t="shared" si="1935"/>
        <v>0.000194696710335919-0.00697397094738457i</v>
      </c>
      <c r="M3673" t="str">
        <f t="shared" si="1936"/>
        <v>0.00275360511102981-0.115095922808498i</v>
      </c>
      <c r="N3673" t="str">
        <f t="shared" si="1937"/>
        <v>-17.8173661129967i</v>
      </c>
      <c r="O3673" t="str">
        <f t="shared" si="1938"/>
        <v>0.512940291475719+0.858424287506362i</v>
      </c>
      <c r="P3673" t="str">
        <f t="shared" si="1939"/>
        <v>0.487059708524281-0.858424287506362i</v>
      </c>
      <c r="Q3673" t="str">
        <f t="shared" si="1940"/>
        <v>-0.487059708524281+18.6757904005031i</v>
      </c>
      <c r="R3673" t="str">
        <f t="shared" si="1941"/>
        <v>-0.0466129979864898-0.0248640826092709i</v>
      </c>
      <c r="S3673" t="str">
        <f t="shared" si="1942"/>
        <v>1.84115572797523i</v>
      </c>
      <c r="T3673" t="str">
        <f t="shared" si="1943"/>
        <v>0.0457786481169084-0.0858217882409236i</v>
      </c>
      <c r="U3673" t="str">
        <f t="shared" si="1944"/>
        <v>0.0000333333333333335-0.0000649084796805436i</v>
      </c>
      <c r="V3673" t="str">
        <f t="shared" si="1945"/>
        <v>6.66666666666667E-06-0.000649084796805432i</v>
      </c>
      <c r="W3673" t="str">
        <f t="shared" si="1946"/>
        <v>0.0000275343238950201-0.0000602390239438319i</v>
      </c>
      <c r="X3673" t="str">
        <f t="shared" si="1947"/>
        <v>0.0000275820897942706-0.0000601837133434328i</v>
      </c>
      <c r="Y3673" t="str">
        <f t="shared" si="1948"/>
        <v>0.009+10.9264592491853i</v>
      </c>
      <c r="Z3673" t="str">
        <f t="shared" si="1949"/>
        <v>-0.0000660721430104817-0.0000303468276455267i</v>
      </c>
      <c r="AA3673" t="str">
        <f t="shared" si="1950"/>
        <v>0.000907398964608007-1.09825677576632i</v>
      </c>
      <c r="AB3673" t="str">
        <f t="shared" si="1951"/>
        <v>0.215911904224701-0.404772672092578i</v>
      </c>
      <c r="AC3673" t="str">
        <f t="shared" si="1952"/>
        <v>0.954006851900849-0.0259651639607613i</v>
      </c>
      <c r="AD3673" t="str">
        <f t="shared" si="1953"/>
        <v>0.237692851550916-0.417817689082158i</v>
      </c>
      <c r="AE3673" t="str">
        <f t="shared" si="1954"/>
        <v>-0.0000283843174780699+0.000020392886106756i</v>
      </c>
      <c r="AF3673" t="str">
        <f t="shared" si="1955"/>
        <v>-15.0856032861219-0.204719459072373i</v>
      </c>
      <c r="AG3673" t="str">
        <f t="shared" si="1956"/>
        <v>0.998339667358524-0.000946365421821836i</v>
      </c>
      <c r="AH3673" t="str">
        <f t="shared" si="1957"/>
        <v>0.000433374645712188-0.000301919323273466i</v>
      </c>
      <c r="AI3673">
        <f t="shared" si="1958"/>
        <v>-65.544442702570677</v>
      </c>
      <c r="AJ3673">
        <f t="shared" si="1959"/>
        <v>-34.86378806297185</v>
      </c>
      <c r="AK3673"/>
      <c r="AL3673"/>
      <c r="AM3673"/>
      <c r="AN3673"/>
    </row>
    <row r="3674" spans="1:40" x14ac:dyDescent="0.25">
      <c r="A3674"/>
      <c r="B3674">
        <f t="shared" si="1960"/>
        <v>1740000</v>
      </c>
      <c r="C3674" s="237" t="str">
        <f t="shared" si="1928"/>
        <v>-2.52431902973885E-08+0.00140748421850576i</v>
      </c>
      <c r="D3674" s="208" t="str">
        <f t="shared" si="1929"/>
        <v>-5.95700615053708+0.0107907123418775i</v>
      </c>
      <c r="E3674" t="str">
        <f t="shared" si="1930"/>
        <v>2870</v>
      </c>
      <c r="F3674" t="str">
        <f t="shared" si="1931"/>
        <v>0.777000777000777</v>
      </c>
      <c r="G3674" t="str">
        <f t="shared" si="1926"/>
        <v>0.777000777000777</v>
      </c>
      <c r="H3674" t="str">
        <f t="shared" si="1932"/>
        <v>9.1286034268076+0.215392676404978i</v>
      </c>
      <c r="I3674" t="str">
        <f t="shared" si="1933"/>
        <v>6832.9640215578i</v>
      </c>
      <c r="J3674" t="str">
        <f t="shared" si="1927"/>
        <v>-63197.7682122212+1494.83387306816i</v>
      </c>
      <c r="K3674" t="str">
        <f t="shared" si="1934"/>
        <v>0.00255596952304395-0.108059880355326i</v>
      </c>
      <c r="L3674" t="str">
        <f t="shared" si="1935"/>
        <v>0.000194473159355011-0.00696996915553027i</v>
      </c>
      <c r="M3674" t="str">
        <f t="shared" si="1936"/>
        <v>0.00275044268239896-0.115029849510856i</v>
      </c>
      <c r="N3674" t="str">
        <f t="shared" si="1937"/>
        <v>-17.8276118669432i</v>
      </c>
      <c r="O3674" t="str">
        <f t="shared" si="1938"/>
        <v>0.52170841878832+0.853123863085186i</v>
      </c>
      <c r="P3674" t="str">
        <f t="shared" si="1939"/>
        <v>0.47829158121168-0.853123863085186i</v>
      </c>
      <c r="Q3674" t="str">
        <f t="shared" si="1940"/>
        <v>-0.47829158121168+18.6807357300284i</v>
      </c>
      <c r="R3674" t="str">
        <f t="shared" si="1941"/>
        <v>-0.046293833771338-0.0244181833547164i</v>
      </c>
      <c r="S3674" t="str">
        <f t="shared" si="1942"/>
        <v>1.84221447192461i</v>
      </c>
      <c r="T3674" t="str">
        <f t="shared" si="1943"/>
        <v>0.0449835307541672-0.0852831705344311i</v>
      </c>
      <c r="U3674" t="str">
        <f t="shared" si="1944"/>
        <v>0.0000333333333333333-0.0000648711759565889i</v>
      </c>
      <c r="V3674" t="str">
        <f t="shared" si="1945"/>
        <v>6.66666666666667E-06-0.000648711759565889i</v>
      </c>
      <c r="W3674" t="str">
        <f t="shared" si="1946"/>
        <v>0.0000275342447856615-0.0000602058150923342i</v>
      </c>
      <c r="X3674" t="str">
        <f t="shared" si="1947"/>
        <v>0.0000275819441856221-0.0000601505352091347i</v>
      </c>
      <c r="Y3674" t="str">
        <f t="shared" si="1948"/>
        <v>0.009+10.9327424344925i</v>
      </c>
      <c r="Z3674" t="str">
        <f t="shared" si="1949"/>
        <v>-0.0000659977674958541-0.0000303291655121296i</v>
      </c>
      <c r="AA3674" t="str">
        <f t="shared" si="1950"/>
        <v>0.000906356251854015-1.09762558776665i</v>
      </c>
      <c r="AB3674" t="str">
        <f t="shared" si="1951"/>
        <v>0.212161786846111-0.402232318031424i</v>
      </c>
      <c r="AC3674" t="str">
        <f t="shared" si="1952"/>
        <v>0.954314815822558-0.0255112553486164i</v>
      </c>
      <c r="AD3674" t="str">
        <f t="shared" si="1953"/>
        <v>0.233419083382217-0.415248194434092i</v>
      </c>
      <c r="AE3674" t="str">
        <f t="shared" si="1954"/>
        <v>-0.0000279992696117595+0.0000203260477757456i</v>
      </c>
      <c r="AF3674" t="str">
        <f t="shared" si="1955"/>
        <v>-15.0856095773447-0.2046019640631i</v>
      </c>
      <c r="AG3674" t="str">
        <f t="shared" si="1956"/>
        <v>0.998350816752846-0.000928830899433447i</v>
      </c>
      <c r="AH3674" t="str">
        <f t="shared" si="1957"/>
        <v>0.000427529452940914-0.000301001419372345i</v>
      </c>
      <c r="AI3674">
        <f t="shared" si="1958"/>
        <v>-65.632280381465023</v>
      </c>
      <c r="AJ3674">
        <f t="shared" si="1959"/>
        <v>-35.147398910416307</v>
      </c>
      <c r="AK3674"/>
      <c r="AL3674"/>
      <c r="AM3674"/>
      <c r="AN3674"/>
    </row>
    <row r="3675" spans="1:40" x14ac:dyDescent="0.25">
      <c r="A3675"/>
      <c r="B3675">
        <f t="shared" si="1960"/>
        <v>1741000</v>
      </c>
      <c r="C3675" s="237" t="str">
        <f t="shared" si="1928"/>
        <v>-2.52142001300528E-08+0.00140667578414756i</v>
      </c>
      <c r="D3675" s="208" t="str">
        <f t="shared" si="1929"/>
        <v>-5.95700615031483+0.0107845143451313i</v>
      </c>
      <c r="E3675" t="str">
        <f t="shared" si="1930"/>
        <v>2870</v>
      </c>
      <c r="F3675" t="str">
        <f t="shared" si="1931"/>
        <v>0.777000777000777</v>
      </c>
      <c r="G3675" t="str">
        <f t="shared" si="1926"/>
        <v>0.777000777000777</v>
      </c>
      <c r="H3675" t="str">
        <f t="shared" si="1932"/>
        <v>9.12860970742439+0.215269118098148i</v>
      </c>
      <c r="I3675" t="str">
        <f t="shared" si="1933"/>
        <v>6836.89101237479i</v>
      </c>
      <c r="J3675" t="str">
        <f t="shared" si="1927"/>
        <v>-63270.4313487474+1495.69297299521i</v>
      </c>
      <c r="K3675" t="str">
        <f t="shared" si="1934"/>
        <v>0.00255303570450159-0.107997880038904i</v>
      </c>
      <c r="L3675" t="str">
        <f t="shared" si="1935"/>
        <v>0.000194249993075726-0.0069659719500671i</v>
      </c>
      <c r="M3675" t="str">
        <f t="shared" si="1936"/>
        <v>0.00274728569757732-0.114963851988971i</v>
      </c>
      <c r="N3675" t="str">
        <f t="shared" si="1937"/>
        <v>-17.8378576208897i</v>
      </c>
      <c r="O3675" t="str">
        <f t="shared" si="1938"/>
        <v>0.530421779991498+0.847733882365599i</v>
      </c>
      <c r="P3675" t="str">
        <f t="shared" si="1939"/>
        <v>0.469578220008502-0.847733882365599i</v>
      </c>
      <c r="Q3675" t="str">
        <f t="shared" si="1940"/>
        <v>-0.469578220008502+18.6855915032553i</v>
      </c>
      <c r="R3675" t="str">
        <f t="shared" si="1941"/>
        <v>-0.0459708287635122-0.0239752281851698i</v>
      </c>
      <c r="S3675" t="str">
        <f t="shared" si="1942"/>
        <v>1.843273215874i</v>
      </c>
      <c r="T3675" t="str">
        <f t="shared" si="1943"/>
        <v>0.0441928959581909-0.0847367973713121i</v>
      </c>
      <c r="U3675" t="str">
        <f t="shared" si="1944"/>
        <v>0.0000333333333333334-0.0000648339150858501i</v>
      </c>
      <c r="V3675" t="str">
        <f t="shared" si="1945"/>
        <v>6.66666666666667E-06-0.0006483391508585i</v>
      </c>
      <c r="W3675" t="str">
        <f t="shared" si="1946"/>
        <v>0.0000275341656313948-0.0000601726451906897i</v>
      </c>
      <c r="X3675" t="str">
        <f t="shared" si="1947"/>
        <v>0.0000275817986468325-0.0000601173959886534i</v>
      </c>
      <c r="Y3675" t="str">
        <f t="shared" si="1948"/>
        <v>0.009+10.9390256197997i</v>
      </c>
      <c r="Z3675" t="str">
        <f t="shared" si="1949"/>
        <v>-0.0000659235200937761-0.0000303115238510654i</v>
      </c>
      <c r="AA3675" t="str">
        <f t="shared" si="1950"/>
        <v>0.000905315335371518-1.09699512486395i</v>
      </c>
      <c r="AB3675" t="str">
        <f t="shared" si="1951"/>
        <v>0.208432811191137-0.399655385882509i</v>
      </c>
      <c r="AC3675" t="str">
        <f t="shared" si="1952"/>
        <v>0.954626701851899-0.0250602063810178i</v>
      </c>
      <c r="AD3675" t="str">
        <f t="shared" si="1953"/>
        <v>0.229171807687507-0.412634899402029i</v>
      </c>
      <c r="AE3675" t="str">
        <f t="shared" si="1954"/>
        <v>-0.000027615404864021+0.0000202557983674113i</v>
      </c>
      <c r="AF3675" t="str">
        <f t="shared" si="1955"/>
        <v>-15.0856158577392-0.204484603753017i</v>
      </c>
      <c r="AG3675" t="str">
        <f t="shared" si="1956"/>
        <v>0.998362127379128-0.000911421592180287i</v>
      </c>
      <c r="AH3675" t="str">
        <f t="shared" si="1957"/>
        <v>0.000421701536874225-0.000300031333161315i</v>
      </c>
      <c r="AI3675">
        <f t="shared" si="1958"/>
        <v>-65.721067488323385</v>
      </c>
      <c r="AJ3675">
        <f t="shared" si="1959"/>
        <v>-35.431011156290687</v>
      </c>
      <c r="AK3675"/>
      <c r="AL3675"/>
      <c r="AM3675"/>
      <c r="AN3675"/>
    </row>
    <row r="3676" spans="1:40" x14ac:dyDescent="0.25">
      <c r="A3676"/>
      <c r="B3676">
        <f t="shared" si="1960"/>
        <v>1742000</v>
      </c>
      <c r="C3676" s="237" t="str">
        <f t="shared" si="1928"/>
        <v>-2.51852598740475E-08+0.00140586827795741i</v>
      </c>
      <c r="D3676" s="208" t="str">
        <f t="shared" si="1929"/>
        <v>-5.95700615009295+0.0107783234643401i</v>
      </c>
      <c r="E3676" t="str">
        <f t="shared" si="1930"/>
        <v>2870</v>
      </c>
      <c r="F3676" t="str">
        <f t="shared" si="1931"/>
        <v>0.777000777000777</v>
      </c>
      <c r="G3676" t="str">
        <f t="shared" si="1926"/>
        <v>0.777000777000777</v>
      </c>
      <c r="H3676" t="str">
        <f t="shared" si="1932"/>
        <v>9.12861597723735+0.215145701375117i</v>
      </c>
      <c r="I3676" t="str">
        <f t="shared" si="1933"/>
        <v>6840.81800319177i</v>
      </c>
      <c r="J3676" t="str">
        <f t="shared" si="1927"/>
        <v>-63343.1362337002+1496.55207292225i</v>
      </c>
      <c r="K3676" t="str">
        <f t="shared" si="1934"/>
        <v>0.00255010693346355-0.107935950789517i</v>
      </c>
      <c r="L3676" t="str">
        <f t="shared" si="1935"/>
        <v>0.000194027210616101-0.00696197932312111i</v>
      </c>
      <c r="M3676" t="str">
        <f t="shared" si="1936"/>
        <v>0.00274413414407965-0.114897930112638i</v>
      </c>
      <c r="N3676" t="str">
        <f t="shared" si="1937"/>
        <v>-17.8481033748362i</v>
      </c>
      <c r="O3676" t="str">
        <f t="shared" si="1938"/>
        <v>0.539079460404033+0.842254911158431i</v>
      </c>
      <c r="P3676" t="str">
        <f t="shared" si="1939"/>
        <v>0.460920539595967-0.842254911158431i</v>
      </c>
      <c r="Q3676" t="str">
        <f t="shared" si="1940"/>
        <v>-0.460920539595967+18.6903582859946i</v>
      </c>
      <c r="R3676" t="str">
        <f t="shared" si="1941"/>
        <v>-0.0456440041901778-0.0235352513753003i</v>
      </c>
      <c r="S3676" t="str">
        <f t="shared" si="1942"/>
        <v>1.84433195982338i</v>
      </c>
      <c r="T3676" t="str">
        <f t="shared" si="1943"/>
        <v>0.0434068162939435-0.0841826957022572i</v>
      </c>
      <c r="U3676" t="str">
        <f t="shared" si="1944"/>
        <v>0.0000333333333333334-0.0000647966969945265i</v>
      </c>
      <c r="V3676" t="str">
        <f t="shared" si="1945"/>
        <v>6.66666666666667E-06-0.000647966969945265i</v>
      </c>
      <c r="W3676" t="str">
        <f t="shared" si="1946"/>
        <v>0.000027534086432221-0.0000601395141718024i</v>
      </c>
      <c r="X3676" t="str">
        <f t="shared" si="1947"/>
        <v>0.0000275816531776394-0.000060084295614955i</v>
      </c>
      <c r="Y3676" t="str">
        <f t="shared" si="1948"/>
        <v>0.009+10.9453088051068i</v>
      </c>
      <c r="Z3676" t="str">
        <f t="shared" si="1949"/>
        <v>-0.0000658494005101501-0.0000302939026265468i</v>
      </c>
      <c r="AA3676" t="str">
        <f t="shared" si="1950"/>
        <v>0.00090427621103698-1.09636538580946i</v>
      </c>
      <c r="AB3676" t="str">
        <f t="shared" si="1951"/>
        <v>0.204725319507536-0.397042002756948i</v>
      </c>
      <c r="AC3676" t="str">
        <f t="shared" si="1952"/>
        <v>0.954942489454869-0.0246120519694635i</v>
      </c>
      <c r="AD3676" t="str">
        <f t="shared" si="1953"/>
        <v>0.22495147468517-0.409978076894328i</v>
      </c>
      <c r="AE3676" t="str">
        <f t="shared" si="1954"/>
        <v>-0.0000272327556923484+0.0000201821525159851i</v>
      </c>
      <c r="AF3676" t="str">
        <f t="shared" si="1955"/>
        <v>-15.0856221273303-0.204367377910777i</v>
      </c>
      <c r="AG3676" t="str">
        <f t="shared" si="1956"/>
        <v>0.998373597877867-0.000894139072388016i</v>
      </c>
      <c r="AH3676" t="str">
        <f t="shared" si="1957"/>
        <v>0.000415891397987306-0.000299009284283856i</v>
      </c>
      <c r="AI3676">
        <f t="shared" si="1958"/>
        <v>-65.81082171516033</v>
      </c>
      <c r="AJ3676">
        <f t="shared" si="1959"/>
        <v>-35.714624648135761</v>
      </c>
      <c r="AK3676"/>
      <c r="AL3676"/>
      <c r="AM3676"/>
      <c r="AN3676"/>
    </row>
    <row r="3677" spans="1:40" x14ac:dyDescent="0.25">
      <c r="A3677"/>
      <c r="B3677">
        <f t="shared" si="1960"/>
        <v>1743000</v>
      </c>
      <c r="C3677" s="237" t="str">
        <f t="shared" si="1928"/>
        <v>-2.51563694148638E-08+0.00140506169833776i</v>
      </c>
      <c r="D3677" s="208" t="str">
        <f t="shared" si="1929"/>
        <v>-5.95700614987145+0.0107721396872562i</v>
      </c>
      <c r="E3677" t="str">
        <f t="shared" si="1930"/>
        <v>2870</v>
      </c>
      <c r="F3677" t="str">
        <f t="shared" si="1931"/>
        <v>0.777000777000777</v>
      </c>
      <c r="G3677" t="str">
        <f t="shared" si="1926"/>
        <v>0.777000777000777</v>
      </c>
      <c r="H3677" t="str">
        <f t="shared" si="1932"/>
        <v>9.12862223627122+0.215022425992825i</v>
      </c>
      <c r="I3677" t="str">
        <f t="shared" si="1933"/>
        <v>6844.74499400876i</v>
      </c>
      <c r="J3677" t="str">
        <f t="shared" si="1927"/>
        <v>-63415.8828670796+1497.41117284931i</v>
      </c>
      <c r="K3677" t="str">
        <f t="shared" si="1934"/>
        <v>0.00254718319835988-0.10787409248511i</v>
      </c>
      <c r="L3677" t="str">
        <f t="shared" si="1935"/>
        <v>0.000193804811096704-0.00695799126683641i</v>
      </c>
      <c r="M3677" t="str">
        <f t="shared" si="1936"/>
        <v>0.00274098800945658-0.114832083751946i</v>
      </c>
      <c r="N3677" t="str">
        <f t="shared" si="1937"/>
        <v>-17.8583491287828i</v>
      </c>
      <c r="O3677" t="str">
        <f t="shared" si="1938"/>
        <v>0.547680551189855+0.836687524616195i</v>
      </c>
      <c r="P3677" t="str">
        <f t="shared" si="1939"/>
        <v>0.452319448810145-0.836687524616195i</v>
      </c>
      <c r="Q3677" t="str">
        <f t="shared" si="1940"/>
        <v>-0.452319448810145+18.695036653399i</v>
      </c>
      <c r="R3677" t="str">
        <f t="shared" si="1941"/>
        <v>-0.0453133815588269-0.0230982871574751i</v>
      </c>
      <c r="S3677" t="str">
        <f t="shared" si="1942"/>
        <v>1.84539070377276i</v>
      </c>
      <c r="T3677" t="str">
        <f t="shared" si="1943"/>
        <v>0.0426253643934783-0.0836208930851672i</v>
      </c>
      <c r="U3677" t="str">
        <f t="shared" si="1944"/>
        <v>0.0000333333333333333-0.0000647595216089871i</v>
      </c>
      <c r="V3677" t="str">
        <f t="shared" si="1945"/>
        <v>6.66666666666667E-06-0.000647595216089871i</v>
      </c>
      <c r="W3677" t="str">
        <f t="shared" si="1946"/>
        <v>0.0000275340071881406-0.0000601064219687308i</v>
      </c>
      <c r="X3677" t="str">
        <f t="shared" si="1947"/>
        <v>0.0000275815077777808-0.0000600512340211605i</v>
      </c>
      <c r="Y3677" t="str">
        <f t="shared" si="1948"/>
        <v>0.009+10.951591990414i</v>
      </c>
      <c r="Z3677" t="str">
        <f t="shared" si="1949"/>
        <v>-0.0000657754084517222-0.0000302763018028692i</v>
      </c>
      <c r="AA3677" t="str">
        <f t="shared" si="1950"/>
        <v>0.000903238874738655-1.09573636935728i</v>
      </c>
      <c r="AB3677" t="str">
        <f t="shared" si="1951"/>
        <v>0.201039654359483-0.39439229862972i</v>
      </c>
      <c r="AC3677" t="str">
        <f t="shared" si="1952"/>
        <v>0.955262157814654-0.0241668269884365i</v>
      </c>
      <c r="AD3677" t="str">
        <f t="shared" si="1953"/>
        <v>0.22075853178595-0.407278004475621i</v>
      </c>
      <c r="AE3677" t="str">
        <f t="shared" si="1954"/>
        <v>-0.0000268513543785975+0.0000201051251638765i</v>
      </c>
      <c r="AF3677" t="str">
        <f t="shared" si="1955"/>
        <v>-15.0856283861427-0.204250286305569i</v>
      </c>
      <c r="AG3677" t="str">
        <f t="shared" si="1956"/>
        <v>0.998385226874196-0.000876984897649901i</v>
      </c>
      <c r="AH3677" t="str">
        <f t="shared" si="1957"/>
        <v>0.000410099534029048-0.000297935497195824i</v>
      </c>
      <c r="AI3677">
        <f t="shared" si="1958"/>
        <v>-65.901561303135196</v>
      </c>
      <c r="AJ3677">
        <f t="shared" si="1959"/>
        <v>-35.998239233882074</v>
      </c>
      <c r="AK3677"/>
      <c r="AL3677"/>
      <c r="AM3677"/>
      <c r="AN3677"/>
    </row>
    <row r="3678" spans="1:40" x14ac:dyDescent="0.25">
      <c r="A3678"/>
      <c r="B3678">
        <f t="shared" si="1960"/>
        <v>1744000</v>
      </c>
      <c r="C3678" s="237" t="str">
        <f t="shared" si="1928"/>
        <v>-2.51275286383215E-08+0.00140425604369474i</v>
      </c>
      <c r="D3678" s="208" t="str">
        <f t="shared" si="1929"/>
        <v>-5.95700614965035+0.0107659630016597i</v>
      </c>
      <c r="E3678" t="str">
        <f t="shared" si="1930"/>
        <v>2870</v>
      </c>
      <c r="F3678" t="str">
        <f t="shared" si="1931"/>
        <v>0.777000777000777</v>
      </c>
      <c r="G3678" t="str">
        <f t="shared" si="1926"/>
        <v>0.777000777000777</v>
      </c>
      <c r="H3678" t="str">
        <f t="shared" si="1932"/>
        <v>9.12862848455075+0.214899291708766i</v>
      </c>
      <c r="I3678" t="str">
        <f t="shared" si="1933"/>
        <v>6848.67198482575i</v>
      </c>
      <c r="J3678" t="str">
        <f t="shared" si="1927"/>
        <v>-63488.6712488857+1498.27027277636i</v>
      </c>
      <c r="K3678" t="str">
        <f t="shared" si="1934"/>
        <v>0.00254426448765363-0.10781230500391i</v>
      </c>
      <c r="L3678" t="str">
        <f t="shared" si="1935"/>
        <v>0.000193582793640617-0.00695400777337505i</v>
      </c>
      <c r="M3678" t="str">
        <f t="shared" si="1936"/>
        <v>0.00273784728129425-0.114766312777285i</v>
      </c>
      <c r="N3678" t="str">
        <f t="shared" si="1937"/>
        <v>-17.8685948827293i</v>
      </c>
      <c r="O3678" t="str">
        <f t="shared" si="1938"/>
        <v>0.556224149453116+0.831032307172927i</v>
      </c>
      <c r="P3678" t="str">
        <f t="shared" si="1939"/>
        <v>0.443775850546884-0.831032307172927i</v>
      </c>
      <c r="Q3678" t="str">
        <f t="shared" si="1940"/>
        <v>-0.443775850546884+18.6996271899022i</v>
      </c>
      <c r="R3678" t="str">
        <f t="shared" si="1941"/>
        <v>-0.0449789826599735-0.022664369720113i</v>
      </c>
      <c r="S3678" t="str">
        <f t="shared" si="1942"/>
        <v>1.84644944772214i</v>
      </c>
      <c r="T3678" t="str">
        <f t="shared" si="1943"/>
        <v>0.041848612952673-0.0830514176916118i</v>
      </c>
      <c r="U3678" t="str">
        <f t="shared" si="1944"/>
        <v>0.0000333333333333333-0.0000647223888557711i</v>
      </c>
      <c r="V3678" t="str">
        <f t="shared" si="1945"/>
        <v>6.66666666666667E-06-0.00064722388855771i</v>
      </c>
      <c r="W3678" t="str">
        <f t="shared" si="1946"/>
        <v>0.000027533927899155-0.0000600733685146879i</v>
      </c>
      <c r="X3678" t="str">
        <f t="shared" si="1947"/>
        <v>0.000027581362446996-0.0000600182111405445i</v>
      </c>
      <c r="Y3678" t="str">
        <f t="shared" si="1948"/>
        <v>0.009+10.9578751757212i</v>
      </c>
      <c r="Z3678" t="str">
        <f t="shared" si="1949"/>
        <v>-0.0000657015436260803-0.0000302587213444122i</v>
      </c>
      <c r="AA3678" t="str">
        <f t="shared" si="1950"/>
        <v>0.00090220332237662-1.0951080742644i</v>
      </c>
      <c r="AB3678" t="str">
        <f t="shared" si="1951"/>
        <v>0.197376158612181-0.39170640637013i</v>
      </c>
      <c r="AC3678" t="str">
        <f t="shared" si="1952"/>
        <v>0.955585685828908-0.0237245662738106i</v>
      </c>
      <c r="AD3678" t="str">
        <f t="shared" si="1953"/>
        <v>0.216593423544386-0.404534964338083i</v>
      </c>
      <c r="AE3678" t="str">
        <f t="shared" si="1954"/>
        <v>-0.0000264712330261014+0.0000200247315596716i</v>
      </c>
      <c r="AF3678" t="str">
        <f t="shared" si="1955"/>
        <v>-15.0856346342011-0.204133328707106i</v>
      </c>
      <c r="AG3678" t="str">
        <f t="shared" si="1956"/>
        <v>0.998397012978046-0.000859960610676427i</v>
      </c>
      <c r="AH3678" t="str">
        <f t="shared" si="1957"/>
        <v>0.000404326439976041-0.000296810201132727i</v>
      </c>
      <c r="AI3678">
        <f t="shared" si="1958"/>
        <v>-65.993305065337168</v>
      </c>
      <c r="AJ3678">
        <f t="shared" si="1959"/>
        <v>-36.281854761855598</v>
      </c>
      <c r="AK3678"/>
      <c r="AL3678"/>
      <c r="AM3678"/>
      <c r="AN3678"/>
    </row>
    <row r="3679" spans="1:40" x14ac:dyDescent="0.25">
      <c r="A3679"/>
      <c r="B3679">
        <f t="shared" si="1960"/>
        <v>1745000</v>
      </c>
      <c r="C3679" s="237" t="str">
        <f t="shared" si="1928"/>
        <v>-2.50987374305676E-08+0.00140345131243813i</v>
      </c>
      <c r="D3679" s="208" t="str">
        <f t="shared" si="1929"/>
        <v>-5.95700614942961+0.010759793395359i</v>
      </c>
      <c r="E3679" t="str">
        <f t="shared" si="1930"/>
        <v>2870</v>
      </c>
      <c r="F3679" t="str">
        <f t="shared" si="1931"/>
        <v>0.777000777000777</v>
      </c>
      <c r="G3679" t="str">
        <f t="shared" si="1926"/>
        <v>0.777000777000777</v>
      </c>
      <c r="H3679" t="str">
        <f t="shared" si="1932"/>
        <v>9.12863472210049+0.214776298280985i</v>
      </c>
      <c r="I3679" t="str">
        <f t="shared" si="1933"/>
        <v>6852.59897564274i</v>
      </c>
      <c r="J3679" t="str">
        <f t="shared" si="1927"/>
        <v>-63561.5013791184+1499.12937270341i</v>
      </c>
      <c r="K3679" t="str">
        <f t="shared" si="1934"/>
        <v>0.00254135078984095-0.107750588224421i</v>
      </c>
      <c r="L3679" t="str">
        <f t="shared" si="1935"/>
        <v>0.00019336115737343-0.00695002883491692i</v>
      </c>
      <c r="M3679" t="str">
        <f t="shared" si="1936"/>
        <v>0.00273471194721438-0.114700617059338i</v>
      </c>
      <c r="N3679" t="str">
        <f t="shared" si="1937"/>
        <v>-17.8788406366758i</v>
      </c>
      <c r="O3679" t="str">
        <f t="shared" si="1938"/>
        <v>0.564709358333463+0.825289852482513i</v>
      </c>
      <c r="P3679" t="str">
        <f t="shared" si="1939"/>
        <v>0.435290641666537-0.825289852482513i</v>
      </c>
      <c r="Q3679" t="str">
        <f t="shared" si="1940"/>
        <v>-0.435290641666537+18.7041304891583i</v>
      </c>
      <c r="R3679" t="str">
        <f t="shared" si="1941"/>
        <v>-0.0446408295698223-0.02223353320592i</v>
      </c>
      <c r="S3679" t="str">
        <f t="shared" si="1942"/>
        <v>1.84750819167152i</v>
      </c>
      <c r="T3679" t="str">
        <f t="shared" si="1943"/>
        <v>0.0410766347277379-0.0824742983132589i</v>
      </c>
      <c r="U3679" t="str">
        <f t="shared" si="1944"/>
        <v>0.0000333333333333334-0.0000646852986615845i</v>
      </c>
      <c r="V3679" t="str">
        <f t="shared" si="1945"/>
        <v>6.66666666666667E-06-0.000646852986615845i</v>
      </c>
      <c r="W3679" t="str">
        <f t="shared" si="1946"/>
        <v>0.0000275338485652652-0.000060040353743039i</v>
      </c>
      <c r="X3679" t="str">
        <f t="shared" si="1947"/>
        <v>0.0000275812171850253-0.0000599852269065348i</v>
      </c>
      <c r="Y3679" t="str">
        <f t="shared" si="1948"/>
        <v>0.009+10.9641583610284i</v>
      </c>
      <c r="Z3679" t="str">
        <f t="shared" si="1949"/>
        <v>-0.00006562780574165-0.0000302411612156393i</v>
      </c>
      <c r="AA3679" t="str">
        <f t="shared" si="1950"/>
        <v>0.000901169549862689-1.09448049929062i</v>
      </c>
      <c r="AB3679" t="str">
        <f t="shared" si="1951"/>
        <v>0.193735175415384-0.388984461772139i</v>
      </c>
      <c r="AC3679" t="str">
        <f t="shared" si="1952"/>
        <v>0.955913052107045-0.0232853046211327i</v>
      </c>
      <c r="AD3679" t="str">
        <f t="shared" si="1953"/>
        <v>0.212456591610109-0.401749243271892i</v>
      </c>
      <c r="AE3679" t="str">
        <f t="shared" si="1954"/>
        <v>-0.0000260924235567677+0.0000199409872560961i</v>
      </c>
      <c r="AF3679" t="str">
        <f t="shared" si="1955"/>
        <v>-15.0856408715301-0.204016504885626i</v>
      </c>
      <c r="AG3679" t="str">
        <f t="shared" si="1956"/>
        <v>0.998408954784304-0.000843067739144791i</v>
      </c>
      <c r="AH3679" t="str">
        <f t="shared" si="1957"/>
        <v>0.000398572607986375-0.000295633630076409i</v>
      </c>
      <c r="AI3679">
        <f t="shared" si="1958"/>
        <v>-66.086072410776538</v>
      </c>
      <c r="AJ3679">
        <f t="shared" si="1959"/>
        <v>-36.565471080809573</v>
      </c>
      <c r="AK3679"/>
      <c r="AL3679"/>
      <c r="AM3679"/>
      <c r="AN3679"/>
    </row>
    <row r="3680" spans="1:40" x14ac:dyDescent="0.25">
      <c r="A3680"/>
      <c r="B3680">
        <f t="shared" si="1960"/>
        <v>1746000</v>
      </c>
      <c r="C3680" s="237" t="str">
        <f t="shared" si="1928"/>
        <v>-2.50699956780746E-08+0.00140264750298133i</v>
      </c>
      <c r="D3680" s="208" t="str">
        <f t="shared" si="1929"/>
        <v>-5.95700614920926+0.0107536308561902i</v>
      </c>
      <c r="E3680" t="str">
        <f t="shared" si="1930"/>
        <v>2870</v>
      </c>
      <c r="F3680" t="str">
        <f t="shared" si="1931"/>
        <v>0.777000777000777</v>
      </c>
      <c r="G3680" t="str">
        <f t="shared" si="1926"/>
        <v>0.777000777000777</v>
      </c>
      <c r="H3680" t="str">
        <f t="shared" si="1932"/>
        <v>9.12864094894502+0.214653445468086i</v>
      </c>
      <c r="I3680" t="str">
        <f t="shared" si="1933"/>
        <v>6856.52596645972i</v>
      </c>
      <c r="J3680" t="str">
        <f t="shared" si="1927"/>
        <v>-63634.3732577776+1499.98847263046i</v>
      </c>
      <c r="K3680" t="str">
        <f t="shared" si="1934"/>
        <v>0.00253844209345089-0.107688942025426i</v>
      </c>
      <c r="L3680" t="str">
        <f t="shared" si="1935"/>
        <v>0.000193139901423234-0.00694605444365984i</v>
      </c>
      <c r="M3680" t="str">
        <f t="shared" si="1936"/>
        <v>0.00273158199487412-0.114634996469086i</v>
      </c>
      <c r="N3680" t="str">
        <f t="shared" si="1937"/>
        <v>-17.8890863906223i</v>
      </c>
      <c r="O3680" t="str">
        <f t="shared" si="1938"/>
        <v>0.573135287099868+0.819460763356582i</v>
      </c>
      <c r="P3680" t="str">
        <f t="shared" si="1939"/>
        <v>0.426864712900132-0.819460763356582i</v>
      </c>
      <c r="Q3680" t="str">
        <f t="shared" si="1940"/>
        <v>-0.426864712900132+18.7085471539789i</v>
      </c>
      <c r="R3680" t="str">
        <f t="shared" si="1941"/>
        <v>-0.0442989446529793-0.0218058117100929i</v>
      </c>
      <c r="S3680" t="str">
        <f t="shared" si="1942"/>
        <v>1.84856693562091i</v>
      </c>
      <c r="T3680" t="str">
        <f t="shared" si="1943"/>
        <v>0.040309502531653-0.0818895643683982i</v>
      </c>
      <c r="U3680" t="str">
        <f t="shared" si="1944"/>
        <v>0.0000333333333333334-0.0000646482509533019i</v>
      </c>
      <c r="V3680" t="str">
        <f t="shared" si="1945"/>
        <v>6.66666666666667E-06-0.000646482509533019i</v>
      </c>
      <c r="W3680" t="str">
        <f t="shared" si="1946"/>
        <v>0.0000275337691864719-0.0000600073775873017i</v>
      </c>
      <c r="X3680" t="str">
        <f t="shared" si="1947"/>
        <v>0.0000275810719916088-0.0000599522812527103i</v>
      </c>
      <c r="Y3680" t="str">
        <f t="shared" si="1948"/>
        <v>0.009+10.9704415463356i</v>
      </c>
      <c r="Z3680" t="str">
        <f t="shared" si="1949"/>
        <v>-0.0000655541945076899-0.0000302236213810952i</v>
      </c>
      <c r="AA3680" t="str">
        <f t="shared" si="1950"/>
        <v>0.000900137553120374-1.09385364319861i</v>
      </c>
      <c r="AB3680" t="str">
        <f t="shared" si="1951"/>
        <v>0.190117048186598-0.386226603585124i</v>
      </c>
      <c r="AC3680" t="str">
        <f t="shared" si="1952"/>
        <v>0.956244234967497-0.0228490767838782i</v>
      </c>
      <c r="AD3680" t="str">
        <f t="shared" si="1953"/>
        <v>0.20834847467987-0.398921132635457i</v>
      </c>
      <c r="AE3680" t="str">
        <f t="shared" si="1954"/>
        <v>-0.0000257149577082364+0.0000198539081079596i</v>
      </c>
      <c r="AF3680" t="str">
        <f t="shared" si="1955"/>
        <v>-15.0856470981543-0.203899814611896i</v>
      </c>
      <c r="AG3680" t="str">
        <f t="shared" si="1956"/>
        <v>0.998421050872974-0.000826307795551917i</v>
      </c>
      <c r="AH3680" t="str">
        <f t="shared" si="1957"/>
        <v>0.000392838527354413-0.000294406022721422i</v>
      </c>
      <c r="AI3680">
        <f t="shared" si="1958"/>
        <v>-66.179883369639484</v>
      </c>
      <c r="AJ3680">
        <f t="shared" si="1959"/>
        <v>-36.849088039930869</v>
      </c>
      <c r="AK3680"/>
      <c r="AL3680"/>
      <c r="AM3680"/>
      <c r="AN3680"/>
    </row>
    <row r="3681" spans="1:40" x14ac:dyDescent="0.25">
      <c r="A3681"/>
      <c r="B3681">
        <f t="shared" si="1960"/>
        <v>1747000</v>
      </c>
      <c r="C3681" s="237" t="str">
        <f t="shared" si="1928"/>
        <v>-2.50413032676409E-08+0.00140184461374145i</v>
      </c>
      <c r="D3681" s="208" t="str">
        <f t="shared" si="1929"/>
        <v>-5.95700614898928+0.0107474753720178i</v>
      </c>
      <c r="E3681" t="str">
        <f t="shared" si="1930"/>
        <v>2870</v>
      </c>
      <c r="F3681" t="str">
        <f t="shared" si="1931"/>
        <v>0.777000777000777</v>
      </c>
      <c r="G3681" t="str">
        <f t="shared" si="1926"/>
        <v>0.777000777000777</v>
      </c>
      <c r="H3681" t="str">
        <f t="shared" si="1932"/>
        <v>9.12864716510881+0.214530733029217i</v>
      </c>
      <c r="I3681" t="str">
        <f t="shared" si="1933"/>
        <v>6860.45295727671i</v>
      </c>
      <c r="J3681" t="str">
        <f t="shared" si="1927"/>
        <v>-63707.2868848636+1500.84757255751i</v>
      </c>
      <c r="K3681" t="str">
        <f t="shared" si="1934"/>
        <v>0.00253553838704523-0.107627366285983i</v>
      </c>
      <c r="L3681" t="str">
        <f t="shared" si="1935"/>
        <v>0.000192919024920608-0.00694208459181935i</v>
      </c>
      <c r="M3681" t="str">
        <f t="shared" si="1936"/>
        <v>0.00272845741196584-0.114569450877802i</v>
      </c>
      <c r="N3681" t="str">
        <f t="shared" si="1937"/>
        <v>-17.8993321445688i</v>
      </c>
      <c r="O3681" t="str">
        <f t="shared" si="1938"/>
        <v>0.581501051244202+0.813545651701174i</v>
      </c>
      <c r="P3681" t="str">
        <f t="shared" si="1939"/>
        <v>0.418498948755798-0.813545651701174i</v>
      </c>
      <c r="Q3681" t="str">
        <f t="shared" si="1940"/>
        <v>-0.418498948755798+18.71287779627i</v>
      </c>
      <c r="R3681" t="str">
        <f t="shared" si="1941"/>
        <v>-0.0439533505651513-0.0213812392784256i</v>
      </c>
      <c r="S3681" t="str">
        <f t="shared" si="1942"/>
        <v>1.84962567957029i</v>
      </c>
      <c r="T3681" t="str">
        <f t="shared" si="1943"/>
        <v>0.0395472892304129-0.0812972459084592i</v>
      </c>
      <c r="U3681" t="str">
        <f t="shared" si="1944"/>
        <v>0.0000333333333333333-0.0000646112456579648i</v>
      </c>
      <c r="V3681" t="str">
        <f t="shared" si="1945"/>
        <v>6.66666666666667E-06-0.000646112456579648i</v>
      </c>
      <c r="W3681" t="str">
        <f t="shared" si="1946"/>
        <v>0.0000275336897627762-0.0000599744399811459i</v>
      </c>
      <c r="X3681" t="str">
        <f t="shared" si="1947"/>
        <v>0.0000275809268664882-0.0000599193741128028i</v>
      </c>
      <c r="Y3681" t="str">
        <f t="shared" si="1948"/>
        <v>0.009+10.9767247316427i</v>
      </c>
      <c r="Z3681" t="str">
        <f t="shared" si="1949"/>
        <v>-0.0000654807096342911-0.0000302061018054085i</v>
      </c>
      <c r="AA3681" t="str">
        <f t="shared" si="1950"/>
        <v>0.000899107328084843-1.09322750475385i</v>
      </c>
      <c r="AB3681" t="str">
        <f t="shared" si="1951"/>
        <v>0.186522120593371-0.383432973544624i</v>
      </c>
      <c r="AC3681" t="str">
        <f t="shared" si="1952"/>
        <v>0.956579212434978-0.0224159174716056i</v>
      </c>
      <c r="AD3681" t="str">
        <f t="shared" si="1953"/>
        <v>0.204269508449661-0.39605092832498i</v>
      </c>
      <c r="AE3681" t="str">
        <f t="shared" si="1954"/>
        <v>-0.0000253388670310424+0.0000197635102700681i</v>
      </c>
      <c r="AF3681" t="str">
        <f t="shared" si="1955"/>
        <v>-15.0856533140981-0.203783257657199i</v>
      </c>
      <c r="AG3681" t="str">
        <f t="shared" si="1956"/>
        <v>0.998433299809343-0.000809682277068246i</v>
      </c>
      <c r="AH3681" t="str">
        <f t="shared" si="1957"/>
        <v>0.000387124684465682-0.000293127622440873i</v>
      </c>
      <c r="AI3681">
        <f t="shared" si="1958"/>
        <v>-66.274758619902329</v>
      </c>
      <c r="AJ3681">
        <f t="shared" si="1959"/>
        <v>-37.13270548885788</v>
      </c>
      <c r="AK3681"/>
      <c r="AL3681"/>
      <c r="AM3681"/>
      <c r="AN3681"/>
    </row>
    <row r="3682" spans="1:40" x14ac:dyDescent="0.25">
      <c r="A3682"/>
      <c r="B3682">
        <f t="shared" si="1960"/>
        <v>1748000</v>
      </c>
      <c r="C3682" s="237" t="str">
        <f t="shared" si="1928"/>
        <v>-2.50126600863876E-08+0.00140104264313914i</v>
      </c>
      <c r="D3682" s="208" t="str">
        <f t="shared" si="1929"/>
        <v>-5.95700614876969+0.0107413269307334i</v>
      </c>
      <c r="E3682" t="str">
        <f t="shared" si="1930"/>
        <v>2870</v>
      </c>
      <c r="F3682" t="str">
        <f t="shared" si="1931"/>
        <v>0.777000777000777</v>
      </c>
      <c r="G3682" t="str">
        <f t="shared" si="1926"/>
        <v>0.777000777000777</v>
      </c>
      <c r="H3682" t="str">
        <f t="shared" si="1932"/>
        <v>9.12865337061628+0.214408160724083i</v>
      </c>
      <c r="I3682" t="str">
        <f t="shared" si="1933"/>
        <v>6864.3799480937i</v>
      </c>
      <c r="J3682" t="str">
        <f t="shared" si="1927"/>
        <v>-63780.2422603761+1501.70667248456i</v>
      </c>
      <c r="K3682" t="str">
        <f t="shared" si="1934"/>
        <v>0.00253263965921849-0.107565860885427i</v>
      </c>
      <c r="L3682" t="str">
        <f t="shared" si="1935"/>
        <v>0.000192698526998617-0.00693811927162879i</v>
      </c>
      <c r="M3682" t="str">
        <f t="shared" si="1936"/>
        <v>0.00272533818621711-0.114503980157056i</v>
      </c>
      <c r="N3682" t="str">
        <f t="shared" si="1937"/>
        <v>-17.9095778985153i</v>
      </c>
      <c r="O3682" t="str">
        <f t="shared" si="1938"/>
        <v>0.589805772574093+0.807545138452506i</v>
      </c>
      <c r="P3682" t="str">
        <f t="shared" si="1939"/>
        <v>0.410194227425907-0.807545138452506i</v>
      </c>
      <c r="Q3682" t="str">
        <f t="shared" si="1940"/>
        <v>-0.410194227425907+18.7171230369678i</v>
      </c>
      <c r="R3682" t="str">
        <f t="shared" si="1941"/>
        <v>-0.0436040702558531-0.020959849905343i</v>
      </c>
      <c r="S3682" t="str">
        <f t="shared" si="1942"/>
        <v>1.85068442351967i</v>
      </c>
      <c r="T3682" t="str">
        <f t="shared" si="1943"/>
        <v>0.0387900677391285-0.0806973736245647i</v>
      </c>
      <c r="U3682" t="str">
        <f t="shared" si="1944"/>
        <v>0.0000333333333333333-0.000064574282702783i</v>
      </c>
      <c r="V3682" t="str">
        <f t="shared" si="1945"/>
        <v>6.66666666666667E-06-0.00064574282702783i</v>
      </c>
      <c r="W3682" t="str">
        <f t="shared" si="1946"/>
        <v>0.0000275336102941792-0.0000599415408583947i</v>
      </c>
      <c r="X3682" t="str">
        <f t="shared" si="1947"/>
        <v>0.0000275807818094057-0.0000598865054206968i</v>
      </c>
      <c r="Y3682" t="str">
        <f t="shared" si="1948"/>
        <v>0.009+10.9830079169499i</v>
      </c>
      <c r="Z3682" t="str">
        <f t="shared" si="1949"/>
        <v>-0.000065407350832375-0.0000301886024532899i</v>
      </c>
      <c r="AA3682" t="str">
        <f t="shared" si="1950"/>
        <v>0.000898078870702892-1.09260208272467i</v>
      </c>
      <c r="AB3682" t="str">
        <f t="shared" si="1951"/>
        <v>0.182950736534899-0.380603716403249i</v>
      </c>
      <c r="AC3682" t="str">
        <f t="shared" si="1952"/>
        <v>0.956917962237736-0.0219858613480408i</v>
      </c>
      <c r="AD3682" t="str">
        <f t="shared" si="1953"/>
        <v>0.200220125567195-0.393138930743551i</v>
      </c>
      <c r="AE3682" t="str">
        <f t="shared" si="1954"/>
        <v>-0.0000249641828858043+0.0000196698101951124i</v>
      </c>
      <c r="AF3682" t="str">
        <f t="shared" si="1955"/>
        <v>-15.085659519386-0.20366683379335i</v>
      </c>
      <c r="AG3682" t="str">
        <f t="shared" si="1956"/>
        <v>0.99844570014414-0.000793192665393531i</v>
      </c>
      <c r="AH3682" t="str">
        <f t="shared" si="1957"/>
        <v>0.000381431562752255-0.000291798677251891i</v>
      </c>
      <c r="AI3682">
        <f t="shared" si="1958"/>
        <v>-66.370719515386995</v>
      </c>
      <c r="AJ3682">
        <f t="shared" si="1959"/>
        <v>-37.416323277697991</v>
      </c>
      <c r="AK3682"/>
      <c r="AL3682"/>
      <c r="AM3682"/>
      <c r="AN3682"/>
    </row>
    <row r="3683" spans="1:40" x14ac:dyDescent="0.25">
      <c r="A3683"/>
      <c r="B3683">
        <f t="shared" si="1960"/>
        <v>1749000</v>
      </c>
      <c r="C3683" s="237" t="str">
        <f t="shared" si="1928"/>
        <v>-2.49840660217587E-08+0.00140024158959869i</v>
      </c>
      <c r="D3683" s="208" t="str">
        <f t="shared" si="1929"/>
        <v>-5.95700614855047+0.0107351855202566i</v>
      </c>
      <c r="E3683" t="str">
        <f t="shared" si="1930"/>
        <v>2870</v>
      </c>
      <c r="F3683" t="str">
        <f t="shared" si="1931"/>
        <v>0.777000777000777</v>
      </c>
      <c r="G3683" t="str">
        <f t="shared" si="1926"/>
        <v>0.777000777000777</v>
      </c>
      <c r="H3683" t="str">
        <f t="shared" si="1932"/>
        <v>9.12865956549177+0.214285728312929i</v>
      </c>
      <c r="I3683" t="str">
        <f t="shared" si="1933"/>
        <v>6868.30693891069i</v>
      </c>
      <c r="J3683" t="str">
        <f t="shared" si="1927"/>
        <v>-63853.2393843152+1502.56577241162i</v>
      </c>
      <c r="K3683" t="str">
        <f t="shared" si="1934"/>
        <v>0.00252974589859773-0.107504425703369i</v>
      </c>
      <c r="L3683" t="str">
        <f t="shared" si="1935"/>
        <v>0.000192478406792798-0.00693415847533917i</v>
      </c>
      <c r="M3683" t="str">
        <f t="shared" si="1936"/>
        <v>0.00272222430539053-0.114438584178708i</v>
      </c>
      <c r="N3683" t="str">
        <f t="shared" si="1937"/>
        <v>-17.9198236524619i</v>
      </c>
      <c r="O3683" t="str">
        <f t="shared" si="1938"/>
        <v>0.598048579305191+0.801459853511729i</v>
      </c>
      <c r="P3683" t="str">
        <f t="shared" si="1939"/>
        <v>0.401951420694809-0.801459853511729i</v>
      </c>
      <c r="Q3683" t="str">
        <f t="shared" si="1940"/>
        <v>-0.401951420694809+18.7212835059736i</v>
      </c>
      <c r="R3683" t="str">
        <f t="shared" si="1941"/>
        <v>-0.0432511269711154-0.0205416775318535i</v>
      </c>
      <c r="S3683" t="str">
        <f t="shared" si="1942"/>
        <v>1.85174316746905i</v>
      </c>
      <c r="T3683" t="str">
        <f t="shared" si="1943"/>
        <v>0.0380379110179622-0.0800899788540993i</v>
      </c>
      <c r="U3683" t="str">
        <f t="shared" si="1944"/>
        <v>0.0000333333333333334-0.0000645373620151314i</v>
      </c>
      <c r="V3683" t="str">
        <f t="shared" si="1945"/>
        <v>6.66666666666667E-06-0.000645373620151314i</v>
      </c>
      <c r="W3683" t="str">
        <f t="shared" si="1946"/>
        <v>0.0000275335307806818-0.0000599086801530206i</v>
      </c>
      <c r="X3683" t="str">
        <f t="shared" si="1947"/>
        <v>0.0000275806368201041-0.0000598536751104263i</v>
      </c>
      <c r="Y3683" t="str">
        <f t="shared" si="1948"/>
        <v>0.009+10.9892911022571i</v>
      </c>
      <c r="Z3683" t="str">
        <f t="shared" si="1949"/>
        <v>-0.0000653341178136879-0.0000301711232895323i</v>
      </c>
      <c r="AA3683" t="str">
        <f t="shared" si="1950"/>
        <v>0.000897052176932914-1.09197737588219i</v>
      </c>
      <c r="AB3683" t="str">
        <f t="shared" si="1951"/>
        <v>0.179403240122867-0.377738979961657i</v>
      </c>
      <c r="AC3683" t="str">
        <f t="shared" si="1952"/>
        <v>0.957260461804807-0.0215589430290787i</v>
      </c>
      <c r="AD3683" t="str">
        <f t="shared" si="1953"/>
        <v>0.196200755584669-0.390185444769687i</v>
      </c>
      <c r="AE3683" t="str">
        <f t="shared" si="1954"/>
        <v>-0.0000245909364404305+0.0000195728246315245i</v>
      </c>
      <c r="AF3683" t="str">
        <f t="shared" si="1955"/>
        <v>-15.0856657140422-0.203550542792672i</v>
      </c>
      <c r="AG3683" t="str">
        <f t="shared" si="1956"/>
        <v>0.998458250413705-0.000776840426614158i</v>
      </c>
      <c r="AH3683" t="str">
        <f t="shared" si="1957"/>
        <v>0.000375759642648422-0.000290419439780554i</v>
      </c>
      <c r="AI3683">
        <f t="shared" si="1958"/>
        <v>-66.467788115356981</v>
      </c>
      <c r="AJ3683">
        <f t="shared" si="1959"/>
        <v>-37.699941257044102</v>
      </c>
      <c r="AK3683"/>
      <c r="AL3683"/>
      <c r="AM3683"/>
      <c r="AN3683"/>
    </row>
    <row r="3684" spans="1:40" x14ac:dyDescent="0.25">
      <c r="A3684"/>
      <c r="B3684">
        <f t="shared" si="1960"/>
        <v>1750000</v>
      </c>
      <c r="C3684" s="237" t="str">
        <f t="shared" si="1928"/>
        <v>-2.49555209615192E-08+0.00139944145154799i</v>
      </c>
      <c r="D3684" s="208" t="str">
        <f t="shared" si="1929"/>
        <v>-5.95700614833162+0.0107290511285346i</v>
      </c>
      <c r="E3684" t="str">
        <f t="shared" si="1930"/>
        <v>2870</v>
      </c>
      <c r="F3684" t="str">
        <f t="shared" si="1931"/>
        <v>0.777000777000777</v>
      </c>
      <c r="G3684" t="str">
        <f t="shared" si="1926"/>
        <v>0.777000777000777</v>
      </c>
      <c r="H3684" t="str">
        <f t="shared" si="1932"/>
        <v>9.12866574975952+0.21416343555655i</v>
      </c>
      <c r="I3684" t="str">
        <f t="shared" si="1933"/>
        <v>6872.23392972767i</v>
      </c>
      <c r="J3684" t="str">
        <f t="shared" si="1927"/>
        <v>-63926.278256681+1503.42487233866i</v>
      </c>
      <c r="K3684" t="str">
        <f t="shared" si="1934"/>
        <v>0.00252685709384239-0.107443060619693i</v>
      </c>
      <c r="L3684" t="str">
        <f t="shared" si="1935"/>
        <v>0.000192258663441153-0.00693020219521913i</v>
      </c>
      <c r="M3684" t="str">
        <f t="shared" si="1936"/>
        <v>0.00271911575728354-0.114373262814912i</v>
      </c>
      <c r="N3684" t="str">
        <f t="shared" si="1937"/>
        <v>-17.9300694064084i</v>
      </c>
      <c r="O3684" t="str">
        <f t="shared" si="1938"/>
        <v>0.606228606152358+0.795290435679048i</v>
      </c>
      <c r="P3684" t="str">
        <f t="shared" si="1939"/>
        <v>0.393771393847642-0.795290435679048i</v>
      </c>
      <c r="Q3684" t="str">
        <f t="shared" si="1940"/>
        <v>-0.393771393847642+18.7253598420874i</v>
      </c>
      <c r="R3684" t="str">
        <f t="shared" si="1941"/>
        <v>-0.0428945442562117-0.020126756043445i</v>
      </c>
      <c r="S3684" t="str">
        <f t="shared" si="1942"/>
        <v>1.85280191141843i</v>
      </c>
      <c r="T3684" t="str">
        <f t="shared" si="1943"/>
        <v>0.0372908920679473-0.0794750935873315i</v>
      </c>
      <c r="U3684" t="str">
        <f t="shared" si="1944"/>
        <v>0.0000333333333333334-0.0000645004835225514i</v>
      </c>
      <c r="V3684" t="str">
        <f t="shared" si="1945"/>
        <v>6.66666666666667E-06-0.000645004835225514i</v>
      </c>
      <c r="W3684" t="str">
        <f t="shared" si="1946"/>
        <v>0.0000275334512222849-0.0000598758577991481i</v>
      </c>
      <c r="X3684" t="str">
        <f t="shared" si="1947"/>
        <v>0.0000275804918983267-0.0000598208831161767i</v>
      </c>
      <c r="Y3684" t="str">
        <f t="shared" si="1948"/>
        <v>0.009+10.9955742875643i</v>
      </c>
      <c r="Z3684" t="str">
        <f t="shared" si="1949"/>
        <v>-0.0000652610102907995-0.00003015366427901i</v>
      </c>
      <c r="AA3684" t="str">
        <f t="shared" si="1950"/>
        <v>0.000896027242744836-1.09135338300036i</v>
      </c>
      <c r="AB3684" t="str">
        <f t="shared" si="1951"/>
        <v>0.17587997566172-0.374838915099792i</v>
      </c>
      <c r="AC3684" t="str">
        <f t="shared" si="1952"/>
        <v>0.957606688263247-0.0211351970807291i</v>
      </c>
      <c r="AD3684" t="str">
        <f t="shared" si="1953"/>
        <v>0.192211824912047-0.38719077972553i</v>
      </c>
      <c r="AE3684" t="str">
        <f t="shared" si="1954"/>
        <v>-0.0000242191586673702+0.0000194725706213167i</v>
      </c>
      <c r="AF3684" t="str">
        <f t="shared" si="1955"/>
        <v>-15.0856718980911-0.203434384428015i</v>
      </c>
      <c r="AG3684" t="str">
        <f t="shared" si="1956"/>
        <v>0.998470949140156-0.000760627011063097i</v>
      </c>
      <c r="AH3684" t="str">
        <f t="shared" si="1957"/>
        <v>0.000370109401547131-0.00028899016722655i</v>
      </c>
      <c r="AI3684">
        <f t="shared" si="1958"/>
        <v>-66.565987215746603</v>
      </c>
      <c r="AJ3684">
        <f t="shared" si="1959"/>
        <v>-37.983559277980589</v>
      </c>
      <c r="AK3684"/>
      <c r="AL3684"/>
      <c r="AM3684"/>
      <c r="AN3684"/>
    </row>
    <row r="3685" spans="1:40" x14ac:dyDescent="0.25">
      <c r="A3685"/>
      <c r="B3685">
        <f t="shared" si="1960"/>
        <v>1751000</v>
      </c>
      <c r="C3685" s="237" t="str">
        <f t="shared" si="1928"/>
        <v>-2.4927024793756E-08+0.00139864222741855i</v>
      </c>
      <c r="D3685" s="208" t="str">
        <f t="shared" si="1929"/>
        <v>-5.95700614811315+0.0107229237435422i</v>
      </c>
      <c r="E3685" t="str">
        <f t="shared" si="1930"/>
        <v>2870</v>
      </c>
      <c r="F3685" t="str">
        <f t="shared" si="1931"/>
        <v>0.777000777000777</v>
      </c>
      <c r="G3685" t="str">
        <f t="shared" si="1926"/>
        <v>0.777000777000777</v>
      </c>
      <c r="H3685" t="str">
        <f t="shared" si="1932"/>
        <v>9.12867192344376+0.214041282216288i</v>
      </c>
      <c r="I3685" t="str">
        <f t="shared" si="1933"/>
        <v>6876.16092054466i</v>
      </c>
      <c r="J3685" t="str">
        <f t="shared" si="1927"/>
        <v>-63999.3588774734+1504.28397226571i</v>
      </c>
      <c r="K3685" t="str">
        <f t="shared" si="1934"/>
        <v>0.00252397323364438-0.107381765514557i</v>
      </c>
      <c r="L3685" t="str">
        <f t="shared" si="1935"/>
        <v>0.000192039296084141-0.00692625042355492i</v>
      </c>
      <c r="M3685" t="str">
        <f t="shared" si="1936"/>
        <v>0.00271601252972852-0.114308015938112i</v>
      </c>
      <c r="N3685" t="str">
        <f t="shared" si="1937"/>
        <v>-17.9403151603549i</v>
      </c>
      <c r="O3685" t="str">
        <f t="shared" si="1938"/>
        <v>0.614344994420993+0.789037532586296i</v>
      </c>
      <c r="P3685" t="str">
        <f t="shared" si="1939"/>
        <v>0.385655005579007-0.789037532586296i</v>
      </c>
      <c r="Q3685" t="str">
        <f t="shared" si="1940"/>
        <v>-0.385655005579007+18.7293526929412i</v>
      </c>
      <c r="R3685" t="str">
        <f t="shared" si="1941"/>
        <v>-0.042534345958351-0.0197151192678594i</v>
      </c>
      <c r="S3685" t="str">
        <f t="shared" si="1942"/>
        <v>1.85386065536782i</v>
      </c>
      <c r="T3685" t="str">
        <f t="shared" si="1943"/>
        <v>0.0365490839265686-0.0788527504739902i</v>
      </c>
      <c r="U3685" t="str">
        <f t="shared" si="1944"/>
        <v>0.0000333333333333332-0.0000644636471527495i</v>
      </c>
      <c r="V3685" t="str">
        <f t="shared" si="1945"/>
        <v>6.66666666666667E-06-0.000644636471527495i</v>
      </c>
      <c r="W3685" t="str">
        <f t="shared" si="1946"/>
        <v>0.0000275333716189894-0.0000598430737310515i</v>
      </c>
      <c r="X3685" t="str">
        <f t="shared" si="1947"/>
        <v>0.0000275803470438181-0.0000597881293722834i</v>
      </c>
      <c r="Y3685" t="str">
        <f t="shared" si="1948"/>
        <v>0.009+11.0018574728715i</v>
      </c>
      <c r="Z3685" t="str">
        <f t="shared" si="1949"/>
        <v>-0.0000651880279771003-0.0000301362253866803i</v>
      </c>
      <c r="AA3685" t="str">
        <f t="shared" si="1950"/>
        <v>0.000895004064120101-1.09073010285593i</v>
      </c>
      <c r="AB3685" t="str">
        <f t="shared" si="1951"/>
        <v>0.172381287627826-0.371903675807895i</v>
      </c>
      <c r="AC3685" t="str">
        <f t="shared" si="1952"/>
        <v>0.957956618435397-0.0207146580169401i</v>
      </c>
      <c r="AD3685" t="str">
        <f t="shared" si="1953"/>
        <v>0.188253756770266-0.384155249344219i</v>
      </c>
      <c r="AE3685" t="str">
        <f t="shared" si="1954"/>
        <v>-0.0000238488803408481+0.0000193690654978828i</v>
      </c>
      <c r="AF3685" t="str">
        <f t="shared" si="1955"/>
        <v>-15.0856780715569-0.203318358472746i</v>
      </c>
      <c r="AG3685" t="str">
        <f t="shared" si="1956"/>
        <v>0.998483794831556-0.000744553853179958i</v>
      </c>
      <c r="AH3685" t="str">
        <f t="shared" si="1957"/>
        <v>0.000364481313756232-0.000287511121327218i</v>
      </c>
      <c r="AI3685">
        <f t="shared" si="1958"/>
        <v>-66.665340382151513</v>
      </c>
      <c r="AJ3685">
        <f t="shared" si="1959"/>
        <v>-38.267177192115952</v>
      </c>
      <c r="AK3685"/>
      <c r="AL3685"/>
      <c r="AM3685"/>
      <c r="AN3685"/>
    </row>
    <row r="3686" spans="1:40" x14ac:dyDescent="0.25">
      <c r="A3686"/>
      <c r="B3686">
        <f t="shared" si="1960"/>
        <v>1752000</v>
      </c>
      <c r="C3686" s="237" t="str">
        <f t="shared" si="1928"/>
        <v>-2.48985774068737E-08+0.00139784391564541i</v>
      </c>
      <c r="D3686" s="208" t="str">
        <f t="shared" si="1929"/>
        <v>-5.95700614789505+0.0107168033532815i</v>
      </c>
      <c r="E3686" t="str">
        <f t="shared" si="1930"/>
        <v>2870</v>
      </c>
      <c r="F3686" t="str">
        <f t="shared" si="1931"/>
        <v>0.777000777000777</v>
      </c>
      <c r="G3686" t="str">
        <f t="shared" si="1926"/>
        <v>0.777000777000777</v>
      </c>
      <c r="H3686" t="str">
        <f t="shared" si="1932"/>
        <v>9.12867808656859+0.213919268054023i</v>
      </c>
      <c r="I3686" t="str">
        <f t="shared" si="1933"/>
        <v>6880.08791136165i</v>
      </c>
      <c r="J3686" t="str">
        <f t="shared" si="1927"/>
        <v>-64072.4812466923+1505.14307219277i</v>
      </c>
      <c r="K3686" t="str">
        <f t="shared" si="1934"/>
        <v>0.00252109430672777-0.107320540268394i</v>
      </c>
      <c r="L3686" t="str">
        <f t="shared" si="1935"/>
        <v>0.000191820303864671-0.00692230315265035i</v>
      </c>
      <c r="M3686" t="str">
        <f t="shared" si="1936"/>
        <v>0.00271291461059244-0.114242843421044i</v>
      </c>
      <c r="N3686" t="str">
        <f t="shared" si="1937"/>
        <v>-17.9505609143014i</v>
      </c>
      <c r="O3686" t="str">
        <f t="shared" si="1938"/>
        <v>0.622396892096844+0.782701800629198i</v>
      </c>
      <c r="P3686" t="str">
        <f t="shared" si="1939"/>
        <v>0.377603107903156-0.782701800629198i</v>
      </c>
      <c r="Q3686" t="str">
        <f t="shared" si="1940"/>
        <v>-0.377603107903156+18.7332627149306i</v>
      </c>
      <c r="R3686" t="str">
        <f t="shared" si="1941"/>
        <v>-0.0421705562294055-0.0193068009728314i</v>
      </c>
      <c r="S3686" t="str">
        <f t="shared" si="1942"/>
        <v>1.8549193993172i</v>
      </c>
      <c r="T3686" t="str">
        <f t="shared" si="1943"/>
        <v>0.0358125596632612-0.0782229828299211i</v>
      </c>
      <c r="U3686" t="str">
        <f t="shared" si="1944"/>
        <v>0.0000333333333333333-0.0000644268528335985i</v>
      </c>
      <c r="V3686" t="str">
        <f t="shared" si="1945"/>
        <v>6.66666666666667E-06-0.000644268528335985i</v>
      </c>
      <c r="W3686" t="str">
        <f t="shared" si="1946"/>
        <v>0.0000275332919707968-0.0000598103278831564i</v>
      </c>
      <c r="X3686" t="str">
        <f t="shared" si="1947"/>
        <v>0.0000275802022563239-0.0000597554138132332i</v>
      </c>
      <c r="Y3686" t="str">
        <f t="shared" si="1948"/>
        <v>0.009+11.0081406581786i</v>
      </c>
      <c r="Z3686" t="str">
        <f t="shared" si="1949"/>
        <v>-0.0000651151705867998-0.0000301188065775816i</v>
      </c>
      <c r="AA3686" t="str">
        <f t="shared" si="1950"/>
        <v>0.000893982637051602-1.09010753422843i</v>
      </c>
      <c r="AB3686" t="str">
        <f t="shared" si="1951"/>
        <v>0.168907520648245-0.368933419217906i</v>
      </c>
      <c r="AC3686" t="str">
        <f t="shared" si="1952"/>
        <v>0.958310228836104-0.0202973602973863i</v>
      </c>
      <c r="AD3686" t="str">
        <f t="shared" si="1953"/>
        <v>0.1843269711452-0.381079171737092i</v>
      </c>
      <c r="AE3686" t="str">
        <f t="shared" si="1954"/>
        <v>-0.0000234801320341622+0.0000192623268837833i</v>
      </c>
      <c r="AF3686" t="str">
        <f t="shared" si="1955"/>
        <v>-15.0856842344636-0.203202464700741i</v>
      </c>
      <c r="AG3686" t="str">
        <f t="shared" si="1956"/>
        <v>0.998496785982086-0.000728622371374545i</v>
      </c>
      <c r="AH3686" t="str">
        <f t="shared" si="1957"/>
        <v>0.000358875850455739-0.000285982568321326i</v>
      </c>
      <c r="AI3686">
        <f t="shared" si="1958"/>
        <v>-66.76587198467827</v>
      </c>
      <c r="AJ3686">
        <f t="shared" si="1959"/>
        <v>-38.550794851586723</v>
      </c>
      <c r="AK3686"/>
      <c r="AL3686"/>
      <c r="AM3686"/>
      <c r="AN3686"/>
    </row>
    <row r="3687" spans="1:40" x14ac:dyDescent="0.25">
      <c r="A3687"/>
      <c r="B3687">
        <f t="shared" si="1960"/>
        <v>1753000</v>
      </c>
      <c r="C3687" s="237" t="str">
        <f t="shared" si="1928"/>
        <v>-2.4870178689596E-08+0.00139704651466723i</v>
      </c>
      <c r="D3687" s="208" t="str">
        <f t="shared" si="1929"/>
        <v>-5.95700614767733+0.0107106899457821i</v>
      </c>
      <c r="E3687" t="str">
        <f t="shared" si="1930"/>
        <v>2870</v>
      </c>
      <c r="F3687" t="str">
        <f t="shared" si="1931"/>
        <v>0.777000777000777</v>
      </c>
      <c r="G3687" t="str">
        <f t="shared" si="1926"/>
        <v>0.777000777000777</v>
      </c>
      <c r="H3687" t="str">
        <f t="shared" si="1932"/>
        <v>9.12868423915812+0.213797392832183i</v>
      </c>
      <c r="I3687" t="str">
        <f t="shared" si="1933"/>
        <v>6884.01490217863i</v>
      </c>
      <c r="J3687" t="str">
        <f t="shared" si="1927"/>
        <v>-64145.6453643379+1506.00217211982i</v>
      </c>
      <c r="K3687" t="str">
        <f t="shared" si="1934"/>
        <v>0.00251822030184871-0.107259384761904i</v>
      </c>
      <c r="L3687" t="str">
        <f t="shared" si="1935"/>
        <v>0.00019160168592809-0.00691836037482669i</v>
      </c>
      <c r="M3687" t="str">
        <f t="shared" si="1936"/>
        <v>0.0027098219877768-0.114177745136731i</v>
      </c>
      <c r="N3687" t="str">
        <f t="shared" si="1937"/>
        <v>-17.9608066682479i</v>
      </c>
      <c r="O3687" t="str">
        <f t="shared" si="1938"/>
        <v>0.630383453935535+0.776283904898398i</v>
      </c>
      <c r="P3687" t="str">
        <f t="shared" si="1939"/>
        <v>0.369616546064465-0.776283904898398i</v>
      </c>
      <c r="Q3687" t="str">
        <f t="shared" si="1940"/>
        <v>-0.369616546064465+18.7370905731463i</v>
      </c>
      <c r="R3687" t="str">
        <f t="shared" si="1941"/>
        <v>-0.0418031995286173-0.0189018348637241i</v>
      </c>
      <c r="S3687" t="str">
        <f t="shared" si="1942"/>
        <v>1.85597814326658i</v>
      </c>
      <c r="T3687" t="str">
        <f t="shared" si="1943"/>
        <v>0.0350813923747062-0.0775858246437255i</v>
      </c>
      <c r="U3687" t="str">
        <f t="shared" si="1944"/>
        <v>0.0000333333333333333-0.0000643901004931345i</v>
      </c>
      <c r="V3687" t="str">
        <f t="shared" si="1945"/>
        <v>6.66666666666667E-06-0.000643901004931345i</v>
      </c>
      <c r="W3687" t="str">
        <f t="shared" si="1946"/>
        <v>0.0000275332122777074-0.0000597776201900365i</v>
      </c>
      <c r="X3687" t="str">
        <f t="shared" si="1947"/>
        <v>0.0000275800575355889-0.0000597227363736604i</v>
      </c>
      <c r="Y3687" t="str">
        <f t="shared" si="1948"/>
        <v>0.009+11.0144238434858i</v>
      </c>
      <c r="Z3687" t="str">
        <f t="shared" si="1949"/>
        <v>-0.0000650424378349198-0.0000301014078168319i</v>
      </c>
      <c r="AA3687" t="str">
        <f t="shared" si="1950"/>
        <v>0.000892962957543663-1.08948567590019i</v>
      </c>
      <c r="AB3687" t="str">
        <f t="shared" si="1951"/>
        <v>0.165459019478539-0.365928305634767i</v>
      </c>
      <c r="AC3687" t="str">
        <f t="shared" si="1952"/>
        <v>0.958667495669977-0.019883338325153i</v>
      </c>
      <c r="AD3687" t="str">
        <f t="shared" si="1953"/>
        <v>0.180431884741736-0.377962869360221i</v>
      </c>
      <c r="AE3687" t="str">
        <f t="shared" si="1954"/>
        <v>-0.0000231129441169838+0.0000191523726884996i</v>
      </c>
      <c r="AF3687" t="str">
        <f t="shared" si="1955"/>
        <v>-15.0856903868355-0.203086702886401i</v>
      </c>
      <c r="AG3687" t="str">
        <f t="shared" si="1956"/>
        <v>0.998509921072214-0.000712833967891329i</v>
      </c>
      <c r="AH3687" t="str">
        <f t="shared" si="1957"/>
        <v>0.000353293479655206-0.000284404778912359i</v>
      </c>
      <c r="AI3687">
        <f t="shared" si="1958"/>
        <v>-66.867607234797134</v>
      </c>
      <c r="AJ3687">
        <f t="shared" si="1959"/>
        <v>-38.834412109077391</v>
      </c>
      <c r="AK3687"/>
      <c r="AL3687"/>
      <c r="AM3687"/>
      <c r="AN3687"/>
    </row>
    <row r="3688" spans="1:40" x14ac:dyDescent="0.25">
      <c r="A3688"/>
      <c r="B3688">
        <f t="shared" si="1960"/>
        <v>1754000</v>
      </c>
      <c r="C3688" s="237" t="str">
        <f t="shared" si="1928"/>
        <v>-2.48418285309627E-08+0.00139625002292618i</v>
      </c>
      <c r="D3688" s="208" t="str">
        <f t="shared" si="1929"/>
        <v>-5.95700614745997+0.0107045835091007i</v>
      </c>
      <c r="E3688" t="str">
        <f t="shared" si="1930"/>
        <v>2870</v>
      </c>
      <c r="F3688" t="str">
        <f t="shared" si="1931"/>
        <v>0.777000777000777</v>
      </c>
      <c r="G3688" t="str">
        <f t="shared" si="1926"/>
        <v>0.777000777000777</v>
      </c>
      <c r="H3688" t="str">
        <f t="shared" si="1932"/>
        <v>9.12869038123628+0.213675656313727i</v>
      </c>
      <c r="I3688" t="str">
        <f t="shared" si="1933"/>
        <v>6887.94189299562i</v>
      </c>
      <c r="J3688" t="str">
        <f t="shared" si="1927"/>
        <v>-64218.8512304102+1506.86127204686i</v>
      </c>
      <c r="K3688" t="str">
        <f t="shared" si="1934"/>
        <v>0.0025153512077954-0.107198298876064i</v>
      </c>
      <c r="L3688" t="str">
        <f t="shared" si="1935"/>
        <v>0.00019138344142218-0.00691442208242268i</v>
      </c>
      <c r="M3688" t="str">
        <f t="shared" si="1936"/>
        <v>0.00270673464921758-0.114112720958487i</v>
      </c>
      <c r="N3688" t="str">
        <f t="shared" si="1937"/>
        <v>-17.9710524221945i</v>
      </c>
      <c r="O3688" t="str">
        <f t="shared" si="1938"/>
        <v>0.638303841551356+0.76978451910959i</v>
      </c>
      <c r="P3688" t="str">
        <f t="shared" si="1939"/>
        <v>0.361696158448644-0.76978451910959i</v>
      </c>
      <c r="Q3688" t="str">
        <f t="shared" si="1940"/>
        <v>-0.361696158448644+18.7408369413041i</v>
      </c>
      <c r="R3688" t="str">
        <f t="shared" si="1941"/>
        <v>-0.0414323006253028-0.0185002545810879i</v>
      </c>
      <c r="S3688" t="str">
        <f t="shared" si="1942"/>
        <v>1.85703688721596i</v>
      </c>
      <c r="T3688" t="str">
        <f t="shared" si="1943"/>
        <v>0.0343556551799663-0.0769413105834082i</v>
      </c>
      <c r="U3688" t="str">
        <f t="shared" si="1944"/>
        <v>0.0000333333333333334-0.0000643533900595581i</v>
      </c>
      <c r="V3688" t="str">
        <f t="shared" si="1945"/>
        <v>6.66666666666667E-06-0.000643533900595581i</v>
      </c>
      <c r="W3688" t="str">
        <f t="shared" si="1946"/>
        <v>0.0000275331325397227-0.0000597449505864158i</v>
      </c>
      <c r="X3688" t="str">
        <f t="shared" si="1947"/>
        <v>0.0000275799128813605-0.0000596900969883498i</v>
      </c>
      <c r="Y3688" t="str">
        <f t="shared" si="1948"/>
        <v>0.009+11.020707028793i</v>
      </c>
      <c r="Z3688" t="str">
        <f t="shared" si="1949"/>
        <v>-0.0000649698294372961-0.0000300840290696324i</v>
      </c>
      <c r="AA3688" t="str">
        <f t="shared" si="1950"/>
        <v>0.00089194502161199-1.08886452665628i</v>
      </c>
      <c r="AB3688" t="str">
        <f t="shared" si="1951"/>
        <v>0.162036128979833-0.362888498567784i</v>
      </c>
      <c r="AC3688" t="str">
        <f t="shared" si="1952"/>
        <v>0.959028394828625-0.0194726264443451i</v>
      </c>
      <c r="AD3688" t="str">
        <f t="shared" si="1953"/>
        <v>0.17656891093824-0.374806668980465i</v>
      </c>
      <c r="AE3688" t="str">
        <f t="shared" si="1954"/>
        <v>-0.0000227473467526869+0.0000190392211061625i</v>
      </c>
      <c r="AF3688" t="str">
        <f t="shared" si="1955"/>
        <v>-15.0856965286962-0.202971072804626i</v>
      </c>
      <c r="AG3688" t="str">
        <f t="shared" si="1956"/>
        <v>0.998523198568866-0.000697190028675873i</v>
      </c>
      <c r="AH3688" t="str">
        <f t="shared" si="1957"/>
        <v>0.000347734666151579-0.000282778028231383i</v>
      </c>
      <c r="AI3688">
        <f t="shared" si="1958"/>
        <v>-66.970572224331335</v>
      </c>
      <c r="AJ3688">
        <f t="shared" si="1959"/>
        <v>-39.118028817835658</v>
      </c>
      <c r="AK3688"/>
      <c r="AL3688"/>
      <c r="AM3688"/>
      <c r="AN3688"/>
    </row>
    <row r="3689" spans="1:40" x14ac:dyDescent="0.25">
      <c r="A3689"/>
      <c r="B3689">
        <f t="shared" si="1960"/>
        <v>1755000</v>
      </c>
      <c r="C3689" s="237" t="str">
        <f t="shared" si="1928"/>
        <v>-2.48135268203313E-08+0.00139545443886804i</v>
      </c>
      <c r="D3689" s="208" t="str">
        <f t="shared" si="1929"/>
        <v>-5.957006147243+0.0106984840313216i</v>
      </c>
      <c r="E3689" t="str">
        <f t="shared" si="1930"/>
        <v>2870</v>
      </c>
      <c r="F3689" t="str">
        <f t="shared" si="1931"/>
        <v>0.777000777000777</v>
      </c>
      <c r="G3689" t="str">
        <f t="shared" si="1926"/>
        <v>0.777000777000777</v>
      </c>
      <c r="H3689" t="str">
        <f t="shared" si="1932"/>
        <v>9.12869651282706+0.213554058262162i</v>
      </c>
      <c r="I3689" t="str">
        <f t="shared" si="1933"/>
        <v>6891.86888381261i</v>
      </c>
      <c r="J3689" t="str">
        <f t="shared" si="1927"/>
        <v>-64292.098844909+1507.72037197392i</v>
      </c>
      <c r="K3689" t="str">
        <f t="shared" si="1934"/>
        <v>0.002512487013388-0.107137282492118i</v>
      </c>
      <c r="L3689" t="str">
        <f t="shared" si="1935"/>
        <v>0.000191165569497142-0.00691048826779443i</v>
      </c>
      <c r="M3689" t="str">
        <f t="shared" si="1936"/>
        <v>0.00270365258288514-0.114047770759912i</v>
      </c>
      <c r="N3689" t="str">
        <f t="shared" si="1937"/>
        <v>-17.981298176141i</v>
      </c>
      <c r="O3689" t="str">
        <f t="shared" si="1938"/>
        <v>0.646157223504985+0.763204325533031i</v>
      </c>
      <c r="P3689" t="str">
        <f t="shared" si="1939"/>
        <v>0.353842776495015-0.763204325533031i</v>
      </c>
      <c r="Q3689" t="str">
        <f t="shared" si="1940"/>
        <v>-0.353842776495015+18.744502501674i</v>
      </c>
      <c r="R3689" t="str">
        <f t="shared" si="1941"/>
        <v>-0.0410578846015693-0.0181020936981539i</v>
      </c>
      <c r="S3689" t="str">
        <f t="shared" si="1942"/>
        <v>1.85809563116534i</v>
      </c>
      <c r="T3689" t="str">
        <f t="shared" si="1943"/>
        <v>0.0336354212154854-0.0762894760030666i</v>
      </c>
      <c r="U3689" t="str">
        <f t="shared" si="1944"/>
        <v>0.0000333333333333334-0.0000643167214612337i</v>
      </c>
      <c r="V3689" t="str">
        <f t="shared" si="1945"/>
        <v>6.66666666666667E-06-0.000643167214612337i</v>
      </c>
      <c r="W3689" t="str">
        <f t="shared" si="1946"/>
        <v>0.0000275330527568434-0.0000597123190071663i</v>
      </c>
      <c r="X3689" t="str">
        <f t="shared" si="1947"/>
        <v>0.0000275797682933855-0.0000596574955922337i</v>
      </c>
      <c r="Y3689" t="str">
        <f t="shared" si="1948"/>
        <v>0.009+11.0269902141002i</v>
      </c>
      <c r="Z3689" t="str">
        <f t="shared" si="1949"/>
        <v>-0.0000648973451105731-0.0000300666703012638i</v>
      </c>
      <c r="AA3689" t="str">
        <f t="shared" si="1950"/>
        <v>0.000890928825283655-1.0882440852846i</v>
      </c>
      <c r="AB3689" t="str">
        <f t="shared" si="1951"/>
        <v>0.158639194095228-0.359814164762171i</v>
      </c>
      <c r="AC3689" t="str">
        <f t="shared" si="1952"/>
        <v>0.959392901887897-0.0190652589376277i</v>
      </c>
      <c r="AD3689" t="str">
        <f t="shared" si="1953"/>
        <v>0.17273845974152-0.371610901641182i</v>
      </c>
      <c r="AE3689" t="str">
        <f t="shared" si="1954"/>
        <v>-0.0000223833698957151+0.0000189228906132626i</v>
      </c>
      <c r="AF3689" t="str">
        <f t="shared" si="1955"/>
        <v>-15.0857026600701-0.20285557423084i</v>
      </c>
      <c r="AG3689" t="str">
        <f t="shared" si="1956"/>
        <v>0.998536616925604-0.000681691923243773i</v>
      </c>
      <c r="AH3689" t="str">
        <f t="shared" si="1957"/>
        <v>0.000342199871487738-0.000281102595799629i</v>
      </c>
      <c r="AI3689">
        <f t="shared" si="1958"/>
        <v>-67.074793966728379</v>
      </c>
      <c r="AJ3689">
        <f t="shared" si="1959"/>
        <v>-39.401644831679477</v>
      </c>
      <c r="AK3689"/>
      <c r="AL3689"/>
      <c r="AM3689"/>
      <c r="AN3689"/>
    </row>
    <row r="3690" spans="1:40" x14ac:dyDescent="0.25">
      <c r="A3690"/>
      <c r="B3690">
        <f t="shared" si="1960"/>
        <v>1756000</v>
      </c>
      <c r="C3690" s="237" t="str">
        <f t="shared" si="1928"/>
        <v>-2.4785273447373E-08+0.00139465976094209i</v>
      </c>
      <c r="D3690" s="208" t="str">
        <f t="shared" si="1929"/>
        <v>-5.95700614702639+0.010692391500556i</v>
      </c>
      <c r="E3690" t="str">
        <f t="shared" si="1930"/>
        <v>2870</v>
      </c>
      <c r="F3690" t="str">
        <f t="shared" si="1931"/>
        <v>0.777000777000777</v>
      </c>
      <c r="G3690" t="str">
        <f t="shared" si="1926"/>
        <v>0.777000777000777</v>
      </c>
      <c r="H3690" t="str">
        <f t="shared" si="1932"/>
        <v>9.12870263395428+0.213432598441528i</v>
      </c>
      <c r="I3690" t="str">
        <f t="shared" si="1933"/>
        <v>6895.7958746296i</v>
      </c>
      <c r="J3690" t="str">
        <f t="shared" si="1927"/>
        <v>-64365.3882078344+1508.57947190097i</v>
      </c>
      <c r="K3690" t="str">
        <f t="shared" si="1934"/>
        <v>0.00250962770747835-0.107076335491582i</v>
      </c>
      <c r="L3690" t="str">
        <f t="shared" si="1935"/>
        <v>0.000190948069305597-0.00690655892331541i</v>
      </c>
      <c r="M3690" t="str">
        <f t="shared" si="1936"/>
        <v>0.00270057577678395-0.113982894414897i</v>
      </c>
      <c r="N3690" t="str">
        <f t="shared" si="1937"/>
        <v>-17.9915439300875i</v>
      </c>
      <c r="O3690" t="str">
        <f t="shared" si="1938"/>
        <v>0.65394277539122+0.756544014921557i</v>
      </c>
      <c r="P3690" t="str">
        <f t="shared" si="1939"/>
        <v>0.34605722460878-0.756544014921557i</v>
      </c>
      <c r="Q3690" t="str">
        <f t="shared" si="1940"/>
        <v>-0.34605722460878+18.7480879450091i</v>
      </c>
      <c r="R3690" t="str">
        <f t="shared" si="1941"/>
        <v>-0.0406799768549895-0.0177073857182097i</v>
      </c>
      <c r="S3690" t="str">
        <f t="shared" si="1942"/>
        <v>1.85915437511473i</v>
      </c>
      <c r="T3690" t="str">
        <f t="shared" si="1943"/>
        <v>0.0329207636298536-0.0756303569495197i</v>
      </c>
      <c r="U3690" t="str">
        <f t="shared" si="1944"/>
        <v>0.0000333333333333333-0.0000642800946266882i</v>
      </c>
      <c r="V3690" t="str">
        <f t="shared" si="1945"/>
        <v>6.66666666666667E-06-0.000642800946266882i</v>
      </c>
      <c r="W3690" t="str">
        <f t="shared" si="1946"/>
        <v>0.0000275329729290705-0.0000596797253873085i</v>
      </c>
      <c r="X3690" t="str">
        <f t="shared" si="1947"/>
        <v>0.000027579623771412-0.0000596249321203929i</v>
      </c>
      <c r="Y3690" t="str">
        <f t="shared" si="1948"/>
        <v>0.009+11.0332733994074i</v>
      </c>
      <c r="Z3690" t="str">
        <f t="shared" si="1949"/>
        <v>-0.0000648249845722016-0.0000300493314770878i</v>
      </c>
      <c r="AA3690" t="str">
        <f t="shared" si="1950"/>
        <v>0.000889914364597025-1.08762435057576i</v>
      </c>
      <c r="AB3690" t="str">
        <f t="shared" si="1951"/>
        <v>0.155268559825113-0.356705474230318i</v>
      </c>
      <c r="AC3690" t="str">
        <f t="shared" si="1952"/>
        <v>0.95976099210515-0.0186612700236516i</v>
      </c>
      <c r="AD3690" t="str">
        <f t="shared" si="1953"/>
        <v>0.1689409377418-0.368375902627156i</v>
      </c>
      <c r="AE3690" t="str">
        <f t="shared" si="1954"/>
        <v>-0.0000220210432889403+0.0000188033999663229i</v>
      </c>
      <c r="AF3690" t="str">
        <f t="shared" si="1955"/>
        <v>-15.0857087809807-0.202740206940972i</v>
      </c>
      <c r="AG3690" t="str">
        <f t="shared" si="1956"/>
        <v>0.998550174582799-0.000666341004549944i</v>
      </c>
      <c r="AH3690" t="str">
        <f t="shared" si="1957"/>
        <v>0.000336689553910902-0.000279378765490454i</v>
      </c>
      <c r="AI3690">
        <f t="shared" si="1958"/>
        <v>-67.180300440792863</v>
      </c>
      <c r="AJ3690">
        <f t="shared" si="1959"/>
        <v>-39.68526000502829</v>
      </c>
      <c r="AK3690"/>
      <c r="AL3690"/>
      <c r="AM3690"/>
      <c r="AN3690"/>
    </row>
    <row r="3691" spans="1:40" x14ac:dyDescent="0.25">
      <c r="A3691"/>
      <c r="B3691">
        <f t="shared" si="1960"/>
        <v>1757000</v>
      </c>
      <c r="C3691" s="237" t="str">
        <f t="shared" si="1928"/>
        <v>-2.47570683020732E-08+0.00139386598760113i</v>
      </c>
      <c r="D3691" s="208" t="str">
        <f t="shared" si="1929"/>
        <v>-5.95700614681015+0.010686305904942i</v>
      </c>
      <c r="E3691" t="str">
        <f t="shared" si="1930"/>
        <v>2870</v>
      </c>
      <c r="F3691" t="str">
        <f t="shared" si="1931"/>
        <v>0.777000777000777</v>
      </c>
      <c r="G3691" t="str">
        <f t="shared" si="1926"/>
        <v>0.777000777000777</v>
      </c>
      <c r="H3691" t="str">
        <f t="shared" si="1932"/>
        <v>9.12870874464174+0.213311276616397i</v>
      </c>
      <c r="I3691" t="str">
        <f t="shared" si="1933"/>
        <v>6899.72286544658i</v>
      </c>
      <c r="J3691" t="str">
        <f t="shared" si="1927"/>
        <v>-64438.7193191865+1509.43857182802i</v>
      </c>
      <c r="K3691" t="str">
        <f t="shared" si="1934"/>
        <v>0.00250677327895004-0.107015457756238i</v>
      </c>
      <c r="L3691" t="str">
        <f t="shared" si="1935"/>
        <v>0.000190730940002571-0.00690263404137641i</v>
      </c>
      <c r="M3691" t="str">
        <f t="shared" si="1936"/>
        <v>0.00269750421895261-0.113918091797614i</v>
      </c>
      <c r="N3691" t="str">
        <f t="shared" si="1937"/>
        <v>-18.001789684034i</v>
      </c>
      <c r="O3691" t="str">
        <f t="shared" si="1938"/>
        <v>0.661659679925213+0.749804286438311i</v>
      </c>
      <c r="P3691" t="str">
        <f t="shared" si="1939"/>
        <v>0.338340320074787-0.749804286438311i</v>
      </c>
      <c r="Q3691" t="str">
        <f t="shared" si="1940"/>
        <v>-0.338340320074787+18.7515939704723i</v>
      </c>
      <c r="R3691" t="str">
        <f t="shared" si="1941"/>
        <v>-0.0402986031013044-0.0173161640719307i</v>
      </c>
      <c r="S3691" t="str">
        <f t="shared" si="1942"/>
        <v>1.86021311906411i</v>
      </c>
      <c r="T3691" t="str">
        <f t="shared" si="1943"/>
        <v>0.0322117555784721-0.0749639901690041i</v>
      </c>
      <c r="U3691" t="str">
        <f t="shared" si="1944"/>
        <v>0.0000333333333333333-0.0000642435094846128i</v>
      </c>
      <c r="V3691" t="str">
        <f t="shared" si="1945"/>
        <v>6.66666666666667E-06-0.000642435094846128i</v>
      </c>
      <c r="W3691" t="str">
        <f t="shared" si="1946"/>
        <v>0.000027532893056405-0.0000596471696620116i</v>
      </c>
      <c r="X3691" t="str">
        <f t="shared" si="1947"/>
        <v>0.0000275794793151886-0.0000595924065080573i</v>
      </c>
      <c r="Y3691" t="str">
        <f t="shared" si="1948"/>
        <v>0.009+11.0395565847145i</v>
      </c>
      <c r="Z3691" t="str">
        <f t="shared" si="1949"/>
        <v>-0.000064752747540439-0.0000300320125625465i</v>
      </c>
      <c r="AA3691" t="str">
        <f t="shared" si="1950"/>
        <v>0.000888901635601769-1.08700532132316i</v>
      </c>
      <c r="AB3691" t="str">
        <f t="shared" si="1951"/>
        <v>0.151924571202-0.353562600283368i</v>
      </c>
      <c r="AC3691" t="str">
        <f t="shared" si="1952"/>
        <v>0.960132640416496-0.0182606938544308i</v>
      </c>
      <c r="AD3691" t="str">
        <f t="shared" si="1953"/>
        <v>0.165176748068426-0.365102011429334i</v>
      </c>
      <c r="AE3691" t="str">
        <f t="shared" si="1954"/>
        <v>-0.0000216603964610822+0.0000186807681995585i</v>
      </c>
      <c r="AF3691" t="str">
        <f t="shared" si="1955"/>
        <v>-15.0857148914519-0.202624970711455i</v>
      </c>
      <c r="AG3691" t="str">
        <f t="shared" si="1956"/>
        <v>0.998563869967808-0.000651138608861366i</v>
      </c>
      <c r="AH3691" t="str">
        <f t="shared" si="1957"/>
        <v>0.000331204168332093-0.000277606825491127i</v>
      </c>
      <c r="AI3691">
        <f t="shared" si="1958"/>
        <v>-67.28712063703432</v>
      </c>
      <c r="AJ3691">
        <f t="shared" si="1959"/>
        <v>-39.96887419290654</v>
      </c>
      <c r="AK3691"/>
      <c r="AL3691"/>
      <c r="AM3691"/>
      <c r="AN3691"/>
    </row>
    <row r="3692" spans="1:40" x14ac:dyDescent="0.25">
      <c r="A3692"/>
      <c r="B3692">
        <f t="shared" si="1960"/>
        <v>1758000</v>
      </c>
      <c r="C3692" s="237" t="str">
        <f t="shared" si="1928"/>
        <v>-2.47289112747299E-08+0.00139307311730152i</v>
      </c>
      <c r="D3692" s="208" t="str">
        <f t="shared" si="1929"/>
        <v>-5.95700614659428+0.010680227232645i</v>
      </c>
      <c r="E3692" t="str">
        <f t="shared" si="1930"/>
        <v>2870</v>
      </c>
      <c r="F3692" t="str">
        <f t="shared" si="1931"/>
        <v>0.777000777000777</v>
      </c>
      <c r="G3692" t="str">
        <f t="shared" si="1926"/>
        <v>0.777000777000777</v>
      </c>
      <c r="H3692" t="str">
        <f t="shared" si="1932"/>
        <v>9.12871484491316+0.213190092551881i</v>
      </c>
      <c r="I3692" t="str">
        <f t="shared" si="1933"/>
        <v>6903.64985626357i</v>
      </c>
      <c r="J3692" t="str">
        <f t="shared" si="1927"/>
        <v>-64512.0921789652+1510.29767175506i</v>
      </c>
      <c r="K3692" t="str">
        <f t="shared" si="1934"/>
        <v>0.0025039237167182-0.10695464916814i</v>
      </c>
      <c r="L3692" t="str">
        <f t="shared" si="1935"/>
        <v>0.000190514180745487-0.00689871361438541i</v>
      </c>
      <c r="M3692" t="str">
        <f t="shared" si="1936"/>
        <v>0.00269443789746369-0.113853362782525i</v>
      </c>
      <c r="N3692" t="str">
        <f t="shared" si="1937"/>
        <v>-18.0120354379805i</v>
      </c>
      <c r="O3692" t="str">
        <f t="shared" si="1938"/>
        <v>0.669307127028336+0.7429858475833i</v>
      </c>
      <c r="P3692" t="str">
        <f t="shared" si="1939"/>
        <v>0.330692872971664-0.7429858475833i</v>
      </c>
      <c r="Q3692" t="str">
        <f t="shared" si="1940"/>
        <v>-0.330692872971664+18.7550212855638i</v>
      </c>
      <c r="R3692" t="str">
        <f t="shared" si="1941"/>
        <v>-0.0399137893770974-0.0169284621146097i</v>
      </c>
      <c r="S3692" t="str">
        <f t="shared" si="1942"/>
        <v>1.86127186301349i</v>
      </c>
      <c r="T3692" t="str">
        <f t="shared" si="1943"/>
        <v>0.0315084702180129-0.0742904131138381i</v>
      </c>
      <c r="U3692" t="str">
        <f t="shared" si="1944"/>
        <v>0.0000333333333333333-0.0000642069659638594i</v>
      </c>
      <c r="V3692" t="str">
        <f t="shared" si="1945"/>
        <v>6.66666666666667E-06-0.000642069659638594i</v>
      </c>
      <c r="W3692" t="str">
        <f t="shared" si="1946"/>
        <v>0.0000275328131388481-0.0000596146517665917i</v>
      </c>
      <c r="X3692" t="str">
        <f t="shared" si="1947"/>
        <v>0.0000275793349244652-0.0000595599186906026i</v>
      </c>
      <c r="Y3692" t="str">
        <f t="shared" si="1948"/>
        <v>0.009+11.0458397700217i</v>
      </c>
      <c r="Z3692" t="str">
        <f t="shared" si="1949"/>
        <v>-0.0000646806337343393-0.0000300147135231619i</v>
      </c>
      <c r="AA3692" t="str">
        <f t="shared" si="1950"/>
        <v>0.000887890634358722-1.08638699632291i</v>
      </c>
      <c r="AB3692" t="str">
        <f t="shared" si="1951"/>
        <v>0.148607573264396-0.350385719562654i</v>
      </c>
      <c r="AC3692" t="str">
        <f t="shared" si="1952"/>
        <v>0.960507821434071-0.0178635645126216i</v>
      </c>
      <c r="AD3692" t="str">
        <f t="shared" si="1953"/>
        <v>0.161446290345754-0.36178957170896i</v>
      </c>
      <c r="AE3692" t="str">
        <f t="shared" si="1954"/>
        <v>-0.0000213014587241333+0.0000185550146225057i</v>
      </c>
      <c r="AF3692" t="str">
        <f t="shared" si="1955"/>
        <v>-15.0857209915074-0.202509865319236i</v>
      </c>
      <c r="AG3692" t="str">
        <f t="shared" si="1956"/>
        <v>0.998577701495152-0.000636086055630876i</v>
      </c>
      <c r="AH3692" t="str">
        <f t="shared" si="1957"/>
        <v>0.000325744166285703-0.000275787068264105i</v>
      </c>
      <c r="AI3692">
        <f t="shared" si="1958"/>
        <v>-67.395284606840164</v>
      </c>
      <c r="AJ3692">
        <f t="shared" si="1959"/>
        <v>-40.252487250962744</v>
      </c>
      <c r="AK3692"/>
      <c r="AL3692"/>
      <c r="AM3692"/>
      <c r="AN3692"/>
    </row>
    <row r="3693" spans="1:40" x14ac:dyDescent="0.25">
      <c r="A3693"/>
      <c r="B3693">
        <f t="shared" si="1960"/>
        <v>1759000</v>
      </c>
      <c r="C3693" s="237" t="str">
        <f t="shared" si="1928"/>
        <v>-2.47008022559528E-08+0.00139228114850309i</v>
      </c>
      <c r="D3693" s="208" t="str">
        <f t="shared" si="1929"/>
        <v>-5.95700614637877+0.010674155471857i</v>
      </c>
      <c r="E3693" t="str">
        <f t="shared" si="1930"/>
        <v>2870</v>
      </c>
      <c r="F3693" t="str">
        <f t="shared" si="1931"/>
        <v>0.777000777000777</v>
      </c>
      <c r="G3693" t="str">
        <f t="shared" si="1926"/>
        <v>0.777000777000777</v>
      </c>
      <c r="H3693" t="str">
        <f t="shared" si="1932"/>
        <v>9.12872093479217+0.213069046013622i</v>
      </c>
      <c r="I3693" t="str">
        <f t="shared" si="1933"/>
        <v>6907.57684708056i</v>
      </c>
      <c r="J3693" t="str">
        <f t="shared" si="1927"/>
        <v>-64585.5067871705+1511.15677168212i</v>
      </c>
      <c r="K3693" t="str">
        <f t="shared" si="1934"/>
        <v>0.00250107900972951-0.106893909609607i</v>
      </c>
      <c r="L3693" t="str">
        <f t="shared" si="1935"/>
        <v>0.000190297790694163-0.00689479763476765i</v>
      </c>
      <c r="M3693" t="str">
        <f t="shared" si="1936"/>
        <v>0.00269137680042367-0.113788707244375i</v>
      </c>
      <c r="N3693" t="str">
        <f t="shared" si="1937"/>
        <v>-18.0222811919271i</v>
      </c>
      <c r="O3693" t="str">
        <f t="shared" si="1938"/>
        <v>0.676884313913302+0.736089414119044i</v>
      </c>
      <c r="P3693" t="str">
        <f t="shared" si="1939"/>
        <v>0.323115686086698-0.736089414119044i</v>
      </c>
      <c r="Q3693" t="str">
        <f t="shared" si="1940"/>
        <v>-0.323115686086698+18.7583706060461i</v>
      </c>
      <c r="R3693" t="str">
        <f t="shared" si="1941"/>
        <v>-0.0395255620424589-0.0165443131233028i</v>
      </c>
      <c r="S3693" t="str">
        <f t="shared" si="1942"/>
        <v>1.86233060696287i</v>
      </c>
      <c r="T3693" t="str">
        <f t="shared" si="1943"/>
        <v>0.0308109807007043-0.0736096639490811i</v>
      </c>
      <c r="U3693" t="str">
        <f t="shared" si="1944"/>
        <v>0.0000333333333333334-0.0000641704639934423i</v>
      </c>
      <c r="V3693" t="str">
        <f t="shared" si="1945"/>
        <v>6.66666666666667E-06-0.000641704639934423i</v>
      </c>
      <c r="W3693" t="str">
        <f t="shared" si="1946"/>
        <v>0.0000275327331764006-0.0000595821716365116i</v>
      </c>
      <c r="X3693" t="str">
        <f t="shared" si="1947"/>
        <v>0.0000275791905989913-0.0000595274686035518i</v>
      </c>
      <c r="Y3693" t="str">
        <f t="shared" si="1948"/>
        <v>0.009+11.0521229553289i</v>
      </c>
      <c r="Z3693" t="str">
        <f t="shared" si="1949"/>
        <v>-0.0000646086428737574-0.0000299974343245351i</v>
      </c>
      <c r="AA3693" t="str">
        <f t="shared" si="1950"/>
        <v>0.000886881356939967-1.08576937437388i</v>
      </c>
      <c r="AB3693" t="str">
        <f t="shared" si="1951"/>
        <v>0.145317911029847-0.347175012071102i</v>
      </c>
      <c r="AC3693" t="str">
        <f t="shared" si="1952"/>
        <v>0.960886509443311-0.0174699160087144i</v>
      </c>
      <c r="AD3693" t="str">
        <f t="shared" si="1953"/>
        <v>0.157749960649413-0.358438931261214i</v>
      </c>
      <c r="AE3693" t="str">
        <f t="shared" si="1954"/>
        <v>-0.000020944259170812+0.0000184261588176283i</v>
      </c>
      <c r="AF3693" t="str">
        <f t="shared" si="1955"/>
        <v>-15.0857270811709-0.202394890541765i</v>
      </c>
      <c r="AG3693" t="str">
        <f t="shared" si="1956"/>
        <v>0.998591667566696-0.000621184647372947i</v>
      </c>
      <c r="AH3693" t="str">
        <f t="shared" si="1957"/>
        <v>0.000320309995889578-0.000273919790507945i</v>
      </c>
      <c r="AI3693">
        <f t="shared" si="1958"/>
        <v>-67.504823514674172</v>
      </c>
      <c r="AJ3693">
        <f t="shared" si="1959"/>
        <v>-40.536099035485371</v>
      </c>
      <c r="AK3693"/>
      <c r="AL3693"/>
      <c r="AM3693"/>
      <c r="AN3693"/>
    </row>
    <row r="3694" spans="1:40" x14ac:dyDescent="0.25">
      <c r="A3694"/>
      <c r="B3694">
        <f t="shared" si="1960"/>
        <v>1760000</v>
      </c>
      <c r="C3694" s="237" t="str">
        <f t="shared" si="1928"/>
        <v>-2.46727411366633E-08+0.00139149007966921i</v>
      </c>
      <c r="D3694" s="208" t="str">
        <f t="shared" si="1929"/>
        <v>-5.95700614616364+0.0106680906107973i</v>
      </c>
      <c r="E3694" t="str">
        <f t="shared" si="1930"/>
        <v>2870</v>
      </c>
      <c r="F3694" t="str">
        <f t="shared" si="1931"/>
        <v>0.777000777000777</v>
      </c>
      <c r="G3694" t="str">
        <f t="shared" si="1926"/>
        <v>0.777000777000777</v>
      </c>
      <c r="H3694" t="str">
        <f t="shared" si="1932"/>
        <v>9.12872701430241+0.212948136767792i</v>
      </c>
      <c r="I3694" t="str">
        <f t="shared" si="1933"/>
        <v>6911.50383789754i</v>
      </c>
      <c r="J3694" t="str">
        <f t="shared" si="1927"/>
        <v>-64658.9631438024+1512.01587160917i</v>
      </c>
      <c r="K3694" t="str">
        <f t="shared" si="1934"/>
        <v>0.00249823914696188-0.106833238963226i</v>
      </c>
      <c r="L3694" t="str">
        <f t="shared" si="1935"/>
        <v>0.000190081769010794-0.00689088609496546i</v>
      </c>
      <c r="M3694" t="str">
        <f t="shared" si="1936"/>
        <v>0.00268832091597267-0.113724125058191i</v>
      </c>
      <c r="N3694" t="str">
        <f t="shared" si="1937"/>
        <v>-18.0325269458736i</v>
      </c>
      <c r="O3694" t="str">
        <f t="shared" si="1938"/>
        <v>0.684390445168139+0.729115709995715i</v>
      </c>
      <c r="P3694" t="str">
        <f t="shared" si="1939"/>
        <v>0.315609554831861-0.729115709995715i</v>
      </c>
      <c r="Q3694" t="str">
        <f t="shared" si="1940"/>
        <v>-0.315609554831861+18.7616426558693i</v>
      </c>
      <c r="R3694" t="str">
        <f t="shared" si="1941"/>
        <v>-0.0391339477836553-0.0161637502939103i</v>
      </c>
      <c r="S3694" t="str">
        <f t="shared" si="1942"/>
        <v>1.86338935091225i</v>
      </c>
      <c r="T3694" t="str">
        <f t="shared" si="1943"/>
        <v>0.0301193601684772-0.0729217815592193i</v>
      </c>
      <c r="U3694" t="str">
        <f t="shared" si="1944"/>
        <v>0.0000333333333333332-0.0000641340035025366i</v>
      </c>
      <c r="V3694" t="str">
        <f t="shared" si="1945"/>
        <v>6.66666666666667E-06-0.000641340035025367i</v>
      </c>
      <c r="W3694" t="str">
        <f t="shared" si="1946"/>
        <v>0.0000275326531690633-0.000059549729207381i</v>
      </c>
      <c r="X3694" t="str">
        <f t="shared" si="1947"/>
        <v>0.000027579046338518-0.0000594950561825742i</v>
      </c>
      <c r="Y3694" t="str">
        <f t="shared" si="1948"/>
        <v>0.009+11.0584061406361i</v>
      </c>
      <c r="Z3694" t="str">
        <f t="shared" si="1949"/>
        <v>-0.0000645367746793436-0.000029980174932348i</v>
      </c>
      <c r="AA3694" t="str">
        <f t="shared" si="1950"/>
        <v>0.000885873799428737-1.08515245427767i</v>
      </c>
      <c r="AB3694" t="str">
        <f t="shared" si="1951"/>
        <v>0.142055929467336-0.343930661204768i</v>
      </c>
      <c r="AC3694" t="str">
        <f t="shared" si="1952"/>
        <v>0.961268678400228-0.017079782278162i</v>
      </c>
      <c r="AD3694" t="str">
        <f t="shared" si="1953"/>
        <v>0.154088151463128-0.355050441978546i</v>
      </c>
      <c r="AE3694" t="str">
        <f t="shared" si="1954"/>
        <v>-0.0000205888266720568+0.0000182942206379041i</v>
      </c>
      <c r="AF3694" t="str">
        <f t="shared" si="1955"/>
        <v>-15.085733160466-0.202280046156995i</v>
      </c>
      <c r="AG3694" t="str">
        <f t="shared" si="1956"/>
        <v>0.998605766571826-0.000606435669542037i</v>
      </c>
      <c r="AH3694" t="str">
        <f t="shared" si="1957"/>
        <v>0.000314902101805767-0.000272005293117926i</v>
      </c>
      <c r="AI3694">
        <f t="shared" si="1958"/>
        <v>-67.615769693523447</v>
      </c>
      <c r="AJ3694">
        <f t="shared" si="1959"/>
        <v>-40.819709403409064</v>
      </c>
      <c r="AK3694"/>
      <c r="AL3694"/>
      <c r="AM3694"/>
      <c r="AN3694"/>
    </row>
    <row r="3695" spans="1:40" x14ac:dyDescent="0.25">
      <c r="A3695"/>
      <c r="B3695">
        <f t="shared" si="1960"/>
        <v>1761000</v>
      </c>
      <c r="C3695" s="237" t="str">
        <f t="shared" si="1928"/>
        <v>-2.46447278080913E-08+0.00139069990926672i</v>
      </c>
      <c r="D3695" s="208" t="str">
        <f t="shared" si="1929"/>
        <v>-5.95700614594887+0.0106620326377115i</v>
      </c>
      <c r="E3695" t="str">
        <f t="shared" si="1930"/>
        <v>2870</v>
      </c>
      <c r="F3695" t="str">
        <f t="shared" si="1931"/>
        <v>0.777000777000777</v>
      </c>
      <c r="G3695" t="str">
        <f t="shared" si="1926"/>
        <v>0.777000777000777</v>
      </c>
      <c r="H3695" t="str">
        <f t="shared" si="1932"/>
        <v>9.12873308346736+0.212827364581093i</v>
      </c>
      <c r="I3695" t="str">
        <f t="shared" si="1933"/>
        <v>6915.43082871453i</v>
      </c>
      <c r="J3695" t="str">
        <f t="shared" si="1927"/>
        <v>-64732.461248861+1512.87497153622i</v>
      </c>
      <c r="K3695" t="str">
        <f t="shared" si="1934"/>
        <v>0.00249540411742457-0.106772637111848i</v>
      </c>
      <c r="L3695" t="str">
        <f t="shared" si="1935"/>
        <v>0.000189866114859956-0.00688697898743832i</v>
      </c>
      <c r="M3695" t="str">
        <f t="shared" si="1936"/>
        <v>0.00268527023228453-0.113659616099286i</v>
      </c>
      <c r="N3695" t="str">
        <f t="shared" si="1937"/>
        <v>-18.0427726998201i</v>
      </c>
      <c r="O3695" t="str">
        <f t="shared" si="1938"/>
        <v>0.69182473284013+0.722065467274735i</v>
      </c>
      <c r="P3695" t="str">
        <f t="shared" si="1939"/>
        <v>0.30817526715987-0.722065467274735i</v>
      </c>
      <c r="Q3695" t="str">
        <f t="shared" si="1940"/>
        <v>-0.30817526715987+18.7648381670948i</v>
      </c>
      <c r="R3695" t="str">
        <f t="shared" si="1941"/>
        <v>-0.0387389736157477-0.0157868067381367i</v>
      </c>
      <c r="S3695" t="str">
        <f t="shared" si="1942"/>
        <v>1.86444809486163i</v>
      </c>
      <c r="T3695" t="str">
        <f t="shared" si="1943"/>
        <v>0.0294336817468677-0.0722268055547757i</v>
      </c>
      <c r="U3695" t="str">
        <f t="shared" si="1944"/>
        <v>0.0000333333333333333-0.0000640975844204797i</v>
      </c>
      <c r="V3695" t="str">
        <f t="shared" si="1945"/>
        <v>6.66666666666667E-06-0.000640975844204797i</v>
      </c>
      <c r="W3695" t="str">
        <f t="shared" si="1946"/>
        <v>0.0000275325731168376-0.0000595173244149568i</v>
      </c>
      <c r="X3695" t="str">
        <f t="shared" si="1947"/>
        <v>0.0000275789021427971-0.0000594626813634868i</v>
      </c>
      <c r="Y3695" t="str">
        <f t="shared" si="1948"/>
        <v>0.009+11.0646893259433i</v>
      </c>
      <c r="Z3695" t="str">
        <f t="shared" si="1949"/>
        <v>-0.000064465028872542-0.0000299629353123617i</v>
      </c>
      <c r="AA3695" t="str">
        <f t="shared" si="1950"/>
        <v>0.000884867957919372-1.08453623483859i</v>
      </c>
      <c r="AB3695" t="str">
        <f t="shared" si="1951"/>
        <v>0.138821973468517-0.34065285378401i</v>
      </c>
      <c r="AC3695" t="str">
        <f t="shared" si="1952"/>
        <v>0.961654301928725-0.0166931971783859i</v>
      </c>
      <c r="AD3695" t="str">
        <f t="shared" si="1953"/>
        <v>0.150461251635566-0.351624459813224i</v>
      </c>
      <c r="AE3695" t="str">
        <f t="shared" si="1954"/>
        <v>-0.0000202351898745133+0.000018159220204378i</v>
      </c>
      <c r="AF3695" t="str">
        <f t="shared" si="1955"/>
        <v>-15.0857392294162-0.202165331943381i</v>
      </c>
      <c r="AG3695" t="str">
        <f t="shared" si="1956"/>
        <v>0.998619996887635-0.000591840390411445i</v>
      </c>
      <c r="AH3695" t="str">
        <f t="shared" si="1957"/>
        <v>0.000309520925201248-0.000270043881146119i</v>
      </c>
      <c r="AI3695">
        <f t="shared" si="1958"/>
        <v>-67.728156703854609</v>
      </c>
      <c r="AJ3695">
        <f t="shared" si="1959"/>
        <v>-41.103318212344561</v>
      </c>
      <c r="AK3695"/>
      <c r="AL3695"/>
      <c r="AM3695"/>
      <c r="AN3695"/>
    </row>
    <row r="3696" spans="1:40" x14ac:dyDescent="0.25">
      <c r="A3696"/>
      <c r="B3696">
        <f t="shared" si="1960"/>
        <v>1762000</v>
      </c>
      <c r="C3696" s="237" t="str">
        <f t="shared" si="1928"/>
        <v>-2.46167621617755E-08+0.00138991063576593i</v>
      </c>
      <c r="D3696" s="208" t="str">
        <f t="shared" si="1929"/>
        <v>-5.95700614573447+0.0106559815408721i</v>
      </c>
      <c r="E3696" t="str">
        <f t="shared" si="1930"/>
        <v>2870</v>
      </c>
      <c r="F3696" t="str">
        <f t="shared" si="1931"/>
        <v>0.777000777000777</v>
      </c>
      <c r="G3696" t="str">
        <f t="shared" si="1926"/>
        <v>0.777000777000777</v>
      </c>
      <c r="H3696" t="str">
        <f t="shared" si="1932"/>
        <v>9.1287391423105+0.212706729220755i</v>
      </c>
      <c r="I3696" t="str">
        <f t="shared" si="1933"/>
        <v>6919.35781953152i</v>
      </c>
      <c r="J3696" t="str">
        <f t="shared" si="1927"/>
        <v>-64806.0011023461+1513.73407146327i</v>
      </c>
      <c r="K3696" t="str">
        <f t="shared" si="1934"/>
        <v>0.00249257391015797-0.106712103938592i</v>
      </c>
      <c r="L3696" t="str">
        <f t="shared" si="1935"/>
        <v>0.000189650827408587-0.00688307630466276i</v>
      </c>
      <c r="M3696" t="str">
        <f t="shared" si="1936"/>
        <v>0.00268222473756656-0.113595180243255i</v>
      </c>
      <c r="N3696" t="str">
        <f t="shared" si="1937"/>
        <v>-18.0530184537666i</v>
      </c>
      <c r="O3696" t="str">
        <f t="shared" si="1938"/>
        <v>0.699186396518226+0.714939426052206i</v>
      </c>
      <c r="P3696" t="str">
        <f t="shared" si="1939"/>
        <v>0.300813603481774-0.714939426052206i</v>
      </c>
      <c r="Q3696" t="str">
        <f t="shared" si="1940"/>
        <v>-0.300813603481774+18.7679578798188i</v>
      </c>
      <c r="R3696" t="str">
        <f t="shared" si="1941"/>
        <v>-0.0383406668852315-0.0154135154804027i</v>
      </c>
      <c r="S3696" t="str">
        <f t="shared" si="1942"/>
        <v>1.86550683881102i</v>
      </c>
      <c r="T3696" t="str">
        <f t="shared" si="1943"/>
        <v>0.0287540185388108-0.0715247762789746i</v>
      </c>
      <c r="U3696" t="str">
        <f t="shared" si="1944"/>
        <v>0.0000333333333333333-0.0000640612066767678i</v>
      </c>
      <c r="V3696" t="str">
        <f t="shared" si="1945"/>
        <v>6.66666666666667E-06-0.000640612066767678i</v>
      </c>
      <c r="W3696" t="str">
        <f t="shared" si="1946"/>
        <v>0.0000275324930197242-0.0000594849571951405i</v>
      </c>
      <c r="X3696" t="str">
        <f t="shared" si="1947"/>
        <v>0.0000275787580115805-0.0000594303440822502i</v>
      </c>
      <c r="Y3696" t="str">
        <f t="shared" si="1948"/>
        <v>0.009+11.0709725112504i</v>
      </c>
      <c r="Z3696" t="str">
        <f t="shared" si="1949"/>
        <v>-0.0000643934051755855-0.0000299457154304155i</v>
      </c>
      <c r="AA3696" t="str">
        <f t="shared" si="1950"/>
        <v>0.000883863828517303-1.08392071486368i</v>
      </c>
      <c r="AB3696" t="str">
        <f t="shared" si="1951"/>
        <v>0.13561638781845-0.337341780084922i</v>
      </c>
      <c r="AC3696" t="str">
        <f t="shared" si="1952"/>
        <v>0.962043353317899-0.0163101944857345i</v>
      </c>
      <c r="AD3696" t="str">
        <f t="shared" si="1953"/>
        <v>0.146869646337945-0.348161344739751i</v>
      </c>
      <c r="AE3696" t="str">
        <f t="shared" si="1954"/>
        <v>-0.0000198833771980815+0.0000180211779037015i</v>
      </c>
      <c r="AF3696" t="str">
        <f t="shared" si="1955"/>
        <v>-15.085745288045-0.202050747679883i</v>
      </c>
      <c r="AG3696" t="str">
        <f t="shared" si="1956"/>
        <v>0.998634356879105-0.000577400060955607i</v>
      </c>
      <c r="AH3696" t="str">
        <f t="shared" si="1957"/>
        <v>0.000304166903709623-0.000268035863761268i</v>
      </c>
      <c r="AI3696">
        <f t="shared" si="1958"/>
        <v>-67.842019396327444</v>
      </c>
      <c r="AJ3696">
        <f t="shared" si="1959"/>
        <v>-41.386925320582662</v>
      </c>
      <c r="AK3696"/>
      <c r="AL3696"/>
      <c r="AM3696"/>
      <c r="AN3696"/>
    </row>
    <row r="3697" spans="1:40" x14ac:dyDescent="0.25">
      <c r="A3697"/>
      <c r="B3697">
        <f t="shared" si="1960"/>
        <v>1763000</v>
      </c>
      <c r="C3697" s="237" t="str">
        <f t="shared" si="1928"/>
        <v>-2.45888440895619E-08+0.00138912225764063i</v>
      </c>
      <c r="D3697" s="208" t="str">
        <f t="shared" si="1929"/>
        <v>-5.95700614552043+0.0106499373085782i</v>
      </c>
      <c r="E3697" t="str">
        <f t="shared" si="1930"/>
        <v>2870</v>
      </c>
      <c r="F3697" t="str">
        <f t="shared" si="1931"/>
        <v>0.777000777000777</v>
      </c>
      <c r="G3697" t="str">
        <f t="shared" si="1926"/>
        <v>0.777000777000777</v>
      </c>
      <c r="H3697" t="str">
        <f t="shared" si="1932"/>
        <v>9.12874519085518+0.212586230454535i</v>
      </c>
      <c r="I3697" t="str">
        <f t="shared" si="1933"/>
        <v>6923.28481034851i</v>
      </c>
      <c r="J3697" t="str">
        <f t="shared" si="1927"/>
        <v>-64879.5827042579+1514.59317139032i</v>
      </c>
      <c r="K3697" t="str">
        <f t="shared" si="1934"/>
        <v>0.00248974851423348-0.10665163932684i</v>
      </c>
      <c r="L3697" t="str">
        <f t="shared" si="1935"/>
        <v>0.000189435905825983-0.00687917803913226i</v>
      </c>
      <c r="M3697" t="str">
        <f t="shared" si="1936"/>
        <v>0.00267918442005946-0.113530817365972i</v>
      </c>
      <c r="N3697" t="str">
        <f t="shared" si="1937"/>
        <v>-18.0632642077131i</v>
      </c>
      <c r="O3697" t="str">
        <f t="shared" si="1938"/>
        <v>0.706474663415055+0.707738334381136i</v>
      </c>
      <c r="P3697" t="str">
        <f t="shared" si="1939"/>
        <v>0.293525336584945-0.707738334381136i</v>
      </c>
      <c r="Q3697" t="str">
        <f t="shared" si="1940"/>
        <v>-0.293525336584945+18.7710025420942i</v>
      </c>
      <c r="R3697" t="str">
        <f t="shared" si="1941"/>
        <v>-0.0379390552726394-0.0150439094546531i</v>
      </c>
      <c r="S3697" t="str">
        <f t="shared" si="1942"/>
        <v>1.8665655827604i</v>
      </c>
      <c r="T3697" t="str">
        <f t="shared" si="1943"/>
        <v>0.0280804436182193-0.0708157348143532i</v>
      </c>
      <c r="U3697" t="str">
        <f t="shared" si="1944"/>
        <v>0.0000333333333333334-0.0000640248702010579i</v>
      </c>
      <c r="V3697" t="str">
        <f t="shared" si="1945"/>
        <v>6.66666666666667E-06-0.000640248702010579i</v>
      </c>
      <c r="W3697" t="str">
        <f t="shared" si="1946"/>
        <v>0.0000275324128777242-0.0000594526274839793i</v>
      </c>
      <c r="X3697" t="str">
        <f t="shared" si="1947"/>
        <v>0.0000275786139446215-0.0000593980442749713i</v>
      </c>
      <c r="Y3697" t="str">
        <f t="shared" si="1948"/>
        <v>0.009+11.0772556965576i</v>
      </c>
      <c r="Z3697" t="str">
        <f t="shared" si="1949"/>
        <v>-0.0000643219033114944-0.0000299285152524286i</v>
      </c>
      <c r="AA3697" t="str">
        <f t="shared" si="1950"/>
        <v>0.000882861407338976-1.08330589316268i</v>
      </c>
      <c r="AB3697" t="str">
        <f t="shared" si="1951"/>
        <v>0.132439517165312-0.333997633870518i</v>
      </c>
      <c r="AC3697" t="str">
        <f t="shared" si="1952"/>
        <v>0.962435805519369-0.0159308078923352i</v>
      </c>
      <c r="AD3697" t="str">
        <f t="shared" si="1953"/>
        <v>0.143313717021831-0.344661460716645i</v>
      </c>
      <c r="AE3697" t="str">
        <f t="shared" si="1954"/>
        <v>-0.0000195334168334716+0.0000178801143856444i</v>
      </c>
      <c r="AF3697" t="str">
        <f t="shared" si="1955"/>
        <v>-15.0857513363756-0.201936293145957i</v>
      </c>
      <c r="AG3697" t="str">
        <f t="shared" si="1956"/>
        <v>0.998648844899286-0.000563115914733484i</v>
      </c>
      <c r="AH3697" t="str">
        <f t="shared" si="1957"/>
        <v>0.000298840471393012-0.000265981554208214i</v>
      </c>
      <c r="AI3697">
        <f t="shared" si="1958"/>
        <v>-67.95739397857426</v>
      </c>
      <c r="AJ3697">
        <f t="shared" si="1959"/>
        <v>-41.670530587111351</v>
      </c>
      <c r="AK3697"/>
      <c r="AL3697"/>
      <c r="AM3697"/>
      <c r="AN3697"/>
    </row>
    <row r="3698" spans="1:40" x14ac:dyDescent="0.25">
      <c r="A3698"/>
      <c r="B3698">
        <f t="shared" si="1960"/>
        <v>1764000</v>
      </c>
      <c r="C3698" s="237" t="str">
        <f t="shared" si="1928"/>
        <v>-2.45609734836041E-08+0.00138833477336808i</v>
      </c>
      <c r="D3698" s="208" t="str">
        <f t="shared" si="1929"/>
        <v>-5.95700614530675+0.0106438999291553i</v>
      </c>
      <c r="E3698" t="str">
        <f t="shared" si="1930"/>
        <v>2870</v>
      </c>
      <c r="F3698" t="str">
        <f t="shared" si="1931"/>
        <v>0.777000777000777</v>
      </c>
      <c r="G3698" t="str">
        <f t="shared" si="1926"/>
        <v>0.777000777000777</v>
      </c>
      <c r="H3698" t="str">
        <f t="shared" si="1932"/>
        <v>9.12875122912475+0.212465868050714i</v>
      </c>
      <c r="I3698" t="str">
        <f t="shared" si="1933"/>
        <v>6927.21180116549i</v>
      </c>
      <c r="J3698" t="str">
        <f t="shared" si="1927"/>
        <v>-64953.2060545963+1515.45227131737i</v>
      </c>
      <c r="K3698" t="str">
        <f t="shared" si="1934"/>
        <v>0.00248692791875347-0.106591243160236i</v>
      </c>
      <c r="L3698" t="str">
        <f t="shared" si="1935"/>
        <v>0.000189221349283793-0.00687528418335734i</v>
      </c>
      <c r="M3698" t="str">
        <f t="shared" si="1936"/>
        <v>0.00267614926803726-0.113466527343593i</v>
      </c>
      <c r="N3698" t="str">
        <f t="shared" si="1937"/>
        <v>-18.0735099616597i</v>
      </c>
      <c r="O3698" t="str">
        <f t="shared" si="1938"/>
        <v>0.713688768448109+0.700462948192851i</v>
      </c>
      <c r="P3698" t="str">
        <f t="shared" si="1939"/>
        <v>0.286311231551891-0.700462948192851i</v>
      </c>
      <c r="Q3698" t="str">
        <f t="shared" si="1940"/>
        <v>-0.286311231551891+18.7739729098525i</v>
      </c>
      <c r="R3698" t="str">
        <f t="shared" si="1941"/>
        <v>-0.0375341667951254-0.0146780215010798i</v>
      </c>
      <c r="S3698" t="str">
        <f t="shared" si="1942"/>
        <v>1.86762432670978i</v>
      </c>
      <c r="T3698" t="str">
        <f t="shared" si="1943"/>
        <v>0.0274130300233858-0.0700997229893587i</v>
      </c>
      <c r="U3698" t="str">
        <f t="shared" si="1944"/>
        <v>0.0000333333333333332-0.0000639885749231658i</v>
      </c>
      <c r="V3698" t="str">
        <f t="shared" si="1945"/>
        <v>6.66666666666667E-06-0.000639885749231658i</v>
      </c>
      <c r="W3698" t="str">
        <f t="shared" si="1946"/>
        <v>0.0000275323326908385-0.0000594203352176654i</v>
      </c>
      <c r="X3698" t="str">
        <f t="shared" si="1947"/>
        <v>0.0000275784699416736-0.0000593657818779014i</v>
      </c>
      <c r="Y3698" t="str">
        <f t="shared" si="1948"/>
        <v>0.009+11.0835388818648i</v>
      </c>
      <c r="Z3698" t="str">
        <f t="shared" si="1949"/>
        <v>-0.0000642505230040744-0.0000299113347443983i</v>
      </c>
      <c r="AA3698" t="str">
        <f t="shared" si="1950"/>
        <v>0.000881860690511873-1.08269176854801i</v>
      </c>
      <c r="AB3698" t="str">
        <f t="shared" si="1951"/>
        <v>0.129291705989282-0.330620612421847i</v>
      </c>
      <c r="AC3698" t="str">
        <f t="shared" si="1952"/>
        <v>0.962831631144627-0.0155550710028634i</v>
      </c>
      <c r="AD3698" t="str">
        <f t="shared" si="1953"/>
        <v>0.139793841377371-0.34112517564779i</v>
      </c>
      <c r="AE3698" t="str">
        <f t="shared" si="1954"/>
        <v>-0.0000191853367397874+0.0000177360505605834i</v>
      </c>
      <c r="AF3698" t="str">
        <f t="shared" si="1955"/>
        <v>-15.0857573744315-0.201821968121559i</v>
      </c>
      <c r="AG3698" t="str">
        <f t="shared" si="1956"/>
        <v>0.99866345928949-0.000548989167774079i</v>
      </c>
      <c r="AH3698" t="str">
        <f t="shared" si="1957"/>
        <v>0.000293542058704426-0.000263881269766982i</v>
      </c>
      <c r="AI3698">
        <f t="shared" si="1958"/>
        <v>-68.074318086358929</v>
      </c>
      <c r="AJ3698">
        <f t="shared" si="1959"/>
        <v>-41.954133871634539</v>
      </c>
      <c r="AK3698"/>
      <c r="AL3698"/>
      <c r="AM3698"/>
      <c r="AN3698"/>
    </row>
    <row r="3699" spans="1:40" x14ac:dyDescent="0.25">
      <c r="A3699"/>
      <c r="B3699">
        <f t="shared" si="1960"/>
        <v>1765000</v>
      </c>
      <c r="C3699" s="237" t="str">
        <f t="shared" si="1928"/>
        <v>-2.453315023636E-08+0.00138754818142899i</v>
      </c>
      <c r="D3699" s="208" t="str">
        <f t="shared" si="1929"/>
        <v>-5.95700614509344+0.0106378693909556i</v>
      </c>
      <c r="E3699" t="str">
        <f t="shared" si="1930"/>
        <v>2870</v>
      </c>
      <c r="F3699" t="str">
        <f t="shared" si="1931"/>
        <v>0.777000777000777</v>
      </c>
      <c r="G3699" t="str">
        <f t="shared" si="1926"/>
        <v>0.777000777000777</v>
      </c>
      <c r="H3699" t="str">
        <f t="shared" si="1932"/>
        <v>9.12875725714246+0.212345641778098i</v>
      </c>
      <c r="I3699" t="str">
        <f t="shared" si="1933"/>
        <v>6931.13879198248i</v>
      </c>
      <c r="J3699" t="str">
        <f t="shared" si="1927"/>
        <v>-65026.8711533613+1516.31137124443i</v>
      </c>
      <c r="K3699" t="str">
        <f t="shared" si="1934"/>
        <v>0.00248411211285114-0.106530915322692i</v>
      </c>
      <c r="L3699" t="str">
        <f t="shared" si="1935"/>
        <v>0.000189007156956007-0.00687139472986534i</v>
      </c>
      <c r="M3699" t="str">
        <f t="shared" si="1936"/>
        <v>0.00267311926980715-0.113402310052557i</v>
      </c>
      <c r="N3699" t="str">
        <f t="shared" si="1937"/>
        <v>-18.0837557156062i</v>
      </c>
      <c r="O3699" t="str">
        <f t="shared" si="1938"/>
        <v>0.720827954319778+0.693114031217926i</v>
      </c>
      <c r="P3699" t="str">
        <f t="shared" si="1939"/>
        <v>0.279172045680222-0.693114031217926i</v>
      </c>
      <c r="Q3699" t="str">
        <f t="shared" si="1940"/>
        <v>-0.279172045680222+18.7768697468241i</v>
      </c>
      <c r="R3699" t="str">
        <f t="shared" si="1941"/>
        <v>-0.037126029809048-0.0143158843627762i</v>
      </c>
      <c r="S3699" t="str">
        <f t="shared" si="1942"/>
        <v>1.86868307065916i</v>
      </c>
      <c r="T3699" t="str">
        <f t="shared" si="1943"/>
        <v>0.0267518507502341-0.0693767833849553i</v>
      </c>
      <c r="U3699" t="str">
        <f t="shared" si="1944"/>
        <v>0.0000333333333333333-0.0000639523207730678i</v>
      </c>
      <c r="V3699" t="str">
        <f t="shared" si="1945"/>
        <v>6.66666666666667E-06-0.000639523207730678i</v>
      </c>
      <c r="W3699" t="str">
        <f t="shared" si="1946"/>
        <v>0.0000275322524590682-0.0000593880803325366i</v>
      </c>
      <c r="X3699" t="str">
        <f t="shared" si="1947"/>
        <v>0.0000275783260024912-0.0000593335568274376i</v>
      </c>
      <c r="Y3699" t="str">
        <f t="shared" si="1948"/>
        <v>0.009+11.089822067172i</v>
      </c>
      <c r="Z3699" t="str">
        <f t="shared" si="1949"/>
        <v>-0.0000641792639779144-0.0000298941738724006i</v>
      </c>
      <c r="AA3699" t="str">
        <f t="shared" si="1950"/>
        <v>0.000880861674174427-1.08207833983481i</v>
      </c>
      <c r="AB3699" t="str">
        <f t="shared" si="1951"/>
        <v>0.126173298570708-0.327210916569152i</v>
      </c>
      <c r="AC3699" t="str">
        <f t="shared" si="1952"/>
        <v>0.963230802462388-0.0151830173312415i</v>
      </c>
      <c r="AD3699" t="str">
        <f t="shared" si="1953"/>
        <v>0.136310393292083-0.337552861343495i</v>
      </c>
      <c r="AE3699" t="str">
        <f t="shared" si="1954"/>
        <v>-0.0000188391646421547+0.0000175890075969757i</v>
      </c>
      <c r="AF3699" t="str">
        <f t="shared" si="1955"/>
        <v>-15.0857634022359-0.201707772387142i</v>
      </c>
      <c r="AG3699" t="str">
        <f t="shared" si="1956"/>
        <v>0.998678198379468-0.000535021018464539i</v>
      </c>
      <c r="AH3699" t="str">
        <f t="shared" si="1957"/>
        <v>0.000288272092450896-0.000261735331711611i</v>
      </c>
      <c r="AI3699">
        <f t="shared" si="1958"/>
        <v>-68.192830859458951</v>
      </c>
      <c r="AJ3699">
        <f t="shared" si="1959"/>
        <v>-42.23773503457322</v>
      </c>
      <c r="AK3699"/>
      <c r="AL3699"/>
      <c r="AM3699"/>
      <c r="AN3699"/>
    </row>
    <row r="3700" spans="1:40" x14ac:dyDescent="0.25">
      <c r="A3700"/>
      <c r="B3700">
        <f t="shared" si="1960"/>
        <v>1766000</v>
      </c>
      <c r="C3700" s="237" t="str">
        <f t="shared" si="1928"/>
        <v>-2.4505374240592E-08+0.0013867624803075i</v>
      </c>
      <c r="D3700" s="208" t="str">
        <f t="shared" si="1929"/>
        <v>-5.95700614488049+0.0106318456823575i</v>
      </c>
      <c r="E3700" t="str">
        <f t="shared" si="1930"/>
        <v>2870</v>
      </c>
      <c r="F3700" t="str">
        <f t="shared" si="1931"/>
        <v>0.777000777000777</v>
      </c>
      <c r="G3700" t="str">
        <f t="shared" si="1926"/>
        <v>0.777000777000777</v>
      </c>
      <c r="H3700" t="str">
        <f t="shared" si="1932"/>
        <v>9.12876327493152+0.212225551406014i</v>
      </c>
      <c r="I3700" t="str">
        <f t="shared" si="1933"/>
        <v>6935.06578279947i</v>
      </c>
      <c r="J3700" t="str">
        <f t="shared" si="1927"/>
        <v>-65100.5780005529+1517.17047117147i</v>
      </c>
      <c r="K3700" t="str">
        <f t="shared" si="1934"/>
        <v>0.00248130108569035-0.106470655698377i</v>
      </c>
      <c r="L3700" t="str">
        <f t="shared" si="1935"/>
        <v>0.000188793328018949-0.00686750967120053i</v>
      </c>
      <c r="M3700" t="str">
        <f t="shared" si="1936"/>
        <v>0.0026700944137093-0.113338165369578i</v>
      </c>
      <c r="N3700" t="str">
        <f t="shared" si="1937"/>
        <v>-18.0940014695527i</v>
      </c>
      <c r="O3700" t="str">
        <f t="shared" si="1938"/>
        <v>0.727891471597269+0.685692354905581i</v>
      </c>
      <c r="P3700" t="str">
        <f t="shared" si="1939"/>
        <v>0.272108528402731-0.685692354905581i</v>
      </c>
      <c r="Q3700" t="str">
        <f t="shared" si="1940"/>
        <v>-0.272108528402731+18.7796938244583i</v>
      </c>
      <c r="R3700" t="str">
        <f t="shared" si="1941"/>
        <v>-0.0367146730124903-0.0139575306822701i</v>
      </c>
      <c r="S3700" t="str">
        <f t="shared" si="1942"/>
        <v>1.86974181460854i</v>
      </c>
      <c r="T3700" t="str">
        <f t="shared" si="1943"/>
        <v>0.0260969787453221-0.0686469593411328i</v>
      </c>
      <c r="U3700" t="str">
        <f t="shared" si="1944"/>
        <v>0.0000333333333333333-0.0000639161076808974i</v>
      </c>
      <c r="V3700" t="str">
        <f t="shared" si="1945"/>
        <v>6.66666666666667E-06-0.000639161076808974i</v>
      </c>
      <c r="W3700" t="str">
        <f t="shared" si="1946"/>
        <v>0.0000275321721824143-0.0000593558627650735i</v>
      </c>
      <c r="X3700" t="str">
        <f t="shared" si="1947"/>
        <v>0.0000275781821268297-0.0000593013690601194i</v>
      </c>
      <c r="Y3700" t="str">
        <f t="shared" si="1948"/>
        <v>0.009+11.0961052524791i</v>
      </c>
      <c r="Z3700" t="str">
        <f t="shared" si="1949"/>
        <v>-0.0000641081259583828-0.0000298770326025905i</v>
      </c>
      <c r="AA3700" t="str">
        <f t="shared" si="1950"/>
        <v>0.000879864354476049-1.08146560584091i</v>
      </c>
      <c r="AB3700" t="str">
        <f t="shared" si="1951"/>
        <v>0.123084638957105-0.323768750722571i</v>
      </c>
      <c r="AC3700" t="str">
        <f t="shared" si="1952"/>
        <v>0.963633291395996-0.0148146802972131i</v>
      </c>
      <c r="AD3700" t="str">
        <f t="shared" si="1953"/>
        <v>0.132863742809707-0.333944893480764i</v>
      </c>
      <c r="AE3700" t="str">
        <f t="shared" si="1954"/>
        <v>-0.0000184949280293403+0.0000174390069187957i</v>
      </c>
      <c r="AF3700" t="str">
        <f t="shared" si="1955"/>
        <v>-15.085769419812-0.201593705723657i</v>
      </c>
      <c r="AG3700" t="str">
        <f t="shared" si="1956"/>
        <v>0.998693060487603-0.000521212647438848i</v>
      </c>
      <c r="AH3700" t="str">
        <f t="shared" si="1957"/>
        <v>0.000283030995756519-0.000259544065268433i</v>
      </c>
      <c r="AI3700">
        <f t="shared" si="1958"/>
        <v>-68.312973022671244</v>
      </c>
      <c r="AJ3700">
        <f t="shared" si="1959"/>
        <v>-42.521333937098163</v>
      </c>
      <c r="AK3700"/>
      <c r="AL3700"/>
      <c r="AM3700"/>
      <c r="AN3700"/>
    </row>
    <row r="3701" spans="1:40" x14ac:dyDescent="0.25">
      <c r="A3701"/>
      <c r="B3701">
        <f t="shared" si="1960"/>
        <v>1767000</v>
      </c>
      <c r="C3701" s="237" t="str">
        <f t="shared" si="1928"/>
        <v>-2.44776453893659E-08+0.00138597766849117i</v>
      </c>
      <c r="D3701" s="208" t="str">
        <f t="shared" si="1929"/>
        <v>-5.9570061446679+0.0106258287917656i</v>
      </c>
      <c r="E3701" t="str">
        <f t="shared" si="1930"/>
        <v>2870</v>
      </c>
      <c r="F3701" t="str">
        <f t="shared" si="1931"/>
        <v>0.777000777000777</v>
      </c>
      <c r="G3701" t="str">
        <f t="shared" si="1926"/>
        <v>0.777000777000777</v>
      </c>
      <c r="H3701" t="str">
        <f t="shared" si="1932"/>
        <v>9.12876928251501+0.212105596704307i</v>
      </c>
      <c r="I3701" t="str">
        <f t="shared" si="1933"/>
        <v>6938.99277361646i</v>
      </c>
      <c r="J3701" t="str">
        <f t="shared" si="1927"/>
        <v>-65174.3265961712+1518.02957109852i</v>
      </c>
      <c r="K3701" t="str">
        <f t="shared" si="1934"/>
        <v>0.00247849482646569-0.106410464171723i</v>
      </c>
      <c r="L3701" t="str">
        <f t="shared" si="1935"/>
        <v>0.000188579861651272-0.006863628999924i</v>
      </c>
      <c r="M3701" t="str">
        <f t="shared" si="1936"/>
        <v>0.00266707468811696-0.113274093171647i</v>
      </c>
      <c r="N3701" t="str">
        <f t="shared" si="1937"/>
        <v>-18.1042472234992i</v>
      </c>
      <c r="O3701" t="str">
        <f t="shared" si="1938"/>
        <v>0.734878578790992+0.678198698342994i</v>
      </c>
      <c r="P3701" t="str">
        <f t="shared" si="1939"/>
        <v>0.265121421209008-0.678198698342994i</v>
      </c>
      <c r="Q3701" t="str">
        <f t="shared" si="1940"/>
        <v>-0.265121421209008+18.7824459218422i</v>
      </c>
      <c r="R3701" t="str">
        <f t="shared" si="1941"/>
        <v>-0.0363001254477963-0.0136029929980048i</v>
      </c>
      <c r="S3701" t="str">
        <f t="shared" si="1942"/>
        <v>1.87080055855793i</v>
      </c>
      <c r="T3701" t="str">
        <f t="shared" si="1943"/>
        <v>0.025448486898727-0.0679102949634603i</v>
      </c>
      <c r="U3701" t="str">
        <f t="shared" si="1944"/>
        <v>0.0000333333333333334-0.0000638799355769468i</v>
      </c>
      <c r="V3701" t="str">
        <f t="shared" si="1945"/>
        <v>6.66666666666667E-06-0.000638799355769468i</v>
      </c>
      <c r="W3701" t="str">
        <f t="shared" si="1946"/>
        <v>0.0000275320918608777-0.0000593236824519011i</v>
      </c>
      <c r="X3701" t="str">
        <f t="shared" si="1947"/>
        <v>0.0000275780383144443-0.0000592692185126307i</v>
      </c>
      <c r="Y3701" t="str">
        <f t="shared" si="1948"/>
        <v>0.009+11.1023884377863i</v>
      </c>
      <c r="Z3701" t="str">
        <f t="shared" si="1949"/>
        <v>-0.0000640371086716216-0.0000298599109011986i</v>
      </c>
      <c r="AA3701" t="str">
        <f t="shared" si="1950"/>
        <v>0.000878868727576929-1.08085356538676i</v>
      </c>
      <c r="AB3701" t="str">
        <f t="shared" si="1951"/>
        <v>0.120026070929606-0.320294322903043i</v>
      </c>
      <c r="AC3701" t="str">
        <f t="shared" si="1952"/>
        <v>0.964039069520822-0.0144500932228692i</v>
      </c>
      <c r="AD3701" t="str">
        <f t="shared" si="1953"/>
        <v>0.129454256089847-0.33030165156348i</v>
      </c>
      <c r="AE3701" t="str">
        <f t="shared" si="1954"/>
        <v>-0.0000181526541514336+0.0000172860702029628i</v>
      </c>
      <c r="AF3701" t="str">
        <f t="shared" si="1955"/>
        <v>-15.0857754271829-0.201479767912541i</v>
      </c>
      <c r="AG3701" t="str">
        <f t="shared" si="1956"/>
        <v>0.998708043921098-0.000507565217469969i</v>
      </c>
      <c r="AH3701" t="str">
        <f t="shared" si="1957"/>
        <v>0.000277819188026514-0.000257307799574208i</v>
      </c>
      <c r="AI3701">
        <f t="shared" si="1958"/>
        <v>-68.434786972336553</v>
      </c>
      <c r="AJ3701">
        <f t="shared" si="1959"/>
        <v>-42.804930441132534</v>
      </c>
      <c r="AK3701"/>
      <c r="AL3701"/>
      <c r="AM3701"/>
      <c r="AN3701"/>
    </row>
    <row r="3702" spans="1:40" x14ac:dyDescent="0.25">
      <c r="A3702"/>
      <c r="B3702">
        <f t="shared" si="1960"/>
        <v>1768000</v>
      </c>
      <c r="C3702" s="237" t="str">
        <f t="shared" si="1928"/>
        <v>-2.44499635760507E-08+0.00138519374447102i</v>
      </c>
      <c r="D3702" s="208" t="str">
        <f t="shared" si="1929"/>
        <v>-5.95700614445568+0.0106198187076112i</v>
      </c>
      <c r="E3702" t="str">
        <f t="shared" si="1930"/>
        <v>2870</v>
      </c>
      <c r="F3702" t="str">
        <f t="shared" si="1931"/>
        <v>0.777000777000777</v>
      </c>
      <c r="G3702" t="str">
        <f t="shared" si="1926"/>
        <v>0.777000777000777</v>
      </c>
      <c r="H3702" t="str">
        <f t="shared" si="1932"/>
        <v>9.12877527991603+0.211985777443349i</v>
      </c>
      <c r="I3702" t="str">
        <f t="shared" si="1933"/>
        <v>6942.91976443344i</v>
      </c>
      <c r="J3702" t="str">
        <f t="shared" si="1927"/>
        <v>-65248.116940216+1518.88867102558i</v>
      </c>
      <c r="K3702" t="str">
        <f t="shared" si="1934"/>
        <v>0.00247569332440222-0.106350340627426i</v>
      </c>
      <c r="L3702" t="str">
        <f t="shared" si="1935"/>
        <v>0.000188366757033944-0.00685975270861352i</v>
      </c>
      <c r="M3702" t="str">
        <f t="shared" si="1936"/>
        <v>0.00266406008143616-0.11321009333604i</v>
      </c>
      <c r="N3702" t="str">
        <f t="shared" si="1937"/>
        <v>-18.1144929774457i</v>
      </c>
      <c r="O3702" t="str">
        <f t="shared" si="1938"/>
        <v>0.741788542432475+0.67063384817343i</v>
      </c>
      <c r="P3702" t="str">
        <f t="shared" si="1939"/>
        <v>0.258211457567525-0.67063384817343i</v>
      </c>
      <c r="Q3702" t="str">
        <f t="shared" si="1940"/>
        <v>-0.258211457567525+18.7851268256191i</v>
      </c>
      <c r="R3702" t="str">
        <f t="shared" si="1941"/>
        <v>-0.0358824165040596-0.0132523037407155i</v>
      </c>
      <c r="S3702" t="str">
        <f t="shared" si="1942"/>
        <v>1.87185930250731i</v>
      </c>
      <c r="T3702" t="str">
        <f t="shared" si="1943"/>
        <v>0.0248064480367107-0.0671668351295658i</v>
      </c>
      <c r="U3702" t="str">
        <f t="shared" si="1944"/>
        <v>0.0000333333333333334-0.0000638438043916658i</v>
      </c>
      <c r="V3702" t="str">
        <f t="shared" si="1945"/>
        <v>6.66666666666667E-06-0.000638438043916658i</v>
      </c>
      <c r="W3702" t="str">
        <f t="shared" si="1946"/>
        <v>0.0000275320114944593-0.0000592915393297877i</v>
      </c>
      <c r="X3702" t="str">
        <f t="shared" si="1947"/>
        <v>0.0000275778945650919-0.0000592371051217984i</v>
      </c>
      <c r="Y3702" t="str">
        <f t="shared" si="1948"/>
        <v>0.009+11.1086716230935i</v>
      </c>
      <c r="Z3702" t="str">
        <f t="shared" si="1949"/>
        <v>-0.000063966211844551-0.000029842808734536i</v>
      </c>
      <c r="AA3702" t="str">
        <f t="shared" si="1950"/>
        <v>0.000877874789648232-1.08024221729555i</v>
      </c>
      <c r="AB3702" t="str">
        <f t="shared" si="1951"/>
        <v>0.116997937968357-0.316787844772872i</v>
      </c>
      <c r="AC3702" t="str">
        <f t="shared" si="1952"/>
        <v>0.964448108061692-0.0140892893290655i</v>
      </c>
      <c r="AD3702" t="str">
        <f t="shared" si="1953"/>
        <v>0.126082295367813-0.326623518881964i</v>
      </c>
      <c r="AE3702" t="str">
        <f t="shared" si="1954"/>
        <v>-0.0000178123700175403+0.0000171302193767434i</v>
      </c>
      <c r="AF3702" t="str">
        <f t="shared" si="1955"/>
        <v>-15.0857814243717-0.201365958735738i</v>
      </c>
      <c r="AG3702" t="str">
        <f t="shared" si="1956"/>
        <v>0.998723146976162-0.000494079873363233i</v>
      </c>
      <c r="AH3702" t="str">
        <f t="shared" si="1957"/>
        <v>0.00027263708491154-0.000255026867633861i</v>
      </c>
      <c r="AI3702">
        <f t="shared" si="1958"/>
        <v>-68.558316868857943</v>
      </c>
      <c r="AJ3702">
        <f t="shared" si="1959"/>
        <v>-43.088524409368297</v>
      </c>
      <c r="AK3702"/>
      <c r="AL3702"/>
      <c r="AM3702"/>
      <c r="AN3702"/>
    </row>
    <row r="3703" spans="1:40" x14ac:dyDescent="0.25">
      <c r="A3703"/>
      <c r="B3703">
        <f t="shared" si="1960"/>
        <v>1769000</v>
      </c>
      <c r="C3703" s="237" t="str">
        <f t="shared" si="1928"/>
        <v>-2.44223286943157E-08+0.00138441070674145i</v>
      </c>
      <c r="D3703" s="208" t="str">
        <f t="shared" si="1929"/>
        <v>-5.95700614424381+0.0106138154183511i</v>
      </c>
      <c r="E3703" t="str">
        <f t="shared" si="1930"/>
        <v>2870</v>
      </c>
      <c r="F3703" t="str">
        <f t="shared" si="1931"/>
        <v>0.777000777000777</v>
      </c>
      <c r="G3703" t="str">
        <f t="shared" si="1926"/>
        <v>0.777000777000777</v>
      </c>
      <c r="H3703" t="str">
        <f t="shared" si="1932"/>
        <v>9.12878126715755+0.21186609339402i</v>
      </c>
      <c r="I3703" t="str">
        <f t="shared" si="1933"/>
        <v>6946.84675525043i</v>
      </c>
      <c r="J3703" t="str">
        <f t="shared" si="1927"/>
        <v>-65321.9490326875+1519.74777095263i</v>
      </c>
      <c r="K3703" t="str">
        <f t="shared" si="1934"/>
        <v>0.00247289656875537-0.106290284950437i</v>
      </c>
      <c r="L3703" t="str">
        <f t="shared" si="1935"/>
        <v>0.000188154013350246-0.00685588078986366i</v>
      </c>
      <c r="M3703" t="str">
        <f t="shared" si="1936"/>
        <v>0.00266105058210562-0.113146165740301i</v>
      </c>
      <c r="N3703" t="str">
        <f t="shared" si="1937"/>
        <v>-18.1247387313922i</v>
      </c>
      <c r="O3703" t="str">
        <f t="shared" si="1938"/>
        <v>0.748620637151357+0.662998598513674i</v>
      </c>
      <c r="P3703" t="str">
        <f t="shared" si="1939"/>
        <v>0.251379362848643-0.662998598513674i</v>
      </c>
      <c r="Q3703" t="str">
        <f t="shared" si="1940"/>
        <v>-0.251379362848643+18.7877373299059i</v>
      </c>
      <c r="R3703" t="str">
        <f t="shared" si="1941"/>
        <v>-0.0354615759195897-0.0129054952297219i</v>
      </c>
      <c r="S3703" t="str">
        <f t="shared" si="1942"/>
        <v>1.87291804645669i</v>
      </c>
      <c r="T3703" t="str">
        <f t="shared" si="1943"/>
        <v>0.0241709349142069-0.0664166254955935i</v>
      </c>
      <c r="U3703" t="str">
        <f t="shared" si="1944"/>
        <v>0.0000333333333333333-0.0000638077140556612i</v>
      </c>
      <c r="V3703" t="str">
        <f t="shared" si="1945"/>
        <v>6.66666666666667E-06-0.000638077140556611i</v>
      </c>
      <c r="W3703" t="str">
        <f t="shared" si="1946"/>
        <v>0.0000275319310831602-0.0000592594333356444i</v>
      </c>
      <c r="X3703" t="str">
        <f t="shared" si="1947"/>
        <v>0.0000275777508785293-0.0000592050288245925i</v>
      </c>
      <c r="Y3703" t="str">
        <f t="shared" si="1948"/>
        <v>0.009+11.1149548084007i</v>
      </c>
      <c r="Z3703" t="str">
        <f t="shared" si="1949"/>
        <v>-0.0000638954352048612-0.0000298257260689898i</v>
      </c>
      <c r="AA3703" t="str">
        <f t="shared" si="1950"/>
        <v>0.000876882536871888-1.07963156039309i</v>
      </c>
      <c r="AB3703" t="str">
        <f t="shared" si="1951"/>
        <v>0.114000583217095-0.31324953166618i</v>
      </c>
      <c r="AC3703" t="str">
        <f t="shared" si="1952"/>
        <v>0.964860377890357-0.013732301731757i</v>
      </c>
      <c r="AD3703" t="str">
        <f t="shared" si="1953"/>
        <v>0.122748218914975-0.322910882472167i</v>
      </c>
      <c r="AE3703" t="str">
        <f t="shared" si="1954"/>
        <v>-0.0000174741023935045+0.0000169714766151304i</v>
      </c>
      <c r="AF3703" t="str">
        <f t="shared" si="1955"/>
        <v>-15.0857874114014-0.201252277975669i</v>
      </c>
      <c r="AG3703" t="str">
        <f t="shared" si="1956"/>
        <v>0.998738367938207-0.000480757741851959i</v>
      </c>
      <c r="AH3703" t="str">
        <f t="shared" si="1957"/>
        <v>0.000267485098272504-0.000252701606277877i</v>
      </c>
      <c r="AI3703">
        <f t="shared" si="1958"/>
        <v>-68.683608735713307</v>
      </c>
      <c r="AJ3703">
        <f t="shared" si="1959"/>
        <v>-43.372115705280656</v>
      </c>
      <c r="AK3703"/>
      <c r="AL3703"/>
      <c r="AM3703"/>
      <c r="AN3703"/>
    </row>
    <row r="3704" spans="1:40" x14ac:dyDescent="0.25">
      <c r="A3704"/>
      <c r="B3704">
        <f t="shared" si="1960"/>
        <v>1770000</v>
      </c>
      <c r="C3704" s="237" t="str">
        <f t="shared" si="1928"/>
        <v>-2.43947406381306E-08+0.00138362855380028i</v>
      </c>
      <c r="D3704" s="208" t="str">
        <f t="shared" si="1929"/>
        <v>-5.95700614403231+0.0106078189124688i</v>
      </c>
      <c r="E3704" t="str">
        <f t="shared" si="1930"/>
        <v>2870</v>
      </c>
      <c r="F3704" t="str">
        <f t="shared" si="1931"/>
        <v>0.777000777000777</v>
      </c>
      <c r="G3704" t="str">
        <f t="shared" si="1926"/>
        <v>0.777000777000777</v>
      </c>
      <c r="H3704" t="str">
        <f t="shared" si="1932"/>
        <v>9.12878724426252+0.211746544327721i</v>
      </c>
      <c r="I3704" t="str">
        <f t="shared" si="1933"/>
        <v>6950.77374606742i</v>
      </c>
      <c r="J3704" t="str">
        <f t="shared" si="1927"/>
        <v>-65395.8228735856+1520.60687087967i</v>
      </c>
      <c r="K3704" t="str">
        <f t="shared" si="1934"/>
        <v>0.00247010454881093-0.10623029702597i</v>
      </c>
      <c r="L3704" t="str">
        <f t="shared" si="1935"/>
        <v>0.000187941629785762-0.00685201323628567i</v>
      </c>
      <c r="M3704" t="str">
        <f t="shared" si="1936"/>
        <v>0.00265804617859669-0.113082310262256i</v>
      </c>
      <c r="N3704" t="str">
        <f t="shared" si="1937"/>
        <v>-18.1349844853388i</v>
      </c>
      <c r="O3704" t="str">
        <f t="shared" si="1938"/>
        <v>0.755374145751597+0.655293750870588i</v>
      </c>
      <c r="P3704" t="str">
        <f t="shared" si="1939"/>
        <v>0.244625854248403-0.655293750870588i</v>
      </c>
      <c r="Q3704" t="str">
        <f t="shared" si="1940"/>
        <v>-0.244625854248403+18.7902782362094i</v>
      </c>
      <c r="R3704" t="str">
        <f t="shared" si="1941"/>
        <v>-0.0350376337843438-0.01256259966913i</v>
      </c>
      <c r="S3704" t="str">
        <f t="shared" si="1942"/>
        <v>1.87397679040607i</v>
      </c>
      <c r="T3704" t="str">
        <f t="shared" si="1943"/>
        <v>0.0235420202071126-0.0656597125026079i</v>
      </c>
      <c r="U3704" t="str">
        <f t="shared" si="1944"/>
        <v>0.0000333333333333333-0.0000637716644996976i</v>
      </c>
      <c r="V3704" t="str">
        <f t="shared" si="1945"/>
        <v>6.66666666666667E-06-0.000637716644996976i</v>
      </c>
      <c r="W3704" t="str">
        <f t="shared" si="1946"/>
        <v>0.0000275318506269815-0.0000592273644065254i</v>
      </c>
      <c r="X3704" t="str">
        <f t="shared" si="1947"/>
        <v>0.0000275776072545149-0.0000591729895581255i</v>
      </c>
      <c r="Y3704" t="str">
        <f t="shared" si="1948"/>
        <v>0.009+11.1212379937079i</v>
      </c>
      <c r="Z3704" t="str">
        <f t="shared" si="1949"/>
        <v>-0.0000638247784810121-0.0000298086628710256i</v>
      </c>
      <c r="AA3704" t="str">
        <f t="shared" si="1950"/>
        <v>0.000875891965440626-1.07902159350786i</v>
      </c>
      <c r="AB3704" t="str">
        <f t="shared" si="1951"/>
        <v>0.111034349446782-0.309679602619115i</v>
      </c>
      <c r="AC3704" t="str">
        <f t="shared" si="1952"/>
        <v>0.965275849522973-0.0133791634382398i</v>
      </c>
      <c r="AD3704" t="str">
        <f t="shared" si="1953"/>
        <v>0.119452380999473-0.319164133074381i</v>
      </c>
      <c r="AE3704" t="str">
        <f t="shared" si="1954"/>
        <v>-0.0000171378777996582+0.0000168098643382021i</v>
      </c>
      <c r="AF3704" t="str">
        <f t="shared" si="1955"/>
        <v>-15.0857933882948-0.201138725415252i</v>
      </c>
      <c r="AG3704" t="str">
        <f t="shared" si="1956"/>
        <v>0.998753705082031-0.000467599931494917i</v>
      </c>
      <c r="AH3704" t="str">
        <f t="shared" si="1957"/>
        <v>0.000262363636145838-0.000250332356119382i</v>
      </c>
      <c r="AI3704">
        <f t="shared" si="1958"/>
        <v>-68.810710565517113</v>
      </c>
      <c r="AJ3704">
        <f t="shared" si="1959"/>
        <v>-43.65570419314539</v>
      </c>
      <c r="AK3704"/>
      <c r="AL3704"/>
      <c r="AM3704"/>
      <c r="AN3704"/>
    </row>
    <row r="3705" spans="1:40" x14ac:dyDescent="0.25">
      <c r="A3705"/>
      <c r="B3705">
        <f t="shared" si="1960"/>
        <v>1771000</v>
      </c>
      <c r="C3705" s="237" t="str">
        <f t="shared" si="1928"/>
        <v>-2.43671993017648E-08+0.00138284728414871i</v>
      </c>
      <c r="D3705" s="208" t="str">
        <f t="shared" si="1929"/>
        <v>-5.95700614382115+0.0106018291784734i</v>
      </c>
      <c r="E3705" t="str">
        <f t="shared" si="1930"/>
        <v>2870</v>
      </c>
      <c r="F3705" t="str">
        <f t="shared" si="1931"/>
        <v>0.777000777000777</v>
      </c>
      <c r="G3705" t="str">
        <f t="shared" si="1926"/>
        <v>0.777000777000777</v>
      </c>
      <c r="H3705" t="str">
        <f t="shared" si="1932"/>
        <v>9.12879321125376+0.211627130016368i</v>
      </c>
      <c r="I3705" t="str">
        <f t="shared" si="1933"/>
        <v>6954.70073688441i</v>
      </c>
      <c r="J3705" t="str">
        <f t="shared" si="1927"/>
        <v>-65469.7384629103+1521.46597080673i</v>
      </c>
      <c r="K3705" t="str">
        <f t="shared" si="1934"/>
        <v>0.00246731725388494-0.106170376739496i</v>
      </c>
      <c r="L3705" t="str">
        <f t="shared" si="1935"/>
        <v>0.00018772960552837-0.00684815004050735i</v>
      </c>
      <c r="M3705" t="str">
        <f t="shared" si="1936"/>
        <v>0.00265504685941331-0.113018526780003i</v>
      </c>
      <c r="N3705" t="str">
        <f t="shared" si="1937"/>
        <v>-18.1452302392853i</v>
      </c>
      <c r="O3705" t="str">
        <f t="shared" si="1938"/>
        <v>0.762048359286496+0.647520114057285i</v>
      </c>
      <c r="P3705" t="str">
        <f t="shared" si="1939"/>
        <v>0.237951640713504-0.647520114057285i</v>
      </c>
      <c r="Q3705" t="str">
        <f t="shared" si="1940"/>
        <v>-0.237951640713504+18.7927503533426i</v>
      </c>
      <c r="R3705" t="str">
        <f t="shared" si="1941"/>
        <v>-0.0346106205423469-0.0122236491439626i</v>
      </c>
      <c r="S3705" t="str">
        <f t="shared" si="1942"/>
        <v>1.87503553435546i</v>
      </c>
      <c r="T3705" t="str">
        <f t="shared" si="1943"/>
        <v>0.0229197765044236-0.0648961433829935i</v>
      </c>
      <c r="U3705" t="str">
        <f t="shared" si="1944"/>
        <v>0.0000333333333333334-0.000063735655654695i</v>
      </c>
      <c r="V3705" t="str">
        <f t="shared" si="1945"/>
        <v>6.66666666666667E-06-0.00063735655654695i</v>
      </c>
      <c r="W3705" t="str">
        <f t="shared" si="1946"/>
        <v>0.000027531770125924-0.0000591953324796265i</v>
      </c>
      <c r="X3705" t="str">
        <f t="shared" si="1947"/>
        <v>0.0000275774636928067-0.0000591409872596516i</v>
      </c>
      <c r="Y3705" t="str">
        <f t="shared" si="1948"/>
        <v>0.009+11.127521179015i</v>
      </c>
      <c r="Z3705" t="str">
        <f t="shared" si="1949"/>
        <v>-0.0000637542414022292-0.0000297916191071846i</v>
      </c>
      <c r="AA3705" t="str">
        <f t="shared" si="1950"/>
        <v>0.000874903071557911-1.07841231547097i</v>
      </c>
      <c r="AB3705" t="str">
        <f t="shared" si="1951"/>
        <v>0.108099579018518-0.306078280400029i</v>
      </c>
      <c r="AC3705" t="str">
        <f t="shared" si="1952"/>
        <v>0.965694493117609-0.0130299073433222i</v>
      </c>
      <c r="AD3705" t="str">
        <f t="shared" si="1953"/>
        <v>0.116195131847557-0.315383665091708i</v>
      </c>
      <c r="AE3705" t="str">
        <f t="shared" si="1954"/>
        <v>-0.0000168037225086131+0.0000166454052084651i</v>
      </c>
      <c r="AF3705" t="str">
        <f t="shared" si="1955"/>
        <v>-15.0857993550749-0.201025300837895i</v>
      </c>
      <c r="AG3705" t="str">
        <f t="shared" si="1956"/>
        <v>0.998769156672019-0.000454607532576541i</v>
      </c>
      <c r="AH3705" t="str">
        <f t="shared" si="1957"/>
        <v>0.000257273102709507-0.000247919461510989i</v>
      </c>
      <c r="AI3705">
        <f t="shared" si="1958"/>
        <v>-68.939672433736163</v>
      </c>
      <c r="AJ3705">
        <f t="shared" si="1959"/>
        <v>-43.939289738039214</v>
      </c>
      <c r="AK3705"/>
      <c r="AL3705"/>
      <c r="AM3705"/>
      <c r="AN3705"/>
    </row>
    <row r="3706" spans="1:40" x14ac:dyDescent="0.25">
      <c r="A3706"/>
      <c r="B3706">
        <f t="shared" si="1960"/>
        <v>1772000</v>
      </c>
      <c r="C3706" s="237" t="str">
        <f t="shared" si="1928"/>
        <v>-2.43397045797852E-08+0.00138206689629131i</v>
      </c>
      <c r="D3706" s="208" t="str">
        <f t="shared" si="1929"/>
        <v>-5.95700614361036+0.0105958462049i</v>
      </c>
      <c r="E3706" t="str">
        <f t="shared" si="1930"/>
        <v>2870</v>
      </c>
      <c r="F3706" t="str">
        <f t="shared" si="1931"/>
        <v>0.777000777000777</v>
      </c>
      <c r="G3706" t="str">
        <f t="shared" si="1926"/>
        <v>0.777000777000777</v>
      </c>
      <c r="H3706" t="str">
        <f t="shared" si="1932"/>
        <v>9.12879916815412+0.211507850232389i</v>
      </c>
      <c r="I3706" t="str">
        <f t="shared" si="1933"/>
        <v>6958.62772770139i</v>
      </c>
      <c r="J3706" t="str">
        <f t="shared" si="1927"/>
        <v>-65543.6958006616+1522.32507073378i</v>
      </c>
      <c r="K3706" t="str">
        <f t="shared" si="1934"/>
        <v>0.00246453467332344-0.106110523976744i</v>
      </c>
      <c r="L3706" t="str">
        <f t="shared" si="1935"/>
        <v>0.000187517939768239-0.00684429119517315i</v>
      </c>
      <c r="M3706" t="str">
        <f t="shared" si="1936"/>
        <v>0.00265205261309168-0.112954815171917i</v>
      </c>
      <c r="N3706" t="str">
        <f t="shared" si="1937"/>
        <v>-18.1554759932318i</v>
      </c>
      <c r="O3706" t="str">
        <f t="shared" si="1938"/>
        <v>0.768642577133522+0.639678504107757i</v>
      </c>
      <c r="P3706" t="str">
        <f t="shared" si="1939"/>
        <v>0.231357422866478-0.639678504107757i</v>
      </c>
      <c r="Q3706" t="str">
        <f t="shared" si="1940"/>
        <v>-0.231357422866478+18.7951544973396i</v>
      </c>
      <c r="R3706" t="str">
        <f t="shared" si="1941"/>
        <v>-0.0341805669940379-0.0118886756161675i</v>
      </c>
      <c r="S3706" t="str">
        <f t="shared" si="1942"/>
        <v>1.87609427830484i</v>
      </c>
      <c r="T3706" t="str">
        <f t="shared" si="1943"/>
        <v>0.0223042763001141-0.0641259661667298i</v>
      </c>
      <c r="U3706" t="str">
        <f t="shared" si="1944"/>
        <v>0.0000333333333333334-0.0000636996874517297i</v>
      </c>
      <c r="V3706" t="str">
        <f t="shared" si="1945"/>
        <v>6.66666666666667E-06-0.000636996874517297i</v>
      </c>
      <c r="W3706" t="str">
        <f t="shared" si="1946"/>
        <v>0.0000275316895799888-0.0000591633374922857i</v>
      </c>
      <c r="X3706" t="str">
        <f t="shared" si="1947"/>
        <v>0.0000275773201931642-0.0000591090218665669i</v>
      </c>
      <c r="Y3706" t="str">
        <f t="shared" si="1948"/>
        <v>0.009+11.1338043643222i</v>
      </c>
      <c r="Z3706" t="str">
        <f t="shared" si="1949"/>
        <v>-0.0000636838236985016-0.0000297745947440857i</v>
      </c>
      <c r="AA3706" t="str">
        <f t="shared" si="1950"/>
        <v>0.000873915851437895-1.07780372511616i</v>
      </c>
      <c r="AB3706" t="str">
        <f t="shared" si="1951"/>
        <v>0.105196613845239-0.30244579153908i</v>
      </c>
      <c r="AC3706" t="str">
        <f t="shared" si="1952"/>
        <v>0.966116278471816-0.0126845662253703i</v>
      </c>
      <c r="AD3706" t="str">
        <f t="shared" si="1953"/>
        <v>0.112976817605008-0.311569876547752i</v>
      </c>
      <c r="AE3706" t="str">
        <f t="shared" si="1954"/>
        <v>-0.0000164716625430492+0.0000164781221281653i</v>
      </c>
      <c r="AF3706" t="str">
        <f t="shared" si="1955"/>
        <v>-15.0858053117645-0.200912004027489i</v>
      </c>
      <c r="AG3706" t="str">
        <f t="shared" si="1956"/>
        <v>0.99878472096233-0.00044178161700782i</v>
      </c>
      <c r="AH3706" t="str">
        <f t="shared" si="1957"/>
        <v>0.000252213898249012-0.00024546327050115i</v>
      </c>
      <c r="AI3706">
        <f t="shared" si="1958"/>
        <v>-69.07054662074998</v>
      </c>
      <c r="AJ3706">
        <f t="shared" si="1959"/>
        <v>-44.222872205873003</v>
      </c>
      <c r="AK3706"/>
      <c r="AL3706"/>
      <c r="AM3706"/>
      <c r="AN3706"/>
    </row>
    <row r="3707" spans="1:40" x14ac:dyDescent="0.25">
      <c r="A3707"/>
      <c r="B3707">
        <f t="shared" si="1960"/>
        <v>1773000</v>
      </c>
      <c r="C3707" s="237" t="str">
        <f t="shared" si="1928"/>
        <v>-2.43122563670574E-08+0.00138128738873608i</v>
      </c>
      <c r="D3707" s="208" t="str">
        <f t="shared" si="1929"/>
        <v>-5.95700614339992+0.0105898699803099i</v>
      </c>
      <c r="E3707" t="str">
        <f t="shared" si="1930"/>
        <v>2870</v>
      </c>
      <c r="F3707" t="str">
        <f t="shared" si="1931"/>
        <v>0.777000777000777</v>
      </c>
      <c r="G3707" t="str">
        <f t="shared" si="1926"/>
        <v>0.777000777000777</v>
      </c>
      <c r="H3707" t="str">
        <f t="shared" si="1932"/>
        <v>9.12880511498631+0.211388704748724i</v>
      </c>
      <c r="I3707" t="str">
        <f t="shared" si="1933"/>
        <v>6962.55471851838i</v>
      </c>
      <c r="J3707" t="str">
        <f t="shared" si="1927"/>
        <v>-65617.6948868395+1523.18417066083i</v>
      </c>
      <c r="K3707" t="str">
        <f t="shared" si="1934"/>
        <v>0.00246175679650257-0.1060507386237i</v>
      </c>
      <c r="L3707" t="str">
        <f t="shared" si="1935"/>
        <v>0.000187306631697811-0.006840436692944i</v>
      </c>
      <c r="M3707" t="str">
        <f t="shared" si="1936"/>
        <v>0.00264906342820038-0.112891175316644i</v>
      </c>
      <c r="N3707" t="str">
        <f t="shared" si="1937"/>
        <v>-18.1657217471783i</v>
      </c>
      <c r="O3707" t="str">
        <f t="shared" si="1938"/>
        <v>0.775156107067587+0.631769744191524i</v>
      </c>
      <c r="P3707" t="str">
        <f t="shared" si="1939"/>
        <v>0.224843892932413-0.631769744191524i</v>
      </c>
      <c r="Q3707" t="str">
        <f t="shared" si="1940"/>
        <v>-0.224843892932413+18.7974914913698i</v>
      </c>
      <c r="R3707" t="str">
        <f t="shared" si="1941"/>
        <v>-0.0337475042986209-0.0115577109205717i</v>
      </c>
      <c r="S3707" t="str">
        <f t="shared" si="1942"/>
        <v>1.87715302225422i</v>
      </c>
      <c r="T3707" t="str">
        <f t="shared" si="1943"/>
        <v>0.0216955919848918-0.0633492296876935i</v>
      </c>
      <c r="U3707" t="str">
        <f t="shared" si="1944"/>
        <v>0.0000333333333333333-0.000063663759822033i</v>
      </c>
      <c r="V3707" t="str">
        <f t="shared" si="1945"/>
        <v>6.66666666666667E-06-0.00063663759822033i</v>
      </c>
      <c r="W3707" t="str">
        <f t="shared" si="1946"/>
        <v>0.0000275316089891769-0.0000591313793819816i</v>
      </c>
      <c r="X3707" t="str">
        <f t="shared" si="1947"/>
        <v>0.0000275771767553472-0.0000590770933164082i</v>
      </c>
      <c r="Y3707" t="str">
        <f t="shared" si="1948"/>
        <v>0.009+11.1400875496294i</v>
      </c>
      <c r="Z3707" t="str">
        <f t="shared" si="1949"/>
        <v>-0.0000636135251005799-0.0000297575897484245i</v>
      </c>
      <c r="AA3707" t="str">
        <f t="shared" si="1950"/>
        <v>0.000872930301305441-1.07719582127984i</v>
      </c>
      <c r="AB3707" t="str">
        <f t="shared" si="1951"/>
        <v>0.102325795352834-0.298782366357951i</v>
      </c>
      <c r="AC3707" t="str">
        <f t="shared" si="1952"/>
        <v>0.966541175020194-0.0123431727423018i</v>
      </c>
      <c r="AD3707" t="str">
        <f t="shared" si="1953"/>
        <v>0.109797780299364-0.307723169044278i</v>
      </c>
      <c r="AE3707" t="str">
        <f t="shared" si="1954"/>
        <v>-0.0000161417236735662+0.000016308038236592i</v>
      </c>
      <c r="AF3707" t="str">
        <f t="shared" si="1955"/>
        <v>-15.0858112583862-0.200798834768414i</v>
      </c>
      <c r="AG3707" t="str">
        <f t="shared" si="1956"/>
        <v>0.998800396197094-0.000429123238230677i</v>
      </c>
      <c r="AH3707" t="str">
        <f t="shared" si="1957"/>
        <v>0.000247186419124414-0.000242964134790409i</v>
      </c>
      <c r="AI3707">
        <f t="shared" si="1958"/>
        <v>-69.20338774297575</v>
      </c>
      <c r="AJ3707">
        <f t="shared" si="1959"/>
        <v>-44.506451463391613</v>
      </c>
      <c r="AK3707"/>
      <c r="AL3707"/>
      <c r="AM3707"/>
      <c r="AN3707"/>
    </row>
    <row r="3708" spans="1:40" x14ac:dyDescent="0.25">
      <c r="A3708"/>
      <c r="B3708">
        <f t="shared" si="1960"/>
        <v>1774000</v>
      </c>
      <c r="C3708" s="237" t="str">
        <f t="shared" si="1928"/>
        <v>-2.42848545587416E-08+0.00138050875999432i</v>
      </c>
      <c r="D3708" s="208" t="str">
        <f t="shared" si="1929"/>
        <v>-5.95700614318985+0.0105839004932898i</v>
      </c>
      <c r="E3708" t="str">
        <f t="shared" si="1930"/>
        <v>2870</v>
      </c>
      <c r="F3708" t="str">
        <f t="shared" si="1931"/>
        <v>0.777000777000777</v>
      </c>
      <c r="G3708" t="str">
        <f t="shared" si="1926"/>
        <v>0.777000777000777</v>
      </c>
      <c r="H3708" t="str">
        <f t="shared" si="1932"/>
        <v>9.12881105177303+0.211269693338825i</v>
      </c>
      <c r="I3708" t="str">
        <f t="shared" si="1933"/>
        <v>6966.48170933537i</v>
      </c>
      <c r="J3708" t="str">
        <f t="shared" si="1927"/>
        <v>-65691.7357214441+1524.04327058788i</v>
      </c>
      <c r="K3708" t="str">
        <f t="shared" si="1934"/>
        <v>0.00245898361282833-0.105991020566608i</v>
      </c>
      <c r="L3708" t="str">
        <f t="shared" si="1935"/>
        <v>0.000187095680511806-0.00683658652649736i</v>
      </c>
      <c r="M3708" t="str">
        <f t="shared" si="1936"/>
        <v>0.00264607929334014-0.112827607093105i</v>
      </c>
      <c r="N3708" t="str">
        <f t="shared" si="1937"/>
        <v>-18.1759675011248i</v>
      </c>
      <c r="O3708" t="str">
        <f t="shared" si="1938"/>
        <v>0.781588265333781+0.623794664527143i</v>
      </c>
      <c r="P3708" t="str">
        <f t="shared" si="1939"/>
        <v>0.218411734666219-0.623794664527143i</v>
      </c>
      <c r="Q3708" t="str">
        <f t="shared" si="1940"/>
        <v>-0.218411734666219+18.7997621656519i</v>
      </c>
      <c r="R3708" t="str">
        <f t="shared" si="1941"/>
        <v>-0.0333114639763585-0.0112307867607297i</v>
      </c>
      <c r="S3708" t="str">
        <f t="shared" si="1942"/>
        <v>1.8782117662036i</v>
      </c>
      <c r="T3708" t="str">
        <f t="shared" si="1943"/>
        <v>0.0210937958377261-0.0625659835898639i</v>
      </c>
      <c r="U3708" t="str">
        <f t="shared" si="1944"/>
        <v>0.0000333333333333333-0.0000636278726969925i</v>
      </c>
      <c r="V3708" t="str">
        <f t="shared" si="1945"/>
        <v>6.66666666666667E-06-0.000636278726969925i</v>
      </c>
      <c r="W3708" t="str">
        <f t="shared" si="1946"/>
        <v>0.0000275315283534893-0.0000590994580863349i</v>
      </c>
      <c r="X3708" t="str">
        <f t="shared" si="1947"/>
        <v>0.0000275770333791166-0.0000590452015468538i</v>
      </c>
      <c r="Y3708" t="str">
        <f t="shared" si="1948"/>
        <v>0.009+11.1463707349366i</v>
      </c>
      <c r="Z3708" t="str">
        <f t="shared" si="1949"/>
        <v>-0.0000635433453399744-0.0000297406040869733i</v>
      </c>
      <c r="AA3708" t="str">
        <f t="shared" si="1950"/>
        <v>0.000871946417396044-1.07658860280102i</v>
      </c>
      <c r="AB3708" t="str">
        <f t="shared" si="1951"/>
        <v>0.0994874644401817-0.295088238999121i</v>
      </c>
      <c r="AC3708" t="str">
        <f t="shared" si="1952"/>
        <v>0.966969151832013-0.0120057594274699i</v>
      </c>
      <c r="AD3708" t="str">
        <f t="shared" si="1953"/>
        <v>0.106658357802398-0.30384394771826i</v>
      </c>
      <c r="AE3708" t="str">
        <f t="shared" si="1954"/>
        <v>-0.0000158139314165442+0.0000161351769073547i</v>
      </c>
      <c r="AF3708" t="str">
        <f t="shared" si="1955"/>
        <v>-15.0858171949629-0.200685792845535i</v>
      </c>
      <c r="AG3708" t="str">
        <f t="shared" si="1956"/>
        <v>0.998816180610611-0.000416633431123607i</v>
      </c>
      <c r="AH3708" t="str">
        <f t="shared" si="1957"/>
        <v>0.000242191057737575-0.000240422409687265i</v>
      </c>
      <c r="AI3708">
        <f t="shared" si="1958"/>
        <v>-69.338252893898513</v>
      </c>
      <c r="AJ3708">
        <f t="shared" si="1959"/>
        <v>-44.790027378193436</v>
      </c>
      <c r="AK3708"/>
      <c r="AL3708"/>
      <c r="AM3708"/>
      <c r="AN3708"/>
    </row>
    <row r="3709" spans="1:40" x14ac:dyDescent="0.25">
      <c r="A3709"/>
      <c r="B3709">
        <f t="shared" si="1960"/>
        <v>1775000</v>
      </c>
      <c r="C3709" s="237" t="str">
        <f t="shared" si="1928"/>
        <v>-2.42574990502943E-08+0.00137973100858072i</v>
      </c>
      <c r="D3709" s="208" t="str">
        <f t="shared" si="1929"/>
        <v>-5.95700614298012+0.0105779377324522i</v>
      </c>
      <c r="E3709" t="str">
        <f t="shared" si="1930"/>
        <v>2870</v>
      </c>
      <c r="F3709" t="str">
        <f t="shared" si="1931"/>
        <v>0.777000777000777</v>
      </c>
      <c r="G3709" t="str">
        <f t="shared" si="1926"/>
        <v>0.777000777000777</v>
      </c>
      <c r="H3709" t="str">
        <f t="shared" si="1932"/>
        <v>9.12881697853683+0.21115081577665i</v>
      </c>
      <c r="I3709" t="str">
        <f t="shared" si="1933"/>
        <v>6970.40870015235i</v>
      </c>
      <c r="J3709" t="str">
        <f t="shared" si="1927"/>
        <v>-65765.8183044753+1524.90237051493i</v>
      </c>
      <c r="K3709" t="str">
        <f t="shared" si="1934"/>
        <v>0.00245621511173652-0.105931369691965i</v>
      </c>
      <c r="L3709" t="str">
        <f t="shared" si="1935"/>
        <v>0.000186885085407207-0.00683274068852712i</v>
      </c>
      <c r="M3709" t="str">
        <f t="shared" si="1936"/>
        <v>0.00264310019714373-0.112764110380492i</v>
      </c>
      <c r="N3709" t="str">
        <f t="shared" si="1937"/>
        <v>-18.1862132550714i</v>
      </c>
      <c r="O3709" t="str">
        <f t="shared" si="1938"/>
        <v>0.787938376719211+0.615754102294978i</v>
      </c>
      <c r="P3709" t="str">
        <f t="shared" si="1939"/>
        <v>0.212061623280789-0.615754102294978i</v>
      </c>
      <c r="Q3709" t="str">
        <f t="shared" si="1940"/>
        <v>-0.212061623280789+18.8019673573664i</v>
      </c>
      <c r="R3709" t="str">
        <f t="shared" si="1941"/>
        <v>-0.0328724779108258-0.0109079347046843i</v>
      </c>
      <c r="S3709" t="str">
        <f t="shared" si="1942"/>
        <v>1.87927051015297i</v>
      </c>
      <c r="T3709" t="str">
        <f t="shared" si="1943"/>
        <v>0.0204989600171874-0.0617762783334698i</v>
      </c>
      <c r="U3709" t="str">
        <f t="shared" si="1944"/>
        <v>0.0000333333333333334-0.0000635920260081492i</v>
      </c>
      <c r="V3709" t="str">
        <f t="shared" si="1945"/>
        <v>6.66666666666667E-06-0.000635920260081492i</v>
      </c>
      <c r="W3709" t="str">
        <f t="shared" si="1946"/>
        <v>0.0000275314476729271-0.000059067573543106i</v>
      </c>
      <c r="X3709" t="str">
        <f t="shared" si="1947"/>
        <v>0.0000275768900642334-0.0000590133464957225i</v>
      </c>
      <c r="Y3709" t="str">
        <f t="shared" si="1948"/>
        <v>0.009+11.1526539202438i</v>
      </c>
      <c r="Z3709" t="str">
        <f t="shared" si="1949"/>
        <v>-0.0000634732841489514-0.0000297236377265803i</v>
      </c>
      <c r="AA3709" t="str">
        <f t="shared" si="1950"/>
        <v>0.000870964195955806-1.07598206852133i</v>
      </c>
      <c r="AB3709" t="str">
        <f t="shared" si="1951"/>
        <v>0.0966819614383109-0.291363647454852i</v>
      </c>
      <c r="AC3709" t="str">
        <f t="shared" si="1952"/>
        <v>0.967400177608876-0.0116723586854606i</v>
      </c>
      <c r="AD3709" t="str">
        <f t="shared" si="1953"/>
        <v>0.103558883793088-0.299932621198529i</v>
      </c>
      <c r="AE3709" t="str">
        <f t="shared" si="1954"/>
        <v>-0.0000154883110320357+0.0000159595617456393i</v>
      </c>
      <c r="AF3709" t="str">
        <f t="shared" si="1955"/>
        <v>-15.085823121517-0.200572878044198i</v>
      </c>
      <c r="AG3709" t="str">
        <f t="shared" si="1956"/>
        <v>0.998832072427539-0.00040431321190959i</v>
      </c>
      <c r="AH3709" t="str">
        <f t="shared" si="1957"/>
        <v>0.000237228202499921-0.000237838454063688i</v>
      </c>
      <c r="AI3709">
        <f t="shared" si="1958"/>
        <v>-69.475201795911374</v>
      </c>
      <c r="AJ3709">
        <f t="shared" si="1959"/>
        <v>-45.073599818741826</v>
      </c>
      <c r="AK3709"/>
      <c r="AL3709"/>
      <c r="AM3709"/>
      <c r="AN3709"/>
    </row>
    <row r="3710" spans="1:40" x14ac:dyDescent="0.25">
      <c r="A3710"/>
      <c r="B3710">
        <f t="shared" si="1960"/>
        <v>1776000</v>
      </c>
      <c r="C3710" s="237" t="str">
        <f t="shared" si="1928"/>
        <v>-2.42301897374652E-08+0.0013789541330133i</v>
      </c>
      <c r="D3710" s="208" t="str">
        <f t="shared" si="1929"/>
        <v>-5.95700614277075+0.0105719816864353i</v>
      </c>
      <c r="E3710" t="str">
        <f t="shared" si="1930"/>
        <v>2870</v>
      </c>
      <c r="F3710" t="str">
        <f t="shared" si="1931"/>
        <v>0.777000777000777</v>
      </c>
      <c r="G3710" t="str">
        <f t="shared" si="1926"/>
        <v>0.777000777000777</v>
      </c>
      <c r="H3710" t="str">
        <f t="shared" si="1932"/>
        <v>9.12882289530031+0.211032071836666i</v>
      </c>
      <c r="I3710" t="str">
        <f t="shared" si="1933"/>
        <v>6974.33569096934i</v>
      </c>
      <c r="J3710" t="str">
        <f t="shared" si="1927"/>
        <v>-65839.9426359331+1525.76147044198i</v>
      </c>
      <c r="K3710" t="str">
        <f t="shared" si="1934"/>
        <v>0.00245345128269269-0.105871785886525i</v>
      </c>
      <c r="L3710" t="str">
        <f t="shared" si="1935"/>
        <v>0.000186674845583252-0.00682889917174352i</v>
      </c>
      <c r="M3710" t="str">
        <f t="shared" si="1936"/>
        <v>0.00264012612827594-0.112700685058269i</v>
      </c>
      <c r="N3710" t="str">
        <f t="shared" si="1937"/>
        <v>-18.1964590090179i</v>
      </c>
      <c r="O3710" t="str">
        <f t="shared" si="1938"/>
        <v>0.794205774623629+0.607648901549638i</v>
      </c>
      <c r="P3710" t="str">
        <f t="shared" si="1939"/>
        <v>0.205794225376371-0.607648901549638i</v>
      </c>
      <c r="Q3710" t="str">
        <f t="shared" si="1940"/>
        <v>-0.205794225376371+18.8041079105675i</v>
      </c>
      <c r="R3710" t="str">
        <f t="shared" si="1941"/>
        <v>-0.0324305783511454-0.010589186180653i</v>
      </c>
      <c r="S3710" t="str">
        <f t="shared" si="1942"/>
        <v>1.88032925410236i</v>
      </c>
      <c r="T3710" t="str">
        <f t="shared" si="1943"/>
        <v>0.0199111565526183-0.0609801652011174i</v>
      </c>
      <c r="U3710" t="str">
        <f t="shared" si="1944"/>
        <v>0.0000333333333333334-0.0000635562196871988i</v>
      </c>
      <c r="V3710" t="str">
        <f t="shared" si="1945"/>
        <v>6.66666666666667E-06-0.000635562196871988i</v>
      </c>
      <c r="W3710" t="str">
        <f t="shared" si="1946"/>
        <v>0.0000275313669474909-0.0000590357256901957i</v>
      </c>
      <c r="X3710" t="str">
        <f t="shared" si="1947"/>
        <v>0.0000275767468104592-0.0000589815281009723i</v>
      </c>
      <c r="Y3710" t="str">
        <f t="shared" si="1948"/>
        <v>0.009+11.1589371055509i</v>
      </c>
      <c r="Z3710" t="str">
        <f t="shared" si="1949"/>
        <v>-0.0000634033412605294-0.0000297066906341693i</v>
      </c>
      <c r="AA3710" t="str">
        <f t="shared" si="1950"/>
        <v>0.000869983633241376-1.075376217285i</v>
      </c>
      <c r="AB3710" t="str">
        <f t="shared" si="1951"/>
        <v>0.0939096260687543-0.287608833596095i</v>
      </c>
      <c r="AC3710" t="str">
        <f t="shared" si="1952"/>
        <v>0.967834220682391-0.0113430027878145i</v>
      </c>
      <c r="AD3710" t="str">
        <f t="shared" si="1953"/>
        <v>0.100499687721167-0.295989601562258i</v>
      </c>
      <c r="AE3710" t="str">
        <f t="shared" si="1954"/>
        <v>-0.0000151648875217028+0.0000157812165854566i</v>
      </c>
      <c r="AF3710" t="str">
        <f t="shared" si="1955"/>
        <v>-15.0858290380711-0.200460090150231i</v>
      </c>
      <c r="AG3710" t="str">
        <f t="shared" si="1956"/>
        <v>0.998848069863099-0.00039216357806655i</v>
      </c>
      <c r="AH3710" t="str">
        <f t="shared" si="1957"/>
        <v>0.000232298237800968-0.000235212630310572i</v>
      </c>
      <c r="AI3710">
        <f t="shared" si="1958"/>
        <v>-69.614296963966268</v>
      </c>
      <c r="AJ3710">
        <f t="shared" si="1959"/>
        <v>-45.357168654371776</v>
      </c>
      <c r="AK3710"/>
      <c r="AL3710"/>
      <c r="AM3710"/>
      <c r="AN3710"/>
    </row>
    <row r="3711" spans="1:40" x14ac:dyDescent="0.25">
      <c r="A3711"/>
      <c r="B3711">
        <f t="shared" si="1960"/>
        <v>1777000</v>
      </c>
      <c r="C3711" s="237" t="str">
        <f t="shared" si="1928"/>
        <v>-2.42029265162988E-08+0.00137817813181343i</v>
      </c>
      <c r="D3711" s="208" t="str">
        <f t="shared" si="1929"/>
        <v>-5.95700614256173+0.010566032343903i</v>
      </c>
      <c r="E3711" t="str">
        <f t="shared" si="1930"/>
        <v>2870</v>
      </c>
      <c r="F3711" t="str">
        <f t="shared" si="1931"/>
        <v>0.777000777000777</v>
      </c>
      <c r="G3711" t="str">
        <f t="shared" si="1926"/>
        <v>0.777000777000777</v>
      </c>
      <c r="H3711" t="str">
        <f t="shared" si="1932"/>
        <v>9.12882880208592+0.210913461293848i</v>
      </c>
      <c r="I3711" t="str">
        <f t="shared" si="1933"/>
        <v>6978.26268178633i</v>
      </c>
      <c r="J3711" t="str">
        <f t="shared" si="1927"/>
        <v>-65914.1087158175+1526.62057036904i</v>
      </c>
      <c r="K3711" t="str">
        <f t="shared" si="1934"/>
        <v>0.00245069211519194-0.105812269037296i</v>
      </c>
      <c r="L3711" t="str">
        <f t="shared" si="1935"/>
        <v>0.00018646496024143-0.00682506196887323i</v>
      </c>
      <c r="M3711" t="str">
        <f t="shared" si="1936"/>
        <v>0.00263715707543337-0.112637331006169i</v>
      </c>
      <c r="N3711" t="str">
        <f t="shared" si="1937"/>
        <v>-18.2067047629644i</v>
      </c>
      <c r="O3711" t="str">
        <f t="shared" si="1938"/>
        <v>0.80038980112979+0.599479913130887i</v>
      </c>
      <c r="P3711" t="str">
        <f t="shared" si="1939"/>
        <v>0.19961019887021-0.599479913130887i</v>
      </c>
      <c r="Q3711" t="str">
        <f t="shared" si="1940"/>
        <v>-0.19961019887021+18.8061846760953i</v>
      </c>
      <c r="R3711" t="str">
        <f t="shared" si="1941"/>
        <v>-0.031985797914133-0.010274572472595i</v>
      </c>
      <c r="S3711" t="str">
        <f t="shared" si="1942"/>
        <v>1.88138799805174i</v>
      </c>
      <c r="T3711" t="str">
        <f t="shared" si="1943"/>
        <v>0.019330457335053-0.0601776963037582i</v>
      </c>
      <c r="U3711" t="str">
        <f t="shared" si="1944"/>
        <v>0.0000333333333333332-0.0000635204536659901i</v>
      </c>
      <c r="V3711" t="str">
        <f t="shared" si="1945"/>
        <v>6.66666666666667E-06-0.000635204536659901i</v>
      </c>
      <c r="W3711" t="str">
        <f t="shared" si="1946"/>
        <v>0.0000275312861771819-0.0000590039144656442i</v>
      </c>
      <c r="X3711" t="str">
        <f t="shared" si="1947"/>
        <v>0.000027576603617557-0.0000589497463007011i</v>
      </c>
      <c r="Y3711" t="str">
        <f t="shared" si="1948"/>
        <v>0.009+11.1652202908581i</v>
      </c>
      <c r="Z3711" t="str">
        <f t="shared" si="1949"/>
        <v>-0.0000633335164084775-0.00002968976277674i</v>
      </c>
      <c r="AA3711" t="str">
        <f t="shared" si="1950"/>
        <v>0.000869004725519918-1.07477104793887i</v>
      </c>
      <c r="AB3711" t="str">
        <f t="shared" si="1951"/>
        <v>0.0911707974007227-0.283824043200637i</v>
      </c>
      <c r="AC3711" t="str">
        <f t="shared" si="1952"/>
        <v>0.968271249011939-0.0110177238686262i</v>
      </c>
      <c r="AD3711" t="str">
        <f t="shared" si="1953"/>
        <v>0.0974810947708366-0.292015304290579i</v>
      </c>
      <c r="AE3711" t="str">
        <f t="shared" si="1954"/>
        <v>-0.00001484368562675+0.0000156001654868509i</v>
      </c>
      <c r="AF3711" t="str">
        <f t="shared" si="1955"/>
        <v>-15.0858349446477-0.200347428949945i</v>
      </c>
      <c r="AG3711" t="str">
        <f t="shared" si="1956"/>
        <v>0.99886417112327-0.000380185508238767i</v>
      </c>
      <c r="AH3711" t="str">
        <f t="shared" si="1957"/>
        <v>0.000227401543976837-0.000232545304292554i</v>
      </c>
      <c r="AI3711">
        <f t="shared" si="1958"/>
        <v>-69.75560388218102</v>
      </c>
      <c r="AJ3711">
        <f t="shared" si="1959"/>
        <v>-45.640733755316042</v>
      </c>
      <c r="AK3711"/>
      <c r="AL3711"/>
      <c r="AM3711"/>
      <c r="AN3711"/>
    </row>
    <row r="3712" spans="1:40" x14ac:dyDescent="0.25">
      <c r="A3712"/>
      <c r="B3712">
        <f t="shared" si="1960"/>
        <v>1778000</v>
      </c>
      <c r="C3712" s="237" t="str">
        <f t="shared" si="1928"/>
        <v>-2.41757092831307E-08+0.00137740300350581i</v>
      </c>
      <c r="D3712" s="208" t="str">
        <f t="shared" si="1929"/>
        <v>-5.95700614235306+0.0105600896935445i</v>
      </c>
      <c r="E3712" t="str">
        <f t="shared" si="1930"/>
        <v>2870</v>
      </c>
      <c r="F3712" t="str">
        <f t="shared" si="1931"/>
        <v>0.777000777000777</v>
      </c>
      <c r="G3712" t="str">
        <f t="shared" si="1926"/>
        <v>0.777000777000777</v>
      </c>
      <c r="H3712" t="str">
        <f t="shared" si="1932"/>
        <v>9.12883469891609+0.210794983923672i</v>
      </c>
      <c r="I3712" t="str">
        <f t="shared" si="1933"/>
        <v>6982.18967260332i</v>
      </c>
      <c r="J3712" t="str">
        <f t="shared" si="1927"/>
        <v>-65988.3165441285+1527.47967029608i</v>
      </c>
      <c r="K3712" t="str">
        <f t="shared" si="1934"/>
        <v>0.00244793759875888-0.105752819031538i</v>
      </c>
      <c r="L3712" t="str">
        <f t="shared" si="1935"/>
        <v>0.00018625542858547-0.00682122907265912i</v>
      </c>
      <c r="M3712" t="str">
        <f t="shared" si="1936"/>
        <v>0.00263419302734435-0.112574048104197i</v>
      </c>
      <c r="N3712" t="str">
        <f t="shared" si="1937"/>
        <v>-18.2169505169109i</v>
      </c>
      <c r="O3712" t="str">
        <f t="shared" si="1938"/>
        <v>0.806489807072258+0.591247994574656i</v>
      </c>
      <c r="P3712" t="str">
        <f t="shared" si="1939"/>
        <v>0.193510192927742-0.591247994574656i</v>
      </c>
      <c r="Q3712" t="str">
        <f t="shared" si="1940"/>
        <v>-0.193510192927742+18.8081985114856i</v>
      </c>
      <c r="R3712" t="str">
        <f t="shared" si="1941"/>
        <v>-0.0315381695864448-0.00996412471572103i</v>
      </c>
      <c r="S3712" t="str">
        <f t="shared" si="1942"/>
        <v>1.88244674200113i</v>
      </c>
      <c r="T3712" t="str">
        <f t="shared" si="1943"/>
        <v>0.018756934108002-0.0593689245866821i</v>
      </c>
      <c r="U3712" t="str">
        <f t="shared" si="1944"/>
        <v>0.0000333333333333333-0.0000634847278765268i</v>
      </c>
      <c r="V3712" t="str">
        <f t="shared" si="1945"/>
        <v>6.66666666666667E-06-0.000634847278765268i</v>
      </c>
      <c r="W3712" t="str">
        <f t="shared" si="1946"/>
        <v>0.0000275312053620014-0.0000589721398076325i</v>
      </c>
      <c r="X3712" t="str">
        <f t="shared" si="1947"/>
        <v>0.0000275764604852903-0.0000589180010331475i</v>
      </c>
      <c r="Y3712" t="str">
        <f t="shared" si="1948"/>
        <v>0.009+11.1715034761653i</v>
      </c>
      <c r="Z3712" t="str">
        <f t="shared" si="1949"/>
        <v>-0.000063263809327316-0.0000296728541213687i</v>
      </c>
      <c r="AA3712" t="str">
        <f t="shared" si="1950"/>
        <v>0.000868027469069121-1.07416655933237i</v>
      </c>
      <c r="AB3712" t="str">
        <f t="shared" si="1951"/>
        <v>0.0884658138076415-0.280009525981364i</v>
      </c>
      <c r="AC3712" t="str">
        <f t="shared" si="1952"/>
        <v>0.968711230182431-0.0106965539200885i</v>
      </c>
      <c r="AD3712" t="str">
        <f t="shared" si="1953"/>
        <v>0.0945034258252742-0.288010148224305i</v>
      </c>
      <c r="AE3712" t="str">
        <f t="shared" si="1954"/>
        <v>-0.0000145247298259219+0.0000154164327331115i</v>
      </c>
      <c r="AF3712" t="str">
        <f t="shared" si="1955"/>
        <v>-15.0858408412691-0.200234894230127i</v>
      </c>
      <c r="AG3712" t="str">
        <f t="shared" si="1956"/>
        <v>0.998880374404987-0.000368379962151667i</v>
      </c>
      <c r="AH3712" t="str">
        <f t="shared" si="1957"/>
        <v>0.000222538497279816-0.00022983684530291i</v>
      </c>
      <c r="AI3712">
        <f t="shared" si="1958"/>
        <v>-69.899191194618282</v>
      </c>
      <c r="AJ3712">
        <f t="shared" si="1959"/>
        <v>-45.924294992708937</v>
      </c>
      <c r="AK3712"/>
      <c r="AL3712"/>
      <c r="AM3712"/>
      <c r="AN3712"/>
    </row>
    <row r="3713" spans="1:40" x14ac:dyDescent="0.25">
      <c r="A3713"/>
      <c r="B3713">
        <f t="shared" si="1960"/>
        <v>1779000</v>
      </c>
      <c r="C3713" s="237" t="str">
        <f t="shared" si="1928"/>
        <v>-2.4148537934588E-08+0.00137662874661843i</v>
      </c>
      <c r="D3713" s="208" t="str">
        <f t="shared" si="1929"/>
        <v>-5.95700614214475+0.0105541537240746i</v>
      </c>
      <c r="E3713" t="str">
        <f t="shared" si="1930"/>
        <v>2870</v>
      </c>
      <c r="F3713" t="str">
        <f t="shared" si="1931"/>
        <v>0.777000777000777</v>
      </c>
      <c r="G3713" t="str">
        <f t="shared" si="1926"/>
        <v>0.777000777000777</v>
      </c>
      <c r="H3713" t="str">
        <f t="shared" si="1932"/>
        <v>9.12884058581319+0.210676639502119i</v>
      </c>
      <c r="I3713" t="str">
        <f t="shared" si="1933"/>
        <v>6986.1166634203i</v>
      </c>
      <c r="J3713" t="str">
        <f t="shared" si="1927"/>
        <v>-66062.5661208661+1528.33877022313i</v>
      </c>
      <c r="K3713" t="str">
        <f t="shared" si="1934"/>
        <v>0.00244518772294755-0.105693435756766i</v>
      </c>
      <c r="L3713" t="str">
        <f t="shared" si="1935"/>
        <v>0.000186046249821336-0.00681740047586039i</v>
      </c>
      <c r="M3713" t="str">
        <f t="shared" si="1936"/>
        <v>0.00263123397276889-0.112510836232626i</v>
      </c>
      <c r="N3713" t="str">
        <f t="shared" si="1937"/>
        <v>-18.2271962708574i</v>
      </c>
      <c r="O3713" t="str">
        <f t="shared" si="1938"/>
        <v>0.812505152105623+0.582954010022933i</v>
      </c>
      <c r="P3713" t="str">
        <f t="shared" si="1939"/>
        <v>0.187494847894377-0.582954010022933i</v>
      </c>
      <c r="Q3713" t="str">
        <f t="shared" si="1940"/>
        <v>-0.187494847894377+18.8101502808803i</v>
      </c>
      <c r="R3713" t="str">
        <f t="shared" si="1941"/>
        <v>-0.0310877267266528-0.00965787389189745i</v>
      </c>
      <c r="S3713" t="str">
        <f t="shared" si="1942"/>
        <v>1.88350548595051i</v>
      </c>
      <c r="T3713" t="str">
        <f t="shared" si="1943"/>
        <v>0.0181906584580071-0.0585539038353808i</v>
      </c>
      <c r="U3713" t="str">
        <f t="shared" si="1944"/>
        <v>0.0000333333333333334-0.0000634490422509639i</v>
      </c>
      <c r="V3713" t="str">
        <f t="shared" si="1945"/>
        <v>6.66666666666667E-06-0.000634490422509639i</v>
      </c>
      <c r="W3713" t="str">
        <f t="shared" si="1946"/>
        <v>0.0000275311245019502-0.0000589404016544787i</v>
      </c>
      <c r="X3713" t="str">
        <f t="shared" si="1947"/>
        <v>0.0000275763174134228-0.0000588862922366866i</v>
      </c>
      <c r="Y3713" t="str">
        <f t="shared" si="1948"/>
        <v>0.009+11.1777866614725i</v>
      </c>
      <c r="Z3713" t="str">
        <f t="shared" si="1949"/>
        <v>-0.0000631942197523087-0.000029655964635206i</v>
      </c>
      <c r="AA3713" t="str">
        <f t="shared" si="1950"/>
        <v>0.000867051860177135-1.07356275031753i</v>
      </c>
      <c r="AB3713" t="str">
        <f t="shared" si="1951"/>
        <v>0.0857950129226036-0.276165535613918i</v>
      </c>
      <c r="AC3713" t="str">
        <f t="shared" si="1952"/>
        <v>0.969154131402143-0.0103795247879263i</v>
      </c>
      <c r="AD3713" t="str">
        <f t="shared" si="1953"/>
        <v>0.0915669974314234-0.283974555518996i</v>
      </c>
      <c r="AE3713" t="str">
        <f t="shared" si="1954"/>
        <v>-0.0000142080443335102+0.0000152300428279534i</v>
      </c>
      <c r="AF3713" t="str">
        <f t="shared" si="1955"/>
        <v>-15.0858467279579-0.200122485778044i</v>
      </c>
      <c r="AG3713" t="str">
        <f t="shared" si="1956"/>
        <v>0.998896677896342-0.000356747880527998i</v>
      </c>
      <c r="AH3713" t="str">
        <f t="shared" si="1957"/>
        <v>0.000217709469848137-0.000227087626017987i</v>
      </c>
      <c r="AI3713">
        <f t="shared" si="1958"/>
        <v>-70.045130911651995</v>
      </c>
      <c r="AJ3713">
        <f t="shared" si="1959"/>
        <v>-46.207852238601873</v>
      </c>
      <c r="AK3713"/>
      <c r="AL3713"/>
      <c r="AM3713"/>
      <c r="AN3713"/>
    </row>
    <row r="3714" spans="1:40" x14ac:dyDescent="0.25">
      <c r="A3714"/>
      <c r="B3714">
        <f t="shared" si="1960"/>
        <v>1780000</v>
      </c>
      <c r="C3714" s="237" t="str">
        <f t="shared" si="1928"/>
        <v>-2.41214123675877E-08+0.00137585535968259i</v>
      </c>
      <c r="D3714" s="208" t="str">
        <f t="shared" si="1929"/>
        <v>-5.95700614193678+0.0105482244242332i</v>
      </c>
      <c r="E3714" t="str">
        <f t="shared" si="1930"/>
        <v>2870</v>
      </c>
      <c r="F3714" t="str">
        <f t="shared" si="1931"/>
        <v>0.777000777000777</v>
      </c>
      <c r="G3714" t="str">
        <f t="shared" si="1926"/>
        <v>0.777000777000777</v>
      </c>
      <c r="H3714" t="str">
        <f t="shared" si="1932"/>
        <v>9.12884646279947+0.210558427805673i</v>
      </c>
      <c r="I3714" t="str">
        <f t="shared" si="1933"/>
        <v>6990.04365423729i</v>
      </c>
      <c r="J3714" t="str">
        <f t="shared" si="1927"/>
        <v>-66136.8574460304+1529.19787015019i</v>
      </c>
      <c r="K3714" t="str">
        <f t="shared" si="1934"/>
        <v>0.0024424424773413-0.105634119100745i</v>
      </c>
      <c r="L3714" t="str">
        <f t="shared" si="1935"/>
        <v>0.00018583742315722-0.00681357617125247i</v>
      </c>
      <c r="M3714" t="str">
        <f t="shared" si="1936"/>
        <v>0.00262827990049852-0.112447695271997i</v>
      </c>
      <c r="N3714" t="str">
        <f t="shared" si="1937"/>
        <v>-18.237442024804i</v>
      </c>
      <c r="O3714" t="str">
        <f t="shared" si="1938"/>
        <v>0.818435204771767+0.574598830132986i</v>
      </c>
      <c r="P3714" t="str">
        <f t="shared" si="1939"/>
        <v>0.181564795228233-0.574598830132986i</v>
      </c>
      <c r="Q3714" t="str">
        <f t="shared" si="1940"/>
        <v>-0.181564795228233+18.812040854937i</v>
      </c>
      <c r="R3714" t="str">
        <f t="shared" si="1941"/>
        <v>-0.0306345030672716-0.00935585082496327i</v>
      </c>
      <c r="S3714" t="str">
        <f t="shared" si="1942"/>
        <v>1.8845642298999i</v>
      </c>
      <c r="T3714" t="str">
        <f t="shared" si="1943"/>
        <v>0.0176317018050052-0.0577326886813388i</v>
      </c>
      <c r="U3714" t="str">
        <f t="shared" si="1944"/>
        <v>0.0000333333333333334-0.0000634133967216095i</v>
      </c>
      <c r="V3714" t="str">
        <f t="shared" si="1945"/>
        <v>6.66666666666667E-06-0.000634133967216095i</v>
      </c>
      <c r="W3714" t="str">
        <f t="shared" si="1946"/>
        <v>0.0000275310435970291-0.0000589086999446407i</v>
      </c>
      <c r="X3714" t="str">
        <f t="shared" si="1947"/>
        <v>0.0000275761744017191-0.0000588546198498336i</v>
      </c>
      <c r="Y3714" t="str">
        <f t="shared" si="1948"/>
        <v>0.009+11.1840698467797i</v>
      </c>
      <c r="Z3714" t="str">
        <f t="shared" si="1949"/>
        <v>-0.0000631247474194638-0.0000296390942854778i</v>
      </c>
      <c r="AA3714" t="str">
        <f t="shared" si="1950"/>
        <v>0.000866077895142519-1.07295961974894i</v>
      </c>
      <c r="AB3714" t="str">
        <f t="shared" si="1951"/>
        <v>0.0831587315929212-0.272292329764008i</v>
      </c>
      <c r="AC3714" t="str">
        <f t="shared" si="1952"/>
        <v>0.969599919500591-0.0100666681667452i</v>
      </c>
      <c r="AD3714" t="str">
        <f t="shared" si="1953"/>
        <v>0.0886721217652952-0.279908951599691i</v>
      </c>
      <c r="AE3714" t="str">
        <f t="shared" si="1954"/>
        <v>-0.0000138936530973947+0.0000150410204926825i</v>
      </c>
      <c r="AF3714" t="str">
        <f t="shared" si="1955"/>
        <v>-15.0858526047362-0.20001020338144i</v>
      </c>
      <c r="AG3714" t="str">
        <f t="shared" si="1956"/>
        <v>0.998913079776784-0.000345290185006266i</v>
      </c>
      <c r="AH3714" t="str">
        <f t="shared" si="1957"/>
        <v>0.000212914829676306-0.000224298022451404i</v>
      </c>
      <c r="AI3714">
        <f t="shared" si="1958"/>
        <v>-70.193498633462482</v>
      </c>
      <c r="AJ3714">
        <f t="shared" si="1959"/>
        <v>-46.491405365978139</v>
      </c>
      <c r="AK3714"/>
      <c r="AL3714"/>
      <c r="AM3714"/>
      <c r="AN3714"/>
    </row>
    <row r="3715" spans="1:40" x14ac:dyDescent="0.25">
      <c r="A3715"/>
      <c r="B3715">
        <f t="shared" si="1960"/>
        <v>1781000</v>
      </c>
      <c r="C3715" s="237" t="str">
        <f t="shared" si="1928"/>
        <v>-2.40943324793374E-08+0.00137508284123294i</v>
      </c>
      <c r="D3715" s="208" t="str">
        <f t="shared" si="1929"/>
        <v>-5.95700614172917+0.0105423017827859i</v>
      </c>
      <c r="E3715" t="str">
        <f t="shared" si="1930"/>
        <v>2870</v>
      </c>
      <c r="F3715" t="str">
        <f t="shared" si="1931"/>
        <v>0.777000777000777</v>
      </c>
      <c r="G3715" t="str">
        <f t="shared" si="1926"/>
        <v>0.777000777000777</v>
      </c>
      <c r="H3715" t="str">
        <f t="shared" si="1932"/>
        <v>9.1288523298972+0.210440348611317i</v>
      </c>
      <c r="I3715" t="str">
        <f t="shared" si="1933"/>
        <v>6993.97064505428i</v>
      </c>
      <c r="J3715" t="str">
        <f t="shared" si="1927"/>
        <v>-66211.1905196212+1530.05697007724i</v>
      </c>
      <c r="K3715" t="str">
        <f t="shared" si="1934"/>
        <v>0.00243970185155264-0.105574868951494i</v>
      </c>
      <c r="L3715" t="str">
        <f t="shared" si="1935"/>
        <v>0.000185628947803529-0.00680975615162685i</v>
      </c>
      <c r="M3715" t="str">
        <f t="shared" si="1936"/>
        <v>0.00262533079935617-0.112384625103121i</v>
      </c>
      <c r="N3715" t="str">
        <f t="shared" si="1937"/>
        <v>-18.2476877787505i</v>
      </c>
      <c r="O3715" t="str">
        <f t="shared" si="1938"/>
        <v>0.824279342565932+0.56618333198627i</v>
      </c>
      <c r="P3715" t="str">
        <f t="shared" si="1939"/>
        <v>0.175720657434068-0.56618333198627i</v>
      </c>
      <c r="Q3715" t="str">
        <f t="shared" si="1940"/>
        <v>-0.175720657434068+18.8138711107368i</v>
      </c>
      <c r="R3715" t="str">
        <f t="shared" si="1941"/>
        <v>-0.0301785327167563-0.009058086175972i</v>
      </c>
      <c r="S3715" t="str">
        <f t="shared" si="1942"/>
        <v>1.88562297384928i</v>
      </c>
      <c r="T3715" t="str">
        <f t="shared" si="1943"/>
        <v>0.0170801353925194-0.0569053346077778i</v>
      </c>
      <c r="U3715" t="str">
        <f t="shared" si="1944"/>
        <v>0.0000333333333333335-0.0000633777912209237i</v>
      </c>
      <c r="V3715" t="str">
        <f t="shared" si="1945"/>
        <v>6.66666666666667E-06-0.000633777912209237i</v>
      </c>
      <c r="W3715" t="str">
        <f t="shared" si="1946"/>
        <v>0.0000275309626472393-0.0000588770346167141i</v>
      </c>
      <c r="X3715" t="str">
        <f t="shared" si="1947"/>
        <v>0.0000275760314499444-0.0000588229838112413i</v>
      </c>
      <c r="Y3715" t="str">
        <f t="shared" si="1948"/>
        <v>0.009+11.1903530320868i</v>
      </c>
      <c r="Z3715" t="str">
        <f t="shared" si="1949"/>
        <v>-0.0000630553920655314-0.0000296222430394856i</v>
      </c>
      <c r="AA3715" t="str">
        <f t="shared" si="1950"/>
        <v>0.000865105570274248-1.07235716648379i</v>
      </c>
      <c r="AB3715" t="str">
        <f t="shared" si="1951"/>
        <v>0.0805573058338628-0.268390170114505i</v>
      </c>
      <c r="AC3715" t="str">
        <f t="shared" si="1952"/>
        <v>0.970048560926437-0.00975801559530218i</v>
      </c>
      <c r="AD3715" t="str">
        <f t="shared" si="1953"/>
        <v>0.0858191065978722-0.275813765115454i</v>
      </c>
      <c r="AE3715" t="str">
        <f t="shared" si="1954"/>
        <v>-0.000013581579797128+0.0000148493906633516i</v>
      </c>
      <c r="AF3715" t="str">
        <f t="shared" si="1955"/>
        <v>-15.0858584716264-0.199898046828531i</v>
      </c>
      <c r="AG3715" t="str">
        <f t="shared" si="1956"/>
        <v>0.998929578217322-0.000334007778061808i</v>
      </c>
      <c r="AH3715" t="str">
        <f t="shared" si="1957"/>
        <v>0.000208154940586187-0.000221468413908146i</v>
      </c>
      <c r="AI3715">
        <f t="shared" si="1958"/>
        <v>-70.344373792389504</v>
      </c>
      <c r="AJ3715">
        <f t="shared" si="1959"/>
        <v>-46.774954248754476</v>
      </c>
      <c r="AK3715"/>
      <c r="AL3715"/>
      <c r="AM3715"/>
      <c r="AN3715"/>
    </row>
    <row r="3716" spans="1:40" x14ac:dyDescent="0.25">
      <c r="A3716"/>
      <c r="B3716">
        <f t="shared" si="1960"/>
        <v>1782000</v>
      </c>
      <c r="C3716" s="237" t="str">
        <f t="shared" si="1928"/>
        <v>-2.40672981673318E-08+0.00137431118980736i</v>
      </c>
      <c r="D3716" s="208" t="str">
        <f t="shared" si="1929"/>
        <v>-5.95700614152191+0.0105363857885231i</v>
      </c>
      <c r="E3716" t="str">
        <f t="shared" si="1930"/>
        <v>2870</v>
      </c>
      <c r="F3716" t="str">
        <f t="shared" si="1931"/>
        <v>0.777000777000777</v>
      </c>
      <c r="G3716" t="str">
        <f t="shared" si="1926"/>
        <v>0.777000777000777</v>
      </c>
      <c r="H3716" t="str">
        <f t="shared" si="1932"/>
        <v>9.12885818712853+0.210322401696535i</v>
      </c>
      <c r="I3716" t="str">
        <f t="shared" si="1933"/>
        <v>6997.89763587126i</v>
      </c>
      <c r="J3716" t="str">
        <f t="shared" si="1927"/>
        <v>-66285.5653416387+1530.91607000428i</v>
      </c>
      <c r="K3716" t="str">
        <f t="shared" si="1934"/>
        <v>0.0024369658352232-0.10551568519728i</v>
      </c>
      <c r="L3716" t="str">
        <f t="shared" si="1935"/>
        <v>0.000185420822972885-0.00680594040979124i</v>
      </c>
      <c r="M3716" t="str">
        <f t="shared" si="1936"/>
        <v>0.00262238665819609-0.112321625607071i</v>
      </c>
      <c r="N3716" t="str">
        <f t="shared" si="1937"/>
        <v>-18.257933532697i</v>
      </c>
      <c r="O3716" t="str">
        <f t="shared" si="1938"/>
        <v>0.830036952002409+0.557708398995882i</v>
      </c>
      <c r="P3716" t="str">
        <f t="shared" si="1939"/>
        <v>0.169963047997591-0.557708398995882i</v>
      </c>
      <c r="Q3716" t="str">
        <f t="shared" si="1940"/>
        <v>-0.169963047997591+18.8156419316929i</v>
      </c>
      <c r="R3716" t="str">
        <f t="shared" si="1941"/>
        <v>-0.0297198501614012-0.00876461043831577i</v>
      </c>
      <c r="S3716" t="str">
        <f t="shared" si="1942"/>
        <v>1.88668171779865i</v>
      </c>
      <c r="T3716" t="str">
        <f t="shared" si="1943"/>
        <v>0.0165360302775976-0.0560718979552309i</v>
      </c>
      <c r="U3716" t="str">
        <f t="shared" si="1944"/>
        <v>0.0000333333333333333-0.0000633422256815177i</v>
      </c>
      <c r="V3716" t="str">
        <f t="shared" si="1945"/>
        <v>6.66666666666667E-06-0.000633422256815177i</v>
      </c>
      <c r="W3716" t="str">
        <f t="shared" si="1946"/>
        <v>0.0000275308816525815-0.0000588454056094324i</v>
      </c>
      <c r="X3716" t="str">
        <f t="shared" si="1947"/>
        <v>0.0000275758885578645-0.0000587913840596995i</v>
      </c>
      <c r="Y3716" t="str">
        <f t="shared" si="1948"/>
        <v>0.009+11.196636217394i</v>
      </c>
      <c r="Z3716" t="str">
        <f t="shared" si="1949"/>
        <v>-0.0000629861534279965-0.000029605410864604i</v>
      </c>
      <c r="AA3716" t="str">
        <f t="shared" si="1950"/>
        <v>0.000864134881891592-1.07175538938181i</v>
      </c>
      <c r="AB3716" t="str">
        <f t="shared" si="1951"/>
        <v>0.0779910707811991-0.26445932239173i</v>
      </c>
      <c r="AC3716" t="str">
        <f t="shared" si="1952"/>
        <v>0.970500021745492-0.00945359845165607i</v>
      </c>
      <c r="AD3716" t="str">
        <f t="shared" si="1953"/>
        <v>0.0830082552612115-0.271689427893145i</v>
      </c>
      <c r="AE3716" t="str">
        <f t="shared" si="1954"/>
        <v>-0.0000132718478420188+0.0000146551784878802i</v>
      </c>
      <c r="AF3716" t="str">
        <f t="shared" si="1955"/>
        <v>-15.0858643286504-0.199786015908012i</v>
      </c>
      <c r="AG3716" t="str">
        <f t="shared" si="1956"/>
        <v>0.998946171380722-0.000322901542928866i</v>
      </c>
      <c r="AH3716" t="str">
        <f t="shared" si="1957"/>
        <v>0.000203430162198104-0.000218599182938101i</v>
      </c>
      <c r="AI3716">
        <f t="shared" si="1958"/>
        <v>-70.497839916109783</v>
      </c>
      <c r="AJ3716">
        <f t="shared" si="1959"/>
        <v>-47.058498761810071</v>
      </c>
      <c r="AK3716"/>
      <c r="AL3716"/>
      <c r="AM3716"/>
      <c r="AN3716"/>
    </row>
    <row r="3717" spans="1:40" x14ac:dyDescent="0.25">
      <c r="A3717"/>
      <c r="B3717">
        <f t="shared" si="1960"/>
        <v>1783000</v>
      </c>
      <c r="C3717" s="237" t="str">
        <f t="shared" si="1928"/>
        <v>-2.40403093293534E-08+0.00137354040394703i</v>
      </c>
      <c r="D3717" s="208" t="str">
        <f t="shared" si="1929"/>
        <v>-5.957006141315+0.0105304764302606i</v>
      </c>
      <c r="E3717" t="str">
        <f t="shared" si="1930"/>
        <v>2870</v>
      </c>
      <c r="F3717" t="str">
        <f t="shared" si="1931"/>
        <v>0.777000777000777</v>
      </c>
      <c r="G3717" t="str">
        <f t="shared" ref="G3717:G3780" si="1961">IF($C$11=$C$7,$C$24,F3717)</f>
        <v>0.777000777000777</v>
      </c>
      <c r="H3717" t="str">
        <f t="shared" si="1932"/>
        <v>9.12886403451559+0.210204586839304i</v>
      </c>
      <c r="I3717" t="str">
        <f t="shared" si="1933"/>
        <v>7001.82462668825i</v>
      </c>
      <c r="J3717" t="str">
        <f t="shared" ref="J3717:J3780" si="1962">IMSUM(COMPLEX(0,2*PI()*B3717*$C$113*$C$112),COMPLEX(0,2*PI()*B3717*$C$113*$C$111),COMPLEX(0,2*PI()*B3717*$C$28*10^-12*$C$111),COMPLEX(-1*2*PI()*B3717*2*PI()*B3717*$C$113*$C$112*$C$28*10^-12*$C$111,0),COMPLEX(1,0))</f>
        <v>-66359.9819120828+1531.77516993134i</v>
      </c>
      <c r="K3717" t="str">
        <f t="shared" si="1934"/>
        <v>0.00243423441802369-0.105456567726621i</v>
      </c>
      <c r="L3717" t="str">
        <f t="shared" si="1935"/>
        <v>0.000185213047880114-0.00680212893856942i</v>
      </c>
      <c r="M3717" t="str">
        <f t="shared" si="1936"/>
        <v>0.0026194474659038-0.11225869666519i</v>
      </c>
      <c r="N3717" t="str">
        <f t="shared" si="1937"/>
        <v>-18.2681792866435i</v>
      </c>
      <c r="O3717" t="str">
        <f t="shared" si="1938"/>
        <v>0.835707428678709+0.549174920814144i</v>
      </c>
      <c r="P3717" t="str">
        <f t="shared" si="1939"/>
        <v>0.164292571321291-0.549174920814144i</v>
      </c>
      <c r="Q3717" t="str">
        <f t="shared" si="1940"/>
        <v>-0.164292571321291+18.8173542074576i</v>
      </c>
      <c r="R3717" t="str">
        <f t="shared" si="1941"/>
        <v>-0.0292584902672279-0.00847545393279054i</v>
      </c>
      <c r="S3717" t="str">
        <f t="shared" si="1942"/>
        <v>1.88774046174803i</v>
      </c>
      <c r="T3717" t="str">
        <f t="shared" si="1943"/>
        <v>0.0159994573206102-0.055232435927107i</v>
      </c>
      <c r="U3717" t="str">
        <f t="shared" si="1944"/>
        <v>0.0000333333333333336-0.0000633067000361556i</v>
      </c>
      <c r="V3717" t="str">
        <f t="shared" si="1945"/>
        <v>6.66666666666667E-06-0.000633067000361552i</v>
      </c>
      <c r="W3717" t="str">
        <f t="shared" si="1946"/>
        <v>0.0000275308006130573-0.0000588138128616675i</v>
      </c>
      <c r="X3717" t="str">
        <f t="shared" si="1947"/>
        <v>0.0000275757457252467-0.0000587598205341376i</v>
      </c>
      <c r="Y3717" t="str">
        <f t="shared" si="1948"/>
        <v>0.009+11.2029194027012i</v>
      </c>
      <c r="Z3717" t="str">
        <f t="shared" si="1949"/>
        <v>-0.0000629170312450842-0.000029588597728284i</v>
      </c>
      <c r="AA3717" t="str">
        <f t="shared" si="1950"/>
        <v>0.000863165826324172-1.07115428730527i</v>
      </c>
      <c r="AB3717" t="str">
        <f t="shared" si="1951"/>
        <v>0.0754603606430848-0.260500056391701i</v>
      </c>
      <c r="AC3717" t="str">
        <f t="shared" si="1952"/>
        <v>0.970954267638722-0.00915344794826094i</v>
      </c>
      <c r="AD3717" t="str">
        <f t="shared" si="1953"/>
        <v>0.080239866615332-0.26753637489126i</v>
      </c>
      <c r="AE3717" t="str">
        <f t="shared" si="1954"/>
        <v>-0.0000129644803692791+0.0000144584093231778i</v>
      </c>
      <c r="AF3717" t="str">
        <f t="shared" si="1955"/>
        <v>-15.0858701758306-0.199674110409043i</v>
      </c>
      <c r="AG3717" t="str">
        <f t="shared" si="1956"/>
        <v>0.998962857421716-0.000311972343525993i</v>
      </c>
      <c r="AH3717" t="str">
        <f t="shared" si="1957"/>
        <v>0.000198740849902988-0.000215690715289697i</v>
      </c>
      <c r="AI3717">
        <f t="shared" si="1958"/>
        <v>-70.653984913788321</v>
      </c>
      <c r="AJ3717">
        <f t="shared" si="1959"/>
        <v>-47.342038780989149</v>
      </c>
      <c r="AK3717"/>
      <c r="AL3717"/>
      <c r="AM3717"/>
      <c r="AN3717"/>
    </row>
    <row r="3718" spans="1:40" x14ac:dyDescent="0.25">
      <c r="A3718"/>
      <c r="B3718">
        <f t="shared" si="1960"/>
        <v>1784000</v>
      </c>
      <c r="C3718" s="237" t="str">
        <f t="shared" ref="C3718:C3781" si="1963">IMPRODUCT(COMPLEX(-1,0),IMDIV(IMPRODUCT(G3718,COMPLEX($C$100+$C$101,0)),COMPLEX($C$100,2*PI()*B3718*$C$103*$C$102*(2*$C$100+$C$101))))</f>
        <v>-2.4013365863471E-08+0.00137277048219641i</v>
      </c>
      <c r="D3718" s="208" t="str">
        <f t="shared" ref="D3718:D3781" si="1964">IMPRODUCT(COMPLEX($C$106,0),IMSUB(C3718,G3718))</f>
        <v>-5.95700614110843+0.0105245736968391i</v>
      </c>
      <c r="E3718" t="str">
        <f t="shared" ref="E3718:E3781" si="1965">IMDIV(COMPLEX($C$20*10^3,0),COMPLEX(1,2*PI()*B3718*$C$20*1000*$C$29*10^-12))</f>
        <v>2870</v>
      </c>
      <c r="F3718" t="str">
        <f t="shared" ref="F3718:F3781" si="1966">IMDIV(COMPLEX($C$22*1000,0),IMSUM(COMPLEX($C$22*1000,0),E3718))</f>
        <v>0.777000777000777</v>
      </c>
      <c r="G3718" t="str">
        <f t="shared" si="1961"/>
        <v>0.777000777000777</v>
      </c>
      <c r="H3718" t="str">
        <f t="shared" ref="H3718:H3781" si="1967">IMPRODUCT(COMPLEX($C$108,0),IMPRODUCT(COMPLEX(-1,0),D3718),IMDIV(COMPLEX(0,2*PI()*B3718*$C$109*$C$110),COMPLEX(1,2*PI()*B3718*$C$109*$C$110)))</f>
        <v>9.12886987208038+0.210086903818103i</v>
      </c>
      <c r="I3718" t="str">
        <f t="shared" ref="I3718:I3781" si="1968">COMPLEX(0,2*PI()*B3718*$C$113*$C$112*$C$114)</f>
        <v>7005.75161750524i</v>
      </c>
      <c r="J3718" t="str">
        <f t="shared" si="1962"/>
        <v>-66434.4402309536+1532.63426985839i</v>
      </c>
      <c r="K3718" t="str">
        <f t="shared" ref="K3718:K3781" si="1969">IMDIV(I3718,J3718)</f>
        <v>0.00243150758965363-0.105397516428286i</v>
      </c>
      <c r="L3718" t="str">
        <f t="shared" ref="L3718:L3781" si="1970">IMDIV(COMPLEX($C$117,0),COMPLEX(1,2*PI()*B3718*$C$115*$C$116))</f>
        <v>0.000185005621742235-0.00679832173080111i</v>
      </c>
      <c r="M3718" t="str">
        <f t="shared" ref="M3718:M3781" si="1971">IMSUM(K3718,L3718)</f>
        <v>0.00261651321139587-0.112195838159087i</v>
      </c>
      <c r="N3718" t="str">
        <f t="shared" ref="N3718:N3781" si="1972">COMPLEX(0,-2*PI()*B3718*$C$43)</f>
        <v>-18.27842504059i</v>
      </c>
      <c r="O3718" t="str">
        <f t="shared" ref="O3718:O3781" si="1973">IMEXP(N3718)</f>
        <v>0.841290177339056+0.540583793239142i</v>
      </c>
      <c r="P3718" t="str">
        <f t="shared" ref="P3718:P3781" si="1974">IMSUB(COMPLEX(1,0),O3718)</f>
        <v>0.158709822660944-0.540583793239142i</v>
      </c>
      <c r="Q3718" t="str">
        <f t="shared" ref="Q3718:Q3781" si="1975">IMSUM(COMPLEX(0,2*PI()*B3718*$C$43),O3718,COMPLEX(-1,0))</f>
        <v>-0.158709822660944+18.8190088338291i</v>
      </c>
      <c r="R3718" t="str">
        <f t="shared" ref="R3718:R3781" si="1976">IMDIV(P3718,Q3718)</f>
        <v>-0.0287944882817932-0.00819064680255879i</v>
      </c>
      <c r="S3718" t="str">
        <f t="shared" ref="S3718:S3781" si="1977">IMDIV(COMPLEX(0,2*PI()*B3718*$C$123),COMPLEX($C$124,0))</f>
        <v>1.88879920569742i</v>
      </c>
      <c r="T3718" t="str">
        <f t="shared" ref="T3718:T3781" si="1978">IMPRODUCT(R3718,S3718)</f>
        <v>0.0154704871748212-0.0543870065951147i</v>
      </c>
      <c r="U3718" t="str">
        <f t="shared" ref="U3718:U3781" si="1979">IMDIV(COMPLEX(1,2*PI()*B3718*$C$16*10^-3*$C$15*10^-6),COMPLEX(0,2*PI()*B3718*$C$15*10^-6))</f>
        <v>0.0000333333333333334-0.0000632712142177494i</v>
      </c>
      <c r="V3718" t="str">
        <f t="shared" ref="V3718:V3781" si="1980">IMSUM(COMPLEX($C$18*10^-3,0),IMDIV(COMPLEX(1,0),COMPLEX(0,2*PI()*B3718*($C$17*1*10^-6))))</f>
        <v>6.66666666666667E-06-0.000632712142177494i</v>
      </c>
      <c r="W3718" t="str">
        <f t="shared" ref="W3718:W3781" si="1981">IMDIV(IMPRODUCT(U3718,V3718),IMSUM(U3718,V3718))</f>
        <v>0.000027530719528667-0.0000587822563124261i</v>
      </c>
      <c r="X3718" t="str">
        <f t="shared" ref="X3718:X3781" si="1982">IMDIV(IMPRODUCT(COMPLEX($C$19,0),W3718),IMSUM(COMPLEX($C$19,0),W3718))</f>
        <v>0.0000275756029518573-0.0000587282931736187i</v>
      </c>
      <c r="Y3718" t="str">
        <f t="shared" ref="Y3718:Y3781" si="1983">COMPLEX($C$13*10^-3,2*PI()*B3718*$C$12*0.000001)</f>
        <v>0.009+11.2092025880084i</v>
      </c>
      <c r="Z3718" t="str">
        <f t="shared" ref="Z3718:Z3781" si="1984">IMPRODUCT(COMPLEX($C$6,0),IMDIV(X3718,IMSUM(X3718,Y3718)))</f>
        <v>-0.000062848025255751-0.0000295718035980494i</v>
      </c>
      <c r="AA3718" t="str">
        <f t="shared" ref="AA3718:AA3781" si="1985">IMDIV(COMPLEX($C$6,0),IMSUM(X3718,Y3718))</f>
        <v>0.000862198399911935-1.07055385911905i</v>
      </c>
      <c r="AB3718" t="str">
        <f t="shared" ref="AB3718:AB3781" si="1986">IMPRODUCT(COMPLEX($C$119,0),T3718)</f>
        <v>0.072965508650871-0.256512646005712i</v>
      </c>
      <c r="AC3718" t="str">
        <f t="shared" ref="AC3718:AC3781" si="1987">IMSUM(COMPLEX(1,0),IMPRODUCT(AB3718,M3718))</f>
        <v>0.971411263900345-0.00885759512695264i</v>
      </c>
      <c r="AD3718" t="str">
        <f t="shared" ref="AD3718:AD3781" si="1988">IMDIV(AB3718,AC3718)</f>
        <v>0.0775142350154437-0.263355044153178i</v>
      </c>
      <c r="AE3718" t="str">
        <f t="shared" ref="AE3718:AE3781" si="1989">IMPRODUCT(AD3718,AA3718,X3718)</f>
        <v>-0.0000126595002421842+0.0000142591087322385i</v>
      </c>
      <c r="AF3718" t="str">
        <f t="shared" ref="AF3718:AF3781" si="1990">IMSUB(D3718,H3718)</f>
        <v>-15.0858760131888-0.199562330121264i</v>
      </c>
      <c r="AG3718" t="str">
        <f t="shared" ref="AG3718:AG3781" si="1991">IMSUM(COMPLEX(1,0),IMPRODUCT(AD3718,AA3718,COMPLEX($C$127,0)))</f>
        <v>0.998979634487202-0.000301221024383041i</v>
      </c>
      <c r="AH3718" t="str">
        <f t="shared" ref="AH3718:AH3781" si="1992">IMDIV(IMPRODUCT(AE3718,AF3718),AG3718)</f>
        <v>0.000194087354834763-0.00021274339986308i</v>
      </c>
      <c r="AI3718">
        <f t="shared" ref="AI3718:AI3781" si="1993">20*LOG10(IMABS(AH3718))</f>
        <v>-70.812901387682786</v>
      </c>
      <c r="AJ3718">
        <f t="shared" ref="AJ3718:AJ3781" si="1994">IMARGUMENT(AH3718)*180/PI()</f>
        <v>-47.625574183112668</v>
      </c>
      <c r="AK3718"/>
      <c r="AL3718"/>
      <c r="AM3718"/>
      <c r="AN3718"/>
    </row>
    <row r="3719" spans="1:40" x14ac:dyDescent="0.25">
      <c r="A3719"/>
      <c r="B3719">
        <f t="shared" si="1960"/>
        <v>1785000</v>
      </c>
      <c r="C3719" s="237" t="str">
        <f t="shared" si="1963"/>
        <v>-2.39864676680386E-08+0.00137200142310321i</v>
      </c>
      <c r="D3719" s="208" t="str">
        <f t="shared" si="1964"/>
        <v>-5.95700614090221+0.0105186775771246i</v>
      </c>
      <c r="E3719" t="str">
        <f t="shared" si="1965"/>
        <v>2870</v>
      </c>
      <c r="F3719" t="str">
        <f t="shared" si="1966"/>
        <v>0.777000777000777</v>
      </c>
      <c r="G3719" t="str">
        <f t="shared" si="1961"/>
        <v>0.777000777000777</v>
      </c>
      <c r="H3719" t="str">
        <f t="shared" si="1967"/>
        <v>9.12887569984491+0.209969352411902i</v>
      </c>
      <c r="I3719" t="str">
        <f t="shared" si="1968"/>
        <v>7009.67860832223i</v>
      </c>
      <c r="J3719" t="str">
        <f t="shared" si="1962"/>
        <v>-66508.9402982509+1533.49336978544i</v>
      </c>
      <c r="K3719" t="str">
        <f t="shared" si="1969"/>
        <v>0.00242878533984142-0.10533853119129i</v>
      </c>
      <c r="L3719" t="str">
        <f t="shared" si="1970"/>
        <v>0.000184798543778462-0.00679451877934213i</v>
      </c>
      <c r="M3719" t="str">
        <f t="shared" si="1971"/>
        <v>0.00261358388361988-0.112133049970632i</v>
      </c>
      <c r="N3719" t="str">
        <f t="shared" si="1972"/>
        <v>-18.2886707945366i</v>
      </c>
      <c r="O3719" t="str">
        <f t="shared" si="1973"/>
        <v>0.846784611936948+0.531935918120588i</v>
      </c>
      <c r="P3719" t="str">
        <f t="shared" si="1974"/>
        <v>0.153215388063052-0.531935918120588i</v>
      </c>
      <c r="Q3719" t="str">
        <f t="shared" si="1975"/>
        <v>-0.153215388063052+18.8206067126572i</v>
      </c>
      <c r="R3719" t="str">
        <f t="shared" si="1976"/>
        <v>-0.0283278798359361-0.00791021900802296i</v>
      </c>
      <c r="S3719" t="str">
        <f t="shared" si="1977"/>
        <v>1.8898579496468i</v>
      </c>
      <c r="T3719" t="str">
        <f t="shared" si="1978"/>
        <v>0.0149491902757594-0.0535356689045831i</v>
      </c>
      <c r="U3719" t="str">
        <f t="shared" si="1979"/>
        <v>0.0000333333333333334-0.0000632357681593642i</v>
      </c>
      <c r="V3719" t="str">
        <f t="shared" si="1980"/>
        <v>6.66666666666667E-06-0.000632357681593642i</v>
      </c>
      <c r="W3719" t="str">
        <f t="shared" si="1981"/>
        <v>0.0000275306383994122-0.0000587507359008541i</v>
      </c>
      <c r="X3719" t="str">
        <f t="shared" si="1982"/>
        <v>0.0000275754602374651-0.0000586968019173451i</v>
      </c>
      <c r="Y3719" t="str">
        <f t="shared" si="1983"/>
        <v>0.009+11.2154857733156i</v>
      </c>
      <c r="Z3719" t="str">
        <f t="shared" si="1984"/>
        <v>-0.0000627791351996845-0.0000295550284414994i</v>
      </c>
      <c r="AA3719" t="str">
        <f t="shared" si="1985"/>
        <v>0.000861232599005005-1.06995410369053i</v>
      </c>
      <c r="AB3719" t="str">
        <f t="shared" si="1986"/>
        <v>0.0705068470089757-0.25249736924543i</v>
      </c>
      <c r="AC3719" t="str">
        <f t="shared" si="1987"/>
        <v>0.971870975435977-0.00856607085384545i</v>
      </c>
      <c r="AD3719" t="str">
        <f t="shared" si="1988"/>
        <v>0.0748316502796675-0.259145876760074i</v>
      </c>
      <c r="AE3719" t="str">
        <f t="shared" si="1989"/>
        <v>-0.000012356930048264+0.0000140573024812216i</v>
      </c>
      <c r="AF3719" t="str">
        <f t="shared" si="1990"/>
        <v>-15.0858818407471-0.199450674834777i</v>
      </c>
      <c r="AG3719" t="str">
        <f t="shared" si="1991"/>
        <v>0.998996500716449-0.000290648410570255i</v>
      </c>
      <c r="AH3719" t="str">
        <f t="shared" si="1992"/>
        <v>0.000189470023843281-0.00020975762866314i</v>
      </c>
      <c r="AI3719">
        <f t="shared" si="1993"/>
        <v>-70.974686972953535</v>
      </c>
      <c r="AJ3719">
        <f t="shared" si="1994"/>
        <v>-47.90910484599727</v>
      </c>
      <c r="AK3719"/>
      <c r="AL3719"/>
      <c r="AM3719"/>
      <c r="AN3719"/>
    </row>
    <row r="3720" spans="1:40" x14ac:dyDescent="0.25">
      <c r="A3720"/>
      <c r="B3720">
        <f t="shared" si="1960"/>
        <v>1786000</v>
      </c>
      <c r="C3720" s="237" t="str">
        <f t="shared" si="1963"/>
        <v>-2.39596146416959E-08+0.0013712332252184i</v>
      </c>
      <c r="D3720" s="208" t="str">
        <f t="shared" si="1964"/>
        <v>-5.95700614069634+0.0105127880600077i</v>
      </c>
      <c r="E3720" t="str">
        <f t="shared" si="1965"/>
        <v>2870</v>
      </c>
      <c r="F3720" t="str">
        <f t="shared" si="1966"/>
        <v>0.777000777000777</v>
      </c>
      <c r="G3720" t="str">
        <f t="shared" si="1961"/>
        <v>0.777000777000777</v>
      </c>
      <c r="H3720" t="str">
        <f t="shared" si="1967"/>
        <v>9.1288815178311+0.209851932400165i</v>
      </c>
      <c r="I3720" t="str">
        <f t="shared" si="1968"/>
        <v>7013.60559913921i</v>
      </c>
      <c r="J3720" t="str">
        <f t="shared" si="1962"/>
        <v>-66583.4821139748+1534.35246971248i</v>
      </c>
      <c r="K3720" t="str">
        <f t="shared" si="1969"/>
        <v>0.00242606765834415-0.105279611904897i</v>
      </c>
      <c r="L3720" t="str">
        <f t="shared" si="1970"/>
        <v>0.000184591813210186-0.00679072007706416i</v>
      </c>
      <c r="M3720" t="str">
        <f t="shared" si="1971"/>
        <v>0.00261065947155434-0.112070331981961i</v>
      </c>
      <c r="N3720" t="str">
        <f t="shared" si="1972"/>
        <v>-18.2989165484831i</v>
      </c>
      <c r="O3720" t="str">
        <f t="shared" si="1973"/>
        <v>0.852190155696446+0.523232203265497i</v>
      </c>
      <c r="P3720" t="str">
        <f t="shared" si="1974"/>
        <v>0.147809844303554-0.523232203265497i</v>
      </c>
      <c r="Q3720" t="str">
        <f t="shared" si="1975"/>
        <v>-0.147809844303554+18.8221487517486i</v>
      </c>
      <c r="R3720" t="str">
        <f t="shared" si="1976"/>
        <v>-0.0278587009454861-0.00763420032162658i</v>
      </c>
      <c r="S3720" t="str">
        <f t="shared" si="1977"/>
        <v>1.89091669359619i</v>
      </c>
      <c r="T3720" t="str">
        <f t="shared" si="1978"/>
        <v>0.0144356368304211-0.0526784826797236i</v>
      </c>
      <c r="U3720" t="str">
        <f t="shared" si="1979"/>
        <v>0.0000333333333333333-0.0000632003617942131i</v>
      </c>
      <c r="V3720" t="str">
        <f t="shared" si="1980"/>
        <v>6.66666666666667E-06-0.000632003617942131i</v>
      </c>
      <c r="W3720" t="str">
        <f t="shared" si="1981"/>
        <v>0.0000275305572252934-0.0000587192515662317i</v>
      </c>
      <c r="X3720" t="str">
        <f t="shared" si="1982"/>
        <v>0.000027575317581838-0.0000586653467046533i</v>
      </c>
      <c r="Y3720" t="str">
        <f t="shared" si="1983"/>
        <v>0.009+11.2217689586227i</v>
      </c>
      <c r="Z3720" t="str">
        <f t="shared" si="1984"/>
        <v>-0.0000627103608173016-0.000029538272226306i</v>
      </c>
      <c r="AA3720" t="str">
        <f t="shared" si="1985"/>
        <v>0.000860268419963799-1.06935501988965i</v>
      </c>
      <c r="AB3720" t="str">
        <f t="shared" si="1986"/>
        <v>0.0680847068439586-0.248454508267711i</v>
      </c>
      <c r="AC3720" t="str">
        <f t="shared" si="1987"/>
        <v>0.972333366760813-0.00827890581415641i</v>
      </c>
      <c r="AD3720" t="str">
        <f t="shared" si="1988"/>
        <v>0.072192397657407-0.254909316783714i</v>
      </c>
      <c r="AE3720" t="str">
        <f t="shared" si="1989"/>
        <v>-0.0000120567920975411+0.0000138530165365243i</v>
      </c>
      <c r="AF3720" t="str">
        <f t="shared" si="1990"/>
        <v>-15.0858876585274-0.199339144340157i</v>
      </c>
      <c r="AG3720" t="str">
        <f t="shared" si="1991"/>
        <v>0.9990134542413-0.000280255307630166i</v>
      </c>
      <c r="AH3720" t="str">
        <f t="shared" si="1992"/>
        <v>0.000184889199468018-0.000206733796752409i</v>
      </c>
      <c r="AI3720">
        <f t="shared" si="1993"/>
        <v>-71.139444708794542</v>
      </c>
      <c r="AJ3720">
        <f t="shared" si="1994"/>
        <v>-48.192630648452017</v>
      </c>
      <c r="AK3720"/>
      <c r="AL3720"/>
      <c r="AM3720"/>
      <c r="AN3720"/>
    </row>
    <row r="3721" spans="1:40" x14ac:dyDescent="0.25">
      <c r="A3721"/>
      <c r="B3721">
        <f t="shared" si="1960"/>
        <v>1787000</v>
      </c>
      <c r="C3721" s="237" t="str">
        <f t="shared" si="1963"/>
        <v>-2.39328066833646E-08+0.0013704658870962i</v>
      </c>
      <c r="D3721" s="208" t="str">
        <f t="shared" si="1964"/>
        <v>-5.95700614049081+0.0105069051344042i</v>
      </c>
      <c r="E3721" t="str">
        <f t="shared" si="1965"/>
        <v>2870</v>
      </c>
      <c r="F3721" t="str">
        <f t="shared" si="1966"/>
        <v>0.777000777000777</v>
      </c>
      <c r="G3721" t="str">
        <f t="shared" si="1961"/>
        <v>0.777000777000777</v>
      </c>
      <c r="H3721" t="str">
        <f t="shared" si="1967"/>
        <v>9.12888732606079+0.209734643562852i</v>
      </c>
      <c r="I3721" t="str">
        <f t="shared" si="1968"/>
        <v>7017.5325899562i</v>
      </c>
      <c r="J3721" t="str">
        <f t="shared" si="1962"/>
        <v>-66658.0656781254+1535.21156963954i</v>
      </c>
      <c r="K3721" t="str">
        <f t="shared" si="1969"/>
        <v>0.00242335453494759-0.105220758458619i</v>
      </c>
      <c r="L3721" t="str">
        <f t="shared" si="1970"/>
        <v>0.000184385429260975-0.00678692561685481i</v>
      </c>
      <c r="M3721" t="str">
        <f t="shared" si="1971"/>
        <v>0.00260773996420856-0.112007684075474i</v>
      </c>
      <c r="N3721" t="str">
        <f t="shared" si="1972"/>
        <v>-18.3091623024296i</v>
      </c>
      <c r="O3721" t="str">
        <f t="shared" si="1973"/>
        <v>0.857506241173051+0.514473562342386i</v>
      </c>
      <c r="P3721" t="str">
        <f t="shared" si="1974"/>
        <v>0.142493758826949-0.514473562342386i</v>
      </c>
      <c r="Q3721" t="str">
        <f t="shared" si="1975"/>
        <v>-0.142493758826949+18.823635864772i</v>
      </c>
      <c r="R3721" t="str">
        <f t="shared" si="1976"/>
        <v>-0.0273869880128604-0.00736262032253919i</v>
      </c>
      <c r="S3721" t="str">
        <f t="shared" si="1977"/>
        <v>1.89197543754557i</v>
      </c>
      <c r="T3721" t="str">
        <f t="shared" si="1978"/>
        <v>0.013929896806218-0.0518155086286868i</v>
      </c>
      <c r="U3721" t="str">
        <f t="shared" si="1979"/>
        <v>0.0000333333333333333-0.0000631649950556601i</v>
      </c>
      <c r="V3721" t="str">
        <f t="shared" si="1980"/>
        <v>6.66666666666667E-06-0.000631649950556602i</v>
      </c>
      <c r="W3721" t="str">
        <f t="shared" si="1981"/>
        <v>0.000027530476006312-0.0000586878032479766i</v>
      </c>
      <c r="X3721" t="str">
        <f t="shared" si="1982"/>
        <v>0.0000275751749847457-0.0000586339274750177i</v>
      </c>
      <c r="Y3721" t="str">
        <f t="shared" si="1983"/>
        <v>0.009+11.2280521439299i</v>
      </c>
      <c r="Z3721" t="str">
        <f t="shared" si="1984"/>
        <v>-0.0000626417018497447-0.0000295215349202153i</v>
      </c>
      <c r="AA3721" t="str">
        <f t="shared" si="1985"/>
        <v>0.000859305859158832-1.06875660658885i</v>
      </c>
      <c r="AB3721" t="str">
        <f t="shared" si="1986"/>
        <v>0.0656994181523949-0.244384349398449i</v>
      </c>
      <c r="AC3721" t="str">
        <f t="shared" si="1987"/>
        <v>0.97279840199793-0.00799613050690935i</v>
      </c>
      <c r="AD3721" t="str">
        <f t="shared" si="1988"/>
        <v>0.0695967577979345-0.25064581123845i</v>
      </c>
      <c r="AE3721" t="str">
        <f t="shared" si="1989"/>
        <v>-0.0000117591084207687+0.0000136462770618209i</v>
      </c>
      <c r="AF3721" t="str">
        <f t="shared" si="1990"/>
        <v>-15.0858934665516-0.199227738428448i</v>
      </c>
      <c r="AG3721" t="str">
        <f t="shared" si="1991"/>
        <v>0.999030493186381-0.000270042501510516i</v>
      </c>
      <c r="AH3721" t="str">
        <f t="shared" si="1992"/>
        <v>0.000180345219911825-0.000203672302203483i</v>
      </c>
      <c r="AI3721">
        <f t="shared" si="1993"/>
        <v>-71.307283444438937</v>
      </c>
      <c r="AJ3721">
        <f t="shared" si="1994"/>
        <v>-48.476151470310541</v>
      </c>
      <c r="AK3721"/>
      <c r="AL3721"/>
      <c r="AM3721"/>
      <c r="AN3721"/>
    </row>
    <row r="3722" spans="1:40" x14ac:dyDescent="0.25">
      <c r="A3722"/>
      <c r="B3722">
        <f t="shared" si="1960"/>
        <v>1788000</v>
      </c>
      <c r="C3722" s="237" t="str">
        <f t="shared" si="1963"/>
        <v>-2.39060436922497E-08+0.00136969940729404i</v>
      </c>
      <c r="D3722" s="208" t="str">
        <f t="shared" si="1964"/>
        <v>-5.95700614028563+0.0105010287892543i</v>
      </c>
      <c r="E3722" t="str">
        <f t="shared" si="1965"/>
        <v>2870</v>
      </c>
      <c r="F3722" t="str">
        <f t="shared" si="1966"/>
        <v>0.777000777000777</v>
      </c>
      <c r="G3722" t="str">
        <f t="shared" si="1961"/>
        <v>0.777000777000777</v>
      </c>
      <c r="H3722" t="str">
        <f t="shared" si="1967"/>
        <v>9.12889312455581+0.209617485680407i</v>
      </c>
      <c r="I3722" t="str">
        <f t="shared" si="1968"/>
        <v>7021.45958077319i</v>
      </c>
      <c r="J3722" t="str">
        <f t="shared" si="1962"/>
        <v>-66732.6909907026+1536.07066956659i</v>
      </c>
      <c r="K3722" t="str">
        <f t="shared" si="1969"/>
        <v>0.00242064595946595-0.105161970742214i</v>
      </c>
      <c r="L3722" t="str">
        <f t="shared" si="1970"/>
        <v>0.000184179391156566-0.00678313539161756i</v>
      </c>
      <c r="M3722" t="str">
        <f t="shared" si="1971"/>
        <v>0.00260482535062252-0.111945106133832i</v>
      </c>
      <c r="N3722" t="str">
        <f t="shared" si="1972"/>
        <v>-18.3194080563761i</v>
      </c>
      <c r="O3722" t="str">
        <f t="shared" si="1973"/>
        <v>0.862732310313054+0.505660914785689i</v>
      </c>
      <c r="P3722" t="str">
        <f t="shared" si="1974"/>
        <v>0.137267689686946-0.505660914785689i</v>
      </c>
      <c r="Q3722" t="str">
        <f t="shared" si="1975"/>
        <v>-0.137267689686946+18.8250689711618i</v>
      </c>
      <c r="R3722" t="str">
        <f t="shared" si="1976"/>
        <v>-0.0269127778286407-0.0070955083912825i</v>
      </c>
      <c r="S3722" t="str">
        <f t="shared" si="1977"/>
        <v>1.89303418149496i</v>
      </c>
      <c r="T3722" t="str">
        <f t="shared" si="1978"/>
        <v>0.0134320399197821-0.0509468083485966i</v>
      </c>
      <c r="U3722" t="str">
        <f t="shared" si="1979"/>
        <v>0.0000333333333333334-0.0000631296678772175i</v>
      </c>
      <c r="V3722" t="str">
        <f t="shared" si="1980"/>
        <v>6.66666666666667E-06-0.000631296678772175i</v>
      </c>
      <c r="W3722" t="str">
        <f t="shared" si="1981"/>
        <v>0.0000275303947424689-0.000058656390885641i</v>
      </c>
      <c r="X3722" t="str">
        <f t="shared" si="1982"/>
        <v>0.0000275750324459578-0.0000586025441680461i</v>
      </c>
      <c r="Y3722" t="str">
        <f t="shared" si="1983"/>
        <v>0.009+11.2343353292371i</v>
      </c>
      <c r="Z3722" t="str">
        <f t="shared" si="1984"/>
        <v>-0.0000625731580388796-0.0000295048164910463i</v>
      </c>
      <c r="AA3722" t="str">
        <f t="shared" si="1985"/>
        <v>0.000858344912970821-1.06815886266311i</v>
      </c>
      <c r="AB3722" t="str">
        <f t="shared" si="1986"/>
        <v>0.0633513097480741-0.240287183156322i</v>
      </c>
      <c r="AC3722" t="str">
        <f t="shared" si="1987"/>
        <v>0.973266044876593-0.00771777523958068i</v>
      </c>
      <c r="AD3722" t="str">
        <f t="shared" si="1988"/>
        <v>0.0670450067197712-0.246355810033345i</v>
      </c>
      <c r="AE3722" t="str">
        <f t="shared" si="1989"/>
        <v>-0.0000114639007677309+0.0000134371104151049i</v>
      </c>
      <c r="AF3722" t="str">
        <f t="shared" si="1990"/>
        <v>-15.0858992648414-0.199116456891153i</v>
      </c>
      <c r="AG3722" t="str">
        <f t="shared" si="1991"/>
        <v>0.999047615669303-0.000260010758500503i</v>
      </c>
      <c r="AH3722" t="str">
        <f t="shared" si="1992"/>
        <v>0.000175838419015686-0.000200573546051511i</v>
      </c>
      <c r="AI3722">
        <f t="shared" si="1993"/>
        <v>-71.478318284011877</v>
      </c>
      <c r="AJ3722">
        <f t="shared" si="1994"/>
        <v>-48.759667192429546</v>
      </c>
      <c r="AK3722"/>
      <c r="AL3722"/>
      <c r="AM3722"/>
      <c r="AN3722"/>
    </row>
    <row r="3723" spans="1:40" x14ac:dyDescent="0.25">
      <c r="A3723"/>
      <c r="B3723">
        <f t="shared" si="1960"/>
        <v>1789000</v>
      </c>
      <c r="C3723" s="237" t="str">
        <f t="shared" si="1963"/>
        <v>-2.38793255678374E-08+0.00136893378437259i</v>
      </c>
      <c r="D3723" s="208" t="str">
        <f t="shared" si="1964"/>
        <v>-5.95700614008078+0.0104951590135232i</v>
      </c>
      <c r="E3723" t="str">
        <f t="shared" si="1965"/>
        <v>2870</v>
      </c>
      <c r="F3723" t="str">
        <f t="shared" si="1966"/>
        <v>0.777000777000777</v>
      </c>
      <c r="G3723" t="str">
        <f t="shared" si="1961"/>
        <v>0.777000777000777</v>
      </c>
      <c r="H3723" t="str">
        <f t="shared" si="1967"/>
        <v>9.12889891333785+0.209500458533769i</v>
      </c>
      <c r="I3723" t="str">
        <f t="shared" si="1968"/>
        <v>7025.38657159017i</v>
      </c>
      <c r="J3723" t="str">
        <f t="shared" si="1962"/>
        <v>-66807.3580517064+1536.92976949363i</v>
      </c>
      <c r="K3723" t="str">
        <f t="shared" si="1969"/>
        <v>0.00241794192174191-0.105103248645684i</v>
      </c>
      <c r="L3723" t="str">
        <f t="shared" si="1970"/>
        <v>0.000183973698124852-0.00677934939427165i</v>
      </c>
      <c r="M3723" t="str">
        <f t="shared" si="1971"/>
        <v>0.00260191561986676-0.111882598039956i</v>
      </c>
      <c r="N3723" t="str">
        <f t="shared" si="1972"/>
        <v>-18.3296538103226i</v>
      </c>
      <c r="O3723" t="str">
        <f t="shared" si="1973"/>
        <v>0.867867814512166+0.496795185699174i</v>
      </c>
      <c r="P3723" t="str">
        <f t="shared" si="1974"/>
        <v>0.132132185487834-0.496795185699174i</v>
      </c>
      <c r="Q3723" t="str">
        <f t="shared" si="1975"/>
        <v>-0.132132185487834+18.8264489960218i</v>
      </c>
      <c r="R3723" t="str">
        <f t="shared" si="1976"/>
        <v>-0.0264361075730581-0.00683289370425602i</v>
      </c>
      <c r="S3723" t="str">
        <f t="shared" si="1977"/>
        <v>1.89409292544432i</v>
      </c>
      <c r="T3723" t="str">
        <f t="shared" si="1978"/>
        <v>0.0129421356255444-0.0500724443304144i</v>
      </c>
      <c r="U3723" t="str">
        <f t="shared" si="1979"/>
        <v>0.0000333333333333334-0.0000630943801925461i</v>
      </c>
      <c r="V3723" t="str">
        <f t="shared" si="1980"/>
        <v>6.66666666666667E-06-0.000630943801925461i</v>
      </c>
      <c r="W3723" t="str">
        <f t="shared" si="1981"/>
        <v>0.000027530313433765-0.0000586250144189124i</v>
      </c>
      <c r="X3723" t="str">
        <f t="shared" si="1982"/>
        <v>0.000027574889965245-0.0000585711967234823i</v>
      </c>
      <c r="Y3723" t="str">
        <f t="shared" si="1983"/>
        <v>0.009+11.2406185145443i</v>
      </c>
      <c r="Z3723" t="str">
        <f t="shared" si="1984"/>
        <v>-0.0000625047291272936-0.000029488116906692i</v>
      </c>
      <c r="AA3723" t="str">
        <f t="shared" si="1985"/>
        <v>0.000857385577790571-1.06756178698992i</v>
      </c>
      <c r="AB3723" t="str">
        <f t="shared" si="1986"/>
        <v>0.0610407092081326-0.236163304275732i</v>
      </c>
      <c r="AC3723" t="str">
        <f t="shared" si="1987"/>
        <v>0.973736258730667-0.00744387012264171i</v>
      </c>
      <c r="AD3723" t="str">
        <f t="shared" si="1988"/>
        <v>0.064537415780432-0.242039765923722i</v>
      </c>
      <c r="AE3723" t="str">
        <f t="shared" si="1989"/>
        <v>-0.0000111711906055585+0.0000132255431457066i</v>
      </c>
      <c r="AF3723" t="str">
        <f t="shared" si="1990"/>
        <v>-15.0859050534186-0.199005299520246i</v>
      </c>
      <c r="AG3723" t="str">
        <f t="shared" si="1991"/>
        <v>0.999064819800871-0.000250160825168624i</v>
      </c>
      <c r="AH3723" t="str">
        <f t="shared" si="1992"/>
        <v>0.000171369126233773-0.000197437932246331i</v>
      </c>
      <c r="AI3723">
        <f t="shared" si="1993"/>
        <v>-71.65267107480625</v>
      </c>
      <c r="AJ3723">
        <f t="shared" si="1994"/>
        <v>-49.04317769670179</v>
      </c>
      <c r="AK3723"/>
      <c r="AL3723"/>
      <c r="AM3723"/>
      <c r="AN3723"/>
    </row>
    <row r="3724" spans="1:40" x14ac:dyDescent="0.25">
      <c r="A3724"/>
      <c r="B3724">
        <f t="shared" si="1960"/>
        <v>1790000</v>
      </c>
      <c r="C3724" s="237" t="str">
        <f t="shared" si="1963"/>
        <v>-2.38526522098957E-08+0.00136816901689576i</v>
      </c>
      <c r="D3724" s="208" t="str">
        <f t="shared" si="1964"/>
        <v>-5.95700613987629+0.0104892957962008i</v>
      </c>
      <c r="E3724" t="str">
        <f t="shared" si="1965"/>
        <v>2870</v>
      </c>
      <c r="F3724" t="str">
        <f t="shared" si="1966"/>
        <v>0.777000777000777</v>
      </c>
      <c r="G3724" t="str">
        <f t="shared" si="1961"/>
        <v>0.777000777000777</v>
      </c>
      <c r="H3724" t="str">
        <f t="shared" si="1967"/>
        <v>9.12890469242866+0.209383561904363i</v>
      </c>
      <c r="I3724" t="str">
        <f t="shared" si="1968"/>
        <v>7029.31356240716i</v>
      </c>
      <c r="J3724" t="str">
        <f t="shared" si="1962"/>
        <v>-66882.0668611368+1537.78886942069i</v>
      </c>
      <c r="K3724" t="str">
        <f t="shared" si="1969"/>
        <v>0.00241524241164654-0.10504459205928i</v>
      </c>
      <c r="L3724" t="str">
        <f t="shared" si="1970"/>
        <v>0.000183768349395883-0.00677556761775211i</v>
      </c>
      <c r="M3724" t="str">
        <f t="shared" si="1971"/>
        <v>0.00259901076104242-0.111820159677032i</v>
      </c>
      <c r="N3724" t="str">
        <f t="shared" si="1972"/>
        <v>-18.3398995642691i</v>
      </c>
      <c r="O3724" t="str">
        <f t="shared" si="1973"/>
        <v>0.872912214673117+0.487877305758808i</v>
      </c>
      <c r="P3724" t="str">
        <f t="shared" si="1974"/>
        <v>0.127087785326883-0.487877305758808i</v>
      </c>
      <c r="Q3724" t="str">
        <f t="shared" si="1975"/>
        <v>-0.127087785326883+18.8277768700279i</v>
      </c>
      <c r="R3724" t="str">
        <f t="shared" si="1976"/>
        <v>-0.0259570148174105-0.00657480522817869i</v>
      </c>
      <c r="S3724" t="str">
        <f t="shared" si="1977"/>
        <v>1.89515166939371i</v>
      </c>
      <c r="T3724" t="str">
        <f t="shared" si="1978"/>
        <v>0.0124602531041213-0.0491924799636928i</v>
      </c>
      <c r="U3724" t="str">
        <f t="shared" si="1979"/>
        <v>0.0000333333333333332-0.000063059131935455i</v>
      </c>
      <c r="V3724" t="str">
        <f t="shared" si="1980"/>
        <v>6.66666666666667E-06-0.00063059131935455i</v>
      </c>
      <c r="W3724" t="str">
        <f t="shared" si="1981"/>
        <v>0.0000275302320802011-0.0000585936737876129i</v>
      </c>
      <c r="X3724" t="str">
        <f t="shared" si="1982"/>
        <v>0.0000275747475423781-0.0000585398850812044i</v>
      </c>
      <c r="Y3724" t="str">
        <f t="shared" si="1983"/>
        <v>0.009+11.2469016998515i</v>
      </c>
      <c r="Z3724" t="str">
        <f t="shared" si="1984"/>
        <v>-0.0000624364148582938-0.0000294714361351181i</v>
      </c>
      <c r="AA3724" t="str">
        <f t="shared" si="1985"/>
        <v>0.000856427850019005-1.06696537844931i</v>
      </c>
      <c r="AB3724" t="str">
        <f t="shared" si="1986"/>
        <v>0.0587679428182786-0.232013011729226i</v>
      </c>
      <c r="AC3724" t="str">
        <f t="shared" si="1987"/>
        <v>0.974209006497078-0.00717444506401672i</v>
      </c>
      <c r="AD3724" t="str">
        <f t="shared" si="1988"/>
        <v>0.0620742516467181-0.237698134462475i</v>
      </c>
      <c r="AE3724" t="str">
        <f t="shared" si="1989"/>
        <v>-0.0000108809991170802+0.0000130116019913001i</v>
      </c>
      <c r="AF3724" t="str">
        <f t="shared" si="1990"/>
        <v>-15.085910832305-0.198894266108162i</v>
      </c>
      <c r="AG3724" t="str">
        <f t="shared" si="1991"/>
        <v>0.99908210368529-0.000240493428302867i</v>
      </c>
      <c r="AH3724" t="str">
        <f t="shared" si="1992"/>
        <v>0.000166937666609081-0.000194265867604472i</v>
      </c>
      <c r="AI3724">
        <f t="shared" si="1993"/>
        <v>-71.830470944156446</v>
      </c>
      <c r="AJ3724">
        <f t="shared" si="1994"/>
        <v>-49.326682866070712</v>
      </c>
      <c r="AK3724"/>
      <c r="AL3724"/>
      <c r="AM3724"/>
      <c r="AN3724"/>
    </row>
    <row r="3725" spans="1:40" x14ac:dyDescent="0.25">
      <c r="A3725"/>
      <c r="B3725">
        <f t="shared" si="1960"/>
        <v>1791000</v>
      </c>
      <c r="C3725" s="237" t="str">
        <f t="shared" si="1963"/>
        <v>-2.38260235184712E-08+0.00136740510343062i</v>
      </c>
      <c r="D3725" s="208" t="str">
        <f t="shared" si="1964"/>
        <v>-5.95700613967214+0.0104834391263014i</v>
      </c>
      <c r="E3725" t="str">
        <f t="shared" si="1965"/>
        <v>2870</v>
      </c>
      <c r="F3725" t="str">
        <f t="shared" si="1966"/>
        <v>0.777000777000777</v>
      </c>
      <c r="G3725" t="str">
        <f t="shared" si="1961"/>
        <v>0.777000777000777</v>
      </c>
      <c r="H3725" t="str">
        <f t="shared" si="1967"/>
        <v>9.12891046184979+0.209266795574102i</v>
      </c>
      <c r="I3725" t="str">
        <f t="shared" si="1968"/>
        <v>7033.24055322415i</v>
      </c>
      <c r="J3725" t="str">
        <f t="shared" si="1962"/>
        <v>-66956.8174189939+1538.64796934774i</v>
      </c>
      <c r="K3725" t="str">
        <f t="shared" si="1969"/>
        <v>0.00241254741907905-0.104986000873493i</v>
      </c>
      <c r="L3725" t="str">
        <f t="shared" si="1970"/>
        <v>0.000183563344201853-0.00677179005500973i</v>
      </c>
      <c r="M3725" t="str">
        <f t="shared" si="1971"/>
        <v>0.0025961107632809-0.111757790928503i</v>
      </c>
      <c r="N3725" t="str">
        <f t="shared" si="1972"/>
        <v>-18.3501453182157i</v>
      </c>
      <c r="O3725" t="str">
        <f t="shared" si="1973"/>
        <v>0.87786498126229+0.478908211114989i</v>
      </c>
      <c r="P3725" t="str">
        <f t="shared" si="1974"/>
        <v>0.12213501873771-0.478908211114989i</v>
      </c>
      <c r="Q3725" t="str">
        <f t="shared" si="1975"/>
        <v>-0.12213501873771+18.8290535293307i</v>
      </c>
      <c r="R3725" t="str">
        <f t="shared" si="1976"/>
        <v>-0.0254755375254026-0.00632127171444302i</v>
      </c>
      <c r="S3725" t="str">
        <f t="shared" si="1977"/>
        <v>1.89621041334309i</v>
      </c>
      <c r="T3725" t="str">
        <f t="shared" si="1978"/>
        <v>0.011986461250498-0.0483069795411811i</v>
      </c>
      <c r="U3725" t="str">
        <f t="shared" si="1979"/>
        <v>0.0000333333333333333-0.0000630239230399021i</v>
      </c>
      <c r="V3725" t="str">
        <f t="shared" si="1980"/>
        <v>6.66666666666667E-06-0.000630239230399021i</v>
      </c>
      <c r="W3725" t="str">
        <f t="shared" si="1981"/>
        <v>0.0000275301506817788-0.0000585623689317i</v>
      </c>
      <c r="X3725" t="str">
        <f t="shared" si="1982"/>
        <v>0.0000275746051771294-0.0000585086091812255i</v>
      </c>
      <c r="Y3725" t="str">
        <f t="shared" si="1983"/>
        <v>0.009+11.2531848851586i</v>
      </c>
      <c r="Z3725" t="str">
        <f t="shared" si="1984"/>
        <v>-0.0000623682149759032-0.0000294547741443632i</v>
      </c>
      <c r="AA3725" t="str">
        <f t="shared" si="1985"/>
        <v>0.000855471726067055-1.06636963592377i</v>
      </c>
      <c r="AB3725" t="str">
        <f t="shared" si="1986"/>
        <v>0.0565333355170601-0.227836608749216i</v>
      </c>
      <c r="AC3725" t="str">
        <f t="shared" si="1987"/>
        <v>0.974684250714366-0.00690952976344977i</v>
      </c>
      <c r="AD3725" t="str">
        <f t="shared" si="1988"/>
        <v>0.0596557762654981-0.233331373950963i</v>
      </c>
      <c r="AE3725" t="str">
        <f t="shared" si="1989"/>
        <v>-0.0000105933471992005+0.0000127953138748896i</v>
      </c>
      <c r="AF3725" t="str">
        <f t="shared" si="1990"/>
        <v>-15.0859166015219-0.198783356447801i</v>
      </c>
      <c r="AG3725" t="str">
        <f t="shared" si="1991"/>
        <v>0.999099465420376-0.000231009274852955i</v>
      </c>
      <c r="AH3725" t="str">
        <f t="shared" si="1992"/>
        <v>0.000162544360749535-0.00019105776176087i</v>
      </c>
      <c r="AI3725">
        <f t="shared" si="1993"/>
        <v>-72.011854890839089</v>
      </c>
      <c r="AJ3725">
        <f t="shared" si="1994"/>
        <v>-49.610182584542208</v>
      </c>
      <c r="AK3725"/>
      <c r="AL3725"/>
      <c r="AM3725"/>
      <c r="AN3725"/>
    </row>
    <row r="3726" spans="1:40" x14ac:dyDescent="0.25">
      <c r="A3726"/>
      <c r="B3726">
        <f t="shared" si="1960"/>
        <v>1792000</v>
      </c>
      <c r="C3726" s="237" t="str">
        <f t="shared" si="1963"/>
        <v>-2.37994393938896E-08+0.00136664204254747i</v>
      </c>
      <c r="D3726" s="208" t="str">
        <f t="shared" si="1964"/>
        <v>-5.95700613946833+0.0104775889928639i</v>
      </c>
      <c r="E3726" t="str">
        <f t="shared" si="1965"/>
        <v>2870</v>
      </c>
      <c r="F3726" t="str">
        <f t="shared" si="1966"/>
        <v>0.777000777000777</v>
      </c>
      <c r="G3726" t="str">
        <f t="shared" si="1961"/>
        <v>0.777000777000777</v>
      </c>
      <c r="H3726" t="str">
        <f t="shared" si="1967"/>
        <v>9.12891622162283+0.20915015932538i</v>
      </c>
      <c r="I3726" t="str">
        <f t="shared" si="1968"/>
        <v>7037.16754404114i</v>
      </c>
      <c r="J3726" t="str">
        <f t="shared" si="1962"/>
        <v>-67031.6097252775+1539.50706927479i</v>
      </c>
      <c r="K3726" t="str">
        <f t="shared" si="1969"/>
        <v>0.00240985693396687-0.104927474979063i</v>
      </c>
      <c r="L3726" t="str">
        <f t="shared" si="1970"/>
        <v>0.000183358681777093-0.00676801669901089i</v>
      </c>
      <c r="M3726" t="str">
        <f t="shared" si="1971"/>
        <v>0.00259321561574396-0.111695491678074i</v>
      </c>
      <c r="N3726" t="str">
        <f t="shared" si="1972"/>
        <v>-18.3603910721622i</v>
      </c>
      <c r="O3726" t="str">
        <f t="shared" si="1973"/>
        <v>0.882725594365119+0.469888843294612i</v>
      </c>
      <c r="P3726" t="str">
        <f t="shared" si="1974"/>
        <v>0.117274405634881-0.469888843294612i</v>
      </c>
      <c r="Q3726" t="str">
        <f t="shared" si="1975"/>
        <v>-0.117274405634881+18.8302799154568i</v>
      </c>
      <c r="R3726" t="str">
        <f t="shared" si="1976"/>
        <v>-0.024991714054433-0.00607232169339617i</v>
      </c>
      <c r="S3726" t="str">
        <f t="shared" si="1977"/>
        <v>1.89726915729248i</v>
      </c>
      <c r="T3726" t="str">
        <f t="shared" si="1978"/>
        <v>0.0115208286620386-0.0474160082633487i</v>
      </c>
      <c r="U3726" t="str">
        <f t="shared" si="1979"/>
        <v>0.0000333333333333333-0.0000629887534399915i</v>
      </c>
      <c r="V3726" t="str">
        <f t="shared" si="1980"/>
        <v>6.66666666666667E-06-0.000629887534399915i</v>
      </c>
      <c r="W3726" t="str">
        <f t="shared" si="1981"/>
        <v>0.0000275300692384986-0.000058531099791264i</v>
      </c>
      <c r="X3726" t="str">
        <f t="shared" si="1982"/>
        <v>0.000027574462869271-0.0000584773689636915i</v>
      </c>
      <c r="Y3726" t="str">
        <f t="shared" si="1983"/>
        <v>0.009+11.2594680704658i</v>
      </c>
      <c r="Z3726" t="str">
        <f t="shared" si="1984"/>
        <v>-0.0000623001292248572-0.000029438130902538i</v>
      </c>
      <c r="AA3726" t="str">
        <f t="shared" si="1985"/>
        <v>0.000854517202355652-1.06577455829829i</v>
      </c>
      <c r="AB3726" t="str">
        <f t="shared" si="1986"/>
        <v>0.0543372108393151-0.223634402849316i</v>
      </c>
      <c r="AC3726" t="str">
        <f t="shared" si="1987"/>
        <v>0.975161953521278-0.00664915370679889i</v>
      </c>
      <c r="AD3726" t="str">
        <f t="shared" si="1988"/>
        <v>0.0572822468351352-0.228939945389868i</v>
      </c>
      <c r="AE3726" t="str">
        <f t="shared" si="1989"/>
        <v>-0.0000103082554613259+0.0000125767059017963i</v>
      </c>
      <c r="AF3726" t="str">
        <f t="shared" si="1990"/>
        <v>-15.0859223610912-0.198672570332516i</v>
      </c>
      <c r="AG3726" t="str">
        <f t="shared" si="1991"/>
        <v>0.999116903097756-0.000221709051875304i</v>
      </c>
      <c r="AH3726" t="str">
        <f t="shared" si="1992"/>
        <v>0.000158189524804887-0.000187814027120618i</v>
      </c>
      <c r="AI3726">
        <f t="shared" si="1993"/>
        <v>-72.196968437768746</v>
      </c>
      <c r="AJ3726">
        <f t="shared" si="1994"/>
        <v>-49.893676737184357</v>
      </c>
      <c r="AK3726"/>
      <c r="AL3726"/>
      <c r="AM3726"/>
      <c r="AN3726"/>
    </row>
    <row r="3727" spans="1:40" x14ac:dyDescent="0.25">
      <c r="A3727"/>
      <c r="B3727">
        <f t="shared" si="1960"/>
        <v>1793000</v>
      </c>
      <c r="C3727" s="237" t="str">
        <f t="shared" si="1963"/>
        <v>-2.37728997367541E-08+0.00136587983281979i</v>
      </c>
      <c r="D3727" s="208" t="str">
        <f t="shared" si="1964"/>
        <v>-5.95700613926486+0.0104717453849517i</v>
      </c>
      <c r="E3727" t="str">
        <f t="shared" si="1965"/>
        <v>2870</v>
      </c>
      <c r="F3727" t="str">
        <f t="shared" si="1966"/>
        <v>0.777000777000777</v>
      </c>
      <c r="G3727" t="str">
        <f t="shared" si="1961"/>
        <v>0.777000777000777</v>
      </c>
      <c r="H3727" t="str">
        <f t="shared" si="1967"/>
        <v>9.12892197176926+0.20903365294108i</v>
      </c>
      <c r="I3727" t="str">
        <f t="shared" si="1968"/>
        <v>7041.09453485812i</v>
      </c>
      <c r="J3727" t="str">
        <f t="shared" si="1962"/>
        <v>-67106.4437799878+1540.36616920184i</v>
      </c>
      <c r="K3727" t="str">
        <f t="shared" si="1969"/>
        <v>0.00240717094626545-0.104869014266968i</v>
      </c>
      <c r="L3727" t="str">
        <f t="shared" si="1970"/>
        <v>0.00018315436135807-0.0067642475427377i</v>
      </c>
      <c r="M3727" t="str">
        <f t="shared" si="1971"/>
        <v>0.00259032530762352-0.111633261809706i</v>
      </c>
      <c r="N3727" t="str">
        <f t="shared" si="1972"/>
        <v>-18.3706368261087i</v>
      </c>
      <c r="O3727" t="str">
        <f t="shared" si="1973"/>
        <v>0.887493543740947+0.460820149101724i</v>
      </c>
      <c r="P3727" t="str">
        <f t="shared" si="1974"/>
        <v>0.112506456259053-0.460820149101724i</v>
      </c>
      <c r="Q3727" t="str">
        <f t="shared" si="1975"/>
        <v>-0.112506456259053+18.8314569752104i</v>
      </c>
      <c r="R3727" t="str">
        <f t="shared" si="1976"/>
        <v>-0.0245055831567566-0.00582798346851219i</v>
      </c>
      <c r="S3727" t="str">
        <f t="shared" si="1977"/>
        <v>1.89832790124186i</v>
      </c>
      <c r="T3727" t="str">
        <f t="shared" si="1978"/>
        <v>0.011063423626253-0.0465196322426736i</v>
      </c>
      <c r="U3727" t="str">
        <f t="shared" si="1979"/>
        <v>0.0000333333333333334-0.0000629536230699749i</v>
      </c>
      <c r="V3727" t="str">
        <f t="shared" si="1980"/>
        <v>6.66666666666667E-06-0.000629536230699749i</v>
      </c>
      <c r="W3727" t="str">
        <f t="shared" si="1981"/>
        <v>0.0000275299877503618-0.0000584998663065294i</v>
      </c>
      <c r="X3727" t="str">
        <f t="shared" si="1982"/>
        <v>0.0000275743206185761-0.0000584461643688824i</v>
      </c>
      <c r="Y3727" t="str">
        <f t="shared" si="1983"/>
        <v>0.009+11.265751255773i</v>
      </c>
      <c r="Z3727" t="str">
        <f t="shared" si="1984"/>
        <v>-0.0000622321573506047-0.000029421506377826i</v>
      </c>
      <c r="AA3727" t="str">
        <f t="shared" si="1985"/>
        <v>0.000853564275315735-1.06518014446037i</v>
      </c>
      <c r="AB3727" t="str">
        <f t="shared" si="1986"/>
        <v>0.0521798908584754-0.219406705844567i</v>
      </c>
      <c r="AC3727" t="str">
        <f t="shared" si="1987"/>
        <v>0.975642076655488-0.00639334616021756i</v>
      </c>
      <c r="AD3727" t="str">
        <f t="shared" si="1988"/>
        <v>0.0549539157772025-0.224524312429275i</v>
      </c>
      <c r="AE3727" t="str">
        <f t="shared" si="1989"/>
        <v>-0.0000100257442237936+0.0000123558053566095i</v>
      </c>
      <c r="AF3727" t="str">
        <f t="shared" si="1990"/>
        <v>-15.0859281110341-0.198561907556128i</v>
      </c>
      <c r="AG3727" t="str">
        <f t="shared" si="1991"/>
        <v>0.999134414803087-0.000212593426479276i</v>
      </c>
      <c r="AH3727" t="str">
        <f t="shared" si="1992"/>
        <v>0.00015387347044369-0.000184535078810198i</v>
      </c>
      <c r="AI3727">
        <f t="shared" si="1993"/>
        <v>-72.385966353806552</v>
      </c>
      <c r="AJ3727">
        <f t="shared" si="1994"/>
        <v>-50.177165210156446</v>
      </c>
      <c r="AK3727"/>
      <c r="AL3727"/>
      <c r="AM3727"/>
      <c r="AN3727"/>
    </row>
    <row r="3728" spans="1:40" x14ac:dyDescent="0.25">
      <c r="A3728"/>
      <c r="B3728">
        <f t="shared" si="1960"/>
        <v>1794000</v>
      </c>
      <c r="C3728" s="237" t="str">
        <f t="shared" si="1963"/>
        <v>-2.37464044479462E-08+0.00136511847282426i</v>
      </c>
      <c r="D3728" s="208" t="str">
        <f t="shared" si="1964"/>
        <v>-5.95700613906172+0.0104659082916527i</v>
      </c>
      <c r="E3728" t="str">
        <f t="shared" si="1965"/>
        <v>2870</v>
      </c>
      <c r="F3728" t="str">
        <f t="shared" si="1966"/>
        <v>0.777000777000777</v>
      </c>
      <c r="G3728" t="str">
        <f t="shared" si="1961"/>
        <v>0.777000777000777</v>
      </c>
      <c r="H3728" t="str">
        <f t="shared" si="1967"/>
        <v>9.12892771231051+0.208917276204565i</v>
      </c>
      <c r="I3728" t="str">
        <f t="shared" si="1968"/>
        <v>7045.02152567511i</v>
      </c>
      <c r="J3728" t="str">
        <f t="shared" si="1962"/>
        <v>-67181.3195831247+1541.22526912889i</v>
      </c>
      <c r="K3728" t="str">
        <f t="shared" si="1969"/>
        <v>0.00240448944595822-0.104810618628431i</v>
      </c>
      <c r="L3728" t="str">
        <f t="shared" si="1970"/>
        <v>0.000182950382183369-0.00676048257918777i</v>
      </c>
      <c r="M3728" t="str">
        <f t="shared" si="1971"/>
        <v>0.00258743982814159-0.111571101207619i</v>
      </c>
      <c r="N3728" t="str">
        <f t="shared" si="1972"/>
        <v>-18.3808825800552i</v>
      </c>
      <c r="O3728" t="str">
        <f t="shared" si="1973"/>
        <v>0.892168328876411+0.451703080518467i</v>
      </c>
      <c r="P3728" t="str">
        <f t="shared" si="1974"/>
        <v>0.107831671123589-0.451703080518467i</v>
      </c>
      <c r="Q3728" t="str">
        <f t="shared" si="1975"/>
        <v>-0.107831671123589+18.8325856605737i</v>
      </c>
      <c r="R3728" t="str">
        <f t="shared" si="1976"/>
        <v>-0.0240171839806127-0.00558828511050409i</v>
      </c>
      <c r="S3728" t="str">
        <f t="shared" si="1977"/>
        <v>1.89938664519124i</v>
      </c>
      <c r="T3728" t="str">
        <f t="shared" si="1978"/>
        <v>0.0106143141084125-0.0456179185078767i</v>
      </c>
      <c r="U3728" t="str">
        <f t="shared" si="1979"/>
        <v>0.0000333333333333334-0.0000629185318642504i</v>
      </c>
      <c r="V3728" t="str">
        <f t="shared" si="1980"/>
        <v>6.66666666666667E-06-0.000629185318642504i</v>
      </c>
      <c r="W3728" t="str">
        <f t="shared" si="1981"/>
        <v>0.0000275299062173692-0.0000584686684178541i</v>
      </c>
      <c r="X3728" t="str">
        <f t="shared" si="1982"/>
        <v>0.0000275741784248182-0.0000584149953372119i</v>
      </c>
      <c r="Y3728" t="str">
        <f t="shared" si="1983"/>
        <v>0.009+11.2720344410802i</v>
      </c>
      <c r="Z3728" t="str">
        <f t="shared" si="1984"/>
        <v>-0.0000621642990993037-0.0000294049005384827i</v>
      </c>
      <c r="AA3728" t="str">
        <f t="shared" si="1985"/>
        <v>0.000852612941388172-1.06458639329997i</v>
      </c>
      <c r="AB3728" t="str">
        <f t="shared" si="1986"/>
        <v>0.0500616961281561-0.215153833871407i</v>
      </c>
      <c r="AC3728" t="str">
        <f t="shared" si="1987"/>
        <v>0.976124581452352-0.00614213616427581i</v>
      </c>
      <c r="AD3728" t="str">
        <f t="shared" si="1988"/>
        <v>0.0526710307089558-0.220084941318903i</v>
      </c>
      <c r="AE3728" t="str">
        <f t="shared" si="1989"/>
        <v>-9.74583351636029E-06+0.0000121326397001448i</v>
      </c>
      <c r="AF3728" t="str">
        <f t="shared" si="1990"/>
        <v>-15.0859338513722-0.198451367912912i</v>
      </c>
      <c r="AG3728" t="str">
        <f t="shared" si="1991"/>
        <v>0.999151998616257-0.000203663045776505i</v>
      </c>
      <c r="AH3728" t="str">
        <f t="shared" si="1992"/>
        <v>0.000149596504831256-0.000181221334628861i</v>
      </c>
      <c r="AI3728">
        <f t="shared" si="1993"/>
        <v>-72.579013453611751</v>
      </c>
      <c r="AJ3728">
        <f t="shared" si="1994"/>
        <v>-50.460647890708394</v>
      </c>
      <c r="AK3728"/>
      <c r="AL3728"/>
      <c r="AM3728"/>
      <c r="AN3728"/>
    </row>
    <row r="3729" spans="1:40" x14ac:dyDescent="0.25">
      <c r="A3729"/>
      <c r="B3729">
        <f t="shared" si="1960"/>
        <v>1795000</v>
      </c>
      <c r="C3729" s="237" t="str">
        <f t="shared" si="1963"/>
        <v>-2.37199534286222E-08+0.00136435796114069i</v>
      </c>
      <c r="D3729" s="208" t="str">
        <f t="shared" si="1964"/>
        <v>-5.95700613885893+0.0104600777020786i</v>
      </c>
      <c r="E3729" t="str">
        <f t="shared" si="1965"/>
        <v>2870</v>
      </c>
      <c r="F3729" t="str">
        <f t="shared" si="1966"/>
        <v>0.777000777000777</v>
      </c>
      <c r="G3729" t="str">
        <f t="shared" si="1961"/>
        <v>0.777000777000777</v>
      </c>
      <c r="H3729" t="str">
        <f t="shared" si="1967"/>
        <v>9.12893344326797+0.208801028899681i</v>
      </c>
      <c r="I3729" t="str">
        <f t="shared" si="1968"/>
        <v>7048.9485164921i</v>
      </c>
      <c r="J3729" t="str">
        <f t="shared" si="1962"/>
        <v>-67256.2371346882+1542.08436905594i</v>
      </c>
      <c r="K3729" t="str">
        <f t="shared" si="1969"/>
        <v>0.00240181242305647-0.104752287954918i</v>
      </c>
      <c r="L3729" t="str">
        <f t="shared" si="1970"/>
        <v>0.000182746743493698-0.00675672180137431i</v>
      </c>
      <c r="M3729" t="str">
        <f t="shared" si="1971"/>
        <v>0.00258455916655017-0.111509009756292i</v>
      </c>
      <c r="N3729" t="str">
        <f t="shared" si="1972"/>
        <v>-18.3911283340017i</v>
      </c>
      <c r="O3729" t="str">
        <f t="shared" si="1973"/>
        <v>0.896749459038017+0.442538594605062i</v>
      </c>
      <c r="P3729" t="str">
        <f t="shared" si="1974"/>
        <v>0.103250540961983-0.442538594605062i</v>
      </c>
      <c r="Q3729" t="str">
        <f t="shared" si="1975"/>
        <v>-0.103250540961983+18.8336669286068i</v>
      </c>
      <c r="R3729" t="str">
        <f t="shared" si="1976"/>
        <v>-0.0235265560712476-0.00535325445134186i</v>
      </c>
      <c r="S3729" t="str">
        <f t="shared" si="1977"/>
        <v>1.90044538914063i</v>
      </c>
      <c r="T3729" t="str">
        <f t="shared" si="1978"/>
        <v>0.0101735677389492-0.044710935007961i</v>
      </c>
      <c r="U3729" t="str">
        <f t="shared" si="1979"/>
        <v>0.0000333333333333333-0.0000628834797573619i</v>
      </c>
      <c r="V3729" t="str">
        <f t="shared" si="1980"/>
        <v>6.66666666666667E-06-0.000628834797573619i</v>
      </c>
      <c r="W3729" t="str">
        <f t="shared" si="1981"/>
        <v>0.0000275298246395216-0.0000584375060657279i</v>
      </c>
      <c r="X3729" t="str">
        <f t="shared" si="1982"/>
        <v>0.0000275740362877719-0.0000583838618092244i</v>
      </c>
      <c r="Y3729" t="str">
        <f t="shared" si="1983"/>
        <v>0.009+11.2783176263874i</v>
      </c>
      <c r="Z3729" t="str">
        <f t="shared" si="1984"/>
        <v>-0.0000620965542178181-0.0000293883133528361i</v>
      </c>
      <c r="AA3729" t="str">
        <f t="shared" si="1985"/>
        <v>0.000851663197023773-1.06399330370954i</v>
      </c>
      <c r="AB3729" t="str">
        <f t="shared" si="1986"/>
        <v>0.0479829456227257-0.210876107406722i</v>
      </c>
      <c r="AC3729" t="str">
        <f t="shared" si="1987"/>
        <v>0.976609428843762-0.00589555252798461i</v>
      </c>
      <c r="AD3729" t="str">
        <f t="shared" si="1988"/>
        <v>0.0504338344162327-0.21562230085782i</v>
      </c>
      <c r="AE3729" t="str">
        <f t="shared" si="1989"/>
        <v>-0.0000094685430767092+0.000011907236566379i</v>
      </c>
      <c r="AF3729" t="str">
        <f t="shared" si="1990"/>
        <v>-15.0859395821269-0.198340951197602i</v>
      </c>
      <c r="AG3729" t="str">
        <f t="shared" si="1991"/>
        <v>0.999169652611599-0.000194918536832063i</v>
      </c>
      <c r="AH3729" t="str">
        <f t="shared" si="1992"/>
        <v>0.000145358930607931-0.000177873214999668i</v>
      </c>
      <c r="AI3729">
        <f t="shared" si="1993"/>
        <v>-72.776285485918805</v>
      </c>
      <c r="AJ3729">
        <f t="shared" si="1994"/>
        <v>-50.744124667192644</v>
      </c>
      <c r="AK3729"/>
      <c r="AL3729"/>
      <c r="AM3729"/>
      <c r="AN3729"/>
    </row>
    <row r="3730" spans="1:40" x14ac:dyDescent="0.25">
      <c r="A3730"/>
      <c r="B3730">
        <f t="shared" si="1960"/>
        <v>1796000</v>
      </c>
      <c r="C3730" s="237" t="str">
        <f t="shared" si="1963"/>
        <v>-2.36935465802136E-08+0.0013635982963521i</v>
      </c>
      <c r="D3730" s="208" t="str">
        <f t="shared" si="1964"/>
        <v>-5.95700613865649+0.0104542536053661i</v>
      </c>
      <c r="E3730" t="str">
        <f t="shared" si="1965"/>
        <v>2870</v>
      </c>
      <c r="F3730" t="str">
        <f t="shared" si="1966"/>
        <v>0.777000777000777</v>
      </c>
      <c r="G3730" t="str">
        <f t="shared" si="1961"/>
        <v>0.777000777000777</v>
      </c>
      <c r="H3730" t="str">
        <f t="shared" si="1967"/>
        <v>9.12893916466298+0.208684910810752i</v>
      </c>
      <c r="I3730" t="str">
        <f t="shared" si="1968"/>
        <v>7052.87550730909i</v>
      </c>
      <c r="J3730" t="str">
        <f t="shared" si="1962"/>
        <v>-67331.1964346783+1542.943468983i</v>
      </c>
      <c r="K3730" t="str">
        <f t="shared" si="1969"/>
        <v>0.00239913986759926-0.104694022138133i</v>
      </c>
      <c r="L3730" t="str">
        <f t="shared" si="1970"/>
        <v>0.000182543444531872-0.00675296520232605i</v>
      </c>
      <c r="M3730" t="str">
        <f t="shared" si="1971"/>
        <v>0.00258168331213113-0.111446987340459i</v>
      </c>
      <c r="N3730" t="str">
        <f t="shared" si="1972"/>
        <v>-18.4013740879483i</v>
      </c>
      <c r="O3730" t="str">
        <f t="shared" si="1973"/>
        <v>0.901236453323708+0.433327653399253i</v>
      </c>
      <c r="P3730" t="str">
        <f t="shared" si="1974"/>
        <v>0.0987635466762919-0.433327653399253i</v>
      </c>
      <c r="Q3730" t="str">
        <f t="shared" si="1975"/>
        <v>-0.0987635466762919+18.8347017413476i</v>
      </c>
      <c r="R3730" t="str">
        <f t="shared" si="1976"/>
        <v>-0.0230337393718511-0.00512291907818695i</v>
      </c>
      <c r="S3730" t="str">
        <f t="shared" si="1977"/>
        <v>1.90150413309i</v>
      </c>
      <c r="T3730" t="str">
        <f t="shared" si="1978"/>
        <v>0.0097412518006581-0.0437987506160927i</v>
      </c>
      <c r="U3730" t="str">
        <f t="shared" si="1979"/>
        <v>0.0000333333333333333-0.0000628484666840004i</v>
      </c>
      <c r="V3730" t="str">
        <f t="shared" si="1980"/>
        <v>6.66666666666667E-06-0.000628484666840004i</v>
      </c>
      <c r="W3730" t="str">
        <f t="shared" si="1981"/>
        <v>0.0000275297430168205-0.0000584063791907751i</v>
      </c>
      <c r="X3730" t="str">
        <f t="shared" si="1982"/>
        <v>0.000027573894207212-0.0000583527637255999i</v>
      </c>
      <c r="Y3730" t="str">
        <f t="shared" si="1983"/>
        <v>0.009+11.2846008116945i</v>
      </c>
      <c r="Z3730" t="str">
        <f t="shared" si="1984"/>
        <v>-0.0000620289224537184-0.0000293717447892856i</v>
      </c>
      <c r="AA3730" t="str">
        <f t="shared" si="1985"/>
        <v>0.000850715038683198-1.06340087458399i</v>
      </c>
      <c r="AB3730" t="str">
        <f t="shared" si="1986"/>
        <v>0.0459439566769458-0.206573851286153i</v>
      </c>
      <c r="AC3730" t="str">
        <f t="shared" si="1987"/>
        <v>0.977096579357088-0.00565362382273429i</v>
      </c>
      <c r="AD3730" t="str">
        <f t="shared" si="1988"/>
        <v>0.0482425648268733-0.211136862343864i</v>
      </c>
      <c r="AE3730" t="str">
        <f t="shared" si="1989"/>
        <v>-9.19389234898915E-06+0.0000116796237593735i</v>
      </c>
      <c r="AF3730" t="str">
        <f t="shared" si="1990"/>
        <v>-15.0859453033195-0.198230657205386i</v>
      </c>
      <c r="AG3730" t="str">
        <f t="shared" si="1991"/>
        <v>0.999187374858099-0.000186360506617779i</v>
      </c>
      <c r="AH3730" t="str">
        <f t="shared" si="1992"/>
        <v>0.000141161045867914-0.000174491142920398i</v>
      </c>
      <c r="AI3730">
        <f t="shared" si="1993"/>
        <v>-72.977970122223837</v>
      </c>
      <c r="AJ3730">
        <f t="shared" si="1994"/>
        <v>-51.027595429079959</v>
      </c>
      <c r="AK3730"/>
      <c r="AL3730"/>
      <c r="AM3730"/>
      <c r="AN3730"/>
    </row>
    <row r="3731" spans="1:40" x14ac:dyDescent="0.25">
      <c r="A3731"/>
      <c r="B3731">
        <f t="shared" si="1960"/>
        <v>1797000</v>
      </c>
      <c r="C3731" s="237" t="str">
        <f t="shared" si="1963"/>
        <v>-2.36671838044261E-08+0.00136283947704462i</v>
      </c>
      <c r="D3731" s="208" t="str">
        <f t="shared" si="1964"/>
        <v>-5.95700613845437+0.0104484359906754i</v>
      </c>
      <c r="E3731" t="str">
        <f t="shared" si="1965"/>
        <v>2870</v>
      </c>
      <c r="F3731" t="str">
        <f t="shared" si="1966"/>
        <v>0.777000777000777</v>
      </c>
      <c r="G3731" t="str">
        <f t="shared" si="1961"/>
        <v>0.777000777000777</v>
      </c>
      <c r="H3731" t="str">
        <f t="shared" si="1967"/>
        <v>9.12894487651676+0.208568921722582i</v>
      </c>
      <c r="I3731" t="str">
        <f t="shared" si="1968"/>
        <v>7056.80249812607i</v>
      </c>
      <c r="J3731" t="str">
        <f t="shared" si="1962"/>
        <v>-67406.197483095+1543.80256891004i</v>
      </c>
      <c r="K3731" t="str">
        <f t="shared" si="1969"/>
        <v>0.0023964717696533-0.104635821070023i</v>
      </c>
      <c r="L3731" t="str">
        <f t="shared" si="1970"/>
        <v>0.00018234048454281-0.00674921277508712i</v>
      </c>
      <c r="M3731" t="str">
        <f t="shared" si="1971"/>
        <v>0.00257881225419611-0.11138503384511i</v>
      </c>
      <c r="N3731" t="str">
        <f t="shared" si="1972"/>
        <v>-18.4116198418948i</v>
      </c>
      <c r="O3731" t="str">
        <f t="shared" si="1973"/>
        <v>0.905628840713162+0.424071223815686i</v>
      </c>
      <c r="P3731" t="str">
        <f t="shared" si="1974"/>
        <v>0.094371159286838-0.424071223815686i</v>
      </c>
      <c r="Q3731" t="str">
        <f t="shared" si="1975"/>
        <v>-0.094371159286838+18.8356910657105i</v>
      </c>
      <c r="R3731" t="str">
        <f t="shared" si="1976"/>
        <v>-0.0225387742244305-0.00489730632725764i</v>
      </c>
      <c r="S3731" t="str">
        <f t="shared" si="1977"/>
        <v>1.90256287703938i</v>
      </c>
      <c r="T3731" t="str">
        <f t="shared" si="1978"/>
        <v>0.00931743321573046-0.0428814351333735i</v>
      </c>
      <c r="U3731" t="str">
        <f t="shared" si="1979"/>
        <v>0.0000333333333333334-0.0000628134925790011i</v>
      </c>
      <c r="V3731" t="str">
        <f t="shared" si="1980"/>
        <v>6.66666666666667E-06-0.000628134925790011i</v>
      </c>
      <c r="W3731" t="str">
        <f t="shared" si="1981"/>
        <v>0.0000275296613492668-0.0000583752877337502i</v>
      </c>
      <c r="X3731" t="str">
        <f t="shared" si="1982"/>
        <v>0.0000275737521829144-0.0000583217010271474i</v>
      </c>
      <c r="Y3731" t="str">
        <f t="shared" si="1983"/>
        <v>0.009+11.2908839970017i</v>
      </c>
      <c r="Z3731" t="str">
        <f t="shared" si="1984"/>
        <v>-0.000061961403555274-0.000029355194816302i</v>
      </c>
      <c r="AA3731" t="str">
        <f t="shared" si="1985"/>
        <v>0.000849768462836934-1.06280910482067i</v>
      </c>
      <c r="AB3731" t="str">
        <f t="shared" si="1986"/>
        <v>0.0439450449248151-0.202247394721885i</v>
      </c>
      <c r="AC3731" t="str">
        <f t="shared" si="1987"/>
        <v>0.977585993114181-0.00541637837616344i</v>
      </c>
      <c r="AD3731" t="str">
        <f t="shared" si="1988"/>
        <v>0.0460974549848059-0.206629099523029i</v>
      </c>
      <c r="AE3731" t="str">
        <f t="shared" si="1989"/>
        <v>-8.92190048240024E-06+0.0000114498292501946i</v>
      </c>
      <c r="AF3731" t="str">
        <f t="shared" si="1990"/>
        <v>-15.0859510149711-0.198120485731907i</v>
      </c>
      <c r="AG3731" t="str">
        <f t="shared" si="1991"/>
        <v>0.999205163419608-0.000177989541968274i</v>
      </c>
      <c r="AH3731" t="str">
        <f t="shared" si="1992"/>
        <v>0.000137003144138827-0.000171075543914434i</v>
      </c>
      <c r="AI3731">
        <f t="shared" si="1993"/>
        <v>-73.184268059807778</v>
      </c>
      <c r="AJ3731">
        <f t="shared" si="1994"/>
        <v>-51.311060066955008</v>
      </c>
      <c r="AK3731"/>
      <c r="AL3731"/>
      <c r="AM3731"/>
      <c r="AN3731"/>
    </row>
    <row r="3732" spans="1:40" x14ac:dyDescent="0.25">
      <c r="A3732"/>
      <c r="B3732">
        <f t="shared" si="1960"/>
        <v>1798000</v>
      </c>
      <c r="C3732" s="237" t="str">
        <f t="shared" si="1963"/>
        <v>-2.36408650032396E-08+0.00136208150180757i</v>
      </c>
      <c r="D3732" s="208" t="str">
        <f t="shared" si="1964"/>
        <v>-5.95700613825259+0.0104426248471914i</v>
      </c>
      <c r="E3732" t="str">
        <f t="shared" si="1965"/>
        <v>2870</v>
      </c>
      <c r="F3732" t="str">
        <f t="shared" si="1966"/>
        <v>0.777000777000777</v>
      </c>
      <c r="G3732" t="str">
        <f t="shared" si="1961"/>
        <v>0.777000777000777</v>
      </c>
      <c r="H3732" t="str">
        <f t="shared" si="1967"/>
        <v>9.12895057885051+0.208453061420451i</v>
      </c>
      <c r="I3732" t="str">
        <f t="shared" si="1968"/>
        <v>7060.72948894306i</v>
      </c>
      <c r="J3732" t="str">
        <f t="shared" si="1962"/>
        <v>-67481.2402799384+1544.66166883709i</v>
      </c>
      <c r="K3732" t="str">
        <f t="shared" si="1969"/>
        <v>0.00239380811931296-0.104577684642773i</v>
      </c>
      <c r="L3732" t="str">
        <f t="shared" si="1970"/>
        <v>0.000182137862773528-0.00674546451271714i</v>
      </c>
      <c r="M3732" t="str">
        <f t="shared" si="1971"/>
        <v>0.00257594598208649-0.11132314915549i</v>
      </c>
      <c r="N3732" t="str">
        <f t="shared" si="1972"/>
        <v>-18.4218655958413i</v>
      </c>
      <c r="O3732" t="str">
        <f t="shared" si="1973"/>
        <v>0.909926160117511+0.41477027754385i</v>
      </c>
      <c r="P3732" t="str">
        <f t="shared" si="1974"/>
        <v>0.090073839882489-0.41477027754385i</v>
      </c>
      <c r="Q3732" t="str">
        <f t="shared" si="1975"/>
        <v>-0.090073839882489+18.8366358733851i</v>
      </c>
      <c r="R3732" t="str">
        <f t="shared" si="1976"/>
        <v>-0.0220417013705453-0.00467644327758992i</v>
      </c>
      <c r="S3732" t="str">
        <f t="shared" si="1977"/>
        <v>1.90362162098876i</v>
      </c>
      <c r="T3732" t="str">
        <f t="shared" si="1978"/>
        <v>0.00890217853254771-0.0419590592923476i</v>
      </c>
      <c r="U3732" t="str">
        <f t="shared" si="1979"/>
        <v>0.0000333333333333334-0.0000627785573773443i</v>
      </c>
      <c r="V3732" t="str">
        <f t="shared" si="1980"/>
        <v>6.66666666666667E-06-0.000627785573773443i</v>
      </c>
      <c r="W3732" t="str">
        <f t="shared" si="1981"/>
        <v>0.0000275295796368612-0.0000583442316355406i</v>
      </c>
      <c r="X3732" t="str">
        <f t="shared" si="1982"/>
        <v>0.0000275736102146549-0.0000582906736548097i</v>
      </c>
      <c r="Y3732" t="str">
        <f t="shared" si="1983"/>
        <v>0.009+11.2971671823089i</v>
      </c>
      <c r="Z3732" t="str">
        <f t="shared" si="1984"/>
        <v>-0.0000618939972714574-0.0000293386634024276i</v>
      </c>
      <c r="AA3732" t="str">
        <f t="shared" si="1985"/>
        <v>0.000848823465965329-1.06221799331942i</v>
      </c>
      <c r="AB3732" t="str">
        <f t="shared" si="1986"/>
        <v>0.0419865242372831-0.19789707131919i</v>
      </c>
      <c r="AC3732" t="str">
        <f t="shared" si="1987"/>
        <v>0.97807762983051-0.00518384426591901i</v>
      </c>
      <c r="AD3732" t="str">
        <f t="shared" si="1988"/>
        <v>0.0439987330244367-0.20209948853809i</v>
      </c>
      <c r="AE3732" t="str">
        <f t="shared" si="1989"/>
        <v>-0.0000086525863297839+0.0000112178811738023i</v>
      </c>
      <c r="AF3732" t="str">
        <f t="shared" si="1990"/>
        <v>-15.0859567171031-0.19801043657326i</v>
      </c>
      <c r="AG3732" t="str">
        <f t="shared" si="1991"/>
        <v>0.999223016355048-0.000169806209538324i</v>
      </c>
      <c r="AH3732" t="str">
        <f t="shared" si="1992"/>
        <v>0.000132885514361412-0.000167626845981225i</v>
      </c>
      <c r="AI3732">
        <f t="shared" si="1993"/>
        <v>-73.395394255369922</v>
      </c>
      <c r="AJ3732">
        <f t="shared" si="1994"/>
        <v>-51.594518472548991</v>
      </c>
      <c r="AK3732"/>
      <c r="AL3732"/>
      <c r="AM3732"/>
      <c r="AN3732"/>
    </row>
    <row r="3733" spans="1:40" x14ac:dyDescent="0.25">
      <c r="A3733"/>
      <c r="B3733">
        <f t="shared" si="1960"/>
        <v>1799000</v>
      </c>
      <c r="C3733" s="237" t="str">
        <f t="shared" si="1963"/>
        <v>-2.36145900789052E-08+0.00136132436923337i</v>
      </c>
      <c r="D3733" s="208" t="str">
        <f t="shared" si="1964"/>
        <v>-5.95700613805115+0.0104368201641225i</v>
      </c>
      <c r="E3733" t="str">
        <f t="shared" si="1965"/>
        <v>2870</v>
      </c>
      <c r="F3733" t="str">
        <f t="shared" si="1966"/>
        <v>0.777000777000777</v>
      </c>
      <c r="G3733" t="str">
        <f t="shared" si="1961"/>
        <v>0.777000777000777</v>
      </c>
      <c r="H3733" t="str">
        <f t="shared" si="1967"/>
        <v>9.1289562716854+0.208337329690117i</v>
      </c>
      <c r="I3733" t="str">
        <f t="shared" si="1968"/>
        <v>7064.65647976005i</v>
      </c>
      <c r="J3733" t="str">
        <f t="shared" si="1962"/>
        <v>-67556.3248252083+1545.52076876415i</v>
      </c>
      <c r="K3733" t="str">
        <f t="shared" si="1969"/>
        <v>0.00239114890670006-0.104519612748809i</v>
      </c>
      <c r="L3733" t="str">
        <f t="shared" si="1970"/>
        <v>0.000181935578473128-0.00674172040829102i</v>
      </c>
      <c r="M3733" t="str">
        <f t="shared" si="1971"/>
        <v>0.00257308448517319-0.1112613331571i</v>
      </c>
      <c r="N3733" t="str">
        <f t="shared" si="1972"/>
        <v>-18.4321113497878i</v>
      </c>
      <c r="O3733" t="str">
        <f t="shared" si="1973"/>
        <v>0.914127960427559+0.405425790946446i</v>
      </c>
      <c r="P3733" t="str">
        <f t="shared" si="1974"/>
        <v>0.0858720395724411-0.405425790946446i</v>
      </c>
      <c r="Q3733" t="str">
        <f t="shared" si="1975"/>
        <v>-0.0858720395724411+18.8375371407342i</v>
      </c>
      <c r="R3733" t="str">
        <f t="shared" si="1976"/>
        <v>-0.0215425619519984-0.0044603567447423i</v>
      </c>
      <c r="S3733" t="str">
        <f t="shared" si="1977"/>
        <v>1.90468036493815i</v>
      </c>
      <c r="T3733" t="str">
        <f t="shared" si="1978"/>
        <v>0.0084955539123301-0.041031694760435i</v>
      </c>
      <c r="U3733" t="str">
        <f t="shared" si="1979"/>
        <v>0.0000333333333333332-0.0000627436610141548i</v>
      </c>
      <c r="V3733" t="str">
        <f t="shared" si="1980"/>
        <v>6.66666666666667E-06-0.000627436610141548i</v>
      </c>
      <c r="W3733" t="str">
        <f t="shared" si="1981"/>
        <v>0.0000275294978796047-0.0000583132108371642i</v>
      </c>
      <c r="X3733" t="str">
        <f t="shared" si="1982"/>
        <v>0.0000275734683022105-0.0000582596815496591i</v>
      </c>
      <c r="Y3733" t="str">
        <f t="shared" si="1983"/>
        <v>0.009+11.3034503676161i</v>
      </c>
      <c r="Z3733" t="str">
        <f t="shared" si="1984"/>
        <v>-0.0000618267033519355-0.0000293221505162758i</v>
      </c>
      <c r="AA3733" t="str">
        <f t="shared" si="1985"/>
        <v>0.000847880044558465-1.06162753898249i</v>
      </c>
      <c r="AB3733" t="str">
        <f t="shared" si="1986"/>
        <v>0.0400687066592799-0.193523219092615i</v>
      </c>
      <c r="AC3733" t="str">
        <f t="shared" si="1987"/>
        <v>0.978571448814348-0.00495604931336023i</v>
      </c>
      <c r="AD3733" t="str">
        <f t="shared" si="1988"/>
        <v>0.041946622145818-0.197548507877432i</v>
      </c>
      <c r="AE3733" t="str">
        <f t="shared" si="1989"/>
        <v>-8.38596844627296E-06+0.0000109838078259465i</v>
      </c>
      <c r="AF3733" t="str">
        <f t="shared" si="1990"/>
        <v>-15.0859624097365-0.197900509525995i</v>
      </c>
      <c r="AG3733" t="str">
        <f t="shared" si="1991"/>
        <v>0.999240931718632-0.000161811055763336i</v>
      </c>
      <c r="AH3733" t="str">
        <f t="shared" si="1992"/>
        <v>0.000128808440870182-0.000164145479546858i</v>
      </c>
      <c r="AI3733">
        <f t="shared" si="1993"/>
        <v>-73.611579308240266</v>
      </c>
      <c r="AJ3733">
        <f t="shared" si="1994"/>
        <v>-51.877970538731525</v>
      </c>
      <c r="AK3733"/>
      <c r="AL3733"/>
      <c r="AM3733"/>
      <c r="AN3733"/>
    </row>
    <row r="3734" spans="1:40" x14ac:dyDescent="0.25">
      <c r="A3734"/>
      <c r="B3734">
        <f t="shared" si="1960"/>
        <v>1800000</v>
      </c>
      <c r="C3734" s="237" t="str">
        <f t="shared" si="1963"/>
        <v>-2.35883589339459E-08+0.00136056807791759i</v>
      </c>
      <c r="D3734" s="208" t="str">
        <f t="shared" si="1964"/>
        <v>-5.95700613785004+0.0104310219307015i</v>
      </c>
      <c r="E3734" t="str">
        <f t="shared" si="1965"/>
        <v>2870</v>
      </c>
      <c r="F3734" t="str">
        <f t="shared" si="1966"/>
        <v>0.777000777000777</v>
      </c>
      <c r="G3734" t="str">
        <f t="shared" si="1961"/>
        <v>0.777000777000777</v>
      </c>
      <c r="H3734" t="str">
        <f t="shared" si="1967"/>
        <v>9.12896195504248+0.20822172631781i</v>
      </c>
      <c r="I3734" t="str">
        <f t="shared" si="1968"/>
        <v>7068.58347057703i</v>
      </c>
      <c r="J3734" t="str">
        <f t="shared" si="1962"/>
        <v>-67631.4511189049+1546.3798686912i</v>
      </c>
      <c r="K3734" t="str">
        <f t="shared" si="1969"/>
        <v>0.00238849412196379-0.104461605280794i</v>
      </c>
      <c r="L3734" t="str">
        <f t="shared" si="1970"/>
        <v>0.000181733630892797-0.00673798045489907i</v>
      </c>
      <c r="M3734" t="str">
        <f t="shared" si="1971"/>
        <v>0.00257022775285659-0.111199585735693i</v>
      </c>
      <c r="N3734" t="str">
        <f t="shared" si="1972"/>
        <v>-18.4423571037343i</v>
      </c>
      <c r="O3734" t="str">
        <f t="shared" si="1973"/>
        <v>0.918233800561186+0.396038744956803i</v>
      </c>
      <c r="P3734" t="str">
        <f t="shared" si="1974"/>
        <v>0.081766199438814-0.396038744956803i</v>
      </c>
      <c r="Q3734" t="str">
        <f t="shared" si="1975"/>
        <v>-0.081766199438814+18.8383958486911i</v>
      </c>
      <c r="R3734" t="str">
        <f t="shared" si="1976"/>
        <v>-0.0210413975114091-0.00424907327440974i</v>
      </c>
      <c r="S3734" t="str">
        <f t="shared" si="1977"/>
        <v>1.90573910888753i</v>
      </c>
      <c r="T3734" t="str">
        <f t="shared" si="1978"/>
        <v>0.00809762511557144-0.0400994141431411i</v>
      </c>
      <c r="U3734" t="str">
        <f t="shared" si="1979"/>
        <v>0.0000333333333333333-0.0000627088034247026i</v>
      </c>
      <c r="V3734" t="str">
        <f t="shared" si="1980"/>
        <v>6.66666666666667E-06-0.000627088034247026i</v>
      </c>
      <c r="W3734" t="str">
        <f t="shared" si="1981"/>
        <v>0.000027529416077499-0.0000582822252797715i</v>
      </c>
      <c r="X3734" t="str">
        <f t="shared" si="1982"/>
        <v>0.0000275733264453593-0.0000582287246529009i</v>
      </c>
      <c r="Y3734" t="str">
        <f t="shared" si="1983"/>
        <v>0.009+11.3097335529233i</v>
      </c>
      <c r="Z3734" t="str">
        <f t="shared" si="1984"/>
        <v>-0.0000617595215470735-0.0000293056561265316i</v>
      </c>
      <c r="AA3734" t="str">
        <f t="shared" si="1985"/>
        <v>0.000846938195116198-1.0610377407146i</v>
      </c>
      <c r="AB3734" t="str">
        <f t="shared" si="1986"/>
        <v>0.0381919023457364-0.189126180481129i</v>
      </c>
      <c r="AC3734" t="str">
        <f t="shared" si="1987"/>
        <v>0.979067408966068-0.00473302107716829i</v>
      </c>
      <c r="AD3734" t="str">
        <f t="shared" si="1988"/>
        <v>0.0399413405902447-0.192976638323392i</v>
      </c>
      <c r="AE3734" t="str">
        <f t="shared" si="1989"/>
        <v>-8.12206508796161E-06+0.000010747637660045i</v>
      </c>
      <c r="AF3734" t="str">
        <f t="shared" si="1990"/>
        <v>-15.0859680928925-0.197790704387108i</v>
      </c>
      <c r="AG3734" t="str">
        <f t="shared" si="1991"/>
        <v>0.999258907560065-0.000154004606821623i</v>
      </c>
      <c r="AH3734" t="str">
        <f t="shared" si="1992"/>
        <v>0.000124772203374422-0.000160631877414424i</v>
      </c>
      <c r="AI3734">
        <f t="shared" si="1993"/>
        <v>-73.833071015506334</v>
      </c>
      <c r="AJ3734">
        <f t="shared" si="1994"/>
        <v>-52.161416159528834</v>
      </c>
      <c r="AK3734"/>
      <c r="AL3734"/>
      <c r="AM3734"/>
      <c r="AN3734"/>
    </row>
    <row r="3735" spans="1:40" x14ac:dyDescent="0.25">
      <c r="A3735"/>
      <c r="B3735">
        <f t="shared" si="1960"/>
        <v>1801000</v>
      </c>
      <c r="C3735" s="237" t="str">
        <f t="shared" si="1963"/>
        <v>-2.35621714711552E-08+0.0013598126264589i</v>
      </c>
      <c r="D3735" s="208" t="str">
        <f t="shared" si="1964"/>
        <v>-5.95700613764927+0.0104252301361849i</v>
      </c>
      <c r="E3735" t="str">
        <f t="shared" si="1965"/>
        <v>2870</v>
      </c>
      <c r="F3735" t="str">
        <f t="shared" si="1966"/>
        <v>0.777000777000777</v>
      </c>
      <c r="G3735" t="str">
        <f t="shared" si="1961"/>
        <v>0.777000777000777</v>
      </c>
      <c r="H3735" t="str">
        <f t="shared" si="1967"/>
        <v>9.1289676289428+0.208106251090237i</v>
      </c>
      <c r="I3735" t="str">
        <f t="shared" si="1968"/>
        <v>7072.51046139402i</v>
      </c>
      <c r="J3735" t="str">
        <f t="shared" si="1962"/>
        <v>-67706.6191610281+1547.23896861824i</v>
      </c>
      <c r="K3735" t="str">
        <f t="shared" si="1969"/>
        <v>0.00238584375528071-0.104403662131628i</v>
      </c>
      <c r="L3735" t="str">
        <f t="shared" si="1970"/>
        <v>0.000181532019285799-0.00673424464564689i</v>
      </c>
      <c r="M3735" t="str">
        <f t="shared" si="1971"/>
        <v>0.00256737577456651-0.111137906777275i</v>
      </c>
      <c r="N3735" t="str">
        <f t="shared" si="1972"/>
        <v>-18.4526028576809i</v>
      </c>
      <c r="O3735" t="str">
        <f t="shared" si="1973"/>
        <v>0.922243249509689+0.386610124975807i</v>
      </c>
      <c r="P3735" t="str">
        <f t="shared" si="1974"/>
        <v>0.0777567504903111-0.386610124975807i</v>
      </c>
      <c r="Q3735" t="str">
        <f t="shared" si="1975"/>
        <v>-0.0777567504903111+18.8392129826567i</v>
      </c>
      <c r="R3735" t="str">
        <f t="shared" si="1976"/>
        <v>-0.0205382499926876-0.00404261913596043i</v>
      </c>
      <c r="S3735" t="str">
        <f t="shared" si="1977"/>
        <v>1.90679785283692i</v>
      </c>
      <c r="T3735" t="str">
        <f t="shared" si="1978"/>
        <v>0.00770845748828679-0.0391622909870846i</v>
      </c>
      <c r="U3735" t="str">
        <f t="shared" si="1979"/>
        <v>0.0000333333333333334-0.0000626739845444003i</v>
      </c>
      <c r="V3735" t="str">
        <f t="shared" si="1980"/>
        <v>6.66666666666667E-06-0.000626739845444003i</v>
      </c>
      <c r="W3735" t="str">
        <f t="shared" si="1981"/>
        <v>0.0000275293342305443-0.0000582512749046424i</v>
      </c>
      <c r="X3735" t="str">
        <f t="shared" si="1982"/>
        <v>0.0000275731846438786-0.0000581978029058696i</v>
      </c>
      <c r="Y3735" t="str">
        <f t="shared" si="1983"/>
        <v>0.009+11.3160167382304i</v>
      </c>
      <c r="Z3735" t="str">
        <f t="shared" si="1984"/>
        <v>-0.0000616924516079281-0.0000292891802019498i</v>
      </c>
      <c r="AA3735" t="str">
        <f t="shared" si="1985"/>
        <v>0.000845997914148105-1.06044859742289i</v>
      </c>
      <c r="AB3735" t="str">
        <f t="shared" si="1986"/>
        <v>0.0363564194967223-0.184706302362393i</v>
      </c>
      <c r="AC3735" t="str">
        <f t="shared" si="1987"/>
        <v>0.979565468777539-0.00451478684687719i</v>
      </c>
      <c r="AD3735" t="str">
        <f t="shared" si="1988"/>
        <v>0.0379831016164084-0.188384362900322i</v>
      </c>
      <c r="AE3735" t="str">
        <f t="shared" si="1989"/>
        <v>-7.86089421060633E-06+0.0000105093992840465i</v>
      </c>
      <c r="AF3735" t="str">
        <f t="shared" si="1990"/>
        <v>-15.0859737665921-0.197681020954052i</v>
      </c>
      <c r="AG3735" t="str">
        <f t="shared" si="1991"/>
        <v>0.999276941924763-0.000146387368598927i</v>
      </c>
      <c r="AH3735" t="str">
        <f t="shared" si="1992"/>
        <v>0.000120777076939708-0.000157086474714175i</v>
      </c>
      <c r="AI3735">
        <f t="shared" si="1993"/>
        <v>-74.060136125343661</v>
      </c>
      <c r="AJ3735">
        <f t="shared" si="1994"/>
        <v>-52.444855230134912</v>
      </c>
      <c r="AK3735"/>
      <c r="AL3735"/>
      <c r="AM3735"/>
      <c r="AN3735"/>
    </row>
    <row r="3736" spans="1:40" x14ac:dyDescent="0.25">
      <c r="A3736"/>
      <c r="B3736">
        <f t="shared" si="1960"/>
        <v>1802000</v>
      </c>
      <c r="C3736" s="237" t="str">
        <f t="shared" si="1963"/>
        <v>-2.35360275935959E-08+0.00135905801345909i</v>
      </c>
      <c r="D3736" s="208" t="str">
        <f t="shared" si="1964"/>
        <v>-5.95700613744884+0.010419444769853i</v>
      </c>
      <c r="E3736" t="str">
        <f t="shared" si="1965"/>
        <v>2870</v>
      </c>
      <c r="F3736" t="str">
        <f t="shared" si="1966"/>
        <v>0.777000777000777</v>
      </c>
      <c r="G3736" t="str">
        <f t="shared" si="1961"/>
        <v>0.777000777000777</v>
      </c>
      <c r="H3736" t="str">
        <f t="shared" si="1967"/>
        <v>9.12897329340731+0.207990903794574i</v>
      </c>
      <c r="I3736" t="str">
        <f t="shared" si="1968"/>
        <v>7076.43745221101i</v>
      </c>
      <c r="J3736" t="str">
        <f t="shared" si="1962"/>
        <v>-67781.8289515779+1548.0980685453i</v>
      </c>
      <c r="K3736" t="str">
        <f t="shared" si="1969"/>
        <v>0.00238319779685462-0.104345783194451i</v>
      </c>
      <c r="L3736" t="str">
        <f t="shared" si="1970"/>
        <v>0.000181330742907462-0.00673051297365529i</v>
      </c>
      <c r="M3736" t="str">
        <f t="shared" si="1971"/>
        <v>0.00256452853976208-0.111076296168106i</v>
      </c>
      <c r="N3736" t="str">
        <f t="shared" si="1972"/>
        <v>-18.4628486116274i</v>
      </c>
      <c r="O3736" t="str">
        <f t="shared" si="1973"/>
        <v>0.926155886382865+0.377140920768841i</v>
      </c>
      <c r="P3736" t="str">
        <f t="shared" si="1974"/>
        <v>0.0738441136171351-0.377140920768841i</v>
      </c>
      <c r="Q3736" t="str">
        <f t="shared" si="1975"/>
        <v>-0.0738441136171351+18.8399895323962i</v>
      </c>
      <c r="R3736" t="str">
        <f t="shared" si="1976"/>
        <v>-0.020033161741436-0.00384102031590599i</v>
      </c>
      <c r="S3736" t="str">
        <f t="shared" si="1977"/>
        <v>1.9078565967863i</v>
      </c>
      <c r="T3736" t="str">
        <f t="shared" si="1978"/>
        <v>0.00732811594809144-0.0382203997828856i</v>
      </c>
      <c r="U3736" t="str">
        <f t="shared" si="1979"/>
        <v>0.0000333333333333334-0.0000626392043088041i</v>
      </c>
      <c r="V3736" t="str">
        <f t="shared" si="1980"/>
        <v>6.66666666666667E-06-0.000626392043088041i</v>
      </c>
      <c r="W3736" t="str">
        <f t="shared" si="1981"/>
        <v>0.000027529252338742-0.0000582203596531872i</v>
      </c>
      <c r="X3736" t="str">
        <f t="shared" si="1982"/>
        <v>0.0000275730428975474-0.0000581669162500298i</v>
      </c>
      <c r="Y3736" t="str">
        <f t="shared" si="1983"/>
        <v>0.009+11.3222999235376i</v>
      </c>
      <c r="Z3736" t="str">
        <f t="shared" si="1984"/>
        <v>-0.0000616254932862457-0.0000292727227113563i</v>
      </c>
      <c r="AA3736" t="str">
        <f t="shared" si="1985"/>
        <v>0.000845059198173424-1.05986010801692i</v>
      </c>
      <c r="AB3736" t="str">
        <f t="shared" si="1986"/>
        <v>0.0345625642917888-0.180263936066391i</v>
      </c>
      <c r="AC3736" t="str">
        <f t="shared" si="1987"/>
        <v>0.980065586331595-0.00430137363633604i</v>
      </c>
      <c r="AD3736" t="str">
        <f t="shared" si="1988"/>
        <v>0.0360721134772003-0.183772166822655i</v>
      </c>
      <c r="AE3736" t="str">
        <f t="shared" si="1989"/>
        <v>-7.60247346837457E-06+0.0000102691214572977i</v>
      </c>
      <c r="AF3736" t="str">
        <f t="shared" si="1990"/>
        <v>-15.0859794308561-0.197571459024721i</v>
      </c>
      <c r="AG3736" t="str">
        <f t="shared" si="1991"/>
        <v>0.999295032854062-0.000138959826655555i</v>
      </c>
      <c r="AH3736" t="str">
        <f t="shared" si="1992"/>
        <v>0.000116823331970198-0.000153509708853778i</v>
      </c>
      <c r="AI3736">
        <f t="shared" si="1993"/>
        <v>-74.293062319640612</v>
      </c>
      <c r="AJ3736">
        <f t="shared" si="1994"/>
        <v>-52.728287646909074</v>
      </c>
      <c r="AK3736"/>
      <c r="AL3736"/>
      <c r="AM3736"/>
      <c r="AN3736"/>
    </row>
    <row r="3737" spans="1:40" x14ac:dyDescent="0.25">
      <c r="A3737"/>
      <c r="B3737">
        <f t="shared" ref="B3737:B3800" si="1995">B3736+1000</f>
        <v>1803000</v>
      </c>
      <c r="C3737" s="237" t="str">
        <f t="shared" si="1963"/>
        <v>-2.35099272046007E-08+0.00135830423752307i</v>
      </c>
      <c r="D3737" s="208" t="str">
        <f t="shared" si="1964"/>
        <v>-5.95700613724873+0.0104136658210102i</v>
      </c>
      <c r="E3737" t="str">
        <f t="shared" si="1965"/>
        <v>2870</v>
      </c>
      <c r="F3737" t="str">
        <f t="shared" si="1966"/>
        <v>0.777000777000777</v>
      </c>
      <c r="G3737" t="str">
        <f t="shared" si="1961"/>
        <v>0.777000777000777</v>
      </c>
      <c r="H3737" t="str">
        <f t="shared" si="1967"/>
        <v>9.12897894845691+0.207875684218466i</v>
      </c>
      <c r="I3737" t="str">
        <f t="shared" si="1968"/>
        <v>7080.364443028i</v>
      </c>
      <c r="J3737" t="str">
        <f t="shared" si="1962"/>
        <v>-67857.0804905544+1548.95716847235i</v>
      </c>
      <c r="K3737" t="str">
        <f t="shared" si="1969"/>
        <v>0.00238055623691636-0.104287968362637i</v>
      </c>
      <c r="L3737" t="str">
        <f t="shared" si="1970"/>
        <v>0.000181129801015179-0.00672678543206032i</v>
      </c>
      <c r="M3737" t="str">
        <f t="shared" si="1971"/>
        <v>0.00256168603793154-0.111014753794697i</v>
      </c>
      <c r="N3737" t="str">
        <f t="shared" si="1972"/>
        <v>-18.4730943655739i</v>
      </c>
      <c r="O3737" t="str">
        <f t="shared" si="1973"/>
        <v>0.929971300453439+0.367632126361312i</v>
      </c>
      <c r="P3737" t="str">
        <f t="shared" si="1974"/>
        <v>0.070028699546561-0.367632126361312i</v>
      </c>
      <c r="Q3737" t="str">
        <f t="shared" si="1975"/>
        <v>-0.070028699546561+18.8407264919352i</v>
      </c>
      <c r="R3737" t="str">
        <f t="shared" si="1976"/>
        <v>-0.0195261755051964-0.00364430251127549i</v>
      </c>
      <c r="S3737" t="str">
        <f t="shared" si="1977"/>
        <v>1.90891534073567i</v>
      </c>
      <c r="T3737" t="str">
        <f t="shared" si="1978"/>
        <v>0.00695666497005531-0.0372738159677665i</v>
      </c>
      <c r="U3737" t="str">
        <f t="shared" si="1979"/>
        <v>0.0000333333333333332-0.0000626044626536131i</v>
      </c>
      <c r="V3737" t="str">
        <f t="shared" si="1980"/>
        <v>6.66666666666667E-06-0.000626044626536131i</v>
      </c>
      <c r="W3737" t="str">
        <f t="shared" si="1981"/>
        <v>0.0000275291704020929-0.0000581894794669463i</v>
      </c>
      <c r="X3737" t="str">
        <f t="shared" si="1982"/>
        <v>0.0000275729012061448-0.0000581360646269763i</v>
      </c>
      <c r="Y3737" t="str">
        <f t="shared" si="1983"/>
        <v>0.009+11.3285831088448i</v>
      </c>
      <c r="Z3737" t="str">
        <f t="shared" si="1984"/>
        <v>-0.0000615586463344609-0.0000292562836236467i</v>
      </c>
      <c r="AA3737" t="str">
        <f t="shared" si="1985"/>
        <v>0.000844122043721032-1.05927227140867i</v>
      </c>
      <c r="AB3737" t="str">
        <f t="shared" si="1986"/>
        <v>0.0328106408232518-0.17579943738769i</v>
      </c>
      <c r="AC3737" t="str">
        <f t="shared" si="1987"/>
        <v>0.980567719301652-0.0040928081770718i</v>
      </c>
      <c r="AD3737" t="str">
        <f t="shared" si="1988"/>
        <v>0.0342085793968722-0.179140537442239i</v>
      </c>
      <c r="AE3737" t="str">
        <f t="shared" si="1989"/>
        <v>-7.34682021259903E-06+0.0000100268330873751i</v>
      </c>
      <c r="AF3737" t="str">
        <f t="shared" si="1990"/>
        <v>-15.0859850857056-0.197462018397456i</v>
      </c>
      <c r="AG3737" t="str">
        <f t="shared" si="1991"/>
        <v>0.99931317838543-0.000131722446195003i</v>
      </c>
      <c r="AH3737" t="str">
        <f t="shared" si="1992"/>
        <v>0.000112911234191061-0.000149902019468085i</v>
      </c>
      <c r="AI3737">
        <f t="shared" si="1993"/>
        <v>-74.532160462910838</v>
      </c>
      <c r="AJ3737">
        <f t="shared" si="1994"/>
        <v>-53.011713307400967</v>
      </c>
      <c r="AK3737"/>
      <c r="AL3737"/>
      <c r="AM3737"/>
      <c r="AN3737"/>
    </row>
    <row r="3738" spans="1:40" x14ac:dyDescent="0.25">
      <c r="A3738"/>
      <c r="B3738">
        <f t="shared" si="1995"/>
        <v>1804000</v>
      </c>
      <c r="C3738" s="237" t="str">
        <f t="shared" si="1963"/>
        <v>-2.34838702077689E-08+0.00135755129725882i</v>
      </c>
      <c r="D3738" s="208" t="str">
        <f t="shared" si="1964"/>
        <v>-5.95700613704896+0.0104078932789843i</v>
      </c>
      <c r="E3738" t="str">
        <f t="shared" si="1965"/>
        <v>2870</v>
      </c>
      <c r="F3738" t="str">
        <f t="shared" si="1966"/>
        <v>0.777000777000777</v>
      </c>
      <c r="G3738" t="str">
        <f t="shared" si="1961"/>
        <v>0.777000777000777</v>
      </c>
      <c r="H3738" t="str">
        <f t="shared" si="1967"/>
        <v>9.12898459411247+0.207760592150032i</v>
      </c>
      <c r="I3738" t="str">
        <f t="shared" si="1968"/>
        <v>7084.29143384498i</v>
      </c>
      <c r="J3738" t="str">
        <f t="shared" si="1962"/>
        <v>-67932.3737779574+1549.8162683994i</v>
      </c>
      <c r="K3738" t="str">
        <f t="shared" si="1969"/>
        <v>0.00237791906572391-0.104230217529797i</v>
      </c>
      <c r="L3738" t="str">
        <f t="shared" si="1970"/>
        <v>0.000180929192868394-0.00672306201401314i</v>
      </c>
      <c r="M3738" t="str">
        <f t="shared" si="1971"/>
        <v>0.0025588482585923-0.11095327954381i</v>
      </c>
      <c r="N3738" t="str">
        <f t="shared" si="1972"/>
        <v>-18.4833401195204i</v>
      </c>
      <c r="O3738" t="str">
        <f t="shared" si="1973"/>
        <v>0.933689091200013+0.358084739934689i</v>
      </c>
      <c r="P3738" t="str">
        <f t="shared" si="1974"/>
        <v>0.066310908799987-0.358084739934689i</v>
      </c>
      <c r="Q3738" t="str">
        <f t="shared" si="1975"/>
        <v>-0.066310908799987+18.8414248594551i</v>
      </c>
      <c r="R3738" t="str">
        <f t="shared" si="1976"/>
        <v>-0.0190173344336463-0.00345249112293622i</v>
      </c>
      <c r="S3738" t="str">
        <f t="shared" si="1977"/>
        <v>1.90997408468505i</v>
      </c>
      <c r="T3738" t="str">
        <f t="shared" si="1978"/>
        <v>0.00659416857241337-0.0363226159280531i</v>
      </c>
      <c r="U3738" t="str">
        <f t="shared" si="1979"/>
        <v>0.0000333333333333333-0.00006256975951467i</v>
      </c>
      <c r="V3738" t="str">
        <f t="shared" si="1980"/>
        <v>6.66666666666667E-06-0.0006256975951467i</v>
      </c>
      <c r="W3738" t="str">
        <f t="shared" si="1981"/>
        <v>0.0000275290884205983-0.0000581586342875907i</v>
      </c>
      <c r="X3738" t="str">
        <f t="shared" si="1982"/>
        <v>0.0000275727595694513-0.000058105247978434i</v>
      </c>
      <c r="Y3738" t="str">
        <f t="shared" si="1983"/>
        <v>0.009+11.334866294152i</v>
      </c>
      <c r="Z3738" t="str">
        <f t="shared" si="1984"/>
        <v>-0.0000614919105056971-0.0000292398629077884i</v>
      </c>
      <c r="AA3738" t="str">
        <f t="shared" si="1985"/>
        <v>0.000843186447329486-1.05868508651255i</v>
      </c>
      <c r="AB3738" t="str">
        <f t="shared" si="1986"/>
        <v>0.0311009510287959-0.171313166597241i</v>
      </c>
      <c r="AC3738" t="str">
        <f t="shared" si="1987"/>
        <v>0.981071824951382-0.00388911691159762i</v>
      </c>
      <c r="AD3738" t="str">
        <f t="shared" si="1988"/>
        <v>0.0323926975489579-0.174489964195919i</v>
      </c>
      <c r="AE3738" t="str">
        <f t="shared" si="1989"/>
        <v>-7.09395149059222E-06+9.78256322693277E-06i</v>
      </c>
      <c r="AF3738" t="str">
        <f t="shared" si="1990"/>
        <v>-15.0859907311614-0.197352698871048i</v>
      </c>
      <c r="AG3738" t="str">
        <f t="shared" si="1991"/>
        <v>0.999331376552681-0.000124675672035594i</v>
      </c>
      <c r="AH3738" t="str">
        <f t="shared" si="1992"/>
        <v>0.000109041044631846-0.000146263848369175i</v>
      </c>
      <c r="AI3738">
        <f t="shared" si="1993"/>
        <v>-74.777767161544219</v>
      </c>
      <c r="AJ3738">
        <f t="shared" si="1994"/>
        <v>-53.29513211035308</v>
      </c>
      <c r="AK3738"/>
      <c r="AL3738"/>
      <c r="AM3738"/>
      <c r="AN3738"/>
    </row>
    <row r="3739" spans="1:40" x14ac:dyDescent="0.25">
      <c r="A3739"/>
      <c r="B3739">
        <f t="shared" si="1995"/>
        <v>1805000</v>
      </c>
      <c r="C3739" s="237" t="str">
        <f t="shared" si="1963"/>
        <v>-2.34578565069673E-08+0.00135679919127741i</v>
      </c>
      <c r="D3739" s="208" t="str">
        <f t="shared" si="1964"/>
        <v>-5.95700613684953+0.0104021271331268i</v>
      </c>
      <c r="E3739" t="str">
        <f t="shared" si="1965"/>
        <v>2870</v>
      </c>
      <c r="F3739" t="str">
        <f t="shared" si="1966"/>
        <v>0.777000777000777</v>
      </c>
      <c r="G3739" t="str">
        <f t="shared" si="1961"/>
        <v>0.777000777000777</v>
      </c>
      <c r="H3739" t="str">
        <f t="shared" si="1967"/>
        <v>9.12899023039478+0.207645627377859i</v>
      </c>
      <c r="I3739" t="str">
        <f t="shared" si="1968"/>
        <v>7088.21842466197i</v>
      </c>
      <c r="J3739" t="str">
        <f t="shared" si="1962"/>
        <v>-68007.7088137871+1550.67536832645i</v>
      </c>
      <c r="K3739" t="str">
        <f t="shared" si="1969"/>
        <v>0.00237528627356214-0.104172530589776i</v>
      </c>
      <c r="L3739" t="str">
        <f t="shared" si="1970"/>
        <v>0.000180728917728603-0.00671934271268011i</v>
      </c>
      <c r="M3739" t="str">
        <f t="shared" si="1971"/>
        <v>0.00255601519129074-0.110891873302456i</v>
      </c>
      <c r="N3739" t="str">
        <f t="shared" si="1972"/>
        <v>-18.4935858734669i</v>
      </c>
      <c r="O3739" t="str">
        <f t="shared" si="1973"/>
        <v>0.937308868349156+0.348499763721619i</v>
      </c>
      <c r="P3739" t="str">
        <f t="shared" si="1974"/>
        <v>0.0626911316508439-0.348499763721619i</v>
      </c>
      <c r="Q3739" t="str">
        <f t="shared" si="1975"/>
        <v>-0.0626911316508439+18.8420856371885i</v>
      </c>
      <c r="R3739" t="str">
        <f t="shared" si="1976"/>
        <v>-0.0185066820786603-0.0032656112488305i</v>
      </c>
      <c r="S3739" t="str">
        <f t="shared" si="1977"/>
        <v>1.91103282863444i</v>
      </c>
      <c r="T3739" t="str">
        <f t="shared" si="1978"/>
        <v>0.006240690302073-0.0353668770014205i</v>
      </c>
      <c r="U3739" t="str">
        <f t="shared" si="1979"/>
        <v>0.0000333333333333333-0.0000625350948279583i</v>
      </c>
      <c r="V3739" t="str">
        <f t="shared" si="1980"/>
        <v>6.66666666666667E-06-0.000625350948279584i</v>
      </c>
      <c r="W3739" t="str">
        <f t="shared" si="1981"/>
        <v>0.000027529006394259-0.0000581278240569192i</v>
      </c>
      <c r="X3739" t="str">
        <f t="shared" si="1982"/>
        <v>0.0000275726179872471-0.000058074466246256i</v>
      </c>
      <c r="Y3739" t="str">
        <f t="shared" si="1983"/>
        <v>0.009+11.3411494794592i</v>
      </c>
      <c r="Z3739" t="str">
        <f t="shared" si="1984"/>
        <v>-0.0000614252855537578-0.000029223460532817i</v>
      </c>
      <c r="AA3739" t="str">
        <f t="shared" si="1985"/>
        <v>0.000842252405546849-1.05809855224535i</v>
      </c>
      <c r="AB3739" t="str">
        <f t="shared" si="1986"/>
        <v>0.029433794623121-0.166805488452969i</v>
      </c>
      <c r="AC3739" t="str">
        <f t="shared" si="1987"/>
        <v>0.981577860134513-0.00369032598663411i</v>
      </c>
      <c r="AD3739" t="str">
        <f t="shared" si="1988"/>
        <v>0.0306246610346498-0.169820938552626i</v>
      </c>
      <c r="AE3739" t="str">
        <f t="shared" si="1989"/>
        <v>-6.84388404447902E-06+9.53634107052524E-06i</v>
      </c>
      <c r="AF3739" t="str">
        <f t="shared" si="1990"/>
        <v>-15.0859963672443-0.197243500244732i</v>
      </c>
      <c r="AG3739" t="str">
        <f t="shared" si="1991"/>
        <v>0.999349625386185-0.000117819928583948i</v>
      </c>
      <c r="AH3739" t="str">
        <f t="shared" si="1992"/>
        <v>0.000105213019610189-0.000142595639496056i</v>
      </c>
      <c r="AI3739">
        <f t="shared" si="1993"/>
        <v>-75.030247686294345</v>
      </c>
      <c r="AJ3739">
        <f t="shared" si="1994"/>
        <v>-53.578543955708462</v>
      </c>
      <c r="AK3739"/>
      <c r="AL3739"/>
      <c r="AM3739"/>
      <c r="AN3739"/>
    </row>
    <row r="3740" spans="1:40" x14ac:dyDescent="0.25">
      <c r="A3740"/>
      <c r="B3740">
        <f t="shared" si="1995"/>
        <v>1806000</v>
      </c>
      <c r="C3740" s="237" t="str">
        <f t="shared" si="1963"/>
        <v>-2.34318860063282E-08+0.00135604791819298i</v>
      </c>
      <c r="D3740" s="208" t="str">
        <f t="shared" si="1964"/>
        <v>-5.95700613665042+0.0103963673728129i</v>
      </c>
      <c r="E3740" t="str">
        <f t="shared" si="1965"/>
        <v>2870</v>
      </c>
      <c r="F3740" t="str">
        <f t="shared" si="1966"/>
        <v>0.777000777000777</v>
      </c>
      <c r="G3740" t="str">
        <f t="shared" si="1961"/>
        <v>0.777000777000777</v>
      </c>
      <c r="H3740" t="str">
        <f t="shared" si="1967"/>
        <v>9.12899585732454+0.207530789690996i</v>
      </c>
      <c r="I3740" t="str">
        <f t="shared" si="1968"/>
        <v>7092.14541547896i</v>
      </c>
      <c r="J3740" t="str">
        <f t="shared" si="1962"/>
        <v>-68083.0855980434+1551.5344682535i</v>
      </c>
      <c r="K3740" t="str">
        <f t="shared" si="1969"/>
        <v>0.00237265785074282-0.104114907436655i</v>
      </c>
      <c r="L3740" t="str">
        <f t="shared" si="1970"/>
        <v>0.000180528974859341-0.00671562752124264i</v>
      </c>
      <c r="M3740" t="str">
        <f t="shared" si="1971"/>
        <v>0.00255318682560216-0.110830534957898i</v>
      </c>
      <c r="N3740" t="str">
        <f t="shared" si="1972"/>
        <v>-18.5038316274135i</v>
      </c>
      <c r="O3740" t="str">
        <f t="shared" si="1973"/>
        <v>0.940830251916406+0.338878203900624i</v>
      </c>
      <c r="P3740" t="str">
        <f t="shared" si="1974"/>
        <v>0.059169748083594-0.338878203900624i</v>
      </c>
      <c r="Q3740" t="str">
        <f t="shared" si="1975"/>
        <v>-0.059169748083594+18.8427098313141i</v>
      </c>
      <c r="R3740" t="str">
        <f t="shared" si="1976"/>
        <v>-0.0179942623942643-0.00308368767714145i</v>
      </c>
      <c r="S3740" t="str">
        <f t="shared" si="1977"/>
        <v>1.91209157258382i</v>
      </c>
      <c r="T3740" t="str">
        <f t="shared" si="1978"/>
        <v>0.00589629321994274-0.0344066774789347i</v>
      </c>
      <c r="U3740" t="str">
        <f t="shared" si="1979"/>
        <v>0.0000333333333333334-0.0000625004685296041i</v>
      </c>
      <c r="V3740" t="str">
        <f t="shared" si="1980"/>
        <v>6.66666666666667E-06-0.000625004685296041i</v>
      </c>
      <c r="W3740" t="str">
        <f t="shared" si="1981"/>
        <v>0.0000275289243230761-0.0000580970487168605i</v>
      </c>
      <c r="X3740" t="str">
        <f t="shared" si="1982"/>
        <v>0.0000275724764593135-0.0000580437193724249i</v>
      </c>
      <c r="Y3740" t="str">
        <f t="shared" si="1983"/>
        <v>0.009+11.3474326647663i</v>
      </c>
      <c r="Z3740" t="str">
        <f t="shared" si="1984"/>
        <v>-0.0000613587712331316-0.0000292070764678393i</v>
      </c>
      <c r="AA3740" t="str">
        <f t="shared" si="1985"/>
        <v>0.000841319914930831-1.0575126675263i</v>
      </c>
      <c r="AB3740" t="str">
        <f t="shared" si="1986"/>
        <v>0.0278094690287461-0.162276772209402i</v>
      </c>
      <c r="AC3740" t="str">
        <f t="shared" si="1987"/>
        <v>0.982085781294742-0.00349646124625731i</v>
      </c>
      <c r="AD3740" t="str">
        <f t="shared" si="1988"/>
        <v>0.0289046578617453-0.16513395396026i</v>
      </c>
      <c r="AE3740" t="str">
        <f t="shared" si="1989"/>
        <v>-6.59663431006476E-06+9.28819595142539E-06i</v>
      </c>
      <c r="AF3740" t="str">
        <f t="shared" si="1990"/>
        <v>-15.086001993975-0.197134422318183i</v>
      </c>
      <c r="AG3740" t="str">
        <f t="shared" si="1991"/>
        <v>0.999367922913084-0.000111155619810735i</v>
      </c>
      <c r="AH3740" t="str">
        <f t="shared" si="1992"/>
        <v>0.000101427410716091-0.000138897838864339i</v>
      </c>
      <c r="AI3740">
        <f t="shared" si="1993"/>
        <v>-75.289999321657973</v>
      </c>
      <c r="AJ3740">
        <f t="shared" si="1994"/>
        <v>-53.861948744625366</v>
      </c>
      <c r="AK3740"/>
      <c r="AL3740"/>
      <c r="AM3740"/>
      <c r="AN3740"/>
    </row>
    <row r="3741" spans="1:40" x14ac:dyDescent="0.25">
      <c r="A3741"/>
      <c r="B3741">
        <f t="shared" si="1995"/>
        <v>1807000</v>
      </c>
      <c r="C3741" s="237" t="str">
        <f t="shared" si="1963"/>
        <v>-2.34059586102505E-08+0.00135529747662277i</v>
      </c>
      <c r="D3741" s="208" t="str">
        <f t="shared" si="1964"/>
        <v>-5.95700613645165+0.0103906139874412i</v>
      </c>
      <c r="E3741" t="str">
        <f t="shared" si="1965"/>
        <v>2870</v>
      </c>
      <c r="F3741" t="str">
        <f t="shared" si="1966"/>
        <v>0.777000777000777</v>
      </c>
      <c r="G3741" t="str">
        <f t="shared" si="1961"/>
        <v>0.777000777000777</v>
      </c>
      <c r="H3741" t="str">
        <f t="shared" si="1967"/>
        <v>9.12900147492247+0.207416078878962i</v>
      </c>
      <c r="I3741" t="str">
        <f t="shared" si="1968"/>
        <v>7096.07240629595i</v>
      </c>
      <c r="J3741" t="str">
        <f t="shared" si="1962"/>
        <v>-68158.5041307263+1552.39356818055i</v>
      </c>
      <c r="K3741" t="str">
        <f t="shared" si="1969"/>
        <v>0.00237003378760447-0.104057347964748i</v>
      </c>
      <c r="L3741" t="str">
        <f t="shared" si="1970"/>
        <v>0.000180329363526177-0.00671191643289713i</v>
      </c>
      <c r="M3741" t="str">
        <f t="shared" si="1971"/>
        <v>0.00255036315113065-0.110769264397645i</v>
      </c>
      <c r="N3741" t="str">
        <f t="shared" si="1972"/>
        <v>-18.51407738136i</v>
      </c>
      <c r="O3741" t="str">
        <f t="shared" si="1973"/>
        <v>0.944252872246016+0.329221070490863i</v>
      </c>
      <c r="P3741" t="str">
        <f t="shared" si="1974"/>
        <v>0.055747127753984-0.329221070490863i</v>
      </c>
      <c r="Q3741" t="str">
        <f t="shared" si="1975"/>
        <v>-0.055747127753984+18.8432984518509i</v>
      </c>
      <c r="R3741" t="str">
        <f t="shared" si="1976"/>
        <v>-0.0174801197365023-0.0029067448793976i</v>
      </c>
      <c r="S3741" t="str">
        <f t="shared" si="1977"/>
        <v>1.91315031653321i</v>
      </c>
      <c r="T3741" t="str">
        <f t="shared" si="1978"/>
        <v>0.00556103988610081-0.0334420966069278i</v>
      </c>
      <c r="U3741" t="str">
        <f t="shared" si="1979"/>
        <v>0.0000333333333333332-0.0000624658805558741i</v>
      </c>
      <c r="V3741" t="str">
        <f t="shared" si="1980"/>
        <v>6.66666666666667E-06-0.000624658805558741i</v>
      </c>
      <c r="W3741" t="str">
        <f t="shared" si="1981"/>
        <v>0.0000275288422070504-0.0000580663082094708i</v>
      </c>
      <c r="X3741" t="str">
        <f t="shared" si="1982"/>
        <v>0.0000275723349854318-0.0000580130072990506i</v>
      </c>
      <c r="Y3741" t="str">
        <f t="shared" si="1983"/>
        <v>0.009+11.3537158500735i</v>
      </c>
      <c r="Z3741" t="str">
        <f t="shared" si="1984"/>
        <v>-0.000061292367298981-0.0000291907106820294i</v>
      </c>
      <c r="AA3741" t="str">
        <f t="shared" si="1985"/>
        <v>0.000840388972048546-1.05692743127695i</v>
      </c>
      <c r="AB3741" t="str">
        <f t="shared" si="1986"/>
        <v>0.026228269306058-0.157727391626518i</v>
      </c>
      <c r="AC3741" t="str">
        <f t="shared" si="1987"/>
        <v>0.982595544465727-0.0033075482249836i</v>
      </c>
      <c r="AD3741" t="str">
        <f t="shared" si="1988"/>
        <v>0.0272328709242489-0.160429505792584i</v>
      </c>
      <c r="AE3741" t="str">
        <f t="shared" si="1989"/>
        <v>-0.0000063522184157471+9.03815733844228E-06i</v>
      </c>
      <c r="AF3741" t="str">
        <f t="shared" si="1990"/>
        <v>-15.0860076113741-0.197025464891521i</v>
      </c>
      <c r="AG3741" t="str">
        <f t="shared" si="1991"/>
        <v>0.999386267157501-0.000104683129228995i</v>
      </c>
      <c r="AH3741" t="str">
        <f t="shared" si="1992"/>
        <v>0.0000976844647969072-0.000135170894515944i</v>
      </c>
      <c r="AI3741">
        <f t="shared" si="1993"/>
        <v>-75.557455219226185</v>
      </c>
      <c r="AJ3741">
        <f t="shared" si="1994"/>
        <v>-54.145346379471832</v>
      </c>
      <c r="AK3741"/>
      <c r="AL3741"/>
      <c r="AM3741"/>
      <c r="AN3741"/>
    </row>
    <row r="3742" spans="1:40" x14ac:dyDescent="0.25">
      <c r="A3742"/>
      <c r="B3742">
        <f t="shared" si="1995"/>
        <v>1808000</v>
      </c>
      <c r="C3742" s="237" t="str">
        <f t="shared" si="1963"/>
        <v>-2.33800742233961E-08+0.00135454786518703i</v>
      </c>
      <c r="D3742" s="208" t="str">
        <f t="shared" si="1964"/>
        <v>-5.95700613625319+0.0103848669664339i</v>
      </c>
      <c r="E3742" t="str">
        <f t="shared" si="1965"/>
        <v>2870</v>
      </c>
      <c r="F3742" t="str">
        <f t="shared" si="1966"/>
        <v>0.777000777000777</v>
      </c>
      <c r="G3742" t="str">
        <f t="shared" si="1961"/>
        <v>0.777000777000777</v>
      </c>
      <c r="H3742" t="str">
        <f t="shared" si="1967"/>
        <v>9.12900708320914+0.207301494731738i</v>
      </c>
      <c r="I3742" t="str">
        <f t="shared" si="1968"/>
        <v>7099.99939711293i</v>
      </c>
      <c r="J3742" t="str">
        <f t="shared" si="1962"/>
        <v>-68233.9644118358+1553.25266810761i</v>
      </c>
      <c r="K3742" t="str">
        <f t="shared" si="1969"/>
        <v>0.00236741407451232-0.103999852068602i</v>
      </c>
      <c r="L3742" t="str">
        <f t="shared" si="1970"/>
        <v>0.000180130082996708-0.00670820944085504i</v>
      </c>
      <c r="M3742" t="str">
        <f t="shared" si="1971"/>
        <v>0.00254754415750903-0.110708061509457i</v>
      </c>
      <c r="N3742" t="str">
        <f t="shared" si="1972"/>
        <v>-18.5243231353065i</v>
      </c>
      <c r="O3742" t="str">
        <f t="shared" si="1973"/>
        <v>0.947576370049974+0.319529377245529i</v>
      </c>
      <c r="P3742" t="str">
        <f t="shared" si="1974"/>
        <v>0.052423629950026-0.319529377245529i</v>
      </c>
      <c r="Q3742" t="str">
        <f t="shared" si="1975"/>
        <v>-0.052423629950026+18.843852512552i</v>
      </c>
      <c r="R3742" t="str">
        <f t="shared" si="1976"/>
        <v>-0.0169642988631401-0.00273480700349017i</v>
      </c>
      <c r="S3742" t="str">
        <f t="shared" si="1977"/>
        <v>1.91420906048259i</v>
      </c>
      <c r="T3742" t="str">
        <f t="shared" si="1978"/>
        <v>0.00523499234475213-0.0324732145885573i</v>
      </c>
      <c r="U3742" t="str">
        <f t="shared" si="1979"/>
        <v>0.0000333333333333332-0.0000624313308431773i</v>
      </c>
      <c r="V3742" t="str">
        <f t="shared" si="1980"/>
        <v>6.66666666666667E-06-0.000624313308431773i</v>
      </c>
      <c r="W3742" t="str">
        <f t="shared" si="1981"/>
        <v>0.0000275287600461832-0.0000580356024769359i</v>
      </c>
      <c r="X3742" t="str">
        <f t="shared" si="1982"/>
        <v>0.0000275721935653852-0.0000579823299683725i</v>
      </c>
      <c r="Y3742" t="str">
        <f t="shared" si="1983"/>
        <v>0.009+11.3599990353807i</v>
      </c>
      <c r="Z3742" t="str">
        <f t="shared" si="1984"/>
        <v>-0.0000612260735071506-0.000029174363144634i</v>
      </c>
      <c r="AA3742" t="str">
        <f t="shared" si="1985"/>
        <v>0.000839459573476704-1.05634284242131i</v>
      </c>
      <c r="AB3742" t="str">
        <f t="shared" si="1986"/>
        <v>0.0246904880823619-0.153157724977097i</v>
      </c>
      <c r="AC3742" t="str">
        <f t="shared" si="1987"/>
        <v>0.983107105271247-0.00312361214076341i</v>
      </c>
      <c r="AD3742" t="str">
        <f t="shared" si="1988"/>
        <v>0.0256094779823617-0.155708091295421i</v>
      </c>
      <c r="AE3742" t="str">
        <f t="shared" si="1989"/>
        <v>-6.11065218143827E-06+8.78625483270965E-06i</v>
      </c>
      <c r="AF3742" t="str">
        <f t="shared" si="1990"/>
        <v>-15.0860132194623-0.196916627765304i</v>
      </c>
      <c r="AG3742" t="str">
        <f t="shared" si="1991"/>
        <v>0.999404656140756-0.0000984028198740451i</v>
      </c>
      <c r="AH3742" t="str">
        <f t="shared" si="1992"/>
        <v>0.0000939844239425274-0.000131415256468416i</v>
      </c>
      <c r="AI3742">
        <f t="shared" si="1993"/>
        <v>-75.833088848872279</v>
      </c>
      <c r="AJ3742">
        <f t="shared" si="1994"/>
        <v>-54.428736763854502</v>
      </c>
      <c r="AK3742"/>
      <c r="AL3742"/>
      <c r="AM3742"/>
      <c r="AN3742"/>
    </row>
    <row r="3743" spans="1:40" x14ac:dyDescent="0.25">
      <c r="A3743"/>
      <c r="B3743">
        <f t="shared" si="1995"/>
        <v>1809000</v>
      </c>
      <c r="C3743" s="237" t="str">
        <f t="shared" si="1963"/>
        <v>-2.33542327506906E-08+0.0013537990825091i</v>
      </c>
      <c r="D3743" s="208" t="str">
        <f t="shared" si="1964"/>
        <v>-5.95700613605508+0.0103791262992364i</v>
      </c>
      <c r="E3743" t="str">
        <f t="shared" si="1965"/>
        <v>2870</v>
      </c>
      <c r="F3743" t="str">
        <f t="shared" si="1966"/>
        <v>0.777000777000777</v>
      </c>
      <c r="G3743" t="str">
        <f t="shared" si="1961"/>
        <v>0.777000777000777</v>
      </c>
      <c r="H3743" t="str">
        <f t="shared" si="1967"/>
        <v>9.12901268220517+0.20718703703977i</v>
      </c>
      <c r="I3743" t="str">
        <f t="shared" si="1968"/>
        <v>7103.92638792992i</v>
      </c>
      <c r="J3743" t="str">
        <f t="shared" si="1962"/>
        <v>-68309.466441372+1554.11176803465i</v>
      </c>
      <c r="K3743" t="str">
        <f t="shared" si="1969"/>
        <v>0.00236479870185813-0.103942419642997i</v>
      </c>
      <c r="L3743" t="str">
        <f t="shared" si="1970"/>
        <v>0.000179931132540554-0.00670450653834278i</v>
      </c>
      <c r="M3743" t="str">
        <f t="shared" si="1971"/>
        <v>0.00254472983439868-0.11064692618134i</v>
      </c>
      <c r="N3743" t="str">
        <f t="shared" si="1972"/>
        <v>-18.534568889253i</v>
      </c>
      <c r="O3743" t="str">
        <f t="shared" si="1973"/>
        <v>0.950800396445575+0.309804141545812i</v>
      </c>
      <c r="P3743" t="str">
        <f t="shared" si="1974"/>
        <v>0.049199603554425-0.309804141545812i</v>
      </c>
      <c r="Q3743" t="str">
        <f t="shared" si="1975"/>
        <v>-0.049199603554425+18.8443730307988i</v>
      </c>
      <c r="R3743" t="str">
        <f t="shared" si="1976"/>
        <v>-0.0164468449333006-0.00256789786664153i</v>
      </c>
      <c r="S3743" t="str">
        <f t="shared" si="1977"/>
        <v>1.91526780443198i</v>
      </c>
      <c r="T3743" t="str">
        <f t="shared" si="1978"/>
        <v>0.00491821210904809-0.0315001125852359i</v>
      </c>
      <c r="U3743" t="str">
        <f t="shared" si="1979"/>
        <v>0.0000333333333333333-0.0000623968193280623i</v>
      </c>
      <c r="V3743" t="str">
        <f t="shared" si="1980"/>
        <v>6.66666666666667E-06-0.000623968193280623i</v>
      </c>
      <c r="W3743" t="str">
        <f t="shared" si="1981"/>
        <v>0.0000275286778404756-0.0000580049314615684i</v>
      </c>
      <c r="X3743" t="str">
        <f t="shared" si="1982"/>
        <v>0.0000275720521989565-0.0000579516873227571i</v>
      </c>
      <c r="Y3743" t="str">
        <f t="shared" si="1983"/>
        <v>0.009+11.3662822206879i</v>
      </c>
      <c r="Z3743" t="str">
        <f t="shared" si="1984"/>
        <v>-0.000061159889614157-0.0000291580338249665i</v>
      </c>
      <c r="AA3743" t="str">
        <f t="shared" si="1985"/>
        <v>0.00083853171580141-1.05575889988573i</v>
      </c>
      <c r="AB3743" t="str">
        <f t="shared" si="1986"/>
        <v>0.0231964154802846-0.148568155053463i</v>
      </c>
      <c r="AC3743" t="str">
        <f t="shared" si="1987"/>
        <v>0.983620418925425-0.00294467788792486i</v>
      </c>
      <c r="AD3743" t="str">
        <f t="shared" si="1988"/>
        <v>0.0240346516432215-0.150970209533119i</v>
      </c>
      <c r="AE3743" t="str">
        <f t="shared" si="1989"/>
        <v>-5.87195111754312E-06+8.53251816448741E-06i</v>
      </c>
      <c r="AF3743" t="str">
        <f t="shared" si="1990"/>
        <v>-15.0860188182602-0.196807910740534i</v>
      </c>
      <c r="AG3743" t="str">
        <f t="shared" si="1991"/>
        <v>0.999423087881577-0.0000923150342862847i</v>
      </c>
      <c r="AH3743" t="str">
        <f t="shared" si="1992"/>
        <v>0.0000903275254714524-0.000127631376664468i</v>
      </c>
      <c r="AI3743">
        <f t="shared" si="1993"/>
        <v>-76.11741916259939</v>
      </c>
      <c r="AJ3743">
        <f t="shared" si="1994"/>
        <v>-54.712119802614332</v>
      </c>
      <c r="AK3743"/>
      <c r="AL3743"/>
      <c r="AM3743"/>
      <c r="AN3743"/>
    </row>
    <row r="3744" spans="1:40" x14ac:dyDescent="0.25">
      <c r="A3744"/>
      <c r="B3744">
        <f t="shared" si="1995"/>
        <v>1810000</v>
      </c>
      <c r="C3744" s="237" t="str">
        <f t="shared" si="1963"/>
        <v>-2.33284340973221E-08+0.00135305112721533i</v>
      </c>
      <c r="D3744" s="208" t="str">
        <f t="shared" si="1964"/>
        <v>-5.95700613585729+0.0103733919753175i</v>
      </c>
      <c r="E3744" t="str">
        <f t="shared" si="1965"/>
        <v>2870</v>
      </c>
      <c r="F3744" t="str">
        <f t="shared" si="1966"/>
        <v>0.777000777000777</v>
      </c>
      <c r="G3744" t="str">
        <f t="shared" si="1961"/>
        <v>0.777000777000777</v>
      </c>
      <c r="H3744" t="str">
        <f t="shared" si="1967"/>
        <v>9.12901827193102+0.207072705593963i</v>
      </c>
      <c r="I3744" t="str">
        <f t="shared" si="1968"/>
        <v>7107.85337874691i</v>
      </c>
      <c r="J3744" t="str">
        <f t="shared" si="1962"/>
        <v>-68385.0102193347+1554.9708679617i</v>
      </c>
      <c r="K3744" t="str">
        <f t="shared" si="1969"/>
        <v>0.00236218766006028-0.103885050582946i</v>
      </c>
      <c r="L3744" t="str">
        <f t="shared" si="1970"/>
        <v>0.000179732511429344-0.00670080771860163i</v>
      </c>
      <c r="M3744" t="str">
        <f t="shared" si="1971"/>
        <v>0.00254192017148962-0.110585858301548i</v>
      </c>
      <c r="N3744" t="str">
        <f t="shared" si="1972"/>
        <v>-18.5448146431995i</v>
      </c>
      <c r="O3744" t="str">
        <f t="shared" si="1973"/>
        <v>0.953924612992082+0.300046384294006i</v>
      </c>
      <c r="P3744" t="str">
        <f t="shared" si="1974"/>
        <v>0.046075387007918-0.300046384294006i</v>
      </c>
      <c r="Q3744" t="str">
        <f t="shared" si="1975"/>
        <v>-0.046075387007918+18.8448610274935i</v>
      </c>
      <c r="R3744" t="str">
        <f t="shared" si="1976"/>
        <v>-0.0159278035069585-0.00240604094829876i</v>
      </c>
      <c r="S3744" t="str">
        <f t="shared" si="1977"/>
        <v>1.91632654838134i</v>
      </c>
      <c r="T3744" t="str">
        <f t="shared" si="1978"/>
        <v>0.00461076014571753-0.030522872717786i</v>
      </c>
      <c r="U3744" t="str">
        <f t="shared" si="1979"/>
        <v>0.0000333333333333334-0.0000623623459472182i</v>
      </c>
      <c r="V3744" t="str">
        <f t="shared" si="1980"/>
        <v>6.66666666666667E-06-0.000623623459472182i</v>
      </c>
      <c r="W3744" t="str">
        <f t="shared" si="1981"/>
        <v>0.0000275285955899282-0.0000579742951058087i</v>
      </c>
      <c r="X3744" t="str">
        <f t="shared" si="1982"/>
        <v>0.0000275719108859288-0.000057921079304698i</v>
      </c>
      <c r="Y3744" t="str">
        <f t="shared" si="1983"/>
        <v>0.009+11.3725654059951i</v>
      </c>
      <c r="Z3744" t="str">
        <f t="shared" si="1984"/>
        <v>-0.0000610938153771905-0.00002914172269241i</v>
      </c>
      <c r="AA3744" t="str">
        <f t="shared" si="1985"/>
        <v>0.000837605395618248-1.05517560259895i</v>
      </c>
      <c r="AB3744" t="str">
        <f t="shared" si="1986"/>
        <v>0.0217463390452882-0.143959069172932i</v>
      </c>
      <c r="AC3744" t="str">
        <f t="shared" si="1987"/>
        <v>0.984135440233095-0.00277077003003921i</v>
      </c>
      <c r="AD3744" t="str">
        <f t="shared" si="1988"/>
        <v>0.0225085593421255-0.146216361334579i</v>
      </c>
      <c r="AE3744" t="str">
        <f t="shared" si="1989"/>
        <v>-0.0000056361304239599+0.0000082769771899455i</v>
      </c>
      <c r="AF3744" t="str">
        <f t="shared" si="1990"/>
        <v>-15.0860244077883-0.196699313618646i</v>
      </c>
      <c r="AG3744" t="str">
        <f t="shared" si="1991"/>
        <v>0.999441560396317-0.0000864200944959277i</v>
      </c>
      <c r="AH3744" t="str">
        <f t="shared" si="1992"/>
        <v>0.0000867140019172466-0.000123819708921305i</v>
      </c>
      <c r="AI3744">
        <f t="shared" si="1993"/>
        <v>-76.411016612553624</v>
      </c>
      <c r="AJ3744">
        <f t="shared" si="1994"/>
        <v>-54.995495401838127</v>
      </c>
      <c r="AK3744"/>
      <c r="AL3744"/>
      <c r="AM3744"/>
      <c r="AN3744"/>
    </row>
    <row r="3745" spans="1:40" x14ac:dyDescent="0.25">
      <c r="A3745"/>
      <c r="B3745">
        <f t="shared" si="1995"/>
        <v>1811000</v>
      </c>
      <c r="C3745" s="237" t="str">
        <f t="shared" si="1963"/>
        <v>-2.33026781687413E-08+0.00135230399793515i</v>
      </c>
      <c r="D3745" s="208" t="str">
        <f t="shared" si="1964"/>
        <v>-5.95700613565982+0.0103676639841695i</v>
      </c>
      <c r="E3745" t="str">
        <f t="shared" si="1965"/>
        <v>2870</v>
      </c>
      <c r="F3745" t="str">
        <f t="shared" si="1966"/>
        <v>0.777000777000777</v>
      </c>
      <c r="G3745" t="str">
        <f t="shared" si="1961"/>
        <v>0.777000777000777</v>
      </c>
      <c r="H3745" t="str">
        <f t="shared" si="1967"/>
        <v>9.12902385240716+0.206958500185685i</v>
      </c>
      <c r="I3745" t="str">
        <f t="shared" si="1968"/>
        <v>7111.78036956389i</v>
      </c>
      <c r="J3745" t="str">
        <f t="shared" si="1962"/>
        <v>-68460.5957457241+1555.82996788876i</v>
      </c>
      <c r="K3745" t="str">
        <f t="shared" si="1969"/>
        <v>0.00235958093956349-0.103827744783691i</v>
      </c>
      <c r="L3745" t="str">
        <f t="shared" si="1970"/>
        <v>0.00017953421893672-0.00669711297488782i</v>
      </c>
      <c r="M3745" t="str">
        <f t="shared" si="1971"/>
        <v>0.00253911515850021-0.110524857758579i</v>
      </c>
      <c r="N3745" t="str">
        <f t="shared" si="1972"/>
        <v>-18.5550603971461i</v>
      </c>
      <c r="O3745" t="str">
        <f t="shared" si="1973"/>
        <v>0.956948691726278+0.290257129806253i</v>
      </c>
      <c r="P3745" t="str">
        <f t="shared" si="1974"/>
        <v>0.0430513082737221-0.290257129806253i</v>
      </c>
      <c r="Q3745" t="str">
        <f t="shared" si="1975"/>
        <v>-0.0430513082737221+18.8453175269524i</v>
      </c>
      <c r="R3745" t="str">
        <f t="shared" si="1976"/>
        <v>-0.0154072205443116-0.00224925938296369i</v>
      </c>
      <c r="S3745" t="str">
        <f t="shared" si="1977"/>
        <v>1.91738529233073i</v>
      </c>
      <c r="T3745" t="str">
        <f t="shared" si="1978"/>
        <v>0.00431269685953147-0.0295415780673589i</v>
      </c>
      <c r="U3745" t="str">
        <f t="shared" si="1979"/>
        <v>0.0000333333333333334-0.0000623279106374738i</v>
      </c>
      <c r="V3745" t="str">
        <f t="shared" si="1980"/>
        <v>6.66666666666667E-06-0.000623279106374738i</v>
      </c>
      <c r="W3745" t="str">
        <f t="shared" si="1981"/>
        <v>0.0000275285132945422-0.0000579436933522241i</v>
      </c>
      <c r="X3745" t="str">
        <f t="shared" si="1982"/>
        <v>0.0000275717696260866-0.0000578905058568159i</v>
      </c>
      <c r="Y3745" t="str">
        <f t="shared" si="1983"/>
        <v>0.009+11.3788485913022i</v>
      </c>
      <c r="Z3745" t="str">
        <f t="shared" si="1984"/>
        <v>-0.000061027850554111-0.000029125429716417i</v>
      </c>
      <c r="AA3745" t="str">
        <f t="shared" si="1985"/>
        <v>0.000836680609532181-1.05459294949207i</v>
      </c>
      <c r="AB3745" t="str">
        <f t="shared" si="1986"/>
        <v>0.0203405436723983-0.139330859182149i</v>
      </c>
      <c r="AC3745" t="str">
        <f t="shared" si="1987"/>
        <v>0.984652123590283-0.00260191279272024i</v>
      </c>
      <c r="AD3745" t="str">
        <f t="shared" si="1988"/>
        <v>0.0210313633243358-0.141447049239108i</v>
      </c>
      <c r="AE3745" t="str">
        <f t="shared" si="1989"/>
        <v>-5.40320498911498E-06+8.01966188794086E-06i</v>
      </c>
      <c r="AF3745" t="str">
        <f t="shared" si="1990"/>
        <v>-15.086029988067-0.196590836201516i</v>
      </c>
      <c r="AG3745" t="str">
        <f t="shared" si="1991"/>
        <v>0.999460071699161-0.0000807183020099968i</v>
      </c>
      <c r="AH3745" t="str">
        <f t="shared" si="1992"/>
        <v>0.0000831440810155478-0.000119980708879893i</v>
      </c>
      <c r="AI3745">
        <f t="shared" si="1993"/>
        <v>-76.714510198552233</v>
      </c>
      <c r="AJ3745">
        <f t="shared" si="1994"/>
        <v>-55.278863468869645</v>
      </c>
      <c r="AK3745"/>
      <c r="AL3745"/>
      <c r="AM3745"/>
      <c r="AN3745"/>
    </row>
    <row r="3746" spans="1:40" x14ac:dyDescent="0.25">
      <c r="A3746"/>
      <c r="B3746">
        <f t="shared" si="1995"/>
        <v>1812000</v>
      </c>
      <c r="C3746" s="237" t="str">
        <f t="shared" si="1963"/>
        <v>-2.32769648706586E-08+0.00135155769330098i</v>
      </c>
      <c r="D3746" s="208" t="str">
        <f t="shared" si="1964"/>
        <v>-5.95700613546269+0.0103619423153075i</v>
      </c>
      <c r="E3746" t="str">
        <f t="shared" si="1965"/>
        <v>2870</v>
      </c>
      <c r="F3746" t="str">
        <f t="shared" si="1966"/>
        <v>0.777000777000777</v>
      </c>
      <c r="G3746" t="str">
        <f t="shared" si="1961"/>
        <v>0.777000777000777</v>
      </c>
      <c r="H3746" t="str">
        <f t="shared" si="1967"/>
        <v>9.12902942365398+0.206844420606761i</v>
      </c>
      <c r="I3746" t="str">
        <f t="shared" si="1968"/>
        <v>7115.70736038088i</v>
      </c>
      <c r="J3746" t="str">
        <f t="shared" si="1962"/>
        <v>-68536.2230205401+1556.68906781581i</v>
      </c>
      <c r="K3746" t="str">
        <f t="shared" si="1969"/>
        <v>0.00235697853083881-0.103770502140706i</v>
      </c>
      <c r="L3746" t="str">
        <f t="shared" si="1970"/>
        <v>0.000179336254338321-0.00669342230047231i</v>
      </c>
      <c r="M3746" t="str">
        <f t="shared" si="1971"/>
        <v>0.00253631478517713-0.110463924441178i</v>
      </c>
      <c r="N3746" t="str">
        <f t="shared" si="1972"/>
        <v>-18.5653061510926i</v>
      </c>
      <c r="O3746" t="str">
        <f t="shared" si="1973"/>
        <v>0.959872315196785+0.280437405705379i</v>
      </c>
      <c r="P3746" t="str">
        <f t="shared" si="1974"/>
        <v>0.040127684803215-0.280437405705379i</v>
      </c>
      <c r="Q3746" t="str">
        <f t="shared" si="1975"/>
        <v>-0.040127684803215+18.845743556798i</v>
      </c>
      <c r="R3746" t="str">
        <f t="shared" si="1976"/>
        <v>-0.0148851424050542-0.00209757595296762i</v>
      </c>
      <c r="S3746" t="str">
        <f t="shared" si="1977"/>
        <v>1.91844403628011i</v>
      </c>
      <c r="T3746" t="str">
        <f t="shared" si="1978"/>
        <v>0.0040240820776153-0.0285563126761564i</v>
      </c>
      <c r="U3746" t="str">
        <f t="shared" si="1979"/>
        <v>0.0000333333333333332-0.0000622935133357972i</v>
      </c>
      <c r="V3746" t="str">
        <f t="shared" si="1980"/>
        <v>6.66666666666667E-06-0.000622935133357972i</v>
      </c>
      <c r="W3746" t="str">
        <f t="shared" si="1981"/>
        <v>0.0000275284309543187-0.0000579131261435086i</v>
      </c>
      <c r="X3746" t="str">
        <f t="shared" si="1982"/>
        <v>0.0000275716284192148-0.0000578599669218578i</v>
      </c>
      <c r="Y3746" t="str">
        <f t="shared" si="1983"/>
        <v>0.009+11.3851317766094i</v>
      </c>
      <c r="Z3746" t="str">
        <f t="shared" si="1984"/>
        <v>-0.000060961994903444-0.0000291091548665074i</v>
      </c>
      <c r="AA3746" t="str">
        <f t="shared" si="1985"/>
        <v>0.000835757354157478-1.05401093949853i</v>
      </c>
      <c r="AB3746" t="str">
        <f t="shared" si="1986"/>
        <v>0.0189793115322141-0.134683921460486i</v>
      </c>
      <c r="AC3746" t="str">
        <f t="shared" si="1987"/>
        <v>0.985170422984799-0.00243813005636594i</v>
      </c>
      <c r="AD3746" t="str">
        <f t="shared" si="1988"/>
        <v>0.0196032206275244-0.136662777442264i</v>
      </c>
      <c r="AE3746" t="str">
        <f t="shared" si="1989"/>
        <v>-0.0000051731893890401+7.76060235679685E-06i</v>
      </c>
      <c r="AF3746" t="str">
        <f t="shared" si="1990"/>
        <v>-15.0860355591167-0.196482478291454i</v>
      </c>
      <c r="AG3746" t="str">
        <f t="shared" si="1991"/>
        <v>0.999478619802344-0.0000752099378018053i</v>
      </c>
      <c r="AH3746" t="str">
        <f t="shared" si="1992"/>
        <v>0.0000796179856917586-0.000116114833954299i</v>
      </c>
      <c r="AI3746">
        <f t="shared" si="1993"/>
        <v>-77.028595763972874</v>
      </c>
      <c r="AJ3746">
        <f t="shared" si="1994"/>
        <v>-55.562223912305882</v>
      </c>
      <c r="AK3746"/>
      <c r="AL3746"/>
      <c r="AM3746"/>
      <c r="AN3746"/>
    </row>
    <row r="3747" spans="1:40" x14ac:dyDescent="0.25">
      <c r="A3747"/>
      <c r="B3747">
        <f t="shared" si="1995"/>
        <v>1813000</v>
      </c>
      <c r="C3747" s="237" t="str">
        <f t="shared" si="1963"/>
        <v>-2.32512941090448E-08+0.00135081221194825i</v>
      </c>
      <c r="D3747" s="208" t="str">
        <f t="shared" si="1964"/>
        <v>-5.95700613526588+0.0103562269582699i</v>
      </c>
      <c r="E3747" t="str">
        <f t="shared" si="1965"/>
        <v>2870</v>
      </c>
      <c r="F3747" t="str">
        <f t="shared" si="1966"/>
        <v>0.777000777000777</v>
      </c>
      <c r="G3747" t="str">
        <f t="shared" si="1961"/>
        <v>0.777000777000777</v>
      </c>
      <c r="H3747" t="str">
        <f t="shared" si="1967"/>
        <v>9.12903498569183+0.206730466649477i</v>
      </c>
      <c r="I3747" t="str">
        <f t="shared" si="1968"/>
        <v>7119.63435119787i</v>
      </c>
      <c r="J3747" t="str">
        <f t="shared" si="1962"/>
        <v>-68611.8920437827+1557.54816774285i</v>
      </c>
      <c r="K3747" t="str">
        <f t="shared" si="1969"/>
        <v>0.00235438042438357-0.103713322549695i</v>
      </c>
      <c r="L3747" t="str">
        <f t="shared" si="1970"/>
        <v>0.000179138616911781-0.00668973568864094i</v>
      </c>
      <c r="M3747" t="str">
        <f t="shared" si="1971"/>
        <v>0.00253351904129535-0.110403058238336i</v>
      </c>
      <c r="N3747" t="str">
        <f t="shared" si="1972"/>
        <v>-18.5755519050391i</v>
      </c>
      <c r="O3747" t="str">
        <f t="shared" si="1973"/>
        <v>0.962695176497557+0.270588242812464i</v>
      </c>
      <c r="P3747" t="str">
        <f t="shared" si="1974"/>
        <v>0.037304823502443-0.270588242812464i</v>
      </c>
      <c r="Q3747" t="str">
        <f t="shared" si="1975"/>
        <v>-0.037304823502443+18.8461401478516i</v>
      </c>
      <c r="R3747" t="str">
        <f t="shared" si="1976"/>
        <v>-0.0143616158474743-0.00195101308117114i</v>
      </c>
      <c r="S3747" t="str">
        <f t="shared" si="1977"/>
        <v>1.9195027802295i</v>
      </c>
      <c r="T3747" t="str">
        <f t="shared" si="1978"/>
        <v>0.00374497503357213-0.027567161547815i</v>
      </c>
      <c r="U3747" t="str">
        <f t="shared" si="1979"/>
        <v>0.0000333333333333333-0.0000622591539792966i</v>
      </c>
      <c r="V3747" t="str">
        <f t="shared" si="1980"/>
        <v>6.66666666666667E-06-0.000622591539792966i</v>
      </c>
      <c r="W3747" t="str">
        <f t="shared" si="1981"/>
        <v>0.0000275283485692586-0.0000578825934224836i</v>
      </c>
      <c r="X3747" t="str">
        <f t="shared" si="1982"/>
        <v>0.0000275714872650987-0.0000578294624426984i</v>
      </c>
      <c r="Y3747" t="str">
        <f t="shared" si="1983"/>
        <v>0.009+11.3914149619166i</v>
      </c>
      <c r="Z3747" t="str">
        <f t="shared" si="1984"/>
        <v>-0.0000608962481843855-0.0000290928981122705i</v>
      </c>
      <c r="AA3747" t="str">
        <f t="shared" si="1985"/>
        <v>0.000834835626117835-1.05342957155416i</v>
      </c>
      <c r="AB3747" t="str">
        <f t="shared" si="1986"/>
        <v>0.017662921996027-0.130018656921856i</v>
      </c>
      <c r="AC3747" t="str">
        <f t="shared" si="1987"/>
        <v>0.985690291996988-0.00227944534882172i</v>
      </c>
      <c r="AD3747" t="str">
        <f t="shared" si="1988"/>
        <v>0.0182242830646646-0.131864051741098i</v>
      </c>
      <c r="AE3747" t="str">
        <f t="shared" si="1989"/>
        <v>-4.94609788646321E-06+7.49982881105505E-06i</v>
      </c>
      <c r="AF3747" t="str">
        <f t="shared" si="1990"/>
        <v>-15.0860411209577-0.196374239691207i</v>
      </c>
      <c r="AG3747" t="str">
        <f t="shared" si="1991"/>
        <v>0.999497202716361-0.0000698952623021785i</v>
      </c>
      <c r="AH3747" t="str">
        <f t="shared" si="1992"/>
        <v>0.0000761359340489771-0.000112222543280671i</v>
      </c>
      <c r="AI3747">
        <f t="shared" si="1993"/>
        <v>-77.354045815174914</v>
      </c>
      <c r="AJ3747">
        <f t="shared" si="1994"/>
        <v>-55.845576642022657</v>
      </c>
      <c r="AK3747"/>
      <c r="AL3747"/>
      <c r="AM3747"/>
      <c r="AN3747"/>
    </row>
    <row r="3748" spans="1:40" x14ac:dyDescent="0.25">
      <c r="A3748"/>
      <c r="B3748">
        <f t="shared" si="1995"/>
        <v>1814000</v>
      </c>
      <c r="C3748" s="237" t="str">
        <f t="shared" si="1963"/>
        <v>-2.32256657901299E-08+0.00135006755251543i</v>
      </c>
      <c r="D3748" s="208" t="str">
        <f t="shared" si="1964"/>
        <v>-5.9570061350694+0.0103505179026183i</v>
      </c>
      <c r="E3748" t="str">
        <f t="shared" si="1965"/>
        <v>2870</v>
      </c>
      <c r="F3748" t="str">
        <f t="shared" si="1966"/>
        <v>0.777000777000777</v>
      </c>
      <c r="G3748" t="str">
        <f t="shared" si="1961"/>
        <v>0.777000777000777</v>
      </c>
      <c r="H3748" t="str">
        <f t="shared" si="1967"/>
        <v>9.12904053854096+0.206616638106573i</v>
      </c>
      <c r="I3748" t="str">
        <f t="shared" si="1968"/>
        <v>7123.56134201486i</v>
      </c>
      <c r="J3748" t="str">
        <f t="shared" si="1962"/>
        <v>-68687.6028154519+1558.4072676699i</v>
      </c>
      <c r="K3748" t="str">
        <f t="shared" si="1969"/>
        <v>0.00235178661072128-0.103656205906592i</v>
      </c>
      <c r="L3748" t="str">
        <f t="shared" si="1970"/>
        <v>0.000178941305936726-0.0066860531326943i</v>
      </c>
      <c r="M3748" t="str">
        <f t="shared" si="1971"/>
        <v>0.00253072791665801-0.110342259039286i</v>
      </c>
      <c r="N3748" t="str">
        <f t="shared" si="1972"/>
        <v>-18.5857976589856i</v>
      </c>
      <c r="O3748" t="str">
        <f t="shared" si="1973"/>
        <v>0.965416979299985+0.260710675039002i</v>
      </c>
      <c r="P3748" t="str">
        <f t="shared" si="1974"/>
        <v>0.034583020700015-0.260710675039002i</v>
      </c>
      <c r="Q3748" t="str">
        <f t="shared" si="1975"/>
        <v>-0.034583020700015+18.8465083340246i</v>
      </c>
      <c r="R3748" t="str">
        <f t="shared" si="1976"/>
        <v>-0.0138366880274736-0.00180959282361978i</v>
      </c>
      <c r="S3748" t="str">
        <f t="shared" si="1977"/>
        <v>1.92056152417888i</v>
      </c>
      <c r="T3748" t="str">
        <f t="shared" si="1978"/>
        <v>0.00347543435147437-0.0265742106476324i</v>
      </c>
      <c r="U3748" t="str">
        <f t="shared" si="1979"/>
        <v>0.0000333333333333333-0.0000622248325052177i</v>
      </c>
      <c r="V3748" t="str">
        <f t="shared" si="1980"/>
        <v>6.66666666666667E-06-0.000622248325052177i</v>
      </c>
      <c r="W3748" t="str">
        <f t="shared" si="1981"/>
        <v>0.0000275282661393631-0.0000578520951320955i</v>
      </c>
      <c r="X3748" t="str">
        <f t="shared" si="1982"/>
        <v>0.0000275713461635244-0.000057798992362337i</v>
      </c>
      <c r="Y3748" t="str">
        <f t="shared" si="1983"/>
        <v>0.009+11.3976981472238i</v>
      </c>
      <c r="Z3748" t="str">
        <f t="shared" si="1984"/>
        <v>-0.0000608306101567924-0.0000290766594233638i</v>
      </c>
      <c r="AA3748" t="str">
        <f t="shared" si="1985"/>
        <v>0.000833915422046218-1.05284884459713i</v>
      </c>
      <c r="AB3748" t="str">
        <f t="shared" si="1986"/>
        <v>0.016391651560318-0.125335471015786i</v>
      </c>
      <c r="AC3748" t="str">
        <f t="shared" si="1987"/>
        <v>0.986211683800569-0.00212588183799746i</v>
      </c>
      <c r="AD3748" t="str">
        <f t="shared" si="1988"/>
        <v>0.0168946972076389-0.127051379479673i</v>
      </c>
      <c r="AE3748" t="str">
        <f t="shared" si="1989"/>
        <v>-4.72194442995395E-06+7.23737157824332E-06i</v>
      </c>
      <c r="AF3748" t="str">
        <f t="shared" si="1990"/>
        <v>-15.0860466736104-0.196266120203955i</v>
      </c>
      <c r="AG3748" t="str">
        <f t="shared" si="1991"/>
        <v>0.999515818450185-0.0000647745153934292i</v>
      </c>
      <c r="AH3748" t="str">
        <f t="shared" si="1992"/>
        <v>0.0000726981393567949-0.000108304297666503i</v>
      </c>
      <c r="AI3748">
        <f t="shared" si="1993"/>
        <v>-77.691721212988057</v>
      </c>
      <c r="AJ3748">
        <f t="shared" si="1994"/>
        <v>-56.128921569171304</v>
      </c>
      <c r="AK3748"/>
      <c r="AL3748"/>
      <c r="AM3748"/>
      <c r="AN3748"/>
    </row>
    <row r="3749" spans="1:40" x14ac:dyDescent="0.25">
      <c r="A3749"/>
      <c r="B3749">
        <f t="shared" si="1995"/>
        <v>1815000</v>
      </c>
      <c r="C3749" s="237" t="str">
        <f t="shared" si="1963"/>
        <v>-2.32000798204015E-08+0.00134932371364395i</v>
      </c>
      <c r="D3749" s="208" t="str">
        <f t="shared" si="1964"/>
        <v>-5.95700613487324+0.010344815137937i</v>
      </c>
      <c r="E3749" t="str">
        <f t="shared" si="1965"/>
        <v>2870</v>
      </c>
      <c r="F3749" t="str">
        <f t="shared" si="1966"/>
        <v>0.777000777000777</v>
      </c>
      <c r="G3749" t="str">
        <f t="shared" si="1961"/>
        <v>0.777000777000777</v>
      </c>
      <c r="H3749" t="str">
        <f t="shared" si="1967"/>
        <v>9.12904608222162+0.206502934771244i</v>
      </c>
      <c r="I3749" t="str">
        <f t="shared" si="1968"/>
        <v>7127.48833283184i</v>
      </c>
      <c r="J3749" t="str">
        <f t="shared" si="1962"/>
        <v>-68763.3553355477+1559.26636759696i</v>
      </c>
      <c r="K3749" t="str">
        <f t="shared" si="1969"/>
        <v>0.00234919708040148-0.103599152107559i</v>
      </c>
      <c r="L3749" t="str">
        <f t="shared" si="1970"/>
        <v>0.000178744320694756-0.00668237462594761i</v>
      </c>
      <c r="M3749" t="str">
        <f t="shared" si="1971"/>
        <v>0.00252794140109624-0.110281526733507i</v>
      </c>
      <c r="N3749" t="str">
        <f t="shared" si="1972"/>
        <v>-18.5960434129321i</v>
      </c>
      <c r="O3749" t="str">
        <f t="shared" si="1973"/>
        <v>0.968037437884027+0.250805739278286i</v>
      </c>
      <c r="P3749" t="str">
        <f t="shared" si="1974"/>
        <v>0.031962562115973-0.250805739278286i</v>
      </c>
      <c r="Q3749" t="str">
        <f t="shared" si="1975"/>
        <v>-0.031962562115973+18.8468491522104i</v>
      </c>
      <c r="R3749" t="str">
        <f t="shared" si="1976"/>
        <v>-0.013310406497431-0.00167333686213599i</v>
      </c>
      <c r="S3749" t="str">
        <f t="shared" si="1977"/>
        <v>1.92162026812827i</v>
      </c>
      <c r="T3749" t="str">
        <f t="shared" si="1978"/>
        <v>0.00321551802968668-0.0255775469024896i</v>
      </c>
      <c r="U3749" t="str">
        <f t="shared" si="1979"/>
        <v>0.0000333333333333334-0.0000621905488509449i</v>
      </c>
      <c r="V3749" t="str">
        <f t="shared" si="1980"/>
        <v>6.66666666666667E-06-0.000621905488509449i</v>
      </c>
      <c r="W3749" t="str">
        <f t="shared" si="1981"/>
        <v>0.0000275281836646331-0.0000578216312154169i</v>
      </c>
      <c r="X3749" t="str">
        <f t="shared" si="1982"/>
        <v>0.0000275712051142784-0.0000577685566238991i</v>
      </c>
      <c r="Y3749" t="str">
        <f t="shared" si="1983"/>
        <v>0.009+11.4039813325309i</v>
      </c>
      <c r="Z3749" t="str">
        <f t="shared" si="1984"/>
        <v>-0.0000607650805811826-0.0000290604387695122i</v>
      </c>
      <c r="AA3749" t="str">
        <f t="shared" si="1985"/>
        <v>0.000832996738584843-1.05226875756791i</v>
      </c>
      <c r="AB3749" t="str">
        <f t="shared" si="1986"/>
        <v>0.0151657737704596-0.120634773727042i</v>
      </c>
      <c r="AC3749" t="str">
        <f t="shared" si="1987"/>
        <v>0.986734551163625-0.00197746232441773i</v>
      </c>
      <c r="AD3749" t="str">
        <f t="shared" si="1988"/>
        <v>0.0156146043713647-0.122225269494174i</v>
      </c>
      <c r="AE3749" t="str">
        <f t="shared" si="1989"/>
        <v>-4.50074265309183E-06+6.97326109562605E-06i</v>
      </c>
      <c r="AF3749" t="str">
        <f t="shared" si="1990"/>
        <v>-15.0860522170949-0.196158119633307i</v>
      </c>
      <c r="AG3749" t="str">
        <f t="shared" si="1991"/>
        <v>0.999534465011475-0.0000598479164053267i</v>
      </c>
      <c r="AH3749" t="str">
        <f t="shared" si="1992"/>
        <v>0.0000693048100404699-0.000104360559539677i</v>
      </c>
      <c r="AI3749">
        <f t="shared" si="1993"/>
        <v>-78.042585181649201</v>
      </c>
      <c r="AJ3749">
        <f t="shared" si="1994"/>
        <v>-56.412258606188381</v>
      </c>
      <c r="AK3749"/>
      <c r="AL3749"/>
      <c r="AM3749"/>
      <c r="AN3749"/>
    </row>
    <row r="3750" spans="1:40" x14ac:dyDescent="0.25">
      <c r="A3750"/>
      <c r="B3750">
        <f t="shared" si="1995"/>
        <v>1816000</v>
      </c>
      <c r="C3750" s="237" t="str">
        <f t="shared" si="1963"/>
        <v>-2.3174536106606E-08+0.00134858069397828i</v>
      </c>
      <c r="D3750" s="208" t="str">
        <f t="shared" si="1964"/>
        <v>-5.9570061346774+0.0103391186538335i</v>
      </c>
      <c r="E3750" t="str">
        <f t="shared" si="1965"/>
        <v>2870</v>
      </c>
      <c r="F3750" t="str">
        <f t="shared" si="1966"/>
        <v>0.777000777000777</v>
      </c>
      <c r="G3750" t="str">
        <f t="shared" si="1961"/>
        <v>0.777000777000777</v>
      </c>
      <c r="H3750" t="str">
        <f t="shared" si="1967"/>
        <v>9.12905161675396+0.206389356437142i</v>
      </c>
      <c r="I3750" t="str">
        <f t="shared" si="1968"/>
        <v>7131.41532364883i</v>
      </c>
      <c r="J3750" t="str">
        <f t="shared" si="1962"/>
        <v>-68839.1496040702+1560.12546752401i</v>
      </c>
      <c r="K3750" t="str">
        <f t="shared" si="1969"/>
        <v>0.00234661182399968-0.103542161048985i</v>
      </c>
      <c r="L3750" t="str">
        <f t="shared" si="1970"/>
        <v>0.000178547660469452-0.00667870016173086i</v>
      </c>
      <c r="M3750" t="str">
        <f t="shared" si="1971"/>
        <v>0.00252515948446913-0.110220861210716i</v>
      </c>
      <c r="N3750" t="str">
        <f t="shared" si="1972"/>
        <v>-18.6062891668786i</v>
      </c>
      <c r="O3750" t="str">
        <f t="shared" si="1973"/>
        <v>0.970556277168209+0.240874475296545i</v>
      </c>
      <c r="P3750" t="str">
        <f t="shared" si="1974"/>
        <v>0.029443722831791-0.240874475296545i</v>
      </c>
      <c r="Q3750" t="str">
        <f t="shared" si="1975"/>
        <v>-0.029443722831791+18.8471636421751i</v>
      </c>
      <c r="R3750" t="str">
        <f t="shared" si="1976"/>
        <v>-0.0127828192049383-0.00154226649685721i</v>
      </c>
      <c r="S3750" t="str">
        <f t="shared" si="1977"/>
        <v>1.92267901207765i</v>
      </c>
      <c r="T3750" t="str">
        <f t="shared" si="1978"/>
        <v>0.00296528342453788-0.024577258200518i</v>
      </c>
      <c r="U3750" t="str">
        <f t="shared" si="1979"/>
        <v>0.0000333333333333332-0.0000621563029540003i</v>
      </c>
      <c r="V3750" t="str">
        <f t="shared" si="1980"/>
        <v>6.66666666666667E-06-0.000621563029540003i</v>
      </c>
      <c r="W3750" t="str">
        <f t="shared" si="1981"/>
        <v>0.0000275281011450693-0.000057791201615645i</v>
      </c>
      <c r="X3750" t="str">
        <f t="shared" si="1982"/>
        <v>0.0000275710641171474-0.0000577381551706347i</v>
      </c>
      <c r="Y3750" t="str">
        <f t="shared" si="1983"/>
        <v>0.009+11.4102645178381i</v>
      </c>
      <c r="Z3750" t="str">
        <f t="shared" si="1984"/>
        <v>-0.0000606996592187335-0.0000290442361205082i</v>
      </c>
      <c r="AA3750" t="str">
        <f t="shared" si="1985"/>
        <v>0.00083207957238519-1.05168930940934i</v>
      </c>
      <c r="AB3750" t="str">
        <f t="shared" si="1986"/>
        <v>0.0139855591437058-0.115916979574065i</v>
      </c>
      <c r="AC3750" t="str">
        <f t="shared" si="1987"/>
        <v>0.987258846449719-0.00183420923371512i</v>
      </c>
      <c r="AD3750" t="str">
        <f t="shared" si="1988"/>
        <v>0.0143841405985119-0.117386232057899i</v>
      </c>
      <c r="AE3750" t="str">
        <f t="shared" si="1989"/>
        <v>-4.28250587367039E-06+6.70752790695185E-06i</v>
      </c>
      <c r="AF3750" t="str">
        <f t="shared" si="1990"/>
        <v>-15.0860577514314-0.196050237783309i</v>
      </c>
      <c r="AG3750" t="str">
        <f t="shared" si="1991"/>
        <v>0.999553140406789-0.0000551156641133391i</v>
      </c>
      <c r="AH3750" t="str">
        <f t="shared" si="1992"/>
        <v>0.0000659561496706805-0.000100391792897516i</v>
      </c>
      <c r="AI3750">
        <f t="shared" si="1993"/>
        <v>-78.407720209226568</v>
      </c>
      <c r="AJ3750">
        <f t="shared" si="1994"/>
        <v>-56.695587666803469</v>
      </c>
      <c r="AK3750"/>
      <c r="AL3750"/>
      <c r="AM3750"/>
      <c r="AN3750"/>
    </row>
    <row r="3751" spans="1:40" x14ac:dyDescent="0.25">
      <c r="A3751"/>
      <c r="B3751">
        <f t="shared" si="1995"/>
        <v>1817000</v>
      </c>
      <c r="C3751" s="237" t="str">
        <f t="shared" si="1963"/>
        <v>-2.31490345557451E-08+0.00134783849216586i</v>
      </c>
      <c r="D3751" s="208" t="str">
        <f t="shared" si="1964"/>
        <v>-5.95700613448189+0.0103334284399383i</v>
      </c>
      <c r="E3751" t="str">
        <f t="shared" si="1965"/>
        <v>2870</v>
      </c>
      <c r="F3751" t="str">
        <f t="shared" si="1966"/>
        <v>0.777000777000777</v>
      </c>
      <c r="G3751" t="str">
        <f t="shared" si="1961"/>
        <v>0.777000777000777</v>
      </c>
      <c r="H3751" t="str">
        <f t="shared" si="1967"/>
        <v>9.12905714215812+0.206275902898368i</v>
      </c>
      <c r="I3751" t="str">
        <f t="shared" si="1968"/>
        <v>7135.34231446582i</v>
      </c>
      <c r="J3751" t="str">
        <f t="shared" si="1962"/>
        <v>-68914.9856210192+1560.98456745105i</v>
      </c>
      <c r="K3751" t="str">
        <f t="shared" si="1969"/>
        <v>0.00234403083211735-0.103485232627489i</v>
      </c>
      <c r="L3751" t="str">
        <f t="shared" si="1970"/>
        <v>0.000178351324546357-0.0066750297333886i</v>
      </c>
      <c r="M3751" t="str">
        <f t="shared" si="1971"/>
        <v>0.00252238215666371-0.110160262360878i</v>
      </c>
      <c r="N3751" t="str">
        <f t="shared" si="1972"/>
        <v>-18.6165349208252i</v>
      </c>
      <c r="O3751" t="str">
        <f t="shared" si="1973"/>
        <v>0.97297323273852+0.230917925623703i</v>
      </c>
      <c r="P3751" t="str">
        <f t="shared" si="1974"/>
        <v>0.02702676726148-0.230917925623703i</v>
      </c>
      <c r="Q3751" t="str">
        <f t="shared" si="1975"/>
        <v>-0.02702676726148+18.8474528464489i</v>
      </c>
      <c r="R3751" t="str">
        <f t="shared" si="1976"/>
        <v>-0.0122539744913957-0.00141640263872063i</v>
      </c>
      <c r="S3751" t="str">
        <f t="shared" si="1977"/>
        <v>1.92373775602702i</v>
      </c>
      <c r="T3751" t="str">
        <f t="shared" si="1978"/>
        <v>0.00272478723384317-0.0235734333904899i</v>
      </c>
      <c r="U3751" t="str">
        <f t="shared" si="1979"/>
        <v>0.0000333333333333333-0.0000621220947520444i</v>
      </c>
      <c r="V3751" t="str">
        <f t="shared" si="1980"/>
        <v>6.66666666666667E-06-0.000621220947520444i</v>
      </c>
      <c r="W3751" t="str">
        <f t="shared" si="1981"/>
        <v>0.0000275280185806734-0.0000577608062761037i</v>
      </c>
      <c r="X3751" t="str">
        <f t="shared" si="1982"/>
        <v>0.00002757092317192-0.0000577077879459201i</v>
      </c>
      <c r="Y3751" t="str">
        <f t="shared" si="1983"/>
        <v>0.009+11.4165477031453i</v>
      </c>
      <c r="Z3751" t="str">
        <f t="shared" si="1984"/>
        <v>-0.00006063434583128-0.0000290280514462132i</v>
      </c>
      <c r="AA3751" t="str">
        <f t="shared" si="1985"/>
        <v>0.000831163920107929-1.05111049906658i</v>
      </c>
      <c r="AB3751" t="str">
        <f t="shared" si="1986"/>
        <v>0.0128512750914752-0.111182507606093i</v>
      </c>
      <c r="AC3751" t="str">
        <f t="shared" si="1987"/>
        <v>0.987784521619154-0.00169614460906746i</v>
      </c>
      <c r="AD3751" t="str">
        <f t="shared" si="1988"/>
        <v>0.013203436644801-0.11253477882605i</v>
      </c>
      <c r="AE3751" t="str">
        <f t="shared" si="1989"/>
        <v>-4.06724709293304E-06+6.44020265919321E-06i</v>
      </c>
      <c r="AF3751" t="str">
        <f t="shared" si="1990"/>
        <v>-15.08606327664-0.19594247445843i</v>
      </c>
      <c r="AG3751" t="str">
        <f t="shared" si="1991"/>
        <v>0.999571842641803-0.0000505779367390824i</v>
      </c>
      <c r="AH3751" t="str">
        <f t="shared" si="1992"/>
        <v>0.0000626523569537884-0.0000963984632557661i</v>
      </c>
      <c r="AI3751">
        <f t="shared" si="1993"/>
        <v>-78.788348586666487</v>
      </c>
      <c r="AJ3751">
        <f t="shared" si="1994"/>
        <v>-56.978908666049882</v>
      </c>
      <c r="AK3751"/>
      <c r="AL3751"/>
      <c r="AM3751"/>
      <c r="AN3751"/>
    </row>
    <row r="3752" spans="1:40" x14ac:dyDescent="0.25">
      <c r="A3752"/>
      <c r="B3752">
        <f t="shared" si="1995"/>
        <v>1818000</v>
      </c>
      <c r="C3752" s="237" t="str">
        <f t="shared" si="1963"/>
        <v>-2.31235750750766E-08+0.00134709710685708i</v>
      </c>
      <c r="D3752" s="208" t="str">
        <f t="shared" si="1964"/>
        <v>-5.9570061342867+0.0103277444859043i</v>
      </c>
      <c r="E3752" t="str">
        <f t="shared" si="1965"/>
        <v>2870</v>
      </c>
      <c r="F3752" t="str">
        <f t="shared" si="1966"/>
        <v>0.777000777000777</v>
      </c>
      <c r="G3752" t="str">
        <f t="shared" si="1961"/>
        <v>0.777000777000777</v>
      </c>
      <c r="H3752" t="str">
        <f t="shared" si="1967"/>
        <v>9.12906265845414+0.206162573949479i</v>
      </c>
      <c r="I3752" t="str">
        <f t="shared" si="1968"/>
        <v>7139.2693052828i</v>
      </c>
      <c r="J3752" t="str">
        <f t="shared" si="1962"/>
        <v>-68990.8633863949+1561.84366737811i</v>
      </c>
      <c r="K3752" t="str">
        <f t="shared" si="1969"/>
        <v>0.00234145409538176-0.103428366739916i</v>
      </c>
      <c r="L3752" t="str">
        <f t="shared" si="1970"/>
        <v>0.000178155312212981-0.00667136333428i</v>
      </c>
      <c r="M3752" t="str">
        <f t="shared" si="1971"/>
        <v>0.00251960940759474-0.110099730074196i</v>
      </c>
      <c r="N3752" t="str">
        <f t="shared" si="1972"/>
        <v>-18.6267806747717i</v>
      </c>
      <c r="O3752" t="str">
        <f t="shared" si="1973"/>
        <v>0.975288050876075+0.220937135444329i</v>
      </c>
      <c r="P3752" t="str">
        <f t="shared" si="1974"/>
        <v>0.024711949123925-0.220937135444329i</v>
      </c>
      <c r="Q3752" t="str">
        <f t="shared" si="1975"/>
        <v>-0.024711949123925+18.847717810216i</v>
      </c>
      <c r="R3752" t="str">
        <f t="shared" si="1976"/>
        <v>-0.0117239210904957-0.00129576580190341i</v>
      </c>
      <c r="S3752" t="str">
        <f t="shared" si="1977"/>
        <v>1.9247964999764i</v>
      </c>
      <c r="T3752" t="str">
        <f t="shared" si="1978"/>
        <v>0.0024940854802928-0.0225661622809856i</v>
      </c>
      <c r="U3752" t="str">
        <f t="shared" si="1979"/>
        <v>0.0000333333333333333-0.000062087924182874i</v>
      </c>
      <c r="V3752" t="str">
        <f t="shared" si="1980"/>
        <v>6.66666666666667E-06-0.000620879241828739i</v>
      </c>
      <c r="W3752" t="str">
        <f t="shared" si="1981"/>
        <v>0.0000275279359714458-0.00005773044514024i</v>
      </c>
      <c r="X3752" t="str">
        <f t="shared" si="1982"/>
        <v>0.0000275707822783842-0.0000576774548932552i</v>
      </c>
      <c r="Y3752" t="str">
        <f t="shared" si="1983"/>
        <v>0.009+11.4228308884525i</v>
      </c>
      <c r="Z3752" t="str">
        <f t="shared" si="1984"/>
        <v>-0.0000605691401813126-0.0000290118847165553i</v>
      </c>
      <c r="AA3752" t="str">
        <f t="shared" si="1985"/>
        <v>0.000830249778422966-1.05053232548713i</v>
      </c>
      <c r="AB3752" t="str">
        <f t="shared" si="1986"/>
        <v>0.0117631858410056-0.106431781399233i</v>
      </c>
      <c r="AC3752" t="str">
        <f t="shared" si="1987"/>
        <v>0.988311528230337-0.00156329010358789i</v>
      </c>
      <c r="AD3752" t="str">
        <f t="shared" si="1988"/>
        <v>0.012072617964947-0.107671422780615i</v>
      </c>
      <c r="AE3752" t="str">
        <f t="shared" si="1989"/>
        <v>-3.85497899485301E-06+6.17131609929441E-06i</v>
      </c>
      <c r="AF3752" t="str">
        <f t="shared" si="1990"/>
        <v>-15.0860687927408-0.195834829463575i</v>
      </c>
      <c r="AG3752" t="str">
        <f t="shared" si="1991"/>
        <v>0.999590569721517-0.0000462348919532292i</v>
      </c>
      <c r="AH3752" t="str">
        <f t="shared" si="1992"/>
        <v>0.0000593936257228061-0.0000923810375977438i</v>
      </c>
      <c r="AI3752">
        <f t="shared" si="1993"/>
        <v>-79.185857567968611</v>
      </c>
      <c r="AJ3752">
        <f t="shared" si="1994"/>
        <v>-57.262221520258535</v>
      </c>
      <c r="AK3752"/>
      <c r="AL3752"/>
      <c r="AM3752"/>
      <c r="AN3752"/>
    </row>
    <row r="3753" spans="1:40" x14ac:dyDescent="0.25">
      <c r="A3753"/>
      <c r="B3753">
        <f t="shared" si="1995"/>
        <v>1819000</v>
      </c>
      <c r="C3753" s="237" t="str">
        <f t="shared" si="1963"/>
        <v>-2.30981575721127E-08+0.0013463565367053i</v>
      </c>
      <c r="D3753" s="208" t="str">
        <f t="shared" si="1964"/>
        <v>-5.95700613409184+0.0103220667814073i</v>
      </c>
      <c r="E3753" t="str">
        <f t="shared" si="1965"/>
        <v>2870</v>
      </c>
      <c r="F3753" t="str">
        <f t="shared" si="1966"/>
        <v>0.777000777000777</v>
      </c>
      <c r="G3753" t="str">
        <f t="shared" si="1961"/>
        <v>0.777000777000777</v>
      </c>
      <c r="H3753" t="str">
        <f t="shared" si="1967"/>
        <v>9.12906816566204+0.206049369385481i</v>
      </c>
      <c r="I3753" t="str">
        <f t="shared" si="1968"/>
        <v>7143.19629609979i</v>
      </c>
      <c r="J3753" t="str">
        <f t="shared" si="1962"/>
        <v>-69066.7829001972+1562.70276730516i</v>
      </c>
      <c r="K3753" t="str">
        <f t="shared" si="1969"/>
        <v>0.00233888160444588-0.103371563283335i</v>
      </c>
      <c r="L3753" t="str">
        <f t="shared" si="1970"/>
        <v>0.000177959622758788-0.00666770095777881i</v>
      </c>
      <c r="M3753" t="str">
        <f t="shared" si="1971"/>
        <v>0.00251684122720467-0.110039264241114i</v>
      </c>
      <c r="N3753" t="str">
        <f t="shared" si="1972"/>
        <v>-18.6370264287182i</v>
      </c>
      <c r="O3753" t="str">
        <f t="shared" si="1973"/>
        <v>0.977500488583893+0.210933152487346i</v>
      </c>
      <c r="P3753" t="str">
        <f t="shared" si="1974"/>
        <v>0.022499511416107-0.210933152487346i</v>
      </c>
      <c r="Q3753" t="str">
        <f t="shared" si="1975"/>
        <v>-0.022499511416107+18.8479595812055i</v>
      </c>
      <c r="R3753" t="str">
        <f t="shared" si="1976"/>
        <v>-0.0111927081265157-0.00118037609620205i</v>
      </c>
      <c r="S3753" t="str">
        <f t="shared" si="1977"/>
        <v>1.92585524392579i</v>
      </c>
      <c r="T3753" t="str">
        <f t="shared" si="1978"/>
        <v>0.00227323349467537-0.0215555356391811i</v>
      </c>
      <c r="U3753" t="str">
        <f t="shared" si="1979"/>
        <v>0.0000333333333333334-0.0000620537911844228i</v>
      </c>
      <c r="V3753" t="str">
        <f t="shared" si="1980"/>
        <v>6.66666666666667E-06-0.000620537911844228i</v>
      </c>
      <c r="W3753" t="str">
        <f t="shared" si="1981"/>
        <v>0.000027527853317388-0.0000577001181516261i</v>
      </c>
      <c r="X3753" t="str">
        <f t="shared" si="1982"/>
        <v>0.0000275706414363289-0.0000576471559562641i</v>
      </c>
      <c r="Y3753" t="str">
        <f t="shared" si="1983"/>
        <v>0.009+11.4291140737597i</v>
      </c>
      <c r="Z3753" t="str">
        <f t="shared" si="1984"/>
        <v>-0.0000605040420319727-0.0000289957359015298i</v>
      </c>
      <c r="AA3753" t="str">
        <f t="shared" si="1985"/>
        <v>0.000829337144009302-1.04995478762076i</v>
      </c>
      <c r="AB3753" t="str">
        <f t="shared" si="1986"/>
        <v>0.0107215523562271-0.101665229050746i</v>
      </c>
      <c r="AC3753" t="str">
        <f t="shared" si="1987"/>
        <v>0.988839817441341-0.00143566697264994i</v>
      </c>
      <c r="AD3753" t="str">
        <f t="shared" si="1988"/>
        <v>0.0109918046990713-0.102796678174622i</v>
      </c>
      <c r="AE3753" t="str">
        <f t="shared" si="1989"/>
        <v>-3.64571394542574E-06+5.90089907088904E-06i</v>
      </c>
      <c r="AF3753" t="str">
        <f t="shared" si="1990"/>
        <v>-15.0860742997539-0.195727302604074i</v>
      </c>
      <c r="AG3753" t="str">
        <f t="shared" si="1991"/>
        <v>0.99960931965047-0.0000420866668801812i</v>
      </c>
      <c r="AH3753" t="str">
        <f t="shared" si="1992"/>
        <v>0.0000561801449285754-0.0000883399843230845i</v>
      </c>
      <c r="AI3753">
        <f t="shared" si="1993"/>
        <v>-79.601830458247164</v>
      </c>
      <c r="AJ3753">
        <f t="shared" si="1994"/>
        <v>-57.545526147085106</v>
      </c>
      <c r="AK3753"/>
      <c r="AL3753"/>
      <c r="AM3753"/>
      <c r="AN3753"/>
    </row>
    <row r="3754" spans="1:40" x14ac:dyDescent="0.25">
      <c r="A3754"/>
      <c r="B3754">
        <f t="shared" si="1995"/>
        <v>1820000</v>
      </c>
      <c r="C3754" s="237" t="str">
        <f t="shared" si="1963"/>
        <v>-2.30727819546209E-08+0.00134561678036689i</v>
      </c>
      <c r="D3754" s="208" t="str">
        <f t="shared" si="1964"/>
        <v>-5.95700613389729+0.0103163953161462i</v>
      </c>
      <c r="E3754" t="str">
        <f t="shared" si="1965"/>
        <v>2870</v>
      </c>
      <c r="F3754" t="str">
        <f t="shared" si="1966"/>
        <v>0.777000777000777</v>
      </c>
      <c r="G3754" t="str">
        <f t="shared" si="1961"/>
        <v>0.777000777000777</v>
      </c>
      <c r="H3754" t="str">
        <f t="shared" si="1967"/>
        <v>9.12907366380174+0.205936289001825i</v>
      </c>
      <c r="I3754" t="str">
        <f t="shared" si="1968"/>
        <v>7147.12328691678i</v>
      </c>
      <c r="J3754" t="str">
        <f t="shared" si="1962"/>
        <v>-69142.7441624261+1563.56186723221i</v>
      </c>
      <c r="K3754" t="str">
        <f t="shared" si="1969"/>
        <v>0.00233631334998836-0.103314822155045i</v>
      </c>
      <c r="L3754" t="str">
        <f t="shared" si="1970"/>
        <v>0.000177764255475187-0.00666404259727322i</v>
      </c>
      <c r="M3754" t="str">
        <f t="shared" si="1971"/>
        <v>0.00251407760546355-0.109978864752318i</v>
      </c>
      <c r="N3754" t="str">
        <f t="shared" si="1972"/>
        <v>-18.6472721826647i</v>
      </c>
      <c r="O3754" t="str">
        <f t="shared" si="1973"/>
        <v>0.979610313612309+0.200907026916417i</v>
      </c>
      <c r="P3754" t="str">
        <f t="shared" si="1974"/>
        <v>0.020389686387691-0.200907026916417i</v>
      </c>
      <c r="Q3754" t="str">
        <f t="shared" si="1975"/>
        <v>-0.020389686387691+18.8481792095811i</v>
      </c>
      <c r="R3754" t="str">
        <f t="shared" si="1976"/>
        <v>-0.0106603851125194-0.00107025321937837i</v>
      </c>
      <c r="S3754" t="str">
        <f t="shared" si="1977"/>
        <v>1.92691398787517i</v>
      </c>
      <c r="T3754" t="str">
        <f t="shared" si="1978"/>
        <v>0.00206228589898861-0.0205416451894498i</v>
      </c>
      <c r="U3754" t="str">
        <f t="shared" si="1979"/>
        <v>0.0000333333333333332-0.0000620196956947607i</v>
      </c>
      <c r="V3754" t="str">
        <f t="shared" si="1980"/>
        <v>6.66666666666667E-06-0.000620196956947607i</v>
      </c>
      <c r="W3754" t="str">
        <f t="shared" si="1981"/>
        <v>0.0000275277706185005-0.0000576698252539573i</v>
      </c>
      <c r="X3754" t="str">
        <f t="shared" si="1982"/>
        <v>0.0000275705006455434-0.0000576168910786947i</v>
      </c>
      <c r="Y3754" t="str">
        <f t="shared" si="1983"/>
        <v>0.009+11.4353972590668i</v>
      </c>
      <c r="Z3754" t="str">
        <f t="shared" si="1984"/>
        <v>-0.0000604390511470529-0.0000289796049711989i</v>
      </c>
      <c r="AA3754" t="str">
        <f t="shared" si="1985"/>
        <v>0.000828426013555087-1.04937788441959i</v>
      </c>
      <c r="AB3754" t="str">
        <f t="shared" si="1986"/>
        <v>0.00972663225810547-0.0968832831724477i</v>
      </c>
      <c r="AC3754" t="str">
        <f t="shared" si="1987"/>
        <v>0.989369340011554-0.00131329606617735i</v>
      </c>
      <c r="AD3754" t="str">
        <f t="shared" si="1988"/>
        <v>0.00996111165982738-0.0979110604767263i</v>
      </c>
      <c r="AE3754" t="str">
        <f t="shared" si="1989"/>
        <v>-3.43946399201652E-06+5.62898251103927E-06i</v>
      </c>
      <c r="AF3754" t="str">
        <f t="shared" si="1990"/>
        <v>-15.086079797699-0.195619893685679i</v>
      </c>
      <c r="AG3754" t="str">
        <f t="shared" si="1991"/>
        <v>0.999628090432954-0.0000381333781054458i</v>
      </c>
      <c r="AH3754" t="str">
        <f t="shared" si="1992"/>
        <v>0.0000530120986318164-0.0000842757731968573i</v>
      </c>
      <c r="AI3754">
        <f t="shared" si="1993"/>
        <v>-80.038085388791785</v>
      </c>
      <c r="AJ3754">
        <f t="shared" si="1994"/>
        <v>-57.828822465503244</v>
      </c>
      <c r="AK3754"/>
      <c r="AL3754"/>
      <c r="AM3754"/>
      <c r="AN3754"/>
    </row>
    <row r="3755" spans="1:40" x14ac:dyDescent="0.25">
      <c r="A3755"/>
      <c r="B3755">
        <f t="shared" si="1995"/>
        <v>1821000</v>
      </c>
      <c r="C3755" s="237" t="str">
        <f t="shared" si="1963"/>
        <v>-2.30474481306206E-08+0.00134487783650112i</v>
      </c>
      <c r="D3755" s="208" t="str">
        <f t="shared" si="1964"/>
        <v>-5.95700613370306+0.0103107300798419i</v>
      </c>
      <c r="E3755" t="str">
        <f t="shared" si="1965"/>
        <v>2870</v>
      </c>
      <c r="F3755" t="str">
        <f t="shared" si="1966"/>
        <v>0.777000777000777</v>
      </c>
      <c r="G3755" t="str">
        <f t="shared" si="1961"/>
        <v>0.777000777000777</v>
      </c>
      <c r="H3755" t="str">
        <f t="shared" si="1967"/>
        <v>9.12907915289315+0.205823332594416i</v>
      </c>
      <c r="I3755" t="str">
        <f t="shared" si="1968"/>
        <v>7151.05027773377i</v>
      </c>
      <c r="J3755" t="str">
        <f t="shared" si="1962"/>
        <v>-69218.7471730817+1564.42096715926i</v>
      </c>
      <c r="K3755" t="str">
        <f t="shared" si="1969"/>
        <v>0.00233374932271339-0.103258143252566i</v>
      </c>
      <c r="L3755" t="str">
        <f t="shared" si="1970"/>
        <v>0.000177569209655533-0.00666038824616594i</v>
      </c>
      <c r="M3755" t="str">
        <f t="shared" si="1971"/>
        <v>0.00251131853236892-0.109918531498732i</v>
      </c>
      <c r="N3755" t="str">
        <f t="shared" si="1972"/>
        <v>-18.6575179366112i</v>
      </c>
      <c r="O3755" t="str">
        <f t="shared" si="1973"/>
        <v>0.981617304483378+0.190859811219617i</v>
      </c>
      <c r="P3755" t="str">
        <f t="shared" si="1974"/>
        <v>0.018382695516622-0.190859811219617i</v>
      </c>
      <c r="Q3755" t="str">
        <f t="shared" si="1975"/>
        <v>-0.018382695516622+18.8483777478308i</v>
      </c>
      <c r="R3755" t="str">
        <f t="shared" si="1976"/>
        <v>-0.010127001948389-0.000965416449455588i</v>
      </c>
      <c r="S3755" t="str">
        <f t="shared" si="1977"/>
        <v>1.92797273182456i</v>
      </c>
      <c r="T3755" t="str">
        <f t="shared" si="1978"/>
        <v>0.00186129658940526-0.0195245836116282i</v>
      </c>
      <c r="U3755" t="str">
        <f t="shared" si="1979"/>
        <v>0.0000333333333333333-0.0000619856376520948i</v>
      </c>
      <c r="V3755" t="str">
        <f t="shared" si="1980"/>
        <v>6.66666666666667E-06-0.000619856376520948i</v>
      </c>
      <c r="W3755" t="str">
        <f t="shared" si="1981"/>
        <v>0.0000275276878747847-0.000057639566391054i</v>
      </c>
      <c r="X3755" t="str">
        <f t="shared" si="1982"/>
        <v>0.0000275703599058181-0.0000575866602044194i</v>
      </c>
      <c r="Y3755" t="str">
        <f t="shared" si="1983"/>
        <v>0.009+11.441680444374i</v>
      </c>
      <c r="Z3755" t="str">
        <f t="shared" si="1984"/>
        <v>-0.0000603741672909942-0.000028963491895692i</v>
      </c>
      <c r="AA3755" t="str">
        <f t="shared" si="1985"/>
        <v>0.000827516383757537-1.048801614838i</v>
      </c>
      <c r="AB3755" t="str">
        <f t="shared" si="1986"/>
        <v>0.00877867974430197-0.0920863808825321i</v>
      </c>
      <c r="AC3755" t="str">
        <f t="shared" si="1987"/>
        <v>0.989900046303491-0.00119619782088042i</v>
      </c>
      <c r="AD3755" t="str">
        <f t="shared" si="1988"/>
        <v>0.00898064832005873-0.0930150863154443i</v>
      </c>
      <c r="AE3755" t="str">
        <f t="shared" si="1989"/>
        <v>-3.23624086273127E-06+5.35559744695881E-06i</v>
      </c>
      <c r="AF3755" t="str">
        <f t="shared" si="1990"/>
        <v>-15.0860852865962-0.195512602514574i</v>
      </c>
      <c r="AG3755" t="str">
        <f t="shared" si="1991"/>
        <v>0.999646880073224-0.0000343751216850014i</v>
      </c>
      <c r="AH3755" t="str">
        <f t="shared" si="1992"/>
        <v>0.0000498896659955563-0.0000801888752984951i</v>
      </c>
      <c r="AI3755">
        <f t="shared" si="1993"/>
        <v>-80.496724179284371</v>
      </c>
      <c r="AJ3755">
        <f t="shared" si="1994"/>
        <v>-58.112110395814348</v>
      </c>
      <c r="AK3755"/>
      <c r="AL3755"/>
      <c r="AM3755"/>
      <c r="AN3755"/>
    </row>
    <row r="3756" spans="1:40" x14ac:dyDescent="0.25">
      <c r="A3756"/>
      <c r="B3756">
        <f t="shared" si="1995"/>
        <v>1822000</v>
      </c>
      <c r="C3756" s="237" t="str">
        <f t="shared" si="1963"/>
        <v>-2.3022156008384E-08+0.00134413970377021i</v>
      </c>
      <c r="D3756" s="208" t="str">
        <f t="shared" si="1964"/>
        <v>-5.95700613350916+0.0103050710622383i</v>
      </c>
      <c r="E3756" t="str">
        <f t="shared" si="1965"/>
        <v>2870</v>
      </c>
      <c r="F3756" t="str">
        <f t="shared" si="1966"/>
        <v>0.777000777000777</v>
      </c>
      <c r="G3756" t="str">
        <f t="shared" si="1961"/>
        <v>0.777000777000777</v>
      </c>
      <c r="H3756" t="str">
        <f t="shared" si="1967"/>
        <v>9.12908463295611+0.205710499959603i</v>
      </c>
      <c r="I3756" t="str">
        <f t="shared" si="1968"/>
        <v>7154.97726855075i</v>
      </c>
      <c r="J3756" t="str">
        <f t="shared" si="1962"/>
        <v>-69294.7919321638+1565.28006708631i</v>
      </c>
      <c r="K3756" t="str">
        <f t="shared" si="1969"/>
        <v>0.00233118951335066-0.103201526473645i</v>
      </c>
      <c r="L3756" t="str">
        <f t="shared" si="1970"/>
        <v>0.000177374484595117-0.00665673789787414i</v>
      </c>
      <c r="M3756" t="str">
        <f t="shared" si="1971"/>
        <v>0.00250856399794578-0.109858264371519i</v>
      </c>
      <c r="N3756" t="str">
        <f t="shared" si="1972"/>
        <v>-18.6677636905578i</v>
      </c>
      <c r="O3756" t="str">
        <f t="shared" si="1973"/>
        <v>0.983521250514143+0.180792560098852i</v>
      </c>
      <c r="P3756" t="str">
        <f t="shared" si="1974"/>
        <v>0.016478749485857-0.180792560098852i</v>
      </c>
      <c r="Q3756" t="str">
        <f t="shared" si="1975"/>
        <v>-0.016478749485857+18.8485562506566i</v>
      </c>
      <c r="R3756" t="str">
        <f t="shared" si="1976"/>
        <v>-0.00959260891871068-0.000865884636973255i</v>
      </c>
      <c r="S3756" t="str">
        <f t="shared" si="1977"/>
        <v>1.92903147577394i</v>
      </c>
      <c r="T3756" t="str">
        <f t="shared" si="1978"/>
        <v>0.0016703187191105-0.0185044445389827i</v>
      </c>
      <c r="U3756" t="str">
        <f t="shared" si="1979"/>
        <v>0.0000333333333333333-0.0000619516169947666i</v>
      </c>
      <c r="V3756" t="str">
        <f t="shared" si="1980"/>
        <v>6.66666666666667E-06-0.000619516169947666i</v>
      </c>
      <c r="W3756" t="str">
        <f t="shared" si="1981"/>
        <v>0.0000275276050862415-0.0000576093415068589i</v>
      </c>
      <c r="X3756" t="str">
        <f t="shared" si="1982"/>
        <v>0.0000275702192169437-0.000057556463277433i</v>
      </c>
      <c r="Y3756" t="str">
        <f t="shared" si="1983"/>
        <v>0.009+11.4479636296812i</v>
      </c>
      <c r="Z3756" t="str">
        <f t="shared" si="1984"/>
        <v>-0.0000603093902288848-0.0000289473966452053i</v>
      </c>
      <c r="AA3756" t="str">
        <f t="shared" si="1985"/>
        <v>0.000826608251322967-1.04822597783272i</v>
      </c>
      <c r="AB3756" t="str">
        <f t="shared" si="1986"/>
        <v>0.00787794550822719-0.0872749637959808i</v>
      </c>
      <c r="AC3756" t="str">
        <f t="shared" si="1987"/>
        <v>0.990431886284766-0.00108439225244786i</v>
      </c>
      <c r="AD3756" t="str">
        <f t="shared" si="1988"/>
        <v>0.00805051880105126-0.088109273423245i</v>
      </c>
      <c r="AE3756" t="str">
        <f t="shared" si="1989"/>
        <v>-0.0000030360559658211+5.08077499273227E-06i</v>
      </c>
      <c r="AF3756" t="str">
        <f t="shared" si="1990"/>
        <v>-15.0860907664653-0.195405428897365i</v>
      </c>
      <c r="AG3756" t="str">
        <f t="shared" si="1991"/>
        <v>0.999665686575713-0.000030811973156895i</v>
      </c>
      <c r="AH3756" t="str">
        <f t="shared" si="1992"/>
        <v>0.0000468130212780905-0.0000760797629707111i</v>
      </c>
      <c r="AI3756">
        <f t="shared" si="1993"/>
        <v>-80.980194609757149</v>
      </c>
      <c r="AJ3756">
        <f t="shared" si="1994"/>
        <v>-58.395389859657683</v>
      </c>
      <c r="AK3756"/>
      <c r="AL3756"/>
      <c r="AM3756"/>
      <c r="AN3756"/>
    </row>
    <row r="3757" spans="1:40" x14ac:dyDescent="0.25">
      <c r="A3757"/>
      <c r="B3757">
        <f t="shared" si="1995"/>
        <v>1823000</v>
      </c>
      <c r="C3757" s="237" t="str">
        <f t="shared" si="1963"/>
        <v>-2.29969054964344E-08+0.00134340238083933i</v>
      </c>
      <c r="D3757" s="208" t="str">
        <f t="shared" si="1964"/>
        <v>-5.95700613331556+0.0102994182531015i</v>
      </c>
      <c r="E3757" t="str">
        <f t="shared" si="1965"/>
        <v>2870</v>
      </c>
      <c r="F3757" t="str">
        <f t="shared" si="1966"/>
        <v>0.777000777000777</v>
      </c>
      <c r="G3757" t="str">
        <f t="shared" si="1961"/>
        <v>0.777000777000777</v>
      </c>
      <c r="H3757" t="str">
        <f t="shared" si="1967"/>
        <v>9.1290901040104+0.205597790894181i</v>
      </c>
      <c r="I3757" t="str">
        <f t="shared" si="1968"/>
        <v>7158.90425936774i</v>
      </c>
      <c r="J3757" t="str">
        <f t="shared" si="1962"/>
        <v>-69370.8784396726+1566.13916701336i</v>
      </c>
      <c r="K3757" t="str">
        <f t="shared" si="1969"/>
        <v>0.00232863391265523-0.103144971716251i</v>
      </c>
      <c r="L3757" t="str">
        <f t="shared" si="1970"/>
        <v>0.000177180079591157-0.0066530915458293i</v>
      </c>
      <c r="M3757" t="str">
        <f t="shared" si="1971"/>
        <v>0.00250581399224639-0.10979806326208i</v>
      </c>
      <c r="N3757" t="str">
        <f t="shared" si="1972"/>
        <v>-18.6780094445043i</v>
      </c>
      <c r="O3757" t="str">
        <f t="shared" si="1973"/>
        <v>0.985321951838679+0.170706330359526i</v>
      </c>
      <c r="P3757" t="str">
        <f t="shared" si="1974"/>
        <v>0.014678048161321-0.170706330359526i</v>
      </c>
      <c r="Q3757" t="str">
        <f t="shared" si="1975"/>
        <v>-0.014678048161321+18.8487157748638i</v>
      </c>
      <c r="R3757" t="str">
        <f t="shared" si="1976"/>
        <v>-0.0090572566905369-0.000771676197208346i</v>
      </c>
      <c r="S3757" t="str">
        <f t="shared" si="1977"/>
        <v>1.93009021972333i</v>
      </c>
      <c r="T3757" t="str">
        <f t="shared" si="1978"/>
        <v>0.00148940468102512-0.017481322555929i</v>
      </c>
      <c r="U3757" t="str">
        <f t="shared" si="1979"/>
        <v>0.0000333333333333334-0.0000619176336612534i</v>
      </c>
      <c r="V3757" t="str">
        <f t="shared" si="1980"/>
        <v>6.66666666666667E-06-0.000619176336612534i</v>
      </c>
      <c r="W3757" t="str">
        <f t="shared" si="1981"/>
        <v>0.0000275275222528721-0.0000575791505454381i</v>
      </c>
      <c r="X3757" t="str">
        <f t="shared" si="1982"/>
        <v>0.0000275700785787115-0.0000575263002418537i</v>
      </c>
      <c r="Y3757" t="str">
        <f t="shared" si="1983"/>
        <v>0.009+11.4542468149884i</v>
      </c>
      <c r="Z3757" t="str">
        <f t="shared" si="1984"/>
        <v>-0.0000602447197264556-0.0000289313191900014i</v>
      </c>
      <c r="AA3757" t="str">
        <f t="shared" si="1985"/>
        <v>0.000825701612966684-1.04765097236272i</v>
      </c>
      <c r="AB3757" t="str">
        <f t="shared" si="1986"/>
        <v>0.00702467665755602-0.082449478013807i</v>
      </c>
      <c r="AC3757" t="str">
        <f t="shared" si="1987"/>
        <v>0.990964809530174-0.000977898947702401i</v>
      </c>
      <c r="AD3757" t="str">
        <f t="shared" si="1988"/>
        <v>0.00717082186142816-0.0831941405807753i</v>
      </c>
      <c r="AE3757" t="str">
        <f t="shared" si="1989"/>
        <v>-2.83892038913034E-06+4.80454634604455E-06i</v>
      </c>
      <c r="AF3757" t="str">
        <f t="shared" si="1990"/>
        <v>-15.086096237326-0.19529837264108i</v>
      </c>
      <c r="AG3757" t="str">
        <f t="shared" si="1991"/>
        <v>0.999684507945239-0.0000274439875552318i</v>
      </c>
      <c r="AH3757" t="str">
        <f t="shared" si="1992"/>
        <v>0.0000437823338266339-0.0000719489097686223i</v>
      </c>
      <c r="AI3757">
        <f t="shared" si="1993"/>
        <v>-81.491370776246413</v>
      </c>
      <c r="AJ3757">
        <f t="shared" si="1994"/>
        <v>-58.67866078000489</v>
      </c>
      <c r="AK3757"/>
      <c r="AL3757"/>
      <c r="AM3757"/>
      <c r="AN3757"/>
    </row>
    <row r="3758" spans="1:40" x14ac:dyDescent="0.25">
      <c r="A3758"/>
      <c r="B3758">
        <f t="shared" si="1995"/>
        <v>1824000</v>
      </c>
      <c r="C3758" s="237" t="str">
        <f t="shared" si="1963"/>
        <v>-2.2971696503547E-08+0.00134266586637659i</v>
      </c>
      <c r="D3758" s="208" t="str">
        <f t="shared" si="1964"/>
        <v>-5.9570061331223+0.0102937716422205i</v>
      </c>
      <c r="E3758" t="str">
        <f t="shared" si="1965"/>
        <v>2870</v>
      </c>
      <c r="F3758" t="str">
        <f t="shared" si="1966"/>
        <v>0.777000777000777</v>
      </c>
      <c r="G3758" t="str">
        <f t="shared" si="1961"/>
        <v>0.777000777000777</v>
      </c>
      <c r="H3758" t="str">
        <f t="shared" si="1967"/>
        <v>9.12909556607578+0.205485205195389i</v>
      </c>
      <c r="I3758" t="str">
        <f t="shared" si="1968"/>
        <v>7162.83125018473i</v>
      </c>
      <c r="J3758" t="str">
        <f t="shared" si="1962"/>
        <v>-69447.006695608+1566.99826694042i</v>
      </c>
      <c r="K3758" t="str">
        <f t="shared" si="1969"/>
        <v>0.00232608251140752-0.103088478878577i</v>
      </c>
      <c r="L3758" t="str">
        <f t="shared" si="1970"/>
        <v>0.000176985993942797-0.00664944918347733i</v>
      </c>
      <c r="M3758" t="str">
        <f t="shared" si="1971"/>
        <v>0.00250306850535032-0.109737928062054i</v>
      </c>
      <c r="N3758" t="str">
        <f t="shared" si="1972"/>
        <v>-18.6882551984508i</v>
      </c>
      <c r="O3758" t="str">
        <f t="shared" si="1973"/>
        <v>0.987019219429183+0.160602180799034i</v>
      </c>
      <c r="P3758" t="str">
        <f t="shared" si="1974"/>
        <v>0.012980780570817-0.160602180799034i</v>
      </c>
      <c r="Q3758" t="str">
        <f t="shared" si="1975"/>
        <v>-0.012980780570817+18.8488573792498i</v>
      </c>
      <c r="R3758" t="str">
        <f t="shared" si="1976"/>
        <v>-0.00852099631094751-0.00068280910235059i</v>
      </c>
      <c r="S3758" t="str">
        <f t="shared" si="1977"/>
        <v>1.93114896367269i</v>
      </c>
      <c r="T3758" t="str">
        <f t="shared" si="1978"/>
        <v>0.00131860609039062-0.0164553131953451i</v>
      </c>
      <c r="U3758" t="str">
        <f t="shared" si="1979"/>
        <v>0.0000333333333333334-0.0000618836875901673i</v>
      </c>
      <c r="V3758" t="str">
        <f t="shared" si="1980"/>
        <v>6.66666666666667E-06-0.000618836875901673i</v>
      </c>
      <c r="W3758" t="str">
        <f t="shared" si="1981"/>
        <v>0.0000275274393746772-0.0000575489934509797i</v>
      </c>
      <c r="X3758" t="str">
        <f t="shared" si="1982"/>
        <v>0.0000275699379909128-0.0000574961710419211i</v>
      </c>
      <c r="Y3758" t="str">
        <f t="shared" si="1983"/>
        <v>0.009+11.4605300002956i</v>
      </c>
      <c r="Z3758" t="str">
        <f t="shared" si="1984"/>
        <v>-0.0000601801555500804-0.0000289152595004087i</v>
      </c>
      <c r="AA3758" t="str">
        <f t="shared" si="1985"/>
        <v>0.00082479646541304-1.04707659738928i</v>
      </c>
      <c r="AB3758" t="str">
        <f t="shared" si="1986"/>
        <v>0.00621911663209145-0.0776103741103823i</v>
      </c>
      <c r="AC3758" t="str">
        <f t="shared" si="1987"/>
        <v>0.991498765223979-0.000876737056706129i</v>
      </c>
      <c r="AD3758" t="str">
        <f t="shared" si="1988"/>
        <v>0.00634165088654993-0.078270207560489i</v>
      </c>
      <c r="AE3758" t="str">
        <f t="shared" si="1989"/>
        <v>-2.64484489955926E-06+4.52694278488171E-06i</v>
      </c>
      <c r="AF3758" t="str">
        <f t="shared" si="1990"/>
        <v>-15.0861016991981-0.195191433553168i</v>
      </c>
      <c r="AG3758" t="str">
        <f t="shared" si="1991"/>
        <v>0.999703342187222-0.0000242711994260381i</v>
      </c>
      <c r="AH3758" t="str">
        <f t="shared" si="1992"/>
        <v>0.0000407977680712133-0.0000677967904084968i</v>
      </c>
      <c r="AI3758">
        <f t="shared" si="1993"/>
        <v>-82.033658222690804</v>
      </c>
      <c r="AJ3758">
        <f t="shared" si="1994"/>
        <v>-58.961923081183564</v>
      </c>
      <c r="AK3758"/>
      <c r="AL3758"/>
      <c r="AM3758"/>
      <c r="AN3758"/>
    </row>
    <row r="3759" spans="1:40" x14ac:dyDescent="0.25">
      <c r="A3759"/>
      <c r="B3759">
        <f t="shared" si="1995"/>
        <v>1825000</v>
      </c>
      <c r="C3759" s="237" t="str">
        <f t="shared" si="1963"/>
        <v>-2.29465289387456E-08+0.00134193015905298i</v>
      </c>
      <c r="D3759" s="208" t="str">
        <f t="shared" si="1964"/>
        <v>-5.95700613292935+0.0102881312194062i</v>
      </c>
      <c r="E3759" t="str">
        <f t="shared" si="1965"/>
        <v>2870</v>
      </c>
      <c r="F3759" t="str">
        <f t="shared" si="1966"/>
        <v>0.777000777000777</v>
      </c>
      <c r="G3759" t="str">
        <f t="shared" si="1961"/>
        <v>0.777000777000777</v>
      </c>
      <c r="H3759" t="str">
        <f t="shared" si="1967"/>
        <v>9.12910101917189+0.205372742660908i</v>
      </c>
      <c r="I3759" t="str">
        <f t="shared" si="1968"/>
        <v>7166.75824100172i</v>
      </c>
      <c r="J3759" t="str">
        <f t="shared" si="1962"/>
        <v>-69523.17669997+1567.85736686746i</v>
      </c>
      <c r="K3759" t="str">
        <f t="shared" si="1969"/>
        <v>0.00232353530041308-0.10303204785904i</v>
      </c>
      <c r="L3759" t="str">
        <f t="shared" si="1970"/>
        <v>0.000176792226951095-0.0066458108042784i</v>
      </c>
      <c r="M3759" t="str">
        <f t="shared" si="1971"/>
        <v>0.00250032752736418-0.109677858663318i</v>
      </c>
      <c r="N3759" t="str">
        <f t="shared" si="1972"/>
        <v>-18.6985009523973i</v>
      </c>
      <c r="O3759" t="str">
        <f t="shared" si="1973"/>
        <v>0.988612875115745+0.150481172095981i</v>
      </c>
      <c r="P3759" t="str">
        <f t="shared" si="1974"/>
        <v>0.011387124884255-0.150481172095981i</v>
      </c>
      <c r="Q3759" t="str">
        <f t="shared" si="1975"/>
        <v>-0.011387124884255+18.8489821244933i</v>
      </c>
      <c r="R3759" t="str">
        <f t="shared" si="1976"/>
        <v>-0.00798387920450733-0.000599300873653735i</v>
      </c>
      <c r="S3759" t="str">
        <f t="shared" si="1977"/>
        <v>1.93220770762208i</v>
      </c>
      <c r="T3759" t="str">
        <f t="shared" si="1978"/>
        <v>0.00115797376725839-0.0154265129356727i</v>
      </c>
      <c r="U3759" t="str">
        <f t="shared" si="1979"/>
        <v>0.0000333333333333333-0.0000618497787202546i</v>
      </c>
      <c r="V3759" t="str">
        <f t="shared" si="1980"/>
        <v>6.66666666666667E-06-0.000618497787202546i</v>
      </c>
      <c r="W3759" t="str">
        <f t="shared" si="1981"/>
        <v>0.0000275273564516578-0.0000575188701677947i</v>
      </c>
      <c r="X3759" t="str">
        <f t="shared" si="1982"/>
        <v>0.0000275697974533404-0.000057466075621998i</v>
      </c>
      <c r="Y3759" t="str">
        <f t="shared" si="1983"/>
        <v>0.009+11.4668131856027i</v>
      </c>
      <c r="Z3759" t="str">
        <f t="shared" si="1984"/>
        <v>-0.000060115697466773-0.0000288992175468228i</v>
      </c>
      <c r="AA3759" t="str">
        <f t="shared" si="1985"/>
        <v>0.000823892805395344-1.04650285187597i</v>
      </c>
      <c r="AB3759" t="str">
        <f t="shared" si="1986"/>
        <v>0.00546150512117601-0.0727581071197656i</v>
      </c>
      <c r="AC3759" t="str">
        <f t="shared" si="1987"/>
        <v>0.992033702162303-0.000780925284839792i</v>
      </c>
      <c r="AD3759" t="str">
        <f t="shared" si="1988"/>
        <v>0.00556309387860215-0.0733379950706462i</v>
      </c>
      <c r="AE3759" t="str">
        <f t="shared" si="1989"/>
        <v>-2.45383994257973E-06+4.24799566425554E-06i</v>
      </c>
      <c r="AF3759" t="str">
        <f t="shared" si="1990"/>
        <v>-15.0861071521012-0.195084611441502i</v>
      </c>
      <c r="AG3759" t="str">
        <f t="shared" si="1991"/>
        <v>0.999722187307891-0.0000212936228456764i</v>
      </c>
      <c r="AH3759" t="str">
        <f t="shared" si="1992"/>
        <v>0.0000378594835193884-0.0000636238807169038i</v>
      </c>
      <c r="AI3759">
        <f t="shared" si="1993"/>
        <v>-82.611133622077887</v>
      </c>
      <c r="AJ3759">
        <f t="shared" si="1994"/>
        <v>-59.245176688871524</v>
      </c>
      <c r="AK3759"/>
      <c r="AL3759"/>
      <c r="AM3759"/>
      <c r="AN3759"/>
    </row>
    <row r="3760" spans="1:40" x14ac:dyDescent="0.25">
      <c r="A3760"/>
      <c r="B3760">
        <f t="shared" si="1995"/>
        <v>1826000</v>
      </c>
      <c r="C3760" s="237" t="str">
        <f t="shared" si="1963"/>
        <v>-2.29214027113035E-08+0.00134119525754243i</v>
      </c>
      <c r="D3760" s="208" t="str">
        <f t="shared" si="1964"/>
        <v>-5.95700613273672+0.010282496974492i</v>
      </c>
      <c r="E3760" t="str">
        <f t="shared" si="1965"/>
        <v>2870</v>
      </c>
      <c r="F3760" t="str">
        <f t="shared" si="1966"/>
        <v>0.777000777000777</v>
      </c>
      <c r="G3760" t="str">
        <f t="shared" si="1961"/>
        <v>0.777000777000777</v>
      </c>
      <c r="H3760" t="str">
        <f t="shared" si="1967"/>
        <v>9.12910646331837+0.205260403088864i</v>
      </c>
      <c r="I3760" t="str">
        <f t="shared" si="1968"/>
        <v>7170.6852318187i</v>
      </c>
      <c r="J3760" t="str">
        <f t="shared" si="1962"/>
        <v>-69599.3884527586+1568.71646679451i</v>
      </c>
      <c r="K3760" t="str">
        <f t="shared" si="1969"/>
        <v>0.00232099227050271-0.102975678556276i</v>
      </c>
      <c r="L3760" t="str">
        <f t="shared" si="1970"/>
        <v>0.000176598777919023-0.00664217640170699i</v>
      </c>
      <c r="M3760" t="str">
        <f t="shared" si="1971"/>
        <v>0.00249759104842173-0.109617854957983i</v>
      </c>
      <c r="N3760" t="str">
        <f t="shared" si="1972"/>
        <v>-18.7087467063438i</v>
      </c>
      <c r="O3760" t="str">
        <f t="shared" si="1973"/>
        <v>0.990102751605067+0.14034436669876i</v>
      </c>
      <c r="P3760" t="str">
        <f t="shared" si="1974"/>
        <v>0.009897248394933-0.14034436669876i</v>
      </c>
      <c r="Q3760" t="str">
        <f t="shared" si="1975"/>
        <v>-0.009897248394933+18.8490910730426i</v>
      </c>
      <c r="R3760" t="str">
        <f t="shared" si="1976"/>
        <v>-0.00744595717054557-0.000521168573551402i</v>
      </c>
      <c r="S3760" t="str">
        <f t="shared" si="1977"/>
        <v>1.93326645157146i</v>
      </c>
      <c r="T3760" t="str">
        <f t="shared" si="1978"/>
        <v>0.00100755771886028-0.0143950191976537i</v>
      </c>
      <c r="U3760" t="str">
        <f t="shared" si="1979"/>
        <v>0.0000333333333333333-0.0000618159069903969i</v>
      </c>
      <c r="V3760" t="str">
        <f t="shared" si="1980"/>
        <v>6.66666666666667E-06-0.000618159069903969i</v>
      </c>
      <c r="W3760" t="str">
        <f t="shared" si="1981"/>
        <v>0.0000275272734838154-0.0000574887806403164i</v>
      </c>
      <c r="X3760" t="str">
        <f t="shared" si="1982"/>
        <v>0.0000275696569657874-0.0000574360139265695i</v>
      </c>
      <c r="Y3760" t="str">
        <f t="shared" si="1983"/>
        <v>0.009+11.4730963709099i</v>
      </c>
      <c r="Z3760" t="str">
        <f t="shared" si="1984"/>
        <v>-0.000060051345244184-0.0000288831932997043i</v>
      </c>
      <c r="AA3760" t="str">
        <f t="shared" si="1985"/>
        <v>0.000822990629655804-1.04592973478857i</v>
      </c>
      <c r="AB3760" t="str">
        <f t="shared" si="1986"/>
        <v>0.00475207798054371-0.067893136520311i</v>
      </c>
      <c r="AC3760" t="str">
        <f t="shared" si="1987"/>
        <v>0.9925695687557-0.000690481884842668i</v>
      </c>
      <c r="AD3760" t="str">
        <f t="shared" si="1988"/>
        <v>0.00483523344723721-0.0683980246989784i</v>
      </c>
      <c r="AE3760" t="str">
        <f t="shared" si="1989"/>
        <v>-0.0000022659156417748+3.96773641291281E-06i</v>
      </c>
      <c r="AF3760" t="str">
        <f t="shared" si="1990"/>
        <v>-15.0861125960551-0.194977906114372i</v>
      </c>
      <c r="AG3760" t="str">
        <f t="shared" si="1991"/>
        <v>0.999741041314496-0.0000185112514412964i</v>
      </c>
      <c r="AH3760" t="str">
        <f t="shared" si="1992"/>
        <v>0.0000349676347513568-0.0000594306575796917i</v>
      </c>
      <c r="AI3760">
        <f t="shared" si="1993"/>
        <v>-83.228733596009988</v>
      </c>
      <c r="AJ3760">
        <f t="shared" si="1994"/>
        <v>-59.528421530105689</v>
      </c>
      <c r="AK3760"/>
      <c r="AL3760"/>
      <c r="AM3760"/>
      <c r="AN3760"/>
    </row>
    <row r="3761" spans="1:40" x14ac:dyDescent="0.25">
      <c r="A3761"/>
      <c r="B3761">
        <f t="shared" si="1995"/>
        <v>1827000</v>
      </c>
      <c r="C3761" s="237" t="str">
        <f t="shared" si="1963"/>
        <v>-2.28963177307423E-08+0.00134046116052176i</v>
      </c>
      <c r="D3761" s="208" t="str">
        <f t="shared" si="1964"/>
        <v>-5.9570061325444+0.0102768688973335i</v>
      </c>
      <c r="E3761" t="str">
        <f t="shared" si="1965"/>
        <v>2870</v>
      </c>
      <c r="F3761" t="str">
        <f t="shared" si="1966"/>
        <v>0.777000777000777</v>
      </c>
      <c r="G3761" t="str">
        <f t="shared" si="1961"/>
        <v>0.777000777000777</v>
      </c>
      <c r="H3761" t="str">
        <f t="shared" si="1967"/>
        <v>9.12911189853478+0.205148186277821i</v>
      </c>
      <c r="I3761" t="str">
        <f t="shared" si="1968"/>
        <v>7174.61222263569i</v>
      </c>
      <c r="J3761" t="str">
        <f t="shared" si="1962"/>
        <v>-69675.6419539738+1569.57556672157i</v>
      </c>
      <c r="K3761" t="str">
        <f t="shared" si="1969"/>
        <v>0.00231845341253225-0.102919370869145i</v>
      </c>
      <c r="L3761" t="str">
        <f t="shared" si="1970"/>
        <v>0.000176405646151455-0.00663854596925183i</v>
      </c>
      <c r="M3761" t="str">
        <f t="shared" si="1971"/>
        <v>0.0024948590586837-0.109557916838397i</v>
      </c>
      <c r="N3761" t="str">
        <f t="shared" si="1972"/>
        <v>-18.7189924602904i</v>
      </c>
      <c r="O3761" t="str">
        <f t="shared" si="1973"/>
        <v>0.991488692498039+0.130192828713908i</v>
      </c>
      <c r="P3761" t="str">
        <f t="shared" si="1974"/>
        <v>0.00851130750196105-0.130192828713908i</v>
      </c>
      <c r="Q3761" t="str">
        <f t="shared" si="1975"/>
        <v>-0.00851130750196105+18.8491852890043i</v>
      </c>
      <c r="R3761" t="str">
        <f t="shared" si="1976"/>
        <v>-0.00690728238027607-0.000448428797744931i</v>
      </c>
      <c r="S3761" t="str">
        <f t="shared" si="1977"/>
        <v>1.93432519552085i</v>
      </c>
      <c r="T3761" t="str">
        <f t="shared" si="1978"/>
        <v>0.000867407121875143-0.0133609303407452i</v>
      </c>
      <c r="U3761" t="str">
        <f t="shared" si="1979"/>
        <v>0.0000333333333333336-0.000061782072339609i</v>
      </c>
      <c r="V3761" t="str">
        <f t="shared" si="1980"/>
        <v>6.66666666666667E-06-0.000617820723396086i</v>
      </c>
      <c r="W3761" t="str">
        <f t="shared" si="1981"/>
        <v>0.0000275271904711509-0.0000574587248130995i</v>
      </c>
      <c r="X3761" t="str">
        <f t="shared" si="1982"/>
        <v>0.0000275695165280475-0.0000574059859002416i</v>
      </c>
      <c r="Y3761" t="str">
        <f t="shared" si="1983"/>
        <v>0.009+11.4793795562171i</v>
      </c>
      <c r="Z3761" t="str">
        <f t="shared" si="1984"/>
        <v>-0.0000599870986506013-0.0000288671867295805i</v>
      </c>
      <c r="AA3761" t="str">
        <f t="shared" si="1985"/>
        <v>0.000822089934945599-1.0453572450952i</v>
      </c>
      <c r="AB3761" t="str">
        <f t="shared" si="1986"/>
        <v>0.0040910671486814-0.0630159262177596i</v>
      </c>
      <c r="AC3761" t="str">
        <f t="shared" si="1987"/>
        <v>0.993106313031876-0.000605424648821256i</v>
      </c>
      <c r="AD3761" t="str">
        <f t="shared" si="1988"/>
        <v>0.00415814680081721-0.0634508188562592i</v>
      </c>
      <c r="AE3761" t="str">
        <f t="shared" si="1989"/>
        <v>-2.08108179841273E-06+3.68619653004366E-06i</v>
      </c>
      <c r="AF3761" t="str">
        <f t="shared" si="1990"/>
        <v>-15.0861180310792-0.194871317380487i</v>
      </c>
      <c r="AG3761" t="str">
        <f t="shared" si="1991"/>
        <v>0.999759902215523-0.0000159240584134971i</v>
      </c>
      <c r="AH3761" t="str">
        <f t="shared" si="1992"/>
        <v>0.0000321223714155972-0.0000552175988909991i</v>
      </c>
      <c r="AI3761">
        <f t="shared" si="1993"/>
        <v>-83.892514996836439</v>
      </c>
      <c r="AJ3761">
        <f t="shared" si="1994"/>
        <v>-59.8116575332905</v>
      </c>
      <c r="AK3761"/>
      <c r="AL3761"/>
      <c r="AM3761"/>
      <c r="AN3761"/>
    </row>
    <row r="3762" spans="1:40" x14ac:dyDescent="0.25">
      <c r="A3762"/>
      <c r="B3762">
        <f t="shared" si="1995"/>
        <v>1828000</v>
      </c>
      <c r="C3762" s="237" t="str">
        <f t="shared" si="1963"/>
        <v>-2.28712739068305E-08+0.00133972786667069i</v>
      </c>
      <c r="D3762" s="208" t="str">
        <f t="shared" si="1964"/>
        <v>-5.95700613235239+0.0102712469778086i</v>
      </c>
      <c r="E3762" t="str">
        <f t="shared" si="1965"/>
        <v>2870</v>
      </c>
      <c r="F3762" t="str">
        <f t="shared" si="1966"/>
        <v>0.777000777000777</v>
      </c>
      <c r="G3762" t="str">
        <f t="shared" si="1961"/>
        <v>0.777000777000777</v>
      </c>
      <c r="H3762" t="str">
        <f t="shared" si="1967"/>
        <v>9.12911732484064+0.205036092026783i</v>
      </c>
      <c r="I3762" t="str">
        <f t="shared" si="1968"/>
        <v>7178.53921345268i</v>
      </c>
      <c r="J3762" t="str">
        <f t="shared" si="1962"/>
        <v>-69751.9372036157+1570.43466664862i</v>
      </c>
      <c r="K3762" t="str">
        <f t="shared" si="1969"/>
        <v>0.00231591871738245-0.102863124696727i</v>
      </c>
      <c r="L3762" t="str">
        <f t="shared" si="1970"/>
        <v>0.000176212830955163-0.00663491950041578i</v>
      </c>
      <c r="M3762" t="str">
        <f t="shared" si="1971"/>
        <v>0.00249213154833761-0.109498044197143i</v>
      </c>
      <c r="N3762" t="str">
        <f t="shared" si="1972"/>
        <v>-18.7292382142369i</v>
      </c>
      <c r="O3762" t="str">
        <f t="shared" si="1973"/>
        <v>0.992770552306105+0.120027623794821i</v>
      </c>
      <c r="P3762" t="str">
        <f t="shared" si="1974"/>
        <v>0.007229447693895-0.120027623794821i</v>
      </c>
      <c r="Q3762" t="str">
        <f t="shared" si="1975"/>
        <v>-0.007229447693895+18.8492658380317i</v>
      </c>
      <c r="R3762" t="str">
        <f t="shared" si="1976"/>
        <v>-0.00636790737378696-0.000381097667269504i</v>
      </c>
      <c r="S3762" t="str">
        <f t="shared" si="1977"/>
        <v>1.93538393947023i</v>
      </c>
      <c r="T3762" t="str">
        <f t="shared" si="1978"/>
        <v>0.000737570304602968-0.0123243456592613i</v>
      </c>
      <c r="U3762" t="str">
        <f t="shared" si="1979"/>
        <v>0.0000333333333333334-0.0000617482747070378i</v>
      </c>
      <c r="V3762" t="str">
        <f t="shared" si="1980"/>
        <v>6.66666666666667E-06-0.000617482747070378i</v>
      </c>
      <c r="W3762" t="str">
        <f t="shared" si="1981"/>
        <v>0.0000275271074136647-0.0000574287026308187i</v>
      </c>
      <c r="X3762" t="str">
        <f t="shared" si="1982"/>
        <v>0.0000275693761399141-0.0000573759914877402i</v>
      </c>
      <c r="Y3762" t="str">
        <f t="shared" si="1983"/>
        <v>0.009+11.4856627415243i</v>
      </c>
      <c r="Z3762" t="str">
        <f t="shared" si="1984"/>
        <v>-0.0000599229574549436-0.0000288511978070426i</v>
      </c>
      <c r="AA3762" t="str">
        <f t="shared" si="1985"/>
        <v>0.000821190718024765-1.04478538176618i</v>
      </c>
      <c r="AB3762" t="str">
        <f t="shared" si="1986"/>
        <v>0.00347870056275428-0.0581269445270426i</v>
      </c>
      <c r="AC3762" t="str">
        <f t="shared" si="1987"/>
        <v>0.993643882638553-0.000525770900233407i</v>
      </c>
      <c r="AD3762" t="str">
        <f t="shared" si="1988"/>
        <v>0.00353190573828885-0.0584969007200405i</v>
      </c>
      <c r="AE3762" t="str">
        <f t="shared" si="1989"/>
        <v>-1.89934789106319E-06+3.40340758200186E-06i</v>
      </c>
      <c r="AF3762" t="str">
        <f t="shared" si="1990"/>
        <v>-15.086123457193-0.194764845048974i</v>
      </c>
      <c r="AG3762" t="str">
        <f t="shared" si="1991"/>
        <v>0.999778768020895-0.0000135319965613021i</v>
      </c>
      <c r="AH3762" t="str">
        <f t="shared" si="1992"/>
        <v>0.0000293238382251788-0.0000509851835025031i</v>
      </c>
      <c r="AI3762">
        <f t="shared" si="1993"/>
        <v>-84.610021785397791</v>
      </c>
      <c r="AJ3762">
        <f t="shared" si="1994"/>
        <v>-60.094884628192986</v>
      </c>
      <c r="AK3762"/>
      <c r="AL3762"/>
      <c r="AM3762"/>
      <c r="AN3762"/>
    </row>
    <row r="3763" spans="1:40" x14ac:dyDescent="0.25">
      <c r="A3763"/>
      <c r="B3763">
        <f t="shared" si="1995"/>
        <v>1829000</v>
      </c>
      <c r="C3763" s="237" t="str">
        <f t="shared" si="1963"/>
        <v>-2.28462711495845E-08+0.00133899537467185i</v>
      </c>
      <c r="D3763" s="208" t="str">
        <f t="shared" si="1964"/>
        <v>-5.9570061321607+0.0102656312058175i</v>
      </c>
      <c r="E3763" t="str">
        <f t="shared" si="1965"/>
        <v>2870</v>
      </c>
      <c r="F3763" t="str">
        <f t="shared" si="1966"/>
        <v>0.777000777000777</v>
      </c>
      <c r="G3763" t="str">
        <f t="shared" si="1961"/>
        <v>0.777000777000777</v>
      </c>
      <c r="H3763" t="str">
        <f t="shared" si="1967"/>
        <v>9.12912274225542+0.204924120135192i</v>
      </c>
      <c r="I3763" t="str">
        <f t="shared" si="1968"/>
        <v>7182.46620426967i</v>
      </c>
      <c r="J3763" t="str">
        <f t="shared" si="1962"/>
        <v>-69828.2742016842+1571.29376657566i</v>
      </c>
      <c r="K3763" t="str">
        <f t="shared" si="1969"/>
        <v>0.00231338817595903-0.10280693993832i</v>
      </c>
      <c r="L3763" t="str">
        <f t="shared" si="1970"/>
        <v>0.000176020331638813-0.00663129698871593i</v>
      </c>
      <c r="M3763" t="str">
        <f t="shared" si="1971"/>
        <v>0.00248940850759784-0.109438236927036i</v>
      </c>
      <c r="N3763" t="str">
        <f t="shared" si="1972"/>
        <v>-18.7394839681834i</v>
      </c>
      <c r="O3763" t="str">
        <f t="shared" si="1973"/>
        <v>0.993948196466616+0.109849819029264i</v>
      </c>
      <c r="P3763" t="str">
        <f t="shared" si="1974"/>
        <v>0.00605180353338397-0.109849819029264i</v>
      </c>
      <c r="Q3763" t="str">
        <f t="shared" si="1975"/>
        <v>-0.00605180353338397+18.8493337872127i</v>
      </c>
      <c r="R3763" t="str">
        <f t="shared" si="1976"/>
        <v>-0.00582788505681418-0.000319190820531099i</v>
      </c>
      <c r="S3763" t="str">
        <f t="shared" si="1977"/>
        <v>1.93644268341961i</v>
      </c>
      <c r="T3763" t="str">
        <f t="shared" si="1978"/>
        <v>0.000618094729032149-0.0112853653780783i</v>
      </c>
      <c r="U3763" t="str">
        <f t="shared" si="1979"/>
        <v>0.0000333333333333333-0.0000617145140319653i</v>
      </c>
      <c r="V3763" t="str">
        <f t="shared" si="1980"/>
        <v>6.66666666666667E-06-0.000617145140319653i</v>
      </c>
      <c r="W3763" t="str">
        <f t="shared" si="1981"/>
        <v>0.0000275270243113584-0.0000573987140382718i</v>
      </c>
      <c r="X3763" t="str">
        <f t="shared" si="1982"/>
        <v>0.0000275692358011823-0.0000573460306339147i</v>
      </c>
      <c r="Y3763" t="str">
        <f t="shared" si="1983"/>
        <v>0.009+11.4919459268315i</v>
      </c>
      <c r="Z3763" t="str">
        <f t="shared" si="1984"/>
        <v>-0.0000598589214267644-0.000028835226502749i</v>
      </c>
      <c r="AA3763" t="str">
        <f t="shared" si="1985"/>
        <v>0.000820292975662192-1.0442141437741i</v>
      </c>
      <c r="AB3763" t="str">
        <f t="shared" si="1986"/>
        <v>0.0029152020740274-0.0532266641520246i</v>
      </c>
      <c r="AC3763" t="str">
        <f t="shared" si="1987"/>
        <v>0.994182224846539-0.0004515374858387i</v>
      </c>
      <c r="AD3763" t="str">
        <f t="shared" si="1988"/>
        <v>0.00295657664159509-0.0535367941778048i</v>
      </c>
      <c r="AE3763" t="str">
        <f t="shared" si="1989"/>
        <v>-0.0000017207230752295+3.11940119899695E-06i</v>
      </c>
      <c r="AF3763" t="str">
        <f t="shared" si="1990"/>
        <v>-15.0861288744161-0.194658488929375i</v>
      </c>
      <c r="AG3763" t="str">
        <f t="shared" si="1991"/>
        <v>0.99979763674219-0.0000113349983090835i</v>
      </c>
      <c r="AH3763" t="str">
        <f t="shared" si="1992"/>
        <v>0.0000265721749543234-0.0000467338911722956i</v>
      </c>
      <c r="AI3763">
        <f t="shared" si="1993"/>
        <v>-85.390815601654026</v>
      </c>
      <c r="AJ3763">
        <f t="shared" si="1994"/>
        <v>-60.378102745964441</v>
      </c>
      <c r="AK3763"/>
      <c r="AL3763"/>
      <c r="AM3763"/>
      <c r="AN3763"/>
    </row>
    <row r="3764" spans="1:40" x14ac:dyDescent="0.25">
      <c r="A3764"/>
      <c r="B3764">
        <f t="shared" si="1995"/>
        <v>1830000</v>
      </c>
      <c r="C3764" s="237" t="str">
        <f t="shared" si="1963"/>
        <v>-2.2821309369265E-08+0.00133826368321071i</v>
      </c>
      <c r="D3764" s="208" t="str">
        <f t="shared" si="1964"/>
        <v>-5.95700613196933+0.0102600215712821i</v>
      </c>
      <c r="E3764" t="str">
        <f t="shared" si="1965"/>
        <v>2870</v>
      </c>
      <c r="F3764" t="str">
        <f t="shared" si="1966"/>
        <v>0.777000777000777</v>
      </c>
      <c r="G3764" t="str">
        <f t="shared" si="1961"/>
        <v>0.777000777000777</v>
      </c>
      <c r="H3764" t="str">
        <f t="shared" si="1967"/>
        <v>9.12912815079854+0.20481227040293i</v>
      </c>
      <c r="I3764" t="str">
        <f t="shared" si="1968"/>
        <v>7186.39319508665i</v>
      </c>
      <c r="J3764" t="str">
        <f t="shared" si="1962"/>
        <v>-69904.6529481792+1572.15286650272i</v>
      </c>
      <c r="K3764" t="str">
        <f t="shared" si="1969"/>
        <v>0.00231086177919254-0.102750816493446i</v>
      </c>
      <c r="L3764" t="str">
        <f t="shared" si="1970"/>
        <v>0.000175828147512953-0.00662767842768345i</v>
      </c>
      <c r="M3764" t="str">
        <f t="shared" si="1971"/>
        <v>0.00248668992670549-0.109378494921129i</v>
      </c>
      <c r="N3764" t="str">
        <f t="shared" si="1972"/>
        <v>-18.7497297221299i</v>
      </c>
      <c r="O3764" t="str">
        <f t="shared" si="1973"/>
        <v>0.995021501356898+0.0996604828277705i</v>
      </c>
      <c r="P3764" t="str">
        <f t="shared" si="1974"/>
        <v>0.00497849864310196-0.0996604828277705i</v>
      </c>
      <c r="Q3764" t="str">
        <f t="shared" si="1975"/>
        <v>-0.00497849864310196+18.8493902049577i</v>
      </c>
      <c r="R3764" t="str">
        <f t="shared" si="1976"/>
        <v>-0.00528726869740724-0.000262723405331367i</v>
      </c>
      <c r="S3764" t="str">
        <f t="shared" si="1977"/>
        <v>1.937501427369i</v>
      </c>
      <c r="T3764" t="str">
        <f t="shared" si="1978"/>
        <v>0.000509026972832768-0.01024409064811i</v>
      </c>
      <c r="U3764" t="str">
        <f t="shared" si="1979"/>
        <v>0.0000333333333333333-0.0000616807902538058i</v>
      </c>
      <c r="V3764" t="str">
        <f t="shared" si="1980"/>
        <v>6.66666666666667E-06-0.000616807902538058i</v>
      </c>
      <c r="W3764" t="str">
        <f t="shared" si="1981"/>
        <v>0.0000275269411642328-0.0000573687589803761i</v>
      </c>
      <c r="X3764" t="str">
        <f t="shared" si="1982"/>
        <v>0.0000275690955116475-0.0000573161032837334i</v>
      </c>
      <c r="Y3764" t="str">
        <f t="shared" si="1983"/>
        <v>0.009+11.4982291121386i</v>
      </c>
      <c r="Z3764" t="str">
        <f t="shared" si="1984"/>
        <v>-0.0000597949903362462-0.0000288192727874231i</v>
      </c>
      <c r="AA3764" t="str">
        <f t="shared" si="1985"/>
        <v>0.000819396704635639-1.04364353009383i</v>
      </c>
      <c r="AB3764" t="str">
        <f t="shared" si="1986"/>
        <v>0.00240079136293814-0.0483155621641641i</v>
      </c>
      <c r="AC3764" t="str">
        <f t="shared" si="1987"/>
        <v>0.994721286552914-0.000382740767634559i</v>
      </c>
      <c r="AD3764" t="str">
        <f t="shared" si="1988"/>
        <v>0.00243222046875557-0.0485710237705512i</v>
      </c>
      <c r="AE3764" t="str">
        <f t="shared" si="1989"/>
        <v>-1.54521618303278E-06+2.83420907181347E-06i</v>
      </c>
      <c r="AF3764" t="str">
        <f t="shared" si="1990"/>
        <v>-15.0861342827679-0.194552248831648i</v>
      </c>
      <c r="AG3764" t="str">
        <f t="shared" si="1991"/>
        <v>0.999816506392848-9.33297573592479E-06i</v>
      </c>
      <c r="AH3764" t="str">
        <f t="shared" si="1992"/>
        <v>0.0000238675164357752-0.0000424642025142193i</v>
      </c>
      <c r="AI3764">
        <f t="shared" si="1993"/>
        <v>-86.247266334731506</v>
      </c>
      <c r="AJ3764">
        <f t="shared" si="1994"/>
        <v>-60.661311819133488</v>
      </c>
      <c r="AK3764"/>
      <c r="AL3764"/>
      <c r="AM3764"/>
      <c r="AN3764"/>
    </row>
    <row r="3765" spans="1:40" x14ac:dyDescent="0.25">
      <c r="A3765"/>
      <c r="B3765">
        <f t="shared" si="1995"/>
        <v>1831000</v>
      </c>
      <c r="C3765" s="237" t="str">
        <f t="shared" si="1963"/>
        <v>-2.27963884763786E-08+0.00133753279097563i</v>
      </c>
      <c r="D3765" s="208" t="str">
        <f t="shared" si="1964"/>
        <v>-5.95700613177827+0.0102544180641465i</v>
      </c>
      <c r="E3765" t="str">
        <f t="shared" si="1965"/>
        <v>2870</v>
      </c>
      <c r="F3765" t="str">
        <f t="shared" si="1966"/>
        <v>0.777000777000777</v>
      </c>
      <c r="G3765" t="str">
        <f t="shared" si="1961"/>
        <v>0.777000777000777</v>
      </c>
      <c r="H3765" t="str">
        <f t="shared" si="1967"/>
        <v>9.12913355048933+0.204700542630308i</v>
      </c>
      <c r="I3765" t="str">
        <f t="shared" si="1968"/>
        <v>7190.32018590364i</v>
      </c>
      <c r="J3765" t="str">
        <f t="shared" si="1962"/>
        <v>-69981.0734431009+1573.01196642977i</v>
      </c>
      <c r="K3765" t="str">
        <f t="shared" si="1969"/>
        <v>0.00230833951803819-0.102694754261842i</v>
      </c>
      <c r="L3765" t="str">
        <f t="shared" si="1970"/>
        <v>0.000175636277890015-0.0066240638108636i</v>
      </c>
      <c r="M3765" t="str">
        <f t="shared" si="1971"/>
        <v>0.00248397579592821-0.109318818072706i</v>
      </c>
      <c r="N3765" t="str">
        <f t="shared" si="1972"/>
        <v>-18.7599754760764i</v>
      </c>
      <c r="O3765" t="str">
        <f t="shared" si="1973"/>
        <v>0.995990354307249+0.0894606848113796i</v>
      </c>
      <c r="P3765" t="str">
        <f t="shared" si="1974"/>
        <v>0.00400964569275097-0.0894606848113796i</v>
      </c>
      <c r="Q3765" t="str">
        <f t="shared" si="1975"/>
        <v>-0.00400964569275097+18.8494361608878i</v>
      </c>
      <c r="R3765" t="str">
        <f t="shared" si="1976"/>
        <v>-0.00474611192240245-0.000211710070872276i</v>
      </c>
      <c r="S3765" t="str">
        <f t="shared" si="1977"/>
        <v>1.93856017131837i</v>
      </c>
      <c r="T3765" t="str">
        <f t="shared" si="1978"/>
        <v>0.000410412711259984-0.00920062354138865i</v>
      </c>
      <c r="U3765" t="str">
        <f t="shared" si="1979"/>
        <v>0.0000333333333333334-0.0000616471033121053i</v>
      </c>
      <c r="V3765" t="str">
        <f t="shared" si="1980"/>
        <v>6.66666666666667E-06-0.000616471033121053i</v>
      </c>
      <c r="W3765" t="str">
        <f t="shared" si="1981"/>
        <v>0.0000275268579722893-0.0000573388374021697i</v>
      </c>
      <c r="X3765" t="str">
        <f t="shared" si="1982"/>
        <v>0.0000275689552711054-0.0000572862093822851i</v>
      </c>
      <c r="Y3765" t="str">
        <f t="shared" si="1983"/>
        <v>0.009+11.5045122974458i</v>
      </c>
      <c r="Z3765" t="str">
        <f t="shared" si="1984"/>
        <v>-0.0000597311639541962-0.0000288033366318521i</v>
      </c>
      <c r="AA3765" t="str">
        <f t="shared" si="1985"/>
        <v>0.000818501901731575-1.04307353970242i</v>
      </c>
      <c r="AB3765" t="str">
        <f t="shared" si="1986"/>
        <v>0.00193568385374483-0.0433941199793122i</v>
      </c>
      <c r="AC3765" t="str">
        <f t="shared" si="1987"/>
        <v>0.995261014284398-0.000319396614768022i</v>
      </c>
      <c r="AD3765" t="str">
        <f t="shared" si="1988"/>
        <v>0.00195889274751194-0.0436001146360589i</v>
      </c>
      <c r="AE3765" t="str">
        <f t="shared" si="1989"/>
        <v>-1.37283572292006E-06+2.54786294851589E-06i</v>
      </c>
      <c r="AF3765" t="str">
        <f t="shared" si="1990"/>
        <v>-15.0861396822676-0.194446124566162i</v>
      </c>
      <c r="AG3765" t="str">
        <f t="shared" si="1991"/>
        <v>0.999835374988378-7.52582060701982E-06i</v>
      </c>
      <c r="AH3765" t="str">
        <f t="shared" si="1992"/>
        <v>0.00002120999255855-0.0000381765989470434i</v>
      </c>
      <c r="AI3765">
        <f t="shared" si="1993"/>
        <v>-87.195772361064911</v>
      </c>
      <c r="AJ3765">
        <f t="shared" si="1994"/>
        <v>-60.944511781616193</v>
      </c>
      <c r="AK3765"/>
      <c r="AL3765"/>
      <c r="AM3765"/>
      <c r="AN3765"/>
    </row>
    <row r="3766" spans="1:40" x14ac:dyDescent="0.25">
      <c r="A3766"/>
      <c r="B3766">
        <f t="shared" si="1995"/>
        <v>1832000</v>
      </c>
      <c r="C3766" s="237" t="str">
        <f t="shared" si="1963"/>
        <v>-2.27715083816752E-08+0.00133680269665783i</v>
      </c>
      <c r="D3766" s="208" t="str">
        <f t="shared" si="1964"/>
        <v>-5.95700613158752+0.0102488206743767i</v>
      </c>
      <c r="E3766" t="str">
        <f t="shared" si="1965"/>
        <v>2870</v>
      </c>
      <c r="F3766" t="str">
        <f t="shared" si="1966"/>
        <v>0.777000777000777</v>
      </c>
      <c r="G3766" t="str">
        <f t="shared" si="1961"/>
        <v>0.777000777000777</v>
      </c>
      <c r="H3766" t="str">
        <f t="shared" si="1967"/>
        <v>9.1291389413471+0.204588936618082i</v>
      </c>
      <c r="I3766" t="str">
        <f t="shared" si="1968"/>
        <v>7194.24717672063i</v>
      </c>
      <c r="J3766" t="str">
        <f t="shared" si="1962"/>
        <v>-70057.5356864492+1573.87106635682i</v>
      </c>
      <c r="K3766" t="str">
        <f t="shared" si="1969"/>
        <v>0.0023058213834759-0.102638753143466i</v>
      </c>
      <c r="L3766" t="str">
        <f t="shared" si="1970"/>
        <v>0.000175444722084303-0.00662045313181572i</v>
      </c>
      <c r="M3766" t="str">
        <f t="shared" si="1971"/>
        <v>0.0024812661055602-0.109259206275282i</v>
      </c>
      <c r="N3766" t="str">
        <f t="shared" si="1972"/>
        <v>-18.7702212300229i</v>
      </c>
      <c r="O3766" t="str">
        <f t="shared" si="1973"/>
        <v>0.99685465361276+0.0792514956993521i</v>
      </c>
      <c r="P3766" t="str">
        <f t="shared" si="1974"/>
        <v>0.00314534638723996-0.0792514956993521i</v>
      </c>
      <c r="Q3766" t="str">
        <f t="shared" si="1975"/>
        <v>-0.00314534638723996+18.8494727257223i</v>
      </c>
      <c r="R3766" t="str">
        <f t="shared" si="1976"/>
        <v>-0.00420446871373539-0.000166164959749076i</v>
      </c>
      <c r="S3766" t="str">
        <f t="shared" si="1977"/>
        <v>1.93961891526775i</v>
      </c>
      <c r="T3766" t="str">
        <f t="shared" si="1978"/>
        <v>0.000322296698984012-0.00815506704581263i</v>
      </c>
      <c r="U3766" t="str">
        <f t="shared" si="1979"/>
        <v>0.0000333333333333334-0.000061613453146542i</v>
      </c>
      <c r="V3766" t="str">
        <f t="shared" si="1980"/>
        <v>6.66666666666667E-06-0.00061613453146542i</v>
      </c>
      <c r="W3766" t="str">
        <f t="shared" si="1981"/>
        <v>0.0000275267747355285-0.0000573089492488099i</v>
      </c>
      <c r="X3766" t="str">
        <f t="shared" si="1982"/>
        <v>0.0000275688150793522-0.0000572563488747784i</v>
      </c>
      <c r="Y3766" t="str">
        <f t="shared" si="1983"/>
        <v>0.009+11.510795482753i</v>
      </c>
      <c r="Z3766" t="str">
        <f t="shared" si="1984"/>
        <v>-0.0000596674420520492-0.000028787418006889i</v>
      </c>
      <c r="AA3766" t="str">
        <f t="shared" si="1985"/>
        <v>0.000817608563745311-1.0425041715792i</v>
      </c>
      <c r="AB3766" t="str">
        <f t="shared" si="1986"/>
        <v>0.00152009062882901-0.0384628233329408i</v>
      </c>
      <c r="AC3766" t="str">
        <f t="shared" si="1987"/>
        <v>0.995801354200891-0.000261520395432528i</v>
      </c>
      <c r="AD3766" t="str">
        <f t="shared" si="1988"/>
        <v>0.0015366435695887-0.0386245924521484i</v>
      </c>
      <c r="AE3766" t="str">
        <f t="shared" si="1989"/>
        <v>-1.20358987940882E-06+2.26039463115724E-06i</v>
      </c>
      <c r="AF3766" t="str">
        <f t="shared" si="1990"/>
        <v>-15.0861450729346-0.194340115943705i</v>
      </c>
      <c r="AG3766" t="str">
        <f t="shared" si="1991"/>
        <v>0.99985424054657-5.91340440729357E-06i</v>
      </c>
      <c r="AH3766" t="str">
        <f t="shared" si="1992"/>
        <v>0.0000185997282662488-0.0000338715626437503i</v>
      </c>
      <c r="AI3766">
        <f t="shared" si="1993"/>
        <v>-88.2587252338176</v>
      </c>
      <c r="AJ3766">
        <f t="shared" si="1994"/>
        <v>-61.227702568718819</v>
      </c>
      <c r="AK3766"/>
      <c r="AL3766"/>
      <c r="AM3766"/>
      <c r="AN3766"/>
    </row>
    <row r="3767" spans="1:40" x14ac:dyDescent="0.25">
      <c r="A3767"/>
      <c r="B3767">
        <f t="shared" si="1995"/>
        <v>1833000</v>
      </c>
      <c r="C3767" s="237" t="str">
        <f t="shared" si="1963"/>
        <v>-2.27466689961496E-08+0.0013360733989514i</v>
      </c>
      <c r="D3767" s="208" t="str">
        <f t="shared" si="1964"/>
        <v>-5.95700613139709+0.0102432293919607i</v>
      </c>
      <c r="E3767" t="str">
        <f t="shared" si="1965"/>
        <v>2870</v>
      </c>
      <c r="F3767" t="str">
        <f t="shared" si="1966"/>
        <v>0.777000777000777</v>
      </c>
      <c r="G3767" t="str">
        <f t="shared" si="1961"/>
        <v>0.777000777000777</v>
      </c>
      <c r="H3767" t="str">
        <f t="shared" si="1967"/>
        <v>9.12914432339113+0.204477452167432i</v>
      </c>
      <c r="I3767" t="str">
        <f t="shared" si="1968"/>
        <v>7198.17416753761i</v>
      </c>
      <c r="J3767" t="str">
        <f t="shared" si="1962"/>
        <v>-70134.0396782242+1574.73016628387i</v>
      </c>
      <c r="K3767" t="str">
        <f t="shared" si="1969"/>
        <v>0.00230330736651015-0.10258281303849i</v>
      </c>
      <c r="L3767" t="str">
        <f t="shared" si="1970"/>
        <v>0.000175253479411985-0.00661684638411307i</v>
      </c>
      <c r="M3767" t="str">
        <f t="shared" si="1971"/>
        <v>0.00247856084592214-0.109199659422603i</v>
      </c>
      <c r="N3767" t="str">
        <f t="shared" si="1972"/>
        <v>-18.7804669839695i</v>
      </c>
      <c r="O3767" t="str">
        <f t="shared" si="1973"/>
        <v>0.997614308544002+0.069033987196686i</v>
      </c>
      <c r="P3767" t="str">
        <f t="shared" si="1974"/>
        <v>0.00238569145599798-0.069033987196686i</v>
      </c>
      <c r="Q3767" t="str">
        <f t="shared" si="1975"/>
        <v>-0.00238569145599798+18.8495009711662i</v>
      </c>
      <c r="R3767" t="str">
        <f t="shared" si="1976"/>
        <v>-0.00366239340458057-0.000126101699932543i</v>
      </c>
      <c r="S3767" t="str">
        <f t="shared" si="1977"/>
        <v>1.94067765921713i</v>
      </c>
      <c r="T3767" t="str">
        <f t="shared" si="1978"/>
        <v>0.000244722751848389-0.00710752505953368i</v>
      </c>
      <c r="U3767" t="str">
        <f t="shared" si="1979"/>
        <v>0.0000333333333333333-0.0000615798396969255i</v>
      </c>
      <c r="V3767" t="str">
        <f t="shared" si="1980"/>
        <v>6.66666666666667E-06-0.000615798396969255i</v>
      </c>
      <c r="W3767" t="str">
        <f t="shared" si="1981"/>
        <v>0.0000275266914539514-0.0000572790944655743i</v>
      </c>
      <c r="X3767" t="str">
        <f t="shared" si="1982"/>
        <v>0.0000275686749361847-0.0000572265217065417i</v>
      </c>
      <c r="Y3767" t="str">
        <f t="shared" si="1983"/>
        <v>0.009+11.5170786680602i</v>
      </c>
      <c r="Z3767" t="str">
        <f t="shared" si="1984"/>
        <v>-0.000059603824401863-0.0000287715168834511i</v>
      </c>
      <c r="AA3767" t="str">
        <f t="shared" si="1985"/>
        <v>0.000816716687480868-1.0419354247057i</v>
      </c>
      <c r="AB3767" t="str">
        <f t="shared" si="1986"/>
        <v>0.00115421834265959-0.0335221622536707i</v>
      </c>
      <c r="AC3767" t="str">
        <f t="shared" si="1987"/>
        <v>0.996342252099182-0.000209126968750346i</v>
      </c>
      <c r="AD3767" t="str">
        <f t="shared" si="1988"/>
        <v>0.00116551758554938-0.0336449833798417i</v>
      </c>
      <c r="AE3767" t="str">
        <f t="shared" si="1989"/>
        <v>-1.03748651286292E-06+0.0000019718359724851i</v>
      </c>
      <c r="AF3767" t="str">
        <f t="shared" si="1990"/>
        <v>-15.0861504547882-0.194234222775471i</v>
      </c>
      <c r="AG3767" t="str">
        <f t="shared" si="1991"/>
        <v>0.999873101087699-4.49557837715723E-06i</v>
      </c>
      <c r="AH3767" t="str">
        <f t="shared" si="1992"/>
        <v>0.000016036843555861-0.0000295495764808351i</v>
      </c>
      <c r="AI3767">
        <f t="shared" si="1993"/>
        <v>-89.467840562737436</v>
      </c>
      <c r="AJ3767">
        <f t="shared" si="1994"/>
        <v>-61.510884117146773</v>
      </c>
      <c r="AK3767"/>
      <c r="AL3767"/>
      <c r="AM3767"/>
      <c r="AN3767"/>
    </row>
    <row r="3768" spans="1:40" x14ac:dyDescent="0.25">
      <c r="A3768"/>
      <c r="B3768">
        <f t="shared" si="1995"/>
        <v>1834000</v>
      </c>
      <c r="C3768" s="237" t="str">
        <f t="shared" si="1963"/>
        <v>-2.27218702310378E-08+0.00133534489655327i</v>
      </c>
      <c r="D3768" s="208" t="str">
        <f t="shared" si="1964"/>
        <v>-5.95700613120696+0.0102376442069084i</v>
      </c>
      <c r="E3768" t="str">
        <f t="shared" si="1965"/>
        <v>2870</v>
      </c>
      <c r="F3768" t="str">
        <f t="shared" si="1966"/>
        <v>0.777000777000777</v>
      </c>
      <c r="G3768" t="str">
        <f t="shared" si="1961"/>
        <v>0.777000777000777</v>
      </c>
      <c r="H3768" t="str">
        <f t="shared" si="1967"/>
        <v>9.12914969664057+0.204366089079976i</v>
      </c>
      <c r="I3768" t="str">
        <f t="shared" si="1968"/>
        <v>7202.1011583546i</v>
      </c>
      <c r="J3768" t="str">
        <f t="shared" si="1962"/>
        <v>-70210.5854184257+1575.58926621092i</v>
      </c>
      <c r="K3768" t="str">
        <f t="shared" si="1969"/>
        <v>0.00230079745816994-0.102526933847309i</v>
      </c>
      <c r="L3768" t="str">
        <f t="shared" si="1970"/>
        <v>0.000175062549191095-0.00661324356134299i</v>
      </c>
      <c r="M3768" t="str">
        <f t="shared" si="1971"/>
        <v>0.00247586000736104-0.109140177408652i</v>
      </c>
      <c r="N3768" t="str">
        <f t="shared" si="1972"/>
        <v>-18.790712737916i</v>
      </c>
      <c r="O3768" t="str">
        <f t="shared" si="1973"/>
        <v>0.998269239356523+0.0588092318819909i</v>
      </c>
      <c r="P3768" t="str">
        <f t="shared" si="1974"/>
        <v>0.00173076064347699-0.0588092318819909i</v>
      </c>
      <c r="Q3768" t="str">
        <f t="shared" si="1975"/>
        <v>-0.00173076064347699+18.849521969798i</v>
      </c>
      <c r="R3768" t="str">
        <f t="shared" si="1976"/>
        <v>-0.00311994067534551-0.0000915333967466449i</v>
      </c>
      <c r="S3768" t="str">
        <f t="shared" si="1977"/>
        <v>1.94173640316652i</v>
      </c>
      <c r="T3768" t="str">
        <f t="shared" si="1978"/>
        <v>0.000177733728568444-0.00605810238503831i</v>
      </c>
      <c r="U3768" t="str">
        <f t="shared" si="1979"/>
        <v>0.0000333333333333333-0.0000615462629031977i</v>
      </c>
      <c r="V3768" t="str">
        <f t="shared" si="1980"/>
        <v>6.66666666666667E-06-0.000615462629031977i</v>
      </c>
      <c r="W3768" t="str">
        <f t="shared" si="1981"/>
        <v>0.0000275266081275594-0.0000572492729978599i</v>
      </c>
      <c r="X3768" t="str">
        <f t="shared" si="1982"/>
        <v>0.0000275685348414009-0.0000571967278230223i</v>
      </c>
      <c r="Y3768" t="str">
        <f t="shared" si="1983"/>
        <v>0.009+11.5233618533674i</v>
      </c>
      <c r="Z3768" t="str">
        <f t="shared" si="1984"/>
        <v>-0.0000595403107763166-0.000028755633232521i</v>
      </c>
      <c r="AA3768" t="str">
        <f t="shared" si="1985"/>
        <v>0.000815826269750993-1.04136729806568i</v>
      </c>
      <c r="AB3768" t="str">
        <f t="shared" si="1986"/>
        <v>0.000838269135474866-0.0285726310353561i</v>
      </c>
      <c r="AC3768" t="str">
        <f t="shared" si="1987"/>
        <v>0.996883653416797-0.000162230676647445i</v>
      </c>
      <c r="AD3768" t="str">
        <f t="shared" si="1988"/>
        <v>0.000845554000274787-0.0286618140067067i</v>
      </c>
      <c r="AE3768" t="str">
        <f t="shared" si="1989"/>
        <v>-8.74533159310111E-07+1.68221887266211E-06i</v>
      </c>
      <c r="AF3768" t="str">
        <f t="shared" si="1990"/>
        <v>-15.0861558278475-0.194128444873068i</v>
      </c>
      <c r="AG3768" t="str">
        <f t="shared" si="1991"/>
        <v>0.999891954634736-3.27217355049342E-06i</v>
      </c>
      <c r="AH3768" t="str">
        <f t="shared" si="1992"/>
        <v>0.000013521453477211-0.0000252111239878773i</v>
      </c>
      <c r="AI3768">
        <f t="shared" si="1993"/>
        <v>-90.870182066549233</v>
      </c>
      <c r="AJ3768">
        <f t="shared" si="1994"/>
        <v>-61.794056364998021</v>
      </c>
      <c r="AK3768"/>
      <c r="AL3768"/>
      <c r="AM3768"/>
      <c r="AN3768"/>
    </row>
    <row r="3769" spans="1:40" x14ac:dyDescent="0.25">
      <c r="A3769"/>
      <c r="B3769">
        <f t="shared" si="1995"/>
        <v>1835000</v>
      </c>
      <c r="C3769" s="237" t="str">
        <f t="shared" si="1963"/>
        <v>-2.2697111997818E-08+0.0013346171881632i</v>
      </c>
      <c r="D3769" s="208" t="str">
        <f t="shared" si="1964"/>
        <v>-5.95700613101715+0.0102320651092512i</v>
      </c>
      <c r="E3769" t="str">
        <f t="shared" si="1965"/>
        <v>2870</v>
      </c>
      <c r="F3769" t="str">
        <f t="shared" si="1966"/>
        <v>0.777000777000777</v>
      </c>
      <c r="G3769" t="str">
        <f t="shared" si="1961"/>
        <v>0.777000777000777</v>
      </c>
      <c r="H3769" t="str">
        <f t="shared" si="1967"/>
        <v>9.12915506111462+0.204254847157759i</v>
      </c>
      <c r="I3769" t="str">
        <f t="shared" si="1968"/>
        <v>7206.02814917159i</v>
      </c>
      <c r="J3769" t="str">
        <f t="shared" si="1962"/>
        <v>-70287.1729070539+1576.44836613797i</v>
      </c>
      <c r="K3769" t="str">
        <f t="shared" si="1969"/>
        <v>0.00229829164950864-0.10247111547053i</v>
      </c>
      <c r="L3769" t="str">
        <f t="shared" si="1970"/>
        <v>0.000174871930741518-0.00660964465710664i</v>
      </c>
      <c r="M3769" t="str">
        <f t="shared" si="1971"/>
        <v>0.00247316358025016-0.109080760127637i</v>
      </c>
      <c r="N3769" t="str">
        <f t="shared" si="1972"/>
        <v>-18.8009584918625i</v>
      </c>
      <c r="O3769" t="str">
        <f t="shared" si="1973"/>
        <v>0.998819377299258+0.0485783030943129i</v>
      </c>
      <c r="P3769" t="str">
        <f t="shared" si="1974"/>
        <v>0.00118062270074204-0.0485783030943129i</v>
      </c>
      <c r="Q3769" t="str">
        <f t="shared" si="1975"/>
        <v>-0.00118062270074204+18.8495367949568i</v>
      </c>
      <c r="R3769" t="str">
        <f t="shared" si="1976"/>
        <v>-0.00257716554944253-0.0000624726248395589i</v>
      </c>
      <c r="S3769" t="str">
        <f t="shared" si="1977"/>
        <v>1.9427951471159i</v>
      </c>
      <c r="T3769" t="str">
        <f t="shared" si="1978"/>
        <v>0.000121371512365887-0.00500690472277123i</v>
      </c>
      <c r="U3769" t="str">
        <f t="shared" si="1979"/>
        <v>0.0000333333333333333-0.0000615127227054304i</v>
      </c>
      <c r="V3769" t="str">
        <f t="shared" si="1980"/>
        <v>6.66666666666667E-06-0.000615127227054304i</v>
      </c>
      <c r="W3769" t="str">
        <f t="shared" si="1981"/>
        <v>0.0000275265247563533-0.0000572194847911826i</v>
      </c>
      <c r="X3769" t="str">
        <f t="shared" si="1982"/>
        <v>0.0000275683947947986-0.0000571669671697872i</v>
      </c>
      <c r="Y3769" t="str">
        <f t="shared" si="1983"/>
        <v>0.009+11.5296450386745i</v>
      </c>
      <c r="Z3769" t="str">
        <f t="shared" si="1984"/>
        <v>-0.0000594769009487094-0.0000287397670251452i</v>
      </c>
      <c r="AA3769" t="str">
        <f t="shared" si="1985"/>
        <v>0.000814937307377127-1.04079979064514i</v>
      </c>
      <c r="AB3769" t="str">
        <f t="shared" si="1986"/>
        <v>0.000572440546663313-0.0236147282070109i</v>
      </c>
      <c r="AC3769" t="str">
        <f t="shared" si="1987"/>
        <v>0.997425503236084-0.000120845335717i</v>
      </c>
      <c r="AD3769" t="str">
        <f t="shared" si="1988"/>
        <v>0.000576786569013316-0.0236756112896934i</v>
      </c>
      <c r="AE3769" t="str">
        <f t="shared" si="1989"/>
        <v>-7.14737030277437E-07+1.39157527596056E-06i</v>
      </c>
      <c r="AF3769" t="str">
        <f t="shared" si="1990"/>
        <v>-15.0861611921318-0.194022782048508i</v>
      </c>
      <c r="AG3769" t="str">
        <f t="shared" si="1991"/>
        <v>0.999910799213552-2.24300079467112E-06i</v>
      </c>
      <c r="AH3769" t="str">
        <f t="shared" si="1992"/>
        <v>0.000011053668132684-0.0000208566892967804i</v>
      </c>
      <c r="AI3769">
        <f t="shared" si="1993"/>
        <v>-92.540005310519135</v>
      </c>
      <c r="AJ3769">
        <f t="shared" si="1994"/>
        <v>-62.077219251781422</v>
      </c>
      <c r="AK3769"/>
      <c r="AL3769"/>
      <c r="AM3769"/>
      <c r="AN3769"/>
    </row>
    <row r="3770" spans="1:40" x14ac:dyDescent="0.25">
      <c r="A3770"/>
      <c r="B3770">
        <f t="shared" si="1995"/>
        <v>1836000</v>
      </c>
      <c r="C3770" s="237" t="str">
        <f t="shared" si="1963"/>
        <v>-2.26723942082093E-08+0.00133389027248378i</v>
      </c>
      <c r="D3770" s="208" t="str">
        <f t="shared" si="1964"/>
        <v>-5.95700613082765+0.0102264920890423i</v>
      </c>
      <c r="E3770" t="str">
        <f t="shared" si="1965"/>
        <v>2870</v>
      </c>
      <c r="F3770" t="str">
        <f t="shared" si="1966"/>
        <v>0.777000777000777</v>
      </c>
      <c r="G3770" t="str">
        <f t="shared" si="1961"/>
        <v>0.777000777000777</v>
      </c>
      <c r="H3770" t="str">
        <f t="shared" si="1967"/>
        <v>9.12916041683234+0.204143726203261i</v>
      </c>
      <c r="I3770" t="str">
        <f t="shared" si="1968"/>
        <v>7209.95513998857i</v>
      </c>
      <c r="J3770" t="str">
        <f t="shared" si="1962"/>
        <v>-70363.8021441087+1577.30746606503i</v>
      </c>
      <c r="K3770" t="str">
        <f t="shared" si="1969"/>
        <v>0.002295789931604-0.102415357808977i</v>
      </c>
      <c r="L3770" t="str">
        <f t="shared" si="1970"/>
        <v>0.000174681623384992-0.00660604966501914i</v>
      </c>
      <c r="M3770" t="str">
        <f t="shared" si="1971"/>
        <v>0.00247047155498899-0.109021407473996i</v>
      </c>
      <c r="N3770" t="str">
        <f t="shared" si="1972"/>
        <v>-18.811204245809i</v>
      </c>
      <c r="O3770" t="str">
        <f t="shared" si="1973"/>
        <v>0.999264664621722+0.0383422748208515i</v>
      </c>
      <c r="P3770" t="str">
        <f t="shared" si="1974"/>
        <v>0.000735335378277968-0.0383422748208515i</v>
      </c>
      <c r="Q3770" t="str">
        <f t="shared" si="1975"/>
        <v>-0.000735335378277968+18.8495465206299i</v>
      </c>
      <c r="R3770" t="str">
        <f t="shared" si="1976"/>
        <v>-0.00203412338893874-0.0000389314201582063i</v>
      </c>
      <c r="S3770" t="str">
        <f t="shared" si="1977"/>
        <v>1.94385389106529i</v>
      </c>
      <c r="T3770" t="str">
        <f t="shared" si="1978"/>
        <v>0.000075676992559227-0.00395403866449548i</v>
      </c>
      <c r="U3770" t="str">
        <f t="shared" si="1979"/>
        <v>0.0000333333333333334-0.0000614792190438262i</v>
      </c>
      <c r="V3770" t="str">
        <f t="shared" si="1980"/>
        <v>6.66666666666667E-06-0.000614792190438262i</v>
      </c>
      <c r="W3770" t="str">
        <f t="shared" si="1981"/>
        <v>0.0000275264413403344-0.0000571897297911766i</v>
      </c>
      <c r="X3770" t="str">
        <f t="shared" si="1982"/>
        <v>0.0000275682547961765-0.0000571372396925208i</v>
      </c>
      <c r="Y3770" t="str">
        <f t="shared" si="1983"/>
        <v>0.009+11.5359282239817i</v>
      </c>
      <c r="Z3770" t="str">
        <f t="shared" si="1984"/>
        <v>-0.0000594135946929545-0.0000287239182324335i</v>
      </c>
      <c r="AA3770" t="str">
        <f t="shared" si="1985"/>
        <v>0.000814049797189296-1.04023290143224i</v>
      </c>
      <c r="AB3770" t="str">
        <f t="shared" si="1986"/>
        <v>0.000356925427936047-0.0186489565014916i</v>
      </c>
      <c r="AC3770" t="str">
        <f t="shared" si="1987"/>
        <v>0.997967746288403-0.0000849842290840082i</v>
      </c>
      <c r="AD3770" t="str">
        <f t="shared" si="1988"/>
        <v>0.000359243594066251-0.0186869024984124i</v>
      </c>
      <c r="AE3770" t="str">
        <f t="shared" si="1989"/>
        <v>-5.58105012675749E-07+1.09993716748595E-06i</v>
      </c>
      <c r="AF3770" t="str">
        <f t="shared" si="1990"/>
        <v>-15.08616654766-0.193917234114219i</v>
      </c>
      <c r="AG3770" t="str">
        <f t="shared" si="1991"/>
        <v>0.999929632853128-1.40785085282279E-06i</v>
      </c>
      <c r="AH3770" t="str">
        <f t="shared" si="1992"/>
        <v>8.63359267770757E-06-0.000016486757091498i</v>
      </c>
      <c r="AI3770">
        <f t="shared" si="1993"/>
        <v>-94.60482197479854</v>
      </c>
      <c r="AJ3770">
        <f t="shared" si="1994"/>
        <v>-62.360372718414936</v>
      </c>
      <c r="AK3770"/>
      <c r="AL3770"/>
      <c r="AM3770"/>
      <c r="AN3770"/>
    </row>
    <row r="3771" spans="1:40" x14ac:dyDescent="0.25">
      <c r="A3771"/>
      <c r="B3771">
        <f t="shared" si="1995"/>
        <v>1837000</v>
      </c>
      <c r="C3771" s="237" t="str">
        <f t="shared" si="1963"/>
        <v>-2.26477167741718E-08+0.00133316414822047i</v>
      </c>
      <c r="D3771" s="208" t="str">
        <f t="shared" si="1964"/>
        <v>-5.95700613063846+0.0102209251363569i</v>
      </c>
      <c r="E3771" t="str">
        <f t="shared" si="1965"/>
        <v>2870</v>
      </c>
      <c r="F3771" t="str">
        <f t="shared" si="1966"/>
        <v>0.777000777000777</v>
      </c>
      <c r="G3771" t="str">
        <f t="shared" si="1961"/>
        <v>0.777000777000777</v>
      </c>
      <c r="H3771" t="str">
        <f t="shared" si="1967"/>
        <v>9.12916576381279+0.204032726019387i</v>
      </c>
      <c r="I3771" t="str">
        <f t="shared" si="1968"/>
        <v>7213.88213080556i</v>
      </c>
      <c r="J3771" t="str">
        <f t="shared" si="1962"/>
        <v>-70440.4731295901+1578.16656599207i</v>
      </c>
      <c r="K3771" t="str">
        <f t="shared" si="1969"/>
        <v>0.00229329229555795-0.10235966076369i</v>
      </c>
      <c r="L3771" t="str">
        <f t="shared" si="1970"/>
        <v>0.000174491626445095-0.00660245857870947i</v>
      </c>
      <c r="M3771" t="str">
        <f t="shared" si="1971"/>
        <v>0.00246778392200304-0.108962119342399i</v>
      </c>
      <c r="N3771" t="str">
        <f t="shared" si="1972"/>
        <v>-18.8214499997555i</v>
      </c>
      <c r="O3771" t="str">
        <f t="shared" si="1973"/>
        <v>0.999605054580076+0.0281022215841331i</v>
      </c>
      <c r="P3771" t="str">
        <f t="shared" si="1974"/>
        <v>0.00039494541992402-0.0281022215841331i</v>
      </c>
      <c r="Q3771" t="str">
        <f t="shared" si="1975"/>
        <v>-0.00039494541992402+18.8495522213396i</v>
      </c>
      <c r="R3771" t="str">
        <f t="shared" si="1976"/>
        <v>-0.00149086989000614-0.0000209212719251128i</v>
      </c>
      <c r="S3771" t="str">
        <f t="shared" si="1977"/>
        <v>1.94491263501465i</v>
      </c>
      <c r="T3771" t="str">
        <f t="shared" si="1978"/>
        <v>0.0000406900461077292-0.00289961168623584i</v>
      </c>
      <c r="U3771" t="str">
        <f t="shared" si="1979"/>
        <v>0.0000333333333333334-0.0000614457518587181i</v>
      </c>
      <c r="V3771" t="str">
        <f t="shared" si="1980"/>
        <v>6.66666666666667E-06-0.000614457518587181i</v>
      </c>
      <c r="W3771" t="str">
        <f t="shared" si="1981"/>
        <v>0.0000275263578795031-0.0000571600079435952i</v>
      </c>
      <c r="X3771" t="str">
        <f t="shared" si="1982"/>
        <v>0.0000275681148453333-0.0000571075453370266i</v>
      </c>
      <c r="Y3771" t="str">
        <f t="shared" si="1983"/>
        <v>0.009+11.5422114092889i</v>
      </c>
      <c r="Z3771" t="str">
        <f t="shared" si="1984"/>
        <v>-0.0000593503917835834-0.0000287080868255603i</v>
      </c>
      <c r="AA3771" t="str">
        <f t="shared" si="1985"/>
        <v>0.000813163736026224-1.03966662941737i</v>
      </c>
      <c r="AB3771" t="str">
        <f t="shared" si="1986"/>
        <v>0.000191911856280128-0.0136758228222152i</v>
      </c>
      <c r="AC3771" t="str">
        <f t="shared" si="1987"/>
        <v>0.998510326958534-0.0000546600982680415i</v>
      </c>
      <c r="AD3771" t="str">
        <f t="shared" si="1988"/>
        <v>0.000192947922064479-0.013696215158154i</v>
      </c>
      <c r="AE3771" t="str">
        <f t="shared" si="1989"/>
        <v>-4.04643668710194E-07+8.07336569889253E-07i</v>
      </c>
      <c r="AF3771" t="str">
        <f t="shared" si="1990"/>
        <v>-15.0861718944512-0.19381180088303i</v>
      </c>
      <c r="AG3771" t="str">
        <f t="shared" si="1991"/>
        <v>0.999948453585757-7.66494388209294E-07i</v>
      </c>
      <c r="AH3771" t="str">
        <f t="shared" si="1992"/>
        <v>6.26132732163557E-06-0.0000121018125576481i</v>
      </c>
      <c r="AI3771">
        <f t="shared" si="1993"/>
        <v>-97.312861287597286</v>
      </c>
      <c r="AJ3771">
        <f t="shared" si="1994"/>
        <v>-62.643516707228464</v>
      </c>
      <c r="AK3771"/>
      <c r="AL3771"/>
      <c r="AM3771"/>
      <c r="AN3771"/>
    </row>
    <row r="3772" spans="1:40" x14ac:dyDescent="0.25">
      <c r="A3772"/>
      <c r="B3772">
        <f t="shared" si="1995"/>
        <v>1838000</v>
      </c>
      <c r="C3772" s="237" t="str">
        <f t="shared" si="1963"/>
        <v>-2.26230796079041E-08+0.00133243881408149i</v>
      </c>
      <c r="D3772" s="208" t="str">
        <f t="shared" si="1964"/>
        <v>-5.95700613044957+0.0102153642412914i</v>
      </c>
      <c r="E3772" t="str">
        <f t="shared" si="1965"/>
        <v>2870</v>
      </c>
      <c r="F3772" t="str">
        <f t="shared" si="1966"/>
        <v>0.777000777000777</v>
      </c>
      <c r="G3772" t="str">
        <f t="shared" si="1961"/>
        <v>0.777000777000777</v>
      </c>
      <c r="H3772" t="str">
        <f t="shared" si="1967"/>
        <v>9.12917110207493+0.203921846409471i</v>
      </c>
      <c r="I3772" t="str">
        <f t="shared" si="1968"/>
        <v>7217.80912162255i</v>
      </c>
      <c r="J3772" t="str">
        <f t="shared" si="1962"/>
        <v>-70517.1858634981+1579.02566591912i</v>
      </c>
      <c r="K3772" t="str">
        <f t="shared" si="1969"/>
        <v>0.00229079873249671-0.102304024235924i</v>
      </c>
      <c r="L3772" t="str">
        <f t="shared" si="1970"/>
        <v>0.000174301939247242-0.00659887139182036i</v>
      </c>
      <c r="M3772" t="str">
        <f t="shared" si="1971"/>
        <v>0.00246510067174395-0.108902895627744i</v>
      </c>
      <c r="N3772" t="str">
        <f t="shared" si="1972"/>
        <v>-18.8316957537021i</v>
      </c>
      <c r="O3772" t="str">
        <f t="shared" si="1973"/>
        <v>0.999840511442037+0.0178592183290927i</v>
      </c>
      <c r="P3772" t="str">
        <f t="shared" si="1974"/>
        <v>0.000159488557962995-0.0178592183290927i</v>
      </c>
      <c r="Q3772" t="str">
        <f t="shared" si="1975"/>
        <v>-0.000159488557962995+18.8495549720312i</v>
      </c>
      <c r="R3772" t="str">
        <f t="shared" si="1976"/>
        <v>-0.00094746107819347-8.45311462251132E-06i</v>
      </c>
      <c r="S3772" t="str">
        <f t="shared" si="1977"/>
        <v>1.94597137896404i</v>
      </c>
      <c r="T3772" t="str">
        <f t="shared" si="1978"/>
        <v>0.0000164495191185094-0.0018437321408469i</v>
      </c>
      <c r="U3772" t="str">
        <f t="shared" si="1979"/>
        <v>0.0000333333333333333-0.0000614123210905683i</v>
      </c>
      <c r="V3772" t="str">
        <f t="shared" si="1980"/>
        <v>6.66666666666667E-06-0.000614123210905683i</v>
      </c>
      <c r="W3772" t="str">
        <f t="shared" si="1981"/>
        <v>0.0000275262743738608-0.0000571303191943085i</v>
      </c>
      <c r="X3772" t="str">
        <f t="shared" si="1982"/>
        <v>0.0000275679749420688-0.0000570778840492251i</v>
      </c>
      <c r="Y3772" t="str">
        <f t="shared" si="1983"/>
        <v>0.009+11.5484945945961i</v>
      </c>
      <c r="Z3772" t="str">
        <f t="shared" si="1984"/>
        <v>-0.0000592872919957394-0.0000286922727757638i</v>
      </c>
      <c r="AA3772" t="str">
        <f t="shared" si="1985"/>
        <v>0.000812279120735218-1.03910097359313i</v>
      </c>
      <c r="AB3772" t="str">
        <f t="shared" si="1986"/>
        <v>0.0000775830467380312-0.0086958382081079i</v>
      </c>
      <c r="AC3772" t="str">
        <f t="shared" si="1987"/>
        <v>0.999053189289247-0.0000298851350495777i</v>
      </c>
      <c r="AD3772" t="str">
        <f t="shared" si="1988"/>
        <v>0.0000779169418495374-0.00870407699287364i</v>
      </c>
      <c r="AE3772" t="str">
        <f t="shared" si="1989"/>
        <v>-2.54359235823628E-07+5.13805540080495E-07i</v>
      </c>
      <c r="AF3772" t="str">
        <f t="shared" si="1990"/>
        <v>-15.0861772325245-0.19370648216818i</v>
      </c>
      <c r="AG3772" t="str">
        <f t="shared" si="1991"/>
        <v>0.999967259447254-3.18682030713449E-07i</v>
      </c>
      <c r="AH3772" t="str">
        <f t="shared" si="1992"/>
        <v>3.93696732913654E-06-7.70234133220085E-06i</v>
      </c>
      <c r="AI3772">
        <f t="shared" si="1993"/>
        <v>-101.25948783569883</v>
      </c>
      <c r="AJ3772">
        <f t="shared" si="1994"/>
        <v>-62.92665116197248</v>
      </c>
      <c r="AK3772"/>
      <c r="AL3772"/>
      <c r="AM3772"/>
      <c r="AN3772"/>
    </row>
    <row r="3773" spans="1:40" x14ac:dyDescent="0.25">
      <c r="A3773"/>
      <c r="B3773">
        <f t="shared" si="1995"/>
        <v>1839000</v>
      </c>
      <c r="C3773" s="237" t="str">
        <f t="shared" si="1963"/>
        <v>-2.25984826218439E-08+0.0013317142687779i</v>
      </c>
      <c r="D3773" s="208" t="str">
        <f t="shared" si="1964"/>
        <v>-5.957006130261+0.0102098093939639i</v>
      </c>
      <c r="E3773" t="str">
        <f t="shared" si="1965"/>
        <v>2870</v>
      </c>
      <c r="F3773" t="str">
        <f t="shared" si="1966"/>
        <v>0.777000777000777</v>
      </c>
      <c r="G3773" t="str">
        <f t="shared" si="1961"/>
        <v>0.777000777000777</v>
      </c>
      <c r="H3773" t="str">
        <f t="shared" si="1967"/>
        <v>9.12917643163775+0.203811087177274i</v>
      </c>
      <c r="I3773" t="str">
        <f t="shared" si="1968"/>
        <v>7221.73611243954i</v>
      </c>
      <c r="J3773" t="str">
        <f t="shared" si="1962"/>
        <v>-70593.9403458327+1579.88476584618i</v>
      </c>
      <c r="K3773" t="str">
        <f t="shared" si="1969"/>
        <v>0.00228830923357051-0.102248448127148i</v>
      </c>
      <c r="L3773" t="str">
        <f t="shared" si="1970"/>
        <v>0.000174112561118682-0.00659528809800839i</v>
      </c>
      <c r="M3773" t="str">
        <f t="shared" si="1971"/>
        <v>0.00246242179468919-0.108843736225156i</v>
      </c>
      <c r="N3773" t="str">
        <f t="shared" si="1972"/>
        <v>-18.8419415076486i</v>
      </c>
      <c r="O3773" t="str">
        <f t="shared" si="1973"/>
        <v>0.999971010490621+0.00761434031064395i</v>
      </c>
      <c r="P3773" t="str">
        <f t="shared" si="1974"/>
        <v>0.0000289895093790182-0.00761434031064395i</v>
      </c>
      <c r="Q3773" t="str">
        <f t="shared" si="1975"/>
        <v>-0.0000289895093790182+18.8495558479592i</v>
      </c>
      <c r="R3773" t="str">
        <f t="shared" si="1976"/>
        <v>-0.000403953303548767-0.0000015373199880502i</v>
      </c>
      <c r="S3773" t="str">
        <f t="shared" si="1977"/>
        <v>1.94703012291342i</v>
      </c>
      <c r="T3773" t="str">
        <f t="shared" si="1978"/>
        <v>2.99320832529064E-06-0.000786509250259838i</v>
      </c>
      <c r="U3773" t="str">
        <f t="shared" si="1979"/>
        <v>0.0000333333333333333-0.0000613789266799699i</v>
      </c>
      <c r="V3773" t="str">
        <f t="shared" si="1980"/>
        <v>6.66666666666667E-06-0.0006137892667997i</v>
      </c>
      <c r="W3773" t="str">
        <f t="shared" si="1981"/>
        <v>0.0000275261908234088-0.0000571006634893061i</v>
      </c>
      <c r="X3773" t="str">
        <f t="shared" si="1982"/>
        <v>0.0000275678350861838-0.0000570482557751563i</v>
      </c>
      <c r="Y3773" t="str">
        <f t="shared" si="1983"/>
        <v>0.009+11.5547777799033i</v>
      </c>
      <c r="Z3773" t="str">
        <f t="shared" si="1984"/>
        <v>-0.0000592242951051792-0.0000286764760543466i</v>
      </c>
      <c r="AA3773" t="str">
        <f t="shared" si="1985"/>
        <v>0.000811395948172152-1.03853593295431i</v>
      </c>
      <c r="AB3773" t="str">
        <f t="shared" si="1986"/>
        <v>0.0000141172650534438-0.00370951779703651i</v>
      </c>
      <c r="AC3773" t="str">
        <f t="shared" si="1987"/>
        <v>0.999596276986038-0.0000106709733449078i</v>
      </c>
      <c r="AD3773" t="str">
        <f t="shared" si="1988"/>
        <v>0.0000141625829655386-0.00371101586841922i</v>
      </c>
      <c r="AE3773" t="str">
        <f t="shared" si="1989"/>
        <v>-1.07257626681027E-07+2.19376165959984E-07i</v>
      </c>
      <c r="AF3773" t="str">
        <f t="shared" si="1990"/>
        <v>-15.0861825618988-0.19360127778331i</v>
      </c>
      <c r="AG3773" t="str">
        <f t="shared" si="1991"/>
        <v>0.999986048477155-6.41444254796748E-08i</v>
      </c>
      <c r="AH3773" t="str">
        <f t="shared" si="1992"/>
        <v>0.0000016606030222121-3.28882945348511E-06i</v>
      </c>
      <c r="AI3773">
        <f t="shared" si="1993"/>
        <v>-108.67292104865351</v>
      </c>
      <c r="AJ3773">
        <f t="shared" si="1994"/>
        <v>-63.20977602780787</v>
      </c>
      <c r="AK3773"/>
      <c r="AL3773"/>
      <c r="AM3773"/>
      <c r="AN3773"/>
    </row>
    <row r="3774" spans="1:40" x14ac:dyDescent="0.25">
      <c r="A3774"/>
      <c r="B3774">
        <f t="shared" si="1995"/>
        <v>1840000</v>
      </c>
      <c r="C3774" s="237" t="str">
        <f t="shared" si="1963"/>
        <v>-2.25739257286664E-08+0.00133099051102354i</v>
      </c>
      <c r="D3774" s="208" t="str">
        <f t="shared" si="1964"/>
        <v>-5.95700613007273+0.0102042605845138i</v>
      </c>
      <c r="E3774" t="str">
        <f t="shared" si="1965"/>
        <v>2870</v>
      </c>
      <c r="F3774" t="str">
        <f t="shared" si="1966"/>
        <v>0.777000777000777</v>
      </c>
      <c r="G3774" t="str">
        <f t="shared" si="1961"/>
        <v>0.777000777000777</v>
      </c>
      <c r="H3774" t="str">
        <f t="shared" si="1967"/>
        <v>9.1291817525201+0.20370044812698i</v>
      </c>
      <c r="I3774" t="str">
        <f t="shared" si="1968"/>
        <v>7225.66310325652i</v>
      </c>
      <c r="J3774" t="str">
        <f t="shared" si="1962"/>
        <v>-70670.736576594+1580.74386577322i</v>
      </c>
      <c r="K3774" t="str">
        <f t="shared" si="1969"/>
        <v>0.0022858237899536-0.102192932339045i</v>
      </c>
      <c r="L3774" t="str">
        <f t="shared" si="1970"/>
        <v>0.000173923491388487-0.00659170869094387i</v>
      </c>
      <c r="M3774" t="str">
        <f t="shared" si="1971"/>
        <v>0.00245974728134209-0.108784641029989i</v>
      </c>
      <c r="N3774" t="str">
        <f t="shared" si="1972"/>
        <v>-18.8521872615951i</v>
      </c>
      <c r="O3774" t="str">
        <f t="shared" si="1973"/>
        <v>0.999996538026751-0.00263133701979518i</v>
      </c>
      <c r="P3774" t="str">
        <f t="shared" si="1974"/>
        <v>0.0000034619732489638+0.00263133701979518i</v>
      </c>
      <c r="Q3774" t="str">
        <f t="shared" si="1975"/>
        <v>-0.0000034619732489638+18.8495559245753i</v>
      </c>
      <c r="R3774" t="str">
        <f t="shared" si="1976"/>
        <v>0.000139596764490808-1.83689023926229E-07i</v>
      </c>
      <c r="S3774" t="str">
        <f t="shared" si="1977"/>
        <v>1.94808886686281i</v>
      </c>
      <c r="T3774" t="str">
        <f t="shared" si="1978"/>
        <v>3.57842542475583E-07+0.000271946902754613i</v>
      </c>
      <c r="U3774" t="str">
        <f t="shared" si="1979"/>
        <v>0.0000333333333333334-0.000061345568567644i</v>
      </c>
      <c r="V3774" t="str">
        <f t="shared" si="1980"/>
        <v>6.66666666666667E-06-0.00061345568567644i</v>
      </c>
      <c r="W3774" t="str">
        <f t="shared" si="1981"/>
        <v>0.0000275261072281477-0.0000570710407746941i</v>
      </c>
      <c r="X3774" t="str">
        <f t="shared" si="1982"/>
        <v>0.0000275676952774785-0.0000570186604609759i</v>
      </c>
      <c r="Y3774" t="str">
        <f t="shared" si="1983"/>
        <v>0.009+11.5610609652104i</v>
      </c>
      <c r="Z3774" t="str">
        <f t="shared" si="1984"/>
        <v>-0.0000591614008882662-0.0000286606966326736i</v>
      </c>
      <c r="AA3774" t="str">
        <f t="shared" si="1985"/>
        <v>0.000810514215201431-1.03797150649786i</v>
      </c>
      <c r="AB3774" t="str">
        <f t="shared" si="1986"/>
        <v>1.68774020065426E-06+0.0012826192130403i</v>
      </c>
      <c r="AC3774" t="str">
        <f t="shared" si="1987"/>
        <v>1.00013953342208+2.97131891039295E-06i</v>
      </c>
      <c r="AD3774" t="str">
        <f t="shared" si="1988"/>
        <v>1.69131474473017E-06+0.00128244026473611i</v>
      </c>
      <c r="AE3774" t="str">
        <f t="shared" si="1989"/>
        <v>3.66555708274861E-08-7.59194368761166E-08i</v>
      </c>
      <c r="AF3774" t="str">
        <f t="shared" si="1990"/>
        <v>-15.0861878825928-0.193496187542466i</v>
      </c>
      <c r="AG3774" t="str">
        <f t="shared" si="1991"/>
        <v>1.00000481871892-2.59228362478022E-09i</v>
      </c>
      <c r="AH3774" t="str">
        <f t="shared" si="1992"/>
        <v>-5.6768021750227E-07+1.13823668913217E-06i</v>
      </c>
      <c r="AI3774">
        <f t="shared" si="1993"/>
        <v>-117.91063467493353</v>
      </c>
      <c r="AJ3774">
        <f t="shared" si="1994"/>
        <v>116.50710874865702</v>
      </c>
      <c r="AK3774"/>
      <c r="AL3774"/>
      <c r="AM3774"/>
      <c r="AN3774"/>
    </row>
    <row r="3775" spans="1:40" x14ac:dyDescent="0.25">
      <c r="A3775"/>
      <c r="B3775">
        <f t="shared" si="1995"/>
        <v>1841000</v>
      </c>
      <c r="C3775" s="237" t="str">
        <f t="shared" si="1963"/>
        <v>-2.2549408841284E-08+0.00133026753953507i</v>
      </c>
      <c r="D3775" s="208" t="str">
        <f t="shared" si="1964"/>
        <v>-5.95700612988476+0.0101987178031022i</v>
      </c>
      <c r="E3775" t="str">
        <f t="shared" si="1965"/>
        <v>2870</v>
      </c>
      <c r="F3775" t="str">
        <f t="shared" si="1966"/>
        <v>0.777000777000777</v>
      </c>
      <c r="G3775" t="str">
        <f t="shared" si="1961"/>
        <v>0.777000777000777</v>
      </c>
      <c r="H3775" t="str">
        <f t="shared" si="1967"/>
        <v>9.12918706474082+0.203589929063201i</v>
      </c>
      <c r="I3775" t="str">
        <f t="shared" si="1968"/>
        <v>7229.59009407351i</v>
      </c>
      <c r="J3775" t="str">
        <f t="shared" si="1962"/>
        <v>-70747.5745557819+1581.60296570027i</v>
      </c>
      <c r="K3775" t="str">
        <f t="shared" si="1969"/>
        <v>0.00228334239284423-0.102137476773509i</v>
      </c>
      <c r="L3775" t="str">
        <f t="shared" si="1970"/>
        <v>0.000173734729387546-0.00658813316431075i</v>
      </c>
      <c r="M3775" t="str">
        <f t="shared" si="1971"/>
        <v>0.00245707712223178-0.10872560993782i</v>
      </c>
      <c r="N3775" t="str">
        <f t="shared" si="1972"/>
        <v>-18.8624330155416i</v>
      </c>
      <c r="O3775" t="str">
        <f t="shared" si="1973"/>
        <v>0.999917091370686-0.0128767381268035i</v>
      </c>
      <c r="P3775" t="str">
        <f t="shared" si="1974"/>
        <v>0.000082908629314038+0.0128767381268035i</v>
      </c>
      <c r="Q3775" t="str">
        <f t="shared" si="1975"/>
        <v>-0.000082908629314038+18.8495562774148i</v>
      </c>
      <c r="R3775" t="str">
        <f t="shared" si="1976"/>
        <v>0.00068313214233666-0.0000044014440256616i</v>
      </c>
      <c r="S3775" t="str">
        <f t="shared" si="1977"/>
        <v>1.94914761081219i</v>
      </c>
      <c r="T3775" t="str">
        <f t="shared" si="1978"/>
        <v>8.57906410674189E-06+0.00133152538310451i</v>
      </c>
      <c r="U3775" t="str">
        <f t="shared" si="1979"/>
        <v>0.0000333333333333334-0.0000613122466944406i</v>
      </c>
      <c r="V3775" t="str">
        <f t="shared" si="1980"/>
        <v>6.66666666666667E-06-0.000613122466944406i</v>
      </c>
      <c r="W3775" t="str">
        <f t="shared" si="1981"/>
        <v>0.0000275260235880787-0.000057041450996695i</v>
      </c>
      <c r="X3775" t="str">
        <f t="shared" si="1982"/>
        <v>0.0000275675555157543-0.0000569890980529563i</v>
      </c>
      <c r="Y3775" t="str">
        <f t="shared" si="1983"/>
        <v>0.009+11.5673441505176i</v>
      </c>
      <c r="Z3775" t="str">
        <f t="shared" si="1984"/>
        <v>-0.0000590986091219701-0.0000286449344821726i</v>
      </c>
      <c r="AA3775" t="str">
        <f t="shared" si="1985"/>
        <v>0.000809633918695958-1.0374076932229i</v>
      </c>
      <c r="AB3775" t="str">
        <f t="shared" si="1986"/>
        <v>0.0000404625768550878+0.00628004960424844i</v>
      </c>
      <c r="AC3775" t="str">
        <f t="shared" si="1987"/>
        <v>1.00068290164333+0.0000110312478608542i</v>
      </c>
      <c r="AD3775" t="str">
        <f t="shared" si="1988"/>
        <v>0.0000405041460091099+0.00627576342827884i</v>
      </c>
      <c r="AE3775" t="str">
        <f t="shared" si="1989"/>
        <v>1.7737509353585E-07-3.72049128398493E-07i</v>
      </c>
      <c r="AF3775" t="str">
        <f t="shared" si="1990"/>
        <v>-15.0861931946256-0.193391211260099i</v>
      </c>
      <c r="AG3775" t="str">
        <f t="shared" si="1991"/>
        <v>1.00002356822016-1.33716435098902E-07i</v>
      </c>
      <c r="AH3775" t="str">
        <f t="shared" si="1992"/>
        <v>-2.74780194570446E-06+5.57837040503734E-06i</v>
      </c>
      <c r="AI3775">
        <f t="shared" si="1993"/>
        <v>-104.12641192939871</v>
      </c>
      <c r="AJ3775">
        <f t="shared" si="1994"/>
        <v>116.22400321943132</v>
      </c>
      <c r="AK3775"/>
      <c r="AL3775"/>
      <c r="AM3775"/>
      <c r="AN3775"/>
    </row>
    <row r="3776" spans="1:40" x14ac:dyDescent="0.25">
      <c r="A3776"/>
      <c r="B3776">
        <f t="shared" si="1995"/>
        <v>1842000</v>
      </c>
      <c r="C3776" s="237" t="str">
        <f t="shared" si="1963"/>
        <v>-2.25249318728463E-08+0.00132954535303194i</v>
      </c>
      <c r="D3776" s="208" t="str">
        <f t="shared" si="1964"/>
        <v>-5.9570061296971+0.0101931810399115i</v>
      </c>
      <c r="E3776" t="str">
        <f t="shared" si="1965"/>
        <v>2870</v>
      </c>
      <c r="F3776" t="str">
        <f t="shared" si="1966"/>
        <v>0.777000777000777</v>
      </c>
      <c r="G3776" t="str">
        <f t="shared" si="1961"/>
        <v>0.777000777000777</v>
      </c>
      <c r="H3776" t="str">
        <f t="shared" si="1967"/>
        <v>9.1291923683187+0.203479529790969i</v>
      </c>
      <c r="I3776" t="str">
        <f t="shared" si="1968"/>
        <v>7233.5170848905i</v>
      </c>
      <c r="J3776" t="str">
        <f t="shared" si="1962"/>
        <v>-70824.4542833963+1582.46206562732i</v>
      </c>
      <c r="K3776" t="str">
        <f t="shared" si="1969"/>
        <v>0.00228086503346447-0.10208208133265i</v>
      </c>
      <c r="L3776" t="str">
        <f t="shared" si="1970"/>
        <v>0.000173546274448567-0.00658456151180675i</v>
      </c>
      <c r="M3776" t="str">
        <f t="shared" si="1971"/>
        <v>0.00245441130791304-0.108666642844457i</v>
      </c>
      <c r="N3776" t="str">
        <f t="shared" si="1972"/>
        <v>-18.8726787694881i</v>
      </c>
      <c r="O3776" t="str">
        <f t="shared" si="1973"/>
        <v>0.999732678862303-0.0231207875039457i</v>
      </c>
      <c r="P3776" t="str">
        <f t="shared" si="1974"/>
        <v>0.000267321137697007+0.0231207875039457i</v>
      </c>
      <c r="Q3776" t="str">
        <f t="shared" si="1975"/>
        <v>-0.000267321137697007+18.8495579819842i</v>
      </c>
      <c r="R3776" t="str">
        <f t="shared" si="1976"/>
        <v>0.00122659553769335-0.0000141992206325182i</v>
      </c>
      <c r="S3776" t="str">
        <f t="shared" si="1977"/>
        <v>1.95020635476158i</v>
      </c>
      <c r="T3776" t="str">
        <f t="shared" si="1978"/>
        <v>0.0000276914103101987+0.00239211441233177i</v>
      </c>
      <c r="U3776" t="str">
        <f t="shared" si="1979"/>
        <v>0.0000333333333333332-0.000061278961001338i</v>
      </c>
      <c r="V3776" t="str">
        <f t="shared" si="1980"/>
        <v>6.66666666666667E-06-0.00061278961001338i</v>
      </c>
      <c r="W3776" t="str">
        <f t="shared" si="1981"/>
        <v>0.0000275259399032027-0.0000570118941016489i</v>
      </c>
      <c r="X3776" t="str">
        <f t="shared" si="1982"/>
        <v>0.0000275674158008132-0.0000569595684974877i</v>
      </c>
      <c r="Y3776" t="str">
        <f t="shared" si="1983"/>
        <v>0.009+11.5736273358248i</v>
      </c>
      <c r="Z3776" t="str">
        <f t="shared" si="1984"/>
        <v>-0.0000590359195838686-0.0000286291895743356i</v>
      </c>
      <c r="AA3776" t="str">
        <f t="shared" si="1985"/>
        <v>0.000808755055537152-1.03684449213077i</v>
      </c>
      <c r="AB3776" t="str">
        <f t="shared" si="1986"/>
        <v>0.000130604667824042+0.0112822461810343i</v>
      </c>
      <c r="AC3776" t="str">
        <f t="shared" si="1987"/>
        <v>1.00122632437381+0.0000134989018131352i</v>
      </c>
      <c r="AD3776" t="str">
        <f t="shared" si="1988"/>
        <v>0.000130596625370962+0.0112684256730659i</v>
      </c>
      <c r="AE3776" t="str">
        <f t="shared" si="1989"/>
        <v>3.14896002925188E-07-6.68980747417431E-07i</v>
      </c>
      <c r="AF3776" t="str">
        <f t="shared" si="1990"/>
        <v>-15.0861984980158-0.193286348751057i</v>
      </c>
      <c r="AG3776" t="str">
        <f t="shared" si="1991"/>
        <v>1.00004229503279-4.57187883622073E-07i</v>
      </c>
      <c r="AH3776" t="str">
        <f t="shared" si="1992"/>
        <v>-4.87968665199768E-06+0.0000100310847522565i</v>
      </c>
      <c r="AI3776">
        <f t="shared" si="1993"/>
        <v>-99.050609270948172</v>
      </c>
      <c r="AJ3776">
        <f t="shared" si="1994"/>
        <v>115.94090743503811</v>
      </c>
      <c r="AK3776"/>
      <c r="AL3776"/>
      <c r="AM3776"/>
      <c r="AN3776"/>
    </row>
    <row r="3777" spans="1:40" x14ac:dyDescent="0.25">
      <c r="A3777"/>
      <c r="B3777">
        <f t="shared" si="1995"/>
        <v>1843000</v>
      </c>
      <c r="C3777" s="237" t="str">
        <f t="shared" si="1963"/>
        <v>-2.25004947367373E-08+0.00132882395023636i</v>
      </c>
      <c r="D3777" s="208" t="str">
        <f t="shared" si="1964"/>
        <v>-5.95700612950975+0.0101876502851454i</v>
      </c>
      <c r="E3777" t="str">
        <f t="shared" si="1965"/>
        <v>2870</v>
      </c>
      <c r="F3777" t="str">
        <f t="shared" si="1966"/>
        <v>0.777000777000777</v>
      </c>
      <c r="G3777" t="str">
        <f t="shared" si="1961"/>
        <v>0.777000777000777</v>
      </c>
      <c r="H3777" t="str">
        <f t="shared" si="1967"/>
        <v>9.1291976632725+0.20336925011574i</v>
      </c>
      <c r="I3777" t="str">
        <f t="shared" si="1968"/>
        <v>7237.44407570749i</v>
      </c>
      <c r="J3777" t="str">
        <f t="shared" si="1962"/>
        <v>-70901.3757594374+1583.32116555438i</v>
      </c>
      <c r="K3777" t="str">
        <f t="shared" si="1969"/>
        <v>0.0022783917030602-0.102026745918788i</v>
      </c>
      <c r="L3777" t="str">
        <f t="shared" si="1970"/>
        <v>0.000173358125906059-0.00658099372714312i</v>
      </c>
      <c r="M3777" t="str">
        <f t="shared" si="1971"/>
        <v>0.00245174982896626-0.108607739645931i</v>
      </c>
      <c r="N3777" t="str">
        <f t="shared" si="1972"/>
        <v>-18.8829245234347i</v>
      </c>
      <c r="O3777" t="str">
        <f t="shared" si="1973"/>
        <v>0.99944331986022-0.0333624097867936i</v>
      </c>
      <c r="P3777" t="str">
        <f t="shared" si="1974"/>
        <v>0.000556680139780052+0.0333624097867936i</v>
      </c>
      <c r="Q3777" t="str">
        <f t="shared" si="1975"/>
        <v>-0.000556680139780052+18.8495621136479i</v>
      </c>
      <c r="R3777" t="str">
        <f t="shared" si="1976"/>
        <v>0.00176992935518765-0.0000295850599042364i</v>
      </c>
      <c r="S3777" t="str">
        <f t="shared" si="1977"/>
        <v>1.95126509871096i</v>
      </c>
      <c r="T3777" t="str">
        <f t="shared" si="1978"/>
        <v>0.0000577282948344095+0.00345360137796166i</v>
      </c>
      <c r="U3777" t="str">
        <f t="shared" si="1979"/>
        <v>0.0000333333333333333-0.0000612457114294437i</v>
      </c>
      <c r="V3777" t="str">
        <f t="shared" si="1980"/>
        <v>6.66666666666667E-06-0.000612457114294437i</v>
      </c>
      <c r="W3777" t="str">
        <f t="shared" si="1981"/>
        <v>0.0000275258561735211-0.0000569823700360127i</v>
      </c>
      <c r="X3777" t="str">
        <f t="shared" si="1982"/>
        <v>0.000027567276132458-0.0000569300717410767i</v>
      </c>
      <c r="Y3777" t="str">
        <f t="shared" si="1983"/>
        <v>0.009+11.579910521132i</v>
      </c>
      <c r="Z3777" t="str">
        <f t="shared" si="1984"/>
        <v>-0.0000589733320521421-0.0000286134618807175i</v>
      </c>
      <c r="AA3777" t="str">
        <f t="shared" si="1985"/>
        <v>0.000807877622614889-1.03628190222495i</v>
      </c>
      <c r="AB3777" t="str">
        <f t="shared" si="1986"/>
        <v>0.000272271606481508+0.0162886778142611i</v>
      </c>
      <c r="AC3777" t="str">
        <f t="shared" si="1987"/>
        <v>1.00176974402109+0.0000103649592954782i</v>
      </c>
      <c r="AD3777" t="str">
        <f t="shared" si="1988"/>
        <v>0.000271958842139344+0.0162598991361391i</v>
      </c>
      <c r="AE3777" t="str">
        <f t="shared" si="1989"/>
        <v>4.49213685014228E-07-9.66682114852546E-07i</v>
      </c>
      <c r="AF3777" t="str">
        <f t="shared" si="1990"/>
        <v>-15.0862037927822-0.193181599830595i</v>
      </c>
      <c r="AG3777" t="str">
        <f t="shared" si="1991"/>
        <v>1.00006099721328-9.72657863715592E-07i</v>
      </c>
      <c r="AH3777" t="str">
        <f t="shared" si="1992"/>
        <v>-6.96326375596562E-06+0.0000144958925872413i</v>
      </c>
      <c r="AI3777">
        <f t="shared" si="1993"/>
        <v>-95.873413451731508</v>
      </c>
      <c r="AJ3777">
        <f t="shared" si="1994"/>
        <v>115.65782144459432</v>
      </c>
      <c r="AK3777"/>
      <c r="AL3777"/>
      <c r="AM3777"/>
      <c r="AN3777"/>
    </row>
    <row r="3778" spans="1:40" x14ac:dyDescent="0.25">
      <c r="A3778"/>
      <c r="B3778">
        <f t="shared" si="1995"/>
        <v>1844000</v>
      </c>
      <c r="C3778" s="237" t="str">
        <f t="shared" si="1963"/>
        <v>-2.24760973465764E-08+0.0013281033298733i</v>
      </c>
      <c r="D3778" s="208" t="str">
        <f t="shared" si="1964"/>
        <v>-5.9570061293227+0.0101821255290286i</v>
      </c>
      <c r="E3778" t="str">
        <f t="shared" si="1965"/>
        <v>2870</v>
      </c>
      <c r="F3778" t="str">
        <f t="shared" si="1966"/>
        <v>0.777000777000777</v>
      </c>
      <c r="G3778" t="str">
        <f t="shared" si="1961"/>
        <v>0.777000777000777</v>
      </c>
      <c r="H3778" t="str">
        <f t="shared" si="1967"/>
        <v>9.12920294962087+0.203259089843389i</v>
      </c>
      <c r="I3778" t="str">
        <f t="shared" si="1968"/>
        <v>7241.37106652447i</v>
      </c>
      <c r="J3778" t="str">
        <f t="shared" si="1962"/>
        <v>-70978.3389839052+1584.18026548142i</v>
      </c>
      <c r="K3778" t="str">
        <f t="shared" si="1969"/>
        <v>0.00227592239290092-0.101971470434453i</v>
      </c>
      <c r="L3778" t="str">
        <f t="shared" si="1970"/>
        <v>0.000173170283096336-0.00657742980404477i</v>
      </c>
      <c r="M3778" t="str">
        <f t="shared" si="1971"/>
        <v>0.00244909267599726-0.108548900238498i</v>
      </c>
      <c r="N3778" t="str">
        <f t="shared" si="1972"/>
        <v>-18.8931702773812i</v>
      </c>
      <c r="O3778" t="str">
        <f t="shared" si="1973"/>
        <v>0.999049044739775-0.0436005298654005i</v>
      </c>
      <c r="P3778" t="str">
        <f t="shared" si="1974"/>
        <v>0.000950955260225039+0.0436005298654005i</v>
      </c>
      <c r="Q3778" t="str">
        <f t="shared" si="1975"/>
        <v>-0.000950955260225039+18.8495697475158i</v>
      </c>
      <c r="R3778" t="str">
        <f t="shared" si="1976"/>
        <v>0.00231307570215295-0.0000505664004270929i</v>
      </c>
      <c r="S3778" t="str">
        <f t="shared" si="1977"/>
        <v>1.95232384266033i</v>
      </c>
      <c r="T3778" t="str">
        <f t="shared" si="1978"/>
        <v>0.000098721989191323+0.00451587284319149i</v>
      </c>
      <c r="U3778" t="str">
        <f t="shared" si="1979"/>
        <v>0.0000333333333333333-0.0000612124979199918i</v>
      </c>
      <c r="V3778" t="str">
        <f t="shared" si="1980"/>
        <v>6.66666666666667E-06-0.000612124979199918i</v>
      </c>
      <c r="W3778" t="str">
        <f t="shared" si="1981"/>
        <v>0.0000275257723990347-0.0000569528787463585i</v>
      </c>
      <c r="X3778" t="str">
        <f t="shared" si="1982"/>
        <v>0.000027567136510491-0.0000569006077303449i</v>
      </c>
      <c r="Y3778" t="str">
        <f t="shared" si="1983"/>
        <v>0.009+11.5861937064392i</v>
      </c>
      <c r="Z3778" t="str">
        <f t="shared" si="1984"/>
        <v>-0.0000589108463055716-0.0000285977513729353i</v>
      </c>
      <c r="AA3778" t="str">
        <f t="shared" si="1985"/>
        <v>0.000807001616827475-1.03571992251109i</v>
      </c>
      <c r="AB3778" t="str">
        <f t="shared" si="1986"/>
        <v>0.000465615599235577+0.0212988094869049i</v>
      </c>
      <c r="AC3778" t="str">
        <f t="shared" si="1987"/>
        <v>1.00231310268195+1.62069709092864E-06i</v>
      </c>
      <c r="AD3778" t="str">
        <f t="shared" si="1988"/>
        <v>0.000464575427823331+0.0212496560974593i</v>
      </c>
      <c r="AE3778" t="str">
        <f t="shared" si="1989"/>
        <v>5.80323850209673E-07-1.26512103698254E-06i</v>
      </c>
      <c r="AF3778" t="str">
        <f t="shared" si="1990"/>
        <v>-15.0862090789436-0.19307696431436i</v>
      </c>
      <c r="AG3778" t="str">
        <f t="shared" si="1991"/>
        <v>1.00007967282283-1.67975789978657E-06i</v>
      </c>
      <c r="AH3778" t="str">
        <f t="shared" si="1992"/>
        <v>-8.99846760263837E-06+0.0000189723066143002i</v>
      </c>
      <c r="AI3778">
        <f t="shared" si="1993"/>
        <v>-93.556393763806426</v>
      </c>
      <c r="AJ3778">
        <f t="shared" si="1994"/>
        <v>115.37474529578186</v>
      </c>
      <c r="AK3778"/>
      <c r="AL3778"/>
      <c r="AM3778"/>
      <c r="AN3778"/>
    </row>
    <row r="3779" spans="1:40" x14ac:dyDescent="0.25">
      <c r="A3779"/>
      <c r="B3779">
        <f t="shared" si="1995"/>
        <v>1845000</v>
      </c>
      <c r="C3779" s="237" t="str">
        <f t="shared" si="1963"/>
        <v>-2.24517396162164E-08+0.00132738349067052i</v>
      </c>
      <c r="D3779" s="208" t="str">
        <f t="shared" si="1964"/>
        <v>-5.95700612913597+0.0101766067618073i</v>
      </c>
      <c r="E3779" t="str">
        <f t="shared" si="1965"/>
        <v>2870</v>
      </c>
      <c r="F3779" t="str">
        <f t="shared" si="1966"/>
        <v>0.777000777000777</v>
      </c>
      <c r="G3779" t="str">
        <f t="shared" si="1961"/>
        <v>0.777000777000777</v>
      </c>
      <c r="H3779" t="str">
        <f t="shared" si="1967"/>
        <v>9.12920822738249+0.203149048780213i</v>
      </c>
      <c r="I3779" t="str">
        <f t="shared" si="1968"/>
        <v>7245.29805734146i</v>
      </c>
      <c r="J3779" t="str">
        <f t="shared" si="1962"/>
        <v>-71055.3439567995+1585.03936540847i</v>
      </c>
      <c r="K3779" t="str">
        <f t="shared" si="1969"/>
        <v>0.00227345709427992-0.101916254782389i</v>
      </c>
      <c r="L3779" t="str">
        <f t="shared" si="1970"/>
        <v>0.000172982745357509-0.00657386973625017i</v>
      </c>
      <c r="M3779" t="str">
        <f t="shared" si="1971"/>
        <v>0.00244643983963743-0.108490124518639i</v>
      </c>
      <c r="N3779" t="str">
        <f t="shared" si="1972"/>
        <v>-18.9034160313277i</v>
      </c>
      <c r="O3779" t="str">
        <f t="shared" si="1973"/>
        <v>0.99854989488982-0.0538340729977637i</v>
      </c>
      <c r="P3779" t="str">
        <f t="shared" si="1974"/>
        <v>0.00145010511017996+0.0538340729977637i</v>
      </c>
      <c r="Q3779" t="str">
        <f t="shared" si="1975"/>
        <v>-0.00145010511017996+18.8495819583299i</v>
      </c>
      <c r="R3779" t="str">
        <f t="shared" si="1976"/>
        <v>0.00285597639465221-0.000077150070455634i</v>
      </c>
      <c r="S3779" t="str">
        <f t="shared" si="1977"/>
        <v>1.95338258660971i</v>
      </c>
      <c r="T3779" t="str">
        <f t="shared" si="1978"/>
        <v>0.000150703604183748+0.00557881455708201i</v>
      </c>
      <c r="U3779" t="str">
        <f t="shared" si="1979"/>
        <v>0.0000333333333333334-0.0000611793204143442i</v>
      </c>
      <c r="V3779" t="str">
        <f t="shared" si="1980"/>
        <v>6.66666666666667E-06-0.000611793204143442i</v>
      </c>
      <c r="W3779" t="str">
        <f t="shared" si="1981"/>
        <v>0.0000275256885797445-0.0000569234201793748i</v>
      </c>
      <c r="X3779" t="str">
        <f t="shared" si="1982"/>
        <v>0.0000275669969347161-0.0000568711764120302i</v>
      </c>
      <c r="Y3779" t="str">
        <f t="shared" si="1983"/>
        <v>0.009+11.5924768917463i</v>
      </c>
      <c r="Z3779" t="str">
        <f t="shared" si="1984"/>
        <v>-0.0000588484621235381-0.0000285820580226691i</v>
      </c>
      <c r="AA3779" t="str">
        <f t="shared" si="1985"/>
        <v>0.000806127035081623-1.035158551997i</v>
      </c>
      <c r="AB3779" t="str">
        <f t="shared" si="1986"/>
        <v>0.000710783378088014+0.0263121023421214i</v>
      </c>
      <c r="AC3779" t="str">
        <f t="shared" si="1987"/>
        <v>1.00285634214822-0.0000127420017601644i</v>
      </c>
      <c r="AD3779" t="str">
        <f t="shared" si="1988"/>
        <v>0.000708425558253047+0.0262371690371104i</v>
      </c>
      <c r="AE3779" t="str">
        <f t="shared" si="1989"/>
        <v>7.08222533137066E-07-1.56426530871999E-06i</v>
      </c>
      <c r="AF3779" t="str">
        <f t="shared" si="1990"/>
        <v>-15.0862143565185-0.192972442018406i</v>
      </c>
      <c r="AG3779" t="str">
        <f t="shared" si="1991"/>
        <v>1.00009831992758-2.57809986733453E-06i</v>
      </c>
      <c r="AH3779" t="str">
        <f t="shared" si="1992"/>
        <v>-0.0000109852374576683+0.0000234598394353498i</v>
      </c>
      <c r="AI3779">
        <f t="shared" si="1993"/>
        <v>-91.73251909419352</v>
      </c>
      <c r="AJ3779">
        <f t="shared" si="1994"/>
        <v>115.09167903483289</v>
      </c>
      <c r="AK3779"/>
      <c r="AL3779"/>
      <c r="AM3779"/>
      <c r="AN3779"/>
    </row>
    <row r="3780" spans="1:40" x14ac:dyDescent="0.25">
      <c r="A3780"/>
      <c r="B3780">
        <f t="shared" si="1995"/>
        <v>1846000</v>
      </c>
      <c r="C3780" s="237" t="str">
        <f t="shared" si="1963"/>
        <v>-2.24274214597446E-08+0.00132666443135855i</v>
      </c>
      <c r="D3780" s="208" t="str">
        <f t="shared" si="1964"/>
        <v>-5.95700612894952+0.0101710939737489i</v>
      </c>
      <c r="E3780" t="str">
        <f t="shared" si="1965"/>
        <v>2870</v>
      </c>
      <c r="F3780" t="str">
        <f t="shared" si="1966"/>
        <v>0.777000777000777</v>
      </c>
      <c r="G3780" t="str">
        <f t="shared" si="1961"/>
        <v>0.777000777000777</v>
      </c>
      <c r="H3780" t="str">
        <f t="shared" si="1967"/>
        <v>9.12921349657586+0.203039126732922i</v>
      </c>
      <c r="I3780" t="str">
        <f t="shared" si="1968"/>
        <v>7249.22504815845i</v>
      </c>
      <c r="J3780" t="str">
        <f t="shared" si="1962"/>
        <v>-71132.3906781204+1585.89846533553i</v>
      </c>
      <c r="K3780" t="str">
        <f t="shared" si="1969"/>
        <v>0.00227099579851393-0.101861098865548i</v>
      </c>
      <c r="L3780" t="str">
        <f t="shared" si="1970"/>
        <v>0.000172795512029475-0.00657031351751126i</v>
      </c>
      <c r="M3780" t="str">
        <f t="shared" si="1971"/>
        <v>0.00244379131054341-0.108431412383059i</v>
      </c>
      <c r="N3780" t="str">
        <f t="shared" si="1972"/>
        <v>-18.9136617852742i</v>
      </c>
      <c r="O3780" t="str">
        <f t="shared" si="1973"/>
        <v>0.997945922708391-0.0640619649222336i</v>
      </c>
      <c r="P3780" t="str">
        <f t="shared" si="1974"/>
        <v>0.002054077291609+0.0640619649222336i</v>
      </c>
      <c r="Q3780" t="str">
        <f t="shared" si="1975"/>
        <v>-0.002054077291609+18.849599820352i</v>
      </c>
      <c r="R3780" t="str">
        <f t="shared" si="1976"/>
        <v>0.00339857296363243-0.000109342280090856i</v>
      </c>
      <c r="S3780" t="str">
        <f t="shared" si="1977"/>
        <v>1.9544413305591i</v>
      </c>
      <c r="T3780" t="str">
        <f t="shared" si="1978"/>
        <v>0.000213703071387138+0.00664231146504395i</v>
      </c>
      <c r="U3780" t="str">
        <f t="shared" si="1979"/>
        <v>0.0000333333333333332-0.0000611461788539894i</v>
      </c>
      <c r="V3780" t="str">
        <f t="shared" si="1980"/>
        <v>6.66666666666667E-06-0.000611461788539894i</v>
      </c>
      <c r="W3780" t="str">
        <f t="shared" si="1981"/>
        <v>0.0000275256047156513-0.000056893994281865i</v>
      </c>
      <c r="X3780" t="str">
        <f t="shared" si="1982"/>
        <v>0.0000275668574049368-0.0000568417777329853i</v>
      </c>
      <c r="Y3780" t="str">
        <f t="shared" si="1983"/>
        <v>0.009+11.5987600770535i</v>
      </c>
      <c r="Z3780" t="str">
        <f t="shared" si="1984"/>
        <v>-0.0000587861792860176-0.00002856638180166i</v>
      </c>
      <c r="AA3780" t="str">
        <f t="shared" si="1985"/>
        <v>0.000805253874292377-1.03459778969261i</v>
      </c>
      <c r="AB3780" t="str">
        <f t="shared" si="1986"/>
        <v>0.00100791611329435+0.0313280137327056i</v>
      </c>
      <c r="AC3780" t="str">
        <f t="shared" si="1987"/>
        <v>1.00339940391283-0.0000327306399915791i</v>
      </c>
      <c r="AD3780" t="str">
        <f t="shared" si="1988"/>
        <v>0.00100348295628758+0.0312219106919727i</v>
      </c>
      <c r="AE3780" t="str">
        <f t="shared" si="1989"/>
        <v>8.32906092425442E-07-1.86408271685111E-06i</v>
      </c>
      <c r="AF3780" t="str">
        <f t="shared" si="1990"/>
        <v>-15.0862196255254-0.192868032759173i</v>
      </c>
      <c r="AG3780" t="str">
        <f t="shared" si="1991"/>
        <v>1.00011693659882-3.66727605615897E-06i</v>
      </c>
      <c r="AH3780" t="str">
        <f t="shared" si="1992"/>
        <v>-0.0000129235175018035+0.0000279580035990857i</v>
      </c>
      <c r="AI3780">
        <f t="shared" si="1993"/>
        <v>-90.228860828301251</v>
      </c>
      <c r="AJ3780">
        <f t="shared" si="1994"/>
        <v>114.8086227065431</v>
      </c>
      <c r="AK3780"/>
      <c r="AL3780"/>
      <c r="AM3780"/>
      <c r="AN3780"/>
    </row>
    <row r="3781" spans="1:40" x14ac:dyDescent="0.25">
      <c r="A3781"/>
      <c r="B3781">
        <f t="shared" si="1995"/>
        <v>1847000</v>
      </c>
      <c r="C3781" s="237" t="str">
        <f t="shared" si="1963"/>
        <v>-2.24031427914797E-08+0.00132594615067062i</v>
      </c>
      <c r="D3781" s="208" t="str">
        <f t="shared" si="1964"/>
        <v>-5.95700612876339+0.0101655871551414i</v>
      </c>
      <c r="E3781" t="str">
        <f t="shared" si="1965"/>
        <v>2870</v>
      </c>
      <c r="F3781" t="str">
        <f t="shared" si="1966"/>
        <v>0.777000777000777</v>
      </c>
      <c r="G3781" t="str">
        <f t="shared" ref="G3781:G3844" si="1996">IF($C$11=$C$7,$C$24,F3781)</f>
        <v>0.777000777000777</v>
      </c>
      <c r="H3781" t="str">
        <f t="shared" si="1967"/>
        <v>9.1292187572196+0.202929323508653i</v>
      </c>
      <c r="I3781" t="str">
        <f t="shared" si="1968"/>
        <v>7253.15203897544i</v>
      </c>
      <c r="J3781" t="str">
        <f t="shared" ref="J3781:J3844" si="1997">IMSUM(COMPLEX(0,2*PI()*B3781*$C$113*$C$112),COMPLEX(0,2*PI()*B3781*$C$113*$C$111),COMPLEX(0,2*PI()*B3781*$C$28*10^-12*$C$111),COMPLEX(-1*2*PI()*B3781*2*PI()*B3781*$C$113*$C$112*$C$28*10^-12*$C$111,0),COMPLEX(1,0))</f>
        <v>-71209.479147868+1586.75756526258i</v>
      </c>
      <c r="K3781" t="str">
        <f t="shared" si="1969"/>
        <v>0.00226853849694316-0.101806002587092i</v>
      </c>
      <c r="L3781" t="str">
        <f t="shared" si="1970"/>
        <v>0.000172608582453916-0.0065667611415935i</v>
      </c>
      <c r="M3781" t="str">
        <f t="shared" si="1971"/>
        <v>0.00244114707939708-0.108372763728686i</v>
      </c>
      <c r="N3781" t="str">
        <f t="shared" si="1972"/>
        <v>-18.9239075392207i</v>
      </c>
      <c r="O3781" t="str">
        <f t="shared" si="1973"/>
        <v>0.997237191597198-0.0742831319704039i</v>
      </c>
      <c r="P3781" t="str">
        <f t="shared" si="1974"/>
        <v>0.00276280840280196+0.0742831319704039i</v>
      </c>
      <c r="Q3781" t="str">
        <f t="shared" si="1975"/>
        <v>-0.00276280840280196+18.8496244072503i</v>
      </c>
      <c r="R3781" t="str">
        <f t="shared" si="1976"/>
        <v>0.00394080666129379-0.000147148613501961i</v>
      </c>
      <c r="S3781" t="str">
        <f t="shared" si="1977"/>
        <v>1.95550007450848i</v>
      </c>
      <c r="T3781" t="str">
        <f t="shared" si="1978"/>
        <v>0.000287749124666904+0.00770624771978352i</v>
      </c>
      <c r="U3781" t="str">
        <f t="shared" si="1979"/>
        <v>0.0000333333333333333-0.0000611130731805439i</v>
      </c>
      <c r="V3781" t="str">
        <f t="shared" si="1980"/>
        <v>6.66666666666667E-06-0.000611130731805439i</v>
      </c>
      <c r="W3781" t="str">
        <f t="shared" si="1981"/>
        <v>0.0000275255208067567-0.0000568646010007489i</v>
      </c>
      <c r="X3781" t="str">
        <f t="shared" si="1982"/>
        <v>0.0000275667179209583-0.0000568124116401795i</v>
      </c>
      <c r="Y3781" t="str">
        <f t="shared" si="1983"/>
        <v>0.009+11.6050432623607i</v>
      </c>
      <c r="Z3781" t="str">
        <f t="shared" si="1984"/>
        <v>-0.0000587239975735852-0.0000285507226817134i</v>
      </c>
      <c r="AA3781" t="str">
        <f t="shared" si="1985"/>
        <v>0.000804382131383189-1.03403763461001i</v>
      </c>
      <c r="AB3781" t="str">
        <f t="shared" si="1986"/>
        <v>0.00135714932619155+0.0363459972727147i</v>
      </c>
      <c r="AC3781" t="str">
        <f t="shared" si="1987"/>
        <v>1.00394222917603-0.0000583520981818405i</v>
      </c>
      <c r="AD3781" t="str">
        <f t="shared" si="1988"/>
        <v>0.0013497158951367+0.0362033541126162i</v>
      </c>
      <c r="AE3781" t="str">
        <f t="shared" si="1989"/>
        <v>9.54371210466131E-07-2.16454104328606E-06i</v>
      </c>
      <c r="AF3781" t="str">
        <f t="shared" si="1990"/>
        <v>-15.086224885983-0.192763736353512i</v>
      </c>
      <c r="AG3781" t="str">
        <f t="shared" si="1991"/>
        <v>1.00013552091315-4.94685923565926E-06i</v>
      </c>
      <c r="AH3781" t="str">
        <f t="shared" si="1992"/>
        <v>-0.0000148132568249762+0.0000324663116502583i</v>
      </c>
      <c r="AI3781">
        <f t="shared" si="1993"/>
        <v>-88.950031071043028</v>
      </c>
      <c r="AJ3781">
        <f t="shared" si="1994"/>
        <v>114.52557635425937</v>
      </c>
      <c r="AK3781"/>
      <c r="AL3781"/>
      <c r="AM3781"/>
      <c r="AN3781"/>
    </row>
    <row r="3782" spans="1:40" x14ac:dyDescent="0.25">
      <c r="A3782"/>
      <c r="B3782">
        <f t="shared" si="1995"/>
        <v>1848000</v>
      </c>
      <c r="C3782" s="237" t="str">
        <f t="shared" ref="C3782:C3845" si="1998">IMPRODUCT(COMPLEX(-1,0),IMDIV(IMPRODUCT(G3782,COMPLEX($C$100+$C$101,0)),COMPLEX($C$100,2*PI()*B3782*$C$103*$C$102*(2*$C$100+$C$101))))</f>
        <v>-2.23789035259725E-08+0.00132522864734275i</v>
      </c>
      <c r="D3782" s="208" t="str">
        <f t="shared" ref="D3782:D3845" si="1999">IMPRODUCT(COMPLEX($C$106,0),IMSUB(C3782,G3782))</f>
        <v>-5.95700612857755+0.0101600862962944i</v>
      </c>
      <c r="E3782" t="str">
        <f t="shared" ref="E3782:E3845" si="2000">IMDIV(COMPLEX($C$20*10^3,0),COMPLEX(1,2*PI()*B3782*$C$20*1000*$C$29*10^-12))</f>
        <v>2870</v>
      </c>
      <c r="F3782" t="str">
        <f t="shared" ref="F3782:F3845" si="2001">IMDIV(COMPLEX($C$22*1000,0),IMSUM(COMPLEX($C$22*1000,0),E3782))</f>
        <v>0.777000777000777</v>
      </c>
      <c r="G3782" t="str">
        <f t="shared" si="1996"/>
        <v>0.777000777000777</v>
      </c>
      <c r="H3782" t="str">
        <f t="shared" ref="H3782:H3845" si="2002">IMPRODUCT(COMPLEX($C$108,0),IMPRODUCT(COMPLEX(-1,0),D3782),IMDIV(COMPLEX(0,2*PI()*B3782*$C$109*$C$110),COMPLEX(1,2*PI()*B3782*$C$109*$C$110)))</f>
        <v>9.12922400933214+0.202819638914949i</v>
      </c>
      <c r="I3782" t="str">
        <f t="shared" ref="I3782:I3845" si="2003">COMPLEX(0,2*PI()*B3782*$C$113*$C$112*$C$114)</f>
        <v>7257.07902979242i</v>
      </c>
      <c r="J3782" t="str">
        <f t="shared" si="1997"/>
        <v>-71286.6093660422+1587.61666518962i</v>
      </c>
      <c r="K3782" t="str">
        <f t="shared" ref="K3782:K3845" si="2004">IMDIV(I3782,J3782)</f>
        <v>0.00226608518093125-0.101750965850393i</v>
      </c>
      <c r="L3782" t="str">
        <f t="shared" ref="L3782:L3845" si="2005">IMDIV(COMPLEX($C$117,0),COMPLEX(1,2*PI()*B3782*$C$115*$C$116))</f>
        <v>0.000172421955974296-0.00656321260227582i</v>
      </c>
      <c r="M3782" t="str">
        <f t="shared" ref="M3782:M3845" si="2006">IMSUM(K3782,L3782)</f>
        <v>0.00243850713690555-0.108314178452669i</v>
      </c>
      <c r="N3782" t="str">
        <f t="shared" ref="N3782:N3845" si="2007">COMPLEX(0,-2*PI()*B3782*$C$43)</f>
        <v>-18.9341532931673i</v>
      </c>
      <c r="O3782" t="str">
        <f t="shared" ref="O3782:O3845" si="2008">IMEXP(N3782)</f>
        <v>0.996423775954967-0.0844965011799051i</v>
      </c>
      <c r="P3782" t="str">
        <f t="shared" ref="P3782:P3845" si="2009">IMSUB(COMPLEX(1,0),O3782)</f>
        <v>0.00357622404503299+0.0844965011799051i</v>
      </c>
      <c r="Q3782" t="str">
        <f t="shared" ref="Q3782:Q3845" si="2010">IMSUM(COMPLEX(0,2*PI()*B3782*$C$43),O3782,COMPLEX(-1,0))</f>
        <v>-0.00357622404503299+18.8496567919874i</v>
      </c>
      <c r="R3782" t="str">
        <f t="shared" ref="R3782:R3845" si="2011">IMDIV(P3782,Q3782)</f>
        <v>0.0044826184676437-0.000190574021194311i</v>
      </c>
      <c r="S3782" t="str">
        <f t="shared" ref="S3782:S3845" si="2012">IMDIV(COMPLEX(0,2*PI()*B3782*$C$123),COMPLEX($C$124,0))</f>
        <v>1.95655881845787i</v>
      </c>
      <c r="T3782" t="str">
        <f t="shared" ref="T3782:T3845" si="2013">IMPRODUCT(R3782,S3782)</f>
        <v>0.000372869281736706+0.00877050669265038i</v>
      </c>
      <c r="U3782" t="str">
        <f t="shared" ref="U3782:U3845" si="2014">IMDIV(COMPLEX(1,2*PI()*B3782*$C$16*10^-3*$C$15*10^-6),COMPLEX(0,2*PI()*B3782*$C$15*10^-6))</f>
        <v>0.0000333333333333333-0.0000610800033357494i</v>
      </c>
      <c r="V3782" t="str">
        <f t="shared" ref="V3782:V3845" si="2015">IMSUM(COMPLEX($C$18*10^-3,0),IMDIV(COMPLEX(1,0),COMPLEX(0,2*PI()*B3782*($C$17*1*10^-6))))</f>
        <v>6.66666666666667E-06-0.000610800033357494i</v>
      </c>
      <c r="W3782" t="str">
        <f t="shared" ref="W3782:W3845" si="2016">IMDIV(IMPRODUCT(U3782,V3782),IMSUM(U3782,V3782))</f>
        <v>0.0000275254368530613-0.0000568352402830603i</v>
      </c>
      <c r="X3782" t="str">
        <f t="shared" ref="X3782:X3845" si="2017">IMDIV(IMPRODUCT(COMPLEX($C$19,0),W3782),IMSUM(COMPLEX($C$19,0),W3782))</f>
        <v>0.0000275665784825855-0.0000567830780806958i</v>
      </c>
      <c r="Y3782" t="str">
        <f t="shared" ref="Y3782:Y3845" si="2018">COMPLEX($C$13*10^-3,2*PI()*B3782*$C$12*0.000001)</f>
        <v>0.009+11.6113264476679i</v>
      </c>
      <c r="Z3782" t="str">
        <f t="shared" ref="Z3782:Z3845" si="2019">IMPRODUCT(COMPLEX($C$6,0),IMDIV(X3782,IMSUM(X3782,Y3782)))</f>
        <v>-0.0000586619167674082-0.0000285350806346957i</v>
      </c>
      <c r="AA3782" t="str">
        <f t="shared" ref="AA3782:AA3845" si="2020">IMDIV(COMPLEX($C$6,0),IMSUM(X3782,Y3782))</f>
        <v>0.000803511803285817-1.03347808576347i</v>
      </c>
      <c r="AB3782" t="str">
        <f t="shared" ref="AB3782:AB3845" si="2021">IMPRODUCT(COMPLEX($C$119,0),T3782)</f>
        <v>0.00175861280221889+0.0413655028909909i</v>
      </c>
      <c r="AC3782" t="str">
        <f t="shared" ref="AC3782:AC3845" si="2022">IMSUM(COMPLEX(1,0),IMPRODUCT(AB3782,M3782))</f>
        <v>1.00448475885179-0.0000896126268673166i</v>
      </c>
      <c r="AD3782" t="str">
        <f t="shared" ref="AD3782:AD3845" si="2023">IMDIV(AB3782,AC3782)</f>
        <v>0.00174708720228121+0.0411809727201325i</v>
      </c>
      <c r="AE3782" t="str">
        <f t="shared" ref="AE3782:AE3845" si="2024">IMPRODUCT(AD3782,AA3782,X3782)</f>
        <v>1.07261489313856E-06-2.46560806830226E-06i</v>
      </c>
      <c r="AF3782" t="str">
        <f t="shared" ref="AF3782:AF3845" si="2025">IMSUB(D3782,H3782)</f>
        <v>-15.0862301379097-0.192659552618655i</v>
      </c>
      <c r="AG3782" t="str">
        <f t="shared" ref="AG3782:AG3845" si="2026">IMSUM(COMPLEX(1,0),IMPRODUCT(AD3782,AA3782,COMPLEX($C$127,0)))</f>
        <v>1.00015407095272-6.41640272216297E-06i</v>
      </c>
      <c r="AH3782" t="str">
        <f t="shared" ref="AH3782:AH3845" si="2027">IMDIV(IMPRODUCT(AE3782,AF3782),AG3782)</f>
        <v>-0.0000166544094198938+0.0000369842761787862i</v>
      </c>
      <c r="AI3782">
        <f t="shared" ref="AI3782:AI3845" si="2028">20*LOG10(IMABS(AH3782))</f>
        <v>-87.83779705381545</v>
      </c>
      <c r="AJ3782">
        <f t="shared" ref="AJ3782:AJ3845" si="2029">IMARGUMENT(AH3782)*180/PI()</f>
        <v>114.24254001987991</v>
      </c>
      <c r="AK3782"/>
      <c r="AL3782"/>
      <c r="AM3782"/>
      <c r="AN3782"/>
    </row>
    <row r="3783" spans="1:40" x14ac:dyDescent="0.25">
      <c r="A3783"/>
      <c r="B3783">
        <f t="shared" si="1995"/>
        <v>1849000</v>
      </c>
      <c r="C3783" s="237" t="str">
        <f t="shared" si="1998"/>
        <v>-2.23547035780045E-08+0.00132451192011365i</v>
      </c>
      <c r="D3783" s="208" t="str">
        <f t="shared" si="1999"/>
        <v>-5.95700612839202+0.010154591387538i</v>
      </c>
      <c r="E3783" t="str">
        <f t="shared" si="2000"/>
        <v>2870</v>
      </c>
      <c r="F3783" t="str">
        <f t="shared" si="2001"/>
        <v>0.777000777000777</v>
      </c>
      <c r="G3783" t="str">
        <f t="shared" si="1996"/>
        <v>0.777000777000777</v>
      </c>
      <c r="H3783" t="str">
        <f t="shared" si="2002"/>
        <v>9.12922925293195+0.202710072759776i</v>
      </c>
      <c r="I3783" t="str">
        <f t="shared" si="2003"/>
        <v>7261.00602060941i</v>
      </c>
      <c r="J3783" t="str">
        <f t="shared" si="1997"/>
        <v>-71363.781332643+1588.47576511668i</v>
      </c>
      <c r="K3783" t="str">
        <f t="shared" si="2004"/>
        <v>0.00226363584186521-0.10169598855903i</v>
      </c>
      <c r="L3783" t="str">
        <f t="shared" si="2005"/>
        <v>0.000172235631935846-0.00655966789335049i</v>
      </c>
      <c r="M3783" t="str">
        <f t="shared" si="2006"/>
        <v>0.00243587147380106-0.10825565645238i</v>
      </c>
      <c r="N3783" t="str">
        <f t="shared" si="2007"/>
        <v>-18.9443990471138i</v>
      </c>
      <c r="O3783" t="str">
        <f t="shared" si="2008"/>
        <v>0.995505761169658-0.0947010004066482i</v>
      </c>
      <c r="P3783" t="str">
        <f t="shared" si="2009"/>
        <v>0.00449423883034195+0.0947010004066482i</v>
      </c>
      <c r="Q3783" t="str">
        <f t="shared" si="2010"/>
        <v>-0.00449423883034195+18.8496980467072i</v>
      </c>
      <c r="R3783" t="str">
        <f t="shared" si="2011"/>
        <v>0.00502394909721343-0.000239622812326447i</v>
      </c>
      <c r="S3783" t="str">
        <f t="shared" si="2012"/>
        <v>1.95761756240725i</v>
      </c>
      <c r="T3783" t="str">
        <f t="shared" si="2013"/>
        <v>0.000469089825763669+0.00983497098534506i</v>
      </c>
      <c r="U3783" t="str">
        <f t="shared" si="2014"/>
        <v>0.0000333333333333334-0.0000610469692614738i</v>
      </c>
      <c r="V3783" t="str">
        <f t="shared" si="2015"/>
        <v>6.66666666666667E-06-0.000610469692614738i</v>
      </c>
      <c r="W3783" t="str">
        <f t="shared" si="2016"/>
        <v>0.0000275253528545663-0.0000568059120759472i</v>
      </c>
      <c r="X3783" t="str">
        <f t="shared" si="2017"/>
        <v>0.0000275664390896239-0.0000567537770017309i</v>
      </c>
      <c r="Y3783" t="str">
        <f t="shared" si="2018"/>
        <v>0.009+11.6176096329751i</v>
      </c>
      <c r="Z3783" t="str">
        <f t="shared" si="2019"/>
        <v>-0.0000585999366492432-0.0000285194556325345i</v>
      </c>
      <c r="AA3783" t="str">
        <f t="shared" si="2020"/>
        <v>0.000802642886940285-1.03291914216932i</v>
      </c>
      <c r="AB3783" t="str">
        <f t="shared" si="2021"/>
        <v>0.00221243050416026+0.0463859768863778i</v>
      </c>
      <c r="AC3783" t="str">
        <f t="shared" si="2022"/>
        <v>1.00502693357437-0.000126517838701216i</v>
      </c>
      <c r="AD3783" t="str">
        <f t="shared" si="2023"/>
        <v>0.00219555426397873+0.0461542403626793i</v>
      </c>
      <c r="AE3783" t="str">
        <f t="shared" si="2024"/>
        <v>1.18763446949764E-06-2.76725157376731E-06i</v>
      </c>
      <c r="AF3783" t="str">
        <f t="shared" si="2025"/>
        <v>-15.086235381324-0.192555481372238i</v>
      </c>
      <c r="AG3783" t="str">
        <f t="shared" si="2026"/>
        <v>1.0001725848054-8.07544044822523E-06i</v>
      </c>
      <c r="AH3783" t="str">
        <f t="shared" si="2027"/>
        <v>-0.0000184469341750536+0.0000415114098685121i</v>
      </c>
      <c r="AI3783">
        <f t="shared" si="2028"/>
        <v>-86.853983618158196</v>
      </c>
      <c r="AJ3783">
        <f t="shared" si="2029"/>
        <v>113.95951374386067</v>
      </c>
      <c r="AK3783"/>
      <c r="AL3783"/>
      <c r="AM3783"/>
      <c r="AN3783"/>
    </row>
    <row r="3784" spans="1:40" x14ac:dyDescent="0.25">
      <c r="A3784"/>
      <c r="B3784">
        <f t="shared" si="1995"/>
        <v>1850000</v>
      </c>
      <c r="C3784" s="237" t="str">
        <f t="shared" si="1998"/>
        <v>-2.23305428625885E-08+0.00132379596772481i</v>
      </c>
      <c r="D3784" s="208" t="str">
        <f t="shared" si="1999"/>
        <v>-5.95700612820679+0.0101491024192235i</v>
      </c>
      <c r="E3784" t="str">
        <f t="shared" si="2000"/>
        <v>2870</v>
      </c>
      <c r="F3784" t="str">
        <f t="shared" si="2001"/>
        <v>0.777000777000777</v>
      </c>
      <c r="G3784" t="str">
        <f t="shared" si="1996"/>
        <v>0.777000777000777</v>
      </c>
      <c r="H3784" t="str">
        <f t="shared" si="2002"/>
        <v>9.12923448803739+0.202600624851509i</v>
      </c>
      <c r="I3784" t="str">
        <f t="shared" si="2003"/>
        <v>7264.9330114264i</v>
      </c>
      <c r="J3784" t="str">
        <f t="shared" si="1997"/>
        <v>-71440.9950476704+1589.33486504373i</v>
      </c>
      <c r="K3784" t="str">
        <f t="shared" si="2004"/>
        <v>0.0022611904711552-0.101641070616791i</v>
      </c>
      <c r="L3784" t="str">
        <f t="shared" si="2005"/>
        <v>0.000172049609685568-0.00655612700862324i</v>
      </c>
      <c r="M3784" t="str">
        <f t="shared" si="2006"/>
        <v>0.00243324008084077-0.108197197625414i</v>
      </c>
      <c r="N3784" t="str">
        <f t="shared" si="2007"/>
        <v>-18.9546448010603i</v>
      </c>
      <c r="O3784" t="str">
        <f t="shared" si="2008"/>
        <v>0.994483243609459-0.104895558437954i</v>
      </c>
      <c r="P3784" t="str">
        <f t="shared" si="2009"/>
        <v>0.00551675639054106+0.104895558437954i</v>
      </c>
      <c r="Q3784" t="str">
        <f t="shared" si="2010"/>
        <v>-0.00551675639054106+18.8497492426223i</v>
      </c>
      <c r="R3784" t="str">
        <f t="shared" si="2011"/>
        <v>0.00556473900601447-0.000294298647086005i</v>
      </c>
      <c r="S3784" t="str">
        <f t="shared" si="2012"/>
        <v>1.95867630635664i</v>
      </c>
      <c r="T3784" t="str">
        <f t="shared" si="2013"/>
        <v>0.000576435787040173+0.0108995224421391i</v>
      </c>
      <c r="U3784" t="str">
        <f t="shared" si="2014"/>
        <v>0.0000333333333333332-0.0000610139708997105i</v>
      </c>
      <c r="V3784" t="str">
        <f t="shared" si="2015"/>
        <v>6.66666666666667E-06-0.000610139708997109i</v>
      </c>
      <c r="W3784" t="str">
        <f t="shared" si="2016"/>
        <v>0.0000275252688112725-0.0000567766163266726i</v>
      </c>
      <c r="X3784" t="str">
        <f t="shared" si="2017"/>
        <v>0.0000275662997418794-0.0000567245083505972i</v>
      </c>
      <c r="Y3784" t="str">
        <f t="shared" si="2018"/>
        <v>0.009+11.6238928182822i</v>
      </c>
      <c r="Z3784" t="str">
        <f t="shared" si="2019"/>
        <v>-0.0000585380570014406-0.0000285038476472206i</v>
      </c>
      <c r="AA3784" t="str">
        <f t="shared" si="2020"/>
        <v>0.000801775379294946-1.03236080284608i</v>
      </c>
      <c r="AB3784" t="str">
        <f t="shared" si="2021"/>
        <v>0.00271872048570038+0.0514068619853566i</v>
      </c>
      <c r="AC3784" t="str">
        <f t="shared" si="2022"/>
        <v>1.00556869370519-0.000169072700666566i</v>
      </c>
      <c r="AD3784" t="str">
        <f t="shared" si="2023"/>
        <v>0.00269506903040439+0.0511226313724396i</v>
      </c>
      <c r="AE3784" t="str">
        <f t="shared" si="2024"/>
        <v>0.0000012994275914404-3.06943934638488E-06i</v>
      </c>
      <c r="AF3784" t="str">
        <f t="shared" si="2025"/>
        <v>-15.0862406162442-0.192451522432285i</v>
      </c>
      <c r="AG3784" t="str">
        <f t="shared" si="2026"/>
        <v>1.00019106056502-9.92348703407677E-06i</v>
      </c>
      <c r="AH3784" t="str">
        <f t="shared" si="2027"/>
        <v>-0.000020190794867452+0.0000460472255462449i</v>
      </c>
      <c r="AI3784">
        <f t="shared" si="2028"/>
        <v>-85.972203229321892</v>
      </c>
      <c r="AJ3784">
        <f t="shared" si="2029"/>
        <v>113.67649756519781</v>
      </c>
      <c r="AK3784"/>
      <c r="AL3784"/>
      <c r="AM3784"/>
      <c r="AN3784"/>
    </row>
    <row r="3785" spans="1:40" x14ac:dyDescent="0.25">
      <c r="A3785"/>
      <c r="B3785">
        <f t="shared" si="1995"/>
        <v>1851000</v>
      </c>
      <c r="C3785" s="237" t="str">
        <f t="shared" si="1998"/>
        <v>-2.23064212949658E-08+0.0013230807889204i</v>
      </c>
      <c r="D3785" s="208" t="str">
        <f t="shared" si="1999"/>
        <v>-5.95700612802185+0.0101436193817231i</v>
      </c>
      <c r="E3785" t="str">
        <f t="shared" si="2000"/>
        <v>2870</v>
      </c>
      <c r="F3785" t="str">
        <f t="shared" si="2001"/>
        <v>0.777000777000777</v>
      </c>
      <c r="G3785" t="str">
        <f t="shared" si="1996"/>
        <v>0.777000777000777</v>
      </c>
      <c r="H3785" t="str">
        <f t="shared" si="2002"/>
        <v>9.12923971466678+0.202491294998938i</v>
      </c>
      <c r="I3785" t="str">
        <f t="shared" si="2003"/>
        <v>7268.86000224338i</v>
      </c>
      <c r="J3785" t="str">
        <f t="shared" si="1997"/>
        <v>-71518.2505111245+1590.19396497078i</v>
      </c>
      <c r="K3785" t="str">
        <f t="shared" si="2004"/>
        <v>0.00225874906023462-0.101586211927672i</v>
      </c>
      <c r="L3785" t="str">
        <f t="shared" si="2005"/>
        <v>0.000171863888572221-0.00655258994191306i</v>
      </c>
      <c r="M3785" t="str">
        <f t="shared" si="2006"/>
        <v>0.00243061294880684-0.108138801869585i</v>
      </c>
      <c r="N3785" t="str">
        <f t="shared" si="2007"/>
        <v>-18.9648905550068i</v>
      </c>
      <c r="O3785" t="str">
        <f t="shared" si="2008"/>
        <v>0.993356330612695-0.115079105104627i</v>
      </c>
      <c r="P3785" t="str">
        <f t="shared" si="2009"/>
        <v>0.00664366938730498+0.115079105104627i</v>
      </c>
      <c r="Q3785" t="str">
        <f t="shared" si="2010"/>
        <v>-0.00664366938730498+18.8498114499022i</v>
      </c>
      <c r="R3785" t="str">
        <f t="shared" si="2011"/>
        <v>0.0061049283986323-0.000354604529121343i</v>
      </c>
      <c r="S3785" t="str">
        <f t="shared" si="2012"/>
        <v>1.959735050306i</v>
      </c>
      <c r="T3785" t="str">
        <f t="shared" si="2013"/>
        <v>0.000694930924716351+0.0119640421624082i</v>
      </c>
      <c r="U3785" t="str">
        <f t="shared" si="2014"/>
        <v>0.0000333333333333332-0.0000609810081925795i</v>
      </c>
      <c r="V3785" t="str">
        <f t="shared" si="2015"/>
        <v>6.66666666666667E-06-0.000609810081925795i</v>
      </c>
      <c r="W3785" t="str">
        <f t="shared" si="2016"/>
        <v>0.0000275251847231814-0.0000567473529826135i</v>
      </c>
      <c r="X3785" t="str">
        <f t="shared" si="2017"/>
        <v>0.0000275661604391592-0.0000566952720747201i</v>
      </c>
      <c r="Y3785" t="str">
        <f t="shared" si="2018"/>
        <v>0.009+11.6301760035894i</v>
      </c>
      <c r="Z3785" t="str">
        <f t="shared" si="2019"/>
        <v>-0.0000584762776069344-0.0000284882566508047i</v>
      </c>
      <c r="AA3785" t="str">
        <f t="shared" si="2020"/>
        <v>0.000800909277306306-1.03180306681434i</v>
      </c>
      <c r="AB3785" t="str">
        <f t="shared" si="2021"/>
        <v>0.00327759480526732+0.0564275974011575i</v>
      </c>
      <c r="AC3785" t="str">
        <f t="shared" si="2022"/>
        <v>1.00610997933972-0.000217281526342271i</v>
      </c>
      <c r="AD3785" t="str">
        <f t="shared" si="2023"/>
        <v>0.00324557802135677+0.0560856206220478i</v>
      </c>
      <c r="AE3785" t="str">
        <f t="shared" si="2024"/>
        <v>1.40799223332874E-06-3.37213918090468E-06i</v>
      </c>
      <c r="AF3785" t="str">
        <f t="shared" si="2025"/>
        <v>-15.0862458426886-0.192347675617215i</v>
      </c>
      <c r="AG3785" t="str">
        <f t="shared" si="2026"/>
        <v>1.00020949633149-0.0000119600378609521i</v>
      </c>
      <c r="AH3785" t="str">
        <f t="shared" si="2027"/>
        <v>-0.0000218859601546355+0.0000505912362302149i</v>
      </c>
      <c r="AI3785">
        <f t="shared" si="2028"/>
        <v>-85.173452709155697</v>
      </c>
      <c r="AJ3785">
        <f t="shared" si="2029"/>
        <v>113.39349152143703</v>
      </c>
      <c r="AK3785"/>
      <c r="AL3785"/>
      <c r="AM3785"/>
      <c r="AN3785"/>
    </row>
    <row r="3786" spans="1:40" x14ac:dyDescent="0.25">
      <c r="A3786"/>
      <c r="B3786">
        <f t="shared" si="1995"/>
        <v>1852000</v>
      </c>
      <c r="C3786" s="237" t="str">
        <f t="shared" si="1998"/>
        <v>-2.22823387906066E-08+0.00132236638244731i</v>
      </c>
      <c r="D3786" s="208" t="str">
        <f t="shared" si="1999"/>
        <v>-5.95700612783723+0.0101381422654294i</v>
      </c>
      <c r="E3786" t="str">
        <f t="shared" si="2000"/>
        <v>2870</v>
      </c>
      <c r="F3786" t="str">
        <f t="shared" si="2001"/>
        <v>0.777000777000777</v>
      </c>
      <c r="G3786" t="str">
        <f t="shared" si="1996"/>
        <v>0.777000777000777</v>
      </c>
      <c r="H3786" t="str">
        <f t="shared" si="2002"/>
        <v>9.12924493283845+0.202382083011264i</v>
      </c>
      <c r="I3786" t="str">
        <f t="shared" si="2003"/>
        <v>7272.78699306037i</v>
      </c>
      <c r="J3786" t="str">
        <f t="shared" si="1997"/>
        <v>-71595.5477230051+1591.05306489783i</v>
      </c>
      <c r="K3786" t="str">
        <f t="shared" si="2004"/>
        <v>0.00225631160055997-0.101531412395874i</v>
      </c>
      <c r="L3786" t="str">
        <f t="shared" si="2005"/>
        <v>0.000171678467946323-0.0065490566870523i</v>
      </c>
      <c r="M3786" t="str">
        <f t="shared" si="2006"/>
        <v>0.00242799006850629-0.108080469082926i</v>
      </c>
      <c r="N3786" t="str">
        <f t="shared" si="2007"/>
        <v>-18.9751363089533i</v>
      </c>
      <c r="O3786" t="str">
        <f t="shared" si="2008"/>
        <v>0.992125140476559-0.12525057139338i</v>
      </c>
      <c r="P3786" t="str">
        <f t="shared" si="2009"/>
        <v>0.00787485952344102+0.12525057139338i</v>
      </c>
      <c r="Q3786" t="str">
        <f t="shared" si="2010"/>
        <v>-0.00787485952344102+18.8498857375599i</v>
      </c>
      <c r="R3786" t="str">
        <f t="shared" si="2011"/>
        <v>0.00664445723553415-0.000420542798038548i</v>
      </c>
      <c r="S3786" t="str">
        <f t="shared" si="2012"/>
        <v>1.96079379425539i</v>
      </c>
      <c r="T3786" t="str">
        <f t="shared" si="2013"/>
        <v>0.000824597708612783+0.0130284105136307i</v>
      </c>
      <c r="U3786" t="str">
        <f t="shared" si="2014"/>
        <v>0.0000333333333333333-0.0000609480810823244i</v>
      </c>
      <c r="V3786" t="str">
        <f t="shared" si="2015"/>
        <v>6.66666666666667E-06-0.000609480810823244i</v>
      </c>
      <c r="W3786" t="str">
        <f t="shared" si="2016"/>
        <v>0.0000275251005902937-0.0000567181219912603i</v>
      </c>
      <c r="X3786" t="str">
        <f t="shared" si="2017"/>
        <v>0.0000275660211812703-0.000056666068121639i</v>
      </c>
      <c r="Y3786" t="str">
        <f t="shared" si="2018"/>
        <v>0.009+11.6364591888966i</v>
      </c>
      <c r="Z3786" t="str">
        <f t="shared" si="2019"/>
        <v>-0.0000584145982492475-0.0000284726826154003i</v>
      </c>
      <c r="AA3786" t="str">
        <f t="shared" si="2020"/>
        <v>0.000800044577939155-1.03124593309684i</v>
      </c>
      <c r="AB3786" t="str">
        <f t="shared" si="2021"/>
        <v>0.00388915944025336+0.061447618895066i</v>
      </c>
      <c r="AC3786" t="str">
        <f t="shared" si="2022"/>
        <v>1.0066507303147-0.000271147968230293i</v>
      </c>
      <c r="AD3786" t="str">
        <f t="shared" si="2023"/>
        <v>0.00384702233257641+0.0610426835811713i</v>
      </c>
      <c r="AE3786" t="str">
        <f t="shared" si="2024"/>
        <v>1.51332669158566E-06-3.67531888333985E-06i</v>
      </c>
      <c r="AF3786" t="str">
        <f t="shared" si="2025"/>
        <v>-15.0862510606757-0.192243940745835i</v>
      </c>
      <c r="AG3786" t="str">
        <f t="shared" si="2026"/>
        <v>1.00022789021106-0.0000141845691464682i</v>
      </c>
      <c r="AH3786" t="str">
        <f t="shared" si="2027"/>
        <v>-0.000023532403566359+0.0000551429551785813i</v>
      </c>
      <c r="AI3786">
        <f t="shared" si="2028"/>
        <v>-84.443591531992155</v>
      </c>
      <c r="AJ3786">
        <f t="shared" si="2029"/>
        <v>113.11049564866929</v>
      </c>
      <c r="AK3786"/>
      <c r="AL3786"/>
      <c r="AM3786"/>
      <c r="AN3786"/>
    </row>
    <row r="3787" spans="1:40" x14ac:dyDescent="0.25">
      <c r="A3787"/>
      <c r="B3787">
        <f t="shared" si="1995"/>
        <v>1853000</v>
      </c>
      <c r="C3787" s="237" t="str">
        <f t="shared" si="1998"/>
        <v>-2.22582952652094E-08+0.00132165274705514i</v>
      </c>
      <c r="D3787" s="208" t="str">
        <f t="shared" si="1999"/>
        <v>-5.95700612765289+0.0101326710607561i</v>
      </c>
      <c r="E3787" t="str">
        <f t="shared" si="2000"/>
        <v>2870</v>
      </c>
      <c r="F3787" t="str">
        <f t="shared" si="2001"/>
        <v>0.777000777000777</v>
      </c>
      <c r="G3787" t="str">
        <f t="shared" si="1996"/>
        <v>0.777000777000777</v>
      </c>
      <c r="H3787" t="str">
        <f t="shared" si="2002"/>
        <v>9.12925014257058+0.202272988698101i</v>
      </c>
      <c r="I3787" t="str">
        <f t="shared" si="2003"/>
        <v>7276.71398387736i</v>
      </c>
      <c r="J3787" t="str">
        <f t="shared" si="1997"/>
        <v>-71672.8866833124+1591.91216482488i</v>
      </c>
      <c r="K3787" t="str">
        <f t="shared" si="2004"/>
        <v>0.00225387808361076-0.101476671925807i</v>
      </c>
      <c r="L3787" t="str">
        <f t="shared" si="2005"/>
        <v>0.000171493347160142-0.00654552723788659i</v>
      </c>
      <c r="M3787" t="str">
        <f t="shared" si="2006"/>
        <v>0.0024253714307709-0.108022199163694i</v>
      </c>
      <c r="N3787" t="str">
        <f t="shared" si="2007"/>
        <v>-18.9853820628998i</v>
      </c>
      <c r="O3787" t="str">
        <f t="shared" si="2008"/>
        <v>0.990789802444687-0.135408889559062i</v>
      </c>
      <c r="P3787" t="str">
        <f t="shared" si="2009"/>
        <v>0.00921019755531305+0.135408889559062i</v>
      </c>
      <c r="Q3787" t="str">
        <f t="shared" si="2010"/>
        <v>-0.00921019755531305+18.8499731733407i</v>
      </c>
      <c r="R3787" t="str">
        <f t="shared" si="2011"/>
        <v>0.00718326524056117-0.000492115121966872i</v>
      </c>
      <c r="S3787" t="str">
        <f t="shared" si="2012"/>
        <v>1.96185253820477i</v>
      </c>
      <c r="T3787" t="str">
        <f t="shared" si="2013"/>
        <v>0.000965457301119658+0.014092507144793i</v>
      </c>
      <c r="U3787" t="str">
        <f t="shared" si="2014"/>
        <v>0.0000333333333333333-0.000060915189511314i</v>
      </c>
      <c r="V3787" t="str">
        <f t="shared" si="2015"/>
        <v>6.66666666666667E-06-0.00060915189511314i</v>
      </c>
      <c r="W3787" t="str">
        <f t="shared" si="2016"/>
        <v>0.0000275250164126103-0.0000566889233002163i</v>
      </c>
      <c r="X3787" t="str">
        <f t="shared" si="2017"/>
        <v>0.0000275658819680203-0.0000566368964390058i</v>
      </c>
      <c r="Y3787" t="str">
        <f t="shared" si="2018"/>
        <v>0.009+11.6427423742038i</v>
      </c>
      <c r="Z3787" t="str">
        <f t="shared" si="2019"/>
        <v>-0.0000583530187124856-0.0000284571255131813i</v>
      </c>
      <c r="AA3787" t="str">
        <f t="shared" si="2020"/>
        <v>0.000799181278166461-1.03068940071843i</v>
      </c>
      <c r="AB3787" t="str">
        <f t="shared" si="2021"/>
        <v>0.00455351420164357+0.0664663588396491i</v>
      </c>
      <c r="AC3787" t="str">
        <f t="shared" si="2022"/>
        <v>1.00719088621552-0.000330675010147599i</v>
      </c>
      <c r="AD3787" t="str">
        <f t="shared" si="2023"/>
        <v>0.00449933764266218+0.0659932963729647i</v>
      </c>
      <c r="AE3787" t="str">
        <f t="shared" si="2024"/>
        <v>1.61542958425797E-06-3.97894627417364E-06i</v>
      </c>
      <c r="AF3787" t="str">
        <f t="shared" si="2025"/>
        <v>-15.0862562702235-0.192140317637345i</v>
      </c>
      <c r="AG3787" t="str">
        <f t="shared" si="2026"/>
        <v>1.00024624031649-0.0000165965380219905i</v>
      </c>
      <c r="AH3787" t="str">
        <f t="shared" si="2027"/>
        <v>-0.0000251301034957457+0.0000597018959377255i</v>
      </c>
      <c r="AI3787">
        <f t="shared" si="2028"/>
        <v>-83.771812384192287</v>
      </c>
      <c r="AJ3787">
        <f t="shared" si="2029"/>
        <v>112.82750998152797</v>
      </c>
      <c r="AK3787"/>
      <c r="AL3787"/>
      <c r="AM3787"/>
      <c r="AN3787"/>
    </row>
    <row r="3788" spans="1:40" x14ac:dyDescent="0.25">
      <c r="A3788"/>
      <c r="B3788">
        <f t="shared" si="1995"/>
        <v>1854000</v>
      </c>
      <c r="C3788" s="237" t="str">
        <f t="shared" si="1998"/>
        <v>-2.22342906346995E-08+0.00132093988149617i</v>
      </c>
      <c r="D3788" s="208" t="str">
        <f t="shared" si="1999"/>
        <v>-5.95700612746886+0.0101272057581373i</v>
      </c>
      <c r="E3788" t="str">
        <f t="shared" si="2000"/>
        <v>2870</v>
      </c>
      <c r="F3788" t="str">
        <f t="shared" si="2001"/>
        <v>0.777000777000777</v>
      </c>
      <c r="G3788" t="str">
        <f t="shared" si="1996"/>
        <v>0.777000777000777</v>
      </c>
      <c r="H3788" t="str">
        <f t="shared" si="2002"/>
        <v>9.12925534388141+0.20216401186947i</v>
      </c>
      <c r="I3788" t="str">
        <f t="shared" si="2003"/>
        <v>7280.64097469435i</v>
      </c>
      <c r="J3788" t="str">
        <f t="shared" si="1997"/>
        <v>-71750.2673920463+1592.77126475193i</v>
      </c>
      <c r="K3788" t="str">
        <f t="shared" si="2004"/>
        <v>0.00225144850088946-0.101421990422084i</v>
      </c>
      <c r="L3788" t="str">
        <f t="shared" si="2005"/>
        <v>0.000171308525567684-0.00654200158827471i</v>
      </c>
      <c r="M3788" t="str">
        <f t="shared" si="2006"/>
        <v>0.00242275702645714-0.107963992010359i</v>
      </c>
      <c r="N3788" t="str">
        <f t="shared" si="2007"/>
        <v>-18.9956278168464i</v>
      </c>
      <c r="O3788" t="str">
        <f t="shared" si="2008"/>
        <v>0.989350456693581-0.145552993236837i</v>
      </c>
      <c r="P3788" t="str">
        <f t="shared" si="2009"/>
        <v>0.010649543306419+0.145552993236837i</v>
      </c>
      <c r="Q3788" t="str">
        <f t="shared" si="2010"/>
        <v>-0.010649543306419+18.8500748236096i</v>
      </c>
      <c r="R3788" t="str">
        <f t="shared" si="2011"/>
        <v>0.00772129190861491-0.000569322490197218i</v>
      </c>
      <c r="S3788" t="str">
        <f t="shared" si="2012"/>
        <v>1.96291128215416i</v>
      </c>
      <c r="T3788" t="str">
        <f t="shared" si="2013"/>
        <v>0.00111752953919222+0.0151562110002258i</v>
      </c>
      <c r="U3788" t="str">
        <f t="shared" si="2014"/>
        <v>0.0000333333333333334-0.0000608823334220416i</v>
      </c>
      <c r="V3788" t="str">
        <f t="shared" si="2015"/>
        <v>6.66666666666667E-06-0.000608823334220416i</v>
      </c>
      <c r="W3788" t="str">
        <f t="shared" si="2016"/>
        <v>0.0000275249321901328-0.0000566597568571986i</v>
      </c>
      <c r="X3788" t="str">
        <f t="shared" si="2017"/>
        <v>0.0000275657427992177-0.0000566077569745862i</v>
      </c>
      <c r="Y3788" t="str">
        <f t="shared" si="2018"/>
        <v>0.009+11.649025559511i</v>
      </c>
      <c r="Z3788" t="str">
        <f t="shared" si="2019"/>
        <v>-0.0000582915387813372-0.0000284415853163832i</v>
      </c>
      <c r="AA3788" t="str">
        <f t="shared" si="2020"/>
        <v>0.00079831937496935-1.03013346870604i</v>
      </c>
      <c r="AB3788" t="str">
        <f t="shared" si="2021"/>
        <v>0.00527075264909854+0.0714832462840126i</v>
      </c>
      <c r="AC3788" t="str">
        <f t="shared" si="2022"/>
        <v>1.0077303863837-0.000395864959687295i</v>
      </c>
      <c r="AD3788" t="str">
        <f t="shared" si="2023"/>
        <v>0.00520245422058701+0.0709369358304974i</v>
      </c>
      <c r="AE3788" t="str">
        <f t="shared" si="2024"/>
        <v>0.0000017142998505484-4.28298919156205E-06i</v>
      </c>
      <c r="AF3788" t="str">
        <f t="shared" si="2025"/>
        <v>-15.0862614713503-0.192036806111333i</v>
      </c>
      <c r="AG3788" t="str">
        <f t="shared" si="2026"/>
        <v>1.00026454476725-0.0000191953826119829i</v>
      </c>
      <c r="AH3788" t="str">
        <f t="shared" si="2027"/>
        <v>-0.0000266790431899972+0.0000642675723904344i</v>
      </c>
      <c r="AI3788">
        <f t="shared" si="2028"/>
        <v>-83.149669446774283</v>
      </c>
      <c r="AJ3788">
        <f t="shared" si="2029"/>
        <v>112.5445345531862</v>
      </c>
      <c r="AK3788"/>
      <c r="AL3788"/>
      <c r="AM3788"/>
      <c r="AN3788"/>
    </row>
    <row r="3789" spans="1:40" x14ac:dyDescent="0.25">
      <c r="A3789"/>
      <c r="B3789">
        <f t="shared" si="1995"/>
        <v>1855000</v>
      </c>
      <c r="C3789" s="237" t="str">
        <f t="shared" si="1998"/>
        <v>-2.22103248152299E-08+0.00132022778452542i</v>
      </c>
      <c r="D3789" s="208" t="str">
        <f t="shared" si="1999"/>
        <v>-5.95700612728512+0.0101217463480282i</v>
      </c>
      <c r="E3789" t="str">
        <f t="shared" si="2000"/>
        <v>2870</v>
      </c>
      <c r="F3789" t="str">
        <f t="shared" si="2001"/>
        <v>0.777000777000777</v>
      </c>
      <c r="G3789" t="str">
        <f t="shared" si="1996"/>
        <v>0.777000777000777</v>
      </c>
      <c r="H3789" t="str">
        <f t="shared" si="2002"/>
        <v>9.12926053678903+0.2020551523358i</v>
      </c>
      <c r="I3789" t="str">
        <f t="shared" si="2003"/>
        <v>7284.56796551133i</v>
      </c>
      <c r="J3789" t="str">
        <f t="shared" si="1997"/>
        <v>-71827.6898492067+1593.63036467899i</v>
      </c>
      <c r="K3789" t="str">
        <f t="shared" si="2004"/>
        <v>0.00224902284392142-0.101367367789524i</v>
      </c>
      <c r="L3789" t="str">
        <f t="shared" si="2005"/>
        <v>0.000171124002524701-0.00653847973208873i</v>
      </c>
      <c r="M3789" t="str">
        <f t="shared" si="2006"/>
        <v>0.00242014684644612-0.107905847521613i</v>
      </c>
      <c r="N3789" t="str">
        <f t="shared" si="2007"/>
        <v>-19.0058735707929i</v>
      </c>
      <c r="O3789" t="str">
        <f t="shared" si="2008"/>
        <v>0.98780725431795-0.155681817553727i</v>
      </c>
      <c r="P3789" t="str">
        <f t="shared" si="2009"/>
        <v>0.01219274568205+0.155681817553727i</v>
      </c>
      <c r="Q3789" t="str">
        <f t="shared" si="2010"/>
        <v>-0.01219274568205+18.8501917532392i</v>
      </c>
      <c r="R3789" t="str">
        <f t="shared" si="2011"/>
        <v>0.00825847651350698-0.000652165205894411i</v>
      </c>
      <c r="S3789" t="str">
        <f t="shared" si="2012"/>
        <v>1.96397002610354i</v>
      </c>
      <c r="T3789" t="str">
        <f t="shared" si="2013"/>
        <v>0.00128083291644427+0.0162194003338078i</v>
      </c>
      <c r="U3789" t="str">
        <f t="shared" si="2014"/>
        <v>0.0000333333333333333-0.0000608495127571238i</v>
      </c>
      <c r="V3789" t="str">
        <f t="shared" si="2015"/>
        <v>6.66666666666667E-06-0.000608495127571237i</v>
      </c>
      <c r="W3789" t="str">
        <f t="shared" si="2016"/>
        <v>0.0000275248479228615-0.0000566306226100362i</v>
      </c>
      <c r="X3789" t="str">
        <f t="shared" si="2017"/>
        <v>0.0000275656036746707-0.0000565786496762572i</v>
      </c>
      <c r="Y3789" t="str">
        <f t="shared" si="2018"/>
        <v>0.009+11.6553087448181i</v>
      </c>
      <c r="Z3789" t="str">
        <f t="shared" si="2019"/>
        <v>-0.0000582301582410692-0.0000284260619973012i</v>
      </c>
      <c r="AA3789" t="str">
        <f t="shared" si="2020"/>
        <v>0.00079745886533707-1.02957813608873i</v>
      </c>
      <c r="AB3789" t="str">
        <f t="shared" si="2021"/>
        <v>0.00604096200649964+0.0764977070207921i</v>
      </c>
      <c r="AC3789" t="str">
        <f t="shared" si="2022"/>
        <v>1.00826916992469-0.000466719440750478i</v>
      </c>
      <c r="AD3789" t="str">
        <f t="shared" si="2023"/>
        <v>0.00595629693377542+0.0758730795528341i</v>
      </c>
      <c r="AE3789" t="str">
        <f t="shared" si="2024"/>
        <v>1.80993675031049E-06-4.58741549451261E-06i</v>
      </c>
      <c r="AF3789" t="str">
        <f t="shared" si="2025"/>
        <v>-15.0862666640741-0.191933405987772i</v>
      </c>
      <c r="AG3789" t="str">
        <f t="shared" si="2026"/>
        <v>1.00028280168969-0.0000219805221151984i</v>
      </c>
      <c r="AH3789" t="str">
        <f t="shared" si="2027"/>
        <v>-0.0000281792107405489+0.0000688394988036691i</v>
      </c>
      <c r="AI3789">
        <f t="shared" si="2028"/>
        <v>-82.570436850364047</v>
      </c>
      <c r="AJ3789">
        <f t="shared" si="2029"/>
        <v>112.26156939536637</v>
      </c>
      <c r="AK3789"/>
      <c r="AL3789"/>
      <c r="AM3789"/>
      <c r="AN3789"/>
    </row>
    <row r="3790" spans="1:40" x14ac:dyDescent="0.25">
      <c r="A3790"/>
      <c r="B3790">
        <f t="shared" si="1995"/>
        <v>1856000</v>
      </c>
      <c r="C3790" s="237" t="str">
        <f t="shared" si="1998"/>
        <v>-2.21863977231782E-08+0.00131951645490054i</v>
      </c>
      <c r="D3790" s="208" t="str">
        <f t="shared" si="1999"/>
        <v>-5.95700612710168+0.0101162928209041i</v>
      </c>
      <c r="E3790" t="str">
        <f t="shared" si="2000"/>
        <v>2870</v>
      </c>
      <c r="F3790" t="str">
        <f t="shared" si="2001"/>
        <v>0.777000777000777</v>
      </c>
      <c r="G3790" t="str">
        <f t="shared" si="1996"/>
        <v>0.777000777000777</v>
      </c>
      <c r="H3790" t="str">
        <f t="shared" si="2002"/>
        <v>9.12926572131156+0.201946409907931i</v>
      </c>
      <c r="I3790" t="str">
        <f t="shared" si="2003"/>
        <v>7288.49495632832i</v>
      </c>
      <c r="J3790" t="str">
        <f t="shared" si="1997"/>
        <v>-71905.1540547939+1594.48946460603i</v>
      </c>
      <c r="K3790" t="str">
        <f t="shared" si="2004"/>
        <v>0.00224660110425474-0.101312803933152i</v>
      </c>
      <c r="L3790" t="str">
        <f t="shared" si="2005"/>
        <v>0.000170939777388672-0.00653496166321382i</v>
      </c>
      <c r="M3790" t="str">
        <f t="shared" si="2006"/>
        <v>0.00241754088164341-0.107847765596366i</v>
      </c>
      <c r="N3790" t="str">
        <f t="shared" si="2007"/>
        <v>-19.0161193247394i</v>
      </c>
      <c r="O3790" t="str">
        <f t="shared" si="2008"/>
        <v>0.986160357314765-0.165794299241003i</v>
      </c>
      <c r="P3790" t="str">
        <f t="shared" si="2009"/>
        <v>0.013839642685235+0.165794299241003i</v>
      </c>
      <c r="Q3790" t="str">
        <f t="shared" si="2010"/>
        <v>-0.013839642685235+18.8503250254984i</v>
      </c>
      <c r="R3790" t="str">
        <f t="shared" si="2011"/>
        <v>0.00879475811605102-0.000740642878898852i</v>
      </c>
      <c r="S3790" t="str">
        <f t="shared" si="2012"/>
        <v>1.96502877005293i</v>
      </c>
      <c r="T3790" t="str">
        <f t="shared" si="2013"/>
        <v>0.00145538456537107+0.0172819527236968i</v>
      </c>
      <c r="U3790" t="str">
        <f t="shared" si="2014"/>
        <v>0.0000333333333333333-0.0000608167274593021i</v>
      </c>
      <c r="V3790" t="str">
        <f t="shared" si="2015"/>
        <v>6.66666666666667E-06-0.000608167274593021i</v>
      </c>
      <c r="W3790" t="str">
        <f t="shared" si="2016"/>
        <v>0.000027524763610798-0.0000566015205066719i</v>
      </c>
      <c r="X3790" t="str">
        <f t="shared" si="2017"/>
        <v>0.0000275654645941893-0.0000565495744920104i</v>
      </c>
      <c r="Y3790" t="str">
        <f t="shared" si="2018"/>
        <v>0.009+11.6615919301253i</v>
      </c>
      <c r="Z3790" t="str">
        <f t="shared" si="2019"/>
        <v>-0.000058168876877529-0.0000284105555282924i</v>
      </c>
      <c r="AA3790" t="str">
        <f t="shared" si="2020"/>
        <v>0.000796599746266967-1.0290234018976i</v>
      </c>
      <c r="AB3790" t="str">
        <f t="shared" si="2021"/>
        <v>0.00686422307810448+0.0815091636556311i</v>
      </c>
      <c r="AC3790" t="str">
        <f t="shared" si="2022"/>
        <v>1.0088071757158-0.000543239386162526i</v>
      </c>
      <c r="AD3790" t="str">
        <f t="shared" si="2023"/>
        <v>0.00676078525684295+0.0808012059615124i</v>
      </c>
      <c r="AE3790" t="str">
        <f t="shared" si="2024"/>
        <v>1.90233986352183E-06-4.89219306608546E-06i</v>
      </c>
      <c r="AF3790" t="str">
        <f t="shared" si="2025"/>
        <v>-15.0862718484132-0.191830117087027i</v>
      </c>
      <c r="AG3790" t="str">
        <f t="shared" si="2026"/>
        <v>1.00030100921726-0.0000249513568880698i</v>
      </c>
      <c r="AH3790" t="str">
        <f t="shared" si="2027"/>
        <v>-0.0000296305990729156+0.0000734171898766181i</v>
      </c>
      <c r="AI3790">
        <f t="shared" si="2028"/>
        <v>-82.028671202827624</v>
      </c>
      <c r="AJ3790">
        <f t="shared" si="2029"/>
        <v>111.97861453832267</v>
      </c>
      <c r="AK3790"/>
      <c r="AL3790"/>
      <c r="AM3790"/>
      <c r="AN3790"/>
    </row>
    <row r="3791" spans="1:40" x14ac:dyDescent="0.25">
      <c r="A3791"/>
      <c r="B3791">
        <f t="shared" si="1995"/>
        <v>1857000</v>
      </c>
      <c r="C3791" s="237" t="str">
        <f t="shared" si="1998"/>
        <v>-2.21625092751476E-08+0.00131880589138188i</v>
      </c>
      <c r="D3791" s="208" t="str">
        <f t="shared" si="1999"/>
        <v>-5.95700612691853+0.0101108451672611i</v>
      </c>
      <c r="E3791" t="str">
        <f t="shared" si="2000"/>
        <v>2870</v>
      </c>
      <c r="F3791" t="str">
        <f t="shared" si="2001"/>
        <v>0.777000777000777</v>
      </c>
      <c r="G3791" t="str">
        <f t="shared" si="1996"/>
        <v>0.777000777000777</v>
      </c>
      <c r="H3791" t="str">
        <f t="shared" si="2002"/>
        <v>9.12927089746702+0.201837784397105i</v>
      </c>
      <c r="I3791" t="str">
        <f t="shared" si="2003"/>
        <v>7292.42194714531i</v>
      </c>
      <c r="J3791" t="str">
        <f t="shared" si="1997"/>
        <v>-71982.6600088076+1595.34856453308i</v>
      </c>
      <c r="K3791" t="str">
        <f t="shared" si="2004"/>
        <v>0.00224418327346034-0.101258298758195i</v>
      </c>
      <c r="L3791" t="str">
        <f t="shared" si="2005"/>
        <v>0.000170755849518807-0.00653144737554831i</v>
      </c>
      <c r="M3791" t="str">
        <f t="shared" si="2006"/>
        <v>0.00241493912297915-0.107789746133743i</v>
      </c>
      <c r="N3791" t="str">
        <f t="shared" si="2007"/>
        <v>-19.0263650786859i</v>
      </c>
      <c r="O3791" t="str">
        <f t="shared" si="2008"/>
        <v>0.984409938566306-0.175889376745391i</v>
      </c>
      <c r="P3791" t="str">
        <f t="shared" si="2009"/>
        <v>0.015590061433694+0.175889376745391i</v>
      </c>
      <c r="Q3791" t="str">
        <f t="shared" si="2010"/>
        <v>-0.015590061433694+18.8504757019405i</v>
      </c>
      <c r="R3791" t="str">
        <f t="shared" si="2011"/>
        <v>0.00933007557229009-0.00083475441860744i</v>
      </c>
      <c r="S3791" t="str">
        <f t="shared" si="2012"/>
        <v>1.96608751400231i</v>
      </c>
      <c r="T3791" t="str">
        <f t="shared" si="2013"/>
        <v>0.00164120023968235+0.0183437450873775i</v>
      </c>
      <c r="U3791" t="str">
        <f t="shared" si="2014"/>
        <v>0.0000333333333333334-0.0000607839774714404i</v>
      </c>
      <c r="V3791" t="str">
        <f t="shared" si="2015"/>
        <v>6.66666666666667E-06-0.000607839774714404i</v>
      </c>
      <c r="W3791" t="str">
        <f t="shared" si="2016"/>
        <v>0.0000275246792539433-0.0000565724504951592i</v>
      </c>
      <c r="X3791" t="str">
        <f t="shared" si="2017"/>
        <v>0.0000275653255575831-0.0000565205313699474i</v>
      </c>
      <c r="Y3791" t="str">
        <f t="shared" si="2018"/>
        <v>0.009+11.6678751154325i</v>
      </c>
      <c r="Z3791" t="str">
        <f t="shared" si="2019"/>
        <v>-0.0000581076944771393-0.0000283950658817742i</v>
      </c>
      <c r="AA3791" t="str">
        <f t="shared" si="2020"/>
        <v>0.000795742014764507-1.0284692651659i</v>
      </c>
      <c r="AB3791" t="str">
        <f t="shared" si="2021"/>
        <v>0.00774061016522178+0.0865170356781531i</v>
      </c>
      <c r="AC3791" t="str">
        <f t="shared" si="2022"/>
        <v>1.00934434241432-0.000625425030366171i</v>
      </c>
      <c r="AD3791" t="str">
        <f t="shared" si="2023"/>
        <v>0.00761583328086166+0.0857207943564201i</v>
      </c>
      <c r="AE3791" t="str">
        <f t="shared" si="2024"/>
        <v>1.99150908971543E-06-5.19728981655521E-06i</v>
      </c>
      <c r="AF3791" t="str">
        <f t="shared" si="2025"/>
        <v>-15.0862770243855-0.191726939229844i</v>
      </c>
      <c r="AG3791" t="str">
        <f t="shared" si="2026"/>
        <v>1.00031916549068-0.0000281072685297952i</v>
      </c>
      <c r="AH3791" t="str">
        <f t="shared" si="2027"/>
        <v>-0.000031033205935912+0.0000780001607881065i</v>
      </c>
      <c r="AI3791">
        <f t="shared" si="2028"/>
        <v>-81.51990492988206</v>
      </c>
      <c r="AJ3791">
        <f t="shared" si="2029"/>
        <v>111.69567001084992</v>
      </c>
      <c r="AK3791"/>
      <c r="AL3791"/>
      <c r="AM3791"/>
      <c r="AN3791"/>
    </row>
    <row r="3792" spans="1:40" x14ac:dyDescent="0.25">
      <c r="A3792"/>
      <c r="B3792">
        <f t="shared" si="1995"/>
        <v>1858000</v>
      </c>
      <c r="C3792" s="237" t="str">
        <f t="shared" si="1998"/>
        <v>-2.21386593879653E-08+0.00131809609273245i</v>
      </c>
      <c r="D3792" s="208" t="str">
        <f t="shared" si="1999"/>
        <v>-5.95700612673568+0.0101054033776155i</v>
      </c>
      <c r="E3792" t="str">
        <f t="shared" si="2000"/>
        <v>2870</v>
      </c>
      <c r="F3792" t="str">
        <f t="shared" si="2001"/>
        <v>0.777000777000777</v>
      </c>
      <c r="G3792" t="str">
        <f t="shared" si="1996"/>
        <v>0.777000777000777</v>
      </c>
      <c r="H3792" t="str">
        <f t="shared" si="2002"/>
        <v>9.12927606527342+0.201729275614973i</v>
      </c>
      <c r="I3792" t="str">
        <f t="shared" si="2003"/>
        <v>7296.3489379623i</v>
      </c>
      <c r="J3792" t="str">
        <f t="shared" si="1997"/>
        <v>-72060.207711248+1596.20766446014i</v>
      </c>
      <c r="K3792" t="str">
        <f t="shared" si="2004"/>
        <v>0.00224176934313176-0.101203852170086i</v>
      </c>
      <c r="L3792" t="str">
        <f t="shared" si="2005"/>
        <v>0.000170572218276036-0.00652793686300361i</v>
      </c>
      <c r="M3792" t="str">
        <f t="shared" si="2006"/>
        <v>0.0024123415614078-0.10773178903309i</v>
      </c>
      <c r="N3792" t="str">
        <f t="shared" si="2007"/>
        <v>-19.0366108326324i</v>
      </c>
      <c r="O3792" t="str">
        <f t="shared" si="2008"/>
        <v>0.982556181822002-0.185965990340623i</v>
      </c>
      <c r="P3792" t="str">
        <f t="shared" si="2009"/>
        <v>0.017443818177998+0.185965990340623i</v>
      </c>
      <c r="Q3792" t="str">
        <f t="shared" si="2010"/>
        <v>-0.017443818177998+18.8506448422918i</v>
      </c>
      <c r="R3792" t="str">
        <f t="shared" si="2011"/>
        <v>0.0098643675419406-0.000934498026949134i</v>
      </c>
      <c r="S3792" t="str">
        <f t="shared" si="2012"/>
        <v>1.96714625795168i</v>
      </c>
      <c r="T3792" t="str">
        <f t="shared" si="2013"/>
        <v>0.00183829429677622+0.0194046536971885i</v>
      </c>
      <c r="U3792" t="str">
        <f t="shared" si="2014"/>
        <v>0.0000333333333333334-0.0000607512627365258i</v>
      </c>
      <c r="V3792" t="str">
        <f t="shared" si="2015"/>
        <v>6.66666666666667E-06-0.000607512627365258i</v>
      </c>
      <c r="W3792" t="str">
        <f t="shared" si="2016"/>
        <v>0.0000275245948522981-0.000056543412523664i</v>
      </c>
      <c r="X3792" t="str">
        <f t="shared" si="2017"/>
        <v>0.000027565186564662-0.000056491520258282i</v>
      </c>
      <c r="Y3792" t="str">
        <f t="shared" si="2018"/>
        <v>0.009+11.6741583007397i</v>
      </c>
      <c r="Z3792" t="str">
        <f t="shared" si="2019"/>
        <v>-0.0000580466108268972-0.0000283795930302235i</v>
      </c>
      <c r="AA3792" t="str">
        <f t="shared" si="2020"/>
        <v>0.000794885667843188-1.02791572492892i</v>
      </c>
      <c r="AB3792" t="str">
        <f t="shared" si="2021"/>
        <v>0.00867019098355074+0.0915207395351936i</v>
      </c>
      <c r="AC3792" t="str">
        <f t="shared" si="2022"/>
        <v>1.00988060846581-0.000713275902204962i</v>
      </c>
      <c r="AD3792" t="str">
        <f t="shared" si="2023"/>
        <v>0.00852134972324778+0.0906313249718213i</v>
      </c>
      <c r="AE3792" t="str">
        <f t="shared" si="2024"/>
        <v>2.07744464738497E-06-5.50267368657933E-06i</v>
      </c>
      <c r="AF3792" t="str">
        <f t="shared" si="2025"/>
        <v>-15.0862821920091-0.191623872237357i</v>
      </c>
      <c r="AG3792" t="str">
        <f t="shared" si="2026"/>
        <v>1.00033726865814-0.0000314476199694598i</v>
      </c>
      <c r="AH3792" t="str">
        <f t="shared" si="2027"/>
        <v>-0.0000323870338904981+0.0000825879272440542i</v>
      </c>
      <c r="AI3792">
        <f t="shared" si="2028"/>
        <v>-81.040426126883716</v>
      </c>
      <c r="AJ3792">
        <f t="shared" si="2029"/>
        <v>111.41273584028215</v>
      </c>
      <c r="AK3792"/>
      <c r="AL3792"/>
      <c r="AM3792"/>
      <c r="AN3792"/>
    </row>
    <row r="3793" spans="1:40" x14ac:dyDescent="0.25">
      <c r="A3793"/>
      <c r="B3793">
        <f t="shared" si="1995"/>
        <v>1859000</v>
      </c>
      <c r="C3793" s="237" t="str">
        <f t="shared" si="1998"/>
        <v>-2.21148479786831E-08+0.00131738705771793i</v>
      </c>
      <c r="D3793" s="208" t="str">
        <f t="shared" si="1999"/>
        <v>-5.95700612655313+0.0100999674425041i</v>
      </c>
      <c r="E3793" t="str">
        <f t="shared" si="2000"/>
        <v>2870</v>
      </c>
      <c r="F3793" t="str">
        <f t="shared" si="2001"/>
        <v>0.777000777000777</v>
      </c>
      <c r="G3793" t="str">
        <f t="shared" si="1996"/>
        <v>0.777000777000777</v>
      </c>
      <c r="H3793" t="str">
        <f t="shared" si="2002"/>
        <v>9.12928122474869+0.201620883373586i</v>
      </c>
      <c r="I3793" t="str">
        <f t="shared" si="2003"/>
        <v>7300.27592877928i</v>
      </c>
      <c r="J3793" t="str">
        <f t="shared" si="1997"/>
        <v>-72137.7971621149+1597.06676438719i</v>
      </c>
      <c r="K3793" t="str">
        <f t="shared" si="2004"/>
        <v>0.00223935930488507-0.101149464074459i</v>
      </c>
      <c r="L3793" t="str">
        <f t="shared" si="2005"/>
        <v>0.000170388883023004-0.00652443011950417i</v>
      </c>
      <c r="M3793" t="str">
        <f t="shared" si="2006"/>
        <v>0.00240974818790807-0.107673894193963i</v>
      </c>
      <c r="N3793" t="str">
        <f t="shared" si="2007"/>
        <v>-19.046856586579i</v>
      </c>
      <c r="O3793" t="str">
        <f t="shared" si="2008"/>
        <v>0.980599281679127-0.196023082238752i</v>
      </c>
      <c r="P3793" t="str">
        <f t="shared" si="2009"/>
        <v>0.019400718320873+0.196023082238752i</v>
      </c>
      <c r="Q3793" t="str">
        <f t="shared" si="2010"/>
        <v>-0.019400718320873+18.8508335043402i</v>
      </c>
      <c r="R3793" t="str">
        <f t="shared" si="2011"/>
        <v>0.0103975724970224-0.00103987119145662i</v>
      </c>
      <c r="S3793" t="str">
        <f t="shared" si="2012"/>
        <v>1.96820500190106i</v>
      </c>
      <c r="T3793" t="str">
        <f t="shared" si="2013"/>
        <v>0.00204667968035773+0.0204645541962684i</v>
      </c>
      <c r="U3793" t="str">
        <f t="shared" si="2014"/>
        <v>0.0000333333333333333-0.0000607185831976678i</v>
      </c>
      <c r="V3793" t="str">
        <f t="shared" si="2015"/>
        <v>6.66666666666667E-06-0.000607185831976678i</v>
      </c>
      <c r="W3793" t="str">
        <f t="shared" si="2016"/>
        <v>0.0000275245104058635-0.0000565144065404632i</v>
      </c>
      <c r="X3793" t="str">
        <f t="shared" si="2017"/>
        <v>0.000027565047615237-0.0000564625411053393i</v>
      </c>
      <c r="Y3793" t="str">
        <f t="shared" si="2018"/>
        <v>0.009+11.6804414860469i</v>
      </c>
      <c r="Z3793" t="str">
        <f t="shared" si="2019"/>
        <v>-0.0000579856257143726-0.0000283641369461782i</v>
      </c>
      <c r="AA3793" t="str">
        <f t="shared" si="2020"/>
        <v>0.000794030702524536-1.02736278022404i</v>
      </c>
      <c r="AB3793" t="str">
        <f t="shared" si="2021"/>
        <v>0.00965302658120266+0.0965196887060086i</v>
      </c>
      <c r="AC3793" t="str">
        <f t="shared" si="2022"/>
        <v>1.01041591211268-0.000806790817799172i</v>
      </c>
      <c r="AD3793" t="str">
        <f t="shared" si="2023"/>
        <v>0.00947723793824036+0.0955322790322315i</v>
      </c>
      <c r="AE3793" t="str">
        <f t="shared" si="2024"/>
        <v>2.16014707335786E-06-5.80831265035573E-06i</v>
      </c>
      <c r="AF3793" t="str">
        <f t="shared" si="2025"/>
        <v>-15.0862873513018-0.191520915931082i</v>
      </c>
      <c r="AG3793" t="str">
        <f t="shared" si="2026"/>
        <v>1.00035531687548-0.0000349717555550787i</v>
      </c>
      <c r="AH3793" t="str">
        <f t="shared" si="2027"/>
        <v>-0.0000336920902981499+0.0000871800055247191i</v>
      </c>
      <c r="AI3793">
        <f t="shared" si="2028"/>
        <v>-80.587117192798146</v>
      </c>
      <c r="AJ3793">
        <f t="shared" si="2029"/>
        <v>111.12981205248865</v>
      </c>
      <c r="AK3793"/>
      <c r="AL3793"/>
      <c r="AM3793"/>
      <c r="AN3793"/>
    </row>
    <row r="3794" spans="1:40" x14ac:dyDescent="0.25">
      <c r="A3794"/>
      <c r="B3794">
        <f t="shared" si="1995"/>
        <v>1860000</v>
      </c>
      <c r="C3794" s="237" t="str">
        <f t="shared" si="1998"/>
        <v>-2.20910749645747E-08+0.00131667878510666i</v>
      </c>
      <c r="D3794" s="208" t="str">
        <f t="shared" si="1999"/>
        <v>-5.95700612637087+0.0100945373524844i</v>
      </c>
      <c r="E3794" t="str">
        <f t="shared" si="2000"/>
        <v>2870</v>
      </c>
      <c r="F3794" t="str">
        <f t="shared" si="2001"/>
        <v>0.777000777000777</v>
      </c>
      <c r="G3794" t="str">
        <f t="shared" si="1996"/>
        <v>0.777000777000777</v>
      </c>
      <c r="H3794" t="str">
        <f t="shared" si="2002"/>
        <v>9.12928637591073+0.201512607485403i</v>
      </c>
      <c r="I3794" t="str">
        <f t="shared" si="2003"/>
        <v>7304.20291959627i</v>
      </c>
      <c r="J3794" t="str">
        <f t="shared" si="1997"/>
        <v>-72215.4283614085+1597.92586431423i</v>
      </c>
      <c r="K3794" t="str">
        <f t="shared" si="2004"/>
        <v>0.00223695315035891-0.10109513437715i</v>
      </c>
      <c r="L3794" t="str">
        <f t="shared" si="2005"/>
        <v>0.000170205843124068-0.00652092713898749i</v>
      </c>
      <c r="M3794" t="str">
        <f t="shared" si="2006"/>
        <v>0.00240715899348298-0.107616061516137i</v>
      </c>
      <c r="N3794" t="str">
        <f t="shared" si="2007"/>
        <v>-19.0571023405255i</v>
      </c>
      <c r="O3794" t="str">
        <f t="shared" si="2008"/>
        <v>0.978539443562439-0.206059596700836i</v>
      </c>
      <c r="P3794" t="str">
        <f t="shared" si="2009"/>
        <v>0.021460556437561+0.206059596700836i</v>
      </c>
      <c r="Q3794" t="str">
        <f t="shared" si="2010"/>
        <v>-0.021460556437561+18.8510427438247i</v>
      </c>
      <c r="R3794" t="str">
        <f t="shared" si="2011"/>
        <v>0.0109296287306538-0.00115087067843415i</v>
      </c>
      <c r="S3794" t="str">
        <f t="shared" si="2012"/>
        <v>1.96926374585045i</v>
      </c>
      <c r="T3794" t="str">
        <f t="shared" si="2013"/>
        <v>0.00226636790320268+0.021523321614882i</v>
      </c>
      <c r="U3794" t="str">
        <f t="shared" si="2014"/>
        <v>0.0000333333333333333-0.0000606859387980993i</v>
      </c>
      <c r="V3794" t="str">
        <f t="shared" si="2015"/>
        <v>6.66666666666667E-06-0.000606859387980993i</v>
      </c>
      <c r="W3794" t="str">
        <f t="shared" si="2016"/>
        <v>0.0000275244259146408-0.0000564854324939466i</v>
      </c>
      <c r="X3794" t="str">
        <f t="shared" si="2017"/>
        <v>0.0000275649087091198-0.0000564335938595571i</v>
      </c>
      <c r="Y3794" t="str">
        <f t="shared" si="2018"/>
        <v>0.009+11.686724671354i</v>
      </c>
      <c r="Z3794" t="str">
        <f t="shared" si="2019"/>
        <v>-0.0000579247389277091-0.0000283486976022368i</v>
      </c>
      <c r="AA3794" t="str">
        <f t="shared" si="2020"/>
        <v>0.000793177115838125-1.02681043009073i</v>
      </c>
      <c r="AB3794" t="str">
        <f t="shared" si="2021"/>
        <v>0.0106891712574076+0.101513293779276i</v>
      </c>
      <c r="AC3794" t="str">
        <f t="shared" si="2022"/>
        <v>1.01095019140278-0.000905967873514835i</v>
      </c>
      <c r="AD3794" t="str">
        <f t="shared" si="2023"/>
        <v>0.0104833959279281+0.100423138807977i</v>
      </c>
      <c r="AE3794" t="str">
        <f t="shared" si="2024"/>
        <v>2.23961722213376E-06-6.11417471875852E-06i</v>
      </c>
      <c r="AF3794" t="str">
        <f t="shared" si="2025"/>
        <v>-15.0862925022816-0.191418070132919i</v>
      </c>
      <c r="AG3794" t="str">
        <f t="shared" si="2026"/>
        <v>1.00037330830638-0.0000386790011443902i</v>
      </c>
      <c r="AH3794" t="str">
        <f t="shared" si="2027"/>
        <v>-0.0000349483873087264+0.0000917759125315628i</v>
      </c>
      <c r="AI3794">
        <f t="shared" si="2028"/>
        <v>-80.15733436274499</v>
      </c>
      <c r="AJ3794">
        <f t="shared" si="2029"/>
        <v>110.84689867188348</v>
      </c>
      <c r="AK3794"/>
      <c r="AL3794"/>
      <c r="AM3794"/>
      <c r="AN3794"/>
    </row>
    <row r="3795" spans="1:40" x14ac:dyDescent="0.25">
      <c r="A3795"/>
      <c r="B3795">
        <f t="shared" si="1995"/>
        <v>1861000</v>
      </c>
      <c r="C3795" s="237" t="str">
        <f t="shared" si="1998"/>
        <v>-2.20673402631365E-08+0.0013159712736696i</v>
      </c>
      <c r="D3795" s="208" t="str">
        <f t="shared" si="1999"/>
        <v>-5.9570061261889+0.0100891130981336i</v>
      </c>
      <c r="E3795" t="str">
        <f t="shared" si="2000"/>
        <v>2870</v>
      </c>
      <c r="F3795" t="str">
        <f t="shared" si="2001"/>
        <v>0.777000777000777</v>
      </c>
      <c r="G3795" t="str">
        <f t="shared" si="1996"/>
        <v>0.777000777000777</v>
      </c>
      <c r="H3795" t="str">
        <f t="shared" si="2002"/>
        <v>9.12929151877737+0.201404447763281i</v>
      </c>
      <c r="I3795" t="str">
        <f t="shared" si="2003"/>
        <v>7308.12991041326i</v>
      </c>
      <c r="J3795" t="str">
        <f t="shared" si="1997"/>
        <v>-72293.1013091287+1598.78496424129i</v>
      </c>
      <c r="K3795" t="str">
        <f t="shared" si="2004"/>
        <v>0.00223455087121437-0.1010408629842i</v>
      </c>
      <c r="L3795" t="str">
        <f t="shared" si="2005"/>
        <v>0.000170023097945291-0.00651742791540405i</v>
      </c>
      <c r="M3795" t="str">
        <f t="shared" si="2006"/>
        <v>0.00240457396915966-0.107558290899604i</v>
      </c>
      <c r="N3795" t="str">
        <f t="shared" si="2007"/>
        <v>-19.067348094472i</v>
      </c>
      <c r="O3795" t="str">
        <f t="shared" si="2008"/>
        <v>0.976376883702513-0.216074480148326i</v>
      </c>
      <c r="P3795" t="str">
        <f t="shared" si="2009"/>
        <v>0.023623116297487+0.216074480148326i</v>
      </c>
      <c r="Q3795" t="str">
        <f t="shared" si="2010"/>
        <v>-0.023623116297487+18.8512736143237i</v>
      </c>
      <c r="R3795" t="str">
        <f t="shared" si="2011"/>
        <v>0.0114604743660829-0.00126749252624004i</v>
      </c>
      <c r="S3795" t="str">
        <f t="shared" si="2012"/>
        <v>1.97032248979983i</v>
      </c>
      <c r="T3795" t="str">
        <f t="shared" si="2013"/>
        <v>0.00249736903010395+0.0225808303872676i</v>
      </c>
      <c r="U3795" t="str">
        <f t="shared" si="2014"/>
        <v>0.0000333333333333334-0.000060653329481174i</v>
      </c>
      <c r="V3795" t="str">
        <f t="shared" si="2015"/>
        <v>6.66666666666667E-06-0.00060653329481174i</v>
      </c>
      <c r="W3795" t="str">
        <f t="shared" si="2016"/>
        <v>0.0000275243413786311-0.0000564564903326129i</v>
      </c>
      <c r="X3795" t="str">
        <f t="shared" si="2017"/>
        <v>0.0000275647698461222-0.0000564046784694815i</v>
      </c>
      <c r="Y3795" t="str">
        <f t="shared" si="2018"/>
        <v>0.009+11.6930078566612i</v>
      </c>
      <c r="Z3795" t="str">
        <f t="shared" si="2019"/>
        <v>-0.0000578639502556139-0.0000283332749710564i</v>
      </c>
      <c r="AA3795" t="str">
        <f t="shared" si="2020"/>
        <v>0.000792324904821425-1.02625867357046i</v>
      </c>
      <c r="AB3795" t="str">
        <f t="shared" si="2021"/>
        <v>0.0117786724820819+0.106500962532556i</v>
      </c>
      <c r="AC3795" t="str">
        <f t="shared" si="2022"/>
        <v>1.01148338419841-0.00101080443904269i</v>
      </c>
      <c r="AD3795" t="str">
        <f t="shared" si="2023"/>
        <v>0.0115397163539447+0.105303387671051i</v>
      </c>
      <c r="AE3795" t="str">
        <f t="shared" si="2024"/>
        <v>2.31585626519907E-06-0.0000064202279424896i</v>
      </c>
      <c r="AF3795" t="str">
        <f t="shared" si="2025"/>
        <v>-15.0862976449663-0.191315334665147i</v>
      </c>
      <c r="AG3795" t="str">
        <f t="shared" si="2026"/>
        <v>1.00039124112253-0.0000425686641978366i</v>
      </c>
      <c r="AH3795" t="str">
        <f t="shared" si="2027"/>
        <v>-0.0000361559418479938+0.0000963751658343025i</v>
      </c>
      <c r="AI3795">
        <f t="shared" si="2028"/>
        <v>-79.748816297908832</v>
      </c>
      <c r="AJ3795">
        <f t="shared" si="2029"/>
        <v>110.56399572141117</v>
      </c>
      <c r="AK3795"/>
      <c r="AL3795"/>
      <c r="AM3795"/>
      <c r="AN3795"/>
    </row>
    <row r="3796" spans="1:40" x14ac:dyDescent="0.25">
      <c r="A3796"/>
      <c r="B3796">
        <f t="shared" si="1995"/>
        <v>1862000</v>
      </c>
      <c r="C3796" s="237" t="str">
        <f t="shared" si="1998"/>
        <v>-2.20436437920858E-08+0.00131526452218037i</v>
      </c>
      <c r="D3796" s="208" t="str">
        <f t="shared" si="1999"/>
        <v>-5.95700612600723+0.0100836946700495i</v>
      </c>
      <c r="E3796" t="str">
        <f t="shared" si="2000"/>
        <v>2870</v>
      </c>
      <c r="F3796" t="str">
        <f t="shared" si="2001"/>
        <v>0.777000777000777</v>
      </c>
      <c r="G3796" t="str">
        <f t="shared" si="1996"/>
        <v>0.777000777000777</v>
      </c>
      <c r="H3796" t="str">
        <f t="shared" si="2002"/>
        <v>9.12929665336645+0.20129640402048i</v>
      </c>
      <c r="I3796" t="str">
        <f t="shared" si="2003"/>
        <v>7312.05690123024i</v>
      </c>
      <c r="J3796" t="str">
        <f t="shared" si="1997"/>
        <v>-72370.8160052755+1599.64406416834i</v>
      </c>
      <c r="K3796" t="str">
        <f t="shared" si="2004"/>
        <v>0.00223215245913485-0.100986649801847i</v>
      </c>
      <c r="L3796" t="str">
        <f t="shared" si="2005"/>
        <v>0.000169840646854433-0.00651393244271724i</v>
      </c>
      <c r="M3796" t="str">
        <f t="shared" si="2006"/>
        <v>0.00240199310598928-0.107500582244564i</v>
      </c>
      <c r="N3796" t="str">
        <f t="shared" si="2007"/>
        <v>-19.0775938484185i</v>
      </c>
      <c r="O3796" t="str">
        <f t="shared" si="2008"/>
        <v>0.974111829113107-0.226066681273283i</v>
      </c>
      <c r="P3796" t="str">
        <f t="shared" si="2009"/>
        <v>0.025888170886893+0.226066681273283i</v>
      </c>
      <c r="Q3796" t="str">
        <f t="shared" si="2010"/>
        <v>-0.025888170886893+18.8515271671452i</v>
      </c>
      <c r="R3796" t="str">
        <f t="shared" si="2011"/>
        <v>0.0119900473658553-0.00138973203867014i</v>
      </c>
      <c r="S3796" t="str">
        <f t="shared" si="2012"/>
        <v>1.97138123374922i</v>
      </c>
      <c r="T3796" t="str">
        <f t="shared" si="2013"/>
        <v>0.00273969166097436+0.0236369543688114i</v>
      </c>
      <c r="U3796" t="str">
        <f t="shared" si="2014"/>
        <v>0.0000333333333333334-0.0000606207551903679i</v>
      </c>
      <c r="V3796" t="str">
        <f t="shared" si="2015"/>
        <v>6.66666666666667E-06-0.000606207551903679i</v>
      </c>
      <c r="W3796" t="str">
        <f t="shared" si="2016"/>
        <v>0.0000275242567978351-0.0000564275800050724i</v>
      </c>
      <c r="X3796" t="str">
        <f t="shared" si="2017"/>
        <v>0.0000275646310260561-0.0000563757948837708i</v>
      </c>
      <c r="Y3796" t="str">
        <f t="shared" si="2018"/>
        <v>0.009+11.6992910419684i</v>
      </c>
      <c r="Z3796" t="str">
        <f t="shared" si="2019"/>
        <v>-0.0000578032594873656-0.0000283178690253538i</v>
      </c>
      <c r="AA3796" t="str">
        <f t="shared" si="2020"/>
        <v>0.000791474066519928-1.02570750970684i</v>
      </c>
      <c r="AB3796" t="str">
        <f t="shared" si="2021"/>
        <v>0.0129215708161339+0.111482100013291i</v>
      </c>
      <c r="AC3796" t="str">
        <f t="shared" si="2022"/>
        <v>1.01201542818529-0.00112129715057563i</v>
      </c>
      <c r="AD3796" t="str">
        <f t="shared" si="2023"/>
        <v>0.012646086549668+0.1101725101504i</v>
      </c>
      <c r="AE3796" t="str">
        <f t="shared" si="2024"/>
        <v>2.38886569030335E-06-6.72644041519481E-06i</v>
      </c>
      <c r="AF3796" t="str">
        <f t="shared" si="2025"/>
        <v>-15.0863027793737-0.19121270935043i</v>
      </c>
      <c r="AG3796" t="str">
        <f t="shared" si="2026"/>
        <v>1.00040911350387-0.0000466400338731263i</v>
      </c>
      <c r="AH3796" t="str">
        <f t="shared" si="2027"/>
        <v>-0.0000373147756045868+0.000100977283717377i</v>
      </c>
      <c r="AI3796">
        <f t="shared" si="2028"/>
        <v>-79.359613707984508</v>
      </c>
      <c r="AJ3796">
        <f t="shared" si="2029"/>
        <v>110.28110322255412</v>
      </c>
      <c r="AK3796"/>
      <c r="AL3796"/>
      <c r="AM3796"/>
      <c r="AN3796"/>
    </row>
    <row r="3797" spans="1:40" x14ac:dyDescent="0.25">
      <c r="A3797"/>
      <c r="B3797">
        <f t="shared" si="1995"/>
        <v>1863000</v>
      </c>
      <c r="C3797" s="237" t="str">
        <f t="shared" si="1998"/>
        <v>-2.20199854693619E-08+0.00131455852941524i</v>
      </c>
      <c r="D3797" s="208" t="str">
        <f t="shared" si="1999"/>
        <v>-5.95700612582584+0.0100782820588502i</v>
      </c>
      <c r="E3797" t="str">
        <f t="shared" si="2000"/>
        <v>2870</v>
      </c>
      <c r="F3797" t="str">
        <f t="shared" si="2001"/>
        <v>0.777000777000777</v>
      </c>
      <c r="G3797" t="str">
        <f t="shared" si="1996"/>
        <v>0.777000777000777</v>
      </c>
      <c r="H3797" t="str">
        <f t="shared" si="2002"/>
        <v>9.12930177969566+0.201188476070656i</v>
      </c>
      <c r="I3797" t="str">
        <f t="shared" si="2003"/>
        <v>7315.98389204723i</v>
      </c>
      <c r="J3797" t="str">
        <f t="shared" si="1997"/>
        <v>-72448.5724498489+1600.50316409539i</v>
      </c>
      <c r="K3797" t="str">
        <f t="shared" si="2004"/>
        <v>0.00222975790582608-0.100932494736534i</v>
      </c>
      <c r="L3797" t="str">
        <f t="shared" si="2005"/>
        <v>0.000169658489220949-0.00651044071490345i</v>
      </c>
      <c r="M3797" t="str">
        <f t="shared" si="2006"/>
        <v>0.00239941639504703-0.107442935451437i</v>
      </c>
      <c r="N3797" t="str">
        <f t="shared" si="2007"/>
        <v>-19.087839602365i</v>
      </c>
      <c r="O3797" t="str">
        <f t="shared" si="2008"/>
        <v>0.971744517567321-0.236035151148837i</v>
      </c>
      <c r="P3797" t="str">
        <f t="shared" si="2009"/>
        <v>0.0282554824326789+0.236035151148837i</v>
      </c>
      <c r="Q3797" t="str">
        <f t="shared" si="2010"/>
        <v>-0.0282554824326789+18.8518044512162i</v>
      </c>
      <c r="R3797" t="str">
        <f t="shared" si="2011"/>
        <v>0.0125182855411923-0.00151758377846051i</v>
      </c>
      <c r="S3797" t="str">
        <f t="shared" si="2012"/>
        <v>1.9724399776986i</v>
      </c>
      <c r="T3797" t="str">
        <f t="shared" si="2013"/>
        <v>0.0029933429141424+0.024691566853694i</v>
      </c>
      <c r="U3797" t="str">
        <f t="shared" si="2014"/>
        <v>0.0000333333333333333-0.0000605882158692778i</v>
      </c>
      <c r="V3797" t="str">
        <f t="shared" si="2015"/>
        <v>6.66666666666667E-06-0.000605882158692778i</v>
      </c>
      <c r="W3797" t="str">
        <f t="shared" si="2016"/>
        <v>0.0000275241721722539-0.0000563987014600453i</v>
      </c>
      <c r="X3797" t="str">
        <f t="shared" si="2017"/>
        <v>0.0000275644922487344-0.0000563469430511927i</v>
      </c>
      <c r="Y3797" t="str">
        <f t="shared" si="2018"/>
        <v>0.009+11.7055742272756i</v>
      </c>
      <c r="Z3797" t="str">
        <f t="shared" si="2019"/>
        <v>-0.000057742666412807-0.0000283024797379062i</v>
      </c>
      <c r="AA3797" t="str">
        <f t="shared" si="2020"/>
        <v>0.000790624597987038-1.02515693754547i</v>
      </c>
      <c r="AB3797" t="str">
        <f t="shared" si="2021"/>
        <v>0.0141178998326796+0.116456108622035i</v>
      </c>
      <c r="AC3797" t="str">
        <f t="shared" si="2022"/>
        <v>1.01254626088192-0.00123744190410136i</v>
      </c>
      <c r="AD3797" t="str">
        <f t="shared" si="2023"/>
        <v>0.013802388533037+0.115029991987265i</v>
      </c>
      <c r="AE3797" t="str">
        <f t="shared" si="2024"/>
        <v>2.45864730070796E-06-7.03278027657947E-06i</v>
      </c>
      <c r="AF3797" t="str">
        <f t="shared" si="2025"/>
        <v>-15.0863079055215-0.191110194011806i</v>
      </c>
      <c r="AG3797" t="str">
        <f t="shared" si="2026"/>
        <v>1.00042692363869-0.0000508923811217737i</v>
      </c>
      <c r="AH3797" t="str">
        <f t="shared" si="2027"/>
        <v>-0.0000384249150165771+0.000105581785226364i</v>
      </c>
      <c r="AI3797">
        <f t="shared" si="2028"/>
        <v>-78.988034453463143</v>
      </c>
      <c r="AJ3797">
        <f t="shared" si="2029"/>
        <v>109.99822119533368</v>
      </c>
      <c r="AK3797"/>
      <c r="AL3797"/>
      <c r="AM3797"/>
      <c r="AN3797"/>
    </row>
    <row r="3798" spans="1:40" x14ac:dyDescent="0.25">
      <c r="A3798"/>
      <c r="B3798">
        <f t="shared" si="1995"/>
        <v>1864000</v>
      </c>
      <c r="C3798" s="237" t="str">
        <f t="shared" si="1998"/>
        <v>-2.1996365213123E-08+0.00131385329415308i</v>
      </c>
      <c r="D3798" s="208" t="str">
        <f t="shared" si="1999"/>
        <v>-5.95700612564476+0.0100728752551736i</v>
      </c>
      <c r="E3798" t="str">
        <f t="shared" si="2000"/>
        <v>2870</v>
      </c>
      <c r="F3798" t="str">
        <f t="shared" si="2001"/>
        <v>0.777000777000777</v>
      </c>
      <c r="G3798" t="str">
        <f t="shared" si="1996"/>
        <v>0.777000777000777</v>
      </c>
      <c r="H3798" t="str">
        <f t="shared" si="2002"/>
        <v>9.12930689778277+0.201080663727872i</v>
      </c>
      <c r="I3798" t="str">
        <f t="shared" si="2003"/>
        <v>7319.91088286422i</v>
      </c>
      <c r="J3798" t="str">
        <f t="shared" si="1997"/>
        <v>-72526.370642849+1601.36226402244i</v>
      </c>
      <c r="K3798" t="str">
        <f t="shared" si="2004"/>
        <v>0.002227367203016-0.100878397694902i</v>
      </c>
      <c r="L3798" t="str">
        <f t="shared" si="2005"/>
        <v>0.000169476624415983-0.00650695272595185i</v>
      </c>
      <c r="M3798" t="str">
        <f t="shared" si="2006"/>
        <v>0.00239684382743198-0.107385350420854i</v>
      </c>
      <c r="N3798" t="str">
        <f t="shared" si="2007"/>
        <v>-19.0980853563116i</v>
      </c>
      <c r="O3798" t="str">
        <f t="shared" si="2008"/>
        <v>0.969275197572608-0.245978843339383i</v>
      </c>
      <c r="P3798" t="str">
        <f t="shared" si="2009"/>
        <v>0.030724802427392+0.245978843339383i</v>
      </c>
      <c r="Q3798" t="str">
        <f t="shared" si="2010"/>
        <v>-0.030724802427392+18.8521065129722i</v>
      </c>
      <c r="R3798" t="str">
        <f t="shared" si="2011"/>
        <v>0.0130451265615543-0.0016510415609109i</v>
      </c>
      <c r="S3798" t="str">
        <f t="shared" si="2012"/>
        <v>1.97349872164799i</v>
      </c>
      <c r="T3798" t="str">
        <f t="shared" si="2013"/>
        <v>0.00325832840984536+0.0257445405929637i</v>
      </c>
      <c r="U3798" t="str">
        <f t="shared" si="2014"/>
        <v>0.0000333333333333335-0.000060555711461623i</v>
      </c>
      <c r="V3798" t="str">
        <f t="shared" si="2015"/>
        <v>6.66666666666667E-06-0.000605557114616227i</v>
      </c>
      <c r="W3798" t="str">
        <f t="shared" si="2016"/>
        <v>0.0000275240875018889-0.0000563698546463631i</v>
      </c>
      <c r="X3798" t="str">
        <f t="shared" si="2017"/>
        <v>0.0000275643535139712-0.0000563181229206263i</v>
      </c>
      <c r="Y3798" t="str">
        <f t="shared" si="2018"/>
        <v>0.009+11.7118574125827i</v>
      </c>
      <c r="Z3798" t="str">
        <f t="shared" si="2019"/>
        <v>-0.0000576821708223454-0.0000282871070815504i</v>
      </c>
      <c r="AA3798" t="str">
        <f t="shared" si="2020"/>
        <v>0.000789776496284051-1.02460695613405i</v>
      </c>
      <c r="AB3798" t="str">
        <f t="shared" si="2021"/>
        <v>0.0153676860391889+0.121422388197694i</v>
      </c>
      <c r="AC3798" t="str">
        <f t="shared" si="2022"/>
        <v>1.01307581964897-0.00135923384881227i</v>
      </c>
      <c r="AD3798" t="str">
        <f t="shared" si="2023"/>
        <v>0.0150084990199621+0.119875320190409i</v>
      </c>
      <c r="AE3798" t="str">
        <f t="shared" si="2024"/>
        <v>2.52520321440479E-06-7.33921571551756E-06i</v>
      </c>
      <c r="AF3798" t="str">
        <f t="shared" si="2025"/>
        <v>-15.0863130234275-0.191007788472698i</v>
      </c>
      <c r="AG3798" t="str">
        <f t="shared" si="2026"/>
        <v>1.00044466972387-0.0000553249587875402i</v>
      </c>
      <c r="AH3798" t="str">
        <f t="shared" si="2027"/>
        <v>-0.0000394863912576063+0.000110188190214244i</v>
      </c>
      <c r="AI3798">
        <f t="shared" si="2028"/>
        <v>-78.632600213526004</v>
      </c>
      <c r="AJ3798">
        <f t="shared" si="2029"/>
        <v>109.71534965830485</v>
      </c>
      <c r="AK3798"/>
      <c r="AL3798"/>
      <c r="AM3798"/>
      <c r="AN3798"/>
    </row>
    <row r="3799" spans="1:40" x14ac:dyDescent="0.25">
      <c r="A3799"/>
      <c r="B3799">
        <f t="shared" si="1995"/>
        <v>1865000</v>
      </c>
      <c r="C3799" s="237" t="str">
        <f t="shared" si="1998"/>
        <v>-2.19727829417471E-08+0.00131314881517538i</v>
      </c>
      <c r="D3799" s="208" t="str">
        <f t="shared" si="1999"/>
        <v>-5.95700612546396+0.0100674742496779i</v>
      </c>
      <c r="E3799" t="str">
        <f t="shared" si="2000"/>
        <v>2870</v>
      </c>
      <c r="F3799" t="str">
        <f t="shared" si="2001"/>
        <v>0.777000777000777</v>
      </c>
      <c r="G3799" t="str">
        <f t="shared" si="1996"/>
        <v>0.777000777000777</v>
      </c>
      <c r="H3799" t="str">
        <f t="shared" si="2002"/>
        <v>9.12931200764539+0.200972966806579i</v>
      </c>
      <c r="I3799" t="str">
        <f t="shared" si="2003"/>
        <v>7323.83787368121i</v>
      </c>
      <c r="J3799" t="str">
        <f t="shared" si="1997"/>
        <v>-72604.2105842756+1602.22136394949i</v>
      </c>
      <c r="K3799" t="str">
        <f t="shared" si="2004"/>
        <v>0.00222498034245472-0.100824358583792i</v>
      </c>
      <c r="L3799" t="str">
        <f t="shared" si="2005"/>
        <v>0.000169295051812362-0.00650346846986454i</v>
      </c>
      <c r="M3799" t="str">
        <f t="shared" si="2006"/>
        <v>0.00239427539426708-0.107327827053657i</v>
      </c>
      <c r="N3799" t="str">
        <f t="shared" si="2007"/>
        <v>-19.1083311102581i</v>
      </c>
      <c r="O3799" t="str">
        <f t="shared" si="2008"/>
        <v>0.966704128344786-0.255896714010063i</v>
      </c>
      <c r="P3799" t="str">
        <f t="shared" si="2009"/>
        <v>0.033295871655214+0.255896714010063i</v>
      </c>
      <c r="Q3799" t="str">
        <f t="shared" si="2010"/>
        <v>-0.033295871655214+18.852434396248i</v>
      </c>
      <c r="R3799" t="str">
        <f t="shared" si="2011"/>
        <v>0.0135705079643623-0.00179009844762584i</v>
      </c>
      <c r="S3799" t="str">
        <f t="shared" si="2012"/>
        <v>1.97455746559735i</v>
      </c>
      <c r="T3799" t="str">
        <f t="shared" si="2013"/>
        <v>0.00353465225391383+0.0267957478129799i</v>
      </c>
      <c r="U3799" t="str">
        <f t="shared" si="2014"/>
        <v>0.0000333333333333334-0.0000605232419112412i</v>
      </c>
      <c r="V3799" t="str">
        <f t="shared" si="2015"/>
        <v>6.66666666666667E-06-0.000605232419112412i</v>
      </c>
      <c r="W3799" t="str">
        <f t="shared" si="2016"/>
        <v>0.0000275240027867408-0.0000563410395129648i</v>
      </c>
      <c r="X3799" t="str">
        <f t="shared" si="2017"/>
        <v>0.0000275642148215798-0.0000562893344410578i</v>
      </c>
      <c r="Y3799" t="str">
        <f t="shared" si="2018"/>
        <v>0.009+11.7181405978899i</v>
      </c>
      <c r="Z3799" t="str">
        <f t="shared" si="2019"/>
        <v>-0.0000576217725069472-0.0000282717510291812i</v>
      </c>
      <c r="AA3799" t="str">
        <f t="shared" si="2020"/>
        <v>0.000788929758480136-1.02405756452227i</v>
      </c>
      <c r="AB3799" t="str">
        <f t="shared" si="2021"/>
        <v>0.0166709488005345+0.126380336104518i</v>
      </c>
      <c r="AC3799" t="str">
        <f t="shared" si="2022"/>
        <v>1.01360404169892-0.00148666738062989i</v>
      </c>
      <c r="AD3799" t="str">
        <f t="shared" si="2023"/>
        <v>0.0162642894382478+0.124707983090938i</v>
      </c>
      <c r="AE3799" t="str">
        <f t="shared" si="2024"/>
        <v>2.58853586330049E-06-7.64571497313094E-06i</v>
      </c>
      <c r="AF3799" t="str">
        <f t="shared" si="2025"/>
        <v>-15.0863181331094-0.190905492556901i</v>
      </c>
      <c r="AG3799" t="str">
        <f t="shared" si="2026"/>
        <v>1.00046234996506-0.0000599370017064494i</v>
      </c>
      <c r="AH3799" t="str">
        <f t="shared" si="2027"/>
        <v>-0.0000404992402225175+0.000114796019387164i</v>
      </c>
      <c r="AI3799">
        <f t="shared" si="2028"/>
        <v>-78.292011913498484</v>
      </c>
      <c r="AJ3799">
        <f t="shared" si="2029"/>
        <v>109.43248862857081</v>
      </c>
      <c r="AK3799"/>
      <c r="AL3799"/>
      <c r="AM3799"/>
      <c r="AN3799"/>
    </row>
    <row r="3800" spans="1:40" x14ac:dyDescent="0.25">
      <c r="A3800"/>
      <c r="B3800">
        <f t="shared" si="1995"/>
        <v>1866000</v>
      </c>
      <c r="C3800" s="237" t="str">
        <f t="shared" si="1998"/>
        <v>-2.19492385738304E-08+0.00131244509126623i</v>
      </c>
      <c r="D3800" s="208" t="str">
        <f t="shared" si="1999"/>
        <v>-5.95700612528346+0.0100620790330411i</v>
      </c>
      <c r="E3800" t="str">
        <f t="shared" si="2000"/>
        <v>2870</v>
      </c>
      <c r="F3800" t="str">
        <f t="shared" si="2001"/>
        <v>0.777000777000777</v>
      </c>
      <c r="G3800" t="str">
        <f t="shared" si="1996"/>
        <v>0.777000777000777</v>
      </c>
      <c r="H3800" t="str">
        <f t="shared" si="2002"/>
        <v>9.12931710930115+0.200865385121633i</v>
      </c>
      <c r="I3800" t="str">
        <f t="shared" si="2003"/>
        <v>7327.76486449819i</v>
      </c>
      <c r="J3800" t="str">
        <f t="shared" si="1997"/>
        <v>-72682.0922741289+1603.08046387654i</v>
      </c>
      <c r="K3800" t="str">
        <f t="shared" si="2004"/>
        <v>0.00222259731591439-0.100770377310245i</v>
      </c>
      <c r="L3800" t="str">
        <f t="shared" si="2005"/>
        <v>0.000169113770784591-0.00649998794065642i</v>
      </c>
      <c r="M3800" t="str">
        <f t="shared" si="2006"/>
        <v>0.00239171108669898-0.107270365250901i</v>
      </c>
      <c r="N3800" t="str">
        <f t="shared" si="2007"/>
        <v>-19.1185768642046i</v>
      </c>
      <c r="O3800" t="str">
        <f t="shared" si="2008"/>
        <v>0.96403157978068-0.265787722036905i</v>
      </c>
      <c r="P3800" t="str">
        <f t="shared" si="2009"/>
        <v>0.03596842021932+0.265787722036905i</v>
      </c>
      <c r="Q3800" t="str">
        <f t="shared" si="2010"/>
        <v>-0.03596842021932+18.8527891421677i</v>
      </c>
      <c r="R3800" t="str">
        <f t="shared" si="2011"/>
        <v>0.0140943671649518-0.00193474674039877i</v>
      </c>
      <c r="S3800" t="str">
        <f t="shared" si="2012"/>
        <v>1.97561620954674i</v>
      </c>
      <c r="T3800" t="str">
        <f t="shared" si="2013"/>
        <v>0.00382231702169953+0.0278450602343821i</v>
      </c>
      <c r="U3800" t="str">
        <f t="shared" si="2014"/>
        <v>0.0000333333333333334-0.0000604908071620927i</v>
      </c>
      <c r="V3800" t="str">
        <f t="shared" si="2015"/>
        <v>6.66666666666667E-06-0.000604908071620927i</v>
      </c>
      <c r="W3800" t="str">
        <f t="shared" si="2016"/>
        <v>0.0000275239180268107-0.0000563122560089009i</v>
      </c>
      <c r="X3800" t="str">
        <f t="shared" si="2017"/>
        <v>0.0000275640761713745-0.0000562605775615849i</v>
      </c>
      <c r="Y3800" t="str">
        <f t="shared" si="2018"/>
        <v>0.009+11.7244237831971i</v>
      </c>
      <c r="Z3800" t="str">
        <f t="shared" si="2019"/>
        <v>-0.0000575614712581418-0.0000282564115537534i</v>
      </c>
      <c r="AA3800" t="str">
        <f t="shared" si="2020"/>
        <v>0.000788084381652342-1.0235087617619i</v>
      </c>
      <c r="AB3800" t="str">
        <f t="shared" si="2021"/>
        <v>0.0180277002631892+0.13132934732156i</v>
      </c>
      <c r="AC3800" t="str">
        <f t="shared" si="2022"/>
        <v>1.01413086410593-0.00161973613586815i</v>
      </c>
      <c r="AD3800" t="str">
        <f t="shared" si="2023"/>
        <v>0.0175696259422174+0.129527470397421i</v>
      </c>
      <c r="AE3800" t="str">
        <f t="shared" si="2024"/>
        <v>2.64864799237687E-06-7.95224634588975E-06i</v>
      </c>
      <c r="AF3800" t="str">
        <f t="shared" si="2025"/>
        <v>-15.0863232345846-0.190803306088592i</v>
      </c>
      <c r="AG3800" t="str">
        <f t="shared" si="2026"/>
        <v>1.00047996257682-0.0000647277268090912i</v>
      </c>
      <c r="AH3800" t="str">
        <f t="shared" si="2027"/>
        <v>-0.0000414635025126562+0.000119404794350483i</v>
      </c>
      <c r="AI3800">
        <f t="shared" si="2028"/>
        <v>-77.965121869240051</v>
      </c>
      <c r="AJ3800">
        <f t="shared" si="2029"/>
        <v>109.14963812176202</v>
      </c>
      <c r="AK3800"/>
      <c r="AL3800"/>
      <c r="AM3800"/>
      <c r="AN3800"/>
    </row>
    <row r="3801" spans="1:40" x14ac:dyDescent="0.25">
      <c r="A3801"/>
      <c r="B3801">
        <f t="shared" ref="B3801:B3864" si="2030">B3800+1000</f>
        <v>1867000</v>
      </c>
      <c r="C3801" s="237" t="str">
        <f t="shared" si="1998"/>
        <v>-2.19257320281882E-08+0.00131174212121239i</v>
      </c>
      <c r="D3801" s="208" t="str">
        <f t="shared" si="1999"/>
        <v>-5.95700612510324+0.0100566895959617i</v>
      </c>
      <c r="E3801" t="str">
        <f t="shared" si="2000"/>
        <v>2870</v>
      </c>
      <c r="F3801" t="str">
        <f t="shared" si="2001"/>
        <v>0.777000777000777</v>
      </c>
      <c r="G3801" t="str">
        <f t="shared" si="1996"/>
        <v>0.777000777000777</v>
      </c>
      <c r="H3801" t="str">
        <f t="shared" si="2002"/>
        <v>9.1293222027676+0.200757918488277i</v>
      </c>
      <c r="I3801" t="str">
        <f t="shared" si="2003"/>
        <v>7331.69185531518i</v>
      </c>
      <c r="J3801" t="str">
        <f t="shared" si="1997"/>
        <v>-72760.0157124088+1603.9395638036i</v>
      </c>
      <c r="K3801" t="str">
        <f t="shared" si="2004"/>
        <v>0.00222021811518923-0.100716453781499i</v>
      </c>
      <c r="L3801" t="str">
        <f t="shared" si="2005"/>
        <v>0.000168932780708848-0.00649651113235511i</v>
      </c>
      <c r="M3801" t="str">
        <f t="shared" si="2006"/>
        <v>0.00238915089589808-0.107212964913854i</v>
      </c>
      <c r="N3801" t="str">
        <f t="shared" si="2007"/>
        <v>-19.1288226181511i</v>
      </c>
      <c r="O3801" t="str">
        <f t="shared" si="2008"/>
        <v>0.961257832429886-0.275650829115743i</v>
      </c>
      <c r="P3801" t="str">
        <f t="shared" si="2009"/>
        <v>0.038742167570114+0.275650829115743i</v>
      </c>
      <c r="Q3801" t="str">
        <f t="shared" si="2010"/>
        <v>-0.038742167570114+18.8531717890354i</v>
      </c>
      <c r="R3801" t="str">
        <f t="shared" si="2011"/>
        <v>0.0146166414666583-0.00208497797521733i</v>
      </c>
      <c r="S3801" t="str">
        <f t="shared" si="2012"/>
        <v>1.97667495349612i</v>
      </c>
      <c r="T3801" t="str">
        <f t="shared" si="2013"/>
        <v>0.00412132374220315+0.0288923490913763i</v>
      </c>
      <c r="U3801" t="str">
        <f t="shared" si="2014"/>
        <v>0.0000333333333333335-0.0000604584071582566i</v>
      </c>
      <c r="V3801" t="str">
        <f t="shared" si="2015"/>
        <v>6.66666666666667E-06-0.000604584071582566i</v>
      </c>
      <c r="W3801" t="str">
        <f t="shared" si="2016"/>
        <v>0.0000275238332220995-0.0000562835040833301i</v>
      </c>
      <c r="X3801" t="str">
        <f t="shared" si="2017"/>
        <v>0.0000275639375631703-0.0000562318522314139i</v>
      </c>
      <c r="Y3801" t="str">
        <f t="shared" si="2018"/>
        <v>0.009+11.7307069685043i</v>
      </c>
      <c r="Z3801" t="str">
        <f t="shared" si="2019"/>
        <v>-0.000057501266868015-0.0000282410886282796i</v>
      </c>
      <c r="AA3801" t="str">
        <f t="shared" si="2020"/>
        <v>0.000787240362885491-1.02296054690671i</v>
      </c>
      <c r="AB3801" t="str">
        <f t="shared" si="2021"/>
        <v>0.0194379452803651+0.136268814533642i</v>
      </c>
      <c r="AC3801" t="str">
        <f t="shared" si="2022"/>
        <v>1.01465622381583-0.00175843298501518i</v>
      </c>
      <c r="AD3801" t="str">
        <f t="shared" si="2023"/>
        <v>0.0189243694277894+0.134333273250394i</v>
      </c>
      <c r="AE3801" t="str">
        <f t="shared" si="2024"/>
        <v>2.70554265881504E-06-8.25877818866935E-06i</v>
      </c>
      <c r="AF3801" t="str">
        <f t="shared" si="2025"/>
        <v>-15.0863283278708-0.190701228892315i</v>
      </c>
      <c r="AG3801" t="str">
        <f t="shared" si="2026"/>
        <v>1.00049750578285-0.0000696963332242641i</v>
      </c>
      <c r="AH3801" t="str">
        <f t="shared" si="2027"/>
        <v>-0.0000423792234206409+0.000124014037654102i</v>
      </c>
      <c r="AI3801">
        <f t="shared" si="2028"/>
        <v>-77.650911140927818</v>
      </c>
      <c r="AJ3801">
        <f t="shared" si="2029"/>
        <v>108.86679815205308</v>
      </c>
      <c r="AK3801"/>
      <c r="AL3801"/>
      <c r="AM3801"/>
      <c r="AN3801"/>
    </row>
    <row r="3802" spans="1:40" x14ac:dyDescent="0.25">
      <c r="A3802"/>
      <c r="B3802">
        <f t="shared" si="2030"/>
        <v>1868000</v>
      </c>
      <c r="C3802" s="237" t="str">
        <f t="shared" si="1998"/>
        <v>-2.1902263223852E-08+0.00131103990380314i</v>
      </c>
      <c r="D3802" s="208" t="str">
        <f t="shared" si="1999"/>
        <v>-5.95700612492331+0.0100513059291574i</v>
      </c>
      <c r="E3802" t="str">
        <f t="shared" si="2000"/>
        <v>2870</v>
      </c>
      <c r="F3802" t="str">
        <f t="shared" si="2001"/>
        <v>0.777000777000777</v>
      </c>
      <c r="G3802" t="str">
        <f t="shared" si="1996"/>
        <v>0.777000777000777</v>
      </c>
      <c r="H3802" t="str">
        <f t="shared" si="2002"/>
        <v>9.12932728806225+0.200650566722156i</v>
      </c>
      <c r="I3802" t="str">
        <f t="shared" si="2003"/>
        <v>7335.61884613217i</v>
      </c>
      <c r="J3802" t="str">
        <f t="shared" si="1997"/>
        <v>-72837.9808991154+1604.79866373064i</v>
      </c>
      <c r="K3802" t="str">
        <f t="shared" si="2004"/>
        <v>0.0022178427320953-0.100662587904992i</v>
      </c>
      <c r="L3802" t="str">
        <f t="shared" si="2005"/>
        <v>0.000168752080962976-0.00649303803900106i</v>
      </c>
      <c r="M3802" t="str">
        <f t="shared" si="2006"/>
        <v>0.00238659481305828-0.107155625943993i</v>
      </c>
      <c r="N3802" t="str">
        <f t="shared" si="2007"/>
        <v>-19.1390683720976i</v>
      </c>
      <c r="O3802" t="str">
        <f t="shared" si="2008"/>
        <v>0.958383177465304-0.285484999871286i</v>
      </c>
      <c r="P3802" t="str">
        <f t="shared" si="2009"/>
        <v>0.041616822534696+0.285484999871286i</v>
      </c>
      <c r="Q3802" t="str">
        <f t="shared" si="2010"/>
        <v>-0.041616822534696+18.8535833722263i</v>
      </c>
      <c r="R3802" t="str">
        <f t="shared" si="2011"/>
        <v>0.0151372680711049-0.00224078291641398i</v>
      </c>
      <c r="S3802" t="str">
        <f t="shared" si="2012"/>
        <v>1.97773369744551i</v>
      </c>
      <c r="T3802" t="str">
        <f t="shared" si="2013"/>
        <v>0.00443167188245215+0.0299374851514902i</v>
      </c>
      <c r="U3802" t="str">
        <f t="shared" si="2014"/>
        <v>0.0000333333333333333-0.0000604260418439318i</v>
      </c>
      <c r="V3802" t="str">
        <f t="shared" si="2015"/>
        <v>6.66666666666667E-06-0.000604260418439318i</v>
      </c>
      <c r="W3802" t="str">
        <f t="shared" si="2016"/>
        <v>0.0000275237483726085-0.0000562547836855197i</v>
      </c>
      <c r="X3802" t="str">
        <f t="shared" si="2017"/>
        <v>0.0000275637989967826-0.0000562031583998587i</v>
      </c>
      <c r="Y3802" t="str">
        <f t="shared" si="2018"/>
        <v>0.009+11.7369901538115i</v>
      </c>
      <c r="Z3802" t="str">
        <f t="shared" si="2019"/>
        <v>-0.0000574411591292093-0.0000282257822258328i</v>
      </c>
      <c r="AA3802" t="str">
        <f t="shared" si="2020"/>
        <v>0.000786397699272272-1.02241291901254i</v>
      </c>
      <c r="AB3802" t="str">
        <f t="shared" si="2021"/>
        <v>0.0209016813383333+0.141198128224532i</v>
      </c>
      <c r="AC3802" t="str">
        <f t="shared" si="2022"/>
        <v>1.01518005765629-0.00190275002665678i</v>
      </c>
      <c r="AD3802" t="str">
        <f t="shared" si="2023"/>
        <v>0.0203283755481866+0.1391248842769i</v>
      </c>
      <c r="AE3802" t="str">
        <f t="shared" si="2024"/>
        <v>2.75922323109227E-06-8.56527891781032E-06i</v>
      </c>
      <c r="AF3802" t="str">
        <f t="shared" si="2025"/>
        <v>-15.0863334129856-0.190599260792999i</v>
      </c>
      <c r="AG3802" t="str">
        <f t="shared" si="2026"/>
        <v>1.00051497781613-0.0000748420023846338i</v>
      </c>
      <c r="AH3802" t="str">
        <f t="shared" si="2027"/>
        <v>-0.000043246452914749+0.000128623272837812i</v>
      </c>
      <c r="AI3802">
        <f t="shared" si="2028"/>
        <v>-77.348470969144017</v>
      </c>
      <c r="AJ3802">
        <f t="shared" si="2029"/>
        <v>108.58396873215892</v>
      </c>
      <c r="AK3802"/>
      <c r="AL3802"/>
      <c r="AM3802"/>
      <c r="AN3802"/>
    </row>
    <row r="3803" spans="1:40" x14ac:dyDescent="0.25">
      <c r="A3803"/>
      <c r="B3803">
        <f t="shared" si="2030"/>
        <v>1869000</v>
      </c>
      <c r="C3803" s="237" t="str">
        <f t="shared" si="1998"/>
        <v>-2.187883208007E-08+0.00131033843783039i</v>
      </c>
      <c r="D3803" s="208" t="str">
        <f t="shared" si="1999"/>
        <v>-5.95700612474367+0.0100459280233663i</v>
      </c>
      <c r="E3803" t="str">
        <f t="shared" si="2000"/>
        <v>2870</v>
      </c>
      <c r="F3803" t="str">
        <f t="shared" si="2001"/>
        <v>0.777000777000777</v>
      </c>
      <c r="G3803" t="str">
        <f t="shared" si="1996"/>
        <v>0.777000777000777</v>
      </c>
      <c r="H3803" t="str">
        <f t="shared" si="2002"/>
        <v>9.12933236520259+0.200543329639307i</v>
      </c>
      <c r="I3803" t="str">
        <f t="shared" si="2003"/>
        <v>7339.54583694915i</v>
      </c>
      <c r="J3803" t="str">
        <f t="shared" si="1997"/>
        <v>-72915.9878342485+1605.65776365769i</v>
      </c>
      <c r="K3803" t="str">
        <f t="shared" si="2004"/>
        <v>0.00221547115847065-0.100608779588359i</v>
      </c>
      <c r="L3803" t="str">
        <f t="shared" si="2005"/>
        <v>0.000168571670926482-0.00648956865464736i</v>
      </c>
      <c r="M3803" t="str">
        <f t="shared" si="2006"/>
        <v>0.00238404282939713-0.107098348243006i</v>
      </c>
      <c r="N3803" t="str">
        <f t="shared" si="2007"/>
        <v>-19.1493141260442i</v>
      </c>
      <c r="O3803" t="str">
        <f t="shared" si="2008"/>
        <v>0.955407916652529-0.295289201965928i</v>
      </c>
      <c r="P3803" t="str">
        <f t="shared" si="2009"/>
        <v>0.044592083347471+0.295289201965928i</v>
      </c>
      <c r="Q3803" t="str">
        <f t="shared" si="2010"/>
        <v>-0.044592083347471+18.8540249240783i</v>
      </c>
      <c r="R3803" t="str">
        <f t="shared" si="2011"/>
        <v>0.0156561840886706-0.00240215155096229i</v>
      </c>
      <c r="S3803" t="str">
        <f t="shared" si="2012"/>
        <v>1.97879244139489i</v>
      </c>
      <c r="T3803" t="str">
        <f t="shared" si="2013"/>
        <v>0.00475335933212919+0.0309803387357483i</v>
      </c>
      <c r="U3803" t="str">
        <f t="shared" si="2014"/>
        <v>0.0000333333333333333-0.0000603937111634375i</v>
      </c>
      <c r="V3803" t="str">
        <f t="shared" si="2015"/>
        <v>6.66666666666667E-06-0.000603937111634375i</v>
      </c>
      <c r="W3803" t="str">
        <f t="shared" si="2016"/>
        <v>0.0000275236634783387-0.0000562260947648468i</v>
      </c>
      <c r="X3803" t="str">
        <f t="shared" si="2017"/>
        <v>0.0000275636604720273-0.0000561744960163438i</v>
      </c>
      <c r="Y3803" t="str">
        <f t="shared" si="2018"/>
        <v>0.009+11.7432733391186i</v>
      </c>
      <c r="Z3803" t="str">
        <f t="shared" si="2019"/>
        <v>-0.0000573811478349233-0.0000282104923195436i</v>
      </c>
      <c r="AA3803" t="str">
        <f t="shared" si="2020"/>
        <v>0.00078555638791311-1.0218658771372i</v>
      </c>
      <c r="AB3803" t="str">
        <f t="shared" si="2021"/>
        <v>0.0224188984839244+0.146116676772093i</v>
      </c>
      <c r="AC3803" t="str">
        <f t="shared" si="2022"/>
        <v>1.01570230234722-0.00205267858154209i</v>
      </c>
      <c r="AD3803" t="str">
        <f t="shared" si="2023"/>
        <v>0.021781494730225+0.143901797644871i</v>
      </c>
      <c r="AE3803" t="str">
        <f t="shared" si="2024"/>
        <v>2.80969338804851E-06-8.87171701416674E-06i</v>
      </c>
      <c r="AF3803" t="str">
        <f t="shared" si="2025"/>
        <v>-15.0863384899463-0.190497401615941i</v>
      </c>
      <c r="AG3803" t="str">
        <f t="shared" si="2026"/>
        <v>1.0005323769191-0.0000801638981341886i</v>
      </c>
      <c r="AH3803" t="str">
        <f t="shared" si="2027"/>
        <v>-0.0000440652456228689+0.000133232024476396i</v>
      </c>
      <c r="AI3803">
        <f t="shared" si="2028"/>
        <v>-77.056987440852652</v>
      </c>
      <c r="AJ3803">
        <f t="shared" si="2029"/>
        <v>108.30114987333145</v>
      </c>
      <c r="AK3803"/>
      <c r="AL3803"/>
      <c r="AM3803"/>
      <c r="AN3803"/>
    </row>
    <row r="3804" spans="1:40" x14ac:dyDescent="0.25">
      <c r="A3804"/>
      <c r="B3804">
        <f t="shared" si="2030"/>
        <v>1870000</v>
      </c>
      <c r="C3804" s="237" t="str">
        <f t="shared" si="1998"/>
        <v>-2.18554385163066E-08+0.00130963772208863i</v>
      </c>
      <c r="D3804" s="208" t="str">
        <f t="shared" si="1999"/>
        <v>-5.95700612456432+0.0100405558693462i</v>
      </c>
      <c r="E3804" t="str">
        <f t="shared" si="2000"/>
        <v>2870</v>
      </c>
      <c r="F3804" t="str">
        <f t="shared" si="2001"/>
        <v>0.777000777000777</v>
      </c>
      <c r="G3804" t="str">
        <f t="shared" si="1996"/>
        <v>0.777000777000777</v>
      </c>
      <c r="H3804" t="str">
        <f t="shared" si="2002"/>
        <v>9.12933743420603+0.200436207056154i</v>
      </c>
      <c r="I3804" t="str">
        <f t="shared" si="2003"/>
        <v>7343.47282776614i</v>
      </c>
      <c r="J3804" t="str">
        <f t="shared" si="1997"/>
        <v>-72994.0365178082+1606.51686358474i</v>
      </c>
      <c r="K3804" t="str">
        <f t="shared" si="2004"/>
        <v>0.00221310338617505-0.100555028739433i</v>
      </c>
      <c r="L3804" t="str">
        <f t="shared" si="2005"/>
        <v>0.000168391549980528-0.00648610297335982i</v>
      </c>
      <c r="M3804" t="str">
        <f t="shared" si="2006"/>
        <v>0.00238149493615558-0.107041131712793i</v>
      </c>
      <c r="N3804" t="str">
        <f t="shared" si="2007"/>
        <v>-19.1595598799907i</v>
      </c>
      <c r="O3804" t="str">
        <f t="shared" si="2008"/>
        <v>0.952332362318301-0.30506240620772i</v>
      </c>
      <c r="P3804" t="str">
        <f t="shared" si="2009"/>
        <v>0.047667637681699+0.30506240620772i</v>
      </c>
      <c r="Q3804" t="str">
        <f t="shared" si="2010"/>
        <v>-0.047667637681699+18.854497473783i</v>
      </c>
      <c r="R3804" t="str">
        <f t="shared" si="2011"/>
        <v>0.0161733265491081-0.00256907308291314i</v>
      </c>
      <c r="S3804" t="str">
        <f t="shared" si="2012"/>
        <v>1.97985118534427i</v>
      </c>
      <c r="T3804" t="str">
        <f t="shared" si="2013"/>
        <v>0.00508638238844164+0.0320207797392116i</v>
      </c>
      <c r="U3804" t="str">
        <f t="shared" si="2014"/>
        <v>0.0000333333333333334-0.0000603614150612112i</v>
      </c>
      <c r="V3804" t="str">
        <f t="shared" si="2015"/>
        <v>6.66666666666667E-06-0.000603614150612112i</v>
      </c>
      <c r="W3804" t="str">
        <f t="shared" si="2016"/>
        <v>0.0000275235785392913-0.0000561974372707955i</v>
      </c>
      <c r="X3804" t="str">
        <f t="shared" si="2017"/>
        <v>0.0000275635219887211-0.0000561458650303998i</v>
      </c>
      <c r="Y3804" t="str">
        <f t="shared" si="2018"/>
        <v>0.009+11.7495565244258i</v>
      </c>
      <c r="Z3804" t="str">
        <f t="shared" si="2019"/>
        <v>-0.0000573212327789052-0.0000281952188826008i</v>
      </c>
      <c r="AA3804" t="str">
        <f t="shared" si="2020"/>
        <v>0.000784716425916167-1.02131942034054i</v>
      </c>
      <c r="AB3804" t="str">
        <f t="shared" si="2021"/>
        <v>0.023989579253167+0.151023846545161i</v>
      </c>
      <c r="AC3804" t="str">
        <f t="shared" si="2022"/>
        <v>1.01622289451133-0.0022082091867867i</v>
      </c>
      <c r="AD3804" t="str">
        <f t="shared" si="2023"/>
        <v>0.0232835721910917+0.148663509117084i</v>
      </c>
      <c r="AE3804" t="str">
        <f t="shared" si="2024"/>
        <v>2.85695711792171E-06-9.17806102612598E-06i</v>
      </c>
      <c r="AF3804" t="str">
        <f t="shared" si="2025"/>
        <v>-15.0863435587704-0.190395651186808i</v>
      </c>
      <c r="AG3804" t="str">
        <f t="shared" si="2026"/>
        <v>1.00054970134385-0.0000856611668371703i</v>
      </c>
      <c r="AH3804" t="str">
        <f t="shared" si="2027"/>
        <v>-0.0000448356608160058+0.000137839818224283i</v>
      </c>
      <c r="AI3804">
        <f t="shared" si="2028"/>
        <v>-76.77572873353995</v>
      </c>
      <c r="AJ3804">
        <f t="shared" si="2029"/>
        <v>108.01834158537484</v>
      </c>
      <c r="AK3804"/>
      <c r="AL3804"/>
      <c r="AM3804"/>
      <c r="AN3804"/>
    </row>
    <row r="3805" spans="1:40" x14ac:dyDescent="0.25">
      <c r="A3805"/>
      <c r="B3805">
        <f t="shared" si="2030"/>
        <v>1871000</v>
      </c>
      <c r="C3805" s="237" t="str">
        <f t="shared" si="1998"/>
        <v>-2.18320824522407E-08+0.00130893775537491i</v>
      </c>
      <c r="D3805" s="208" t="str">
        <f t="shared" si="1999"/>
        <v>-5.95700612438525+0.0100351894578743i</v>
      </c>
      <c r="E3805" t="str">
        <f t="shared" si="2000"/>
        <v>2870</v>
      </c>
      <c r="F3805" t="str">
        <f t="shared" si="2001"/>
        <v>0.777000777000777</v>
      </c>
      <c r="G3805" t="str">
        <f t="shared" si="1996"/>
        <v>0.777000777000777</v>
      </c>
      <c r="H3805" t="str">
        <f t="shared" si="2002"/>
        <v>9.12934249508994+0.200329198789521i</v>
      </c>
      <c r="I3805" t="str">
        <f t="shared" si="2003"/>
        <v>7347.39981858313i</v>
      </c>
      <c r="J3805" t="str">
        <f t="shared" si="1997"/>
        <v>-73072.1269497946+1607.3759635118i</v>
      </c>
      <c r="K3805" t="str">
        <f t="shared" si="2004"/>
        <v>0.00221073940709002-0.10050133526624i</v>
      </c>
      <c r="L3805" t="str">
        <f t="shared" si="2005"/>
        <v>0.000168211717507928-0.00648264098921691i</v>
      </c>
      <c r="M3805" t="str">
        <f t="shared" si="2006"/>
        <v>0.00237895112459795-0.106983976255457i</v>
      </c>
      <c r="N3805" t="str">
        <f t="shared" si="2007"/>
        <v>-19.1698056339372i</v>
      </c>
      <c r="O3805" t="str">
        <f t="shared" si="2008"/>
        <v>0.949156837317541-0.314803586658989i</v>
      </c>
      <c r="P3805" t="str">
        <f t="shared" si="2009"/>
        <v>0.050843162682459+0.314803586658989i</v>
      </c>
      <c r="Q3805" t="str">
        <f t="shared" si="2010"/>
        <v>-0.050843162682459+18.8550020472782i</v>
      </c>
      <c r="R3805" t="str">
        <f t="shared" si="2011"/>
        <v>0.0166886324123855-0.00274153592800122i</v>
      </c>
      <c r="S3805" t="str">
        <f t="shared" si="2012"/>
        <v>1.98090992929366i</v>
      </c>
      <c r="T3805" t="str">
        <f t="shared" si="2013"/>
        <v>0.00543073574129293+0.0330586776520264i</v>
      </c>
      <c r="U3805" t="str">
        <f t="shared" si="2014"/>
        <v>0.0000333333333333334-0.0000603291534818092i</v>
      </c>
      <c r="V3805" t="str">
        <f t="shared" si="2015"/>
        <v>6.66666666666667E-06-0.000603291534818092i</v>
      </c>
      <c r="W3805" t="str">
        <f t="shared" si="2016"/>
        <v>0.0000275234935554669-0.0000561688111529584i</v>
      </c>
      <c r="X3805" t="str">
        <f t="shared" si="2017"/>
        <v>0.00002756338354668-0.0000561172653916662i</v>
      </c>
      <c r="Y3805" t="str">
        <f t="shared" si="2018"/>
        <v>0.009+11.755839709733i</v>
      </c>
      <c r="Z3805" t="str">
        <f t="shared" si="2019"/>
        <v>-0.0000572614137554572-0.0000281799618882515i</v>
      </c>
      <c r="AA3805" t="str">
        <f t="shared" si="2020"/>
        <v>0.000783877810397372-1.02077354768441i</v>
      </c>
      <c r="AB3805" t="str">
        <f t="shared" si="2021"/>
        <v>0.0256136986013489+0.15591902200282i</v>
      </c>
      <c r="AC3805" t="str">
        <f t="shared" si="2022"/>
        <v>1.01674177068482-0.00236933159024132i</v>
      </c>
      <c r="AD3805" t="str">
        <f t="shared" si="2023"/>
        <v>0.0248344479558361+0.153409516105382i</v>
      </c>
      <c r="AE3805" t="str">
        <f t="shared" si="2024"/>
        <v>2.90101871735725E-06-9.48427957264594E-06i</v>
      </c>
      <c r="AF3805" t="str">
        <f t="shared" si="2025"/>
        <v>-15.0863486194752-0.190294009331647i</v>
      </c>
      <c r="AG3805" t="str">
        <f t="shared" si="2026"/>
        <v>1.0005669493523-0.0000913329374892835i</v>
      </c>
      <c r="AH3805" t="str">
        <f t="shared" si="2027"/>
        <v>-0.0000455577623914274+0.000142446180860391i</v>
      </c>
      <c r="AI3805">
        <f t="shared" si="2028"/>
        <v>-76.504034434191354</v>
      </c>
      <c r="AJ3805">
        <f t="shared" si="2029"/>
        <v>107.73554387662783</v>
      </c>
      <c r="AK3805"/>
      <c r="AL3805"/>
      <c r="AM3805"/>
      <c r="AN3805"/>
    </row>
    <row r="3806" spans="1:40" x14ac:dyDescent="0.25">
      <c r="A3806"/>
      <c r="B3806">
        <f t="shared" si="2030"/>
        <v>1872000</v>
      </c>
      <c r="C3806" s="237" t="str">
        <f t="shared" si="1998"/>
        <v>-2.18087638077669E-08+0.00130823853648888i</v>
      </c>
      <c r="D3806" s="208" t="str">
        <f t="shared" si="1999"/>
        <v>-5.95700612420648+0.0100298287797481i</v>
      </c>
      <c r="E3806" t="str">
        <f t="shared" si="2000"/>
        <v>2870</v>
      </c>
      <c r="F3806" t="str">
        <f t="shared" si="2001"/>
        <v>0.777000777000777</v>
      </c>
      <c r="G3806" t="str">
        <f t="shared" si="1996"/>
        <v>0.777000777000777</v>
      </c>
      <c r="H3806" t="str">
        <f t="shared" si="2002"/>
        <v>9.12934754787166+0.200222304656613i</v>
      </c>
      <c r="I3806" t="str">
        <f t="shared" si="2003"/>
        <v>7351.32680940012i</v>
      </c>
      <c r="J3806" t="str">
        <f t="shared" si="1997"/>
        <v>-73150.2591302076+1608.23506343884i</v>
      </c>
      <c r="K3806" t="str">
        <f t="shared" si="2004"/>
        <v>0.0022083792131187-0.100447699077007i</v>
      </c>
      <c r="L3806" t="str">
        <f t="shared" si="2005"/>
        <v>0.000168032172893141-0.00647918269630963i</v>
      </c>
      <c r="M3806" t="str">
        <f t="shared" si="2006"/>
        <v>0.00237641138601184-0.106926881773317i</v>
      </c>
      <c r="N3806" t="str">
        <f t="shared" si="2007"/>
        <v>-19.1800513878837i</v>
      </c>
      <c r="O3806" t="str">
        <f t="shared" si="2008"/>
        <v>0.945881674999575-0.32451172074364i</v>
      </c>
      <c r="P3806" t="str">
        <f t="shared" si="2009"/>
        <v>0.054118325000425+0.32451172074364i</v>
      </c>
      <c r="Q3806" t="str">
        <f t="shared" si="2010"/>
        <v>-0.054118325000425+18.8555396671401i</v>
      </c>
      <c r="R3806" t="str">
        <f t="shared" si="2011"/>
        <v>0.0172020385796502-0.00291952770839457i</v>
      </c>
      <c r="S3806" t="str">
        <f t="shared" si="2012"/>
        <v>1.98196867324303i</v>
      </c>
      <c r="T3806" t="str">
        <f t="shared" si="2013"/>
        <v>0.00578641245870305+0.0340939015807847i</v>
      </c>
      <c r="U3806" t="str">
        <f t="shared" si="2014"/>
        <v>0.0000333333333333333-0.0000602969263699063i</v>
      </c>
      <c r="V3806" t="str">
        <f t="shared" si="2015"/>
        <v>6.66666666666667E-06-0.000602969263699063i</v>
      </c>
      <c r="W3806" t="str">
        <f t="shared" si="2016"/>
        <v>0.0000275234085268668-0.0000561402163610353i</v>
      </c>
      <c r="X3806" t="str">
        <f t="shared" si="2017"/>
        <v>0.0000275632451457221-0.0000560886970498897i</v>
      </c>
      <c r="Y3806" t="str">
        <f t="shared" si="2018"/>
        <v>0.009+11.7621228950402i</v>
      </c>
      <c r="Z3806" t="str">
        <f t="shared" si="2019"/>
        <v>-0.0000572016905594291-0.0000281647213098014i</v>
      </c>
      <c r="AA3806" t="str">
        <f t="shared" si="2020"/>
        <v>0.00078304053848033-1.02022825823269i</v>
      </c>
      <c r="AB3806" t="str">
        <f t="shared" si="2021"/>
        <v>0.0272912238342543+0.160801585795144i</v>
      </c>
      <c r="AC3806" t="str">
        <f t="shared" si="2022"/>
        <v>1.01725886732834-0.0025360347450021i</v>
      </c>
      <c r="AD3806" t="str">
        <f t="shared" si="2023"/>
        <v>0.0264339568752812+0.158139317724231i</v>
      </c>
      <c r="AE3806" t="str">
        <f t="shared" si="2024"/>
        <v>2.94188279038397E-06-9.79034134624826E-06i</v>
      </c>
      <c r="AF3806" t="str">
        <f t="shared" si="2025"/>
        <v>-15.0863536720781-0.190192475876865i</v>
      </c>
      <c r="AG3806" t="str">
        <f t="shared" si="2026"/>
        <v>1.00058411921633-0.000097178321830109i</v>
      </c>
      <c r="AH3806" t="str">
        <f t="shared" si="2027"/>
        <v>-0.0000462316188553313+0.0001470506403323i</v>
      </c>
      <c r="AI3806">
        <f t="shared" si="2028"/>
        <v>-76.241306540891046</v>
      </c>
      <c r="AJ3806">
        <f t="shared" si="2029"/>
        <v>107.45275675397808</v>
      </c>
      <c r="AK3806"/>
      <c r="AL3806"/>
      <c r="AM3806"/>
      <c r="AN3806"/>
    </row>
    <row r="3807" spans="1:40" x14ac:dyDescent="0.25">
      <c r="A3807"/>
      <c r="B3807">
        <f t="shared" si="2030"/>
        <v>1873000</v>
      </c>
      <c r="C3807" s="237" t="str">
        <f t="shared" si="1998"/>
        <v>-2.17854825029924E-08+0.00130754006423274i</v>
      </c>
      <c r="D3807" s="208" t="str">
        <f t="shared" si="1999"/>
        <v>-5.95700612402799+0.0100244738257843i</v>
      </c>
      <c r="E3807" t="str">
        <f t="shared" si="2000"/>
        <v>2870</v>
      </c>
      <c r="F3807" t="str">
        <f t="shared" si="2001"/>
        <v>0.777000777000777</v>
      </c>
      <c r="G3807" t="str">
        <f t="shared" si="1996"/>
        <v>0.777000777000777</v>
      </c>
      <c r="H3807" t="str">
        <f t="shared" si="2002"/>
        <v>9.12935259256847+0.200115524475033i</v>
      </c>
      <c r="I3807" t="str">
        <f t="shared" si="2003"/>
        <v>7355.2538002171i</v>
      </c>
      <c r="J3807" t="str">
        <f t="shared" si="1997"/>
        <v>-73228.4330590472+1609.09416336589i</v>
      </c>
      <c r="K3807" t="str">
        <f t="shared" si="2004"/>
        <v>0.00220602279618588-0.100394120080154i</v>
      </c>
      <c r="L3807" t="str">
        <f t="shared" si="2005"/>
        <v>0.000167852915522268-0.00647572808874165i</v>
      </c>
      <c r="M3807" t="str">
        <f t="shared" si="2006"/>
        <v>0.00237387571170815-0.106869848168896i</v>
      </c>
      <c r="N3807" t="str">
        <f t="shared" si="2007"/>
        <v>-19.1902971418302i</v>
      </c>
      <c r="O3807" t="str">
        <f t="shared" si="2008"/>
        <v>0.942507219173113-0.334185789354614i</v>
      </c>
      <c r="P3807" t="str">
        <f t="shared" si="2009"/>
        <v>0.057492780826887+0.334185789354614i</v>
      </c>
      <c r="Q3807" t="str">
        <f t="shared" si="2010"/>
        <v>-0.057492780826887+18.8561113524756i</v>
      </c>
      <c r="R3807" t="str">
        <f t="shared" si="2011"/>
        <v>0.0177134819043892-0.00310303524761563i</v>
      </c>
      <c r="S3807" t="str">
        <f t="shared" si="2012"/>
        <v>1.98302741719241i</v>
      </c>
      <c r="T3807" t="str">
        <f t="shared" si="2013"/>
        <v>0.00615340397253623+0.0351263202703454i</v>
      </c>
      <c r="U3807" t="str">
        <f t="shared" si="2014"/>
        <v>0.0000333333333333333-0.0000602647336702961i</v>
      </c>
      <c r="V3807" t="str">
        <f t="shared" si="2015"/>
        <v>6.66666666666667E-06-0.000602647336702961i</v>
      </c>
      <c r="W3807" t="str">
        <f t="shared" si="2016"/>
        <v>0.0000275233234534922-0.0000561116528448345i</v>
      </c>
      <c r="X3807" t="str">
        <f t="shared" si="2017"/>
        <v>0.000027563106785665-0.0000560601599549249i</v>
      </c>
      <c r="Y3807" t="str">
        <f t="shared" si="2018"/>
        <v>0.009+11.7684060803474i</v>
      </c>
      <c r="Z3807" t="str">
        <f t="shared" si="2019"/>
        <v>-0.0000571420629862188-0.0000281494971206137i</v>
      </c>
      <c r="AA3807" t="str">
        <f t="shared" si="2020"/>
        <v>0.000782204607296319-1.01968355105123i</v>
      </c>
      <c r="AB3807" t="str">
        <f t="shared" si="2021"/>
        <v>0.029022114540849+0.16567091886612i</v>
      </c>
      <c r="AC3807" t="str">
        <f t="shared" si="2022"/>
        <v>1.01777412083803-0.00270830680408819i</v>
      </c>
      <c r="AD3807" t="str">
        <f t="shared" si="2023"/>
        <v>0.0280819286445704+0.162852414844332i</v>
      </c>
      <c r="AE3807" t="str">
        <f t="shared" si="2024"/>
        <v>2.97955424736296E-06-0.0000100962151160142i</v>
      </c>
      <c r="AF3807" t="str">
        <f t="shared" si="2025"/>
        <v>-15.0863587165965-0.190091050649249i</v>
      </c>
      <c r="AG3807" t="str">
        <f t="shared" si="2026"/>
        <v>1.00060120921802-0.000103196414457493i</v>
      </c>
      <c r="AH3807" t="str">
        <f t="shared" si="2027"/>
        <v>-0.000046857303305127+0.000151652725800386i</v>
      </c>
      <c r="AI3807">
        <f t="shared" si="2028"/>
        <v>-75.987001838621268</v>
      </c>
      <c r="AJ3807">
        <f t="shared" si="2029"/>
        <v>107.16998022285958</v>
      </c>
      <c r="AK3807"/>
      <c r="AL3807"/>
      <c r="AM3807"/>
      <c r="AN3807"/>
    </row>
    <row r="3808" spans="1:40" x14ac:dyDescent="0.25">
      <c r="A3808"/>
      <c r="B3808">
        <f t="shared" si="2030"/>
        <v>1874000</v>
      </c>
      <c r="C3808" s="237" t="str">
        <f t="shared" si="1998"/>
        <v>-2.17622384582381E-08+0.00130684233741123i</v>
      </c>
      <c r="D3808" s="208" t="str">
        <f t="shared" si="1999"/>
        <v>-5.95700612384978+0.0100191245868194i</v>
      </c>
      <c r="E3808" t="str">
        <f t="shared" si="2000"/>
        <v>2870</v>
      </c>
      <c r="F3808" t="str">
        <f t="shared" si="2001"/>
        <v>0.777000777000777</v>
      </c>
      <c r="G3808" t="str">
        <f t="shared" si="1996"/>
        <v>0.777000777000777</v>
      </c>
      <c r="H3808" t="str">
        <f t="shared" si="2002"/>
        <v>9.12935762919759+0.200008858062765i</v>
      </c>
      <c r="I3808" t="str">
        <f t="shared" si="2003"/>
        <v>7359.18079103409i</v>
      </c>
      <c r="J3808" t="str">
        <f t="shared" si="1997"/>
        <v>-73306.6487363134+1609.95326329295i</v>
      </c>
      <c r="K3808" t="str">
        <f t="shared" si="2004"/>
        <v>0.00220367014823787-0.100340598184295i</v>
      </c>
      <c r="L3808" t="str">
        <f t="shared" si="2005"/>
        <v>0.000167673944783042-0.00647227716062911i</v>
      </c>
      <c r="M3808" t="str">
        <f t="shared" si="2006"/>
        <v>0.00237134409302091-0.106812875344924i</v>
      </c>
      <c r="N3808" t="str">
        <f t="shared" si="2007"/>
        <v>-19.2005428957768i</v>
      </c>
      <c r="O3808" t="str">
        <f t="shared" si="2008"/>
        <v>0.93903382407012-0.343824776960951i</v>
      </c>
      <c r="P3808" t="str">
        <f t="shared" si="2009"/>
        <v>0.06096617592988+0.343824776960951i</v>
      </c>
      <c r="Q3808" t="str">
        <f t="shared" si="2010"/>
        <v>-0.06096617592988+18.8567181188158i</v>
      </c>
      <c r="R3808" t="str">
        <f t="shared" si="2011"/>
        <v>0.0182228992037546-0.00329204456563129i</v>
      </c>
      <c r="S3808" t="str">
        <f t="shared" si="2012"/>
        <v>1.98408616114179i</v>
      </c>
      <c r="T3808" t="str">
        <f t="shared" si="2013"/>
        <v>0.00653170006453108+0.0361558021260512i</v>
      </c>
      <c r="U3808" t="str">
        <f t="shared" si="2014"/>
        <v>0.0000333333333333334-0.0000602325753278895i</v>
      </c>
      <c r="V3808" t="str">
        <f t="shared" si="2015"/>
        <v>6.66666666666667E-06-0.000602325753278894i</v>
      </c>
      <c r="W3808" t="str">
        <f t="shared" si="2016"/>
        <v>0.0000275232383353438-0.0000560831205542705i</v>
      </c>
      <c r="X3808" t="str">
        <f t="shared" si="2017"/>
        <v>0.000027562968466327-0.0000560316540567329i</v>
      </c>
      <c r="Y3808" t="str">
        <f t="shared" si="2018"/>
        <v>0.009+11.7746892656545i</v>
      </c>
      <c r="Z3808" t="str">
        <f t="shared" si="2019"/>
        <v>-0.0000570825308317706-0.0000281342892941099i</v>
      </c>
      <c r="AA3808" t="str">
        <f t="shared" si="2020"/>
        <v>0.0007813700139843-1.0191394252079i</v>
      </c>
      <c r="AB3808" t="str">
        <f t="shared" si="2021"/>
        <v>0.0308063225273929+0.170526400558427i</v>
      </c>
      <c r="AC3808" t="str">
        <f t="shared" si="2022"/>
        <v>1.01828746755682-0.0028861351152856i</v>
      </c>
      <c r="AD3808" t="str">
        <f t="shared" si="2023"/>
        <v>0.0297781878222731+0.167548310145976i</v>
      </c>
      <c r="AE3808" t="str">
        <f t="shared" si="2024"/>
        <v>3.01403830390697E-06-0.0000104018697305649i</v>
      </c>
      <c r="AF3808" t="str">
        <f t="shared" si="2025"/>
        <v>-15.0863637530474-0.189989733475946i</v>
      </c>
      <c r="AG3808" t="str">
        <f t="shared" si="2026"/>
        <v>1.00061821764973-0.000109386292943647i</v>
      </c>
      <c r="AH3808" t="str">
        <f t="shared" si="2027"/>
        <v>-0.00004743489341131+0.000156251967681698i</v>
      </c>
      <c r="AI3808">
        <f t="shared" si="2028"/>
        <v>-75.740625404881996</v>
      </c>
      <c r="AJ3808">
        <f t="shared" si="2029"/>
        <v>106.88721428725238</v>
      </c>
      <c r="AK3808"/>
      <c r="AL3808"/>
      <c r="AM3808"/>
      <c r="AN3808"/>
    </row>
    <row r="3809" spans="1:40" x14ac:dyDescent="0.25">
      <c r="A3809"/>
      <c r="B3809">
        <f t="shared" si="2030"/>
        <v>1875000</v>
      </c>
      <c r="C3809" s="237" t="str">
        <f t="shared" si="1998"/>
        <v>-2.17390315940366E-08+0.00130614535483166i</v>
      </c>
      <c r="D3809" s="208" t="str">
        <f t="shared" si="1999"/>
        <v>-5.95700612367187+0.0100137810537094i</v>
      </c>
      <c r="E3809" t="str">
        <f t="shared" si="2000"/>
        <v>2870</v>
      </c>
      <c r="F3809" t="str">
        <f t="shared" si="2001"/>
        <v>0.777000777000777</v>
      </c>
      <c r="G3809" t="str">
        <f t="shared" si="1996"/>
        <v>0.777000777000777</v>
      </c>
      <c r="H3809" t="str">
        <f t="shared" si="2002"/>
        <v>9.12936265777624+0.199902305238187i</v>
      </c>
      <c r="I3809" t="str">
        <f t="shared" si="2003"/>
        <v>7363.10778185108i</v>
      </c>
      <c r="J3809" t="str">
        <f t="shared" si="1997"/>
        <v>-73384.9061620062+1610.81236322i</v>
      </c>
      <c r="K3809" t="str">
        <f t="shared" si="2004"/>
        <v>0.00220132126124236-0.100287133298241i</v>
      </c>
      <c r="L3809" t="str">
        <f t="shared" si="2005"/>
        <v>0.000167495260064829-0.00646882990610072i</v>
      </c>
      <c r="M3809" t="str">
        <f t="shared" si="2006"/>
        <v>0.00236881652130719-0.106755963204342i</v>
      </c>
      <c r="N3809" t="str">
        <f t="shared" si="2007"/>
        <v>-19.2107886497233i</v>
      </c>
      <c r="O3809" t="str">
        <f t="shared" si="2008"/>
        <v>0.935461854308771-0.353427671714023i</v>
      </c>
      <c r="P3809" t="str">
        <f t="shared" si="2009"/>
        <v>0.064538145691229+0.353427671714023i</v>
      </c>
      <c r="Q3809" t="str">
        <f t="shared" si="2010"/>
        <v>-0.064538145691229+18.8573609780093i</v>
      </c>
      <c r="R3809" t="str">
        <f t="shared" si="2011"/>
        <v>0.0187302272700312-0.00348654087410659i</v>
      </c>
      <c r="S3809" t="str">
        <f t="shared" si="2012"/>
        <v>1.98514490509118i</v>
      </c>
      <c r="T3809" t="str">
        <f t="shared" si="2013"/>
        <v>0.00692128885262485+0.0371822152363023i</v>
      </c>
      <c r="U3809" t="str">
        <f t="shared" si="2014"/>
        <v>0.0000333333333333334-0.0000602004512877147i</v>
      </c>
      <c r="V3809" t="str">
        <f t="shared" si="2015"/>
        <v>6.66666666666667E-06-0.000602004512877147i</v>
      </c>
      <c r="W3809" t="str">
        <f t="shared" si="2016"/>
        <v>0.000027523153172423-0.0000560546194393652i</v>
      </c>
      <c r="X3809" t="str">
        <f t="shared" si="2017"/>
        <v>0.000027562830187527-0.0000560031793053819i</v>
      </c>
      <c r="Y3809" t="str">
        <f t="shared" si="2018"/>
        <v>0.009+11.7809724509617i</v>
      </c>
      <c r="Z3809" t="str">
        <f t="shared" si="2019"/>
        <v>-0.0000570230938925711-0.0000281190978037679i</v>
      </c>
      <c r="AA3809" t="str">
        <f t="shared" si="2020"/>
        <v>0.000780536755690805-1.01859587977251i</v>
      </c>
      <c r="AB3809" t="str">
        <f t="shared" si="2021"/>
        <v>0.0326437917529389+0.175367408719908i</v>
      </c>
      <c r="AC3809" t="str">
        <f t="shared" si="2022"/>
        <v>1.01879884378577-0.0030695062161524i</v>
      </c>
      <c r="AD3809" t="str">
        <f t="shared" si="2023"/>
        <v>0.0315225538499647+0.172226508172005i</v>
      </c>
      <c r="AE3809" t="str">
        <f t="shared" si="2024"/>
        <v>3.04534047976986E-06-0.0000107072741210136i</v>
      </c>
      <c r="AF3809" t="str">
        <f t="shared" si="2025"/>
        <v>-15.0863687814481-0.189888524184478i</v>
      </c>
      <c r="AG3809" t="str">
        <f t="shared" si="2026"/>
        <v>1.00063514281437-0.000115747017952606i</v>
      </c>
      <c r="AH3809" t="str">
        <f t="shared" si="2027"/>
        <v>-0.000047964471398906+0.000160847897693365i</v>
      </c>
      <c r="AI3809">
        <f t="shared" si="2028"/>
        <v>-75.501725050000118</v>
      </c>
      <c r="AJ3809">
        <f t="shared" si="2029"/>
        <v>106.60445894969612</v>
      </c>
      <c r="AK3809"/>
      <c r="AL3809"/>
      <c r="AM3809"/>
      <c r="AN3809"/>
    </row>
    <row r="3810" spans="1:40" x14ac:dyDescent="0.25">
      <c r="A3810"/>
      <c r="B3810">
        <f t="shared" si="2030"/>
        <v>1876000</v>
      </c>
      <c r="C3810" s="237" t="str">
        <f t="shared" si="1998"/>
        <v>-2.17158618311336E-08+0.00130544911530388i</v>
      </c>
      <c r="D3810" s="208" t="str">
        <f t="shared" si="1999"/>
        <v>-5.95700612349423+0.0100084432173298i</v>
      </c>
      <c r="E3810" t="str">
        <f t="shared" si="2000"/>
        <v>2870</v>
      </c>
      <c r="F3810" t="str">
        <f t="shared" si="2001"/>
        <v>0.777000777000777</v>
      </c>
      <c r="G3810" t="str">
        <f t="shared" si="1996"/>
        <v>0.777000777000777</v>
      </c>
      <c r="H3810" t="str">
        <f t="shared" si="2002"/>
        <v>9.12936767832153+0.199795865820055i</v>
      </c>
      <c r="I3810" t="str">
        <f t="shared" si="2003"/>
        <v>7367.03477266807i</v>
      </c>
      <c r="J3810" t="str">
        <f t="shared" si="1997"/>
        <v>-73463.2053361257+1611.67146314704i</v>
      </c>
      <c r="K3810" t="str">
        <f t="shared" si="2004"/>
        <v>0.00219897612718845-0.100233725330995i</v>
      </c>
      <c r="L3810" t="str">
        <f t="shared" si="2005"/>
        <v>0.000167316860758621-0.00646538631929764i</v>
      </c>
      <c r="M3810" t="str">
        <f t="shared" si="2006"/>
        <v>0.00236629298794707-0.106699111650293i</v>
      </c>
      <c r="N3810" t="str">
        <f t="shared" si="2007"/>
        <v>-19.2210344036698i</v>
      </c>
      <c r="O3810" t="str">
        <f t="shared" si="2008"/>
        <v>0.931791684854971-0.362993465554319i</v>
      </c>
      <c r="P3810" t="str">
        <f t="shared" si="2009"/>
        <v>0.068208315145029+0.362993465554319i</v>
      </c>
      <c r="Q3810" t="str">
        <f t="shared" si="2010"/>
        <v>-0.068208315145029+18.8580409381155i</v>
      </c>
      <c r="R3810" t="str">
        <f t="shared" si="2011"/>
        <v>0.0192354028823163-0.00368650857185565i</v>
      </c>
      <c r="S3810" t="str">
        <f t="shared" si="2012"/>
        <v>1.98620364904056i</v>
      </c>
      <c r="T3810" t="str">
        <f t="shared" si="2013"/>
        <v>0.00732215677763899+0.0382054273956219i</v>
      </c>
      <c r="U3810" t="str">
        <f t="shared" si="2014"/>
        <v>0.0000333333333333332-0.0000601683614949171i</v>
      </c>
      <c r="V3810" t="str">
        <f t="shared" si="2015"/>
        <v>6.66666666666667E-06-0.000601683614949171i</v>
      </c>
      <c r="W3810" t="str">
        <f t="shared" si="2016"/>
        <v>0.0000275230679647305-0.0000560261494502461i</v>
      </c>
      <c r="X3810" t="str">
        <f t="shared" si="2017"/>
        <v>0.0000275626919490841-0.0000559747356510458i</v>
      </c>
      <c r="Y3810" t="str">
        <f t="shared" si="2018"/>
        <v>0.009+11.7872556362689i</v>
      </c>
      <c r="Z3810" t="str">
        <f t="shared" si="2019"/>
        <v>-0.0000569637519656508-0.0000281039226231245i</v>
      </c>
      <c r="AA3810" t="str">
        <f t="shared" si="2020"/>
        <v>0.000779704829570037-1.01805291381693i</v>
      </c>
      <c r="AB3810" t="str">
        <f t="shared" si="2021"/>
        <v>0.0345344582665366+0.180193319812354i</v>
      </c>
      <c r="AC3810" t="str">
        <f t="shared" si="2022"/>
        <v>1.01930818579573-0.0032584058292167i</v>
      </c>
      <c r="AD3810" t="str">
        <f t="shared" si="2023"/>
        <v>0.0333148410725259+0.176886515380969i</v>
      </c>
      <c r="AE3810" t="str">
        <f t="shared" si="2024"/>
        <v>3.07346659771044E-06-0.0000110123973039338i</v>
      </c>
      <c r="AF3810" t="str">
        <f t="shared" si="2025"/>
        <v>-15.0863738018158-0.189787422602725i</v>
      </c>
      <c r="AG3810" t="str">
        <f t="shared" si="2026"/>
        <v>1.00065198302547-0.000122277633359995i</v>
      </c>
      <c r="AH3810" t="str">
        <f t="shared" si="2027"/>
        <v>-0.000048446124028571+0.000165440048896214i</v>
      </c>
      <c r="AI3810">
        <f t="shared" si="2028"/>
        <v>-75.269886535173811</v>
      </c>
      <c r="AJ3810">
        <f t="shared" si="2029"/>
        <v>106.32171421127477</v>
      </c>
      <c r="AK3810"/>
      <c r="AL3810"/>
      <c r="AM3810"/>
      <c r="AN3810"/>
    </row>
    <row r="3811" spans="1:40" x14ac:dyDescent="0.25">
      <c r="A3811"/>
      <c r="B3811">
        <f t="shared" si="2030"/>
        <v>1877000</v>
      </c>
      <c r="C3811" s="237" t="str">
        <f t="shared" si="1998"/>
        <v>-2.16927290904848E-08+0.00130475361764028i</v>
      </c>
      <c r="D3811" s="208" t="str">
        <f t="shared" si="1999"/>
        <v>-5.95700612331688+0.0100031110685755i</v>
      </c>
      <c r="E3811" t="str">
        <f t="shared" si="2000"/>
        <v>2870</v>
      </c>
      <c r="F3811" t="str">
        <f t="shared" si="2001"/>
        <v>0.777000777000777</v>
      </c>
      <c r="G3811" t="str">
        <f t="shared" si="1996"/>
        <v>0.777000777000777</v>
      </c>
      <c r="H3811" t="str">
        <f t="shared" si="2002"/>
        <v>9.12937269085058+0.199689539627519i</v>
      </c>
      <c r="I3811" t="str">
        <f t="shared" si="2003"/>
        <v>7370.96176348505i</v>
      </c>
      <c r="J3811" t="str">
        <f t="shared" si="1997"/>
        <v>-73541.5462586717+1612.5305630741i</v>
      </c>
      <c r="K3811" t="str">
        <f t="shared" si="2004"/>
        <v>0.00219663473808665-0.100180374191755i</v>
      </c>
      <c r="L3811" t="str">
        <f t="shared" si="2005"/>
        <v>0.000167138746257025-0.00646194639437344i</v>
      </c>
      <c r="M3811" t="str">
        <f t="shared" si="2006"/>
        <v>0.00236377348434367-0.106642320586128i</v>
      </c>
      <c r="N3811" t="str">
        <f t="shared" si="2007"/>
        <v>-19.2312801576163i</v>
      </c>
      <c r="O3811" t="str">
        <f t="shared" si="2008"/>
        <v>0.928023700983129-0.372521154316874i</v>
      </c>
      <c r="P3811" t="str">
        <f t="shared" si="2009"/>
        <v>0.071976299016871+0.372521154316874i</v>
      </c>
      <c r="Q3811" t="str">
        <f t="shared" si="2010"/>
        <v>-0.071976299016871+18.8587590032994i</v>
      </c>
      <c r="R3811" t="str">
        <f t="shared" si="2011"/>
        <v>0.0197383628183081-0.0038919312404567i</v>
      </c>
      <c r="S3811" t="str">
        <f t="shared" si="2012"/>
        <v>1.98726239298995i</v>
      </c>
      <c r="T3811" t="str">
        <f t="shared" si="2013"/>
        <v>0.00773428859026233+0.0392253061280148i</v>
      </c>
      <c r="U3811" t="str">
        <f t="shared" si="2014"/>
        <v>0.0000333333333333333-0.0000601363058947601i</v>
      </c>
      <c r="V3811" t="str">
        <f t="shared" si="2015"/>
        <v>6.66666666666667E-06-0.000601363058947601i</v>
      </c>
      <c r="W3811" t="str">
        <f t="shared" si="2016"/>
        <v>0.0000275229827122678-0.0000559977105371485i</v>
      </c>
      <c r="X3811" t="str">
        <f t="shared" si="2017"/>
        <v>0.0000275625537508186-0.0000559463230440058i</v>
      </c>
      <c r="Y3811" t="str">
        <f t="shared" si="2018"/>
        <v>0.009+11.7935388215761i</v>
      </c>
      <c r="Z3811" t="str">
        <f t="shared" si="2019"/>
        <v>-0.0000569045048485794-0.000028088763725773i</v>
      </c>
      <c r="AA3811" t="str">
        <f t="shared" si="2020"/>
        <v>0.000778874232783714-1.01751052641492i</v>
      </c>
      <c r="AB3811" t="str">
        <f t="shared" si="2021"/>
        <v>0.0364782501458388+0.185003509021674i</v>
      </c>
      <c r="AC3811" t="str">
        <f t="shared" si="2022"/>
        <v>1.0198154298391-0.00345281885733754i</v>
      </c>
      <c r="AD3811" t="str">
        <f t="shared" si="2023"/>
        <v>0.0351548587588268+0.181527840199605i</v>
      </c>
      <c r="AE3811" t="str">
        <f t="shared" si="2024"/>
        <v>3.09842278232379E-06-0.0000113172083842802i</v>
      </c>
      <c r="AF3811" t="str">
        <f t="shared" si="2025"/>
        <v>-15.0863788141675-0.189686428558944i</v>
      </c>
      <c r="AG3811" t="str">
        <f t="shared" si="2026"/>
        <v>1.00066873660742-0.000128977166373787i</v>
      </c>
      <c r="AH3811" t="str">
        <f t="shared" si="2027"/>
        <v>-0.0000488799425772204+0.000170027955737606i</v>
      </c>
      <c r="AI3811">
        <f t="shared" si="2028"/>
        <v>-75.044729441287799</v>
      </c>
      <c r="AJ3811">
        <f t="shared" si="2029"/>
        <v>106.03898007163085</v>
      </c>
      <c r="AK3811"/>
      <c r="AL3811"/>
      <c r="AM3811"/>
      <c r="AN3811"/>
    </row>
    <row r="3812" spans="1:40" x14ac:dyDescent="0.25">
      <c r="A3812"/>
      <c r="B3812">
        <f t="shared" si="2030"/>
        <v>1878000</v>
      </c>
      <c r="C3812" s="237" t="str">
        <f t="shared" si="1998"/>
        <v>-2.16696332932564E-08+0.00130405886065577i</v>
      </c>
      <c r="D3812" s="208" t="str">
        <f t="shared" si="1999"/>
        <v>-5.95700612313981+0.00999778459836091i</v>
      </c>
      <c r="E3812" t="str">
        <f t="shared" si="2000"/>
        <v>2870</v>
      </c>
      <c r="F3812" t="str">
        <f t="shared" si="2001"/>
        <v>0.777000777000777</v>
      </c>
      <c r="G3812" t="str">
        <f t="shared" si="1996"/>
        <v>0.777000777000777</v>
      </c>
      <c r="H3812" t="str">
        <f t="shared" si="2002"/>
        <v>9.12937769538044+0.199583326480108i</v>
      </c>
      <c r="I3812" t="str">
        <f t="shared" si="2003"/>
        <v>7374.88875430204i</v>
      </c>
      <c r="J3812" t="str">
        <f t="shared" si="1997"/>
        <v>-73619.9289296444+1613.38966300115i</v>
      </c>
      <c r="K3812" t="str">
        <f t="shared" si="2004"/>
        <v>0.00219429708596857-0.10012707978991i</v>
      </c>
      <c r="L3812" t="str">
        <f t="shared" si="2005"/>
        <v>0.000166960915954268-0.00645851012549416i</v>
      </c>
      <c r="M3812" t="str">
        <f t="shared" si="2006"/>
        <v>0.00236125800192284-0.106585589915404i</v>
      </c>
      <c r="N3812" t="str">
        <f t="shared" si="2007"/>
        <v>-19.2415259115628i</v>
      </c>
      <c r="O3812" t="str">
        <f t="shared" si="2008"/>
        <v>0.924158298235676-0.382009737836797i</v>
      </c>
      <c r="P3812" t="str">
        <f t="shared" si="2009"/>
        <v>0.075841701764324+0.382009737836797i</v>
      </c>
      <c r="Q3812" t="str">
        <f t="shared" si="2010"/>
        <v>-0.075841701764324+18.859516173726i</v>
      </c>
      <c r="R3812" t="str">
        <f t="shared" si="2011"/>
        <v>0.0202390438662785-0.00410279164006456i</v>
      </c>
      <c r="S3812" t="str">
        <f t="shared" si="2012"/>
        <v>1.98832113693933i</v>
      </c>
      <c r="T3812" t="str">
        <f t="shared" si="2013"/>
        <v>0.00815766733839834+0.0402417187107638i</v>
      </c>
      <c r="U3812" t="str">
        <f t="shared" si="2014"/>
        <v>0.0000333333333333333-0.0000601042844326224i</v>
      </c>
      <c r="V3812" t="str">
        <f t="shared" si="2015"/>
        <v>6.66666666666667E-06-0.000601042844326224i</v>
      </c>
      <c r="W3812" t="str">
        <f t="shared" si="2016"/>
        <v>0.0000275228974150357-0.0000559693026504123i</v>
      </c>
      <c r="X3812" t="str">
        <f t="shared" si="2017"/>
        <v>0.0000275624155925503-0.0000559179414346483i</v>
      </c>
      <c r="Y3812" t="str">
        <f t="shared" si="2018"/>
        <v>0.009+11.7998220068833i</v>
      </c>
      <c r="Z3812" t="str">
        <f t="shared" si="2019"/>
        <v>-0.0000568453523394673-0.0000280736210853642i</v>
      </c>
      <c r="AA3812" t="str">
        <f t="shared" si="2020"/>
        <v>0.000778044962501171-1.0169687166423i</v>
      </c>
      <c r="AB3812" t="str">
        <f t="shared" si="2021"/>
        <v>0.0384750874374266+0.189797350370131i</v>
      </c>
      <c r="AC3812" t="str">
        <f t="shared" si="2022"/>
        <v>1.02032051216167-0.00365272937925964i</v>
      </c>
      <c r="AD3812" t="str">
        <f t="shared" si="2023"/>
        <v>0.0370424111230479+0.186149993075337i</v>
      </c>
      <c r="AE3812" t="str">
        <f t="shared" si="2024"/>
        <v>3.12021545884713E-06-0.0000116216765583137i</v>
      </c>
      <c r="AF3812" t="str">
        <f t="shared" si="2025"/>
        <v>-15.0863838185203-0.189585541881747i</v>
      </c>
      <c r="AG3812" t="str">
        <f t="shared" si="2026"/>
        <v>1.0006854018956-0.000135844627657073i</v>
      </c>
      <c r="AH3812" t="str">
        <f t="shared" si="2027"/>
        <v>-0.0000492660228183149+0.000174611154094332i</v>
      </c>
      <c r="AI3812">
        <f t="shared" si="2028"/>
        <v>-74.825903584996937</v>
      </c>
      <c r="AJ3812">
        <f t="shared" si="2029"/>
        <v>105.75625652896345</v>
      </c>
      <c r="AK3812"/>
      <c r="AL3812"/>
      <c r="AM3812"/>
      <c r="AN3812"/>
    </row>
    <row r="3813" spans="1:40" x14ac:dyDescent="0.25">
      <c r="A3813"/>
      <c r="B3813">
        <f t="shared" si="2030"/>
        <v>1879000</v>
      </c>
      <c r="C3813" s="237" t="str">
        <f t="shared" si="1998"/>
        <v>-2.16465743608243E-08+0.00130336484316777i</v>
      </c>
      <c r="D3813" s="208" t="str">
        <f t="shared" si="1999"/>
        <v>-5.95700612296303+0.00999246379761957i</v>
      </c>
      <c r="E3813" t="str">
        <f t="shared" si="2000"/>
        <v>2870</v>
      </c>
      <c r="F3813" t="str">
        <f t="shared" si="2001"/>
        <v>0.777000777000777</v>
      </c>
      <c r="G3813" t="str">
        <f t="shared" si="1996"/>
        <v>0.777000777000777</v>
      </c>
      <c r="H3813" t="str">
        <f t="shared" si="2002"/>
        <v>9.12938269192813+0.199477226197732i</v>
      </c>
      <c r="I3813" t="str">
        <f t="shared" si="2003"/>
        <v>7378.81574511903i</v>
      </c>
      <c r="J3813" t="str">
        <f t="shared" si="1997"/>
        <v>-73698.3533490437+1614.2487629282i</v>
      </c>
      <c r="K3813" t="str">
        <f t="shared" si="2004"/>
        <v>0.00219196316288708-0.100073842035043i</v>
      </c>
      <c r="L3813" t="str">
        <f t="shared" si="2005"/>
        <v>0.000166783369246182-0.0064550775068382i</v>
      </c>
      <c r="M3813" t="str">
        <f t="shared" si="2006"/>
        <v>0.00235874653213326-0.106528919541881i</v>
      </c>
      <c r="N3813" t="str">
        <f t="shared" si="2007"/>
        <v>-19.2517716655093i</v>
      </c>
      <c r="O3813" t="str">
        <f t="shared" si="2008"/>
        <v>0.920195882381549-0.391458220054251i</v>
      </c>
      <c r="P3813" t="str">
        <f t="shared" si="2009"/>
        <v>0.079804117618451+0.391458220054251i</v>
      </c>
      <c r="Q3813" t="str">
        <f t="shared" si="2010"/>
        <v>-0.079804117618451+18.860313445455i</v>
      </c>
      <c r="R3813" t="str">
        <f t="shared" si="2011"/>
        <v>0.0207373828371936-0.00431907170541322i</v>
      </c>
      <c r="S3813" t="str">
        <f t="shared" si="2012"/>
        <v>1.9893798808887i</v>
      </c>
      <c r="T3813" t="str">
        <f t="shared" si="2013"/>
        <v>0.00859227435486471+0.0412545321985996i</v>
      </c>
      <c r="U3813" t="str">
        <f t="shared" si="2014"/>
        <v>0.0000333333333333334-0.0000600722970539994i</v>
      </c>
      <c r="V3813" t="str">
        <f t="shared" si="2015"/>
        <v>6.66666666666667E-06-0.000600722970539994i</v>
      </c>
      <c r="W3813" t="str">
        <f t="shared" si="2016"/>
        <v>0.0000275228120730352-0.0000559409257404837i</v>
      </c>
      <c r="X3813" t="str">
        <f t="shared" si="2017"/>
        <v>0.0000275622774741002-0.0000558895907734651i</v>
      </c>
      <c r="Y3813" t="str">
        <f t="shared" si="2018"/>
        <v>0.009+11.8061051921904i</v>
      </c>
      <c r="Z3813" t="str">
        <f t="shared" si="2019"/>
        <v>-0.0000567862942369607-0.0000280584946756061i</v>
      </c>
      <c r="AA3813" t="str">
        <f t="shared" si="2020"/>
        <v>0.000777217015899249-1.0164274835768i</v>
      </c>
      <c r="AB3813" t="str">
        <f t="shared" si="2021"/>
        <v>0.0405248820987943+0.194574216830334i</v>
      </c>
      <c r="AC3813" t="str">
        <f t="shared" si="2022"/>
        <v>1.02082336901476-0.00385812064535558i</v>
      </c>
      <c r="AD3813" t="str">
        <f t="shared" si="2023"/>
        <v>0.0389772973465213+0.190752486528462i</v>
      </c>
      <c r="AE3813" t="str">
        <f t="shared" si="2024"/>
        <v>3.13885135193639E-06-0.000011925771116504i</v>
      </c>
      <c r="AF3813" t="str">
        <f t="shared" si="2025"/>
        <v>-15.0863888148912-0.189484762400112i</v>
      </c>
      <c r="AG3813" t="str">
        <f t="shared" si="2026"/>
        <v>1.00070197723655-0.000142879011452303i</v>
      </c>
      <c r="AH3813" t="str">
        <f t="shared" si="2027"/>
        <v>-0.000049604465001735+0.000179189181315106i</v>
      </c>
      <c r="AI3813">
        <f t="shared" si="2028"/>
        <v>-74.613085897341236</v>
      </c>
      <c r="AJ3813">
        <f t="shared" si="2029"/>
        <v>105.47354358003315</v>
      </c>
      <c r="AK3813"/>
      <c r="AL3813"/>
      <c r="AM3813"/>
      <c r="AN3813"/>
    </row>
    <row r="3814" spans="1:40" x14ac:dyDescent="0.25">
      <c r="A3814"/>
      <c r="B3814">
        <f t="shared" si="2030"/>
        <v>1880000</v>
      </c>
      <c r="C3814" s="237" t="str">
        <f t="shared" si="1998"/>
        <v>-2.16235522147741E-08+0.00130267156399626i</v>
      </c>
      <c r="D3814" s="208" t="str">
        <f t="shared" si="1999"/>
        <v>-5.95700612278652+0.00998714865730467i</v>
      </c>
      <c r="E3814" t="str">
        <f t="shared" si="2000"/>
        <v>2870</v>
      </c>
      <c r="F3814" t="str">
        <f t="shared" si="2001"/>
        <v>0.777000777000777</v>
      </c>
      <c r="G3814" t="str">
        <f t="shared" si="1996"/>
        <v>0.777000777000777</v>
      </c>
      <c r="H3814" t="str">
        <f t="shared" si="2002"/>
        <v>9.12938768051058+0.19937123860069i</v>
      </c>
      <c r="I3814" t="str">
        <f t="shared" si="2003"/>
        <v>7382.74273593602i</v>
      </c>
      <c r="J3814" t="str">
        <f t="shared" si="1997"/>
        <v>-73776.8195168696+1615.10786285525i</v>
      </c>
      <c r="K3814" t="str">
        <f t="shared" si="2004"/>
        <v>0.00218963296091617-0.100020660836928i</v>
      </c>
      <c r="L3814" t="str">
        <f t="shared" si="2005"/>
        <v>0.000166606105530206-0.00645164853259627i</v>
      </c>
      <c r="M3814" t="str">
        <f t="shared" si="2006"/>
        <v>0.00235623906644638-0.106472309369524i</v>
      </c>
      <c r="N3814" t="str">
        <f t="shared" si="2007"/>
        <v>-19.2620174194559i</v>
      </c>
      <c r="O3814" t="str">
        <f t="shared" si="2008"/>
        <v>0.916136869373549-0.400865609119107i</v>
      </c>
      <c r="P3814" t="str">
        <f t="shared" si="2009"/>
        <v>0.083863130626451+0.400865609119107i</v>
      </c>
      <c r="Q3814" t="str">
        <f t="shared" si="2010"/>
        <v>-0.083863130626451+18.8611518103368i</v>
      </c>
      <c r="R3814" t="str">
        <f t="shared" si="2011"/>
        <v>0.0212333165769892-0.0045407525420183i</v>
      </c>
      <c r="S3814" t="str">
        <f t="shared" si="2012"/>
        <v>1.99043862483808i</v>
      </c>
      <c r="T3814" t="str">
        <f t="shared" si="2013"/>
        <v>0.00903808924546492+0.042263613448254i</v>
      </c>
      <c r="U3814" t="str">
        <f t="shared" si="2014"/>
        <v>0.0000333333333333334-0.0000600403437045027i</v>
      </c>
      <c r="V3814" t="str">
        <f t="shared" si="2015"/>
        <v>6.66666666666667E-06-0.000600403437045027i</v>
      </c>
      <c r="W3814" t="str">
        <f t="shared" si="2016"/>
        <v>0.0000275227266862674-0.0000559125797579144i</v>
      </c>
      <c r="X3814" t="str">
        <f t="shared" si="2017"/>
        <v>0.0000275621393952893-0.0000558612710110539i</v>
      </c>
      <c r="Y3814" t="str">
        <f t="shared" si="2018"/>
        <v>0.009+11.8123883774976i</v>
      </c>
      <c r="Z3814" t="str">
        <f t="shared" si="2019"/>
        <v>-0.0000567273303402398-0.000028043384470262i</v>
      </c>
      <c r="AA3814" t="str">
        <f t="shared" si="2020"/>
        <v>0.000776390390162244-1.01588682629812i</v>
      </c>
      <c r="AB3814" t="str">
        <f t="shared" si="2021"/>
        <v>0.0426275379420905+0.199333480441044i</v>
      </c>
      <c r="AC3814" t="str">
        <f t="shared" si="2022"/>
        <v>1.02132393666743-0.00406897507356547i</v>
      </c>
      <c r="AD3814" t="str">
        <f t="shared" si="2023"/>
        <v>0.0409593116001429+0.195334835204139i</v>
      </c>
      <c r="AE3814" t="str">
        <f t="shared" si="2024"/>
        <v>3.15433748441482E-06-0.0000122294614464216i</v>
      </c>
      <c r="AF3814" t="str">
        <f t="shared" si="2025"/>
        <v>-15.0863938032971-0.189384089943385i</v>
      </c>
      <c r="AG3814" t="str">
        <f t="shared" si="2026"/>
        <v>1.00071846098811-0.000150079295707269i</v>
      </c>
      <c r="AH3814" t="str">
        <f t="shared" si="2027"/>
        <v>-0.000049895373833269+0.000183761576262873i</v>
      </c>
      <c r="AI3814">
        <f t="shared" si="2028"/>
        <v>-74.405977695049842</v>
      </c>
      <c r="AJ3814">
        <f t="shared" si="2029"/>
        <v>105.19084122015956</v>
      </c>
      <c r="AK3814"/>
      <c r="AL3814"/>
      <c r="AM3814"/>
      <c r="AN3814"/>
    </row>
    <row r="3815" spans="1:40" x14ac:dyDescent="0.25">
      <c r="A3815"/>
      <c r="B3815">
        <f t="shared" si="2030"/>
        <v>1881000</v>
      </c>
      <c r="C3815" s="237" t="str">
        <f t="shared" si="1998"/>
        <v>-2.16005667768992E-08+0.00130197902196368i</v>
      </c>
      <c r="D3815" s="208" t="str">
        <f t="shared" si="1999"/>
        <v>-5.95700612261031+0.00998183916838822i</v>
      </c>
      <c r="E3815" t="str">
        <f t="shared" si="2000"/>
        <v>2870</v>
      </c>
      <c r="F3815" t="str">
        <f t="shared" si="2001"/>
        <v>0.777000777000777</v>
      </c>
      <c r="G3815" t="str">
        <f t="shared" si="1996"/>
        <v>0.777000777000777</v>
      </c>
      <c r="H3815" t="str">
        <f t="shared" si="2002"/>
        <v>9.12939266114476+0.199265363509655i</v>
      </c>
      <c r="I3815" t="str">
        <f t="shared" si="2003"/>
        <v>7386.669726753i</v>
      </c>
      <c r="J3815" t="str">
        <f t="shared" si="1997"/>
        <v>-73855.3274331222+1615.9669627823i</v>
      </c>
      <c r="K3815" t="str">
        <f t="shared" si="2004"/>
        <v>0.00218730647215082-0.0999675361055319i</v>
      </c>
      <c r="L3815" t="str">
        <f t="shared" si="2005"/>
        <v>0.000166429124205378-0.00644822319697144i</v>
      </c>
      <c r="M3815" t="str">
        <f t="shared" si="2006"/>
        <v>0.0023537355963562-0.106415759302503i</v>
      </c>
      <c r="N3815" t="str">
        <f t="shared" si="2007"/>
        <v>-19.2722631734024i</v>
      </c>
      <c r="O3815" t="str">
        <f t="shared" si="2008"/>
        <v>0.911981685304845-0.41023091749469i</v>
      </c>
      <c r="P3815" t="str">
        <f t="shared" si="2009"/>
        <v>0.088018314695155+0.41023091749469i</v>
      </c>
      <c r="Q3815" t="str">
        <f t="shared" si="2010"/>
        <v>-0.088018314695155+18.8620322559077i</v>
      </c>
      <c r="R3815" t="str">
        <f t="shared" si="2011"/>
        <v>0.0217267819789716-0.00476781442256978i</v>
      </c>
      <c r="S3815" t="str">
        <f t="shared" si="2012"/>
        <v>1.99149736878747i</v>
      </c>
      <c r="T3815" t="str">
        <f t="shared" si="2013"/>
        <v>0.00949508987741467+0.043268829143341i</v>
      </c>
      <c r="U3815" t="str">
        <f t="shared" si="2014"/>
        <v>0.0000333333333333333-0.0000600084243298589i</v>
      </c>
      <c r="V3815" t="str">
        <f t="shared" si="2015"/>
        <v>6.66666666666667E-06-0.000600084243298589i</v>
      </c>
      <c r="W3815" t="str">
        <f t="shared" si="2016"/>
        <v>0.0000275226412547331-0.0000558842646533608i</v>
      </c>
      <c r="X3815" t="str">
        <f t="shared" si="2017"/>
        <v>0.0000275620013559394-0.0000558329820981172i</v>
      </c>
      <c r="Y3815" t="str">
        <f t="shared" si="2018"/>
        <v>0.009+11.8186715628048i</v>
      </c>
      <c r="Z3815" t="str">
        <f t="shared" si="2019"/>
        <v>-0.0000566684604490213-0.0000280282904431538i</v>
      </c>
      <c r="AA3815" t="str">
        <f t="shared" si="2020"/>
        <v>0.000775565082482012-1.01534674388793i</v>
      </c>
      <c r="AB3815" t="str">
        <f t="shared" si="2021"/>
        <v>0.0447829505795318+0.204074512424525i</v>
      </c>
      <c r="AC3815" t="str">
        <f t="shared" si="2022"/>
        <v>1.02182215141883-0.0042852742455247i</v>
      </c>
      <c r="AD3815" t="str">
        <f t="shared" si="2023"/>
        <v>0.0429882430672196+0.199896555923927i</v>
      </c>
      <c r="AE3815" t="str">
        <f t="shared" si="2024"/>
        <v>3.16668117599433E-06-0.0000125327170355996i</v>
      </c>
      <c r="AF3815" t="str">
        <f t="shared" si="2025"/>
        <v>-15.0863987837551-0.189283524341267i</v>
      </c>
      <c r="AG3815" t="str">
        <f t="shared" si="2026"/>
        <v>1.00073485151961-0.00015744444220227i</v>
      </c>
      <c r="AH3815" t="str">
        <f t="shared" si="2027"/>
        <v>-0.0000501388584537214+0.000188327879356627i</v>
      </c>
      <c r="AI3815">
        <f t="shared" si="2028"/>
        <v>-74.204302286715546</v>
      </c>
      <c r="AJ3815">
        <f t="shared" si="2029"/>
        <v>104.90814944323759</v>
      </c>
      <c r="AK3815"/>
      <c r="AL3815"/>
      <c r="AM3815"/>
      <c r="AN3815"/>
    </row>
    <row r="3816" spans="1:40" x14ac:dyDescent="0.25">
      <c r="A3816"/>
      <c r="B3816">
        <f t="shared" si="2030"/>
        <v>1882000</v>
      </c>
      <c r="C3816" s="237" t="str">
        <f t="shared" si="1998"/>
        <v>-2.15776179692006E-08+0.00130128721589501i</v>
      </c>
      <c r="D3816" s="208" t="str">
        <f t="shared" si="1999"/>
        <v>-5.95700612243436+0.00997653532186175i</v>
      </c>
      <c r="E3816" t="str">
        <f t="shared" si="2000"/>
        <v>2870</v>
      </c>
      <c r="F3816" t="str">
        <f t="shared" si="2001"/>
        <v>0.777000777000777</v>
      </c>
      <c r="G3816" t="str">
        <f t="shared" si="1996"/>
        <v>0.777000777000777</v>
      </c>
      <c r="H3816" t="str">
        <f t="shared" si="2002"/>
        <v>9.12939763384749+0.199159600745687i</v>
      </c>
      <c r="I3816" t="str">
        <f t="shared" si="2003"/>
        <v>7390.59671756999i</v>
      </c>
      <c r="J3816" t="str">
        <f t="shared" si="1997"/>
        <v>-73933.8770978013+1616.82606270935i</v>
      </c>
      <c r="K3816" t="str">
        <f t="shared" si="2004"/>
        <v>0.00218498368870705-0.0999144677510112i</v>
      </c>
      <c r="L3816" t="str">
        <f t="shared" si="2005"/>
        <v>0.000166252424672326-0.00644480149417902i</v>
      </c>
      <c r="M3816" t="str">
        <f t="shared" si="2006"/>
        <v>0.00235123611337938-0.10635926924519i</v>
      </c>
      <c r="N3816" t="str">
        <f t="shared" si="2007"/>
        <v>-19.2825089273489i</v>
      </c>
      <c r="O3816" t="str">
        <f t="shared" si="2008"/>
        <v>0.907730766363997-0.419553162062009i</v>
      </c>
      <c r="P3816" t="str">
        <f t="shared" si="2009"/>
        <v>0.092269233636003+0.419553162062009i</v>
      </c>
      <c r="Q3816" t="str">
        <f t="shared" si="2010"/>
        <v>-0.092269233636003+18.8629557652869i</v>
      </c>
      <c r="R3816" t="str">
        <f t="shared" si="2011"/>
        <v>0.0222177159964102-0.00500023678355371i</v>
      </c>
      <c r="S3816" t="str">
        <f t="shared" si="2012"/>
        <v>1.99255611273685i</v>
      </c>
      <c r="T3816" t="str">
        <f t="shared" si="2013"/>
        <v>0.00996325236820159+0.0442700458196984i</v>
      </c>
      <c r="U3816" t="str">
        <f t="shared" si="2014"/>
        <v>0.0000333333333333333-0.0000599765388759111i</v>
      </c>
      <c r="V3816" t="str">
        <f t="shared" si="2015"/>
        <v>6.66666666666667E-06-0.000599765388759111i</v>
      </c>
      <c r="W3816" t="str">
        <f t="shared" si="2016"/>
        <v>0.0000275225557784339-0.0000558559803775849i</v>
      </c>
      <c r="X3816" t="str">
        <f t="shared" si="2017"/>
        <v>0.0000275618633558728-0.0000558047239854621i</v>
      </c>
      <c r="Y3816" t="str">
        <f t="shared" si="2018"/>
        <v>0.009+11.824954748112i</v>
      </c>
      <c r="Z3816" t="str">
        <f t="shared" si="2019"/>
        <v>-0.000056609684363552-0.0000280132125681593i</v>
      </c>
      <c r="AA3816" t="str">
        <f t="shared" si="2020"/>
        <v>0.000774741090057828-1.01480723542985i</v>
      </c>
      <c r="AB3816" t="str">
        <f t="shared" si="2021"/>
        <v>0.0469910073708604+0.208796683306064i</v>
      </c>
      <c r="AC3816" t="str">
        <f t="shared" si="2022"/>
        <v>1.02231794961079-0.00450699890291699i</v>
      </c>
      <c r="AD3816" t="str">
        <f t="shared" si="2023"/>
        <v>0.0450638759670526+0.204437167737471i</v>
      </c>
      <c r="AE3816" t="str">
        <f t="shared" si="2024"/>
        <v>3.17589004196912E-06-0.000012835507474407i</v>
      </c>
      <c r="AF3816" t="str">
        <f t="shared" si="2025"/>
        <v>-15.0864037562819-0.189183065423825i</v>
      </c>
      <c r="AG3816" t="str">
        <f t="shared" si="2026"/>
        <v>1.00075114721205-0.000164973396679583i</v>
      </c>
      <c r="AH3816" t="str">
        <f t="shared" si="2027"/>
        <v>-0.0000503350324176406+0.000192887632613343i</v>
      </c>
      <c r="AI3816">
        <f t="shared" si="2028"/>
        <v>-74.00780286567975</v>
      </c>
      <c r="AJ3816">
        <f t="shared" si="2029"/>
        <v>104.62546824172207</v>
      </c>
      <c r="AK3816"/>
      <c r="AL3816"/>
      <c r="AM3816"/>
      <c r="AN3816"/>
    </row>
    <row r="3817" spans="1:40" x14ac:dyDescent="0.25">
      <c r="A3817"/>
      <c r="B3817">
        <f t="shared" si="2030"/>
        <v>1883000</v>
      </c>
      <c r="C3817" s="237" t="str">
        <f t="shared" si="1998"/>
        <v>-2.15547057138868E-08+0.0013005961446177i</v>
      </c>
      <c r="D3817" s="208" t="str">
        <f t="shared" si="1999"/>
        <v>-5.95700612225871+0.0099712371087357i</v>
      </c>
      <c r="E3817" t="str">
        <f t="shared" si="2000"/>
        <v>2870</v>
      </c>
      <c r="F3817" t="str">
        <f t="shared" si="2001"/>
        <v>0.777000777000777</v>
      </c>
      <c r="G3817" t="str">
        <f t="shared" si="1996"/>
        <v>0.777000777000777</v>
      </c>
      <c r="H3817" t="str">
        <f t="shared" si="2002"/>
        <v>9.12940259863564+0.199053950130218i</v>
      </c>
      <c r="I3817" t="str">
        <f t="shared" si="2003"/>
        <v>7394.52370838698i</v>
      </c>
      <c r="J3817" t="str">
        <f t="shared" si="1997"/>
        <v>-74012.4685109071+1617.68516263641i</v>
      </c>
      <c r="K3817" t="str">
        <f t="shared" si="2004"/>
        <v>0.00218266460272176-0.0998614556837129i</v>
      </c>
      <c r="L3817" t="str">
        <f t="shared" si="2005"/>
        <v>0.000166076006333273-0.00644138341844658i</v>
      </c>
      <c r="M3817" t="str">
        <f t="shared" si="2006"/>
        <v>0.00234874060905503-0.106302839102159i</v>
      </c>
      <c r="N3817" t="str">
        <f t="shared" si="2007"/>
        <v>-19.2927546812954i</v>
      </c>
      <c r="O3817" t="str">
        <f t="shared" si="2008"/>
        <v>0.903384558789333-0.428831364222584i</v>
      </c>
      <c r="P3817" t="str">
        <f t="shared" si="2009"/>
        <v>0.096615441210667+0.428831364222584i</v>
      </c>
      <c r="Q3817" t="str">
        <f t="shared" si="2010"/>
        <v>-0.096615441210667+18.8639233170728i</v>
      </c>
      <c r="R3817" t="str">
        <f t="shared" si="2011"/>
        <v>0.0227060556552222-0.00523799822206248i</v>
      </c>
      <c r="S3817" t="str">
        <f t="shared" si="2012"/>
        <v>1.99361485668624i</v>
      </c>
      <c r="T3817" t="str">
        <f t="shared" si="2013"/>
        <v>0.0104425510747999+0.0452671298909956i</v>
      </c>
      <c r="U3817" t="str">
        <f t="shared" si="2014"/>
        <v>0.0000333333333333333-0.0000599446872886165i</v>
      </c>
      <c r="V3817" t="str">
        <f t="shared" si="2015"/>
        <v>6.66666666666667E-06-0.000599446872886165i</v>
      </c>
      <c r="W3817" t="str">
        <f t="shared" si="2016"/>
        <v>0.0000275224702573704-0.0000558277268814529i</v>
      </c>
      <c r="X3817" t="str">
        <f t="shared" si="2017"/>
        <v>0.0000275617253949121-0.0000557764966240007i</v>
      </c>
      <c r="Y3817" t="str">
        <f t="shared" si="2018"/>
        <v>0.009+11.8312379334192i</v>
      </c>
      <c r="Z3817" t="str">
        <f t="shared" si="2019"/>
        <v>-0.0000565510018846098-0.0000279981508192122i</v>
      </c>
      <c r="AA3817" t="str">
        <f t="shared" si="2020"/>
        <v>0.000773918410096405-1.01426830000943i</v>
      </c>
      <c r="AB3817" t="str">
        <f t="shared" si="2021"/>
        <v>0.0492515873724759+0.213499363034747i</v>
      </c>
      <c r="AC3817" t="str">
        <f t="shared" si="2022"/>
        <v>1.02281126764042-0.00473412894401514i</v>
      </c>
      <c r="AD3817" t="str">
        <f t="shared" si="2023"/>
        <v>0.0471859895788613+0.208956191973533i</v>
      </c>
      <c r="AE3817" t="str">
        <f t="shared" si="2024"/>
        <v>3.18197199188188E-06-0.0000131378024588789i</v>
      </c>
      <c r="AF3817" t="str">
        <f t="shared" si="2025"/>
        <v>-15.0864087208943-0.189082713021482i</v>
      </c>
      <c r="AG3817" t="str">
        <f t="shared" si="2026"/>
        <v>1.00076734645817-0.000172665088973763i</v>
      </c>
      <c r="AH3817" t="str">
        <f t="shared" si="2027"/>
        <v>-0.0000504840136716742+0.000197440379689267i</v>
      </c>
      <c r="AI3817">
        <f t="shared" si="2028"/>
        <v>-73.816240649411256</v>
      </c>
      <c r="AJ3817">
        <f t="shared" si="2029"/>
        <v>104.34279760664269</v>
      </c>
      <c r="AK3817"/>
      <c r="AL3817"/>
      <c r="AM3817"/>
      <c r="AN3817"/>
    </row>
    <row r="3818" spans="1:40" x14ac:dyDescent="0.25">
      <c r="A3818"/>
      <c r="B3818">
        <f t="shared" si="2030"/>
        <v>1884000</v>
      </c>
      <c r="C3818" s="237" t="str">
        <f t="shared" si="1998"/>
        <v>-2.1531829933372E-08+0.00129990580696169i</v>
      </c>
      <c r="D3818" s="208" t="str">
        <f t="shared" si="1999"/>
        <v>-5.95700612208332+0.00996594452003963i</v>
      </c>
      <c r="E3818" t="str">
        <f t="shared" si="2000"/>
        <v>2870</v>
      </c>
      <c r="F3818" t="str">
        <f t="shared" si="2001"/>
        <v>0.777000777000777</v>
      </c>
      <c r="G3818" t="str">
        <f t="shared" si="1996"/>
        <v>0.777000777000777</v>
      </c>
      <c r="H3818" t="str">
        <f t="shared" si="2002"/>
        <v>9.12940755552595+0.198948411485062i</v>
      </c>
      <c r="I3818" t="str">
        <f t="shared" si="2003"/>
        <v>7398.45069920396i</v>
      </c>
      <c r="J3818" t="str">
        <f t="shared" si="1997"/>
        <v>-74091.1016724394+1618.54426256345i</v>
      </c>
      <c r="K3818" t="str">
        <f t="shared" si="2004"/>
        <v>0.00218034920635265-0.0998084998141742i</v>
      </c>
      <c r="L3818" t="str">
        <f t="shared" si="2005"/>
        <v>0.000165899868592023-0.00643796896401395i</v>
      </c>
      <c r="M3818" t="str">
        <f t="shared" si="2006"/>
        <v>0.00234624907494467-0.106246468778188i</v>
      </c>
      <c r="N3818" t="str">
        <f t="shared" si="2007"/>
        <v>-19.3030004352419i</v>
      </c>
      <c r="O3818" t="str">
        <f t="shared" si="2008"/>
        <v>0.89894351882206-0.438064550001267i</v>
      </c>
      <c r="P3818" t="str">
        <f t="shared" si="2009"/>
        <v>0.10105648117794+0.438064550001267i</v>
      </c>
      <c r="Q3818" t="str">
        <f t="shared" si="2010"/>
        <v>-0.10105648117794+18.8649358852406i</v>
      </c>
      <c r="R3818" t="str">
        <f t="shared" si="2011"/>
        <v>0.023191738066819-0.0054810764928319i</v>
      </c>
      <c r="S3818" t="str">
        <f t="shared" si="2012"/>
        <v>1.99467360063562i</v>
      </c>
      <c r="T3818" t="str">
        <f t="shared" si="2013"/>
        <v>0.0109329585833163+0.04625994767474i</v>
      </c>
      <c r="U3818" t="str">
        <f t="shared" si="2014"/>
        <v>0.0000333333333333334-0.0000599128695140473i</v>
      </c>
      <c r="V3818" t="str">
        <f t="shared" si="2015"/>
        <v>6.66666666666667E-06-0.000599128695140473i</v>
      </c>
      <c r="W3818" t="str">
        <f t="shared" si="2016"/>
        <v>0.0000275223846915439-0.000055799504115935i</v>
      </c>
      <c r="X3818" t="str">
        <f t="shared" si="2017"/>
        <v>0.0000275615874728805-0.000055748299964749i</v>
      </c>
      <c r="Y3818" t="str">
        <f t="shared" si="2018"/>
        <v>0.009+11.8375211187263i</v>
      </c>
      <c r="Z3818" t="str">
        <f t="shared" si="2019"/>
        <v>-0.0000564924128135018-0.0000279831051703036i</v>
      </c>
      <c r="AA3818" t="str">
        <f t="shared" si="2020"/>
        <v>0.000773097039811903-1.01372993671421i</v>
      </c>
      <c r="AB3818" t="str">
        <f t="shared" si="2021"/>
        <v>0.0515645612886008+0.21818192110612i</v>
      </c>
      <c r="AC3818" t="str">
        <f t="shared" si="2022"/>
        <v>1.02330204197299-0.0049666434204454i</v>
      </c>
      <c r="AD3818" t="str">
        <f t="shared" si="2023"/>
        <v>0.0493543582663298+0.213453152290924i</v>
      </c>
      <c r="AE3818" t="str">
        <f t="shared" si="2024"/>
        <v>3.18493522816278E-06-0.0000134395717935417i</v>
      </c>
      <c r="AF3818" t="str">
        <f t="shared" si="2025"/>
        <v>-15.0864136776093-0.188982466965022i</v>
      </c>
      <c r="AG3818" t="str">
        <f t="shared" si="2026"/>
        <v>1.0007834476627-0.000180518433143835i</v>
      </c>
      <c r="AH3818" t="str">
        <f t="shared" si="2027"/>
        <v>-0.0000505859245325407+0.000201985665921058i</v>
      </c>
      <c r="AI3818">
        <f t="shared" si="2028"/>
        <v>-73.629393231548491</v>
      </c>
      <c r="AJ3818">
        <f t="shared" si="2029"/>
        <v>104.06013752760462</v>
      </c>
      <c r="AK3818"/>
      <c r="AL3818"/>
      <c r="AM3818"/>
      <c r="AN3818"/>
    </row>
    <row r="3819" spans="1:40" x14ac:dyDescent="0.25">
      <c r="A3819"/>
      <c r="B3819">
        <f t="shared" si="2030"/>
        <v>1885000</v>
      </c>
      <c r="C3819" s="237" t="str">
        <f t="shared" si="1998"/>
        <v>-2.15089905502774E-08+0.00129921620175944i</v>
      </c>
      <c r="D3819" s="208" t="str">
        <f t="shared" si="1999"/>
        <v>-5.95700612190822+0.00996065754682238i</v>
      </c>
      <c r="E3819" t="str">
        <f t="shared" si="2000"/>
        <v>2870</v>
      </c>
      <c r="F3819" t="str">
        <f t="shared" si="2001"/>
        <v>0.777000777000777</v>
      </c>
      <c r="G3819" t="str">
        <f t="shared" si="1996"/>
        <v>0.777000777000777</v>
      </c>
      <c r="H3819" t="str">
        <f t="shared" si="2002"/>
        <v>9.1294125045352+0.198842984632411i</v>
      </c>
      <c r="I3819" t="str">
        <f t="shared" si="2003"/>
        <v>7402.37769002095i</v>
      </c>
      <c r="J3819" t="str">
        <f t="shared" si="1997"/>
        <v>-74169.7765823985+1619.4033624905i</v>
      </c>
      <c r="K3819" t="str">
        <f t="shared" si="2004"/>
        <v>0.00217803749177828-0.0997556000531217i</v>
      </c>
      <c r="L3819" t="str">
        <f t="shared" si="2005"/>
        <v>0.000165724010853958-0.00643455812513306i</v>
      </c>
      <c r="M3819" t="str">
        <f t="shared" si="2006"/>
        <v>0.00234376150263224-0.106190158178255i</v>
      </c>
      <c r="N3819" t="str">
        <f t="shared" si="2007"/>
        <v>-19.3132461891885i</v>
      </c>
      <c r="O3819" t="str">
        <f t="shared" si="2008"/>
        <v>0.894408112658331-0.447251750148575i</v>
      </c>
      <c r="P3819" t="str">
        <f t="shared" si="2009"/>
        <v>0.105591887341669+0.447251750148575i</v>
      </c>
      <c r="Q3819" t="str">
        <f t="shared" si="2010"/>
        <v>-0.105591887341669+18.8659944390399i</v>
      </c>
      <c r="R3819" t="str">
        <f t="shared" si="2011"/>
        <v>0.0236747004410854-0.00572944850549806i</v>
      </c>
      <c r="S3819" t="str">
        <f t="shared" si="2012"/>
        <v>1.99573234458501i</v>
      </c>
      <c r="T3819" t="str">
        <f t="shared" si="2013"/>
        <v>0.0114344456990567+0.0472483654186351i</v>
      </c>
      <c r="U3819" t="str">
        <f t="shared" si="2014"/>
        <v>0.0000333333333333332-0.0000598810854983897i</v>
      </c>
      <c r="V3819" t="str">
        <f t="shared" si="2015"/>
        <v>6.66666666666667E-06-0.000598810854983897i</v>
      </c>
      <c r="W3819" t="str">
        <f t="shared" si="2016"/>
        <v>0.0000275222990809551-0.0000557713120321052i</v>
      </c>
      <c r="X3819" t="str">
        <f t="shared" si="2017"/>
        <v>0.0000275614495896015-0.0000557201339588257i</v>
      </c>
      <c r="Y3819" t="str">
        <f t="shared" si="2018"/>
        <v>0.009+11.8438043040335i</v>
      </c>
      <c r="Z3819" t="str">
        <f t="shared" si="2019"/>
        <v>-0.0000564339169520584-0.0000279680755954786i</v>
      </c>
      <c r="AA3819" t="str">
        <f t="shared" si="2020"/>
        <v>0.000772276976425794-1.01319214463359i</v>
      </c>
      <c r="AB3819" t="str">
        <f t="shared" si="2021"/>
        <v>0.0539297914244306+0.222843726686505i</v>
      </c>
      <c r="AC3819" t="str">
        <f t="shared" si="2022"/>
        <v>1.02379020915486-0.00520452053416965i</v>
      </c>
      <c r="AD3819" t="str">
        <f t="shared" si="2023"/>
        <v>0.0515687515026867+0.217927574729203i</v>
      </c>
      <c r="AE3819" t="str">
        <f t="shared" si="2024"/>
        <v>3.18478824474171E-06-0.000013740785394223i</v>
      </c>
      <c r="AF3819" t="str">
        <f t="shared" si="2025"/>
        <v>-15.0864186264434-0.188882327085589i</v>
      </c>
      <c r="AG3819" t="str">
        <f t="shared" si="2026"/>
        <v>1.00079944924247-0.000188532327606984i</v>
      </c>
      <c r="AH3819" t="str">
        <f t="shared" si="2027"/>
        <v>-0.0000506408916646422+0.000206523038366674i</v>
      </c>
      <c r="AI3819">
        <f t="shared" si="2028"/>
        <v>-73.447053118090736</v>
      </c>
      <c r="AJ3819">
        <f t="shared" si="2029"/>
        <v>103.77748799278976</v>
      </c>
      <c r="AK3819"/>
      <c r="AL3819"/>
      <c r="AM3819"/>
      <c r="AN3819"/>
    </row>
    <row r="3820" spans="1:40" x14ac:dyDescent="0.25">
      <c r="A3820"/>
      <c r="B3820">
        <f t="shared" si="2030"/>
        <v>1886000</v>
      </c>
      <c r="C3820" s="237" t="str">
        <f t="shared" si="1998"/>
        <v>-2.14861874874281E-08+0.00129852732784584i</v>
      </c>
      <c r="D3820" s="208" t="str">
        <f t="shared" si="1999"/>
        <v>-5.95700612173339+0.00995537618015144i</v>
      </c>
      <c r="E3820" t="str">
        <f t="shared" si="2000"/>
        <v>2870</v>
      </c>
      <c r="F3820" t="str">
        <f t="shared" si="2001"/>
        <v>0.777000777000777</v>
      </c>
      <c r="G3820" t="str">
        <f t="shared" si="1996"/>
        <v>0.777000777000777</v>
      </c>
      <c r="H3820" t="str">
        <f t="shared" si="2002"/>
        <v>9.12941744568006+0.19873766939483i</v>
      </c>
      <c r="I3820" t="str">
        <f t="shared" si="2003"/>
        <v>7406.30468083794i</v>
      </c>
      <c r="J3820" t="str">
        <f t="shared" si="1997"/>
        <v>-74248.4932407841+1620.26246241756i</v>
      </c>
      <c r="K3820" t="str">
        <f t="shared" si="2004"/>
        <v>0.00217572945119789-0.0997027563114709i</v>
      </c>
      <c r="L3820" t="str">
        <f t="shared" si="2005"/>
        <v>0.000165548432526036-0.00643115089606806i</v>
      </c>
      <c r="M3820" t="str">
        <f t="shared" si="2006"/>
        <v>0.00234127788372393-0.106133907207539i</v>
      </c>
      <c r="N3820" t="str">
        <f t="shared" si="2007"/>
        <v>-19.323491943135i</v>
      </c>
      <c r="O3820" t="str">
        <f t="shared" si="2008"/>
        <v>0.889778816400482-0.45639200024207i</v>
      </c>
      <c r="P3820" t="str">
        <f t="shared" si="2009"/>
        <v>0.110221183599518+0.45639200024207i</v>
      </c>
      <c r="Q3820" t="str">
        <f t="shared" si="2010"/>
        <v>-0.110221183599518+18.8670999428929i</v>
      </c>
      <c r="R3820" t="str">
        <f t="shared" si="2011"/>
        <v>0.0241548800994644-0.00598309032206658i</v>
      </c>
      <c r="S3820" t="str">
        <f t="shared" si="2012"/>
        <v>1.99679108853437i</v>
      </c>
      <c r="T3820" t="str">
        <f t="shared" si="2013"/>
        <v>0.0119469814369988+0.0482322493272267i</v>
      </c>
      <c r="U3820" t="str">
        <f t="shared" si="2014"/>
        <v>0.0000333333333333333-0.0000598493351879452i</v>
      </c>
      <c r="V3820" t="str">
        <f t="shared" si="2015"/>
        <v>6.66666666666667E-06-0.000598493351879452i</v>
      </c>
      <c r="W3820" t="str">
        <f t="shared" si="2016"/>
        <v>0.0000275222134256056-0.0000557431505811429i</v>
      </c>
      <c r="X3820" t="str">
        <f t="shared" si="2017"/>
        <v>0.0000275613117448993-0.0000556919985574561i</v>
      </c>
      <c r="Y3820" t="str">
        <f t="shared" si="2018"/>
        <v>0.009+11.8500874893407i</v>
      </c>
      <c r="Z3820" t="str">
        <f t="shared" si="2019"/>
        <v>-0.0000563755141026403-0.0000279530620688402i</v>
      </c>
      <c r="AA3820" t="str">
        <f t="shared" si="2020"/>
        <v>0.000771458217166978-1.01265492285896i</v>
      </c>
      <c r="AB3820" t="str">
        <f t="shared" si="2021"/>
        <v>0.056347131641199+0.227484148738671i</v>
      </c>
      <c r="AC3820" t="str">
        <f t="shared" si="2022"/>
        <v>1.02427570582654-0.00544773763467838i</v>
      </c>
      <c r="AD3820" t="str">
        <f t="shared" si="2023"/>
        <v>0.0538289338962029+0.222378987758854i</v>
      </c>
      <c r="AE3820" t="str">
        <f t="shared" si="2024"/>
        <v>3.18153982563364E-06-0.0000140414132908303i</v>
      </c>
      <c r="AF3820" t="str">
        <f t="shared" si="2025"/>
        <v>-15.0864235674135-0.188782293214679i</v>
      </c>
      <c r="AG3820" t="str">
        <f t="shared" si="2026"/>
        <v>1.00081534962655-0.000196705655273403i</v>
      </c>
      <c r="AH3820" t="str">
        <f t="shared" si="2027"/>
        <v>-0.0000506490460573089+0.000211052045845781i</v>
      </c>
      <c r="AI3820">
        <f t="shared" si="2028"/>
        <v>-73.269026423592891</v>
      </c>
      <c r="AJ3820">
        <f t="shared" si="2029"/>
        <v>103.49484898896966</v>
      </c>
      <c r="AK3820"/>
      <c r="AL3820"/>
      <c r="AM3820"/>
      <c r="AN3820"/>
    </row>
    <row r="3821" spans="1:40" x14ac:dyDescent="0.25">
      <c r="A3821"/>
      <c r="B3821">
        <f t="shared" si="2030"/>
        <v>1887000</v>
      </c>
      <c r="C3821" s="237" t="str">
        <f t="shared" si="1998"/>
        <v>-2.14634206678541E-08+0.00129783918405828i</v>
      </c>
      <c r="D3821" s="208" t="str">
        <f t="shared" si="1999"/>
        <v>-5.95700612155885+0.00995010041111348i</v>
      </c>
      <c r="E3821" t="str">
        <f t="shared" si="2000"/>
        <v>2870</v>
      </c>
      <c r="F3821" t="str">
        <f t="shared" si="2001"/>
        <v>0.777000777000777</v>
      </c>
      <c r="G3821" t="str">
        <f t="shared" si="1996"/>
        <v>0.777000777000777</v>
      </c>
      <c r="H3821" t="str">
        <f t="shared" si="2002"/>
        <v>9.12942237897721+0.198632465595262i</v>
      </c>
      <c r="I3821" t="str">
        <f t="shared" si="2003"/>
        <v>7410.23167165492i</v>
      </c>
      <c r="J3821" t="str">
        <f t="shared" si="1997"/>
        <v>-74327.2516475963+1621.1215623446i</v>
      </c>
      <c r="K3821" t="str">
        <f t="shared" si="2004"/>
        <v>0.00217342507683132-0.0996499685003254i</v>
      </c>
      <c r="L3821" t="str">
        <f t="shared" si="2005"/>
        <v>0.000165373133016781-0.00642774727109517i</v>
      </c>
      <c r="M3821" t="str">
        <f t="shared" si="2006"/>
        <v>0.0023387982098481-0.106077715771421i</v>
      </c>
      <c r="N3821" t="str">
        <f t="shared" si="2007"/>
        <v>-19.3337376970815i</v>
      </c>
      <c r="O3821" t="str">
        <f t="shared" si="2008"/>
        <v>0.885056116006786-0.465484340788154i</v>
      </c>
      <c r="P3821" t="str">
        <f t="shared" si="2009"/>
        <v>0.114943883993214+0.465484340788154i</v>
      </c>
      <c r="Q3821" t="str">
        <f t="shared" si="2010"/>
        <v>-0.114943883993214+18.8682533562933i</v>
      </c>
      <c r="R3821" t="str">
        <f t="shared" si="2011"/>
        <v>0.0246322144882152-0.00624197715463476i</v>
      </c>
      <c r="S3821" t="str">
        <f t="shared" si="2012"/>
        <v>1.99784983248376i</v>
      </c>
      <c r="T3821" t="str">
        <f t="shared" si="2013"/>
        <v>0.0124705330127545+0.0492114655889848i</v>
      </c>
      <c r="U3821" t="str">
        <f t="shared" si="2014"/>
        <v>0.0000333333333333333-0.0000598176185291282i</v>
      </c>
      <c r="V3821" t="str">
        <f t="shared" si="2015"/>
        <v>6.66666666666667E-06-0.000598176185291282i</v>
      </c>
      <c r="W3821" t="str">
        <f t="shared" si="2016"/>
        <v>0.0000275221277254962-0.0000557150197143293i</v>
      </c>
      <c r="X3821" t="str">
        <f t="shared" si="2017"/>
        <v>0.0000275611739385984-0.0000556638937119664i</v>
      </c>
      <c r="Y3821" t="str">
        <f t="shared" si="2018"/>
        <v>0.009+11.8563706746479i</v>
      </c>
      <c r="Z3821" t="str">
        <f t="shared" si="2019"/>
        <v>-0.0000563172040681285-0.0000279380645645464i</v>
      </c>
      <c r="AA3821" t="str">
        <f t="shared" si="2020"/>
        <v>0.000770640759271671-1.01211827048361i</v>
      </c>
      <c r="AB3821" t="str">
        <f t="shared" si="2021"/>
        <v>0.0588164273135521+0.232102556149568i</v>
      </c>
      <c r="AC3821" t="str">
        <f t="shared" si="2022"/>
        <v>1.02475846873596-0.00569627121643364i</v>
      </c>
      <c r="AD3821" t="str">
        <f t="shared" si="2023"/>
        <v>0.0561346652164221+0.226806922331637i</v>
      </c>
      <c r="AE3821" t="str">
        <f t="shared" si="2024"/>
        <v>3.17519904349801E-06-0.0000143414256301406i</v>
      </c>
      <c r="AF3821" t="str">
        <f t="shared" si="2025"/>
        <v>-15.0864285005361-0.188682365184148i</v>
      </c>
      <c r="AG3821" t="str">
        <f t="shared" si="2026"/>
        <v>1.00083114725644-0.00020503728368336i</v>
      </c>
      <c r="AH3821" t="str">
        <f t="shared" si="2027"/>
        <v>-0.000050610523001689+0.000215572238980259i</v>
      </c>
      <c r="AI3821">
        <f t="shared" si="2028"/>
        <v>-73.095131706803485</v>
      </c>
      <c r="AJ3821">
        <f t="shared" si="2029"/>
        <v>103.21222050149457</v>
      </c>
      <c r="AK3821"/>
      <c r="AL3821"/>
      <c r="AM3821"/>
      <c r="AN3821"/>
    </row>
    <row r="3822" spans="1:40" x14ac:dyDescent="0.25">
      <c r="A3822"/>
      <c r="B3822">
        <f t="shared" si="2030"/>
        <v>1888000</v>
      </c>
      <c r="C3822" s="237" t="str">
        <f t="shared" si="1998"/>
        <v>-2.14406900147889E-08+0.00129715176923658i</v>
      </c>
      <c r="D3822" s="208" t="str">
        <f t="shared" si="1999"/>
        <v>-5.95700612138458+0.00994483023081378i</v>
      </c>
      <c r="E3822" t="str">
        <f t="shared" si="2000"/>
        <v>2870</v>
      </c>
      <c r="F3822" t="str">
        <f t="shared" si="2001"/>
        <v>0.777000777000777</v>
      </c>
      <c r="G3822" t="str">
        <f t="shared" si="1996"/>
        <v>0.777000777000777</v>
      </c>
      <c r="H3822" t="str">
        <f t="shared" si="2002"/>
        <v>9.12942730444323+0.198527373057023i</v>
      </c>
      <c r="I3822" t="str">
        <f t="shared" si="2003"/>
        <v>7414.15866247191i</v>
      </c>
      <c r="J3822" t="str">
        <f t="shared" si="1997"/>
        <v>-74406.0518028351+1621.98066227165i</v>
      </c>
      <c r="K3822" t="str">
        <f t="shared" si="2004"/>
        <v>0.00217112436091906-0.0995972365309772i</v>
      </c>
      <c r="L3822" t="str">
        <f t="shared" si="2005"/>
        <v>0.000165198111736284-0.00642434724450273i</v>
      </c>
      <c r="M3822" t="str">
        <f t="shared" si="2006"/>
        <v>0.00233632247265534-0.10602158377548i</v>
      </c>
      <c r="N3822" t="str">
        <f t="shared" si="2007"/>
        <v>-19.343983451028i</v>
      </c>
      <c r="O3822" t="str">
        <f t="shared" si="2008"/>
        <v>0.880240507240619-0.474527817322418i</v>
      </c>
      <c r="P3822" t="str">
        <f t="shared" si="2009"/>
        <v>0.119759492759381+0.474527817322418i</v>
      </c>
      <c r="Q3822" t="str">
        <f t="shared" si="2010"/>
        <v>-0.119759492759381+18.8694556337056i</v>
      </c>
      <c r="R3822" t="str">
        <f t="shared" si="2011"/>
        <v>0.0251066411917439-0.00650608336332208i</v>
      </c>
      <c r="S3822" t="str">
        <f t="shared" si="2012"/>
        <v>1.99890857643314i</v>
      </c>
      <c r="T3822" t="str">
        <f t="shared" si="2013"/>
        <v>0.0130050658339335+0.0501858804036064i</v>
      </c>
      <c r="U3822" t="str">
        <f t="shared" si="2014"/>
        <v>0.0000333333333333334-0.0000597859354684666i</v>
      </c>
      <c r="V3822" t="str">
        <f t="shared" si="2015"/>
        <v>6.66666666666667E-06-0.000597859354684666i</v>
      </c>
      <c r="W3822" t="str">
        <f t="shared" si="2016"/>
        <v>0.0000275220419806279-0.0000556869193830491i</v>
      </c>
      <c r="X3822" t="str">
        <f t="shared" si="2017"/>
        <v>0.0000275610361705239-0.0000556358193737863i</v>
      </c>
      <c r="Y3822" t="str">
        <f t="shared" si="2018"/>
        <v>0.009+11.8626538599551i</v>
      </c>
      <c r="Z3822" t="str">
        <f t="shared" si="2019"/>
        <v>-0.000056258986651927-0.0000279230830568111i</v>
      </c>
      <c r="AA3822" t="str">
        <f t="shared" si="2020"/>
        <v>0.000769824599983431-1.01158218660278i</v>
      </c>
      <c r="AB3822" t="str">
        <f t="shared" si="2021"/>
        <v>0.0613375152888157+0.236698317859098i</v>
      </c>
      <c r="AC3822" t="str">
        <f t="shared" si="2022"/>
        <v>1.0252384347518-0.00595009691651903i</v>
      </c>
      <c r="AD3822" t="str">
        <f t="shared" si="2023"/>
        <v>0.0584857004206934+0.231210911930178i</v>
      </c>
      <c r="AE3822" t="str">
        <f t="shared" si="2024"/>
        <v>0.000003165775258171-0.0000146407926785425i</v>
      </c>
      <c r="AF3822" t="str">
        <f t="shared" si="2025"/>
        <v>-15.0864334258278-0.188582542826209i</v>
      </c>
      <c r="AG3822" t="str">
        <f t="shared" si="2026"/>
        <v>1.00084684058619-0.000213526065144954i</v>
      </c>
      <c r="AH3822" t="str">
        <f t="shared" si="2027"/>
        <v>-0.0000505254620672706+0.00022008317023398i</v>
      </c>
      <c r="AI3822">
        <f t="shared" si="2028"/>
        <v>-72.925198928252968</v>
      </c>
      <c r="AJ3822">
        <f t="shared" si="2029"/>
        <v>102.92960251430796</v>
      </c>
      <c r="AK3822"/>
      <c r="AL3822"/>
      <c r="AM3822"/>
      <c r="AN3822"/>
    </row>
    <row r="3823" spans="1:40" x14ac:dyDescent="0.25">
      <c r="A3823"/>
      <c r="B3823">
        <f t="shared" si="2030"/>
        <v>1889000</v>
      </c>
      <c r="C3823" s="237" t="str">
        <f t="shared" si="1998"/>
        <v>-2.14179954516698E-08+0.00129646508222307i</v>
      </c>
      <c r="D3823" s="208" t="str">
        <f t="shared" si="1999"/>
        <v>-5.95700612121059+0.00993956563037687i</v>
      </c>
      <c r="E3823" t="str">
        <f t="shared" si="2000"/>
        <v>2870</v>
      </c>
      <c r="F3823" t="str">
        <f t="shared" si="2001"/>
        <v>0.777000777000777</v>
      </c>
      <c r="G3823" t="str">
        <f t="shared" si="1996"/>
        <v>0.777000777000777</v>
      </c>
      <c r="H3823" t="str">
        <f t="shared" si="2002"/>
        <v>9.1294322220947+0.1984223916038i</v>
      </c>
      <c r="I3823" t="str">
        <f t="shared" si="2003"/>
        <v>7418.0856532889i</v>
      </c>
      <c r="J3823" t="str">
        <f t="shared" si="1997"/>
        <v>-74484.8937065006+1622.83976219871i</v>
      </c>
      <c r="K3823" t="str">
        <f t="shared" si="2004"/>
        <v>0.00216882729572208-0.0995445603149053i</v>
      </c>
      <c r="L3823" t="str">
        <f t="shared" si="2005"/>
        <v>0.000165023368096195-0.00642095081059113i</v>
      </c>
      <c r="M3823" t="str">
        <f t="shared" si="2006"/>
        <v>0.00233385066381827-0.105965511125496i</v>
      </c>
      <c r="N3823" t="str">
        <f t="shared" si="2007"/>
        <v>-19.3542292049745i</v>
      </c>
      <c r="O3823" t="str">
        <f t="shared" si="2008"/>
        <v>0.875332495618368-0.483521480509935i</v>
      </c>
      <c r="P3823" t="str">
        <f t="shared" si="2009"/>
        <v>0.124667504381632+0.483521480509935i</v>
      </c>
      <c r="Q3823" t="str">
        <f t="shared" si="2010"/>
        <v>-0.124667504381632+18.8707077244646i</v>
      </c>
      <c r="R3823" t="str">
        <f t="shared" si="2011"/>
        <v>0.0255780979460749-0.00677538245445035i</v>
      </c>
      <c r="S3823" t="str">
        <f t="shared" si="2012"/>
        <v>1.99996732038253i</v>
      </c>
      <c r="T3823" t="str">
        <f t="shared" si="2013"/>
        <v>0.0135505434919939+0.0511553600096933i</v>
      </c>
      <c r="U3823" t="str">
        <f t="shared" si="2014"/>
        <v>0.0000333333333333332-0.0000597542859526016i</v>
      </c>
      <c r="V3823" t="str">
        <f t="shared" si="2015"/>
        <v>6.66666666666667E-06-0.000597542859526016i</v>
      </c>
      <c r="W3823" t="str">
        <f t="shared" si="2016"/>
        <v>0.0000275219561910016-0.0000556588495387902i</v>
      </c>
      <c r="X3823" t="str">
        <f t="shared" si="2017"/>
        <v>0.0000275608984405011-0.0000556077754944487i</v>
      </c>
      <c r="Y3823" t="str">
        <f t="shared" si="2018"/>
        <v>0.009+11.8689370452622i</v>
      </c>
      <c r="Z3823" t="str">
        <f t="shared" si="2019"/>
        <v>-0.0000562008616579595-0.000027908117519903i</v>
      </c>
      <c r="AA3823" t="str">
        <f t="shared" si="2020"/>
        <v>0.000769009736553088-1.0110466703136i</v>
      </c>
      <c r="AB3823" t="str">
        <f t="shared" si="2021"/>
        <v>0.0639102238485591+0.241270802990652i</v>
      </c>
      <c r="AC3823" t="str">
        <f t="shared" si="2022"/>
        <v>1.02571554087692-0.00620918951253773i</v>
      </c>
      <c r="AD3823" t="str">
        <f t="shared" si="2023"/>
        <v>0.0608817896813343+0.235590492617526i</v>
      </c>
      <c r="AE3823" t="str">
        <f t="shared" si="2024"/>
        <v>3.15327811517214E-06-0.0000149394848247769i</v>
      </c>
      <c r="AF3823" t="str">
        <f t="shared" si="2025"/>
        <v>-15.0864383433053-0.188482825973423i</v>
      </c>
      <c r="AG3823" t="str">
        <f t="shared" si="2026"/>
        <v>1.00086242808254-0.000222170836873729i</v>
      </c>
      <c r="AH3823" t="str">
        <f t="shared" si="2027"/>
        <v>-0.0000503940070780569+0.000224584393952543i</v>
      </c>
      <c r="AI3823">
        <f t="shared" si="2028"/>
        <v>-72.759068514755739</v>
      </c>
      <c r="AJ3823">
        <f t="shared" si="2029"/>
        <v>102.64699500994634</v>
      </c>
      <c r="AK3823"/>
      <c r="AL3823"/>
      <c r="AM3823"/>
      <c r="AN3823"/>
    </row>
    <row r="3824" spans="1:40" x14ac:dyDescent="0.25">
      <c r="A3824"/>
      <c r="B3824">
        <f t="shared" si="2030"/>
        <v>1890000</v>
      </c>
      <c r="C3824" s="237" t="str">
        <f t="shared" si="1998"/>
        <v>-2.13953369021361E-08+0.00129577912186248i</v>
      </c>
      <c r="D3824" s="208" t="str">
        <f t="shared" si="1999"/>
        <v>-5.95700612103688+0.00993430660094568i</v>
      </c>
      <c r="E3824" t="str">
        <f t="shared" si="2000"/>
        <v>2870</v>
      </c>
      <c r="F3824" t="str">
        <f t="shared" si="2001"/>
        <v>0.777000777000777</v>
      </c>
      <c r="G3824" t="str">
        <f t="shared" si="1996"/>
        <v>0.777000777000777</v>
      </c>
      <c r="H3824" t="str">
        <f t="shared" si="2002"/>
        <v>9.12943713194813+0.198317521059655i</v>
      </c>
      <c r="I3824" t="str">
        <f t="shared" si="2003"/>
        <v>7422.01264410589i</v>
      </c>
      <c r="J3824" t="str">
        <f t="shared" si="1997"/>
        <v>-74563.7773585927+1623.69886212576i</v>
      </c>
      <c r="K3824" t="str">
        <f t="shared" si="2004"/>
        <v>0.00216653387352178-0.0994919397637758i</v>
      </c>
      <c r="L3824" t="str">
        <f t="shared" si="2005"/>
        <v>0.000164848901509714-0.00641755796367275i</v>
      </c>
      <c r="M3824" t="str">
        <f t="shared" si="2006"/>
        <v>0.00233138277503149-0.105909497727449i</v>
      </c>
      <c r="N3824" t="str">
        <f t="shared" si="2007"/>
        <v>-19.3644749589211i</v>
      </c>
      <c r="O3824" t="str">
        <f t="shared" si="2008"/>
        <v>0.870332596356328-0.492464386244989i</v>
      </c>
      <c r="P3824" t="str">
        <f t="shared" si="2009"/>
        <v>0.129667403643672+0.492464386244989i</v>
      </c>
      <c r="Q3824" t="str">
        <f t="shared" si="2010"/>
        <v>-0.129667403643672+18.8720105726761i</v>
      </c>
      <c r="R3824" t="str">
        <f t="shared" si="2011"/>
        <v>0.0260465226524336-0.00704984707896404i</v>
      </c>
      <c r="S3824" t="str">
        <f t="shared" si="2012"/>
        <v>2.00102606433191i</v>
      </c>
      <c r="T3824" t="str">
        <f t="shared" si="2013"/>
        <v>0.0141069277545612+0.0521197707127311i</v>
      </c>
      <c r="U3824" t="str">
        <f t="shared" si="2014"/>
        <v>0.0000333333333333333-0.0000597226699282882i</v>
      </c>
      <c r="V3824" t="str">
        <f t="shared" si="2015"/>
        <v>6.66666666666667E-06-0.000597226699282882i</v>
      </c>
      <c r="W3824" t="str">
        <f t="shared" si="2016"/>
        <v>0.0000275218703566187-0.0000556308101331437i</v>
      </c>
      <c r="X3824" t="str">
        <f t="shared" si="2017"/>
        <v>0.0000275607607483561-0.0000555797620255897i</v>
      </c>
      <c r="Y3824" t="str">
        <f t="shared" si="2018"/>
        <v>0.009+11.8752202305694i</v>
      </c>
      <c r="Z3824" t="str">
        <f t="shared" si="2019"/>
        <v>-0.0000561428288906686-0.0000278931679281468i</v>
      </c>
      <c r="AA3824" t="str">
        <f t="shared" si="2020"/>
        <v>0.000768196166238726-1.01051172071509i</v>
      </c>
      <c r="AB3824" t="str">
        <f t="shared" si="2021"/>
        <v>0.0665343726723683+0.245819380983078i</v>
      </c>
      <c r="AC3824" t="str">
        <f t="shared" si="2022"/>
        <v>1.02618972426199-0.00647352292074858i</v>
      </c>
      <c r="AD3824" t="str">
        <f t="shared" si="2023"/>
        <v>0.0633226784132903+0.23994520308637i</v>
      </c>
      <c r="AE3824" t="str">
        <f t="shared" si="2024"/>
        <v>3.13771754418522E-06-0.0000152374725826567i</v>
      </c>
      <c r="AF3824" t="str">
        <f t="shared" si="2025"/>
        <v>-15.086443252985-0.188383214458709i</v>
      </c>
      <c r="AG3824" t="str">
        <f t="shared" si="2026"/>
        <v>1.00087790822512-0.000230970421133674i</v>
      </c>
      <c r="AH3824" t="str">
        <f t="shared" si="2027"/>
        <v>-0.0000502163060883894+0.000229075466402635i</v>
      </c>
      <c r="AI3824">
        <f t="shared" si="2028"/>
        <v>-72.596590517942204</v>
      </c>
      <c r="AJ3824">
        <f t="shared" si="2029"/>
        <v>102.36439796954301</v>
      </c>
      <c r="AK3824"/>
      <c r="AL3824"/>
      <c r="AM3824"/>
      <c r="AN3824"/>
    </row>
    <row r="3825" spans="1:40" x14ac:dyDescent="0.25">
      <c r="A3825"/>
      <c r="B3825">
        <f t="shared" si="2030"/>
        <v>1891000</v>
      </c>
      <c r="C3825" s="237" t="str">
        <f t="shared" si="1998"/>
        <v>-2.13727142900288E-08+0.00129509388700201i</v>
      </c>
      <c r="D3825" s="208" t="str">
        <f t="shared" si="1999"/>
        <v>-5.95700612086343+0.00992905313368208i</v>
      </c>
      <c r="E3825" t="str">
        <f t="shared" si="2000"/>
        <v>2870</v>
      </c>
      <c r="F3825" t="str">
        <f t="shared" si="2001"/>
        <v>0.777000777000777</v>
      </c>
      <c r="G3825" t="str">
        <f t="shared" si="1996"/>
        <v>0.777000777000777</v>
      </c>
      <c r="H3825" t="str">
        <f t="shared" si="2002"/>
        <v>9.12944203401997+0.19821276124902i</v>
      </c>
      <c r="I3825" t="str">
        <f t="shared" si="2003"/>
        <v>7425.93963492287i</v>
      </c>
      <c r="J3825" t="str">
        <f t="shared" si="1997"/>
        <v>-74642.7027591114+1624.5579620528i</v>
      </c>
      <c r="K3825" t="str">
        <f t="shared" si="2004"/>
        <v>0.00216424408661997-0.0994393747894411i</v>
      </c>
      <c r="L3825" t="str">
        <f t="shared" si="2005"/>
        <v>0.000164674711391595-0.00641416869807201i</v>
      </c>
      <c r="M3825" t="str">
        <f t="shared" si="2006"/>
        <v>0.00232891879801156-0.105853543487513i</v>
      </c>
      <c r="N3825" t="str">
        <f t="shared" si="2007"/>
        <v>-19.3747207128676i</v>
      </c>
      <c r="O3825" t="str">
        <f t="shared" si="2008"/>
        <v>0.865241334316796-0.501355595749854i</v>
      </c>
      <c r="P3825" t="str">
        <f t="shared" si="2009"/>
        <v>0.134758665683204+0.501355595749854i</v>
      </c>
      <c r="Q3825" t="str">
        <f t="shared" si="2010"/>
        <v>-0.134758665683204+18.8733651171177i</v>
      </c>
      <c r="R3825" t="str">
        <f t="shared" si="2011"/>
        <v>0.0265118533909149-0.00732944903108397i</v>
      </c>
      <c r="S3825" t="str">
        <f t="shared" si="2012"/>
        <v>2.0020848082813i</v>
      </c>
      <c r="T3825" t="str">
        <f t="shared" si="2013"/>
        <v>0.0146741785582053+0.0530789789133318i</v>
      </c>
      <c r="U3825" t="str">
        <f t="shared" si="2014"/>
        <v>0.0000333333333333333-0.0000596910873423928i</v>
      </c>
      <c r="V3825" t="str">
        <f t="shared" si="2015"/>
        <v>6.66666666666667E-06-0.000596910873423928i</v>
      </c>
      <c r="W3825" t="str">
        <f t="shared" si="2016"/>
        <v>0.0000275217844774799-0.000055602801117802i</v>
      </c>
      <c r="X3825" t="str">
        <f t="shared" si="2017"/>
        <v>0.0000275606230939151-0.0000555517789189466i</v>
      </c>
      <c r="Y3825" t="str">
        <f t="shared" si="2018"/>
        <v>0.009+11.8815034158766i</v>
      </c>
      <c r="Z3825" t="str">
        <f t="shared" si="2019"/>
        <v>-0.000056084888155014-0.000027878234255922i</v>
      </c>
      <c r="AA3825" t="str">
        <f t="shared" si="2020"/>
        <v>0.000767383886305716-1.00997733690824i</v>
      </c>
      <c r="AB3825" t="str">
        <f t="shared" si="2021"/>
        <v>0.0692097728037792+0.250343421723878i</v>
      </c>
      <c r="AC3825" t="str">
        <f t="shared" si="2022"/>
        <v>1.02666092221915-0.00674307019443446i</v>
      </c>
      <c r="AD3825" t="str">
        <f t="shared" si="2023"/>
        <v>0.0658081073022048+0.244274584707771i</v>
      </c>
      <c r="AE3825" t="str">
        <f t="shared" si="2024"/>
        <v>3.11910375751401E-06-0.0000155347265937576i</v>
      </c>
      <c r="AF3825" t="str">
        <f t="shared" si="2025"/>
        <v>-15.0864481548834-0.188283708115338i</v>
      </c>
      <c r="AG3825" t="str">
        <f t="shared" si="2026"/>
        <v>1.00089327950652-0.000239923625379288i</v>
      </c>
      <c r="AH3825" t="str">
        <f t="shared" si="2027"/>
        <v>-0.0000499925113584397+0.000233555945810965i</v>
      </c>
      <c r="AI3825">
        <f t="shared" si="2028"/>
        <v>-72.437623855704601</v>
      </c>
      <c r="AJ3825">
        <f t="shared" si="2029"/>
        <v>102.08181137284176</v>
      </c>
      <c r="AK3825"/>
      <c r="AL3825"/>
      <c r="AM3825"/>
      <c r="AN3825"/>
    </row>
    <row r="3826" spans="1:40" x14ac:dyDescent="0.25">
      <c r="A3826"/>
      <c r="B3826">
        <f t="shared" si="2030"/>
        <v>1892000</v>
      </c>
      <c r="C3826" s="237" t="str">
        <f t="shared" si="1998"/>
        <v>-2.13501275393902E-08+0.00129440937649127i</v>
      </c>
      <c r="D3826" s="208" t="str">
        <f t="shared" si="1999"/>
        <v>-5.95700612069027+0.00992380521976641i</v>
      </c>
      <c r="E3826" t="str">
        <f t="shared" si="2000"/>
        <v>2870</v>
      </c>
      <c r="F3826" t="str">
        <f t="shared" si="2001"/>
        <v>0.777000777000777</v>
      </c>
      <c r="G3826" t="str">
        <f t="shared" si="1996"/>
        <v>0.777000777000777</v>
      </c>
      <c r="H3826" t="str">
        <f t="shared" si="2002"/>
        <v>9.12944692832671+0.198108111996698i</v>
      </c>
      <c r="I3826" t="str">
        <f t="shared" si="2003"/>
        <v>7429.86662573986i</v>
      </c>
      <c r="J3826" t="str">
        <f t="shared" si="1997"/>
        <v>-74721.6699080567+1625.41706197986i</v>
      </c>
      <c r="K3826" t="str">
        <f t="shared" si="2004"/>
        <v>0.00216195792733882-0.0993868653039398i</v>
      </c>
      <c r="L3826" t="str">
        <f t="shared" si="2005"/>
        <v>0.000164500797158133-0.00641078300812527i</v>
      </c>
      <c r="M3826" t="str">
        <f t="shared" si="2006"/>
        <v>0.00232645872449695-0.105797648312065i</v>
      </c>
      <c r="N3826" t="str">
        <f t="shared" si="2007"/>
        <v>-19.3849664668141i</v>
      </c>
      <c r="O3826" t="str">
        <f t="shared" si="2008"/>
        <v>0.860059243952695-0.51019417567385i</v>
      </c>
      <c r="P3826" t="str">
        <f t="shared" si="2009"/>
        <v>0.139940756047305+0.51019417567385i</v>
      </c>
      <c r="Q3826" t="str">
        <f t="shared" si="2010"/>
        <v>-0.139940756047305+18.8747722911402i</v>
      </c>
      <c r="R3826" t="str">
        <f t="shared" si="2011"/>
        <v>0.0269740284342986-0.00761415924723511i</v>
      </c>
      <c r="S3826" t="str">
        <f t="shared" si="2012"/>
        <v>2.00314355223068i</v>
      </c>
      <c r="T3826" t="str">
        <f t="shared" si="2013"/>
        <v>0.0152522540017566+0.0540328511358523i</v>
      </c>
      <c r="U3826" t="str">
        <f t="shared" si="2014"/>
        <v>0.0000333333333333334-0.0000596595381418948i</v>
      </c>
      <c r="V3826" t="str">
        <f t="shared" si="2015"/>
        <v>6.66666666666667E-06-0.000596595381418948i</v>
      </c>
      <c r="W3826" t="str">
        <f t="shared" si="2016"/>
        <v>0.0000275216985535868-0.0000555748224445606i</v>
      </c>
      <c r="X3826" t="str">
        <f t="shared" si="2017"/>
        <v>0.0000275604854770056-0.0000555238261263596i</v>
      </c>
      <c r="Y3826" t="str">
        <f t="shared" si="2018"/>
        <v>0.009+11.8877866011838i</v>
      </c>
      <c r="Z3826" t="str">
        <f t="shared" si="2019"/>
        <v>-0.0000560270392564708-0.0000278633164776638i</v>
      </c>
      <c r="AA3826" t="str">
        <f t="shared" si="2020"/>
        <v>0.000766572894026633-1.00944351799587i</v>
      </c>
      <c r="AB3826" t="str">
        <f t="shared" si="2021"/>
        <v>0.0719362266187532+0.25484229568419i</v>
      </c>
      <c r="AC3826" t="str">
        <f t="shared" si="2022"/>
        <v>1.02712907223586-0.00701780352254254i</v>
      </c>
      <c r="AD3826" t="str">
        <f t="shared" si="2023"/>
        <v>0.0683378123332059+0.248578181579963i</v>
      </c>
      <c r="AE3826" t="str">
        <f t="shared" si="2024"/>
        <v>3.09744724851083E-06-0.000015831217630114i</v>
      </c>
      <c r="AF3826" t="str">
        <f t="shared" si="2025"/>
        <v>-15.086453049017-0.188184306776932i</v>
      </c>
      <c r="AG3826" t="str">
        <f t="shared" si="2026"/>
        <v>1.00090854043249-0.000249029242399773i</v>
      </c>
      <c r="AH3826" t="str">
        <f t="shared" si="2027"/>
        <v>-0.0000497227793293289+0.000238025392403222i</v>
      </c>
      <c r="AI3826">
        <f t="shared" si="2028"/>
        <v>-72.282035626926856</v>
      </c>
      <c r="AJ3826">
        <f t="shared" si="2029"/>
        <v>101.7992351981854</v>
      </c>
      <c r="AK3826"/>
      <c r="AL3826"/>
      <c r="AM3826"/>
      <c r="AN3826"/>
    </row>
    <row r="3827" spans="1:40" x14ac:dyDescent="0.25">
      <c r="A3827"/>
      <c r="B3827">
        <f t="shared" si="2030"/>
        <v>1893000</v>
      </c>
      <c r="C3827" s="237" t="str">
        <f t="shared" si="1998"/>
        <v>-2.13275765744638E-08+0.00129372558918236i</v>
      </c>
      <c r="D3827" s="208" t="str">
        <f t="shared" si="1999"/>
        <v>-5.95700612051738+0.0099185628503981i</v>
      </c>
      <c r="E3827" t="str">
        <f t="shared" si="2000"/>
        <v>2870</v>
      </c>
      <c r="F3827" t="str">
        <f t="shared" si="2001"/>
        <v>0.777000777000777</v>
      </c>
      <c r="G3827" t="str">
        <f t="shared" si="1996"/>
        <v>0.777000777000777</v>
      </c>
      <c r="H3827" t="str">
        <f t="shared" si="2002"/>
        <v>9.1294518148847+0.19800357312786i</v>
      </c>
      <c r="I3827" t="str">
        <f t="shared" si="2003"/>
        <v>7433.79361655685i</v>
      </c>
      <c r="J3827" t="str">
        <f t="shared" si="1997"/>
        <v>-74800.6788054286+1626.27616190691i</v>
      </c>
      <c r="K3827" t="str">
        <f t="shared" si="2004"/>
        <v>0.00215967538802068-0.0993344112194956i</v>
      </c>
      <c r="L3827" t="str">
        <f t="shared" si="2005"/>
        <v>0.000164327158227164-0.00640740088818079i</v>
      </c>
      <c r="M3827" t="str">
        <f t="shared" si="2006"/>
        <v>0.00232400254624784-0.105741812107676i</v>
      </c>
      <c r="N3827" t="str">
        <f t="shared" si="2007"/>
        <v>-19.3952122207606i</v>
      </c>
      <c r="O3827" t="str">
        <f t="shared" si="2008"/>
        <v>0.854786869251656-0.51897919819098i</v>
      </c>
      <c r="P3827" t="str">
        <f t="shared" si="2009"/>
        <v>0.145213130748344+0.51897919819098i</v>
      </c>
      <c r="Q3827" t="str">
        <f t="shared" si="2010"/>
        <v>-0.145213130748344+18.8762330225696i</v>
      </c>
      <c r="R3827" t="str">
        <f t="shared" si="2011"/>
        <v>0.027432986261918-0.00790394780520162i</v>
      </c>
      <c r="S3827" t="str">
        <f t="shared" si="2012"/>
        <v>2.00420229618005i</v>
      </c>
      <c r="T3827" t="str">
        <f t="shared" si="2013"/>
        <v>0.0158411103400724+0.0549812540572118i</v>
      </c>
      <c r="U3827" t="str">
        <f t="shared" si="2014"/>
        <v>0.0000333333333333334-0.0000596280222738854i</v>
      </c>
      <c r="V3827" t="str">
        <f t="shared" si="2015"/>
        <v>6.66666666666667E-06-0.000596280222738854i</v>
      </c>
      <c r="W3827" t="str">
        <f t="shared" si="2016"/>
        <v>0.0000275216125849399-0.0000555468740653161i</v>
      </c>
      <c r="X3827" t="str">
        <f t="shared" si="2017"/>
        <v>0.0000275603478974541-0.0000554959035997699i</v>
      </c>
      <c r="Y3827" t="str">
        <f t="shared" si="2018"/>
        <v>0.009+11.894069786491i</v>
      </c>
      <c r="Z3827" t="str">
        <f t="shared" si="2019"/>
        <v>-0.0000559692820010273-0.000027848414567861i</v>
      </c>
      <c r="AA3827" t="str">
        <f t="shared" si="2020"/>
        <v>0.000765763186681263-1.00891026308276i</v>
      </c>
      <c r="AB3827" t="str">
        <f t="shared" si="2021"/>
        <v>0.0747135277962773+0.259315374054702i</v>
      </c>
      <c r="AC3827" t="str">
        <f t="shared" si="2022"/>
        <v>1.02759411198876-0.00729769422855124i</v>
      </c>
      <c r="AD3827" t="str">
        <f t="shared" si="2023"/>
        <v>0.0709115248199789+0.252855540576473i</v>
      </c>
      <c r="AE3827" t="str">
        <f t="shared" si="2024"/>
        <v>0.000003072758789982-0.0000161269165968728i</v>
      </c>
      <c r="AF3827" t="str">
        <f t="shared" si="2025"/>
        <v>-15.0864579354021-0.188085010277462i</v>
      </c>
      <c r="AG3827" t="str">
        <f t="shared" si="2026"/>
        <v>1.00092368952207-0.000258286050463874i</v>
      </c>
      <c r="AH3827" t="str">
        <f t="shared" si="2027"/>
        <v>-0.0000494072705979399+0.000242483368442373i</v>
      </c>
      <c r="AI3827">
        <f t="shared" si="2028"/>
        <v>-72.129700491184991</v>
      </c>
      <c r="AJ3827">
        <f t="shared" si="2029"/>
        <v>101.51666942253085</v>
      </c>
      <c r="AK3827"/>
      <c r="AL3827"/>
      <c r="AM3827"/>
      <c r="AN3827"/>
    </row>
    <row r="3828" spans="1:40" x14ac:dyDescent="0.25">
      <c r="A3828"/>
      <c r="B3828">
        <f t="shared" si="2030"/>
        <v>1894000</v>
      </c>
      <c r="C3828" s="237" t="str">
        <f t="shared" si="1998"/>
        <v>-2.13050613196924E-08+0.00129304252392973i</v>
      </c>
      <c r="D3828" s="208" t="str">
        <f t="shared" si="1999"/>
        <v>-5.95700612034476+0.0099133260167946i</v>
      </c>
      <c r="E3828" t="str">
        <f t="shared" si="2000"/>
        <v>2870</v>
      </c>
      <c r="F3828" t="str">
        <f t="shared" si="2001"/>
        <v>0.777000777000777</v>
      </c>
      <c r="G3828" t="str">
        <f t="shared" si="1996"/>
        <v>0.777000777000777</v>
      </c>
      <c r="H3828" t="str">
        <f t="shared" si="2002"/>
        <v>9.12945669371028+0.197899144468045i</v>
      </c>
      <c r="I3828" t="str">
        <f t="shared" si="2003"/>
        <v>7437.72060737384i</v>
      </c>
      <c r="J3828" t="str">
        <f t="shared" si="1997"/>
        <v>-74879.7294512272+1627.13526183396i</v>
      </c>
      <c r="K3828" t="str">
        <f t="shared" si="2004"/>
        <v>0.00215739646102812-0.0992820124485173i</v>
      </c>
      <c r="L3828" t="str">
        <f t="shared" si="2005"/>
        <v>0.000164153794018057-0.00640402233259877i</v>
      </c>
      <c r="M3828" t="str">
        <f t="shared" si="2006"/>
        <v>0.00232155025504618-0.105686034781116i</v>
      </c>
      <c r="N3828" t="str">
        <f t="shared" si="2007"/>
        <v>-19.4054579747071i</v>
      </c>
      <c r="O3828" t="str">
        <f t="shared" si="2008"/>
        <v>0.849424763678874-0.527709741097405i</v>
      </c>
      <c r="P3828" t="str">
        <f t="shared" si="2009"/>
        <v>0.150575236321126+0.527709741097405i</v>
      </c>
      <c r="Q3828" t="str">
        <f t="shared" si="2010"/>
        <v>-0.150575236321126+18.8777482336097i</v>
      </c>
      <c r="R3828" t="str">
        <f t="shared" si="2011"/>
        <v>0.027888665573643-0.00819878392355077i</v>
      </c>
      <c r="S3828" t="str">
        <f t="shared" si="2012"/>
        <v>2.00526104012943i</v>
      </c>
      <c r="T3828" t="str">
        <f t="shared" si="2013"/>
        <v>0.0164407019783359+0.0559240545360252i</v>
      </c>
      <c r="U3828" t="str">
        <f t="shared" si="2014"/>
        <v>0.0000333333333333333-0.0000595965396855674i</v>
      </c>
      <c r="V3828" t="str">
        <f t="shared" si="2015"/>
        <v>6.66666666666667E-06-0.000595965396855674i</v>
      </c>
      <c r="W3828" t="str">
        <f t="shared" si="2016"/>
        <v>0.0000275215265715404-0.0000555189559320668i</v>
      </c>
      <c r="X3828" t="str">
        <f t="shared" si="2017"/>
        <v>0.0000275602103550889-0.0000554680112912201i</v>
      </c>
      <c r="Y3828" t="str">
        <f t="shared" si="2018"/>
        <v>0.009+11.9003529717981i</v>
      </c>
      <c r="Z3828" t="str">
        <f t="shared" si="2019"/>
        <v>-0.0000559116161951838-0.0000278335285010586i</v>
      </c>
      <c r="AA3828" t="str">
        <f t="shared" si="2020"/>
        <v>0.000764954761556573-1.00837757127553i</v>
      </c>
      <c r="AB3828" t="str">
        <f t="shared" si="2021"/>
        <v>0.0775414612914751+0.263762028883056i</v>
      </c>
      <c r="AC3828" t="str">
        <f t="shared" si="2022"/>
        <v>1.02805597935771-0.00758271276960444i</v>
      </c>
      <c r="AD3828" t="str">
        <f t="shared" si="2023"/>
        <v>0.0735289714344345+0.257106211394077i</v>
      </c>
      <c r="AE3828" t="str">
        <f t="shared" si="2024"/>
        <v>3.04504943256751E-06-0.0000164217945349372i</v>
      </c>
      <c r="AF3828" t="str">
        <f t="shared" si="2025"/>
        <v>-15.086462814055-0.18798581845125i</v>
      </c>
      <c r="AG3828" t="str">
        <f t="shared" si="2026"/>
        <v>1.0009387253077-0.000267692813466377i</v>
      </c>
      <c r="AH3828" t="str">
        <f t="shared" si="2027"/>
        <v>-0.0000490461498913865+0.000246929438266805i</v>
      </c>
      <c r="AI3828">
        <f t="shared" si="2028"/>
        <v>-71.980500106148284</v>
      </c>
      <c r="AJ3828">
        <f t="shared" si="2029"/>
        <v>101.23411402145308</v>
      </c>
      <c r="AK3828"/>
      <c r="AL3828"/>
      <c r="AM3828"/>
      <c r="AN3828"/>
    </row>
    <row r="3829" spans="1:40" x14ac:dyDescent="0.25">
      <c r="A3829"/>
      <c r="B3829">
        <f t="shared" si="2030"/>
        <v>1895000</v>
      </c>
      <c r="C3829" s="237" t="str">
        <f t="shared" si="1998"/>
        <v>-2.12825816997181E-08+0.0012923601795903i</v>
      </c>
      <c r="D3829" s="208" t="str">
        <f t="shared" si="1999"/>
        <v>-5.95700612017242+0.00990809471019231i</v>
      </c>
      <c r="E3829" t="str">
        <f t="shared" si="2000"/>
        <v>2870</v>
      </c>
      <c r="F3829" t="str">
        <f t="shared" si="2001"/>
        <v>0.777000777000777</v>
      </c>
      <c r="G3829" t="str">
        <f t="shared" si="1996"/>
        <v>0.777000777000777</v>
      </c>
      <c r="H3829" t="str">
        <f t="shared" si="2002"/>
        <v>9.12946156481977+0.197794825843161i</v>
      </c>
      <c r="I3829" t="str">
        <f t="shared" si="2003"/>
        <v>7441.64759819082i</v>
      </c>
      <c r="J3829" t="str">
        <f t="shared" si="1997"/>
        <v>-74958.8218454523+1627.99436176101i</v>
      </c>
      <c r="K3829" t="str">
        <f t="shared" si="2004"/>
        <v>0.00215512113874386-0.0992296689035981i</v>
      </c>
      <c r="L3829" t="str">
        <f t="shared" si="2005"/>
        <v>0.000163980703951712-0.00640064733575124i</v>
      </c>
      <c r="M3829" t="str">
        <f t="shared" si="2006"/>
        <v>0.00231910184269557-0.105630316239349i</v>
      </c>
      <c r="N3829" t="str">
        <f t="shared" si="2007"/>
        <v>-19.4157037286537i</v>
      </c>
      <c r="O3829" t="str">
        <f t="shared" si="2008"/>
        <v>0.843973490118943-0.536384887908348i</v>
      </c>
      <c r="P3829" t="str">
        <f t="shared" si="2009"/>
        <v>0.156026509881057+0.536384887908348i</v>
      </c>
      <c r="Q3829" t="str">
        <f t="shared" si="2010"/>
        <v>-0.156026509881057+18.8793188407454i</v>
      </c>
      <c r="R3829" t="str">
        <f t="shared" si="2011"/>
        <v>0.0283410053039513-0.00849863596131831i</v>
      </c>
      <c r="S3829" t="str">
        <f t="shared" si="2012"/>
        <v>2.00631978407882i</v>
      </c>
      <c r="T3829" t="str">
        <f t="shared" si="2013"/>
        <v>0.0170509814668766+0.0568611196420003i</v>
      </c>
      <c r="U3829" t="str">
        <f t="shared" si="2014"/>
        <v>0.0000333333333333333-0.0000595650903242558i</v>
      </c>
      <c r="V3829" t="str">
        <f t="shared" si="2015"/>
        <v>6.66666666666667E-06-0.000595650903242558i</v>
      </c>
      <c r="W3829" t="str">
        <f t="shared" si="2016"/>
        <v>0.0000275214405133895-0.0000554910679969128i</v>
      </c>
      <c r="X3829" t="str">
        <f t="shared" si="2017"/>
        <v>0.0000275600728497382-0.000055440149152855i</v>
      </c>
      <c r="Y3829" t="str">
        <f t="shared" si="2018"/>
        <v>0.009+11.9066361571053i</v>
      </c>
      <c r="Z3829" t="str">
        <f t="shared" si="2019"/>
        <v>-0.0000558540416459512-0.000027818658251855i</v>
      </c>
      <c r="AA3829" t="str">
        <f t="shared" si="2020"/>
        <v>0.00076414761594666-1.00784544168271i</v>
      </c>
      <c r="AB3829" t="str">
        <f t="shared" si="2021"/>
        <v>0.0804198033111782+0.2681816332125i</v>
      </c>
      <c r="AC3829" t="str">
        <f t="shared" si="2022"/>
        <v>1.02851461243987-0.00787282873590578i</v>
      </c>
      <c r="AD3829" t="str">
        <f t="shared" si="2023"/>
        <v>0.0761898742368879+0.261329746600456i</v>
      </c>
      <c r="AE3829" t="str">
        <f t="shared" si="2024"/>
        <v>3.01433050309503E-06-0.0000167158226235955i</v>
      </c>
      <c r="AF3829" t="str">
        <f t="shared" si="2025"/>
        <v>-15.0864676849922-0.187886731132969i</v>
      </c>
      <c r="AG3829" t="str">
        <f t="shared" si="2026"/>
        <v>1.0009536463354-0.000277248281076052i</v>
      </c>
      <c r="AH3829" t="str">
        <f t="shared" si="2027"/>
        <v>-0.0000486395860411366+0.000251363168328201i</v>
      </c>
      <c r="AI3829">
        <f t="shared" si="2028"/>
        <v>-71.834322616360623</v>
      </c>
      <c r="AJ3829">
        <f t="shared" si="2029"/>
        <v>100.95156896914378</v>
      </c>
      <c r="AK3829"/>
      <c r="AL3829"/>
      <c r="AM3829"/>
      <c r="AN3829"/>
    </row>
    <row r="3830" spans="1:40" x14ac:dyDescent="0.25">
      <c r="A3830"/>
      <c r="B3830">
        <f t="shared" si="2030"/>
        <v>1896000</v>
      </c>
      <c r="C3830" s="237" t="str">
        <f t="shared" si="1998"/>
        <v>-2.12601376393819E-08+0.00129167855502337i</v>
      </c>
      <c r="D3830" s="208" t="str">
        <f t="shared" si="1999"/>
        <v>-5.95700612000035+0.00990286892184584i</v>
      </c>
      <c r="E3830" t="str">
        <f t="shared" si="2000"/>
        <v>2870</v>
      </c>
      <c r="F3830" t="str">
        <f t="shared" si="2001"/>
        <v>0.777000777000777</v>
      </c>
      <c r="G3830" t="str">
        <f t="shared" si="1996"/>
        <v>0.777000777000777</v>
      </c>
      <c r="H3830" t="str">
        <f t="shared" si="2002"/>
        <v>9.12946642822944+0.19769061707948i</v>
      </c>
      <c r="I3830" t="str">
        <f t="shared" si="2003"/>
        <v>7445.57458900781i</v>
      </c>
      <c r="J3830" t="str">
        <f t="shared" si="1997"/>
        <v>-75037.9559881041+1628.85346168806i</v>
      </c>
      <c r="K3830" t="str">
        <f t="shared" si="2004"/>
        <v>0.00215284941357067-0.0991773804975155i</v>
      </c>
      <c r="L3830" t="str">
        <f t="shared" si="2005"/>
        <v>0.000163807887450552-0.00639727589202209i</v>
      </c>
      <c r="M3830" t="str">
        <f t="shared" si="2006"/>
        <v>0.00231665730102122-0.105574656389538i</v>
      </c>
      <c r="N3830" t="str">
        <f t="shared" si="2007"/>
        <v>-19.4259494826002i</v>
      </c>
      <c r="O3830" t="str">
        <f t="shared" si="2008"/>
        <v>0.838433620816989-0.54500372795396i</v>
      </c>
      <c r="P3830" t="str">
        <f t="shared" si="2009"/>
        <v>0.161566379183011+0.54500372795396i</v>
      </c>
      <c r="Q3830" t="str">
        <f t="shared" si="2010"/>
        <v>-0.161566379183011+18.8809457546462i</v>
      </c>
      <c r="R3830" t="str">
        <f t="shared" si="2011"/>
        <v>0.0287899446360603-0.00880347141794187i</v>
      </c>
      <c r="S3830" t="str">
        <f t="shared" si="2012"/>
        <v>2.0073785280282i</v>
      </c>
      <c r="T3830" t="str">
        <f t="shared" si="2013"/>
        <v>0.0176718994964865+0.0577923166855481i</v>
      </c>
      <c r="U3830" t="str">
        <f t="shared" si="2014"/>
        <v>0.0000333333333333333-0.000059533674137376i</v>
      </c>
      <c r="V3830" t="str">
        <f t="shared" si="2015"/>
        <v>6.66666666666667E-06-0.00059533674137376i</v>
      </c>
      <c r="W3830" t="str">
        <f t="shared" si="2016"/>
        <v>0.0000275213544104881-0.0000554632102120551i</v>
      </c>
      <c r="X3830" t="str">
        <f t="shared" si="2017"/>
        <v>0.0000275599353812306-0.00005541231713692i</v>
      </c>
      <c r="Y3830" t="str">
        <f t="shared" si="2018"/>
        <v>0.009+11.9129193424125i</v>
      </c>
      <c r="Z3830" t="str">
        <f t="shared" si="2019"/>
        <v>-0.0000557965581608491-0.0000278038037949032i</v>
      </c>
      <c r="AA3830" t="str">
        <f t="shared" si="2020"/>
        <v>0.000763341747152767-1.0073138734147i</v>
      </c>
      <c r="AB3830" t="str">
        <f t="shared" si="2021"/>
        <v>0.0833483212918349+0.272573561221544i</v>
      </c>
      <c r="AC3830" t="str">
        <f t="shared" si="2022"/>
        <v>1.02896994956389-0.00816801085036104i</v>
      </c>
      <c r="AD3830" t="str">
        <f t="shared" si="2023"/>
        <v>0.0788939507065863+0.265525701681319i</v>
      </c>
      <c r="AE3830" t="str">
        <f t="shared" si="2024"/>
        <v>0.0000029806136029122-0.0000170089721831127i</v>
      </c>
      <c r="AF3830" t="str">
        <f t="shared" si="2025"/>
        <v>-15.0864725482298-0.187787748157634i</v>
      </c>
      <c r="AG3830" t="str">
        <f t="shared" si="2026"/>
        <v>1.00096845116487-0.00028695118888438i</v>
      </c>
      <c r="AH3830" t="str">
        <f t="shared" si="2027"/>
        <v>-0.0000481877519568488+0.000255784127228831i</v>
      </c>
      <c r="AI3830">
        <f t="shared" si="2028"/>
        <v>-71.691062187882238</v>
      </c>
      <c r="AJ3830">
        <f t="shared" si="2029"/>
        <v>100.66903423843058</v>
      </c>
      <c r="AK3830"/>
      <c r="AL3830"/>
      <c r="AM3830"/>
      <c r="AN3830"/>
    </row>
    <row r="3831" spans="1:40" x14ac:dyDescent="0.25">
      <c r="A3831"/>
      <c r="B3831">
        <f t="shared" si="2030"/>
        <v>1897000</v>
      </c>
      <c r="C3831" s="237" t="str">
        <f t="shared" si="1998"/>
        <v>-2.12377290637225E-08+0.00129099764909067i</v>
      </c>
      <c r="D3831" s="208" t="str">
        <f t="shared" si="1999"/>
        <v>-5.95700611982855+0.00989764864302847i</v>
      </c>
      <c r="E3831" t="str">
        <f t="shared" si="2000"/>
        <v>2870</v>
      </c>
      <c r="F3831" t="str">
        <f t="shared" si="2001"/>
        <v>0.777000777000777</v>
      </c>
      <c r="G3831" t="str">
        <f t="shared" si="1996"/>
        <v>0.777000777000777</v>
      </c>
      <c r="H3831" t="str">
        <f t="shared" si="2002"/>
        <v>9.12947128395548+0.197586518003642i</v>
      </c>
      <c r="I3831" t="str">
        <f t="shared" si="2003"/>
        <v>7449.5015798248i</v>
      </c>
      <c r="J3831" t="str">
        <f t="shared" si="1997"/>
        <v>-75117.1318791825+1629.71256161511i</v>
      </c>
      <c r="K3831" t="str">
        <f t="shared" si="2004"/>
        <v>0.00215058127793132-0.09912514714323i</v>
      </c>
      <c r="L3831" t="str">
        <f t="shared" si="2005"/>
        <v>0.000163635343938523-0.00639390799580702i</v>
      </c>
      <c r="M3831" t="str">
        <f t="shared" si="2006"/>
        <v>0.00231421662186984-0.105519055139037i</v>
      </c>
      <c r="N3831" t="str">
        <f t="shared" si="2007"/>
        <v>-19.4361952365467i</v>
      </c>
      <c r="O3831" t="str">
        <f t="shared" si="2008"/>
        <v>0.832805737318277-0.553565356475421i</v>
      </c>
      <c r="P3831" t="str">
        <f t="shared" si="2009"/>
        <v>0.167194262681723+0.553565356475421i</v>
      </c>
      <c r="Q3831" t="str">
        <f t="shared" si="2010"/>
        <v>-0.167194262681723+18.8826298800713i</v>
      </c>
      <c r="R3831" t="str">
        <f t="shared" si="2011"/>
        <v>0.0292354230161775-0.00911325693349084i</v>
      </c>
      <c r="S3831" t="str">
        <f t="shared" si="2012"/>
        <v>2.00843727197759i</v>
      </c>
      <c r="T3831" t="str">
        <f t="shared" si="2013"/>
        <v>0.0183034048943312+0.0587175132477224i</v>
      </c>
      <c r="U3831" t="str">
        <f t="shared" si="2014"/>
        <v>0.0000333333333333334-0.0000595022910724645i</v>
      </c>
      <c r="V3831" t="str">
        <f t="shared" si="2015"/>
        <v>6.66666666666667E-06-0.000595022910724645i</v>
      </c>
      <c r="W3831" t="str">
        <f t="shared" si="2016"/>
        <v>0.0000275212682628376-0.0000554353825297953i</v>
      </c>
      <c r="X3831" t="str">
        <f t="shared" si="2017"/>
        <v>0.0000275597979493955-0.0000553845151957607i</v>
      </c>
      <c r="Y3831" t="str">
        <f t="shared" si="2018"/>
        <v>0.009+11.9192025277197i</v>
      </c>
      <c r="Z3831" t="str">
        <f t="shared" si="2019"/>
        <v>-0.0000557391655479055-0.0000277889651049116i</v>
      </c>
      <c r="AA3831" t="str">
        <f t="shared" si="2020"/>
        <v>0.000762537152483291-1.00678286558379i</v>
      </c>
      <c r="AB3831" t="str">
        <f t="shared" si="2021"/>
        <v>0.0863267738802255+0.276937188365165i</v>
      </c>
      <c r="AC3831" t="str">
        <f t="shared" si="2022"/>
        <v>1.02942192930418-0.00846822696851413i</v>
      </c>
      <c r="AD3831" t="str">
        <f t="shared" si="2023"/>
        <v>0.0816409137729829+0.269693635087577i</v>
      </c>
      <c r="AE3831" t="str">
        <f t="shared" si="2024"/>
        <v>2.94391060619089E-06-0.0000173012146773334i</v>
      </c>
      <c r="AF3831" t="str">
        <f t="shared" si="2025"/>
        <v>-15.086477403784-0.187688869360614i</v>
      </c>
      <c r="AG3831" t="str">
        <f t="shared" si="2026"/>
        <v>1.00098313836968-0.000296800258556535i</v>
      </c>
      <c r="AH3831" t="str">
        <f t="shared" si="2027"/>
        <v>-0.0000476908245998347+0.000260191885758991i</v>
      </c>
      <c r="AI3831">
        <f t="shared" si="2028"/>
        <v>-71.55061858391943</v>
      </c>
      <c r="AJ3831">
        <f t="shared" si="2029"/>
        <v>100.38650980076437</v>
      </c>
      <c r="AK3831"/>
      <c r="AL3831"/>
      <c r="AM3831"/>
      <c r="AN3831"/>
    </row>
    <row r="3832" spans="1:40" x14ac:dyDescent="0.25">
      <c r="A3832"/>
      <c r="B3832">
        <f t="shared" si="2030"/>
        <v>1898000</v>
      </c>
      <c r="C3832" s="237" t="str">
        <f t="shared" si="1998"/>
        <v>-2.12153558979768E-08+0.00129031746065633i</v>
      </c>
      <c r="D3832" s="208" t="str">
        <f t="shared" si="1999"/>
        <v>-5.95700611965702+0.00989243386503187i</v>
      </c>
      <c r="E3832" t="str">
        <f t="shared" si="2000"/>
        <v>2870</v>
      </c>
      <c r="F3832" t="str">
        <f t="shared" si="2001"/>
        <v>0.777000777000777</v>
      </c>
      <c r="G3832" t="str">
        <f t="shared" si="1996"/>
        <v>0.777000777000777</v>
      </c>
      <c r="H3832" t="str">
        <f t="shared" si="2002"/>
        <v>9.12947613201408+0.197482528442649i</v>
      </c>
      <c r="I3832" t="str">
        <f t="shared" si="2003"/>
        <v>7453.42857064178i</v>
      </c>
      <c r="J3832" t="str">
        <f t="shared" si="1997"/>
        <v>-75196.3495186876+1630.57166154216i</v>
      </c>
      <c r="K3832" t="str">
        <f t="shared" si="2004"/>
        <v>0.00214831672426851-0.0990729687538853i</v>
      </c>
      <c r="L3832" t="str">
        <f t="shared" si="2005"/>
        <v>0.000163463072841082-0.00639054364151345i</v>
      </c>
      <c r="M3832" t="str">
        <f t="shared" si="2006"/>
        <v>0.00231177979710959-0.105463512395399i</v>
      </c>
      <c r="N3832" t="str">
        <f t="shared" si="2007"/>
        <v>-19.4464409904932i</v>
      </c>
      <c r="O3832" t="str">
        <f t="shared" si="2008"/>
        <v>0.827090430407376-0.562068874719586i</v>
      </c>
      <c r="P3832" t="str">
        <f t="shared" si="2009"/>
        <v>0.172909569592624+0.562068874719586i</v>
      </c>
      <c r="Q3832" t="str">
        <f t="shared" si="2010"/>
        <v>-0.172909569592624+18.8843721157736i</v>
      </c>
      <c r="R3832" t="str">
        <f t="shared" si="2011"/>
        <v>0.029677380167782-0.00942795828913787i</v>
      </c>
      <c r="S3832" t="str">
        <f t="shared" si="2012"/>
        <v>2.00949601592697i</v>
      </c>
      <c r="T3832" t="str">
        <f t="shared" si="2013"/>
        <v>0.0189454446203482+0.059636577210308i</v>
      </c>
      <c r="U3832" t="str">
        <f t="shared" si="2014"/>
        <v>0.0000333333333333333-0.0000594709410771678i</v>
      </c>
      <c r="V3832" t="str">
        <f t="shared" si="2015"/>
        <v>6.66666666666667E-06-0.000594709410771678i</v>
      </c>
      <c r="W3832" t="str">
        <f t="shared" si="2016"/>
        <v>0.0000275211820704385-0.0000554075849025347i</v>
      </c>
      <c r="X3832" t="str">
        <f t="shared" si="2017"/>
        <v>0.000027559660554062-0.0000553567432818227i</v>
      </c>
      <c r="Y3832" t="str">
        <f t="shared" si="2018"/>
        <v>0.009+11.9254857130269i</v>
      </c>
      <c r="Z3832" t="str">
        <f t="shared" si="2019"/>
        <v>-0.0000556818636156514-0.0000277741421566412i</v>
      </c>
      <c r="AA3832" t="str">
        <f t="shared" si="2020"/>
        <v>0.000761733829253662-1.00625241730413i</v>
      </c>
      <c r="AB3832" t="str">
        <f t="shared" si="2021"/>
        <v>0.0893549109164748+0.281271891516717i</v>
      </c>
      <c r="AC3832" t="str">
        <f t="shared" si="2022"/>
        <v>1.02987049049528-0.00877344407872627i</v>
      </c>
      <c r="AD3832" t="str">
        <f t="shared" si="2023"/>
        <v>0.0844304718472359+0.273833108281785i</v>
      </c>
      <c r="AE3832" t="str">
        <f t="shared" si="2024"/>
        <v>2.90423365821034E-06-0.0000175925217162337i</v>
      </c>
      <c r="AF3832" t="str">
        <f t="shared" si="2025"/>
        <v>-15.0864822516711-0.187590094577617i</v>
      </c>
      <c r="AG3832" t="str">
        <f t="shared" si="2026"/>
        <v>1.00099770653731-0.000306794197982707i</v>
      </c>
      <c r="AH3832" t="str">
        <f t="shared" si="2027"/>
        <v>-0.0000471489849562474+0.000264586016933678i</v>
      </c>
      <c r="AI3832">
        <f t="shared" si="2028"/>
        <v>-71.412896777211955</v>
      </c>
      <c r="AJ3832">
        <f t="shared" si="2029"/>
        <v>100.10399562623557</v>
      </c>
      <c r="AK3832"/>
      <c r="AL3832"/>
      <c r="AM3832"/>
      <c r="AN3832"/>
    </row>
    <row r="3833" spans="1:40" x14ac:dyDescent="0.25">
      <c r="A3833"/>
      <c r="B3833">
        <f t="shared" si="2030"/>
        <v>1899000</v>
      </c>
      <c r="C3833" s="237" t="str">
        <f t="shared" si="1998"/>
        <v>-2.11930180675779E-08+0.00128963798858684i</v>
      </c>
      <c r="D3833" s="208" t="str">
        <f t="shared" si="1999"/>
        <v>-5.95700611948576+0.00988722457916578i</v>
      </c>
      <c r="E3833" t="str">
        <f t="shared" si="2000"/>
        <v>2870</v>
      </c>
      <c r="F3833" t="str">
        <f t="shared" si="2001"/>
        <v>0.777000777000777</v>
      </c>
      <c r="G3833" t="str">
        <f t="shared" si="1996"/>
        <v>0.777000777000777</v>
      </c>
      <c r="H3833" t="str">
        <f t="shared" si="2002"/>
        <v>9.12948097242136+0.197378648223867i</v>
      </c>
      <c r="I3833" t="str">
        <f t="shared" si="2003"/>
        <v>7457.35556145877i</v>
      </c>
      <c r="J3833" t="str">
        <f t="shared" si="1997"/>
        <v>-75275.6089066191+1631.43076146921i</v>
      </c>
      <c r="K3833" t="str">
        <f t="shared" si="2004"/>
        <v>0.00214605574504485-0.0990208452428081i</v>
      </c>
      <c r="L3833" t="str">
        <f t="shared" si="2005"/>
        <v>0.000163291073585201-0.00638718282356061i</v>
      </c>
      <c r="M3833" t="str">
        <f t="shared" si="2006"/>
        <v>0.00230934681863005-0.105408028066369i</v>
      </c>
      <c r="N3833" t="str">
        <f t="shared" si="2007"/>
        <v>-19.4566867444397i</v>
      </c>
      <c r="O3833" t="str">
        <f t="shared" si="2008"/>
        <v>0.821288300046091-0.5705133900334i</v>
      </c>
      <c r="P3833" t="str">
        <f t="shared" si="2009"/>
        <v>0.178711699953909+0.5705133900334i</v>
      </c>
      <c r="Q3833" t="str">
        <f t="shared" si="2010"/>
        <v>-0.178711699953909+18.8861733544063i</v>
      </c>
      <c r="R3833" t="str">
        <f t="shared" si="2011"/>
        <v>0.0301157561059892-0.00974754040791737i</v>
      </c>
      <c r="S3833" t="str">
        <f t="shared" si="2012"/>
        <v>2.01055475987636i</v>
      </c>
      <c r="T3833" t="str">
        <f t="shared" si="2013"/>
        <v>0.0195979637642254+0.0605493767861721i</v>
      </c>
      <c r="U3833" t="str">
        <f t="shared" si="2014"/>
        <v>0.0000333333333333333-0.0000594396240992442i</v>
      </c>
      <c r="V3833" t="str">
        <f t="shared" si="2015"/>
        <v>6.66666666666667E-06-0.000594396240992442i</v>
      </c>
      <c r="W3833" t="str">
        <f t="shared" si="2016"/>
        <v>0.0000275210958332924-0.000055379817282777i</v>
      </c>
      <c r="X3833" t="str">
        <f t="shared" si="2017"/>
        <v>0.0000275595231950607-0.0000553290013476538i</v>
      </c>
      <c r="Y3833" t="str">
        <f t="shared" si="2018"/>
        <v>0.009+11.931768898334i</v>
      </c>
      <c r="Z3833" t="str">
        <f t="shared" si="2019"/>
        <v>-0.000055624652173125-0.0000277593349249082i</v>
      </c>
      <c r="AA3833" t="str">
        <f t="shared" si="2020"/>
        <v>0.000760931774786406-1.00572252769174i</v>
      </c>
      <c r="AB3833" t="str">
        <f t="shared" si="2021"/>
        <v>0.0924324734198018+0.285577049111083i</v>
      </c>
      <c r="AC3833" t="str">
        <f t="shared" si="2022"/>
        <v>1.03031557224624-0.00908362830263994i</v>
      </c>
      <c r="AD3833" t="str">
        <f t="shared" si="2023"/>
        <v>0.0872623288543122+0.277943685784434i</v>
      </c>
      <c r="AE3833" t="str">
        <f t="shared" si="2024"/>
        <v>2.86159517361559E-06-0.0000178828650584698i</v>
      </c>
      <c r="AF3833" t="str">
        <f t="shared" si="2025"/>
        <v>-15.0864870919071-0.187491423644701i</v>
      </c>
      <c r="AG3833" t="str">
        <f t="shared" si="2026"/>
        <v>1.00101215426938-0.000316931701431154i</v>
      </c>
      <c r="AH3833" t="str">
        <f t="shared" si="2027"/>
        <v>-0.0000465624180099342+0.000268966096029148i</v>
      </c>
      <c r="AI3833">
        <f t="shared" si="2028"/>
        <v>-71.277806595403916</v>
      </c>
      <c r="AJ3833">
        <f t="shared" si="2029"/>
        <v>99.821491683576838</v>
      </c>
      <c r="AK3833"/>
      <c r="AL3833"/>
      <c r="AM3833"/>
      <c r="AN3833"/>
    </row>
    <row r="3834" spans="1:40" x14ac:dyDescent="0.25">
      <c r="A3834"/>
      <c r="B3834">
        <f t="shared" si="2030"/>
        <v>1900000</v>
      </c>
      <c r="C3834" s="237" t="str">
        <f t="shared" si="1998"/>
        <v>-2.1170715498155E-08+0.00128895923175111i</v>
      </c>
      <c r="D3834" s="208" t="str">
        <f t="shared" si="1999"/>
        <v>-5.95700611931477+0.00988202077675851i</v>
      </c>
      <c r="E3834" t="str">
        <f t="shared" si="2000"/>
        <v>2870</v>
      </c>
      <c r="F3834" t="str">
        <f t="shared" si="2001"/>
        <v>0.777000777000777</v>
      </c>
      <c r="G3834" t="str">
        <f t="shared" si="1996"/>
        <v>0.777000777000777</v>
      </c>
      <c r="H3834" t="str">
        <f t="shared" si="2002"/>
        <v>9.12948580519341+0.197274877175026i</v>
      </c>
      <c r="I3834" t="str">
        <f t="shared" si="2003"/>
        <v>7461.28255227576i</v>
      </c>
      <c r="J3834" t="str">
        <f t="shared" si="1997"/>
        <v>-75354.9100429774+1632.28986139626i</v>
      </c>
      <c r="K3834" t="str">
        <f t="shared" si="2004"/>
        <v>0.0021437983327427-0.0989687765235062i</v>
      </c>
      <c r="L3834" t="str">
        <f t="shared" si="2005"/>
        <v>0.000163119345599353-0.00638382553637937i</v>
      </c>
      <c r="M3834" t="str">
        <f t="shared" si="2006"/>
        <v>0.00230691767834205-0.105352602059886i</v>
      </c>
      <c r="N3834" t="str">
        <f t="shared" si="2007"/>
        <v>-19.4669324983862i</v>
      </c>
      <c r="O3834" t="str">
        <f t="shared" si="2008"/>
        <v>0.815399955310477-0.578898015957623i</v>
      </c>
      <c r="P3834" t="str">
        <f t="shared" si="2009"/>
        <v>0.184600044689523+0.578898015957623i</v>
      </c>
      <c r="Q3834" t="str">
        <f t="shared" si="2010"/>
        <v>-0.184600044689523+18.8880344824286i</v>
      </c>
      <c r="R3834" t="str">
        <f t="shared" si="2011"/>
        <v>0.0305504911519753-0.0100719673557586i</v>
      </c>
      <c r="S3834" t="str">
        <f t="shared" si="2012"/>
        <v>2.01161350382572i</v>
      </c>
      <c r="T3834" t="str">
        <f t="shared" si="2013"/>
        <v>0.0202609055429358+0.0614557805498217i</v>
      </c>
      <c r="U3834" t="str">
        <f t="shared" si="2014"/>
        <v>0.0000333333333333334-0.0000594083400865605i</v>
      </c>
      <c r="V3834" t="str">
        <f t="shared" si="2015"/>
        <v>6.66666666666667E-06-0.000594083400865605i</v>
      </c>
      <c r="W3834" t="str">
        <f t="shared" si="2016"/>
        <v>0.0000275210095514001-0.0000553520796231239i</v>
      </c>
      <c r="X3834" t="str">
        <f t="shared" si="2017"/>
        <v>0.0000275593858722221-0.0000553012893458996i</v>
      </c>
      <c r="Y3834" t="str">
        <f t="shared" si="2018"/>
        <v>0.009+11.9380520836412i</v>
      </c>
      <c r="Z3834" t="str">
        <f t="shared" si="2019"/>
        <v>-0.0000555675310298641-0.0000277445433845821i</v>
      </c>
      <c r="AA3834" t="str">
        <f t="shared" si="2020"/>
        <v>0.000760130986411078-1.0051931958645i</v>
      </c>
      <c r="AB3834" t="str">
        <f t="shared" si="2021"/>
        <v>0.0955591935768919+0.289852041288795i</v>
      </c>
      <c r="AC3834" t="str">
        <f t="shared" si="2022"/>
        <v>1.03075711395513-0.00939874489591726i</v>
      </c>
      <c r="AD3834" t="str">
        <f t="shared" si="2023"/>
        <v>0.0901361842655372+0.282024935219853i</v>
      </c>
      <c r="AE3834" t="str">
        <f t="shared" si="2024"/>
        <v>2.81600783465239E-06-0.0000181722166139005i</v>
      </c>
      <c r="AF3834" t="str">
        <f t="shared" si="2025"/>
        <v>-15.0864919245082-0.187392856398267i</v>
      </c>
      <c r="AG3834" t="str">
        <f t="shared" si="2026"/>
        <v>1.00102648018174-0.000327211449702394i</v>
      </c>
      <c r="AH3834" t="str">
        <f t="shared" si="2027"/>
        <v>-0.000045931312714988+0.000273331700619101i</v>
      </c>
      <c r="AI3834">
        <f t="shared" si="2028"/>
        <v>-71.145262396093315</v>
      </c>
      <c r="AJ3834">
        <f t="shared" si="2029"/>
        <v>99.538997940169352</v>
      </c>
      <c r="AK3834"/>
      <c r="AL3834"/>
      <c r="AM3834"/>
      <c r="AN3834"/>
    </row>
    <row r="3835" spans="1:40" x14ac:dyDescent="0.25">
      <c r="A3835"/>
      <c r="B3835">
        <f t="shared" si="2030"/>
        <v>1901000</v>
      </c>
      <c r="C3835" s="237" t="str">
        <f t="shared" si="1998"/>
        <v>-2.11484481155327E-08+0.0012882811890204i</v>
      </c>
      <c r="D3835" s="208" t="str">
        <f t="shared" si="1999"/>
        <v>-5.95700611914406+0.00987682244915641i</v>
      </c>
      <c r="E3835" t="str">
        <f t="shared" si="2000"/>
        <v>2870</v>
      </c>
      <c r="F3835" t="str">
        <f t="shared" si="2001"/>
        <v>0.777000777000777</v>
      </c>
      <c r="G3835" t="str">
        <f t="shared" si="1996"/>
        <v>0.777000777000777</v>
      </c>
      <c r="H3835" t="str">
        <f t="shared" si="2002"/>
        <v>9.12949063034631+0.197171215124216i</v>
      </c>
      <c r="I3835" t="str">
        <f t="shared" si="2003"/>
        <v>7465.20954309275i</v>
      </c>
      <c r="J3835" t="str">
        <f t="shared" si="1997"/>
        <v>-75434.2529277623+1633.14896132331i</v>
      </c>
      <c r="K3835" t="str">
        <f t="shared" si="2004"/>
        <v>0.00214154447986424-0.0989167625096699i</v>
      </c>
      <c r="L3835" t="str">
        <f t="shared" si="2005"/>
        <v>0.000162947888313514-0.00638047177441235i</v>
      </c>
      <c r="M3835" t="str">
        <f t="shared" si="2006"/>
        <v>0.00230449236817775-0.105297234284082i</v>
      </c>
      <c r="N3835" t="str">
        <f t="shared" si="2007"/>
        <v>-19.4771782523328i</v>
      </c>
      <c r="O3835" t="str">
        <f t="shared" si="2008"/>
        <v>0.809426014326848-0.587221872319954i</v>
      </c>
      <c r="P3835" t="str">
        <f t="shared" si="2009"/>
        <v>0.190573985673152+0.587221872319954i</v>
      </c>
      <c r="Q3835" t="str">
        <f t="shared" si="2010"/>
        <v>-0.190573985673152+18.8899563800128i</v>
      </c>
      <c r="R3835" t="str">
        <f t="shared" si="2011"/>
        <v>0.0309815259474568-0.0104012023428009i</v>
      </c>
      <c r="S3835" t="str">
        <f t="shared" si="2012"/>
        <v>2.01267224777511i</v>
      </c>
      <c r="T3835" t="str">
        <f t="shared" si="2013"/>
        <v>0.0209342112988488+0.0623556574681708i</v>
      </c>
      <c r="U3835" t="str">
        <f t="shared" si="2014"/>
        <v>0.0000333333333333334-0.0000593770889870936i</v>
      </c>
      <c r="V3835" t="str">
        <f t="shared" si="2015"/>
        <v>6.66666666666667E-06-0.000593770889870936i</v>
      </c>
      <c r="W3835" t="str">
        <f t="shared" si="2016"/>
        <v>0.0000275209232247627-0.0000553243718762774i</v>
      </c>
      <c r="X3835" t="str">
        <f t="shared" si="2017"/>
        <v>0.0000275592485853768-0.0000552736072293059i</v>
      </c>
      <c r="Y3835" t="str">
        <f t="shared" si="2018"/>
        <v>0.009+11.9443352689484i</v>
      </c>
      <c r="Z3835" t="str">
        <f t="shared" si="2019"/>
        <v>-0.0000555104999959086-0.0000277297675105859i</v>
      </c>
      <c r="AA3835" t="str">
        <f t="shared" si="2020"/>
        <v>0.000759331461464271-1.00466442094214i</v>
      </c>
      <c r="AB3835" t="str">
        <f t="shared" si="2021"/>
        <v>0.0987347947329893+0.294096250041147i</v>
      </c>
      <c r="AC3835" t="str">
        <f t="shared" si="2022"/>
        <v>1.03119505532359-0.0097187582492608i</v>
      </c>
      <c r="AD3835" t="str">
        <f t="shared" si="2023"/>
        <v>0.09305173313165+0.286076427361802i</v>
      </c>
      <c r="AE3835" t="str">
        <f t="shared" si="2024"/>
        <v>2.76748458937803E-06-0.0000184605484460946i</v>
      </c>
      <c r="AF3835" t="str">
        <f t="shared" si="2025"/>
        <v>-15.0864967494904-0.18729439267506i</v>
      </c>
      <c r="AG3835" t="str">
        <f t="shared" si="2026"/>
        <v>1.00104068290456-0.000337632110284747i</v>
      </c>
      <c r="AH3835" t="str">
        <f t="shared" si="2027"/>
        <v>-0.0000452558619679784+0.000277682410610613i</v>
      </c>
      <c r="AI3835">
        <f t="shared" si="2028"/>
        <v>-71.015182768625621</v>
      </c>
      <c r="AJ3835">
        <f t="shared" si="2029"/>
        <v>99.25651436204393</v>
      </c>
      <c r="AK3835"/>
      <c r="AL3835"/>
      <c r="AM3835"/>
      <c r="AN3835"/>
    </row>
    <row r="3836" spans="1:40" x14ac:dyDescent="0.25">
      <c r="A3836"/>
      <c r="B3836">
        <f t="shared" si="2030"/>
        <v>1902000</v>
      </c>
      <c r="C3836" s="237" t="str">
        <f t="shared" si="1998"/>
        <v>-2.11262158457316E-08+0.00128760385926839i</v>
      </c>
      <c r="D3836" s="208" t="str">
        <f t="shared" si="1999"/>
        <v>-5.95700611897361+0.00987162958772433i</v>
      </c>
      <c r="E3836" t="str">
        <f t="shared" si="2000"/>
        <v>2870</v>
      </c>
      <c r="F3836" t="str">
        <f t="shared" si="2001"/>
        <v>0.777000777000777</v>
      </c>
      <c r="G3836" t="str">
        <f t="shared" si="1996"/>
        <v>0.777000777000777</v>
      </c>
      <c r="H3836" t="str">
        <f t="shared" si="2002"/>
        <v>9.12949544789602+0.197067661899887i</v>
      </c>
      <c r="I3836" t="str">
        <f t="shared" si="2003"/>
        <v>7469.13653390973i</v>
      </c>
      <c r="J3836" t="str">
        <f t="shared" si="1997"/>
        <v>-75513.6375609738+1634.00806125037i</v>
      </c>
      <c r="K3836" t="str">
        <f t="shared" si="2004"/>
        <v>0.00213929417893129-0.0988648031151698i</v>
      </c>
      <c r="L3836" t="str">
        <f t="shared" si="2005"/>
        <v>0.000162776701159159-0.0063771215321138i</v>
      </c>
      <c r="M3836" t="str">
        <f t="shared" si="2006"/>
        <v>0.00230207088009045-0.105241924647284i</v>
      </c>
      <c r="N3836" t="str">
        <f t="shared" si="2007"/>
        <v>-19.4874240062793i</v>
      </c>
      <c r="O3836" t="str">
        <f t="shared" si="2008"/>
        <v>0.803367104207118-0.595484085327114i</v>
      </c>
      <c r="P3836" t="str">
        <f t="shared" si="2009"/>
        <v>0.196632895792882+0.595484085327114i</v>
      </c>
      <c r="Q3836" t="str">
        <f t="shared" si="2010"/>
        <v>-0.196632895792882+18.8919399209522i</v>
      </c>
      <c r="R3836" t="str">
        <f t="shared" si="2011"/>
        <v>0.0314088014691985-0.0107352077249742i</v>
      </c>
      <c r="S3836" t="str">
        <f t="shared" si="2012"/>
        <v>2.01373099172449i</v>
      </c>
      <c r="T3836" t="str">
        <f t="shared" si="2013"/>
        <v>0.0216178204983807+0.0632488769314467i</v>
      </c>
      <c r="U3836" t="str">
        <f t="shared" si="2014"/>
        <v>0.0000333333333333333-0.0000593458707489298i</v>
      </c>
      <c r="V3836" t="str">
        <f t="shared" si="2015"/>
        <v>6.66666666666667E-06-0.000593458707489298i</v>
      </c>
      <c r="W3836" t="str">
        <f t="shared" si="2016"/>
        <v>0.0000275208368533811-0.0000552966939950391i</v>
      </c>
      <c r="X3836" t="str">
        <f t="shared" si="2017"/>
        <v>0.0000275591113343564-0.0000552459549507185i</v>
      </c>
      <c r="Y3836" t="str">
        <f t="shared" si="2018"/>
        <v>0.009+11.9506184542556i</v>
      </c>
      <c r="Z3836" t="str">
        <f t="shared" si="2019"/>
        <v>-0.0000554535588817979-0.0000277150072778965i</v>
      </c>
      <c r="AA3836" t="str">
        <f t="shared" si="2020"/>
        <v>0.00075853319728956-1.00413620204625i</v>
      </c>
      <c r="AB3836" t="str">
        <f t="shared" si="2021"/>
        <v>0.101958991385532+0.29830905935596i</v>
      </c>
      <c r="AC3836" t="str">
        <f t="shared" si="2022"/>
        <v>1.03162933637137-0.0100436318896987i</v>
      </c>
      <c r="AD3836" t="str">
        <f t="shared" si="2023"/>
        <v>0.0960086661161656+0.290097736178489i</v>
      </c>
      <c r="AE3836" t="str">
        <f t="shared" si="2024"/>
        <v>2.71603864985246E-06-0.0000187478327748007i</v>
      </c>
      <c r="AF3836" t="str">
        <f t="shared" si="2025"/>
        <v>-15.0865015668696-0.187196032312163i</v>
      </c>
      <c r="AG3836" t="str">
        <f t="shared" si="2026"/>
        <v>1.00105476108254-0.000348192337510508i</v>
      </c>
      <c r="AH3836" t="str">
        <f t="shared" si="2027"/>
        <v>-0.0000445362625799255+0.000282017808279453i</v>
      </c>
      <c r="AI3836">
        <f t="shared" si="2028"/>
        <v>-70.887490260042782</v>
      </c>
      <c r="AJ3836">
        <f t="shared" si="2029"/>
        <v>98.974040913900623</v>
      </c>
      <c r="AK3836"/>
      <c r="AL3836"/>
      <c r="AM3836"/>
      <c r="AN3836"/>
    </row>
    <row r="3837" spans="1:40" x14ac:dyDescent="0.25">
      <c r="A3837"/>
      <c r="B3837">
        <f t="shared" si="2030"/>
        <v>1903000</v>
      </c>
      <c r="C3837" s="237" t="str">
        <f t="shared" si="1998"/>
        <v>-2.11040186149656E-08+0.00128692724137109i</v>
      </c>
      <c r="D3837" s="208" t="str">
        <f t="shared" si="1999"/>
        <v>-5.95700611880344+0.00986644218384503i</v>
      </c>
      <c r="E3837" t="str">
        <f t="shared" si="2000"/>
        <v>2870</v>
      </c>
      <c r="F3837" t="str">
        <f t="shared" si="2001"/>
        <v>0.777000777000777</v>
      </c>
      <c r="G3837" t="str">
        <f t="shared" si="1996"/>
        <v>0.777000777000777</v>
      </c>
      <c r="H3837" t="str">
        <f t="shared" si="2002"/>
        <v>9.12950025785854+0.19696421733085i</v>
      </c>
      <c r="I3837" t="str">
        <f t="shared" si="2003"/>
        <v>7473.06352472672i</v>
      </c>
      <c r="J3837" t="str">
        <f t="shared" si="1997"/>
        <v>-75593.0639426118+1634.86716117741i</v>
      </c>
      <c r="K3837" t="str">
        <f t="shared" si="2004"/>
        <v>0.00213704742248529-0.0988128982540583i</v>
      </c>
      <c r="L3837" t="str">
        <f t="shared" si="2005"/>
        <v>0.000162605783569248-0.00637377480394952i</v>
      </c>
      <c r="M3837" t="str">
        <f t="shared" si="2006"/>
        <v>0.00229965320605454-0.105186673058008i</v>
      </c>
      <c r="N3837" t="str">
        <f t="shared" si="2007"/>
        <v>-19.4976697602258i</v>
      </c>
      <c r="O3837" t="str">
        <f t="shared" si="2008"/>
        <v>0.79722386098263-0.603683787657038i</v>
      </c>
      <c r="P3837" t="str">
        <f t="shared" si="2009"/>
        <v>0.20277613901737+0.603683787657038i</v>
      </c>
      <c r="Q3837" t="str">
        <f t="shared" si="2010"/>
        <v>-0.20277613901737+18.8939859725688i</v>
      </c>
      <c r="R3837" t="str">
        <f t="shared" si="2011"/>
        <v>0.0318322590436051-0.0110739450058979i</v>
      </c>
      <c r="S3837" t="str">
        <f t="shared" si="2012"/>
        <v>2.01478973567388i</v>
      </c>
      <c r="T3837" t="str">
        <f t="shared" si="2013"/>
        <v>0.0223116707313001+0.0641353087843676i</v>
      </c>
      <c r="U3837" t="str">
        <f t="shared" si="2014"/>
        <v>0.0000333333333333333-0.0000593146853202652i</v>
      </c>
      <c r="V3837" t="str">
        <f t="shared" si="2015"/>
        <v>6.66666666666667E-06-0.000593146853202652i</v>
      </c>
      <c r="W3837" t="str">
        <f t="shared" si="2016"/>
        <v>0.0000275207504372566-0.0000552690459323102i</v>
      </c>
      <c r="X3837" t="str">
        <f t="shared" si="2017"/>
        <v>0.0000275589741189928-0.0000552183324630817i</v>
      </c>
      <c r="Y3837" t="str">
        <f t="shared" si="2018"/>
        <v>0.009+11.9569016395628i</v>
      </c>
      <c r="Z3837" t="str">
        <f t="shared" si="2019"/>
        <v>-0.0000553967074985688-0.0000277002626615446i</v>
      </c>
      <c r="AA3837" t="str">
        <f t="shared" si="2020"/>
        <v>0.000757736191237528-1.00360853830028i</v>
      </c>
      <c r="AB3837" t="str">
        <f t="shared" si="2021"/>
        <v>0.105231489180875+0.302489855364632i</v>
      </c>
      <c r="AC3837" t="str">
        <f t="shared" si="2022"/>
        <v>1.03205989745108-0.0103733284821878i</v>
      </c>
      <c r="AD3837" t="str">
        <f t="shared" si="2023"/>
        <v>0.099006669529495+0.294088438877624i</v>
      </c>
      <c r="AE3837" t="str">
        <f t="shared" si="2024"/>
        <v>2.66168349030089E-06-0.0000190340419784263i</v>
      </c>
      <c r="AF3837" t="str">
        <f t="shared" si="2025"/>
        <v>-15.086506376662-0.187097775147005i</v>
      </c>
      <c r="AG3837" t="str">
        <f t="shared" si="2026"/>
        <v>1.00106871337494-0.000358890772714386i</v>
      </c>
      <c r="AH3837" t="str">
        <f t="shared" si="2027"/>
        <v>-0.0000437727152479019+0.000286337478305589i</v>
      </c>
      <c r="AI3837">
        <f t="shared" si="2028"/>
        <v>-70.762111122854762</v>
      </c>
      <c r="AJ3837">
        <f t="shared" si="2029"/>
        <v>98.69157755909599</v>
      </c>
      <c r="AK3837"/>
      <c r="AL3837"/>
      <c r="AM3837"/>
      <c r="AN3837"/>
    </row>
    <row r="3838" spans="1:40" x14ac:dyDescent="0.25">
      <c r="A3838"/>
      <c r="B3838">
        <f t="shared" si="2030"/>
        <v>1904000</v>
      </c>
      <c r="C3838" s="237" t="str">
        <f t="shared" si="1998"/>
        <v>-2.10818563496426E-08+0.00128625133420687i</v>
      </c>
      <c r="D3838" s="208" t="str">
        <f t="shared" si="1999"/>
        <v>-5.95700611863352+0.00986126022891934i</v>
      </c>
      <c r="E3838" t="str">
        <f t="shared" si="2000"/>
        <v>2870</v>
      </c>
      <c r="F3838" t="str">
        <f t="shared" si="2001"/>
        <v>0.777000777000777</v>
      </c>
      <c r="G3838" t="str">
        <f t="shared" si="1996"/>
        <v>0.777000777000777</v>
      </c>
      <c r="H3838" t="str">
        <f t="shared" si="2002"/>
        <v>9.12950506024975+0.196860881246273i</v>
      </c>
      <c r="I3838" t="str">
        <f t="shared" si="2003"/>
        <v>7476.99051554371i</v>
      </c>
      <c r="J3838" t="str">
        <f t="shared" si="1997"/>
        <v>-75672.5320726766+1635.72626110446i</v>
      </c>
      <c r="K3838" t="str">
        <f t="shared" si="2004"/>
        <v>0.0021348042030873-0.0987610478405663i</v>
      </c>
      <c r="L3838" t="str">
        <f t="shared" si="2005"/>
        <v>0.000162435134978233-0.006370431584397i</v>
      </c>
      <c r="M3838" t="str">
        <f t="shared" si="2006"/>
        <v>0.00229723933806553-0.105131479424963i</v>
      </c>
      <c r="N3838" t="str">
        <f t="shared" si="2007"/>
        <v>-19.5079155141723i</v>
      </c>
      <c r="O3838" t="str">
        <f t="shared" si="2008"/>
        <v>0.790996929537611-0.611820118549621i</v>
      </c>
      <c r="P3838" t="str">
        <f t="shared" si="2009"/>
        <v>0.209003070462389+0.611820118549621i</v>
      </c>
      <c r="Q3838" t="str">
        <f t="shared" si="2010"/>
        <v>-0.209003070462389+18.8960953956227i</v>
      </c>
      <c r="R3838" t="str">
        <f t="shared" si="2011"/>
        <v>0.0322518403613065-0.0114173748390338i</v>
      </c>
      <c r="S3838" t="str">
        <f t="shared" si="2012"/>
        <v>2.01584847962326i</v>
      </c>
      <c r="T3838" t="str">
        <f t="shared" si="2013"/>
        <v>0.0230156977105551+0.0650148233573918i</v>
      </c>
      <c r="U3838" t="str">
        <f t="shared" si="2014"/>
        <v>0.0000333333333333333-0.0000592835326494038i</v>
      </c>
      <c r="V3838" t="str">
        <f t="shared" si="2015"/>
        <v>6.66666666666667E-06-0.000592835326494038i</v>
      </c>
      <c r="W3838" t="str">
        <f t="shared" si="2016"/>
        <v>0.0000275206639763904-0.00005524142764109i</v>
      </c>
      <c r="X3838" t="str">
        <f t="shared" si="2017"/>
        <v>0.0000275588369391185-0.0000551907397194388i</v>
      </c>
      <c r="Y3838" t="str">
        <f t="shared" si="2018"/>
        <v>0.009+11.9631848248699i</v>
      </c>
      <c r="Z3838" t="str">
        <f t="shared" si="2019"/>
        <v>-0.0000553399456577538-0.0000276855336366136i</v>
      </c>
      <c r="AA3838" t="str">
        <f t="shared" si="2020"/>
        <v>0.000756940440665675-1.00308142882948i</v>
      </c>
      <c r="AB3838" t="str">
        <f t="shared" si="2021"/>
        <v>0.108551984913478+0.306638026489521i</v>
      </c>
      <c r="AC3838" t="str">
        <f t="shared" si="2022"/>
        <v>1.03248667926276-0.0107078098314717i</v>
      </c>
      <c r="AD3838" t="str">
        <f t="shared" si="2023"/>
        <v>0.102045425363242+0.298048115950721i</v>
      </c>
      <c r="AE3838" t="str">
        <f t="shared" si="2024"/>
        <v>2.60443284525881E-06-0.0000193191485964653i</v>
      </c>
      <c r="AF3838" t="str">
        <f t="shared" si="2025"/>
        <v>-15.0865111788833-0.186999621017354i</v>
      </c>
      <c r="AG3838" t="str">
        <f t="shared" si="2026"/>
        <v>1.00108253845579-0.000369726044392057i</v>
      </c>
      <c r="AH3838" t="str">
        <f t="shared" si="2027"/>
        <v>-0.0000429654245264005+0.000290641007807816i</v>
      </c>
      <c r="AI3838">
        <f t="shared" si="2028"/>
        <v>-70.638975082610159</v>
      </c>
      <c r="AJ3838">
        <f t="shared" si="2029"/>
        <v>98.4091242596608</v>
      </c>
      <c r="AK3838"/>
      <c r="AL3838"/>
      <c r="AM3838"/>
      <c r="AN3838"/>
    </row>
    <row r="3839" spans="1:40" x14ac:dyDescent="0.25">
      <c r="A3839"/>
      <c r="B3839">
        <f t="shared" si="2030"/>
        <v>1905000</v>
      </c>
      <c r="C3839" s="237" t="str">
        <f t="shared" si="1998"/>
        <v>-2.10597289763632E-08+0.00128557613665646i</v>
      </c>
      <c r="D3839" s="208" t="str">
        <f t="shared" si="1999"/>
        <v>-5.95700611846388+0.0098560837143662i</v>
      </c>
      <c r="E3839" t="str">
        <f t="shared" si="2000"/>
        <v>2870</v>
      </c>
      <c r="F3839" t="str">
        <f t="shared" si="2001"/>
        <v>0.777000777000777</v>
      </c>
      <c r="G3839" t="str">
        <f t="shared" si="1996"/>
        <v>0.777000777000777</v>
      </c>
      <c r="H3839" t="str">
        <f t="shared" si="2002"/>
        <v>9.12950985508557+0.196757653475686i</v>
      </c>
      <c r="I3839" t="str">
        <f t="shared" si="2003"/>
        <v>7480.91750636069i</v>
      </c>
      <c r="J3839" t="str">
        <f t="shared" si="1997"/>
        <v>-75752.0419511679+1636.58536103152i</v>
      </c>
      <c r="K3839" t="str">
        <f t="shared" si="2004"/>
        <v>0.00213256451331784-0.0987092517891058i</v>
      </c>
      <c r="L3839" t="str">
        <f t="shared" si="2005"/>
        <v>0.000162264754822048-0.00636709186794525i</v>
      </c>
      <c r="M3839" t="str">
        <f t="shared" si="2006"/>
        <v>0.00229482926813989-0.105076343657051i</v>
      </c>
      <c r="N3839" t="str">
        <f t="shared" si="2007"/>
        <v>-19.5181612681188i</v>
      </c>
      <c r="O3839" t="str">
        <f t="shared" si="2008"/>
        <v>0.78468696354142-0.619892223897143i</v>
      </c>
      <c r="P3839" t="str">
        <f t="shared" si="2009"/>
        <v>0.21531303645858+0.619892223897143i</v>
      </c>
      <c r="Q3839" t="str">
        <f t="shared" si="2010"/>
        <v>-0.21531303645858+18.8982690442217i</v>
      </c>
      <c r="R3839" t="str">
        <f t="shared" si="2011"/>
        <v>0.0326674874917934-0.011765457030145i</v>
      </c>
      <c r="S3839" t="str">
        <f t="shared" si="2012"/>
        <v>2.01690722357264i</v>
      </c>
      <c r="T3839" t="str">
        <f t="shared" si="2013"/>
        <v>0.023729835272733+0.065887291498167i</v>
      </c>
      <c r="U3839" t="str">
        <f t="shared" si="2014"/>
        <v>0.0000333333333333334-0.0000592524126847585i</v>
      </c>
      <c r="V3839" t="str">
        <f t="shared" si="2015"/>
        <v>6.66666666666667E-06-0.000592524126847585i</v>
      </c>
      <c r="W3839" t="str">
        <f t="shared" si="2016"/>
        <v>0.0000275205774707831-0.0000552138390744771i</v>
      </c>
      <c r="X3839" t="str">
        <f t="shared" si="2017"/>
        <v>0.0000275586997945659-0.0000551631766729318i</v>
      </c>
      <c r="Y3839" t="str">
        <f t="shared" si="2018"/>
        <v>0.009+11.9694680101771i</v>
      </c>
      <c r="Z3839" t="str">
        <f t="shared" si="2019"/>
        <v>-0.0000552832731713802-0.0000276708201782399i</v>
      </c>
      <c r="AA3839" t="str">
        <f t="shared" si="2020"/>
        <v>0.000756145942938458-1.00255487276098i</v>
      </c>
      <c r="AB3839" t="str">
        <f t="shared" si="2021"/>
        <v>0.111920166528069+0.310752963592275i</v>
      </c>
      <c r="AC3839" t="str">
        <f t="shared" si="2022"/>
        <v>1.03290962286871-0.011047036884245i</v>
      </c>
      <c r="AD3839" t="str">
        <f t="shared" si="2023"/>
        <v>0.105124611325075+0.301976351217198i</v>
      </c>
      <c r="AE3839" t="str">
        <f t="shared" si="2024"/>
        <v>0.0000025443007076928-0.0000196031253319205i</v>
      </c>
      <c r="AF3839" t="str">
        <f t="shared" si="2025"/>
        <v>-15.0865159735494-0.18690156976132i</v>
      </c>
      <c r="AG3839" t="str">
        <f t="shared" si="2026"/>
        <v>1.00109623501395-0.000380696768360363i</v>
      </c>
      <c r="AH3839" t="str">
        <f t="shared" si="2027"/>
        <v>-0.0000421145987983963+0.000294927986378372i</v>
      </c>
      <c r="AI3839">
        <f t="shared" si="2028"/>
        <v>-70.518015123406329</v>
      </c>
      <c r="AJ3839">
        <f t="shared" si="2029"/>
        <v>98.126680976303575</v>
      </c>
      <c r="AK3839"/>
      <c r="AL3839"/>
      <c r="AM3839"/>
      <c r="AN3839"/>
    </row>
    <row r="3840" spans="1:40" x14ac:dyDescent="0.25">
      <c r="A3840"/>
      <c r="B3840">
        <f t="shared" si="2030"/>
        <v>1906000</v>
      </c>
      <c r="C3840" s="237" t="str">
        <f t="shared" si="1998"/>
        <v>-2.10376364219217E-08+0.00128490164760296i</v>
      </c>
      <c r="D3840" s="208" t="str">
        <f t="shared" si="1999"/>
        <v>-5.9570061182945+0.0098509126316227i</v>
      </c>
      <c r="E3840" t="str">
        <f t="shared" si="2000"/>
        <v>2870</v>
      </c>
      <c r="F3840" t="str">
        <f t="shared" si="2001"/>
        <v>0.777000777000777</v>
      </c>
      <c r="G3840" t="str">
        <f t="shared" si="1996"/>
        <v>0.777000777000777</v>
      </c>
      <c r="H3840" t="str">
        <f t="shared" si="2002"/>
        <v>9.1295146423818+0.196654533848969i</v>
      </c>
      <c r="I3840" t="str">
        <f t="shared" si="2003"/>
        <v>7484.84449717768i</v>
      </c>
      <c r="J3840" t="str">
        <f t="shared" si="1997"/>
        <v>-75831.5935780858+1637.44446095857i</v>
      </c>
      <c r="K3840" t="str">
        <f t="shared" si="2004"/>
        <v>0.00213032834577686-0.0986575100142675i</v>
      </c>
      <c r="L3840" t="str">
        <f t="shared" si="2005"/>
        <v>0.0001620946425381-0.00636375564909476i</v>
      </c>
      <c r="M3840" t="str">
        <f t="shared" si="2006"/>
        <v>0.00229242298831496-0.105021265663362i</v>
      </c>
      <c r="N3840" t="str">
        <f t="shared" si="2007"/>
        <v>-19.5284070220654i</v>
      </c>
      <c r="O3840" t="str">
        <f t="shared" si="2008"/>
        <v>0.778294625379871-0.627899256334013i</v>
      </c>
      <c r="P3840" t="str">
        <f t="shared" si="2009"/>
        <v>0.221705374620129+0.627899256334013i</v>
      </c>
      <c r="Q3840" t="str">
        <f t="shared" si="2010"/>
        <v>-0.221705374620129+18.9005077657314i</v>
      </c>
      <c r="R3840" t="str">
        <f t="shared" si="2011"/>
        <v>0.0330791428980762-0.012118150540047i</v>
      </c>
      <c r="S3840" t="str">
        <f t="shared" si="2012"/>
        <v>2.01796596752201i</v>
      </c>
      <c r="T3840" t="str">
        <f t="shared" si="2013"/>
        <v>0.0244540153791233+0.0667525846031152i</v>
      </c>
      <c r="U3840" t="str">
        <f t="shared" si="2014"/>
        <v>0.0000333333333333332-0.0000592213253748502i</v>
      </c>
      <c r="V3840" t="str">
        <f t="shared" si="2015"/>
        <v>6.66666666666667E-06-0.000592213253748505i</v>
      </c>
      <c r="W3840" t="str">
        <f t="shared" si="2016"/>
        <v>0.0000275204909204361-0.000055186280185668i</v>
      </c>
      <c r="X3840" t="str">
        <f t="shared" si="2017"/>
        <v>0.0000275585626851684-0.0000551356432768005i</v>
      </c>
      <c r="Y3840" t="str">
        <f t="shared" si="2018"/>
        <v>0.009+11.9757511954843i</v>
      </c>
      <c r="Z3840" t="str">
        <f t="shared" si="2019"/>
        <v>-0.0000552266898519679-0.0000276561222616133i</v>
      </c>
      <c r="AA3840" t="str">
        <f t="shared" si="2020"/>
        <v>0.000755352695427236-1.00202886922371i</v>
      </c>
      <c r="AB3840" t="str">
        <f t="shared" si="2021"/>
        <v>0.115335713124663+0.314834060122796i</v>
      </c>
      <c r="AC3840" t="str">
        <f t="shared" si="2022"/>
        <v>1.03332866970817-0.0113909697316085i</v>
      </c>
      <c r="AD3840" t="str">
        <f t="shared" si="2023"/>
        <v>0.108243900874073+0.305872731868116i</v>
      </c>
      <c r="AE3840" t="str">
        <f t="shared" si="2024"/>
        <v>2.48130132709868E-06-0.0000198859450537019i</v>
      </c>
      <c r="AF3840" t="str">
        <f t="shared" si="2025"/>
        <v>-15.0865207606763-0.186803621217346i</v>
      </c>
      <c r="AG3840" t="str">
        <f t="shared" si="2026"/>
        <v>1.00110980175326-0.000391801547918666i</v>
      </c>
      <c r="AH3840" t="str">
        <f t="shared" si="2027"/>
        <v>-0.0000412204502461062+0.000299198006117136i</v>
      </c>
      <c r="AI3840">
        <f t="shared" si="2028"/>
        <v>-70.399167289713546</v>
      </c>
      <c r="AJ3840">
        <f t="shared" si="2029"/>
        <v>97.844247668413985</v>
      </c>
      <c r="AK3840"/>
      <c r="AL3840"/>
      <c r="AM3840"/>
      <c r="AN3840"/>
    </row>
    <row r="3841" spans="1:40" x14ac:dyDescent="0.25">
      <c r="A3841"/>
      <c r="B3841">
        <f t="shared" si="2030"/>
        <v>1907000</v>
      </c>
      <c r="C3841" s="237" t="str">
        <f t="shared" si="1998"/>
        <v>-2.10155786133031E-08+0.0012842278659318i</v>
      </c>
      <c r="D3841" s="208" t="str">
        <f t="shared" si="1999"/>
        <v>-5.9570061181254+0.0098457469721438i</v>
      </c>
      <c r="E3841" t="str">
        <f t="shared" si="2000"/>
        <v>2870</v>
      </c>
      <c r="F3841" t="str">
        <f t="shared" si="2001"/>
        <v>0.777000777000777</v>
      </c>
      <c r="G3841" t="str">
        <f t="shared" si="1996"/>
        <v>0.777000777000777</v>
      </c>
      <c r="H3841" t="str">
        <f t="shared" si="2002"/>
        <v>9.12951942215429+0.196551522196363i</v>
      </c>
      <c r="I3841" t="str">
        <f t="shared" si="2003"/>
        <v>7488.77148799467i</v>
      </c>
      <c r="J3841" t="str">
        <f t="shared" si="1997"/>
        <v>-75911.1869534304+1638.30356088561i</v>
      </c>
      <c r="K3841" t="str">
        <f t="shared" si="2004"/>
        <v>0.00212809569308371-0.0986058224308206i</v>
      </c>
      <c r="L3841" t="str">
        <f t="shared" si="2005"/>
        <v>0.000161924797565274-0.00636042292235759i</v>
      </c>
      <c r="M3841" t="str">
        <f t="shared" si="2006"/>
        <v>0.00229002049064898-0.104966245353178i</v>
      </c>
      <c r="N3841" t="str">
        <f t="shared" si="2007"/>
        <v>-19.5386527760119i</v>
      </c>
      <c r="O3841" t="str">
        <f t="shared" si="2008"/>
        <v>0.771820586085949-0.635840375325398i</v>
      </c>
      <c r="P3841" t="str">
        <f t="shared" si="2009"/>
        <v>0.228179413914051+0.635840375325398i</v>
      </c>
      <c r="Q3841" t="str">
        <f t="shared" si="2010"/>
        <v>-0.228179413914051+18.9028124006865i</v>
      </c>
      <c r="R3841" t="str">
        <f t="shared" si="2011"/>
        <v>0.0334867494513391-0.0124754134876342i</v>
      </c>
      <c r="S3841" t="str">
        <f t="shared" si="2012"/>
        <v>2.0190247114714i</v>
      </c>
      <c r="T3841" t="str">
        <f t="shared" si="2013"/>
        <v>0.0251881681173571+0.067610574649105i</v>
      </c>
      <c r="U3841" t="str">
        <f t="shared" si="2014"/>
        <v>0.0000333333333333333-0.0000591902706683087i</v>
      </c>
      <c r="V3841" t="str">
        <f t="shared" si="2015"/>
        <v>6.66666666666667E-06-0.000591902706683087i</v>
      </c>
      <c r="W3841" t="str">
        <f t="shared" si="2016"/>
        <v>0.0000275204043253503-0.0000551587509279579i</v>
      </c>
      <c r="X3841" t="str">
        <f t="shared" si="2017"/>
        <v>0.0000275584256107594-0.0000551081394843836i</v>
      </c>
      <c r="Y3841" t="str">
        <f t="shared" si="2018"/>
        <v>0.009+11.9820343807915i</v>
      </c>
      <c r="Z3841" t="str">
        <f t="shared" si="2019"/>
        <v>-0.000055170195512529-0.0000276414398619761i</v>
      </c>
      <c r="AA3841" t="str">
        <f t="shared" si="2020"/>
        <v>0.000754560695510271-1.00150341734845i</v>
      </c>
      <c r="AB3841" t="str">
        <f t="shared" si="2021"/>
        <v>0.11879829496629+0.318880712268626i</v>
      </c>
      <c r="AC3841" t="str">
        <f t="shared" si="2022"/>
        <v>1.03374376161211-0.0117395676118029i</v>
      </c>
      <c r="AD3841" t="str">
        <f t="shared" si="2023"/>
        <v>0.111402963256343+0.309736848509344i</v>
      </c>
      <c r="AE3841" t="str">
        <f t="shared" si="2024"/>
        <v>2.41544920758152E-06-0.0000201675807989913i</v>
      </c>
      <c r="AF3841" t="str">
        <f t="shared" si="2025"/>
        <v>-15.0865255402797-0.186705775224219i</v>
      </c>
      <c r="AG3841" t="str">
        <f t="shared" si="2026"/>
        <v>1.00112323739266-0.000403038974010729i</v>
      </c>
      <c r="AH3841" t="str">
        <f t="shared" si="2027"/>
        <v>-0.0000402831948215208+0.0003034506616653i</v>
      </c>
      <c r="AI3841">
        <f t="shared" si="2028"/>
        <v>-70.282370503049407</v>
      </c>
      <c r="AJ3841">
        <f t="shared" si="2029"/>
        <v>97.561824294081262</v>
      </c>
      <c r="AK3841"/>
      <c r="AL3841"/>
      <c r="AM3841"/>
      <c r="AN3841"/>
    </row>
    <row r="3842" spans="1:40" x14ac:dyDescent="0.25">
      <c r="A3842"/>
      <c r="B3842">
        <f t="shared" si="2030"/>
        <v>1908000</v>
      </c>
      <c r="C3842" s="237" t="str">
        <f t="shared" si="1998"/>
        <v>-2.09935554776841E-08+0.00128355479053073i</v>
      </c>
      <c r="D3842" s="208" t="str">
        <f t="shared" si="1999"/>
        <v>-5.95700611795655+0.00984058672740227i</v>
      </c>
      <c r="E3842" t="str">
        <f t="shared" si="2000"/>
        <v>2870</v>
      </c>
      <c r="F3842" t="str">
        <f t="shared" si="2001"/>
        <v>0.777000777000777</v>
      </c>
      <c r="G3842" t="str">
        <f t="shared" si="1996"/>
        <v>0.777000777000777</v>
      </c>
      <c r="H3842" t="str">
        <f t="shared" si="2002"/>
        <v>9.12952419441873+0.196448618348463i</v>
      </c>
      <c r="I3842" t="str">
        <f t="shared" si="2003"/>
        <v>7492.69847881166i</v>
      </c>
      <c r="J3842" t="str">
        <f t="shared" si="1997"/>
        <v>-75990.8220772016+1639.16266081267i</v>
      </c>
      <c r="K3842" t="str">
        <f t="shared" si="2004"/>
        <v>0.00212586654787709-0.0985541889537129i</v>
      </c>
      <c r="L3842" t="str">
        <f t="shared" si="2005"/>
        <v>0.000161755219343918-0.00635709368225721i</v>
      </c>
      <c r="M3842" t="str">
        <f t="shared" si="2006"/>
        <v>0.00228762176722101-0.10491128263597i</v>
      </c>
      <c r="N3842" t="str">
        <f t="shared" si="2007"/>
        <v>-19.5488985299584i</v>
      </c>
      <c r="O3842" t="str">
        <f t="shared" si="2008"/>
        <v>0.765265525268988-0.643714747255941i</v>
      </c>
      <c r="P3842" t="str">
        <f t="shared" si="2009"/>
        <v>0.234734474731012+0.643714747255941i</v>
      </c>
      <c r="Q3842" t="str">
        <f t="shared" si="2010"/>
        <v>-0.234734474731012+18.9051837827025i</v>
      </c>
      <c r="R3842" t="str">
        <f t="shared" si="2011"/>
        <v>0.0338902504456459-0.0128372031532391i</v>
      </c>
      <c r="S3842" t="str">
        <f t="shared" si="2012"/>
        <v>2.02008345542078i</v>
      </c>
      <c r="T3842" t="str">
        <f t="shared" si="2013"/>
        <v>0.0259322217037338+0.068461134225316i</v>
      </c>
      <c r="U3842" t="str">
        <f t="shared" si="2014"/>
        <v>0.0000333333333333336-0.0000591592485138708i</v>
      </c>
      <c r="V3842" t="str">
        <f t="shared" si="2015"/>
        <v>6.66666666666667E-06-0.000591592485138704i</v>
      </c>
      <c r="W3842" t="str">
        <f t="shared" si="2016"/>
        <v>0.0000275203176855272-0.0000551312512547402i</v>
      </c>
      <c r="X3842" t="str">
        <f t="shared" si="2017"/>
        <v>0.0000275582885711735-0.0000550806652491176i</v>
      </c>
      <c r="Y3842" t="str">
        <f t="shared" si="2018"/>
        <v>0.009+11.9883175660987i</v>
      </c>
      <c r="Z3842" t="str">
        <f t="shared" si="2019"/>
        <v>-0.0000551137899665654-0.0000276267729546241i</v>
      </c>
      <c r="AA3842" t="str">
        <f t="shared" si="2020"/>
        <v>0.000753769940572678-1.00097851626778i</v>
      </c>
      <c r="AB3842" t="str">
        <f t="shared" si="2021"/>
        <v>0.122307573489971+0.32289231910523i</v>
      </c>
      <c r="AC3842" t="str">
        <f t="shared" si="2022"/>
        <v>1.03415484081804-0.0120927889132724i</v>
      </c>
      <c r="AD3842" t="str">
        <f t="shared" si="2023"/>
        <v>0.114601463541395+0.313568295204688i</v>
      </c>
      <c r="AE3842" t="str">
        <f t="shared" si="2024"/>
        <v>2.34675910590701E-06-0.0000204480057756109i</v>
      </c>
      <c r="AF3842" t="str">
        <f t="shared" si="2025"/>
        <v>-15.0865303123753-0.186608031621061i</v>
      </c>
      <c r="AG3842" t="str">
        <f t="shared" si="2026"/>
        <v>1.00113654066628-0.000414407625388794i</v>
      </c>
      <c r="AH3842" t="str">
        <f t="shared" si="2027"/>
        <v>-0.0000393030522165597+0.000307685550239124i</v>
      </c>
      <c r="AI3842">
        <f t="shared" si="2028"/>
        <v>-70.167566392171707</v>
      </c>
      <c r="AJ3842">
        <f t="shared" si="2029"/>
        <v>97.279410810082652</v>
      </c>
      <c r="AK3842"/>
      <c r="AL3842"/>
      <c r="AM3842"/>
      <c r="AN3842"/>
    </row>
    <row r="3843" spans="1:40" x14ac:dyDescent="0.25">
      <c r="A3843"/>
      <c r="B3843">
        <f t="shared" si="2030"/>
        <v>1909000</v>
      </c>
      <c r="C3843" s="237" t="str">
        <f t="shared" si="1998"/>
        <v>-2.09715669424321E-08+0.00128288242028985i</v>
      </c>
      <c r="D3843" s="208" t="str">
        <f t="shared" si="1999"/>
        <v>-5.95700611778797+0.00983543188888885i</v>
      </c>
      <c r="E3843" t="str">
        <f t="shared" si="2000"/>
        <v>2870</v>
      </c>
      <c r="F3843" t="str">
        <f t="shared" si="2001"/>
        <v>0.777000777000777</v>
      </c>
      <c r="G3843" t="str">
        <f t="shared" si="1996"/>
        <v>0.777000777000777</v>
      </c>
      <c r="H3843" t="str">
        <f t="shared" si="2002"/>
        <v>9.12952895919088+0.196345822136216i</v>
      </c>
      <c r="I3843" t="str">
        <f t="shared" si="2003"/>
        <v>7496.62546962864i</v>
      </c>
      <c r="J3843" t="str">
        <f t="shared" si="1997"/>
        <v>-76070.4989493994+1640.02176073972i</v>
      </c>
      <c r="K3843" t="str">
        <f t="shared" si="2004"/>
        <v>0.00212364090281489-0.0985026094980699i</v>
      </c>
      <c r="L3843" t="str">
        <f t="shared" si="2005"/>
        <v>0.000161585907315849-0.00635376792332858i</v>
      </c>
      <c r="M3843" t="str">
        <f t="shared" si="2006"/>
        <v>0.00228522681013074-0.104856377421398i</v>
      </c>
      <c r="N3843" t="str">
        <f t="shared" si="2007"/>
        <v>-19.5591442839049i</v>
      </c>
      <c r="O3843" t="str">
        <f t="shared" si="2008"/>
        <v>0.758630131043585-0.651521545516948i</v>
      </c>
      <c r="P3843" t="str">
        <f t="shared" si="2009"/>
        <v>0.241369868956415+0.651521545516948i</v>
      </c>
      <c r="Q3843" t="str">
        <f t="shared" si="2010"/>
        <v>-0.241369868956415+18.9076227383879i</v>
      </c>
      <c r="R3843" t="str">
        <f t="shared" si="2011"/>
        <v>0.0342895896126083-0.0132034759822516i</v>
      </c>
      <c r="S3843" t="str">
        <f t="shared" si="2012"/>
        <v>2.02114219937016i</v>
      </c>
      <c r="T3843" t="str">
        <f t="shared" si="2013"/>
        <v>0.0266861024860991+0.0693041365651273i</v>
      </c>
      <c r="U3843" t="str">
        <f t="shared" si="2014"/>
        <v>0.0000333333333333334-0.0000591282588603797i</v>
      </c>
      <c r="V3843" t="str">
        <f t="shared" si="2015"/>
        <v>6.66666666666667E-06-0.000591282588603797i</v>
      </c>
      <c r="W3843" t="str">
        <f t="shared" si="2016"/>
        <v>0.0000275202310009671-0.0000551037811195041i</v>
      </c>
      <c r="X3843" t="str">
        <f t="shared" si="2017"/>
        <v>0.0000275581515662446-0.000055053220524535i</v>
      </c>
      <c r="Y3843" t="str">
        <f t="shared" si="2018"/>
        <v>0.009+11.9946007514058i</v>
      </c>
      <c r="Z3843" t="str">
        <f t="shared" si="2019"/>
        <v>-0.0000550574730280672-0.0000276121215149051i</v>
      </c>
      <c r="AA3843" t="str">
        <f t="shared" si="2020"/>
        <v>0.000752980428006462-1.00045416511614i</v>
      </c>
      <c r="AB3843" t="str">
        <f t="shared" si="2021"/>
        <v>0.125863201320291+0.326868282746396i</v>
      </c>
      <c r="AC3843" t="str">
        <f t="shared" si="2022"/>
        <v>1.03456184998481-0.0124505911779924i</v>
      </c>
      <c r="AD3843" t="str">
        <f t="shared" si="2023"/>
        <v>0.117839062658639+0.317366669518287i</v>
      </c>
      <c r="AE3843" t="str">
        <f t="shared" si="2024"/>
        <v>2.27524602953892E-06-0.0000207271933643434i</v>
      </c>
      <c r="AF3843" t="str">
        <f t="shared" si="2025"/>
        <v>-15.0865350769789-0.186510390247327i</v>
      </c>
      <c r="AG3843" t="str">
        <f t="shared" si="2026"/>
        <v>1.00114971032357-0.000425906068777637i</v>
      </c>
      <c r="AH3843" t="str">
        <f t="shared" si="2027"/>
        <v>-0.0000382802458330551+0.000311902271662923i</v>
      </c>
      <c r="AI3843">
        <f t="shared" si="2028"/>
        <v>-70.054699135632802</v>
      </c>
      <c r="AJ3843">
        <f t="shared" si="2029"/>
        <v>96.997007171902794</v>
      </c>
      <c r="AK3843"/>
      <c r="AL3843"/>
      <c r="AM3843"/>
      <c r="AN3843"/>
    </row>
    <row r="3844" spans="1:40" x14ac:dyDescent="0.25">
      <c r="A3844"/>
      <c r="B3844">
        <f t="shared" si="2030"/>
        <v>1910000</v>
      </c>
      <c r="C3844" s="237" t="str">
        <f t="shared" si="1998"/>
        <v>-2.09496129351043E-08+0.00128221075410157i</v>
      </c>
      <c r="D3844" s="208" t="str">
        <f t="shared" si="1999"/>
        <v>-5.95700611761966+0.00983028244811204i</v>
      </c>
      <c r="E3844" t="str">
        <f t="shared" si="2000"/>
        <v>2870</v>
      </c>
      <c r="F3844" t="str">
        <f t="shared" si="2001"/>
        <v>0.777000777000777</v>
      </c>
      <c r="G3844" t="str">
        <f t="shared" si="1996"/>
        <v>0.777000777000777</v>
      </c>
      <c r="H3844" t="str">
        <f t="shared" si="2002"/>
        <v>9.1295337164864+0.196243133390924i</v>
      </c>
      <c r="I3844" t="str">
        <f t="shared" si="2003"/>
        <v>7500.55246044563i</v>
      </c>
      <c r="J3844" t="str">
        <f t="shared" si="1997"/>
        <v>-76150.2175700238+1640.88086066677i</v>
      </c>
      <c r="K3844" t="str">
        <f t="shared" si="2004"/>
        <v>0.00212141875057425-0.0984510839791946i</v>
      </c>
      <c r="L3844" t="str">
        <f t="shared" si="2005"/>
        <v>0.000161416860924339-0.00635044564011803i</v>
      </c>
      <c r="M3844" t="str">
        <f t="shared" si="2006"/>
        <v>0.00228283561149859-0.104801529619313i</v>
      </c>
      <c r="N3844" t="str">
        <f t="shared" si="2007"/>
        <v>-19.5693900378514i</v>
      </c>
      <c r="O3844" t="str">
        <f t="shared" si="2008"/>
        <v>0.7519150999573-0.659259950593241i</v>
      </c>
      <c r="P3844" t="str">
        <f t="shared" si="2009"/>
        <v>0.2480849000427+0.659259950593241i</v>
      </c>
      <c r="Q3844" t="str">
        <f t="shared" si="2010"/>
        <v>-0.2480849000427+18.9101300872582i</v>
      </c>
      <c r="R3844" t="str">
        <f t="shared" si="2011"/>
        <v>0.0346847111360696-0.0135741875890564i</v>
      </c>
      <c r="S3844" t="str">
        <f t="shared" si="2012"/>
        <v>2.02220094331955i</v>
      </c>
      <c r="T3844" t="str">
        <f t="shared" si="2013"/>
        <v>0.0274497349473864+0.070139455578126i</v>
      </c>
      <c r="U3844" t="str">
        <f t="shared" si="2014"/>
        <v>0.0000333333333333334-0.000059097301656788i</v>
      </c>
      <c r="V3844" t="str">
        <f t="shared" si="2015"/>
        <v>6.66666666666667E-06-0.00059097301656788i</v>
      </c>
      <c r="W3844" t="str">
        <f t="shared" si="2016"/>
        <v>0.0000275201442716718-0.0000550763404758388i</v>
      </c>
      <c r="X3844" t="str">
        <f t="shared" si="2017"/>
        <v>0.0000275580145958081-0.0000550258052642679i</v>
      </c>
      <c r="Y3844" t="str">
        <f t="shared" si="2018"/>
        <v>0.009+12.000883936713i</v>
      </c>
      <c r="Z3844" t="str">
        <f t="shared" si="2019"/>
        <v>-0.0000550012445115108-0.0000275974855182191i</v>
      </c>
      <c r="AA3844" t="str">
        <f t="shared" si="2020"/>
        <v>0.000752192155210387-0.999930363029735i</v>
      </c>
      <c r="AB3844" t="str">
        <f t="shared" si="2021"/>
        <v>0.129464822286102+0.3308080084952i</v>
      </c>
      <c r="AC3844" t="str">
        <f t="shared" si="2022"/>
        <v>1.03496473220737-0.0128129311051142i</v>
      </c>
      <c r="AD3844" t="str">
        <f t="shared" si="2023"/>
        <v>0.121115417434475+0.321131572556776i</v>
      </c>
      <c r="AE3844" t="str">
        <f t="shared" si="2024"/>
        <v>2.20092523465128E-06-0.0000210051171212422i</v>
      </c>
      <c r="AF3844" t="str">
        <f t="shared" si="2025"/>
        <v>-15.0865398341061-0.186412850942812i</v>
      </c>
      <c r="AG3844" t="str">
        <f t="shared" si="2026"/>
        <v>1.00116274512942-0.000437532859040187i</v>
      </c>
      <c r="AH3844" t="str">
        <f t="shared" si="2027"/>
        <v>-0.0000372150027524051+0.000316100428401896i</v>
      </c>
      <c r="AI3844">
        <f t="shared" si="2028"/>
        <v>-69.943715315615989</v>
      </c>
      <c r="AJ3844">
        <f t="shared" si="2029"/>
        <v>96.714613333736366</v>
      </c>
      <c r="AK3844"/>
      <c r="AL3844"/>
      <c r="AM3844"/>
      <c r="AN3844"/>
    </row>
    <row r="3845" spans="1:40" x14ac:dyDescent="0.25">
      <c r="A3845"/>
      <c r="B3845">
        <f t="shared" si="2030"/>
        <v>1911000</v>
      </c>
      <c r="C3845" s="237" t="str">
        <f t="shared" si="1998"/>
        <v>-2.09276933834482E-08+0.00128153979086064i</v>
      </c>
      <c r="D3845" s="208" t="str">
        <f t="shared" si="1999"/>
        <v>-5.95700611745161+0.00982513839659824i</v>
      </c>
      <c r="E3845" t="str">
        <f t="shared" si="2000"/>
        <v>2870</v>
      </c>
      <c r="F3845" t="str">
        <f t="shared" si="2001"/>
        <v>0.777000777000777</v>
      </c>
      <c r="G3845" t="str">
        <f t="shared" ref="G3845:G3908" si="2031">IF($C$11=$C$7,$C$24,F3845)</f>
        <v>0.777000777000777</v>
      </c>
      <c r="H3845" t="str">
        <f t="shared" si="2002"/>
        <v>9.12953846632091+0.196140551944243i</v>
      </c>
      <c r="I3845" t="str">
        <f t="shared" si="2003"/>
        <v>7504.47945126262i</v>
      </c>
      <c r="J3845" t="str">
        <f t="shared" ref="J3845:J3908" si="2032">IMSUM(COMPLEX(0,2*PI()*B3845*$C$113*$C$112),COMPLEX(0,2*PI()*B3845*$C$113*$C$111),COMPLEX(0,2*PI()*B3845*$C$28*10^-12*$C$111),COMPLEX(-1*2*PI()*B3845*2*PI()*B3845*$C$113*$C$112*$C$28*10^-12*$C$111,0),COMPLEX(1,0))</f>
        <v>-76229.9779390748+1641.73996059382i</v>
      </c>
      <c r="K3845" t="str">
        <f t="shared" si="2004"/>
        <v>0.00211920008385143-0.0983996123125666i</v>
      </c>
      <c r="L3845" t="str">
        <f t="shared" si="2005"/>
        <v>0.000161248079614116-0.00634712682718328i</v>
      </c>
      <c r="M3845" t="str">
        <f t="shared" si="2006"/>
        <v>0.00228044816346555-0.10474673913975i</v>
      </c>
      <c r="N3845" t="str">
        <f t="shared" si="2007"/>
        <v>-19.579635791798i</v>
      </c>
      <c r="O3845" t="str">
        <f t="shared" si="2008"/>
        <v>0.745121136917469-0.666929150149263i</v>
      </c>
      <c r="P3845" t="str">
        <f t="shared" si="2009"/>
        <v>0.254878863082531+0.666929150149263i</v>
      </c>
      <c r="Q3845" t="str">
        <f t="shared" si="2010"/>
        <v>-0.254878863082531+18.9127066416487i</v>
      </c>
      <c r="R3845" t="str">
        <f t="shared" si="2011"/>
        <v>0.0350755596667805-0.0139492927612705i</v>
      </c>
      <c r="S3845" t="str">
        <f t="shared" si="2012"/>
        <v>2.02325968726893i</v>
      </c>
      <c r="T3845" t="str">
        <f t="shared" si="2013"/>
        <v>0.0282230417097909+0.070966965882193i</v>
      </c>
      <c r="U3845" t="str">
        <f t="shared" si="2014"/>
        <v>0.0000333333333333333-0.0000590663768521531i</v>
      </c>
      <c r="V3845" t="str">
        <f t="shared" si="2015"/>
        <v>6.66666666666667E-06-0.000590663768521531i</v>
      </c>
      <c r="W3845" t="str">
        <f t="shared" si="2016"/>
        <v>0.0000275200574976417-0.0000550489292774283i</v>
      </c>
      <c r="X3845" t="str">
        <f t="shared" si="2017"/>
        <v>0.0000275578776596988-0.0000549984194220434i</v>
      </c>
      <c r="Y3845" t="str">
        <f t="shared" si="2018"/>
        <v>0.009+12.0071671220202i</v>
      </c>
      <c r="Z3845" t="str">
        <f t="shared" si="2019"/>
        <v>-0.0000549451042318573-0.000027582864940018i</v>
      </c>
      <c r="AA3845" t="str">
        <f t="shared" si="2020"/>
        <v>0.000751405119590047-0.999407109146585i</v>
      </c>
      <c r="AB3845" t="str">
        <f t="shared" si="2021"/>
        <v>0.133112071440209+0.334710904995341i</v>
      </c>
      <c r="AC3845" t="str">
        <f t="shared" si="2022"/>
        <v>1.03536343103163-0.0131797645549108i</v>
      </c>
      <c r="AD3845" t="str">
        <f t="shared" si="2023"/>
        <v>0.124430180629794+0.324862609011049i</v>
      </c>
      <c r="AE3845" t="str">
        <f t="shared" si="2024"/>
        <v>2.12381222412076E-06-0.0000212817507799188i</v>
      </c>
      <c r="AF3845" t="str">
        <f t="shared" si="2025"/>
        <v>-15.0865445837725-0.186315413547645i</v>
      </c>
      <c r="AG3845" t="str">
        <f t="shared" si="2026"/>
        <v>1.00117564386427-0.000449286539344173i</v>
      </c>
      <c r="AH3845" t="str">
        <f t="shared" si="2027"/>
        <v>-0.0000361075537049762+0.000320279625594617i</v>
      </c>
      <c r="AI3845">
        <f t="shared" si="2028"/>
        <v>-69.83456378210137</v>
      </c>
      <c r="AJ3845">
        <f t="shared" si="2029"/>
        <v>96.432229248493897</v>
      </c>
      <c r="AK3845"/>
      <c r="AL3845"/>
      <c r="AM3845"/>
      <c r="AN3845"/>
    </row>
    <row r="3846" spans="1:40" x14ac:dyDescent="0.25">
      <c r="A3846"/>
      <c r="B3846">
        <f t="shared" si="2030"/>
        <v>1912000</v>
      </c>
      <c r="C3846" s="237" t="str">
        <f t="shared" ref="C3846:C3909" si="2033">IMPRODUCT(COMPLEX(-1,0),IMDIV(IMPRODUCT(G3846,COMPLEX($C$100+$C$101,0)),COMPLEX($C$100,2*PI()*B3846*$C$103*$C$102*(2*$C$100+$C$101))))</f>
        <v>-2.09058082153994E-08+0.00128086952946411i</v>
      </c>
      <c r="D3846" s="208" t="str">
        <f t="shared" ref="D3846:D3909" si="2034">IMPRODUCT(COMPLEX($C$106,0),IMSUB(C3846,G3846))</f>
        <v>-5.95700611728382+0.00981999972589151i</v>
      </c>
      <c r="E3846" t="str">
        <f t="shared" ref="E3846:E3909" si="2035">IMDIV(COMPLEX($C$20*10^3,0),COMPLEX(1,2*PI()*B3846*$C$20*1000*$C$29*10^-12))</f>
        <v>2870</v>
      </c>
      <c r="F3846" t="str">
        <f t="shared" ref="F3846:F3909" si="2036">IMDIV(COMPLEX($C$22*1000,0),IMSUM(COMPLEX($C$22*1000,0),E3846))</f>
        <v>0.777000777000777</v>
      </c>
      <c r="G3846" t="str">
        <f t="shared" si="2031"/>
        <v>0.777000777000777</v>
      </c>
      <c r="H3846" t="str">
        <f t="shared" ref="H3846:H3909" si="2037">IMPRODUCT(COMPLEX($C$108,0),IMPRODUCT(COMPLEX(-1,0),D3846),IMDIV(COMPLEX(0,2*PI()*B3846*$C$109*$C$110),COMPLEX(1,2*PI()*B3846*$C$109*$C$110)))</f>
        <v>9.12954320871+0.196038077628174i</v>
      </c>
      <c r="I3846" t="str">
        <f t="shared" ref="I3846:I3909" si="2038">COMPLEX(0,2*PI()*B3846*$C$113*$C$112*$C$114)</f>
        <v>7508.40644207961i</v>
      </c>
      <c r="J3846" t="str">
        <f t="shared" si="2032"/>
        <v>-76309.7800565525+1642.59906052087i</v>
      </c>
      <c r="K3846" t="str">
        <f t="shared" ref="K3846:K3909" si="2039">IMDIV(I3846,J3846)</f>
        <v>0.00211698489536177-0.098348194413842i</v>
      </c>
      <c r="L3846" t="str">
        <f t="shared" ref="L3846:L3909" si="2040">IMDIV(COMPLEX($C$117,0),COMPLEX(1,2*PI()*B3846*$C$115*$C$116))</f>
        <v>0.000161079562831357-0.00634381147909341i</v>
      </c>
      <c r="M3846" t="str">
        <f t="shared" ref="M3846:M3909" si="2041">IMSUM(K3846,L3846)</f>
        <v>0.00227806445819313-0.104692005892935i</v>
      </c>
      <c r="N3846" t="str">
        <f t="shared" ref="N3846:N3909" si="2042">COMPLEX(0,-2*PI()*B3846*$C$43)</f>
        <v>-19.5898815457445i</v>
      </c>
      <c r="O3846" t="str">
        <f t="shared" ref="O3846:O3909" si="2043">IMEXP(N3846)</f>
        <v>0.738248955117478-0.674528339114045i</v>
      </c>
      <c r="P3846" t="str">
        <f t="shared" ref="P3846:P3909" si="2044">IMSUB(COMPLEX(1,0),O3846)</f>
        <v>0.261751044882522+0.674528339114045i</v>
      </c>
      <c r="Q3846" t="str">
        <f t="shared" ref="Q3846:Q3909" si="2045">IMSUM(COMPLEX(0,2*PI()*B3846*$C$43),O3846,COMPLEX(-1,0))</f>
        <v>-0.261751044882522+18.9153532066305i</v>
      </c>
      <c r="R3846" t="str">
        <f t="shared" ref="R3846:R3909" si="2046">IMDIV(P3846,Q3846)</f>
        <v>0.0354620803370347-0.0143287454642635i</v>
      </c>
      <c r="S3846" t="str">
        <f t="shared" ref="S3846:S3909" si="2047">IMDIV(COMPLEX(0,2*PI()*B3846*$C$123),COMPLEX($C$124,0))</f>
        <v>2.02431843121832i</v>
      </c>
      <c r="T3846" t="str">
        <f t="shared" ref="T3846:T3909" si="2048">IMPRODUCT(R3846,S3846)</f>
        <v>0.0290059435395445+0.0717865428356041i</v>
      </c>
      <c r="U3846" t="str">
        <f t="shared" ref="U3846:U3909" si="2049">IMDIV(COMPLEX(1,2*PI()*B3846*$C$16*10^-3*$C$15*10^-6),COMPLEX(0,2*PI()*B3846*$C$15*10^-6))</f>
        <v>0.0000333333333333333-0.0000590354843956405i</v>
      </c>
      <c r="V3846" t="str">
        <f t="shared" ref="V3846:V3909" si="2050">IMSUM(COMPLEX($C$18*10^-3,0),IMDIV(COMPLEX(1,0),COMPLEX(0,2*PI()*B3846*($C$17*1*10^-6))))</f>
        <v>6.66666666666667E-06-0.000590354843956405i</v>
      </c>
      <c r="W3846" t="str">
        <f t="shared" ref="W3846:W3909" si="2051">IMDIV(IMPRODUCT(U3846,V3846),IMSUM(U3846,V3846))</f>
        <v>0.0000275199706788785-0.0000550215474780553i</v>
      </c>
      <c r="X3846" t="str">
        <f t="shared" ref="X3846:X3909" si="2052">IMDIV(IMPRODUCT(COMPLEX($C$19,0),W3846),IMSUM(COMPLEX($C$19,0),W3846))</f>
        <v>0.0000275577407577533-0.0000549710629516869i</v>
      </c>
      <c r="Y3846" t="str">
        <f t="shared" ref="Y3846:Y3909" si="2053">COMPLEX($C$13*10^-3,2*PI()*B3846*$C$12*0.000001)</f>
        <v>0.009+12.0134503073274i</v>
      </c>
      <c r="Z3846" t="str">
        <f t="shared" ref="Z3846:Z3909" si="2054">IMPRODUCT(COMPLEX($C$6,0),IMDIV(X3846,IMSUM(X3846,Y3846)))</f>
        <v>-0.0000548890520045542-0.0000275682597558077i</v>
      </c>
      <c r="AA3846" t="str">
        <f t="shared" ref="AA3846:AA3909" si="2055">IMDIV(COMPLEX($C$6,0),IMSUM(X3846,Y3846))</f>
        <v>0.000750619318557858-0.998884402606548i</v>
      </c>
      <c r="AB3846" t="str">
        <f t="shared" ref="AB3846:AB3909" si="2056">IMPRODUCT(COMPLEX($C$119,0),T3846)</f>
        <v>0.136804575081894+0.338576384382539i</v>
      </c>
      <c r="AC3846" t="str">
        <f t="shared" ref="AC3846:AC3909" si="2057">IMSUM(COMPLEX(1,0),IMPRODUCT(AB3846,M3846))</f>
        <v>1.0357578904692-0.0135510465530087i</v>
      </c>
      <c r="AD3846" t="str">
        <f t="shared" ref="AD3846:AD3909" si="2058">IMDIV(AB3846,AC3846)</f>
        <v>0.127783000977765+0.328559387197438i</v>
      </c>
      <c r="AE3846" t="str">
        <f t="shared" ref="AE3846:AE3909" si="2059">IMPRODUCT(AD3846,AA3846,X3846)</f>
        <v>2.04392274550144E-06-0.0000215570682537963i</v>
      </c>
      <c r="AF3846" t="str">
        <f t="shared" ref="AF3846:AF3909" si="2060">IMSUB(D3846,H3846)</f>
        <v>-15.0865493259938-0.186218077902282i</v>
      </c>
      <c r="AG3846" t="str">
        <f t="shared" ref="AG3846:AG3909" si="2061">IMSUM(COMPLEX(1,0),IMPRODUCT(AD3846,AA3846,COMPLEX($C$127,0)))</f>
        <v>1.0011884053242-0.000461165641329274i</v>
      </c>
      <c r="AH3846" t="str">
        <f t="shared" ref="AH3846:AH3909" si="2062">IMDIV(IMPRODUCT(AE3846,AF3846),AG3846)</f>
        <v>-0.0000349581330392859+0.000324439471085004i</v>
      </c>
      <c r="AI3846">
        <f t="shared" ref="AI3846:AI3909" si="2063">20*LOG10(IMABS(AH3846))</f>
        <v>-69.727195526502598</v>
      </c>
      <c r="AJ3846">
        <f t="shared" ref="AJ3846:AJ3909" si="2064">IMARGUMENT(AH3846)*180/PI()</f>
        <v>96.149854867818206</v>
      </c>
      <c r="AK3846"/>
      <c r="AL3846"/>
      <c r="AM3846"/>
      <c r="AN3846"/>
    </row>
    <row r="3847" spans="1:40" x14ac:dyDescent="0.25">
      <c r="A3847"/>
      <c r="B3847">
        <f t="shared" si="2030"/>
        <v>1913000</v>
      </c>
      <c r="C3847" s="237" t="str">
        <f t="shared" si="2033"/>
        <v>-2.08839573590821E-08+0.00128019996881132i</v>
      </c>
      <c r="D3847" s="208" t="str">
        <f t="shared" si="2034"/>
        <v>-5.9570061171163+0.00981486642755346i</v>
      </c>
      <c r="E3847" t="str">
        <f t="shared" si="2035"/>
        <v>2870</v>
      </c>
      <c r="F3847" t="str">
        <f t="shared" si="2036"/>
        <v>0.777000777000777</v>
      </c>
      <c r="G3847" t="str">
        <f t="shared" si="2031"/>
        <v>0.777000777000777</v>
      </c>
      <c r="H3847" t="str">
        <f t="shared" si="2037"/>
        <v>9.12954794366925+0.195935710275075i</v>
      </c>
      <c r="I3847" t="str">
        <f t="shared" si="2038"/>
        <v>7512.33343289659i</v>
      </c>
      <c r="J3847" t="str">
        <f t="shared" si="2032"/>
        <v>-76389.6239224567+1643.45816044792i</v>
      </c>
      <c r="K3847" t="str">
        <f t="shared" si="2039"/>
        <v>0.00211477317783964-0.0982968301988531i</v>
      </c>
      <c r="L3847" t="str">
        <f t="shared" si="2040"/>
        <v>0.000160911310023684-0.00634049959042878i</v>
      </c>
      <c r="M3847" t="str">
        <f t="shared" si="2041"/>
        <v>0.00227568448786332-0.104637329789282i</v>
      </c>
      <c r="N3847" t="str">
        <f t="shared" si="2042"/>
        <v>-19.600127299691i</v>
      </c>
      <c r="O3847" t="str">
        <f t="shared" si="2043"/>
        <v>0.731299275961491-0.682056719766178i</v>
      </c>
      <c r="P3847" t="str">
        <f t="shared" si="2044"/>
        <v>0.268700724038509+0.682056719766178i</v>
      </c>
      <c r="Q3847" t="str">
        <f t="shared" si="2045"/>
        <v>-0.268700724038509+18.9180705799248i</v>
      </c>
      <c r="R3847" t="str">
        <f t="shared" si="2046"/>
        <v>0.0358442187753236-0.0147124988460181i</v>
      </c>
      <c r="S3847" t="str">
        <f t="shared" si="2047"/>
        <v>2.02537717516768i</v>
      </c>
      <c r="T3847" t="str">
        <f t="shared" si="2048"/>
        <v>0.0297983593524059+0.0725980625692572i</v>
      </c>
      <c r="U3847" t="str">
        <f t="shared" si="2049"/>
        <v>0.0000333333333333334-0.0000590046242365211i</v>
      </c>
      <c r="V3847" t="str">
        <f t="shared" si="2050"/>
        <v>6.66666666666667E-06-0.000590046242365211i</v>
      </c>
      <c r="W3847" t="str">
        <f t="shared" si="2051"/>
        <v>0.0000275198838153829-0.0000549941950315984i</v>
      </c>
      <c r="X3847" t="str">
        <f t="shared" si="2052"/>
        <v>0.0000275576038898072-0.0000549437358071197i</v>
      </c>
      <c r="Y3847" t="str">
        <f t="shared" si="2053"/>
        <v>0.009+12.0197334926345i</v>
      </c>
      <c r="Z3847" t="str">
        <f t="shared" si="2054"/>
        <v>-0.0000548330876455288-0.0000275536699411441i</v>
      </c>
      <c r="AA3847" t="str">
        <f t="shared" si="2055"/>
        <v>0.000749834749532946-0.998362242551245i</v>
      </c>
      <c r="AB3847" t="str">
        <f t="shared" si="2056"/>
        <v>0.140541950782805+0.342403862436532i</v>
      </c>
      <c r="AC3847" t="str">
        <f t="shared" si="2057"/>
        <v>1.03614805501219-0.0139267312949581i</v>
      </c>
      <c r="AD3847" t="str">
        <f t="shared" si="2058"/>
        <v>0.131173523222329+0.332221519098844i</v>
      </c>
      <c r="AE3847" t="str">
        <f t="shared" si="2059"/>
        <v>1.96127278897231E-06-0.0000218310436383627i</v>
      </c>
      <c r="AF3847" t="str">
        <f t="shared" si="2060"/>
        <v>-15.0865540607855-0.186120843847522i</v>
      </c>
      <c r="AG3847" t="str">
        <f t="shared" si="2061"/>
        <v>1.00120102832106-0.000473168685276266i</v>
      </c>
      <c r="AH3847" t="str">
        <f t="shared" si="2062"/>
        <v>-0.0000337669786908245+0.000328579575454273i</v>
      </c>
      <c r="AI3847">
        <f t="shared" si="2063"/>
        <v>-69.621563563980104</v>
      </c>
      <c r="AJ3847">
        <f t="shared" si="2064"/>
        <v>95.867490142076122</v>
      </c>
      <c r="AK3847"/>
      <c r="AL3847"/>
      <c r="AM3847"/>
      <c r="AN3847"/>
    </row>
    <row r="3848" spans="1:40" x14ac:dyDescent="0.25">
      <c r="A3848"/>
      <c r="B3848">
        <f t="shared" si="2030"/>
        <v>1914000</v>
      </c>
      <c r="C3848" s="237" t="str">
        <f t="shared" si="2033"/>
        <v>-2.08621407428078E-08+0.00127953110780393i</v>
      </c>
      <c r="D3848" s="208" t="str">
        <f t="shared" si="2034"/>
        <v>-5.95700611694904+0.00980973849316347i</v>
      </c>
      <c r="E3848" t="str">
        <f t="shared" si="2035"/>
        <v>2870</v>
      </c>
      <c r="F3848" t="str">
        <f t="shared" si="2036"/>
        <v>0.777000777000777</v>
      </c>
      <c r="G3848" t="str">
        <f t="shared" si="2031"/>
        <v>0.777000777000777</v>
      </c>
      <c r="H3848" t="str">
        <f t="shared" si="2037"/>
        <v>9.12955267121414+0.19583344971765i</v>
      </c>
      <c r="I3848" t="str">
        <f t="shared" si="2038"/>
        <v>7516.26042371358i</v>
      </c>
      <c r="J3848" t="str">
        <f t="shared" si="2032"/>
        <v>-76469.5095367876+1644.31726037498i</v>
      </c>
      <c r="K3848" t="str">
        <f t="shared" si="2039"/>
        <v>0.00211256492403835-0.0982455195836074i</v>
      </c>
      <c r="L3848" t="str">
        <f t="shared" si="2040"/>
        <v>0.000160743320640162-0.00633719115578109i</v>
      </c>
      <c r="M3848" t="str">
        <f t="shared" si="2041"/>
        <v>0.00227330824467851-0.104582710739388i</v>
      </c>
      <c r="N3848" t="str">
        <f t="shared" si="2042"/>
        <v>-19.6103730536375i</v>
      </c>
      <c r="O3848" t="str">
        <f t="shared" si="2043"/>
        <v>0.724272828988989-0.68951350181725i</v>
      </c>
      <c r="P3848" t="str">
        <f t="shared" si="2044"/>
        <v>0.275727171011011+0.68951350181725i</v>
      </c>
      <c r="Q3848" t="str">
        <f t="shared" si="2045"/>
        <v>-0.275727171011011+18.9208595518203i</v>
      </c>
      <c r="R3848" t="str">
        <f t="shared" si="2046"/>
        <v>0.036221921120916-0.0151005052422567i</v>
      </c>
      <c r="S3848" t="str">
        <f t="shared" si="2047"/>
        <v>2.02643591911707i</v>
      </c>
      <c r="T3848" t="str">
        <f t="shared" si="2048"/>
        <v>0.0306002062197246+0.0734014020188494i</v>
      </c>
      <c r="U3848" t="str">
        <f t="shared" si="2049"/>
        <v>0.0000333333333333334-0.0000589737963241719i</v>
      </c>
      <c r="V3848" t="str">
        <f t="shared" si="2050"/>
        <v>6.66666666666667E-06-0.000589737963241719i</v>
      </c>
      <c r="W3848" t="str">
        <f t="shared" si="2051"/>
        <v>0.0000275197969071561-0.0000549668718920322i</v>
      </c>
      <c r="X3848" t="str">
        <f t="shared" si="2052"/>
        <v>0.0000275574670556977-0.0000549164379423595i</v>
      </c>
      <c r="Y3848" t="str">
        <f t="shared" si="2053"/>
        <v>0.009+12.0260166779417i</v>
      </c>
      <c r="Z3848" t="str">
        <f t="shared" si="2054"/>
        <v>-0.0000547772109711896-0.0000275390954716362i</v>
      </c>
      <c r="AA3848" t="str">
        <f t="shared" si="2055"/>
        <v>0.000749051409941191-0.997840628124099i</v>
      </c>
      <c r="AB3848" t="str">
        <f t="shared" si="2056"/>
        <v>0.144323807415558+0.346192758732843i</v>
      </c>
      <c r="AC3848" t="str">
        <f t="shared" si="2057"/>
        <v>1.03653386964793-0.0143067721510731i</v>
      </c>
      <c r="AD3848" t="str">
        <f t="shared" si="2058"/>
        <v>0.134601388156818+0.335848620405103i</v>
      </c>
      <c r="AE3848" t="str">
        <f t="shared" si="2059"/>
        <v>1.87587858527244E-06-0.0000221036512133787i</v>
      </c>
      <c r="AF3848" t="str">
        <f t="shared" si="2060"/>
        <v>-15.0865587881632-0.186023711224487i</v>
      </c>
      <c r="AG3848" t="str">
        <f t="shared" si="2061"/>
        <v>1.00121351168255-0.000485294180276124i</v>
      </c>
      <c r="AH3848" t="str">
        <f t="shared" si="2062"/>
        <v>-0.0000325343321507359+0.000332699552052208i</v>
      </c>
      <c r="AI3848">
        <f t="shared" si="2063"/>
        <v>-69.517622823741746</v>
      </c>
      <c r="AJ3848">
        <f t="shared" si="2064"/>
        <v>95.585135020376839</v>
      </c>
      <c r="AK3848"/>
      <c r="AL3848"/>
      <c r="AM3848"/>
      <c r="AN3848"/>
    </row>
    <row r="3849" spans="1:40" x14ac:dyDescent="0.25">
      <c r="A3849"/>
      <c r="B3849">
        <f t="shared" si="2030"/>
        <v>1915000</v>
      </c>
      <c r="C3849" s="237" t="str">
        <f t="shared" si="2033"/>
        <v>-2.08403582950761E-08+0.0012788629453459i</v>
      </c>
      <c r="D3849" s="208" t="str">
        <f t="shared" si="2034"/>
        <v>-5.95700611678204+0.00980461591431857i</v>
      </c>
      <c r="E3849" t="str">
        <f t="shared" si="2035"/>
        <v>2870</v>
      </c>
      <c r="F3849" t="str">
        <f t="shared" si="2036"/>
        <v>0.777000777000777</v>
      </c>
      <c r="G3849" t="str">
        <f t="shared" si="2031"/>
        <v>0.777000777000777</v>
      </c>
      <c r="H3849" t="str">
        <f t="shared" si="2037"/>
        <v>9.12955739136015+0.195731295788953i</v>
      </c>
      <c r="I3849" t="str">
        <f t="shared" si="2038"/>
        <v>7520.18741453057i</v>
      </c>
      <c r="J3849" t="str">
        <f t="shared" si="2032"/>
        <v>-76549.4368995451+1645.17636030202i</v>
      </c>
      <c r="K3849" t="str">
        <f t="shared" si="2039"/>
        <v>0.0021103601267301-0.0981942624842877i</v>
      </c>
      <c r="L3849" t="str">
        <f t="shared" si="2040"/>
        <v>0.00016057559413129-0.00633388616975329i</v>
      </c>
      <c r="M3849" t="str">
        <f t="shared" si="2041"/>
        <v>0.00227093572086139-0.104528148654041i</v>
      </c>
      <c r="N3849" t="str">
        <f t="shared" si="2042"/>
        <v>-19.620618807584i</v>
      </c>
      <c r="O3849" t="str">
        <f t="shared" si="2043"/>
        <v>0.71717035179812-0.696897902494878i</v>
      </c>
      <c r="P3849" t="str">
        <f t="shared" si="2044"/>
        <v>0.28282964820188+0.696897902494878i</v>
      </c>
      <c r="Q3849" t="str">
        <f t="shared" si="2045"/>
        <v>-0.28282964820188+18.9237209050891i</v>
      </c>
      <c r="R3849" t="str">
        <f t="shared" si="2046"/>
        <v>0.036595134038424-0.0154927161818913i</v>
      </c>
      <c r="S3849" t="str">
        <f t="shared" si="2047"/>
        <v>2.02749466306645i</v>
      </c>
      <c r="T3849" t="str">
        <f t="shared" si="2048"/>
        <v>0.0314113993751878+0.0741964389571061i</v>
      </c>
      <c r="U3849" t="str">
        <f t="shared" si="2049"/>
        <v>0.0000333333333333333-0.0000589430006080755i</v>
      </c>
      <c r="V3849" t="str">
        <f t="shared" si="2050"/>
        <v>6.66666666666667E-06-0.000589430006080755i</v>
      </c>
      <c r="W3849" t="str">
        <f t="shared" si="2051"/>
        <v>0.0000275197099541989-0.0000549395780134276i</v>
      </c>
      <c r="X3849" t="str">
        <f t="shared" si="2052"/>
        <v>0.0000275573302552613-0.0000548891693115196i</v>
      </c>
      <c r="Y3849" t="str">
        <f t="shared" si="2053"/>
        <v>0.009+12.0322998632489i</v>
      </c>
      <c r="Z3849" t="str">
        <f t="shared" si="2054"/>
        <v>-0.0000547214217984252-0.000027524536322944i</v>
      </c>
      <c r="AA3849" t="str">
        <f t="shared" si="2055"/>
        <v>0.000748269297215215-0.997319558470339i</v>
      </c>
      <c r="AB3849" t="str">
        <f t="shared" si="2056"/>
        <v>0.14814974518556+0.34994249679478i</v>
      </c>
      <c r="AC3849" t="str">
        <f t="shared" si="2057"/>
        <v>1.03691527987371-0.0146911216715958i</v>
      </c>
      <c r="AD3849" t="str">
        <f t="shared" si="2058"/>
        <v>0.138066232663113+0.339440310553086i</v>
      </c>
      <c r="AE3849" t="str">
        <f t="shared" si="2059"/>
        <v>1.78775660361209E-06-0.0000223748654450717i</v>
      </c>
      <c r="AF3849" t="str">
        <f t="shared" si="2060"/>
        <v>-15.0865635081422-0.185926679874634i</v>
      </c>
      <c r="AG3849" t="str">
        <f t="shared" si="2061"/>
        <v>1.00122585425236-0.000497540624400546i</v>
      </c>
      <c r="AH3849" t="str">
        <f t="shared" si="2062"/>
        <v>-0.0000312604384341828+0.000336799017028205i</v>
      </c>
      <c r="AI3849">
        <f t="shared" si="2063"/>
        <v>-69.415330046678463</v>
      </c>
      <c r="AJ3849">
        <f t="shared" si="2064"/>
        <v>95.302789450576043</v>
      </c>
      <c r="AK3849"/>
      <c r="AL3849"/>
      <c r="AM3849"/>
      <c r="AN3849"/>
    </row>
    <row r="3850" spans="1:40" x14ac:dyDescent="0.25">
      <c r="A3850"/>
      <c r="B3850">
        <f t="shared" si="2030"/>
        <v>1916000</v>
      </c>
      <c r="C3850" s="237" t="str">
        <f t="shared" si="2033"/>
        <v>-2.08186099445723E-08+0.00127819548034347i</v>
      </c>
      <c r="D3850" s="208" t="str">
        <f t="shared" si="2034"/>
        <v>-5.9570061166153+0.00979949868263327i</v>
      </c>
      <c r="E3850" t="str">
        <f t="shared" si="2035"/>
        <v>2870</v>
      </c>
      <c r="F3850" t="str">
        <f t="shared" si="2036"/>
        <v>0.777000777000777</v>
      </c>
      <c r="G3850" t="str">
        <f t="shared" si="2031"/>
        <v>0.777000777000777</v>
      </c>
      <c r="H3850" t="str">
        <f t="shared" si="2037"/>
        <v>9.1295621041227+0.195629248322382i</v>
      </c>
      <c r="I3850" t="str">
        <f t="shared" si="2038"/>
        <v>7524.11440534755i</v>
      </c>
      <c r="J3850" t="str">
        <f t="shared" si="2032"/>
        <v>-76629.4060107292+1646.03546022907i</v>
      </c>
      <c r="K3850" t="str">
        <f t="shared" si="2039"/>
        <v>0.00210815877870597-0.098143058817251i</v>
      </c>
      <c r="L3850" t="str">
        <f t="shared" si="2040"/>
        <v>0.000160408129948999-0.00633058462695951i</v>
      </c>
      <c r="M3850" t="str">
        <f t="shared" si="2041"/>
        <v>0.00226856690865497-0.104473643444211i</v>
      </c>
      <c r="N3850" t="str">
        <f t="shared" si="2042"/>
        <v>-19.6308645615306i</v>
      </c>
      <c r="O3850" t="str">
        <f t="shared" si="2043"/>
        <v>0.709992589968198-0.704209146624957i</v>
      </c>
      <c r="P3850" t="str">
        <f t="shared" si="2044"/>
        <v>0.290007410031802+0.704209146624957i</v>
      </c>
      <c r="Q3850" t="str">
        <f t="shared" si="2045"/>
        <v>-0.290007410031802+18.9266554149056i</v>
      </c>
      <c r="R3850" t="str">
        <f t="shared" si="2046"/>
        <v>0.0369638047323183-0.0158890823927775i</v>
      </c>
      <c r="S3850" t="str">
        <f t="shared" si="2047"/>
        <v>2.02855340701584i</v>
      </c>
      <c r="T3850" t="str">
        <f t="shared" si="2048"/>
        <v>0.0322318522222242+0.0749830520260125i</v>
      </c>
      <c r="U3850" t="str">
        <f t="shared" si="2049"/>
        <v>0.0000333333333333333-0.0000589122370378208i</v>
      </c>
      <c r="V3850" t="str">
        <f t="shared" si="2050"/>
        <v>6.66666666666667E-06-0.000589122370378208i</v>
      </c>
      <c r="W3850" t="str">
        <f t="shared" si="2051"/>
        <v>0.000027519622956513-0.000054912313349952i</v>
      </c>
      <c r="X3850" t="str">
        <f t="shared" si="2052"/>
        <v>0.0000275571934883363-0.0000548619298688098i</v>
      </c>
      <c r="Y3850" t="str">
        <f t="shared" si="2053"/>
        <v>0.009+12.0385830485561i</v>
      </c>
      <c r="Z3850" t="str">
        <f t="shared" si="2054"/>
        <v>-0.0000546657199446012-0.0000275099924707799i</v>
      </c>
      <c r="AA3850" t="str">
        <f t="shared" si="2055"/>
        <v>0.000747488408794319-0.996799032736961i</v>
      </c>
      <c r="AB3850" t="str">
        <f t="shared" si="2056"/>
        <v>0.152019355665926+0.353652504245456i</v>
      </c>
      <c r="AC3850" t="str">
        <f t="shared" si="2057"/>
        <v>1.03729223171143-0.0150797315921664i</v>
      </c>
      <c r="AD3850" t="str">
        <f t="shared" si="2058"/>
        <v>0.141567689751225+0.3429962127664i</v>
      </c>
      <c r="AE3850" t="str">
        <f t="shared" si="2059"/>
        <v>1.69692354956504E-06-0.0000226446609883088i</v>
      </c>
      <c r="AF3850" t="str">
        <f t="shared" si="2060"/>
        <v>-15.086568220738-0.185829749639749i</v>
      </c>
      <c r="AG3850" t="str">
        <f t="shared" si="2061"/>
        <v>1.00123805489024-0.000509906504873437i</v>
      </c>
      <c r="AH3850" t="str">
        <f t="shared" si="2062"/>
        <v>-0.0000299455460484794+0.000340877589362027i</v>
      </c>
      <c r="AI3850">
        <f t="shared" si="2063"/>
        <v>-69.314643689755272</v>
      </c>
      <c r="AJ3850">
        <f t="shared" si="2064"/>
        <v>95.020453379281363</v>
      </c>
      <c r="AK3850"/>
      <c r="AL3850"/>
      <c r="AM3850"/>
      <c r="AN3850"/>
    </row>
    <row r="3851" spans="1:40" x14ac:dyDescent="0.25">
      <c r="A3851"/>
      <c r="B3851">
        <f t="shared" si="2030"/>
        <v>1917000</v>
      </c>
      <c r="C3851" s="237" t="str">
        <f t="shared" si="2033"/>
        <v>-2.0796895620168E-08+0.00127752871170515i</v>
      </c>
      <c r="D3851" s="208" t="str">
        <f t="shared" si="2034"/>
        <v>-5.95700611644883+0.00979438678973949i</v>
      </c>
      <c r="E3851" t="str">
        <f t="shared" si="2035"/>
        <v>2870</v>
      </c>
      <c r="F3851" t="str">
        <f t="shared" si="2036"/>
        <v>0.777000777000777</v>
      </c>
      <c r="G3851" t="str">
        <f t="shared" si="2031"/>
        <v>0.777000777000777</v>
      </c>
      <c r="H3851" t="str">
        <f t="shared" si="2037"/>
        <v>9.1295668095172+0.195527307151688i</v>
      </c>
      <c r="I3851" t="str">
        <f t="shared" si="2038"/>
        <v>7528.04139616454i</v>
      </c>
      <c r="J3851" t="str">
        <f t="shared" si="2032"/>
        <v>-76709.4168703399+1646.89456015613i</v>
      </c>
      <c r="K3851" t="str">
        <f t="shared" si="2039"/>
        <v>0.0021059608727758-0.0980919084990291i</v>
      </c>
      <c r="L3851" t="str">
        <f t="shared" si="2040"/>
        <v>0.000160240927546649-0.00632728652202517i</v>
      </c>
      <c r="M3851" t="str">
        <f t="shared" si="2041"/>
        <v>0.00226620180032245-0.104419195021054i</v>
      </c>
      <c r="N3851" t="str">
        <f t="shared" si="2042"/>
        <v>-19.6411103154771i</v>
      </c>
      <c r="O3851" t="str">
        <f t="shared" si="2043"/>
        <v>0.702740296981727-0.711446466712735i</v>
      </c>
      <c r="P3851" t="str">
        <f t="shared" si="2044"/>
        <v>0.297259703018273+0.711446466712735i</v>
      </c>
      <c r="Q3851" t="str">
        <f t="shared" si="2045"/>
        <v>-0.297259703018273+18.9296638487644i</v>
      </c>
      <c r="R3851" t="str">
        <f t="shared" si="2046"/>
        <v>0.0373278809613761-0.0162895538077545i</v>
      </c>
      <c r="S3851" t="str">
        <f t="shared" si="2047"/>
        <v>2.02961215096522i</v>
      </c>
      <c r="T3851" t="str">
        <f t="shared" si="2048"/>
        <v>0.0330614763420203+0.0757611207689922i</v>
      </c>
      <c r="U3851" t="str">
        <f t="shared" si="2049"/>
        <v>0.0000333333333333334-0.0000588815055631011i</v>
      </c>
      <c r="V3851" t="str">
        <f t="shared" si="2050"/>
        <v>6.66666666666667E-06-0.000588815055631011i</v>
      </c>
      <c r="W3851" t="str">
        <f t="shared" si="2051"/>
        <v>0.0000275195359140988-0.0000548850778558679i</v>
      </c>
      <c r="X3851" t="str">
        <f t="shared" si="2052"/>
        <v>0.0000275570567547601-0.000054834719568535i</v>
      </c>
      <c r="Y3851" t="str">
        <f t="shared" si="2053"/>
        <v>0.009+12.0448662338633i</v>
      </c>
      <c r="Z3851" t="str">
        <f t="shared" si="2054"/>
        <v>-0.0000546101052275593-0.0000274954638909068i</v>
      </c>
      <c r="AA3851" t="str">
        <f t="shared" si="2055"/>
        <v>0.000746708742124474-0.996279050072743i</v>
      </c>
      <c r="AB3851" t="str">
        <f t="shared" si="2056"/>
        <v>0.155932221835291+0.357322212959559i</v>
      </c>
      <c r="AC3851" t="str">
        <f t="shared" si="2057"/>
        <v>1.03766467172223-0.0154725528395814i</v>
      </c>
      <c r="AD3851" t="str">
        <f t="shared" si="2058"/>
        <v>0.145105388599095+0.346515954094483i</v>
      </c>
      <c r="AE3851" t="str">
        <f t="shared" si="2059"/>
        <v>1.60339636294552E-06-0.0000229130126887302i</v>
      </c>
      <c r="AF3851" t="str">
        <f t="shared" si="2060"/>
        <v>-15.086572925966-0.185732920361949i</v>
      </c>
      <c r="AG3851" t="str">
        <f t="shared" si="2061"/>
        <v>1.00125011247209-0.000522390298242679i</v>
      </c>
      <c r="AH3851" t="str">
        <f t="shared" si="2062"/>
        <v>-0.000028589906961035+0.000344934890893935i</v>
      </c>
      <c r="AI3851">
        <f t="shared" si="2063"/>
        <v>-69.215523836637743</v>
      </c>
      <c r="AJ3851">
        <f t="shared" si="2064"/>
        <v>94.738126751870894</v>
      </c>
      <c r="AK3851"/>
      <c r="AL3851"/>
      <c r="AM3851"/>
      <c r="AN3851"/>
    </row>
    <row r="3852" spans="1:40" x14ac:dyDescent="0.25">
      <c r="A3852"/>
      <c r="B3852">
        <f t="shared" si="2030"/>
        <v>1918000</v>
      </c>
      <c r="C3852" s="237" t="str">
        <f t="shared" si="2033"/>
        <v>-2.07752152509195E-08+0.00127686263834173i</v>
      </c>
      <c r="D3852" s="208" t="str">
        <f t="shared" si="2034"/>
        <v>-5.95700611628261+0.0097892802272866i</v>
      </c>
      <c r="E3852" t="str">
        <f t="shared" si="2035"/>
        <v>2870</v>
      </c>
      <c r="F3852" t="str">
        <f t="shared" si="2036"/>
        <v>0.777000777000777</v>
      </c>
      <c r="G3852" t="str">
        <f t="shared" si="2031"/>
        <v>0.777000777000777</v>
      </c>
      <c r="H3852" t="str">
        <f t="shared" si="2037"/>
        <v>9.12957150755897+0.195425472110963i</v>
      </c>
      <c r="I3852" t="str">
        <f t="shared" si="2038"/>
        <v>7531.96838698153i</v>
      </c>
      <c r="J3852" t="str">
        <f t="shared" si="2032"/>
        <v>-76789.4694783773+1647.75366008318i</v>
      </c>
      <c r="K3852" t="str">
        <f t="shared" si="2039"/>
        <v>0.00210376640176814-0.0980408114463268i</v>
      </c>
      <c r="L3852" t="str">
        <f t="shared" si="2040"/>
        <v>0.000160073986379021-0.00632399184958677i</v>
      </c>
      <c r="M3852" t="str">
        <f t="shared" si="2041"/>
        <v>0.00226384038814716-0.104364803295914i</v>
      </c>
      <c r="N3852" t="str">
        <f t="shared" si="2042"/>
        <v>-19.6513560694236i</v>
      </c>
      <c r="O3852" t="str">
        <f t="shared" si="2043"/>
        <v>0.695414234144867-0.718609103023826i</v>
      </c>
      <c r="P3852" t="str">
        <f t="shared" si="2044"/>
        <v>0.304585765855133+0.718609103023826i</v>
      </c>
      <c r="Q3852" t="str">
        <f t="shared" si="2045"/>
        <v>-0.304585765855133+18.9327469663998i</v>
      </c>
      <c r="R3852" t="str">
        <f t="shared" si="2046"/>
        <v>0.0376873110531049-0.0166940795710304i</v>
      </c>
      <c r="S3852" t="str">
        <f t="shared" si="2047"/>
        <v>2.03067089491461i</v>
      </c>
      <c r="T3852" t="str">
        <f t="shared" si="2048"/>
        <v>0.03390018150228+0.0765305256631338i</v>
      </c>
      <c r="U3852" t="str">
        <f t="shared" si="2049"/>
        <v>0.0000333333333333334-0.0000588508061337148i</v>
      </c>
      <c r="V3852" t="str">
        <f t="shared" si="2050"/>
        <v>6.66666666666667E-06-0.000588508061337148i</v>
      </c>
      <c r="W3852" t="str">
        <f t="shared" si="2051"/>
        <v>0.0000275194488269578-0.0000548578714855332i</v>
      </c>
      <c r="X3852" t="str">
        <f t="shared" si="2052"/>
        <v>0.0000275569200543712-0.0000548075383650956i</v>
      </c>
      <c r="Y3852" t="str">
        <f t="shared" si="2053"/>
        <v>0.009+12.0511494191704i</v>
      </c>
      <c r="Z3852" t="str">
        <f t="shared" si="2054"/>
        <v>-0.000054554577465617-0.0000274809505591398i</v>
      </c>
      <c r="AA3852" t="str">
        <f t="shared" si="2055"/>
        <v>0.000745930294658338-0.995759609628252i</v>
      </c>
      <c r="AB3852" t="str">
        <f t="shared" si="2056"/>
        <v>0.15988791811912+0.360951059215343i</v>
      </c>
      <c r="AC3852" t="str">
        <f t="shared" si="2057"/>
        <v>1.03803254702108-0.015869535537899i</v>
      </c>
      <c r="AD3852" t="str">
        <f t="shared" si="2058"/>
        <v>0.148678954593142+0.349999165451619i</v>
      </c>
      <c r="AE3852" t="str">
        <f t="shared" si="2059"/>
        <v>1.50719221565761E-06-0.0000231798955848904i</v>
      </c>
      <c r="AF3852" t="str">
        <f t="shared" si="2060"/>
        <v>-15.0865776238416-0.185636191883676i</v>
      </c>
      <c r="AG3852" t="str">
        <f t="shared" si="2061"/>
        <v>1.00126202589012-0.000534990470554057i</v>
      </c>
      <c r="AH3852" t="str">
        <f t="shared" si="2062"/>
        <v>-0.0000271937765669349+0.00034897054635493i</v>
      </c>
      <c r="AI3852">
        <f t="shared" si="2063"/>
        <v>-69.117932114054966</v>
      </c>
      <c r="AJ3852">
        <f t="shared" si="2064"/>
        <v>94.455809512483484</v>
      </c>
      <c r="AK3852"/>
      <c r="AL3852"/>
      <c r="AM3852"/>
      <c r="AN3852"/>
    </row>
    <row r="3853" spans="1:40" x14ac:dyDescent="0.25">
      <c r="A3853"/>
      <c r="B3853">
        <f t="shared" si="2030"/>
        <v>1919000</v>
      </c>
      <c r="C3853" s="237" t="str">
        <f t="shared" si="2033"/>
        <v>-2.07535687660693E-08+0.00127619725916629i</v>
      </c>
      <c r="D3853" s="208" t="str">
        <f t="shared" si="2034"/>
        <v>-5.95700611611666+0.00978417898694156i</v>
      </c>
      <c r="E3853" t="str">
        <f t="shared" si="2035"/>
        <v>2870</v>
      </c>
      <c r="F3853" t="str">
        <f t="shared" si="2036"/>
        <v>0.777000777000777</v>
      </c>
      <c r="G3853" t="str">
        <f t="shared" si="2031"/>
        <v>0.777000777000777</v>
      </c>
      <c r="H3853" t="str">
        <f t="shared" si="2037"/>
        <v>9.12957619826335+0.195323743034644i</v>
      </c>
      <c r="I3853" t="str">
        <f t="shared" si="2038"/>
        <v>7535.89537779852i</v>
      </c>
      <c r="J3853" t="str">
        <f t="shared" si="2032"/>
        <v>-76869.5638348413+1648.61276001022i</v>
      </c>
      <c r="K3853" t="str">
        <f t="shared" si="2039"/>
        <v>0.0021015753585302-0.0979897675760225i</v>
      </c>
      <c r="L3853" t="str">
        <f t="shared" si="2040"/>
        <v>0.000159907305902314-0.00632070060429202i</v>
      </c>
      <c r="M3853" t="str">
        <f t="shared" si="2041"/>
        <v>0.00226148266443251-0.104310468180315i</v>
      </c>
      <c r="N3853" t="str">
        <f t="shared" si="2042"/>
        <v>-19.6616018233701i</v>
      </c>
      <c r="O3853" t="str">
        <f t="shared" si="2043"/>
        <v>0.688015170507811-0.725696303663666i</v>
      </c>
      <c r="P3853" t="str">
        <f t="shared" si="2044"/>
        <v>0.311984829492189+0.725696303663666i</v>
      </c>
      <c r="Q3853" t="str">
        <f t="shared" si="2045"/>
        <v>-0.311984829492189+18.9359055197064i</v>
      </c>
      <c r="R3853" t="str">
        <f t="shared" si="2046"/>
        <v>0.0380420439180612-0.0171026080448315i</v>
      </c>
      <c r="S3853" t="str">
        <f t="shared" si="2047"/>
        <v>2.03172963886399i</v>
      </c>
      <c r="T3853" t="str">
        <f t="shared" si="2048"/>
        <v>0.0347478756665579+0.0772911481512905i</v>
      </c>
      <c r="U3853" t="str">
        <f t="shared" si="2049"/>
        <v>0.0000333333333333334-0.000058820138699565i</v>
      </c>
      <c r="V3853" t="str">
        <f t="shared" si="2050"/>
        <v>6.66666666666667E-06-0.000588201386995646i</v>
      </c>
      <c r="W3853" t="str">
        <f t="shared" si="2051"/>
        <v>0.0000275193616950907-0.000054830694193401i</v>
      </c>
      <c r="X3853" t="str">
        <f t="shared" si="2052"/>
        <v>0.0000275567833870083-0.000054780386212987i</v>
      </c>
      <c r="Y3853" t="str">
        <f t="shared" si="2053"/>
        <v>0.009+12.0574326044776i</v>
      </c>
      <c r="Z3853" t="str">
        <f t="shared" si="2054"/>
        <v>-0.0000544991364775632-0.000027466452451344i</v>
      </c>
      <c r="AA3853" t="str">
        <f t="shared" si="2055"/>
        <v>0.000745153063855152-0.995240710555794i</v>
      </c>
      <c r="AB3853" t="str">
        <f t="shared" si="2056"/>
        <v>0.163886010433729+0.364538483846028i</v>
      </c>
      <c r="AC3853" t="str">
        <f t="shared" si="2057"/>
        <v>1.03839580529126-0.01627062901481i</v>
      </c>
      <c r="AD3853" t="str">
        <f t="shared" si="2058"/>
        <v>0.152288009368837+0.353445481655165i</v>
      </c>
      <c r="AE3853" t="str">
        <f t="shared" si="2059"/>
        <v>1.40832850953531E-06-0.0000234452849103419i</v>
      </c>
      <c r="AF3853" t="str">
        <f t="shared" si="2060"/>
        <v>-15.08658231438-0.185539564047702i</v>
      </c>
      <c r="AG3853" t="str">
        <f t="shared" si="2061"/>
        <v>1.00127379405286-0.000547705477524704i</v>
      </c>
      <c r="AH3853" t="str">
        <f t="shared" si="2062"/>
        <v>-0.0000257574136564247+0.000352984183396159i</v>
      </c>
      <c r="AI3853">
        <f t="shared" si="2063"/>
        <v>-69.021831613484409</v>
      </c>
      <c r="AJ3853">
        <f t="shared" si="2064"/>
        <v>94.173501604039458</v>
      </c>
      <c r="AK3853"/>
      <c r="AL3853"/>
      <c r="AM3853"/>
      <c r="AN3853"/>
    </row>
    <row r="3854" spans="1:40" x14ac:dyDescent="0.25">
      <c r="A3854"/>
      <c r="B3854">
        <f t="shared" si="2030"/>
        <v>1920000</v>
      </c>
      <c r="C3854" s="237" t="str">
        <f t="shared" si="2033"/>
        <v>-2.07319560950429E-08+0.00127553257309416i</v>
      </c>
      <c r="D3854" s="208" t="str">
        <f t="shared" si="2034"/>
        <v>-5.95700611595096+0.00977908306038856i</v>
      </c>
      <c r="E3854" t="str">
        <f t="shared" si="2035"/>
        <v>2870</v>
      </c>
      <c r="F3854" t="str">
        <f t="shared" si="2036"/>
        <v>0.777000777000777</v>
      </c>
      <c r="G3854" t="str">
        <f t="shared" si="2031"/>
        <v>0.777000777000777</v>
      </c>
      <c r="H3854" t="str">
        <f t="shared" si="2037"/>
        <v>9.12958088164557+0.195222119757514i</v>
      </c>
      <c r="I3854" t="str">
        <f t="shared" si="2038"/>
        <v>7539.8223686155i</v>
      </c>
      <c r="J3854" t="str">
        <f t="shared" si="2032"/>
        <v>-76949.6999397318+1649.47185993728i</v>
      </c>
      <c r="K3854" t="str">
        <f t="shared" si="2039"/>
        <v>0.00209938773592786-0.0979387768051673i</v>
      </c>
      <c r="L3854" t="str">
        <f t="shared" si="2040"/>
        <v>0.000159740885574143-0.00631741278079973i</v>
      </c>
      <c r="M3854" t="str">
        <f t="shared" si="2041"/>
        <v>0.002259128621502-0.104256189585967i</v>
      </c>
      <c r="N3854" t="str">
        <f t="shared" si="2042"/>
        <v>-19.6718475773166i</v>
      </c>
      <c r="O3854" t="str">
        <f t="shared" si="2043"/>
        <v>0.680543882783971-0.732707324656521i</v>
      </c>
      <c r="P3854" t="str">
        <f t="shared" si="2044"/>
        <v>0.319456117216029+0.732707324656521i</v>
      </c>
      <c r="Q3854" t="str">
        <f t="shared" si="2045"/>
        <v>-0.319456117216029+18.9391402526601i</v>
      </c>
      <c r="R3854" t="str">
        <f t="shared" si="2046"/>
        <v>0.0383920290641141-0.0175150868163777i</v>
      </c>
      <c r="S3854" t="str">
        <f t="shared" si="2047"/>
        <v>2.03278838281336i</v>
      </c>
      <c r="T3854" t="str">
        <f t="shared" si="2048"/>
        <v>0.0356044650043+0.078042870674164i</v>
      </c>
      <c r="U3854" t="str">
        <f t="shared" si="2049"/>
        <v>0.0000333333333333333-0.0000587895032106587i</v>
      </c>
      <c r="V3854" t="str">
        <f t="shared" si="2050"/>
        <v>6.66666666666667E-06-0.000587895032106587i</v>
      </c>
      <c r="W3854" t="str">
        <f t="shared" si="2051"/>
        <v>0.0000275192745184988-0.0000548035459340187i</v>
      </c>
      <c r="X3854" t="str">
        <f t="shared" si="2052"/>
        <v>0.000027556646752511-0.0000547532630667985i</v>
      </c>
      <c r="Y3854" t="str">
        <f t="shared" si="2053"/>
        <v>0.009+12.0637157897848i</v>
      </c>
      <c r="Z3854" t="str">
        <f t="shared" si="2054"/>
        <v>-0.00005444378208266-0.0000274519695434375i</v>
      </c>
      <c r="AA3854" t="str">
        <f t="shared" si="2055"/>
        <v>0.000744377047180835-0.994722352009485i</v>
      </c>
      <c r="AB3854" t="str">
        <f t="shared" si="2056"/>
        <v>0.167926056233644+0.368083932391117i</v>
      </c>
      <c r="AC3854" t="str">
        <f t="shared" si="2057"/>
        <v>1.03875439479885-0.0166757818083388i</v>
      </c>
      <c r="AD3854" t="str">
        <f t="shared" si="2058"/>
        <v>0.15593217085185+0.356854541463504i</v>
      </c>
      <c r="AE3854" t="str">
        <f t="shared" si="2059"/>
        <v>1.30682287415922E-06-0.0000237091560957137i</v>
      </c>
      <c r="AF3854" t="str">
        <f t="shared" si="2060"/>
        <v>-15.0865869975965-0.185443036697125i</v>
      </c>
      <c r="AG3854" t="str">
        <f t="shared" si="2061"/>
        <v>1.00128541588532-0.000560533764718135i</v>
      </c>
      <c r="AH3854" t="str">
        <f t="shared" si="2062"/>
        <v>-0.000024281080382089+0.000356975432618217i</v>
      </c>
      <c r="AI3854">
        <f t="shared" si="2063"/>
        <v>-68.927186817741202</v>
      </c>
      <c r="AJ3854">
        <f t="shared" si="2064"/>
        <v>93.891202968244826</v>
      </c>
      <c r="AK3854"/>
      <c r="AL3854"/>
      <c r="AM3854"/>
      <c r="AN3854"/>
    </row>
    <row r="3855" spans="1:40" x14ac:dyDescent="0.25">
      <c r="A3855"/>
      <c r="B3855">
        <f t="shared" si="2030"/>
        <v>1921000</v>
      </c>
      <c r="C3855" s="237" t="str">
        <f t="shared" si="2033"/>
        <v>-2.07103771674499E-08+0.00127486857904293i</v>
      </c>
      <c r="D3855" s="208" t="str">
        <f t="shared" si="2034"/>
        <v>-5.95700611578552+0.00977399243932913i</v>
      </c>
      <c r="E3855" t="str">
        <f t="shared" si="2035"/>
        <v>2870</v>
      </c>
      <c r="F3855" t="str">
        <f t="shared" si="2036"/>
        <v>0.777000777000777</v>
      </c>
      <c r="G3855" t="str">
        <f t="shared" si="2031"/>
        <v>0.777000777000777</v>
      </c>
      <c r="H3855" t="str">
        <f t="shared" si="2037"/>
        <v>9.12958555772089+0.195120602114699i</v>
      </c>
      <c r="I3855" t="str">
        <f t="shared" si="2038"/>
        <v>7543.74935943249i</v>
      </c>
      <c r="J3855" t="str">
        <f t="shared" si="2032"/>
        <v>-77029.877793049+1650.33095986433i</v>
      </c>
      <c r="K3855" t="str">
        <f t="shared" si="2039"/>
        <v>0.00209720352684545-0.0978878390509847i</v>
      </c>
      <c r="L3855" t="str">
        <f t="shared" si="2040"/>
        <v>0.000159574724853531-0.00631412837377976i</v>
      </c>
      <c r="M3855" t="str">
        <f t="shared" si="2041"/>
        <v>0.00225677825169898-0.104201967424764i</v>
      </c>
      <c r="N3855" t="str">
        <f t="shared" si="2042"/>
        <v>-19.6820933312631i</v>
      </c>
      <c r="O3855" t="str">
        <f t="shared" si="2043"/>
        <v>0.673001155268462-0.739641430023572i</v>
      </c>
      <c r="P3855" t="str">
        <f t="shared" si="2044"/>
        <v>0.326998844731538+0.739641430023572i</v>
      </c>
      <c r="Q3855" t="str">
        <f t="shared" si="2045"/>
        <v>-0.326998844731538+18.9424519012395i</v>
      </c>
      <c r="R3855" t="str">
        <f t="shared" si="2046"/>
        <v>0.0387372166106239-0.0179314627051581i</v>
      </c>
      <c r="S3855" t="str">
        <f t="shared" si="2047"/>
        <v>2.03384712676274i</v>
      </c>
      <c r="T3855" t="str">
        <f t="shared" si="2048"/>
        <v>0.036469853901539+0.0787855767023033i</v>
      </c>
      <c r="U3855" t="str">
        <f t="shared" si="2049"/>
        <v>0.0000333333333333333-0.0000587588996171082i</v>
      </c>
      <c r="V3855" t="str">
        <f t="shared" si="2050"/>
        <v>6.66666666666667E-06-0.000587588996171082i</v>
      </c>
      <c r="W3855" t="str">
        <f t="shared" si="2051"/>
        <v>0.0000275191872971834-0.0000547764266620299i</v>
      </c>
      <c r="X3855" t="str">
        <f t="shared" si="2052"/>
        <v>0.0000275565101507187-0.000054726168881216i</v>
      </c>
      <c r="Y3855" t="str">
        <f t="shared" si="2053"/>
        <v>0.009+12.069998975092i</v>
      </c>
      <c r="Z3855" t="str">
        <f t="shared" si="2054"/>
        <v>-0.00005438851410064-0.0000274375018113872i</v>
      </c>
      <c r="AA3855" t="str">
        <f t="shared" si="2055"/>
        <v>0.000743602242107851-0.994204533145163i</v>
      </c>
      <c r="AB3855" t="str">
        <f t="shared" si="2056"/>
        <v>0.172007604562039+0.371586855247318i</v>
      </c>
      <c r="AC3855" t="str">
        <f t="shared" si="2057"/>
        <v>1.03910826440705-0.0170849416738459i</v>
      </c>
      <c r="AD3855" t="str">
        <f t="shared" si="2058"/>
        <v>0.159611053299532+0.36022598761356i</v>
      </c>
      <c r="AE3855" t="str">
        <f t="shared" si="2059"/>
        <v>1.20269316465623E-06-0.0000239714847707604i</v>
      </c>
      <c r="AF3855" t="str">
        <f t="shared" si="2060"/>
        <v>-15.0865916735064-0.18534660967537i</v>
      </c>
      <c r="AG3855" t="str">
        <f t="shared" si="2061"/>
        <v>1.00129689032906-0.000573473767719859i</v>
      </c>
      <c r="AH3855" t="str">
        <f t="shared" si="2062"/>
        <v>-0.000022765042225824+0.000360943927600016i</v>
      </c>
      <c r="AI3855">
        <f t="shared" si="2063"/>
        <v>-68.833963532114751</v>
      </c>
      <c r="AJ3855">
        <f t="shared" si="2064"/>
        <v>93.608913545599393</v>
      </c>
      <c r="AK3855"/>
      <c r="AL3855"/>
      <c r="AM3855"/>
      <c r="AN3855"/>
    </row>
    <row r="3856" spans="1:40" x14ac:dyDescent="0.25">
      <c r="A3856"/>
      <c r="B3856">
        <f t="shared" si="2030"/>
        <v>1922000</v>
      </c>
      <c r="C3856" s="237" t="str">
        <f t="shared" si="2033"/>
        <v>-2.06888319130829E-08+0.00127420527593244i</v>
      </c>
      <c r="D3856" s="208" t="str">
        <f t="shared" si="2034"/>
        <v>-5.95700611562034+0.00976890711548204i</v>
      </c>
      <c r="E3856" t="str">
        <f t="shared" si="2035"/>
        <v>2870</v>
      </c>
      <c r="F3856" t="str">
        <f t="shared" si="2036"/>
        <v>0.777000777000777</v>
      </c>
      <c r="G3856" t="str">
        <f t="shared" si="2031"/>
        <v>0.777000777000777</v>
      </c>
      <c r="H3856" t="str">
        <f t="shared" si="2037"/>
        <v>9.1295902265045+0.195019189941665i</v>
      </c>
      <c r="I3856" t="str">
        <f t="shared" si="2038"/>
        <v>7547.67635024948i</v>
      </c>
      <c r="J3856" t="str">
        <f t="shared" si="2032"/>
        <v>-77110.0973947929+1651.19005979138i</v>
      </c>
      <c r="K3856" t="str">
        <f t="shared" si="2039"/>
        <v>0.00209502272418587-0.0978369542308698i</v>
      </c>
      <c r="L3856" t="str">
        <f t="shared" si="2040"/>
        <v>0.000159408823200907-0.00631084737791308i</v>
      </c>
      <c r="M3856" t="str">
        <f t="shared" si="2041"/>
        <v>0.00225443154738678-0.104147801608783i</v>
      </c>
      <c r="N3856" t="str">
        <f t="shared" si="2042"/>
        <v>-19.6923390852097i</v>
      </c>
      <c r="O3856" t="str">
        <f t="shared" si="2043"/>
        <v>0.665387779755677-0.746497891860259i</v>
      </c>
      <c r="P3856" t="str">
        <f t="shared" si="2044"/>
        <v>0.334612220244323+0.746497891860259i</v>
      </c>
      <c r="Q3856" t="str">
        <f t="shared" si="2045"/>
        <v>-0.334612220244323+18.9458411933494i</v>
      </c>
      <c r="R3856" t="str">
        <f t="shared" si="2046"/>
        <v>0.0390775573025335-0.0183516817705143i</v>
      </c>
      <c r="S3856" t="str">
        <f t="shared" si="2047"/>
        <v>2.03490587071213i</v>
      </c>
      <c r="T3856" t="str">
        <f t="shared" si="2048"/>
        <v>0.0373439449722603+0.0795191507680151i</v>
      </c>
      <c r="U3856" t="str">
        <f t="shared" si="2049"/>
        <v>0.0000333333333333334-0.0000587283278691285i</v>
      </c>
      <c r="V3856" t="str">
        <f t="shared" si="2050"/>
        <v>6.66666666666667E-06-0.000587283278691285i</v>
      </c>
      <c r="W3856" t="str">
        <f t="shared" si="2051"/>
        <v>0.0000275191000311453-0.0000547493363321709i</v>
      </c>
      <c r="X3856" t="str">
        <f t="shared" si="2052"/>
        <v>0.0000275563735814717-0.0000546991036110177i</v>
      </c>
      <c r="Y3856" t="str">
        <f t="shared" si="2053"/>
        <v>0.009+12.0762821603992i</v>
      </c>
      <c r="Z3856" t="str">
        <f t="shared" si="2054"/>
        <v>-0.0000543333323517035-0.0000274230492312125i</v>
      </c>
      <c r="AA3856" t="str">
        <f t="shared" si="2055"/>
        <v>0.000742828646115261-0.993687253120446i</v>
      </c>
      <c r="AB3856" t="str">
        <f t="shared" si="2056"/>
        <v>0.176130196104351+0.37504670781905i</v>
      </c>
      <c r="AC3856" t="str">
        <f t="shared" si="2057"/>
        <v>1.03945736359051-0.0174980555913412i</v>
      </c>
      <c r="AD3856" t="str">
        <f t="shared" si="2058"/>
        <v>0.163324267342815+0.363559466857848i</v>
      </c>
      <c r="AE3856" t="str">
        <f t="shared" si="2059"/>
        <v>1.09595745948051E-06-0.0000242322467663893i</v>
      </c>
      <c r="AF3856" t="str">
        <f t="shared" si="2060"/>
        <v>-15.0865963421248-0.185250282826183i</v>
      </c>
      <c r="AG3856" t="str">
        <f t="shared" si="2061"/>
        <v>1.00130821634228-0.000586523912314019i</v>
      </c>
      <c r="AH3856" t="str">
        <f t="shared" si="2062"/>
        <v>-0.0000212095679655728+0.000364889304927329i</v>
      </c>
      <c r="AI3856">
        <f t="shared" si="2063"/>
        <v>-68.742128819716783</v>
      </c>
      <c r="AJ3856">
        <f t="shared" si="2064"/>
        <v>93.326633275402642</v>
      </c>
      <c r="AK3856"/>
      <c r="AL3856"/>
      <c r="AM3856"/>
      <c r="AN3856"/>
    </row>
    <row r="3857" spans="1:40" x14ac:dyDescent="0.25">
      <c r="A3857"/>
      <c r="B3857">
        <f t="shared" si="2030"/>
        <v>1923000</v>
      </c>
      <c r="C3857" s="237" t="str">
        <f t="shared" si="2033"/>
        <v>-2.06673202619166E-08+0.00127354266268477i</v>
      </c>
      <c r="D3857" s="208" t="str">
        <f t="shared" si="2034"/>
        <v>-5.95700611545541+0.00976382708058324i</v>
      </c>
      <c r="E3857" t="str">
        <f t="shared" si="2035"/>
        <v>2870</v>
      </c>
      <c r="F3857" t="str">
        <f t="shared" si="2036"/>
        <v>0.777000777000777</v>
      </c>
      <c r="G3857" t="str">
        <f t="shared" si="2031"/>
        <v>0.777000777000777</v>
      </c>
      <c r="H3857" t="str">
        <f t="shared" si="2037"/>
        <v>9.12959488801152+0.194917883074222i</v>
      </c>
      <c r="I3857" t="str">
        <f t="shared" si="2038"/>
        <v>7551.60334106647i</v>
      </c>
      <c r="J3857" t="str">
        <f t="shared" si="2032"/>
        <v>-77190.3587449633+1652.04915971843i</v>
      </c>
      <c r="K3857" t="str">
        <f t="shared" si="2039"/>
        <v>0.00209284532087041-0.0977861222623897i</v>
      </c>
      <c r="L3857" t="str">
        <f t="shared" si="2040"/>
        <v>0.000159243180078101-0.00630756978789167i</v>
      </c>
      <c r="M3857" t="str">
        <f t="shared" si="2041"/>
        <v>0.00225208850094851-0.104093692050281i</v>
      </c>
      <c r="N3857" t="str">
        <f t="shared" si="2042"/>
        <v>-19.7025848391562i</v>
      </c>
      <c r="O3857" t="str">
        <f t="shared" si="2043"/>
        <v>0.657704555456474-0.753275990412413i</v>
      </c>
      <c r="P3857" t="str">
        <f t="shared" si="2044"/>
        <v>0.342295444543526+0.753275990412413i</v>
      </c>
      <c r="Q3857" t="str">
        <f t="shared" si="2045"/>
        <v>-0.342295444543526+18.9493088487438i</v>
      </c>
      <c r="R3857" t="str">
        <f t="shared" si="2046"/>
        <v>0.0394130025243476-0.0187756893195067i</v>
      </c>
      <c r="S3857" t="str">
        <f t="shared" si="2047"/>
        <v>2.03596461466151i</v>
      </c>
      <c r="T3857" t="str">
        <f t="shared" si="2048"/>
        <v>0.0382266390703937+0.0802434784971365i</v>
      </c>
      <c r="U3857" t="str">
        <f t="shared" si="2049"/>
        <v>0.0000333333333333334-0.0000586977879170385i</v>
      </c>
      <c r="V3857" t="str">
        <f t="shared" si="2050"/>
        <v>6.66666666666667E-06-0.000586977879170385i</v>
      </c>
      <c r="W3857" t="str">
        <f t="shared" si="2051"/>
        <v>0.0000275190127203855-0.0000547222748992731i</v>
      </c>
      <c r="X3857" t="str">
        <f t="shared" si="2052"/>
        <v>0.0000275562370446101-0.0000546720672110769i</v>
      </c>
      <c r="Y3857" t="str">
        <f t="shared" si="2053"/>
        <v>0.009+12.0825653457063i</v>
      </c>
      <c r="Z3857" t="str">
        <f t="shared" si="2054"/>
        <v>-0.0000542782366565197-0.0000274086117789824i</v>
      </c>
      <c r="AA3857" t="str">
        <f t="shared" si="2055"/>
        <v>0.000742056256688694-0.993170511094708i</v>
      </c>
      <c r="AB3857" t="str">
        <f t="shared" si="2056"/>
        <v>0.180293363244831+0.378462950668292i</v>
      </c>
      <c r="AC3857" t="str">
        <f t="shared" si="2057"/>
        <v>1.03980164244947-0.0179150697730818i</v>
      </c>
      <c r="AD3857" t="str">
        <f t="shared" si="2058"/>
        <v>0.167071420028294+0.366854630000956i</v>
      </c>
      <c r="AE3857" t="str">
        <f t="shared" si="2059"/>
        <v>9.8663405818189E-07-0.0000244914181166507i</v>
      </c>
      <c r="AF3857" t="str">
        <f t="shared" si="2060"/>
        <v>-15.0866010034669-0.185154055993639i</v>
      </c>
      <c r="AG3857" t="str">
        <f t="shared" si="2061"/>
        <v>1.0013193928999-0.000599682614660102i</v>
      </c>
      <c r="AH3857" t="str">
        <f t="shared" si="2062"/>
        <v>-0.000019614929641917+0.000368811204220789i</v>
      </c>
      <c r="AI3857">
        <f t="shared" si="2063"/>
        <v>-68.65165094074014</v>
      </c>
      <c r="AJ3857">
        <f t="shared" si="2064"/>
        <v>93.044362095772456</v>
      </c>
      <c r="AK3857"/>
      <c r="AL3857"/>
      <c r="AM3857"/>
      <c r="AN3857"/>
    </row>
    <row r="3858" spans="1:40" x14ac:dyDescent="0.25">
      <c r="A3858"/>
      <c r="B3858">
        <f t="shared" si="2030"/>
        <v>1924000</v>
      </c>
      <c r="C3858" s="237" t="str">
        <f t="shared" si="2033"/>
        <v>-2.06458421441087E-08+0.00127288073822426i</v>
      </c>
      <c r="D3858" s="208" t="str">
        <f t="shared" si="2034"/>
        <v>-5.95700611529075+0.009758752326386i</v>
      </c>
      <c r="E3858" t="str">
        <f t="shared" si="2035"/>
        <v>2870</v>
      </c>
      <c r="F3858" t="str">
        <f t="shared" si="2036"/>
        <v>0.777000777000777</v>
      </c>
      <c r="G3858" t="str">
        <f t="shared" si="2031"/>
        <v>0.777000777000777</v>
      </c>
      <c r="H3858" t="str">
        <f t="shared" si="2037"/>
        <v>9.12959954225711+0.19481668134852i</v>
      </c>
      <c r="I3858" t="str">
        <f t="shared" si="2038"/>
        <v>7555.53033188345i</v>
      </c>
      <c r="J3858" t="str">
        <f t="shared" si="2032"/>
        <v>-77270.6618435603+1652.90825964548i</v>
      </c>
      <c r="K3858" t="str">
        <f t="shared" si="2039"/>
        <v>0.00209067130983875-0.0977353430632819i</v>
      </c>
      <c r="L3858" t="str">
        <f t="shared" si="2040"/>
        <v>0.000159077794948337-0.00630429559841849i</v>
      </c>
      <c r="M3858" t="str">
        <f t="shared" si="2041"/>
        <v>0.00224974910478709-0.1040396386617i</v>
      </c>
      <c r="N3858" t="str">
        <f t="shared" si="2042"/>
        <v>-19.7128305931027i</v>
      </c>
      <c r="O3858" t="str">
        <f t="shared" si="2043"/>
        <v>0.649952288913834-0.759975014152221i</v>
      </c>
      <c r="P3858" t="str">
        <f t="shared" si="2044"/>
        <v>0.350047711086166+0.759975014152221i</v>
      </c>
      <c r="Q3858" t="str">
        <f t="shared" si="2045"/>
        <v>-0.350047711086166+18.9528555789505i</v>
      </c>
      <c r="R3858" t="str">
        <f t="shared" si="2046"/>
        <v>0.0397435043140417-0.0192034299151238i</v>
      </c>
      <c r="S3858" t="str">
        <f t="shared" si="2047"/>
        <v>2.0370233586109i</v>
      </c>
      <c r="T3858" t="str">
        <f t="shared" si="2048"/>
        <v>0.0391178353025545+0.080958446640756i</v>
      </c>
      <c r="U3858" t="str">
        <f t="shared" si="2049"/>
        <v>0.0000333333333333333-0.0000586672797112602i</v>
      </c>
      <c r="V3858" t="str">
        <f t="shared" si="2050"/>
        <v>6.66666666666667E-06-0.000586672797112602i</v>
      </c>
      <c r="W3858" t="str">
        <f t="shared" si="2051"/>
        <v>0.0000275189253649052-0.0000546952423182612i</v>
      </c>
      <c r="X3858" t="str">
        <f t="shared" si="2052"/>
        <v>0.0000275561005399752-0.0000546450596363599i</v>
      </c>
      <c r="Y3858" t="str">
        <f t="shared" si="2053"/>
        <v>0.009+12.0888485310135i</v>
      </c>
      <c r="Z3858" t="str">
        <f t="shared" si="2054"/>
        <v>-0.0000542232268362212-0.0000273941894308166i</v>
      </c>
      <c r="AA3858" t="str">
        <f t="shared" si="2055"/>
        <v>0.000741285071320259-0.99265430622904i</v>
      </c>
      <c r="AB3858" t="str">
        <f t="shared" si="2056"/>
        <v>0.184496630126638+0.381835049664196i</v>
      </c>
      <c r="AC3858" t="str">
        <f t="shared" si="2057"/>
        <v>1.0401410517239-0.0183359296715184i</v>
      </c>
      <c r="AD3858" t="str">
        <f t="shared" si="2058"/>
        <v>0.170852114861041+0.370111131935889i</v>
      </c>
      <c r="AE3858" t="str">
        <f t="shared" si="2059"/>
        <v>8.74741479147342E-07-0.0000247489750607293i</v>
      </c>
      <c r="AF3858" t="str">
        <f t="shared" si="2060"/>
        <v>-15.0866056575479-0.185057929022134i</v>
      </c>
      <c r="AG3858" t="str">
        <f t="shared" si="2061"/>
        <v>1.00133041899366-0.000612948281471709i</v>
      </c>
      <c r="AH3858" t="str">
        <f t="shared" si="2062"/>
        <v>-0.0000179814025243137+0.000372709268163896i</v>
      </c>
      <c r="AI3858">
        <f t="shared" si="2063"/>
        <v>-68.562499295335769</v>
      </c>
      <c r="AJ3858">
        <f t="shared" si="2064"/>
        <v>92.762099943638447</v>
      </c>
      <c r="AK3858"/>
      <c r="AL3858"/>
      <c r="AM3858"/>
      <c r="AN3858"/>
    </row>
    <row r="3859" spans="1:40" x14ac:dyDescent="0.25">
      <c r="A3859"/>
      <c r="B3859">
        <f t="shared" si="2030"/>
        <v>1925000</v>
      </c>
      <c r="C3859" s="237" t="str">
        <f t="shared" si="2033"/>
        <v>-2.06243974899973E-08+0.00127221950147748i</v>
      </c>
      <c r="D3859" s="208" t="str">
        <f t="shared" si="2034"/>
        <v>-5.95700611512634+0.00975368284466068i</v>
      </c>
      <c r="E3859" t="str">
        <f t="shared" si="2035"/>
        <v>2870</v>
      </c>
      <c r="F3859" t="str">
        <f t="shared" si="2036"/>
        <v>0.777000777000777</v>
      </c>
      <c r="G3859" t="str">
        <f t="shared" si="2031"/>
        <v>0.777000777000777</v>
      </c>
      <c r="H3859" t="str">
        <f t="shared" si="2037"/>
        <v>9.12960418925629+0.194715584601046i</v>
      </c>
      <c r="I3859" t="str">
        <f t="shared" si="2038"/>
        <v>7559.45732270044i</v>
      </c>
      <c r="J3859" t="str">
        <f t="shared" si="2032"/>
        <v>-77351.006690584+1653.76735957253i</v>
      </c>
      <c r="K3859" t="str">
        <f t="shared" si="2039"/>
        <v>0.00208850068404888-0.0976846165514548i</v>
      </c>
      <c r="L3859" t="str">
        <f t="shared" si="2040"/>
        <v>0.000158912667276236-0.00630102480420749i</v>
      </c>
      <c r="M3859" t="str">
        <f t="shared" si="2041"/>
        <v>0.00224741335132512-0.103985641355662i</v>
      </c>
      <c r="N3859" t="str">
        <f t="shared" si="2042"/>
        <v>-19.7230763470492i</v>
      </c>
      <c r="O3859" t="str">
        <f t="shared" si="2043"/>
        <v>0.642131793918497-0.766594259852637i</v>
      </c>
      <c r="P3859" t="str">
        <f t="shared" si="2044"/>
        <v>0.357868206081503+0.766594259852637i</v>
      </c>
      <c r="Q3859" t="str">
        <f t="shared" si="2045"/>
        <v>-0.357868206081503+18.9564820871966i</v>
      </c>
      <c r="R3859" t="str">
        <f t="shared" si="2046"/>
        <v>0.0400690153768242-0.0196348473847504i</v>
      </c>
      <c r="S3859" t="str">
        <f t="shared" si="2047"/>
        <v>2.03808210256028i</v>
      </c>
      <c r="T3859" t="str">
        <f t="shared" si="2048"/>
        <v>0.0400174310413623+0.0816639431067181i</v>
      </c>
      <c r="U3859" t="str">
        <f t="shared" si="2049"/>
        <v>0.0000333333333333333-0.0000586368032023193i</v>
      </c>
      <c r="V3859" t="str">
        <f t="shared" si="2050"/>
        <v>6.66666666666667E-06-0.000586368032023193i</v>
      </c>
      <c r="W3859" t="str">
        <f t="shared" si="2051"/>
        <v>0.0000275188379647053-0.0000546682385441543i</v>
      </c>
      <c r="X3859" t="str">
        <f t="shared" si="2052"/>
        <v>0.000027555964067408-0.0000546180808419279i</v>
      </c>
      <c r="Y3859" t="str">
        <f t="shared" si="2053"/>
        <v>0.009+12.0951317163207i</v>
      </c>
      <c r="Z3859" t="str">
        <f t="shared" si="2054"/>
        <v>-0.0000541683027124082-0.0000273797821628852i</v>
      </c>
      <c r="AA3859" t="str">
        <f t="shared" si="2055"/>
        <v>0.000740515087508631-0.992138637686309i</v>
      </c>
      <c r="AB3859" t="str">
        <f t="shared" si="2056"/>
        <v>0.18873951271466+0.385162476131677i</v>
      </c>
      <c r="AC3859" t="str">
        <f t="shared" si="2057"/>
        <v>1.04047554280748-0.0187605799875013i</v>
      </c>
      <c r="AD3859" t="str">
        <f t="shared" si="2058"/>
        <v>0.174665951847402+0.373328631679598i</v>
      </c>
      <c r="AE3859" t="str">
        <f t="shared" si="2059"/>
        <v>7.60298457334423E-07-0.0000250048940448845i</v>
      </c>
      <c r="AF3859" t="str">
        <f t="shared" si="2060"/>
        <v>-15.0866103043826-0.184961901756385i</v>
      </c>
      <c r="AG3859" t="str">
        <f t="shared" si="2061"/>
        <v>1.0013412936322-0.000626319310194776i</v>
      </c>
      <c r="AH3859" t="str">
        <f t="shared" si="2062"/>
        <v>-0.000016309265077253+0.000376583142530256i</v>
      </c>
      <c r="AI3859">
        <f t="shared" si="2063"/>
        <v>-68.474644369869154</v>
      </c>
      <c r="AJ3859">
        <f t="shared" si="2064"/>
        <v>92.479846754759592</v>
      </c>
      <c r="AK3859"/>
      <c r="AL3859"/>
      <c r="AM3859"/>
      <c r="AN3859"/>
    </row>
    <row r="3860" spans="1:40" x14ac:dyDescent="0.25">
      <c r="A3860"/>
      <c r="B3860">
        <f t="shared" si="2030"/>
        <v>1926000</v>
      </c>
      <c r="C3860" s="237" t="str">
        <f t="shared" si="2033"/>
        <v>-2.06029862301016E-08+0.00127155895137322i</v>
      </c>
      <c r="D3860" s="208" t="str">
        <f t="shared" si="2034"/>
        <v>-5.95700611496219+0.00974861862719469i</v>
      </c>
      <c r="E3860" t="str">
        <f t="shared" si="2035"/>
        <v>2870</v>
      </c>
      <c r="F3860" t="str">
        <f t="shared" si="2036"/>
        <v>0.777000777000777</v>
      </c>
      <c r="G3860" t="str">
        <f t="shared" si="2031"/>
        <v>0.777000777000777</v>
      </c>
      <c r="H3860" t="str">
        <f t="shared" si="2037"/>
        <v>9.12960882902413+0.194614592668629i</v>
      </c>
      <c r="I3860" t="str">
        <f t="shared" si="2038"/>
        <v>7563.38431351743i</v>
      </c>
      <c r="J3860" t="str">
        <f t="shared" si="2032"/>
        <v>-77431.3932860342+1654.62645949959i</v>
      </c>
      <c r="K3860" t="str">
        <f t="shared" si="2039"/>
        <v>0.00208633343647709-0.097633942644987i</v>
      </c>
      <c r="L3860" t="str">
        <f t="shared" si="2040"/>
        <v>0.0001587477965278-0.00629775739998356i</v>
      </c>
      <c r="M3860" t="str">
        <f t="shared" si="2041"/>
        <v>0.00224508123300489-0.103931700044971i</v>
      </c>
      <c r="N3860" t="str">
        <f t="shared" si="2042"/>
        <v>-19.7333221009957i</v>
      </c>
      <c r="O3860" t="str">
        <f t="shared" si="2043"/>
        <v>0.634243891423448-0.773133032661289i</v>
      </c>
      <c r="P3860" t="str">
        <f t="shared" si="2044"/>
        <v>0.365756108576552+0.773133032661289i</v>
      </c>
      <c r="Q3860" t="str">
        <f t="shared" si="2045"/>
        <v>-0.365756108576552+18.9601890683344i</v>
      </c>
      <c r="R3860" t="str">
        <f t="shared" si="2046"/>
        <v>0.0403894890987995-0.0200698848289572i</v>
      </c>
      <c r="S3860" t="str">
        <f t="shared" si="2047"/>
        <v>2.03914084650967i</v>
      </c>
      <c r="T3860" t="str">
        <f t="shared" si="2048"/>
        <v>0.0409253219394714+0.0823598569910191i</v>
      </c>
      <c r="U3860" t="str">
        <f t="shared" si="2049"/>
        <v>0.0000333333333333334-0.0000586063583408437i</v>
      </c>
      <c r="V3860" t="str">
        <f t="shared" si="2050"/>
        <v>6.66666666666667E-06-0.000586063583408437i</v>
      </c>
      <c r="W3860" t="str">
        <f t="shared" si="2051"/>
        <v>0.0000275187505197874-0.0000546412635320644i</v>
      </c>
      <c r="X3860" t="str">
        <f t="shared" si="2052"/>
        <v>0.0000275558276267506-0.0000545911307829342i</v>
      </c>
      <c r="Y3860" t="str">
        <f t="shared" si="2053"/>
        <v>0.009+12.1014149016279i</v>
      </c>
      <c r="Z3860" t="str">
        <f t="shared" si="2054"/>
        <v>-0.0000541134641071421-0.0000273653899514093i</v>
      </c>
      <c r="AA3860" t="str">
        <f t="shared" si="2055"/>
        <v>0.000739746302758959-0.99162350463111i</v>
      </c>
      <c r="AB3860" t="str">
        <f t="shared" si="2056"/>
        <v>0.193021518861683+0.388444706999485i</v>
      </c>
      <c r="AC3860" t="str">
        <f t="shared" si="2057"/>
        <v>1.04080506776149-0.0191889646788125i</v>
      </c>
      <c r="AD3860" t="str">
        <f t="shared" si="2058"/>
        <v>0.178512527538351+0.376506792408264i</v>
      </c>
      <c r="AE3860" t="str">
        <f t="shared" si="2059"/>
        <v>6.43323941984676E-07-0.0000252591517243785i</v>
      </c>
      <c r="AF3860" t="str">
        <f t="shared" si="2060"/>
        <v>-15.0866149439863-0.184865974041434i</v>
      </c>
      <c r="AG3860" t="str">
        <f t="shared" si="2061"/>
        <v>1.00135201584113-0.000639794089187172i</v>
      </c>
      <c r="AH3860" t="str">
        <f t="shared" si="2062"/>
        <v>-0.0000145987989261626+0.000380432476210688i</v>
      </c>
      <c r="AI3860">
        <f t="shared" si="2063"/>
        <v>-68.388057686305459</v>
      </c>
      <c r="AJ3860">
        <f t="shared" si="2064"/>
        <v>92.197602463732139</v>
      </c>
      <c r="AK3860"/>
      <c r="AL3860"/>
      <c r="AM3860"/>
      <c r="AN3860"/>
    </row>
    <row r="3861" spans="1:40" x14ac:dyDescent="0.25">
      <c r="A3861"/>
      <c r="B3861">
        <f t="shared" si="2030"/>
        <v>1927000</v>
      </c>
      <c r="C3861" s="237" t="str">
        <f t="shared" si="2033"/>
        <v>-2.05816082951207E-08+0.00127089908684249i</v>
      </c>
      <c r="D3861" s="208" t="str">
        <f t="shared" si="2034"/>
        <v>-5.95700611479829+0.00974355966579243i</v>
      </c>
      <c r="E3861" t="str">
        <f t="shared" si="2035"/>
        <v>2870</v>
      </c>
      <c r="F3861" t="str">
        <f t="shared" si="2036"/>
        <v>0.777000777000777</v>
      </c>
      <c r="G3861" t="str">
        <f t="shared" si="2031"/>
        <v>0.777000777000777</v>
      </c>
      <c r="H3861" t="str">
        <f t="shared" si="2037"/>
        <v>9.12961346157559+0.194513705388434i</v>
      </c>
      <c r="I3861" t="str">
        <f t="shared" si="2038"/>
        <v>7567.31130433441i</v>
      </c>
      <c r="J3861" t="str">
        <f t="shared" si="2032"/>
        <v>-77511.8216299111+1655.48555942663i</v>
      </c>
      <c r="K3861" t="str">
        <f t="shared" si="2039"/>
        <v>0.00208416956011778-0.0975833212621262i</v>
      </c>
      <c r="L3861" t="str">
        <f t="shared" si="2040"/>
        <v>0.000158583182170421-0.0062944933804825i</v>
      </c>
      <c r="M3861" t="str">
        <f t="shared" si="2041"/>
        <v>0.0022427527422882-0.103877814642609i</v>
      </c>
      <c r="N3861" t="str">
        <f t="shared" si="2042"/>
        <v>-19.7435678549423i</v>
      </c>
      <c r="O3861" t="str">
        <f t="shared" si="2043"/>
        <v>0.626289409457667-0.779590646173469i</v>
      </c>
      <c r="P3861" t="str">
        <f t="shared" si="2044"/>
        <v>0.373710590542333+0.779590646173469i</v>
      </c>
      <c r="Q3861" t="str">
        <f t="shared" si="2045"/>
        <v>-0.373710590542333+18.9639772087688i</v>
      </c>
      <c r="R3861" t="str">
        <f t="shared" si="2046"/>
        <v>0.0407048795605023-0.0205084846305873i</v>
      </c>
      <c r="S3861" t="str">
        <f t="shared" si="2047"/>
        <v>2.04019959045903i</v>
      </c>
      <c r="T3861" t="str">
        <f t="shared" si="2048"/>
        <v>0.0418414019442595+0.0830460786090209i</v>
      </c>
      <c r="U3861" t="str">
        <f t="shared" si="2049"/>
        <v>0.0000333333333333334-0.0000585759450775636i</v>
      </c>
      <c r="V3861" t="str">
        <f t="shared" si="2050"/>
        <v>6.66666666666667E-06-0.000585759450775636i</v>
      </c>
      <c r="W3861" t="str">
        <f t="shared" si="2051"/>
        <v>0.000027518663030152-0.0000546143172371967i</v>
      </c>
      <c r="X3861" t="str">
        <f t="shared" si="2052"/>
        <v>0.000027555691217845-0.0000545642094146259i</v>
      </c>
      <c r="Y3861" t="str">
        <f t="shared" si="2053"/>
        <v>0.009+12.1076980869351i</v>
      </c>
      <c r="Z3861" t="str">
        <f t="shared" si="2054"/>
        <v>-0.0000540587108429458-0.0000273510127726588i</v>
      </c>
      <c r="AA3861" t="str">
        <f t="shared" si="2055"/>
        <v>0.000738978714582845-0.991108906229759i</v>
      </c>
      <c r="AB3861" t="str">
        <f t="shared" si="2056"/>
        <v>0.197342148377672+0.391681224947427i</v>
      </c>
      <c r="AC3861" t="str">
        <f t="shared" si="2057"/>
        <v>1.04112957932852-0.0196210269689964i</v>
      </c>
      <c r="AD3861" t="str">
        <f t="shared" si="2058"/>
        <v>0.182391435073179+0.379645281492085i</v>
      </c>
      <c r="AE3861" t="str">
        <f t="shared" si="2059"/>
        <v>5.23837094318751E-07-0.0000255117249653795i</v>
      </c>
      <c r="AF3861" t="str">
        <f t="shared" si="2060"/>
        <v>-15.0866195763739-0.184770145722642i</v>
      </c>
      <c r="AG3861" t="str">
        <f t="shared" si="2061"/>
        <v>1.00136258466316-0.000653370997898963i</v>
      </c>
      <c r="AH3861" t="str">
        <f t="shared" si="2062"/>
        <v>-0.0000128502888230818+0.000384256921239883i</v>
      </c>
      <c r="AI3861">
        <f t="shared" si="2063"/>
        <v>-68.302711754514064</v>
      </c>
      <c r="AJ3861">
        <f t="shared" si="2064"/>
        <v>91.915367003994064</v>
      </c>
      <c r="AK3861"/>
      <c r="AL3861"/>
      <c r="AM3861"/>
      <c r="AN3861"/>
    </row>
    <row r="3862" spans="1:40" x14ac:dyDescent="0.25">
      <c r="A3862"/>
      <c r="B3862">
        <f t="shared" si="2030"/>
        <v>1928000</v>
      </c>
      <c r="C3862" s="237" t="str">
        <f t="shared" si="2033"/>
        <v>-2.05602636159343E-08+0.00127023990681854i</v>
      </c>
      <c r="D3862" s="208" t="str">
        <f t="shared" si="2034"/>
        <v>-5.95700611463465+0.00973850595227548i</v>
      </c>
      <c r="E3862" t="str">
        <f t="shared" si="2035"/>
        <v>2870</v>
      </c>
      <c r="F3862" t="str">
        <f t="shared" si="2036"/>
        <v>0.777000777000777</v>
      </c>
      <c r="G3862" t="str">
        <f t="shared" si="2031"/>
        <v>0.777000777000777</v>
      </c>
      <c r="H3862" t="str">
        <f t="shared" si="2037"/>
        <v>9.12961808692566+0.194412922597963i</v>
      </c>
      <c r="I3862" t="str">
        <f t="shared" si="2038"/>
        <v>7571.2382951514i</v>
      </c>
      <c r="J3862" t="str">
        <f t="shared" si="2032"/>
        <v>-77592.2917222147+1656.34465935368i</v>
      </c>
      <c r="K3862" t="str">
        <f t="shared" si="2039"/>
        <v>0.0020820090479836-0.09753275232129i</v>
      </c>
      <c r="L3862" t="str">
        <f t="shared" si="2040"/>
        <v>0.000158418823672867-0.00629123274045103i</v>
      </c>
      <c r="M3862" t="str">
        <f t="shared" si="2041"/>
        <v>0.00224042787165647-0.103823985061741i</v>
      </c>
      <c r="N3862" t="str">
        <f t="shared" si="2042"/>
        <v>-19.7538136088888i</v>
      </c>
      <c r="O3862" t="str">
        <f t="shared" si="2043"/>
        <v>0.618269183039517-0.785966422503944i</v>
      </c>
      <c r="P3862" t="str">
        <f t="shared" si="2044"/>
        <v>0.381730816960483+0.785966422503944i</v>
      </c>
      <c r="Q3862" t="str">
        <f t="shared" si="2045"/>
        <v>-0.381730816960483+18.9678471863849i</v>
      </c>
      <c r="R3862" t="str">
        <f t="shared" si="2046"/>
        <v>0.041015141550284-0.0209505884641177i</v>
      </c>
      <c r="S3862" t="str">
        <f t="shared" si="2047"/>
        <v>2.04125833440842i</v>
      </c>
      <c r="T3862" t="str">
        <f t="shared" si="2048"/>
        <v>0.0427655633131412+0.0837224995264583i</v>
      </c>
      <c r="U3862" t="str">
        <f t="shared" si="2049"/>
        <v>0.0000333333333333332-0.0000585455633633115i</v>
      </c>
      <c r="V3862" t="str">
        <f t="shared" si="2050"/>
        <v>6.66666666666667E-06-0.000585455633633115i</v>
      </c>
      <c r="W3862" t="str">
        <f t="shared" si="2051"/>
        <v>0.0000275185754958002-0.000054587399614849i</v>
      </c>
      <c r="X3862" t="str">
        <f t="shared" si="2052"/>
        <v>0.0000275555548405335-0.0000545373166923419i</v>
      </c>
      <c r="Y3862" t="str">
        <f t="shared" si="2053"/>
        <v>0.009+12.1139812722422i</v>
      </c>
      <c r="Z3862" t="str">
        <f t="shared" si="2054"/>
        <v>-0.0000540040427428031-0.0000273366506029546i</v>
      </c>
      <c r="AA3862" t="str">
        <f t="shared" si="2055"/>
        <v>0.00073821232049839-0.990594841650333i</v>
      </c>
      <c r="AB3862" t="str">
        <f t="shared" si="2056"/>
        <v>0.201700893101994+0.394871518552611i</v>
      </c>
      <c r="AC3862" t="str">
        <f t="shared" si="2057"/>
        <v>1.04144903094616-0.0200567093564727i</v>
      </c>
      <c r="AD3862" t="str">
        <f t="shared" si="2058"/>
        <v>0.186302264223351+0.382743770529466i</v>
      </c>
      <c r="AE3862" t="str">
        <f t="shared" si="2059"/>
        <v>4.01857285222595E-07-0.0000257625908468279i</v>
      </c>
      <c r="AF3862" t="str">
        <f t="shared" si="2060"/>
        <v>-15.0866242015603-0.184674416645688i</v>
      </c>
      <c r="AG3862" t="str">
        <f t="shared" si="2061"/>
        <v>1.0013729991581-0.000667048407052757i</v>
      </c>
      <c r="AH3862" t="str">
        <f t="shared" si="2062"/>
        <v>-0.0000110640226122466+0.000388056132822606i</v>
      </c>
      <c r="AI3862">
        <f t="shared" si="2063"/>
        <v>-68.21858002729293</v>
      </c>
      <c r="AJ3862">
        <f t="shared" si="2064"/>
        <v>91.63314030784602</v>
      </c>
      <c r="AK3862"/>
      <c r="AL3862"/>
      <c r="AM3862"/>
      <c r="AN3862"/>
    </row>
    <row r="3863" spans="1:40" x14ac:dyDescent="0.25">
      <c r="A3863"/>
      <c r="B3863">
        <f t="shared" si="2030"/>
        <v>1929000</v>
      </c>
      <c r="C3863" s="237" t="str">
        <f t="shared" si="2033"/>
        <v>-2.05389521236004E-08+0.00126958141023682i</v>
      </c>
      <c r="D3863" s="208" t="str">
        <f t="shared" si="2034"/>
        <v>-5.95700611447126+0.00973345747848229i</v>
      </c>
      <c r="E3863" t="str">
        <f t="shared" si="2035"/>
        <v>2870</v>
      </c>
      <c r="F3863" t="str">
        <f t="shared" si="2036"/>
        <v>0.777000777000777</v>
      </c>
      <c r="G3863" t="str">
        <f t="shared" si="2031"/>
        <v>0.777000777000777</v>
      </c>
      <c r="H3863" t="str">
        <f t="shared" si="2037"/>
        <v>9.12962270508923+0.194312244135054i</v>
      </c>
      <c r="I3863" t="str">
        <f t="shared" si="2038"/>
        <v>7575.16528596839i</v>
      </c>
      <c r="J3863" t="str">
        <f t="shared" si="2032"/>
        <v>-77672.8035629448+1657.20375928073i</v>
      </c>
      <c r="K3863" t="str">
        <f t="shared" si="2039"/>
        <v>0.00207985189310525-0.0974822357410646i</v>
      </c>
      <c r="L3863" t="str">
        <f t="shared" si="2040"/>
        <v>0.00015825472050528-0.00628797547464665i</v>
      </c>
      <c r="M3863" t="str">
        <f t="shared" si="2041"/>
        <v>0.00223810661361053-0.103770211215711i</v>
      </c>
      <c r="N3863" t="str">
        <f t="shared" si="2042"/>
        <v>-19.7640593628353i</v>
      </c>
      <c r="O3863" t="str">
        <f t="shared" si="2043"/>
        <v>0.610184054088629-0.792259692358487i</v>
      </c>
      <c r="P3863" t="str">
        <f t="shared" si="2044"/>
        <v>0.389815945911371+0.792259692358487i</v>
      </c>
      <c r="Q3863" t="str">
        <f t="shared" si="2045"/>
        <v>-0.389815945911371+18.9717996704768i</v>
      </c>
      <c r="R3863" t="str">
        <f t="shared" si="2046"/>
        <v>0.0413202305775901-0.0213961373053571i</v>
      </c>
      <c r="S3863" t="str">
        <f t="shared" si="2047"/>
        <v>2.0423170783578i</v>
      </c>
      <c r="T3863" t="str">
        <f t="shared" si="2048"/>
        <v>0.0436976966296192+0.0843890125902944i</v>
      </c>
      <c r="U3863" t="str">
        <f t="shared" si="2049"/>
        <v>0.0000333333333333333-0.0000585152131490226i</v>
      </c>
      <c r="V3863" t="str">
        <f t="shared" si="2050"/>
        <v>6.66666666666667E-06-0.000585152131490226i</v>
      </c>
      <c r="W3863" t="str">
        <f t="shared" si="2051"/>
        <v>0.0000275184879167336-0.0000545605106204126i</v>
      </c>
      <c r="X3863" t="str">
        <f t="shared" si="2052"/>
        <v>0.0000275554184946598-0.0000545104525715152i</v>
      </c>
      <c r="Y3863" t="str">
        <f t="shared" si="2053"/>
        <v>0.009+12.1202644575494i</v>
      </c>
      <c r="Z3863" t="str">
        <f t="shared" si="2054"/>
        <v>-0.0000539494596301556-0.0000273223034186671i</v>
      </c>
      <c r="AA3863" t="str">
        <f t="shared" si="2055"/>
        <v>0.000737447118030064-0.990081310062593i</v>
      </c>
      <c r="AB3863" t="str">
        <f t="shared" si="2056"/>
        <v>0.206097236979124+0.398015082434969i</v>
      </c>
      <c r="AC3863" t="str">
        <f t="shared" si="2057"/>
        <v>1.04176337676045-0.0204959536239837i</v>
      </c>
      <c r="AD3863" t="str">
        <f t="shared" si="2058"/>
        <v>0.190244601437054+0.385801935381008i</v>
      </c>
      <c r="AE3863" t="str">
        <f t="shared" si="2059"/>
        <v>2.77404092905531E-07-0.0000260117266623002i</v>
      </c>
      <c r="AF3863" t="str">
        <f t="shared" si="2060"/>
        <v>-15.0866288195605-0.184578786656572i</v>
      </c>
      <c r="AG3863" t="str">
        <f t="shared" si="2061"/>
        <v>1.001383258403-0.000680824678825881i</v>
      </c>
      <c r="AH3863" t="str">
        <f t="shared" si="2062"/>
        <v>-9.24029119529915E-06+0.000391829769359808i</v>
      </c>
      <c r="AI3863">
        <f t="shared" si="2063"/>
        <v>-68.135636857921057</v>
      </c>
      <c r="AJ3863">
        <f t="shared" si="2064"/>
        <v>91.350922306443934</v>
      </c>
      <c r="AK3863"/>
      <c r="AL3863"/>
      <c r="AM3863"/>
      <c r="AN3863"/>
    </row>
    <row r="3864" spans="1:40" x14ac:dyDescent="0.25">
      <c r="A3864"/>
      <c r="B3864">
        <f t="shared" si="2030"/>
        <v>1930000</v>
      </c>
      <c r="C3864" s="237" t="str">
        <f t="shared" si="2033"/>
        <v>-2.05176737493558E-08+0.00126892359603497i</v>
      </c>
      <c r="D3864" s="208" t="str">
        <f t="shared" si="2034"/>
        <v>-5.95700611430813+0.00972841423626811i</v>
      </c>
      <c r="E3864" t="str">
        <f t="shared" si="2035"/>
        <v>2870</v>
      </c>
      <c r="F3864" t="str">
        <f t="shared" si="2036"/>
        <v>0.777000777000777</v>
      </c>
      <c r="G3864" t="str">
        <f t="shared" si="2031"/>
        <v>0.777000777000777</v>
      </c>
      <c r="H3864" t="str">
        <f t="shared" si="2037"/>
        <v>9.12962731608119+0.194211669837883i</v>
      </c>
      <c r="I3864" t="str">
        <f t="shared" si="2038"/>
        <v>7579.09227678538i</v>
      </c>
      <c r="J3864" t="str">
        <f t="shared" si="2032"/>
        <v>-77753.3571521016+1658.06285920779i</v>
      </c>
      <c r="K3864" t="str">
        <f t="shared" si="2039"/>
        <v>0.00207769808853146-0.0974317714402043i</v>
      </c>
      <c r="L3864" t="str">
        <f t="shared" si="2040"/>
        <v>0.000158090872139174-0.00628472157783778i</v>
      </c>
      <c r="M3864" t="str">
        <f t="shared" si="2041"/>
        <v>0.00223578896067063-0.103716493018042i</v>
      </c>
      <c r="N3864" t="str">
        <f t="shared" si="2042"/>
        <v>-19.7743051167818i</v>
      </c>
      <c r="O3864" t="str">
        <f t="shared" si="2043"/>
        <v>0.602034871337821-0.798469795103893i</v>
      </c>
      <c r="P3864" t="str">
        <f t="shared" si="2044"/>
        <v>0.397965128662179+0.798469795103893i</v>
      </c>
      <c r="Q3864" t="str">
        <f t="shared" si="2045"/>
        <v>-0.397965128662179+18.9758353216779i</v>
      </c>
      <c r="R3864" t="str">
        <f t="shared" si="2046"/>
        <v>0.0416201028860557-0.0218450714413929i</v>
      </c>
      <c r="S3864" t="str">
        <f t="shared" si="2047"/>
        <v>2.04337582230719i</v>
      </c>
      <c r="T3864" t="str">
        <f t="shared" si="2048"/>
        <v>0.0446376908199155+0.0850455119593039i</v>
      </c>
      <c r="U3864" t="str">
        <f t="shared" si="2049"/>
        <v>0.0000333333333333333-0.0000584848943857331i</v>
      </c>
      <c r="V3864" t="str">
        <f t="shared" si="2050"/>
        <v>6.66666666666667E-06-0.000584848943857331i</v>
      </c>
      <c r="W3864" t="str">
        <f t="shared" si="2051"/>
        <v>0.0000275184002929528-0.0000545336502093712i</v>
      </c>
      <c r="X3864" t="str">
        <f t="shared" si="2052"/>
        <v>0.0000275552821800665-0.0000544836170076702i</v>
      </c>
      <c r="Y3864" t="str">
        <f t="shared" si="2053"/>
        <v>0.009+12.1265476428566i</v>
      </c>
      <c r="Z3864" t="str">
        <f t="shared" si="2054"/>
        <v>-0.000053894961328903-0.0000273079711962161i</v>
      </c>
      <c r="AA3864" t="str">
        <f t="shared" si="2055"/>
        <v>0.000736683104708787-0.989568310638046i</v>
      </c>
      <c r="AB3864" t="str">
        <f t="shared" si="2056"/>
        <v>0.210530656137084+0.401111417401506i</v>
      </c>
      <c r="AC3864" t="str">
        <f t="shared" si="2057"/>
        <v>1.04207257163925-0.0209387008483004i</v>
      </c>
      <c r="AD3864" t="str">
        <f t="shared" si="2058"/>
        <v>0.194218029883738+0.388819456202763i</v>
      </c>
      <c r="AE3864" t="str">
        <f t="shared" si="2059"/>
        <v>1.50497300553653E-07-0.0000262591099218239i</v>
      </c>
      <c r="AF3864" t="str">
        <f t="shared" si="2060"/>
        <v>-15.0866334303893-0.184483255601615i</v>
      </c>
      <c r="AG3864" t="str">
        <f t="shared" si="2061"/>
        <v>1.0013933614922-0.000694698167032067i</v>
      </c>
      <c r="AH3864" t="str">
        <f t="shared" si="2062"/>
        <v>-7.37938849646872E-06+0.000395577492474033i</v>
      </c>
      <c r="AI3864">
        <f t="shared" si="2063"/>
        <v>-68.053857460083108</v>
      </c>
      <c r="AJ3864">
        <f t="shared" si="2064"/>
        <v>91.068712929817423</v>
      </c>
      <c r="AK3864"/>
      <c r="AL3864"/>
      <c r="AM3864"/>
      <c r="AN3864"/>
    </row>
    <row r="3865" spans="1:40" x14ac:dyDescent="0.25">
      <c r="A3865"/>
      <c r="B3865">
        <f t="shared" ref="B3865:B3928" si="2065">B3864+1000</f>
        <v>1931000</v>
      </c>
      <c r="C3865" s="237" t="str">
        <f t="shared" si="2033"/>
        <v>-2.04964284246148E-08+0.00126826646315284i</v>
      </c>
      <c r="D3865" s="208" t="str">
        <f t="shared" si="2034"/>
        <v>-5.95700611414524+0.00972337621750511i</v>
      </c>
      <c r="E3865" t="str">
        <f t="shared" si="2035"/>
        <v>2870</v>
      </c>
      <c r="F3865" t="str">
        <f t="shared" si="2036"/>
        <v>0.777000777000777</v>
      </c>
      <c r="G3865" t="str">
        <f t="shared" si="2031"/>
        <v>0.777000777000777</v>
      </c>
      <c r="H3865" t="str">
        <f t="shared" si="2037"/>
        <v>9.12963191991636+0.194111199544955i</v>
      </c>
      <c r="I3865" t="str">
        <f t="shared" si="2038"/>
        <v>7583.01926760236i</v>
      </c>
      <c r="J3865" t="str">
        <f t="shared" si="2032"/>
        <v>-77833.9524896849+1658.92195913483i</v>
      </c>
      <c r="K3865" t="str">
        <f t="shared" si="2039"/>
        <v>0.00207554762732891-0.0973813593376316i</v>
      </c>
      <c r="L3865" t="str">
        <f t="shared" si="2040"/>
        <v>0.00015792727804743-0.00628147104480361i</v>
      </c>
      <c r="M3865" t="str">
        <f t="shared" si="2041"/>
        <v>0.00223347490537634-0.103662830382435i</v>
      </c>
      <c r="N3865" t="str">
        <f t="shared" si="2042"/>
        <v>-19.7845508707283i</v>
      </c>
      <c r="O3865" t="str">
        <f t="shared" si="2043"/>
        <v>0.593822490243929-0.804596078837387i</v>
      </c>
      <c r="P3865" t="str">
        <f t="shared" si="2044"/>
        <v>0.406177509756071+0.804596078837387i</v>
      </c>
      <c r="Q3865" t="str">
        <f t="shared" si="2045"/>
        <v>-0.406177509756071+18.9799547918909i</v>
      </c>
      <c r="R3865" t="str">
        <f t="shared" si="2046"/>
        <v>0.0419147154664646-0.0222973304808495i</v>
      </c>
      <c r="S3865" t="str">
        <f t="shared" si="2047"/>
        <v>2.04443456625657i</v>
      </c>
      <c r="T3865" t="str">
        <f t="shared" si="2048"/>
        <v>0.0455854331702949+0.0856918931344491i</v>
      </c>
      <c r="U3865" t="str">
        <f t="shared" si="2049"/>
        <v>0.0000333333333333334-0.0000584546070245805i</v>
      </c>
      <c r="V3865" t="str">
        <f t="shared" si="2050"/>
        <v>6.66666666666667E-06-0.000584546070245805i</v>
      </c>
      <c r="W3865" t="str">
        <f t="shared" si="2051"/>
        <v>0.0000275183126244591-0.0000545068183372995i</v>
      </c>
      <c r="X3865" t="str">
        <f t="shared" si="2052"/>
        <v>0.000027555145896598-0.0000544568099564235i</v>
      </c>
      <c r="Y3865" t="str">
        <f t="shared" si="2053"/>
        <v>0.009+12.1328308281638i</v>
      </c>
      <c r="Z3865" t="str">
        <f t="shared" si="2054"/>
        <v>-0.0000538405476634008-0.0000272936539120717i</v>
      </c>
      <c r="AA3865" t="str">
        <f t="shared" si="2055"/>
        <v>0.000735920278071881-0.989055842549921i</v>
      </c>
      <c r="AB3865" t="str">
        <f t="shared" si="2056"/>
        <v>0.21500061896915+0.404160030589562i</v>
      </c>
      <c r="AC3865" t="str">
        <f t="shared" si="2057"/>
        <v>1.04237657118547-0.0213848914102396i</v>
      </c>
      <c r="AD3865" t="str">
        <f t="shared" si="2058"/>
        <v>0.198222129499139+0.39179601747912i</v>
      </c>
      <c r="AE3865" t="str">
        <f t="shared" si="2059"/>
        <v>2.11568939639194E-08-0.0000265047183536786i</v>
      </c>
      <c r="AF3865" t="str">
        <f t="shared" si="2060"/>
        <v>-15.0866380340616-0.18438782332745i</v>
      </c>
      <c r="AG3865" t="str">
        <f t="shared" si="2061"/>
        <v>1.00140330753741-0.000708667217304241i</v>
      </c>
      <c r="AH3865" t="str">
        <f t="shared" si="2062"/>
        <v>-5.48161142750811E-06+0.000399298967034636i</v>
      </c>
      <c r="AI3865">
        <f t="shared" si="2063"/>
        <v>-67.973217869998493</v>
      </c>
      <c r="AJ3865">
        <f t="shared" si="2064"/>
        <v>90.786512106878462</v>
      </c>
      <c r="AK3865"/>
      <c r="AL3865"/>
      <c r="AM3865"/>
      <c r="AN3865"/>
    </row>
    <row r="3866" spans="1:40" x14ac:dyDescent="0.25">
      <c r="A3866"/>
      <c r="B3866">
        <f t="shared" si="2065"/>
        <v>1932000</v>
      </c>
      <c r="C3866" s="237" t="str">
        <f t="shared" si="2033"/>
        <v>-2.04752160809704E-08+0.00126761001053251i</v>
      </c>
      <c r="D3866" s="208" t="str">
        <f t="shared" si="2034"/>
        <v>-5.95700611398262+0.00971834341408258i</v>
      </c>
      <c r="E3866" t="str">
        <f t="shared" si="2035"/>
        <v>2870</v>
      </c>
      <c r="F3866" t="str">
        <f t="shared" si="2036"/>
        <v>0.777000777000777</v>
      </c>
      <c r="G3866" t="str">
        <f t="shared" si="2031"/>
        <v>0.777000777000777</v>
      </c>
      <c r="H3866" t="str">
        <f t="shared" si="2037"/>
        <v>9.12963651660958+0.194010833095113i</v>
      </c>
      <c r="I3866" t="str">
        <f t="shared" si="2038"/>
        <v>7586.94625841935i</v>
      </c>
      <c r="J3866" t="str">
        <f t="shared" si="2032"/>
        <v>-77914.5895756949+1659.78105906188i</v>
      </c>
      <c r="K3866" t="str">
        <f t="shared" si="2039"/>
        <v>0.00207340050258228-0.0973309993524365i</v>
      </c>
      <c r="L3866" t="str">
        <f t="shared" si="2040"/>
        <v>0.000157763937704289-0.00627822387033406i</v>
      </c>
      <c r="M3866" t="str">
        <f t="shared" si="2041"/>
        <v>0.00223116444028657-0.103609223222771i</v>
      </c>
      <c r="N3866" t="str">
        <f t="shared" si="2042"/>
        <v>-19.7947966246749i</v>
      </c>
      <c r="O3866" t="str">
        <f t="shared" si="2043"/>
        <v>0.58554777289793-0.810637900455114i</v>
      </c>
      <c r="P3866" t="str">
        <f t="shared" si="2044"/>
        <v>0.41445222710207+0.810637900455114i</v>
      </c>
      <c r="Q3866" t="str">
        <f t="shared" si="2045"/>
        <v>-0.41445222710207+18.9841587242198i</v>
      </c>
      <c r="R3866" t="str">
        <f t="shared" si="2046"/>
        <v>0.0422040260695422-0.0227528533644315i</v>
      </c>
      <c r="S3866" t="str">
        <f t="shared" si="2047"/>
        <v>2.04549331020596i</v>
      </c>
      <c r="T3866" t="str">
        <f t="shared" si="2048"/>
        <v>0.0465408093450418+0.0863280529890065i</v>
      </c>
      <c r="U3866" t="str">
        <f t="shared" si="2049"/>
        <v>0.0000333333333333332-0.0000584243510168036i</v>
      </c>
      <c r="V3866" t="str">
        <f t="shared" si="2050"/>
        <v>6.66666666666667E-06-0.000584243510168036i</v>
      </c>
      <c r="W3866" t="str">
        <f t="shared" si="2051"/>
        <v>0.0000275182249112532-0.0000544800149598653i</v>
      </c>
      <c r="X3866" t="str">
        <f t="shared" si="2052"/>
        <v>0.0000275550096440977-0.0000544300313734838i</v>
      </c>
      <c r="Y3866" t="str">
        <f t="shared" si="2053"/>
        <v>0.009+12.139114013471i</v>
      </c>
      <c r="Z3866" t="str">
        <f t="shared" si="2054"/>
        <v>-0.0000537862184584584-0.0000272793515427524i</v>
      </c>
      <c r="AA3866" t="str">
        <f t="shared" si="2055"/>
        <v>0.000735158635663006-0.988543904973138i</v>
      </c>
      <c r="AB3866" t="str">
        <f t="shared" si="2056"/>
        <v>0.219506586218636+0.407160435608907i</v>
      </c>
      <c r="AC3866" t="str">
        <f t="shared" si="2057"/>
        <v>1.04267533175006-0.0218344650049729i</v>
      </c>
      <c r="AD3866" t="str">
        <f t="shared" si="2058"/>
        <v>0.202256477030654+0.394731308055268i</v>
      </c>
      <c r="AE3866" t="str">
        <f t="shared" si="2059"/>
        <v>-1.10596940838776E-07-0.0000267485299061716i</v>
      </c>
      <c r="AF3866" t="str">
        <f t="shared" si="2060"/>
        <v>-15.0866426305922-0.18429248968103i</v>
      </c>
      <c r="AG3866" t="str">
        <f t="shared" si="2061"/>
        <v>1.00141309566778-0.000722730167277995i</v>
      </c>
      <c r="AH3866" t="str">
        <f t="shared" si="2062"/>
        <v>-3.54725985241906E-06+0.000402993861182611i</v>
      </c>
      <c r="AI3866">
        <f t="shared" si="2063"/>
        <v>-67.89369491061484</v>
      </c>
      <c r="AJ3866">
        <f t="shared" si="2064"/>
        <v>90.504319765426061</v>
      </c>
      <c r="AK3866"/>
      <c r="AL3866"/>
      <c r="AM3866"/>
      <c r="AN3866"/>
    </row>
    <row r="3867" spans="1:40" x14ac:dyDescent="0.25">
      <c r="A3867"/>
      <c r="B3867">
        <f t="shared" si="2065"/>
        <v>1933000</v>
      </c>
      <c r="C3867" s="237" t="str">
        <f t="shared" si="2033"/>
        <v>-2.04540366501914E-08+0.00126695423711819i</v>
      </c>
      <c r="D3867" s="208" t="str">
        <f t="shared" si="2034"/>
        <v>-5.95700611382024+0.00971331581790613i</v>
      </c>
      <c r="E3867" t="str">
        <f t="shared" si="2035"/>
        <v>2870</v>
      </c>
      <c r="F3867" t="str">
        <f t="shared" si="2036"/>
        <v>0.777000777000777</v>
      </c>
      <c r="G3867" t="str">
        <f t="shared" si="2031"/>
        <v>0.777000777000777</v>
      </c>
      <c r="H3867" t="str">
        <f t="shared" si="2037"/>
        <v>9.12964110617558+0.19391057032753i</v>
      </c>
      <c r="I3867" t="str">
        <f t="shared" si="2038"/>
        <v>7590.87324923634i</v>
      </c>
      <c r="J3867" t="str">
        <f t="shared" si="2032"/>
        <v>-77995.2684101315+1660.64015898894i</v>
      </c>
      <c r="K3867" t="str">
        <f t="shared" si="2039"/>
        <v>0.00207125670739408-0.0972806914038758i</v>
      </c>
      <c r="L3867" t="str">
        <f t="shared" si="2040"/>
        <v>0.000157600850585353-0.00627498004922988i</v>
      </c>
      <c r="M3867" t="str">
        <f t="shared" si="2041"/>
        <v>0.00222885755797943-0.103555671453106i</v>
      </c>
      <c r="N3867" t="str">
        <f t="shared" si="2042"/>
        <v>-19.8050423786214i</v>
      </c>
      <c r="O3867" t="str">
        <f t="shared" si="2043"/>
        <v>0.577211587934756-0.816594625719418i</v>
      </c>
      <c r="P3867" t="str">
        <f t="shared" si="2044"/>
        <v>0.422788412065244+0.816594625719418i</v>
      </c>
      <c r="Q3867" t="str">
        <f t="shared" si="2045"/>
        <v>-0.422788412065244+18.988447752902i</v>
      </c>
      <c r="R3867" t="str">
        <f t="shared" si="2046"/>
        <v>0.042487993218567-0.0232115783757311i</v>
      </c>
      <c r="S3867" t="str">
        <f t="shared" si="2047"/>
        <v>2.04655205415534i</v>
      </c>
      <c r="T3867" t="str">
        <f t="shared" si="2048"/>
        <v>0.0475037034050401+0.0869538897983964i</v>
      </c>
      <c r="U3867" t="str">
        <f t="shared" si="2049"/>
        <v>0.0000333333333333333-0.0000583941263137427i</v>
      </c>
      <c r="V3867" t="str">
        <f t="shared" si="2050"/>
        <v>6.66666666666667E-06-0.000583941263137427i</v>
      </c>
      <c r="W3867" t="str">
        <f t="shared" si="2051"/>
        <v>0.0000275181371533369-0.0000544532400328281i</v>
      </c>
      <c r="X3867" t="str">
        <f t="shared" si="2052"/>
        <v>0.0000275548734224114-0.0000544032812146515i</v>
      </c>
      <c r="Y3867" t="str">
        <f t="shared" si="2053"/>
        <v>0.009+12.1453971987781i</v>
      </c>
      <c r="Z3867" t="str">
        <f t="shared" si="2054"/>
        <v>-0.0000537319735393393-0.000027265064064828i</v>
      </c>
      <c r="AA3867" t="str">
        <f t="shared" si="2055"/>
        <v>0.000734398175032208-0.988032497084346i</v>
      </c>
      <c r="AB3867" t="str">
        <f t="shared" si="2056"/>
        <v>0.224048011066524+0.410112152682426i</v>
      </c>
      <c r="AC3867" t="str">
        <f t="shared" si="2057"/>
        <v>1.04296881044492-0.0222873606526014i</v>
      </c>
      <c r="AD3867" t="str">
        <f t="shared" si="2058"/>
        <v>0.206320646082826+0.397625021168984i</v>
      </c>
      <c r="AE3867" t="str">
        <f t="shared" si="2059"/>
        <v>-2.44743819990858E-07-0.0000269905227493761i</v>
      </c>
      <c r="AF3867" t="str">
        <f t="shared" si="2060"/>
        <v>-15.0866472199958-0.184197254509624i</v>
      </c>
      <c r="AG3867" t="str">
        <f t="shared" si="2061"/>
        <v>1.00142272502995-0.000736885346774943i</v>
      </c>
      <c r="AH3867" t="str">
        <f t="shared" si="2062"/>
        <v>-1.57663655212392E-06+0.000406661846354902i</v>
      </c>
      <c r="AI3867">
        <f t="shared" si="2063"/>
        <v>-67.815266157735138</v>
      </c>
      <c r="AJ3867">
        <f t="shared" si="2064"/>
        <v>90.222135832169116</v>
      </c>
      <c r="AK3867"/>
      <c r="AL3867"/>
      <c r="AM3867"/>
      <c r="AN3867"/>
    </row>
    <row r="3868" spans="1:40" x14ac:dyDescent="0.25">
      <c r="A3868"/>
      <c r="B3868">
        <f t="shared" si="2065"/>
        <v>1934000</v>
      </c>
      <c r="C3868" s="237" t="str">
        <f t="shared" si="2033"/>
        <v>-2.04328900642232E-08+0.00126629914185632i</v>
      </c>
      <c r="D3868" s="208" t="str">
        <f t="shared" si="2034"/>
        <v>-5.95700611365812+0.00970829342089846i</v>
      </c>
      <c r="E3868" t="str">
        <f t="shared" si="2035"/>
        <v>2870</v>
      </c>
      <c r="F3868" t="str">
        <f t="shared" si="2036"/>
        <v>0.777000777000777</v>
      </c>
      <c r="G3868" t="str">
        <f t="shared" si="2031"/>
        <v>0.777000777000777</v>
      </c>
      <c r="H3868" t="str">
        <f t="shared" si="2037"/>
        <v>9.1296456886291+0.193810411081713i</v>
      </c>
      <c r="I3868" t="str">
        <f t="shared" si="2038"/>
        <v>7594.80024005332i</v>
      </c>
      <c r="J3868" t="str">
        <f t="shared" si="2032"/>
        <v>-78075.9889929947+1661.49925891598i</v>
      </c>
      <c r="K3868" t="str">
        <f t="shared" si="2039"/>
        <v>0.00206911623488457-0.0972304354113731i</v>
      </c>
      <c r="L3868" t="str">
        <f t="shared" si="2040"/>
        <v>0.000157438016167573-0.00627173957630246i</v>
      </c>
      <c r="M3868" t="str">
        <f t="shared" si="2041"/>
        <v>0.00222655425105214-0.103502174987676i</v>
      </c>
      <c r="N3868" t="str">
        <f t="shared" si="2042"/>
        <v>-19.8152881325679i</v>
      </c>
      <c r="O3868" t="str">
        <f t="shared" si="2043"/>
        <v>0.568814810441647-0.822465629325769i</v>
      </c>
      <c r="P3868" t="str">
        <f t="shared" si="2044"/>
        <v>0.431185189558353+0.822465629325769i</v>
      </c>
      <c r="Q3868" t="str">
        <f t="shared" si="2045"/>
        <v>-0.431185189558353+18.9928225032421i</v>
      </c>
      <c r="R3868" t="str">
        <f t="shared" si="2046"/>
        <v>0.0427665762218316-0.0236734431523579i</v>
      </c>
      <c r="S3868" t="str">
        <f t="shared" si="2047"/>
        <v>2.04761079810471i</v>
      </c>
      <c r="T3868" t="str">
        <f t="shared" si="2048"/>
        <v>0.048473997827086+0.0875693032697905i</v>
      </c>
      <c r="U3868" t="str">
        <f t="shared" si="2049"/>
        <v>0.0000333333333333333-0.000058363932866838i</v>
      </c>
      <c r="V3868" t="str">
        <f t="shared" si="2050"/>
        <v>6.66666666666667E-06-0.00058363932866838i</v>
      </c>
      <c r="W3868" t="str">
        <f t="shared" si="2051"/>
        <v>0.0000275180493507107-0.0000544264935120382i</v>
      </c>
      <c r="X3868" t="str">
        <f t="shared" si="2052"/>
        <v>0.0000275547372313834-0.0000543765594358177i</v>
      </c>
      <c r="Y3868" t="str">
        <f t="shared" si="2053"/>
        <v>0.009+12.1516803840853i</v>
      </c>
      <c r="Z3868" t="str">
        <f t="shared" si="2054"/>
        <v>-0.0000536778127317568-0.0000272507914549152i</v>
      </c>
      <c r="AA3868" t="str">
        <f t="shared" si="2055"/>
        <v>0.000733638893735832-0.987521618061874i</v>
      </c>
      <c r="AB3868" t="str">
        <f t="shared" si="2056"/>
        <v>0.228624339222558+0.413014708785762i</v>
      </c>
      <c r="AC3868" t="str">
        <f t="shared" si="2057"/>
        <v>1.04325696515562-0.022743516709061i</v>
      </c>
      <c r="AD3868" t="str">
        <f t="shared" si="2058"/>
        <v>0.210414207163529+0.400476854482239i</v>
      </c>
      <c r="AE3868" t="str">
        <f t="shared" si="2059"/>
        <v>-3.8126316420908E-07-0.0000272306752768653i</v>
      </c>
      <c r="AF3868" t="str">
        <f t="shared" si="2060"/>
        <v>-15.0866518022872-0.184102117660815i</v>
      </c>
      <c r="AG3868" t="str">
        <f t="shared" si="2061"/>
        <v>1.00143219478816-0.00075113107798794i</v>
      </c>
      <c r="AH3868" t="str">
        <f t="shared" si="2062"/>
        <v>4.29952811262615E-07+0.000410302597308619i</v>
      </c>
      <c r="AI3868">
        <f t="shared" si="2063"/>
        <v>-67.737909907945749</v>
      </c>
      <c r="AJ3868">
        <f t="shared" si="2064"/>
        <v>89.939960232716373</v>
      </c>
      <c r="AK3868"/>
      <c r="AL3868"/>
      <c r="AM3868"/>
      <c r="AN3868"/>
    </row>
    <row r="3869" spans="1:40" x14ac:dyDescent="0.25">
      <c r="A3869"/>
      <c r="B3869">
        <f t="shared" si="2065"/>
        <v>1935000</v>
      </c>
      <c r="C3869" s="237" t="str">
        <f t="shared" si="2033"/>
        <v>-2.04117762551873E-08+0.0012656447236955i</v>
      </c>
      <c r="D3869" s="208" t="str">
        <f t="shared" si="2034"/>
        <v>-5.95700611349624+0.00970327621499884i</v>
      </c>
      <c r="E3869" t="str">
        <f t="shared" si="2035"/>
        <v>2870</v>
      </c>
      <c r="F3869" t="str">
        <f t="shared" si="2036"/>
        <v>0.777000777000777</v>
      </c>
      <c r="G3869" t="str">
        <f t="shared" si="2031"/>
        <v>0.777000777000777</v>
      </c>
      <c r="H3869" t="str">
        <f t="shared" si="2037"/>
        <v>9.12965026398481+0.193710355197496i</v>
      </c>
      <c r="I3869" t="str">
        <f t="shared" si="2038"/>
        <v>7598.72723087031i</v>
      </c>
      <c r="J3869" t="str">
        <f t="shared" si="2032"/>
        <v>-78156.7513242845+1662.35835884303i</v>
      </c>
      <c r="K3869" t="str">
        <f t="shared" si="2039"/>
        <v>0.00206697907819188-0.0971802312945184i</v>
      </c>
      <c r="L3869" t="str">
        <f t="shared" si="2040"/>
        <v>0.000157275433929254-0.00626850244637393i</v>
      </c>
      <c r="M3869" t="str">
        <f t="shared" si="2041"/>
        <v>0.00222425451212113-0.103448733740892i</v>
      </c>
      <c r="N3869" t="str">
        <f t="shared" si="2042"/>
        <v>-19.8255338865144i</v>
      </c>
      <c r="O3869" t="str">
        <f t="shared" si="2043"/>
        <v>0.560358321866584-0.828250294968173i</v>
      </c>
      <c r="P3869" t="str">
        <f t="shared" si="2044"/>
        <v>0.439641678133416+0.828250294968173i</v>
      </c>
      <c r="Q3869" t="str">
        <f t="shared" si="2045"/>
        <v>-0.439641678133416+18.9972835915462i</v>
      </c>
      <c r="R3869" t="str">
        <f t="shared" si="2046"/>
        <v>0.0430397351848908-0.0241383846973038i</v>
      </c>
      <c r="S3869" t="str">
        <f t="shared" si="2047"/>
        <v>2.04866954205409i</v>
      </c>
      <c r="T3869" t="str">
        <f t="shared" si="2048"/>
        <v>0.0494515735237508+0.0881741945713595i</v>
      </c>
      <c r="U3869" t="str">
        <f t="shared" si="2049"/>
        <v>0.0000333333333333334-0.0000583337706276305i</v>
      </c>
      <c r="V3869" t="str">
        <f t="shared" si="2050"/>
        <v>6.66666666666667E-06-0.000583337706276305i</v>
      </c>
      <c r="W3869" t="str">
        <f t="shared" si="2051"/>
        <v>0.0000275179615033759-0.0000543997753534379i</v>
      </c>
      <c r="X3869" t="str">
        <f t="shared" si="2052"/>
        <v>0.0000275546010708591-0.0000543498659929659i</v>
      </c>
      <c r="Y3869" t="str">
        <f t="shared" si="2053"/>
        <v>0.009+12.1579635693925i</v>
      </c>
      <c r="Z3869" t="str">
        <f t="shared" si="2054"/>
        <v>-0.0000536237358618766-0.0000272365336896809i</v>
      </c>
      <c r="AA3869" t="str">
        <f t="shared" si="2055"/>
        <v>0.000732880789336571-0.987011267085773i</v>
      </c>
      <c r="AB3869" t="str">
        <f t="shared" si="2056"/>
        <v>0.233235009018915+0.415867637785264i</v>
      </c>
      <c r="AC3869" t="str">
        <f t="shared" si="2057"/>
        <v>1.0435397545539-0.0232028708772633i</v>
      </c>
      <c r="AD3869" t="str">
        <f t="shared" si="2058"/>
        <v>0.214536727730079+0.403286510112038i</v>
      </c>
      <c r="AE3869" t="str">
        <f t="shared" si="2059"/>
        <v>-5.20134201208728E-07-0.0000274689661074001i</v>
      </c>
      <c r="AF3869" t="str">
        <f t="shared" si="2060"/>
        <v>-15.0866563774811-0.184007078982497i</v>
      </c>
      <c r="AG3869" t="str">
        <f t="shared" si="2061"/>
        <v>1.00144150412427-0.000765465675665537i</v>
      </c>
      <c r="AH3869" t="str">
        <f t="shared" si="2062"/>
        <v>0.0000024721997301102+0.000413915792144623i</v>
      </c>
      <c r="AI3869">
        <f t="shared" si="2063"/>
        <v>-67.661605148242543</v>
      </c>
      <c r="AJ3869">
        <f t="shared" si="2064"/>
        <v>89.657792891598845</v>
      </c>
      <c r="AK3869"/>
      <c r="AL3869"/>
      <c r="AM3869"/>
      <c r="AN3869"/>
    </row>
    <row r="3870" spans="1:40" x14ac:dyDescent="0.25">
      <c r="A3870"/>
      <c r="B3870">
        <f t="shared" si="2065"/>
        <v>1936000</v>
      </c>
      <c r="C3870" s="237" t="str">
        <f t="shared" si="2033"/>
        <v>-2.03906951553798E-08+0.00126499098158649i</v>
      </c>
      <c r="D3870" s="208" t="str">
        <f t="shared" si="2034"/>
        <v>-5.95700611333462+0.00969826419216309i</v>
      </c>
      <c r="E3870" t="str">
        <f t="shared" si="2035"/>
        <v>2870</v>
      </c>
      <c r="F3870" t="str">
        <f t="shared" si="2036"/>
        <v>0.777000777000777</v>
      </c>
      <c r="G3870" t="str">
        <f t="shared" si="2031"/>
        <v>0.777000777000777</v>
      </c>
      <c r="H3870" t="str">
        <f t="shared" si="2037"/>
        <v>9.12965483225737+0.193610402515051i</v>
      </c>
      <c r="I3870" t="str">
        <f t="shared" si="2038"/>
        <v>7602.6542216873i</v>
      </c>
      <c r="J3870" t="str">
        <f t="shared" si="2032"/>
        <v>-78237.555404001+1663.21745877009i</v>
      </c>
      <c r="K3870" t="str">
        <f t="shared" si="2039"/>
        <v>0.00206484523047177-0.097130078973067i</v>
      </c>
      <c r="L3870" t="str">
        <f t="shared" si="2040"/>
        <v>0.000157113103350046-0.00626526865427709i</v>
      </c>
      <c r="M3870" t="str">
        <f t="shared" si="2041"/>
        <v>0.00222195833382182-0.103395347627344i</v>
      </c>
      <c r="N3870" t="str">
        <f t="shared" si="2042"/>
        <v>-19.8357796404609i</v>
      </c>
      <c r="O3870" t="str">
        <f t="shared" si="2043"/>
        <v>0.551843009925698-0.833948015403925i</v>
      </c>
      <c r="P3870" t="str">
        <f t="shared" si="2044"/>
        <v>0.448156990074302+0.833948015403925i</v>
      </c>
      <c r="Q3870" t="str">
        <f t="shared" si="2045"/>
        <v>-0.448156990074302+19.001831625057i</v>
      </c>
      <c r="R3870" t="str">
        <f t="shared" si="2046"/>
        <v>0.0433074310226353-0.0246063393906036i</v>
      </c>
      <c r="S3870" t="str">
        <f t="shared" si="2047"/>
        <v>2.04972828600348i</v>
      </c>
      <c r="T3870" t="str">
        <f t="shared" si="2048"/>
        <v>0.0504363098639218+0.0887684663612402i</v>
      </c>
      <c r="U3870" t="str">
        <f t="shared" si="2049"/>
        <v>0.0000333333333333334-0.0000583036395477609i</v>
      </c>
      <c r="V3870" t="str">
        <f t="shared" si="2050"/>
        <v>6.66666666666667E-06-0.000583036395477609i</v>
      </c>
      <c r="W3870" t="str">
        <f t="shared" si="2051"/>
        <v>0.0000275178736113334-0.0000543730855130602i</v>
      </c>
      <c r="X3870" t="str">
        <f t="shared" si="2052"/>
        <v>0.0000275544649406845-0.0000543232008421698i</v>
      </c>
      <c r="Y3870" t="str">
        <f t="shared" si="2053"/>
        <v>0.009+12.1642467546997i</v>
      </c>
      <c r="Z3870" t="str">
        <f t="shared" si="2054"/>
        <v>-0.0000535697427563117-0.0000272222907458408i</v>
      </c>
      <c r="AA3870" t="str">
        <f t="shared" si="2055"/>
        <v>0.000732123859403372-0.986501443337765i</v>
      </c>
      <c r="AB3870" t="str">
        <f t="shared" si="2056"/>
        <v>0.237879451507094+0.418670480574603i</v>
      </c>
      <c r="AC3870" t="str">
        <f t="shared" si="2057"/>
        <v>1.04381713811004-0.02366536021854i</v>
      </c>
      <c r="AD3870" t="str">
        <f t="shared" si="2058"/>
        <v>0.21868777223584+0.406053694660905i</v>
      </c>
      <c r="AE3870" t="str">
        <f t="shared" si="2059"/>
        <v>-6.61335968142789E-07-0.0000277053740865988i</v>
      </c>
      <c r="AF3870" t="str">
        <f t="shared" si="2060"/>
        <v>-15.086660945592-0.183912138322888i</v>
      </c>
      <c r="AG3870" t="str">
        <f t="shared" si="2061"/>
        <v>1.00145065223786-0.000779887447297557i</v>
      </c>
      <c r="AH3870" t="str">
        <f t="shared" si="2062"/>
        <v>4.54979288721996E-06+0.000417501112330807i</v>
      </c>
      <c r="AI3870">
        <f t="shared" si="2063"/>
        <v>-67.586331527242038</v>
      </c>
      <c r="AJ3870">
        <f t="shared" si="2064"/>
        <v>89.37563373227691</v>
      </c>
      <c r="AK3870"/>
      <c r="AL3870"/>
      <c r="AM3870"/>
      <c r="AN3870"/>
    </row>
    <row r="3871" spans="1:40" x14ac:dyDescent="0.25">
      <c r="A3871"/>
      <c r="B3871">
        <f t="shared" si="2065"/>
        <v>1937000</v>
      </c>
      <c r="C3871" s="237" t="str">
        <f t="shared" si="2033"/>
        <v>-2.03696466972726E-08+0.00126433791448224i</v>
      </c>
      <c r="D3871" s="208" t="str">
        <f t="shared" si="2034"/>
        <v>-5.95700611317325+0.00969325734436384i</v>
      </c>
      <c r="E3871" t="str">
        <f t="shared" si="2035"/>
        <v>2870</v>
      </c>
      <c r="F3871" t="str">
        <f t="shared" si="2036"/>
        <v>0.777000777000777</v>
      </c>
      <c r="G3871" t="str">
        <f t="shared" si="2031"/>
        <v>0.777000777000777</v>
      </c>
      <c r="H3871" t="str">
        <f t="shared" si="2037"/>
        <v>9.12965939346139+0.193510552874869i</v>
      </c>
      <c r="I3871" t="str">
        <f t="shared" si="2038"/>
        <v>7606.58121250429i</v>
      </c>
      <c r="J3871" t="str">
        <f t="shared" si="2032"/>
        <v>-78318.401232144+1664.07655869714i</v>
      </c>
      <c r="K3871" t="str">
        <f t="shared" si="2039"/>
        <v>0.00206271468489766-0.0970799783669401i</v>
      </c>
      <c r="L3871" t="str">
        <f t="shared" si="2040"/>
        <v>0.000156951023910935-0.00626203819485533i</v>
      </c>
      <c r="M3871" t="str">
        <f t="shared" si="2041"/>
        <v>0.0022196657088086-0.103342016561795i</v>
      </c>
      <c r="N3871" t="str">
        <f t="shared" si="2042"/>
        <v>-19.8460253944075i</v>
      </c>
      <c r="O3871" t="str">
        <f t="shared" si="2043"/>
        <v>0.54326976850999-0.839558192517411i</v>
      </c>
      <c r="P3871" t="str">
        <f t="shared" si="2044"/>
        <v>0.45673023149001+0.839558192517411i</v>
      </c>
      <c r="Q3871" t="str">
        <f t="shared" si="2045"/>
        <v>-0.45673023149001+19.0064672018901i</v>
      </c>
      <c r="R3871" t="str">
        <f t="shared" si="2046"/>
        <v>0.0435696254711639-0.0250772430012659i</v>
      </c>
      <c r="S3871" t="str">
        <f t="shared" si="2047"/>
        <v>2.05078702995286i</v>
      </c>
      <c r="T3871" t="str">
        <f t="shared" si="2048"/>
        <v>0.0514280846939722+0.0893520228161667i</v>
      </c>
      <c r="U3871" t="str">
        <f t="shared" si="2049"/>
        <v>0.0000333333333333333-0.0000582735395789699i</v>
      </c>
      <c r="V3871" t="str">
        <f t="shared" si="2050"/>
        <v>6.66666666666667E-06-0.000582735395789698i</v>
      </c>
      <c r="W3871" t="str">
        <f t="shared" si="2051"/>
        <v>0.0000275177856745845-0.0000543464239470281i</v>
      </c>
      <c r="X3871" t="str">
        <f t="shared" si="2052"/>
        <v>0.0000275543288407059-0.000054296563939593i</v>
      </c>
      <c r="Y3871" t="str">
        <f t="shared" si="2053"/>
        <v>0.009+12.1705299400069i</v>
      </c>
      <c r="Z3871" t="str">
        <f t="shared" si="2054"/>
        <v>-0.0000535158332421227-0.0000272080626001598i</v>
      </c>
      <c r="AA3871" t="str">
        <f t="shared" si="2055"/>
        <v>0.000731368101511498-0.985992146001285i</v>
      </c>
      <c r="AB3871" t="str">
        <f t="shared" si="2056"/>
        <v>0.242557090557759+0.421422785209813i</v>
      </c>
      <c r="AC3871" t="str">
        <f t="shared" si="2057"/>
        <v>1.04408907610501-0.0241309211643599i</v>
      </c>
      <c r="AD3871" t="str">
        <f t="shared" si="2058"/>
        <v>0.222866902177123+0.408778119246857i</v>
      </c>
      <c r="AE3871" t="str">
        <f t="shared" si="2059"/>
        <v>-8.04847314055297E-07-0.0000279398782885822i</v>
      </c>
      <c r="AF3871" t="str">
        <f t="shared" si="2060"/>
        <v>-15.0866655066346-0.183817295530505i</v>
      </c>
      <c r="AG3871" t="str">
        <f t="shared" si="2061"/>
        <v>1.00145963834626-0.000794394693301226i</v>
      </c>
      <c r="AH3871" t="str">
        <f t="shared" si="2062"/>
        <v>6.66241819194358E-06+0.000421058242725073i</v>
      </c>
      <c r="AI3871">
        <f t="shared" si="2063"/>
        <v>-67.512069327878919</v>
      </c>
      <c r="AJ3871">
        <f t="shared" si="2064"/>
        <v>89.09348267714654</v>
      </c>
      <c r="AK3871"/>
      <c r="AL3871"/>
      <c r="AM3871"/>
      <c r="AN3871"/>
    </row>
    <row r="3872" spans="1:40" x14ac:dyDescent="0.25">
      <c r="A3872"/>
      <c r="B3872">
        <f t="shared" si="2065"/>
        <v>1938000</v>
      </c>
      <c r="C3872" s="237" t="str">
        <f t="shared" si="2033"/>
        <v>-2.03486308135108E-08+0.00126368552133785i</v>
      </c>
      <c r="D3872" s="208" t="str">
        <f t="shared" si="2034"/>
        <v>-5.95700611301213+0.00968825566359019i</v>
      </c>
      <c r="E3872" t="str">
        <f t="shared" si="2035"/>
        <v>2870</v>
      </c>
      <c r="F3872" t="str">
        <f t="shared" si="2036"/>
        <v>0.777000777000777</v>
      </c>
      <c r="G3872" t="str">
        <f t="shared" si="2031"/>
        <v>0.777000777000777</v>
      </c>
      <c r="H3872" t="str">
        <f t="shared" si="2037"/>
        <v>9.12966394761144+0.193410806117776i</v>
      </c>
      <c r="I3872" t="str">
        <f t="shared" si="2038"/>
        <v>7610.50820332127i</v>
      </c>
      <c r="J3872" t="str">
        <f t="shared" si="2032"/>
        <v>-78399.2888087137+1664.93565862419i</v>
      </c>
      <c r="K3872" t="str">
        <f t="shared" si="2039"/>
        <v>0.00206058743466055-0.0970299293962231i</v>
      </c>
      <c r="L3872" t="str">
        <f t="shared" si="2040"/>
        <v>0.00015678919509425-0.00625881106296269i</v>
      </c>
      <c r="M3872" t="str">
        <f t="shared" si="2041"/>
        <v>0.0022173766297548-0.103288740459186i</v>
      </c>
      <c r="N3872" t="str">
        <f t="shared" si="2042"/>
        <v>-19.856271148354i</v>
      </c>
      <c r="O3872" t="str">
        <f t="shared" si="2043"/>
        <v>0.53463949759184-0.845080237382667i</v>
      </c>
      <c r="P3872" t="str">
        <f t="shared" si="2044"/>
        <v>0.46536050240816+0.845080237382667i</v>
      </c>
      <c r="Q3872" t="str">
        <f t="shared" si="2045"/>
        <v>-0.46536050240816+19.0111909109713i</v>
      </c>
      <c r="R3872" t="str">
        <f t="shared" si="2046"/>
        <v>0.0438262810994389-0.025551030699447i</v>
      </c>
      <c r="S3872" t="str">
        <f t="shared" si="2047"/>
        <v>2.05184577390225i</v>
      </c>
      <c r="T3872" t="str">
        <f t="shared" si="2048"/>
        <v>0.052426774359507+0.0899247696597358i</v>
      </c>
      <c r="U3872" t="str">
        <f t="shared" si="2049"/>
        <v>0.0000333333333333333-0.0000582434706730984i</v>
      </c>
      <c r="V3872" t="str">
        <f t="shared" si="2050"/>
        <v>6.66666666666667E-06-0.000582434706730984i</v>
      </c>
      <c r="W3872" t="str">
        <f t="shared" si="2051"/>
        <v>0.0000275176976931301-0.000054319790611557i</v>
      </c>
      <c r="X3872" t="str">
        <f t="shared" si="2052"/>
        <v>0.0000275541927707697-0.0000542699552414915i</v>
      </c>
      <c r="Y3872" t="str">
        <f t="shared" si="2053"/>
        <v>0.009+12.176813125314i</v>
      </c>
      <c r="Z3872" t="str">
        <f t="shared" si="2054"/>
        <v>-0.0000534620071468178-0.0000271938492294509i</v>
      </c>
      <c r="AA3872" t="str">
        <f t="shared" si="2055"/>
        <v>0.000730613513242449-0.985483374261445i</v>
      </c>
      <c r="AB3872" t="str">
        <f t="shared" si="2056"/>
        <v>0.247267342963302+0.4241241070426i</v>
      </c>
      <c r="AC3872" t="str">
        <f t="shared" si="2057"/>
        <v>1.0443555296424-0.0245994895282971i</v>
      </c>
      <c r="AD3872" t="str">
        <f t="shared" si="2058"/>
        <v>0.227073676140182+0.411459499532789i</v>
      </c>
      <c r="AE3872" t="str">
        <f t="shared" si="2059"/>
        <v>-9.50646902340604E-07-0.0000281724580175813i</v>
      </c>
      <c r="AF3872" t="str">
        <f t="shared" si="2060"/>
        <v>-15.0866700606236-0.183722550454186i</v>
      </c>
      <c r="AG3872" t="str">
        <f t="shared" si="2061"/>
        <v>1.00146846168463-0.000808985707207001i</v>
      </c>
      <c r="AH3872" t="str">
        <f t="shared" si="2062"/>
        <v>0.0000088097588163501+0.000424586871597726i</v>
      </c>
      <c r="AI3872">
        <f t="shared" si="2063"/>
        <v>-67.438799441504798</v>
      </c>
      <c r="AJ3872">
        <f t="shared" si="2064"/>
        <v>88.811339647560118</v>
      </c>
      <c r="AK3872"/>
      <c r="AL3872"/>
      <c r="AM3872"/>
      <c r="AN3872"/>
    </row>
    <row r="3873" spans="1:40" x14ac:dyDescent="0.25">
      <c r="A3873"/>
      <c r="B3873">
        <f t="shared" si="2065"/>
        <v>1939000</v>
      </c>
      <c r="C3873" s="237" t="str">
        <f t="shared" si="2033"/>
        <v>-2.03276474369137E-08+0.00126303380111058i</v>
      </c>
      <c r="D3873" s="208" t="str">
        <f t="shared" si="2034"/>
        <v>-5.95700611285125+0.00968325914184778i</v>
      </c>
      <c r="E3873" t="str">
        <f t="shared" si="2035"/>
        <v>2870</v>
      </c>
      <c r="F3873" t="str">
        <f t="shared" si="2036"/>
        <v>0.777000777000777</v>
      </c>
      <c r="G3873" t="str">
        <f t="shared" si="2031"/>
        <v>0.777000777000777</v>
      </c>
      <c r="H3873" t="str">
        <f t="shared" si="2037"/>
        <v>9.12966849472205+0.193311162084924i</v>
      </c>
      <c r="I3873" t="str">
        <f t="shared" si="2038"/>
        <v>7614.43519413826i</v>
      </c>
      <c r="J3873" t="str">
        <f t="shared" si="2032"/>
        <v>-78480.21813371+1665.79475855124i</v>
      </c>
      <c r="K3873" t="str">
        <f t="shared" si="2039"/>
        <v>0.00205846347296902-0.0969799319811667i</v>
      </c>
      <c r="L3873" t="str">
        <f t="shared" si="2040"/>
        <v>0.000156627616383651-0.0062555872534638i</v>
      </c>
      <c r="M3873" t="str">
        <f t="shared" si="2041"/>
        <v>0.00221509108935267-0.10323551923463i</v>
      </c>
      <c r="N3873" t="str">
        <f t="shared" si="2042"/>
        <v>-19.8665169023005i</v>
      </c>
      <c r="O3873" t="str">
        <f t="shared" si="2043"/>
        <v>0.525953103130016-0.850513570325546i</v>
      </c>
      <c r="P3873" t="str">
        <f t="shared" si="2044"/>
        <v>0.474046896869984+0.850513570325546i</v>
      </c>
      <c r="Q3873" t="str">
        <f t="shared" si="2045"/>
        <v>-0.474046896869984+19.016003331975i</v>
      </c>
      <c r="R3873" t="str">
        <f t="shared" si="2046"/>
        <v>0.0440773613207558-0.0260276370689351i</v>
      </c>
      <c r="S3873" t="str">
        <f t="shared" si="2047"/>
        <v>2.05290451785163i</v>
      </c>
      <c r="T3873" t="str">
        <f t="shared" si="2048"/>
        <v>0.0534322537278194+0.0904866141903583i</v>
      </c>
      <c r="U3873" t="str">
        <f t="shared" si="2049"/>
        <v>0.0000333333333333333-0.0000582134327820861i</v>
      </c>
      <c r="V3873" t="str">
        <f t="shared" si="2050"/>
        <v>6.66666666666667E-06-0.000582134327820861i</v>
      </c>
      <c r="W3873" t="str">
        <f t="shared" si="2051"/>
        <v>0.0000275176096669716-0.000054293185462951i</v>
      </c>
      <c r="X3873" t="str">
        <f t="shared" si="2052"/>
        <v>0.0000275540567307232-0.0000542433747042099i</v>
      </c>
      <c r="Y3873" t="str">
        <f t="shared" si="2053"/>
        <v>0.009+12.1830963106212i</v>
      </c>
      <c r="Z3873" t="str">
        <f t="shared" si="2054"/>
        <v>-0.0000534082642983476-0.0000271796506105759i</v>
      </c>
      <c r="AA3873" t="str">
        <f t="shared" si="2055"/>
        <v>0.000729860092183937-0.984975127305022i</v>
      </c>
      <c r="AB3873" t="str">
        <f t="shared" si="2056"/>
        <v>0.252009618543755+0.426774008852176i</v>
      </c>
      <c r="AC3873" t="str">
        <f t="shared" si="2057"/>
        <v>1.04461646066017-0.0250710005183098i</v>
      </c>
      <c r="AD3873" t="str">
        <f t="shared" si="2058"/>
        <v>0.231307649848896+0.414097555755585i</v>
      </c>
      <c r="AE3873" t="str">
        <f t="shared" si="2059"/>
        <v>-1.09871321322923E-06-0.0000284030928095404i</v>
      </c>
      <c r="AF3873" t="str">
        <f t="shared" si="2060"/>
        <v>-15.0866746075733-0.183627902943076i</v>
      </c>
      <c r="AG3873" t="str">
        <f t="shared" si="2061"/>
        <v>1.00147712150601-0.000823658775846296i</v>
      </c>
      <c r="AH3873" t="str">
        <f t="shared" si="2062"/>
        <v>0.0000109914952317472+0.000428086690653828i</v>
      </c>
      <c r="AI3873">
        <f t="shared" si="2063"/>
        <v>-67.366503343291868</v>
      </c>
      <c r="AJ3873">
        <f t="shared" si="2064"/>
        <v>88.529204563820926</v>
      </c>
      <c r="AK3873"/>
      <c r="AL3873"/>
      <c r="AM3873"/>
      <c r="AN3873"/>
    </row>
    <row r="3874" spans="1:40" x14ac:dyDescent="0.25">
      <c r="A3874"/>
      <c r="B3874">
        <f t="shared" si="2065"/>
        <v>1940000</v>
      </c>
      <c r="C3874" s="237" t="str">
        <f t="shared" si="2033"/>
        <v>-2.03066965004729E-08+0.00126238275275982i</v>
      </c>
      <c r="D3874" s="208" t="str">
        <f t="shared" si="2034"/>
        <v>-5.95700611269064+0.00967826777115862i</v>
      </c>
      <c r="E3874" t="str">
        <f t="shared" si="2035"/>
        <v>2870</v>
      </c>
      <c r="F3874" t="str">
        <f t="shared" si="2036"/>
        <v>0.777000777000777</v>
      </c>
      <c r="G3874" t="str">
        <f t="shared" si="2031"/>
        <v>0.777000777000777</v>
      </c>
      <c r="H3874" t="str">
        <f t="shared" si="2037"/>
        <v>9.12967303480774+0.193211620617792i</v>
      </c>
      <c r="I3874" t="str">
        <f t="shared" si="2038"/>
        <v>7618.36218495525i</v>
      </c>
      <c r="J3874" t="str">
        <f t="shared" si="2032"/>
        <v>-78561.1892071329+1666.65385847829i</v>
      </c>
      <c r="K3874" t="str">
        <f t="shared" si="2039"/>
        <v>0.0020563427930491-0.0969299860421852i</v>
      </c>
      <c r="L3874" t="str">
        <f t="shared" si="2040"/>
        <v>0.000156466287264125-0.00625236676123379i</v>
      </c>
      <c r="M3874" t="str">
        <f t="shared" si="2041"/>
        <v>0.00221280908031322-0.103182352803419i</v>
      </c>
      <c r="N3874" t="str">
        <f t="shared" si="2042"/>
        <v>-19.876762656247i</v>
      </c>
      <c r="O3874" t="str">
        <f t="shared" si="2043"/>
        <v>0.517211496974917-0.855857620984335i</v>
      </c>
      <c r="P3874" t="str">
        <f t="shared" si="2044"/>
        <v>0.482788503025083+0.855857620984335i</v>
      </c>
      <c r="Q3874" t="str">
        <f t="shared" si="2045"/>
        <v>-0.482788503025083+19.0209050352627i</v>
      </c>
      <c r="R3874" t="str">
        <f t="shared" si="2046"/>
        <v>0.0443228304039687-0.0265069961198451i</v>
      </c>
      <c r="S3874" t="str">
        <f t="shared" si="2047"/>
        <v>2.05396326180101i</v>
      </c>
      <c r="T3874" t="str">
        <f t="shared" si="2048"/>
        <v>0.0544443962108638+0.0910374653087885i</v>
      </c>
      <c r="U3874" t="str">
        <f t="shared" si="2049"/>
        <v>0.0000333333333333334-0.0000581834258579717i</v>
      </c>
      <c r="V3874" t="str">
        <f t="shared" si="2050"/>
        <v>6.66666666666667E-06-0.000581834258579717i</v>
      </c>
      <c r="W3874" t="str">
        <f t="shared" si="2051"/>
        <v>0.0000275175215961096-0.000054266608457605i</v>
      </c>
      <c r="X3874" t="str">
        <f t="shared" si="2052"/>
        <v>0.0000275539207204135-0.0000542168222841836i</v>
      </c>
      <c r="Y3874" t="str">
        <f t="shared" si="2053"/>
        <v>0.009+12.1893794959284i</v>
      </c>
      <c r="Z3874" t="str">
        <f t="shared" si="2054"/>
        <v>-0.0000533546045251076-0.0000271654667204447i</v>
      </c>
      <c r="AA3874" t="str">
        <f t="shared" si="2055"/>
        <v>0.000729107835929916-0.984467404320489i</v>
      </c>
      <c r="AB3874" t="str">
        <f t="shared" si="2056"/>
        <v>0.256783320255145+0.429372060975097i</v>
      </c>
      <c r="AC3874" t="str">
        <f t="shared" si="2057"/>
        <v>1.0448718319422-0.0255453887492412i</v>
      </c>
      <c r="AD3874" t="str">
        <f t="shared" si="2058"/>
        <v>0.235568376212331+0.416692012754492i</v>
      </c>
      <c r="AE3874" t="str">
        <f t="shared" si="2059"/>
        <v>-1.24902454627345E-06-0.0000286317624336723i</v>
      </c>
      <c r="AF3874" t="str">
        <f t="shared" si="2060"/>
        <v>-15.0866791474984-0.183533352846633i</v>
      </c>
      <c r="AG3874" t="str">
        <f t="shared" si="2061"/>
        <v>1.00148561708139-0.000838412179538239i</v>
      </c>
      <c r="AH3874" t="str">
        <f t="shared" si="2062"/>
        <v>0.0000132073052451621+0.00043155739505486i</v>
      </c>
      <c r="AI3874">
        <f t="shared" si="2063"/>
        <v>-67.295163068875866</v>
      </c>
      <c r="AJ3874">
        <f t="shared" si="2064"/>
        <v>88.24707734520301</v>
      </c>
      <c r="AK3874"/>
      <c r="AL3874"/>
      <c r="AM3874"/>
      <c r="AN3874"/>
    </row>
    <row r="3875" spans="1:40" x14ac:dyDescent="0.25">
      <c r="A3875"/>
      <c r="B3875">
        <f t="shared" si="2065"/>
        <v>1941000</v>
      </c>
      <c r="C3875" s="237" t="str">
        <f t="shared" si="2033"/>
        <v>-2.02857779373541E-08+0.00126173237524715i</v>
      </c>
      <c r="D3875" s="208" t="str">
        <f t="shared" si="2034"/>
        <v>-5.95700611253026+0.00967328154356149i</v>
      </c>
      <c r="E3875" t="str">
        <f t="shared" si="2035"/>
        <v>2870</v>
      </c>
      <c r="F3875" t="str">
        <f t="shared" si="2036"/>
        <v>0.777000777000777</v>
      </c>
      <c r="G3875" t="str">
        <f t="shared" si="2031"/>
        <v>0.777000777000777</v>
      </c>
      <c r="H3875" t="str">
        <f t="shared" si="2037"/>
        <v>9.12967756788295+0.193112181558182i</v>
      </c>
      <c r="I3875" t="str">
        <f t="shared" si="2038"/>
        <v>7622.28917577224i</v>
      </c>
      <c r="J3875" t="str">
        <f t="shared" si="2032"/>
        <v>-78642.2020289824+1667.51295840534i</v>
      </c>
      <c r="K3875" t="str">
        <f t="shared" si="2039"/>
        <v>0.00205422538814426-0.0968800914998566i</v>
      </c>
      <c r="L3875" t="str">
        <f t="shared" si="2040"/>
        <v>0.000156305207221987-0.00624914958115839i</v>
      </c>
      <c r="M3875" t="str">
        <f t="shared" si="2041"/>
        <v>0.00221053059536625-0.103129241081015i</v>
      </c>
      <c r="N3875" t="str">
        <f t="shared" si="2042"/>
        <v>-19.8870084101935i</v>
      </c>
      <c r="O3875" t="str">
        <f t="shared" si="2043"/>
        <v>0.508415596772764-0.861111828369692i</v>
      </c>
      <c r="P3875" t="str">
        <f t="shared" si="2044"/>
        <v>0.491584403227236+0.861111828369692i</v>
      </c>
      <c r="Q3875" t="str">
        <f t="shared" si="2045"/>
        <v>-0.491584403227236+19.0258965818238i</v>
      </c>
      <c r="R3875" t="str">
        <f t="shared" si="2046"/>
        <v>0.0445626534845014-0.0269890413015907i</v>
      </c>
      <c r="S3875" t="str">
        <f t="shared" si="2047"/>
        <v>2.05502200575038i</v>
      </c>
      <c r="T3875" t="str">
        <f t="shared" si="2048"/>
        <v>0.0554630737888748+0.0915772335452792i</v>
      </c>
      <c r="U3875" t="str">
        <f t="shared" si="2049"/>
        <v>0.0000333333333333333-0.0000581534498528926i</v>
      </c>
      <c r="V3875" t="str">
        <f t="shared" si="2050"/>
        <v>6.66666666666667E-06-0.000581534498528926i</v>
      </c>
      <c r="W3875" t="str">
        <f t="shared" si="2051"/>
        <v>0.0000275174334805456-0.0000542400595520031i</v>
      </c>
      <c r="X3875" t="str">
        <f t="shared" si="2052"/>
        <v>0.0000275537847396887-0.0000541902979379372i</v>
      </c>
      <c r="Y3875" t="str">
        <f t="shared" si="2053"/>
        <v>0.009+12.1956626812356i</v>
      </c>
      <c r="Z3875" t="str">
        <f t="shared" si="2054"/>
        <v>-0.000053301027655934-0.0000271512975360158i</v>
      </c>
      <c r="AA3875" t="str">
        <f t="shared" si="2055"/>
        <v>0.000728356742080524-0.983960204497978i</v>
      </c>
      <c r="AB3875" t="str">
        <f t="shared" si="2056"/>
        <v>0.26158784430089+0.431917841433338i</v>
      </c>
      <c r="AC3875" t="str">
        <f t="shared" si="2057"/>
        <v>1.04512160712957-0.0260225882555966i</v>
      </c>
      <c r="AD3875" t="str">
        <f t="shared" si="2058"/>
        <v>0.239855405372774+0.419242599999094i</v>
      </c>
      <c r="AE3875" t="str">
        <f t="shared" si="2059"/>
        <v>-1.40155902285124E-06-0.0000288584468939953i</v>
      </c>
      <c r="AF3875" t="str">
        <f t="shared" si="2060"/>
        <v>-15.0866836804132-0.183438900014621i</v>
      </c>
      <c r="AG3875" t="str">
        <f t="shared" si="2061"/>
        <v>1.00149394769973-0.000853244192277474i</v>
      </c>
      <c r="AH3875" t="str">
        <f t="shared" si="2062"/>
        <v>0.0000154568640360555+0.000434998683440126i</v>
      </c>
      <c r="AI3875">
        <f t="shared" si="2063"/>
        <v>-67.224761192156336</v>
      </c>
      <c r="AJ3875">
        <f t="shared" si="2064"/>
        <v>87.964957909959608</v>
      </c>
      <c r="AK3875"/>
      <c r="AL3875"/>
      <c r="AM3875"/>
      <c r="AN3875"/>
    </row>
    <row r="3876" spans="1:40" x14ac:dyDescent="0.25">
      <c r="A3876"/>
      <c r="B3876">
        <f t="shared" si="2065"/>
        <v>1942000</v>
      </c>
      <c r="C3876" s="237" t="str">
        <f t="shared" si="2033"/>
        <v>-2.02648916808935E-08+0.00126108266753624i</v>
      </c>
      <c r="D3876" s="208" t="str">
        <f t="shared" si="2034"/>
        <v>-5.95700611237013+0.00966830045111118i</v>
      </c>
      <c r="E3876" t="str">
        <f t="shared" si="2035"/>
        <v>2870</v>
      </c>
      <c r="F3876" t="str">
        <f t="shared" si="2036"/>
        <v>0.777000777000777</v>
      </c>
      <c r="G3876" t="str">
        <f t="shared" si="2031"/>
        <v>0.777000777000777</v>
      </c>
      <c r="H3876" t="str">
        <f t="shared" si="2037"/>
        <v>9.12968209396209+0.193012844748225i</v>
      </c>
      <c r="I3876" t="str">
        <f t="shared" si="2038"/>
        <v>7626.21616658922i</v>
      </c>
      <c r="J3876" t="str">
        <f t="shared" si="2032"/>
        <v>-78723.2565992586+1668.37205833239i</v>
      </c>
      <c r="K3876" t="str">
        <f t="shared" si="2039"/>
        <v>0.00205211125151534-0.096830248274922i</v>
      </c>
      <c r="L3876" t="str">
        <f t="shared" si="2040"/>
        <v>0.000156144375744869-0.00624593570813376i</v>
      </c>
      <c r="M3876" t="str">
        <f t="shared" si="2041"/>
        <v>0.00220825562726021-0.103076183983056i</v>
      </c>
      <c r="N3876" t="str">
        <f t="shared" si="2042"/>
        <v>-19.89725416414i</v>
      </c>
      <c r="O3876" t="str">
        <f t="shared" si="2043"/>
        <v>0.499566325869269-0.866275640923534i</v>
      </c>
      <c r="P3876" t="str">
        <f t="shared" si="2044"/>
        <v>0.500433674130731+0.866275640923534i</v>
      </c>
      <c r="Q3876" t="str">
        <f t="shared" si="2045"/>
        <v>-0.500433674130731+19.0309785232165i</v>
      </c>
      <c r="R3876" t="str">
        <f t="shared" si="2046"/>
        <v>0.0447967965751262-0.0274737055161018i</v>
      </c>
      <c r="S3876" t="str">
        <f t="shared" si="2047"/>
        <v>2.05608074969977i</v>
      </c>
      <c r="T3876" t="str">
        <f t="shared" si="2048"/>
        <v>0.0564881570345773+0.0921058310863336i</v>
      </c>
      <c r="U3876" t="str">
        <f t="shared" si="2049"/>
        <v>0.0000333333333333333-0.0000581235047190858i</v>
      </c>
      <c r="V3876" t="str">
        <f t="shared" si="2050"/>
        <v>6.66666666666667E-06-0.000581235047190858i</v>
      </c>
      <c r="W3876" t="str">
        <f t="shared" si="2051"/>
        <v>0.0000275173453202805-0.0000542135387027202i</v>
      </c>
      <c r="X3876" t="str">
        <f t="shared" si="2052"/>
        <v>0.0000275536487883968-0.0000541638016220854i</v>
      </c>
      <c r="Y3876" t="str">
        <f t="shared" si="2053"/>
        <v>0.009+12.2019458665428i</v>
      </c>
      <c r="Z3876" t="str">
        <f t="shared" si="2054"/>
        <v>-0.0000532475335201054-0.0000271371430342962i</v>
      </c>
      <c r="AA3876" t="str">
        <f t="shared" si="2055"/>
        <v>0.000727606808242098-0.98345352702931i</v>
      </c>
      <c r="AB3876" t="str">
        <f t="shared" si="2056"/>
        <v>0.26642258024598+0.434410936060468i</v>
      </c>
      <c r="AC3876" t="str">
        <f t="shared" si="2057"/>
        <v>1.04536575073168-0.0265025325045762i</v>
      </c>
      <c r="AD3876" t="str">
        <f t="shared" si="2058"/>
        <v>0.244168284754+0.421749051616778i</v>
      </c>
      <c r="AE3876" t="str">
        <f t="shared" si="2059"/>
        <v>-1.55629458868197E-06-0.0000290831264308451i</v>
      </c>
      <c r="AF3876" t="str">
        <f t="shared" si="2060"/>
        <v>-15.0866882063322-0.183344544297114i</v>
      </c>
      <c r="AG3876" t="str">
        <f t="shared" si="2061"/>
        <v>1.00150211266804-0.000868153081922266i</v>
      </c>
      <c r="AH3876" t="str">
        <f t="shared" si="2062"/>
        <v>0.000017739844193173+0.0004384102579478i</v>
      </c>
      <c r="AI3876">
        <f t="shared" si="2063"/>
        <v>-67.155280804187541</v>
      </c>
      <c r="AJ3876">
        <f t="shared" si="2064"/>
        <v>87.682846175332429</v>
      </c>
      <c r="AK3876"/>
      <c r="AL3876"/>
      <c r="AM3876"/>
      <c r="AN3876"/>
    </row>
    <row r="3877" spans="1:40" x14ac:dyDescent="0.25">
      <c r="A3877"/>
      <c r="B3877">
        <f t="shared" si="2065"/>
        <v>1943000</v>
      </c>
      <c r="C3877" s="237" t="str">
        <f t="shared" si="2033"/>
        <v>-2.02440376645996E-08+0.00126043362859291i</v>
      </c>
      <c r="D3877" s="208" t="str">
        <f t="shared" si="2034"/>
        <v>-5.95700611221025+0.00966332448587898i</v>
      </c>
      <c r="E3877" t="str">
        <f t="shared" si="2035"/>
        <v>2870</v>
      </c>
      <c r="F3877" t="str">
        <f t="shared" si="2036"/>
        <v>0.777000777000777</v>
      </c>
      <c r="G3877" t="str">
        <f t="shared" si="2031"/>
        <v>0.777000777000777</v>
      </c>
      <c r="H3877" t="str">
        <f t="shared" si="2037"/>
        <v>9.12968661305958+0.192913610030375i</v>
      </c>
      <c r="I3877" t="str">
        <f t="shared" si="2038"/>
        <v>7630.14315740621i</v>
      </c>
      <c r="J3877" t="str">
        <f t="shared" si="2032"/>
        <v>-78804.3529179613+1669.23115825944i</v>
      </c>
      <c r="K3877" t="str">
        <f t="shared" si="2039"/>
        <v>0.00205000037644053-0.0967804562882859i</v>
      </c>
      <c r="L3877" t="str">
        <f t="shared" si="2040"/>
        <v>0.000155983792321721-0.00624272513706659i</v>
      </c>
      <c r="M3877" t="str">
        <f t="shared" si="2041"/>
        <v>0.00220598416876225-0.103023181425352i</v>
      </c>
      <c r="N3877" t="str">
        <f t="shared" si="2042"/>
        <v>-19.9074999180866i</v>
      </c>
      <c r="O3877" t="str">
        <f t="shared" si="2043"/>
        <v>0.490664613212633-0.871348516576976i</v>
      </c>
      <c r="P3877" t="str">
        <f t="shared" si="2044"/>
        <v>0.509335386787367+0.871348516576976i</v>
      </c>
      <c r="Q3877" t="str">
        <f t="shared" si="2045"/>
        <v>-0.509335386787367+19.0361514015096i</v>
      </c>
      <c r="R3877" t="str">
        <f t="shared" si="2046"/>
        <v>0.0450252265765059-0.0279609211312897i</v>
      </c>
      <c r="S3877" t="str">
        <f t="shared" si="2047"/>
        <v>2.05713949364915i</v>
      </c>
      <c r="T3877" t="str">
        <f t="shared" si="2048"/>
        <v>0.0575195151379851+0.0926231718010316i</v>
      </c>
      <c r="U3877" t="str">
        <f t="shared" si="2049"/>
        <v>0.0000333333333333334-0.0000580935904088857i</v>
      </c>
      <c r="V3877" t="str">
        <f t="shared" si="2050"/>
        <v>6.66666666666667E-06-0.000580935904088857i</v>
      </c>
      <c r="W3877" t="str">
        <f t="shared" si="2051"/>
        <v>0.0000275172571153154-0.0000541870458664197i</v>
      </c>
      <c r="X3877" t="str">
        <f t="shared" si="2052"/>
        <v>0.0000275535128663866-0.0000541373332933323i</v>
      </c>
      <c r="Y3877" t="str">
        <f t="shared" si="2053"/>
        <v>0.009+12.2082290518499i</v>
      </c>
      <c r="Z3877" t="str">
        <f t="shared" si="2054"/>
        <v>-0.0000531941219473388-0.0000271230031923408i</v>
      </c>
      <c r="AA3877" t="str">
        <f t="shared" si="2055"/>
        <v>0.000726858032027124-0.982947371107959i</v>
      </c>
      <c r="AB3877" t="str">
        <f t="shared" si="2056"/>
        <v>0.271286911133945+0.436850938625816i</v>
      </c>
      <c r="AC3877" t="str">
        <f t="shared" si="2057"/>
        <v>1.04560422813704-0.0269851544093583i</v>
      </c>
      <c r="AD3877" t="str">
        <f t="shared" si="2058"/>
        <v>0.248506559109848+0.424211106419703i</v>
      </c>
      <c r="AE3877" t="str">
        <f t="shared" si="2059"/>
        <v>-0.0000017132090163548-0.0000293057815223593i</v>
      </c>
      <c r="AF3877" t="str">
        <f t="shared" si="2060"/>
        <v>-15.0866927252698-0.183250285544496i</v>
      </c>
      <c r="AG3877" t="str">
        <f t="shared" si="2061"/>
        <v>1.00151011131144-0.000883137110383083i</v>
      </c>
      <c r="AH3877" t="str">
        <f t="shared" si="2062"/>
        <v>0.0000200559157515456+0.000441791824235572i</v>
      </c>
      <c r="AI3877">
        <f t="shared" si="2063"/>
        <v>-67.086705493097242</v>
      </c>
      <c r="AJ3877">
        <f t="shared" si="2064"/>
        <v>87.400742057559881</v>
      </c>
      <c r="AK3877"/>
      <c r="AL3877"/>
      <c r="AM3877"/>
      <c r="AN3877"/>
    </row>
    <row r="3878" spans="1:40" x14ac:dyDescent="0.25">
      <c r="A3878"/>
      <c r="B3878">
        <f t="shared" si="2065"/>
        <v>1944000</v>
      </c>
      <c r="C3878" s="237" t="str">
        <f t="shared" si="2033"/>
        <v>-2.02232158221512E-08+0.00125978525738511i</v>
      </c>
      <c r="D3878" s="208" t="str">
        <f t="shared" si="2034"/>
        <v>-5.95700611205061+0.00965835363995251i</v>
      </c>
      <c r="E3878" t="str">
        <f t="shared" si="2035"/>
        <v>2870</v>
      </c>
      <c r="F3878" t="str">
        <f t="shared" si="2036"/>
        <v>0.777000777000777</v>
      </c>
      <c r="G3878" t="str">
        <f t="shared" si="2031"/>
        <v>0.777000777000777</v>
      </c>
      <c r="H3878" t="str">
        <f t="shared" si="2037"/>
        <v>9.12969112518975+0.192814477247409i</v>
      </c>
      <c r="I3878" t="str">
        <f t="shared" si="2038"/>
        <v>7634.0701482232i</v>
      </c>
      <c r="J3878" t="str">
        <f t="shared" si="2032"/>
        <v>-78885.4909850907+1670.09025818649i</v>
      </c>
      <c r="K3878" t="str">
        <f t="shared" si="2039"/>
        <v>0.00204789275621524-0.0967307154610145i</v>
      </c>
      <c r="L3878" t="str">
        <f t="shared" si="2040"/>
        <v>0.000155823456442807-0.00623951786287401i</v>
      </c>
      <c r="M3878" t="str">
        <f t="shared" si="2041"/>
        <v>0.00220371621265805-0.102970233323889i</v>
      </c>
      <c r="N3878" t="str">
        <f t="shared" si="2042"/>
        <v>-19.9177456720331i</v>
      </c>
      <c r="O3878" t="str">
        <f t="shared" si="2043"/>
        <v>0.481711393256355-0.876329922807056i</v>
      </c>
      <c r="P3878" t="str">
        <f t="shared" si="2044"/>
        <v>0.518288606743645+0.876329922807056i</v>
      </c>
      <c r="Q3878" t="str">
        <f t="shared" si="2045"/>
        <v>-0.518288606743645+19.041415749226i</v>
      </c>
      <c r="R3878" t="str">
        <f t="shared" si="2046"/>
        <v>0.0452479112874796-0.0284506199947298i</v>
      </c>
      <c r="S3878" t="str">
        <f t="shared" si="2047"/>
        <v>2.05819823759853i</v>
      </c>
      <c r="T3878" t="str">
        <f t="shared" si="2048"/>
        <v>0.0585570159317384+0.0931291712669051i</v>
      </c>
      <c r="U3878" t="str">
        <f t="shared" si="2049"/>
        <v>0.0000333333333333334-0.0000580637068747248i</v>
      </c>
      <c r="V3878" t="str">
        <f t="shared" si="2050"/>
        <v>6.66666666666667E-06-0.000580637068747248i</v>
      </c>
      <c r="W3878" t="str">
        <f t="shared" si="2051"/>
        <v>0.0000275171688656514-0.000054160580999854i</v>
      </c>
      <c r="X3878" t="str">
        <f t="shared" si="2052"/>
        <v>0.0000275533769735071-0.0000541108929084703i</v>
      </c>
      <c r="Y3878" t="str">
        <f t="shared" si="2053"/>
        <v>0.009+12.2145122371571i</v>
      </c>
      <c r="Z3878" t="str">
        <f t="shared" si="2054"/>
        <v>-0.0000531407927677874-0.0000271088779872517i</v>
      </c>
      <c r="AA3878" t="str">
        <f t="shared" si="2055"/>
        <v>0.000726110411054189-0.982441735929035i</v>
      </c>
      <c r="AB3878" t="str">
        <f t="shared" si="2056"/>
        <v>0.276180213606352+0.439237450956508i</v>
      </c>
      <c r="AC3878" t="str">
        <f t="shared" si="2057"/>
        <v>1.04583700562392-0.0274703863426081i</v>
      </c>
      <c r="AD3878" t="str">
        <f t="shared" si="2058"/>
        <v>0.252869770572846+0.426628507931146i</v>
      </c>
      <c r="AE3878" t="str">
        <f t="shared" si="2059"/>
        <v>-0.0000018722799078609-0.000029526392885923i</v>
      </c>
      <c r="AF3878" t="str">
        <f t="shared" si="2060"/>
        <v>-15.0866972372404-0.183156123607456i</v>
      </c>
      <c r="AG3878" t="str">
        <f t="shared" si="2061"/>
        <v>1.00151794297315-0.000898194533810774i</v>
      </c>
      <c r="AH3878" t="str">
        <f t="shared" si="2062"/>
        <v>0.0000224047462295154+0.000445143091500766i</v>
      </c>
      <c r="AI3878">
        <f t="shared" si="2063"/>
        <v>-67.019019324976568</v>
      </c>
      <c r="AJ3878">
        <f t="shared" si="2064"/>
        <v>87.118645471898617</v>
      </c>
      <c r="AK3878"/>
      <c r="AL3878"/>
      <c r="AM3878"/>
      <c r="AN3878"/>
    </row>
    <row r="3879" spans="1:40" x14ac:dyDescent="0.25">
      <c r="A3879"/>
      <c r="B3879">
        <f t="shared" si="2065"/>
        <v>1945000</v>
      </c>
      <c r="C3879" s="237" t="str">
        <f t="shared" si="2033"/>
        <v>-2.02024260873988E-08+0.00125913755288294i</v>
      </c>
      <c r="D3879" s="208" t="str">
        <f t="shared" si="2034"/>
        <v>-5.95700611189123+0.00965338790543588i</v>
      </c>
      <c r="E3879" t="str">
        <f t="shared" si="2035"/>
        <v>2870</v>
      </c>
      <c r="F3879" t="str">
        <f t="shared" si="2036"/>
        <v>0.777000777000777</v>
      </c>
      <c r="G3879" t="str">
        <f t="shared" si="2031"/>
        <v>0.777000777000777</v>
      </c>
      <c r="H3879" t="str">
        <f t="shared" si="2037"/>
        <v>9.12969563036693+0.192715446242423i</v>
      </c>
      <c r="I3879" t="str">
        <f t="shared" si="2038"/>
        <v>7637.99713904018i</v>
      </c>
      <c r="J3879" t="str">
        <f t="shared" si="2032"/>
        <v>-78966.6708006467+1670.94935811355i</v>
      </c>
      <c r="K3879" t="str">
        <f t="shared" si="2039"/>
        <v>0.00204578838415215-0.0966810257143362i</v>
      </c>
      <c r="L3879" t="str">
        <f t="shared" si="2040"/>
        <v>0.000155663367599696-0.00623631388048352i</v>
      </c>
      <c r="M3879" t="str">
        <f t="shared" si="2041"/>
        <v>0.00220145175175185-0.10291733959482i</v>
      </c>
      <c r="N3879" t="str">
        <f t="shared" si="2042"/>
        <v>-19.9279914259796i</v>
      </c>
      <c r="O3879" t="str">
        <f t="shared" si="2043"/>
        <v>0.472707605860635-0.881219336692918i</v>
      </c>
      <c r="P3879" t="str">
        <f t="shared" si="2044"/>
        <v>0.527292394139365+0.881219336692918i</v>
      </c>
      <c r="Q3879" t="str">
        <f t="shared" si="2045"/>
        <v>-0.527292394139365+19.0467720892867i</v>
      </c>
      <c r="R3879" t="str">
        <f t="shared" si="2046"/>
        <v>0.0454648194151208-0.0289427334476244i</v>
      </c>
      <c r="S3879" t="str">
        <f t="shared" si="2047"/>
        <v>2.05925698154792i</v>
      </c>
      <c r="T3879" t="str">
        <f t="shared" si="2048"/>
        <v>0.059600525917101+0.0936237467954029i</v>
      </c>
      <c r="U3879" t="str">
        <f t="shared" si="2049"/>
        <v>0.0000333333333333335-0.0000580338540691338i</v>
      </c>
      <c r="V3879" t="str">
        <f t="shared" si="2050"/>
        <v>6.66666666666667E-06-0.000580338540691334i</v>
      </c>
      <c r="W3879" t="str">
        <f t="shared" si="2051"/>
        <v>0.0000275170805712896-0.0000541341440598652i</v>
      </c>
      <c r="X3879" t="str">
        <f t="shared" si="2052"/>
        <v>0.0000275532411096077-0.0000540844804243812i</v>
      </c>
      <c r="Y3879" t="str">
        <f t="shared" si="2053"/>
        <v>0.009+12.2207954224643i</v>
      </c>
      <c r="Z3879" t="str">
        <f t="shared" si="2054"/>
        <v>-0.0000530875458120432-0.0000270947673961796i</v>
      </c>
      <c r="AA3879" t="str">
        <f t="shared" si="2055"/>
        <v>0.00072536394294805-0.981936620689336i</v>
      </c>
      <c r="AB3879" t="str">
        <f t="shared" si="2056"/>
        <v>0.281101858025422+0.441570083057574i</v>
      </c>
      <c r="AC3879" t="str">
        <f t="shared" si="2057"/>
        <v>1.04606405037072-0.0279581601502689i</v>
      </c>
      <c r="AD3879" t="str">
        <f t="shared" si="2058"/>
        <v>0.257257458703496+0.429001004411554i</v>
      </c>
      <c r="AE3879" t="str">
        <f t="shared" si="2059"/>
        <v>-2.03348469715316E-06-0.0000297449414796144i</v>
      </c>
      <c r="AF3879" t="str">
        <f t="shared" si="2060"/>
        <v>-15.0867017422582-0.183062058336987i</v>
      </c>
      <c r="AG3879" t="str">
        <f t="shared" si="2061"/>
        <v>1.00152560701462-0.000913323602786582i</v>
      </c>
      <c r="AH3879" t="str">
        <f t="shared" si="2062"/>
        <v>0.0000247860006661245+0.000448463772500422i</v>
      </c>
      <c r="AI3879">
        <f t="shared" si="2063"/>
        <v>-66.95220682567566</v>
      </c>
      <c r="AJ3879">
        <f t="shared" si="2064"/>
        <v>86.836556332616922</v>
      </c>
      <c r="AK3879"/>
      <c r="AL3879"/>
      <c r="AM3879"/>
      <c r="AN3879"/>
    </row>
    <row r="3880" spans="1:40" x14ac:dyDescent="0.25">
      <c r="A3880"/>
      <c r="B3880">
        <f t="shared" si="2065"/>
        <v>1946000</v>
      </c>
      <c r="C3880" s="237" t="str">
        <f t="shared" si="2033"/>
        <v>-2.01816683943616E-08+0.00125849051405856i</v>
      </c>
      <c r="D3880" s="208" t="str">
        <f t="shared" si="2034"/>
        <v>-5.95700611173208+0.00964842727444896i</v>
      </c>
      <c r="E3880" t="str">
        <f t="shared" si="2035"/>
        <v>2870</v>
      </c>
      <c r="F3880" t="str">
        <f t="shared" si="2036"/>
        <v>0.777000777000777</v>
      </c>
      <c r="G3880" t="str">
        <f t="shared" si="2031"/>
        <v>0.777000777000777</v>
      </c>
      <c r="H3880" t="str">
        <f t="shared" si="2037"/>
        <v>9.12970012860536+0.192616516858842i</v>
      </c>
      <c r="I3880" t="str">
        <f t="shared" si="2038"/>
        <v>7641.92412985717i</v>
      </c>
      <c r="J3880" t="str">
        <f t="shared" si="2032"/>
        <v>-79047.8923646293+1671.80845804059i</v>
      </c>
      <c r="K3880" t="str">
        <f t="shared" si="2039"/>
        <v>0.00204368725358105-0.0966313869696413i</v>
      </c>
      <c r="L3880" t="str">
        <f t="shared" si="2040"/>
        <v>0.000155503525285265-0.00623311318483309i</v>
      </c>
      <c r="M3880" t="str">
        <f t="shared" si="2041"/>
        <v>0.00219919077886631-0.102864500154474i</v>
      </c>
      <c r="N3880" t="str">
        <f t="shared" si="2042"/>
        <v>-19.9382371799261i</v>
      </c>
      <c r="O3880" t="str">
        <f t="shared" si="2043"/>
        <v>0.463654196194052-0.886016244970513i</v>
      </c>
      <c r="P3880" t="str">
        <f t="shared" si="2044"/>
        <v>0.536345803805948+0.886016244970513i</v>
      </c>
      <c r="Q3880" t="str">
        <f t="shared" si="2045"/>
        <v>-0.536345803805948+19.0522209349556i</v>
      </c>
      <c r="R3880" t="str">
        <f t="shared" si="2046"/>
        <v>0.0456759205845162-0.0294371923389484i</v>
      </c>
      <c r="S3880" t="str">
        <f t="shared" si="2047"/>
        <v>2.0603157254973i</v>
      </c>
      <c r="T3880" t="str">
        <f t="shared" si="2048"/>
        <v>0.060649910290424+0.0941068174568446i</v>
      </c>
      <c r="U3880" t="str">
        <f t="shared" si="2049"/>
        <v>0.0000333333333333333-0.0000580040319447403i</v>
      </c>
      <c r="V3880" t="str">
        <f t="shared" si="2050"/>
        <v>6.66666666666667E-06-0.000580040319447403i</v>
      </c>
      <c r="W3880" t="str">
        <f t="shared" si="2051"/>
        <v>0.0000275169922322309-0.0000541077350033831i</v>
      </c>
      <c r="X3880" t="str">
        <f t="shared" si="2052"/>
        <v>0.0000275531052745377-0.0000540580957980352i</v>
      </c>
      <c r="Y3880" t="str">
        <f t="shared" si="2053"/>
        <v>0.009+12.2270786077715i</v>
      </c>
      <c r="Z3880" t="str">
        <f t="shared" si="2054"/>
        <v>-0.0000530343809111322-0.0000270806713963223i</v>
      </c>
      <c r="AA3880" t="str">
        <f t="shared" si="2055"/>
        <v>0.000724618625339554-0.981432024587303i</v>
      </c>
      <c r="AB3880" t="str">
        <f t="shared" si="2056"/>
        <v>0.286051208598842+0.443848453229638i</v>
      </c>
      <c r="AC3880" t="str">
        <f t="shared" si="2057"/>
        <v>1.04628533046604-0.0284484071655464i</v>
      </c>
      <c r="AD3880" t="str">
        <f t="shared" si="2058"/>
        <v>0.261669160539413+0.431328348883869i</v>
      </c>
      <c r="AE3880" t="str">
        <f t="shared" si="2059"/>
        <v>-2.19680065270112E-06-0.0000299614085035962i</v>
      </c>
      <c r="AF3880" t="str">
        <f t="shared" si="2060"/>
        <v>-15.0867062403374-0.182968089584393i</v>
      </c>
      <c r="AG3880" t="str">
        <f t="shared" si="2061"/>
        <v>1.0015331028155-0.000928522562510965i</v>
      </c>
      <c r="AH3880" t="str">
        <f t="shared" si="2062"/>
        <v>0.0000271993416584059+0.000451753583570656i</v>
      </c>
      <c r="AI3880">
        <f t="shared" si="2063"/>
        <v>-66.88625296346676</v>
      </c>
      <c r="AJ3880">
        <f t="shared" si="2064"/>
        <v>86.554474553015964</v>
      </c>
      <c r="AK3880"/>
      <c r="AL3880"/>
      <c r="AM3880"/>
      <c r="AN3880"/>
    </row>
    <row r="3881" spans="1:40" x14ac:dyDescent="0.25">
      <c r="A3881"/>
      <c r="B3881">
        <f t="shared" si="2065"/>
        <v>1947000</v>
      </c>
      <c r="C3881" s="237" t="str">
        <f t="shared" si="2033"/>
        <v>-2.01609426772287E-08+0.0012578441398863i</v>
      </c>
      <c r="D3881" s="208" t="str">
        <f t="shared" si="2034"/>
        <v>-5.95700611157319+0.0096434717391283i</v>
      </c>
      <c r="E3881" t="str">
        <f t="shared" si="2035"/>
        <v>2870</v>
      </c>
      <c r="F3881" t="str">
        <f t="shared" si="2036"/>
        <v>0.777000777000777</v>
      </c>
      <c r="G3881" t="str">
        <f t="shared" si="2031"/>
        <v>0.777000777000777</v>
      </c>
      <c r="H3881" t="str">
        <f t="shared" si="2037"/>
        <v>9.12970461991933+0.192517688940406i</v>
      </c>
      <c r="I3881" t="str">
        <f t="shared" si="2038"/>
        <v>7645.85112067416i</v>
      </c>
      <c r="J3881" t="str">
        <f t="shared" si="2032"/>
        <v>-79129.1556770385+1672.66755796764i</v>
      </c>
      <c r="K3881" t="str">
        <f t="shared" si="2039"/>
        <v>0.0020415893578489-0.0965817991484807i</v>
      </c>
      <c r="L3881" t="str">
        <f t="shared" si="2040"/>
        <v>0.000155343928993689-0.00622991577087099i</v>
      </c>
      <c r="M3881" t="str">
        <f t="shared" si="2041"/>
        <v>0.00219693328684259-0.102811714919352i</v>
      </c>
      <c r="N3881" t="str">
        <f t="shared" si="2042"/>
        <v>-19.9484829338726i</v>
      </c>
      <c r="O3881" t="str">
        <f t="shared" si="2043"/>
        <v>0.454552114634267-0.890720144086523i</v>
      </c>
      <c r="P3881" t="str">
        <f t="shared" si="2044"/>
        <v>0.545447885365733+0.890720144086523i</v>
      </c>
      <c r="Q3881" t="str">
        <f t="shared" si="2045"/>
        <v>-0.545447885365733+19.0577627897861i</v>
      </c>
      <c r="R3881" t="str">
        <f t="shared" si="2046"/>
        <v>0.0458811853482916-0.0299339270398398i</v>
      </c>
      <c r="S3881" t="str">
        <f t="shared" si="2047"/>
        <v>2.06137446944669i</v>
      </c>
      <c r="T3881" t="str">
        <f t="shared" si="2048"/>
        <v>0.0617050329702057+0.0945783041049198i</v>
      </c>
      <c r="U3881" t="str">
        <f t="shared" si="2049"/>
        <v>0.0000333333333333333-0.0000579742404542706i</v>
      </c>
      <c r="V3881" t="str">
        <f t="shared" si="2050"/>
        <v>6.66666666666667E-06-0.000579742404542706i</v>
      </c>
      <c r="W3881" t="str">
        <f t="shared" si="2051"/>
        <v>0.0000275169038484766-0.0000540813537874273i</v>
      </c>
      <c r="X3881" t="str">
        <f t="shared" si="2052"/>
        <v>0.000027552969468148-0.0000540317389864913i</v>
      </c>
      <c r="Y3881" t="str">
        <f t="shared" si="2053"/>
        <v>0.009+12.2333617930787i</v>
      </c>
      <c r="Z3881" t="str">
        <f t="shared" si="2054"/>
        <v>-0.0000529812978965147-0.000027066589964926i</v>
      </c>
      <c r="AA3881" t="str">
        <f t="shared" si="2055"/>
        <v>0.000723874455865617-0.980927946823015i</v>
      </c>
      <c r="AB3881" t="str">
        <f t="shared" si="2056"/>
        <v>0.291027623507394+0.446072188184468i</v>
      </c>
      <c r="AC3881" t="str">
        <f t="shared" si="2057"/>
        <v>1.04650081491855-0.0289410582231415i</v>
      </c>
      <c r="AD3881" t="str">
        <f t="shared" si="2058"/>
        <v>0.266104410644888+0.433610299158433i</v>
      </c>
      <c r="AE3881" t="str">
        <f t="shared" si="2059"/>
        <v>-2.36220488006311E-06-0.0000301757754014933i</v>
      </c>
      <c r="AF3881" t="str">
        <f t="shared" si="2060"/>
        <v>-15.0867107314925-0.182874217201278i</v>
      </c>
      <c r="AG3881" t="str">
        <f t="shared" si="2061"/>
        <v>1.00154042977371-0.00094378965299338i</v>
      </c>
      <c r="AH3881" t="str">
        <f t="shared" si="2062"/>
        <v>0.0000296444293988897+0.000455012244645808i</v>
      </c>
      <c r="AI3881">
        <f t="shared" si="2063"/>
        <v>-66.821143132516738</v>
      </c>
      <c r="AJ3881">
        <f t="shared" si="2064"/>
        <v>86.272400045439767</v>
      </c>
      <c r="AK3881"/>
      <c r="AL3881"/>
      <c r="AM3881"/>
      <c r="AN3881"/>
    </row>
    <row r="3882" spans="1:40" x14ac:dyDescent="0.25">
      <c r="A3882"/>
      <c r="B3882">
        <f t="shared" si="2065"/>
        <v>1948000</v>
      </c>
      <c r="C3882" s="237" t="str">
        <f t="shared" si="2033"/>
        <v>-2.0140248870358E-08+0.00125719842934254i</v>
      </c>
      <c r="D3882" s="208" t="str">
        <f t="shared" si="2034"/>
        <v>-5.95700611141454+0.00963852129162614i</v>
      </c>
      <c r="E3882" t="str">
        <f t="shared" si="2035"/>
        <v>2870</v>
      </c>
      <c r="F3882" t="str">
        <f t="shared" si="2036"/>
        <v>0.777000777000777</v>
      </c>
      <c r="G3882" t="str">
        <f t="shared" si="2031"/>
        <v>0.777000777000777</v>
      </c>
      <c r="H3882" t="str">
        <f t="shared" si="2037"/>
        <v>9.129709104323+0.192418962331178i</v>
      </c>
      <c r="I3882" t="str">
        <f t="shared" si="2038"/>
        <v>7649.77811149115i</v>
      </c>
      <c r="J3882" t="str">
        <f t="shared" si="2032"/>
        <v>-79210.4607378744+1673.5266578947i</v>
      </c>
      <c r="K3882" t="str">
        <f t="shared" si="2039"/>
        <v>0.00203949469031968-0.0965322621725664i</v>
      </c>
      <c r="L3882" t="str">
        <f t="shared" si="2040"/>
        <v>0.00015518457822044-0.00622672163355586i</v>
      </c>
      <c r="M3882" t="str">
        <f t="shared" si="2041"/>
        <v>0.00219467926854012-0.102758983806122i</v>
      </c>
      <c r="N3882" t="str">
        <f t="shared" si="2042"/>
        <v>-19.9587286878192i</v>
      </c>
      <c r="O3882" t="str">
        <f t="shared" si="2043"/>
        <v>0.445402316668156-0.895330540251275i</v>
      </c>
      <c r="P3882" t="str">
        <f t="shared" si="2044"/>
        <v>0.554597683331844+0.895330540251275i</v>
      </c>
      <c r="Q3882" t="str">
        <f t="shared" si="2045"/>
        <v>-0.554597683331844+19.0633981475679i</v>
      </c>
      <c r="R3882" t="str">
        <f t="shared" si="2046"/>
        <v>0.0460805851958707-0.0304328674582116i</v>
      </c>
      <c r="S3882" t="str">
        <f t="shared" si="2047"/>
        <v>2.06243321339605i</v>
      </c>
      <c r="T3882" t="str">
        <f t="shared" si="2048"/>
        <v>0.0627657566246954+0.0950381294006901i</v>
      </c>
      <c r="U3882" t="str">
        <f t="shared" si="2049"/>
        <v>0.0000333333333333334-0.0000579444795505467i</v>
      </c>
      <c r="V3882" t="str">
        <f t="shared" si="2050"/>
        <v>6.66666666666667E-06-0.000579444795505467i</v>
      </c>
      <c r="W3882" t="str">
        <f t="shared" si="2051"/>
        <v>0.0000275168154200279-0.0000540550003691045i</v>
      </c>
      <c r="X3882" t="str">
        <f t="shared" si="2052"/>
        <v>0.0000275528336902888-0.0000540054099468964i</v>
      </c>
      <c r="Y3882" t="str">
        <f t="shared" si="2053"/>
        <v>0.009+12.2396449783858i</v>
      </c>
      <c r="Z3882" t="str">
        <f t="shared" si="2054"/>
        <v>-0.0000529282966000836-0.0000270525230792834i</v>
      </c>
      <c r="AA3882" t="str">
        <f t="shared" si="2055"/>
        <v>0.000723131432169232-0.980424386598202i</v>
      </c>
      <c r="AB3882" t="str">
        <f t="shared" si="2056"/>
        <v>0.296030455035144+0.448240923158181i</v>
      </c>
      <c r="AC3882" t="str">
        <f t="shared" si="2057"/>
        <v>1.04671047366657-0.0294360436737087i</v>
      </c>
      <c r="AD3882" t="str">
        <f t="shared" si="2058"/>
        <v>0.270562741160714+0.435846617857376i</v>
      </c>
      <c r="AE3882" t="str">
        <f t="shared" si="2059"/>
        <v>-2.52967432447161E-06-0.0000303880238617429i</v>
      </c>
      <c r="AF3882" t="str">
        <f t="shared" si="2060"/>
        <v>-15.0867152157375-0.182780441039552i</v>
      </c>
      <c r="AG3882" t="str">
        <f t="shared" si="2061"/>
        <v>1.0015475873055-0.000959123109242435i</v>
      </c>
      <c r="AH3882" t="str">
        <f t="shared" si="2062"/>
        <v>0.0000321209217132701+0.000458239479277161i</v>
      </c>
      <c r="AI3882">
        <f t="shared" si="2063"/>
        <v>-66.756863137127397</v>
      </c>
      <c r="AJ3882">
        <f t="shared" si="2064"/>
        <v>85.990332721280126</v>
      </c>
      <c r="AK3882"/>
      <c r="AL3882"/>
      <c r="AM3882"/>
      <c r="AN3882"/>
    </row>
    <row r="3883" spans="1:40" x14ac:dyDescent="0.25">
      <c r="A3883"/>
      <c r="B3883">
        <f t="shared" si="2065"/>
        <v>1949000</v>
      </c>
      <c r="C3883" s="237" t="str">
        <f t="shared" si="2033"/>
        <v>-2.01195869082755E-08+0.0012565533814058i</v>
      </c>
      <c r="D3883" s="208" t="str">
        <f t="shared" si="2034"/>
        <v>-5.95700611125613+0.00963357592411114i</v>
      </c>
      <c r="E3883" t="str">
        <f t="shared" si="2035"/>
        <v>2870</v>
      </c>
      <c r="F3883" t="str">
        <f t="shared" si="2036"/>
        <v>0.777000777000777</v>
      </c>
      <c r="G3883" t="str">
        <f t="shared" si="2031"/>
        <v>0.777000777000777</v>
      </c>
      <c r="H3883" t="str">
        <f t="shared" si="2037"/>
        <v>9.12971358183055+0.192320336875537i</v>
      </c>
      <c r="I3883" t="str">
        <f t="shared" si="2038"/>
        <v>7653.70510230813i</v>
      </c>
      <c r="J3883" t="str">
        <f t="shared" si="2032"/>
        <v>-79291.8075471369+1674.38575782175i</v>
      </c>
      <c r="K3883" t="str">
        <f t="shared" si="2039"/>
        <v>0.00203740324437436-0.0964827759637704i</v>
      </c>
      <c r="L3883" t="str">
        <f t="shared" si="2040"/>
        <v>0.000155025472462284-0.00622353076785669i</v>
      </c>
      <c r="M3883" t="str">
        <f t="shared" si="2041"/>
        <v>0.00219242871683664-0.102706306731627i</v>
      </c>
      <c r="N3883" t="str">
        <f t="shared" si="2042"/>
        <v>-19.9689744417657i</v>
      </c>
      <c r="O3883" t="str">
        <f t="shared" si="2043"/>
        <v>0.436205762791871-0.899846949490391i</v>
      </c>
      <c r="P3883" t="str">
        <f t="shared" si="2044"/>
        <v>0.563794237208129+0.899846949490391i</v>
      </c>
      <c r="Q3883" t="str">
        <f t="shared" si="2045"/>
        <v>-0.563794237208129+19.0691274922753i</v>
      </c>
      <c r="R3883" t="str">
        <f t="shared" si="2046"/>
        <v>0.0462740925624484-0.0309339430535471i</v>
      </c>
      <c r="S3883" t="str">
        <f t="shared" si="2047"/>
        <v>2.06349195734544i</v>
      </c>
      <c r="T3883" t="str">
        <f t="shared" si="2048"/>
        <v>0.0638319426999763+0.0954862178360707i</v>
      </c>
      <c r="U3883" t="str">
        <f t="shared" si="2049"/>
        <v>0.0000333333333333334-0.000057914749186488i</v>
      </c>
      <c r="V3883" t="str">
        <f t="shared" si="2050"/>
        <v>6.66666666666667E-06-0.00057914749186488i</v>
      </c>
      <c r="W3883" t="str">
        <f t="shared" si="2051"/>
        <v>0.0000275167269468857-0.0000540286747056101i</v>
      </c>
      <c r="X3883" t="str">
        <f t="shared" si="2052"/>
        <v>0.0000275526979408112-0.0000539791086364853i</v>
      </c>
      <c r="Y3883" t="str">
        <f t="shared" si="2053"/>
        <v>0.009+12.245928163693i</v>
      </c>
      <c r="Z3883" t="str">
        <f t="shared" si="2054"/>
        <v>-0.0000528753768541622-0.0000270384707167352i</v>
      </c>
      <c r="AA3883" t="str">
        <f t="shared" si="2055"/>
        <v>0.000722389551899425-0.979921343116225i</v>
      </c>
      <c r="AB3883" t="str">
        <f t="shared" si="2056"/>
        <v>0.301059049701895+0.450354302021991i</v>
      </c>
      <c r="AC3883" t="str">
        <f t="shared" si="2057"/>
        <v>1.04691427758741-0.029933293398511i</v>
      </c>
      <c r="AD3883" t="str">
        <f t="shared" si="2058"/>
        <v>0.27504368185401+0.438037072438383i</v>
      </c>
      <c r="AE3883" t="str">
        <f t="shared" si="2059"/>
        <v>-2.69918577341744E-06-0.0000305981358189061i</v>
      </c>
      <c r="AF3883" t="str">
        <f t="shared" si="2060"/>
        <v>-15.0867196930867-0.182686760951426i</v>
      </c>
      <c r="AG3883" t="str">
        <f t="shared" si="2061"/>
        <v>1.00155457484545-0.000974521161455411i</v>
      </c>
      <c r="AH3883" t="str">
        <f t="shared" si="2062"/>
        <v>0.0000346284740980254+0.000461435014651195i</v>
      </c>
      <c r="AI3883">
        <f t="shared" si="2063"/>
        <v>-66.69339917670267</v>
      </c>
      <c r="AJ3883">
        <f t="shared" si="2064"/>
        <v>85.708272491001225</v>
      </c>
      <c r="AK3883"/>
      <c r="AL3883"/>
      <c r="AM3883"/>
      <c r="AN3883"/>
    </row>
    <row r="3884" spans="1:40" x14ac:dyDescent="0.25">
      <c r="A3884"/>
      <c r="B3884">
        <f t="shared" si="2065"/>
        <v>1950000</v>
      </c>
      <c r="C3884" s="237" t="str">
        <f t="shared" si="2033"/>
        <v>-2.00989567256759E-08+0.00125590899505669i</v>
      </c>
      <c r="D3884" s="208" t="str">
        <f t="shared" si="2034"/>
        <v>-5.95700611109796+0.00962863562876796i</v>
      </c>
      <c r="E3884" t="str">
        <f t="shared" si="2035"/>
        <v>2870</v>
      </c>
      <c r="F3884" t="str">
        <f t="shared" si="2036"/>
        <v>0.777000777000777</v>
      </c>
      <c r="G3884" t="str">
        <f t="shared" si="2031"/>
        <v>0.777000777000777</v>
      </c>
      <c r="H3884" t="str">
        <f t="shared" si="2037"/>
        <v>9.1297180524561+0.192221812418183i</v>
      </c>
      <c r="I3884" t="str">
        <f t="shared" si="2038"/>
        <v>7657.63209312512i</v>
      </c>
      <c r="J3884" t="str">
        <f t="shared" si="2032"/>
        <v>-79373.1961048259+1675.24485774879i</v>
      </c>
      <c r="K3884" t="str">
        <f t="shared" si="2039"/>
        <v>0.0020353150134109-0.0964333404441254i</v>
      </c>
      <c r="L3884" t="str">
        <f t="shared" si="2040"/>
        <v>0.000154866611217272-0.00622034316875267i</v>
      </c>
      <c r="M3884" t="str">
        <f t="shared" si="2041"/>
        <v>0.00219018162462817-0.102653683612878i</v>
      </c>
      <c r="N3884" t="str">
        <f t="shared" si="2042"/>
        <v>-19.9792201957122i</v>
      </c>
      <c r="O3884" t="str">
        <f t="shared" si="2043"/>
        <v>0.426963418409478-0.904268897695864i</v>
      </c>
      <c r="P3884" t="str">
        <f t="shared" si="2044"/>
        <v>0.573036581590522+0.904268897695864i</v>
      </c>
      <c r="Q3884" t="str">
        <f t="shared" si="2045"/>
        <v>-0.573036581590522+19.0749512980163i</v>
      </c>
      <c r="R3884" t="str">
        <f t="shared" si="2046"/>
        <v>0.0464616808377051-0.0314370828519532i</v>
      </c>
      <c r="S3884" t="str">
        <f t="shared" si="2047"/>
        <v>2.06455070129482i</v>
      </c>
      <c r="T3884" t="str">
        <f t="shared" si="2048"/>
        <v>0.0649034514486633+0.0959224957568202i</v>
      </c>
      <c r="U3884" t="str">
        <f t="shared" si="2049"/>
        <v>0.0000333333333333333-0.00005788504931511i</v>
      </c>
      <c r="V3884" t="str">
        <f t="shared" si="2050"/>
        <v>6.66666666666667E-06-0.0005788504931511i</v>
      </c>
      <c r="W3884" t="str">
        <f t="shared" si="2051"/>
        <v>0.000027516638429051-0.0000540023767542263i</v>
      </c>
      <c r="X3884" t="str">
        <f t="shared" si="2052"/>
        <v>0.0000275525622195663-0.0000539528350125799i</v>
      </c>
      <c r="Y3884" t="str">
        <f t="shared" si="2053"/>
        <v>0.009+12.2522113490002i</v>
      </c>
      <c r="Z3884" t="str">
        <f t="shared" si="2054"/>
        <v>-0.0000528225384915038-0.0000270244328546686i</v>
      </c>
      <c r="AA3884" t="str">
        <f t="shared" si="2055"/>
        <v>0.000721648812711261-0.979418815582086i</v>
      </c>
      <c r="AB3884" t="str">
        <f t="shared" si="2056"/>
        <v>0.306112748398537+0.452411977390641i</v>
      </c>
      <c r="AC3884" t="str">
        <f t="shared" si="2057"/>
        <v>1.04711219850634-0.0304327368243293i</v>
      </c>
      <c r="AD3884" t="str">
        <f t="shared" si="2058"/>
        <v>0.279546760168715+0.440181435218146i</v>
      </c>
      <c r="AE3884" t="str">
        <f t="shared" si="2059"/>
        <v>-2.87071585926269E-06-0.0000308060934549755i</v>
      </c>
      <c r="AF3884" t="str">
        <f t="shared" si="2060"/>
        <v>-15.0867241635541-0.182593176789415i</v>
      </c>
      <c r="AG3884" t="str">
        <f t="shared" si="2061"/>
        <v>1.00156139184653-0.000989982035209621i</v>
      </c>
      <c r="AH3884" t="str">
        <f t="shared" si="2062"/>
        <v>0.0000371667397584244+0.000464598581607723i</v>
      </c>
      <c r="AI3884">
        <f t="shared" si="2063"/>
        <v>-66.630737831395578</v>
      </c>
      <c r="AJ3884">
        <f t="shared" si="2064"/>
        <v>85.426219264132428</v>
      </c>
      <c r="AK3884"/>
      <c r="AL3884"/>
      <c r="AM3884"/>
      <c r="AN3884"/>
    </row>
    <row r="3885" spans="1:40" x14ac:dyDescent="0.25">
      <c r="A3885"/>
      <c r="B3885">
        <f t="shared" si="2065"/>
        <v>1951000</v>
      </c>
      <c r="C3885" s="237" t="str">
        <f t="shared" si="2033"/>
        <v>-2.00783582574203E-08+0.00125526526927791i</v>
      </c>
      <c r="D3885" s="208" t="str">
        <f t="shared" si="2034"/>
        <v>-5.95700611094004+0.00962370039779731i</v>
      </c>
      <c r="E3885" t="str">
        <f t="shared" si="2035"/>
        <v>2870</v>
      </c>
      <c r="F3885" t="str">
        <f t="shared" si="2036"/>
        <v>0.777000777000777</v>
      </c>
      <c r="G3885" t="str">
        <f t="shared" si="2031"/>
        <v>0.777000777000777</v>
      </c>
      <c r="H3885" t="str">
        <f t="shared" si="2037"/>
        <v>9.12972251621378+0.192123388804134i</v>
      </c>
      <c r="I3885" t="str">
        <f t="shared" si="2038"/>
        <v>7661.55908394211i</v>
      </c>
      <c r="J3885" t="str">
        <f t="shared" si="2032"/>
        <v>-79454.6264109416+1676.10395767585i</v>
      </c>
      <c r="K3885" t="str">
        <f t="shared" si="2039"/>
        <v>0.00203322999084417-0.0963839555358226i</v>
      </c>
      <c r="L3885" t="str">
        <f t="shared" si="2040"/>
        <v>0.000154707993984742-0.00621715883123334i</v>
      </c>
      <c r="M3885" t="str">
        <f t="shared" si="2041"/>
        <v>0.00218793798482891-0.102601114367056i</v>
      </c>
      <c r="N3885" t="str">
        <f t="shared" si="2042"/>
        <v>-19.9894659496587i</v>
      </c>
      <c r="O3885" t="str">
        <f t="shared" si="2043"/>
        <v>0.417676253731976-0.908595920675644i</v>
      </c>
      <c r="P3885" t="str">
        <f t="shared" si="2044"/>
        <v>0.582323746268024+0.908595920675644i</v>
      </c>
      <c r="Q3885" t="str">
        <f t="shared" si="2045"/>
        <v>-0.582323746268024+19.0808700289831i</v>
      </c>
      <c r="R3885" t="str">
        <f t="shared" si="2046"/>
        <v>0.0466433243742144-0.0319422154613614i</v>
      </c>
      <c r="S3885" t="str">
        <f t="shared" si="2047"/>
        <v>2.06560944524421i</v>
      </c>
      <c r="T3885" t="str">
        <f t="shared" si="2048"/>
        <v>0.0659801419590138+0.0963468913849668i</v>
      </c>
      <c r="U3885" t="str">
        <f t="shared" si="2049"/>
        <v>0.0000333333333333334-0.0000578553798895258i</v>
      </c>
      <c r="V3885" t="str">
        <f t="shared" si="2050"/>
        <v>6.66666666666667E-06-0.000578553798895258i</v>
      </c>
      <c r="W3885" t="str">
        <f t="shared" si="2051"/>
        <v>0.0000275165498665251-0.0000539761064723247i</v>
      </c>
      <c r="X3885" t="str">
        <f t="shared" si="2052"/>
        <v>0.0000275524265264061-0.0000539265890325912i</v>
      </c>
      <c r="Y3885" t="str">
        <f t="shared" si="2053"/>
        <v>0.009+12.2584945343074i</v>
      </c>
      <c r="Z3885" t="str">
        <f t="shared" si="2054"/>
        <v>-0.0000527697813452911-0.0000270104094705184i</v>
      </c>
      <c r="AA3885" t="str">
        <f t="shared" si="2055"/>
        <v>0.000720909212265801-0.978916803202409i</v>
      </c>
      <c r="AB3885" t="str">
        <f t="shared" si="2056"/>
        <v>0.311190886524345+0.454413610728169i</v>
      </c>
      <c r="AC3885" t="str">
        <f t="shared" si="2057"/>
        <v>1.04730420920543-0.0309343029385345i</v>
      </c>
      <c r="AD3885" t="str">
        <f t="shared" si="2058"/>
        <v>0.284071501275851+0.442279483395051i</v>
      </c>
      <c r="AE3885" t="str">
        <f t="shared" si="2059"/>
        <v>-3.04424106184558E-06-0.0000310118792006308i</v>
      </c>
      <c r="AF3885" t="str">
        <f t="shared" si="2060"/>
        <v>-15.0867286271538-0.182499688406337i</v>
      </c>
      <c r="AG3885" t="str">
        <f t="shared" si="2061"/>
        <v>1.00156803778012-0.00100550395165232i</v>
      </c>
      <c r="AH3885" t="str">
        <f t="shared" si="2062"/>
        <v>0.0000397353696463862+0.000467729914657338i</v>
      </c>
      <c r="AI3885">
        <f t="shared" si="2063"/>
        <v>-66.568866048409689</v>
      </c>
      <c r="AJ3885">
        <f t="shared" si="2064"/>
        <v>85.144172949290365</v>
      </c>
      <c r="AK3885"/>
      <c r="AL3885"/>
      <c r="AM3885"/>
      <c r="AN3885"/>
    </row>
    <row r="3886" spans="1:40" x14ac:dyDescent="0.25">
      <c r="A3886"/>
      <c r="B3886">
        <f t="shared" si="2065"/>
        <v>1952000</v>
      </c>
      <c r="C3886" s="237" t="str">
        <f t="shared" si="2033"/>
        <v>-2.0057791438537E-08+0.00125462220305422i</v>
      </c>
      <c r="D3886" s="208" t="str">
        <f t="shared" si="2034"/>
        <v>-5.95700611078236+0.00961877022341569i</v>
      </c>
      <c r="E3886" t="str">
        <f t="shared" si="2035"/>
        <v>2870</v>
      </c>
      <c r="F3886" t="str">
        <f t="shared" si="2036"/>
        <v>0.777000777000777</v>
      </c>
      <c r="G3886" t="str">
        <f t="shared" si="2031"/>
        <v>0.777000777000777</v>
      </c>
      <c r="H3886" t="str">
        <f t="shared" si="2037"/>
        <v>9.12972697311761+0.192025065878723i</v>
      </c>
      <c r="I3886" t="str">
        <f t="shared" si="2038"/>
        <v>7665.4860747591i</v>
      </c>
      <c r="J3886" t="str">
        <f t="shared" si="2032"/>
        <v>-79536.0984654839+1676.9630576029i</v>
      </c>
      <c r="K3886" t="str">
        <f t="shared" si="2039"/>
        <v>0.00203114817010583-0.0963346211612129i</v>
      </c>
      <c r="L3886" t="str">
        <f t="shared" si="2040"/>
        <v>0.000154549620265312-0.00621397775029842i</v>
      </c>
      <c r="M3886" t="str">
        <f t="shared" si="2041"/>
        <v>0.00218569779037114-0.102548598911511i</v>
      </c>
      <c r="N3886" t="str">
        <f t="shared" si="2042"/>
        <v>-19.9997117036052i</v>
      </c>
      <c r="O3886" t="str">
        <f t="shared" si="2043"/>
        <v>0.408345243675349-0.912827564202418i</v>
      </c>
      <c r="P3886" t="str">
        <f t="shared" si="2044"/>
        <v>0.591654756324651+0.912827564202418i</v>
      </c>
      <c r="Q3886" t="str">
        <f t="shared" si="2045"/>
        <v>-0.591654756324651+19.0868841394028i</v>
      </c>
      <c r="R3886" t="str">
        <f t="shared" si="2046"/>
        <v>0.0468189984955725-0.0324492690869497i</v>
      </c>
      <c r="S3886" t="str">
        <f t="shared" si="2047"/>
        <v>2.06666818919359i</v>
      </c>
      <c r="T3886" t="str">
        <f t="shared" si="2048"/>
        <v>0.0670618721845819+0.0967593348407022i</v>
      </c>
      <c r="U3886" t="str">
        <f t="shared" si="2049"/>
        <v>0.0000333333333333336-0.0000578257408629434i</v>
      </c>
      <c r="V3886" t="str">
        <f t="shared" si="2050"/>
        <v>6.66666666666667E-06-0.000578257408629434i</v>
      </c>
      <c r="W3886" t="str">
        <f t="shared" si="2051"/>
        <v>0.0000275164612593092-0.0000539498638173628i</v>
      </c>
      <c r="X3886" t="str">
        <f t="shared" si="2052"/>
        <v>0.0000275522908611826-0.0000539003706540165i</v>
      </c>
      <c r="Y3886" t="str">
        <f t="shared" si="2053"/>
        <v>0.009+12.2647777196146i</v>
      </c>
      <c r="Z3886" t="str">
        <f t="shared" si="2054"/>
        <v>-0.000052717105249134-0.0000269964005417664i</v>
      </c>
      <c r="AA3886" t="str">
        <f t="shared" si="2055"/>
        <v>0.000720170748230119-0.978415305185461i</v>
      </c>
      <c r="AB3886" t="str">
        <f t="shared" si="2056"/>
        <v>0.316292794126845+0.456358872451176i</v>
      </c>
      <c r="AC3886" t="str">
        <f t="shared" si="2057"/>
        <v>1.04749028343194-0.0314379203043822i</v>
      </c>
      <c r="AD3886" t="str">
        <f t="shared" si="2058"/>
        <v>0.28861742812425+0.444330999071499i</v>
      </c>
      <c r="AE3886" t="str">
        <f t="shared" si="2059"/>
        <v>-3.21973771110308E-06-0.0000312154757364818i</v>
      </c>
      <c r="AF3886" t="str">
        <f t="shared" si="2060"/>
        <v>-15.0867330839-0.182406295655307i</v>
      </c>
      <c r="AG3886" t="str">
        <f t="shared" si="2061"/>
        <v>1.00157451213608-0.00102108512769172i</v>
      </c>
      <c r="AH3886" t="str">
        <f t="shared" si="2062"/>
        <v>0.0000423340124985661+0.000470828751998643i</v>
      </c>
      <c r="AI3886">
        <f t="shared" si="2063"/>
        <v>-66.507771128910406</v>
      </c>
      <c r="AJ3886">
        <f t="shared" si="2064"/>
        <v>84.862133454187685</v>
      </c>
      <c r="AK3886"/>
      <c r="AL3886"/>
      <c r="AM3886"/>
      <c r="AN3886"/>
    </row>
    <row r="3887" spans="1:40" x14ac:dyDescent="0.25">
      <c r="A3887"/>
      <c r="B3887">
        <f t="shared" si="2065"/>
        <v>1953000</v>
      </c>
      <c r="C3887" s="237" t="str">
        <f t="shared" si="2033"/>
        <v>-2.00372562042202E-08+0.00125397979537249i</v>
      </c>
      <c r="D3887" s="208" t="str">
        <f t="shared" si="2034"/>
        <v>-5.95700611062492+0.00961384509785576i</v>
      </c>
      <c r="E3887" t="str">
        <f t="shared" si="2035"/>
        <v>2870</v>
      </c>
      <c r="F3887" t="str">
        <f t="shared" si="2036"/>
        <v>0.777000777000777</v>
      </c>
      <c r="G3887" t="str">
        <f t="shared" si="2031"/>
        <v>0.777000777000777</v>
      </c>
      <c r="H3887" t="str">
        <f t="shared" si="2037"/>
        <v>9.12973142318163+0.191926843487601i</v>
      </c>
      <c r="I3887" t="str">
        <f t="shared" si="2038"/>
        <v>7669.41306557608i</v>
      </c>
      <c r="J3887" t="str">
        <f t="shared" si="2032"/>
        <v>-79617.6122684529+1677.82215752995i</v>
      </c>
      <c r="K3887" t="str">
        <f t="shared" si="2039"/>
        <v>0.00202906954464438-0.0962853372428054i</v>
      </c>
      <c r="L3887" t="str">
        <f t="shared" si="2040"/>
        <v>0.000154391489560876-0.00621079992095786i</v>
      </c>
      <c r="M3887" t="str">
        <f t="shared" si="2041"/>
        <v>0.00218346103420526-0.102496137163763i</v>
      </c>
      <c r="N3887" t="str">
        <f t="shared" si="2042"/>
        <v>-20.0099574575518i</v>
      </c>
      <c r="O3887" t="str">
        <f t="shared" si="2043"/>
        <v>0.398971367758138-0.916963384061327i</v>
      </c>
      <c r="P3887" t="str">
        <f t="shared" si="2044"/>
        <v>0.601028632241862+0.916963384061327i</v>
      </c>
      <c r="Q3887" t="str">
        <f t="shared" si="2045"/>
        <v>-0.601028632241862+19.0929940734905i</v>
      </c>
      <c r="R3887" t="str">
        <f t="shared" si="2046"/>
        <v>0.0469886795042292-0.0329581715467478i</v>
      </c>
      <c r="S3887" t="str">
        <f t="shared" si="2047"/>
        <v>2.06772693314298i</v>
      </c>
      <c r="T3887" t="str">
        <f t="shared" si="2048"/>
        <v>0.0681484989743571+0.0971597581637182i</v>
      </c>
      <c r="U3887" t="str">
        <f t="shared" si="2049"/>
        <v>0.0000333333333333334-0.0000577961321886662i</v>
      </c>
      <c r="V3887" t="str">
        <f t="shared" si="2050"/>
        <v>6.66666666666667E-06-0.000577961321886662i</v>
      </c>
      <c r="W3887" t="str">
        <f t="shared" si="2051"/>
        <v>0.0000275163726074038-0.0000539236487468847i</v>
      </c>
      <c r="X3887" t="str">
        <f t="shared" si="2052"/>
        <v>0.0000275521552237479-0.0000538741798344389i</v>
      </c>
      <c r="Y3887" t="str">
        <f t="shared" si="2053"/>
        <v>0.009+12.2710609049217i</v>
      </c>
      <c r="Z3887" t="str">
        <f t="shared" si="2054"/>
        <v>-0.000052664510037066-0.00002698240604594i</v>
      </c>
      <c r="AA3887" t="str">
        <f t="shared" si="2055"/>
        <v>0.000719433418277227-0.977914320741105i</v>
      </c>
      <c r="AB3887" t="str">
        <f t="shared" si="2056"/>
        <v>0.321417796043957+0.458247442029456i</v>
      </c>
      <c r="AC3887" t="str">
        <f t="shared" si="2057"/>
        <v>1.04767039590656-0.0319435170765003i</v>
      </c>
      <c r="AD3887" t="str">
        <f t="shared" si="2058"/>
        <v>0.293184061491457+0.446335769275637i</v>
      </c>
      <c r="AE3887" t="str">
        <f t="shared" si="2059"/>
        <v>-3.39718198970232E-06-0.0000314168659942787i</v>
      </c>
      <c r="AF3887" t="str">
        <f t="shared" si="2060"/>
        <v>-15.0867375338065-0.182312998389745i</v>
      </c>
      <c r="AG3887" t="str">
        <f t="shared" si="2061"/>
        <v>1.0015808144227-0.001036723776188i</v>
      </c>
      <c r="AH3887" t="str">
        <f t="shared" si="2062"/>
        <v>0.0000449623148745441+0.000473894835535078i</v>
      </c>
      <c r="AI3887">
        <f t="shared" si="2063"/>
        <v>-66.447440715517573</v>
      </c>
      <c r="AJ3887">
        <f t="shared" si="2064"/>
        <v>84.580100685641298</v>
      </c>
      <c r="AK3887"/>
      <c r="AL3887"/>
      <c r="AM3887"/>
      <c r="AN3887"/>
    </row>
    <row r="3888" spans="1:40" x14ac:dyDescent="0.25">
      <c r="A3888"/>
      <c r="B3888">
        <f t="shared" si="2065"/>
        <v>1954000</v>
      </c>
      <c r="C3888" s="237" t="str">
        <f t="shared" si="2033"/>
        <v>-2.00167524898307E-08+0.00125333804522165i</v>
      </c>
      <c r="D3888" s="208" t="str">
        <f t="shared" si="2034"/>
        <v>-5.95700611046772+0.00960892501336599i</v>
      </c>
      <c r="E3888" t="str">
        <f t="shared" si="2035"/>
        <v>2870</v>
      </c>
      <c r="F3888" t="str">
        <f t="shared" si="2036"/>
        <v>0.777000777000777</v>
      </c>
      <c r="G3888" t="str">
        <f t="shared" si="2031"/>
        <v>0.777000777000777</v>
      </c>
      <c r="H3888" t="str">
        <f t="shared" si="2037"/>
        <v>9.12973586641981+0.191828721476731i</v>
      </c>
      <c r="I3888" t="str">
        <f t="shared" si="2038"/>
        <v>7673.34005639307i</v>
      </c>
      <c r="J3888" t="str">
        <f t="shared" si="2032"/>
        <v>-79699.1678198484+1678.681257457i</v>
      </c>
      <c r="K3888" t="str">
        <f t="shared" si="2039"/>
        <v>0.00202699410792508-0.0962361037032684i</v>
      </c>
      <c r="L3888" t="str">
        <f t="shared" si="2040"/>
        <v>0.000154233601374603-0.00620762533823182i</v>
      </c>
      <c r="M3888" t="str">
        <f t="shared" si="2041"/>
        <v>0.00218122770929968-0.1024437290415i</v>
      </c>
      <c r="N3888" t="str">
        <f t="shared" si="2042"/>
        <v>-20.0202032114983i</v>
      </c>
      <c r="O3888" t="str">
        <f t="shared" si="2043"/>
        <v>0.389555609998984-0.921002946096439i</v>
      </c>
      <c r="P3888" t="str">
        <f t="shared" si="2044"/>
        <v>0.610444390001016+0.921002946096439i</v>
      </c>
      <c r="Q3888" t="str">
        <f t="shared" si="2045"/>
        <v>-0.610444390001016+19.0992002654019i</v>
      </c>
      <c r="R3888" t="str">
        <f t="shared" si="2046"/>
        <v>0.0471523446890126-0.0334688502874006i</v>
      </c>
      <c r="S3888" t="str">
        <f t="shared" si="2047"/>
        <v>2.06878567709236i</v>
      </c>
      <c r="T3888" t="str">
        <f t="shared" si="2048"/>
        <v>0.0692398781033229+0.0975480953339513i</v>
      </c>
      <c r="U3888" t="str">
        <f t="shared" si="2049"/>
        <v>0.0000333333333333333-0.0000577665538200945i</v>
      </c>
      <c r="V3888" t="str">
        <f t="shared" si="2050"/>
        <v>6.66666666666667E-06-0.000577665538200945i</v>
      </c>
      <c r="W3888" t="str">
        <f t="shared" si="2051"/>
        <v>0.0000275162839108105-0.0000538974612185231i</v>
      </c>
      <c r="X3888" t="str">
        <f t="shared" si="2052"/>
        <v>0.0000275520196139553-0.0000538480165315307i</v>
      </c>
      <c r="Y3888" t="str">
        <f t="shared" si="2053"/>
        <v>0.009+12.2773440902289i</v>
      </c>
      <c r="Z3888" t="str">
        <f t="shared" si="2054"/>
        <v>-0.0000526119955435478-0.0000269684259606152i</v>
      </c>
      <c r="AA3888" t="str">
        <f t="shared" si="2055"/>
        <v>0.00071869722008611-0.97741384908084i</v>
      </c>
      <c r="AB3888" t="str">
        <f t="shared" si="2056"/>
        <v>0.326565212048124+0.460079008083834i</v>
      </c>
      <c r="AC3888" t="str">
        <f t="shared" si="2057"/>
        <v>1.04784452233124-0.0324510210165384i</v>
      </c>
      <c r="AD3888" t="str">
        <f t="shared" si="2058"/>
        <v>0.297770920034636+0.448293585982501i</v>
      </c>
      <c r="AE3888" t="str">
        <f t="shared" si="2059"/>
        <v>-3.57654993567263E-06-0.0000316160331580908i</v>
      </c>
      <c r="AF3888" t="str">
        <f t="shared" si="2060"/>
        <v>-15.0867419768875-0.182219796463365i</v>
      </c>
      <c r="AG3888" t="str">
        <f t="shared" si="2061"/>
        <v>1.00158694416682-0.00105241810614375i</v>
      </c>
      <c r="AH3888" t="str">
        <f t="shared" si="2062"/>
        <v>0.0000476199211949882+0.000476927910891251i</v>
      </c>
      <c r="AI3888">
        <f t="shared" si="2063"/>
        <v>-66.387862780350289</v>
      </c>
      <c r="AJ3888">
        <f t="shared" si="2064"/>
        <v>84.298074549594617</v>
      </c>
      <c r="AK3888"/>
      <c r="AL3888"/>
      <c r="AM3888"/>
      <c r="AN3888"/>
    </row>
    <row r="3889" spans="1:40" x14ac:dyDescent="0.25">
      <c r="A3889"/>
      <c r="B3889">
        <f t="shared" si="2065"/>
        <v>1955000</v>
      </c>
      <c r="C3889" s="237" t="str">
        <f t="shared" si="2033"/>
        <v>-1.99962802308941E-08+0.00125269695159271i</v>
      </c>
      <c r="D3889" s="208" t="str">
        <f t="shared" si="2034"/>
        <v>-5.95700611031077+0.00960400996221078i</v>
      </c>
      <c r="E3889" t="str">
        <f t="shared" si="2035"/>
        <v>2870</v>
      </c>
      <c r="F3889" t="str">
        <f t="shared" si="2036"/>
        <v>0.777000777000777</v>
      </c>
      <c r="G3889" t="str">
        <f t="shared" si="2031"/>
        <v>0.777000777000777</v>
      </c>
      <c r="H3889" t="str">
        <f t="shared" si="2037"/>
        <v>9.12974030284613+0.191730699692394i</v>
      </c>
      <c r="I3889" t="str">
        <f t="shared" si="2038"/>
        <v>7677.26704721006i</v>
      </c>
      <c r="J3889" t="str">
        <f t="shared" si="2032"/>
        <v>-79780.7651196706+1679.54035738405i</v>
      </c>
      <c r="K3889" t="str">
        <f t="shared" si="2039"/>
        <v>0.00202492185342985-0.0961869204654271i</v>
      </c>
      <c r="L3889" t="str">
        <f t="shared" si="2040"/>
        <v>0.000154075955210926-0.00620445399715055i</v>
      </c>
      <c r="M3889" t="str">
        <f t="shared" si="2041"/>
        <v>0.00217899780864078-0.102391374462578i</v>
      </c>
      <c r="N3889" t="str">
        <f t="shared" si="2042"/>
        <v>-20.0304489654448i</v>
      </c>
      <c r="O3889" t="str">
        <f t="shared" si="2043"/>
        <v>0.38009895881278-0.924945826256565i</v>
      </c>
      <c r="P3889" t="str">
        <f t="shared" si="2044"/>
        <v>0.61990104118722+0.924945826256565i</v>
      </c>
      <c r="Q3889" t="str">
        <f t="shared" si="2045"/>
        <v>-0.61990104118722+19.1055031391882i</v>
      </c>
      <c r="R3889" t="str">
        <f t="shared" si="2046"/>
        <v>0.0473099723323639-0.0339812324001522i</v>
      </c>
      <c r="S3889" t="str">
        <f t="shared" si="2047"/>
        <v>2.06984442104173i</v>
      </c>
      <c r="T3889" t="str">
        <f t="shared" si="2048"/>
        <v>0.0703358643035775+0.097924282291782i</v>
      </c>
      <c r="U3889" t="str">
        <f t="shared" si="2049"/>
        <v>0.0000333333333333333-0.0000577370057107236i</v>
      </c>
      <c r="V3889" t="str">
        <f t="shared" si="2050"/>
        <v>6.66666666666667E-06-0.000577370057107236i</v>
      </c>
      <c r="W3889" t="str">
        <f t="shared" si="2051"/>
        <v>0.0000275161951695303-0.0000538713011899964i</v>
      </c>
      <c r="X3889" t="str">
        <f t="shared" si="2052"/>
        <v>0.0000275518840316581-0.0000538218807030491i</v>
      </c>
      <c r="Y3889" t="str">
        <f t="shared" si="2053"/>
        <v>0.009+12.2836272755361i</v>
      </c>
      <c r="Z3889" t="str">
        <f t="shared" si="2054"/>
        <v>-0.0000525595616034623-0.0000269544602634134i</v>
      </c>
      <c r="AA3889" t="str">
        <f t="shared" si="2055"/>
        <v>0.000717962151341692-0.976913889417775i</v>
      </c>
      <c r="AB3889" t="str">
        <f t="shared" si="2056"/>
        <v>0.331734356993091+0.461853268481439i</v>
      </c>
      <c r="AC3889" t="str">
        <f t="shared" si="2057"/>
        <v>1.04801263939679-0.0329603595090475i</v>
      </c>
      <c r="AD3889" t="str">
        <f t="shared" si="2058"/>
        <v>0.302377520342107+0.450204246134796i</v>
      </c>
      <c r="AE3889" t="str">
        <f t="shared" si="2059"/>
        <v>-0.0000037578174450628-0.0000318129606654729i</v>
      </c>
      <c r="AF3889" t="str">
        <f t="shared" si="2060"/>
        <v>-15.0867464131569-0.182126689730183i</v>
      </c>
      <c r="AG3889" t="str">
        <f t="shared" si="2061"/>
        <v>1.0015929009138-0.00106816632289614i</v>
      </c>
      <c r="AH3889" t="str">
        <f t="shared" si="2062"/>
        <v>0.0000503064737801621+0.00047992772742914i</v>
      </c>
      <c r="AI3889">
        <f t="shared" si="2063"/>
        <v>-66.329025613588229</v>
      </c>
      <c r="AJ3889">
        <f t="shared" si="2064"/>
        <v>84.016054951112253</v>
      </c>
      <c r="AK3889"/>
      <c r="AL3889"/>
      <c r="AM3889"/>
      <c r="AN3889"/>
    </row>
    <row r="3890" spans="1:40" x14ac:dyDescent="0.25">
      <c r="A3890"/>
      <c r="B3890">
        <f t="shared" si="2065"/>
        <v>1956000</v>
      </c>
      <c r="C3890" s="237" t="str">
        <f t="shared" si="2033"/>
        <v>-1.99758393631004E-08+0.00125205651347873i</v>
      </c>
      <c r="D3890" s="208" t="str">
        <f t="shared" si="2034"/>
        <v>-5.95700611015406+0.00959909993667027i</v>
      </c>
      <c r="E3890" t="str">
        <f t="shared" si="2035"/>
        <v>2870</v>
      </c>
      <c r="F3890" t="str">
        <f t="shared" si="2036"/>
        <v>0.777000777000777</v>
      </c>
      <c r="G3890" t="str">
        <f t="shared" si="2031"/>
        <v>0.777000777000777</v>
      </c>
      <c r="H3890" t="str">
        <f t="shared" si="2037"/>
        <v>9.12974473247448+0.191632777981181i</v>
      </c>
      <c r="I3890" t="str">
        <f t="shared" si="2038"/>
        <v>7681.19403802704i</v>
      </c>
      <c r="J3890" t="str">
        <f t="shared" si="2032"/>
        <v>-79862.4041679193+1680.3994573111i</v>
      </c>
      <c r="K3890" t="str">
        <f t="shared" si="2039"/>
        <v>0.00202285277465727-0.0961377874522647i</v>
      </c>
      <c r="L3890" t="str">
        <f t="shared" si="2040"/>
        <v>0.000153918550575548-0.00620128589275448i</v>
      </c>
      <c r="M3890" t="str">
        <f t="shared" si="2041"/>
        <v>0.00217677132523282-0.102339073345019i</v>
      </c>
      <c r="N3890" t="str">
        <f t="shared" si="2042"/>
        <v>-20.0406947193913i</v>
      </c>
      <c r="O3890" t="str">
        <f t="shared" si="2043"/>
        <v>0.370602406907289-0.928791610639612i</v>
      </c>
      <c r="P3890" t="str">
        <f t="shared" si="2044"/>
        <v>0.629397593092711+0.928791610639612i</v>
      </c>
      <c r="Q3890" t="str">
        <f t="shared" si="2045"/>
        <v>-0.629397593092711+19.1119031087517i</v>
      </c>
      <c r="R3890" t="str">
        <f t="shared" si="2046"/>
        <v>0.0474615417172455-0.0344952446369468i</v>
      </c>
      <c r="S3890" t="str">
        <f t="shared" si="2047"/>
        <v>2.07090316499111i</v>
      </c>
      <c r="T3890" t="str">
        <f t="shared" si="2048"/>
        <v>0.0714363112957958+0.0982882569576013i</v>
      </c>
      <c r="U3890" t="str">
        <f t="shared" si="2049"/>
        <v>0.0000333333333333334-0.0000577074878141436i</v>
      </c>
      <c r="V3890" t="str">
        <f t="shared" si="2050"/>
        <v>6.66666666666667E-06-0.000577074878141436i</v>
      </c>
      <c r="W3890" t="str">
        <f t="shared" si="2051"/>
        <v>0.0000275161063835645-0.0000538451686191098i</v>
      </c>
      <c r="X3890" t="str">
        <f t="shared" si="2052"/>
        <v>0.0000275517484767098-0.0000537957723068388i</v>
      </c>
      <c r="Y3890" t="str">
        <f t="shared" si="2053"/>
        <v>0.009+12.2899104608433i</v>
      </c>
      <c r="Z3890" t="str">
        <f t="shared" si="2054"/>
        <v>-0.0000525072080521147-0.0000269405089320025i</v>
      </c>
      <c r="AA3890" t="str">
        <f t="shared" si="2055"/>
        <v>0.000717228209734798-0.976414440966623i</v>
      </c>
      <c r="AB3890" t="str">
        <f t="shared" si="2056"/>
        <v>0.336924540962295+0.463569930427985i</v>
      </c>
      <c r="AC3890" t="str">
        <f t="shared" si="2057"/>
        <v>1.04817472479015-0.0334714595774814i</v>
      </c>
      <c r="AD3890" t="str">
        <f t="shared" si="2058"/>
        <v>0.307003376984636+0.452067551662957i</v>
      </c>
      <c r="AE3890" t="str">
        <f t="shared" si="2059"/>
        <v>-3.94096027458968E-06-0.0000320076322085865i</v>
      </c>
      <c r="AF3890" t="str">
        <f t="shared" si="2060"/>
        <v>-15.0867508426285-0.182033678044511i</v>
      </c>
      <c r="AG3890" t="str">
        <f t="shared" si="2061"/>
        <v>1.00159868422753-0.00108396662830747i</v>
      </c>
      <c r="AH3890" t="str">
        <f t="shared" si="2062"/>
        <v>0.0000530216128882772+0.000482894038263656i</v>
      </c>
      <c r="AI3890">
        <f t="shared" si="2063"/>
        <v>-66.270917812532119</v>
      </c>
      <c r="AJ3890">
        <f t="shared" si="2064"/>
        <v>83.734041794401975</v>
      </c>
      <c r="AK3890"/>
      <c r="AL3890"/>
      <c r="AM3890"/>
      <c r="AN3890"/>
    </row>
    <row r="3891" spans="1:40" x14ac:dyDescent="0.25">
      <c r="A3891"/>
      <c r="B3891">
        <f t="shared" si="2065"/>
        <v>1957000</v>
      </c>
      <c r="C3891" s="237" t="str">
        <f t="shared" si="2033"/>
        <v>-1.99554298223042E-08+0.00125141672987482i</v>
      </c>
      <c r="D3891" s="208" t="str">
        <f t="shared" si="2034"/>
        <v>-5.95700610999759+0.00959419492904029i</v>
      </c>
      <c r="E3891" t="str">
        <f t="shared" si="2035"/>
        <v>2870</v>
      </c>
      <c r="F3891" t="str">
        <f t="shared" si="2036"/>
        <v>0.777000777000777</v>
      </c>
      <c r="G3891" t="str">
        <f t="shared" si="2031"/>
        <v>0.777000777000777</v>
      </c>
      <c r="H3891" t="str">
        <f t="shared" si="2037"/>
        <v>9.12974915531876+0.191534956190001i</v>
      </c>
      <c r="I3891" t="str">
        <f t="shared" si="2038"/>
        <v>7685.12102884403i</v>
      </c>
      <c r="J3891" t="str">
        <f t="shared" si="2032"/>
        <v>-79944.0849645947+1681.25855723815i</v>
      </c>
      <c r="K3891" t="str">
        <f t="shared" si="2039"/>
        <v>0.0020207868651225-0.0960887045869214i</v>
      </c>
      <c r="L3891" t="str">
        <f t="shared" si="2040"/>
        <v>0.000153761386975431-0.00619812102009416i</v>
      </c>
      <c r="M3891" t="str">
        <f t="shared" si="2041"/>
        <v>0.00217454825209793-0.102286825607016i</v>
      </c>
      <c r="N3891" t="str">
        <f t="shared" si="2042"/>
        <v>-20.0509404733378i</v>
      </c>
      <c r="O3891" t="str">
        <f t="shared" si="2043"/>
        <v>0.361066951178823-0.932539895536073i</v>
      </c>
      <c r="P3891" t="str">
        <f t="shared" si="2044"/>
        <v>0.638933048821177+0.932539895536073i</v>
      </c>
      <c r="Q3891" t="str">
        <f t="shared" si="2045"/>
        <v>-0.638933048821177+19.1184005778017i</v>
      </c>
      <c r="R3891" t="str">
        <f t="shared" si="2046"/>
        <v>0.0476070331337458-0.0350108134267169i</v>
      </c>
      <c r="S3891" t="str">
        <f t="shared" si="2047"/>
        <v>2.0719619089405i</v>
      </c>
      <c r="T3891" t="str">
        <f t="shared" si="2048"/>
        <v>0.07254107182118+0.0986399592507896i</v>
      </c>
      <c r="U3891" t="str">
        <f t="shared" si="2049"/>
        <v>0.0000333333333333334-0.0000576780000840394i</v>
      </c>
      <c r="V3891" t="str">
        <f t="shared" si="2050"/>
        <v>6.66666666666667E-06-0.000576780000840394i</v>
      </c>
      <c r="W3891" t="str">
        <f t="shared" si="2051"/>
        <v>0.0000275160175529137-0.0000538190634637545i</v>
      </c>
      <c r="X3891" t="str">
        <f t="shared" si="2052"/>
        <v>0.0000275516129489642-0.0000537696913008299i</v>
      </c>
      <c r="Y3891" t="str">
        <f t="shared" si="2053"/>
        <v>0.009+12.2961936461505i</v>
      </c>
      <c r="Z3891" t="str">
        <f t="shared" si="2054"/>
        <v>-0.0000524549347252307-0.0000269265719440968i</v>
      </c>
      <c r="AA3891" t="str">
        <f t="shared" si="2055"/>
        <v>0.000716495392962164-0.975915502943708i</v>
      </c>
      <c r="AB3891" t="str">
        <f t="shared" si="2056"/>
        <v>0.342135069419554+0.465228710557283i</v>
      </c>
      <c r="AC3891" t="str">
        <f t="shared" si="2057"/>
        <v>1.04833075720134-0.0339842479003941i</v>
      </c>
      <c r="AD3891" t="str">
        <f t="shared" si="2058"/>
        <v>0.311648002567138+0.453883309504771i</v>
      </c>
      <c r="AE3891" t="str">
        <f t="shared" si="2059"/>
        <v>-4.12595404430278E-06-0.0000322000317353026i</v>
      </c>
      <c r="AF3891" t="str">
        <f t="shared" si="2060"/>
        <v>-15.0867552653164-0.181940761260961i</v>
      </c>
      <c r="AG3891" t="str">
        <f t="shared" si="2061"/>
        <v>1.00160429369052-0.00109981722095676i</v>
      </c>
      <c r="AH3891" t="str">
        <f t="shared" si="2062"/>
        <v>0.0000557649767540473+0.000485826600277928i</v>
      </c>
      <c r="AI3891">
        <f t="shared" si="2063"/>
        <v>-66.213528271131196</v>
      </c>
      <c r="AJ3891">
        <f t="shared" si="2064"/>
        <v>83.452034982823562</v>
      </c>
      <c r="AK3891"/>
      <c r="AL3891"/>
      <c r="AM3891"/>
      <c r="AN3891"/>
    </row>
    <row r="3892" spans="1:40" x14ac:dyDescent="0.25">
      <c r="A3892"/>
      <c r="B3892">
        <f t="shared" si="2065"/>
        <v>1958000</v>
      </c>
      <c r="C3892" s="237" t="str">
        <f t="shared" si="2033"/>
        <v>-1.99350515445244E-08+0.00125077759977817i</v>
      </c>
      <c r="D3892" s="208" t="str">
        <f t="shared" si="2034"/>
        <v>-5.95700610984135+0.00958929493163264i</v>
      </c>
      <c r="E3892" t="str">
        <f t="shared" si="2035"/>
        <v>2870</v>
      </c>
      <c r="F3892" t="str">
        <f t="shared" si="2036"/>
        <v>0.777000777000777</v>
      </c>
      <c r="G3892" t="str">
        <f t="shared" si="2031"/>
        <v>0.777000777000777</v>
      </c>
      <c r="H3892" t="str">
        <f t="shared" si="2037"/>
        <v>9.12975357139277+0.191437234166066i</v>
      </c>
      <c r="I3892" t="str">
        <f t="shared" si="2038"/>
        <v>7689.04801966102i</v>
      </c>
      <c r="J3892" t="str">
        <f t="shared" si="2032"/>
        <v>-80025.8075096968+1682.1176571652i</v>
      </c>
      <c r="K3892" t="str">
        <f t="shared" si="2039"/>
        <v>0.00201872411835727-0.096039671792694i</v>
      </c>
      <c r="L3892" t="str">
        <f t="shared" si="2040"/>
        <v>0.000153604463918792-0.00619495937423017i</v>
      </c>
      <c r="M3892" t="str">
        <f t="shared" si="2041"/>
        <v>0.00217232858227606-0.102234631166924i</v>
      </c>
      <c r="N3892" t="str">
        <f t="shared" si="2042"/>
        <v>-20.0611862272844i</v>
      </c>
      <c r="O3892" t="str">
        <f t="shared" si="2043"/>
        <v>0.351493592607517-0.936190287471442i</v>
      </c>
      <c r="P3892" t="str">
        <f t="shared" si="2044"/>
        <v>0.648506407392483+0.936190287471442i</v>
      </c>
      <c r="Q3892" t="str">
        <f t="shared" si="2045"/>
        <v>-0.648506407392483+19.124995939813i</v>
      </c>
      <c r="R3892" t="str">
        <f t="shared" si="2046"/>
        <v>0.0477464278853621-0.035527864891818i</v>
      </c>
      <c r="S3892" t="str">
        <f t="shared" si="2047"/>
        <v>2.07302065288988i</v>
      </c>
      <c r="T3892" t="str">
        <f t="shared" si="2048"/>
        <v>0.07364999767382+0.0989793311080729i</v>
      </c>
      <c r="U3892" t="str">
        <f t="shared" si="2049"/>
        <v>0.0000333333333333333-0.0000576485424741902i</v>
      </c>
      <c r="V3892" t="str">
        <f t="shared" si="2050"/>
        <v>6.66666666666667E-06-0.000576485424741903i</v>
      </c>
      <c r="W3892" t="str">
        <f t="shared" si="2051"/>
        <v>0.0000275159286775793-0.000053792985681907i</v>
      </c>
      <c r="X3892" t="str">
        <f t="shared" si="2052"/>
        <v>0.0000275514774482759-0.0000537436376430378i</v>
      </c>
      <c r="Y3892" t="str">
        <f t="shared" si="2053"/>
        <v>0.009+12.3024768314576i</v>
      </c>
      <c r="Z3892" t="str">
        <f t="shared" si="2054"/>
        <v>-0.0000524027414589547-0.0000269126492774572i</v>
      </c>
      <c r="AA3892" t="str">
        <f t="shared" si="2055"/>
        <v>0.000715763698726408-0.975417074566956i</v>
      </c>
      <c r="AB3892" t="str">
        <f t="shared" si="2056"/>
        <v>0.347365243361695+0.466829335017822i</v>
      </c>
      <c r="AC3892" t="str">
        <f t="shared" si="2057"/>
        <v>1.04848071633009-0.0344986508277875i</v>
      </c>
      <c r="AD3892" t="str">
        <f t="shared" si="2058"/>
        <v>0.316310907780545+0.455651331624451i</v>
      </c>
      <c r="AE3892" t="str">
        <f t="shared" si="2059"/>
        <v>-4.31277424025601E-06-0.0000323901434502764i</v>
      </c>
      <c r="AF3892" t="str">
        <f t="shared" si="2060"/>
        <v>-15.0867596812341-0.181847939234433i</v>
      </c>
      <c r="AG3892" t="str">
        <f t="shared" si="2061"/>
        <v>1.00160972890387-0.00111571629633124i</v>
      </c>
      <c r="AH3892" t="str">
        <f t="shared" si="2062"/>
        <v>0.0000585362016273234+0.000488725174138215i</v>
      </c>
      <c r="AI3892">
        <f t="shared" si="2063"/>
        <v>-66.1568461699555</v>
      </c>
      <c r="AJ3892">
        <f t="shared" si="2064"/>
        <v>83.170034418898666</v>
      </c>
      <c r="AK3892"/>
      <c r="AL3892"/>
      <c r="AM3892"/>
      <c r="AN3892"/>
    </row>
    <row r="3893" spans="1:40" x14ac:dyDescent="0.25">
      <c r="A3893"/>
      <c r="B3893">
        <f t="shared" si="2065"/>
        <v>1959000</v>
      </c>
      <c r="C3893" s="237" t="str">
        <f t="shared" si="2033"/>
        <v>-1.99147044659424E-08+0.001250139122188i</v>
      </c>
      <c r="D3893" s="208" t="str">
        <f t="shared" si="2034"/>
        <v>-5.95700610968536+0.00958439993677467i</v>
      </c>
      <c r="E3893" t="str">
        <f t="shared" si="2035"/>
        <v>2870</v>
      </c>
      <c r="F3893" t="str">
        <f t="shared" si="2036"/>
        <v>0.777000777000777</v>
      </c>
      <c r="G3893" t="str">
        <f t="shared" si="2031"/>
        <v>0.777000777000777</v>
      </c>
      <c r="H3893" t="str">
        <f t="shared" si="2037"/>
        <v>9.12975798071038+0.19133961175691i</v>
      </c>
      <c r="I3893" t="str">
        <f t="shared" si="2038"/>
        <v>7692.97501047801i</v>
      </c>
      <c r="J3893" t="str">
        <f t="shared" si="2032"/>
        <v>-80107.5718032254+1682.97675709225i</v>
      </c>
      <c r="K3893" t="str">
        <f t="shared" si="2039"/>
        <v>0.00201666452790977-0.0959906889930357i</v>
      </c>
      <c r="L3893" t="str">
        <f t="shared" si="2040"/>
        <v>0.000153447780915106-0.00619180095023319i</v>
      </c>
      <c r="M3893" t="str">
        <f t="shared" si="2041"/>
        <v>0.00217011230882488-0.102182489943269i</v>
      </c>
      <c r="N3893" t="str">
        <f t="shared" si="2042"/>
        <v>-20.0714319812309i</v>
      </c>
      <c r="O3893" t="str">
        <f t="shared" si="2043"/>
        <v>0.341883336152614-0.939742403247379i</v>
      </c>
      <c r="P3893" t="str">
        <f t="shared" si="2044"/>
        <v>0.658116663847386+0.939742403247379i</v>
      </c>
      <c r="Q3893" t="str">
        <f t="shared" si="2045"/>
        <v>-0.658116663847386+19.1316895779835i</v>
      </c>
      <c r="R3893" t="str">
        <f t="shared" si="2046"/>
        <v>0.047879708294958-0.0360463248645882i</v>
      </c>
      <c r="S3893" t="str">
        <f t="shared" si="2047"/>
        <v>2.07407939683927i</v>
      </c>
      <c r="T3893" t="str">
        <f t="shared" si="2048"/>
        <v>0.0747629397334175+0.0993063165012467i</v>
      </c>
      <c r="U3893" t="str">
        <f t="shared" si="2049"/>
        <v>0.0000333333333333333-0.000057619114938471i</v>
      </c>
      <c r="V3893" t="str">
        <f t="shared" si="2050"/>
        <v>6.66666666666667E-06-0.00057619114938471i</v>
      </c>
      <c r="W3893" t="str">
        <f t="shared" si="2051"/>
        <v>0.0000275158397575623-0.0000537669352316313i</v>
      </c>
      <c r="X3893" t="str">
        <f t="shared" si="2052"/>
        <v>0.0000275513419744996-0.0000537176112915655i</v>
      </c>
      <c r="Y3893" t="str">
        <f t="shared" si="2053"/>
        <v>0.009+12.3087600167648i</v>
      </c>
      <c r="Z3893" t="str">
        <f t="shared" si="2054"/>
        <v>-0.0000523506280898507-0.00002689874090989i</v>
      </c>
      <c r="AA3893" t="str">
        <f t="shared" si="2055"/>
        <v>0.000715033124735998-0.974919155055883i</v>
      </c>
      <c r="AB3893" t="str">
        <f t="shared" si="2056"/>
        <v>0.352614359472896+0.468371539556355i</v>
      </c>
      <c r="AC3893" t="str">
        <f t="shared" si="2057"/>
        <v>1.04862458289219-0.0350145943975969i</v>
      </c>
      <c r="AD3893" t="str">
        <f t="shared" si="2058"/>
        <v>0.320991601453655+0.4573714350311i</v>
      </c>
      <c r="AE3893" t="str">
        <f t="shared" si="2059"/>
        <v>-4.50139621717973E-06-0.000032577951815987i</v>
      </c>
      <c r="AF3893" t="str">
        <f t="shared" si="2060"/>
        <v>-15.0867640903957-0.181755211820135i</v>
      </c>
      <c r="AG3893" t="str">
        <f t="shared" si="2061"/>
        <v>1.00161498948727-0.00113166204701721i</v>
      </c>
      <c r="AH3893" t="str">
        <f t="shared" si="2062"/>
        <v>0.0000613349218117098+0.000491589524308375i</v>
      </c>
      <c r="AI3893">
        <f t="shared" si="2063"/>
        <v>-66.100860966591995</v>
      </c>
      <c r="AJ3893">
        <f t="shared" si="2064"/>
        <v>82.888040004331017</v>
      </c>
      <c r="AK3893"/>
      <c r="AL3893"/>
      <c r="AM3893"/>
      <c r="AN3893"/>
    </row>
    <row r="3894" spans="1:40" x14ac:dyDescent="0.25">
      <c r="A3894"/>
      <c r="B3894">
        <f t="shared" si="2065"/>
        <v>1960000</v>
      </c>
      <c r="C3894" s="237" t="str">
        <f t="shared" si="2033"/>
        <v>-1.98943885229025E-08+0.00124950129610558i</v>
      </c>
      <c r="D3894" s="208" t="str">
        <f t="shared" si="2034"/>
        <v>-5.9570061095296+0.00957950993680945i</v>
      </c>
      <c r="E3894" t="str">
        <f t="shared" si="2035"/>
        <v>2870</v>
      </c>
      <c r="F3894" t="str">
        <f t="shared" si="2036"/>
        <v>0.777000777000777</v>
      </c>
      <c r="G3894" t="str">
        <f t="shared" si="2031"/>
        <v>0.777000777000777</v>
      </c>
      <c r="H3894" t="str">
        <f t="shared" si="2037"/>
        <v>9.1297623832853+0.19124208881037i</v>
      </c>
      <c r="I3894" t="str">
        <f t="shared" si="2038"/>
        <v>7696.90200129499i</v>
      </c>
      <c r="J3894" t="str">
        <f t="shared" si="2032"/>
        <v>-80189.3778451806+1683.8358570193i</v>
      </c>
      <c r="K3894" t="str">
        <f t="shared" si="2039"/>
        <v>0.00201460808734466-0.0959417561115554i</v>
      </c>
      <c r="L3894" t="str">
        <f t="shared" si="2040"/>
        <v>0.000153291337475092-0.0061886457431839i</v>
      </c>
      <c r="M3894" t="str">
        <f t="shared" si="2041"/>
        <v>0.00216789942481975-0.102130401854739i</v>
      </c>
      <c r="N3894" t="str">
        <f t="shared" si="2042"/>
        <v>-20.0816777351774i</v>
      </c>
      <c r="O3894" t="str">
        <f t="shared" si="2043"/>
        <v>0.332237190646431-0.943195869982141i</v>
      </c>
      <c r="P3894" t="str">
        <f t="shared" si="2044"/>
        <v>0.667762809353569+0.943195869982141i</v>
      </c>
      <c r="Q3894" t="str">
        <f t="shared" si="2045"/>
        <v>-0.667762809353569+19.1384818651953i</v>
      </c>
      <c r="R3894" t="str">
        <f t="shared" si="2046"/>
        <v>0.0480068577104046-0.0365661189040902i</v>
      </c>
      <c r="S3894" t="str">
        <f t="shared" si="2047"/>
        <v>2.07513814078865i</v>
      </c>
      <c r="T3894" t="str">
        <f t="shared" si="2048"/>
        <v>0.0758797479984904+0.0996208614542743i</v>
      </c>
      <c r="U3894" t="str">
        <f t="shared" si="2049"/>
        <v>0.0000333333333333333-0.0000575897174308494i</v>
      </c>
      <c r="V3894" t="str">
        <f t="shared" si="2050"/>
        <v>6.66666666666667E-06-0.000575897174308494i</v>
      </c>
      <c r="W3894" t="str">
        <f t="shared" si="2051"/>
        <v>0.000027515750792864-0.0000537409120710758i</v>
      </c>
      <c r="X3894" t="str">
        <f t="shared" si="2052"/>
        <v>0.0000275512065274905-0.0000536916122046002i</v>
      </c>
      <c r="Y3894" t="str">
        <f t="shared" si="2053"/>
        <v>0.009+12.315043202072i</v>
      </c>
      <c r="Z3894" t="str">
        <f t="shared" si="2054"/>
        <v>-0.0000522985944548982-0.000026884846819248i</v>
      </c>
      <c r="AA3894" t="str">
        <f t="shared" si="2055"/>
        <v>0.000714303668705244-0.974421743631596i</v>
      </c>
      <c r="AB3894" t="str">
        <f t="shared" si="2056"/>
        <v>0.357881710281289+0.469855069598549i</v>
      </c>
      <c r="AC3894" t="str">
        <f t="shared" si="2057"/>
        <v>1.04876233862546-0.035532004352358i</v>
      </c>
      <c r="AD3894" t="str">
        <f t="shared" si="2058"/>
        <v>0.325689590605549+0.459043441796772i</v>
      </c>
      <c r="AE3894" t="str">
        <f t="shared" si="2059"/>
        <v>-4.69179520117484E-06-0.0000327634415537638i</v>
      </c>
      <c r="AF3894" t="str">
        <f t="shared" si="2060"/>
        <v>-15.0867684928149-0.181662578873561i</v>
      </c>
      <c r="AG3894" t="str">
        <f t="shared" si="2061"/>
        <v>1.00162007507906-0.00114765266289234i</v>
      </c>
      <c r="AH3894" t="str">
        <f t="shared" si="2062"/>
        <v>0.0000641607697034703+0.000494419419064072i</v>
      </c>
      <c r="AI3894">
        <f t="shared" si="2063"/>
        <v>-66.0455623864394</v>
      </c>
      <c r="AJ3894">
        <f t="shared" si="2064"/>
        <v>82.606051640003855</v>
      </c>
      <c r="AK3894"/>
      <c r="AL3894"/>
      <c r="AM3894"/>
      <c r="AN3894"/>
    </row>
    <row r="3895" spans="1:40" x14ac:dyDescent="0.25">
      <c r="A3895"/>
      <c r="B3895">
        <f t="shared" si="2065"/>
        <v>1961000</v>
      </c>
      <c r="C3895" s="237" t="str">
        <f t="shared" si="2033"/>
        <v>-1.98741036519112E-08+0.00124886412053419i</v>
      </c>
      <c r="D3895" s="208" t="str">
        <f t="shared" si="2034"/>
        <v>-5.95700610937409+0.00957462492409546i</v>
      </c>
      <c r="E3895" t="str">
        <f t="shared" si="2035"/>
        <v>2870</v>
      </c>
      <c r="F3895" t="str">
        <f t="shared" si="2036"/>
        <v>0.777000777000777</v>
      </c>
      <c r="G3895" t="str">
        <f t="shared" si="2031"/>
        <v>0.777000777000777</v>
      </c>
      <c r="H3895" t="str">
        <f t="shared" si="2037"/>
        <v>9.12976677913134+0.191144665174595i</v>
      </c>
      <c r="I3895" t="str">
        <f t="shared" si="2038"/>
        <v>7700.82899211198i</v>
      </c>
      <c r="J3895" t="str">
        <f t="shared" si="2032"/>
        <v>-80271.2256355625+1684.69495694636i</v>
      </c>
      <c r="K3895" t="str">
        <f t="shared" si="2039"/>
        <v>0.00201255479024297-0.0958928730720176i</v>
      </c>
      <c r="L3895" t="str">
        <f t="shared" si="2040"/>
        <v>0.00015313513311072-0.00618549374817298i</v>
      </c>
      <c r="M3895" t="str">
        <f t="shared" si="2041"/>
        <v>0.00216568992335369-0.102078366820191i</v>
      </c>
      <c r="N3895" t="str">
        <f t="shared" si="2042"/>
        <v>-20.0919234891239i</v>
      </c>
      <c r="O3895" t="str">
        <f t="shared" si="2043"/>
        <v>0.3225561686888-0.946550325149594i</v>
      </c>
      <c r="P3895" t="str">
        <f t="shared" si="2044"/>
        <v>0.6774438313112+0.946550325149594i</v>
      </c>
      <c r="Q3895" t="str">
        <f t="shared" si="2045"/>
        <v>-0.6774438313112+19.1453731639743i</v>
      </c>
      <c r="R3895" t="str">
        <f t="shared" si="2046"/>
        <v>0.0481278605098833-0.0370871723129387i</v>
      </c>
      <c r="S3895" t="str">
        <f t="shared" si="2047"/>
        <v>2.07619688473804i</v>
      </c>
      <c r="T3895" t="str">
        <f t="shared" si="2048"/>
        <v>0.0770002716198662+0.0999229140597266i</v>
      </c>
      <c r="U3895" t="str">
        <f t="shared" si="2049"/>
        <v>0.0000333333333333334-0.0000575603499053875i</v>
      </c>
      <c r="V3895" t="str">
        <f t="shared" si="2050"/>
        <v>6.66666666666667E-06-0.000575603499053875i</v>
      </c>
      <c r="W3895" t="str">
        <f t="shared" si="2051"/>
        <v>0.0000275156617834853-0.0000537149161584743i</v>
      </c>
      <c r="X3895" t="str">
        <f t="shared" si="2052"/>
        <v>0.000027551071107104-0.0000536656403404144i</v>
      </c>
      <c r="Y3895" t="str">
        <f t="shared" si="2053"/>
        <v>0.009+12.3213263873792i</v>
      </c>
      <c r="Z3895" t="str">
        <f t="shared" si="2054"/>
        <v>-0.0000522466403914926-0.0000268709669834294i</v>
      </c>
      <c r="AA3895" t="str">
        <f t="shared" si="2055"/>
        <v>0.000713575328354298-0.9739248395168i</v>
      </c>
      <c r="AB3895" t="str">
        <f t="shared" si="2056"/>
        <v>0.363166584316935+0.471279680326518i</v>
      </c>
      <c r="AC3895" t="str">
        <f t="shared" si="2057"/>
        <v>1.04889396629543-0.0360508061559754i</v>
      </c>
      <c r="AD3895" t="str">
        <f t="shared" si="2058"/>
        <v>0.330404380497801+0.46066717907388i</v>
      </c>
      <c r="AE3895" t="str">
        <f t="shared" si="2059"/>
        <v>-4.88394629239869E-06-0.0000329465976447732i</v>
      </c>
      <c r="AF3895" t="str">
        <f t="shared" si="2060"/>
        <v>-15.0867728885054-0.1815700402505i</v>
      </c>
      <c r="AG3895" t="str">
        <f t="shared" si="2061"/>
        <v>1.00162498533625-0.0011636863313166i</v>
      </c>
      <c r="AH3895" t="str">
        <f t="shared" si="2062"/>
        <v>0.0000670133758302907+0.000497214630506479i</v>
      </c>
      <c r="AI3895">
        <f t="shared" si="2063"/>
        <v>-65.990940413887273</v>
      </c>
      <c r="AJ3895">
        <f t="shared" si="2064"/>
        <v>82.324069226000603</v>
      </c>
      <c r="AK3895"/>
      <c r="AL3895"/>
      <c r="AM3895"/>
      <c r="AN3895"/>
    </row>
    <row r="3896" spans="1:40" x14ac:dyDescent="0.25">
      <c r="A3896"/>
      <c r="B3896">
        <f t="shared" si="2065"/>
        <v>1962000</v>
      </c>
      <c r="C3896" s="237" t="str">
        <f t="shared" si="2033"/>
        <v>-1.98538497896374E-08+0.0012482275944792i</v>
      </c>
      <c r="D3896" s="208" t="str">
        <f t="shared" si="2034"/>
        <v>-5.95700610921881+0.0095697448910072i</v>
      </c>
      <c r="E3896" t="str">
        <f t="shared" si="2035"/>
        <v>2870</v>
      </c>
      <c r="F3896" t="str">
        <f t="shared" si="2036"/>
        <v>0.777000777000777</v>
      </c>
      <c r="G3896" t="str">
        <f t="shared" si="2031"/>
        <v>0.777000777000777</v>
      </c>
      <c r="H3896" t="str">
        <f t="shared" si="2037"/>
        <v>9.12977116826214+0.191047340698042i</v>
      </c>
      <c r="I3896" t="str">
        <f t="shared" si="2038"/>
        <v>7704.75598292897i</v>
      </c>
      <c r="J3896" t="str">
        <f t="shared" si="2032"/>
        <v>-80353.115174371+1685.5540568734i</v>
      </c>
      <c r="K3896" t="str">
        <f t="shared" si="2039"/>
        <v>0.00201050463020204-0.095844039798342i</v>
      </c>
      <c r="L3896" t="str">
        <f t="shared" si="2040"/>
        <v>0.000152979167335198-0.00618234496030114i</v>
      </c>
      <c r="M3896" t="str">
        <f t="shared" si="2041"/>
        <v>0.00216348379753724-0.102026384758643i</v>
      </c>
      <c r="N3896" t="str">
        <f t="shared" si="2042"/>
        <v>-20.1021692430704i</v>
      </c>
      <c r="O3896" t="str">
        <f t="shared" si="2043"/>
        <v>0.312841286540701-0.949805416617298i</v>
      </c>
      <c r="P3896" t="str">
        <f t="shared" si="2044"/>
        <v>0.687158713459299+0.949805416617298i</v>
      </c>
      <c r="Q3896" t="str">
        <f t="shared" si="2045"/>
        <v>-0.687158713459299+19.1523638264531i</v>
      </c>
      <c r="R3896" t="str">
        <f t="shared" si="2046"/>
        <v>0.0482427021068574-0.0376094101542684i</v>
      </c>
      <c r="S3896" t="str">
        <f t="shared" si="2047"/>
        <v>2.0772556286874i</v>
      </c>
      <c r="T3896" t="str">
        <f t="shared" si="2048"/>
        <v>0.0781243589345671+0.100212424494559i</v>
      </c>
      <c r="U3896" t="str">
        <f t="shared" si="2049"/>
        <v>0.0000333333333333334-0.0000575310123162411i</v>
      </c>
      <c r="V3896" t="str">
        <f t="shared" si="2050"/>
        <v>6.66666666666667E-06-0.000575310123162411i</v>
      </c>
      <c r="W3896" t="str">
        <f t="shared" si="2051"/>
        <v>0.0000275155727294272-0.0000536889474521459i</v>
      </c>
      <c r="X3896" t="str">
        <f t="shared" si="2052"/>
        <v>0.0000275509357131958-0.0000536396956573657i</v>
      </c>
      <c r="Y3896" t="str">
        <f t="shared" si="2053"/>
        <v>0.009+12.3276095726863i</v>
      </c>
      <c r="Z3896" t="str">
        <f t="shared" si="2054"/>
        <v>-0.0000521947657374448-0.0000268571013803791i</v>
      </c>
      <c r="AA3896" t="str">
        <f t="shared" si="2055"/>
        <v>0.000712848101409142-0.973428441935799i</v>
      </c>
      <c r="AB3896" t="str">
        <f t="shared" si="2056"/>
        <v>0.368468266271633+0.472645136753233i</v>
      </c>
      <c r="AC3896" t="str">
        <f t="shared" si="2057"/>
        <v>1.04901944970067-0.0365709250106293i</v>
      </c>
      <c r="AD3896" t="str">
        <f t="shared" si="2058"/>
        <v>0.33513547468697+0.462242479112065i</v>
      </c>
      <c r="AE3896" t="str">
        <f t="shared" si="2059"/>
        <v>-5.07782446776326E-06-0.0000331274053309793i</v>
      </c>
      <c r="AF3896" t="str">
        <f t="shared" si="2060"/>
        <v>-15.0867772774809-0.181477595807035i</v>
      </c>
      <c r="AG3896" t="str">
        <f t="shared" si="2061"/>
        <v>1.00162971993447-0.00117976123732374i</v>
      </c>
      <c r="AH3896" t="str">
        <f t="shared" si="2062"/>
        <v>0.0000698923688902025+0.000499974934575646i</v>
      </c>
      <c r="AI3896">
        <f t="shared" si="2063"/>
        <v>-65.936985283856544</v>
      </c>
      <c r="AJ3896">
        <f t="shared" si="2064"/>
        <v>82.042092661615882</v>
      </c>
      <c r="AK3896"/>
      <c r="AL3896"/>
      <c r="AM3896"/>
      <c r="AN3896"/>
    </row>
    <row r="3897" spans="1:40" x14ac:dyDescent="0.25">
      <c r="A3897"/>
      <c r="B3897">
        <f t="shared" si="2065"/>
        <v>1963000</v>
      </c>
      <c r="C3897" s="237" t="str">
        <f t="shared" si="2033"/>
        <v>-1.98336268729107E-08+0.00124759171694795i</v>
      </c>
      <c r="D3897" s="208" t="str">
        <f t="shared" si="2034"/>
        <v>-5.95700610906377+0.00956486982993429i</v>
      </c>
      <c r="E3897" t="str">
        <f t="shared" si="2035"/>
        <v>2870</v>
      </c>
      <c r="F3897" t="str">
        <f t="shared" si="2036"/>
        <v>0.777000777000777</v>
      </c>
      <c r="G3897" t="str">
        <f t="shared" si="2031"/>
        <v>0.777000777000777</v>
      </c>
      <c r="H3897" t="str">
        <f t="shared" si="2037"/>
        <v>9.1297755506914+0.190950115229476i</v>
      </c>
      <c r="I3897" t="str">
        <f t="shared" si="2038"/>
        <v>7708.68297374595i</v>
      </c>
      <c r="J3897" t="str">
        <f t="shared" si="2032"/>
        <v>-80435.046461606+1686.41315680045i</v>
      </c>
      <c r="K3897" t="str">
        <f t="shared" si="2039"/>
        <v>0.00200845760083559-0.0957952562146028i</v>
      </c>
      <c r="L3897" t="str">
        <f t="shared" si="2040"/>
        <v>0.000152823439662974-0.00617919937467897i</v>
      </c>
      <c r="M3897" t="str">
        <f t="shared" si="2041"/>
        <v>0.00216128104049856-0.101974455589282i</v>
      </c>
      <c r="N3897" t="str">
        <f t="shared" si="2042"/>
        <v>-20.1124149970169i</v>
      </c>
      <c r="O3897" t="str">
        <f t="shared" si="2043"/>
        <v>0.303093564017569-0.952960802683472i</v>
      </c>
      <c r="P3897" t="str">
        <f t="shared" si="2044"/>
        <v>0.696906435982431+0.952960802683472i</v>
      </c>
      <c r="Q3897" t="str">
        <f t="shared" si="2045"/>
        <v>-0.696906435982431+19.1594541943334i</v>
      </c>
      <c r="R3897" t="str">
        <f t="shared" si="2046"/>
        <v>0.0483513689547099-0.0381327572688168i</v>
      </c>
      <c r="S3897" t="str">
        <f t="shared" si="2047"/>
        <v>2.07831437263679i</v>
      </c>
      <c r="T3897" t="str">
        <f t="shared" si="2048"/>
        <v>0.079251857500052+0.100489345035238i</v>
      </c>
      <c r="U3897" t="str">
        <f t="shared" si="2049"/>
        <v>0.0000333333333333333-0.000057501704617659i</v>
      </c>
      <c r="V3897" t="str">
        <f t="shared" si="2050"/>
        <v>6.66666666666667E-06-0.00057501704617659i</v>
      </c>
      <c r="W3897" t="str">
        <f t="shared" si="2051"/>
        <v>0.0000275154836306909-0.0000536630059104946i</v>
      </c>
      <c r="X3897" t="str">
        <f t="shared" si="2052"/>
        <v>0.0000275508003456223-0.000053613778113897i</v>
      </c>
      <c r="Y3897" t="str">
        <f t="shared" si="2053"/>
        <v>0.009+12.3338927579935i</v>
      </c>
      <c r="Z3897" t="str">
        <f t="shared" si="2054"/>
        <v>-0.0000521429703309757-0.0000268432499880857i</v>
      </c>
      <c r="AA3897" t="str">
        <f t="shared" si="2055"/>
        <v>0.000712121985601468-0.972932550114424i</v>
      </c>
      <c r="AB3897" t="str">
        <f t="shared" si="2056"/>
        <v>0.373786037160428+0.473951213793871i</v>
      </c>
      <c r="AC3897" t="str">
        <f t="shared" si="2057"/>
        <v>1.04913877367783-0.0370922858738158i</v>
      </c>
      <c r="AD3897" t="str">
        <f t="shared" si="2058"/>
        <v>0.339882375077303+0.463769179274583i</v>
      </c>
      <c r="AE3897" t="str">
        <f t="shared" si="2059"/>
        <v>-5.27340458364038E-06-0.0000333058501160799i</v>
      </c>
      <c r="AF3897" t="str">
        <f t="shared" si="2060"/>
        <v>-15.0867816597552-0.181385245399542i</v>
      </c>
      <c r="AG3897" t="str">
        <f t="shared" si="2061"/>
        <v>1.00163427856804-0.00119587556381265i</v>
      </c>
      <c r="AH3897" t="str">
        <f t="shared" si="2062"/>
        <v>0.0000727973757905784+0.00050270011106348i</v>
      </c>
      <c r="AI3897">
        <f t="shared" si="2063"/>
        <v>-65.8836874736851</v>
      </c>
      <c r="AJ3897">
        <f t="shared" si="2064"/>
        <v>81.760121845365376</v>
      </c>
      <c r="AK3897"/>
      <c r="AL3897"/>
      <c r="AM3897"/>
      <c r="AN3897"/>
    </row>
    <row r="3898" spans="1:40" x14ac:dyDescent="0.25">
      <c r="A3898"/>
      <c r="B3898">
        <f t="shared" si="2065"/>
        <v>1964000</v>
      </c>
      <c r="C3898" s="237" t="str">
        <f t="shared" si="2033"/>
        <v>-1.98134348387215E-08+0.00124695648694983i</v>
      </c>
      <c r="D3898" s="208" t="str">
        <f t="shared" si="2034"/>
        <v>-5.95700610890896+0.00955999973328203i</v>
      </c>
      <c r="E3898" t="str">
        <f t="shared" si="2035"/>
        <v>2870</v>
      </c>
      <c r="F3898" t="str">
        <f t="shared" si="2036"/>
        <v>0.777000777000777</v>
      </c>
      <c r="G3898" t="str">
        <f t="shared" si="2031"/>
        <v>0.777000777000777</v>
      </c>
      <c r="H3898" t="str">
        <f t="shared" si="2037"/>
        <v>9.12977992643274+0.19085298861797i</v>
      </c>
      <c r="I3898" t="str">
        <f t="shared" si="2038"/>
        <v>7712.60996456294i</v>
      </c>
      <c r="J3898" t="str">
        <f t="shared" si="2032"/>
        <v>-80517.0194972677+1687.27225672751i</v>
      </c>
      <c r="K3898" t="str">
        <f t="shared" si="2039"/>
        <v>0.0020064136957735-0.0957465222450286i</v>
      </c>
      <c r="L3898" t="str">
        <f t="shared" si="2040"/>
        <v>0.00015266794960973-0.00617605698642705i</v>
      </c>
      <c r="M3898" t="str">
        <f t="shared" si="2041"/>
        <v>0.00215908164538323-0.101922579231456i</v>
      </c>
      <c r="N3898" t="str">
        <f t="shared" si="2042"/>
        <v>-20.1226607509635i</v>
      </c>
      <c r="O3898" t="str">
        <f t="shared" si="2043"/>
        <v>0.293314024382147-0.956016152112897i</v>
      </c>
      <c r="P3898" t="str">
        <f t="shared" si="2044"/>
        <v>0.706685975617853+0.956016152112897i</v>
      </c>
      <c r="Q3898" t="str">
        <f t="shared" si="2045"/>
        <v>-0.706685975617853+19.1666445988506i</v>
      </c>
      <c r="R3898" t="str">
        <f t="shared" si="2046"/>
        <v>0.0484538485510412-0.0386571382921149i</v>
      </c>
      <c r="S3898" t="str">
        <f t="shared" si="2047"/>
        <v>2.07937311658617i</v>
      </c>
      <c r="T3898" t="str">
        <f t="shared" si="2048"/>
        <v>0.0803826141287775+0.100753630072173i</v>
      </c>
      <c r="U3898" t="str">
        <f t="shared" si="2049"/>
        <v>0.0000333333333333333-0.0000574724267639841i</v>
      </c>
      <c r="V3898" t="str">
        <f t="shared" si="2050"/>
        <v>6.66666666666667E-06-0.000574724267639841i</v>
      </c>
      <c r="W3898" t="str">
        <f t="shared" si="2051"/>
        <v>0.0000275153944872777-0.0000536370914920096i</v>
      </c>
      <c r="X3898" t="str">
        <f t="shared" si="2052"/>
        <v>0.0000275506650042404-0.0000535878876685357i</v>
      </c>
      <c r="Y3898" t="str">
        <f t="shared" si="2053"/>
        <v>0.009+12.3401759433007i</v>
      </c>
      <c r="Z3898" t="str">
        <f t="shared" si="2054"/>
        <v>-0.0000520912540107216-0.0000268294127845858i</v>
      </c>
      <c r="AA3898" t="str">
        <f t="shared" si="2055"/>
        <v>0.000711396978668832-0.972437163280146i</v>
      </c>
      <c r="AB3898" t="str">
        <f t="shared" si="2056"/>
        <v>0.379119174484609+0.475197696333875i</v>
      </c>
      <c r="AC3898" t="str">
        <f t="shared" si="2057"/>
        <v>1.04925192410624-0.0376148134754889i</v>
      </c>
      <c r="AD3898" t="str">
        <f t="shared" si="2058"/>
        <v>0.344644581973548+0.465247122054093i</v>
      </c>
      <c r="AE3898" t="str">
        <f t="shared" si="2059"/>
        <v>-5.47066137857325E-06-0.0000334819177664163i</v>
      </c>
      <c r="AF3898" t="str">
        <f t="shared" si="2060"/>
        <v>-15.0867860353417-0.181292988884688i</v>
      </c>
      <c r="AG3898" t="str">
        <f t="shared" si="2061"/>
        <v>1.00163866094997-0.0012120274917389i</v>
      </c>
      <c r="AH3898" t="str">
        <f t="shared" si="2062"/>
        <v>0.0000757280216871963+0.000505389943626378i</v>
      </c>
      <c r="AI3898">
        <f t="shared" si="2063"/>
        <v>-65.831037695341081</v>
      </c>
      <c r="AJ3898">
        <f t="shared" si="2064"/>
        <v>81.478156674996058</v>
      </c>
      <c r="AK3898"/>
      <c r="AL3898"/>
      <c r="AM3898"/>
      <c r="AN3898"/>
    </row>
    <row r="3899" spans="1:40" x14ac:dyDescent="0.25">
      <c r="A3899"/>
      <c r="B3899">
        <f t="shared" si="2065"/>
        <v>1965000</v>
      </c>
      <c r="C3899" s="237" t="str">
        <f t="shared" si="2033"/>
        <v>-1.97932736242205E-08+0.00124632190349623i</v>
      </c>
      <c r="D3899" s="208" t="str">
        <f t="shared" si="2034"/>
        <v>-5.95700610875439+0.0095551345934711i</v>
      </c>
      <c r="E3899" t="str">
        <f t="shared" si="2035"/>
        <v>2870</v>
      </c>
      <c r="F3899" t="str">
        <f t="shared" si="2036"/>
        <v>0.777000777000777</v>
      </c>
      <c r="G3899" t="str">
        <f t="shared" si="2031"/>
        <v>0.777000777000777</v>
      </c>
      <c r="H3899" t="str">
        <f t="shared" si="2037"/>
        <v>9.12978429549975+0.190755960712904i</v>
      </c>
      <c r="I3899" t="str">
        <f t="shared" si="2038"/>
        <v>7716.53695537993i</v>
      </c>
      <c r="J3899" t="str">
        <f t="shared" si="2032"/>
        <v>-80599.0342813561+1688.13135665456i</v>
      </c>
      <c r="K3899" t="str">
        <f t="shared" si="2039"/>
        <v>0.00200437290866186-0.0956978378140018i</v>
      </c>
      <c r="L3899" t="str">
        <f t="shared" si="2040"/>
        <v>0.000152512696692377-0.0061729177906758i</v>
      </c>
      <c r="M3899" t="str">
        <f t="shared" si="2041"/>
        <v>0.00215688560535424-0.101870755604678i</v>
      </c>
      <c r="N3899" t="str">
        <f t="shared" si="2042"/>
        <v>-20.13290650491i</v>
      </c>
      <c r="O3899" t="str">
        <f t="shared" si="2043"/>
        <v>0.283503694237457-0.958971144171562i</v>
      </c>
      <c r="P3899" t="str">
        <f t="shared" si="2044"/>
        <v>0.716496305762543+0.958971144171562i</v>
      </c>
      <c r="Q3899" t="str">
        <f t="shared" si="2045"/>
        <v>-0.716496305762543+19.1739353607384i</v>
      </c>
      <c r="R3899" t="str">
        <f t="shared" si="2046"/>
        <v>0.0485501294416212-0.0391824776717525i</v>
      </c>
      <c r="S3899" t="str">
        <f t="shared" si="2047"/>
        <v>2.08043186053556i</v>
      </c>
      <c r="T3899" t="str">
        <f t="shared" si="2048"/>
        <v>0.0815164749230371+0.101005236123474i</v>
      </c>
      <c r="U3899" t="str">
        <f t="shared" si="2049"/>
        <v>0.0000333333333333334-0.0000574431787096514i</v>
      </c>
      <c r="V3899" t="str">
        <f t="shared" si="2050"/>
        <v>6.66666666666667E-06-0.000574431787096514i</v>
      </c>
      <c r="W3899" t="str">
        <f t="shared" si="2051"/>
        <v>0.0000275153052991885-0.0000536112041552641i</v>
      </c>
      <c r="X3899" t="str">
        <f t="shared" si="2052"/>
        <v>0.0000275505296889067-0.0000535620242798935i</v>
      </c>
      <c r="Y3899" t="str">
        <f t="shared" si="2053"/>
        <v>0.009+12.3464591286079i</v>
      </c>
      <c r="Z3899" t="str">
        <f t="shared" si="2054"/>
        <v>-0.000052039616615727-0.0000268155897479591i</v>
      </c>
      <c r="AA3899" t="str">
        <f t="shared" si="2055"/>
        <v>0.000710673078354491-0.971942280661967i</v>
      </c>
      <c r="AB3899" t="str">
        <f t="shared" si="2056"/>
        <v>0.38446695239603+0.476384379293847i</v>
      </c>
      <c r="AC3899" t="str">
        <f t="shared" si="2057"/>
        <v>1.04935888791229-0.0381384323352968i</v>
      </c>
      <c r="AD3899" t="str">
        <f t="shared" si="2058"/>
        <v>0.349421594133734+0.466676155087887i</v>
      </c>
      <c r="AE3899" t="str">
        <f t="shared" si="2059"/>
        <v>-5.66956947598398E-06-0.0000336555943118433i</v>
      </c>
      <c r="AF3899" t="str">
        <f t="shared" si="2060"/>
        <v>-15.0867904042541-0.181200826119433i</v>
      </c>
      <c r="AG3899" t="str">
        <f t="shared" si="2061"/>
        <v>1.00164286681192-0.00122821520030525i</v>
      </c>
      <c r="AH3899" t="str">
        <f t="shared" si="2062"/>
        <v>0.0000786839300232317+0.000508044219797357i</v>
      </c>
      <c r="AI3899">
        <f t="shared" si="2063"/>
        <v>-65.779026887950835</v>
      </c>
      <c r="AJ3899">
        <f t="shared" si="2064"/>
        <v>81.196197047508704</v>
      </c>
      <c r="AK3899"/>
      <c r="AL3899"/>
      <c r="AM3899"/>
      <c r="AN3899"/>
    </row>
    <row r="3900" spans="1:40" x14ac:dyDescent="0.25">
      <c r="A3900"/>
      <c r="B3900">
        <f t="shared" si="2065"/>
        <v>1966000</v>
      </c>
      <c r="C3900" s="237" t="str">
        <f t="shared" si="2033"/>
        <v>-1.97731431667181E-08+0.00124568796560056i</v>
      </c>
      <c r="D3900" s="208" t="str">
        <f t="shared" si="2034"/>
        <v>-5.95700610860006+0.00955027440293763i</v>
      </c>
      <c r="E3900" t="str">
        <f t="shared" si="2035"/>
        <v>2870</v>
      </c>
      <c r="F3900" t="str">
        <f t="shared" si="2036"/>
        <v>0.777000777000777</v>
      </c>
      <c r="G3900" t="str">
        <f t="shared" si="2031"/>
        <v>0.777000777000777</v>
      </c>
      <c r="H3900" t="str">
        <f t="shared" si="2037"/>
        <v>9.12978865790604+0.190659031363962i</v>
      </c>
      <c r="I3900" t="str">
        <f t="shared" si="2038"/>
        <v>7720.46394619692i</v>
      </c>
      <c r="J3900" t="str">
        <f t="shared" si="2032"/>
        <v>-80681.090813871+1688.9904565816i</v>
      </c>
      <c r="K3900" t="str">
        <f t="shared" si="2039"/>
        <v>0.00200233523316292-0.0956492028460587i</v>
      </c>
      <c r="L3900" t="str">
        <f t="shared" si="2040"/>
        <v>0.000152357680429055-0.00616978178256557i</v>
      </c>
      <c r="M3900" t="str">
        <f t="shared" si="2041"/>
        <v>0.00215469291359198-0.101818984628624i</v>
      </c>
      <c r="N3900" t="str">
        <f t="shared" si="2042"/>
        <v>-20.1431522588565i</v>
      </c>
      <c r="O3900" t="str">
        <f t="shared" si="2043"/>
        <v>0.27366360341845-0.96182546866052i</v>
      </c>
      <c r="P3900" t="str">
        <f t="shared" si="2044"/>
        <v>0.72633639658155+0.96182546866052i</v>
      </c>
      <c r="Q3900" t="str">
        <f t="shared" si="2045"/>
        <v>-0.72633639658155+19.181326790196i</v>
      </c>
      <c r="R3900" t="str">
        <f t="shared" si="2046"/>
        <v>0.0486402012240052-0.039708699684784i</v>
      </c>
      <c r="S3900" t="str">
        <f t="shared" si="2047"/>
        <v>2.08149060448494i</v>
      </c>
      <c r="T3900" t="str">
        <f t="shared" si="2048"/>
        <v>0.082653285310192+0.101244121848024i</v>
      </c>
      <c r="U3900" t="str">
        <f t="shared" si="2049"/>
        <v>0.0000333333333333334-0.0000574139604091887i</v>
      </c>
      <c r="V3900" t="str">
        <f t="shared" si="2050"/>
        <v>6.66666666666667E-06-0.000574139604091887i</v>
      </c>
      <c r="W3900" t="str">
        <f t="shared" si="2051"/>
        <v>0.0000275152160664244-0.0000535853438589151i</v>
      </c>
      <c r="X3900" t="str">
        <f t="shared" si="2052"/>
        <v>0.0000275503943994786-0.0000535361879066657i</v>
      </c>
      <c r="Y3900" t="str">
        <f t="shared" si="2053"/>
        <v>0.009+12.3527423139151i</v>
      </c>
      <c r="Z3900" t="str">
        <f t="shared" si="2054"/>
        <v>-0.0000519880579854458-0.0000268017808563318i</v>
      </c>
      <c r="AA3900" t="str">
        <f t="shared" si="2055"/>
        <v>0.000709950282407461-0.971447901490477i</v>
      </c>
      <c r="AB3900" t="str">
        <f t="shared" si="2056"/>
        <v>0.389828641863273+0.477511067691197i</v>
      </c>
      <c r="AC3900" t="str">
        <f t="shared" si="2057"/>
        <v>1.04945965307339-0.038663066779958i</v>
      </c>
      <c r="AD3900" t="str">
        <f t="shared" si="2058"/>
        <v>0.354212908822499+0.468056131172652i</v>
      </c>
      <c r="AE3900" t="str">
        <f t="shared" si="2059"/>
        <v>-5.87010338690562E-06-0.0000338268660465918i</v>
      </c>
      <c r="AF3900" t="str">
        <f t="shared" si="2060"/>
        <v>-15.0867947665061-0.181108756961024i</v>
      </c>
      <c r="AG3900" t="str">
        <f t="shared" si="2061"/>
        <v>1.00164689590426-0.00124443686715368i</v>
      </c>
      <c r="AH3900" t="str">
        <f t="shared" si="2062"/>
        <v>0.0000816647225685761+0.00051066273099803i</v>
      </c>
      <c r="AI3900">
        <f t="shared" si="2063"/>
        <v>-65.72764621061998</v>
      </c>
      <c r="AJ3900">
        <f t="shared" si="2064"/>
        <v>80.914242859154186</v>
      </c>
      <c r="AK3900"/>
      <c r="AL3900"/>
      <c r="AM3900"/>
      <c r="AN3900"/>
    </row>
    <row r="3901" spans="1:40" x14ac:dyDescent="0.25">
      <c r="A3901"/>
      <c r="B3901">
        <f t="shared" si="2065"/>
        <v>1967000</v>
      </c>
      <c r="C3901" s="237" t="str">
        <f t="shared" si="2033"/>
        <v>-1.97530434036848E-08+0.00124505467227826i</v>
      </c>
      <c r="D3901" s="208" t="str">
        <f t="shared" si="2034"/>
        <v>-5.95700610844596+0.00954541915413333i</v>
      </c>
      <c r="E3901" t="str">
        <f t="shared" si="2035"/>
        <v>2870</v>
      </c>
      <c r="F3901" t="str">
        <f t="shared" si="2036"/>
        <v>0.777000777000777</v>
      </c>
      <c r="G3901" t="str">
        <f t="shared" si="2031"/>
        <v>0.777000777000777</v>
      </c>
      <c r="H3901" t="str">
        <f t="shared" si="2037"/>
        <v>9.1297930136651+0.190562200421135i</v>
      </c>
      <c r="I3901" t="str">
        <f t="shared" si="2038"/>
        <v>7724.39093701391i</v>
      </c>
      <c r="J3901" t="str">
        <f t="shared" si="2032"/>
        <v>-80763.1890948126+1689.84955650866i</v>
      </c>
      <c r="K3901" t="str">
        <f t="shared" si="2039"/>
        <v>0.00200030066295502-0.0956006172658882i</v>
      </c>
      <c r="L3901" t="str">
        <f t="shared" si="2040"/>
        <v>0.000152202900339127-0.00616664895724656i</v>
      </c>
      <c r="M3901" t="str">
        <f t="shared" si="2041"/>
        <v>0.00215250356329415-0.101767266223135i</v>
      </c>
      <c r="N3901" t="str">
        <f t="shared" si="2042"/>
        <v>-20.153398012803i</v>
      </c>
      <c r="O3901" t="str">
        <f t="shared" si="2043"/>
        <v>0.263794784884286-0.964578825948327i</v>
      </c>
      <c r="P3901" t="str">
        <f t="shared" si="2044"/>
        <v>0.736205215115714+0.964578825948327i</v>
      </c>
      <c r="Q3901" t="str">
        <f t="shared" si="2045"/>
        <v>-0.736205215115714+19.1888191868547i</v>
      </c>
      <c r="R3901" t="str">
        <f t="shared" si="2046"/>
        <v>0.0487240545507951-0.0402357284551674i</v>
      </c>
      <c r="S3901" t="str">
        <f t="shared" si="2047"/>
        <v>2.08254934843433i</v>
      </c>
      <c r="T3901" t="str">
        <f t="shared" si="2048"/>
        <v>0.0837928900780895+0.101470248057837i</v>
      </c>
      <c r="U3901" t="str">
        <f t="shared" si="2049"/>
        <v>0.0000333333333333333-0.0000573847718172164i</v>
      </c>
      <c r="V3901" t="str">
        <f t="shared" si="2050"/>
        <v>6.66666666666667E-06-0.000573847718172164i</v>
      </c>
      <c r="W3901" t="str">
        <f t="shared" si="2051"/>
        <v>0.0000275151267889865-0.0000535595105617044i</v>
      </c>
      <c r="X3901" t="str">
        <f t="shared" si="2052"/>
        <v>0.000027550259135814-0.0000535103785076322i</v>
      </c>
      <c r="Y3901" t="str">
        <f t="shared" si="2053"/>
        <v>0.009+12.3590254992222i</v>
      </c>
      <c r="Z3901" t="str">
        <f t="shared" si="2054"/>
        <v>-0.0000519365779597411-0.0000267879860878754i</v>
      </c>
      <c r="AA3901" t="str">
        <f t="shared" si="2055"/>
        <v>0.00070922858858249-0.970954024997834i</v>
      </c>
      <c r="AB3901" t="str">
        <f t="shared" si="2056"/>
        <v>0.395203510838694+0.478577576698434i</v>
      </c>
      <c r="AC3901" t="str">
        <f t="shared" si="2057"/>
        <v>1.0495542086216-0.0391886409606829i</v>
      </c>
      <c r="AD3901" t="str">
        <f t="shared" si="2058"/>
        <v>0.359018021864149+0.469386908278597i</v>
      </c>
      <c r="AE3901" t="str">
        <f t="shared" si="2059"/>
        <v>-6.07223751270149E-06-0.0000339957195300866i</v>
      </c>
      <c r="AF3901" t="str">
        <f t="shared" si="2060"/>
        <v>-15.0867991221111-0.181016781267002i</v>
      </c>
      <c r="AG3901" t="str">
        <f t="shared" si="2061"/>
        <v>1.00165074799606-0.0012606906685559i</v>
      </c>
      <c r="AH3901" t="str">
        <f t="shared" si="2062"/>
        <v>0.0000846700194589505+0.000513245272549973i</v>
      </c>
      <c r="AI3901">
        <f t="shared" si="2063"/>
        <v>-65.676887035542421</v>
      </c>
      <c r="AJ3901">
        <f t="shared" si="2064"/>
        <v>80.632294005454582</v>
      </c>
      <c r="AK3901"/>
      <c r="AL3901"/>
      <c r="AM3901"/>
      <c r="AN3901"/>
    </row>
    <row r="3902" spans="1:40" x14ac:dyDescent="0.25">
      <c r="A3902"/>
      <c r="B3902">
        <f t="shared" si="2065"/>
        <v>1968000</v>
      </c>
      <c r="C3902" s="237" t="str">
        <f t="shared" si="2033"/>
        <v>-1.9732974272749E-08+0.00124442202254673i</v>
      </c>
      <c r="D3902" s="208" t="str">
        <f t="shared" si="2034"/>
        <v>-5.95700610829209+0.00954056883952493i</v>
      </c>
      <c r="E3902" t="str">
        <f t="shared" si="2035"/>
        <v>2870</v>
      </c>
      <c r="F3902" t="str">
        <f t="shared" si="2036"/>
        <v>0.777000777000777</v>
      </c>
      <c r="G3902" t="str">
        <f t="shared" si="2031"/>
        <v>0.777000777000777</v>
      </c>
      <c r="H3902" t="str">
        <f t="shared" si="2037"/>
        <v>9.12979736279041+0.190465467734714i</v>
      </c>
      <c r="I3902" t="str">
        <f t="shared" si="2038"/>
        <v>7728.31792783089i</v>
      </c>
      <c r="J3902" t="str">
        <f t="shared" si="2032"/>
        <v>-80845.3291241808+1690.70865643571i</v>
      </c>
      <c r="K3902" t="str">
        <f t="shared" si="2039"/>
        <v>0.00199826919173252-0.0955520809983321i</v>
      </c>
      <c r="L3902" t="str">
        <f t="shared" si="2040"/>
        <v>0.000152048355943173-0.00616351930987875i</v>
      </c>
      <c r="M3902" t="str">
        <f t="shared" si="2041"/>
        <v>0.00215031754767569-0.101715600308211i</v>
      </c>
      <c r="N3902" t="str">
        <f t="shared" si="2042"/>
        <v>-20.1636437667495i</v>
      </c>
      <c r="O3902" t="str">
        <f t="shared" si="2043"/>
        <v>0.253898274609802-0.967230927002526i</v>
      </c>
      <c r="P3902" t="str">
        <f t="shared" si="2044"/>
        <v>0.746101725390198+0.967230927002526i</v>
      </c>
      <c r="Q3902" t="str">
        <f t="shared" si="2045"/>
        <v>-0.746101725390198+19.196412839747i</v>
      </c>
      <c r="R3902" t="str">
        <f t="shared" si="2046"/>
        <v>0.0488016811325549-0.0407634879713002i</v>
      </c>
      <c r="S3902" t="str">
        <f t="shared" si="2047"/>
        <v>2.08360809238369i</v>
      </c>
      <c r="T3902" t="str">
        <f t="shared" si="2048"/>
        <v>0.0849351334107863+0.10168357772972i</v>
      </c>
      <c r="U3902" t="str">
        <f t="shared" si="2049"/>
        <v>0.0000333333333333333-0.0000573556128884475i</v>
      </c>
      <c r="V3902" t="str">
        <f t="shared" si="2050"/>
        <v>6.66666666666667E-06-0.000573556128884475i</v>
      </c>
      <c r="W3902" t="str">
        <f t="shared" si="2051"/>
        <v>0.0000275150374668758-0.0000535337042224577i</v>
      </c>
      <c r="X3902" t="str">
        <f t="shared" si="2052"/>
        <v>0.0000275501238977706-0.0000534845960416573i</v>
      </c>
      <c r="Y3902" t="str">
        <f t="shared" si="2053"/>
        <v>0.009+12.3653086845294i</v>
      </c>
      <c r="Z3902" t="str">
        <f t="shared" si="2054"/>
        <v>-0.0000518851763788813-0.0000267742054208051i</v>
      </c>
      <c r="AA3902" t="str">
        <f t="shared" si="2055"/>
        <v>0.000708507994639986-0.970460650417728i</v>
      </c>
      <c r="AB3902" t="str">
        <f t="shared" si="2056"/>
        <v>0.400590824426913+0.479583731698168i</v>
      </c>
      <c r="AC3902" t="str">
        <f t="shared" si="2057"/>
        <v>1.04964254464693-0.0397150788706942i</v>
      </c>
      <c r="AD3902" t="str">
        <f t="shared" si="2058"/>
        <v>0.363836427695998+0.470668349563065i</v>
      </c>
      <c r="AE3902" t="str">
        <f t="shared" si="2059"/>
        <v>-6.27594614779616E-06-0.0000341621415877411i</v>
      </c>
      <c r="AF3902" t="str">
        <f t="shared" si="2060"/>
        <v>-15.0868034710825-0.180924898895189i</v>
      </c>
      <c r="AG3902" t="str">
        <f t="shared" si="2061"/>
        <v>1.00165442287507-0.00127697477960409i</v>
      </c>
      <c r="AH3902" t="str">
        <f t="shared" si="2062"/>
        <v>0.000087699439235174+0.000515791643685811i</v>
      </c>
      <c r="AI3902">
        <f t="shared" si="2063"/>
        <v>-65.626740941377477</v>
      </c>
      <c r="AJ3902">
        <f t="shared" si="2064"/>
        <v>80.350350381214056</v>
      </c>
      <c r="AK3902"/>
      <c r="AL3902"/>
      <c r="AM3902"/>
      <c r="AN3902"/>
    </row>
    <row r="3903" spans="1:40" x14ac:dyDescent="0.25">
      <c r="A3903"/>
      <c r="B3903">
        <f t="shared" si="2065"/>
        <v>1969000</v>
      </c>
      <c r="C3903" s="237" t="str">
        <f t="shared" si="2033"/>
        <v>-1.97129357116977E-08+0.00124379001542539i</v>
      </c>
      <c r="D3903" s="208" t="str">
        <f t="shared" si="2034"/>
        <v>-5.95700610813847+0.00953572345159466i</v>
      </c>
      <c r="E3903" t="str">
        <f t="shared" si="2035"/>
        <v>2870</v>
      </c>
      <c r="F3903" t="str">
        <f t="shared" si="2036"/>
        <v>0.777000777000777</v>
      </c>
      <c r="G3903" t="str">
        <f t="shared" si="2031"/>
        <v>0.777000777000777</v>
      </c>
      <c r="H3903" t="str">
        <f t="shared" si="2037"/>
        <v>9.1298017052955+0.190368833155299i</v>
      </c>
      <c r="I3903" t="str">
        <f t="shared" si="2038"/>
        <v>7732.24491864788i</v>
      </c>
      <c r="J3903" t="str">
        <f t="shared" si="2032"/>
        <v>-80927.5109019756+1691.56775636276i</v>
      </c>
      <c r="K3903" t="str">
        <f t="shared" si="2039"/>
        <v>0.0019962408132058-0.095503593968385i</v>
      </c>
      <c r="L3903" t="str">
        <f t="shared" si="2040"/>
        <v>0.000151894046762991-0.00616039283563196i</v>
      </c>
      <c r="M3903" t="str">
        <f t="shared" si="2041"/>
        <v>0.00214813485996879-0.101663986804017i</v>
      </c>
      <c r="N3903" t="str">
        <f t="shared" si="2042"/>
        <v>-20.1738895206961i</v>
      </c>
      <c r="O3903" t="str">
        <f t="shared" si="2043"/>
        <v>0.243975111476677-0.969781493420009i</v>
      </c>
      <c r="P3903" t="str">
        <f t="shared" si="2044"/>
        <v>0.756024888523323+0.969781493420009i</v>
      </c>
      <c r="Q3903" t="str">
        <f t="shared" si="2045"/>
        <v>-0.756024888523323+19.2041080272761i</v>
      </c>
      <c r="R3903" t="str">
        <f t="shared" si="2046"/>
        <v>0.0488730737403755-0.0412919021036229i</v>
      </c>
      <c r="S3903" t="str">
        <f t="shared" si="2047"/>
        <v>2.08466683633308i</v>
      </c>
      <c r="T3903" t="str">
        <f t="shared" si="2048"/>
        <v>0.0860798589245348+0.101884076016222i</v>
      </c>
      <c r="U3903" t="str">
        <f t="shared" si="2049"/>
        <v>0.0000333333333333334-0.0000573264835776866i</v>
      </c>
      <c r="V3903" t="str">
        <f t="shared" si="2050"/>
        <v>6.66666666666667E-06-0.000573264835776866i</v>
      </c>
      <c r="W3903" t="str">
        <f t="shared" si="2051"/>
        <v>0.0000275149481000937-0.0000535079248000841i</v>
      </c>
      <c r="X3903" t="str">
        <f t="shared" si="2052"/>
        <v>0.0000275499886852072-0.000053458840467688i</v>
      </c>
      <c r="Y3903" t="str">
        <f t="shared" si="2053"/>
        <v>0.009+12.3715918698366i</v>
      </c>
      <c r="Z3903" t="str">
        <f t="shared" si="2054"/>
        <v>-0.000051833853083542-0.0000267604388333826i</v>
      </c>
      <c r="AA3903" t="str">
        <f t="shared" si="2055"/>
        <v>0.000707788498346097-0.969967776985446i</v>
      </c>
      <c r="AB3903" t="str">
        <f t="shared" si="2056"/>
        <v>0.40598984505454+0.480529368334748i</v>
      </c>
      <c r="AC3903" t="str">
        <f t="shared" si="2057"/>
        <v>1.04972465230028-0.040242304362831i</v>
      </c>
      <c r="AD3903" t="str">
        <f t="shared" si="2058"/>
        <v>0.368667619421893+0.471900323383605i</v>
      </c>
      <c r="AE3903" t="str">
        <f t="shared" si="2059"/>
        <v>-6.48120348241315E-06-0.0000343261193117301i</v>
      </c>
      <c r="AF3903" t="str">
        <f t="shared" si="2060"/>
        <v>-15.086807813434-0.180833109703704i</v>
      </c>
      <c r="AG3903" t="str">
        <f t="shared" si="2061"/>
        <v>1.00165792034772-0.00129328737440201i</v>
      </c>
      <c r="AH3903" t="str">
        <f t="shared" si="2062"/>
        <v>0.0000907525988825089+0.000518301647560007i</v>
      </c>
      <c r="AI3903">
        <f t="shared" si="2063"/>
        <v>-65.577199706883221</v>
      </c>
      <c r="AJ3903">
        <f t="shared" si="2064"/>
        <v>80.068411880528046</v>
      </c>
      <c r="AK3903"/>
      <c r="AL3903"/>
      <c r="AM3903"/>
      <c r="AN3903"/>
    </row>
    <row r="3904" spans="1:40" x14ac:dyDescent="0.25">
      <c r="A3904"/>
      <c r="B3904">
        <f t="shared" si="2065"/>
        <v>1970000</v>
      </c>
      <c r="C3904" s="237" t="str">
        <f t="shared" si="2033"/>
        <v>-1.96929276584755E-08+0.00124315864993564i</v>
      </c>
      <c r="D3904" s="208" t="str">
        <f t="shared" si="2034"/>
        <v>-5.95700610798507+0.00953088298283991i</v>
      </c>
      <c r="E3904" t="str">
        <f t="shared" si="2035"/>
        <v>2870</v>
      </c>
      <c r="F3904" t="str">
        <f t="shared" si="2036"/>
        <v>0.777000777000777</v>
      </c>
      <c r="G3904" t="str">
        <f t="shared" si="2031"/>
        <v>0.777000777000777</v>
      </c>
      <c r="H3904" t="str">
        <f t="shared" si="2037"/>
        <v>9.12980604119373+0.19027229653379i</v>
      </c>
      <c r="I3904" t="str">
        <f t="shared" si="2038"/>
        <v>7736.17190946487i</v>
      </c>
      <c r="J3904" t="str">
        <f t="shared" si="2032"/>
        <v>-81009.734428197+1692.42685628981i</v>
      </c>
      <c r="K3904" t="str">
        <f t="shared" si="2039"/>
        <v>0.00199421552110118-0.0954551561011929i</v>
      </c>
      <c r="L3904" t="str">
        <f t="shared" si="2040"/>
        <v>0.00015173997232159-0.00615726952968581i</v>
      </c>
      <c r="M3904" t="str">
        <f t="shared" si="2041"/>
        <v>0.00214595549342277-0.101612425630879i</v>
      </c>
      <c r="N3904" t="str">
        <f t="shared" si="2042"/>
        <v>-20.1841352746426i</v>
      </c>
      <c r="O3904" t="str">
        <f t="shared" si="2043"/>
        <v>0.23402633716474-0.972230257456152i</v>
      </c>
      <c r="P3904" t="str">
        <f t="shared" si="2044"/>
        <v>0.76597366283526+0.972230257456152i</v>
      </c>
      <c r="Q3904" t="str">
        <f t="shared" si="2045"/>
        <v>-0.76597366283526+19.2119050171864i</v>
      </c>
      <c r="R3904" t="str">
        <f t="shared" si="2046"/>
        <v>0.0489382262080842-0.0418208946222551i</v>
      </c>
      <c r="S3904" t="str">
        <f t="shared" si="2047"/>
        <v>2.08572558028246i</v>
      </c>
      <c r="T3904" t="str">
        <f t="shared" si="2048"/>
        <v>0.0872269097039346+0.102071710255851i</v>
      </c>
      <c r="U3904" t="str">
        <f t="shared" si="2049"/>
        <v>0.0000333333333333334-0.00005729738383983i</v>
      </c>
      <c r="V3904" t="str">
        <f t="shared" si="2050"/>
        <v>6.66666666666667E-06-0.0005729738383983i</v>
      </c>
      <c r="W3904" t="str">
        <f t="shared" si="2051"/>
        <v>0.0000275148586886409-0.000053482172253576i</v>
      </c>
      <c r="X3904" t="str">
        <f t="shared" si="2052"/>
        <v>0.0000275498534979823-0.0000534331117447545i</v>
      </c>
      <c r="Y3904" t="str">
        <f t="shared" si="2053"/>
        <v>0.009+12.3778750551438i</v>
      </c>
      <c r="Z3904" t="str">
        <f t="shared" si="2054"/>
        <v>-0.0000517826079148006-0.0000267466863039128i</v>
      </c>
      <c r="AA3904" t="str">
        <f t="shared" si="2055"/>
        <v>0.000707070097472582-0.969475403937787i</v>
      </c>
      <c r="AB3904" t="str">
        <f t="shared" si="2056"/>
        <v>0.411399832640677+0.48141433256245i</v>
      </c>
      <c r="AC3904" t="str">
        <f t="shared" si="2057"/>
        <v>1.04980052379599-0.040770241167182i</v>
      </c>
      <c r="AD3904" t="str">
        <f t="shared" si="2058"/>
        <v>0.373511088865572+0.473082703310434i</v>
      </c>
      <c r="AE3904" t="str">
        <f t="shared" si="2059"/>
        <v>-0.0000066879836053049-0.0000344876400617185i</v>
      </c>
      <c r="AF3904" t="str">
        <f t="shared" si="2060"/>
        <v>-15.0868121491788-0.18074141355095i</v>
      </c>
      <c r="AG3904" t="str">
        <f t="shared" si="2061"/>
        <v>1.00166124023914-0.00130962662625458i</v>
      </c>
      <c r="AH3904" t="str">
        <f t="shared" si="2062"/>
        <v>0.0000938291138698648+0.00052077509125897i</v>
      </c>
      <c r="AI3904">
        <f t="shared" si="2063"/>
        <v>-65.528255304800808</v>
      </c>
      <c r="AJ3904">
        <f t="shared" si="2064"/>
        <v>79.786478396806444</v>
      </c>
      <c r="AK3904"/>
      <c r="AL3904"/>
      <c r="AM3904"/>
      <c r="AN3904"/>
    </row>
    <row r="3905" spans="1:40" x14ac:dyDescent="0.25">
      <c r="A3905"/>
      <c r="B3905">
        <f t="shared" si="2065"/>
        <v>1971000</v>
      </c>
      <c r="C3905" s="237" t="str">
        <f t="shared" si="2033"/>
        <v>-1.96729500511855E-08+0.00124252792510088i</v>
      </c>
      <c r="D3905" s="208" t="str">
        <f t="shared" si="2034"/>
        <v>-5.95700610783191+0.00952604742577342i</v>
      </c>
      <c r="E3905" t="str">
        <f t="shared" si="2035"/>
        <v>2870</v>
      </c>
      <c r="F3905" t="str">
        <f t="shared" si="2036"/>
        <v>0.777000777000777</v>
      </c>
      <c r="G3905" t="str">
        <f t="shared" si="2031"/>
        <v>0.777000777000777</v>
      </c>
      <c r="H3905" t="str">
        <f t="shared" si="2037"/>
        <v>9.12981037049853+0.190175857721386i</v>
      </c>
      <c r="I3905" t="str">
        <f t="shared" si="2038"/>
        <v>7740.09890028185i</v>
      </c>
      <c r="J3905" t="str">
        <f t="shared" si="2032"/>
        <v>-81091.999702845+1693.28595621686i</v>
      </c>
      <c r="K3905" t="str">
        <f t="shared" si="2039"/>
        <v>0.00199219330916087-0.0954067673220537i</v>
      </c>
      <c r="L3905" t="str">
        <f t="shared" si="2040"/>
        <v>0.000151586132143187-0.00615414938722961i</v>
      </c>
      <c r="M3905" t="str">
        <f t="shared" si="2041"/>
        <v>0.00214377944130406-0.101560916709283i</v>
      </c>
      <c r="N3905" t="str">
        <f t="shared" si="2042"/>
        <v>-20.1943810285891i</v>
      </c>
      <c r="O3905" t="str">
        <f t="shared" si="2043"/>
        <v>0.224052996042056-0.974576962053064i</v>
      </c>
      <c r="P3905" t="str">
        <f t="shared" si="2044"/>
        <v>0.775947003957944+0.974576962053064i</v>
      </c>
      <c r="Q3905" t="str">
        <f t="shared" si="2045"/>
        <v>-0.775947003957944+19.219804066536i</v>
      </c>
      <c r="R3905" t="str">
        <f t="shared" si="2046"/>
        <v>0.0489971334341062-0.0423503892147308i</v>
      </c>
      <c r="S3905" t="str">
        <f t="shared" si="2047"/>
        <v>2.08678432423185i</v>
      </c>
      <c r="T3905" t="str">
        <f t="shared" si="2048"/>
        <v>0.0883761283384178+0.102246449982589i</v>
      </c>
      <c r="U3905" t="str">
        <f t="shared" si="2049"/>
        <v>0.0000333333333333332-0.0000572683136298653i</v>
      </c>
      <c r="V3905" t="str">
        <f t="shared" si="2050"/>
        <v>6.66666666666667E-06-0.000572683136298653i</v>
      </c>
      <c r="W3905" t="str">
        <f t="shared" si="2051"/>
        <v>0.0000275147692325188-0.0000534564465420086i</v>
      </c>
      <c r="X3905" t="str">
        <f t="shared" si="2052"/>
        <v>0.0000275497183359554-0.0000534074098319702i</v>
      </c>
      <c r="Y3905" t="str">
        <f t="shared" si="2053"/>
        <v>0.009+12.384158240451i</v>
      </c>
      <c r="Z3905" t="str">
        <f t="shared" si="2054"/>
        <v>-0.0000517314407141398-0.0000267329478107472i</v>
      </c>
      <c r="AA3905" t="str">
        <f t="shared" si="2055"/>
        <v>0.00070635278979691-0.968983530513137i</v>
      </c>
      <c r="AB3905" t="str">
        <f t="shared" si="2056"/>
        <v>0.416820044769006+0.482238480690358i</v>
      </c>
      <c r="AC3905" t="str">
        <f t="shared" si="2057"/>
        <v>1.0498701524141-0.0412988129088349i</v>
      </c>
      <c r="AD3905" t="str">
        <f t="shared" si="2058"/>
        <v>0.378366326624628+0.474215368138458i</v>
      </c>
      <c r="AE3905" t="str">
        <f t="shared" si="2059"/>
        <v>-6.89626050650912E-06-0.0000346466914655889i</v>
      </c>
      <c r="AF3905" t="str">
        <f t="shared" si="2060"/>
        <v>-15.0868164783304-0.180649810295613i</v>
      </c>
      <c r="AG3905" t="str">
        <f t="shared" si="2061"/>
        <v>1.00166438239315-0.00132599070785941i</v>
      </c>
      <c r="AH3905" t="str">
        <f t="shared" si="2062"/>
        <v>0.0000969285981893843+0.000523211785811258i</v>
      </c>
      <c r="AI3905">
        <f t="shared" si="2063"/>
        <v>-65.479899895964607</v>
      </c>
      <c r="AJ3905">
        <f t="shared" si="2064"/>
        <v>79.504549822768723</v>
      </c>
      <c r="AK3905"/>
      <c r="AL3905"/>
      <c r="AM3905"/>
      <c r="AN3905"/>
    </row>
    <row r="3906" spans="1:40" x14ac:dyDescent="0.25">
      <c r="A3906"/>
      <c r="B3906">
        <f t="shared" si="2065"/>
        <v>1972000</v>
      </c>
      <c r="C3906" s="237" t="str">
        <f t="shared" si="2033"/>
        <v>-1.96530028280864E-08+0.00124189783994648i</v>
      </c>
      <c r="D3906" s="208" t="str">
        <f t="shared" si="2034"/>
        <v>-5.95700610767898+0.00952121677292302i</v>
      </c>
      <c r="E3906" t="str">
        <f t="shared" si="2035"/>
        <v>2870</v>
      </c>
      <c r="F3906" t="str">
        <f t="shared" si="2036"/>
        <v>0.777000777000777</v>
      </c>
      <c r="G3906" t="str">
        <f t="shared" si="2031"/>
        <v>0.777000777000777</v>
      </c>
      <c r="H3906" t="str">
        <f t="shared" si="2037"/>
        <v>9.12981469322323+0.190079516569592i</v>
      </c>
      <c r="I3906" t="str">
        <f t="shared" si="2038"/>
        <v>7744.02589109884i</v>
      </c>
      <c r="J3906" t="str">
        <f t="shared" si="2032"/>
        <v>-81174.3067259196+1694.14505614391i</v>
      </c>
      <c r="K3906" t="str">
        <f t="shared" si="2039"/>
        <v>0.00199017417114294-0.0953584275564165i</v>
      </c>
      <c r="L3906" t="str">
        <f t="shared" si="2040"/>
        <v>0.000151432525753204-0.00615103240346245i</v>
      </c>
      <c r="M3906" t="str">
        <f t="shared" si="2041"/>
        <v>0.00214160669689614-0.101509459959879i</v>
      </c>
      <c r="N3906" t="str">
        <f t="shared" si="2042"/>
        <v>-20.2046267825356i</v>
      </c>
      <c r="O3906" t="str">
        <f t="shared" si="2043"/>
        <v>0.214056135055679-0.976821360866471i</v>
      </c>
      <c r="P3906" t="str">
        <f t="shared" si="2044"/>
        <v>0.785943864944321+0.976821360866471i</v>
      </c>
      <c r="Q3906" t="str">
        <f t="shared" si="2045"/>
        <v>-0.785943864944321+19.2278054216691i</v>
      </c>
      <c r="R3906" t="str">
        <f t="shared" si="2046"/>
        <v>0.0490497913829646-0.0428803095037244i</v>
      </c>
      <c r="S3906" t="str">
        <f t="shared" si="2047"/>
        <v>2.08784306818123i</v>
      </c>
      <c r="T3906" t="str">
        <f t="shared" si="2048"/>
        <v>0.0895273569588167+0.102408266934658i</v>
      </c>
      <c r="U3906" t="str">
        <f t="shared" si="2049"/>
        <v>0.0000333333333333333-0.0000572392729028725i</v>
      </c>
      <c r="V3906" t="str">
        <f t="shared" si="2050"/>
        <v>6.66666666666667E-06-0.000572392729028726i</v>
      </c>
      <c r="W3906" t="str">
        <f t="shared" si="2051"/>
        <v>0.0000275146797317286-0.0000534307476245416i</v>
      </c>
      <c r="X3906" t="str">
        <f t="shared" si="2052"/>
        <v>0.000027549583198986-0.0000533817346885326i</v>
      </c>
      <c r="Y3906" t="str">
        <f t="shared" si="2053"/>
        <v>0.009+12.3904414257581i</v>
      </c>
      <c r="Z3906" t="str">
        <f t="shared" si="2054"/>
        <v>-0.0000516803513234444-0.0000267192233322806i</v>
      </c>
      <c r="AA3906" t="str">
        <f t="shared" si="2055"/>
        <v>0.000705636573102162-0.968492155951414i</v>
      </c>
      <c r="AB3906" t="str">
        <f t="shared" si="2056"/>
        <v>0.422249736860252+0.483001679423703i</v>
      </c>
      <c r="AC3906" t="str">
        <f t="shared" si="2057"/>
        <v>1.04993353250224-0.0418279431256193i</v>
      </c>
      <c r="AD3906" t="str">
        <f t="shared" si="2058"/>
        <v>0.38323282212407+0.475298201898618i</v>
      </c>
      <c r="AE3906" t="str">
        <f t="shared" si="2059"/>
        <v>-7.10600808008641E-06-0.0000348032614201152i</v>
      </c>
      <c r="AF3906" t="str">
        <f t="shared" si="2060"/>
        <v>-15.0868208009022-0.180558299796669i</v>
      </c>
      <c r="AG3906" t="str">
        <f t="shared" si="2061"/>
        <v>1.00166734667221-0.00134237779149594i</v>
      </c>
      <c r="AH3906" t="str">
        <f t="shared" si="2062"/>
        <v>0.000100050664395731+0.000525611546196996i</v>
      </c>
      <c r="AI3906">
        <f t="shared" si="2063"/>
        <v>-65.432125823643446</v>
      </c>
      <c r="AJ3906">
        <f t="shared" si="2064"/>
        <v>79.222626050467483</v>
      </c>
      <c r="AK3906"/>
      <c r="AL3906"/>
      <c r="AM3906"/>
      <c r="AN3906"/>
    </row>
    <row r="3907" spans="1:40" x14ac:dyDescent="0.25">
      <c r="A3907"/>
      <c r="B3907">
        <f t="shared" si="2065"/>
        <v>1973000</v>
      </c>
      <c r="C3907" s="237" t="str">
        <f t="shared" si="2033"/>
        <v>-1.96330859275939E-08+0.00124126839349979i</v>
      </c>
      <c r="D3907" s="208" t="str">
        <f t="shared" si="2034"/>
        <v>-5.95700610752629+0.00951639101683173i</v>
      </c>
      <c r="E3907" t="str">
        <f t="shared" si="2035"/>
        <v>2870</v>
      </c>
      <c r="F3907" t="str">
        <f t="shared" si="2036"/>
        <v>0.777000777000777</v>
      </c>
      <c r="G3907" t="str">
        <f t="shared" si="2031"/>
        <v>0.777000777000777</v>
      </c>
      <c r="H3907" t="str">
        <f t="shared" si="2037"/>
        <v>9.12981900938119+0.18998327293021i</v>
      </c>
      <c r="I3907" t="str">
        <f t="shared" si="2038"/>
        <v>7747.95288191583i</v>
      </c>
      <c r="J3907" t="str">
        <f t="shared" si="2032"/>
        <v>-81256.6554974209+1695.00415607097i</v>
      </c>
      <c r="K3907" t="str">
        <f t="shared" si="2039"/>
        <v>0.00198815810082127-0.0953101367298809i</v>
      </c>
      <c r="L3907" t="str">
        <f t="shared" si="2040"/>
        <v>0.000151279152678264-0.0061479185735931i</v>
      </c>
      <c r="M3907" t="str">
        <f t="shared" si="2041"/>
        <v>0.00213943725349953-0.101458055303474i</v>
      </c>
      <c r="N3907" t="str">
        <f t="shared" si="2042"/>
        <v>-20.2148725364821i</v>
      </c>
      <c r="O3907" t="str">
        <f t="shared" si="2043"/>
        <v>0.204036803621644-0.978963218291608i</v>
      </c>
      <c r="P3907" t="str">
        <f t="shared" si="2044"/>
        <v>0.795963196378356+0.978963218291608i</v>
      </c>
      <c r="Q3907" t="str">
        <f t="shared" si="2045"/>
        <v>-0.795963196378356+19.2359093181905i</v>
      </c>
      <c r="R3907" t="str">
        <f t="shared" si="2046"/>
        <v>0.0490961970864275-0.0434105790648342i</v>
      </c>
      <c r="S3907" t="str">
        <f t="shared" si="2047"/>
        <v>2.08890181213062i</v>
      </c>
      <c r="T3907" t="str">
        <f t="shared" si="2048"/>
        <v>0.0906804372741717+0.10255713506256i</v>
      </c>
      <c r="U3907" t="str">
        <f t="shared" si="2049"/>
        <v>0.0000333333333333333-0.0000572102616140217i</v>
      </c>
      <c r="V3907" t="str">
        <f t="shared" si="2050"/>
        <v>6.66666666666667E-06-0.000572102616140217i</v>
      </c>
      <c r="W3907" t="str">
        <f t="shared" si="2051"/>
        <v>0.000027514590186271-0.0000534050754604159i</v>
      </c>
      <c r="X3907" t="str">
        <f t="shared" si="2052"/>
        <v>0.0000275494480869335-0.0000533560862737201i</v>
      </c>
      <c r="Y3907" t="str">
        <f t="shared" si="2053"/>
        <v>0.009+12.3967246110653i</v>
      </c>
      <c r="Z3907" t="str">
        <f t="shared" si="2054"/>
        <v>-0.0000516293395849968-0.0000267055128469517i</v>
      </c>
      <c r="AA3907" t="str">
        <f t="shared" si="2055"/>
        <v>0.000704921445176999-0.968001279494051i</v>
      </c>
      <c r="AB3907" t="str">
        <f t="shared" si="2056"/>
        <v>0.427688162345787+0.483703805901785i</v>
      </c>
      <c r="AC3907" t="str">
        <f t="shared" si="2057"/>
        <v>1.04999065947709-0.0423575552859142i</v>
      </c>
      <c r="AD3907" t="str">
        <f t="shared" si="2058"/>
        <v>0.388110063670268+0.476331093868774i</v>
      </c>
      <c r="AE3907" t="str">
        <f t="shared" si="2059"/>
        <v>-7.31720012687192E-06-0.0000349573380916215i</v>
      </c>
      <c r="AF3907" t="str">
        <f t="shared" si="2060"/>
        <v>-15.0868251169075-0.180466881913378i</v>
      </c>
      <c r="AG3907" t="str">
        <f t="shared" si="2061"/>
        <v>1.00167013295747-0.00135878604921564i</v>
      </c>
      <c r="AH3907" t="str">
        <f t="shared" si="2062"/>
        <v>0.000103194923645557+0.000527974191357055i</v>
      </c>
      <c r="AI3907">
        <f t="shared" si="2063"/>
        <v>-65.384925608092914</v>
      </c>
      <c r="AJ3907">
        <f t="shared" si="2064"/>
        <v>78.940706971298425</v>
      </c>
      <c r="AK3907"/>
      <c r="AL3907"/>
      <c r="AM3907"/>
      <c r="AN3907"/>
    </row>
    <row r="3908" spans="1:40" x14ac:dyDescent="0.25">
      <c r="A3908"/>
      <c r="B3908">
        <f t="shared" si="2065"/>
        <v>1974000</v>
      </c>
      <c r="C3908" s="237" t="str">
        <f t="shared" si="2033"/>
        <v>-1.96131992882793E-08+0.00124063958479012i</v>
      </c>
      <c r="D3908" s="208" t="str">
        <f t="shared" si="2034"/>
        <v>-5.95700610737382+0.00951157015005759i</v>
      </c>
      <c r="E3908" t="str">
        <f t="shared" si="2035"/>
        <v>2870</v>
      </c>
      <c r="F3908" t="str">
        <f t="shared" si="2036"/>
        <v>0.777000777000777</v>
      </c>
      <c r="G3908" t="str">
        <f t="shared" si="2031"/>
        <v>0.777000777000777</v>
      </c>
      <c r="H3908" t="str">
        <f t="shared" si="2037"/>
        <v>9.12982331898568+0.189887126655342i</v>
      </c>
      <c r="I3908" t="str">
        <f t="shared" si="2038"/>
        <v>7751.87987273281i</v>
      </c>
      <c r="J3908" t="str">
        <f t="shared" si="2032"/>
        <v>-81339.0460173488+1695.86325599801i</v>
      </c>
      <c r="K3908" t="str">
        <f t="shared" si="2039"/>
        <v>0.00198614509198543-0.0952618947681972i</v>
      </c>
      <c r="L3908" t="str">
        <f t="shared" si="2040"/>
        <v>0.000151126012446187-0.00614480789284i</v>
      </c>
      <c r="M3908" t="str">
        <f t="shared" si="2041"/>
        <v>0.00213727110443162-0.101406702661037i</v>
      </c>
      <c r="N3908" t="str">
        <f t="shared" si="2042"/>
        <v>-20.2251182904287i</v>
      </c>
      <c r="O3908" t="str">
        <f t="shared" si="2043"/>
        <v>0.193996053514726-0.98100230948796i</v>
      </c>
      <c r="P3908" t="str">
        <f t="shared" si="2044"/>
        <v>0.806003946485274+0.98100230948796i</v>
      </c>
      <c r="Q3908" t="str">
        <f t="shared" si="2045"/>
        <v>-0.806003946485274+19.2441159809407i</v>
      </c>
      <c r="R3908" t="str">
        <f t="shared" si="2046"/>
        <v>0.0491363486442971-0.0439411214443906i</v>
      </c>
      <c r="S3908" t="str">
        <f t="shared" si="2047"/>
        <v>2.08996055608i</v>
      </c>
      <c r="T3908" t="str">
        <f t="shared" si="2048"/>
        <v>0.0918352106086974+0.102693030536376i</v>
      </c>
      <c r="U3908" t="str">
        <f t="shared" si="2049"/>
        <v>0.0000333333333333334-0.0000571812797185739i</v>
      </c>
      <c r="V3908" t="str">
        <f t="shared" si="2050"/>
        <v>6.66666666666667E-06-0.000571812797185739i</v>
      </c>
      <c r="W3908" t="str">
        <f t="shared" si="2051"/>
        <v>0.0000275145005961475-0.0000533794300089559i</v>
      </c>
      <c r="X3908" t="str">
        <f t="shared" si="2052"/>
        <v>0.0000275493129996587-0.0000533304645468954i</v>
      </c>
      <c r="Y3908" t="str">
        <f t="shared" si="2053"/>
        <v>0.009+12.4030077963725i</v>
      </c>
      <c r="Z3908" t="str">
        <f t="shared" si="2054"/>
        <v>-0.0000515784053414816-0.0000266918163332444i</v>
      </c>
      <c r="AA3908" t="str">
        <f t="shared" si="2055"/>
        <v>0.000704207403815719-0.967510900384043i</v>
      </c>
      <c r="AB3908" t="str">
        <f t="shared" si="2056"/>
        <v>0.433134572841978+0.4843447477324i</v>
      </c>
      <c r="AC3908" t="str">
        <f t="shared" si="2057"/>
        <v>1.0500415298256-0.0428875728064901i</v>
      </c>
      <c r="AD3908" t="str">
        <f t="shared" si="2058"/>
        <v>0.392997538504924+0.477313938583977i</v>
      </c>
      <c r="AE3908" t="str">
        <f t="shared" si="2059"/>
        <v>-7.52981035723047E-06-0.0000351089099166141i</v>
      </c>
      <c r="AF3908" t="str">
        <f t="shared" si="2060"/>
        <v>-15.0868294263595-0.180375556505284i</v>
      </c>
      <c r="AG3908" t="str">
        <f t="shared" si="2061"/>
        <v>1.00167274114875-0.00137521365303158i</v>
      </c>
      <c r="AH3908" t="str">
        <f t="shared" si="2062"/>
        <v>0.000106360985737021+0.000530299544201928i</v>
      </c>
      <c r="AI3908">
        <f t="shared" si="2063"/>
        <v>-65.338291941310359</v>
      </c>
      <c r="AJ3908">
        <f t="shared" si="2064"/>
        <v>78.658792476009651</v>
      </c>
      <c r="AK3908"/>
      <c r="AL3908"/>
      <c r="AM3908"/>
      <c r="AN3908"/>
    </row>
    <row r="3909" spans="1:40" x14ac:dyDescent="0.25">
      <c r="A3909"/>
      <c r="B3909">
        <f t="shared" si="2065"/>
        <v>1975000</v>
      </c>
      <c r="C3909" s="237" t="str">
        <f t="shared" si="2033"/>
        <v>-1.95933428488703E-08+0.00124001141284877i</v>
      </c>
      <c r="D3909" s="208" t="str">
        <f t="shared" si="2034"/>
        <v>-5.95700610722159+0.00950675416517391i</v>
      </c>
      <c r="E3909" t="str">
        <f t="shared" si="2035"/>
        <v>2870</v>
      </c>
      <c r="F3909" t="str">
        <f t="shared" si="2036"/>
        <v>0.777000777000777</v>
      </c>
      <c r="G3909" t="str">
        <f t="shared" ref="G3909:G3934" si="2066">IF($C$11=$C$7,$C$24,F3909)</f>
        <v>0.777000777000777</v>
      </c>
      <c r="H3909" t="str">
        <f t="shared" si="2037"/>
        <v>9.12982762204997+0.189791077597391i</v>
      </c>
      <c r="I3909" t="str">
        <f t="shared" si="2038"/>
        <v>7755.8068635498i</v>
      </c>
      <c r="J3909" t="str">
        <f t="shared" ref="J3909:J3934" si="2067">IMSUM(COMPLEX(0,2*PI()*B3909*$C$113*$C$112),COMPLEX(0,2*PI()*B3909*$C$113*$C$111),COMPLEX(0,2*PI()*B3909*$C$28*10^-12*$C$111),COMPLEX(-1*2*PI()*B3909*2*PI()*B3909*$C$113*$C$112*$C$28*10^-12*$C$111,0),COMPLEX(1,0))</f>
        <v>-81421.4782857033+1696.72235592506i</v>
      </c>
      <c r="K3909" t="str">
        <f t="shared" si="2039"/>
        <v>0.0019841351384408-0.0952137015972661i</v>
      </c>
      <c r="L3909" t="str">
        <f t="shared" si="2040"/>
        <v>0.000150973104585987-0.0061417003564313i</v>
      </c>
      <c r="M3909" t="str">
        <f t="shared" si="2041"/>
        <v>0.00213510824302679-0.101355401953697i</v>
      </c>
      <c r="N3909" t="str">
        <f t="shared" si="2042"/>
        <v>-20.2353640443752i</v>
      </c>
      <c r="O3909" t="str">
        <f t="shared" si="2043"/>
        <v>0.183934938758397-0.982938420402797i</v>
      </c>
      <c r="P3909" t="str">
        <f t="shared" si="2044"/>
        <v>0.816065061241603+0.982938420402797i</v>
      </c>
      <c r="Q3909" t="str">
        <f t="shared" si="2045"/>
        <v>-0.816065061241603+19.2524256239724i</v>
      </c>
      <c r="R3909" t="str">
        <f t="shared" si="2046"/>
        <v>0.0491702452248401-0.0444718601772537i</v>
      </c>
      <c r="S3909" t="str">
        <f t="shared" si="2047"/>
        <v>2.09101930002937i</v>
      </c>
      <c r="T3909" t="str">
        <f t="shared" si="2048"/>
        <v>0.092991517938845+0.102815931752318i</v>
      </c>
      <c r="U3909" t="str">
        <f t="shared" si="2049"/>
        <v>0.0000333333333333332-0.0000571523271718808i</v>
      </c>
      <c r="V3909" t="str">
        <f t="shared" si="2050"/>
        <v>6.66666666666667E-06-0.000571523271718807i</v>
      </c>
      <c r="W3909" t="str">
        <f t="shared" si="2051"/>
        <v>0.0000275144109613587-0.0000533538112295676i</v>
      </c>
      <c r="X3909" t="str">
        <f t="shared" si="2052"/>
        <v>0.0000275491779370216-0.0000533048694675018i</v>
      </c>
      <c r="Y3909" t="str">
        <f t="shared" si="2053"/>
        <v>0.009+12.4092909816797i</v>
      </c>
      <c r="Z3909" t="str">
        <f t="shared" si="2054"/>
        <v>-0.0000515275484359812-0.0000266781337696871i</v>
      </c>
      <c r="AA3909" t="str">
        <f t="shared" si="2055"/>
        <v>0.000703494446818221-0.967021017865933i</v>
      </c>
      <c r="AB3909" t="str">
        <f t="shared" si="2056"/>
        <v>0.438588218324989+0.48492440302274i</v>
      </c>
      <c r="AC3909" t="str">
        <f t="shared" si="2057"/>
        <v>1.05008614110577-0.0434179190703464i</v>
      </c>
      <c r="AD3909" t="str">
        <f t="shared" si="2058"/>
        <v>0.397894732858939+0.478246635846175i</v>
      </c>
      <c r="AE3909" t="str">
        <f t="shared" si="2059"/>
        <v>-7.74381239380369E-06-0.0000352579656023735i</v>
      </c>
      <c r="AF3909" t="str">
        <f t="shared" si="2060"/>
        <v>-15.0868337292716-0.180284323432217i</v>
      </c>
      <c r="AG3909" t="str">
        <f t="shared" si="2061"/>
        <v>1.00167517116447-0.00139165877510719i</v>
      </c>
      <c r="AH3909" t="str">
        <f t="shared" si="2062"/>
        <v>0.000109548459149164+0.000532587431620054i</v>
      </c>
      <c r="AI3909">
        <f t="shared" si="2063"/>
        <v>-65.292217681988134</v>
      </c>
      <c r="AJ3909">
        <f t="shared" si="2064"/>
        <v>78.376882454724964</v>
      </c>
      <c r="AK3909"/>
      <c r="AL3909"/>
      <c r="AM3909"/>
      <c r="AN3909"/>
    </row>
    <row r="3910" spans="1:40" x14ac:dyDescent="0.25">
      <c r="A3910"/>
      <c r="B3910">
        <f t="shared" si="2065"/>
        <v>1976000</v>
      </c>
      <c r="C3910" s="237" t="str">
        <f t="shared" ref="C3910:C3934" si="2068">IMPRODUCT(COMPLEX(-1,0),IMDIV(IMPRODUCT(G3910,COMPLEX($C$100+$C$101,0)),COMPLEX($C$100,2*PI()*B3910*$C$103*$C$102*(2*$C$100+$C$101))))</f>
        <v>-1.95735165482486E-08+0.00123938387670898i</v>
      </c>
      <c r="D3910" s="208" t="str">
        <f t="shared" ref="D3910:D3934" si="2069">IMPRODUCT(COMPLEX($C$106,0),IMSUB(C3910,G3910))</f>
        <v>-5.95700610706959+0.00950194305476885i</v>
      </c>
      <c r="E3910" t="str">
        <f t="shared" ref="E3910:E3934" si="2070">IMDIV(COMPLEX($C$20*10^3,0),COMPLEX(1,2*PI()*B3910*$C$20*1000*$C$29*10^-12))</f>
        <v>2870</v>
      </c>
      <c r="F3910" t="str">
        <f t="shared" ref="F3910:F3934" si="2071">IMDIV(COMPLEX($C$22*1000,0),IMSUM(COMPLEX($C$22*1000,0),E3910))</f>
        <v>0.777000777000777</v>
      </c>
      <c r="G3910" t="str">
        <f t="shared" si="2066"/>
        <v>0.777000777000777</v>
      </c>
      <c r="H3910" t="str">
        <f t="shared" ref="H3910:H3934" si="2072">IMPRODUCT(COMPLEX($C$108,0),IMPRODUCT(COMPLEX(-1,0),D3910),IMDIV(COMPLEX(0,2*PI()*B3910*$C$109*$C$110),COMPLEX(1,2*PI()*B3910*$C$109*$C$110)))</f>
        <v>9.12983191858728+0.189695125609056i</v>
      </c>
      <c r="I3910" t="str">
        <f t="shared" ref="I3910:I3934" si="2073">COMPLEX(0,2*PI()*B3910*$C$113*$C$112*$C$114)</f>
        <v>7759.73385436679i</v>
      </c>
      <c r="J3910" t="str">
        <f t="shared" si="2067"/>
        <v>-81503.9523024844+1697.58145585212i</v>
      </c>
      <c r="K3910" t="str">
        <f t="shared" ref="K3910:K3934" si="2074">IMDIV(I3910,J3910)</f>
        <v>0.00198212823400836-0.0951655571431373i</v>
      </c>
      <c r="L3910" t="str">
        <f t="shared" ref="L3910:L3934" si="2075">IMDIV(COMPLEX($C$117,0),COMPLEX(1,2*PI()*B3910*$C$115*$C$116))</f>
        <v>0.000150820428627867-0.0061385959596047i</v>
      </c>
      <c r="M3910" t="str">
        <f t="shared" ref="M3910:M3934" si="2076">IMSUM(K3910,L3910)</f>
        <v>0.00213294866263623-0.101304153102742i</v>
      </c>
      <c r="N3910" t="str">
        <f t="shared" ref="N3910:N3934" si="2077">COMPLEX(0,-2*PI()*B3910*$C$43)</f>
        <v>-20.2456097983217i</v>
      </c>
      <c r="O3910" t="str">
        <f t="shared" ref="O3910:O3934" si="2078">IMEXP(N3910)</f>
        <v>0.17385451551361-0.984771347793755i</v>
      </c>
      <c r="P3910" t="str">
        <f t="shared" ref="P3910:P3934" si="2079">IMSUB(COMPLEX(1,0),O3910)</f>
        <v>0.82614548448639+0.984771347793755i</v>
      </c>
      <c r="Q3910" t="str">
        <f t="shared" ref="Q3910:Q3934" si="2080">IMSUM(COMPLEX(0,2*PI()*B3910*$C$43),O3910,COMPLEX(-1,0))</f>
        <v>-0.82614548448639+19.2608384505279i</v>
      </c>
      <c r="R3910" t="str">
        <f t="shared" ref="R3910:R3934" si="2081">IMDIV(P3910,Q3910)</f>
        <v>0.0491978870648642-0.0450027188046708i</v>
      </c>
      <c r="S3910" t="str">
        <f t="shared" ref="S3910:S3934" si="2082">IMDIV(COMPLEX(0,2*PI()*B3910*$C$123),COMPLEX($C$124,0))</f>
        <v>2.09207804397875i</v>
      </c>
      <c r="T3910" t="str">
        <f t="shared" ref="T3910:T3934" si="2083">IMPRODUCT(R3910,S3910)</f>
        <v>0.0941491999306014+0.102925819338549i</v>
      </c>
      <c r="U3910" t="str">
        <f t="shared" ref="U3910:U3934" si="2084">IMDIV(COMPLEX(1,2*PI()*B3910*$C$16*10^-3*$C$15*10^-6),COMPLEX(0,2*PI()*B3910*$C$15*10^-6))</f>
        <v>0.0000333333333333333-0.0000571234039293849i</v>
      </c>
      <c r="V3910" t="str">
        <f t="shared" ref="V3910:V3934" si="2085">IMSUM(COMPLEX($C$18*10^-3,0),IMDIV(COMPLEX(1,0),COMPLEX(0,2*PI()*B3910*($C$17*1*10^-6))))</f>
        <v>6.66666666666667E-06-0.000571234039293849i</v>
      </c>
      <c r="W3910" t="str">
        <f t="shared" ref="W3910:W3934" si="2086">IMDIV(IMPRODUCT(U3910,V3910),IMSUM(U3910,V3910))</f>
        <v>0.0000275143212819062-0.00005332821908174i</v>
      </c>
      <c r="X3910" t="str">
        <f t="shared" ref="X3910:X3934" si="2087">IMDIV(IMPRODUCT(COMPLEX($C$19,0),W3910),IMSUM(COMPLEX($C$19,0),W3910))</f>
        <v>0.0000275490428988838-0.0000532793009950657i</v>
      </c>
      <c r="Y3910" t="str">
        <f t="shared" ref="Y3910:Y3934" si="2088">COMPLEX($C$13*10^-3,2*PI()*B3910*$C$12*0.000001)</f>
        <v>0.009+12.4155741669869i</v>
      </c>
      <c r="Z3910" t="str">
        <f t="shared" ref="Z3910:Z3934" si="2089">IMPRODUCT(COMPLEX($C$6,0),IMDIV(X3910,IMSUM(X3910,Y3910)))</f>
        <v>-0.0000514767687119734-0.0000266644651348517i</v>
      </c>
      <c r="AA3910" t="str">
        <f t="shared" ref="AA3910:AA3934" si="2090">IMDIV(COMPLEX($C$6,0),IMSUM(X3910,Y3910))</f>
        <v>0.000702782571989919-0.966531631185755i</v>
      </c>
      <c r="AB3910" t="str">
        <f t="shared" ref="AB3910:AB3934" si="2091">IMPRODUCT(COMPLEX($C$119,0),T3910)</f>
        <v>0.444048347306702+0.485442680406843i</v>
      </c>
      <c r="AC3910" t="str">
        <f t="shared" ref="AC3910:AC3934" si="2092">IMSUM(COMPLEX(1,0),IMPRODUCT(AB3910,M3910))</f>
        <v>1.05012449194707-0.0439485174446174i</v>
      </c>
      <c r="AD3910" t="str">
        <f t="shared" ref="AD3910:AD3934" si="2093">IMDIV(AB3910,AC3910)</f>
        <v>0.402801132006831+0.47912909073348i</v>
      </c>
      <c r="AE3910" t="str">
        <f t="shared" ref="AE3910:AE3934" si="2094">IMPRODUCT(AD3910,AA3910,X3910)</f>
        <v>-7.95917977428063E-06-0.0000354044941275404i</v>
      </c>
      <c r="AF3910" t="str">
        <f t="shared" ref="AF3910:AF3934" si="2095">IMSUB(D3910,H3910)</f>
        <v>-15.0868380256569-0.180193182554287i</v>
      </c>
      <c r="AG3910" t="str">
        <f t="shared" ref="AG3910:AG3934" si="2096">IMSUM(COMPLEX(1,0),IMPRODUCT(AD3910,AA3910,COMPLEX($C$127,0)))</f>
        <v>1.0016774229417-0.00140811958794614i</v>
      </c>
      <c r="AH3910" t="str">
        <f t="shared" ref="AH3910:AH3934" si="2097">IMDIV(IMPRODUCT(AE3910,AF3910),AG3910)</f>
        <v>0.000112756951081613+0.000534837684486025i</v>
      </c>
      <c r="AI3910">
        <f t="shared" ref="AI3910:AI3934" si="2098">20*LOG10(IMABS(AH3910))</f>
        <v>-65.246695850648152</v>
      </c>
      <c r="AJ3910">
        <f t="shared" ref="AJ3910:AJ3934" si="2099">IMARGUMENT(AH3910)*180/PI()</f>
        <v>78.094976796940571</v>
      </c>
      <c r="AK3910"/>
      <c r="AL3910"/>
      <c r="AM3910"/>
      <c r="AN3910"/>
    </row>
    <row r="3911" spans="1:40" x14ac:dyDescent="0.25">
      <c r="A3911"/>
      <c r="B3911">
        <f t="shared" si="2065"/>
        <v>1977000</v>
      </c>
      <c r="C3911" s="237" t="str">
        <f t="shared" si="2068"/>
        <v>-1.95537203254508E-08+0.00123875697540595i</v>
      </c>
      <c r="D3911" s="208" t="str">
        <f t="shared" si="2069"/>
        <v>-5.95700610691781+0.00949713681144562i</v>
      </c>
      <c r="E3911" t="str">
        <f t="shared" si="2070"/>
        <v>2870</v>
      </c>
      <c r="F3911" t="str">
        <f t="shared" si="2071"/>
        <v>0.777000777000777</v>
      </c>
      <c r="G3911" t="str">
        <f t="shared" si="2066"/>
        <v>0.777000777000777</v>
      </c>
      <c r="H3911" t="str">
        <f t="shared" si="2072"/>
        <v>9.12983620861077+0.189599270543331i</v>
      </c>
      <c r="I3911" t="str">
        <f t="shared" si="2073"/>
        <v>7763.66084518378i</v>
      </c>
      <c r="J3911" t="str">
        <f t="shared" si="2067"/>
        <v>-81586.4680676921+1698.44055577917i</v>
      </c>
      <c r="K3911" t="str">
        <f t="shared" si="2074"/>
        <v>0.00198012437252468-0.0951174613320103i</v>
      </c>
      <c r="L3911" t="str">
        <f t="shared" si="2075"/>
        <v>0.000150667984103218-0.00613549469760758i</v>
      </c>
      <c r="M3911" t="str">
        <f t="shared" si="2076"/>
        <v>0.0021307923566279-0.101252956029618i</v>
      </c>
      <c r="N3911" t="str">
        <f t="shared" si="2077"/>
        <v>-20.2558555522682i</v>
      </c>
      <c r="O3911" t="str">
        <f t="shared" si="2078"/>
        <v>0.163755841968311-0.986500899250097i</v>
      </c>
      <c r="P3911" t="str">
        <f t="shared" si="2079"/>
        <v>0.836244158031689+0.986500899250097i</v>
      </c>
      <c r="Q3911" t="str">
        <f t="shared" si="2080"/>
        <v>-0.836244158031689+19.2693546530181i</v>
      </c>
      <c r="R3911" t="str">
        <f t="shared" si="2081"/>
        <v>0.0492192754694313-0.0455336208920794i</v>
      </c>
      <c r="S3911" t="str">
        <f t="shared" si="2082"/>
        <v>2.09313678792814i</v>
      </c>
      <c r="T3911" t="str">
        <f t="shared" si="2083"/>
        <v>0.0953080969767847+0.103022676160236i</v>
      </c>
      <c r="U3911" t="str">
        <f t="shared" si="2084"/>
        <v>0.0000333333333333333-0.0000570945099466185i</v>
      </c>
      <c r="V3911" t="str">
        <f t="shared" si="2085"/>
        <v>6.66666666666667E-06-0.000570945099466185i</v>
      </c>
      <c r="W3911" t="str">
        <f t="shared" si="2086"/>
        <v>0.0000275142315577911-0.0000533026535250441i</v>
      </c>
      <c r="X3911" t="str">
        <f t="shared" si="2087"/>
        <v>0.0000275489078851065-0.0000532537590891959i</v>
      </c>
      <c r="Y3911" t="str">
        <f t="shared" si="2088"/>
        <v>0.009+12.421857352294i</v>
      </c>
      <c r="Z3911" t="str">
        <f t="shared" si="2089"/>
        <v>-0.0000514260660133344-0.0000266508104073546i</v>
      </c>
      <c r="AA3911" t="str">
        <f t="shared" si="2090"/>
        <v>0.000702071777141828-0.966042739591107i</v>
      </c>
      <c r="AB3911" t="str">
        <f t="shared" si="2091"/>
        <v>0.449514207010615+0.485899499069425i</v>
      </c>
      <c r="AC3911" t="str">
        <f t="shared" si="2092"/>
        <v>1.05015658205058-0.0444792912984279i</v>
      </c>
      <c r="AD3911" t="str">
        <f t="shared" si="2093"/>
        <v>0.407716220320699+0.479961213608702i</v>
      </c>
      <c r="AE3911" t="str">
        <f t="shared" si="2094"/>
        <v>-8.17588595415014E-06-0.0000355484847426514i</v>
      </c>
      <c r="AF3911" t="str">
        <f t="shared" si="2095"/>
        <v>-15.0868423155286-0.180102133731885i</v>
      </c>
      <c r="AG3911" t="str">
        <f t="shared" si="2096"/>
        <v>1.00167949643611-0.00142459426458035i</v>
      </c>
      <c r="AH3911" t="str">
        <f t="shared" si="2097"/>
        <v>0.000115986067494012+0.000537050137668144i</v>
      </c>
      <c r="AI3911">
        <f t="shared" si="2098"/>
        <v>-65.201719624959793</v>
      </c>
      <c r="AJ3911">
        <f t="shared" si="2099"/>
        <v>77.813075391546477</v>
      </c>
      <c r="AK3911"/>
      <c r="AL3911"/>
      <c r="AM3911"/>
      <c r="AN3911"/>
    </row>
    <row r="3912" spans="1:40" x14ac:dyDescent="0.25">
      <c r="A3912"/>
      <c r="B3912">
        <f t="shared" si="2065"/>
        <v>1978000</v>
      </c>
      <c r="C3912" s="237" t="str">
        <f t="shared" si="2068"/>
        <v>-1.95339541196676E-08+0.00123813070797684i</v>
      </c>
      <c r="D3912" s="208" t="str">
        <f t="shared" si="2069"/>
        <v>-5.95700610676627+0.00949233542782244i</v>
      </c>
      <c r="E3912" t="str">
        <f t="shared" si="2070"/>
        <v>2870</v>
      </c>
      <c r="F3912" t="str">
        <f t="shared" si="2071"/>
        <v>0.777000777000777</v>
      </c>
      <c r="G3912" t="str">
        <f t="shared" si="2066"/>
        <v>0.777000777000777</v>
      </c>
      <c r="H3912" t="str">
        <f t="shared" si="2072"/>
        <v>9.12984049213366+0.189503512253512i</v>
      </c>
      <c r="I3912" t="str">
        <f t="shared" si="2073"/>
        <v>7767.58783600076i</v>
      </c>
      <c r="J3912" t="str">
        <f t="shared" si="2067"/>
        <v>-81669.0255813264+1699.29965570621i</v>
      </c>
      <c r="K3912" t="str">
        <f t="shared" si="2074"/>
        <v>0.0019781235478419-0.0950694140902332i</v>
      </c>
      <c r="L3912" t="str">
        <f t="shared" si="2075"/>
        <v>0.000150515770544612-0.00613239656569683i</v>
      </c>
      <c r="M3912" t="str">
        <f t="shared" si="2076"/>
        <v>0.00212863931838651-0.10120181065593i</v>
      </c>
      <c r="N3912" t="str">
        <f t="shared" si="2077"/>
        <v>-20.2661013062147i</v>
      </c>
      <c r="O3912" t="str">
        <f t="shared" si="2078"/>
        <v>0.153639978226276-0.988126893212926i</v>
      </c>
      <c r="P3912" t="str">
        <f t="shared" si="2079"/>
        <v>0.846360021773724+0.988126893212926i</v>
      </c>
      <c r="Q3912" t="str">
        <f t="shared" si="2080"/>
        <v>-0.846360021773724+19.2779744130018i</v>
      </c>
      <c r="R3912" t="str">
        <f t="shared" si="2081"/>
        <v>0.0492344128112172-0.0460644900469274i</v>
      </c>
      <c r="S3912" t="str">
        <f t="shared" si="2082"/>
        <v>2.09419553187752i</v>
      </c>
      <c r="T3912" t="str">
        <f t="shared" si="2083"/>
        <v>0.0964680492344918+0.103106487323864i</v>
      </c>
      <c r="U3912" t="str">
        <f t="shared" si="2084"/>
        <v>0.0000333333333333333-0.0000570656451792037i</v>
      </c>
      <c r="V3912" t="str">
        <f t="shared" si="2085"/>
        <v>6.66666666666667E-06-0.000570656451792037i</v>
      </c>
      <c r="W3912" t="str">
        <f t="shared" si="2086"/>
        <v>0.000027514141789014-0.0000532771145191313i</v>
      </c>
      <c r="X3912" t="str">
        <f t="shared" si="2087"/>
        <v>0.0000275487728955508-0.000053228243709581i</v>
      </c>
      <c r="Y3912" t="str">
        <f t="shared" si="2088"/>
        <v>0.009+12.4281405376012i</v>
      </c>
      <c r="Z3912" t="str">
        <f t="shared" si="2089"/>
        <v>-0.0000513754401843314-0.0000266371695658547i</v>
      </c>
      <c r="AA3912" t="str">
        <f t="shared" si="2090"/>
        <v>0.000701362060090439-0.96555434233107i</v>
      </c>
      <c r="AB3912" t="str">
        <f t="shared" si="2091"/>
        <v>0.454985043548463+0.486294788766229i</v>
      </c>
      <c r="AC3912" t="str">
        <f t="shared" si="2092"/>
        <v>1.05018241218866-0.0450101640207774i</v>
      </c>
      <c r="AD3912" t="str">
        <f t="shared" si="2093"/>
        <v>0.412639481324554+0.480742920127478i</v>
      </c>
      <c r="AE3912" t="str">
        <f t="shared" si="2094"/>
        <v>-8.39390430946339E-06-0.0000356899269706585i</v>
      </c>
      <c r="AF3912" t="str">
        <f t="shared" si="2095"/>
        <v>-15.0868465988999-0.18001117682569i</v>
      </c>
      <c r="AG3912" t="str">
        <f t="shared" si="2096"/>
        <v>1.00168139162198-0.00144108097875849i</v>
      </c>
      <c r="AH3912" t="str">
        <f t="shared" si="2097"/>
        <v>0.000119235413145579+0.000539224630035745i</v>
      </c>
      <c r="AI3912">
        <f t="shared" si="2098"/>
        <v>-65.157282335225716</v>
      </c>
      <c r="AJ3912">
        <f t="shared" si="2099"/>
        <v>77.531178126839166</v>
      </c>
      <c r="AK3912"/>
      <c r="AL3912"/>
      <c r="AM3912"/>
      <c r="AN3912"/>
    </row>
    <row r="3913" spans="1:40" x14ac:dyDescent="0.25">
      <c r="A3913"/>
      <c r="B3913">
        <f t="shared" si="2065"/>
        <v>1979000</v>
      </c>
      <c r="C3913" s="237" t="str">
        <f t="shared" si="2068"/>
        <v>-1.95142178702428E-08+0.00123750507346073i</v>
      </c>
      <c r="D3913" s="208" t="str">
        <f t="shared" si="2069"/>
        <v>-5.95700610661496+0.00948753889653227i</v>
      </c>
      <c r="E3913" t="str">
        <f t="shared" si="2070"/>
        <v>2870</v>
      </c>
      <c r="F3913" t="str">
        <f t="shared" si="2071"/>
        <v>0.777000777000777</v>
      </c>
      <c r="G3913" t="str">
        <f t="shared" si="2066"/>
        <v>0.777000777000777</v>
      </c>
      <c r="H3913" t="str">
        <f t="shared" si="2072"/>
        <v>9.12984476916904+0.189407850593188i</v>
      </c>
      <c r="I3913" t="str">
        <f t="shared" si="2073"/>
        <v>7771.51482681775i</v>
      </c>
      <c r="J3913" t="str">
        <f t="shared" si="2067"/>
        <v>-81751.6248433874+1700.15875563327i</v>
      </c>
      <c r="K3913" t="str">
        <f t="shared" si="2074"/>
        <v>0.00197612575382775-0.0950214153443029i</v>
      </c>
      <c r="L3913" t="str">
        <f t="shared" si="2075"/>
        <v>0.000150363787485802-0.00612930155913896i</v>
      </c>
      <c r="M3913" t="str">
        <f t="shared" si="2076"/>
        <v>0.00212648954131355-0.101150716903442i</v>
      </c>
      <c r="N3913" t="str">
        <f t="shared" si="2077"/>
        <v>-20.2763470601613i</v>
      </c>
      <c r="O3913" t="str">
        <f t="shared" si="2078"/>
        <v>0.143507986195704-0.989649158994264i</v>
      </c>
      <c r="P3913" t="str">
        <f t="shared" si="2079"/>
        <v>0.856492013804296+0.989649158994264i</v>
      </c>
      <c r="Q3913" t="str">
        <f t="shared" si="2080"/>
        <v>-0.856492013804296+19.286697901167i</v>
      </c>
      <c r="R3913" t="str">
        <f t="shared" si="2081"/>
        <v>0.0492433025295113-0.0465952499364754i</v>
      </c>
      <c r="S3913" t="str">
        <f t="shared" si="2082"/>
        <v>2.0952542758269i</v>
      </c>
      <c r="T3913" t="str">
        <f t="shared" si="2083"/>
        <v>0.0976288966626232+0.103177240180796i</v>
      </c>
      <c r="U3913" t="str">
        <f t="shared" si="2084"/>
        <v>0.0000333333333333334-0.0000570368095828525i</v>
      </c>
      <c r="V3913" t="str">
        <f t="shared" si="2085"/>
        <v>6.66666666666667E-06-0.000570368095828525i</v>
      </c>
      <c r="W3913" t="str">
        <f t="shared" si="2086"/>
        <v>0.0000275140519755767-0.0000532516020237362i</v>
      </c>
      <c r="X3913" t="str">
        <f t="shared" si="2087"/>
        <v>0.0000275486379300794-0.0000532027548159928i</v>
      </c>
      <c r="Y3913" t="str">
        <f t="shared" si="2088"/>
        <v>0.009+12.4344237229084i</v>
      </c>
      <c r="Z3913" t="str">
        <f t="shared" si="2089"/>
        <v>-0.000051324891069628-0.0000266235425890567i</v>
      </c>
      <c r="AA3913" t="str">
        <f t="shared" si="2090"/>
        <v>0.000700653418657807-0.965066438656273i</v>
      </c>
      <c r="AB3913" t="str">
        <f t="shared" si="2091"/>
        <v>0.460460102097202+0.486628489840811i</v>
      </c>
      <c r="AC3913" t="str">
        <f t="shared" si="2092"/>
        <v>1.05020198420434-0.0455410590384124i</v>
      </c>
      <c r="AD3913" t="str">
        <f t="shared" si="2093"/>
        <v>0.41757039774869+0.481474131245779i</v>
      </c>
      <c r="AE3913" t="str">
        <f t="shared" si="2094"/>
        <v>-8.61320813960167E-06-0.000035828810607425i</v>
      </c>
      <c r="AF3913" t="str">
        <f t="shared" si="2095"/>
        <v>-15.086850875784-0.179920311696656i</v>
      </c>
      <c r="AG3913" t="str">
        <f t="shared" si="2096"/>
        <v>1.00168310849213-0.00145757790513416i</v>
      </c>
      <c r="AH3913" t="str">
        <f t="shared" si="2097"/>
        <v>0.000122504591634734+0.000541361004466233i</v>
      </c>
      <c r="AI3913">
        <f t="shared" si="2098"/>
        <v>-65.113377460029042</v>
      </c>
      <c r="AJ3913">
        <f t="shared" si="2099"/>
        <v>77.249284890530419</v>
      </c>
      <c r="AK3913"/>
      <c r="AL3913"/>
      <c r="AM3913"/>
      <c r="AN3913"/>
    </row>
    <row r="3914" spans="1:40" x14ac:dyDescent="0.25">
      <c r="A3914"/>
      <c r="B3914">
        <f t="shared" si="2065"/>
        <v>1980000</v>
      </c>
      <c r="C3914" s="237" t="str">
        <f t="shared" si="2068"/>
        <v>-1.94945115166746E-08+0.00123688007089869i</v>
      </c>
      <c r="D3914" s="208" t="str">
        <f t="shared" si="2069"/>
        <v>-5.95700610646388+0.00948274721022329i</v>
      </c>
      <c r="E3914" t="str">
        <f t="shared" si="2070"/>
        <v>2870</v>
      </c>
      <c r="F3914" t="str">
        <f t="shared" si="2071"/>
        <v>0.777000777000777</v>
      </c>
      <c r="G3914" t="str">
        <f t="shared" si="2066"/>
        <v>0.777000777000777</v>
      </c>
      <c r="H3914" t="str">
        <f t="shared" si="2072"/>
        <v>9.12984903973+0.189312285416241i</v>
      </c>
      <c r="I3914" t="str">
        <f t="shared" si="2073"/>
        <v>7775.44181763474i</v>
      </c>
      <c r="J3914" t="str">
        <f t="shared" si="2067"/>
        <v>-81834.265853875+1701.01785556032i</v>
      </c>
      <c r="K3914" t="str">
        <f t="shared" si="2074"/>
        <v>0.00197413098436532-0.0949734650208645i</v>
      </c>
      <c r="L3914" t="str">
        <f t="shared" si="2075"/>
        <v>0.000150212034461716-0.00612620967321001i</v>
      </c>
      <c r="M3914" t="str">
        <f t="shared" si="2076"/>
        <v>0.00212434301882704-0.101099674694075i</v>
      </c>
      <c r="N3914" t="str">
        <f t="shared" si="2077"/>
        <v>-20.2865928141078i</v>
      </c>
      <c r="O3914" t="str">
        <f t="shared" si="2078"/>
        <v>0.133360929478152-0.991067536794907i</v>
      </c>
      <c r="P3914" t="str">
        <f t="shared" si="2079"/>
        <v>0.866639070521848+0.991067536794907i</v>
      </c>
      <c r="Q3914" t="str">
        <f t="shared" si="2080"/>
        <v>-0.866639070521848+19.2955252773129i</v>
      </c>
      <c r="R3914" t="str">
        <f t="shared" si="2081"/>
        <v>0.0492459491288595-0.0471258243055449i</v>
      </c>
      <c r="S3914" t="str">
        <f t="shared" si="2082"/>
        <v>2.09631301977629i</v>
      </c>
      <c r="T3914" t="str">
        <f t="shared" si="2083"/>
        <v>0.0987904790594037+0.103234924330069i</v>
      </c>
      <c r="U3914" t="str">
        <f t="shared" si="2084"/>
        <v>0.0000333333333333333-0.0000570080031133659i</v>
      </c>
      <c r="V3914" t="str">
        <f t="shared" si="2085"/>
        <v>6.66666666666667E-06-0.000570080031133659i</v>
      </c>
      <c r="W3914" t="str">
        <f t="shared" si="2086"/>
        <v>0.0000275139621174797-0.0000532261159986735i</v>
      </c>
      <c r="X3914" t="str">
        <f t="shared" si="2087"/>
        <v>0.0000275485029885541-0.0000531772923682837i</v>
      </c>
      <c r="Y3914" t="str">
        <f t="shared" si="2088"/>
        <v>0.009+12.4407069082156i</v>
      </c>
      <c r="Z3914" t="str">
        <f t="shared" si="2089"/>
        <v>-0.0000512744185142789-0.0000266099294557074i</v>
      </c>
      <c r="AA3914" t="str">
        <f t="shared" si="2090"/>
        <v>0.00069994585067147-0.964579027818853i</v>
      </c>
      <c r="AB3914" t="str">
        <f t="shared" si="2091"/>
        <v>0.465938627075971+0.486900553237731i</v>
      </c>
      <c r="AC3914" t="str">
        <f t="shared" si="2092"/>
        <v>1.05021530101033-0.046071899833651i</v>
      </c>
      <c r="AD3914" t="str">
        <f t="shared" si="2093"/>
        <v>0.422508451583856+0.482154773226821i</v>
      </c>
      <c r="AE3914" t="str">
        <f t="shared" si="2094"/>
        <v>-8.83377067003229E-06-0.0000359651257221759i</v>
      </c>
      <c r="AF3914" t="str">
        <f t="shared" si="2095"/>
        <v>-15.0868551461939-0.179829538206018i</v>
      </c>
      <c r="AG3914" t="str">
        <f t="shared" si="2096"/>
        <v>1.00168464705795-0.00147408321945279i</v>
      </c>
      <c r="AH3914" t="str">
        <f t="shared" si="2097"/>
        <v>0.000125793205438538+0.00054345910785143i</v>
      </c>
      <c r="AI3914">
        <f t="shared" si="2098"/>
        <v>-65.069998622042263</v>
      </c>
      <c r="AJ3914">
        <f t="shared" si="2099"/>
        <v>76.967395569769025</v>
      </c>
      <c r="AK3914"/>
      <c r="AL3914"/>
      <c r="AM3914"/>
      <c r="AN3914"/>
    </row>
    <row r="3915" spans="1:40" x14ac:dyDescent="0.25">
      <c r="A3915"/>
      <c r="B3915">
        <f t="shared" si="2065"/>
        <v>1981000</v>
      </c>
      <c r="C3915" s="237" t="str">
        <f t="shared" si="2068"/>
        <v>-1.94748349986127E-08+0.00123625569933368i</v>
      </c>
      <c r="D3915" s="208" t="str">
        <f t="shared" si="2069"/>
        <v>-5.95700610631303+0.00947796036155822i</v>
      </c>
      <c r="E3915" t="str">
        <f t="shared" si="2070"/>
        <v>2870</v>
      </c>
      <c r="F3915" t="str">
        <f t="shared" si="2071"/>
        <v>0.777000777000777</v>
      </c>
      <c r="G3915" t="str">
        <f t="shared" si="2066"/>
        <v>0.777000777000777</v>
      </c>
      <c r="H3915" t="str">
        <f t="shared" si="2072"/>
        <v>9.12985330382962+0.189216816576852i</v>
      </c>
      <c r="I3915" t="str">
        <f t="shared" si="2073"/>
        <v>7779.36880845173i</v>
      </c>
      <c r="J3915" t="str">
        <f t="shared" si="2067"/>
        <v>-81916.9486127892+1701.87695548736i</v>
      </c>
      <c r="K3915" t="str">
        <f t="shared" si="2074"/>
        <v>0.0019721392333532-0.0949255630467106i</v>
      </c>
      <c r="L3915" t="str">
        <f t="shared" si="2075"/>
        <v>0.000150060511008453-0.00612312090319546i</v>
      </c>
      <c r="M3915" t="str">
        <f t="shared" si="2076"/>
        <v>0.00212219974436165-0.101048683949906i</v>
      </c>
      <c r="N3915" t="str">
        <f t="shared" si="2077"/>
        <v>-20.2968385680543i</v>
      </c>
      <c r="O3915" t="str">
        <f t="shared" si="2078"/>
        <v>0.123199873256288-0.992381877721291i</v>
      </c>
      <c r="P3915" t="str">
        <f t="shared" si="2079"/>
        <v>0.876800126743712+0.992381877721291i</v>
      </c>
      <c r="Q3915" t="str">
        <f t="shared" si="2080"/>
        <v>-0.876800126743712+19.304456690333i</v>
      </c>
      <c r="R3915" t="str">
        <f t="shared" si="2081"/>
        <v>0.0492423581773535-0.0476561369942862i</v>
      </c>
      <c r="S3915" t="str">
        <f t="shared" si="2082"/>
        <v>2.09737176372567i</v>
      </c>
      <c r="T3915" t="str">
        <f t="shared" si="2083"/>
        <v>0.0999526361000582+0.103279531620447i</v>
      </c>
      <c r="U3915" t="str">
        <f t="shared" si="2084"/>
        <v>0.0000333333333333333-0.0000569792257266354i</v>
      </c>
      <c r="V3915" t="str">
        <f t="shared" si="2085"/>
        <v>6.66666666666667E-06-0.000569792257266354i</v>
      </c>
      <c r="W3915" t="str">
        <f t="shared" si="2086"/>
        <v>0.0000275138722147244-0.0000532006564038404i</v>
      </c>
      <c r="X3915" t="str">
        <f t="shared" si="2087"/>
        <v>0.000027548368070838-0.0000531518563263876i</v>
      </c>
      <c r="Y3915" t="str">
        <f t="shared" si="2088"/>
        <v>0.009+12.4469900935228i</v>
      </c>
      <c r="Z3915" t="str">
        <f t="shared" si="2089"/>
        <v>-0.0000512240223637296-0.0000265963301445977i</v>
      </c>
      <c r="AA3915" t="str">
        <f t="shared" si="2090"/>
        <v>0.000699239353964429-0.964092109072439i</v>
      </c>
      <c r="AB3915" t="str">
        <f t="shared" si="2091"/>
        <v>0.471419862323789+0.487110940512236i</v>
      </c>
      <c r="AC3915" t="str">
        <f t="shared" si="2092"/>
        <v>1.05022236658767-0.0466026099622339i</v>
      </c>
      <c r="AD3915" t="str">
        <f t="shared" si="2093"/>
        <v>0.427453124135976+0.482784777647523i</v>
      </c>
      <c r="AE3915" t="str">
        <f t="shared" si="2094"/>
        <v>-9.05556505508762E-06-0.0000360988626579451i</v>
      </c>
      <c r="AF3915" t="str">
        <f t="shared" si="2095"/>
        <v>-15.0868594101427-0.179738856215294i</v>
      </c>
      <c r="AG3915" t="str">
        <f t="shared" si="2096"/>
        <v>1.00168600734933-0.00149059509873982i</v>
      </c>
      <c r="AH3915" t="str">
        <f t="shared" si="2097"/>
        <v>0.000129100855952465+0.00054551879110398i</v>
      </c>
      <c r="AI3915">
        <f t="shared" si="2098"/>
        <v>-65.027139583977686</v>
      </c>
      <c r="AJ3915">
        <f t="shared" si="2099"/>
        <v>76.685510051139175</v>
      </c>
      <c r="AK3915"/>
      <c r="AL3915"/>
      <c r="AM3915"/>
      <c r="AN3915"/>
    </row>
    <row r="3916" spans="1:40" x14ac:dyDescent="0.25">
      <c r="A3916"/>
      <c r="B3916">
        <f t="shared" si="2065"/>
        <v>1982000</v>
      </c>
      <c r="C3916" s="237" t="str">
        <f t="shared" si="2068"/>
        <v>-1.94551882558593E-08+0.00123563195781062i</v>
      </c>
      <c r="D3916" s="208" t="str">
        <f t="shared" si="2069"/>
        <v>-5.9570061061624+0.00947317834321476i</v>
      </c>
      <c r="E3916" t="str">
        <f t="shared" si="2070"/>
        <v>2870</v>
      </c>
      <c r="F3916" t="str">
        <f t="shared" si="2071"/>
        <v>0.777000777000777</v>
      </c>
      <c r="G3916" t="str">
        <f t="shared" si="2066"/>
        <v>0.777000777000777</v>
      </c>
      <c r="H3916" t="str">
        <f t="shared" si="2072"/>
        <v>9.12985756148089+0.189121443929489i</v>
      </c>
      <c r="I3916" t="str">
        <f t="shared" si="2073"/>
        <v>7783.29579926871i</v>
      </c>
      <c r="J3916" t="str">
        <f t="shared" si="2067"/>
        <v>-81999.67312013+1702.73605541442i</v>
      </c>
      <c r="K3916" t="str">
        <f t="shared" si="2074"/>
        <v>0.00197015049470534-0.0948777093487815i</v>
      </c>
      <c r="L3916" t="str">
        <f t="shared" si="2075"/>
        <v>0.000149909216663284-0.00612003524439038i</v>
      </c>
      <c r="M3916" t="str">
        <f t="shared" si="2076"/>
        <v>0.00212005971136862-0.100997744593172i</v>
      </c>
      <c r="N3916" t="str">
        <f t="shared" si="2077"/>
        <v>-20.3070843220008i</v>
      </c>
      <c r="O3916" t="str">
        <f t="shared" si="2078"/>
        <v>0.11302588418248-0.99359204380106i</v>
      </c>
      <c r="P3916" t="str">
        <f t="shared" si="2079"/>
        <v>0.88697411581752+0.99359204380106i</v>
      </c>
      <c r="Q3916" t="str">
        <f t="shared" si="2080"/>
        <v>-0.88697411581752+19.3134922781997i</v>
      </c>
      <c r="R3916" t="str">
        <f t="shared" si="2081"/>
        <v>0.0492325363045617-0.0481861119558467i</v>
      </c>
      <c r="S3916" t="str">
        <f t="shared" si="2082"/>
        <v>2.09843050767504i</v>
      </c>
      <c r="T3916" t="str">
        <f t="shared" si="2083"/>
        <v>0.101115207374394+0.103311056151711i</v>
      </c>
      <c r="U3916" t="str">
        <f t="shared" si="2084"/>
        <v>0.0000333333333333334-0.0000569504773786402i</v>
      </c>
      <c r="V3916" t="str">
        <f t="shared" si="2085"/>
        <v>6.66666666666667E-06-0.000569504773786402i</v>
      </c>
      <c r="W3916" t="str">
        <f t="shared" si="2086"/>
        <v>0.0000275137822673119-0.0000531752231992134i</v>
      </c>
      <c r="X3916" t="str">
        <f t="shared" si="2087"/>
        <v>0.0000275482331767941-0.0000531264466503185i</v>
      </c>
      <c r="Y3916" t="str">
        <f t="shared" si="2088"/>
        <v>0.009+12.4532732788299i</v>
      </c>
      <c r="Z3916" t="str">
        <f t="shared" si="2089"/>
        <v>-0.0000511737024638162-0.0000265827446345624i</v>
      </c>
      <c r="AA3916" t="str">
        <f t="shared" si="2090"/>
        <v>0.000698533926375193-0.9636056816722i</v>
      </c>
      <c r="AB3916" t="str">
        <f t="shared" si="2091"/>
        <v>0.476903051276809+0.487259623836339i</v>
      </c>
      <c r="AC3916" t="str">
        <f t="shared" si="2092"/>
        <v>1.05022318598403-0.0471331130710875i</v>
      </c>
      <c r="AD3916" t="str">
        <f t="shared" si="2093"/>
        <v>0.432403896080412+0.483364081404307i</v>
      </c>
      <c r="AE3916" t="str">
        <f t="shared" si="2094"/>
        <v>-0.0000092785643807234-0.0000362300120319753i</v>
      </c>
      <c r="AF3916" t="str">
        <f t="shared" si="2095"/>
        <v>-15.0868636676433-0.179648265586274i</v>
      </c>
      <c r="AG3916" t="str">
        <f t="shared" si="2096"/>
        <v>1.00168718941469-0.00150711172148688i</v>
      </c>
      <c r="AH3916" t="str">
        <f t="shared" si="2097"/>
        <v>0.000132427143529848+0.000547539909163012i</v>
      </c>
      <c r="AI3916">
        <f t="shared" si="2098"/>
        <v>-64.984794244687819</v>
      </c>
      <c r="AJ3916">
        <f t="shared" si="2099"/>
        <v>76.403628220683615</v>
      </c>
      <c r="AK3916"/>
      <c r="AL3916"/>
      <c r="AM3916"/>
      <c r="AN3916"/>
    </row>
    <row r="3917" spans="1:40" x14ac:dyDescent="0.25">
      <c r="A3917"/>
      <c r="B3917">
        <f t="shared" si="2065"/>
        <v>1983000</v>
      </c>
      <c r="C3917" s="237" t="str">
        <f t="shared" si="2068"/>
        <v>-1.94355712283681E-08+0.00123500884537632i</v>
      </c>
      <c r="D3917" s="208" t="str">
        <f t="shared" si="2069"/>
        <v>-5.957006106012+0.00946840114788512i</v>
      </c>
      <c r="E3917" t="str">
        <f t="shared" si="2070"/>
        <v>2870</v>
      </c>
      <c r="F3917" t="str">
        <f t="shared" si="2071"/>
        <v>0.777000777000777</v>
      </c>
      <c r="G3917" t="str">
        <f t="shared" si="2066"/>
        <v>0.777000777000777</v>
      </c>
      <c r="H3917" t="str">
        <f t="shared" si="2072"/>
        <v>9.12986181269683+0.189026167328921i</v>
      </c>
      <c r="I3917" t="str">
        <f t="shared" si="2073"/>
        <v>7787.2227900857i</v>
      </c>
      <c r="J3917" t="str">
        <f t="shared" si="2067"/>
        <v>-82082.4393758974+1703.59515534147i</v>
      </c>
      <c r="K3917" t="str">
        <f t="shared" si="2074"/>
        <v>0.00196816476235098-0.0948299038541646i</v>
      </c>
      <c r="L3917" t="str">
        <f t="shared" si="2075"/>
        <v>0.00014975815096464-0.0061169526920992i</v>
      </c>
      <c r="M3917" t="str">
        <f t="shared" si="2076"/>
        <v>0.00211792291331562-0.100946856546264i</v>
      </c>
      <c r="N3917" t="str">
        <f t="shared" si="2077"/>
        <v>-20.3173300759473i</v>
      </c>
      <c r="O3917" t="str">
        <f t="shared" si="2078"/>
        <v>0.102840030266708-0.99469790799757i</v>
      </c>
      <c r="P3917" t="str">
        <f t="shared" si="2079"/>
        <v>0.897159969733292+0.99469790799757i</v>
      </c>
      <c r="Q3917" t="str">
        <f t="shared" si="2080"/>
        <v>-0.897159969733292+19.3226321679497i</v>
      </c>
      <c r="R3917" t="str">
        <f t="shared" si="2081"/>
        <v>0.0492164911991089-0.0487156732740178i</v>
      </c>
      <c r="S3917" t="str">
        <f t="shared" si="2082"/>
        <v>2.09948925162442i</v>
      </c>
      <c r="T3917" t="str">
        <f t="shared" si="2083"/>
        <v>0.102278032424447+0.103329494275197i</v>
      </c>
      <c r="U3917" t="str">
        <f t="shared" si="2084"/>
        <v>0.0000333333333333334-0.0000569217580254488i</v>
      </c>
      <c r="V3917" t="str">
        <f t="shared" si="2085"/>
        <v>6.66666666666667E-06-0.000569217580254488i</v>
      </c>
      <c r="W3917" t="str">
        <f t="shared" si="2086"/>
        <v>0.0000275136922752432-0.0000531498163448506i</v>
      </c>
      <c r="X3917" t="str">
        <f t="shared" si="2087"/>
        <v>0.0000275480983062857-0.0000531010633001714i</v>
      </c>
      <c r="Y3917" t="str">
        <f t="shared" si="2088"/>
        <v>0.009+12.4595564641371i</v>
      </c>
      <c r="Z3917" t="str">
        <f t="shared" si="2089"/>
        <v>-0.000051123458660762-0.0000265691729044786i</v>
      </c>
      <c r="AA3917" t="str">
        <f t="shared" si="2090"/>
        <v>0.000697829565747676-0.963119744874774i</v>
      </c>
      <c r="AB3917" t="str">
        <f t="shared" si="2091"/>
        <v>0.48238743714587+0.487346586001365i</v>
      </c>
      <c r="AC3917" t="str">
        <f t="shared" si="2092"/>
        <v>1.05021776531162-0.0476633329160656i</v>
      </c>
      <c r="AD3917" t="str">
        <f t="shared" si="2093"/>
        <v>0.437360247516542+0.483892626718429i</v>
      </c>
      <c r="AE3917" t="str">
        <f t="shared" si="2094"/>
        <v>-9.50274166728835E-06-0.0000363585647360997i</v>
      </c>
      <c r="AF3917" t="str">
        <f t="shared" si="2095"/>
        <v>-15.0868679187088-0.179557766181036i</v>
      </c>
      <c r="AG3917" t="str">
        <f t="shared" si="2096"/>
        <v>1.00168819332089-0.00152363126783824i</v>
      </c>
      <c r="AH3917" t="str">
        <f t="shared" si="2097"/>
        <v>0.000135771667521501+0.000549522320999664i</v>
      </c>
      <c r="AI3917">
        <f t="shared" si="2098"/>
        <v>-64.942956635398644</v>
      </c>
      <c r="AJ3917">
        <f t="shared" si="2099"/>
        <v>76.121749963914297</v>
      </c>
      <c r="AK3917"/>
      <c r="AL3917"/>
      <c r="AM3917"/>
      <c r="AN3917"/>
    </row>
    <row r="3918" spans="1:40" x14ac:dyDescent="0.25">
      <c r="A3918"/>
      <c r="B3918">
        <f t="shared" si="2065"/>
        <v>1984000</v>
      </c>
      <c r="C3918" s="237" t="str">
        <f t="shared" si="2068"/>
        <v>-1.9415983856245E-08+0.00123438636107956i</v>
      </c>
      <c r="D3918" s="208" t="str">
        <f t="shared" si="2069"/>
        <v>-5.95700610586184+0.00946362876827663i</v>
      </c>
      <c r="E3918" t="str">
        <f t="shared" si="2070"/>
        <v>2870</v>
      </c>
      <c r="F3918" t="str">
        <f t="shared" si="2071"/>
        <v>0.777000777000777</v>
      </c>
      <c r="G3918" t="str">
        <f t="shared" si="2066"/>
        <v>0.777000777000777</v>
      </c>
      <c r="H3918" t="str">
        <f t="shared" si="2072"/>
        <v>9.1298660574904+0.188930986630202i</v>
      </c>
      <c r="I3918" t="str">
        <f t="shared" si="2073"/>
        <v>7791.14978090269i</v>
      </c>
      <c r="J3918" t="str">
        <f t="shared" si="2067"/>
        <v>-82165.2473800914+1704.45425526852i</v>
      </c>
      <c r="K3918" t="str">
        <f t="shared" si="2074"/>
        <v>0.0019661820302347-0.0947821464900939i</v>
      </c>
      <c r="L3918" t="str">
        <f t="shared" si="2075"/>
        <v>0.000149607313452117-0.00611387324163586i</v>
      </c>
      <c r="M3918" t="str">
        <f t="shared" si="2076"/>
        <v>0.00211578934368682-0.10089601973173i</v>
      </c>
      <c r="N3918" t="str">
        <f t="shared" si="2077"/>
        <v>-20.3275758298938i</v>
      </c>
      <c r="O3918" t="str">
        <f t="shared" si="2078"/>
        <v>0.0926433807644592-0.995699354223217i</v>
      </c>
      <c r="P3918" t="str">
        <f t="shared" si="2079"/>
        <v>0.907356619235541+0.995699354223217i</v>
      </c>
      <c r="Q3918" t="str">
        <f t="shared" si="2080"/>
        <v>-0.907356619235541+19.3318764756706i</v>
      </c>
      <c r="R3918" t="str">
        <f t="shared" si="2081"/>
        <v>0.0491942316059025-0.0492447451808136i</v>
      </c>
      <c r="S3918" t="str">
        <f t="shared" si="2082"/>
        <v>2.10054799557381i</v>
      </c>
      <c r="T3918" t="str">
        <f t="shared" si="2083"/>
        <v>0.103440950782101+0.103334844593572i</v>
      </c>
      <c r="U3918" t="str">
        <f t="shared" si="2084"/>
        <v>0.0000333333333333333-0.000056893067623218i</v>
      </c>
      <c r="V3918" t="str">
        <f t="shared" si="2085"/>
        <v>6.66666666666667E-06-0.00056893067623218i</v>
      </c>
      <c r="W3918" t="str">
        <f t="shared" si="2086"/>
        <v>0.0000275136022385194-0.0000531244358008906i</v>
      </c>
      <c r="X3918" t="str">
        <f t="shared" si="2087"/>
        <v>0.0000275479634591765-0.0000530757062361217i</v>
      </c>
      <c r="Y3918" t="str">
        <f t="shared" si="2088"/>
        <v>0.009+12.4658396494443i</v>
      </c>
      <c r="Z3918" t="str">
        <f t="shared" si="2089"/>
        <v>-0.0000510732908011784-0.0000265556149332668i</v>
      </c>
      <c r="AA3918" t="str">
        <f t="shared" si="2090"/>
        <v>0.000697126269931237-0.962634297938308i</v>
      </c>
      <c r="AB3918" t="str">
        <f t="shared" si="2091"/>
        <v>0.487872263093935+0.487371820416886i</v>
      </c>
      <c r="AC3918" t="str">
        <f t="shared" si="2092"/>
        <v>1.05020611174481-0.0481931933796381i</v>
      </c>
      <c r="AD3918" t="str">
        <f t="shared" si="2093"/>
        <v>0.442321658022301+0.484370361140655i</v>
      </c>
      <c r="AE3918" t="str">
        <f t="shared" si="2094"/>
        <v>-9.72806987229371E-06-0.0000364845119370929i</v>
      </c>
      <c r="AF3918" t="str">
        <f t="shared" si="2095"/>
        <v>-15.0868721633522-0.179467357861925i</v>
      </c>
      <c r="AG3918" t="str">
        <f t="shared" si="2096"/>
        <v>1.00168901915324-0.00154015191977689i</v>
      </c>
      <c r="AH3918" t="str">
        <f t="shared" si="2097"/>
        <v>0.000139134026315314+0.0005514658896221i</v>
      </c>
      <c r="AI3918">
        <f t="shared" si="2098"/>
        <v>-64.901620916076325</v>
      </c>
      <c r="AJ3918">
        <f t="shared" si="2099"/>
        <v>75.839875165822278</v>
      </c>
      <c r="AK3918"/>
      <c r="AL3918"/>
      <c r="AM3918"/>
      <c r="AN3918"/>
    </row>
    <row r="3919" spans="1:40" x14ac:dyDescent="0.25">
      <c r="A3919"/>
      <c r="B3919">
        <f t="shared" si="2065"/>
        <v>1985000</v>
      </c>
      <c r="C3919" s="237" t="str">
        <f t="shared" si="2068"/>
        <v>-1.93964260797459E-08+0.00123376450397102i</v>
      </c>
      <c r="D3919" s="208" t="str">
        <f t="shared" si="2069"/>
        <v>-5.95700610571189+0.00945886119711116i</v>
      </c>
      <c r="E3919" t="str">
        <f t="shared" si="2070"/>
        <v>2870</v>
      </c>
      <c r="F3919" t="str">
        <f t="shared" si="2071"/>
        <v>0.777000777000777</v>
      </c>
      <c r="G3919" t="str">
        <f t="shared" si="2066"/>
        <v>0.777000777000777</v>
      </c>
      <c r="H3919" t="str">
        <f t="shared" si="2072"/>
        <v>9.1298702958745+0.18883590168868i</v>
      </c>
      <c r="I3919" t="str">
        <f t="shared" si="2073"/>
        <v>7795.07677171968i</v>
      </c>
      <c r="J3919" t="str">
        <f t="shared" si="2067"/>
        <v>-82248.0971327121+1705.31335519558i</v>
      </c>
      <c r="K3919" t="str">
        <f t="shared" si="2074"/>
        <v>0.00196420229231629-0.0947344371839495i</v>
      </c>
      <c r="L3919" t="str">
        <f t="shared" si="2075"/>
        <v>0.00014945670366647-0.0061107968883237i</v>
      </c>
      <c r="M3919" t="str">
        <f t="shared" si="2076"/>
        <v>0.00211365899598276-0.100845234072273i</v>
      </c>
      <c r="N3919" t="str">
        <f t="shared" si="2077"/>
        <v>-20.3378215838404i</v>
      </c>
      <c r="O3919" t="str">
        <f t="shared" si="2078"/>
        <v>0.0824370060643812-0.996596277351637i</v>
      </c>
      <c r="P3919" t="str">
        <f t="shared" si="2079"/>
        <v>0.917562993935619+0.996596277351637i</v>
      </c>
      <c r="Q3919" t="str">
        <f t="shared" si="2080"/>
        <v>-0.917562993935619+19.3412253064888i</v>
      </c>
      <c r="R3919" t="str">
        <f t="shared" si="2081"/>
        <v>0.0491657673230087-0.0497732520739879i</v>
      </c>
      <c r="S3919" t="str">
        <f t="shared" si="2082"/>
        <v>2.10160673952319i</v>
      </c>
      <c r="T3919" t="str">
        <f t="shared" si="2083"/>
        <v>0.10460380200668+0.103327107959864i</v>
      </c>
      <c r="U3919" t="str">
        <f t="shared" si="2084"/>
        <v>0.0000333333333333333-0.0000568644061281938i</v>
      </c>
      <c r="V3919" t="str">
        <f t="shared" si="2085"/>
        <v>6.66666666666667E-06-0.000568644061281938i</v>
      </c>
      <c r="W3919" t="str">
        <f t="shared" si="2086"/>
        <v>0.0000275135121571418-0.0000530990815275526i</v>
      </c>
      <c r="X3919" t="str">
        <f t="shared" si="2087"/>
        <v>0.000027547828635331-0.0000530503754184255i</v>
      </c>
      <c r="Y3919" t="str">
        <f t="shared" si="2088"/>
        <v>0.009+12.4721228347515i</v>
      </c>
      <c r="Z3919" t="str">
        <f t="shared" si="2089"/>
        <v>-0.000051023198732064-0.0000265420706998919i</v>
      </c>
      <c r="AA3919" t="str">
        <f t="shared" si="2090"/>
        <v>0.000696424036780668-0.962149340122457i</v>
      </c>
      <c r="AB3919" t="str">
        <f t="shared" si="2091"/>
        <v>0.493356772413382+0.48733533110615i</v>
      </c>
      <c r="AC3919" t="str">
        <f t="shared" si="2092"/>
        <v>1.05018823351733-0.0487226184885159i</v>
      </c>
      <c r="AD3919" t="str">
        <f t="shared" si="2093"/>
        <v>0.447287606708773+0.484797237555472i</v>
      </c>
      <c r="AE3919" t="str">
        <f t="shared" si="2094"/>
        <v>-9.95452189318137E-06-0.0000366078450769981i</v>
      </c>
      <c r="AF3919" t="str">
        <f t="shared" si="2095"/>
        <v>-15.0868764015864-0.179377040491569i</v>
      </c>
      <c r="AG3919" t="str">
        <f t="shared" si="2096"/>
        <v>1.00168966701545-0.00155667186130997i</v>
      </c>
      <c r="AH3919" t="str">
        <f t="shared" si="2097"/>
        <v>0.000142513817375827+0.000553370482080263i</v>
      </c>
      <c r="AI3919">
        <f t="shared" si="2098"/>
        <v>-64.860781371918449</v>
      </c>
      <c r="AJ3919">
        <f t="shared" si="2099"/>
        <v>75.558003710891413</v>
      </c>
      <c r="AK3919"/>
      <c r="AL3919"/>
      <c r="AM3919"/>
      <c r="AN3919"/>
    </row>
    <row r="3920" spans="1:40" x14ac:dyDescent="0.25">
      <c r="A3920"/>
      <c r="B3920">
        <f t="shared" si="2065"/>
        <v>1986000</v>
      </c>
      <c r="C3920" s="237" t="str">
        <f t="shared" si="2068"/>
        <v>-1.93768978392773E-08+0.00123314327310327i</v>
      </c>
      <c r="D3920" s="208" t="str">
        <f t="shared" si="2069"/>
        <v>-5.95700610556218+0.00945409842712507i</v>
      </c>
      <c r="E3920" t="str">
        <f t="shared" si="2070"/>
        <v>2870</v>
      </c>
      <c r="F3920" t="str">
        <f t="shared" si="2071"/>
        <v>0.777000777000777</v>
      </c>
      <c r="G3920" t="str">
        <f t="shared" si="2066"/>
        <v>0.777000777000777</v>
      </c>
      <c r="H3920" t="str">
        <f t="shared" si="2072"/>
        <v>9.12987452786208+0.188740912359995i</v>
      </c>
      <c r="I3920" t="str">
        <f t="shared" si="2073"/>
        <v>7799.00376253666i</v>
      </c>
      <c r="J3920" t="str">
        <f t="shared" si="2067"/>
        <v>-82330.9886337594+1706.17245512262i</v>
      </c>
      <c r="K3920" t="str">
        <f t="shared" si="2074"/>
        <v>0.00196222554257069-0.0946867758632576i</v>
      </c>
      <c r="L3920" t="str">
        <f t="shared" si="2075"/>
        <v>0.000149306321149604-0.00610772362749542i</v>
      </c>
      <c r="M3920" t="str">
        <f t="shared" si="2076"/>
        <v>0.00211153186372029-0.100794499490753i</v>
      </c>
      <c r="N3920" t="str">
        <f t="shared" si="2077"/>
        <v>-20.3480673377869i</v>
      </c>
      <c r="O3920" t="str">
        <f t="shared" si="2078"/>
        <v>0.0722219775763281-0.997388583228705i</v>
      </c>
      <c r="P3920" t="str">
        <f t="shared" si="2079"/>
        <v>0.927778022423672+0.997388583228705i</v>
      </c>
      <c r="Q3920" t="str">
        <f t="shared" si="2080"/>
        <v>-0.927778022423672+19.3506787545582i</v>
      </c>
      <c r="R3920" t="str">
        <f t="shared" si="2081"/>
        <v>0.0491311091981808-0.0503011185344472i</v>
      </c>
      <c r="S3920" t="str">
        <f t="shared" si="2082"/>
        <v>2.10266548347258i</v>
      </c>
      <c r="T3920" t="str">
        <f t="shared" si="2083"/>
        <v>0.105766425722445+0.103306287475737i</v>
      </c>
      <c r="U3920" t="str">
        <f t="shared" si="2084"/>
        <v>0.0000333333333333333-0.0000568357734967094i</v>
      </c>
      <c r="V3920" t="str">
        <f t="shared" si="2085"/>
        <v>6.66666666666667E-06-0.000568357734967094i</v>
      </c>
      <c r="W3920" t="str">
        <f t="shared" si="2086"/>
        <v>0.0000275134220311113-0.0000530737534851353i</v>
      </c>
      <c r="X3920" t="str">
        <f t="shared" si="2087"/>
        <v>0.0000275476938346132-0.0000530250708074184i</v>
      </c>
      <c r="Y3920" t="str">
        <f t="shared" si="2088"/>
        <v>0.009+12.4784060200587i</v>
      </c>
      <c r="Z3920" t="str">
        <f t="shared" si="2089"/>
        <v>-0.0000509731823008013-0.0000265285401833599i</v>
      </c>
      <c r="AA3920" t="str">
        <f t="shared" si="2090"/>
        <v>0.000695722864156146-0.961664870688353i</v>
      </c>
      <c r="AB3920" t="str">
        <f t="shared" si="2091"/>
        <v>0.498840208702863+0.487237132697948i</v>
      </c>
      <c r="AC3920" t="str">
        <f t="shared" si="2092"/>
        <v>1.05016413991918-0.0492515324311884i</v>
      </c>
      <c r="AD3920" t="str">
        <f t="shared" si="2093"/>
        <v>0.45225757227461+0.485173214184683i</v>
      </c>
      <c r="AE3920" t="str">
        <f t="shared" si="2094"/>
        <v>-0.0000101820705700833-0.0000367285558734173i</v>
      </c>
      <c r="AF3920" t="str">
        <f t="shared" si="2095"/>
        <v>-15.0868806334243-0.17928681393287i</v>
      </c>
      <c r="AG3920" t="str">
        <f t="shared" si="2096"/>
        <v>1.00169013702961-0.00157318927865321i</v>
      </c>
      <c r="AH3920" t="str">
        <f t="shared" si="2097"/>
        <v>0.000145910637283669+0.000555235969470095i</v>
      </c>
      <c r="AI3920">
        <f t="shared" si="2098"/>
        <v>-64.820432409968717</v>
      </c>
      <c r="AJ3920">
        <f t="shared" si="2099"/>
        <v>75.276135483120356</v>
      </c>
      <c r="AK3920"/>
      <c r="AL3920"/>
      <c r="AM3920"/>
      <c r="AN3920"/>
    </row>
    <row r="3921" spans="1:40" x14ac:dyDescent="0.25">
      <c r="A3921"/>
      <c r="B3921">
        <f t="shared" si="2065"/>
        <v>1987000</v>
      </c>
      <c r="C3921" s="237" t="str">
        <f t="shared" si="2068"/>
        <v>-1.93573990753953E-08+0.00123252266753079i</v>
      </c>
      <c r="D3921" s="208" t="str">
        <f t="shared" si="2069"/>
        <v>-5.95700610541268+0.00944934045106939i</v>
      </c>
      <c r="E3921" t="str">
        <f t="shared" si="2070"/>
        <v>2870</v>
      </c>
      <c r="F3921" t="str">
        <f t="shared" si="2071"/>
        <v>0.777000777000777</v>
      </c>
      <c r="G3921" t="str">
        <f t="shared" si="2066"/>
        <v>0.777000777000777</v>
      </c>
      <c r="H3921" t="str">
        <f t="shared" si="2072"/>
        <v>9.12987875346593+0.188646018500076i</v>
      </c>
      <c r="I3921" t="str">
        <f t="shared" si="2073"/>
        <v>7802.93075335365i</v>
      </c>
      <c r="J3921" t="str">
        <f t="shared" si="2067"/>
        <v>-82413.9218832333+1707.03155504967i</v>
      </c>
      <c r="K3921" t="str">
        <f t="shared" si="2074"/>
        <v>0.00196025177498806-0.0946391624556905i</v>
      </c>
      <c r="L3921" t="str">
        <f t="shared" si="2075"/>
        <v>0.00014915616544458-0.00610465345449312i</v>
      </c>
      <c r="M3921" t="str">
        <f t="shared" si="2076"/>
        <v>0.00210940794043264-0.100743815910184i</v>
      </c>
      <c r="N3921" t="str">
        <f t="shared" si="2077"/>
        <v>-20.3583130917334i</v>
      </c>
      <c r="O3921" t="str">
        <f t="shared" si="2078"/>
        <v>0.0619993676182732-0.998076188682474i</v>
      </c>
      <c r="P3921" t="str">
        <f t="shared" si="2079"/>
        <v>0.938000632381727+0.998076188682474i</v>
      </c>
      <c r="Q3921" t="str">
        <f t="shared" si="2080"/>
        <v>-0.938000632381727+19.3602369030509i</v>
      </c>
      <c r="R3921" t="str">
        <f t="shared" si="2081"/>
        <v>0.0490902691250389-0.0508282693436324i</v>
      </c>
      <c r="S3921" t="str">
        <f t="shared" si="2082"/>
        <v>2.10372422742196i</v>
      </c>
      <c r="T3921" t="str">
        <f t="shared" si="2083"/>
        <v>0.106928661656128+0.103272388489009i</v>
      </c>
      <c r="U3921" t="str">
        <f t="shared" si="2084"/>
        <v>0.0000333333333333334-0.0000568071696851862i</v>
      </c>
      <c r="V3921" t="str">
        <f t="shared" si="2085"/>
        <v>6.66666666666667E-06-0.000568071696851862i</v>
      </c>
      <c r="W3921" t="str">
        <f t="shared" si="2086"/>
        <v>0.0000275133318604291-0.0000530484516340177i</v>
      </c>
      <c r="X3921" t="str">
        <f t="shared" si="2087"/>
        <v>0.000027547559056888-0.0000529997923635161i</v>
      </c>
      <c r="Y3921" t="str">
        <f t="shared" si="2088"/>
        <v>0.009+12.4846892053658i</v>
      </c>
      <c r="Z3921" t="str">
        <f t="shared" si="2089"/>
        <v>-0.0000509232413551579-0.000026515023362721i</v>
      </c>
      <c r="AA3921" t="str">
        <f t="shared" si="2090"/>
        <v>0.000695022749923248-0.961180888898631i</v>
      </c>
      <c r="AB3921" t="str">
        <f t="shared" si="2091"/>
        <v>0.504321816044325+0.487077250414901i</v>
      </c>
      <c r="AC3921" t="str">
        <f t="shared" si="2092"/>
        <v>1.05013384129313-0.0497798595754299i</v>
      </c>
      <c r="AD3921" t="str">
        <f t="shared" si="2093"/>
        <v>0.457231033060925+0.485498254590472i</v>
      </c>
      <c r="AE3921" t="str">
        <f t="shared" si="2094"/>
        <v>-0.000010410688688603-0.00003684663631979i</v>
      </c>
      <c r="AF3921" t="str">
        <f t="shared" si="2095"/>
        <v>-15.0868848588786-0.179196678049007i</v>
      </c>
      <c r="AG3921" t="str">
        <f t="shared" si="2096"/>
        <v>1.00169042933615-0.00158970236041633i</v>
      </c>
      <c r="AH3921" t="str">
        <f t="shared" si="2097"/>
        <v>0.000149324081775309+0.000557062226937635i</v>
      </c>
      <c r="AI3921">
        <f t="shared" si="2098"/>
        <v>-64.780568555842621</v>
      </c>
      <c r="AJ3921">
        <f t="shared" si="2099"/>
        <v>74.994270366018796</v>
      </c>
      <c r="AK3921"/>
      <c r="AL3921"/>
      <c r="AM3921"/>
      <c r="AN3921"/>
    </row>
    <row r="3922" spans="1:40" x14ac:dyDescent="0.25">
      <c r="A3922"/>
      <c r="B3922">
        <f t="shared" si="2065"/>
        <v>1988000</v>
      </c>
      <c r="C3922" s="237" t="str">
        <f t="shared" si="2068"/>
        <v>-1.93379297288063E-08+0.00123190268631001i</v>
      </c>
      <c r="D3922" s="208" t="str">
        <f t="shared" si="2069"/>
        <v>-5.95700610526342+0.00944458726171008i</v>
      </c>
      <c r="E3922" t="str">
        <f t="shared" si="2070"/>
        <v>2870</v>
      </c>
      <c r="F3922" t="str">
        <f t="shared" si="2071"/>
        <v>0.777000777000777</v>
      </c>
      <c r="G3922" t="str">
        <f t="shared" si="2066"/>
        <v>0.777000777000777</v>
      </c>
      <c r="H3922" t="str">
        <f t="shared" si="2072"/>
        <v>9.12988297269895+0.188551219965139i</v>
      </c>
      <c r="I3922" t="str">
        <f t="shared" si="2073"/>
        <v>7806.85774417064i</v>
      </c>
      <c r="J3922" t="str">
        <f t="shared" si="2067"/>
        <v>-82496.8968811338+1707.89065497672i</v>
      </c>
      <c r="K3922" t="str">
        <f t="shared" si="2074"/>
        <v>0.00195828098357363-0.094591596889065i</v>
      </c>
      <c r="L3922" t="str">
        <f t="shared" si="2075"/>
        <v>0.000149006236095604-0.00610158636466825i</v>
      </c>
      <c r="M3922" t="str">
        <f t="shared" si="2076"/>
        <v>0.00210728721966923-0.100693183253733i</v>
      </c>
      <c r="N3922" t="str">
        <f t="shared" si="2077"/>
        <v>-20.3685588456799i</v>
      </c>
      <c r="O3922" t="str">
        <f t="shared" si="2078"/>
        <v>0.0517702493041542-0.998659021531867i</v>
      </c>
      <c r="P3922" t="str">
        <f t="shared" si="2079"/>
        <v>0.948229750695846+0.998659021531867i</v>
      </c>
      <c r="Q3922" t="str">
        <f t="shared" si="2080"/>
        <v>-0.948229750695846+19.369899824148i</v>
      </c>
      <c r="R3922" t="str">
        <f t="shared" si="2081"/>
        <v>0.049043260038908-0.0513546295007546i</v>
      </c>
      <c r="S3922" t="str">
        <f t="shared" si="2082"/>
        <v>2.10478297137135i</v>
      </c>
      <c r="T3922" t="str">
        <f t="shared" si="2083"/>
        <v>0.108090349674273+0.103225418590431i</v>
      </c>
      <c r="U3922" t="str">
        <f t="shared" si="2084"/>
        <v>0.0000333333333333333-0.000056778594650133i</v>
      </c>
      <c r="V3922" t="str">
        <f t="shared" si="2085"/>
        <v>6.66666666666667E-06-0.00056778594650133i</v>
      </c>
      <c r="W3922" t="str">
        <f t="shared" si="2086"/>
        <v>0.0000275132416450963-0.0000530231759346577i</v>
      </c>
      <c r="X3922" t="str">
        <f t="shared" si="2087"/>
        <v>0.0000275474243020207-0.0000529745400472132i</v>
      </c>
      <c r="Y3922" t="str">
        <f t="shared" si="2088"/>
        <v>0.009+12.490972390673i</v>
      </c>
      <c r="Z3922" t="str">
        <f t="shared" si="2089"/>
        <v>-0.0000508733757432814-0.0000265015202170672i</v>
      </c>
      <c r="AA3922" t="str">
        <f t="shared" si="2090"/>
        <v>0.000694323691952864-0.96069739401737i</v>
      </c>
      <c r="AB3922" t="str">
        <f t="shared" si="2091"/>
        <v>0.509800839179132+0.486855720058274i</v>
      </c>
      <c r="AC3922" t="str">
        <f t="shared" si="2092"/>
        <v>1.05009734903093-0.0503075244856695i</v>
      </c>
      <c r="AD3922" t="str">
        <f t="shared" si="2093"/>
        <v>0.462207467105718+0.485772327677907i</v>
      </c>
      <c r="AE3922" t="str">
        <f t="shared" si="2094"/>
        <v>-0.0000106403489825717-0.0000369620786856281i</v>
      </c>
      <c r="AF3922" t="str">
        <f t="shared" si="2095"/>
        <v>-15.0868890779624-0.179106632703429i</v>
      </c>
      <c r="AG3922" t="str">
        <f t="shared" si="2096"/>
        <v>1.00169054409379-0.00160620929778635i</v>
      </c>
      <c r="AH3922" t="str">
        <f t="shared" si="2097"/>
        <v>0.000152753745782449+0.000558849133682528i</v>
      </c>
      <c r="AI3922">
        <f t="shared" si="2098"/>
        <v>-64.74118445056888</v>
      </c>
      <c r="AJ3922">
        <f t="shared" si="2099"/>
        <v>74.712408242631568</v>
      </c>
      <c r="AK3922"/>
      <c r="AL3922"/>
      <c r="AM3922"/>
      <c r="AN3922"/>
    </row>
    <row r="3923" spans="1:40" x14ac:dyDescent="0.25">
      <c r="A3923"/>
      <c r="B3923">
        <f t="shared" si="2065"/>
        <v>1989000</v>
      </c>
      <c r="C3923" s="237" t="str">
        <f t="shared" si="2068"/>
        <v>-1.93184897403651E-08+0.0012312833284992i</v>
      </c>
      <c r="D3923" s="208" t="str">
        <f t="shared" si="2069"/>
        <v>-5.95700610511438+0.0094398388518272i</v>
      </c>
      <c r="E3923" t="str">
        <f t="shared" si="2070"/>
        <v>2870</v>
      </c>
      <c r="F3923" t="str">
        <f t="shared" si="2071"/>
        <v>0.777000777000777</v>
      </c>
      <c r="G3923" t="str">
        <f t="shared" si="2066"/>
        <v>0.777000777000777</v>
      </c>
      <c r="H3923" t="str">
        <f t="shared" si="2072"/>
        <v>9.12988718557392+0.188456516611691i</v>
      </c>
      <c r="I3923" t="str">
        <f t="shared" si="2073"/>
        <v>7810.78473498762i</v>
      </c>
      <c r="J3923" t="str">
        <f t="shared" si="2067"/>
        <v>-82579.9136274609+1708.74975490377i</v>
      </c>
      <c r="K3923" t="str">
        <f t="shared" si="2074"/>
        <v>0.00195631316234767-0.0945440790913431i</v>
      </c>
      <c r="L3923" t="str">
        <f t="shared" si="2075"/>
        <v>0.000148856532648025-0.00609852235338154i</v>
      </c>
      <c r="M3923" t="str">
        <f t="shared" si="2076"/>
        <v>0.00210516969499569-0.100642601444725i</v>
      </c>
      <c r="N3923" t="str">
        <f t="shared" si="2077"/>
        <v>-20.3788045996264i</v>
      </c>
      <c r="O3923" t="str">
        <f t="shared" si="2078"/>
        <v>0.0415356964311205-0.999137020594264i</v>
      </c>
      <c r="P3923" t="str">
        <f t="shared" si="2079"/>
        <v>0.958464303568879+0.999137020594264i</v>
      </c>
      <c r="Q3923" t="str">
        <f t="shared" si="2080"/>
        <v>-0.958464303568879+19.3796675790321i</v>
      </c>
      <c r="R3923" t="str">
        <f t="shared" si="2081"/>
        <v>0.0489900959123141-0.0518801242399568i</v>
      </c>
      <c r="S3923" t="str">
        <f t="shared" si="2082"/>
        <v>2.10584171532071i</v>
      </c>
      <c r="T3923" t="str">
        <f t="shared" si="2083"/>
        <v>0.109251329820522+0.103165387609714i</v>
      </c>
      <c r="U3923" t="str">
        <f t="shared" si="2084"/>
        <v>0.0000333333333333335-0.0000567500483481474i</v>
      </c>
      <c r="V3923" t="str">
        <f t="shared" si="2085"/>
        <v>6.66666666666667E-06-0.000567500483481471i</v>
      </c>
      <c r="W3923" t="str">
        <f t="shared" si="2086"/>
        <v>0.0000275131513851142-0.0000529979263475946i</v>
      </c>
      <c r="X3923" t="str">
        <f t="shared" si="2087"/>
        <v>0.0000275472895698767-0.0000529493138190856i</v>
      </c>
      <c r="Y3923" t="str">
        <f t="shared" si="2088"/>
        <v>0.009+12.4972555759802i</v>
      </c>
      <c r="Z3923" t="str">
        <f t="shared" si="2089"/>
        <v>-0.0000508235853137056-0.0000264880307255341i</v>
      </c>
      <c r="AA3923" t="str">
        <f t="shared" si="2090"/>
        <v>0.000693625688121313-0.960214385310184i</v>
      </c>
      <c r="AB3923" t="str">
        <f t="shared" si="2091"/>
        <v>0.515276523683915+0.486572587989237i</v>
      </c>
      <c r="AC3923" t="str">
        <f t="shared" si="2092"/>
        <v>1.05005467556913-0.0508344519402931i</v>
      </c>
      <c r="AD3923" t="str">
        <f t="shared" si="2093"/>
        <v>0.467186352198522+0.485995407696879i</v>
      </c>
      <c r="AE3923" t="str">
        <f t="shared" si="2094"/>
        <v>-0.0000108710241368171-0.0000370748755167361i</v>
      </c>
      <c r="AF3923" t="str">
        <f t="shared" si="2095"/>
        <v>-15.0868932906883-0.179016677759864i</v>
      </c>
      <c r="AG3923" t="str">
        <f t="shared" si="2096"/>
        <v>1.00169048147952-0.00162270828471113i</v>
      </c>
      <c r="AH3923" t="str">
        <f t="shared" si="2097"/>
        <v>0.000156199223471571+0.000560596572961289i</v>
      </c>
      <c r="AI3923">
        <f t="shared" si="2098"/>
        <v>-64.702274847534923</v>
      </c>
      <c r="AJ3923">
        <f t="shared" si="2099"/>
        <v>74.430548995548961</v>
      </c>
      <c r="AK3923"/>
      <c r="AL3923"/>
      <c r="AM3923"/>
      <c r="AN3923"/>
    </row>
    <row r="3924" spans="1:40" x14ac:dyDescent="0.25">
      <c r="A3924"/>
      <c r="B3924">
        <f t="shared" si="2065"/>
        <v>1990000</v>
      </c>
      <c r="C3924" s="237" t="str">
        <f t="shared" si="2068"/>
        <v>-1.9299079051075E-08+0.00123066459315855i</v>
      </c>
      <c r="D3924" s="208" t="str">
        <f t="shared" si="2069"/>
        <v>-5.95700610496556+0.00943509521421555i</v>
      </c>
      <c r="E3924" t="str">
        <f t="shared" si="2070"/>
        <v>2870</v>
      </c>
      <c r="F3924" t="str">
        <f t="shared" si="2071"/>
        <v>0.777000777000777</v>
      </c>
      <c r="G3924" t="str">
        <f t="shared" si="2066"/>
        <v>0.777000777000777</v>
      </c>
      <c r="H3924" t="str">
        <f t="shared" si="2072"/>
        <v>9.12989139210356+0.188361908296526i</v>
      </c>
      <c r="I3924" t="str">
        <f t="shared" si="2073"/>
        <v>7814.71172580461i</v>
      </c>
      <c r="J3924" t="str">
        <f t="shared" si="2067"/>
        <v>-82662.9721222146+1709.60885483082i</v>
      </c>
      <c r="K3924" t="str">
        <f t="shared" si="2074"/>
        <v>0.00195434830534546-0.0944966089906313i</v>
      </c>
      <c r="L3924" t="str">
        <f t="shared" si="2075"/>
        <v>0.000148707054648337-0.00609546141600306i</v>
      </c>
      <c r="M3924" t="str">
        <f t="shared" si="2076"/>
        <v>0.0021030553599938-0.100592070406634i</v>
      </c>
      <c r="N3924" t="str">
        <f t="shared" si="2077"/>
        <v>-20.389050353573i</v>
      </c>
      <c r="O3924" t="str">
        <f t="shared" si="2078"/>
        <v>0.0312967833667088-0.999510135691928i</v>
      </c>
      <c r="P3924" t="str">
        <f t="shared" si="2079"/>
        <v>0.968703216633291+0.999510135691928i</v>
      </c>
      <c r="Q3924" t="str">
        <f t="shared" si="2080"/>
        <v>-0.968703216633291+19.3895402178811i</v>
      </c>
      <c r="R3924" t="str">
        <f t="shared" si="2081"/>
        <v>0.0489307917501402-0.0524046790473666i</v>
      </c>
      <c r="S3924" t="str">
        <f t="shared" si="2082"/>
        <v>2.1069004592701i</v>
      </c>
      <c r="T3924" t="str">
        <f t="shared" si="2083"/>
        <v>0.110411442352799+0.10309230761082i</v>
      </c>
      <c r="U3924" t="str">
        <f t="shared" si="2084"/>
        <v>0.0000333333333333334-0.000056721530735912i</v>
      </c>
      <c r="V3924" t="str">
        <f t="shared" si="2085"/>
        <v>6.66666666666667E-06-0.00056721530735912i</v>
      </c>
      <c r="W3924" t="str">
        <f t="shared" si="2086"/>
        <v>0.0000275130610804834-0.0000529727028334447i</v>
      </c>
      <c r="X3924" t="str">
        <f t="shared" si="2087"/>
        <v>0.0000275471548603216-0.0000529241136397859i</v>
      </c>
      <c r="Y3924" t="str">
        <f t="shared" si="2088"/>
        <v>0.009+12.5035387612874i</v>
      </c>
      <c r="Z3924" t="str">
        <f t="shared" si="2089"/>
        <v>-0.0000507738699153403-0.0000264745548672991i</v>
      </c>
      <c r="AA3924" t="str">
        <f t="shared" si="2090"/>
        <v>0.000692928736310193-0.959731862044125i</v>
      </c>
      <c r="AB3924" t="str">
        <f t="shared" si="2091"/>
        <v>0.520748116145955+0.486227911106651i</v>
      </c>
      <c r="AC3924" t="str">
        <f t="shared" si="2092"/>
        <v>1.05000583438458-0.0513605669488445i</v>
      </c>
      <c r="AD3924" t="str">
        <f t="shared" si="2093"/>
        <v>0.472167165935131+0.486167474243518i</v>
      </c>
      <c r="AE3924" t="str">
        <f t="shared" si="2094"/>
        <v>-0.000011102686789929-0.0000371850196353967i</v>
      </c>
      <c r="AF3924" t="str">
        <f t="shared" si="2095"/>
        <v>-15.0868974970691-0.17892681308231i</v>
      </c>
      <c r="AG3924" t="str">
        <f t="shared" si="2096"/>
        <v>1.00169024168854-0.00163919751808256i</v>
      </c>
      <c r="AH3924" t="str">
        <f t="shared" si="2097"/>
        <v>0.00015966010828345+0.000562304432090171i</v>
      </c>
      <c r="AI3924">
        <f t="shared" si="2098"/>
        <v>-64.663834609535286</v>
      </c>
      <c r="AJ3924">
        <f t="shared" si="2099"/>
        <v>74.148692506917357</v>
      </c>
      <c r="AK3924"/>
      <c r="AL3924"/>
      <c r="AM3924"/>
      <c r="AN3924"/>
    </row>
    <row r="3925" spans="1:40" x14ac:dyDescent="0.25">
      <c r="A3925"/>
      <c r="B3925">
        <f t="shared" si="2065"/>
        <v>1991000</v>
      </c>
      <c r="C3925" s="237" t="str">
        <f t="shared" si="2068"/>
        <v>-1.92796976020876E-08+0.00123004647935014i</v>
      </c>
      <c r="D3925" s="208" t="str">
        <f t="shared" si="2069"/>
        <v>-5.95700610481698+0.00943035634168441i</v>
      </c>
      <c r="E3925" t="str">
        <f t="shared" si="2070"/>
        <v>2870</v>
      </c>
      <c r="F3925" t="str">
        <f t="shared" si="2071"/>
        <v>0.777000777000777</v>
      </c>
      <c r="G3925" t="str">
        <f t="shared" si="2066"/>
        <v>0.777000777000777</v>
      </c>
      <c r="H3925" t="str">
        <f t="shared" si="2072"/>
        <v>9.12989559230068+0.188267394876726i</v>
      </c>
      <c r="I3925" t="str">
        <f t="shared" si="2073"/>
        <v>7818.6387166216i</v>
      </c>
      <c r="J3925" t="str">
        <f t="shared" si="2067"/>
        <v>-82746.072365395+1710.46795475787i</v>
      </c>
      <c r="K3925" t="str">
        <f t="shared" si="2074"/>
        <v>0.00195238640661725-0.09444918651518i</v>
      </c>
      <c r="L3925" t="str">
        <f t="shared" si="2075"/>
        <v>0.000148557801644166-0.00609240354791212i</v>
      </c>
      <c r="M3925" t="str">
        <f t="shared" si="2076"/>
        <v>0.00210094420826142-0.100541590063092i</v>
      </c>
      <c r="N3925" t="str">
        <f t="shared" si="2077"/>
        <v>-20.3992961075195i</v>
      </c>
      <c r="O3925" t="str">
        <f t="shared" si="2078"/>
        <v>0.0210545849364739-0.999778327657263i</v>
      </c>
      <c r="P3925" t="str">
        <f t="shared" si="2079"/>
        <v>0.978945415063526+0.999778327657263i</v>
      </c>
      <c r="Q3925" t="str">
        <f t="shared" si="2080"/>
        <v>-0.978945415063526+19.3995177798622i</v>
      </c>
      <c r="R3925" t="str">
        <f t="shared" si="2081"/>
        <v>0.0488653635844518-0.0529282196780064i</v>
      </c>
      <c r="S3925" t="str">
        <f t="shared" si="2082"/>
        <v>2.10795920321948i</v>
      </c>
      <c r="T3925" t="str">
        <f t="shared" si="2083"/>
        <v>0.111570527780276+0.103006192886511i</v>
      </c>
      <c r="U3925" t="str">
        <f t="shared" si="2084"/>
        <v>0.0000333333333333334-0.0000566930417701984i</v>
      </c>
      <c r="V3925" t="str">
        <f t="shared" si="2085"/>
        <v>6.66666666666667E-06-0.000566930417701984i</v>
      </c>
      <c r="W3925" t="str">
        <f t="shared" si="2086"/>
        <v>0.0000275129707312055-0.0000529475053529052i</v>
      </c>
      <c r="X3925" t="str">
        <f t="shared" si="2087"/>
        <v>0.0000275470201732221-0.000052898939470048i</v>
      </c>
      <c r="Y3925" t="str">
        <f t="shared" si="2088"/>
        <v>0.009+12.5098219465946i</v>
      </c>
      <c r="Z3925" t="str">
        <f t="shared" si="2089"/>
        <v>-0.0000507242293974782-0.000026461092621583i</v>
      </c>
      <c r="AA3925" t="str">
        <f t="shared" si="2090"/>
        <v>0.000692232834406455-0.959249823487739i</v>
      </c>
      <c r="AB3925" t="str">
        <f t="shared" si="2091"/>
        <v>0.526214864337526+0.485821756821364i</v>
      </c>
      <c r="AC3925" t="str">
        <f t="shared" si="2092"/>
        <v>1.0499508399896-0.0518857947690879i</v>
      </c>
      <c r="AD3925" t="str">
        <f t="shared" si="2093"/>
        <v>0.477149385771956+0.486288512260994i</v>
      </c>
      <c r="AE3925" t="str">
        <f t="shared" si="2094"/>
        <v>-0.0000113353095370126-0.0000372925041405282i</v>
      </c>
      <c r="AF3925" t="str">
        <f t="shared" si="2095"/>
        <v>-15.0869016971177-0.178837038535042i</v>
      </c>
      <c r="AG3925" t="str">
        <f t="shared" si="2096"/>
        <v>1.00168982493424-0.00165567519791794i</v>
      </c>
      <c r="AH3925" t="str">
        <f t="shared" si="2097"/>
        <v>0.000163135992972487+0.000563972602447589i</v>
      </c>
      <c r="AI3925">
        <f t="shared" si="2098"/>
        <v>-64.625858705920024</v>
      </c>
      <c r="AJ3925">
        <f t="shared" si="2099"/>
        <v>73.866838658462513</v>
      </c>
      <c r="AK3925"/>
      <c r="AL3925"/>
      <c r="AM3925"/>
      <c r="AN3925"/>
    </row>
    <row r="3926" spans="1:40" x14ac:dyDescent="0.25">
      <c r="A3926"/>
      <c r="B3926">
        <f t="shared" si="2065"/>
        <v>1992000</v>
      </c>
      <c r="C3926" s="237" t="str">
        <f t="shared" si="2068"/>
        <v>-1.9260345334702E-08+0.00122942898613791i</v>
      </c>
      <c r="D3926" s="208" t="str">
        <f t="shared" si="2069"/>
        <v>-5.9570061046686+0.00942562222705731i</v>
      </c>
      <c r="E3926" t="str">
        <f t="shared" si="2070"/>
        <v>2870</v>
      </c>
      <c r="F3926" t="str">
        <f t="shared" si="2071"/>
        <v>0.777000777000777</v>
      </c>
      <c r="G3926" t="str">
        <f t="shared" si="2066"/>
        <v>0.777000777000777</v>
      </c>
      <c r="H3926" t="str">
        <f t="shared" si="2072"/>
        <v>9.12989978617789+0.188172976209656i</v>
      </c>
      <c r="I3926" t="str">
        <f t="shared" si="2073"/>
        <v>7822.56570743858i</v>
      </c>
      <c r="J3926" t="str">
        <f t="shared" si="2067"/>
        <v>-82829.214357002+1711.32705468493i</v>
      </c>
      <c r="K3926" t="str">
        <f t="shared" si="2074"/>
        <v>0.00195042746022823-0.0944018115933836i</v>
      </c>
      <c r="L3926" t="str">
        <f t="shared" si="2075"/>
        <v>0.000148408773184275-0.00608934874449729i</v>
      </c>
      <c r="M3926" t="str">
        <f t="shared" si="2076"/>
        <v>0.0020988362334125-0.100491160337881i</v>
      </c>
      <c r="N3926" t="str">
        <f t="shared" si="2077"/>
        <v>-20.409541861466i</v>
      </c>
      <c r="O3926" t="str">
        <f t="shared" si="2078"/>
        <v>0.0108101763105417-0.999941568336938i</v>
      </c>
      <c r="P3926" t="str">
        <f t="shared" si="2079"/>
        <v>0.989189823689458+0.999941568336938i</v>
      </c>
      <c r="Q3926" t="str">
        <f t="shared" si="2080"/>
        <v>-0.989189823689458+19.4096002931291i</v>
      </c>
      <c r="R3926" t="str">
        <f t="shared" si="2081"/>
        <v>0.0487938284689803-0.0534506721726298i</v>
      </c>
      <c r="S3926" t="str">
        <f t="shared" si="2082"/>
        <v>2.10901794716887i</v>
      </c>
      <c r="T3926" t="str">
        <f t="shared" si="2083"/>
        <v>0.112728426900316+0.102907059952159i</v>
      </c>
      <c r="U3926" t="str">
        <f t="shared" si="2084"/>
        <v>0.0000333333333333334-0.000056664581407864i</v>
      </c>
      <c r="V3926" t="str">
        <f t="shared" si="2085"/>
        <v>6.66666666666667E-06-0.00056664581407864i</v>
      </c>
      <c r="W3926" t="str">
        <f t="shared" si="2086"/>
        <v>0.0000275128803372814-0.0000529223338667512i</v>
      </c>
      <c r="X3926" t="str">
        <f t="shared" si="2087"/>
        <v>0.0000275468855084441-0.0000528737912706832i</v>
      </c>
      <c r="Y3926" t="str">
        <f t="shared" si="2088"/>
        <v>0.009+12.5161051319017i</v>
      </c>
      <c r="Z3926" t="str">
        <f t="shared" si="2089"/>
        <v>-0.0000506746636097878-0.0000264476439676475i</v>
      </c>
      <c r="AA3926" t="str">
        <f t="shared" si="2090"/>
        <v>0.000691537980302328-0.958768268911027i</v>
      </c>
      <c r="AB3926" t="str">
        <f t="shared" si="2091"/>
        <v>0.531676017390134+0.485354203027012i</v>
      </c>
      <c r="AC3926" t="str">
        <f t="shared" si="2092"/>
        <v>1.04988970792679-0.0524100609240058i</v>
      </c>
      <c r="AD3926" t="str">
        <f t="shared" si="2093"/>
        <v>0.482132489080954+0.486358512039813i</v>
      </c>
      <c r="AE3926" t="str">
        <f t="shared" si="2094"/>
        <v>-0.0000115688649324633-0.0000373973224078232i</v>
      </c>
      <c r="AF3926" t="str">
        <f t="shared" si="2095"/>
        <v>-15.0869058908465-0.178747353982599i</v>
      </c>
      <c r="AG3926" t="str">
        <f t="shared" si="2096"/>
        <v>1.00168923144814-0.00167213952754283i</v>
      </c>
      <c r="AH3926" t="str">
        <f t="shared" si="2097"/>
        <v>0.000166626469646337+0.000565600979476333i</v>
      </c>
      <c r="AI3926">
        <f t="shared" si="2098"/>
        <v>-64.588342209834025</v>
      </c>
      <c r="AJ3926">
        <f t="shared" si="2099"/>
        <v>73.584987331486062</v>
      </c>
      <c r="AK3926"/>
      <c r="AL3926"/>
      <c r="AM3926"/>
      <c r="AN3926"/>
    </row>
    <row r="3927" spans="1:40" x14ac:dyDescent="0.25">
      <c r="A3927"/>
      <c r="B3927">
        <f t="shared" si="2065"/>
        <v>1993000</v>
      </c>
      <c r="C3927" s="237" t="str">
        <f t="shared" si="2068"/>
        <v>-1.92410221903653E-08+0.00122881211258772i</v>
      </c>
      <c r="D3927" s="208" t="str">
        <f t="shared" si="2069"/>
        <v>-5.95700610452046+0.00942089286317252i</v>
      </c>
      <c r="E3927" t="str">
        <f t="shared" si="2070"/>
        <v>2870</v>
      </c>
      <c r="F3927" t="str">
        <f t="shared" si="2071"/>
        <v>0.777000777000777</v>
      </c>
      <c r="G3927" t="str">
        <f t="shared" si="2066"/>
        <v>0.777000777000777</v>
      </c>
      <c r="H3927" t="str">
        <f t="shared" si="2072"/>
        <v>9.12990397374796+0.188078652152971i</v>
      </c>
      <c r="I3927" t="str">
        <f t="shared" si="2073"/>
        <v>7826.49269825557i</v>
      </c>
      <c r="J3927" t="str">
        <f t="shared" si="2067"/>
        <v>-82912.3980970356+1712.18615461197i</v>
      </c>
      <c r="K3927" t="str">
        <f t="shared" si="2074"/>
        <v>0.0019484714602584-0.0943544841537802i</v>
      </c>
      <c r="L3927" t="str">
        <f t="shared" si="2075"/>
        <v>0.000148259968818559-0.00608629700115641i</v>
      </c>
      <c r="M3927" t="str">
        <f t="shared" si="2076"/>
        <v>0.00209673142907696-0.100440781154937i</v>
      </c>
      <c r="N3927" t="str">
        <f t="shared" si="2077"/>
        <v>-20.4197876154125i</v>
      </c>
      <c r="O3927" t="str">
        <f t="shared" si="2078"/>
        <v>0.000564632891155156-0.999999840594836i</v>
      </c>
      <c r="P3927" t="str">
        <f t="shared" si="2079"/>
        <v>0.999435367108845+0.999999840594836i</v>
      </c>
      <c r="Q3927" t="str">
        <f t="shared" si="2080"/>
        <v>-0.999435367108845+19.4197877748177i</v>
      </c>
      <c r="R3927" t="str">
        <f t="shared" si="2081"/>
        <v>0.048716204473289-0.0539719628743778i</v>
      </c>
      <c r="S3927" t="str">
        <f t="shared" si="2082"/>
        <v>2.11007669111825i</v>
      </c>
      <c r="T3927" t="str">
        <f t="shared" si="2083"/>
        <v>0.113884980835124+0.102794927538838i</v>
      </c>
      <c r="U3927" t="str">
        <f t="shared" si="2084"/>
        <v>0.0000333333333333333-0.0000566361496058528i</v>
      </c>
      <c r="V3927" t="str">
        <f t="shared" si="2085"/>
        <v>6.66666666666667E-06-0.000566361496058528i</v>
      </c>
      <c r="W3927" t="str">
        <f t="shared" si="2086"/>
        <v>0.0000275127898987121-0.0000528971883358368i</v>
      </c>
      <c r="X3927" t="str">
        <f t="shared" si="2087"/>
        <v>0.0000275467508658549-0.0000528486690025821i</v>
      </c>
      <c r="Y3927" t="str">
        <f t="shared" si="2088"/>
        <v>0.009+12.5223883172089i</v>
      </c>
      <c r="Z3927" t="str">
        <f t="shared" si="2089"/>
        <v>-0.000050625172402315-0.0000264342088847974i</v>
      </c>
      <c r="AA3927" t="str">
        <f t="shared" si="2090"/>
        <v>0.00069084417189532-0.958287197585447i</v>
      </c>
      <c r="AB3927" t="str">
        <f t="shared" si="2091"/>
        <v>0.537130825967383+0.484825338067444i</v>
      </c>
      <c r="AC3927" t="str">
        <f t="shared" si="2092"/>
        <v>1.04982245476353-0.0529332912186216i</v>
      </c>
      <c r="AD3927" t="str">
        <f t="shared" si="2093"/>
        <v>0.487115953204014+0.486377469217538i</v>
      </c>
      <c r="AE3927" t="str">
        <f t="shared" si="2094"/>
        <v>-0.0000118033254927157-0.0000374994680898516i</v>
      </c>
      <c r="AF3927" t="str">
        <f t="shared" si="2095"/>
        <v>-15.0869100782684-0.178657759289798i</v>
      </c>
      <c r="AG3927" t="str">
        <f t="shared" si="2096"/>
        <v>1.00168846147985-0.00168858871377142i</v>
      </c>
      <c r="AH3927" t="str">
        <f t="shared" si="2097"/>
        <v>0.000170131129805183+0.000567189462685312i</v>
      </c>
      <c r="AI3927">
        <f t="shared" si="2098"/>
        <v>-64.55128029554993</v>
      </c>
      <c r="AJ3927">
        <f t="shared" si="2099"/>
        <v>73.303138406889985</v>
      </c>
      <c r="AK3927"/>
      <c r="AL3927"/>
      <c r="AM3927"/>
      <c r="AN3927"/>
    </row>
    <row r="3928" spans="1:40" x14ac:dyDescent="0.25">
      <c r="A3928"/>
      <c r="B3928">
        <f t="shared" si="2065"/>
        <v>1994000</v>
      </c>
      <c r="C3928" s="237" t="str">
        <f t="shared" si="2068"/>
        <v>-1.92217281106703E-08+0.00122819585776726i</v>
      </c>
      <c r="D3928" s="208" t="str">
        <f t="shared" si="2069"/>
        <v>-5.95700610437254+0.00941616824288233i</v>
      </c>
      <c r="E3928" t="str">
        <f t="shared" si="2070"/>
        <v>2870</v>
      </c>
      <c r="F3928" t="str">
        <f t="shared" si="2071"/>
        <v>0.777000777000777</v>
      </c>
      <c r="G3928" t="str">
        <f t="shared" si="2066"/>
        <v>0.777000777000777</v>
      </c>
      <c r="H3928" t="str">
        <f t="shared" si="2072"/>
        <v>9.12990815502347+0.187984422564607i</v>
      </c>
      <c r="I3928" t="str">
        <f t="shared" si="2073"/>
        <v>7830.41968907256i</v>
      </c>
      <c r="J3928" t="str">
        <f t="shared" si="2067"/>
        <v>-82995.6235854958+1713.04525453902i</v>
      </c>
      <c r="K3928" t="str">
        <f t="shared" si="2074"/>
        <v>0.00194651840080268-0.0943072041250503i</v>
      </c>
      <c r="L3928" t="str">
        <f t="shared" si="2075"/>
        <v>0.000148111388098034-0.00608324831329645i</v>
      </c>
      <c r="M3928" t="str">
        <f t="shared" si="2076"/>
        <v>0.00209462978890071-0.100390452438347i</v>
      </c>
      <c r="N3928" t="str">
        <f t="shared" si="2077"/>
        <v>-20.430033369359i</v>
      </c>
      <c r="O3928" t="str">
        <f t="shared" si="2078"/>
        <v>-0.00968096980031821-0.999953138313854i</v>
      </c>
      <c r="P3928" t="str">
        <f t="shared" si="2079"/>
        <v>1.00968096980032+0.999953138313854i</v>
      </c>
      <c r="Q3928" t="str">
        <f t="shared" si="2080"/>
        <v>-1.00968096980032+19.4300802310451i</v>
      </c>
      <c r="R3928" t="str">
        <f t="shared" si="2081"/>
        <v>0.0486325106766059-0.0544920184453171i</v>
      </c>
      <c r="S3928" t="str">
        <f t="shared" si="2082"/>
        <v>2.11113543506764i</v>
      </c>
      <c r="T3928" t="str">
        <f t="shared" si="2083"/>
        <v>0.115040031068268+0.102669816585688i</v>
      </c>
      <c r="U3928" t="str">
        <f t="shared" si="2084"/>
        <v>0.0000333333333333333-0.000056607746321196i</v>
      </c>
      <c r="V3928" t="str">
        <f t="shared" si="2085"/>
        <v>6.66666666666667E-06-0.00056607746321196i</v>
      </c>
      <c r="W3928" t="str">
        <f t="shared" si="2086"/>
        <v>0.0000275126994154991-0.0000528720687210952i</v>
      </c>
      <c r="X3928" t="str">
        <f t="shared" si="2087"/>
        <v>0.0000275466162453215-0.0000528235726267137i</v>
      </c>
      <c r="Y3928" t="str">
        <f t="shared" si="2088"/>
        <v>0.009+12.5286715025161i</v>
      </c>
      <c r="Z3928" t="str">
        <f t="shared" si="2089"/>
        <v>-0.0000505757556254826-0.0000264207873523798i</v>
      </c>
      <c r="AA3928" t="str">
        <f t="shared" si="2090"/>
        <v>0.00069015140708824-0.95780660878394i</v>
      </c>
      <c r="AB3928" t="str">
        <f t="shared" si="2091"/>
        <v>0.542578542437219+0.484235260700699i</v>
      </c>
      <c r="AC3928" t="str">
        <f t="shared" si="2092"/>
        <v>1.04974909808615-0.0534554117567115i</v>
      </c>
      <c r="AD3928" t="str">
        <f t="shared" si="2093"/>
        <v>0.492099255507569+0.486345384777962i</v>
      </c>
      <c r="AE3928" t="str">
        <f t="shared" si="2094"/>
        <v>-0.0000120386636990029-0.0000375989351161414i</v>
      </c>
      <c r="AF3928" t="str">
        <f t="shared" si="2095"/>
        <v>-15.086914259396-0.178568254321725i</v>
      </c>
      <c r="AG3928" t="str">
        <f t="shared" si="2096"/>
        <v>1.001687515297-0.00170502096708724i</v>
      </c>
      <c r="AH3928" t="str">
        <f t="shared" si="2097"/>
        <v>0.000173649564381141+0.000568737955650966i</v>
      </c>
      <c r="AI3928">
        <f t="shared" si="2098"/>
        <v>-64.514668235886958</v>
      </c>
      <c r="AJ3928">
        <f t="shared" si="2099"/>
        <v>73.021291765186092</v>
      </c>
      <c r="AK3928"/>
      <c r="AL3928"/>
      <c r="AM3928"/>
      <c r="AN3928"/>
    </row>
    <row r="3929" spans="1:40" x14ac:dyDescent="0.25">
      <c r="A3929"/>
      <c r="B3929">
        <f t="shared" ref="B3929:B3934" si="2100">B3928+1000</f>
        <v>1995000</v>
      </c>
      <c r="C3929" s="237" t="str">
        <f t="shared" si="2068"/>
        <v>-1.92024630373569E-08+0.00122758022074613i</v>
      </c>
      <c r="D3929" s="208" t="str">
        <f t="shared" si="2069"/>
        <v>-5.95700610422484+0.00941144835905367i</v>
      </c>
      <c r="E3929" t="str">
        <f t="shared" si="2070"/>
        <v>2870</v>
      </c>
      <c r="F3929" t="str">
        <f t="shared" si="2071"/>
        <v>0.777000777000777</v>
      </c>
      <c r="G3929" t="str">
        <f t="shared" si="2066"/>
        <v>0.777000777000777</v>
      </c>
      <c r="H3929" t="str">
        <f t="shared" si="2072"/>
        <v>9.12991233001703+0.187890287302787i</v>
      </c>
      <c r="I3929" t="str">
        <f t="shared" si="2073"/>
        <v>7834.34667988955i</v>
      </c>
      <c r="J3929" t="str">
        <f t="shared" si="2067"/>
        <v>-83078.8908223826+1713.90435446608i</v>
      </c>
      <c r="K3929" t="str">
        <f t="shared" si="2074"/>
        <v>0.0019445682759707-0.0942599714360176i</v>
      </c>
      <c r="L3929" t="str">
        <f t="shared" si="2075"/>
        <v>0.000147963030574846-0.00608020267633362i</v>
      </c>
      <c r="M3929" t="str">
        <f t="shared" si="2076"/>
        <v>0.00209253130654555-0.100340174112351i</v>
      </c>
      <c r="N3929" t="str">
        <f t="shared" si="2077"/>
        <v>-20.4402791233056i</v>
      </c>
      <c r="O3929" t="str">
        <f t="shared" si="2078"/>
        <v>-0.0199255562363919-0.999801466396539i</v>
      </c>
      <c r="P3929" t="str">
        <f t="shared" si="2079"/>
        <v>1.01992555623639+0.999801466396539i</v>
      </c>
      <c r="Q3929" t="str">
        <f t="shared" si="2080"/>
        <v>-1.01992555623639+19.4404776569091i</v>
      </c>
      <c r="R3929" t="str">
        <f t="shared" si="2081"/>
        <v>0.0485427671613364-0.0550107658828329i</v>
      </c>
      <c r="S3929" t="str">
        <f t="shared" si="2082"/>
        <v>2.11219417901702i</v>
      </c>
      <c r="T3929" t="str">
        <f t="shared" si="2083"/>
        <v>0.116193419480988+0.102531750231553i</v>
      </c>
      <c r="U3929" t="str">
        <f t="shared" si="2084"/>
        <v>0.0000333333333333334-0.00005657937151101i</v>
      </c>
      <c r="V3929" t="str">
        <f t="shared" si="2085"/>
        <v>6.66666666666667E-06-0.0005657937151101i</v>
      </c>
      <c r="W3929" t="str">
        <f t="shared" si="2086"/>
        <v>0.0000275126088876433-0.0000528469749835369i</v>
      </c>
      <c r="X3929" t="str">
        <f t="shared" si="2087"/>
        <v>0.0000275464816467115-0.000052798502104125i</v>
      </c>
      <c r="Y3929" t="str">
        <f t="shared" si="2088"/>
        <v>0.009+12.5349546878233i</v>
      </c>
      <c r="Z3929" t="str">
        <f t="shared" si="2089"/>
        <v>-0.0000505264131300878-0.0000264073793497834i</v>
      </c>
      <c r="AA3929" t="str">
        <f t="shared" si="2090"/>
        <v>0.000689459683789142-0.9573265017809i</v>
      </c>
      <c r="AB3929" t="str">
        <f t="shared" si="2091"/>
        <v>0.548018421043182+0.483584080059573i</v>
      </c>
      <c r="AC3929" t="str">
        <f t="shared" si="2092"/>
        <v>1.04966965649374-0.0539763489573769i</v>
      </c>
      <c r="AD3929" t="str">
        <f t="shared" si="2093"/>
        <v>0.497081873437165+0.486262265049717i</v>
      </c>
      <c r="AE3929" t="str">
        <f t="shared" si="2094"/>
        <v>-0.0000122748520001115-0.0000376957176932305i</v>
      </c>
      <c r="AF3929" t="str">
        <f t="shared" si="2095"/>
        <v>-15.0869184342419-0.178478838943733i</v>
      </c>
      <c r="AG3929" t="str">
        <f t="shared" si="2096"/>
        <v>1.00168639318523-0.00172143450182305i</v>
      </c>
      <c r="AH3929" t="str">
        <f t="shared" si="2097"/>
        <v>0.000177181363777608+0.000570246366018295i</v>
      </c>
      <c r="AI3929">
        <f t="shared" si="2098"/>
        <v>-64.478501399714077</v>
      </c>
      <c r="AJ3929">
        <f t="shared" si="2099"/>
        <v>72.739447286506802</v>
      </c>
      <c r="AK3929"/>
      <c r="AL3929"/>
      <c r="AM3929"/>
      <c r="AN3929"/>
    </row>
    <row r="3930" spans="1:40" x14ac:dyDescent="0.25">
      <c r="A3930"/>
      <c r="B3930">
        <f t="shared" si="2100"/>
        <v>1996000</v>
      </c>
      <c r="C3930" s="237" t="str">
        <f t="shared" si="2068"/>
        <v>-1.91832269123101E-08+0.00122696520059575i</v>
      </c>
      <c r="D3930" s="208" t="str">
        <f t="shared" si="2069"/>
        <v>-5.95700610407737+0.00940673320456742i</v>
      </c>
      <c r="E3930" t="str">
        <f t="shared" si="2070"/>
        <v>2870</v>
      </c>
      <c r="F3930" t="str">
        <f t="shared" si="2071"/>
        <v>0.777000777000777</v>
      </c>
      <c r="G3930" t="str">
        <f t="shared" si="2066"/>
        <v>0.777000777000777</v>
      </c>
      <c r="H3930" t="str">
        <f t="shared" si="2072"/>
        <v>9.12991649874124+0.187796246226015i</v>
      </c>
      <c r="I3930" t="str">
        <f t="shared" si="2073"/>
        <v>7838.27367070653i</v>
      </c>
      <c r="J3930" t="str">
        <f t="shared" si="2067"/>
        <v>-83162.199807696+1714.76345439313i</v>
      </c>
      <c r="K3930" t="str">
        <f t="shared" si="2074"/>
        <v>0.00194262107988686-0.0942127860156478i</v>
      </c>
      <c r="L3930" t="str">
        <f t="shared" si="2075"/>
        <v>0.000147814895802258-0.00607716008569328i</v>
      </c>
      <c r="M3930" t="str">
        <f t="shared" si="2076"/>
        <v>0.00209043597568912-0.100289946101341i</v>
      </c>
      <c r="N3930" t="str">
        <f t="shared" si="2077"/>
        <v>-20.4505248772521i</v>
      </c>
      <c r="O3930" t="str">
        <f t="shared" si="2078"/>
        <v>-0.0301680509959512-0.999544840764588i</v>
      </c>
      <c r="P3930" t="str">
        <f t="shared" si="2079"/>
        <v>1.03016805099595+0.999544840764588i</v>
      </c>
      <c r="Q3930" t="str">
        <f t="shared" si="2080"/>
        <v>-1.03016805099595+19.4509800364875i</v>
      </c>
      <c r="R3930" t="str">
        <f t="shared" si="2081"/>
        <v>0.0484469950062661-0.0555281325358457i</v>
      </c>
      <c r="S3930" t="str">
        <f t="shared" si="2082"/>
        <v>2.11325292296639i</v>
      </c>
      <c r="T3930" t="str">
        <f t="shared" si="2083"/>
        <v>0.117344988388241+0.10238075380593i</v>
      </c>
      <c r="U3930" t="str">
        <f t="shared" si="2084"/>
        <v>0.0000333333333333336-0.0000565510251324978i</v>
      </c>
      <c r="V3930" t="str">
        <f t="shared" si="2085"/>
        <v>6.66666666666667E-06-0.000565510251324975i</v>
      </c>
      <c r="W3930" t="str">
        <f t="shared" si="2086"/>
        <v>0.0000275125183151458-0.0000528219070842514i</v>
      </c>
      <c r="X3930" t="str">
        <f t="shared" si="2087"/>
        <v>0.0000275463470698926-0.0000527734573959414i</v>
      </c>
      <c r="Y3930" t="str">
        <f t="shared" si="2088"/>
        <v>0.009+12.5412378731305i</v>
      </c>
      <c r="Z3930" t="str">
        <f t="shared" si="2089"/>
        <v>-0.0000504771447673013-0.0000263939848564386i</v>
      </c>
      <c r="AA3930" t="str">
        <f t="shared" si="2090"/>
        <v>0.000688768999911309-0.956846875852165i</v>
      </c>
      <c r="AB3930" t="str">
        <f t="shared" si="2091"/>
        <v>0.553449718074409+0.482871915608929i</v>
      </c>
      <c r="AC3930" t="str">
        <f t="shared" si="2092"/>
        <v>1.04958414959167-0.054496029571446i</v>
      </c>
      <c r="AD3930" t="str">
        <f t="shared" si="2093"/>
        <v>0.502063284571802+0.486128121704383i</v>
      </c>
      <c r="AE3930" t="str">
        <f t="shared" si="2094"/>
        <v>-0.0000125118628151232-0.0000377898103046904i</v>
      </c>
      <c r="AF3930" t="str">
        <f t="shared" si="2095"/>
        <v>-15.0869226028186-0.178389513021448i</v>
      </c>
      <c r="AG3930" t="str">
        <f t="shared" si="2096"/>
        <v>1.00168509544812-0.00173782753633945i</v>
      </c>
      <c r="AH3930" t="str">
        <f t="shared" si="2097"/>
        <v>0.000180726117908409+0.000571714605501525i</v>
      </c>
      <c r="AI3930">
        <f t="shared" si="2098"/>
        <v>-64.442775249534364</v>
      </c>
      <c r="AJ3930">
        <f t="shared" si="2099"/>
        <v>72.457604850630503</v>
      </c>
      <c r="AK3930"/>
      <c r="AL3930"/>
      <c r="AM3930"/>
      <c r="AN3930"/>
    </row>
    <row r="3931" spans="1:40" x14ac:dyDescent="0.25">
      <c r="A3931"/>
      <c r="B3931">
        <f t="shared" si="2100"/>
        <v>1997000</v>
      </c>
      <c r="C3931" s="237" t="str">
        <f t="shared" si="2068"/>
        <v>-1.91640196775617E-08+0.00122635079638944i</v>
      </c>
      <c r="D3931" s="208" t="str">
        <f t="shared" si="2069"/>
        <v>-5.95700610393011+0.00940202277231904i</v>
      </c>
      <c r="E3931" t="str">
        <f t="shared" si="2070"/>
        <v>2870</v>
      </c>
      <c r="F3931" t="str">
        <f t="shared" si="2071"/>
        <v>0.777000777000777</v>
      </c>
      <c r="G3931" t="str">
        <f t="shared" si="2066"/>
        <v>0.777000777000777</v>
      </c>
      <c r="H3931" t="str">
        <f t="shared" si="2072"/>
        <v>9.12992066120861+0.187702299193079i</v>
      </c>
      <c r="I3931" t="str">
        <f t="shared" si="2073"/>
        <v>7842.20066152352i</v>
      </c>
      <c r="J3931" t="str">
        <f t="shared" si="2067"/>
        <v>-83245.5505414361+1715.62255432017i</v>
      </c>
      <c r="K3931" t="str">
        <f t="shared" si="2074"/>
        <v>0.00194067680669022-0.0941656477930488i</v>
      </c>
      <c r="L3931" t="str">
        <f t="shared" si="2075"/>
        <v>0.000147666983334651-0.00607412053680989i</v>
      </c>
      <c r="M3931" t="str">
        <f t="shared" si="2076"/>
        <v>0.00208834379002487-0.100239768329859i</v>
      </c>
      <c r="N3931" t="str">
        <f t="shared" si="2077"/>
        <v>-20.4607706311986i</v>
      </c>
      <c r="O3931" t="str">
        <f t="shared" si="2078"/>
        <v>-0.0404073788777635-0.999183288357161i</v>
      </c>
      <c r="P3931" t="str">
        <f t="shared" si="2079"/>
        <v>1.04040737887776+0.999183288357161i</v>
      </c>
      <c r="Q3931" t="str">
        <f t="shared" si="2080"/>
        <v>-1.04040737887776+19.4615873428414i</v>
      </c>
      <c r="R3931" t="str">
        <f t="shared" si="2081"/>
        <v>0.0483452162794359-0.0560440461209102i</v>
      </c>
      <c r="S3931" t="str">
        <f t="shared" si="2082"/>
        <v>2.11431166691577i</v>
      </c>
      <c r="T3931" t="str">
        <f t="shared" si="2083"/>
        <v>0.118494580574606+0.102216854819178i</v>
      </c>
      <c r="U3931" t="str">
        <f t="shared" si="2084"/>
        <v>0.0000333333333333333-0.0000565227071429467i</v>
      </c>
      <c r="V3931" t="str">
        <f t="shared" si="2085"/>
        <v>6.66666666666667E-06-0.000565227071429467i</v>
      </c>
      <c r="W3931" t="str">
        <f t="shared" si="2086"/>
        <v>0.0000275124276980075-0.0000527968649844048i</v>
      </c>
      <c r="X3931" t="str">
        <f t="shared" si="2087"/>
        <v>0.0000275462125147329-0.0000527484384633652i</v>
      </c>
      <c r="Y3931" t="str">
        <f t="shared" si="2088"/>
        <v>0.009+12.5475210584376i</v>
      </c>
      <c r="Z3931" t="str">
        <f t="shared" si="2089"/>
        <v>-0.0000504279503886662-0.0000263806038518184i</v>
      </c>
      <c r="AA3931" t="str">
        <f t="shared" si="2090"/>
        <v>0.000688079353373268-0.956367730275041i</v>
      </c>
      <c r="AB3931" t="str">
        <f t="shared" si="2091"/>
        <v>0.558871692034978+0.482098897099519i</v>
      </c>
      <c r="AC3931" t="str">
        <f t="shared" si="2092"/>
        <v>1.04949259798482-0.0550143806977669i</v>
      </c>
      <c r="AD3931" t="str">
        <f t="shared" si="2093"/>
        <v>0.507042966678646+0.485942971753937i</v>
      </c>
      <c r="AE3931" t="str">
        <f t="shared" si="2094"/>
        <v>-0.0000127496685361769-0.0000378812077111287i</v>
      </c>
      <c r="AF3931" t="str">
        <f t="shared" si="2095"/>
        <v>-15.0869267651387-0.17830027642076i</v>
      </c>
      <c r="AG3931" t="str">
        <f t="shared" si="2096"/>
        <v>1.0016836224071-0.00175419829320433i</v>
      </c>
      <c r="AH3931" t="str">
        <f t="shared" si="2097"/>
        <v>0.000184283416237276+0.000573142589884515i</v>
      </c>
      <c r="AI3931">
        <f t="shared" si="2098"/>
        <v>-64.407485339143861</v>
      </c>
      <c r="AJ3931">
        <f t="shared" si="2099"/>
        <v>72.175764336975419</v>
      </c>
      <c r="AK3931"/>
      <c r="AL3931"/>
      <c r="AM3931"/>
      <c r="AN3931"/>
    </row>
    <row r="3932" spans="1:40" x14ac:dyDescent="0.25">
      <c r="A3932"/>
      <c r="B3932">
        <f t="shared" si="2100"/>
        <v>1998000</v>
      </c>
      <c r="C3932" s="237" t="str">
        <f t="shared" si="2068"/>
        <v>-1.91448412752873E-08+0.00122573700720236i</v>
      </c>
      <c r="D3932" s="208" t="str">
        <f t="shared" si="2069"/>
        <v>-5.95700610378307+0.0093973170552181i</v>
      </c>
      <c r="E3932" t="str">
        <f t="shared" si="2070"/>
        <v>2870</v>
      </c>
      <c r="F3932" t="str">
        <f t="shared" si="2071"/>
        <v>0.777000777000777</v>
      </c>
      <c r="G3932" t="str">
        <f t="shared" si="2066"/>
        <v>0.777000777000777</v>
      </c>
      <c r="H3932" t="str">
        <f t="shared" si="2072"/>
        <v>9.12992481743166+0.187608446063049i</v>
      </c>
      <c r="I3932" t="str">
        <f t="shared" si="2073"/>
        <v>7846.12765234051i</v>
      </c>
      <c r="J3932" t="str">
        <f t="shared" si="2067"/>
        <v>-83328.9430236028+1716.48165424723i</v>
      </c>
      <c r="K3932" t="str">
        <f t="shared" si="2074"/>
        <v>0.00193873545053459-0.0941185566974703i</v>
      </c>
      <c r="L3932" t="str">
        <f t="shared" si="2075"/>
        <v>0.00014751929272752-0.00607108402512707i</v>
      </c>
      <c r="M3932" t="str">
        <f t="shared" si="2076"/>
        <v>0.00208625474326211-0.100189640722597i</v>
      </c>
      <c r="N3932" t="str">
        <f t="shared" si="2077"/>
        <v>-20.4710163851451i</v>
      </c>
      <c r="O3932" t="str">
        <f t="shared" si="2078"/>
        <v>-0.0506424650129346-0.99871684712806i</v>
      </c>
      <c r="P3932" t="str">
        <f t="shared" si="2079"/>
        <v>1.05064246501293+0.99871684712806i</v>
      </c>
      <c r="Q3932" t="str">
        <f t="shared" si="2080"/>
        <v>-1.05064246501293+19.472299538017i</v>
      </c>
      <c r="R3932" t="str">
        <f t="shared" si="2081"/>
        <v>0.0482374540307221-0.0565584347381024i</v>
      </c>
      <c r="S3932" t="str">
        <f t="shared" si="2082"/>
        <v>2.11537041086516i</v>
      </c>
      <c r="T3932" t="str">
        <f t="shared" si="2083"/>
        <v>0.11964203932983+0.102040082952058i</v>
      </c>
      <c r="U3932" t="str">
        <f t="shared" si="2084"/>
        <v>0.0000333333333333333-0.0000564944174997321i</v>
      </c>
      <c r="V3932" t="str">
        <f t="shared" si="2085"/>
        <v>6.66666666666667E-06-0.000564944174997321i</v>
      </c>
      <c r="W3932" t="str">
        <f t="shared" si="2086"/>
        <v>0.0000275123370362298-0.0000527718486452429i</v>
      </c>
      <c r="X3932" t="str">
        <f t="shared" si="2087"/>
        <v>0.0000275460779811012-0.0000527234452676778i</v>
      </c>
      <c r="Y3932" t="str">
        <f t="shared" si="2088"/>
        <v>0.009+12.5538042437448i</v>
      </c>
      <c r="Z3932" t="str">
        <f t="shared" si="2089"/>
        <v>-0.0000503788298460967-0.0000263672363154364i</v>
      </c>
      <c r="AA3932" t="str">
        <f t="shared" si="2090"/>
        <v>0.000687390742098711-0.955889064328247i</v>
      </c>
      <c r="AB3932" t="str">
        <f t="shared" si="2091"/>
        <v>0.564283603811556+0.48126516451865i</v>
      </c>
      <c r="AC3932" t="str">
        <f t="shared" si="2092"/>
        <v>1.04939502327042-0.0555313297992882i</v>
      </c>
      <c r="AD3932" t="str">
        <f t="shared" si="2093"/>
        <v>0.512020397767278+0.485706837547754i</v>
      </c>
      <c r="AE3932" t="str">
        <f t="shared" si="2094"/>
        <v>-0.0000129882415312036-0.0000379699049501576i</v>
      </c>
      <c r="AF3932" t="str">
        <f t="shared" si="2095"/>
        <v>-15.0869309212147-0.178211129007831i</v>
      </c>
      <c r="AG3932" t="str">
        <f t="shared" si="2096"/>
        <v>1.00168197440148-0.00177054499936995i</v>
      </c>
      <c r="AH3932" t="str">
        <f t="shared" si="2097"/>
        <v>0.000187852847816875+0.000574530239020629i</v>
      </c>
      <c r="AI3932">
        <f t="shared" si="2098"/>
        <v>-64.372627311369243</v>
      </c>
      <c r="AJ3932">
        <f t="shared" si="2099"/>
        <v>71.893925624625567</v>
      </c>
      <c r="AK3932"/>
      <c r="AL3932"/>
      <c r="AM3932"/>
      <c r="AN3932"/>
    </row>
    <row r="3933" spans="1:40" x14ac:dyDescent="0.25">
      <c r="A3933"/>
      <c r="B3933">
        <f t="shared" si="2100"/>
        <v>1999000</v>
      </c>
      <c r="C3933" s="237" t="str">
        <f t="shared" si="2068"/>
        <v>-1.91256916478076E-08+0.00122512383211152i</v>
      </c>
      <c r="D3933" s="208" t="str">
        <f t="shared" si="2069"/>
        <v>-5.95700610363626+0.00939261604618832i</v>
      </c>
      <c r="E3933" t="str">
        <f t="shared" si="2070"/>
        <v>2870</v>
      </c>
      <c r="F3933" t="str">
        <f t="shared" si="2071"/>
        <v>0.777000777000777</v>
      </c>
      <c r="G3933" t="str">
        <f t="shared" si="2066"/>
        <v>0.777000777000777</v>
      </c>
      <c r="H3933" t="str">
        <f t="shared" si="2072"/>
        <v>9.12992896742291+0.187514686695278i</v>
      </c>
      <c r="I3933" t="str">
        <f t="shared" si="2073"/>
        <v>7850.0546431575i</v>
      </c>
      <c r="J3933" t="str">
        <f t="shared" si="2067"/>
        <v>-83412.3772541961+1717.34075417428i</v>
      </c>
      <c r="K3933" t="str">
        <f t="shared" si="2074"/>
        <v>0.00193679700558826-0.0940715126583029i</v>
      </c>
      <c r="L3933" t="str">
        <f t="shared" si="2075"/>
        <v>0.000147371823537467-0.00606805054609748i</v>
      </c>
      <c r="M3933" t="str">
        <f t="shared" si="2076"/>
        <v>0.00208416882912573-0.1001395632044i</v>
      </c>
      <c r="N3933" t="str">
        <f t="shared" si="2077"/>
        <v>-20.4812621390916i</v>
      </c>
      <c r="O3933" t="str">
        <f t="shared" si="2078"/>
        <v>-0.0608722349778492-0.998145566041748i</v>
      </c>
      <c r="P3933" t="str">
        <f t="shared" si="2079"/>
        <v>1.06087223497785+0.998145566041748i</v>
      </c>
      <c r="Q3933" t="str">
        <f t="shared" si="2080"/>
        <v>-1.06087223497785+19.4831165730499i</v>
      </c>
      <c r="R3933" t="str">
        <f t="shared" si="2081"/>
        <v>0.0481237322841055-0.0570712268867518i</v>
      </c>
      <c r="S3933" t="str">
        <f t="shared" si="2082"/>
        <v>2.11642915481454i</v>
      </c>
      <c r="T3933" t="str">
        <f t="shared" si="2083"/>
        <v>0.120787208484157+0.101850470044571i</v>
      </c>
      <c r="U3933" t="str">
        <f t="shared" si="2084"/>
        <v>0.0000333333333333334-0.0000564661561603126i</v>
      </c>
      <c r="V3933" t="str">
        <f t="shared" si="2085"/>
        <v>6.66666666666667E-06-0.000564661561603126i</v>
      </c>
      <c r="W3933" t="str">
        <f t="shared" si="2086"/>
        <v>0.0000275122463298138-0.000052746858028088i</v>
      </c>
      <c r="X3933" t="str">
        <f t="shared" si="2087"/>
        <v>0.0000275459434688662-0.0000526984777702376i</v>
      </c>
      <c r="Y3933" t="str">
        <f t="shared" si="2088"/>
        <v>0.009+12.560087429052i</v>
      </c>
      <c r="Z3933" t="str">
        <f t="shared" si="2089"/>
        <v>-0.0000503297829918787-0.0000263538822268484i</v>
      </c>
      <c r="AA3933" t="str">
        <f t="shared" si="2090"/>
        <v>0.000686703164016565-0.95541087729198i</v>
      </c>
      <c r="AB3933" t="str">
        <f t="shared" si="2091"/>
        <v>0.569684716840029+0.480370868037536i</v>
      </c>
      <c r="AC3933" t="str">
        <f t="shared" si="2092"/>
        <v>1.04929144803066-0.0560468047189989i</v>
      </c>
      <c r="AD3933" t="str">
        <f t="shared" si="2093"/>
        <v>0.516995056144086+0.485419746769011i</v>
      </c>
      <c r="AE3933" t="str">
        <f t="shared" si="2094"/>
        <v>-0.0000132275541466689-0.0000380558973363412i</v>
      </c>
      <c r="AF3933" t="str">
        <f t="shared" si="2095"/>
        <v>-15.0869350710592-0.17812207064909i</v>
      </c>
      <c r="AG3933" t="str">
        <f t="shared" si="2096"/>
        <v>1.00168015178829-0.00178686588635032i</v>
      </c>
      <c r="AH3933" t="str">
        <f t="shared" si="2097"/>
        <v>0.000191434001328015+0.000575877476832427i</v>
      </c>
      <c r="AI3933">
        <f t="shared" si="2098"/>
        <v>-64.338196895873736</v>
      </c>
      <c r="AJ3933">
        <f t="shared" si="2099"/>
        <v>71.612088592340655</v>
      </c>
      <c r="AK3933"/>
      <c r="AL3933"/>
      <c r="AM3933"/>
      <c r="AN3933"/>
    </row>
    <row r="3934" spans="1:40" x14ac:dyDescent="0.25">
      <c r="A3934"/>
      <c r="B3934">
        <f t="shared" si="2100"/>
        <v>2000000</v>
      </c>
      <c r="C3934" s="237" t="str">
        <f t="shared" si="2068"/>
        <v>-1.91065707375872E-08+0.00122451127019575i</v>
      </c>
      <c r="D3934" s="208" t="str">
        <f t="shared" si="2069"/>
        <v>-5.95700610348967+0.00938791973816742i</v>
      </c>
      <c r="E3934" t="str">
        <f t="shared" si="2070"/>
        <v>2870</v>
      </c>
      <c r="F3934" t="str">
        <f t="shared" si="2071"/>
        <v>0.777000777000777</v>
      </c>
      <c r="G3934" t="str">
        <f t="shared" si="2066"/>
        <v>0.777000777000777</v>
      </c>
      <c r="H3934" t="str">
        <f t="shared" si="2072"/>
        <v>9.12993311119477+0.187421020949396i</v>
      </c>
      <c r="I3934" t="str">
        <f t="shared" si="2073"/>
        <v>7853.98163397448i</v>
      </c>
      <c r="J3934" t="str">
        <f t="shared" si="2067"/>
        <v>-83495.853233216+1718.19985410133i</v>
      </c>
      <c r="K3934" t="str">
        <f t="shared" si="2074"/>
        <v>0.00193486146603416-0.0940245156050782i</v>
      </c>
      <c r="L3934" t="str">
        <f t="shared" si="2075"/>
        <v>0.000147224575322205-0.0060650200951829i</v>
      </c>
      <c r="M3934" t="str">
        <f t="shared" si="2076"/>
        <v>0.00208208604135636-0.100089535700261i</v>
      </c>
      <c r="N3934" t="str">
        <f t="shared" si="2077"/>
        <v>-20.4915078930382i</v>
      </c>
      <c r="O3934" t="str">
        <f t="shared" si="2078"/>
        <v>-0.0710956149070435-0.997469505068195i</v>
      </c>
      <c r="P3934" t="str">
        <f t="shared" si="2079"/>
        <v>1.07109561490704+0.997469505068195i</v>
      </c>
      <c r="Q3934" t="str">
        <f t="shared" si="2080"/>
        <v>-1.07109561490704+19.49403838797i</v>
      </c>
      <c r="R3934" t="str">
        <f t="shared" si="2081"/>
        <v>0.0480040760296418-0.0575823514809927i</v>
      </c>
      <c r="S3934" t="str">
        <f t="shared" si="2082"/>
        <v>2.11748789876393i</v>
      </c>
      <c r="T3934" t="str">
        <f t="shared" si="2083"/>
        <v>0.121929932443373+0.10164805008411i</v>
      </c>
      <c r="U3934" t="str">
        <f t="shared" si="2084"/>
        <v>0.0000333333333333334-0.0000564379230822325i</v>
      </c>
      <c r="V3934" t="str">
        <f t="shared" si="2085"/>
        <v>6.66666666666667E-06-0.000564379230822325i</v>
      </c>
      <c r="W3934" t="str">
        <f t="shared" si="2086"/>
        <v>0.0000275121555787606-0.0000527218930943394i</v>
      </c>
      <c r="X3934" t="str">
        <f t="shared" si="2087"/>
        <v>0.0000275458089778972-0.0000526735359324795i</v>
      </c>
      <c r="Y3934" t="str">
        <f t="shared" si="2088"/>
        <v>0.009+12.5663706143592i</v>
      </c>
      <c r="Z3934" t="str">
        <f t="shared" si="2089"/>
        <v>-0.0000502808096786656-0.0000263405415656519i</v>
      </c>
      <c r="AA3934" t="str">
        <f t="shared" si="2090"/>
        <v>0.000686016617060912-0.954933168447859i</v>
      </c>
      <c r="AB3934" t="str">
        <f t="shared" si="2091"/>
        <v>0.575074297270789+0.479416167955423i</v>
      </c>
      <c r="AC3934" t="str">
        <f t="shared" si="2092"/>
        <v>1.04918189582495-0.0565607336956866i</v>
      </c>
      <c r="AD3934" t="str">
        <f t="shared" si="2093"/>
        <v>0.521966420466631+0.485081732430542i</v>
      </c>
      <c r="AE3934" t="str">
        <f t="shared" si="2094"/>
        <v>-0.0000134675787103119-0.0000381391804611133i</v>
      </c>
      <c r="AF3934" t="str">
        <f t="shared" si="2095"/>
        <v>-15.0869392146844-0.178033101211229i</v>
      </c>
      <c r="AG3934" t="str">
        <f t="shared" si="2096"/>
        <v>1.00167815494231-0.00180315919039764i</v>
      </c>
      <c r="AH3934" t="str">
        <f t="shared" si="2097"/>
        <v>0.000195026465118746+0.00057718423131085i</v>
      </c>
      <c r="AI3934">
        <f t="shared" si="2098"/>
        <v>-64.304189907034385</v>
      </c>
      <c r="AJ3934">
        <f t="shared" si="2099"/>
        <v>71.33025311856693</v>
      </c>
      <c r="AK3934"/>
      <c r="AL3934"/>
      <c r="AM3934"/>
      <c r="AN3934"/>
    </row>
    <row r="3935" spans="1:40" x14ac:dyDescent="0.25">
      <c r="A3935"/>
      <c r="B3935"/>
      <c r="C3935"/>
      <c r="D3935"/>
      <c r="E3935"/>
      <c r="F3935"/>
      <c r="G3935"/>
      <c r="H3935"/>
      <c r="I3935"/>
      <c r="J3935"/>
      <c r="K3935"/>
      <c r="L3935"/>
      <c r="M3935"/>
      <c r="N3935"/>
      <c r="O3935"/>
      <c r="P3935"/>
      <c r="Q3935"/>
      <c r="R3935"/>
      <c r="S3935"/>
      <c r="T3935"/>
      <c r="U3935"/>
      <c r="V3935"/>
      <c r="W3935"/>
      <c r="X3935"/>
      <c r="Y3935"/>
      <c r="Z3935"/>
      <c r="AA3935"/>
      <c r="AB3935"/>
      <c r="AC3935"/>
      <c r="AD3935"/>
      <c r="AE3935"/>
      <c r="AF3935"/>
      <c r="AG3935"/>
      <c r="AH3935"/>
      <c r="AI3935"/>
      <c r="AJ3935"/>
      <c r="AK3935"/>
      <c r="AL3935"/>
      <c r="AM3935"/>
      <c r="AN3935"/>
    </row>
    <row r="3936" spans="1:40" x14ac:dyDescent="0.25">
      <c r="A3936"/>
      <c r="B3936"/>
      <c r="C3936"/>
      <c r="D3936"/>
      <c r="E3936"/>
      <c r="F3936"/>
      <c r="G3936"/>
      <c r="H3936"/>
      <c r="I3936"/>
      <c r="J3936"/>
      <c r="K3936"/>
      <c r="L3936"/>
      <c r="M3936"/>
      <c r="N3936"/>
      <c r="O3936"/>
      <c r="P3936"/>
      <c r="Q3936"/>
      <c r="R3936"/>
      <c r="S3936"/>
      <c r="T3936"/>
      <c r="U3936"/>
      <c r="V3936"/>
      <c r="W3936"/>
      <c r="X3936"/>
      <c r="Y3936"/>
      <c r="Z3936"/>
      <c r="AA3936"/>
      <c r="AB3936"/>
      <c r="AC3936"/>
      <c r="AD3936"/>
      <c r="AE3936"/>
      <c r="AF3936"/>
      <c r="AG3936"/>
      <c r="AH3936"/>
      <c r="AI3936"/>
      <c r="AJ3936"/>
      <c r="AK3936"/>
      <c r="AL3936"/>
      <c r="AM3936"/>
      <c r="AN3936"/>
    </row>
    <row r="3937" spans="1:40" x14ac:dyDescent="0.25">
      <c r="A3937"/>
      <c r="B3937"/>
      <c r="C3937"/>
      <c r="D3937"/>
      <c r="E3937"/>
      <c r="F3937"/>
      <c r="G3937"/>
      <c r="H3937"/>
      <c r="I3937"/>
      <c r="J3937"/>
      <c r="K3937"/>
      <c r="L3937"/>
      <c r="M3937"/>
      <c r="N3937"/>
      <c r="O3937"/>
      <c r="P3937"/>
      <c r="Q3937"/>
      <c r="R3937"/>
      <c r="S3937"/>
      <c r="T3937"/>
      <c r="U3937"/>
      <c r="V3937"/>
      <c r="W3937"/>
      <c r="X3937"/>
      <c r="Y3937"/>
      <c r="Z3937"/>
      <c r="AA3937"/>
      <c r="AB3937"/>
      <c r="AC3937"/>
      <c r="AD3937"/>
      <c r="AE3937"/>
      <c r="AF3937"/>
      <c r="AG3937"/>
      <c r="AH3937"/>
      <c r="AI3937"/>
      <c r="AJ3937"/>
      <c r="AK3937"/>
      <c r="AL3937"/>
      <c r="AM3937"/>
      <c r="AN3937"/>
    </row>
    <row r="3938" spans="1:40" x14ac:dyDescent="0.25">
      <c r="A3938"/>
      <c r="B3938"/>
      <c r="C3938"/>
      <c r="D3938"/>
      <c r="E3938"/>
      <c r="F3938"/>
      <c r="G3938"/>
      <c r="H3938"/>
      <c r="I3938"/>
      <c r="J3938"/>
      <c r="K3938"/>
      <c r="L3938"/>
      <c r="M3938"/>
      <c r="N3938"/>
      <c r="O3938"/>
      <c r="P3938"/>
      <c r="Q3938"/>
      <c r="R3938"/>
      <c r="S3938"/>
      <c r="T3938"/>
      <c r="U3938"/>
      <c r="V3938"/>
      <c r="W3938"/>
      <c r="X3938"/>
      <c r="Y3938"/>
      <c r="Z3938"/>
      <c r="AA3938"/>
      <c r="AB3938"/>
      <c r="AC3938"/>
      <c r="AD3938"/>
      <c r="AE3938"/>
      <c r="AF3938"/>
      <c r="AG3938"/>
      <c r="AH3938"/>
      <c r="AI3938"/>
      <c r="AJ3938"/>
      <c r="AK3938"/>
      <c r="AL3938"/>
      <c r="AM3938"/>
      <c r="AN3938"/>
    </row>
    <row r="3939" spans="1:40" x14ac:dyDescent="0.25">
      <c r="A3939"/>
      <c r="B3939"/>
      <c r="C3939"/>
      <c r="D3939"/>
      <c r="E3939"/>
      <c r="F3939"/>
      <c r="G3939"/>
      <c r="H3939"/>
      <c r="I3939"/>
      <c r="J3939"/>
      <c r="K3939"/>
      <c r="L3939"/>
      <c r="M3939"/>
      <c r="N3939"/>
      <c r="O3939"/>
      <c r="P3939"/>
      <c r="Q3939"/>
      <c r="R3939"/>
      <c r="S3939"/>
      <c r="T3939"/>
      <c r="U3939"/>
      <c r="V3939"/>
      <c r="W3939"/>
      <c r="X3939"/>
      <c r="Y3939"/>
      <c r="Z3939"/>
      <c r="AA3939"/>
      <c r="AB3939"/>
      <c r="AC3939"/>
      <c r="AD3939"/>
      <c r="AE3939"/>
      <c r="AF3939"/>
      <c r="AG3939"/>
      <c r="AH3939"/>
      <c r="AI3939"/>
      <c r="AJ3939"/>
      <c r="AK3939"/>
      <c r="AL3939"/>
      <c r="AM3939"/>
      <c r="AN3939"/>
    </row>
    <row r="3940" spans="1:40" x14ac:dyDescent="0.25">
      <c r="A3940"/>
      <c r="B3940"/>
      <c r="C3940"/>
      <c r="D3940"/>
      <c r="E3940"/>
      <c r="F3940"/>
      <c r="G3940"/>
      <c r="H3940"/>
      <c r="I3940"/>
      <c r="J3940"/>
      <c r="K3940"/>
      <c r="L3940"/>
      <c r="M3940"/>
      <c r="N3940"/>
      <c r="O3940"/>
      <c r="P3940"/>
      <c r="Q3940"/>
      <c r="R3940"/>
      <c r="S3940"/>
      <c r="T3940"/>
      <c r="U3940"/>
      <c r="V3940"/>
      <c r="W3940"/>
      <c r="X3940"/>
      <c r="Y3940"/>
      <c r="Z3940"/>
      <c r="AA3940"/>
      <c r="AB3940"/>
      <c r="AC3940"/>
      <c r="AD3940"/>
      <c r="AE3940"/>
      <c r="AF3940"/>
      <c r="AG3940"/>
      <c r="AH3940"/>
      <c r="AI3940"/>
      <c r="AJ3940"/>
      <c r="AK3940"/>
      <c r="AL3940"/>
      <c r="AM3940"/>
      <c r="AN3940"/>
    </row>
    <row r="3941" spans="1:40" x14ac:dyDescent="0.25">
      <c r="A3941"/>
      <c r="B3941"/>
      <c r="C3941"/>
      <c r="D3941"/>
      <c r="E3941"/>
      <c r="F3941"/>
      <c r="G3941"/>
      <c r="H3941"/>
      <c r="I3941"/>
      <c r="J3941"/>
      <c r="K3941"/>
      <c r="L3941"/>
      <c r="M3941"/>
      <c r="N3941"/>
      <c r="O3941"/>
      <c r="P3941"/>
      <c r="Q3941"/>
      <c r="R3941"/>
      <c r="S3941"/>
      <c r="T3941"/>
      <c r="U3941"/>
      <c r="V3941"/>
      <c r="W3941"/>
      <c r="X3941"/>
      <c r="Y3941"/>
      <c r="Z3941"/>
      <c r="AA3941"/>
      <c r="AB3941"/>
      <c r="AC3941"/>
      <c r="AD3941"/>
      <c r="AE3941"/>
      <c r="AF3941"/>
      <c r="AG3941"/>
      <c r="AH3941"/>
      <c r="AI3941"/>
      <c r="AJ3941"/>
      <c r="AK3941"/>
      <c r="AL3941"/>
      <c r="AM3941"/>
      <c r="AN3941"/>
    </row>
    <row r="3942" spans="1:40" x14ac:dyDescent="0.25">
      <c r="A3942"/>
      <c r="B3942"/>
      <c r="C3942"/>
      <c r="D3942"/>
      <c r="E3942"/>
      <c r="F3942"/>
      <c r="G3942"/>
      <c r="H3942"/>
      <c r="I3942"/>
      <c r="J3942"/>
      <c r="K3942"/>
      <c r="L3942"/>
      <c r="M3942"/>
      <c r="N3942"/>
      <c r="O3942"/>
      <c r="P3942"/>
      <c r="Q3942"/>
      <c r="R3942"/>
      <c r="S3942"/>
      <c r="T3942"/>
      <c r="U3942"/>
      <c r="V3942"/>
      <c r="W3942"/>
      <c r="X3942"/>
      <c r="Y3942"/>
      <c r="Z3942"/>
      <c r="AA3942"/>
      <c r="AB3942"/>
      <c r="AC3942"/>
      <c r="AD3942"/>
      <c r="AE3942"/>
      <c r="AF3942"/>
      <c r="AG3942"/>
      <c r="AH3942"/>
      <c r="AI3942"/>
      <c r="AJ3942"/>
      <c r="AK3942"/>
      <c r="AL3942"/>
      <c r="AM3942"/>
      <c r="AN3942"/>
    </row>
    <row r="3943" spans="1:40" x14ac:dyDescent="0.25">
      <c r="A3943"/>
      <c r="B3943"/>
      <c r="C3943"/>
      <c r="D3943"/>
      <c r="E3943"/>
      <c r="F3943"/>
      <c r="G3943"/>
      <c r="H3943"/>
      <c r="I3943"/>
      <c r="J3943"/>
      <c r="K3943"/>
      <c r="L3943"/>
      <c r="M3943"/>
      <c r="N3943"/>
      <c r="O3943"/>
      <c r="P3943"/>
      <c r="Q3943"/>
      <c r="R3943"/>
      <c r="S3943"/>
      <c r="T3943"/>
      <c r="U3943"/>
      <c r="V3943"/>
      <c r="W3943"/>
      <c r="X3943"/>
      <c r="Y3943"/>
      <c r="Z3943"/>
      <c r="AA3943"/>
      <c r="AB3943"/>
      <c r="AC3943"/>
      <c r="AD3943"/>
      <c r="AE3943"/>
      <c r="AF3943"/>
      <c r="AG3943"/>
      <c r="AH3943"/>
      <c r="AI3943"/>
      <c r="AJ3943"/>
      <c r="AK3943"/>
      <c r="AL3943"/>
      <c r="AM3943"/>
      <c r="AN3943"/>
    </row>
    <row r="3944" spans="1:40" x14ac:dyDescent="0.25">
      <c r="A3944"/>
      <c r="B3944"/>
      <c r="C3944"/>
      <c r="D3944"/>
      <c r="E3944"/>
      <c r="F3944"/>
      <c r="G3944"/>
      <c r="H3944"/>
      <c r="I3944"/>
      <c r="J3944"/>
      <c r="K3944"/>
      <c r="L3944"/>
      <c r="M3944"/>
      <c r="N3944"/>
      <c r="O3944"/>
      <c r="P3944"/>
      <c r="Q3944"/>
      <c r="R3944"/>
      <c r="S3944"/>
      <c r="T3944"/>
      <c r="U3944"/>
      <c r="V3944"/>
      <c r="W3944"/>
      <c r="X3944"/>
      <c r="Y3944"/>
      <c r="Z3944"/>
      <c r="AA3944"/>
      <c r="AB3944"/>
      <c r="AC3944"/>
      <c r="AD3944"/>
      <c r="AE3944"/>
      <c r="AF3944"/>
      <c r="AG3944"/>
      <c r="AH3944"/>
      <c r="AI3944"/>
      <c r="AJ3944"/>
      <c r="AK3944"/>
      <c r="AL3944"/>
      <c r="AM3944"/>
      <c r="AN3944"/>
    </row>
    <row r="3945" spans="1:40" x14ac:dyDescent="0.25">
      <c r="A3945"/>
      <c r="B3945"/>
      <c r="C3945"/>
      <c r="D3945"/>
      <c r="E3945"/>
      <c r="F3945"/>
      <c r="G3945"/>
      <c r="H3945"/>
      <c r="I3945"/>
      <c r="J3945"/>
      <c r="K3945"/>
      <c r="L3945"/>
      <c r="M3945"/>
      <c r="N3945"/>
      <c r="O3945"/>
      <c r="P3945"/>
      <c r="Q3945"/>
      <c r="R3945"/>
      <c r="S3945"/>
      <c r="T3945"/>
      <c r="U3945"/>
      <c r="V3945"/>
      <c r="W3945"/>
      <c r="X3945"/>
      <c r="Y3945"/>
      <c r="Z3945"/>
      <c r="AA3945"/>
      <c r="AB3945"/>
      <c r="AC3945"/>
      <c r="AD3945"/>
      <c r="AE3945"/>
      <c r="AF3945"/>
      <c r="AG3945"/>
      <c r="AH3945"/>
      <c r="AI3945"/>
      <c r="AJ3945"/>
      <c r="AK3945"/>
      <c r="AL3945"/>
      <c r="AM3945"/>
      <c r="AN3945"/>
    </row>
    <row r="3946" spans="1:40" x14ac:dyDescent="0.25">
      <c r="A3946"/>
      <c r="B3946"/>
      <c r="C3946"/>
      <c r="D3946"/>
      <c r="E3946"/>
      <c r="F3946"/>
      <c r="G3946"/>
      <c r="H3946"/>
      <c r="I3946"/>
      <c r="J3946"/>
      <c r="K3946"/>
      <c r="L3946"/>
      <c r="M3946"/>
      <c r="N3946"/>
      <c r="O3946"/>
      <c r="P3946"/>
      <c r="Q3946"/>
      <c r="R3946"/>
      <c r="S3946"/>
      <c r="T3946"/>
      <c r="U3946"/>
      <c r="V3946"/>
      <c r="W3946"/>
      <c r="X3946"/>
      <c r="Y3946"/>
      <c r="Z3946"/>
      <c r="AA3946"/>
      <c r="AB3946"/>
      <c r="AC3946"/>
      <c r="AD3946"/>
      <c r="AE3946"/>
      <c r="AF3946"/>
      <c r="AG3946"/>
      <c r="AH3946"/>
      <c r="AI3946"/>
      <c r="AJ3946"/>
      <c r="AK3946"/>
      <c r="AL3946"/>
      <c r="AM3946"/>
      <c r="AN3946"/>
    </row>
    <row r="3947" spans="1:40" x14ac:dyDescent="0.25">
      <c r="A3947"/>
      <c r="B3947"/>
      <c r="C3947"/>
      <c r="D3947"/>
      <c r="E3947"/>
      <c r="F3947"/>
      <c r="G3947"/>
      <c r="H3947"/>
      <c r="I3947"/>
      <c r="J3947"/>
      <c r="K3947"/>
      <c r="L3947"/>
      <c r="M3947"/>
      <c r="N3947"/>
      <c r="O3947"/>
      <c r="P3947"/>
      <c r="Q3947"/>
      <c r="R3947"/>
      <c r="S3947"/>
      <c r="T3947"/>
      <c r="U3947"/>
      <c r="V3947"/>
      <c r="W3947"/>
      <c r="X3947"/>
      <c r="Y3947"/>
      <c r="Z3947"/>
      <c r="AA3947"/>
      <c r="AB3947"/>
      <c r="AC3947"/>
      <c r="AD3947"/>
      <c r="AE3947"/>
      <c r="AF3947"/>
      <c r="AG3947"/>
      <c r="AH3947"/>
      <c r="AI3947"/>
      <c r="AJ3947"/>
      <c r="AK3947"/>
      <c r="AL3947"/>
      <c r="AM3947"/>
      <c r="AN3947"/>
    </row>
    <row r="3948" spans="1:40" x14ac:dyDescent="0.25">
      <c r="A3948"/>
      <c r="B3948"/>
      <c r="C3948"/>
      <c r="D3948"/>
      <c r="E3948"/>
      <c r="F3948"/>
      <c r="G3948"/>
      <c r="H3948"/>
      <c r="I3948"/>
      <c r="J3948"/>
      <c r="K3948"/>
      <c r="L3948"/>
      <c r="M3948"/>
      <c r="N3948"/>
      <c r="O3948"/>
      <c r="P3948"/>
      <c r="Q3948"/>
      <c r="R3948"/>
      <c r="S3948"/>
      <c r="T3948"/>
      <c r="U3948"/>
      <c r="V3948"/>
      <c r="W3948"/>
      <c r="X3948"/>
      <c r="Y3948"/>
      <c r="Z3948"/>
      <c r="AA3948"/>
      <c r="AB3948"/>
      <c r="AC3948"/>
      <c r="AD3948"/>
      <c r="AE3948"/>
      <c r="AF3948"/>
      <c r="AG3948"/>
      <c r="AH3948"/>
      <c r="AI3948"/>
      <c r="AJ3948"/>
      <c r="AK3948"/>
      <c r="AL3948"/>
      <c r="AM3948"/>
      <c r="AN3948"/>
    </row>
    <row r="3949" spans="1:40" x14ac:dyDescent="0.25">
      <c r="A3949"/>
      <c r="B3949"/>
      <c r="C3949"/>
      <c r="D3949"/>
      <c r="E3949"/>
      <c r="F3949"/>
      <c r="G3949"/>
      <c r="H3949"/>
      <c r="I3949"/>
      <c r="J3949"/>
      <c r="K3949"/>
      <c r="L3949"/>
      <c r="M3949"/>
      <c r="N3949"/>
      <c r="O3949"/>
      <c r="P3949"/>
      <c r="Q3949"/>
      <c r="R3949"/>
      <c r="S3949"/>
      <c r="T3949"/>
      <c r="U3949"/>
      <c r="V3949"/>
      <c r="W3949"/>
      <c r="X3949"/>
      <c r="Y3949"/>
      <c r="Z3949"/>
      <c r="AA3949"/>
      <c r="AB3949"/>
      <c r="AC3949"/>
      <c r="AD3949"/>
      <c r="AE3949"/>
      <c r="AF3949"/>
      <c r="AG3949"/>
      <c r="AH3949"/>
      <c r="AI3949"/>
      <c r="AJ3949"/>
      <c r="AK3949"/>
      <c r="AL3949"/>
      <c r="AM3949"/>
      <c r="AN3949"/>
    </row>
    <row r="3950" spans="1:40" x14ac:dyDescent="0.25">
      <c r="A3950"/>
      <c r="B3950"/>
      <c r="C3950"/>
      <c r="D3950"/>
      <c r="E3950"/>
      <c r="F3950"/>
      <c r="G3950"/>
      <c r="H3950"/>
      <c r="I3950"/>
      <c r="J3950"/>
      <c r="K3950"/>
      <c r="L3950"/>
      <c r="M3950"/>
      <c r="N3950"/>
      <c r="O3950"/>
      <c r="P3950"/>
      <c r="Q3950"/>
      <c r="R3950"/>
      <c r="S3950"/>
      <c r="T3950"/>
      <c r="U3950"/>
      <c r="V3950"/>
      <c r="W3950"/>
      <c r="X3950"/>
      <c r="Y3950"/>
      <c r="Z3950"/>
      <c r="AA3950"/>
      <c r="AB3950"/>
      <c r="AC3950"/>
      <c r="AD3950"/>
      <c r="AE3950"/>
      <c r="AF3950"/>
      <c r="AG3950"/>
      <c r="AH3950"/>
      <c r="AI3950"/>
      <c r="AJ3950"/>
      <c r="AK3950"/>
      <c r="AL3950"/>
      <c r="AM3950"/>
      <c r="AN3950"/>
    </row>
    <row r="3951" spans="1:40" x14ac:dyDescent="0.25">
      <c r="A3951"/>
      <c r="B3951"/>
      <c r="C3951"/>
      <c r="D3951"/>
      <c r="E3951"/>
      <c r="F3951"/>
      <c r="G3951"/>
      <c r="H3951"/>
      <c r="I3951"/>
      <c r="J3951"/>
      <c r="K3951"/>
      <c r="L3951"/>
      <c r="M3951"/>
      <c r="N3951"/>
      <c r="O3951"/>
      <c r="P3951"/>
      <c r="Q3951"/>
      <c r="R3951"/>
      <c r="S3951"/>
      <c r="T3951"/>
      <c r="U3951"/>
      <c r="V3951"/>
      <c r="W3951"/>
      <c r="X3951"/>
      <c r="Y3951"/>
      <c r="Z3951"/>
      <c r="AA3951"/>
      <c r="AB3951"/>
      <c r="AC3951"/>
      <c r="AD3951"/>
      <c r="AE3951"/>
      <c r="AF3951"/>
      <c r="AG3951"/>
      <c r="AH3951"/>
      <c r="AI3951"/>
      <c r="AJ3951"/>
      <c r="AK3951"/>
      <c r="AL3951"/>
      <c r="AM3951"/>
      <c r="AN3951"/>
    </row>
    <row r="3952" spans="1:40" x14ac:dyDescent="0.25">
      <c r="A3952"/>
      <c r="B3952"/>
      <c r="C3952"/>
      <c r="D3952"/>
      <c r="E3952"/>
      <c r="F3952"/>
      <c r="G3952"/>
      <c r="H3952"/>
      <c r="I3952"/>
      <c r="J3952"/>
      <c r="K3952"/>
      <c r="L3952"/>
      <c r="M3952"/>
      <c r="N3952"/>
      <c r="O3952"/>
      <c r="P3952"/>
      <c r="Q3952"/>
      <c r="R3952"/>
      <c r="S3952"/>
      <c r="T3952"/>
      <c r="U3952"/>
      <c r="V3952"/>
      <c r="W3952"/>
      <c r="X3952"/>
      <c r="Y3952"/>
      <c r="Z3952"/>
      <c r="AA3952"/>
      <c r="AB3952"/>
      <c r="AC3952"/>
      <c r="AD3952"/>
      <c r="AE3952"/>
      <c r="AF3952"/>
      <c r="AG3952"/>
      <c r="AH3952"/>
      <c r="AI3952"/>
      <c r="AJ3952"/>
      <c r="AK3952"/>
      <c r="AL3952"/>
      <c r="AM3952"/>
      <c r="AN3952"/>
    </row>
    <row r="3953" spans="1:40" x14ac:dyDescent="0.25">
      <c r="A3953"/>
      <c r="B3953"/>
      <c r="C3953"/>
      <c r="D3953"/>
      <c r="E3953"/>
      <c r="F3953"/>
      <c r="G3953"/>
      <c r="H3953"/>
      <c r="I3953"/>
      <c r="J3953"/>
      <c r="K3953"/>
      <c r="L3953"/>
      <c r="M3953"/>
      <c r="N3953"/>
      <c r="O3953"/>
      <c r="P3953"/>
      <c r="Q3953"/>
      <c r="R3953"/>
      <c r="S3953"/>
      <c r="T3953"/>
      <c r="U3953"/>
      <c r="V3953"/>
      <c r="W3953"/>
      <c r="X3953"/>
      <c r="Y3953"/>
      <c r="Z3953"/>
      <c r="AA3953"/>
      <c r="AB3953"/>
      <c r="AC3953"/>
      <c r="AD3953"/>
      <c r="AE3953"/>
      <c r="AF3953"/>
      <c r="AG3953"/>
      <c r="AH3953"/>
      <c r="AI3953"/>
      <c r="AJ3953"/>
      <c r="AK3953"/>
      <c r="AL3953"/>
      <c r="AM3953"/>
      <c r="AN3953"/>
    </row>
    <row r="3954" spans="1:40" x14ac:dyDescent="0.25">
      <c r="A3954"/>
      <c r="B3954"/>
      <c r="C3954"/>
      <c r="D3954"/>
      <c r="E3954"/>
      <c r="F3954"/>
      <c r="G3954"/>
      <c r="H3954"/>
      <c r="I3954"/>
      <c r="J3954"/>
      <c r="K3954"/>
      <c r="L3954"/>
      <c r="M3954"/>
      <c r="N3954"/>
      <c r="O3954"/>
      <c r="P3954"/>
      <c r="Q3954"/>
      <c r="R3954"/>
      <c r="S3954"/>
      <c r="T3954"/>
      <c r="U3954"/>
      <c r="V3954"/>
      <c r="W3954"/>
      <c r="X3954"/>
      <c r="Y3954"/>
      <c r="Z3954"/>
      <c r="AA3954"/>
      <c r="AB3954"/>
      <c r="AC3954"/>
      <c r="AD3954"/>
      <c r="AE3954"/>
      <c r="AF3954"/>
      <c r="AG3954"/>
      <c r="AH3954"/>
      <c r="AI3954"/>
      <c r="AJ3954"/>
      <c r="AK3954"/>
      <c r="AL3954"/>
      <c r="AM3954"/>
      <c r="AN3954"/>
    </row>
    <row r="3955" spans="1:40" x14ac:dyDescent="0.25">
      <c r="A3955"/>
      <c r="B3955"/>
      <c r="C3955"/>
      <c r="D3955"/>
      <c r="E3955"/>
      <c r="F3955"/>
      <c r="G3955"/>
      <c r="H3955"/>
      <c r="I3955"/>
      <c r="J3955"/>
      <c r="K3955"/>
      <c r="L3955"/>
      <c r="M3955"/>
      <c r="N3955"/>
      <c r="O3955"/>
      <c r="P3955"/>
      <c r="Q3955"/>
      <c r="R3955"/>
      <c r="S3955"/>
      <c r="T3955"/>
      <c r="U3955"/>
      <c r="V3955"/>
      <c r="W3955"/>
      <c r="X3955"/>
      <c r="Y3955"/>
      <c r="Z3955"/>
      <c r="AA3955"/>
      <c r="AB3955"/>
      <c r="AC3955"/>
      <c r="AD3955"/>
      <c r="AE3955"/>
      <c r="AF3955"/>
      <c r="AG3955"/>
      <c r="AH3955"/>
      <c r="AI3955"/>
      <c r="AJ3955"/>
      <c r="AK3955"/>
      <c r="AL3955"/>
      <c r="AM3955"/>
      <c r="AN3955"/>
    </row>
    <row r="3956" spans="1:40" x14ac:dyDescent="0.25">
      <c r="A3956"/>
      <c r="B3956"/>
      <c r="C3956"/>
      <c r="D3956"/>
      <c r="E3956"/>
      <c r="F3956"/>
      <c r="G3956"/>
      <c r="H3956"/>
      <c r="I3956"/>
      <c r="J3956"/>
      <c r="K3956"/>
      <c r="L3956"/>
      <c r="M3956"/>
      <c r="N3956"/>
      <c r="O3956"/>
      <c r="P3956"/>
      <c r="Q3956"/>
      <c r="R3956"/>
      <c r="S3956"/>
      <c r="T3956"/>
      <c r="U3956"/>
      <c r="V3956"/>
      <c r="W3956"/>
      <c r="X3956"/>
      <c r="Y3956"/>
      <c r="Z3956"/>
      <c r="AA3956"/>
      <c r="AB3956"/>
      <c r="AC3956"/>
      <c r="AD3956"/>
      <c r="AE3956"/>
      <c r="AF3956"/>
      <c r="AG3956"/>
      <c r="AH3956"/>
      <c r="AI3956"/>
      <c r="AJ3956"/>
      <c r="AK3956"/>
      <c r="AL3956"/>
      <c r="AM3956"/>
      <c r="AN3956"/>
    </row>
    <row r="3957" spans="1:40" x14ac:dyDescent="0.25">
      <c r="A3957"/>
      <c r="B3957"/>
      <c r="C3957"/>
      <c r="D3957"/>
      <c r="E3957"/>
      <c r="F3957"/>
      <c r="G3957"/>
      <c r="H3957"/>
      <c r="I3957"/>
      <c r="J3957"/>
      <c r="K3957"/>
      <c r="L3957"/>
      <c r="M3957"/>
      <c r="N3957"/>
      <c r="O3957"/>
      <c r="P3957"/>
      <c r="Q3957"/>
      <c r="R3957"/>
      <c r="S3957"/>
      <c r="T3957"/>
      <c r="U3957"/>
      <c r="V3957"/>
      <c r="W3957"/>
      <c r="X3957"/>
      <c r="Y3957"/>
      <c r="Z3957"/>
      <c r="AA3957"/>
      <c r="AB3957"/>
      <c r="AC3957"/>
      <c r="AD3957"/>
      <c r="AE3957"/>
      <c r="AF3957"/>
      <c r="AG3957"/>
      <c r="AH3957"/>
      <c r="AI3957"/>
      <c r="AJ3957"/>
      <c r="AK3957"/>
      <c r="AL3957"/>
      <c r="AM3957"/>
      <c r="AN3957"/>
    </row>
    <row r="3958" spans="1:40" x14ac:dyDescent="0.25">
      <c r="A3958"/>
      <c r="B3958"/>
      <c r="C3958"/>
      <c r="D3958"/>
      <c r="E3958"/>
      <c r="F3958"/>
      <c r="G3958"/>
      <c r="H3958"/>
      <c r="I3958"/>
      <c r="J3958"/>
      <c r="K3958"/>
      <c r="L3958"/>
      <c r="M3958"/>
      <c r="N3958"/>
      <c r="O3958"/>
      <c r="P3958"/>
      <c r="Q3958"/>
      <c r="R3958"/>
      <c r="S3958"/>
      <c r="T3958"/>
      <c r="U3958"/>
      <c r="V3958"/>
      <c r="W3958"/>
      <c r="X3958"/>
      <c r="Y3958"/>
      <c r="Z3958"/>
      <c r="AA3958"/>
      <c r="AB3958"/>
      <c r="AC3958"/>
      <c r="AD3958"/>
      <c r="AE3958"/>
      <c r="AF3958"/>
      <c r="AG3958"/>
      <c r="AH3958"/>
      <c r="AI3958"/>
      <c r="AJ3958"/>
      <c r="AK3958"/>
      <c r="AL3958"/>
      <c r="AM3958"/>
      <c r="AN3958"/>
    </row>
    <row r="3959" spans="1:40" x14ac:dyDescent="0.25">
      <c r="A3959"/>
      <c r="B3959"/>
      <c r="C3959"/>
      <c r="D3959"/>
      <c r="E3959"/>
      <c r="F3959"/>
      <c r="G3959"/>
      <c r="H3959"/>
      <c r="I3959"/>
      <c r="J3959"/>
      <c r="K3959"/>
      <c r="L3959"/>
      <c r="M3959"/>
      <c r="N3959"/>
      <c r="O3959"/>
      <c r="P3959"/>
      <c r="Q3959"/>
      <c r="R3959"/>
      <c r="S3959"/>
      <c r="T3959"/>
      <c r="U3959"/>
      <c r="V3959"/>
      <c r="W3959"/>
      <c r="X3959"/>
      <c r="Y3959"/>
      <c r="Z3959"/>
      <c r="AA3959"/>
      <c r="AB3959"/>
      <c r="AC3959"/>
      <c r="AD3959"/>
      <c r="AE3959"/>
      <c r="AF3959"/>
      <c r="AG3959"/>
      <c r="AH3959"/>
      <c r="AI3959"/>
      <c r="AJ3959"/>
      <c r="AK3959"/>
      <c r="AL3959"/>
      <c r="AM3959"/>
      <c r="AN3959"/>
    </row>
    <row r="3960" spans="1:40" x14ac:dyDescent="0.25">
      <c r="A3960"/>
      <c r="B3960"/>
      <c r="C3960"/>
      <c r="D3960"/>
      <c r="E3960"/>
      <c r="F3960"/>
      <c r="G3960"/>
      <c r="H3960"/>
      <c r="I3960"/>
      <c r="J3960"/>
      <c r="K3960"/>
      <c r="L3960"/>
      <c r="M3960"/>
      <c r="N3960"/>
      <c r="O3960"/>
      <c r="P3960"/>
      <c r="Q3960"/>
      <c r="R3960"/>
      <c r="S3960"/>
      <c r="T3960"/>
      <c r="U3960"/>
      <c r="V3960"/>
      <c r="W3960"/>
      <c r="X3960"/>
      <c r="Y3960"/>
      <c r="Z3960"/>
      <c r="AA3960"/>
      <c r="AB3960"/>
      <c r="AC3960"/>
      <c r="AD3960"/>
      <c r="AE3960"/>
      <c r="AF3960"/>
      <c r="AG3960"/>
      <c r="AH3960"/>
      <c r="AI3960"/>
      <c r="AJ3960"/>
      <c r="AK3960"/>
      <c r="AL3960"/>
      <c r="AM3960"/>
      <c r="AN3960"/>
    </row>
    <row r="3961" spans="1:40" x14ac:dyDescent="0.25">
      <c r="A3961"/>
      <c r="B3961"/>
      <c r="C3961"/>
      <c r="D3961"/>
      <c r="E3961"/>
      <c r="F3961"/>
      <c r="G3961"/>
      <c r="H3961"/>
      <c r="I3961"/>
      <c r="J3961"/>
      <c r="K3961"/>
      <c r="L3961"/>
      <c r="M3961"/>
      <c r="N3961"/>
      <c r="O3961"/>
      <c r="P3961"/>
      <c r="Q3961"/>
      <c r="R3961"/>
      <c r="S3961"/>
      <c r="T3961"/>
      <c r="U3961"/>
      <c r="V3961"/>
      <c r="W3961"/>
      <c r="X3961"/>
      <c r="Y3961"/>
      <c r="Z3961"/>
      <c r="AA3961"/>
      <c r="AB3961"/>
      <c r="AC3961"/>
      <c r="AD3961"/>
      <c r="AE3961"/>
      <c r="AF3961"/>
      <c r="AG3961"/>
      <c r="AH3961"/>
      <c r="AI3961"/>
      <c r="AJ3961"/>
      <c r="AK3961"/>
      <c r="AL3961"/>
      <c r="AM3961"/>
      <c r="AN3961"/>
    </row>
    <row r="3962" spans="1:40" x14ac:dyDescent="0.25">
      <c r="A3962"/>
      <c r="B3962"/>
      <c r="C3962"/>
      <c r="D3962"/>
      <c r="E3962"/>
      <c r="F3962"/>
      <c r="G3962"/>
      <c r="H3962"/>
      <c r="I3962"/>
      <c r="J3962"/>
      <c r="K3962"/>
      <c r="L3962"/>
      <c r="M3962"/>
      <c r="N3962"/>
      <c r="O3962"/>
      <c r="P3962"/>
      <c r="Q3962"/>
      <c r="R3962"/>
      <c r="S3962"/>
      <c r="T3962"/>
      <c r="U3962"/>
      <c r="V3962"/>
      <c r="W3962"/>
      <c r="X3962"/>
      <c r="Y3962"/>
      <c r="Z3962"/>
      <c r="AA3962"/>
      <c r="AB3962"/>
      <c r="AC3962"/>
      <c r="AD3962"/>
      <c r="AE3962"/>
      <c r="AF3962"/>
      <c r="AG3962"/>
      <c r="AH3962"/>
      <c r="AI3962"/>
      <c r="AJ3962"/>
      <c r="AK3962"/>
      <c r="AL3962"/>
      <c r="AM3962"/>
      <c r="AN3962"/>
    </row>
    <row r="3963" spans="1:40" x14ac:dyDescent="0.25">
      <c r="A3963"/>
      <c r="B3963"/>
      <c r="C3963"/>
      <c r="D3963"/>
      <c r="E3963"/>
      <c r="F3963"/>
      <c r="G3963"/>
      <c r="H3963"/>
      <c r="I3963"/>
      <c r="J3963"/>
      <c r="K3963"/>
      <c r="L3963"/>
      <c r="M3963"/>
      <c r="N3963"/>
      <c r="O3963"/>
      <c r="P3963"/>
      <c r="Q3963"/>
      <c r="R3963"/>
      <c r="S3963"/>
      <c r="T3963"/>
      <c r="U3963"/>
      <c r="V3963"/>
      <c r="W3963"/>
      <c r="X3963"/>
      <c r="Y3963"/>
      <c r="Z3963"/>
      <c r="AA3963"/>
      <c r="AB3963"/>
      <c r="AC3963"/>
      <c r="AD3963"/>
      <c r="AE3963"/>
      <c r="AF3963"/>
      <c r="AG3963"/>
      <c r="AH3963"/>
      <c r="AI3963"/>
      <c r="AJ3963"/>
      <c r="AK3963"/>
      <c r="AL3963"/>
      <c r="AM3963"/>
      <c r="AN3963"/>
    </row>
    <row r="3964" spans="1:40" x14ac:dyDescent="0.25">
      <c r="A3964"/>
      <c r="B3964"/>
      <c r="C3964"/>
      <c r="D3964"/>
      <c r="E3964"/>
      <c r="F3964"/>
      <c r="G3964"/>
      <c r="H3964"/>
      <c r="I3964"/>
      <c r="J3964"/>
      <c r="K3964"/>
      <c r="L3964"/>
      <c r="M3964"/>
      <c r="N3964"/>
      <c r="O3964"/>
      <c r="P3964"/>
      <c r="Q3964"/>
      <c r="R3964"/>
      <c r="S3964"/>
      <c r="T3964"/>
      <c r="U3964"/>
      <c r="V3964"/>
      <c r="W3964"/>
      <c r="X3964"/>
      <c r="Y3964"/>
      <c r="Z3964"/>
      <c r="AA3964"/>
      <c r="AB3964"/>
      <c r="AC3964"/>
      <c r="AD3964"/>
      <c r="AE3964"/>
      <c r="AF3964"/>
      <c r="AG3964"/>
      <c r="AH3964"/>
      <c r="AI3964"/>
      <c r="AJ3964"/>
      <c r="AK3964"/>
      <c r="AL3964"/>
      <c r="AM3964"/>
      <c r="AN3964"/>
    </row>
    <row r="3965" spans="1:40" x14ac:dyDescent="0.25">
      <c r="A3965"/>
      <c r="B3965"/>
      <c r="C3965"/>
      <c r="D3965"/>
      <c r="E3965"/>
      <c r="F3965"/>
      <c r="G3965"/>
      <c r="H3965"/>
      <c r="I3965"/>
      <c r="J3965"/>
      <c r="K3965"/>
      <c r="L3965"/>
      <c r="M3965"/>
      <c r="N3965"/>
      <c r="O3965"/>
      <c r="P3965"/>
      <c r="Q3965"/>
      <c r="R3965"/>
      <c r="S3965"/>
      <c r="T3965"/>
      <c r="U3965"/>
      <c r="V3965"/>
      <c r="W3965"/>
      <c r="X3965"/>
      <c r="Y3965"/>
      <c r="Z3965"/>
      <c r="AA3965"/>
      <c r="AB3965"/>
      <c r="AC3965"/>
      <c r="AD3965"/>
      <c r="AE3965"/>
      <c r="AF3965"/>
      <c r="AG3965"/>
      <c r="AH3965"/>
      <c r="AI3965"/>
      <c r="AJ3965"/>
      <c r="AK3965"/>
      <c r="AL3965"/>
      <c r="AM3965"/>
      <c r="AN3965"/>
    </row>
    <row r="3966" spans="1:40" x14ac:dyDescent="0.25">
      <c r="A3966"/>
      <c r="B3966"/>
      <c r="C3966"/>
      <c r="D3966"/>
      <c r="E3966"/>
      <c r="F3966"/>
      <c r="G3966"/>
      <c r="H3966"/>
      <c r="I3966"/>
      <c r="J3966"/>
      <c r="K3966"/>
      <c r="L3966"/>
      <c r="M3966"/>
      <c r="N3966"/>
      <c r="O3966"/>
      <c r="P3966"/>
      <c r="Q3966"/>
      <c r="R3966"/>
      <c r="S3966"/>
      <c r="T3966"/>
      <c r="U3966"/>
      <c r="V3966"/>
      <c r="W3966"/>
      <c r="X3966"/>
      <c r="Y3966"/>
      <c r="Z3966"/>
      <c r="AA3966"/>
      <c r="AB3966"/>
      <c r="AC3966"/>
      <c r="AD3966"/>
      <c r="AE3966"/>
      <c r="AF3966"/>
      <c r="AG3966"/>
      <c r="AH3966"/>
      <c r="AI3966"/>
      <c r="AJ3966"/>
      <c r="AK3966"/>
      <c r="AL3966"/>
      <c r="AM3966"/>
      <c r="AN3966"/>
    </row>
    <row r="3967" spans="1:40" x14ac:dyDescent="0.25">
      <c r="A3967"/>
      <c r="B3967"/>
      <c r="C3967"/>
      <c r="D3967"/>
      <c r="E3967"/>
      <c r="F3967"/>
      <c r="G3967"/>
      <c r="H3967"/>
      <c r="I3967"/>
      <c r="J3967"/>
      <c r="K3967"/>
      <c r="L3967"/>
      <c r="M3967"/>
      <c r="N3967"/>
      <c r="O3967"/>
      <c r="P3967"/>
      <c r="Q3967"/>
      <c r="R3967"/>
      <c r="S3967"/>
      <c r="T3967"/>
      <c r="U3967"/>
      <c r="V3967"/>
      <c r="W3967"/>
      <c r="X3967"/>
      <c r="Y3967"/>
      <c r="Z3967"/>
      <c r="AA3967"/>
      <c r="AB3967"/>
      <c r="AC3967"/>
      <c r="AD3967"/>
      <c r="AE3967"/>
      <c r="AF3967"/>
      <c r="AG3967"/>
      <c r="AH3967"/>
      <c r="AI3967"/>
      <c r="AJ3967"/>
      <c r="AK3967"/>
      <c r="AL3967"/>
      <c r="AM3967"/>
      <c r="AN3967"/>
    </row>
    <row r="3968" spans="1:40" x14ac:dyDescent="0.25">
      <c r="A3968"/>
      <c r="B3968"/>
      <c r="C3968"/>
      <c r="D3968"/>
      <c r="E3968"/>
      <c r="F3968"/>
      <c r="G3968"/>
      <c r="H3968"/>
      <c r="I3968"/>
      <c r="J3968"/>
      <c r="K3968"/>
      <c r="L3968"/>
      <c r="M3968"/>
      <c r="N3968"/>
      <c r="O3968"/>
      <c r="P3968"/>
      <c r="Q3968"/>
      <c r="R3968"/>
      <c r="S3968"/>
      <c r="T3968"/>
      <c r="U3968"/>
      <c r="V3968"/>
      <c r="W3968"/>
      <c r="X3968"/>
      <c r="Y3968"/>
      <c r="Z3968"/>
      <c r="AA3968"/>
      <c r="AB3968"/>
      <c r="AC3968"/>
      <c r="AD3968"/>
      <c r="AE3968"/>
      <c r="AF3968"/>
      <c r="AG3968"/>
      <c r="AH3968"/>
      <c r="AI3968"/>
      <c r="AJ3968"/>
      <c r="AK3968"/>
      <c r="AL3968"/>
      <c r="AM3968"/>
      <c r="AN3968"/>
    </row>
  </sheetData>
  <mergeCells count="11">
    <mergeCell ref="A52:D52"/>
    <mergeCell ref="A47:D47"/>
    <mergeCell ref="A48:D48"/>
    <mergeCell ref="A49:D49"/>
    <mergeCell ref="A50:D50"/>
    <mergeCell ref="A51:D51"/>
    <mergeCell ref="A53:D53"/>
    <mergeCell ref="A54:D54"/>
    <mergeCell ref="A55:D55"/>
    <mergeCell ref="A56:D56"/>
    <mergeCell ref="A57:D57"/>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500-000000000000}">
          <x14:formula1>
            <xm:f>Sheet4!$J$2:$J$11</xm:f>
          </x14:formula1>
          <xm:sqref>C27</xm:sqref>
        </x14:dataValidation>
        <x14:dataValidation type="list" allowBlank="1" showInputMessage="1" showErrorMessage="1" xr:uid="{00000000-0002-0000-0500-000001000000}">
          <x14:formula1>
            <xm:f>Sheet4!$D$2:$D$11</xm:f>
          </x14:formula1>
          <xm:sqref>C11</xm:sqref>
        </x14:dataValidation>
        <x14:dataValidation type="list" allowBlank="1" showInputMessage="1" showErrorMessage="1" xr:uid="{00000000-0002-0000-0500-000002000000}">
          <x14:formula1>
            <xm:f>Sheet4!$A$2:$A$11</xm:f>
          </x14:formula1>
          <xm:sqref>C28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C2:E3807"/>
  <sheetViews>
    <sheetView workbookViewId="0"/>
  </sheetViews>
  <sheetFormatPr defaultRowHeight="15" x14ac:dyDescent="0.25"/>
  <cols>
    <col min="3" max="3" width="14.42578125" bestFit="1" customWidth="1"/>
    <col min="4" max="4" width="15.5703125" bestFit="1" customWidth="1"/>
    <col min="5" max="5" width="10.42578125" bestFit="1" customWidth="1"/>
  </cols>
  <sheetData>
    <row r="2" spans="3:5" x14ac:dyDescent="0.25">
      <c r="C2" t="s">
        <v>351</v>
      </c>
    </row>
    <row r="5" spans="3:5" x14ac:dyDescent="0.25">
      <c r="C5" t="s">
        <v>352</v>
      </c>
      <c r="D5" t="s">
        <v>353</v>
      </c>
      <c r="E5" t="s">
        <v>354</v>
      </c>
    </row>
    <row r="6" spans="3:5" x14ac:dyDescent="0.25">
      <c r="C6">
        <f>'TPS543C20 Loop Gain'!AI3934</f>
        <v>-64.304189907034385</v>
      </c>
      <c r="D6">
        <f>'TPS543C20 Loop Gain'!AJ3934</f>
        <v>71.33025311856693</v>
      </c>
      <c r="E6">
        <f>'TPS543C20 Loop Gain'!B3934</f>
        <v>2000000</v>
      </c>
    </row>
    <row r="7" spans="3:5" x14ac:dyDescent="0.25">
      <c r="C7">
        <f>'TPS543C20 Loop Gain'!AI3933</f>
        <v>-64.338196895873736</v>
      </c>
      <c r="D7">
        <f>'TPS543C20 Loop Gain'!AJ3933</f>
        <v>71.612088592340655</v>
      </c>
      <c r="E7">
        <f>'TPS543C20 Loop Gain'!B3933</f>
        <v>1999000</v>
      </c>
    </row>
    <row r="8" spans="3:5" x14ac:dyDescent="0.25">
      <c r="C8">
        <f>'TPS543C20 Loop Gain'!AI3932</f>
        <v>-64.372627311369243</v>
      </c>
      <c r="D8">
        <f>'TPS543C20 Loop Gain'!AJ3932</f>
        <v>71.893925624625567</v>
      </c>
      <c r="E8">
        <f>'TPS543C20 Loop Gain'!B3932</f>
        <v>1998000</v>
      </c>
    </row>
    <row r="9" spans="3:5" x14ac:dyDescent="0.25">
      <c r="C9">
        <f>'TPS543C20 Loop Gain'!AI3931</f>
        <v>-64.407485339143861</v>
      </c>
      <c r="D9">
        <f>'TPS543C20 Loop Gain'!AJ3931</f>
        <v>72.175764336975419</v>
      </c>
      <c r="E9">
        <f>'TPS543C20 Loop Gain'!B3931</f>
        <v>1997000</v>
      </c>
    </row>
    <row r="10" spans="3:5" x14ac:dyDescent="0.25">
      <c r="C10">
        <f>'TPS543C20 Loop Gain'!AI3930</f>
        <v>-64.442775249534364</v>
      </c>
      <c r="D10">
        <f>'TPS543C20 Loop Gain'!AJ3930</f>
        <v>72.457604850630503</v>
      </c>
      <c r="E10">
        <f>'TPS543C20 Loop Gain'!B3930</f>
        <v>1996000</v>
      </c>
    </row>
    <row r="11" spans="3:5" x14ac:dyDescent="0.25">
      <c r="C11">
        <f>'TPS543C20 Loop Gain'!AI3929</f>
        <v>-64.478501399714077</v>
      </c>
      <c r="D11">
        <f>'TPS543C20 Loop Gain'!AJ3929</f>
        <v>72.739447286506802</v>
      </c>
      <c r="E11">
        <f>'TPS543C20 Loop Gain'!B3929</f>
        <v>1995000</v>
      </c>
    </row>
    <row r="12" spans="3:5" x14ac:dyDescent="0.25">
      <c r="C12">
        <f>'TPS543C20 Loop Gain'!AI3928</f>
        <v>-64.514668235886958</v>
      </c>
      <c r="D12">
        <f>'TPS543C20 Loop Gain'!AJ3928</f>
        <v>73.021291765186092</v>
      </c>
      <c r="E12">
        <f>'TPS543C20 Loop Gain'!B3928</f>
        <v>1994000</v>
      </c>
    </row>
    <row r="13" spans="3:5" x14ac:dyDescent="0.25">
      <c r="C13">
        <f>'TPS543C20 Loop Gain'!AI3927</f>
        <v>-64.55128029554993</v>
      </c>
      <c r="D13">
        <f>'TPS543C20 Loop Gain'!AJ3927</f>
        <v>73.303138406889985</v>
      </c>
      <c r="E13">
        <f>'TPS543C20 Loop Gain'!B3927</f>
        <v>1993000</v>
      </c>
    </row>
    <row r="14" spans="3:5" x14ac:dyDescent="0.25">
      <c r="C14">
        <f>'TPS543C20 Loop Gain'!AI3926</f>
        <v>-64.588342209834025</v>
      </c>
      <c r="D14">
        <f>'TPS543C20 Loop Gain'!AJ3926</f>
        <v>73.584987331486062</v>
      </c>
      <c r="E14">
        <f>'TPS543C20 Loop Gain'!B3926</f>
        <v>1992000</v>
      </c>
    </row>
    <row r="15" spans="3:5" x14ac:dyDescent="0.25">
      <c r="C15">
        <f>'TPS543C20 Loop Gain'!AI3925</f>
        <v>-64.625858705920024</v>
      </c>
      <c r="D15">
        <f>'TPS543C20 Loop Gain'!AJ3925</f>
        <v>73.866838658462513</v>
      </c>
      <c r="E15">
        <f>'TPS543C20 Loop Gain'!B3925</f>
        <v>1991000</v>
      </c>
    </row>
    <row r="16" spans="3:5" x14ac:dyDescent="0.25">
      <c r="C16">
        <f>'TPS543C20 Loop Gain'!AI3924</f>
        <v>-64.663834609535286</v>
      </c>
      <c r="D16">
        <f>'TPS543C20 Loop Gain'!AJ3924</f>
        <v>74.148692506917357</v>
      </c>
      <c r="E16">
        <f>'TPS543C20 Loop Gain'!B3924</f>
        <v>1990000</v>
      </c>
    </row>
    <row r="17" spans="3:5" x14ac:dyDescent="0.25">
      <c r="C17">
        <f>'TPS543C20 Loop Gain'!AI3923</f>
        <v>-64.702274847534923</v>
      </c>
      <c r="D17">
        <f>'TPS543C20 Loop Gain'!AJ3923</f>
        <v>74.430548995548961</v>
      </c>
      <c r="E17">
        <f>'TPS543C20 Loop Gain'!B3923</f>
        <v>1989000</v>
      </c>
    </row>
    <row r="18" spans="3:5" x14ac:dyDescent="0.25">
      <c r="C18">
        <f>'TPS543C20 Loop Gain'!AI3922</f>
        <v>-64.74118445056888</v>
      </c>
      <c r="D18">
        <f>'TPS543C20 Loop Gain'!AJ3922</f>
        <v>74.712408242631568</v>
      </c>
      <c r="E18">
        <f>'TPS543C20 Loop Gain'!B3922</f>
        <v>1988000</v>
      </c>
    </row>
    <row r="19" spans="3:5" x14ac:dyDescent="0.25">
      <c r="C19">
        <f>'TPS543C20 Loop Gain'!AI3921</f>
        <v>-64.780568555842621</v>
      </c>
      <c r="D19">
        <f>'TPS543C20 Loop Gain'!AJ3921</f>
        <v>74.994270366018796</v>
      </c>
      <c r="E19">
        <f>'TPS543C20 Loop Gain'!B3921</f>
        <v>1987000</v>
      </c>
    </row>
    <row r="20" spans="3:5" x14ac:dyDescent="0.25">
      <c r="C20">
        <f>'TPS543C20 Loop Gain'!AI3920</f>
        <v>-64.820432409968717</v>
      </c>
      <c r="D20">
        <f>'TPS543C20 Loop Gain'!AJ3920</f>
        <v>75.276135483120356</v>
      </c>
      <c r="E20">
        <f>'TPS543C20 Loop Gain'!B3920</f>
        <v>1986000</v>
      </c>
    </row>
    <row r="21" spans="3:5" x14ac:dyDescent="0.25">
      <c r="C21">
        <f>'TPS543C20 Loop Gain'!AI3919</f>
        <v>-64.860781371918449</v>
      </c>
      <c r="D21">
        <f>'TPS543C20 Loop Gain'!AJ3919</f>
        <v>75.558003710891413</v>
      </c>
      <c r="E21">
        <f>'TPS543C20 Loop Gain'!B3919</f>
        <v>1985000</v>
      </c>
    </row>
    <row r="22" spans="3:5" x14ac:dyDescent="0.25">
      <c r="C22">
        <f>'TPS543C20 Loop Gain'!AI3918</f>
        <v>-64.901620916076325</v>
      </c>
      <c r="D22">
        <f>'TPS543C20 Loop Gain'!AJ3918</f>
        <v>75.839875165822278</v>
      </c>
      <c r="E22">
        <f>'TPS543C20 Loop Gain'!B3918</f>
        <v>1984000</v>
      </c>
    </row>
    <row r="23" spans="3:5" x14ac:dyDescent="0.25">
      <c r="C23">
        <f>'TPS543C20 Loop Gain'!AI3917</f>
        <v>-64.942956635398644</v>
      </c>
      <c r="D23">
        <f>'TPS543C20 Loop Gain'!AJ3917</f>
        <v>76.121749963914297</v>
      </c>
      <c r="E23">
        <f>'TPS543C20 Loop Gain'!B3917</f>
        <v>1983000</v>
      </c>
    </row>
    <row r="24" spans="3:5" x14ac:dyDescent="0.25">
      <c r="C24">
        <f>'TPS543C20 Loop Gain'!AI3916</f>
        <v>-64.984794244687819</v>
      </c>
      <c r="D24">
        <f>'TPS543C20 Loop Gain'!AJ3916</f>
        <v>76.403628220683615</v>
      </c>
      <c r="E24">
        <f>'TPS543C20 Loop Gain'!B3916</f>
        <v>1982000</v>
      </c>
    </row>
    <row r="25" spans="3:5" x14ac:dyDescent="0.25">
      <c r="C25">
        <f>'TPS543C20 Loop Gain'!AI3915</f>
        <v>-65.027139583977686</v>
      </c>
      <c r="D25">
        <f>'TPS543C20 Loop Gain'!AJ3915</f>
        <v>76.685510051139175</v>
      </c>
      <c r="E25">
        <f>'TPS543C20 Loop Gain'!B3915</f>
        <v>1981000</v>
      </c>
    </row>
    <row r="26" spans="3:5" x14ac:dyDescent="0.25">
      <c r="C26">
        <f>'TPS543C20 Loop Gain'!AI3914</f>
        <v>-65.069998622042263</v>
      </c>
      <c r="D26">
        <f>'TPS543C20 Loop Gain'!AJ3914</f>
        <v>76.967395569769025</v>
      </c>
      <c r="E26">
        <f>'TPS543C20 Loop Gain'!B3914</f>
        <v>1980000</v>
      </c>
    </row>
    <row r="27" spans="3:5" x14ac:dyDescent="0.25">
      <c r="C27">
        <f>'TPS543C20 Loop Gain'!AI3913</f>
        <v>-65.113377460029042</v>
      </c>
      <c r="D27">
        <f>'TPS543C20 Loop Gain'!AJ3913</f>
        <v>77.249284890530419</v>
      </c>
      <c r="E27">
        <f>'TPS543C20 Loop Gain'!B3913</f>
        <v>1979000</v>
      </c>
    </row>
    <row r="28" spans="3:5" x14ac:dyDescent="0.25">
      <c r="C28">
        <f>'TPS543C20 Loop Gain'!AI3912</f>
        <v>-65.157282335225716</v>
      </c>
      <c r="D28">
        <f>'TPS543C20 Loop Gain'!AJ3912</f>
        <v>77.531178126839166</v>
      </c>
      <c r="E28">
        <f>'TPS543C20 Loop Gain'!B3912</f>
        <v>1978000</v>
      </c>
    </row>
    <row r="29" spans="3:5" x14ac:dyDescent="0.25">
      <c r="C29">
        <f>'TPS543C20 Loop Gain'!AI3911</f>
        <v>-65.201719624959793</v>
      </c>
      <c r="D29">
        <f>'TPS543C20 Loop Gain'!AJ3911</f>
        <v>77.813075391546477</v>
      </c>
      <c r="E29">
        <f>'TPS543C20 Loop Gain'!B3911</f>
        <v>1977000</v>
      </c>
    </row>
    <row r="30" spans="3:5" x14ac:dyDescent="0.25">
      <c r="C30">
        <f>'TPS543C20 Loop Gain'!AI3910</f>
        <v>-65.246695850648152</v>
      </c>
      <c r="D30">
        <f>'TPS543C20 Loop Gain'!AJ3910</f>
        <v>78.094976796940571</v>
      </c>
      <c r="E30">
        <f>'TPS543C20 Loop Gain'!B3910</f>
        <v>1976000</v>
      </c>
    </row>
    <row r="31" spans="3:5" x14ac:dyDescent="0.25">
      <c r="C31">
        <f>'TPS543C20 Loop Gain'!AI3909</f>
        <v>-65.292217681988134</v>
      </c>
      <c r="D31">
        <f>'TPS543C20 Loop Gain'!AJ3909</f>
        <v>78.376882454724964</v>
      </c>
      <c r="E31">
        <f>'TPS543C20 Loop Gain'!B3909</f>
        <v>1975000</v>
      </c>
    </row>
    <row r="32" spans="3:5" x14ac:dyDescent="0.25">
      <c r="C32">
        <f>'TPS543C20 Loop Gain'!AI3908</f>
        <v>-65.338291941310359</v>
      </c>
      <c r="D32">
        <f>'TPS543C20 Loop Gain'!AJ3908</f>
        <v>78.658792476009651</v>
      </c>
      <c r="E32">
        <f>'TPS543C20 Loop Gain'!B3908</f>
        <v>1974000</v>
      </c>
    </row>
    <row r="33" spans="3:5" x14ac:dyDescent="0.25">
      <c r="C33">
        <f>'TPS543C20 Loop Gain'!AI3907</f>
        <v>-65.384925608092914</v>
      </c>
      <c r="D33">
        <f>'TPS543C20 Loop Gain'!AJ3907</f>
        <v>78.940706971298425</v>
      </c>
      <c r="E33">
        <f>'TPS543C20 Loop Gain'!B3907</f>
        <v>1973000</v>
      </c>
    </row>
    <row r="34" spans="3:5" x14ac:dyDescent="0.25">
      <c r="C34">
        <f>'TPS543C20 Loop Gain'!AI3906</f>
        <v>-65.432125823643446</v>
      </c>
      <c r="D34">
        <f>'TPS543C20 Loop Gain'!AJ3906</f>
        <v>79.222626050467483</v>
      </c>
      <c r="E34">
        <f>'TPS543C20 Loop Gain'!B3906</f>
        <v>1972000</v>
      </c>
    </row>
    <row r="35" spans="3:5" x14ac:dyDescent="0.25">
      <c r="C35">
        <f>'TPS543C20 Loop Gain'!AI3905</f>
        <v>-65.479899895964607</v>
      </c>
      <c r="D35">
        <f>'TPS543C20 Loop Gain'!AJ3905</f>
        <v>79.504549822768723</v>
      </c>
      <c r="E35">
        <f>'TPS543C20 Loop Gain'!B3905</f>
        <v>1971000</v>
      </c>
    </row>
    <row r="36" spans="3:5" x14ac:dyDescent="0.25">
      <c r="C36">
        <f>'TPS543C20 Loop Gain'!AI3904</f>
        <v>-65.528255304800808</v>
      </c>
      <c r="D36">
        <f>'TPS543C20 Loop Gain'!AJ3904</f>
        <v>79.786478396806444</v>
      </c>
      <c r="E36">
        <f>'TPS543C20 Loop Gain'!B3904</f>
        <v>1970000</v>
      </c>
    </row>
    <row r="37" spans="3:5" x14ac:dyDescent="0.25">
      <c r="C37">
        <f>'TPS543C20 Loop Gain'!AI3903</f>
        <v>-65.577199706883221</v>
      </c>
      <c r="D37">
        <f>'TPS543C20 Loop Gain'!AJ3903</f>
        <v>80.068411880528046</v>
      </c>
      <c r="E37">
        <f>'TPS543C20 Loop Gain'!B3903</f>
        <v>1969000</v>
      </c>
    </row>
    <row r="38" spans="3:5" x14ac:dyDescent="0.25">
      <c r="C38">
        <f>'TPS543C20 Loop Gain'!AI3902</f>
        <v>-65.626740941377477</v>
      </c>
      <c r="D38">
        <f>'TPS543C20 Loop Gain'!AJ3902</f>
        <v>80.350350381214056</v>
      </c>
      <c r="E38">
        <f>'TPS543C20 Loop Gain'!B3902</f>
        <v>1968000</v>
      </c>
    </row>
    <row r="39" spans="3:5" x14ac:dyDescent="0.25">
      <c r="C39">
        <f>'TPS543C20 Loop Gain'!AI3901</f>
        <v>-65.676887035542421</v>
      </c>
      <c r="D39">
        <f>'TPS543C20 Loop Gain'!AJ3901</f>
        <v>80.632294005454582</v>
      </c>
      <c r="E39">
        <f>'TPS543C20 Loop Gain'!B3901</f>
        <v>1967000</v>
      </c>
    </row>
    <row r="40" spans="3:5" x14ac:dyDescent="0.25">
      <c r="C40">
        <f>'TPS543C20 Loop Gain'!AI3900</f>
        <v>-65.72764621061998</v>
      </c>
      <c r="D40">
        <f>'TPS543C20 Loop Gain'!AJ3900</f>
        <v>80.914242859154186</v>
      </c>
      <c r="E40">
        <f>'TPS543C20 Loop Gain'!B3900</f>
        <v>1966000</v>
      </c>
    </row>
    <row r="41" spans="3:5" x14ac:dyDescent="0.25">
      <c r="C41">
        <f>'TPS543C20 Loop Gain'!AI3899</f>
        <v>-65.779026887950835</v>
      </c>
      <c r="D41">
        <f>'TPS543C20 Loop Gain'!AJ3899</f>
        <v>81.196197047508704</v>
      </c>
      <c r="E41">
        <f>'TPS543C20 Loop Gain'!B3899</f>
        <v>1965000</v>
      </c>
    </row>
    <row r="42" spans="3:5" x14ac:dyDescent="0.25">
      <c r="C42">
        <f>'TPS543C20 Loop Gain'!AI3898</f>
        <v>-65.831037695341081</v>
      </c>
      <c r="D42">
        <f>'TPS543C20 Loop Gain'!AJ3898</f>
        <v>81.478156674996058</v>
      </c>
      <c r="E42">
        <f>'TPS543C20 Loop Gain'!B3898</f>
        <v>1964000</v>
      </c>
    </row>
    <row r="43" spans="3:5" x14ac:dyDescent="0.25">
      <c r="C43">
        <f>'TPS543C20 Loop Gain'!AI3897</f>
        <v>-65.8836874736851</v>
      </c>
      <c r="D43">
        <f>'TPS543C20 Loop Gain'!AJ3897</f>
        <v>81.760121845365376</v>
      </c>
      <c r="E43">
        <f>'TPS543C20 Loop Gain'!B3897</f>
        <v>1963000</v>
      </c>
    </row>
    <row r="44" spans="3:5" x14ac:dyDescent="0.25">
      <c r="C44">
        <f>'TPS543C20 Loop Gain'!AI3896</f>
        <v>-65.936985283856544</v>
      </c>
      <c r="D44">
        <f>'TPS543C20 Loop Gain'!AJ3896</f>
        <v>82.042092661615882</v>
      </c>
      <c r="E44">
        <f>'TPS543C20 Loop Gain'!B3896</f>
        <v>1962000</v>
      </c>
    </row>
    <row r="45" spans="3:5" x14ac:dyDescent="0.25">
      <c r="C45">
        <f>'TPS543C20 Loop Gain'!AI3895</f>
        <v>-65.990940413887273</v>
      </c>
      <c r="D45">
        <f>'TPS543C20 Loop Gain'!AJ3895</f>
        <v>82.324069226000603</v>
      </c>
      <c r="E45">
        <f>'TPS543C20 Loop Gain'!B3895</f>
        <v>1961000</v>
      </c>
    </row>
    <row r="46" spans="3:5" x14ac:dyDescent="0.25">
      <c r="C46">
        <f>'TPS543C20 Loop Gain'!AI3894</f>
        <v>-66.0455623864394</v>
      </c>
      <c r="D46">
        <f>'TPS543C20 Loop Gain'!AJ3894</f>
        <v>82.606051640003855</v>
      </c>
      <c r="E46">
        <f>'TPS543C20 Loop Gain'!B3894</f>
        <v>1960000</v>
      </c>
    </row>
    <row r="47" spans="3:5" x14ac:dyDescent="0.25">
      <c r="C47">
        <f>'TPS543C20 Loop Gain'!AI3893</f>
        <v>-66.100860966591995</v>
      </c>
      <c r="D47">
        <f>'TPS543C20 Loop Gain'!AJ3893</f>
        <v>82.888040004331017</v>
      </c>
      <c r="E47">
        <f>'TPS543C20 Loop Gain'!B3893</f>
        <v>1959000</v>
      </c>
    </row>
    <row r="48" spans="3:5" x14ac:dyDescent="0.25">
      <c r="C48">
        <f>'TPS543C20 Loop Gain'!AI3892</f>
        <v>-66.1568461699555</v>
      </c>
      <c r="D48">
        <f>'TPS543C20 Loop Gain'!AJ3892</f>
        <v>83.170034418898666</v>
      </c>
      <c r="E48">
        <f>'TPS543C20 Loop Gain'!B3892</f>
        <v>1958000</v>
      </c>
    </row>
    <row r="49" spans="3:5" x14ac:dyDescent="0.25">
      <c r="C49">
        <f>'TPS543C20 Loop Gain'!AI3891</f>
        <v>-66.213528271131196</v>
      </c>
      <c r="D49">
        <f>'TPS543C20 Loop Gain'!AJ3891</f>
        <v>83.452034982823562</v>
      </c>
      <c r="E49">
        <f>'TPS543C20 Loop Gain'!B3891</f>
        <v>1957000</v>
      </c>
    </row>
    <row r="50" spans="3:5" x14ac:dyDescent="0.25">
      <c r="C50">
        <f>'TPS543C20 Loop Gain'!AI3890</f>
        <v>-66.270917812532119</v>
      </c>
      <c r="D50">
        <f>'TPS543C20 Loop Gain'!AJ3890</f>
        <v>83.734041794401975</v>
      </c>
      <c r="E50">
        <f>'TPS543C20 Loop Gain'!B3890</f>
        <v>1956000</v>
      </c>
    </row>
    <row r="51" spans="3:5" x14ac:dyDescent="0.25">
      <c r="C51">
        <f>'TPS543C20 Loop Gain'!AI3889</f>
        <v>-66.329025613588229</v>
      </c>
      <c r="D51">
        <f>'TPS543C20 Loop Gain'!AJ3889</f>
        <v>84.016054951112253</v>
      </c>
      <c r="E51">
        <f>'TPS543C20 Loop Gain'!B3889</f>
        <v>1955000</v>
      </c>
    </row>
    <row r="52" spans="3:5" x14ac:dyDescent="0.25">
      <c r="C52">
        <f>'TPS543C20 Loop Gain'!AI3888</f>
        <v>-66.387862780350289</v>
      </c>
      <c r="D52">
        <f>'TPS543C20 Loop Gain'!AJ3888</f>
        <v>84.298074549594617</v>
      </c>
      <c r="E52">
        <f>'TPS543C20 Loop Gain'!B3888</f>
        <v>1954000</v>
      </c>
    </row>
    <row r="53" spans="3:5" x14ac:dyDescent="0.25">
      <c r="C53">
        <f>'TPS543C20 Loop Gain'!AI3887</f>
        <v>-66.447440715517573</v>
      </c>
      <c r="D53">
        <f>'TPS543C20 Loop Gain'!AJ3887</f>
        <v>84.580100685641298</v>
      </c>
      <c r="E53">
        <f>'TPS543C20 Loop Gain'!B3887</f>
        <v>1953000</v>
      </c>
    </row>
    <row r="54" spans="3:5" x14ac:dyDescent="0.25">
      <c r="C54">
        <f>'TPS543C20 Loop Gain'!AI3886</f>
        <v>-66.507771128910406</v>
      </c>
      <c r="D54">
        <f>'TPS543C20 Loop Gain'!AJ3886</f>
        <v>84.862133454187685</v>
      </c>
      <c r="E54">
        <f>'TPS543C20 Loop Gain'!B3886</f>
        <v>1952000</v>
      </c>
    </row>
    <row r="55" spans="3:5" x14ac:dyDescent="0.25">
      <c r="C55">
        <f>'TPS543C20 Loop Gain'!AI3885</f>
        <v>-66.568866048409689</v>
      </c>
      <c r="D55">
        <f>'TPS543C20 Loop Gain'!AJ3885</f>
        <v>85.144172949290365</v>
      </c>
      <c r="E55">
        <f>'TPS543C20 Loop Gain'!B3885</f>
        <v>1951000</v>
      </c>
    </row>
    <row r="56" spans="3:5" x14ac:dyDescent="0.25">
      <c r="C56">
        <f>'TPS543C20 Loop Gain'!AI3884</f>
        <v>-66.630737831395578</v>
      </c>
      <c r="D56">
        <f>'TPS543C20 Loop Gain'!AJ3884</f>
        <v>85.426219264132428</v>
      </c>
      <c r="E56">
        <f>'TPS543C20 Loop Gain'!B3884</f>
        <v>1950000</v>
      </c>
    </row>
    <row r="57" spans="3:5" x14ac:dyDescent="0.25">
      <c r="C57">
        <f>'TPS543C20 Loop Gain'!AI3883</f>
        <v>-66.69339917670267</v>
      </c>
      <c r="D57">
        <f>'TPS543C20 Loop Gain'!AJ3883</f>
        <v>85.708272491001225</v>
      </c>
      <c r="E57">
        <f>'TPS543C20 Loop Gain'!B3883</f>
        <v>1949000</v>
      </c>
    </row>
    <row r="58" spans="3:5" x14ac:dyDescent="0.25">
      <c r="C58">
        <f>'TPS543C20 Loop Gain'!AI3882</f>
        <v>-66.756863137127397</v>
      </c>
      <c r="D58">
        <f>'TPS543C20 Loop Gain'!AJ3882</f>
        <v>85.990332721280126</v>
      </c>
      <c r="E58">
        <f>'TPS543C20 Loop Gain'!B3882</f>
        <v>1948000</v>
      </c>
    </row>
    <row r="59" spans="3:5" x14ac:dyDescent="0.25">
      <c r="C59">
        <f>'TPS543C20 Loop Gain'!AI3881</f>
        <v>-66.821143132516738</v>
      </c>
      <c r="D59">
        <f>'TPS543C20 Loop Gain'!AJ3881</f>
        <v>86.272400045439767</v>
      </c>
      <c r="E59">
        <f>'TPS543C20 Loop Gain'!B3881</f>
        <v>1947000</v>
      </c>
    </row>
    <row r="60" spans="3:5" x14ac:dyDescent="0.25">
      <c r="C60">
        <f>'TPS543C20 Loop Gain'!AI3880</f>
        <v>-66.88625296346676</v>
      </c>
      <c r="D60">
        <f>'TPS543C20 Loop Gain'!AJ3880</f>
        <v>86.554474553015964</v>
      </c>
      <c r="E60">
        <f>'TPS543C20 Loop Gain'!B3880</f>
        <v>1946000</v>
      </c>
    </row>
    <row r="61" spans="3:5" x14ac:dyDescent="0.25">
      <c r="C61">
        <f>'TPS543C20 Loop Gain'!AI3879</f>
        <v>-66.95220682567566</v>
      </c>
      <c r="D61">
        <f>'TPS543C20 Loop Gain'!AJ3879</f>
        <v>86.836556332616922</v>
      </c>
      <c r="E61">
        <f>'TPS543C20 Loop Gain'!B3879</f>
        <v>1945000</v>
      </c>
    </row>
    <row r="62" spans="3:5" x14ac:dyDescent="0.25">
      <c r="C62">
        <f>'TPS543C20 Loop Gain'!AI3878</f>
        <v>-67.019019324976568</v>
      </c>
      <c r="D62">
        <f>'TPS543C20 Loop Gain'!AJ3878</f>
        <v>87.118645471898617</v>
      </c>
      <c r="E62">
        <f>'TPS543C20 Loop Gain'!B3878</f>
        <v>1944000</v>
      </c>
    </row>
    <row r="63" spans="3:5" x14ac:dyDescent="0.25">
      <c r="C63">
        <f>'TPS543C20 Loop Gain'!AI3877</f>
        <v>-67.086705493097242</v>
      </c>
      <c r="D63">
        <f>'TPS543C20 Loop Gain'!AJ3877</f>
        <v>87.400742057559881</v>
      </c>
      <c r="E63">
        <f>'TPS543C20 Loop Gain'!B3877</f>
        <v>1943000</v>
      </c>
    </row>
    <row r="64" spans="3:5" x14ac:dyDescent="0.25">
      <c r="C64">
        <f>'TPS543C20 Loop Gain'!AI3876</f>
        <v>-67.155280804187541</v>
      </c>
      <c r="D64">
        <f>'TPS543C20 Loop Gain'!AJ3876</f>
        <v>87.682846175332429</v>
      </c>
      <c r="E64">
        <f>'TPS543C20 Loop Gain'!B3876</f>
        <v>1942000</v>
      </c>
    </row>
    <row r="65" spans="3:5" x14ac:dyDescent="0.25">
      <c r="C65">
        <f>'TPS543C20 Loop Gain'!AI3875</f>
        <v>-67.224761192156336</v>
      </c>
      <c r="D65">
        <f>'TPS543C20 Loop Gain'!AJ3875</f>
        <v>87.964957909959608</v>
      </c>
      <c r="E65">
        <f>'TPS543C20 Loop Gain'!B3875</f>
        <v>1941000</v>
      </c>
    </row>
    <row r="66" spans="3:5" x14ac:dyDescent="0.25">
      <c r="C66">
        <f>'TPS543C20 Loop Gain'!AI3874</f>
        <v>-67.295163068875866</v>
      </c>
      <c r="D66">
        <f>'TPS543C20 Loop Gain'!AJ3874</f>
        <v>88.24707734520301</v>
      </c>
      <c r="E66">
        <f>'TPS543C20 Loop Gain'!B3874</f>
        <v>1940000</v>
      </c>
    </row>
    <row r="67" spans="3:5" x14ac:dyDescent="0.25">
      <c r="C67">
        <f>'TPS543C20 Loop Gain'!AI3873</f>
        <v>-67.366503343291868</v>
      </c>
      <c r="D67">
        <f>'TPS543C20 Loop Gain'!AJ3873</f>
        <v>88.529204563820926</v>
      </c>
      <c r="E67">
        <f>'TPS543C20 Loop Gain'!B3873</f>
        <v>1939000</v>
      </c>
    </row>
    <row r="68" spans="3:5" x14ac:dyDescent="0.25">
      <c r="C68">
        <f>'TPS543C20 Loop Gain'!AI3872</f>
        <v>-67.438799441504798</v>
      </c>
      <c r="D68">
        <f>'TPS543C20 Loop Gain'!AJ3872</f>
        <v>88.811339647560118</v>
      </c>
      <c r="E68">
        <f>'TPS543C20 Loop Gain'!B3872</f>
        <v>1938000</v>
      </c>
    </row>
    <row r="69" spans="3:5" x14ac:dyDescent="0.25">
      <c r="C69">
        <f>'TPS543C20 Loop Gain'!AI3871</f>
        <v>-67.512069327878919</v>
      </c>
      <c r="D69">
        <f>'TPS543C20 Loop Gain'!AJ3871</f>
        <v>89.09348267714654</v>
      </c>
      <c r="E69">
        <f>'TPS543C20 Loop Gain'!B3871</f>
        <v>1937000</v>
      </c>
    </row>
    <row r="70" spans="3:5" x14ac:dyDescent="0.25">
      <c r="C70">
        <f>'TPS543C20 Loop Gain'!AI3870</f>
        <v>-67.586331527242038</v>
      </c>
      <c r="D70">
        <f>'TPS543C20 Loop Gain'!AJ3870</f>
        <v>89.37563373227691</v>
      </c>
      <c r="E70">
        <f>'TPS543C20 Loop Gain'!B3870</f>
        <v>1936000</v>
      </c>
    </row>
    <row r="71" spans="3:5" x14ac:dyDescent="0.25">
      <c r="C71">
        <f>'TPS543C20 Loop Gain'!AI3869</f>
        <v>-67.661605148242543</v>
      </c>
      <c r="D71">
        <f>'TPS543C20 Loop Gain'!AJ3869</f>
        <v>89.657792891598845</v>
      </c>
      <c r="E71">
        <f>'TPS543C20 Loop Gain'!B3869</f>
        <v>1935000</v>
      </c>
    </row>
    <row r="72" spans="3:5" x14ac:dyDescent="0.25">
      <c r="C72">
        <f>'TPS543C20 Loop Gain'!AI3868</f>
        <v>-67.737909907945749</v>
      </c>
      <c r="D72">
        <f>'TPS543C20 Loop Gain'!AJ3868</f>
        <v>89.939960232716373</v>
      </c>
      <c r="E72">
        <f>'TPS543C20 Loop Gain'!B3868</f>
        <v>1934000</v>
      </c>
    </row>
    <row r="73" spans="3:5" x14ac:dyDescent="0.25">
      <c r="C73">
        <f>'TPS543C20 Loop Gain'!AI3867</f>
        <v>-67.815266157735138</v>
      </c>
      <c r="D73">
        <f>'TPS543C20 Loop Gain'!AJ3867</f>
        <v>90.222135832169116</v>
      </c>
      <c r="E73">
        <f>'TPS543C20 Loop Gain'!B3867</f>
        <v>1933000</v>
      </c>
    </row>
    <row r="74" spans="3:5" x14ac:dyDescent="0.25">
      <c r="C74">
        <f>'TPS543C20 Loop Gain'!AI3866</f>
        <v>-67.89369491061484</v>
      </c>
      <c r="D74">
        <f>'TPS543C20 Loop Gain'!AJ3866</f>
        <v>90.504319765426061</v>
      </c>
      <c r="E74">
        <f>'TPS543C20 Loop Gain'!B3866</f>
        <v>1932000</v>
      </c>
    </row>
    <row r="75" spans="3:5" x14ac:dyDescent="0.25">
      <c r="C75">
        <f>'TPS543C20 Loop Gain'!AI3865</f>
        <v>-67.973217869998493</v>
      </c>
      <c r="D75">
        <f>'TPS543C20 Loop Gain'!AJ3865</f>
        <v>90.786512106878462</v>
      </c>
      <c r="E75">
        <f>'TPS543C20 Loop Gain'!B3865</f>
        <v>1931000</v>
      </c>
    </row>
    <row r="76" spans="3:5" x14ac:dyDescent="0.25">
      <c r="C76">
        <f>'TPS543C20 Loop Gain'!AI3864</f>
        <v>-68.053857460083108</v>
      </c>
      <c r="D76">
        <f>'TPS543C20 Loop Gain'!AJ3864</f>
        <v>91.068712929817423</v>
      </c>
      <c r="E76">
        <f>'TPS543C20 Loop Gain'!B3864</f>
        <v>1930000</v>
      </c>
    </row>
    <row r="77" spans="3:5" x14ac:dyDescent="0.25">
      <c r="C77">
        <f>'TPS543C20 Loop Gain'!AI3863</f>
        <v>-68.135636857921057</v>
      </c>
      <c r="D77">
        <f>'TPS543C20 Loop Gain'!AJ3863</f>
        <v>91.350922306443934</v>
      </c>
      <c r="E77">
        <f>'TPS543C20 Loop Gain'!B3863</f>
        <v>1929000</v>
      </c>
    </row>
    <row r="78" spans="3:5" x14ac:dyDescent="0.25">
      <c r="C78">
        <f>'TPS543C20 Loop Gain'!AI3862</f>
        <v>-68.21858002729293</v>
      </c>
      <c r="D78">
        <f>'TPS543C20 Loop Gain'!AJ3862</f>
        <v>91.63314030784602</v>
      </c>
      <c r="E78">
        <f>'TPS543C20 Loop Gain'!B3862</f>
        <v>1928000</v>
      </c>
    </row>
    <row r="79" spans="3:5" x14ac:dyDescent="0.25">
      <c r="C79">
        <f>'TPS543C20 Loop Gain'!AI3861</f>
        <v>-68.302711754514064</v>
      </c>
      <c r="D79">
        <f>'TPS543C20 Loop Gain'!AJ3861</f>
        <v>91.915367003994064</v>
      </c>
      <c r="E79">
        <f>'TPS543C20 Loop Gain'!B3861</f>
        <v>1927000</v>
      </c>
    </row>
    <row r="80" spans="3:5" x14ac:dyDescent="0.25">
      <c r="C80">
        <f>'TPS543C20 Loop Gain'!AI3860</f>
        <v>-68.388057686305459</v>
      </c>
      <c r="D80">
        <f>'TPS543C20 Loop Gain'!AJ3860</f>
        <v>92.197602463732139</v>
      </c>
      <c r="E80">
        <f>'TPS543C20 Loop Gain'!B3860</f>
        <v>1926000</v>
      </c>
    </row>
    <row r="81" spans="3:5" x14ac:dyDescent="0.25">
      <c r="C81">
        <f>'TPS543C20 Loop Gain'!AI3859</f>
        <v>-68.474644369869154</v>
      </c>
      <c r="D81">
        <f>'TPS543C20 Loop Gain'!AJ3859</f>
        <v>92.479846754759592</v>
      </c>
      <c r="E81">
        <f>'TPS543C20 Loop Gain'!B3859</f>
        <v>1925000</v>
      </c>
    </row>
    <row r="82" spans="3:5" x14ac:dyDescent="0.25">
      <c r="C82">
        <f>'TPS543C20 Loop Gain'!AI3858</f>
        <v>-68.562499295335769</v>
      </c>
      <c r="D82">
        <f>'TPS543C20 Loop Gain'!AJ3858</f>
        <v>92.762099943638447</v>
      </c>
      <c r="E82">
        <f>'TPS543C20 Loop Gain'!B3858</f>
        <v>1924000</v>
      </c>
    </row>
    <row r="83" spans="3:5" x14ac:dyDescent="0.25">
      <c r="C83">
        <f>'TPS543C20 Loop Gain'!AI3857</f>
        <v>-68.65165094074014</v>
      </c>
      <c r="D83">
        <f>'TPS543C20 Loop Gain'!AJ3857</f>
        <v>93.044362095772456</v>
      </c>
      <c r="E83">
        <f>'TPS543C20 Loop Gain'!B3857</f>
        <v>1923000</v>
      </c>
    </row>
    <row r="84" spans="3:5" x14ac:dyDescent="0.25">
      <c r="C84">
        <f>'TPS543C20 Loop Gain'!AI3856</f>
        <v>-68.742128819716783</v>
      </c>
      <c r="D84">
        <f>'TPS543C20 Loop Gain'!AJ3856</f>
        <v>93.326633275402642</v>
      </c>
      <c r="E84">
        <f>'TPS543C20 Loop Gain'!B3856</f>
        <v>1922000</v>
      </c>
    </row>
    <row r="85" spans="3:5" x14ac:dyDescent="0.25">
      <c r="C85">
        <f>'TPS543C20 Loop Gain'!AI3855</f>
        <v>-68.833963532114751</v>
      </c>
      <c r="D85">
        <f>'TPS543C20 Loop Gain'!AJ3855</f>
        <v>93.608913545599393</v>
      </c>
      <c r="E85">
        <f>'TPS543C20 Loop Gain'!B3855</f>
        <v>1921000</v>
      </c>
    </row>
    <row r="86" spans="3:5" x14ac:dyDescent="0.25">
      <c r="C86">
        <f>'TPS543C20 Loop Gain'!AI3854</f>
        <v>-68.927186817741202</v>
      </c>
      <c r="D86">
        <f>'TPS543C20 Loop Gain'!AJ3854</f>
        <v>93.891202968244826</v>
      </c>
      <c r="E86">
        <f>'TPS543C20 Loop Gain'!B3854</f>
        <v>1920000</v>
      </c>
    </row>
    <row r="87" spans="3:5" x14ac:dyDescent="0.25">
      <c r="C87">
        <f>'TPS543C20 Loop Gain'!AI3853</f>
        <v>-69.021831613484409</v>
      </c>
      <c r="D87">
        <f>'TPS543C20 Loop Gain'!AJ3853</f>
        <v>94.173501604039458</v>
      </c>
      <c r="E87">
        <f>'TPS543C20 Loop Gain'!B3853</f>
        <v>1919000</v>
      </c>
    </row>
    <row r="88" spans="3:5" x14ac:dyDescent="0.25">
      <c r="C88">
        <f>'TPS543C20 Loop Gain'!AI3852</f>
        <v>-69.117932114054966</v>
      </c>
      <c r="D88">
        <f>'TPS543C20 Loop Gain'!AJ3852</f>
        <v>94.455809512483484</v>
      </c>
      <c r="E88">
        <f>'TPS543C20 Loop Gain'!B3852</f>
        <v>1918000</v>
      </c>
    </row>
    <row r="89" spans="3:5" x14ac:dyDescent="0.25">
      <c r="C89">
        <f>'TPS543C20 Loop Gain'!AI3851</f>
        <v>-69.215523836637743</v>
      </c>
      <c r="D89">
        <f>'TPS543C20 Loop Gain'!AJ3851</f>
        <v>94.738126751870894</v>
      </c>
      <c r="E89">
        <f>'TPS543C20 Loop Gain'!B3851</f>
        <v>1917000</v>
      </c>
    </row>
    <row r="90" spans="3:5" x14ac:dyDescent="0.25">
      <c r="C90">
        <f>'TPS543C20 Loop Gain'!AI3850</f>
        <v>-69.314643689755272</v>
      </c>
      <c r="D90">
        <f>'TPS543C20 Loop Gain'!AJ3850</f>
        <v>95.020453379281363</v>
      </c>
      <c r="E90">
        <f>'TPS543C20 Loop Gain'!B3850</f>
        <v>1916000</v>
      </c>
    </row>
    <row r="91" spans="3:5" x14ac:dyDescent="0.25">
      <c r="C91">
        <f>'TPS543C20 Loop Gain'!AI3849</f>
        <v>-69.415330046678463</v>
      </c>
      <c r="D91">
        <f>'TPS543C20 Loop Gain'!AJ3849</f>
        <v>95.302789450576043</v>
      </c>
      <c r="E91">
        <f>'TPS543C20 Loop Gain'!B3849</f>
        <v>1915000</v>
      </c>
    </row>
    <row r="92" spans="3:5" x14ac:dyDescent="0.25">
      <c r="C92">
        <f>'TPS543C20 Loop Gain'!AI3848</f>
        <v>-69.517622823741746</v>
      </c>
      <c r="D92">
        <f>'TPS543C20 Loop Gain'!AJ3848</f>
        <v>95.585135020376839</v>
      </c>
      <c r="E92">
        <f>'TPS543C20 Loop Gain'!B3848</f>
        <v>1914000</v>
      </c>
    </row>
    <row r="93" spans="3:5" x14ac:dyDescent="0.25">
      <c r="C93">
        <f>'TPS543C20 Loop Gain'!AI3847</f>
        <v>-69.621563563980104</v>
      </c>
      <c r="D93">
        <f>'TPS543C20 Loop Gain'!AJ3847</f>
        <v>95.867490142076122</v>
      </c>
      <c r="E93">
        <f>'TPS543C20 Loop Gain'!B3847</f>
        <v>1913000</v>
      </c>
    </row>
    <row r="94" spans="3:5" x14ac:dyDescent="0.25">
      <c r="C94">
        <f>'TPS543C20 Loop Gain'!AI3846</f>
        <v>-69.727195526502598</v>
      </c>
      <c r="D94">
        <f>'TPS543C20 Loop Gain'!AJ3846</f>
        <v>96.149854867818206</v>
      </c>
      <c r="E94">
        <f>'TPS543C20 Loop Gain'!B3846</f>
        <v>1912000</v>
      </c>
    </row>
    <row r="95" spans="3:5" x14ac:dyDescent="0.25">
      <c r="C95">
        <f>'TPS543C20 Loop Gain'!AI3845</f>
        <v>-69.83456378210137</v>
      </c>
      <c r="D95">
        <f>'TPS543C20 Loop Gain'!AJ3845</f>
        <v>96.432229248493897</v>
      </c>
      <c r="E95">
        <f>'TPS543C20 Loop Gain'!B3845</f>
        <v>1911000</v>
      </c>
    </row>
    <row r="96" spans="3:5" x14ac:dyDescent="0.25">
      <c r="C96">
        <f>'TPS543C20 Loop Gain'!AI3844</f>
        <v>-69.943715315615989</v>
      </c>
      <c r="D96">
        <f>'TPS543C20 Loop Gain'!AJ3844</f>
        <v>96.714613333736366</v>
      </c>
      <c r="E96">
        <f>'TPS543C20 Loop Gain'!B3844</f>
        <v>1910000</v>
      </c>
    </row>
    <row r="97" spans="3:5" x14ac:dyDescent="0.25">
      <c r="C97">
        <f>'TPS543C20 Loop Gain'!AI3843</f>
        <v>-70.054699135632802</v>
      </c>
      <c r="D97">
        <f>'TPS543C20 Loop Gain'!AJ3843</f>
        <v>96.997007171902794</v>
      </c>
      <c r="E97">
        <f>'TPS543C20 Loop Gain'!B3843</f>
        <v>1909000</v>
      </c>
    </row>
    <row r="98" spans="3:5" x14ac:dyDescent="0.25">
      <c r="C98">
        <f>'TPS543C20 Loop Gain'!AI3842</f>
        <v>-70.167566392171707</v>
      </c>
      <c r="D98">
        <f>'TPS543C20 Loop Gain'!AJ3842</f>
        <v>97.279410810082652</v>
      </c>
      <c r="E98">
        <f>'TPS543C20 Loop Gain'!B3842</f>
        <v>1908000</v>
      </c>
    </row>
    <row r="99" spans="3:5" x14ac:dyDescent="0.25">
      <c r="C99">
        <f>'TPS543C20 Loop Gain'!AI3841</f>
        <v>-70.282370503049407</v>
      </c>
      <c r="D99">
        <f>'TPS543C20 Loop Gain'!AJ3841</f>
        <v>97.561824294081262</v>
      </c>
      <c r="E99">
        <f>'TPS543C20 Loop Gain'!B3841</f>
        <v>1907000</v>
      </c>
    </row>
    <row r="100" spans="3:5" x14ac:dyDescent="0.25">
      <c r="C100">
        <f>'TPS543C20 Loop Gain'!AI3840</f>
        <v>-70.399167289713546</v>
      </c>
      <c r="D100">
        <f>'TPS543C20 Loop Gain'!AJ3840</f>
        <v>97.844247668413985</v>
      </c>
      <c r="E100">
        <f>'TPS543C20 Loop Gain'!B3840</f>
        <v>1906000</v>
      </c>
    </row>
    <row r="101" spans="3:5" x14ac:dyDescent="0.25">
      <c r="C101">
        <f>'TPS543C20 Loop Gain'!AI3839</f>
        <v>-70.518015123406329</v>
      </c>
      <c r="D101">
        <f>'TPS543C20 Loop Gain'!AJ3839</f>
        <v>98.126680976303575</v>
      </c>
      <c r="E101">
        <f>'TPS543C20 Loop Gain'!B3839</f>
        <v>1905000</v>
      </c>
    </row>
    <row r="102" spans="3:5" x14ac:dyDescent="0.25">
      <c r="C102">
        <f>'TPS543C20 Loop Gain'!AI3838</f>
        <v>-70.638975082610159</v>
      </c>
      <c r="D102">
        <f>'TPS543C20 Loop Gain'!AJ3838</f>
        <v>98.4091242596608</v>
      </c>
      <c r="E102">
        <f>'TPS543C20 Loop Gain'!B3838</f>
        <v>1904000</v>
      </c>
    </row>
    <row r="103" spans="3:5" x14ac:dyDescent="0.25">
      <c r="C103">
        <f>'TPS543C20 Loop Gain'!AI3837</f>
        <v>-70.762111122854762</v>
      </c>
      <c r="D103">
        <f>'TPS543C20 Loop Gain'!AJ3837</f>
        <v>98.69157755909599</v>
      </c>
      <c r="E103">
        <f>'TPS543C20 Loop Gain'!B3837</f>
        <v>1903000</v>
      </c>
    </row>
    <row r="104" spans="3:5" x14ac:dyDescent="0.25">
      <c r="C104">
        <f>'TPS543C20 Loop Gain'!AI3836</f>
        <v>-70.887490260042782</v>
      </c>
      <c r="D104">
        <f>'TPS543C20 Loop Gain'!AJ3836</f>
        <v>98.974040913900623</v>
      </c>
      <c r="E104">
        <f>'TPS543C20 Loop Gain'!B3836</f>
        <v>1902000</v>
      </c>
    </row>
    <row r="105" spans="3:5" x14ac:dyDescent="0.25">
      <c r="C105">
        <f>'TPS543C20 Loop Gain'!AI3835</f>
        <v>-71.015182768625621</v>
      </c>
      <c r="D105">
        <f>'TPS543C20 Loop Gain'!AJ3835</f>
        <v>99.25651436204393</v>
      </c>
      <c r="E105">
        <f>'TPS543C20 Loop Gain'!B3835</f>
        <v>1901000</v>
      </c>
    </row>
    <row r="106" spans="3:5" x14ac:dyDescent="0.25">
      <c r="C106">
        <f>'TPS543C20 Loop Gain'!AI3834</f>
        <v>-71.145262396093315</v>
      </c>
      <c r="D106">
        <f>'TPS543C20 Loop Gain'!AJ3834</f>
        <v>99.538997940169352</v>
      </c>
      <c r="E106">
        <f>'TPS543C20 Loop Gain'!B3834</f>
        <v>1900000</v>
      </c>
    </row>
    <row r="107" spans="3:5" x14ac:dyDescent="0.25">
      <c r="C107">
        <f>'TPS543C20 Loop Gain'!AI3833</f>
        <v>-71.277806595403916</v>
      </c>
      <c r="D107">
        <f>'TPS543C20 Loop Gain'!AJ3833</f>
        <v>99.821491683576838</v>
      </c>
      <c r="E107">
        <f>'TPS543C20 Loop Gain'!B3833</f>
        <v>1899000</v>
      </c>
    </row>
    <row r="108" spans="3:5" x14ac:dyDescent="0.25">
      <c r="C108">
        <f>'TPS543C20 Loop Gain'!AI3832</f>
        <v>-71.412896777211955</v>
      </c>
      <c r="D108">
        <f>'TPS543C20 Loop Gain'!AJ3832</f>
        <v>100.10399562623557</v>
      </c>
      <c r="E108">
        <f>'TPS543C20 Loop Gain'!B3832</f>
        <v>1898000</v>
      </c>
    </row>
    <row r="109" spans="3:5" x14ac:dyDescent="0.25">
      <c r="C109">
        <f>'TPS543C20 Loop Gain'!AI3831</f>
        <v>-71.55061858391943</v>
      </c>
      <c r="D109">
        <f>'TPS543C20 Loop Gain'!AJ3831</f>
        <v>100.38650980076437</v>
      </c>
      <c r="E109">
        <f>'TPS543C20 Loop Gain'!B3831</f>
        <v>1897000</v>
      </c>
    </row>
    <row r="110" spans="3:5" x14ac:dyDescent="0.25">
      <c r="C110">
        <f>'TPS543C20 Loop Gain'!AI3830</f>
        <v>-71.691062187882238</v>
      </c>
      <c r="D110">
        <f>'TPS543C20 Loop Gain'!AJ3830</f>
        <v>100.66903423843058</v>
      </c>
      <c r="E110">
        <f>'TPS543C20 Loop Gain'!B3830</f>
        <v>1896000</v>
      </c>
    </row>
    <row r="111" spans="3:5" x14ac:dyDescent="0.25">
      <c r="C111">
        <f>'TPS543C20 Loop Gain'!AI3829</f>
        <v>-71.834322616360623</v>
      </c>
      <c r="D111">
        <f>'TPS543C20 Loop Gain'!AJ3829</f>
        <v>100.95156896914378</v>
      </c>
      <c r="E111">
        <f>'TPS543C20 Loop Gain'!B3829</f>
        <v>1895000</v>
      </c>
    </row>
    <row r="112" spans="3:5" x14ac:dyDescent="0.25">
      <c r="C112">
        <f>'TPS543C20 Loop Gain'!AI3828</f>
        <v>-71.980500106148284</v>
      </c>
      <c r="D112">
        <f>'TPS543C20 Loop Gain'!AJ3828</f>
        <v>101.23411402145308</v>
      </c>
      <c r="E112">
        <f>'TPS543C20 Loop Gain'!B3828</f>
        <v>1894000</v>
      </c>
    </row>
    <row r="113" spans="3:5" x14ac:dyDescent="0.25">
      <c r="C113">
        <f>'TPS543C20 Loop Gain'!AI3827</f>
        <v>-72.129700491184991</v>
      </c>
      <c r="D113">
        <f>'TPS543C20 Loop Gain'!AJ3827</f>
        <v>101.51666942253085</v>
      </c>
      <c r="E113">
        <f>'TPS543C20 Loop Gain'!B3827</f>
        <v>1893000</v>
      </c>
    </row>
    <row r="114" spans="3:5" x14ac:dyDescent="0.25">
      <c r="C114">
        <f>'TPS543C20 Loop Gain'!AI3826</f>
        <v>-72.282035626926856</v>
      </c>
      <c r="D114">
        <f>'TPS543C20 Loop Gain'!AJ3826</f>
        <v>101.7992351981854</v>
      </c>
      <c r="E114">
        <f>'TPS543C20 Loop Gain'!B3826</f>
        <v>1892000</v>
      </c>
    </row>
    <row r="115" spans="3:5" x14ac:dyDescent="0.25">
      <c r="C115">
        <f>'TPS543C20 Loop Gain'!AI3825</f>
        <v>-72.437623855704601</v>
      </c>
      <c r="D115">
        <f>'TPS543C20 Loop Gain'!AJ3825</f>
        <v>102.08181137284176</v>
      </c>
      <c r="E115">
        <f>'TPS543C20 Loop Gain'!B3825</f>
        <v>1891000</v>
      </c>
    </row>
    <row r="116" spans="3:5" x14ac:dyDescent="0.25">
      <c r="C116">
        <f>'TPS543C20 Loop Gain'!AI3824</f>
        <v>-72.596590517942204</v>
      </c>
      <c r="D116">
        <f>'TPS543C20 Loop Gain'!AJ3824</f>
        <v>102.36439796954301</v>
      </c>
      <c r="E116">
        <f>'TPS543C20 Loop Gain'!B3824</f>
        <v>1890000</v>
      </c>
    </row>
    <row r="117" spans="3:5" x14ac:dyDescent="0.25">
      <c r="C117">
        <f>'TPS543C20 Loop Gain'!AI3823</f>
        <v>-72.759068514755739</v>
      </c>
      <c r="D117">
        <f>'TPS543C20 Loop Gain'!AJ3823</f>
        <v>102.64699500994634</v>
      </c>
      <c r="E117">
        <f>'TPS543C20 Loop Gain'!B3823</f>
        <v>1889000</v>
      </c>
    </row>
    <row r="118" spans="3:5" x14ac:dyDescent="0.25">
      <c r="C118">
        <f>'TPS543C20 Loop Gain'!AI3822</f>
        <v>-72.925198928252968</v>
      </c>
      <c r="D118">
        <f>'TPS543C20 Loop Gain'!AJ3822</f>
        <v>102.92960251430796</v>
      </c>
      <c r="E118">
        <f>'TPS543C20 Loop Gain'!B3822</f>
        <v>1888000</v>
      </c>
    </row>
    <row r="119" spans="3:5" x14ac:dyDescent="0.25">
      <c r="C119">
        <f>'TPS543C20 Loop Gain'!AI3821</f>
        <v>-73.095131706803485</v>
      </c>
      <c r="D119">
        <f>'TPS543C20 Loop Gain'!AJ3821</f>
        <v>103.21222050149457</v>
      </c>
      <c r="E119">
        <f>'TPS543C20 Loop Gain'!B3821</f>
        <v>1887000</v>
      </c>
    </row>
    <row r="120" spans="3:5" x14ac:dyDescent="0.25">
      <c r="C120">
        <f>'TPS543C20 Loop Gain'!AI3820</f>
        <v>-73.269026423592891</v>
      </c>
      <c r="D120">
        <f>'TPS543C20 Loop Gain'!AJ3820</f>
        <v>103.49484898896966</v>
      </c>
      <c r="E120">
        <f>'TPS543C20 Loop Gain'!B3820</f>
        <v>1886000</v>
      </c>
    </row>
    <row r="121" spans="3:5" x14ac:dyDescent="0.25">
      <c r="C121">
        <f>'TPS543C20 Loop Gain'!AI3819</f>
        <v>-73.447053118090736</v>
      </c>
      <c r="D121">
        <f>'TPS543C20 Loop Gain'!AJ3819</f>
        <v>103.77748799278976</v>
      </c>
      <c r="E121">
        <f>'TPS543C20 Loop Gain'!B3819</f>
        <v>1885000</v>
      </c>
    </row>
    <row r="122" spans="3:5" x14ac:dyDescent="0.25">
      <c r="C122">
        <f>'TPS543C20 Loop Gain'!AI3818</f>
        <v>-73.629393231548491</v>
      </c>
      <c r="D122">
        <f>'TPS543C20 Loop Gain'!AJ3818</f>
        <v>104.06013752760462</v>
      </c>
      <c r="E122">
        <f>'TPS543C20 Loop Gain'!B3818</f>
        <v>1884000</v>
      </c>
    </row>
    <row r="123" spans="3:5" x14ac:dyDescent="0.25">
      <c r="C123">
        <f>'TPS543C20 Loop Gain'!AI3817</f>
        <v>-73.816240649411256</v>
      </c>
      <c r="D123">
        <f>'TPS543C20 Loop Gain'!AJ3817</f>
        <v>104.34279760664269</v>
      </c>
      <c r="E123">
        <f>'TPS543C20 Loop Gain'!B3817</f>
        <v>1883000</v>
      </c>
    </row>
    <row r="124" spans="3:5" x14ac:dyDescent="0.25">
      <c r="C124">
        <f>'TPS543C20 Loop Gain'!AI3816</f>
        <v>-74.00780286567975</v>
      </c>
      <c r="D124">
        <f>'TPS543C20 Loop Gain'!AJ3816</f>
        <v>104.62546824172207</v>
      </c>
      <c r="E124">
        <f>'TPS543C20 Loop Gain'!B3816</f>
        <v>1882000</v>
      </c>
    </row>
    <row r="125" spans="3:5" x14ac:dyDescent="0.25">
      <c r="C125">
        <f>'TPS543C20 Loop Gain'!AI3815</f>
        <v>-74.204302286715546</v>
      </c>
      <c r="D125">
        <f>'TPS543C20 Loop Gain'!AJ3815</f>
        <v>104.90814944323759</v>
      </c>
      <c r="E125">
        <f>'TPS543C20 Loop Gain'!B3815</f>
        <v>1881000</v>
      </c>
    </row>
    <row r="126" spans="3:5" x14ac:dyDescent="0.25">
      <c r="C126">
        <f>'TPS543C20 Loop Gain'!AI3814</f>
        <v>-74.405977695049842</v>
      </c>
      <c r="D126">
        <f>'TPS543C20 Loop Gain'!AJ3814</f>
        <v>105.19084122015956</v>
      </c>
      <c r="E126">
        <f>'TPS543C20 Loop Gain'!B3814</f>
        <v>1880000</v>
      </c>
    </row>
    <row r="127" spans="3:5" x14ac:dyDescent="0.25">
      <c r="C127">
        <f>'TPS543C20 Loop Gain'!AI3813</f>
        <v>-74.613085897341236</v>
      </c>
      <c r="D127">
        <f>'TPS543C20 Loop Gain'!AJ3813</f>
        <v>105.47354358003315</v>
      </c>
      <c r="E127">
        <f>'TPS543C20 Loop Gain'!B3813</f>
        <v>1879000</v>
      </c>
    </row>
    <row r="128" spans="3:5" x14ac:dyDescent="0.25">
      <c r="C128">
        <f>'TPS543C20 Loop Gain'!AI3812</f>
        <v>-74.825903584996937</v>
      </c>
      <c r="D128">
        <f>'TPS543C20 Loop Gain'!AJ3812</f>
        <v>105.75625652896345</v>
      </c>
      <c r="E128">
        <f>'TPS543C20 Loop Gain'!B3812</f>
        <v>1878000</v>
      </c>
    </row>
    <row r="129" spans="3:5" x14ac:dyDescent="0.25">
      <c r="C129">
        <f>'TPS543C20 Loop Gain'!AI3811</f>
        <v>-75.044729441287799</v>
      </c>
      <c r="D129">
        <f>'TPS543C20 Loop Gain'!AJ3811</f>
        <v>106.03898007163085</v>
      </c>
      <c r="E129">
        <f>'TPS543C20 Loop Gain'!B3811</f>
        <v>1877000</v>
      </c>
    </row>
    <row r="130" spans="3:5" x14ac:dyDescent="0.25">
      <c r="C130">
        <f>'TPS543C20 Loop Gain'!AI3810</f>
        <v>-75.269886535173811</v>
      </c>
      <c r="D130">
        <f>'TPS543C20 Loop Gain'!AJ3810</f>
        <v>106.32171421127477</v>
      </c>
      <c r="E130">
        <f>'TPS543C20 Loop Gain'!B3810</f>
        <v>1876000</v>
      </c>
    </row>
    <row r="131" spans="3:5" x14ac:dyDescent="0.25">
      <c r="C131">
        <f>'TPS543C20 Loop Gain'!AI3809</f>
        <v>-75.501725050000118</v>
      </c>
      <c r="D131">
        <f>'TPS543C20 Loop Gain'!AJ3809</f>
        <v>106.60445894969612</v>
      </c>
      <c r="E131">
        <f>'TPS543C20 Loop Gain'!B3809</f>
        <v>1875000</v>
      </c>
    </row>
    <row r="132" spans="3:5" x14ac:dyDescent="0.25">
      <c r="C132">
        <f>'TPS543C20 Loop Gain'!AI3808</f>
        <v>-75.740625404881996</v>
      </c>
      <c r="D132">
        <f>'TPS543C20 Loop Gain'!AJ3808</f>
        <v>106.88721428725238</v>
      </c>
      <c r="E132">
        <f>'TPS543C20 Loop Gain'!B3808</f>
        <v>1874000</v>
      </c>
    </row>
    <row r="133" spans="3:5" x14ac:dyDescent="0.25">
      <c r="C133">
        <f>'TPS543C20 Loop Gain'!AI3807</f>
        <v>-75.987001838621268</v>
      </c>
      <c r="D133">
        <f>'TPS543C20 Loop Gain'!AJ3807</f>
        <v>107.16998022285958</v>
      </c>
      <c r="E133">
        <f>'TPS543C20 Loop Gain'!B3807</f>
        <v>1873000</v>
      </c>
    </row>
    <row r="134" spans="3:5" x14ac:dyDescent="0.25">
      <c r="C134">
        <f>'TPS543C20 Loop Gain'!AI3806</f>
        <v>-76.241306540891046</v>
      </c>
      <c r="D134">
        <f>'TPS543C20 Loop Gain'!AJ3806</f>
        <v>107.45275675397808</v>
      </c>
      <c r="E134">
        <f>'TPS543C20 Loop Gain'!B3806</f>
        <v>1872000</v>
      </c>
    </row>
    <row r="135" spans="3:5" x14ac:dyDescent="0.25">
      <c r="C135">
        <f>'TPS543C20 Loop Gain'!AI3805</f>
        <v>-76.504034434191354</v>
      </c>
      <c r="D135">
        <f>'TPS543C20 Loop Gain'!AJ3805</f>
        <v>107.73554387662783</v>
      </c>
      <c r="E135">
        <f>'TPS543C20 Loop Gain'!B3805</f>
        <v>1871000</v>
      </c>
    </row>
    <row r="136" spans="3:5" x14ac:dyDescent="0.25">
      <c r="C136">
        <f>'TPS543C20 Loop Gain'!AI3804</f>
        <v>-76.77572873353995</v>
      </c>
      <c r="D136">
        <f>'TPS543C20 Loop Gain'!AJ3804</f>
        <v>108.01834158537484</v>
      </c>
      <c r="E136">
        <f>'TPS543C20 Loop Gain'!B3804</f>
        <v>1870000</v>
      </c>
    </row>
    <row r="137" spans="3:5" x14ac:dyDescent="0.25">
      <c r="C137">
        <f>'TPS543C20 Loop Gain'!AI3803</f>
        <v>-77.056987440852652</v>
      </c>
      <c r="D137">
        <f>'TPS543C20 Loop Gain'!AJ3803</f>
        <v>108.30114987333145</v>
      </c>
      <c r="E137">
        <f>'TPS543C20 Loop Gain'!B3803</f>
        <v>1869000</v>
      </c>
    </row>
    <row r="138" spans="3:5" x14ac:dyDescent="0.25">
      <c r="C138">
        <f>'TPS543C20 Loop Gain'!AI3802</f>
        <v>-77.348470969144017</v>
      </c>
      <c r="D138">
        <f>'TPS543C20 Loop Gain'!AJ3802</f>
        <v>108.58396873215892</v>
      </c>
      <c r="E138">
        <f>'TPS543C20 Loop Gain'!B3802</f>
        <v>1868000</v>
      </c>
    </row>
    <row r="139" spans="3:5" x14ac:dyDescent="0.25">
      <c r="C139">
        <f>'TPS543C20 Loop Gain'!AI3801</f>
        <v>-77.650911140927818</v>
      </c>
      <c r="D139">
        <f>'TPS543C20 Loop Gain'!AJ3801</f>
        <v>108.86679815205308</v>
      </c>
      <c r="E139">
        <f>'TPS543C20 Loop Gain'!B3801</f>
        <v>1867000</v>
      </c>
    </row>
    <row r="140" spans="3:5" x14ac:dyDescent="0.25">
      <c r="C140">
        <f>'TPS543C20 Loop Gain'!AI3800</f>
        <v>-77.965121869240051</v>
      </c>
      <c r="D140">
        <f>'TPS543C20 Loop Gain'!AJ3800</f>
        <v>109.14963812176202</v>
      </c>
      <c r="E140">
        <f>'TPS543C20 Loop Gain'!B3800</f>
        <v>1866000</v>
      </c>
    </row>
    <row r="141" spans="3:5" x14ac:dyDescent="0.25">
      <c r="C141">
        <f>'TPS543C20 Loop Gain'!AI3799</f>
        <v>-78.292011913498484</v>
      </c>
      <c r="D141">
        <f>'TPS543C20 Loop Gain'!AJ3799</f>
        <v>109.43248862857081</v>
      </c>
      <c r="E141">
        <f>'TPS543C20 Loop Gain'!B3799</f>
        <v>1865000</v>
      </c>
    </row>
    <row r="142" spans="3:5" x14ac:dyDescent="0.25">
      <c r="C142">
        <f>'TPS543C20 Loop Gain'!AI3798</f>
        <v>-78.632600213526004</v>
      </c>
      <c r="D142">
        <f>'TPS543C20 Loop Gain'!AJ3798</f>
        <v>109.71534965830485</v>
      </c>
      <c r="E142">
        <f>'TPS543C20 Loop Gain'!B3798</f>
        <v>1864000</v>
      </c>
    </row>
    <row r="143" spans="3:5" x14ac:dyDescent="0.25">
      <c r="C143">
        <f>'TPS543C20 Loop Gain'!AI3797</f>
        <v>-78.988034453463143</v>
      </c>
      <c r="D143">
        <f>'TPS543C20 Loop Gain'!AJ3797</f>
        <v>109.99822119533368</v>
      </c>
      <c r="E143">
        <f>'TPS543C20 Loop Gain'!B3797</f>
        <v>1863000</v>
      </c>
    </row>
    <row r="144" spans="3:5" x14ac:dyDescent="0.25">
      <c r="C144">
        <f>'TPS543C20 Loop Gain'!AI3796</f>
        <v>-79.359613707984508</v>
      </c>
      <c r="D144">
        <f>'TPS543C20 Loop Gain'!AJ3796</f>
        <v>110.28110322255412</v>
      </c>
      <c r="E144">
        <f>'TPS543C20 Loop Gain'!B3796</f>
        <v>1862000</v>
      </c>
    </row>
    <row r="145" spans="3:5" x14ac:dyDescent="0.25">
      <c r="C145">
        <f>'TPS543C20 Loop Gain'!AI3795</f>
        <v>-79.748816297908832</v>
      </c>
      <c r="D145">
        <f>'TPS543C20 Loop Gain'!AJ3795</f>
        <v>110.56399572141117</v>
      </c>
      <c r="E145">
        <f>'TPS543C20 Loop Gain'!B3795</f>
        <v>1861000</v>
      </c>
    </row>
    <row r="146" spans="3:5" x14ac:dyDescent="0.25">
      <c r="C146">
        <f>'TPS543C20 Loop Gain'!AI3794</f>
        <v>-80.15733436274499</v>
      </c>
      <c r="D146">
        <f>'TPS543C20 Loop Gain'!AJ3794</f>
        <v>110.84689867188348</v>
      </c>
      <c r="E146">
        <f>'TPS543C20 Loop Gain'!B3794</f>
        <v>1860000</v>
      </c>
    </row>
    <row r="147" spans="3:5" x14ac:dyDescent="0.25">
      <c r="C147">
        <f>'TPS543C20 Loop Gain'!AI3793</f>
        <v>-80.587117192798146</v>
      </c>
      <c r="D147">
        <f>'TPS543C20 Loop Gain'!AJ3793</f>
        <v>111.12981205248865</v>
      </c>
      <c r="E147">
        <f>'TPS543C20 Loop Gain'!B3793</f>
        <v>1859000</v>
      </c>
    </row>
    <row r="148" spans="3:5" x14ac:dyDescent="0.25">
      <c r="C148">
        <f>'TPS543C20 Loop Gain'!AI3792</f>
        <v>-81.040426126883716</v>
      </c>
      <c r="D148">
        <f>'TPS543C20 Loop Gain'!AJ3792</f>
        <v>111.41273584028215</v>
      </c>
      <c r="E148">
        <f>'TPS543C20 Loop Gain'!B3792</f>
        <v>1858000</v>
      </c>
    </row>
    <row r="149" spans="3:5" x14ac:dyDescent="0.25">
      <c r="C149">
        <f>'TPS543C20 Loop Gain'!AI3791</f>
        <v>-81.51990492988206</v>
      </c>
      <c r="D149">
        <f>'TPS543C20 Loop Gain'!AJ3791</f>
        <v>111.69567001084992</v>
      </c>
      <c r="E149">
        <f>'TPS543C20 Loop Gain'!B3791</f>
        <v>1857000</v>
      </c>
    </row>
    <row r="150" spans="3:5" x14ac:dyDescent="0.25">
      <c r="C150">
        <f>'TPS543C20 Loop Gain'!AI3790</f>
        <v>-82.028671202827624</v>
      </c>
      <c r="D150">
        <f>'TPS543C20 Loop Gain'!AJ3790</f>
        <v>111.97861453832267</v>
      </c>
      <c r="E150">
        <f>'TPS543C20 Loop Gain'!B3790</f>
        <v>1856000</v>
      </c>
    </row>
    <row r="151" spans="3:5" x14ac:dyDescent="0.25">
      <c r="C151">
        <f>'TPS543C20 Loop Gain'!AI3789</f>
        <v>-82.570436850364047</v>
      </c>
      <c r="D151">
        <f>'TPS543C20 Loop Gain'!AJ3789</f>
        <v>112.26156939536637</v>
      </c>
      <c r="E151">
        <f>'TPS543C20 Loop Gain'!B3789</f>
        <v>1855000</v>
      </c>
    </row>
    <row r="152" spans="3:5" x14ac:dyDescent="0.25">
      <c r="C152">
        <f>'TPS543C20 Loop Gain'!AI3788</f>
        <v>-83.149669446774283</v>
      </c>
      <c r="D152">
        <f>'TPS543C20 Loop Gain'!AJ3788</f>
        <v>112.5445345531862</v>
      </c>
      <c r="E152">
        <f>'TPS543C20 Loop Gain'!B3788</f>
        <v>1854000</v>
      </c>
    </row>
    <row r="153" spans="3:5" x14ac:dyDescent="0.25">
      <c r="C153">
        <f>'TPS543C20 Loop Gain'!AI3787</f>
        <v>-83.771812384192287</v>
      </c>
      <c r="D153">
        <f>'TPS543C20 Loop Gain'!AJ3787</f>
        <v>112.82750998152797</v>
      </c>
      <c r="E153">
        <f>'TPS543C20 Loop Gain'!B3787</f>
        <v>1853000</v>
      </c>
    </row>
    <row r="154" spans="3:5" x14ac:dyDescent="0.25">
      <c r="C154">
        <f>'TPS543C20 Loop Gain'!AI3786</f>
        <v>-84.443591531992155</v>
      </c>
      <c r="D154">
        <f>'TPS543C20 Loop Gain'!AJ3786</f>
        <v>113.11049564866929</v>
      </c>
      <c r="E154">
        <f>'TPS543C20 Loop Gain'!B3786</f>
        <v>1852000</v>
      </c>
    </row>
    <row r="155" spans="3:5" x14ac:dyDescent="0.25">
      <c r="C155">
        <f>'TPS543C20 Loop Gain'!AI3785</f>
        <v>-85.173452709155697</v>
      </c>
      <c r="D155">
        <f>'TPS543C20 Loop Gain'!AJ3785</f>
        <v>113.39349152143703</v>
      </c>
      <c r="E155">
        <f>'TPS543C20 Loop Gain'!B3785</f>
        <v>1851000</v>
      </c>
    </row>
    <row r="156" spans="3:5" x14ac:dyDescent="0.25">
      <c r="C156">
        <f>'TPS543C20 Loop Gain'!AI3784</f>
        <v>-85.972203229321892</v>
      </c>
      <c r="D156">
        <f>'TPS543C20 Loop Gain'!AJ3784</f>
        <v>113.67649756519781</v>
      </c>
      <c r="E156">
        <f>'TPS543C20 Loop Gain'!B3784</f>
        <v>1850000</v>
      </c>
    </row>
    <row r="157" spans="3:5" x14ac:dyDescent="0.25">
      <c r="C157">
        <f>'TPS543C20 Loop Gain'!AI3783</f>
        <v>-86.853983618158196</v>
      </c>
      <c r="D157">
        <f>'TPS543C20 Loop Gain'!AJ3783</f>
        <v>113.95951374386067</v>
      </c>
      <c r="E157">
        <f>'TPS543C20 Loop Gain'!B3783</f>
        <v>1849000</v>
      </c>
    </row>
    <row r="158" spans="3:5" x14ac:dyDescent="0.25">
      <c r="C158">
        <f>'TPS543C20 Loop Gain'!AI3782</f>
        <v>-87.83779705381545</v>
      </c>
      <c r="D158">
        <f>'TPS543C20 Loop Gain'!AJ3782</f>
        <v>114.24254001987991</v>
      </c>
      <c r="E158">
        <f>'TPS543C20 Loop Gain'!B3782</f>
        <v>1848000</v>
      </c>
    </row>
    <row r="159" spans="3:5" x14ac:dyDescent="0.25">
      <c r="C159">
        <f>'TPS543C20 Loop Gain'!AI3781</f>
        <v>-88.950031071043028</v>
      </c>
      <c r="D159">
        <f>'TPS543C20 Loop Gain'!AJ3781</f>
        <v>114.52557635425937</v>
      </c>
      <c r="E159">
        <f>'TPS543C20 Loop Gain'!B3781</f>
        <v>1847000</v>
      </c>
    </row>
    <row r="160" spans="3:5" x14ac:dyDescent="0.25">
      <c r="C160">
        <f>'TPS543C20 Loop Gain'!AI3780</f>
        <v>-90.228860828301251</v>
      </c>
      <c r="D160">
        <f>'TPS543C20 Loop Gain'!AJ3780</f>
        <v>114.8086227065431</v>
      </c>
      <c r="E160">
        <f>'TPS543C20 Loop Gain'!B3780</f>
        <v>1846000</v>
      </c>
    </row>
    <row r="161" spans="3:5" x14ac:dyDescent="0.25">
      <c r="C161">
        <f>'TPS543C20 Loop Gain'!AI3779</f>
        <v>-91.73251909419352</v>
      </c>
      <c r="D161">
        <f>'TPS543C20 Loop Gain'!AJ3779</f>
        <v>115.09167903483289</v>
      </c>
      <c r="E161">
        <f>'TPS543C20 Loop Gain'!B3779</f>
        <v>1845000</v>
      </c>
    </row>
    <row r="162" spans="3:5" x14ac:dyDescent="0.25">
      <c r="C162">
        <f>'TPS543C20 Loop Gain'!AI3778</f>
        <v>-93.556393763806426</v>
      </c>
      <c r="D162">
        <f>'TPS543C20 Loop Gain'!AJ3778</f>
        <v>115.37474529578186</v>
      </c>
      <c r="E162">
        <f>'TPS543C20 Loop Gain'!B3778</f>
        <v>1844000</v>
      </c>
    </row>
    <row r="163" spans="3:5" x14ac:dyDescent="0.25">
      <c r="C163">
        <f>'TPS543C20 Loop Gain'!AI3777</f>
        <v>-95.873413451731508</v>
      </c>
      <c r="D163">
        <f>'TPS543C20 Loop Gain'!AJ3777</f>
        <v>115.65782144459432</v>
      </c>
      <c r="E163">
        <f>'TPS543C20 Loop Gain'!B3777</f>
        <v>1843000</v>
      </c>
    </row>
    <row r="164" spans="3:5" x14ac:dyDescent="0.25">
      <c r="C164">
        <f>'TPS543C20 Loop Gain'!AI3776</f>
        <v>-99.050609270948172</v>
      </c>
      <c r="D164">
        <f>'TPS543C20 Loop Gain'!AJ3776</f>
        <v>115.94090743503811</v>
      </c>
      <c r="E164">
        <f>'TPS543C20 Loop Gain'!B3776</f>
        <v>1842000</v>
      </c>
    </row>
    <row r="165" spans="3:5" x14ac:dyDescent="0.25">
      <c r="C165">
        <f>'TPS543C20 Loop Gain'!AI3775</f>
        <v>-104.12641192939871</v>
      </c>
      <c r="D165">
        <f>'TPS543C20 Loop Gain'!AJ3775</f>
        <v>116.22400321943132</v>
      </c>
      <c r="E165">
        <f>'TPS543C20 Loop Gain'!B3775</f>
        <v>1841000</v>
      </c>
    </row>
    <row r="166" spans="3:5" x14ac:dyDescent="0.25">
      <c r="C166">
        <f>'TPS543C20 Loop Gain'!AI3774</f>
        <v>-117.91063467493353</v>
      </c>
      <c r="D166">
        <f>'TPS543C20 Loop Gain'!AJ3774</f>
        <v>116.50710874865702</v>
      </c>
      <c r="E166">
        <f>'TPS543C20 Loop Gain'!B3774</f>
        <v>1840000</v>
      </c>
    </row>
    <row r="167" spans="3:5" x14ac:dyDescent="0.25">
      <c r="C167">
        <f>'TPS543C20 Loop Gain'!AI3773</f>
        <v>-108.67292104865351</v>
      </c>
      <c r="D167">
        <f>'TPS543C20 Loop Gain'!AJ3773</f>
        <v>-63.20977602780787</v>
      </c>
      <c r="E167">
        <f>'TPS543C20 Loop Gain'!B3773</f>
        <v>1839000</v>
      </c>
    </row>
    <row r="168" spans="3:5" x14ac:dyDescent="0.25">
      <c r="C168">
        <f>'TPS543C20 Loop Gain'!AI3772</f>
        <v>-101.25948783569883</v>
      </c>
      <c r="D168">
        <f>'TPS543C20 Loop Gain'!AJ3772</f>
        <v>-62.92665116197248</v>
      </c>
      <c r="E168">
        <f>'TPS543C20 Loop Gain'!B3772</f>
        <v>1838000</v>
      </c>
    </row>
    <row r="169" spans="3:5" x14ac:dyDescent="0.25">
      <c r="C169">
        <f>'TPS543C20 Loop Gain'!AI3771</f>
        <v>-97.312861287597286</v>
      </c>
      <c r="D169">
        <f>'TPS543C20 Loop Gain'!AJ3771</f>
        <v>-62.643516707228464</v>
      </c>
      <c r="E169">
        <f>'TPS543C20 Loop Gain'!B3771</f>
        <v>1837000</v>
      </c>
    </row>
    <row r="170" spans="3:5" x14ac:dyDescent="0.25">
      <c r="C170">
        <f>'TPS543C20 Loop Gain'!AI3770</f>
        <v>-94.60482197479854</v>
      </c>
      <c r="D170">
        <f>'TPS543C20 Loop Gain'!AJ3770</f>
        <v>-62.360372718414936</v>
      </c>
      <c r="E170">
        <f>'TPS543C20 Loop Gain'!B3770</f>
        <v>1836000</v>
      </c>
    </row>
    <row r="171" spans="3:5" x14ac:dyDescent="0.25">
      <c r="C171">
        <f>'TPS543C20 Loop Gain'!AI3769</f>
        <v>-92.540005310519135</v>
      </c>
      <c r="D171">
        <f>'TPS543C20 Loop Gain'!AJ3769</f>
        <v>-62.077219251781422</v>
      </c>
      <c r="E171">
        <f>'TPS543C20 Loop Gain'!B3769</f>
        <v>1835000</v>
      </c>
    </row>
    <row r="172" spans="3:5" x14ac:dyDescent="0.25">
      <c r="C172">
        <f>'TPS543C20 Loop Gain'!AI3768</f>
        <v>-90.870182066549233</v>
      </c>
      <c r="D172">
        <f>'TPS543C20 Loop Gain'!AJ3768</f>
        <v>-61.794056364998021</v>
      </c>
      <c r="E172">
        <f>'TPS543C20 Loop Gain'!B3768</f>
        <v>1834000</v>
      </c>
    </row>
    <row r="173" spans="3:5" x14ac:dyDescent="0.25">
      <c r="C173">
        <f>'TPS543C20 Loop Gain'!AI3767</f>
        <v>-89.467840562737436</v>
      </c>
      <c r="D173">
        <f>'TPS543C20 Loop Gain'!AJ3767</f>
        <v>-61.510884117146773</v>
      </c>
      <c r="E173">
        <f>'TPS543C20 Loop Gain'!B3767</f>
        <v>1833000</v>
      </c>
    </row>
    <row r="174" spans="3:5" x14ac:dyDescent="0.25">
      <c r="C174">
        <f>'TPS543C20 Loop Gain'!AI3766</f>
        <v>-88.2587252338176</v>
      </c>
      <c r="D174">
        <f>'TPS543C20 Loop Gain'!AJ3766</f>
        <v>-61.227702568718819</v>
      </c>
      <c r="E174">
        <f>'TPS543C20 Loop Gain'!B3766</f>
        <v>1832000</v>
      </c>
    </row>
    <row r="175" spans="3:5" x14ac:dyDescent="0.25">
      <c r="C175">
        <f>'TPS543C20 Loop Gain'!AI3765</f>
        <v>-87.195772361064911</v>
      </c>
      <c r="D175">
        <f>'TPS543C20 Loop Gain'!AJ3765</f>
        <v>-60.944511781616193</v>
      </c>
      <c r="E175">
        <f>'TPS543C20 Loop Gain'!B3765</f>
        <v>1831000</v>
      </c>
    </row>
    <row r="176" spans="3:5" x14ac:dyDescent="0.25">
      <c r="C176">
        <f>'TPS543C20 Loop Gain'!AI3764</f>
        <v>-86.247266334731506</v>
      </c>
      <c r="D176">
        <f>'TPS543C20 Loop Gain'!AJ3764</f>
        <v>-60.661311819133488</v>
      </c>
      <c r="E176">
        <f>'TPS543C20 Loop Gain'!B3764</f>
        <v>1830000</v>
      </c>
    </row>
    <row r="177" spans="3:5" x14ac:dyDescent="0.25">
      <c r="C177">
        <f>'TPS543C20 Loop Gain'!AI3763</f>
        <v>-85.390815601654026</v>
      </c>
      <c r="D177">
        <f>'TPS543C20 Loop Gain'!AJ3763</f>
        <v>-60.378102745964441</v>
      </c>
      <c r="E177">
        <f>'TPS543C20 Loop Gain'!B3763</f>
        <v>1829000</v>
      </c>
    </row>
    <row r="178" spans="3:5" x14ac:dyDescent="0.25">
      <c r="C178">
        <f>'TPS543C20 Loop Gain'!AI3762</f>
        <v>-84.610021785397791</v>
      </c>
      <c r="D178">
        <f>'TPS543C20 Loop Gain'!AJ3762</f>
        <v>-60.094884628192986</v>
      </c>
      <c r="E178">
        <f>'TPS543C20 Loop Gain'!B3762</f>
        <v>1828000</v>
      </c>
    </row>
    <row r="179" spans="3:5" x14ac:dyDescent="0.25">
      <c r="C179">
        <f>'TPS543C20 Loop Gain'!AI3761</f>
        <v>-83.892514996836439</v>
      </c>
      <c r="D179">
        <f>'TPS543C20 Loop Gain'!AJ3761</f>
        <v>-59.8116575332905</v>
      </c>
      <c r="E179">
        <f>'TPS543C20 Loop Gain'!B3761</f>
        <v>1827000</v>
      </c>
    </row>
    <row r="180" spans="3:5" x14ac:dyDescent="0.25">
      <c r="C180">
        <f>'TPS543C20 Loop Gain'!AI3760</f>
        <v>-83.228733596009988</v>
      </c>
      <c r="D180">
        <f>'TPS543C20 Loop Gain'!AJ3760</f>
        <v>-59.528421530105689</v>
      </c>
      <c r="E180">
        <f>'TPS543C20 Loop Gain'!B3760</f>
        <v>1826000</v>
      </c>
    </row>
    <row r="181" spans="3:5" x14ac:dyDescent="0.25">
      <c r="C181">
        <f>'TPS543C20 Loop Gain'!AI3759</f>
        <v>-82.611133622077887</v>
      </c>
      <c r="D181">
        <f>'TPS543C20 Loop Gain'!AJ3759</f>
        <v>-59.245176688871524</v>
      </c>
      <c r="E181">
        <f>'TPS543C20 Loop Gain'!B3759</f>
        <v>1825000</v>
      </c>
    </row>
    <row r="182" spans="3:5" x14ac:dyDescent="0.25">
      <c r="C182">
        <f>'TPS543C20 Loop Gain'!AI3758</f>
        <v>-82.033658222690804</v>
      </c>
      <c r="D182">
        <f>'TPS543C20 Loop Gain'!AJ3758</f>
        <v>-58.961923081183564</v>
      </c>
      <c r="E182">
        <f>'TPS543C20 Loop Gain'!B3758</f>
        <v>1824000</v>
      </c>
    </row>
    <row r="183" spans="3:5" x14ac:dyDescent="0.25">
      <c r="C183">
        <f>'TPS543C20 Loop Gain'!AI3757</f>
        <v>-81.491370776246413</v>
      </c>
      <c r="D183">
        <f>'TPS543C20 Loop Gain'!AJ3757</f>
        <v>-58.67866078000489</v>
      </c>
      <c r="E183">
        <f>'TPS543C20 Loop Gain'!B3757</f>
        <v>1823000</v>
      </c>
    </row>
    <row r="184" spans="3:5" x14ac:dyDescent="0.25">
      <c r="C184">
        <f>'TPS543C20 Loop Gain'!AI3756</f>
        <v>-80.980194609757149</v>
      </c>
      <c r="D184">
        <f>'TPS543C20 Loop Gain'!AJ3756</f>
        <v>-58.395389859657683</v>
      </c>
      <c r="E184">
        <f>'TPS543C20 Loop Gain'!B3756</f>
        <v>1822000</v>
      </c>
    </row>
    <row r="185" spans="3:5" x14ac:dyDescent="0.25">
      <c r="C185">
        <f>'TPS543C20 Loop Gain'!AI3755</f>
        <v>-80.496724179284371</v>
      </c>
      <c r="D185">
        <f>'TPS543C20 Loop Gain'!AJ3755</f>
        <v>-58.112110395814348</v>
      </c>
      <c r="E185">
        <f>'TPS543C20 Loop Gain'!B3755</f>
        <v>1821000</v>
      </c>
    </row>
    <row r="186" spans="3:5" x14ac:dyDescent="0.25">
      <c r="C186">
        <f>'TPS543C20 Loop Gain'!AI3754</f>
        <v>-80.038085388791785</v>
      </c>
      <c r="D186">
        <f>'TPS543C20 Loop Gain'!AJ3754</f>
        <v>-57.828822465503244</v>
      </c>
      <c r="E186">
        <f>'TPS543C20 Loop Gain'!B3754</f>
        <v>1820000</v>
      </c>
    </row>
    <row r="187" spans="3:5" x14ac:dyDescent="0.25">
      <c r="C187">
        <f>'TPS543C20 Loop Gain'!AI3753</f>
        <v>-79.601830458247164</v>
      </c>
      <c r="D187">
        <f>'TPS543C20 Loop Gain'!AJ3753</f>
        <v>-57.545526147085106</v>
      </c>
      <c r="E187">
        <f>'TPS543C20 Loop Gain'!B3753</f>
        <v>1819000</v>
      </c>
    </row>
    <row r="188" spans="3:5" x14ac:dyDescent="0.25">
      <c r="C188">
        <f>'TPS543C20 Loop Gain'!AI3752</f>
        <v>-79.185857567968611</v>
      </c>
      <c r="D188">
        <f>'TPS543C20 Loop Gain'!AJ3752</f>
        <v>-57.262221520258535</v>
      </c>
      <c r="E188">
        <f>'TPS543C20 Loop Gain'!B3752</f>
        <v>1818000</v>
      </c>
    </row>
    <row r="189" spans="3:5" x14ac:dyDescent="0.25">
      <c r="C189">
        <f>'TPS543C20 Loop Gain'!AI3751</f>
        <v>-78.788348586666487</v>
      </c>
      <c r="D189">
        <f>'TPS543C20 Loop Gain'!AJ3751</f>
        <v>-56.978908666049882</v>
      </c>
      <c r="E189">
        <f>'TPS543C20 Loop Gain'!B3751</f>
        <v>1817000</v>
      </c>
    </row>
    <row r="190" spans="3:5" x14ac:dyDescent="0.25">
      <c r="C190">
        <f>'TPS543C20 Loop Gain'!AI3750</f>
        <v>-78.407720209226568</v>
      </c>
      <c r="D190">
        <f>'TPS543C20 Loop Gain'!AJ3750</f>
        <v>-56.695587666803469</v>
      </c>
      <c r="E190">
        <f>'TPS543C20 Loop Gain'!B3750</f>
        <v>1816000</v>
      </c>
    </row>
    <row r="191" spans="3:5" x14ac:dyDescent="0.25">
      <c r="C191">
        <f>'TPS543C20 Loop Gain'!AI3749</f>
        <v>-78.042585181649201</v>
      </c>
      <c r="D191">
        <f>'TPS543C20 Loop Gain'!AJ3749</f>
        <v>-56.412258606188381</v>
      </c>
      <c r="E191">
        <f>'TPS543C20 Loop Gain'!B3749</f>
        <v>1815000</v>
      </c>
    </row>
    <row r="192" spans="3:5" x14ac:dyDescent="0.25">
      <c r="C192">
        <f>'TPS543C20 Loop Gain'!AI3748</f>
        <v>-77.691721212988057</v>
      </c>
      <c r="D192">
        <f>'TPS543C20 Loop Gain'!AJ3748</f>
        <v>-56.128921569171304</v>
      </c>
      <c r="E192">
        <f>'TPS543C20 Loop Gain'!B3748</f>
        <v>1814000</v>
      </c>
    </row>
    <row r="193" spans="3:5" x14ac:dyDescent="0.25">
      <c r="C193">
        <f>'TPS543C20 Loop Gain'!AI3747</f>
        <v>-77.354045815174914</v>
      </c>
      <c r="D193">
        <f>'TPS543C20 Loop Gain'!AJ3747</f>
        <v>-55.845576642022657</v>
      </c>
      <c r="E193">
        <f>'TPS543C20 Loop Gain'!B3747</f>
        <v>1813000</v>
      </c>
    </row>
    <row r="194" spans="3:5" x14ac:dyDescent="0.25">
      <c r="C194">
        <f>'TPS543C20 Loop Gain'!AI3746</f>
        <v>-77.028595763972874</v>
      </c>
      <c r="D194">
        <f>'TPS543C20 Loop Gain'!AJ3746</f>
        <v>-55.562223912305882</v>
      </c>
      <c r="E194">
        <f>'TPS543C20 Loop Gain'!B3746</f>
        <v>1812000</v>
      </c>
    </row>
    <row r="195" spans="3:5" x14ac:dyDescent="0.25">
      <c r="C195">
        <f>'TPS543C20 Loop Gain'!AI3745</f>
        <v>-76.714510198552233</v>
      </c>
      <c r="D195">
        <f>'TPS543C20 Loop Gain'!AJ3745</f>
        <v>-55.278863468869645</v>
      </c>
      <c r="E195">
        <f>'TPS543C20 Loop Gain'!B3745</f>
        <v>1811000</v>
      </c>
    </row>
    <row r="196" spans="3:5" x14ac:dyDescent="0.25">
      <c r="C196">
        <f>'TPS543C20 Loop Gain'!AI3744</f>
        <v>-76.411016612553624</v>
      </c>
      <c r="D196">
        <f>'TPS543C20 Loop Gain'!AJ3744</f>
        <v>-54.995495401838127</v>
      </c>
      <c r="E196">
        <f>'TPS543C20 Loop Gain'!B3744</f>
        <v>1810000</v>
      </c>
    </row>
    <row r="197" spans="3:5" x14ac:dyDescent="0.25">
      <c r="C197">
        <f>'TPS543C20 Loop Gain'!AI3743</f>
        <v>-76.11741916259939</v>
      </c>
      <c r="D197">
        <f>'TPS543C20 Loop Gain'!AJ3743</f>
        <v>-54.712119802614332</v>
      </c>
      <c r="E197">
        <f>'TPS543C20 Loop Gain'!B3743</f>
        <v>1809000</v>
      </c>
    </row>
    <row r="198" spans="3:5" x14ac:dyDescent="0.25">
      <c r="C198">
        <f>'TPS543C20 Loop Gain'!AI3742</f>
        <v>-75.833088848872279</v>
      </c>
      <c r="D198">
        <f>'TPS543C20 Loop Gain'!AJ3742</f>
        <v>-54.428736763854502</v>
      </c>
      <c r="E198">
        <f>'TPS543C20 Loop Gain'!B3742</f>
        <v>1808000</v>
      </c>
    </row>
    <row r="199" spans="3:5" x14ac:dyDescent="0.25">
      <c r="C199">
        <f>'TPS543C20 Loop Gain'!AI3741</f>
        <v>-75.557455219226185</v>
      </c>
      <c r="D199">
        <f>'TPS543C20 Loop Gain'!AJ3741</f>
        <v>-54.145346379471832</v>
      </c>
      <c r="E199">
        <f>'TPS543C20 Loop Gain'!B3741</f>
        <v>1807000</v>
      </c>
    </row>
    <row r="200" spans="3:5" x14ac:dyDescent="0.25">
      <c r="C200">
        <f>'TPS543C20 Loop Gain'!AI3740</f>
        <v>-75.289999321657973</v>
      </c>
      <c r="D200">
        <f>'TPS543C20 Loop Gain'!AJ3740</f>
        <v>-53.861948744625366</v>
      </c>
      <c r="E200">
        <f>'TPS543C20 Loop Gain'!B3740</f>
        <v>1806000</v>
      </c>
    </row>
    <row r="201" spans="3:5" x14ac:dyDescent="0.25">
      <c r="C201">
        <f>'TPS543C20 Loop Gain'!AI3739</f>
        <v>-75.030247686294345</v>
      </c>
      <c r="D201">
        <f>'TPS543C20 Loop Gain'!AJ3739</f>
        <v>-53.578543955708462</v>
      </c>
      <c r="E201">
        <f>'TPS543C20 Loop Gain'!B3739</f>
        <v>1805000</v>
      </c>
    </row>
    <row r="202" spans="3:5" x14ac:dyDescent="0.25">
      <c r="C202">
        <f>'TPS543C20 Loop Gain'!AI3738</f>
        <v>-74.777767161544219</v>
      </c>
      <c r="D202">
        <f>'TPS543C20 Loop Gain'!AJ3738</f>
        <v>-53.29513211035308</v>
      </c>
      <c r="E202">
        <f>'TPS543C20 Loop Gain'!B3738</f>
        <v>1804000</v>
      </c>
    </row>
    <row r="203" spans="3:5" x14ac:dyDescent="0.25">
      <c r="C203">
        <f>'TPS543C20 Loop Gain'!AI3737</f>
        <v>-74.532160462910838</v>
      </c>
      <c r="D203">
        <f>'TPS543C20 Loop Gain'!AJ3737</f>
        <v>-53.011713307400967</v>
      </c>
      <c r="E203">
        <f>'TPS543C20 Loop Gain'!B3737</f>
        <v>1803000</v>
      </c>
    </row>
    <row r="204" spans="3:5" x14ac:dyDescent="0.25">
      <c r="C204">
        <f>'TPS543C20 Loop Gain'!AI3736</f>
        <v>-74.293062319640612</v>
      </c>
      <c r="D204">
        <f>'TPS543C20 Loop Gain'!AJ3736</f>
        <v>-52.728287646909074</v>
      </c>
      <c r="E204">
        <f>'TPS543C20 Loop Gain'!B3736</f>
        <v>1802000</v>
      </c>
    </row>
    <row r="205" spans="3:5" x14ac:dyDescent="0.25">
      <c r="C205">
        <f>'TPS543C20 Loop Gain'!AI3735</f>
        <v>-74.060136125343661</v>
      </c>
      <c r="D205">
        <f>'TPS543C20 Loop Gain'!AJ3735</f>
        <v>-52.444855230134912</v>
      </c>
      <c r="E205">
        <f>'TPS543C20 Loop Gain'!B3735</f>
        <v>1801000</v>
      </c>
    </row>
    <row r="206" spans="3:5" x14ac:dyDescent="0.25">
      <c r="C206">
        <f>'TPS543C20 Loop Gain'!AI3734</f>
        <v>-73.833071015506334</v>
      </c>
      <c r="D206">
        <f>'TPS543C20 Loop Gain'!AJ3734</f>
        <v>-52.161416159528834</v>
      </c>
      <c r="E206">
        <f>'TPS543C20 Loop Gain'!B3734</f>
        <v>1800000</v>
      </c>
    </row>
    <row r="207" spans="3:5" x14ac:dyDescent="0.25">
      <c r="C207">
        <f>'TPS543C20 Loop Gain'!AI3733</f>
        <v>-73.611579308240266</v>
      </c>
      <c r="D207">
        <f>'TPS543C20 Loop Gain'!AJ3733</f>
        <v>-51.877970538731525</v>
      </c>
      <c r="E207">
        <f>'TPS543C20 Loop Gain'!B3733</f>
        <v>1799000</v>
      </c>
    </row>
    <row r="208" spans="3:5" x14ac:dyDescent="0.25">
      <c r="C208">
        <f>'TPS543C20 Loop Gain'!AI3732</f>
        <v>-73.395394255369922</v>
      </c>
      <c r="D208">
        <f>'TPS543C20 Loop Gain'!AJ3732</f>
        <v>-51.594518472548991</v>
      </c>
      <c r="E208">
        <f>'TPS543C20 Loop Gain'!B3732</f>
        <v>1798000</v>
      </c>
    </row>
    <row r="209" spans="3:5" x14ac:dyDescent="0.25">
      <c r="C209">
        <f>'TPS543C20 Loop Gain'!AI3731</f>
        <v>-73.184268059807778</v>
      </c>
      <c r="D209">
        <f>'TPS543C20 Loop Gain'!AJ3731</f>
        <v>-51.311060066955008</v>
      </c>
      <c r="E209">
        <f>'TPS543C20 Loop Gain'!B3731</f>
        <v>1797000</v>
      </c>
    </row>
    <row r="210" spans="3:5" x14ac:dyDescent="0.25">
      <c r="C210">
        <f>'TPS543C20 Loop Gain'!AI3730</f>
        <v>-72.977970122223837</v>
      </c>
      <c r="D210">
        <f>'TPS543C20 Loop Gain'!AJ3730</f>
        <v>-51.027595429079959</v>
      </c>
      <c r="E210">
        <f>'TPS543C20 Loop Gain'!B3730</f>
        <v>1796000</v>
      </c>
    </row>
    <row r="211" spans="3:5" x14ac:dyDescent="0.25">
      <c r="C211">
        <f>'TPS543C20 Loop Gain'!AI3729</f>
        <v>-72.776285485918805</v>
      </c>
      <c r="D211">
        <f>'TPS543C20 Loop Gain'!AJ3729</f>
        <v>-50.744124667192644</v>
      </c>
      <c r="E211">
        <f>'TPS543C20 Loop Gain'!B3729</f>
        <v>1795000</v>
      </c>
    </row>
    <row r="212" spans="3:5" x14ac:dyDescent="0.25">
      <c r="C212">
        <f>'TPS543C20 Loop Gain'!AI3728</f>
        <v>-72.579013453611751</v>
      </c>
      <c r="D212">
        <f>'TPS543C20 Loop Gain'!AJ3728</f>
        <v>-50.460647890708394</v>
      </c>
      <c r="E212">
        <f>'TPS543C20 Loop Gain'!B3728</f>
        <v>1794000</v>
      </c>
    </row>
    <row r="213" spans="3:5" x14ac:dyDescent="0.25">
      <c r="C213">
        <f>'TPS543C20 Loop Gain'!AI3727</f>
        <v>-72.385966353806552</v>
      </c>
      <c r="D213">
        <f>'TPS543C20 Loop Gain'!AJ3727</f>
        <v>-50.177165210156446</v>
      </c>
      <c r="E213">
        <f>'TPS543C20 Loop Gain'!B3727</f>
        <v>1793000</v>
      </c>
    </row>
    <row r="214" spans="3:5" x14ac:dyDescent="0.25">
      <c r="C214">
        <f>'TPS543C20 Loop Gain'!AI3726</f>
        <v>-72.196968437768746</v>
      </c>
      <c r="D214">
        <f>'TPS543C20 Loop Gain'!AJ3726</f>
        <v>-49.893676737184357</v>
      </c>
      <c r="E214">
        <f>'TPS543C20 Loop Gain'!B3726</f>
        <v>1792000</v>
      </c>
    </row>
    <row r="215" spans="3:5" x14ac:dyDescent="0.25">
      <c r="C215">
        <f>'TPS543C20 Loop Gain'!AI3725</f>
        <v>-72.011854890839089</v>
      </c>
      <c r="D215">
        <f>'TPS543C20 Loop Gain'!AJ3725</f>
        <v>-49.610182584542208</v>
      </c>
      <c r="E215">
        <f>'TPS543C20 Loop Gain'!B3725</f>
        <v>1791000</v>
      </c>
    </row>
    <row r="216" spans="3:5" x14ac:dyDescent="0.25">
      <c r="C216">
        <f>'TPS543C20 Loop Gain'!AI3724</f>
        <v>-71.830470944156446</v>
      </c>
      <c r="D216">
        <f>'TPS543C20 Loop Gain'!AJ3724</f>
        <v>-49.326682866070712</v>
      </c>
      <c r="E216">
        <f>'TPS543C20 Loop Gain'!B3724</f>
        <v>1790000</v>
      </c>
    </row>
    <row r="217" spans="3:5" x14ac:dyDescent="0.25">
      <c r="C217">
        <f>'TPS543C20 Loop Gain'!AI3723</f>
        <v>-71.65267107480625</v>
      </c>
      <c r="D217">
        <f>'TPS543C20 Loop Gain'!AJ3723</f>
        <v>-49.04317769670179</v>
      </c>
      <c r="E217">
        <f>'TPS543C20 Loop Gain'!B3723</f>
        <v>1789000</v>
      </c>
    </row>
    <row r="218" spans="3:5" x14ac:dyDescent="0.25">
      <c r="C218">
        <f>'TPS543C20 Loop Gain'!AI3722</f>
        <v>-71.478318284011877</v>
      </c>
      <c r="D218">
        <f>'TPS543C20 Loop Gain'!AJ3722</f>
        <v>-48.759667192429546</v>
      </c>
      <c r="E218">
        <f>'TPS543C20 Loop Gain'!B3722</f>
        <v>1788000</v>
      </c>
    </row>
    <row r="219" spans="3:5" x14ac:dyDescent="0.25">
      <c r="C219">
        <f>'TPS543C20 Loop Gain'!AI3721</f>
        <v>-71.307283444438937</v>
      </c>
      <c r="D219">
        <f>'TPS543C20 Loop Gain'!AJ3721</f>
        <v>-48.476151470310541</v>
      </c>
      <c r="E219">
        <f>'TPS543C20 Loop Gain'!B3721</f>
        <v>1787000</v>
      </c>
    </row>
    <row r="220" spans="3:5" x14ac:dyDescent="0.25">
      <c r="C220">
        <f>'TPS543C20 Loop Gain'!AI3720</f>
        <v>-71.139444708794542</v>
      </c>
      <c r="D220">
        <f>'TPS543C20 Loop Gain'!AJ3720</f>
        <v>-48.192630648452017</v>
      </c>
      <c r="E220">
        <f>'TPS543C20 Loop Gain'!B3720</f>
        <v>1786000</v>
      </c>
    </row>
    <row r="221" spans="3:5" x14ac:dyDescent="0.25">
      <c r="C221">
        <f>'TPS543C20 Loop Gain'!AI3719</f>
        <v>-70.974686972953535</v>
      </c>
      <c r="D221">
        <f>'TPS543C20 Loop Gain'!AJ3719</f>
        <v>-47.90910484599727</v>
      </c>
      <c r="E221">
        <f>'TPS543C20 Loop Gain'!B3719</f>
        <v>1785000</v>
      </c>
    </row>
    <row r="222" spans="3:5" x14ac:dyDescent="0.25">
      <c r="C222">
        <f>'TPS543C20 Loop Gain'!AI3718</f>
        <v>-70.812901387682786</v>
      </c>
      <c r="D222">
        <f>'TPS543C20 Loop Gain'!AJ3718</f>
        <v>-47.625574183112668</v>
      </c>
      <c r="E222">
        <f>'TPS543C20 Loop Gain'!B3718</f>
        <v>1784000</v>
      </c>
    </row>
    <row r="223" spans="3:5" x14ac:dyDescent="0.25">
      <c r="C223">
        <f>'TPS543C20 Loop Gain'!AI3717</f>
        <v>-70.653984913788321</v>
      </c>
      <c r="D223">
        <f>'TPS543C20 Loop Gain'!AJ3717</f>
        <v>-47.342038780989149</v>
      </c>
      <c r="E223">
        <f>'TPS543C20 Loop Gain'!B3717</f>
        <v>1783000</v>
      </c>
    </row>
    <row r="224" spans="3:5" x14ac:dyDescent="0.25">
      <c r="C224">
        <f>'TPS543C20 Loop Gain'!AI3716</f>
        <v>-70.497839916109783</v>
      </c>
      <c r="D224">
        <f>'TPS543C20 Loop Gain'!AJ3716</f>
        <v>-47.058498761810071</v>
      </c>
      <c r="E224">
        <f>'TPS543C20 Loop Gain'!B3716</f>
        <v>1782000</v>
      </c>
    </row>
    <row r="225" spans="3:5" x14ac:dyDescent="0.25">
      <c r="C225">
        <f>'TPS543C20 Loop Gain'!AI3715</f>
        <v>-70.344373792389504</v>
      </c>
      <c r="D225">
        <f>'TPS543C20 Loop Gain'!AJ3715</f>
        <v>-46.774954248754476</v>
      </c>
      <c r="E225">
        <f>'TPS543C20 Loop Gain'!B3715</f>
        <v>1781000</v>
      </c>
    </row>
    <row r="226" spans="3:5" x14ac:dyDescent="0.25">
      <c r="C226">
        <f>'TPS543C20 Loop Gain'!AI3714</f>
        <v>-70.193498633462482</v>
      </c>
      <c r="D226">
        <f>'TPS543C20 Loop Gain'!AJ3714</f>
        <v>-46.491405365978139</v>
      </c>
      <c r="E226">
        <f>'TPS543C20 Loop Gain'!B3714</f>
        <v>1780000</v>
      </c>
    </row>
    <row r="227" spans="3:5" x14ac:dyDescent="0.25">
      <c r="C227">
        <f>'TPS543C20 Loop Gain'!AI3713</f>
        <v>-70.045130911651995</v>
      </c>
      <c r="D227">
        <f>'TPS543C20 Loop Gain'!AJ3713</f>
        <v>-46.207852238601873</v>
      </c>
      <c r="E227">
        <f>'TPS543C20 Loop Gain'!B3713</f>
        <v>1779000</v>
      </c>
    </row>
    <row r="228" spans="3:5" x14ac:dyDescent="0.25">
      <c r="C228">
        <f>'TPS543C20 Loop Gain'!AI3712</f>
        <v>-69.899191194618282</v>
      </c>
      <c r="D228">
        <f>'TPS543C20 Loop Gain'!AJ3712</f>
        <v>-45.924294992708937</v>
      </c>
      <c r="E228">
        <f>'TPS543C20 Loop Gain'!B3712</f>
        <v>1778000</v>
      </c>
    </row>
    <row r="229" spans="3:5" x14ac:dyDescent="0.25">
      <c r="C229">
        <f>'TPS543C20 Loop Gain'!AI3711</f>
        <v>-69.75560388218102</v>
      </c>
      <c r="D229">
        <f>'TPS543C20 Loop Gain'!AJ3711</f>
        <v>-45.640733755316042</v>
      </c>
      <c r="E229">
        <f>'TPS543C20 Loop Gain'!B3711</f>
        <v>1777000</v>
      </c>
    </row>
    <row r="230" spans="3:5" x14ac:dyDescent="0.25">
      <c r="C230">
        <f>'TPS543C20 Loop Gain'!AI3710</f>
        <v>-69.614296963966268</v>
      </c>
      <c r="D230">
        <f>'TPS543C20 Loop Gain'!AJ3710</f>
        <v>-45.357168654371776</v>
      </c>
      <c r="E230">
        <f>'TPS543C20 Loop Gain'!B3710</f>
        <v>1776000</v>
      </c>
    </row>
    <row r="231" spans="3:5" x14ac:dyDescent="0.25">
      <c r="C231">
        <f>'TPS543C20 Loop Gain'!AI3709</f>
        <v>-69.475201795911374</v>
      </c>
      <c r="D231">
        <f>'TPS543C20 Loop Gain'!AJ3709</f>
        <v>-45.073599818741826</v>
      </c>
      <c r="E231">
        <f>'TPS543C20 Loop Gain'!B3709</f>
        <v>1775000</v>
      </c>
    </row>
    <row r="232" spans="3:5" x14ac:dyDescent="0.25">
      <c r="C232">
        <f>'TPS543C20 Loop Gain'!AI3708</f>
        <v>-69.338252893898513</v>
      </c>
      <c r="D232">
        <f>'TPS543C20 Loop Gain'!AJ3708</f>
        <v>-44.790027378193436</v>
      </c>
      <c r="E232">
        <f>'TPS543C20 Loop Gain'!B3708</f>
        <v>1774000</v>
      </c>
    </row>
    <row r="233" spans="3:5" x14ac:dyDescent="0.25">
      <c r="C233">
        <f>'TPS543C20 Loop Gain'!AI3707</f>
        <v>-69.20338774297575</v>
      </c>
      <c r="D233">
        <f>'TPS543C20 Loop Gain'!AJ3707</f>
        <v>-44.506451463391613</v>
      </c>
      <c r="E233">
        <f>'TPS543C20 Loop Gain'!B3707</f>
        <v>1773000</v>
      </c>
    </row>
    <row r="234" spans="3:5" x14ac:dyDescent="0.25">
      <c r="C234">
        <f>'TPS543C20 Loop Gain'!AI3706</f>
        <v>-69.07054662074998</v>
      </c>
      <c r="D234">
        <f>'TPS543C20 Loop Gain'!AJ3706</f>
        <v>-44.222872205873003</v>
      </c>
      <c r="E234">
        <f>'TPS543C20 Loop Gain'!B3706</f>
        <v>1772000</v>
      </c>
    </row>
    <row r="235" spans="3:5" x14ac:dyDescent="0.25">
      <c r="C235">
        <f>'TPS543C20 Loop Gain'!AI3705</f>
        <v>-68.939672433736163</v>
      </c>
      <c r="D235">
        <f>'TPS543C20 Loop Gain'!AJ3705</f>
        <v>-43.939289738039214</v>
      </c>
      <c r="E235">
        <f>'TPS543C20 Loop Gain'!B3705</f>
        <v>1771000</v>
      </c>
    </row>
    <row r="236" spans="3:5" x14ac:dyDescent="0.25">
      <c r="C236">
        <f>'TPS543C20 Loop Gain'!AI3704</f>
        <v>-68.810710565517113</v>
      </c>
      <c r="D236">
        <f>'TPS543C20 Loop Gain'!AJ3704</f>
        <v>-43.65570419314539</v>
      </c>
      <c r="E236">
        <f>'TPS543C20 Loop Gain'!B3704</f>
        <v>1770000</v>
      </c>
    </row>
    <row r="237" spans="3:5" x14ac:dyDescent="0.25">
      <c r="C237">
        <f>'TPS543C20 Loop Gain'!AI3703</f>
        <v>-68.683608735713307</v>
      </c>
      <c r="D237">
        <f>'TPS543C20 Loop Gain'!AJ3703</f>
        <v>-43.372115705280656</v>
      </c>
      <c r="E237">
        <f>'TPS543C20 Loop Gain'!B3703</f>
        <v>1769000</v>
      </c>
    </row>
    <row r="238" spans="3:5" x14ac:dyDescent="0.25">
      <c r="C238">
        <f>'TPS543C20 Loop Gain'!AI3702</f>
        <v>-68.558316868857943</v>
      </c>
      <c r="D238">
        <f>'TPS543C20 Loop Gain'!AJ3702</f>
        <v>-43.088524409368297</v>
      </c>
      <c r="E238">
        <f>'TPS543C20 Loop Gain'!B3702</f>
        <v>1768000</v>
      </c>
    </row>
    <row r="239" spans="3:5" x14ac:dyDescent="0.25">
      <c r="C239">
        <f>'TPS543C20 Loop Gain'!AI3701</f>
        <v>-68.434786972336553</v>
      </c>
      <c r="D239">
        <f>'TPS543C20 Loop Gain'!AJ3701</f>
        <v>-42.804930441132534</v>
      </c>
      <c r="E239">
        <f>'TPS543C20 Loop Gain'!B3701</f>
        <v>1767000</v>
      </c>
    </row>
    <row r="240" spans="3:5" x14ac:dyDescent="0.25">
      <c r="C240">
        <f>'TPS543C20 Loop Gain'!AI3700</f>
        <v>-68.312973022671244</v>
      </c>
      <c r="D240">
        <f>'TPS543C20 Loop Gain'!AJ3700</f>
        <v>-42.521333937098163</v>
      </c>
      <c r="E240">
        <f>'TPS543C20 Loop Gain'!B3700</f>
        <v>1766000</v>
      </c>
    </row>
    <row r="241" spans="3:5" x14ac:dyDescent="0.25">
      <c r="C241">
        <f>'TPS543C20 Loop Gain'!AI3699</f>
        <v>-68.192830859458951</v>
      </c>
      <c r="D241">
        <f>'TPS543C20 Loop Gain'!AJ3699</f>
        <v>-42.23773503457322</v>
      </c>
      <c r="E241">
        <f>'TPS543C20 Loop Gain'!B3699</f>
        <v>1765000</v>
      </c>
    </row>
    <row r="242" spans="3:5" x14ac:dyDescent="0.25">
      <c r="C242">
        <f>'TPS543C20 Loop Gain'!AI3698</f>
        <v>-68.074318086358929</v>
      </c>
      <c r="D242">
        <f>'TPS543C20 Loop Gain'!AJ3698</f>
        <v>-41.954133871634539</v>
      </c>
      <c r="E242">
        <f>'TPS543C20 Loop Gain'!B3698</f>
        <v>1764000</v>
      </c>
    </row>
    <row r="243" spans="3:5" x14ac:dyDescent="0.25">
      <c r="C243">
        <f>'TPS543C20 Loop Gain'!AI3697</f>
        <v>-67.95739397857426</v>
      </c>
      <c r="D243">
        <f>'TPS543C20 Loop Gain'!AJ3697</f>
        <v>-41.670530587111351</v>
      </c>
      <c r="E243">
        <f>'TPS543C20 Loop Gain'!B3697</f>
        <v>1763000</v>
      </c>
    </row>
    <row r="244" spans="3:5" x14ac:dyDescent="0.25">
      <c r="C244">
        <f>'TPS543C20 Loop Gain'!AI3696</f>
        <v>-67.842019396327444</v>
      </c>
      <c r="D244">
        <f>'TPS543C20 Loop Gain'!AJ3696</f>
        <v>-41.386925320582662</v>
      </c>
      <c r="E244">
        <f>'TPS543C20 Loop Gain'!B3696</f>
        <v>1762000</v>
      </c>
    </row>
    <row r="245" spans="3:5" x14ac:dyDescent="0.25">
      <c r="C245">
        <f>'TPS543C20 Loop Gain'!AI3695</f>
        <v>-67.728156703854609</v>
      </c>
      <c r="D245">
        <f>'TPS543C20 Loop Gain'!AJ3695</f>
        <v>-41.103318212344561</v>
      </c>
      <c r="E245">
        <f>'TPS543C20 Loop Gain'!B3695</f>
        <v>1761000</v>
      </c>
    </row>
    <row r="246" spans="3:5" x14ac:dyDescent="0.25">
      <c r="C246">
        <f>'TPS543C20 Loop Gain'!AI3694</f>
        <v>-67.615769693523447</v>
      </c>
      <c r="D246">
        <f>'TPS543C20 Loop Gain'!AJ3694</f>
        <v>-40.819709403409064</v>
      </c>
      <c r="E246">
        <f>'TPS543C20 Loop Gain'!B3694</f>
        <v>1760000</v>
      </c>
    </row>
    <row r="247" spans="3:5" x14ac:dyDescent="0.25">
      <c r="C247">
        <f>'TPS543C20 Loop Gain'!AI3693</f>
        <v>-67.504823514674172</v>
      </c>
      <c r="D247">
        <f>'TPS543C20 Loop Gain'!AJ3693</f>
        <v>-40.536099035485371</v>
      </c>
      <c r="E247">
        <f>'TPS543C20 Loop Gain'!B3693</f>
        <v>1759000</v>
      </c>
    </row>
    <row r="248" spans="3:5" x14ac:dyDescent="0.25">
      <c r="C248">
        <f>'TPS543C20 Loop Gain'!AI3692</f>
        <v>-67.395284606840164</v>
      </c>
      <c r="D248">
        <f>'TPS543C20 Loop Gain'!AJ3692</f>
        <v>-40.252487250962744</v>
      </c>
      <c r="E248">
        <f>'TPS543C20 Loop Gain'!B3692</f>
        <v>1758000</v>
      </c>
    </row>
    <row r="249" spans="3:5" x14ac:dyDescent="0.25">
      <c r="C249">
        <f>'TPS543C20 Loop Gain'!AI3691</f>
        <v>-67.28712063703432</v>
      </c>
      <c r="D249">
        <f>'TPS543C20 Loop Gain'!AJ3691</f>
        <v>-39.96887419290654</v>
      </c>
      <c r="E249">
        <f>'TPS543C20 Loop Gain'!B3691</f>
        <v>1757000</v>
      </c>
    </row>
    <row r="250" spans="3:5" x14ac:dyDescent="0.25">
      <c r="C250">
        <f>'TPS543C20 Loop Gain'!AI3690</f>
        <v>-67.180300440792863</v>
      </c>
      <c r="D250">
        <f>'TPS543C20 Loop Gain'!AJ3690</f>
        <v>-39.68526000502829</v>
      </c>
      <c r="E250">
        <f>'TPS543C20 Loop Gain'!B3690</f>
        <v>1756000</v>
      </c>
    </row>
    <row r="251" spans="3:5" x14ac:dyDescent="0.25">
      <c r="C251">
        <f>'TPS543C20 Loop Gain'!AI3689</f>
        <v>-67.074793966728379</v>
      </c>
      <c r="D251">
        <f>'TPS543C20 Loop Gain'!AJ3689</f>
        <v>-39.401644831679477</v>
      </c>
      <c r="E251">
        <f>'TPS543C20 Loop Gain'!B3689</f>
        <v>1755000</v>
      </c>
    </row>
    <row r="252" spans="3:5" x14ac:dyDescent="0.25">
      <c r="C252">
        <f>'TPS543C20 Loop Gain'!AI3688</f>
        <v>-66.970572224331335</v>
      </c>
      <c r="D252">
        <f>'TPS543C20 Loop Gain'!AJ3688</f>
        <v>-39.118028817835658</v>
      </c>
      <c r="E252">
        <f>'TPS543C20 Loop Gain'!B3688</f>
        <v>1754000</v>
      </c>
    </row>
    <row r="253" spans="3:5" x14ac:dyDescent="0.25">
      <c r="C253">
        <f>'TPS543C20 Loop Gain'!AI3687</f>
        <v>-66.867607234797134</v>
      </c>
      <c r="D253">
        <f>'TPS543C20 Loop Gain'!AJ3687</f>
        <v>-38.834412109077391</v>
      </c>
      <c r="E253">
        <f>'TPS543C20 Loop Gain'!B3687</f>
        <v>1753000</v>
      </c>
    </row>
    <row r="254" spans="3:5" x14ac:dyDescent="0.25">
      <c r="C254">
        <f>'TPS543C20 Loop Gain'!AI3686</f>
        <v>-66.76587198467827</v>
      </c>
      <c r="D254">
        <f>'TPS543C20 Loop Gain'!AJ3686</f>
        <v>-38.550794851586723</v>
      </c>
      <c r="E254">
        <f>'TPS543C20 Loop Gain'!B3686</f>
        <v>1752000</v>
      </c>
    </row>
    <row r="255" spans="3:5" x14ac:dyDescent="0.25">
      <c r="C255">
        <f>'TPS543C20 Loop Gain'!AI3685</f>
        <v>-66.665340382151513</v>
      </c>
      <c r="D255">
        <f>'TPS543C20 Loop Gain'!AJ3685</f>
        <v>-38.267177192115952</v>
      </c>
      <c r="E255">
        <f>'TPS543C20 Loop Gain'!B3685</f>
        <v>1751000</v>
      </c>
    </row>
    <row r="256" spans="3:5" x14ac:dyDescent="0.25">
      <c r="C256">
        <f>'TPS543C20 Loop Gain'!AI3684</f>
        <v>-66.565987215746603</v>
      </c>
      <c r="D256">
        <f>'TPS543C20 Loop Gain'!AJ3684</f>
        <v>-37.983559277980589</v>
      </c>
      <c r="E256">
        <f>'TPS543C20 Loop Gain'!B3684</f>
        <v>1750000</v>
      </c>
    </row>
    <row r="257" spans="3:5" x14ac:dyDescent="0.25">
      <c r="C257">
        <f>'TPS543C20 Loop Gain'!AI3683</f>
        <v>-66.467788115356981</v>
      </c>
      <c r="D257">
        <f>'TPS543C20 Loop Gain'!AJ3683</f>
        <v>-37.699941257044102</v>
      </c>
      <c r="E257">
        <f>'TPS543C20 Loop Gain'!B3683</f>
        <v>1749000</v>
      </c>
    </row>
    <row r="258" spans="3:5" x14ac:dyDescent="0.25">
      <c r="C258">
        <f>'TPS543C20 Loop Gain'!AI3682</f>
        <v>-66.370719515386995</v>
      </c>
      <c r="D258">
        <f>'TPS543C20 Loop Gain'!AJ3682</f>
        <v>-37.416323277697991</v>
      </c>
      <c r="E258">
        <f>'TPS543C20 Loop Gain'!B3682</f>
        <v>1748000</v>
      </c>
    </row>
    <row r="259" spans="3:5" x14ac:dyDescent="0.25">
      <c r="C259">
        <f>'TPS543C20 Loop Gain'!AI3681</f>
        <v>-66.274758619902329</v>
      </c>
      <c r="D259">
        <f>'TPS543C20 Loop Gain'!AJ3681</f>
        <v>-37.13270548885788</v>
      </c>
      <c r="E259">
        <f>'TPS543C20 Loop Gain'!B3681</f>
        <v>1747000</v>
      </c>
    </row>
    <row r="260" spans="3:5" x14ac:dyDescent="0.25">
      <c r="C260">
        <f>'TPS543C20 Loop Gain'!AI3680</f>
        <v>-66.179883369639484</v>
      </c>
      <c r="D260">
        <f>'TPS543C20 Loop Gain'!AJ3680</f>
        <v>-36.849088039930869</v>
      </c>
      <c r="E260">
        <f>'TPS543C20 Loop Gain'!B3680</f>
        <v>1746000</v>
      </c>
    </row>
    <row r="261" spans="3:5" x14ac:dyDescent="0.25">
      <c r="C261">
        <f>'TPS543C20 Loop Gain'!AI3679</f>
        <v>-66.086072410776538</v>
      </c>
      <c r="D261">
        <f>'TPS543C20 Loop Gain'!AJ3679</f>
        <v>-36.565471080809573</v>
      </c>
      <c r="E261">
        <f>'TPS543C20 Loop Gain'!B3679</f>
        <v>1745000</v>
      </c>
    </row>
    <row r="262" spans="3:5" x14ac:dyDescent="0.25">
      <c r="C262">
        <f>'TPS543C20 Loop Gain'!AI3678</f>
        <v>-65.993305065337168</v>
      </c>
      <c r="D262">
        <f>'TPS543C20 Loop Gain'!AJ3678</f>
        <v>-36.281854761855598</v>
      </c>
      <c r="E262">
        <f>'TPS543C20 Loop Gain'!B3678</f>
        <v>1744000</v>
      </c>
    </row>
    <row r="263" spans="3:5" x14ac:dyDescent="0.25">
      <c r="C263">
        <f>'TPS543C20 Loop Gain'!AI3677</f>
        <v>-65.901561303135196</v>
      </c>
      <c r="D263">
        <f>'TPS543C20 Loop Gain'!AJ3677</f>
        <v>-35.998239233882074</v>
      </c>
      <c r="E263">
        <f>'TPS543C20 Loop Gain'!B3677</f>
        <v>1743000</v>
      </c>
    </row>
    <row r="264" spans="3:5" x14ac:dyDescent="0.25">
      <c r="C264">
        <f>'TPS543C20 Loop Gain'!AI3676</f>
        <v>-65.81082171516033</v>
      </c>
      <c r="D264">
        <f>'TPS543C20 Loop Gain'!AJ3676</f>
        <v>-35.714624648135761</v>
      </c>
      <c r="E264">
        <f>'TPS543C20 Loop Gain'!B3676</f>
        <v>1742000</v>
      </c>
    </row>
    <row r="265" spans="3:5" x14ac:dyDescent="0.25">
      <c r="C265">
        <f>'TPS543C20 Loop Gain'!AI3675</f>
        <v>-65.721067488323385</v>
      </c>
      <c r="D265">
        <f>'TPS543C20 Loop Gain'!AJ3675</f>
        <v>-35.431011156290687</v>
      </c>
      <c r="E265">
        <f>'TPS543C20 Loop Gain'!B3675</f>
        <v>1741000</v>
      </c>
    </row>
    <row r="266" spans="3:5" x14ac:dyDescent="0.25">
      <c r="C266">
        <f>'TPS543C20 Loop Gain'!AI3674</f>
        <v>-65.632280381465023</v>
      </c>
      <c r="D266">
        <f>'TPS543C20 Loop Gain'!AJ3674</f>
        <v>-35.147398910416307</v>
      </c>
      <c r="E266">
        <f>'TPS543C20 Loop Gain'!B3674</f>
        <v>1740000</v>
      </c>
    </row>
    <row r="267" spans="3:5" x14ac:dyDescent="0.25">
      <c r="C267">
        <f>'TPS543C20 Loop Gain'!AI3673</f>
        <v>-65.544442702570677</v>
      </c>
      <c r="D267">
        <f>'TPS543C20 Loop Gain'!AJ3673</f>
        <v>-34.86378806297185</v>
      </c>
      <c r="E267">
        <f>'TPS543C20 Loop Gain'!B3673</f>
        <v>1739000</v>
      </c>
    </row>
    <row r="268" spans="3:5" x14ac:dyDescent="0.25">
      <c r="C268">
        <f>'TPS543C20 Loop Gain'!AI3672</f>
        <v>-65.457537287106987</v>
      </c>
      <c r="D268">
        <f>'TPS543C20 Loop Gain'!AJ3672</f>
        <v>-34.580178766787093</v>
      </c>
      <c r="E268">
        <f>'TPS543C20 Loop Gain'!B3672</f>
        <v>1738000</v>
      </c>
    </row>
    <row r="269" spans="3:5" x14ac:dyDescent="0.25">
      <c r="C269">
        <f>'TPS543C20 Loop Gain'!AI3671</f>
        <v>-65.371547477417607</v>
      </c>
      <c r="D269">
        <f>'TPS543C20 Loop Gain'!AJ3671</f>
        <v>-34.296571175044249</v>
      </c>
      <c r="E269">
        <f>'TPS543C20 Loop Gain'!B3671</f>
        <v>1737000</v>
      </c>
    </row>
    <row r="270" spans="3:5" x14ac:dyDescent="0.25">
      <c r="C270">
        <f>'TPS543C20 Loop Gain'!AI3670</f>
        <v>-65.28645710312054</v>
      </c>
      <c r="D270">
        <f>'TPS543C20 Loop Gain'!AJ3670</f>
        <v>-34.012965441270524</v>
      </c>
      <c r="E270">
        <f>'TPS543C20 Loop Gain'!B3670</f>
        <v>1736000</v>
      </c>
    </row>
    <row r="271" spans="3:5" x14ac:dyDescent="0.25">
      <c r="C271">
        <f>'TPS543C20 Loop Gain'!AI3669</f>
        <v>-65.202250462439238</v>
      </c>
      <c r="D271">
        <f>'TPS543C20 Loop Gain'!AJ3669</f>
        <v>-33.729361719307093</v>
      </c>
      <c r="E271">
        <f>'TPS543C20 Loop Gain'!B3669</f>
        <v>1735000</v>
      </c>
    </row>
    <row r="272" spans="3:5" x14ac:dyDescent="0.25">
      <c r="C272">
        <f>'TPS543C20 Loop Gain'!AI3668</f>
        <v>-65.118912304428875</v>
      </c>
      <c r="D272">
        <f>'TPS543C20 Loop Gain'!AJ3668</f>
        <v>-33.445760163301138</v>
      </c>
      <c r="E272">
        <f>'TPS543C20 Loop Gain'!B3668</f>
        <v>1734000</v>
      </c>
    </row>
    <row r="273" spans="3:5" x14ac:dyDescent="0.25">
      <c r="C273">
        <f>'TPS543C20 Loop Gain'!AI3667</f>
        <v>-65.036427812034503</v>
      </c>
      <c r="D273">
        <f>'TPS543C20 Loop Gain'!AJ3667</f>
        <v>-33.162160927689001</v>
      </c>
      <c r="E273">
        <f>'TPS543C20 Loop Gain'!B3667</f>
        <v>1733000</v>
      </c>
    </row>
    <row r="274" spans="3:5" x14ac:dyDescent="0.25">
      <c r="C274">
        <f>'TPS543C20 Loop Gain'!AI3666</f>
        <v>-64.954782585940322</v>
      </c>
      <c r="D274">
        <f>'TPS543C20 Loop Gain'!AJ3666</f>
        <v>-32.87856416717478</v>
      </c>
      <c r="E274">
        <f>'TPS543C20 Loop Gain'!B3666</f>
        <v>1732000</v>
      </c>
    </row>
    <row r="275" spans="3:5" x14ac:dyDescent="0.25">
      <c r="C275">
        <f>'TPS543C20 Loop Gain'!AI3665</f>
        <v>-64.87396262916856</v>
      </c>
      <c r="D275">
        <f>'TPS543C20 Loop Gain'!AJ3665</f>
        <v>-32.594970036724789</v>
      </c>
      <c r="E275">
        <f>'TPS543C20 Loop Gain'!B3665</f>
        <v>1731000</v>
      </c>
    </row>
    <row r="276" spans="3:5" x14ac:dyDescent="0.25">
      <c r="C276">
        <f>'TPS543C20 Loop Gain'!AI3664</f>
        <v>-64.793954332375989</v>
      </c>
      <c r="D276">
        <f>'TPS543C20 Loop Gain'!AJ3664</f>
        <v>-32.311378691534877</v>
      </c>
      <c r="E276">
        <f>'TPS543C20 Loop Gain'!B3664</f>
        <v>1730000</v>
      </c>
    </row>
    <row r="277" spans="3:5" x14ac:dyDescent="0.25">
      <c r="C277">
        <f>'TPS543C20 Loop Gain'!AI3663</f>
        <v>-64.714744459826321</v>
      </c>
      <c r="D277">
        <f>'TPS543C20 Loop Gain'!AJ3663</f>
        <v>-32.027790287024402</v>
      </c>
      <c r="E277">
        <f>'TPS543C20 Loop Gain'!B3663</f>
        <v>1729000</v>
      </c>
    </row>
    <row r="278" spans="3:5" x14ac:dyDescent="0.25">
      <c r="C278">
        <f>'TPS543C20 Loop Gain'!AI3662</f>
        <v>-64.636320135988171</v>
      </c>
      <c r="D278">
        <f>'TPS543C20 Loop Gain'!AJ3662</f>
        <v>-31.744204978815326</v>
      </c>
      <c r="E278">
        <f>'TPS543C20 Loop Gain'!B3662</f>
        <v>1728000</v>
      </c>
    </row>
    <row r="279" spans="3:5" x14ac:dyDescent="0.25">
      <c r="C279">
        <f>'TPS543C20 Loop Gain'!AI3661</f>
        <v>-64.558668832731144</v>
      </c>
      <c r="D279">
        <f>'TPS543C20 Loop Gain'!AJ3661</f>
        <v>-31.460622922713913</v>
      </c>
      <c r="E279">
        <f>'TPS543C20 Loop Gain'!B3661</f>
        <v>1727000</v>
      </c>
    </row>
    <row r="280" spans="3:5" x14ac:dyDescent="0.25">
      <c r="C280">
        <f>'TPS543C20 Loop Gain'!AI3660</f>
        <v>-64.481778357091059</v>
      </c>
      <c r="D280">
        <f>'TPS543C20 Loop Gain'!AJ3660</f>
        <v>-31.177044274704215</v>
      </c>
      <c r="E280">
        <f>'TPS543C20 Loop Gain'!B3660</f>
        <v>1726000</v>
      </c>
    </row>
    <row r="281" spans="3:5" x14ac:dyDescent="0.25">
      <c r="C281">
        <f>'TPS543C20 Loop Gain'!AI3659</f>
        <v>-64.405636839563684</v>
      </c>
      <c r="D281">
        <f>'TPS543C20 Loop Gain'!AJ3659</f>
        <v>-30.893469190913869</v>
      </c>
      <c r="E281">
        <f>'TPS543C20 Loop Gain'!B3659</f>
        <v>1725000</v>
      </c>
    </row>
    <row r="282" spans="3:5" x14ac:dyDescent="0.25">
      <c r="C282">
        <f>'TPS543C20 Loop Gain'!AI3658</f>
        <v>-64.330232722914673</v>
      </c>
      <c r="D282">
        <f>'TPS543C20 Loop Gain'!AJ3658</f>
        <v>-30.609897827608055</v>
      </c>
      <c r="E282">
        <f>'TPS543C20 Loop Gain'!B3658</f>
        <v>1724000</v>
      </c>
    </row>
    <row r="283" spans="3:5" x14ac:dyDescent="0.25">
      <c r="C283">
        <f>'TPS543C20 Loop Gain'!AI3657</f>
        <v>-64.255554751466363</v>
      </c>
      <c r="D283">
        <f>'TPS543C20 Loop Gain'!AJ3657</f>
        <v>-30.326330341170383</v>
      </c>
      <c r="E283">
        <f>'TPS543C20 Loop Gain'!B3657</f>
        <v>1723000</v>
      </c>
    </row>
    <row r="284" spans="3:5" x14ac:dyDescent="0.25">
      <c r="C284">
        <f>'TPS543C20 Loop Gain'!AI3656</f>
        <v>-64.181591960843079</v>
      </c>
      <c r="D284">
        <f>'TPS543C20 Loop Gain'!AJ3656</f>
        <v>-30.042766888084753</v>
      </c>
      <c r="E284">
        <f>'TPS543C20 Loop Gain'!B3656</f>
        <v>1722000</v>
      </c>
    </row>
    <row r="285" spans="3:5" x14ac:dyDescent="0.25">
      <c r="C285">
        <f>'TPS543C20 Loop Gain'!AI3655</f>
        <v>-64.108333668149726</v>
      </c>
      <c r="D285">
        <f>'TPS543C20 Loop Gain'!AJ3655</f>
        <v>-29.759207624915547</v>
      </c>
      <c r="E285">
        <f>'TPS543C20 Loop Gain'!B3655</f>
        <v>1721000</v>
      </c>
    </row>
    <row r="286" spans="3:5" x14ac:dyDescent="0.25">
      <c r="C286">
        <f>'TPS543C20 Loop Gain'!AI3654</f>
        <v>-64.035769462566577</v>
      </c>
      <c r="D286">
        <f>'TPS543C20 Loop Gain'!AJ3654</f>
        <v>-29.47565270830178</v>
      </c>
      <c r="E286">
        <f>'TPS543C20 Loop Gain'!B3654</f>
        <v>1720000</v>
      </c>
    </row>
    <row r="287" spans="3:5" x14ac:dyDescent="0.25">
      <c r="C287">
        <f>'TPS543C20 Loop Gain'!AI3653</f>
        <v>-63.96388919632745</v>
      </c>
      <c r="D287">
        <f>'TPS543C20 Loop Gain'!AJ3653</f>
        <v>-29.192102294921959</v>
      </c>
      <c r="E287">
        <f>'TPS543C20 Loop Gain'!B3653</f>
        <v>1719000</v>
      </c>
    </row>
    <row r="288" spans="3:5" x14ac:dyDescent="0.25">
      <c r="C288">
        <f>'TPS543C20 Loop Gain'!AI3652</f>
        <v>-63.892682976078191</v>
      </c>
      <c r="D288">
        <f>'TPS543C20 Loop Gain'!AJ3652</f>
        <v>-28.908556541489038</v>
      </c>
      <c r="E288">
        <f>'TPS543C20 Loop Gain'!B3652</f>
        <v>1718000</v>
      </c>
    </row>
    <row r="289" spans="3:5" x14ac:dyDescent="0.25">
      <c r="C289">
        <f>'TPS543C20 Loop Gain'!AI3651</f>
        <v>-63.822141154584571</v>
      </c>
      <c r="D289">
        <f>'TPS543C20 Loop Gain'!AJ3651</f>
        <v>-28.625015604729985</v>
      </c>
      <c r="E289">
        <f>'TPS543C20 Loop Gain'!B3651</f>
        <v>1717000</v>
      </c>
    </row>
    <row r="290" spans="3:5" x14ac:dyDescent="0.25">
      <c r="C290">
        <f>'TPS543C20 Loop Gain'!AI3650</f>
        <v>-63.752254322778313</v>
      </c>
      <c r="D290">
        <f>'TPS543C20 Loop Gain'!AJ3650</f>
        <v>-28.341479641364334</v>
      </c>
      <c r="E290">
        <f>'TPS543C20 Loop Gain'!B3650</f>
        <v>1716000</v>
      </c>
    </row>
    <row r="291" spans="3:5" x14ac:dyDescent="0.25">
      <c r="C291">
        <f>'TPS543C20 Loop Gain'!AI3649</f>
        <v>-63.683013302125914</v>
      </c>
      <c r="D291">
        <f>'TPS543C20 Loop Gain'!AJ3649</f>
        <v>-28.057948808100154</v>
      </c>
      <c r="E291">
        <f>'TPS543C20 Loop Gain'!B3649</f>
        <v>1715000</v>
      </c>
    </row>
    <row r="292" spans="3:5" x14ac:dyDescent="0.25">
      <c r="C292">
        <f>'TPS543C20 Loop Gain'!AI3648</f>
        <v>-63.614409137295254</v>
      </c>
      <c r="D292">
        <f>'TPS543C20 Loop Gain'!AJ3648</f>
        <v>-27.774423261597182</v>
      </c>
      <c r="E292">
        <f>'TPS543C20 Loop Gain'!B3648</f>
        <v>1714000</v>
      </c>
    </row>
    <row r="293" spans="3:5" x14ac:dyDescent="0.25">
      <c r="C293">
        <f>'TPS543C20 Loop Gain'!AI3647</f>
        <v>-63.54643308912182</v>
      </c>
      <c r="D293">
        <f>'TPS543C20 Loop Gain'!AJ3647</f>
        <v>-27.490903158462483</v>
      </c>
      <c r="E293">
        <f>'TPS543C20 Loop Gain'!B3647</f>
        <v>1713000</v>
      </c>
    </row>
    <row r="294" spans="3:5" x14ac:dyDescent="0.25">
      <c r="C294">
        <f>'TPS543C20 Loop Gain'!AI3646</f>
        <v>-63.479076627845991</v>
      </c>
      <c r="D294">
        <f>'TPS543C20 Loop Gain'!AJ3646</f>
        <v>-27.207388655229057</v>
      </c>
      <c r="E294">
        <f>'TPS543C20 Loop Gain'!B3646</f>
        <v>1712000</v>
      </c>
    </row>
    <row r="295" spans="3:5" x14ac:dyDescent="0.25">
      <c r="C295">
        <f>'TPS543C20 Loop Gain'!AI3645</f>
        <v>-63.412331426615971</v>
      </c>
      <c r="D295">
        <f>'TPS543C20 Loop Gain'!AJ3645</f>
        <v>-26.923879908335596</v>
      </c>
      <c r="E295">
        <f>'TPS543C20 Loop Gain'!B3645</f>
        <v>1711000</v>
      </c>
    </row>
    <row r="296" spans="3:5" x14ac:dyDescent="0.25">
      <c r="C296">
        <f>'TPS543C20 Loop Gain'!AI3644</f>
        <v>-63.34618935524496</v>
      </c>
      <c r="D296">
        <f>'TPS543C20 Loop Gain'!AJ3644</f>
        <v>-26.640377074120554</v>
      </c>
      <c r="E296">
        <f>'TPS543C20 Loop Gain'!B3644</f>
        <v>1710000</v>
      </c>
    </row>
    <row r="297" spans="3:5" x14ac:dyDescent="0.25">
      <c r="C297">
        <f>'TPS543C20 Loop Gain'!AI3643</f>
        <v>-63.28064247420194</v>
      </c>
      <c r="D297">
        <f>'TPS543C20 Loop Gain'!AJ3643</f>
        <v>-26.356880308787023</v>
      </c>
      <c r="E297">
        <f>'TPS543C20 Loop Gain'!B3643</f>
        <v>1709000</v>
      </c>
    </row>
    <row r="298" spans="3:5" x14ac:dyDescent="0.25">
      <c r="C298">
        <f>'TPS543C20 Loop Gain'!AI3642</f>
        <v>-63.215683028838853</v>
      </c>
      <c r="D298">
        <f>'TPS543C20 Loop Gain'!AJ3642</f>
        <v>-26.073389768397284</v>
      </c>
      <c r="E298">
        <f>'TPS543C20 Loop Gain'!B3642</f>
        <v>1708000</v>
      </c>
    </row>
    <row r="299" spans="3:5" x14ac:dyDescent="0.25">
      <c r="C299">
        <f>'TPS543C20 Loop Gain'!AI3641</f>
        <v>-63.151303443832347</v>
      </c>
      <c r="D299">
        <f>'TPS543C20 Loop Gain'!AJ3641</f>
        <v>-25.789905608851058</v>
      </c>
      <c r="E299">
        <f>'TPS543C20 Loop Gain'!B3641</f>
        <v>1707000</v>
      </c>
    </row>
    <row r="300" spans="3:5" x14ac:dyDescent="0.25">
      <c r="C300">
        <f>'TPS543C20 Loop Gain'!AI3640</f>
        <v>-63.087496317834841</v>
      </c>
      <c r="D300">
        <f>'TPS543C20 Loop Gain'!AJ3640</f>
        <v>-25.5064279858668</v>
      </c>
      <c r="E300">
        <f>'TPS543C20 Loop Gain'!B3640</f>
        <v>1706000</v>
      </c>
    </row>
    <row r="301" spans="3:5" x14ac:dyDescent="0.25">
      <c r="C301">
        <f>'TPS543C20 Loop Gain'!AI3639</f>
        <v>-63.024254418328539</v>
      </c>
      <c r="D301">
        <f>'TPS543C20 Loop Gain'!AJ3639</f>
        <v>-25.222957054973424</v>
      </c>
      <c r="E301">
        <f>'TPS543C20 Loop Gain'!B3639</f>
        <v>1705000</v>
      </c>
    </row>
    <row r="302" spans="3:5" x14ac:dyDescent="0.25">
      <c r="C302">
        <f>'TPS543C20 Loop Gain'!AI3638</f>
        <v>-62.961570676663897</v>
      </c>
      <c r="D302">
        <f>'TPS543C20 Loop Gain'!AJ3638</f>
        <v>-24.939492971477154</v>
      </c>
      <c r="E302">
        <f>'TPS543C20 Loop Gain'!B3638</f>
        <v>1704000</v>
      </c>
    </row>
    <row r="303" spans="3:5" x14ac:dyDescent="0.25">
      <c r="C303">
        <f>'TPS543C20 Loop Gain'!AI3637</f>
        <v>-62.899438183286563</v>
      </c>
      <c r="D303">
        <f>'TPS543C20 Loop Gain'!AJ3637</f>
        <v>-24.656035890454675</v>
      </c>
      <c r="E303">
        <f>'TPS543C20 Loop Gain'!B3637</f>
        <v>1703000</v>
      </c>
    </row>
    <row r="304" spans="3:5" x14ac:dyDescent="0.25">
      <c r="C304">
        <f>'TPS543C20 Loop Gain'!AI3636</f>
        <v>-62.837850183135053</v>
      </c>
      <c r="D304">
        <f>'TPS543C20 Loop Gain'!AJ3636</f>
        <v>-24.372585966732618</v>
      </c>
      <c r="E304">
        <f>'TPS543C20 Loop Gain'!B3636</f>
        <v>1702000</v>
      </c>
    </row>
    <row r="305" spans="3:5" x14ac:dyDescent="0.25">
      <c r="C305">
        <f>'TPS543C20 Loop Gain'!AI3635</f>
        <v>-62.776800071206978</v>
      </c>
      <c r="D305">
        <f>'TPS543C20 Loop Gain'!AJ3635</f>
        <v>-24.089143354869599</v>
      </c>
      <c r="E305">
        <f>'TPS543C20 Loop Gain'!B3635</f>
        <v>1701000</v>
      </c>
    </row>
    <row r="306" spans="3:5" x14ac:dyDescent="0.25">
      <c r="C306">
        <f>'TPS543C20 Loop Gain'!AI3634</f>
        <v>-62.716281388283562</v>
      </c>
      <c r="D306">
        <f>'TPS543C20 Loop Gain'!AJ3634</f>
        <v>-23.805708209136551</v>
      </c>
      <c r="E306">
        <f>'TPS543C20 Loop Gain'!B3634</f>
        <v>1700000</v>
      </c>
    </row>
    <row r="307" spans="3:5" x14ac:dyDescent="0.25">
      <c r="C307">
        <f>'TPS543C20 Loop Gain'!AI3633</f>
        <v>-62.656287816810007</v>
      </c>
      <c r="D307">
        <f>'TPS543C20 Loop Gain'!AJ3633</f>
        <v>-23.522280683510044</v>
      </c>
      <c r="E307">
        <f>'TPS543C20 Loop Gain'!B3633</f>
        <v>1699000</v>
      </c>
    </row>
    <row r="308" spans="3:5" x14ac:dyDescent="0.25">
      <c r="C308">
        <f>'TPS543C20 Loop Gain'!AI3632</f>
        <v>-62.596813176916697</v>
      </c>
      <c r="D308">
        <f>'TPS543C20 Loop Gain'!AJ3632</f>
        <v>-23.238860931637134</v>
      </c>
      <c r="E308">
        <f>'TPS543C20 Loop Gain'!B3632</f>
        <v>1698000</v>
      </c>
    </row>
    <row r="309" spans="3:5" x14ac:dyDescent="0.25">
      <c r="C309">
        <f>'TPS543C20 Loop Gain'!AI3631</f>
        <v>-62.537851422585589</v>
      </c>
      <c r="D309">
        <f>'TPS543C20 Loop Gain'!AJ3631</f>
        <v>-22.955449106829285</v>
      </c>
      <c r="E309">
        <f>'TPS543C20 Loop Gain'!B3631</f>
        <v>1697000</v>
      </c>
    </row>
    <row r="310" spans="3:5" x14ac:dyDescent="0.25">
      <c r="C310">
        <f>'TPS543C20 Loop Gain'!AI3630</f>
        <v>-62.479396637949016</v>
      </c>
      <c r="D310">
        <f>'TPS543C20 Loop Gain'!AJ3630</f>
        <v>-22.67204536204364</v>
      </c>
      <c r="E310">
        <f>'TPS543C20 Loop Gain'!B3630</f>
        <v>1696000</v>
      </c>
    </row>
    <row r="311" spans="3:5" x14ac:dyDescent="0.25">
      <c r="C311">
        <f>'TPS543C20 Loop Gain'!AI3629</f>
        <v>-62.421443033716521</v>
      </c>
      <c r="D311">
        <f>'TPS543C20 Loop Gain'!AJ3629</f>
        <v>-22.388649849859647</v>
      </c>
      <c r="E311">
        <f>'TPS543C20 Loop Gain'!B3629</f>
        <v>1695000</v>
      </c>
    </row>
    <row r="312" spans="3:5" x14ac:dyDescent="0.25">
      <c r="C312">
        <f>'TPS543C20 Loop Gain'!AI3628</f>
        <v>-62.363984943728653</v>
      </c>
      <c r="D312">
        <f>'TPS543C20 Loop Gain'!AJ3628</f>
        <v>-22.105262722474777</v>
      </c>
      <c r="E312">
        <f>'TPS543C20 Loop Gain'!B3628</f>
        <v>1694000</v>
      </c>
    </row>
    <row r="313" spans="3:5" x14ac:dyDescent="0.25">
      <c r="C313">
        <f>'TPS543C20 Loop Gain'!AI3627</f>
        <v>-62.3070168216219</v>
      </c>
      <c r="D313">
        <f>'TPS543C20 Loop Gain'!AJ3627</f>
        <v>-21.82188413166967</v>
      </c>
      <c r="E313">
        <f>'TPS543C20 Loop Gain'!B3627</f>
        <v>1693000</v>
      </c>
    </row>
    <row r="314" spans="3:5" x14ac:dyDescent="0.25">
      <c r="C314">
        <f>'TPS543C20 Loop Gain'!AI3626</f>
        <v>-62.250533237614889</v>
      </c>
      <c r="D314">
        <f>'TPS543C20 Loop Gain'!AJ3626</f>
        <v>-21.538514228801674</v>
      </c>
      <c r="E314">
        <f>'TPS543C20 Loop Gain'!B3626</f>
        <v>1692000</v>
      </c>
    </row>
    <row r="315" spans="3:5" x14ac:dyDescent="0.25">
      <c r="C315">
        <f>'TPS543C20 Loop Gain'!AI3625</f>
        <v>-62.194528875399051</v>
      </c>
      <c r="D315">
        <f>'TPS543C20 Loop Gain'!AJ3625</f>
        <v>-21.255153164784268</v>
      </c>
      <c r="E315">
        <f>'TPS543C20 Loop Gain'!B3625</f>
        <v>1691000</v>
      </c>
    </row>
    <row r="316" spans="3:5" x14ac:dyDescent="0.25">
      <c r="C316">
        <f>'TPS543C20 Loop Gain'!AI3624</f>
        <v>-62.138998529135101</v>
      </c>
      <c r="D316">
        <f>'TPS543C20 Loop Gain'!AJ3624</f>
        <v>-20.971801090067313</v>
      </c>
      <c r="E316">
        <f>'TPS543C20 Loop Gain'!B3624</f>
        <v>1690000</v>
      </c>
    </row>
    <row r="317" spans="3:5" x14ac:dyDescent="0.25">
      <c r="C317">
        <f>'TPS543C20 Loop Gain'!AI3623</f>
        <v>-62.083937100551637</v>
      </c>
      <c r="D317">
        <f>'TPS543C20 Loop Gain'!AJ3623</f>
        <v>-20.688458154631078</v>
      </c>
      <c r="E317">
        <f>'TPS543C20 Loop Gain'!B3623</f>
        <v>1689000</v>
      </c>
    </row>
    <row r="318" spans="3:5" x14ac:dyDescent="0.25">
      <c r="C318">
        <f>'TPS543C20 Loop Gain'!AI3622</f>
        <v>-62.029339596134889</v>
      </c>
      <c r="D318">
        <f>'TPS543C20 Loop Gain'!AJ3622</f>
        <v>-20.405124507950728</v>
      </c>
      <c r="E318">
        <f>'TPS543C20 Loop Gain'!B3622</f>
        <v>1688000</v>
      </c>
    </row>
    <row r="319" spans="3:5" x14ac:dyDescent="0.25">
      <c r="C319">
        <f>'TPS543C20 Loop Gain'!AI3621</f>
        <v>-61.975201124417694</v>
      </c>
      <c r="D319">
        <f>'TPS543C20 Loop Gain'!AJ3621</f>
        <v>-20.121800298991374</v>
      </c>
      <c r="E319">
        <f>'TPS543C20 Loop Gain'!B3621</f>
        <v>1687000</v>
      </c>
    </row>
    <row r="320" spans="3:5" x14ac:dyDescent="0.25">
      <c r="C320">
        <f>'TPS543C20 Loop Gain'!AI3620</f>
        <v>-61.921516893353036</v>
      </c>
      <c r="D320">
        <f>'TPS543C20 Loop Gain'!AJ3620</f>
        <v>-19.838485676186831</v>
      </c>
      <c r="E320">
        <f>'TPS543C20 Loop Gain'!B3620</f>
        <v>1686000</v>
      </c>
    </row>
    <row r="321" spans="3:5" x14ac:dyDescent="0.25">
      <c r="C321">
        <f>'TPS543C20 Loop Gain'!AI3619</f>
        <v>-61.868282207774222</v>
      </c>
      <c r="D321">
        <f>'TPS543C20 Loop Gain'!AJ3619</f>
        <v>-19.555180787420433</v>
      </c>
      <c r="E321">
        <f>'TPS543C20 Loop Gain'!B3619</f>
        <v>1685000</v>
      </c>
    </row>
    <row r="322" spans="3:5" x14ac:dyDescent="0.25">
      <c r="C322">
        <f>'TPS543C20 Loop Gain'!AI3618</f>
        <v>-61.815492466940086</v>
      </c>
      <c r="D322">
        <f>'TPS543C20 Loop Gain'!AJ3618</f>
        <v>-19.271885780019591</v>
      </c>
      <c r="E322">
        <f>'TPS543C20 Loop Gain'!B3618</f>
        <v>1684000</v>
      </c>
    </row>
    <row r="323" spans="3:5" x14ac:dyDescent="0.25">
      <c r="C323">
        <f>'TPS543C20 Loop Gain'!AI3617</f>
        <v>-61.763143162153142</v>
      </c>
      <c r="D323">
        <f>'TPS543C20 Loop Gain'!AJ3617</f>
        <v>-18.988600800718352</v>
      </c>
      <c r="E323">
        <f>'TPS543C20 Loop Gain'!B3617</f>
        <v>1683000</v>
      </c>
    </row>
    <row r="324" spans="3:5" x14ac:dyDescent="0.25">
      <c r="C324">
        <f>'TPS543C20 Loop Gain'!AI3616</f>
        <v>-61.711229874460265</v>
      </c>
      <c r="D324">
        <f>'TPS543C20 Loop Gain'!AJ3616</f>
        <v>-18.705325995656395</v>
      </c>
      <c r="E324">
        <f>'TPS543C20 Loop Gain'!B3616</f>
        <v>1682000</v>
      </c>
    </row>
    <row r="325" spans="3:5" x14ac:dyDescent="0.25">
      <c r="C325">
        <f>'TPS543C20 Loop Gain'!AI3615</f>
        <v>-61.659748272422348</v>
      </c>
      <c r="D325">
        <f>'TPS543C20 Loop Gain'!AJ3615</f>
        <v>-18.422061510354141</v>
      </c>
      <c r="E325">
        <f>'TPS543C20 Loop Gain'!B3615</f>
        <v>1681000</v>
      </c>
    </row>
    <row r="326" spans="3:5" x14ac:dyDescent="0.25">
      <c r="C326">
        <f>'TPS543C20 Loop Gain'!AI3614</f>
        <v>-61.608694109956573</v>
      </c>
      <c r="D326">
        <f>'TPS543C20 Loop Gain'!AJ3614</f>
        <v>-18.138807489697033</v>
      </c>
      <c r="E326">
        <f>'TPS543C20 Loop Gain'!B3614</f>
        <v>1680000</v>
      </c>
    </row>
    <row r="327" spans="3:5" x14ac:dyDescent="0.25">
      <c r="C327">
        <f>'TPS543C20 Loop Gain'!AI3613</f>
        <v>-61.558063224247178</v>
      </c>
      <c r="D327">
        <f>'TPS543C20 Loop Gain'!AJ3613</f>
        <v>-17.855564077925354</v>
      </c>
      <c r="E327">
        <f>'TPS543C20 Loop Gain'!B3613</f>
        <v>1679000</v>
      </c>
    </row>
    <row r="328" spans="3:5" x14ac:dyDescent="0.25">
      <c r="C328">
        <f>'TPS543C20 Loop Gain'!AI3612</f>
        <v>-61.507851533717108</v>
      </c>
      <c r="D328">
        <f>'TPS543C20 Loop Gain'!AJ3612</f>
        <v>-17.572331418605437</v>
      </c>
      <c r="E328">
        <f>'TPS543C20 Loop Gain'!B3612</f>
        <v>1678000</v>
      </c>
    </row>
    <row r="329" spans="3:5" x14ac:dyDescent="0.25">
      <c r="C329">
        <f>'TPS543C20 Loop Gain'!AI3611</f>
        <v>-61.458055036068146</v>
      </c>
      <c r="D329">
        <f>'TPS543C20 Loop Gain'!AJ3611</f>
        <v>-17.289109654619622</v>
      </c>
      <c r="E329">
        <f>'TPS543C20 Loop Gain'!B3611</f>
        <v>1677000</v>
      </c>
    </row>
    <row r="330" spans="3:5" x14ac:dyDescent="0.25">
      <c r="C330">
        <f>'TPS543C20 Loop Gain'!AI3610</f>
        <v>-61.408669806378349</v>
      </c>
      <c r="D330">
        <f>'TPS543C20 Loop Gain'!AJ3610</f>
        <v>-17.005898928148063</v>
      </c>
      <c r="E330">
        <f>'TPS543C20 Loop Gain'!B3610</f>
        <v>1676000</v>
      </c>
    </row>
    <row r="331" spans="3:5" x14ac:dyDescent="0.25">
      <c r="C331">
        <f>'TPS543C20 Loop Gain'!AI3609</f>
        <v>-61.359691995259041</v>
      </c>
      <c r="D331">
        <f>'TPS543C20 Loop Gain'!AJ3609</f>
        <v>-16.722699380652031</v>
      </c>
      <c r="E331">
        <f>'TPS543C20 Loop Gain'!B3609</f>
        <v>1675000</v>
      </c>
    </row>
    <row r="332" spans="3:5" x14ac:dyDescent="0.25">
      <c r="C332">
        <f>'TPS543C20 Loop Gain'!AI3608</f>
        <v>-61.311117827067122</v>
      </c>
      <c r="D332">
        <f>'TPS543C20 Loop Gain'!AJ3608</f>
        <v>-16.439511152854521</v>
      </c>
      <c r="E332">
        <f>'TPS543C20 Loop Gain'!B3608</f>
        <v>1674000</v>
      </c>
    </row>
    <row r="333" spans="3:5" x14ac:dyDescent="0.25">
      <c r="C333">
        <f>'TPS543C20 Loop Gain'!AI3607</f>
        <v>-61.262943598173948</v>
      </c>
      <c r="D333">
        <f>'TPS543C20 Loop Gain'!AJ3607</f>
        <v>-16.156334384734706</v>
      </c>
      <c r="E333">
        <f>'TPS543C20 Loop Gain'!B3607</f>
        <v>1673000</v>
      </c>
    </row>
    <row r="334" spans="3:5" x14ac:dyDescent="0.25">
      <c r="C334">
        <f>'TPS543C20 Loop Gain'!AI3606</f>
        <v>-61.21516567528225</v>
      </c>
      <c r="D334">
        <f>'TPS543C20 Loop Gain'!AJ3606</f>
        <v>-15.873169215491725</v>
      </c>
      <c r="E334">
        <f>'TPS543C20 Loop Gain'!B3606</f>
        <v>1672000</v>
      </c>
    </row>
    <row r="335" spans="3:5" x14ac:dyDescent="0.25">
      <c r="C335">
        <f>'TPS543C20 Loop Gain'!AI3605</f>
        <v>-61.167780493798134</v>
      </c>
      <c r="D335">
        <f>'TPS543C20 Loop Gain'!AJ3605</f>
        <v>-15.590015783544832</v>
      </c>
      <c r="E335">
        <f>'TPS543C20 Loop Gain'!B3605</f>
        <v>1671000</v>
      </c>
    </row>
    <row r="336" spans="3:5" x14ac:dyDescent="0.25">
      <c r="C336">
        <f>'TPS543C20 Loop Gain'!AI3604</f>
        <v>-61.120784556249212</v>
      </c>
      <c r="D336">
        <f>'TPS543C20 Loop Gain'!AJ3604</f>
        <v>-15.306874226509004</v>
      </c>
      <c r="E336">
        <f>'TPS543C20 Loop Gain'!B3604</f>
        <v>1670000</v>
      </c>
    </row>
    <row r="337" spans="3:5" x14ac:dyDescent="0.25">
      <c r="C337">
        <f>'TPS543C20 Loop Gain'!AI3603</f>
        <v>-61.074174430749288</v>
      </c>
      <c r="D337">
        <f>'TPS543C20 Loop Gain'!AJ3603</f>
        <v>-15.023744681177025</v>
      </c>
      <c r="E337">
        <f>'TPS543C20 Loop Gain'!B3603</f>
        <v>1669000</v>
      </c>
    </row>
    <row r="338" spans="3:5" x14ac:dyDescent="0.25">
      <c r="C338">
        <f>'TPS543C20 Loop Gain'!AI3602</f>
        <v>-61.027946749512189</v>
      </c>
      <c r="D338">
        <f>'TPS543C20 Loop Gain'!AJ3602</f>
        <v>-14.74062728351457</v>
      </c>
      <c r="E338">
        <f>'TPS543C20 Loop Gain'!B3602</f>
        <v>1668000</v>
      </c>
    </row>
    <row r="339" spans="3:5" x14ac:dyDescent="0.25">
      <c r="C339">
        <f>'TPS543C20 Loop Gain'!AI3601</f>
        <v>-60.982098207402871</v>
      </c>
      <c r="D339">
        <f>'TPS543C20 Loop Gain'!AJ3601</f>
        <v>-14.457522168629847</v>
      </c>
      <c r="E339">
        <f>'TPS543C20 Loop Gain'!B3601</f>
        <v>1667000</v>
      </c>
    </row>
    <row r="340" spans="3:5" x14ac:dyDescent="0.25">
      <c r="C340">
        <f>'TPS543C20 Loop Gain'!AI3600</f>
        <v>-60.936625560536314</v>
      </c>
      <c r="D340">
        <f>'TPS543C20 Loop Gain'!AJ3600</f>
        <v>-14.174429470761554</v>
      </c>
      <c r="E340">
        <f>'TPS543C20 Loop Gain'!B3600</f>
        <v>1666000</v>
      </c>
    </row>
    <row r="341" spans="3:5" x14ac:dyDescent="0.25">
      <c r="C341">
        <f>'TPS543C20 Loop Gain'!AI3599</f>
        <v>-60.891525624915516</v>
      </c>
      <c r="D341">
        <f>'TPS543C20 Loop Gain'!AJ3599</f>
        <v>-13.891349323266699</v>
      </c>
      <c r="E341">
        <f>'TPS543C20 Loop Gain'!B3599</f>
        <v>1665000</v>
      </c>
    </row>
    <row r="342" spans="3:5" x14ac:dyDescent="0.25">
      <c r="C342">
        <f>'TPS543C20 Loop Gain'!AI3598</f>
        <v>-60.846795275107162</v>
      </c>
      <c r="D342">
        <f>'TPS543C20 Loop Gain'!AJ3598</f>
        <v>-13.608281858599037</v>
      </c>
      <c r="E342">
        <f>'TPS543C20 Loop Gain'!B3598</f>
        <v>1664000</v>
      </c>
    </row>
    <row r="343" spans="3:5" x14ac:dyDescent="0.25">
      <c r="C343">
        <f>'TPS543C20 Loop Gain'!AI3597</f>
        <v>-60.802431442960405</v>
      </c>
      <c r="D343">
        <f>'TPS543C20 Loop Gain'!AJ3597</f>
        <v>-13.325227208302637</v>
      </c>
      <c r="E343">
        <f>'TPS543C20 Loop Gain'!B3597</f>
        <v>1663000</v>
      </c>
    </row>
    <row r="344" spans="3:5" x14ac:dyDescent="0.25">
      <c r="C344">
        <f>'TPS543C20 Loop Gain'!AI3596</f>
        <v>-60.758431116353798</v>
      </c>
      <c r="D344">
        <f>'TPS543C20 Loop Gain'!AJ3596</f>
        <v>-13.042185502982143</v>
      </c>
      <c r="E344">
        <f>'TPS543C20 Loop Gain'!B3596</f>
        <v>1662000</v>
      </c>
    </row>
    <row r="345" spans="3:5" x14ac:dyDescent="0.25">
      <c r="C345">
        <f>'TPS543C20 Loop Gain'!AI3595</f>
        <v>-60.714791337987165</v>
      </c>
      <c r="D345">
        <f>'TPS543C20 Loop Gain'!AJ3595</f>
        <v>-12.759156872296003</v>
      </c>
      <c r="E345">
        <f>'TPS543C20 Loop Gain'!B3595</f>
        <v>1661000</v>
      </c>
    </row>
    <row r="346" spans="3:5" x14ac:dyDescent="0.25">
      <c r="C346">
        <f>'TPS543C20 Loop Gain'!AI3594</f>
        <v>-60.67150920420201</v>
      </c>
      <c r="D346">
        <f>'TPS543C20 Loop Gain'!AJ3594</f>
        <v>-12.476141444938406</v>
      </c>
      <c r="E346">
        <f>'TPS543C20 Loop Gain'!B3594</f>
        <v>1660000</v>
      </c>
    </row>
    <row r="347" spans="3:5" x14ac:dyDescent="0.25">
      <c r="C347">
        <f>'TPS543C20 Loop Gain'!AI3593</f>
        <v>-60.628581863836423</v>
      </c>
      <c r="D347">
        <f>'TPS543C20 Loop Gain'!AJ3593</f>
        <v>-12.193139348620342</v>
      </c>
      <c r="E347">
        <f>'TPS543C20 Loop Gain'!B3593</f>
        <v>1659000</v>
      </c>
    </row>
    <row r="348" spans="3:5" x14ac:dyDescent="0.25">
      <c r="C348">
        <f>'TPS543C20 Loop Gain'!AI3592</f>
        <v>-60.586006517114285</v>
      </c>
      <c r="D348">
        <f>'TPS543C20 Loop Gain'!AJ3592</f>
        <v>-11.91015071006696</v>
      </c>
      <c r="E348">
        <f>'TPS543C20 Loop Gain'!B3592</f>
        <v>1658000</v>
      </c>
    </row>
    <row r="349" spans="3:5" x14ac:dyDescent="0.25">
      <c r="C349">
        <f>'TPS543C20 Loop Gain'!AI3591</f>
        <v>-60.54378041456139</v>
      </c>
      <c r="D349">
        <f>'TPS543C20 Loop Gain'!AJ3591</f>
        <v>-11.627175654981921</v>
      </c>
      <c r="E349">
        <f>'TPS543C20 Loop Gain'!B3591</f>
        <v>1657000</v>
      </c>
    </row>
    <row r="350" spans="3:5" x14ac:dyDescent="0.25">
      <c r="C350">
        <f>'TPS543C20 Loop Gain'!AI3590</f>
        <v>-60.501900855955896</v>
      </c>
      <c r="D350">
        <f>'TPS543C20 Loop Gain'!AJ3590</f>
        <v>-11.344214308046533</v>
      </c>
      <c r="E350">
        <f>'TPS543C20 Loop Gain'!B3590</f>
        <v>1656000</v>
      </c>
    </row>
    <row r="351" spans="3:5" x14ac:dyDescent="0.25">
      <c r="C351">
        <f>'TPS543C20 Loop Gain'!AI3589</f>
        <v>-60.460365189305477</v>
      </c>
      <c r="D351">
        <f>'TPS543C20 Loop Gain'!AJ3589</f>
        <v>-11.061266792900138</v>
      </c>
      <c r="E351">
        <f>'TPS543C20 Loop Gain'!B3589</f>
        <v>1655000</v>
      </c>
    </row>
    <row r="352" spans="3:5" x14ac:dyDescent="0.25">
      <c r="C352">
        <f>'TPS543C20 Loop Gain'!AI3588</f>
        <v>-60.419170809853362</v>
      </c>
      <c r="D352">
        <f>'TPS543C20 Loop Gain'!AJ3588</f>
        <v>-10.778333232123808</v>
      </c>
      <c r="E352">
        <f>'TPS543C20 Loop Gain'!B3588</f>
        <v>1654000</v>
      </c>
    </row>
    <row r="353" spans="3:5" x14ac:dyDescent="0.25">
      <c r="C353">
        <f>'TPS543C20 Loop Gain'!AI3587</f>
        <v>-60.378315159111565</v>
      </c>
      <c r="D353">
        <f>'TPS543C20 Loop Gain'!AJ3587</f>
        <v>-10.495413747223944</v>
      </c>
      <c r="E353">
        <f>'TPS543C20 Loop Gain'!B3587</f>
        <v>1653000</v>
      </c>
    </row>
    <row r="354" spans="3:5" x14ac:dyDescent="0.25">
      <c r="C354">
        <f>'TPS543C20 Loop Gain'!AI3586</f>
        <v>-60.33779572392077</v>
      </c>
      <c r="D354">
        <f>'TPS543C20 Loop Gain'!AJ3586</f>
        <v>-10.212508458628189</v>
      </c>
      <c r="E354">
        <f>'TPS543C20 Loop Gain'!B3586</f>
        <v>1652000</v>
      </c>
    </row>
    <row r="355" spans="3:5" x14ac:dyDescent="0.25">
      <c r="C355">
        <f>'TPS543C20 Loop Gain'!AI3585</f>
        <v>-60.297610035535186</v>
      </c>
      <c r="D355">
        <f>'TPS543C20 Loop Gain'!AJ3585</f>
        <v>-9.9296174856526722</v>
      </c>
      <c r="E355">
        <f>'TPS543C20 Loop Gain'!B3585</f>
        <v>1651000</v>
      </c>
    </row>
    <row r="356" spans="3:5" x14ac:dyDescent="0.25">
      <c r="C356">
        <f>'TPS543C20 Loop Gain'!AI3584</f>
        <v>-60.25775566873299</v>
      </c>
      <c r="D356">
        <f>'TPS543C20 Loop Gain'!AJ3584</f>
        <v>-9.6467409464988041</v>
      </c>
      <c r="E356">
        <f>'TPS543C20 Loop Gain'!B3584</f>
        <v>1650000</v>
      </c>
    </row>
    <row r="357" spans="3:5" x14ac:dyDescent="0.25">
      <c r="C357">
        <f>'TPS543C20 Loop Gain'!AI3583</f>
        <v>-60.21823024095022</v>
      </c>
      <c r="D357">
        <f>'TPS543C20 Loop Gain'!AJ3583</f>
        <v>-9.3638789582368229</v>
      </c>
      <c r="E357">
        <f>'TPS543C20 Loop Gain'!B3583</f>
        <v>1649000</v>
      </c>
    </row>
    <row r="358" spans="3:5" x14ac:dyDescent="0.25">
      <c r="C358">
        <f>'TPS543C20 Loop Gain'!AI3582</f>
        <v>-60.179031411437862</v>
      </c>
      <c r="D358">
        <f>'TPS543C20 Loop Gain'!AJ3582</f>
        <v>-9.0810316367869675</v>
      </c>
      <c r="E358">
        <f>'TPS543C20 Loop Gain'!B3582</f>
        <v>1648000</v>
      </c>
    </row>
    <row r="359" spans="3:5" x14ac:dyDescent="0.25">
      <c r="C359">
        <f>'TPS543C20 Loop Gain'!AI3581</f>
        <v>-60.140156880442717</v>
      </c>
      <c r="D359">
        <f>'TPS543C20 Loop Gain'!AJ3581</f>
        <v>-8.7981990969151624</v>
      </c>
      <c r="E359">
        <f>'TPS543C20 Loop Gain'!B3581</f>
        <v>1647000</v>
      </c>
    </row>
    <row r="360" spans="3:5" x14ac:dyDescent="0.25">
      <c r="C360">
        <f>'TPS543C20 Loop Gain'!AI3580</f>
        <v>-60.101604388407907</v>
      </c>
      <c r="D360">
        <f>'TPS543C20 Loop Gain'!AJ3580</f>
        <v>-8.5153814522051885</v>
      </c>
      <c r="E360">
        <f>'TPS543C20 Loop Gain'!B3580</f>
        <v>1646000</v>
      </c>
    </row>
    <row r="361" spans="3:5" x14ac:dyDescent="0.25">
      <c r="C361">
        <f>'TPS543C20 Loop Gain'!AI3579</f>
        <v>-60.063371715196567</v>
      </c>
      <c r="D361">
        <f>'TPS543C20 Loop Gain'!AJ3579</f>
        <v>-8.232578815052408</v>
      </c>
      <c r="E361">
        <f>'TPS543C20 Loop Gain'!B3579</f>
        <v>1645000</v>
      </c>
    </row>
    <row r="362" spans="3:5" x14ac:dyDescent="0.25">
      <c r="C362">
        <f>'TPS543C20 Loop Gain'!AI3578</f>
        <v>-60.025456679334965</v>
      </c>
      <c r="D362">
        <f>'TPS543C20 Loop Gain'!AJ3578</f>
        <v>-7.9497912966480095</v>
      </c>
      <c r="E362">
        <f>'TPS543C20 Loop Gain'!B3578</f>
        <v>1644000</v>
      </c>
    </row>
    <row r="363" spans="3:5" x14ac:dyDescent="0.25">
      <c r="C363">
        <f>'TPS543C20 Loop Gain'!AI3577</f>
        <v>-59.98785713727608</v>
      </c>
      <c r="D363">
        <f>'TPS543C20 Loop Gain'!AJ3577</f>
        <v>-7.6670190069618078</v>
      </c>
      <c r="E363">
        <f>'TPS543C20 Loop Gain'!B3577</f>
        <v>1643000</v>
      </c>
    </row>
    <row r="364" spans="3:5" x14ac:dyDescent="0.25">
      <c r="C364">
        <f>'TPS543C20 Loop Gain'!AI3576</f>
        <v>-59.950570982683047</v>
      </c>
      <c r="D364">
        <f>'TPS543C20 Loop Gain'!AJ3576</f>
        <v>-7.3842620547391542</v>
      </c>
      <c r="E364">
        <f>'TPS543C20 Loop Gain'!B3576</f>
        <v>1642000</v>
      </c>
    </row>
    <row r="365" spans="3:5" x14ac:dyDescent="0.25">
      <c r="C365">
        <f>'TPS543C20 Loop Gain'!AI3575</f>
        <v>-59.9135961457295</v>
      </c>
      <c r="D365">
        <f>'TPS543C20 Loop Gain'!AJ3575</f>
        <v>-7.1015205474716963</v>
      </c>
      <c r="E365">
        <f>'TPS543C20 Loop Gain'!B3575</f>
        <v>1641000</v>
      </c>
    </row>
    <row r="366" spans="3:5" x14ac:dyDescent="0.25">
      <c r="C366">
        <f>'TPS543C20 Loop Gain'!AI3574</f>
        <v>-59.87693059241969</v>
      </c>
      <c r="D366">
        <f>'TPS543C20 Loop Gain'!AJ3574</f>
        <v>-6.8187945913923702</v>
      </c>
      <c r="E366">
        <f>'TPS543C20 Loop Gain'!B3574</f>
        <v>1640000</v>
      </c>
    </row>
    <row r="367" spans="3:5" x14ac:dyDescent="0.25">
      <c r="C367">
        <f>'TPS543C20 Loop Gain'!AI3573</f>
        <v>-59.840572323926587</v>
      </c>
      <c r="D367">
        <f>'TPS543C20 Loop Gain'!AJ3573</f>
        <v>-6.5360842914618118</v>
      </c>
      <c r="E367">
        <f>'TPS543C20 Loop Gain'!B3573</f>
        <v>1639000</v>
      </c>
    </row>
    <row r="368" spans="3:5" x14ac:dyDescent="0.25">
      <c r="C368">
        <f>'TPS543C20 Loop Gain'!AI3572</f>
        <v>-59.804519375945695</v>
      </c>
      <c r="D368">
        <f>'TPS543C20 Loop Gain'!AJ3572</f>
        <v>-6.2533897513520742</v>
      </c>
      <c r="E368">
        <f>'TPS543C20 Loop Gain'!B3572</f>
        <v>1638000</v>
      </c>
    </row>
    <row r="369" spans="3:5" x14ac:dyDescent="0.25">
      <c r="C369">
        <f>'TPS543C20 Loop Gain'!AI3571</f>
        <v>-59.768769818065508</v>
      </c>
      <c r="D369">
        <f>'TPS543C20 Loop Gain'!AJ3571</f>
        <v>-5.970711073432561</v>
      </c>
      <c r="E369">
        <f>'TPS543C20 Loop Gain'!B3571</f>
        <v>1637000</v>
      </c>
    </row>
    <row r="370" spans="3:5" x14ac:dyDescent="0.25">
      <c r="C370">
        <f>'TPS543C20 Loop Gain'!AI3570</f>
        <v>-59.733321753157711</v>
      </c>
      <c r="D370">
        <f>'TPS543C20 Loop Gain'!AJ3570</f>
        <v>-5.6880483587668156</v>
      </c>
      <c r="E370">
        <f>'TPS543C20 Loop Gain'!B3570</f>
        <v>1636000</v>
      </c>
    </row>
    <row r="371" spans="3:5" x14ac:dyDescent="0.25">
      <c r="C371">
        <f>'TPS543C20 Loop Gain'!AI3569</f>
        <v>-59.698173316776753</v>
      </c>
      <c r="D371">
        <f>'TPS543C20 Loop Gain'!AJ3569</f>
        <v>-5.4054017070828841</v>
      </c>
      <c r="E371">
        <f>'TPS543C20 Loop Gain'!B3569</f>
        <v>1635000</v>
      </c>
    </row>
    <row r="372" spans="3:5" x14ac:dyDescent="0.25">
      <c r="C372">
        <f>'TPS543C20 Loop Gain'!AI3568</f>
        <v>-59.663322676580663</v>
      </c>
      <c r="D372">
        <f>'TPS543C20 Loop Gain'!AJ3568</f>
        <v>-5.122771216771814</v>
      </c>
      <c r="E372">
        <f>'TPS543C20 Loop Gain'!B3568</f>
        <v>1634000</v>
      </c>
    </row>
    <row r="373" spans="3:5" x14ac:dyDescent="0.25">
      <c r="C373">
        <f>'TPS543C20 Loop Gain'!AI3567</f>
        <v>-59.628768031762988</v>
      </c>
      <c r="D373">
        <f>'TPS543C20 Loop Gain'!AJ3567</f>
        <v>-4.8401569848714132</v>
      </c>
      <c r="E373">
        <f>'TPS543C20 Loop Gain'!B3567</f>
        <v>1633000</v>
      </c>
    </row>
    <row r="374" spans="3:5" x14ac:dyDescent="0.25">
      <c r="C374">
        <f>'TPS543C20 Loop Gain'!AI3566</f>
        <v>-59.594507612500081</v>
      </c>
      <c r="D374">
        <f>'TPS543C20 Loop Gain'!AJ3566</f>
        <v>-4.5575591070504649</v>
      </c>
      <c r="E374">
        <f>'TPS543C20 Loop Gain'!B3566</f>
        <v>1632000</v>
      </c>
    </row>
    <row r="375" spans="3:5" x14ac:dyDescent="0.25">
      <c r="C375">
        <f>'TPS543C20 Loop Gain'!AI3565</f>
        <v>-59.560539679414674</v>
      </c>
      <c r="D375">
        <f>'TPS543C20 Loop Gain'!AJ3565</f>
        <v>-4.2749776776089536</v>
      </c>
      <c r="E375">
        <f>'TPS543C20 Loop Gain'!B3565</f>
        <v>1631000</v>
      </c>
    </row>
    <row r="376" spans="3:5" x14ac:dyDescent="0.25">
      <c r="C376">
        <f>'TPS543C20 Loop Gain'!AI3564</f>
        <v>-59.526862523048514</v>
      </c>
      <c r="D376">
        <f>'TPS543C20 Loop Gain'!AJ3564</f>
        <v>-3.9924127894466248</v>
      </c>
      <c r="E376">
        <f>'TPS543C20 Loop Gain'!B3564</f>
        <v>1630000</v>
      </c>
    </row>
    <row r="377" spans="3:5" x14ac:dyDescent="0.25">
      <c r="C377">
        <f>'TPS543C20 Loop Gain'!AI3563</f>
        <v>-59.493474463352356</v>
      </c>
      <c r="D377">
        <f>'TPS543C20 Loop Gain'!AJ3563</f>
        <v>-3.7098645340637644</v>
      </c>
      <c r="E377">
        <f>'TPS543C20 Loop Gain'!B3563</f>
        <v>1629000</v>
      </c>
    </row>
    <row r="378" spans="3:5" x14ac:dyDescent="0.25">
      <c r="C378">
        <f>'TPS543C20 Loop Gain'!AI3562</f>
        <v>-59.460373849186496</v>
      </c>
      <c r="D378">
        <f>'TPS543C20 Loop Gain'!AJ3562</f>
        <v>-3.427333001543952</v>
      </c>
      <c r="E378">
        <f>'TPS543C20 Loop Gain'!B3562</f>
        <v>1628000</v>
      </c>
    </row>
    <row r="379" spans="3:5" x14ac:dyDescent="0.25">
      <c r="C379">
        <f>'TPS543C20 Loop Gain'!AI3561</f>
        <v>-59.427559057834586</v>
      </c>
      <c r="D379">
        <f>'TPS543C20 Loop Gain'!AJ3561</f>
        <v>-3.144818280542018</v>
      </c>
      <c r="E379">
        <f>'TPS543C20 Loop Gain'!B3561</f>
        <v>1627000</v>
      </c>
    </row>
    <row r="380" spans="3:5" x14ac:dyDescent="0.25">
      <c r="C380">
        <f>'TPS543C20 Loop Gain'!AI3560</f>
        <v>-59.395028494530351</v>
      </c>
      <c r="D380">
        <f>'TPS543C20 Loop Gain'!AJ3560</f>
        <v>-2.8623204582806103</v>
      </c>
      <c r="E380">
        <f>'TPS543C20 Loop Gain'!B3560</f>
        <v>1626000</v>
      </c>
    </row>
    <row r="381" spans="3:5" x14ac:dyDescent="0.25">
      <c r="C381">
        <f>'TPS543C20 Loop Gain'!AI3559</f>
        <v>-59.362780591994387</v>
      </c>
      <c r="D381">
        <f>'TPS543C20 Loop Gain'!AJ3559</f>
        <v>-2.5798396205233365</v>
      </c>
      <c r="E381">
        <f>'TPS543C20 Loop Gain'!B3559</f>
        <v>1625000</v>
      </c>
    </row>
    <row r="382" spans="3:5" x14ac:dyDescent="0.25">
      <c r="C382">
        <f>'TPS543C20 Loop Gain'!AI3558</f>
        <v>-59.3308138099842</v>
      </c>
      <c r="D382">
        <f>'TPS543C20 Loop Gain'!AJ3558</f>
        <v>-2.2973758515740736</v>
      </c>
      <c r="E382">
        <f>'TPS543C20 Loop Gain'!B3558</f>
        <v>1624000</v>
      </c>
    </row>
    <row r="383" spans="3:5" x14ac:dyDescent="0.25">
      <c r="C383">
        <f>'TPS543C20 Loop Gain'!AI3557</f>
        <v>-59.299126634853707</v>
      </c>
      <c r="D383">
        <f>'TPS543C20 Loop Gain'!AJ3557</f>
        <v>-2.0149292342617566</v>
      </c>
      <c r="E383">
        <f>'TPS543C20 Loop Gain'!B3557</f>
        <v>1623000</v>
      </c>
    </row>
    <row r="384" spans="3:5" x14ac:dyDescent="0.25">
      <c r="C384">
        <f>'TPS543C20 Loop Gain'!AI3556</f>
        <v>-59.267717579125325</v>
      </c>
      <c r="D384">
        <f>'TPS543C20 Loop Gain'!AJ3556</f>
        <v>-1.73249984992657</v>
      </c>
      <c r="E384">
        <f>'TPS543C20 Loop Gain'!B3556</f>
        <v>1622000</v>
      </c>
    </row>
    <row r="385" spans="3:5" x14ac:dyDescent="0.25">
      <c r="C385">
        <f>'TPS543C20 Loop Gain'!AI3555</f>
        <v>-59.236585181073309</v>
      </c>
      <c r="D385">
        <f>'TPS543C20 Loop Gain'!AJ3555</f>
        <v>-1.4500877784214139</v>
      </c>
      <c r="E385">
        <f>'TPS543C20 Loop Gain'!B3555</f>
        <v>1621000</v>
      </c>
    </row>
    <row r="386" spans="3:5" x14ac:dyDescent="0.25">
      <c r="C386">
        <f>'TPS543C20 Loop Gain'!AI3554</f>
        <v>-59.205728004313301</v>
      </c>
      <c r="D386">
        <f>'TPS543C20 Loop Gain'!AJ3554</f>
        <v>-1.1676930980819853</v>
      </c>
      <c r="E386">
        <f>'TPS543C20 Loop Gain'!B3554</f>
        <v>1620000</v>
      </c>
    </row>
    <row r="387" spans="3:5" x14ac:dyDescent="0.25">
      <c r="C387">
        <f>'TPS543C20 Loop Gain'!AI3553</f>
        <v>-59.175144637407342</v>
      </c>
      <c r="D387">
        <f>'TPS543C20 Loop Gain'!AJ3553</f>
        <v>-0.88531588572753539</v>
      </c>
      <c r="E387">
        <f>'TPS543C20 Loop Gain'!B3553</f>
        <v>1619000</v>
      </c>
    </row>
    <row r="388" spans="3:5" x14ac:dyDescent="0.25">
      <c r="C388">
        <f>'TPS543C20 Loop Gain'!AI3552</f>
        <v>-59.14483369347473</v>
      </c>
      <c r="D388">
        <f>'TPS543C20 Loop Gain'!AJ3552</f>
        <v>-0.60295621664852739</v>
      </c>
      <c r="E388">
        <f>'TPS543C20 Loop Gain'!B3552</f>
        <v>1618000</v>
      </c>
    </row>
    <row r="389" spans="3:5" x14ac:dyDescent="0.25">
      <c r="C389">
        <f>'TPS543C20 Loop Gain'!AI3551</f>
        <v>-59.114793809814294</v>
      </c>
      <c r="D389">
        <f>'TPS543C20 Loop Gain'!AJ3551</f>
        <v>-0.32061416459244013</v>
      </c>
      <c r="E389">
        <f>'TPS543C20 Loop Gain'!B3551</f>
        <v>1617000</v>
      </c>
    </row>
    <row r="390" spans="3:5" x14ac:dyDescent="0.25">
      <c r="C390">
        <f>'TPS543C20 Loop Gain'!AI3550</f>
        <v>-59.085023647536062</v>
      </c>
      <c r="D390">
        <f>'TPS543C20 Loop Gain'!AJ3550</f>
        <v>-3.8289801762943824E-2</v>
      </c>
      <c r="E390">
        <f>'TPS543C20 Loop Gain'!B3550</f>
        <v>1616000</v>
      </c>
    </row>
    <row r="391" spans="3:5" x14ac:dyDescent="0.25">
      <c r="C391">
        <f>'TPS543C20 Loop Gain'!AI3549</f>
        <v>-59.055521891200527</v>
      </c>
      <c r="D391">
        <f>'TPS543C20 Loop Gain'!AJ3549</f>
        <v>0.2440168012038999</v>
      </c>
      <c r="E391">
        <f>'TPS543C20 Loop Gain'!B3549</f>
        <v>1615000</v>
      </c>
    </row>
    <row r="392" spans="3:5" x14ac:dyDescent="0.25">
      <c r="C392">
        <f>'TPS543C20 Loop Gain'!AI3548</f>
        <v>-59.026287248469096</v>
      </c>
      <c r="D392">
        <f>'TPS543C20 Loop Gain'!AJ3548</f>
        <v>0.52630557524104293</v>
      </c>
      <c r="E392">
        <f>'TPS543C20 Loop Gain'!B3548</f>
        <v>1614000</v>
      </c>
    </row>
    <row r="393" spans="3:5" x14ac:dyDescent="0.25">
      <c r="C393">
        <f>'TPS543C20 Loop Gain'!AI3547</f>
        <v>-58.997318449759931</v>
      </c>
      <c r="D393">
        <f>'TPS543C20 Loop Gain'!AJ3547</f>
        <v>0.80857645286297808</v>
      </c>
      <c r="E393">
        <f>'TPS543C20 Loop Gain'!B3547</f>
        <v>1613000</v>
      </c>
    </row>
    <row r="394" spans="3:5" x14ac:dyDescent="0.25">
      <c r="C394">
        <f>'TPS543C20 Loop Gain'!AI3546</f>
        <v>-58.968614247915561</v>
      </c>
      <c r="D394">
        <f>'TPS543C20 Loop Gain'!AJ3546</f>
        <v>1.0908293681746608</v>
      </c>
      <c r="E394">
        <f>'TPS543C20 Loop Gain'!B3546</f>
        <v>1612000</v>
      </c>
    </row>
    <row r="395" spans="3:5" x14ac:dyDescent="0.25">
      <c r="C395">
        <f>'TPS543C20 Loop Gain'!AI3545</f>
        <v>-58.940173417877375</v>
      </c>
      <c r="D395">
        <f>'TPS543C20 Loop Gain'!AJ3545</f>
        <v>1.3730642568849476</v>
      </c>
      <c r="E395">
        <f>'TPS543C20 Loop Gain'!B3545</f>
        <v>1611000</v>
      </c>
    </row>
    <row r="396" spans="3:5" x14ac:dyDescent="0.25">
      <c r="C396">
        <f>'TPS543C20 Loop Gain'!AI3544</f>
        <v>-58.91199475636688</v>
      </c>
      <c r="D396">
        <f>'TPS543C20 Loop Gain'!AJ3544</f>
        <v>1.6552810563041751</v>
      </c>
      <c r="E396">
        <f>'TPS543C20 Loop Gain'!B3544</f>
        <v>1610000</v>
      </c>
    </row>
    <row r="397" spans="3:5" x14ac:dyDescent="0.25">
      <c r="C397">
        <f>'TPS543C20 Loop Gain'!AI3543</f>
        <v>-58.884077081576933</v>
      </c>
      <c r="D397">
        <f>'TPS543C20 Loop Gain'!AJ3543</f>
        <v>1.9374797053705131</v>
      </c>
      <c r="E397">
        <f>'TPS543C20 Loop Gain'!B3543</f>
        <v>1609000</v>
      </c>
    </row>
    <row r="398" spans="3:5" x14ac:dyDescent="0.25">
      <c r="C398">
        <f>'TPS543C20 Loop Gain'!AI3542</f>
        <v>-58.856419232868561</v>
      </c>
      <c r="D398">
        <f>'TPS543C20 Loop Gain'!AJ3542</f>
        <v>2.2196601446480253</v>
      </c>
      <c r="E398">
        <f>'TPS543C20 Loop Gain'!B3542</f>
        <v>1608000</v>
      </c>
    </row>
    <row r="399" spans="3:5" x14ac:dyDescent="0.25">
      <c r="C399">
        <f>'TPS543C20 Loop Gain'!AI3541</f>
        <v>-58.829020070476723</v>
      </c>
      <c r="D399">
        <f>'TPS543C20 Loop Gain'!AJ3541</f>
        <v>2.501822316338941</v>
      </c>
      <c r="E399">
        <f>'TPS543C20 Loop Gain'!B3541</f>
        <v>1607000</v>
      </c>
    </row>
    <row r="400" spans="3:5" x14ac:dyDescent="0.25">
      <c r="C400">
        <f>'TPS543C20 Loop Gain'!AI3540</f>
        <v>-58.801878475222708</v>
      </c>
      <c r="D400">
        <f>'TPS543C20 Loop Gain'!AJ3540</f>
        <v>2.7839661642948617</v>
      </c>
      <c r="E400">
        <f>'TPS543C20 Loop Gain'!B3540</f>
        <v>1606000</v>
      </c>
    </row>
    <row r="401" spans="3:5" x14ac:dyDescent="0.25">
      <c r="C401">
        <f>'TPS543C20 Loop Gain'!AI3539</f>
        <v>-58.774993348234403</v>
      </c>
      <c r="D401">
        <f>'TPS543C20 Loop Gain'!AJ3539</f>
        <v>3.0660916340135413</v>
      </c>
      <c r="E401">
        <f>'TPS543C20 Loop Gain'!B3539</f>
        <v>1605000</v>
      </c>
    </row>
    <row r="402" spans="3:5" x14ac:dyDescent="0.25">
      <c r="C402">
        <f>'TPS543C20 Loop Gain'!AI3538</f>
        <v>-58.74836361067149</v>
      </c>
      <c r="D402">
        <f>'TPS543C20 Loop Gain'!AJ3538</f>
        <v>3.3481986726658155</v>
      </c>
      <c r="E402">
        <f>'TPS543C20 Loop Gain'!B3538</f>
        <v>1604000</v>
      </c>
    </row>
    <row r="403" spans="3:5" x14ac:dyDescent="0.25">
      <c r="C403">
        <f>'TPS543C20 Loop Gain'!AI3537</f>
        <v>-58.721988203459183</v>
      </c>
      <c r="D403">
        <f>'TPS543C20 Loop Gain'!AJ3537</f>
        <v>3.6302872290910391</v>
      </c>
      <c r="E403">
        <f>'TPS543C20 Loop Gain'!B3537</f>
        <v>1603000</v>
      </c>
    </row>
    <row r="404" spans="3:5" x14ac:dyDescent="0.25">
      <c r="C404">
        <f>'TPS543C20 Loop Gain'!AI3536</f>
        <v>-58.695866087028563</v>
      </c>
      <c r="D404">
        <f>'TPS543C20 Loop Gain'!AJ3536</f>
        <v>3.9123572538102427</v>
      </c>
      <c r="E404">
        <f>'TPS543C20 Loop Gain'!B3536</f>
        <v>1602000</v>
      </c>
    </row>
    <row r="405" spans="3:5" x14ac:dyDescent="0.25">
      <c r="C405">
        <f>'TPS543C20 Loop Gain'!AI3535</f>
        <v>-58.669996241062414</v>
      </c>
      <c r="D405">
        <f>'TPS543C20 Loop Gain'!AJ3535</f>
        <v>4.1944086990346543</v>
      </c>
      <c r="E405">
        <f>'TPS543C20 Loop Gain'!B3535</f>
        <v>1601000</v>
      </c>
    </row>
    <row r="406" spans="3:5" x14ac:dyDescent="0.25">
      <c r="C406">
        <f>'TPS543C20 Loop Gain'!AI3534</f>
        <v>-58.644377664248026</v>
      </c>
      <c r="D406">
        <f>'TPS543C20 Loop Gain'!AJ3534</f>
        <v>4.4764415186633011</v>
      </c>
      <c r="E406">
        <f>'TPS543C20 Loop Gain'!B3534</f>
        <v>1600000</v>
      </c>
    </row>
    <row r="407" spans="3:5" x14ac:dyDescent="0.25">
      <c r="C407">
        <f>'TPS543C20 Loop Gain'!AI3533</f>
        <v>-58.619009374036104</v>
      </c>
      <c r="D407">
        <f>'TPS543C20 Loop Gain'!AJ3533</f>
        <v>4.7584556683081427</v>
      </c>
      <c r="E407">
        <f>'TPS543C20 Loop Gain'!B3533</f>
        <v>1599000</v>
      </c>
    </row>
    <row r="408" spans="3:5" x14ac:dyDescent="0.25">
      <c r="C408">
        <f>'TPS543C20 Loop Gain'!AI3532</f>
        <v>-58.593890406404647</v>
      </c>
      <c r="D408">
        <f>'TPS543C20 Loop Gain'!AJ3532</f>
        <v>5.0404511052897085</v>
      </c>
      <c r="E408">
        <f>'TPS543C20 Loop Gain'!B3532</f>
        <v>1598000</v>
      </c>
    </row>
    <row r="409" spans="3:5" x14ac:dyDescent="0.25">
      <c r="C409">
        <f>'TPS543C20 Loop Gain'!AI3531</f>
        <v>-58.569019815631052</v>
      </c>
      <c r="D409">
        <f>'TPS543C20 Loop Gain'!AJ3531</f>
        <v>5.3224277886469435</v>
      </c>
      <c r="E409">
        <f>'TPS543C20 Loop Gain'!B3531</f>
        <v>1597000</v>
      </c>
    </row>
    <row r="410" spans="3:5" x14ac:dyDescent="0.25">
      <c r="C410">
        <f>'TPS543C20 Loop Gain'!AI3530</f>
        <v>-58.544396674067549</v>
      </c>
      <c r="D410">
        <f>'TPS543C20 Loop Gain'!AJ3530</f>
        <v>5.6043856791475521</v>
      </c>
      <c r="E410">
        <f>'TPS543C20 Loop Gain'!B3530</f>
        <v>1596000</v>
      </c>
    </row>
    <row r="411" spans="3:5" x14ac:dyDescent="0.25">
      <c r="C411">
        <f>'TPS543C20 Loop Gain'!AI3529</f>
        <v>-58.520020071923533</v>
      </c>
      <c r="D411">
        <f>'TPS543C20 Loop Gain'!AJ3529</f>
        <v>5.8863247392848912</v>
      </c>
      <c r="E411">
        <f>'TPS543C20 Loop Gain'!B3529</f>
        <v>1595000</v>
      </c>
    </row>
    <row r="412" spans="3:5" x14ac:dyDescent="0.25">
      <c r="C412">
        <f>'TPS543C20 Loop Gain'!AI3528</f>
        <v>-58.495889117053743</v>
      </c>
      <c r="D412">
        <f>'TPS543C20 Loop Gain'!AJ3528</f>
        <v>6.1682449332991984</v>
      </c>
      <c r="E412">
        <f>'TPS543C20 Loop Gain'!B3528</f>
        <v>1594000</v>
      </c>
    </row>
    <row r="413" spans="3:5" x14ac:dyDescent="0.25">
      <c r="C413">
        <f>'TPS543C20 Loop Gain'!AI3527</f>
        <v>-58.472002934750108</v>
      </c>
      <c r="D413">
        <f>'TPS543C20 Loop Gain'!AJ3527</f>
        <v>6.450146227174737</v>
      </c>
      <c r="E413">
        <f>'TPS543C20 Loop Gain'!B3527</f>
        <v>1593000</v>
      </c>
    </row>
    <row r="414" spans="3:5" x14ac:dyDescent="0.25">
      <c r="C414">
        <f>'TPS543C20 Loop Gain'!AI3526</f>
        <v>-58.44836066754084</v>
      </c>
      <c r="D414">
        <f>'TPS543C20 Loop Gain'!AJ3526</f>
        <v>6.7320285886483626</v>
      </c>
      <c r="E414">
        <f>'TPS543C20 Loop Gain'!B3526</f>
        <v>1592000</v>
      </c>
    </row>
    <row r="415" spans="3:5" x14ac:dyDescent="0.25">
      <c r="C415">
        <f>'TPS543C20 Loop Gain'!AI3525</f>
        <v>-58.424961474993609</v>
      </c>
      <c r="D415">
        <f>'TPS543C20 Loop Gain'!AJ3525</f>
        <v>7.0138919872175389</v>
      </c>
      <c r="E415">
        <f>'TPS543C20 Loop Gain'!B3525</f>
        <v>1591000</v>
      </c>
    </row>
    <row r="416" spans="3:5" x14ac:dyDescent="0.25">
      <c r="C416">
        <f>'TPS543C20 Loop Gain'!AI3524</f>
        <v>-58.401804533524199</v>
      </c>
      <c r="D416">
        <f>'TPS543C20 Loop Gain'!AJ3524</f>
        <v>7.295736394145873</v>
      </c>
      <c r="E416">
        <f>'TPS543C20 Loop Gain'!B3524</f>
        <v>1590000</v>
      </c>
    </row>
    <row r="417" spans="3:5" x14ac:dyDescent="0.25">
      <c r="C417">
        <f>'TPS543C20 Loop Gain'!AI3523</f>
        <v>-58.378889036210431</v>
      </c>
      <c r="D417">
        <f>'TPS543C20 Loop Gain'!AJ3523</f>
        <v>7.577561782460859</v>
      </c>
      <c r="E417">
        <f>'TPS543C20 Loop Gain'!B3523</f>
        <v>1589000</v>
      </c>
    </row>
    <row r="418" spans="3:5" x14ac:dyDescent="0.25">
      <c r="C418">
        <f>'TPS543C20 Loop Gain'!AI3522</f>
        <v>-58.356214192609329</v>
      </c>
      <c r="D418">
        <f>'TPS543C20 Loop Gain'!AJ3522</f>
        <v>7.8593681269750926</v>
      </c>
      <c r="E418">
        <f>'TPS543C20 Loop Gain'!B3522</f>
        <v>1588000</v>
      </c>
    </row>
    <row r="419" spans="3:5" x14ac:dyDescent="0.25">
      <c r="C419">
        <f>'TPS543C20 Loop Gain'!AI3521</f>
        <v>-58.33377922858098</v>
      </c>
      <c r="D419">
        <f>'TPS543C20 Loop Gain'!AJ3521</f>
        <v>8.1411554042807825</v>
      </c>
      <c r="E419">
        <f>'TPS543C20 Loop Gain'!B3521</f>
        <v>1587000</v>
      </c>
    </row>
    <row r="420" spans="3:5" x14ac:dyDescent="0.25">
      <c r="C420">
        <f>'TPS543C20 Loop Gain'!AI3520</f>
        <v>-58.311583386116396</v>
      </c>
      <c r="D420">
        <f>'TPS543C20 Loop Gain'!AJ3520</f>
        <v>8.4229235927588721</v>
      </c>
      <c r="E420">
        <f>'TPS543C20 Loop Gain'!B3520</f>
        <v>1586000</v>
      </c>
    </row>
    <row r="421" spans="3:5" x14ac:dyDescent="0.25">
      <c r="C421">
        <f>'TPS543C20 Loop Gain'!AI3519</f>
        <v>-58.289625923169382</v>
      </c>
      <c r="D421">
        <f>'TPS543C20 Loop Gain'!AJ3519</f>
        <v>8.7046726725848913</v>
      </c>
      <c r="E421">
        <f>'TPS543C20 Loop Gain'!B3519</f>
        <v>1585000</v>
      </c>
    </row>
    <row r="422" spans="3:5" x14ac:dyDescent="0.25">
      <c r="C422">
        <f>'TPS543C20 Loop Gain'!AI3518</f>
        <v>-58.267906113494163</v>
      </c>
      <c r="D422">
        <f>'TPS543C20 Loop Gain'!AJ3518</f>
        <v>8.9864026257248444</v>
      </c>
      <c r="E422">
        <f>'TPS543C20 Loop Gain'!B3518</f>
        <v>1584000</v>
      </c>
    </row>
    <row r="423" spans="3:5" x14ac:dyDescent="0.25">
      <c r="C423">
        <f>'TPS543C20 Loop Gain'!AI3517</f>
        <v>-58.24642324648557</v>
      </c>
      <c r="D423">
        <f>'TPS543C20 Loop Gain'!AJ3517</f>
        <v>9.2681134359555752</v>
      </c>
      <c r="E423">
        <f>'TPS543C20 Loop Gain'!B3517</f>
        <v>1583000</v>
      </c>
    </row>
    <row r="424" spans="3:5" x14ac:dyDescent="0.25">
      <c r="C424">
        <f>'TPS543C20 Loop Gain'!AI3516</f>
        <v>-58.225176627025029</v>
      </c>
      <c r="D424">
        <f>'TPS543C20 Loop Gain'!AJ3516</f>
        <v>9.5498050888601913</v>
      </c>
      <c r="E424">
        <f>'TPS543C20 Loop Gain'!B3516</f>
        <v>1582000</v>
      </c>
    </row>
    <row r="425" spans="3:5" x14ac:dyDescent="0.25">
      <c r="C425">
        <f>'TPS543C20 Loop Gain'!AI3515</f>
        <v>-58.204165575330755</v>
      </c>
      <c r="D425">
        <f>'TPS543C20 Loop Gain'!AJ3515</f>
        <v>9.8314775718323535</v>
      </c>
      <c r="E425">
        <f>'TPS543C20 Loop Gain'!B3515</f>
        <v>1581000</v>
      </c>
    </row>
    <row r="426" spans="3:5" x14ac:dyDescent="0.25">
      <c r="C426">
        <f>'TPS543C20 Loop Gain'!AI3514</f>
        <v>-58.183389426811019</v>
      </c>
      <c r="D426">
        <f>'TPS543C20 Loop Gain'!AJ3514</f>
        <v>10.113130874085751</v>
      </c>
      <c r="E426">
        <f>'TPS543C20 Loop Gain'!B3514</f>
        <v>1580000</v>
      </c>
    </row>
    <row r="427" spans="3:5" x14ac:dyDescent="0.25">
      <c r="C427">
        <f>'TPS543C20 Loop Gain'!AI3513</f>
        <v>-58.162847531922836</v>
      </c>
      <c r="D427">
        <f>'TPS543C20 Loop Gain'!AJ3513</f>
        <v>10.394764986645551</v>
      </c>
      <c r="E427">
        <f>'TPS543C20 Loop Gain'!B3513</f>
        <v>1579000</v>
      </c>
    </row>
    <row r="428" spans="3:5" x14ac:dyDescent="0.25">
      <c r="C428">
        <f>'TPS543C20 Loop Gain'!AI3512</f>
        <v>-58.142539256033402</v>
      </c>
      <c r="D428">
        <f>'TPS543C20 Loop Gain'!AJ3512</f>
        <v>10.676379902370204</v>
      </c>
      <c r="E428">
        <f>'TPS543C20 Loop Gain'!B3512</f>
        <v>1578000</v>
      </c>
    </row>
    <row r="429" spans="3:5" x14ac:dyDescent="0.25">
      <c r="C429">
        <f>'TPS543C20 Loop Gain'!AI3511</f>
        <v>-58.122463979286564</v>
      </c>
      <c r="D429">
        <f>'TPS543C20 Loop Gain'!AJ3511</f>
        <v>10.95797561594379</v>
      </c>
      <c r="E429">
        <f>'TPS543C20 Loop Gain'!B3511</f>
        <v>1577000</v>
      </c>
    </row>
    <row r="430" spans="3:5" x14ac:dyDescent="0.25">
      <c r="C430">
        <f>'TPS543C20 Loop Gain'!AI3510</f>
        <v>-58.102621096472163</v>
      </c>
      <c r="D430">
        <f>'TPS543C20 Loop Gain'!AJ3510</f>
        <v>11.239552123881234</v>
      </c>
      <c r="E430">
        <f>'TPS543C20 Loop Gain'!B3510</f>
        <v>1576000</v>
      </c>
    </row>
    <row r="431" spans="3:5" x14ac:dyDescent="0.25">
      <c r="C431">
        <f>'TPS543C20 Loop Gain'!AI3509</f>
        <v>-58.083010016899557</v>
      </c>
      <c r="D431">
        <f>'TPS543C20 Loop Gain'!AJ3509</f>
        <v>11.521109424535894</v>
      </c>
      <c r="E431">
        <f>'TPS543C20 Loop Gain'!B3509</f>
        <v>1575000</v>
      </c>
    </row>
    <row r="432" spans="3:5" x14ac:dyDescent="0.25">
      <c r="C432">
        <f>'TPS543C20 Loop Gain'!AI3508</f>
        <v>-58.063630164276688</v>
      </c>
      <c r="D432">
        <f>'TPS543C20 Loop Gain'!AJ3508</f>
        <v>11.802647518091151</v>
      </c>
      <c r="E432">
        <f>'TPS543C20 Loop Gain'!B3508</f>
        <v>1574000</v>
      </c>
    </row>
    <row r="433" spans="3:5" x14ac:dyDescent="0.25">
      <c r="C433">
        <f>'TPS543C20 Loop Gain'!AI3507</f>
        <v>-58.044480976588488</v>
      </c>
      <c r="D433">
        <f>'TPS543C20 Loop Gain'!AJ3507</f>
        <v>12.084166406579087</v>
      </c>
      <c r="E433">
        <f>'TPS543C20 Loop Gain'!B3507</f>
        <v>1573000</v>
      </c>
    </row>
    <row r="434" spans="3:5" x14ac:dyDescent="0.25">
      <c r="C434">
        <f>'TPS543C20 Loop Gain'!AI3506</f>
        <v>-58.025561905983821</v>
      </c>
      <c r="D434">
        <f>'TPS543C20 Loop Gain'!AJ3506</f>
        <v>12.365666093874022</v>
      </c>
      <c r="E434">
        <f>'TPS543C20 Loop Gain'!B3506</f>
        <v>1572000</v>
      </c>
    </row>
    <row r="435" spans="3:5" x14ac:dyDescent="0.25">
      <c r="C435">
        <f>'TPS543C20 Loop Gain'!AI3505</f>
        <v>-58.006872418662297</v>
      </c>
      <c r="D435">
        <f>'TPS543C20 Loop Gain'!AJ3505</f>
        <v>12.647146585696136</v>
      </c>
      <c r="E435">
        <f>'TPS543C20 Loop Gain'!B3505</f>
        <v>1571000</v>
      </c>
    </row>
    <row r="436" spans="3:5" x14ac:dyDescent="0.25">
      <c r="C436">
        <f>'TPS543C20 Loop Gain'!AI3504</f>
        <v>-57.988411994766871</v>
      </c>
      <c r="D436">
        <f>'TPS543C20 Loop Gain'!AJ3504</f>
        <v>12.928607889618073</v>
      </c>
      <c r="E436">
        <f>'TPS543C20 Loop Gain'!B3504</f>
        <v>1570000</v>
      </c>
    </row>
    <row r="437" spans="3:5" x14ac:dyDescent="0.25">
      <c r="C437">
        <f>'TPS543C20 Loop Gain'!AI3503</f>
        <v>-57.970180128278777</v>
      </c>
      <c r="D437">
        <f>'TPS543C20 Loop Gain'!AJ3503</f>
        <v>13.210050015054806</v>
      </c>
      <c r="E437">
        <f>'TPS543C20 Loop Gain'!B3503</f>
        <v>1569000</v>
      </c>
    </row>
    <row r="438" spans="3:5" x14ac:dyDescent="0.25">
      <c r="C438">
        <f>'TPS543C20 Loop Gain'!AI3502</f>
        <v>-57.952176326916351</v>
      </c>
      <c r="D438">
        <f>'TPS543C20 Loop Gain'!AJ3502</f>
        <v>13.491472973282878</v>
      </c>
      <c r="E438">
        <f>'TPS543C20 Loop Gain'!B3502</f>
        <v>1568000</v>
      </c>
    </row>
    <row r="439" spans="3:5" x14ac:dyDescent="0.25">
      <c r="C439">
        <f>'TPS543C20 Loop Gain'!AI3501</f>
        <v>-57.934400112036201</v>
      </c>
      <c r="D439">
        <f>'TPS543C20 Loop Gain'!AJ3501</f>
        <v>13.772876777431923</v>
      </c>
      <c r="E439">
        <f>'TPS543C20 Loop Gain'!B3501</f>
        <v>1567000</v>
      </c>
    </row>
    <row r="440" spans="3:5" x14ac:dyDescent="0.25">
      <c r="C440">
        <f>'TPS543C20 Loop Gain'!AI3500</f>
        <v>-57.916851018539141</v>
      </c>
      <c r="D440">
        <f>'TPS543C20 Loop Gain'!AJ3500</f>
        <v>14.054261442487423</v>
      </c>
      <c r="E440">
        <f>'TPS543C20 Loop Gain'!B3500</f>
        <v>1566000</v>
      </c>
    </row>
    <row r="441" spans="3:5" x14ac:dyDescent="0.25">
      <c r="C441">
        <f>'TPS543C20 Loop Gain'!AI3499</f>
        <v>-57.899528594778701</v>
      </c>
      <c r="D441">
        <f>'TPS543C20 Loop Gain'!AJ3499</f>
        <v>14.33562698529456</v>
      </c>
      <c r="E441">
        <f>'TPS543C20 Loop Gain'!B3499</f>
        <v>1565000</v>
      </c>
    </row>
    <row r="442" spans="3:5" x14ac:dyDescent="0.25">
      <c r="C442">
        <f>'TPS543C20 Loop Gain'!AI3498</f>
        <v>-57.882432402473043</v>
      </c>
      <c r="D442">
        <f>'TPS543C20 Loop Gain'!AJ3498</f>
        <v>14.616973424558861</v>
      </c>
      <c r="E442">
        <f>'TPS543C20 Loop Gain'!B3498</f>
        <v>1564000</v>
      </c>
    </row>
    <row r="443" spans="3:5" x14ac:dyDescent="0.25">
      <c r="C443">
        <f>'TPS543C20 Loop Gain'!AI3497</f>
        <v>-57.865562016618888</v>
      </c>
      <c r="D443">
        <f>'TPS543C20 Loop Gain'!AJ3497</f>
        <v>14.898300780839827</v>
      </c>
      <c r="E443">
        <f>'TPS543C20 Loop Gain'!B3497</f>
        <v>1563000</v>
      </c>
    </row>
    <row r="444" spans="3:5" x14ac:dyDescent="0.25">
      <c r="C444">
        <f>'TPS543C20 Loop Gain'!AI3496</f>
        <v>-57.848917025410856</v>
      </c>
      <c r="D444">
        <f>'TPS543C20 Loop Gain'!AJ3496</f>
        <v>15.179609076565896</v>
      </c>
      <c r="E444">
        <f>'TPS543C20 Loop Gain'!B3496</f>
        <v>1562000</v>
      </c>
    </row>
    <row r="445" spans="3:5" x14ac:dyDescent="0.25">
      <c r="C445">
        <f>'TPS543C20 Loop Gain'!AI3495</f>
        <v>-57.832497030160546</v>
      </c>
      <c r="D445">
        <f>'TPS543C20 Loop Gain'!AJ3495</f>
        <v>15.460898336025672</v>
      </c>
      <c r="E445">
        <f>'TPS543C20 Loop Gain'!B3495</f>
        <v>1561000</v>
      </c>
    </row>
    <row r="446" spans="3:5" x14ac:dyDescent="0.25">
      <c r="C446">
        <f>'TPS543C20 Loop Gain'!AI3494</f>
        <v>-57.816301645223774</v>
      </c>
      <c r="D446">
        <f>'TPS543C20 Loop Gain'!AJ3494</f>
        <v>15.742168585369612</v>
      </c>
      <c r="E446">
        <f>'TPS543C20 Loop Gain'!B3494</f>
        <v>1560000</v>
      </c>
    </row>
    <row r="447" spans="3:5" x14ac:dyDescent="0.25">
      <c r="C447">
        <f>'TPS543C20 Loop Gain'!AI3493</f>
        <v>-57.800330497924108</v>
      </c>
      <c r="D447">
        <f>'TPS543C20 Loop Gain'!AJ3493</f>
        <v>16.023419852615124</v>
      </c>
      <c r="E447">
        <f>'TPS543C20 Loop Gain'!B3493</f>
        <v>1559000</v>
      </c>
    </row>
    <row r="448" spans="3:5" x14ac:dyDescent="0.25">
      <c r="C448">
        <f>'TPS543C20 Loop Gain'!AI3492</f>
        <v>-57.784583228486248</v>
      </c>
      <c r="D448">
        <f>'TPS543C20 Loop Gain'!AJ3492</f>
        <v>16.304652167633293</v>
      </c>
      <c r="E448">
        <f>'TPS543C20 Loop Gain'!B3492</f>
        <v>1558000</v>
      </c>
    </row>
    <row r="449" spans="3:5" x14ac:dyDescent="0.25">
      <c r="C449">
        <f>'TPS543C20 Loop Gain'!AI3491</f>
        <v>-57.769059489966509</v>
      </c>
      <c r="D449">
        <f>'TPS543C20 Loop Gain'!AJ3491</f>
        <v>16.585865562168078</v>
      </c>
      <c r="E449">
        <f>'TPS543C20 Loop Gain'!B3491</f>
        <v>1557000</v>
      </c>
    </row>
    <row r="450" spans="3:5" x14ac:dyDescent="0.25">
      <c r="C450">
        <f>'TPS543C20 Loop Gain'!AI3490</f>
        <v>-57.753758948190487</v>
      </c>
      <c r="D450">
        <f>'TPS543C20 Loop Gain'!AJ3490</f>
        <v>16.86706006982239</v>
      </c>
      <c r="E450">
        <f>'TPS543C20 Loop Gain'!B3490</f>
        <v>1556000</v>
      </c>
    </row>
    <row r="451" spans="3:5" x14ac:dyDescent="0.25">
      <c r="C451">
        <f>'TPS543C20 Loop Gain'!AI3489</f>
        <v>-57.738681281690816</v>
      </c>
      <c r="D451">
        <f>'TPS543C20 Loop Gain'!AJ3489</f>
        <v>17.148235726062019</v>
      </c>
      <c r="E451">
        <f>'TPS543C20 Loop Gain'!B3489</f>
        <v>1555000</v>
      </c>
    </row>
    <row r="452" spans="3:5" x14ac:dyDescent="0.25">
      <c r="C452">
        <f>'TPS543C20 Loop Gain'!AI3488</f>
        <v>-57.723826181649244</v>
      </c>
      <c r="D452">
        <f>'TPS543C20 Loop Gain'!AJ3488</f>
        <v>17.429392568217676</v>
      </c>
      <c r="E452">
        <f>'TPS543C20 Loop Gain'!B3488</f>
        <v>1554000</v>
      </c>
    </row>
    <row r="453" spans="3:5" x14ac:dyDescent="0.25">
      <c r="C453">
        <f>'TPS543C20 Loop Gain'!AI3487</f>
        <v>-57.709193351841925</v>
      </c>
      <c r="D453">
        <f>'TPS543C20 Loop Gain'!AJ3487</f>
        <v>17.710530635472267</v>
      </c>
      <c r="E453">
        <f>'TPS543C20 Loop Gain'!B3487</f>
        <v>1553000</v>
      </c>
    </row>
    <row r="454" spans="3:5" x14ac:dyDescent="0.25">
      <c r="C454">
        <f>'TPS543C20 Loop Gain'!AI3486</f>
        <v>-57.694782508584844</v>
      </c>
      <c r="D454">
        <f>'TPS543C20 Loop Gain'!AJ3486</f>
        <v>17.991649968876846</v>
      </c>
      <c r="E454">
        <f>'TPS543C20 Loop Gain'!B3486</f>
        <v>1552000</v>
      </c>
    </row>
    <row r="455" spans="3:5" x14ac:dyDescent="0.25">
      <c r="C455">
        <f>'TPS543C20 Loop Gain'!AI3485</f>
        <v>-57.680593380685707</v>
      </c>
      <c r="D455">
        <f>'TPS543C20 Loop Gain'!AJ3485</f>
        <v>18.272750611339625</v>
      </c>
      <c r="E455">
        <f>'TPS543C20 Loop Gain'!B3485</f>
        <v>1551000</v>
      </c>
    </row>
    <row r="456" spans="3:5" x14ac:dyDescent="0.25">
      <c r="C456">
        <f>'TPS543C20 Loop Gain'!AI3484</f>
        <v>-57.666625709395348</v>
      </c>
      <c r="D456">
        <f>'TPS543C20 Loop Gain'!AJ3484</f>
        <v>18.553832607624816</v>
      </c>
      <c r="E456">
        <f>'TPS543C20 Loop Gain'!B3484</f>
        <v>1550000</v>
      </c>
    </row>
    <row r="457" spans="3:5" x14ac:dyDescent="0.25">
      <c r="C457">
        <f>'TPS543C20 Loop Gain'!AI3483</f>
        <v>-57.652879248364364</v>
      </c>
      <c r="D457">
        <f>'TPS543C20 Loop Gain'!AJ3483</f>
        <v>18.834896004353048</v>
      </c>
      <c r="E457">
        <f>'TPS543C20 Loop Gain'!B3483</f>
        <v>1549000</v>
      </c>
    </row>
    <row r="458" spans="3:5" x14ac:dyDescent="0.25">
      <c r="C458">
        <f>'TPS543C20 Loop Gain'!AI3482</f>
        <v>-57.639353763600162</v>
      </c>
      <c r="D458">
        <f>'TPS543C20 Loop Gain'!AJ3482</f>
        <v>19.115940850002236</v>
      </c>
      <c r="E458">
        <f>'TPS543C20 Loop Gain'!B3482</f>
        <v>1548000</v>
      </c>
    </row>
    <row r="459" spans="3:5" x14ac:dyDescent="0.25">
      <c r="C459">
        <f>'TPS543C20 Loop Gain'!AI3481</f>
        <v>-57.626049033428821</v>
      </c>
      <c r="D459">
        <f>'TPS543C20 Loop Gain'!AJ3481</f>
        <v>19.396967194892913</v>
      </c>
      <c r="E459">
        <f>'TPS543C20 Loop Gain'!B3481</f>
        <v>1547000</v>
      </c>
    </row>
    <row r="460" spans="3:5" x14ac:dyDescent="0.25">
      <c r="C460">
        <f>'TPS543C20 Loop Gain'!AI3480</f>
        <v>-57.612964848458446</v>
      </c>
      <c r="D460">
        <f>'TPS543C20 Loop Gain'!AJ3480</f>
        <v>19.677975091204509</v>
      </c>
      <c r="E460">
        <f>'TPS543C20 Loop Gain'!B3480</f>
        <v>1546000</v>
      </c>
    </row>
    <row r="461" spans="3:5" x14ac:dyDescent="0.25">
      <c r="C461">
        <f>'TPS543C20 Loop Gain'!AI3479</f>
        <v>-57.600101011544197</v>
      </c>
      <c r="D461">
        <f>'TPS543C20 Loop Gain'!AJ3479</f>
        <v>19.958964592961333</v>
      </c>
      <c r="E461">
        <f>'TPS543C20 Loop Gain'!B3479</f>
        <v>1545000</v>
      </c>
    </row>
    <row r="462" spans="3:5" x14ac:dyDescent="0.25">
      <c r="C462">
        <f>'TPS543C20 Loop Gain'!AI3478</f>
        <v>-57.587457337758437</v>
      </c>
      <c r="D462">
        <f>'TPS543C20 Loop Gain'!AJ3478</f>
        <v>20.239935756032178</v>
      </c>
      <c r="E462">
        <f>'TPS543C20 Loop Gain'!B3478</f>
        <v>1544000</v>
      </c>
    </row>
    <row r="463" spans="3:5" x14ac:dyDescent="0.25">
      <c r="C463">
        <f>'TPS543C20 Loop Gain'!AI3477</f>
        <v>-57.575033654361704</v>
      </c>
      <c r="D463">
        <f>'TPS543C20 Loop Gain'!AJ3477</f>
        <v>20.520888638131144</v>
      </c>
      <c r="E463">
        <f>'TPS543C20 Loop Gain'!B3477</f>
        <v>1543000</v>
      </c>
    </row>
    <row r="464" spans="3:5" x14ac:dyDescent="0.25">
      <c r="C464">
        <f>'TPS543C20 Loop Gain'!AI3476</f>
        <v>-57.562829800776271</v>
      </c>
      <c r="D464">
        <f>'TPS543C20 Loop Gain'!AJ3476</f>
        <v>20.801823298803026</v>
      </c>
      <c r="E464">
        <f>'TPS543C20 Loop Gain'!B3476</f>
        <v>1542000</v>
      </c>
    </row>
    <row r="465" spans="3:5" x14ac:dyDescent="0.25">
      <c r="C465">
        <f>'TPS543C20 Loop Gain'!AI3475</f>
        <v>-57.550845628563245</v>
      </c>
      <c r="D465">
        <f>'TPS543C20 Loop Gain'!AJ3475</f>
        <v>21.082739799437366</v>
      </c>
      <c r="E465">
        <f>'TPS543C20 Loop Gain'!B3475</f>
        <v>1541000</v>
      </c>
    </row>
    <row r="466" spans="3:5" x14ac:dyDescent="0.25">
      <c r="C466">
        <f>'TPS543C20 Loop Gain'!AI3474</f>
        <v>-57.539081001400817</v>
      </c>
      <c r="D466">
        <f>'TPS543C20 Loop Gain'!AJ3474</f>
        <v>21.363638203254158</v>
      </c>
      <c r="E466">
        <f>'TPS543C20 Loop Gain'!B3474</f>
        <v>1540000</v>
      </c>
    </row>
    <row r="467" spans="3:5" x14ac:dyDescent="0.25">
      <c r="C467">
        <f>'TPS543C20 Loop Gain'!AI3473</f>
        <v>-57.527535795067159</v>
      </c>
      <c r="D467">
        <f>'TPS543C20 Loop Gain'!AJ3473</f>
        <v>21.644518575302087</v>
      </c>
      <c r="E467">
        <f>'TPS543C20 Loop Gain'!B3473</f>
        <v>1539000</v>
      </c>
    </row>
    <row r="468" spans="3:5" x14ac:dyDescent="0.25">
      <c r="C468">
        <f>'TPS543C20 Loop Gain'!AI3472</f>
        <v>-57.51620989742338</v>
      </c>
      <c r="D468">
        <f>'TPS543C20 Loop Gain'!AJ3472</f>
        <v>21.925380982458343</v>
      </c>
      <c r="E468">
        <f>'TPS543C20 Loop Gain'!B3472</f>
        <v>1538000</v>
      </c>
    </row>
    <row r="469" spans="3:5" x14ac:dyDescent="0.25">
      <c r="C469">
        <f>'TPS543C20 Loop Gain'!AI3471</f>
        <v>-57.505103208401408</v>
      </c>
      <c r="D469">
        <f>'TPS543C20 Loop Gain'!AJ3471</f>
        <v>22.206225493413857</v>
      </c>
      <c r="E469">
        <f>'TPS543C20 Loop Gain'!B3471</f>
        <v>1537000</v>
      </c>
    </row>
    <row r="470" spans="3:5" x14ac:dyDescent="0.25">
      <c r="C470">
        <f>'TPS543C20 Loop Gain'!AI3470</f>
        <v>-57.494215639992277</v>
      </c>
      <c r="D470">
        <f>'TPS543C20 Loop Gain'!AJ3470</f>
        <v>22.487052178686014</v>
      </c>
      <c r="E470">
        <f>'TPS543C20 Loop Gain'!B3470</f>
        <v>1536000</v>
      </c>
    </row>
    <row r="471" spans="3:5" x14ac:dyDescent="0.25">
      <c r="C471">
        <f>'TPS543C20 Loop Gain'!AI3469</f>
        <v>-57.483547116238036</v>
      </c>
      <c r="D471">
        <f>'TPS543C20 Loop Gain'!AJ3469</f>
        <v>22.767861110602091</v>
      </c>
      <c r="E471">
        <f>'TPS543C20 Loop Gain'!B3469</f>
        <v>1535000</v>
      </c>
    </row>
    <row r="472" spans="3:5" x14ac:dyDescent="0.25">
      <c r="C472">
        <f>'TPS543C20 Loop Gain'!AI3468</f>
        <v>-57.473097573226994</v>
      </c>
      <c r="D472">
        <f>'TPS543C20 Loop Gain'!AJ3468</f>
        <v>23.04865236329896</v>
      </c>
      <c r="E472">
        <f>'TPS543C20 Loop Gain'!B3468</f>
        <v>1534000</v>
      </c>
    </row>
    <row r="473" spans="3:5" x14ac:dyDescent="0.25">
      <c r="C473">
        <f>'TPS543C20 Loop Gain'!AI3467</f>
        <v>-57.462866959089126</v>
      </c>
      <c r="D473">
        <f>'TPS543C20 Loop Gain'!AJ3467</f>
        <v>23.329426012720493</v>
      </c>
      <c r="E473">
        <f>'TPS543C20 Loop Gain'!B3467</f>
        <v>1533000</v>
      </c>
    </row>
    <row r="474" spans="3:5" x14ac:dyDescent="0.25">
      <c r="C474">
        <f>'TPS543C20 Loop Gain'!AI3466</f>
        <v>-57.452855233996829</v>
      </c>
      <c r="D474">
        <f>'TPS543C20 Loop Gain'!AJ3466</f>
        <v>23.610182136601324</v>
      </c>
      <c r="E474">
        <f>'TPS543C20 Loop Gain'!B3466</f>
        <v>1532000</v>
      </c>
    </row>
    <row r="475" spans="3:5" x14ac:dyDescent="0.25">
      <c r="C475">
        <f>'TPS543C20 Loop Gain'!AI3465</f>
        <v>-57.443062370165059</v>
      </c>
      <c r="D475">
        <f>'TPS543C20 Loop Gain'!AJ3465</f>
        <v>23.89092081448025</v>
      </c>
      <c r="E475">
        <f>'TPS543C20 Loop Gain'!B3465</f>
        <v>1531000</v>
      </c>
    </row>
    <row r="476" spans="3:5" x14ac:dyDescent="0.25">
      <c r="C476">
        <f>'TPS543C20 Loop Gain'!AI3464</f>
        <v>-57.433488351857449</v>
      </c>
      <c r="D476">
        <f>'TPS543C20 Loop Gain'!AJ3464</f>
        <v>24.171642127681267</v>
      </c>
      <c r="E476">
        <f>'TPS543C20 Loop Gain'!B3464</f>
        <v>1530000</v>
      </c>
    </row>
    <row r="477" spans="3:5" x14ac:dyDescent="0.25">
      <c r="C477">
        <f>'TPS543C20 Loop Gain'!AI3463</f>
        <v>-57.424133175391809</v>
      </c>
      <c r="D477">
        <f>'TPS543C20 Loop Gain'!AJ3463</f>
        <v>24.452346159313208</v>
      </c>
      <c r="E477">
        <f>'TPS543C20 Loop Gain'!B3463</f>
        <v>1529000</v>
      </c>
    </row>
    <row r="478" spans="3:5" x14ac:dyDescent="0.25">
      <c r="C478">
        <f>'TPS543C20 Loop Gain'!AI3462</f>
        <v>-57.414996849150207</v>
      </c>
      <c r="D478">
        <f>'TPS543C20 Loop Gain'!AJ3462</f>
        <v>24.733032994265791</v>
      </c>
      <c r="E478">
        <f>'TPS543C20 Loop Gain'!B3462</f>
        <v>1528000</v>
      </c>
    </row>
    <row r="479" spans="3:5" x14ac:dyDescent="0.25">
      <c r="C479">
        <f>'TPS543C20 Loop Gain'!AI3461</f>
        <v>-57.406079393590595</v>
      </c>
      <c r="D479">
        <f>'TPS543C20 Loop Gain'!AJ3461</f>
        <v>25.013702719193102</v>
      </c>
      <c r="E479">
        <f>'TPS543C20 Loop Gain'!B3461</f>
        <v>1527000</v>
      </c>
    </row>
    <row r="480" spans="3:5" x14ac:dyDescent="0.25">
      <c r="C480">
        <f>'TPS543C20 Loop Gain'!AI3460</f>
        <v>-57.397380841260883</v>
      </c>
      <c r="D480">
        <f>'TPS543C20 Loop Gain'!AJ3460</f>
        <v>25.294355422524038</v>
      </c>
      <c r="E480">
        <f>'TPS543C20 Loop Gain'!B3460</f>
        <v>1526000</v>
      </c>
    </row>
    <row r="481" spans="3:5" x14ac:dyDescent="0.25">
      <c r="C481">
        <f>'TPS543C20 Loop Gain'!AI3459</f>
        <v>-57.388901236816181</v>
      </c>
      <c r="D481">
        <f>'TPS543C20 Loop Gain'!AJ3459</f>
        <v>25.574991194445836</v>
      </c>
      <c r="E481">
        <f>'TPS543C20 Loop Gain'!B3459</f>
        <v>1525000</v>
      </c>
    </row>
    <row r="482" spans="3:5" x14ac:dyDescent="0.25">
      <c r="C482">
        <f>'TPS543C20 Loop Gain'!AI3458</f>
        <v>-57.380640637038155</v>
      </c>
      <c r="D482">
        <f>'TPS543C20 Loop Gain'!AJ3458</f>
        <v>25.85561012689972</v>
      </c>
      <c r="E482">
        <f>'TPS543C20 Loop Gain'!B3458</f>
        <v>1524000</v>
      </c>
    </row>
    <row r="483" spans="3:5" x14ac:dyDescent="0.25">
      <c r="C483">
        <f>'TPS543C20 Loop Gain'!AI3457</f>
        <v>-57.372599110857038</v>
      </c>
      <c r="D483">
        <f>'TPS543C20 Loop Gain'!AJ3457</f>
        <v>26.136212313574443</v>
      </c>
      <c r="E483">
        <f>'TPS543C20 Loop Gain'!B3457</f>
        <v>1523000</v>
      </c>
    </row>
    <row r="484" spans="3:5" x14ac:dyDescent="0.25">
      <c r="C484">
        <f>'TPS543C20 Loop Gain'!AI3456</f>
        <v>-57.364776739375884</v>
      </c>
      <c r="D484">
        <f>'TPS543C20 Loop Gain'!AJ3456</f>
        <v>26.41679784990275</v>
      </c>
      <c r="E484">
        <f>'TPS543C20 Loop Gain'!B3456</f>
        <v>1522000</v>
      </c>
    </row>
    <row r="485" spans="3:5" x14ac:dyDescent="0.25">
      <c r="C485">
        <f>'TPS543C20 Loop Gain'!AI3455</f>
        <v>-57.357173615897679</v>
      </c>
      <c r="D485">
        <f>'TPS543C20 Loop Gain'!AJ3455</f>
        <v>26.697366833043677</v>
      </c>
      <c r="E485">
        <f>'TPS543C20 Loop Gain'!B3455</f>
        <v>1521000</v>
      </c>
    </row>
    <row r="486" spans="3:5" x14ac:dyDescent="0.25">
      <c r="C486">
        <f>'TPS543C20 Loop Gain'!AI3454</f>
        <v>-57.34978984595525</v>
      </c>
      <c r="D486">
        <f>'TPS543C20 Loop Gain'!AJ3454</f>
        <v>26.977919361891313</v>
      </c>
      <c r="E486">
        <f>'TPS543C20 Loop Gain'!B3454</f>
        <v>1520000</v>
      </c>
    </row>
    <row r="487" spans="3:5" x14ac:dyDescent="0.25">
      <c r="C487">
        <f>'TPS543C20 Loop Gain'!AI3453</f>
        <v>-57.342625547342976</v>
      </c>
      <c r="D487">
        <f>'TPS543C20 Loop Gain'!AJ3453</f>
        <v>27.258455537057156</v>
      </c>
      <c r="E487">
        <f>'TPS543C20 Loop Gain'!B3453</f>
        <v>1519000</v>
      </c>
    </row>
    <row r="488" spans="3:5" x14ac:dyDescent="0.25">
      <c r="C488">
        <f>'TPS543C20 Loop Gain'!AI3452</f>
        <v>-57.335680850151277</v>
      </c>
      <c r="D488">
        <f>'TPS543C20 Loop Gain'!AJ3452</f>
        <v>27.538975460864968</v>
      </c>
      <c r="E488">
        <f>'TPS543C20 Loop Gain'!B3452</f>
        <v>1518000</v>
      </c>
    </row>
    <row r="489" spans="3:5" x14ac:dyDescent="0.25">
      <c r="C489">
        <f>'TPS543C20 Loop Gain'!AI3451</f>
        <v>-57.328955896805461</v>
      </c>
      <c r="D489">
        <f>'TPS543C20 Loop Gain'!AJ3451</f>
        <v>27.819479237346936</v>
      </c>
      <c r="E489">
        <f>'TPS543C20 Loop Gain'!B3451</f>
        <v>1517000</v>
      </c>
    </row>
    <row r="490" spans="3:5" x14ac:dyDescent="0.25">
      <c r="C490">
        <f>'TPS543C20 Loop Gain'!AI3450</f>
        <v>-57.322450842103841</v>
      </c>
      <c r="D490">
        <f>'TPS543C20 Loop Gain'!AJ3450</f>
        <v>28.099966972223275</v>
      </c>
      <c r="E490">
        <f>'TPS543C20 Loop Gain'!B3450</f>
        <v>1516000</v>
      </c>
    </row>
    <row r="491" spans="3:5" x14ac:dyDescent="0.25">
      <c r="C491">
        <f>'TPS543C20 Loop Gain'!AI3449</f>
        <v>-57.31616585326136</v>
      </c>
      <c r="D491">
        <f>'TPS543C20 Loop Gain'!AJ3449</f>
        <v>28.380438772911894</v>
      </c>
      <c r="E491">
        <f>'TPS543C20 Loop Gain'!B3449</f>
        <v>1515000</v>
      </c>
    </row>
    <row r="492" spans="3:5" x14ac:dyDescent="0.25">
      <c r="C492">
        <f>'TPS543C20 Loop Gain'!AI3448</f>
        <v>-57.310101109954687</v>
      </c>
      <c r="D492">
        <f>'TPS543C20 Loop Gain'!AJ3448</f>
        <v>28.660894748509733</v>
      </c>
      <c r="E492">
        <f>'TPS543C20 Loop Gain'!B3448</f>
        <v>1514000</v>
      </c>
    </row>
    <row r="493" spans="3:5" x14ac:dyDescent="0.25">
      <c r="C493">
        <f>'TPS543C20 Loop Gain'!AI3447</f>
        <v>-57.304256804370056</v>
      </c>
      <c r="D493">
        <f>'TPS543C20 Loop Gain'!AJ3447</f>
        <v>28.941335009785828</v>
      </c>
      <c r="E493">
        <f>'TPS543C20 Loop Gain'!B3447</f>
        <v>1513000</v>
      </c>
    </row>
    <row r="494" spans="3:5" x14ac:dyDescent="0.25">
      <c r="C494">
        <f>'TPS543C20 Loop Gain'!AI3446</f>
        <v>-57.298633141254129</v>
      </c>
      <c r="D494">
        <f>'TPS543C20 Loop Gain'!AJ3446</f>
        <v>29.221759669176244</v>
      </c>
      <c r="E494">
        <f>'TPS543C20 Loop Gain'!B3446</f>
        <v>1512000</v>
      </c>
    </row>
    <row r="495" spans="3:5" x14ac:dyDescent="0.25">
      <c r="C495">
        <f>'TPS543C20 Loop Gain'!AI3445</f>
        <v>-57.293230337966776</v>
      </c>
      <c r="D495">
        <f>'TPS543C20 Loop Gain'!AJ3445</f>
        <v>29.502168840764568</v>
      </c>
      <c r="E495">
        <f>'TPS543C20 Loop Gain'!B3445</f>
        <v>1511000</v>
      </c>
    </row>
    <row r="496" spans="3:5" x14ac:dyDescent="0.25">
      <c r="C496">
        <f>'TPS543C20 Loop Gain'!AI3444</f>
        <v>-57.288048624537346</v>
      </c>
      <c r="D496">
        <f>'TPS543C20 Loop Gain'!AJ3444</f>
        <v>29.782562640289544</v>
      </c>
      <c r="E496">
        <f>'TPS543C20 Loop Gain'!B3444</f>
        <v>1510000</v>
      </c>
    </row>
    <row r="497" spans="3:5" x14ac:dyDescent="0.25">
      <c r="C497">
        <f>'TPS543C20 Loop Gain'!AI3443</f>
        <v>-57.283088243723952</v>
      </c>
      <c r="D497">
        <f>'TPS543C20 Loop Gain'!AJ3443</f>
        <v>30.062941185125059</v>
      </c>
      <c r="E497">
        <f>'TPS543C20 Loop Gain'!B3443</f>
        <v>1509000</v>
      </c>
    </row>
    <row r="498" spans="3:5" x14ac:dyDescent="0.25">
      <c r="C498">
        <f>'TPS543C20 Loop Gain'!AI3442</f>
        <v>-57.278349451074384</v>
      </c>
      <c r="D498">
        <f>'TPS543C20 Loop Gain'!AJ3442</f>
        <v>30.343304594273476</v>
      </c>
      <c r="E498">
        <f>'TPS543C20 Loop Gain'!B3442</f>
        <v>1508000</v>
      </c>
    </row>
    <row r="499" spans="3:5" x14ac:dyDescent="0.25">
      <c r="C499">
        <f>'TPS543C20 Loop Gain'!AI3441</f>
        <v>-57.273832514991312</v>
      </c>
      <c r="D499">
        <f>'TPS543C20 Loop Gain'!AJ3441</f>
        <v>30.623652988359147</v>
      </c>
      <c r="E499">
        <f>'TPS543C20 Loop Gain'!B3441</f>
        <v>1507000</v>
      </c>
    </row>
    <row r="500" spans="3:5" x14ac:dyDescent="0.25">
      <c r="C500">
        <f>'TPS543C20 Loop Gain'!AI3440</f>
        <v>-57.269537716798183</v>
      </c>
      <c r="D500">
        <f>'TPS543C20 Loop Gain'!AJ3440</f>
        <v>30.903986489606627</v>
      </c>
      <c r="E500">
        <f>'TPS543C20 Loop Gain'!B3440</f>
        <v>1506000</v>
      </c>
    </row>
    <row r="501" spans="3:5" x14ac:dyDescent="0.25">
      <c r="C501">
        <f>'TPS543C20 Loop Gain'!AI3439</f>
        <v>-57.265465350811056</v>
      </c>
      <c r="D501">
        <f>'TPS543C20 Loop Gain'!AJ3439</f>
        <v>31.184305221850892</v>
      </c>
      <c r="E501">
        <f>'TPS543C20 Loop Gain'!B3439</f>
        <v>1505000</v>
      </c>
    </row>
    <row r="502" spans="3:5" x14ac:dyDescent="0.25">
      <c r="C502">
        <f>'TPS543C20 Loop Gain'!AI3438</f>
        <v>-57.261615724410376</v>
      </c>
      <c r="D502">
        <f>'TPS543C20 Loop Gain'!AJ3438</f>
        <v>31.464609310513136</v>
      </c>
      <c r="E502">
        <f>'TPS543C20 Loop Gain'!B3438</f>
        <v>1504000</v>
      </c>
    </row>
    <row r="503" spans="3:5" x14ac:dyDescent="0.25">
      <c r="C503">
        <f>'TPS543C20 Loop Gain'!AI3437</f>
        <v>-57.257989158116935</v>
      </c>
      <c r="D503">
        <f>'TPS543C20 Loop Gain'!AJ3437</f>
        <v>31.74489888259378</v>
      </c>
      <c r="E503">
        <f>'TPS543C20 Loop Gain'!B3437</f>
        <v>1503000</v>
      </c>
    </row>
    <row r="504" spans="3:5" x14ac:dyDescent="0.25">
      <c r="C504">
        <f>'TPS543C20 Loop Gain'!AI3436</f>
        <v>-57.254585985671639</v>
      </c>
      <c r="D504">
        <f>'TPS543C20 Loop Gain'!AJ3436</f>
        <v>32.02517406666454</v>
      </c>
      <c r="E504">
        <f>'TPS543C20 Loop Gain'!B3436</f>
        <v>1502000</v>
      </c>
    </row>
    <row r="505" spans="3:5" x14ac:dyDescent="0.25">
      <c r="C505">
        <f>'TPS543C20 Loop Gain'!AI3435</f>
        <v>-57.251406554116748</v>
      </c>
      <c r="D505">
        <f>'TPS543C20 Loop Gain'!AJ3435</f>
        <v>32.305434992858309</v>
      </c>
      <c r="E505">
        <f>'TPS543C20 Loop Gain'!B3435</f>
        <v>1501000</v>
      </c>
    </row>
    <row r="506" spans="3:5" x14ac:dyDescent="0.25">
      <c r="C506">
        <f>'TPS543C20 Loop Gain'!AI3434</f>
        <v>-57.248451223880863</v>
      </c>
      <c r="D506">
        <f>'TPS543C20 Loop Gain'!AJ3434</f>
        <v>32.585681792848469</v>
      </c>
      <c r="E506">
        <f>'TPS543C20 Loop Gain'!B3434</f>
        <v>1500000</v>
      </c>
    </row>
    <row r="507" spans="3:5" x14ac:dyDescent="0.25">
      <c r="C507">
        <f>'TPS543C20 Loop Gain'!AI3433</f>
        <v>-57.245720368866806</v>
      </c>
      <c r="D507">
        <f>'TPS543C20 Loop Gain'!AJ3433</f>
        <v>32.86591459985484</v>
      </c>
      <c r="E507">
        <f>'TPS543C20 Loop Gain'!B3433</f>
        <v>1499000</v>
      </c>
    </row>
    <row r="508" spans="3:5" x14ac:dyDescent="0.25">
      <c r="C508">
        <f>'TPS543C20 Loop Gain'!AI3432</f>
        <v>-57.24321437654369</v>
      </c>
      <c r="D508">
        <f>'TPS543C20 Loop Gain'!AJ3432</f>
        <v>33.146133548622316</v>
      </c>
      <c r="E508">
        <f>'TPS543C20 Loop Gain'!B3432</f>
        <v>1498000</v>
      </c>
    </row>
    <row r="509" spans="3:5" x14ac:dyDescent="0.25">
      <c r="C509">
        <f>'TPS543C20 Loop Gain'!AI3431</f>
        <v>-57.240933648039849</v>
      </c>
      <c r="D509">
        <f>'TPS543C20 Loop Gain'!AJ3431</f>
        <v>33.426338775410855</v>
      </c>
      <c r="E509">
        <f>'TPS543C20 Loop Gain'!B3431</f>
        <v>1497000</v>
      </c>
    </row>
    <row r="510" spans="3:5" x14ac:dyDescent="0.25">
      <c r="C510">
        <f>'TPS543C20 Loop Gain'!AI3430</f>
        <v>-57.238878598241257</v>
      </c>
      <c r="D510">
        <f>'TPS543C20 Loop Gain'!AJ3430</f>
        <v>33.7065304179891</v>
      </c>
      <c r="E510">
        <f>'TPS543C20 Loop Gain'!B3430</f>
        <v>1496000</v>
      </c>
    </row>
    <row r="511" spans="3:5" x14ac:dyDescent="0.25">
      <c r="C511">
        <f>'TPS543C20 Loop Gain'!AI3429</f>
        <v>-57.237049655892029</v>
      </c>
      <c r="D511">
        <f>'TPS543C20 Loop Gain'!AJ3429</f>
        <v>33.986708615609409</v>
      </c>
      <c r="E511">
        <f>'TPS543C20 Loop Gain'!B3429</f>
        <v>1495000</v>
      </c>
    </row>
    <row r="512" spans="3:5" x14ac:dyDescent="0.25">
      <c r="C512">
        <f>'TPS543C20 Loop Gain'!AI3428</f>
        <v>-57.235447263698099</v>
      </c>
      <c r="D512">
        <f>'TPS543C20 Loop Gain'!AJ3428</f>
        <v>34.266873509016015</v>
      </c>
      <c r="E512">
        <f>'TPS543C20 Loop Gain'!B3428</f>
        <v>1494000</v>
      </c>
    </row>
    <row r="513" spans="3:5" x14ac:dyDescent="0.25">
      <c r="C513">
        <f>'TPS543C20 Loop Gain'!AI3427</f>
        <v>-57.23407187843528</v>
      </c>
      <c r="D513">
        <f>'TPS543C20 Loop Gain'!AJ3427</f>
        <v>34.547025240419373</v>
      </c>
      <c r="E513">
        <f>'TPS543C20 Loop Gain'!B3427</f>
        <v>1493000</v>
      </c>
    </row>
    <row r="514" spans="3:5" x14ac:dyDescent="0.25">
      <c r="C514">
        <f>'TPS543C20 Loop Gain'!AI3426</f>
        <v>-57.232923971059407</v>
      </c>
      <c r="D514">
        <f>'TPS543C20 Loop Gain'!AJ3426</f>
        <v>34.827163953488288</v>
      </c>
      <c r="E514">
        <f>'TPS543C20 Loop Gain'!B3426</f>
        <v>1492000</v>
      </c>
    </row>
    <row r="515" spans="3:5" x14ac:dyDescent="0.25">
      <c r="C515">
        <f>'TPS543C20 Loop Gain'!AI3425</f>
        <v>-57.232004026821066</v>
      </c>
      <c r="D515">
        <f>'TPS543C20 Loop Gain'!AJ3425</f>
        <v>35.107289793340996</v>
      </c>
      <c r="E515">
        <f>'TPS543C20 Loop Gain'!B3425</f>
        <v>1491000</v>
      </c>
    </row>
    <row r="516" spans="3:5" x14ac:dyDescent="0.25">
      <c r="C516">
        <f>'TPS543C20 Loop Gain'!AI3424</f>
        <v>-57.231312545382522</v>
      </c>
      <c r="D516">
        <f>'TPS543C20 Loop Gain'!AJ3424</f>
        <v>35.387402906521125</v>
      </c>
      <c r="E516">
        <f>'TPS543C20 Loop Gain'!B3424</f>
        <v>1490000</v>
      </c>
    </row>
    <row r="517" spans="3:5" x14ac:dyDescent="0.25">
      <c r="C517">
        <f>'TPS543C20 Loop Gain'!AI3423</f>
        <v>-57.230850040940069</v>
      </c>
      <c r="D517">
        <f>'TPS543C20 Loop Gain'!AJ3423</f>
        <v>35.667503441002061</v>
      </c>
      <c r="E517">
        <f>'TPS543C20 Loop Gain'!B3423</f>
        <v>1489000</v>
      </c>
    </row>
    <row r="518" spans="3:5" x14ac:dyDescent="0.25">
      <c r="C518">
        <f>'TPS543C20 Loop Gain'!AI3422</f>
        <v>-57.230617042347461</v>
      </c>
      <c r="D518">
        <f>'TPS543C20 Loop Gain'!AJ3422</f>
        <v>35.947591546164027</v>
      </c>
      <c r="E518">
        <f>'TPS543C20 Loop Gain'!B3422</f>
        <v>1488000</v>
      </c>
    </row>
    <row r="519" spans="3:5" x14ac:dyDescent="0.25">
      <c r="C519">
        <f>'TPS543C20 Loop Gain'!AI3421</f>
        <v>-57.230614093246061</v>
      </c>
      <c r="D519">
        <f>'TPS543C20 Loop Gain'!AJ3421</f>
        <v>36.227667372783046</v>
      </c>
      <c r="E519">
        <f>'TPS543C20 Loop Gain'!B3421</f>
        <v>1487000</v>
      </c>
    </row>
    <row r="520" spans="3:5" x14ac:dyDescent="0.25">
      <c r="C520">
        <f>'TPS543C20 Loop Gain'!AI3420</f>
        <v>-57.230841752195914</v>
      </c>
      <c r="D520">
        <f>'TPS543C20 Loop Gain'!AJ3420</f>
        <v>36.507731073019173</v>
      </c>
      <c r="E520">
        <f>'TPS543C20 Loop Gain'!B3420</f>
        <v>1486000</v>
      </c>
    </row>
    <row r="521" spans="3:5" x14ac:dyDescent="0.25">
      <c r="C521">
        <f>'TPS543C20 Loop Gain'!AI3419</f>
        <v>-57.231300592812374</v>
      </c>
      <c r="D521">
        <f>'TPS543C20 Loop Gain'!AJ3419</f>
        <v>36.787782800404649</v>
      </c>
      <c r="E521">
        <f>'TPS543C20 Loop Gain'!B3419</f>
        <v>1485000</v>
      </c>
    </row>
    <row r="522" spans="3:5" x14ac:dyDescent="0.25">
      <c r="C522">
        <f>'TPS543C20 Loop Gain'!AI3418</f>
        <v>-57.231991203905295</v>
      </c>
      <c r="D522">
        <f>'TPS543C20 Loop Gain'!AJ3418</f>
        <v>37.067822709822543</v>
      </c>
      <c r="E522">
        <f>'TPS543C20 Loop Gain'!B3418</f>
        <v>1484000</v>
      </c>
    </row>
    <row r="523" spans="3:5" x14ac:dyDescent="0.25">
      <c r="C523">
        <f>'TPS543C20 Loop Gain'!AI3417</f>
        <v>-57.23291418962414</v>
      </c>
      <c r="D523">
        <f>'TPS543C20 Loop Gain'!AJ3417</f>
        <v>37.347850957506907</v>
      </c>
      <c r="E523">
        <f>'TPS543C20 Loop Gain'!B3417</f>
        <v>1483000</v>
      </c>
    </row>
    <row r="524" spans="3:5" x14ac:dyDescent="0.25">
      <c r="C524">
        <f>'TPS543C20 Loop Gain'!AI3416</f>
        <v>-57.234070169604827</v>
      </c>
      <c r="D524">
        <f>'TPS543C20 Loop Gain'!AJ3416</f>
        <v>37.627867701019774</v>
      </c>
      <c r="E524">
        <f>'TPS543C20 Loop Gain'!B3416</f>
        <v>1482000</v>
      </c>
    </row>
    <row r="525" spans="3:5" x14ac:dyDescent="0.25">
      <c r="C525">
        <f>'TPS543C20 Loop Gain'!AI3415</f>
        <v>-57.235459779122039</v>
      </c>
      <c r="D525">
        <f>'TPS543C20 Loop Gain'!AJ3415</f>
        <v>37.907873099240973</v>
      </c>
      <c r="E525">
        <f>'TPS543C20 Loop Gain'!B3415</f>
        <v>1481000</v>
      </c>
    </row>
    <row r="526" spans="3:5" x14ac:dyDescent="0.25">
      <c r="C526">
        <f>'TPS543C20 Loop Gain'!AI3414</f>
        <v>-57.237083669245159</v>
      </c>
      <c r="D526">
        <f>'TPS543C20 Loop Gain'!AJ3414</f>
        <v>38.187867312355394</v>
      </c>
      <c r="E526">
        <f>'TPS543C20 Loop Gain'!B3414</f>
        <v>1480000</v>
      </c>
    </row>
    <row r="527" spans="3:5" x14ac:dyDescent="0.25">
      <c r="C527">
        <f>'TPS543C20 Loop Gain'!AI3413</f>
        <v>-57.238942506998534</v>
      </c>
      <c r="D527">
        <f>'TPS543C20 Loop Gain'!AJ3413</f>
        <v>38.467850501829403</v>
      </c>
      <c r="E527">
        <f>'TPS543C20 Loop Gain'!B3413</f>
        <v>1479000</v>
      </c>
    </row>
    <row r="528" spans="3:5" x14ac:dyDescent="0.25">
      <c r="C528">
        <f>'TPS543C20 Loop Gain'!AI3412</f>
        <v>-57.24103697552632</v>
      </c>
      <c r="D528">
        <f>'TPS543C20 Loop Gain'!AJ3412</f>
        <v>38.747822830412169</v>
      </c>
      <c r="E528">
        <f>'TPS543C20 Loop Gain'!B3412</f>
        <v>1478000</v>
      </c>
    </row>
    <row r="529" spans="3:5" x14ac:dyDescent="0.25">
      <c r="C529">
        <f>'TPS543C20 Loop Gain'!AI3411</f>
        <v>-57.243367774261785</v>
      </c>
      <c r="D529">
        <f>'TPS543C20 Loop Gain'!AJ3411</f>
        <v>39.027784462111669</v>
      </c>
      <c r="E529">
        <f>'TPS543C20 Loop Gain'!B3411</f>
        <v>1477000</v>
      </c>
    </row>
    <row r="530" spans="3:5" x14ac:dyDescent="0.25">
      <c r="C530">
        <f>'TPS543C20 Loop Gain'!AI3410</f>
        <v>-57.24593561909974</v>
      </c>
      <c r="D530">
        <f>'TPS543C20 Loop Gain'!AJ3410</f>
        <v>39.307735562183431</v>
      </c>
      <c r="E530">
        <f>'TPS543C20 Loop Gain'!B3410</f>
        <v>1476000</v>
      </c>
    </row>
    <row r="531" spans="3:5" x14ac:dyDescent="0.25">
      <c r="C531">
        <f>'TPS543C20 Loop Gain'!AI3409</f>
        <v>-57.248741242575704</v>
      </c>
      <c r="D531">
        <f>'TPS543C20 Loop Gain'!AJ3409</f>
        <v>39.587676297115863</v>
      </c>
      <c r="E531">
        <f>'TPS543C20 Loop Gain'!B3409</f>
        <v>1475000</v>
      </c>
    </row>
    <row r="532" spans="3:5" x14ac:dyDescent="0.25">
      <c r="C532">
        <f>'TPS543C20 Loop Gain'!AI3408</f>
        <v>-57.251785394048369</v>
      </c>
      <c r="D532">
        <f>'TPS543C20 Loop Gain'!AJ3408</f>
        <v>39.867606834608104</v>
      </c>
      <c r="E532">
        <f>'TPS543C20 Loop Gain'!B3408</f>
        <v>1474000</v>
      </c>
    </row>
    <row r="533" spans="3:5" x14ac:dyDescent="0.25">
      <c r="C533">
        <f>'TPS543C20 Loop Gain'!AI3407</f>
        <v>-57.25506883988605</v>
      </c>
      <c r="D533">
        <f>'TPS543C20 Loop Gain'!AJ3407</f>
        <v>40.147527343568811</v>
      </c>
      <c r="E533">
        <f>'TPS543C20 Loop Gain'!B3407</f>
        <v>1473000</v>
      </c>
    </row>
    <row r="534" spans="3:5" x14ac:dyDescent="0.25">
      <c r="C534">
        <f>'TPS543C20 Loop Gain'!AI3406</f>
        <v>-57.258592363661037</v>
      </c>
      <c r="D534">
        <f>'TPS543C20 Loop Gain'!AJ3406</f>
        <v>40.427437994093843</v>
      </c>
      <c r="E534">
        <f>'TPS543C20 Loop Gain'!B3406</f>
        <v>1472000</v>
      </c>
    </row>
    <row r="535" spans="3:5" x14ac:dyDescent="0.25">
      <c r="C535">
        <f>'TPS543C20 Loop Gain'!AI3405</f>
        <v>-57.262356766344851</v>
      </c>
      <c r="D535">
        <f>'TPS543C20 Loop Gain'!AJ3405</f>
        <v>40.707338957448975</v>
      </c>
      <c r="E535">
        <f>'TPS543C20 Loop Gain'!B3405</f>
        <v>1471000</v>
      </c>
    </row>
    <row r="536" spans="3:5" x14ac:dyDescent="0.25">
      <c r="C536">
        <f>'TPS543C20 Loop Gain'!AI3404</f>
        <v>-57.266362866511955</v>
      </c>
      <c r="D536">
        <f>'TPS543C20 Loop Gain'!AJ3404</f>
        <v>40.987230406062523</v>
      </c>
      <c r="E536">
        <f>'TPS543C20 Loop Gain'!B3404</f>
        <v>1470000</v>
      </c>
    </row>
    <row r="537" spans="3:5" x14ac:dyDescent="0.25">
      <c r="C537">
        <f>'TPS543C20 Loop Gain'!AI3403</f>
        <v>-57.270611500546586</v>
      </c>
      <c r="D537">
        <f>'TPS543C20 Loop Gain'!AJ3403</f>
        <v>41.267112513495917</v>
      </c>
      <c r="E537">
        <f>'TPS543C20 Loop Gain'!B3403</f>
        <v>1469000</v>
      </c>
    </row>
    <row r="538" spans="3:5" x14ac:dyDescent="0.25">
      <c r="C538">
        <f>'TPS543C20 Loop Gain'!AI3402</f>
        <v>-57.275103522855304</v>
      </c>
      <c r="D538">
        <f>'TPS543C20 Loop Gain'!AJ3402</f>
        <v>41.546985454444233</v>
      </c>
      <c r="E538">
        <f>'TPS543C20 Loop Gain'!B3402</f>
        <v>1468000</v>
      </c>
    </row>
    <row r="539" spans="3:5" x14ac:dyDescent="0.25">
      <c r="C539">
        <f>'TPS543C20 Loop Gain'!AI3401</f>
        <v>-57.279839806086187</v>
      </c>
      <c r="D539">
        <f>'TPS543C20 Loop Gain'!AJ3401</f>
        <v>41.826849404712441</v>
      </c>
      <c r="E539">
        <f>'TPS543C20 Loop Gain'!B3401</f>
        <v>1467000</v>
      </c>
    </row>
    <row r="540" spans="3:5" x14ac:dyDescent="0.25">
      <c r="C540">
        <f>'TPS543C20 Loop Gain'!AI3400</f>
        <v>-57.284821241351729</v>
      </c>
      <c r="D540">
        <f>'TPS543C20 Loop Gain'!AJ3400</f>
        <v>42.106704541199527</v>
      </c>
      <c r="E540">
        <f>'TPS543C20 Loop Gain'!B3400</f>
        <v>1466000</v>
      </c>
    </row>
    <row r="541" spans="3:5" x14ac:dyDescent="0.25">
      <c r="C541">
        <f>'TPS543C20 Loop Gain'!AI3399</f>
        <v>-57.290048738458445</v>
      </c>
      <c r="D541">
        <f>'TPS543C20 Loop Gain'!AJ3399</f>
        <v>42.386551041887436</v>
      </c>
      <c r="E541">
        <f>'TPS543C20 Loop Gain'!B3399</f>
        <v>1465000</v>
      </c>
    </row>
    <row r="542" spans="3:5" x14ac:dyDescent="0.25">
      <c r="C542">
        <f>'TPS543C20 Loop Gain'!AI3398</f>
        <v>-57.295523226141412</v>
      </c>
      <c r="D542">
        <f>'TPS543C20 Loop Gain'!AJ3398</f>
        <v>42.666389085812298</v>
      </c>
      <c r="E542">
        <f>'TPS543C20 Loop Gain'!B3398</f>
        <v>1464000</v>
      </c>
    </row>
    <row r="543" spans="3:5" x14ac:dyDescent="0.25">
      <c r="C543">
        <f>'TPS543C20 Loop Gain'!AI3397</f>
        <v>-57.301245652305752</v>
      </c>
      <c r="D543">
        <f>'TPS543C20 Loop Gain'!AJ3397</f>
        <v>42.946218853065915</v>
      </c>
      <c r="E543">
        <f>'TPS543C20 Loop Gain'!B3397</f>
        <v>1463000</v>
      </c>
    </row>
    <row r="544" spans="3:5" x14ac:dyDescent="0.25">
      <c r="C544">
        <f>'TPS543C20 Loop Gain'!AI3396</f>
        <v>-57.307216984274064</v>
      </c>
      <c r="D544">
        <f>'TPS543C20 Loop Gain'!AJ3396</f>
        <v>43.226040524768088</v>
      </c>
      <c r="E544">
        <f>'TPS543C20 Loop Gain'!B3396</f>
        <v>1462000</v>
      </c>
    </row>
    <row r="545" spans="3:5" x14ac:dyDescent="0.25">
      <c r="C545">
        <f>'TPS543C20 Loop Gain'!AI3395</f>
        <v>-57.313438209038438</v>
      </c>
      <c r="D545">
        <f>'TPS543C20 Loop Gain'!AJ3395</f>
        <v>43.505854283053459</v>
      </c>
      <c r="E545">
        <f>'TPS543C20 Loop Gain'!B3395</f>
        <v>1461000</v>
      </c>
    </row>
    <row r="546" spans="3:5" x14ac:dyDescent="0.25">
      <c r="C546">
        <f>'TPS543C20 Loop Gain'!AI3394</f>
        <v>-57.319910333520745</v>
      </c>
      <c r="D546">
        <f>'TPS543C20 Loop Gain'!AJ3394</f>
        <v>43.785660311053626</v>
      </c>
      <c r="E546">
        <f>'TPS543C20 Loop Gain'!B3394</f>
        <v>1460000</v>
      </c>
    </row>
    <row r="547" spans="3:5" x14ac:dyDescent="0.25">
      <c r="C547">
        <f>'TPS543C20 Loop Gain'!AI3393</f>
        <v>-57.326634384838371</v>
      </c>
      <c r="D547">
        <f>'TPS543C20 Loop Gain'!AJ3393</f>
        <v>44.065458792884556</v>
      </c>
      <c r="E547">
        <f>'TPS543C20 Loop Gain'!B3393</f>
        <v>1459000</v>
      </c>
    </row>
    <row r="548" spans="3:5" x14ac:dyDescent="0.25">
      <c r="C548">
        <f>'TPS543C20 Loop Gain'!AI3392</f>
        <v>-57.333611410576033</v>
      </c>
      <c r="D548">
        <f>'TPS543C20 Loop Gain'!AJ3392</f>
        <v>44.345249913618666</v>
      </c>
      <c r="E548">
        <f>'TPS543C20 Loop Gain'!B3392</f>
        <v>1458000</v>
      </c>
    </row>
    <row r="549" spans="3:5" x14ac:dyDescent="0.25">
      <c r="C549">
        <f>'TPS543C20 Loop Gain'!AI3391</f>
        <v>-57.340842479066282</v>
      </c>
      <c r="D549">
        <f>'TPS543C20 Loop Gain'!AJ3391</f>
        <v>44.625033859283157</v>
      </c>
      <c r="E549">
        <f>'TPS543C20 Loop Gain'!B3391</f>
        <v>1457000</v>
      </c>
    </row>
    <row r="550" spans="3:5" x14ac:dyDescent="0.25">
      <c r="C550">
        <f>'TPS543C20 Loop Gain'!AI3390</f>
        <v>-57.348328679674971</v>
      </c>
      <c r="D550">
        <f>'TPS543C20 Loop Gain'!AJ3390</f>
        <v>44.904810816833802</v>
      </c>
      <c r="E550">
        <f>'TPS543C20 Loop Gain'!B3390</f>
        <v>1456000</v>
      </c>
    </row>
    <row r="551" spans="3:5" x14ac:dyDescent="0.25">
      <c r="C551">
        <f>'TPS543C20 Loop Gain'!AI3389</f>
        <v>-57.356071123094381</v>
      </c>
      <c r="D551">
        <f>'TPS543C20 Loop Gain'!AJ3389</f>
        <v>45.184580974138875</v>
      </c>
      <c r="E551">
        <f>'TPS543C20 Loop Gain'!B3389</f>
        <v>1455000</v>
      </c>
    </row>
    <row r="552" spans="3:5" x14ac:dyDescent="0.25">
      <c r="C552">
        <f>'TPS543C20 Loop Gain'!AI3388</f>
        <v>-57.36407094164376</v>
      </c>
      <c r="D552">
        <f>'TPS543C20 Loop Gain'!AJ3388</f>
        <v>45.464344519965394</v>
      </c>
      <c r="E552">
        <f>'TPS543C20 Loop Gain'!B3388</f>
        <v>1454000</v>
      </c>
    </row>
    <row r="553" spans="3:5" x14ac:dyDescent="0.25">
      <c r="C553">
        <f>'TPS543C20 Loop Gain'!AI3387</f>
        <v>-57.372329289577749</v>
      </c>
      <c r="D553">
        <f>'TPS543C20 Loop Gain'!AJ3387</f>
        <v>45.744101643950522</v>
      </c>
      <c r="E553">
        <f>'TPS543C20 Loop Gain'!B3387</f>
        <v>1453000</v>
      </c>
    </row>
    <row r="554" spans="3:5" x14ac:dyDescent="0.25">
      <c r="C554">
        <f>'TPS543C20 Loop Gain'!AI3386</f>
        <v>-57.380847343401996</v>
      </c>
      <c r="D554">
        <f>'TPS543C20 Loop Gain'!AJ3386</f>
        <v>46.023852536601552</v>
      </c>
      <c r="E554">
        <f>'TPS543C20 Loop Gain'!B3386</f>
        <v>1452000</v>
      </c>
    </row>
    <row r="555" spans="3:5" x14ac:dyDescent="0.25">
      <c r="C555">
        <f>'TPS543C20 Loop Gain'!AI3385</f>
        <v>-57.389626302195651</v>
      </c>
      <c r="D555">
        <f>'TPS543C20 Loop Gain'!AJ3385</f>
        <v>46.30359738926456</v>
      </c>
      <c r="E555">
        <f>'TPS543C20 Loop Gain'!B3385</f>
        <v>1451000</v>
      </c>
    </row>
    <row r="556" spans="3:5" x14ac:dyDescent="0.25">
      <c r="C556">
        <f>'TPS543C20 Loop Gain'!AI3384</f>
        <v>-57.398667387944052</v>
      </c>
      <c r="D556">
        <f>'TPS543C20 Loop Gain'!AJ3384</f>
        <v>46.583336394113125</v>
      </c>
      <c r="E556">
        <f>'TPS543C20 Loop Gain'!B3384</f>
        <v>1450000</v>
      </c>
    </row>
    <row r="557" spans="3:5" x14ac:dyDescent="0.25">
      <c r="C557">
        <f>'TPS543C20 Loop Gain'!AI3383</f>
        <v>-57.407971845877498</v>
      </c>
      <c r="D557">
        <f>'TPS543C20 Loop Gain'!AJ3383</f>
        <v>46.86306974412998</v>
      </c>
      <c r="E557">
        <f>'TPS543C20 Loop Gain'!B3383</f>
        <v>1449000</v>
      </c>
    </row>
    <row r="558" spans="3:5" x14ac:dyDescent="0.25">
      <c r="C558">
        <f>'TPS543C20 Loop Gain'!AI3382</f>
        <v>-57.417540944819272</v>
      </c>
      <c r="D558">
        <f>'TPS543C20 Loop Gain'!AJ3382</f>
        <v>47.142797633079653</v>
      </c>
      <c r="E558">
        <f>'TPS543C20 Loop Gain'!B3382</f>
        <v>1448000</v>
      </c>
    </row>
    <row r="559" spans="3:5" x14ac:dyDescent="0.25">
      <c r="C559">
        <f>'TPS543C20 Loop Gain'!AI3381</f>
        <v>-57.427375977543093</v>
      </c>
      <c r="D559">
        <f>'TPS543C20 Loop Gain'!AJ3381</f>
        <v>47.42252025550647</v>
      </c>
      <c r="E559">
        <f>'TPS543C20 Loop Gain'!B3381</f>
        <v>1447000</v>
      </c>
    </row>
    <row r="560" spans="3:5" x14ac:dyDescent="0.25">
      <c r="C560">
        <f>'TPS543C20 Loop Gain'!AI3380</f>
        <v>-57.437478261138239</v>
      </c>
      <c r="D560">
        <f>'TPS543C20 Loop Gain'!AJ3380</f>
        <v>47.702237806705533</v>
      </c>
      <c r="E560">
        <f>'TPS543C20 Loop Gain'!B3380</f>
        <v>1446000</v>
      </c>
    </row>
    <row r="561" spans="3:5" x14ac:dyDescent="0.25">
      <c r="C561">
        <f>'TPS543C20 Loop Gain'!AI3379</f>
        <v>-57.447849137383429</v>
      </c>
      <c r="D561">
        <f>'TPS543C20 Loop Gain'!AJ3379</f>
        <v>47.981950482706736</v>
      </c>
      <c r="E561">
        <f>'TPS543C20 Loop Gain'!B3379</f>
        <v>1445000</v>
      </c>
    </row>
    <row r="562" spans="3:5" x14ac:dyDescent="0.25">
      <c r="C562">
        <f>'TPS543C20 Loop Gain'!AI3378</f>
        <v>-57.458489973132913</v>
      </c>
      <c r="D562">
        <f>'TPS543C20 Loop Gain'!AJ3378</f>
        <v>48.26165848025969</v>
      </c>
      <c r="E562">
        <f>'TPS543C20 Loop Gain'!B3378</f>
        <v>1444000</v>
      </c>
    </row>
    <row r="563" spans="3:5" x14ac:dyDescent="0.25">
      <c r="C563">
        <f>'TPS543C20 Loop Gain'!AI3377</f>
        <v>-57.469402160707276</v>
      </c>
      <c r="D563">
        <f>'TPS543C20 Loop Gain'!AJ3377</f>
        <v>48.541361996803772</v>
      </c>
      <c r="E563">
        <f>'TPS543C20 Loop Gain'!B3377</f>
        <v>1443000</v>
      </c>
    </row>
    <row r="564" spans="3:5" x14ac:dyDescent="0.25">
      <c r="C564">
        <f>'TPS543C20 Loop Gain'!AI3376</f>
        <v>-57.480587118299233</v>
      </c>
      <c r="D564">
        <f>'TPS543C20 Loop Gain'!AJ3376</f>
        <v>48.82106123046583</v>
      </c>
      <c r="E564">
        <f>'TPS543C20 Loop Gain'!B3376</f>
        <v>1442000</v>
      </c>
    </row>
    <row r="565" spans="3:5" x14ac:dyDescent="0.25">
      <c r="C565">
        <f>'TPS543C20 Loop Gain'!AI3375</f>
        <v>-57.492046290385694</v>
      </c>
      <c r="D565">
        <f>'TPS543C20 Loop Gain'!AJ3375</f>
        <v>49.100756380030909</v>
      </c>
      <c r="E565">
        <f>'TPS543C20 Loop Gain'!B3375</f>
        <v>1441000</v>
      </c>
    </row>
    <row r="566" spans="3:5" x14ac:dyDescent="0.25">
      <c r="C566">
        <f>'TPS543C20 Loop Gain'!AI3374</f>
        <v>-57.503781148152001</v>
      </c>
      <c r="D566">
        <f>'TPS543C20 Loop Gain'!AJ3374</f>
        <v>49.38044764492615</v>
      </c>
      <c r="E566">
        <f>'TPS543C20 Loop Gain'!B3374</f>
        <v>1440000</v>
      </c>
    </row>
    <row r="567" spans="3:5" x14ac:dyDescent="0.25">
      <c r="C567">
        <f>'TPS543C20 Loop Gain'!AI3373</f>
        <v>-57.515793189927408</v>
      </c>
      <c r="D567">
        <f>'TPS543C20 Loop Gain'!AJ3373</f>
        <v>49.660135225201913</v>
      </c>
      <c r="E567">
        <f>'TPS543C20 Loop Gain'!B3373</f>
        <v>1439000</v>
      </c>
    </row>
    <row r="568" spans="3:5" x14ac:dyDescent="0.25">
      <c r="C568">
        <f>'TPS543C20 Loop Gain'!AI3372</f>
        <v>-57.528083941628651</v>
      </c>
      <c r="D568">
        <f>'TPS543C20 Loop Gain'!AJ3372</f>
        <v>49.939819321514584</v>
      </c>
      <c r="E568">
        <f>'TPS543C20 Loop Gain'!B3372</f>
        <v>1438000</v>
      </c>
    </row>
    <row r="569" spans="3:5" x14ac:dyDescent="0.25">
      <c r="C569">
        <f>'TPS543C20 Loop Gain'!AI3371</f>
        <v>-57.540654957217782</v>
      </c>
      <c r="D569">
        <f>'TPS543C20 Loop Gain'!AJ3371</f>
        <v>50.219500135097071</v>
      </c>
      <c r="E569">
        <f>'TPS543C20 Loop Gain'!B3371</f>
        <v>1437000</v>
      </c>
    </row>
    <row r="570" spans="3:5" x14ac:dyDescent="0.25">
      <c r="C570">
        <f>'TPS543C20 Loop Gain'!AI3370</f>
        <v>-57.553507819170939</v>
      </c>
      <c r="D570">
        <f>'TPS543C20 Loop Gain'!AJ3370</f>
        <v>50.49917786775729</v>
      </c>
      <c r="E570">
        <f>'TPS543C20 Loop Gain'!B3370</f>
        <v>1436000</v>
      </c>
    </row>
    <row r="571" spans="3:5" x14ac:dyDescent="0.25">
      <c r="C571">
        <f>'TPS543C20 Loop Gain'!AI3369</f>
        <v>-57.566644138957166</v>
      </c>
      <c r="D571">
        <f>'TPS543C20 Loop Gain'!AJ3369</f>
        <v>50.778852721845396</v>
      </c>
      <c r="E571">
        <f>'TPS543C20 Loop Gain'!B3369</f>
        <v>1435000</v>
      </c>
    </row>
    <row r="572" spans="3:5" x14ac:dyDescent="0.25">
      <c r="C572">
        <f>'TPS543C20 Loop Gain'!AI3368</f>
        <v>-57.580065557531725</v>
      </c>
      <c r="D572">
        <f>'TPS543C20 Loop Gain'!AJ3368</f>
        <v>51.058524900238531</v>
      </c>
      <c r="E572">
        <f>'TPS543C20 Loop Gain'!B3368</f>
        <v>1434000</v>
      </c>
    </row>
    <row r="573" spans="3:5" x14ac:dyDescent="0.25">
      <c r="C573">
        <f>'TPS543C20 Loop Gain'!AI3367</f>
        <v>-57.593773745840551</v>
      </c>
      <c r="D573">
        <f>'TPS543C20 Loop Gain'!AJ3367</f>
        <v>51.338194606325231</v>
      </c>
      <c r="E573">
        <f>'TPS543C20 Loop Gain'!B3367</f>
        <v>1433000</v>
      </c>
    </row>
    <row r="574" spans="3:5" x14ac:dyDescent="0.25">
      <c r="C574">
        <f>'TPS543C20 Loop Gain'!AI3366</f>
        <v>-57.607770405337668</v>
      </c>
      <c r="D574">
        <f>'TPS543C20 Loop Gain'!AJ3366</f>
        <v>51.617862043972664</v>
      </c>
      <c r="E574">
        <f>'TPS543C20 Loop Gain'!B3366</f>
        <v>1432000</v>
      </c>
    </row>
    <row r="575" spans="3:5" x14ac:dyDescent="0.25">
      <c r="C575">
        <f>'TPS543C20 Loop Gain'!AI3365</f>
        <v>-57.622057268517381</v>
      </c>
      <c r="D575">
        <f>'TPS543C20 Loop Gain'!AJ3365</f>
        <v>51.897527417524159</v>
      </c>
      <c r="E575">
        <f>'TPS543C20 Loop Gain'!B3365</f>
        <v>1431000</v>
      </c>
    </row>
    <row r="576" spans="3:5" x14ac:dyDescent="0.25">
      <c r="C576">
        <f>'TPS543C20 Loop Gain'!AI3364</f>
        <v>-57.636636099457654</v>
      </c>
      <c r="D576">
        <f>'TPS543C20 Loop Gain'!AJ3364</f>
        <v>52.177190931768571</v>
      </c>
      <c r="E576">
        <f>'TPS543C20 Loop Gain'!B3364</f>
        <v>1430000</v>
      </c>
    </row>
    <row r="577" spans="3:5" x14ac:dyDescent="0.25">
      <c r="C577">
        <f>'TPS543C20 Loop Gain'!AI3363</f>
        <v>-57.651508694379594</v>
      </c>
      <c r="D577">
        <f>'TPS543C20 Loop Gain'!AJ3363</f>
        <v>52.456852791924071</v>
      </c>
      <c r="E577">
        <f>'TPS543C20 Loop Gain'!B3363</f>
        <v>1429000</v>
      </c>
    </row>
    <row r="578" spans="3:5" x14ac:dyDescent="0.25">
      <c r="C578">
        <f>'TPS543C20 Loop Gain'!AI3362</f>
        <v>-57.666676882220813</v>
      </c>
      <c r="D578">
        <f>'TPS543C20 Loop Gain'!AJ3362</f>
        <v>52.736513203619744</v>
      </c>
      <c r="E578">
        <f>'TPS543C20 Loop Gain'!B3362</f>
        <v>1428000</v>
      </c>
    </row>
    <row r="579" spans="3:5" x14ac:dyDescent="0.25">
      <c r="C579">
        <f>'TPS543C20 Loop Gain'!AI3361</f>
        <v>-57.682142525222211</v>
      </c>
      <c r="D579">
        <f>'TPS543C20 Loop Gain'!AJ3361</f>
        <v>53.01617237286429</v>
      </c>
      <c r="E579">
        <f>'TPS543C20 Loop Gain'!B3361</f>
        <v>1427000</v>
      </c>
    </row>
    <row r="580" spans="3:5" x14ac:dyDescent="0.25">
      <c r="C580">
        <f>'TPS543C20 Loop Gain'!AI3360</f>
        <v>-57.697907519533118</v>
      </c>
      <c r="D580">
        <f>'TPS543C20 Loop Gain'!AJ3360</f>
        <v>53.295830506044588</v>
      </c>
      <c r="E580">
        <f>'TPS543C20 Loop Gain'!B3360</f>
        <v>1426000</v>
      </c>
    </row>
    <row r="581" spans="3:5" x14ac:dyDescent="0.25">
      <c r="C581">
        <f>'TPS543C20 Loop Gain'!AI3359</f>
        <v>-57.713973795829247</v>
      </c>
      <c r="D581">
        <f>'TPS543C20 Loop Gain'!AJ3359</f>
        <v>53.575487809891811</v>
      </c>
      <c r="E581">
        <f>'TPS543C20 Loop Gain'!B3359</f>
        <v>1425000</v>
      </c>
    </row>
    <row r="582" spans="3:5" x14ac:dyDescent="0.25">
      <c r="C582">
        <f>'TPS543C20 Loop Gain'!AI3358</f>
        <v>-57.730343319948787</v>
      </c>
      <c r="D582">
        <f>'TPS543C20 Loop Gain'!AJ3358</f>
        <v>53.855144491465772</v>
      </c>
      <c r="E582">
        <f>'TPS543C20 Loop Gain'!B3358</f>
        <v>1424000</v>
      </c>
    </row>
    <row r="583" spans="3:5" x14ac:dyDescent="0.25">
      <c r="C583">
        <f>'TPS543C20 Loop Gain'!AI3357</f>
        <v>-57.747018093543488</v>
      </c>
      <c r="D583">
        <f>'TPS543C20 Loop Gain'!AJ3357</f>
        <v>54.134800758136606</v>
      </c>
      <c r="E583">
        <f>'TPS543C20 Loop Gain'!B3357</f>
        <v>1423000</v>
      </c>
    </row>
    <row r="584" spans="3:5" x14ac:dyDescent="0.25">
      <c r="C584">
        <f>'TPS543C20 Loop Gain'!AI3356</f>
        <v>-57.764000154748985</v>
      </c>
      <c r="D584">
        <f>'TPS543C20 Loop Gain'!AJ3356</f>
        <v>54.414456817553166</v>
      </c>
      <c r="E584">
        <f>'TPS543C20 Loop Gain'!B3356</f>
        <v>1422000</v>
      </c>
    </row>
    <row r="585" spans="3:5" x14ac:dyDescent="0.25">
      <c r="C585">
        <f>'TPS543C20 Loop Gain'!AI3355</f>
        <v>-57.781291578871077</v>
      </c>
      <c r="D585">
        <f>'TPS543C20 Loop Gain'!AJ3355</f>
        <v>54.694112877639924</v>
      </c>
      <c r="E585">
        <f>'TPS543C20 Loop Gain'!B3355</f>
        <v>1421000</v>
      </c>
    </row>
    <row r="586" spans="3:5" x14ac:dyDescent="0.25">
      <c r="C586">
        <f>'TPS543C20 Loop Gain'!AI3354</f>
        <v>-57.798894479092191</v>
      </c>
      <c r="D586">
        <f>'TPS543C20 Loop Gain'!AJ3354</f>
        <v>54.973769146564933</v>
      </c>
      <c r="E586">
        <f>'TPS543C20 Loop Gain'!B3354</f>
        <v>1420000</v>
      </c>
    </row>
    <row r="587" spans="3:5" x14ac:dyDescent="0.25">
      <c r="C587">
        <f>'TPS543C20 Loop Gain'!AI3353</f>
        <v>-57.816811007193856</v>
      </c>
      <c r="D587">
        <f>'TPS543C20 Loop Gain'!AJ3353</f>
        <v>55.253425832721113</v>
      </c>
      <c r="E587">
        <f>'TPS543C20 Loop Gain'!B3353</f>
        <v>1419000</v>
      </c>
    </row>
    <row r="588" spans="3:5" x14ac:dyDescent="0.25">
      <c r="C588">
        <f>'TPS543C20 Loop Gain'!AI3352</f>
        <v>-57.83504335430198</v>
      </c>
      <c r="D588">
        <f>'TPS543C20 Loop Gain'!AJ3352</f>
        <v>55.533083144708399</v>
      </c>
      <c r="E588">
        <f>'TPS543C20 Loop Gain'!B3352</f>
        <v>1418000</v>
      </c>
    </row>
    <row r="589" spans="3:5" x14ac:dyDescent="0.25">
      <c r="C589">
        <f>'TPS543C20 Loop Gain'!AI3351</f>
        <v>-57.853593751649619</v>
      </c>
      <c r="D589">
        <f>'TPS543C20 Loop Gain'!AJ3351</f>
        <v>55.812741291311028</v>
      </c>
      <c r="E589">
        <f>'TPS543C20 Loop Gain'!B3351</f>
        <v>1417000</v>
      </c>
    </row>
    <row r="590" spans="3:5" x14ac:dyDescent="0.25">
      <c r="C590">
        <f>'TPS543C20 Loop Gain'!AI3350</f>
        <v>-57.872464471360772</v>
      </c>
      <c r="D590">
        <f>'TPS543C20 Loop Gain'!AJ3350</f>
        <v>56.092400481470648</v>
      </c>
      <c r="E590">
        <f>'TPS543C20 Loop Gain'!B3350</f>
        <v>1416000</v>
      </c>
    </row>
    <row r="591" spans="3:5" x14ac:dyDescent="0.25">
      <c r="C591">
        <f>'TPS543C20 Loop Gain'!AI3349</f>
        <v>-57.891657827257063</v>
      </c>
      <c r="D591">
        <f>'TPS543C20 Loop Gain'!AJ3349</f>
        <v>56.372060924279332</v>
      </c>
      <c r="E591">
        <f>'TPS543C20 Loop Gain'!B3349</f>
        <v>1415000</v>
      </c>
    </row>
    <row r="592" spans="3:5" x14ac:dyDescent="0.25">
      <c r="C592">
        <f>'TPS543C20 Loop Gain'!AI3348</f>
        <v>-57.911176175685029</v>
      </c>
      <c r="D592">
        <f>'TPS543C20 Loop Gain'!AJ3348</f>
        <v>56.651722828946973</v>
      </c>
      <c r="E592">
        <f>'TPS543C20 Loop Gain'!B3348</f>
        <v>1414000</v>
      </c>
    </row>
    <row r="593" spans="3:5" x14ac:dyDescent="0.25">
      <c r="C593">
        <f>'TPS543C20 Loop Gain'!AI3347</f>
        <v>-57.931021916365637</v>
      </c>
      <c r="D593">
        <f>'TPS543C20 Loop Gain'!AJ3347</f>
        <v>56.931386404785492</v>
      </c>
      <c r="E593">
        <f>'TPS543C20 Loop Gain'!B3347</f>
        <v>1413000</v>
      </c>
    </row>
    <row r="594" spans="3:5" x14ac:dyDescent="0.25">
      <c r="C594">
        <f>'TPS543C20 Loop Gain'!AI3346</f>
        <v>-57.951197493268609</v>
      </c>
      <c r="D594">
        <f>'TPS543C20 Loop Gain'!AJ3346</f>
        <v>57.211051861188857</v>
      </c>
      <c r="E594">
        <f>'TPS543C20 Loop Gain'!B3346</f>
        <v>1412000</v>
      </c>
    </row>
    <row r="595" spans="3:5" x14ac:dyDescent="0.25">
      <c r="C595">
        <f>'TPS543C20 Loop Gain'!AI3345</f>
        <v>-57.971705395509048</v>
      </c>
      <c r="D595">
        <f>'TPS543C20 Loop Gain'!AJ3345</f>
        <v>57.490719407600814</v>
      </c>
      <c r="E595">
        <f>'TPS543C20 Loop Gain'!B3345</f>
        <v>1411000</v>
      </c>
    </row>
    <row r="596" spans="3:5" x14ac:dyDescent="0.25">
      <c r="C596">
        <f>'TPS543C20 Loop Gain'!AI3344</f>
        <v>-57.992548158272271</v>
      </c>
      <c r="D596">
        <f>'TPS543C20 Loop Gain'!AJ3344</f>
        <v>57.770389253511539</v>
      </c>
      <c r="E596">
        <f>'TPS543C20 Loop Gain'!B3344</f>
        <v>1410000</v>
      </c>
    </row>
    <row r="597" spans="3:5" x14ac:dyDescent="0.25">
      <c r="C597">
        <f>'TPS543C20 Loop Gain'!AI3343</f>
        <v>-58.01372836375991</v>
      </c>
      <c r="D597">
        <f>'TPS543C20 Loop Gain'!AJ3343</f>
        <v>58.050061608424059</v>
      </c>
      <c r="E597">
        <f>'TPS543C20 Loop Gain'!B3343</f>
        <v>1409000</v>
      </c>
    </row>
    <row r="598" spans="3:5" x14ac:dyDescent="0.25">
      <c r="C598">
        <f>'TPS543C20 Loop Gain'!AI3342</f>
        <v>-58.03524864216628</v>
      </c>
      <c r="D598">
        <f>'TPS543C20 Loop Gain'!AJ3342</f>
        <v>58.329736681836707</v>
      </c>
      <c r="E598">
        <f>'TPS543C20 Loop Gain'!B3342</f>
        <v>1408000</v>
      </c>
    </row>
    <row r="599" spans="3:5" x14ac:dyDescent="0.25">
      <c r="C599">
        <f>'TPS543C20 Loop Gain'!AI3341</f>
        <v>-58.057111672679881</v>
      </c>
      <c r="D599">
        <f>'TPS543C20 Loop Gain'!AJ3341</f>
        <v>58.609414683224422</v>
      </c>
      <c r="E599">
        <f>'TPS543C20 Loop Gain'!B3341</f>
        <v>1407000</v>
      </c>
    </row>
    <row r="600" spans="3:5" x14ac:dyDescent="0.25">
      <c r="C600">
        <f>'TPS543C20 Loop Gain'!AI3340</f>
        <v>-58.079320184514735</v>
      </c>
      <c r="D600">
        <f>'TPS543C20 Loop Gain'!AJ3340</f>
        <v>58.889095822005302</v>
      </c>
      <c r="E600">
        <f>'TPS543C20 Loop Gain'!B3340</f>
        <v>1406000</v>
      </c>
    </row>
    <row r="601" spans="3:5" x14ac:dyDescent="0.25">
      <c r="C601">
        <f>'TPS543C20 Loop Gain'!AI3339</f>
        <v>-58.101876957970298</v>
      </c>
      <c r="D601">
        <f>'TPS543C20 Loop Gain'!AJ3339</f>
        <v>59.168780307537133</v>
      </c>
      <c r="E601">
        <f>'TPS543C20 Loop Gain'!B3339</f>
        <v>1405000</v>
      </c>
    </row>
    <row r="602" spans="3:5" x14ac:dyDescent="0.25">
      <c r="C602">
        <f>'TPS543C20 Loop Gain'!AI3338</f>
        <v>-58.124784825522148</v>
      </c>
      <c r="D602">
        <f>'TPS543C20 Loop Gain'!AJ3338</f>
        <v>59.448468349085267</v>
      </c>
      <c r="E602">
        <f>'TPS543C20 Loop Gain'!B3338</f>
        <v>1404000</v>
      </c>
    </row>
    <row r="603" spans="3:5" x14ac:dyDescent="0.25">
      <c r="C603">
        <f>'TPS543C20 Loop Gain'!AI3337</f>
        <v>-58.148046672943032</v>
      </c>
      <c r="D603">
        <f>'TPS543C20 Loop Gain'!AJ3337</f>
        <v>59.728160155801284</v>
      </c>
      <c r="E603">
        <f>'TPS543C20 Loop Gain'!B3337</f>
        <v>1403000</v>
      </c>
    </row>
    <row r="604" spans="3:5" x14ac:dyDescent="0.25">
      <c r="C604">
        <f>'TPS543C20 Loop Gain'!AI3336</f>
        <v>-58.171665440456962</v>
      </c>
      <c r="D604">
        <f>'TPS543C20 Loop Gain'!AJ3336</f>
        <v>60.007855936707323</v>
      </c>
      <c r="E604">
        <f>'TPS543C20 Loop Gain'!B3336</f>
        <v>1402000</v>
      </c>
    </row>
    <row r="605" spans="3:5" x14ac:dyDescent="0.25">
      <c r="C605">
        <f>'TPS543C20 Loop Gain'!AI3335</f>
        <v>-58.195644123926648</v>
      </c>
      <c r="D605">
        <f>'TPS543C20 Loop Gain'!AJ3335</f>
        <v>60.2875559006619</v>
      </c>
      <c r="E605">
        <f>'TPS543C20 Loop Gain'!B3335</f>
        <v>1401000</v>
      </c>
    </row>
    <row r="606" spans="3:5" x14ac:dyDescent="0.25">
      <c r="C606">
        <f>'TPS543C20 Loop Gain'!AI3334</f>
        <v>-58.219985776075937</v>
      </c>
      <c r="D606">
        <f>'TPS543C20 Loop Gain'!AJ3334</f>
        <v>60.56726025635443</v>
      </c>
      <c r="E606">
        <f>'TPS543C20 Loop Gain'!B3334</f>
        <v>1400000</v>
      </c>
    </row>
    <row r="607" spans="3:5" x14ac:dyDescent="0.25">
      <c r="C607">
        <f>'TPS543C20 Loop Gain'!AI3333</f>
        <v>-58.244693507747634</v>
      </c>
      <c r="D607">
        <f>'TPS543C20 Loop Gain'!AJ3333</f>
        <v>60.84696921227399</v>
      </c>
      <c r="E607">
        <f>'TPS543C20 Loop Gain'!B3333</f>
        <v>1399000</v>
      </c>
    </row>
    <row r="608" spans="3:5" x14ac:dyDescent="0.25">
      <c r="C608">
        <f>'TPS543C20 Loop Gain'!AI3332</f>
        <v>-58.269770489197754</v>
      </c>
      <c r="D608">
        <f>'TPS543C20 Loop Gain'!AJ3332</f>
        <v>61.126682976689551</v>
      </c>
      <c r="E608">
        <f>'TPS543C20 Loop Gain'!B3332</f>
        <v>1398000</v>
      </c>
    </row>
    <row r="609" spans="3:5" x14ac:dyDescent="0.25">
      <c r="C609">
        <f>'TPS543C20 Loop Gain'!AI3331</f>
        <v>-58.295219951429409</v>
      </c>
      <c r="D609">
        <f>'TPS543C20 Loop Gain'!AJ3331</f>
        <v>61.406401757627854</v>
      </c>
      <c r="E609">
        <f>'TPS543C20 Loop Gain'!B3331</f>
        <v>1397000</v>
      </c>
    </row>
    <row r="610" spans="3:5" x14ac:dyDescent="0.25">
      <c r="C610">
        <f>'TPS543C20 Loop Gain'!AI3330</f>
        <v>-58.321045187565716</v>
      </c>
      <c r="D610">
        <f>'TPS543C20 Loop Gain'!AJ3330</f>
        <v>61.686125762855752</v>
      </c>
      <c r="E610">
        <f>'TPS543C20 Loop Gain'!B3330</f>
        <v>1396000</v>
      </c>
    </row>
    <row r="611" spans="3:5" x14ac:dyDescent="0.25">
      <c r="C611">
        <f>'TPS543C20 Loop Gain'!AI3329</f>
        <v>-58.347249554262845</v>
      </c>
      <c r="D611">
        <f>'TPS543C20 Loop Gain'!AJ3329</f>
        <v>61.965855199845677</v>
      </c>
      <c r="E611">
        <f>'TPS543C20 Loop Gain'!B3329</f>
        <v>1395000</v>
      </c>
    </row>
    <row r="612" spans="3:5" x14ac:dyDescent="0.25">
      <c r="C612">
        <f>'TPS543C20 Loop Gain'!AI3328</f>
        <v>-58.373836473167813</v>
      </c>
      <c r="D612">
        <f>'TPS543C20 Loop Gain'!AJ3328</f>
        <v>62.245590275772706</v>
      </c>
      <c r="E612">
        <f>'TPS543C20 Loop Gain'!B3328</f>
        <v>1394000</v>
      </c>
    </row>
    <row r="613" spans="3:5" x14ac:dyDescent="0.25">
      <c r="C613">
        <f>'TPS543C20 Loop Gain'!AI3327</f>
        <v>-58.400809432419074</v>
      </c>
      <c r="D613">
        <f>'TPS543C20 Loop Gain'!AJ3327</f>
        <v>62.525331197479765</v>
      </c>
      <c r="E613">
        <f>'TPS543C20 Loop Gain'!B3327</f>
        <v>1393000</v>
      </c>
    </row>
    <row r="614" spans="3:5" x14ac:dyDescent="0.25">
      <c r="C614">
        <f>'TPS543C20 Loop Gain'!AI3326</f>
        <v>-58.428171988191394</v>
      </c>
      <c r="D614">
        <f>'TPS543C20 Loop Gain'!AJ3326</f>
        <v>62.805078171458199</v>
      </c>
      <c r="E614">
        <f>'TPS543C20 Loop Gain'!B3326</f>
        <v>1392000</v>
      </c>
    </row>
    <row r="615" spans="3:5" x14ac:dyDescent="0.25">
      <c r="C615">
        <f>'TPS543C20 Loop Gain'!AI3325</f>
        <v>-58.455927766291396</v>
      </c>
      <c r="D615">
        <f>'TPS543C20 Loop Gain'!AJ3325</f>
        <v>63.084831403831643</v>
      </c>
      <c r="E615">
        <f>'TPS543C20 Loop Gain'!B3325</f>
        <v>1391000</v>
      </c>
    </row>
    <row r="616" spans="3:5" x14ac:dyDescent="0.25">
      <c r="C616">
        <f>'TPS543C20 Loop Gain'!AI3324</f>
        <v>-58.484080463798136</v>
      </c>
      <c r="D616">
        <f>'TPS543C20 Loop Gain'!AJ3324</f>
        <v>63.364591100320133</v>
      </c>
      <c r="E616">
        <f>'TPS543C20 Loop Gain'!B3324</f>
        <v>1390000</v>
      </c>
    </row>
    <row r="617" spans="3:5" x14ac:dyDescent="0.25">
      <c r="C617">
        <f>'TPS543C20 Loop Gain'!AI3323</f>
        <v>-58.512633850758043</v>
      </c>
      <c r="D617">
        <f>'TPS543C20 Loop Gain'!AJ3323</f>
        <v>63.644357466235434</v>
      </c>
      <c r="E617">
        <f>'TPS543C20 Loop Gain'!B3323</f>
        <v>1389000</v>
      </c>
    </row>
    <row r="618" spans="3:5" x14ac:dyDescent="0.25">
      <c r="C618">
        <f>'TPS543C20 Loop Gain'!AI3322</f>
        <v>-58.541591771931095</v>
      </c>
      <c r="D618">
        <f>'TPS543C20 Loop Gain'!AJ3322</f>
        <v>63.924130706449347</v>
      </c>
      <c r="E618">
        <f>'TPS543C20 Loop Gain'!B3322</f>
        <v>1388000</v>
      </c>
    </row>
    <row r="619" spans="3:5" x14ac:dyDescent="0.25">
      <c r="C619">
        <f>'TPS543C20 Loop Gain'!AI3321</f>
        <v>-58.570958148590776</v>
      </c>
      <c r="D619">
        <f>'TPS543C20 Loop Gain'!AJ3321</f>
        <v>64.203911025373401</v>
      </c>
      <c r="E619">
        <f>'TPS543C20 Loop Gain'!B3321</f>
        <v>1387000</v>
      </c>
    </row>
    <row r="620" spans="3:5" x14ac:dyDescent="0.25">
      <c r="C620">
        <f>'TPS543C20 Loop Gain'!AI3320</f>
        <v>-58.600736980382635</v>
      </c>
      <c r="D620">
        <f>'TPS543C20 Loop Gain'!AJ3320</f>
        <v>64.483698626940111</v>
      </c>
      <c r="E620">
        <f>'TPS543C20 Loop Gain'!B3320</f>
        <v>1386000</v>
      </c>
    </row>
    <row r="621" spans="3:5" x14ac:dyDescent="0.25">
      <c r="C621">
        <f>'TPS543C20 Loop Gain'!AI3319</f>
        <v>-58.63093234723916</v>
      </c>
      <c r="D621">
        <f>'TPS543C20 Loop Gain'!AJ3319</f>
        <v>64.763493714570203</v>
      </c>
      <c r="E621">
        <f>'TPS543C20 Loop Gain'!B3319</f>
        <v>1385000</v>
      </c>
    </row>
    <row r="622" spans="3:5" x14ac:dyDescent="0.25">
      <c r="C622">
        <f>'TPS543C20 Loop Gain'!AI3318</f>
        <v>-58.661548411359277</v>
      </c>
      <c r="D622">
        <f>'TPS543C20 Loop Gain'!AJ3318</f>
        <v>65.043296491166643</v>
      </c>
      <c r="E622">
        <f>'TPS543C20 Loop Gain'!B3318</f>
        <v>1384000</v>
      </c>
    </row>
    <row r="623" spans="3:5" x14ac:dyDescent="0.25">
      <c r="C623">
        <f>'TPS543C20 Loop Gain'!AI3317</f>
        <v>-58.692589419247938</v>
      </c>
      <c r="D623">
        <f>'TPS543C20 Loop Gain'!AJ3317</f>
        <v>65.323107159081502</v>
      </c>
      <c r="E623">
        <f>'TPS543C20 Loop Gain'!B3317</f>
        <v>1383000</v>
      </c>
    </row>
    <row r="624" spans="3:5" x14ac:dyDescent="0.25">
      <c r="C624">
        <f>'TPS543C20 Loop Gain'!AI3316</f>
        <v>-58.724059703823613</v>
      </c>
      <c r="D624">
        <f>'TPS543C20 Loop Gain'!AJ3316</f>
        <v>65.602925920098201</v>
      </c>
      <c r="E624">
        <f>'TPS543C20 Loop Gain'!B3316</f>
        <v>1382000</v>
      </c>
    </row>
    <row r="625" spans="3:5" x14ac:dyDescent="0.25">
      <c r="C625">
        <f>'TPS543C20 Loop Gain'!AI3315</f>
        <v>-58.755963686593127</v>
      </c>
      <c r="D625">
        <f>'TPS543C20 Loop Gain'!AJ3315</f>
        <v>65.88275297541189</v>
      </c>
      <c r="E625">
        <f>'TPS543C20 Loop Gain'!B3315</f>
        <v>1381000</v>
      </c>
    </row>
    <row r="626" spans="3:5" x14ac:dyDescent="0.25">
      <c r="C626">
        <f>'TPS543C20 Loop Gain'!AI3314</f>
        <v>-58.788305879896434</v>
      </c>
      <c r="D626">
        <f>'TPS543C20 Loop Gain'!AJ3314</f>
        <v>66.162588525594586</v>
      </c>
      <c r="E626">
        <f>'TPS543C20 Loop Gain'!B3314</f>
        <v>1380000</v>
      </c>
    </row>
    <row r="627" spans="3:5" x14ac:dyDescent="0.25">
      <c r="C627">
        <f>'TPS543C20 Loop Gain'!AI3313</f>
        <v>-58.821090889230348</v>
      </c>
      <c r="D627">
        <f>'TPS543C20 Loop Gain'!AJ3313</f>
        <v>66.442432770591921</v>
      </c>
      <c r="E627">
        <f>'TPS543C20 Loop Gain'!B3313</f>
        <v>1379000</v>
      </c>
    </row>
    <row r="628" spans="3:5" x14ac:dyDescent="0.25">
      <c r="C628">
        <f>'TPS543C20 Loop Gain'!AI3312</f>
        <v>-58.854323415641161</v>
      </c>
      <c r="D628">
        <f>'TPS543C20 Loop Gain'!AJ3312</f>
        <v>66.722285909689958</v>
      </c>
      <c r="E628">
        <f>'TPS543C20 Loop Gain'!B3312</f>
        <v>1378000</v>
      </c>
    </row>
    <row r="629" spans="3:5" x14ac:dyDescent="0.25">
      <c r="C629">
        <f>'TPS543C20 Loop Gain'!AI3311</f>
        <v>-58.888008258204145</v>
      </c>
      <c r="D629">
        <f>'TPS543C20 Loop Gain'!AJ3311</f>
        <v>67.002148141495013</v>
      </c>
      <c r="E629">
        <f>'TPS543C20 Loop Gain'!B3311</f>
        <v>1377000</v>
      </c>
    </row>
    <row r="630" spans="3:5" x14ac:dyDescent="0.25">
      <c r="C630">
        <f>'TPS543C20 Loop Gain'!AI3310</f>
        <v>-58.922150316581181</v>
      </c>
      <c r="D630">
        <f>'TPS543C20 Loop Gain'!AJ3310</f>
        <v>67.28201966391228</v>
      </c>
      <c r="E630">
        <f>'TPS543C20 Loop Gain'!B3310</f>
        <v>1376000</v>
      </c>
    </row>
    <row r="631" spans="3:5" x14ac:dyDescent="0.25">
      <c r="C631">
        <f>'TPS543C20 Loop Gain'!AI3309</f>
        <v>-58.956754593668748</v>
      </c>
      <c r="D631">
        <f>'TPS543C20 Loop Gain'!AJ3309</f>
        <v>67.561900674126889</v>
      </c>
      <c r="E631">
        <f>'TPS543C20 Loop Gain'!B3309</f>
        <v>1375000</v>
      </c>
    </row>
    <row r="632" spans="3:5" x14ac:dyDescent="0.25">
      <c r="C632">
        <f>'TPS543C20 Loop Gain'!AI3308</f>
        <v>-58.991826198330131</v>
      </c>
      <c r="D632">
        <f>'TPS543C20 Loop Gain'!AJ3308</f>
        <v>67.841791368571052</v>
      </c>
      <c r="E632">
        <f>'TPS543C20 Loop Gain'!B3308</f>
        <v>1374000</v>
      </c>
    </row>
    <row r="633" spans="3:5" x14ac:dyDescent="0.25">
      <c r="C633">
        <f>'TPS543C20 Loop Gain'!AI3307</f>
        <v>-59.027370348228281</v>
      </c>
      <c r="D633">
        <f>'TPS543C20 Loop Gain'!AJ3307</f>
        <v>68.121691942918289</v>
      </c>
      <c r="E633">
        <f>'TPS543C20 Loop Gain'!B3307</f>
        <v>1373000</v>
      </c>
    </row>
    <row r="634" spans="3:5" x14ac:dyDescent="0.25">
      <c r="C634">
        <f>'TPS543C20 Loop Gain'!AI3306</f>
        <v>-59.063392372749661</v>
      </c>
      <c r="D634">
        <f>'TPS543C20 Loop Gain'!AJ3306</f>
        <v>68.40160259205031</v>
      </c>
      <c r="E634">
        <f>'TPS543C20 Loop Gain'!B3306</f>
        <v>1372000</v>
      </c>
    </row>
    <row r="635" spans="3:5" x14ac:dyDescent="0.25">
      <c r="C635">
        <f>'TPS543C20 Loop Gain'!AI3305</f>
        <v>-59.099897716033396</v>
      </c>
      <c r="D635">
        <f>'TPS543C20 Loop Gain'!AJ3305</f>
        <v>68.681523510039511</v>
      </c>
      <c r="E635">
        <f>'TPS543C20 Loop Gain'!B3305</f>
        <v>1371000</v>
      </c>
    </row>
    <row r="636" spans="3:5" x14ac:dyDescent="0.25">
      <c r="C636">
        <f>'TPS543C20 Loop Gain'!AI3304</f>
        <v>-59.136891940104064</v>
      </c>
      <c r="D636">
        <f>'TPS543C20 Loop Gain'!AJ3304</f>
        <v>68.961454890128294</v>
      </c>
      <c r="E636">
        <f>'TPS543C20 Loop Gain'!B3304</f>
        <v>1370000</v>
      </c>
    </row>
    <row r="637" spans="3:5" x14ac:dyDescent="0.25">
      <c r="C637">
        <f>'TPS543C20 Loop Gain'!AI3303</f>
        <v>-59.174380728113682</v>
      </c>
      <c r="D637">
        <f>'TPS543C20 Loop Gain'!AJ3303</f>
        <v>69.24139692469592</v>
      </c>
      <c r="E637">
        <f>'TPS543C20 Loop Gain'!B3303</f>
        <v>1369000</v>
      </c>
    </row>
    <row r="638" spans="3:5" x14ac:dyDescent="0.25">
      <c r="C638">
        <f>'TPS543C20 Loop Gain'!AI3302</f>
        <v>-59.21236988770162</v>
      </c>
      <c r="D638">
        <f>'TPS543C20 Loop Gain'!AJ3302</f>
        <v>69.521349805255468</v>
      </c>
      <c r="E638">
        <f>'TPS543C20 Loop Gain'!B3302</f>
        <v>1368000</v>
      </c>
    </row>
    <row r="639" spans="3:5" x14ac:dyDescent="0.25">
      <c r="C639">
        <f>'TPS543C20 Loop Gain'!AI3301</f>
        <v>-59.250865354470477</v>
      </c>
      <c r="D639">
        <f>'TPS543C20 Loop Gain'!AJ3301</f>
        <v>69.80131372241847</v>
      </c>
      <c r="E639">
        <f>'TPS543C20 Loop Gain'!B3301</f>
        <v>1367000</v>
      </c>
    </row>
    <row r="640" spans="3:5" x14ac:dyDescent="0.25">
      <c r="C640">
        <f>'TPS543C20 Loop Gain'!AI3300</f>
        <v>-59.289873195588605</v>
      </c>
      <c r="D640">
        <f>'TPS543C20 Loop Gain'!AJ3300</f>
        <v>70.08128886587906</v>
      </c>
      <c r="E640">
        <f>'TPS543C20 Loop Gain'!B3300</f>
        <v>1366000</v>
      </c>
    </row>
    <row r="641" spans="3:5" x14ac:dyDescent="0.25">
      <c r="C641">
        <f>'TPS543C20 Loop Gain'!AI3299</f>
        <v>-59.329399613522156</v>
      </c>
      <c r="D641">
        <f>'TPS543C20 Loop Gain'!AJ3299</f>
        <v>70.361275424391721</v>
      </c>
      <c r="E641">
        <f>'TPS543C20 Loop Gain'!B3299</f>
        <v>1365000</v>
      </c>
    </row>
    <row r="642" spans="3:5" x14ac:dyDescent="0.25">
      <c r="C642">
        <f>'TPS543C20 Loop Gain'!AI3298</f>
        <v>-59.369450949900724</v>
      </c>
      <c r="D642">
        <f>'TPS543C20 Loop Gain'!AJ3298</f>
        <v>70.641273585740109</v>
      </c>
      <c r="E642">
        <f>'TPS543C20 Loop Gain'!B3298</f>
        <v>1364000</v>
      </c>
    </row>
    <row r="643" spans="3:5" x14ac:dyDescent="0.25">
      <c r="C643">
        <f>'TPS543C20 Loop Gain'!AI3297</f>
        <v>-59.410033689528689</v>
      </c>
      <c r="D643">
        <f>'TPS543C20 Loop Gain'!AJ3297</f>
        <v>70.921283536732801</v>
      </c>
      <c r="E643">
        <f>'TPS543C20 Loop Gain'!B3297</f>
        <v>1363000</v>
      </c>
    </row>
    <row r="644" spans="3:5" x14ac:dyDescent="0.25">
      <c r="C644">
        <f>'TPS543C20 Loop Gain'!AI3296</f>
        <v>-59.451154464541261</v>
      </c>
      <c r="D644">
        <f>'TPS543C20 Loop Gain'!AJ3296</f>
        <v>71.201305463169604</v>
      </c>
      <c r="E644">
        <f>'TPS543C20 Loop Gain'!B3296</f>
        <v>1362000</v>
      </c>
    </row>
    <row r="645" spans="3:5" x14ac:dyDescent="0.25">
      <c r="C645">
        <f>'TPS543C20 Loop Gain'!AI3295</f>
        <v>-59.492820058714891</v>
      </c>
      <c r="D645">
        <f>'TPS543C20 Loop Gain'!AJ3295</f>
        <v>71.481339549823232</v>
      </c>
      <c r="E645">
        <f>'TPS543C20 Loop Gain'!B3295</f>
        <v>1361000</v>
      </c>
    </row>
    <row r="646" spans="3:5" x14ac:dyDescent="0.25">
      <c r="C646">
        <f>'TPS543C20 Loop Gain'!AI3294</f>
        <v>-59.535037411940699</v>
      </c>
      <c r="D646">
        <f>'TPS543C20 Loop Gain'!AJ3294</f>
        <v>71.761385980420556</v>
      </c>
      <c r="E646">
        <f>'TPS543C20 Loop Gain'!B3294</f>
        <v>1360000</v>
      </c>
    </row>
    <row r="647" spans="3:5" x14ac:dyDescent="0.25">
      <c r="C647">
        <f>'TPS543C20 Loop Gain'!AI3293</f>
        <v>-59.5778136248639</v>
      </c>
      <c r="D647">
        <f>'TPS543C20 Loop Gain'!AJ3293</f>
        <v>72.041444937609711</v>
      </c>
      <c r="E647">
        <f>'TPS543C20 Loop Gain'!B3293</f>
        <v>1359000</v>
      </c>
    </row>
    <row r="648" spans="3:5" x14ac:dyDescent="0.25">
      <c r="C648">
        <f>'TPS543C20 Loop Gain'!AI3292</f>
        <v>-59.621155963702492</v>
      </c>
      <c r="D648">
        <f>'TPS543C20 Loop Gain'!AJ3292</f>
        <v>72.321516602955541</v>
      </c>
      <c r="E648">
        <f>'TPS543C20 Loop Gain'!B3292</f>
        <v>1358000</v>
      </c>
    </row>
    <row r="649" spans="3:5" x14ac:dyDescent="0.25">
      <c r="C649">
        <f>'TPS543C20 Loop Gain'!AI3291</f>
        <v>-59.665071865248464</v>
      </c>
      <c r="D649">
        <f>'TPS543C20 Loop Gain'!AJ3291</f>
        <v>72.601601156907947</v>
      </c>
      <c r="E649">
        <f>'TPS543C20 Loop Gain'!B3291</f>
        <v>1357000</v>
      </c>
    </row>
    <row r="650" spans="3:5" x14ac:dyDescent="0.25">
      <c r="C650">
        <f>'TPS543C20 Loop Gain'!AI3290</f>
        <v>-59.70956894206094</v>
      </c>
      <c r="D650">
        <f>'TPS543C20 Loop Gain'!AJ3290</f>
        <v>72.88169877878164</v>
      </c>
      <c r="E650">
        <f>'TPS543C20 Loop Gain'!B3290</f>
        <v>1356000</v>
      </c>
    </row>
    <row r="651" spans="3:5" x14ac:dyDescent="0.25">
      <c r="C651">
        <f>'TPS543C20 Loop Gain'!AI3289</f>
        <v>-59.754654987862551</v>
      </c>
      <c r="D651">
        <f>'TPS543C20 Loop Gain'!AJ3289</f>
        <v>73.161809646736799</v>
      </c>
      <c r="E651">
        <f>'TPS543C20 Loop Gain'!B3289</f>
        <v>1355000</v>
      </c>
    </row>
    <row r="652" spans="3:5" x14ac:dyDescent="0.25">
      <c r="C652">
        <f>'TPS543C20 Loop Gain'!AI3288</f>
        <v>-59.80033798314701</v>
      </c>
      <c r="D652">
        <f>'TPS543C20 Loop Gain'!AJ3288</f>
        <v>73.441933937760027</v>
      </c>
      <c r="E652">
        <f>'TPS543C20 Loop Gain'!B3288</f>
        <v>1354000</v>
      </c>
    </row>
    <row r="653" spans="3:5" x14ac:dyDescent="0.25">
      <c r="C653">
        <f>'TPS543C20 Loop Gain'!AI3287</f>
        <v>-59.846626101005526</v>
      </c>
      <c r="D653">
        <f>'TPS543C20 Loop Gain'!AJ3287</f>
        <v>73.722071827631197</v>
      </c>
      <c r="E653">
        <f>'TPS543C20 Loop Gain'!B3287</f>
        <v>1353000</v>
      </c>
    </row>
    <row r="654" spans="3:5" x14ac:dyDescent="0.25">
      <c r="C654">
        <f>'TPS543C20 Loop Gain'!AI3286</f>
        <v>-59.893527713188696</v>
      </c>
      <c r="D654">
        <f>'TPS543C20 Loop Gain'!AJ3286</f>
        <v>74.002223490919391</v>
      </c>
      <c r="E654">
        <f>'TPS543C20 Loop Gain'!B3286</f>
        <v>1352000</v>
      </c>
    </row>
    <row r="655" spans="3:5" x14ac:dyDescent="0.25">
      <c r="C655">
        <f>'TPS543C20 Loop Gain'!AI3285</f>
        <v>-59.941051396408085</v>
      </c>
      <c r="D655">
        <f>'TPS543C20 Loop Gain'!AJ3285</f>
        <v>74.282389100952727</v>
      </c>
      <c r="E655">
        <f>'TPS543C20 Loop Gain'!B3285</f>
        <v>1351000</v>
      </c>
    </row>
    <row r="656" spans="3:5" x14ac:dyDescent="0.25">
      <c r="C656">
        <f>'TPS543C20 Loop Gain'!AI3284</f>
        <v>-59.989205938892916</v>
      </c>
      <c r="D656">
        <f>'TPS543C20 Loop Gain'!AJ3284</f>
        <v>74.562568829797385</v>
      </c>
      <c r="E656">
        <f>'TPS543C20 Loop Gain'!B3284</f>
        <v>1350000</v>
      </c>
    </row>
    <row r="657" spans="3:5" x14ac:dyDescent="0.25">
      <c r="C657">
        <f>'TPS543C20 Loop Gain'!AI3283</f>
        <v>-60.038000347215771</v>
      </c>
      <c r="D657">
        <f>'TPS543C20 Loop Gain'!AJ3283</f>
        <v>74.842762848240696</v>
      </c>
      <c r="E657">
        <f>'TPS543C20 Loop Gain'!B3283</f>
        <v>1349000</v>
      </c>
    </row>
    <row r="658" spans="3:5" x14ac:dyDescent="0.25">
      <c r="C658">
        <f>'TPS543C20 Loop Gain'!AI3282</f>
        <v>-60.087443853393751</v>
      </c>
      <c r="D658">
        <f>'TPS543C20 Loop Gain'!AJ3282</f>
        <v>75.122971325759835</v>
      </c>
      <c r="E658">
        <f>'TPS543C20 Loop Gain'!B3282</f>
        <v>1348000</v>
      </c>
    </row>
    <row r="659" spans="3:5" x14ac:dyDescent="0.25">
      <c r="C659">
        <f>'TPS543C20 Loop Gain'!AI3281</f>
        <v>-60.137545922289277</v>
      </c>
      <c r="D659">
        <f>'TPS543C20 Loop Gain'!AJ3281</f>
        <v>75.40319443051763</v>
      </c>
      <c r="E659">
        <f>'TPS543C20 Loop Gain'!B3281</f>
        <v>1347000</v>
      </c>
    </row>
    <row r="660" spans="3:5" x14ac:dyDescent="0.25">
      <c r="C660">
        <f>'TPS543C20 Loop Gain'!AI3280</f>
        <v>-60.188316259316174</v>
      </c>
      <c r="D660">
        <f>'TPS543C20 Loop Gain'!AJ3280</f>
        <v>75.683432329328852</v>
      </c>
      <c r="E660">
        <f>'TPS543C20 Loop Gain'!B3280</f>
        <v>1346000</v>
      </c>
    </row>
    <row r="661" spans="3:5" x14ac:dyDescent="0.25">
      <c r="C661">
        <f>'TPS543C20 Loop Gain'!AI3279</f>
        <v>-60.239764818469894</v>
      </c>
      <c r="D661">
        <f>'TPS543C20 Loop Gain'!AJ3279</f>
        <v>75.963685187645439</v>
      </c>
      <c r="E661">
        <f>'TPS543C20 Loop Gain'!B3279</f>
        <v>1345000</v>
      </c>
    </row>
    <row r="662" spans="3:5" x14ac:dyDescent="0.25">
      <c r="C662">
        <f>'TPS543C20 Loop Gain'!AI3278</f>
        <v>-60.291901810699862</v>
      </c>
      <c r="D662">
        <f>'TPS543C20 Loop Gain'!AJ3278</f>
        <v>76.243953169536468</v>
      </c>
      <c r="E662">
        <f>'TPS543C20 Loop Gain'!B3278</f>
        <v>1344000</v>
      </c>
    </row>
    <row r="663" spans="3:5" x14ac:dyDescent="0.25">
      <c r="C663">
        <f>'TPS543C20 Loop Gain'!AI3277</f>
        <v>-60.344737712637524</v>
      </c>
      <c r="D663">
        <f>'TPS543C20 Loop Gain'!AJ3277</f>
        <v>76.524236437657962</v>
      </c>
      <c r="E663">
        <f>'TPS543C20 Loop Gain'!B3277</f>
        <v>1343000</v>
      </c>
    </row>
    <row r="664" spans="3:5" x14ac:dyDescent="0.25">
      <c r="C664">
        <f>'TPS543C20 Loop Gain'!AI3276</f>
        <v>-60.398283275705154</v>
      </c>
      <c r="D664">
        <f>'TPS543C20 Loop Gain'!AJ3276</f>
        <v>76.804535153247571</v>
      </c>
      <c r="E664">
        <f>'TPS543C20 Loop Gain'!B3276</f>
        <v>1342000</v>
      </c>
    </row>
    <row r="665" spans="3:5" x14ac:dyDescent="0.25">
      <c r="C665">
        <f>'TPS543C20 Loop Gain'!AI3275</f>
        <v>-60.452549535617088</v>
      </c>
      <c r="D665">
        <f>'TPS543C20 Loop Gain'!AJ3275</f>
        <v>77.084849476095457</v>
      </c>
      <c r="E665">
        <f>'TPS543C20 Loop Gain'!B3275</f>
        <v>1341000</v>
      </c>
    </row>
    <row r="666" spans="3:5" x14ac:dyDescent="0.25">
      <c r="C666">
        <f>'TPS543C20 Loop Gain'!AI3274</f>
        <v>-60.507547822300232</v>
      </c>
      <c r="D666">
        <f>'TPS543C20 Loop Gain'!AJ3274</f>
        <v>77.365179564525008</v>
      </c>
      <c r="E666">
        <f>'TPS543C20 Loop Gain'!B3274</f>
        <v>1340000</v>
      </c>
    </row>
    <row r="667" spans="3:5" x14ac:dyDescent="0.25">
      <c r="C667">
        <f>'TPS543C20 Loop Gain'!AI3273</f>
        <v>-60.563289770253384</v>
      </c>
      <c r="D667">
        <f>'TPS543C20 Loop Gain'!AJ3273</f>
        <v>77.645525575376681</v>
      </c>
      <c r="E667">
        <f>'TPS543C20 Loop Gain'!B3273</f>
        <v>1339000</v>
      </c>
    </row>
    <row r="668" spans="3:5" x14ac:dyDescent="0.25">
      <c r="C668">
        <f>'TPS543C20 Loop Gain'!AI3272</f>
        <v>-60.619787329367377</v>
      </c>
      <c r="D668">
        <f>'TPS543C20 Loop Gain'!AJ3272</f>
        <v>77.925887663975786</v>
      </c>
      <c r="E668">
        <f>'TPS543C20 Loop Gain'!B3272</f>
        <v>1338000</v>
      </c>
    </row>
    <row r="669" spans="3:5" x14ac:dyDescent="0.25">
      <c r="C669">
        <f>'TPS543C20 Loop Gain'!AI3271</f>
        <v>-60.677052776237872</v>
      </c>
      <c r="D669">
        <f>'TPS543C20 Loop Gain'!AJ3271</f>
        <v>78.206265984130596</v>
      </c>
      <c r="E669">
        <f>'TPS543C20 Loop Gain'!B3271</f>
        <v>1337000</v>
      </c>
    </row>
    <row r="670" spans="3:5" x14ac:dyDescent="0.25">
      <c r="C670">
        <f>'TPS543C20 Loop Gain'!AI3270</f>
        <v>-60.735098725988557</v>
      </c>
      <c r="D670">
        <f>'TPS543C20 Loop Gain'!AJ3270</f>
        <v>78.486660688100542</v>
      </c>
      <c r="E670">
        <f>'TPS543C20 Loop Gain'!B3270</f>
        <v>1336000</v>
      </c>
    </row>
    <row r="671" spans="3:5" x14ac:dyDescent="0.25">
      <c r="C671">
        <f>'TPS543C20 Loop Gain'!AI3269</f>
        <v>-60.793938144638098</v>
      </c>
      <c r="D671">
        <f>'TPS543C20 Loop Gain'!AJ3269</f>
        <v>78.767071926578907</v>
      </c>
      <c r="E671">
        <f>'TPS543C20 Loop Gain'!B3269</f>
        <v>1335000</v>
      </c>
    </row>
    <row r="672" spans="3:5" x14ac:dyDescent="0.25">
      <c r="C672">
        <f>'TPS543C20 Loop Gain'!AI3268</f>
        <v>-60.853584362041204</v>
      </c>
      <c r="D672">
        <f>'TPS543C20 Loop Gain'!AJ3268</f>
        <v>79.047499848677475</v>
      </c>
      <c r="E672">
        <f>'TPS543C20 Loop Gain'!B3268</f>
        <v>1334000</v>
      </c>
    </row>
    <row r="673" spans="3:5" x14ac:dyDescent="0.25">
      <c r="C673">
        <f>'TPS543C20 Loop Gain'!AI3267</f>
        <v>-60.91405108543146</v>
      </c>
      <c r="D673">
        <f>'TPS543C20 Loop Gain'!AJ3267</f>
        <v>79.327944601894089</v>
      </c>
      <c r="E673">
        <f>'TPS543C20 Loop Gain'!B3267</f>
        <v>1333000</v>
      </c>
    </row>
    <row r="674" spans="3:5" x14ac:dyDescent="0.25">
      <c r="C674">
        <f>'TPS543C20 Loop Gain'!AI3266</f>
        <v>-60.975352413609642</v>
      </c>
      <c r="D674">
        <f>'TPS543C20 Loop Gain'!AJ3266</f>
        <v>79.6084063321115</v>
      </c>
      <c r="E674">
        <f>'TPS543C20 Loop Gain'!B3266</f>
        <v>1332000</v>
      </c>
    </row>
    <row r="675" spans="3:5" x14ac:dyDescent="0.25">
      <c r="C675">
        <f>'TPS543C20 Loop Gain'!AI3265</f>
        <v>-61.037502851801392</v>
      </c>
      <c r="D675">
        <f>'TPS543C20 Loop Gain'!AJ3265</f>
        <v>79.888885183566003</v>
      </c>
      <c r="E675">
        <f>'TPS543C20 Loop Gain'!B3265</f>
        <v>1331000</v>
      </c>
    </row>
    <row r="676" spans="3:5" x14ac:dyDescent="0.25">
      <c r="C676">
        <f>'TPS543C20 Loop Gain'!AI3264</f>
        <v>-61.100517327233717</v>
      </c>
      <c r="D676">
        <f>'TPS543C20 Loop Gain'!AJ3264</f>
        <v>80.169381298830885</v>
      </c>
      <c r="E676">
        <f>'TPS543C20 Loop Gain'!B3264</f>
        <v>1330000</v>
      </c>
    </row>
    <row r="677" spans="3:5" x14ac:dyDescent="0.25">
      <c r="C677">
        <f>'TPS543C20 Loop Gain'!AI3263</f>
        <v>-61.164411205466195</v>
      </c>
      <c r="D677">
        <f>'TPS543C20 Loop Gain'!AJ3263</f>
        <v>80.449894818798484</v>
      </c>
      <c r="E677">
        <f>'TPS543C20 Loop Gain'!B3263</f>
        <v>1329000</v>
      </c>
    </row>
    <row r="678" spans="3:5" x14ac:dyDescent="0.25">
      <c r="C678">
        <f>'TPS543C20 Loop Gain'!AI3262</f>
        <v>-61.229200307524579</v>
      </c>
      <c r="D678">
        <f>'TPS543C20 Loop Gain'!AJ3262</f>
        <v>80.730425882663056</v>
      </c>
      <c r="E678">
        <f>'TPS543C20 Loop Gain'!B3262</f>
        <v>1328000</v>
      </c>
    </row>
    <row r="679" spans="3:5" x14ac:dyDescent="0.25">
      <c r="C679">
        <f>'TPS543C20 Loop Gain'!AI3261</f>
        <v>-61.294900927879574</v>
      </c>
      <c r="D679">
        <f>'TPS543C20 Loop Gain'!AJ3261</f>
        <v>81.010974627890363</v>
      </c>
      <c r="E679">
        <f>'TPS543C20 Loop Gain'!B3261</f>
        <v>1327000</v>
      </c>
    </row>
    <row r="680" spans="3:5" x14ac:dyDescent="0.25">
      <c r="C680">
        <f>'TPS543C20 Loop Gain'!AI3260</f>
        <v>-61.361529853331255</v>
      </c>
      <c r="D680">
        <f>'TPS543C20 Loop Gain'!AJ3260</f>
        <v>81.291541190216918</v>
      </c>
      <c r="E680">
        <f>'TPS543C20 Loop Gain'!B3260</f>
        <v>1326000</v>
      </c>
    </row>
    <row r="681" spans="3:5" x14ac:dyDescent="0.25">
      <c r="C681">
        <f>'TPS543C20 Loop Gain'!AI3259</f>
        <v>-61.429104382841864</v>
      </c>
      <c r="D681">
        <f>'TPS543C20 Loop Gain'!AJ3259</f>
        <v>81.572125703619676</v>
      </c>
      <c r="E681">
        <f>'TPS543C20 Loop Gain'!B3259</f>
        <v>1325000</v>
      </c>
    </row>
    <row r="682" spans="3:5" x14ac:dyDescent="0.25">
      <c r="C682">
        <f>'TPS543C20 Loop Gain'!AI3258</f>
        <v>-61.49764234838284</v>
      </c>
      <c r="D682">
        <f>'TPS543C20 Loop Gain'!AJ3258</f>
        <v>81.852728300299745</v>
      </c>
      <c r="E682">
        <f>'TPS543C20 Loop Gain'!B3258</f>
        <v>1324000</v>
      </c>
    </row>
    <row r="683" spans="3:5" x14ac:dyDescent="0.25">
      <c r="C683">
        <f>'TPS543C20 Loop Gain'!AI3257</f>
        <v>-61.567162136858151</v>
      </c>
      <c r="D683">
        <f>'TPS543C20 Loop Gain'!AJ3257</f>
        <v>82.133349110667822</v>
      </c>
      <c r="E683">
        <f>'TPS543C20 Loop Gain'!B3257</f>
        <v>1323000</v>
      </c>
    </row>
    <row r="684" spans="3:5" x14ac:dyDescent="0.25">
      <c r="C684">
        <f>'TPS543C20 Loop Gain'!AI3256</f>
        <v>-61.637682713165738</v>
      </c>
      <c r="D684">
        <f>'TPS543C20 Loop Gain'!AJ3256</f>
        <v>82.413988263313712</v>
      </c>
      <c r="E684">
        <f>'TPS543C20 Loop Gain'!B3256</f>
        <v>1322000</v>
      </c>
    </row>
    <row r="685" spans="3:5" x14ac:dyDescent="0.25">
      <c r="C685">
        <f>'TPS543C20 Loop Gain'!AI3255</f>
        <v>-61.709223644480318</v>
      </c>
      <c r="D685">
        <f>'TPS543C20 Loop Gain'!AJ3255</f>
        <v>82.694645885006068</v>
      </c>
      <c r="E685">
        <f>'TPS543C20 Loop Gain'!B3255</f>
        <v>1321000</v>
      </c>
    </row>
    <row r="686" spans="3:5" x14ac:dyDescent="0.25">
      <c r="C686">
        <f>'TPS543C20 Loop Gain'!AI3254</f>
        <v>-61.781805125821052</v>
      </c>
      <c r="D686">
        <f>'TPS543C20 Loop Gain'!AJ3254</f>
        <v>82.975322100662709</v>
      </c>
      <c r="E686">
        <f>'TPS543C20 Loop Gain'!B3254</f>
        <v>1320000</v>
      </c>
    </row>
    <row r="687" spans="3:5" x14ac:dyDescent="0.25">
      <c r="C687">
        <f>'TPS543C20 Loop Gain'!AI3253</f>
        <v>-61.855448006998614</v>
      </c>
      <c r="D687">
        <f>'TPS543C20 Loop Gain'!AJ3253</f>
        <v>83.25601703333534</v>
      </c>
      <c r="E687">
        <f>'TPS543C20 Loop Gain'!B3253</f>
        <v>1319000</v>
      </c>
    </row>
    <row r="688" spans="3:5" x14ac:dyDescent="0.25">
      <c r="C688">
        <f>'TPS543C20 Loop Gain'!AI3252</f>
        <v>-61.930173821025399</v>
      </c>
      <c r="D688">
        <f>'TPS543C20 Loop Gain'!AJ3252</f>
        <v>83.536730804194761</v>
      </c>
      <c r="E688">
        <f>'TPS543C20 Loop Gain'!B3252</f>
        <v>1318000</v>
      </c>
    </row>
    <row r="689" spans="3:5" x14ac:dyDescent="0.25">
      <c r="C689">
        <f>'TPS543C20 Loop Gain'!AI3251</f>
        <v>-62.006004814085884</v>
      </c>
      <c r="D689">
        <f>'TPS543C20 Loop Gain'!AJ3251</f>
        <v>83.817463532502771</v>
      </c>
      <c r="E689">
        <f>'TPS543C20 Loop Gain'!B3251</f>
        <v>1317000</v>
      </c>
    </row>
    <row r="690" spans="3:5" x14ac:dyDescent="0.25">
      <c r="C690">
        <f>'TPS543C20 Loop Gain'!AI3250</f>
        <v>-62.082963977177236</v>
      </c>
      <c r="D690">
        <f>'TPS543C20 Loop Gain'!AJ3250</f>
        <v>84.098215335610504</v>
      </c>
      <c r="E690">
        <f>'TPS543C20 Loop Gain'!B3250</f>
        <v>1316000</v>
      </c>
    </row>
    <row r="691" spans="3:5" x14ac:dyDescent="0.25">
      <c r="C691">
        <f>'TPS543C20 Loop Gain'!AI3249</f>
        <v>-62.16107507952313</v>
      </c>
      <c r="D691">
        <f>'TPS543C20 Loop Gain'!AJ3249</f>
        <v>84.378986328930878</v>
      </c>
      <c r="E691">
        <f>'TPS543C20 Loop Gain'!B3249</f>
        <v>1315000</v>
      </c>
    </row>
    <row r="692" spans="3:5" x14ac:dyDescent="0.25">
      <c r="C692">
        <f>'TPS543C20 Loop Gain'!AI3248</f>
        <v>-62.240362703888188</v>
      </c>
      <c r="D692">
        <f>'TPS543C20 Loop Gain'!AJ3248</f>
        <v>84.659776625923215</v>
      </c>
      <c r="E692">
        <f>'TPS543C20 Loop Gain'!B3248</f>
        <v>1314000</v>
      </c>
    </row>
    <row r="693" spans="3:5" x14ac:dyDescent="0.25">
      <c r="C693">
        <f>'TPS543C20 Loop Gain'!AI3247</f>
        <v>-62.320852283923628</v>
      </c>
      <c r="D693">
        <f>'TPS543C20 Loop Gain'!AJ3247</f>
        <v>84.940586338080763</v>
      </c>
      <c r="E693">
        <f>'TPS543C20 Loop Gain'!B3247</f>
        <v>1313000</v>
      </c>
    </row>
    <row r="694" spans="3:5" x14ac:dyDescent="0.25">
      <c r="C694">
        <f>'TPS543C20 Loop Gain'!AI3246</f>
        <v>-62.402570143679725</v>
      </c>
      <c r="D694">
        <f>'TPS543C20 Loop Gain'!AJ3246</f>
        <v>85.221415574900405</v>
      </c>
      <c r="E694">
        <f>'TPS543C20 Loop Gain'!B3246</f>
        <v>1312000</v>
      </c>
    </row>
    <row r="695" spans="3:5" x14ac:dyDescent="0.25">
      <c r="C695">
        <f>'TPS543C20 Loop Gain'!AI3245</f>
        <v>-62.485543539452344</v>
      </c>
      <c r="D695">
        <f>'TPS543C20 Loop Gain'!AJ3245</f>
        <v>85.502264443884286</v>
      </c>
      <c r="E695">
        <f>'TPS543C20 Loop Gain'!B3245</f>
        <v>1311000</v>
      </c>
    </row>
    <row r="696" spans="3:5" x14ac:dyDescent="0.25">
      <c r="C696">
        <f>'TPS543C20 Loop Gain'!AI3244</f>
        <v>-62.569800704111557</v>
      </c>
      <c r="D696">
        <f>'TPS543C20 Loop Gain'!AJ3244</f>
        <v>85.783133050512291</v>
      </c>
      <c r="E696">
        <f>'TPS543C20 Loop Gain'!B3244</f>
        <v>1310000</v>
      </c>
    </row>
    <row r="697" spans="3:5" x14ac:dyDescent="0.25">
      <c r="C697">
        <f>'TPS543C20 Loop Gain'!AI3243</f>
        <v>-62.655370894105573</v>
      </c>
      <c r="D697">
        <f>'TPS543C20 Loop Gain'!AJ3243</f>
        <v>86.064021498226992</v>
      </c>
      <c r="E697">
        <f>'TPS543C20 Loop Gain'!B3243</f>
        <v>1309000</v>
      </c>
    </row>
    <row r="698" spans="3:5" x14ac:dyDescent="0.25">
      <c r="C698">
        <f>'TPS543C20 Loop Gain'!AI3242</f>
        <v>-62.742284439330632</v>
      </c>
      <c r="D698">
        <f>'TPS543C20 Loop Gain'!AJ3242</f>
        <v>86.344929888419458</v>
      </c>
      <c r="E698">
        <f>'TPS543C20 Loop Gain'!B3242</f>
        <v>1308000</v>
      </c>
    </row>
    <row r="699" spans="3:5" x14ac:dyDescent="0.25">
      <c r="C699">
        <f>'TPS543C20 Loop Gain'!AI3241</f>
        <v>-62.830572796080446</v>
      </c>
      <c r="D699">
        <f>'TPS543C20 Loop Gain'!AJ3241</f>
        <v>86.625858320414196</v>
      </c>
      <c r="E699">
        <f>'TPS543C20 Loop Gain'!B3241</f>
        <v>1307000</v>
      </c>
    </row>
    <row r="700" spans="3:5" x14ac:dyDescent="0.25">
      <c r="C700">
        <f>'TPS543C20 Loop Gain'!AI3240</f>
        <v>-62.92026860330121</v>
      </c>
      <c r="D700">
        <f>'TPS543C20 Loop Gain'!AJ3240</f>
        <v>86.906806891442685</v>
      </c>
      <c r="E700">
        <f>'TPS543C20 Loop Gain'!B3240</f>
        <v>1306000</v>
      </c>
    </row>
    <row r="701" spans="3:5" x14ac:dyDescent="0.25">
      <c r="C701">
        <f>'TPS543C20 Loop Gain'!AI3239</f>
        <v>-63.011405742416137</v>
      </c>
      <c r="D701">
        <f>'TPS543C20 Loop Gain'!AJ3239</f>
        <v>87.187775696644962</v>
      </c>
      <c r="E701">
        <f>'TPS543C20 Loop Gain'!B3239</f>
        <v>1305000</v>
      </c>
    </row>
    <row r="702" spans="3:5" x14ac:dyDescent="0.25">
      <c r="C702">
        <f>'TPS543C20 Loop Gain'!AI3238</f>
        <v>-63.1040194009773</v>
      </c>
      <c r="D702">
        <f>'TPS543C20 Loop Gain'!AJ3238</f>
        <v>87.46876482904247</v>
      </c>
      <c r="E702">
        <f>'TPS543C20 Loop Gain'!B3238</f>
        <v>1304000</v>
      </c>
    </row>
    <row r="703" spans="3:5" x14ac:dyDescent="0.25">
      <c r="C703">
        <f>'TPS543C20 Loop Gain'!AI3237</f>
        <v>-63.198146140454512</v>
      </c>
      <c r="D703">
        <f>'TPS543C20 Loop Gain'!AJ3237</f>
        <v>87.749774379525206</v>
      </c>
      <c r="E703">
        <f>'TPS543C20 Loop Gain'!B3237</f>
        <v>1303000</v>
      </c>
    </row>
    <row r="704" spans="3:5" x14ac:dyDescent="0.25">
      <c r="C704">
        <f>'TPS543C20 Loop Gain'!AI3236</f>
        <v>-63.29382396848623</v>
      </c>
      <c r="D704">
        <f>'TPS543C20 Loop Gain'!AJ3236</f>
        <v>88.030804436839745</v>
      </c>
      <c r="E704">
        <f>'TPS543C20 Loop Gain'!B3236</f>
        <v>1302000</v>
      </c>
    </row>
    <row r="705" spans="3:5" x14ac:dyDescent="0.25">
      <c r="C705">
        <f>'TPS543C20 Loop Gain'!AI3235</f>
        <v>-63.391092415941024</v>
      </c>
      <c r="D705">
        <f>'TPS543C20 Loop Gain'!AJ3235</f>
        <v>88.311855087562478</v>
      </c>
      <c r="E705">
        <f>'TPS543C20 Loop Gain'!B3235</f>
        <v>1301000</v>
      </c>
    </row>
    <row r="706" spans="3:5" x14ac:dyDescent="0.25">
      <c r="C706">
        <f>'TPS543C20 Loop Gain'!AI3234</f>
        <v>-63.489992619198091</v>
      </c>
      <c r="D706">
        <f>'TPS543C20 Loop Gain'!AJ3234</f>
        <v>88.592926416102884</v>
      </c>
      <c r="E706">
        <f>'TPS543C20 Loop Gain'!B3234</f>
        <v>1300000</v>
      </c>
    </row>
    <row r="707" spans="3:5" x14ac:dyDescent="0.25">
      <c r="C707">
        <f>'TPS543C20 Loop Gain'!AI3233</f>
        <v>-63.590567408053005</v>
      </c>
      <c r="D707">
        <f>'TPS543C20 Loop Gain'!AJ3233</f>
        <v>88.874018504675576</v>
      </c>
      <c r="E707">
        <f>'TPS543C20 Loop Gain'!B3233</f>
        <v>1299000</v>
      </c>
    </row>
    <row r="708" spans="3:5" x14ac:dyDescent="0.25">
      <c r="C708">
        <f>'TPS543C20 Loop Gain'!AI3232</f>
        <v>-63.69286139973444</v>
      </c>
      <c r="D708">
        <f>'TPS543C20 Loop Gain'!AJ3232</f>
        <v>89.15513143329045</v>
      </c>
      <c r="E708">
        <f>'TPS543C20 Loop Gain'!B3232</f>
        <v>1298000</v>
      </c>
    </row>
    <row r="709" spans="3:5" x14ac:dyDescent="0.25">
      <c r="C709">
        <f>'TPS543C20 Loop Gain'!AI3231</f>
        <v>-63.796921099541635</v>
      </c>
      <c r="D709">
        <f>'TPS543C20 Loop Gain'!AJ3231</f>
        <v>89.436265279740354</v>
      </c>
      <c r="E709">
        <f>'TPS543C20 Loop Gain'!B3231</f>
        <v>1297000</v>
      </c>
    </row>
    <row r="710" spans="3:5" x14ac:dyDescent="0.25">
      <c r="C710">
        <f>'TPS543C20 Loop Gain'!AI3230</f>
        <v>-63.902795008666828</v>
      </c>
      <c r="D710">
        <f>'TPS543C20 Loop Gain'!AJ3230</f>
        <v>89.717420119575621</v>
      </c>
      <c r="E710">
        <f>'TPS543C20 Loop Gain'!B3230</f>
        <v>1296000</v>
      </c>
    </row>
    <row r="711" spans="3:5" x14ac:dyDescent="0.25">
      <c r="C711">
        <f>'TPS543C20 Loop Gain'!AI3229</f>
        <v>-64.010533739840852</v>
      </c>
      <c r="D711">
        <f>'TPS543C20 Loop Gain'!AJ3229</f>
        <v>89.998596026107734</v>
      </c>
      <c r="E711">
        <f>'TPS543C20 Loop Gain'!B3229</f>
        <v>1295000</v>
      </c>
    </row>
    <row r="712" spans="3:5" x14ac:dyDescent="0.25">
      <c r="C712">
        <f>'TPS543C20 Loop Gain'!AI3228</f>
        <v>-64.120190141474126</v>
      </c>
      <c r="D712">
        <f>'TPS543C20 Loop Gain'!AJ3228</f>
        <v>90.279793070383207</v>
      </c>
      <c r="E712">
        <f>'TPS543C20 Loop Gain'!B3228</f>
        <v>1294000</v>
      </c>
    </row>
    <row r="713" spans="3:5" x14ac:dyDescent="0.25">
      <c r="C713">
        <f>'TPS543C20 Loop Gain'!AI3227</f>
        <v>-64.231819431066896</v>
      </c>
      <c r="D713">
        <f>'TPS543C20 Loop Gain'!AJ3227</f>
        <v>90.561011321173936</v>
      </c>
      <c r="E713">
        <f>'TPS543C20 Loop Gain'!B3227</f>
        <v>1293000</v>
      </c>
    </row>
    <row r="714" spans="3:5" x14ac:dyDescent="0.25">
      <c r="C714">
        <f>'TPS543C20 Loop Gain'!AI3226</f>
        <v>-64.345479338726392</v>
      </c>
      <c r="D714">
        <f>'TPS543C20 Loop Gain'!AJ3226</f>
        <v>90.842250844966429</v>
      </c>
      <c r="E714">
        <f>'TPS543C20 Loop Gain'!B3226</f>
        <v>1292000</v>
      </c>
    </row>
    <row r="715" spans="3:5" x14ac:dyDescent="0.25">
      <c r="C715">
        <f>'TPS543C20 Loop Gain'!AI3225</f>
        <v>-64.461230261721369</v>
      </c>
      <c r="D715">
        <f>'TPS543C20 Loop Gain'!AJ3225</f>
        <v>91.123511705936608</v>
      </c>
      <c r="E715">
        <f>'TPS543C20 Loop Gain'!B3225</f>
        <v>1291000</v>
      </c>
    </row>
    <row r="716" spans="3:5" x14ac:dyDescent="0.25">
      <c r="C716">
        <f>'TPS543C20 Loop Gain'!AI3224</f>
        <v>-64.579135431121955</v>
      </c>
      <c r="D716">
        <f>'TPS543C20 Loop Gain'!AJ3224</f>
        <v>91.404793965954852</v>
      </c>
      <c r="E716">
        <f>'TPS543C20 Loop Gain'!B3224</f>
        <v>1290000</v>
      </c>
    </row>
    <row r="717" spans="3:5" x14ac:dyDescent="0.25">
      <c r="C717">
        <f>'TPS543C20 Loop Gain'!AI3223</f>
        <v>-64.6992610916556</v>
      </c>
      <c r="D717">
        <f>'TPS543C20 Loop Gain'!AJ3223</f>
        <v>91.686097684561148</v>
      </c>
      <c r="E717">
        <f>'TPS543C20 Loop Gain'!B3223</f>
        <v>1289000</v>
      </c>
    </row>
    <row r="718" spans="3:5" x14ac:dyDescent="0.25">
      <c r="C718">
        <f>'TPS543C20 Loop Gain'!AI3222</f>
        <v>-64.821676696073752</v>
      </c>
      <c r="D718">
        <f>'TPS543C20 Loop Gain'!AJ3222</f>
        <v>91.967422918956146</v>
      </c>
      <c r="E718">
        <f>'TPS543C20 Loop Gain'!B3222</f>
        <v>1288000</v>
      </c>
    </row>
    <row r="719" spans="3:5" x14ac:dyDescent="0.25">
      <c r="C719">
        <f>'TPS543C20 Loop Gain'!AI3221</f>
        <v>-64.946455115451016</v>
      </c>
      <c r="D719">
        <f>'TPS543C20 Loop Gain'!AJ3221</f>
        <v>92.248769723987678</v>
      </c>
      <c r="E719">
        <f>'TPS543C20 Loop Gain'!B3221</f>
        <v>1287000</v>
      </c>
    </row>
    <row r="720" spans="3:5" x14ac:dyDescent="0.25">
      <c r="C720">
        <f>'TPS543C20 Loop Gain'!AI3220</f>
        <v>-65.073672867011894</v>
      </c>
      <c r="D720">
        <f>'TPS543C20 Loop Gain'!AJ3220</f>
        <v>92.530138152142584</v>
      </c>
      <c r="E720">
        <f>'TPS543C20 Loop Gain'!B3220</f>
        <v>1286000</v>
      </c>
    </row>
    <row r="721" spans="3:5" x14ac:dyDescent="0.25">
      <c r="C721">
        <f>'TPS543C20 Loop Gain'!AI3219</f>
        <v>-65.203410361260254</v>
      </c>
      <c r="D721">
        <f>'TPS543C20 Loop Gain'!AJ3219</f>
        <v>92.81152825352352</v>
      </c>
      <c r="E721">
        <f>'TPS543C20 Loop Gain'!B3219</f>
        <v>1285000</v>
      </c>
    </row>
    <row r="722" spans="3:5" x14ac:dyDescent="0.25">
      <c r="C722">
        <f>'TPS543C20 Loop Gain'!AI3218</f>
        <v>-65.335752170428009</v>
      </c>
      <c r="D722">
        <f>'TPS543C20 Loop Gain'!AJ3218</f>
        <v>93.092940075853107</v>
      </c>
      <c r="E722">
        <f>'TPS543C20 Loop Gain'!B3218</f>
        <v>1284000</v>
      </c>
    </row>
    <row r="723" spans="3:5" x14ac:dyDescent="0.25">
      <c r="C723">
        <f>'TPS543C20 Loop Gain'!AI3217</f>
        <v>-65.470787320460573</v>
      </c>
      <c r="D723">
        <f>'TPS543C20 Loop Gain'!AJ3217</f>
        <v>93.374373664451852</v>
      </c>
      <c r="E723">
        <f>'TPS543C20 Loop Gain'!B3217</f>
        <v>1283000</v>
      </c>
    </row>
    <row r="724" spans="3:5" x14ac:dyDescent="0.25">
      <c r="C724">
        <f>'TPS543C20 Loop Gain'!AI3216</f>
        <v>-65.608609609082521</v>
      </c>
      <c r="D724">
        <f>'TPS543C20 Loop Gain'!AJ3216</f>
        <v>93.655829062230154</v>
      </c>
      <c r="E724">
        <f>'TPS543C20 Loop Gain'!B3216</f>
        <v>1282000</v>
      </c>
    </row>
    <row r="725" spans="3:5" x14ac:dyDescent="0.25">
      <c r="C725">
        <f>'TPS543C20 Loop Gain'!AI3215</f>
        <v>-65.749317952779563</v>
      </c>
      <c r="D725">
        <f>'TPS543C20 Loop Gain'!AJ3215</f>
        <v>93.937306309679343</v>
      </c>
      <c r="E725">
        <f>'TPS543C20 Loop Gain'!B3215</f>
        <v>1281000</v>
      </c>
    </row>
    <row r="726" spans="3:5" x14ac:dyDescent="0.25">
      <c r="C726">
        <f>'TPS543C20 Loop Gain'!AI3214</f>
        <v>-65.893016765905813</v>
      </c>
      <c r="D726">
        <f>'TPS543C20 Loop Gain'!AJ3214</f>
        <v>94.218805444849338</v>
      </c>
      <c r="E726">
        <f>'TPS543C20 Loop Gain'!B3214</f>
        <v>1280000</v>
      </c>
    </row>
    <row r="727" spans="3:5" x14ac:dyDescent="0.25">
      <c r="C727">
        <f>'TPS543C20 Loop Gain'!AI3213</f>
        <v>-66.039816375573892</v>
      </c>
      <c r="D727">
        <f>'TPS543C20 Loop Gain'!AJ3213</f>
        <v>94.500326503356035</v>
      </c>
      <c r="E727">
        <f>'TPS543C20 Loop Gain'!B3213</f>
        <v>1279000</v>
      </c>
    </row>
    <row r="728" spans="3:5" x14ac:dyDescent="0.25">
      <c r="C728">
        <f>'TPS543C20 Loop Gain'!AI3212</f>
        <v>-66.189833476426969</v>
      </c>
      <c r="D728">
        <f>'TPS543C20 Loop Gain'!AJ3212</f>
        <v>94.781869518358945</v>
      </c>
      <c r="E728">
        <f>'TPS543C20 Loop Gain'!B3212</f>
        <v>1278000</v>
      </c>
    </row>
    <row r="729" spans="3:5" x14ac:dyDescent="0.25">
      <c r="C729">
        <f>'TPS543C20 Loop Gain'!AI3211</f>
        <v>-66.343191630009017</v>
      </c>
      <c r="D729">
        <f>'TPS543C20 Loop Gain'!AJ3211</f>
        <v>95.063434520553812</v>
      </c>
      <c r="E729">
        <f>'TPS543C20 Loop Gain'!B3211</f>
        <v>1277000</v>
      </c>
    </row>
    <row r="730" spans="3:5" x14ac:dyDescent="0.25">
      <c r="C730">
        <f>'TPS543C20 Loop Gain'!AI3210</f>
        <v>-66.500021814078664</v>
      </c>
      <c r="D730">
        <f>'TPS543C20 Loop Gain'!AJ3210</f>
        <v>95.345021538166307</v>
      </c>
      <c r="E730">
        <f>'TPS543C20 Loop Gain'!B3210</f>
        <v>1276000</v>
      </c>
    </row>
    <row r="731" spans="3:5" x14ac:dyDescent="0.25">
      <c r="C731">
        <f>'TPS543C20 Loop Gain'!AI3209</f>
        <v>-66.660463027971545</v>
      </c>
      <c r="D731">
        <f>'TPS543C20 Loop Gain'!AJ3209</f>
        <v>95.626630596929729</v>
      </c>
      <c r="E731">
        <f>'TPS543C20 Loop Gain'!B3209</f>
        <v>1275000</v>
      </c>
    </row>
    <row r="732" spans="3:5" x14ac:dyDescent="0.25">
      <c r="C732">
        <f>'TPS543C20 Loop Gain'!AI3208</f>
        <v>-66.824662961048432</v>
      </c>
      <c r="D732">
        <f>'TPS543C20 Loop Gain'!AJ3208</f>
        <v>95.908261720093265</v>
      </c>
      <c r="E732">
        <f>'TPS543C20 Loop Gain'!B3208</f>
        <v>1274000</v>
      </c>
    </row>
    <row r="733" spans="3:5" x14ac:dyDescent="0.25">
      <c r="C733">
        <f>'TPS543C20 Loop Gain'!AI3207</f>
        <v>-66.992778732244915</v>
      </c>
      <c r="D733">
        <f>'TPS543C20 Loop Gain'!AJ3207</f>
        <v>96.189914928401663</v>
      </c>
      <c r="E733">
        <f>'TPS543C20 Loop Gain'!B3207</f>
        <v>1273000</v>
      </c>
    </row>
    <row r="734" spans="3:5" x14ac:dyDescent="0.25">
      <c r="C734">
        <f>'TPS543C20 Loop Gain'!AI3206</f>
        <v>-67.164977710026974</v>
      </c>
      <c r="D734">
        <f>'TPS543C20 Loop Gain'!AJ3206</f>
        <v>96.471590240089455</v>
      </c>
      <c r="E734">
        <f>'TPS543C20 Loop Gain'!B3206</f>
        <v>1272000</v>
      </c>
    </row>
    <row r="735" spans="3:5" x14ac:dyDescent="0.25">
      <c r="C735">
        <f>'TPS543C20 Loop Gain'!AI3205</f>
        <v>-67.341438423466286</v>
      </c>
      <c r="D735">
        <f>'TPS543C20 Loop Gain'!AJ3205</f>
        <v>96.753287670873263</v>
      </c>
      <c r="E735">
        <f>'TPS543C20 Loop Gain'!B3205</f>
        <v>1271000</v>
      </c>
    </row>
    <row r="736" spans="3:5" x14ac:dyDescent="0.25">
      <c r="C736">
        <f>'TPS543C20 Loop Gain'!AI3204</f>
        <v>-67.522351576851023</v>
      </c>
      <c r="D736">
        <f>'TPS543C20 Loop Gain'!AJ3204</f>
        <v>97.035007233934081</v>
      </c>
      <c r="E736">
        <f>'TPS543C20 Loop Gain'!B3204</f>
        <v>1270000</v>
      </c>
    </row>
    <row r="737" spans="3:5" x14ac:dyDescent="0.25">
      <c r="C737">
        <f>'TPS543C20 Loop Gain'!AI3203</f>
        <v>-67.70792118231418</v>
      </c>
      <c r="D737">
        <f>'TPS543C20 Loop Gain'!AJ3203</f>
        <v>97.316748939924537</v>
      </c>
      <c r="E737">
        <f>'TPS543C20 Loop Gain'!B3203</f>
        <v>1269000</v>
      </c>
    </row>
    <row r="738" spans="3:5" x14ac:dyDescent="0.25">
      <c r="C738">
        <f>'TPS543C20 Loop Gain'!AI3202</f>
        <v>-67.898365827299784</v>
      </c>
      <c r="D738">
        <f>'TPS543C20 Loop Gain'!AJ3202</f>
        <v>97.598512796950757</v>
      </c>
      <c r="E738">
        <f>'TPS543C20 Loop Gain'!B3202</f>
        <v>1268000</v>
      </c>
    </row>
    <row r="739" spans="3:5" x14ac:dyDescent="0.25">
      <c r="C739">
        <f>'TPS543C20 Loop Gain'!AI3201</f>
        <v>-68.093920096636751</v>
      </c>
      <c r="D739">
        <f>'TPS543C20 Loop Gain'!AJ3201</f>
        <v>97.880298810566217</v>
      </c>
      <c r="E739">
        <f>'TPS543C20 Loop Gain'!B3201</f>
        <v>1267000</v>
      </c>
    </row>
    <row r="740" spans="3:5" x14ac:dyDescent="0.25">
      <c r="C740">
        <f>'TPS543C20 Loop Gain'!AI3200</f>
        <v>-68.294836172400466</v>
      </c>
      <c r="D740">
        <f>'TPS543C20 Loop Gain'!AJ3200</f>
        <v>98.162106983765312</v>
      </c>
      <c r="E740">
        <f>'TPS543C20 Loop Gain'!B3200</f>
        <v>1266000</v>
      </c>
    </row>
    <row r="741" spans="3:5" x14ac:dyDescent="0.25">
      <c r="C741">
        <f>'TPS543C20 Loop Gain'!AI3199</f>
        <v>-68.501385638929335</v>
      </c>
      <c r="D741">
        <f>'TPS543C20 Loop Gain'!AJ3199</f>
        <v>98.44393731697825</v>
      </c>
      <c r="E741">
        <f>'TPS543C20 Loop Gain'!B3199</f>
        <v>1265000</v>
      </c>
    </row>
    <row r="742" spans="3:5" x14ac:dyDescent="0.25">
      <c r="C742">
        <f>'TPS543C20 Loop Gain'!AI3198</f>
        <v>-68.713861525381702</v>
      </c>
      <c r="D742">
        <f>'TPS543C20 Loop Gain'!AJ3198</f>
        <v>98.725789808053065</v>
      </c>
      <c r="E742">
        <f>'TPS543C20 Loop Gain'!B3198</f>
        <v>1264000</v>
      </c>
    </row>
    <row r="743" spans="3:5" x14ac:dyDescent="0.25">
      <c r="C743">
        <f>'TPS543C20 Loop Gain'!AI3197</f>
        <v>-68.932580624397644</v>
      </c>
      <c r="D743">
        <f>'TPS543C20 Loop Gain'!AJ3197</f>
        <v>99.007664452265757</v>
      </c>
      <c r="E743">
        <f>'TPS543C20 Loop Gain'!B3197</f>
        <v>1263000</v>
      </c>
    </row>
    <row r="744" spans="3:5" x14ac:dyDescent="0.25">
      <c r="C744">
        <f>'TPS543C20 Loop Gain'!AI3196</f>
        <v>-69.15788613284974</v>
      </c>
      <c r="D744">
        <f>'TPS543C20 Loop Gain'!AJ3196</f>
        <v>99.28956124230254</v>
      </c>
      <c r="E744">
        <f>'TPS543C20 Loop Gain'!B3196</f>
        <v>1262000</v>
      </c>
    </row>
    <row r="745" spans="3:5" x14ac:dyDescent="0.25">
      <c r="C745">
        <f>'TPS543C20 Loop Gain'!AI3195</f>
        <v>-69.390150669953385</v>
      </c>
      <c r="D745">
        <f>'TPS543C20 Loop Gain'!AJ3195</f>
        <v>99.571480168256358</v>
      </c>
      <c r="E745">
        <f>'TPS543C20 Loop Gain'!B3195</f>
        <v>1261000</v>
      </c>
    </row>
    <row r="746" spans="3:5" x14ac:dyDescent="0.25">
      <c r="C746">
        <f>'TPS543C20 Loop Gain'!AI3194</f>
        <v>-69.629779739336087</v>
      </c>
      <c r="D746">
        <f>'TPS543C20 Loop Gain'!AJ3194</f>
        <v>99.853421217623975</v>
      </c>
      <c r="E746">
        <f>'TPS543C20 Loop Gain'!B3194</f>
        <v>1260000</v>
      </c>
    </row>
    <row r="747" spans="3:5" x14ac:dyDescent="0.25">
      <c r="C747">
        <f>'TPS543C20 Loop Gain'!AI3193</f>
        <v>-69.87721571580407</v>
      </c>
      <c r="D747">
        <f>'TPS543C20 Loop Gain'!AJ3193</f>
        <v>100.13538437528833</v>
      </c>
      <c r="E747">
        <f>'TPS543C20 Loop Gain'!B3193</f>
        <v>1259000</v>
      </c>
    </row>
    <row r="748" spans="3:5" x14ac:dyDescent="0.25">
      <c r="C748">
        <f>'TPS543C20 Loop Gain'!AI3192</f>
        <v>-70.132942455261286</v>
      </c>
      <c r="D748">
        <f>'TPS543C20 Loop Gain'!AJ3192</f>
        <v>100.417369623531</v>
      </c>
      <c r="E748">
        <f>'TPS543C20 Loop Gain'!B3192</f>
        <v>1258000</v>
      </c>
    </row>
    <row r="749" spans="3:5" x14ac:dyDescent="0.25">
      <c r="C749">
        <f>'TPS543C20 Loop Gain'!AI3191</f>
        <v>-70.397490648388001</v>
      </c>
      <c r="D749">
        <f>'TPS543C20 Loop Gain'!AJ3191</f>
        <v>100.69937694201519</v>
      </c>
      <c r="E749">
        <f>'TPS543C20 Loop Gain'!B3191</f>
        <v>1257000</v>
      </c>
    </row>
    <row r="750" spans="3:5" x14ac:dyDescent="0.25">
      <c r="C750">
        <f>'TPS543C20 Loop Gain'!AI3190</f>
        <v>-70.671444066938122</v>
      </c>
      <c r="D750">
        <f>'TPS543C20 Loop Gain'!AJ3190</f>
        <v>100.9814063077836</v>
      </c>
      <c r="E750">
        <f>'TPS543C20 Loop Gain'!B3190</f>
        <v>1256000</v>
      </c>
    </row>
    <row r="751" spans="3:5" x14ac:dyDescent="0.25">
      <c r="C751">
        <f>'TPS543C20 Loop Gain'!AI3189</f>
        <v>-70.955446887406083</v>
      </c>
      <c r="D751">
        <f>'TPS543C20 Loop Gain'!AJ3189</f>
        <v>101.26345769525696</v>
      </c>
      <c r="E751">
        <f>'TPS543C20 Loop Gain'!B3189</f>
        <v>1255000</v>
      </c>
    </row>
    <row r="752" spans="3:5" x14ac:dyDescent="0.25">
      <c r="C752">
        <f>'TPS543C20 Loop Gain'!AI3188</f>
        <v>-71.250212323034646</v>
      </c>
      <c r="D752">
        <f>'TPS543C20 Loop Gain'!AJ3188</f>
        <v>101.54553107621766</v>
      </c>
      <c r="E752">
        <f>'TPS543C20 Loop Gain'!B3188</f>
        <v>1254000</v>
      </c>
    </row>
    <row r="753" spans="3:5" x14ac:dyDescent="0.25">
      <c r="C753">
        <f>'TPS543C20 Loop Gain'!AI3187</f>
        <v>-71.55653285510995</v>
      </c>
      <c r="D753">
        <f>'TPS543C20 Loop Gain'!AJ3187</f>
        <v>101.82762641982393</v>
      </c>
      <c r="E753">
        <f>'TPS543C20 Loop Gain'!B3187</f>
        <v>1253000</v>
      </c>
    </row>
    <row r="754" spans="3:5" x14ac:dyDescent="0.25">
      <c r="C754">
        <f>'TPS543C20 Loop Gain'!AI3186</f>
        <v>-71.875292432772369</v>
      </c>
      <c r="D754">
        <f>'TPS543C20 Loop Gain'!AJ3186</f>
        <v>102.1097436925931</v>
      </c>
      <c r="E754">
        <f>'TPS543C20 Loop Gain'!B3186</f>
        <v>1252000</v>
      </c>
    </row>
    <row r="755" spans="3:5" x14ac:dyDescent="0.25">
      <c r="C755">
        <f>'TPS543C20 Loop Gain'!AI3185</f>
        <v>-72.20748111414332</v>
      </c>
      <c r="D755">
        <f>'TPS543C20 Loop Gain'!AJ3185</f>
        <v>102.39188285840221</v>
      </c>
      <c r="E755">
        <f>'TPS543C20 Loop Gain'!B3185</f>
        <v>1251000</v>
      </c>
    </row>
    <row r="756" spans="3:5" x14ac:dyDescent="0.25">
      <c r="C756">
        <f>'TPS543C20 Loop Gain'!AI3184</f>
        <v>-72.554212759516631</v>
      </c>
      <c r="D756">
        <f>'TPS543C20 Loop Gain'!AJ3184</f>
        <v>102.67404387848724</v>
      </c>
      <c r="E756">
        <f>'TPS543C20 Loop Gain'!B3184</f>
        <v>1250000</v>
      </c>
    </row>
    <row r="757" spans="3:5" x14ac:dyDescent="0.25">
      <c r="C757">
        <f>'TPS543C20 Loop Gain'!AI3183</f>
        <v>-72.916746573413775</v>
      </c>
      <c r="D757">
        <f>'TPS543C20 Loop Gain'!AJ3183</f>
        <v>102.95622671142834</v>
      </c>
      <c r="E757">
        <f>'TPS543C20 Loop Gain'!B3183</f>
        <v>1249000</v>
      </c>
    </row>
    <row r="758" spans="3:5" x14ac:dyDescent="0.25">
      <c r="C758">
        <f>'TPS543C20 Loop Gain'!AI3182</f>
        <v>-73.296513546147338</v>
      </c>
      <c r="D758">
        <f>'TPS543C20 Loop Gain'!AJ3182</f>
        <v>103.23843131316443</v>
      </c>
      <c r="E758">
        <f>'TPS543C20 Loop Gain'!B3182</f>
        <v>1248000</v>
      </c>
    </row>
    <row r="759" spans="3:5" x14ac:dyDescent="0.25">
      <c r="C759">
        <f>'TPS543C20 Loop Gain'!AI3181</f>
        <v>-73.695149196008629</v>
      </c>
      <c r="D759">
        <f>'TPS543C20 Loop Gain'!AJ3181</f>
        <v>103.52065763697954</v>
      </c>
      <c r="E759">
        <f>'TPS543C20 Loop Gain'!B3181</f>
        <v>1247000</v>
      </c>
    </row>
    <row r="760" spans="3:5" x14ac:dyDescent="0.25">
      <c r="C760">
        <f>'TPS543C20 Loop Gain'!AI3180</f>
        <v>-74.11453450430362</v>
      </c>
      <c r="D760">
        <f>'TPS543C20 Loop Gain'!AJ3180</f>
        <v>103.80290563350344</v>
      </c>
      <c r="E760">
        <f>'TPS543C20 Loop Gain'!B3180</f>
        <v>1246000</v>
      </c>
    </row>
    <row r="761" spans="3:5" x14ac:dyDescent="0.25">
      <c r="C761">
        <f>'TPS543C20 Loop Gain'!AI3179</f>
        <v>-74.556847633457423</v>
      </c>
      <c r="D761">
        <f>'TPS543C20 Loop Gain'!AJ3179</f>
        <v>104.08517525071029</v>
      </c>
      <c r="E761">
        <f>'TPS543C20 Loop Gain'!B3179</f>
        <v>1245000</v>
      </c>
    </row>
    <row r="762" spans="3:5" x14ac:dyDescent="0.25">
      <c r="C762">
        <f>'TPS543C20 Loop Gain'!AI3178</f>
        <v>-75.024630027231069</v>
      </c>
      <c r="D762">
        <f>'TPS543C20 Loop Gain'!AJ3178</f>
        <v>104.3674664339182</v>
      </c>
      <c r="E762">
        <f>'TPS543C20 Loop Gain'!B3178</f>
        <v>1244000</v>
      </c>
    </row>
    <row r="763" spans="3:5" x14ac:dyDescent="0.25">
      <c r="C763">
        <f>'TPS543C20 Loop Gain'!AI3177</f>
        <v>-75.520871976503315</v>
      </c>
      <c r="D763">
        <f>'TPS543C20 Loop Gain'!AJ3177</f>
        <v>104.64977912577962</v>
      </c>
      <c r="E763">
        <f>'TPS543C20 Loop Gain'!B3177</f>
        <v>1243000</v>
      </c>
    </row>
    <row r="764" spans="3:5" x14ac:dyDescent="0.25">
      <c r="C764">
        <f>'TPS543C20 Loop Gain'!AI3176</f>
        <v>-76.049124962363379</v>
      </c>
      <c r="D764">
        <f>'TPS543C20 Loop Gain'!AJ3176</f>
        <v>104.93211326629418</v>
      </c>
      <c r="E764">
        <f>'TPS543C20 Loop Gain'!B3176</f>
        <v>1242000</v>
      </c>
    </row>
    <row r="765" spans="3:5" x14ac:dyDescent="0.25">
      <c r="C765">
        <f>'TPS543C20 Loop Gain'!AI3175</f>
        <v>-76.61365150751304</v>
      </c>
      <c r="D765">
        <f>'TPS543C20 Loop Gain'!AJ3175</f>
        <v>105.21446879279824</v>
      </c>
      <c r="E765">
        <f>'TPS543C20 Loop Gain'!B3175</f>
        <v>1241000</v>
      </c>
    </row>
    <row r="766" spans="3:5" x14ac:dyDescent="0.25">
      <c r="C766">
        <f>'TPS543C20 Loop Gain'!AI3174</f>
        <v>-77.219628645771337</v>
      </c>
      <c r="D766">
        <f>'TPS543C20 Loop Gain'!AJ3174</f>
        <v>105.49684563996831</v>
      </c>
      <c r="E766">
        <f>'TPS543C20 Loop Gain'!B3174</f>
        <v>1240000</v>
      </c>
    </row>
    <row r="767" spans="3:5" x14ac:dyDescent="0.25">
      <c r="C767">
        <f>'TPS543C20 Loop Gain'!AI3173</f>
        <v>-77.87342981831911</v>
      </c>
      <c r="D767">
        <f>'TPS543C20 Loop Gain'!AJ3173</f>
        <v>105.77924373982155</v>
      </c>
      <c r="E767">
        <f>'TPS543C20 Loop Gain'!B3173</f>
        <v>1239000</v>
      </c>
    </row>
    <row r="768" spans="3:5" x14ac:dyDescent="0.25">
      <c r="C768">
        <f>'TPS543C20 Loop Gain'!AI3172</f>
        <v>-78.583024524543788</v>
      </c>
      <c r="D768">
        <f>'TPS543C20 Loop Gain'!AJ3172</f>
        <v>106.06166302170574</v>
      </c>
      <c r="E768">
        <f>'TPS543C20 Loop Gain'!B3172</f>
        <v>1238000</v>
      </c>
    </row>
    <row r="769" spans="3:5" x14ac:dyDescent="0.25">
      <c r="C769">
        <f>'TPS543C20 Loop Gain'!AI3171</f>
        <v>-79.358560179256528</v>
      </c>
      <c r="D769">
        <f>'TPS543C20 Loop Gain'!AJ3171</f>
        <v>106.34410341231778</v>
      </c>
      <c r="E769">
        <f>'TPS543C20 Loop Gain'!B3171</f>
        <v>1237000</v>
      </c>
    </row>
    <row r="770" spans="3:5" x14ac:dyDescent="0.25">
      <c r="C770">
        <f>'TPS543C20 Loop Gain'!AI3170</f>
        <v>-80.213235952944672</v>
      </c>
      <c r="D770">
        <f>'TPS543C20 Loop Gain'!AJ3170</f>
        <v>106.62656483569046</v>
      </c>
      <c r="E770">
        <f>'TPS543C20 Loop Gain'!B3170</f>
        <v>1236000</v>
      </c>
    </row>
    <row r="771" spans="3:5" x14ac:dyDescent="0.25">
      <c r="C771">
        <f>'TPS543C20 Loop Gain'!AI3169</f>
        <v>-81.16466423465782</v>
      </c>
      <c r="D771">
        <f>'TPS543C20 Loop Gain'!AJ3169</f>
        <v>106.90904721320055</v>
      </c>
      <c r="E771">
        <f>'TPS543C20 Loop Gain'!B3169</f>
        <v>1235000</v>
      </c>
    </row>
    <row r="772" spans="3:5" x14ac:dyDescent="0.25">
      <c r="C772">
        <f>'TPS543C20 Loop Gain'!AI3168</f>
        <v>-82.237087737749221</v>
      </c>
      <c r="D772">
        <f>'TPS543C20 Loop Gain'!AJ3168</f>
        <v>107.19155046356752</v>
      </c>
      <c r="E772">
        <f>'TPS543C20 Loop Gain'!B3168</f>
        <v>1234000</v>
      </c>
    </row>
    <row r="773" spans="3:5" x14ac:dyDescent="0.25">
      <c r="C773">
        <f>'TPS543C20 Loop Gain'!AI3167</f>
        <v>-83.465191563417619</v>
      </c>
      <c r="D773">
        <f>'TPS543C20 Loop Gain'!AJ3167</f>
        <v>107.47407450284845</v>
      </c>
      <c r="E773">
        <f>'TPS543C20 Loop Gain'!B3167</f>
        <v>1233000</v>
      </c>
    </row>
    <row r="774" spans="3:5" x14ac:dyDescent="0.25">
      <c r="C774">
        <f>'TPS543C20 Loop Gain'!AI3166</f>
        <v>-84.901122176013146</v>
      </c>
      <c r="D774">
        <f>'TPS543C20 Loop Gain'!AJ3166</f>
        <v>107.75661924445681</v>
      </c>
      <c r="E774">
        <f>'TPS543C20 Loop Gain'!B3166</f>
        <v>1232000</v>
      </c>
    </row>
    <row r="775" spans="3:5" x14ac:dyDescent="0.25">
      <c r="C775">
        <f>'TPS543C20 Loop Gain'!AI3165</f>
        <v>-86.628618403938844</v>
      </c>
      <c r="D775">
        <f>'TPS543C20 Loop Gain'!AJ3165</f>
        <v>108.03918459914868</v>
      </c>
      <c r="E775">
        <f>'TPS543C20 Loop Gain'!B3165</f>
        <v>1231000</v>
      </c>
    </row>
    <row r="776" spans="3:5" x14ac:dyDescent="0.25">
      <c r="C776">
        <f>'TPS543C20 Loop Gain'!AI3164</f>
        <v>-88.795155791213546</v>
      </c>
      <c r="D776">
        <f>'TPS543C20 Loop Gain'!AJ3164</f>
        <v>108.32177047503477</v>
      </c>
      <c r="E776">
        <f>'TPS543C20 Loop Gain'!B3164</f>
        <v>1230000</v>
      </c>
    </row>
    <row r="777" spans="3:5" x14ac:dyDescent="0.25">
      <c r="C777">
        <f>'TPS543C20 Loop Gain'!AI3163</f>
        <v>-91.699427964505716</v>
      </c>
      <c r="D777">
        <f>'TPS543C20 Loop Gain'!AJ3163</f>
        <v>108.60437677758031</v>
      </c>
      <c r="E777">
        <f>'TPS543C20 Loop Gain'!B3163</f>
        <v>1229000</v>
      </c>
    </row>
    <row r="778" spans="3:5" x14ac:dyDescent="0.25">
      <c r="C778">
        <f>'TPS543C20 Loop Gain'!AI3162</f>
        <v>-96.112178884385472</v>
      </c>
      <c r="D778">
        <f>'TPS543C20 Loop Gain'!AJ3162</f>
        <v>108.88700340960357</v>
      </c>
      <c r="E778">
        <f>'TPS543C20 Loop Gain'!B3162</f>
        <v>1228000</v>
      </c>
    </row>
    <row r="779" spans="3:5" x14ac:dyDescent="0.25">
      <c r="C779">
        <f>'TPS543C20 Loop Gain'!AI3161</f>
        <v>-105.58859777501455</v>
      </c>
      <c r="D779">
        <f>'TPS543C20 Loop Gain'!AJ3161</f>
        <v>109.16965027128697</v>
      </c>
      <c r="E779">
        <f>'TPS543C20 Loop Gain'!B3161</f>
        <v>1227000</v>
      </c>
    </row>
    <row r="780" spans="3:5" x14ac:dyDescent="0.25">
      <c r="C780">
        <f>'TPS543C20 Loop Gain'!AI3160</f>
        <v>-105.73304473119948</v>
      </c>
      <c r="D780">
        <f>'TPS543C20 Loop Gain'!AJ3160</f>
        <v>-70.547682739823017</v>
      </c>
      <c r="E780">
        <f>'TPS543C20 Loop Gain'!B3160</f>
        <v>1226000</v>
      </c>
    </row>
    <row r="781" spans="3:5" x14ac:dyDescent="0.25">
      <c r="C781">
        <f>'TPS543C20 Loop Gain'!AI3159</f>
        <v>-96.124106615404571</v>
      </c>
      <c r="D781">
        <f>'TPS543C20 Loop Gain'!AJ3159</f>
        <v>-70.264995728809154</v>
      </c>
      <c r="E781">
        <f>'TPS543C20 Loop Gain'!B3159</f>
        <v>1225000</v>
      </c>
    </row>
    <row r="782" spans="3:5" x14ac:dyDescent="0.25">
      <c r="C782">
        <f>'TPS543C20 Loop Gain'!AI3158</f>
        <v>-91.663120641529048</v>
      </c>
      <c r="D782">
        <f>'TPS543C20 Loop Gain'!AJ3158</f>
        <v>-69.982288803384378</v>
      </c>
      <c r="E782">
        <f>'TPS543C20 Loop Gain'!B3158</f>
        <v>1224000</v>
      </c>
    </row>
    <row r="783" spans="3:5" x14ac:dyDescent="0.25">
      <c r="C783">
        <f>'TPS543C20 Loop Gain'!AI3157</f>
        <v>-88.722653612608354</v>
      </c>
      <c r="D783">
        <f>'TPS543C20 Loop Gain'!AJ3157</f>
        <v>-69.699562073873338</v>
      </c>
      <c r="E783">
        <f>'TPS543C20 Loop Gain'!B3157</f>
        <v>1223000</v>
      </c>
    </row>
    <row r="784" spans="3:5" x14ac:dyDescent="0.25">
      <c r="C784">
        <f>'TPS543C20 Loop Gain'!AI3156</f>
        <v>-86.523934842694757</v>
      </c>
      <c r="D784">
        <f>'TPS543C20 Loop Gain'!AJ3156</f>
        <v>-69.416815653237308</v>
      </c>
      <c r="E784">
        <f>'TPS543C20 Loop Gain'!B3156</f>
        <v>1222000</v>
      </c>
    </row>
    <row r="785" spans="3:5" x14ac:dyDescent="0.25">
      <c r="C785">
        <f>'TPS543C20 Loop Gain'!AI3155</f>
        <v>-84.766081636344651</v>
      </c>
      <c r="D785">
        <f>'TPS543C20 Loop Gain'!AJ3155</f>
        <v>-69.134049657030218</v>
      </c>
      <c r="E785">
        <f>'TPS543C20 Loop Gain'!B3155</f>
        <v>1221000</v>
      </c>
    </row>
    <row r="786" spans="3:5" x14ac:dyDescent="0.25">
      <c r="C786">
        <f>'TPS543C20 Loop Gain'!AI3154</f>
        <v>-83.300776523155349</v>
      </c>
      <c r="D786">
        <f>'TPS543C20 Loop Gain'!AJ3154</f>
        <v>-68.851264203420612</v>
      </c>
      <c r="E786">
        <f>'TPS543C20 Loop Gain'!B3154</f>
        <v>1220000</v>
      </c>
    </row>
    <row r="787" spans="3:5" x14ac:dyDescent="0.25">
      <c r="C787">
        <f>'TPS543C20 Loop Gain'!AI3153</f>
        <v>-82.043887794628859</v>
      </c>
      <c r="D787">
        <f>'TPS543C20 Loop Gain'!AJ3153</f>
        <v>-68.568459413175702</v>
      </c>
      <c r="E787">
        <f>'TPS543C20 Loop Gain'!B3153</f>
        <v>1219000</v>
      </c>
    </row>
    <row r="788" spans="3:5" x14ac:dyDescent="0.25">
      <c r="C788">
        <f>'TPS543C20 Loop Gain'!AI3152</f>
        <v>-80.943061007461964</v>
      </c>
      <c r="D788">
        <f>'TPS543C20 Loop Gain'!AJ3152</f>
        <v>-68.285635409652045</v>
      </c>
      <c r="E788">
        <f>'TPS543C20 Loop Gain'!B3152</f>
        <v>1218000</v>
      </c>
    </row>
    <row r="789" spans="3:5" x14ac:dyDescent="0.25">
      <c r="C789">
        <f>'TPS543C20 Loop Gain'!AI3151</f>
        <v>-79.963490666150463</v>
      </c>
      <c r="D789">
        <f>'TPS543C20 Loop Gain'!AJ3151</f>
        <v>-68.002792318803017</v>
      </c>
      <c r="E789">
        <f>'TPS543C20 Loop Gain'!B3151</f>
        <v>1217000</v>
      </c>
    </row>
    <row r="790" spans="3:5" x14ac:dyDescent="0.25">
      <c r="C790">
        <f>'TPS543C20 Loop Gain'!AI3150</f>
        <v>-79.080859540644084</v>
      </c>
      <c r="D790">
        <f>'TPS543C20 Loop Gain'!AJ3150</f>
        <v>-67.719930269153053</v>
      </c>
      <c r="E790">
        <f>'TPS543C20 Loop Gain'!B3150</f>
        <v>1216000</v>
      </c>
    </row>
    <row r="791" spans="3:5" x14ac:dyDescent="0.25">
      <c r="C791">
        <f>'TPS543C20 Loop Gain'!AI3149</f>
        <v>-78.277506655968836</v>
      </c>
      <c r="D791">
        <f>'TPS543C20 Loop Gain'!AJ3149</f>
        <v>-67.437049391802319</v>
      </c>
      <c r="E791">
        <f>'TPS543C20 Loop Gain'!B3149</f>
        <v>1215000</v>
      </c>
    </row>
    <row r="792" spans="3:5" x14ac:dyDescent="0.25">
      <c r="C792">
        <f>'TPS543C20 Loop Gain'!AI3148</f>
        <v>-77.540199814129707</v>
      </c>
      <c r="D792">
        <f>'TPS543C20 Loop Gain'!AJ3148</f>
        <v>-67.154149820416748</v>
      </c>
      <c r="E792">
        <f>'TPS543C20 Loop Gain'!B3148</f>
        <v>1214000</v>
      </c>
    </row>
    <row r="793" spans="3:5" x14ac:dyDescent="0.25">
      <c r="C793">
        <f>'TPS543C20 Loop Gain'!AI3147</f>
        <v>-76.858768368803268</v>
      </c>
      <c r="D793">
        <f>'TPS543C20 Loop Gain'!AJ3147</f>
        <v>-66.871231691214987</v>
      </c>
      <c r="E793">
        <f>'TPS543C20 Loop Gain'!B3147</f>
        <v>1213000</v>
      </c>
    </row>
    <row r="794" spans="3:5" x14ac:dyDescent="0.25">
      <c r="C794">
        <f>'TPS543C20 Loop Gain'!AI3146</f>
        <v>-76.225226007109313</v>
      </c>
      <c r="D794">
        <f>'TPS543C20 Loop Gain'!AJ3146</f>
        <v>-66.58829514297598</v>
      </c>
      <c r="E794">
        <f>'TPS543C20 Loop Gain'!B3146</f>
        <v>1212000</v>
      </c>
    </row>
    <row r="795" spans="3:5" x14ac:dyDescent="0.25">
      <c r="C795">
        <f>'TPS543C20 Loop Gain'!AI3145</f>
        <v>-75.633186822020164</v>
      </c>
      <c r="D795">
        <f>'TPS543C20 Loop Gain'!AJ3145</f>
        <v>-66.305340317009367</v>
      </c>
      <c r="E795">
        <f>'TPS543C20 Loop Gain'!B3145</f>
        <v>1211000</v>
      </c>
    </row>
    <row r="796" spans="3:5" x14ac:dyDescent="0.25">
      <c r="C796">
        <f>'TPS543C20 Loop Gain'!AI3144</f>
        <v>-75.07746434400083</v>
      </c>
      <c r="D796">
        <f>'TPS543C20 Loop Gain'!AJ3144</f>
        <v>-66.022367357159922</v>
      </c>
      <c r="E796">
        <f>'TPS543C20 Loop Gain'!B3144</f>
        <v>1210000</v>
      </c>
    </row>
    <row r="797" spans="3:5" x14ac:dyDescent="0.25">
      <c r="C797">
        <f>'TPS543C20 Loop Gain'!AI3143</f>
        <v>-74.553788778968368</v>
      </c>
      <c r="D797">
        <f>'TPS543C20 Loop Gain'!AJ3143</f>
        <v>-65.739376409794886</v>
      </c>
      <c r="E797">
        <f>'TPS543C20 Loop Gain'!B3143</f>
        <v>1209000</v>
      </c>
    </row>
    <row r="798" spans="3:5" x14ac:dyDescent="0.25">
      <c r="C798">
        <f>'TPS543C20 Loop Gain'!AI3142</f>
        <v>-74.058602953782739</v>
      </c>
      <c r="D798">
        <f>'TPS543C20 Loop Gain'!AJ3142</f>
        <v>-65.456367623792559</v>
      </c>
      <c r="E798">
        <f>'TPS543C20 Loop Gain'!B3142</f>
        <v>1208000</v>
      </c>
    </row>
    <row r="799" spans="3:5" x14ac:dyDescent="0.25">
      <c r="C799">
        <f>'TPS543C20 Loop Gain'!AI3141</f>
        <v>-73.588912059844262</v>
      </c>
      <c r="D799">
        <f>'TPS543C20 Loop Gain'!AJ3141</f>
        <v>-65.173341150543521</v>
      </c>
      <c r="E799">
        <f>'TPS543C20 Loop Gain'!B3141</f>
        <v>1207000</v>
      </c>
    </row>
    <row r="800" spans="3:5" x14ac:dyDescent="0.25">
      <c r="C800">
        <f>'TPS543C20 Loop Gain'!AI3140</f>
        <v>-73.142171023529926</v>
      </c>
      <c r="D800">
        <f>'TPS543C20 Loop Gain'!AJ3140</f>
        <v>-64.89029714392305</v>
      </c>
      <c r="E800">
        <f>'TPS543C20 Loop Gain'!B3140</f>
        <v>1206000</v>
      </c>
    </row>
    <row r="801" spans="3:5" x14ac:dyDescent="0.25">
      <c r="C801">
        <f>'TPS543C20 Loop Gain'!AI3139</f>
        <v>-72.716198733886571</v>
      </c>
      <c r="D801">
        <f>'TPS543C20 Loop Gain'!AJ3139</f>
        <v>-64.607235760291999</v>
      </c>
      <c r="E801">
        <f>'TPS543C20 Loop Gain'!B3139</f>
        <v>1205000</v>
      </c>
    </row>
    <row r="802" spans="3:5" x14ac:dyDescent="0.25">
      <c r="C802">
        <f>'TPS543C20 Loop Gain'!AI3138</f>
        <v>-72.309111790957743</v>
      </c>
      <c r="D802">
        <f>'TPS543C20 Loop Gain'!AJ3138</f>
        <v>-64.324157158484994</v>
      </c>
      <c r="E802">
        <f>'TPS543C20 Loop Gain'!B3138</f>
        <v>1204000</v>
      </c>
    </row>
    <row r="803" spans="3:5" x14ac:dyDescent="0.25">
      <c r="C803">
        <f>'TPS543C20 Loop Gain'!AI3137</f>
        <v>-71.919272674890223</v>
      </c>
      <c r="D803">
        <f>'TPS543C20 Loop Gain'!AJ3137</f>
        <v>-64.041061499793599</v>
      </c>
      <c r="E803">
        <f>'TPS543C20 Loop Gain'!B3137</f>
        <v>1203000</v>
      </c>
    </row>
    <row r="804" spans="3:5" x14ac:dyDescent="0.25">
      <c r="C804">
        <f>'TPS543C20 Loop Gain'!AI3136</f>
        <v>-71.545248725745125</v>
      </c>
      <c r="D804">
        <f>'TPS543C20 Loop Gain'!AJ3136</f>
        <v>-63.757948947970007</v>
      </c>
      <c r="E804">
        <f>'TPS543C20 Loop Gain'!B3136</f>
        <v>1202000</v>
      </c>
    </row>
    <row r="805" spans="3:5" x14ac:dyDescent="0.25">
      <c r="C805">
        <f>'TPS543C20 Loop Gain'!AI3135</f>
        <v>-71.185779336145188</v>
      </c>
      <c r="D805">
        <f>'TPS543C20 Loop Gain'!AJ3135</f>
        <v>-63.47481966919478</v>
      </c>
      <c r="E805">
        <f>'TPS543C20 Loop Gain'!B3135</f>
        <v>1201000</v>
      </c>
    </row>
    <row r="806" spans="3:5" x14ac:dyDescent="0.25">
      <c r="C806">
        <f>'TPS543C20 Loop Gain'!AI3134</f>
        <v>-70.839749459360178</v>
      </c>
      <c r="D806">
        <f>'TPS543C20 Loop Gain'!AJ3134</f>
        <v>-63.191673832078806</v>
      </c>
      <c r="E806">
        <f>'TPS543C20 Loop Gain'!B3134</f>
        <v>1200000</v>
      </c>
    </row>
    <row r="807" spans="3:5" x14ac:dyDescent="0.25">
      <c r="C807">
        <f>'TPS543C20 Loop Gain'!AI3133</f>
        <v>-70.506168027839124</v>
      </c>
      <c r="D807">
        <f>'TPS543C20 Loop Gain'!AJ3133</f>
        <v>-62.908511607646368</v>
      </c>
      <c r="E807">
        <f>'TPS543C20 Loop Gain'!B3133</f>
        <v>1199000</v>
      </c>
    </row>
    <row r="808" spans="3:5" x14ac:dyDescent="0.25">
      <c r="C808">
        <f>'TPS543C20 Loop Gain'!AI3132</f>
        <v>-70.184150228920259</v>
      </c>
      <c r="D808">
        <f>'TPS543C20 Loop Gain'!AJ3132</f>
        <v>-62.625333169325053</v>
      </c>
      <c r="E808">
        <f>'TPS543C20 Loop Gain'!B3132</f>
        <v>1198000</v>
      </c>
    </row>
    <row r="809" spans="3:5" x14ac:dyDescent="0.25">
      <c r="C809">
        <f>'TPS543C20 Loop Gain'!AI3131</f>
        <v>-69.872902838924318</v>
      </c>
      <c r="D809">
        <f>'TPS543C20 Loop Gain'!AJ3131</f>
        <v>-62.342138692926227</v>
      </c>
      <c r="E809">
        <f>'TPS543C20 Loop Gain'!B3131</f>
        <v>1197000</v>
      </c>
    </row>
    <row r="810" spans="3:5" x14ac:dyDescent="0.25">
      <c r="C810">
        <f>'TPS543C20 Loop Gain'!AI3130</f>
        <v>-69.571712003439941</v>
      </c>
      <c r="D810">
        <f>'TPS543C20 Loop Gain'!AJ3130</f>
        <v>-62.058928356647208</v>
      </c>
      <c r="E810">
        <f>'TPS543C20 Loop Gain'!B3130</f>
        <v>1196000</v>
      </c>
    </row>
    <row r="811" spans="3:5" x14ac:dyDescent="0.25">
      <c r="C811">
        <f>'TPS543C20 Loop Gain'!AI3129</f>
        <v>-69.279932989910563</v>
      </c>
      <c r="D811">
        <f>'TPS543C20 Loop Gain'!AJ3129</f>
        <v>-61.775702341037906</v>
      </c>
      <c r="E811">
        <f>'TPS543C20 Loop Gain'!B3129</f>
        <v>1195000</v>
      </c>
    </row>
    <row r="812" spans="3:5" x14ac:dyDescent="0.25">
      <c r="C812">
        <f>'TPS543C20 Loop Gain'!AI3128</f>
        <v>-68.996981542485528</v>
      </c>
      <c r="D812">
        <f>'TPS543C20 Loop Gain'!AJ3128</f>
        <v>-61.492460828999306</v>
      </c>
      <c r="E812">
        <f>'TPS543C20 Loop Gain'!B3128</f>
        <v>1194000</v>
      </c>
    </row>
    <row r="813" spans="3:5" x14ac:dyDescent="0.25">
      <c r="C813">
        <f>'TPS543C20 Loop Gain'!AI3127</f>
        <v>-68.722326547563497</v>
      </c>
      <c r="D813">
        <f>'TPS543C20 Loop Gain'!AJ3127</f>
        <v>-61.20920400576712</v>
      </c>
      <c r="E813">
        <f>'TPS543C20 Loop Gain'!B3127</f>
        <v>1193000</v>
      </c>
    </row>
    <row r="814" spans="3:5" x14ac:dyDescent="0.25">
      <c r="C814">
        <f>'TPS543C20 Loop Gain'!AI3126</f>
        <v>-68.455483778580131</v>
      </c>
      <c r="D814">
        <f>'TPS543C20 Loop Gain'!AJ3126</f>
        <v>-60.925932058892968</v>
      </c>
      <c r="E814">
        <f>'TPS543C20 Loop Gain'!B3126</f>
        <v>1192000</v>
      </c>
    </row>
    <row r="815" spans="3:5" x14ac:dyDescent="0.25">
      <c r="C815">
        <f>'TPS543C20 Loop Gain'!AI3125</f>
        <v>-68.196010534920305</v>
      </c>
      <c r="D815">
        <f>'TPS543C20 Loop Gain'!AJ3125</f>
        <v>-60.642645178242553</v>
      </c>
      <c r="E815">
        <f>'TPS543C20 Loop Gain'!B3125</f>
        <v>1191000</v>
      </c>
    </row>
    <row r="816" spans="3:5" x14ac:dyDescent="0.25">
      <c r="C816">
        <f>'TPS543C20 Loop Gain'!AI3124</f>
        <v>-67.943501025805034</v>
      </c>
      <c r="D816">
        <f>'TPS543C20 Loop Gain'!AJ3124</f>
        <v>-60.359343555961971</v>
      </c>
      <c r="E816">
        <f>'TPS543C20 Loop Gain'!B3124</f>
        <v>1190000</v>
      </c>
    </row>
    <row r="817" spans="3:5" x14ac:dyDescent="0.25">
      <c r="C817">
        <f>'TPS543C20 Loop Gain'!AI3123</f>
        <v>-67.697582378323972</v>
      </c>
      <c r="D817">
        <f>'TPS543C20 Loop Gain'!AJ3123</f>
        <v>-60.07602738647504</v>
      </c>
      <c r="E817">
        <f>'TPS543C20 Loop Gain'!B3123</f>
        <v>1189000</v>
      </c>
    </row>
    <row r="818" spans="3:5" x14ac:dyDescent="0.25">
      <c r="C818">
        <f>'TPS543C20 Loop Gain'!AI3122</f>
        <v>-67.457911170969254</v>
      </c>
      <c r="D818">
        <f>'TPS543C20 Loop Gain'!AJ3122</f>
        <v>-59.79269686646446</v>
      </c>
      <c r="E818">
        <f>'TPS543C20 Loop Gain'!B3122</f>
        <v>1188000</v>
      </c>
    </row>
    <row r="819" spans="3:5" x14ac:dyDescent="0.25">
      <c r="C819">
        <f>'TPS543C20 Loop Gain'!AI3121</f>
        <v>-67.22417041180114</v>
      </c>
      <c r="D819">
        <f>'TPS543C20 Loop Gain'!AJ3121</f>
        <v>-59.509352194851751</v>
      </c>
      <c r="E819">
        <f>'TPS543C20 Loop Gain'!B3121</f>
        <v>1187000</v>
      </c>
    </row>
    <row r="820" spans="3:5" x14ac:dyDescent="0.25">
      <c r="C820">
        <f>'TPS543C20 Loop Gain'!AI3120</f>
        <v>-66.996066894518137</v>
      </c>
      <c r="D820">
        <f>'TPS543C20 Loop Gain'!AJ3120</f>
        <v>-59.225993572794259</v>
      </c>
      <c r="E820">
        <f>'TPS543C20 Loop Gain'!B3120</f>
        <v>1186000</v>
      </c>
    </row>
    <row r="821" spans="3:5" x14ac:dyDescent="0.25">
      <c r="C821">
        <f>'TPS543C20 Loop Gain'!AI3119</f>
        <v>-66.773328877078143</v>
      </c>
      <c r="D821">
        <f>'TPS543C20 Loop Gain'!AJ3119</f>
        <v>-58.942621203650084</v>
      </c>
      <c r="E821">
        <f>'TPS543C20 Loop Gain'!B3119</f>
        <v>1185000</v>
      </c>
    </row>
    <row r="822" spans="3:5" x14ac:dyDescent="0.25">
      <c r="C822">
        <f>'TPS543C20 Loop Gain'!AI3118</f>
        <v>-66.555704036804826</v>
      </c>
      <c r="D822">
        <f>'TPS543C20 Loop Gain'!AJ3118</f>
        <v>-58.659235292972795</v>
      </c>
      <c r="E822">
        <f>'TPS543C20 Loop Gain'!B3118</f>
        <v>1184000</v>
      </c>
    </row>
    <row r="823" spans="3:5" x14ac:dyDescent="0.25">
      <c r="C823">
        <f>'TPS543C20 Loop Gain'!AI3117</f>
        <v>-66.342957663357538</v>
      </c>
      <c r="D823">
        <f>'TPS543C20 Loop Gain'!AJ3117</f>
        <v>-58.375836048491379</v>
      </c>
      <c r="E823">
        <f>'TPS543C20 Loop Gain'!B3117</f>
        <v>1183000</v>
      </c>
    </row>
    <row r="824" spans="3:5" x14ac:dyDescent="0.25">
      <c r="C824">
        <f>'TPS543C20 Loop Gain'!AI3116</f>
        <v>-66.134871057123036</v>
      </c>
      <c r="D824">
        <f>'TPS543C20 Loop Gain'!AJ3116</f>
        <v>-58.092423680089972</v>
      </c>
      <c r="E824">
        <f>'TPS543C20 Loop Gain'!B3116</f>
        <v>1182000</v>
      </c>
    </row>
    <row r="825" spans="3:5" x14ac:dyDescent="0.25">
      <c r="C825">
        <f>'TPS543C20 Loop Gain'!AI3115</f>
        <v>-65.931240105636249</v>
      </c>
      <c r="D825">
        <f>'TPS543C20 Loop Gain'!AJ3115</f>
        <v>-57.808998399801844</v>
      </c>
      <c r="E825">
        <f>'TPS543C20 Loop Gain'!B3115</f>
        <v>1181000</v>
      </c>
    </row>
    <row r="826" spans="3:5" x14ac:dyDescent="0.25">
      <c r="C826">
        <f>'TPS543C20 Loop Gain'!AI3114</f>
        <v>-65.73187401477432</v>
      </c>
      <c r="D826">
        <f>'TPS543C20 Loop Gain'!AJ3114</f>
        <v>-57.5255604217732</v>
      </c>
      <c r="E826">
        <f>'TPS543C20 Loop Gain'!B3114</f>
        <v>1180000</v>
      </c>
    </row>
    <row r="827" spans="3:5" x14ac:dyDescent="0.25">
      <c r="C827">
        <f>'TPS543C20 Loop Gain'!AI3113</f>
        <v>-65.536594174992445</v>
      </c>
      <c r="D827">
        <f>'TPS543C20 Loop Gain'!AJ3113</f>
        <v>-57.242109962256521</v>
      </c>
      <c r="E827">
        <f>'TPS543C20 Loop Gain'!B3113</f>
        <v>1179000</v>
      </c>
    </row>
    <row r="828" spans="3:5" x14ac:dyDescent="0.25">
      <c r="C828">
        <f>'TPS543C20 Loop Gain'!AI3112</f>
        <v>-65.345233145691111</v>
      </c>
      <c r="D828">
        <f>'TPS543C20 Loop Gain'!AJ3112</f>
        <v>-56.958647239589617</v>
      </c>
      <c r="E828">
        <f>'TPS543C20 Loop Gain'!B3112</f>
        <v>1178000</v>
      </c>
    </row>
    <row r="829" spans="3:5" x14ac:dyDescent="0.25">
      <c r="C829">
        <f>'TPS543C20 Loop Gain'!AI3111</f>
        <v>-65.15763374325104</v>
      </c>
      <c r="D829">
        <f>'TPS543C20 Loop Gain'!AJ3111</f>
        <v>-56.675172474175291</v>
      </c>
      <c r="E829">
        <f>'TPS543C20 Loop Gain'!B3111</f>
        <v>1177000</v>
      </c>
    </row>
    <row r="830" spans="3:5" x14ac:dyDescent="0.25">
      <c r="C830">
        <f>'TPS543C20 Loop Gain'!AI3110</f>
        <v>-64.973648220291992</v>
      </c>
      <c r="D830">
        <f>'TPS543C20 Loop Gain'!AJ3110</f>
        <v>-56.391685888460344</v>
      </c>
      <c r="E830">
        <f>'TPS543C20 Loop Gain'!B3110</f>
        <v>1176000</v>
      </c>
    </row>
    <row r="831" spans="3:5" x14ac:dyDescent="0.25">
      <c r="C831">
        <f>'TPS543C20 Loop Gain'!AI3109</f>
        <v>-64.793137525427724</v>
      </c>
      <c r="D831">
        <f>'TPS543C20 Loop Gain'!AJ3109</f>
        <v>-56.108187706927012</v>
      </c>
      <c r="E831">
        <f>'TPS543C20 Loop Gain'!B3109</f>
        <v>1175000</v>
      </c>
    </row>
    <row r="832" spans="3:5" x14ac:dyDescent="0.25">
      <c r="C832">
        <f>'TPS543C20 Loop Gain'!AI3108</f>
        <v>-64.615970634201389</v>
      </c>
      <c r="D832">
        <f>'TPS543C20 Loop Gain'!AJ3108</f>
        <v>-55.824678156055619</v>
      </c>
      <c r="E832">
        <f>'TPS543C20 Loop Gain'!B3108</f>
        <v>1174000</v>
      </c>
    </row>
    <row r="833" spans="3:5" x14ac:dyDescent="0.25">
      <c r="C833">
        <f>'TPS543C20 Loop Gain'!AI3107</f>
        <v>-64.442023943173808</v>
      </c>
      <c r="D833">
        <f>'TPS543C20 Loop Gain'!AJ3107</f>
        <v>-55.541157464315511</v>
      </c>
      <c r="E833">
        <f>'TPS543C20 Loop Gain'!B3107</f>
        <v>1173000</v>
      </c>
    </row>
    <row r="834" spans="3:5" x14ac:dyDescent="0.25">
      <c r="C834">
        <f>'TPS543C20 Loop Gain'!AI3106</f>
        <v>-64.271180720122089</v>
      </c>
      <c r="D834">
        <f>'TPS543C20 Loop Gain'!AJ3106</f>
        <v>-55.257625862143158</v>
      </c>
      <c r="E834">
        <f>'TPS543C20 Loop Gain'!B3106</f>
        <v>1172000</v>
      </c>
    </row>
    <row r="835" spans="3:5" x14ac:dyDescent="0.25">
      <c r="C835">
        <f>'TPS543C20 Loop Gain'!AI3105</f>
        <v>-64.1033306042318</v>
      </c>
      <c r="D835">
        <f>'TPS543C20 Loop Gain'!AJ3105</f>
        <v>-54.974083581916545</v>
      </c>
      <c r="E835">
        <f>'TPS543C20 Loop Gain'!B3105</f>
        <v>1171000</v>
      </c>
    </row>
    <row r="836" spans="3:5" x14ac:dyDescent="0.25">
      <c r="C836">
        <f>'TPS543C20 Loop Gain'!AI3104</f>
        <v>-63.938369150934172</v>
      </c>
      <c r="D836">
        <f>'TPS543C20 Loop Gain'!AJ3104</f>
        <v>-54.69053085794679</v>
      </c>
      <c r="E836">
        <f>'TPS543C20 Loop Gain'!B3104</f>
        <v>1170000</v>
      </c>
    </row>
    <row r="837" spans="3:5" x14ac:dyDescent="0.25">
      <c r="C837">
        <f>'TPS543C20 Loop Gain'!AI3103</f>
        <v>-63.776197416664651</v>
      </c>
      <c r="D837">
        <f>'TPS543C20 Loop Gain'!AJ3103</f>
        <v>-54.406967926439478</v>
      </c>
      <c r="E837">
        <f>'TPS543C20 Loop Gain'!B3103</f>
        <v>1169000</v>
      </c>
    </row>
    <row r="838" spans="3:5" x14ac:dyDescent="0.25">
      <c r="C838">
        <f>'TPS543C20 Loop Gain'!AI3102</f>
        <v>-63.616721579440203</v>
      </c>
      <c r="D838">
        <f>'TPS543C20 Loop Gain'!AJ3102</f>
        <v>-54.123395025483809</v>
      </c>
      <c r="E838">
        <f>'TPS543C20 Loop Gain'!B3102</f>
        <v>1168000</v>
      </c>
    </row>
    <row r="839" spans="3:5" x14ac:dyDescent="0.25">
      <c r="C839">
        <f>'TPS543C20 Loop Gain'!AI3101</f>
        <v>-63.459852591592643</v>
      </c>
      <c r="D839">
        <f>'TPS543C20 Loop Gain'!AJ3101</f>
        <v>-53.839812395028432</v>
      </c>
      <c r="E839">
        <f>'TPS543C20 Loop Gain'!B3101</f>
        <v>1167000</v>
      </c>
    </row>
    <row r="840" spans="3:5" x14ac:dyDescent="0.25">
      <c r="C840">
        <f>'TPS543C20 Loop Gain'!AI3100</f>
        <v>-63.305505861445404</v>
      </c>
      <c r="D840">
        <f>'TPS543C20 Loop Gain'!AJ3100</f>
        <v>-53.556220276856131</v>
      </c>
      <c r="E840">
        <f>'TPS543C20 Loop Gain'!B3100</f>
        <v>1166000</v>
      </c>
    </row>
    <row r="841" spans="3:5" x14ac:dyDescent="0.25">
      <c r="C841">
        <f>'TPS543C20 Loop Gain'!AI3099</f>
        <v>-63.153600961096387</v>
      </c>
      <c r="D841">
        <f>'TPS543C20 Loop Gain'!AJ3099</f>
        <v>-53.272618914572952</v>
      </c>
      <c r="E841">
        <f>'TPS543C20 Loop Gain'!B3099</f>
        <v>1165000</v>
      </c>
    </row>
    <row r="842" spans="3:5" x14ac:dyDescent="0.25">
      <c r="C842">
        <f>'TPS543C20 Loop Gain'!AI3098</f>
        <v>-63.004061357757848</v>
      </c>
      <c r="D842">
        <f>'TPS543C20 Loop Gain'!AJ3098</f>
        <v>-52.989008553568162</v>
      </c>
      <c r="E842">
        <f>'TPS543C20 Loop Gain'!B3098</f>
        <v>1164000</v>
      </c>
    </row>
    <row r="843" spans="3:5" x14ac:dyDescent="0.25">
      <c r="C843">
        <f>'TPS543C20 Loop Gain'!AI3097</f>
        <v>-62.856814166434276</v>
      </c>
      <c r="D843">
        <f>'TPS543C20 Loop Gain'!AJ3097</f>
        <v>-52.705389441001955</v>
      </c>
      <c r="E843">
        <f>'TPS543C20 Loop Gain'!B3097</f>
        <v>1163000</v>
      </c>
    </row>
    <row r="844" spans="3:5" x14ac:dyDescent="0.25">
      <c r="C844">
        <f>'TPS543C20 Loop Gain'!AI3096</f>
        <v>-62.711789921922936</v>
      </c>
      <c r="D844">
        <f>'TPS543C20 Loop Gain'!AJ3096</f>
        <v>-52.421761825780713</v>
      </c>
      <c r="E844">
        <f>'TPS543C20 Loop Gain'!B3096</f>
        <v>1162000</v>
      </c>
    </row>
    <row r="845" spans="3:5" x14ac:dyDescent="0.25">
      <c r="C845">
        <f>'TPS543C20 Loop Gain'!AI3095</f>
        <v>-62.568922368353206</v>
      </c>
      <c r="D845">
        <f>'TPS543C20 Loop Gain'!AJ3095</f>
        <v>-52.138125958529365</v>
      </c>
      <c r="E845">
        <f>'TPS543C20 Loop Gain'!B3095</f>
        <v>1161000</v>
      </c>
    </row>
    <row r="846" spans="3:5" x14ac:dyDescent="0.25">
      <c r="C846">
        <f>'TPS543C20 Loop Gain'!AI3094</f>
        <v>-62.428148264681212</v>
      </c>
      <c r="D846">
        <f>'TPS543C20 Loop Gain'!AJ3094</f>
        <v>-51.854482091578767</v>
      </c>
      <c r="E846">
        <f>'TPS543C20 Loop Gain'!B3094</f>
        <v>1160000</v>
      </c>
    </row>
    <row r="847" spans="3:5" x14ac:dyDescent="0.25">
      <c r="C847">
        <f>'TPS543C20 Loop Gain'!AI3093</f>
        <v>-62.289407204689212</v>
      </c>
      <c r="D847">
        <f>'TPS543C20 Loop Gain'!AJ3093</f>
        <v>-51.570830478925714</v>
      </c>
      <c r="E847">
        <f>'TPS543C20 Loop Gain'!B3093</f>
        <v>1159000</v>
      </c>
    </row>
    <row r="848" spans="3:5" x14ac:dyDescent="0.25">
      <c r="C848">
        <f>'TPS543C20 Loop Gain'!AI3092</f>
        <v>-62.152641450234107</v>
      </c>
      <c r="D848">
        <f>'TPS543C20 Loop Gain'!AJ3092</f>
        <v>-51.287171376219511</v>
      </c>
      <c r="E848">
        <f>'TPS543C20 Loop Gain'!B3092</f>
        <v>1158000</v>
      </c>
    </row>
    <row r="849" spans="3:5" x14ac:dyDescent="0.25">
      <c r="C849">
        <f>'TPS543C20 Loop Gain'!AI3091</f>
        <v>-62.017795776577728</v>
      </c>
      <c r="D849">
        <f>'TPS543C20 Loop Gain'!AJ3091</f>
        <v>-51.003505040732854</v>
      </c>
      <c r="E849">
        <f>'TPS543C20 Loop Gain'!B3091</f>
        <v>1157000</v>
      </c>
    </row>
    <row r="850" spans="3:5" x14ac:dyDescent="0.25">
      <c r="C850">
        <f>'TPS543C20 Loop Gain'!AI3090</f>
        <v>-61.884817328766026</v>
      </c>
      <c r="D850">
        <f>'TPS543C20 Loop Gain'!AJ3090</f>
        <v>-50.719831731339831</v>
      </c>
      <c r="E850">
        <f>'TPS543C20 Loop Gain'!B3090</f>
        <v>1156000</v>
      </c>
    </row>
    <row r="851" spans="3:5" x14ac:dyDescent="0.25">
      <c r="C851">
        <f>'TPS543C20 Loop Gain'!AI3089</f>
        <v>-61.753655488124622</v>
      </c>
      <c r="D851">
        <f>'TPS543C20 Loop Gain'!AJ3089</f>
        <v>-50.436151708484864</v>
      </c>
      <c r="E851">
        <f>'TPS543C20 Loop Gain'!B3089</f>
        <v>1155000</v>
      </c>
    </row>
    <row r="852" spans="3:5" x14ac:dyDescent="0.25">
      <c r="C852">
        <f>'TPS543C20 Loop Gain'!AI3088</f>
        <v>-61.624261748031145</v>
      </c>
      <c r="D852">
        <f>'TPS543C20 Loop Gain'!AJ3088</f>
        <v>-50.152465234171139</v>
      </c>
      <c r="E852">
        <f>'TPS543C20 Loop Gain'!B3088</f>
        <v>1154000</v>
      </c>
    </row>
    <row r="853" spans="3:5" x14ac:dyDescent="0.25">
      <c r="C853">
        <f>'TPS543C20 Loop Gain'!AI3087</f>
        <v>-61.496589598187192</v>
      </c>
      <c r="D853">
        <f>'TPS543C20 Loop Gain'!AJ3087</f>
        <v>-49.868772571916161</v>
      </c>
      <c r="E853">
        <f>'TPS543C20 Loop Gain'!B3087</f>
        <v>1153000</v>
      </c>
    </row>
    <row r="854" spans="3:5" x14ac:dyDescent="0.25">
      <c r="C854">
        <f>'TPS543C20 Loop Gain'!AI3086</f>
        <v>-61.370594416723058</v>
      </c>
      <c r="D854">
        <f>'TPS543C20 Loop Gain'!AJ3086</f>
        <v>-49.585073986737925</v>
      </c>
      <c r="E854">
        <f>'TPS543C20 Loop Gain'!B3086</f>
        <v>1152000</v>
      </c>
    </row>
    <row r="855" spans="3:5" x14ac:dyDescent="0.25">
      <c r="C855">
        <f>'TPS543C20 Loop Gain'!AI3085</f>
        <v>-61.246233369490156</v>
      </c>
      <c r="D855">
        <f>'TPS543C20 Loop Gain'!AJ3085</f>
        <v>-49.301369745125932</v>
      </c>
      <c r="E855">
        <f>'TPS543C20 Loop Gain'!B3085</f>
        <v>1151000</v>
      </c>
    </row>
    <row r="856" spans="3:5" x14ac:dyDescent="0.25">
      <c r="C856">
        <f>'TPS543C20 Loop Gain'!AI3084</f>
        <v>-61.123465315979985</v>
      </c>
      <c r="D856">
        <f>'TPS543C20 Loop Gain'!AJ3084</f>
        <v>-49.017660115011822</v>
      </c>
      <c r="E856">
        <f>'TPS543C20 Loop Gain'!B3084</f>
        <v>1150000</v>
      </c>
    </row>
    <row r="857" spans="3:5" x14ac:dyDescent="0.25">
      <c r="C857">
        <f>'TPS543C20 Loop Gain'!AI3083</f>
        <v>-61.002250721359118</v>
      </c>
      <c r="D857">
        <f>'TPS543C20 Loop Gain'!AJ3083</f>
        <v>-48.733945365753826</v>
      </c>
      <c r="E857">
        <f>'TPS543C20 Loop Gain'!B3083</f>
        <v>1149000</v>
      </c>
    </row>
    <row r="858" spans="3:5" x14ac:dyDescent="0.25">
      <c r="C858">
        <f>'TPS543C20 Loop Gain'!AI3082</f>
        <v>-60.882551574132371</v>
      </c>
      <c r="D858">
        <f>'TPS543C20 Loop Gain'!AJ3082</f>
        <v>-48.450225768092814</v>
      </c>
      <c r="E858">
        <f>'TPS543C20 Loop Gain'!B3082</f>
        <v>1148000</v>
      </c>
    </row>
    <row r="859" spans="3:5" x14ac:dyDescent="0.25">
      <c r="C859">
        <f>'TPS543C20 Loop Gain'!AI3081</f>
        <v>-60.764331309030737</v>
      </c>
      <c r="D859">
        <f>'TPS543C20 Loop Gain'!AJ3081</f>
        <v>-48.166501594137017</v>
      </c>
      <c r="E859">
        <f>'TPS543C20 Loop Gain'!B3081</f>
        <v>1147000</v>
      </c>
    </row>
    <row r="860" spans="3:5" x14ac:dyDescent="0.25">
      <c r="C860">
        <f>'TPS543C20 Loop Gain'!AI3080</f>
        <v>-60.647554734711122</v>
      </c>
      <c r="D860">
        <f>'TPS543C20 Loop Gain'!AJ3080</f>
        <v>-47.882773117331041</v>
      </c>
      <c r="E860">
        <f>'TPS543C20 Loop Gain'!B3080</f>
        <v>1146000</v>
      </c>
    </row>
    <row r="861" spans="3:5" x14ac:dyDescent="0.25">
      <c r="C861">
        <f>'TPS543C20 Loop Gain'!AI3079</f>
        <v>-60.532187965922681</v>
      </c>
      <c r="D861">
        <f>'TPS543C20 Loop Gain'!AJ3079</f>
        <v>-47.599040612425959</v>
      </c>
      <c r="E861">
        <f>'TPS543C20 Loop Gain'!B3079</f>
        <v>1145000</v>
      </c>
    </row>
    <row r="862" spans="3:5" x14ac:dyDescent="0.25">
      <c r="C862">
        <f>'TPS543C20 Loop Gain'!AI3078</f>
        <v>-60.418198359813395</v>
      </c>
      <c r="D862">
        <f>'TPS543C20 Loop Gain'!AJ3078</f>
        <v>-47.31530435546285</v>
      </c>
      <c r="E862">
        <f>'TPS543C20 Loop Gain'!B3078</f>
        <v>1144000</v>
      </c>
    </row>
    <row r="863" spans="3:5" x14ac:dyDescent="0.25">
      <c r="C863">
        <f>'TPS543C20 Loop Gain'!AI3077</f>
        <v>-60.305554456064826</v>
      </c>
      <c r="D863">
        <f>'TPS543C20 Loop Gain'!AJ3077</f>
        <v>-47.031564623727078</v>
      </c>
      <c r="E863">
        <f>'TPS543C20 Loop Gain'!B3077</f>
        <v>1143000</v>
      </c>
    </row>
    <row r="864" spans="3:5" x14ac:dyDescent="0.25">
      <c r="C864">
        <f>'TPS543C20 Loop Gain'!AI3076</f>
        <v>-60.194225920601298</v>
      </c>
      <c r="D864">
        <f>'TPS543C20 Loop Gain'!AJ3076</f>
        <v>-46.747821695732128</v>
      </c>
      <c r="E864">
        <f>'TPS543C20 Loop Gain'!B3076</f>
        <v>1142000</v>
      </c>
    </row>
    <row r="865" spans="3:5" x14ac:dyDescent="0.25">
      <c r="C865">
        <f>'TPS543C20 Loop Gain'!AI3075</f>
        <v>-60.084183492604367</v>
      </c>
      <c r="D865">
        <f>'TPS543C20 Loop Gain'!AJ3075</f>
        <v>-46.464075851187296</v>
      </c>
      <c r="E865">
        <f>'TPS543C20 Loop Gain'!B3075</f>
        <v>1141000</v>
      </c>
    </row>
    <row r="866" spans="3:5" x14ac:dyDescent="0.25">
      <c r="C866">
        <f>'TPS543C20 Loop Gain'!AI3074</f>
        <v>-59.975398934610382</v>
      </c>
      <c r="D866">
        <f>'TPS543C20 Loop Gain'!AJ3074</f>
        <v>-46.180327370966836</v>
      </c>
      <c r="E866">
        <f>'TPS543C20 Loop Gain'!B3074</f>
        <v>1140000</v>
      </c>
    </row>
    <row r="867" spans="3:5" x14ac:dyDescent="0.25">
      <c r="C867">
        <f>'TPS543C20 Loop Gain'!AI3073</f>
        <v>-59.867844985479678</v>
      </c>
      <c r="D867">
        <f>'TPS543C20 Loop Gain'!AJ3073</f>
        <v>-45.896576537092493</v>
      </c>
      <c r="E867">
        <f>'TPS543C20 Loop Gain'!B3073</f>
        <v>1139000</v>
      </c>
    </row>
    <row r="868" spans="3:5" x14ac:dyDescent="0.25">
      <c r="C868">
        <f>'TPS543C20 Loop Gain'!AI3072</f>
        <v>-59.761495316030071</v>
      </c>
      <c r="D868">
        <f>'TPS543C20 Loop Gain'!AJ3072</f>
        <v>-45.61282363268657</v>
      </c>
      <c r="E868">
        <f>'TPS543C20 Loop Gain'!B3072</f>
        <v>1138000</v>
      </c>
    </row>
    <row r="869" spans="3:5" x14ac:dyDescent="0.25">
      <c r="C869">
        <f>'TPS543C20 Loop Gain'!AI3071</f>
        <v>-59.656324487171666</v>
      </c>
      <c r="D869">
        <f>'TPS543C20 Loop Gain'!AJ3071</f>
        <v>-45.329068941954056</v>
      </c>
      <c r="E869">
        <f>'TPS543C20 Loop Gain'!B3071</f>
        <v>1137000</v>
      </c>
    </row>
    <row r="870" spans="3:5" x14ac:dyDescent="0.25">
      <c r="C870">
        <f>'TPS543C20 Loop Gain'!AI3070</f>
        <v>-59.552307910364597</v>
      </c>
      <c r="D870">
        <f>'TPS543C20 Loop Gain'!AJ3070</f>
        <v>-45.045312750150842</v>
      </c>
      <c r="E870">
        <f>'TPS543C20 Loop Gain'!B3070</f>
        <v>1136000</v>
      </c>
    </row>
    <row r="871" spans="3:5" x14ac:dyDescent="0.25">
      <c r="C871">
        <f>'TPS543C20 Loop Gain'!AI3069</f>
        <v>-59.449421810249746</v>
      </c>
      <c r="D871">
        <f>'TPS543C20 Loop Gain'!AJ3069</f>
        <v>-44.761555343553248</v>
      </c>
      <c r="E871">
        <f>'TPS543C20 Loop Gain'!B3069</f>
        <v>1135000</v>
      </c>
    </row>
    <row r="872" spans="3:5" x14ac:dyDescent="0.25">
      <c r="C872">
        <f>'TPS543C20 Loop Gain'!AI3068</f>
        <v>-59.347643189310105</v>
      </c>
      <c r="D872">
        <f>'TPS543C20 Loop Gain'!AJ3068</f>
        <v>-44.477797009425565</v>
      </c>
      <c r="E872">
        <f>'TPS543C20 Loop Gain'!B3068</f>
        <v>1134000</v>
      </c>
    </row>
    <row r="873" spans="3:5" x14ac:dyDescent="0.25">
      <c r="C873">
        <f>'TPS543C20 Loop Gain'!AI3067</f>
        <v>-59.246949794437498</v>
      </c>
      <c r="D873">
        <f>'TPS543C20 Loop Gain'!AJ3067</f>
        <v>-44.194038036000066</v>
      </c>
      <c r="E873">
        <f>'TPS543C20 Loop Gain'!B3067</f>
        <v>1133000</v>
      </c>
    </row>
    <row r="874" spans="3:5" x14ac:dyDescent="0.25">
      <c r="C874">
        <f>'TPS543C20 Loop Gain'!AI3066</f>
        <v>-59.147320085268014</v>
      </c>
      <c r="D874">
        <f>'TPS543C20 Loop Gain'!AJ3066</f>
        <v>-43.910278712432266</v>
      </c>
      <c r="E874">
        <f>'TPS543C20 Loop Gain'!B3066</f>
        <v>1132000</v>
      </c>
    </row>
    <row r="875" spans="3:5" x14ac:dyDescent="0.25">
      <c r="C875">
        <f>'TPS543C20 Loop Gain'!AI3065</f>
        <v>-59.048733204194725</v>
      </c>
      <c r="D875">
        <f>'TPS543C20 Loop Gain'!AJ3065</f>
        <v>-43.626519328778826</v>
      </c>
      <c r="E875">
        <f>'TPS543C20 Loop Gain'!B3065</f>
        <v>1131000</v>
      </c>
    </row>
    <row r="876" spans="3:5" x14ac:dyDescent="0.25">
      <c r="C876">
        <f>'TPS543C20 Loop Gain'!AI3064</f>
        <v>-58.951168947936864</v>
      </c>
      <c r="D876">
        <f>'TPS543C20 Loop Gain'!AJ3064</f>
        <v>-43.342760175964941</v>
      </c>
      <c r="E876">
        <f>'TPS543C20 Loop Gain'!B3064</f>
        <v>1130000</v>
      </c>
    </row>
    <row r="877" spans="3:5" x14ac:dyDescent="0.25">
      <c r="C877">
        <f>'TPS543C20 Loop Gain'!AI3063</f>
        <v>-58.85460774057605</v>
      </c>
      <c r="D877">
        <f>'TPS543C20 Loop Gain'!AJ3063</f>
        <v>-43.059001545751165</v>
      </c>
      <c r="E877">
        <f>'TPS543C20 Loop Gain'!B3063</f>
        <v>1129000</v>
      </c>
    </row>
    <row r="878" spans="3:5" x14ac:dyDescent="0.25">
      <c r="C878">
        <f>'TPS543C20 Loop Gain'!AI3062</f>
        <v>-58.759030607971717</v>
      </c>
      <c r="D878">
        <f>'TPS543C20 Loop Gain'!AJ3062</f>
        <v>-42.775243730713093</v>
      </c>
      <c r="E878">
        <f>'TPS543C20 Loop Gain'!B3062</f>
        <v>1128000</v>
      </c>
    </row>
    <row r="879" spans="3:5" x14ac:dyDescent="0.25">
      <c r="C879">
        <f>'TPS543C20 Loop Gain'!AI3061</f>
        <v>-58.664419153461367</v>
      </c>
      <c r="D879">
        <f>'TPS543C20 Loop Gain'!AJ3061</f>
        <v>-42.491487024192843</v>
      </c>
      <c r="E879">
        <f>'TPS543C20 Loop Gain'!B3061</f>
        <v>1127000</v>
      </c>
    </row>
    <row r="880" spans="3:5" x14ac:dyDescent="0.25">
      <c r="C880">
        <f>'TPS543C20 Loop Gain'!AI3060</f>
        <v>-58.570755534784411</v>
      </c>
      <c r="D880">
        <f>'TPS543C20 Loop Gain'!AJ3060</f>
        <v>-42.207731720279163</v>
      </c>
      <c r="E880">
        <f>'TPS543C20 Loop Gain'!B3060</f>
        <v>1126000</v>
      </c>
    </row>
    <row r="881" spans="3:5" x14ac:dyDescent="0.25">
      <c r="C881">
        <f>'TPS543C20 Loop Gain'!AI3059</f>
        <v>-58.478022442144145</v>
      </c>
      <c r="D881">
        <f>'TPS543C20 Loop Gain'!AJ3059</f>
        <v>-41.923978113773096</v>
      </c>
      <c r="E881">
        <f>'TPS543C20 Loop Gain'!B3059</f>
        <v>1125000</v>
      </c>
    </row>
    <row r="882" spans="3:5" x14ac:dyDescent="0.25">
      <c r="C882">
        <f>'TPS543C20 Loop Gain'!AI3058</f>
        <v>-58.386203077346472</v>
      </c>
      <c r="D882">
        <f>'TPS543C20 Loop Gain'!AJ3058</f>
        <v>-41.640226500152821</v>
      </c>
      <c r="E882">
        <f>'TPS543C20 Loop Gain'!B3058</f>
        <v>1124000</v>
      </c>
    </row>
    <row r="883" spans="3:5" x14ac:dyDescent="0.25">
      <c r="C883">
        <f>'TPS543C20 Loop Gain'!AI3057</f>
        <v>-58.295281133954063</v>
      </c>
      <c r="D883">
        <f>'TPS543C20 Loop Gain'!AJ3057</f>
        <v>-41.35647717555397</v>
      </c>
      <c r="E883">
        <f>'TPS543C20 Loop Gain'!B3057</f>
        <v>1123000</v>
      </c>
    </row>
    <row r="884" spans="3:5" x14ac:dyDescent="0.25">
      <c r="C884">
        <f>'TPS543C20 Loop Gain'!AI3056</f>
        <v>-58.205240778389168</v>
      </c>
      <c r="D884">
        <f>'TPS543C20 Loop Gain'!AJ3056</f>
        <v>-41.072730436718686</v>
      </c>
      <c r="E884">
        <f>'TPS543C20 Loop Gain'!B3056</f>
        <v>1122000</v>
      </c>
    </row>
    <row r="885" spans="3:5" x14ac:dyDescent="0.25">
      <c r="C885">
        <f>'TPS543C20 Loop Gain'!AI3055</f>
        <v>-58.116066631942303</v>
      </c>
      <c r="D885">
        <f>'TPS543C20 Loop Gain'!AJ3055</f>
        <v>-40.788986580976271</v>
      </c>
      <c r="E885">
        <f>'TPS543C20 Loop Gain'!B3055</f>
        <v>1121000</v>
      </c>
    </row>
    <row r="886" spans="3:5" x14ac:dyDescent="0.25">
      <c r="C886">
        <f>'TPS543C20 Loop Gain'!AI3054</f>
        <v>-58.027743753627789</v>
      </c>
      <c r="D886">
        <f>'TPS543C20 Loop Gain'!AJ3054</f>
        <v>-40.505245906207712</v>
      </c>
      <c r="E886">
        <f>'TPS543C20 Loop Gain'!B3054</f>
        <v>1120000</v>
      </c>
    </row>
    <row r="887" spans="3:5" x14ac:dyDescent="0.25">
      <c r="C887">
        <f>'TPS543C20 Loop Gain'!AI3053</f>
        <v>-57.940257623839059</v>
      </c>
      <c r="D887">
        <f>'TPS543C20 Loop Gain'!AJ3053</f>
        <v>-40.221508710809474</v>
      </c>
      <c r="E887">
        <f>'TPS543C20 Loop Gain'!B3053</f>
        <v>1119000</v>
      </c>
    </row>
    <row r="888" spans="3:5" x14ac:dyDescent="0.25">
      <c r="C888">
        <f>'TPS543C20 Loop Gain'!AI3052</f>
        <v>-57.853594128767554</v>
      </c>
      <c r="D888">
        <f>'TPS543C20 Loop Gain'!AJ3052</f>
        <v>-39.937775293672352</v>
      </c>
      <c r="E888">
        <f>'TPS543C20 Loop Gain'!B3052</f>
        <v>1118000</v>
      </c>
    </row>
    <row r="889" spans="3:5" x14ac:dyDescent="0.25">
      <c r="C889">
        <f>'TPS543C20 Loop Gain'!AI3051</f>
        <v>-57.767739545525302</v>
      </c>
      <c r="D889">
        <f>'TPS543C20 Loop Gain'!AJ3051</f>
        <v>-39.654045954131973</v>
      </c>
      <c r="E889">
        <f>'TPS543C20 Loop Gain'!B3051</f>
        <v>1117000</v>
      </c>
    </row>
    <row r="890" spans="3:5" x14ac:dyDescent="0.25">
      <c r="C890">
        <f>'TPS543C20 Loop Gain'!AI3050</f>
        <v>-57.682680527955227</v>
      </c>
      <c r="D890">
        <f>'TPS543C20 Loop Gain'!AJ3050</f>
        <v>-39.370320991946329</v>
      </c>
      <c r="E890">
        <f>'TPS543C20 Loop Gain'!B3050</f>
        <v>1116000</v>
      </c>
    </row>
    <row r="891" spans="3:5" x14ac:dyDescent="0.25">
      <c r="C891">
        <f>'TPS543C20 Loop Gain'!AI3049</f>
        <v>-57.598404093074961</v>
      </c>
      <c r="D891">
        <f>'TPS543C20 Loop Gain'!AJ3049</f>
        <v>-39.086600707261027</v>
      </c>
      <c r="E891">
        <f>'TPS543C20 Loop Gain'!B3049</f>
        <v>1115000</v>
      </c>
    </row>
    <row r="892" spans="3:5" x14ac:dyDescent="0.25">
      <c r="C892">
        <f>'TPS543C20 Loop Gain'!AI3048</f>
        <v>-57.514897608127633</v>
      </c>
      <c r="D892">
        <f>'TPS543C20 Loop Gain'!AJ3048</f>
        <v>-38.80288540057434</v>
      </c>
      <c r="E892">
        <f>'TPS543C20 Loop Gain'!B3048</f>
        <v>1114000</v>
      </c>
    </row>
    <row r="893" spans="3:5" x14ac:dyDescent="0.25">
      <c r="C893">
        <f>'TPS543C20 Loop Gain'!AI3047</f>
        <v>-57.432148778205928</v>
      </c>
      <c r="D893">
        <f>'TPS543C20 Loop Gain'!AJ3047</f>
        <v>-38.519175372702136</v>
      </c>
      <c r="E893">
        <f>'TPS543C20 Loop Gain'!B3047</f>
        <v>1113000</v>
      </c>
    </row>
    <row r="894" spans="3:5" x14ac:dyDescent="0.25">
      <c r="C894">
        <f>'TPS543C20 Loop Gain'!AI3046</f>
        <v>-57.350145634421125</v>
      </c>
      <c r="D894">
        <f>'TPS543C20 Loop Gain'!AJ3046</f>
        <v>-38.235470924755774</v>
      </c>
      <c r="E894">
        <f>'TPS543C20 Loop Gain'!B3046</f>
        <v>1112000</v>
      </c>
    </row>
    <row r="895" spans="3:5" x14ac:dyDescent="0.25">
      <c r="C895">
        <f>'TPS543C20 Loop Gain'!AI3045</f>
        <v>-57.268876522582168</v>
      </c>
      <c r="D895">
        <f>'TPS543C20 Loop Gain'!AJ3045</f>
        <v>-37.951772358090025</v>
      </c>
      <c r="E895">
        <f>'TPS543C20 Loop Gain'!B3045</f>
        <v>1111000</v>
      </c>
    </row>
    <row r="896" spans="3:5" x14ac:dyDescent="0.25">
      <c r="C896">
        <f>'TPS543C20 Loop Gain'!AI3044</f>
        <v>-57.188330092367508</v>
      </c>
      <c r="D896">
        <f>'TPS543C20 Loop Gain'!AJ3044</f>
        <v>-37.668079974281632</v>
      </c>
      <c r="E896">
        <f>'TPS543C20 Loop Gain'!B3044</f>
        <v>1110000</v>
      </c>
    </row>
    <row r="897" spans="3:5" x14ac:dyDescent="0.25">
      <c r="C897">
        <f>'TPS543C20 Loop Gain'!AI3043</f>
        <v>-57.108495286958963</v>
      </c>
      <c r="D897">
        <f>'TPS543C20 Loop Gain'!AJ3043</f>
        <v>-37.384394075093233</v>
      </c>
      <c r="E897">
        <f>'TPS543C20 Loop Gain'!B3043</f>
        <v>1109000</v>
      </c>
    </row>
    <row r="898" spans="3:5" x14ac:dyDescent="0.25">
      <c r="C898">
        <f>'TPS543C20 Loop Gain'!AI3042</f>
        <v>-57.029361333113748</v>
      </c>
      <c r="D898">
        <f>'TPS543C20 Loop Gain'!AJ3042</f>
        <v>-37.100714962434949</v>
      </c>
      <c r="E898">
        <f>'TPS543C20 Loop Gain'!B3042</f>
        <v>1108000</v>
      </c>
    </row>
    <row r="899" spans="3:5" x14ac:dyDescent="0.25">
      <c r="C899">
        <f>'TPS543C20 Loop Gain'!AI3041</f>
        <v>-56.950917731657142</v>
      </c>
      <c r="D899">
        <f>'TPS543C20 Loop Gain'!AJ3041</f>
        <v>-36.817042938342212</v>
      </c>
      <c r="E899">
        <f>'TPS543C20 Loop Gain'!B3041</f>
        <v>1107000</v>
      </c>
    </row>
    <row r="900" spans="3:5" x14ac:dyDescent="0.25">
      <c r="C900">
        <f>'TPS543C20 Loop Gain'!AI3040</f>
        <v>-56.873154248366085</v>
      </c>
      <c r="D900">
        <f>'TPS543C20 Loop Gain'!AJ3040</f>
        <v>-36.533378304926053</v>
      </c>
      <c r="E900">
        <f>'TPS543C20 Loop Gain'!B3040</f>
        <v>1106000</v>
      </c>
    </row>
    <row r="901" spans="3:5" x14ac:dyDescent="0.25">
      <c r="C901">
        <f>'TPS543C20 Loop Gain'!AI3039</f>
        <v>-56.796060905236132</v>
      </c>
      <c r="D901">
        <f>'TPS543C20 Loop Gain'!AJ3039</f>
        <v>-36.24972136434711</v>
      </c>
      <c r="E901">
        <f>'TPS543C20 Loop Gain'!B3039</f>
        <v>1105000</v>
      </c>
    </row>
    <row r="902" spans="3:5" x14ac:dyDescent="0.25">
      <c r="C902">
        <f>'TPS543C20 Loop Gain'!AI3038</f>
        <v>-56.719627972102643</v>
      </c>
      <c r="D902">
        <f>'TPS543C20 Loop Gain'!AJ3038</f>
        <v>-35.96607241878106</v>
      </c>
      <c r="E902">
        <f>'TPS543C20 Loop Gain'!B3038</f>
        <v>1104000</v>
      </c>
    </row>
    <row r="903" spans="3:5" x14ac:dyDescent="0.25">
      <c r="C903">
        <f>'TPS543C20 Loop Gain'!AI3037</f>
        <v>-56.643845958603862</v>
      </c>
      <c r="D903">
        <f>'TPS543C20 Loop Gain'!AJ3037</f>
        <v>-35.682431770379615</v>
      </c>
      <c r="E903">
        <f>'TPS543C20 Loop Gain'!B3037</f>
        <v>1103000</v>
      </c>
    </row>
    <row r="904" spans="3:5" x14ac:dyDescent="0.25">
      <c r="C904">
        <f>'TPS543C20 Loop Gain'!AI3036</f>
        <v>-56.568705606471056</v>
      </c>
      <c r="D904">
        <f>'TPS543C20 Loop Gain'!AJ3036</f>
        <v>-35.398799721248317</v>
      </c>
      <c r="E904">
        <f>'TPS543C20 Loop Gain'!B3036</f>
        <v>1102000</v>
      </c>
    </row>
    <row r="905" spans="3:5" x14ac:dyDescent="0.25">
      <c r="C905">
        <f>'TPS543C20 Loop Gain'!AI3035</f>
        <v>-56.49419788212208</v>
      </c>
      <c r="D905">
        <f>'TPS543C20 Loop Gain'!AJ3035</f>
        <v>-35.115176573394621</v>
      </c>
      <c r="E905">
        <f>'TPS543C20 Loop Gain'!B3035</f>
        <v>1101000</v>
      </c>
    </row>
    <row r="906" spans="3:5" x14ac:dyDescent="0.25">
      <c r="C906">
        <f>'TPS543C20 Loop Gain'!AI3034</f>
        <v>-56.420313969553398</v>
      </c>
      <c r="D906">
        <f>'TPS543C20 Loop Gain'!AJ3034</f>
        <v>-34.831562628703438</v>
      </c>
      <c r="E906">
        <f>'TPS543C20 Loop Gain'!B3034</f>
        <v>1100000</v>
      </c>
    </row>
    <row r="907" spans="3:5" x14ac:dyDescent="0.25">
      <c r="C907">
        <f>'TPS543C20 Loop Gain'!AI3033</f>
        <v>-56.347045263511802</v>
      </c>
      <c r="D907">
        <f>'TPS543C20 Loop Gain'!AJ3033</f>
        <v>-34.547958188901951</v>
      </c>
      <c r="E907">
        <f>'TPS543C20 Loop Gain'!B3033</f>
        <v>1099000</v>
      </c>
    </row>
    <row r="908" spans="3:5" x14ac:dyDescent="0.25">
      <c r="C908">
        <f>'TPS543C20 Loop Gain'!AI3032</f>
        <v>-56.274383362931673</v>
      </c>
      <c r="D908">
        <f>'TPS543C20 Loop Gain'!AJ3032</f>
        <v>-34.264363555518514</v>
      </c>
      <c r="E908">
        <f>'TPS543C20 Loop Gain'!B3032</f>
        <v>1098000</v>
      </c>
    </row>
    <row r="909" spans="3:5" x14ac:dyDescent="0.25">
      <c r="C909">
        <f>'TPS543C20 Loop Gain'!AI3031</f>
        <v>-56.202320064629973</v>
      </c>
      <c r="D909">
        <f>'TPS543C20 Loop Gain'!AJ3031</f>
        <v>-33.980779029862184</v>
      </c>
      <c r="E909">
        <f>'TPS543C20 Loop Gain'!B3031</f>
        <v>1097000</v>
      </c>
    </row>
    <row r="910" spans="3:5" x14ac:dyDescent="0.25">
      <c r="C910">
        <f>'TPS543C20 Loop Gain'!AI3030</f>
        <v>-56.130847357238878</v>
      </c>
      <c r="D910">
        <f>'TPS543C20 Loop Gain'!AJ3030</f>
        <v>-33.697204912969035</v>
      </c>
      <c r="E910">
        <f>'TPS543C20 Loop Gain'!B3030</f>
        <v>1096000</v>
      </c>
    </row>
    <row r="911" spans="3:5" x14ac:dyDescent="0.25">
      <c r="C911">
        <f>'TPS543C20 Loop Gain'!AI3029</f>
        <v>-56.059957415376317</v>
      </c>
      <c r="D911">
        <f>'TPS543C20 Loop Gain'!AJ3029</f>
        <v>-33.413641505578205</v>
      </c>
      <c r="E911">
        <f>'TPS543C20 Loop Gain'!B3029</f>
        <v>1095000</v>
      </c>
    </row>
    <row r="912" spans="3:5" x14ac:dyDescent="0.25">
      <c r="C912">
        <f>'TPS543C20 Loop Gain'!AI3028</f>
        <v>-55.989642594034223</v>
      </c>
      <c r="D912">
        <f>'TPS543C20 Loop Gain'!AJ3028</f>
        <v>-33.130089108095007</v>
      </c>
      <c r="E912">
        <f>'TPS543C20 Loop Gain'!B3028</f>
        <v>1094000</v>
      </c>
    </row>
    <row r="913" spans="3:5" x14ac:dyDescent="0.25">
      <c r="C913">
        <f>'TPS543C20 Loop Gain'!AI3027</f>
        <v>-55.919895423178559</v>
      </c>
      <c r="D913">
        <f>'TPS543C20 Loop Gain'!AJ3027</f>
        <v>-32.846548020555623</v>
      </c>
      <c r="E913">
        <f>'TPS543C20 Loop Gain'!B3027</f>
        <v>1093000</v>
      </c>
    </row>
    <row r="914" spans="3:5" x14ac:dyDescent="0.25">
      <c r="C914">
        <f>'TPS543C20 Loop Gain'!AI3026</f>
        <v>-55.85070860255172</v>
      </c>
      <c r="D914">
        <f>'TPS543C20 Loop Gain'!AJ3026</f>
        <v>-32.563018542588445</v>
      </c>
      <c r="E914">
        <f>'TPS543C20 Loop Gain'!B3026</f>
        <v>1092000</v>
      </c>
    </row>
    <row r="915" spans="3:5" x14ac:dyDescent="0.25">
      <c r="C915">
        <f>'TPS543C20 Loop Gain'!AI3025</f>
        <v>-55.782074996669913</v>
      </c>
      <c r="D915">
        <f>'TPS543C20 Loop Gain'!AJ3025</f>
        <v>-32.279500973389716</v>
      </c>
      <c r="E915">
        <f>'TPS543C20 Loop Gain'!B3025</f>
        <v>1091000</v>
      </c>
    </row>
    <row r="916" spans="3:5" x14ac:dyDescent="0.25">
      <c r="C916">
        <f>'TPS543C20 Loop Gain'!AI3024</f>
        <v>-55.713987629999188</v>
      </c>
      <c r="D916">
        <f>'TPS543C20 Loop Gain'!AJ3024</f>
        <v>-31.99599561167329</v>
      </c>
      <c r="E916">
        <f>'TPS543C20 Loop Gain'!B3024</f>
        <v>1090000</v>
      </c>
    </row>
    <row r="917" spans="3:5" x14ac:dyDescent="0.25">
      <c r="C917">
        <f>'TPS543C20 Loop Gain'!AI3023</f>
        <v>-55.646439682314266</v>
      </c>
      <c r="D917">
        <f>'TPS543C20 Loop Gain'!AJ3023</f>
        <v>-31.712502755643854</v>
      </c>
      <c r="E917">
        <f>'TPS543C20 Loop Gain'!B3023</f>
        <v>1089000</v>
      </c>
    </row>
    <row r="918" spans="3:5" x14ac:dyDescent="0.25">
      <c r="C918">
        <f>'TPS543C20 Loop Gain'!AI3022</f>
        <v>-55.579424484222059</v>
      </c>
      <c r="D918">
        <f>'TPS543C20 Loop Gain'!AJ3022</f>
        <v>-31.429022702961543</v>
      </c>
      <c r="E918">
        <f>'TPS543C20 Loop Gain'!B3022</f>
        <v>1088000</v>
      </c>
    </row>
    <row r="919" spans="3:5" x14ac:dyDescent="0.25">
      <c r="C919">
        <f>'TPS543C20 Loop Gain'!AI3021</f>
        <v>-55.512935512847896</v>
      </c>
      <c r="D919">
        <f>'TPS543C20 Loop Gain'!AJ3021</f>
        <v>-31.145555750701629</v>
      </c>
      <c r="E919">
        <f>'TPS543C20 Loop Gain'!B3021</f>
        <v>1087000</v>
      </c>
    </row>
    <row r="920" spans="3:5" x14ac:dyDescent="0.25">
      <c r="C920">
        <f>'TPS543C20 Loop Gain'!AI3020</f>
        <v>-55.446966387677804</v>
      </c>
      <c r="D920">
        <f>'TPS543C20 Loop Gain'!AJ3020</f>
        <v>-30.862102195331843</v>
      </c>
      <c r="E920">
        <f>'TPS543C20 Loop Gain'!B3020</f>
        <v>1086000</v>
      </c>
    </row>
    <row r="921" spans="3:5" x14ac:dyDescent="0.25">
      <c r="C921">
        <f>'TPS543C20 Loop Gain'!AI3019</f>
        <v>-55.381510866543955</v>
      </c>
      <c r="D921">
        <f>'TPS543C20 Loop Gain'!AJ3019</f>
        <v>-30.578662332659025</v>
      </c>
      <c r="E921">
        <f>'TPS543C20 Loop Gain'!B3019</f>
        <v>1085000</v>
      </c>
    </row>
    <row r="922" spans="3:5" x14ac:dyDescent="0.25">
      <c r="C922">
        <f>'TPS543C20 Loop Gain'!AI3018</f>
        <v>-55.31656284175736</v>
      </c>
      <c r="D922">
        <f>'TPS543C20 Loop Gain'!AJ3018</f>
        <v>-30.295236457805345</v>
      </c>
      <c r="E922">
        <f>'TPS543C20 Loop Gain'!B3018</f>
        <v>1084000</v>
      </c>
    </row>
    <row r="923" spans="3:5" x14ac:dyDescent="0.25">
      <c r="C923">
        <f>'TPS543C20 Loop Gain'!AI3017</f>
        <v>-55.252116336373341</v>
      </c>
      <c r="D923">
        <f>'TPS543C20 Loop Gain'!AJ3017</f>
        <v>-30.011824865170652</v>
      </c>
      <c r="E923">
        <f>'TPS543C20 Loop Gain'!B3017</f>
        <v>1083000</v>
      </c>
    </row>
    <row r="924" spans="3:5" x14ac:dyDescent="0.25">
      <c r="C924">
        <f>'TPS543C20 Loop Gain'!AI3016</f>
        <v>-55.188165500586742</v>
      </c>
      <c r="D924">
        <f>'TPS543C20 Loop Gain'!AJ3016</f>
        <v>-29.72842784839311</v>
      </c>
      <c r="E924">
        <f>'TPS543C20 Loop Gain'!B3016</f>
        <v>1082000</v>
      </c>
    </row>
    <row r="925" spans="3:5" x14ac:dyDescent="0.25">
      <c r="C925">
        <f>'TPS543C20 Loop Gain'!AI3015</f>
        <v>-55.124704608254937</v>
      </c>
      <c r="D925">
        <f>'TPS543C20 Loop Gain'!AJ3015</f>
        <v>-29.445045700326272</v>
      </c>
      <c r="E925">
        <f>'TPS543C20 Loop Gain'!B3015</f>
        <v>1081000</v>
      </c>
    </row>
    <row r="926" spans="3:5" x14ac:dyDescent="0.25">
      <c r="C926">
        <f>'TPS543C20 Loop Gain'!AI3014</f>
        <v>-55.061728053535646</v>
      </c>
      <c r="D926">
        <f>'TPS543C20 Loop Gain'!AJ3014</f>
        <v>-29.161678712985616</v>
      </c>
      <c r="E926">
        <f>'TPS543C20 Loop Gain'!B3014</f>
        <v>1080000</v>
      </c>
    </row>
    <row r="927" spans="3:5" x14ac:dyDescent="0.25">
      <c r="C927">
        <f>'TPS543C20 Loop Gain'!AI3013</f>
        <v>-54.999230347644179</v>
      </c>
      <c r="D927">
        <f>'TPS543C20 Loop Gain'!AJ3013</f>
        <v>-28.878327177526106</v>
      </c>
      <c r="E927">
        <f>'TPS543C20 Loop Gain'!B3013</f>
        <v>1079000</v>
      </c>
    </row>
    <row r="928" spans="3:5" x14ac:dyDescent="0.25">
      <c r="C928">
        <f>'TPS543C20 Loop Gain'!AI3012</f>
        <v>-54.937206115717117</v>
      </c>
      <c r="D928">
        <f>'TPS543C20 Loop Gain'!AJ3012</f>
        <v>-28.594991384201141</v>
      </c>
      <c r="E928">
        <f>'TPS543C20 Loop Gain'!B3012</f>
        <v>1078000</v>
      </c>
    </row>
    <row r="929" spans="3:5" x14ac:dyDescent="0.25">
      <c r="C929">
        <f>'TPS543C20 Loop Gain'!AI3011</f>
        <v>-54.875650093784152</v>
      </c>
      <c r="D929">
        <f>'TPS543C20 Loop Gain'!AJ3011</f>
        <v>-28.311671622327712</v>
      </c>
      <c r="E929">
        <f>'TPS543C20 Loop Gain'!B3011</f>
        <v>1077000</v>
      </c>
    </row>
    <row r="930" spans="3:5" x14ac:dyDescent="0.25">
      <c r="C930">
        <f>'TPS543C20 Loop Gain'!AI3010</f>
        <v>-54.814557125841851</v>
      </c>
      <c r="D930">
        <f>'TPS543C20 Loop Gain'!AJ3010</f>
        <v>-28.028368180260305</v>
      </c>
      <c r="E930">
        <f>'TPS543C20 Loop Gain'!B3010</f>
        <v>1076000</v>
      </c>
    </row>
    <row r="931" spans="3:5" x14ac:dyDescent="0.25">
      <c r="C931">
        <f>'TPS543C20 Loop Gain'!AI3009</f>
        <v>-54.753922161020455</v>
      </c>
      <c r="D931">
        <f>'TPS543C20 Loop Gain'!AJ3009</f>
        <v>-27.745081345338349</v>
      </c>
      <c r="E931">
        <f>'TPS543C20 Loop Gain'!B3009</f>
        <v>1075000</v>
      </c>
    </row>
    <row r="932" spans="3:5" x14ac:dyDescent="0.25">
      <c r="C932">
        <f>'TPS543C20 Loop Gain'!AI3008</f>
        <v>-54.693740250849658</v>
      </c>
      <c r="D932">
        <f>'TPS543C20 Loop Gain'!AJ3008</f>
        <v>-27.461811403864264</v>
      </c>
      <c r="E932">
        <f>'TPS543C20 Loop Gain'!B3008</f>
        <v>1074000</v>
      </c>
    </row>
    <row r="933" spans="3:5" x14ac:dyDescent="0.25">
      <c r="C933">
        <f>'TPS543C20 Loop Gain'!AI3007</f>
        <v>-54.634006546610784</v>
      </c>
      <c r="D933">
        <f>'TPS543C20 Loop Gain'!AJ3007</f>
        <v>-27.178558641062722</v>
      </c>
      <c r="E933">
        <f>'TPS543C20 Loop Gain'!B3007</f>
        <v>1073000</v>
      </c>
    </row>
    <row r="934" spans="3:5" x14ac:dyDescent="0.25">
      <c r="C934">
        <f>'TPS543C20 Loop Gain'!AI3006</f>
        <v>-54.574716296776984</v>
      </c>
      <c r="D934">
        <f>'TPS543C20 Loop Gain'!AJ3006</f>
        <v>-26.895323341048751</v>
      </c>
      <c r="E934">
        <f>'TPS543C20 Loop Gain'!B3006</f>
        <v>1072000</v>
      </c>
    </row>
    <row r="935" spans="3:5" x14ac:dyDescent="0.25">
      <c r="C935">
        <f>'TPS543C20 Loop Gain'!AI3005</f>
        <v>-54.515864844535919</v>
      </c>
      <c r="D935">
        <f>'TPS543C20 Loop Gain'!AJ3005</f>
        <v>-26.612105786785836</v>
      </c>
      <c r="E935">
        <f>'TPS543C20 Loop Gain'!B3005</f>
        <v>1071000</v>
      </c>
    </row>
    <row r="936" spans="3:5" x14ac:dyDescent="0.25">
      <c r="C936">
        <f>'TPS543C20 Loop Gain'!AI3004</f>
        <v>-54.457447625393414</v>
      </c>
      <c r="D936">
        <f>'TPS543C20 Loop Gain'!AJ3004</f>
        <v>-26.32890626006526</v>
      </c>
      <c r="E936">
        <f>'TPS543C20 Loop Gain'!B3004</f>
        <v>1070000</v>
      </c>
    </row>
    <row r="937" spans="3:5" x14ac:dyDescent="0.25">
      <c r="C937">
        <f>'TPS543C20 Loop Gain'!AI3003</f>
        <v>-54.399460164851774</v>
      </c>
      <c r="D937">
        <f>'TPS543C20 Loop Gain'!AJ3003</f>
        <v>-26.045725041452997</v>
      </c>
      <c r="E937">
        <f>'TPS543C20 Loop Gain'!B3003</f>
        <v>1069000</v>
      </c>
    </row>
    <row r="938" spans="3:5" x14ac:dyDescent="0.25">
      <c r="C938">
        <f>'TPS543C20 Loop Gain'!AI3002</f>
        <v>-54.34189807616346</v>
      </c>
      <c r="D938">
        <f>'TPS543C20 Loop Gain'!AJ3002</f>
        <v>-25.762562410265154</v>
      </c>
      <c r="E938">
        <f>'TPS543C20 Loop Gain'!B3002</f>
        <v>1068000</v>
      </c>
    </row>
    <row r="939" spans="3:5" x14ac:dyDescent="0.25">
      <c r="C939">
        <f>'TPS543C20 Loop Gain'!AI3001</f>
        <v>-54.284757058156487</v>
      </c>
      <c r="D939">
        <f>'TPS543C20 Loop Gain'!AJ3001</f>
        <v>-25.479418644532281</v>
      </c>
      <c r="E939">
        <f>'TPS543C20 Loop Gain'!B3001</f>
        <v>1067000</v>
      </c>
    </row>
    <row r="940" spans="3:5" x14ac:dyDescent="0.25">
      <c r="C940">
        <f>'TPS543C20 Loop Gain'!AI3000</f>
        <v>-54.228032893127093</v>
      </c>
      <c r="D940">
        <f>'TPS543C20 Loop Gain'!AJ3000</f>
        <v>-25.196294020959392</v>
      </c>
      <c r="E940">
        <f>'TPS543C20 Loop Gain'!B3000</f>
        <v>1066000</v>
      </c>
    </row>
    <row r="941" spans="3:5" x14ac:dyDescent="0.25">
      <c r="C941">
        <f>'TPS543C20 Loop Gain'!AI2999</f>
        <v>-54.171721444800113</v>
      </c>
      <c r="D941">
        <f>'TPS543C20 Loop Gain'!AJ2999</f>
        <v>-24.913188814903627</v>
      </c>
      <c r="E941">
        <f>'TPS543C20 Loop Gain'!B2999</f>
        <v>1065000</v>
      </c>
    </row>
    <row r="942" spans="3:5" x14ac:dyDescent="0.25">
      <c r="C942">
        <f>'TPS543C20 Loop Gain'!AI2998</f>
        <v>-54.115818656349674</v>
      </c>
      <c r="D942">
        <f>'TPS543C20 Loop Gain'!AJ2998</f>
        <v>-24.630103300323047</v>
      </c>
      <c r="E942">
        <f>'TPS543C20 Loop Gain'!B2998</f>
        <v>1064000</v>
      </c>
    </row>
    <row r="943" spans="3:5" x14ac:dyDescent="0.25">
      <c r="C943">
        <f>'TPS543C20 Loop Gain'!AI2997</f>
        <v>-54.060320548484214</v>
      </c>
      <c r="D943">
        <f>'TPS543C20 Loop Gain'!AJ2997</f>
        <v>-24.34703774975247</v>
      </c>
      <c r="E943">
        <f>'TPS543C20 Loop Gain'!B2997</f>
        <v>1063000</v>
      </c>
    </row>
    <row r="944" spans="3:5" x14ac:dyDescent="0.25">
      <c r="C944">
        <f>'TPS543C20 Loop Gain'!AI2996</f>
        <v>-54.005223217589453</v>
      </c>
      <c r="D944">
        <f>'TPS543C20 Loop Gain'!AJ2996</f>
        <v>-24.063992434266229</v>
      </c>
      <c r="E944">
        <f>'TPS543C20 Loop Gain'!B2996</f>
        <v>1062000</v>
      </c>
    </row>
    <row r="945" spans="3:5" x14ac:dyDescent="0.25">
      <c r="C945">
        <f>'TPS543C20 Loop Gain'!AI2995</f>
        <v>-53.950522833927209</v>
      </c>
      <c r="D945">
        <f>'TPS543C20 Loop Gain'!AJ2995</f>
        <v>-23.780967623439761</v>
      </c>
      <c r="E945">
        <f>'TPS543C20 Loop Gain'!B2995</f>
        <v>1061000</v>
      </c>
    </row>
    <row r="946" spans="3:5" x14ac:dyDescent="0.25">
      <c r="C946">
        <f>'TPS543C20 Loop Gain'!AI2994</f>
        <v>-53.896215639892077</v>
      </c>
      <c r="D946">
        <f>'TPS543C20 Loop Gain'!AJ2994</f>
        <v>-23.497963585329597</v>
      </c>
      <c r="E946">
        <f>'TPS543C20 Loop Gain'!B2994</f>
        <v>1060000</v>
      </c>
    </row>
    <row r="947" spans="3:5" x14ac:dyDescent="0.25">
      <c r="C947">
        <f>'TPS543C20 Loop Gain'!AI2993</f>
        <v>-53.842297948315476</v>
      </c>
      <c r="D947">
        <f>'TPS543C20 Loop Gain'!AJ2993</f>
        <v>-23.214980586418989</v>
      </c>
      <c r="E947">
        <f>'TPS543C20 Loop Gain'!B2993</f>
        <v>1059000</v>
      </c>
    </row>
    <row r="948" spans="3:5" x14ac:dyDescent="0.25">
      <c r="C948">
        <f>'TPS543C20 Loop Gain'!AI2992</f>
        <v>-53.788766140825658</v>
      </c>
      <c r="D948">
        <f>'TPS543C20 Loop Gain'!AJ2992</f>
        <v>-22.932018891596687</v>
      </c>
      <c r="E948">
        <f>'TPS543C20 Loop Gain'!B2992</f>
        <v>1058000</v>
      </c>
    </row>
    <row r="949" spans="3:5" x14ac:dyDescent="0.25">
      <c r="C949">
        <f>'TPS543C20 Loop Gain'!AI2991</f>
        <v>-53.735616666255552</v>
      </c>
      <c r="D949">
        <f>'TPS543C20 Loop Gain'!AJ2991</f>
        <v>-22.64907876411861</v>
      </c>
      <c r="E949">
        <f>'TPS543C20 Loop Gain'!B2991</f>
        <v>1057000</v>
      </c>
    </row>
    <row r="950" spans="3:5" x14ac:dyDescent="0.25">
      <c r="C950">
        <f>'TPS543C20 Loop Gain'!AI2990</f>
        <v>-53.682846039095644</v>
      </c>
      <c r="D950">
        <f>'TPS543C20 Loop Gain'!AJ2990</f>
        <v>-22.366160465573266</v>
      </c>
      <c r="E950">
        <f>'TPS543C20 Loop Gain'!B2990</f>
        <v>1056000</v>
      </c>
    </row>
    <row r="951" spans="3:5" x14ac:dyDescent="0.25">
      <c r="C951">
        <f>'TPS543C20 Loop Gain'!AI2989</f>
        <v>-53.630450837997181</v>
      </c>
      <c r="D951">
        <f>'TPS543C20 Loop Gain'!AJ2989</f>
        <v>-22.083264255857433</v>
      </c>
      <c r="E951">
        <f>'TPS543C20 Loop Gain'!B2989</f>
        <v>1055000</v>
      </c>
    </row>
    <row r="952" spans="3:5" x14ac:dyDescent="0.25">
      <c r="C952">
        <f>'TPS543C20 Loop Gain'!AI2988</f>
        <v>-53.578427704314358</v>
      </c>
      <c r="D952">
        <f>'TPS543C20 Loop Gain'!AJ2988</f>
        <v>-21.800390393124268</v>
      </c>
      <c r="E952">
        <f>'TPS543C20 Loop Gain'!B2988</f>
        <v>1054000</v>
      </c>
    </row>
    <row r="953" spans="3:5" x14ac:dyDescent="0.25">
      <c r="C953">
        <f>'TPS543C20 Loop Gain'!AI2987</f>
        <v>-53.526773340692479</v>
      </c>
      <c r="D953">
        <f>'TPS543C20 Loop Gain'!AJ2987</f>
        <v>-21.517539133764682</v>
      </c>
      <c r="E953">
        <f>'TPS543C20 Loop Gain'!B2987</f>
        <v>1053000</v>
      </c>
    </row>
    <row r="954" spans="3:5" x14ac:dyDescent="0.25">
      <c r="C954">
        <f>'TPS543C20 Loop Gain'!AI2986</f>
        <v>-53.475484509697054</v>
      </c>
      <c r="D954">
        <f>'TPS543C20 Loop Gain'!AJ2986</f>
        <v>-21.234710732367184</v>
      </c>
      <c r="E954">
        <f>'TPS543C20 Loop Gain'!B2986</f>
        <v>1052000</v>
      </c>
    </row>
    <row r="955" spans="3:5" x14ac:dyDescent="0.25">
      <c r="C955">
        <f>'TPS543C20 Loop Gain'!AI2985</f>
        <v>-53.424558032480832</v>
      </c>
      <c r="D955">
        <f>'TPS543C20 Loop Gain'!AJ2985</f>
        <v>-20.951905441683607</v>
      </c>
      <c r="E955">
        <f>'TPS543C20 Loop Gain'!B2985</f>
        <v>1051000</v>
      </c>
    </row>
    <row r="956" spans="3:5" x14ac:dyDescent="0.25">
      <c r="C956">
        <f>'TPS543C20 Loop Gain'!AI2984</f>
        <v>-53.373990787493128</v>
      </c>
      <c r="D956">
        <f>'TPS543C20 Loop Gain'!AJ2984</f>
        <v>-20.669123512607175</v>
      </c>
      <c r="E956">
        <f>'TPS543C20 Loop Gain'!B2984</f>
        <v>1050000</v>
      </c>
    </row>
    <row r="957" spans="3:5" x14ac:dyDescent="0.25">
      <c r="C957">
        <f>'TPS543C20 Loop Gain'!AI2983</f>
        <v>-53.323779709220261</v>
      </c>
      <c r="D957">
        <f>'TPS543C20 Loop Gain'!AJ2983</f>
        <v>-20.386365194122028</v>
      </c>
      <c r="E957">
        <f>'TPS543C20 Loop Gain'!B2983</f>
        <v>1049000</v>
      </c>
    </row>
    <row r="958" spans="3:5" x14ac:dyDescent="0.25">
      <c r="C958">
        <f>'TPS543C20 Loop Gain'!AI2982</f>
        <v>-53.273921786967371</v>
      </c>
      <c r="D958">
        <f>'TPS543C20 Loop Gain'!AJ2982</f>
        <v>-20.103630733280614</v>
      </c>
      <c r="E958">
        <f>'TPS543C20 Loop Gain'!B2982</f>
        <v>1048000</v>
      </c>
    </row>
    <row r="959" spans="3:5" x14ac:dyDescent="0.25">
      <c r="C959">
        <f>'TPS543C20 Loop Gain'!AI2981</f>
        <v>-53.224414063672974</v>
      </c>
      <c r="D959">
        <f>'TPS543C20 Loop Gain'!AJ2981</f>
        <v>-19.820920375170509</v>
      </c>
      <c r="E959">
        <f>'TPS543C20 Loop Gain'!B2981</f>
        <v>1047000</v>
      </c>
    </row>
    <row r="960" spans="3:5" x14ac:dyDescent="0.25">
      <c r="C960">
        <f>'TPS543C20 Loop Gain'!AI2980</f>
        <v>-53.175253634755919</v>
      </c>
      <c r="D960">
        <f>'TPS543C20 Loop Gain'!AJ2980</f>
        <v>-19.538234362877073</v>
      </c>
      <c r="E960">
        <f>'TPS543C20 Loop Gain'!B2980</f>
        <v>1046000</v>
      </c>
    </row>
    <row r="961" spans="3:5" x14ac:dyDescent="0.25">
      <c r="C961">
        <f>'TPS543C20 Loop Gain'!AI2979</f>
        <v>-53.12643764699628</v>
      </c>
      <c r="D961">
        <f>'TPS543C20 Loop Gain'!AJ2979</f>
        <v>-19.255572937453909</v>
      </c>
      <c r="E961">
        <f>'TPS543C20 Loop Gain'!B2979</f>
        <v>1045000</v>
      </c>
    </row>
    <row r="962" spans="3:5" x14ac:dyDescent="0.25">
      <c r="C962">
        <f>'TPS543C20 Loop Gain'!AI2978</f>
        <v>-53.077963297448562</v>
      </c>
      <c r="D962">
        <f>'TPS543C20 Loop Gain'!AJ2978</f>
        <v>-18.97293633789733</v>
      </c>
      <c r="E962">
        <f>'TPS543C20 Loop Gain'!B2978</f>
        <v>1044000</v>
      </c>
    </row>
    <row r="963" spans="3:5" x14ac:dyDescent="0.25">
      <c r="C963">
        <f>'TPS543C20 Loop Gain'!AI2977</f>
        <v>-53.029827832381955</v>
      </c>
      <c r="D963">
        <f>'TPS543C20 Loop Gain'!AJ2977</f>
        <v>-18.690324801098729</v>
      </c>
      <c r="E963">
        <f>'TPS543C20 Loop Gain'!B2977</f>
        <v>1043000</v>
      </c>
    </row>
    <row r="964" spans="3:5" x14ac:dyDescent="0.25">
      <c r="C964">
        <f>'TPS543C20 Loop Gain'!AI2976</f>
        <v>-52.982028546252224</v>
      </c>
      <c r="D964">
        <f>'TPS543C20 Loop Gain'!AJ2976</f>
        <v>-18.407738561823699</v>
      </c>
      <c r="E964">
        <f>'TPS543C20 Loop Gain'!B2976</f>
        <v>1042000</v>
      </c>
    </row>
    <row r="965" spans="3:5" x14ac:dyDescent="0.25">
      <c r="C965">
        <f>'TPS543C20 Loop Gain'!AI2975</f>
        <v>-52.934562780703104</v>
      </c>
      <c r="D965">
        <f>'TPS543C20 Loop Gain'!AJ2975</f>
        <v>-18.1251778526773</v>
      </c>
      <c r="E965">
        <f>'TPS543C20 Loop Gain'!B2975</f>
        <v>1041000</v>
      </c>
    </row>
    <row r="966" spans="3:5" x14ac:dyDescent="0.25">
      <c r="C966">
        <f>'TPS543C20 Loop Gain'!AI2974</f>
        <v>-52.887427923592305</v>
      </c>
      <c r="D966">
        <f>'TPS543C20 Loop Gain'!AJ2974</f>
        <v>-17.842642904069265</v>
      </c>
      <c r="E966">
        <f>'TPS543C20 Loop Gain'!B2974</f>
        <v>1040000</v>
      </c>
    </row>
    <row r="967" spans="3:5" x14ac:dyDescent="0.25">
      <c r="C967">
        <f>'TPS543C20 Loop Gain'!AI2973</f>
        <v>-52.840621408047603</v>
      </c>
      <c r="D967">
        <f>'TPS543C20 Loop Gain'!AJ2973</f>
        <v>-17.560133944193691</v>
      </c>
      <c r="E967">
        <f>'TPS543C20 Loop Gain'!B2973</f>
        <v>1039000</v>
      </c>
    </row>
    <row r="968" spans="3:5" x14ac:dyDescent="0.25">
      <c r="C968">
        <f>'TPS543C20 Loop Gain'!AI2972</f>
        <v>-52.794140711544912</v>
      </c>
      <c r="D968">
        <f>'TPS543C20 Loop Gain'!AJ2972</f>
        <v>-17.277651198980376</v>
      </c>
      <c r="E968">
        <f>'TPS543C20 Loop Gain'!B2972</f>
        <v>1038000</v>
      </c>
    </row>
    <row r="969" spans="3:5" x14ac:dyDescent="0.25">
      <c r="C969">
        <f>'TPS543C20 Loop Gain'!AI2971</f>
        <v>-52.747983355014547</v>
      </c>
      <c r="D969">
        <f>'TPS543C20 Loop Gain'!AJ2971</f>
        <v>-16.99519489207535</v>
      </c>
      <c r="E969">
        <f>'TPS543C20 Loop Gain'!B2971</f>
        <v>1037000</v>
      </c>
    </row>
    <row r="970" spans="3:5" x14ac:dyDescent="0.25">
      <c r="C970">
        <f>'TPS543C20 Loop Gain'!AI2970</f>
        <v>-52.702146901970352</v>
      </c>
      <c r="D970">
        <f>'TPS543C20 Loop Gain'!AJ2970</f>
        <v>-16.712765244807017</v>
      </c>
      <c r="E970">
        <f>'TPS543C20 Loop Gain'!B2970</f>
        <v>1036000</v>
      </c>
    </row>
    <row r="971" spans="3:5" x14ac:dyDescent="0.25">
      <c r="C971">
        <f>'TPS543C20 Loop Gain'!AI2969</f>
        <v>-52.656628957661759</v>
      </c>
      <c r="D971">
        <f>'TPS543C20 Loop Gain'!AJ2969</f>
        <v>-16.430362476152336</v>
      </c>
      <c r="E971">
        <f>'TPS543C20 Loop Gain'!B2969</f>
        <v>1035000</v>
      </c>
    </row>
    <row r="972" spans="3:5" x14ac:dyDescent="0.25">
      <c r="C972">
        <f>'TPS543C20 Loop Gain'!AI2968</f>
        <v>-52.611427168251211</v>
      </c>
      <c r="D972">
        <f>'TPS543C20 Loop Gain'!AJ2968</f>
        <v>-16.147986802716552</v>
      </c>
      <c r="E972">
        <f>'TPS543C20 Loop Gain'!B2968</f>
        <v>1034000</v>
      </c>
    </row>
    <row r="973" spans="3:5" x14ac:dyDescent="0.25">
      <c r="C973">
        <f>'TPS543C20 Loop Gain'!AI2967</f>
        <v>-52.566539220009417</v>
      </c>
      <c r="D973">
        <f>'TPS543C20 Loop Gain'!AJ2967</f>
        <v>-15.865638438686698</v>
      </c>
      <c r="E973">
        <f>'TPS543C20 Loop Gain'!B2967</f>
        <v>1033000</v>
      </c>
    </row>
    <row r="974" spans="3:5" x14ac:dyDescent="0.25">
      <c r="C974">
        <f>'TPS543C20 Loop Gain'!AI2966</f>
        <v>-52.521962838535678</v>
      </c>
      <c r="D974">
        <f>'TPS543C20 Loop Gain'!AJ2966</f>
        <v>-15.583317595812398</v>
      </c>
      <c r="E974">
        <f>'TPS543C20 Loop Gain'!B2966</f>
        <v>1032000</v>
      </c>
    </row>
    <row r="975" spans="3:5" x14ac:dyDescent="0.25">
      <c r="C975">
        <f>'TPS543C20 Loop Gain'!AI2965</f>
        <v>-52.477695787997199</v>
      </c>
      <c r="D975">
        <f>'TPS543C20 Loop Gain'!AJ2965</f>
        <v>-15.301024483372691</v>
      </c>
      <c r="E975">
        <f>'TPS543C20 Loop Gain'!B2965</f>
        <v>1031000</v>
      </c>
    </row>
    <row r="976" spans="3:5" x14ac:dyDescent="0.25">
      <c r="C976">
        <f>'TPS543C20 Loop Gain'!AI2964</f>
        <v>-52.433735870388631</v>
      </c>
      <c r="D976">
        <f>'TPS543C20 Loop Gain'!AJ2964</f>
        <v>-15.018759308143325</v>
      </c>
      <c r="E976">
        <f>'TPS543C20 Loop Gain'!B2964</f>
        <v>1030000</v>
      </c>
    </row>
    <row r="977" spans="3:5" x14ac:dyDescent="0.25">
      <c r="C977">
        <f>'TPS543C20 Loop Gain'!AI2963</f>
        <v>-52.390080924813176</v>
      </c>
      <c r="D977">
        <f>'TPS543C20 Loop Gain'!AJ2963</f>
        <v>-14.736522274378139</v>
      </c>
      <c r="E977">
        <f>'TPS543C20 Loop Gain'!B2963</f>
        <v>1029000</v>
      </c>
    </row>
    <row r="978" spans="3:5" x14ac:dyDescent="0.25">
      <c r="C978">
        <f>'TPS543C20 Loop Gain'!AI2962</f>
        <v>-52.346728826777714</v>
      </c>
      <c r="D978">
        <f>'TPS543C20 Loop Gain'!AJ2962</f>
        <v>-14.45431358376328</v>
      </c>
      <c r="E978">
        <f>'TPS543C20 Loop Gain'!B2962</f>
        <v>1028000</v>
      </c>
    </row>
    <row r="979" spans="3:5" x14ac:dyDescent="0.25">
      <c r="C979">
        <f>'TPS543C20 Loop Gain'!AI2961</f>
        <v>-52.303677487511706</v>
      </c>
      <c r="D979">
        <f>'TPS543C20 Loop Gain'!AJ2961</f>
        <v>-14.172133435398898</v>
      </c>
      <c r="E979">
        <f>'TPS543C20 Loop Gain'!B2961</f>
        <v>1027000</v>
      </c>
    </row>
    <row r="980" spans="3:5" x14ac:dyDescent="0.25">
      <c r="C980">
        <f>'TPS543C20 Loop Gain'!AI2960</f>
        <v>-52.260924853300807</v>
      </c>
      <c r="D980">
        <f>'TPS543C20 Loop Gain'!AJ2960</f>
        <v>-13.889982025766086</v>
      </c>
      <c r="E980">
        <f>'TPS543C20 Loop Gain'!B2960</f>
        <v>1026000</v>
      </c>
    </row>
    <row r="981" spans="3:5" x14ac:dyDescent="0.25">
      <c r="C981">
        <f>'TPS543C20 Loop Gain'!AI2959</f>
        <v>-52.218468904838915</v>
      </c>
      <c r="D981">
        <f>'TPS543C20 Loop Gain'!AJ2959</f>
        <v>-13.60785954869908</v>
      </c>
      <c r="E981">
        <f>'TPS543C20 Loop Gain'!B2959</f>
        <v>1025000</v>
      </c>
    </row>
    <row r="982" spans="3:5" x14ac:dyDescent="0.25">
      <c r="C982">
        <f>'TPS543C20 Loop Gain'!AI2958</f>
        <v>-52.176307656596144</v>
      </c>
      <c r="D982">
        <f>'TPS543C20 Loop Gain'!AJ2958</f>
        <v>-13.325766195354767</v>
      </c>
      <c r="E982">
        <f>'TPS543C20 Loop Gain'!B2958</f>
        <v>1024000</v>
      </c>
    </row>
    <row r="983" spans="3:5" x14ac:dyDescent="0.25">
      <c r="C983">
        <f>'TPS543C20 Loop Gain'!AI2957</f>
        <v>-52.134439156204806</v>
      </c>
      <c r="D983">
        <f>'TPS543C20 Loop Gain'!AJ2957</f>
        <v>-13.043702154193888</v>
      </c>
      <c r="E983">
        <f>'TPS543C20 Loop Gain'!B2957</f>
        <v>1023000</v>
      </c>
    </row>
    <row r="984" spans="3:5" x14ac:dyDescent="0.25">
      <c r="C984">
        <f>'TPS543C20 Loop Gain'!AI2956</f>
        <v>-52.092861483858456</v>
      </c>
      <c r="D984">
        <f>'TPS543C20 Loop Gain'!AJ2956</f>
        <v>-12.761667610936096</v>
      </c>
      <c r="E984">
        <f>'TPS543C20 Loop Gain'!B2956</f>
        <v>1022000</v>
      </c>
    </row>
    <row r="985" spans="3:5" x14ac:dyDescent="0.25">
      <c r="C985">
        <f>'TPS543C20 Loop Gain'!AI2955</f>
        <v>-52.051572751728884</v>
      </c>
      <c r="D985">
        <f>'TPS543C20 Loop Gain'!AJ2955</f>
        <v>-12.479662748543003</v>
      </c>
      <c r="E985">
        <f>'TPS543C20 Loop Gain'!B2955</f>
        <v>1021000</v>
      </c>
    </row>
    <row r="986" spans="3:5" x14ac:dyDescent="0.25">
      <c r="C986">
        <f>'TPS543C20 Loop Gain'!AI2954</f>
        <v>-52.010571103397332</v>
      </c>
      <c r="D986">
        <f>'TPS543C20 Loop Gain'!AJ2954</f>
        <v>-12.19768774719009</v>
      </c>
      <c r="E986">
        <f>'TPS543C20 Loop Gain'!B2954</f>
        <v>1020000</v>
      </c>
    </row>
    <row r="987" spans="3:5" x14ac:dyDescent="0.25">
      <c r="C987">
        <f>'TPS543C20 Loop Gain'!AI2953</f>
        <v>-51.969854713298986</v>
      </c>
      <c r="D987">
        <f>'TPS543C20 Loop Gain'!AJ2953</f>
        <v>-11.915742784232526</v>
      </c>
      <c r="E987">
        <f>'TPS543C20 Loop Gain'!B2953</f>
        <v>1019000</v>
      </c>
    </row>
    <row r="988" spans="3:5" x14ac:dyDescent="0.25">
      <c r="C988">
        <f>'TPS543C20 Loop Gain'!AI2952</f>
        <v>-51.929421786184847</v>
      </c>
      <c r="D988">
        <f>'TPS543C20 Loop Gain'!AJ2952</f>
        <v>-11.63382803419224</v>
      </c>
      <c r="E988">
        <f>'TPS543C20 Loop Gain'!B2952</f>
        <v>1018000</v>
      </c>
    </row>
    <row r="989" spans="3:5" x14ac:dyDescent="0.25">
      <c r="C989">
        <f>'TPS543C20 Loop Gain'!AI2951</f>
        <v>-51.889270556591633</v>
      </c>
      <c r="D989">
        <f>'TPS543C20 Loop Gain'!AJ2951</f>
        <v>-11.351943668712417</v>
      </c>
      <c r="E989">
        <f>'TPS543C20 Loop Gain'!B2951</f>
        <v>1017000</v>
      </c>
    </row>
    <row r="990" spans="3:5" x14ac:dyDescent="0.25">
      <c r="C990">
        <f>'TPS543C20 Loop Gain'!AI2950</f>
        <v>-51.849399288331959</v>
      </c>
      <c r="D990">
        <f>'TPS543C20 Loop Gain'!AJ2950</f>
        <v>-11.070089856542568</v>
      </c>
      <c r="E990">
        <f>'TPS543C20 Loop Gain'!B2950</f>
        <v>1016000</v>
      </c>
    </row>
    <row r="991" spans="3:5" x14ac:dyDescent="0.25">
      <c r="C991">
        <f>'TPS543C20 Loop Gain'!AI2949</f>
        <v>-51.809806273991441</v>
      </c>
      <c r="D991">
        <f>'TPS543C20 Loop Gain'!AJ2949</f>
        <v>-10.788266763508828</v>
      </c>
      <c r="E991">
        <f>'TPS543C20 Loop Gain'!B2949</f>
        <v>1015000</v>
      </c>
    </row>
    <row r="992" spans="3:5" x14ac:dyDescent="0.25">
      <c r="C992">
        <f>'TPS543C20 Loop Gain'!AI2948</f>
        <v>-51.770489834442081</v>
      </c>
      <c r="D992">
        <f>'TPS543C20 Loop Gain'!AJ2948</f>
        <v>-10.506474552485638</v>
      </c>
      <c r="E992">
        <f>'TPS543C20 Loop Gain'!B2948</f>
        <v>1014000</v>
      </c>
    </row>
    <row r="993" spans="3:5" x14ac:dyDescent="0.25">
      <c r="C993">
        <f>'TPS543C20 Loop Gain'!AI2947</f>
        <v>-51.731448318368194</v>
      </c>
      <c r="D993">
        <f>'TPS543C20 Loop Gain'!AJ2947</f>
        <v>-10.224713383379289</v>
      </c>
      <c r="E993">
        <f>'TPS543C20 Loop Gain'!B2947</f>
        <v>1013000</v>
      </c>
    </row>
    <row r="994" spans="3:5" x14ac:dyDescent="0.25">
      <c r="C994">
        <f>'TPS543C20 Loop Gain'!AI2946</f>
        <v>-51.692680101800249</v>
      </c>
      <c r="D994">
        <f>'TPS543C20 Loop Gain'!AJ2946</f>
        <v>-9.9429834130875641</v>
      </c>
      <c r="E994">
        <f>'TPS543C20 Loop Gain'!B2946</f>
        <v>1012000</v>
      </c>
    </row>
    <row r="995" spans="3:5" x14ac:dyDescent="0.25">
      <c r="C995">
        <f>'TPS543C20 Loop Gain'!AI2945</f>
        <v>-51.654183587664463</v>
      </c>
      <c r="D995">
        <f>'TPS543C20 Loop Gain'!AJ2945</f>
        <v>-9.6612847954826382</v>
      </c>
      <c r="E995">
        <f>'TPS543C20 Loop Gain'!B2945</f>
        <v>1011000</v>
      </c>
    </row>
    <row r="996" spans="3:5" x14ac:dyDescent="0.25">
      <c r="C996">
        <f>'TPS543C20 Loop Gain'!AI2944</f>
        <v>-51.615957205342539</v>
      </c>
      <c r="D996">
        <f>'TPS543C20 Loop Gain'!AJ2944</f>
        <v>-9.3796176813861631</v>
      </c>
      <c r="E996">
        <f>'TPS543C20 Loop Gain'!B2944</f>
        <v>1010000</v>
      </c>
    </row>
    <row r="997" spans="3:5" x14ac:dyDescent="0.25">
      <c r="C997">
        <f>'TPS543C20 Loop Gain'!AI2943</f>
        <v>-51.57799941024124</v>
      </c>
      <c r="D997">
        <f>'TPS543C20 Loop Gain'!AJ2943</f>
        <v>-9.0979822185387587</v>
      </c>
      <c r="E997">
        <f>'TPS543C20 Loop Gain'!B2943</f>
        <v>1009000</v>
      </c>
    </row>
    <row r="998" spans="3:5" x14ac:dyDescent="0.25">
      <c r="C998">
        <f>'TPS543C20 Loop Gain'!AI2942</f>
        <v>-51.540308683374391</v>
      </c>
      <c r="D998">
        <f>'TPS543C20 Loop Gain'!AJ2942</f>
        <v>-8.816378551588631</v>
      </c>
      <c r="E998">
        <f>'TPS543C20 Loop Gain'!B2942</f>
        <v>1008000</v>
      </c>
    </row>
    <row r="999" spans="3:5" x14ac:dyDescent="0.25">
      <c r="C999">
        <f>'TPS543C20 Loop Gain'!AI2941</f>
        <v>-51.502883530954321</v>
      </c>
      <c r="D999">
        <f>'TPS543C20 Loop Gain'!AJ2941</f>
        <v>-8.5348068220477522</v>
      </c>
      <c r="E999">
        <f>'TPS543C20 Loop Gain'!B2941</f>
        <v>1007000</v>
      </c>
    </row>
    <row r="1000" spans="3:5" x14ac:dyDescent="0.25">
      <c r="C1000">
        <f>'TPS543C20 Loop Gain'!AI2940</f>
        <v>-51.465722483992735</v>
      </c>
      <c r="D1000">
        <f>'TPS543C20 Loop Gain'!AJ2940</f>
        <v>-8.2532671682820062</v>
      </c>
      <c r="E1000">
        <f>'TPS543C20 Loop Gain'!B2940</f>
        <v>1006000</v>
      </c>
    </row>
    <row r="1001" spans="3:5" x14ac:dyDescent="0.25">
      <c r="C1001">
        <f>'TPS543C20 Loop Gain'!AI2939</f>
        <v>-51.428824097913633</v>
      </c>
      <c r="D1001">
        <f>'TPS543C20 Loop Gain'!AJ2939</f>
        <v>-7.9717597254808217</v>
      </c>
      <c r="E1001">
        <f>'TPS543C20 Loop Gain'!B2939</f>
        <v>1005000</v>
      </c>
    </row>
    <row r="1002" spans="3:5" x14ac:dyDescent="0.25">
      <c r="C1002">
        <f>'TPS543C20 Loop Gain'!AI2938</f>
        <v>-51.392186952173596</v>
      </c>
      <c r="D1002">
        <f>'TPS543C20 Loop Gain'!AJ2938</f>
        <v>-7.6902846256375899</v>
      </c>
      <c r="E1002">
        <f>'TPS543C20 Loop Gain'!B2938</f>
        <v>1004000</v>
      </c>
    </row>
    <row r="1003" spans="3:5" x14ac:dyDescent="0.25">
      <c r="C1003">
        <f>'TPS543C20 Loop Gain'!AI2937</f>
        <v>-51.355809649892905</v>
      </c>
      <c r="D1003">
        <f>'TPS543C20 Loop Gain'!AJ2937</f>
        <v>-7.4088419975198816</v>
      </c>
      <c r="E1003">
        <f>'TPS543C20 Loop Gain'!B2937</f>
        <v>1003000</v>
      </c>
    </row>
    <row r="1004" spans="3:5" x14ac:dyDescent="0.25">
      <c r="C1004">
        <f>'TPS543C20 Loop Gain'!AI2936</f>
        <v>-51.319690817496593</v>
      </c>
      <c r="D1004">
        <f>'TPS543C20 Loop Gain'!AJ2936</f>
        <v>-7.1274319666593549</v>
      </c>
      <c r="E1004">
        <f>'TPS543C20 Loop Gain'!B2936</f>
        <v>1002000</v>
      </c>
    </row>
    <row r="1005" spans="3:5" x14ac:dyDescent="0.25">
      <c r="C1005">
        <f>'TPS543C20 Loop Gain'!AI2935</f>
        <v>-51.283829104360883</v>
      </c>
      <c r="D1005">
        <f>'TPS543C20 Loop Gain'!AJ2935</f>
        <v>-6.8460546553126349</v>
      </c>
      <c r="E1005">
        <f>'TPS543C20 Loop Gain'!B2935</f>
        <v>1001000</v>
      </c>
    </row>
    <row r="1006" spans="3:5" x14ac:dyDescent="0.25">
      <c r="C1006">
        <f>'TPS543C20 Loop Gain'!AI2934</f>
        <v>-51.248223182472117</v>
      </c>
      <c r="D1006">
        <f>'TPS543C20 Loop Gain'!AJ2934</f>
        <v>-6.5647101824476417</v>
      </c>
      <c r="E1006">
        <f>'TPS543C20 Loop Gain'!B2934</f>
        <v>1000000</v>
      </c>
    </row>
    <row r="1007" spans="3:5" x14ac:dyDescent="0.25">
      <c r="C1007">
        <f>'TPS543C20 Loop Gain'!AI2933</f>
        <v>-51.212871746092709</v>
      </c>
      <c r="D1007">
        <f>'TPS543C20 Loop Gain'!AJ2933</f>
        <v>-6.2833986637220178</v>
      </c>
      <c r="E1007">
        <f>'TPS543C20 Loop Gain'!B2933</f>
        <v>999000</v>
      </c>
    </row>
    <row r="1008" spans="3:5" x14ac:dyDescent="0.25">
      <c r="C1008">
        <f>'TPS543C20 Loop Gain'!AI2932</f>
        <v>-51.177773511434978</v>
      </c>
      <c r="D1008">
        <f>'TPS543C20 Loop Gain'!AJ2932</f>
        <v>-6.0021202114539172</v>
      </c>
      <c r="E1008">
        <f>'TPS543C20 Loop Gain'!B2932</f>
        <v>998000</v>
      </c>
    </row>
    <row r="1009" spans="3:5" x14ac:dyDescent="0.25">
      <c r="C1009">
        <f>'TPS543C20 Loop Gain'!AI2931</f>
        <v>-51.142927216344134</v>
      </c>
      <c r="D1009">
        <f>'TPS543C20 Loop Gain'!AJ2931</f>
        <v>-5.7208749346165328</v>
      </c>
      <c r="E1009">
        <f>'TPS543C20 Loop Gain'!B2931</f>
        <v>997000</v>
      </c>
    </row>
    <row r="1010" spans="3:5" x14ac:dyDescent="0.25">
      <c r="C1010">
        <f>'TPS543C20 Loop Gain'!AI2930</f>
        <v>-51.108331619987652</v>
      </c>
      <c r="D1010">
        <f>'TPS543C20 Loop Gain'!AJ2930</f>
        <v>-5.4396629387962179</v>
      </c>
      <c r="E1010">
        <f>'TPS543C20 Loop Gain'!B2930</f>
        <v>996000</v>
      </c>
    </row>
    <row r="1011" spans="3:5" x14ac:dyDescent="0.25">
      <c r="C1011">
        <f>'TPS543C20 Loop Gain'!AI2929</f>
        <v>-51.073985502553434</v>
      </c>
      <c r="D1011">
        <f>'TPS543C20 Loop Gain'!AJ2929</f>
        <v>-5.1584843261830171</v>
      </c>
      <c r="E1011">
        <f>'TPS543C20 Loop Gain'!B2929</f>
        <v>995000</v>
      </c>
    </row>
    <row r="1012" spans="3:5" x14ac:dyDescent="0.25">
      <c r="C1012">
        <f>'TPS543C20 Loop Gain'!AI2928</f>
        <v>-51.039887664955366</v>
      </c>
      <c r="D1012">
        <f>'TPS543C20 Loop Gain'!AJ2928</f>
        <v>-4.8773391955497356</v>
      </c>
      <c r="E1012">
        <f>'TPS543C20 Loop Gain'!B2928</f>
        <v>994000</v>
      </c>
    </row>
    <row r="1013" spans="3:5" x14ac:dyDescent="0.25">
      <c r="C1013">
        <f>'TPS543C20 Loop Gain'!AI2927</f>
        <v>-51.00603692854564</v>
      </c>
      <c r="D1013">
        <f>'TPS543C20 Loop Gain'!AJ2927</f>
        <v>-4.5962276422252399</v>
      </c>
      <c r="E1013">
        <f>'TPS543C20 Loop Gain'!B2927</f>
        <v>993000</v>
      </c>
    </row>
    <row r="1014" spans="3:5" x14ac:dyDescent="0.25">
      <c r="C1014">
        <f>'TPS543C20 Loop Gain'!AI2926</f>
        <v>-50.972432134835699</v>
      </c>
      <c r="D1014">
        <f>'TPS543C20 Loop Gain'!AJ2926</f>
        <v>-4.3151497580876468</v>
      </c>
      <c r="E1014">
        <f>'TPS543C20 Loop Gain'!B2926</f>
        <v>992000</v>
      </c>
    </row>
    <row r="1015" spans="3:5" x14ac:dyDescent="0.25">
      <c r="C1015">
        <f>'TPS543C20 Loop Gain'!AI2925</f>
        <v>-50.939072145221303</v>
      </c>
      <c r="D1015">
        <f>'TPS543C20 Loop Gain'!AJ2925</f>
        <v>-4.0341056315269341</v>
      </c>
      <c r="E1015">
        <f>'TPS543C20 Loop Gain'!B2925</f>
        <v>991000</v>
      </c>
    </row>
    <row r="1016" spans="3:5" x14ac:dyDescent="0.25">
      <c r="C1016">
        <f>'TPS543C20 Loop Gain'!AI2924</f>
        <v>-50.905955840717176</v>
      </c>
      <c r="D1016">
        <f>'TPS543C20 Loop Gain'!AJ2924</f>
        <v>-3.7530953474370858</v>
      </c>
      <c r="E1016">
        <f>'TPS543C20 Loop Gain'!B2924</f>
        <v>990000</v>
      </c>
    </row>
    <row r="1017" spans="3:5" x14ac:dyDescent="0.25">
      <c r="C1017">
        <f>'TPS543C20 Loop Gain'!AI2923</f>
        <v>-50.873082121697728</v>
      </c>
      <c r="D1017">
        <f>'TPS543C20 Loop Gain'!AJ2923</f>
        <v>-3.4721189871924434</v>
      </c>
      <c r="E1017">
        <f>'TPS543C20 Loop Gain'!B2923</f>
        <v>989000</v>
      </c>
    </row>
    <row r="1018" spans="3:5" x14ac:dyDescent="0.25">
      <c r="C1018">
        <f>'TPS543C20 Loop Gain'!AI2922</f>
        <v>-50.840449907642402</v>
      </c>
      <c r="D1018">
        <f>'TPS543C20 Loop Gain'!AJ2922</f>
        <v>-3.1911766286278351</v>
      </c>
      <c r="E1018">
        <f>'TPS543C20 Loop Gain'!B2922</f>
        <v>988000</v>
      </c>
    </row>
    <row r="1019" spans="3:5" x14ac:dyDescent="0.25">
      <c r="C1019">
        <f>'TPS543C20 Loop Gain'!AI2921</f>
        <v>-50.808058136890814</v>
      </c>
      <c r="D1019">
        <f>'TPS543C20 Loop Gain'!AJ2921</f>
        <v>-2.9102683460302807</v>
      </c>
      <c r="E1019">
        <f>'TPS543C20 Loop Gain'!B2921</f>
        <v>987000</v>
      </c>
    </row>
    <row r="1020" spans="3:5" x14ac:dyDescent="0.25">
      <c r="C1020">
        <f>'TPS543C20 Loop Gain'!AI2920</f>
        <v>-50.775905766400129</v>
      </c>
      <c r="D1020">
        <f>'TPS543C20 Loop Gain'!AJ2920</f>
        <v>-2.6293942101037211</v>
      </c>
      <c r="E1020">
        <f>'TPS543C20 Loop Gain'!B2920</f>
        <v>986000</v>
      </c>
    </row>
    <row r="1021" spans="3:5" x14ac:dyDescent="0.25">
      <c r="C1021">
        <f>'TPS543C20 Loop Gain'!AI2919</f>
        <v>-50.743991771511773</v>
      </c>
      <c r="D1021">
        <f>'TPS543C20 Loop Gain'!AJ2919</f>
        <v>-2.3485542879632746</v>
      </c>
      <c r="E1021">
        <f>'TPS543C20 Loop Gain'!B2919</f>
        <v>985000</v>
      </c>
    </row>
    <row r="1022" spans="3:5" x14ac:dyDescent="0.25">
      <c r="C1022">
        <f>'TPS543C20 Loop Gain'!AI2918</f>
        <v>-50.71231514572203</v>
      </c>
      <c r="D1022">
        <f>'TPS543C20 Loop Gain'!AJ2918</f>
        <v>-2.0677486431120089</v>
      </c>
      <c r="E1022">
        <f>'TPS543C20 Loop Gain'!B2918</f>
        <v>984000</v>
      </c>
    </row>
    <row r="1023" spans="3:5" x14ac:dyDescent="0.25">
      <c r="C1023">
        <f>'TPS543C20 Loop Gain'!AI2917</f>
        <v>-50.680874900459827</v>
      </c>
      <c r="D1023">
        <f>'TPS543C20 Loop Gain'!AJ2917</f>
        <v>-1.7869773354267184</v>
      </c>
      <c r="E1023">
        <f>'TPS543C20 Loop Gain'!B2917</f>
        <v>983000</v>
      </c>
    </row>
    <row r="1024" spans="3:5" x14ac:dyDescent="0.25">
      <c r="C1024">
        <f>'TPS543C20 Loop Gain'!AI2916</f>
        <v>-50.649670064869071</v>
      </c>
      <c r="D1024">
        <f>'TPS543C20 Loop Gain'!AJ2916</f>
        <v>-1.5062404211365896</v>
      </c>
      <c r="E1024">
        <f>'TPS543C20 Loop Gain'!B2916</f>
        <v>982000</v>
      </c>
    </row>
    <row r="1025" spans="3:5" x14ac:dyDescent="0.25">
      <c r="C1025">
        <f>'TPS543C20 Loop Gain'!AI2915</f>
        <v>-50.61869968559791</v>
      </c>
      <c r="D1025">
        <f>'TPS543C20 Loop Gain'!AJ2915</f>
        <v>-1.2255379528171038</v>
      </c>
      <c r="E1025">
        <f>'TPS543C20 Loop Gain'!B2915</f>
        <v>981000</v>
      </c>
    </row>
    <row r="1026" spans="3:5" x14ac:dyDescent="0.25">
      <c r="C1026">
        <f>'TPS543C20 Loop Gain'!AI2914</f>
        <v>-50.587962826591578</v>
      </c>
      <c r="D1026">
        <f>'TPS543C20 Loop Gain'!AJ2914</f>
        <v>-0.94486997935795292</v>
      </c>
      <c r="E1026">
        <f>'TPS543C20 Loop Gain'!B2914</f>
        <v>980000</v>
      </c>
    </row>
    <row r="1027" spans="3:5" x14ac:dyDescent="0.25">
      <c r="C1027">
        <f>'TPS543C20 Loop Gain'!AI2913</f>
        <v>-50.557458568891832</v>
      </c>
      <c r="D1027">
        <f>'TPS543C20 Loop Gain'!AJ2913</f>
        <v>-0.66423654595770298</v>
      </c>
      <c r="E1027">
        <f>'TPS543C20 Loop Gain'!B2913</f>
        <v>979000</v>
      </c>
    </row>
    <row r="1028" spans="3:5" x14ac:dyDescent="0.25">
      <c r="C1028">
        <f>'TPS543C20 Loop Gain'!AI2912</f>
        <v>-50.527186010441689</v>
      </c>
      <c r="D1028">
        <f>'TPS543C20 Loop Gain'!AJ2912</f>
        <v>-0.38363769410411158</v>
      </c>
      <c r="E1028">
        <f>'TPS543C20 Loop Gain'!B2912</f>
        <v>978000</v>
      </c>
    </row>
    <row r="1029" spans="3:5" x14ac:dyDescent="0.25">
      <c r="C1029">
        <f>'TPS543C20 Loop Gain'!AI2911</f>
        <v>-50.497144265894704</v>
      </c>
      <c r="D1029">
        <f>'TPS543C20 Loop Gain'!AJ2911</f>
        <v>-0.10307346155753476</v>
      </c>
      <c r="E1029">
        <f>'TPS543C20 Loop Gain'!B2911</f>
        <v>977000</v>
      </c>
    </row>
    <row r="1030" spans="3:5" x14ac:dyDescent="0.25">
      <c r="C1030">
        <f>'TPS543C20 Loop Gain'!AI2910</f>
        <v>-50.467332466429404</v>
      </c>
      <c r="D1030">
        <f>'TPS543C20 Loop Gain'!AJ2910</f>
        <v>0.17745611765300265</v>
      </c>
      <c r="E1030">
        <f>'TPS543C20 Loop Gain'!B2910</f>
        <v>976000</v>
      </c>
    </row>
    <row r="1031" spans="3:5" x14ac:dyDescent="0.25">
      <c r="C1031">
        <f>'TPS543C20 Loop Gain'!AI2909</f>
        <v>-50.437749759568653</v>
      </c>
      <c r="D1031">
        <f>'TPS543C20 Loop Gain'!AJ2909</f>
        <v>0.45795101326504561</v>
      </c>
      <c r="E1031">
        <f>'TPS543C20 Loop Gain'!B2909</f>
        <v>975000</v>
      </c>
    </row>
    <row r="1032" spans="3:5" x14ac:dyDescent="0.25">
      <c r="C1032">
        <f>'TPS543C20 Loop Gain'!AI2908</f>
        <v>-50.408395309003822</v>
      </c>
      <c r="D1032">
        <f>'TPS543C20 Loop Gain'!AJ2908</f>
        <v>0.73841119877977246</v>
      </c>
      <c r="E1032">
        <f>'TPS543C20 Loop Gain'!B2908</f>
        <v>974000</v>
      </c>
    </row>
    <row r="1033" spans="3:5" x14ac:dyDescent="0.25">
      <c r="C1033">
        <f>'TPS543C20 Loop Gain'!AI2907</f>
        <v>-50.379268294424193</v>
      </c>
      <c r="D1033">
        <f>'TPS543C20 Loop Gain'!AJ2907</f>
        <v>1.0188366514840874</v>
      </c>
      <c r="E1033">
        <f>'TPS543C20 Loop Gain'!B2907</f>
        <v>973000</v>
      </c>
    </row>
    <row r="1034" spans="3:5" x14ac:dyDescent="0.25">
      <c r="C1034">
        <f>'TPS543C20 Loop Gain'!AI2906</f>
        <v>-50.350367911349821</v>
      </c>
      <c r="D1034">
        <f>'TPS543C20 Loop Gain'!AJ2906</f>
        <v>1.2992273524621885</v>
      </c>
      <c r="E1034">
        <f>'TPS543C20 Loop Gain'!B2906</f>
        <v>972000</v>
      </c>
    </row>
    <row r="1035" spans="3:5" x14ac:dyDescent="0.25">
      <c r="C1035">
        <f>'TPS543C20 Loop Gain'!AI2905</f>
        <v>-50.32169337096925</v>
      </c>
      <c r="D1035">
        <f>'TPS543C20 Loop Gain'!AJ2905</f>
        <v>1.5795832866096993</v>
      </c>
      <c r="E1035">
        <f>'TPS543C20 Loop Gain'!B2905</f>
        <v>971000</v>
      </c>
    </row>
    <row r="1036" spans="3:5" x14ac:dyDescent="0.25">
      <c r="C1036">
        <f>'TPS543C20 Loop Gain'!AI2904</f>
        <v>-50.293243899982976</v>
      </c>
      <c r="D1036">
        <f>'TPS543C20 Loop Gain'!AJ2904</f>
        <v>1.8599044426469198</v>
      </c>
      <c r="E1036">
        <f>'TPS543C20 Loop Gain'!B2904</f>
        <v>970000</v>
      </c>
    </row>
    <row r="1037" spans="3:5" x14ac:dyDescent="0.25">
      <c r="C1037">
        <f>'TPS543C20 Loop Gain'!AI2903</f>
        <v>-50.265018740449563</v>
      </c>
      <c r="D1037">
        <f>'TPS543C20 Loop Gain'!AJ2903</f>
        <v>2.1401908131312628</v>
      </c>
      <c r="E1037">
        <f>'TPS543C20 Loop Gain'!B2903</f>
        <v>969000</v>
      </c>
    </row>
    <row r="1038" spans="3:5" x14ac:dyDescent="0.25">
      <c r="C1038">
        <f>'TPS543C20 Loop Gain'!AI2902</f>
        <v>-50.237017149636387</v>
      </c>
      <c r="D1038">
        <f>'TPS543C20 Loop Gain'!AJ2902</f>
        <v>2.4204423944702858</v>
      </c>
      <c r="E1038">
        <f>'TPS543C20 Loop Gain'!B2902</f>
        <v>968000</v>
      </c>
    </row>
    <row r="1039" spans="3:5" x14ac:dyDescent="0.25">
      <c r="C1039">
        <f>'TPS543C20 Loop Gain'!AI2901</f>
        <v>-50.209238399876249</v>
      </c>
      <c r="D1039">
        <f>'TPS543C20 Loop Gain'!AJ2901</f>
        <v>2.7006591869331036</v>
      </c>
      <c r="E1039">
        <f>'TPS543C20 Loop Gain'!B2901</f>
        <v>967000</v>
      </c>
    </row>
    <row r="1040" spans="3:5" x14ac:dyDescent="0.25">
      <c r="C1040">
        <f>'TPS543C20 Loop Gain'!AI2900</f>
        <v>-50.181681778424981</v>
      </c>
      <c r="D1040">
        <f>'TPS543C20 Loop Gain'!AJ2900</f>
        <v>2.9808411946631987</v>
      </c>
      <c r="E1040">
        <f>'TPS543C20 Loop Gain'!B2900</f>
        <v>966000</v>
      </c>
    </row>
    <row r="1041" spans="3:5" x14ac:dyDescent="0.25">
      <c r="C1041">
        <f>'TPS543C20 Loop Gain'!AI2899</f>
        <v>-50.154346587326103</v>
      </c>
      <c r="D1041">
        <f>'TPS543C20 Loop Gain'!AJ2899</f>
        <v>3.2609884256880091</v>
      </c>
      <c r="E1041">
        <f>'TPS543C20 Loop Gain'!B2899</f>
        <v>965000</v>
      </c>
    </row>
    <row r="1042" spans="3:5" x14ac:dyDescent="0.25">
      <c r="C1042">
        <f>'TPS543C20 Loop Gain'!AI2898</f>
        <v>-50.127232143277531</v>
      </c>
      <c r="D1042">
        <f>'TPS543C20 Loop Gain'!AJ2898</f>
        <v>3.5411008919338491</v>
      </c>
      <c r="E1042">
        <f>'TPS543C20 Loop Gain'!B2898</f>
        <v>964000</v>
      </c>
    </row>
    <row r="1043" spans="3:5" x14ac:dyDescent="0.25">
      <c r="C1043">
        <f>'TPS543C20 Loop Gain'!AI2897</f>
        <v>-50.100337777503405</v>
      </c>
      <c r="D1043">
        <f>'TPS543C20 Loop Gain'!AJ2897</f>
        <v>3.8211786092321973</v>
      </c>
      <c r="E1043">
        <f>'TPS543C20 Loop Gain'!B2897</f>
        <v>963000</v>
      </c>
    </row>
    <row r="1044" spans="3:5" x14ac:dyDescent="0.25">
      <c r="C1044">
        <f>'TPS543C20 Loop Gain'!AI2896</f>
        <v>-50.073662835628355</v>
      </c>
      <c r="D1044">
        <f>'TPS543C20 Loop Gain'!AJ2896</f>
        <v>4.1012215973330273</v>
      </c>
      <c r="E1044">
        <f>'TPS543C20 Loop Gain'!B2896</f>
        <v>962000</v>
      </c>
    </row>
    <row r="1045" spans="3:5" x14ac:dyDescent="0.25">
      <c r="C1045">
        <f>'TPS543C20 Loop Gain'!AI2895</f>
        <v>-50.047206677557554</v>
      </c>
      <c r="D1045">
        <f>'TPS543C20 Loop Gain'!AJ2895</f>
        <v>4.3812298799147218</v>
      </c>
      <c r="E1045">
        <f>'TPS543C20 Loop Gain'!B2895</f>
        <v>961000</v>
      </c>
    </row>
    <row r="1046" spans="3:5" x14ac:dyDescent="0.25">
      <c r="C1046">
        <f>'TPS543C20 Loop Gain'!AI2894</f>
        <v>-50.020968677357907</v>
      </c>
      <c r="D1046">
        <f>'TPS543C20 Loop Gain'!AJ2894</f>
        <v>4.6612034845923844</v>
      </c>
      <c r="E1046">
        <f>'TPS543C20 Loop Gain'!B2894</f>
        <v>960000</v>
      </c>
    </row>
    <row r="1047" spans="3:5" x14ac:dyDescent="0.25">
      <c r="C1047">
        <f>'TPS543C20 Loop Gain'!AI2893</f>
        <v>-49.99494822314545</v>
      </c>
      <c r="D1047">
        <f>'TPS543C20 Loop Gain'!AJ2893</f>
        <v>4.9411424429282844</v>
      </c>
      <c r="E1047">
        <f>'TPS543C20 Loop Gain'!B2893</f>
        <v>959000</v>
      </c>
    </row>
    <row r="1048" spans="3:5" x14ac:dyDescent="0.25">
      <c r="C1048">
        <f>'TPS543C20 Loop Gain'!AI2892</f>
        <v>-49.969144716973936</v>
      </c>
      <c r="D1048">
        <f>'TPS543C20 Loop Gain'!AJ2892</f>
        <v>5.2210467904426592</v>
      </c>
      <c r="E1048">
        <f>'TPS543C20 Loop Gain'!B2892</f>
        <v>958000</v>
      </c>
    </row>
    <row r="1049" spans="3:5" x14ac:dyDescent="0.25">
      <c r="C1049">
        <f>'TPS543C20 Loop Gain'!AI2891</f>
        <v>-49.943557574729589</v>
      </c>
      <c r="D1049">
        <f>'TPS543C20 Loop Gain'!AJ2891</f>
        <v>5.5009165666188844</v>
      </c>
      <c r="E1049">
        <f>'TPS543C20 Loop Gain'!B2891</f>
        <v>957000</v>
      </c>
    </row>
    <row r="1050" spans="3:5" x14ac:dyDescent="0.25">
      <c r="C1050">
        <f>'TPS543C20 Loop Gain'!AI2890</f>
        <v>-49.918186226026855</v>
      </c>
      <c r="D1050">
        <f>'TPS543C20 Loop Gain'!AJ2890</f>
        <v>5.7807518149144848</v>
      </c>
      <c r="E1050">
        <f>'TPS543C20 Loop Gain'!B2890</f>
        <v>956000</v>
      </c>
    </row>
    <row r="1051" spans="3:5" x14ac:dyDescent="0.25">
      <c r="C1051">
        <f>'TPS543C20 Loop Gain'!AI2889</f>
        <v>-49.893030114109031</v>
      </c>
      <c r="D1051">
        <f>'TPS543C20 Loop Gain'!AJ2889</f>
        <v>6.0605525827678397</v>
      </c>
      <c r="E1051">
        <f>'TPS543C20 Loop Gain'!B2889</f>
        <v>955000</v>
      </c>
    </row>
    <row r="1052" spans="3:5" x14ac:dyDescent="0.25">
      <c r="C1052">
        <f>'TPS543C20 Loop Gain'!AI2888</f>
        <v>-49.868088695751133</v>
      </c>
      <c r="D1052">
        <f>'TPS543C20 Loop Gain'!AJ2888</f>
        <v>6.3403189216081053</v>
      </c>
      <c r="E1052">
        <f>'TPS543C20 Loop Gain'!B2888</f>
        <v>954000</v>
      </c>
    </row>
    <row r="1053" spans="3:5" x14ac:dyDescent="0.25">
      <c r="C1053">
        <f>'TPS543C20 Loop Gain'!AI2887</f>
        <v>-49.843361441167993</v>
      </c>
      <c r="D1053">
        <f>'TPS543C20 Loop Gain'!AJ2887</f>
        <v>6.6200508868599099</v>
      </c>
      <c r="E1053">
        <f>'TPS543C20 Loop Gain'!B2887</f>
        <v>953000</v>
      </c>
    </row>
    <row r="1054" spans="3:5" x14ac:dyDescent="0.25">
      <c r="C1054">
        <f>'TPS543C20 Loop Gain'!AI2886</f>
        <v>-49.818847833923328</v>
      </c>
      <c r="D1054">
        <f>'TPS543C20 Loop Gain'!AJ2886</f>
        <v>6.8997485379515817</v>
      </c>
      <c r="E1054">
        <f>'TPS543C20 Loop Gain'!B2886</f>
        <v>952000</v>
      </c>
    </row>
    <row r="1055" spans="3:5" x14ac:dyDescent="0.25">
      <c r="C1055">
        <f>'TPS543C20 Loop Gain'!AI2885</f>
        <v>-49.794547370844093</v>
      </c>
      <c r="D1055">
        <f>'TPS543C20 Loop Gain'!AJ2885</f>
        <v>7.1794119383219712</v>
      </c>
      <c r="E1055">
        <f>'TPS543C20 Loop Gain'!B2885</f>
        <v>951000</v>
      </c>
    </row>
    <row r="1056" spans="3:5" x14ac:dyDescent="0.25">
      <c r="C1056">
        <f>'TPS543C20 Loop Gain'!AI2884</f>
        <v>-49.7704595619361</v>
      </c>
      <c r="D1056">
        <f>'TPS543C20 Loop Gain'!AJ2884</f>
        <v>7.4590411554270073</v>
      </c>
      <c r="E1056">
        <f>'TPS543C20 Loop Gain'!B2884</f>
        <v>950000</v>
      </c>
    </row>
    <row r="1057" spans="3:5" x14ac:dyDescent="0.25">
      <c r="C1057">
        <f>'TPS543C20 Loop Gain'!AI2883</f>
        <v>-49.746583930304354</v>
      </c>
      <c r="D1057">
        <f>'TPS543C20 Loop Gain'!AJ2883</f>
        <v>7.738636260744947</v>
      </c>
      <c r="E1057">
        <f>'TPS543C20 Loop Gain'!B2883</f>
        <v>949000</v>
      </c>
    </row>
    <row r="1058" spans="3:5" x14ac:dyDescent="0.25">
      <c r="C1058">
        <f>'TPS543C20 Loop Gain'!AI2882</f>
        <v>-49.722920012075548</v>
      </c>
      <c r="D1058">
        <f>'TPS543C20 Loop Gain'!AJ2882</f>
        <v>8.0181973297821454</v>
      </c>
      <c r="E1058">
        <f>'TPS543C20 Loop Gain'!B2882</f>
        <v>948000</v>
      </c>
    </row>
    <row r="1059" spans="3:5" x14ac:dyDescent="0.25">
      <c r="C1059">
        <f>'TPS543C20 Loop Gain'!AI2881</f>
        <v>-49.699467356324178</v>
      </c>
      <c r="D1059">
        <f>'TPS543C20 Loop Gain'!AJ2881</f>
        <v>8.2977244420798204</v>
      </c>
      <c r="E1059">
        <f>'TPS543C20 Loop Gain'!B2881</f>
        <v>947000</v>
      </c>
    </row>
    <row r="1060" spans="3:5" x14ac:dyDescent="0.25">
      <c r="C1060">
        <f>'TPS543C20 Loop Gain'!AI2880</f>
        <v>-49.676225525001776</v>
      </c>
      <c r="D1060">
        <f>'TPS543C20 Loop Gain'!AJ2880</f>
        <v>8.5772176812166361</v>
      </c>
      <c r="E1060">
        <f>'TPS543C20 Loop Gain'!B2880</f>
        <v>946000</v>
      </c>
    </row>
    <row r="1061" spans="3:5" x14ac:dyDescent="0.25">
      <c r="C1061">
        <f>'TPS543C20 Loop Gain'!AI2879</f>
        <v>-49.653194092867693</v>
      </c>
      <c r="D1061">
        <f>'TPS543C20 Loop Gain'!AJ2879</f>
        <v>8.8566771348148077</v>
      </c>
      <c r="E1061">
        <f>'TPS543C20 Loop Gain'!B2879</f>
        <v>945000</v>
      </c>
    </row>
    <row r="1062" spans="3:5" x14ac:dyDescent="0.25">
      <c r="C1062">
        <f>'TPS543C20 Loop Gain'!AI2878</f>
        <v>-49.630372647424636</v>
      </c>
      <c r="D1062">
        <f>'TPS543C20 Loop Gain'!AJ2878</f>
        <v>9.1361028945447327</v>
      </c>
      <c r="E1062">
        <f>'TPS543C20 Loop Gain'!B2878</f>
        <v>944000</v>
      </c>
    </row>
    <row r="1063" spans="3:5" x14ac:dyDescent="0.25">
      <c r="C1063">
        <f>'TPS543C20 Loop Gain'!AI2877</f>
        <v>-49.607760788856645</v>
      </c>
      <c r="D1063">
        <f>'TPS543C20 Loop Gain'!AJ2877</f>
        <v>9.4154950561270905</v>
      </c>
      <c r="E1063">
        <f>'TPS543C20 Loop Gain'!B2877</f>
        <v>943000</v>
      </c>
    </row>
    <row r="1064" spans="3:5" x14ac:dyDescent="0.25">
      <c r="C1064">
        <f>'TPS543C20 Loop Gain'!AI2876</f>
        <v>-49.585358129969833</v>
      </c>
      <c r="D1064">
        <f>'TPS543C20 Loop Gain'!AJ2876</f>
        <v>9.694853719338413</v>
      </c>
      <c r="E1064">
        <f>'TPS543C20 Loop Gain'!B2876</f>
        <v>942000</v>
      </c>
    </row>
    <row r="1065" spans="3:5" x14ac:dyDescent="0.25">
      <c r="C1065">
        <f>'TPS543C20 Loop Gain'!AI2875</f>
        <v>-49.563164296134651</v>
      </c>
      <c r="D1065">
        <f>'TPS543C20 Loop Gain'!AJ2875</f>
        <v>9.9741789880133567</v>
      </c>
      <c r="E1065">
        <f>'TPS543C20 Loop Gain'!B2875</f>
        <v>941000</v>
      </c>
    </row>
    <row r="1066" spans="3:5" x14ac:dyDescent="0.25">
      <c r="C1066">
        <f>'TPS543C20 Loop Gain'!AI2874</f>
        <v>-49.541178925233645</v>
      </c>
      <c r="D1066">
        <f>'TPS543C20 Loop Gain'!AJ2874</f>
        <v>10.253470970047086</v>
      </c>
      <c r="E1066">
        <f>'TPS543C20 Loop Gain'!B2874</f>
        <v>940000</v>
      </c>
    </row>
    <row r="1067" spans="3:5" x14ac:dyDescent="0.25">
      <c r="C1067">
        <f>'TPS543C20 Loop Gain'!AI2873</f>
        <v>-49.519401667610026</v>
      </c>
      <c r="D1067">
        <f>'TPS543C20 Loop Gain'!AJ2873</f>
        <v>10.532729777399206</v>
      </c>
      <c r="E1067">
        <f>'TPS543C20 Loop Gain'!B2873</f>
        <v>939000</v>
      </c>
    </row>
    <row r="1068" spans="3:5" x14ac:dyDescent="0.25">
      <c r="C1068">
        <f>'TPS543C20 Loop Gain'!AI2872</f>
        <v>-49.49783218601921</v>
      </c>
      <c r="D1068">
        <f>'TPS543C20 Loop Gain'!AJ2872</f>
        <v>10.811955526093943</v>
      </c>
      <c r="E1068">
        <f>'TPS543C20 Loop Gain'!B2872</f>
        <v>938000</v>
      </c>
    </row>
    <row r="1069" spans="3:5" x14ac:dyDescent="0.25">
      <c r="C1069">
        <f>'TPS543C20 Loop Gain'!AI2871</f>
        <v>-49.476470155583755</v>
      </c>
      <c r="D1069">
        <f>'TPS543C20 Loop Gain'!AJ2871</f>
        <v>11.091148336224627</v>
      </c>
      <c r="E1069">
        <f>'TPS543C20 Loop Gain'!B2871</f>
        <v>937000</v>
      </c>
    </row>
    <row r="1070" spans="3:5" x14ac:dyDescent="0.25">
      <c r="C1070">
        <f>'TPS543C20 Loop Gain'!AI2870</f>
        <v>-49.455315263751473</v>
      </c>
      <c r="D1070">
        <f>'TPS543C20 Loop Gain'!AJ2870</f>
        <v>11.370308331952202</v>
      </c>
      <c r="E1070">
        <f>'TPS543C20 Loop Gain'!B2870</f>
        <v>936000</v>
      </c>
    </row>
    <row r="1071" spans="3:5" x14ac:dyDescent="0.25">
      <c r="C1071">
        <f>'TPS543C20 Loop Gain'!AI2869</f>
        <v>-49.434367210254152</v>
      </c>
      <c r="D1071">
        <f>'TPS543C20 Loop Gain'!AJ2869</f>
        <v>11.64943564150877</v>
      </c>
      <c r="E1071">
        <f>'TPS543C20 Loop Gain'!B2869</f>
        <v>935000</v>
      </c>
    </row>
    <row r="1072" spans="3:5" x14ac:dyDescent="0.25">
      <c r="C1072">
        <f>'TPS543C20 Loop Gain'!AI2868</f>
        <v>-49.413625707070992</v>
      </c>
      <c r="D1072">
        <f>'TPS543C20 Loop Gain'!AJ2868</f>
        <v>11.928530397196438</v>
      </c>
      <c r="E1072">
        <f>'TPS543C20 Loop Gain'!B2868</f>
        <v>934000</v>
      </c>
    </row>
    <row r="1073" spans="3:5" x14ac:dyDescent="0.25">
      <c r="C1073">
        <f>'TPS543C20 Loop Gain'!AI2867</f>
        <v>-49.393090478394399</v>
      </c>
      <c r="D1073">
        <f>'TPS543C20 Loop Gain'!AJ2867</f>
        <v>12.207592735390101</v>
      </c>
      <c r="E1073">
        <f>'TPS543C20 Loop Gain'!B2867</f>
        <v>933000</v>
      </c>
    </row>
    <row r="1074" spans="3:5" x14ac:dyDescent="0.25">
      <c r="C1074">
        <f>'TPS543C20 Loop Gain'!AI2866</f>
        <v>-49.372761260597244</v>
      </c>
      <c r="D1074">
        <f>'TPS543C20 Loop Gain'!AJ2866</f>
        <v>12.486622796533883</v>
      </c>
      <c r="E1074">
        <f>'TPS543C20 Loop Gain'!B2866</f>
        <v>932000</v>
      </c>
    </row>
    <row r="1075" spans="3:5" x14ac:dyDescent="0.25">
      <c r="C1075">
        <f>'TPS543C20 Loop Gain'!AI2865</f>
        <v>-49.352637802204015</v>
      </c>
      <c r="D1075">
        <f>'TPS543C20 Loop Gain'!AJ2865</f>
        <v>12.765620725145176</v>
      </c>
      <c r="E1075">
        <f>'TPS543C20 Loop Gain'!B2865</f>
        <v>931000</v>
      </c>
    </row>
    <row r="1076" spans="3:5" x14ac:dyDescent="0.25">
      <c r="C1076">
        <f>'TPS543C20 Loop Gain'!AI2864</f>
        <v>-49.332719863864526</v>
      </c>
      <c r="D1076">
        <f>'TPS543C20 Loop Gain'!AJ2864</f>
        <v>13.044586669811149</v>
      </c>
      <c r="E1076">
        <f>'TPS543C20 Loop Gain'!B2864</f>
        <v>930000</v>
      </c>
    </row>
    <row r="1077" spans="3:5" x14ac:dyDescent="0.25">
      <c r="C1077">
        <f>'TPS543C20 Loop Gain'!AI2863</f>
        <v>-49.313007218328472</v>
      </c>
      <c r="D1077">
        <f>'TPS543C20 Loop Gain'!AJ2863</f>
        <v>13.323520783187897</v>
      </c>
      <c r="E1077">
        <f>'TPS543C20 Loop Gain'!B2863</f>
        <v>929000</v>
      </c>
    </row>
    <row r="1078" spans="3:5" x14ac:dyDescent="0.25">
      <c r="C1078">
        <f>'TPS543C20 Loop Gain'!AI2862</f>
        <v>-49.293499650425673</v>
      </c>
      <c r="D1078">
        <f>'TPS543C20 Loop Gain'!AJ2862</f>
        <v>13.602423222000171</v>
      </c>
      <c r="E1078">
        <f>'TPS543C20 Loop Gain'!B2862</f>
        <v>928000</v>
      </c>
    </row>
    <row r="1079" spans="3:5" x14ac:dyDescent="0.25">
      <c r="C1079">
        <f>'TPS543C20 Loop Gain'!AI2861</f>
        <v>-49.274196957045497</v>
      </c>
      <c r="D1079">
        <f>'TPS543C20 Loop Gain'!AJ2861</f>
        <v>13.881294147040315</v>
      </c>
      <c r="E1079">
        <f>'TPS543C20 Loop Gain'!B2861</f>
        <v>927000</v>
      </c>
    </row>
    <row r="1080" spans="3:5" x14ac:dyDescent="0.25">
      <c r="C1080">
        <f>'TPS543C20 Loop Gain'!AI2860</f>
        <v>-49.255098947121773</v>
      </c>
      <c r="D1080">
        <f>'TPS543C20 Loop Gain'!AJ2860</f>
        <v>14.160133723163435</v>
      </c>
      <c r="E1080">
        <f>'TPS543C20 Loop Gain'!B2860</f>
        <v>926000</v>
      </c>
    </row>
    <row r="1081" spans="3:5" x14ac:dyDescent="0.25">
      <c r="C1081">
        <f>'TPS543C20 Loop Gain'!AI2859</f>
        <v>-49.236205441617884</v>
      </c>
      <c r="D1081">
        <f>'TPS543C20 Loop Gain'!AJ2859</f>
        <v>14.438942119287933</v>
      </c>
      <c r="E1081">
        <f>'TPS543C20 Loop Gain'!B2859</f>
        <v>925000</v>
      </c>
    </row>
    <row r="1082" spans="3:5" x14ac:dyDescent="0.25">
      <c r="C1082">
        <f>'TPS543C20 Loop Gain'!AI2858</f>
        <v>-49.217516273516239</v>
      </c>
      <c r="D1082">
        <f>'TPS543C20 Loop Gain'!AJ2858</f>
        <v>14.717719508391166</v>
      </c>
      <c r="E1082">
        <f>'TPS543C20 Loop Gain'!B2858</f>
        <v>924000</v>
      </c>
    </row>
    <row r="1083" spans="3:5" x14ac:dyDescent="0.25">
      <c r="C1083">
        <f>'TPS543C20 Loop Gain'!AI2857</f>
        <v>-49.199031287809035</v>
      </c>
      <c r="D1083">
        <f>'TPS543C20 Loop Gain'!AJ2857</f>
        <v>14.996466067507392</v>
      </c>
      <c r="E1083">
        <f>'TPS543C20 Loop Gain'!B2857</f>
        <v>923000</v>
      </c>
    </row>
    <row r="1084" spans="3:5" x14ac:dyDescent="0.25">
      <c r="C1084">
        <f>'TPS543C20 Loop Gain'!AI2856</f>
        <v>-49.1807503414922</v>
      </c>
      <c r="D1084">
        <f>'TPS543C20 Loop Gain'!AJ2856</f>
        <v>15.275181977722957</v>
      </c>
      <c r="E1084">
        <f>'TPS543C20 Loop Gain'!B2856</f>
        <v>922000</v>
      </c>
    </row>
    <row r="1085" spans="3:5" x14ac:dyDescent="0.25">
      <c r="C1085">
        <f>'TPS543C20 Loop Gain'!AI2855</f>
        <v>-49.162673303561739</v>
      </c>
      <c r="D1085">
        <f>'TPS543C20 Loop Gain'!AJ2855</f>
        <v>15.553867424174534</v>
      </c>
      <c r="E1085">
        <f>'TPS543C20 Loop Gain'!B2855</f>
        <v>921000</v>
      </c>
    </row>
    <row r="1086" spans="3:5" x14ac:dyDescent="0.25">
      <c r="C1086">
        <f>'TPS543C20 Loop Gain'!AI2854</f>
        <v>-49.144800055012048</v>
      </c>
      <c r="D1086">
        <f>'TPS543C20 Loop Gain'!AJ2854</f>
        <v>15.832522596042823</v>
      </c>
      <c r="E1086">
        <f>'TPS543C20 Loop Gain'!B2854</f>
        <v>920000</v>
      </c>
    </row>
    <row r="1087" spans="3:5" x14ac:dyDescent="0.25">
      <c r="C1087">
        <f>'TPS543C20 Loop Gain'!AI2853</f>
        <v>-49.127130488837807</v>
      </c>
      <c r="D1087">
        <f>'TPS543C20 Loop Gain'!AJ2853</f>
        <v>16.111147686550158</v>
      </c>
      <c r="E1087">
        <f>'TPS543C20 Loop Gain'!B2853</f>
        <v>919000</v>
      </c>
    </row>
    <row r="1088" spans="3:5" x14ac:dyDescent="0.25">
      <c r="C1088">
        <f>'TPS543C20 Loop Gain'!AI2852</f>
        <v>-49.109664510037369</v>
      </c>
      <c r="D1088">
        <f>'TPS543C20 Loop Gain'!AJ2852</f>
        <v>16.389742892954043</v>
      </c>
      <c r="E1088">
        <f>'TPS543C20 Loop Gain'!B2852</f>
        <v>918000</v>
      </c>
    </row>
    <row r="1089" spans="3:5" x14ac:dyDescent="0.25">
      <c r="C1089">
        <f>'TPS543C20 Loop Gain'!AI2851</f>
        <v>-49.092402035619486</v>
      </c>
      <c r="D1089">
        <f>'TPS543C20 Loop Gain'!AJ2851</f>
        <v>16.668308416542938</v>
      </c>
      <c r="E1089">
        <f>'TPS543C20 Loop Gain'!B2851</f>
        <v>917000</v>
      </c>
    </row>
    <row r="1090" spans="3:5" x14ac:dyDescent="0.25">
      <c r="C1090">
        <f>'TPS543C20 Loop Gain'!AI2850</f>
        <v>-49.075342994611439</v>
      </c>
      <c r="D1090">
        <f>'TPS543C20 Loop Gain'!AJ2850</f>
        <v>16.946844462630228</v>
      </c>
      <c r="E1090">
        <f>'TPS543C20 Loop Gain'!B2850</f>
        <v>916000</v>
      </c>
    </row>
    <row r="1091" spans="3:5" x14ac:dyDescent="0.25">
      <c r="C1091">
        <f>'TPS543C20 Loop Gain'!AI2849</f>
        <v>-49.058487328070939</v>
      </c>
      <c r="D1091">
        <f>'TPS543C20 Loop Gain'!AJ2849</f>
        <v>17.225351240549173</v>
      </c>
      <c r="E1091">
        <f>'TPS543C20 Loop Gain'!B2849</f>
        <v>915000</v>
      </c>
    </row>
    <row r="1092" spans="3:5" x14ac:dyDescent="0.25">
      <c r="C1092">
        <f>'TPS543C20 Loop Gain'!AI2848</f>
        <v>-49.041834989099762</v>
      </c>
      <c r="D1092">
        <f>'TPS543C20 Loop Gain'!AJ2848</f>
        <v>17.50382896364637</v>
      </c>
      <c r="E1092">
        <f>'TPS543C20 Loop Gain'!B2848</f>
        <v>914000</v>
      </c>
    </row>
    <row r="1093" spans="3:5" x14ac:dyDescent="0.25">
      <c r="C1093">
        <f>'TPS543C20 Loop Gain'!AI2847</f>
        <v>-49.025385942860026</v>
      </c>
      <c r="D1093">
        <f>'TPS543C20 Loop Gain'!AJ2847</f>
        <v>17.782277849274262</v>
      </c>
      <c r="E1093">
        <f>'TPS543C20 Loop Gain'!B2847</f>
        <v>913000</v>
      </c>
    </row>
    <row r="1094" spans="3:5" x14ac:dyDescent="0.25">
      <c r="C1094">
        <f>'TPS543C20 Loop Gain'!AI2846</f>
        <v>-49.009140166593355</v>
      </c>
      <c r="D1094">
        <f>'TPS543C20 Loop Gain'!AJ2846</f>
        <v>18.060698118785997</v>
      </c>
      <c r="E1094">
        <f>'TPS543C20 Loop Gain'!B2846</f>
        <v>912000</v>
      </c>
    </row>
    <row r="1095" spans="3:5" x14ac:dyDescent="0.25">
      <c r="C1095">
        <f>'TPS543C20 Loop Gain'!AI2845</f>
        <v>-48.993097649641733</v>
      </c>
      <c r="D1095">
        <f>'TPS543C20 Loop Gain'!AJ2845</f>
        <v>18.339089997526528</v>
      </c>
      <c r="E1095">
        <f>'TPS543C20 Loop Gain'!B2845</f>
        <v>911000</v>
      </c>
    </row>
    <row r="1096" spans="3:5" x14ac:dyDescent="0.25">
      <c r="C1096">
        <f>'TPS543C20 Loop Gain'!AI2844</f>
        <v>-48.977258393471843</v>
      </c>
      <c r="D1096">
        <f>'TPS543C20 Loop Gain'!AJ2844</f>
        <v>18.617453714827281</v>
      </c>
      <c r="E1096">
        <f>'TPS543C20 Loop Gain'!B2844</f>
        <v>910000</v>
      </c>
    </row>
    <row r="1097" spans="3:5" x14ac:dyDescent="0.25">
      <c r="C1097">
        <f>'TPS543C20 Loop Gain'!AI2843</f>
        <v>-48.961622411701491</v>
      </c>
      <c r="D1097">
        <f>'TPS543C20 Loop Gain'!AJ2843</f>
        <v>18.895789503994806</v>
      </c>
      <c r="E1097">
        <f>'TPS543C20 Loop Gain'!B2843</f>
        <v>909000</v>
      </c>
    </row>
    <row r="1098" spans="3:5" x14ac:dyDescent="0.25">
      <c r="C1098">
        <f>'TPS543C20 Loop Gain'!AI2842</f>
        <v>-48.946189730128367</v>
      </c>
      <c r="D1098">
        <f>'TPS543C20 Loop Gain'!AJ2842</f>
        <v>19.174097602306574</v>
      </c>
      <c r="E1098">
        <f>'TPS543C20 Loop Gain'!B2842</f>
        <v>908000</v>
      </c>
    </row>
    <row r="1099" spans="3:5" x14ac:dyDescent="0.25">
      <c r="C1099">
        <f>'TPS543C20 Loop Gain'!AI2841</f>
        <v>-48.930960386761775</v>
      </c>
      <c r="D1099">
        <f>'TPS543C20 Loop Gain'!AJ2841</f>
        <v>19.452378250998517</v>
      </c>
      <c r="E1099">
        <f>'TPS543C20 Loop Gain'!B2841</f>
        <v>907000</v>
      </c>
    </row>
    <row r="1100" spans="3:5" x14ac:dyDescent="0.25">
      <c r="C1100">
        <f>'TPS543C20 Loop Gain'!AI2840</f>
        <v>-48.915934431856925</v>
      </c>
      <c r="D1100">
        <f>'TPS543C20 Loop Gain'!AJ2840</f>
        <v>19.730631695259724</v>
      </c>
      <c r="E1100">
        <f>'TPS543C20 Loop Gain'!B2840</f>
        <v>906000</v>
      </c>
    </row>
    <row r="1101" spans="3:5" x14ac:dyDescent="0.25">
      <c r="C1101">
        <f>'TPS543C20 Loop Gain'!AI2839</f>
        <v>-48.901111927951355</v>
      </c>
      <c r="D1101">
        <f>'TPS543C20 Loop Gain'!AJ2839</f>
        <v>20.008858184220745</v>
      </c>
      <c r="E1101">
        <f>'TPS543C20 Loop Gain'!B2839</f>
        <v>905000</v>
      </c>
    </row>
    <row r="1102" spans="3:5" x14ac:dyDescent="0.25">
      <c r="C1102">
        <f>'TPS543C20 Loop Gain'!AI2838</f>
        <v>-48.886492949904309</v>
      </c>
      <c r="D1102">
        <f>'TPS543C20 Loop Gain'!AJ2838</f>
        <v>20.287057970943973</v>
      </c>
      <c r="E1102">
        <f>'TPS543C20 Loop Gain'!B2838</f>
        <v>904000</v>
      </c>
    </row>
    <row r="1103" spans="3:5" x14ac:dyDescent="0.25">
      <c r="C1103">
        <f>'TPS543C20 Loop Gain'!AI2837</f>
        <v>-48.872077584938737</v>
      </c>
      <c r="D1103">
        <f>'TPS543C20 Loop Gain'!AJ2837</f>
        <v>20.565231312416273</v>
      </c>
      <c r="E1103">
        <f>'TPS543C20 Loop Gain'!B2837</f>
        <v>903000</v>
      </c>
    </row>
    <row r="1104" spans="3:5" x14ac:dyDescent="0.25">
      <c r="C1104">
        <f>'TPS543C20 Loop Gain'!AI2836</f>
        <v>-48.857865932685705</v>
      </c>
      <c r="D1104">
        <f>'TPS543C20 Loop Gain'!AJ2836</f>
        <v>20.843378469534546</v>
      </c>
      <c r="E1104">
        <f>'TPS543C20 Loop Gain'!B2836</f>
        <v>902000</v>
      </c>
    </row>
    <row r="1105" spans="3:5" x14ac:dyDescent="0.25">
      <c r="C1105">
        <f>'TPS543C20 Loop Gain'!AI2835</f>
        <v>-48.843858105231789</v>
      </c>
      <c r="D1105">
        <f>'TPS543C20 Loop Gain'!AJ2835</f>
        <v>21.121499707099609</v>
      </c>
      <c r="E1105">
        <f>'TPS543C20 Loop Gain'!B2835</f>
        <v>901000</v>
      </c>
    </row>
    <row r="1106" spans="3:5" x14ac:dyDescent="0.25">
      <c r="C1106">
        <f>'TPS543C20 Loop Gain'!AI2834</f>
        <v>-48.830054227168837</v>
      </c>
      <c r="D1106">
        <f>'TPS543C20 Loop Gain'!AJ2834</f>
        <v>21.399595293802047</v>
      </c>
      <c r="E1106">
        <f>'TPS543C20 Loop Gain'!B2834</f>
        <v>900000</v>
      </c>
    </row>
    <row r="1107" spans="3:5" x14ac:dyDescent="0.25">
      <c r="C1107">
        <f>'TPS543C20 Loop Gain'!AI2833</f>
        <v>-48.816454435646577</v>
      </c>
      <c r="D1107">
        <f>'TPS543C20 Loop Gain'!AJ2833</f>
        <v>21.677665502211582</v>
      </c>
      <c r="E1107">
        <f>'TPS543C20 Loop Gain'!B2833</f>
        <v>899000</v>
      </c>
    </row>
    <row r="1108" spans="3:5" x14ac:dyDescent="0.25">
      <c r="C1108">
        <f>'TPS543C20 Loop Gain'!AI2832</f>
        <v>-48.80305888042755</v>
      </c>
      <c r="D1108">
        <f>'TPS543C20 Loop Gain'!AJ2832</f>
        <v>21.955710608766239</v>
      </c>
      <c r="E1108">
        <f>'TPS543C20 Loop Gain'!B2832</f>
        <v>898000</v>
      </c>
    </row>
    <row r="1109" spans="3:5" x14ac:dyDescent="0.25">
      <c r="C1109">
        <f>'TPS543C20 Loop Gain'!AI2831</f>
        <v>-48.789867723945434</v>
      </c>
      <c r="D1109">
        <f>'TPS543C20 Loop Gain'!AJ2831</f>
        <v>22.233730893760125</v>
      </c>
      <c r="E1109">
        <f>'TPS543C20 Loop Gain'!B2831</f>
        <v>897000</v>
      </c>
    </row>
    <row r="1110" spans="3:5" x14ac:dyDescent="0.25">
      <c r="C1110">
        <f>'TPS543C20 Loop Gain'!AI2830</f>
        <v>-48.776881141365436</v>
      </c>
      <c r="D1110">
        <f>'TPS543C20 Loop Gain'!AJ2830</f>
        <v>22.511726641330771</v>
      </c>
      <c r="E1110">
        <f>'TPS543C20 Loop Gain'!B2830</f>
        <v>896000</v>
      </c>
    </row>
    <row r="1111" spans="3:5" x14ac:dyDescent="0.25">
      <c r="C1111">
        <f>'TPS543C20 Loop Gain'!AI2829</f>
        <v>-48.76409932064832</v>
      </c>
      <c r="D1111">
        <f>'TPS543C20 Loop Gain'!AJ2829</f>
        <v>22.789698139446582</v>
      </c>
      <c r="E1111">
        <f>'TPS543C20 Loop Gain'!B2829</f>
        <v>895000</v>
      </c>
    </row>
    <row r="1112" spans="3:5" x14ac:dyDescent="0.25">
      <c r="C1112">
        <f>'TPS543C20 Loop Gain'!AI2828</f>
        <v>-48.751522462616279</v>
      </c>
      <c r="D1112">
        <f>'TPS543C20 Loop Gain'!AJ2828</f>
        <v>23.067645679894046</v>
      </c>
      <c r="E1112">
        <f>'TPS543C20 Loop Gain'!B2828</f>
        <v>894000</v>
      </c>
    </row>
    <row r="1113" spans="3:5" x14ac:dyDescent="0.25">
      <c r="C1113">
        <f>'TPS543C20 Loop Gain'!AI2827</f>
        <v>-48.7391507810215</v>
      </c>
      <c r="D1113">
        <f>'TPS543C20 Loop Gain'!AJ2827</f>
        <v>23.345569558264373</v>
      </c>
      <c r="E1113">
        <f>'TPS543C20 Loop Gain'!B2827</f>
        <v>893000</v>
      </c>
    </row>
    <row r="1114" spans="3:5" x14ac:dyDescent="0.25">
      <c r="C1114">
        <f>'TPS543C20 Loop Gain'!AI2826</f>
        <v>-48.726984502619587</v>
      </c>
      <c r="D1114">
        <f>'TPS543C20 Loop Gain'!AJ2826</f>
        <v>23.623470073939707</v>
      </c>
      <c r="E1114">
        <f>'TPS543C20 Loop Gain'!B2826</f>
        <v>892000</v>
      </c>
    </row>
    <row r="1115" spans="3:5" x14ac:dyDescent="0.25">
      <c r="C1115">
        <f>'TPS543C20 Loop Gain'!AI2825</f>
        <v>-48.715023867243382</v>
      </c>
      <c r="D1115">
        <f>'TPS543C20 Loop Gain'!AJ2825</f>
        <v>23.901347530080272</v>
      </c>
      <c r="E1115">
        <f>'TPS543C20 Loop Gain'!B2825</f>
        <v>891000</v>
      </c>
    </row>
    <row r="1116" spans="3:5" x14ac:dyDescent="0.25">
      <c r="C1116">
        <f>'TPS543C20 Loop Gain'!AI2824</f>
        <v>-48.703269127880738</v>
      </c>
      <c r="D1116">
        <f>'TPS543C20 Loop Gain'!AJ2824</f>
        <v>24.179202233607217</v>
      </c>
      <c r="E1116">
        <f>'TPS543C20 Loop Gain'!B2824</f>
        <v>890000</v>
      </c>
    </row>
    <row r="1117" spans="3:5" x14ac:dyDescent="0.25">
      <c r="C1117">
        <f>'TPS543C20 Loop Gain'!AI2823</f>
        <v>-48.691720550755406</v>
      </c>
      <c r="D1117">
        <f>'TPS543C20 Loop Gain'!AJ2823</f>
        <v>24.457034495191156</v>
      </c>
      <c r="E1117">
        <f>'TPS543C20 Loop Gain'!B2823</f>
        <v>889000</v>
      </c>
    </row>
    <row r="1118" spans="3:5" x14ac:dyDescent="0.25">
      <c r="C1118">
        <f>'TPS543C20 Loop Gain'!AI2822</f>
        <v>-48.680378415411596</v>
      </c>
      <c r="D1118">
        <f>'TPS543C20 Loop Gain'!AJ2822</f>
        <v>24.73484462923571</v>
      </c>
      <c r="E1118">
        <f>'TPS543C20 Loop Gain'!B2822</f>
        <v>888000</v>
      </c>
    </row>
    <row r="1119" spans="3:5" x14ac:dyDescent="0.25">
      <c r="C1119">
        <f>'TPS543C20 Loop Gain'!AI2821</f>
        <v>-48.669243014799193</v>
      </c>
      <c r="D1119">
        <f>'TPS543C20 Loop Gain'!AJ2821</f>
        <v>25.012632953862216</v>
      </c>
      <c r="E1119">
        <f>'TPS543C20 Loop Gain'!B2821</f>
        <v>887000</v>
      </c>
    </row>
    <row r="1120" spans="3:5" x14ac:dyDescent="0.25">
      <c r="C1120">
        <f>'TPS543C20 Loop Gain'!AI2820</f>
        <v>-48.658314655364734</v>
      </c>
      <c r="D1120">
        <f>'TPS543C20 Loop Gain'!AJ2820</f>
        <v>25.290399790894028</v>
      </c>
      <c r="E1120">
        <f>'TPS543C20 Loop Gain'!B2820</f>
        <v>886000</v>
      </c>
    </row>
    <row r="1121" spans="3:5" x14ac:dyDescent="0.25">
      <c r="C1121">
        <f>'TPS543C20 Loop Gain'!AI2819</f>
        <v>-48.6475936571441</v>
      </c>
      <c r="D1121">
        <f>'TPS543C20 Loop Gain'!AJ2819</f>
        <v>25.568145465841987</v>
      </c>
      <c r="E1121">
        <f>'TPS543C20 Loop Gain'!B2819</f>
        <v>885000</v>
      </c>
    </row>
    <row r="1122" spans="3:5" x14ac:dyDescent="0.25">
      <c r="C1122">
        <f>'TPS543C20 Loop Gain'!AI2818</f>
        <v>-48.637080353857989</v>
      </c>
      <c r="D1122">
        <f>'TPS543C20 Loop Gain'!AJ2818</f>
        <v>25.84587030788564</v>
      </c>
      <c r="E1122">
        <f>'TPS543C20 Loop Gain'!B2818</f>
        <v>884000</v>
      </c>
    </row>
    <row r="1123" spans="3:5" x14ac:dyDescent="0.25">
      <c r="C1123">
        <f>'TPS543C20 Loop Gain'!AI2817</f>
        <v>-48.626775093012434</v>
      </c>
      <c r="D1123">
        <f>'TPS543C20 Loop Gain'!AJ2817</f>
        <v>26.123574649858053</v>
      </c>
      <c r="E1123">
        <f>'TPS543C20 Loop Gain'!B2817</f>
        <v>883000</v>
      </c>
    </row>
    <row r="1124" spans="3:5" x14ac:dyDescent="0.25">
      <c r="C1124">
        <f>'TPS543C20 Loop Gain'!AI2816</f>
        <v>-48.616678235999657</v>
      </c>
      <c r="D1124">
        <f>'TPS543C20 Loop Gain'!AJ2816</f>
        <v>26.401258828230119</v>
      </c>
      <c r="E1124">
        <f>'TPS543C20 Loop Gain'!B2816</f>
        <v>882000</v>
      </c>
    </row>
    <row r="1125" spans="3:5" x14ac:dyDescent="0.25">
      <c r="C1125">
        <f>'TPS543C20 Loop Gain'!AI2815</f>
        <v>-48.606790158205264</v>
      </c>
      <c r="D1125">
        <f>'TPS543C20 Loop Gain'!AJ2815</f>
        <v>26.678923183090674</v>
      </c>
      <c r="E1125">
        <f>'TPS543C20 Loop Gain'!B2815</f>
        <v>881000</v>
      </c>
    </row>
    <row r="1126" spans="3:5" x14ac:dyDescent="0.25">
      <c r="C1126">
        <f>'TPS543C20 Loop Gain'!AI2814</f>
        <v>-48.59711124911648</v>
      </c>
      <c r="D1126">
        <f>'TPS543C20 Loop Gain'!AJ2814</f>
        <v>26.956568058130685</v>
      </c>
      <c r="E1126">
        <f>'TPS543C20 Loop Gain'!B2814</f>
        <v>880000</v>
      </c>
    </row>
    <row r="1127" spans="3:5" x14ac:dyDescent="0.25">
      <c r="C1127">
        <f>'TPS543C20 Loop Gain'!AI2813</f>
        <v>-48.587641912434876</v>
      </c>
      <c r="D1127">
        <f>'TPS543C20 Loop Gain'!AJ2813</f>
        <v>27.234193800624759</v>
      </c>
      <c r="E1127">
        <f>'TPS543C20 Loop Gain'!B2813</f>
        <v>879000</v>
      </c>
    </row>
    <row r="1128" spans="3:5" x14ac:dyDescent="0.25">
      <c r="C1128">
        <f>'TPS543C20 Loop Gain'!AI2812</f>
        <v>-48.578382566192396</v>
      </c>
      <c r="D1128">
        <f>'TPS543C20 Loop Gain'!AJ2812</f>
        <v>27.511800761412957</v>
      </c>
      <c r="E1128">
        <f>'TPS543C20 Loop Gain'!B2812</f>
        <v>878000</v>
      </c>
    </row>
    <row r="1129" spans="3:5" x14ac:dyDescent="0.25">
      <c r="C1129">
        <f>'TPS543C20 Loop Gain'!AI2811</f>
        <v>-48.56933364287022</v>
      </c>
      <c r="D1129">
        <f>'TPS543C20 Loop Gain'!AJ2811</f>
        <v>27.789389294882589</v>
      </c>
      <c r="E1129">
        <f>'TPS543C20 Loop Gain'!B2811</f>
        <v>877000</v>
      </c>
    </row>
    <row r="1130" spans="3:5" x14ac:dyDescent="0.25">
      <c r="C1130">
        <f>'TPS543C20 Loop Gain'!AI2810</f>
        <v>-48.56049558952229</v>
      </c>
      <c r="D1130">
        <f>'TPS543C20 Loop Gain'!AJ2810</f>
        <v>28.066959758948794</v>
      </c>
      <c r="E1130">
        <f>'TPS543C20 Loop Gain'!B2810</f>
        <v>876000</v>
      </c>
    </row>
    <row r="1131" spans="3:5" x14ac:dyDescent="0.25">
      <c r="C1131">
        <f>'TPS543C20 Loop Gain'!AI2809</f>
        <v>-48.551868867901675</v>
      </c>
      <c r="D1131">
        <f>'TPS543C20 Loop Gain'!AJ2809</f>
        <v>28.344512515035021</v>
      </c>
      <c r="E1131">
        <f>'TPS543C20 Loop Gain'!B2809</f>
        <v>875000</v>
      </c>
    </row>
    <row r="1132" spans="3:5" x14ac:dyDescent="0.25">
      <c r="C1132">
        <f>'TPS543C20 Loop Gain'!AI2808</f>
        <v>-48.543453954590362</v>
      </c>
      <c r="D1132">
        <f>'TPS543C20 Loop Gain'!AJ2808</f>
        <v>28.622047928055434</v>
      </c>
      <c r="E1132">
        <f>'TPS543C20 Loop Gain'!B2808</f>
        <v>874000</v>
      </c>
    </row>
    <row r="1133" spans="3:5" x14ac:dyDescent="0.25">
      <c r="C1133">
        <f>'TPS543C20 Loop Gain'!AI2807</f>
        <v>-48.535251341133034</v>
      </c>
      <c r="D1133">
        <f>'TPS543C20 Loop Gain'!AJ2807</f>
        <v>28.899566366391443</v>
      </c>
      <c r="E1133">
        <f>'TPS543C20 Loop Gain'!B2807</f>
        <v>873000</v>
      </c>
    </row>
    <row r="1134" spans="3:5" x14ac:dyDescent="0.25">
      <c r="C1134">
        <f>'TPS543C20 Loop Gain'!AI2806</f>
        <v>-48.527261534175707</v>
      </c>
      <c r="D1134">
        <f>'TPS543C20 Loop Gain'!AJ2806</f>
        <v>29.177068201876647</v>
      </c>
      <c r="E1134">
        <f>'TPS543C20 Loop Gain'!B2806</f>
        <v>872000</v>
      </c>
    </row>
    <row r="1135" spans="3:5" x14ac:dyDescent="0.25">
      <c r="C1135">
        <f>'TPS543C20 Loop Gain'!AI2805</f>
        <v>-48.519485055605699</v>
      </c>
      <c r="D1135">
        <f>'TPS543C20 Loop Gain'!AJ2805</f>
        <v>29.454553809770555</v>
      </c>
      <c r="E1135">
        <f>'TPS543C20 Loop Gain'!B2805</f>
        <v>871000</v>
      </c>
    </row>
    <row r="1136" spans="3:5" x14ac:dyDescent="0.25">
      <c r="C1136">
        <f>'TPS543C20 Loop Gain'!AI2804</f>
        <v>-48.511922442698449</v>
      </c>
      <c r="D1136">
        <f>'TPS543C20 Loop Gain'!AJ2804</f>
        <v>29.732023568742985</v>
      </c>
      <c r="E1136">
        <f>'TPS543C20 Loop Gain'!B2804</f>
        <v>870000</v>
      </c>
    </row>
    <row r="1137" spans="3:5" x14ac:dyDescent="0.25">
      <c r="C1137">
        <f>'TPS543C20 Loop Gain'!AI2803</f>
        <v>-48.504574248265911</v>
      </c>
      <c r="D1137">
        <f>'TPS543C20 Loop Gain'!AJ2803</f>
        <v>30.009477860848548</v>
      </c>
      <c r="E1137">
        <f>'TPS543C20 Loop Gain'!B2803</f>
        <v>869000</v>
      </c>
    </row>
    <row r="1138" spans="3:5" x14ac:dyDescent="0.25">
      <c r="C1138">
        <f>'TPS543C20 Loop Gain'!AI2802</f>
        <v>-48.497441040810187</v>
      </c>
      <c r="D1138">
        <f>'TPS543C20 Loop Gain'!AJ2802</f>
        <v>30.286917071509194</v>
      </c>
      <c r="E1138">
        <f>'TPS543C20 Loop Gain'!B2802</f>
        <v>868000</v>
      </c>
    </row>
    <row r="1139" spans="3:5" x14ac:dyDescent="0.25">
      <c r="C1139">
        <f>'TPS543C20 Loop Gain'!AI2801</f>
        <v>-48.490523404681284</v>
      </c>
      <c r="D1139">
        <f>'TPS543C20 Loop Gain'!AJ2801</f>
        <v>30.564341589489363</v>
      </c>
      <c r="E1139">
        <f>'TPS543C20 Loop Gain'!B2801</f>
        <v>867000</v>
      </c>
    </row>
    <row r="1140" spans="3:5" x14ac:dyDescent="0.25">
      <c r="C1140">
        <f>'TPS543C20 Loop Gain'!AI2800</f>
        <v>-48.483821940238755</v>
      </c>
      <c r="D1140">
        <f>'TPS543C20 Loop Gain'!AJ2800</f>
        <v>30.841751806874889</v>
      </c>
      <c r="E1140">
        <f>'TPS543C20 Loop Gain'!B2800</f>
        <v>866000</v>
      </c>
    </row>
    <row r="1141" spans="3:5" x14ac:dyDescent="0.25">
      <c r="C1141">
        <f>'TPS543C20 Loop Gain'!AI2799</f>
        <v>-48.477337264017976</v>
      </c>
      <c r="D1141">
        <f>'TPS543C20 Loop Gain'!AJ2799</f>
        <v>31.119148119051008</v>
      </c>
      <c r="E1141">
        <f>'TPS543C20 Loop Gain'!B2799</f>
        <v>865000</v>
      </c>
    </row>
    <row r="1142" spans="3:5" x14ac:dyDescent="0.25">
      <c r="C1142">
        <f>'TPS543C20 Loop Gain'!AI2798</f>
        <v>-48.471070008899929</v>
      </c>
      <c r="D1142">
        <f>'TPS543C20 Loop Gain'!AJ2798</f>
        <v>31.396530924680075</v>
      </c>
      <c r="E1142">
        <f>'TPS543C20 Loop Gain'!B2798</f>
        <v>864000</v>
      </c>
    </row>
    <row r="1143" spans="3:5" x14ac:dyDescent="0.25">
      <c r="C1143">
        <f>'TPS543C20 Loop Gain'!AI2797</f>
        <v>-48.465020824286576</v>
      </c>
      <c r="D1143">
        <f>'TPS543C20 Loop Gain'!AJ2797</f>
        <v>31.673900625676648</v>
      </c>
      <c r="E1143">
        <f>'TPS543C20 Loop Gain'!B2797</f>
        <v>863000</v>
      </c>
    </row>
    <row r="1144" spans="3:5" x14ac:dyDescent="0.25">
      <c r="C1144">
        <f>'TPS543C20 Loop Gain'!AI2796</f>
        <v>-48.459190376280091</v>
      </c>
      <c r="D1144">
        <f>'TPS543C20 Loop Gain'!AJ2796</f>
        <v>31.951257627186052</v>
      </c>
      <c r="E1144">
        <f>'TPS543C20 Loop Gain'!B2796</f>
        <v>862000</v>
      </c>
    </row>
    <row r="1145" spans="3:5" x14ac:dyDescent="0.25">
      <c r="C1145">
        <f>'TPS543C20 Loop Gain'!AI2795</f>
        <v>-48.453579347866679</v>
      </c>
      <c r="D1145">
        <f>'TPS543C20 Loop Gain'!AJ2795</f>
        <v>32.228602337559444</v>
      </c>
      <c r="E1145">
        <f>'TPS543C20 Loop Gain'!B2795</f>
        <v>861000</v>
      </c>
    </row>
    <row r="1146" spans="3:5" x14ac:dyDescent="0.25">
      <c r="C1146">
        <f>'TPS543C20 Loop Gain'!AI2794</f>
        <v>-48.448188439105941</v>
      </c>
      <c r="D1146">
        <f>'TPS543C20 Loop Gain'!AJ2794</f>
        <v>32.505935168331241</v>
      </c>
      <c r="E1146">
        <f>'TPS543C20 Loop Gain'!B2794</f>
        <v>860000</v>
      </c>
    </row>
    <row r="1147" spans="3:5" x14ac:dyDescent="0.25">
      <c r="C1147">
        <f>'TPS543C20 Loop Gain'!AI2793</f>
        <v>-48.443018367323688</v>
      </c>
      <c r="D1147">
        <f>'TPS543C20 Loop Gain'!AJ2793</f>
        <v>32.783256534192795</v>
      </c>
      <c r="E1147">
        <f>'TPS543C20 Loop Gain'!B2793</f>
        <v>859000</v>
      </c>
    </row>
    <row r="1148" spans="3:5" x14ac:dyDescent="0.25">
      <c r="C1148">
        <f>'TPS543C20 Loop Gain'!AI2792</f>
        <v>-48.438069867310965</v>
      </c>
      <c r="D1148">
        <f>'TPS543C20 Loop Gain'!AJ2792</f>
        <v>33.060566852970155</v>
      </c>
      <c r="E1148">
        <f>'TPS543C20 Loop Gain'!B2792</f>
        <v>858000</v>
      </c>
    </row>
    <row r="1149" spans="3:5" x14ac:dyDescent="0.25">
      <c r="C1149">
        <f>'TPS543C20 Loop Gain'!AI2791</f>
        <v>-48.43334369152771</v>
      </c>
      <c r="D1149">
        <f>'TPS543C20 Loop Gain'!AJ2791</f>
        <v>33.337866545596832</v>
      </c>
      <c r="E1149">
        <f>'TPS543C20 Loop Gain'!B2791</f>
        <v>857000</v>
      </c>
    </row>
    <row r="1150" spans="3:5" x14ac:dyDescent="0.25">
      <c r="C1150">
        <f>'TPS543C20 Loop Gain'!AI2790</f>
        <v>-48.42884061031021</v>
      </c>
      <c r="D1150">
        <f>'TPS543C20 Loop Gain'!AJ2790</f>
        <v>33.615156036089978</v>
      </c>
      <c r="E1150">
        <f>'TPS543C20 Loop Gain'!B2790</f>
        <v>856000</v>
      </c>
    </row>
    <row r="1151" spans="3:5" x14ac:dyDescent="0.25">
      <c r="C1151">
        <f>'TPS543C20 Loop Gain'!AI2789</f>
        <v>-48.424561412086497</v>
      </c>
      <c r="D1151">
        <f>'TPS543C20 Loop Gain'!AJ2789</f>
        <v>33.892435751525021</v>
      </c>
      <c r="E1151">
        <f>'TPS543C20 Loop Gain'!B2789</f>
        <v>855000</v>
      </c>
    </row>
    <row r="1152" spans="3:5" x14ac:dyDescent="0.25">
      <c r="C1152">
        <f>'TPS543C20 Loop Gain'!AI2788</f>
        <v>-48.420506903595246</v>
      </c>
      <c r="D1152">
        <f>'TPS543C20 Loop Gain'!AJ2788</f>
        <v>34.169706122009096</v>
      </c>
      <c r="E1152">
        <f>'TPS543C20 Loop Gain'!B2788</f>
        <v>854000</v>
      </c>
    </row>
    <row r="1153" spans="3:5" x14ac:dyDescent="0.25">
      <c r="C1153">
        <f>'TPS543C20 Loop Gain'!AI2787</f>
        <v>-48.416677910109513</v>
      </c>
      <c r="D1153">
        <f>'TPS543C20 Loop Gain'!AJ2787</f>
        <v>34.446967580654601</v>
      </c>
      <c r="E1153">
        <f>'TPS543C20 Loop Gain'!B2787</f>
        <v>853000</v>
      </c>
    </row>
    <row r="1154" spans="3:5" x14ac:dyDescent="0.25">
      <c r="C1154">
        <f>'TPS543C20 Loop Gain'!AI2786</f>
        <v>-48.41307527566849</v>
      </c>
      <c r="D1154">
        <f>'TPS543C20 Loop Gain'!AJ2786</f>
        <v>34.724220563553857</v>
      </c>
      <c r="E1154">
        <f>'TPS543C20 Loop Gain'!B2786</f>
        <v>852000</v>
      </c>
    </row>
    <row r="1155" spans="3:5" x14ac:dyDescent="0.25">
      <c r="C1155">
        <f>'TPS543C20 Loop Gain'!AI2785</f>
        <v>-48.409699863312298</v>
      </c>
      <c r="D1155">
        <f>'TPS543C20 Loop Gain'!AJ2785</f>
        <v>35.001465509751391</v>
      </c>
      <c r="E1155">
        <f>'TPS543C20 Loop Gain'!B2785</f>
        <v>851000</v>
      </c>
    </row>
    <row r="1156" spans="3:5" x14ac:dyDescent="0.25">
      <c r="C1156">
        <f>'TPS543C20 Loop Gain'!AI2784</f>
        <v>-48.406552555324645</v>
      </c>
      <c r="D1156">
        <f>'TPS543C20 Loop Gain'!AJ2784</f>
        <v>35.278702861217567</v>
      </c>
      <c r="E1156">
        <f>'TPS543C20 Loop Gain'!B2784</f>
        <v>850000</v>
      </c>
    </row>
    <row r="1157" spans="3:5" x14ac:dyDescent="0.25">
      <c r="C1157">
        <f>'TPS543C20 Loop Gain'!AI2783</f>
        <v>-48.403634253480412</v>
      </c>
      <c r="D1157">
        <f>'TPS543C20 Loop Gain'!AJ2783</f>
        <v>35.555933062820245</v>
      </c>
      <c r="E1157">
        <f>'TPS543C20 Loop Gain'!B2783</f>
        <v>849000</v>
      </c>
    </row>
    <row r="1158" spans="3:5" x14ac:dyDescent="0.25">
      <c r="C1158">
        <f>'TPS543C20 Loop Gain'!AI2782</f>
        <v>-48.400945879300103</v>
      </c>
      <c r="D1158">
        <f>'TPS543C20 Loop Gain'!AJ2782</f>
        <v>35.833156562298342</v>
      </c>
      <c r="E1158">
        <f>'TPS543C20 Loop Gain'!B2782</f>
        <v>848000</v>
      </c>
    </row>
    <row r="1159" spans="3:5" x14ac:dyDescent="0.25">
      <c r="C1159">
        <f>'TPS543C20 Loop Gain'!AI2781</f>
        <v>-48.398488374308769</v>
      </c>
      <c r="D1159">
        <f>'TPS543C20 Loop Gain'!AJ2781</f>
        <v>36.11037381023187</v>
      </c>
      <c r="E1159">
        <f>'TPS543C20 Loop Gain'!B2781</f>
        <v>847000</v>
      </c>
    </row>
    <row r="1160" spans="3:5" x14ac:dyDescent="0.25">
      <c r="C1160">
        <f>'TPS543C20 Loop Gain'!AI2780</f>
        <v>-48.396262700304533</v>
      </c>
      <c r="D1160">
        <f>'TPS543C20 Loop Gain'!AJ2780</f>
        <v>36.387585260016557</v>
      </c>
      <c r="E1160">
        <f>'TPS543C20 Loop Gain'!B2780</f>
        <v>846000</v>
      </c>
    </row>
    <row r="1161" spans="3:5" x14ac:dyDescent="0.25">
      <c r="C1161">
        <f>'TPS543C20 Loop Gain'!AI2779</f>
        <v>-48.394269839630056</v>
      </c>
      <c r="D1161">
        <f>'TPS543C20 Loop Gain'!AJ2779</f>
        <v>36.664791367831413</v>
      </c>
      <c r="E1161">
        <f>'TPS543C20 Loop Gain'!B2779</f>
        <v>845000</v>
      </c>
    </row>
    <row r="1162" spans="3:5" x14ac:dyDescent="0.25">
      <c r="C1162">
        <f>'TPS543C20 Loop Gain'!AI2778</f>
        <v>-48.392510795453887</v>
      </c>
      <c r="D1162">
        <f>'TPS543C20 Loop Gain'!AJ2778</f>
        <v>36.941992592614412</v>
      </c>
      <c r="E1162">
        <f>'TPS543C20 Loop Gain'!B2778</f>
        <v>844000</v>
      </c>
    </row>
    <row r="1163" spans="3:5" x14ac:dyDescent="0.25">
      <c r="C1163">
        <f>'TPS543C20 Loop Gain'!AI2777</f>
        <v>-48.390986592056102</v>
      </c>
      <c r="D1163">
        <f>'TPS543C20 Loop Gain'!AJ2777</f>
        <v>37.219189396028135</v>
      </c>
      <c r="E1163">
        <f>'TPS543C20 Loop Gain'!B2777</f>
        <v>843000</v>
      </c>
    </row>
    <row r="1164" spans="3:5" x14ac:dyDescent="0.25">
      <c r="C1164">
        <f>'TPS543C20 Loop Gain'!AI2776</f>
        <v>-48.389698275123017</v>
      </c>
      <c r="D1164">
        <f>'TPS543C20 Loop Gain'!AJ2776</f>
        <v>37.496382242435246</v>
      </c>
      <c r="E1164">
        <f>'TPS543C20 Loop Gain'!B2776</f>
        <v>842000</v>
      </c>
    </row>
    <row r="1165" spans="3:5" x14ac:dyDescent="0.25">
      <c r="C1165">
        <f>'TPS543C20 Loop Gain'!AI2775</f>
        <v>-48.388646912047889</v>
      </c>
      <c r="D1165">
        <f>'TPS543C20 Loop Gain'!AJ2775</f>
        <v>37.77357159886455</v>
      </c>
      <c r="E1165">
        <f>'TPS543C20 Loop Gain'!B2775</f>
        <v>841000</v>
      </c>
    </row>
    <row r="1166" spans="3:5" x14ac:dyDescent="0.25">
      <c r="C1166">
        <f>'TPS543C20 Loop Gain'!AI2774</f>
        <v>-48.387833592239168</v>
      </c>
      <c r="D1166">
        <f>'TPS543C20 Loop Gain'!AJ2774</f>
        <v>38.050757934983331</v>
      </c>
      <c r="E1166">
        <f>'TPS543C20 Loop Gain'!B2774</f>
        <v>840000</v>
      </c>
    </row>
    <row r="1167" spans="3:5" x14ac:dyDescent="0.25">
      <c r="C1167">
        <f>'TPS543C20 Loop Gain'!AI2773</f>
        <v>-48.387259427436391</v>
      </c>
      <c r="D1167">
        <f>'TPS543C20 Loop Gain'!AJ2773</f>
        <v>38.327941723065592</v>
      </c>
      <c r="E1167">
        <f>'TPS543C20 Loop Gain'!B2773</f>
        <v>839000</v>
      </c>
    </row>
    <row r="1168" spans="3:5" x14ac:dyDescent="0.25">
      <c r="C1168">
        <f>'TPS543C20 Loop Gain'!AI2772</f>
        <v>-48.386925552034874</v>
      </c>
      <c r="D1168">
        <f>'TPS543C20 Loop Gain'!AJ2772</f>
        <v>38.605123437963364</v>
      </c>
      <c r="E1168">
        <f>'TPS543C20 Loop Gain'!B2772</f>
        <v>838000</v>
      </c>
    </row>
    <row r="1169" spans="3:5" x14ac:dyDescent="0.25">
      <c r="C1169">
        <f>'TPS543C20 Loop Gain'!AI2771</f>
        <v>-48.386833123416118</v>
      </c>
      <c r="D1169">
        <f>'TPS543C20 Loop Gain'!AJ2771</f>
        <v>38.882303557072071</v>
      </c>
      <c r="E1169">
        <f>'TPS543C20 Loop Gain'!B2771</f>
        <v>837000</v>
      </c>
    </row>
    <row r="1170" spans="3:5" x14ac:dyDescent="0.25">
      <c r="C1170">
        <f>'TPS543C20 Loop Gain'!AI2770</f>
        <v>-48.38698332228887</v>
      </c>
      <c r="D1170">
        <f>'TPS543C20 Loop Gain'!AJ2770</f>
        <v>39.159482560301974</v>
      </c>
      <c r="E1170">
        <f>'TPS543C20 Loop Gain'!B2770</f>
        <v>836000</v>
      </c>
    </row>
    <row r="1171" spans="3:5" x14ac:dyDescent="0.25">
      <c r="C1171">
        <f>'TPS543C20 Loop Gain'!AI2769</f>
        <v>-48.387377353036626</v>
      </c>
      <c r="D1171">
        <f>'TPS543C20 Loop Gain'!AJ2769</f>
        <v>39.436660930046685</v>
      </c>
      <c r="E1171">
        <f>'TPS543C20 Loop Gain'!B2769</f>
        <v>835000</v>
      </c>
    </row>
    <row r="1172" spans="3:5" x14ac:dyDescent="0.25">
      <c r="C1172">
        <f>'TPS543C20 Loop Gain'!AI2768</f>
        <v>-48.388016444074474</v>
      </c>
      <c r="D1172">
        <f>'TPS543C20 Loop Gain'!AJ2768</f>
        <v>39.71383915114933</v>
      </c>
      <c r="E1172">
        <f>'TPS543C20 Loop Gain'!B2768</f>
        <v>834000</v>
      </c>
    </row>
    <row r="1173" spans="3:5" x14ac:dyDescent="0.25">
      <c r="C1173">
        <f>'TPS543C20 Loop Gain'!AI2767</f>
        <v>-48.38890184821517</v>
      </c>
      <c r="D1173">
        <f>'TPS543C20 Loop Gain'!AJ2767</f>
        <v>39.991017710871219</v>
      </c>
      <c r="E1173">
        <f>'TPS543C20 Loop Gain'!B2767</f>
        <v>833000</v>
      </c>
    </row>
    <row r="1174" spans="3:5" x14ac:dyDescent="0.25">
      <c r="C1174">
        <f>'TPS543C20 Loop Gain'!AI2766</f>
        <v>-48.390034843043225</v>
      </c>
      <c r="D1174">
        <f>'TPS543C20 Loop Gain'!AJ2766</f>
        <v>40.26819709885995</v>
      </c>
      <c r="E1174">
        <f>'TPS543C20 Loop Gain'!B2766</f>
        <v>832000</v>
      </c>
    </row>
    <row r="1175" spans="3:5" x14ac:dyDescent="0.25">
      <c r="C1175">
        <f>'TPS543C20 Loop Gain'!AI2765</f>
        <v>-48.391416731299159</v>
      </c>
      <c r="D1175">
        <f>'TPS543C20 Loop Gain'!AJ2765</f>
        <v>40.545377807115678</v>
      </c>
      <c r="E1175">
        <f>'TPS543C20 Loop Gain'!B2765</f>
        <v>831000</v>
      </c>
    </row>
    <row r="1176" spans="3:5" x14ac:dyDescent="0.25">
      <c r="C1176">
        <f>'TPS543C20 Loop Gain'!AI2764</f>
        <v>-48.393048841272844</v>
      </c>
      <c r="D1176">
        <f>'TPS543C20 Loop Gain'!AJ2764</f>
        <v>40.822560329958286</v>
      </c>
      <c r="E1176">
        <f>'TPS543C20 Loop Gain'!B2764</f>
        <v>830000</v>
      </c>
    </row>
    <row r="1177" spans="3:5" x14ac:dyDescent="0.25">
      <c r="C1177">
        <f>'TPS543C20 Loop Gain'!AI2763</f>
        <v>-48.394932527206365</v>
      </c>
      <c r="D1177">
        <f>'TPS543C20 Loop Gain'!AJ2763</f>
        <v>41.099745163993305</v>
      </c>
      <c r="E1177">
        <f>'TPS543C20 Loop Gain'!B2763</f>
        <v>829000</v>
      </c>
    </row>
    <row r="1178" spans="3:5" x14ac:dyDescent="0.25">
      <c r="C1178">
        <f>'TPS543C20 Loop Gain'!AI2762</f>
        <v>-48.397069169707819</v>
      </c>
      <c r="D1178">
        <f>'TPS543C20 Loop Gain'!AJ2762</f>
        <v>41.376932808079637</v>
      </c>
      <c r="E1178">
        <f>'TPS543C20 Loop Gain'!B2762</f>
        <v>828000</v>
      </c>
    </row>
    <row r="1179" spans="3:5" x14ac:dyDescent="0.25">
      <c r="C1179">
        <f>'TPS543C20 Loop Gain'!AI2761</f>
        <v>-48.399460176174138</v>
      </c>
      <c r="D1179">
        <f>'TPS543C20 Loop Gain'!AJ2761</f>
        <v>41.654123763294592</v>
      </c>
      <c r="E1179">
        <f>'TPS543C20 Loop Gain'!B2761</f>
        <v>827000</v>
      </c>
    </row>
    <row r="1180" spans="3:5" x14ac:dyDescent="0.25">
      <c r="C1180">
        <f>'TPS543C20 Loop Gain'!AI2760</f>
        <v>-48.402106981225188</v>
      </c>
      <c r="D1180">
        <f>'TPS543C20 Loop Gain'!AJ2760</f>
        <v>41.931318532898722</v>
      </c>
      <c r="E1180">
        <f>'TPS543C20 Loop Gain'!B2760</f>
        <v>826000</v>
      </c>
    </row>
    <row r="1181" spans="3:5" x14ac:dyDescent="0.25">
      <c r="C1181">
        <f>'TPS543C20 Loop Gain'!AI2759</f>
        <v>-48.405011047149451</v>
      </c>
      <c r="D1181">
        <f>'TPS543C20 Loop Gain'!AJ2759</f>
        <v>42.208517622302033</v>
      </c>
      <c r="E1181">
        <f>'TPS543C20 Loop Gain'!B2759</f>
        <v>825000</v>
      </c>
    </row>
    <row r="1182" spans="3:5" x14ac:dyDescent="0.25">
      <c r="C1182">
        <f>'TPS543C20 Loop Gain'!AI2758</f>
        <v>-48.408173864359412</v>
      </c>
      <c r="D1182">
        <f>'TPS543C20 Loop Gain'!AJ2758</f>
        <v>42.485721539030791</v>
      </c>
      <c r="E1182">
        <f>'TPS543C20 Loop Gain'!B2758</f>
        <v>824000</v>
      </c>
    </row>
    <row r="1183" spans="3:5" x14ac:dyDescent="0.25">
      <c r="C1183">
        <f>'TPS543C20 Loop Gain'!AI2757</f>
        <v>-48.411596951858456</v>
      </c>
      <c r="D1183">
        <f>'TPS543C20 Loop Gain'!AJ2757</f>
        <v>42.762930792687875</v>
      </c>
      <c r="E1183">
        <f>'TPS543C20 Loop Gain'!B2757</f>
        <v>823000</v>
      </c>
    </row>
    <row r="1184" spans="3:5" x14ac:dyDescent="0.25">
      <c r="C1184">
        <f>'TPS543C20 Loop Gain'!AI2756</f>
        <v>-48.415281857721723</v>
      </c>
      <c r="D1184">
        <f>'TPS543C20 Loop Gain'!AJ2756</f>
        <v>43.040145894921494</v>
      </c>
      <c r="E1184">
        <f>'TPS543C20 Loop Gain'!B2756</f>
        <v>822000</v>
      </c>
    </row>
    <row r="1185" spans="3:5" x14ac:dyDescent="0.25">
      <c r="C1185">
        <f>'TPS543C20 Loop Gain'!AI2755</f>
        <v>-48.419230159586007</v>
      </c>
      <c r="D1185">
        <f>'TPS543C20 Loop Gain'!AJ2755</f>
        <v>43.317367359388072</v>
      </c>
      <c r="E1185">
        <f>'TPS543C20 Loop Gain'!B2755</f>
        <v>821000</v>
      </c>
    </row>
    <row r="1186" spans="3:5" x14ac:dyDescent="0.25">
      <c r="C1186">
        <f>'TPS543C20 Loop Gain'!AI2754</f>
        <v>-48.423443465154804</v>
      </c>
      <c r="D1186">
        <f>'TPS543C20 Loop Gain'!AJ2754</f>
        <v>43.594595701714788</v>
      </c>
      <c r="E1186">
        <f>'TPS543C20 Loop Gain'!B2754</f>
        <v>820000</v>
      </c>
    </row>
    <row r="1187" spans="3:5" x14ac:dyDescent="0.25">
      <c r="C1187">
        <f>'TPS543C20 Loop Gain'!AI2753</f>
        <v>-48.427923412713902</v>
      </c>
      <c r="D1187">
        <f>'TPS543C20 Loop Gain'!AJ2753</f>
        <v>43.871831439464756</v>
      </c>
      <c r="E1187">
        <f>'TPS543C20 Loop Gain'!B2753</f>
        <v>819000</v>
      </c>
    </row>
    <row r="1188" spans="3:5" x14ac:dyDescent="0.25">
      <c r="C1188">
        <f>'TPS543C20 Loop Gain'!AI2752</f>
        <v>-48.432671671661957</v>
      </c>
      <c r="D1188">
        <f>'TPS543C20 Loop Gain'!AJ2752</f>
        <v>44.149075092099821</v>
      </c>
      <c r="E1188">
        <f>'TPS543C20 Loop Gain'!B2752</f>
        <v>818000</v>
      </c>
    </row>
    <row r="1189" spans="3:5" x14ac:dyDescent="0.25">
      <c r="C1189">
        <f>'TPS543C20 Loop Gain'!AI2751</f>
        <v>-48.437689943053279</v>
      </c>
      <c r="D1189">
        <f>'TPS543C20 Loop Gain'!AJ2751</f>
        <v>44.426327180943254</v>
      </c>
      <c r="E1189">
        <f>'TPS543C20 Loop Gain'!B2751</f>
        <v>817000</v>
      </c>
    </row>
    <row r="1190" spans="3:5" x14ac:dyDescent="0.25">
      <c r="C1190">
        <f>'TPS543C20 Loop Gain'!AI2750</f>
        <v>-48.442979960155839</v>
      </c>
      <c r="D1190">
        <f>'TPS543C20 Loop Gain'!AJ2750</f>
        <v>44.703588229143065</v>
      </c>
      <c r="E1190">
        <f>'TPS543C20 Loop Gain'!B2750</f>
        <v>816000</v>
      </c>
    </row>
    <row r="1191" spans="3:5" x14ac:dyDescent="0.25">
      <c r="C1191">
        <f>'TPS543C20 Loop Gain'!AI2749</f>
        <v>-48.448543489022015</v>
      </c>
      <c r="D1191">
        <f>'TPS543C20 Loop Gain'!AJ2749</f>
        <v>44.980858761633669</v>
      </c>
      <c r="E1191">
        <f>'TPS543C20 Loop Gain'!B2749</f>
        <v>815000</v>
      </c>
    </row>
    <row r="1192" spans="3:5" x14ac:dyDescent="0.25">
      <c r="C1192">
        <f>'TPS543C20 Loop Gain'!AI2748</f>
        <v>-48.45438232907582</v>
      </c>
      <c r="D1192">
        <f>'TPS543C20 Loop Gain'!AJ2748</f>
        <v>45.258139305097899</v>
      </c>
      <c r="E1192">
        <f>'TPS543C20 Loop Gain'!B2748</f>
        <v>814000</v>
      </c>
    </row>
    <row r="1193" spans="3:5" x14ac:dyDescent="0.25">
      <c r="C1193">
        <f>'TPS543C20 Loop Gain'!AI2747</f>
        <v>-48.460498313713856</v>
      </c>
      <c r="D1193">
        <f>'TPS543C20 Loop Gain'!AJ2747</f>
        <v>45.5354303879312</v>
      </c>
      <c r="E1193">
        <f>'TPS543C20 Loop Gain'!B2747</f>
        <v>813000</v>
      </c>
    </row>
    <row r="1194" spans="3:5" x14ac:dyDescent="0.25">
      <c r="C1194">
        <f>'TPS543C20 Loop Gain'!AI2746</f>
        <v>-48.4668933109227</v>
      </c>
      <c r="D1194">
        <f>'TPS543C20 Loop Gain'!AJ2746</f>
        <v>45.812732540198702</v>
      </c>
      <c r="E1194">
        <f>'TPS543C20 Loop Gain'!B2746</f>
        <v>812000</v>
      </c>
    </row>
    <row r="1195" spans="3:5" x14ac:dyDescent="0.25">
      <c r="C1195">
        <f>'TPS543C20 Loop Gain'!AI2745</f>
        <v>-48.473569223912243</v>
      </c>
      <c r="D1195">
        <f>'TPS543C20 Loop Gain'!AJ2745</f>
        <v>46.090046293601681</v>
      </c>
      <c r="E1195">
        <f>'TPS543C20 Loop Gain'!B2745</f>
        <v>811000</v>
      </c>
    </row>
    <row r="1196" spans="3:5" x14ac:dyDescent="0.25">
      <c r="C1196">
        <f>'TPS543C20 Loop Gain'!AI2744</f>
        <v>-48.480527991765818</v>
      </c>
      <c r="D1196">
        <f>'TPS543C20 Loop Gain'!AJ2744</f>
        <v>46.367372181433886</v>
      </c>
      <c r="E1196">
        <f>'TPS543C20 Loop Gain'!B2744</f>
        <v>810000</v>
      </c>
    </row>
    <row r="1197" spans="3:5" x14ac:dyDescent="0.25">
      <c r="C1197">
        <f>'TPS543C20 Loop Gain'!AI2743</f>
        <v>-48.487771590106675</v>
      </c>
      <c r="D1197">
        <f>'TPS543C20 Loop Gain'!AJ2743</f>
        <v>46.644710738545065</v>
      </c>
      <c r="E1197">
        <f>'TPS543C20 Loop Gain'!B2743</f>
        <v>809000</v>
      </c>
    </row>
    <row r="1198" spans="3:5" x14ac:dyDescent="0.25">
      <c r="C1198">
        <f>'TPS543C20 Loop Gain'!AI2742</f>
        <v>-48.495302031783027</v>
      </c>
      <c r="D1198">
        <f>'TPS543C20 Loop Gain'!AJ2742</f>
        <v>46.922062501300765</v>
      </c>
      <c r="E1198">
        <f>'TPS543C20 Loop Gain'!B2742</f>
        <v>808000</v>
      </c>
    </row>
    <row r="1199" spans="3:5" x14ac:dyDescent="0.25">
      <c r="C1199">
        <f>'TPS543C20 Loop Gain'!AI2741</f>
        <v>-48.503121367570337</v>
      </c>
      <c r="D1199">
        <f>'TPS543C20 Loop Gain'!AJ2741</f>
        <v>47.199428007541599</v>
      </c>
      <c r="E1199">
        <f>'TPS543C20 Loop Gain'!B2741</f>
        <v>807000</v>
      </c>
    </row>
    <row r="1200" spans="3:5" x14ac:dyDescent="0.25">
      <c r="C1200">
        <f>'TPS543C20 Loop Gain'!AI2740</f>
        <v>-48.511231686892714</v>
      </c>
      <c r="D1200">
        <f>'TPS543C20 Loop Gain'!AJ2740</f>
        <v>47.476807796543078</v>
      </c>
      <c r="E1200">
        <f>'TPS543C20 Loop Gain'!B2740</f>
        <v>806000</v>
      </c>
    </row>
    <row r="1201" spans="3:5" x14ac:dyDescent="0.25">
      <c r="C1201">
        <f>'TPS543C20 Loop Gain'!AI2739</f>
        <v>-48.519635118564125</v>
      </c>
      <c r="D1201">
        <f>'TPS543C20 Loop Gain'!AJ2739</f>
        <v>47.754202408977605</v>
      </c>
      <c r="E1201">
        <f>'TPS543C20 Loop Gain'!B2739</f>
        <v>805000</v>
      </c>
    </row>
    <row r="1202" spans="3:5" x14ac:dyDescent="0.25">
      <c r="C1202">
        <f>'TPS543C20 Loop Gain'!AI2738</f>
        <v>-48.52833383154838</v>
      </c>
      <c r="D1202">
        <f>'TPS543C20 Loop Gain'!AJ2738</f>
        <v>48.031612386870179</v>
      </c>
      <c r="E1202">
        <f>'TPS543C20 Loop Gain'!B2738</f>
        <v>804000</v>
      </c>
    </row>
    <row r="1203" spans="3:5" x14ac:dyDescent="0.25">
      <c r="C1203">
        <f>'TPS543C20 Loop Gain'!AI2737</f>
        <v>-48.537330035740155</v>
      </c>
      <c r="D1203">
        <f>'TPS543C20 Loop Gain'!AJ2737</f>
        <v>48.309038273558855</v>
      </c>
      <c r="E1203">
        <f>'TPS543C20 Loop Gain'!B2737</f>
        <v>803000</v>
      </c>
    </row>
    <row r="1204" spans="3:5" x14ac:dyDescent="0.25">
      <c r="C1204">
        <f>'TPS543C20 Loop Gain'!AI2736</f>
        <v>-48.546625982767139</v>
      </c>
      <c r="D1204">
        <f>'TPS543C20 Loop Gain'!AJ2736</f>
        <v>48.586480613653585</v>
      </c>
      <c r="E1204">
        <f>'TPS543C20 Loop Gain'!B2736</f>
        <v>802000</v>
      </c>
    </row>
    <row r="1205" spans="3:5" x14ac:dyDescent="0.25">
      <c r="C1205">
        <f>'TPS543C20 Loop Gain'!AI2735</f>
        <v>-48.556223966814201</v>
      </c>
      <c r="D1205">
        <f>'TPS543C20 Loop Gain'!AJ2735</f>
        <v>48.863939952995494</v>
      </c>
      <c r="E1205">
        <f>'TPS543C20 Loop Gain'!B2735</f>
        <v>801000</v>
      </c>
    </row>
    <row r="1206" spans="3:5" x14ac:dyDescent="0.25">
      <c r="C1206">
        <f>'TPS543C20 Loop Gain'!AI2734</f>
        <v>-48.566126325468979</v>
      </c>
      <c r="D1206">
        <f>'TPS543C20 Loop Gain'!AJ2734</f>
        <v>49.141416838611981</v>
      </c>
      <c r="E1206">
        <f>'TPS543C20 Loop Gain'!B2734</f>
        <v>800000</v>
      </c>
    </row>
    <row r="1207" spans="3:5" x14ac:dyDescent="0.25">
      <c r="C1207">
        <f>'TPS543C20 Loop Gain'!AI2733</f>
        <v>-48.576335440592629</v>
      </c>
      <c r="D1207">
        <f>'TPS543C20 Loop Gain'!AJ2733</f>
        <v>49.418911818678176</v>
      </c>
      <c r="E1207">
        <f>'TPS543C20 Loop Gain'!B2733</f>
        <v>799000</v>
      </c>
    </row>
    <row r="1208" spans="3:5" x14ac:dyDescent="0.25">
      <c r="C1208">
        <f>'TPS543C20 Loop Gain'!AI2732</f>
        <v>-48.58685373921216</v>
      </c>
      <c r="D1208">
        <f>'TPS543C20 Loop Gain'!AJ2732</f>
        <v>49.696425442471494</v>
      </c>
      <c r="E1208">
        <f>'TPS543C20 Loop Gain'!B2732</f>
        <v>798000</v>
      </c>
    </row>
    <row r="1209" spans="3:5" x14ac:dyDescent="0.25">
      <c r="C1209">
        <f>'TPS543C20 Loop Gain'!AI2731</f>
        <v>-48.597683694439127</v>
      </c>
      <c r="D1209">
        <f>'TPS543C20 Loop Gain'!AJ2731</f>
        <v>49.973958260330669</v>
      </c>
      <c r="E1209">
        <f>'TPS543C20 Loop Gain'!B2731</f>
        <v>797000</v>
      </c>
    </row>
    <row r="1210" spans="3:5" x14ac:dyDescent="0.25">
      <c r="C1210">
        <f>'TPS543C20 Loop Gain'!AI2730</f>
        <v>-48.608827826413545</v>
      </c>
      <c r="D1210">
        <f>'TPS543C20 Loop Gain'!AJ2730</f>
        <v>50.251510823611852</v>
      </c>
      <c r="E1210">
        <f>'TPS543C20 Loop Gain'!B2730</f>
        <v>796000</v>
      </c>
    </row>
    <row r="1211" spans="3:5" x14ac:dyDescent="0.25">
      <c r="C1211">
        <f>'TPS543C20 Loop Gain'!AI2729</f>
        <v>-48.620288703273332</v>
      </c>
      <c r="D1211">
        <f>'TPS543C20 Loop Gain'!AJ2729</f>
        <v>50.529083684645165</v>
      </c>
      <c r="E1211">
        <f>'TPS543C20 Loop Gain'!B2729</f>
        <v>795000</v>
      </c>
    </row>
    <row r="1212" spans="3:5" x14ac:dyDescent="0.25">
      <c r="C1212">
        <f>'TPS543C20 Loop Gain'!AI2728</f>
        <v>-48.632068942151832</v>
      </c>
      <c r="D1212">
        <f>'TPS543C20 Loop Gain'!AJ2728</f>
        <v>50.8066773966925</v>
      </c>
      <c r="E1212">
        <f>'TPS543C20 Loop Gain'!B2728</f>
        <v>794000</v>
      </c>
    </row>
    <row r="1213" spans="3:5" x14ac:dyDescent="0.25">
      <c r="C1213">
        <f>'TPS543C20 Loop Gain'!AI2727</f>
        <v>-48.644171210203744</v>
      </c>
      <c r="D1213">
        <f>'TPS543C20 Loop Gain'!AJ2727</f>
        <v>51.084292513900884</v>
      </c>
      <c r="E1213">
        <f>'TPS543C20 Loop Gain'!B2727</f>
        <v>793000</v>
      </c>
    </row>
    <row r="1214" spans="3:5" x14ac:dyDescent="0.25">
      <c r="C1214">
        <f>'TPS543C20 Loop Gain'!AI2726</f>
        <v>-48.656598225658207</v>
      </c>
      <c r="D1214">
        <f>'TPS543C20 Loop Gain'!AJ2726</f>
        <v>51.361929591260939</v>
      </c>
      <c r="E1214">
        <f>'TPS543C20 Loop Gain'!B2726</f>
        <v>792000</v>
      </c>
    </row>
    <row r="1215" spans="3:5" x14ac:dyDescent="0.25">
      <c r="C1215">
        <f>'TPS543C20 Loop Gain'!AI2725</f>
        <v>-48.669352758905092</v>
      </c>
      <c r="D1215">
        <f>'TPS543C20 Loop Gain'!AJ2725</f>
        <v>51.639589184561075</v>
      </c>
      <c r="E1215">
        <f>'TPS543C20 Loop Gain'!B2725</f>
        <v>791000</v>
      </c>
    </row>
    <row r="1216" spans="3:5" x14ac:dyDescent="0.25">
      <c r="C1216">
        <f>'TPS543C20 Loop Gain'!AI2724</f>
        <v>-48.682437633607961</v>
      </c>
      <c r="D1216">
        <f>'TPS543C20 Loop Gain'!AJ2724</f>
        <v>51.917271850343013</v>
      </c>
      <c r="E1216">
        <f>'TPS543C20 Loop Gain'!B2724</f>
        <v>790000</v>
      </c>
    </row>
    <row r="1217" spans="3:5" x14ac:dyDescent="0.25">
      <c r="C1217">
        <f>'TPS543C20 Loop Gain'!AI2723</f>
        <v>-48.695855727853974</v>
      </c>
      <c r="D1217">
        <f>'TPS543C20 Loop Gain'!AJ2723</f>
        <v>52.194978145856965</v>
      </c>
      <c r="E1217">
        <f>'TPS543C20 Loop Gain'!B2723</f>
        <v>789000</v>
      </c>
    </row>
    <row r="1218" spans="3:5" x14ac:dyDescent="0.25">
      <c r="C1218">
        <f>'TPS543C20 Loop Gain'!AI2722</f>
        <v>-48.709609975332874</v>
      </c>
      <c r="D1218">
        <f>'TPS543C20 Loop Gain'!AJ2722</f>
        <v>52.472708629015699</v>
      </c>
      <c r="E1218">
        <f>'TPS543C20 Loop Gain'!B2722</f>
        <v>788000</v>
      </c>
    </row>
    <row r="1219" spans="3:5" x14ac:dyDescent="0.25">
      <c r="C1219">
        <f>'TPS543C20 Loop Gain'!AI2721</f>
        <v>-48.72370336655284</v>
      </c>
      <c r="D1219">
        <f>'TPS543C20 Loop Gain'!AJ2721</f>
        <v>52.750463858349427</v>
      </c>
      <c r="E1219">
        <f>'TPS543C20 Loop Gain'!B2721</f>
        <v>787000</v>
      </c>
    </row>
    <row r="1220" spans="3:5" x14ac:dyDescent="0.25">
      <c r="C1220">
        <f>'TPS543C20 Loop Gain'!AI2720</f>
        <v>-48.738138950090068</v>
      </c>
      <c r="D1220">
        <f>'TPS543C20 Loop Gain'!AJ2720</f>
        <v>53.028244392960154</v>
      </c>
      <c r="E1220">
        <f>'TPS543C20 Loop Gain'!B2720</f>
        <v>786000</v>
      </c>
    </row>
    <row r="1221" spans="3:5" x14ac:dyDescent="0.25">
      <c r="C1221">
        <f>'TPS543C20 Loop Gain'!AI2719</f>
        <v>-48.752919833877343</v>
      </c>
      <c r="D1221">
        <f>'TPS543C20 Loop Gain'!AJ2719</f>
        <v>53.306050792474373</v>
      </c>
      <c r="E1221">
        <f>'TPS543C20 Loop Gain'!B2719</f>
        <v>785000</v>
      </c>
    </row>
    <row r="1222" spans="3:5" x14ac:dyDescent="0.25">
      <c r="C1222">
        <f>'TPS543C20 Loop Gain'!AI2718</f>
        <v>-48.768049186527179</v>
      </c>
      <c r="D1222">
        <f>'TPS543C20 Loop Gain'!AJ2718</f>
        <v>53.583883616998641</v>
      </c>
      <c r="E1222">
        <f>'TPS543C20 Loop Gain'!B2718</f>
        <v>784000</v>
      </c>
    </row>
    <row r="1223" spans="3:5" x14ac:dyDescent="0.25">
      <c r="C1223">
        <f>'TPS543C20 Loop Gain'!AI2717</f>
        <v>-48.78353023869829</v>
      </c>
      <c r="D1223">
        <f>'TPS543C20 Loop Gain'!AJ2717</f>
        <v>53.861743427071083</v>
      </c>
      <c r="E1223">
        <f>'TPS543C20 Loop Gain'!B2717</f>
        <v>783000</v>
      </c>
    </row>
    <row r="1224" spans="3:5" x14ac:dyDescent="0.25">
      <c r="C1224">
        <f>'TPS543C20 Loop Gain'!AI2716</f>
        <v>-48.799366284499172</v>
      </c>
      <c r="D1224">
        <f>'TPS543C20 Loop Gain'!AJ2716</f>
        <v>54.139630783614798</v>
      </c>
      <c r="E1224">
        <f>'TPS543C20 Loop Gain'!B2716</f>
        <v>782000</v>
      </c>
    </row>
    <row r="1225" spans="3:5" x14ac:dyDescent="0.25">
      <c r="C1225">
        <f>'TPS543C20 Loop Gain'!AI2715</f>
        <v>-48.815560682936052</v>
      </c>
      <c r="D1225">
        <f>'TPS543C20 Loop Gain'!AJ2715</f>
        <v>54.417546247891934</v>
      </c>
      <c r="E1225">
        <f>'TPS543C20 Loop Gain'!B2715</f>
        <v>781000</v>
      </c>
    </row>
    <row r="1226" spans="3:5" x14ac:dyDescent="0.25">
      <c r="C1226">
        <f>'TPS543C20 Loop Gain'!AI2714</f>
        <v>-48.832116859404294</v>
      </c>
      <c r="D1226">
        <f>'TPS543C20 Loop Gain'!AJ2714</f>
        <v>54.695490381452935</v>
      </c>
      <c r="E1226">
        <f>'TPS543C20 Loop Gain'!B2714</f>
        <v>780000</v>
      </c>
    </row>
    <row r="1227" spans="3:5" x14ac:dyDescent="0.25">
      <c r="C1227">
        <f>'TPS543C20 Loop Gain'!AI2713</f>
        <v>-48.84903830722326</v>
      </c>
      <c r="D1227">
        <f>'TPS543C20 Loop Gain'!AJ2713</f>
        <v>54.973463746092889</v>
      </c>
      <c r="E1227">
        <f>'TPS543C20 Loop Gain'!B2713</f>
        <v>779000</v>
      </c>
    </row>
    <row r="1228" spans="3:5" x14ac:dyDescent="0.25">
      <c r="C1228">
        <f>'TPS543C20 Loop Gain'!AI2712</f>
        <v>-48.866328589221112</v>
      </c>
      <c r="D1228">
        <f>'TPS543C20 Loop Gain'!AJ2712</f>
        <v>55.251466903800939</v>
      </c>
      <c r="E1228">
        <f>'TPS543C20 Loop Gain'!B2712</f>
        <v>778000</v>
      </c>
    </row>
    <row r="1229" spans="3:5" x14ac:dyDescent="0.25">
      <c r="C1229">
        <f>'TPS543C20 Loop Gain'!AI2711</f>
        <v>-48.883991339365373</v>
      </c>
      <c r="D1229">
        <f>'TPS543C20 Loop Gain'!AJ2711</f>
        <v>55.529500416711706</v>
      </c>
      <c r="E1229">
        <f>'TPS543C20 Loop Gain'!B2711</f>
        <v>777000</v>
      </c>
    </row>
    <row r="1230" spans="3:5" x14ac:dyDescent="0.25">
      <c r="C1230">
        <f>'TPS543C20 Loop Gain'!AI2710</f>
        <v>-48.902030264444875</v>
      </c>
      <c r="D1230">
        <f>'TPS543C20 Loop Gain'!AJ2710</f>
        <v>55.80756484705779</v>
      </c>
      <c r="E1230">
        <f>'TPS543C20 Loop Gain'!B2710</f>
        <v>776000</v>
      </c>
    </row>
    <row r="1231" spans="3:5" x14ac:dyDescent="0.25">
      <c r="C1231">
        <f>'TPS543C20 Loop Gain'!AI2709</f>
        <v>-48.920449145804533</v>
      </c>
      <c r="D1231">
        <f>'TPS543C20 Loop Gain'!AJ2709</f>
        <v>56.085660757120671</v>
      </c>
      <c r="E1231">
        <f>'TPS543C20 Loop Gain'!B2709</f>
        <v>775000</v>
      </c>
    </row>
    <row r="1232" spans="3:5" x14ac:dyDescent="0.25">
      <c r="C1232">
        <f>'TPS543C20 Loop Gain'!AI2708</f>
        <v>-48.939251841133327</v>
      </c>
      <c r="D1232">
        <f>'TPS543C20 Loop Gain'!AJ2708</f>
        <v>56.363788709181037</v>
      </c>
      <c r="E1232">
        <f>'TPS543C20 Loop Gain'!B2708</f>
        <v>774000</v>
      </c>
    </row>
    <row r="1233" spans="3:5" x14ac:dyDescent="0.25">
      <c r="C1233">
        <f>'TPS543C20 Loop Gain'!AI2707</f>
        <v>-48.958442286309129</v>
      </c>
      <c r="D1233">
        <f>'TPS543C20 Loop Gain'!AJ2707</f>
        <v>56.641949265470068</v>
      </c>
      <c r="E1233">
        <f>'TPS543C20 Loop Gain'!B2707</f>
        <v>773000</v>
      </c>
    </row>
    <row r="1234" spans="3:5" x14ac:dyDescent="0.25">
      <c r="C1234">
        <f>'TPS543C20 Loop Gain'!AI2706</f>
        <v>-48.97802449730132</v>
      </c>
      <c r="D1234">
        <f>'TPS543C20 Loop Gain'!AJ2706</f>
        <v>56.920142988118364</v>
      </c>
      <c r="E1234">
        <f>'TPS543C20 Loop Gain'!B2706</f>
        <v>772000</v>
      </c>
    </row>
    <row r="1235" spans="3:5" x14ac:dyDescent="0.25">
      <c r="C1235">
        <f>'TPS543C20 Loop Gain'!AI2705</f>
        <v>-48.998002572134126</v>
      </c>
      <c r="D1235">
        <f>'TPS543C20 Loop Gain'!AJ2705</f>
        <v>57.198370439108395</v>
      </c>
      <c r="E1235">
        <f>'TPS543C20 Loop Gain'!B2705</f>
        <v>771000</v>
      </c>
    </row>
    <row r="1236" spans="3:5" x14ac:dyDescent="0.25">
      <c r="C1236">
        <f>'TPS543C20 Loop Gain'!AI2704</f>
        <v>-49.018380692912935</v>
      </c>
      <c r="D1236">
        <f>'TPS543C20 Loop Gain'!AJ2704</f>
        <v>57.476632180221443</v>
      </c>
      <c r="E1236">
        <f>'TPS543C20 Loop Gain'!B2704</f>
        <v>770000</v>
      </c>
    </row>
    <row r="1237" spans="3:5" x14ac:dyDescent="0.25">
      <c r="C1237">
        <f>'TPS543C20 Loop Gain'!AI2703</f>
        <v>-49.039163127915479</v>
      </c>
      <c r="D1237">
        <f>'TPS543C20 Loop Gain'!AJ2703</f>
        <v>57.754928772988976</v>
      </c>
      <c r="E1237">
        <f>'TPS543C20 Loop Gain'!B2703</f>
        <v>769000</v>
      </c>
    </row>
    <row r="1238" spans="3:5" x14ac:dyDescent="0.25">
      <c r="C1238">
        <f>'TPS543C20 Loop Gain'!AI2702</f>
        <v>-49.060354233750743</v>
      </c>
      <c r="D1238">
        <f>'TPS543C20 Loop Gain'!AJ2702</f>
        <v>58.033260778642244</v>
      </c>
      <c r="E1238">
        <f>'TPS543C20 Loop Gain'!B2702</f>
        <v>768000</v>
      </c>
    </row>
    <row r="1239" spans="3:5" x14ac:dyDescent="0.25">
      <c r="C1239">
        <f>'TPS543C20 Loop Gain'!AI2701</f>
        <v>-49.081958457588854</v>
      </c>
      <c r="D1239">
        <f>'TPS543C20 Loop Gain'!AJ2701</f>
        <v>58.311628758059172</v>
      </c>
      <c r="E1239">
        <f>'TPS543C20 Loop Gain'!B2701</f>
        <v>767000</v>
      </c>
    </row>
    <row r="1240" spans="3:5" x14ac:dyDescent="0.25">
      <c r="C1240">
        <f>'TPS543C20 Loop Gain'!AI2700</f>
        <v>-49.103980339462765</v>
      </c>
      <c r="D1240">
        <f>'TPS543C20 Loop Gain'!AJ2700</f>
        <v>58.590033271714447</v>
      </c>
      <c r="E1240">
        <f>'TPS543C20 Loop Gain'!B2700</f>
        <v>766000</v>
      </c>
    </row>
    <row r="1241" spans="3:5" x14ac:dyDescent="0.25">
      <c r="C1241">
        <f>'TPS543C20 Loop Gain'!AI2699</f>
        <v>-49.126424514647489</v>
      </c>
      <c r="D1241">
        <f>'TPS543C20 Loop Gain'!AJ2699</f>
        <v>58.86847487962887</v>
      </c>
      <c r="E1241">
        <f>'TPS543C20 Loop Gain'!B2699</f>
        <v>765000</v>
      </c>
    </row>
    <row r="1242" spans="3:5" x14ac:dyDescent="0.25">
      <c r="C1242">
        <f>'TPS543C20 Loop Gain'!AI2698</f>
        <v>-49.149295716117258</v>
      </c>
      <c r="D1242">
        <f>'TPS543C20 Loop Gain'!AJ2698</f>
        <v>59.146954141315454</v>
      </c>
      <c r="E1242">
        <f>'TPS543C20 Loop Gain'!B2698</f>
        <v>764000</v>
      </c>
    </row>
    <row r="1243" spans="3:5" x14ac:dyDescent="0.25">
      <c r="C1243">
        <f>'TPS543C20 Loop Gain'!AI2697</f>
        <v>-49.172598777085057</v>
      </c>
      <c r="D1243">
        <f>'TPS543C20 Loop Gain'!AJ2697</f>
        <v>59.42547161572854</v>
      </c>
      <c r="E1243">
        <f>'TPS543C20 Loop Gain'!B2697</f>
        <v>763000</v>
      </c>
    </row>
    <row r="1244" spans="3:5" x14ac:dyDescent="0.25">
      <c r="C1244">
        <f>'TPS543C20 Loop Gain'!AI2696</f>
        <v>-49.196338633627505</v>
      </c>
      <c r="D1244">
        <f>'TPS543C20 Loop Gain'!AJ2696</f>
        <v>59.704027861212246</v>
      </c>
      <c r="E1244">
        <f>'TPS543C20 Loop Gain'!B2696</f>
        <v>762000</v>
      </c>
    </row>
    <row r="1245" spans="3:5" x14ac:dyDescent="0.25">
      <c r="C1245">
        <f>'TPS543C20 Loop Gain'!AI2695</f>
        <v>-49.220520327399257</v>
      </c>
      <c r="D1245">
        <f>'TPS543C20 Loop Gain'!AJ2695</f>
        <v>59.982623435447117</v>
      </c>
      <c r="E1245">
        <f>'TPS543C20 Loop Gain'!B2695</f>
        <v>761000</v>
      </c>
    </row>
    <row r="1246" spans="3:5" x14ac:dyDescent="0.25">
      <c r="C1246">
        <f>'TPS543C20 Loop Gain'!AI2694</f>
        <v>-49.245149008438489</v>
      </c>
      <c r="D1246">
        <f>'TPS543C20 Loop Gain'!AJ2694</f>
        <v>60.261258895395308</v>
      </c>
      <c r="E1246">
        <f>'TPS543C20 Loop Gain'!B2694</f>
        <v>760000</v>
      </c>
    </row>
    <row r="1247" spans="3:5" x14ac:dyDescent="0.25">
      <c r="C1247">
        <f>'TPS543C20 Loop Gain'!AI2693</f>
        <v>-49.270229938070614</v>
      </c>
      <c r="D1247">
        <f>'TPS543C20 Loop Gain'!AJ2693</f>
        <v>60.539934797251064</v>
      </c>
      <c r="E1247">
        <f>'TPS543C20 Loop Gain'!B2693</f>
        <v>759000</v>
      </c>
    </row>
    <row r="1248" spans="3:5" x14ac:dyDescent="0.25">
      <c r="C1248">
        <f>'TPS543C20 Loop Gain'!AI2692</f>
        <v>-49.295768491911012</v>
      </c>
      <c r="D1248">
        <f>'TPS543C20 Loop Gain'!AJ2692</f>
        <v>60.818651696385587</v>
      </c>
      <c r="E1248">
        <f>'TPS543C20 Loop Gain'!B2692</f>
        <v>758000</v>
      </c>
    </row>
    <row r="1249" spans="3:5" x14ac:dyDescent="0.25">
      <c r="C1249">
        <f>'TPS543C20 Loop Gain'!AI2691</f>
        <v>-49.321770162971468</v>
      </c>
      <c r="D1249">
        <f>'TPS543C20 Loop Gain'!AJ2691</f>
        <v>61.097410147293473</v>
      </c>
      <c r="E1249">
        <f>'TPS543C20 Loop Gain'!B2691</f>
        <v>757000</v>
      </c>
    </row>
    <row r="1250" spans="3:5" x14ac:dyDescent="0.25">
      <c r="C1250">
        <f>'TPS543C20 Loop Gain'!AI2690</f>
        <v>-49.348240564877877</v>
      </c>
      <c r="D1250">
        <f>'TPS543C20 Loop Gain'!AJ2690</f>
        <v>61.376210703538469</v>
      </c>
      <c r="E1250">
        <f>'TPS543C20 Loop Gain'!B2690</f>
        <v>756000</v>
      </c>
    </row>
    <row r="1251" spans="3:5" x14ac:dyDescent="0.25">
      <c r="C1251">
        <f>'TPS543C20 Loop Gain'!AI2689</f>
        <v>-49.375185435198702</v>
      </c>
      <c r="D1251">
        <f>'TPS543C20 Loop Gain'!AJ2689</f>
        <v>61.655053917701281</v>
      </c>
      <c r="E1251">
        <f>'TPS543C20 Loop Gain'!B2689</f>
        <v>755000</v>
      </c>
    </row>
    <row r="1252" spans="3:5" x14ac:dyDescent="0.25">
      <c r="C1252">
        <f>'TPS543C20 Loop Gain'!AI2688</f>
        <v>-49.402610638893414</v>
      </c>
      <c r="D1252">
        <f>'TPS543C20 Loop Gain'!AJ2688</f>
        <v>61.933940341322014</v>
      </c>
      <c r="E1252">
        <f>'TPS543C20 Loop Gain'!B2688</f>
        <v>754000</v>
      </c>
    </row>
    <row r="1253" spans="3:5" x14ac:dyDescent="0.25">
      <c r="C1253">
        <f>'TPS543C20 Loop Gain'!AI2687</f>
        <v>-49.430522171883133</v>
      </c>
      <c r="D1253">
        <f>'TPS543C20 Loop Gain'!AJ2687</f>
        <v>62.212870524849876</v>
      </c>
      <c r="E1253">
        <f>'TPS543C20 Loop Gain'!B2687</f>
        <v>753000</v>
      </c>
    </row>
    <row r="1254" spans="3:5" x14ac:dyDescent="0.25">
      <c r="C1254">
        <f>'TPS543C20 Loop Gain'!AI2686</f>
        <v>-49.458926164750579</v>
      </c>
      <c r="D1254">
        <f>'TPS543C20 Loop Gain'!AJ2686</f>
        <v>62.491845017582925</v>
      </c>
      <c r="E1254">
        <f>'TPS543C20 Loop Gain'!B2686</f>
        <v>752000</v>
      </c>
    </row>
    <row r="1255" spans="3:5" x14ac:dyDescent="0.25">
      <c r="C1255">
        <f>'TPS543C20 Loop Gain'!AI2685</f>
        <v>-49.487828886573681</v>
      </c>
      <c r="D1255">
        <f>'TPS543C20 Loop Gain'!AJ2685</f>
        <v>62.770864367619716</v>
      </c>
      <c r="E1255">
        <f>'TPS543C20 Loop Gain'!B2685</f>
        <v>751000</v>
      </c>
    </row>
    <row r="1256" spans="3:5" x14ac:dyDescent="0.25">
      <c r="C1256">
        <f>'TPS543C20 Loop Gain'!AI2684</f>
        <v>-49.517236748899684</v>
      </c>
      <c r="D1256">
        <f>'TPS543C20 Loop Gain'!AJ2684</f>
        <v>63.049929121797391</v>
      </c>
      <c r="E1256">
        <f>'TPS543C20 Loop Gain'!B2684</f>
        <v>750000</v>
      </c>
    </row>
    <row r="1257" spans="3:5" x14ac:dyDescent="0.25">
      <c r="C1257">
        <f>'TPS543C20 Loop Gain'!AI2683</f>
        <v>-49.54715630986459</v>
      </c>
      <c r="D1257">
        <f>'TPS543C20 Loop Gain'!AJ2683</f>
        <v>63.329039825641345</v>
      </c>
      <c r="E1257">
        <f>'TPS543C20 Loop Gain'!B2683</f>
        <v>749000</v>
      </c>
    </row>
    <row r="1258" spans="3:5" x14ac:dyDescent="0.25">
      <c r="C1258">
        <f>'TPS543C20 Loop Gain'!AI2682</f>
        <v>-49.577594278465909</v>
      </c>
      <c r="D1258">
        <f>'TPS543C20 Loop Gain'!AJ2682</f>
        <v>63.608197023306445</v>
      </c>
      <c r="E1258">
        <f>'TPS543C20 Loop Gain'!B2682</f>
        <v>748000</v>
      </c>
    </row>
    <row r="1259" spans="3:5" x14ac:dyDescent="0.25">
      <c r="C1259">
        <f>'TPS543C20 Loop Gain'!AI2681</f>
        <v>-49.608557518995482</v>
      </c>
      <c r="D1259">
        <f>'TPS543C20 Loop Gain'!AJ2681</f>
        <v>63.88740125752004</v>
      </c>
      <c r="E1259">
        <f>'TPS543C20 Loop Gain'!B2681</f>
        <v>747000</v>
      </c>
    </row>
    <row r="1260" spans="3:5" x14ac:dyDescent="0.25">
      <c r="C1260">
        <f>'TPS543C20 Loop Gain'!AI2680</f>
        <v>-49.640053055637033</v>
      </c>
      <c r="D1260">
        <f>'TPS543C20 Loop Gain'!AJ2680</f>
        <v>64.166653069531321</v>
      </c>
      <c r="E1260">
        <f>'TPS543C20 Loop Gain'!B2680</f>
        <v>746000</v>
      </c>
    </row>
    <row r="1261" spans="3:5" x14ac:dyDescent="0.25">
      <c r="C1261">
        <f>'TPS543C20 Loop Gain'!AI2679</f>
        <v>-49.672088077240069</v>
      </c>
      <c r="D1261">
        <f>'TPS543C20 Loop Gain'!AJ2679</f>
        <v>64.445952999047577</v>
      </c>
      <c r="E1261">
        <f>'TPS543C20 Loop Gain'!B2679</f>
        <v>745000</v>
      </c>
    </row>
    <row r="1262" spans="3:5" x14ac:dyDescent="0.25">
      <c r="C1262">
        <f>'TPS543C20 Loop Gain'!AI2678</f>
        <v>-49.704669942274229</v>
      </c>
      <c r="D1262">
        <f>'TPS543C20 Loop Gain'!AJ2678</f>
        <v>64.725301584184237</v>
      </c>
      <c r="E1262">
        <f>'TPS543C20 Loop Gain'!B2678</f>
        <v>744000</v>
      </c>
    </row>
    <row r="1263" spans="3:5" x14ac:dyDescent="0.25">
      <c r="C1263">
        <f>'TPS543C20 Loop Gain'!AI2677</f>
        <v>-49.737806183975792</v>
      </c>
      <c r="D1263">
        <f>'TPS543C20 Loop Gain'!AJ2677</f>
        <v>65.004699361402018</v>
      </c>
      <c r="E1263">
        <f>'TPS543C20 Loop Gain'!B2677</f>
        <v>743000</v>
      </c>
    </row>
    <row r="1264" spans="3:5" x14ac:dyDescent="0.25">
      <c r="C1264">
        <f>'TPS543C20 Loop Gain'!AI2676</f>
        <v>-49.771504515691731</v>
      </c>
      <c r="D1264">
        <f>'TPS543C20 Loop Gain'!AJ2676</f>
        <v>65.284146865454417</v>
      </c>
      <c r="E1264">
        <f>'TPS543C20 Loop Gain'!B2676</f>
        <v>742000</v>
      </c>
    </row>
    <row r="1265" spans="3:5" x14ac:dyDescent="0.25">
      <c r="C1265">
        <f>'TPS543C20 Loop Gain'!AI2675</f>
        <v>-49.80577283643499</v>
      </c>
      <c r="D1265">
        <f>'TPS543C20 Loop Gain'!AJ2675</f>
        <v>65.563644629328493</v>
      </c>
      <c r="E1265">
        <f>'TPS543C20 Loop Gain'!B2675</f>
        <v>741000</v>
      </c>
    </row>
    <row r="1266" spans="3:5" x14ac:dyDescent="0.25">
      <c r="C1266">
        <f>'TPS543C20 Loop Gain'!AI2674</f>
        <v>-49.840619236654959</v>
      </c>
      <c r="D1266">
        <f>'TPS543C20 Loop Gain'!AJ2674</f>
        <v>65.843193184185623</v>
      </c>
      <c r="E1266">
        <f>'TPS543C20 Loop Gain'!B2674</f>
        <v>740000</v>
      </c>
    </row>
    <row r="1267" spans="3:5" x14ac:dyDescent="0.25">
      <c r="C1267">
        <f>'TPS543C20 Loop Gain'!AI2673</f>
        <v>-49.876052004240279</v>
      </c>
      <c r="D1267">
        <f>'TPS543C20 Loop Gain'!AJ2673</f>
        <v>66.12279305930744</v>
      </c>
      <c r="E1267">
        <f>'TPS543C20 Loop Gain'!B2673</f>
        <v>739000</v>
      </c>
    </row>
    <row r="1268" spans="3:5" x14ac:dyDescent="0.25">
      <c r="C1268">
        <f>'TPS543C20 Loop Gain'!AI2672</f>
        <v>-49.91207963075972</v>
      </c>
      <c r="D1268">
        <f>'TPS543C20 Loop Gain'!AJ2672</f>
        <v>66.40244478203438</v>
      </c>
      <c r="E1268">
        <f>'TPS543C20 Loop Gain'!B2672</f>
        <v>738000</v>
      </c>
    </row>
    <row r="1269" spans="3:5" x14ac:dyDescent="0.25">
      <c r="C1269">
        <f>'TPS543C20 Loop Gain'!AI2671</f>
        <v>-49.948710817954343</v>
      </c>
      <c r="D1269">
        <f>'TPS543C20 Loop Gain'!AJ2671</f>
        <v>66.682148877710489</v>
      </c>
      <c r="E1269">
        <f>'TPS543C20 Loop Gain'!B2671</f>
        <v>737000</v>
      </c>
    </row>
    <row r="1270" spans="3:5" x14ac:dyDescent="0.25">
      <c r="C1270">
        <f>'TPS543C20 Loop Gain'!AI2670</f>
        <v>-49.985954484495032</v>
      </c>
      <c r="D1270">
        <f>'TPS543C20 Loop Gain'!AJ2670</f>
        <v>66.961905869621575</v>
      </c>
      <c r="E1270">
        <f>'TPS543C20 Loop Gain'!B2670</f>
        <v>736000</v>
      </c>
    </row>
    <row r="1271" spans="3:5" x14ac:dyDescent="0.25">
      <c r="C1271">
        <f>'TPS543C20 Loop Gain'!AI2669</f>
        <v>-50.023819773014793</v>
      </c>
      <c r="D1271">
        <f>'TPS543C20 Loop Gain'!AJ2669</f>
        <v>67.241716278939847</v>
      </c>
      <c r="E1271">
        <f>'TPS543C20 Loop Gain'!B2669</f>
        <v>735000</v>
      </c>
    </row>
    <row r="1272" spans="3:5" x14ac:dyDescent="0.25">
      <c r="C1272">
        <f>'TPS543C20 Loop Gain'!AI2668</f>
        <v>-50.062316057432852</v>
      </c>
      <c r="D1272">
        <f>'TPS543C20 Loop Gain'!AJ2668</f>
        <v>67.521580624663429</v>
      </c>
      <c r="E1272">
        <f>'TPS543C20 Loop Gain'!B2668</f>
        <v>734000</v>
      </c>
    </row>
    <row r="1273" spans="3:5" x14ac:dyDescent="0.25">
      <c r="C1273">
        <f>'TPS543C20 Loop Gain'!AI2667</f>
        <v>-50.10145295058237</v>
      </c>
      <c r="D1273">
        <f>'TPS543C20 Loop Gain'!AJ2667</f>
        <v>67.80149942355709</v>
      </c>
      <c r="E1273">
        <f>'TPS543C20 Loop Gain'!B2667</f>
        <v>733000</v>
      </c>
    </row>
    <row r="1274" spans="3:5" x14ac:dyDescent="0.25">
      <c r="C1274">
        <f>'TPS543C20 Loop Gain'!AI2666</f>
        <v>-50.141240312160519</v>
      </c>
      <c r="D1274">
        <f>'TPS543C20 Loop Gain'!AJ2666</f>
        <v>68.081473190093533</v>
      </c>
      <c r="E1274">
        <f>'TPS543C20 Loop Gain'!B2666</f>
        <v>732000</v>
      </c>
    </row>
    <row r="1275" spans="3:5" x14ac:dyDescent="0.25">
      <c r="C1275">
        <f>'TPS543C20 Loop Gain'!AI2665</f>
        <v>-50.181688257012027</v>
      </c>
      <c r="D1275">
        <f>'TPS543C20 Loop Gain'!AJ2665</f>
        <v>68.361502436395654</v>
      </c>
      <c r="E1275">
        <f>'TPS543C20 Loop Gain'!B2665</f>
        <v>731000</v>
      </c>
    </row>
    <row r="1276" spans="3:5" x14ac:dyDescent="0.25">
      <c r="C1276">
        <f>'TPS543C20 Loop Gain'!AI2664</f>
        <v>-50.222807163768898</v>
      </c>
      <c r="D1276">
        <f>'TPS543C20 Loop Gain'!AJ2664</f>
        <v>68.641587672172577</v>
      </c>
      <c r="E1276">
        <f>'TPS543C20 Loop Gain'!B2664</f>
        <v>730000</v>
      </c>
    </row>
    <row r="1277" spans="3:5" x14ac:dyDescent="0.25">
      <c r="C1277">
        <f>'TPS543C20 Loop Gain'!AI2663</f>
        <v>-50.264607683860689</v>
      </c>
      <c r="D1277">
        <f>'TPS543C20 Loop Gain'!AJ2663</f>
        <v>68.921729404664475</v>
      </c>
      <c r="E1277">
        <f>'TPS543C20 Loop Gain'!B2663</f>
        <v>729000</v>
      </c>
    </row>
    <row r="1278" spans="3:5" x14ac:dyDescent="0.25">
      <c r="C1278">
        <f>'TPS543C20 Loop Gain'!AI2662</f>
        <v>-50.307100750916746</v>
      </c>
      <c r="D1278">
        <f>'TPS543C20 Loop Gain'!AJ2662</f>
        <v>69.201928138579163</v>
      </c>
      <c r="E1278">
        <f>'TPS543C20 Loop Gain'!B2662</f>
        <v>728000</v>
      </c>
    </row>
    <row r="1279" spans="3:5" x14ac:dyDescent="0.25">
      <c r="C1279">
        <f>'TPS543C20 Loop Gain'!AI2661</f>
        <v>-50.35029759058007</v>
      </c>
      <c r="D1279">
        <f>'TPS543C20 Loop Gain'!AJ2661</f>
        <v>69.482184376035178</v>
      </c>
      <c r="E1279">
        <f>'TPS543C20 Loop Gain'!B2661</f>
        <v>727000</v>
      </c>
    </row>
    <row r="1280" spans="3:5" x14ac:dyDescent="0.25">
      <c r="C1280">
        <f>'TPS543C20 Loop Gain'!AI2660</f>
        <v>-50.394209730754298</v>
      </c>
      <c r="D1280">
        <f>'TPS543C20 Loop Gain'!AJ2660</f>
        <v>69.762498616498263</v>
      </c>
      <c r="E1280">
        <f>'TPS543C20 Loop Gain'!B2660</f>
        <v>726000</v>
      </c>
    </row>
    <row r="1281" spans="3:5" x14ac:dyDescent="0.25">
      <c r="C1281">
        <f>'TPS543C20 Loop Gain'!AI2659</f>
        <v>-50.438849012308573</v>
      </c>
      <c r="D1281">
        <f>'TPS543C20 Loop Gain'!AJ2659</f>
        <v>70.042871356721733</v>
      </c>
      <c r="E1281">
        <f>'TPS543C20 Loop Gain'!B2659</f>
        <v>725000</v>
      </c>
    </row>
    <row r="1282" spans="3:5" x14ac:dyDescent="0.25">
      <c r="C1282">
        <f>'TPS543C20 Loop Gain'!AI2658</f>
        <v>-50.484227600262905</v>
      </c>
      <c r="D1282">
        <f>'TPS543C20 Loop Gain'!AJ2658</f>
        <v>70.323303090687745</v>
      </c>
      <c r="E1282">
        <f>'TPS543C20 Loop Gain'!B2658</f>
        <v>724000</v>
      </c>
    </row>
    <row r="1283" spans="3:5" x14ac:dyDescent="0.25">
      <c r="C1283">
        <f>'TPS543C20 Loop Gain'!AI2657</f>
        <v>-50.530357995482206</v>
      </c>
      <c r="D1283">
        <f>'TPS543C20 Loop Gain'!AJ2657</f>
        <v>70.603794309544469</v>
      </c>
      <c r="E1283">
        <f>'TPS543C20 Loop Gain'!B2657</f>
        <v>723000</v>
      </c>
    </row>
    <row r="1284" spans="3:5" x14ac:dyDescent="0.25">
      <c r="C1284">
        <f>'TPS543C20 Loop Gain'!AI2656</f>
        <v>-50.577253046904218</v>
      </c>
      <c r="D1284">
        <f>'TPS543C20 Loop Gain'!AJ2656</f>
        <v>70.884345501544175</v>
      </c>
      <c r="E1284">
        <f>'TPS543C20 Loop Gain'!B2656</f>
        <v>722000</v>
      </c>
    </row>
    <row r="1285" spans="3:5" x14ac:dyDescent="0.25">
      <c r="C1285">
        <f>'TPS543C20 Loop Gain'!AI2655</f>
        <v>-50.624925964335347</v>
      </c>
      <c r="D1285">
        <f>'TPS543C20 Loop Gain'!AJ2655</f>
        <v>71.164957151984254</v>
      </c>
      <c r="E1285">
        <f>'TPS543C20 Loop Gain'!B2655</f>
        <v>721000</v>
      </c>
    </row>
    <row r="1286" spans="3:5" x14ac:dyDescent="0.25">
      <c r="C1286">
        <f>'TPS543C20 Loop Gain'!AI2654</f>
        <v>-50.673390331840068</v>
      </c>
      <c r="D1286">
        <f>'TPS543C20 Loop Gain'!AJ2654</f>
        <v>71.445629743145886</v>
      </c>
      <c r="E1286">
        <f>'TPS543C20 Loop Gain'!B2654</f>
        <v>720000</v>
      </c>
    </row>
    <row r="1287" spans="3:5" x14ac:dyDescent="0.25">
      <c r="C1287">
        <f>'TPS543C20 Loop Gain'!AI2653</f>
        <v>-50.722660121763951</v>
      </c>
      <c r="D1287">
        <f>'TPS543C20 Loop Gain'!AJ2653</f>
        <v>71.726363754229965</v>
      </c>
      <c r="E1287">
        <f>'TPS543C20 Loop Gain'!B2653</f>
        <v>719000</v>
      </c>
    </row>
    <row r="1288" spans="3:5" x14ac:dyDescent="0.25">
      <c r="C1288">
        <f>'TPS543C20 Loop Gain'!AI2652</f>
        <v>-50.772749709420815</v>
      </c>
      <c r="D1288">
        <f>'TPS543C20 Loop Gain'!AJ2652</f>
        <v>72.007159661297365</v>
      </c>
      <c r="E1288">
        <f>'TPS543C20 Loop Gain'!B2652</f>
        <v>718000</v>
      </c>
    </row>
    <row r="1289" spans="3:5" x14ac:dyDescent="0.25">
      <c r="C1289">
        <f>'TPS543C20 Loop Gain'!AI2651</f>
        <v>-50.823673888486567</v>
      </c>
      <c r="D1289">
        <f>'TPS543C20 Loop Gain'!AJ2651</f>
        <v>72.28801793720767</v>
      </c>
      <c r="E1289">
        <f>'TPS543C20 Loop Gain'!B2651</f>
        <v>717000</v>
      </c>
    </row>
    <row r="1290" spans="3:5" x14ac:dyDescent="0.25">
      <c r="C1290">
        <f>'TPS543C20 Loop Gain'!AI2650</f>
        <v>-50.875447887137852</v>
      </c>
      <c r="D1290">
        <f>'TPS543C20 Loop Gain'!AJ2650</f>
        <v>72.568939051554935</v>
      </c>
      <c r="E1290">
        <f>'TPS543C20 Loop Gain'!B2650</f>
        <v>716000</v>
      </c>
    </row>
    <row r="1291" spans="3:5" x14ac:dyDescent="0.25">
      <c r="C1291">
        <f>'TPS543C20 Loop Gain'!AI2649</f>
        <v>-50.92808738498065</v>
      </c>
      <c r="D1291">
        <f>'TPS543C20 Loop Gain'!AJ2649</f>
        <v>72.849923470607465</v>
      </c>
      <c r="E1291">
        <f>'TPS543C20 Loop Gain'!B2649</f>
        <v>715000</v>
      </c>
    </row>
    <row r="1292" spans="3:5" x14ac:dyDescent="0.25">
      <c r="C1292">
        <f>'TPS543C20 Loop Gain'!AI2648</f>
        <v>-50.981608530814668</v>
      </c>
      <c r="D1292">
        <f>'TPS543C20 Loop Gain'!AJ2648</f>
        <v>73.130971657245212</v>
      </c>
      <c r="E1292">
        <f>'TPS543C20 Loop Gain'!B2648</f>
        <v>714000</v>
      </c>
    </row>
    <row r="1293" spans="3:5" x14ac:dyDescent="0.25">
      <c r="C1293">
        <f>'TPS543C20 Loop Gain'!AI2647</f>
        <v>-51.036027961285974</v>
      </c>
      <c r="D1293">
        <f>'TPS543C20 Loop Gain'!AJ2647</f>
        <v>73.412084070897038</v>
      </c>
      <c r="E1293">
        <f>'TPS543C20 Loop Gain'!B2647</f>
        <v>713000</v>
      </c>
    </row>
    <row r="1294" spans="3:5" x14ac:dyDescent="0.25">
      <c r="C1294">
        <f>'TPS543C20 Loop Gain'!AI2646</f>
        <v>-51.091362820476746</v>
      </c>
      <c r="D1294">
        <f>'TPS543C20 Loop Gain'!AJ2646</f>
        <v>73.693261167478383</v>
      </c>
      <c r="E1294">
        <f>'TPS543C20 Loop Gain'!B2646</f>
        <v>712000</v>
      </c>
    </row>
    <row r="1295" spans="3:5" x14ac:dyDescent="0.25">
      <c r="C1295">
        <f>'TPS543C20 Loop Gain'!AI2645</f>
        <v>-51.147630780495767</v>
      </c>
      <c r="D1295">
        <f>'TPS543C20 Loop Gain'!AJ2645</f>
        <v>73.974503399328427</v>
      </c>
      <c r="E1295">
        <f>'TPS543C20 Loop Gain'!B2645</f>
        <v>711000</v>
      </c>
    </row>
    <row r="1296" spans="3:5" x14ac:dyDescent="0.25">
      <c r="C1296">
        <f>'TPS543C20 Loop Gain'!AI2644</f>
        <v>-51.204850063125463</v>
      </c>
      <c r="D1296">
        <f>'TPS543C20 Loop Gain'!AJ2644</f>
        <v>74.255811215147318</v>
      </c>
      <c r="E1296">
        <f>'TPS543C20 Loop Gain'!B2644</f>
        <v>710000</v>
      </c>
    </row>
    <row r="1297" spans="3:5" x14ac:dyDescent="0.25">
      <c r="C1297">
        <f>'TPS543C20 Loop Gain'!AI2643</f>
        <v>-51.263039462595358</v>
      </c>
      <c r="D1297">
        <f>'TPS543C20 Loop Gain'!AJ2643</f>
        <v>74.537185059934203</v>
      </c>
      <c r="E1297">
        <f>'TPS543C20 Loop Gain'!B2643</f>
        <v>709000</v>
      </c>
    </row>
    <row r="1298" spans="3:5" x14ac:dyDescent="0.25">
      <c r="C1298">
        <f>'TPS543C20 Loop Gain'!AI2642</f>
        <v>-51.322218369550143</v>
      </c>
      <c r="D1298">
        <f>'TPS543C20 Loop Gain'!AJ2642</f>
        <v>74.818625374922831</v>
      </c>
      <c r="E1298">
        <f>'TPS543C20 Loop Gain'!B2642</f>
        <v>708000</v>
      </c>
    </row>
    <row r="1299" spans="3:5" x14ac:dyDescent="0.25">
      <c r="C1299">
        <f>'TPS543C20 Loop Gain'!AI2641</f>
        <v>-51.382406796291662</v>
      </c>
      <c r="D1299">
        <f>'TPS543C20 Loop Gain'!AJ2641</f>
        <v>75.100132597519135</v>
      </c>
      <c r="E1299">
        <f>'TPS543C20 Loop Gain'!B2641</f>
        <v>707000</v>
      </c>
    </row>
    <row r="1300" spans="3:5" x14ac:dyDescent="0.25">
      <c r="C1300">
        <f>'TPS543C20 Loop Gain'!AI2640</f>
        <v>-51.443625403372842</v>
      </c>
      <c r="D1300">
        <f>'TPS543C20 Loop Gain'!AJ2640</f>
        <v>75.381707161239348</v>
      </c>
      <c r="E1300">
        <f>'TPS543C20 Loop Gain'!B2640</f>
        <v>706000</v>
      </c>
    </row>
    <row r="1301" spans="3:5" x14ac:dyDescent="0.25">
      <c r="C1301">
        <f>'TPS543C20 Loop Gain'!AI2639</f>
        <v>-51.505895527634877</v>
      </c>
      <c r="D1301">
        <f>'TPS543C20 Loop Gain'!AJ2639</f>
        <v>75.663349495643132</v>
      </c>
      <c r="E1301">
        <f>'TPS543C20 Loop Gain'!B2639</f>
        <v>705000</v>
      </c>
    </row>
    <row r="1302" spans="3:5" x14ac:dyDescent="0.25">
      <c r="C1302">
        <f>'TPS543C20 Loop Gain'!AI2638</f>
        <v>-51.56923921178057</v>
      </c>
      <c r="D1302">
        <f>'TPS543C20 Loop Gain'!AJ2638</f>
        <v>75.94506002627466</v>
      </c>
      <c r="E1302">
        <f>'TPS543C20 Loop Gain'!B2638</f>
        <v>704000</v>
      </c>
    </row>
    <row r="1303" spans="3:5" x14ac:dyDescent="0.25">
      <c r="C1303">
        <f>'TPS543C20 Loop Gain'!AI2637</f>
        <v>-51.633679235587266</v>
      </c>
      <c r="D1303">
        <f>'TPS543C20 Loop Gain'!AJ2637</f>
        <v>76.226839174595611</v>
      </c>
      <c r="E1303">
        <f>'TPS543C20 Loop Gain'!B2637</f>
        <v>703000</v>
      </c>
    </row>
    <row r="1304" spans="3:5" x14ac:dyDescent="0.25">
      <c r="C1304">
        <f>'TPS543C20 Loop Gain'!AI2636</f>
        <v>-51.699239148867797</v>
      </c>
      <c r="D1304">
        <f>'TPS543C20 Loop Gain'!AJ2636</f>
        <v>76.508687357923591</v>
      </c>
      <c r="E1304">
        <f>'TPS543C20 Loop Gain'!B2636</f>
        <v>702000</v>
      </c>
    </row>
    <row r="1305" spans="3:5" x14ac:dyDescent="0.25">
      <c r="C1305">
        <f>'TPS543C20 Loop Gain'!AI2635</f>
        <v>-51.76594330630023</v>
      </c>
      <c r="D1305">
        <f>'TPS543C20 Loop Gain'!AJ2635</f>
        <v>76.790604989368063</v>
      </c>
      <c r="E1305">
        <f>'TPS543C20 Loop Gain'!B2635</f>
        <v>701000</v>
      </c>
    </row>
    <row r="1306" spans="3:5" x14ac:dyDescent="0.25">
      <c r="C1306">
        <f>'TPS543C20 Loop Gain'!AI2634</f>
        <v>-51.833816904254697</v>
      </c>
      <c r="D1306">
        <f>'TPS543C20 Loop Gain'!AJ2634</f>
        <v>77.072592477766165</v>
      </c>
      <c r="E1306">
        <f>'TPS543C20 Loop Gain'!B2634</f>
        <v>700000</v>
      </c>
    </row>
    <row r="1307" spans="3:5" x14ac:dyDescent="0.25">
      <c r="C1307">
        <f>'TPS543C20 Loop Gain'!AI2633</f>
        <v>-51.902886019754668</v>
      </c>
      <c r="D1307">
        <f>'TPS543C20 Loop Gain'!AJ2633</f>
        <v>77.354650227619516</v>
      </c>
      <c r="E1307">
        <f>'TPS543C20 Loop Gain'!B2633</f>
        <v>699000</v>
      </c>
    </row>
    <row r="1308" spans="3:5" x14ac:dyDescent="0.25">
      <c r="C1308">
        <f>'TPS543C20 Loop Gain'!AI2632</f>
        <v>-51.973177651724185</v>
      </c>
      <c r="D1308">
        <f>'TPS543C20 Loop Gain'!AJ2632</f>
        <v>77.636778639029686</v>
      </c>
      <c r="E1308">
        <f>'TPS543C20 Loop Gain'!B2632</f>
        <v>698000</v>
      </c>
    </row>
    <row r="1309" spans="3:5" x14ac:dyDescent="0.25">
      <c r="C1309">
        <f>'TPS543C20 Loop Gain'!AI2631</f>
        <v>-52.044719764683897</v>
      </c>
      <c r="D1309">
        <f>'TPS543C20 Loop Gain'!AJ2631</f>
        <v>77.918978107636249</v>
      </c>
      <c r="E1309">
        <f>'TPS543C20 Loop Gain'!B2631</f>
        <v>697000</v>
      </c>
    </row>
    <row r="1310" spans="3:5" x14ac:dyDescent="0.25">
      <c r="C1310">
        <f>'TPS543C20 Loop Gain'!AI2630</f>
        <v>-52.117541335072517</v>
      </c>
      <c r="D1310">
        <f>'TPS543C20 Loop Gain'!AJ2630</f>
        <v>78.201249024549867</v>
      </c>
      <c r="E1310">
        <f>'TPS543C20 Loop Gain'!B2630</f>
        <v>696000</v>
      </c>
    </row>
    <row r="1311" spans="3:5" x14ac:dyDescent="0.25">
      <c r="C1311">
        <f>'TPS543C20 Loop Gain'!AI2629</f>
        <v>-52.191672400383275</v>
      </c>
      <c r="D1311">
        <f>'TPS543C20 Loop Gain'!AJ2629</f>
        <v>78.483591776290282</v>
      </c>
      <c r="E1311">
        <f>'TPS543C20 Loop Gain'!B2629</f>
        <v>695000</v>
      </c>
    </row>
    <row r="1312" spans="3:5" x14ac:dyDescent="0.25">
      <c r="C1312">
        <f>'TPS543C20 Loop Gain'!AI2628</f>
        <v>-52.267144111326601</v>
      </c>
      <c r="D1312">
        <f>'TPS543C20 Loop Gain'!AJ2628</f>
        <v>78.766006744722731</v>
      </c>
      <c r="E1312">
        <f>'TPS543C20 Loop Gain'!B2628</f>
        <v>694000</v>
      </c>
    </row>
    <row r="1313" spans="3:5" x14ac:dyDescent="0.25">
      <c r="C1313">
        <f>'TPS543C20 Loop Gain'!AI2627</f>
        <v>-52.343988787243106</v>
      </c>
      <c r="D1313">
        <f>'TPS543C20 Loop Gain'!AJ2627</f>
        <v>79.048494306991955</v>
      </c>
      <c r="E1313">
        <f>'TPS543C20 Loop Gain'!B2627</f>
        <v>693000</v>
      </c>
    </row>
    <row r="1314" spans="3:5" x14ac:dyDescent="0.25">
      <c r="C1314">
        <f>'TPS543C20 Loop Gain'!AI2626</f>
        <v>-52.422239975012218</v>
      </c>
      <c r="D1314">
        <f>'TPS543C20 Loop Gain'!AJ2626</f>
        <v>79.331054835460804</v>
      </c>
      <c r="E1314">
        <f>'TPS543C20 Loop Gain'!B2626</f>
        <v>692000</v>
      </c>
    </row>
    <row r="1315" spans="3:5" x14ac:dyDescent="0.25">
      <c r="C1315">
        <f>'TPS543C20 Loop Gain'!AI2625</f>
        <v>-52.50193251172724</v>
      </c>
      <c r="D1315">
        <f>'TPS543C20 Loop Gain'!AJ2625</f>
        <v>79.613688697643099</v>
      </c>
      <c r="E1315">
        <f>'TPS543C20 Loop Gain'!B2625</f>
        <v>691000</v>
      </c>
    </row>
    <row r="1316" spans="3:5" x14ac:dyDescent="0.25">
      <c r="C1316">
        <f>'TPS543C20 Loop Gain'!AI2624</f>
        <v>-52.583102591427021</v>
      </c>
      <c r="D1316">
        <f>'TPS543C20 Loop Gain'!AJ2624</f>
        <v>79.896396256141884</v>
      </c>
      <c r="E1316">
        <f>'TPS543C20 Loop Gain'!B2624</f>
        <v>690000</v>
      </c>
    </row>
    <row r="1317" spans="3:5" x14ac:dyDescent="0.25">
      <c r="C1317">
        <f>'TPS543C20 Loop Gain'!AI2623</f>
        <v>-52.665787836204181</v>
      </c>
      <c r="D1317">
        <f>'TPS543C20 Loop Gain'!AJ2623</f>
        <v>80.179177868584716</v>
      </c>
      <c r="E1317">
        <f>'TPS543C20 Loop Gain'!B2623</f>
        <v>689000</v>
      </c>
    </row>
    <row r="1318" spans="3:5" x14ac:dyDescent="0.25">
      <c r="C1318">
        <f>'TPS543C20 Loop Gain'!AI2622</f>
        <v>-52.750027372039916</v>
      </c>
      <c r="D1318">
        <f>'TPS543C20 Loop Gain'!AJ2622</f>
        <v>80.462033887558704</v>
      </c>
      <c r="E1318">
        <f>'TPS543C20 Loop Gain'!B2622</f>
        <v>688000</v>
      </c>
    </row>
    <row r="1319" spans="3:5" x14ac:dyDescent="0.25">
      <c r="C1319">
        <f>'TPS543C20 Loop Gain'!AI2621</f>
        <v>-52.835861909745347</v>
      </c>
      <c r="D1319">
        <f>'TPS543C20 Loop Gain'!AJ2621</f>
        <v>80.744964660548902</v>
      </c>
      <c r="E1319">
        <f>'TPS543C20 Loop Gain'!B2621</f>
        <v>687000</v>
      </c>
    </row>
    <row r="1320" spans="3:5" x14ac:dyDescent="0.25">
      <c r="C1320">
        <f>'TPS543C20 Loop Gain'!AI2620</f>
        <v>-52.923333831429431</v>
      </c>
      <c r="D1320">
        <f>'TPS543C20 Loop Gain'!AJ2620</f>
        <v>81.027970529870288</v>
      </c>
      <c r="E1320">
        <f>'TPS543C20 Loop Gain'!B2620</f>
        <v>686000</v>
      </c>
    </row>
    <row r="1321" spans="3:5" x14ac:dyDescent="0.25">
      <c r="C1321">
        <f>'TPS543C20 Loop Gain'!AI2619</f>
        <v>-53.012487282951753</v>
      </c>
      <c r="D1321">
        <f>'TPS543C20 Loop Gain'!AJ2619</f>
        <v>81.311051832607305</v>
      </c>
      <c r="E1321">
        <f>'TPS543C20 Loop Gain'!B2619</f>
        <v>685000</v>
      </c>
    </row>
    <row r="1322" spans="3:5" x14ac:dyDescent="0.25">
      <c r="C1322">
        <f>'TPS543C20 Loop Gain'!AI2618</f>
        <v>-53.103368272864273</v>
      </c>
      <c r="D1322">
        <f>'TPS543C20 Loop Gain'!AJ2618</f>
        <v>81.594208900547414</v>
      </c>
      <c r="E1322">
        <f>'TPS543C20 Loop Gain'!B2618</f>
        <v>684000</v>
      </c>
    </row>
    <row r="1323" spans="3:5" x14ac:dyDescent="0.25">
      <c r="C1323">
        <f>'TPS543C20 Loop Gain'!AI2617</f>
        <v>-53.196024778395888</v>
      </c>
      <c r="D1323">
        <f>'TPS543C20 Loop Gain'!AJ2617</f>
        <v>81.877442060119634</v>
      </c>
      <c r="E1323">
        <f>'TPS543C20 Loop Gain'!B2617</f>
        <v>683000</v>
      </c>
    </row>
    <row r="1324" spans="3:5" x14ac:dyDescent="0.25">
      <c r="C1324">
        <f>'TPS543C20 Loop Gain'!AI2616</f>
        <v>-53.290506859092297</v>
      </c>
      <c r="D1324">
        <f>'TPS543C20 Loop Gain'!AJ2616</f>
        <v>82.160751632327703</v>
      </c>
      <c r="E1324">
        <f>'TPS543C20 Loop Gain'!B2616</f>
        <v>682000</v>
      </c>
    </row>
    <row r="1325" spans="3:5" x14ac:dyDescent="0.25">
      <c r="C1325">
        <f>'TPS543C20 Loop Gain'!AI2615</f>
        <v>-53.386866778779655</v>
      </c>
      <c r="D1325">
        <f>'TPS543C20 Loop Gain'!AJ2615</f>
        <v>82.444137932688534</v>
      </c>
      <c r="E1325">
        <f>'TPS543C20 Loop Gain'!B2615</f>
        <v>681000</v>
      </c>
    </row>
    <row r="1326" spans="3:5" x14ac:dyDescent="0.25">
      <c r="C1326">
        <f>'TPS543C20 Loop Gain'!AI2614</f>
        <v>-53.485159136599506</v>
      </c>
      <c r="D1326">
        <f>'TPS543C20 Loop Gain'!AJ2614</f>
        <v>82.727601271166222</v>
      </c>
      <c r="E1326">
        <f>'TPS543C20 Loop Gain'!B2614</f>
        <v>680000</v>
      </c>
    </row>
    <row r="1327" spans="3:5" x14ac:dyDescent="0.25">
      <c r="C1327">
        <f>'TPS543C20 Loop Gain'!AI2613</f>
        <v>-53.585441007934314</v>
      </c>
      <c r="D1327">
        <f>'TPS543C20 Loop Gain'!AJ2613</f>
        <v>83.011141952110691</v>
      </c>
      <c r="E1327">
        <f>'TPS543C20 Loop Gain'!B2613</f>
        <v>679000</v>
      </c>
    </row>
    <row r="1328" spans="3:5" x14ac:dyDescent="0.25">
      <c r="C1328">
        <f>'TPS543C20 Loop Gain'!AI2612</f>
        <v>-53.687772096132974</v>
      </c>
      <c r="D1328">
        <f>'TPS543C20 Loop Gain'!AJ2612</f>
        <v>83.294760274192271</v>
      </c>
      <c r="E1328">
        <f>'TPS543C20 Loop Gain'!B2612</f>
        <v>678000</v>
      </c>
    </row>
    <row r="1329" spans="3:5" x14ac:dyDescent="0.25">
      <c r="C1329">
        <f>'TPS543C20 Loop Gain'!AI2611</f>
        <v>-53.79221489604592</v>
      </c>
      <c r="D1329">
        <f>'TPS543C20 Loop Gain'!AJ2611</f>
        <v>83.578456530338002</v>
      </c>
      <c r="E1329">
        <f>'TPS543C20 Loop Gain'!B2611</f>
        <v>677000</v>
      </c>
    </row>
    <row r="1330" spans="3:5" x14ac:dyDescent="0.25">
      <c r="C1330">
        <f>'TPS543C20 Loop Gain'!AI2610</f>
        <v>-53.898834870490155</v>
      </c>
      <c r="D1330">
        <f>'TPS543C20 Loop Gain'!AJ2610</f>
        <v>83.862231007670317</v>
      </c>
      <c r="E1330">
        <f>'TPS543C20 Loop Gain'!B2610</f>
        <v>676000</v>
      </c>
    </row>
    <row r="1331" spans="3:5" x14ac:dyDescent="0.25">
      <c r="C1331">
        <f>'TPS543C20 Loop Gain'!AI2609</f>
        <v>-54.007700640888984</v>
      </c>
      <c r="D1331">
        <f>'TPS543C20 Loop Gain'!AJ2609</f>
        <v>84.14608398743998</v>
      </c>
      <c r="E1331">
        <f>'TPS543C20 Loop Gain'!B2609</f>
        <v>675000</v>
      </c>
    </row>
    <row r="1332" spans="3:5" x14ac:dyDescent="0.25">
      <c r="C1332">
        <f>'TPS543C20 Loop Gain'!AI2608</f>
        <v>-54.118884193477768</v>
      </c>
      <c r="D1332">
        <f>'TPS543C20 Loop Gain'!AJ2608</f>
        <v>84.43001574496536</v>
      </c>
      <c r="E1332">
        <f>'TPS543C20 Loop Gain'!B2608</f>
        <v>674000</v>
      </c>
    </row>
    <row r="1333" spans="3:5" x14ac:dyDescent="0.25">
      <c r="C1333">
        <f>'TPS543C20 Loop Gain'!AI2607</f>
        <v>-54.232461102623823</v>
      </c>
      <c r="D1333">
        <f>'TPS543C20 Loop Gain'!AJ2607</f>
        <v>84.714026549568928</v>
      </c>
      <c r="E1333">
        <f>'TPS543C20 Loop Gain'!B2607</f>
        <v>673000</v>
      </c>
    </row>
    <row r="1334" spans="3:5" x14ac:dyDescent="0.25">
      <c r="C1334">
        <f>'TPS543C20 Loop Gain'!AI2606</f>
        <v>-54.348510772995063</v>
      </c>
      <c r="D1334">
        <f>'TPS543C20 Loop Gain'!AJ2606</f>
        <v>84.998116664513148</v>
      </c>
      <c r="E1334">
        <f>'TPS543C20 Loop Gain'!B2606</f>
        <v>672000</v>
      </c>
    </row>
    <row r="1335" spans="3:5" x14ac:dyDescent="0.25">
      <c r="C1335">
        <f>'TPS543C20 Loop Gain'!AI2605</f>
        <v>-54.46711670251883</v>
      </c>
      <c r="D1335">
        <f>'TPS543C20 Loop Gain'!AJ2605</f>
        <v>85.282286346938534</v>
      </c>
      <c r="E1335">
        <f>'TPS543C20 Loop Gain'!B2605</f>
        <v>671000</v>
      </c>
    </row>
    <row r="1336" spans="3:5" x14ac:dyDescent="0.25">
      <c r="C1336">
        <f>'TPS543C20 Loop Gain'!AI2604</f>
        <v>-54.588366768309058</v>
      </c>
      <c r="D1336">
        <f>'TPS543C20 Loop Gain'!AJ2604</f>
        <v>85.566535847799599</v>
      </c>
      <c r="E1336">
        <f>'TPS543C20 Loop Gain'!B2604</f>
        <v>670000</v>
      </c>
    </row>
    <row r="1337" spans="3:5" x14ac:dyDescent="0.25">
      <c r="C1337">
        <f>'TPS543C20 Loop Gain'!AI2603</f>
        <v>-54.71235353801346</v>
      </c>
      <c r="D1337">
        <f>'TPS543C20 Loop Gain'!AJ2603</f>
        <v>85.850865411803667</v>
      </c>
      <c r="E1337">
        <f>'TPS543C20 Loop Gain'!B2603</f>
        <v>669000</v>
      </c>
    </row>
    <row r="1338" spans="3:5" x14ac:dyDescent="0.25">
      <c r="C1338">
        <f>'TPS543C20 Loop Gain'!AI2602</f>
        <v>-54.839174609342393</v>
      </c>
      <c r="D1338">
        <f>'TPS543C20 Loop Gain'!AJ2602</f>
        <v>86.13527527734675</v>
      </c>
      <c r="E1338">
        <f>'TPS543C20 Loop Gain'!B2602</f>
        <v>668000</v>
      </c>
    </row>
    <row r="1339" spans="3:5" x14ac:dyDescent="0.25">
      <c r="C1339">
        <f>'TPS543C20 Loop Gain'!AI2601</f>
        <v>-54.968932980893157</v>
      </c>
      <c r="D1339">
        <f>'TPS543C20 Loop Gain'!AJ2601</f>
        <v>86.419765676452101</v>
      </c>
      <c r="E1339">
        <f>'TPS543C20 Loop Gain'!B2601</f>
        <v>667000</v>
      </c>
    </row>
    <row r="1340" spans="3:5" x14ac:dyDescent="0.25">
      <c r="C1340">
        <f>'TPS543C20 Loop Gain'!AI2600</f>
        <v>-55.101737457800425</v>
      </c>
      <c r="D1340">
        <f>'TPS543C20 Loop Gain'!AJ2600</f>
        <v>86.704336834707789</v>
      </c>
      <c r="E1340">
        <f>'TPS543C20 Loop Gain'!B2600</f>
        <v>666000</v>
      </c>
    </row>
    <row r="1341" spans="3:5" x14ac:dyDescent="0.25">
      <c r="C1341">
        <f>'TPS543C20 Loop Gain'!AI2599</f>
        <v>-55.237703096211163</v>
      </c>
      <c r="D1341">
        <f>'TPS543C20 Loop Gain'!AJ2599</f>
        <v>86.988988971204961</v>
      </c>
      <c r="E1341">
        <f>'TPS543C20 Loop Gain'!B2599</f>
        <v>665000</v>
      </c>
    </row>
    <row r="1342" spans="3:5" x14ac:dyDescent="0.25">
      <c r="C1342">
        <f>'TPS543C20 Loop Gain'!AI2598</f>
        <v>-55.376951691128902</v>
      </c>
      <c r="D1342">
        <f>'TPS543C20 Loop Gain'!AJ2598</f>
        <v>87.273722298474979</v>
      </c>
      <c r="E1342">
        <f>'TPS543C20 Loop Gain'!B2598</f>
        <v>664000</v>
      </c>
    </row>
    <row r="1343" spans="3:5" x14ac:dyDescent="0.25">
      <c r="C1343">
        <f>'TPS543C20 Loop Gain'!AI2597</f>
        <v>-55.519612312808491</v>
      </c>
      <c r="D1343">
        <f>'TPS543C20 Loop Gain'!AJ2597</f>
        <v>87.558537022428311</v>
      </c>
      <c r="E1343">
        <f>'TPS543C20 Loop Gain'!B2597</f>
        <v>663000</v>
      </c>
    </row>
    <row r="1344" spans="3:5" x14ac:dyDescent="0.25">
      <c r="C1344">
        <f>'TPS543C20 Loop Gain'!AI2596</f>
        <v>-55.665821897617569</v>
      </c>
      <c r="D1344">
        <f>'TPS543C20 Loop Gain'!AJ2596</f>
        <v>87.843433342293764</v>
      </c>
      <c r="E1344">
        <f>'TPS543C20 Loop Gain'!B2596</f>
        <v>662000</v>
      </c>
    </row>
    <row r="1345" spans="3:5" x14ac:dyDescent="0.25">
      <c r="C1345">
        <f>'TPS543C20 Loop Gain'!AI2595</f>
        <v>-55.815725900135718</v>
      </c>
      <c r="D1345">
        <f>'TPS543C20 Loop Gain'!AJ2595</f>
        <v>88.128411450555603</v>
      </c>
      <c r="E1345">
        <f>'TPS543C20 Loop Gain'!B2595</f>
        <v>661000</v>
      </c>
    </row>
    <row r="1346" spans="3:5" x14ac:dyDescent="0.25">
      <c r="C1346">
        <f>'TPS543C20 Loop Gain'!AI2594</f>
        <v>-55.969479014272963</v>
      </c>
      <c r="D1346">
        <f>'TPS543C20 Loop Gain'!AJ2594</f>
        <v>88.413471532894505</v>
      </c>
      <c r="E1346">
        <f>'TPS543C20 Loop Gain'!B2594</f>
        <v>660000</v>
      </c>
    </row>
    <row r="1347" spans="3:5" x14ac:dyDescent="0.25">
      <c r="C1347">
        <f>'TPS543C20 Loop Gain'!AI2593</f>
        <v>-56.127245972362019</v>
      </c>
      <c r="D1347">
        <f>'TPS543C20 Loop Gain'!AJ2593</f>
        <v>88.698613768124801</v>
      </c>
      <c r="E1347">
        <f>'TPS543C20 Loop Gain'!B2593</f>
        <v>659000</v>
      </c>
    </row>
    <row r="1348" spans="3:5" x14ac:dyDescent="0.25">
      <c r="C1348">
        <f>'TPS543C20 Loop Gain'!AI2592</f>
        <v>-56.289202432564373</v>
      </c>
      <c r="D1348">
        <f>'TPS543C20 Loop Gain'!AJ2592</f>
        <v>88.983838328134894</v>
      </c>
      <c r="E1348">
        <f>'TPS543C20 Loop Gain'!B2592</f>
        <v>658000</v>
      </c>
    </row>
    <row r="1349" spans="3:5" x14ac:dyDescent="0.25">
      <c r="C1349">
        <f>'TPS543C20 Loop Gain'!AI2591</f>
        <v>-56.455535966569158</v>
      </c>
      <c r="D1349">
        <f>'TPS543C20 Loop Gain'!AJ2591</f>
        <v>89.269145377827712</v>
      </c>
      <c r="E1349">
        <f>'TPS543C20 Loop Gain'!B2591</f>
        <v>657000</v>
      </c>
    </row>
    <row r="1350" spans="3:5" x14ac:dyDescent="0.25">
      <c r="C1350">
        <f>'TPS543C20 Loop Gain'!AI2590</f>
        <v>-56.62644716150146</v>
      </c>
      <c r="D1350">
        <f>'TPS543C20 Loop Gain'!AJ2590</f>
        <v>89.554535075058482</v>
      </c>
      <c r="E1350">
        <f>'TPS543C20 Loop Gain'!B2590</f>
        <v>656000</v>
      </c>
    </row>
    <row r="1351" spans="3:5" x14ac:dyDescent="0.25">
      <c r="C1351">
        <f>'TPS543C20 Loop Gain'!AI2589</f>
        <v>-56.802150852261633</v>
      </c>
      <c r="D1351">
        <f>'TPS543C20 Loop Gain'!AJ2589</f>
        <v>89.8400075705771</v>
      </c>
      <c r="E1351">
        <f>'TPS543C20 Loop Gain'!B2589</f>
        <v>655000</v>
      </c>
    </row>
    <row r="1352" spans="3:5" x14ac:dyDescent="0.25">
      <c r="C1352">
        <f>'TPS543C20 Loop Gain'!AI2588</f>
        <v>-56.982877503276946</v>
      </c>
      <c r="D1352">
        <f>'TPS543C20 Loop Gain'!AJ2588</f>
        <v>90.12556300796804</v>
      </c>
      <c r="E1352">
        <f>'TPS543C20 Loop Gain'!B2588</f>
        <v>654000</v>
      </c>
    </row>
    <row r="1353" spans="3:5" x14ac:dyDescent="0.25">
      <c r="C1353">
        <f>'TPS543C20 Loop Gain'!AI2587</f>
        <v>-57.168874761936131</v>
      </c>
      <c r="D1353">
        <f>'TPS543C20 Loop Gain'!AJ2587</f>
        <v>90.411201523589966</v>
      </c>
      <c r="E1353">
        <f>'TPS543C20 Loop Gain'!B2587</f>
        <v>653000</v>
      </c>
    </row>
    <row r="1354" spans="3:5" x14ac:dyDescent="0.25">
      <c r="C1354">
        <f>'TPS543C20 Loop Gain'!AI2586</f>
        <v>-57.36040920996912</v>
      </c>
      <c r="D1354">
        <f>'TPS543C20 Loop Gain'!AJ2586</f>
        <v>90.696923246518296</v>
      </c>
      <c r="E1354">
        <f>'TPS543C20 Loop Gain'!B2586</f>
        <v>652000</v>
      </c>
    </row>
    <row r="1355" spans="3:5" x14ac:dyDescent="0.25">
      <c r="C1355">
        <f>'TPS543C20 Loop Gain'!AI2585</f>
        <v>-57.557768343824556</v>
      </c>
      <c r="D1355">
        <f>'TPS543C20 Loop Gain'!AJ2585</f>
        <v>90.982728298485938</v>
      </c>
      <c r="E1355">
        <f>'TPS543C20 Loop Gain'!B2585</f>
        <v>651000</v>
      </c>
    </row>
    <row r="1356" spans="3:5" x14ac:dyDescent="0.25">
      <c r="C1356">
        <f>'TPS543C20 Loop Gain'!AI2584</f>
        <v>-57.761262820945703</v>
      </c>
      <c r="D1356">
        <f>'TPS543C20 Loop Gain'!AJ2584</f>
        <v>91.268616793825032</v>
      </c>
      <c r="E1356">
        <f>'TPS543C20 Loop Gain'!B2584</f>
        <v>650000</v>
      </c>
    </row>
    <row r="1357" spans="3:5" x14ac:dyDescent="0.25">
      <c r="C1357">
        <f>'TPS543C20 Loop Gain'!AI2583</f>
        <v>-57.971229015969101</v>
      </c>
      <c r="D1357">
        <f>'TPS543C20 Loop Gain'!AJ2583</f>
        <v>91.554588839408893</v>
      </c>
      <c r="E1357">
        <f>'TPS543C20 Loop Gain'!B2583</f>
        <v>649000</v>
      </c>
    </row>
    <row r="1358" spans="3:5" x14ac:dyDescent="0.25">
      <c r="C1358">
        <f>'TPS543C20 Loop Gain'!AI2582</f>
        <v>-58.188031939622846</v>
      </c>
      <c r="D1358">
        <f>'TPS543C20 Loop Gain'!AJ2582</f>
        <v>91.840644534594901</v>
      </c>
      <c r="E1358">
        <f>'TPS543C20 Loop Gain'!B2582</f>
        <v>648000</v>
      </c>
    </row>
    <row r="1359" spans="3:5" x14ac:dyDescent="0.25">
      <c r="C1359">
        <f>'TPS543C20 Loop Gain'!AI2581</f>
        <v>-58.41206858388054</v>
      </c>
      <c r="D1359">
        <f>'TPS543C20 Loop Gain'!AJ2581</f>
        <v>92.126783971166233</v>
      </c>
      <c r="E1359">
        <f>'TPS543C20 Loop Gain'!B2581</f>
        <v>647000</v>
      </c>
    </row>
    <row r="1360" spans="3:5" x14ac:dyDescent="0.25">
      <c r="C1360">
        <f>'TPS543C20 Loop Gain'!AI2580</f>
        <v>-58.643771770328584</v>
      </c>
      <c r="D1360">
        <f>'TPS543C20 Loop Gain'!AJ2580</f>
        <v>92.413007233276559</v>
      </c>
      <c r="E1360">
        <f>'TPS543C20 Loop Gain'!B2580</f>
        <v>646000</v>
      </c>
    </row>
    <row r="1361" spans="3:5" x14ac:dyDescent="0.25">
      <c r="C1361">
        <f>'TPS543C20 Loop Gain'!AI2579</f>
        <v>-58.883614595405163</v>
      </c>
      <c r="D1361">
        <f>'TPS543C20 Loop Gain'!AJ2579</f>
        <v>92.699314397391973</v>
      </c>
      <c r="E1361">
        <f>'TPS543C20 Loop Gain'!B2579</f>
        <v>645000</v>
      </c>
    </row>
    <row r="1362" spans="3:5" x14ac:dyDescent="0.25">
      <c r="C1362">
        <f>'TPS543C20 Loop Gain'!AI2578</f>
        <v>-59.132115587165785</v>
      </c>
      <c r="D1362">
        <f>'TPS543C20 Loop Gain'!AJ2578</f>
        <v>92.985705532235073</v>
      </c>
      <c r="E1362">
        <f>'TPS543C20 Loop Gain'!B2578</f>
        <v>644000</v>
      </c>
    </row>
    <row r="1363" spans="3:5" x14ac:dyDescent="0.25">
      <c r="C1363">
        <f>'TPS543C20 Loop Gain'!AI2577</f>
        <v>-59.389844714777276</v>
      </c>
      <c r="D1363">
        <f>'TPS543C20 Loop Gain'!AJ2577</f>
        <v>93.272180698730452</v>
      </c>
      <c r="E1363">
        <f>'TPS543C20 Loop Gain'!B2577</f>
        <v>643000</v>
      </c>
    </row>
    <row r="1364" spans="3:5" x14ac:dyDescent="0.25">
      <c r="C1364">
        <f>'TPS543C20 Loop Gain'!AI2576</f>
        <v>-59.657430425751159</v>
      </c>
      <c r="D1364">
        <f>'TPS543C20 Loop Gain'!AJ2576</f>
        <v>93.55873994994792</v>
      </c>
      <c r="E1364">
        <f>'TPS543C20 Loop Gain'!B2576</f>
        <v>642000</v>
      </c>
    </row>
    <row r="1365" spans="3:5" x14ac:dyDescent="0.25">
      <c r="C1365">
        <f>'TPS543C20 Loop Gain'!AI2575</f>
        <v>-59.935567929328386</v>
      </c>
      <c r="D1365">
        <f>'TPS543C20 Loop Gain'!AJ2575</f>
        <v>93.845383331048239</v>
      </c>
      <c r="E1365">
        <f>'TPS543C20 Loop Gain'!B2575</f>
        <v>641000</v>
      </c>
    </row>
    <row r="1366" spans="3:5" x14ac:dyDescent="0.25">
      <c r="C1366">
        <f>'TPS543C20 Loop Gain'!AI2574</f>
        <v>-60.225029000565364</v>
      </c>
      <c r="D1366">
        <f>'TPS543C20 Loop Gain'!AJ2574</f>
        <v>94.132110879228662</v>
      </c>
      <c r="E1366">
        <f>'TPS543C20 Loop Gain'!B2574</f>
        <v>640000</v>
      </c>
    </row>
    <row r="1367" spans="3:5" x14ac:dyDescent="0.25">
      <c r="C1367">
        <f>'TPS543C20 Loop Gain'!AI2573</f>
        <v>-60.526673652949412</v>
      </c>
      <c r="D1367">
        <f>'TPS543C20 Loop Gain'!AJ2573</f>
        <v>94.418922623668223</v>
      </c>
      <c r="E1367">
        <f>'TPS543C20 Loop Gain'!B2573</f>
        <v>639000</v>
      </c>
    </row>
    <row r="1368" spans="3:5" x14ac:dyDescent="0.25">
      <c r="C1368">
        <f>'TPS543C20 Loop Gain'!AI2572</f>
        <v>-60.841464123872257</v>
      </c>
      <c r="D1368">
        <f>'TPS543C20 Loop Gain'!AJ2572</f>
        <v>94.705818585475001</v>
      </c>
      <c r="E1368">
        <f>'TPS543C20 Loop Gain'!B2572</f>
        <v>638000</v>
      </c>
    </row>
    <row r="1369" spans="3:5" x14ac:dyDescent="0.25">
      <c r="C1369">
        <f>'TPS543C20 Loop Gain'!AI2571</f>
        <v>-61.170481745670592</v>
      </c>
      <c r="D1369">
        <f>'TPS543C20 Loop Gain'!AJ2571</f>
        <v>94.99279877763243</v>
      </c>
      <c r="E1369">
        <f>'TPS543C20 Loop Gain'!B2571</f>
        <v>637000</v>
      </c>
    </row>
    <row r="1370" spans="3:5" x14ac:dyDescent="0.25">
      <c r="C1370">
        <f>'TPS543C20 Loop Gain'!AI2570</f>
        <v>-61.514947447540543</v>
      </c>
      <c r="D1370">
        <f>'TPS543C20 Loop Gain'!AJ2570</f>
        <v>95.279863204946835</v>
      </c>
      <c r="E1370">
        <f>'TPS543C20 Loop Gain'!B2570</f>
        <v>636000</v>
      </c>
    </row>
    <row r="1371" spans="3:5" x14ac:dyDescent="0.25">
      <c r="C1371">
        <f>'TPS543C20 Loop Gain'!AI2569</f>
        <v>-61.876246868357896</v>
      </c>
      <c r="D1371">
        <f>'TPS543C20 Loop Gain'!AJ2569</f>
        <v>95.567011863994935</v>
      </c>
      <c r="E1371">
        <f>'TPS543C20 Loop Gain'!B2569</f>
        <v>635000</v>
      </c>
    </row>
    <row r="1372" spans="3:5" x14ac:dyDescent="0.25">
      <c r="C1372">
        <f>'TPS543C20 Loop Gain'!AI2568</f>
        <v>-62.255961383655574</v>
      </c>
      <c r="D1372">
        <f>'TPS543C20 Loop Gain'!AJ2568</f>
        <v>95.85424474307213</v>
      </c>
      <c r="E1372">
        <f>'TPS543C20 Loop Gain'!B2568</f>
        <v>634000</v>
      </c>
    </row>
    <row r="1373" spans="3:5" x14ac:dyDescent="0.25">
      <c r="C1373">
        <f>'TPS543C20 Loop Gain'!AI2567</f>
        <v>-62.655906801086303</v>
      </c>
      <c r="D1373">
        <f>'TPS543C20 Loop Gain'!AJ2567</f>
        <v>96.141561822141583</v>
      </c>
      <c r="E1373">
        <f>'TPS543C20 Loop Gain'!B2567</f>
        <v>633000</v>
      </c>
    </row>
    <row r="1374" spans="3:5" x14ac:dyDescent="0.25">
      <c r="C1374">
        <f>'TPS543C20 Loop Gain'!AI2566</f>
        <v>-63.078182117555251</v>
      </c>
      <c r="D1374">
        <f>'TPS543C20 Loop Gain'!AJ2566</f>
        <v>96.428963072783858</v>
      </c>
      <c r="E1374">
        <f>'TPS543C20 Loop Gain'!B2566</f>
        <v>632000</v>
      </c>
    </row>
    <row r="1375" spans="3:5" x14ac:dyDescent="0.25">
      <c r="C1375">
        <f>'TPS543C20 Loop Gain'!AI2565</f>
        <v>-63.52523165056401</v>
      </c>
      <c r="D1375">
        <f>'TPS543C20 Loop Gain'!AJ2565</f>
        <v>96.716448458146274</v>
      </c>
      <c r="E1375">
        <f>'TPS543C20 Loop Gain'!B2565</f>
        <v>631000</v>
      </c>
    </row>
    <row r="1376" spans="3:5" x14ac:dyDescent="0.25">
      <c r="C1376">
        <f>'TPS543C20 Loop Gain'!AI2564</f>
        <v>-63.99992520291611</v>
      </c>
      <c r="D1376">
        <f>'TPS543C20 Loop Gain'!AJ2564</f>
        <v>97.004017932892296</v>
      </c>
      <c r="E1376">
        <f>'TPS543C20 Loop Gain'!B2564</f>
        <v>630000</v>
      </c>
    </row>
    <row r="1377" spans="3:5" x14ac:dyDescent="0.25">
      <c r="C1377">
        <f>'TPS543C20 Loop Gain'!AI2563</f>
        <v>-64.505662930859145</v>
      </c>
      <c r="D1377">
        <f>'TPS543C20 Loop Gain'!AJ2563</f>
        <v>97.291671443154186</v>
      </c>
      <c r="E1377">
        <f>'TPS543C20 Loop Gain'!B2563</f>
        <v>629000</v>
      </c>
    </row>
    <row r="1378" spans="3:5" x14ac:dyDescent="0.25">
      <c r="C1378">
        <f>'TPS543C20 Loop Gain'!AI2562</f>
        <v>-65.046514654235409</v>
      </c>
      <c r="D1378">
        <f>'TPS543C20 Loop Gain'!AJ2562</f>
        <v>97.579408926484163</v>
      </c>
      <c r="E1378">
        <f>'TPS543C20 Loop Gain'!B2562</f>
        <v>628000</v>
      </c>
    </row>
    <row r="1379" spans="3:5" x14ac:dyDescent="0.25">
      <c r="C1379">
        <f>'TPS543C20 Loop Gain'!AI2561</f>
        <v>-65.627408143112319</v>
      </c>
      <c r="D1379">
        <f>'TPS543C20 Loop Gain'!AJ2561</f>
        <v>97.86723031180469</v>
      </c>
      <c r="E1379">
        <f>'TPS543C20 Loop Gain'!B2561</f>
        <v>627000</v>
      </c>
    </row>
    <row r="1380" spans="3:5" x14ac:dyDescent="0.25">
      <c r="C1380">
        <f>'TPS543C20 Loop Gain'!AI2560</f>
        <v>-66.254388616149129</v>
      </c>
      <c r="D1380">
        <f>'TPS543C20 Loop Gain'!AJ2560</f>
        <v>98.15513551936445</v>
      </c>
      <c r="E1380">
        <f>'TPS543C20 Loop Gain'!B2560</f>
        <v>626000</v>
      </c>
    </row>
    <row r="1381" spans="3:5" x14ac:dyDescent="0.25">
      <c r="C1381">
        <f>'TPS543C20 Loop Gain'!AI2559</f>
        <v>-66.934984434322587</v>
      </c>
      <c r="D1381">
        <f>'TPS543C20 Loop Gain'!AJ2559</f>
        <v>98.443124460687471</v>
      </c>
      <c r="E1381">
        <f>'TPS543C20 Loop Gain'!B2559</f>
        <v>625000</v>
      </c>
    </row>
    <row r="1382" spans="3:5" x14ac:dyDescent="0.25">
      <c r="C1382">
        <f>'TPS543C20 Loop Gain'!AI2558</f>
        <v>-67.678735826480519</v>
      </c>
      <c r="D1382">
        <f>'TPS543C20 Loop Gain'!AJ2558</f>
        <v>98.731197038530226</v>
      </c>
      <c r="E1382">
        <f>'TPS543C20 Loop Gain'!B2558</f>
        <v>624000</v>
      </c>
    </row>
    <row r="1383" spans="3:5" x14ac:dyDescent="0.25">
      <c r="C1383">
        <f>'TPS543C20 Loop Gain'!AI2557</f>
        <v>-68.497982478713638</v>
      </c>
      <c r="D1383">
        <f>'TPS543C20 Loop Gain'!AJ2557</f>
        <v>99.019353146834845</v>
      </c>
      <c r="E1383">
        <f>'TPS543C20 Loop Gain'!B2557</f>
        <v>623000</v>
      </c>
    </row>
    <row r="1384" spans="3:5" x14ac:dyDescent="0.25">
      <c r="C1384">
        <f>'TPS543C20 Loop Gain'!AI2556</f>
        <v>-69.409078747367488</v>
      </c>
      <c r="D1384">
        <f>'TPS543C20 Loop Gain'!AJ2556</f>
        <v>99.307592670685196</v>
      </c>
      <c r="E1384">
        <f>'TPS543C20 Loop Gain'!B2556</f>
        <v>622000</v>
      </c>
    </row>
    <row r="1385" spans="3:5" x14ac:dyDescent="0.25">
      <c r="C1385">
        <f>'TPS543C20 Loop Gain'!AI2555</f>
        <v>-70.434349431782564</v>
      </c>
      <c r="D1385">
        <f>'TPS543C20 Loop Gain'!AJ2555</f>
        <v>99.595915486260694</v>
      </c>
      <c r="E1385">
        <f>'TPS543C20 Loop Gain'!B2555</f>
        <v>621000</v>
      </c>
    </row>
    <row r="1386" spans="3:5" x14ac:dyDescent="0.25">
      <c r="C1386">
        <f>'TPS543C20 Loop Gain'!AI2554</f>
        <v>-71.605403808868601</v>
      </c>
      <c r="D1386">
        <f>'TPS543C20 Loop Gain'!AJ2554</f>
        <v>99.88432146079343</v>
      </c>
      <c r="E1386">
        <f>'TPS543C20 Loop Gain'!B2554</f>
        <v>620000</v>
      </c>
    </row>
    <row r="1387" spans="3:5" x14ac:dyDescent="0.25">
      <c r="C1387">
        <f>'TPS543C20 Loop Gain'!AI2553</f>
        <v>-72.969125255639995</v>
      </c>
      <c r="D1387">
        <f>'TPS543C20 Loop Gain'!AJ2553</f>
        <v>100.17281045252619</v>
      </c>
      <c r="E1387">
        <f>'TPS543C20 Loop Gain'!B2553</f>
        <v>619000</v>
      </c>
    </row>
    <row r="1388" spans="3:5" x14ac:dyDescent="0.25">
      <c r="C1388">
        <f>'TPS543C20 Loop Gain'!AI2552</f>
        <v>-74.599437045537712</v>
      </c>
      <c r="D1388">
        <f>'TPS543C20 Loop Gain'!AJ2552</f>
        <v>100.46138231066948</v>
      </c>
      <c r="E1388">
        <f>'TPS543C20 Loop Gain'!B2552</f>
        <v>618000</v>
      </c>
    </row>
    <row r="1389" spans="3:5" x14ac:dyDescent="0.25">
      <c r="C1389">
        <f>'TPS543C20 Loop Gain'!AI2551</f>
        <v>-76.62316389385856</v>
      </c>
      <c r="D1389">
        <f>'TPS543C20 Loop Gain'!AJ2551</f>
        <v>100.75003687536113</v>
      </c>
      <c r="E1389">
        <f>'TPS543C20 Loop Gain'!B2551</f>
        <v>617000</v>
      </c>
    </row>
    <row r="1390" spans="3:5" x14ac:dyDescent="0.25">
      <c r="C1390">
        <f>'TPS543C20 Loop Gain'!AI2550</f>
        <v>-79.286847995727811</v>
      </c>
      <c r="D1390">
        <f>'TPS543C20 Loop Gain'!AJ2550</f>
        <v>101.0387739776227</v>
      </c>
      <c r="E1390">
        <f>'TPS543C20 Loop Gain'!B2550</f>
        <v>616000</v>
      </c>
    </row>
    <row r="1391" spans="3:5" x14ac:dyDescent="0.25">
      <c r="C1391">
        <f>'TPS543C20 Loop Gain'!AI2549</f>
        <v>-83.180305762315754</v>
      </c>
      <c r="D1391">
        <f>'TPS543C20 Loop Gain'!AJ2549</f>
        <v>101.32759343932319</v>
      </c>
      <c r="E1391">
        <f>'TPS543C20 Loop Gain'!B2549</f>
        <v>615000</v>
      </c>
    </row>
    <row r="1392" spans="3:5" x14ac:dyDescent="0.25">
      <c r="C1392">
        <f>'TPS543C20 Loop Gain'!AI2548</f>
        <v>-90.496527372102378</v>
      </c>
      <c r="D1392">
        <f>'TPS543C20 Loop Gain'!AJ2548</f>
        <v>101.61649507312922</v>
      </c>
      <c r="E1392">
        <f>'TPS543C20 Loop Gain'!B2548</f>
        <v>614000</v>
      </c>
    </row>
    <row r="1393" spans="3:5" x14ac:dyDescent="0.25">
      <c r="C1393">
        <f>'TPS543C20 Loop Gain'!AI2547</f>
        <v>-100.11636596817974</v>
      </c>
      <c r="D1393">
        <f>'TPS543C20 Loop Gain'!AJ2547</f>
        <v>-78.094521317513994</v>
      </c>
      <c r="E1393">
        <f>'TPS543C20 Loop Gain'!B2547</f>
        <v>613000</v>
      </c>
    </row>
    <row r="1394" spans="3:5" x14ac:dyDescent="0.25">
      <c r="C1394">
        <f>'TPS543C20 Loop Gain'!AI2546</f>
        <v>-86.045188717913703</v>
      </c>
      <c r="D1394">
        <f>'TPS543C20 Loop Gain'!AJ2546</f>
        <v>-77.805455938421318</v>
      </c>
      <c r="E1394">
        <f>'TPS543C20 Loop Gain'!B2546</f>
        <v>612000</v>
      </c>
    </row>
    <row r="1395" spans="3:5" x14ac:dyDescent="0.25">
      <c r="C1395">
        <f>'TPS543C20 Loop Gain'!AI2545</f>
        <v>-80.904523696181485</v>
      </c>
      <c r="D1395">
        <f>'TPS543C20 Loop Gain'!AJ2545</f>
        <v>-77.516309004754902</v>
      </c>
      <c r="E1395">
        <f>'TPS543C20 Loop Gain'!B2545</f>
        <v>611000</v>
      </c>
    </row>
    <row r="1396" spans="3:5" x14ac:dyDescent="0.25">
      <c r="C1396">
        <f>'TPS543C20 Loop Gain'!AI2544</f>
        <v>-77.679659929327372</v>
      </c>
      <c r="D1396">
        <f>'TPS543C20 Loop Gain'!AJ2544</f>
        <v>-77.227080740988939</v>
      </c>
      <c r="E1396">
        <f>'TPS543C20 Loop Gain'!B2544</f>
        <v>610000</v>
      </c>
    </row>
    <row r="1397" spans="3:5" x14ac:dyDescent="0.25">
      <c r="C1397">
        <f>'TPS543C20 Loop Gain'!AI2543</f>
        <v>-75.320012570260218</v>
      </c>
      <c r="D1397">
        <f>'TPS543C20 Loop Gain'!AJ2543</f>
        <v>-76.937771380981957</v>
      </c>
      <c r="E1397">
        <f>'TPS543C20 Loop Gain'!B2543</f>
        <v>609000</v>
      </c>
    </row>
    <row r="1398" spans="3:5" x14ac:dyDescent="0.25">
      <c r="C1398">
        <f>'TPS543C20 Loop Gain'!AI2542</f>
        <v>-73.45565268284183</v>
      </c>
      <c r="D1398">
        <f>'TPS543C20 Loop Gain'!AJ2542</f>
        <v>-76.64838116801414</v>
      </c>
      <c r="E1398">
        <f>'TPS543C20 Loop Gain'!B2542</f>
        <v>608000</v>
      </c>
    </row>
    <row r="1399" spans="3:5" x14ac:dyDescent="0.25">
      <c r="C1399">
        <f>'TPS543C20 Loop Gain'!AI2541</f>
        <v>-71.912607768018802</v>
      </c>
      <c r="D1399">
        <f>'TPS543C20 Loop Gain'!AJ2541</f>
        <v>-76.358910354810206</v>
      </c>
      <c r="E1399">
        <f>'TPS543C20 Loop Gain'!B2541</f>
        <v>607000</v>
      </c>
    </row>
    <row r="1400" spans="3:5" x14ac:dyDescent="0.25">
      <c r="C1400">
        <f>'TPS543C20 Loop Gain'!AI2540</f>
        <v>-70.595021805257915</v>
      </c>
      <c r="D1400">
        <f>'TPS543C20 Loop Gain'!AJ2540</f>
        <v>-76.069359203578713</v>
      </c>
      <c r="E1400">
        <f>'TPS543C20 Loop Gain'!B2540</f>
        <v>606000</v>
      </c>
    </row>
    <row r="1401" spans="3:5" x14ac:dyDescent="0.25">
      <c r="C1401">
        <f>'TPS543C20 Loop Gain'!AI2539</f>
        <v>-69.444420810109634</v>
      </c>
      <c r="D1401">
        <f>'TPS543C20 Loop Gain'!AJ2539</f>
        <v>-75.779727986041053</v>
      </c>
      <c r="E1401">
        <f>'TPS543C20 Loop Gain'!B2539</f>
        <v>605000</v>
      </c>
    </row>
    <row r="1402" spans="3:5" x14ac:dyDescent="0.25">
      <c r="C1402">
        <f>'TPS543C20 Loop Gain'!AI2538</f>
        <v>-68.422492693690927</v>
      </c>
      <c r="D1402">
        <f>'TPS543C20 Loop Gain'!AJ2538</f>
        <v>-75.49001698346494</v>
      </c>
      <c r="E1402">
        <f>'TPS543C20 Loop Gain'!B2538</f>
        <v>604000</v>
      </c>
    </row>
    <row r="1403" spans="3:5" x14ac:dyDescent="0.25">
      <c r="C1403">
        <f>'TPS543C20 Loop Gain'!AI2537</f>
        <v>-67.502766416279272</v>
      </c>
      <c r="D1403">
        <f>'TPS543C20 Loop Gain'!AJ2537</f>
        <v>-75.200226486694703</v>
      </c>
      <c r="E1403">
        <f>'TPS543C20 Loop Gain'!B2537</f>
        <v>603000</v>
      </c>
    </row>
    <row r="1404" spans="3:5" x14ac:dyDescent="0.25">
      <c r="C1404">
        <f>'TPS543C20 Loop Gain'!AI2536</f>
        <v>-66.666184979994568</v>
      </c>
      <c r="D1404">
        <f>'TPS543C20 Loop Gain'!AJ2536</f>
        <v>-74.910356796180395</v>
      </c>
      <c r="E1404">
        <f>'TPS543C20 Loop Gain'!B2536</f>
        <v>602000</v>
      </c>
    </row>
    <row r="1405" spans="3:5" x14ac:dyDescent="0.25">
      <c r="C1405">
        <f>'TPS543C20 Loop Gain'!AI2535</f>
        <v>-65.898571610204186</v>
      </c>
      <c r="D1405">
        <f>'TPS543C20 Loop Gain'!AJ2535</f>
        <v>-74.620408222008322</v>
      </c>
      <c r="E1405">
        <f>'TPS543C20 Loop Gain'!B2535</f>
        <v>601000</v>
      </c>
    </row>
    <row r="1406" spans="3:5" x14ac:dyDescent="0.25">
      <c r="C1406">
        <f>'TPS543C20 Loop Gain'!AI2534</f>
        <v>-65.189093685429981</v>
      </c>
      <c r="D1406">
        <f>'TPS543C20 Loop Gain'!AJ2534</f>
        <v>-74.330381083925658</v>
      </c>
      <c r="E1406">
        <f>'TPS543C20 Loop Gain'!B2534</f>
        <v>600000</v>
      </c>
    </row>
    <row r="1407" spans="3:5" x14ac:dyDescent="0.25">
      <c r="C1407">
        <f>'TPS543C20 Loop Gain'!AI2533</f>
        <v>-64.52928718132695</v>
      </c>
      <c r="D1407">
        <f>'TPS543C20 Loop Gain'!AJ2533</f>
        <v>-74.040275711372274</v>
      </c>
      <c r="E1407">
        <f>'TPS543C20 Loop Gain'!B2533</f>
        <v>599000</v>
      </c>
    </row>
    <row r="1408" spans="3:5" x14ac:dyDescent="0.25">
      <c r="C1408">
        <f>'TPS543C20 Loop Gain'!AI2532</f>
        <v>-63.912412797002972</v>
      </c>
      <c r="D1408">
        <f>'TPS543C20 Loop Gain'!AJ2532</f>
        <v>-73.750092443502396</v>
      </c>
      <c r="E1408">
        <f>'TPS543C20 Loop Gain'!B2532</f>
        <v>598000</v>
      </c>
    </row>
    <row r="1409" spans="3:5" x14ac:dyDescent="0.25">
      <c r="C1409">
        <f>'TPS543C20 Loop Gain'!AI2531</f>
        <v>-63.333017013750286</v>
      </c>
      <c r="D1409">
        <f>'TPS543C20 Loop Gain'!AJ2531</f>
        <v>-73.459831629213227</v>
      </c>
      <c r="E1409">
        <f>'TPS543C20 Loop Gain'!B2531</f>
        <v>597000</v>
      </c>
    </row>
    <row r="1410" spans="3:5" x14ac:dyDescent="0.25">
      <c r="C1410">
        <f>'TPS543C20 Loop Gain'!AI2530</f>
        <v>-62.786624477551968</v>
      </c>
      <c r="D1410">
        <f>'TPS543C20 Loop Gain'!AJ2530</f>
        <v>-73.16949362716727</v>
      </c>
      <c r="E1410">
        <f>'TPS543C20 Loop Gain'!B2530</f>
        <v>596000</v>
      </c>
    </row>
    <row r="1411" spans="3:5" x14ac:dyDescent="0.25">
      <c r="C1411">
        <f>'TPS543C20 Loop Gain'!AI2529</f>
        <v>-62.269517207736634</v>
      </c>
      <c r="D1411">
        <f>'TPS543C20 Loop Gain'!AJ2529</f>
        <v>-72.879078805817187</v>
      </c>
      <c r="E1411">
        <f>'TPS543C20 Loop Gain'!B2529</f>
        <v>595000</v>
      </c>
    </row>
    <row r="1412" spans="3:5" x14ac:dyDescent="0.25">
      <c r="C1412">
        <f>'TPS543C20 Loop Gain'!AI2528</f>
        <v>-61.778572788239778</v>
      </c>
      <c r="D1412">
        <f>'TPS543C20 Loop Gain'!AJ2528</f>
        <v>-72.588587543426726</v>
      </c>
      <c r="E1412">
        <f>'TPS543C20 Loop Gain'!B2528</f>
        <v>594000</v>
      </c>
    </row>
    <row r="1413" spans="3:5" x14ac:dyDescent="0.25">
      <c r="C1413">
        <f>'TPS543C20 Loop Gain'!AI2527</f>
        <v>-61.311143588573671</v>
      </c>
      <c r="D1413">
        <f>'TPS543C20 Loop Gain'!AJ2527</f>
        <v>-72.298020228092525</v>
      </c>
      <c r="E1413">
        <f>'TPS543C20 Loop Gain'!B2527</f>
        <v>593000</v>
      </c>
    </row>
    <row r="1414" spans="3:5" x14ac:dyDescent="0.25">
      <c r="C1414">
        <f>'TPS543C20 Loop Gain'!AI2526</f>
        <v>-60.864965130156477</v>
      </c>
      <c r="D1414">
        <f>'TPS543C20 Loop Gain'!AJ2526</f>
        <v>-72.007377257766265</v>
      </c>
      <c r="E1414">
        <f>'TPS543C20 Loop Gain'!B2526</f>
        <v>592000</v>
      </c>
    </row>
    <row r="1415" spans="3:5" x14ac:dyDescent="0.25">
      <c r="C1415">
        <f>'TPS543C20 Loop Gain'!AI2525</f>
        <v>-60.438085545422204</v>
      </c>
      <c r="D1415">
        <f>'TPS543C20 Loop Gain'!AJ2525</f>
        <v>-71.716659040271807</v>
      </c>
      <c r="E1415">
        <f>'TPS543C20 Loop Gain'!B2525</f>
        <v>591000</v>
      </c>
    </row>
    <row r="1416" spans="3:5" x14ac:dyDescent="0.25">
      <c r="C1416">
        <f>'TPS543C20 Loop Gain'!AI2524</f>
        <v>-60.028810558927042</v>
      </c>
      <c r="D1416">
        <f>'TPS543C20 Loop Gain'!AJ2524</f>
        <v>-71.425865993325587</v>
      </c>
      <c r="E1416">
        <f>'TPS543C20 Loop Gain'!B2524</f>
        <v>590000</v>
      </c>
    </row>
    <row r="1417" spans="3:5" x14ac:dyDescent="0.25">
      <c r="C1417">
        <f>'TPS543C20 Loop Gain'!AI2523</f>
        <v>-59.635660064038788</v>
      </c>
      <c r="D1417">
        <f>'TPS543C20 Loop Gain'!AJ2523</f>
        <v>-71.134998544551934</v>
      </c>
      <c r="E1417">
        <f>'TPS543C20 Loop Gain'!B2523</f>
        <v>589000</v>
      </c>
    </row>
    <row r="1418" spans="3:5" x14ac:dyDescent="0.25">
      <c r="C1418">
        <f>'TPS543C20 Loop Gain'!AI2522</f>
        <v>-59.257333480834816</v>
      </c>
      <c r="D1418">
        <f>'TPS543C20 Loop Gain'!AJ2522</f>
        <v>-70.844057131502055</v>
      </c>
      <c r="E1418">
        <f>'TPS543C20 Loop Gain'!B2522</f>
        <v>588000</v>
      </c>
    </row>
    <row r="1419" spans="3:5" x14ac:dyDescent="0.25">
      <c r="C1419">
        <f>'TPS543C20 Loop Gain'!AI2521</f>
        <v>-58.892681846859382</v>
      </c>
      <c r="D1419">
        <f>'TPS543C20 Loop Gain'!AJ2521</f>
        <v>-70.553042201668475</v>
      </c>
      <c r="E1419">
        <f>'TPS543C20 Loop Gain'!B2521</f>
        <v>587000</v>
      </c>
    </row>
    <row r="1420" spans="3:5" x14ac:dyDescent="0.25">
      <c r="C1420">
        <f>'TPS543C20 Loop Gain'!AI2520</f>
        <v>-58.540685129046722</v>
      </c>
      <c r="D1420">
        <f>'TPS543C20 Loop Gain'!AJ2520</f>
        <v>-70.261954212497599</v>
      </c>
      <c r="E1420">
        <f>'TPS543C20 Loop Gain'!B2520</f>
        <v>586000</v>
      </c>
    </row>
    <row r="1421" spans="3:5" x14ac:dyDescent="0.25">
      <c r="C1421">
        <f>'TPS543C20 Loop Gain'!AI2519</f>
        <v>-58.200433626847065</v>
      </c>
      <c r="D1421">
        <f>'TPS543C20 Loop Gain'!AJ2519</f>
        <v>-69.970793631406295</v>
      </c>
      <c r="E1421">
        <f>'TPS543C20 Loop Gain'!B2519</f>
        <v>585000</v>
      </c>
    </row>
    <row r="1422" spans="3:5" x14ac:dyDescent="0.25">
      <c r="C1422">
        <f>'TPS543C20 Loop Gain'!AI2518</f>
        <v>-57.871112611999081</v>
      </c>
      <c r="D1422">
        <f>'TPS543C20 Loop Gain'!AJ2518</f>
        <v>-69.679560935791656</v>
      </c>
      <c r="E1422">
        <f>'TPS543C20 Loop Gain'!B2518</f>
        <v>584000</v>
      </c>
    </row>
    <row r="1423" spans="3:5" x14ac:dyDescent="0.25">
      <c r="C1423">
        <f>'TPS543C20 Loop Gain'!AI2517</f>
        <v>-57.551989551643679</v>
      </c>
      <c r="D1423">
        <f>'TPS543C20 Loop Gain'!AJ2517</f>
        <v>-69.388256613043424</v>
      </c>
      <c r="E1423">
        <f>'TPS543C20 Loop Gain'!B2517</f>
        <v>583000</v>
      </c>
    </row>
    <row r="1424" spans="3:5" x14ac:dyDescent="0.25">
      <c r="C1424">
        <f>'TPS543C20 Loop Gain'!AI2516</f>
        <v>-57.242403410333146</v>
      </c>
      <c r="D1424">
        <f>'TPS543C20 Loop Gain'!AJ2516</f>
        <v>-69.096881160553593</v>
      </c>
      <c r="E1424">
        <f>'TPS543C20 Loop Gain'!B2516</f>
        <v>582000</v>
      </c>
    </row>
    <row r="1425" spans="3:5" x14ac:dyDescent="0.25">
      <c r="C1425">
        <f>'TPS543C20 Loop Gain'!AI2515</f>
        <v>-56.941755637790095</v>
      </c>
      <c r="D1425">
        <f>'TPS543C20 Loop Gain'!AJ2515</f>
        <v>-68.80543508572525</v>
      </c>
      <c r="E1425">
        <f>'TPS543C20 Loop Gain'!B2515</f>
        <v>581000</v>
      </c>
    </row>
    <row r="1426" spans="3:5" x14ac:dyDescent="0.25">
      <c r="C1426">
        <f>'TPS543C20 Loop Gain'!AI2514</f>
        <v>-56.649502533370736</v>
      </c>
      <c r="D1426">
        <f>'TPS543C20 Loop Gain'!AJ2514</f>
        <v>-68.513918905981868</v>
      </c>
      <c r="E1426">
        <f>'TPS543C20 Loop Gain'!B2514</f>
        <v>580000</v>
      </c>
    </row>
    <row r="1427" spans="3:5" x14ac:dyDescent="0.25">
      <c r="C1427">
        <f>'TPS543C20 Loop Gain'!AI2513</f>
        <v>-56.365148742329211</v>
      </c>
      <c r="D1427">
        <f>'TPS543C20 Loop Gain'!AJ2513</f>
        <v>-68.222333148771583</v>
      </c>
      <c r="E1427">
        <f>'TPS543C20 Loop Gain'!B2513</f>
        <v>579000</v>
      </c>
    </row>
    <row r="1428" spans="3:5" x14ac:dyDescent="0.25">
      <c r="C1428">
        <f>'TPS543C20 Loop Gain'!AI2512</f>
        <v>-56.088241688349626</v>
      </c>
      <c r="D1428">
        <f>'TPS543C20 Loop Gain'!AJ2512</f>
        <v>-67.93067835157521</v>
      </c>
      <c r="E1428">
        <f>'TPS543C20 Loop Gain'!B2512</f>
        <v>578000</v>
      </c>
    </row>
    <row r="1429" spans="3:5" x14ac:dyDescent="0.25">
      <c r="C1429">
        <f>'TPS543C20 Loop Gain'!AI2511</f>
        <v>-55.81836678511948</v>
      </c>
      <c r="D1429">
        <f>'TPS543C20 Loop Gain'!AJ2511</f>
        <v>-67.638955061910266</v>
      </c>
      <c r="E1429">
        <f>'TPS543C20 Loop Gain'!B2511</f>
        <v>577000</v>
      </c>
    </row>
    <row r="1430" spans="3:5" x14ac:dyDescent="0.25">
      <c r="C1430">
        <f>'TPS543C20 Loop Gain'!AI2510</f>
        <v>-55.555143299685653</v>
      </c>
      <c r="D1430">
        <f>'TPS543C20 Loop Gain'!AJ2510</f>
        <v>-67.34716383733398</v>
      </c>
      <c r="E1430">
        <f>'TPS543C20 Loop Gain'!B2510</f>
        <v>576000</v>
      </c>
    </row>
    <row r="1431" spans="3:5" x14ac:dyDescent="0.25">
      <c r="C1431">
        <f>'TPS543C20 Loop Gain'!AI2509</f>
        <v>-55.298220763948116</v>
      </c>
      <c r="D1431">
        <f>'TPS543C20 Loop Gain'!AJ2509</f>
        <v>-67.055305245445112</v>
      </c>
      <c r="E1431">
        <f>'TPS543C20 Loop Gain'!B2509</f>
        <v>575000</v>
      </c>
    </row>
    <row r="1432" spans="3:5" x14ac:dyDescent="0.25">
      <c r="C1432">
        <f>'TPS543C20 Loop Gain'!AI2508</f>
        <v>-55.047275849376199</v>
      </c>
      <c r="D1432">
        <f>'TPS543C20 Loop Gain'!AJ2508</f>
        <v>-66.763379863886598</v>
      </c>
      <c r="E1432">
        <f>'TPS543C20 Loop Gain'!B2508</f>
        <v>574000</v>
      </c>
    </row>
    <row r="1433" spans="3:5" x14ac:dyDescent="0.25">
      <c r="C1433">
        <f>'TPS543C20 Loop Gain'!AI2507</f>
        <v>-54.802009634994747</v>
      </c>
      <c r="D1433">
        <f>'TPS543C20 Loop Gain'!AJ2507</f>
        <v>-66.471388280343533</v>
      </c>
      <c r="E1433">
        <f>'TPS543C20 Loop Gain'!B2507</f>
        <v>573000</v>
      </c>
    </row>
    <row r="1434" spans="3:5" x14ac:dyDescent="0.25">
      <c r="C1434">
        <f>'TPS543C20 Loop Gain'!AI2506</f>
        <v>-54.562145210710554</v>
      </c>
      <c r="D1434">
        <f>'TPS543C20 Loop Gain'!AJ2506</f>
        <v>-66.17933109254399</v>
      </c>
      <c r="E1434">
        <f>'TPS543C20 Loop Gain'!B2506</f>
        <v>572000</v>
      </c>
    </row>
    <row r="1435" spans="3:5" x14ac:dyDescent="0.25">
      <c r="C1435">
        <f>'TPS543C20 Loop Gain'!AI2505</f>
        <v>-54.327425567766923</v>
      </c>
      <c r="D1435">
        <f>'TPS543C20 Loop Gain'!AJ2505</f>
        <v>-65.887208908255559</v>
      </c>
      <c r="E1435">
        <f>'TPS543C20 Loop Gain'!B2505</f>
        <v>571000</v>
      </c>
    </row>
    <row r="1436" spans="3:5" x14ac:dyDescent="0.25">
      <c r="C1436">
        <f>'TPS543C20 Loop Gain'!AI2504</f>
        <v>-54.097611736010847</v>
      </c>
      <c r="D1436">
        <f>'TPS543C20 Loop Gain'!AJ2504</f>
        <v>-65.595022345282018</v>
      </c>
      <c r="E1436">
        <f>'TPS543C20 Loop Gain'!B2504</f>
        <v>570000</v>
      </c>
    </row>
    <row r="1437" spans="3:5" x14ac:dyDescent="0.25">
      <c r="C1437">
        <f>'TPS543C20 Loop Gain'!AI2503</f>
        <v>-53.872481134111695</v>
      </c>
      <c r="D1437">
        <f>'TPS543C20 Loop Gain'!AJ2503</f>
        <v>-65.302772031457508</v>
      </c>
      <c r="E1437">
        <f>'TPS543C20 Loop Gain'!B2503</f>
        <v>569000</v>
      </c>
    </row>
    <row r="1438" spans="3:5" x14ac:dyDescent="0.25">
      <c r="C1438">
        <f>'TPS543C20 Loop Gain'!AI2502</f>
        <v>-53.651826104168556</v>
      </c>
      <c r="D1438">
        <f>'TPS543C20 Loop Gain'!AJ2502</f>
        <v>-65.01045860464346</v>
      </c>
      <c r="E1438">
        <f>'TPS543C20 Loop Gain'!B2502</f>
        <v>568000</v>
      </c>
    </row>
    <row r="1439" spans="3:5" x14ac:dyDescent="0.25">
      <c r="C1439">
        <f>'TPS543C20 Loop Gain'!AI2501</f>
        <v>-53.435452606515909</v>
      </c>
      <c r="D1439">
        <f>'TPS543C20 Loop Gain'!AJ2501</f>
        <v>-64.718082712717731</v>
      </c>
      <c r="E1439">
        <f>'TPS543C20 Loop Gain'!B2501</f>
        <v>567000</v>
      </c>
    </row>
    <row r="1440" spans="3:5" x14ac:dyDescent="0.25">
      <c r="C1440">
        <f>'TPS543C20 Loop Gain'!AI2500</f>
        <v>-53.223179054161626</v>
      </c>
      <c r="D1440">
        <f>'TPS543C20 Loop Gain'!AJ2500</f>
        <v>-64.425645013568911</v>
      </c>
      <c r="E1440">
        <f>'TPS543C20 Loop Gain'!B2500</f>
        <v>566000</v>
      </c>
    </row>
    <row r="1441" spans="3:5" x14ac:dyDescent="0.25">
      <c r="C1441">
        <f>'TPS543C20 Loop Gain'!AI2499</f>
        <v>-53.014835269303759</v>
      </c>
      <c r="D1441">
        <f>'TPS543C20 Loop Gain'!AJ2499</f>
        <v>-64.133146175085969</v>
      </c>
      <c r="E1441">
        <f>'TPS543C20 Loop Gain'!B2499</f>
        <v>565000</v>
      </c>
    </row>
    <row r="1442" spans="3:5" x14ac:dyDescent="0.25">
      <c r="C1442">
        <f>'TPS543C20 Loop Gain'!AI2498</f>
        <v>-52.810261546898261</v>
      </c>
      <c r="D1442">
        <f>'TPS543C20 Loop Gain'!AJ2498</f>
        <v>-63.84058687514711</v>
      </c>
      <c r="E1442">
        <f>'TPS543C20 Loop Gain'!B2498</f>
        <v>564000</v>
      </c>
    </row>
    <row r="1443" spans="3:5" x14ac:dyDescent="0.25">
      <c r="C1443">
        <f>'TPS543C20 Loop Gain'!AI2497</f>
        <v>-52.609307812363333</v>
      </c>
      <c r="D1443">
        <f>'TPS543C20 Loop Gain'!AJ2497</f>
        <v>-63.547967801608301</v>
      </c>
      <c r="E1443">
        <f>'TPS543C20 Loop Gain'!B2497</f>
        <v>563000</v>
      </c>
    </row>
    <row r="1444" spans="3:5" x14ac:dyDescent="0.25">
      <c r="C1444">
        <f>'TPS543C20 Loop Gain'!AI2496</f>
        <v>-52.411832862285877</v>
      </c>
      <c r="D1444">
        <f>'TPS543C20 Loop Gain'!AJ2496</f>
        <v>-63.255289652289029</v>
      </c>
      <c r="E1444">
        <f>'TPS543C20 Loop Gain'!B2496</f>
        <v>562000</v>
      </c>
    </row>
    <row r="1445" spans="3:5" x14ac:dyDescent="0.25">
      <c r="C1445">
        <f>'TPS543C20 Loop Gain'!AI2495</f>
        <v>-52.217703678506375</v>
      </c>
      <c r="D1445">
        <f>'TPS543C20 Loop Gain'!AJ2495</f>
        <v>-62.962553134959215</v>
      </c>
      <c r="E1445">
        <f>'TPS543C20 Loop Gain'!B2495</f>
        <v>561000</v>
      </c>
    </row>
    <row r="1446" spans="3:5" x14ac:dyDescent="0.25">
      <c r="C1446">
        <f>'TPS543C20 Loop Gain'!AI2494</f>
        <v>-52.026794807231965</v>
      </c>
      <c r="D1446">
        <f>'TPS543C20 Loop Gain'!AJ2494</f>
        <v>-62.669758967321307</v>
      </c>
      <c r="E1446">
        <f>'TPS543C20 Loop Gain'!B2494</f>
        <v>560000</v>
      </c>
    </row>
    <row r="1447" spans="3:5" x14ac:dyDescent="0.25">
      <c r="C1447">
        <f>'TPS543C20 Loop Gain'!AI2493</f>
        <v>-51.8389877959168</v>
      </c>
      <c r="D1447">
        <f>'TPS543C20 Loop Gain'!AJ2493</f>
        <v>-62.376907876996441</v>
      </c>
      <c r="E1447">
        <f>'TPS543C20 Loop Gain'!B2493</f>
        <v>559000</v>
      </c>
    </row>
    <row r="1448" spans="3:5" x14ac:dyDescent="0.25">
      <c r="C1448">
        <f>'TPS543C20 Loop Gain'!AI2492</f>
        <v>-51.654170681579259</v>
      </c>
      <c r="D1448">
        <f>'TPS543C20 Loop Gain'!AJ2492</f>
        <v>-62.084000601502829</v>
      </c>
      <c r="E1448">
        <f>'TPS543C20 Loop Gain'!B2492</f>
        <v>558000</v>
      </c>
    </row>
    <row r="1449" spans="3:5" x14ac:dyDescent="0.25">
      <c r="C1449">
        <f>'TPS543C20 Loop Gain'!AI2491</f>
        <v>-51.472237525016105</v>
      </c>
      <c r="D1449">
        <f>'TPS543C20 Loop Gain'!AJ2491</f>
        <v>-61.791037888238264</v>
      </c>
      <c r="E1449">
        <f>'TPS543C20 Loop Gain'!B2491</f>
        <v>557000</v>
      </c>
    </row>
    <row r="1450" spans="3:5" x14ac:dyDescent="0.25">
      <c r="C1450">
        <f>'TPS543C20 Loop Gain'!AI2490</f>
        <v>-51.293087986063071</v>
      </c>
      <c r="D1450">
        <f>'TPS543C20 Loop Gain'!AJ2490</f>
        <v>-61.498020494457364</v>
      </c>
      <c r="E1450">
        <f>'TPS543C20 Loop Gain'!B2490</f>
        <v>556000</v>
      </c>
    </row>
    <row r="1451" spans="3:5" x14ac:dyDescent="0.25">
      <c r="C1451">
        <f>'TPS543C20 Loop Gain'!AI2489</f>
        <v>-51.11662693563315</v>
      </c>
      <c r="D1451">
        <f>'TPS543C20 Loop Gain'!AJ2489</f>
        <v>-61.204949187252609</v>
      </c>
      <c r="E1451">
        <f>'TPS543C20 Loop Gain'!B2489</f>
        <v>555000</v>
      </c>
    </row>
    <row r="1452" spans="3:5" x14ac:dyDescent="0.25">
      <c r="C1452">
        <f>'TPS543C20 Loop Gain'!AI2488</f>
        <v>-50.94276410077876</v>
      </c>
      <c r="D1452">
        <f>'TPS543C20 Loop Gain'!AJ2488</f>
        <v>-60.911824743528314</v>
      </c>
      <c r="E1452">
        <f>'TPS543C20 Loop Gain'!B2488</f>
        <v>554000</v>
      </c>
    </row>
    <row r="1453" spans="3:5" x14ac:dyDescent="0.25">
      <c r="C1453">
        <f>'TPS543C20 Loop Gain'!AI2487</f>
        <v>-50.771413739458715</v>
      </c>
      <c r="D1453">
        <f>'TPS543C20 Loop Gain'!AJ2487</f>
        <v>-60.618647949976435</v>
      </c>
      <c r="E1453">
        <f>'TPS543C20 Loop Gain'!B2487</f>
        <v>553000</v>
      </c>
    </row>
    <row r="1454" spans="3:5" x14ac:dyDescent="0.25">
      <c r="C1454">
        <f>'TPS543C20 Loop Gain'!AI2486</f>
        <v>-50.602494342075843</v>
      </c>
      <c r="D1454">
        <f>'TPS543C20 Loop Gain'!AJ2486</f>
        <v>-60.325419603051166</v>
      </c>
      <c r="E1454">
        <f>'TPS543C20 Loop Gain'!B2486</f>
        <v>552000</v>
      </c>
    </row>
    <row r="1455" spans="3:5" x14ac:dyDescent="0.25">
      <c r="C1455">
        <f>'TPS543C20 Loop Gain'!AI2485</f>
        <v>-50.435928357185361</v>
      </c>
      <c r="D1455">
        <f>'TPS543C20 Loop Gain'!AJ2485</f>
        <v>-60.03214050894195</v>
      </c>
      <c r="E1455">
        <f>'TPS543C20 Loop Gain'!B2485</f>
        <v>551000</v>
      </c>
    </row>
    <row r="1456" spans="3:5" x14ac:dyDescent="0.25">
      <c r="C1456">
        <f>'TPS543C20 Loop Gain'!AI2484</f>
        <v>-50.27164193906026</v>
      </c>
      <c r="D1456">
        <f>'TPS543C20 Loop Gain'!AJ2484</f>
        <v>-59.73881148354382</v>
      </c>
      <c r="E1456">
        <f>'TPS543C20 Loop Gain'!B2484</f>
        <v>550000</v>
      </c>
    </row>
    <row r="1457" spans="3:5" x14ac:dyDescent="0.25">
      <c r="C1457">
        <f>'TPS543C20 Loop Gain'!AI2483</f>
        <v>-50.10956471505645</v>
      </c>
      <c r="D1457">
        <f>'TPS543C20 Loop Gain'!AJ2483</f>
        <v>-59.445433352428736</v>
      </c>
      <c r="E1457">
        <f>'TPS543C20 Loop Gain'!B2483</f>
        <v>549000</v>
      </c>
    </row>
    <row r="1458" spans="3:5" x14ac:dyDescent="0.25">
      <c r="C1458">
        <f>'TPS543C20 Loop Gain'!AI2482</f>
        <v>-49.949629570944836</v>
      </c>
      <c r="D1458">
        <f>'TPS543C20 Loop Gain'!AJ2482</f>
        <v>-59.152006950813892</v>
      </c>
      <c r="E1458">
        <f>'TPS543C20 Loop Gain'!B2482</f>
        <v>548000</v>
      </c>
    </row>
    <row r="1459" spans="3:5" x14ac:dyDescent="0.25">
      <c r="C1459">
        <f>'TPS543C20 Loop Gain'!AI2481</f>
        <v>-49.791772452567351</v>
      </c>
      <c r="D1459">
        <f>'TPS543C20 Loop Gain'!AJ2481</f>
        <v>-58.858533123529845</v>
      </c>
      <c r="E1459">
        <f>'TPS543C20 Loop Gain'!B2481</f>
        <v>547000</v>
      </c>
    </row>
    <row r="1460" spans="3:5" x14ac:dyDescent="0.25">
      <c r="C1460">
        <f>'TPS543C20 Loop Gain'!AI2480</f>
        <v>-49.635932182350977</v>
      </c>
      <c r="D1460">
        <f>'TPS543C20 Loop Gain'!AJ2480</f>
        <v>-58.565012724985465</v>
      </c>
      <c r="E1460">
        <f>'TPS543C20 Loop Gain'!B2480</f>
        <v>546000</v>
      </c>
    </row>
    <row r="1461" spans="3:5" x14ac:dyDescent="0.25">
      <c r="C1461">
        <f>'TPS543C20 Loop Gain'!AI2479</f>
        <v>-49.48205028936453</v>
      </c>
      <c r="D1461">
        <f>'TPS543C20 Loop Gain'!AJ2479</f>
        <v>-58.271446619134629</v>
      </c>
      <c r="E1461">
        <f>'TPS543C20 Loop Gain'!B2479</f>
        <v>545000</v>
      </c>
    </row>
    <row r="1462" spans="3:5" x14ac:dyDescent="0.25">
      <c r="C1462">
        <f>'TPS543C20 Loop Gain'!AI2478</f>
        <v>-49.330070851734661</v>
      </c>
      <c r="D1462">
        <f>'TPS543C20 Loop Gain'!AJ2478</f>
        <v>-57.97783567943889</v>
      </c>
      <c r="E1462">
        <f>'TPS543C20 Loop Gain'!B2478</f>
        <v>544000</v>
      </c>
    </row>
    <row r="1463" spans="3:5" x14ac:dyDescent="0.25">
      <c r="C1463">
        <f>'TPS543C20 Loop Gain'!AI2477</f>
        <v>-49.179940350357214</v>
      </c>
      <c r="D1463">
        <f>'TPS543C20 Loop Gain'!AJ2477</f>
        <v>-57.684180788830638</v>
      </c>
      <c r="E1463">
        <f>'TPS543C20 Loop Gain'!B2477</f>
        <v>543000</v>
      </c>
    </row>
    <row r="1464" spans="3:5" x14ac:dyDescent="0.25">
      <c r="C1464">
        <f>'TPS543C20 Loop Gain'!AI2476</f>
        <v>-49.031607532948513</v>
      </c>
      <c r="D1464">
        <f>'TPS543C20 Loop Gain'!AJ2476</f>
        <v>-57.390482839673538</v>
      </c>
      <c r="E1464">
        <f>'TPS543C20 Loop Gain'!B2476</f>
        <v>542000</v>
      </c>
    </row>
    <row r="1465" spans="3:5" x14ac:dyDescent="0.25">
      <c r="C1465">
        <f>'TPS543C20 Loop Gain'!AI2475</f>
        <v>-48.885023287569311</v>
      </c>
      <c r="D1465">
        <f>'TPS543C20 Loop Gain'!AJ2475</f>
        <v>-57.096742733722138</v>
      </c>
      <c r="E1465">
        <f>'TPS543C20 Loop Gain'!B2475</f>
        <v>541000</v>
      </c>
    </row>
    <row r="1466" spans="3:5" x14ac:dyDescent="0.25">
      <c r="C1466">
        <f>'TPS543C20 Loop Gain'!AI2474</f>
        <v>-48.740140524840584</v>
      </c>
      <c r="D1466">
        <f>'TPS543C20 Loop Gain'!AJ2474</f>
        <v>-56.80296138208103</v>
      </c>
      <c r="E1466">
        <f>'TPS543C20 Loop Gain'!B2474</f>
        <v>540000</v>
      </c>
    </row>
    <row r="1467" spans="3:5" x14ac:dyDescent="0.25">
      <c r="C1467">
        <f>'TPS543C20 Loop Gain'!AI2473</f>
        <v>-48.596914068145523</v>
      </c>
      <c r="D1467">
        <f>'TPS543C20 Loop Gain'!AJ2473</f>
        <v>-56.509139705162497</v>
      </c>
      <c r="E1467">
        <f>'TPS543C20 Loop Gain'!B2473</f>
        <v>539000</v>
      </c>
    </row>
    <row r="1468" spans="3:5" x14ac:dyDescent="0.25">
      <c r="C1468">
        <f>'TPS543C20 Loop Gain'!AI2472</f>
        <v>-48.455300551173501</v>
      </c>
      <c r="D1468">
        <f>'TPS543C20 Loop Gain'!AJ2472</f>
        <v>-56.215278632639979</v>
      </c>
      <c r="E1468">
        <f>'TPS543C20 Loop Gain'!B2472</f>
        <v>538000</v>
      </c>
    </row>
    <row r="1469" spans="3:5" x14ac:dyDescent="0.25">
      <c r="C1469">
        <f>'TPS543C20 Loop Gain'!AI2471</f>
        <v>-48.315258322228146</v>
      </c>
      <c r="D1469">
        <f>'TPS543C20 Loop Gain'!AJ2471</f>
        <v>-55.921379103406792</v>
      </c>
      <c r="E1469">
        <f>'TPS543C20 Loop Gain'!B2471</f>
        <v>537000</v>
      </c>
    </row>
    <row r="1470" spans="3:5" x14ac:dyDescent="0.25">
      <c r="C1470">
        <f>'TPS543C20 Loop Gain'!AI2470</f>
        <v>-48.17674735476723</v>
      </c>
      <c r="D1470">
        <f>'TPS543C20 Loop Gain'!AJ2470</f>
        <v>-55.627442065525258</v>
      </c>
      <c r="E1470">
        <f>'TPS543C20 Loop Gain'!B2470</f>
        <v>536000</v>
      </c>
    </row>
    <row r="1471" spans="3:5" x14ac:dyDescent="0.25">
      <c r="C1471">
        <f>'TPS543C20 Loop Gain'!AI2469</f>
        <v>-48.039729163695895</v>
      </c>
      <c r="D1471">
        <f>'TPS543C20 Loop Gain'!AJ2469</f>
        <v>-55.333468476180244</v>
      </c>
      <c r="E1471">
        <f>'TPS543C20 Loop Gain'!B2469</f>
        <v>535000</v>
      </c>
    </row>
    <row r="1472" spans="3:5" x14ac:dyDescent="0.25">
      <c r="C1472">
        <f>'TPS543C20 Loop Gain'!AI2468</f>
        <v>-47.904166726973394</v>
      </c>
      <c r="D1472">
        <f>'TPS543C20 Loop Gain'!AJ2468</f>
        <v>-55.039459301632199</v>
      </c>
      <c r="E1472">
        <f>'TPS543C20 Loop Gain'!B2468</f>
        <v>534000</v>
      </c>
    </row>
    <row r="1473" spans="3:5" x14ac:dyDescent="0.25">
      <c r="C1473">
        <f>'TPS543C20 Loop Gain'!AI2467</f>
        <v>-47.770024412134148</v>
      </c>
      <c r="D1473">
        <f>'TPS543C20 Loop Gain'!AJ2467</f>
        <v>-54.745415517162577</v>
      </c>
      <c r="E1473">
        <f>'TPS543C20 Loop Gain'!B2467</f>
        <v>533000</v>
      </c>
    </row>
    <row r="1474" spans="3:5" x14ac:dyDescent="0.25">
      <c r="C1474">
        <f>'TPS543C20 Loop Gain'!AI2466</f>
        <v>-47.637267907357653</v>
      </c>
      <c r="D1474">
        <f>'TPS543C20 Loop Gain'!AJ2466</f>
        <v>-54.451338107025045</v>
      </c>
      <c r="E1474">
        <f>'TPS543C20 Loop Gain'!B2466</f>
        <v>532000</v>
      </c>
    </row>
    <row r="1475" spans="3:5" x14ac:dyDescent="0.25">
      <c r="C1475">
        <f>'TPS543C20 Loop Gain'!AI2465</f>
        <v>-47.505864156753468</v>
      </c>
      <c r="D1475">
        <f>'TPS543C20 Loop Gain'!AJ2465</f>
        <v>-54.157228064390637</v>
      </c>
      <c r="E1475">
        <f>'TPS543C20 Loop Gain'!B2465</f>
        <v>531000</v>
      </c>
    </row>
    <row r="1476" spans="3:5" x14ac:dyDescent="0.25">
      <c r="C1476">
        <f>'TPS543C20 Loop Gain'!AI2464</f>
        <v>-47.375781299556181</v>
      </c>
      <c r="D1476">
        <f>'TPS543C20 Loop Gain'!AJ2464</f>
        <v>-53.863086391294495</v>
      </c>
      <c r="E1476">
        <f>'TPS543C20 Loop Gain'!B2464</f>
        <v>530000</v>
      </c>
    </row>
    <row r="1477" spans="3:5" x14ac:dyDescent="0.25">
      <c r="C1477">
        <f>'TPS543C20 Loop Gain'!AI2463</f>
        <v>-47.246988612948414</v>
      </c>
      <c r="D1477">
        <f>'TPS543C20 Loop Gain'!AJ2463</f>
        <v>-53.568914098578993</v>
      </c>
      <c r="E1477">
        <f>'TPS543C20 Loop Gain'!B2463</f>
        <v>529000</v>
      </c>
    </row>
    <row r="1478" spans="3:5" x14ac:dyDescent="0.25">
      <c r="C1478">
        <f>'TPS543C20 Loop Gain'!AI2462</f>
        <v>-47.119456458257638</v>
      </c>
      <c r="D1478">
        <f>'TPS543C20 Loop Gain'!AJ2462</f>
        <v>-53.274712205837574</v>
      </c>
      <c r="E1478">
        <f>'TPS543C20 Loop Gain'!B2462</f>
        <v>528000</v>
      </c>
    </row>
    <row r="1479" spans="3:5" x14ac:dyDescent="0.25">
      <c r="C1479">
        <f>'TPS543C20 Loop Gain'!AI2461</f>
        <v>-46.993156230288221</v>
      </c>
      <c r="D1479">
        <f>'TPS543C20 Loop Gain'!AJ2461</f>
        <v>-52.980481741357011</v>
      </c>
      <c r="E1479">
        <f>'TPS543C20 Loop Gain'!B2461</f>
        <v>527000</v>
      </c>
    </row>
    <row r="1480" spans="3:5" x14ac:dyDescent="0.25">
      <c r="C1480">
        <f>'TPS543C20 Loop Gain'!AI2460</f>
        <v>-46.868060309573742</v>
      </c>
      <c r="D1480">
        <f>'TPS543C20 Loop Gain'!AJ2460</f>
        <v>-52.686223742056384</v>
      </c>
      <c r="E1480">
        <f>'TPS543C20 Loop Gain'!B2460</f>
        <v>526000</v>
      </c>
    </row>
    <row r="1481" spans="3:5" x14ac:dyDescent="0.25">
      <c r="C1481">
        <f>'TPS543C20 Loop Gain'!AI2459</f>
        <v>-46.744142017347784</v>
      </c>
      <c r="D1481">
        <f>'TPS543C20 Loop Gain'!AJ2459</f>
        <v>-52.391939253427921</v>
      </c>
      <c r="E1481">
        <f>'TPS543C20 Loop Gain'!B2459</f>
        <v>525000</v>
      </c>
    </row>
    <row r="1482" spans="3:5" x14ac:dyDescent="0.25">
      <c r="C1482">
        <f>'TPS543C20 Loop Gain'!AI2458</f>
        <v>-46.621375573052731</v>
      </c>
      <c r="D1482">
        <f>'TPS543C20 Loop Gain'!AJ2458</f>
        <v>-52.097629329473207</v>
      </c>
      <c r="E1482">
        <f>'TPS543C20 Loop Gain'!B2458</f>
        <v>524000</v>
      </c>
    </row>
    <row r="1483" spans="3:5" x14ac:dyDescent="0.25">
      <c r="C1483">
        <f>'TPS543C20 Loop Gain'!AI2457</f>
        <v>-46.499736054213272</v>
      </c>
      <c r="D1483">
        <f>'TPS543C20 Loop Gain'!AJ2457</f>
        <v>-51.803295032642097</v>
      </c>
      <c r="E1483">
        <f>'TPS543C20 Loop Gain'!B2457</f>
        <v>523000</v>
      </c>
    </row>
    <row r="1484" spans="3:5" x14ac:dyDescent="0.25">
      <c r="C1484">
        <f>'TPS543C20 Loop Gain'!AI2456</f>
        <v>-46.379199358519813</v>
      </c>
      <c r="D1484">
        <f>'TPS543C20 Loop Gain'!AJ2456</f>
        <v>-51.508937433766498</v>
      </c>
      <c r="E1484">
        <f>'TPS543C20 Loop Gain'!B2456</f>
        <v>522000</v>
      </c>
    </row>
    <row r="1485" spans="3:5" x14ac:dyDescent="0.25">
      <c r="C1485">
        <f>'TPS543C20 Loop Gain'!AI2455</f>
        <v>-46.259742167977926</v>
      </c>
      <c r="D1485">
        <f>'TPS543C20 Loop Gain'!AJ2455</f>
        <v>-51.21455761199573</v>
      </c>
      <c r="E1485">
        <f>'TPS543C20 Loop Gain'!B2455</f>
        <v>521000</v>
      </c>
    </row>
    <row r="1486" spans="3:5" x14ac:dyDescent="0.25">
      <c r="C1486">
        <f>'TPS543C20 Loop Gain'!AI2454</f>
        <v>-46.141341914989539</v>
      </c>
      <c r="D1486">
        <f>'TPS543C20 Loop Gain'!AJ2454</f>
        <v>-50.920156654728544</v>
      </c>
      <c r="E1486">
        <f>'TPS543C20 Loop Gain'!B2454</f>
        <v>520000</v>
      </c>
    </row>
    <row r="1487" spans="3:5" x14ac:dyDescent="0.25">
      <c r="C1487">
        <f>'TPS543C20 Loop Gain'!AI2453</f>
        <v>-46.023976750241992</v>
      </c>
      <c r="D1487">
        <f>'TPS543C20 Loop Gain'!AJ2453</f>
        <v>-50.625735657546109</v>
      </c>
      <c r="E1487">
        <f>'TPS543C20 Loop Gain'!B2453</f>
        <v>519000</v>
      </c>
    </row>
    <row r="1488" spans="3:5" x14ac:dyDescent="0.25">
      <c r="C1488">
        <f>'TPS543C20 Loop Gain'!AI2452</f>
        <v>-45.907625512290196</v>
      </c>
      <c r="D1488">
        <f>'TPS543C20 Loop Gain'!AJ2452</f>
        <v>-50.331295724141768</v>
      </c>
      <c r="E1488">
        <f>'TPS543C20 Loop Gain'!B2452</f>
        <v>518000</v>
      </c>
    </row>
    <row r="1489" spans="3:5" x14ac:dyDescent="0.25">
      <c r="C1489">
        <f>'TPS543C20 Loop Gain'!AI2451</f>
        <v>-45.792267698727542</v>
      </c>
      <c r="D1489">
        <f>'TPS543C20 Loop Gain'!AJ2451</f>
        <v>-50.036837966250864</v>
      </c>
      <c r="E1489">
        <f>'TPS543C20 Loop Gain'!B2451</f>
        <v>517000</v>
      </c>
    </row>
    <row r="1490" spans="3:5" x14ac:dyDescent="0.25">
      <c r="C1490">
        <f>'TPS543C20 Loop Gain'!AI2450</f>
        <v>-45.677883438844731</v>
      </c>
      <c r="D1490">
        <f>'TPS543C20 Loop Gain'!AJ2450</f>
        <v>-49.742363503578709</v>
      </c>
      <c r="E1490">
        <f>'TPS543C20 Loop Gain'!B2450</f>
        <v>516000</v>
      </c>
    </row>
    <row r="1491" spans="3:5" x14ac:dyDescent="0.25">
      <c r="C1491">
        <f>'TPS543C20 Loop Gain'!AI2449</f>
        <v>-45.564453467686405</v>
      </c>
      <c r="D1491">
        <f>'TPS543C20 Loop Gain'!AJ2449</f>
        <v>-49.447873463728413</v>
      </c>
      <c r="E1491">
        <f>'TPS543C20 Loop Gain'!B2449</f>
        <v>515000</v>
      </c>
    </row>
    <row r="1492" spans="3:5" x14ac:dyDescent="0.25">
      <c r="C1492">
        <f>'TPS543C20 Loop Gain'!AI2448</f>
        <v>-45.451959101421373</v>
      </c>
      <c r="D1492">
        <f>'TPS543C20 Loop Gain'!AJ2448</f>
        <v>-49.153368982125237</v>
      </c>
      <c r="E1492">
        <f>'TPS543C20 Loop Gain'!B2448</f>
        <v>514000</v>
      </c>
    </row>
    <row r="1493" spans="3:5" x14ac:dyDescent="0.25">
      <c r="C1493">
        <f>'TPS543C20 Loop Gain'!AI2447</f>
        <v>-45.340382213945112</v>
      </c>
      <c r="D1493">
        <f>'TPS543C20 Loop Gain'!AJ2447</f>
        <v>-48.858851201942741</v>
      </c>
      <c r="E1493">
        <f>'TPS543C20 Loop Gain'!B2447</f>
        <v>513000</v>
      </c>
    </row>
    <row r="1494" spans="3:5" x14ac:dyDescent="0.25">
      <c r="C1494">
        <f>'TPS543C20 Loop Gain'!AI2446</f>
        <v>-45.229705214643985</v>
      </c>
      <c r="D1494">
        <f>'TPS543C20 Loop Gain'!AJ2446</f>
        <v>-48.564321274026035</v>
      </c>
      <c r="E1494">
        <f>'TPS543C20 Loop Gain'!B2446</f>
        <v>512000</v>
      </c>
    </row>
    <row r="1495" spans="3:5" x14ac:dyDescent="0.25">
      <c r="C1495">
        <f>'TPS543C20 Loop Gain'!AI2445</f>
        <v>-45.119911027250375</v>
      </c>
      <c r="D1495">
        <f>'TPS543C20 Loop Gain'!AJ2445</f>
        <v>-48.269780356813641</v>
      </c>
      <c r="E1495">
        <f>'TPS543C20 Loop Gain'!B2445</f>
        <v>511000</v>
      </c>
    </row>
    <row r="1496" spans="3:5" x14ac:dyDescent="0.25">
      <c r="C1496">
        <f>'TPS543C20 Loop Gain'!AI2444</f>
        <v>-45.010983069726443</v>
      </c>
      <c r="D1496">
        <f>'TPS543C20 Loop Gain'!AJ2444</f>
        <v>-47.975229616259199</v>
      </c>
      <c r="E1496">
        <f>'TPS543C20 Loop Gain'!B2444</f>
        <v>510000</v>
      </c>
    </row>
    <row r="1497" spans="3:5" x14ac:dyDescent="0.25">
      <c r="C1497">
        <f>'TPS543C20 Loop Gain'!AI2443</f>
        <v>-44.902905235115995</v>
      </c>
      <c r="D1497">
        <f>'TPS543C20 Loop Gain'!AJ2443</f>
        <v>-47.680670225751577</v>
      </c>
      <c r="E1497">
        <f>'TPS543C20 Loop Gain'!B2443</f>
        <v>509000</v>
      </c>
    </row>
    <row r="1498" spans="3:5" x14ac:dyDescent="0.25">
      <c r="C1498">
        <f>'TPS543C20 Loop Gain'!AI2442</f>
        <v>-44.795661873310337</v>
      </c>
      <c r="D1498">
        <f>'TPS543C20 Loop Gain'!AJ2442</f>
        <v>-47.38610336603432</v>
      </c>
      <c r="E1498">
        <f>'TPS543C20 Loop Gain'!B2442</f>
        <v>508000</v>
      </c>
    </row>
    <row r="1499" spans="3:5" x14ac:dyDescent="0.25">
      <c r="C1499">
        <f>'TPS543C20 Loop Gain'!AI2441</f>
        <v>-44.689237773674861</v>
      </c>
      <c r="D1499">
        <f>'TPS543C20 Loop Gain'!AJ2441</f>
        <v>-47.091530225122405</v>
      </c>
      <c r="E1499">
        <f>'TPS543C20 Loop Gain'!B2441</f>
        <v>507000</v>
      </c>
    </row>
    <row r="1500" spans="3:5" x14ac:dyDescent="0.25">
      <c r="C1500">
        <f>'TPS543C20 Loop Gain'!AI2440</f>
        <v>-44.58361814848822</v>
      </c>
      <c r="D1500">
        <f>'TPS543C20 Loop Gain'!AJ2440</f>
        <v>-46.796951998220344</v>
      </c>
      <c r="E1500">
        <f>'TPS543C20 Loop Gain'!B2440</f>
        <v>506000</v>
      </c>
    </row>
    <row r="1501" spans="3:5" x14ac:dyDescent="0.25">
      <c r="C1501">
        <f>'TPS543C20 Loop Gain'!AI2439</f>
        <v>-44.47878861715062</v>
      </c>
      <c r="D1501">
        <f>'TPS543C20 Loop Gain'!AJ2439</f>
        <v>-46.502369887637016</v>
      </c>
      <c r="E1501">
        <f>'TPS543C20 Loop Gain'!B2439</f>
        <v>505000</v>
      </c>
    </row>
    <row r="1502" spans="3:5" x14ac:dyDescent="0.25">
      <c r="C1502">
        <f>'TPS543C20 Loop Gain'!AI2438</f>
        <v>-44.374735191115739</v>
      </c>
      <c r="D1502">
        <f>'TPS543C20 Loop Gain'!AJ2438</f>
        <v>-46.207785102701592</v>
      </c>
      <c r="E1502">
        <f>'TPS543C20 Loop Gain'!B2438</f>
        <v>504000</v>
      </c>
    </row>
    <row r="1503" spans="3:5" x14ac:dyDescent="0.25">
      <c r="C1503">
        <f>'TPS543C20 Loop Gain'!AI2437</f>
        <v>-44.271444259509693</v>
      </c>
      <c r="D1503">
        <f>'TPS543C20 Loop Gain'!AJ2437</f>
        <v>-45.913198859675951</v>
      </c>
      <c r="E1503">
        <f>'TPS543C20 Loop Gain'!B2437</f>
        <v>503000</v>
      </c>
    </row>
    <row r="1504" spans="3:5" x14ac:dyDescent="0.25">
      <c r="C1504">
        <f>'TPS543C20 Loop Gain'!AI2436</f>
        <v>-44.16890257539734</v>
      </c>
      <c r="D1504">
        <f>'TPS543C20 Loop Gain'!AJ2436</f>
        <v>-45.618612381667681</v>
      </c>
      <c r="E1504">
        <f>'TPS543C20 Loop Gain'!B2436</f>
        <v>502000</v>
      </c>
    </row>
    <row r="1505" spans="3:5" x14ac:dyDescent="0.25">
      <c r="C1505">
        <f>'TPS543C20 Loop Gain'!AI2435</f>
        <v>-44.067097242663927</v>
      </c>
      <c r="D1505">
        <f>'TPS543C20 Loop Gain'!AJ2435</f>
        <v>-45.324026898542215</v>
      </c>
      <c r="E1505">
        <f>'TPS543C20 Loop Gain'!B2435</f>
        <v>501000</v>
      </c>
    </row>
    <row r="1506" spans="3:5" x14ac:dyDescent="0.25">
      <c r="C1506">
        <f>'TPS543C20 Loop Gain'!AI2434</f>
        <v>-43.966015703475932</v>
      </c>
      <c r="D1506">
        <f>'TPS543C20 Loop Gain'!AJ2434</f>
        <v>-45.029443646832625</v>
      </c>
      <c r="E1506">
        <f>'TPS543C20 Loop Gain'!B2434</f>
        <v>500000</v>
      </c>
    </row>
    <row r="1507" spans="3:5" x14ac:dyDescent="0.25">
      <c r="C1507">
        <f>'TPS543C20 Loop Gain'!AI2433</f>
        <v>-43.865645726293472</v>
      </c>
      <c r="D1507">
        <f>'TPS543C20 Loop Gain'!AJ2433</f>
        <v>-44.734863869650397</v>
      </c>
      <c r="E1507">
        <f>'TPS543C20 Loop Gain'!B2433</f>
        <v>499000</v>
      </c>
    </row>
    <row r="1508" spans="3:5" x14ac:dyDescent="0.25">
      <c r="C1508">
        <f>'TPS543C20 Loop Gain'!AI2432</f>
        <v>-43.76597539440462</v>
      </c>
      <c r="D1508">
        <f>'TPS543C20 Loop Gain'!AJ2432</f>
        <v>-44.440288816592307</v>
      </c>
      <c r="E1508">
        <f>'TPS543C20 Loop Gain'!B2432</f>
        <v>498000</v>
      </c>
    </row>
    <row r="1509" spans="3:5" x14ac:dyDescent="0.25">
      <c r="C1509">
        <f>'TPS543C20 Loop Gain'!AI2431</f>
        <v>-43.666993094953128</v>
      </c>
      <c r="D1509">
        <f>'TPS543C20 Loop Gain'!AJ2431</f>
        <v>-44.14571974365019</v>
      </c>
      <c r="E1509">
        <f>'TPS543C20 Loop Gain'!B2431</f>
        <v>497000</v>
      </c>
    </row>
    <row r="1510" spans="3:5" x14ac:dyDescent="0.25">
      <c r="C1510">
        <f>'TPS543C20 Loop Gain'!AI2430</f>
        <v>-43.56868750843649</v>
      </c>
      <c r="D1510">
        <f>'TPS543C20 Loop Gain'!AJ2430</f>
        <v>-43.851157913116019</v>
      </c>
      <c r="E1510">
        <f>'TPS543C20 Loop Gain'!B2430</f>
        <v>496000</v>
      </c>
    </row>
    <row r="1511" spans="3:5" x14ac:dyDescent="0.25">
      <c r="C1511">
        <f>'TPS543C20 Loop Gain'!AI2429</f>
        <v>-43.471047598648831</v>
      </c>
      <c r="D1511">
        <f>'TPS543C20 Loop Gain'!AJ2429</f>
        <v>-43.556604593488323</v>
      </c>
      <c r="E1511">
        <f>'TPS543C20 Loop Gain'!B2429</f>
        <v>495000</v>
      </c>
    </row>
    <row r="1512" spans="3:5" x14ac:dyDescent="0.25">
      <c r="C1512">
        <f>'TPS543C20 Loop Gain'!AI2428</f>
        <v>-43.374062603046966</v>
      </c>
      <c r="D1512">
        <f>'TPS543C20 Loop Gain'!AJ2428</f>
        <v>-43.262061059376499</v>
      </c>
      <c r="E1512">
        <f>'TPS543C20 Loop Gain'!B2428</f>
        <v>494000</v>
      </c>
    </row>
    <row r="1513" spans="3:5" x14ac:dyDescent="0.25">
      <c r="C1513">
        <f>'TPS543C20 Loop Gain'!AI2427</f>
        <v>-43.277722023516667</v>
      </c>
      <c r="D1513">
        <f>'TPS543C20 Loop Gain'!AJ2427</f>
        <v>-42.9675285914063</v>
      </c>
      <c r="E1513">
        <f>'TPS543C20 Loop Gain'!B2427</f>
        <v>493000</v>
      </c>
    </row>
    <row r="1514" spans="3:5" x14ac:dyDescent="0.25">
      <c r="C1514">
        <f>'TPS543C20 Loop Gain'!AI2426</f>
        <v>-43.182015617523597</v>
      </c>
      <c r="D1514">
        <f>'TPS543C20 Loop Gain'!AJ2426</f>
        <v>-42.673008476121872</v>
      </c>
      <c r="E1514">
        <f>'TPS543C20 Loop Gain'!B2426</f>
        <v>492000</v>
      </c>
    </row>
    <row r="1515" spans="3:5" x14ac:dyDescent="0.25">
      <c r="C1515">
        <f>'TPS543C20 Loop Gain'!AI2425</f>
        <v>-43.086933389623148</v>
      </c>
      <c r="D1515">
        <f>'TPS543C20 Loop Gain'!AJ2425</f>
        <v>-42.378502005886354</v>
      </c>
      <c r="E1515">
        <f>'TPS543C20 Loop Gain'!B2425</f>
        <v>491000</v>
      </c>
    </row>
    <row r="1516" spans="3:5" x14ac:dyDescent="0.25">
      <c r="C1516">
        <f>'TPS543C20 Loop Gain'!AI2424</f>
        <v>-42.992465583319344</v>
      </c>
      <c r="D1516">
        <f>'TPS543C20 Loop Gain'!AJ2424</f>
        <v>-42.084010478787057</v>
      </c>
      <c r="E1516">
        <f>'TPS543C20 Loop Gain'!B2424</f>
        <v>490000</v>
      </c>
    </row>
    <row r="1517" spans="3:5" x14ac:dyDescent="0.25">
      <c r="C1517">
        <f>'TPS543C20 Loop Gain'!AI2423</f>
        <v>-42.898602673249172</v>
      </c>
      <c r="D1517">
        <f>'TPS543C20 Loop Gain'!AJ2423</f>
        <v>-41.789535198532498</v>
      </c>
      <c r="E1517">
        <f>'TPS543C20 Loop Gain'!B2423</f>
        <v>489000</v>
      </c>
    </row>
    <row r="1518" spans="3:5" x14ac:dyDescent="0.25">
      <c r="C1518">
        <f>'TPS543C20 Loop Gain'!AI2422</f>
        <v>-42.805335357681294</v>
      </c>
      <c r="D1518">
        <f>'TPS543C20 Loop Gain'!AJ2422</f>
        <v>-41.495077474354076</v>
      </c>
      <c r="E1518">
        <f>'TPS543C20 Loop Gain'!B2422</f>
        <v>488000</v>
      </c>
    </row>
    <row r="1519" spans="3:5" x14ac:dyDescent="0.25">
      <c r="C1519">
        <f>'TPS543C20 Loop Gain'!AI2421</f>
        <v>-42.712654551311701</v>
      </c>
      <c r="D1519">
        <f>'TPS543C20 Loop Gain'!AJ2421</f>
        <v>-41.200638620904549</v>
      </c>
      <c r="E1519">
        <f>'TPS543C20 Loop Gain'!B2421</f>
        <v>487000</v>
      </c>
    </row>
    <row r="1520" spans="3:5" x14ac:dyDescent="0.25">
      <c r="C1520">
        <f>'TPS543C20 Loop Gain'!AI2420</f>
        <v>-42.620551378342917</v>
      </c>
      <c r="D1520">
        <f>'TPS543C20 Loop Gain'!AJ2420</f>
        <v>-40.90621995815583</v>
      </c>
      <c r="E1520">
        <f>'TPS543C20 Loop Gain'!B2420</f>
        <v>486000</v>
      </c>
    </row>
    <row r="1521" spans="3:5" x14ac:dyDescent="0.25">
      <c r="C1521">
        <f>'TPS543C20 Loop Gain'!AI2419</f>
        <v>-42.529017165834375</v>
      </c>
      <c r="D1521">
        <f>'TPS543C20 Loop Gain'!AJ2419</f>
        <v>-40.611822811297003</v>
      </c>
      <c r="E1521">
        <f>'TPS543C20 Loop Gain'!B2419</f>
        <v>485000</v>
      </c>
    </row>
    <row r="1522" spans="3:5" x14ac:dyDescent="0.25">
      <c r="C1522">
        <f>'TPS543C20 Loop Gain'!AI2418</f>
        <v>-42.438043437309275</v>
      </c>
      <c r="D1522">
        <f>'TPS543C20 Loop Gain'!AJ2418</f>
        <v>-40.317448510630015</v>
      </c>
      <c r="E1522">
        <f>'TPS543C20 Loop Gain'!B2418</f>
        <v>484000</v>
      </c>
    </row>
    <row r="1523" spans="3:5" x14ac:dyDescent="0.25">
      <c r="C1523">
        <f>'TPS543C20 Loop Gain'!AI2417</f>
        <v>-42.347621906608666</v>
      </c>
      <c r="D1523">
        <f>'TPS543C20 Loop Gain'!AJ2417</f>
        <v>-40.023098391466746</v>
      </c>
      <c r="E1523">
        <f>'TPS543C20 Loop Gain'!B2417</f>
        <v>483000</v>
      </c>
    </row>
    <row r="1524" spans="3:5" x14ac:dyDescent="0.25">
      <c r="C1524">
        <f>'TPS543C20 Loop Gain'!AI2416</f>
        <v>-42.257744471978683</v>
      </c>
      <c r="D1524">
        <f>'TPS543C20 Loop Gain'!AJ2416</f>
        <v>-39.728773794024683</v>
      </c>
      <c r="E1524">
        <f>'TPS543C20 Loop Gain'!B2416</f>
        <v>482000</v>
      </c>
    </row>
    <row r="1525" spans="3:5" x14ac:dyDescent="0.25">
      <c r="C1525">
        <f>'TPS543C20 Loop Gain'!AI2415</f>
        <v>-42.168403210382067</v>
      </c>
      <c r="D1525">
        <f>'TPS543C20 Loop Gain'!AJ2415</f>
        <v>-39.43447606331835</v>
      </c>
      <c r="E1525">
        <f>'TPS543C20 Loop Gain'!B2415</f>
        <v>481000</v>
      </c>
    </row>
    <row r="1526" spans="3:5" x14ac:dyDescent="0.25">
      <c r="C1526">
        <f>'TPS543C20 Loop Gain'!AI2414</f>
        <v>-42.079590372024597</v>
      </c>
      <c r="D1526">
        <f>'TPS543C20 Loop Gain'!AJ2414</f>
        <v>-39.140206549057595</v>
      </c>
      <c r="E1526">
        <f>'TPS543C20 Loop Gain'!B2414</f>
        <v>480000</v>
      </c>
    </row>
    <row r="1527" spans="3:5" x14ac:dyDescent="0.25">
      <c r="C1527">
        <f>'TPS543C20 Loop Gain'!AI2413</f>
        <v>-41.991298375083872</v>
      </c>
      <c r="D1527">
        <f>'TPS543C20 Loop Gain'!AJ2413</f>
        <v>-38.845966605538152</v>
      </c>
      <c r="E1527">
        <f>'TPS543C20 Loop Gain'!B2413</f>
        <v>479000</v>
      </c>
    </row>
    <row r="1528" spans="3:5" x14ac:dyDescent="0.25">
      <c r="C1528">
        <f>'TPS543C20 Loop Gain'!AI2412</f>
        <v>-41.903519800634434</v>
      </c>
      <c r="D1528">
        <f>'TPS543C20 Loop Gain'!AJ2412</f>
        <v>-38.551757591534134</v>
      </c>
      <c r="E1528">
        <f>'TPS543C20 Loop Gain'!B2412</f>
        <v>478000</v>
      </c>
    </row>
    <row r="1529" spans="3:5" x14ac:dyDescent="0.25">
      <c r="C1529">
        <f>'TPS543C20 Loop Gain'!AI2411</f>
        <v>-41.816247387758935</v>
      </c>
      <c r="D1529">
        <f>'TPS543C20 Loop Gain'!AJ2411</f>
        <v>-38.257580870192697</v>
      </c>
      <c r="E1529">
        <f>'TPS543C20 Loop Gain'!B2411</f>
        <v>477000</v>
      </c>
    </row>
    <row r="1530" spans="3:5" x14ac:dyDescent="0.25">
      <c r="C1530">
        <f>'TPS543C20 Loop Gain'!AI2410</f>
        <v>-41.729474028837437</v>
      </c>
      <c r="D1530">
        <f>'TPS543C20 Loop Gain'!AJ2410</f>
        <v>-37.963437808921817</v>
      </c>
      <c r="E1530">
        <f>'TPS543C20 Loop Gain'!B2410</f>
        <v>476000</v>
      </c>
    </row>
    <row r="1531" spans="3:5" x14ac:dyDescent="0.25">
      <c r="C1531">
        <f>'TPS543C20 Loop Gain'!AI2409</f>
        <v>-41.6431927650072</v>
      </c>
      <c r="D1531">
        <f>'TPS543C20 Loop Gain'!AJ2409</f>
        <v>-37.669329779284077</v>
      </c>
      <c r="E1531">
        <f>'TPS543C20 Loop Gain'!B2409</f>
        <v>475000</v>
      </c>
    </row>
    <row r="1532" spans="3:5" x14ac:dyDescent="0.25">
      <c r="C1532">
        <f>'TPS543C20 Loop Gain'!AI2408</f>
        <v>-41.557396781786991</v>
      </c>
      <c r="D1532">
        <f>'TPS543C20 Loop Gain'!AJ2408</f>
        <v>-37.375258156886645</v>
      </c>
      <c r="E1532">
        <f>'TPS543C20 Loop Gain'!B2408</f>
        <v>474000</v>
      </c>
    </row>
    <row r="1533" spans="3:5" x14ac:dyDescent="0.25">
      <c r="C1533">
        <f>'TPS543C20 Loop Gain'!AI2407</f>
        <v>-41.472079404854838</v>
      </c>
      <c r="D1533">
        <f>'TPS543C20 Loop Gain'!AJ2407</f>
        <v>-37.081224321269495</v>
      </c>
      <c r="E1533">
        <f>'TPS543C20 Loop Gain'!B2407</f>
        <v>473000</v>
      </c>
    </row>
    <row r="1534" spans="3:5" x14ac:dyDescent="0.25">
      <c r="C1534">
        <f>'TPS543C20 Loop Gain'!AI2406</f>
        <v>-41.387234095978215</v>
      </c>
      <c r="D1534">
        <f>'TPS543C20 Loop Gain'!AJ2406</f>
        <v>-36.787229655797049</v>
      </c>
      <c r="E1534">
        <f>'TPS543C20 Loop Gain'!B2406</f>
        <v>472000</v>
      </c>
    </row>
    <row r="1535" spans="3:5" x14ac:dyDescent="0.25">
      <c r="C1535">
        <f>'TPS543C20 Loop Gain'!AI2405</f>
        <v>-41.302854449085267</v>
      </c>
      <c r="D1535">
        <f>'TPS543C20 Loop Gain'!AJ2405</f>
        <v>-36.493275547545927</v>
      </c>
      <c r="E1535">
        <f>'TPS543C20 Loop Gain'!B2405</f>
        <v>471000</v>
      </c>
    </row>
    <row r="1536" spans="3:5" x14ac:dyDescent="0.25">
      <c r="C1536">
        <f>'TPS543C20 Loop Gain'!AI2404</f>
        <v>-41.218934186474463</v>
      </c>
      <c r="D1536">
        <f>'TPS543C20 Loop Gain'!AJ2404</f>
        <v>-36.199363387193159</v>
      </c>
      <c r="E1536">
        <f>'TPS543C20 Loop Gain'!B2404</f>
        <v>470000</v>
      </c>
    </row>
    <row r="1537" spans="3:5" x14ac:dyDescent="0.25">
      <c r="C1537">
        <f>'TPS543C20 Loop Gain'!AI2403</f>
        <v>-41.135467155155069</v>
      </c>
      <c r="D1537">
        <f>'TPS543C20 Loop Gain'!AJ2403</f>
        <v>-35.905494568904402</v>
      </c>
      <c r="E1537">
        <f>'TPS543C20 Loop Gain'!B2403</f>
        <v>469000</v>
      </c>
    </row>
    <row r="1538" spans="3:5" x14ac:dyDescent="0.25">
      <c r="C1538">
        <f>'TPS543C20 Loop Gain'!AI2402</f>
        <v>-41.052447323313778</v>
      </c>
      <c r="D1538">
        <f>'TPS543C20 Loop Gain'!AJ2402</f>
        <v>-35.611670490223737</v>
      </c>
      <c r="E1538">
        <f>'TPS543C20 Loop Gain'!B2402</f>
        <v>468000</v>
      </c>
    </row>
    <row r="1539" spans="3:5" x14ac:dyDescent="0.25">
      <c r="C1539">
        <f>'TPS543C20 Loop Gain'!AI2401</f>
        <v>-40.96986877690253</v>
      </c>
      <c r="D1539">
        <f>'TPS543C20 Loop Gain'!AJ2401</f>
        <v>-35.317892551957577</v>
      </c>
      <c r="E1539">
        <f>'TPS543C20 Loop Gain'!B2401</f>
        <v>467000</v>
      </c>
    </row>
    <row r="1540" spans="3:5" x14ac:dyDescent="0.25">
      <c r="C1540">
        <f>'TPS543C20 Loop Gain'!AI2400</f>
        <v>-40.887725716341862</v>
      </c>
      <c r="D1540">
        <f>'TPS543C20 Loop Gain'!AJ2400</f>
        <v>-35.024162158064208</v>
      </c>
      <c r="E1540">
        <f>'TPS543C20 Loop Gain'!B2400</f>
        <v>466000</v>
      </c>
    </row>
    <row r="1541" spans="3:5" x14ac:dyDescent="0.25">
      <c r="C1541">
        <f>'TPS543C20 Loop Gain'!AI2399</f>
        <v>-40.8060124533351</v>
      </c>
      <c r="D1541">
        <f>'TPS543C20 Loop Gain'!AJ2399</f>
        <v>-34.730480715538739</v>
      </c>
      <c r="E1541">
        <f>'TPS543C20 Loop Gain'!B2399</f>
        <v>465000</v>
      </c>
    </row>
    <row r="1542" spans="3:5" x14ac:dyDescent="0.25">
      <c r="C1542">
        <f>'TPS543C20 Loop Gain'!AI2398</f>
        <v>-40.724723407790151</v>
      </c>
      <c r="D1542">
        <f>'TPS543C20 Loop Gain'!AJ2398</f>
        <v>-34.436849634301261</v>
      </c>
      <c r="E1542">
        <f>'TPS543C20 Loop Gain'!B2398</f>
        <v>464000</v>
      </c>
    </row>
    <row r="1543" spans="3:5" x14ac:dyDescent="0.25">
      <c r="C1543">
        <f>'TPS543C20 Loop Gain'!AI2397</f>
        <v>-40.643853104843252</v>
      </c>
      <c r="D1543">
        <f>'TPS543C20 Loop Gain'!AJ2397</f>
        <v>-34.143270327081105</v>
      </c>
      <c r="E1543">
        <f>'TPS543C20 Loop Gain'!B2397</f>
        <v>463000</v>
      </c>
    </row>
    <row r="1544" spans="3:5" x14ac:dyDescent="0.25">
      <c r="C1544">
        <f>'TPS543C20 Loop Gain'!AI2396</f>
        <v>-40.563396171980827</v>
      </c>
      <c r="D1544">
        <f>'TPS543C20 Loop Gain'!AJ2396</f>
        <v>-33.849744209303736</v>
      </c>
      <c r="E1544">
        <f>'TPS543C20 Loop Gain'!B2396</f>
        <v>462000</v>
      </c>
    </row>
    <row r="1545" spans="3:5" x14ac:dyDescent="0.25">
      <c r="C1545">
        <f>'TPS543C20 Loop Gain'!AI2395</f>
        <v>-40.483347336256244</v>
      </c>
      <c r="D1545">
        <f>'TPS543C20 Loop Gain'!AJ2395</f>
        <v>-33.556272698976535</v>
      </c>
      <c r="E1545">
        <f>'TPS543C20 Loop Gain'!B2395</f>
        <v>461000</v>
      </c>
    </row>
    <row r="1546" spans="3:5" x14ac:dyDescent="0.25">
      <c r="C1546">
        <f>'TPS543C20 Loop Gain'!AI2394</f>
        <v>-40.403701421597368</v>
      </c>
      <c r="D1546">
        <f>'TPS543C20 Loop Gain'!AJ2394</f>
        <v>-33.262857216572904</v>
      </c>
      <c r="E1546">
        <f>'TPS543C20 Loop Gain'!B2394</f>
        <v>460000</v>
      </c>
    </row>
    <row r="1547" spans="3:5" x14ac:dyDescent="0.25">
      <c r="C1547">
        <f>'TPS543C20 Loop Gain'!AI2393</f>
        <v>-40.324453346200912</v>
      </c>
      <c r="D1547">
        <f>'TPS543C20 Loop Gain'!AJ2393</f>
        <v>-32.969499184918554</v>
      </c>
      <c r="E1547">
        <f>'TPS543C20 Loop Gain'!B2393</f>
        <v>459000</v>
      </c>
    </row>
    <row r="1548" spans="3:5" x14ac:dyDescent="0.25">
      <c r="C1548">
        <f>'TPS543C20 Loop Gain'!AI2392</f>
        <v>-40.245598120011216</v>
      </c>
      <c r="D1548">
        <f>'TPS543C20 Loop Gain'!AJ2392</f>
        <v>-32.676200029076064</v>
      </c>
      <c r="E1548">
        <f>'TPS543C20 Loop Gain'!B2392</f>
        <v>458000</v>
      </c>
    </row>
    <row r="1549" spans="3:5" x14ac:dyDescent="0.25">
      <c r="C1549">
        <f>'TPS543C20 Loop Gain'!AI2391</f>
        <v>-40.167130842279434</v>
      </c>
      <c r="D1549">
        <f>'TPS543C20 Loop Gain'!AJ2391</f>
        <v>-32.382961176230616</v>
      </c>
      <c r="E1549">
        <f>'TPS543C20 Loop Gain'!B2391</f>
        <v>457000</v>
      </c>
    </row>
    <row r="1550" spans="3:5" x14ac:dyDescent="0.25">
      <c r="C1550">
        <f>'TPS543C20 Loop Gain'!AI2390</f>
        <v>-40.089046699200125</v>
      </c>
      <c r="D1550">
        <f>'TPS543C20 Loop Gain'!AJ2390</f>
        <v>-32.089784055573816</v>
      </c>
      <c r="E1550">
        <f>'TPS543C20 Loop Gain'!B2390</f>
        <v>456000</v>
      </c>
    </row>
    <row r="1551" spans="3:5" x14ac:dyDescent="0.25">
      <c r="C1551">
        <f>'TPS543C20 Loop Gain'!AI2389</f>
        <v>-40.011340961621961</v>
      </c>
      <c r="D1551">
        <f>'TPS543C20 Loop Gain'!AJ2389</f>
        <v>-31.796670098188578</v>
      </c>
      <c r="E1551">
        <f>'TPS543C20 Loop Gain'!B2389</f>
        <v>455000</v>
      </c>
    </row>
    <row r="1552" spans="3:5" x14ac:dyDescent="0.25">
      <c r="C1552">
        <f>'TPS543C20 Loop Gain'!AI2388</f>
        <v>-39.93400898283214</v>
      </c>
      <c r="D1552">
        <f>'TPS543C20 Loop Gain'!AJ2388</f>
        <v>-31.503620736934089</v>
      </c>
      <c r="E1552">
        <f>'TPS543C20 Loop Gain'!B2388</f>
        <v>454000</v>
      </c>
    </row>
    <row r="1553" spans="3:5" x14ac:dyDescent="0.25">
      <c r="C1553">
        <f>'TPS543C20 Loop Gain'!AI2387</f>
        <v>-39.85704619640746</v>
      </c>
      <c r="D1553">
        <f>'TPS543C20 Loop Gain'!AJ2387</f>
        <v>-31.210637406330502</v>
      </c>
      <c r="E1553">
        <f>'TPS543C20 Loop Gain'!B2387</f>
        <v>453000</v>
      </c>
    </row>
    <row r="1554" spans="3:5" x14ac:dyDescent="0.25">
      <c r="C1554">
        <f>'TPS543C20 Loop Gain'!AI2386</f>
        <v>-39.780448114133563</v>
      </c>
      <c r="D1554">
        <f>'TPS543C20 Loop Gain'!AJ2386</f>
        <v>-30.917721542443168</v>
      </c>
      <c r="E1554">
        <f>'TPS543C20 Loop Gain'!B2386</f>
        <v>452000</v>
      </c>
    </row>
    <row r="1555" spans="3:5" x14ac:dyDescent="0.25">
      <c r="C1555">
        <f>'TPS543C20 Loop Gain'!AI2385</f>
        <v>-39.704210323987354</v>
      </c>
      <c r="D1555">
        <f>'TPS543C20 Loop Gain'!AJ2385</f>
        <v>-30.624874582768062</v>
      </c>
      <c r="E1555">
        <f>'TPS543C20 Loop Gain'!B2385</f>
        <v>451000</v>
      </c>
    </row>
    <row r="1556" spans="3:5" x14ac:dyDescent="0.25">
      <c r="C1556">
        <f>'TPS543C20 Loop Gain'!AI2384</f>
        <v>-39.628328488182071</v>
      </c>
      <c r="D1556">
        <f>'TPS543C20 Loop Gain'!AJ2384</f>
        <v>-30.332097966114528</v>
      </c>
      <c r="E1556">
        <f>'TPS543C20 Loop Gain'!B2384</f>
        <v>450000</v>
      </c>
    </row>
    <row r="1557" spans="3:5" x14ac:dyDescent="0.25">
      <c r="C1557">
        <f>'TPS543C20 Loop Gain'!AI2383</f>
        <v>-39.552798341270275</v>
      </c>
      <c r="D1557">
        <f>'TPS543C20 Loop Gain'!AJ2383</f>
        <v>-30.039393132493721</v>
      </c>
      <c r="E1557">
        <f>'TPS543C20 Loop Gain'!B2383</f>
        <v>449000</v>
      </c>
    </row>
    <row r="1558" spans="3:5" x14ac:dyDescent="0.25">
      <c r="C1558">
        <f>'TPS543C20 Loop Gain'!AI2382</f>
        <v>-39.477615688306429</v>
      </c>
      <c r="D1558">
        <f>'TPS543C20 Loop Gain'!AJ2382</f>
        <v>-29.74676152299887</v>
      </c>
      <c r="E1558">
        <f>'TPS543C20 Loop Gain'!B2382</f>
        <v>448000</v>
      </c>
    </row>
    <row r="1559" spans="3:5" x14ac:dyDescent="0.25">
      <c r="C1559">
        <f>'TPS543C20 Loop Gain'!AI2381</f>
        <v>-39.402776403061679</v>
      </c>
      <c r="D1559">
        <f>'TPS543C20 Loop Gain'!AJ2381</f>
        <v>-29.454204579693489</v>
      </c>
      <c r="E1559">
        <f>'TPS543C20 Loop Gain'!B2381</f>
        <v>447000</v>
      </c>
    </row>
    <row r="1560" spans="3:5" x14ac:dyDescent="0.25">
      <c r="C1560">
        <f>'TPS543C20 Loop Gain'!AI2380</f>
        <v>-39.328276426294913</v>
      </c>
      <c r="D1560">
        <f>'TPS543C20 Loop Gain'!AJ2380</f>
        <v>-29.161723745496026</v>
      </c>
      <c r="E1560">
        <f>'TPS543C20 Loop Gain'!B2380</f>
        <v>446000</v>
      </c>
    </row>
    <row r="1561" spans="3:5" x14ac:dyDescent="0.25">
      <c r="C1561">
        <f>'TPS543C20 Loop Gain'!AI2379</f>
        <v>-39.254111764072917</v>
      </c>
      <c r="D1561">
        <f>'TPS543C20 Loop Gain'!AJ2379</f>
        <v>-28.869320464064696</v>
      </c>
      <c r="E1561">
        <f>'TPS543C20 Loop Gain'!B2379</f>
        <v>445000</v>
      </c>
    </row>
    <row r="1562" spans="3:5" x14ac:dyDescent="0.25">
      <c r="C1562">
        <f>'TPS543C20 Loop Gain'!AI2378</f>
        <v>-39.180278486140637</v>
      </c>
      <c r="D1562">
        <f>'TPS543C20 Loop Gain'!AJ2378</f>
        <v>-28.576996179681732</v>
      </c>
      <c r="E1562">
        <f>'TPS543C20 Loop Gain'!B2378</f>
        <v>444000</v>
      </c>
    </row>
    <row r="1563" spans="3:5" x14ac:dyDescent="0.25">
      <c r="C1563">
        <f>'TPS543C20 Loop Gain'!AI2377</f>
        <v>-39.106772724340537</v>
      </c>
      <c r="D1563">
        <f>'TPS543C20 Loop Gain'!AJ2377</f>
        <v>-28.284752337141718</v>
      </c>
      <c r="E1563">
        <f>'TPS543C20 Loop Gain'!B2377</f>
        <v>443000</v>
      </c>
    </row>
    <row r="1564" spans="3:5" x14ac:dyDescent="0.25">
      <c r="C1564">
        <f>'TPS543C20 Loop Gain'!AI2376</f>
        <v>-39.033590671075714</v>
      </c>
      <c r="D1564">
        <f>'TPS543C20 Loop Gain'!AJ2376</f>
        <v>-27.992590381635708</v>
      </c>
      <c r="E1564">
        <f>'TPS543C20 Loop Gain'!B2376</f>
        <v>442000</v>
      </c>
    </row>
    <row r="1565" spans="3:5" x14ac:dyDescent="0.25">
      <c r="C1565">
        <f>'TPS543C20 Loop Gain'!AI2375</f>
        <v>-38.960728577819317</v>
      </c>
      <c r="D1565">
        <f>'TPS543C20 Loop Gain'!AJ2375</f>
        <v>-27.700511758638008</v>
      </c>
      <c r="E1565">
        <f>'TPS543C20 Loop Gain'!B2375</f>
        <v>441000</v>
      </c>
    </row>
    <row r="1566" spans="3:5" x14ac:dyDescent="0.25">
      <c r="C1566">
        <f>'TPS543C20 Loop Gain'!AI2374</f>
        <v>-38.888182753665866</v>
      </c>
      <c r="D1566">
        <f>'TPS543C20 Loop Gain'!AJ2374</f>
        <v>-27.40851791379297</v>
      </c>
      <c r="E1566">
        <f>'TPS543C20 Loop Gain'!B2374</f>
        <v>440000</v>
      </c>
    </row>
    <row r="1567" spans="3:5" x14ac:dyDescent="0.25">
      <c r="C1567">
        <f>'TPS543C20 Loop Gain'!AI2373</f>
        <v>-38.815949563924413</v>
      </c>
      <c r="D1567">
        <f>'TPS543C20 Loop Gain'!AJ2373</f>
        <v>-27.116610292801109</v>
      </c>
      <c r="E1567">
        <f>'TPS543C20 Loop Gain'!B2373</f>
        <v>439000</v>
      </c>
    </row>
    <row r="1568" spans="3:5" x14ac:dyDescent="0.25">
      <c r="C1568">
        <f>'TPS543C20 Loop Gain'!AI2372</f>
        <v>-38.744025428752252</v>
      </c>
      <c r="D1568">
        <f>'TPS543C20 Loop Gain'!AJ2372</f>
        <v>-26.824790341306862</v>
      </c>
      <c r="E1568">
        <f>'TPS543C20 Loop Gain'!B2372</f>
        <v>438000</v>
      </c>
    </row>
    <row r="1569" spans="3:5" x14ac:dyDescent="0.25">
      <c r="C1569">
        <f>'TPS543C20 Loop Gain'!AI2371</f>
        <v>-38.672406821825938</v>
      </c>
      <c r="D1569">
        <f>'TPS543C20 Loop Gain'!AJ2371</f>
        <v>-26.533059504786547</v>
      </c>
      <c r="E1569">
        <f>'TPS543C20 Loop Gain'!B2371</f>
        <v>437000</v>
      </c>
    </row>
    <row r="1570" spans="3:5" x14ac:dyDescent="0.25">
      <c r="C1570">
        <f>'TPS543C20 Loop Gain'!AI2370</f>
        <v>-38.6010902690509</v>
      </c>
      <c r="D1570">
        <f>'TPS543C20 Loop Gain'!AJ2370</f>
        <v>-26.241419228435252</v>
      </c>
      <c r="E1570">
        <f>'TPS543C20 Loop Gain'!B2370</f>
        <v>436000</v>
      </c>
    </row>
    <row r="1571" spans="3:5" x14ac:dyDescent="0.25">
      <c r="C1571">
        <f>'TPS543C20 Loop Gain'!AI2369</f>
        <v>-38.530072347306984</v>
      </c>
      <c r="D1571">
        <f>'TPS543C20 Loop Gain'!AJ2369</f>
        <v>-25.949870957056888</v>
      </c>
      <c r="E1571">
        <f>'TPS543C20 Loop Gain'!B2369</f>
        <v>435000</v>
      </c>
    </row>
    <row r="1572" spans="3:5" x14ac:dyDescent="0.25">
      <c r="C1572">
        <f>'TPS543C20 Loop Gain'!AI2368</f>
        <v>-38.459349683227579</v>
      </c>
      <c r="D1572">
        <f>'TPS543C20 Loop Gain'!AJ2368</f>
        <v>-25.658416134952056</v>
      </c>
      <c r="E1572">
        <f>'TPS543C20 Loop Gain'!B2368</f>
        <v>434000</v>
      </c>
    </row>
    <row r="1573" spans="3:5" x14ac:dyDescent="0.25">
      <c r="C1573">
        <f>'TPS543C20 Loop Gain'!AI2367</f>
        <v>-38.388918952014556</v>
      </c>
      <c r="D1573">
        <f>'TPS543C20 Loop Gain'!AJ2367</f>
        <v>-25.367056205806367</v>
      </c>
      <c r="E1573">
        <f>'TPS543C20 Loop Gain'!B2367</f>
        <v>433000</v>
      </c>
    </row>
    <row r="1574" spans="3:5" x14ac:dyDescent="0.25">
      <c r="C1574">
        <f>'TPS543C20 Loop Gain'!AI2366</f>
        <v>-38.318776876284034</v>
      </c>
      <c r="D1574">
        <f>'TPS543C20 Loop Gain'!AJ2366</f>
        <v>-25.075792612582958</v>
      </c>
      <c r="E1574">
        <f>'TPS543C20 Loop Gain'!B2366</f>
        <v>432000</v>
      </c>
    </row>
    <row r="1575" spans="3:5" x14ac:dyDescent="0.25">
      <c r="C1575">
        <f>'TPS543C20 Loop Gain'!AI2365</f>
        <v>-38.248920224944285</v>
      </c>
      <c r="D1575">
        <f>'TPS543C20 Loop Gain'!AJ2365</f>
        <v>-24.784626797411477</v>
      </c>
      <c r="E1575">
        <f>'TPS543C20 Loop Gain'!B2365</f>
        <v>431000</v>
      </c>
    </row>
    <row r="1576" spans="3:5" x14ac:dyDescent="0.25">
      <c r="C1576">
        <f>'TPS543C20 Loop Gain'!AI2364</f>
        <v>-38.179345812104629</v>
      </c>
      <c r="D1576">
        <f>'TPS543C20 Loop Gain'!AJ2364</f>
        <v>-24.493560201477791</v>
      </c>
      <c r="E1576">
        <f>'TPS543C20 Loop Gain'!B2364</f>
        <v>430000</v>
      </c>
    </row>
    <row r="1577" spans="3:5" x14ac:dyDescent="0.25">
      <c r="C1577">
        <f>'TPS543C20 Loop Gain'!AI2363</f>
        <v>-38.110050496013216</v>
      </c>
      <c r="D1577">
        <f>'TPS543C20 Loop Gain'!AJ2363</f>
        <v>-24.202594264917433</v>
      </c>
      <c r="E1577">
        <f>'TPS543C20 Loop Gain'!B2363</f>
        <v>429000</v>
      </c>
    </row>
    <row r="1578" spans="3:5" x14ac:dyDescent="0.25">
      <c r="C1578">
        <f>'TPS543C20 Loop Gain'!AI2362</f>
        <v>-38.041031178022827</v>
      </c>
      <c r="D1578">
        <f>'TPS543C20 Loop Gain'!AJ2362</f>
        <v>-23.911730426707944</v>
      </c>
      <c r="E1578">
        <f>'TPS543C20 Loop Gain'!B2362</f>
        <v>428000</v>
      </c>
    </row>
    <row r="1579" spans="3:5" x14ac:dyDescent="0.25">
      <c r="C1579">
        <f>'TPS543C20 Loop Gain'!AI2361</f>
        <v>-37.972284801585424</v>
      </c>
      <c r="D1579">
        <f>'TPS543C20 Loop Gain'!AJ2361</f>
        <v>-23.620970124560127</v>
      </c>
      <c r="E1579">
        <f>'TPS543C20 Loop Gain'!B2361</f>
        <v>427000</v>
      </c>
    </row>
    <row r="1580" spans="3:5" x14ac:dyDescent="0.25">
      <c r="C1580">
        <f>'TPS543C20 Loop Gain'!AI2360</f>
        <v>-37.903808351273483</v>
      </c>
      <c r="D1580">
        <f>'TPS543C20 Loop Gain'!AJ2360</f>
        <v>-23.330314794811837</v>
      </c>
      <c r="E1580">
        <f>'TPS543C20 Loop Gain'!B2360</f>
        <v>426000</v>
      </c>
    </row>
    <row r="1581" spans="3:5" x14ac:dyDescent="0.25">
      <c r="C1581">
        <f>'TPS543C20 Loop Gain'!AI2359</f>
        <v>-37.835598851825196</v>
      </c>
      <c r="D1581">
        <f>'TPS543C20 Loop Gain'!AJ2359</f>
        <v>-23.039765872323802</v>
      </c>
      <c r="E1581">
        <f>'TPS543C20 Loop Gain'!B2359</f>
        <v>425000</v>
      </c>
    </row>
    <row r="1582" spans="3:5" x14ac:dyDescent="0.25">
      <c r="C1582">
        <f>'TPS543C20 Loop Gain'!AI2358</f>
        <v>-37.767653367217008</v>
      </c>
      <c r="D1582">
        <f>'TPS543C20 Loop Gain'!AJ2358</f>
        <v>-22.749324790372007</v>
      </c>
      <c r="E1582">
        <f>'TPS543C20 Loop Gain'!B2358</f>
        <v>424000</v>
      </c>
    </row>
    <row r="1583" spans="3:5" x14ac:dyDescent="0.25">
      <c r="C1583">
        <f>'TPS543C20 Loop Gain'!AI2357</f>
        <v>-37.699968999759548</v>
      </c>
      <c r="D1583">
        <f>'TPS543C20 Loop Gain'!AJ2357</f>
        <v>-22.458992980545993</v>
      </c>
      <c r="E1583">
        <f>'TPS543C20 Loop Gain'!B2357</f>
        <v>423000</v>
      </c>
    </row>
    <row r="1584" spans="3:5" x14ac:dyDescent="0.25">
      <c r="C1584">
        <f>'TPS543C20 Loop Gain'!AI2356</f>
        <v>-37.632542889216992</v>
      </c>
      <c r="D1584">
        <f>'TPS543C20 Loop Gain'!AJ2356</f>
        <v>-22.168771872641479</v>
      </c>
      <c r="E1584">
        <f>'TPS543C20 Loop Gain'!B2356</f>
        <v>422000</v>
      </c>
    </row>
    <row r="1585" spans="3:5" x14ac:dyDescent="0.25">
      <c r="C1585">
        <f>'TPS543C20 Loop Gain'!AI2355</f>
        <v>-37.565372211948443</v>
      </c>
      <c r="D1585">
        <f>'TPS543C20 Loop Gain'!AJ2355</f>
        <v>-21.87866289456236</v>
      </c>
      <c r="E1585">
        <f>'TPS543C20 Loop Gain'!B2355</f>
        <v>421000</v>
      </c>
    </row>
    <row r="1586" spans="3:5" x14ac:dyDescent="0.25">
      <c r="C1586">
        <f>'TPS543C20 Loop Gain'!AI2354</f>
        <v>-37.498454180072699</v>
      </c>
      <c r="D1586">
        <f>'TPS543C20 Loop Gain'!AJ2354</f>
        <v>-21.588667472214588</v>
      </c>
      <c r="E1586">
        <f>'TPS543C20 Loop Gain'!B2354</f>
        <v>420000</v>
      </c>
    </row>
    <row r="1587" spans="3:5" x14ac:dyDescent="0.25">
      <c r="C1587">
        <f>'TPS543C20 Loop Gain'!AI2353</f>
        <v>-37.431786040654039</v>
      </c>
      <c r="D1587">
        <f>'TPS543C20 Loop Gain'!AJ2353</f>
        <v>-21.298787029406416</v>
      </c>
      <c r="E1587">
        <f>'TPS543C20 Loop Gain'!B2353</f>
        <v>419000</v>
      </c>
    </row>
    <row r="1588" spans="3:5" x14ac:dyDescent="0.25">
      <c r="C1588">
        <f>'TPS543C20 Loop Gain'!AI2352</f>
        <v>-37.365365074907118</v>
      </c>
      <c r="D1588">
        <f>'TPS543C20 Loop Gain'!AJ2352</f>
        <v>-21.009022987748807</v>
      </c>
      <c r="E1588">
        <f>'TPS543C20 Loop Gain'!B2352</f>
        <v>418000</v>
      </c>
    </row>
    <row r="1589" spans="3:5" x14ac:dyDescent="0.25">
      <c r="C1589">
        <f>'TPS543C20 Loop Gain'!AI2351</f>
        <v>-37.299188597424617</v>
      </c>
      <c r="D1589">
        <f>'TPS543C20 Loop Gain'!AJ2351</f>
        <v>-20.7193767665546</v>
      </c>
      <c r="E1589">
        <f>'TPS543C20 Loop Gain'!B2351</f>
        <v>417000</v>
      </c>
    </row>
    <row r="1590" spans="3:5" x14ac:dyDescent="0.25">
      <c r="C1590">
        <f>'TPS543C20 Loop Gain'!AI2350</f>
        <v>-37.233253955422128</v>
      </c>
      <c r="D1590">
        <f>'TPS543C20 Loop Gain'!AJ2350</f>
        <v>-20.429849782740543</v>
      </c>
      <c r="E1590">
        <f>'TPS543C20 Loop Gain'!B2350</f>
        <v>416000</v>
      </c>
    </row>
    <row r="1591" spans="3:5" x14ac:dyDescent="0.25">
      <c r="C1591">
        <f>'TPS543C20 Loop Gain'!AI2349</f>
        <v>-37.167558528002417</v>
      </c>
      <c r="D1591">
        <f>'TPS543C20 Loop Gain'!AJ2349</f>
        <v>-20.140443450729453</v>
      </c>
      <c r="E1591">
        <f>'TPS543C20 Loop Gain'!B2349</f>
        <v>415000</v>
      </c>
    </row>
    <row r="1592" spans="3:5" x14ac:dyDescent="0.25">
      <c r="C1592">
        <f>'TPS543C20 Loop Gain'!AI2348</f>
        <v>-37.10209972543845</v>
      </c>
      <c r="D1592">
        <f>'TPS543C20 Loop Gain'!AJ2348</f>
        <v>-19.851159182354891</v>
      </c>
      <c r="E1592">
        <f>'TPS543C20 Loop Gain'!B2348</f>
        <v>414000</v>
      </c>
    </row>
    <row r="1593" spans="3:5" x14ac:dyDescent="0.25">
      <c r="C1593">
        <f>'TPS543C20 Loop Gain'!AI2347</f>
        <v>-37.03687498847416</v>
      </c>
      <c r="D1593">
        <f>'TPS543C20 Loop Gain'!AJ2347</f>
        <v>-19.56199838676266</v>
      </c>
      <c r="E1593">
        <f>'TPS543C20 Loop Gain'!B2347</f>
        <v>413000</v>
      </c>
    </row>
    <row r="1594" spans="3:5" x14ac:dyDescent="0.25">
      <c r="C1594">
        <f>'TPS543C20 Loop Gain'!AI2346</f>
        <v>-36.971881787641621</v>
      </c>
      <c r="D1594">
        <f>'TPS543C20 Loop Gain'!AJ2346</f>
        <v>-19.27296247031946</v>
      </c>
      <c r="E1594">
        <f>'TPS543C20 Loop Gain'!B2346</f>
        <v>412000</v>
      </c>
    </row>
    <row r="1595" spans="3:5" x14ac:dyDescent="0.25">
      <c r="C1595">
        <f>'TPS543C20 Loop Gain'!AI2345</f>
        <v>-36.907117622595258</v>
      </c>
      <c r="D1595">
        <f>'TPS543C20 Loop Gain'!AJ2345</f>
        <v>-18.984052836515222</v>
      </c>
      <c r="E1595">
        <f>'TPS543C20 Loop Gain'!B2345</f>
        <v>411000</v>
      </c>
    </row>
    <row r="1596" spans="3:5" x14ac:dyDescent="0.25">
      <c r="C1596">
        <f>'TPS543C20 Loop Gain'!AI2344</f>
        <v>-36.842580021462375</v>
      </c>
      <c r="D1596">
        <f>'TPS543C20 Loop Gain'!AJ2344</f>
        <v>-18.695270885874816</v>
      </c>
      <c r="E1596">
        <f>'TPS543C20 Loop Gain'!B2344</f>
        <v>410000</v>
      </c>
    </row>
    <row r="1597" spans="3:5" x14ac:dyDescent="0.25">
      <c r="C1597">
        <f>'TPS543C20 Loop Gain'!AI2343</f>
        <v>-36.778266540209771</v>
      </c>
      <c r="D1597">
        <f>'TPS543C20 Loop Gain'!AJ2343</f>
        <v>-18.406618015863742</v>
      </c>
      <c r="E1597">
        <f>'TPS543C20 Loop Gain'!B2343</f>
        <v>409000</v>
      </c>
    </row>
    <row r="1598" spans="3:5" x14ac:dyDescent="0.25">
      <c r="C1598">
        <f>'TPS543C20 Loop Gain'!AI2342</f>
        <v>-36.714174762024292</v>
      </c>
      <c r="D1598">
        <f>'TPS543C20 Loop Gain'!AJ2342</f>
        <v>-18.118095620797135</v>
      </c>
      <c r="E1598">
        <f>'TPS543C20 Loop Gain'!B2342</f>
        <v>408000</v>
      </c>
    </row>
    <row r="1599" spans="3:5" x14ac:dyDescent="0.25">
      <c r="C1599">
        <f>'TPS543C20 Loop Gain'!AI2341</f>
        <v>-36.650302296709476</v>
      </c>
      <c r="D1599">
        <f>'TPS543C20 Loop Gain'!AJ2341</f>
        <v>-17.829705091753052</v>
      </c>
      <c r="E1599">
        <f>'TPS543C20 Loop Gain'!B2341</f>
        <v>407000</v>
      </c>
    </row>
    <row r="1600" spans="3:5" x14ac:dyDescent="0.25">
      <c r="C1600">
        <f>'TPS543C20 Loop Gain'!AI2340</f>
        <v>-36.586646780095897</v>
      </c>
      <c r="D1600">
        <f>'TPS543C20 Loop Gain'!AJ2340</f>
        <v>-17.541447816482158</v>
      </c>
      <c r="E1600">
        <f>'TPS543C20 Loop Gain'!B2340</f>
        <v>406000</v>
      </c>
    </row>
    <row r="1601" spans="3:5" x14ac:dyDescent="0.25">
      <c r="C1601">
        <f>'TPS543C20 Loop Gain'!AI2339</f>
        <v>-36.523205873465308</v>
      </c>
      <c r="D1601">
        <f>'TPS543C20 Loop Gain'!AJ2339</f>
        <v>-17.253325179321095</v>
      </c>
      <c r="E1601">
        <f>'TPS543C20 Loop Gain'!B2339</f>
        <v>405000</v>
      </c>
    </row>
    <row r="1602" spans="3:5" x14ac:dyDescent="0.25">
      <c r="C1602">
        <f>'TPS543C20 Loop Gain'!AI2338</f>
        <v>-36.459977262988957</v>
      </c>
      <c r="D1602">
        <f>'TPS543C20 Loop Gain'!AJ2338</f>
        <v>-16.96533856110684</v>
      </c>
      <c r="E1602">
        <f>'TPS543C20 Loop Gain'!B2338</f>
        <v>404000</v>
      </c>
    </row>
    <row r="1603" spans="3:5" x14ac:dyDescent="0.25">
      <c r="C1603">
        <f>'TPS543C20 Loop Gain'!AI2337</f>
        <v>-36.396958659177841</v>
      </c>
      <c r="D1603">
        <f>'TPS543C20 Loop Gain'!AJ2337</f>
        <v>-16.677489339092354</v>
      </c>
      <c r="E1603">
        <f>'TPS543C20 Loop Gain'!B2337</f>
        <v>403000</v>
      </c>
    </row>
    <row r="1604" spans="3:5" x14ac:dyDescent="0.25">
      <c r="C1604">
        <f>'TPS543C20 Loop Gain'!AI2336</f>
        <v>-36.334147796346997</v>
      </c>
      <c r="D1604">
        <f>'TPS543C20 Loop Gain'!AJ2336</f>
        <v>-16.389778886861357</v>
      </c>
      <c r="E1604">
        <f>'TPS543C20 Loop Gain'!B2336</f>
        <v>402000</v>
      </c>
    </row>
    <row r="1605" spans="3:5" x14ac:dyDescent="0.25">
      <c r="C1605">
        <f>'TPS543C20 Loop Gain'!AI2335</f>
        <v>-36.271542432091735</v>
      </c>
      <c r="D1605">
        <f>'TPS543C20 Loop Gain'!AJ2335</f>
        <v>-16.102208574250724</v>
      </c>
      <c r="E1605">
        <f>'TPS543C20 Loop Gain'!B2335</f>
        <v>401000</v>
      </c>
    </row>
    <row r="1606" spans="3:5" x14ac:dyDescent="0.25">
      <c r="C1606">
        <f>'TPS543C20 Loop Gain'!AI2334</f>
        <v>-36.209140346774696</v>
      </c>
      <c r="D1606">
        <f>'TPS543C20 Loop Gain'!AJ2334</f>
        <v>-15.814779767261737</v>
      </c>
      <c r="E1606">
        <f>'TPS543C20 Loop Gain'!B2334</f>
        <v>400000</v>
      </c>
    </row>
    <row r="1607" spans="3:5" x14ac:dyDescent="0.25">
      <c r="C1607">
        <f>'TPS543C20 Loop Gain'!AI2333</f>
        <v>-36.146939343027093</v>
      </c>
      <c r="D1607">
        <f>'TPS543C20 Loop Gain'!AJ2333</f>
        <v>-15.527493827989757</v>
      </c>
      <c r="E1607">
        <f>'TPS543C20 Loop Gain'!B2333</f>
        <v>399000</v>
      </c>
    </row>
    <row r="1608" spans="3:5" x14ac:dyDescent="0.25">
      <c r="C1608">
        <f>'TPS543C20 Loop Gain'!AI2332</f>
        <v>-36.084937245258367</v>
      </c>
      <c r="D1608">
        <f>'TPS543C20 Loop Gain'!AJ2332</f>
        <v>-15.240352114538155</v>
      </c>
      <c r="E1608">
        <f>'TPS543C20 Loop Gain'!B2332</f>
        <v>398000</v>
      </c>
    </row>
    <row r="1609" spans="3:5" x14ac:dyDescent="0.25">
      <c r="C1609">
        <f>'TPS543C20 Loop Gain'!AI2331</f>
        <v>-36.02313189917907</v>
      </c>
      <c r="D1609">
        <f>'TPS543C20 Loop Gain'!AJ2331</f>
        <v>-14.953355980945863</v>
      </c>
      <c r="E1609">
        <f>'TPS543C20 Loop Gain'!B2331</f>
        <v>397000</v>
      </c>
    </row>
    <row r="1610" spans="3:5" x14ac:dyDescent="0.25">
      <c r="C1610">
        <f>'TPS543C20 Loop Gain'!AI2330</f>
        <v>-35.961521171333494</v>
      </c>
      <c r="D1610">
        <f>'TPS543C20 Loop Gain'!AJ2330</f>
        <v>-14.666506777109204</v>
      </c>
      <c r="E1610">
        <f>'TPS543C20 Loop Gain'!B2330</f>
        <v>396000</v>
      </c>
    </row>
    <row r="1611" spans="3:5" x14ac:dyDescent="0.25">
      <c r="C1611">
        <f>'TPS543C20 Loop Gain'!AI2329</f>
        <v>-35.900102948642598</v>
      </c>
      <c r="D1611">
        <f>'TPS543C20 Loop Gain'!AJ2329</f>
        <v>-14.379805848709431</v>
      </c>
      <c r="E1611">
        <f>'TPS543C20 Loop Gain'!B2329</f>
        <v>395000</v>
      </c>
    </row>
    <row r="1612" spans="3:5" x14ac:dyDescent="0.25">
      <c r="C1612">
        <f>'TPS543C20 Loop Gain'!AI2328</f>
        <v>-35.838875137957643</v>
      </c>
      <c r="D1612">
        <f>'TPS543C20 Loop Gain'!AJ2328</f>
        <v>-14.093254537139199</v>
      </c>
      <c r="E1612">
        <f>'TPS543C20 Loop Gain'!B2328</f>
        <v>394000</v>
      </c>
    </row>
    <row r="1613" spans="3:5" x14ac:dyDescent="0.25">
      <c r="C1613">
        <f>'TPS543C20 Loop Gain'!AI2327</f>
        <v>-35.777835665622632</v>
      </c>
      <c r="D1613">
        <f>'TPS543C20 Loop Gain'!AJ2327</f>
        <v>-13.806854179430724</v>
      </c>
      <c r="E1613">
        <f>'TPS543C20 Loop Gain'!B2327</f>
        <v>393000</v>
      </c>
    </row>
    <row r="1614" spans="3:5" x14ac:dyDescent="0.25">
      <c r="C1614">
        <f>'TPS543C20 Loop Gain'!AI2326</f>
        <v>-35.716982477047942</v>
      </c>
      <c r="D1614">
        <f>'TPS543C20 Loop Gain'!AJ2326</f>
        <v>-13.520606108187472</v>
      </c>
      <c r="E1614">
        <f>'TPS543C20 Loop Gain'!B2326</f>
        <v>392000</v>
      </c>
    </row>
    <row r="1615" spans="3:5" x14ac:dyDescent="0.25">
      <c r="C1615">
        <f>'TPS543C20 Loop Gain'!AI2325</f>
        <v>-35.656313536291037</v>
      </c>
      <c r="D1615">
        <f>'TPS543C20 Loop Gain'!AJ2325</f>
        <v>-13.234511651512165</v>
      </c>
      <c r="E1615">
        <f>'TPS543C20 Loop Gain'!B2325</f>
        <v>391000</v>
      </c>
    </row>
    <row r="1616" spans="3:5" x14ac:dyDescent="0.25">
      <c r="C1616">
        <f>'TPS543C20 Loop Gain'!AI2324</f>
        <v>-35.595826825647997</v>
      </c>
      <c r="D1616">
        <f>'TPS543C20 Loop Gain'!AJ2324</f>
        <v>-12.948572132943433</v>
      </c>
      <c r="E1616">
        <f>'TPS543C20 Loop Gain'!B2324</f>
        <v>390000</v>
      </c>
    </row>
    <row r="1617" spans="3:5" x14ac:dyDescent="0.25">
      <c r="C1617">
        <f>'TPS543C20 Loop Gain'!AI2323</f>
        <v>-35.535520345253047</v>
      </c>
      <c r="D1617">
        <f>'TPS543C20 Loop Gain'!AJ2323</f>
        <v>-12.662788871388715</v>
      </c>
      <c r="E1617">
        <f>'TPS543C20 Loop Gain'!B2323</f>
        <v>389000</v>
      </c>
    </row>
    <row r="1618" spans="3:5" x14ac:dyDescent="0.25">
      <c r="C1618">
        <f>'TPS543C20 Loop Gain'!AI2322</f>
        <v>-35.47539211268645</v>
      </c>
      <c r="D1618">
        <f>'TPS543C20 Loop Gain'!AJ2322</f>
        <v>-12.37716318105851</v>
      </c>
      <c r="E1618">
        <f>'TPS543C20 Loop Gain'!B2322</f>
        <v>388000</v>
      </c>
    </row>
    <row r="1619" spans="3:5" x14ac:dyDescent="0.25">
      <c r="C1619">
        <f>'TPS543C20 Loop Gain'!AI2321</f>
        <v>-35.415440162591288</v>
      </c>
      <c r="D1619">
        <f>'TPS543C20 Loop Gain'!AJ2321</f>
        <v>-12.091696371407878</v>
      </c>
      <c r="E1619">
        <f>'TPS543C20 Loop Gain'!B2321</f>
        <v>387000</v>
      </c>
    </row>
    <row r="1620" spans="3:5" x14ac:dyDescent="0.25">
      <c r="C1620">
        <f>'TPS543C20 Loop Gain'!AI2320</f>
        <v>-35.355662546297559</v>
      </c>
      <c r="D1620">
        <f>'TPS543C20 Loop Gain'!AJ2320</f>
        <v>-11.806389747070703</v>
      </c>
      <c r="E1620">
        <f>'TPS543C20 Loop Gain'!B2320</f>
        <v>386000</v>
      </c>
    </row>
    <row r="1621" spans="3:5" x14ac:dyDescent="0.25">
      <c r="C1621">
        <f>'TPS543C20 Loop Gain'!AI2319</f>
        <v>-35.296057331454641</v>
      </c>
      <c r="D1621">
        <f>'TPS543C20 Loop Gain'!AJ2319</f>
        <v>-11.521244607804077</v>
      </c>
      <c r="E1621">
        <f>'TPS543C20 Loop Gain'!B2319</f>
        <v>385000</v>
      </c>
    </row>
    <row r="1622" spans="3:5" x14ac:dyDescent="0.25">
      <c r="C1622">
        <f>'TPS543C20 Loop Gain'!AI2318</f>
        <v>-35.23662260167103</v>
      </c>
      <c r="D1622">
        <f>'TPS543C20 Loop Gain'!AJ2318</f>
        <v>-11.236262248430039</v>
      </c>
      <c r="E1622">
        <f>'TPS543C20 Loop Gain'!B2318</f>
        <v>384000</v>
      </c>
    </row>
    <row r="1623" spans="3:5" x14ac:dyDescent="0.25">
      <c r="C1623">
        <f>'TPS543C20 Loop Gain'!AI2317</f>
        <v>-35.177356456161505</v>
      </c>
      <c r="D1623">
        <f>'TPS543C20 Loop Gain'!AJ2317</f>
        <v>-10.951443958775561</v>
      </c>
      <c r="E1623">
        <f>'TPS543C20 Loop Gain'!B2317</f>
        <v>383000</v>
      </c>
    </row>
    <row r="1624" spans="3:5" x14ac:dyDescent="0.25">
      <c r="C1624">
        <f>'TPS543C20 Loop Gain'!AI2316</f>
        <v>-35.118257009401653</v>
      </c>
      <c r="D1624">
        <f>'TPS543C20 Loop Gain'!AJ2316</f>
        <v>-10.666791023623494</v>
      </c>
      <c r="E1624">
        <f>'TPS543C20 Loop Gain'!B2316</f>
        <v>382000</v>
      </c>
    </row>
    <row r="1625" spans="3:5" x14ac:dyDescent="0.25">
      <c r="C1625">
        <f>'TPS543C20 Loop Gain'!AI2315</f>
        <v>-35.059322390789852</v>
      </c>
      <c r="D1625">
        <f>'TPS543C20 Loop Gain'!AJ2315</f>
        <v>-10.382304722655871</v>
      </c>
      <c r="E1625">
        <f>'TPS543C20 Loop Gain'!B2315</f>
        <v>381000</v>
      </c>
    </row>
    <row r="1626" spans="3:5" x14ac:dyDescent="0.25">
      <c r="C1626">
        <f>'TPS543C20 Loop Gain'!AI2314</f>
        <v>-35.000550744314324</v>
      </c>
      <c r="D1626">
        <f>'TPS543C20 Loop Gain'!AJ2314</f>
        <v>-10.097986330403593</v>
      </c>
      <c r="E1626">
        <f>'TPS543C20 Loop Gain'!B2314</f>
        <v>380000</v>
      </c>
    </row>
    <row r="1627" spans="3:5" x14ac:dyDescent="0.25">
      <c r="C1627">
        <f>'TPS543C20 Loop Gain'!AI2313</f>
        <v>-34.941940228228972</v>
      </c>
      <c r="D1627">
        <f>'TPS543C20 Loop Gain'!AJ2313</f>
        <v>-9.8138371161976732</v>
      </c>
      <c r="E1627">
        <f>'TPS543C20 Loop Gain'!B2313</f>
        <v>379000</v>
      </c>
    </row>
    <row r="1628" spans="3:5" x14ac:dyDescent="0.25">
      <c r="C1628">
        <f>'TPS543C20 Loop Gain'!AI2312</f>
        <v>-34.883489014733932</v>
      </c>
      <c r="D1628">
        <f>'TPS543C20 Loop Gain'!AJ2312</f>
        <v>-9.5298583441199867</v>
      </c>
      <c r="E1628">
        <f>'TPS543C20 Loop Gain'!B2312</f>
        <v>378000</v>
      </c>
    </row>
    <row r="1629" spans="3:5" x14ac:dyDescent="0.25">
      <c r="C1629">
        <f>'TPS543C20 Loop Gain'!AI2311</f>
        <v>-34.825195289663725</v>
      </c>
      <c r="D1629">
        <f>'TPS543C20 Loop Gain'!AJ2311</f>
        <v>-9.2460512729592104</v>
      </c>
      <c r="E1629">
        <f>'TPS543C20 Loop Gain'!B2311</f>
        <v>377000</v>
      </c>
    </row>
    <row r="1630" spans="3:5" x14ac:dyDescent="0.25">
      <c r="C1630">
        <f>'TPS543C20 Loop Gain'!AI2310</f>
        <v>-34.767057252180038</v>
      </c>
      <c r="D1630">
        <f>'TPS543C20 Loop Gain'!AJ2310</f>
        <v>-8.9624171561630526</v>
      </c>
      <c r="E1630">
        <f>'TPS543C20 Loop Gain'!B2310</f>
        <v>376000</v>
      </c>
    </row>
    <row r="1631" spans="3:5" x14ac:dyDescent="0.25">
      <c r="C1631">
        <f>'TPS543C20 Loop Gain'!AI2309</f>
        <v>-34.709073114471813</v>
      </c>
      <c r="D1631">
        <f>'TPS543C20 Loop Gain'!AJ2309</f>
        <v>-8.6789572417989334</v>
      </c>
      <c r="E1631">
        <f>'TPS543C20 Loop Gain'!B2309</f>
        <v>375000</v>
      </c>
    </row>
    <row r="1632" spans="3:5" x14ac:dyDescent="0.25">
      <c r="C1632">
        <f>'TPS543C20 Loop Gain'!AI2308</f>
        <v>-34.651241101460442</v>
      </c>
      <c r="D1632">
        <f>'TPS543C20 Loop Gain'!AJ2308</f>
        <v>-8.3956727725119631</v>
      </c>
      <c r="E1632">
        <f>'TPS543C20 Loop Gain'!B2308</f>
        <v>374000</v>
      </c>
    </row>
    <row r="1633" spans="3:5" x14ac:dyDescent="0.25">
      <c r="C1633">
        <f>'TPS543C20 Loop Gain'!AI2307</f>
        <v>-34.593559450509687</v>
      </c>
      <c r="D1633">
        <f>'TPS543C20 Loop Gain'!AJ2307</f>
        <v>-8.112564985483667</v>
      </c>
      <c r="E1633">
        <f>'TPS543C20 Loop Gain'!B2307</f>
        <v>373000</v>
      </c>
    </row>
    <row r="1634" spans="3:5" x14ac:dyDescent="0.25">
      <c r="C1634">
        <f>'TPS543C20 Loop Gain'!AI2306</f>
        <v>-34.536026411143425</v>
      </c>
      <c r="D1634">
        <f>'TPS543C20 Loop Gain'!AJ2306</f>
        <v>-7.8296351123990409</v>
      </c>
      <c r="E1634">
        <f>'TPS543C20 Loop Gain'!B2306</f>
        <v>372000</v>
      </c>
    </row>
    <row r="1635" spans="3:5" x14ac:dyDescent="0.25">
      <c r="C1635">
        <f>'TPS543C20 Loop Gain'!AI2305</f>
        <v>-34.478640244765387</v>
      </c>
      <c r="D1635">
        <f>'TPS543C20 Loop Gain'!AJ2305</f>
        <v>-7.5468843794065119</v>
      </c>
      <c r="E1635">
        <f>'TPS543C20 Loop Gain'!B2305</f>
        <v>371000</v>
      </c>
    </row>
    <row r="1636" spans="3:5" x14ac:dyDescent="0.25">
      <c r="C1636">
        <f>'TPS543C20 Loop Gain'!AI2304</f>
        <v>-34.421399224387187</v>
      </c>
      <c r="D1636">
        <f>'TPS543C20 Loop Gain'!AJ2304</f>
        <v>-7.2643140070875472</v>
      </c>
      <c r="E1636">
        <f>'TPS543C20 Loop Gain'!B2304</f>
        <v>370000</v>
      </c>
    </row>
    <row r="1637" spans="3:5" x14ac:dyDescent="0.25">
      <c r="C1637">
        <f>'TPS543C20 Loop Gain'!AI2303</f>
        <v>-34.364301634359528</v>
      </c>
      <c r="D1637">
        <f>'TPS543C20 Loop Gain'!AJ2303</f>
        <v>-6.9819252104227081</v>
      </c>
      <c r="E1637">
        <f>'TPS543C20 Loop Gain'!B2303</f>
        <v>369000</v>
      </c>
    </row>
    <row r="1638" spans="3:5" x14ac:dyDescent="0.25">
      <c r="C1638">
        <f>'TPS543C20 Loop Gain'!AI2302</f>
        <v>-34.307345770108171</v>
      </c>
      <c r="D1638">
        <f>'TPS543C20 Loop Gain'!AJ2302</f>
        <v>-6.6997191987638072</v>
      </c>
      <c r="E1638">
        <f>'TPS543C20 Loop Gain'!B2302</f>
        <v>368000</v>
      </c>
    </row>
    <row r="1639" spans="3:5" x14ac:dyDescent="0.25">
      <c r="C1639">
        <f>'TPS543C20 Loop Gain'!AI2301</f>
        <v>-34.25052993787552</v>
      </c>
      <c r="D1639">
        <f>'TPS543C20 Loop Gain'!AJ2301</f>
        <v>-6.4176971758033279</v>
      </c>
      <c r="E1639">
        <f>'TPS543C20 Loop Gain'!B2301</f>
        <v>367000</v>
      </c>
    </row>
    <row r="1640" spans="3:5" x14ac:dyDescent="0.25">
      <c r="C1640">
        <f>'TPS543C20 Loop Gain'!AI2300</f>
        <v>-34.193852454466615</v>
      </c>
      <c r="D1640">
        <f>'TPS543C20 Loop Gain'!AJ2300</f>
        <v>-6.1358603395514706</v>
      </c>
      <c r="E1640">
        <f>'TPS543C20 Loop Gain'!B2300</f>
        <v>366000</v>
      </c>
    </row>
    <row r="1641" spans="3:5" x14ac:dyDescent="0.25">
      <c r="C1641">
        <f>'TPS543C20 Loop Gain'!AI2299</f>
        <v>-34.137311646998675</v>
      </c>
      <c r="D1641">
        <f>'TPS543C20 Loop Gain'!AJ2299</f>
        <v>-5.8542098823077566</v>
      </c>
      <c r="E1641">
        <f>'TPS543C20 Loop Gain'!B2299</f>
        <v>365000</v>
      </c>
    </row>
    <row r="1642" spans="3:5" x14ac:dyDescent="0.25">
      <c r="C1642">
        <f>'TPS543C20 Loop Gain'!AI2298</f>
        <v>-34.080905852655988</v>
      </c>
      <c r="D1642">
        <f>'TPS543C20 Loop Gain'!AJ2298</f>
        <v>-5.5727469906426776</v>
      </c>
      <c r="E1642">
        <f>'TPS543C20 Loop Gain'!B2298</f>
        <v>364000</v>
      </c>
    </row>
    <row r="1643" spans="3:5" x14ac:dyDescent="0.25">
      <c r="C1643">
        <f>'TPS543C20 Loop Gain'!AI2297</f>
        <v>-34.02463341844922</v>
      </c>
      <c r="D1643">
        <f>'TPS543C20 Loop Gain'!AJ2297</f>
        <v>-5.2914728453758126</v>
      </c>
      <c r="E1643">
        <f>'TPS543C20 Loop Gain'!B2297</f>
        <v>363000</v>
      </c>
    </row>
    <row r="1644" spans="3:5" x14ac:dyDescent="0.25">
      <c r="C1644">
        <f>'TPS543C20 Loop Gain'!AI2296</f>
        <v>-33.968492700976746</v>
      </c>
      <c r="D1644">
        <f>'TPS543C20 Loop Gain'!AJ2296</f>
        <v>-5.0103886215556601</v>
      </c>
      <c r="E1644">
        <f>'TPS543C20 Loop Gain'!B2296</f>
        <v>362000</v>
      </c>
    </row>
    <row r="1645" spans="3:5" x14ac:dyDescent="0.25">
      <c r="C1645">
        <f>'TPS543C20 Loop Gain'!AI2295</f>
        <v>-33.912482066193391</v>
      </c>
      <c r="D1645">
        <f>'TPS543C20 Loop Gain'!AJ2295</f>
        <v>-4.7294954884469513</v>
      </c>
      <c r="E1645">
        <f>'TPS543C20 Loop Gain'!B2295</f>
        <v>361000</v>
      </c>
    </row>
    <row r="1646" spans="3:5" x14ac:dyDescent="0.25">
      <c r="C1646">
        <f>'TPS543C20 Loop Gain'!AI2294</f>
        <v>-33.856599889178995</v>
      </c>
      <c r="D1646">
        <f>'TPS543C20 Loop Gain'!AJ2294</f>
        <v>-4.4487946095130235</v>
      </c>
      <c r="E1646">
        <f>'TPS543C20 Loop Gain'!B2294</f>
        <v>360000</v>
      </c>
    </row>
    <row r="1647" spans="3:5" x14ac:dyDescent="0.25">
      <c r="C1647">
        <f>'TPS543C20 Loop Gain'!AI2293</f>
        <v>-33.8008445539147</v>
      </c>
      <c r="D1647">
        <f>'TPS543C20 Loop Gain'!AJ2293</f>
        <v>-4.1682871424050587</v>
      </c>
      <c r="E1647">
        <f>'TPS543C20 Loop Gain'!B2293</f>
        <v>359000</v>
      </c>
    </row>
    <row r="1648" spans="3:5" x14ac:dyDescent="0.25">
      <c r="C1648">
        <f>'TPS543C20 Loop Gain'!AI2292</f>
        <v>-33.74521445305956</v>
      </c>
      <c r="D1648">
        <f>'TPS543C20 Loop Gain'!AJ2292</f>
        <v>-3.887974238951514</v>
      </c>
      <c r="E1648">
        <f>'TPS543C20 Loop Gain'!B2292</f>
        <v>358000</v>
      </c>
    </row>
    <row r="1649" spans="3:5" x14ac:dyDescent="0.25">
      <c r="C1649">
        <f>'TPS543C20 Loop Gain'!AI2291</f>
        <v>-33.689707987732817</v>
      </c>
      <c r="D1649">
        <f>'TPS543C20 Loop Gain'!AJ2291</f>
        <v>-3.6078570451496312</v>
      </c>
      <c r="E1649">
        <f>'TPS543C20 Loop Gain'!B2291</f>
        <v>357000</v>
      </c>
    </row>
    <row r="1650" spans="3:5" x14ac:dyDescent="0.25">
      <c r="C1650">
        <f>'TPS543C20 Loop Gain'!AI2290</f>
        <v>-33.634323567298821</v>
      </c>
      <c r="D1650">
        <f>'TPS543C20 Loop Gain'!AJ2290</f>
        <v>-3.3279367011579457</v>
      </c>
      <c r="E1650">
        <f>'TPS543C20 Loop Gain'!B2290</f>
        <v>356000</v>
      </c>
    </row>
    <row r="1651" spans="3:5" x14ac:dyDescent="0.25">
      <c r="C1651">
        <f>'TPS543C20 Loop Gain'!AI2289</f>
        <v>-33.579059609154626</v>
      </c>
      <c r="D1651">
        <f>'TPS543C20 Loop Gain'!AJ2289</f>
        <v>-3.0482143412960312</v>
      </c>
      <c r="E1651">
        <f>'TPS543C20 Loop Gain'!B2289</f>
        <v>355000</v>
      </c>
    </row>
    <row r="1652" spans="3:5" x14ac:dyDescent="0.25">
      <c r="C1652">
        <f>'TPS543C20 Loop Gain'!AI2288</f>
        <v>-33.52391453852276</v>
      </c>
      <c r="D1652">
        <f>'TPS543C20 Loop Gain'!AJ2288</f>
        <v>-2.7686910940369365</v>
      </c>
      <c r="E1652">
        <f>'TPS543C20 Loop Gain'!B2288</f>
        <v>354000</v>
      </c>
    </row>
    <row r="1653" spans="3:5" x14ac:dyDescent="0.25">
      <c r="C1653">
        <f>'TPS543C20 Loop Gain'!AI2287</f>
        <v>-33.468886788244802</v>
      </c>
      <c r="D1653">
        <f>'TPS543C20 Loop Gain'!AJ2287</f>
        <v>-2.4893680820107584</v>
      </c>
      <c r="E1653">
        <f>'TPS543C20 Loop Gain'!B2287</f>
        <v>353000</v>
      </c>
    </row>
    <row r="1654" spans="3:5" x14ac:dyDescent="0.25">
      <c r="C1654">
        <f>'TPS543C20 Loop Gain'!AI2286</f>
        <v>-33.413974798579595</v>
      </c>
      <c r="D1654">
        <f>'TPS543C20 Loop Gain'!AJ2286</f>
        <v>-2.2102464220086526</v>
      </c>
      <c r="E1654">
        <f>'TPS543C20 Loop Gain'!B2286</f>
        <v>352000</v>
      </c>
    </row>
    <row r="1655" spans="3:5" x14ac:dyDescent="0.25">
      <c r="C1655">
        <f>'TPS543C20 Loop Gain'!AI2285</f>
        <v>-33.359177017003539</v>
      </c>
      <c r="D1655">
        <f>'TPS543C20 Loop Gain'!AJ2285</f>
        <v>-1.9313272249813895</v>
      </c>
      <c r="E1655">
        <f>'TPS543C20 Loop Gain'!B2285</f>
        <v>351000</v>
      </c>
    </row>
    <row r="1656" spans="3:5" x14ac:dyDescent="0.25">
      <c r="C1656">
        <f>'TPS543C20 Loop Gain'!AI2284</f>
        <v>-33.304491898014447</v>
      </c>
      <c r="D1656">
        <f>'TPS543C20 Loop Gain'!AJ2284</f>
        <v>-1.6526115960505179</v>
      </c>
      <c r="E1656">
        <f>'TPS543C20 Loop Gain'!B2284</f>
        <v>350000</v>
      </c>
    </row>
    <row r="1657" spans="3:5" x14ac:dyDescent="0.25">
      <c r="C1657">
        <f>'TPS543C20 Loop Gain'!AI2283</f>
        <v>-33.24991790293717</v>
      </c>
      <c r="D1657">
        <f>'TPS543C20 Loop Gain'!AJ2283</f>
        <v>-1.3741006345148188</v>
      </c>
      <c r="E1657">
        <f>'TPS543C20 Loop Gain'!B2283</f>
        <v>349000</v>
      </c>
    </row>
    <row r="1658" spans="3:5" x14ac:dyDescent="0.25">
      <c r="C1658">
        <f>'TPS543C20 Loop Gain'!AI2282</f>
        <v>-33.195453499733503</v>
      </c>
      <c r="D1658">
        <f>'TPS543C20 Loop Gain'!AJ2282</f>
        <v>-1.0957954338636611</v>
      </c>
      <c r="E1658">
        <f>'TPS543C20 Loop Gain'!B2282</f>
        <v>348000</v>
      </c>
    </row>
    <row r="1659" spans="3:5" x14ac:dyDescent="0.25">
      <c r="C1659">
        <f>'TPS543C20 Loop Gain'!AI2281</f>
        <v>-33.141097162812649</v>
      </c>
      <c r="D1659">
        <f>'TPS543C20 Loop Gain'!AJ2281</f>
        <v>-0.81769708178682299</v>
      </c>
      <c r="E1659">
        <f>'TPS543C20 Loop Gain'!B2281</f>
        <v>347000</v>
      </c>
    </row>
    <row r="1660" spans="3:5" x14ac:dyDescent="0.25">
      <c r="C1660">
        <f>'TPS543C20 Loop Gain'!AI2280</f>
        <v>-33.086847372845732</v>
      </c>
      <c r="D1660">
        <f>'TPS543C20 Loop Gain'!AJ2280</f>
        <v>-0.53980666019082768</v>
      </c>
      <c r="E1660">
        <f>'TPS543C20 Loop Gain'!B2280</f>
        <v>346000</v>
      </c>
    </row>
    <row r="1661" spans="3:5" x14ac:dyDescent="0.25">
      <c r="C1661">
        <f>'TPS543C20 Loop Gain'!AI2279</f>
        <v>-33.032702616582434</v>
      </c>
      <c r="D1661">
        <f>'TPS543C20 Loop Gain'!AJ2279</f>
        <v>-0.26212524521867908</v>
      </c>
      <c r="E1661">
        <f>'TPS543C20 Loop Gain'!B2279</f>
        <v>345000</v>
      </c>
    </row>
    <row r="1662" spans="3:5" x14ac:dyDescent="0.25">
      <c r="C1662">
        <f>'TPS543C20 Loop Gain'!AI2278</f>
        <v>-32.978661386669216</v>
      </c>
      <c r="D1662">
        <f>'TPS543C20 Loop Gain'!AJ2278</f>
        <v>1.5346092733961174E-2</v>
      </c>
      <c r="E1662">
        <f>'TPS543C20 Loop Gain'!B2278</f>
        <v>344000</v>
      </c>
    </row>
    <row r="1663" spans="3:5" x14ac:dyDescent="0.25">
      <c r="C1663">
        <f>'TPS543C20 Loop Gain'!AI2277</f>
        <v>-32.924722181470656</v>
      </c>
      <c r="D1663">
        <f>'TPS543C20 Loop Gain'!AJ2277</f>
        <v>0.29260628899336766</v>
      </c>
      <c r="E1663">
        <f>'TPS543C20 Loop Gain'!B2277</f>
        <v>343000</v>
      </c>
    </row>
    <row r="1664" spans="3:5" x14ac:dyDescent="0.25">
      <c r="C1664">
        <f>'TPS543C20 Loop Gain'!AI2276</f>
        <v>-32.870883504892909</v>
      </c>
      <c r="D1664">
        <f>'TPS543C20 Loop Gain'!AJ2276</f>
        <v>0.56965428458624701</v>
      </c>
      <c r="E1664">
        <f>'TPS543C20 Loop Gain'!B2276</f>
        <v>342000</v>
      </c>
    </row>
    <row r="1665" spans="3:5" x14ac:dyDescent="0.25">
      <c r="C1665">
        <f>'TPS543C20 Loop Gain'!AI2275</f>
        <v>-32.817143866208838</v>
      </c>
      <c r="D1665">
        <f>'TPS543C20 Loop Gain'!AJ2275</f>
        <v>0.84648902621029221</v>
      </c>
      <c r="E1665">
        <f>'TPS543C20 Loop Gain'!B2275</f>
        <v>341000</v>
      </c>
    </row>
    <row r="1666" spans="3:5" x14ac:dyDescent="0.25">
      <c r="C1666">
        <f>'TPS543C20 Loop Gain'!AI2274</f>
        <v>-32.763501779884919</v>
      </c>
      <c r="D1666">
        <f>'TPS543C20 Loop Gain'!AJ2274</f>
        <v>1.1231094662082253</v>
      </c>
      <c r="E1666">
        <f>'TPS543C20 Loop Gain'!B2274</f>
        <v>340000</v>
      </c>
    </row>
    <row r="1667" spans="3:5" x14ac:dyDescent="0.25">
      <c r="C1667">
        <f>'TPS543C20 Loop Gain'!AI2273</f>
        <v>-32.709955765411621</v>
      </c>
      <c r="D1667">
        <f>'TPS543C20 Loop Gain'!AJ2273</f>
        <v>1.3995145625331755</v>
      </c>
      <c r="E1667">
        <f>'TPS543C20 Loop Gain'!B2273</f>
        <v>339000</v>
      </c>
    </row>
    <row r="1668" spans="3:5" x14ac:dyDescent="0.25">
      <c r="C1668">
        <f>'TPS543C20 Loop Gain'!AI2272</f>
        <v>-32.656504347133996</v>
      </c>
      <c r="D1668">
        <f>'TPS543C20 Loop Gain'!AJ2272</f>
        <v>1.6757032787179151</v>
      </c>
      <c r="E1668">
        <f>'TPS543C20 Loop Gain'!B2272</f>
        <v>338000</v>
      </c>
    </row>
    <row r="1669" spans="3:5" x14ac:dyDescent="0.25">
      <c r="C1669">
        <f>'TPS543C20 Loop Gain'!AI2271</f>
        <v>-32.603146054084803</v>
      </c>
      <c r="D1669">
        <f>'TPS543C20 Loop Gain'!AJ2271</f>
        <v>1.951674583836345</v>
      </c>
      <c r="E1669">
        <f>'TPS543C20 Loop Gain'!B2271</f>
        <v>337000</v>
      </c>
    </row>
    <row r="1670" spans="3:5" x14ac:dyDescent="0.25">
      <c r="C1670">
        <f>'TPS543C20 Loop Gain'!AI2270</f>
        <v>-32.549879419819277</v>
      </c>
      <c r="D1670">
        <f>'TPS543C20 Loop Gain'!AJ2270</f>
        <v>2.2274274524667317</v>
      </c>
      <c r="E1670">
        <f>'TPS543C20 Loop Gain'!B2270</f>
        <v>336000</v>
      </c>
    </row>
    <row r="1671" spans="3:5" x14ac:dyDescent="0.25">
      <c r="C1671">
        <f>'TPS543C20 Loop Gain'!AI2269</f>
        <v>-32.496702982251946</v>
      </c>
      <c r="D1671">
        <f>'TPS543C20 Loop Gain'!AJ2269</f>
        <v>2.502960864650043</v>
      </c>
      <c r="E1671">
        <f>'TPS543C20 Loop Gain'!B2269</f>
        <v>335000</v>
      </c>
    </row>
    <row r="1672" spans="3:5" x14ac:dyDescent="0.25">
      <c r="C1672">
        <f>'TPS543C20 Loop Gain'!AI2268</f>
        <v>-32.443615283494708</v>
      </c>
      <c r="D1672">
        <f>'TPS543C20 Loop Gain'!AJ2268</f>
        <v>2.7782738058462608</v>
      </c>
      <c r="E1672">
        <f>'TPS543C20 Loop Gain'!B2268</f>
        <v>334000</v>
      </c>
    </row>
    <row r="1673" spans="3:5" x14ac:dyDescent="0.25">
      <c r="C1673">
        <f>'TPS543C20 Loop Gain'!AI2267</f>
        <v>-32.39061486969603</v>
      </c>
      <c r="D1673">
        <f>'TPS543C20 Loop Gain'!AJ2267</f>
        <v>3.0533652668891045</v>
      </c>
      <c r="E1673">
        <f>'TPS543C20 Loop Gain'!B2267</f>
        <v>333000</v>
      </c>
    </row>
    <row r="1674" spans="3:5" x14ac:dyDescent="0.25">
      <c r="C1674">
        <f>'TPS543C20 Loop Gain'!AI2266</f>
        <v>-32.337700290883085</v>
      </c>
      <c r="D1674">
        <f>'TPS543C20 Loop Gain'!AJ2266</f>
        <v>3.3282342439372661</v>
      </c>
      <c r="E1674">
        <f>'TPS543C20 Loop Gain'!B2266</f>
        <v>332000</v>
      </c>
    </row>
    <row r="1675" spans="3:5" x14ac:dyDescent="0.25">
      <c r="C1675">
        <f>'TPS543C20 Loop Gain'!AI2265</f>
        <v>-32.284870100803595</v>
      </c>
      <c r="D1675">
        <f>'TPS543C20 Loop Gain'!AJ2265</f>
        <v>3.6028797384243463</v>
      </c>
      <c r="E1675">
        <f>'TPS543C20 Loop Gain'!B2265</f>
        <v>331000</v>
      </c>
    </row>
    <row r="1676" spans="3:5" x14ac:dyDescent="0.25">
      <c r="C1676">
        <f>'TPS543C20 Loop Gain'!AI2264</f>
        <v>-32.232122856769848</v>
      </c>
      <c r="D1676">
        <f>'TPS543C20 Loop Gain'!AJ2264</f>
        <v>3.8773007570032014</v>
      </c>
      <c r="E1676">
        <f>'TPS543C20 Loop Gain'!B2264</f>
        <v>330000</v>
      </c>
    </row>
    <row r="1677" spans="3:5" x14ac:dyDescent="0.25">
      <c r="C1677">
        <f>'TPS543C20 Loop Gain'!AI2263</f>
        <v>-32.179457119504214</v>
      </c>
      <c r="D1677">
        <f>'TPS543C20 Loop Gain'!AJ2263</f>
        <v>4.1514963114938652</v>
      </c>
      <c r="E1677">
        <f>'TPS543C20 Loop Gain'!B2263</f>
        <v>329000</v>
      </c>
    </row>
    <row r="1678" spans="3:5" x14ac:dyDescent="0.25">
      <c r="C1678">
        <f>'TPS543C20 Loop Gain'!AI2262</f>
        <v>-32.126871452986038</v>
      </c>
      <c r="D1678">
        <f>'TPS543C20 Loop Gain'!AJ2262</f>
        <v>4.4254654188219398</v>
      </c>
      <c r="E1678">
        <f>'TPS543C20 Loop Gain'!B2262</f>
        <v>328000</v>
      </c>
    </row>
    <row r="1679" spans="3:5" x14ac:dyDescent="0.25">
      <c r="C1679">
        <f>'TPS543C20 Loop Gain'!AI2261</f>
        <v>-32.074364424298111</v>
      </c>
      <c r="D1679">
        <f>'TPS543C20 Loop Gain'!AJ2261</f>
        <v>4.699207100958203</v>
      </c>
      <c r="E1679">
        <f>'TPS543C20 Loop Gain'!B2261</f>
        <v>327000</v>
      </c>
    </row>
    <row r="1680" spans="3:5" x14ac:dyDescent="0.25">
      <c r="C1680">
        <f>'TPS543C20 Loop Gain'!AI2260</f>
        <v>-32.021934603477014</v>
      </c>
      <c r="D1680">
        <f>'TPS543C20 Loop Gain'!AJ2260</f>
        <v>4.9727203848545072</v>
      </c>
      <c r="E1680">
        <f>'TPS543C20 Loop Gain'!B2260</f>
        <v>326000</v>
      </c>
    </row>
    <row r="1681" spans="3:5" x14ac:dyDescent="0.25">
      <c r="C1681">
        <f>'TPS543C20 Loop Gain'!AI2259</f>
        <v>-31.969580563361998</v>
      </c>
      <c r="D1681">
        <f>'TPS543C20 Loop Gain'!AJ2259</f>
        <v>5.2460043023798653</v>
      </c>
      <c r="E1681">
        <f>'TPS543C20 Loop Gain'!B2259</f>
        <v>325000</v>
      </c>
    </row>
    <row r="1682" spans="3:5" x14ac:dyDescent="0.25">
      <c r="C1682">
        <f>'TPS543C20 Loop Gain'!AI2258</f>
        <v>-31.917300879446099</v>
      </c>
      <c r="D1682">
        <f>'TPS543C20 Loop Gain'!AJ2258</f>
        <v>5.5190578902483001</v>
      </c>
      <c r="E1682">
        <f>'TPS543C20 Loop Gain'!B2258</f>
        <v>324000</v>
      </c>
    </row>
    <row r="1683" spans="3:5" x14ac:dyDescent="0.25">
      <c r="C1683">
        <f>'TPS543C20 Loop Gain'!AI2257</f>
        <v>-31.865094129727822</v>
      </c>
      <c r="D1683">
        <f>'TPS543C20 Loop Gain'!AJ2257</f>
        <v>5.7918801899477375</v>
      </c>
      <c r="E1683">
        <f>'TPS543C20 Loop Gain'!B2257</f>
        <v>323000</v>
      </c>
    </row>
    <row r="1684" spans="3:5" x14ac:dyDescent="0.25">
      <c r="C1684">
        <f>'TPS543C20 Loop Gain'!AI2256</f>
        <v>-31.812958894564272</v>
      </c>
      <c r="D1684">
        <f>'TPS543C20 Loop Gain'!AJ2256</f>
        <v>6.0644702476682975</v>
      </c>
      <c r="E1684">
        <f>'TPS543C20 Loop Gain'!B2256</f>
        <v>322000</v>
      </c>
    </row>
    <row r="1685" spans="3:5" x14ac:dyDescent="0.25">
      <c r="C1685">
        <f>'TPS543C20 Loop Gain'!AI2255</f>
        <v>-31.760893756524482</v>
      </c>
      <c r="D1685">
        <f>'TPS543C20 Loop Gain'!AJ2255</f>
        <v>6.3368271142211299</v>
      </c>
      <c r="E1685">
        <f>'TPS543C20 Loop Gain'!B2255</f>
        <v>321000</v>
      </c>
    </row>
    <row r="1686" spans="3:5" x14ac:dyDescent="0.25">
      <c r="C1686">
        <f>'TPS543C20 Loop Gain'!AI2254</f>
        <v>-31.708897300243283</v>
      </c>
      <c r="D1686">
        <f>'TPS543C20 Loop Gain'!AJ2254</f>
        <v>6.6089498449615913</v>
      </c>
      <c r="E1686">
        <f>'TPS543C20 Loop Gain'!B2254</f>
        <v>320000</v>
      </c>
    </row>
    <row r="1687" spans="3:5" x14ac:dyDescent="0.25">
      <c r="C1687">
        <f>'TPS543C20 Loop Gain'!AI2253</f>
        <v>-31.656968112277106</v>
      </c>
      <c r="D1687">
        <f>'TPS543C20 Loop Gain'!AJ2253</f>
        <v>6.8808374997040973</v>
      </c>
      <c r="E1687">
        <f>'TPS543C20 Loop Gain'!B2253</f>
        <v>319000</v>
      </c>
    </row>
    <row r="1688" spans="3:5" x14ac:dyDescent="0.25">
      <c r="C1688">
        <f>'TPS543C20 Loop Gain'!AI2252</f>
        <v>-31.605104780958932</v>
      </c>
      <c r="D1688">
        <f>'TPS543C20 Loop Gain'!AJ2252</f>
        <v>7.1524891426396122</v>
      </c>
      <c r="E1688">
        <f>'TPS543C20 Loop Gain'!B2252</f>
        <v>318000</v>
      </c>
    </row>
    <row r="1689" spans="3:5" x14ac:dyDescent="0.25">
      <c r="C1689">
        <f>'TPS543C20 Loop Gain'!AI2251</f>
        <v>-31.553305896255782</v>
      </c>
      <c r="D1689">
        <f>'TPS543C20 Loop Gain'!AJ2251</f>
        <v>7.4239038422433108</v>
      </c>
      <c r="E1689">
        <f>'TPS543C20 Loop Gain'!B2251</f>
        <v>317000</v>
      </c>
    </row>
    <row r="1690" spans="3:5" x14ac:dyDescent="0.25">
      <c r="C1690">
        <f>'TPS543C20 Loop Gain'!AI2250</f>
        <v>-31.501570049623538</v>
      </c>
      <c r="D1690">
        <f>'TPS543C20 Loop Gain'!AJ2250</f>
        <v>7.6950806711861874</v>
      </c>
      <c r="E1690">
        <f>'TPS543C20 Loop Gain'!B2250</f>
        <v>316000</v>
      </c>
    </row>
    <row r="1691" spans="3:5" x14ac:dyDescent="0.25">
      <c r="C1691">
        <f>'TPS543C20 Loop Gain'!AI2249</f>
        <v>-31.449895833866563</v>
      </c>
      <c r="D1691">
        <f>'TPS543C20 Loop Gain'!AJ2249</f>
        <v>7.9660187062397414</v>
      </c>
      <c r="E1691">
        <f>'TPS543C20 Loop Gain'!B2249</f>
        <v>315000</v>
      </c>
    </row>
    <row r="1692" spans="3:5" x14ac:dyDescent="0.25">
      <c r="C1692">
        <f>'TPS543C20 Loop Gain'!AI2248</f>
        <v>-31.39828184299407</v>
      </c>
      <c r="D1692">
        <f>'TPS543C20 Loop Gain'!AJ2248</f>
        <v>8.2367170281788695</v>
      </c>
      <c r="E1692">
        <f>'TPS543C20 Loop Gain'!B2248</f>
        <v>314000</v>
      </c>
    </row>
    <row r="1693" spans="3:5" x14ac:dyDescent="0.25">
      <c r="C1693">
        <f>'TPS543C20 Loop Gain'!AI2247</f>
        <v>-31.34672667207882</v>
      </c>
      <c r="D1693">
        <f>'TPS543C20 Loop Gain'!AJ2247</f>
        <v>8.5071747216823113</v>
      </c>
      <c r="E1693">
        <f>'TPS543C20 Loop Gain'!B2247</f>
        <v>313000</v>
      </c>
    </row>
    <row r="1694" spans="3:5" x14ac:dyDescent="0.25">
      <c r="C1694">
        <f>'TPS543C20 Loop Gain'!AI2246</f>
        <v>-31.295228917115434</v>
      </c>
      <c r="D1694">
        <f>'TPS543C20 Loop Gain'!AJ2246</f>
        <v>8.7773908752273506</v>
      </c>
      <c r="E1694">
        <f>'TPS543C20 Loop Gain'!B2246</f>
        <v>312000</v>
      </c>
    </row>
    <row r="1695" spans="3:5" x14ac:dyDescent="0.25">
      <c r="C1695">
        <f>'TPS543C20 Loop Gain'!AI2245</f>
        <v>-31.243787174879625</v>
      </c>
      <c r="D1695">
        <f>'TPS543C20 Loop Gain'!AJ2245</f>
        <v>9.047364580986816</v>
      </c>
      <c r="E1695">
        <f>'TPS543C20 Loop Gain'!B2245</f>
        <v>311000</v>
      </c>
    </row>
    <row r="1696" spans="3:5" x14ac:dyDescent="0.25">
      <c r="C1696">
        <f>'TPS543C20 Loop Gain'!AI2244</f>
        <v>-31.192400042787078</v>
      </c>
      <c r="D1696">
        <f>'TPS543C20 Loop Gain'!AJ2244</f>
        <v>9.3170949347160672</v>
      </c>
      <c r="E1696">
        <f>'TPS543C20 Loop Gain'!B2244</f>
        <v>310000</v>
      </c>
    </row>
    <row r="1697" spans="3:5" x14ac:dyDescent="0.25">
      <c r="C1697">
        <f>'TPS543C20 Loop Gain'!AI2243</f>
        <v>-31.141066118752441</v>
      </c>
      <c r="D1697">
        <f>'TPS543C20 Loop Gain'!AJ2243</f>
        <v>9.5865810356443344</v>
      </c>
      <c r="E1697">
        <f>'TPS543C20 Loop Gain'!B2243</f>
        <v>309000</v>
      </c>
    </row>
    <row r="1698" spans="3:5" x14ac:dyDescent="0.25">
      <c r="C1698">
        <f>'TPS543C20 Loop Gain'!AI2242</f>
        <v>-31.08978400104948</v>
      </c>
      <c r="D1698">
        <f>'TPS543C20 Loop Gain'!AJ2242</f>
        <v>9.8558219863550534</v>
      </c>
      <c r="E1698">
        <f>'TPS543C20 Loop Gain'!B2242</f>
        <v>308000</v>
      </c>
    </row>
    <row r="1699" spans="3:5" x14ac:dyDescent="0.25">
      <c r="C1699">
        <f>'TPS543C20 Loop Gain'!AI2241</f>
        <v>-31.038552288169363</v>
      </c>
      <c r="D1699">
        <f>'TPS543C20 Loop Gain'!AJ2241</f>
        <v>10.124816892671287</v>
      </c>
      <c r="E1699">
        <f>'TPS543C20 Loop Gain'!B2241</f>
        <v>307000</v>
      </c>
    </row>
    <row r="1700" spans="3:5" x14ac:dyDescent="0.25">
      <c r="C1700">
        <f>'TPS543C20 Loop Gain'!AI2240</f>
        <v>-30.987369578681545</v>
      </c>
      <c r="D1700">
        <f>'TPS543C20 Loop Gain'!AJ2240</f>
        <v>10.393564863529923</v>
      </c>
      <c r="E1700">
        <f>'TPS543C20 Loop Gain'!B2240</f>
        <v>306000</v>
      </c>
    </row>
    <row r="1701" spans="3:5" x14ac:dyDescent="0.25">
      <c r="C1701">
        <f>'TPS543C20 Loop Gain'!AI2239</f>
        <v>-30.936234471092334</v>
      </c>
      <c r="D1701">
        <f>'TPS543C20 Loop Gain'!AJ2239</f>
        <v>10.662065010858035</v>
      </c>
      <c r="E1701">
        <f>'TPS543C20 Loop Gain'!B2239</f>
        <v>305000</v>
      </c>
    </row>
    <row r="1702" spans="3:5" x14ac:dyDescent="0.25">
      <c r="C1702">
        <f>'TPS543C20 Loop Gain'!AI2238</f>
        <v>-30.88514556370443</v>
      </c>
      <c r="D1702">
        <f>'TPS543C20 Loop Gain'!AJ2238</f>
        <v>10.930316449444106</v>
      </c>
      <c r="E1702">
        <f>'TPS543C20 Loop Gain'!B2238</f>
        <v>304000</v>
      </c>
    </row>
    <row r="1703" spans="3:5" x14ac:dyDescent="0.25">
      <c r="C1703">
        <f>'TPS543C20 Loop Gain'!AI2237</f>
        <v>-30.834101454476603</v>
      </c>
      <c r="D1703">
        <f>'TPS543C20 Loop Gain'!AJ2237</f>
        <v>11.198318296805988</v>
      </c>
      <c r="E1703">
        <f>'TPS543C20 Loop Gain'!B2237</f>
        <v>303000</v>
      </c>
    </row>
    <row r="1704" spans="3:5" x14ac:dyDescent="0.25">
      <c r="C1704">
        <f>'TPS543C20 Loop Gain'!AI2236</f>
        <v>-30.78310074088272</v>
      </c>
      <c r="D1704">
        <f>'TPS543C20 Loop Gain'!AJ2236</f>
        <v>11.466069673055543</v>
      </c>
      <c r="E1704">
        <f>'TPS543C20 Loop Gain'!B2236</f>
        <v>302000</v>
      </c>
    </row>
    <row r="1705" spans="3:5" x14ac:dyDescent="0.25">
      <c r="C1705">
        <f>'TPS543C20 Loop Gain'!AI2235</f>
        <v>-30.732142019770215</v>
      </c>
      <c r="D1705">
        <f>'TPS543C20 Loop Gain'!AJ2235</f>
        <v>11.733569700757718</v>
      </c>
      <c r="E1705">
        <f>'TPS543C20 Loop Gain'!B2235</f>
        <v>301000</v>
      </c>
    </row>
    <row r="1706" spans="3:5" x14ac:dyDescent="0.25">
      <c r="C1706">
        <f>'TPS543C20 Loop Gain'!AI2234</f>
        <v>-30.68122388721919</v>
      </c>
      <c r="D1706">
        <f>'TPS543C20 Loop Gain'!AJ2234</f>
        <v>12.000817504791666</v>
      </c>
      <c r="E1706">
        <f>'TPS543C20 Loop Gain'!B2234</f>
        <v>300000</v>
      </c>
    </row>
    <row r="1707" spans="3:5" x14ac:dyDescent="0.25">
      <c r="C1707">
        <f>'TPS543C20 Loop Gain'!AI2233</f>
        <v>-30.630344938400622</v>
      </c>
      <c r="D1707">
        <f>'TPS543C20 Loop Gain'!AJ2233</f>
        <v>12.26781221220123</v>
      </c>
      <c r="E1707">
        <f>'TPS543C20 Loop Gain'!B2233</f>
        <v>299000</v>
      </c>
    </row>
    <row r="1708" spans="3:5" x14ac:dyDescent="0.25">
      <c r="C1708">
        <f>'TPS543C20 Loop Gain'!AI2232</f>
        <v>-30.579503767434101</v>
      </c>
      <c r="D1708">
        <f>'TPS543C20 Loop Gain'!AJ2232</f>
        <v>12.534552952046798</v>
      </c>
      <c r="E1708">
        <f>'TPS543C20 Loop Gain'!B2232</f>
        <v>298000</v>
      </c>
    </row>
    <row r="1709" spans="3:5" x14ac:dyDescent="0.25">
      <c r="C1709">
        <f>'TPS543C20 Loop Gain'!AI2231</f>
        <v>-30.528698967245326</v>
      </c>
      <c r="D1709">
        <f>'TPS543C20 Loop Gain'!AJ2231</f>
        <v>12.80103885525323</v>
      </c>
      <c r="E1709">
        <f>'TPS543C20 Loop Gain'!B2231</f>
        <v>297000</v>
      </c>
    </row>
    <row r="1710" spans="3:5" x14ac:dyDescent="0.25">
      <c r="C1710">
        <f>'TPS543C20 Loop Gain'!AI2230</f>
        <v>-30.47792912942333</v>
      </c>
      <c r="D1710">
        <f>'TPS543C20 Loop Gain'!AJ2230</f>
        <v>13.067269054450206</v>
      </c>
      <c r="E1710">
        <f>'TPS543C20 Loop Gain'!B2230</f>
        <v>296000</v>
      </c>
    </row>
    <row r="1711" spans="3:5" x14ac:dyDescent="0.25">
      <c r="C1711">
        <f>'TPS543C20 Loop Gain'!AI2229</f>
        <v>-30.42719284407692</v>
      </c>
      <c r="D1711">
        <f>'TPS543C20 Loop Gain'!AJ2229</f>
        <v>13.333242683813046</v>
      </c>
      <c r="E1711">
        <f>'TPS543C20 Loop Gain'!B2229</f>
        <v>295000</v>
      </c>
    </row>
    <row r="1712" spans="3:5" x14ac:dyDescent="0.25">
      <c r="C1712">
        <f>'TPS543C20 Loop Gain'!AI2228</f>
        <v>-30.376488699690121</v>
      </c>
      <c r="D1712">
        <f>'TPS543C20 Loop Gain'!AJ2228</f>
        <v>13.598958878896891</v>
      </c>
      <c r="E1712">
        <f>'TPS543C20 Loop Gain'!B2228</f>
        <v>294000</v>
      </c>
    </row>
    <row r="1713" spans="3:5" x14ac:dyDescent="0.25">
      <c r="C1713">
        <f>'TPS543C20 Loop Gain'!AI2227</f>
        <v>-30.325815282978009</v>
      </c>
      <c r="D1713">
        <f>'TPS543C20 Loop Gain'!AJ2227</f>
        <v>13.864416776470097</v>
      </c>
      <c r="E1713">
        <f>'TPS543C20 Loop Gain'!B2227</f>
        <v>293000</v>
      </c>
    </row>
    <row r="1714" spans="3:5" x14ac:dyDescent="0.25">
      <c r="C1714">
        <f>'TPS543C20 Loop Gain'!AI2226</f>
        <v>-30.275171178740727</v>
      </c>
      <c r="D1714">
        <f>'TPS543C20 Loop Gain'!AJ2226</f>
        <v>14.129615514339022</v>
      </c>
      <c r="E1714">
        <f>'TPS543C20 Loop Gain'!B2226</f>
        <v>292000</v>
      </c>
    </row>
    <row r="1715" spans="3:5" x14ac:dyDescent="0.25">
      <c r="C1715">
        <f>'TPS543C20 Loop Gain'!AI2225</f>
        <v>-30.224554969717548</v>
      </c>
      <c r="D1715">
        <f>'TPS543C20 Loop Gain'!AJ2225</f>
        <v>14.394554231174112</v>
      </c>
      <c r="E1715">
        <f>'TPS543C20 Loop Gain'!B2225</f>
        <v>291000</v>
      </c>
    </row>
    <row r="1716" spans="3:5" x14ac:dyDescent="0.25">
      <c r="C1716">
        <f>'TPS543C20 Loop Gain'!AI2224</f>
        <v>-30.173965236439852</v>
      </c>
      <c r="D1716">
        <f>'TPS543C20 Loop Gain'!AJ2224</f>
        <v>14.659232066326151</v>
      </c>
      <c r="E1716">
        <f>'TPS543C20 Loop Gain'!B2224</f>
        <v>290000</v>
      </c>
    </row>
    <row r="1717" spans="3:5" x14ac:dyDescent="0.25">
      <c r="C1717">
        <f>'TPS543C20 Loop Gain'!AI2223</f>
        <v>-30.123400557083151</v>
      </c>
      <c r="D1717">
        <f>'TPS543C20 Loop Gain'!AJ2223</f>
        <v>14.923648159644653</v>
      </c>
      <c r="E1717">
        <f>'TPS543C20 Loop Gain'!B2223</f>
        <v>289000</v>
      </c>
    </row>
    <row r="1718" spans="3:5" x14ac:dyDescent="0.25">
      <c r="C1718">
        <f>'TPS543C20 Loop Gain'!AI2222</f>
        <v>-30.072859507318451</v>
      </c>
      <c r="D1718">
        <f>'TPS543C20 Loop Gain'!AJ2222</f>
        <v>15.187801651286769</v>
      </c>
      <c r="E1718">
        <f>'TPS543C20 Loop Gain'!B2222</f>
        <v>288000</v>
      </c>
    </row>
    <row r="1719" spans="3:5" x14ac:dyDescent="0.25">
      <c r="C1719">
        <f>'TPS543C20 Loop Gain'!AI2221</f>
        <v>-30.022340660161959</v>
      </c>
      <c r="D1719">
        <f>'TPS543C20 Loop Gain'!AJ2221</f>
        <v>15.4516916815233</v>
      </c>
      <c r="E1719">
        <f>'TPS543C20 Loop Gain'!B2221</f>
        <v>287000</v>
      </c>
    </row>
    <row r="1720" spans="3:5" x14ac:dyDescent="0.25">
      <c r="C1720">
        <f>'TPS543C20 Loop Gain'!AI2220</f>
        <v>-29.9718425858253</v>
      </c>
      <c r="D1720">
        <f>'TPS543C20 Loop Gain'!AJ2220</f>
        <v>15.715317390543177</v>
      </c>
      <c r="E1720">
        <f>'TPS543C20 Loop Gain'!B2220</f>
        <v>286000</v>
      </c>
    </row>
    <row r="1721" spans="3:5" x14ac:dyDescent="0.25">
      <c r="C1721">
        <f>'TPS543C20 Loop Gain'!AI2219</f>
        <v>-29.92136385156244</v>
      </c>
      <c r="D1721">
        <f>'TPS543C20 Loop Gain'!AJ2219</f>
        <v>15.978677918249815</v>
      </c>
      <c r="E1721">
        <f>'TPS543C20 Loop Gain'!B2219</f>
        <v>285000</v>
      </c>
    </row>
    <row r="1722" spans="3:5" x14ac:dyDescent="0.25">
      <c r="C1722">
        <f>'TPS543C20 Loop Gain'!AI2218</f>
        <v>-29.870903021518057</v>
      </c>
      <c r="D1722">
        <f>'TPS543C20 Loop Gain'!AJ2218</f>
        <v>16.241772404053453</v>
      </c>
      <c r="E1722">
        <f>'TPS543C20 Loop Gain'!B2218</f>
        <v>284000</v>
      </c>
    </row>
    <row r="1723" spans="3:5" x14ac:dyDescent="0.25">
      <c r="C1723">
        <f>'TPS543C20 Loop Gain'!AI2217</f>
        <v>-29.820458656571898</v>
      </c>
      <c r="D1723">
        <f>'TPS543C20 Loop Gain'!AJ2217</f>
        <v>16.50459998666139</v>
      </c>
      <c r="E1723">
        <f>'TPS543C20 Loop Gain'!B2217</f>
        <v>283000</v>
      </c>
    </row>
    <row r="1724" spans="3:5" x14ac:dyDescent="0.25">
      <c r="C1724">
        <f>'TPS543C20 Loop Gain'!AI2216</f>
        <v>-29.770029314184541</v>
      </c>
      <c r="D1724">
        <f>'TPS543C20 Loop Gain'!AJ2216</f>
        <v>16.767159803861269</v>
      </c>
      <c r="E1724">
        <f>'TPS543C20 Loop Gain'!B2216</f>
        <v>282000</v>
      </c>
    </row>
    <row r="1725" spans="3:5" x14ac:dyDescent="0.25">
      <c r="C1725">
        <f>'TPS543C20 Loop Gain'!AI2215</f>
        <v>-29.719613548239806</v>
      </c>
      <c r="D1725">
        <f>'TPS543C20 Loop Gain'!AJ2215</f>
        <v>17.029450992299012</v>
      </c>
      <c r="E1725">
        <f>'TPS543C20 Loop Gain'!B2215</f>
        <v>281000</v>
      </c>
    </row>
    <row r="1726" spans="3:5" x14ac:dyDescent="0.25">
      <c r="C1726">
        <f>'TPS543C20 Loop Gain'!AI2214</f>
        <v>-29.669209908887041</v>
      </c>
      <c r="D1726">
        <f>'TPS543C20 Loop Gain'!AJ2214</f>
        <v>17.291472687254917</v>
      </c>
      <c r="E1726">
        <f>'TPS543C20 Loop Gain'!B2214</f>
        <v>280000</v>
      </c>
    </row>
    <row r="1727" spans="3:5" x14ac:dyDescent="0.25">
      <c r="C1727">
        <f>'TPS543C20 Loop Gain'!AI2213</f>
        <v>-29.618816942381862</v>
      </c>
      <c r="D1727">
        <f>'TPS543C20 Loop Gain'!AJ2213</f>
        <v>17.553224022410035</v>
      </c>
      <c r="E1727">
        <f>'TPS543C20 Loop Gain'!B2213</f>
        <v>279000</v>
      </c>
    </row>
    <row r="1728" spans="3:5" x14ac:dyDescent="0.25">
      <c r="C1728">
        <f>'TPS543C20 Loop Gain'!AI2212</f>
        <v>-29.568433190924015</v>
      </c>
      <c r="D1728">
        <f>'TPS543C20 Loop Gain'!AJ2212</f>
        <v>17.814704129614086</v>
      </c>
      <c r="E1728">
        <f>'TPS543C20 Loop Gain'!B2212</f>
        <v>278000</v>
      </c>
    </row>
    <row r="1729" spans="3:5" x14ac:dyDescent="0.25">
      <c r="C1729">
        <f>'TPS543C20 Loop Gain'!AI2211</f>
        <v>-29.518057192496016</v>
      </c>
      <c r="D1729">
        <f>'TPS543C20 Loop Gain'!AJ2211</f>
        <v>18.075912138640245</v>
      </c>
      <c r="E1729">
        <f>'TPS543C20 Loop Gain'!B2211</f>
        <v>277000</v>
      </c>
    </row>
    <row r="1730" spans="3:5" x14ac:dyDescent="0.25">
      <c r="C1730">
        <f>'TPS543C20 Loop Gain'!AI2210</f>
        <v>-29.467687480698189</v>
      </c>
      <c r="D1730">
        <f>'TPS543C20 Loop Gain'!AJ2210</f>
        <v>18.33684717694203</v>
      </c>
      <c r="E1730">
        <f>'TPS543C20 Loop Gain'!B2210</f>
        <v>276000</v>
      </c>
    </row>
    <row r="1731" spans="3:5" x14ac:dyDescent="0.25">
      <c r="C1731">
        <f>'TPS543C20 Loop Gain'!AI2209</f>
        <v>-29.41732258458298</v>
      </c>
      <c r="D1731">
        <f>'TPS543C20 Loop Gain'!AJ2209</f>
        <v>18.597508369397634</v>
      </c>
      <c r="E1731">
        <f>'TPS543C20 Loop Gain'!B2209</f>
        <v>275000</v>
      </c>
    </row>
    <row r="1732" spans="3:5" x14ac:dyDescent="0.25">
      <c r="C1732">
        <f>'TPS543C20 Loop Gain'!AI2208</f>
        <v>-29.366961028487175</v>
      </c>
      <c r="D1732">
        <f>'TPS543C20 Loop Gain'!AJ2208</f>
        <v>18.8578948380577</v>
      </c>
      <c r="E1732">
        <f>'TPS543C20 Loop Gain'!B2208</f>
        <v>274000</v>
      </c>
    </row>
    <row r="1733" spans="3:5" x14ac:dyDescent="0.25">
      <c r="C1733">
        <f>'TPS543C20 Loop Gain'!AI2207</f>
        <v>-29.31660133186233</v>
      </c>
      <c r="D1733">
        <f>'TPS543C20 Loop Gain'!AJ2207</f>
        <v>19.11800570187793</v>
      </c>
      <c r="E1733">
        <f>'TPS543C20 Loop Gain'!B2207</f>
        <v>273000</v>
      </c>
    </row>
    <row r="1734" spans="3:5" x14ac:dyDescent="0.25">
      <c r="C1734">
        <f>'TPS543C20 Loop Gain'!AI2206</f>
        <v>-29.266242009104403</v>
      </c>
      <c r="D1734">
        <f>'TPS543C20 Loop Gain'!AJ2206</f>
        <v>19.377840076450717</v>
      </c>
      <c r="E1734">
        <f>'TPS543C20 Loop Gain'!B2206</f>
        <v>272000</v>
      </c>
    </row>
    <row r="1735" spans="3:5" x14ac:dyDescent="0.25">
      <c r="C1735">
        <f>'TPS543C20 Loop Gain'!AI2205</f>
        <v>-29.215881569378574</v>
      </c>
      <c r="D1735">
        <f>'TPS543C20 Loop Gain'!AJ2205</f>
        <v>19.637397073734125</v>
      </c>
      <c r="E1735">
        <f>'TPS543C20 Loop Gain'!B2205</f>
        <v>271000</v>
      </c>
    </row>
    <row r="1736" spans="3:5" x14ac:dyDescent="0.25">
      <c r="C1736">
        <f>'TPS543C20 Loop Gain'!AI2204</f>
        <v>-29.165518516446024</v>
      </c>
      <c r="D1736">
        <f>'TPS543C20 Loop Gain'!AJ2204</f>
        <v>19.89667580176604</v>
      </c>
      <c r="E1736">
        <f>'TPS543C20 Loop Gain'!B2204</f>
        <v>270000</v>
      </c>
    </row>
    <row r="1737" spans="3:5" x14ac:dyDescent="0.25">
      <c r="C1737">
        <f>'TPS543C20 Loop Gain'!AI2203</f>
        <v>-29.115151348484474</v>
      </c>
      <c r="D1737">
        <f>'TPS543C20 Loop Gain'!AJ2203</f>
        <v>20.155675364381324</v>
      </c>
      <c r="E1737">
        <f>'TPS543C20 Loop Gain'!B2203</f>
        <v>269000</v>
      </c>
    </row>
    <row r="1738" spans="3:5" x14ac:dyDescent="0.25">
      <c r="C1738">
        <f>'TPS543C20 Loop Gain'!AI2202</f>
        <v>-29.064778557910781</v>
      </c>
      <c r="D1738">
        <f>'TPS543C20 Loop Gain'!AJ2202</f>
        <v>20.414394860917106</v>
      </c>
      <c r="E1738">
        <f>'TPS543C20 Loop Gain'!B2202</f>
        <v>268000</v>
      </c>
    </row>
    <row r="1739" spans="3:5" x14ac:dyDescent="0.25">
      <c r="C1739">
        <f>'TPS543C20 Loop Gain'!AI2201</f>
        <v>-29.014398631197228</v>
      </c>
      <c r="D1739">
        <f>'TPS543C20 Loop Gain'!AJ2201</f>
        <v>20.672833385914011</v>
      </c>
      <c r="E1739">
        <f>'TPS543C20 Loop Gain'!B2201</f>
        <v>267000</v>
      </c>
    </row>
    <row r="1740" spans="3:5" x14ac:dyDescent="0.25">
      <c r="C1740">
        <f>'TPS543C20 Loop Gain'!AI2200</f>
        <v>-28.96401004868838</v>
      </c>
      <c r="D1740">
        <f>'TPS543C20 Loop Gain'!AJ2200</f>
        <v>20.930990028808225</v>
      </c>
      <c r="E1740">
        <f>'TPS543C20 Loop Gain'!B2200</f>
        <v>266000</v>
      </c>
    </row>
    <row r="1741" spans="3:5" x14ac:dyDescent="0.25">
      <c r="C1741">
        <f>'TPS543C20 Loop Gain'!AI2199</f>
        <v>-28.91361128441471</v>
      </c>
      <c r="D1741">
        <f>'TPS543C20 Loop Gain'!AJ2199</f>
        <v>21.188863873620434</v>
      </c>
      <c r="E1741">
        <f>'TPS543C20 Loop Gain'!B2199</f>
        <v>265000</v>
      </c>
    </row>
    <row r="1742" spans="3:5" x14ac:dyDescent="0.25">
      <c r="C1742">
        <f>'TPS543C20 Loop Gain'!AI2198</f>
        <v>-28.863200805902963</v>
      </c>
      <c r="D1742">
        <f>'TPS543C20 Loop Gain'!AJ2198</f>
        <v>21.446453998636446</v>
      </c>
      <c r="E1742">
        <f>'TPS543C20 Loop Gain'!B2198</f>
        <v>264000</v>
      </c>
    </row>
    <row r="1743" spans="3:5" x14ac:dyDescent="0.25">
      <c r="C1743">
        <f>'TPS543C20 Loop Gain'!AI2197</f>
        <v>-28.812777073985217</v>
      </c>
      <c r="D1743">
        <f>'TPS543C20 Loop Gain'!AJ2197</f>
        <v>21.703759476079632</v>
      </c>
      <c r="E1743">
        <f>'TPS543C20 Loop Gain'!B2197</f>
        <v>263000</v>
      </c>
    </row>
    <row r="1744" spans="3:5" x14ac:dyDescent="0.25">
      <c r="C1744">
        <f>'TPS543C20 Loop Gain'!AI2196</f>
        <v>-28.762338542604802</v>
      </c>
      <c r="D1744">
        <f>'TPS543C20 Loop Gain'!AJ2196</f>
        <v>21.960779371776944</v>
      </c>
      <c r="E1744">
        <f>'TPS543C20 Loop Gain'!B2196</f>
        <v>262000</v>
      </c>
    </row>
    <row r="1745" spans="3:5" x14ac:dyDescent="0.25">
      <c r="C1745">
        <f>'TPS543C20 Loop Gain'!AI2195</f>
        <v>-28.711883658618817</v>
      </c>
      <c r="D1745">
        <f>'TPS543C20 Loop Gain'!AJ2195</f>
        <v>22.217512744816894</v>
      </c>
      <c r="E1745">
        <f>'TPS543C20 Loop Gain'!B2195</f>
        <v>261000</v>
      </c>
    </row>
    <row r="1746" spans="3:5" x14ac:dyDescent="0.25">
      <c r="C1746">
        <f>'TPS543C20 Loop Gain'!AI2194</f>
        <v>-28.661410861599137</v>
      </c>
      <c r="D1746">
        <f>'TPS543C20 Loop Gain'!AJ2194</f>
        <v>22.473958647203766</v>
      </c>
      <c r="E1746">
        <f>'TPS543C20 Loop Gain'!B2194</f>
        <v>260000</v>
      </c>
    </row>
    <row r="1747" spans="3:5" x14ac:dyDescent="0.25">
      <c r="C1747">
        <f>'TPS543C20 Loop Gain'!AI2193</f>
        <v>-28.610918583630095</v>
      </c>
      <c r="D1747">
        <f>'TPS543C20 Loop Gain'!AJ2193</f>
        <v>22.730116123497137</v>
      </c>
      <c r="E1747">
        <f>'TPS543C20 Loop Gain'!B2193</f>
        <v>259000</v>
      </c>
    </row>
    <row r="1748" spans="3:5" x14ac:dyDescent="0.25">
      <c r="C1748">
        <f>'TPS543C20 Loop Gain'!AI2192</f>
        <v>-28.560405249102139</v>
      </c>
      <c r="D1748">
        <f>'TPS543C20 Loop Gain'!AJ2192</f>
        <v>22.985984210449768</v>
      </c>
      <c r="E1748">
        <f>'TPS543C20 Loop Gain'!B2192</f>
        <v>258000</v>
      </c>
    </row>
    <row r="1749" spans="3:5" x14ac:dyDescent="0.25">
      <c r="C1749">
        <f>'TPS543C20 Loop Gain'!AI2191</f>
        <v>-28.509869274504322</v>
      </c>
      <c r="D1749">
        <f>'TPS543C20 Loop Gain'!AJ2191</f>
        <v>23.241561936634692</v>
      </c>
      <c r="E1749">
        <f>'TPS543C20 Loop Gain'!B2191</f>
        <v>257000</v>
      </c>
    </row>
    <row r="1750" spans="3:5" x14ac:dyDescent="0.25">
      <c r="C1750">
        <f>'TPS543C20 Loop Gain'!AI2190</f>
        <v>-28.459309068211734</v>
      </c>
      <c r="D1750">
        <f>'TPS543C20 Loop Gain'!AJ2190</f>
        <v>23.4968483220641</v>
      </c>
      <c r="E1750">
        <f>'TPS543C20 Loop Gain'!B2190</f>
        <v>256000</v>
      </c>
    </row>
    <row r="1751" spans="3:5" x14ac:dyDescent="0.25">
      <c r="C1751">
        <f>'TPS543C20 Loop Gain'!AI2189</f>
        <v>-28.408723030271563</v>
      </c>
      <c r="D1751">
        <f>'TPS543C20 Loop Gain'!AJ2189</f>
        <v>23.751842377799793</v>
      </c>
      <c r="E1751">
        <f>'TPS543C20 Loop Gain'!B2189</f>
        <v>255000</v>
      </c>
    </row>
    <row r="1752" spans="3:5" x14ac:dyDescent="0.25">
      <c r="C1752">
        <f>'TPS543C20 Loop Gain'!AI2188</f>
        <v>-28.358109552183954</v>
      </c>
      <c r="D1752">
        <f>'TPS543C20 Loop Gain'!AJ2188</f>
        <v>24.006543105553888</v>
      </c>
      <c r="E1752">
        <f>'TPS543C20 Loop Gain'!B2188</f>
        <v>254000</v>
      </c>
    </row>
    <row r="1753" spans="3:5" x14ac:dyDescent="0.25">
      <c r="C1753">
        <f>'TPS543C20 Loop Gain'!AI2187</f>
        <v>-28.307467016680938</v>
      </c>
      <c r="D1753">
        <f>'TPS543C20 Loop Gain'!AJ2187</f>
        <v>24.260949497285175</v>
      </c>
      <c r="E1753">
        <f>'TPS543C20 Loop Gain'!B2187</f>
        <v>253000</v>
      </c>
    </row>
    <row r="1754" spans="3:5" x14ac:dyDescent="0.25">
      <c r="C1754">
        <f>'TPS543C20 Loop Gain'!AI2186</f>
        <v>-28.256793797500986</v>
      </c>
      <c r="D1754">
        <f>'TPS543C20 Loop Gain'!AJ2186</f>
        <v>24.515060534777227</v>
      </c>
      <c r="E1754">
        <f>'TPS543C20 Loop Gain'!B2186</f>
        <v>252000</v>
      </c>
    </row>
    <row r="1755" spans="3:5" x14ac:dyDescent="0.25">
      <c r="C1755">
        <f>'TPS543C20 Loop Gain'!AI2185</f>
        <v>-28.206088259160495</v>
      </c>
      <c r="D1755">
        <f>'TPS543C20 Loop Gain'!AJ2185</f>
        <v>24.768875189218406</v>
      </c>
      <c r="E1755">
        <f>'TPS543C20 Loop Gain'!B2185</f>
        <v>251000</v>
      </c>
    </row>
    <row r="1756" spans="3:5" x14ac:dyDescent="0.25">
      <c r="C1756">
        <f>'TPS543C20 Loop Gain'!AI2184</f>
        <v>-28.155348756720361</v>
      </c>
      <c r="D1756">
        <f>'TPS543C20 Loop Gain'!AJ2184</f>
        <v>25.022392420761673</v>
      </c>
      <c r="E1756">
        <f>'TPS543C20 Loop Gain'!B2184</f>
        <v>250000</v>
      </c>
    </row>
    <row r="1757" spans="3:5" x14ac:dyDescent="0.25">
      <c r="C1757">
        <f>'TPS543C20 Loop Gain'!AI2183</f>
        <v>-28.104573635550789</v>
      </c>
      <c r="D1757">
        <f>'TPS543C20 Loop Gain'!AJ2183</f>
        <v>25.275611178081085</v>
      </c>
      <c r="E1757">
        <f>'TPS543C20 Loop Gain'!B2183</f>
        <v>249000</v>
      </c>
    </row>
    <row r="1758" spans="3:5" x14ac:dyDescent="0.25">
      <c r="C1758">
        <f>'TPS543C20 Loop Gain'!AI2182</f>
        <v>-28.053761231089716</v>
      </c>
      <c r="D1758">
        <f>'TPS543C20 Loop Gain'!AJ2182</f>
        <v>25.528530397916203</v>
      </c>
      <c r="E1758">
        <f>'TPS543C20 Loop Gain'!B2182</f>
        <v>248000</v>
      </c>
    </row>
    <row r="1759" spans="3:5" x14ac:dyDescent="0.25">
      <c r="C1759">
        <f>'TPS543C20 Loop Gain'!AI2181</f>
        <v>-28.002909868599133</v>
      </c>
      <c r="D1759">
        <f>'TPS543C20 Loop Gain'!AJ2181</f>
        <v>25.781149004605936</v>
      </c>
      <c r="E1759">
        <f>'TPS543C20 Loop Gain'!B2181</f>
        <v>247000</v>
      </c>
    </row>
    <row r="1760" spans="3:5" x14ac:dyDescent="0.25">
      <c r="C1760">
        <f>'TPS543C20 Loop Gain'!AI2180</f>
        <v>-27.952017862916009</v>
      </c>
      <c r="D1760">
        <f>'TPS543C20 Loop Gain'!AJ2180</f>
        <v>26.033465909609749</v>
      </c>
      <c r="E1760">
        <f>'TPS543C20 Loop Gain'!B2180</f>
        <v>246000</v>
      </c>
    </row>
    <row r="1761" spans="3:5" x14ac:dyDescent="0.25">
      <c r="C1761">
        <f>'TPS543C20 Loop Gain'!AI2179</f>
        <v>-27.90108351819925</v>
      </c>
      <c r="D1761">
        <f>'TPS543C20 Loop Gain'!AJ2179</f>
        <v>26.28548001102186</v>
      </c>
      <c r="E1761">
        <f>'TPS543C20 Loop Gain'!B2179</f>
        <v>245000</v>
      </c>
    </row>
    <row r="1762" spans="3:5" x14ac:dyDescent="0.25">
      <c r="C1762">
        <f>'TPS543C20 Loop Gain'!AI2178</f>
        <v>-27.850105127672556</v>
      </c>
      <c r="D1762">
        <f>'TPS543C20 Loop Gain'!AJ2178</f>
        <v>26.537190193070916</v>
      </c>
      <c r="E1762">
        <f>'TPS543C20 Loop Gain'!B2178</f>
        <v>244000</v>
      </c>
    </row>
    <row r="1763" spans="3:5" x14ac:dyDescent="0.25">
      <c r="C1763">
        <f>'TPS543C20 Loop Gain'!AI2177</f>
        <v>-27.799080973362358</v>
      </c>
      <c r="D1763">
        <f>'TPS543C20 Loop Gain'!AJ2177</f>
        <v>26.788595325606931</v>
      </c>
      <c r="E1763">
        <f>'TPS543C20 Loop Gain'!B2177</f>
        <v>243000</v>
      </c>
    </row>
    <row r="1764" spans="3:5" x14ac:dyDescent="0.25">
      <c r="C1764">
        <f>'TPS543C20 Loop Gain'!AI2176</f>
        <v>-27.748009325830498</v>
      </c>
      <c r="D1764">
        <f>'TPS543C20 Loop Gain'!AJ2176</f>
        <v>27.039694263582824</v>
      </c>
      <c r="E1764">
        <f>'TPS543C20 Loop Gain'!B2176</f>
        <v>242000</v>
      </c>
    </row>
    <row r="1765" spans="3:5" x14ac:dyDescent="0.25">
      <c r="C1765">
        <f>'TPS543C20 Loop Gain'!AI2175</f>
        <v>-27.696888443903809</v>
      </c>
      <c r="D1765">
        <f>'TPS543C20 Loop Gain'!AJ2175</f>
        <v>27.290485846512684</v>
      </c>
      <c r="E1765">
        <f>'TPS543C20 Loop Gain'!B2175</f>
        <v>241000</v>
      </c>
    </row>
    <row r="1766" spans="3:5" x14ac:dyDescent="0.25">
      <c r="C1766">
        <f>'TPS543C20 Loop Gain'!AI2174</f>
        <v>-27.64571657439668</v>
      </c>
      <c r="D1766">
        <f>'TPS543C20 Loop Gain'!AJ2174</f>
        <v>27.54096889792805</v>
      </c>
      <c r="E1766">
        <f>'TPS543C20 Loop Gain'!B2174</f>
        <v>240000</v>
      </c>
    </row>
    <row r="1767" spans="3:5" x14ac:dyDescent="0.25">
      <c r="C1767">
        <f>'TPS543C20 Loop Gain'!AI2173</f>
        <v>-27.594491951829841</v>
      </c>
      <c r="D1767">
        <f>'TPS543C20 Loop Gain'!AJ2173</f>
        <v>27.791142224814713</v>
      </c>
      <c r="E1767">
        <f>'TPS543C20 Loop Gain'!B2173</f>
        <v>239000</v>
      </c>
    </row>
    <row r="1768" spans="3:5" x14ac:dyDescent="0.25">
      <c r="C1768">
        <f>'TPS543C20 Loop Gain'!AI2172</f>
        <v>-27.543212798143422</v>
      </c>
      <c r="D1768">
        <f>'TPS543C20 Loop Gain'!AJ2172</f>
        <v>28.041004617038283</v>
      </c>
      <c r="E1768">
        <f>'TPS543C20 Loop Gain'!B2172</f>
        <v>238000</v>
      </c>
    </row>
    <row r="1769" spans="3:5" x14ac:dyDescent="0.25">
      <c r="C1769">
        <f>'TPS543C20 Loop Gain'!AI2171</f>
        <v>-27.491877322404754</v>
      </c>
      <c r="D1769">
        <f>'TPS543C20 Loop Gain'!AJ2171</f>
        <v>28.290554846754773</v>
      </c>
      <c r="E1769">
        <f>'TPS543C20 Loop Gain'!B2171</f>
        <v>237000</v>
      </c>
    </row>
    <row r="1770" spans="3:5" x14ac:dyDescent="0.25">
      <c r="C1770">
        <f>'TPS543C20 Loop Gain'!AI2170</f>
        <v>-27.440483720510368</v>
      </c>
      <c r="D1770">
        <f>'TPS543C20 Loop Gain'!AJ2170</f>
        <v>28.539791667809119</v>
      </c>
      <c r="E1770">
        <f>'TPS543C20 Loop Gain'!B2170</f>
        <v>236000</v>
      </c>
    </row>
    <row r="1771" spans="3:5" x14ac:dyDescent="0.25">
      <c r="C1771">
        <f>'TPS543C20 Loop Gain'!AI2169</f>
        <v>-27.389030174882688</v>
      </c>
      <c r="D1771">
        <f>'TPS543C20 Loop Gain'!AJ2169</f>
        <v>28.788713815115567</v>
      </c>
      <c r="E1771">
        <f>'TPS543C20 Loop Gain'!B2169</f>
        <v>235000</v>
      </c>
    </row>
    <row r="1772" spans="3:5" x14ac:dyDescent="0.25">
      <c r="C1772">
        <f>'TPS543C20 Loop Gain'!AI2168</f>
        <v>-27.33751485416041</v>
      </c>
      <c r="D1772">
        <f>'TPS543C20 Loop Gain'!AJ2168</f>
        <v>29.037320004027087</v>
      </c>
      <c r="E1772">
        <f>'TPS543C20 Loop Gain'!B2168</f>
        <v>234000</v>
      </c>
    </row>
    <row r="1773" spans="3:5" x14ac:dyDescent="0.25">
      <c r="C1773">
        <f>'TPS543C20 Loop Gain'!AI2167</f>
        <v>-27.285935912883232</v>
      </c>
      <c r="D1773">
        <f>'TPS543C20 Loop Gain'!AJ2167</f>
        <v>29.285608929684159</v>
      </c>
      <c r="E1773">
        <f>'TPS543C20 Loop Gain'!B2167</f>
        <v>233000</v>
      </c>
    </row>
    <row r="1774" spans="3:5" x14ac:dyDescent="0.25">
      <c r="C1774">
        <f>'TPS543C20 Loop Gain'!AI2166</f>
        <v>-27.234291491170026</v>
      </c>
      <c r="D1774">
        <f>'TPS543C20 Loop Gain'!AJ2166</f>
        <v>29.533579266355048</v>
      </c>
      <c r="E1774">
        <f>'TPS543C20 Loop Gain'!B2166</f>
        <v>232000</v>
      </c>
    </row>
    <row r="1775" spans="3:5" x14ac:dyDescent="0.25">
      <c r="C1775">
        <f>'TPS543C20 Loop Gain'!AI2165</f>
        <v>-27.182579714390585</v>
      </c>
      <c r="D1775">
        <f>'TPS543C20 Loop Gain'!AJ2165</f>
        <v>29.781229666750388</v>
      </c>
      <c r="E1775">
        <f>'TPS543C20 Loop Gain'!B2165</f>
        <v>231000</v>
      </c>
    </row>
    <row r="1776" spans="3:5" x14ac:dyDescent="0.25">
      <c r="C1776">
        <f>'TPS543C20 Loop Gain'!AI2164</f>
        <v>-27.130798692831718</v>
      </c>
      <c r="D1776">
        <f>'TPS543C20 Loop Gain'!AJ2164</f>
        <v>30.028558761327755</v>
      </c>
      <c r="E1776">
        <f>'TPS543C20 Loop Gain'!B2164</f>
        <v>230000</v>
      </c>
    </row>
    <row r="1777" spans="3:5" x14ac:dyDescent="0.25">
      <c r="C1777">
        <f>'TPS543C20 Loop Gain'!AI2163</f>
        <v>-27.078946521355046</v>
      </c>
      <c r="D1777">
        <f>'TPS543C20 Loop Gain'!AJ2163</f>
        <v>30.275565157575684</v>
      </c>
      <c r="E1777">
        <f>'TPS543C20 Loop Gain'!B2163</f>
        <v>229000</v>
      </c>
    </row>
    <row r="1778" spans="3:5" x14ac:dyDescent="0.25">
      <c r="C1778">
        <f>'TPS543C20 Loop Gain'!AI2162</f>
        <v>-27.027021279049027</v>
      </c>
      <c r="D1778">
        <f>'TPS543C20 Loop Gain'!AJ2162</f>
        <v>30.522247439280704</v>
      </c>
      <c r="E1778">
        <f>'TPS543C20 Loop Gain'!B2162</f>
        <v>228000</v>
      </c>
    </row>
    <row r="1779" spans="3:5" x14ac:dyDescent="0.25">
      <c r="C1779">
        <f>'TPS543C20 Loop Gain'!AI2161</f>
        <v>-26.975021028873385</v>
      </c>
      <c r="D1779">
        <f>'TPS543C20 Loop Gain'!AJ2161</f>
        <v>30.768604165774864</v>
      </c>
      <c r="E1779">
        <f>'TPS543C20 Loop Gain'!B2161</f>
        <v>227000</v>
      </c>
    </row>
    <row r="1780" spans="3:5" x14ac:dyDescent="0.25">
      <c r="C1780">
        <f>'TPS543C20 Loop Gain'!AI2160</f>
        <v>-26.922943817296314</v>
      </c>
      <c r="D1780">
        <f>'TPS543C20 Loop Gain'!AJ2160</f>
        <v>31.014633871166208</v>
      </c>
      <c r="E1780">
        <f>'TPS543C20 Loop Gain'!B2160</f>
        <v>226000</v>
      </c>
    </row>
    <row r="1781" spans="3:5" x14ac:dyDescent="0.25">
      <c r="C1781">
        <f>'TPS543C20 Loop Gain'!AI2159</f>
        <v>-26.870787673923886</v>
      </c>
      <c r="D1781">
        <f>'TPS543C20 Loop Gain'!AJ2159</f>
        <v>31.260335063545021</v>
      </c>
      <c r="E1781">
        <f>'TPS543C20 Loop Gain'!B2159</f>
        <v>225000</v>
      </c>
    </row>
    <row r="1782" spans="3:5" x14ac:dyDescent="0.25">
      <c r="C1782">
        <f>'TPS543C20 Loop Gain'!AI2158</f>
        <v>-26.818550611121999</v>
      </c>
      <c r="D1782">
        <f>'TPS543C20 Loop Gain'!AJ2158</f>
        <v>31.505706224174837</v>
      </c>
      <c r="E1782">
        <f>'TPS543C20 Loop Gain'!B2158</f>
        <v>224000</v>
      </c>
    </row>
    <row r="1783" spans="3:5" x14ac:dyDescent="0.25">
      <c r="C1783">
        <f>'TPS543C20 Loop Gain'!AI2157</f>
        <v>-26.766230623630079</v>
      </c>
      <c r="D1783">
        <f>'TPS543C20 Loop Gain'!AJ2157</f>
        <v>31.750745806659346</v>
      </c>
      <c r="E1783">
        <f>'TPS543C20 Loop Gain'!B2157</f>
        <v>223000</v>
      </c>
    </row>
    <row r="1784" spans="3:5" x14ac:dyDescent="0.25">
      <c r="C1784">
        <f>'TPS543C20 Loop Gain'!AI2156</f>
        <v>-26.713825688166395</v>
      </c>
      <c r="D1784">
        <f>'TPS543C20 Loop Gain'!AJ2156</f>
        <v>31.995452236088429</v>
      </c>
      <c r="E1784">
        <f>'TPS543C20 Loop Gain'!B2156</f>
        <v>222000</v>
      </c>
    </row>
    <row r="1785" spans="3:5" x14ac:dyDescent="0.25">
      <c r="C1785">
        <f>'TPS543C20 Loop Gain'!AI2155</f>
        <v>-26.661333763025606</v>
      </c>
      <c r="D1785">
        <f>'TPS543C20 Loop Gain'!AJ2155</f>
        <v>32.239823908160808</v>
      </c>
      <c r="E1785">
        <f>'TPS543C20 Loop Gain'!B2155</f>
        <v>221000</v>
      </c>
    </row>
    <row r="1786" spans="3:5" x14ac:dyDescent="0.25">
      <c r="C1786">
        <f>'TPS543C20 Loop Gain'!AI2154</f>
        <v>-26.608752787666724</v>
      </c>
      <c r="D1786">
        <f>'TPS543C20 Loop Gain'!AJ2154</f>
        <v>32.4838591882868</v>
      </c>
      <c r="E1786">
        <f>'TPS543C20 Loop Gain'!B2154</f>
        <v>220000</v>
      </c>
    </row>
    <row r="1787" spans="3:5" x14ac:dyDescent="0.25">
      <c r="C1787">
        <f>'TPS543C20 Loop Gain'!AI2153</f>
        <v>-26.55608068229202</v>
      </c>
      <c r="D1787">
        <f>'TPS543C20 Loop Gain'!AJ2153</f>
        <v>32.72755641066172</v>
      </c>
      <c r="E1787">
        <f>'TPS543C20 Loop Gain'!B2153</f>
        <v>219000</v>
      </c>
    </row>
    <row r="1788" spans="3:5" x14ac:dyDescent="0.25">
      <c r="C1788">
        <f>'TPS543C20 Loop Gain'!AI2152</f>
        <v>-26.503315347418148</v>
      </c>
      <c r="D1788">
        <f>'TPS543C20 Loop Gain'!AJ2152</f>
        <v>32.970913877320598</v>
      </c>
      <c r="E1788">
        <f>'TPS543C20 Loop Gain'!B2152</f>
        <v>218000</v>
      </c>
    </row>
    <row r="1789" spans="3:5" x14ac:dyDescent="0.25">
      <c r="C1789">
        <f>'TPS543C20 Loop Gain'!AI2151</f>
        <v>-26.450454663435714</v>
      </c>
      <c r="D1789">
        <f>'TPS543C20 Loop Gain'!AJ2151</f>
        <v>33.213929857163201</v>
      </c>
      <c r="E1789">
        <f>'TPS543C20 Loop Gain'!B2151</f>
        <v>217000</v>
      </c>
    </row>
    <row r="1790" spans="3:5" x14ac:dyDescent="0.25">
      <c r="C1790">
        <f>'TPS543C20 Loop Gain'!AI2150</f>
        <v>-26.397496490160314</v>
      </c>
      <c r="D1790">
        <f>'TPS543C20 Loop Gain'!AJ2150</f>
        <v>33.456602584954311</v>
      </c>
      <c r="E1790">
        <f>'TPS543C20 Loop Gain'!B2150</f>
        <v>216000</v>
      </c>
    </row>
    <row r="1791" spans="3:5" x14ac:dyDescent="0.25">
      <c r="C1791">
        <f>'TPS543C20 Loop Gain'!AI2149</f>
        <v>-26.344438666373627</v>
      </c>
      <c r="D1791">
        <f>'TPS543C20 Loop Gain'!AJ2149</f>
        <v>33.69893026029748</v>
      </c>
      <c r="E1791">
        <f>'TPS543C20 Loop Gain'!B2149</f>
        <v>215000</v>
      </c>
    </row>
    <row r="1792" spans="3:5" x14ac:dyDescent="0.25">
      <c r="C1792">
        <f>'TPS543C20 Loop Gain'!AI2148</f>
        <v>-26.291279009353381</v>
      </c>
      <c r="D1792">
        <f>'TPS543C20 Loop Gain'!AJ2148</f>
        <v>33.940911046579721</v>
      </c>
      <c r="E1792">
        <f>'TPS543C20 Loop Gain'!B2148</f>
        <v>214000</v>
      </c>
    </row>
    <row r="1793" spans="3:5" x14ac:dyDescent="0.25">
      <c r="C1793">
        <f>'TPS543C20 Loop Gain'!AI2147</f>
        <v>-26.238015314392374</v>
      </c>
      <c r="D1793">
        <f>'TPS543C20 Loop Gain'!AJ2147</f>
        <v>34.182543069886961</v>
      </c>
      <c r="E1793">
        <f>'TPS543C20 Loop Gain'!B2147</f>
        <v>213000</v>
      </c>
    </row>
    <row r="1794" spans="3:5" x14ac:dyDescent="0.25">
      <c r="C1794">
        <f>'TPS543C20 Loop Gain'!AI2146</f>
        <v>-26.184645354308</v>
      </c>
      <c r="D1794">
        <f>'TPS543C20 Loop Gain'!AJ2146</f>
        <v>34.42382441789173</v>
      </c>
      <c r="E1794">
        <f>'TPS543C20 Loop Gain'!B2146</f>
        <v>212000</v>
      </c>
    </row>
    <row r="1795" spans="3:5" x14ac:dyDescent="0.25">
      <c r="C1795">
        <f>'TPS543C20 Loop Gain'!AI2145</f>
        <v>-26.131166878938885</v>
      </c>
      <c r="D1795">
        <f>'TPS543C20 Loop Gain'!AJ2145</f>
        <v>34.664753138707653</v>
      </c>
      <c r="E1795">
        <f>'TPS543C20 Loop Gain'!B2145</f>
        <v>211000</v>
      </c>
    </row>
    <row r="1796" spans="3:5" x14ac:dyDescent="0.25">
      <c r="C1796">
        <f>'TPS543C20 Loop Gain'!AI2144</f>
        <v>-26.077577614630428</v>
      </c>
      <c r="D1796">
        <f>'TPS543C20 Loop Gain'!AJ2144</f>
        <v>34.905327239711696</v>
      </c>
      <c r="E1796">
        <f>'TPS543C20 Loop Gain'!B2144</f>
        <v>210000</v>
      </c>
    </row>
    <row r="1797" spans="3:5" x14ac:dyDescent="0.25">
      <c r="C1797">
        <f>'TPS543C20 Loop Gain'!AI2143</f>
        <v>-26.023875263708547</v>
      </c>
      <c r="D1797">
        <f>'TPS543C20 Loop Gain'!AJ2143</f>
        <v>35.14554468633586</v>
      </c>
      <c r="E1797">
        <f>'TPS543C20 Loop Gain'!B2143</f>
        <v>209000</v>
      </c>
    </row>
    <row r="1798" spans="3:5" x14ac:dyDescent="0.25">
      <c r="C1798">
        <f>'TPS543C20 Loop Gain'!AI2142</f>
        <v>-25.970057503940509</v>
      </c>
      <c r="D1798">
        <f>'TPS543C20 Loop Gain'!AJ2142</f>
        <v>35.385403400822455</v>
      </c>
      <c r="E1798">
        <f>'TPS543C20 Loop Gain'!B2142</f>
        <v>208000</v>
      </c>
    </row>
    <row r="1799" spans="3:5" x14ac:dyDescent="0.25">
      <c r="C1799">
        <f>'TPS543C20 Loop Gain'!AI2141</f>
        <v>-25.916121987982962</v>
      </c>
      <c r="D1799">
        <f>'TPS543C20 Loop Gain'!AJ2141</f>
        <v>35.624901260944618</v>
      </c>
      <c r="E1799">
        <f>'TPS543C20 Loop Gain'!B2141</f>
        <v>207000</v>
      </c>
    </row>
    <row r="1800" spans="3:5" x14ac:dyDescent="0.25">
      <c r="C1800">
        <f>'TPS543C20 Loop Gain'!AI2140</f>
        <v>-25.862066342817766</v>
      </c>
      <c r="D1800">
        <f>'TPS543C20 Loop Gain'!AJ2140</f>
        <v>35.864036098689873</v>
      </c>
      <c r="E1800">
        <f>'TPS543C20 Loop Gain'!B2140</f>
        <v>206000</v>
      </c>
    </row>
    <row r="1801" spans="3:5" x14ac:dyDescent="0.25">
      <c r="C1801">
        <f>'TPS543C20 Loop Gain'!AI2139</f>
        <v>-25.807888169172827</v>
      </c>
      <c r="D1801">
        <f>'TPS543C20 Loop Gain'!AJ2139</f>
        <v>36.10280569890773</v>
      </c>
      <c r="E1801">
        <f>'TPS543C20 Loop Gain'!B2139</f>
        <v>205000</v>
      </c>
    </row>
    <row r="1802" spans="3:5" x14ac:dyDescent="0.25">
      <c r="C1802">
        <f>'TPS543C20 Loop Gain'!AI2138</f>
        <v>-25.753585040929824</v>
      </c>
      <c r="D1802">
        <f>'TPS543C20 Loop Gain'!AJ2138</f>
        <v>36.34120779791462</v>
      </c>
      <c r="E1802">
        <f>'TPS543C20 Loop Gain'!B2138</f>
        <v>204000</v>
      </c>
    </row>
    <row r="1803" spans="3:5" x14ac:dyDescent="0.25">
      <c r="C1803">
        <f>'TPS543C20 Loop Gain'!AI2137</f>
        <v>-25.6991545045172</v>
      </c>
      <c r="D1803">
        <f>'TPS543C20 Loop Gain'!AJ2137</f>
        <v>36.579240082062412</v>
      </c>
      <c r="E1803">
        <f>'TPS543C20 Loop Gain'!B2137</f>
        <v>203000</v>
      </c>
    </row>
    <row r="1804" spans="3:5" x14ac:dyDescent="0.25">
      <c r="C1804">
        <f>'TPS543C20 Loop Gain'!AI2136</f>
        <v>-25.644594078288577</v>
      </c>
      <c r="D1804">
        <f>'TPS543C20 Loop Gain'!AJ2136</f>
        <v>36.816900186260852</v>
      </c>
      <c r="E1804">
        <f>'TPS543C20 Loop Gain'!B2136</f>
        <v>202000</v>
      </c>
    </row>
    <row r="1805" spans="3:5" x14ac:dyDescent="0.25">
      <c r="C1805">
        <f>'TPS543C20 Loop Gain'!AI2135</f>
        <v>-25.589901251885646</v>
      </c>
      <c r="D1805">
        <f>'TPS543C20 Loop Gain'!AJ2135</f>
        <v>37.05418569245964</v>
      </c>
      <c r="E1805">
        <f>'TPS543C20 Loop Gain'!B2135</f>
        <v>201000</v>
      </c>
    </row>
    <row r="1806" spans="3:5" x14ac:dyDescent="0.25">
      <c r="C1806">
        <f>'TPS543C20 Loop Gain'!AI2134</f>
        <v>-25.535073485584409</v>
      </c>
      <c r="D1806">
        <f>'TPS543C20 Loop Gain'!AJ2134</f>
        <v>37.291094128082626</v>
      </c>
      <c r="E1806">
        <f>'TPS543C20 Loop Gain'!B2134</f>
        <v>200000</v>
      </c>
    </row>
    <row r="1807" spans="3:5" x14ac:dyDescent="0.25">
      <c r="C1807">
        <f>'TPS543C20 Loop Gain'!AI2133</f>
        <v>-25.529583188587903</v>
      </c>
      <c r="D1807">
        <f>'TPS543C20 Loop Gain'!AJ2133</f>
        <v>37.314764135903182</v>
      </c>
      <c r="E1807">
        <f>'TPS543C20 Loop Gain'!B2133</f>
        <v>199900</v>
      </c>
    </row>
    <row r="1808" spans="3:5" x14ac:dyDescent="0.25">
      <c r="C1808">
        <f>'TPS543C20 Loop Gain'!AI2132</f>
        <v>-25.524091513933943</v>
      </c>
      <c r="D1808">
        <f>'TPS543C20 Loop Gain'!AJ2132</f>
        <v>37.338430345218192</v>
      </c>
      <c r="E1808">
        <f>'TPS543C20 Loop Gain'!B2132</f>
        <v>199800</v>
      </c>
    </row>
    <row r="1809" spans="3:5" x14ac:dyDescent="0.25">
      <c r="C1809">
        <f>'TPS543C20 Loop Gain'!AI2131</f>
        <v>-25.518598459032482</v>
      </c>
      <c r="D1809">
        <f>'TPS543C20 Loop Gain'!AJ2131</f>
        <v>37.362092753462001</v>
      </c>
      <c r="E1809">
        <f>'TPS543C20 Loop Gain'!B2131</f>
        <v>199700</v>
      </c>
    </row>
    <row r="1810" spans="3:5" x14ac:dyDescent="0.25">
      <c r="C1810">
        <f>'TPS543C20 Loop Gain'!AI2130</f>
        <v>-25.51310402129133</v>
      </c>
      <c r="D1810">
        <f>'TPS543C20 Loop Gain'!AJ2130</f>
        <v>37.385751358063331</v>
      </c>
      <c r="E1810">
        <f>'TPS543C20 Loop Gain'!B2130</f>
        <v>199600</v>
      </c>
    </row>
    <row r="1811" spans="3:5" x14ac:dyDescent="0.25">
      <c r="C1811">
        <f>'TPS543C20 Loop Gain'!AI2129</f>
        <v>-25.50760819811439</v>
      </c>
      <c r="D1811">
        <f>'TPS543C20 Loop Gain'!AJ2129</f>
        <v>37.409406156444241</v>
      </c>
      <c r="E1811">
        <f>'TPS543C20 Loop Gain'!B2129</f>
        <v>199500</v>
      </c>
    </row>
    <row r="1812" spans="3:5" x14ac:dyDescent="0.25">
      <c r="C1812">
        <f>'TPS543C20 Loop Gain'!AI2128</f>
        <v>-25.502110986902956</v>
      </c>
      <c r="D1812">
        <f>'TPS543C20 Loop Gain'!AJ2128</f>
        <v>37.433057146021739</v>
      </c>
      <c r="E1812">
        <f>'TPS543C20 Loop Gain'!B2128</f>
        <v>199400</v>
      </c>
    </row>
    <row r="1813" spans="3:5" x14ac:dyDescent="0.25">
      <c r="C1813">
        <f>'TPS543C20 Loop Gain'!AI2127</f>
        <v>-25.496612385055126</v>
      </c>
      <c r="D1813">
        <f>'TPS543C20 Loop Gain'!AJ2127</f>
        <v>37.456704324205504</v>
      </c>
      <c r="E1813">
        <f>'TPS543C20 Loop Gain'!B2127</f>
        <v>199300</v>
      </c>
    </row>
    <row r="1814" spans="3:5" x14ac:dyDescent="0.25">
      <c r="C1814">
        <f>'TPS543C20 Loop Gain'!AI2126</f>
        <v>-25.4911123899657</v>
      </c>
      <c r="D1814">
        <f>'TPS543C20 Loop Gain'!AJ2126</f>
        <v>37.480347688401757</v>
      </c>
      <c r="E1814">
        <f>'TPS543C20 Loop Gain'!B2126</f>
        <v>199200</v>
      </c>
    </row>
    <row r="1815" spans="3:5" x14ac:dyDescent="0.25">
      <c r="C1815">
        <f>'TPS543C20 Loop Gain'!AI2125</f>
        <v>-25.485610999026743</v>
      </c>
      <c r="D1815">
        <f>'TPS543C20 Loop Gain'!AJ2125</f>
        <v>37.503987236008577</v>
      </c>
      <c r="E1815">
        <f>'TPS543C20 Loop Gain'!B2125</f>
        <v>199100</v>
      </c>
    </row>
    <row r="1816" spans="3:5" x14ac:dyDescent="0.25">
      <c r="C1816">
        <f>'TPS543C20 Loop Gain'!AI2124</f>
        <v>-25.480108209626813</v>
      </c>
      <c r="D1816">
        <f>'TPS543C20 Loop Gain'!AJ2124</f>
        <v>37.527622964419777</v>
      </c>
      <c r="E1816">
        <f>'TPS543C20 Loop Gain'!B2124</f>
        <v>199000</v>
      </c>
    </row>
    <row r="1817" spans="3:5" x14ac:dyDescent="0.25">
      <c r="C1817">
        <f>'TPS543C20 Loop Gain'!AI2123</f>
        <v>-25.474604019151261</v>
      </c>
      <c r="D1817">
        <f>'TPS543C20 Loop Gain'!AJ2123</f>
        <v>37.551254871021897</v>
      </c>
      <c r="E1817">
        <f>'TPS543C20 Loop Gain'!B2123</f>
        <v>198900</v>
      </c>
    </row>
    <row r="1818" spans="3:5" x14ac:dyDescent="0.25">
      <c r="C1818">
        <f>'TPS543C20 Loop Gain'!AI2122</f>
        <v>-25.469098424982789</v>
      </c>
      <c r="D1818">
        <f>'TPS543C20 Loop Gain'!AJ2122</f>
        <v>37.574882953197147</v>
      </c>
      <c r="E1818">
        <f>'TPS543C20 Loop Gain'!B2122</f>
        <v>198800</v>
      </c>
    </row>
    <row r="1819" spans="3:5" x14ac:dyDescent="0.25">
      <c r="C1819">
        <f>'TPS543C20 Loop Gain'!AI2121</f>
        <v>-25.463591424500557</v>
      </c>
      <c r="D1819">
        <f>'TPS543C20 Loop Gain'!AJ2121</f>
        <v>37.598507208319035</v>
      </c>
      <c r="E1819">
        <f>'TPS543C20 Loop Gain'!B2121</f>
        <v>198700</v>
      </c>
    </row>
    <row r="1820" spans="3:5" x14ac:dyDescent="0.25">
      <c r="C1820">
        <f>'TPS543C20 Loop Gain'!AI2120</f>
        <v>-25.458083015080767</v>
      </c>
      <c r="D1820">
        <f>'TPS543C20 Loop Gain'!AJ2120</f>
        <v>37.622127633757735</v>
      </c>
      <c r="E1820">
        <f>'TPS543C20 Loop Gain'!B2120</f>
        <v>198600</v>
      </c>
    </row>
    <row r="1821" spans="3:5" x14ac:dyDescent="0.25">
      <c r="C1821">
        <f>'TPS543C20 Loop Gain'!AI2119</f>
        <v>-25.452573194096214</v>
      </c>
      <c r="D1821">
        <f>'TPS543C20 Loop Gain'!AJ2119</f>
        <v>37.645744226876893</v>
      </c>
      <c r="E1821">
        <f>'TPS543C20 Loop Gain'!B2119</f>
        <v>198500</v>
      </c>
    </row>
    <row r="1822" spans="3:5" x14ac:dyDescent="0.25">
      <c r="C1822">
        <f>'TPS543C20 Loop Gain'!AI2118</f>
        <v>-25.447061958916784</v>
      </c>
      <c r="D1822">
        <f>'TPS543C20 Loop Gain'!AJ2118</f>
        <v>37.669356985033758</v>
      </c>
      <c r="E1822">
        <f>'TPS543C20 Loop Gain'!B2118</f>
        <v>198400</v>
      </c>
    </row>
    <row r="1823" spans="3:5" x14ac:dyDescent="0.25">
      <c r="C1823">
        <f>'TPS543C20 Loop Gain'!AI2117</f>
        <v>-25.441549306908932</v>
      </c>
      <c r="D1823">
        <f>'TPS543C20 Loop Gain'!AJ2117</f>
        <v>37.692965905578497</v>
      </c>
      <c r="E1823">
        <f>'TPS543C20 Loop Gain'!B2117</f>
        <v>198300</v>
      </c>
    </row>
    <row r="1824" spans="3:5" x14ac:dyDescent="0.25">
      <c r="C1824">
        <f>'TPS543C20 Loop Gain'!AI2116</f>
        <v>-25.436035235436162</v>
      </c>
      <c r="D1824">
        <f>'TPS543C20 Loop Gain'!AJ2116</f>
        <v>37.716570985857253</v>
      </c>
      <c r="E1824">
        <f>'TPS543C20 Loop Gain'!B2116</f>
        <v>198200</v>
      </c>
    </row>
    <row r="1825" spans="3:5" x14ac:dyDescent="0.25">
      <c r="C1825">
        <f>'TPS543C20 Loop Gain'!AI2115</f>
        <v>-25.430519741858888</v>
      </c>
      <c r="D1825">
        <f>'TPS543C20 Loop Gain'!AJ2115</f>
        <v>37.740172223208418</v>
      </c>
      <c r="E1825">
        <f>'TPS543C20 Loop Gain'!B2115</f>
        <v>198100</v>
      </c>
    </row>
    <row r="1826" spans="3:5" x14ac:dyDescent="0.25">
      <c r="C1826">
        <f>'TPS543C20 Loop Gain'!AI2114</f>
        <v>-25.425002823533642</v>
      </c>
      <c r="D1826">
        <f>'TPS543C20 Loop Gain'!AJ2114</f>
        <v>37.763769614965298</v>
      </c>
      <c r="E1826">
        <f>'TPS543C20 Loop Gain'!B2114</f>
        <v>198000</v>
      </c>
    </row>
    <row r="1827" spans="3:5" x14ac:dyDescent="0.25">
      <c r="C1827">
        <f>'TPS543C20 Loop Gain'!AI2113</f>
        <v>-25.419484477814748</v>
      </c>
      <c r="D1827">
        <f>'TPS543C20 Loop Gain'!AJ2113</f>
        <v>37.787363158454689</v>
      </c>
      <c r="E1827">
        <f>'TPS543C20 Loop Gain'!B2113</f>
        <v>197900</v>
      </c>
    </row>
    <row r="1828" spans="3:5" x14ac:dyDescent="0.25">
      <c r="C1828">
        <f>'TPS543C20 Loop Gain'!AI2112</f>
        <v>-25.413964702052493</v>
      </c>
      <c r="D1828">
        <f>'TPS543C20 Loop Gain'!AJ2112</f>
        <v>37.810952850997538</v>
      </c>
      <c r="E1828">
        <f>'TPS543C20 Loop Gain'!B2112</f>
        <v>197800</v>
      </c>
    </row>
    <row r="1829" spans="3:5" x14ac:dyDescent="0.25">
      <c r="C1829">
        <f>'TPS543C20 Loop Gain'!AI2111</f>
        <v>-25.408443493594334</v>
      </c>
      <c r="D1829">
        <f>'TPS543C20 Loop Gain'!AJ2111</f>
        <v>37.834538689908278</v>
      </c>
      <c r="E1829">
        <f>'TPS543C20 Loop Gain'!B2111</f>
        <v>197700</v>
      </c>
    </row>
    <row r="1830" spans="3:5" x14ac:dyDescent="0.25">
      <c r="C1830">
        <f>'TPS543C20 Loop Gain'!AI2110</f>
        <v>-25.402920849784614</v>
      </c>
      <c r="D1830">
        <f>'TPS543C20 Loop Gain'!AJ2110</f>
        <v>37.858120672494863</v>
      </c>
      <c r="E1830">
        <f>'TPS543C20 Loop Gain'!B2110</f>
        <v>197600</v>
      </c>
    </row>
    <row r="1831" spans="3:5" x14ac:dyDescent="0.25">
      <c r="C1831">
        <f>'TPS543C20 Loop Gain'!AI2109</f>
        <v>-25.397396767963766</v>
      </c>
      <c r="D1831">
        <f>'TPS543C20 Loop Gain'!AJ2109</f>
        <v>37.881698796060164</v>
      </c>
      <c r="E1831">
        <f>'TPS543C20 Loop Gain'!B2109</f>
        <v>197500</v>
      </c>
    </row>
    <row r="1832" spans="3:5" x14ac:dyDescent="0.25">
      <c r="C1832">
        <f>'TPS543C20 Loop Gain'!AI2108</f>
        <v>-25.391871245469865</v>
      </c>
      <c r="D1832">
        <f>'TPS543C20 Loop Gain'!AJ2108</f>
        <v>37.905273057900331</v>
      </c>
      <c r="E1832">
        <f>'TPS543C20 Loop Gain'!B2108</f>
        <v>197400</v>
      </c>
    </row>
    <row r="1833" spans="3:5" x14ac:dyDescent="0.25">
      <c r="C1833">
        <f>'TPS543C20 Loop Gain'!AI2107</f>
        <v>-25.386344279637228</v>
      </c>
      <c r="D1833">
        <f>'TPS543C20 Loop Gain'!AJ2107</f>
        <v>37.928843455305234</v>
      </c>
      <c r="E1833">
        <f>'TPS543C20 Loop Gain'!B2107</f>
        <v>197300</v>
      </c>
    </row>
    <row r="1834" spans="3:5" x14ac:dyDescent="0.25">
      <c r="C1834">
        <f>'TPS543C20 Loop Gain'!AI2106</f>
        <v>-25.380815867797004</v>
      </c>
      <c r="D1834">
        <f>'TPS543C20 Loop Gain'!AJ2106</f>
        <v>37.952409985557637</v>
      </c>
      <c r="E1834">
        <f>'TPS543C20 Loop Gain'!B2106</f>
        <v>197200</v>
      </c>
    </row>
    <row r="1835" spans="3:5" x14ac:dyDescent="0.25">
      <c r="C1835">
        <f>'TPS543C20 Loop Gain'!AI2105</f>
        <v>-25.375286007277129</v>
      </c>
      <c r="D1835">
        <f>'TPS543C20 Loop Gain'!AJ2105</f>
        <v>37.975972645935471</v>
      </c>
      <c r="E1835">
        <f>'TPS543C20 Loop Gain'!B2105</f>
        <v>197100</v>
      </c>
    </row>
    <row r="1836" spans="3:5" x14ac:dyDescent="0.25">
      <c r="C1836">
        <f>'TPS543C20 Loop Gain'!AI2104</f>
        <v>-25.369754695402005</v>
      </c>
      <c r="D1836">
        <f>'TPS543C20 Loop Gain'!AJ2104</f>
        <v>37.99953143370962</v>
      </c>
      <c r="E1836">
        <f>'TPS543C20 Loop Gain'!B2104</f>
        <v>197000</v>
      </c>
    </row>
    <row r="1837" spans="3:5" x14ac:dyDescent="0.25">
      <c r="C1837">
        <f>'TPS543C20 Loop Gain'!AI2103</f>
        <v>-25.364221929493247</v>
      </c>
      <c r="D1837">
        <f>'TPS543C20 Loop Gain'!AJ2103</f>
        <v>38.023086346145206</v>
      </c>
      <c r="E1837">
        <f>'TPS543C20 Loop Gain'!B2103</f>
        <v>196900</v>
      </c>
    </row>
    <row r="1838" spans="3:5" x14ac:dyDescent="0.25">
      <c r="C1838">
        <f>'TPS543C20 Loop Gain'!AI2102</f>
        <v>-25.358687706868782</v>
      </c>
      <c r="D1838">
        <f>'TPS543C20 Loop Gain'!AJ2102</f>
        <v>38.046637380500869</v>
      </c>
      <c r="E1838">
        <f>'TPS543C20 Loop Gain'!B2102</f>
        <v>196800</v>
      </c>
    </row>
    <row r="1839" spans="3:5" x14ac:dyDescent="0.25">
      <c r="C1839">
        <f>'TPS543C20 Loop Gain'!AI2101</f>
        <v>-25.353152024843304</v>
      </c>
      <c r="D1839">
        <f>'TPS543C20 Loop Gain'!AJ2101</f>
        <v>38.070184534028364</v>
      </c>
      <c r="E1839">
        <f>'TPS543C20 Loop Gain'!B2101</f>
        <v>196700</v>
      </c>
    </row>
    <row r="1840" spans="3:5" x14ac:dyDescent="0.25">
      <c r="C1840">
        <f>'TPS543C20 Loop Gain'!AI2100</f>
        <v>-25.347614880728457</v>
      </c>
      <c r="D1840">
        <f>'TPS543C20 Loop Gain'!AJ2100</f>
        <v>38.093727803973493</v>
      </c>
      <c r="E1840">
        <f>'TPS543C20 Loop Gain'!B2100</f>
        <v>196600</v>
      </c>
    </row>
    <row r="1841" spans="3:5" x14ac:dyDescent="0.25">
      <c r="C1841">
        <f>'TPS543C20 Loop Gain'!AI2099</f>
        <v>-25.342076271832198</v>
      </c>
      <c r="D1841">
        <f>'TPS543C20 Loop Gain'!AJ2099</f>
        <v>38.117267187575585</v>
      </c>
      <c r="E1841">
        <f>'TPS543C20 Loop Gain'!B2099</f>
        <v>196500</v>
      </c>
    </row>
    <row r="1842" spans="3:5" x14ac:dyDescent="0.25">
      <c r="C1842">
        <f>'TPS543C20 Loop Gain'!AI2098</f>
        <v>-25.33653619545937</v>
      </c>
      <c r="D1842">
        <f>'TPS543C20 Loop Gain'!AJ2098</f>
        <v>38.140802682067964</v>
      </c>
      <c r="E1842">
        <f>'TPS543C20 Loop Gain'!B2098</f>
        <v>196400</v>
      </c>
    </row>
    <row r="1843" spans="3:5" x14ac:dyDescent="0.25">
      <c r="C1843">
        <f>'TPS543C20 Loop Gain'!AI2097</f>
        <v>-25.330994648911471</v>
      </c>
      <c r="D1843">
        <f>'TPS543C20 Loop Gain'!AJ2097</f>
        <v>38.164334284677942</v>
      </c>
      <c r="E1843">
        <f>'TPS543C20 Loop Gain'!B2097</f>
        <v>196300</v>
      </c>
    </row>
    <row r="1844" spans="3:5" x14ac:dyDescent="0.25">
      <c r="C1844">
        <f>'TPS543C20 Loop Gain'!AI2096</f>
        <v>-25.325451629486775</v>
      </c>
      <c r="D1844">
        <f>'TPS543C20 Loop Gain'!AJ2096</f>
        <v>38.187861992624434</v>
      </c>
      <c r="E1844">
        <f>'TPS543C20 Loop Gain'!B2096</f>
        <v>196200</v>
      </c>
    </row>
    <row r="1845" spans="3:5" x14ac:dyDescent="0.25">
      <c r="C1845">
        <f>'TPS543C20 Loop Gain'!AI2095</f>
        <v>-25.31990713447999</v>
      </c>
      <c r="D1845">
        <f>'TPS543C20 Loop Gain'!AJ2095</f>
        <v>38.21138580312239</v>
      </c>
      <c r="E1845">
        <f>'TPS543C20 Loop Gain'!B2095</f>
        <v>196100</v>
      </c>
    </row>
    <row r="1846" spans="3:5" x14ac:dyDescent="0.25">
      <c r="C1846">
        <f>'TPS543C20 Loop Gain'!AI2094</f>
        <v>-25.314361161182571</v>
      </c>
      <c r="D1846">
        <f>'TPS543C20 Loop Gain'!AJ2094</f>
        <v>38.234905713378502</v>
      </c>
      <c r="E1846">
        <f>'TPS543C20 Loop Gain'!B2094</f>
        <v>196000</v>
      </c>
    </row>
    <row r="1847" spans="3:5" x14ac:dyDescent="0.25">
      <c r="C1847">
        <f>'TPS543C20 Loop Gain'!AI2093</f>
        <v>-25.308813706882791</v>
      </c>
      <c r="D1847">
        <f>'TPS543C20 Loop Gain'!AJ2093</f>
        <v>38.258421720594036</v>
      </c>
      <c r="E1847">
        <f>'TPS543C20 Loop Gain'!B2093</f>
        <v>195900</v>
      </c>
    </row>
    <row r="1848" spans="3:5" x14ac:dyDescent="0.25">
      <c r="C1848">
        <f>'TPS543C20 Loop Gain'!AI2092</f>
        <v>-25.303264768865219</v>
      </c>
      <c r="D1848">
        <f>'TPS543C20 Loop Gain'!AJ2092</f>
        <v>38.281933821962959</v>
      </c>
      <c r="E1848">
        <f>'TPS543C20 Loop Gain'!B2092</f>
        <v>195800</v>
      </c>
    </row>
    <row r="1849" spans="3:5" x14ac:dyDescent="0.25">
      <c r="C1849">
        <f>'TPS543C20 Loop Gain'!AI2091</f>
        <v>-25.297714344411325</v>
      </c>
      <c r="D1849">
        <f>'TPS543C20 Loop Gain'!AJ2091</f>
        <v>38.305442014673801</v>
      </c>
      <c r="E1849">
        <f>'TPS543C20 Loop Gain'!B2091</f>
        <v>195700</v>
      </c>
    </row>
    <row r="1850" spans="3:5" x14ac:dyDescent="0.25">
      <c r="C1850">
        <f>'TPS543C20 Loop Gain'!AI2090</f>
        <v>-25.292162430799049</v>
      </c>
      <c r="D1850">
        <f>'TPS543C20 Loop Gain'!AJ2090</f>
        <v>38.328946295907187</v>
      </c>
      <c r="E1850">
        <f>'TPS543C20 Loop Gain'!B2090</f>
        <v>195600</v>
      </c>
    </row>
    <row r="1851" spans="3:5" x14ac:dyDescent="0.25">
      <c r="C1851">
        <f>'TPS543C20 Loop Gain'!AI2089</f>
        <v>-25.286609025303068</v>
      </c>
      <c r="D1851">
        <f>'TPS543C20 Loop Gain'!AJ2089</f>
        <v>38.352446662838496</v>
      </c>
      <c r="E1851">
        <f>'TPS543C20 Loop Gain'!B2089</f>
        <v>195500</v>
      </c>
    </row>
    <row r="1852" spans="3:5" x14ac:dyDescent="0.25">
      <c r="C1852">
        <f>'TPS543C20 Loop Gain'!AI2088</f>
        <v>-25.281054125194583</v>
      </c>
      <c r="D1852">
        <f>'TPS543C20 Loop Gain'!AJ2088</f>
        <v>38.37594311263593</v>
      </c>
      <c r="E1852">
        <f>'TPS543C20 Loop Gain'!B2088</f>
        <v>195400</v>
      </c>
    </row>
    <row r="1853" spans="3:5" x14ac:dyDescent="0.25">
      <c r="C1853">
        <f>'TPS543C20 Loop Gain'!AI2087</f>
        <v>-25.275497727741367</v>
      </c>
      <c r="D1853">
        <f>'TPS543C20 Loop Gain'!AJ2087</f>
        <v>38.39943564246046</v>
      </c>
      <c r="E1853">
        <f>'TPS543C20 Loop Gain'!B2087</f>
        <v>195300</v>
      </c>
    </row>
    <row r="1854" spans="3:5" x14ac:dyDescent="0.25">
      <c r="C1854">
        <f>'TPS543C20 Loop Gain'!AI2086</f>
        <v>-25.269939830207846</v>
      </c>
      <c r="D1854">
        <f>'TPS543C20 Loop Gain'!AJ2086</f>
        <v>38.422924249467819</v>
      </c>
      <c r="E1854">
        <f>'TPS543C20 Loop Gain'!B2086</f>
        <v>195200</v>
      </c>
    </row>
    <row r="1855" spans="3:5" x14ac:dyDescent="0.25">
      <c r="C1855">
        <f>'TPS543C20 Loop Gain'!AI2085</f>
        <v>-25.264380429855088</v>
      </c>
      <c r="D1855">
        <f>'TPS543C20 Loop Gain'!AJ2085</f>
        <v>38.446408930806058</v>
      </c>
      <c r="E1855">
        <f>'TPS543C20 Loop Gain'!B2085</f>
        <v>195100</v>
      </c>
    </row>
    <row r="1856" spans="3:5" x14ac:dyDescent="0.25">
      <c r="C1856">
        <f>'TPS543C20 Loop Gain'!AI2084</f>
        <v>-25.258819523940545</v>
      </c>
      <c r="D1856">
        <f>'TPS543C20 Loop Gain'!AJ2084</f>
        <v>38.469889683616799</v>
      </c>
      <c r="E1856">
        <f>'TPS543C20 Loop Gain'!B2084</f>
        <v>195000</v>
      </c>
    </row>
    <row r="1857" spans="3:5" x14ac:dyDescent="0.25">
      <c r="C1857">
        <f>'TPS543C20 Loop Gain'!AI2083</f>
        <v>-25.25325710971828</v>
      </c>
      <c r="D1857">
        <f>'TPS543C20 Loop Gain'!AJ2083</f>
        <v>38.493366505035752</v>
      </c>
      <c r="E1857">
        <f>'TPS543C20 Loop Gain'!B2083</f>
        <v>194900</v>
      </c>
    </row>
    <row r="1858" spans="3:5" x14ac:dyDescent="0.25">
      <c r="C1858">
        <f>'TPS543C20 Loop Gain'!AI2082</f>
        <v>-25.247693184439175</v>
      </c>
      <c r="D1858">
        <f>'TPS543C20 Loop Gain'!AJ2082</f>
        <v>38.516839392190455</v>
      </c>
      <c r="E1858">
        <f>'TPS543C20 Loop Gain'!B2082</f>
        <v>194800</v>
      </c>
    </row>
    <row r="1859" spans="3:5" x14ac:dyDescent="0.25">
      <c r="C1859">
        <f>'TPS543C20 Loop Gain'!AI2081</f>
        <v>-25.242127745350217</v>
      </c>
      <c r="D1859">
        <f>'TPS543C20 Loop Gain'!AJ2081</f>
        <v>38.540308342204021</v>
      </c>
      <c r="E1859">
        <f>'TPS543C20 Loop Gain'!B2081</f>
        <v>194700</v>
      </c>
    </row>
    <row r="1860" spans="3:5" x14ac:dyDescent="0.25">
      <c r="C1860">
        <f>'TPS543C20 Loop Gain'!AI2080</f>
        <v>-25.236560789695428</v>
      </c>
      <c r="D1860">
        <f>'TPS543C20 Loop Gain'!AJ2080</f>
        <v>38.563773352189862</v>
      </c>
      <c r="E1860">
        <f>'TPS543C20 Loop Gain'!B2080</f>
        <v>194600</v>
      </c>
    </row>
    <row r="1861" spans="3:5" x14ac:dyDescent="0.25">
      <c r="C1861">
        <f>'TPS543C20 Loop Gain'!AI2079</f>
        <v>-25.230992314714985</v>
      </c>
      <c r="D1861">
        <f>'TPS543C20 Loop Gain'!AJ2079</f>
        <v>38.587234419256681</v>
      </c>
      <c r="E1861">
        <f>'TPS543C20 Loop Gain'!B2079</f>
        <v>194500</v>
      </c>
    </row>
    <row r="1862" spans="3:5" x14ac:dyDescent="0.25">
      <c r="C1862">
        <f>'TPS543C20 Loop Gain'!AI2078</f>
        <v>-25.225422317645712</v>
      </c>
      <c r="D1862">
        <f>'TPS543C20 Loop Gain'!AJ2078</f>
        <v>38.610691540505876</v>
      </c>
      <c r="E1862">
        <f>'TPS543C20 Loop Gain'!B2078</f>
        <v>194400</v>
      </c>
    </row>
    <row r="1863" spans="3:5" x14ac:dyDescent="0.25">
      <c r="C1863">
        <f>'TPS543C20 Loop Gain'!AI2077</f>
        <v>-25.219850795721001</v>
      </c>
      <c r="D1863">
        <f>'TPS543C20 Loop Gain'!AJ2077</f>
        <v>38.63414471303215</v>
      </c>
      <c r="E1863">
        <f>'TPS543C20 Loop Gain'!B2077</f>
        <v>194300</v>
      </c>
    </row>
    <row r="1864" spans="3:5" x14ac:dyDescent="0.25">
      <c r="C1864">
        <f>'TPS543C20 Loop Gain'!AI2076</f>
        <v>-25.214277746170808</v>
      </c>
      <c r="D1864">
        <f>'TPS543C20 Loop Gain'!AJ2076</f>
        <v>38.657593933924147</v>
      </c>
      <c r="E1864">
        <f>'TPS543C20 Loop Gain'!B2076</f>
        <v>194200</v>
      </c>
    </row>
    <row r="1865" spans="3:5" x14ac:dyDescent="0.25">
      <c r="C1865">
        <f>'TPS543C20 Loop Gain'!AI2075</f>
        <v>-25.208703166221262</v>
      </c>
      <c r="D1865">
        <f>'TPS543C20 Loop Gain'!AJ2075</f>
        <v>38.681039200261765</v>
      </c>
      <c r="E1865">
        <f>'TPS543C20 Loop Gain'!B2075</f>
        <v>194100</v>
      </c>
    </row>
    <row r="1866" spans="3:5" x14ac:dyDescent="0.25">
      <c r="C1866">
        <f>'TPS543C20 Loop Gain'!AI2074</f>
        <v>-25.203127053095251</v>
      </c>
      <c r="D1866">
        <f>'TPS543C20 Loop Gain'!AJ2074</f>
        <v>38.704480509120032</v>
      </c>
      <c r="E1866">
        <f>'TPS543C20 Loop Gain'!B2074</f>
        <v>194000</v>
      </c>
    </row>
    <row r="1867" spans="3:5" x14ac:dyDescent="0.25">
      <c r="C1867">
        <f>'TPS543C20 Loop Gain'!AI2073</f>
        <v>-25.197549404012332</v>
      </c>
      <c r="D1867">
        <f>'TPS543C20 Loop Gain'!AJ2073</f>
        <v>38.727917857565423</v>
      </c>
      <c r="E1867">
        <f>'TPS543C20 Loop Gain'!B2073</f>
        <v>193900</v>
      </c>
    </row>
    <row r="1868" spans="3:5" x14ac:dyDescent="0.25">
      <c r="C1868">
        <f>'TPS543C20 Loop Gain'!AI2072</f>
        <v>-25.191970216188263</v>
      </c>
      <c r="D1868">
        <f>'TPS543C20 Loop Gain'!AJ2072</f>
        <v>38.751351242659112</v>
      </c>
      <c r="E1868">
        <f>'TPS543C20 Loop Gain'!B2072</f>
        <v>193800</v>
      </c>
    </row>
    <row r="1869" spans="3:5" x14ac:dyDescent="0.25">
      <c r="C1869">
        <f>'TPS543C20 Loop Gain'!AI2071</f>
        <v>-25.186389486835331</v>
      </c>
      <c r="D1869">
        <f>'TPS543C20 Loop Gain'!AJ2071</f>
        <v>38.774780661454294</v>
      </c>
      <c r="E1869">
        <f>'TPS543C20 Loop Gain'!B2071</f>
        <v>193700</v>
      </c>
    </row>
    <row r="1870" spans="3:5" x14ac:dyDescent="0.25">
      <c r="C1870">
        <f>'TPS543C20 Loop Gain'!AI2070</f>
        <v>-25.180807213162296</v>
      </c>
      <c r="D1870">
        <f>'TPS543C20 Loop Gain'!AJ2070</f>
        <v>38.798206110997732</v>
      </c>
      <c r="E1870">
        <f>'TPS543C20 Loop Gain'!B2070</f>
        <v>193600</v>
      </c>
    </row>
    <row r="1871" spans="3:5" x14ac:dyDescent="0.25">
      <c r="C1871">
        <f>'TPS543C20 Loop Gain'!AI2069</f>
        <v>-25.175223392374125</v>
      </c>
      <c r="D1871">
        <f>'TPS543C20 Loop Gain'!AJ2069</f>
        <v>38.821627588329093</v>
      </c>
      <c r="E1871">
        <f>'TPS543C20 Loop Gain'!B2069</f>
        <v>193500</v>
      </c>
    </row>
    <row r="1872" spans="3:5" x14ac:dyDescent="0.25">
      <c r="C1872">
        <f>'TPS543C20 Loop Gain'!AI2068</f>
        <v>-25.169638021672863</v>
      </c>
      <c r="D1872">
        <f>'TPS543C20 Loop Gain'!AJ2068</f>
        <v>38.84504509048071</v>
      </c>
      <c r="E1872">
        <f>'TPS543C20 Loop Gain'!B2068</f>
        <v>193400</v>
      </c>
    </row>
    <row r="1873" spans="3:5" x14ac:dyDescent="0.25">
      <c r="C1873">
        <f>'TPS543C20 Loop Gain'!AI2067</f>
        <v>-25.164051098256266</v>
      </c>
      <c r="D1873">
        <f>'TPS543C20 Loop Gain'!AJ2067</f>
        <v>38.86845861447884</v>
      </c>
      <c r="E1873">
        <f>'TPS543C20 Loop Gain'!B2067</f>
        <v>193300</v>
      </c>
    </row>
    <row r="1874" spans="3:5" x14ac:dyDescent="0.25">
      <c r="C1874">
        <f>'TPS543C20 Loop Gain'!AI2066</f>
        <v>-25.158462619319085</v>
      </c>
      <c r="D1874">
        <f>'TPS543C20 Loop Gain'!AJ2066</f>
        <v>38.891868157341563</v>
      </c>
      <c r="E1874">
        <f>'TPS543C20 Loop Gain'!B2066</f>
        <v>193200</v>
      </c>
    </row>
    <row r="1875" spans="3:5" x14ac:dyDescent="0.25">
      <c r="C1875">
        <f>'TPS543C20 Loop Gain'!AI2065</f>
        <v>-25.152872582052105</v>
      </c>
      <c r="D1875">
        <f>'TPS543C20 Loop Gain'!AJ2065</f>
        <v>38.915273716081472</v>
      </c>
      <c r="E1875">
        <f>'TPS543C20 Loop Gain'!B2065</f>
        <v>193100</v>
      </c>
    </row>
    <row r="1876" spans="3:5" x14ac:dyDescent="0.25">
      <c r="C1876">
        <f>'TPS543C20 Loop Gain'!AI2064</f>
        <v>-25.147280983642759</v>
      </c>
      <c r="D1876">
        <f>'TPS543C20 Loop Gain'!AJ2064</f>
        <v>38.938675287702175</v>
      </c>
      <c r="E1876">
        <f>'TPS543C20 Loop Gain'!B2064</f>
        <v>193000</v>
      </c>
    </row>
    <row r="1877" spans="3:5" x14ac:dyDescent="0.25">
      <c r="C1877">
        <f>'TPS543C20 Loop Gain'!AI2063</f>
        <v>-25.141687821274875</v>
      </c>
      <c r="D1877">
        <f>'TPS543C20 Loop Gain'!AJ2063</f>
        <v>38.962072869201549</v>
      </c>
      <c r="E1877">
        <f>'TPS543C20 Loop Gain'!B2063</f>
        <v>192900</v>
      </c>
    </row>
    <row r="1878" spans="3:5" x14ac:dyDescent="0.25">
      <c r="C1878">
        <f>'TPS543C20 Loop Gain'!AI2062</f>
        <v>-25.136093092128512</v>
      </c>
      <c r="D1878">
        <f>'TPS543C20 Loop Gain'!AJ2062</f>
        <v>38.985466457570304</v>
      </c>
      <c r="E1878">
        <f>'TPS543C20 Loop Gain'!B2062</f>
        <v>192800</v>
      </c>
    </row>
    <row r="1879" spans="3:5" x14ac:dyDescent="0.25">
      <c r="C1879">
        <f>'TPS543C20 Loop Gain'!AI2061</f>
        <v>-25.130496793380228</v>
      </c>
      <c r="D1879">
        <f>'TPS543C20 Loop Gain'!AJ2061</f>
        <v>39.008856049791589</v>
      </c>
      <c r="E1879">
        <f>'TPS543C20 Loop Gain'!B2061</f>
        <v>192700</v>
      </c>
    </row>
    <row r="1880" spans="3:5" x14ac:dyDescent="0.25">
      <c r="C1880">
        <f>'TPS543C20 Loop Gain'!AI2060</f>
        <v>-25.124898922202856</v>
      </c>
      <c r="D1880">
        <f>'TPS543C20 Loop Gain'!AJ2060</f>
        <v>39.032241642842223</v>
      </c>
      <c r="E1880">
        <f>'TPS543C20 Loop Gain'!B2060</f>
        <v>192600</v>
      </c>
    </row>
    <row r="1881" spans="3:5" x14ac:dyDescent="0.25">
      <c r="C1881">
        <f>'TPS543C20 Loop Gain'!AI2059</f>
        <v>-25.11929947576585</v>
      </c>
      <c r="D1881">
        <f>'TPS543C20 Loop Gain'!AJ2059</f>
        <v>39.055623233689722</v>
      </c>
      <c r="E1881">
        <f>'TPS543C20 Loop Gain'!B2059</f>
        <v>192500</v>
      </c>
    </row>
    <row r="1882" spans="3:5" x14ac:dyDescent="0.25">
      <c r="C1882">
        <f>'TPS543C20 Loop Gain'!AI2058</f>
        <v>-25.113698451234733</v>
      </c>
      <c r="D1882">
        <f>'TPS543C20 Loop Gain'!AJ2058</f>
        <v>39.079000819297413</v>
      </c>
      <c r="E1882">
        <f>'TPS543C20 Loop Gain'!B2058</f>
        <v>192400</v>
      </c>
    </row>
    <row r="1883" spans="3:5" x14ac:dyDescent="0.25">
      <c r="C1883">
        <f>'TPS543C20 Loop Gain'!AI2057</f>
        <v>-25.108095845771594</v>
      </c>
      <c r="D1883">
        <f>'TPS543C20 Loop Gain'!AJ2057</f>
        <v>39.102374396619616</v>
      </c>
      <c r="E1883">
        <f>'TPS543C20 Loop Gain'!B2057</f>
        <v>192300</v>
      </c>
    </row>
    <row r="1884" spans="3:5" x14ac:dyDescent="0.25">
      <c r="C1884">
        <f>'TPS543C20 Loop Gain'!AI2056</f>
        <v>-25.102491656534927</v>
      </c>
      <c r="D1884">
        <f>'TPS543C20 Loop Gain'!AJ2056</f>
        <v>39.125743962603565</v>
      </c>
      <c r="E1884">
        <f>'TPS543C20 Loop Gain'!B2056</f>
        <v>192200</v>
      </c>
    </row>
    <row r="1885" spans="3:5" x14ac:dyDescent="0.25">
      <c r="C1885">
        <f>'TPS543C20 Loop Gain'!AI2055</f>
        <v>-25.096885880678933</v>
      </c>
      <c r="D1885">
        <f>'TPS543C20 Loop Gain'!AJ2055</f>
        <v>39.149109514189803</v>
      </c>
      <c r="E1885">
        <f>'TPS543C20 Loop Gain'!B2055</f>
        <v>192100</v>
      </c>
    </row>
    <row r="1886" spans="3:5" x14ac:dyDescent="0.25">
      <c r="C1886">
        <f>'TPS543C20 Loop Gain'!AI2054</f>
        <v>-25.091278515355192</v>
      </c>
      <c r="D1886">
        <f>'TPS543C20 Loop Gain'!AJ2054</f>
        <v>39.172471048310847</v>
      </c>
      <c r="E1886">
        <f>'TPS543C20 Loop Gain'!B2054</f>
        <v>192000</v>
      </c>
    </row>
    <row r="1887" spans="3:5" x14ac:dyDescent="0.25">
      <c r="C1887">
        <f>'TPS543C20 Loop Gain'!AI2053</f>
        <v>-25.085669557710673</v>
      </c>
      <c r="D1887">
        <f>'TPS543C20 Loop Gain'!AJ2053</f>
        <v>39.195828561893087</v>
      </c>
      <c r="E1887">
        <f>'TPS543C20 Loop Gain'!B2053</f>
        <v>191900</v>
      </c>
    </row>
    <row r="1888" spans="3:5" x14ac:dyDescent="0.25">
      <c r="C1888">
        <f>'TPS543C20 Loop Gain'!AI2052</f>
        <v>-25.080059004889254</v>
      </c>
      <c r="D1888">
        <f>'TPS543C20 Loop Gain'!AJ2052</f>
        <v>39.219182051854489</v>
      </c>
      <c r="E1888">
        <f>'TPS543C20 Loop Gain'!B2052</f>
        <v>191800</v>
      </c>
    </row>
    <row r="1889" spans="3:5" x14ac:dyDescent="0.25">
      <c r="C1889">
        <f>'TPS543C20 Loop Gain'!AI2051</f>
        <v>-25.074446854030867</v>
      </c>
      <c r="D1889">
        <f>'TPS543C20 Loop Gain'!AJ2051</f>
        <v>39.242531515105782</v>
      </c>
      <c r="E1889">
        <f>'TPS543C20 Loop Gain'!B2051</f>
        <v>191700</v>
      </c>
    </row>
    <row r="1890" spans="3:5" x14ac:dyDescent="0.25">
      <c r="C1890">
        <f>'TPS543C20 Loop Gain'!AI2050</f>
        <v>-25.068833102271601</v>
      </c>
      <c r="D1890">
        <f>'TPS543C20 Loop Gain'!AJ2050</f>
        <v>39.265876948551558</v>
      </c>
      <c r="E1890">
        <f>'TPS543C20 Loop Gain'!B2050</f>
        <v>191600</v>
      </c>
    </row>
    <row r="1891" spans="3:5" x14ac:dyDescent="0.25">
      <c r="C1891">
        <f>'TPS543C20 Loop Gain'!AI2049</f>
        <v>-25.063217746744115</v>
      </c>
      <c r="D1891">
        <f>'TPS543C20 Loop Gain'!AJ2049</f>
        <v>39.289218349087172</v>
      </c>
      <c r="E1891">
        <f>'TPS543C20 Loop Gain'!B2049</f>
        <v>191500</v>
      </c>
    </row>
    <row r="1892" spans="3:5" x14ac:dyDescent="0.25">
      <c r="C1892">
        <f>'TPS543C20 Loop Gain'!AI2048</f>
        <v>-25.057600784577147</v>
      </c>
      <c r="D1892">
        <f>'TPS543C20 Loop Gain'!AJ2048</f>
        <v>39.312555713601874</v>
      </c>
      <c r="E1892">
        <f>'TPS543C20 Loop Gain'!B2048</f>
        <v>191400</v>
      </c>
    </row>
    <row r="1893" spans="3:5" x14ac:dyDescent="0.25">
      <c r="C1893">
        <f>'TPS543C20 Loop Gain'!AI2047</f>
        <v>-25.05198221289584</v>
      </c>
      <c r="D1893">
        <f>'TPS543C20 Loop Gain'!AJ2047</f>
        <v>39.33588903897779</v>
      </c>
      <c r="E1893">
        <f>'TPS543C20 Loop Gain'!B2047</f>
        <v>191300</v>
      </c>
    </row>
    <row r="1894" spans="3:5" x14ac:dyDescent="0.25">
      <c r="C1894">
        <f>'TPS543C20 Loop Gain'!AI2046</f>
        <v>-25.046362028821655</v>
      </c>
      <c r="D1894">
        <f>'TPS543C20 Loop Gain'!AJ2046</f>
        <v>39.359218322089383</v>
      </c>
      <c r="E1894">
        <f>'TPS543C20 Loop Gain'!B2046</f>
        <v>191200</v>
      </c>
    </row>
    <row r="1895" spans="3:5" x14ac:dyDescent="0.25">
      <c r="C1895">
        <f>'TPS543C20 Loop Gain'!AI2045</f>
        <v>-25.040740229472</v>
      </c>
      <c r="D1895">
        <f>'TPS543C20 Loop Gain'!AJ2045</f>
        <v>39.382543559801448</v>
      </c>
      <c r="E1895">
        <f>'TPS543C20 Loop Gain'!B2045</f>
        <v>191100</v>
      </c>
    </row>
    <row r="1896" spans="3:5" x14ac:dyDescent="0.25">
      <c r="C1896">
        <f>'TPS543C20 Loop Gain'!AI2044</f>
        <v>-25.035116811960574</v>
      </c>
      <c r="D1896">
        <f>'TPS543C20 Loop Gain'!AJ2044</f>
        <v>39.405864748974999</v>
      </c>
      <c r="E1896">
        <f>'TPS543C20 Loop Gain'!B2044</f>
        <v>191000</v>
      </c>
    </row>
    <row r="1897" spans="3:5" x14ac:dyDescent="0.25">
      <c r="C1897">
        <f>'TPS543C20 Loop Gain'!AI2043</f>
        <v>-25.029491773397901</v>
      </c>
      <c r="D1897">
        <f>'TPS543C20 Loop Gain'!AJ2043</f>
        <v>39.429181886461173</v>
      </c>
      <c r="E1897">
        <f>'TPS543C20 Loop Gain'!B2043</f>
        <v>190900</v>
      </c>
    </row>
    <row r="1898" spans="3:5" x14ac:dyDescent="0.25">
      <c r="C1898">
        <f>'TPS543C20 Loop Gain'!AI2042</f>
        <v>-25.023865110889872</v>
      </c>
      <c r="D1898">
        <f>'TPS543C20 Loop Gain'!AJ2042</f>
        <v>39.452494969103469</v>
      </c>
      <c r="E1898">
        <f>'TPS543C20 Loop Gain'!B2042</f>
        <v>190800</v>
      </c>
    </row>
    <row r="1899" spans="3:5" x14ac:dyDescent="0.25">
      <c r="C1899">
        <f>'TPS543C20 Loop Gain'!AI2041</f>
        <v>-25.018236821539315</v>
      </c>
      <c r="D1899">
        <f>'TPS543C20 Loop Gain'!AJ2041</f>
        <v>39.475803993739547</v>
      </c>
      <c r="E1899">
        <f>'TPS543C20 Loop Gain'!B2041</f>
        <v>190700</v>
      </c>
    </row>
    <row r="1900" spans="3:5" x14ac:dyDescent="0.25">
      <c r="C1900">
        <f>'TPS543C20 Loop Gain'!AI2040</f>
        <v>-25.012606902444546</v>
      </c>
      <c r="D1900">
        <f>'TPS543C20 Loop Gain'!AJ2040</f>
        <v>39.499108957197841</v>
      </c>
      <c r="E1900">
        <f>'TPS543C20 Loop Gain'!B2040</f>
        <v>190600</v>
      </c>
    </row>
    <row r="1901" spans="3:5" x14ac:dyDescent="0.25">
      <c r="C1901">
        <f>'TPS543C20 Loop Gain'!AI2039</f>
        <v>-25.00697535070077</v>
      </c>
      <c r="D1901">
        <f>'TPS543C20 Loop Gain'!AJ2039</f>
        <v>39.522409856300747</v>
      </c>
      <c r="E1901">
        <f>'TPS543C20 Loop Gain'!B2039</f>
        <v>190500</v>
      </c>
    </row>
    <row r="1902" spans="3:5" x14ac:dyDescent="0.25">
      <c r="C1902">
        <f>'TPS543C20 Loop Gain'!AI2038</f>
        <v>-25.001342163399034</v>
      </c>
      <c r="D1902">
        <f>'TPS543C20 Loop Gain'!AJ2038</f>
        <v>39.54570668786107</v>
      </c>
      <c r="E1902">
        <f>'TPS543C20 Loop Gain'!B2038</f>
        <v>190400</v>
      </c>
    </row>
    <row r="1903" spans="3:5" x14ac:dyDescent="0.25">
      <c r="C1903">
        <f>'TPS543C20 Loop Gain'!AI2037</f>
        <v>-24.995707337626829</v>
      </c>
      <c r="D1903">
        <f>'TPS543C20 Loop Gain'!AJ2037</f>
        <v>39.568999448685155</v>
      </c>
      <c r="E1903">
        <f>'TPS543C20 Loop Gain'!B2037</f>
        <v>190300</v>
      </c>
    </row>
    <row r="1904" spans="3:5" x14ac:dyDescent="0.25">
      <c r="C1904">
        <f>'TPS543C20 Loop Gain'!AI2036</f>
        <v>-24.990070870467346</v>
      </c>
      <c r="D1904">
        <f>'TPS543C20 Loop Gain'!AJ2036</f>
        <v>39.592288135571373</v>
      </c>
      <c r="E1904">
        <f>'TPS543C20 Loop Gain'!B2036</f>
        <v>190200</v>
      </c>
    </row>
    <row r="1905" spans="3:5" x14ac:dyDescent="0.25">
      <c r="C1905">
        <f>'TPS543C20 Loop Gain'!AI2035</f>
        <v>-24.984432759000232</v>
      </c>
      <c r="D1905">
        <f>'TPS543C20 Loop Gain'!AJ2035</f>
        <v>39.615572745311695</v>
      </c>
      <c r="E1905">
        <f>'TPS543C20 Loop Gain'!B2035</f>
        <v>190100</v>
      </c>
    </row>
    <row r="1906" spans="3:5" x14ac:dyDescent="0.25">
      <c r="C1906">
        <f>'TPS543C20 Loop Gain'!AI2034</f>
        <v>-24.978793000301238</v>
      </c>
      <c r="D1906">
        <f>'TPS543C20 Loop Gain'!AJ2034</f>
        <v>39.638853274688593</v>
      </c>
      <c r="E1906">
        <f>'TPS543C20 Loop Gain'!B2034</f>
        <v>190000</v>
      </c>
    </row>
    <row r="1907" spans="3:5" x14ac:dyDescent="0.25">
      <c r="C1907">
        <f>'TPS543C20 Loop Gain'!AI2033</f>
        <v>-24.973151591442505</v>
      </c>
      <c r="D1907">
        <f>'TPS543C20 Loop Gain'!AJ2033</f>
        <v>39.662129720477928</v>
      </c>
      <c r="E1907">
        <f>'TPS543C20 Loop Gain'!B2033</f>
        <v>189900</v>
      </c>
    </row>
    <row r="1908" spans="3:5" x14ac:dyDescent="0.25">
      <c r="C1908">
        <f>'TPS543C20 Loop Gain'!AI2032</f>
        <v>-24.967508529492015</v>
      </c>
      <c r="D1908">
        <f>'TPS543C20 Loop Gain'!AJ2032</f>
        <v>39.68540207944676</v>
      </c>
      <c r="E1908">
        <f>'TPS543C20 Loop Gain'!B2032</f>
        <v>189800</v>
      </c>
    </row>
    <row r="1909" spans="3:5" x14ac:dyDescent="0.25">
      <c r="C1909">
        <f>'TPS543C20 Loop Gain'!AI2031</f>
        <v>-24.961863811513879</v>
      </c>
      <c r="D1909">
        <f>'TPS543C20 Loop Gain'!AJ2031</f>
        <v>39.708670348355419</v>
      </c>
      <c r="E1909">
        <f>'TPS543C20 Loop Gain'!B2031</f>
        <v>189700</v>
      </c>
    </row>
    <row r="1910" spans="3:5" x14ac:dyDescent="0.25">
      <c r="C1910">
        <f>'TPS543C20 Loop Gain'!AI2030</f>
        <v>-24.956217434568465</v>
      </c>
      <c r="D1910">
        <f>'TPS543C20 Loop Gain'!AJ2030</f>
        <v>39.73193452395639</v>
      </c>
      <c r="E1910">
        <f>'TPS543C20 Loop Gain'!B2030</f>
        <v>189600</v>
      </c>
    </row>
    <row r="1911" spans="3:5" x14ac:dyDescent="0.25">
      <c r="C1911">
        <f>'TPS543C20 Loop Gain'!AI2029</f>
        <v>-24.950569395712201</v>
      </c>
      <c r="D1911">
        <f>'TPS543C20 Loop Gain'!AJ2029</f>
        <v>39.755194602993761</v>
      </c>
      <c r="E1911">
        <f>'TPS543C20 Loop Gain'!B2029</f>
        <v>189500</v>
      </c>
    </row>
    <row r="1912" spans="3:5" x14ac:dyDescent="0.25">
      <c r="C1912">
        <f>'TPS543C20 Loop Gain'!AI2028</f>
        <v>-24.944919691997384</v>
      </c>
      <c r="D1912">
        <f>'TPS543C20 Loop Gain'!AJ2028</f>
        <v>39.778450582203789</v>
      </c>
      <c r="E1912">
        <f>'TPS543C20 Loop Gain'!B2028</f>
        <v>189400</v>
      </c>
    </row>
    <row r="1913" spans="3:5" x14ac:dyDescent="0.25">
      <c r="C1913">
        <f>'TPS543C20 Loop Gain'!AI2027</f>
        <v>-24.939268320473094</v>
      </c>
      <c r="D1913">
        <f>'TPS543C20 Loop Gain'!AJ2027</f>
        <v>39.801702458315745</v>
      </c>
      <c r="E1913">
        <f>'TPS543C20 Loop Gain'!B2027</f>
        <v>189300</v>
      </c>
    </row>
    <row r="1914" spans="3:5" x14ac:dyDescent="0.25">
      <c r="C1914">
        <f>'TPS543C20 Loop Gain'!AI2026</f>
        <v>-24.933615278183467</v>
      </c>
      <c r="D1914">
        <f>'TPS543C20 Loop Gain'!AJ2026</f>
        <v>39.824950228050064</v>
      </c>
      <c r="E1914">
        <f>'TPS543C20 Loop Gain'!B2026</f>
        <v>189200</v>
      </c>
    </row>
    <row r="1915" spans="3:5" x14ac:dyDescent="0.25">
      <c r="C1915">
        <f>'TPS543C20 Loop Gain'!AI2025</f>
        <v>-24.927960562169758</v>
      </c>
      <c r="D1915">
        <f>'TPS543C20 Loop Gain'!AJ2025</f>
        <v>39.848193888119766</v>
      </c>
      <c r="E1915">
        <f>'TPS543C20 Loop Gain'!B2025</f>
        <v>189100</v>
      </c>
    </row>
    <row r="1916" spans="3:5" x14ac:dyDescent="0.25">
      <c r="C1916">
        <f>'TPS543C20 Loop Gain'!AI2024</f>
        <v>-24.922304169468529</v>
      </c>
      <c r="D1916">
        <f>'TPS543C20 Loop Gain'!AJ2024</f>
        <v>39.871433435229044</v>
      </c>
      <c r="E1916">
        <f>'TPS543C20 Loop Gain'!B2024</f>
        <v>189000</v>
      </c>
    </row>
    <row r="1917" spans="3:5" x14ac:dyDescent="0.25">
      <c r="C1917">
        <f>'TPS543C20 Loop Gain'!AI2023</f>
        <v>-24.916646097112583</v>
      </c>
      <c r="D1917">
        <f>'TPS543C20 Loop Gain'!AJ2023</f>
        <v>39.894668866076351</v>
      </c>
      <c r="E1917">
        <f>'TPS543C20 Loop Gain'!B2023</f>
        <v>188900</v>
      </c>
    </row>
    <row r="1918" spans="3:5" x14ac:dyDescent="0.25">
      <c r="C1918">
        <f>'TPS543C20 Loop Gain'!AI2022</f>
        <v>-24.910986342131135</v>
      </c>
      <c r="D1918">
        <f>'TPS543C20 Loop Gain'!AJ2022</f>
        <v>39.917900177349068</v>
      </c>
      <c r="E1918">
        <f>'TPS543C20 Loop Gain'!B2022</f>
        <v>188800</v>
      </c>
    </row>
    <row r="1919" spans="3:5" x14ac:dyDescent="0.25">
      <c r="C1919">
        <f>'TPS543C20 Loop Gain'!AI2021</f>
        <v>-24.905324901549008</v>
      </c>
      <c r="D1919">
        <f>'TPS543C20 Loop Gain'!AJ2021</f>
        <v>39.941127365729358</v>
      </c>
      <c r="E1919">
        <f>'TPS543C20 Loop Gain'!B2021</f>
        <v>188700</v>
      </c>
    </row>
    <row r="1920" spans="3:5" x14ac:dyDescent="0.25">
      <c r="C1920">
        <f>'TPS543C20 Loop Gain'!AI2020</f>
        <v>-24.899661772387162</v>
      </c>
      <c r="D1920">
        <f>'TPS543C20 Loop Gain'!AJ2020</f>
        <v>39.964350427889755</v>
      </c>
      <c r="E1920">
        <f>'TPS543C20 Loop Gain'!B2020</f>
        <v>188600</v>
      </c>
    </row>
    <row r="1921" spans="3:5" x14ac:dyDescent="0.25">
      <c r="C1921">
        <f>'TPS543C20 Loop Gain'!AI2019</f>
        <v>-24.893996951662398</v>
      </c>
      <c r="D1921">
        <f>'TPS543C20 Loop Gain'!AJ2019</f>
        <v>39.987569360495812</v>
      </c>
      <c r="E1921">
        <f>'TPS543C20 Loop Gain'!B2019</f>
        <v>188500</v>
      </c>
    </row>
    <row r="1922" spans="3:5" x14ac:dyDescent="0.25">
      <c r="C1922">
        <f>'TPS543C20 Loop Gain'!AI2018</f>
        <v>-24.888330436388205</v>
      </c>
      <c r="D1922">
        <f>'TPS543C20 Loop Gain'!AJ2018</f>
        <v>40.010784160203009</v>
      </c>
      <c r="E1922">
        <f>'TPS543C20 Loop Gain'!B2018</f>
        <v>188400</v>
      </c>
    </row>
    <row r="1923" spans="3:5" x14ac:dyDescent="0.25">
      <c r="C1923">
        <f>'TPS543C20 Loop Gain'!AI2017</f>
        <v>-24.882662223573377</v>
      </c>
      <c r="D1923">
        <f>'TPS543C20 Loop Gain'!AJ2017</f>
        <v>40.033994823661473</v>
      </c>
      <c r="E1923">
        <f>'TPS543C20 Loop Gain'!B2017</f>
        <v>188300</v>
      </c>
    </row>
    <row r="1924" spans="3:5" x14ac:dyDescent="0.25">
      <c r="C1924">
        <f>'TPS543C20 Loop Gain'!AI2016</f>
        <v>-24.876992310222864</v>
      </c>
      <c r="D1924">
        <f>'TPS543C20 Loop Gain'!AJ2016</f>
        <v>40.057201347510954</v>
      </c>
      <c r="E1924">
        <f>'TPS543C20 Loop Gain'!B2016</f>
        <v>188200</v>
      </c>
    </row>
    <row r="1925" spans="3:5" x14ac:dyDescent="0.25">
      <c r="C1925">
        <f>'TPS543C20 Loop Gain'!AI2015</f>
        <v>-24.871320693337559</v>
      </c>
      <c r="D1925">
        <f>'TPS543C20 Loop Gain'!AJ2015</f>
        <v>40.080403728384624</v>
      </c>
      <c r="E1925">
        <f>'TPS543C20 Loop Gain'!B2015</f>
        <v>188100</v>
      </c>
    </row>
    <row r="1926" spans="3:5" x14ac:dyDescent="0.25">
      <c r="C1926">
        <f>'TPS543C20 Loop Gain'!AI2014</f>
        <v>-24.865647369914598</v>
      </c>
      <c r="D1926">
        <f>'TPS543C20 Loop Gain'!AJ2014</f>
        <v>40.103601962906026</v>
      </c>
      <c r="E1926">
        <f>'TPS543C20 Loop Gain'!B2014</f>
        <v>188000</v>
      </c>
    </row>
    <row r="1927" spans="3:5" x14ac:dyDescent="0.25">
      <c r="C1927">
        <f>'TPS543C20 Loop Gain'!AI2013</f>
        <v>-24.859972336947038</v>
      </c>
      <c r="D1927">
        <f>'TPS543C20 Loop Gain'!AJ2013</f>
        <v>40.126796047692274</v>
      </c>
      <c r="E1927">
        <f>'TPS543C20 Loop Gain'!B2013</f>
        <v>187900</v>
      </c>
    </row>
    <row r="1928" spans="3:5" x14ac:dyDescent="0.25">
      <c r="C1928">
        <f>'TPS543C20 Loop Gain'!AI2012</f>
        <v>-24.854295591423252</v>
      </c>
      <c r="D1928">
        <f>'TPS543C20 Loop Gain'!AJ2012</f>
        <v>40.149985979350561</v>
      </c>
      <c r="E1928">
        <f>'TPS543C20 Loop Gain'!B2012</f>
        <v>187800</v>
      </c>
    </row>
    <row r="1929" spans="3:5" x14ac:dyDescent="0.25">
      <c r="C1929">
        <f>'TPS543C20 Loop Gain'!AI2011</f>
        <v>-24.848617130328496</v>
      </c>
      <c r="D1929">
        <f>'TPS543C20 Loop Gain'!AJ2011</f>
        <v>40.173171754480784</v>
      </c>
      <c r="E1929">
        <f>'TPS543C20 Loop Gain'!B2011</f>
        <v>187700</v>
      </c>
    </row>
    <row r="1930" spans="3:5" x14ac:dyDescent="0.25">
      <c r="C1930">
        <f>'TPS543C20 Loop Gain'!AI2010</f>
        <v>-24.842936950643377</v>
      </c>
      <c r="D1930">
        <f>'TPS543C20 Loop Gain'!AJ2010</f>
        <v>40.196353369673972</v>
      </c>
      <c r="E1930">
        <f>'TPS543C20 Loop Gain'!B2010</f>
        <v>187600</v>
      </c>
    </row>
    <row r="1931" spans="3:5" x14ac:dyDescent="0.25">
      <c r="C1931">
        <f>'TPS543C20 Loop Gain'!AI2009</f>
        <v>-24.837255049344591</v>
      </c>
      <c r="D1931">
        <f>'TPS543C20 Loop Gain'!AJ2009</f>
        <v>40.219530821513928</v>
      </c>
      <c r="E1931">
        <f>'TPS543C20 Loop Gain'!B2009</f>
        <v>187500</v>
      </c>
    </row>
    <row r="1932" spans="3:5" x14ac:dyDescent="0.25">
      <c r="C1932">
        <f>'TPS543C20 Loop Gain'!AI2008</f>
        <v>-24.831571423404558</v>
      </c>
      <c r="D1932">
        <f>'TPS543C20 Loop Gain'!AJ2008</f>
        <v>40.242704106574983</v>
      </c>
      <c r="E1932">
        <f>'TPS543C20 Loop Gain'!B2008</f>
        <v>187400</v>
      </c>
    </row>
    <row r="1933" spans="3:5" x14ac:dyDescent="0.25">
      <c r="C1933">
        <f>'TPS543C20 Loop Gain'!AI2007</f>
        <v>-24.82588606979202</v>
      </c>
      <c r="D1933">
        <f>'TPS543C20 Loop Gain'!AJ2007</f>
        <v>40.265873221424108</v>
      </c>
      <c r="E1933">
        <f>'TPS543C20 Loop Gain'!B2007</f>
        <v>187300</v>
      </c>
    </row>
    <row r="1934" spans="3:5" x14ac:dyDescent="0.25">
      <c r="C1934">
        <f>'TPS543C20 Loop Gain'!AI2006</f>
        <v>-24.820198985471137</v>
      </c>
      <c r="D1934">
        <f>'TPS543C20 Loop Gain'!AJ2006</f>
        <v>40.289038162618816</v>
      </c>
      <c r="E1934">
        <f>'TPS543C20 Loop Gain'!B2006</f>
        <v>187200</v>
      </c>
    </row>
    <row r="1935" spans="3:5" x14ac:dyDescent="0.25">
      <c r="C1935">
        <f>'TPS543C20 Loop Gain'!AI2005</f>
        <v>-24.814510167402169</v>
      </c>
      <c r="D1935">
        <f>'TPS543C20 Loop Gain'!AJ2005</f>
        <v>40.312198926709144</v>
      </c>
      <c r="E1935">
        <f>'TPS543C20 Loop Gain'!B2005</f>
        <v>187100</v>
      </c>
    </row>
    <row r="1936" spans="3:5" x14ac:dyDescent="0.25">
      <c r="C1936">
        <f>'TPS543C20 Loop Gain'!AI2004</f>
        <v>-24.808819612541587</v>
      </c>
      <c r="D1936">
        <f>'TPS543C20 Loop Gain'!AJ2004</f>
        <v>40.335355510235956</v>
      </c>
      <c r="E1936">
        <f>'TPS543C20 Loop Gain'!B2004</f>
        <v>187000</v>
      </c>
    </row>
    <row r="1937" spans="3:5" x14ac:dyDescent="0.25">
      <c r="C1937">
        <f>'TPS543C20 Loop Gain'!AI2003</f>
        <v>-24.803127317840978</v>
      </c>
      <c r="D1937">
        <f>'TPS543C20 Loop Gain'!AJ2003</f>
        <v>40.358507909732381</v>
      </c>
      <c r="E1937">
        <f>'TPS543C20 Loop Gain'!B2003</f>
        <v>186900</v>
      </c>
    </row>
    <row r="1938" spans="3:5" x14ac:dyDescent="0.25">
      <c r="C1938">
        <f>'TPS543C20 Loop Gain'!AI2002</f>
        <v>-24.797433280248498</v>
      </c>
      <c r="D1938">
        <f>'TPS543C20 Loop Gain'!AJ2002</f>
        <v>40.381656121723189</v>
      </c>
      <c r="E1938">
        <f>'TPS543C20 Loop Gain'!B2002</f>
        <v>186800</v>
      </c>
    </row>
    <row r="1939" spans="3:5" x14ac:dyDescent="0.25">
      <c r="C1939">
        <f>'TPS543C20 Loop Gain'!AI2001</f>
        <v>-24.791737496707526</v>
      </c>
      <c r="D1939">
        <f>'TPS543C20 Loop Gain'!AJ2001</f>
        <v>40.404800142723239</v>
      </c>
      <c r="E1939">
        <f>'TPS543C20 Loop Gain'!B2001</f>
        <v>186700</v>
      </c>
    </row>
    <row r="1940" spans="3:5" x14ac:dyDescent="0.25">
      <c r="C1940">
        <f>'TPS543C20 Loop Gain'!AI2000</f>
        <v>-24.786039964157961</v>
      </c>
      <c r="D1940">
        <f>'TPS543C20 Loop Gain'!AJ2000</f>
        <v>40.427939969241045</v>
      </c>
      <c r="E1940">
        <f>'TPS543C20 Loop Gain'!B2000</f>
        <v>186600</v>
      </c>
    </row>
    <row r="1941" spans="3:5" x14ac:dyDescent="0.25">
      <c r="C1941">
        <f>'TPS543C20 Loop Gain'!AI1999</f>
        <v>-24.780340679534937</v>
      </c>
      <c r="D1941">
        <f>'TPS543C20 Loop Gain'!AJ1999</f>
        <v>40.451075597774576</v>
      </c>
      <c r="E1941">
        <f>'TPS543C20 Loop Gain'!B1999</f>
        <v>186500</v>
      </c>
    </row>
    <row r="1942" spans="3:5" x14ac:dyDescent="0.25">
      <c r="C1942">
        <f>'TPS543C20 Loop Gain'!AI1998</f>
        <v>-24.774639639769678</v>
      </c>
      <c r="D1942">
        <f>'TPS543C20 Loop Gain'!AJ1998</f>
        <v>40.474207024814966</v>
      </c>
      <c r="E1942">
        <f>'TPS543C20 Loop Gain'!B1998</f>
        <v>186400</v>
      </c>
    </row>
    <row r="1943" spans="3:5" x14ac:dyDescent="0.25">
      <c r="C1943">
        <f>'TPS543C20 Loop Gain'!AI1997</f>
        <v>-24.76893684178922</v>
      </c>
      <c r="D1943">
        <f>'TPS543C20 Loop Gain'!AJ1997</f>
        <v>40.497334246843309</v>
      </c>
      <c r="E1943">
        <f>'TPS543C20 Loop Gain'!B1997</f>
        <v>186300</v>
      </c>
    </row>
    <row r="1944" spans="3:5" x14ac:dyDescent="0.25">
      <c r="C1944">
        <f>'TPS543C20 Loop Gain'!AI1996</f>
        <v>-24.763232282516327</v>
      </c>
      <c r="D1944">
        <f>'TPS543C20 Loop Gain'!AJ1996</f>
        <v>40.520457260332634</v>
      </c>
      <c r="E1944">
        <f>'TPS543C20 Loop Gain'!B1996</f>
        <v>186200</v>
      </c>
    </row>
    <row r="1945" spans="3:5" x14ac:dyDescent="0.25">
      <c r="C1945">
        <f>'TPS543C20 Loop Gain'!AI1995</f>
        <v>-24.757525958869739</v>
      </c>
      <c r="D1945">
        <f>'TPS543C20 Loop Gain'!AJ1995</f>
        <v>40.543576061747096</v>
      </c>
      <c r="E1945">
        <f>'TPS543C20 Loop Gain'!B1995</f>
        <v>186100</v>
      </c>
    </row>
    <row r="1946" spans="3:5" x14ac:dyDescent="0.25">
      <c r="C1946">
        <f>'TPS543C20 Loop Gain'!AI1994</f>
        <v>-24.751817867763414</v>
      </c>
      <c r="D1946">
        <f>'TPS543C20 Loop Gain'!AJ1994</f>
        <v>40.566690647543339</v>
      </c>
      <c r="E1946">
        <f>'TPS543C20 Loop Gain'!B1994</f>
        <v>186000</v>
      </c>
    </row>
    <row r="1947" spans="3:5" x14ac:dyDescent="0.25">
      <c r="C1947">
        <f>'TPS543C20 Loop Gain'!AI1993</f>
        <v>-24.746108006107814</v>
      </c>
      <c r="D1947">
        <f>'TPS543C20 Loop Gain'!AJ1993</f>
        <v>40.589801014167072</v>
      </c>
      <c r="E1947">
        <f>'TPS543C20 Loop Gain'!B1993</f>
        <v>185900</v>
      </c>
    </row>
    <row r="1948" spans="3:5" x14ac:dyDescent="0.25">
      <c r="C1948">
        <f>'TPS543C20 Loop Gain'!AI1992</f>
        <v>-24.740396370808636</v>
      </c>
      <c r="D1948">
        <f>'TPS543C20 Loop Gain'!AJ1992</f>
        <v>40.612907158058455</v>
      </c>
      <c r="E1948">
        <f>'TPS543C20 Loop Gain'!B1992</f>
        <v>185800</v>
      </c>
    </row>
    <row r="1949" spans="3:5" x14ac:dyDescent="0.25">
      <c r="C1949">
        <f>'TPS543C20 Loop Gain'!AI1991</f>
        <v>-24.734682958767401</v>
      </c>
      <c r="D1949">
        <f>'TPS543C20 Loop Gain'!AJ1991</f>
        <v>40.636009075645639</v>
      </c>
      <c r="E1949">
        <f>'TPS543C20 Loop Gain'!B1991</f>
        <v>185700</v>
      </c>
    </row>
    <row r="1950" spans="3:5" x14ac:dyDescent="0.25">
      <c r="C1950">
        <f>'TPS543C20 Loop Gain'!AI1990</f>
        <v>-24.728967766881794</v>
      </c>
      <c r="D1950">
        <f>'TPS543C20 Loop Gain'!AJ1990</f>
        <v>40.659106763349811</v>
      </c>
      <c r="E1950">
        <f>'TPS543C20 Loop Gain'!B1990</f>
        <v>185600</v>
      </c>
    </row>
    <row r="1951" spans="3:5" x14ac:dyDescent="0.25">
      <c r="C1951">
        <f>'TPS543C20 Loop Gain'!AI1989</f>
        <v>-24.723250792044766</v>
      </c>
      <c r="D1951">
        <f>'TPS543C20 Loop Gain'!AJ1989</f>
        <v>40.682200217582697</v>
      </c>
      <c r="E1951">
        <f>'TPS543C20 Loop Gain'!B1989</f>
        <v>185500</v>
      </c>
    </row>
    <row r="1952" spans="3:5" x14ac:dyDescent="0.25">
      <c r="C1952">
        <f>'TPS543C20 Loop Gain'!AI1988</f>
        <v>-24.71753203114497</v>
      </c>
      <c r="D1952">
        <f>'TPS543C20 Loop Gain'!AJ1988</f>
        <v>40.705289434748146</v>
      </c>
      <c r="E1952">
        <f>'TPS543C20 Loop Gain'!B1988</f>
        <v>185400</v>
      </c>
    </row>
    <row r="1953" spans="3:5" x14ac:dyDescent="0.25">
      <c r="C1953">
        <f>'TPS543C20 Loop Gain'!AI1987</f>
        <v>-24.711811481067013</v>
      </c>
      <c r="D1953">
        <f>'TPS543C20 Loop Gain'!AJ1987</f>
        <v>40.728374411239777</v>
      </c>
      <c r="E1953">
        <f>'TPS543C20 Loop Gain'!B1987</f>
        <v>185300</v>
      </c>
    </row>
    <row r="1954" spans="3:5" x14ac:dyDescent="0.25">
      <c r="C1954">
        <f>'TPS543C20 Loop Gain'!AI1986</f>
        <v>-24.706089138691091</v>
      </c>
      <c r="D1954">
        <f>'TPS543C20 Loop Gain'!AJ1986</f>
        <v>40.75145514344355</v>
      </c>
      <c r="E1954">
        <f>'TPS543C20 Loop Gain'!B1986</f>
        <v>185200</v>
      </c>
    </row>
    <row r="1955" spans="3:5" x14ac:dyDescent="0.25">
      <c r="C1955">
        <f>'TPS543C20 Loop Gain'!AI1985</f>
        <v>-24.700365000892962</v>
      </c>
      <c r="D1955">
        <f>'TPS543C20 Loop Gain'!AJ1985</f>
        <v>40.774531627735549</v>
      </c>
      <c r="E1955">
        <f>'TPS543C20 Loop Gain'!B1985</f>
        <v>185100</v>
      </c>
    </row>
    <row r="1956" spans="3:5" x14ac:dyDescent="0.25">
      <c r="C1956">
        <f>'TPS543C20 Loop Gain'!AI1984</f>
        <v>-24.694639064544347</v>
      </c>
      <c r="D1956">
        <f>'TPS543C20 Loop Gain'!AJ1984</f>
        <v>40.797603860484408</v>
      </c>
      <c r="E1956">
        <f>'TPS543C20 Loop Gain'!B1984</f>
        <v>185000</v>
      </c>
    </row>
    <row r="1957" spans="3:5" x14ac:dyDescent="0.25">
      <c r="C1957">
        <f>'TPS543C20 Loop Gain'!AI1983</f>
        <v>-24.68891132651251</v>
      </c>
      <c r="D1957">
        <f>'TPS543C20 Loop Gain'!AJ1983</f>
        <v>40.820671838047112</v>
      </c>
      <c r="E1957">
        <f>'TPS543C20 Loop Gain'!B1983</f>
        <v>184900</v>
      </c>
    </row>
    <row r="1958" spans="3:5" x14ac:dyDescent="0.25">
      <c r="C1958">
        <f>'TPS543C20 Loop Gain'!AI1982</f>
        <v>-24.683181783660121</v>
      </c>
      <c r="D1958">
        <f>'TPS543C20 Loop Gain'!AJ1982</f>
        <v>40.843735556774305</v>
      </c>
      <c r="E1958">
        <f>'TPS543C20 Loop Gain'!B1982</f>
        <v>184800</v>
      </c>
    </row>
    <row r="1959" spans="3:5" x14ac:dyDescent="0.25">
      <c r="C1959">
        <f>'TPS543C20 Loop Gain'!AI1981</f>
        <v>-24.677450432845948</v>
      </c>
      <c r="D1959">
        <f>'TPS543C20 Loop Gain'!AJ1981</f>
        <v>40.866795013007398</v>
      </c>
      <c r="E1959">
        <f>'TPS543C20 Loop Gain'!B1981</f>
        <v>184700</v>
      </c>
    </row>
    <row r="1960" spans="3:5" x14ac:dyDescent="0.25">
      <c r="C1960">
        <f>'TPS543C20 Loop Gain'!AI1980</f>
        <v>-24.67171727092396</v>
      </c>
      <c r="D1960">
        <f>'TPS543C20 Loop Gain'!AJ1980</f>
        <v>40.889850203076662</v>
      </c>
      <c r="E1960">
        <f>'TPS543C20 Loop Gain'!B1980</f>
        <v>184600</v>
      </c>
    </row>
    <row r="1961" spans="3:5" x14ac:dyDescent="0.25">
      <c r="C1961">
        <f>'TPS543C20 Loop Gain'!AI1979</f>
        <v>-24.66598229474393</v>
      </c>
      <c r="D1961">
        <f>'TPS543C20 Loop Gain'!AJ1979</f>
        <v>40.912901123304977</v>
      </c>
      <c r="E1961">
        <f>'TPS543C20 Loop Gain'!B1979</f>
        <v>184500</v>
      </c>
    </row>
    <row r="1962" spans="3:5" x14ac:dyDescent="0.25">
      <c r="C1962">
        <f>'TPS543C20 Loop Gain'!AI1978</f>
        <v>-24.660245501151451</v>
      </c>
      <c r="D1962">
        <f>'TPS543C20 Loop Gain'!AJ1978</f>
        <v>40.935947770006379</v>
      </c>
      <c r="E1962">
        <f>'TPS543C20 Loop Gain'!B1978</f>
        <v>184400</v>
      </c>
    </row>
    <row r="1963" spans="3:5" x14ac:dyDescent="0.25">
      <c r="C1963">
        <f>'TPS543C20 Loop Gain'!AI1977</f>
        <v>-24.654506886987324</v>
      </c>
      <c r="D1963">
        <f>'TPS543C20 Loop Gain'!AJ1977</f>
        <v>40.95899013948452</v>
      </c>
      <c r="E1963">
        <f>'TPS543C20 Loop Gain'!B1977</f>
        <v>184300</v>
      </c>
    </row>
    <row r="1964" spans="3:5" x14ac:dyDescent="0.25">
      <c r="C1964">
        <f>'TPS543C20 Loop Gain'!AI1976</f>
        <v>-24.648766449088182</v>
      </c>
      <c r="D1964">
        <f>'TPS543C20 Loop Gain'!AJ1976</f>
        <v>40.982028228035318</v>
      </c>
      <c r="E1964">
        <f>'TPS543C20 Loop Gain'!B1976</f>
        <v>184200</v>
      </c>
    </row>
    <row r="1965" spans="3:5" x14ac:dyDescent="0.25">
      <c r="C1965">
        <f>'TPS543C20 Loop Gain'!AI1975</f>
        <v>-24.643024184286357</v>
      </c>
      <c r="D1965">
        <f>'TPS543C20 Loop Gain'!AJ1975</f>
        <v>41.005062031943822</v>
      </c>
      <c r="E1965">
        <f>'TPS543C20 Loop Gain'!B1975</f>
        <v>184100</v>
      </c>
    </row>
    <row r="1966" spans="3:5" x14ac:dyDescent="0.25">
      <c r="C1966">
        <f>'TPS543C20 Loop Gain'!AI1974</f>
        <v>-24.637280089409373</v>
      </c>
      <c r="D1966">
        <f>'TPS543C20 Loop Gain'!AJ1974</f>
        <v>41.028091547487605</v>
      </c>
      <c r="E1966">
        <f>'TPS543C20 Loop Gain'!B1974</f>
        <v>184000</v>
      </c>
    </row>
    <row r="1967" spans="3:5" x14ac:dyDescent="0.25">
      <c r="C1967">
        <f>'TPS543C20 Loop Gain'!AI1973</f>
        <v>-24.631534161280733</v>
      </c>
      <c r="D1967">
        <f>'TPS543C20 Loop Gain'!AJ1973</f>
        <v>41.051116770933525</v>
      </c>
      <c r="E1967">
        <f>'TPS543C20 Loop Gain'!B1973</f>
        <v>183900</v>
      </c>
    </row>
    <row r="1968" spans="3:5" x14ac:dyDescent="0.25">
      <c r="C1968">
        <f>'TPS543C20 Loop Gain'!AI1972</f>
        <v>-24.625786396719121</v>
      </c>
      <c r="D1968">
        <f>'TPS543C20 Loop Gain'!AJ1972</f>
        <v>41.074137698541087</v>
      </c>
      <c r="E1968">
        <f>'TPS543C20 Loop Gain'!B1972</f>
        <v>183800</v>
      </c>
    </row>
    <row r="1969" spans="3:5" x14ac:dyDescent="0.25">
      <c r="C1969">
        <f>'TPS543C20 Loop Gain'!AI1971</f>
        <v>-24.620036792538919</v>
      </c>
      <c r="D1969">
        <f>'TPS543C20 Loop Gain'!AJ1971</f>
        <v>41.097154326559021</v>
      </c>
      <c r="E1969">
        <f>'TPS543C20 Loop Gain'!B1971</f>
        <v>183700</v>
      </c>
    </row>
    <row r="1970" spans="3:5" x14ac:dyDescent="0.25">
      <c r="C1970">
        <f>'TPS543C20 Loop Gain'!AI1970</f>
        <v>-24.614285345550194</v>
      </c>
      <c r="D1970">
        <f>'TPS543C20 Loop Gain'!AJ1970</f>
        <v>41.120166651225666</v>
      </c>
      <c r="E1970">
        <f>'TPS543C20 Loop Gain'!B1970</f>
        <v>183600</v>
      </c>
    </row>
    <row r="1971" spans="3:5" x14ac:dyDescent="0.25">
      <c r="C1971">
        <f>'TPS543C20 Loop Gain'!AI1969</f>
        <v>-24.608532052558488</v>
      </c>
      <c r="D1971">
        <f>'TPS543C20 Loop Gain'!AJ1969</f>
        <v>41.143174668772751</v>
      </c>
      <c r="E1971">
        <f>'TPS543C20 Loop Gain'!B1969</f>
        <v>183500</v>
      </c>
    </row>
    <row r="1972" spans="3:5" x14ac:dyDescent="0.25">
      <c r="C1972">
        <f>'TPS543C20 Loop Gain'!AI1968</f>
        <v>-24.602776910364497</v>
      </c>
      <c r="D1972">
        <f>'TPS543C20 Loop Gain'!AJ1968</f>
        <v>41.166178375420991</v>
      </c>
      <c r="E1972">
        <f>'TPS543C20 Loop Gain'!B1968</f>
        <v>183400</v>
      </c>
    </row>
    <row r="1973" spans="3:5" x14ac:dyDescent="0.25">
      <c r="C1973">
        <f>'TPS543C20 Loop Gain'!AI1967</f>
        <v>-24.597019915764733</v>
      </c>
      <c r="D1973">
        <f>'TPS543C20 Loop Gain'!AJ1967</f>
        <v>41.189177767381615</v>
      </c>
      <c r="E1973">
        <f>'TPS543C20 Loop Gain'!B1967</f>
        <v>183300</v>
      </c>
    </row>
    <row r="1974" spans="3:5" x14ac:dyDescent="0.25">
      <c r="C1974">
        <f>'TPS543C20 Loop Gain'!AI1966</f>
        <v>-24.591261065551187</v>
      </c>
      <c r="D1974">
        <f>'TPS543C20 Loop Gain'!AJ1966</f>
        <v>41.212172840857143</v>
      </c>
      <c r="E1974">
        <f>'TPS543C20 Loop Gain'!B1966</f>
        <v>183200</v>
      </c>
    </row>
    <row r="1975" spans="3:5" x14ac:dyDescent="0.25">
      <c r="C1975">
        <f>'TPS543C20 Loop Gain'!AI1965</f>
        <v>-24.585500356511293</v>
      </c>
      <c r="D1975">
        <f>'TPS543C20 Loop Gain'!AJ1965</f>
        <v>41.23516359204055</v>
      </c>
      <c r="E1975">
        <f>'TPS543C20 Loop Gain'!B1965</f>
        <v>183100</v>
      </c>
    </row>
    <row r="1976" spans="3:5" x14ac:dyDescent="0.25">
      <c r="C1976">
        <f>'TPS543C20 Loop Gain'!AI1964</f>
        <v>-24.579737785427728</v>
      </c>
      <c r="D1976">
        <f>'TPS543C20 Loop Gain'!AJ1964</f>
        <v>41.258150017114701</v>
      </c>
      <c r="E1976">
        <f>'TPS543C20 Loop Gain'!B1964</f>
        <v>183000</v>
      </c>
    </row>
    <row r="1977" spans="3:5" x14ac:dyDescent="0.25">
      <c r="C1977">
        <f>'TPS543C20 Loop Gain'!AI1963</f>
        <v>-24.573973349079296</v>
      </c>
      <c r="D1977">
        <f>'TPS543C20 Loop Gain'!AJ1963</f>
        <v>41.281132112253552</v>
      </c>
      <c r="E1977">
        <f>'TPS543C20 Loop Gain'!B1963</f>
        <v>182900</v>
      </c>
    </row>
    <row r="1978" spans="3:5" x14ac:dyDescent="0.25">
      <c r="C1978">
        <f>'TPS543C20 Loop Gain'!AI1962</f>
        <v>-24.568207044239131</v>
      </c>
      <c r="D1978">
        <f>'TPS543C20 Loop Gain'!AJ1962</f>
        <v>41.304109873620881</v>
      </c>
      <c r="E1978">
        <f>'TPS543C20 Loop Gain'!B1962</f>
        <v>182800</v>
      </c>
    </row>
    <row r="1979" spans="3:5" x14ac:dyDescent="0.25">
      <c r="C1979">
        <f>'TPS543C20 Loop Gain'!AI1961</f>
        <v>-24.562438867676917</v>
      </c>
      <c r="D1979">
        <f>'TPS543C20 Loop Gain'!AJ1961</f>
        <v>41.327083297371523</v>
      </c>
      <c r="E1979">
        <f>'TPS543C20 Loop Gain'!B1961</f>
        <v>182700</v>
      </c>
    </row>
    <row r="1980" spans="3:5" x14ac:dyDescent="0.25">
      <c r="C1980">
        <f>'TPS543C20 Loop Gain'!AI1960</f>
        <v>-24.556668816157135</v>
      </c>
      <c r="D1980">
        <f>'TPS543C20 Loop Gain'!AJ1960</f>
        <v>41.35005237965099</v>
      </c>
      <c r="E1980">
        <f>'TPS543C20 Loop Gain'!B1960</f>
        <v>182600</v>
      </c>
    </row>
    <row r="1981" spans="3:5" x14ac:dyDescent="0.25">
      <c r="C1981">
        <f>'TPS543C20 Loop Gain'!AI1959</f>
        <v>-24.550896886439748</v>
      </c>
      <c r="D1981">
        <f>'TPS543C20 Loop Gain'!AJ1959</f>
        <v>41.373017116593893</v>
      </c>
      <c r="E1981">
        <f>'TPS543C20 Loop Gain'!B1959</f>
        <v>182500</v>
      </c>
    </row>
    <row r="1982" spans="3:5" x14ac:dyDescent="0.25">
      <c r="C1982">
        <f>'TPS543C20 Loop Gain'!AI1958</f>
        <v>-24.545123075280358</v>
      </c>
      <c r="D1982">
        <f>'TPS543C20 Loop Gain'!AJ1958</f>
        <v>41.395977504326382</v>
      </c>
      <c r="E1982">
        <f>'TPS543C20 Loop Gain'!B1958</f>
        <v>182400</v>
      </c>
    </row>
    <row r="1983" spans="3:5" x14ac:dyDescent="0.25">
      <c r="C1983">
        <f>'TPS543C20 Loop Gain'!AI1957</f>
        <v>-24.539347379429547</v>
      </c>
      <c r="D1983">
        <f>'TPS543C20 Loop Gain'!AJ1957</f>
        <v>41.418933538964843</v>
      </c>
      <c r="E1983">
        <f>'TPS543C20 Loop Gain'!B1957</f>
        <v>182300</v>
      </c>
    </row>
    <row r="1984" spans="3:5" x14ac:dyDescent="0.25">
      <c r="C1984">
        <f>'TPS543C20 Loop Gain'!AI1956</f>
        <v>-24.533569795633813</v>
      </c>
      <c r="D1984">
        <f>'TPS543C20 Loop Gain'!AJ1956</f>
        <v>41.441885216614835</v>
      </c>
      <c r="E1984">
        <f>'TPS543C20 Loop Gain'!B1956</f>
        <v>182200</v>
      </c>
    </row>
    <row r="1985" spans="3:5" x14ac:dyDescent="0.25">
      <c r="C1985">
        <f>'TPS543C20 Loop Gain'!AI1955</f>
        <v>-24.527790320634356</v>
      </c>
      <c r="D1985">
        <f>'TPS543C20 Loop Gain'!AJ1955</f>
        <v>41.464832533373851</v>
      </c>
      <c r="E1985">
        <f>'TPS543C20 Loop Gain'!B1955</f>
        <v>182100</v>
      </c>
    </row>
    <row r="1986" spans="3:5" x14ac:dyDescent="0.25">
      <c r="C1986">
        <f>'TPS543C20 Loop Gain'!AI1954</f>
        <v>-24.522008951168417</v>
      </c>
      <c r="D1986">
        <f>'TPS543C20 Loop Gain'!AJ1954</f>
        <v>41.487775485327866</v>
      </c>
      <c r="E1986">
        <f>'TPS543C20 Loop Gain'!B1954</f>
        <v>182000</v>
      </c>
    </row>
    <row r="1987" spans="3:5" x14ac:dyDescent="0.25">
      <c r="C1987">
        <f>'TPS543C20 Loop Gain'!AI1953</f>
        <v>-24.516225683968102</v>
      </c>
      <c r="D1987">
        <f>'TPS543C20 Loop Gain'!AJ1953</f>
        <v>41.510714068554364</v>
      </c>
      <c r="E1987">
        <f>'TPS543C20 Loop Gain'!B1953</f>
        <v>181900</v>
      </c>
    </row>
    <row r="1988" spans="3:5" x14ac:dyDescent="0.25">
      <c r="C1988">
        <f>'TPS543C20 Loop Gain'!AI1952</f>
        <v>-24.510440515761154</v>
      </c>
      <c r="D1988">
        <f>'TPS543C20 Loop Gain'!AJ1952</f>
        <v>41.533648279120953</v>
      </c>
      <c r="E1988">
        <f>'TPS543C20 Loop Gain'!B1952</f>
        <v>181800</v>
      </c>
    </row>
    <row r="1989" spans="3:5" x14ac:dyDescent="0.25">
      <c r="C1989">
        <f>'TPS543C20 Loop Gain'!AI1951</f>
        <v>-24.504653443270353</v>
      </c>
      <c r="D1989">
        <f>'TPS543C20 Loop Gain'!AJ1951</f>
        <v>41.556578113084008</v>
      </c>
      <c r="E1989">
        <f>'TPS543C20 Loop Gain'!B1951</f>
        <v>181700</v>
      </c>
    </row>
    <row r="1990" spans="3:5" x14ac:dyDescent="0.25">
      <c r="C1990">
        <f>'TPS543C20 Loop Gain'!AI1950</f>
        <v>-24.498864463213906</v>
      </c>
      <c r="D1990">
        <f>'TPS543C20 Loop Gain'!AJ1950</f>
        <v>41.579503566491638</v>
      </c>
      <c r="E1990">
        <f>'TPS543C20 Loop Gain'!B1950</f>
        <v>181600</v>
      </c>
    </row>
    <row r="1991" spans="3:5" x14ac:dyDescent="0.25">
      <c r="C1991">
        <f>'TPS543C20 Loop Gain'!AI1949</f>
        <v>-24.493073572305395</v>
      </c>
      <c r="D1991">
        <f>'TPS543C20 Loop Gain'!AJ1949</f>
        <v>41.602424635381254</v>
      </c>
      <c r="E1991">
        <f>'TPS543C20 Loop Gain'!B1949</f>
        <v>181500</v>
      </c>
    </row>
    <row r="1992" spans="3:5" x14ac:dyDescent="0.25">
      <c r="C1992">
        <f>'TPS543C20 Loop Gain'!AI1948</f>
        <v>-24.487280767253637</v>
      </c>
      <c r="D1992">
        <f>'TPS543C20 Loop Gain'!AJ1948</f>
        <v>41.625341315780148</v>
      </c>
      <c r="E1992">
        <f>'TPS543C20 Loop Gain'!B1948</f>
        <v>181400</v>
      </c>
    </row>
    <row r="1993" spans="3:5" x14ac:dyDescent="0.25">
      <c r="C1993">
        <f>'TPS543C20 Loop Gain'!AI1947</f>
        <v>-24.481486044762715</v>
      </c>
      <c r="D1993">
        <f>'TPS543C20 Loop Gain'!AJ1947</f>
        <v>41.648253603705989</v>
      </c>
      <c r="E1993">
        <f>'TPS543C20 Loop Gain'!B1947</f>
        <v>181300</v>
      </c>
    </row>
    <row r="1994" spans="3:5" x14ac:dyDescent="0.25">
      <c r="C1994">
        <f>'TPS543C20 Loop Gain'!AI1946</f>
        <v>-24.475689401532033</v>
      </c>
      <c r="D1994">
        <f>'TPS543C20 Loop Gain'!AJ1946</f>
        <v>41.671161495166764</v>
      </c>
      <c r="E1994">
        <f>'TPS543C20 Loop Gain'!B1946</f>
        <v>181200</v>
      </c>
    </row>
    <row r="1995" spans="3:5" x14ac:dyDescent="0.25">
      <c r="C1995">
        <f>'TPS543C20 Loop Gain'!AI1945</f>
        <v>-24.469890834256162</v>
      </c>
      <c r="D1995">
        <f>'TPS543C20 Loop Gain'!AJ1945</f>
        <v>41.694064986159901</v>
      </c>
      <c r="E1995">
        <f>'TPS543C20 Loop Gain'!B1945</f>
        <v>181100</v>
      </c>
    </row>
    <row r="1996" spans="3:5" x14ac:dyDescent="0.25">
      <c r="C1996">
        <f>'TPS543C20 Loop Gain'!AI1944</f>
        <v>-24.464090339624946</v>
      </c>
      <c r="D1996">
        <f>'TPS543C20 Loop Gain'!AJ1944</f>
        <v>41.716964072672333</v>
      </c>
      <c r="E1996">
        <f>'TPS543C20 Loop Gain'!B1944</f>
        <v>181000</v>
      </c>
    </row>
    <row r="1997" spans="3:5" x14ac:dyDescent="0.25">
      <c r="C1997">
        <f>'TPS543C20 Loop Gain'!AI1943</f>
        <v>-24.458287914323478</v>
      </c>
      <c r="D1997">
        <f>'TPS543C20 Loop Gain'!AJ1943</f>
        <v>41.739858750682487</v>
      </c>
      <c r="E1997">
        <f>'TPS543C20 Loop Gain'!B1943</f>
        <v>180900</v>
      </c>
    </row>
    <row r="1998" spans="3:5" x14ac:dyDescent="0.25">
      <c r="C1998">
        <f>'TPS543C20 Loop Gain'!AI1942</f>
        <v>-24.452483555032018</v>
      </c>
      <c r="D1998">
        <f>'TPS543C20 Loop Gain'!AJ1942</f>
        <v>41.762749016155951</v>
      </c>
      <c r="E1998">
        <f>'TPS543C20 Loop Gain'!B1942</f>
        <v>180800</v>
      </c>
    </row>
    <row r="1999" spans="3:5" x14ac:dyDescent="0.25">
      <c r="C1999">
        <f>'TPS543C20 Loop Gain'!AI1941</f>
        <v>-24.446677258426178</v>
      </c>
      <c r="D1999">
        <f>'TPS543C20 Loop Gain'!AJ1941</f>
        <v>41.785634865051399</v>
      </c>
      <c r="E1999">
        <f>'TPS543C20 Loop Gain'!B1941</f>
        <v>180700</v>
      </c>
    </row>
    <row r="2000" spans="3:5" x14ac:dyDescent="0.25">
      <c r="C2000">
        <f>'TPS543C20 Loop Gain'!AI1940</f>
        <v>-24.440869021176429</v>
      </c>
      <c r="D2000">
        <f>'TPS543C20 Loop Gain'!AJ1940</f>
        <v>41.808516293314554</v>
      </c>
      <c r="E2000">
        <f>'TPS543C20 Loop Gain'!B1940</f>
        <v>180600</v>
      </c>
    </row>
    <row r="2001" spans="3:5" x14ac:dyDescent="0.25">
      <c r="C2001">
        <f>'TPS543C20 Loop Gain'!AI1939</f>
        <v>-24.435058839949061</v>
      </c>
      <c r="D2001">
        <f>'TPS543C20 Loop Gain'!AJ1939</f>
        <v>41.831393296883519</v>
      </c>
      <c r="E2001">
        <f>'TPS543C20 Loop Gain'!B1939</f>
        <v>180500</v>
      </c>
    </row>
    <row r="2002" spans="3:5" x14ac:dyDescent="0.25">
      <c r="C2002">
        <f>'TPS543C20 Loop Gain'!AI1938</f>
        <v>-24.429246711404716</v>
      </c>
      <c r="D2002">
        <f>'TPS543C20 Loop Gain'!AJ1938</f>
        <v>41.854265871682777</v>
      </c>
      <c r="E2002">
        <f>'TPS543C20 Loop Gain'!B1938</f>
        <v>180400</v>
      </c>
    </row>
    <row r="2003" spans="3:5" x14ac:dyDescent="0.25">
      <c r="C2003">
        <f>'TPS543C20 Loop Gain'!AI1937</f>
        <v>-24.423432632199873</v>
      </c>
      <c r="D2003">
        <f>'TPS543C20 Loop Gain'!AJ1937</f>
        <v>41.877134013629714</v>
      </c>
      <c r="E2003">
        <f>'TPS543C20 Loop Gain'!B1937</f>
        <v>180300</v>
      </c>
    </row>
    <row r="2004" spans="3:5" x14ac:dyDescent="0.25">
      <c r="C2004">
        <f>'TPS543C20 Loop Gain'!AI1936</f>
        <v>-24.417616598985767</v>
      </c>
      <c r="D2004">
        <f>'TPS543C20 Loop Gain'!AJ1936</f>
        <v>41.899997718629898</v>
      </c>
      <c r="E2004">
        <f>'TPS543C20 Loop Gain'!B1936</f>
        <v>180200</v>
      </c>
    </row>
    <row r="2005" spans="3:5" x14ac:dyDescent="0.25">
      <c r="C2005">
        <f>'TPS543C20 Loop Gain'!AI1935</f>
        <v>-24.41179860840893</v>
      </c>
      <c r="D2005">
        <f>'TPS543C20 Loop Gain'!AJ1935</f>
        <v>41.9228569825788</v>
      </c>
      <c r="E2005">
        <f>'TPS543C20 Loop Gain'!B1935</f>
        <v>180100</v>
      </c>
    </row>
    <row r="2006" spans="3:5" x14ac:dyDescent="0.25">
      <c r="C2006">
        <f>'TPS543C20 Loop Gain'!AI1934</f>
        <v>-24.405978657111209</v>
      </c>
      <c r="D2006">
        <f>'TPS543C20 Loop Gain'!AJ1934</f>
        <v>41.945711801360787</v>
      </c>
      <c r="E2006">
        <f>'TPS543C20 Loop Gain'!B1934</f>
        <v>180000</v>
      </c>
    </row>
    <row r="2007" spans="3:5" x14ac:dyDescent="0.25">
      <c r="C2007">
        <f>'TPS543C20 Loop Gain'!AI1933</f>
        <v>-24.400156741728974</v>
      </c>
      <c r="D2007">
        <f>'TPS543C20 Loop Gain'!AJ1933</f>
        <v>41.9685621708512</v>
      </c>
      <c r="E2007">
        <f>'TPS543C20 Loop Gain'!B1933</f>
        <v>179900</v>
      </c>
    </row>
    <row r="2008" spans="3:5" x14ac:dyDescent="0.25">
      <c r="C2008">
        <f>'TPS543C20 Loop Gain'!AI1932</f>
        <v>-24.394332858894359</v>
      </c>
      <c r="D2008">
        <f>'TPS543C20 Loop Gain'!AJ1932</f>
        <v>41.991408086914483</v>
      </c>
      <c r="E2008">
        <f>'TPS543C20 Loop Gain'!B1932</f>
        <v>179800</v>
      </c>
    </row>
    <row r="2009" spans="3:5" x14ac:dyDescent="0.25">
      <c r="C2009">
        <f>'TPS543C20 Loop Gain'!AI1931</f>
        <v>-24.388507005234224</v>
      </c>
      <c r="D2009">
        <f>'TPS543C20 Loop Gain'!AJ1931</f>
        <v>42.014249545403736</v>
      </c>
      <c r="E2009">
        <f>'TPS543C20 Loop Gain'!B1931</f>
        <v>179700</v>
      </c>
    </row>
    <row r="2010" spans="3:5" x14ac:dyDescent="0.25">
      <c r="C2010">
        <f>'TPS543C20 Loop Gain'!AI1930</f>
        <v>-24.38267917737058</v>
      </c>
      <c r="D2010">
        <f>'TPS543C20 Loop Gain'!AJ1930</f>
        <v>42.037086542162264</v>
      </c>
      <c r="E2010">
        <f>'TPS543C20 Loop Gain'!B1930</f>
        <v>179600</v>
      </c>
    </row>
    <row r="2011" spans="3:5" x14ac:dyDescent="0.25">
      <c r="C2011">
        <f>'TPS543C20 Loop Gain'!AI1929</f>
        <v>-24.376849371920581</v>
      </c>
      <c r="D2011">
        <f>'TPS543C20 Loop Gain'!AJ1929</f>
        <v>42.05991907302402</v>
      </c>
      <c r="E2011">
        <f>'TPS543C20 Loop Gain'!B1929</f>
        <v>179500</v>
      </c>
    </row>
    <row r="2012" spans="3:5" x14ac:dyDescent="0.25">
      <c r="C2012">
        <f>'TPS543C20 Loop Gain'!AI1928</f>
        <v>-24.371017585496165</v>
      </c>
      <c r="D2012">
        <f>'TPS543C20 Loop Gain'!AJ1928</f>
        <v>42.082747133808589</v>
      </c>
      <c r="E2012">
        <f>'TPS543C20 Loop Gain'!B1928</f>
        <v>179400</v>
      </c>
    </row>
    <row r="2013" spans="3:5" x14ac:dyDescent="0.25">
      <c r="C2013">
        <f>'TPS543C20 Loop Gain'!AI1927</f>
        <v>-24.365183814704785</v>
      </c>
      <c r="D2013">
        <f>'TPS543C20 Loop Gain'!AJ1927</f>
        <v>42.105570720329489</v>
      </c>
      <c r="E2013">
        <f>'TPS543C20 Loop Gain'!B1927</f>
        <v>179300</v>
      </c>
    </row>
    <row r="2014" spans="3:5" x14ac:dyDescent="0.25">
      <c r="C2014">
        <f>'TPS543C20 Loop Gain'!AI1926</f>
        <v>-24.359348056148299</v>
      </c>
      <c r="D2014">
        <f>'TPS543C20 Loop Gain'!AJ1926</f>
        <v>42.12838982838641</v>
      </c>
      <c r="E2014">
        <f>'TPS543C20 Loop Gain'!B1926</f>
        <v>179200</v>
      </c>
    </row>
    <row r="2015" spans="3:5" x14ac:dyDescent="0.25">
      <c r="C2015">
        <f>'TPS543C20 Loop Gain'!AI1925</f>
        <v>-24.353510306424262</v>
      </c>
      <c r="D2015">
        <f>'TPS543C20 Loop Gain'!AJ1925</f>
        <v>42.151204453770212</v>
      </c>
      <c r="E2015">
        <f>'TPS543C20 Loop Gain'!B1925</f>
        <v>179100</v>
      </c>
    </row>
    <row r="2016" spans="3:5" x14ac:dyDescent="0.25">
      <c r="C2016">
        <f>'TPS543C20 Loop Gain'!AI1924</f>
        <v>-24.347670562124975</v>
      </c>
      <c r="D2016">
        <f>'TPS543C20 Loop Gain'!AJ1924</f>
        <v>42.174014592260747</v>
      </c>
      <c r="E2016">
        <f>'TPS543C20 Loop Gain'!B1924</f>
        <v>179000</v>
      </c>
    </row>
    <row r="2017" spans="3:5" x14ac:dyDescent="0.25">
      <c r="C2017">
        <f>'TPS543C20 Loop Gain'!AI1923</f>
        <v>-24.341828819837271</v>
      </c>
      <c r="D2017">
        <f>'TPS543C20 Loop Gain'!AJ1923</f>
        <v>42.196820239626547</v>
      </c>
      <c r="E2017">
        <f>'TPS543C20 Loop Gain'!B1923</f>
        <v>178900</v>
      </c>
    </row>
    <row r="2018" spans="3:5" x14ac:dyDescent="0.25">
      <c r="C2018">
        <f>'TPS543C20 Loop Gain'!AI1922</f>
        <v>-24.335985076143626</v>
      </c>
      <c r="D2018">
        <f>'TPS543C20 Loop Gain'!AJ1922</f>
        <v>42.219621391625161</v>
      </c>
      <c r="E2018">
        <f>'TPS543C20 Loop Gain'!B1922</f>
        <v>178800</v>
      </c>
    </row>
    <row r="2019" spans="3:5" x14ac:dyDescent="0.25">
      <c r="C2019">
        <f>'TPS543C20 Loop Gain'!AI1921</f>
        <v>-24.330139327621257</v>
      </c>
      <c r="D2019">
        <f>'TPS543C20 Loop Gain'!AJ1921</f>
        <v>42.242418044003479</v>
      </c>
      <c r="E2019">
        <f>'TPS543C20 Loop Gain'!B1921</f>
        <v>178700</v>
      </c>
    </row>
    <row r="2020" spans="3:5" x14ac:dyDescent="0.25">
      <c r="C2020">
        <f>'TPS543C20 Loop Gain'!AI1920</f>
        <v>-24.324291570841932</v>
      </c>
      <c r="D2020">
        <f>'TPS543C20 Loop Gain'!AJ1920</f>
        <v>42.265210192498685</v>
      </c>
      <c r="E2020">
        <f>'TPS543C20 Loop Gain'!B1920</f>
        <v>178600</v>
      </c>
    </row>
    <row r="2021" spans="3:5" x14ac:dyDescent="0.25">
      <c r="C2021">
        <f>'TPS543C20 Loop Gain'!AI1919</f>
        <v>-24.318441802373453</v>
      </c>
      <c r="D2021">
        <f>'TPS543C20 Loop Gain'!AJ1919</f>
        <v>42.287997832835885</v>
      </c>
      <c r="E2021">
        <f>'TPS543C20 Loop Gain'!B1919</f>
        <v>178500</v>
      </c>
    </row>
    <row r="2022" spans="3:5" x14ac:dyDescent="0.25">
      <c r="C2022">
        <f>'TPS543C20 Loop Gain'!AI1918</f>
        <v>-24.312590018777151</v>
      </c>
      <c r="D2022">
        <f>'TPS543C20 Loop Gain'!AJ1918</f>
        <v>42.310780960729964</v>
      </c>
      <c r="E2022">
        <f>'TPS543C20 Loop Gain'!B1918</f>
        <v>178400</v>
      </c>
    </row>
    <row r="2023" spans="3:5" x14ac:dyDescent="0.25">
      <c r="C2023">
        <f>'TPS543C20 Loop Gain'!AI1917</f>
        <v>-24.306736216610197</v>
      </c>
      <c r="D2023">
        <f>'TPS543C20 Loop Gain'!AJ1917</f>
        <v>42.333559571883868</v>
      </c>
      <c r="E2023">
        <f>'TPS543C20 Loop Gain'!B1917</f>
        <v>178300</v>
      </c>
    </row>
    <row r="2024" spans="3:5" x14ac:dyDescent="0.25">
      <c r="C2024">
        <f>'TPS543C20 Loop Gain'!AI1916</f>
        <v>-24.300880392424663</v>
      </c>
      <c r="D2024">
        <f>'TPS543C20 Loop Gain'!AJ1916</f>
        <v>42.356333661992004</v>
      </c>
      <c r="E2024">
        <f>'TPS543C20 Loop Gain'!B1916</f>
        <v>178200</v>
      </c>
    </row>
    <row r="2025" spans="3:5" x14ac:dyDescent="0.25">
      <c r="C2025">
        <f>'TPS543C20 Loop Gain'!AI1915</f>
        <v>-24.295022542766787</v>
      </c>
      <c r="D2025">
        <f>'TPS543C20 Loop Gain'!AJ1915</f>
        <v>42.379103226734003</v>
      </c>
      <c r="E2025">
        <f>'TPS543C20 Loop Gain'!B1915</f>
        <v>178100</v>
      </c>
    </row>
    <row r="2026" spans="3:5" x14ac:dyDescent="0.25">
      <c r="C2026">
        <f>'TPS543C20 Loop Gain'!AI1914</f>
        <v>-24.289162664178725</v>
      </c>
      <c r="D2026">
        <f>'TPS543C20 Loop Gain'!AJ1914</f>
        <v>42.401868261781694</v>
      </c>
      <c r="E2026">
        <f>'TPS543C20 Loop Gain'!B1914</f>
        <v>178000</v>
      </c>
    </row>
    <row r="2027" spans="3:5" x14ac:dyDescent="0.25">
      <c r="C2027">
        <f>'TPS543C20 Loop Gain'!AI1913</f>
        <v>-24.28330075319661</v>
      </c>
      <c r="D2027">
        <f>'TPS543C20 Loop Gain'!AJ1913</f>
        <v>42.424628762794534</v>
      </c>
      <c r="E2027">
        <f>'TPS543C20 Loop Gain'!B1913</f>
        <v>177900</v>
      </c>
    </row>
    <row r="2028" spans="3:5" x14ac:dyDescent="0.25">
      <c r="C2028">
        <f>'TPS543C20 Loop Gain'!AI1912</f>
        <v>-24.27743680635194</v>
      </c>
      <c r="D2028">
        <f>'TPS543C20 Loop Gain'!AJ1912</f>
        <v>42.447384725420569</v>
      </c>
      <c r="E2028">
        <f>'TPS543C20 Loop Gain'!B1912</f>
        <v>177800</v>
      </c>
    </row>
    <row r="2029" spans="3:5" x14ac:dyDescent="0.25">
      <c r="C2029">
        <f>'TPS543C20 Loop Gain'!AI1911</f>
        <v>-24.27157082017084</v>
      </c>
      <c r="D2029">
        <f>'TPS543C20 Loop Gain'!AJ1911</f>
        <v>42.470136145297595</v>
      </c>
      <c r="E2029">
        <f>'TPS543C20 Loop Gain'!B1911</f>
        <v>177700</v>
      </c>
    </row>
    <row r="2030" spans="3:5" x14ac:dyDescent="0.25">
      <c r="C2030">
        <f>'TPS543C20 Loop Gain'!AI1910</f>
        <v>-24.265702791174416</v>
      </c>
      <c r="D2030">
        <f>'TPS543C20 Loop Gain'!AJ1910</f>
        <v>42.492883018051941</v>
      </c>
      <c r="E2030">
        <f>'TPS543C20 Loop Gain'!B1910</f>
        <v>177600</v>
      </c>
    </row>
    <row r="2031" spans="3:5" x14ac:dyDescent="0.25">
      <c r="C2031">
        <f>'TPS543C20 Loop Gain'!AI1909</f>
        <v>-24.259832715878581</v>
      </c>
      <c r="D2031">
        <f>'TPS543C20 Loop Gain'!AJ1909</f>
        <v>42.515625339298495</v>
      </c>
      <c r="E2031">
        <f>'TPS543C20 Loop Gain'!B1909</f>
        <v>177500</v>
      </c>
    </row>
    <row r="2032" spans="3:5" x14ac:dyDescent="0.25">
      <c r="C2032">
        <f>'TPS543C20 Loop Gain'!AI1908</f>
        <v>-24.253960590793771</v>
      </c>
      <c r="D2032">
        <f>'TPS543C20 Loop Gain'!AJ1908</f>
        <v>42.538363104641249</v>
      </c>
      <c r="E2032">
        <f>'TPS543C20 Loop Gain'!B1908</f>
        <v>177400</v>
      </c>
    </row>
    <row r="2033" spans="3:5" x14ac:dyDescent="0.25">
      <c r="C2033">
        <f>'TPS543C20 Loop Gain'!AI1907</f>
        <v>-24.248086412425742</v>
      </c>
      <c r="D2033">
        <f>'TPS543C20 Loop Gain'!AJ1907</f>
        <v>42.561096309672322</v>
      </c>
      <c r="E2033">
        <f>'TPS543C20 Loop Gain'!B1907</f>
        <v>177300</v>
      </c>
    </row>
    <row r="2034" spans="3:5" x14ac:dyDescent="0.25">
      <c r="C2034">
        <f>'TPS543C20 Loop Gain'!AI1906</f>
        <v>-24.242210177274259</v>
      </c>
      <c r="D2034">
        <f>'TPS543C20 Loop Gain'!AJ1906</f>
        <v>42.583824949972836</v>
      </c>
      <c r="E2034">
        <f>'TPS543C20 Loop Gain'!B1906</f>
        <v>177200</v>
      </c>
    </row>
    <row r="2035" spans="3:5" x14ac:dyDescent="0.25">
      <c r="C2035">
        <f>'TPS543C20 Loop Gain'!AI1905</f>
        <v>-24.236331881834815</v>
      </c>
      <c r="D2035">
        <f>'TPS543C20 Loop Gain'!AJ1905</f>
        <v>42.606549021113018</v>
      </c>
      <c r="E2035">
        <f>'TPS543C20 Loop Gain'!B1905</f>
        <v>177100</v>
      </c>
    </row>
    <row r="2036" spans="3:5" x14ac:dyDescent="0.25">
      <c r="C2036">
        <f>'TPS543C20 Loop Gain'!AI1904</f>
        <v>-24.230451522596958</v>
      </c>
      <c r="D2036">
        <f>'TPS543C20 Loop Gain'!AJ1904</f>
        <v>42.629268518650726</v>
      </c>
      <c r="E2036">
        <f>'TPS543C20 Loop Gain'!B1904</f>
        <v>177000</v>
      </c>
    </row>
    <row r="2037" spans="3:5" x14ac:dyDescent="0.25">
      <c r="C2037">
        <f>'TPS543C20 Loop Gain'!AI1903</f>
        <v>-24.224569096045279</v>
      </c>
      <c r="D2037">
        <f>'TPS543C20 Loop Gain'!AJ1903</f>
        <v>42.651983438134316</v>
      </c>
      <c r="E2037">
        <f>'TPS543C20 Loop Gain'!B1903</f>
        <v>176900</v>
      </c>
    </row>
    <row r="2038" spans="3:5" x14ac:dyDescent="0.25">
      <c r="C2038">
        <f>'TPS543C20 Loop Gain'!AI1902</f>
        <v>-24.218684598658701</v>
      </c>
      <c r="D2038">
        <f>'TPS543C20 Loop Gain'!AJ1902</f>
        <v>42.674693775097964</v>
      </c>
      <c r="E2038">
        <f>'TPS543C20 Loop Gain'!B1902</f>
        <v>176800</v>
      </c>
    </row>
    <row r="2039" spans="3:5" x14ac:dyDescent="0.25">
      <c r="C2039">
        <f>'TPS543C20 Loop Gain'!AI1901</f>
        <v>-24.212798026911702</v>
      </c>
      <c r="D2039">
        <f>'TPS543C20 Loop Gain'!AJ1901</f>
        <v>42.697399525067389</v>
      </c>
      <c r="E2039">
        <f>'TPS543C20 Loop Gain'!B1901</f>
        <v>176700</v>
      </c>
    </row>
    <row r="2040" spans="3:5" x14ac:dyDescent="0.25">
      <c r="C2040">
        <f>'TPS543C20 Loop Gain'!AI1900</f>
        <v>-24.206909377272471</v>
      </c>
      <c r="D2040">
        <f>'TPS543C20 Loop Gain'!AJ1900</f>
        <v>42.720100683553163</v>
      </c>
      <c r="E2040">
        <f>'TPS543C20 Loop Gain'!B1900</f>
        <v>176600</v>
      </c>
    </row>
    <row r="2041" spans="3:5" x14ac:dyDescent="0.25">
      <c r="C2041">
        <f>'TPS543C20 Loop Gain'!AI1899</f>
        <v>-24.201018646204734</v>
      </c>
      <c r="D2041">
        <f>'TPS543C20 Loop Gain'!AJ1899</f>
        <v>42.742797246058224</v>
      </c>
      <c r="E2041">
        <f>'TPS543C20 Loop Gain'!B1899</f>
        <v>176500</v>
      </c>
    </row>
    <row r="2042" spans="3:5" x14ac:dyDescent="0.25">
      <c r="C2042">
        <f>'TPS543C20 Loop Gain'!AI1898</f>
        <v>-24.195125830166297</v>
      </c>
      <c r="D2042">
        <f>'TPS543C20 Loop Gain'!AJ1898</f>
        <v>42.765489208070939</v>
      </c>
      <c r="E2042">
        <f>'TPS543C20 Loop Gain'!B1898</f>
        <v>176400</v>
      </c>
    </row>
    <row r="2043" spans="3:5" x14ac:dyDescent="0.25">
      <c r="C2043">
        <f>'TPS543C20 Loop Gain'!AI1897</f>
        <v>-24.189230925609543</v>
      </c>
      <c r="D2043">
        <f>'TPS543C20 Loop Gain'!AJ1897</f>
        <v>42.788176565070259</v>
      </c>
      <c r="E2043">
        <f>'TPS543C20 Loop Gain'!B1897</f>
        <v>176300</v>
      </c>
    </row>
    <row r="2044" spans="3:5" x14ac:dyDescent="0.25">
      <c r="C2044">
        <f>'TPS543C20 Loop Gain'!AI1896</f>
        <v>-24.183333928982321</v>
      </c>
      <c r="D2044">
        <f>'TPS543C20 Loop Gain'!AJ1896</f>
        <v>42.8108593125216</v>
      </c>
      <c r="E2044">
        <f>'TPS543C20 Loop Gain'!B1896</f>
        <v>176200</v>
      </c>
    </row>
    <row r="2045" spans="3:5" x14ac:dyDescent="0.25">
      <c r="C2045">
        <f>'TPS543C20 Loop Gain'!AI1895</f>
        <v>-24.177434836726597</v>
      </c>
      <c r="D2045">
        <f>'TPS543C20 Loop Gain'!AJ1895</f>
        <v>42.833537445879266</v>
      </c>
      <c r="E2045">
        <f>'TPS543C20 Loop Gain'!B1895</f>
        <v>176100</v>
      </c>
    </row>
    <row r="2046" spans="3:5" x14ac:dyDescent="0.25">
      <c r="C2046">
        <f>'TPS543C20 Loop Gain'!AI1894</f>
        <v>-24.171533645278672</v>
      </c>
      <c r="D2046">
        <f>'TPS543C20 Loop Gain'!AJ1894</f>
        <v>42.856210960586274</v>
      </c>
      <c r="E2046">
        <f>'TPS543C20 Loop Gain'!B1894</f>
        <v>176000</v>
      </c>
    </row>
    <row r="2047" spans="3:5" x14ac:dyDescent="0.25">
      <c r="C2047">
        <f>'TPS543C20 Loop Gain'!AI1893</f>
        <v>-24.165630351069929</v>
      </c>
      <c r="D2047">
        <f>'TPS543C20 Loop Gain'!AJ1893</f>
        <v>42.878879852074469</v>
      </c>
      <c r="E2047">
        <f>'TPS543C20 Loop Gain'!B1893</f>
        <v>175900</v>
      </c>
    </row>
    <row r="2048" spans="3:5" x14ac:dyDescent="0.25">
      <c r="C2048">
        <f>'TPS543C20 Loop Gain'!AI1892</f>
        <v>-24.159724950526289</v>
      </c>
      <c r="D2048">
        <f>'TPS543C20 Loop Gain'!AJ1892</f>
        <v>42.901544115762867</v>
      </c>
      <c r="E2048">
        <f>'TPS543C20 Loop Gain'!B1892</f>
        <v>175800</v>
      </c>
    </row>
    <row r="2049" spans="3:5" x14ac:dyDescent="0.25">
      <c r="C2049">
        <f>'TPS543C20 Loop Gain'!AI1891</f>
        <v>-24.153817440068025</v>
      </c>
      <c r="D2049">
        <f>'TPS543C20 Loop Gain'!AJ1891</f>
        <v>42.924203747058058</v>
      </c>
      <c r="E2049">
        <f>'TPS543C20 Loop Gain'!B1891</f>
        <v>175700</v>
      </c>
    </row>
    <row r="2050" spans="3:5" x14ac:dyDescent="0.25">
      <c r="C2050">
        <f>'TPS543C20 Loop Gain'!AI1890</f>
        <v>-24.147907816110276</v>
      </c>
      <c r="D2050">
        <f>'TPS543C20 Loop Gain'!AJ1890</f>
        <v>42.946858741356465</v>
      </c>
      <c r="E2050">
        <f>'TPS543C20 Loop Gain'!B1890</f>
        <v>175600</v>
      </c>
    </row>
    <row r="2051" spans="3:5" x14ac:dyDescent="0.25">
      <c r="C2051">
        <f>'TPS543C20 Loop Gain'!AI1889</f>
        <v>-24.141996075062142</v>
      </c>
      <c r="D2051">
        <f>'TPS543C20 Loop Gain'!AJ1889</f>
        <v>42.969509094040525</v>
      </c>
      <c r="E2051">
        <f>'TPS543C20 Loop Gain'!B1889</f>
        <v>175500</v>
      </c>
    </row>
    <row r="2052" spans="3:5" x14ac:dyDescent="0.25">
      <c r="C2052">
        <f>'TPS543C20 Loop Gain'!AI1888</f>
        <v>-24.13608221332812</v>
      </c>
      <c r="D2052">
        <f>'TPS543C20 Loop Gain'!AJ1888</f>
        <v>42.992154800483377</v>
      </c>
      <c r="E2052">
        <f>'TPS543C20 Loop Gain'!B1888</f>
        <v>175400</v>
      </c>
    </row>
    <row r="2053" spans="3:5" x14ac:dyDescent="0.25">
      <c r="C2053">
        <f>'TPS543C20 Loop Gain'!AI1887</f>
        <v>-24.130166227306869</v>
      </c>
      <c r="D2053">
        <f>'TPS543C20 Loop Gain'!AJ1887</f>
        <v>43.014795856043243</v>
      </c>
      <c r="E2053">
        <f>'TPS543C20 Loop Gain'!B1887</f>
        <v>175300</v>
      </c>
    </row>
    <row r="2054" spans="3:5" x14ac:dyDescent="0.25">
      <c r="C2054">
        <f>'TPS543C20 Loop Gain'!AI1886</f>
        <v>-24.12424811339131</v>
      </c>
      <c r="D2054">
        <f>'TPS543C20 Loop Gain'!AJ1886</f>
        <v>43.037432256069209</v>
      </c>
      <c r="E2054">
        <f>'TPS543C20 Loop Gain'!B1886</f>
        <v>175200</v>
      </c>
    </row>
    <row r="2055" spans="3:5" x14ac:dyDescent="0.25">
      <c r="C2055">
        <f>'TPS543C20 Loop Gain'!AI1885</f>
        <v>-24.118327867969306</v>
      </c>
      <c r="D2055">
        <f>'TPS543C20 Loop Gain'!AJ1885</f>
        <v>43.060063995896982</v>
      </c>
      <c r="E2055">
        <f>'TPS543C20 Loop Gain'!B1885</f>
        <v>175100</v>
      </c>
    </row>
    <row r="2056" spans="3:5" x14ac:dyDescent="0.25">
      <c r="C2056">
        <f>'TPS543C20 Loop Gain'!AI1884</f>
        <v>-24.112405487422691</v>
      </c>
      <c r="D2056">
        <f>'TPS543C20 Loop Gain'!AJ1884</f>
        <v>43.082691070848277</v>
      </c>
      <c r="E2056">
        <f>'TPS543C20 Loop Gain'!B1884</f>
        <v>175000</v>
      </c>
    </row>
    <row r="2057" spans="3:5" x14ac:dyDescent="0.25">
      <c r="C2057">
        <f>'TPS543C20 Loop Gain'!AI1883</f>
        <v>-24.106480968128231</v>
      </c>
      <c r="D2057">
        <f>'TPS543C20 Loop Gain'!AJ1883</f>
        <v>43.105313476235374</v>
      </c>
      <c r="E2057">
        <f>'TPS543C20 Loop Gain'!B1883</f>
        <v>174900</v>
      </c>
    </row>
    <row r="2058" spans="3:5" x14ac:dyDescent="0.25">
      <c r="C2058">
        <f>'TPS543C20 Loop Gain'!AI1882</f>
        <v>-24.100554306457123</v>
      </c>
      <c r="D2058">
        <f>'TPS543C20 Loop Gain'!AJ1882</f>
        <v>43.127931207358827</v>
      </c>
      <c r="E2058">
        <f>'TPS543C20 Loop Gain'!B1882</f>
        <v>174800</v>
      </c>
    </row>
    <row r="2059" spans="3:5" x14ac:dyDescent="0.25">
      <c r="C2059">
        <f>'TPS543C20 Loop Gain'!AI1881</f>
        <v>-24.094625498774658</v>
      </c>
      <c r="D2059">
        <f>'TPS543C20 Loop Gain'!AJ1881</f>
        <v>43.150544259504358</v>
      </c>
      <c r="E2059">
        <f>'TPS543C20 Loop Gain'!B1881</f>
        <v>174700</v>
      </c>
    </row>
    <row r="2060" spans="3:5" x14ac:dyDescent="0.25">
      <c r="C2060">
        <f>'TPS543C20 Loop Gain'!AI1880</f>
        <v>-24.088694541441143</v>
      </c>
      <c r="D2060">
        <f>'TPS543C20 Loop Gain'!AJ1880</f>
        <v>43.173152627946457</v>
      </c>
      <c r="E2060">
        <f>'TPS543C20 Loop Gain'!B1880</f>
        <v>174600</v>
      </c>
    </row>
    <row r="2061" spans="3:5" x14ac:dyDescent="0.25">
      <c r="C2061">
        <f>'TPS543C20 Loop Gain'!AI1879</f>
        <v>-24.082761430810635</v>
      </c>
      <c r="D2061">
        <f>'TPS543C20 Loop Gain'!AJ1879</f>
        <v>43.195756307948287</v>
      </c>
      <c r="E2061">
        <f>'TPS543C20 Loop Gain'!B1879</f>
        <v>174500</v>
      </c>
    </row>
    <row r="2062" spans="3:5" x14ac:dyDescent="0.25">
      <c r="C2062">
        <f>'TPS543C20 Loop Gain'!AI1878</f>
        <v>-24.076826163231996</v>
      </c>
      <c r="D2062">
        <f>'TPS543C20 Loop Gain'!AJ1878</f>
        <v>43.218355294759291</v>
      </c>
      <c r="E2062">
        <f>'TPS543C20 Loop Gain'!B1878</f>
        <v>174400</v>
      </c>
    </row>
    <row r="2063" spans="3:5" x14ac:dyDescent="0.25">
      <c r="C2063">
        <f>'TPS543C20 Loop Gain'!AI1877</f>
        <v>-24.070888735048534</v>
      </c>
      <c r="D2063">
        <f>'TPS543C20 Loop Gain'!AJ1877</f>
        <v>43.240949583618331</v>
      </c>
      <c r="E2063">
        <f>'TPS543C20 Loop Gain'!B1877</f>
        <v>174300</v>
      </c>
    </row>
    <row r="2064" spans="3:5" x14ac:dyDescent="0.25">
      <c r="C2064">
        <f>'TPS543C20 Loop Gain'!AI1876</f>
        <v>-24.064949142597584</v>
      </c>
      <c r="D2064">
        <f>'TPS543C20 Loop Gain'!AJ1876</f>
        <v>43.263539169750615</v>
      </c>
      <c r="E2064">
        <f>'TPS543C20 Loop Gain'!B1876</f>
        <v>174200</v>
      </c>
    </row>
    <row r="2065" spans="3:5" x14ac:dyDescent="0.25">
      <c r="C2065">
        <f>'TPS543C20 Loop Gain'!AI1875</f>
        <v>-24.059007382211593</v>
      </c>
      <c r="D2065">
        <f>'TPS543C20 Loop Gain'!AJ1875</f>
        <v>43.286124048368229</v>
      </c>
      <c r="E2065">
        <f>'TPS543C20 Loop Gain'!B1875</f>
        <v>174100</v>
      </c>
    </row>
    <row r="2066" spans="3:5" x14ac:dyDescent="0.25">
      <c r="C2066">
        <f>'TPS543C20 Loop Gain'!AI1874</f>
        <v>-24.053063450216445</v>
      </c>
      <c r="D2066">
        <f>'TPS543C20 Loop Gain'!AJ1874</f>
        <v>43.308704214672431</v>
      </c>
      <c r="E2066">
        <f>'TPS543C20 Loop Gain'!B1874</f>
        <v>174000</v>
      </c>
    </row>
    <row r="2067" spans="3:5" x14ac:dyDescent="0.25">
      <c r="C2067">
        <f>'TPS543C20 Loop Gain'!AI1873</f>
        <v>-24.04711734293268</v>
      </c>
      <c r="D2067">
        <f>'TPS543C20 Loop Gain'!AJ1873</f>
        <v>43.331279663850651</v>
      </c>
      <c r="E2067">
        <f>'TPS543C20 Loop Gain'!B1873</f>
        <v>173900</v>
      </c>
    </row>
    <row r="2068" spans="3:5" x14ac:dyDescent="0.25">
      <c r="C2068">
        <f>'TPS543C20 Loop Gain'!AI1872</f>
        <v>-24.041169056675628</v>
      </c>
      <c r="D2068">
        <f>'TPS543C20 Loop Gain'!AJ1872</f>
        <v>43.353850391079547</v>
      </c>
      <c r="E2068">
        <f>'TPS543C20 Loop Gain'!B1872</f>
        <v>173800</v>
      </c>
    </row>
    <row r="2069" spans="3:5" x14ac:dyDescent="0.25">
      <c r="C2069">
        <f>'TPS543C20 Loop Gain'!AI1871</f>
        <v>-24.035218587754244</v>
      </c>
      <c r="D2069">
        <f>'TPS543C20 Loop Gain'!AJ1871</f>
        <v>43.376416391520472</v>
      </c>
      <c r="E2069">
        <f>'TPS543C20 Loop Gain'!B1871</f>
        <v>173700</v>
      </c>
    </row>
    <row r="2070" spans="3:5" x14ac:dyDescent="0.25">
      <c r="C2070">
        <f>'TPS543C20 Loop Gain'!AI1870</f>
        <v>-24.029265932472249</v>
      </c>
      <c r="D2070">
        <f>'TPS543C20 Loop Gain'!AJ1870</f>
        <v>43.398977660324903</v>
      </c>
      <c r="E2070">
        <f>'TPS543C20 Loop Gain'!B1870</f>
        <v>173600</v>
      </c>
    </row>
    <row r="2071" spans="3:5" x14ac:dyDescent="0.25">
      <c r="C2071">
        <f>'TPS543C20 Loop Gain'!AI1869</f>
        <v>-24.023311087127613</v>
      </c>
      <c r="D2071">
        <f>'TPS543C20 Loop Gain'!AJ1869</f>
        <v>43.421534192629032</v>
      </c>
      <c r="E2071">
        <f>'TPS543C20 Loop Gain'!B1869</f>
        <v>173500</v>
      </c>
    </row>
    <row r="2072" spans="3:5" x14ac:dyDescent="0.25">
      <c r="C2072">
        <f>'TPS543C20 Loop Gain'!AI1868</f>
        <v>-24.017354048012201</v>
      </c>
      <c r="D2072">
        <f>'TPS543C20 Loop Gain'!AJ1868</f>
        <v>43.444085983559511</v>
      </c>
      <c r="E2072">
        <f>'TPS543C20 Loop Gain'!B1868</f>
        <v>173400</v>
      </c>
    </row>
    <row r="2073" spans="3:5" x14ac:dyDescent="0.25">
      <c r="C2073">
        <f>'TPS543C20 Loop Gain'!AI1867</f>
        <v>-24.011394811412497</v>
      </c>
      <c r="D2073">
        <f>'TPS543C20 Loop Gain'!AJ1867</f>
        <v>43.46663302822617</v>
      </c>
      <c r="E2073">
        <f>'TPS543C20 Loop Gain'!B1867</f>
        <v>173300</v>
      </c>
    </row>
    <row r="2074" spans="3:5" x14ac:dyDescent="0.25">
      <c r="C2074">
        <f>'TPS543C20 Loop Gain'!AI1866</f>
        <v>-24.005433373608973</v>
      </c>
      <c r="D2074">
        <f>'TPS543C20 Loop Gain'!AJ1866</f>
        <v>43.489175321730606</v>
      </c>
      <c r="E2074">
        <f>'TPS543C20 Loop Gain'!B1866</f>
        <v>173200</v>
      </c>
    </row>
    <row r="2075" spans="3:5" x14ac:dyDescent="0.25">
      <c r="C2075">
        <f>'TPS543C20 Loop Gain'!AI1865</f>
        <v>-23.99946973087696</v>
      </c>
      <c r="D2075">
        <f>'TPS543C20 Loop Gain'!AJ1865</f>
        <v>43.511712859158045</v>
      </c>
      <c r="E2075">
        <f>'TPS543C20 Loop Gain'!B1865</f>
        <v>173100</v>
      </c>
    </row>
    <row r="2076" spans="3:5" x14ac:dyDescent="0.25">
      <c r="C2076">
        <f>'TPS543C20 Loop Gain'!AI1864</f>
        <v>-23.993503879485012</v>
      </c>
      <c r="D2076">
        <f>'TPS543C20 Loop Gain'!AJ1864</f>
        <v>43.534245635582337</v>
      </c>
      <c r="E2076">
        <f>'TPS543C20 Loop Gain'!B1864</f>
        <v>173000</v>
      </c>
    </row>
    <row r="2077" spans="3:5" x14ac:dyDescent="0.25">
      <c r="C2077">
        <f>'TPS543C20 Loop Gain'!AI1863</f>
        <v>-23.987535815696567</v>
      </c>
      <c r="D2077">
        <f>'TPS543C20 Loop Gain'!AJ1863</f>
        <v>43.556773646063938</v>
      </c>
      <c r="E2077">
        <f>'TPS543C20 Loop Gain'!B1863</f>
        <v>172900</v>
      </c>
    </row>
    <row r="2078" spans="3:5" x14ac:dyDescent="0.25">
      <c r="C2078">
        <f>'TPS543C20 Loop Gain'!AI1862</f>
        <v>-23.981565535768908</v>
      </c>
      <c r="D2078">
        <f>'TPS543C20 Loop Gain'!AJ1862</f>
        <v>43.579296885650841</v>
      </c>
      <c r="E2078">
        <f>'TPS543C20 Loop Gain'!B1862</f>
        <v>172800</v>
      </c>
    </row>
    <row r="2079" spans="3:5" x14ac:dyDescent="0.25">
      <c r="C2079">
        <f>'TPS543C20 Loop Gain'!AI1861</f>
        <v>-23.975593035953775</v>
      </c>
      <c r="D2079">
        <f>'TPS543C20 Loop Gain'!AJ1861</f>
        <v>43.60181534937842</v>
      </c>
      <c r="E2079">
        <f>'TPS543C20 Loop Gain'!B1861</f>
        <v>172700</v>
      </c>
    </row>
    <row r="2080" spans="3:5" x14ac:dyDescent="0.25">
      <c r="C2080">
        <f>'TPS543C20 Loop Gain'!AI1860</f>
        <v>-23.969618312496973</v>
      </c>
      <c r="D2080">
        <f>'TPS543C20 Loop Gain'!AJ1860</f>
        <v>43.624329032266871</v>
      </c>
      <c r="E2080">
        <f>'TPS543C20 Loop Gain'!B1860</f>
        <v>172600</v>
      </c>
    </row>
    <row r="2081" spans="3:5" x14ac:dyDescent="0.25">
      <c r="C2081">
        <f>'TPS543C20 Loop Gain'!AI1859</f>
        <v>-23.963641361638246</v>
      </c>
      <c r="D2081">
        <f>'TPS543C20 Loop Gain'!AJ1859</f>
        <v>43.646837929326807</v>
      </c>
      <c r="E2081">
        <f>'TPS543C20 Loop Gain'!B1859</f>
        <v>172500</v>
      </c>
    </row>
    <row r="2082" spans="3:5" x14ac:dyDescent="0.25">
      <c r="C2082">
        <f>'TPS543C20 Loop Gain'!AI1858</f>
        <v>-23.957662179611717</v>
      </c>
      <c r="D2082">
        <f>'TPS543C20 Loop Gain'!AJ1858</f>
        <v>43.66934203555261</v>
      </c>
      <c r="E2082">
        <f>'TPS543C20 Loop Gain'!B1858</f>
        <v>172400</v>
      </c>
    </row>
    <row r="2083" spans="3:5" x14ac:dyDescent="0.25">
      <c r="C2083">
        <f>'TPS543C20 Loop Gain'!AI1857</f>
        <v>-23.951680762645324</v>
      </c>
      <c r="D2083">
        <f>'TPS543C20 Loop Gain'!AJ1857</f>
        <v>43.691841345926591</v>
      </c>
      <c r="E2083">
        <f>'TPS543C20 Loop Gain'!B1857</f>
        <v>172300</v>
      </c>
    </row>
    <row r="2084" spans="3:5" x14ac:dyDescent="0.25">
      <c r="C2084">
        <f>'TPS543C20 Loop Gain'!AI1856</f>
        <v>-23.945697106961475</v>
      </c>
      <c r="D2084">
        <f>'TPS543C20 Loop Gain'!AJ1856</f>
        <v>43.714335855419058</v>
      </c>
      <c r="E2084">
        <f>'TPS543C20 Loop Gain'!B1856</f>
        <v>172200</v>
      </c>
    </row>
    <row r="2085" spans="3:5" x14ac:dyDescent="0.25">
      <c r="C2085">
        <f>'TPS543C20 Loop Gain'!AI1855</f>
        <v>-23.939711208776423</v>
      </c>
      <c r="D2085">
        <f>'TPS543C20 Loop Gain'!AJ1855</f>
        <v>43.736825558984819</v>
      </c>
      <c r="E2085">
        <f>'TPS543C20 Loop Gain'!B1855</f>
        <v>172100</v>
      </c>
    </row>
    <row r="2086" spans="3:5" x14ac:dyDescent="0.25">
      <c r="C2086">
        <f>'TPS543C20 Loop Gain'!AI1854</f>
        <v>-23.933723064300523</v>
      </c>
      <c r="D2086">
        <f>'TPS543C20 Loop Gain'!AJ1854</f>
        <v>43.759310451567231</v>
      </c>
      <c r="E2086">
        <f>'TPS543C20 Loop Gain'!B1854</f>
        <v>172000</v>
      </c>
    </row>
    <row r="2087" spans="3:5" x14ac:dyDescent="0.25">
      <c r="C2087">
        <f>'TPS543C20 Loop Gain'!AI1853</f>
        <v>-23.927732669738113</v>
      </c>
      <c r="D2087">
        <f>'TPS543C20 Loop Gain'!AJ1853</f>
        <v>43.781790528095414</v>
      </c>
      <c r="E2087">
        <f>'TPS543C20 Loop Gain'!B1853</f>
        <v>171900</v>
      </c>
    </row>
    <row r="2088" spans="3:5" x14ac:dyDescent="0.25">
      <c r="C2088">
        <f>'TPS543C20 Loop Gain'!AI1852</f>
        <v>-23.921740021287835</v>
      </c>
      <c r="D2088">
        <f>'TPS543C20 Loop Gain'!AJ1852</f>
        <v>43.804265783485469</v>
      </c>
      <c r="E2088">
        <f>'TPS543C20 Loop Gain'!B1852</f>
        <v>171800</v>
      </c>
    </row>
    <row r="2089" spans="3:5" x14ac:dyDescent="0.25">
      <c r="C2089">
        <f>'TPS543C20 Loop Gain'!AI1851</f>
        <v>-23.915745115141917</v>
      </c>
      <c r="D2089">
        <f>'TPS543C20 Loop Gain'!AJ1851</f>
        <v>43.82673621264091</v>
      </c>
      <c r="E2089">
        <f>'TPS543C20 Loop Gain'!B1851</f>
        <v>171700</v>
      </c>
    </row>
    <row r="2090" spans="3:5" x14ac:dyDescent="0.25">
      <c r="C2090">
        <f>'TPS543C20 Loop Gain'!AI1850</f>
        <v>-23.909747947486917</v>
      </c>
      <c r="D2090">
        <f>'TPS543C20 Loop Gain'!AJ1850</f>
        <v>43.849201810450531</v>
      </c>
      <c r="E2090">
        <f>'TPS543C20 Loop Gain'!B1850</f>
        <v>171600</v>
      </c>
    </row>
    <row r="2091" spans="3:5" x14ac:dyDescent="0.25">
      <c r="C2091">
        <f>'TPS543C20 Loop Gain'!AI1849</f>
        <v>-23.903748514503231</v>
      </c>
      <c r="D2091">
        <f>'TPS543C20 Loop Gain'!AJ1849</f>
        <v>43.871662571788399</v>
      </c>
      <c r="E2091">
        <f>'TPS543C20 Loop Gain'!B1849</f>
        <v>171500</v>
      </c>
    </row>
    <row r="2092" spans="3:5" x14ac:dyDescent="0.25">
      <c r="C2092">
        <f>'TPS543C20 Loop Gain'!AI1848</f>
        <v>-23.897746812365376</v>
      </c>
      <c r="D2092">
        <f>'TPS543C20 Loop Gain'!AJ1848</f>
        <v>43.894118491518839</v>
      </c>
      <c r="E2092">
        <f>'TPS543C20 Loop Gain'!B1848</f>
        <v>171400</v>
      </c>
    </row>
    <row r="2093" spans="3:5" x14ac:dyDescent="0.25">
      <c r="C2093">
        <f>'TPS543C20 Loop Gain'!AI1847</f>
        <v>-23.891742837241825</v>
      </c>
      <c r="D2093">
        <f>'TPS543C20 Loop Gain'!AJ1847</f>
        <v>43.916569564489748</v>
      </c>
      <c r="E2093">
        <f>'TPS543C20 Loop Gain'!B1847</f>
        <v>171300</v>
      </c>
    </row>
    <row r="2094" spans="3:5" x14ac:dyDescent="0.25">
      <c r="C2094">
        <f>'TPS543C20 Loop Gain'!AI1846</f>
        <v>-23.885736585294669</v>
      </c>
      <c r="D2094">
        <f>'TPS543C20 Loop Gain'!AJ1846</f>
        <v>43.939015785536526</v>
      </c>
      <c r="E2094">
        <f>'TPS543C20 Loop Gain'!B1846</f>
        <v>171200</v>
      </c>
    </row>
    <row r="2095" spans="3:5" x14ac:dyDescent="0.25">
      <c r="C2095">
        <f>'TPS543C20 Loop Gain'!AI1845</f>
        <v>-23.879728052680221</v>
      </c>
      <c r="D2095">
        <f>'TPS543C20 Loop Gain'!AJ1845</f>
        <v>43.961457149479813</v>
      </c>
      <c r="E2095">
        <f>'TPS543C20 Loop Gain'!B1845</f>
        <v>171100</v>
      </c>
    </row>
    <row r="2096" spans="3:5" x14ac:dyDescent="0.25">
      <c r="C2096">
        <f>'TPS543C20 Loop Gain'!AI1844</f>
        <v>-23.873717235548892</v>
      </c>
      <c r="D2096">
        <f>'TPS543C20 Loop Gain'!AJ1844</f>
        <v>43.98389365112817</v>
      </c>
      <c r="E2096">
        <f>'TPS543C20 Loop Gain'!B1844</f>
        <v>171000</v>
      </c>
    </row>
    <row r="2097" spans="3:5" x14ac:dyDescent="0.25">
      <c r="C2097">
        <f>'TPS543C20 Loop Gain'!AI1843</f>
        <v>-23.867704130044519</v>
      </c>
      <c r="D2097">
        <f>'TPS543C20 Loop Gain'!AJ1843</f>
        <v>44.006325285274841</v>
      </c>
      <c r="E2097">
        <f>'TPS543C20 Loop Gain'!B1843</f>
        <v>170900</v>
      </c>
    </row>
    <row r="2098" spans="3:5" x14ac:dyDescent="0.25">
      <c r="C2098">
        <f>'TPS543C20 Loop Gain'!AI1842</f>
        <v>-23.861688732305172</v>
      </c>
      <c r="D2098">
        <f>'TPS543C20 Loop Gain'!AJ1842</f>
        <v>44.028752046700099</v>
      </c>
      <c r="E2098">
        <f>'TPS543C20 Loop Gain'!B1842</f>
        <v>170800</v>
      </c>
    </row>
    <row r="2099" spans="3:5" x14ac:dyDescent="0.25">
      <c r="C2099">
        <f>'TPS543C20 Loop Gain'!AI1841</f>
        <v>-23.855671038462567</v>
      </c>
      <c r="D2099">
        <f>'TPS543C20 Loop Gain'!AJ1841</f>
        <v>44.051173930170577</v>
      </c>
      <c r="E2099">
        <f>'TPS543C20 Loop Gain'!B1841</f>
        <v>170700</v>
      </c>
    </row>
    <row r="2100" spans="3:5" x14ac:dyDescent="0.25">
      <c r="C2100">
        <f>'TPS543C20 Loop Gain'!AI1840</f>
        <v>-23.849651044642521</v>
      </c>
      <c r="D2100">
        <f>'TPS543C20 Loop Gain'!AJ1840</f>
        <v>44.073590930438648</v>
      </c>
      <c r="E2100">
        <f>'TPS543C20 Loop Gain'!B1840</f>
        <v>170600</v>
      </c>
    </row>
    <row r="2101" spans="3:5" x14ac:dyDescent="0.25">
      <c r="C2101">
        <f>'TPS543C20 Loop Gain'!AI1839</f>
        <v>-23.843628746964374</v>
      </c>
      <c r="D2101">
        <f>'TPS543C20 Loop Gain'!AJ1839</f>
        <v>44.096003042243652</v>
      </c>
      <c r="E2101">
        <f>'TPS543C20 Loop Gain'!B1839</f>
        <v>170500</v>
      </c>
    </row>
    <row r="2102" spans="3:5" x14ac:dyDescent="0.25">
      <c r="C2102">
        <f>'TPS543C20 Loop Gain'!AI1838</f>
        <v>-23.837604141541554</v>
      </c>
      <c r="D2102">
        <f>'TPS543C20 Loop Gain'!AJ1838</f>
        <v>44.118410260308472</v>
      </c>
      <c r="E2102">
        <f>'TPS543C20 Loop Gain'!B1838</f>
        <v>170400</v>
      </c>
    </row>
    <row r="2103" spans="3:5" x14ac:dyDescent="0.25">
      <c r="C2103">
        <f>'TPS543C20 Loop Gain'!AI1837</f>
        <v>-23.831577224481197</v>
      </c>
      <c r="D2103">
        <f>'TPS543C20 Loop Gain'!AJ1837</f>
        <v>44.140812579345415</v>
      </c>
      <c r="E2103">
        <f>'TPS543C20 Loop Gain'!B1837</f>
        <v>170300</v>
      </c>
    </row>
    <row r="2104" spans="3:5" x14ac:dyDescent="0.25">
      <c r="C2104">
        <f>'TPS543C20 Loop Gain'!AI1836</f>
        <v>-23.825547991884278</v>
      </c>
      <c r="D2104">
        <f>'TPS543C20 Loop Gain'!AJ1836</f>
        <v>44.163209994050611</v>
      </c>
      <c r="E2104">
        <f>'TPS543C20 Loop Gain'!B1836</f>
        <v>170200</v>
      </c>
    </row>
    <row r="2105" spans="3:5" x14ac:dyDescent="0.25">
      <c r="C2105">
        <f>'TPS543C20 Loop Gain'!AI1835</f>
        <v>-23.819516439845415</v>
      </c>
      <c r="D2105">
        <f>'TPS543C20 Loop Gain'!AJ1835</f>
        <v>44.185602499105592</v>
      </c>
      <c r="E2105">
        <f>'TPS543C20 Loop Gain'!B1835</f>
        <v>170100</v>
      </c>
    </row>
    <row r="2106" spans="3:5" x14ac:dyDescent="0.25">
      <c r="C2106">
        <f>'TPS543C20 Loop Gain'!AI1834</f>
        <v>-23.813482564453068</v>
      </c>
      <c r="D2106">
        <f>'TPS543C20 Loop Gain'!AJ1834</f>
        <v>44.20799008917998</v>
      </c>
      <c r="E2106">
        <f>'TPS543C20 Loop Gain'!B1834</f>
        <v>170000</v>
      </c>
    </row>
    <row r="2107" spans="3:5" x14ac:dyDescent="0.25">
      <c r="C2107">
        <f>'TPS543C20 Loop Gain'!AI1833</f>
        <v>-23.807446361789335</v>
      </c>
      <c r="D2107">
        <f>'TPS543C20 Loop Gain'!AJ1833</f>
        <v>44.230372758927338</v>
      </c>
      <c r="E2107">
        <f>'TPS543C20 Loop Gain'!B1833</f>
        <v>169900</v>
      </c>
    </row>
    <row r="2108" spans="3:5" x14ac:dyDescent="0.25">
      <c r="C2108">
        <f>'TPS543C20 Loop Gain'!AI1832</f>
        <v>-23.801407827930344</v>
      </c>
      <c r="D2108">
        <f>'TPS543C20 Loop Gain'!AJ1832</f>
        <v>44.252750502987382</v>
      </c>
      <c r="E2108">
        <f>'TPS543C20 Loop Gain'!B1832</f>
        <v>169800</v>
      </c>
    </row>
    <row r="2109" spans="3:5" x14ac:dyDescent="0.25">
      <c r="C2109">
        <f>'TPS543C20 Loop Gain'!AI1831</f>
        <v>-23.795366958945692</v>
      </c>
      <c r="D2109">
        <f>'TPS543C20 Loop Gain'!AJ1831</f>
        <v>44.275123315987116</v>
      </c>
      <c r="E2109">
        <f>'TPS543C20 Loop Gain'!B1831</f>
        <v>169700</v>
      </c>
    </row>
    <row r="2110" spans="3:5" x14ac:dyDescent="0.25">
      <c r="C2110">
        <f>'TPS543C20 Loop Gain'!AI1830</f>
        <v>-23.78932375089839</v>
      </c>
      <c r="D2110">
        <f>'TPS543C20 Loop Gain'!AJ1830</f>
        <v>44.297491192536611</v>
      </c>
      <c r="E2110">
        <f>'TPS543C20 Loop Gain'!B1830</f>
        <v>169600</v>
      </c>
    </row>
    <row r="2111" spans="3:5" x14ac:dyDescent="0.25">
      <c r="C2111">
        <f>'TPS543C20 Loop Gain'!AI1829</f>
        <v>-23.783278199845732</v>
      </c>
      <c r="D2111">
        <f>'TPS543C20 Loop Gain'!AJ1829</f>
        <v>44.3198541272331</v>
      </c>
      <c r="E2111">
        <f>'TPS543C20 Loop Gain'!B1829</f>
        <v>169500</v>
      </c>
    </row>
    <row r="2112" spans="3:5" x14ac:dyDescent="0.25">
      <c r="C2112">
        <f>'TPS543C20 Loop Gain'!AI1828</f>
        <v>-23.777230301838426</v>
      </c>
      <c r="D2112">
        <f>'TPS543C20 Loop Gain'!AJ1828</f>
        <v>44.34221211465951</v>
      </c>
      <c r="E2112">
        <f>'TPS543C20 Loop Gain'!B1828</f>
        <v>169400</v>
      </c>
    </row>
    <row r="2113" spans="3:5" x14ac:dyDescent="0.25">
      <c r="C2113">
        <f>'TPS543C20 Loop Gain'!AI1827</f>
        <v>-23.771180052920688</v>
      </c>
      <c r="D2113">
        <f>'TPS543C20 Loop Gain'!AJ1827</f>
        <v>44.3645651493839</v>
      </c>
      <c r="E2113">
        <f>'TPS543C20 Loop Gain'!B1827</f>
        <v>169300</v>
      </c>
    </row>
    <row r="2114" spans="3:5" x14ac:dyDescent="0.25">
      <c r="C2114">
        <f>'TPS543C20 Loop Gain'!AI1826</f>
        <v>-23.765127449130439</v>
      </c>
      <c r="D2114">
        <f>'TPS543C20 Loop Gain'!AJ1826</f>
        <v>44.386913225960434</v>
      </c>
      <c r="E2114">
        <f>'TPS543C20 Loop Gain'!B1826</f>
        <v>169200</v>
      </c>
    </row>
    <row r="2115" spans="3:5" x14ac:dyDescent="0.25">
      <c r="C2115">
        <f>'TPS543C20 Loop Gain'!AI1825</f>
        <v>-23.7590724864992</v>
      </c>
      <c r="D2115">
        <f>'TPS543C20 Loop Gain'!AJ1825</f>
        <v>44.409256338927626</v>
      </c>
      <c r="E2115">
        <f>'TPS543C20 Loop Gain'!B1825</f>
        <v>169100</v>
      </c>
    </row>
    <row r="2116" spans="3:5" x14ac:dyDescent="0.25">
      <c r="C2116">
        <f>'TPS543C20 Loop Gain'!AI1824</f>
        <v>-23.75301516105214</v>
      </c>
      <c r="D2116">
        <f>'TPS543C20 Loop Gain'!AJ1824</f>
        <v>44.431594482811064</v>
      </c>
      <c r="E2116">
        <f>'TPS543C20 Loop Gain'!B1824</f>
        <v>169000</v>
      </c>
    </row>
    <row r="2117" spans="3:5" x14ac:dyDescent="0.25">
      <c r="C2117">
        <f>'TPS543C20 Loop Gain'!AI1823</f>
        <v>-23.746955468808007</v>
      </c>
      <c r="D2117">
        <f>'TPS543C20 Loop Gain'!AJ1823</f>
        <v>44.453927652119035</v>
      </c>
      <c r="E2117">
        <f>'TPS543C20 Loop Gain'!B1823</f>
        <v>168900</v>
      </c>
    </row>
    <row r="2118" spans="3:5" x14ac:dyDescent="0.25">
      <c r="C2118">
        <f>'TPS543C20 Loop Gain'!AI1822</f>
        <v>-23.740893405779055</v>
      </c>
      <c r="D2118">
        <f>'TPS543C20 Loop Gain'!AJ1822</f>
        <v>44.47625584134807</v>
      </c>
      <c r="E2118">
        <f>'TPS543C20 Loop Gain'!B1822</f>
        <v>168800</v>
      </c>
    </row>
    <row r="2119" spans="3:5" x14ac:dyDescent="0.25">
      <c r="C2119">
        <f>'TPS543C20 Loop Gain'!AI1821</f>
        <v>-23.734828967971279</v>
      </c>
      <c r="D2119">
        <f>'TPS543C20 Loop Gain'!AJ1821</f>
        <v>44.498579044978868</v>
      </c>
      <c r="E2119">
        <f>'TPS543C20 Loop Gain'!B1821</f>
        <v>168700</v>
      </c>
    </row>
    <row r="2120" spans="3:5" x14ac:dyDescent="0.25">
      <c r="C2120">
        <f>'TPS543C20 Loop Gain'!AI1820</f>
        <v>-23.72876215138367</v>
      </c>
      <c r="D2120">
        <f>'TPS543C20 Loop Gain'!AJ1820</f>
        <v>44.520897257476541</v>
      </c>
      <c r="E2120">
        <f>'TPS543C20 Loop Gain'!B1820</f>
        <v>168600</v>
      </c>
    </row>
    <row r="2121" spans="3:5" x14ac:dyDescent="0.25">
      <c r="C2121">
        <f>'TPS543C20 Loop Gain'!AI1819</f>
        <v>-23.722692952009503</v>
      </c>
      <c r="D2121">
        <f>'TPS543C20 Loop Gain'!AJ1819</f>
        <v>44.543210473292497</v>
      </c>
      <c r="E2121">
        <f>'TPS543C20 Loop Gain'!B1819</f>
        <v>168500</v>
      </c>
    </row>
    <row r="2122" spans="3:5" x14ac:dyDescent="0.25">
      <c r="C2122">
        <f>'TPS543C20 Loop Gain'!AI1818</f>
        <v>-23.716621365834992</v>
      </c>
      <c r="D2122">
        <f>'TPS543C20 Loop Gain'!AJ1818</f>
        <v>44.56551868686266</v>
      </c>
      <c r="E2122">
        <f>'TPS543C20 Loop Gain'!B1818</f>
        <v>168400</v>
      </c>
    </row>
    <row r="2123" spans="3:5" x14ac:dyDescent="0.25">
      <c r="C2123">
        <f>'TPS543C20 Loop Gain'!AI1817</f>
        <v>-23.710547388840052</v>
      </c>
      <c r="D2123">
        <f>'TPS543C20 Loop Gain'!AJ1817</f>
        <v>44.587821892608211</v>
      </c>
      <c r="E2123">
        <f>'TPS543C20 Loop Gain'!B1817</f>
        <v>168300</v>
      </c>
    </row>
    <row r="2124" spans="3:5" x14ac:dyDescent="0.25">
      <c r="C2124">
        <f>'TPS543C20 Loop Gain'!AI1816</f>
        <v>-23.704471016997942</v>
      </c>
      <c r="D2124">
        <f>'TPS543C20 Loop Gain'!AJ1816</f>
        <v>44.610120084935318</v>
      </c>
      <c r="E2124">
        <f>'TPS543C20 Loop Gain'!B1816</f>
        <v>168200</v>
      </c>
    </row>
    <row r="2125" spans="3:5" x14ac:dyDescent="0.25">
      <c r="C2125">
        <f>'TPS543C20 Loop Gain'!AI1815</f>
        <v>-23.698392246275407</v>
      </c>
      <c r="D2125">
        <f>'TPS543C20 Loop Gain'!AJ1815</f>
        <v>44.632413258235772</v>
      </c>
      <c r="E2125">
        <f>'TPS543C20 Loop Gain'!B1815</f>
        <v>168100</v>
      </c>
    </row>
    <row r="2126" spans="3:5" x14ac:dyDescent="0.25">
      <c r="C2126">
        <f>'TPS543C20 Loop Gain'!AI1814</f>
        <v>-23.692311072632712</v>
      </c>
      <c r="D2126">
        <f>'TPS543C20 Loop Gain'!AJ1814</f>
        <v>44.654701406885174</v>
      </c>
      <c r="E2126">
        <f>'TPS543C20 Loop Gain'!B1814</f>
        <v>168000</v>
      </c>
    </row>
    <row r="2127" spans="3:5" x14ac:dyDescent="0.25">
      <c r="C2127">
        <f>'TPS543C20 Loop Gain'!AI1813</f>
        <v>-23.686227492023761</v>
      </c>
      <c r="D2127">
        <f>'TPS543C20 Loop Gain'!AJ1813</f>
        <v>44.676984525245125</v>
      </c>
      <c r="E2127">
        <f>'TPS543C20 Loop Gain'!B1813</f>
        <v>167900</v>
      </c>
    </row>
    <row r="2128" spans="3:5" x14ac:dyDescent="0.25">
      <c r="C2128">
        <f>'TPS543C20 Loop Gain'!AI1812</f>
        <v>-23.680141500394903</v>
      </c>
      <c r="D2128">
        <f>'TPS543C20 Loop Gain'!AJ1812</f>
        <v>44.699262607660742</v>
      </c>
      <c r="E2128">
        <f>'TPS543C20 Loop Gain'!B1812</f>
        <v>167800</v>
      </c>
    </row>
    <row r="2129" spans="3:5" x14ac:dyDescent="0.25">
      <c r="C2129">
        <f>'TPS543C20 Loop Gain'!AI1811</f>
        <v>-23.674053093687188</v>
      </c>
      <c r="D2129">
        <f>'TPS543C20 Loop Gain'!AJ1811</f>
        <v>44.721535648463423</v>
      </c>
      <c r="E2129">
        <f>'TPS543C20 Loop Gain'!B1811</f>
        <v>167700</v>
      </c>
    </row>
    <row r="2130" spans="3:5" x14ac:dyDescent="0.25">
      <c r="C2130">
        <f>'TPS543C20 Loop Gain'!AI1810</f>
        <v>-23.667962267834014</v>
      </c>
      <c r="D2130">
        <f>'TPS543C20 Loop Gain'!AJ1810</f>
        <v>44.743803641969478</v>
      </c>
      <c r="E2130">
        <f>'TPS543C20 Loop Gain'!B1810</f>
        <v>167600</v>
      </c>
    </row>
    <row r="2131" spans="3:5" x14ac:dyDescent="0.25">
      <c r="C2131">
        <f>'TPS543C20 Loop Gain'!AI1809</f>
        <v>-23.661869018762658</v>
      </c>
      <c r="D2131">
        <f>'TPS543C20 Loop Gain'!AJ1809</f>
        <v>44.766066582476803</v>
      </c>
      <c r="E2131">
        <f>'TPS543C20 Loop Gain'!B1809</f>
        <v>167500</v>
      </c>
    </row>
    <row r="2132" spans="3:5" x14ac:dyDescent="0.25">
      <c r="C2132">
        <f>'TPS543C20 Loop Gain'!AI1808</f>
        <v>-23.655773342393335</v>
      </c>
      <c r="D2132">
        <f>'TPS543C20 Loop Gain'!AJ1808</f>
        <v>44.788324464272215</v>
      </c>
      <c r="E2132">
        <f>'TPS543C20 Loop Gain'!B1808</f>
        <v>167400</v>
      </c>
    </row>
    <row r="2133" spans="3:5" x14ac:dyDescent="0.25">
      <c r="C2133">
        <f>'TPS543C20 Loop Gain'!AI1807</f>
        <v>-23.649675234639943</v>
      </c>
      <c r="D2133">
        <f>'TPS543C20 Loop Gain'!AJ1807</f>
        <v>44.810577281625292</v>
      </c>
      <c r="E2133">
        <f>'TPS543C20 Loop Gain'!B1807</f>
        <v>167300</v>
      </c>
    </row>
    <row r="2134" spans="3:5" x14ac:dyDescent="0.25">
      <c r="C2134">
        <f>'TPS543C20 Loop Gain'!AI1806</f>
        <v>-23.6435746914097</v>
      </c>
      <c r="D2134">
        <f>'TPS543C20 Loop Gain'!AJ1806</f>
        <v>44.832825028789607</v>
      </c>
      <c r="E2134">
        <f>'TPS543C20 Loop Gain'!B1806</f>
        <v>167200</v>
      </c>
    </row>
    <row r="2135" spans="3:5" x14ac:dyDescent="0.25">
      <c r="C2135">
        <f>'TPS543C20 Loop Gain'!AI1805</f>
        <v>-23.637471708602643</v>
      </c>
      <c r="D2135">
        <f>'TPS543C20 Loop Gain'!AJ1805</f>
        <v>44.855067700002728</v>
      </c>
      <c r="E2135">
        <f>'TPS543C20 Loop Gain'!B1805</f>
        <v>167100</v>
      </c>
    </row>
    <row r="2136" spans="3:5" x14ac:dyDescent="0.25">
      <c r="C2136">
        <f>'TPS543C20 Loop Gain'!AI1804</f>
        <v>-23.63136628211241</v>
      </c>
      <c r="D2136">
        <f>'TPS543C20 Loop Gain'!AJ1804</f>
        <v>44.877305289489108</v>
      </c>
      <c r="E2136">
        <f>'TPS543C20 Loop Gain'!B1804</f>
        <v>167000</v>
      </c>
    </row>
    <row r="2137" spans="3:5" x14ac:dyDescent="0.25">
      <c r="C2137">
        <f>'TPS543C20 Loop Gain'!AI1803</f>
        <v>-23.625258407825889</v>
      </c>
      <c r="D2137">
        <f>'TPS543C20 Loop Gain'!AJ1803</f>
        <v>44.899537791455657</v>
      </c>
      <c r="E2137">
        <f>'TPS543C20 Loop Gain'!B1803</f>
        <v>166900</v>
      </c>
    </row>
    <row r="2138" spans="3:5" x14ac:dyDescent="0.25">
      <c r="C2138">
        <f>'TPS543C20 Loop Gain'!AI1802</f>
        <v>-23.619148081623106</v>
      </c>
      <c r="D2138">
        <f>'TPS543C20 Loop Gain'!AJ1802</f>
        <v>44.921765200093574</v>
      </c>
      <c r="E2138">
        <f>'TPS543C20 Loop Gain'!B1802</f>
        <v>166800</v>
      </c>
    </row>
    <row r="2139" spans="3:5" x14ac:dyDescent="0.25">
      <c r="C2139">
        <f>'TPS543C20 Loop Gain'!AI1801</f>
        <v>-23.613035299377284</v>
      </c>
      <c r="D2139">
        <f>'TPS543C20 Loop Gain'!AJ1801</f>
        <v>44.943987509579884</v>
      </c>
      <c r="E2139">
        <f>'TPS543C20 Loop Gain'!B1801</f>
        <v>166700</v>
      </c>
    </row>
    <row r="2140" spans="3:5" x14ac:dyDescent="0.25">
      <c r="C2140">
        <f>'TPS543C20 Loop Gain'!AI1800</f>
        <v>-23.606920056955008</v>
      </c>
      <c r="D2140">
        <f>'TPS543C20 Loop Gain'!AJ1800</f>
        <v>44.966204714075403</v>
      </c>
      <c r="E2140">
        <f>'TPS543C20 Loop Gain'!B1800</f>
        <v>166600</v>
      </c>
    </row>
    <row r="2141" spans="3:5" x14ac:dyDescent="0.25">
      <c r="C2141">
        <f>'TPS543C20 Loop Gain'!AI1799</f>
        <v>-23.600802350215687</v>
      </c>
      <c r="D2141">
        <f>'TPS543C20 Loop Gain'!AJ1799</f>
        <v>44.988416807722899</v>
      </c>
      <c r="E2141">
        <f>'TPS543C20 Loop Gain'!B1799</f>
        <v>166500</v>
      </c>
    </row>
    <row r="2142" spans="3:5" x14ac:dyDescent="0.25">
      <c r="C2142">
        <f>'TPS543C20 Loop Gain'!AI1798</f>
        <v>-23.5946821750121</v>
      </c>
      <c r="D2142">
        <f>'TPS543C20 Loop Gain'!AJ1798</f>
        <v>45.010623784653276</v>
      </c>
      <c r="E2142">
        <f>'TPS543C20 Loop Gain'!B1798</f>
        <v>166400</v>
      </c>
    </row>
    <row r="2143" spans="3:5" x14ac:dyDescent="0.25">
      <c r="C2143">
        <f>'TPS543C20 Loop Gain'!AI1797</f>
        <v>-23.588559527190544</v>
      </c>
      <c r="D2143">
        <f>'TPS543C20 Loop Gain'!AJ1797</f>
        <v>45.032825638977314</v>
      </c>
      <c r="E2143">
        <f>'TPS543C20 Loop Gain'!B1797</f>
        <v>166300</v>
      </c>
    </row>
    <row r="2144" spans="3:5" x14ac:dyDescent="0.25">
      <c r="C2144">
        <f>'TPS543C20 Loop Gain'!AI1796</f>
        <v>-23.582434402589541</v>
      </c>
      <c r="D2144">
        <f>'TPS543C20 Loop Gain'!AJ1796</f>
        <v>45.05502236479402</v>
      </c>
      <c r="E2144">
        <f>'TPS543C20 Loop Gain'!B1796</f>
        <v>166200</v>
      </c>
    </row>
    <row r="2145" spans="3:5" x14ac:dyDescent="0.25">
      <c r="C2145">
        <f>'TPS543C20 Loop Gain'!AI1795</f>
        <v>-23.57630679704144</v>
      </c>
      <c r="D2145">
        <f>'TPS543C20 Loop Gain'!AJ1795</f>
        <v>45.077213956182632</v>
      </c>
      <c r="E2145">
        <f>'TPS543C20 Loop Gain'!B1795</f>
        <v>166100</v>
      </c>
    </row>
    <row r="2146" spans="3:5" x14ac:dyDescent="0.25">
      <c r="C2146">
        <f>'TPS543C20 Loop Gain'!AI1794</f>
        <v>-23.570176706371395</v>
      </c>
      <c r="D2146">
        <f>'TPS543C20 Loop Gain'!AJ1794</f>
        <v>45.09940040720835</v>
      </c>
      <c r="E2146">
        <f>'TPS543C20 Loop Gain'!B1794</f>
        <v>166000</v>
      </c>
    </row>
    <row r="2147" spans="3:5" x14ac:dyDescent="0.25">
      <c r="C2147">
        <f>'TPS543C20 Loop Gain'!AI1793</f>
        <v>-23.564044126397881</v>
      </c>
      <c r="D2147">
        <f>'TPS543C20 Loop Gain'!AJ1793</f>
        <v>45.121581711920705</v>
      </c>
      <c r="E2147">
        <f>'TPS543C20 Loop Gain'!B1793</f>
        <v>165900</v>
      </c>
    </row>
    <row r="2148" spans="3:5" x14ac:dyDescent="0.25">
      <c r="C2148">
        <f>'TPS543C20 Loop Gain'!AI1792</f>
        <v>-23.557909052932239</v>
      </c>
      <c r="D2148">
        <f>'TPS543C20 Loop Gain'!AJ1792</f>
        <v>45.143757864352345</v>
      </c>
      <c r="E2148">
        <f>'TPS543C20 Loop Gain'!B1792</f>
        <v>165800</v>
      </c>
    </row>
    <row r="2149" spans="3:5" x14ac:dyDescent="0.25">
      <c r="C2149">
        <f>'TPS543C20 Loop Gain'!AI1791</f>
        <v>-23.551771481778378</v>
      </c>
      <c r="D2149">
        <f>'TPS543C20 Loop Gain'!AJ1791</f>
        <v>45.165928858519443</v>
      </c>
      <c r="E2149">
        <f>'TPS543C20 Loop Gain'!B1791</f>
        <v>165700</v>
      </c>
    </row>
    <row r="2150" spans="3:5" x14ac:dyDescent="0.25">
      <c r="C2150">
        <f>'TPS543C20 Loop Gain'!AI1790</f>
        <v>-23.545631408733961</v>
      </c>
      <c r="D2150">
        <f>'TPS543C20 Loop Gain'!AJ1790</f>
        <v>45.188094688421309</v>
      </c>
      <c r="E2150">
        <f>'TPS543C20 Loop Gain'!B1790</f>
        <v>165600</v>
      </c>
    </row>
    <row r="2151" spans="3:5" x14ac:dyDescent="0.25">
      <c r="C2151">
        <f>'TPS543C20 Loop Gain'!AI1789</f>
        <v>-23.539488829589509</v>
      </c>
      <c r="D2151">
        <f>'TPS543C20 Loop Gain'!AJ1789</f>
        <v>45.210255348043191</v>
      </c>
      <c r="E2151">
        <f>'TPS543C20 Loop Gain'!B1789</f>
        <v>165500</v>
      </c>
    </row>
    <row r="2152" spans="3:5" x14ac:dyDescent="0.25">
      <c r="C2152">
        <f>'TPS543C20 Loop Gain'!AI1788</f>
        <v>-23.533343740128174</v>
      </c>
      <c r="D2152">
        <f>'TPS543C20 Loop Gain'!AJ1788</f>
        <v>45.232410831351835</v>
      </c>
      <c r="E2152">
        <f>'TPS543C20 Loop Gain'!B1788</f>
        <v>165400</v>
      </c>
    </row>
    <row r="2153" spans="3:5" x14ac:dyDescent="0.25">
      <c r="C2153">
        <f>'TPS543C20 Loop Gain'!AI1787</f>
        <v>-23.527196136126332</v>
      </c>
      <c r="D2153">
        <f>'TPS543C20 Loop Gain'!AJ1787</f>
        <v>45.254561132299351</v>
      </c>
      <c r="E2153">
        <f>'TPS543C20 Loop Gain'!B1787</f>
        <v>165300</v>
      </c>
    </row>
    <row r="2154" spans="3:5" x14ac:dyDescent="0.25">
      <c r="C2154">
        <f>'TPS543C20 Loop Gain'!AI1786</f>
        <v>-23.521046013353271</v>
      </c>
      <c r="D2154">
        <f>'TPS543C20 Loop Gain'!AJ1786</f>
        <v>45.276706244819913</v>
      </c>
      <c r="E2154">
        <f>'TPS543C20 Loop Gain'!B1786</f>
        <v>165200</v>
      </c>
    </row>
    <row r="2155" spans="3:5" x14ac:dyDescent="0.25">
      <c r="C2155">
        <f>'TPS543C20 Loop Gain'!AI1785</f>
        <v>-23.514893367570867</v>
      </c>
      <c r="D2155">
        <f>'TPS543C20 Loop Gain'!AJ1785</f>
        <v>45.29884616283082</v>
      </c>
      <c r="E2155">
        <f>'TPS543C20 Loop Gain'!B1785</f>
        <v>165100</v>
      </c>
    </row>
    <row r="2156" spans="3:5" x14ac:dyDescent="0.25">
      <c r="C2156">
        <f>'TPS543C20 Loop Gain'!AI1784</f>
        <v>-23.508738194534345</v>
      </c>
      <c r="D2156">
        <f>'TPS543C20 Loop Gain'!AJ1784</f>
        <v>45.32098088023524</v>
      </c>
      <c r="E2156">
        <f>'TPS543C20 Loop Gain'!B1784</f>
        <v>165000</v>
      </c>
    </row>
    <row r="2157" spans="3:5" x14ac:dyDescent="0.25">
      <c r="C2157">
        <f>'TPS543C20 Loop Gain'!AI1783</f>
        <v>-23.502580489991853</v>
      </c>
      <c r="D2157">
        <f>'TPS543C20 Loop Gain'!AJ1783</f>
        <v>45.34311039091736</v>
      </c>
      <c r="E2157">
        <f>'TPS543C20 Loop Gain'!B1783</f>
        <v>164900</v>
      </c>
    </row>
    <row r="2158" spans="3:5" x14ac:dyDescent="0.25">
      <c r="C2158">
        <f>'TPS543C20 Loop Gain'!AI1782</f>
        <v>-23.496420249683858</v>
      </c>
      <c r="D2158">
        <f>'TPS543C20 Loop Gain'!AJ1782</f>
        <v>45.365234688745424</v>
      </c>
      <c r="E2158">
        <f>'TPS543C20 Loop Gain'!B1782</f>
        <v>164800</v>
      </c>
    </row>
    <row r="2159" spans="3:5" x14ac:dyDescent="0.25">
      <c r="C2159">
        <f>'TPS543C20 Loop Gain'!AI1781</f>
        <v>-23.490257469344215</v>
      </c>
      <c r="D2159">
        <f>'TPS543C20 Loop Gain'!AJ1781</f>
        <v>45.387353767571177</v>
      </c>
      <c r="E2159">
        <f>'TPS543C20 Loop Gain'!B1781</f>
        <v>164700</v>
      </c>
    </row>
    <row r="2160" spans="3:5" x14ac:dyDescent="0.25">
      <c r="C2160">
        <f>'TPS543C20 Loop Gain'!AI1780</f>
        <v>-23.484092144699371</v>
      </c>
      <c r="D2160">
        <f>'TPS543C20 Loop Gain'!AJ1780</f>
        <v>45.409467621230235</v>
      </c>
      <c r="E2160">
        <f>'TPS543C20 Loop Gain'!B1780</f>
        <v>164600</v>
      </c>
    </row>
    <row r="2161" spans="3:5" x14ac:dyDescent="0.25">
      <c r="C2161">
        <f>'TPS543C20 Loop Gain'!AI1779</f>
        <v>-23.477924271468641</v>
      </c>
      <c r="D2161">
        <f>'TPS543C20 Loop Gain'!AJ1779</f>
        <v>45.43157624353978</v>
      </c>
      <c r="E2161">
        <f>'TPS543C20 Loop Gain'!B1779</f>
        <v>164500</v>
      </c>
    </row>
    <row r="2162" spans="3:5" x14ac:dyDescent="0.25">
      <c r="C2162">
        <f>'TPS543C20 Loop Gain'!AI1778</f>
        <v>-23.471753845364084</v>
      </c>
      <c r="D2162">
        <f>'TPS543C20 Loop Gain'!AJ1778</f>
        <v>45.453679628300428</v>
      </c>
      <c r="E2162">
        <f>'TPS543C20 Loop Gain'!B1778</f>
        <v>164400</v>
      </c>
    </row>
    <row r="2163" spans="3:5" x14ac:dyDescent="0.25">
      <c r="C2163">
        <f>'TPS543C20 Loop Gain'!AI1777</f>
        <v>-23.465580862090341</v>
      </c>
      <c r="D2163">
        <f>'TPS543C20 Loop Gain'!AJ1777</f>
        <v>45.475777769297494</v>
      </c>
      <c r="E2163">
        <f>'TPS543C20 Loop Gain'!B1777</f>
        <v>164300</v>
      </c>
    </row>
    <row r="2164" spans="3:5" x14ac:dyDescent="0.25">
      <c r="C2164">
        <f>'TPS543C20 Loop Gain'!AI1776</f>
        <v>-23.45940531734524</v>
      </c>
      <c r="D2164">
        <f>'TPS543C20 Loop Gain'!AJ1776</f>
        <v>45.497870660297288</v>
      </c>
      <c r="E2164">
        <f>'TPS543C20 Loop Gain'!B1776</f>
        <v>164200</v>
      </c>
    </row>
    <row r="2165" spans="3:5" x14ac:dyDescent="0.25">
      <c r="C2165">
        <f>'TPS543C20 Loop Gain'!AI1775</f>
        <v>-23.453227206819104</v>
      </c>
      <c r="D2165">
        <f>'TPS543C20 Loop Gain'!AJ1775</f>
        <v>45.519958295050706</v>
      </c>
      <c r="E2165">
        <f>'TPS543C20 Loop Gain'!B1775</f>
        <v>164100</v>
      </c>
    </row>
    <row r="2166" spans="3:5" x14ac:dyDescent="0.25">
      <c r="C2166">
        <f>'TPS543C20 Loop Gain'!AI1774</f>
        <v>-23.447046526195038</v>
      </c>
      <c r="D2166">
        <f>'TPS543C20 Loop Gain'!AJ1774</f>
        <v>45.542040667290415</v>
      </c>
      <c r="E2166">
        <f>'TPS543C20 Loop Gain'!B1774</f>
        <v>164000</v>
      </c>
    </row>
    <row r="2167" spans="3:5" x14ac:dyDescent="0.25">
      <c r="C2167">
        <f>'TPS543C20 Loop Gain'!AI1773</f>
        <v>-23.440863271148654</v>
      </c>
      <c r="D2167">
        <f>'TPS543C20 Loop Gain'!AJ1773</f>
        <v>45.56411777073226</v>
      </c>
      <c r="E2167">
        <f>'TPS543C20 Loop Gain'!B1773</f>
        <v>163900</v>
      </c>
    </row>
    <row r="2168" spans="3:5" x14ac:dyDescent="0.25">
      <c r="C2168">
        <f>'TPS543C20 Loop Gain'!AI1772</f>
        <v>-23.434677437348455</v>
      </c>
      <c r="D2168">
        <f>'TPS543C20 Loop Gain'!AJ1772</f>
        <v>45.586189599075354</v>
      </c>
      <c r="E2168">
        <f>'TPS543C20 Loop Gain'!B1772</f>
        <v>163800</v>
      </c>
    </row>
    <row r="2169" spans="3:5" x14ac:dyDescent="0.25">
      <c r="C2169">
        <f>'TPS543C20 Loop Gain'!AI1771</f>
        <v>-23.428489020455423</v>
      </c>
      <c r="D2169">
        <f>'TPS543C20 Loop Gain'!AJ1771</f>
        <v>45.608256146000237</v>
      </c>
      <c r="E2169">
        <f>'TPS543C20 Loop Gain'!B1771</f>
        <v>163700</v>
      </c>
    </row>
    <row r="2170" spans="3:5" x14ac:dyDescent="0.25">
      <c r="C2170">
        <f>'TPS543C20 Loop Gain'!AI1770</f>
        <v>-23.422298016123303</v>
      </c>
      <c r="D2170">
        <f>'TPS543C20 Loop Gain'!AJ1770</f>
        <v>45.630317405171517</v>
      </c>
      <c r="E2170">
        <f>'TPS543C20 Loop Gain'!B1770</f>
        <v>163600</v>
      </c>
    </row>
    <row r="2171" spans="3:5" x14ac:dyDescent="0.25">
      <c r="C2171">
        <f>'TPS543C20 Loop Gain'!AI1769</f>
        <v>-23.416104419998611</v>
      </c>
      <c r="D2171">
        <f>'TPS543C20 Loop Gain'!AJ1769</f>
        <v>45.652373370235381</v>
      </c>
      <c r="E2171">
        <f>'TPS543C20 Loop Gain'!B1769</f>
        <v>163500</v>
      </c>
    </row>
    <row r="2172" spans="3:5" x14ac:dyDescent="0.25">
      <c r="C2172">
        <f>'TPS543C20 Loop Gain'!AI1768</f>
        <v>-23.409908227719907</v>
      </c>
      <c r="D2172">
        <f>'TPS543C20 Loop Gain'!AJ1768</f>
        <v>45.674424034822209</v>
      </c>
      <c r="E2172">
        <f>'TPS543C20 Loop Gain'!B1768</f>
        <v>163400</v>
      </c>
    </row>
    <row r="2173" spans="3:5" x14ac:dyDescent="0.25">
      <c r="C2173">
        <f>'TPS543C20 Loop Gain'!AI1767</f>
        <v>-23.403709434919143</v>
      </c>
      <c r="D2173">
        <f>'TPS543C20 Loop Gain'!AJ1767</f>
        <v>45.69646939254298</v>
      </c>
      <c r="E2173">
        <f>'TPS543C20 Loop Gain'!B1767</f>
        <v>163300</v>
      </c>
    </row>
    <row r="2174" spans="3:5" x14ac:dyDescent="0.25">
      <c r="C2174">
        <f>'TPS543C20 Loop Gain'!AI1766</f>
        <v>-23.397508037220128</v>
      </c>
      <c r="D2174">
        <f>'TPS543C20 Loop Gain'!AJ1766</f>
        <v>45.718509436991667</v>
      </c>
      <c r="E2174">
        <f>'TPS543C20 Loop Gain'!B1766</f>
        <v>163200</v>
      </c>
    </row>
    <row r="2175" spans="3:5" x14ac:dyDescent="0.25">
      <c r="C2175">
        <f>'TPS543C20 Loop Gain'!AI1765</f>
        <v>-23.391304030239326</v>
      </c>
      <c r="D2175">
        <f>'TPS543C20 Loop Gain'!AJ1765</f>
        <v>45.740544161744367</v>
      </c>
      <c r="E2175">
        <f>'TPS543C20 Loop Gain'!B1765</f>
        <v>163100</v>
      </c>
    </row>
    <row r="2176" spans="3:5" x14ac:dyDescent="0.25">
      <c r="C2176">
        <f>'TPS543C20 Loop Gain'!AI1764</f>
        <v>-23.385097409586177</v>
      </c>
      <c r="D2176">
        <f>'TPS543C20 Loop Gain'!AJ1764</f>
        <v>45.762573560361048</v>
      </c>
      <c r="E2176">
        <f>'TPS543C20 Loop Gain'!B1764</f>
        <v>163000</v>
      </c>
    </row>
    <row r="2177" spans="3:5" x14ac:dyDescent="0.25">
      <c r="C2177">
        <f>'TPS543C20 Loop Gain'!AI1763</f>
        <v>-23.378888170862247</v>
      </c>
      <c r="D2177">
        <f>'TPS543C20 Loop Gain'!AJ1763</f>
        <v>45.784597626382784</v>
      </c>
      <c r="E2177">
        <f>'TPS543C20 Loop Gain'!B1763</f>
        <v>162900</v>
      </c>
    </row>
    <row r="2178" spans="3:5" x14ac:dyDescent="0.25">
      <c r="C2178">
        <f>'TPS543C20 Loop Gain'!AI1762</f>
        <v>-23.372676309661607</v>
      </c>
      <c r="D2178">
        <f>'TPS543C20 Loop Gain'!AJ1762</f>
        <v>45.806616353332309</v>
      </c>
      <c r="E2178">
        <f>'TPS543C20 Loop Gain'!B1762</f>
        <v>162800</v>
      </c>
    </row>
    <row r="2179" spans="3:5" x14ac:dyDescent="0.25">
      <c r="C2179">
        <f>'TPS543C20 Loop Gain'!AI1761</f>
        <v>-23.366461821570745</v>
      </c>
      <c r="D2179">
        <f>'TPS543C20 Loop Gain'!AJ1761</f>
        <v>45.828629734716692</v>
      </c>
      <c r="E2179">
        <f>'TPS543C20 Loop Gain'!B1761</f>
        <v>162700</v>
      </c>
    </row>
    <row r="2180" spans="3:5" x14ac:dyDescent="0.25">
      <c r="C2180">
        <f>'TPS543C20 Loop Gain'!AI1760</f>
        <v>-23.360244702168718</v>
      </c>
      <c r="D2180">
        <f>'TPS543C20 Loop Gain'!AJ1760</f>
        <v>45.85063776402172</v>
      </c>
      <c r="E2180">
        <f>'TPS543C20 Loop Gain'!B1760</f>
        <v>162600</v>
      </c>
    </row>
    <row r="2181" spans="3:5" x14ac:dyDescent="0.25">
      <c r="C2181">
        <f>'TPS543C20 Loop Gain'!AI1759</f>
        <v>-23.354024947026911</v>
      </c>
      <c r="D2181">
        <f>'TPS543C20 Loop Gain'!AJ1759</f>
        <v>45.872640434717098</v>
      </c>
      <c r="E2181">
        <f>'TPS543C20 Loop Gain'!B1759</f>
        <v>162500</v>
      </c>
    </row>
    <row r="2182" spans="3:5" x14ac:dyDescent="0.25">
      <c r="C2182">
        <f>'TPS543C20 Loop Gain'!AI1758</f>
        <v>-23.347802551709364</v>
      </c>
      <c r="D2182">
        <f>'TPS543C20 Loop Gain'!AJ1758</f>
        <v>45.894637740255526</v>
      </c>
      <c r="E2182">
        <f>'TPS543C20 Loop Gain'!B1758</f>
        <v>162400</v>
      </c>
    </row>
    <row r="2183" spans="3:5" x14ac:dyDescent="0.25">
      <c r="C2183">
        <f>'TPS543C20 Loop Gain'!AI1757</f>
        <v>-23.341577511772265</v>
      </c>
      <c r="D2183">
        <f>'TPS543C20 Loop Gain'!AJ1757</f>
        <v>45.916629674070613</v>
      </c>
      <c r="E2183">
        <f>'TPS543C20 Loop Gain'!B1757</f>
        <v>162300</v>
      </c>
    </row>
    <row r="2184" spans="3:5" x14ac:dyDescent="0.25">
      <c r="C2184">
        <f>'TPS543C20 Loop Gain'!AI1756</f>
        <v>-23.335349822764037</v>
      </c>
      <c r="D2184">
        <f>'TPS543C20 Loop Gain'!AJ1756</f>
        <v>45.938616229578017</v>
      </c>
      <c r="E2184">
        <f>'TPS543C20 Loop Gain'!B1756</f>
        <v>162200</v>
      </c>
    </row>
    <row r="2185" spans="3:5" x14ac:dyDescent="0.25">
      <c r="C2185">
        <f>'TPS543C20 Loop Gain'!AI1755</f>
        <v>-23.329119480225437</v>
      </c>
      <c r="D2185">
        <f>'TPS543C20 Loop Gain'!AJ1755</f>
        <v>45.960597400173661</v>
      </c>
      <c r="E2185">
        <f>'TPS543C20 Loop Gain'!B1755</f>
        <v>162100</v>
      </c>
    </row>
    <row r="2186" spans="3:5" x14ac:dyDescent="0.25">
      <c r="C2186">
        <f>'TPS543C20 Loop Gain'!AI1754</f>
        <v>-23.322886479690222</v>
      </c>
      <c r="D2186">
        <f>'TPS543C20 Loop Gain'!AJ1754</f>
        <v>45.982573179238251</v>
      </c>
      <c r="E2186">
        <f>'TPS543C20 Loop Gain'!B1754</f>
        <v>162000</v>
      </c>
    </row>
    <row r="2187" spans="3:5" x14ac:dyDescent="0.25">
      <c r="C2187">
        <f>'TPS543C20 Loop Gain'!AI1753</f>
        <v>-23.316650816683445</v>
      </c>
      <c r="D2187">
        <f>'TPS543C20 Loop Gain'!AJ1753</f>
        <v>46.004543560131324</v>
      </c>
      <c r="E2187">
        <f>'TPS543C20 Loop Gain'!B1753</f>
        <v>161900</v>
      </c>
    </row>
    <row r="2188" spans="3:5" x14ac:dyDescent="0.25">
      <c r="C2188">
        <f>'TPS543C20 Loop Gain'!AI1752</f>
        <v>-23.310412486723298</v>
      </c>
      <c r="D2188">
        <f>'TPS543C20 Loop Gain'!AJ1752</f>
        <v>46.026508536195713</v>
      </c>
      <c r="E2188">
        <f>'TPS543C20 Loop Gain'!B1752</f>
        <v>161800</v>
      </c>
    </row>
    <row r="2189" spans="3:5" x14ac:dyDescent="0.25">
      <c r="C2189">
        <f>'TPS543C20 Loop Gain'!AI1751</f>
        <v>-23.304171485319607</v>
      </c>
      <c r="D2189">
        <f>'TPS543C20 Loop Gain'!AJ1751</f>
        <v>46.048468100755443</v>
      </c>
      <c r="E2189">
        <f>'TPS543C20 Loop Gain'!B1751</f>
        <v>161700</v>
      </c>
    </row>
    <row r="2190" spans="3:5" x14ac:dyDescent="0.25">
      <c r="C2190">
        <f>'TPS543C20 Loop Gain'!AI1750</f>
        <v>-23.29792780797467</v>
      </c>
      <c r="D2190">
        <f>'TPS543C20 Loop Gain'!AJ1750</f>
        <v>46.070422247115367</v>
      </c>
      <c r="E2190">
        <f>'TPS543C20 Loop Gain'!B1750</f>
        <v>161600</v>
      </c>
    </row>
    <row r="2191" spans="3:5" x14ac:dyDescent="0.25">
      <c r="C2191">
        <f>'TPS543C20 Loop Gain'!AI1749</f>
        <v>-23.291681450183283</v>
      </c>
      <c r="D2191">
        <f>'TPS543C20 Loop Gain'!AJ1749</f>
        <v>46.092370968563245</v>
      </c>
      <c r="E2191">
        <f>'TPS543C20 Loop Gain'!B1749</f>
        <v>161500</v>
      </c>
    </row>
    <row r="2192" spans="3:5" x14ac:dyDescent="0.25">
      <c r="C2192">
        <f>'TPS543C20 Loop Gain'!AI1748</f>
        <v>-23.285432407432051</v>
      </c>
      <c r="D2192">
        <f>'TPS543C20 Loop Gain'!AJ1748</f>
        <v>46.114314258366441</v>
      </c>
      <c r="E2192">
        <f>'TPS543C20 Loop Gain'!B1748</f>
        <v>161400</v>
      </c>
    </row>
    <row r="2193" spans="3:5" x14ac:dyDescent="0.25">
      <c r="C2193">
        <f>'TPS543C20 Loop Gain'!AI1747</f>
        <v>-23.279180675199605</v>
      </c>
      <c r="D2193">
        <f>'TPS543C20 Loop Gain'!AJ1747</f>
        <v>46.136252109774908</v>
      </c>
      <c r="E2193">
        <f>'TPS543C20 Loop Gain'!B1747</f>
        <v>161300</v>
      </c>
    </row>
    <row r="2194" spans="3:5" x14ac:dyDescent="0.25">
      <c r="C2194">
        <f>'TPS543C20 Loop Gain'!AI1746</f>
        <v>-23.272926248957504</v>
      </c>
      <c r="D2194">
        <f>'TPS543C20 Loop Gain'!AJ1746</f>
        <v>46.158184516019809</v>
      </c>
      <c r="E2194">
        <f>'TPS543C20 Loop Gain'!B1746</f>
        <v>161200</v>
      </c>
    </row>
    <row r="2195" spans="3:5" x14ac:dyDescent="0.25">
      <c r="C2195">
        <f>'TPS543C20 Loop Gain'!AI1745</f>
        <v>-23.266669124168594</v>
      </c>
      <c r="D2195">
        <f>'TPS543C20 Loop Gain'!AJ1745</f>
        <v>46.180111470313904</v>
      </c>
      <c r="E2195">
        <f>'TPS543C20 Loop Gain'!B1745</f>
        <v>161100</v>
      </c>
    </row>
    <row r="2196" spans="3:5" x14ac:dyDescent="0.25">
      <c r="C2196">
        <f>'TPS543C20 Loop Gain'!AI1744</f>
        <v>-23.260409296288223</v>
      </c>
      <c r="D2196">
        <f>'TPS543C20 Loop Gain'!AJ1744</f>
        <v>46.202032965847941</v>
      </c>
      <c r="E2196">
        <f>'TPS543C20 Loop Gain'!B1744</f>
        <v>161000</v>
      </c>
    </row>
    <row r="2197" spans="3:5" x14ac:dyDescent="0.25">
      <c r="C2197">
        <f>'TPS543C20 Loop Gain'!AI1743</f>
        <v>-23.254146760764019</v>
      </c>
      <c r="D2197">
        <f>'TPS543C20 Loop Gain'!AJ1743</f>
        <v>46.22394899579848</v>
      </c>
      <c r="E2197">
        <f>'TPS543C20 Loop Gain'!B1743</f>
        <v>160900</v>
      </c>
    </row>
    <row r="2198" spans="3:5" x14ac:dyDescent="0.25">
      <c r="C2198">
        <f>'TPS543C20 Loop Gain'!AI1742</f>
        <v>-23.247881513035288</v>
      </c>
      <c r="D2198">
        <f>'TPS543C20 Loop Gain'!AJ1742</f>
        <v>46.245859553319903</v>
      </c>
      <c r="E2198">
        <f>'TPS543C20 Loop Gain'!B1742</f>
        <v>160800</v>
      </c>
    </row>
    <row r="2199" spans="3:5" x14ac:dyDescent="0.25">
      <c r="C2199">
        <f>'TPS543C20 Loop Gain'!AI1741</f>
        <v>-23.241613548533479</v>
      </c>
      <c r="D2199">
        <f>'TPS543C20 Loop Gain'!AJ1741</f>
        <v>46.267764631548999</v>
      </c>
      <c r="E2199">
        <f>'TPS543C20 Loop Gain'!B1741</f>
        <v>160700</v>
      </c>
    </row>
    <row r="2200" spans="3:5" x14ac:dyDescent="0.25">
      <c r="C2200">
        <f>'TPS543C20 Loop Gain'!AI1740</f>
        <v>-23.235342862682305</v>
      </c>
      <c r="D2200">
        <f>'TPS543C20 Loop Gain'!AJ1740</f>
        <v>46.289664223602379</v>
      </c>
      <c r="E2200">
        <f>'TPS543C20 Loop Gain'!B1740</f>
        <v>160600</v>
      </c>
    </row>
    <row r="2201" spans="3:5" x14ac:dyDescent="0.25">
      <c r="C2201">
        <f>'TPS543C20 Loop Gain'!AI1739</f>
        <v>-23.229069450897203</v>
      </c>
      <c r="D2201">
        <f>'TPS543C20 Loop Gain'!AJ1739</f>
        <v>46.311558322578108</v>
      </c>
      <c r="E2201">
        <f>'TPS543C20 Loop Gain'!B1739</f>
        <v>160500</v>
      </c>
    </row>
    <row r="2202" spans="3:5" x14ac:dyDescent="0.25">
      <c r="C2202">
        <f>'TPS543C20 Loop Gain'!AI1738</f>
        <v>-23.222793308585956</v>
      </c>
      <c r="D2202">
        <f>'TPS543C20 Loop Gain'!AJ1738</f>
        <v>46.33344692155525</v>
      </c>
      <c r="E2202">
        <f>'TPS543C20 Loop Gain'!B1738</f>
        <v>160400</v>
      </c>
    </row>
    <row r="2203" spans="3:5" x14ac:dyDescent="0.25">
      <c r="C2203">
        <f>'TPS543C20 Loop Gain'!AI1737</f>
        <v>-23.216514431147829</v>
      </c>
      <c r="D2203">
        <f>'TPS543C20 Loop Gain'!AJ1737</f>
        <v>46.355330013592393</v>
      </c>
      <c r="E2203">
        <f>'TPS543C20 Loop Gain'!B1737</f>
        <v>160300</v>
      </c>
    </row>
    <row r="2204" spans="3:5" x14ac:dyDescent="0.25">
      <c r="C2204">
        <f>'TPS543C20 Loop Gain'!AI1736</f>
        <v>-23.210232813974336</v>
      </c>
      <c r="D2204">
        <f>'TPS543C20 Loop Gain'!AJ1736</f>
        <v>46.377207591730787</v>
      </c>
      <c r="E2204">
        <f>'TPS543C20 Loop Gain'!B1736</f>
        <v>160200</v>
      </c>
    </row>
    <row r="2205" spans="3:5" x14ac:dyDescent="0.25">
      <c r="C2205">
        <f>'TPS543C20 Loop Gain'!AI1735</f>
        <v>-23.203948452449019</v>
      </c>
      <c r="D2205">
        <f>'TPS543C20 Loop Gain'!AJ1735</f>
        <v>46.399079648990991</v>
      </c>
      <c r="E2205">
        <f>'TPS543C20 Loop Gain'!B1735</f>
        <v>160100</v>
      </c>
    </row>
    <row r="2206" spans="3:5" x14ac:dyDescent="0.25">
      <c r="C2206">
        <f>'TPS543C20 Loop Gain'!AI1734</f>
        <v>-23.197661341946755</v>
      </c>
      <c r="D2206">
        <f>'TPS543C20 Loop Gain'!AJ1734</f>
        <v>46.420946178373555</v>
      </c>
      <c r="E2206">
        <f>'TPS543C20 Loop Gain'!B1734</f>
        <v>160000</v>
      </c>
    </row>
    <row r="2207" spans="3:5" x14ac:dyDescent="0.25">
      <c r="C2207">
        <f>'TPS543C20 Loop Gain'!AI1733</f>
        <v>-23.191371477835375</v>
      </c>
      <c r="D2207">
        <f>'TPS543C20 Loop Gain'!AJ1733</f>
        <v>46.442807172860363</v>
      </c>
      <c r="E2207">
        <f>'TPS543C20 Loop Gain'!B1733</f>
        <v>159900</v>
      </c>
    </row>
    <row r="2208" spans="3:5" x14ac:dyDescent="0.25">
      <c r="C2208">
        <f>'TPS543C20 Loop Gain'!AI1732</f>
        <v>-23.185078855473282</v>
      </c>
      <c r="D2208">
        <f>'TPS543C20 Loop Gain'!AJ1732</f>
        <v>46.464662625413531</v>
      </c>
      <c r="E2208">
        <f>'TPS543C20 Loop Gain'!B1732</f>
        <v>159800</v>
      </c>
    </row>
    <row r="2209" spans="3:5" x14ac:dyDescent="0.25">
      <c r="C2209">
        <f>'TPS543C20 Loop Gain'!AI1731</f>
        <v>-23.178783470211663</v>
      </c>
      <c r="D2209">
        <f>'TPS543C20 Loop Gain'!AJ1731</f>
        <v>46.486512528975105</v>
      </c>
      <c r="E2209">
        <f>'TPS543C20 Loop Gain'!B1731</f>
        <v>159700</v>
      </c>
    </row>
    <row r="2210" spans="3:5" x14ac:dyDescent="0.25">
      <c r="C2210">
        <f>'TPS543C20 Loop Gain'!AI1730</f>
        <v>-23.172485317393065</v>
      </c>
      <c r="D2210">
        <f>'TPS543C20 Loop Gain'!AJ1730</f>
        <v>46.508356876468184</v>
      </c>
      <c r="E2210">
        <f>'TPS543C20 Loop Gain'!B1730</f>
        <v>159600</v>
      </c>
    </row>
    <row r="2211" spans="3:5" x14ac:dyDescent="0.25">
      <c r="C2211">
        <f>'TPS543C20 Loop Gain'!AI1729</f>
        <v>-23.166184392351855</v>
      </c>
      <c r="D2211">
        <f>'TPS543C20 Loop Gain'!AJ1729</f>
        <v>46.530195660795727</v>
      </c>
      <c r="E2211">
        <f>'TPS543C20 Loop Gain'!B1729</f>
        <v>159500</v>
      </c>
    </row>
    <row r="2212" spans="3:5" x14ac:dyDescent="0.25">
      <c r="C2212">
        <f>'TPS543C20 Loop Gain'!AI1728</f>
        <v>-23.159880690414507</v>
      </c>
      <c r="D2212">
        <f>'TPS543C20 Loop Gain'!AJ1728</f>
        <v>46.552028874839195</v>
      </c>
      <c r="E2212">
        <f>'TPS543C20 Loop Gain'!B1728</f>
        <v>159400</v>
      </c>
    </row>
    <row r="2213" spans="3:5" x14ac:dyDescent="0.25">
      <c r="C2213">
        <f>'TPS543C20 Loop Gain'!AI1727</f>
        <v>-23.153574206898799</v>
      </c>
      <c r="D2213">
        <f>'TPS543C20 Loop Gain'!AJ1727</f>
        <v>46.573856511463127</v>
      </c>
      <c r="E2213">
        <f>'TPS543C20 Loop Gain'!B1727</f>
        <v>159300</v>
      </c>
    </row>
    <row r="2214" spans="3:5" x14ac:dyDescent="0.25">
      <c r="C2214">
        <f>'TPS543C20 Loop Gain'!AI1726</f>
        <v>-23.147264937114485</v>
      </c>
      <c r="D2214">
        <f>'TPS543C20 Loop Gain'!AJ1726</f>
        <v>46.595678563510191</v>
      </c>
      <c r="E2214">
        <f>'TPS543C20 Loop Gain'!B1726</f>
        <v>159200</v>
      </c>
    </row>
    <row r="2215" spans="3:5" x14ac:dyDescent="0.25">
      <c r="C2215">
        <f>'TPS543C20 Loop Gain'!AI1725</f>
        <v>-23.140952876362888</v>
      </c>
      <c r="D2215">
        <f>'TPS543C20 Loop Gain'!AJ1725</f>
        <v>46.617495023802853</v>
      </c>
      <c r="E2215">
        <f>'TPS543C20 Loop Gain'!B1725</f>
        <v>159100</v>
      </c>
    </row>
    <row r="2216" spans="3:5" x14ac:dyDescent="0.25">
      <c r="C2216">
        <f>'TPS543C20 Loop Gain'!AI1724</f>
        <v>-23.134638019937235</v>
      </c>
      <c r="D2216">
        <f>'TPS543C20 Loop Gain'!AJ1724</f>
        <v>46.639305885144147</v>
      </c>
      <c r="E2216">
        <f>'TPS543C20 Loop Gain'!B1724</f>
        <v>159000</v>
      </c>
    </row>
    <row r="2217" spans="3:5" x14ac:dyDescent="0.25">
      <c r="C2217">
        <f>'TPS543C20 Loop Gain'!AI1723</f>
        <v>-23.128320363122185</v>
      </c>
      <c r="D2217">
        <f>'TPS543C20 Loop Gain'!AJ1723</f>
        <v>46.661111140315796</v>
      </c>
      <c r="E2217">
        <f>'TPS543C20 Loop Gain'!B1723</f>
        <v>158900</v>
      </c>
    </row>
    <row r="2218" spans="3:5" x14ac:dyDescent="0.25">
      <c r="C2218">
        <f>'TPS543C20 Loop Gain'!AI1722</f>
        <v>-23.12199990119408</v>
      </c>
      <c r="D2218">
        <f>'TPS543C20 Loop Gain'!AJ1722</f>
        <v>46.68291078208199</v>
      </c>
      <c r="E2218">
        <f>'TPS543C20 Loop Gain'!B1722</f>
        <v>158800</v>
      </c>
    </row>
    <row r="2219" spans="3:5" x14ac:dyDescent="0.25">
      <c r="C2219">
        <f>'TPS543C20 Loop Gain'!AI1721</f>
        <v>-23.11567662942085</v>
      </c>
      <c r="D2219">
        <f>'TPS543C20 Loop Gain'!AJ1721</f>
        <v>46.704704803182828</v>
      </c>
      <c r="E2219">
        <f>'TPS543C20 Loop Gain'!B1721</f>
        <v>158700</v>
      </c>
    </row>
    <row r="2220" spans="3:5" x14ac:dyDescent="0.25">
      <c r="C2220">
        <f>'TPS543C20 Loop Gain'!AI1720</f>
        <v>-23.109350543062366</v>
      </c>
      <c r="D2220">
        <f>'TPS543C20 Loop Gain'!AJ1720</f>
        <v>46.726493196341053</v>
      </c>
      <c r="E2220">
        <f>'TPS543C20 Loop Gain'!B1720</f>
        <v>158600</v>
      </c>
    </row>
    <row r="2221" spans="3:5" x14ac:dyDescent="0.25">
      <c r="C2221">
        <f>'TPS543C20 Loop Gain'!AI1719</f>
        <v>-23.103021637369348</v>
      </c>
      <c r="D2221">
        <f>'TPS543C20 Loop Gain'!AJ1719</f>
        <v>46.748275954256222</v>
      </c>
      <c r="E2221">
        <f>'TPS543C20 Loop Gain'!B1719</f>
        <v>158500</v>
      </c>
    </row>
    <row r="2222" spans="3:5" x14ac:dyDescent="0.25">
      <c r="C2222">
        <f>'TPS543C20 Loop Gain'!AI1718</f>
        <v>-23.096689907584896</v>
      </c>
      <c r="D2222">
        <f>'TPS543C20 Loop Gain'!AJ1718</f>
        <v>46.770053069610462</v>
      </c>
      <c r="E2222">
        <f>'TPS543C20 Loop Gain'!B1718</f>
        <v>158400</v>
      </c>
    </row>
    <row r="2223" spans="3:5" x14ac:dyDescent="0.25">
      <c r="C2223">
        <f>'TPS543C20 Loop Gain'!AI1717</f>
        <v>-23.090355348942907</v>
      </c>
      <c r="D2223">
        <f>'TPS543C20 Loop Gain'!AJ1717</f>
        <v>46.791824535062432</v>
      </c>
      <c r="E2223">
        <f>'TPS543C20 Loop Gain'!B1717</f>
        <v>158300</v>
      </c>
    </row>
    <row r="2224" spans="3:5" x14ac:dyDescent="0.25">
      <c r="C2224">
        <f>'TPS543C20 Loop Gain'!AI1716</f>
        <v>-23.084017956669118</v>
      </c>
      <c r="D2224">
        <f>'TPS543C20 Loop Gain'!AJ1716</f>
        <v>46.813590343252457</v>
      </c>
      <c r="E2224">
        <f>'TPS543C20 Loop Gain'!B1716</f>
        <v>158200</v>
      </c>
    </row>
    <row r="2225" spans="3:5" x14ac:dyDescent="0.25">
      <c r="C2225">
        <f>'TPS543C20 Loop Gain'!AI1715</f>
        <v>-23.077677725980926</v>
      </c>
      <c r="D2225">
        <f>'TPS543C20 Loop Gain'!AJ1715</f>
        <v>46.835350486797878</v>
      </c>
      <c r="E2225">
        <f>'TPS543C20 Loop Gain'!B1715</f>
        <v>158100</v>
      </c>
    </row>
    <row r="2226" spans="3:5" x14ac:dyDescent="0.25">
      <c r="C2226">
        <f>'TPS543C20 Loop Gain'!AI1714</f>
        <v>-23.071334652086559</v>
      </c>
      <c r="D2226">
        <f>'TPS543C20 Loop Gain'!AJ1714</f>
        <v>46.85710495829715</v>
      </c>
      <c r="E2226">
        <f>'TPS543C20 Loop Gain'!B1714</f>
        <v>158000</v>
      </c>
    </row>
    <row r="2227" spans="3:5" x14ac:dyDescent="0.25">
      <c r="C2227">
        <f>'TPS543C20 Loop Gain'!AI1713</f>
        <v>-23.064988730186506</v>
      </c>
      <c r="D2227">
        <f>'TPS543C20 Loop Gain'!AJ1713</f>
        <v>46.878853750326968</v>
      </c>
      <c r="E2227">
        <f>'TPS543C20 Loop Gain'!B1713</f>
        <v>157900</v>
      </c>
    </row>
    <row r="2228" spans="3:5" x14ac:dyDescent="0.25">
      <c r="C2228">
        <f>'TPS543C20 Loop Gain'!AI1712</f>
        <v>-23.058639955471932</v>
      </c>
      <c r="D2228">
        <f>'TPS543C20 Loop Gain'!AJ1712</f>
        <v>46.900596855442423</v>
      </c>
      <c r="E2228">
        <f>'TPS543C20 Loop Gain'!B1712</f>
        <v>157800</v>
      </c>
    </row>
    <row r="2229" spans="3:5" x14ac:dyDescent="0.25">
      <c r="C2229">
        <f>'TPS543C20 Loop Gain'!AI1711</f>
        <v>-23.052288323125936</v>
      </c>
      <c r="D2229">
        <f>'TPS543C20 Loop Gain'!AJ1711</f>
        <v>46.922334266178495</v>
      </c>
      <c r="E2229">
        <f>'TPS543C20 Loop Gain'!B1711</f>
        <v>157700</v>
      </c>
    </row>
    <row r="2230" spans="3:5" x14ac:dyDescent="0.25">
      <c r="C2230">
        <f>'TPS543C20 Loop Gain'!AI1710</f>
        <v>-23.045933828322443</v>
      </c>
      <c r="D2230">
        <f>'TPS543C20 Loop Gain'!AJ1710</f>
        <v>46.944065975049853</v>
      </c>
      <c r="E2230">
        <f>'TPS543C20 Loop Gain'!B1710</f>
        <v>157600</v>
      </c>
    </row>
    <row r="2231" spans="3:5" x14ac:dyDescent="0.25">
      <c r="C2231">
        <f>'TPS543C20 Loop Gain'!AI1709</f>
        <v>-23.039576466227203</v>
      </c>
      <c r="D2231">
        <f>'TPS543C20 Loop Gain'!AJ1709</f>
        <v>46.965791974548232</v>
      </c>
      <c r="E2231">
        <f>'TPS543C20 Loop Gain'!B1709</f>
        <v>157500</v>
      </c>
    </row>
    <row r="2232" spans="3:5" x14ac:dyDescent="0.25">
      <c r="C2232">
        <f>'TPS543C20 Loop Gain'!AI1708</f>
        <v>-23.033216231996938</v>
      </c>
      <c r="D2232">
        <f>'TPS543C20 Loop Gain'!AJ1708</f>
        <v>46.987512257144395</v>
      </c>
      <c r="E2232">
        <f>'TPS543C20 Loop Gain'!B1708</f>
        <v>157400</v>
      </c>
    </row>
    <row r="2233" spans="3:5" x14ac:dyDescent="0.25">
      <c r="C2233">
        <f>'TPS543C20 Loop Gain'!AI1707</f>
        <v>-23.026853120779954</v>
      </c>
      <c r="D2233">
        <f>'TPS543C20 Loop Gain'!AJ1707</f>
        <v>47.009226815289388</v>
      </c>
      <c r="E2233">
        <f>'TPS543C20 Loop Gain'!B1707</f>
        <v>157300</v>
      </c>
    </row>
    <row r="2234" spans="3:5" x14ac:dyDescent="0.25">
      <c r="C2234">
        <f>'TPS543C20 Loop Gain'!AI1706</f>
        <v>-23.020487127715541</v>
      </c>
      <c r="D2234">
        <f>'TPS543C20 Loop Gain'!AJ1706</f>
        <v>47.030935641410764</v>
      </c>
      <c r="E2234">
        <f>'TPS543C20 Loop Gain'!B1706</f>
        <v>157200</v>
      </c>
    </row>
    <row r="2235" spans="3:5" x14ac:dyDescent="0.25">
      <c r="C2235">
        <f>'TPS543C20 Loop Gain'!AI1705</f>
        <v>-23.014118247934192</v>
      </c>
      <c r="D2235">
        <f>'TPS543C20 Loop Gain'!AJ1705</f>
        <v>47.052638727916538</v>
      </c>
      <c r="E2235">
        <f>'TPS543C20 Loop Gain'!B1705</f>
        <v>157100</v>
      </c>
    </row>
    <row r="2236" spans="3:5" x14ac:dyDescent="0.25">
      <c r="C2236">
        <f>'TPS543C20 Loop Gain'!AI1704</f>
        <v>-23.007746476558101</v>
      </c>
      <c r="D2236">
        <f>'TPS543C20 Loop Gain'!AJ1704</f>
        <v>47.074336067191574</v>
      </c>
      <c r="E2236">
        <f>'TPS543C20 Loop Gain'!B1704</f>
        <v>157000</v>
      </c>
    </row>
    <row r="2237" spans="3:5" x14ac:dyDescent="0.25">
      <c r="C2237">
        <f>'TPS543C20 Loop Gain'!AI1703</f>
        <v>-23.001371808699922</v>
      </c>
      <c r="D2237">
        <f>'TPS543C20 Loop Gain'!AJ1703</f>
        <v>47.09602765159979</v>
      </c>
      <c r="E2237">
        <f>'TPS543C20 Loop Gain'!B1703</f>
        <v>156900</v>
      </c>
    </row>
    <row r="2238" spans="3:5" x14ac:dyDescent="0.25">
      <c r="C2238">
        <f>'TPS543C20 Loop Gain'!AI1702</f>
        <v>-22.994994239464219</v>
      </c>
      <c r="D2238">
        <f>'TPS543C20 Loop Gain'!AJ1702</f>
        <v>47.117713473484869</v>
      </c>
      <c r="E2238">
        <f>'TPS543C20 Loop Gain'!B1702</f>
        <v>156800</v>
      </c>
    </row>
    <row r="2239" spans="3:5" x14ac:dyDescent="0.25">
      <c r="C2239">
        <f>'TPS543C20 Loop Gain'!AI1701</f>
        <v>-22.988613763946283</v>
      </c>
      <c r="D2239">
        <f>'TPS543C20 Loop Gain'!AJ1701</f>
        <v>47.139393525165929</v>
      </c>
      <c r="E2239">
        <f>'TPS543C20 Loop Gain'!B1701</f>
        <v>156700</v>
      </c>
    </row>
    <row r="2240" spans="3:5" x14ac:dyDescent="0.25">
      <c r="C2240">
        <f>'TPS543C20 Loop Gain'!AI1700</f>
        <v>-22.982230377232508</v>
      </c>
      <c r="D2240">
        <f>'TPS543C20 Loop Gain'!AJ1700</f>
        <v>47.161067798942362</v>
      </c>
      <c r="E2240">
        <f>'TPS543C20 Loop Gain'!B1700</f>
        <v>156600</v>
      </c>
    </row>
    <row r="2241" spans="3:5" x14ac:dyDescent="0.25">
      <c r="C2241">
        <f>'TPS543C20 Loop Gain'!AI1699</f>
        <v>-22.975844074400307</v>
      </c>
      <c r="D2241">
        <f>'TPS543C20 Loop Gain'!AJ1699</f>
        <v>47.182736287090613</v>
      </c>
      <c r="E2241">
        <f>'TPS543C20 Loop Gain'!B1699</f>
        <v>156500</v>
      </c>
    </row>
    <row r="2242" spans="3:5" x14ac:dyDescent="0.25">
      <c r="C2242">
        <f>'TPS543C20 Loop Gain'!AI1698</f>
        <v>-22.969454850518694</v>
      </c>
      <c r="D2242">
        <f>'TPS543C20 Loop Gain'!AJ1698</f>
        <v>47.204398981866305</v>
      </c>
      <c r="E2242">
        <f>'TPS543C20 Loop Gain'!B1698</f>
        <v>156400</v>
      </c>
    </row>
    <row r="2243" spans="3:5" x14ac:dyDescent="0.25">
      <c r="C2243">
        <f>'TPS543C20 Loop Gain'!AI1697</f>
        <v>-22.963062700647164</v>
      </c>
      <c r="D2243">
        <f>'TPS543C20 Loop Gain'!AJ1697</f>
        <v>47.226055875501856</v>
      </c>
      <c r="E2243">
        <f>'TPS543C20 Loop Gain'!B1697</f>
        <v>156300</v>
      </c>
    </row>
    <row r="2244" spans="3:5" x14ac:dyDescent="0.25">
      <c r="C2244">
        <f>'TPS543C20 Loop Gain'!AI1696</f>
        <v>-22.956667619836509</v>
      </c>
      <c r="D2244">
        <f>'TPS543C20 Loop Gain'!AJ1696</f>
        <v>47.247706960207971</v>
      </c>
      <c r="E2244">
        <f>'TPS543C20 Loop Gain'!B1696</f>
        <v>156200</v>
      </c>
    </row>
    <row r="2245" spans="3:5" x14ac:dyDescent="0.25">
      <c r="C2245">
        <f>'TPS543C20 Loop Gain'!AI1695</f>
        <v>-22.950269603128298</v>
      </c>
      <c r="D2245">
        <f>'TPS543C20 Loop Gain'!AJ1695</f>
        <v>47.269352228173418</v>
      </c>
      <c r="E2245">
        <f>'TPS543C20 Loop Gain'!B1695</f>
        <v>156100</v>
      </c>
    </row>
    <row r="2246" spans="3:5" x14ac:dyDescent="0.25">
      <c r="C2246">
        <f>'TPS543C20 Loop Gain'!AI1694</f>
        <v>-22.943868645555487</v>
      </c>
      <c r="D2246">
        <f>'TPS543C20 Loop Gain'!AJ1694</f>
        <v>47.290991671565081</v>
      </c>
      <c r="E2246">
        <f>'TPS543C20 Loop Gain'!B1694</f>
        <v>156000</v>
      </c>
    </row>
    <row r="2247" spans="3:5" x14ac:dyDescent="0.25">
      <c r="C2247">
        <f>'TPS543C20 Loop Gain'!AI1693</f>
        <v>-22.937464742141408</v>
      </c>
      <c r="D2247">
        <f>'TPS543C20 Loop Gain'!AJ1693</f>
        <v>47.312625282526398</v>
      </c>
      <c r="E2247">
        <f>'TPS543C20 Loop Gain'!B1693</f>
        <v>155900</v>
      </c>
    </row>
    <row r="2248" spans="3:5" x14ac:dyDescent="0.25">
      <c r="C2248">
        <f>'TPS543C20 Loop Gain'!AI1692</f>
        <v>-22.931057887900792</v>
      </c>
      <c r="D2248">
        <f>'TPS543C20 Loop Gain'!AJ1692</f>
        <v>47.33425305317828</v>
      </c>
      <c r="E2248">
        <f>'TPS543C20 Loop Gain'!B1692</f>
        <v>155800</v>
      </c>
    </row>
    <row r="2249" spans="3:5" x14ac:dyDescent="0.25">
      <c r="C2249">
        <f>'TPS543C20 Loop Gain'!AI1691</f>
        <v>-22.92464807783908</v>
      </c>
      <c r="D2249">
        <f>'TPS543C20 Loop Gain'!AJ1691</f>
        <v>47.355874975621312</v>
      </c>
      <c r="E2249">
        <f>'TPS543C20 Loop Gain'!B1691</f>
        <v>155700</v>
      </c>
    </row>
    <row r="2250" spans="3:5" x14ac:dyDescent="0.25">
      <c r="C2250">
        <f>'TPS543C20 Loop Gain'!AI1690</f>
        <v>-22.918235306952532</v>
      </c>
      <c r="D2250">
        <f>'TPS543C20 Loop Gain'!AJ1690</f>
        <v>47.377491041931492</v>
      </c>
      <c r="E2250">
        <f>'TPS543C20 Loop Gain'!B1690</f>
        <v>155600</v>
      </c>
    </row>
    <row r="2251" spans="3:5" x14ac:dyDescent="0.25">
      <c r="C2251">
        <f>'TPS543C20 Loop Gain'!AI1689</f>
        <v>-22.911819570228324</v>
      </c>
      <c r="D2251">
        <f>'TPS543C20 Loop Gain'!AJ1689</f>
        <v>47.399101244161947</v>
      </c>
      <c r="E2251">
        <f>'TPS543C20 Loop Gain'!B1689</f>
        <v>155500</v>
      </c>
    </row>
    <row r="2252" spans="3:5" x14ac:dyDescent="0.25">
      <c r="C2252">
        <f>'TPS543C20 Loop Gain'!AI1688</f>
        <v>-22.905400862644672</v>
      </c>
      <c r="D2252">
        <f>'TPS543C20 Loop Gain'!AJ1688</f>
        <v>47.420705574345398</v>
      </c>
      <c r="E2252">
        <f>'TPS543C20 Loop Gain'!B1688</f>
        <v>155400</v>
      </c>
    </row>
    <row r="2253" spans="3:5" x14ac:dyDescent="0.25">
      <c r="C2253">
        <f>'TPS543C20 Loop Gain'!AI1687</f>
        <v>-22.898979179170244</v>
      </c>
      <c r="D2253">
        <f>'TPS543C20 Loop Gain'!AJ1687</f>
        <v>47.442304024489083</v>
      </c>
      <c r="E2253">
        <f>'TPS543C20 Loop Gain'!B1687</f>
        <v>155300</v>
      </c>
    </row>
    <row r="2254" spans="3:5" x14ac:dyDescent="0.25">
      <c r="C2254">
        <f>'TPS543C20 Loop Gain'!AI1686</f>
        <v>-22.892554514764356</v>
      </c>
      <c r="D2254">
        <f>'TPS543C20 Loop Gain'!AJ1686</f>
        <v>47.463896586579054</v>
      </c>
      <c r="E2254">
        <f>'TPS543C20 Loop Gain'!B1686</f>
        <v>155200</v>
      </c>
    </row>
    <row r="2255" spans="3:5" x14ac:dyDescent="0.25">
      <c r="C2255">
        <f>'TPS543C20 Loop Gain'!AI1685</f>
        <v>-22.886126864377662</v>
      </c>
      <c r="D2255">
        <f>'TPS543C20 Loop Gain'!AJ1685</f>
        <v>47.485483252577538</v>
      </c>
      <c r="E2255">
        <f>'TPS543C20 Loop Gain'!B1685</f>
        <v>155100</v>
      </c>
    </row>
    <row r="2256" spans="3:5" x14ac:dyDescent="0.25">
      <c r="C2256">
        <f>'TPS543C20 Loop Gain'!AI1684</f>
        <v>-22.879696222951015</v>
      </c>
      <c r="D2256">
        <f>'TPS543C20 Loop Gain'!AJ1684</f>
        <v>47.507064014424415</v>
      </c>
      <c r="E2256">
        <f>'TPS543C20 Loop Gain'!B1684</f>
        <v>155000</v>
      </c>
    </row>
    <row r="2257" spans="3:5" x14ac:dyDescent="0.25">
      <c r="C2257">
        <f>'TPS543C20 Loop Gain'!AI1683</f>
        <v>-22.873262585416345</v>
      </c>
      <c r="D2257">
        <f>'TPS543C20 Loop Gain'!AJ1683</f>
        <v>47.528638864036708</v>
      </c>
      <c r="E2257">
        <f>'TPS543C20 Loop Gain'!B1683</f>
        <v>154900</v>
      </c>
    </row>
    <row r="2258" spans="3:5" x14ac:dyDescent="0.25">
      <c r="C2258">
        <f>'TPS543C20 Loop Gain'!AI1682</f>
        <v>-22.86682594669562</v>
      </c>
      <c r="D2258">
        <f>'TPS543C20 Loop Gain'!AJ1682</f>
        <v>47.550207793307408</v>
      </c>
      <c r="E2258">
        <f>'TPS543C20 Loop Gain'!B1682</f>
        <v>154800</v>
      </c>
    </row>
    <row r="2259" spans="3:5" x14ac:dyDescent="0.25">
      <c r="C2259">
        <f>'TPS543C20 Loop Gain'!AI1681</f>
        <v>-22.860386301702455</v>
      </c>
      <c r="D2259">
        <f>'TPS543C20 Loop Gain'!AJ1681</f>
        <v>47.57177079410571</v>
      </c>
      <c r="E2259">
        <f>'TPS543C20 Loop Gain'!B1681</f>
        <v>154700</v>
      </c>
    </row>
    <row r="2260" spans="3:5" x14ac:dyDescent="0.25">
      <c r="C2260">
        <f>'TPS543C20 Loop Gain'!AI1680</f>
        <v>-22.853943645340131</v>
      </c>
      <c r="D2260">
        <f>'TPS543C20 Loop Gain'!AJ1680</f>
        <v>47.593327858279473</v>
      </c>
      <c r="E2260">
        <f>'TPS543C20 Loop Gain'!B1680</f>
        <v>154600</v>
      </c>
    </row>
    <row r="2261" spans="3:5" x14ac:dyDescent="0.25">
      <c r="C2261">
        <f>'TPS543C20 Loop Gain'!AI1679</f>
        <v>-22.847497972502936</v>
      </c>
      <c r="D2261">
        <f>'TPS543C20 Loop Gain'!AJ1679</f>
        <v>47.614878977651273</v>
      </c>
      <c r="E2261">
        <f>'TPS543C20 Loop Gain'!B1679</f>
        <v>154500</v>
      </c>
    </row>
    <row r="2262" spans="3:5" x14ac:dyDescent="0.25">
      <c r="C2262">
        <f>'TPS543C20 Loop Gain'!AI1678</f>
        <v>-22.841049278075776</v>
      </c>
      <c r="D2262">
        <f>'TPS543C20 Loop Gain'!AJ1678</f>
        <v>47.636424144022214</v>
      </c>
      <c r="E2262">
        <f>'TPS543C20 Loop Gain'!B1678</f>
        <v>154400</v>
      </c>
    </row>
    <row r="2263" spans="3:5" x14ac:dyDescent="0.25">
      <c r="C2263">
        <f>'TPS543C20 Loop Gain'!AI1677</f>
        <v>-22.834597556934014</v>
      </c>
      <c r="D2263">
        <f>'TPS543C20 Loop Gain'!AJ1677</f>
        <v>47.657963349167026</v>
      </c>
      <c r="E2263">
        <f>'TPS543C20 Loop Gain'!B1677</f>
        <v>154300</v>
      </c>
    </row>
    <row r="2264" spans="3:5" x14ac:dyDescent="0.25">
      <c r="C2264">
        <f>'TPS543C20 Loop Gain'!AI1676</f>
        <v>-22.828142803943585</v>
      </c>
      <c r="D2264">
        <f>'TPS543C20 Loop Gain'!AJ1676</f>
        <v>47.679496584839718</v>
      </c>
      <c r="E2264">
        <f>'TPS543C20 Loop Gain'!B1676</f>
        <v>154200</v>
      </c>
    </row>
    <row r="2265" spans="3:5" x14ac:dyDescent="0.25">
      <c r="C2265">
        <f>'TPS543C20 Loop Gain'!AI1675</f>
        <v>-22.821685013960661</v>
      </c>
      <c r="D2265">
        <f>'TPS543C20 Loop Gain'!AJ1675</f>
        <v>47.701023842767142</v>
      </c>
      <c r="E2265">
        <f>'TPS543C20 Loop Gain'!B1675</f>
        <v>154100</v>
      </c>
    </row>
    <row r="2266" spans="3:5" x14ac:dyDescent="0.25">
      <c r="C2266">
        <f>'TPS543C20 Loop Gain'!AI1674</f>
        <v>-22.815224181832086</v>
      </c>
      <c r="D2266">
        <f>'TPS543C20 Loop Gain'!AJ1674</f>
        <v>47.722545114657315</v>
      </c>
      <c r="E2266">
        <f>'TPS543C20 Loop Gain'!B1674</f>
        <v>154000</v>
      </c>
    </row>
    <row r="2267" spans="3:5" x14ac:dyDescent="0.25">
      <c r="C2267">
        <f>'TPS543C20 Loop Gain'!AI1673</f>
        <v>-22.808760302395115</v>
      </c>
      <c r="D2267">
        <f>'TPS543C20 Loop Gain'!AJ1673</f>
        <v>47.744060392188644</v>
      </c>
      <c r="E2267">
        <f>'TPS543C20 Loop Gain'!B1673</f>
        <v>153900</v>
      </c>
    </row>
    <row r="2268" spans="3:5" x14ac:dyDescent="0.25">
      <c r="C2268">
        <f>'TPS543C20 Loop Gain'!AI1672</f>
        <v>-22.802293370477575</v>
      </c>
      <c r="D2268">
        <f>'TPS543C20 Loop Gain'!AJ1672</f>
        <v>47.765569667020081</v>
      </c>
      <c r="E2268">
        <f>'TPS543C20 Loop Gain'!B1672</f>
        <v>153800</v>
      </c>
    </row>
    <row r="2269" spans="3:5" x14ac:dyDescent="0.25">
      <c r="C2269">
        <f>'TPS543C20 Loop Gain'!AI1671</f>
        <v>-22.79582338089735</v>
      </c>
      <c r="D2269">
        <f>'TPS543C20 Loop Gain'!AJ1671</f>
        <v>47.787072930784404</v>
      </c>
      <c r="E2269">
        <f>'TPS543C20 Loop Gain'!B1671</f>
        <v>153700</v>
      </c>
    </row>
    <row r="2270" spans="3:5" x14ac:dyDescent="0.25">
      <c r="C2270">
        <f>'TPS543C20 Loop Gain'!AI1670</f>
        <v>-22.789350328462934</v>
      </c>
      <c r="D2270">
        <f>'TPS543C20 Loop Gain'!AJ1670</f>
        <v>47.808570175090153</v>
      </c>
      <c r="E2270">
        <f>'TPS543C20 Loop Gain'!B1670</f>
        <v>153600</v>
      </c>
    </row>
    <row r="2271" spans="3:5" x14ac:dyDescent="0.25">
      <c r="C2271">
        <f>'TPS543C20 Loop Gain'!AI1669</f>
        <v>-22.782874207972807</v>
      </c>
      <c r="D2271">
        <f>'TPS543C20 Loop Gain'!AJ1669</f>
        <v>47.830061391522477</v>
      </c>
      <c r="E2271">
        <f>'TPS543C20 Loop Gain'!B1669</f>
        <v>153500</v>
      </c>
    </row>
    <row r="2272" spans="3:5" x14ac:dyDescent="0.25">
      <c r="C2272">
        <f>'TPS543C20 Loop Gain'!AI1668</f>
        <v>-22.776395014216249</v>
      </c>
      <c r="D2272">
        <f>'TPS543C20 Loop Gain'!AJ1668</f>
        <v>47.851546571641698</v>
      </c>
      <c r="E2272">
        <f>'TPS543C20 Loop Gain'!B1668</f>
        <v>153400</v>
      </c>
    </row>
    <row r="2273" spans="3:5" x14ac:dyDescent="0.25">
      <c r="C2273">
        <f>'TPS543C20 Loop Gain'!AI1667</f>
        <v>-22.769912741972398</v>
      </c>
      <c r="D2273">
        <f>'TPS543C20 Loop Gain'!AJ1667</f>
        <v>47.873025706984912</v>
      </c>
      <c r="E2273">
        <f>'TPS543C20 Loop Gain'!B1667</f>
        <v>153300</v>
      </c>
    </row>
    <row r="2274" spans="3:5" x14ac:dyDescent="0.25">
      <c r="C2274">
        <f>'TPS543C20 Loop Gain'!AI1666</f>
        <v>-22.763427386010868</v>
      </c>
      <c r="D2274">
        <f>'TPS543C20 Loop Gain'!AJ1666</f>
        <v>47.894498789062041</v>
      </c>
      <c r="E2274">
        <f>'TPS543C20 Loop Gain'!B1666</f>
        <v>153200</v>
      </c>
    </row>
    <row r="2275" spans="3:5" x14ac:dyDescent="0.25">
      <c r="C2275">
        <f>'TPS543C20 Loop Gain'!AI1665</f>
        <v>-22.756938941091278</v>
      </c>
      <c r="D2275">
        <f>'TPS543C20 Loop Gain'!AJ1665</f>
        <v>47.915965809361346</v>
      </c>
      <c r="E2275">
        <f>'TPS543C20 Loop Gain'!B1665</f>
        <v>153100</v>
      </c>
    </row>
    <row r="2276" spans="3:5" x14ac:dyDescent="0.25">
      <c r="C2276">
        <f>'TPS543C20 Loop Gain'!AI1664</f>
        <v>-22.75044740196364</v>
      </c>
      <c r="D2276">
        <f>'TPS543C20 Loop Gain'!AJ1664</f>
        <v>47.937426759344739</v>
      </c>
      <c r="E2276">
        <f>'TPS543C20 Loop Gain'!B1664</f>
        <v>153000</v>
      </c>
    </row>
    <row r="2277" spans="3:5" x14ac:dyDescent="0.25">
      <c r="C2277">
        <f>'TPS543C20 Loop Gain'!AI1663</f>
        <v>-22.743952763368284</v>
      </c>
      <c r="D2277">
        <f>'TPS543C20 Loop Gain'!AJ1663</f>
        <v>47.958881630450904</v>
      </c>
      <c r="E2277">
        <f>'TPS543C20 Loop Gain'!B1663</f>
        <v>152900</v>
      </c>
    </row>
    <row r="2278" spans="3:5" x14ac:dyDescent="0.25">
      <c r="C2278">
        <f>'TPS543C20 Loop Gain'!AI1662</f>
        <v>-22.737455020035039</v>
      </c>
      <c r="D2278">
        <f>'TPS543C20 Loop Gain'!AJ1662</f>
        <v>47.980330414091526</v>
      </c>
      <c r="E2278">
        <f>'TPS543C20 Loop Gain'!B1662</f>
        <v>152800</v>
      </c>
    </row>
    <row r="2279" spans="3:5" x14ac:dyDescent="0.25">
      <c r="C2279">
        <f>'TPS543C20 Loop Gain'!AI1661</f>
        <v>-22.730954166684395</v>
      </c>
      <c r="D2279">
        <f>'TPS543C20 Loop Gain'!AJ1661</f>
        <v>48.001773101655992</v>
      </c>
      <c r="E2279">
        <f>'TPS543C20 Loop Gain'!B1661</f>
        <v>152700</v>
      </c>
    </row>
    <row r="2280" spans="3:5" x14ac:dyDescent="0.25">
      <c r="C2280">
        <f>'TPS543C20 Loop Gain'!AI1660</f>
        <v>-22.72445019802695</v>
      </c>
      <c r="D2280">
        <f>'TPS543C20 Loop Gain'!AJ1660</f>
        <v>48.02320968450551</v>
      </c>
      <c r="E2280">
        <f>'TPS543C20 Loop Gain'!B1660</f>
        <v>152600</v>
      </c>
    </row>
    <row r="2281" spans="3:5" x14ac:dyDescent="0.25">
      <c r="C2281">
        <f>'TPS543C20 Loop Gain'!AI1659</f>
        <v>-22.717943108763102</v>
      </c>
      <c r="D2281">
        <f>'TPS543C20 Loop Gain'!AJ1659</f>
        <v>48.044640153979593</v>
      </c>
      <c r="E2281">
        <f>'TPS543C20 Loop Gain'!B1659</f>
        <v>152500</v>
      </c>
    </row>
    <row r="2282" spans="3:5" x14ac:dyDescent="0.25">
      <c r="C2282">
        <f>'TPS543C20 Loop Gain'!AI1658</f>
        <v>-22.711432893583243</v>
      </c>
      <c r="D2282">
        <f>'TPS543C20 Loop Gain'!AJ1658</f>
        <v>48.066064501390862</v>
      </c>
      <c r="E2282">
        <f>'TPS543C20 Loop Gain'!B1658</f>
        <v>152400</v>
      </c>
    </row>
    <row r="2283" spans="3:5" x14ac:dyDescent="0.25">
      <c r="C2283">
        <f>'TPS543C20 Loop Gain'!AI1657</f>
        <v>-22.704919547167858</v>
      </c>
      <c r="D2283">
        <f>'TPS543C20 Loop Gain'!AJ1657</f>
        <v>48.08748271802672</v>
      </c>
      <c r="E2283">
        <f>'TPS543C20 Loop Gain'!B1657</f>
        <v>152300</v>
      </c>
    </row>
    <row r="2284" spans="3:5" x14ac:dyDescent="0.25">
      <c r="C2284">
        <f>'TPS543C20 Loop Gain'!AI1656</f>
        <v>-22.698403064187474</v>
      </c>
      <c r="D2284">
        <f>'TPS543C20 Loop Gain'!AJ1656</f>
        <v>48.10889479514892</v>
      </c>
      <c r="E2284">
        <f>'TPS543C20 Loop Gain'!B1656</f>
        <v>152200</v>
      </c>
    </row>
    <row r="2285" spans="3:5" x14ac:dyDescent="0.25">
      <c r="C2285">
        <f>'TPS543C20 Loop Gain'!AI1655</f>
        <v>-22.691883439302632</v>
      </c>
      <c r="D2285">
        <f>'TPS543C20 Loop Gain'!AJ1655</f>
        <v>48.130300723995866</v>
      </c>
      <c r="E2285">
        <f>'TPS543C20 Loop Gain'!B1655</f>
        <v>152100</v>
      </c>
    </row>
    <row r="2286" spans="3:5" x14ac:dyDescent="0.25">
      <c r="C2286">
        <f>'TPS543C20 Loop Gain'!AI1654</f>
        <v>-22.685360667163433</v>
      </c>
      <c r="D2286">
        <f>'TPS543C20 Loop Gain'!AJ1654</f>
        <v>48.15170049577786</v>
      </c>
      <c r="E2286">
        <f>'TPS543C20 Loop Gain'!B1654</f>
        <v>152000</v>
      </c>
    </row>
    <row r="2287" spans="3:5" x14ac:dyDescent="0.25">
      <c r="C2287">
        <f>'TPS543C20 Loop Gain'!AI1653</f>
        <v>-22.678834742410132</v>
      </c>
      <c r="D2287">
        <f>'TPS543C20 Loop Gain'!AJ1653</f>
        <v>48.173094101681031</v>
      </c>
      <c r="E2287">
        <f>'TPS543C20 Loop Gain'!B1653</f>
        <v>151900</v>
      </c>
    </row>
    <row r="2288" spans="3:5" x14ac:dyDescent="0.25">
      <c r="C2288">
        <f>'TPS543C20 Loop Gain'!AI1652</f>
        <v>-22.672305659672833</v>
      </c>
      <c r="D2288">
        <f>'TPS543C20 Loop Gain'!AJ1652</f>
        <v>48.194481532864565</v>
      </c>
      <c r="E2288">
        <f>'TPS543C20 Loop Gain'!B1652</f>
        <v>151800</v>
      </c>
    </row>
    <row r="2289" spans="3:5" x14ac:dyDescent="0.25">
      <c r="C2289">
        <f>'TPS543C20 Loop Gain'!AI1651</f>
        <v>-22.665773413571305</v>
      </c>
      <c r="D2289">
        <f>'TPS543C20 Loop Gain'!AJ1651</f>
        <v>48.215862780465052</v>
      </c>
      <c r="E2289">
        <f>'TPS543C20 Loop Gain'!B1651</f>
        <v>151700</v>
      </c>
    </row>
    <row r="2290" spans="3:5" x14ac:dyDescent="0.25">
      <c r="C2290">
        <f>'TPS543C20 Loop Gain'!AI1650</f>
        <v>-22.65923799871549</v>
      </c>
      <c r="D2290">
        <f>'TPS543C20 Loop Gain'!AJ1650</f>
        <v>48.237237835588509</v>
      </c>
      <c r="E2290">
        <f>'TPS543C20 Loop Gain'!B1650</f>
        <v>151600</v>
      </c>
    </row>
    <row r="2291" spans="3:5" x14ac:dyDescent="0.25">
      <c r="C2291">
        <f>'TPS543C20 Loop Gain'!AI1649</f>
        <v>-22.652699409704475</v>
      </c>
      <c r="D2291">
        <f>'TPS543C20 Loop Gain'!AJ1649</f>
        <v>48.258606689319791</v>
      </c>
      <c r="E2291">
        <f>'TPS543C20 Loop Gain'!B1649</f>
        <v>151500</v>
      </c>
    </row>
    <row r="2292" spans="3:5" x14ac:dyDescent="0.25">
      <c r="C2292">
        <f>'TPS543C20 Loop Gain'!AI1648</f>
        <v>-22.646157641127701</v>
      </c>
      <c r="D2292">
        <f>'TPS543C20 Loop Gain'!AJ1648</f>
        <v>48.279969332713527</v>
      </c>
      <c r="E2292">
        <f>'TPS543C20 Loop Gain'!B1648</f>
        <v>151400</v>
      </c>
    </row>
    <row r="2293" spans="3:5" x14ac:dyDescent="0.25">
      <c r="C2293">
        <f>'TPS543C20 Loop Gain'!AI1647</f>
        <v>-22.63961268756384</v>
      </c>
      <c r="D2293">
        <f>'TPS543C20 Loop Gain'!AJ1647</f>
        <v>48.301325756801852</v>
      </c>
      <c r="E2293">
        <f>'TPS543C20 Loop Gain'!B1647</f>
        <v>151300</v>
      </c>
    </row>
    <row r="2294" spans="3:5" x14ac:dyDescent="0.25">
      <c r="C2294">
        <f>'TPS543C20 Loop Gain'!AI1646</f>
        <v>-22.633064543581618</v>
      </c>
      <c r="D2294">
        <f>'TPS543C20 Loop Gain'!AJ1646</f>
        <v>48.32267595258817</v>
      </c>
      <c r="E2294">
        <f>'TPS543C20 Loop Gain'!B1646</f>
        <v>151200</v>
      </c>
    </row>
    <row r="2295" spans="3:5" x14ac:dyDescent="0.25">
      <c r="C2295">
        <f>'TPS543C20 Loop Gain'!AI1645</f>
        <v>-22.626513203739322</v>
      </c>
      <c r="D2295">
        <f>'TPS543C20 Loop Gain'!AJ1645</f>
        <v>48.344019911050232</v>
      </c>
      <c r="E2295">
        <f>'TPS543C20 Loop Gain'!B1645</f>
        <v>151100</v>
      </c>
    </row>
    <row r="2296" spans="3:5" x14ac:dyDescent="0.25">
      <c r="C2296">
        <f>'TPS543C20 Loop Gain'!AI1644</f>
        <v>-22.619958662584594</v>
      </c>
      <c r="D2296">
        <f>'TPS543C20 Loop Gain'!AJ1644</f>
        <v>48.365357623140724</v>
      </c>
      <c r="E2296">
        <f>'TPS543C20 Loop Gain'!B1644</f>
        <v>151000</v>
      </c>
    </row>
    <row r="2297" spans="3:5" x14ac:dyDescent="0.25">
      <c r="C2297">
        <f>'TPS543C20 Loop Gain'!AI1643</f>
        <v>-22.613400914654918</v>
      </c>
      <c r="D2297">
        <f>'TPS543C20 Loop Gain'!AJ1643</f>
        <v>48.386689079783402</v>
      </c>
      <c r="E2297">
        <f>'TPS543C20 Loop Gain'!B1643</f>
        <v>150900</v>
      </c>
    </row>
    <row r="2298" spans="3:5" x14ac:dyDescent="0.25">
      <c r="C2298">
        <f>'TPS543C20 Loop Gain'!AI1642</f>
        <v>-22.606839954477373</v>
      </c>
      <c r="D2298">
        <f>'TPS543C20 Loop Gain'!AJ1642</f>
        <v>48.408014271878031</v>
      </c>
      <c r="E2298">
        <f>'TPS543C20 Loop Gain'!B1642</f>
        <v>150800</v>
      </c>
    </row>
    <row r="2299" spans="3:5" x14ac:dyDescent="0.25">
      <c r="C2299">
        <f>'TPS543C20 Loop Gain'!AI1641</f>
        <v>-22.600275776568466</v>
      </c>
      <c r="D2299">
        <f>'TPS543C20 Loop Gain'!AJ1641</f>
        <v>48.429333190295758</v>
      </c>
      <c r="E2299">
        <f>'TPS543C20 Loop Gain'!B1641</f>
        <v>150700</v>
      </c>
    </row>
    <row r="2300" spans="3:5" x14ac:dyDescent="0.25">
      <c r="C2300">
        <f>'TPS543C20 Loop Gain'!AI1640</f>
        <v>-22.593708375434197</v>
      </c>
      <c r="D2300">
        <f>'TPS543C20 Loop Gain'!AJ1640</f>
        <v>48.450645825882084</v>
      </c>
      <c r="E2300">
        <f>'TPS543C20 Loop Gain'!B1640</f>
        <v>150600</v>
      </c>
    </row>
    <row r="2301" spans="3:5" x14ac:dyDescent="0.25">
      <c r="C2301">
        <f>'TPS543C20 Loop Gain'!AI1639</f>
        <v>-22.587137745570047</v>
      </c>
      <c r="D2301">
        <f>'TPS543C20 Loop Gain'!AJ1639</f>
        <v>48.471952169454312</v>
      </c>
      <c r="E2301">
        <f>'TPS543C20 Loop Gain'!B1639</f>
        <v>150500</v>
      </c>
    </row>
    <row r="2302" spans="3:5" x14ac:dyDescent="0.25">
      <c r="C2302">
        <f>'TPS543C20 Loop Gain'!AI1638</f>
        <v>-22.580563881461092</v>
      </c>
      <c r="D2302">
        <f>'TPS543C20 Loop Gain'!AJ1638</f>
        <v>48.493252211805491</v>
      </c>
      <c r="E2302">
        <f>'TPS543C20 Loop Gain'!B1638</f>
        <v>150400</v>
      </c>
    </row>
    <row r="2303" spans="3:5" x14ac:dyDescent="0.25">
      <c r="C2303">
        <f>'TPS543C20 Loop Gain'!AI1637</f>
        <v>-22.573986777581627</v>
      </c>
      <c r="D2303">
        <f>'TPS543C20 Loop Gain'!AJ1637</f>
        <v>48.514545943698892</v>
      </c>
      <c r="E2303">
        <f>'TPS543C20 Loop Gain'!B1637</f>
        <v>150300</v>
      </c>
    </row>
    <row r="2304" spans="3:5" x14ac:dyDescent="0.25">
      <c r="C2304">
        <f>'TPS543C20 Loop Gain'!AI1636</f>
        <v>-22.567406428395344</v>
      </c>
      <c r="D2304">
        <f>'TPS543C20 Loop Gain'!AJ1636</f>
        <v>48.535833355871247</v>
      </c>
      <c r="E2304">
        <f>'TPS543C20 Loop Gain'!B1636</f>
        <v>150200</v>
      </c>
    </row>
    <row r="2305" spans="3:5" x14ac:dyDescent="0.25">
      <c r="C2305">
        <f>'TPS543C20 Loop Gain'!AI1635</f>
        <v>-22.56082282835537</v>
      </c>
      <c r="D2305">
        <f>'TPS543C20 Loop Gain'!AJ1635</f>
        <v>48.557114439033562</v>
      </c>
      <c r="E2305">
        <f>'TPS543C20 Loop Gain'!B1635</f>
        <v>150100</v>
      </c>
    </row>
    <row r="2306" spans="3:5" x14ac:dyDescent="0.25">
      <c r="C2306">
        <f>'TPS543C20 Loop Gain'!AI1634</f>
        <v>-22.554235971904198</v>
      </c>
      <c r="D2306">
        <f>'TPS543C20 Loop Gain'!AJ1634</f>
        <v>48.57838918386819</v>
      </c>
      <c r="E2306">
        <f>'TPS543C20 Loop Gain'!B1634</f>
        <v>150000</v>
      </c>
    </row>
    <row r="2307" spans="3:5" x14ac:dyDescent="0.25">
      <c r="C2307">
        <f>'TPS543C20 Loop Gain'!AI1633</f>
        <v>-22.547645853473494</v>
      </c>
      <c r="D2307">
        <f>'TPS543C20 Loop Gain'!AJ1633</f>
        <v>48.599657581030073</v>
      </c>
      <c r="E2307">
        <f>'TPS543C20 Loop Gain'!B1633</f>
        <v>149900</v>
      </c>
    </row>
    <row r="2308" spans="3:5" x14ac:dyDescent="0.25">
      <c r="C2308">
        <f>'TPS543C20 Loop Gain'!AI1632</f>
        <v>-22.541052467484199</v>
      </c>
      <c r="D2308">
        <f>'TPS543C20 Loop Gain'!AJ1632</f>
        <v>48.62091962114733</v>
      </c>
      <c r="E2308">
        <f>'TPS543C20 Loop Gain'!B1632</f>
        <v>149800</v>
      </c>
    </row>
    <row r="2309" spans="3:5" x14ac:dyDescent="0.25">
      <c r="C2309">
        <f>'TPS543C20 Loop Gain'!AI1631</f>
        <v>-22.534455808346681</v>
      </c>
      <c r="D2309">
        <f>'TPS543C20 Loop Gain'!AJ1631</f>
        <v>48.642175294819452</v>
      </c>
      <c r="E2309">
        <f>'TPS543C20 Loop Gain'!B1631</f>
        <v>149700</v>
      </c>
    </row>
    <row r="2310" spans="3:5" x14ac:dyDescent="0.25">
      <c r="C2310">
        <f>'TPS543C20 Loop Gain'!AI1630</f>
        <v>-22.527855870460044</v>
      </c>
      <c r="D2310">
        <f>'TPS543C20 Loop Gain'!AJ1630</f>
        <v>48.663424592620274</v>
      </c>
      <c r="E2310">
        <f>'TPS543C20 Loop Gain'!B1630</f>
        <v>149600</v>
      </c>
    </row>
    <row r="2311" spans="3:5" x14ac:dyDescent="0.25">
      <c r="C2311">
        <f>'TPS543C20 Loop Gain'!AI1629</f>
        <v>-22.521252648213217</v>
      </c>
      <c r="D2311">
        <f>'TPS543C20 Loop Gain'!AJ1629</f>
        <v>48.684667505092449</v>
      </c>
      <c r="E2311">
        <f>'TPS543C20 Loop Gain'!B1629</f>
        <v>149500</v>
      </c>
    </row>
    <row r="2312" spans="3:5" x14ac:dyDescent="0.25">
      <c r="C2312">
        <f>'TPS543C20 Loop Gain'!AI1628</f>
        <v>-22.514646135983764</v>
      </c>
      <c r="D2312">
        <f>'TPS543C20 Loop Gain'!AJ1628</f>
        <v>48.7059040227536</v>
      </c>
      <c r="E2312">
        <f>'TPS543C20 Loop Gain'!B1628</f>
        <v>149400</v>
      </c>
    </row>
    <row r="2313" spans="3:5" x14ac:dyDescent="0.25">
      <c r="C2313">
        <f>'TPS543C20 Loop Gain'!AI1627</f>
        <v>-22.508036328138306</v>
      </c>
      <c r="D2313">
        <f>'TPS543C20 Loop Gain'!AJ1627</f>
        <v>48.727134136093277</v>
      </c>
      <c r="E2313">
        <f>'TPS543C20 Loop Gain'!B1627</f>
        <v>149300</v>
      </c>
    </row>
    <row r="2314" spans="3:5" x14ac:dyDescent="0.25">
      <c r="C2314">
        <f>'TPS543C20 Loop Gain'!AI1626</f>
        <v>-22.501423219032979</v>
      </c>
      <c r="D2314">
        <f>'TPS543C20 Loop Gain'!AJ1626</f>
        <v>48.748357835571476</v>
      </c>
      <c r="E2314">
        <f>'TPS543C20 Loop Gain'!B1626</f>
        <v>149200</v>
      </c>
    </row>
    <row r="2315" spans="3:5" x14ac:dyDescent="0.25">
      <c r="C2315">
        <f>'TPS543C20 Loop Gain'!AI1625</f>
        <v>-22.494806803012757</v>
      </c>
      <c r="D2315">
        <f>'TPS543C20 Loop Gain'!AJ1625</f>
        <v>48.769575111620995</v>
      </c>
      <c r="E2315">
        <f>'TPS543C20 Loop Gain'!B1625</f>
        <v>149100</v>
      </c>
    </row>
    <row r="2316" spans="3:5" x14ac:dyDescent="0.25">
      <c r="C2316">
        <f>'TPS543C20 Loop Gain'!AI1624</f>
        <v>-22.488187074411524</v>
      </c>
      <c r="D2316">
        <f>'TPS543C20 Loop Gain'!AJ1624</f>
        <v>48.790785954645244</v>
      </c>
      <c r="E2316">
        <f>'TPS543C20 Loop Gain'!B1624</f>
        <v>149000</v>
      </c>
    </row>
    <row r="2317" spans="3:5" x14ac:dyDescent="0.25">
      <c r="C2317">
        <f>'TPS543C20 Loop Gain'!AI1623</f>
        <v>-22.481564027552103</v>
      </c>
      <c r="D2317">
        <f>'TPS543C20 Loop Gain'!AJ1623</f>
        <v>48.811990355021301</v>
      </c>
      <c r="E2317">
        <f>'TPS543C20 Loop Gain'!B1623</f>
        <v>148900</v>
      </c>
    </row>
    <row r="2318" spans="3:5" x14ac:dyDescent="0.25">
      <c r="C2318">
        <f>'TPS543C20 Loop Gain'!AI1622</f>
        <v>-22.47493765674654</v>
      </c>
      <c r="D2318">
        <f>'TPS543C20 Loop Gain'!AJ1622</f>
        <v>48.833188303095369</v>
      </c>
      <c r="E2318">
        <f>'TPS543C20 Loop Gain'!B1622</f>
        <v>148800</v>
      </c>
    </row>
    <row r="2319" spans="3:5" x14ac:dyDescent="0.25">
      <c r="C2319">
        <f>'TPS543C20 Loop Gain'!AI1621</f>
        <v>-22.468307956295611</v>
      </c>
      <c r="D2319">
        <f>'TPS543C20 Loop Gain'!AJ1621</f>
        <v>48.85437978918668</v>
      </c>
      <c r="E2319">
        <f>'TPS543C20 Loop Gain'!B1621</f>
        <v>148700</v>
      </c>
    </row>
    <row r="2320" spans="3:5" x14ac:dyDescent="0.25">
      <c r="C2320">
        <f>'TPS543C20 Loop Gain'!AI1620</f>
        <v>-22.461674920488864</v>
      </c>
      <c r="D2320">
        <f>'TPS543C20 Loop Gain'!AJ1620</f>
        <v>48.875564803586066</v>
      </c>
      <c r="E2320">
        <f>'TPS543C20 Loop Gain'!B1620</f>
        <v>148600</v>
      </c>
    </row>
    <row r="2321" spans="3:5" x14ac:dyDescent="0.25">
      <c r="C2321">
        <f>'TPS543C20 Loop Gain'!AI1619</f>
        <v>-22.45503854360485</v>
      </c>
      <c r="D2321">
        <f>'TPS543C20 Loop Gain'!AJ1619</f>
        <v>48.896743336553214</v>
      </c>
      <c r="E2321">
        <f>'TPS543C20 Loop Gain'!B1619</f>
        <v>148500</v>
      </c>
    </row>
    <row r="2322" spans="3:5" x14ac:dyDescent="0.25">
      <c r="C2322">
        <f>'TPS543C20 Loop Gain'!AI1618</f>
        <v>-22.448398819911169</v>
      </c>
      <c r="D2322">
        <f>'TPS543C20 Loop Gain'!AJ1618</f>
        <v>48.917915378322938</v>
      </c>
      <c r="E2322">
        <f>'TPS543C20 Loop Gain'!B1618</f>
        <v>148400</v>
      </c>
    </row>
    <row r="2323" spans="3:5" x14ac:dyDescent="0.25">
      <c r="C2323">
        <f>'TPS543C20 Loop Gain'!AI1617</f>
        <v>-22.441755743663752</v>
      </c>
      <c r="D2323">
        <f>'TPS543C20 Loop Gain'!AJ1617</f>
        <v>48.939080919095581</v>
      </c>
      <c r="E2323">
        <f>'TPS543C20 Loop Gain'!B1617</f>
        <v>148300</v>
      </c>
    </row>
    <row r="2324" spans="3:5" x14ac:dyDescent="0.25">
      <c r="C2324">
        <f>'TPS543C20 Loop Gain'!AI1616</f>
        <v>-22.435109309107503</v>
      </c>
      <c r="D2324">
        <f>'TPS543C20 Loop Gain'!AJ1616</f>
        <v>48.960239949047839</v>
      </c>
      <c r="E2324">
        <f>'TPS543C20 Loop Gain'!B1616</f>
        <v>148200</v>
      </c>
    </row>
    <row r="2325" spans="3:5" x14ac:dyDescent="0.25">
      <c r="C2325">
        <f>'TPS543C20 Loop Gain'!AI1615</f>
        <v>-22.428459510476237</v>
      </c>
      <c r="D2325">
        <f>'TPS543C20 Loop Gain'!AJ1615</f>
        <v>48.981392458324578</v>
      </c>
      <c r="E2325">
        <f>'TPS543C20 Loop Gain'!B1615</f>
        <v>148100</v>
      </c>
    </row>
    <row r="2326" spans="3:5" x14ac:dyDescent="0.25">
      <c r="C2326">
        <f>'TPS543C20 Loop Gain'!AI1614</f>
        <v>-22.421806341992081</v>
      </c>
      <c r="D2326">
        <f>'TPS543C20 Loop Gain'!AJ1614</f>
        <v>49.002538437040691</v>
      </c>
      <c r="E2326">
        <f>'TPS543C20 Loop Gain'!B1614</f>
        <v>148000</v>
      </c>
    </row>
    <row r="2327" spans="3:5" x14ac:dyDescent="0.25">
      <c r="C2327">
        <f>'TPS543C20 Loop Gain'!AI1613</f>
        <v>-22.415149797866167</v>
      </c>
      <c r="D2327">
        <f>'TPS543C20 Loop Gain'!AJ1613</f>
        <v>49.023677875283958</v>
      </c>
      <c r="E2327">
        <f>'TPS543C20 Loop Gain'!B1613</f>
        <v>147900</v>
      </c>
    </row>
    <row r="2328" spans="3:5" x14ac:dyDescent="0.25">
      <c r="C2328">
        <f>'TPS543C20 Loop Gain'!AI1612</f>
        <v>-22.408489872297906</v>
      </c>
      <c r="D2328">
        <f>'TPS543C20 Loop Gain'!AJ1612</f>
        <v>49.044810763110156</v>
      </c>
      <c r="E2328">
        <f>'TPS543C20 Loop Gain'!B1612</f>
        <v>147800</v>
      </c>
    </row>
    <row r="2329" spans="3:5" x14ac:dyDescent="0.25">
      <c r="C2329">
        <f>'TPS543C20 Loop Gain'!AI1611</f>
        <v>-22.401826559475634</v>
      </c>
      <c r="D2329">
        <f>'TPS543C20 Loop Gain'!AJ1611</f>
        <v>49.065937090547386</v>
      </c>
      <c r="E2329">
        <f>'TPS543C20 Loop Gain'!B1611</f>
        <v>147700</v>
      </c>
    </row>
    <row r="2330" spans="3:5" x14ac:dyDescent="0.25">
      <c r="C2330">
        <f>'TPS543C20 Loop Gain'!AI1610</f>
        <v>-22.395159853576097</v>
      </c>
      <c r="D2330">
        <f>'TPS543C20 Loop Gain'!AJ1610</f>
        <v>49.087056847593736</v>
      </c>
      <c r="E2330">
        <f>'TPS543C20 Loop Gain'!B1610</f>
        <v>147600</v>
      </c>
    </row>
    <row r="2331" spans="3:5" x14ac:dyDescent="0.25">
      <c r="C2331">
        <f>'TPS543C20 Loop Gain'!AI1609</f>
        <v>-22.388489748764492</v>
      </c>
      <c r="D2331">
        <f>'TPS543C20 Loop Gain'!AJ1609</f>
        <v>49.108170024215859</v>
      </c>
      <c r="E2331">
        <f>'TPS543C20 Loop Gain'!B1609</f>
        <v>147500</v>
      </c>
    </row>
    <row r="2332" spans="3:5" x14ac:dyDescent="0.25">
      <c r="C2332">
        <f>'TPS543C20 Loop Gain'!AI1608</f>
        <v>-22.381816239194791</v>
      </c>
      <c r="D2332">
        <f>'TPS543C20 Loop Gain'!AJ1608</f>
        <v>49.129276610353237</v>
      </c>
      <c r="E2332">
        <f>'TPS543C20 Loop Gain'!B1608</f>
        <v>147400</v>
      </c>
    </row>
    <row r="2333" spans="3:5" x14ac:dyDescent="0.25">
      <c r="C2333">
        <f>'TPS543C20 Loop Gain'!AI1607</f>
        <v>-22.375139319008991</v>
      </c>
      <c r="D2333">
        <f>'TPS543C20 Loop Gain'!AJ1607</f>
        <v>49.150376595912526</v>
      </c>
      <c r="E2333">
        <f>'TPS543C20 Loop Gain'!B1607</f>
        <v>147300</v>
      </c>
    </row>
    <row r="2334" spans="3:5" x14ac:dyDescent="0.25">
      <c r="C2334">
        <f>'TPS543C20 Loop Gain'!AI1606</f>
        <v>-22.368458982337849</v>
      </c>
      <c r="D2334">
        <f>'TPS543C20 Loop Gain'!AJ1606</f>
        <v>49.171469970772009</v>
      </c>
      <c r="E2334">
        <f>'TPS543C20 Loop Gain'!B1606</f>
        <v>147200</v>
      </c>
    </row>
    <row r="2335" spans="3:5" x14ac:dyDescent="0.25">
      <c r="C2335">
        <f>'TPS543C20 Loop Gain'!AI1605</f>
        <v>-22.361775223300473</v>
      </c>
      <c r="D2335">
        <f>'TPS543C20 Loop Gain'!AJ1605</f>
        <v>49.192556724779777</v>
      </c>
      <c r="E2335">
        <f>'TPS543C20 Loop Gain'!B1605</f>
        <v>147100</v>
      </c>
    </row>
    <row r="2336" spans="3:5" x14ac:dyDescent="0.25">
      <c r="C2336">
        <f>'TPS543C20 Loop Gain'!AI1604</f>
        <v>-22.355088036004226</v>
      </c>
      <c r="D2336">
        <f>'TPS543C20 Loop Gain'!AJ1604</f>
        <v>49.213636847752149</v>
      </c>
      <c r="E2336">
        <f>'TPS543C20 Loop Gain'!B1604</f>
        <v>147000</v>
      </c>
    </row>
    <row r="2337" spans="3:5" x14ac:dyDescent="0.25">
      <c r="C2337">
        <f>'TPS543C20 Loop Gain'!AI1603</f>
        <v>-22.348397414544806</v>
      </c>
      <c r="D2337">
        <f>'TPS543C20 Loop Gain'!AJ1603</f>
        <v>49.234710329477089</v>
      </c>
      <c r="E2337">
        <f>'TPS543C20 Loop Gain'!B1603</f>
        <v>146900</v>
      </c>
    </row>
    <row r="2338" spans="3:5" x14ac:dyDescent="0.25">
      <c r="C2338">
        <f>'TPS543C20 Loop Gain'!AI1602</f>
        <v>-22.341703353006285</v>
      </c>
      <c r="D2338">
        <f>'TPS543C20 Loop Gain'!AJ1602</f>
        <v>49.255777159709936</v>
      </c>
      <c r="E2338">
        <f>'TPS543C20 Loop Gain'!B1602</f>
        <v>146800</v>
      </c>
    </row>
    <row r="2339" spans="3:5" x14ac:dyDescent="0.25">
      <c r="C2339">
        <f>'TPS543C20 Loop Gain'!AI1601</f>
        <v>-22.335005845460966</v>
      </c>
      <c r="D2339">
        <f>'TPS543C20 Loop Gain'!AJ1601</f>
        <v>49.276837328176832</v>
      </c>
      <c r="E2339">
        <f>'TPS543C20 Loop Gain'!B1601</f>
        <v>146700</v>
      </c>
    </row>
    <row r="2340" spans="3:5" x14ac:dyDescent="0.25">
      <c r="C2340">
        <f>'TPS543C20 Loop Gain'!AI1600</f>
        <v>-22.328304885969274</v>
      </c>
      <c r="D2340">
        <f>'TPS543C20 Loop Gain'!AJ1600</f>
        <v>49.297890824571752</v>
      </c>
      <c r="E2340">
        <f>'TPS543C20 Loop Gain'!B1600</f>
        <v>146600</v>
      </c>
    </row>
    <row r="2341" spans="3:5" x14ac:dyDescent="0.25">
      <c r="C2341">
        <f>'TPS543C20 Loop Gain'!AI1599</f>
        <v>-22.321600468579895</v>
      </c>
      <c r="D2341">
        <f>'TPS543C20 Loop Gain'!AJ1599</f>
        <v>49.318937638559952</v>
      </c>
      <c r="E2341">
        <f>'TPS543C20 Loop Gain'!B1599</f>
        <v>146500</v>
      </c>
    </row>
    <row r="2342" spans="3:5" x14ac:dyDescent="0.25">
      <c r="C2342">
        <f>'TPS543C20 Loop Gain'!AI1598</f>
        <v>-22.31489258732983</v>
      </c>
      <c r="D2342">
        <f>'TPS543C20 Loop Gain'!AJ1598</f>
        <v>49.339977759772701</v>
      </c>
      <c r="E2342">
        <f>'TPS543C20 Loop Gain'!B1598</f>
        <v>146400</v>
      </c>
    </row>
    <row r="2343" spans="3:5" x14ac:dyDescent="0.25">
      <c r="C2343">
        <f>'TPS543C20 Loop Gain'!AI1597</f>
        <v>-22.308181236243772</v>
      </c>
      <c r="D2343">
        <f>'TPS543C20 Loop Gain'!AJ1597</f>
        <v>49.36101117781368</v>
      </c>
      <c r="E2343">
        <f>'TPS543C20 Loop Gain'!B1597</f>
        <v>146300</v>
      </c>
    </row>
    <row r="2344" spans="3:5" x14ac:dyDescent="0.25">
      <c r="C2344">
        <f>'TPS543C20 Loop Gain'!AI1596</f>
        <v>-22.301466409334921</v>
      </c>
      <c r="D2344">
        <f>'TPS543C20 Loop Gain'!AJ1596</f>
        <v>49.382037882252462</v>
      </c>
      <c r="E2344">
        <f>'TPS543C20 Loop Gain'!B1596</f>
        <v>146200</v>
      </c>
    </row>
    <row r="2345" spans="3:5" x14ac:dyDescent="0.25">
      <c r="C2345">
        <f>'TPS543C20 Loop Gain'!AI1595</f>
        <v>-22.294748100604458</v>
      </c>
      <c r="D2345">
        <f>'TPS543C20 Loop Gain'!AJ1595</f>
        <v>49.403057862628614</v>
      </c>
      <c r="E2345">
        <f>'TPS543C20 Loop Gain'!B1595</f>
        <v>146100</v>
      </c>
    </row>
    <row r="2346" spans="3:5" x14ac:dyDescent="0.25">
      <c r="C2346">
        <f>'TPS543C20 Loop Gain'!AI1594</f>
        <v>-22.288026304041416</v>
      </c>
      <c r="D2346">
        <f>'TPS543C20 Loop Gain'!AJ1594</f>
        <v>49.424071108449567</v>
      </c>
      <c r="E2346">
        <f>'TPS543C20 Loop Gain'!B1594</f>
        <v>146000</v>
      </c>
    </row>
    <row r="2347" spans="3:5" x14ac:dyDescent="0.25">
      <c r="C2347">
        <f>'TPS543C20 Loop Gain'!AI1593</f>
        <v>-22.281301013622667</v>
      </c>
      <c r="D2347">
        <f>'TPS543C20 Loop Gain'!AJ1593</f>
        <v>49.445077609192708</v>
      </c>
      <c r="E2347">
        <f>'TPS543C20 Loop Gain'!B1593</f>
        <v>145900</v>
      </c>
    </row>
    <row r="2348" spans="3:5" x14ac:dyDescent="0.25">
      <c r="C2348">
        <f>'TPS543C20 Loop Gain'!AI1592</f>
        <v>-22.274572223313506</v>
      </c>
      <c r="D2348">
        <f>'TPS543C20 Loop Gain'!AJ1592</f>
        <v>49.466077354301802</v>
      </c>
      <c r="E2348">
        <f>'TPS543C20 Loop Gain'!B1592</f>
        <v>145800</v>
      </c>
    </row>
    <row r="2349" spans="3:5" x14ac:dyDescent="0.25">
      <c r="C2349">
        <f>'TPS543C20 Loop Gain'!AI1591</f>
        <v>-22.267839927066738</v>
      </c>
      <c r="D2349">
        <f>'TPS543C20 Loop Gain'!AJ1591</f>
        <v>49.487070333190509</v>
      </c>
      <c r="E2349">
        <f>'TPS543C20 Loop Gain'!B1591</f>
        <v>145700</v>
      </c>
    </row>
    <row r="2350" spans="3:5" x14ac:dyDescent="0.25">
      <c r="C2350">
        <f>'TPS543C20 Loop Gain'!AI1590</f>
        <v>-22.261104118823162</v>
      </c>
      <c r="D2350">
        <f>'TPS543C20 Loop Gain'!AJ1590</f>
        <v>49.508056535239064</v>
      </c>
      <c r="E2350">
        <f>'TPS543C20 Loop Gain'!B1590</f>
        <v>145600</v>
      </c>
    </row>
    <row r="2351" spans="3:5" x14ac:dyDescent="0.25">
      <c r="C2351">
        <f>'TPS543C20 Loop Gain'!AI1589</f>
        <v>-22.254364792511552</v>
      </c>
      <c r="D2351">
        <f>'TPS543C20 Loop Gain'!AJ1589</f>
        <v>49.529035949797098</v>
      </c>
      <c r="E2351">
        <f>'TPS543C20 Loop Gain'!B1589</f>
        <v>145500</v>
      </c>
    </row>
    <row r="2352" spans="3:5" x14ac:dyDescent="0.25">
      <c r="C2352">
        <f>'TPS543C20 Loop Gain'!AI1588</f>
        <v>-22.247621942048038</v>
      </c>
      <c r="D2352">
        <f>'TPS543C20 Loop Gain'!AJ1588</f>
        <v>49.550008566181951</v>
      </c>
      <c r="E2352">
        <f>'TPS543C20 Loop Gain'!B1588</f>
        <v>145400</v>
      </c>
    </row>
    <row r="2353" spans="3:5" x14ac:dyDescent="0.25">
      <c r="C2353">
        <f>'TPS543C20 Loop Gain'!AI1587</f>
        <v>-22.240875561337052</v>
      </c>
      <c r="D2353">
        <f>'TPS543C20 Loop Gain'!AJ1587</f>
        <v>49.570974373677252</v>
      </c>
      <c r="E2353">
        <f>'TPS543C20 Loop Gain'!B1587</f>
        <v>145300</v>
      </c>
    </row>
    <row r="2354" spans="3:5" x14ac:dyDescent="0.25">
      <c r="C2354">
        <f>'TPS543C20 Loop Gain'!AI1586</f>
        <v>-22.23412564427062</v>
      </c>
      <c r="D2354">
        <f>'TPS543C20 Loop Gain'!AJ1586</f>
        <v>49.591933361535972</v>
      </c>
      <c r="E2354">
        <f>'TPS543C20 Loop Gain'!B1586</f>
        <v>145200</v>
      </c>
    </row>
    <row r="2355" spans="3:5" x14ac:dyDescent="0.25">
      <c r="C2355">
        <f>'TPS543C20 Loop Gain'!AI1585</f>
        <v>-22.227372184728026</v>
      </c>
      <c r="D2355">
        <f>'TPS543C20 Loop Gain'!AJ1585</f>
        <v>49.612885518977258</v>
      </c>
      <c r="E2355">
        <f>'TPS543C20 Loop Gain'!B1585</f>
        <v>145100</v>
      </c>
    </row>
    <row r="2356" spans="3:5" x14ac:dyDescent="0.25">
      <c r="C2356">
        <f>'TPS543C20 Loop Gain'!AI1584</f>
        <v>-22.220615176576896</v>
      </c>
      <c r="D2356">
        <f>'TPS543C20 Loop Gain'!AJ1584</f>
        <v>49.633830835189848</v>
      </c>
      <c r="E2356">
        <f>'TPS543C20 Loop Gain'!B1584</f>
        <v>145000</v>
      </c>
    </row>
    <row r="2357" spans="3:5" x14ac:dyDescent="0.25">
      <c r="C2357">
        <f>'TPS543C20 Loop Gain'!AI1583</f>
        <v>-22.213854613671707</v>
      </c>
      <c r="D2357">
        <f>'TPS543C20 Loop Gain'!AJ1583</f>
        <v>49.65476929932769</v>
      </c>
      <c r="E2357">
        <f>'TPS543C20 Loop Gain'!B1583</f>
        <v>144900</v>
      </c>
    </row>
    <row r="2358" spans="3:5" x14ac:dyDescent="0.25">
      <c r="C2358">
        <f>'TPS543C20 Loop Gain'!AI1582</f>
        <v>-22.2070904898553</v>
      </c>
      <c r="D2358">
        <f>'TPS543C20 Loop Gain'!AJ1582</f>
        <v>49.675700900513043</v>
      </c>
      <c r="E2358">
        <f>'TPS543C20 Loop Gain'!B1582</f>
        <v>144800</v>
      </c>
    </row>
    <row r="2359" spans="3:5" x14ac:dyDescent="0.25">
      <c r="C2359">
        <f>'TPS543C20 Loop Gain'!AI1581</f>
        <v>-22.200322798957622</v>
      </c>
      <c r="D2359">
        <f>'TPS543C20 Loop Gain'!AJ1581</f>
        <v>49.69662562783401</v>
      </c>
      <c r="E2359">
        <f>'TPS543C20 Loop Gain'!B1581</f>
        <v>144700</v>
      </c>
    </row>
    <row r="2360" spans="3:5" x14ac:dyDescent="0.25">
      <c r="C2360">
        <f>'TPS543C20 Loop Gain'!AI1580</f>
        <v>-22.193551534795933</v>
      </c>
      <c r="D2360">
        <f>'TPS543C20 Loop Gain'!AJ1580</f>
        <v>49.717543470346691</v>
      </c>
      <c r="E2360">
        <f>'TPS543C20 Loop Gain'!B1580</f>
        <v>144600</v>
      </c>
    </row>
    <row r="2361" spans="3:5" x14ac:dyDescent="0.25">
      <c r="C2361">
        <f>'TPS543C20 Loop Gain'!AI1579</f>
        <v>-22.186776691175535</v>
      </c>
      <c r="D2361">
        <f>'TPS543C20 Loop Gain'!AJ1579</f>
        <v>49.738454417074358</v>
      </c>
      <c r="E2361">
        <f>'TPS543C20 Loop Gain'!B1579</f>
        <v>144500</v>
      </c>
    </row>
    <row r="2362" spans="3:5" x14ac:dyDescent="0.25">
      <c r="C2362">
        <f>'TPS543C20 Loop Gain'!AI1578</f>
        <v>-22.179998261888731</v>
      </c>
      <c r="D2362">
        <f>'TPS543C20 Loop Gain'!AJ1578</f>
        <v>49.759358457005682</v>
      </c>
      <c r="E2362">
        <f>'TPS543C20 Loop Gain'!B1578</f>
        <v>144400</v>
      </c>
    </row>
    <row r="2363" spans="3:5" x14ac:dyDescent="0.25">
      <c r="C2363">
        <f>'TPS543C20 Loop Gain'!AI1577</f>
        <v>-22.173216240715394</v>
      </c>
      <c r="D2363">
        <f>'TPS543C20 Loop Gain'!AJ1577</f>
        <v>49.780255579097329</v>
      </c>
      <c r="E2363">
        <f>'TPS543C20 Loop Gain'!B1577</f>
        <v>144300</v>
      </c>
    </row>
    <row r="2364" spans="3:5" x14ac:dyDescent="0.25">
      <c r="C2364">
        <f>'TPS543C20 Loop Gain'!AI1576</f>
        <v>-22.166430621422691</v>
      </c>
      <c r="D2364">
        <f>'TPS543C20 Loop Gain'!AJ1576</f>
        <v>49.801145772272299</v>
      </c>
      <c r="E2364">
        <f>'TPS543C20 Loop Gain'!B1576</f>
        <v>144200</v>
      </c>
    </row>
    <row r="2365" spans="3:5" x14ac:dyDescent="0.25">
      <c r="C2365">
        <f>'TPS543C20 Loop Gain'!AI1575</f>
        <v>-22.15964139776505</v>
      </c>
      <c r="D2365">
        <f>'TPS543C20 Loop Gain'!AJ1575</f>
        <v>49.822029025418253</v>
      </c>
      <c r="E2365">
        <f>'TPS543C20 Loop Gain'!B1575</f>
        <v>144100</v>
      </c>
    </row>
    <row r="2366" spans="3:5" x14ac:dyDescent="0.25">
      <c r="C2366">
        <f>'TPS543C20 Loop Gain'!AI1574</f>
        <v>-22.152848563484255</v>
      </c>
      <c r="D2366">
        <f>'TPS543C20 Loop Gain'!AJ1574</f>
        <v>49.842905327390483</v>
      </c>
      <c r="E2366">
        <f>'TPS543C20 Loop Gain'!B1574</f>
        <v>144000</v>
      </c>
    </row>
    <row r="2367" spans="3:5" x14ac:dyDescent="0.25">
      <c r="C2367">
        <f>'TPS543C20 Loop Gain'!AI1573</f>
        <v>-22.146052112309423</v>
      </c>
      <c r="D2367">
        <f>'TPS543C20 Loop Gain'!AJ1573</f>
        <v>49.863774667011491</v>
      </c>
      <c r="E2367">
        <f>'TPS543C20 Loop Gain'!B1573</f>
        <v>143900</v>
      </c>
    </row>
    <row r="2368" spans="3:5" x14ac:dyDescent="0.25">
      <c r="C2368">
        <f>'TPS543C20 Loop Gain'!AI1572</f>
        <v>-22.139252037956716</v>
      </c>
      <c r="D2368">
        <f>'TPS543C20 Loop Gain'!AJ1572</f>
        <v>49.884637033067719</v>
      </c>
      <c r="E2368">
        <f>'TPS543C20 Loop Gain'!B1572</f>
        <v>143800</v>
      </c>
    </row>
    <row r="2369" spans="3:5" x14ac:dyDescent="0.25">
      <c r="C2369">
        <f>'TPS543C20 Loop Gain'!AI1571</f>
        <v>-22.132448334129652</v>
      </c>
      <c r="D2369">
        <f>'TPS543C20 Loop Gain'!AJ1571</f>
        <v>49.905492414311922</v>
      </c>
      <c r="E2369">
        <f>'TPS543C20 Loop Gain'!B1571</f>
        <v>143700</v>
      </c>
    </row>
    <row r="2370" spans="3:5" x14ac:dyDescent="0.25">
      <c r="C2370">
        <f>'TPS543C20 Loop Gain'!AI1570</f>
        <v>-22.125640994518605</v>
      </c>
      <c r="D2370">
        <f>'TPS543C20 Loop Gain'!AJ1570</f>
        <v>49.926340799463055</v>
      </c>
      <c r="E2370">
        <f>'TPS543C20 Loop Gain'!B1570</f>
        <v>143600</v>
      </c>
    </row>
    <row r="2371" spans="3:5" x14ac:dyDescent="0.25">
      <c r="C2371">
        <f>'TPS543C20 Loop Gain'!AI1569</f>
        <v>-22.118830012801432</v>
      </c>
      <c r="D2371">
        <f>'TPS543C20 Loop Gain'!AJ1569</f>
        <v>49.947182177206571</v>
      </c>
      <c r="E2371">
        <f>'TPS543C20 Loop Gain'!B1569</f>
        <v>143500</v>
      </c>
    </row>
    <row r="2372" spans="3:5" x14ac:dyDescent="0.25">
      <c r="C2372">
        <f>'TPS543C20 Loop Gain'!AI1568</f>
        <v>-22.112015382642479</v>
      </c>
      <c r="D2372">
        <f>'TPS543C20 Loop Gain'!AJ1568</f>
        <v>49.968016536191392</v>
      </c>
      <c r="E2372">
        <f>'TPS543C20 Loop Gain'!B1568</f>
        <v>143400</v>
      </c>
    </row>
    <row r="2373" spans="3:5" x14ac:dyDescent="0.25">
      <c r="C2373">
        <f>'TPS543C20 Loop Gain'!AI1567</f>
        <v>-22.105197097693797</v>
      </c>
      <c r="D2373">
        <f>'TPS543C20 Loop Gain'!AJ1567</f>
        <v>49.988843865033338</v>
      </c>
      <c r="E2373">
        <f>'TPS543C20 Loop Gain'!B1567</f>
        <v>143300</v>
      </c>
    </row>
    <row r="2374" spans="3:5" x14ac:dyDescent="0.25">
      <c r="C2374">
        <f>'TPS543C20 Loop Gain'!AI1566</f>
        <v>-22.098375151593778</v>
      </c>
      <c r="D2374">
        <f>'TPS543C20 Loop Gain'!AJ1566</f>
        <v>50.009664152313142</v>
      </c>
      <c r="E2374">
        <f>'TPS543C20 Loop Gain'!B1566</f>
        <v>143200</v>
      </c>
    </row>
    <row r="2375" spans="3:5" x14ac:dyDescent="0.25">
      <c r="C2375">
        <f>'TPS543C20 Loop Gain'!AI1565</f>
        <v>-22.091549537968291</v>
      </c>
      <c r="D2375">
        <f>'TPS543C20 Loop Gain'!AJ1565</f>
        <v>50.030477386576621</v>
      </c>
      <c r="E2375">
        <f>'TPS543C20 Loop Gain'!B1565</f>
        <v>143100</v>
      </c>
    </row>
    <row r="2376" spans="3:5" x14ac:dyDescent="0.25">
      <c r="C2376">
        <f>'TPS543C20 Loop Gain'!AI1564</f>
        <v>-22.084720250429676</v>
      </c>
      <c r="D2376">
        <f>'TPS543C20 Loop Gain'!AJ1564</f>
        <v>50.051283556333651</v>
      </c>
      <c r="E2376">
        <f>'TPS543C20 Loop Gain'!B1564</f>
        <v>143000</v>
      </c>
    </row>
    <row r="2377" spans="3:5" x14ac:dyDescent="0.25">
      <c r="C2377">
        <f>'TPS543C20 Loop Gain'!AI1563</f>
        <v>-22.077887282577322</v>
      </c>
      <c r="D2377">
        <f>'TPS543C20 Loop Gain'!AJ1563</f>
        <v>50.072082650061034</v>
      </c>
      <c r="E2377">
        <f>'TPS543C20 Loop Gain'!B1563</f>
        <v>142900</v>
      </c>
    </row>
    <row r="2378" spans="3:5" x14ac:dyDescent="0.25">
      <c r="C2378">
        <f>'TPS543C20 Loop Gain'!AI1562</f>
        <v>-22.071050627997359</v>
      </c>
      <c r="D2378">
        <f>'TPS543C20 Loop Gain'!AJ1562</f>
        <v>50.092874656198624</v>
      </c>
      <c r="E2378">
        <f>'TPS543C20 Loop Gain'!B1562</f>
        <v>142800</v>
      </c>
    </row>
    <row r="2379" spans="3:5" x14ac:dyDescent="0.25">
      <c r="C2379">
        <f>'TPS543C20 Loop Gain'!AI1561</f>
        <v>-22.064210280262859</v>
      </c>
      <c r="D2379">
        <f>'TPS543C20 Loop Gain'!AJ1561</f>
        <v>50.113659563151508</v>
      </c>
      <c r="E2379">
        <f>'TPS543C20 Loop Gain'!B1561</f>
        <v>142700</v>
      </c>
    </row>
    <row r="2380" spans="3:5" x14ac:dyDescent="0.25">
      <c r="C2380">
        <f>'TPS543C20 Loop Gain'!AI1560</f>
        <v>-22.05736623293344</v>
      </c>
      <c r="D2380">
        <f>'TPS543C20 Loop Gain'!AJ1560</f>
        <v>50.134437359289301</v>
      </c>
      <c r="E2380">
        <f>'TPS543C20 Loop Gain'!B1560</f>
        <v>142600</v>
      </c>
    </row>
    <row r="2381" spans="3:5" x14ac:dyDescent="0.25">
      <c r="C2381">
        <f>'TPS543C20 Loop Gain'!AI1559</f>
        <v>-22.050518479555659</v>
      </c>
      <c r="D2381">
        <f>'TPS543C20 Loop Gain'!AJ1559</f>
        <v>50.155208032945758</v>
      </c>
      <c r="E2381">
        <f>'TPS543C20 Loop Gain'!B1559</f>
        <v>142500</v>
      </c>
    </row>
    <row r="2382" spans="3:5" x14ac:dyDescent="0.25">
      <c r="C2382">
        <f>'TPS543C20 Loop Gain'!AI1558</f>
        <v>-22.043667013662475</v>
      </c>
      <c r="D2382">
        <f>'TPS543C20 Loop Gain'!AJ1558</f>
        <v>50.175971572418192</v>
      </c>
      <c r="E2382">
        <f>'TPS543C20 Loop Gain'!B1558</f>
        <v>142400</v>
      </c>
    </row>
    <row r="2383" spans="3:5" x14ac:dyDescent="0.25">
      <c r="C2383">
        <f>'TPS543C20 Loop Gain'!AI1557</f>
        <v>-22.036811828773374</v>
      </c>
      <c r="D2383">
        <f>'TPS543C20 Loop Gain'!AJ1557</f>
        <v>50.196727965970567</v>
      </c>
      <c r="E2383">
        <f>'TPS543C20 Loop Gain'!B1557</f>
        <v>142300</v>
      </c>
    </row>
    <row r="2384" spans="3:5" x14ac:dyDescent="0.25">
      <c r="C2384">
        <f>'TPS543C20 Loop Gain'!AI1556</f>
        <v>-22.029952918394944</v>
      </c>
      <c r="D2384">
        <f>'TPS543C20 Loop Gain'!AJ1556</f>
        <v>50.217477201827407</v>
      </c>
      <c r="E2384">
        <f>'TPS543C20 Loop Gain'!B1556</f>
        <v>142200</v>
      </c>
    </row>
    <row r="2385" spans="3:5" x14ac:dyDescent="0.25">
      <c r="C2385">
        <f>'TPS543C20 Loop Gain'!AI1555</f>
        <v>-22.023090276019794</v>
      </c>
      <c r="D2385">
        <f>'TPS543C20 Loop Gain'!AJ1555</f>
        <v>50.238219268179314</v>
      </c>
      <c r="E2385">
        <f>'TPS543C20 Loop Gain'!B1555</f>
        <v>142100</v>
      </c>
    </row>
    <row r="2386" spans="3:5" x14ac:dyDescent="0.25">
      <c r="C2386">
        <f>'TPS543C20 Loop Gain'!AI1554</f>
        <v>-22.01622389512735</v>
      </c>
      <c r="D2386">
        <f>'TPS543C20 Loop Gain'!AJ1554</f>
        <v>50.258954153179715</v>
      </c>
      <c r="E2386">
        <f>'TPS543C20 Loop Gain'!B1554</f>
        <v>142000</v>
      </c>
    </row>
    <row r="2387" spans="3:5" x14ac:dyDescent="0.25">
      <c r="C2387">
        <f>'TPS543C20 Loop Gain'!AI1553</f>
        <v>-22.009353769183146</v>
      </c>
      <c r="D2387">
        <f>'TPS543C20 Loop Gain'!AJ1553</f>
        <v>50.279681844946573</v>
      </c>
      <c r="E2387">
        <f>'TPS543C20 Loop Gain'!B1553</f>
        <v>141900</v>
      </c>
    </row>
    <row r="2388" spans="3:5" x14ac:dyDescent="0.25">
      <c r="C2388">
        <f>'TPS543C20 Loop Gain'!AI1552</f>
        <v>-22.002479891639691</v>
      </c>
      <c r="D2388">
        <f>'TPS543C20 Loop Gain'!AJ1552</f>
        <v>50.300402331560065</v>
      </c>
      <c r="E2388">
        <f>'TPS543C20 Loop Gain'!B1552</f>
        <v>141800</v>
      </c>
    </row>
    <row r="2389" spans="3:5" x14ac:dyDescent="0.25">
      <c r="C2389">
        <f>'TPS543C20 Loop Gain'!AI1551</f>
        <v>-21.995602255935054</v>
      </c>
      <c r="D2389">
        <f>'TPS543C20 Loop Gain'!AJ1551</f>
        <v>50.321115601064022</v>
      </c>
      <c r="E2389">
        <f>'TPS543C20 Loop Gain'!B1551</f>
        <v>141700</v>
      </c>
    </row>
    <row r="2390" spans="3:5" x14ac:dyDescent="0.25">
      <c r="C2390">
        <f>'TPS543C20 Loop Gain'!AI1550</f>
        <v>-21.988720855494673</v>
      </c>
      <c r="D2390">
        <f>'TPS543C20 Loop Gain'!AJ1550</f>
        <v>50.341821641466758</v>
      </c>
      <c r="E2390">
        <f>'TPS543C20 Loop Gain'!B1550</f>
        <v>141600</v>
      </c>
    </row>
    <row r="2391" spans="3:5" x14ac:dyDescent="0.25">
      <c r="C2391">
        <f>'TPS543C20 Loop Gain'!AI1549</f>
        <v>-21.981835683729315</v>
      </c>
      <c r="D2391">
        <f>'TPS543C20 Loop Gain'!AJ1549</f>
        <v>50.36252044073742</v>
      </c>
      <c r="E2391">
        <f>'TPS543C20 Loop Gain'!B1549</f>
        <v>141500</v>
      </c>
    </row>
    <row r="2392" spans="3:5" x14ac:dyDescent="0.25">
      <c r="C2392">
        <f>'TPS543C20 Loop Gain'!AI1548</f>
        <v>-21.974946734036426</v>
      </c>
      <c r="D2392">
        <f>'TPS543C20 Loop Gain'!AJ1548</f>
        <v>50.383211986808938</v>
      </c>
      <c r="E2392">
        <f>'TPS543C20 Loop Gain'!B1548</f>
        <v>141400</v>
      </c>
    </row>
    <row r="2393" spans="3:5" x14ac:dyDescent="0.25">
      <c r="C2393">
        <f>'TPS543C20 Loop Gain'!AI1547</f>
        <v>-21.968053999799704</v>
      </c>
      <c r="D2393">
        <f>'TPS543C20 Loop Gain'!AJ1547</f>
        <v>50.40389626757873</v>
      </c>
      <c r="E2393">
        <f>'TPS543C20 Loop Gain'!B1547</f>
        <v>141300</v>
      </c>
    </row>
    <row r="2394" spans="3:5" x14ac:dyDescent="0.25">
      <c r="C2394">
        <f>'TPS543C20 Loop Gain'!AI1546</f>
        <v>-21.961157474389033</v>
      </c>
      <c r="D2394">
        <f>'TPS543C20 Loop Gain'!AJ1546</f>
        <v>50.424573270903949</v>
      </c>
      <c r="E2394">
        <f>'TPS543C20 Loop Gain'!B1546</f>
        <v>141200</v>
      </c>
    </row>
    <row r="2395" spans="3:5" x14ac:dyDescent="0.25">
      <c r="C2395">
        <f>'TPS543C20 Loop Gain'!AI1545</f>
        <v>-21.954257151160277</v>
      </c>
      <c r="D2395">
        <f>'TPS543C20 Loop Gain'!AJ1545</f>
        <v>50.445242984606288</v>
      </c>
      <c r="E2395">
        <f>'TPS543C20 Loop Gain'!B1545</f>
        <v>141100</v>
      </c>
    </row>
    <row r="2396" spans="3:5" x14ac:dyDescent="0.25">
      <c r="C2396">
        <f>'TPS543C20 Loop Gain'!AI1544</f>
        <v>-21.947353023455193</v>
      </c>
      <c r="D2396">
        <f>'TPS543C20 Loop Gain'!AJ1544</f>
        <v>50.465905396469431</v>
      </c>
      <c r="E2396">
        <f>'TPS543C20 Loop Gain'!B1544</f>
        <v>141000</v>
      </c>
    </row>
    <row r="2397" spans="3:5" x14ac:dyDescent="0.25">
      <c r="C2397">
        <f>'TPS543C20 Loop Gain'!AI1543</f>
        <v>-21.940445084602249</v>
      </c>
      <c r="D2397">
        <f>'TPS543C20 Loop Gain'!AJ1543</f>
        <v>50.486560494237857</v>
      </c>
      <c r="E2397">
        <f>'TPS543C20 Loop Gain'!B1543</f>
        <v>140900</v>
      </c>
    </row>
    <row r="2398" spans="3:5" x14ac:dyDescent="0.25">
      <c r="C2398">
        <f>'TPS543C20 Loop Gain'!AI1542</f>
        <v>-21.933533327915164</v>
      </c>
      <c r="D2398">
        <f>'TPS543C20 Loop Gain'!AJ1542</f>
        <v>50.507208265619951</v>
      </c>
      <c r="E2398">
        <f>'TPS543C20 Loop Gain'!B1542</f>
        <v>140800</v>
      </c>
    </row>
    <row r="2399" spans="3:5" x14ac:dyDescent="0.25">
      <c r="C2399">
        <f>'TPS543C20 Loop Gain'!AI1541</f>
        <v>-21.926617746693985</v>
      </c>
      <c r="D2399">
        <f>'TPS543C20 Loop Gain'!AJ1541</f>
        <v>50.527848698286363</v>
      </c>
      <c r="E2399">
        <f>'TPS543C20 Loop Gain'!B1541</f>
        <v>140700</v>
      </c>
    </row>
    <row r="2400" spans="3:5" x14ac:dyDescent="0.25">
      <c r="C2400">
        <f>'TPS543C20 Loop Gain'!AI1540</f>
        <v>-21.91969833422467</v>
      </c>
      <c r="D2400">
        <f>'TPS543C20 Loop Gain'!AJ1540</f>
        <v>50.548481779867764</v>
      </c>
      <c r="E2400">
        <f>'TPS543C20 Loop Gain'!B1540</f>
        <v>140600</v>
      </c>
    </row>
    <row r="2401" spans="3:5" x14ac:dyDescent="0.25">
      <c r="C2401">
        <f>'TPS543C20 Loop Gain'!AI1539</f>
        <v>-21.912775083778996</v>
      </c>
      <c r="D2401">
        <f>'TPS543C20 Loop Gain'!AJ1539</f>
        <v>50.569107497956161</v>
      </c>
      <c r="E2401">
        <f>'TPS543C20 Loop Gain'!B1539</f>
        <v>140500</v>
      </c>
    </row>
    <row r="2402" spans="3:5" x14ac:dyDescent="0.25">
      <c r="C2402">
        <f>'TPS543C20 Loop Gain'!AI1538</f>
        <v>-21.905847988614426</v>
      </c>
      <c r="D2402">
        <f>'TPS543C20 Loop Gain'!AJ1538</f>
        <v>50.589725840107782</v>
      </c>
      <c r="E2402">
        <f>'TPS543C20 Loop Gain'!B1538</f>
        <v>140400</v>
      </c>
    </row>
    <row r="2403" spans="3:5" x14ac:dyDescent="0.25">
      <c r="C2403">
        <f>'TPS543C20 Loop Gain'!AI1537</f>
        <v>-21.898917041974649</v>
      </c>
      <c r="D2403">
        <f>'TPS543C20 Loop Gain'!AJ1537</f>
        <v>50.610336793838002</v>
      </c>
      <c r="E2403">
        <f>'TPS543C20 Loop Gain'!B1537</f>
        <v>140300</v>
      </c>
    </row>
    <row r="2404" spans="3:5" x14ac:dyDescent="0.25">
      <c r="C2404">
        <f>'TPS543C20 Loop Gain'!AI1536</f>
        <v>-21.891982237088257</v>
      </c>
      <c r="D2404">
        <f>'TPS543C20 Loop Gain'!AJ1536</f>
        <v>50.630940346624804</v>
      </c>
      <c r="E2404">
        <f>'TPS543C20 Loop Gain'!B1536</f>
        <v>140200</v>
      </c>
    </row>
    <row r="2405" spans="3:5" x14ac:dyDescent="0.25">
      <c r="C2405">
        <f>'TPS543C20 Loop Gain'!AI1535</f>
        <v>-21.885043567170559</v>
      </c>
      <c r="D2405">
        <f>'TPS543C20 Loop Gain'!AJ1535</f>
        <v>50.65153648590573</v>
      </c>
      <c r="E2405">
        <f>'TPS543C20 Loop Gain'!B1535</f>
        <v>140100</v>
      </c>
    </row>
    <row r="2406" spans="3:5" x14ac:dyDescent="0.25">
      <c r="C2406">
        <f>'TPS543C20 Loop Gain'!AI1534</f>
        <v>-21.878101025421699</v>
      </c>
      <c r="D2406">
        <f>'TPS543C20 Loop Gain'!AJ1534</f>
        <v>50.672125199080277</v>
      </c>
      <c r="E2406">
        <f>'TPS543C20 Loop Gain'!B1534</f>
        <v>140000</v>
      </c>
    </row>
    <row r="2407" spans="3:5" x14ac:dyDescent="0.25">
      <c r="C2407">
        <f>'TPS543C20 Loop Gain'!AI1533</f>
        <v>-21.871154605027975</v>
      </c>
      <c r="D2407">
        <f>'TPS543C20 Loop Gain'!AJ1533</f>
        <v>50.6927064735088</v>
      </c>
      <c r="E2407">
        <f>'TPS543C20 Loop Gain'!B1533</f>
        <v>139900</v>
      </c>
    </row>
    <row r="2408" spans="3:5" x14ac:dyDescent="0.25">
      <c r="C2408">
        <f>'TPS543C20 Loop Gain'!AI1532</f>
        <v>-21.864204299160875</v>
      </c>
      <c r="D2408">
        <f>'TPS543C20 Loop Gain'!AJ1532</f>
        <v>50.713280296512032</v>
      </c>
      <c r="E2408">
        <f>'TPS543C20 Loop Gain'!B1532</f>
        <v>139800</v>
      </c>
    </row>
    <row r="2409" spans="3:5" x14ac:dyDescent="0.25">
      <c r="C2409">
        <f>'TPS543C20 Loop Gain'!AI1531</f>
        <v>-21.857250100977549</v>
      </c>
      <c r="D2409">
        <f>'TPS543C20 Loop Gain'!AJ1531</f>
        <v>50.733846655370961</v>
      </c>
      <c r="E2409">
        <f>'TPS543C20 Loop Gain'!B1531</f>
        <v>139700</v>
      </c>
    </row>
    <row r="2410" spans="3:5" x14ac:dyDescent="0.25">
      <c r="C2410">
        <f>'TPS543C20 Loop Gain'!AI1530</f>
        <v>-21.850292003620563</v>
      </c>
      <c r="D2410">
        <f>'TPS543C20 Loop Gain'!AJ1530</f>
        <v>50.754405537327997</v>
      </c>
      <c r="E2410">
        <f>'TPS543C20 Loop Gain'!B1530</f>
        <v>139600</v>
      </c>
    </row>
    <row r="2411" spans="3:5" x14ac:dyDescent="0.25">
      <c r="C2411">
        <f>'TPS543C20 Loop Gain'!AI1529</f>
        <v>-21.843330000218199</v>
      </c>
      <c r="D2411">
        <f>'TPS543C20 Loop Gain'!AJ1529</f>
        <v>50.774956929584739</v>
      </c>
      <c r="E2411">
        <f>'TPS543C20 Loop Gain'!B1529</f>
        <v>139500</v>
      </c>
    </row>
    <row r="2412" spans="3:5" x14ac:dyDescent="0.25">
      <c r="C2412">
        <f>'TPS543C20 Loop Gain'!AI1528</f>
        <v>-21.836364083883488</v>
      </c>
      <c r="D2412">
        <f>'TPS543C20 Loop Gain'!AJ1528</f>
        <v>50.795500819302582</v>
      </c>
      <c r="E2412">
        <f>'TPS543C20 Loop Gain'!B1528</f>
        <v>139400</v>
      </c>
    </row>
    <row r="2413" spans="3:5" x14ac:dyDescent="0.25">
      <c r="C2413">
        <f>'TPS543C20 Loop Gain'!AI1527</f>
        <v>-21.829394247715474</v>
      </c>
      <c r="D2413">
        <f>'TPS543C20 Loop Gain'!AJ1527</f>
        <v>50.816037193604146</v>
      </c>
      <c r="E2413">
        <f>'TPS543C20 Loop Gain'!B1527</f>
        <v>139300</v>
      </c>
    </row>
    <row r="2414" spans="3:5" x14ac:dyDescent="0.25">
      <c r="C2414">
        <f>'TPS543C20 Loop Gain'!AI1526</f>
        <v>-21.822420484798315</v>
      </c>
      <c r="D2414">
        <f>'TPS543C20 Loop Gain'!AJ1526</f>
        <v>50.836566039570641</v>
      </c>
      <c r="E2414">
        <f>'TPS543C20 Loop Gain'!B1526</f>
        <v>139200</v>
      </c>
    </row>
    <row r="2415" spans="3:5" x14ac:dyDescent="0.25">
      <c r="C2415">
        <f>'TPS543C20 Loop Gain'!AI1525</f>
        <v>-21.815442788201011</v>
      </c>
      <c r="D2415">
        <f>'TPS543C20 Loop Gain'!AJ1525</f>
        <v>50.857087344244306</v>
      </c>
      <c r="E2415">
        <f>'TPS543C20 Loop Gain'!B1525</f>
        <v>139100</v>
      </c>
    </row>
    <row r="2416" spans="3:5" x14ac:dyDescent="0.25">
      <c r="C2416">
        <f>'TPS543C20 Loop Gain'!AI1524</f>
        <v>-21.808461150978285</v>
      </c>
      <c r="D2416">
        <f>'TPS543C20 Loop Gain'!AJ1524</f>
        <v>50.877601094624602</v>
      </c>
      <c r="E2416">
        <f>'TPS543C20 Loop Gain'!B1524</f>
        <v>139000</v>
      </c>
    </row>
    <row r="2417" spans="3:5" x14ac:dyDescent="0.25">
      <c r="C2417">
        <f>'TPS543C20 Loop Gain'!AI1523</f>
        <v>-21.801475566169522</v>
      </c>
      <c r="D2417">
        <f>'TPS543C20 Loop Gain'!AJ1523</f>
        <v>50.89810727767253</v>
      </c>
      <c r="E2417">
        <f>'TPS543C20 Loop Gain'!B1523</f>
        <v>138900</v>
      </c>
    </row>
    <row r="2418" spans="3:5" x14ac:dyDescent="0.25">
      <c r="C2418">
        <f>'TPS543C20 Loop Gain'!AI1522</f>
        <v>-21.794486026800016</v>
      </c>
      <c r="D2418">
        <f>'TPS543C20 Loop Gain'!AJ1522</f>
        <v>50.918605880307851</v>
      </c>
      <c r="E2418">
        <f>'TPS543C20 Loop Gain'!B1522</f>
        <v>138800</v>
      </c>
    </row>
    <row r="2419" spans="3:5" x14ac:dyDescent="0.25">
      <c r="C2419">
        <f>'TPS543C20 Loop Gain'!AI1521</f>
        <v>-21.787492525879269</v>
      </c>
      <c r="D2419">
        <f>'TPS543C20 Loop Gain'!AJ1521</f>
        <v>50.939096889407544</v>
      </c>
      <c r="E2419">
        <f>'TPS543C20 Loop Gain'!B1521</f>
        <v>138700</v>
      </c>
    </row>
    <row r="2420" spans="3:5" x14ac:dyDescent="0.25">
      <c r="C2420">
        <f>'TPS543C20 Loop Gain'!AI1520</f>
        <v>-21.780495056402064</v>
      </c>
      <c r="D2420">
        <f>'TPS543C20 Loop Gain'!AJ1520</f>
        <v>50.959580291810724</v>
      </c>
      <c r="E2420">
        <f>'TPS543C20 Loop Gain'!B1520</f>
        <v>138600</v>
      </c>
    </row>
    <row r="2421" spans="3:5" x14ac:dyDescent="0.25">
      <c r="C2421">
        <f>'TPS543C20 Loop Gain'!AI1519</f>
        <v>-21.773493611348471</v>
      </c>
      <c r="D2421">
        <f>'TPS543C20 Loop Gain'!AJ1519</f>
        <v>50.980056074311499</v>
      </c>
      <c r="E2421">
        <f>'TPS543C20 Loop Gain'!B1519</f>
        <v>138500</v>
      </c>
    </row>
    <row r="2422" spans="3:5" x14ac:dyDescent="0.25">
      <c r="C2422">
        <f>'TPS543C20 Loop Gain'!AI1518</f>
        <v>-21.766488183682906</v>
      </c>
      <c r="D2422">
        <f>'TPS543C20 Loop Gain'!AJ1518</f>
        <v>51.000524223664797</v>
      </c>
      <c r="E2422">
        <f>'TPS543C20 Loop Gain'!B1518</f>
        <v>138400</v>
      </c>
    </row>
    <row r="2423" spans="3:5" x14ac:dyDescent="0.25">
      <c r="C2423">
        <f>'TPS543C20 Loop Gain'!AI1517</f>
        <v>-21.759478766355439</v>
      </c>
      <c r="D2423">
        <f>'TPS543C20 Loop Gain'!AJ1517</f>
        <v>51.020984726585219</v>
      </c>
      <c r="E2423">
        <f>'TPS543C20 Loop Gain'!B1517</f>
        <v>138300</v>
      </c>
    </row>
    <row r="2424" spans="3:5" x14ac:dyDescent="0.25">
      <c r="C2424">
        <f>'TPS543C20 Loop Gain'!AI1516</f>
        <v>-21.752465352300128</v>
      </c>
      <c r="D2424">
        <f>'TPS543C20 Loop Gain'!AJ1516</f>
        <v>51.041437569741468</v>
      </c>
      <c r="E2424">
        <f>'TPS543C20 Loop Gain'!B1516</f>
        <v>138200</v>
      </c>
    </row>
    <row r="2425" spans="3:5" x14ac:dyDescent="0.25">
      <c r="C2425">
        <f>'TPS543C20 Loop Gain'!AI1515</f>
        <v>-21.745447934436491</v>
      </c>
      <c r="D2425">
        <f>'TPS543C20 Loop Gain'!AJ1515</f>
        <v>51.061882739764606</v>
      </c>
      <c r="E2425">
        <f>'TPS543C20 Loop Gain'!B1515</f>
        <v>138100</v>
      </c>
    </row>
    <row r="2426" spans="3:5" x14ac:dyDescent="0.25">
      <c r="C2426">
        <f>'TPS543C20 Loop Gain'!AI1514</f>
        <v>-21.738426505668343</v>
      </c>
      <c r="D2426">
        <f>'TPS543C20 Loop Gain'!AJ1514</f>
        <v>51.082320223241481</v>
      </c>
      <c r="E2426">
        <f>'TPS543C20 Loop Gain'!B1514</f>
        <v>138000</v>
      </c>
    </row>
    <row r="2427" spans="3:5" x14ac:dyDescent="0.25">
      <c r="C2427">
        <f>'TPS543C20 Loop Gain'!AI1513</f>
        <v>-21.731401058884387</v>
      </c>
      <c r="D2427">
        <f>'TPS543C20 Loop Gain'!AJ1513</f>
        <v>51.102750006716491</v>
      </c>
      <c r="E2427">
        <f>'TPS543C20 Loop Gain'!B1513</f>
        <v>137900</v>
      </c>
    </row>
    <row r="2428" spans="3:5" x14ac:dyDescent="0.25">
      <c r="C2428">
        <f>'TPS543C20 Loop Gain'!AI1512</f>
        <v>-21.72437158695811</v>
      </c>
      <c r="D2428">
        <f>'TPS543C20 Loop Gain'!AJ1512</f>
        <v>51.123172076693152</v>
      </c>
      <c r="E2428">
        <f>'TPS543C20 Loop Gain'!B1512</f>
        <v>137800</v>
      </c>
    </row>
    <row r="2429" spans="3:5" x14ac:dyDescent="0.25">
      <c r="C2429">
        <f>'TPS543C20 Loop Gain'!AI1511</f>
        <v>-21.717338082747148</v>
      </c>
      <c r="D2429">
        <f>'TPS543C20 Loop Gain'!AJ1511</f>
        <v>51.143586419631468</v>
      </c>
      <c r="E2429">
        <f>'TPS543C20 Loop Gain'!B1511</f>
        <v>137700</v>
      </c>
    </row>
    <row r="2430" spans="3:5" x14ac:dyDescent="0.25">
      <c r="C2430">
        <f>'TPS543C20 Loop Gain'!AI1510</f>
        <v>-21.710300539094035</v>
      </c>
      <c r="D2430">
        <f>'TPS543C20 Loop Gain'!AJ1510</f>
        <v>51.163993021948549</v>
      </c>
      <c r="E2430">
        <f>'TPS543C20 Loop Gain'!B1510</f>
        <v>137600</v>
      </c>
    </row>
    <row r="2431" spans="3:5" x14ac:dyDescent="0.25">
      <c r="C2431">
        <f>'TPS543C20 Loop Gain'!AI1509</f>
        <v>-21.703258948825777</v>
      </c>
      <c r="D2431">
        <f>'TPS543C20 Loop Gain'!AJ1509</f>
        <v>51.184391870018679</v>
      </c>
      <c r="E2431">
        <f>'TPS543C20 Loop Gain'!B1509</f>
        <v>137500</v>
      </c>
    </row>
    <row r="2432" spans="3:5" x14ac:dyDescent="0.25">
      <c r="C2432">
        <f>'TPS543C20 Loop Gain'!AI1508</f>
        <v>-21.696213304753854</v>
      </c>
      <c r="D2432">
        <f>'TPS543C20 Loop Gain'!AJ1508</f>
        <v>51.20478295017476</v>
      </c>
      <c r="E2432">
        <f>'TPS543C20 Loop Gain'!B1508</f>
        <v>137400</v>
      </c>
    </row>
    <row r="2433" spans="3:5" x14ac:dyDescent="0.25">
      <c r="C2433">
        <f>'TPS543C20 Loop Gain'!AI1507</f>
        <v>-21.68916359967384</v>
      </c>
      <c r="D2433">
        <f>'TPS543C20 Loop Gain'!AJ1507</f>
        <v>51.225166248704063</v>
      </c>
      <c r="E2433">
        <f>'TPS543C20 Loop Gain'!B1507</f>
        <v>137300</v>
      </c>
    </row>
    <row r="2434" spans="3:5" x14ac:dyDescent="0.25">
      <c r="C2434">
        <f>'TPS543C20 Loop Gain'!AI1506</f>
        <v>-21.682109826366052</v>
      </c>
      <c r="D2434">
        <f>'TPS543C20 Loop Gain'!AJ1506</f>
        <v>51.245541751852279</v>
      </c>
      <c r="E2434">
        <f>'TPS543C20 Loop Gain'!B1506</f>
        <v>137200</v>
      </c>
    </row>
    <row r="2435" spans="3:5" x14ac:dyDescent="0.25">
      <c r="C2435">
        <f>'TPS543C20 Loop Gain'!AI1505</f>
        <v>-21.675051977594606</v>
      </c>
      <c r="D2435">
        <f>'TPS543C20 Loop Gain'!AJ1505</f>
        <v>51.265909445820377</v>
      </c>
      <c r="E2435">
        <f>'TPS543C20 Loop Gain'!B1505</f>
        <v>137100</v>
      </c>
    </row>
    <row r="2436" spans="3:5" x14ac:dyDescent="0.25">
      <c r="C2436">
        <f>'TPS543C20 Loop Gain'!AI1504</f>
        <v>-21.667990046108677</v>
      </c>
      <c r="D2436">
        <f>'TPS543C20 Loop Gain'!AJ1504</f>
        <v>51.286269316767672</v>
      </c>
      <c r="E2436">
        <f>'TPS543C20 Loop Gain'!B1504</f>
        <v>137000</v>
      </c>
    </row>
    <row r="2437" spans="3:5" x14ac:dyDescent="0.25">
      <c r="C2437">
        <f>'TPS543C20 Loop Gain'!AI1503</f>
        <v>-21.660924024640774</v>
      </c>
      <c r="D2437">
        <f>'TPS543C20 Loop Gain'!AJ1503</f>
        <v>51.306621350806857</v>
      </c>
      <c r="E2437">
        <f>'TPS543C20 Loop Gain'!B1503</f>
        <v>136900</v>
      </c>
    </row>
    <row r="2438" spans="3:5" x14ac:dyDescent="0.25">
      <c r="C2438">
        <f>'TPS543C20 Loop Gain'!AI1502</f>
        <v>-21.653853905908107</v>
      </c>
      <c r="D2438">
        <f>'TPS543C20 Loop Gain'!AJ1502</f>
        <v>51.326965534008679</v>
      </c>
      <c r="E2438">
        <f>'TPS543C20 Loop Gain'!B1502</f>
        <v>136800</v>
      </c>
    </row>
    <row r="2439" spans="3:5" x14ac:dyDescent="0.25">
      <c r="C2439">
        <f>'TPS543C20 Loop Gain'!AI1501</f>
        <v>-21.646779682611765</v>
      </c>
      <c r="D2439">
        <f>'TPS543C20 Loop Gain'!AJ1501</f>
        <v>51.347301852398999</v>
      </c>
      <c r="E2439">
        <f>'TPS543C20 Loop Gain'!B1501</f>
        <v>136700</v>
      </c>
    </row>
    <row r="2440" spans="3:5" x14ac:dyDescent="0.25">
      <c r="C2440">
        <f>'TPS543C20 Loop Gain'!AI1500</f>
        <v>-21.639701347437104</v>
      </c>
      <c r="D2440">
        <f>'TPS543C20 Loop Gain'!AJ1500</f>
        <v>51.367630291960346</v>
      </c>
      <c r="E2440">
        <f>'TPS543C20 Loop Gain'!B1500</f>
        <v>136600</v>
      </c>
    </row>
    <row r="2441" spans="3:5" x14ac:dyDescent="0.25">
      <c r="C2441">
        <f>'TPS543C20 Loop Gain'!AI1499</f>
        <v>-21.632618893053085</v>
      </c>
      <c r="D2441">
        <f>'TPS543C20 Loop Gain'!AJ1499</f>
        <v>51.38795083862847</v>
      </c>
      <c r="E2441">
        <f>'TPS543C20 Loop Gain'!B1499</f>
        <v>136500</v>
      </c>
    </row>
    <row r="2442" spans="3:5" x14ac:dyDescent="0.25">
      <c r="C2442">
        <f>'TPS543C20 Loop Gain'!AI1498</f>
        <v>-21.625532312112938</v>
      </c>
      <c r="D2442">
        <f>'TPS543C20 Loop Gain'!AJ1498</f>
        <v>51.408263478297037</v>
      </c>
      <c r="E2442">
        <f>'TPS543C20 Loop Gain'!B1498</f>
        <v>136400</v>
      </c>
    </row>
    <row r="2443" spans="3:5" x14ac:dyDescent="0.25">
      <c r="C2443">
        <f>'TPS543C20 Loop Gain'!AI1497</f>
        <v>-21.618441597253732</v>
      </c>
      <c r="D2443">
        <f>'TPS543C20 Loop Gain'!AJ1497</f>
        <v>51.428568196813302</v>
      </c>
      <c r="E2443">
        <f>'TPS543C20 Loop Gain'!B1497</f>
        <v>136300</v>
      </c>
    </row>
    <row r="2444" spans="3:5" x14ac:dyDescent="0.25">
      <c r="C2444">
        <f>'TPS543C20 Loop Gain'!AI1496</f>
        <v>-21.61134674109654</v>
      </c>
      <c r="D2444">
        <f>'TPS543C20 Loop Gain'!AJ1496</f>
        <v>51.448864979980257</v>
      </c>
      <c r="E2444">
        <f>'TPS543C20 Loop Gain'!B1496</f>
        <v>136200</v>
      </c>
    </row>
    <row r="2445" spans="3:5" x14ac:dyDescent="0.25">
      <c r="C2445">
        <f>'TPS543C20 Loop Gain'!AI1495</f>
        <v>-21.604247736245895</v>
      </c>
      <c r="D2445">
        <f>'TPS543C20 Loop Gain'!AJ1495</f>
        <v>51.469153813555565</v>
      </c>
      <c r="E2445">
        <f>'TPS543C20 Loop Gain'!B1495</f>
        <v>136100</v>
      </c>
    </row>
    <row r="2446" spans="3:5" x14ac:dyDescent="0.25">
      <c r="C2446">
        <f>'TPS543C20 Loop Gain'!AI1494</f>
        <v>-21.59714457529013</v>
      </c>
      <c r="D2446">
        <f>'TPS543C20 Loop Gain'!AJ1494</f>
        <v>51.489434683250735</v>
      </c>
      <c r="E2446">
        <f>'TPS543C20 Loop Gain'!B1494</f>
        <v>136000</v>
      </c>
    </row>
    <row r="2447" spans="3:5" x14ac:dyDescent="0.25">
      <c r="C2447">
        <f>'TPS543C20 Loop Gain'!AI1493</f>
        <v>-21.590037250801529</v>
      </c>
      <c r="D2447">
        <f>'TPS543C20 Loop Gain'!AJ1493</f>
        <v>51.509707574733767</v>
      </c>
      <c r="E2447">
        <f>'TPS543C20 Loop Gain'!B1493</f>
        <v>135900</v>
      </c>
    </row>
    <row r="2448" spans="3:5" x14ac:dyDescent="0.25">
      <c r="C2448">
        <f>'TPS543C20 Loop Gain'!AI1492</f>
        <v>-21.582925755335957</v>
      </c>
      <c r="D2448">
        <f>'TPS543C20 Loop Gain'!AJ1492</f>
        <v>51.52997247362471</v>
      </c>
      <c r="E2448">
        <f>'TPS543C20 Loop Gain'!B1492</f>
        <v>135800</v>
      </c>
    </row>
    <row r="2449" spans="3:5" x14ac:dyDescent="0.25">
      <c r="C2449">
        <f>'TPS543C20 Loop Gain'!AI1491</f>
        <v>-21.575810081432639</v>
      </c>
      <c r="D2449">
        <f>'TPS543C20 Loop Gain'!AJ1491</f>
        <v>51.55022936549917</v>
      </c>
      <c r="E2449">
        <f>'TPS543C20 Loop Gain'!B1491</f>
        <v>135700</v>
      </c>
    </row>
    <row r="2450" spans="3:5" x14ac:dyDescent="0.25">
      <c r="C2450">
        <f>'TPS543C20 Loop Gain'!AI1490</f>
        <v>-21.568690221614702</v>
      </c>
      <c r="D2450">
        <f>'TPS543C20 Loop Gain'!AJ1490</f>
        <v>51.570478235886014</v>
      </c>
      <c r="E2450">
        <f>'TPS543C20 Loop Gain'!B1490</f>
        <v>135600</v>
      </c>
    </row>
    <row r="2451" spans="3:5" x14ac:dyDescent="0.25">
      <c r="C2451">
        <f>'TPS543C20 Loop Gain'!AI1489</f>
        <v>-21.561566168388389</v>
      </c>
      <c r="D2451">
        <f>'TPS543C20 Loop Gain'!AJ1489</f>
        <v>51.590719070269046</v>
      </c>
      <c r="E2451">
        <f>'TPS543C20 Loop Gain'!B1489</f>
        <v>135500</v>
      </c>
    </row>
    <row r="2452" spans="3:5" x14ac:dyDescent="0.25">
      <c r="C2452">
        <f>'TPS543C20 Loop Gain'!AI1488</f>
        <v>-21.554437914243493</v>
      </c>
      <c r="D2452">
        <f>'TPS543C20 Loop Gain'!AJ1488</f>
        <v>51.610951854084597</v>
      </c>
      <c r="E2452">
        <f>'TPS543C20 Loop Gain'!B1488</f>
        <v>135400</v>
      </c>
    </row>
    <row r="2453" spans="3:5" x14ac:dyDescent="0.25">
      <c r="C2453">
        <f>'TPS543C20 Loop Gain'!AI1487</f>
        <v>-21.547305451653386</v>
      </c>
      <c r="D2453">
        <f>'TPS543C20 Loop Gain'!AJ1487</f>
        <v>51.631176572722126</v>
      </c>
      <c r="E2453">
        <f>'TPS543C20 Loop Gain'!B1487</f>
        <v>135300</v>
      </c>
    </row>
    <row r="2454" spans="3:5" x14ac:dyDescent="0.25">
      <c r="C2454">
        <f>'TPS543C20 Loop Gain'!AI1486</f>
        <v>-21.540168773074573</v>
      </c>
      <c r="D2454">
        <f>'TPS543C20 Loop Gain'!AJ1486</f>
        <v>51.651393211525317</v>
      </c>
      <c r="E2454">
        <f>'TPS543C20 Loop Gain'!B1486</f>
        <v>135200</v>
      </c>
    </row>
    <row r="2455" spans="3:5" x14ac:dyDescent="0.25">
      <c r="C2455">
        <f>'TPS543C20 Loop Gain'!AI1485</f>
        <v>-21.533027870946917</v>
      </c>
      <c r="D2455">
        <f>'TPS543C20 Loop Gain'!AJ1485</f>
        <v>51.671601755790974</v>
      </c>
      <c r="E2455">
        <f>'TPS543C20 Loop Gain'!B1485</f>
        <v>135100</v>
      </c>
    </row>
    <row r="2456" spans="3:5" x14ac:dyDescent="0.25">
      <c r="C2456">
        <f>'TPS543C20 Loop Gain'!AI1484</f>
        <v>-21.525882737693365</v>
      </c>
      <c r="D2456">
        <f>'TPS543C20 Loop Gain'!AJ1484</f>
        <v>51.691802190768364</v>
      </c>
      <c r="E2456">
        <f>'TPS543C20 Loop Gain'!B1484</f>
        <v>135000</v>
      </c>
    </row>
    <row r="2457" spans="3:5" x14ac:dyDescent="0.25">
      <c r="C2457">
        <f>'TPS543C20 Loop Gain'!AI1483</f>
        <v>-21.518733365720273</v>
      </c>
      <c r="D2457">
        <f>'TPS543C20 Loop Gain'!AJ1483</f>
        <v>51.711994501659433</v>
      </c>
      <c r="E2457">
        <f>'TPS543C20 Loop Gain'!B1483</f>
        <v>134900</v>
      </c>
    </row>
    <row r="2458" spans="3:5" x14ac:dyDescent="0.25">
      <c r="C2458">
        <f>'TPS543C20 Loop Gain'!AI1482</f>
        <v>-21.511579747416988</v>
      </c>
      <c r="D2458">
        <f>'TPS543C20 Loop Gain'!AJ1482</f>
        <v>51.732178673618471</v>
      </c>
      <c r="E2458">
        <f>'TPS543C20 Loop Gain'!B1482</f>
        <v>134800</v>
      </c>
    </row>
    <row r="2459" spans="3:5" x14ac:dyDescent="0.25">
      <c r="C2459">
        <f>'TPS543C20 Loop Gain'!AI1481</f>
        <v>-21.504421875155849</v>
      </c>
      <c r="D2459">
        <f>'TPS543C20 Loop Gain'!AJ1481</f>
        <v>51.752354691753389</v>
      </c>
      <c r="E2459">
        <f>'TPS543C20 Loop Gain'!B1481</f>
        <v>134700</v>
      </c>
    </row>
    <row r="2460" spans="3:5" x14ac:dyDescent="0.25">
      <c r="C2460">
        <f>'TPS543C20 Loop Gain'!AI1480</f>
        <v>-21.49725974129213</v>
      </c>
      <c r="D2460">
        <f>'TPS543C20 Loop Gain'!AJ1480</f>
        <v>51.772522541122811</v>
      </c>
      <c r="E2460">
        <f>'TPS543C20 Loop Gain'!B1480</f>
        <v>134600</v>
      </c>
    </row>
    <row r="2461" spans="3:5" x14ac:dyDescent="0.25">
      <c r="C2461">
        <f>'TPS543C20 Loop Gain'!AI1479</f>
        <v>-21.490093338164439</v>
      </c>
      <c r="D2461">
        <f>'TPS543C20 Loop Gain'!AJ1479</f>
        <v>51.79268220673849</v>
      </c>
      <c r="E2461">
        <f>'TPS543C20 Loop Gain'!B1479</f>
        <v>134500</v>
      </c>
    </row>
    <row r="2462" spans="3:5" x14ac:dyDescent="0.25">
      <c r="C2462">
        <f>'TPS543C20 Loop Gain'!AI1478</f>
        <v>-21.482922658094065</v>
      </c>
      <c r="D2462">
        <f>'TPS543C20 Loop Gain'!AJ1478</f>
        <v>51.812833673563382</v>
      </c>
      <c r="E2462">
        <f>'TPS543C20 Loop Gain'!B1478</f>
        <v>134400</v>
      </c>
    </row>
    <row r="2463" spans="3:5" x14ac:dyDescent="0.25">
      <c r="C2463">
        <f>'TPS543C20 Loop Gain'!AI1477</f>
        <v>-21.475747693384946</v>
      </c>
      <c r="D2463">
        <f>'TPS543C20 Loop Gain'!AJ1477</f>
        <v>51.832976926511606</v>
      </c>
      <c r="E2463">
        <f>'TPS543C20 Loop Gain'!B1477</f>
        <v>134300</v>
      </c>
    </row>
    <row r="2464" spans="3:5" x14ac:dyDescent="0.25">
      <c r="C2464">
        <f>'TPS543C20 Loop Gain'!AI1476</f>
        <v>-21.468568436324023</v>
      </c>
      <c r="D2464">
        <f>'TPS543C20 Loop Gain'!AJ1476</f>
        <v>51.853111950449382</v>
      </c>
      <c r="E2464">
        <f>'TPS543C20 Loop Gain'!B1476</f>
        <v>134200</v>
      </c>
    </row>
    <row r="2465" spans="3:5" x14ac:dyDescent="0.25">
      <c r="C2465">
        <f>'TPS543C20 Loop Gain'!AI1475</f>
        <v>-21.461384879180816</v>
      </c>
      <c r="D2465">
        <f>'TPS543C20 Loop Gain'!AJ1475</f>
        <v>51.87323873019502</v>
      </c>
      <c r="E2465">
        <f>'TPS543C20 Loop Gain'!B1475</f>
        <v>134100</v>
      </c>
    </row>
    <row r="2466" spans="3:5" x14ac:dyDescent="0.25">
      <c r="C2466">
        <f>'TPS543C20 Loop Gain'!AI1474</f>
        <v>-21.454197014207811</v>
      </c>
      <c r="D2466">
        <f>'TPS543C20 Loop Gain'!AJ1474</f>
        <v>51.893357250516651</v>
      </c>
      <c r="E2466">
        <f>'TPS543C20 Loop Gain'!B1474</f>
        <v>134000</v>
      </c>
    </row>
    <row r="2467" spans="3:5" x14ac:dyDescent="0.25">
      <c r="C2467">
        <f>'TPS543C20 Loop Gain'!AI1473</f>
        <v>-21.447004833640008</v>
      </c>
      <c r="D2467">
        <f>'TPS543C20 Loop Gain'!AJ1473</f>
        <v>51.913467496133904</v>
      </c>
      <c r="E2467">
        <f>'TPS543C20 Loop Gain'!B1473</f>
        <v>133900</v>
      </c>
    </row>
    <row r="2468" spans="3:5" x14ac:dyDescent="0.25">
      <c r="C2468">
        <f>'TPS543C20 Loop Gain'!AI1472</f>
        <v>-21.439808329694728</v>
      </c>
      <c r="D2468">
        <f>'TPS543C20 Loop Gain'!AJ1472</f>
        <v>51.933569451716345</v>
      </c>
      <c r="E2468">
        <f>'TPS543C20 Loop Gain'!B1472</f>
        <v>133800</v>
      </c>
    </row>
    <row r="2469" spans="3:5" x14ac:dyDescent="0.25">
      <c r="C2469">
        <f>'TPS543C20 Loop Gain'!AI1471</f>
        <v>-21.432607494571862</v>
      </c>
      <c r="D2469">
        <f>'TPS543C20 Loop Gain'!AJ1471</f>
        <v>51.953663101884885</v>
      </c>
      <c r="E2469">
        <f>'TPS543C20 Loop Gain'!B1471</f>
        <v>133700</v>
      </c>
    </row>
    <row r="2470" spans="3:5" x14ac:dyDescent="0.25">
      <c r="C2470">
        <f>'TPS543C20 Loop Gain'!AI1470</f>
        <v>-21.425402320454104</v>
      </c>
      <c r="D2470">
        <f>'TPS543C20 Loop Gain'!AJ1470</f>
        <v>51.973748431210531</v>
      </c>
      <c r="E2470">
        <f>'TPS543C20 Loop Gain'!B1470</f>
        <v>133600</v>
      </c>
    </row>
    <row r="2471" spans="3:5" x14ac:dyDescent="0.25">
      <c r="C2471">
        <f>'TPS543C20 Loop Gain'!AI1469</f>
        <v>-21.41819279950623</v>
      </c>
      <c r="D2471">
        <f>'TPS543C20 Loop Gain'!AJ1469</f>
        <v>51.99382542421511</v>
      </c>
      <c r="E2471">
        <f>'TPS543C20 Loop Gain'!B1469</f>
        <v>133500</v>
      </c>
    </row>
    <row r="2472" spans="3:5" x14ac:dyDescent="0.25">
      <c r="C2472">
        <f>'TPS543C20 Loop Gain'!AI1468</f>
        <v>-21.410978923875369</v>
      </c>
      <c r="D2472">
        <f>'TPS543C20 Loop Gain'!AJ1468</f>
        <v>52.013894065369264</v>
      </c>
      <c r="E2472">
        <f>'TPS543C20 Loop Gain'!B1468</f>
        <v>133400</v>
      </c>
    </row>
    <row r="2473" spans="3:5" x14ac:dyDescent="0.25">
      <c r="C2473">
        <f>'TPS543C20 Loop Gain'!AI1467</f>
        <v>-21.403760685691182</v>
      </c>
      <c r="D2473">
        <f>'TPS543C20 Loop Gain'!AJ1467</f>
        <v>52.033954339093434</v>
      </c>
      <c r="E2473">
        <f>'TPS543C20 Loop Gain'!B1467</f>
        <v>133300</v>
      </c>
    </row>
    <row r="2474" spans="3:5" x14ac:dyDescent="0.25">
      <c r="C2474">
        <f>'TPS543C20 Loop Gain'!AI1466</f>
        <v>-21.396538077065244</v>
      </c>
      <c r="D2474">
        <f>'TPS543C20 Loop Gain'!AJ1466</f>
        <v>52.054006229757626</v>
      </c>
      <c r="E2474">
        <f>'TPS543C20 Loop Gain'!B1466</f>
        <v>133200</v>
      </c>
    </row>
    <row r="2475" spans="3:5" x14ac:dyDescent="0.25">
      <c r="C2475">
        <f>'TPS543C20 Loop Gain'!AI1465</f>
        <v>-21.38931109009134</v>
      </c>
      <c r="D2475">
        <f>'TPS543C20 Loop Gain'!AJ1465</f>
        <v>52.074049721683053</v>
      </c>
      <c r="E2475">
        <f>'TPS543C20 Loop Gain'!B1465</f>
        <v>133100</v>
      </c>
    </row>
    <row r="2476" spans="3:5" x14ac:dyDescent="0.25">
      <c r="C2476">
        <f>'TPS543C20 Loop Gain'!AI1464</f>
        <v>-21.38207971684551</v>
      </c>
      <c r="D2476">
        <f>'TPS543C20 Loop Gain'!AJ1464</f>
        <v>52.094084799137626</v>
      </c>
      <c r="E2476">
        <f>'TPS543C20 Loop Gain'!B1464</f>
        <v>133000</v>
      </c>
    </row>
    <row r="2477" spans="3:5" x14ac:dyDescent="0.25">
      <c r="C2477">
        <f>'TPS543C20 Loop Gain'!AI1463</f>
        <v>-21.374843949385756</v>
      </c>
      <c r="D2477">
        <f>'TPS543C20 Loop Gain'!AJ1463</f>
        <v>52.114111446339464</v>
      </c>
      <c r="E2477">
        <f>'TPS543C20 Loop Gain'!B1463</f>
        <v>132900</v>
      </c>
    </row>
    <row r="2478" spans="3:5" x14ac:dyDescent="0.25">
      <c r="C2478">
        <f>'TPS543C20 Loop Gain'!AI1462</f>
        <v>-21.367603779752237</v>
      </c>
      <c r="D2478">
        <f>'TPS543C20 Loop Gain'!AJ1462</f>
        <v>52.13412964745627</v>
      </c>
      <c r="E2478">
        <f>'TPS543C20 Loop Gain'!B1462</f>
        <v>132800</v>
      </c>
    </row>
    <row r="2479" spans="3:5" x14ac:dyDescent="0.25">
      <c r="C2479">
        <f>'TPS543C20 Loop Gain'!AI1461</f>
        <v>-21.36035919996683</v>
      </c>
      <c r="D2479">
        <f>'TPS543C20 Loop Gain'!AJ1461</f>
        <v>52.154139386601571</v>
      </c>
      <c r="E2479">
        <f>'TPS543C20 Loop Gain'!B1461</f>
        <v>132700</v>
      </c>
    </row>
    <row r="2480" spans="3:5" x14ac:dyDescent="0.25">
      <c r="C2480">
        <f>'TPS543C20 Loop Gain'!AI1460</f>
        <v>-21.353110202033228</v>
      </c>
      <c r="D2480">
        <f>'TPS543C20 Loop Gain'!AJ1460</f>
        <v>52.174140647839806</v>
      </c>
      <c r="E2480">
        <f>'TPS543C20 Loop Gain'!B1460</f>
        <v>132600</v>
      </c>
    </row>
    <row r="2481" spans="3:5" x14ac:dyDescent="0.25">
      <c r="C2481">
        <f>'TPS543C20 Loop Gain'!AI1459</f>
        <v>-21.345856777937318</v>
      </c>
      <c r="D2481">
        <f>'TPS543C20 Loop Gain'!AJ1459</f>
        <v>52.194133415183238</v>
      </c>
      <c r="E2481">
        <f>'TPS543C20 Loop Gain'!B1459</f>
        <v>132500</v>
      </c>
    </row>
    <row r="2482" spans="3:5" x14ac:dyDescent="0.25">
      <c r="C2482">
        <f>'TPS543C20 Loop Gain'!AI1458</f>
        <v>-21.338598919646291</v>
      </c>
      <c r="D2482">
        <f>'TPS543C20 Loop Gain'!AJ1458</f>
        <v>52.214117672591364</v>
      </c>
      <c r="E2482">
        <f>'TPS543C20 Loop Gain'!B1458</f>
        <v>132400</v>
      </c>
    </row>
    <row r="2483" spans="3:5" x14ac:dyDescent="0.25">
      <c r="C2483">
        <f>'TPS543C20 Loop Gain'!AI1457</f>
        <v>-21.331336619109315</v>
      </c>
      <c r="D2483">
        <f>'TPS543C20 Loop Gain'!AJ1457</f>
        <v>52.23409340397162</v>
      </c>
      <c r="E2483">
        <f>'TPS543C20 Loop Gain'!B1457</f>
        <v>132300</v>
      </c>
    </row>
    <row r="2484" spans="3:5" x14ac:dyDescent="0.25">
      <c r="C2484">
        <f>'TPS543C20 Loop Gain'!AI1456</f>
        <v>-21.324069868257304</v>
      </c>
      <c r="D2484">
        <f>'TPS543C20 Loop Gain'!AJ1456</f>
        <v>52.254060593179013</v>
      </c>
      <c r="E2484">
        <f>'TPS543C20 Loop Gain'!B1456</f>
        <v>132200</v>
      </c>
    </row>
    <row r="2485" spans="3:5" x14ac:dyDescent="0.25">
      <c r="C2485">
        <f>'TPS543C20 Loop Gain'!AI1455</f>
        <v>-21.316798659002316</v>
      </c>
      <c r="D2485">
        <f>'TPS543C20 Loop Gain'!AJ1455</f>
        <v>52.274019224016811</v>
      </c>
      <c r="E2485">
        <f>'TPS543C20 Loop Gain'!B1455</f>
        <v>132100</v>
      </c>
    </row>
    <row r="2486" spans="3:5" x14ac:dyDescent="0.25">
      <c r="C2486">
        <f>'TPS543C20 Loop Gain'!AI1454</f>
        <v>-21.309522983238338</v>
      </c>
      <c r="D2486">
        <f>'TPS543C20 Loop Gain'!AJ1454</f>
        <v>52.293969280233924</v>
      </c>
      <c r="E2486">
        <f>'TPS543C20 Loop Gain'!B1454</f>
        <v>132000</v>
      </c>
    </row>
    <row r="2487" spans="3:5" x14ac:dyDescent="0.25">
      <c r="C2487">
        <f>'TPS543C20 Loop Gain'!AI1453</f>
        <v>-21.302242832840683</v>
      </c>
      <c r="D2487">
        <f>'TPS543C20 Loop Gain'!AJ1453</f>
        <v>52.313910745528119</v>
      </c>
      <c r="E2487">
        <f>'TPS543C20 Loop Gain'!B1453</f>
        <v>131900</v>
      </c>
    </row>
    <row r="2488" spans="3:5" x14ac:dyDescent="0.25">
      <c r="C2488">
        <f>'TPS543C20 Loop Gain'!AI1452</f>
        <v>-21.294958199665899</v>
      </c>
      <c r="D2488">
        <f>'TPS543C20 Loop Gain'!AJ1452</f>
        <v>52.333843603541645</v>
      </c>
      <c r="E2488">
        <f>'TPS543C20 Loop Gain'!B1452</f>
        <v>131800</v>
      </c>
    </row>
    <row r="2489" spans="3:5" x14ac:dyDescent="0.25">
      <c r="C2489">
        <f>'TPS543C20 Loop Gain'!AI1451</f>
        <v>-21.28766907555233</v>
      </c>
      <c r="D2489">
        <f>'TPS543C20 Loop Gain'!AJ1451</f>
        <v>52.353767837864844</v>
      </c>
      <c r="E2489">
        <f>'TPS543C20 Loop Gain'!B1451</f>
        <v>131700</v>
      </c>
    </row>
    <row r="2490" spans="3:5" x14ac:dyDescent="0.25">
      <c r="C2490">
        <f>'TPS543C20 Loop Gain'!AI1450</f>
        <v>-21.280375452318793</v>
      </c>
      <c r="D2490">
        <f>'TPS543C20 Loop Gain'!AJ1450</f>
        <v>52.373683432034241</v>
      </c>
      <c r="E2490">
        <f>'TPS543C20 Loop Gain'!B1450</f>
        <v>131600</v>
      </c>
    </row>
    <row r="2491" spans="3:5" x14ac:dyDescent="0.25">
      <c r="C2491">
        <f>'TPS543C20 Loop Gain'!AI1449</f>
        <v>-21.27307732176607</v>
      </c>
      <c r="D2491">
        <f>'TPS543C20 Loop Gain'!AJ1449</f>
        <v>52.393590369532077</v>
      </c>
      <c r="E2491">
        <f>'TPS543C20 Loop Gain'!B1449</f>
        <v>131500</v>
      </c>
    </row>
    <row r="2492" spans="3:5" x14ac:dyDescent="0.25">
      <c r="C2492">
        <f>'TPS543C20 Loop Gain'!AI1448</f>
        <v>-21.265774675676063</v>
      </c>
      <c r="D2492">
        <f>'TPS543C20 Loop Gain'!AJ1448</f>
        <v>52.413488633786933</v>
      </c>
      <c r="E2492">
        <f>'TPS543C20 Loop Gain'!B1448</f>
        <v>131400</v>
      </c>
    </row>
    <row r="2493" spans="3:5" x14ac:dyDescent="0.25">
      <c r="C2493">
        <f>'TPS543C20 Loop Gain'!AI1447</f>
        <v>-21.258467505811097</v>
      </c>
      <c r="D2493">
        <f>'TPS543C20 Loop Gain'!AJ1447</f>
        <v>52.433378208173224</v>
      </c>
      <c r="E2493">
        <f>'TPS543C20 Loop Gain'!B1447</f>
        <v>131300</v>
      </c>
    </row>
    <row r="2494" spans="3:5" x14ac:dyDescent="0.25">
      <c r="C2494">
        <f>'TPS543C20 Loop Gain'!AI1446</f>
        <v>-21.251155803915246</v>
      </c>
      <c r="D2494">
        <f>'TPS543C20 Loop Gain'!AJ1446</f>
        <v>52.453259076009729</v>
      </c>
      <c r="E2494">
        <f>'TPS543C20 Loop Gain'!B1446</f>
        <v>131200</v>
      </c>
    </row>
    <row r="2495" spans="3:5" x14ac:dyDescent="0.25">
      <c r="C2495">
        <f>'TPS543C20 Loop Gain'!AI1445</f>
        <v>-21.243839561713088</v>
      </c>
      <c r="D2495">
        <f>'TPS543C20 Loop Gain'!AJ1445</f>
        <v>52.473131220561896</v>
      </c>
      <c r="E2495">
        <f>'TPS543C20 Loop Gain'!B1445</f>
        <v>131100</v>
      </c>
    </row>
    <row r="2496" spans="3:5" x14ac:dyDescent="0.25">
      <c r="C2496">
        <f>'TPS543C20 Loop Gain'!AI1444</f>
        <v>-21.236518770910294</v>
      </c>
      <c r="D2496">
        <f>'TPS543C20 Loop Gain'!AJ1444</f>
        <v>52.492994625038897</v>
      </c>
      <c r="E2496">
        <f>'TPS543C20 Loop Gain'!B1444</f>
        <v>131000</v>
      </c>
    </row>
    <row r="2497" spans="3:5" x14ac:dyDescent="0.25">
      <c r="C2497">
        <f>'TPS543C20 Loop Gain'!AI1443</f>
        <v>-21.229193423193465</v>
      </c>
      <c r="D2497">
        <f>'TPS543C20 Loop Gain'!AJ1443</f>
        <v>52.512849272596824</v>
      </c>
      <c r="E2497">
        <f>'TPS543C20 Loop Gain'!B1443</f>
        <v>130900</v>
      </c>
    </row>
    <row r="2498" spans="3:5" x14ac:dyDescent="0.25">
      <c r="C2498">
        <f>'TPS543C20 Loop Gain'!AI1442</f>
        <v>-21.221863510229738</v>
      </c>
      <c r="D2498">
        <f>'TPS543C20 Loop Gain'!AJ1442</f>
        <v>52.532695146334234</v>
      </c>
      <c r="E2498">
        <f>'TPS543C20 Loop Gain'!B1442</f>
        <v>130800</v>
      </c>
    </row>
    <row r="2499" spans="3:5" x14ac:dyDescent="0.25">
      <c r="C2499">
        <f>'TPS543C20 Loop Gain'!AI1441</f>
        <v>-21.21452902366714</v>
      </c>
      <c r="D2499">
        <f>'TPS543C20 Loop Gain'!AJ1441</f>
        <v>52.552532229295124</v>
      </c>
      <c r="E2499">
        <f>'TPS543C20 Loop Gain'!B1441</f>
        <v>130700</v>
      </c>
    </row>
    <row r="2500" spans="3:5" x14ac:dyDescent="0.25">
      <c r="C2500">
        <f>'TPS543C20 Loop Gain'!AI1440</f>
        <v>-21.207189955134282</v>
      </c>
      <c r="D2500">
        <f>'TPS543C20 Loop Gain'!AJ1440</f>
        <v>52.572360504466971</v>
      </c>
      <c r="E2500">
        <f>'TPS543C20 Loop Gain'!B1440</f>
        <v>130600</v>
      </c>
    </row>
    <row r="2501" spans="3:5" x14ac:dyDescent="0.25">
      <c r="C2501">
        <f>'TPS543C20 Loop Gain'!AI1439</f>
        <v>-21.199846296240406</v>
      </c>
      <c r="D2501">
        <f>'TPS543C20 Loop Gain'!AJ1439</f>
        <v>52.592179954782878</v>
      </c>
      <c r="E2501">
        <f>'TPS543C20 Loop Gain'!B1439</f>
        <v>130500</v>
      </c>
    </row>
    <row r="2502" spans="3:5" x14ac:dyDescent="0.25">
      <c r="C2502">
        <f>'TPS543C20 Loop Gain'!AI1438</f>
        <v>-21.192498038575124</v>
      </c>
      <c r="D2502">
        <f>'TPS543C20 Loop Gain'!AJ1438</f>
        <v>52.611990563117963</v>
      </c>
      <c r="E2502">
        <f>'TPS543C20 Loop Gain'!B1438</f>
        <v>130400</v>
      </c>
    </row>
    <row r="2503" spans="3:5" x14ac:dyDescent="0.25">
      <c r="C2503">
        <f>'TPS543C20 Loop Gain'!AI1437</f>
        <v>-21.18514517370869</v>
      </c>
      <c r="D2503">
        <f>'TPS543C20 Loop Gain'!AJ1437</f>
        <v>52.63179231229207</v>
      </c>
      <c r="E2503">
        <f>'TPS543C20 Loop Gain'!B1437</f>
        <v>130300</v>
      </c>
    </row>
    <row r="2504" spans="3:5" x14ac:dyDescent="0.25">
      <c r="C2504">
        <f>'TPS543C20 Loop Gain'!AI1436</f>
        <v>-21.177787693191728</v>
      </c>
      <c r="D2504">
        <f>'TPS543C20 Loop Gain'!AJ1436</f>
        <v>52.65158518506734</v>
      </c>
      <c r="E2504">
        <f>'TPS543C20 Loop Gain'!B1436</f>
        <v>130200</v>
      </c>
    </row>
    <row r="2505" spans="3:5" x14ac:dyDescent="0.25">
      <c r="C2505">
        <f>'TPS543C20 Loop Gain'!AI1435</f>
        <v>-21.170425588555034</v>
      </c>
      <c r="D2505">
        <f>'TPS543C20 Loop Gain'!AJ1435</f>
        <v>52.671369164150477</v>
      </c>
      <c r="E2505">
        <f>'TPS543C20 Loop Gain'!B1435</f>
        <v>130100</v>
      </c>
    </row>
    <row r="2506" spans="3:5" x14ac:dyDescent="0.25">
      <c r="C2506">
        <f>'TPS543C20 Loop Gain'!AI1434</f>
        <v>-21.163058851309732</v>
      </c>
      <c r="D2506">
        <f>'TPS543C20 Loop Gain'!AJ1434</f>
        <v>52.691144232188726</v>
      </c>
      <c r="E2506">
        <f>'TPS543C20 Loop Gain'!B1434</f>
        <v>130000</v>
      </c>
    </row>
    <row r="2507" spans="3:5" x14ac:dyDescent="0.25">
      <c r="C2507">
        <f>'TPS543C20 Loop Gain'!AI1433</f>
        <v>-21.155687472947321</v>
      </c>
      <c r="D2507">
        <f>'TPS543C20 Loop Gain'!AJ1433</f>
        <v>52.710910371774688</v>
      </c>
      <c r="E2507">
        <f>'TPS543C20 Loop Gain'!B1433</f>
        <v>129900</v>
      </c>
    </row>
    <row r="2508" spans="3:5" x14ac:dyDescent="0.25">
      <c r="C2508">
        <f>'TPS543C20 Loop Gain'!AI1432</f>
        <v>-21.148311444939001</v>
      </c>
      <c r="D2508">
        <f>'TPS543C20 Loop Gain'!AJ1432</f>
        <v>52.730667565440932</v>
      </c>
      <c r="E2508">
        <f>'TPS543C20 Loop Gain'!B1432</f>
        <v>129800</v>
      </c>
    </row>
    <row r="2509" spans="3:5" x14ac:dyDescent="0.25">
      <c r="C2509">
        <f>'TPS543C20 Loop Gain'!AI1431</f>
        <v>-21.140930758736619</v>
      </c>
      <c r="D2509">
        <f>'TPS543C20 Loop Gain'!AJ1431</f>
        <v>52.750415795664892</v>
      </c>
      <c r="E2509">
        <f>'TPS543C20 Loop Gain'!B1431</f>
        <v>129700</v>
      </c>
    </row>
    <row r="2510" spans="3:5" x14ac:dyDescent="0.25">
      <c r="C2510">
        <f>'TPS543C20 Loop Gain'!AI1430</f>
        <v>-21.133545405771606</v>
      </c>
      <c r="D2510">
        <f>'TPS543C20 Loop Gain'!AJ1430</f>
        <v>52.770155044863202</v>
      </c>
      <c r="E2510">
        <f>'TPS543C20 Loop Gain'!B1430</f>
        <v>129600</v>
      </c>
    </row>
    <row r="2511" spans="3:5" x14ac:dyDescent="0.25">
      <c r="C2511">
        <f>'TPS543C20 Loop Gain'!AI1429</f>
        <v>-21.126155377455277</v>
      </c>
      <c r="D2511">
        <f>'TPS543C20 Loop Gain'!AJ1429</f>
        <v>52.789885295395436</v>
      </c>
      <c r="E2511">
        <f>'TPS543C20 Loop Gain'!B1429</f>
        <v>129500</v>
      </c>
    </row>
    <row r="2512" spans="3:5" x14ac:dyDescent="0.25">
      <c r="C2512">
        <f>'TPS543C20 Loop Gain'!AI1428</f>
        <v>-21.118760665178872</v>
      </c>
      <c r="D2512">
        <f>'TPS543C20 Loop Gain'!AJ1428</f>
        <v>52.809606529563659</v>
      </c>
      <c r="E2512">
        <f>'TPS543C20 Loop Gain'!B1428</f>
        <v>129400</v>
      </c>
    </row>
    <row r="2513" spans="3:5" x14ac:dyDescent="0.25">
      <c r="C2513">
        <f>'TPS543C20 Loop Gain'!AI1427</f>
        <v>-21.111361260313974</v>
      </c>
      <c r="D2513">
        <f>'TPS543C20 Loop Gain'!AJ1427</f>
        <v>52.829318729609504</v>
      </c>
      <c r="E2513">
        <f>'TPS543C20 Loop Gain'!B1427</f>
        <v>129300</v>
      </c>
    </row>
    <row r="2514" spans="3:5" x14ac:dyDescent="0.25">
      <c r="C2514">
        <f>'TPS543C20 Loop Gain'!AI1426</f>
        <v>-21.103957154210896</v>
      </c>
      <c r="D2514">
        <f>'TPS543C20 Loop Gain'!AJ1426</f>
        <v>52.849021877717171</v>
      </c>
      <c r="E2514">
        <f>'TPS543C20 Loop Gain'!B1426</f>
        <v>129200</v>
      </c>
    </row>
    <row r="2515" spans="3:5" x14ac:dyDescent="0.25">
      <c r="C2515">
        <f>'TPS543C20 Loop Gain'!AI1425</f>
        <v>-21.096548338200428</v>
      </c>
      <c r="D2515">
        <f>'TPS543C20 Loop Gain'!AJ1425</f>
        <v>52.868715956009659</v>
      </c>
      <c r="E2515">
        <f>'TPS543C20 Loop Gain'!B1425</f>
        <v>129100</v>
      </c>
    </row>
    <row r="2516" spans="3:5" x14ac:dyDescent="0.25">
      <c r="C2516">
        <f>'TPS543C20 Loop Gain'!AI1424</f>
        <v>-21.089134803592504</v>
      </c>
      <c r="D2516">
        <f>'TPS543C20 Loop Gain'!AJ1424</f>
        <v>52.888400946553347</v>
      </c>
      <c r="E2516">
        <f>'TPS543C20 Loop Gain'!B1424</f>
        <v>129000</v>
      </c>
    </row>
    <row r="2517" spans="3:5" x14ac:dyDescent="0.25">
      <c r="C2517">
        <f>'TPS543C20 Loop Gain'!AI1423</f>
        <v>-21.081716541676819</v>
      </c>
      <c r="D2517">
        <f>'TPS543C20 Loop Gain'!AJ1423</f>
        <v>52.908076831352403</v>
      </c>
      <c r="E2517">
        <f>'TPS543C20 Loop Gain'!B1423</f>
        <v>128900</v>
      </c>
    </row>
    <row r="2518" spans="3:5" x14ac:dyDescent="0.25">
      <c r="C2518">
        <f>'TPS543C20 Loop Gain'!AI1422</f>
        <v>-21.07429354372243</v>
      </c>
      <c r="D2518">
        <f>'TPS543C20 Loop Gain'!AJ1422</f>
        <v>52.927743592353025</v>
      </c>
      <c r="E2518">
        <f>'TPS543C20 Loop Gain'!B1422</f>
        <v>128800</v>
      </c>
    </row>
    <row r="2519" spans="3:5" x14ac:dyDescent="0.25">
      <c r="C2519">
        <f>'TPS543C20 Loop Gain'!AI1421</f>
        <v>-21.066865800977549</v>
      </c>
      <c r="D2519">
        <f>'TPS543C20 Loop Gain'!AJ1421</f>
        <v>52.947401211439185</v>
      </c>
      <c r="E2519">
        <f>'TPS543C20 Loop Gain'!B1421</f>
        <v>128700</v>
      </c>
    </row>
    <row r="2520" spans="3:5" x14ac:dyDescent="0.25">
      <c r="C2520">
        <f>'TPS543C20 Loop Gain'!AI1420</f>
        <v>-21.059433304670211</v>
      </c>
      <c r="D2520">
        <f>'TPS543C20 Loop Gain'!AJ1420</f>
        <v>52.967049670436836</v>
      </c>
      <c r="E2520">
        <f>'TPS543C20 Loop Gain'!B1420</f>
        <v>128600</v>
      </c>
    </row>
    <row r="2521" spans="3:5" x14ac:dyDescent="0.25">
      <c r="C2521">
        <f>'TPS543C20 Loop Gain'!AI1419</f>
        <v>-21.051996046007297</v>
      </c>
      <c r="D2521">
        <f>'TPS543C20 Loop Gain'!AJ1419</f>
        <v>52.986688951109578</v>
      </c>
      <c r="E2521">
        <f>'TPS543C20 Loop Gain'!B1419</f>
        <v>128500</v>
      </c>
    </row>
    <row r="2522" spans="3:5" x14ac:dyDescent="0.25">
      <c r="C2522">
        <f>'TPS543C20 Loop Gain'!AI1418</f>
        <v>-21.044554016174956</v>
      </c>
      <c r="D2522">
        <f>'TPS543C20 Loop Gain'!AJ1418</f>
        <v>53.006319035160381</v>
      </c>
      <c r="E2522">
        <f>'TPS543C20 Loop Gain'!B1418</f>
        <v>128400</v>
      </c>
    </row>
    <row r="2523" spans="3:5" x14ac:dyDescent="0.25">
      <c r="C2523">
        <f>'TPS543C20 Loop Gain'!AI1417</f>
        <v>-21.037107206338522</v>
      </c>
      <c r="D2523">
        <f>'TPS543C20 Loop Gain'!AJ1417</f>
        <v>53.025939904232324</v>
      </c>
      <c r="E2523">
        <f>'TPS543C20 Loop Gain'!B1417</f>
        <v>128300</v>
      </c>
    </row>
    <row r="2524" spans="3:5" x14ac:dyDescent="0.25">
      <c r="C2524">
        <f>'TPS543C20 Loop Gain'!AI1416</f>
        <v>-21.029655607642201</v>
      </c>
      <c r="D2524">
        <f>'TPS543C20 Loop Gain'!AJ1416</f>
        <v>53.045551539906036</v>
      </c>
      <c r="E2524">
        <f>'TPS543C20 Loop Gain'!B1416</f>
        <v>128200</v>
      </c>
    </row>
    <row r="2525" spans="3:5" x14ac:dyDescent="0.25">
      <c r="C2525">
        <f>'TPS543C20 Loop Gain'!AI1415</f>
        <v>-21.022199211209227</v>
      </c>
      <c r="D2525">
        <f>'TPS543C20 Loop Gain'!AJ1415</f>
        <v>53.065153923700436</v>
      </c>
      <c r="E2525">
        <f>'TPS543C20 Loop Gain'!B1415</f>
        <v>128100</v>
      </c>
    </row>
    <row r="2526" spans="3:5" x14ac:dyDescent="0.25">
      <c r="C2526">
        <f>'TPS543C20 Loop Gain'!AI1414</f>
        <v>-21.014738008141883</v>
      </c>
      <c r="D2526">
        <f>'TPS543C20 Loop Gain'!AJ1414</f>
        <v>53.084747037073335</v>
      </c>
      <c r="E2526">
        <f>'TPS543C20 Loop Gain'!B1414</f>
        <v>128000</v>
      </c>
    </row>
    <row r="2527" spans="3:5" x14ac:dyDescent="0.25">
      <c r="C2527">
        <f>'TPS543C20 Loop Gain'!AI1413</f>
        <v>-21.007271989521051</v>
      </c>
      <c r="D2527">
        <f>'TPS543C20 Loop Gain'!AJ1413</f>
        <v>53.104330861419342</v>
      </c>
      <c r="E2527">
        <f>'TPS543C20 Loop Gain'!B1413</f>
        <v>127900</v>
      </c>
    </row>
    <row r="2528" spans="3:5" x14ac:dyDescent="0.25">
      <c r="C2528">
        <f>'TPS543C20 Loop Gain'!AI1412</f>
        <v>-20.999801146406458</v>
      </c>
      <c r="D2528">
        <f>'TPS543C20 Loop Gain'!AJ1412</f>
        <v>53.123905378072912</v>
      </c>
      <c r="E2528">
        <f>'TPS543C20 Loop Gain'!B1412</f>
        <v>127800</v>
      </c>
    </row>
    <row r="2529" spans="3:5" x14ac:dyDescent="0.25">
      <c r="C2529">
        <f>'TPS543C20 Loop Gain'!AI1411</f>
        <v>-20.992325469836537</v>
      </c>
      <c r="D2529">
        <f>'TPS543C20 Loop Gain'!AJ1411</f>
        <v>53.143470568303449</v>
      </c>
      <c r="E2529">
        <f>'TPS543C20 Loop Gain'!B1411</f>
        <v>127700</v>
      </c>
    </row>
    <row r="2530" spans="3:5" x14ac:dyDescent="0.25">
      <c r="C2530">
        <f>'TPS543C20 Loop Gain'!AI1410</f>
        <v>-20.984844950828258</v>
      </c>
      <c r="D2530">
        <f>'TPS543C20 Loop Gain'!AJ1410</f>
        <v>53.163026413319741</v>
      </c>
      <c r="E2530">
        <f>'TPS543C20 Loop Gain'!B1410</f>
        <v>127600</v>
      </c>
    </row>
    <row r="2531" spans="3:5" x14ac:dyDescent="0.25">
      <c r="C2531">
        <f>'TPS543C20 Loop Gain'!AI1409</f>
        <v>-20.977359580377254</v>
      </c>
      <c r="D2531">
        <f>'TPS543C20 Loop Gain'!AJ1409</f>
        <v>53.182572894265071</v>
      </c>
      <c r="E2531">
        <f>'TPS543C20 Loop Gain'!B1409</f>
        <v>127500</v>
      </c>
    </row>
    <row r="2532" spans="3:5" x14ac:dyDescent="0.25">
      <c r="C2532">
        <f>'TPS543C20 Loop Gain'!AI1408</f>
        <v>-20.96986934945733</v>
      </c>
      <c r="D2532">
        <f>'TPS543C20 Loop Gain'!AJ1408</f>
        <v>53.202109992221089</v>
      </c>
      <c r="E2532">
        <f>'TPS543C20 Loop Gain'!B1408</f>
        <v>127400</v>
      </c>
    </row>
    <row r="2533" spans="3:5" x14ac:dyDescent="0.25">
      <c r="C2533">
        <f>'TPS543C20 Loop Gain'!AI1407</f>
        <v>-20.962374249020957</v>
      </c>
      <c r="D2533">
        <f>'TPS543C20 Loop Gain'!AJ1407</f>
        <v>53.221637688206066</v>
      </c>
      <c r="E2533">
        <f>'TPS543C20 Loop Gain'!B1407</f>
        <v>127300</v>
      </c>
    </row>
    <row r="2534" spans="3:5" x14ac:dyDescent="0.25">
      <c r="C2534">
        <f>'TPS543C20 Loop Gain'!AI1406</f>
        <v>-20.954874269998772</v>
      </c>
      <c r="D2534">
        <f>'TPS543C20 Loop Gain'!AJ1406</f>
        <v>53.241155963172872</v>
      </c>
      <c r="E2534">
        <f>'TPS543C20 Loop Gain'!B1406</f>
        <v>127200</v>
      </c>
    </row>
    <row r="2535" spans="3:5" x14ac:dyDescent="0.25">
      <c r="C2535">
        <f>'TPS543C20 Loop Gain'!AI1405</f>
        <v>-20.947369403299668</v>
      </c>
      <c r="D2535">
        <f>'TPS543C20 Loop Gain'!AJ1405</f>
        <v>53.260664798012002</v>
      </c>
      <c r="E2535">
        <f>'TPS543C20 Loop Gain'!B1405</f>
        <v>127100</v>
      </c>
    </row>
    <row r="2536" spans="3:5" x14ac:dyDescent="0.25">
      <c r="C2536">
        <f>'TPS543C20 Loop Gain'!AI1404</f>
        <v>-20.939859639810802</v>
      </c>
      <c r="D2536">
        <f>'TPS543C20 Loop Gain'!AJ1404</f>
        <v>53.280164173549025</v>
      </c>
      <c r="E2536">
        <f>'TPS543C20 Loop Gain'!B1404</f>
        <v>127000</v>
      </c>
    </row>
    <row r="2537" spans="3:5" x14ac:dyDescent="0.25">
      <c r="C2537">
        <f>'TPS543C20 Loop Gain'!AI1403</f>
        <v>-20.932344970397185</v>
      </c>
      <c r="D2537">
        <f>'TPS543C20 Loop Gain'!AJ1403</f>
        <v>53.299654070543639</v>
      </c>
      <c r="E2537">
        <f>'TPS543C20 Loop Gain'!B1403</f>
        <v>126900</v>
      </c>
    </row>
    <row r="2538" spans="3:5" x14ac:dyDescent="0.25">
      <c r="C2538">
        <f>'TPS543C20 Loop Gain'!AI1402</f>
        <v>-20.924825385902139</v>
      </c>
      <c r="D2538">
        <f>'TPS543C20 Loop Gain'!AJ1402</f>
        <v>53.319134469692642</v>
      </c>
      <c r="E2538">
        <f>'TPS543C20 Loop Gain'!B1402</f>
        <v>126800</v>
      </c>
    </row>
    <row r="2539" spans="3:5" x14ac:dyDescent="0.25">
      <c r="C2539">
        <f>'TPS543C20 Loop Gain'!AI1401</f>
        <v>-20.91730087714684</v>
      </c>
      <c r="D2539">
        <f>'TPS543C20 Loop Gain'!AJ1401</f>
        <v>53.338605351626505</v>
      </c>
      <c r="E2539">
        <f>'TPS543C20 Loop Gain'!B1401</f>
        <v>126700</v>
      </c>
    </row>
    <row r="2540" spans="3:5" x14ac:dyDescent="0.25">
      <c r="C2540">
        <f>'TPS543C20 Loop Gain'!AI1400</f>
        <v>-20.909771434930079</v>
      </c>
      <c r="D2540">
        <f>'TPS543C20 Loop Gain'!AJ1400</f>
        <v>53.35806669691064</v>
      </c>
      <c r="E2540">
        <f>'TPS543C20 Loop Gain'!B1400</f>
        <v>126600</v>
      </c>
    </row>
    <row r="2541" spans="3:5" x14ac:dyDescent="0.25">
      <c r="C2541">
        <f>'TPS543C20 Loop Gain'!AI1399</f>
        <v>-20.902237050028688</v>
      </c>
      <c r="D2541">
        <f>'TPS543C20 Loop Gain'!AJ1399</f>
        <v>53.377518486045297</v>
      </c>
      <c r="E2541">
        <f>'TPS543C20 Loop Gain'!B1399</f>
        <v>126500</v>
      </c>
    </row>
    <row r="2542" spans="3:5" x14ac:dyDescent="0.25">
      <c r="C2542">
        <f>'TPS543C20 Loop Gain'!AI1398</f>
        <v>-20.894697713196987</v>
      </c>
      <c r="D2542">
        <f>'TPS543C20 Loop Gain'!AJ1398</f>
        <v>53.396960699463023</v>
      </c>
      <c r="E2542">
        <f>'TPS543C20 Loop Gain'!B1398</f>
        <v>126400</v>
      </c>
    </row>
    <row r="2543" spans="3:5" x14ac:dyDescent="0.25">
      <c r="C2543">
        <f>'TPS543C20 Loop Gain'!AI1397</f>
        <v>-20.887153415167333</v>
      </c>
      <c r="D2543">
        <f>'TPS543C20 Loop Gain'!AJ1397</f>
        <v>53.416393317532354</v>
      </c>
      <c r="E2543">
        <f>'TPS543C20 Loop Gain'!B1397</f>
        <v>126300</v>
      </c>
    </row>
    <row r="2544" spans="3:5" x14ac:dyDescent="0.25">
      <c r="C2544">
        <f>'TPS543C20 Loop Gain'!AI1396</f>
        <v>-20.879604146649218</v>
      </c>
      <c r="D2544">
        <f>'TPS543C20 Loop Gain'!AJ1396</f>
        <v>53.435816320553961</v>
      </c>
      <c r="E2544">
        <f>'TPS543C20 Loop Gain'!B1396</f>
        <v>126200</v>
      </c>
    </row>
    <row r="2545" spans="3:5" x14ac:dyDescent="0.25">
      <c r="C2545">
        <f>'TPS543C20 Loop Gain'!AI1395</f>
        <v>-20.872049898329838</v>
      </c>
      <c r="D2545">
        <f>'TPS543C20 Loop Gain'!AJ1395</f>
        <v>53.455229688762358</v>
      </c>
      <c r="E2545">
        <f>'TPS543C20 Loop Gain'!B1395</f>
        <v>126100</v>
      </c>
    </row>
    <row r="2546" spans="3:5" x14ac:dyDescent="0.25">
      <c r="C2546">
        <f>'TPS543C20 Loop Gain'!AI1394</f>
        <v>-20.86449066087372</v>
      </c>
      <c r="D2546">
        <f>'TPS543C20 Loop Gain'!AJ1394</f>
        <v>53.474633402325651</v>
      </c>
      <c r="E2546">
        <f>'TPS543C20 Loop Gain'!B1394</f>
        <v>126000</v>
      </c>
    </row>
    <row r="2547" spans="3:5" x14ac:dyDescent="0.25">
      <c r="C2547">
        <f>'TPS543C20 Loop Gain'!AI1393</f>
        <v>-20.85692642492247</v>
      </c>
      <c r="D2547">
        <f>'TPS543C20 Loop Gain'!AJ1393</f>
        <v>53.494027441342816</v>
      </c>
      <c r="E2547">
        <f>'TPS543C20 Loop Gain'!B1393</f>
        <v>125900</v>
      </c>
    </row>
    <row r="2548" spans="3:5" x14ac:dyDescent="0.25">
      <c r="C2548">
        <f>'TPS543C20 Loop Gain'!AI1392</f>
        <v>-20.849357181095655</v>
      </c>
      <c r="D2548">
        <f>'TPS543C20 Loop Gain'!AJ1392</f>
        <v>53.51341178584682</v>
      </c>
      <c r="E2548">
        <f>'TPS543C20 Loop Gain'!B1392</f>
        <v>125800</v>
      </c>
    </row>
    <row r="2549" spans="3:5" x14ac:dyDescent="0.25">
      <c r="C2549">
        <f>'TPS543C20 Loop Gain'!AI1391</f>
        <v>-20.841782919989118</v>
      </c>
      <c r="D2549">
        <f>'TPS543C20 Loop Gain'!AJ1391</f>
        <v>53.532786415802434</v>
      </c>
      <c r="E2549">
        <f>'TPS543C20 Loop Gain'!B1391</f>
        <v>125700</v>
      </c>
    </row>
    <row r="2550" spans="3:5" x14ac:dyDescent="0.25">
      <c r="C2550">
        <f>'TPS543C20 Loop Gain'!AI1390</f>
        <v>-20.83420363217661</v>
      </c>
      <c r="D2550">
        <f>'TPS543C20 Loop Gain'!AJ1390</f>
        <v>53.552151311107139</v>
      </c>
      <c r="E2550">
        <f>'TPS543C20 Loop Gain'!B1390</f>
        <v>125600</v>
      </c>
    </row>
    <row r="2551" spans="3:5" x14ac:dyDescent="0.25">
      <c r="C2551">
        <f>'TPS543C20 Loop Gain'!AI1389</f>
        <v>-20.826619308207995</v>
      </c>
      <c r="D2551">
        <f>'TPS543C20 Loop Gain'!AJ1389</f>
        <v>53.571506451588107</v>
      </c>
      <c r="E2551">
        <f>'TPS543C20 Loop Gain'!B1389</f>
        <v>125500</v>
      </c>
    </row>
    <row r="2552" spans="3:5" x14ac:dyDescent="0.25">
      <c r="C2552">
        <f>'TPS543C20 Loop Gain'!AI1388</f>
        <v>-20.819029938610853</v>
      </c>
      <c r="D2552">
        <f>'TPS543C20 Loop Gain'!AJ1388</f>
        <v>53.590851817005117</v>
      </c>
      <c r="E2552">
        <f>'TPS543C20 Loop Gain'!B1388</f>
        <v>125400</v>
      </c>
    </row>
    <row r="2553" spans="3:5" x14ac:dyDescent="0.25">
      <c r="C2553">
        <f>'TPS543C20 Loop Gain'!AI1387</f>
        <v>-20.811435513889357</v>
      </c>
      <c r="D2553">
        <f>'TPS543C20 Loop Gain'!AJ1387</f>
        <v>53.610187387049152</v>
      </c>
      <c r="E2553">
        <f>'TPS543C20 Loop Gain'!B1387</f>
        <v>125300</v>
      </c>
    </row>
    <row r="2554" spans="3:5" x14ac:dyDescent="0.25">
      <c r="C2554">
        <f>'TPS543C20 Loop Gain'!AI1386</f>
        <v>-20.803836024524305</v>
      </c>
      <c r="D2554">
        <f>'TPS543C20 Loop Gain'!AJ1386</f>
        <v>53.629513141342194</v>
      </c>
      <c r="E2554">
        <f>'TPS543C20 Loop Gain'!B1386</f>
        <v>125200</v>
      </c>
    </row>
    <row r="2555" spans="3:5" x14ac:dyDescent="0.25">
      <c r="C2555">
        <f>'TPS543C20 Loop Gain'!AI1385</f>
        <v>-20.796231460973381</v>
      </c>
      <c r="D2555">
        <f>'TPS543C20 Loop Gain'!AJ1385</f>
        <v>53.648829059435421</v>
      </c>
      <c r="E2555">
        <f>'TPS543C20 Loop Gain'!B1385</f>
        <v>125100</v>
      </c>
    </row>
    <row r="2556" spans="3:5" x14ac:dyDescent="0.25">
      <c r="C2556">
        <f>'TPS543C20 Loop Gain'!AI1384</f>
        <v>-20.788621813670566</v>
      </c>
      <c r="D2556">
        <f>'TPS543C20 Loop Gain'!AJ1384</f>
        <v>53.668135120811861</v>
      </c>
      <c r="E2556">
        <f>'TPS543C20 Loop Gain'!B1384</f>
        <v>125000</v>
      </c>
    </row>
    <row r="2557" spans="3:5" x14ac:dyDescent="0.25">
      <c r="C2557">
        <f>'TPS543C20 Loop Gain'!AI1383</f>
        <v>-20.7810070730268</v>
      </c>
      <c r="D2557">
        <f>'TPS543C20 Loop Gain'!AJ1383</f>
        <v>53.687431304883376</v>
      </c>
      <c r="E2557">
        <f>'TPS543C20 Loop Gain'!B1383</f>
        <v>124900</v>
      </c>
    </row>
    <row r="2558" spans="3:5" x14ac:dyDescent="0.25">
      <c r="C2558">
        <f>'TPS543C20 Loop Gain'!AI1382</f>
        <v>-20.773387229429254</v>
      </c>
      <c r="D2558">
        <f>'TPS543C20 Loop Gain'!AJ1382</f>
        <v>53.706717590991531</v>
      </c>
      <c r="E2558">
        <f>'TPS543C20 Loop Gain'!B1382</f>
        <v>124800</v>
      </c>
    </row>
    <row r="2559" spans="3:5" x14ac:dyDescent="0.25">
      <c r="C2559">
        <f>'TPS543C20 Loop Gain'!AI1381</f>
        <v>-20.765762273241183</v>
      </c>
      <c r="D2559">
        <f>'TPS543C20 Loop Gain'!AJ1381</f>
        <v>53.725993958408218</v>
      </c>
      <c r="E2559">
        <f>'TPS543C20 Loop Gain'!B1381</f>
        <v>124700</v>
      </c>
    </row>
    <row r="2560" spans="3:5" x14ac:dyDescent="0.25">
      <c r="C2560">
        <f>'TPS543C20 Loop Gain'!AI1380</f>
        <v>-20.758132194802684</v>
      </c>
      <c r="D2560">
        <f>'TPS543C20 Loop Gain'!AJ1380</f>
        <v>53.745260386332802</v>
      </c>
      <c r="E2560">
        <f>'TPS543C20 Loop Gain'!B1380</f>
        <v>124600</v>
      </c>
    </row>
    <row r="2561" spans="3:5" x14ac:dyDescent="0.25">
      <c r="C2561">
        <f>'TPS543C20 Loop Gain'!AI1379</f>
        <v>-20.750496984429567</v>
      </c>
      <c r="D2561">
        <f>'TPS543C20 Loop Gain'!AJ1379</f>
        <v>53.764516853895209</v>
      </c>
      <c r="E2561">
        <f>'TPS543C20 Loop Gain'!B1379</f>
        <v>124500</v>
      </c>
    </row>
    <row r="2562" spans="3:5" x14ac:dyDescent="0.25">
      <c r="C2562">
        <f>'TPS543C20 Loop Gain'!AI1378</f>
        <v>-20.742856632414032</v>
      </c>
      <c r="D2562">
        <f>'TPS543C20 Loop Gain'!AJ1378</f>
        <v>53.783763340153101</v>
      </c>
      <c r="E2562">
        <f>'TPS543C20 Loop Gain'!B1378</f>
        <v>124400</v>
      </c>
    </row>
    <row r="2563" spans="3:5" x14ac:dyDescent="0.25">
      <c r="C2563">
        <f>'TPS543C20 Loop Gain'!AI1377</f>
        <v>-20.735211129024226</v>
      </c>
      <c r="D2563">
        <f>'TPS543C20 Loop Gain'!AJ1377</f>
        <v>53.802999824091536</v>
      </c>
      <c r="E2563">
        <f>'TPS543C20 Loop Gain'!B1377</f>
        <v>124300</v>
      </c>
    </row>
    <row r="2564" spans="3:5" x14ac:dyDescent="0.25">
      <c r="C2564">
        <f>'TPS543C20 Loop Gain'!AI1376</f>
        <v>-20.727560464504108</v>
      </c>
      <c r="D2564">
        <f>'TPS543C20 Loop Gain'!AJ1376</f>
        <v>53.822226284624492</v>
      </c>
      <c r="E2564">
        <f>'TPS543C20 Loop Gain'!B1376</f>
        <v>124200</v>
      </c>
    </row>
    <row r="2565" spans="3:5" x14ac:dyDescent="0.25">
      <c r="C2565">
        <f>'TPS543C20 Loop Gain'!AI1375</f>
        <v>-20.719904629073625</v>
      </c>
      <c r="D2565">
        <f>'TPS543C20 Loop Gain'!AJ1375</f>
        <v>53.841442700593873</v>
      </c>
      <c r="E2565">
        <f>'TPS543C20 Loop Gain'!B1375</f>
        <v>124100</v>
      </c>
    </row>
    <row r="2566" spans="3:5" x14ac:dyDescent="0.25">
      <c r="C2566">
        <f>'TPS543C20 Loop Gain'!AI1374</f>
        <v>-20.712243612928777</v>
      </c>
      <c r="D2566">
        <f>'TPS543C20 Loop Gain'!AJ1374</f>
        <v>53.860649050767627</v>
      </c>
      <c r="E2566">
        <f>'TPS543C20 Loop Gain'!B1374</f>
        <v>124000</v>
      </c>
    </row>
    <row r="2567" spans="3:5" x14ac:dyDescent="0.25">
      <c r="C2567">
        <f>'TPS543C20 Loop Gain'!AI1373</f>
        <v>-20.704577406240627</v>
      </c>
      <c r="D2567">
        <f>'TPS543C20 Loop Gain'!AJ1373</f>
        <v>53.879845313841919</v>
      </c>
      <c r="E2567">
        <f>'TPS543C20 Loop Gain'!B1373</f>
        <v>123900</v>
      </c>
    </row>
    <row r="2568" spans="3:5" x14ac:dyDescent="0.25">
      <c r="C2568">
        <f>'TPS543C20 Loop Gain'!AI1372</f>
        <v>-20.696905999156204</v>
      </c>
      <c r="D2568">
        <f>'TPS543C20 Loop Gain'!AJ1372</f>
        <v>53.899031468439119</v>
      </c>
      <c r="E2568">
        <f>'TPS543C20 Loop Gain'!B1372</f>
        <v>123800</v>
      </c>
    </row>
    <row r="2569" spans="3:5" x14ac:dyDescent="0.25">
      <c r="C2569">
        <f>'TPS543C20 Loop Gain'!AI1371</f>
        <v>-20.68922938179826</v>
      </c>
      <c r="D2569">
        <f>'TPS543C20 Loop Gain'!AJ1371</f>
        <v>53.91820749310741</v>
      </c>
      <c r="E2569">
        <f>'TPS543C20 Loop Gain'!B1371</f>
        <v>123700</v>
      </c>
    </row>
    <row r="2570" spans="3:5" x14ac:dyDescent="0.25">
      <c r="C2570">
        <f>'TPS543C20 Loop Gain'!AI1370</f>
        <v>-20.681547544264632</v>
      </c>
      <c r="D2570">
        <f>'TPS543C20 Loop Gain'!AJ1370</f>
        <v>53.937373366322198</v>
      </c>
      <c r="E2570">
        <f>'TPS543C20 Loop Gain'!B1370</f>
        <v>123600</v>
      </c>
    </row>
    <row r="2571" spans="3:5" x14ac:dyDescent="0.25">
      <c r="C2571">
        <f>'TPS543C20 Loop Gain'!AI1369</f>
        <v>-20.673860476628683</v>
      </c>
      <c r="D2571">
        <f>'TPS543C20 Loop Gain'!AJ1369</f>
        <v>53.956529066484116</v>
      </c>
      <c r="E2571">
        <f>'TPS543C20 Loop Gain'!B1369</f>
        <v>123500</v>
      </c>
    </row>
    <row r="2572" spans="3:5" x14ac:dyDescent="0.25">
      <c r="C2572">
        <f>'TPS543C20 Loop Gain'!AI1368</f>
        <v>-20.666168168938874</v>
      </c>
      <c r="D2572">
        <f>'TPS543C20 Loop Gain'!AJ1368</f>
        <v>53.975674571919853</v>
      </c>
      <c r="E2572">
        <f>'TPS543C20 Loop Gain'!B1368</f>
        <v>123400</v>
      </c>
    </row>
    <row r="2573" spans="3:5" x14ac:dyDescent="0.25">
      <c r="C2573">
        <f>'TPS543C20 Loop Gain'!AI1367</f>
        <v>-20.658470611218995</v>
      </c>
      <c r="D2573">
        <f>'TPS543C20 Loop Gain'!AJ1367</f>
        <v>53.994809860880217</v>
      </c>
      <c r="E2573">
        <f>'TPS543C20 Loop Gain'!B1367</f>
        <v>123300</v>
      </c>
    </row>
    <row r="2574" spans="3:5" x14ac:dyDescent="0.25">
      <c r="C2574">
        <f>'TPS543C20 Loop Gain'!AI1366</f>
        <v>-20.650767793467892</v>
      </c>
      <c r="D2574">
        <f>'TPS543C20 Loop Gain'!AJ1366</f>
        <v>54.013934911541192</v>
      </c>
      <c r="E2574">
        <f>'TPS543C20 Loop Gain'!B1366</f>
        <v>123200</v>
      </c>
    </row>
    <row r="2575" spans="3:5" x14ac:dyDescent="0.25">
      <c r="C2575">
        <f>'TPS543C20 Loop Gain'!AI1365</f>
        <v>-20.643059705659578</v>
      </c>
      <c r="D2575">
        <f>'TPS543C20 Loop Gain'!AJ1365</f>
        <v>54.033049702004611</v>
      </c>
      <c r="E2575">
        <f>'TPS543C20 Loop Gain'!B1365</f>
        <v>123100</v>
      </c>
    </row>
    <row r="2576" spans="3:5" x14ac:dyDescent="0.25">
      <c r="C2576">
        <f>'TPS543C20 Loop Gain'!AI1364</f>
        <v>-20.635346337742355</v>
      </c>
      <c r="D2576">
        <f>'TPS543C20 Loop Gain'!AJ1364</f>
        <v>54.052154210295136</v>
      </c>
      <c r="E2576">
        <f>'TPS543C20 Loop Gain'!B1364</f>
        <v>123000</v>
      </c>
    </row>
    <row r="2577" spans="3:5" x14ac:dyDescent="0.25">
      <c r="C2577">
        <f>'TPS543C20 Loop Gain'!AI1363</f>
        <v>-20.627627679640021</v>
      </c>
      <c r="D2577">
        <f>'TPS543C20 Loop Gain'!AJ1363</f>
        <v>54.07124841436255</v>
      </c>
      <c r="E2577">
        <f>'TPS543C20 Loop Gain'!B1363</f>
        <v>122900</v>
      </c>
    </row>
    <row r="2578" spans="3:5" x14ac:dyDescent="0.25">
      <c r="C2578">
        <f>'TPS543C20 Loop Gain'!AI1362</f>
        <v>-20.619903721250914</v>
      </c>
      <c r="D2578">
        <f>'TPS543C20 Loop Gain'!AJ1362</f>
        <v>54.090332292078728</v>
      </c>
      <c r="E2578">
        <f>'TPS543C20 Loop Gain'!B1362</f>
        <v>122800</v>
      </c>
    </row>
    <row r="2579" spans="3:5" x14ac:dyDescent="0.25">
      <c r="C2579">
        <f>'TPS543C20 Loop Gain'!AI1361</f>
        <v>-20.612174452448002</v>
      </c>
      <c r="D2579">
        <f>'TPS543C20 Loop Gain'!AJ1361</f>
        <v>54.109405821239953</v>
      </c>
      <c r="E2579">
        <f>'TPS543C20 Loop Gain'!B1361</f>
        <v>122700</v>
      </c>
    </row>
    <row r="2580" spans="3:5" x14ac:dyDescent="0.25">
      <c r="C2580">
        <f>'TPS543C20 Loop Gain'!AI1360</f>
        <v>-20.604439863078486</v>
      </c>
      <c r="D2580">
        <f>'TPS543C20 Loop Gain'!AJ1360</f>
        <v>54.12846897956554</v>
      </c>
      <c r="E2580">
        <f>'TPS543C20 Loop Gain'!B1360</f>
        <v>122600</v>
      </c>
    </row>
    <row r="2581" spans="3:5" x14ac:dyDescent="0.25">
      <c r="C2581">
        <f>'TPS543C20 Loop Gain'!AI1359</f>
        <v>-20.596699942964243</v>
      </c>
      <c r="D2581">
        <f>'TPS543C20 Loop Gain'!AJ1359</f>
        <v>54.147521744697123</v>
      </c>
      <c r="E2581">
        <f>'TPS543C20 Loop Gain'!B1359</f>
        <v>122500</v>
      </c>
    </row>
    <row r="2582" spans="3:5" x14ac:dyDescent="0.25">
      <c r="C2582">
        <f>'TPS543C20 Loop Gain'!AI1358</f>
        <v>-20.588954681902059</v>
      </c>
      <c r="D2582">
        <f>'TPS543C20 Loop Gain'!AJ1358</f>
        <v>54.166564094198947</v>
      </c>
      <c r="E2582">
        <f>'TPS543C20 Loop Gain'!B1358</f>
        <v>122400</v>
      </c>
    </row>
    <row r="2583" spans="3:5" x14ac:dyDescent="0.25">
      <c r="C2583">
        <f>'TPS543C20 Loop Gain'!AI1357</f>
        <v>-20.581204069662139</v>
      </c>
      <c r="D2583">
        <f>'TPS543C20 Loop Gain'!AJ1357</f>
        <v>54.185596005557365</v>
      </c>
      <c r="E2583">
        <f>'TPS543C20 Loop Gain'!B1357</f>
        <v>122300</v>
      </c>
    </row>
    <row r="2584" spans="3:5" x14ac:dyDescent="0.25">
      <c r="C2584">
        <f>'TPS543C20 Loop Gain'!AI1356</f>
        <v>-20.573448095989324</v>
      </c>
      <c r="D2584">
        <f>'TPS543C20 Loop Gain'!AJ1356</f>
        <v>54.20461745617969</v>
      </c>
      <c r="E2584">
        <f>'TPS543C20 Loop Gain'!B1356</f>
        <v>122200</v>
      </c>
    </row>
    <row r="2585" spans="3:5" x14ac:dyDescent="0.25">
      <c r="C2585">
        <f>'TPS543C20 Loop Gain'!AI1355</f>
        <v>-20.5656867506023</v>
      </c>
      <c r="D2585">
        <f>'TPS543C20 Loop Gain'!AJ1355</f>
        <v>54.223628423395589</v>
      </c>
      <c r="E2585">
        <f>'TPS543C20 Loop Gain'!B1355</f>
        <v>122100</v>
      </c>
    </row>
    <row r="2586" spans="3:5" x14ac:dyDescent="0.25">
      <c r="C2586">
        <f>'TPS543C20 Loop Gain'!AI1354</f>
        <v>-20.557920023194207</v>
      </c>
      <c r="D2586">
        <f>'TPS543C20 Loop Gain'!AJ1354</f>
        <v>54.242628884455442</v>
      </c>
      <c r="E2586">
        <f>'TPS543C20 Loop Gain'!B1354</f>
        <v>122000</v>
      </c>
    </row>
    <row r="2587" spans="3:5" x14ac:dyDescent="0.25">
      <c r="C2587">
        <f>'TPS543C20 Loop Gain'!AI1353</f>
        <v>-20.55014790343175</v>
      </c>
      <c r="D2587">
        <f>'TPS543C20 Loop Gain'!AJ1353</f>
        <v>54.261618816529882</v>
      </c>
      <c r="E2587">
        <f>'TPS543C20 Loop Gain'!B1353</f>
        <v>121900</v>
      </c>
    </row>
    <row r="2588" spans="3:5" x14ac:dyDescent="0.25">
      <c r="C2588">
        <f>'TPS543C20 Loop Gain'!AI1352</f>
        <v>-20.542370380955344</v>
      </c>
      <c r="D2588">
        <f>'TPS543C20 Loop Gain'!AJ1352</f>
        <v>54.280598196711352</v>
      </c>
      <c r="E2588">
        <f>'TPS543C20 Loop Gain'!B1352</f>
        <v>121800</v>
      </c>
    </row>
    <row r="2589" spans="3:5" x14ac:dyDescent="0.25">
      <c r="C2589">
        <f>'TPS543C20 Loop Gain'!AI1351</f>
        <v>-20.534587445379419</v>
      </c>
      <c r="D2589">
        <f>'TPS543C20 Loop Gain'!AJ1351</f>
        <v>54.299567002010519</v>
      </c>
      <c r="E2589">
        <f>'TPS543C20 Loop Gain'!B1351</f>
        <v>121700</v>
      </c>
    </row>
    <row r="2590" spans="3:5" x14ac:dyDescent="0.25">
      <c r="C2590">
        <f>'TPS543C20 Loop Gain'!AI1350</f>
        <v>-20.526799086291675</v>
      </c>
      <c r="D2590">
        <f>'TPS543C20 Loop Gain'!AJ1350</f>
        <v>54.318525209358647</v>
      </c>
      <c r="E2590">
        <f>'TPS543C20 Loop Gain'!B1350</f>
        <v>121600</v>
      </c>
    </row>
    <row r="2591" spans="3:5" x14ac:dyDescent="0.25">
      <c r="C2591">
        <f>'TPS543C20 Loop Gain'!AI1349</f>
        <v>-20.519005293253848</v>
      </c>
      <c r="D2591">
        <f>'TPS543C20 Loop Gain'!AJ1349</f>
        <v>54.337472795606658</v>
      </c>
      <c r="E2591">
        <f>'TPS543C20 Loop Gain'!B1349</f>
        <v>121500</v>
      </c>
    </row>
    <row r="2592" spans="3:5" x14ac:dyDescent="0.25">
      <c r="C2592">
        <f>'TPS543C20 Loop Gain'!AI1348</f>
        <v>-20.511206055800621</v>
      </c>
      <c r="D2592">
        <f>'TPS543C20 Loop Gain'!AJ1348</f>
        <v>54.356409737524515</v>
      </c>
      <c r="E2592">
        <f>'TPS543C20 Loop Gain'!B1348</f>
        <v>121400</v>
      </c>
    </row>
    <row r="2593" spans="3:5" x14ac:dyDescent="0.25">
      <c r="C2593">
        <f>'TPS543C20 Loop Gain'!AI1347</f>
        <v>-20.503401363440453</v>
      </c>
      <c r="D2593">
        <f>'TPS543C20 Loop Gain'!AJ1347</f>
        <v>54.375336011800748</v>
      </c>
      <c r="E2593">
        <f>'TPS543C20 Loop Gain'!B1347</f>
        <v>121300</v>
      </c>
    </row>
    <row r="2594" spans="3:5" x14ac:dyDescent="0.25">
      <c r="C2594">
        <f>'TPS543C20 Loop Gain'!AI1346</f>
        <v>-20.495591205654602</v>
      </c>
      <c r="D2594">
        <f>'TPS543C20 Loop Gain'!AJ1346</f>
        <v>54.394251595041624</v>
      </c>
      <c r="E2594">
        <f>'TPS543C20 Loop Gain'!B1346</f>
        <v>121200</v>
      </c>
    </row>
    <row r="2595" spans="3:5" x14ac:dyDescent="0.25">
      <c r="C2595">
        <f>'TPS543C20 Loop Gain'!AI1345</f>
        <v>-20.487775571897714</v>
      </c>
      <c r="D2595">
        <f>'TPS543C20 Loop Gain'!AJ1345</f>
        <v>54.413156463772843</v>
      </c>
      <c r="E2595">
        <f>'TPS543C20 Loop Gain'!B1345</f>
        <v>121100</v>
      </c>
    </row>
    <row r="2596" spans="3:5" x14ac:dyDescent="0.25">
      <c r="C2596">
        <f>'TPS543C20 Loop Gain'!AI1344</f>
        <v>-20.479954451597628</v>
      </c>
      <c r="D2596">
        <f>'TPS543C20 Loop Gain'!AJ1344</f>
        <v>54.432050594436049</v>
      </c>
      <c r="E2596">
        <f>'TPS543C20 Loop Gain'!B1344</f>
        <v>121000</v>
      </c>
    </row>
    <row r="2597" spans="3:5" x14ac:dyDescent="0.25">
      <c r="C2597">
        <f>'TPS543C20 Loop Gain'!AI1343</f>
        <v>-20.472127834154797</v>
      </c>
      <c r="D2597">
        <f>'TPS543C20 Loop Gain'!AJ1343</f>
        <v>54.450933963391741</v>
      </c>
      <c r="E2597">
        <f>'TPS543C20 Loop Gain'!B1343</f>
        <v>120900</v>
      </c>
    </row>
    <row r="2598" spans="3:5" x14ac:dyDescent="0.25">
      <c r="C2598">
        <f>'TPS543C20 Loop Gain'!AI1342</f>
        <v>-20.4642957089427</v>
      </c>
      <c r="D2598">
        <f>'TPS543C20 Loop Gain'!AJ1342</f>
        <v>54.469806546917582</v>
      </c>
      <c r="E2598">
        <f>'TPS543C20 Loop Gain'!B1342</f>
        <v>120800</v>
      </c>
    </row>
    <row r="2599" spans="3:5" x14ac:dyDescent="0.25">
      <c r="C2599">
        <f>'TPS543C20 Loop Gain'!AI1341</f>
        <v>-20.456458065307636</v>
      </c>
      <c r="D2599">
        <f>'TPS543C20 Loop Gain'!AJ1341</f>
        <v>54.4886683212059</v>
      </c>
      <c r="E2599">
        <f>'TPS543C20 Loop Gain'!B1341</f>
        <v>120700</v>
      </c>
    </row>
    <row r="2600" spans="3:5" x14ac:dyDescent="0.25">
      <c r="C2600">
        <f>'TPS543C20 Loop Gain'!AI1340</f>
        <v>-20.448614892568628</v>
      </c>
      <c r="D2600">
        <f>'TPS543C20 Loop Gain'!AJ1340</f>
        <v>54.507519262367651</v>
      </c>
      <c r="E2600">
        <f>'TPS543C20 Loop Gain'!B1340</f>
        <v>120600</v>
      </c>
    </row>
    <row r="2601" spans="3:5" x14ac:dyDescent="0.25">
      <c r="C2601">
        <f>'TPS543C20 Loop Gain'!AI1339</f>
        <v>-20.440766180016947</v>
      </c>
      <c r="D2601">
        <f>'TPS543C20 Loop Gain'!AJ1339</f>
        <v>54.52635934642749</v>
      </c>
      <c r="E2601">
        <f>'TPS543C20 Loop Gain'!B1339</f>
        <v>120500</v>
      </c>
    </row>
    <row r="2602" spans="3:5" x14ac:dyDescent="0.25">
      <c r="C2602">
        <f>'TPS543C20 Loop Gain'!AI1338</f>
        <v>-20.432911916916545</v>
      </c>
      <c r="D2602">
        <f>'TPS543C20 Loop Gain'!AJ1338</f>
        <v>54.545188549328131</v>
      </c>
      <c r="E2602">
        <f>'TPS543C20 Loop Gain'!B1338</f>
        <v>120400</v>
      </c>
    </row>
    <row r="2603" spans="3:5" x14ac:dyDescent="0.25">
      <c r="C2603">
        <f>'TPS543C20 Loop Gain'!AI1337</f>
        <v>-20.425052092503794</v>
      </c>
      <c r="D2603">
        <f>'TPS543C20 Loop Gain'!AJ1337</f>
        <v>54.564006846925814</v>
      </c>
      <c r="E2603">
        <f>'TPS543C20 Loop Gain'!B1337</f>
        <v>120300</v>
      </c>
    </row>
    <row r="2604" spans="3:5" x14ac:dyDescent="0.25">
      <c r="C2604">
        <f>'TPS543C20 Loop Gain'!AI1336</f>
        <v>-20.417186695987255</v>
      </c>
      <c r="D2604">
        <f>'TPS543C20 Loop Gain'!AJ1336</f>
        <v>54.582814214992503</v>
      </c>
      <c r="E2604">
        <f>'TPS543C20 Loop Gain'!B1336</f>
        <v>120200</v>
      </c>
    </row>
    <row r="2605" spans="3:5" x14ac:dyDescent="0.25">
      <c r="C2605">
        <f>'TPS543C20 Loop Gain'!AI1335</f>
        <v>-20.409315716547493</v>
      </c>
      <c r="D2605">
        <f>'TPS543C20 Loop Gain'!AJ1335</f>
        <v>54.601610629213276</v>
      </c>
      <c r="E2605">
        <f>'TPS543C20 Loop Gain'!B1335</f>
        <v>120100</v>
      </c>
    </row>
    <row r="2606" spans="3:5" x14ac:dyDescent="0.25">
      <c r="C2606">
        <f>'TPS543C20 Loop Gain'!AI1334</f>
        <v>-20.401439143337512</v>
      </c>
      <c r="D2606">
        <f>'TPS543C20 Loop Gain'!AJ1334</f>
        <v>54.62039606518961</v>
      </c>
      <c r="E2606">
        <f>'TPS543C20 Loop Gain'!B1334</f>
        <v>120000</v>
      </c>
    </row>
    <row r="2607" spans="3:5" x14ac:dyDescent="0.25">
      <c r="C2607">
        <f>'TPS543C20 Loop Gain'!AI1333</f>
        <v>-20.393556965481668</v>
      </c>
      <c r="D2607">
        <f>'TPS543C20 Loop Gain'!AJ1333</f>
        <v>54.63917049843505</v>
      </c>
      <c r="E2607">
        <f>'TPS543C20 Loop Gain'!B1333</f>
        <v>119900</v>
      </c>
    </row>
    <row r="2608" spans="3:5" x14ac:dyDescent="0.25">
      <c r="C2608">
        <f>'TPS543C20 Loop Gain'!AI1332</f>
        <v>-20.385669172076796</v>
      </c>
      <c r="D2608">
        <f>'TPS543C20 Loop Gain'!AJ1332</f>
        <v>54.657933904377472</v>
      </c>
      <c r="E2608">
        <f>'TPS543C20 Loop Gain'!B1332</f>
        <v>119800</v>
      </c>
    </row>
    <row r="2609" spans="3:5" x14ac:dyDescent="0.25">
      <c r="C2609">
        <f>'TPS543C20 Loop Gain'!AI1331</f>
        <v>-20.377775752191184</v>
      </c>
      <c r="D2609">
        <f>'TPS543C20 Loop Gain'!AJ1331</f>
        <v>54.676686258357236</v>
      </c>
      <c r="E2609">
        <f>'TPS543C20 Loop Gain'!B1331</f>
        <v>119700</v>
      </c>
    </row>
    <row r="2610" spans="3:5" x14ac:dyDescent="0.25">
      <c r="C2610">
        <f>'TPS543C20 Loop Gain'!AI1330</f>
        <v>-20.3698766948648</v>
      </c>
      <c r="D2610">
        <f>'TPS543C20 Loop Gain'!AJ1330</f>
        <v>54.695427535627879</v>
      </c>
      <c r="E2610">
        <f>'TPS543C20 Loop Gain'!B1330</f>
        <v>119600</v>
      </c>
    </row>
    <row r="2611" spans="3:5" x14ac:dyDescent="0.25">
      <c r="C2611">
        <f>'TPS543C20 Loop Gain'!AI1329</f>
        <v>-20.361971989109197</v>
      </c>
      <c r="D2611">
        <f>'TPS543C20 Loop Gain'!AJ1329</f>
        <v>54.714157711354574</v>
      </c>
      <c r="E2611">
        <f>'TPS543C20 Loop Gain'!B1329</f>
        <v>119500</v>
      </c>
    </row>
    <row r="2612" spans="3:5" x14ac:dyDescent="0.25">
      <c r="C2612">
        <f>'TPS543C20 Loop Gain'!AI1328</f>
        <v>-20.354061623907207</v>
      </c>
      <c r="D2612">
        <f>'TPS543C20 Loop Gain'!AJ1328</f>
        <v>54.732876760615675</v>
      </c>
      <c r="E2612">
        <f>'TPS543C20 Loop Gain'!B1328</f>
        <v>119400</v>
      </c>
    </row>
    <row r="2613" spans="3:5" x14ac:dyDescent="0.25">
      <c r="C2613">
        <f>'TPS543C20 Loop Gain'!AI1327</f>
        <v>-20.346145588213279</v>
      </c>
      <c r="D2613">
        <f>'TPS543C20 Loop Gain'!AJ1327</f>
        <v>54.751584658399338</v>
      </c>
      <c r="E2613">
        <f>'TPS543C20 Loop Gain'!B1327</f>
        <v>119300</v>
      </c>
    </row>
    <row r="2614" spans="3:5" x14ac:dyDescent="0.25">
      <c r="C2614">
        <f>'TPS543C20 Loop Gain'!AI1326</f>
        <v>-20.338223870952792</v>
      </c>
      <c r="D2614">
        <f>'TPS543C20 Loop Gain'!AJ1326</f>
        <v>54.770281379607546</v>
      </c>
      <c r="E2614">
        <f>'TPS543C20 Loop Gain'!B1326</f>
        <v>119200</v>
      </c>
    </row>
    <row r="2615" spans="3:5" x14ac:dyDescent="0.25">
      <c r="C2615">
        <f>'TPS543C20 Loop Gain'!AI1325</f>
        <v>-20.330296461022531</v>
      </c>
      <c r="D2615">
        <f>'TPS543C20 Loop Gain'!AJ1325</f>
        <v>54.788966899049996</v>
      </c>
      <c r="E2615">
        <f>'TPS543C20 Loop Gain'!B1325</f>
        <v>119100</v>
      </c>
    </row>
    <row r="2616" spans="3:5" x14ac:dyDescent="0.25">
      <c r="C2616">
        <f>'TPS543C20 Loop Gain'!AI1324</f>
        <v>-20.322363347289965</v>
      </c>
      <c r="D2616">
        <f>'TPS543C20 Loop Gain'!AJ1324</f>
        <v>54.807641191449221</v>
      </c>
      <c r="E2616">
        <f>'TPS543C20 Loop Gain'!B1324</f>
        <v>119000</v>
      </c>
    </row>
    <row r="2617" spans="3:5" x14ac:dyDescent="0.25">
      <c r="C2617">
        <f>'TPS543C20 Loop Gain'!AI1323</f>
        <v>-20.314424518593949</v>
      </c>
      <c r="D2617">
        <f>'TPS543C20 Loop Gain'!AJ1323</f>
        <v>54.826304231436708</v>
      </c>
      <c r="E2617">
        <f>'TPS543C20 Loop Gain'!B1323</f>
        <v>118900</v>
      </c>
    </row>
    <row r="2618" spans="3:5" x14ac:dyDescent="0.25">
      <c r="C2618">
        <f>'TPS543C20 Loop Gain'!AI1322</f>
        <v>-20.306479963743644</v>
      </c>
      <c r="D2618">
        <f>'TPS543C20 Loop Gain'!AJ1322</f>
        <v>54.844955993553931</v>
      </c>
      <c r="E2618">
        <f>'TPS543C20 Loop Gain'!B1322</f>
        <v>118800</v>
      </c>
    </row>
    <row r="2619" spans="3:5" x14ac:dyDescent="0.25">
      <c r="C2619">
        <f>'TPS543C20 Loop Gain'!AI1321</f>
        <v>-20.298529671519336</v>
      </c>
      <c r="D2619">
        <f>'TPS543C20 Loop Gain'!AJ1321</f>
        <v>54.863596452251777</v>
      </c>
      <c r="E2619">
        <f>'TPS543C20 Loop Gain'!B1321</f>
        <v>118700</v>
      </c>
    </row>
    <row r="2620" spans="3:5" x14ac:dyDescent="0.25">
      <c r="C2620">
        <f>'TPS543C20 Loop Gain'!AI1320</f>
        <v>-20.290573630671339</v>
      </c>
      <c r="D2620">
        <f>'TPS543C20 Loop Gain'!AJ1320</f>
        <v>54.882225581890246</v>
      </c>
      <c r="E2620">
        <f>'TPS543C20 Loop Gain'!B1320</f>
        <v>118600</v>
      </c>
    </row>
    <row r="2621" spans="3:5" x14ac:dyDescent="0.25">
      <c r="C2621">
        <f>'TPS543C20 Loop Gain'!AI1319</f>
        <v>-20.282611829921152</v>
      </c>
      <c r="D2621">
        <f>'TPS543C20 Loop Gain'!AJ1319</f>
        <v>54.900843356736594</v>
      </c>
      <c r="E2621">
        <f>'TPS543C20 Loop Gain'!B1319</f>
        <v>118500</v>
      </c>
    </row>
    <row r="2622" spans="3:5" x14ac:dyDescent="0.25">
      <c r="C2622">
        <f>'TPS543C20 Loop Gain'!AI1318</f>
        <v>-20.274644257960151</v>
      </c>
      <c r="D2622">
        <f>'TPS543C20 Loop Gain'!AJ1318</f>
        <v>54.919449750967573</v>
      </c>
      <c r="E2622">
        <f>'TPS543C20 Loop Gain'!B1318</f>
        <v>118400</v>
      </c>
    </row>
    <row r="2623" spans="3:5" x14ac:dyDescent="0.25">
      <c r="C2623">
        <f>'TPS543C20 Loop Gain'!AI1317</f>
        <v>-20.266670903450258</v>
      </c>
      <c r="D2623">
        <f>'TPS543C20 Loop Gain'!AJ1317</f>
        <v>54.938044738668552</v>
      </c>
      <c r="E2623">
        <f>'TPS543C20 Loop Gain'!B1317</f>
        <v>118300</v>
      </c>
    </row>
    <row r="2624" spans="3:5" x14ac:dyDescent="0.25">
      <c r="C2624">
        <f>'TPS543C20 Loop Gain'!AI1316</f>
        <v>-20.258691755022902</v>
      </c>
      <c r="D2624">
        <f>'TPS543C20 Loop Gain'!AJ1316</f>
        <v>54.956628293829169</v>
      </c>
      <c r="E2624">
        <f>'TPS543C20 Loop Gain'!B1316</f>
        <v>118200</v>
      </c>
    </row>
    <row r="2625" spans="3:5" x14ac:dyDescent="0.25">
      <c r="C2625">
        <f>'TPS543C20 Loop Gain'!AI1315</f>
        <v>-20.2507068012807</v>
      </c>
      <c r="D2625">
        <f>'TPS543C20 Loop Gain'!AJ1315</f>
        <v>54.97520039034859</v>
      </c>
      <c r="E2625">
        <f>'TPS543C20 Loop Gain'!B1315</f>
        <v>118100</v>
      </c>
    </row>
    <row r="2626" spans="3:5" x14ac:dyDescent="0.25">
      <c r="C2626">
        <f>'TPS543C20 Loop Gain'!AI1314</f>
        <v>-20.242716030795314</v>
      </c>
      <c r="D2626">
        <f>'TPS543C20 Loop Gain'!AJ1314</f>
        <v>54.993761002031704</v>
      </c>
      <c r="E2626">
        <f>'TPS543C20 Loop Gain'!B1314</f>
        <v>118000</v>
      </c>
    </row>
    <row r="2627" spans="3:5" x14ac:dyDescent="0.25">
      <c r="C2627">
        <f>'TPS543C20 Loop Gain'!AI1313</f>
        <v>-20.23471943210852</v>
      </c>
      <c r="D2627">
        <f>'TPS543C20 Loop Gain'!AJ1313</f>
        <v>55.012310102589844</v>
      </c>
      <c r="E2627">
        <f>'TPS543C20 Loop Gain'!B1313</f>
        <v>117900</v>
      </c>
    </row>
    <row r="2628" spans="3:5" x14ac:dyDescent="0.25">
      <c r="C2628">
        <f>'TPS543C20 Loop Gain'!AI1312</f>
        <v>-20.226716993731447</v>
      </c>
      <c r="D2628">
        <f>'TPS543C20 Loop Gain'!AJ1312</f>
        <v>55.030847665639506</v>
      </c>
      <c r="E2628">
        <f>'TPS543C20 Loop Gain'!B1312</f>
        <v>117800</v>
      </c>
    </row>
    <row r="2629" spans="3:5" x14ac:dyDescent="0.25">
      <c r="C2629">
        <f>'TPS543C20 Loop Gain'!AI1311</f>
        <v>-20.21870870414546</v>
      </c>
      <c r="D2629">
        <f>'TPS543C20 Loop Gain'!AJ1311</f>
        <v>55.049373664702642</v>
      </c>
      <c r="E2629">
        <f>'TPS543C20 Loop Gain'!B1311</f>
        <v>117700</v>
      </c>
    </row>
    <row r="2630" spans="3:5" x14ac:dyDescent="0.25">
      <c r="C2630">
        <f>'TPS543C20 Loop Gain'!AI1310</f>
        <v>-20.210694551800898</v>
      </c>
      <c r="D2630">
        <f>'TPS543C20 Loop Gain'!AJ1310</f>
        <v>55.067888073207392</v>
      </c>
      <c r="E2630">
        <f>'TPS543C20 Loop Gain'!B1310</f>
        <v>117600</v>
      </c>
    </row>
    <row r="2631" spans="3:5" x14ac:dyDescent="0.25">
      <c r="C2631">
        <f>'TPS543C20 Loop Gain'!AI1309</f>
        <v>-20.202674525117587</v>
      </c>
      <c r="D2631">
        <f>'TPS543C20 Loop Gain'!AJ1309</f>
        <v>55.086390864484159</v>
      </c>
      <c r="E2631">
        <f>'TPS543C20 Loop Gain'!B1309</f>
        <v>117500</v>
      </c>
    </row>
    <row r="2632" spans="3:5" x14ac:dyDescent="0.25">
      <c r="C2632">
        <f>'TPS543C20 Loop Gain'!AI1308</f>
        <v>-20.194648612484805</v>
      </c>
      <c r="D2632">
        <f>'TPS543C20 Loop Gain'!AJ1308</f>
        <v>55.104882011769526</v>
      </c>
      <c r="E2632">
        <f>'TPS543C20 Loop Gain'!B1308</f>
        <v>117400</v>
      </c>
    </row>
    <row r="2633" spans="3:5" x14ac:dyDescent="0.25">
      <c r="C2633">
        <f>'TPS543C20 Loop Gain'!AI1307</f>
        <v>-20.186616802260573</v>
      </c>
      <c r="D2633">
        <f>'TPS543C20 Loop Gain'!AJ1307</f>
        <v>55.12336148820247</v>
      </c>
      <c r="E2633">
        <f>'TPS543C20 Loop Gain'!B1307</f>
        <v>117300</v>
      </c>
    </row>
    <row r="2634" spans="3:5" x14ac:dyDescent="0.25">
      <c r="C2634">
        <f>'TPS543C20 Loop Gain'!AI1306</f>
        <v>-20.178579082772401</v>
      </c>
      <c r="D2634">
        <f>'TPS543C20 Loop Gain'!AJ1306</f>
        <v>55.141829266826491</v>
      </c>
      <c r="E2634">
        <f>'TPS543C20 Loop Gain'!B1306</f>
        <v>117200</v>
      </c>
    </row>
    <row r="2635" spans="3:5" x14ac:dyDescent="0.25">
      <c r="C2635">
        <f>'TPS543C20 Loop Gain'!AI1305</f>
        <v>-20.170535442316325</v>
      </c>
      <c r="D2635">
        <f>'TPS543C20 Loop Gain'!AJ1305</f>
        <v>55.160285320586482</v>
      </c>
      <c r="E2635">
        <f>'TPS543C20 Loop Gain'!B1305</f>
        <v>117100</v>
      </c>
    </row>
    <row r="2636" spans="3:5" x14ac:dyDescent="0.25">
      <c r="C2636">
        <f>'TPS543C20 Loop Gain'!AI1304</f>
        <v>-20.16248586915729</v>
      </c>
      <c r="D2636">
        <f>'TPS543C20 Loop Gain'!AJ1304</f>
        <v>55.178729622330529</v>
      </c>
      <c r="E2636">
        <f>'TPS543C20 Loop Gain'!B1304</f>
        <v>117000</v>
      </c>
    </row>
    <row r="2637" spans="3:5" x14ac:dyDescent="0.25">
      <c r="C2637">
        <f>'TPS543C20 Loop Gain'!AI1303</f>
        <v>-20.154430351528994</v>
      </c>
      <c r="D2637">
        <f>'TPS543C20 Loop Gain'!AJ1303</f>
        <v>55.197162144809305</v>
      </c>
      <c r="E2637">
        <f>'TPS543C20 Loop Gain'!B1303</f>
        <v>116900</v>
      </c>
    </row>
    <row r="2638" spans="3:5" x14ac:dyDescent="0.25">
      <c r="C2638">
        <f>'TPS543C20 Loop Gain'!AI1302</f>
        <v>-20.146368877633513</v>
      </c>
      <c r="D2638">
        <f>'TPS543C20 Loop Gain'!AJ1302</f>
        <v>55.215582860673621</v>
      </c>
      <c r="E2638">
        <f>'TPS543C20 Loop Gain'!B1302</f>
        <v>116800</v>
      </c>
    </row>
    <row r="2639" spans="3:5" x14ac:dyDescent="0.25">
      <c r="C2639">
        <f>'TPS543C20 Loop Gain'!AI1301</f>
        <v>-20.138301435641676</v>
      </c>
      <c r="D2639">
        <f>'TPS543C20 Loop Gain'!AJ1301</f>
        <v>55.233991742477741</v>
      </c>
      <c r="E2639">
        <f>'TPS543C20 Loop Gain'!B1301</f>
        <v>116700</v>
      </c>
    </row>
    <row r="2640" spans="3:5" x14ac:dyDescent="0.25">
      <c r="C2640">
        <f>'TPS543C20 Loop Gain'!AI1300</f>
        <v>-20.130228013692097</v>
      </c>
      <c r="D2640">
        <f>'TPS543C20 Loop Gain'!AJ1300</f>
        <v>55.252388762674251</v>
      </c>
      <c r="E2640">
        <f>'TPS543C20 Loop Gain'!B1300</f>
        <v>116600</v>
      </c>
    </row>
    <row r="2641" spans="3:5" x14ac:dyDescent="0.25">
      <c r="C2641">
        <f>'TPS543C20 Loop Gain'!AI1299</f>
        <v>-20.122148599892199</v>
      </c>
      <c r="D2641">
        <f>'TPS543C20 Loop Gain'!AJ1299</f>
        <v>55.270773893617125</v>
      </c>
      <c r="E2641">
        <f>'TPS543C20 Loop Gain'!B1299</f>
        <v>116500</v>
      </c>
    </row>
    <row r="2642" spans="3:5" x14ac:dyDescent="0.25">
      <c r="C2642">
        <f>'TPS543C20 Loop Gain'!AI1298</f>
        <v>-20.114063182317054</v>
      </c>
      <c r="D2642">
        <f>'TPS543C20 Loop Gain'!AJ1298</f>
        <v>55.28914710756073</v>
      </c>
      <c r="E2642">
        <f>'TPS543C20 Loop Gain'!B1298</f>
        <v>116400</v>
      </c>
    </row>
    <row r="2643" spans="3:5" x14ac:dyDescent="0.25">
      <c r="C2643">
        <f>'TPS543C20 Loop Gain'!AI1297</f>
        <v>-20.105971749009957</v>
      </c>
      <c r="D2643">
        <f>'TPS543C20 Loop Gain'!AJ1297</f>
        <v>55.307508376657417</v>
      </c>
      <c r="E2643">
        <f>'TPS543C20 Loop Gain'!B1297</f>
        <v>116300</v>
      </c>
    </row>
    <row r="2644" spans="3:5" x14ac:dyDescent="0.25">
      <c r="C2644">
        <f>'TPS543C20 Loop Gain'!AI1296</f>
        <v>-20.097874287981821</v>
      </c>
      <c r="D2644">
        <f>'TPS543C20 Loop Gain'!AJ1296</f>
        <v>55.325857672960559</v>
      </c>
      <c r="E2644">
        <f>'TPS543C20 Loop Gain'!B1296</f>
        <v>116200</v>
      </c>
    </row>
    <row r="2645" spans="3:5" x14ac:dyDescent="0.25">
      <c r="C2645">
        <f>'TPS543C20 Loop Gain'!AI1295</f>
        <v>-20.089770787211197</v>
      </c>
      <c r="D2645">
        <f>'TPS543C20 Loop Gain'!AJ1295</f>
        <v>55.34419496842078</v>
      </c>
      <c r="E2645">
        <f>'TPS543C20 Loop Gain'!B1295</f>
        <v>116100</v>
      </c>
    </row>
    <row r="2646" spans="3:5" x14ac:dyDescent="0.25">
      <c r="C2646">
        <f>'TPS543C20 Loop Gain'!AI1294</f>
        <v>-20.081661234644557</v>
      </c>
      <c r="D2646">
        <f>'TPS543C20 Loop Gain'!AJ1294</f>
        <v>55.362520234886745</v>
      </c>
      <c r="E2646">
        <f>'TPS543C20 Loop Gain'!B1294</f>
        <v>116000</v>
      </c>
    </row>
    <row r="2647" spans="3:5" x14ac:dyDescent="0.25">
      <c r="C2647">
        <f>'TPS543C20 Loop Gain'!AI1293</f>
        <v>-20.073545618195773</v>
      </c>
      <c r="D2647">
        <f>'TPS543C20 Loop Gain'!AJ1293</f>
        <v>55.380833444105221</v>
      </c>
      <c r="E2647">
        <f>'TPS543C20 Loop Gain'!B1293</f>
        <v>115900</v>
      </c>
    </row>
    <row r="2648" spans="3:5" x14ac:dyDescent="0.25">
      <c r="C2648">
        <f>'TPS543C20 Loop Gain'!AI1292</f>
        <v>-20.065423925745883</v>
      </c>
      <c r="D2648">
        <f>'TPS543C20 Loop Gain'!AJ1292</f>
        <v>55.399134567720672</v>
      </c>
      <c r="E2648">
        <f>'TPS543C20 Loop Gain'!B1292</f>
        <v>115800</v>
      </c>
    </row>
    <row r="2649" spans="3:5" x14ac:dyDescent="0.25">
      <c r="C2649">
        <f>'TPS543C20 Loop Gain'!AI1291</f>
        <v>-20.057296145143056</v>
      </c>
      <c r="D2649">
        <f>'TPS543C20 Loop Gain'!AJ1291</f>
        <v>55.417423577273254</v>
      </c>
      <c r="E2649">
        <f>'TPS543C20 Loop Gain'!B1291</f>
        <v>115700</v>
      </c>
    </row>
    <row r="2650" spans="3:5" x14ac:dyDescent="0.25">
      <c r="C2650">
        <f>'TPS543C20 Loop Gain'!AI1290</f>
        <v>-20.049162264202721</v>
      </c>
      <c r="D2650">
        <f>'TPS543C20 Loop Gain'!AJ1290</f>
        <v>55.435700444200187</v>
      </c>
      <c r="E2650">
        <f>'TPS543C20 Loop Gain'!B1290</f>
        <v>115600</v>
      </c>
    </row>
    <row r="2651" spans="3:5" x14ac:dyDescent="0.25">
      <c r="C2651">
        <f>'TPS543C20 Loop Gain'!AI1289</f>
        <v>-20.041022270707582</v>
      </c>
      <c r="D2651">
        <f>'TPS543C20 Loop Gain'!AJ1289</f>
        <v>55.453965139835049</v>
      </c>
      <c r="E2651">
        <f>'TPS543C20 Loop Gain'!B1289</f>
        <v>115500</v>
      </c>
    </row>
    <row r="2652" spans="3:5" x14ac:dyDescent="0.25">
      <c r="C2652">
        <f>'TPS543C20 Loop Gain'!AI1288</f>
        <v>-20.032876152406786</v>
      </c>
      <c r="D2652">
        <f>'TPS543C20 Loop Gain'!AJ1288</f>
        <v>55.472217635405322</v>
      </c>
      <c r="E2652">
        <f>'TPS543C20 Loop Gain'!B1288</f>
        <v>115400</v>
      </c>
    </row>
    <row r="2653" spans="3:5" x14ac:dyDescent="0.25">
      <c r="C2653">
        <f>'TPS543C20 Loop Gain'!AI1287</f>
        <v>-20.024723897016145</v>
      </c>
      <c r="D2653">
        <f>'TPS543C20 Loop Gain'!AJ1287</f>
        <v>55.49045790203553</v>
      </c>
      <c r="E2653">
        <f>'TPS543C20 Loop Gain'!B1287</f>
        <v>115300</v>
      </c>
    </row>
    <row r="2654" spans="3:5" x14ac:dyDescent="0.25">
      <c r="C2654">
        <f>'TPS543C20 Loop Gain'!AI1286</f>
        <v>-20.016565492218167</v>
      </c>
      <c r="D2654">
        <f>'TPS543C20 Loop Gain'!AJ1286</f>
        <v>55.508685910742564</v>
      </c>
      <c r="E2654">
        <f>'TPS543C20 Loop Gain'!B1286</f>
        <v>115200</v>
      </c>
    </row>
    <row r="2655" spans="3:5" x14ac:dyDescent="0.25">
      <c r="C2655">
        <f>'TPS543C20 Loop Gain'!AI1285</f>
        <v>-20.008400925662215</v>
      </c>
      <c r="D2655">
        <f>'TPS543C20 Loop Gain'!AJ1285</f>
        <v>55.526901632439028</v>
      </c>
      <c r="E2655">
        <f>'TPS543C20 Loop Gain'!B1285</f>
        <v>115100</v>
      </c>
    </row>
    <row r="2656" spans="3:5" x14ac:dyDescent="0.25">
      <c r="C2656">
        <f>'TPS543C20 Loop Gain'!AI1284</f>
        <v>-20.000230184963304</v>
      </c>
      <c r="D2656">
        <f>'TPS543C20 Loop Gain'!AJ1284</f>
        <v>55.54510503793054</v>
      </c>
      <c r="E2656">
        <f>'TPS543C20 Loop Gain'!B1284</f>
        <v>115000</v>
      </c>
    </row>
    <row r="2657" spans="3:5" x14ac:dyDescent="0.25">
      <c r="C2657">
        <f>'TPS543C20 Loop Gain'!AI1283</f>
        <v>-19.992053257703329</v>
      </c>
      <c r="D2657">
        <f>'TPS543C20 Loop Gain'!AJ1283</f>
        <v>55.563296097915078</v>
      </c>
      <c r="E2657">
        <f>'TPS543C20 Loop Gain'!B1283</f>
        <v>114900</v>
      </c>
    </row>
    <row r="2658" spans="3:5" x14ac:dyDescent="0.25">
      <c r="C2658">
        <f>'TPS543C20 Loop Gain'!AI1282</f>
        <v>-19.983870131429555</v>
      </c>
      <c r="D2658">
        <f>'TPS543C20 Loop Gain'!AJ1282</f>
        <v>55.581474782985055</v>
      </c>
      <c r="E2658">
        <f>'TPS543C20 Loop Gain'!B1282</f>
        <v>114800</v>
      </c>
    </row>
    <row r="2659" spans="3:5" x14ac:dyDescent="0.25">
      <c r="C2659">
        <f>'TPS543C20 Loop Gain'!AI1281</f>
        <v>-19.975680793655869</v>
      </c>
      <c r="D2659">
        <f>'TPS543C20 Loop Gain'!AJ1281</f>
        <v>55.599641063623615</v>
      </c>
      <c r="E2659">
        <f>'TPS543C20 Loop Gain'!B1281</f>
        <v>114700</v>
      </c>
    </row>
    <row r="2660" spans="3:5" x14ac:dyDescent="0.25">
      <c r="C2660">
        <f>'TPS543C20 Loop Gain'!AI1280</f>
        <v>-19.967485231861588</v>
      </c>
      <c r="D2660">
        <f>'TPS543C20 Loop Gain'!AJ1280</f>
        <v>55.617794910205745</v>
      </c>
      <c r="E2660">
        <f>'TPS543C20 Loop Gain'!B1280</f>
        <v>114600</v>
      </c>
    </row>
    <row r="2661" spans="3:5" x14ac:dyDescent="0.25">
      <c r="C2661">
        <f>'TPS543C20 Loop Gain'!AI1279</f>
        <v>-19.959283433491795</v>
      </c>
      <c r="D2661">
        <f>'TPS543C20 Loop Gain'!AJ1279</f>
        <v>55.635936292998778</v>
      </c>
      <c r="E2661">
        <f>'TPS543C20 Loop Gain'!B1279</f>
        <v>114500</v>
      </c>
    </row>
    <row r="2662" spans="3:5" x14ac:dyDescent="0.25">
      <c r="C2662">
        <f>'TPS543C20 Loop Gain'!AI1278</f>
        <v>-19.951075385957083</v>
      </c>
      <c r="D2662">
        <f>'TPS543C20 Loop Gain'!AJ1278</f>
        <v>55.654065182158845</v>
      </c>
      <c r="E2662">
        <f>'TPS543C20 Loop Gain'!B1278</f>
        <v>114400</v>
      </c>
    </row>
    <row r="2663" spans="3:5" x14ac:dyDescent="0.25">
      <c r="C2663">
        <f>'TPS543C20 Loop Gain'!AI1277</f>
        <v>-19.942861076633505</v>
      </c>
      <c r="D2663">
        <f>'TPS543C20 Loop Gain'!AJ1277</f>
        <v>55.672181547734326</v>
      </c>
      <c r="E2663">
        <f>'TPS543C20 Loop Gain'!B1277</f>
        <v>114300</v>
      </c>
    </row>
    <row r="2664" spans="3:5" x14ac:dyDescent="0.25">
      <c r="C2664">
        <f>'TPS543C20 Loop Gain'!AI1276</f>
        <v>-19.934640492862613</v>
      </c>
      <c r="D2664">
        <f>'TPS543C20 Loop Gain'!AJ1276</f>
        <v>55.690285359662084</v>
      </c>
      <c r="E2664">
        <f>'TPS543C20 Loop Gain'!B1276</f>
        <v>114200</v>
      </c>
    </row>
    <row r="2665" spans="3:5" x14ac:dyDescent="0.25">
      <c r="C2665">
        <f>'TPS543C20 Loop Gain'!AI1275</f>
        <v>-19.926413621950697</v>
      </c>
      <c r="D2665">
        <f>'TPS543C20 Loop Gain'!AJ1275</f>
        <v>55.708376587769145</v>
      </c>
      <c r="E2665">
        <f>'TPS543C20 Loop Gain'!B1275</f>
        <v>114100</v>
      </c>
    </row>
    <row r="2666" spans="3:5" x14ac:dyDescent="0.25">
      <c r="C2666">
        <f>'TPS543C20 Loop Gain'!AI1274</f>
        <v>-19.918180451169363</v>
      </c>
      <c r="D2666">
        <f>'TPS543C20 Loop Gain'!AJ1274</f>
        <v>55.726455201771124</v>
      </c>
      <c r="E2666">
        <f>'TPS543C20 Loop Gain'!B1274</f>
        <v>114000</v>
      </c>
    </row>
    <row r="2667" spans="3:5" x14ac:dyDescent="0.25">
      <c r="C2667">
        <f>'TPS543C20 Loop Gain'!AI1273</f>
        <v>-19.909940967754874</v>
      </c>
      <c r="D2667">
        <f>'TPS543C20 Loop Gain'!AJ1273</f>
        <v>55.744521171271487</v>
      </c>
      <c r="E2667">
        <f>'TPS543C20 Loop Gain'!B1273</f>
        <v>113900</v>
      </c>
    </row>
    <row r="2668" spans="3:5" x14ac:dyDescent="0.25">
      <c r="C2668">
        <f>'TPS543C20 Loop Gain'!AI1272</f>
        <v>-19.90169515890878</v>
      </c>
      <c r="D2668">
        <f>'TPS543C20 Loop Gain'!AJ1272</f>
        <v>55.762574465761432</v>
      </c>
      <c r="E2668">
        <f>'TPS543C20 Loop Gain'!B1272</f>
        <v>113800</v>
      </c>
    </row>
    <row r="2669" spans="3:5" x14ac:dyDescent="0.25">
      <c r="C2669">
        <f>'TPS543C20 Loop Gain'!AI1271</f>
        <v>-19.893443011796489</v>
      </c>
      <c r="D2669">
        <f>'TPS543C20 Loop Gain'!AJ1271</f>
        <v>55.780615054620633</v>
      </c>
      <c r="E2669">
        <f>'TPS543C20 Loop Gain'!B1271</f>
        <v>113700</v>
      </c>
    </row>
    <row r="2670" spans="3:5" x14ac:dyDescent="0.25">
      <c r="C2670">
        <f>'TPS543C20 Loop Gain'!AI1270</f>
        <v>-19.885184513548225</v>
      </c>
      <c r="D2670">
        <f>'TPS543C20 Loop Gain'!AJ1270</f>
        <v>55.798642907114484</v>
      </c>
      <c r="E2670">
        <f>'TPS543C20 Loop Gain'!B1270</f>
        <v>113600</v>
      </c>
    </row>
    <row r="2671" spans="3:5" x14ac:dyDescent="0.25">
      <c r="C2671">
        <f>'TPS543C20 Loop Gain'!AI1269</f>
        <v>-19.876919651258653</v>
      </c>
      <c r="D2671">
        <f>'TPS543C20 Loop Gain'!AJ1269</f>
        <v>55.816657992395278</v>
      </c>
      <c r="E2671">
        <f>'TPS543C20 Loop Gain'!B1269</f>
        <v>113500</v>
      </c>
    </row>
    <row r="2672" spans="3:5" x14ac:dyDescent="0.25">
      <c r="C2672">
        <f>'TPS543C20 Loop Gain'!AI1268</f>
        <v>-19.868648411986598</v>
      </c>
      <c r="D2672">
        <f>'TPS543C20 Loop Gain'!AJ1268</f>
        <v>55.834660279500945</v>
      </c>
      <c r="E2672">
        <f>'TPS543C20 Loop Gain'!B1268</f>
        <v>113400</v>
      </c>
    </row>
    <row r="2673" spans="3:5" x14ac:dyDescent="0.25">
      <c r="C2673">
        <f>'TPS543C20 Loop Gain'!AI1267</f>
        <v>-19.860370782755052</v>
      </c>
      <c r="D2673">
        <f>'TPS543C20 Loop Gain'!AJ1267</f>
        <v>55.852649737354795</v>
      </c>
      <c r="E2673">
        <f>'TPS543C20 Loop Gain'!B1267</f>
        <v>113300</v>
      </c>
    </row>
    <row r="2674" spans="3:5" x14ac:dyDescent="0.25">
      <c r="C2674">
        <f>'TPS543C20 Loop Gain'!AI1266</f>
        <v>-19.852086750550402</v>
      </c>
      <c r="D2674">
        <f>'TPS543C20 Loop Gain'!AJ1266</f>
        <v>55.870626334764538</v>
      </c>
      <c r="E2674">
        <f>'TPS543C20 Loop Gain'!B1266</f>
        <v>113200</v>
      </c>
    </row>
    <row r="2675" spans="3:5" x14ac:dyDescent="0.25">
      <c r="C2675">
        <f>'TPS543C20 Loop Gain'!AI1265</f>
        <v>-19.843796302323295</v>
      </c>
      <c r="D2675">
        <f>'TPS543C20 Loop Gain'!AJ1265</f>
        <v>55.888590040422869</v>
      </c>
      <c r="E2675">
        <f>'TPS543C20 Loop Gain'!B1265</f>
        <v>113100</v>
      </c>
    </row>
    <row r="2676" spans="3:5" x14ac:dyDescent="0.25">
      <c r="C2676">
        <f>'TPS543C20 Loop Gain'!AI1264</f>
        <v>-19.835499424987855</v>
      </c>
      <c r="D2676">
        <f>'TPS543C20 Loop Gain'!AJ1264</f>
        <v>55.906540822906273</v>
      </c>
      <c r="E2676">
        <f>'TPS543C20 Loop Gain'!B1264</f>
        <v>113000</v>
      </c>
    </row>
    <row r="2677" spans="3:5" x14ac:dyDescent="0.25">
      <c r="C2677">
        <f>'TPS543C20 Loop Gain'!AI1263</f>
        <v>-19.82719610542182</v>
      </c>
      <c r="D2677">
        <f>'TPS543C20 Loop Gain'!AJ1263</f>
        <v>55.924478650673244</v>
      </c>
      <c r="E2677">
        <f>'TPS543C20 Loop Gain'!B1263</f>
        <v>112900</v>
      </c>
    </row>
    <row r="2678" spans="3:5" x14ac:dyDescent="0.25">
      <c r="C2678">
        <f>'TPS543C20 Loop Gain'!AI1262</f>
        <v>-19.818886330466089</v>
      </c>
      <c r="D2678">
        <f>'TPS543C20 Loop Gain'!AJ1262</f>
        <v>55.942403492067193</v>
      </c>
      <c r="E2678">
        <f>'TPS543C20 Loop Gain'!B1262</f>
        <v>112800</v>
      </c>
    </row>
    <row r="2679" spans="3:5" x14ac:dyDescent="0.25">
      <c r="C2679">
        <f>'TPS543C20 Loop Gain'!AI1261</f>
        <v>-19.810570086924923</v>
      </c>
      <c r="D2679">
        <f>'TPS543C20 Loop Gain'!AJ1261</f>
        <v>55.960315315311604</v>
      </c>
      <c r="E2679">
        <f>'TPS543C20 Loop Gain'!B1261</f>
        <v>112700</v>
      </c>
    </row>
    <row r="2680" spans="3:5" x14ac:dyDescent="0.25">
      <c r="C2680">
        <f>'TPS543C20 Loop Gain'!AI1260</f>
        <v>-19.802247361565652</v>
      </c>
      <c r="D2680">
        <f>'TPS543C20 Loop Gain'!AJ1260</f>
        <v>55.978214088512473</v>
      </c>
      <c r="E2680">
        <f>'TPS543C20 Loop Gain'!B1260</f>
        <v>112600</v>
      </c>
    </row>
    <row r="2681" spans="3:5" x14ac:dyDescent="0.25">
      <c r="C2681">
        <f>'TPS543C20 Loop Gain'!AI1259</f>
        <v>-19.793918141118368</v>
      </c>
      <c r="D2681">
        <f>'TPS543C20 Loop Gain'!AJ1259</f>
        <v>55.996099779657825</v>
      </c>
      <c r="E2681">
        <f>'TPS543C20 Loop Gain'!B1259</f>
        <v>112500</v>
      </c>
    </row>
    <row r="2682" spans="3:5" x14ac:dyDescent="0.25">
      <c r="C2682">
        <f>'TPS543C20 Loop Gain'!AI1258</f>
        <v>-19.785582412276113</v>
      </c>
      <c r="D2682">
        <f>'TPS543C20 Loop Gain'!AJ1258</f>
        <v>56.013972356615298</v>
      </c>
      <c r="E2682">
        <f>'TPS543C20 Loop Gain'!B1258</f>
        <v>112400</v>
      </c>
    </row>
    <row r="2683" spans="3:5" x14ac:dyDescent="0.25">
      <c r="C2683">
        <f>'TPS543C20 Loop Gain'!AI1257</f>
        <v>-19.777240161694319</v>
      </c>
      <c r="D2683">
        <f>'TPS543C20 Loop Gain'!AJ1257</f>
        <v>56.031831787132191</v>
      </c>
      <c r="E2683">
        <f>'TPS543C20 Loop Gain'!B1257</f>
        <v>112300</v>
      </c>
    </row>
    <row r="2684" spans="3:5" x14ac:dyDescent="0.25">
      <c r="C2684">
        <f>'TPS543C20 Loop Gain'!AI1256</f>
        <v>-19.768891375990997</v>
      </c>
      <c r="D2684">
        <f>'TPS543C20 Loop Gain'!AJ1256</f>
        <v>56.049678038836646</v>
      </c>
      <c r="E2684">
        <f>'TPS543C20 Loop Gain'!B1256</f>
        <v>112200</v>
      </c>
    </row>
    <row r="2685" spans="3:5" x14ac:dyDescent="0.25">
      <c r="C2685">
        <f>'TPS543C20 Loop Gain'!AI1255</f>
        <v>-19.760536041746896</v>
      </c>
      <c r="D2685">
        <f>'TPS543C20 Loop Gain'!AJ1255</f>
        <v>56.067511079235658</v>
      </c>
      <c r="E2685">
        <f>'TPS543C20 Loop Gain'!B1255</f>
        <v>112100</v>
      </c>
    </row>
    <row r="2686" spans="3:5" x14ac:dyDescent="0.25">
      <c r="C2686">
        <f>'TPS543C20 Loop Gain'!AI1254</f>
        <v>-19.752174145504348</v>
      </c>
      <c r="D2686">
        <f>'TPS543C20 Loop Gain'!AJ1254</f>
        <v>56.085330875713311</v>
      </c>
      <c r="E2686">
        <f>'TPS543C20 Loop Gain'!B1254</f>
        <v>112000</v>
      </c>
    </row>
    <row r="2687" spans="3:5" x14ac:dyDescent="0.25">
      <c r="C2687">
        <f>'TPS543C20 Loop Gain'!AI1253</f>
        <v>-19.743805673767753</v>
      </c>
      <c r="D2687">
        <f>'TPS543C20 Loop Gain'!AJ1253</f>
        <v>56.103137395534006</v>
      </c>
      <c r="E2687">
        <f>'TPS543C20 Loop Gain'!B1253</f>
        <v>111900</v>
      </c>
    </row>
    <row r="2688" spans="3:5" x14ac:dyDescent="0.25">
      <c r="C2688">
        <f>'TPS543C20 Loop Gain'!AI1252</f>
        <v>-19.735430613003896</v>
      </c>
      <c r="D2688">
        <f>'TPS543C20 Loop Gain'!AJ1252</f>
        <v>56.120930605836094</v>
      </c>
      <c r="E2688">
        <f>'TPS543C20 Loop Gain'!B1252</f>
        <v>111800</v>
      </c>
    </row>
    <row r="2689" spans="3:5" x14ac:dyDescent="0.25">
      <c r="C2689">
        <f>'TPS543C20 Loop Gain'!AI1251</f>
        <v>-19.72704894964102</v>
      </c>
      <c r="D2689">
        <f>'TPS543C20 Loop Gain'!AJ1251</f>
        <v>56.138710473638682</v>
      </c>
      <c r="E2689">
        <f>'TPS543C20 Loop Gain'!B1251</f>
        <v>111700</v>
      </c>
    </row>
    <row r="2690" spans="3:5" x14ac:dyDescent="0.25">
      <c r="C2690">
        <f>'TPS543C20 Loop Gain'!AI1250</f>
        <v>-19.718660670068683</v>
      </c>
      <c r="D2690">
        <f>'TPS543C20 Loop Gain'!AJ1250</f>
        <v>56.156476965834628</v>
      </c>
      <c r="E2690">
        <f>'TPS543C20 Loop Gain'!B1250</f>
        <v>111600</v>
      </c>
    </row>
    <row r="2691" spans="3:5" x14ac:dyDescent="0.25">
      <c r="C2691">
        <f>'TPS543C20 Loop Gain'!AI1249</f>
        <v>-19.710265760638407</v>
      </c>
      <c r="D2691">
        <f>'TPS543C20 Loop Gain'!AJ1249</f>
        <v>56.1742300491929</v>
      </c>
      <c r="E2691">
        <f>'TPS543C20 Loop Gain'!B1249</f>
        <v>111500</v>
      </c>
    </row>
    <row r="2692" spans="3:5" x14ac:dyDescent="0.25">
      <c r="C2692">
        <f>'TPS543C20 Loop Gain'!AI1248</f>
        <v>-19.701864207662425</v>
      </c>
      <c r="D2692">
        <f>'TPS543C20 Loop Gain'!AJ1248</f>
        <v>56.191969690359102</v>
      </c>
      <c r="E2692">
        <f>'TPS543C20 Loop Gain'!B1248</f>
        <v>111400</v>
      </c>
    </row>
    <row r="2693" spans="3:5" x14ac:dyDescent="0.25">
      <c r="C2693">
        <f>'TPS543C20 Loop Gain'!AI1247</f>
        <v>-19.693455997414546</v>
      </c>
      <c r="D2693">
        <f>'TPS543C20 Loop Gain'!AJ1247</f>
        <v>56.209695855850171</v>
      </c>
      <c r="E2693">
        <f>'TPS543C20 Loop Gain'!B1247</f>
        <v>111300</v>
      </c>
    </row>
    <row r="2694" spans="3:5" x14ac:dyDescent="0.25">
      <c r="C2694">
        <f>'TPS543C20 Loop Gain'!AI1246</f>
        <v>-19.685041116129028</v>
      </c>
      <c r="D2694">
        <f>'TPS543C20 Loop Gain'!AJ1246</f>
        <v>56.227408512061039</v>
      </c>
      <c r="E2694">
        <f>'TPS543C20 Loop Gain'!B1246</f>
        <v>111200</v>
      </c>
    </row>
    <row r="2695" spans="3:5" x14ac:dyDescent="0.25">
      <c r="C2695">
        <f>'TPS543C20 Loop Gain'!AI1245</f>
        <v>-19.676619550001661</v>
      </c>
      <c r="D2695">
        <f>'TPS543C20 Loop Gain'!AJ1245</f>
        <v>56.245107625257418</v>
      </c>
      <c r="E2695">
        <f>'TPS543C20 Loop Gain'!B1245</f>
        <v>111100</v>
      </c>
    </row>
    <row r="2696" spans="3:5" x14ac:dyDescent="0.25">
      <c r="C2696">
        <f>'TPS543C20 Loop Gain'!AI1244</f>
        <v>-19.668191285188247</v>
      </c>
      <c r="D2696">
        <f>'TPS543C20 Loop Gain'!AJ1244</f>
        <v>56.262793161579104</v>
      </c>
      <c r="E2696">
        <f>'TPS543C20 Loop Gain'!B1244</f>
        <v>111000</v>
      </c>
    </row>
    <row r="2697" spans="3:5" x14ac:dyDescent="0.25">
      <c r="C2697">
        <f>'TPS543C20 Loop Gain'!AI1243</f>
        <v>-19.659756307805424</v>
      </c>
      <c r="D2697">
        <f>'TPS543C20 Loop Gain'!AJ1243</f>
        <v>56.28046508703725</v>
      </c>
      <c r="E2697">
        <f>'TPS543C20 Loop Gain'!B1243</f>
        <v>110900</v>
      </c>
    </row>
    <row r="2698" spans="3:5" x14ac:dyDescent="0.25">
      <c r="C2698">
        <f>'TPS543C20 Loop Gain'!AI1242</f>
        <v>-19.651314603930118</v>
      </c>
      <c r="D2698">
        <f>'TPS543C20 Loop Gain'!AJ1242</f>
        <v>56.298123367515977</v>
      </c>
      <c r="E2698">
        <f>'TPS543C20 Loop Gain'!B1242</f>
        <v>110800</v>
      </c>
    </row>
    <row r="2699" spans="3:5" x14ac:dyDescent="0.25">
      <c r="C2699">
        <f>'TPS543C20 Loop Gain'!AI1241</f>
        <v>-19.642866159599496</v>
      </c>
      <c r="D2699">
        <f>'TPS543C20 Loop Gain'!AJ1241</f>
        <v>56.315767968769499</v>
      </c>
      <c r="E2699">
        <f>'TPS543C20 Loop Gain'!B1241</f>
        <v>110700</v>
      </c>
    </row>
    <row r="2700" spans="3:5" x14ac:dyDescent="0.25">
      <c r="C2700">
        <f>'TPS543C20 Loop Gain'!AI1240</f>
        <v>-19.634410960810321</v>
      </c>
      <c r="D2700">
        <f>'TPS543C20 Loop Gain'!AJ1240</f>
        <v>56.333398856422896</v>
      </c>
      <c r="E2700">
        <f>'TPS543C20 Loop Gain'!B1240</f>
        <v>110600</v>
      </c>
    </row>
    <row r="2701" spans="3:5" x14ac:dyDescent="0.25">
      <c r="C2701">
        <f>'TPS543C20 Loop Gain'!AI1239</f>
        <v>-19.625948993519934</v>
      </c>
      <c r="D2701">
        <f>'TPS543C20 Loop Gain'!AJ1239</f>
        <v>56.351015995971963</v>
      </c>
      <c r="E2701">
        <f>'TPS543C20 Loop Gain'!B1239</f>
        <v>110500</v>
      </c>
    </row>
    <row r="2702" spans="3:5" x14ac:dyDescent="0.25">
      <c r="C2702">
        <f>'TPS543C20 Loop Gain'!AI1238</f>
        <v>-19.617480243644557</v>
      </c>
      <c r="D2702">
        <f>'TPS543C20 Loop Gain'!AJ1238</f>
        <v>56.368619352781678</v>
      </c>
      <c r="E2702">
        <f>'TPS543C20 Loop Gain'!B1238</f>
        <v>110400</v>
      </c>
    </row>
    <row r="2703" spans="3:5" x14ac:dyDescent="0.25">
      <c r="C2703">
        <f>'TPS543C20 Loop Gain'!AI1237</f>
        <v>-19.609004697060783</v>
      </c>
      <c r="D2703">
        <f>'TPS543C20 Loop Gain'!AJ1237</f>
        <v>56.38620889208444</v>
      </c>
      <c r="E2703">
        <f>'TPS543C20 Loop Gain'!B1237</f>
        <v>110300</v>
      </c>
    </row>
    <row r="2704" spans="3:5" x14ac:dyDescent="0.25">
      <c r="C2704">
        <f>'TPS543C20 Loop Gain'!AI1236</f>
        <v>-19.600522339603891</v>
      </c>
      <c r="D2704">
        <f>'TPS543C20 Loop Gain'!AJ1236</f>
        <v>56.403784578982432</v>
      </c>
      <c r="E2704">
        <f>'TPS543C20 Loop Gain'!B1236</f>
        <v>110200</v>
      </c>
    </row>
    <row r="2705" spans="3:5" x14ac:dyDescent="0.25">
      <c r="C2705">
        <f>'TPS543C20 Loop Gain'!AI1235</f>
        <v>-19.592033157068904</v>
      </c>
      <c r="D2705">
        <f>'TPS543C20 Loop Gain'!AJ1235</f>
        <v>56.421346378444646</v>
      </c>
      <c r="E2705">
        <f>'TPS543C20 Loop Gain'!B1235</f>
        <v>110100</v>
      </c>
    </row>
    <row r="2706" spans="3:5" x14ac:dyDescent="0.25">
      <c r="C2706">
        <f>'TPS543C20 Loop Gain'!AI1234</f>
        <v>-19.583537135209546</v>
      </c>
      <c r="D2706">
        <f>'TPS543C20 Loop Gain'!AJ1234</f>
        <v>56.438894255307694</v>
      </c>
      <c r="E2706">
        <f>'TPS543C20 Loop Gain'!B1234</f>
        <v>110000</v>
      </c>
    </row>
    <row r="2707" spans="3:5" x14ac:dyDescent="0.25">
      <c r="C2707">
        <f>'TPS543C20 Loop Gain'!AI1233</f>
        <v>-19.575034259738416</v>
      </c>
      <c r="D2707">
        <f>'TPS543C20 Loop Gain'!AJ1233</f>
        <v>56.456428174274272</v>
      </c>
      <c r="E2707">
        <f>'TPS543C20 Loop Gain'!B1233</f>
        <v>109900</v>
      </c>
    </row>
    <row r="2708" spans="3:5" x14ac:dyDescent="0.25">
      <c r="C2708">
        <f>'TPS543C20 Loop Gain'!AI1232</f>
        <v>-19.566524516327103</v>
      </c>
      <c r="D2708">
        <f>'TPS543C20 Loop Gain'!AJ1232</f>
        <v>56.473948099912363</v>
      </c>
      <c r="E2708">
        <f>'TPS543C20 Loop Gain'!B1232</f>
        <v>109800</v>
      </c>
    </row>
    <row r="2709" spans="3:5" x14ac:dyDescent="0.25">
      <c r="C2709">
        <f>'TPS543C20 Loop Gain'!AI1231</f>
        <v>-19.558007890605428</v>
      </c>
      <c r="D2709">
        <f>'TPS543C20 Loop Gain'!AJ1231</f>
        <v>56.491453996656411</v>
      </c>
      <c r="E2709">
        <f>'TPS543C20 Loop Gain'!B1231</f>
        <v>109700</v>
      </c>
    </row>
    <row r="2710" spans="3:5" x14ac:dyDescent="0.25">
      <c r="C2710">
        <f>'TPS543C20 Loop Gain'!AI1230</f>
        <v>-19.549484368161806</v>
      </c>
      <c r="D2710">
        <f>'TPS543C20 Loop Gain'!AJ1230</f>
        <v>56.508945828804102</v>
      </c>
      <c r="E2710">
        <f>'TPS543C20 Loop Gain'!B1230</f>
        <v>109600</v>
      </c>
    </row>
    <row r="2711" spans="3:5" x14ac:dyDescent="0.25">
      <c r="C2711">
        <f>'TPS543C20 Loop Gain'!AI1229</f>
        <v>-19.540953934542983</v>
      </c>
      <c r="D2711">
        <f>'TPS543C20 Loop Gain'!AJ1229</f>
        <v>56.526423560517387</v>
      </c>
      <c r="E2711">
        <f>'TPS543C20 Loop Gain'!B1229</f>
        <v>109500</v>
      </c>
    </row>
    <row r="2712" spans="3:5" x14ac:dyDescent="0.25">
      <c r="C2712">
        <f>'TPS543C20 Loop Gain'!AI1228</f>
        <v>-19.532416575253357</v>
      </c>
      <c r="D2712">
        <f>'TPS543C20 Loop Gain'!AJ1228</f>
        <v>56.543887155822119</v>
      </c>
      <c r="E2712">
        <f>'TPS543C20 Loop Gain'!B1228</f>
        <v>109400</v>
      </c>
    </row>
    <row r="2713" spans="3:5" x14ac:dyDescent="0.25">
      <c r="C2713">
        <f>'TPS543C20 Loop Gain'!AI1227</f>
        <v>-19.523872275755661</v>
      </c>
      <c r="D2713">
        <f>'TPS543C20 Loop Gain'!AJ1227</f>
        <v>56.561336578606451</v>
      </c>
      <c r="E2713">
        <f>'TPS543C20 Loop Gain'!B1227</f>
        <v>109300</v>
      </c>
    </row>
    <row r="2714" spans="3:5" x14ac:dyDescent="0.25">
      <c r="C2714">
        <f>'TPS543C20 Loop Gain'!AI1226</f>
        <v>-19.515321021469752</v>
      </c>
      <c r="D2714">
        <f>'TPS543C20 Loop Gain'!AJ1226</f>
        <v>56.578771792620756</v>
      </c>
      <c r="E2714">
        <f>'TPS543C20 Loop Gain'!B1226</f>
        <v>109200</v>
      </c>
    </row>
    <row r="2715" spans="3:5" x14ac:dyDescent="0.25">
      <c r="C2715">
        <f>'TPS543C20 Loop Gain'!AI1225</f>
        <v>-19.50676279777354</v>
      </c>
      <c r="D2715">
        <f>'TPS543C20 Loop Gain'!AJ1225</f>
        <v>56.596192761476402</v>
      </c>
      <c r="E2715">
        <f>'TPS543C20 Loop Gain'!B1225</f>
        <v>109100</v>
      </c>
    </row>
    <row r="2716" spans="3:5" x14ac:dyDescent="0.25">
      <c r="C2716">
        <f>'TPS543C20 Loop Gain'!AI1224</f>
        <v>-19.49819759000205</v>
      </c>
      <c r="D2716">
        <f>'TPS543C20 Loop Gain'!AJ1224</f>
        <v>56.613599448646092</v>
      </c>
      <c r="E2716">
        <f>'TPS543C20 Loop Gain'!B1224</f>
        <v>109000</v>
      </c>
    </row>
    <row r="2717" spans="3:5" x14ac:dyDescent="0.25">
      <c r="C2717">
        <f>'TPS543C20 Loop Gain'!AI1223</f>
        <v>-19.489625383447812</v>
      </c>
      <c r="D2717">
        <f>'TPS543C20 Loop Gain'!AJ1223</f>
        <v>56.63099181746238</v>
      </c>
      <c r="E2717">
        <f>'TPS543C20 Loop Gain'!B1223</f>
        <v>108900</v>
      </c>
    </row>
    <row r="2718" spans="3:5" x14ac:dyDescent="0.25">
      <c r="C2718">
        <f>'TPS543C20 Loop Gain'!AI1222</f>
        <v>-19.481046163359807</v>
      </c>
      <c r="D2718">
        <f>'TPS543C20 Loop Gain'!AJ1222</f>
        <v>56.648369831117151</v>
      </c>
      <c r="E2718">
        <f>'TPS543C20 Loop Gain'!B1222</f>
        <v>108800</v>
      </c>
    </row>
    <row r="2719" spans="3:5" x14ac:dyDescent="0.25">
      <c r="C2719">
        <f>'TPS543C20 Loop Gain'!AI1221</f>
        <v>-19.472459914944345</v>
      </c>
      <c r="D2719">
        <f>'TPS543C20 Loop Gain'!AJ1221</f>
        <v>56.66573345266233</v>
      </c>
      <c r="E2719">
        <f>'TPS543C20 Loop Gain'!B1221</f>
        <v>108700</v>
      </c>
    </row>
    <row r="2720" spans="3:5" x14ac:dyDescent="0.25">
      <c r="C2720">
        <f>'TPS543C20 Loop Gain'!AI1220</f>
        <v>-19.463866623363952</v>
      </c>
      <c r="D2720">
        <f>'TPS543C20 Loop Gain'!AJ1220</f>
        <v>56.683082645006039</v>
      </c>
      <c r="E2720">
        <f>'TPS543C20 Loop Gain'!B1220</f>
        <v>108600</v>
      </c>
    </row>
    <row r="2721" spans="3:5" x14ac:dyDescent="0.25">
      <c r="C2721">
        <f>'TPS543C20 Loop Gain'!AI1219</f>
        <v>-19.455266273738086</v>
      </c>
      <c r="D2721">
        <f>'TPS543C20 Loop Gain'!AJ1219</f>
        <v>56.700417370916227</v>
      </c>
      <c r="E2721">
        <f>'TPS543C20 Loop Gain'!B1219</f>
        <v>108500</v>
      </c>
    </row>
    <row r="2722" spans="3:5" x14ac:dyDescent="0.25">
      <c r="C2722">
        <f>'TPS543C20 Loop Gain'!AI1218</f>
        <v>-19.446658851142175</v>
      </c>
      <c r="D2722">
        <f>'TPS543C20 Loop Gain'!AJ1218</f>
        <v>56.717737593015698</v>
      </c>
      <c r="E2722">
        <f>'TPS543C20 Loop Gain'!B1218</f>
        <v>108400</v>
      </c>
    </row>
    <row r="2723" spans="3:5" x14ac:dyDescent="0.25">
      <c r="C2723">
        <f>'TPS543C20 Loop Gain'!AI1217</f>
        <v>-19.43804434060802</v>
      </c>
      <c r="D2723">
        <f>'TPS543C20 Loop Gain'!AJ1217</f>
        <v>56.735043273785138</v>
      </c>
      <c r="E2723">
        <f>'TPS543C20 Loop Gain'!B1217</f>
        <v>108300</v>
      </c>
    </row>
    <row r="2724" spans="3:5" x14ac:dyDescent="0.25">
      <c r="C2724">
        <f>'TPS543C20 Loop Gain'!AI1216</f>
        <v>-19.429422727123068</v>
      </c>
      <c r="D2724">
        <f>'TPS543C20 Loop Gain'!AJ1216</f>
        <v>56.752334375559613</v>
      </c>
      <c r="E2724">
        <f>'TPS543C20 Loop Gain'!B1216</f>
        <v>108200</v>
      </c>
    </row>
    <row r="2725" spans="3:5" x14ac:dyDescent="0.25">
      <c r="C2725">
        <f>'TPS543C20 Loop Gain'!AI1215</f>
        <v>-19.42079399563092</v>
      </c>
      <c r="D2725">
        <f>'TPS543C20 Loop Gain'!AJ1215</f>
        <v>56.769610860529703</v>
      </c>
      <c r="E2725">
        <f>'TPS543C20 Loop Gain'!B1215</f>
        <v>108100</v>
      </c>
    </row>
    <row r="2726" spans="3:5" x14ac:dyDescent="0.25">
      <c r="C2726">
        <f>'TPS543C20 Loop Gain'!AI1214</f>
        <v>-19.412158131030278</v>
      </c>
      <c r="D2726">
        <f>'TPS543C20 Loop Gain'!AJ1214</f>
        <v>56.786872690740474</v>
      </c>
      <c r="E2726">
        <f>'TPS543C20 Loop Gain'!B1214</f>
        <v>108000</v>
      </c>
    </row>
    <row r="2727" spans="3:5" x14ac:dyDescent="0.25">
      <c r="C2727">
        <f>'TPS543C20 Loop Gain'!AI1213</f>
        <v>-19.403515118175637</v>
      </c>
      <c r="D2727">
        <f>'TPS543C20 Loop Gain'!AJ1213</f>
        <v>56.80411982808954</v>
      </c>
      <c r="E2727">
        <f>'TPS543C20 Loop Gain'!B1213</f>
        <v>107900</v>
      </c>
    </row>
    <row r="2728" spans="3:5" x14ac:dyDescent="0.25">
      <c r="C2728">
        <f>'TPS543C20 Loop Gain'!AI1212</f>
        <v>-19.394864941876591</v>
      </c>
      <c r="D2728">
        <f>'TPS543C20 Loop Gain'!AJ1212</f>
        <v>56.821352234329112</v>
      </c>
      <c r="E2728">
        <f>'TPS543C20 Loop Gain'!B1212</f>
        <v>107800</v>
      </c>
    </row>
    <row r="2729" spans="3:5" x14ac:dyDescent="0.25">
      <c r="C2729">
        <f>'TPS543C20 Loop Gain'!AI1211</f>
        <v>-19.386207586897712</v>
      </c>
      <c r="D2729">
        <f>'TPS543C20 Loop Gain'!AJ1211</f>
        <v>56.838569871062155</v>
      </c>
      <c r="E2729">
        <f>'TPS543C20 Loop Gain'!B1211</f>
        <v>107700</v>
      </c>
    </row>
    <row r="2730" spans="3:5" x14ac:dyDescent="0.25">
      <c r="C2730">
        <f>'TPS543C20 Loop Gain'!AI1210</f>
        <v>-19.377543037958301</v>
      </c>
      <c r="D2730">
        <f>'TPS543C20 Loop Gain'!AJ1210</f>
        <v>56.855772699743426</v>
      </c>
      <c r="E2730">
        <f>'TPS543C20 Loop Gain'!B1210</f>
        <v>107600</v>
      </c>
    </row>
    <row r="2731" spans="3:5" x14ac:dyDescent="0.25">
      <c r="C2731">
        <f>'TPS543C20 Loop Gain'!AI1209</f>
        <v>-19.368871279732534</v>
      </c>
      <c r="D2731">
        <f>'TPS543C20 Loop Gain'!AJ1209</f>
        <v>56.872960681678784</v>
      </c>
      <c r="E2731">
        <f>'TPS543C20 Loop Gain'!B1209</f>
        <v>107500</v>
      </c>
    </row>
    <row r="2732" spans="3:5" x14ac:dyDescent="0.25">
      <c r="C2732">
        <f>'TPS543C20 Loop Gain'!AI1208</f>
        <v>-19.360192296849039</v>
      </c>
      <c r="D2732">
        <f>'TPS543C20 Loop Gain'!AJ1208</f>
        <v>56.890133778024079</v>
      </c>
      <c r="E2732">
        <f>'TPS543C20 Loop Gain'!B1208</f>
        <v>107400</v>
      </c>
    </row>
    <row r="2733" spans="3:5" x14ac:dyDescent="0.25">
      <c r="C2733">
        <f>'TPS543C20 Loop Gain'!AI1207</f>
        <v>-19.351506073890548</v>
      </c>
      <c r="D2733">
        <f>'TPS543C20 Loop Gain'!AJ1207</f>
        <v>56.907291949784913</v>
      </c>
      <c r="E2733">
        <f>'TPS543C20 Loop Gain'!B1207</f>
        <v>107300</v>
      </c>
    </row>
    <row r="2734" spans="3:5" x14ac:dyDescent="0.25">
      <c r="C2734">
        <f>'TPS543C20 Loop Gain'!AI1206</f>
        <v>-19.342812595394097</v>
      </c>
      <c r="D2734">
        <f>'TPS543C20 Loop Gain'!AJ1206</f>
        <v>56.924435157815623</v>
      </c>
      <c r="E2734">
        <f>'TPS543C20 Loop Gain'!B1206</f>
        <v>107200</v>
      </c>
    </row>
    <row r="2735" spans="3:5" x14ac:dyDescent="0.25">
      <c r="C2735">
        <f>'TPS543C20 Loop Gain'!AI1205</f>
        <v>-19.334111845850238</v>
      </c>
      <c r="D2735">
        <f>'TPS543C20 Loop Gain'!AJ1205</f>
        <v>56.9415633628184</v>
      </c>
      <c r="E2735">
        <f>'TPS543C20 Loop Gain'!B1205</f>
        <v>107100</v>
      </c>
    </row>
    <row r="2736" spans="3:5" x14ac:dyDescent="0.25">
      <c r="C2736">
        <f>'TPS543C20 Loop Gain'!AI1204</f>
        <v>-19.325403809703626</v>
      </c>
      <c r="D2736">
        <f>'TPS543C20 Loop Gain'!AJ1204</f>
        <v>56.958676525342035</v>
      </c>
      <c r="E2736">
        <f>'TPS543C20 Loop Gain'!B1204</f>
        <v>107000</v>
      </c>
    </row>
    <row r="2737" spans="3:5" x14ac:dyDescent="0.25">
      <c r="C2737">
        <f>'TPS543C20 Loop Gain'!AI1203</f>
        <v>-19.316688471352236</v>
      </c>
      <c r="D2737">
        <f>'TPS543C20 Loop Gain'!AJ1203</f>
        <v>56.975774605783251</v>
      </c>
      <c r="E2737">
        <f>'TPS543C20 Loop Gain'!B1203</f>
        <v>106900</v>
      </c>
    </row>
    <row r="2738" spans="3:5" x14ac:dyDescent="0.25">
      <c r="C2738">
        <f>'TPS543C20 Loop Gain'!AI1202</f>
        <v>-19.307965815147789</v>
      </c>
      <c r="D2738">
        <f>'TPS543C20 Loop Gain'!AJ1202</f>
        <v>56.992857564384181</v>
      </c>
      <c r="E2738">
        <f>'TPS543C20 Loop Gain'!B1202</f>
        <v>106800</v>
      </c>
    </row>
    <row r="2739" spans="3:5" x14ac:dyDescent="0.25">
      <c r="C2739">
        <f>'TPS543C20 Loop Gain'!AI1201</f>
        <v>-19.299235825394121</v>
      </c>
      <c r="D2739">
        <f>'TPS543C20 Loop Gain'!AJ1201</f>
        <v>57.009925361231716</v>
      </c>
      <c r="E2739">
        <f>'TPS543C20 Loop Gain'!B1201</f>
        <v>106700</v>
      </c>
    </row>
    <row r="2740" spans="3:5" x14ac:dyDescent="0.25">
      <c r="C2740">
        <f>'TPS543C20 Loop Gain'!AI1200</f>
        <v>-19.290498486349104</v>
      </c>
      <c r="D2740">
        <f>'TPS543C20 Loop Gain'!AJ1200</f>
        <v>57.026977956257895</v>
      </c>
      <c r="E2740">
        <f>'TPS543C20 Loop Gain'!B1200</f>
        <v>106600</v>
      </c>
    </row>
    <row r="2741" spans="3:5" x14ac:dyDescent="0.25">
      <c r="C2741">
        <f>'TPS543C20 Loop Gain'!AI1199</f>
        <v>-19.281753782222619</v>
      </c>
      <c r="D2741">
        <f>'TPS543C20 Loop Gain'!AJ1199</f>
        <v>57.044015309237423</v>
      </c>
      <c r="E2741">
        <f>'TPS543C20 Loop Gain'!B1199</f>
        <v>106500</v>
      </c>
    </row>
    <row r="2742" spans="3:5" x14ac:dyDescent="0.25">
      <c r="C2742">
        <f>'TPS543C20 Loop Gain'!AI1198</f>
        <v>-19.273001697177389</v>
      </c>
      <c r="D2742">
        <f>'TPS543C20 Loop Gain'!AJ1198</f>
        <v>57.061037379789866</v>
      </c>
      <c r="E2742">
        <f>'TPS543C20 Loop Gain'!B1198</f>
        <v>106400</v>
      </c>
    </row>
    <row r="2743" spans="3:5" x14ac:dyDescent="0.25">
      <c r="C2743">
        <f>'TPS543C20 Loop Gain'!AI1197</f>
        <v>-19.264242215328668</v>
      </c>
      <c r="D2743">
        <f>'TPS543C20 Loop Gain'!AJ1197</f>
        <v>57.07804412737481</v>
      </c>
      <c r="E2743">
        <f>'TPS543C20 Loop Gain'!B1197</f>
        <v>106300</v>
      </c>
    </row>
    <row r="2744" spans="3:5" x14ac:dyDescent="0.25">
      <c r="C2744">
        <f>'TPS543C20 Loop Gain'!AI1196</f>
        <v>-19.255475320743145</v>
      </c>
      <c r="D2744">
        <f>'TPS543C20 Loop Gain'!AJ1196</f>
        <v>57.09503551129508</v>
      </c>
      <c r="E2744">
        <f>'TPS543C20 Loop Gain'!B1196</f>
        <v>106200</v>
      </c>
    </row>
    <row r="2745" spans="3:5" x14ac:dyDescent="0.25">
      <c r="C2745">
        <f>'TPS543C20 Loop Gain'!AI1195</f>
        <v>-19.246700997439852</v>
      </c>
      <c r="D2745">
        <f>'TPS543C20 Loop Gain'!AJ1195</f>
        <v>57.112011490693867</v>
      </c>
      <c r="E2745">
        <f>'TPS543C20 Loop Gain'!B1195</f>
        <v>106100</v>
      </c>
    </row>
    <row r="2746" spans="3:5" x14ac:dyDescent="0.25">
      <c r="C2746">
        <f>'TPS543C20 Loop Gain'!AI1194</f>
        <v>-19.237919229389973</v>
      </c>
      <c r="D2746">
        <f>'TPS543C20 Loop Gain'!AJ1194</f>
        <v>57.128972024553512</v>
      </c>
      <c r="E2746">
        <f>'TPS543C20 Loop Gain'!B1194</f>
        <v>106000</v>
      </c>
    </row>
    <row r="2747" spans="3:5" x14ac:dyDescent="0.25">
      <c r="C2747">
        <f>'TPS543C20 Loop Gain'!AI1193</f>
        <v>-19.229130000515614</v>
      </c>
      <c r="D2747">
        <f>'TPS543C20 Loop Gain'!AJ1193</f>
        <v>57.14591707169663</v>
      </c>
      <c r="E2747">
        <f>'TPS543C20 Loop Gain'!B1193</f>
        <v>105900</v>
      </c>
    </row>
    <row r="2748" spans="3:5" x14ac:dyDescent="0.25">
      <c r="C2748">
        <f>'TPS543C20 Loop Gain'!AI1192</f>
        <v>-19.220333294690221</v>
      </c>
      <c r="D2748">
        <f>'TPS543C20 Loop Gain'!AJ1192</f>
        <v>57.162846590784518</v>
      </c>
      <c r="E2748">
        <f>'TPS543C20 Loop Gain'!B1192</f>
        <v>105800</v>
      </c>
    </row>
    <row r="2749" spans="3:5" x14ac:dyDescent="0.25">
      <c r="C2749">
        <f>'TPS543C20 Loop Gain'!AI1191</f>
        <v>-19.211529095738893</v>
      </c>
      <c r="D2749">
        <f>'TPS543C20 Loop Gain'!AJ1191</f>
        <v>57.179760540315094</v>
      </c>
      <c r="E2749">
        <f>'TPS543C20 Loop Gain'!B1191</f>
        <v>105700</v>
      </c>
    </row>
    <row r="2750" spans="3:5" x14ac:dyDescent="0.25">
      <c r="C2750">
        <f>'TPS543C20 Loop Gain'!AI1190</f>
        <v>-19.202717387437112</v>
      </c>
      <c r="D2750">
        <f>'TPS543C20 Loop Gain'!AJ1190</f>
        <v>57.196658878624902</v>
      </c>
      <c r="E2750">
        <f>'TPS543C20 Loop Gain'!B1190</f>
        <v>105600</v>
      </c>
    </row>
    <row r="2751" spans="3:5" x14ac:dyDescent="0.25">
      <c r="C2751">
        <f>'TPS543C20 Loop Gain'!AI1189</f>
        <v>-19.193898153511061</v>
      </c>
      <c r="D2751">
        <f>'TPS543C20 Loop Gain'!AJ1189</f>
        <v>57.213541563884661</v>
      </c>
      <c r="E2751">
        <f>'TPS543C20 Loop Gain'!B1189</f>
        <v>105500</v>
      </c>
    </row>
    <row r="2752" spans="3:5" x14ac:dyDescent="0.25">
      <c r="C2752">
        <f>'TPS543C20 Loop Gain'!AI1188</f>
        <v>-19.185071377637982</v>
      </c>
      <c r="D2752">
        <f>'TPS543C20 Loop Gain'!AJ1188</f>
        <v>57.230408554102674</v>
      </c>
      <c r="E2752">
        <f>'TPS543C20 Loop Gain'!B1188</f>
        <v>105400</v>
      </c>
    </row>
    <row r="2753" spans="3:5" x14ac:dyDescent="0.25">
      <c r="C2753">
        <f>'TPS543C20 Loop Gain'!AI1187</f>
        <v>-19.176237043444445</v>
      </c>
      <c r="D2753">
        <f>'TPS543C20 Loop Gain'!AJ1187</f>
        <v>57.247259807120422</v>
      </c>
      <c r="E2753">
        <f>'TPS543C20 Loop Gain'!B1187</f>
        <v>105300</v>
      </c>
    </row>
    <row r="2754" spans="3:5" x14ac:dyDescent="0.25">
      <c r="C2754">
        <f>'TPS543C20 Loop Gain'!AI1186</f>
        <v>-19.167395134508123</v>
      </c>
      <c r="D2754">
        <f>'TPS543C20 Loop Gain'!AJ1186</f>
        <v>57.264095280613766</v>
      </c>
      <c r="E2754">
        <f>'TPS543C20 Loop Gain'!B1186</f>
        <v>105200</v>
      </c>
    </row>
    <row r="2755" spans="3:5" x14ac:dyDescent="0.25">
      <c r="C2755">
        <f>'TPS543C20 Loop Gain'!AI1185</f>
        <v>-19.158545634355974</v>
      </c>
      <c r="D2755">
        <f>'TPS543C20 Loop Gain'!AJ1185</f>
        <v>57.28091493209196</v>
      </c>
      <c r="E2755">
        <f>'TPS543C20 Loop Gain'!B1185</f>
        <v>105100</v>
      </c>
    </row>
    <row r="2756" spans="3:5" x14ac:dyDescent="0.25">
      <c r="C2756">
        <f>'TPS543C20 Loop Gain'!AI1184</f>
        <v>-19.149688526464587</v>
      </c>
      <c r="D2756">
        <f>'TPS543C20 Loop Gain'!AJ1184</f>
        <v>57.297718718895993</v>
      </c>
      <c r="E2756">
        <f>'TPS543C20 Loop Gain'!B1184</f>
        <v>105000</v>
      </c>
    </row>
    <row r="2757" spans="3:5" x14ac:dyDescent="0.25">
      <c r="C2757">
        <f>'TPS543C20 Loop Gain'!AI1183</f>
        <v>-19.140823794260108</v>
      </c>
      <c r="D2757">
        <f>'TPS543C20 Loop Gain'!AJ1183</f>
        <v>57.31450659819938</v>
      </c>
      <c r="E2757">
        <f>'TPS543C20 Loop Gain'!B1183</f>
        <v>104900</v>
      </c>
    </row>
    <row r="2758" spans="3:5" x14ac:dyDescent="0.25">
      <c r="C2758">
        <f>'TPS543C20 Loop Gain'!AI1182</f>
        <v>-19.131951421118153</v>
      </c>
      <c r="D2758">
        <f>'TPS543C20 Loop Gain'!AJ1182</f>
        <v>57.331278527004756</v>
      </c>
      <c r="E2758">
        <f>'TPS543C20 Loop Gain'!B1182</f>
        <v>104800</v>
      </c>
    </row>
    <row r="2759" spans="3:5" x14ac:dyDescent="0.25">
      <c r="C2759">
        <f>'TPS543C20 Loop Gain'!AI1181</f>
        <v>-19.123071390362647</v>
      </c>
      <c r="D2759">
        <f>'TPS543C20 Loop Gain'!AJ1181</f>
        <v>57.348034462146039</v>
      </c>
      <c r="E2759">
        <f>'TPS543C20 Loop Gain'!B1181</f>
        <v>104700</v>
      </c>
    </row>
    <row r="2760" spans="3:5" x14ac:dyDescent="0.25">
      <c r="C2760">
        <f>'TPS543C20 Loop Gain'!AI1180</f>
        <v>-19.114183685267072</v>
      </c>
      <c r="D2760">
        <f>'TPS543C20 Loop Gain'!AJ1180</f>
        <v>57.36477436028644</v>
      </c>
      <c r="E2760">
        <f>'TPS543C20 Loop Gain'!B1180</f>
        <v>104600</v>
      </c>
    </row>
    <row r="2761" spans="3:5" x14ac:dyDescent="0.25">
      <c r="C2761">
        <f>'TPS543C20 Loop Gain'!AI1179</f>
        <v>-19.105288289052847</v>
      </c>
      <c r="D2761">
        <f>'TPS543C20 Loop Gain'!AJ1179</f>
        <v>57.381498177916569</v>
      </c>
      <c r="E2761">
        <f>'TPS543C20 Loop Gain'!B1179</f>
        <v>104500</v>
      </c>
    </row>
    <row r="2762" spans="3:5" x14ac:dyDescent="0.25">
      <c r="C2762">
        <f>'TPS543C20 Loop Gain'!AI1178</f>
        <v>-19.09638518489032</v>
      </c>
      <c r="D2762">
        <f>'TPS543C20 Loop Gain'!AJ1178</f>
        <v>57.398205871354641</v>
      </c>
      <c r="E2762">
        <f>'TPS543C20 Loop Gain'!B1178</f>
        <v>104400</v>
      </c>
    </row>
    <row r="2763" spans="3:5" x14ac:dyDescent="0.25">
      <c r="C2763">
        <f>'TPS543C20 Loop Gain'!AI1177</f>
        <v>-19.087474355897388</v>
      </c>
      <c r="D2763">
        <f>'TPS543C20 Loop Gain'!AJ1177</f>
        <v>57.414897396745666</v>
      </c>
      <c r="E2763">
        <f>'TPS543C20 Loop Gain'!B1177</f>
        <v>104300</v>
      </c>
    </row>
    <row r="2764" spans="3:5" x14ac:dyDescent="0.25">
      <c r="C2764">
        <f>'TPS543C20 Loop Gain'!AI1176</f>
        <v>-19.078555785140207</v>
      </c>
      <c r="D2764">
        <f>'TPS543C20 Loop Gain'!AJ1176</f>
        <v>57.431572710060969</v>
      </c>
      <c r="E2764">
        <f>'TPS543C20 Loop Gain'!B1176</f>
        <v>104200</v>
      </c>
    </row>
    <row r="2765" spans="3:5" x14ac:dyDescent="0.25">
      <c r="C2765">
        <f>'TPS543C20 Loop Gain'!AI1175</f>
        <v>-19.069629455632388</v>
      </c>
      <c r="D2765">
        <f>'TPS543C20 Loop Gain'!AJ1175</f>
        <v>57.448231767096452</v>
      </c>
      <c r="E2765">
        <f>'TPS543C20 Loop Gain'!B1175</f>
        <v>104100</v>
      </c>
    </row>
    <row r="2766" spans="3:5" x14ac:dyDescent="0.25">
      <c r="C2766">
        <f>'TPS543C20 Loop Gain'!AI1174</f>
        <v>-19.060695350335251</v>
      </c>
      <c r="D2766">
        <f>'TPS543C20 Loop Gain'!AJ1174</f>
        <v>57.464874523472197</v>
      </c>
      <c r="E2766">
        <f>'TPS543C20 Loop Gain'!B1174</f>
        <v>104000</v>
      </c>
    </row>
    <row r="2767" spans="3:5" x14ac:dyDescent="0.25">
      <c r="C2767">
        <f>'TPS543C20 Loop Gain'!AI1173</f>
        <v>-19.051753452157161</v>
      </c>
      <c r="D2767">
        <f>'TPS543C20 Loop Gain'!AJ1173</f>
        <v>57.481500934631718</v>
      </c>
      <c r="E2767">
        <f>'TPS543C20 Loop Gain'!B1173</f>
        <v>103900</v>
      </c>
    </row>
    <row r="2768" spans="3:5" x14ac:dyDescent="0.25">
      <c r="C2768">
        <f>'TPS543C20 Loop Gain'!AI1172</f>
        <v>-19.042803743953314</v>
      </c>
      <c r="D2768">
        <f>'TPS543C20 Loop Gain'!AJ1172</f>
        <v>57.498110955840517</v>
      </c>
      <c r="E2768">
        <f>'TPS543C20 Loop Gain'!B1172</f>
        <v>103800</v>
      </c>
    </row>
    <row r="2769" spans="3:5" x14ac:dyDescent="0.25">
      <c r="C2769">
        <f>'TPS543C20 Loop Gain'!AI1171</f>
        <v>-19.033846208526288</v>
      </c>
      <c r="D2769">
        <f>'TPS543C20 Loop Gain'!AJ1171</f>
        <v>57.514704542186855</v>
      </c>
      <c r="E2769">
        <f>'TPS543C20 Loop Gain'!B1171</f>
        <v>103700</v>
      </c>
    </row>
    <row r="2770" spans="3:5" x14ac:dyDescent="0.25">
      <c r="C2770">
        <f>'TPS543C20 Loop Gain'!AI1170</f>
        <v>-19.024880828624323</v>
      </c>
      <c r="D2770">
        <f>'TPS543C20 Loop Gain'!AJ1170</f>
        <v>57.531281648578798</v>
      </c>
      <c r="E2770">
        <f>'TPS543C20 Loop Gain'!B1170</f>
        <v>103600</v>
      </c>
    </row>
    <row r="2771" spans="3:5" x14ac:dyDescent="0.25">
      <c r="C2771">
        <f>'TPS543C20 Loop Gain'!AI1169</f>
        <v>-19.01590758694266</v>
      </c>
      <c r="D2771">
        <f>'TPS543C20 Loop Gain'!AJ1169</f>
        <v>57.547842229744866</v>
      </c>
      <c r="E2771">
        <f>'TPS543C20 Loop Gain'!B1169</f>
        <v>103500</v>
      </c>
    </row>
    <row r="2772" spans="3:5" x14ac:dyDescent="0.25">
      <c r="C2772">
        <f>'TPS543C20 Loop Gain'!AI1168</f>
        <v>-19.006926466122142</v>
      </c>
      <c r="D2772">
        <f>'TPS543C20 Loop Gain'!AJ1168</f>
        <v>57.564386240232324</v>
      </c>
      <c r="E2772">
        <f>'TPS543C20 Loop Gain'!B1168</f>
        <v>103400</v>
      </c>
    </row>
    <row r="2773" spans="3:5" x14ac:dyDescent="0.25">
      <c r="C2773">
        <f>'TPS543C20 Loop Gain'!AI1167</f>
        <v>-18.997937448749919</v>
      </c>
      <c r="D2773">
        <f>'TPS543C20 Loop Gain'!AJ1167</f>
        <v>57.580913634407068</v>
      </c>
      <c r="E2773">
        <f>'TPS543C20 Loop Gain'!B1167</f>
        <v>103300</v>
      </c>
    </row>
    <row r="2774" spans="3:5" x14ac:dyDescent="0.25">
      <c r="C2774">
        <f>'TPS543C20 Loop Gain'!AI1166</f>
        <v>-18.988940517358401</v>
      </c>
      <c r="D2774">
        <f>'TPS543C20 Loop Gain'!AJ1166</f>
        <v>57.59742436645152</v>
      </c>
      <c r="E2774">
        <f>'TPS543C20 Loop Gain'!B1166</f>
        <v>103200</v>
      </c>
    </row>
    <row r="2775" spans="3:5" x14ac:dyDescent="0.25">
      <c r="C2775">
        <f>'TPS543C20 Loop Gain'!AI1165</f>
        <v>-18.979935654425361</v>
      </c>
      <c r="D2775">
        <f>'TPS543C20 Loop Gain'!AJ1165</f>
        <v>57.613918390365839</v>
      </c>
      <c r="E2775">
        <f>'TPS543C20 Loop Gain'!B1165</f>
        <v>103100</v>
      </c>
    </row>
    <row r="2776" spans="3:5" x14ac:dyDescent="0.25">
      <c r="C2776">
        <f>'TPS543C20 Loop Gain'!AI1164</f>
        <v>-18.97092284237376</v>
      </c>
      <c r="D2776">
        <f>'TPS543C20 Loop Gain'!AJ1164</f>
        <v>57.630395659964186</v>
      </c>
      <c r="E2776">
        <f>'TPS543C20 Loop Gain'!B1164</f>
        <v>103000</v>
      </c>
    </row>
    <row r="2777" spans="3:5" x14ac:dyDescent="0.25">
      <c r="C2777">
        <f>'TPS543C20 Loop Gain'!AI1163</f>
        <v>-18.961902063571547</v>
      </c>
      <c r="D2777">
        <f>'TPS543C20 Loop Gain'!AJ1163</f>
        <v>57.6468561288765</v>
      </c>
      <c r="E2777">
        <f>'TPS543C20 Loop Gain'!B1163</f>
        <v>102900</v>
      </c>
    </row>
    <row r="2778" spans="3:5" x14ac:dyDescent="0.25">
      <c r="C2778">
        <f>'TPS543C20 Loop Gain'!AI1162</f>
        <v>-18.952873300331479</v>
      </c>
      <c r="D2778">
        <f>'TPS543C20 Loop Gain'!AJ1162</f>
        <v>57.663299750546393</v>
      </c>
      <c r="E2778">
        <f>'TPS543C20 Loop Gain'!B1162</f>
        <v>102800</v>
      </c>
    </row>
    <row r="2779" spans="3:5" x14ac:dyDescent="0.25">
      <c r="C2779">
        <f>'TPS543C20 Loop Gain'!AI1161</f>
        <v>-18.94383653491014</v>
      </c>
      <c r="D2779">
        <f>'TPS543C20 Loop Gain'!AJ1161</f>
        <v>57.679726478229234</v>
      </c>
      <c r="E2779">
        <f>'TPS543C20 Loop Gain'!B1161</f>
        <v>102700</v>
      </c>
    </row>
    <row r="2780" spans="3:5" x14ac:dyDescent="0.25">
      <c r="C2780">
        <f>'TPS543C20 Loop Gain'!AI1160</f>
        <v>-18.934791749508545</v>
      </c>
      <c r="D2780">
        <f>'TPS543C20 Loop Gain'!AJ1160</f>
        <v>57.696136264994529</v>
      </c>
      <c r="E2780">
        <f>'TPS543C20 Loop Gain'!B1160</f>
        <v>102600</v>
      </c>
    </row>
    <row r="2781" spans="3:5" x14ac:dyDescent="0.25">
      <c r="C2781">
        <f>'TPS543C20 Loop Gain'!AI1159</f>
        <v>-18.925738926272107</v>
      </c>
      <c r="D2781">
        <f>'TPS543C20 Loop Gain'!AJ1159</f>
        <v>57.712529063720858</v>
      </c>
      <c r="E2781">
        <f>'TPS543C20 Loop Gain'!B1159</f>
        <v>102500</v>
      </c>
    </row>
    <row r="2782" spans="3:5" x14ac:dyDescent="0.25">
      <c r="C2782">
        <f>'TPS543C20 Loop Gain'!AI1158</f>
        <v>-18.916678047289114</v>
      </c>
      <c r="D2782">
        <f>'TPS543C20 Loop Gain'!AJ1158</f>
        <v>57.728904827098276</v>
      </c>
      <c r="E2782">
        <f>'TPS543C20 Loop Gain'!B1158</f>
        <v>102400</v>
      </c>
    </row>
    <row r="2783" spans="3:5" x14ac:dyDescent="0.25">
      <c r="C2783">
        <f>'TPS543C20 Loop Gain'!AI1157</f>
        <v>-18.907609094591951</v>
      </c>
      <c r="D2783">
        <f>'TPS543C20 Loop Gain'!AJ1157</f>
        <v>57.745263507625261</v>
      </c>
      <c r="E2783">
        <f>'TPS543C20 Loop Gain'!B1157</f>
        <v>102300</v>
      </c>
    </row>
    <row r="2784" spans="3:5" x14ac:dyDescent="0.25">
      <c r="C2784">
        <f>'TPS543C20 Loop Gain'!AI1156</f>
        <v>-18.898532050155882</v>
      </c>
      <c r="D2784">
        <f>'TPS543C20 Loop Gain'!AJ1156</f>
        <v>57.761605057608641</v>
      </c>
      <c r="E2784">
        <f>'TPS543C20 Loop Gain'!B1156</f>
        <v>102200</v>
      </c>
    </row>
    <row r="2785" spans="3:5" x14ac:dyDescent="0.25">
      <c r="C2785">
        <f>'TPS543C20 Loop Gain'!AI1155</f>
        <v>-18.889446895898679</v>
      </c>
      <c r="D2785">
        <f>'TPS543C20 Loop Gain'!AJ1155</f>
        <v>57.77792942916308</v>
      </c>
      <c r="E2785">
        <f>'TPS543C20 Loop Gain'!B1155</f>
        <v>102100</v>
      </c>
    </row>
    <row r="2786" spans="3:5" x14ac:dyDescent="0.25">
      <c r="C2786">
        <f>'TPS543C20 Loop Gain'!AI1154</f>
        <v>-18.880353613681805</v>
      </c>
      <c r="D2786">
        <f>'TPS543C20 Loop Gain'!AJ1154</f>
        <v>57.794236574209684</v>
      </c>
      <c r="E2786">
        <f>'TPS543C20 Loop Gain'!B1154</f>
        <v>102000</v>
      </c>
    </row>
    <row r="2787" spans="3:5" x14ac:dyDescent="0.25">
      <c r="C2787">
        <f>'TPS543C20 Loop Gain'!AI1153</f>
        <v>-18.871252185308126</v>
      </c>
      <c r="D2787">
        <f>'TPS543C20 Loop Gain'!AJ1153</f>
        <v>57.810526444475009</v>
      </c>
      <c r="E2787">
        <f>'TPS543C20 Loop Gain'!B1153</f>
        <v>101900</v>
      </c>
    </row>
    <row r="2788" spans="3:5" x14ac:dyDescent="0.25">
      <c r="C2788">
        <f>'TPS543C20 Loop Gain'!AI1152</f>
        <v>-18.862142592523469</v>
      </c>
      <c r="D2788">
        <f>'TPS543C20 Loop Gain'!AJ1152</f>
        <v>57.826798991489831</v>
      </c>
      <c r="E2788">
        <f>'TPS543C20 Loop Gain'!B1152</f>
        <v>101800</v>
      </c>
    </row>
    <row r="2789" spans="3:5" x14ac:dyDescent="0.25">
      <c r="C2789">
        <f>'TPS543C20 Loop Gain'!AI1151</f>
        <v>-18.853024817014855</v>
      </c>
      <c r="D2789">
        <f>'TPS543C20 Loop Gain'!AJ1151</f>
        <v>57.843054166588352</v>
      </c>
      <c r="E2789">
        <f>'TPS543C20 Loop Gain'!B1151</f>
        <v>101700</v>
      </c>
    </row>
    <row r="2790" spans="3:5" x14ac:dyDescent="0.25">
      <c r="C2790">
        <f>'TPS543C20 Loop Gain'!AI1150</f>
        <v>-18.8438988404117</v>
      </c>
      <c r="D2790">
        <f>'TPS543C20 Loop Gain'!AJ1150</f>
        <v>57.859291920908497</v>
      </c>
      <c r="E2790">
        <f>'TPS543C20 Loop Gain'!B1150</f>
        <v>101600</v>
      </c>
    </row>
    <row r="2791" spans="3:5" x14ac:dyDescent="0.25">
      <c r="C2791">
        <f>'TPS543C20 Loop Gain'!AI1149</f>
        <v>-18.834764644284274</v>
      </c>
      <c r="D2791">
        <f>'TPS543C20 Loop Gain'!AJ1149</f>
        <v>57.875512205389043</v>
      </c>
      <c r="E2791">
        <f>'TPS543C20 Loop Gain'!B1149</f>
        <v>101500</v>
      </c>
    </row>
    <row r="2792" spans="3:5" x14ac:dyDescent="0.25">
      <c r="C2792">
        <f>'TPS543C20 Loop Gain'!AI1148</f>
        <v>-18.825622210143937</v>
      </c>
      <c r="D2792">
        <f>'TPS543C20 Loop Gain'!AJ1148</f>
        <v>57.891714970770607</v>
      </c>
      <c r="E2792">
        <f>'TPS543C20 Loop Gain'!B1148</f>
        <v>101400</v>
      </c>
    </row>
    <row r="2793" spans="3:5" x14ac:dyDescent="0.25">
      <c r="C2793">
        <f>'TPS543C20 Loop Gain'!AI1147</f>
        <v>-18.816471519443343</v>
      </c>
      <c r="D2793">
        <f>'TPS543C20 Loop Gain'!AJ1147</f>
        <v>57.907900167590952</v>
      </c>
      <c r="E2793">
        <f>'TPS543C20 Loop Gain'!B1147</f>
        <v>101300</v>
      </c>
    </row>
    <row r="2794" spans="3:5" x14ac:dyDescent="0.25">
      <c r="C2794">
        <f>'TPS543C20 Loop Gain'!AI1146</f>
        <v>-18.807312553575375</v>
      </c>
      <c r="D2794">
        <f>'TPS543C20 Loop Gain'!AJ1146</f>
        <v>57.924067746189792</v>
      </c>
      <c r="E2794">
        <f>'TPS543C20 Loop Gain'!B1146</f>
        <v>101200</v>
      </c>
    </row>
    <row r="2795" spans="3:5" x14ac:dyDescent="0.25">
      <c r="C2795">
        <f>'TPS543C20 Loop Gain'!AI1145</f>
        <v>-18.798145293873738</v>
      </c>
      <c r="D2795">
        <f>'TPS543C20 Loop Gain'!AJ1145</f>
        <v>57.940217656702544</v>
      </c>
      <c r="E2795">
        <f>'TPS543C20 Loop Gain'!B1145</f>
        <v>101100</v>
      </c>
    </row>
    <row r="2796" spans="3:5" x14ac:dyDescent="0.25">
      <c r="C2796">
        <f>'TPS543C20 Loop Gain'!AI1144</f>
        <v>-18.788969721611743</v>
      </c>
      <c r="D2796">
        <f>'TPS543C20 Loop Gain'!AJ1144</f>
        <v>57.956349849062725</v>
      </c>
      <c r="E2796">
        <f>'TPS543C20 Loop Gain'!B1144</f>
        <v>101000</v>
      </c>
    </row>
    <row r="2797" spans="3:5" x14ac:dyDescent="0.25">
      <c r="C2797">
        <f>'TPS543C20 Loop Gain'!AI1143</f>
        <v>-18.779785818002765</v>
      </c>
      <c r="D2797">
        <f>'TPS543C20 Loop Gain'!AJ1143</f>
        <v>57.972464272998799</v>
      </c>
      <c r="E2797">
        <f>'TPS543C20 Loop Gain'!B1143</f>
        <v>100900</v>
      </c>
    </row>
    <row r="2798" spans="3:5" x14ac:dyDescent="0.25">
      <c r="C2798">
        <f>'TPS543C20 Loop Gain'!AI1142</f>
        <v>-18.770593564199519</v>
      </c>
      <c r="D2798">
        <f>'TPS543C20 Loop Gain'!AJ1142</f>
        <v>57.988560878034711</v>
      </c>
      <c r="E2798">
        <f>'TPS543C20 Loop Gain'!B1142</f>
        <v>100800</v>
      </c>
    </row>
    <row r="2799" spans="3:5" x14ac:dyDescent="0.25">
      <c r="C2799">
        <f>'TPS543C20 Loop Gain'!AI1141</f>
        <v>-18.761392941294091</v>
      </c>
      <c r="D2799">
        <f>'TPS543C20 Loop Gain'!AJ1141</f>
        <v>58.00463961348764</v>
      </c>
      <c r="E2799">
        <f>'TPS543C20 Loop Gain'!B1141</f>
        <v>100700</v>
      </c>
    </row>
    <row r="2800" spans="3:5" x14ac:dyDescent="0.25">
      <c r="C2800">
        <f>'TPS543C20 Loop Gain'!AI1140</f>
        <v>-18.752183930317774</v>
      </c>
      <c r="D2800">
        <f>'TPS543C20 Loop Gain'!AJ1140</f>
        <v>58.020700428467492</v>
      </c>
      <c r="E2800">
        <f>'TPS543C20 Loop Gain'!B1140</f>
        <v>100600</v>
      </c>
    </row>
    <row r="2801" spans="3:5" x14ac:dyDescent="0.25">
      <c r="C2801">
        <f>'TPS543C20 Loop Gain'!AI1139</f>
        <v>-18.742966512240482</v>
      </c>
      <c r="D2801">
        <f>'TPS543C20 Loop Gain'!AJ1139</f>
        <v>58.036743271876837</v>
      </c>
      <c r="E2801">
        <f>'TPS543C20 Loop Gain'!B1139</f>
        <v>100500</v>
      </c>
    </row>
    <row r="2802" spans="3:5" x14ac:dyDescent="0.25">
      <c r="C2802">
        <f>'TPS543C20 Loop Gain'!AI1138</f>
        <v>-18.733740667970359</v>
      </c>
      <c r="D2802">
        <f>'TPS543C20 Loop Gain'!AJ1138</f>
        <v>58.052768092408172</v>
      </c>
      <c r="E2802">
        <f>'TPS543C20 Loop Gain'!B1138</f>
        <v>100400</v>
      </c>
    </row>
    <row r="2803" spans="3:5" x14ac:dyDescent="0.25">
      <c r="C2803">
        <f>'TPS543C20 Loop Gain'!AI1137</f>
        <v>-18.724506378353833</v>
      </c>
      <c r="D2803">
        <f>'TPS543C20 Loop Gain'!AJ1137</f>
        <v>58.068774838544606</v>
      </c>
      <c r="E2803">
        <f>'TPS543C20 Loop Gain'!B1137</f>
        <v>100300</v>
      </c>
    </row>
    <row r="2804" spans="3:5" x14ac:dyDescent="0.25">
      <c r="C2804">
        <f>'TPS543C20 Loop Gain'!AI1136</f>
        <v>-18.715263624175709</v>
      </c>
      <c r="D2804">
        <f>'TPS543C20 Loop Gain'!AJ1136</f>
        <v>58.084763458556758</v>
      </c>
      <c r="E2804">
        <f>'TPS543C20 Loop Gain'!B1136</f>
        <v>100200</v>
      </c>
    </row>
    <row r="2805" spans="3:5" x14ac:dyDescent="0.25">
      <c r="C2805">
        <f>'TPS543C20 Loop Gain'!AI1135</f>
        <v>-18.70601238615744</v>
      </c>
      <c r="D2805">
        <f>'TPS543C20 Loop Gain'!AJ1135</f>
        <v>58.100733900503947</v>
      </c>
      <c r="E2805">
        <f>'TPS543C20 Loop Gain'!B1135</f>
        <v>100100</v>
      </c>
    </row>
    <row r="2806" spans="3:5" x14ac:dyDescent="0.25">
      <c r="C2806">
        <f>'TPS543C20 Loop Gain'!AI1134</f>
        <v>-18.696752644958853</v>
      </c>
      <c r="D2806">
        <f>'TPS543C20 Loop Gain'!AJ1134</f>
        <v>58.116686112231392</v>
      </c>
      <c r="E2806">
        <f>'TPS543C20 Loop Gain'!B1134</f>
        <v>100000</v>
      </c>
    </row>
    <row r="2807" spans="3:5" x14ac:dyDescent="0.25">
      <c r="C2807">
        <f>'TPS543C20 Loop Gain'!AI1133</f>
        <v>-18.687484381176038</v>
      </c>
      <c r="D2807">
        <f>'TPS543C20 Loop Gain'!AJ1133</f>
        <v>58.132620041370494</v>
      </c>
      <c r="E2807">
        <f>'TPS543C20 Loop Gain'!B1133</f>
        <v>99900</v>
      </c>
    </row>
    <row r="2808" spans="3:5" x14ac:dyDescent="0.25">
      <c r="C2808">
        <f>'TPS543C20 Loop Gain'!AI1132</f>
        <v>-18.678207575342512</v>
      </c>
      <c r="D2808">
        <f>'TPS543C20 Loop Gain'!AJ1132</f>
        <v>58.148535635337353</v>
      </c>
      <c r="E2808">
        <f>'TPS543C20 Loop Gain'!B1132</f>
        <v>99800</v>
      </c>
    </row>
    <row r="2809" spans="3:5" x14ac:dyDescent="0.25">
      <c r="C2809">
        <f>'TPS543C20 Loop Gain'!AI1131</f>
        <v>-18.668922207927583</v>
      </c>
      <c r="D2809">
        <f>'TPS543C20 Loop Gain'!AJ1131</f>
        <v>58.164432841330118</v>
      </c>
      <c r="E2809">
        <f>'TPS543C20 Loop Gain'!B1131</f>
        <v>99700</v>
      </c>
    </row>
    <row r="2810" spans="3:5" x14ac:dyDescent="0.25">
      <c r="C2810">
        <f>'TPS543C20 Loop Gain'!AI1130</f>
        <v>-18.659628259337286</v>
      </c>
      <c r="D2810">
        <f>'TPS543C20 Loop Gain'!AJ1130</f>
        <v>58.180311606330719</v>
      </c>
      <c r="E2810">
        <f>'TPS543C20 Loop Gain'!B1130</f>
        <v>99600</v>
      </c>
    </row>
    <row r="2811" spans="3:5" x14ac:dyDescent="0.25">
      <c r="C2811">
        <f>'TPS543C20 Loop Gain'!AI1129</f>
        <v>-18.650325709913467</v>
      </c>
      <c r="D2811">
        <f>'TPS543C20 Loop Gain'!AJ1129</f>
        <v>58.196171877102017</v>
      </c>
      <c r="E2811">
        <f>'TPS543C20 Loop Gain'!B1129</f>
        <v>99500</v>
      </c>
    </row>
    <row r="2812" spans="3:5" x14ac:dyDescent="0.25">
      <c r="C2812">
        <f>'TPS543C20 Loop Gain'!AI1128</f>
        <v>-18.641014539933632</v>
      </c>
      <c r="D2812">
        <f>'TPS543C20 Loop Gain'!AJ1128</f>
        <v>58.212013600187106</v>
      </c>
      <c r="E2812">
        <f>'TPS543C20 Loop Gain'!B1128</f>
        <v>99400</v>
      </c>
    </row>
    <row r="2813" spans="3:5" x14ac:dyDescent="0.25">
      <c r="C2813">
        <f>'TPS543C20 Loop Gain'!AI1127</f>
        <v>-18.631694729610224</v>
      </c>
      <c r="D2813">
        <f>'TPS543C20 Loop Gain'!AJ1127</f>
        <v>58.227836721907998</v>
      </c>
      <c r="E2813">
        <f>'TPS543C20 Loop Gain'!B1127</f>
        <v>99300</v>
      </c>
    </row>
    <row r="2814" spans="3:5" x14ac:dyDescent="0.25">
      <c r="C2814">
        <f>'TPS543C20 Loop Gain'!AI1126</f>
        <v>-18.622366259091223</v>
      </c>
      <c r="D2814">
        <f>'TPS543C20 Loop Gain'!AJ1126</f>
        <v>58.243641188364542</v>
      </c>
      <c r="E2814">
        <f>'TPS543C20 Loop Gain'!B1126</f>
        <v>99200</v>
      </c>
    </row>
    <row r="2815" spans="3:5" x14ac:dyDescent="0.25">
      <c r="C2815">
        <f>'TPS543C20 Loop Gain'!AI1125</f>
        <v>-18.613029108459006</v>
      </c>
      <c r="D2815">
        <f>'TPS543C20 Loop Gain'!AJ1125</f>
        <v>58.259426945434136</v>
      </c>
      <c r="E2815">
        <f>'TPS543C20 Loop Gain'!B1125</f>
        <v>99100</v>
      </c>
    </row>
    <row r="2816" spans="3:5" x14ac:dyDescent="0.25">
      <c r="C2816">
        <f>'TPS543C20 Loop Gain'!AI1124</f>
        <v>-18.603683257730463</v>
      </c>
      <c r="D2816">
        <f>'TPS543C20 Loop Gain'!AJ1124</f>
        <v>58.275193938769632</v>
      </c>
      <c r="E2816">
        <f>'TPS543C20 Loop Gain'!B1124</f>
        <v>99000</v>
      </c>
    </row>
    <row r="2817" spans="3:5" x14ac:dyDescent="0.25">
      <c r="C2817">
        <f>'TPS543C20 Loop Gain'!AI1123</f>
        <v>-18.594328686856823</v>
      </c>
      <c r="D2817">
        <f>'TPS543C20 Loop Gain'!AJ1123</f>
        <v>58.290942113799105</v>
      </c>
      <c r="E2817">
        <f>'TPS543C20 Loop Gain'!B1123</f>
        <v>98900</v>
      </c>
    </row>
    <row r="2818" spans="3:5" x14ac:dyDescent="0.25">
      <c r="C2818">
        <f>'TPS543C20 Loop Gain'!AI1122</f>
        <v>-18.58496537572297</v>
      </c>
      <c r="D2818">
        <f>'TPS543C20 Loop Gain'!AJ1122</f>
        <v>58.306671415723628</v>
      </c>
      <c r="E2818">
        <f>'TPS543C20 Loop Gain'!B1122</f>
        <v>98800</v>
      </c>
    </row>
    <row r="2819" spans="3:5" x14ac:dyDescent="0.25">
      <c r="C2819">
        <f>'TPS543C20 Loop Gain'!AI1121</f>
        <v>-18.575593304147265</v>
      </c>
      <c r="D2819">
        <f>'TPS543C20 Loop Gain'!AJ1121</f>
        <v>58.322381789516093</v>
      </c>
      <c r="E2819">
        <f>'TPS543C20 Loop Gain'!B1121</f>
        <v>98700</v>
      </c>
    </row>
    <row r="2820" spans="3:5" x14ac:dyDescent="0.25">
      <c r="C2820">
        <f>'TPS543C20 Loop Gain'!AI1120</f>
        <v>-18.566212451881437</v>
      </c>
      <c r="D2820">
        <f>'TPS543C20 Loop Gain'!AJ1120</f>
        <v>58.338073179922326</v>
      </c>
      <c r="E2820">
        <f>'TPS543C20 Loop Gain'!B1120</f>
        <v>98600</v>
      </c>
    </row>
    <row r="2821" spans="3:5" x14ac:dyDescent="0.25">
      <c r="C2821">
        <f>'TPS543C20 Loop Gain'!AI1119</f>
        <v>-18.556822798609943</v>
      </c>
      <c r="D2821">
        <f>'TPS543C20 Loop Gain'!AJ1119</f>
        <v>58.353745531456717</v>
      </c>
      <c r="E2821">
        <f>'TPS543C20 Loop Gain'!B1119</f>
        <v>98500</v>
      </c>
    </row>
    <row r="2822" spans="3:5" x14ac:dyDescent="0.25">
      <c r="C2822">
        <f>'TPS543C20 Loop Gain'!AI1118</f>
        <v>-18.547424323950391</v>
      </c>
      <c r="D2822">
        <f>'TPS543C20 Loop Gain'!AJ1118</f>
        <v>58.369398788404716</v>
      </c>
      <c r="E2822">
        <f>'TPS543C20 Loop Gain'!B1118</f>
        <v>98400</v>
      </c>
    </row>
    <row r="2823" spans="3:5" x14ac:dyDescent="0.25">
      <c r="C2823">
        <f>'TPS543C20 Loop Gain'!AI1117</f>
        <v>-18.538017007451803</v>
      </c>
      <c r="D2823">
        <f>'TPS543C20 Loop Gain'!AJ1117</f>
        <v>58.385032894817996</v>
      </c>
      <c r="E2823">
        <f>'TPS543C20 Loop Gain'!B1117</f>
        <v>98300</v>
      </c>
    </row>
    <row r="2824" spans="3:5" x14ac:dyDescent="0.25">
      <c r="C2824">
        <f>'TPS543C20 Loop Gain'!AI1116</f>
        <v>-18.528600828595984</v>
      </c>
      <c r="D2824">
        <f>'TPS543C20 Loop Gain'!AJ1116</f>
        <v>58.400647794514988</v>
      </c>
      <c r="E2824">
        <f>'TPS543C20 Loop Gain'!B1116</f>
        <v>98200</v>
      </c>
    </row>
    <row r="2825" spans="3:5" x14ac:dyDescent="0.25">
      <c r="C2825">
        <f>'TPS543C20 Loop Gain'!AI1115</f>
        <v>-18.519175766795854</v>
      </c>
      <c r="D2825">
        <f>'TPS543C20 Loop Gain'!AJ1115</f>
        <v>58.416243431080659</v>
      </c>
      <c r="E2825">
        <f>'TPS543C20 Loop Gain'!B1115</f>
        <v>98100</v>
      </c>
    </row>
    <row r="2826" spans="3:5" x14ac:dyDescent="0.25">
      <c r="C2826">
        <f>'TPS543C20 Loop Gain'!AI1114</f>
        <v>-18.509741801396515</v>
      </c>
      <c r="D2826">
        <f>'TPS543C20 Loop Gain'!AJ1114</f>
        <v>58.431819747863258</v>
      </c>
      <c r="E2826">
        <f>'TPS543C20 Loop Gain'!B1114</f>
        <v>98000</v>
      </c>
    </row>
    <row r="2827" spans="3:5" x14ac:dyDescent="0.25">
      <c r="C2827">
        <f>'TPS543C20 Loop Gain'!AI1113</f>
        <v>-18.500298911672846</v>
      </c>
      <c r="D2827">
        <f>'TPS543C20 Loop Gain'!AJ1113</f>
        <v>58.447376687975336</v>
      </c>
      <c r="E2827">
        <f>'TPS543C20 Loop Gain'!B1113</f>
        <v>97900</v>
      </c>
    </row>
    <row r="2828" spans="3:5" x14ac:dyDescent="0.25">
      <c r="C2828">
        <f>'TPS543C20 Loop Gain'!AI1112</f>
        <v>-18.490847076831713</v>
      </c>
      <c r="D2828">
        <f>'TPS543C20 Loop Gain'!AJ1112</f>
        <v>58.462914194290093</v>
      </c>
      <c r="E2828">
        <f>'TPS543C20 Loop Gain'!B1112</f>
        <v>97800</v>
      </c>
    </row>
    <row r="2829" spans="3:5" x14ac:dyDescent="0.25">
      <c r="C2829">
        <f>'TPS543C20 Loop Gain'!AI1111</f>
        <v>-18.481386276009726</v>
      </c>
      <c r="D2829">
        <f>'TPS543C20 Loop Gain'!AJ1111</f>
        <v>58.478432209444456</v>
      </c>
      <c r="E2829">
        <f>'TPS543C20 Loop Gain'!B1111</f>
        <v>97700</v>
      </c>
    </row>
    <row r="2830" spans="3:5" x14ac:dyDescent="0.25">
      <c r="C2830">
        <f>'TPS543C20 Loop Gain'!AI1110</f>
        <v>-18.471916488273678</v>
      </c>
      <c r="D2830">
        <f>'TPS543C20 Loop Gain'!AJ1110</f>
        <v>58.493930675830207</v>
      </c>
      <c r="E2830">
        <f>'TPS543C20 Loop Gain'!B1110</f>
        <v>97600</v>
      </c>
    </row>
    <row r="2831" spans="3:5" x14ac:dyDescent="0.25">
      <c r="C2831">
        <f>'TPS543C20 Loop Gain'!AI1109</f>
        <v>-18.462437692619858</v>
      </c>
      <c r="D2831">
        <f>'TPS543C20 Loop Gain'!AJ1109</f>
        <v>58.509409535601982</v>
      </c>
      <c r="E2831">
        <f>'TPS543C20 Loop Gain'!B1109</f>
        <v>97500</v>
      </c>
    </row>
    <row r="2832" spans="3:5" x14ac:dyDescent="0.25">
      <c r="C2832">
        <f>'TPS543C20 Loop Gain'!AI1108</f>
        <v>-18.452949867974706</v>
      </c>
      <c r="D2832">
        <f>'TPS543C20 Loop Gain'!AJ1108</f>
        <v>58.524868730669183</v>
      </c>
      <c r="E2832">
        <f>'TPS543C20 Loop Gain'!B1108</f>
        <v>97400</v>
      </c>
    </row>
    <row r="2833" spans="3:5" x14ac:dyDescent="0.25">
      <c r="C2833">
        <f>'TPS543C20 Loop Gain'!AI1107</f>
        <v>-18.443452993192988</v>
      </c>
      <c r="D2833">
        <f>'TPS543C20 Loop Gain'!AJ1107</f>
        <v>58.540308202698377</v>
      </c>
      <c r="E2833">
        <f>'TPS543C20 Loop Gain'!B1107</f>
        <v>97300</v>
      </c>
    </row>
    <row r="2834" spans="3:5" x14ac:dyDescent="0.25">
      <c r="C2834">
        <f>'TPS543C20 Loop Gain'!AI1106</f>
        <v>-18.433947047058844</v>
      </c>
      <c r="D2834">
        <f>'TPS543C20 Loop Gain'!AJ1106</f>
        <v>58.555727893110095</v>
      </c>
      <c r="E2834">
        <f>'TPS543C20 Loop Gain'!B1106</f>
        <v>97200</v>
      </c>
    </row>
    <row r="2835" spans="3:5" x14ac:dyDescent="0.25">
      <c r="C2835">
        <f>'TPS543C20 Loop Gain'!AI1105</f>
        <v>-18.424432008284416</v>
      </c>
      <c r="D2835">
        <f>'TPS543C20 Loop Gain'!AJ1105</f>
        <v>58.571127743078542</v>
      </c>
      <c r="E2835">
        <f>'TPS543C20 Loop Gain'!B1105</f>
        <v>97100</v>
      </c>
    </row>
    <row r="2836" spans="3:5" x14ac:dyDescent="0.25">
      <c r="C2836">
        <f>'TPS543C20 Loop Gain'!AI1104</f>
        <v>-18.414907855510208</v>
      </c>
      <c r="D2836">
        <f>'TPS543C20 Loop Gain'!AJ1104</f>
        <v>58.586507693530272</v>
      </c>
      <c r="E2836">
        <f>'TPS543C20 Loop Gain'!B1104</f>
        <v>97000</v>
      </c>
    </row>
    <row r="2837" spans="3:5" x14ac:dyDescent="0.25">
      <c r="C2837">
        <f>'TPS543C20 Loop Gain'!AI1103</f>
        <v>-18.40537456730442</v>
      </c>
      <c r="D2837">
        <f>'TPS543C20 Loop Gain'!AJ1103</f>
        <v>58.601867685143638</v>
      </c>
      <c r="E2837">
        <f>'TPS543C20 Loop Gain'!B1103</f>
        <v>96900</v>
      </c>
    </row>
    <row r="2838" spans="3:5" x14ac:dyDescent="0.25">
      <c r="C2838">
        <f>'TPS543C20 Loop Gain'!AI1102</f>
        <v>-18.39583212216256</v>
      </c>
      <c r="D2838">
        <f>'TPS543C20 Loop Gain'!AJ1102</f>
        <v>58.617207658345073</v>
      </c>
      <c r="E2838">
        <f>'TPS543C20 Loop Gain'!B1102</f>
        <v>96800</v>
      </c>
    </row>
    <row r="2839" spans="3:5" x14ac:dyDescent="0.25">
      <c r="C2839">
        <f>'TPS543C20 Loop Gain'!AI1101</f>
        <v>-18.386280498507478</v>
      </c>
      <c r="D2839">
        <f>'TPS543C20 Loop Gain'!AJ1101</f>
        <v>58.63252755331127</v>
      </c>
      <c r="E2839">
        <f>'TPS543C20 Loop Gain'!B1101</f>
        <v>96700</v>
      </c>
    </row>
    <row r="2840" spans="3:5" x14ac:dyDescent="0.25">
      <c r="C2840">
        <f>'TPS543C20 Loop Gain'!AI1100</f>
        <v>-18.376719674688548</v>
      </c>
      <c r="D2840">
        <f>'TPS543C20 Loop Gain'!AJ1100</f>
        <v>58.647827309964249</v>
      </c>
      <c r="E2840">
        <f>'TPS543C20 Loop Gain'!B1100</f>
        <v>96600</v>
      </c>
    </row>
    <row r="2841" spans="3:5" x14ac:dyDescent="0.25">
      <c r="C2841">
        <f>'TPS543C20 Loop Gain'!AI1099</f>
        <v>-18.367149628981633</v>
      </c>
      <c r="D2841">
        <f>'TPS543C20 Loop Gain'!AJ1099</f>
        <v>58.663106867973724</v>
      </c>
      <c r="E2841">
        <f>'TPS543C20 Loop Gain'!B1099</f>
        <v>96500</v>
      </c>
    </row>
    <row r="2842" spans="3:5" x14ac:dyDescent="0.25">
      <c r="C2842">
        <f>'TPS543C20 Loop Gain'!AI1098</f>
        <v>-18.357570339588587</v>
      </c>
      <c r="D2842">
        <f>'TPS543C20 Loop Gain'!AJ1098</f>
        <v>58.678366166753548</v>
      </c>
      <c r="E2842">
        <f>'TPS543C20 Loop Gain'!B1098</f>
        <v>96400</v>
      </c>
    </row>
    <row r="2843" spans="3:5" x14ac:dyDescent="0.25">
      <c r="C2843">
        <f>'TPS543C20 Loop Gain'!AI1097</f>
        <v>-18.347981784637156</v>
      </c>
      <c r="D2843">
        <f>'TPS543C20 Loop Gain'!AJ1097</f>
        <v>58.693605145460388</v>
      </c>
      <c r="E2843">
        <f>'TPS543C20 Loop Gain'!B1097</f>
        <v>96300</v>
      </c>
    </row>
    <row r="2844" spans="3:5" x14ac:dyDescent="0.25">
      <c r="C2844">
        <f>'TPS543C20 Loop Gain'!AI1096</f>
        <v>-18.338383942180169</v>
      </c>
      <c r="D2844">
        <f>'TPS543C20 Loop Gain'!AJ1096</f>
        <v>58.708823742993175</v>
      </c>
      <c r="E2844">
        <f>'TPS543C20 Loop Gain'!B1096</f>
        <v>96200</v>
      </c>
    </row>
    <row r="2845" spans="3:5" x14ac:dyDescent="0.25">
      <c r="C2845">
        <f>'TPS543C20 Loop Gain'!AI1095</f>
        <v>-18.32877679019597</v>
      </c>
      <c r="D2845">
        <f>'TPS543C20 Loop Gain'!AJ1095</f>
        <v>58.724021897992017</v>
      </c>
      <c r="E2845">
        <f>'TPS543C20 Loop Gain'!B1095</f>
        <v>96100</v>
      </c>
    </row>
    <row r="2846" spans="3:5" x14ac:dyDescent="0.25">
      <c r="C2846">
        <f>'TPS543C20 Loop Gain'!AI1094</f>
        <v>-18.319160306586767</v>
      </c>
      <c r="D2846">
        <f>'TPS543C20 Loop Gain'!AJ1094</f>
        <v>58.739199548835451</v>
      </c>
      <c r="E2846">
        <f>'TPS543C20 Loop Gain'!B1094</f>
        <v>96000</v>
      </c>
    </row>
    <row r="2847" spans="3:5" x14ac:dyDescent="0.25">
      <c r="C2847">
        <f>'TPS543C20 Loop Gain'!AI1093</f>
        <v>-18.309534469179663</v>
      </c>
      <c r="D2847">
        <f>'TPS543C20 Loop Gain'!AJ1093</f>
        <v>58.754356633641244</v>
      </c>
      <c r="E2847">
        <f>'TPS543C20 Loop Gain'!B1093</f>
        <v>95900</v>
      </c>
    </row>
    <row r="2848" spans="3:5" x14ac:dyDescent="0.25">
      <c r="C2848">
        <f>'TPS543C20 Loop Gain'!AI1092</f>
        <v>-18.299899255725613</v>
      </c>
      <c r="D2848">
        <f>'TPS543C20 Loop Gain'!AJ1092</f>
        <v>58.769493090263637</v>
      </c>
      <c r="E2848">
        <f>'TPS543C20 Loop Gain'!B1092</f>
        <v>95800</v>
      </c>
    </row>
    <row r="2849" spans="3:5" x14ac:dyDescent="0.25">
      <c r="C2849">
        <f>'TPS543C20 Loop Gain'!AI1091</f>
        <v>-18.290254643898724</v>
      </c>
      <c r="D2849">
        <f>'TPS543C20 Loop Gain'!AJ1091</f>
        <v>58.784608856291598</v>
      </c>
      <c r="E2849">
        <f>'TPS543C20 Loop Gain'!B1091</f>
        <v>95700</v>
      </c>
    </row>
    <row r="2850" spans="3:5" x14ac:dyDescent="0.25">
      <c r="C2850">
        <f>'TPS543C20 Loop Gain'!AI1090</f>
        <v>-18.280600611296986</v>
      </c>
      <c r="D2850">
        <f>'TPS543C20 Loop Gain'!AJ1090</f>
        <v>58.799703869048948</v>
      </c>
      <c r="E2850">
        <f>'TPS543C20 Loop Gain'!B1090</f>
        <v>95600</v>
      </c>
    </row>
    <row r="2851" spans="3:5" x14ac:dyDescent="0.25">
      <c r="C2851">
        <f>'TPS543C20 Loop Gain'!AI1089</f>
        <v>-18.270937135440754</v>
      </c>
      <c r="D2851">
        <f>'TPS543C20 Loop Gain'!AJ1089</f>
        <v>58.814778065591554</v>
      </c>
      <c r="E2851">
        <f>'TPS543C20 Loop Gain'!B1089</f>
        <v>95500</v>
      </c>
    </row>
    <row r="2852" spans="3:5" x14ac:dyDescent="0.25">
      <c r="C2852">
        <f>'TPS543C20 Loop Gain'!AI1088</f>
        <v>-18.261264193772927</v>
      </c>
      <c r="D2852">
        <f>'TPS543C20 Loop Gain'!AJ1088</f>
        <v>58.829831382707646</v>
      </c>
      <c r="E2852">
        <f>'TPS543C20 Loop Gain'!B1088</f>
        <v>95400</v>
      </c>
    </row>
    <row r="2853" spans="3:5" x14ac:dyDescent="0.25">
      <c r="C2853">
        <f>'TPS543C20 Loop Gain'!AI1087</f>
        <v>-18.251581763658461</v>
      </c>
      <c r="D2853">
        <f>'TPS543C20 Loop Gain'!AJ1087</f>
        <v>58.844863756913696</v>
      </c>
      <c r="E2853">
        <f>'TPS543C20 Loop Gain'!B1087</f>
        <v>95300</v>
      </c>
    </row>
    <row r="2854" spans="3:5" x14ac:dyDescent="0.25">
      <c r="C2854">
        <f>'TPS543C20 Loop Gain'!AI1086</f>
        <v>-18.241889822384326</v>
      </c>
      <c r="D2854">
        <f>'TPS543C20 Loop Gain'!AJ1086</f>
        <v>58.859875124456224</v>
      </c>
      <c r="E2854">
        <f>'TPS543C20 Loop Gain'!B1086</f>
        <v>95200</v>
      </c>
    </row>
    <row r="2855" spans="3:5" x14ac:dyDescent="0.25">
      <c r="C2855">
        <f>'TPS543C20 Loop Gain'!AI1085</f>
        <v>-18.232188347158711</v>
      </c>
      <c r="D2855">
        <f>'TPS543C20 Loop Gain'!AJ1085</f>
        <v>58.874865421308854</v>
      </c>
      <c r="E2855">
        <f>'TPS543C20 Loop Gain'!B1085</f>
        <v>95100</v>
      </c>
    </row>
    <row r="2856" spans="3:5" x14ac:dyDescent="0.25">
      <c r="C2856">
        <f>'TPS543C20 Loop Gain'!AI1084</f>
        <v>-18.222477315110503</v>
      </c>
      <c r="D2856">
        <f>'TPS543C20 Loop Gain'!AJ1084</f>
        <v>58.8898345831699</v>
      </c>
      <c r="E2856">
        <f>'TPS543C20 Loop Gain'!B1084</f>
        <v>95000</v>
      </c>
    </row>
    <row r="2857" spans="3:5" x14ac:dyDescent="0.25">
      <c r="C2857">
        <f>'TPS543C20 Loop Gain'!AI1083</f>
        <v>-18.212756703289617</v>
      </c>
      <c r="D2857">
        <f>'TPS543C20 Loop Gain'!AJ1083</f>
        <v>58.904782545463057</v>
      </c>
      <c r="E2857">
        <f>'TPS543C20 Loop Gain'!B1083</f>
        <v>94900</v>
      </c>
    </row>
    <row r="2858" spans="3:5" x14ac:dyDescent="0.25">
      <c r="C2858">
        <f>'TPS543C20 Loop Gain'!AI1082</f>
        <v>-18.20302648866598</v>
      </c>
      <c r="D2858">
        <f>'TPS543C20 Loop Gain'!AJ1082</f>
        <v>58.919709243334893</v>
      </c>
      <c r="E2858">
        <f>'TPS543C20 Loop Gain'!B1082</f>
        <v>94800</v>
      </c>
    </row>
    <row r="2859" spans="3:5" x14ac:dyDescent="0.25">
      <c r="C2859">
        <f>'TPS543C20 Loop Gain'!AI1081</f>
        <v>-18.193286648129202</v>
      </c>
      <c r="D2859">
        <f>'TPS543C20 Loop Gain'!AJ1081</f>
        <v>58.934614611652947</v>
      </c>
      <c r="E2859">
        <f>'TPS543C20 Loop Gain'!B1081</f>
        <v>94700</v>
      </c>
    </row>
    <row r="2860" spans="3:5" x14ac:dyDescent="0.25">
      <c r="C2860">
        <f>'TPS543C20 Loop Gain'!AI1080</f>
        <v>-18.183537158488924</v>
      </c>
      <c r="D2860">
        <f>'TPS543C20 Loop Gain'!AJ1080</f>
        <v>58.949498585005934</v>
      </c>
      <c r="E2860">
        <f>'TPS543C20 Loop Gain'!B1080</f>
        <v>94600</v>
      </c>
    </row>
    <row r="2861" spans="3:5" x14ac:dyDescent="0.25">
      <c r="C2861">
        <f>'TPS543C20 Loop Gain'!AI1079</f>
        <v>-18.173777996473035</v>
      </c>
      <c r="D2861">
        <f>'TPS543C20 Loop Gain'!AJ1079</f>
        <v>58.964361097699332</v>
      </c>
      <c r="E2861">
        <f>'TPS543C20 Loop Gain'!B1079</f>
        <v>94500</v>
      </c>
    </row>
    <row r="2862" spans="3:5" x14ac:dyDescent="0.25">
      <c r="C2862">
        <f>'TPS543C20 Loop Gain'!AI1078</f>
        <v>-18.164009138728531</v>
      </c>
      <c r="D2862">
        <f>'TPS543C20 Loop Gain'!AJ1078</f>
        <v>58.979202083757599</v>
      </c>
      <c r="E2862">
        <f>'TPS543C20 Loop Gain'!B1078</f>
        <v>94400</v>
      </c>
    </row>
    <row r="2863" spans="3:5" x14ac:dyDescent="0.25">
      <c r="C2863">
        <f>'TPS543C20 Loop Gain'!AI1077</f>
        <v>-18.154230561820725</v>
      </c>
      <c r="D2863">
        <f>'TPS543C20 Loop Gain'!AJ1077</f>
        <v>58.994021476920402</v>
      </c>
      <c r="E2863">
        <f>'TPS543C20 Loop Gain'!B1077</f>
        <v>94300</v>
      </c>
    </row>
    <row r="2864" spans="3:5" x14ac:dyDescent="0.25">
      <c r="C2864">
        <f>'TPS543C20 Loop Gain'!AI1076</f>
        <v>-18.144442242232923</v>
      </c>
      <c r="D2864">
        <f>'TPS543C20 Loop Gain'!AJ1076</f>
        <v>59.008819210641633</v>
      </c>
      <c r="E2864">
        <f>'TPS543C20 Loop Gain'!B1076</f>
        <v>94200</v>
      </c>
    </row>
    <row r="2865" spans="3:5" x14ac:dyDescent="0.25">
      <c r="C2865">
        <f>'TPS543C20 Loop Gain'!AI1075</f>
        <v>-18.134644156365596</v>
      </c>
      <c r="D2865">
        <f>'TPS543C20 Loop Gain'!AJ1075</f>
        <v>59.023595218087671</v>
      </c>
      <c r="E2865">
        <f>'TPS543C20 Loop Gain'!B1075</f>
        <v>94100</v>
      </c>
    </row>
    <row r="2866" spans="3:5" x14ac:dyDescent="0.25">
      <c r="C2866">
        <f>'TPS543C20 Loop Gain'!AI1074</f>
        <v>-18.124836280536364</v>
      </c>
      <c r="D2866">
        <f>'TPS543C20 Loop Gain'!AJ1074</f>
        <v>59.038349432137096</v>
      </c>
      <c r="E2866">
        <f>'TPS543C20 Loop Gain'!B1074</f>
        <v>94000</v>
      </c>
    </row>
    <row r="2867" spans="3:5" x14ac:dyDescent="0.25">
      <c r="C2867">
        <f>'TPS543C20 Loop Gain'!AI1073</f>
        <v>-18.115018590979531</v>
      </c>
      <c r="D2867">
        <f>'TPS543C20 Loop Gain'!AJ1073</f>
        <v>59.05308178537711</v>
      </c>
      <c r="E2867">
        <f>'TPS543C20 Loop Gain'!B1073</f>
        <v>93900</v>
      </c>
    </row>
    <row r="2868" spans="3:5" x14ac:dyDescent="0.25">
      <c r="C2868">
        <f>'TPS543C20 Loop Gain'!AI1072</f>
        <v>-18.105191063846068</v>
      </c>
      <c r="D2868">
        <f>'TPS543C20 Loop Gain'!AJ1072</f>
        <v>59.067792210104187</v>
      </c>
      <c r="E2868">
        <f>'TPS543C20 Loop Gain'!B1072</f>
        <v>93800</v>
      </c>
    </row>
    <row r="2869" spans="3:5" x14ac:dyDescent="0.25">
      <c r="C2869">
        <f>'TPS543C20 Loop Gain'!AI1071</f>
        <v>-18.095353675202386</v>
      </c>
      <c r="D2869">
        <f>'TPS543C20 Loop Gain'!AJ1071</f>
        <v>59.082480638320909</v>
      </c>
      <c r="E2869">
        <f>'TPS543C20 Loop Gain'!B1071</f>
        <v>93700</v>
      </c>
    </row>
    <row r="2870" spans="3:5" x14ac:dyDescent="0.25">
      <c r="C2870">
        <f>'TPS543C20 Loop Gain'!AI1070</f>
        <v>-18.085506401030173</v>
      </c>
      <c r="D2870">
        <f>'TPS543C20 Loop Gain'!AJ1070</f>
        <v>59.097147001736296</v>
      </c>
      <c r="E2870">
        <f>'TPS543C20 Loop Gain'!B1070</f>
        <v>93600</v>
      </c>
    </row>
    <row r="2871" spans="3:5" x14ac:dyDescent="0.25">
      <c r="C2871">
        <f>'TPS543C20 Loop Gain'!AI1069</f>
        <v>-18.075649217226758</v>
      </c>
      <c r="D2871">
        <f>'TPS543C20 Loop Gain'!AJ1069</f>
        <v>59.111791231761536</v>
      </c>
      <c r="E2871">
        <f>'TPS543C20 Loop Gain'!B1069</f>
        <v>93500</v>
      </c>
    </row>
    <row r="2872" spans="3:5" x14ac:dyDescent="0.25">
      <c r="C2872">
        <f>'TPS543C20 Loop Gain'!AI1068</f>
        <v>-18.065782099603759</v>
      </c>
      <c r="D2872">
        <f>'TPS543C20 Loop Gain'!AJ1068</f>
        <v>59.12641325951131</v>
      </c>
      <c r="E2872">
        <f>'TPS543C20 Loop Gain'!B1068</f>
        <v>93400</v>
      </c>
    </row>
    <row r="2873" spans="3:5" x14ac:dyDescent="0.25">
      <c r="C2873">
        <f>'TPS543C20 Loop Gain'!AI1067</f>
        <v>-18.055905023887021</v>
      </c>
      <c r="D2873">
        <f>'TPS543C20 Loop Gain'!AJ1067</f>
        <v>59.141013015800546</v>
      </c>
      <c r="E2873">
        <f>'TPS543C20 Loop Gain'!B1067</f>
        <v>93300</v>
      </c>
    </row>
    <row r="2874" spans="3:5" x14ac:dyDescent="0.25">
      <c r="C2874">
        <f>'TPS543C20 Loop Gain'!AI1066</f>
        <v>-18.046017965716082</v>
      </c>
      <c r="D2874">
        <f>'TPS543C20 Loop Gain'!AJ1066</f>
        <v>59.155590431142642</v>
      </c>
      <c r="E2874">
        <f>'TPS543C20 Loop Gain'!B1066</f>
        <v>93200</v>
      </c>
    </row>
    <row r="2875" spans="3:5" x14ac:dyDescent="0.25">
      <c r="C2875">
        <f>'TPS543C20 Loop Gain'!AI1065</f>
        <v>-18.036120900644011</v>
      </c>
      <c r="D2875">
        <f>'TPS543C20 Loop Gain'!AJ1065</f>
        <v>59.170145435749816</v>
      </c>
      <c r="E2875">
        <f>'TPS543C20 Loop Gain'!B1065</f>
        <v>93100</v>
      </c>
    </row>
    <row r="2876" spans="3:5" x14ac:dyDescent="0.25">
      <c r="C2876">
        <f>'TPS543C20 Loop Gain'!AI1064</f>
        <v>-18.026213804136702</v>
      </c>
      <c r="D2876">
        <f>'TPS543C20 Loop Gain'!AJ1064</f>
        <v>59.184677959529338</v>
      </c>
      <c r="E2876">
        <f>'TPS543C20 Loop Gain'!B1064</f>
        <v>93000</v>
      </c>
    </row>
    <row r="2877" spans="3:5" x14ac:dyDescent="0.25">
      <c r="C2877">
        <f>'TPS543C20 Loop Gain'!AI1063</f>
        <v>-18.016296651573022</v>
      </c>
      <c r="D2877">
        <f>'TPS543C20 Loop Gain'!AJ1063</f>
        <v>59.19918793208295</v>
      </c>
      <c r="E2877">
        <f>'TPS543C20 Loop Gain'!B1063</f>
        <v>92900</v>
      </c>
    </row>
    <row r="2878" spans="3:5" x14ac:dyDescent="0.25">
      <c r="C2878">
        <f>'TPS543C20 Loop Gain'!AI1062</f>
        <v>-18.006369418243086</v>
      </c>
      <c r="D2878">
        <f>'TPS543C20 Loop Gain'!AJ1062</f>
        <v>59.213675282705438</v>
      </c>
      <c r="E2878">
        <f>'TPS543C20 Loop Gain'!B1062</f>
        <v>92800</v>
      </c>
    </row>
    <row r="2879" spans="3:5" x14ac:dyDescent="0.25">
      <c r="C2879">
        <f>'TPS543C20 Loop Gain'!AI1061</f>
        <v>-17.996432079349319</v>
      </c>
      <c r="D2879">
        <f>'TPS543C20 Loop Gain'!AJ1061</f>
        <v>59.228139940382754</v>
      </c>
      <c r="E2879">
        <f>'TPS543C20 Loop Gain'!B1061</f>
        <v>92700</v>
      </c>
    </row>
    <row r="2880" spans="3:5" x14ac:dyDescent="0.25">
      <c r="C2880">
        <f>'TPS543C20 Loop Gain'!AI1060</f>
        <v>-17.986484610005068</v>
      </c>
      <c r="D2880">
        <f>'TPS543C20 Loop Gain'!AJ1060</f>
        <v>59.242581833789643</v>
      </c>
      <c r="E2880">
        <f>'TPS543C20 Loop Gain'!B1060</f>
        <v>92600</v>
      </c>
    </row>
    <row r="2881" spans="3:5" x14ac:dyDescent="0.25">
      <c r="C2881">
        <f>'TPS543C20 Loop Gain'!AI1059</f>
        <v>-17.976526985234713</v>
      </c>
      <c r="D2881">
        <f>'TPS543C20 Loop Gain'!AJ1059</f>
        <v>59.257000891290083</v>
      </c>
      <c r="E2881">
        <f>'TPS543C20 Loop Gain'!B1059</f>
        <v>92500</v>
      </c>
    </row>
    <row r="2882" spans="3:5" x14ac:dyDescent="0.25">
      <c r="C2882">
        <f>'TPS543C20 Loop Gain'!AI1058</f>
        <v>-17.966559179972474</v>
      </c>
      <c r="D2882">
        <f>'TPS543C20 Loop Gain'!AJ1058</f>
        <v>59.271397040933628</v>
      </c>
      <c r="E2882">
        <f>'TPS543C20 Loop Gain'!B1058</f>
        <v>92400</v>
      </c>
    </row>
    <row r="2883" spans="3:5" x14ac:dyDescent="0.25">
      <c r="C2883">
        <f>'TPS543C20 Loop Gain'!AI1057</f>
        <v>-17.956581169062982</v>
      </c>
      <c r="D2883">
        <f>'TPS543C20 Loop Gain'!AJ1057</f>
        <v>59.285770210454459</v>
      </c>
      <c r="E2883">
        <f>'TPS543C20 Loop Gain'!B1057</f>
        <v>92300</v>
      </c>
    </row>
    <row r="2884" spans="3:5" x14ac:dyDescent="0.25">
      <c r="C2884">
        <f>'TPS543C20 Loop Gain'!AI1056</f>
        <v>-17.946592927260237</v>
      </c>
      <c r="D2884">
        <f>'TPS543C20 Loop Gain'!AJ1056</f>
        <v>59.30012032726917</v>
      </c>
      <c r="E2884">
        <f>'TPS543C20 Loop Gain'!B1056</f>
        <v>92200</v>
      </c>
    </row>
    <row r="2885" spans="3:5" x14ac:dyDescent="0.25">
      <c r="C2885">
        <f>'TPS543C20 Loop Gain'!AI1055</f>
        <v>-17.936594429226776</v>
      </c>
      <c r="D2885">
        <f>'TPS543C20 Loop Gain'!AJ1055</f>
        <v>59.314447318477789</v>
      </c>
      <c r="E2885">
        <f>'TPS543C20 Loop Gain'!B1055</f>
        <v>92100</v>
      </c>
    </row>
    <row r="2886" spans="3:5" x14ac:dyDescent="0.25">
      <c r="C2886">
        <f>'TPS543C20 Loop Gain'!AI1054</f>
        <v>-17.926585649534033</v>
      </c>
      <c r="D2886">
        <f>'TPS543C20 Loop Gain'!AJ1054</f>
        <v>59.328751110857347</v>
      </c>
      <c r="E2886">
        <f>'TPS543C20 Loop Gain'!B1054</f>
        <v>92000</v>
      </c>
    </row>
    <row r="2887" spans="3:5" x14ac:dyDescent="0.25">
      <c r="C2887">
        <f>'TPS543C20 Loop Gain'!AI1053</f>
        <v>-17.916566562661711</v>
      </c>
      <c r="D2887">
        <f>'TPS543C20 Loop Gain'!AJ1053</f>
        <v>59.343031630865234</v>
      </c>
      <c r="E2887">
        <f>'TPS543C20 Loop Gain'!B1053</f>
        <v>91900</v>
      </c>
    </row>
    <row r="2888" spans="3:5" x14ac:dyDescent="0.25">
      <c r="C2888">
        <f>'TPS543C20 Loop Gain'!AI1052</f>
        <v>-17.906537142996704</v>
      </c>
      <c r="D2888">
        <f>'TPS543C20 Loop Gain'!AJ1052</f>
        <v>59.357288804632255</v>
      </c>
      <c r="E2888">
        <f>'TPS543C20 Loop Gain'!B1052</f>
        <v>91800</v>
      </c>
    </row>
    <row r="2889" spans="3:5" x14ac:dyDescent="0.25">
      <c r="C2889">
        <f>'TPS543C20 Loop Gain'!AI1051</f>
        <v>-17.896497364833436</v>
      </c>
      <c r="D2889">
        <f>'TPS543C20 Loop Gain'!AJ1051</f>
        <v>59.37152255796677</v>
      </c>
      <c r="E2889">
        <f>'TPS543C20 Loop Gain'!B1051</f>
        <v>91700</v>
      </c>
    </row>
    <row r="2890" spans="3:5" x14ac:dyDescent="0.25">
      <c r="C2890">
        <f>'TPS543C20 Loop Gain'!AI1050</f>
        <v>-17.88644720237254</v>
      </c>
      <c r="D2890">
        <f>'TPS543C20 Loop Gain'!AJ1050</f>
        <v>59.385732816348657</v>
      </c>
      <c r="E2890">
        <f>'TPS543C20 Loop Gain'!B1050</f>
        <v>91600</v>
      </c>
    </row>
    <row r="2891" spans="3:5" x14ac:dyDescent="0.25">
      <c r="C2891">
        <f>'TPS543C20 Loop Gain'!AI1049</f>
        <v>-17.876386629721662</v>
      </c>
      <c r="D2891">
        <f>'TPS543C20 Loop Gain'!AJ1049</f>
        <v>59.399919504928512</v>
      </c>
      <c r="E2891">
        <f>'TPS543C20 Loop Gain'!B1049</f>
        <v>91500</v>
      </c>
    </row>
    <row r="2892" spans="3:5" x14ac:dyDescent="0.25">
      <c r="C2892">
        <f>'TPS543C20 Loop Gain'!AI1048</f>
        <v>-17.866315620893285</v>
      </c>
      <c r="D2892">
        <f>'TPS543C20 Loop Gain'!AJ1048</f>
        <v>59.414082548526771</v>
      </c>
      <c r="E2892">
        <f>'TPS543C20 Loop Gain'!B1048</f>
        <v>91400</v>
      </c>
    </row>
    <row r="2893" spans="3:5" x14ac:dyDescent="0.25">
      <c r="C2893">
        <f>'TPS543C20 Loop Gain'!AI1047</f>
        <v>-17.856234149805839</v>
      </c>
      <c r="D2893">
        <f>'TPS543C20 Loop Gain'!AJ1047</f>
        <v>59.428221871631962</v>
      </c>
      <c r="E2893">
        <f>'TPS543C20 Loop Gain'!B1047</f>
        <v>91300</v>
      </c>
    </row>
    <row r="2894" spans="3:5" x14ac:dyDescent="0.25">
      <c r="C2894">
        <f>'TPS543C20 Loop Gain'!AI1046</f>
        <v>-17.846142190282382</v>
      </c>
      <c r="D2894">
        <f>'TPS543C20 Loop Gain'!AJ1046</f>
        <v>59.442337398397598</v>
      </c>
      <c r="E2894">
        <f>'TPS543C20 Loop Gain'!B1046</f>
        <v>91200</v>
      </c>
    </row>
    <row r="2895" spans="3:5" x14ac:dyDescent="0.25">
      <c r="C2895">
        <f>'TPS543C20 Loop Gain'!AI1045</f>
        <v>-17.836039716050426</v>
      </c>
      <c r="D2895">
        <f>'TPS543C20 Loop Gain'!AJ1045</f>
        <v>59.45642905264171</v>
      </c>
      <c r="E2895">
        <f>'TPS543C20 Loop Gain'!B1045</f>
        <v>91100</v>
      </c>
    </row>
    <row r="2896" spans="3:5" x14ac:dyDescent="0.25">
      <c r="C2896">
        <f>'TPS543C20 Loop Gain'!AI1044</f>
        <v>-17.82592670074084</v>
      </c>
      <c r="D2896">
        <f>'TPS543C20 Loop Gain'!AJ1044</f>
        <v>59.470496757845005</v>
      </c>
      <c r="E2896">
        <f>'TPS543C20 Loop Gain'!B1044</f>
        <v>91000</v>
      </c>
    </row>
    <row r="2897" spans="3:5" x14ac:dyDescent="0.25">
      <c r="C2897">
        <f>'TPS543C20 Loop Gain'!AI1043</f>
        <v>-17.815803117888425</v>
      </c>
      <c r="D2897">
        <f>'TPS543C20 Loop Gain'!AJ1043</f>
        <v>59.484540437148304</v>
      </c>
      <c r="E2897">
        <f>'TPS543C20 Loop Gain'!B1043</f>
        <v>90900</v>
      </c>
    </row>
    <row r="2898" spans="3:5" x14ac:dyDescent="0.25">
      <c r="C2898">
        <f>'TPS543C20 Loop Gain'!AI1042</f>
        <v>-17.805668940930609</v>
      </c>
      <c r="D2898">
        <f>'TPS543C20 Loop Gain'!AJ1042</f>
        <v>59.49856001335155</v>
      </c>
      <c r="E2898">
        <f>'TPS543C20 Loop Gain'!B1042</f>
        <v>90800</v>
      </c>
    </row>
    <row r="2899" spans="3:5" x14ac:dyDescent="0.25">
      <c r="C2899">
        <f>'TPS543C20 Loop Gain'!AI1041</f>
        <v>-17.795524143206993</v>
      </c>
      <c r="D2899">
        <f>'TPS543C20 Loop Gain'!AJ1041</f>
        <v>59.51255540891087</v>
      </c>
      <c r="E2899">
        <f>'TPS543C20 Loop Gain'!B1041</f>
        <v>90700</v>
      </c>
    </row>
    <row r="2900" spans="3:5" x14ac:dyDescent="0.25">
      <c r="C2900">
        <f>'TPS543C20 Loop Gain'!AI1040</f>
        <v>-17.785368697959743</v>
      </c>
      <c r="D2900">
        <f>'TPS543C20 Loop Gain'!AJ1040</f>
        <v>59.526526545937713</v>
      </c>
      <c r="E2900">
        <f>'TPS543C20 Loop Gain'!B1040</f>
        <v>90600</v>
      </c>
    </row>
    <row r="2901" spans="3:5" x14ac:dyDescent="0.25">
      <c r="C2901">
        <f>'TPS543C20 Loop Gain'!AI1039</f>
        <v>-17.775202578331481</v>
      </c>
      <c r="D2901">
        <f>'TPS543C20 Loop Gain'!AJ1039</f>
        <v>59.540473346197672</v>
      </c>
      <c r="E2901">
        <f>'TPS543C20 Loop Gain'!B1039</f>
        <v>90500</v>
      </c>
    </row>
    <row r="2902" spans="3:5" x14ac:dyDescent="0.25">
      <c r="C2902">
        <f>'TPS543C20 Loop Gain'!AI1038</f>
        <v>-17.765025757366534</v>
      </c>
      <c r="D2902">
        <f>'TPS543C20 Loop Gain'!AJ1038</f>
        <v>59.554395731106851</v>
      </c>
      <c r="E2902">
        <f>'TPS543C20 Loop Gain'!B1038</f>
        <v>90400</v>
      </c>
    </row>
    <row r="2903" spans="3:5" x14ac:dyDescent="0.25">
      <c r="C2903">
        <f>'TPS543C20 Loop Gain'!AI1037</f>
        <v>-17.754838208009318</v>
      </c>
      <c r="D2903">
        <f>'TPS543C20 Loop Gain'!AJ1037</f>
        <v>59.568293621731115</v>
      </c>
      <c r="E2903">
        <f>'TPS543C20 Loop Gain'!B1037</f>
        <v>90300</v>
      </c>
    </row>
    <row r="2904" spans="3:5" x14ac:dyDescent="0.25">
      <c r="C2904">
        <f>'TPS543C20 Loop Gain'!AI1036</f>
        <v>-17.74463990310371</v>
      </c>
      <c r="D2904">
        <f>'TPS543C20 Loop Gain'!AJ1036</f>
        <v>59.582166938784283</v>
      </c>
      <c r="E2904">
        <f>'TPS543C20 Loop Gain'!B1036</f>
        <v>90200</v>
      </c>
    </row>
    <row r="2905" spans="3:5" x14ac:dyDescent="0.25">
      <c r="C2905">
        <f>'TPS543C20 Loop Gain'!AI1035</f>
        <v>-17.734430815393715</v>
      </c>
      <c r="D2905">
        <f>'TPS543C20 Loop Gain'!AJ1035</f>
        <v>59.596015602625542</v>
      </c>
      <c r="E2905">
        <f>'TPS543C20 Loop Gain'!B1035</f>
        <v>90100</v>
      </c>
    </row>
    <row r="2906" spans="3:5" x14ac:dyDescent="0.25">
      <c r="C2906">
        <f>'TPS543C20 Loop Gain'!AI1034</f>
        <v>-17.724210917521773</v>
      </c>
      <c r="D2906">
        <f>'TPS543C20 Loop Gain'!AJ1034</f>
        <v>59.60983953325767</v>
      </c>
      <c r="E2906">
        <f>'TPS543C20 Loop Gain'!B1034</f>
        <v>90000</v>
      </c>
    </row>
    <row r="2907" spans="3:5" x14ac:dyDescent="0.25">
      <c r="C2907">
        <f>'TPS543C20 Loop Gain'!AI1033</f>
        <v>-17.713980182028447</v>
      </c>
      <c r="D2907">
        <f>'TPS543C20 Loop Gain'!AJ1033</f>
        <v>59.623638650327422</v>
      </c>
      <c r="E2907">
        <f>'TPS543C20 Loop Gain'!B1033</f>
        <v>89900</v>
      </c>
    </row>
    <row r="2908" spans="3:5" x14ac:dyDescent="0.25">
      <c r="C2908">
        <f>'TPS543C20 Loop Gain'!AI1032</f>
        <v>-17.703738581352432</v>
      </c>
      <c r="D2908">
        <f>'TPS543C20 Loop Gain'!AJ1032</f>
        <v>59.637412873118585</v>
      </c>
      <c r="E2908">
        <f>'TPS543C20 Loop Gain'!B1032</f>
        <v>89800</v>
      </c>
    </row>
    <row r="2909" spans="3:5" x14ac:dyDescent="0.25">
      <c r="C2909">
        <f>'TPS543C20 Loop Gain'!AI1031</f>
        <v>-17.693486087829829</v>
      </c>
      <c r="D2909">
        <f>'TPS543C20 Loop Gain'!AJ1031</f>
        <v>59.651162120555917</v>
      </c>
      <c r="E2909">
        <f>'TPS543C20 Loop Gain'!B1031</f>
        <v>89700</v>
      </c>
    </row>
    <row r="2910" spans="3:5" x14ac:dyDescent="0.25">
      <c r="C2910">
        <f>'TPS543C20 Loop Gain'!AI1030</f>
        <v>-17.68322267369318</v>
      </c>
      <c r="D2910">
        <f>'TPS543C20 Loop Gain'!AJ1030</f>
        <v>59.664886311198863</v>
      </c>
      <c r="E2910">
        <f>'TPS543C20 Loop Gain'!B1030</f>
        <v>89600</v>
      </c>
    </row>
    <row r="2911" spans="3:5" x14ac:dyDescent="0.25">
      <c r="C2911">
        <f>'TPS543C20 Loop Gain'!AI1029</f>
        <v>-17.672948311071465</v>
      </c>
      <c r="D2911">
        <f>'TPS543C20 Loop Gain'!AJ1029</f>
        <v>59.678585363241091</v>
      </c>
      <c r="E2911">
        <f>'TPS543C20 Loop Gain'!B1029</f>
        <v>89500</v>
      </c>
    </row>
    <row r="2912" spans="3:5" x14ac:dyDescent="0.25">
      <c r="C2912">
        <f>'TPS543C20 Loop Gain'!AI1028</f>
        <v>-17.662662971989185</v>
      </c>
      <c r="D2912">
        <f>'TPS543C20 Loop Gain'!AJ1028</f>
        <v>59.692259194509326</v>
      </c>
      <c r="E2912">
        <f>'TPS543C20 Loop Gain'!B1028</f>
        <v>89400</v>
      </c>
    </row>
    <row r="2913" spans="3:5" x14ac:dyDescent="0.25">
      <c r="C2913">
        <f>'TPS543C20 Loop Gain'!AI1027</f>
        <v>-17.652366628366082</v>
      </c>
      <c r="D2913">
        <f>'TPS543C20 Loop Gain'!AJ1027</f>
        <v>59.70590772246063</v>
      </c>
      <c r="E2913">
        <f>'TPS543C20 Loop Gain'!B1027</f>
        <v>89300</v>
      </c>
    </row>
    <row r="2914" spans="3:5" x14ac:dyDescent="0.25">
      <c r="C2914">
        <f>'TPS543C20 Loop Gain'!AI1026</f>
        <v>-17.642059252016637</v>
      </c>
      <c r="D2914">
        <f>'TPS543C20 Loop Gain'!AJ1026</f>
        <v>59.719530864179355</v>
      </c>
      <c r="E2914">
        <f>'TPS543C20 Loop Gain'!B1026</f>
        <v>89200</v>
      </c>
    </row>
    <row r="2915" spans="3:5" x14ac:dyDescent="0.25">
      <c r="C2915">
        <f>'TPS543C20 Loop Gain'!AI1025</f>
        <v>-17.631740814649454</v>
      </c>
      <c r="D2915">
        <f>'TPS543C20 Loop Gain'!AJ1025</f>
        <v>59.733128536376924</v>
      </c>
      <c r="E2915">
        <f>'TPS543C20 Loop Gain'!B1025</f>
        <v>89100</v>
      </c>
    </row>
    <row r="2916" spans="3:5" x14ac:dyDescent="0.25">
      <c r="C2916">
        <f>'TPS543C20 Loop Gain'!AI1024</f>
        <v>-17.621411287866152</v>
      </c>
      <c r="D2916">
        <f>'TPS543C20 Loop Gain'!AJ1024</f>
        <v>59.746700655389567</v>
      </c>
      <c r="E2916">
        <f>'TPS543C20 Loop Gain'!B1024</f>
        <v>89000</v>
      </c>
    </row>
    <row r="2917" spans="3:5" x14ac:dyDescent="0.25">
      <c r="C2917">
        <f>'TPS543C20 Loop Gain'!AI1023</f>
        <v>-17.611070643161874</v>
      </c>
      <c r="D2917">
        <f>'TPS543C20 Loop Gain'!AJ1023</f>
        <v>59.760247137175057</v>
      </c>
      <c r="E2917">
        <f>'TPS543C20 Loop Gain'!B1023</f>
        <v>88900</v>
      </c>
    </row>
    <row r="2918" spans="3:5" x14ac:dyDescent="0.25">
      <c r="C2918">
        <f>'TPS543C20 Loop Gain'!AI1022</f>
        <v>-17.600718851924189</v>
      </c>
      <c r="D2918">
        <f>'TPS543C20 Loop Gain'!AJ1022</f>
        <v>59.773767897311103</v>
      </c>
      <c r="E2918">
        <f>'TPS543C20 Loop Gain'!B1022</f>
        <v>88800</v>
      </c>
    </row>
    <row r="2919" spans="3:5" x14ac:dyDescent="0.25">
      <c r="C2919">
        <f>'TPS543C20 Loop Gain'!AI1021</f>
        <v>-17.590355885431851</v>
      </c>
      <c r="D2919">
        <f>'TPS543C20 Loop Gain'!AJ1021</f>
        <v>59.787262850994622</v>
      </c>
      <c r="E2919">
        <f>'TPS543C20 Loop Gain'!B1021</f>
        <v>88700</v>
      </c>
    </row>
    <row r="2920" spans="3:5" x14ac:dyDescent="0.25">
      <c r="C2920">
        <f>'TPS543C20 Loop Gain'!AI1020</f>
        <v>-17.579981714855954</v>
      </c>
      <c r="D2920">
        <f>'TPS543C20 Loop Gain'!AJ1020</f>
        <v>59.800731913038462</v>
      </c>
      <c r="E2920">
        <f>'TPS543C20 Loop Gain'!B1020</f>
        <v>88600</v>
      </c>
    </row>
    <row r="2921" spans="3:5" x14ac:dyDescent="0.25">
      <c r="C2921">
        <f>'TPS543C20 Loop Gain'!AI1019</f>
        <v>-17.569596311257211</v>
      </c>
      <c r="D2921">
        <f>'TPS543C20 Loop Gain'!AJ1019</f>
        <v>59.814174997868385</v>
      </c>
      <c r="E2921">
        <f>'TPS543C20 Loop Gain'!B1019</f>
        <v>88500</v>
      </c>
    </row>
    <row r="2922" spans="3:5" x14ac:dyDescent="0.25">
      <c r="C2922">
        <f>'TPS543C20 Loop Gain'!AI1018</f>
        <v>-17.559199645587576</v>
      </c>
      <c r="D2922">
        <f>'TPS543C20 Loop Gain'!AJ1018</f>
        <v>59.82759201952404</v>
      </c>
      <c r="E2922">
        <f>'TPS543C20 Loop Gain'!B1018</f>
        <v>88400</v>
      </c>
    </row>
    <row r="2923" spans="3:5" x14ac:dyDescent="0.25">
      <c r="C2923">
        <f>'TPS543C20 Loop Gain'!AI1017</f>
        <v>-17.548791688687544</v>
      </c>
      <c r="D2923">
        <f>'TPS543C20 Loop Gain'!AJ1017</f>
        <v>59.840982891653994</v>
      </c>
      <c r="E2923">
        <f>'TPS543C20 Loop Gain'!B1017</f>
        <v>88300</v>
      </c>
    </row>
    <row r="2924" spans="3:5" x14ac:dyDescent="0.25">
      <c r="C2924">
        <f>'TPS543C20 Loop Gain'!AI1016</f>
        <v>-17.538372411287565</v>
      </c>
      <c r="D2924">
        <f>'TPS543C20 Loop Gain'!AJ1016</f>
        <v>59.854347527513546</v>
      </c>
      <c r="E2924">
        <f>'TPS543C20 Loop Gain'!B1016</f>
        <v>88200</v>
      </c>
    </row>
    <row r="2925" spans="3:5" x14ac:dyDescent="0.25">
      <c r="C2925">
        <f>'TPS543C20 Loop Gain'!AI1015</f>
        <v>-17.527941784005709</v>
      </c>
      <c r="D2925">
        <f>'TPS543C20 Loop Gain'!AJ1015</f>
        <v>59.867685839965063</v>
      </c>
      <c r="E2925">
        <f>'TPS543C20 Loop Gain'!B1015</f>
        <v>88100</v>
      </c>
    </row>
    <row r="2926" spans="3:5" x14ac:dyDescent="0.25">
      <c r="C2926">
        <f>'TPS543C20 Loop Gain'!AI1014</f>
        <v>-17.517499777348554</v>
      </c>
      <c r="D2926">
        <f>'TPS543C20 Loop Gain'!AJ1014</f>
        <v>59.880997741473912</v>
      </c>
      <c r="E2926">
        <f>'TPS543C20 Loop Gain'!B1014</f>
        <v>88000</v>
      </c>
    </row>
    <row r="2927" spans="3:5" x14ac:dyDescent="0.25">
      <c r="C2927">
        <f>'TPS543C20 Loop Gain'!AI1013</f>
        <v>-17.507046361709737</v>
      </c>
      <c r="D2927">
        <f>'TPS543C20 Loop Gain'!AJ1013</f>
        <v>59.894283144106865</v>
      </c>
      <c r="E2927">
        <f>'TPS543C20 Loop Gain'!B1013</f>
        <v>87900</v>
      </c>
    </row>
    <row r="2928" spans="3:5" x14ac:dyDescent="0.25">
      <c r="C2928">
        <f>'TPS543C20 Loop Gain'!AI1012</f>
        <v>-17.496581507368838</v>
      </c>
      <c r="D2928">
        <f>'TPS543C20 Loop Gain'!AJ1012</f>
        <v>59.907541959530136</v>
      </c>
      <c r="E2928">
        <f>'TPS543C20 Loop Gain'!B1012</f>
        <v>87800</v>
      </c>
    </row>
    <row r="2929" spans="3:5" x14ac:dyDescent="0.25">
      <c r="C2929">
        <f>'TPS543C20 Loop Gain'!AI1011</f>
        <v>-17.486105184492754</v>
      </c>
      <c r="D2929">
        <f>'TPS543C20 Loop Gain'!AJ1011</f>
        <v>59.920774099005953</v>
      </c>
      <c r="E2929">
        <f>'TPS543C20 Loop Gain'!B1011</f>
        <v>87700</v>
      </c>
    </row>
    <row r="2930" spans="3:5" x14ac:dyDescent="0.25">
      <c r="C2930">
        <f>'TPS543C20 Loop Gain'!AI1010</f>
        <v>-17.475617363132933</v>
      </c>
      <c r="D2930">
        <f>'TPS543C20 Loop Gain'!AJ1010</f>
        <v>59.933979473391823</v>
      </c>
      <c r="E2930">
        <f>'TPS543C20 Loop Gain'!B1010</f>
        <v>87600</v>
      </c>
    </row>
    <row r="2931" spans="3:5" x14ac:dyDescent="0.25">
      <c r="C2931">
        <f>'TPS543C20 Loop Gain'!AI1009</f>
        <v>-17.465118013225901</v>
      </c>
      <c r="D2931">
        <f>'TPS543C20 Loop Gain'!AJ1009</f>
        <v>59.947157993139001</v>
      </c>
      <c r="E2931">
        <f>'TPS543C20 Loop Gain'!B1009</f>
        <v>87500</v>
      </c>
    </row>
    <row r="2932" spans="3:5" x14ac:dyDescent="0.25">
      <c r="C2932">
        <f>'TPS543C20 Loop Gain'!AI1008</f>
        <v>-17.454607104592807</v>
      </c>
      <c r="D2932">
        <f>'TPS543C20 Loop Gain'!AJ1008</f>
        <v>59.96030956828637</v>
      </c>
      <c r="E2932">
        <f>'TPS543C20 Loop Gain'!B1008</f>
        <v>87400</v>
      </c>
    </row>
    <row r="2933" spans="3:5" x14ac:dyDescent="0.25">
      <c r="C2933">
        <f>'TPS543C20 Loop Gain'!AI1007</f>
        <v>-17.444084606937743</v>
      </c>
      <c r="D2933">
        <f>'TPS543C20 Loop Gain'!AJ1007</f>
        <v>59.973434108463628</v>
      </c>
      <c r="E2933">
        <f>'TPS543C20 Loop Gain'!B1007</f>
        <v>87300</v>
      </c>
    </row>
    <row r="2934" spans="3:5" x14ac:dyDescent="0.25">
      <c r="C2934">
        <f>'TPS543C20 Loop Gain'!AI1006</f>
        <v>-17.433550489848333</v>
      </c>
      <c r="D2934">
        <f>'TPS543C20 Loop Gain'!AJ1006</f>
        <v>59.986531522885173</v>
      </c>
      <c r="E2934">
        <f>'TPS543C20 Loop Gain'!B1006</f>
        <v>87200</v>
      </c>
    </row>
    <row r="2935" spans="3:5" x14ac:dyDescent="0.25">
      <c r="C2935">
        <f>'TPS543C20 Loop Gain'!AI1005</f>
        <v>-17.423004722794513</v>
      </c>
      <c r="D2935">
        <f>'TPS543C20 Loop Gain'!AJ1005</f>
        <v>59.999601720349034</v>
      </c>
      <c r="E2935">
        <f>'TPS543C20 Loop Gain'!B1005</f>
        <v>87100</v>
      </c>
    </row>
    <row r="2936" spans="3:5" x14ac:dyDescent="0.25">
      <c r="C2936">
        <f>'TPS543C20 Loop Gain'!AI1004</f>
        <v>-17.412447275127946</v>
      </c>
      <c r="D2936">
        <f>'TPS543C20 Loop Gain'!AJ1004</f>
        <v>60.012644609234492</v>
      </c>
      <c r="E2936">
        <f>'TPS543C20 Loop Gain'!B1004</f>
        <v>87000</v>
      </c>
    </row>
    <row r="2937" spans="3:5" x14ac:dyDescent="0.25">
      <c r="C2937">
        <f>'TPS543C20 Loop Gain'!AI1003</f>
        <v>-17.401878116081374</v>
      </c>
      <c r="D2937">
        <f>'TPS543C20 Loop Gain'!AJ1003</f>
        <v>60.025660097500051</v>
      </c>
      <c r="E2937">
        <f>'TPS543C20 Loop Gain'!B1003</f>
        <v>86900</v>
      </c>
    </row>
    <row r="2938" spans="3:5" x14ac:dyDescent="0.25">
      <c r="C2938">
        <f>'TPS543C20 Loop Gain'!AI1002</f>
        <v>-17.391297214768077</v>
      </c>
      <c r="D2938">
        <f>'TPS543C20 Loop Gain'!AJ1002</f>
        <v>60.038648092680361</v>
      </c>
      <c r="E2938">
        <f>'TPS543C20 Loop Gain'!B1002</f>
        <v>86800</v>
      </c>
    </row>
    <row r="2939" spans="3:5" x14ac:dyDescent="0.25">
      <c r="C2939">
        <f>'TPS543C20 Loop Gain'!AI1001</f>
        <v>-17.380704540181362</v>
      </c>
      <c r="D2939">
        <f>'TPS543C20 Loop Gain'!AJ1001</f>
        <v>60.051608501885013</v>
      </c>
      <c r="E2939">
        <f>'TPS543C20 Loop Gain'!B1001</f>
        <v>86700</v>
      </c>
    </row>
    <row r="2940" spans="3:5" x14ac:dyDescent="0.25">
      <c r="C2940">
        <f>'TPS543C20 Loop Gain'!AI1000</f>
        <v>-17.370100061193551</v>
      </c>
      <c r="D2940">
        <f>'TPS543C20 Loop Gain'!AJ1000</f>
        <v>60.064541231795403</v>
      </c>
      <c r="E2940">
        <f>'TPS543C20 Loop Gain'!B1000</f>
        <v>86600</v>
      </c>
    </row>
    <row r="2941" spans="3:5" x14ac:dyDescent="0.25">
      <c r="C2941">
        <f>'TPS543C20 Loop Gain'!AI999</f>
        <v>-17.359483746555512</v>
      </c>
      <c r="D2941">
        <f>'TPS543C20 Loop Gain'!AJ999</f>
        <v>60.077446188662982</v>
      </c>
      <c r="E2941">
        <f>'TPS543C20 Loop Gain'!B999</f>
        <v>86500</v>
      </c>
    </row>
    <row r="2942" spans="3:5" x14ac:dyDescent="0.25">
      <c r="C2942">
        <f>'TPS543C20 Loop Gain'!AI998</f>
        <v>-17.348855564896496</v>
      </c>
      <c r="D2942">
        <f>'TPS543C20 Loop Gain'!AJ998</f>
        <v>60.090323278306222</v>
      </c>
      <c r="E2942">
        <f>'TPS543C20 Loop Gain'!B998</f>
        <v>86400</v>
      </c>
    </row>
    <row r="2943" spans="3:5" x14ac:dyDescent="0.25">
      <c r="C2943">
        <f>'TPS543C20 Loop Gain'!AI997</f>
        <v>-17.338215484722511</v>
      </c>
      <c r="D2943">
        <f>'TPS543C20 Loop Gain'!AJ997</f>
        <v>60.103172406107916</v>
      </c>
      <c r="E2943">
        <f>'TPS543C20 Loop Gain'!B997</f>
        <v>86300</v>
      </c>
    </row>
    <row r="2944" spans="3:5" x14ac:dyDescent="0.25">
      <c r="C2944">
        <f>'TPS543C20 Loop Gain'!AI996</f>
        <v>-17.327563474416312</v>
      </c>
      <c r="D2944">
        <f>'TPS543C20 Loop Gain'!AJ996</f>
        <v>60.115993477013824</v>
      </c>
      <c r="E2944">
        <f>'TPS543C20 Loop Gain'!B996</f>
        <v>86200</v>
      </c>
    </row>
    <row r="2945" spans="3:5" x14ac:dyDescent="0.25">
      <c r="C2945">
        <f>'TPS543C20 Loop Gain'!AI995</f>
        <v>-17.316899502236936</v>
      </c>
      <c r="D2945">
        <f>'TPS543C20 Loop Gain'!AJ995</f>
        <v>60.128786395530902</v>
      </c>
      <c r="E2945">
        <f>'TPS543C20 Loop Gain'!B995</f>
        <v>86100</v>
      </c>
    </row>
    <row r="2946" spans="3:5" x14ac:dyDescent="0.25">
      <c r="C2946">
        <f>'TPS543C20 Loop Gain'!AI994</f>
        <v>-17.30622353631825</v>
      </c>
      <c r="D2946">
        <f>'TPS543C20 Loop Gain'!AJ994</f>
        <v>60.141551065722666</v>
      </c>
      <c r="E2946">
        <f>'TPS543C20 Loop Gain'!B994</f>
        <v>86000</v>
      </c>
    </row>
    <row r="2947" spans="3:5" x14ac:dyDescent="0.25">
      <c r="C2947">
        <f>'TPS543C20 Loop Gain'!AI993</f>
        <v>-17.295535544668926</v>
      </c>
      <c r="D2947">
        <f>'TPS543C20 Loop Gain'!AJ993</f>
        <v>60.154287391207255</v>
      </c>
      <c r="E2947">
        <f>'TPS543C20 Loop Gain'!B993</f>
        <v>85900</v>
      </c>
    </row>
    <row r="2948" spans="3:5" x14ac:dyDescent="0.25">
      <c r="C2948">
        <f>'TPS543C20 Loop Gain'!AI992</f>
        <v>-17.284835495171784</v>
      </c>
      <c r="D2948">
        <f>'TPS543C20 Loop Gain'!AJ992</f>
        <v>60.166995275156502</v>
      </c>
      <c r="E2948">
        <f>'TPS543C20 Loop Gain'!B992</f>
        <v>85800</v>
      </c>
    </row>
    <row r="2949" spans="3:5" x14ac:dyDescent="0.25">
      <c r="C2949">
        <f>'TPS543C20 Loop Gain'!AI991</f>
        <v>-17.274123355582411</v>
      </c>
      <c r="D2949">
        <f>'TPS543C20 Loop Gain'!AJ991</f>
        <v>60.179674620293163</v>
      </c>
      <c r="E2949">
        <f>'TPS543C20 Loop Gain'!B991</f>
        <v>85700</v>
      </c>
    </row>
    <row r="2950" spans="3:5" x14ac:dyDescent="0.25">
      <c r="C2950">
        <f>'TPS543C20 Loop Gain'!AI990</f>
        <v>-17.263399093529593</v>
      </c>
      <c r="D2950">
        <f>'TPS543C20 Loop Gain'!AJ990</f>
        <v>60.192325328886177</v>
      </c>
      <c r="E2950">
        <f>'TPS543C20 Loop Gain'!B990</f>
        <v>85600</v>
      </c>
    </row>
    <row r="2951" spans="3:5" x14ac:dyDescent="0.25">
      <c r="C2951">
        <f>'TPS543C20 Loop Gain'!AI989</f>
        <v>-17.25266267651325</v>
      </c>
      <c r="D2951">
        <f>'TPS543C20 Loop Gain'!AJ989</f>
        <v>60.204947302750782</v>
      </c>
      <c r="E2951">
        <f>'TPS543C20 Loop Gain'!B989</f>
        <v>85500</v>
      </c>
    </row>
    <row r="2952" spans="3:5" x14ac:dyDescent="0.25">
      <c r="C2952">
        <f>'TPS543C20 Loop Gain'!AI988</f>
        <v>-17.241914071905285</v>
      </c>
      <c r="D2952">
        <f>'TPS543C20 Loop Gain'!AJ988</f>
        <v>60.217540443244978</v>
      </c>
      <c r="E2952">
        <f>'TPS543C20 Loop Gain'!B988</f>
        <v>85400</v>
      </c>
    </row>
    <row r="2953" spans="3:5" x14ac:dyDescent="0.25">
      <c r="C2953">
        <f>'TPS543C20 Loop Gain'!AI987</f>
        <v>-17.231153246947187</v>
      </c>
      <c r="D2953">
        <f>'TPS543C20 Loop Gain'!AJ987</f>
        <v>60.230104651266785</v>
      </c>
      <c r="E2953">
        <f>'TPS543C20 Loop Gain'!B987</f>
        <v>85300</v>
      </c>
    </row>
    <row r="2954" spans="3:5" x14ac:dyDescent="0.25">
      <c r="C2954">
        <f>'TPS543C20 Loop Gain'!AI986</f>
        <v>-17.220380168751351</v>
      </c>
      <c r="D2954">
        <f>'TPS543C20 Loop Gain'!AJ986</f>
        <v>60.242639827252127</v>
      </c>
      <c r="E2954">
        <f>'TPS543C20 Loop Gain'!B986</f>
        <v>85200</v>
      </c>
    </row>
    <row r="2955" spans="3:5" x14ac:dyDescent="0.25">
      <c r="C2955">
        <f>'TPS543C20 Loop Gain'!AI985</f>
        <v>-17.209594804298117</v>
      </c>
      <c r="D2955">
        <f>'TPS543C20 Loop Gain'!AJ985</f>
        <v>60.255145871171642</v>
      </c>
      <c r="E2955">
        <f>'TPS543C20 Loop Gain'!B985</f>
        <v>85100</v>
      </c>
    </row>
    <row r="2956" spans="3:5" x14ac:dyDescent="0.25">
      <c r="C2956">
        <f>'TPS543C20 Loop Gain'!AI984</f>
        <v>-17.198797120436595</v>
      </c>
      <c r="D2956">
        <f>'TPS543C20 Loop Gain'!AJ984</f>
        <v>60.267622682528376</v>
      </c>
      <c r="E2956">
        <f>'TPS543C20 Loop Gain'!B984</f>
        <v>85000</v>
      </c>
    </row>
    <row r="2957" spans="3:5" x14ac:dyDescent="0.25">
      <c r="C2957">
        <f>'TPS543C20 Loop Gain'!AI983</f>
        <v>-17.187987083884</v>
      </c>
      <c r="D2957">
        <f>'TPS543C20 Loop Gain'!AJ983</f>
        <v>60.280070160355855</v>
      </c>
      <c r="E2957">
        <f>'TPS543C20 Loop Gain'!B983</f>
        <v>84900</v>
      </c>
    </row>
    <row r="2958" spans="3:5" x14ac:dyDescent="0.25">
      <c r="C2958">
        <f>'TPS543C20 Loop Gain'!AI982</f>
        <v>-17.177164661223848</v>
      </c>
      <c r="D2958">
        <f>'TPS543C20 Loop Gain'!AJ982</f>
        <v>60.292488203215072</v>
      </c>
      <c r="E2958">
        <f>'TPS543C20 Loop Gain'!B982</f>
        <v>84800</v>
      </c>
    </row>
    <row r="2959" spans="3:5" x14ac:dyDescent="0.25">
      <c r="C2959">
        <f>'TPS543C20 Loop Gain'!AI981</f>
        <v>-17.166329818905737</v>
      </c>
      <c r="D2959">
        <f>'TPS543C20 Loop Gain'!AJ981</f>
        <v>60.304876709190651</v>
      </c>
      <c r="E2959">
        <f>'TPS543C20 Loop Gain'!B981</f>
        <v>84700</v>
      </c>
    </row>
    <row r="2960" spans="3:5" x14ac:dyDescent="0.25">
      <c r="C2960">
        <f>'TPS543C20 Loop Gain'!AI980</f>
        <v>-17.155482523245396</v>
      </c>
      <c r="D2960">
        <f>'TPS543C20 Loop Gain'!AJ980</f>
        <v>60.317235575889804</v>
      </c>
      <c r="E2960">
        <f>'TPS543C20 Loop Gain'!B980</f>
        <v>84600</v>
      </c>
    </row>
    <row r="2961" spans="3:5" x14ac:dyDescent="0.25">
      <c r="C2961">
        <f>'TPS543C20 Loop Gain'!AI979</f>
        <v>-17.144622740422435</v>
      </c>
      <c r="D2961">
        <f>'TPS543C20 Loop Gain'!AJ979</f>
        <v>60.329564700438802</v>
      </c>
      <c r="E2961">
        <f>'TPS543C20 Loop Gain'!B979</f>
        <v>84500</v>
      </c>
    </row>
    <row r="2962" spans="3:5" x14ac:dyDescent="0.25">
      <c r="C2962">
        <f>'TPS543C20 Loop Gain'!AI978</f>
        <v>-17.133750436481094</v>
      </c>
      <c r="D2962">
        <f>'TPS543C20 Loop Gain'!AJ978</f>
        <v>60.34186397948146</v>
      </c>
      <c r="E2962">
        <f>'TPS543C20 Loop Gain'!B978</f>
        <v>84400</v>
      </c>
    </row>
    <row r="2963" spans="3:5" x14ac:dyDescent="0.25">
      <c r="C2963">
        <f>'TPS543C20 Loop Gain'!AI977</f>
        <v>-17.122865577328486</v>
      </c>
      <c r="D2963">
        <f>'TPS543C20 Loop Gain'!AJ977</f>
        <v>60.354133309174223</v>
      </c>
      <c r="E2963">
        <f>'TPS543C20 Loop Gain'!B977</f>
        <v>84300</v>
      </c>
    </row>
    <row r="2964" spans="3:5" x14ac:dyDescent="0.25">
      <c r="C2964">
        <f>'TPS543C20 Loop Gain'!AI976</f>
        <v>-17.111968128734102</v>
      </c>
      <c r="D2964">
        <f>'TPS543C20 Loop Gain'!AJ976</f>
        <v>60.366372585185538</v>
      </c>
      <c r="E2964">
        <f>'TPS543C20 Loop Gain'!B976</f>
        <v>84200</v>
      </c>
    </row>
    <row r="2965" spans="3:5" x14ac:dyDescent="0.25">
      <c r="C2965">
        <f>'TPS543C20 Loop Gain'!AI975</f>
        <v>-17.101058056329254</v>
      </c>
      <c r="D2965">
        <f>'TPS543C20 Loop Gain'!AJ975</f>
        <v>60.378581702692387</v>
      </c>
      <c r="E2965">
        <f>'TPS543C20 Loop Gain'!B975</f>
        <v>84100</v>
      </c>
    </row>
    <row r="2966" spans="3:5" x14ac:dyDescent="0.25">
      <c r="C2966">
        <f>'TPS543C20 Loop Gain'!AI974</f>
        <v>-17.090135325606461</v>
      </c>
      <c r="D2966">
        <f>'TPS543C20 Loop Gain'!AJ974</f>
        <v>60.390760556376058</v>
      </c>
      <c r="E2966">
        <f>'TPS543C20 Loop Gain'!B974</f>
        <v>84000</v>
      </c>
    </row>
    <row r="2967" spans="3:5" x14ac:dyDescent="0.25">
      <c r="C2967">
        <f>'TPS543C20 Loop Gain'!AI973</f>
        <v>-17.07919990191758</v>
      </c>
      <c r="D2967">
        <f>'TPS543C20 Loop Gain'!AJ973</f>
        <v>60.402909040423005</v>
      </c>
      <c r="E2967">
        <f>'TPS543C20 Loop Gain'!B973</f>
        <v>83900</v>
      </c>
    </row>
    <row r="2968" spans="3:5" x14ac:dyDescent="0.25">
      <c r="C2968">
        <f>'TPS543C20 Loop Gain'!AI972</f>
        <v>-17.068251750474907</v>
      </c>
      <c r="D2968">
        <f>'TPS543C20 Loop Gain'!AJ972</f>
        <v>60.41502704851775</v>
      </c>
      <c r="E2968">
        <f>'TPS543C20 Loop Gain'!B972</f>
        <v>83800</v>
      </c>
    </row>
    <row r="2969" spans="3:5" x14ac:dyDescent="0.25">
      <c r="C2969">
        <f>'TPS543C20 Loop Gain'!AI971</f>
        <v>-17.057290836348106</v>
      </c>
      <c r="D2969">
        <f>'TPS543C20 Loop Gain'!AJ971</f>
        <v>60.427114473842828</v>
      </c>
      <c r="E2969">
        <f>'TPS543C20 Loop Gain'!B971</f>
        <v>83700</v>
      </c>
    </row>
    <row r="2970" spans="3:5" x14ac:dyDescent="0.25">
      <c r="C2970">
        <f>'TPS543C20 Loop Gain'!AI970</f>
        <v>-17.046317124466007</v>
      </c>
      <c r="D2970">
        <f>'TPS543C20 Loop Gain'!AJ970</f>
        <v>60.439171209076065</v>
      </c>
      <c r="E2970">
        <f>'TPS543C20 Loop Gain'!B970</f>
        <v>83600</v>
      </c>
    </row>
    <row r="2971" spans="3:5" x14ac:dyDescent="0.25">
      <c r="C2971">
        <f>'TPS543C20 Loop Gain'!AI969</f>
        <v>-17.035330579613202</v>
      </c>
      <c r="D2971">
        <f>'TPS543C20 Loop Gain'!AJ969</f>
        <v>60.451197146386185</v>
      </c>
      <c r="E2971">
        <f>'TPS543C20 Loop Gain'!B969</f>
        <v>83500</v>
      </c>
    </row>
    <row r="2972" spans="3:5" x14ac:dyDescent="0.25">
      <c r="C2972">
        <f>'TPS543C20 Loop Gain'!AI968</f>
        <v>-17.024331166431359</v>
      </c>
      <c r="D2972">
        <f>'TPS543C20 Loop Gain'!AJ968</f>
        <v>60.463192177429974</v>
      </c>
      <c r="E2972">
        <f>'TPS543C20 Loop Gain'!B968</f>
        <v>83400</v>
      </c>
    </row>
    <row r="2973" spans="3:5" x14ac:dyDescent="0.25">
      <c r="C2973">
        <f>'TPS543C20 Loop Gain'!AI967</f>
        <v>-17.013318849417121</v>
      </c>
      <c r="D2973">
        <f>'TPS543C20 Loop Gain'!AJ967</f>
        <v>60.475156193351033</v>
      </c>
      <c r="E2973">
        <f>'TPS543C20 Loop Gain'!B967</f>
        <v>83300</v>
      </c>
    </row>
    <row r="2974" spans="3:5" x14ac:dyDescent="0.25">
      <c r="C2974">
        <f>'TPS543C20 Loop Gain'!AI966</f>
        <v>-17.002293592921937</v>
      </c>
      <c r="D2974">
        <f>'TPS543C20 Loop Gain'!AJ966</f>
        <v>60.487089084776052</v>
      </c>
      <c r="E2974">
        <f>'TPS543C20 Loop Gain'!B966</f>
        <v>83200</v>
      </c>
    </row>
    <row r="2975" spans="3:5" x14ac:dyDescent="0.25">
      <c r="C2975">
        <f>'TPS543C20 Loop Gain'!AI965</f>
        <v>-16.991255361150625</v>
      </c>
      <c r="D2975">
        <f>'TPS543C20 Loop Gain'!AJ965</f>
        <v>60.498990741810587</v>
      </c>
      <c r="E2975">
        <f>'TPS543C20 Loop Gain'!B965</f>
        <v>83100</v>
      </c>
    </row>
    <row r="2976" spans="3:5" x14ac:dyDescent="0.25">
      <c r="C2976">
        <f>'TPS543C20 Loop Gain'!AI964</f>
        <v>-16.980204118161641</v>
      </c>
      <c r="D2976">
        <f>'TPS543C20 Loop Gain'!AJ964</f>
        <v>60.510861054038891</v>
      </c>
      <c r="E2976">
        <f>'TPS543C20 Loop Gain'!B964</f>
        <v>83000</v>
      </c>
    </row>
    <row r="2977" spans="3:5" x14ac:dyDescent="0.25">
      <c r="C2977">
        <f>'TPS543C20 Loop Gain'!AI963</f>
        <v>-16.969139827865209</v>
      </c>
      <c r="D2977">
        <f>'TPS543C20 Loop Gain'!AJ963</f>
        <v>60.522699910517986</v>
      </c>
      <c r="E2977">
        <f>'TPS543C20 Loop Gain'!B963</f>
        <v>82900</v>
      </c>
    </row>
    <row r="2978" spans="3:5" x14ac:dyDescent="0.25">
      <c r="C2978">
        <f>'TPS543C20 Loop Gain'!AI962</f>
        <v>-16.958062454022805</v>
      </c>
      <c r="D2978">
        <f>'TPS543C20 Loop Gain'!AJ962</f>
        <v>60.534507199776371</v>
      </c>
      <c r="E2978">
        <f>'TPS543C20 Loop Gain'!B962</f>
        <v>82800</v>
      </c>
    </row>
    <row r="2979" spans="3:5" x14ac:dyDescent="0.25">
      <c r="C2979">
        <f>'TPS543C20 Loop Gain'!AI961</f>
        <v>-16.946971960246447</v>
      </c>
      <c r="D2979">
        <f>'TPS543C20 Loop Gain'!AJ961</f>
        <v>60.546282809810592</v>
      </c>
      <c r="E2979">
        <f>'TPS543C20 Loop Gain'!B961</f>
        <v>82700</v>
      </c>
    </row>
    <row r="2980" spans="3:5" x14ac:dyDescent="0.25">
      <c r="C2980">
        <f>'TPS543C20 Loop Gain'!AI960</f>
        <v>-16.935868309997495</v>
      </c>
      <c r="D2980">
        <f>'TPS543C20 Loop Gain'!AJ960</f>
        <v>60.558026628083731</v>
      </c>
      <c r="E2980">
        <f>'TPS543C20 Loop Gain'!B960</f>
        <v>82600</v>
      </c>
    </row>
    <row r="2981" spans="3:5" x14ac:dyDescent="0.25">
      <c r="C2981">
        <f>'TPS543C20 Loop Gain'!AI959</f>
        <v>-16.924751466586621</v>
      </c>
      <c r="D2981">
        <f>'TPS543C20 Loop Gain'!AJ959</f>
        <v>60.569738541518014</v>
      </c>
      <c r="E2981">
        <f>'TPS543C20 Loop Gain'!B959</f>
        <v>82500</v>
      </c>
    </row>
    <row r="2982" spans="3:5" x14ac:dyDescent="0.25">
      <c r="C2982">
        <f>'TPS543C20 Loop Gain'!AI958</f>
        <v>-16.91362139317205</v>
      </c>
      <c r="D2982">
        <f>'TPS543C20 Loop Gain'!AJ958</f>
        <v>60.581418436497778</v>
      </c>
      <c r="E2982">
        <f>'TPS543C20 Loop Gain'!B958</f>
        <v>82400</v>
      </c>
    </row>
    <row r="2983" spans="3:5" x14ac:dyDescent="0.25">
      <c r="C2983">
        <f>'TPS543C20 Loop Gain'!AI957</f>
        <v>-16.902478052759122</v>
      </c>
      <c r="D2983">
        <f>'TPS543C20 Loop Gain'!AJ957</f>
        <v>60.593066198861202</v>
      </c>
      <c r="E2983">
        <f>'TPS543C20 Loop Gain'!B957</f>
        <v>82300</v>
      </c>
    </row>
    <row r="2984" spans="3:5" x14ac:dyDescent="0.25">
      <c r="C2984">
        <f>'TPS543C20 Loop Gain'!AI956</f>
        <v>-16.891321408199389</v>
      </c>
      <c r="D2984">
        <f>'TPS543C20 Loop Gain'!AJ956</f>
        <v>60.604681713900376</v>
      </c>
      <c r="E2984">
        <f>'TPS543C20 Loop Gain'!B956</f>
        <v>82200</v>
      </c>
    </row>
    <row r="2985" spans="3:5" x14ac:dyDescent="0.25">
      <c r="C2985">
        <f>'TPS543C20 Loop Gain'!AI955</f>
        <v>-16.88015142218957</v>
      </c>
      <c r="D2985">
        <f>'TPS543C20 Loop Gain'!AJ955</f>
        <v>60.616264866356524</v>
      </c>
      <c r="E2985">
        <f>'TPS543C20 Loop Gain'!B955</f>
        <v>82100</v>
      </c>
    </row>
    <row r="2986" spans="3:5" x14ac:dyDescent="0.25">
      <c r="C2986">
        <f>'TPS543C20 Loop Gain'!AI954</f>
        <v>-16.868968057271172</v>
      </c>
      <c r="D2986">
        <f>'TPS543C20 Loop Gain'!AJ954</f>
        <v>60.627815540417181</v>
      </c>
      <c r="E2986">
        <f>'TPS543C20 Loop Gain'!B954</f>
        <v>82000</v>
      </c>
    </row>
    <row r="2987" spans="3:5" x14ac:dyDescent="0.25">
      <c r="C2987">
        <f>'TPS543C20 Loop Gain'!AI953</f>
        <v>-16.857771275828654</v>
      </c>
      <c r="D2987">
        <f>'TPS543C20 Loop Gain'!AJ953</f>
        <v>60.639333619714122</v>
      </c>
      <c r="E2987">
        <f>'TPS543C20 Loop Gain'!B953</f>
        <v>81900</v>
      </c>
    </row>
    <row r="2988" spans="3:5" x14ac:dyDescent="0.25">
      <c r="C2988">
        <f>'TPS543C20 Loop Gain'!AI952</f>
        <v>-16.846561040089835</v>
      </c>
      <c r="D2988">
        <f>'TPS543C20 Loop Gain'!AJ952</f>
        <v>60.650818987319077</v>
      </c>
      <c r="E2988">
        <f>'TPS543C20 Loop Gain'!B952</f>
        <v>81800</v>
      </c>
    </row>
    <row r="2989" spans="3:5" x14ac:dyDescent="0.25">
      <c r="C2989">
        <f>'TPS543C20 Loop Gain'!AI951</f>
        <v>-16.835337312123638</v>
      </c>
      <c r="D2989">
        <f>'TPS543C20 Loop Gain'!AJ951</f>
        <v>60.6622715257406</v>
      </c>
      <c r="E2989">
        <f>'TPS543C20 Loop Gain'!B951</f>
        <v>81700</v>
      </c>
    </row>
    <row r="2990" spans="3:5" x14ac:dyDescent="0.25">
      <c r="C2990">
        <f>'TPS543C20 Loop Gain'!AI950</f>
        <v>-16.82410005384013</v>
      </c>
      <c r="D2990">
        <f>'TPS543C20 Loop Gain'!AJ950</f>
        <v>60.673691116920523</v>
      </c>
      <c r="E2990">
        <f>'TPS543C20 Loop Gain'!B950</f>
        <v>81600</v>
      </c>
    </row>
    <row r="2991" spans="3:5" x14ac:dyDescent="0.25">
      <c r="C2991">
        <f>'TPS543C20 Loop Gain'!AI949</f>
        <v>-16.812849226989421</v>
      </c>
      <c r="D2991">
        <f>'TPS543C20 Loop Gain'!AJ949</f>
        <v>60.685077642232329</v>
      </c>
      <c r="E2991">
        <f>'TPS543C20 Loop Gain'!B949</f>
        <v>81500</v>
      </c>
    </row>
    <row r="2992" spans="3:5" x14ac:dyDescent="0.25">
      <c r="C2992">
        <f>'TPS543C20 Loop Gain'!AI948</f>
        <v>-16.801584793160167</v>
      </c>
      <c r="D2992">
        <f>'TPS543C20 Loop Gain'!AJ948</f>
        <v>60.696430982475931</v>
      </c>
      <c r="E2992">
        <f>'TPS543C20 Loop Gain'!B948</f>
        <v>81400</v>
      </c>
    </row>
    <row r="2993" spans="3:5" x14ac:dyDescent="0.25">
      <c r="C2993">
        <f>'TPS543C20 Loop Gain'!AI947</f>
        <v>-16.790306713779692</v>
      </c>
      <c r="D2993">
        <f>'TPS543C20 Loop Gain'!AJ947</f>
        <v>60.707751017875864</v>
      </c>
      <c r="E2993">
        <f>'TPS543C20 Loop Gain'!B947</f>
        <v>81300</v>
      </c>
    </row>
    <row r="2994" spans="3:5" x14ac:dyDescent="0.25">
      <c r="C2994">
        <f>'TPS543C20 Loop Gain'!AI946</f>
        <v>-16.779014950112007</v>
      </c>
      <c r="D2994">
        <f>'TPS543C20 Loop Gain'!AJ946</f>
        <v>60.719037628076116</v>
      </c>
      <c r="E2994">
        <f>'TPS543C20 Loop Gain'!B946</f>
        <v>81200</v>
      </c>
    </row>
    <row r="2995" spans="3:5" x14ac:dyDescent="0.25">
      <c r="C2995">
        <f>'TPS543C20 Loop Gain'!AI945</f>
        <v>-16.7677094632575</v>
      </c>
      <c r="D2995">
        <f>'TPS543C20 Loop Gain'!AJ945</f>
        <v>60.730290692140002</v>
      </c>
      <c r="E2995">
        <f>'TPS543C20 Loop Gain'!B945</f>
        <v>81100</v>
      </c>
    </row>
    <row r="2996" spans="3:5" x14ac:dyDescent="0.25">
      <c r="C2996">
        <f>'TPS543C20 Loop Gain'!AI944</f>
        <v>-16.756390214152077</v>
      </c>
      <c r="D2996">
        <f>'TPS543C20 Loop Gain'!AJ944</f>
        <v>60.741510088542896</v>
      </c>
      <c r="E2996">
        <f>'TPS543C20 Loop Gain'!B944</f>
        <v>81000</v>
      </c>
    </row>
    <row r="2997" spans="3:5" x14ac:dyDescent="0.25">
      <c r="C2997">
        <f>'TPS543C20 Loop Gain'!AI943</f>
        <v>-16.745057163565349</v>
      </c>
      <c r="D2997">
        <f>'TPS543C20 Loop Gain'!AJ943</f>
        <v>60.752695695172001</v>
      </c>
      <c r="E2997">
        <f>'TPS543C20 Loop Gain'!B943</f>
        <v>80900</v>
      </c>
    </row>
    <row r="2998" spans="3:5" x14ac:dyDescent="0.25">
      <c r="C2998">
        <f>'TPS543C20 Loop Gain'!AI942</f>
        <v>-16.733710272100875</v>
      </c>
      <c r="D2998">
        <f>'TPS543C20 Loop Gain'!AJ942</f>
        <v>60.763847389321079</v>
      </c>
      <c r="E2998">
        <f>'TPS543C20 Loop Gain'!B942</f>
        <v>80800</v>
      </c>
    </row>
    <row r="2999" spans="3:5" x14ac:dyDescent="0.25">
      <c r="C2999">
        <f>'TPS543C20 Loop Gain'!AI941</f>
        <v>-16.722349500194095</v>
      </c>
      <c r="D2999">
        <f>'TPS543C20 Loop Gain'!AJ941</f>
        <v>60.774965047687388</v>
      </c>
      <c r="E2999">
        <f>'TPS543C20 Loop Gain'!B941</f>
        <v>80700</v>
      </c>
    </row>
    <row r="3000" spans="3:5" x14ac:dyDescent="0.25">
      <c r="C3000">
        <f>'TPS543C20 Loop Gain'!AI940</f>
        <v>-16.710974808112454</v>
      </c>
      <c r="D3000">
        <f>'TPS543C20 Loop Gain'!AJ940</f>
        <v>60.786048546370566</v>
      </c>
      <c r="E3000">
        <f>'TPS543C20 Loop Gain'!B940</f>
        <v>80600</v>
      </c>
    </row>
    <row r="3001" spans="3:5" x14ac:dyDescent="0.25">
      <c r="C3001">
        <f>'TPS543C20 Loop Gain'!AI939</f>
        <v>-16.69958615595327</v>
      </c>
      <c r="D3001">
        <f>'TPS543C20 Loop Gain'!AJ939</f>
        <v>60.797097760864318</v>
      </c>
      <c r="E3001">
        <f>'TPS543C20 Loop Gain'!B939</f>
        <v>80500</v>
      </c>
    </row>
    <row r="3002" spans="3:5" x14ac:dyDescent="0.25">
      <c r="C3002">
        <f>'TPS543C20 Loop Gain'!AI938</f>
        <v>-16.688183503643643</v>
      </c>
      <c r="D3002">
        <f>'TPS543C20 Loop Gain'!AJ938</f>
        <v>60.808112566057162</v>
      </c>
      <c r="E3002">
        <f>'TPS543C20 Loop Gain'!B938</f>
        <v>80400</v>
      </c>
    </row>
    <row r="3003" spans="3:5" x14ac:dyDescent="0.25">
      <c r="C3003">
        <f>'TPS543C20 Loop Gain'!AI937</f>
        <v>-16.67676681093873</v>
      </c>
      <c r="D3003">
        <f>'TPS543C20 Loop Gain'!AJ937</f>
        <v>60.819092836227767</v>
      </c>
      <c r="E3003">
        <f>'TPS543C20 Loop Gain'!B937</f>
        <v>80300</v>
      </c>
    </row>
    <row r="3004" spans="3:5" x14ac:dyDescent="0.25">
      <c r="C3004">
        <f>'TPS543C20 Loop Gain'!AI936</f>
        <v>-16.665336037421806</v>
      </c>
      <c r="D3004">
        <f>'TPS543C20 Loop Gain'!AJ936</f>
        <v>60.830038445040465</v>
      </c>
      <c r="E3004">
        <f>'TPS543C20 Loop Gain'!B936</f>
        <v>80200</v>
      </c>
    </row>
    <row r="3005" spans="3:5" x14ac:dyDescent="0.25">
      <c r="C3005">
        <f>'TPS543C20 Loop Gain'!AI935</f>
        <v>-16.65389114250172</v>
      </c>
      <c r="D3005">
        <f>'TPS543C20 Loop Gain'!AJ935</f>
        <v>60.840949265543372</v>
      </c>
      <c r="E3005">
        <f>'TPS543C20 Loop Gain'!B935</f>
        <v>80100</v>
      </c>
    </row>
    <row r="3006" spans="3:5" x14ac:dyDescent="0.25">
      <c r="C3006">
        <f>'TPS543C20 Loop Gain'!AI934</f>
        <v>-16.64243208541345</v>
      </c>
      <c r="D3006">
        <f>'TPS543C20 Loop Gain'!AJ934</f>
        <v>60.851825170162051</v>
      </c>
      <c r="E3006">
        <f>'TPS543C20 Loop Gain'!B934</f>
        <v>80000</v>
      </c>
    </row>
    <row r="3007" spans="3:5" x14ac:dyDescent="0.25">
      <c r="C3007">
        <f>'TPS543C20 Loop Gain'!AI933</f>
        <v>-16.630958825216087</v>
      </c>
      <c r="D3007">
        <f>'TPS543C20 Loop Gain'!AJ933</f>
        <v>60.862666030700062</v>
      </c>
      <c r="E3007">
        <f>'TPS543C20 Loop Gain'!B933</f>
        <v>79900</v>
      </c>
    </row>
    <row r="3008" spans="3:5" x14ac:dyDescent="0.25">
      <c r="C3008">
        <f>'TPS543C20 Loop Gain'!AI932</f>
        <v>-16.619471320792179</v>
      </c>
      <c r="D3008">
        <f>'TPS543C20 Loop Gain'!AJ932</f>
        <v>60.873471718330137</v>
      </c>
      <c r="E3008">
        <f>'TPS543C20 Loop Gain'!B932</f>
        <v>79800</v>
      </c>
    </row>
    <row r="3009" spans="3:5" x14ac:dyDescent="0.25">
      <c r="C3009">
        <f>'TPS543C20 Loop Gain'!AI931</f>
        <v>-16.607969530846095</v>
      </c>
      <c r="D3009">
        <f>'TPS543C20 Loop Gain'!AJ931</f>
        <v>60.884242103595696</v>
      </c>
      <c r="E3009">
        <f>'TPS543C20 Loop Gain'!B931</f>
        <v>79700</v>
      </c>
    </row>
    <row r="3010" spans="3:5" x14ac:dyDescent="0.25">
      <c r="C3010">
        <f>'TPS543C20 Loop Gain'!AI930</f>
        <v>-16.596453413904356</v>
      </c>
      <c r="D3010">
        <f>'TPS543C20 Loop Gain'!AJ930</f>
        <v>60.894977056403654</v>
      </c>
      <c r="E3010">
        <f>'TPS543C20 Loop Gain'!B930</f>
        <v>79600</v>
      </c>
    </row>
    <row r="3011" spans="3:5" x14ac:dyDescent="0.25">
      <c r="C3011">
        <f>'TPS543C20 Loop Gain'!AI929</f>
        <v>-16.584922928313194</v>
      </c>
      <c r="D3011">
        <f>'TPS543C20 Loop Gain'!AJ929</f>
        <v>60.905676446021857</v>
      </c>
      <c r="E3011">
        <f>'TPS543C20 Loop Gain'!B929</f>
        <v>79500</v>
      </c>
    </row>
    <row r="3012" spans="3:5" x14ac:dyDescent="0.25">
      <c r="C3012">
        <f>'TPS543C20 Loop Gain'!AI928</f>
        <v>-16.573378032237787</v>
      </c>
      <c r="D3012">
        <f>'TPS543C20 Loop Gain'!AJ928</f>
        <v>60.9163401410758</v>
      </c>
      <c r="E3012">
        <f>'TPS543C20 Loop Gain'!B928</f>
        <v>79400</v>
      </c>
    </row>
    <row r="3013" spans="3:5" x14ac:dyDescent="0.25">
      <c r="C3013">
        <f>'TPS543C20 Loop Gain'!AI927</f>
        <v>-16.561818683661755</v>
      </c>
      <c r="D3013">
        <f>'TPS543C20 Loop Gain'!AJ927</f>
        <v>60.926968009544183</v>
      </c>
      <c r="E3013">
        <f>'TPS543C20 Loop Gain'!B927</f>
        <v>79300</v>
      </c>
    </row>
    <row r="3014" spans="3:5" x14ac:dyDescent="0.25">
      <c r="C3014">
        <f>'TPS543C20 Loop Gain'!AI926</f>
        <v>-16.550244840385851</v>
      </c>
      <c r="D3014">
        <f>'TPS543C20 Loop Gain'!AJ926</f>
        <v>60.937559918755454</v>
      </c>
      <c r="E3014">
        <f>'TPS543C20 Loop Gain'!B926</f>
        <v>79200</v>
      </c>
    </row>
    <row r="3015" spans="3:5" x14ac:dyDescent="0.25">
      <c r="C3015">
        <f>'TPS543C20 Loop Gain'!AI925</f>
        <v>-16.538656460026214</v>
      </c>
      <c r="D3015">
        <f>'TPS543C20 Loop Gain'!AJ925</f>
        <v>60.948115735383681</v>
      </c>
      <c r="E3015">
        <f>'TPS543C20 Loop Gain'!B925</f>
        <v>79100</v>
      </c>
    </row>
    <row r="3016" spans="3:5" x14ac:dyDescent="0.25">
      <c r="C3016">
        <f>'TPS543C20 Loop Gain'!AI924</f>
        <v>-16.527053500014425</v>
      </c>
      <c r="D3016">
        <f>'TPS543C20 Loop Gain'!AJ924</f>
        <v>60.958635325445357</v>
      </c>
      <c r="E3016">
        <f>'TPS543C20 Loop Gain'!B924</f>
        <v>79000</v>
      </c>
    </row>
    <row r="3017" spans="3:5" x14ac:dyDescent="0.25">
      <c r="C3017">
        <f>'TPS543C20 Loop Gain'!AI923</f>
        <v>-16.515435917595287</v>
      </c>
      <c r="D3017">
        <f>'TPS543C20 Loop Gain'!AJ923</f>
        <v>60.969118554294639</v>
      </c>
      <c r="E3017">
        <f>'TPS543C20 Loop Gain'!B923</f>
        <v>78900</v>
      </c>
    </row>
    <row r="3018" spans="3:5" x14ac:dyDescent="0.25">
      <c r="C3018">
        <f>'TPS543C20 Loop Gain'!AI922</f>
        <v>-16.503803669826446</v>
      </c>
      <c r="D3018">
        <f>'TPS543C20 Loop Gain'!AJ922</f>
        <v>60.979565286621188</v>
      </c>
      <c r="E3018">
        <f>'TPS543C20 Loop Gain'!B922</f>
        <v>78800</v>
      </c>
    </row>
    <row r="3019" spans="3:5" x14ac:dyDescent="0.25">
      <c r="C3019">
        <f>'TPS543C20 Loop Gain'!AI921</f>
        <v>-16.492156713577263</v>
      </c>
      <c r="D3019">
        <f>'TPS543C20 Loop Gain'!AJ921</f>
        <v>60.989975386443085</v>
      </c>
      <c r="E3019">
        <f>'TPS543C20 Loop Gain'!B921</f>
        <v>78700</v>
      </c>
    </row>
    <row r="3020" spans="3:5" x14ac:dyDescent="0.25">
      <c r="C3020">
        <f>'TPS543C20 Loop Gain'!AI920</f>
        <v>-16.480495005526958</v>
      </c>
      <c r="D3020">
        <f>'TPS543C20 Loop Gain'!AJ920</f>
        <v>61.000348717106803</v>
      </c>
      <c r="E3020">
        <f>'TPS543C20 Loop Gain'!B920</f>
        <v>78600</v>
      </c>
    </row>
    <row r="3021" spans="3:5" x14ac:dyDescent="0.25">
      <c r="C3021">
        <f>'TPS543C20 Loop Gain'!AI919</f>
        <v>-16.46881850216435</v>
      </c>
      <c r="D3021">
        <f>'TPS543C20 Loop Gain'!AJ919</f>
        <v>61.01068514128027</v>
      </c>
      <c r="E3021">
        <f>'TPS543C20 Loop Gain'!B919</f>
        <v>78500</v>
      </c>
    </row>
    <row r="3022" spans="3:5" x14ac:dyDescent="0.25">
      <c r="C3022">
        <f>'TPS543C20 Loop Gain'!AI918</f>
        <v>-16.457127159786179</v>
      </c>
      <c r="D3022">
        <f>'TPS543C20 Loop Gain'!AJ918</f>
        <v>61.02098452095035</v>
      </c>
      <c r="E3022">
        <f>'TPS543C20 Loop Gain'!B918</f>
        <v>78400</v>
      </c>
    </row>
    <row r="3023" spans="3:5" x14ac:dyDescent="0.25">
      <c r="C3023">
        <f>'TPS543C20 Loop Gain'!AI917</f>
        <v>-16.445420934496472</v>
      </c>
      <c r="D3023">
        <f>'TPS543C20 Loop Gain'!AJ917</f>
        <v>61.031246717418178</v>
      </c>
      <c r="E3023">
        <f>'TPS543C20 Loop Gain'!B917</f>
        <v>78300</v>
      </c>
    </row>
    <row r="3024" spans="3:5" x14ac:dyDescent="0.25">
      <c r="C3024">
        <f>'TPS543C20 Loop Gain'!AI916</f>
        <v>-16.433699782204425</v>
      </c>
      <c r="D3024">
        <f>'TPS543C20 Loop Gain'!AJ916</f>
        <v>61.041471591295547</v>
      </c>
      <c r="E3024">
        <f>'TPS543C20 Loop Gain'!B916</f>
        <v>78200</v>
      </c>
    </row>
    <row r="3025" spans="3:5" x14ac:dyDescent="0.25">
      <c r="C3025">
        <f>'TPS543C20 Loop Gain'!AI915</f>
        <v>-16.421963658624559</v>
      </c>
      <c r="D3025">
        <f>'TPS543C20 Loop Gain'!AJ915</f>
        <v>61.0516590025005</v>
      </c>
      <c r="E3025">
        <f>'TPS543C20 Loop Gain'!B915</f>
        <v>78100</v>
      </c>
    </row>
    <row r="3026" spans="3:5" x14ac:dyDescent="0.25">
      <c r="C3026">
        <f>'TPS543C20 Loop Gain'!AI914</f>
        <v>-16.410212519274111</v>
      </c>
      <c r="D3026">
        <f>'TPS543C20 Loop Gain'!AJ914</f>
        <v>61.061808810253268</v>
      </c>
      <c r="E3026">
        <f>'TPS543C20 Loop Gain'!B914</f>
        <v>78000</v>
      </c>
    </row>
    <row r="3027" spans="3:5" x14ac:dyDescent="0.25">
      <c r="C3027">
        <f>'TPS543C20 Loop Gain'!AI913</f>
        <v>-16.398446319473166</v>
      </c>
      <c r="D3027">
        <f>'TPS543C20 Loop Gain'!AJ913</f>
        <v>61.071920873073097</v>
      </c>
      <c r="E3027">
        <f>'TPS543C20 Loop Gain'!B913</f>
        <v>77900</v>
      </c>
    </row>
    <row r="3028" spans="3:5" x14ac:dyDescent="0.25">
      <c r="C3028">
        <f>'TPS543C20 Loop Gain'!AI912</f>
        <v>-16.386665014342437</v>
      </c>
      <c r="D3028">
        <f>'TPS543C20 Loop Gain'!AJ912</f>
        <v>61.081995048772448</v>
      </c>
      <c r="E3028">
        <f>'TPS543C20 Loop Gain'!B912</f>
        <v>77800</v>
      </c>
    </row>
    <row r="3029" spans="3:5" x14ac:dyDescent="0.25">
      <c r="C3029">
        <f>'TPS543C20 Loop Gain'!AI911</f>
        <v>-16.37486855880271</v>
      </c>
      <c r="D3029">
        <f>'TPS543C20 Loop Gain'!AJ911</f>
        <v>61.092031194454449</v>
      </c>
      <c r="E3029">
        <f>'TPS543C20 Loop Gain'!B911</f>
        <v>77700</v>
      </c>
    </row>
    <row r="3030" spans="3:5" x14ac:dyDescent="0.25">
      <c r="C3030">
        <f>'TPS543C20 Loop Gain'!AI910</f>
        <v>-16.363056907573252</v>
      </c>
      <c r="D3030">
        <f>'TPS543C20 Loop Gain'!AJ910</f>
        <v>61.102029166506377</v>
      </c>
      <c r="E3030">
        <f>'TPS543C20 Loop Gain'!B910</f>
        <v>77600</v>
      </c>
    </row>
    <row r="3031" spans="3:5" x14ac:dyDescent="0.25">
      <c r="C3031">
        <f>'TPS543C20 Loop Gain'!AI909</f>
        <v>-16.351230015171058</v>
      </c>
      <c r="D3031">
        <f>'TPS543C20 Loop Gain'!AJ909</f>
        <v>61.111988820598718</v>
      </c>
      <c r="E3031">
        <f>'TPS543C20 Loop Gain'!B909</f>
        <v>77500</v>
      </c>
    </row>
    <row r="3032" spans="3:5" x14ac:dyDescent="0.25">
      <c r="C3032">
        <f>'TPS543C20 Loop Gain'!AI908</f>
        <v>-16.339387835908681</v>
      </c>
      <c r="D3032">
        <f>'TPS543C20 Loop Gain'!AJ908</f>
        <v>61.121910011678246</v>
      </c>
      <c r="E3032">
        <f>'TPS543C20 Loop Gain'!B908</f>
        <v>77400</v>
      </c>
    </row>
    <row r="3033" spans="3:5" x14ac:dyDescent="0.25">
      <c r="C3033">
        <f>'TPS543C20 Loop Gain'!AI907</f>
        <v>-16.327530323894198</v>
      </c>
      <c r="D3033">
        <f>'TPS543C20 Loop Gain'!AJ907</f>
        <v>61.131792593964875</v>
      </c>
      <c r="E3033">
        <f>'TPS543C20 Loop Gain'!B907</f>
        <v>77300</v>
      </c>
    </row>
    <row r="3034" spans="3:5" x14ac:dyDescent="0.25">
      <c r="C3034">
        <f>'TPS543C20 Loop Gain'!AI906</f>
        <v>-16.315657433029124</v>
      </c>
      <c r="D3034">
        <f>'TPS543C20 Loop Gain'!AJ906</f>
        <v>61.141636420946803</v>
      </c>
      <c r="E3034">
        <f>'TPS543C20 Loop Gain'!B906</f>
        <v>77200</v>
      </c>
    </row>
    <row r="3035" spans="3:5" x14ac:dyDescent="0.25">
      <c r="C3035">
        <f>'TPS543C20 Loop Gain'!AI905</f>
        <v>-16.303769117007477</v>
      </c>
      <c r="D3035">
        <f>'TPS543C20 Loop Gain'!AJ905</f>
        <v>61.151441345376952</v>
      </c>
      <c r="E3035">
        <f>'TPS543C20 Loop Gain'!B905</f>
        <v>77100</v>
      </c>
    </row>
    <row r="3036" spans="3:5" x14ac:dyDescent="0.25">
      <c r="C3036">
        <f>'TPS543C20 Loop Gain'!AI904</f>
        <v>-16.291865329314234</v>
      </c>
      <c r="D3036">
        <f>'TPS543C20 Loop Gain'!AJ904</f>
        <v>61.161207219267489</v>
      </c>
      <c r="E3036">
        <f>'TPS543C20 Loop Gain'!B904</f>
        <v>77000</v>
      </c>
    </row>
    <row r="3037" spans="3:5" x14ac:dyDescent="0.25">
      <c r="C3037">
        <f>'TPS543C20 Loop Gain'!AI903</f>
        <v>-16.279946023224319</v>
      </c>
      <c r="D3037">
        <f>'TPS543C20 Loop Gain'!AJ903</f>
        <v>61.170933893886641</v>
      </c>
      <c r="E3037">
        <f>'TPS543C20 Loop Gain'!B903</f>
        <v>76900</v>
      </c>
    </row>
    <row r="3038" spans="3:5" x14ac:dyDescent="0.25">
      <c r="C3038">
        <f>'TPS543C20 Loop Gain'!AI902</f>
        <v>-16.268011151801403</v>
      </c>
      <c r="D3038">
        <f>'TPS543C20 Loop Gain'!AJ902</f>
        <v>61.180621219753455</v>
      </c>
      <c r="E3038">
        <f>'TPS543C20 Loop Gain'!B902</f>
        <v>76800</v>
      </c>
    </row>
    <row r="3039" spans="3:5" x14ac:dyDescent="0.25">
      <c r="C3039">
        <f>'TPS543C20 Loop Gain'!AI901</f>
        <v>-16.256060667896314</v>
      </c>
      <c r="D3039">
        <f>'TPS543C20 Loop Gain'!AJ901</f>
        <v>61.190269046633084</v>
      </c>
      <c r="E3039">
        <f>'TPS543C20 Loop Gain'!B901</f>
        <v>76700</v>
      </c>
    </row>
    <row r="3040" spans="3:5" x14ac:dyDescent="0.25">
      <c r="C3040">
        <f>'TPS543C20 Loop Gain'!AI900</f>
        <v>-16.244094524145794</v>
      </c>
      <c r="D3040">
        <f>'TPS543C20 Loop Gain'!AJ900</f>
        <v>61.199877223533178</v>
      </c>
      <c r="E3040">
        <f>'TPS543C20 Loop Gain'!B900</f>
        <v>76600</v>
      </c>
    </row>
    <row r="3041" spans="3:5" x14ac:dyDescent="0.25">
      <c r="C3041">
        <f>'TPS543C20 Loop Gain'!AI899</f>
        <v>-16.232112672971333</v>
      </c>
      <c r="D3041">
        <f>'TPS543C20 Loop Gain'!AJ899</f>
        <v>61.209445598698672</v>
      </c>
      <c r="E3041">
        <f>'TPS543C20 Loop Gain'!B899</f>
        <v>76500</v>
      </c>
    </row>
    <row r="3042" spans="3:5" x14ac:dyDescent="0.25">
      <c r="C3042">
        <f>'TPS543C20 Loop Gain'!AI898</f>
        <v>-16.220115066577737</v>
      </c>
      <c r="D3042">
        <f>'TPS543C20 Loop Gain'!AJ898</f>
        <v>61.218974019608396</v>
      </c>
      <c r="E3042">
        <f>'TPS543C20 Loop Gain'!B898</f>
        <v>76400</v>
      </c>
    </row>
    <row r="3043" spans="3:5" x14ac:dyDescent="0.25">
      <c r="C3043">
        <f>'TPS543C20 Loop Gain'!AI897</f>
        <v>-16.208101656951612</v>
      </c>
      <c r="D3043">
        <f>'TPS543C20 Loop Gain'!AJ897</f>
        <v>61.228462332968256</v>
      </c>
      <c r="E3043">
        <f>'TPS543C20 Loop Gain'!B897</f>
        <v>76300</v>
      </c>
    </row>
    <row r="3044" spans="3:5" x14ac:dyDescent="0.25">
      <c r="C3044">
        <f>'TPS543C20 Loop Gain'!AI896</f>
        <v>-16.196072395860469</v>
      </c>
      <c r="D3044">
        <f>'TPS543C20 Loop Gain'!AJ896</f>
        <v>61.237910384707966</v>
      </c>
      <c r="E3044">
        <f>'TPS543C20 Loop Gain'!B896</f>
        <v>76200</v>
      </c>
    </row>
    <row r="3045" spans="3:5" x14ac:dyDescent="0.25">
      <c r="C3045">
        <f>'TPS543C20 Loop Gain'!AI895</f>
        <v>-16.184027234850909</v>
      </c>
      <c r="D3045">
        <f>'TPS543C20 Loop Gain'!AJ895</f>
        <v>61.247318019977442</v>
      </c>
      <c r="E3045">
        <f>'TPS543C20 Loop Gain'!B895</f>
        <v>76100</v>
      </c>
    </row>
    <row r="3046" spans="3:5" x14ac:dyDescent="0.25">
      <c r="C3046">
        <f>'TPS543C20 Loop Gain'!AI894</f>
        <v>-16.171966125247671</v>
      </c>
      <c r="D3046">
        <f>'TPS543C20 Loop Gain'!AJ894</f>
        <v>61.25668508314007</v>
      </c>
      <c r="E3046">
        <f>'TPS543C20 Loop Gain'!B894</f>
        <v>76000</v>
      </c>
    </row>
    <row r="3047" spans="3:5" x14ac:dyDescent="0.25">
      <c r="C3047">
        <f>'TPS543C20 Loop Gain'!AI893</f>
        <v>-16.15988901815156</v>
      </c>
      <c r="D3047">
        <f>'TPS543C20 Loop Gain'!AJ893</f>
        <v>61.266011417769526</v>
      </c>
      <c r="E3047">
        <f>'TPS543C20 Loop Gain'!B893</f>
        <v>75900</v>
      </c>
    </row>
    <row r="3048" spans="3:5" x14ac:dyDescent="0.25">
      <c r="C3048">
        <f>'TPS543C20 Loop Gain'!AI892</f>
        <v>-16.147795864438997</v>
      </c>
      <c r="D3048">
        <f>'TPS543C20 Loop Gain'!AJ892</f>
        <v>61.275296866643899</v>
      </c>
      <c r="E3048">
        <f>'TPS543C20 Loop Gain'!B892</f>
        <v>75800</v>
      </c>
    </row>
    <row r="3049" spans="3:5" x14ac:dyDescent="0.25">
      <c r="C3049">
        <f>'TPS543C20 Loop Gain'!AI891</f>
        <v>-16.135686614759869</v>
      </c>
      <c r="D3049">
        <f>'TPS543C20 Loop Gain'!AJ891</f>
        <v>61.284541271742079</v>
      </c>
      <c r="E3049">
        <f>'TPS543C20 Loop Gain'!B891</f>
        <v>75700</v>
      </c>
    </row>
    <row r="3050" spans="3:5" x14ac:dyDescent="0.25">
      <c r="C3050">
        <f>'TPS543C20 Loop Gain'!AI890</f>
        <v>-16.123561219536104</v>
      </c>
      <c r="D3050">
        <f>'TPS543C20 Loop Gain'!AJ890</f>
        <v>61.293744474237414</v>
      </c>
      <c r="E3050">
        <f>'TPS543C20 Loop Gain'!B890</f>
        <v>75600</v>
      </c>
    </row>
    <row r="3051" spans="3:5" x14ac:dyDescent="0.25">
      <c r="C3051">
        <f>'TPS543C20 Loop Gain'!AI889</f>
        <v>-16.111419628961396</v>
      </c>
      <c r="D3051">
        <f>'TPS543C20 Loop Gain'!AJ889</f>
        <v>61.302906314494876</v>
      </c>
      <c r="E3051">
        <f>'TPS543C20 Loop Gain'!B889</f>
        <v>75500</v>
      </c>
    </row>
    <row r="3052" spans="3:5" x14ac:dyDescent="0.25">
      <c r="C3052">
        <f>'TPS543C20 Loop Gain'!AI888</f>
        <v>-16.099261792997918</v>
      </c>
      <c r="D3052">
        <f>'TPS543C20 Loop Gain'!AJ888</f>
        <v>61.312026632064061</v>
      </c>
      <c r="E3052">
        <f>'TPS543C20 Loop Gain'!B888</f>
        <v>75400</v>
      </c>
    </row>
    <row r="3053" spans="3:5" x14ac:dyDescent="0.25">
      <c r="C3053">
        <f>'TPS543C20 Loop Gain'!AI887</f>
        <v>-16.087087661376529</v>
      </c>
      <c r="D3053">
        <f>'TPS543C20 Loop Gain'!AJ887</f>
        <v>61.32110526567638</v>
      </c>
      <c r="E3053">
        <f>'TPS543C20 Loop Gain'!B887</f>
        <v>75300</v>
      </c>
    </row>
    <row r="3054" spans="3:5" x14ac:dyDescent="0.25">
      <c r="C3054">
        <f>'TPS543C20 Loop Gain'!AI886</f>
        <v>-16.074897183594274</v>
      </c>
      <c r="D3054">
        <f>'TPS543C20 Loop Gain'!AJ886</f>
        <v>61.330142053237864</v>
      </c>
      <c r="E3054">
        <f>'TPS543C20 Loop Gain'!B886</f>
        <v>75200</v>
      </c>
    </row>
    <row r="3055" spans="3:5" x14ac:dyDescent="0.25">
      <c r="C3055">
        <f>'TPS543C20 Loop Gain'!AI885</f>
        <v>-16.062690308913123</v>
      </c>
      <c r="D3055">
        <f>'TPS543C20 Loop Gain'!AJ885</f>
        <v>61.339136831826451</v>
      </c>
      <c r="E3055">
        <f>'TPS543C20 Loop Gain'!B885</f>
        <v>75100</v>
      </c>
    </row>
    <row r="3056" spans="3:5" x14ac:dyDescent="0.25">
      <c r="C3056">
        <f>'TPS543C20 Loop Gain'!AI884</f>
        <v>-16.050466986359147</v>
      </c>
      <c r="D3056">
        <f>'TPS543C20 Loop Gain'!AJ884</f>
        <v>61.348089437684763</v>
      </c>
      <c r="E3056">
        <f>'TPS543C20 Loop Gain'!B884</f>
        <v>75000</v>
      </c>
    </row>
    <row r="3057" spans="3:5" x14ac:dyDescent="0.25">
      <c r="C3057">
        <f>'TPS543C20 Loop Gain'!AI883</f>
        <v>-16.038227164720222</v>
      </c>
      <c r="D3057">
        <f>'TPS543C20 Loop Gain'!AJ883</f>
        <v>61.35699970621701</v>
      </c>
      <c r="E3057">
        <f>'TPS543C20 Loop Gain'!B883</f>
        <v>74900</v>
      </c>
    </row>
    <row r="3058" spans="3:5" x14ac:dyDescent="0.25">
      <c r="C3058">
        <f>'TPS543C20 Loop Gain'!AI882</f>
        <v>-16.025970792544872</v>
      </c>
      <c r="D3058">
        <f>'TPS543C20 Loop Gain'!AJ882</f>
        <v>61.365867471982895</v>
      </c>
      <c r="E3058">
        <f>'TPS543C20 Loop Gain'!B882</f>
        <v>74800</v>
      </c>
    </row>
    <row r="3059" spans="3:5" x14ac:dyDescent="0.25">
      <c r="C3059">
        <f>'TPS543C20 Loop Gain'!AI881</f>
        <v>-16.013697818140649</v>
      </c>
      <c r="D3059">
        <f>'TPS543C20 Loop Gain'!AJ881</f>
        <v>61.374692568692446</v>
      </c>
      <c r="E3059">
        <f>'TPS543C20 Loop Gain'!B881</f>
        <v>74700</v>
      </c>
    </row>
    <row r="3060" spans="3:5" x14ac:dyDescent="0.25">
      <c r="C3060">
        <f>'TPS543C20 Loop Gain'!AI880</f>
        <v>-16.001408189572814</v>
      </c>
      <c r="D3060">
        <f>'TPS543C20 Loop Gain'!AJ880</f>
        <v>61.383474829201404</v>
      </c>
      <c r="E3060">
        <f>'TPS543C20 Loop Gain'!B880</f>
        <v>74600</v>
      </c>
    </row>
    <row r="3061" spans="3:5" x14ac:dyDescent="0.25">
      <c r="C3061">
        <f>'TPS543C20 Loop Gain'!AI879</f>
        <v>-15.98910185466249</v>
      </c>
      <c r="D3061">
        <f>'TPS543C20 Loop Gain'!AJ879</f>
        <v>61.392214085505067</v>
      </c>
      <c r="E3061">
        <f>'TPS543C20 Loop Gain'!B879</f>
        <v>74500</v>
      </c>
    </row>
    <row r="3062" spans="3:5" x14ac:dyDescent="0.25">
      <c r="C3062">
        <f>'TPS543C20 Loop Gain'!AI878</f>
        <v>-15.976778760985288</v>
      </c>
      <c r="D3062">
        <f>'TPS543C20 Loop Gain'!AJ878</f>
        <v>61.400910168734605</v>
      </c>
      <c r="E3062">
        <f>'TPS543C20 Loop Gain'!B878</f>
        <v>74400</v>
      </c>
    </row>
    <row r="3063" spans="3:5" x14ac:dyDescent="0.25">
      <c r="C3063">
        <f>'TPS543C20 Loop Gain'!AI877</f>
        <v>-15.96443885586978</v>
      </c>
      <c r="D3063">
        <f>'TPS543C20 Loop Gain'!AJ877</f>
        <v>61.409562909150011</v>
      </c>
      <c r="E3063">
        <f>'TPS543C20 Loop Gain'!B877</f>
        <v>74300</v>
      </c>
    </row>
    <row r="3064" spans="3:5" x14ac:dyDescent="0.25">
      <c r="C3064">
        <f>'TPS543C20 Loop Gain'!AI876</f>
        <v>-15.952082086395716</v>
      </c>
      <c r="D3064">
        <f>'TPS543C20 Loop Gain'!AJ876</f>
        <v>61.418172136137123</v>
      </c>
      <c r="E3064">
        <f>'TPS543C20 Loop Gain'!B876</f>
        <v>74200</v>
      </c>
    </row>
    <row r="3065" spans="3:5" x14ac:dyDescent="0.25">
      <c r="C3065">
        <f>'TPS543C20 Loop Gain'!AI875</f>
        <v>-15.93970839939325</v>
      </c>
      <c r="D3065">
        <f>'TPS543C20 Loop Gain'!AJ875</f>
        <v>61.426737678198698</v>
      </c>
      <c r="E3065">
        <f>'TPS543C20 Loop Gain'!B875</f>
        <v>74100</v>
      </c>
    </row>
    <row r="3066" spans="3:5" x14ac:dyDescent="0.25">
      <c r="C3066">
        <f>'TPS543C20 Loop Gain'!AI874</f>
        <v>-15.927317741439602</v>
      </c>
      <c r="D3066">
        <f>'TPS543C20 Loop Gain'!AJ874</f>
        <v>61.435259362953147</v>
      </c>
      <c r="E3066">
        <f>'TPS543C20 Loop Gain'!B874</f>
        <v>74000</v>
      </c>
    </row>
    <row r="3067" spans="3:5" x14ac:dyDescent="0.25">
      <c r="C3067">
        <f>'TPS543C20 Loop Gain'!AI873</f>
        <v>-15.914910058859045</v>
      </c>
      <c r="D3067">
        <f>'TPS543C20 Loop Gain'!AJ873</f>
        <v>61.443737017126615</v>
      </c>
      <c r="E3067">
        <f>'TPS543C20 Loop Gain'!B873</f>
        <v>73900</v>
      </c>
    </row>
    <row r="3068" spans="3:5" x14ac:dyDescent="0.25">
      <c r="C3068">
        <f>'TPS543C20 Loop Gain'!AI872</f>
        <v>-15.902485297721121</v>
      </c>
      <c r="D3068">
        <f>'TPS543C20 Loop Gain'!AJ872</f>
        <v>61.452170466547877</v>
      </c>
      <c r="E3068">
        <f>'TPS543C20 Loop Gain'!B872</f>
        <v>73800</v>
      </c>
    </row>
    <row r="3069" spans="3:5" x14ac:dyDescent="0.25">
      <c r="C3069">
        <f>'TPS543C20 Loop Gain'!AI871</f>
        <v>-15.890043403837977</v>
      </c>
      <c r="D3069">
        <f>'TPS543C20 Loop Gain'!AJ871</f>
        <v>61.460559536142696</v>
      </c>
      <c r="E3069">
        <f>'TPS543C20 Loop Gain'!B871</f>
        <v>73700</v>
      </c>
    </row>
    <row r="3070" spans="3:5" x14ac:dyDescent="0.25">
      <c r="C3070">
        <f>'TPS543C20 Loop Gain'!AI870</f>
        <v>-15.877584322763729</v>
      </c>
      <c r="D3070">
        <f>'TPS543C20 Loop Gain'!AJ870</f>
        <v>61.468904049929947</v>
      </c>
      <c r="E3070">
        <f>'TPS543C20 Loop Gain'!B870</f>
        <v>73600</v>
      </c>
    </row>
    <row r="3071" spans="3:5" x14ac:dyDescent="0.25">
      <c r="C3071">
        <f>'TPS543C20 Loop Gain'!AI869</f>
        <v>-15.865107999792418</v>
      </c>
      <c r="D3071">
        <f>'TPS543C20 Loop Gain'!AJ869</f>
        <v>61.477203831013767</v>
      </c>
      <c r="E3071">
        <f>'TPS543C20 Loop Gain'!B869</f>
        <v>73500</v>
      </c>
    </row>
    <row r="3072" spans="3:5" x14ac:dyDescent="0.25">
      <c r="C3072">
        <f>'TPS543C20 Loop Gain'!AI868</f>
        <v>-15.852614379956265</v>
      </c>
      <c r="D3072">
        <f>'TPS543C20 Loop Gain'!AJ868</f>
        <v>61.485458701579482</v>
      </c>
      <c r="E3072">
        <f>'TPS543C20 Loop Gain'!B868</f>
        <v>73400</v>
      </c>
    </row>
    <row r="3073" spans="3:5" x14ac:dyDescent="0.25">
      <c r="C3073">
        <f>'TPS543C20 Loop Gain'!AI867</f>
        <v>-15.840103408023879</v>
      </c>
      <c r="D3073">
        <f>'TPS543C20 Loop Gain'!AJ867</f>
        <v>61.493668482887479</v>
      </c>
      <c r="E3073">
        <f>'TPS543C20 Loop Gain'!B867</f>
        <v>73300</v>
      </c>
    </row>
    <row r="3074" spans="3:5" x14ac:dyDescent="0.25">
      <c r="C3074">
        <f>'TPS543C20 Loop Gain'!AI866</f>
        <v>-15.827575028499155</v>
      </c>
      <c r="D3074">
        <f>'TPS543C20 Loop Gain'!AJ866</f>
        <v>61.501832995267705</v>
      </c>
      <c r="E3074">
        <f>'TPS543C20 Loop Gain'!B866</f>
        <v>73200</v>
      </c>
    </row>
    <row r="3075" spans="3:5" x14ac:dyDescent="0.25">
      <c r="C3075">
        <f>'TPS543C20 Loop Gain'!AI865</f>
        <v>-15.815029185618876</v>
      </c>
      <c r="D3075">
        <f>'TPS543C20 Loop Gain'!AJ865</f>
        <v>61.509952058112646</v>
      </c>
      <c r="E3075">
        <f>'TPS543C20 Loop Gain'!B865</f>
        <v>73100</v>
      </c>
    </row>
    <row r="3076" spans="3:5" x14ac:dyDescent="0.25">
      <c r="C3076">
        <f>'TPS543C20 Loop Gain'!AI864</f>
        <v>-15.8024658233513</v>
      </c>
      <c r="D3076">
        <f>'TPS543C20 Loop Gain'!AJ864</f>
        <v>61.518025489874468</v>
      </c>
      <c r="E3076">
        <f>'TPS543C20 Loop Gain'!B864</f>
        <v>73000</v>
      </c>
    </row>
    <row r="3077" spans="3:5" x14ac:dyDescent="0.25">
      <c r="C3077">
        <f>'TPS543C20 Loop Gain'!AI863</f>
        <v>-15.789884885394143</v>
      </c>
      <c r="D3077">
        <f>'TPS543C20 Loop Gain'!AJ863</f>
        <v>61.526053108057013</v>
      </c>
      <c r="E3077">
        <f>'TPS543C20 Loop Gain'!B863</f>
        <v>72900</v>
      </c>
    </row>
    <row r="3078" spans="3:5" x14ac:dyDescent="0.25">
      <c r="C3078">
        <f>'TPS543C20 Loop Gain'!AI862</f>
        <v>-15.77728631517342</v>
      </c>
      <c r="D3078">
        <f>'TPS543C20 Loop Gain'!AJ862</f>
        <v>61.534034729209054</v>
      </c>
      <c r="E3078">
        <f>'TPS543C20 Loop Gain'!B862</f>
        <v>72800</v>
      </c>
    </row>
    <row r="3079" spans="3:5" x14ac:dyDescent="0.25">
      <c r="C3079">
        <f>'TPS543C20 Loop Gain'!AI861</f>
        <v>-15.764670055840913</v>
      </c>
      <c r="D3079">
        <f>'TPS543C20 Loop Gain'!AJ861</f>
        <v>61.541970168921978</v>
      </c>
      <c r="E3079">
        <f>'TPS543C20 Loop Gain'!B861</f>
        <v>72700</v>
      </c>
    </row>
    <row r="3080" spans="3:5" x14ac:dyDescent="0.25">
      <c r="C3080">
        <f>'TPS543C20 Loop Gain'!AI860</f>
        <v>-15.752036050272993</v>
      </c>
      <c r="D3080">
        <f>'TPS543C20 Loop Gain'!AJ860</f>
        <v>61.549859241819789</v>
      </c>
      <c r="E3080">
        <f>'TPS543C20 Loop Gain'!B860</f>
        <v>72600</v>
      </c>
    </row>
    <row r="3081" spans="3:5" x14ac:dyDescent="0.25">
      <c r="C3081">
        <f>'TPS543C20 Loop Gain'!AI859</f>
        <v>-15.739384241068104</v>
      </c>
      <c r="D3081">
        <f>'TPS543C20 Loop Gain'!AJ859</f>
        <v>61.557701761556814</v>
      </c>
      <c r="E3081">
        <f>'TPS543C20 Loop Gain'!B859</f>
        <v>72500</v>
      </c>
    </row>
    <row r="3082" spans="3:5" x14ac:dyDescent="0.25">
      <c r="C3082">
        <f>'TPS543C20 Loop Gain'!AI858</f>
        <v>-15.72671457054614</v>
      </c>
      <c r="D3082">
        <f>'TPS543C20 Loop Gain'!AJ858</f>
        <v>61.565497540808302</v>
      </c>
      <c r="E3082">
        <f>'TPS543C20 Loop Gain'!B858</f>
        <v>72400</v>
      </c>
    </row>
    <row r="3083" spans="3:5" x14ac:dyDescent="0.25">
      <c r="C3083">
        <f>'TPS543C20 Loop Gain'!AI857</f>
        <v>-15.714026980745299</v>
      </c>
      <c r="D3083">
        <f>'TPS543C20 Loop Gain'!AJ857</f>
        <v>61.573246391267134</v>
      </c>
      <c r="E3083">
        <f>'TPS543C20 Loop Gain'!B857</f>
        <v>72300</v>
      </c>
    </row>
    <row r="3084" spans="3:5" x14ac:dyDescent="0.25">
      <c r="C3084">
        <f>'TPS543C20 Loop Gain'!AI856</f>
        <v>-15.701321413421114</v>
      </c>
      <c r="D3084">
        <f>'TPS543C20 Loop Gain'!AJ856</f>
        <v>61.580948123636595</v>
      </c>
      <c r="E3084">
        <f>'TPS543C20 Loop Gain'!B856</f>
        <v>72200</v>
      </c>
    </row>
    <row r="3085" spans="3:5" x14ac:dyDescent="0.25">
      <c r="C3085">
        <f>'TPS543C20 Loop Gain'!AI855</f>
        <v>-15.688597810044119</v>
      </c>
      <c r="D3085">
        <f>'TPS543C20 Loop Gain'!AJ855</f>
        <v>61.588602547623424</v>
      </c>
      <c r="E3085">
        <f>'TPS543C20 Loop Gain'!B855</f>
        <v>72100</v>
      </c>
    </row>
    <row r="3086" spans="3:5" x14ac:dyDescent="0.25">
      <c r="C3086">
        <f>'TPS543C20 Loop Gain'!AI854</f>
        <v>-15.675856111798021</v>
      </c>
      <c r="D3086">
        <f>'TPS543C20 Loop Gain'!AJ854</f>
        <v>61.596209471933555</v>
      </c>
      <c r="E3086">
        <f>'TPS543C20 Loop Gain'!B854</f>
        <v>72000</v>
      </c>
    </row>
    <row r="3087" spans="3:5" x14ac:dyDescent="0.25">
      <c r="C3087">
        <f>'TPS543C20 Loop Gain'!AI853</f>
        <v>-15.663096259578257</v>
      </c>
      <c r="D3087">
        <f>'TPS543C20 Loop Gain'!AJ853</f>
        <v>61.603768704264475</v>
      </c>
      <c r="E3087">
        <f>'TPS543C20 Loop Gain'!B853</f>
        <v>71900</v>
      </c>
    </row>
    <row r="3088" spans="3:5" x14ac:dyDescent="0.25">
      <c r="C3088">
        <f>'TPS543C20 Loop Gain'!AI852</f>
        <v>-15.650318193989495</v>
      </c>
      <c r="D3088">
        <f>'TPS543C20 Loop Gain'!AJ852</f>
        <v>61.611280051299332</v>
      </c>
      <c r="E3088">
        <f>'TPS543C20 Loop Gain'!B852</f>
        <v>71800</v>
      </c>
    </row>
    <row r="3089" spans="3:5" x14ac:dyDescent="0.25">
      <c r="C3089">
        <f>'TPS543C20 Loop Gain'!AI851</f>
        <v>-15.637521855344092</v>
      </c>
      <c r="D3089">
        <f>'TPS543C20 Loop Gain'!AJ851</f>
        <v>61.618743318700837</v>
      </c>
      <c r="E3089">
        <f>'TPS543C20 Loop Gain'!B851</f>
        <v>71700</v>
      </c>
    </row>
    <row r="3090" spans="3:5" x14ac:dyDescent="0.25">
      <c r="C3090">
        <f>'TPS543C20 Loop Gain'!AI850</f>
        <v>-15.624707183660194</v>
      </c>
      <c r="D3090">
        <f>'TPS543C20 Loop Gain'!AJ850</f>
        <v>61.626158311104575</v>
      </c>
      <c r="E3090">
        <f>'TPS543C20 Loop Gain'!B850</f>
        <v>71600</v>
      </c>
    </row>
    <row r="3091" spans="3:5" x14ac:dyDescent="0.25">
      <c r="C3091">
        <f>'TPS543C20 Loop Gain'!AI849</f>
        <v>-15.611874118659237</v>
      </c>
      <c r="D3091">
        <f>'TPS543C20 Loop Gain'!AJ849</f>
        <v>61.633524832113153</v>
      </c>
      <c r="E3091">
        <f>'TPS543C20 Loop Gain'!B849</f>
        <v>71500</v>
      </c>
    </row>
    <row r="3092" spans="3:5" x14ac:dyDescent="0.25">
      <c r="C3092">
        <f>'TPS543C20 Loop Gain'!AI848</f>
        <v>-15.599022599764535</v>
      </c>
      <c r="D3092">
        <f>'TPS543C20 Loop Gain'!AJ848</f>
        <v>61.640842684289396</v>
      </c>
      <c r="E3092">
        <f>'TPS543C20 Loop Gain'!B848</f>
        <v>71400</v>
      </c>
    </row>
    <row r="3093" spans="3:5" x14ac:dyDescent="0.25">
      <c r="C3093">
        <f>'TPS543C20 Loop Gain'!AI847</f>
        <v>-15.586152566098953</v>
      </c>
      <c r="D3093">
        <f>'TPS543C20 Loop Gain'!AJ847</f>
        <v>61.648111669149159</v>
      </c>
      <c r="E3093">
        <f>'TPS543C20 Loop Gain'!B847</f>
        <v>71300</v>
      </c>
    </row>
    <row r="3094" spans="3:5" x14ac:dyDescent="0.25">
      <c r="C3094">
        <f>'TPS543C20 Loop Gain'!AI846</f>
        <v>-15.57326395648354</v>
      </c>
      <c r="D3094">
        <f>'TPS543C20 Loop Gain'!AJ846</f>
        <v>61.655331587156581</v>
      </c>
      <c r="E3094">
        <f>'TPS543C20 Loop Gain'!B846</f>
        <v>71200</v>
      </c>
    </row>
    <row r="3095" spans="3:5" x14ac:dyDescent="0.25">
      <c r="C3095">
        <f>'TPS543C20 Loop Gain'!AI845</f>
        <v>-15.560356709434529</v>
      </c>
      <c r="D3095">
        <f>'TPS543C20 Loop Gain'!AJ845</f>
        <v>61.662502237715763</v>
      </c>
      <c r="E3095">
        <f>'TPS543C20 Loop Gain'!B845</f>
        <v>71100</v>
      </c>
    </row>
    <row r="3096" spans="3:5" x14ac:dyDescent="0.25">
      <c r="C3096">
        <f>'TPS543C20 Loop Gain'!AI844</f>
        <v>-15.547430763161971</v>
      </c>
      <c r="D3096">
        <f>'TPS543C20 Loop Gain'!AJ844</f>
        <v>61.669623419165994</v>
      </c>
      <c r="E3096">
        <f>'TPS543C20 Loop Gain'!B844</f>
        <v>71000</v>
      </c>
    </row>
    <row r="3097" spans="3:5" x14ac:dyDescent="0.25">
      <c r="C3097">
        <f>'TPS543C20 Loop Gain'!AI843</f>
        <v>-15.534486055567459</v>
      </c>
      <c r="D3097">
        <f>'TPS543C20 Loop Gain'!AJ843</f>
        <v>61.67669492877237</v>
      </c>
      <c r="E3097">
        <f>'TPS543C20 Loop Gain'!B843</f>
        <v>70900</v>
      </c>
    </row>
    <row r="3098" spans="3:5" x14ac:dyDescent="0.25">
      <c r="C3098">
        <f>'TPS543C20 Loop Gain'!AI842</f>
        <v>-15.521522524242267</v>
      </c>
      <c r="D3098">
        <f>'TPS543C20 Loop Gain'!AJ842</f>
        <v>61.683716562721983</v>
      </c>
      <c r="E3098">
        <f>'TPS543C20 Loop Gain'!B842</f>
        <v>70800</v>
      </c>
    </row>
    <row r="3099" spans="3:5" x14ac:dyDescent="0.25">
      <c r="C3099">
        <f>'TPS543C20 Loop Gain'!AI841</f>
        <v>-15.508540106464999</v>
      </c>
      <c r="D3099">
        <f>'TPS543C20 Loop Gain'!AJ841</f>
        <v>61.690688116114934</v>
      </c>
      <c r="E3099">
        <f>'TPS543C20 Loop Gain'!B841</f>
        <v>70700</v>
      </c>
    </row>
    <row r="3100" spans="3:5" x14ac:dyDescent="0.25">
      <c r="C3100">
        <f>'TPS543C20 Loop Gain'!AI840</f>
        <v>-15.495538739199395</v>
      </c>
      <c r="D3100">
        <f>'TPS543C20 Loop Gain'!AJ840</f>
        <v>61.697609382959556</v>
      </c>
      <c r="E3100">
        <f>'TPS543C20 Loop Gain'!B840</f>
        <v>70600</v>
      </c>
    </row>
    <row r="3101" spans="3:5" x14ac:dyDescent="0.25">
      <c r="C3101">
        <f>'TPS543C20 Loop Gain'!AI839</f>
        <v>-15.482518359092904</v>
      </c>
      <c r="D3101">
        <f>'TPS543C20 Loop Gain'!AJ839</f>
        <v>61.704480156163747</v>
      </c>
      <c r="E3101">
        <f>'TPS543C20 Loop Gain'!B839</f>
        <v>70500</v>
      </c>
    </row>
    <row r="3102" spans="3:5" x14ac:dyDescent="0.25">
      <c r="C3102">
        <f>'TPS543C20 Loop Gain'!AI838</f>
        <v>-15.469478902473311</v>
      </c>
      <c r="D3102">
        <f>'TPS543C20 Loop Gain'!AJ838</f>
        <v>61.711300227529676</v>
      </c>
      <c r="E3102">
        <f>'TPS543C20 Loop Gain'!B838</f>
        <v>70400</v>
      </c>
    </row>
    <row r="3103" spans="3:5" x14ac:dyDescent="0.25">
      <c r="C3103">
        <f>'TPS543C20 Loop Gain'!AI837</f>
        <v>-15.456420305347915</v>
      </c>
      <c r="D3103">
        <f>'TPS543C20 Loop Gain'!AJ837</f>
        <v>61.718069387743782</v>
      </c>
      <c r="E3103">
        <f>'TPS543C20 Loop Gain'!B837</f>
        <v>70300</v>
      </c>
    </row>
    <row r="3104" spans="3:5" x14ac:dyDescent="0.25">
      <c r="C3104">
        <f>'TPS543C20 Loop Gain'!AI836</f>
        <v>-15.44334250340037</v>
      </c>
      <c r="D3104">
        <f>'TPS543C20 Loop Gain'!AJ836</f>
        <v>61.724787426375215</v>
      </c>
      <c r="E3104">
        <f>'TPS543C20 Loop Gain'!B836</f>
        <v>70200</v>
      </c>
    </row>
    <row r="3105" spans="3:5" x14ac:dyDescent="0.25">
      <c r="C3105">
        <f>'TPS543C20 Loop Gain'!AI835</f>
        <v>-15.430245431989405</v>
      </c>
      <c r="D3105">
        <f>'TPS543C20 Loop Gain'!AJ835</f>
        <v>61.73145413186316</v>
      </c>
      <c r="E3105">
        <f>'TPS543C20 Loop Gain'!B835</f>
        <v>70100</v>
      </c>
    </row>
    <row r="3106" spans="3:5" x14ac:dyDescent="0.25">
      <c r="C3106">
        <f>'TPS543C20 Loop Gain'!AI834</f>
        <v>-15.417129026145155</v>
      </c>
      <c r="D3106">
        <f>'TPS543C20 Loop Gain'!AJ834</f>
        <v>61.738069291512673</v>
      </c>
      <c r="E3106">
        <f>'TPS543C20 Loop Gain'!B834</f>
        <v>70000</v>
      </c>
    </row>
    <row r="3107" spans="3:5" x14ac:dyDescent="0.25">
      <c r="C3107">
        <f>'TPS543C20 Loop Gain'!AI833</f>
        <v>-15.40399322056858</v>
      </c>
      <c r="D3107">
        <f>'TPS543C20 Loop Gain'!AJ833</f>
        <v>61.744632691487716</v>
      </c>
      <c r="E3107">
        <f>'TPS543C20 Loop Gain'!B833</f>
        <v>69900</v>
      </c>
    </row>
    <row r="3108" spans="3:5" x14ac:dyDescent="0.25">
      <c r="C3108">
        <f>'TPS543C20 Loop Gain'!AI832</f>
        <v>-15.390837949628349</v>
      </c>
      <c r="D3108">
        <f>'TPS543C20 Loop Gain'!AJ832</f>
        <v>61.751144116802109</v>
      </c>
      <c r="E3108">
        <f>'TPS543C20 Loop Gain'!B832</f>
        <v>69800</v>
      </c>
    </row>
    <row r="3109" spans="3:5" x14ac:dyDescent="0.25">
      <c r="C3109">
        <f>'TPS543C20 Loop Gain'!AI831</f>
        <v>-15.377663147358341</v>
      </c>
      <c r="D3109">
        <f>'TPS543C20 Loop Gain'!AJ831</f>
        <v>61.75760335131519</v>
      </c>
      <c r="E3109">
        <f>'TPS543C20 Loop Gain'!B831</f>
        <v>69700</v>
      </c>
    </row>
    <row r="3110" spans="3:5" x14ac:dyDescent="0.25">
      <c r="C3110">
        <f>'TPS543C20 Loop Gain'!AI830</f>
        <v>-15.364468747456323</v>
      </c>
      <c r="D3110">
        <f>'TPS543C20 Loop Gain'!AJ830</f>
        <v>61.764010177720571</v>
      </c>
      <c r="E3110">
        <f>'TPS543C20 Loop Gain'!B830</f>
        <v>69600</v>
      </c>
    </row>
    <row r="3111" spans="3:5" x14ac:dyDescent="0.25">
      <c r="C3111">
        <f>'TPS543C20 Loop Gain'!AI829</f>
        <v>-15.351254683280509</v>
      </c>
      <c r="D3111">
        <f>'TPS543C20 Loop Gain'!AJ829</f>
        <v>61.770364377542876</v>
      </c>
      <c r="E3111">
        <f>'TPS543C20 Loop Gain'!B829</f>
        <v>69500</v>
      </c>
    </row>
    <row r="3112" spans="3:5" x14ac:dyDescent="0.25">
      <c r="C3112">
        <f>'TPS543C20 Loop Gain'!AI828</f>
        <v>-15.33802088784774</v>
      </c>
      <c r="D3112">
        <f>'TPS543C20 Loop Gain'!AJ828</f>
        <v>61.776665731127011</v>
      </c>
      <c r="E3112">
        <f>'TPS543C20 Loop Gain'!B828</f>
        <v>69400</v>
      </c>
    </row>
    <row r="3113" spans="3:5" x14ac:dyDescent="0.25">
      <c r="C3113">
        <f>'TPS543C20 Loop Gain'!AI827</f>
        <v>-15.324767293831513</v>
      </c>
      <c r="D3113">
        <f>'TPS543C20 Loop Gain'!AJ827</f>
        <v>61.782914017632564</v>
      </c>
      <c r="E3113">
        <f>'TPS543C20 Loop Gain'!B827</f>
        <v>69300</v>
      </c>
    </row>
    <row r="3114" spans="3:5" x14ac:dyDescent="0.25">
      <c r="C3114">
        <f>'TPS543C20 Loop Gain'!AI826</f>
        <v>-15.311493833559188</v>
      </c>
      <c r="D3114">
        <f>'TPS543C20 Loop Gain'!AJ826</f>
        <v>61.78910901502713</v>
      </c>
      <c r="E3114">
        <f>'TPS543C20 Loop Gain'!B826</f>
        <v>69200</v>
      </c>
    </row>
    <row r="3115" spans="3:5" x14ac:dyDescent="0.25">
      <c r="C3115">
        <f>'TPS543C20 Loop Gain'!AI825</f>
        <v>-15.298200439009191</v>
      </c>
      <c r="D3115">
        <f>'TPS543C20 Loop Gain'!AJ825</f>
        <v>61.795250500075689</v>
      </c>
      <c r="E3115">
        <f>'TPS543C20 Loop Gain'!B825</f>
        <v>69100</v>
      </c>
    </row>
    <row r="3116" spans="3:5" x14ac:dyDescent="0.25">
      <c r="C3116">
        <f>'TPS543C20 Loop Gain'!AI824</f>
        <v>-15.284887041810116</v>
      </c>
      <c r="D3116">
        <f>'TPS543C20 Loop Gain'!AJ824</f>
        <v>61.801338248335647</v>
      </c>
      <c r="E3116">
        <f>'TPS543C20 Loop Gain'!B824</f>
        <v>69000</v>
      </c>
    </row>
    <row r="3117" spans="3:5" x14ac:dyDescent="0.25">
      <c r="C3117">
        <f>'TPS543C20 Loop Gain'!AI823</f>
        <v>-15.271553573235945</v>
      </c>
      <c r="D3117">
        <f>'TPS543C20 Loop Gain'!AJ823</f>
        <v>61.807372034148081</v>
      </c>
      <c r="E3117">
        <f>'TPS543C20 Loop Gain'!B823</f>
        <v>68900</v>
      </c>
    </row>
    <row r="3118" spans="3:5" x14ac:dyDescent="0.25">
      <c r="C3118">
        <f>'TPS543C20 Loop Gain'!AI822</f>
        <v>-15.258199964205829</v>
      </c>
      <c r="D3118">
        <f>'TPS543C20 Loop Gain'!AJ822</f>
        <v>61.813351630630656</v>
      </c>
      <c r="E3118">
        <f>'TPS543C20 Loop Gain'!B822</f>
        <v>68800</v>
      </c>
    </row>
    <row r="3119" spans="3:5" x14ac:dyDescent="0.25">
      <c r="C3119">
        <f>'TPS543C20 Loop Gain'!AI821</f>
        <v>-15.244826145280568</v>
      </c>
      <c r="D3119">
        <f>'TPS543C20 Loop Gain'!AJ821</f>
        <v>61.819276809669418</v>
      </c>
      <c r="E3119">
        <f>'TPS543C20 Loop Gain'!B821</f>
        <v>68700</v>
      </c>
    </row>
    <row r="3120" spans="3:5" x14ac:dyDescent="0.25">
      <c r="C3120">
        <f>'TPS543C20 Loop Gain'!AI820</f>
        <v>-15.231432046660188</v>
      </c>
      <c r="D3120">
        <f>'TPS543C20 Loop Gain'!AJ820</f>
        <v>61.825147341909954</v>
      </c>
      <c r="E3120">
        <f>'TPS543C20 Loop Gain'!B820</f>
        <v>68600</v>
      </c>
    </row>
    <row r="3121" spans="3:5" x14ac:dyDescent="0.25">
      <c r="C3121">
        <f>'TPS543C20 Loop Gain'!AI819</f>
        <v>-15.218017598181179</v>
      </c>
      <c r="D3121">
        <f>'TPS543C20 Loop Gain'!AJ819</f>
        <v>61.830962996752227</v>
      </c>
      <c r="E3121">
        <f>'TPS543C20 Loop Gain'!B819</f>
        <v>68500</v>
      </c>
    </row>
    <row r="3122" spans="3:5" x14ac:dyDescent="0.25">
      <c r="C3122">
        <f>'TPS543C20 Loop Gain'!AI818</f>
        <v>-15.20458272931495</v>
      </c>
      <c r="D3122">
        <f>'TPS543C20 Loop Gain'!AJ818</f>
        <v>61.836723542339548</v>
      </c>
      <c r="E3122">
        <f>'TPS543C20 Loop Gain'!B818</f>
        <v>68400</v>
      </c>
    </row>
    <row r="3123" spans="3:5" x14ac:dyDescent="0.25">
      <c r="C3123">
        <f>'TPS543C20 Loop Gain'!AI817</f>
        <v>-15.191127369164237</v>
      </c>
      <c r="D3123">
        <f>'TPS543C20 Loop Gain'!AJ817</f>
        <v>61.842428745552652</v>
      </c>
      <c r="E3123">
        <f>'TPS543C20 Loop Gain'!B817</f>
        <v>68300</v>
      </c>
    </row>
    <row r="3124" spans="3:5" x14ac:dyDescent="0.25">
      <c r="C3124">
        <f>'TPS543C20 Loop Gain'!AI816</f>
        <v>-15.177651446460789</v>
      </c>
      <c r="D3124">
        <f>'TPS543C20 Loop Gain'!AJ816</f>
        <v>61.848078372000714</v>
      </c>
      <c r="E3124">
        <f>'TPS543C20 Loop Gain'!B816</f>
        <v>68200</v>
      </c>
    </row>
    <row r="3125" spans="3:5" x14ac:dyDescent="0.25">
      <c r="C3125">
        <f>'TPS543C20 Loop Gain'!AI815</f>
        <v>-15.164154889563164</v>
      </c>
      <c r="D3125">
        <f>'TPS543C20 Loop Gain'!AJ815</f>
        <v>61.853672186013483</v>
      </c>
      <c r="E3125">
        <f>'TPS543C20 Loop Gain'!B815</f>
        <v>68100</v>
      </c>
    </row>
    <row r="3126" spans="3:5" x14ac:dyDescent="0.25">
      <c r="C3126">
        <f>'TPS543C20 Loop Gain'!AI814</f>
        <v>-15.150637626453632</v>
      </c>
      <c r="D3126">
        <f>'TPS543C20 Loop Gain'!AJ814</f>
        <v>61.859209950633229</v>
      </c>
      <c r="E3126">
        <f>'TPS543C20 Loop Gain'!B814</f>
        <v>68000</v>
      </c>
    </row>
    <row r="3127" spans="3:5" x14ac:dyDescent="0.25">
      <c r="C3127">
        <f>'TPS543C20 Loop Gain'!AI813</f>
        <v>-15.137099584736069</v>
      </c>
      <c r="D3127">
        <f>'TPS543C20 Loop Gain'!AJ813</f>
        <v>61.864691427606651</v>
      </c>
      <c r="E3127">
        <f>'TPS543C20 Loop Gain'!B813</f>
        <v>67900</v>
      </c>
    </row>
    <row r="3128" spans="3:5" x14ac:dyDescent="0.25">
      <c r="C3128">
        <f>'TPS543C20 Loop Gain'!AI812</f>
        <v>-15.123540691632497</v>
      </c>
      <c r="D3128">
        <f>'TPS543C20 Loop Gain'!AJ812</f>
        <v>61.870116377375368</v>
      </c>
      <c r="E3128">
        <f>'TPS543C20 Loop Gain'!B812</f>
        <v>67800</v>
      </c>
    </row>
    <row r="3129" spans="3:5" x14ac:dyDescent="0.25">
      <c r="C3129">
        <f>'TPS543C20 Loop Gain'!AI811</f>
        <v>-15.109960873981196</v>
      </c>
      <c r="D3129">
        <f>'TPS543C20 Loop Gain'!AJ811</f>
        <v>61.875484559069655</v>
      </c>
      <c r="E3129">
        <f>'TPS543C20 Loop Gain'!B811</f>
        <v>67700</v>
      </c>
    </row>
    <row r="3130" spans="3:5" x14ac:dyDescent="0.25">
      <c r="C3130">
        <f>'TPS543C20 Loop Gain'!AI810</f>
        <v>-15.096360058233474</v>
      </c>
      <c r="D3130">
        <f>'TPS543C20 Loop Gain'!AJ810</f>
        <v>61.880795730498029</v>
      </c>
      <c r="E3130">
        <f>'TPS543C20 Loop Gain'!B810</f>
        <v>67600</v>
      </c>
    </row>
    <row r="3131" spans="3:5" x14ac:dyDescent="0.25">
      <c r="C3131">
        <f>'TPS543C20 Loop Gain'!AI809</f>
        <v>-15.082738170451274</v>
      </c>
      <c r="D3131">
        <f>'TPS543C20 Loop Gain'!AJ809</f>
        <v>61.886049648140073</v>
      </c>
      <c r="E3131">
        <f>'TPS543C20 Loop Gain'!B809</f>
        <v>67500</v>
      </c>
    </row>
    <row r="3132" spans="3:5" x14ac:dyDescent="0.25">
      <c r="C3132">
        <f>'TPS543C20 Loop Gain'!AI808</f>
        <v>-15.069095136304064</v>
      </c>
      <c r="D3132">
        <f>'TPS543C20 Loop Gain'!AJ808</f>
        <v>61.891246067137708</v>
      </c>
      <c r="E3132">
        <f>'TPS543C20 Loop Gain'!B808</f>
        <v>67400</v>
      </c>
    </row>
    <row r="3133" spans="3:5" x14ac:dyDescent="0.25">
      <c r="C3133">
        <f>'TPS543C20 Loop Gain'!AI807</f>
        <v>-15.055430881066435</v>
      </c>
      <c r="D3133">
        <f>'TPS543C20 Loop Gain'!AJ807</f>
        <v>61.896384741284997</v>
      </c>
      <c r="E3133">
        <f>'TPS543C20 Loop Gain'!B807</f>
        <v>67300</v>
      </c>
    </row>
    <row r="3134" spans="3:5" x14ac:dyDescent="0.25">
      <c r="C3134">
        <f>'TPS543C20 Loop Gain'!AI806</f>
        <v>-15.041745329615111</v>
      </c>
      <c r="D3134">
        <f>'TPS543C20 Loop Gain'!AJ806</f>
        <v>61.901465423022941</v>
      </c>
      <c r="E3134">
        <f>'TPS543C20 Loop Gain'!B806</f>
        <v>67200</v>
      </c>
    </row>
    <row r="3135" spans="3:5" x14ac:dyDescent="0.25">
      <c r="C3135">
        <f>'TPS543C20 Loop Gain'!AI805</f>
        <v>-15.028038406425841</v>
      </c>
      <c r="D3135">
        <f>'TPS543C20 Loop Gain'!AJ805</f>
        <v>61.906487863427301</v>
      </c>
      <c r="E3135">
        <f>'TPS543C20 Loop Gain'!B805</f>
        <v>67100</v>
      </c>
    </row>
    <row r="3136" spans="3:5" x14ac:dyDescent="0.25">
      <c r="C3136">
        <f>'TPS543C20 Loop Gain'!AI804</f>
        <v>-15.014310035571254</v>
      </c>
      <c r="D3136">
        <f>'TPS543C20 Loop Gain'!AJ804</f>
        <v>61.911451812201392</v>
      </c>
      <c r="E3136">
        <f>'TPS543C20 Loop Gain'!B804</f>
        <v>67000</v>
      </c>
    </row>
    <row r="3137" spans="3:5" x14ac:dyDescent="0.25">
      <c r="C3137">
        <f>'TPS543C20 Loop Gain'!AI803</f>
        <v>-15.0005601407169</v>
      </c>
      <c r="D3137">
        <f>'TPS543C20 Loop Gain'!AJ803</f>
        <v>61.916357017666712</v>
      </c>
      <c r="E3137">
        <f>'TPS543C20 Loop Gain'!B803</f>
        <v>66900</v>
      </c>
    </row>
    <row r="3138" spans="3:5" x14ac:dyDescent="0.25">
      <c r="C3138">
        <f>'TPS543C20 Loop Gain'!AI802</f>
        <v>-14.986788645119855</v>
      </c>
      <c r="D3138">
        <f>'TPS543C20 Loop Gain'!AJ802</f>
        <v>61.921203226755615</v>
      </c>
      <c r="E3138">
        <f>'TPS543C20 Loop Gain'!B802</f>
        <v>66800</v>
      </c>
    </row>
    <row r="3139" spans="3:5" x14ac:dyDescent="0.25">
      <c r="C3139">
        <f>'TPS543C20 Loop Gain'!AI801</f>
        <v>-14.972995471624053</v>
      </c>
      <c r="D3139">
        <f>'TPS543C20 Loop Gain'!AJ801</f>
        <v>61.925990184999392</v>
      </c>
      <c r="E3139">
        <f>'TPS543C20 Loop Gain'!B801</f>
        <v>66700</v>
      </c>
    </row>
    <row r="3140" spans="3:5" x14ac:dyDescent="0.25">
      <c r="C3140">
        <f>'TPS543C20 Loop Gain'!AI800</f>
        <v>-14.959180542658787</v>
      </c>
      <c r="D3140">
        <f>'TPS543C20 Loop Gain'!AJ800</f>
        <v>61.930717636522253</v>
      </c>
      <c r="E3140">
        <f>'TPS543C20 Loop Gain'!B800</f>
        <v>66600</v>
      </c>
    </row>
    <row r="3141" spans="3:5" x14ac:dyDescent="0.25">
      <c r="C3141">
        <f>'TPS543C20 Loop Gain'!AI799</f>
        <v>-14.94534378023496</v>
      </c>
      <c r="D3141">
        <f>'TPS543C20 Loop Gain'!AJ799</f>
        <v>61.935385324030683</v>
      </c>
      <c r="E3141">
        <f>'TPS543C20 Loop Gain'!B799</f>
        <v>66500</v>
      </c>
    </row>
    <row r="3142" spans="3:5" x14ac:dyDescent="0.25">
      <c r="C3142">
        <f>'TPS543C20 Loop Gain'!AI798</f>
        <v>-14.931485105942013</v>
      </c>
      <c r="D3142">
        <f>'TPS543C20 Loop Gain'!AJ798</f>
        <v>61.939992988803596</v>
      </c>
      <c r="E3142">
        <f>'TPS543C20 Loop Gain'!B798</f>
        <v>66400</v>
      </c>
    </row>
    <row r="3143" spans="3:5" x14ac:dyDescent="0.25">
      <c r="C3143">
        <f>'TPS543C20 Loop Gain'!AI797</f>
        <v>-14.917604440945452</v>
      </c>
      <c r="D3143">
        <f>'TPS543C20 Loop Gain'!AJ797</f>
        <v>61.944540370684734</v>
      </c>
      <c r="E3143">
        <f>'TPS543C20 Loop Gain'!B797</f>
        <v>66300</v>
      </c>
    </row>
    <row r="3144" spans="3:5" x14ac:dyDescent="0.25">
      <c r="C3144">
        <f>'TPS543C20 Loop Gain'!AI796</f>
        <v>-14.903701705983515</v>
      </c>
      <c r="D3144">
        <f>'TPS543C20 Loop Gain'!AJ796</f>
        <v>61.94902720807243</v>
      </c>
      <c r="E3144">
        <f>'TPS543C20 Loop Gain'!B796</f>
        <v>66200</v>
      </c>
    </row>
    <row r="3145" spans="3:5" x14ac:dyDescent="0.25">
      <c r="C3145">
        <f>'TPS543C20 Loop Gain'!AI795</f>
        <v>-14.889776821363778</v>
      </c>
      <c r="D3145">
        <f>'TPS543C20 Loop Gain'!AJ795</f>
        <v>61.953453237911646</v>
      </c>
      <c r="E3145">
        <f>'TPS543C20 Loop Gain'!B795</f>
        <v>66100</v>
      </c>
    </row>
    <row r="3146" spans="3:5" x14ac:dyDescent="0.25">
      <c r="C3146">
        <f>'TPS543C20 Loop Gain'!AI794</f>
        <v>-14.875829706960317</v>
      </c>
      <c r="D3146">
        <f>'TPS543C20 Loop Gain'!AJ794</f>
        <v>61.957818195680638</v>
      </c>
      <c r="E3146">
        <f>'TPS543C20 Loop Gain'!B794</f>
        <v>66000</v>
      </c>
    </row>
    <row r="3147" spans="3:5" x14ac:dyDescent="0.25">
      <c r="C3147">
        <f>'TPS543C20 Loop Gain'!AI793</f>
        <v>-14.861860282210644</v>
      </c>
      <c r="D3147">
        <f>'TPS543C20 Loop Gain'!AJ793</f>
        <v>61.96212181538629</v>
      </c>
      <c r="E3147">
        <f>'TPS543C20 Loop Gain'!B793</f>
        <v>65900</v>
      </c>
    </row>
    <row r="3148" spans="3:5" x14ac:dyDescent="0.25">
      <c r="C3148">
        <f>'TPS543C20 Loop Gain'!AI792</f>
        <v>-14.847868466112335</v>
      </c>
      <c r="D3148">
        <f>'TPS543C20 Loop Gain'!AJ792</f>
        <v>61.966363829551646</v>
      </c>
      <c r="E3148">
        <f>'TPS543C20 Loop Gain'!B792</f>
        <v>65800</v>
      </c>
    </row>
    <row r="3149" spans="3:5" x14ac:dyDescent="0.25">
      <c r="C3149">
        <f>'TPS543C20 Loop Gain'!AI791</f>
        <v>-14.833854177220097</v>
      </c>
      <c r="D3149">
        <f>'TPS543C20 Loop Gain'!AJ791</f>
        <v>61.970543969207533</v>
      </c>
      <c r="E3149">
        <f>'TPS543C20 Loop Gain'!B791</f>
        <v>65700</v>
      </c>
    </row>
    <row r="3150" spans="3:5" x14ac:dyDescent="0.25">
      <c r="C3150">
        <f>'TPS543C20 Loop Gain'!AI790</f>
        <v>-14.819817333642131</v>
      </c>
      <c r="D3150">
        <f>'TPS543C20 Loop Gain'!AJ790</f>
        <v>61.97466196388217</v>
      </c>
      <c r="E3150">
        <f>'TPS543C20 Loop Gain'!B790</f>
        <v>65600</v>
      </c>
    </row>
    <row r="3151" spans="3:5" x14ac:dyDescent="0.25">
      <c r="C3151">
        <f>'TPS543C20 Loop Gain'!AI789</f>
        <v>-14.805757853037541</v>
      </c>
      <c r="D3151">
        <f>'TPS543C20 Loop Gain'!AJ789</f>
        <v>61.978717541590022</v>
      </c>
      <c r="E3151">
        <f>'TPS543C20 Loop Gain'!B789</f>
        <v>65500</v>
      </c>
    </row>
    <row r="3152" spans="3:5" x14ac:dyDescent="0.25">
      <c r="C3152">
        <f>'TPS543C20 Loop Gain'!AI788</f>
        <v>-14.791675652612026</v>
      </c>
      <c r="D3152">
        <f>'TPS543C20 Loop Gain'!AJ788</f>
        <v>61.982710428826323</v>
      </c>
      <c r="E3152">
        <f>'TPS543C20 Loop Gain'!B788</f>
        <v>65400</v>
      </c>
    </row>
    <row r="3153" spans="3:5" x14ac:dyDescent="0.25">
      <c r="C3153">
        <f>'TPS543C20 Loop Gain'!AI787</f>
        <v>-14.777570649115567</v>
      </c>
      <c r="D3153">
        <f>'TPS543C20 Loop Gain'!AJ787</f>
        <v>61.986640350552292</v>
      </c>
      <c r="E3153">
        <f>'TPS543C20 Loop Gain'!B787</f>
        <v>65300</v>
      </c>
    </row>
    <row r="3154" spans="3:5" x14ac:dyDescent="0.25">
      <c r="C3154">
        <f>'TPS543C20 Loop Gain'!AI786</f>
        <v>-14.763442758838533</v>
      </c>
      <c r="D3154">
        <f>'TPS543C20 Loop Gain'!AJ786</f>
        <v>61.990507030187757</v>
      </c>
      <c r="E3154">
        <f>'TPS543C20 Loop Gain'!B786</f>
        <v>65200</v>
      </c>
    </row>
    <row r="3155" spans="3:5" x14ac:dyDescent="0.25">
      <c r="C3155">
        <f>'TPS543C20 Loop Gain'!AI785</f>
        <v>-14.749291897608535</v>
      </c>
      <c r="D3155">
        <f>'TPS543C20 Loop Gain'!AJ785</f>
        <v>61.994310189599972</v>
      </c>
      <c r="E3155">
        <f>'TPS543C20 Loop Gain'!B785</f>
        <v>65100</v>
      </c>
    </row>
    <row r="3156" spans="3:5" x14ac:dyDescent="0.25">
      <c r="C3156">
        <f>'TPS543C20 Loop Gain'!AI784</f>
        <v>-14.735117980786736</v>
      </c>
      <c r="D3156">
        <f>'TPS543C20 Loop Gain'!AJ784</f>
        <v>61.998049549094148</v>
      </c>
      <c r="E3156">
        <f>'TPS543C20 Loop Gain'!B784</f>
        <v>65000</v>
      </c>
    </row>
    <row r="3157" spans="3:5" x14ac:dyDescent="0.25">
      <c r="C3157">
        <f>'TPS543C20 Loop Gain'!AI783</f>
        <v>-14.72092092326497</v>
      </c>
      <c r="D3157">
        <f>'TPS543C20 Loop Gain'!AJ783</f>
        <v>62.001724827404644</v>
      </c>
      <c r="E3157">
        <f>'TPS543C20 Loop Gain'!B783</f>
        <v>64900</v>
      </c>
    </row>
    <row r="3158" spans="3:5" x14ac:dyDescent="0.25">
      <c r="C3158">
        <f>'TPS543C20 Loop Gain'!AI782</f>
        <v>-14.706700639461497</v>
      </c>
      <c r="D3158">
        <f>'TPS543C20 Loop Gain'!AJ782</f>
        <v>62.005335741680433</v>
      </c>
      <c r="E3158">
        <f>'TPS543C20 Loop Gain'!B782</f>
        <v>64800</v>
      </c>
    </row>
    <row r="3159" spans="3:5" x14ac:dyDescent="0.25">
      <c r="C3159">
        <f>'TPS543C20 Loop Gain'!AI781</f>
        <v>-14.692457043318406</v>
      </c>
      <c r="D3159">
        <f>'TPS543C20 Loop Gain'!AJ781</f>
        <v>62.008882007479173</v>
      </c>
      <c r="E3159">
        <f>'TPS543C20 Loop Gain'!B781</f>
        <v>64700</v>
      </c>
    </row>
    <row r="3160" spans="3:5" x14ac:dyDescent="0.25">
      <c r="C3160">
        <f>'TPS543C20 Loop Gain'!AI780</f>
        <v>-14.678190048297019</v>
      </c>
      <c r="D3160">
        <f>'TPS543C20 Loop Gain'!AJ780</f>
        <v>62.012363338754653</v>
      </c>
      <c r="E3160">
        <f>'TPS543C20 Loop Gain'!B780</f>
        <v>64600</v>
      </c>
    </row>
    <row r="3161" spans="3:5" x14ac:dyDescent="0.25">
      <c r="C3161">
        <f>'TPS543C20 Loop Gain'!AI779</f>
        <v>-14.663899567375411</v>
      </c>
      <c r="D3161">
        <f>'TPS543C20 Loop Gain'!AJ779</f>
        <v>62.015779447846526</v>
      </c>
      <c r="E3161">
        <f>'TPS543C20 Loop Gain'!B779</f>
        <v>64500</v>
      </c>
    </row>
    <row r="3162" spans="3:5" x14ac:dyDescent="0.25">
      <c r="C3162">
        <f>'TPS543C20 Loop Gain'!AI778</f>
        <v>-14.649585513044073</v>
      </c>
      <c r="D3162">
        <f>'TPS543C20 Loop Gain'!AJ778</f>
        <v>62.019130045469858</v>
      </c>
      <c r="E3162">
        <f>'TPS543C20 Loop Gain'!B778</f>
        <v>64400</v>
      </c>
    </row>
    <row r="3163" spans="3:5" x14ac:dyDescent="0.25">
      <c r="C3163">
        <f>'TPS543C20 Loop Gain'!AI777</f>
        <v>-14.635247797302799</v>
      </c>
      <c r="D3163">
        <f>'TPS543C20 Loop Gain'!AJ777</f>
        <v>62.022414840704073</v>
      </c>
      <c r="E3163">
        <f>'TPS543C20 Loop Gain'!B777</f>
        <v>64300</v>
      </c>
    </row>
    <row r="3164" spans="3:5" x14ac:dyDescent="0.25">
      <c r="C3164">
        <f>'TPS543C20 Loop Gain'!AI776</f>
        <v>-14.620886331656367</v>
      </c>
      <c r="D3164">
        <f>'TPS543C20 Loop Gain'!AJ776</f>
        <v>62.025633540983783</v>
      </c>
      <c r="E3164">
        <f>'TPS543C20 Loop Gain'!B776</f>
        <v>64200</v>
      </c>
    </row>
    <row r="3165" spans="3:5" x14ac:dyDescent="0.25">
      <c r="C3165">
        <f>'TPS543C20 Loop Gain'!AI775</f>
        <v>-14.606501027111667</v>
      </c>
      <c r="D3165">
        <f>'TPS543C20 Loop Gain'!AJ775</f>
        <v>62.028785852084624</v>
      </c>
      <c r="E3165">
        <f>'TPS543C20 Loop Gain'!B775</f>
        <v>64100</v>
      </c>
    </row>
    <row r="3166" spans="3:5" x14ac:dyDescent="0.25">
      <c r="C3166">
        <f>'TPS543C20 Loop Gain'!AI774</f>
        <v>-14.5920917941732</v>
      </c>
      <c r="D3166">
        <f>'TPS543C20 Loop Gain'!AJ774</f>
        <v>62.031871478116493</v>
      </c>
      <c r="E3166">
        <f>'TPS543C20 Loop Gain'!B774</f>
        <v>64000</v>
      </c>
    </row>
    <row r="3167" spans="3:5" x14ac:dyDescent="0.25">
      <c r="C3167">
        <f>'TPS543C20 Loop Gain'!AI773</f>
        <v>-14.577658542839867</v>
      </c>
      <c r="D3167">
        <f>'TPS543C20 Loop Gain'!AJ773</f>
        <v>62.034890121509648</v>
      </c>
      <c r="E3167">
        <f>'TPS543C20 Loop Gain'!B773</f>
        <v>63900</v>
      </c>
    </row>
    <row r="3168" spans="3:5" x14ac:dyDescent="0.25">
      <c r="C3168">
        <f>'TPS543C20 Loop Gain'!AI772</f>
        <v>-14.563201182600817</v>
      </c>
      <c r="D3168">
        <f>'TPS543C20 Loop Gain'!AJ772</f>
        <v>62.037841483003682</v>
      </c>
      <c r="E3168">
        <f>'TPS543C20 Loop Gain'!B772</f>
        <v>63800</v>
      </c>
    </row>
    <row r="3169" spans="3:5" x14ac:dyDescent="0.25">
      <c r="C3169">
        <f>'TPS543C20 Loop Gain'!AI771</f>
        <v>-14.548719622432095</v>
      </c>
      <c r="D3169">
        <f>'TPS543C20 Loop Gain'!AJ771</f>
        <v>62.040725261639388</v>
      </c>
      <c r="E3169">
        <f>'TPS543C20 Loop Gain'!B771</f>
        <v>63700</v>
      </c>
    </row>
    <row r="3170" spans="3:5" x14ac:dyDescent="0.25">
      <c r="C3170">
        <f>'TPS543C20 Loop Gain'!AI770</f>
        <v>-14.53421377079243</v>
      </c>
      <c r="D3170">
        <f>'TPS543C20 Loop Gain'!AJ770</f>
        <v>62.04354115474252</v>
      </c>
      <c r="E3170">
        <f>'TPS543C20 Loop Gain'!B770</f>
        <v>63600</v>
      </c>
    </row>
    <row r="3171" spans="3:5" x14ac:dyDescent="0.25">
      <c r="C3171">
        <f>'TPS543C20 Loop Gain'!AI769</f>
        <v>-14.519683535618826</v>
      </c>
      <c r="D3171">
        <f>'TPS543C20 Loop Gain'!AJ769</f>
        <v>62.046288857918505</v>
      </c>
      <c r="E3171">
        <f>'TPS543C20 Loop Gain'!B769</f>
        <v>63500</v>
      </c>
    </row>
    <row r="3172" spans="3:5" x14ac:dyDescent="0.25">
      <c r="C3172">
        <f>'TPS543C20 Loop Gain'!AI768</f>
        <v>-14.505128824323881</v>
      </c>
      <c r="D3172">
        <f>'TPS543C20 Loop Gain'!AJ768</f>
        <v>62.0489680650347</v>
      </c>
      <c r="E3172">
        <f>'TPS543C20 Loop Gain'!B768</f>
        <v>63400</v>
      </c>
    </row>
    <row r="3173" spans="3:5" x14ac:dyDescent="0.25">
      <c r="C3173">
        <f>'TPS543C20 Loop Gain'!AI767</f>
        <v>-14.490549543790511</v>
      </c>
      <c r="D3173">
        <f>'TPS543C20 Loop Gain'!AJ767</f>
        <v>62.051578468214849</v>
      </c>
      <c r="E3173">
        <f>'TPS543C20 Loop Gain'!B767</f>
        <v>63300</v>
      </c>
    </row>
    <row r="3174" spans="3:5" x14ac:dyDescent="0.25">
      <c r="C3174">
        <f>'TPS543C20 Loop Gain'!AI766</f>
        <v>-14.475945600369307</v>
      </c>
      <c r="D3174">
        <f>'TPS543C20 Loop Gain'!AJ766</f>
        <v>62.054119757823052</v>
      </c>
      <c r="E3174">
        <f>'TPS543C20 Loop Gain'!B766</f>
        <v>63200</v>
      </c>
    </row>
    <row r="3175" spans="3:5" x14ac:dyDescent="0.25">
      <c r="C3175">
        <f>'TPS543C20 Loop Gain'!AI765</f>
        <v>-14.461316899873001</v>
      </c>
      <c r="D3175">
        <f>'TPS543C20 Loop Gain'!AJ765</f>
        <v>62.056591622453944</v>
      </c>
      <c r="E3175">
        <f>'TPS543C20 Loop Gain'!B765</f>
        <v>63100</v>
      </c>
    </row>
    <row r="3176" spans="3:5" x14ac:dyDescent="0.25">
      <c r="C3176">
        <f>'TPS543C20 Loop Gain'!AI764</f>
        <v>-14.446663347573164</v>
      </c>
      <c r="D3176">
        <f>'TPS543C20 Loop Gain'!AJ764</f>
        <v>62.058993748921637</v>
      </c>
      <c r="E3176">
        <f>'TPS543C20 Loop Gain'!B764</f>
        <v>63000</v>
      </c>
    </row>
    <row r="3177" spans="3:5" x14ac:dyDescent="0.25">
      <c r="C3177">
        <f>'TPS543C20 Loop Gain'!AI763</f>
        <v>-14.431984848196693</v>
      </c>
      <c r="D3177">
        <f>'TPS543C20 Loop Gain'!AJ763</f>
        <v>62.061325822246353</v>
      </c>
      <c r="E3177">
        <f>'TPS543C20 Loop Gain'!B763</f>
        <v>62900</v>
      </c>
    </row>
    <row r="3178" spans="3:5" x14ac:dyDescent="0.25">
      <c r="C3178">
        <f>'TPS543C20 Loop Gain'!AI762</f>
        <v>-14.417281305920437</v>
      </c>
      <c r="D3178">
        <f>'TPS543C20 Loop Gain'!AJ762</f>
        <v>62.063587525643257</v>
      </c>
      <c r="E3178">
        <f>'TPS543C20 Loop Gain'!B762</f>
        <v>62800</v>
      </c>
    </row>
    <row r="3179" spans="3:5" x14ac:dyDescent="0.25">
      <c r="C3179">
        <f>'TPS543C20 Loop Gain'!AI761</f>
        <v>-14.402552624367457</v>
      </c>
      <c r="D3179">
        <f>'TPS543C20 Loop Gain'!AJ761</f>
        <v>62.065778540511509</v>
      </c>
      <c r="E3179">
        <f>'TPS543C20 Loop Gain'!B761</f>
        <v>62700</v>
      </c>
    </row>
    <row r="3180" spans="3:5" x14ac:dyDescent="0.25">
      <c r="C3180">
        <f>'TPS543C20 Loop Gain'!AI760</f>
        <v>-14.387798706603359</v>
      </c>
      <c r="D3180">
        <f>'TPS543C20 Loop Gain'!AJ760</f>
        <v>62.067898546420118</v>
      </c>
      <c r="E3180">
        <f>'TPS543C20 Loop Gain'!B760</f>
        <v>62600</v>
      </c>
    </row>
    <row r="3181" spans="3:5" x14ac:dyDescent="0.25">
      <c r="C3181">
        <f>'TPS543C20 Loop Gain'!AI759</f>
        <v>-14.373019455131129</v>
      </c>
      <c r="D3181">
        <f>'TPS543C20 Loop Gain'!AJ759</f>
        <v>62.069947221097621</v>
      </c>
      <c r="E3181">
        <f>'TPS543C20 Loop Gain'!B759</f>
        <v>62500</v>
      </c>
    </row>
    <row r="3182" spans="3:5" x14ac:dyDescent="0.25">
      <c r="C3182">
        <f>'TPS543C20 Loop Gain'!AI758</f>
        <v>-14.358214771887694</v>
      </c>
      <c r="D3182">
        <f>'TPS543C20 Loop Gain'!AJ758</f>
        <v>62.071924240417765</v>
      </c>
      <c r="E3182">
        <f>'TPS543C20 Loop Gain'!B758</f>
        <v>62400</v>
      </c>
    </row>
    <row r="3183" spans="3:5" x14ac:dyDescent="0.25">
      <c r="C3183">
        <f>'TPS543C20 Loop Gain'!AI757</f>
        <v>-14.343384558238427</v>
      </c>
      <c r="D3183">
        <f>'TPS543C20 Loop Gain'!AJ757</f>
        <v>62.07382927838966</v>
      </c>
      <c r="E3183">
        <f>'TPS543C20 Loop Gain'!B757</f>
        <v>62300</v>
      </c>
    </row>
    <row r="3184" spans="3:5" x14ac:dyDescent="0.25">
      <c r="C3184">
        <f>'TPS543C20 Loop Gain'!AI756</f>
        <v>-14.328528714974523</v>
      </c>
      <c r="D3184">
        <f>'TPS543C20 Loop Gain'!AJ756</f>
        <v>62.075662007143684</v>
      </c>
      <c r="E3184">
        <f>'TPS543C20 Loop Gain'!B756</f>
        <v>62200</v>
      </c>
    </row>
    <row r="3185" spans="3:5" x14ac:dyDescent="0.25">
      <c r="C3185">
        <f>'TPS543C20 Loop Gain'!AI755</f>
        <v>-14.313647142306429</v>
      </c>
      <c r="D3185">
        <f>'TPS543C20 Loop Gain'!AJ755</f>
        <v>62.077422096919634</v>
      </c>
      <c r="E3185">
        <f>'TPS543C20 Loop Gain'!B755</f>
        <v>62100</v>
      </c>
    </row>
    <row r="3186" spans="3:5" x14ac:dyDescent="0.25">
      <c r="C3186">
        <f>'TPS543C20 Loop Gain'!AI754</f>
        <v>-14.298739739861174</v>
      </c>
      <c r="D3186">
        <f>'TPS543C20 Loop Gain'!AJ754</f>
        <v>62.079109216053148</v>
      </c>
      <c r="E3186">
        <f>'TPS543C20 Loop Gain'!B754</f>
        <v>62000</v>
      </c>
    </row>
    <row r="3187" spans="3:5" x14ac:dyDescent="0.25">
      <c r="C3187">
        <f>'TPS543C20 Loop Gain'!AI753</f>
        <v>-14.283806406676163</v>
      </c>
      <c r="D3187">
        <f>'TPS543C20 Loop Gain'!AJ753</f>
        <v>62.080723030964279</v>
      </c>
      <c r="E3187">
        <f>'TPS543C20 Loop Gain'!B753</f>
        <v>61900</v>
      </c>
    </row>
    <row r="3188" spans="3:5" x14ac:dyDescent="0.25">
      <c r="C3188">
        <f>'TPS543C20 Loop Gain'!AI752</f>
        <v>-14.268847041196995</v>
      </c>
      <c r="D3188">
        <f>'TPS543C20 Loop Gain'!AJ752</f>
        <v>62.082263206144553</v>
      </c>
      <c r="E3188">
        <f>'TPS543C20 Loop Gain'!B752</f>
        <v>61800</v>
      </c>
    </row>
    <row r="3189" spans="3:5" x14ac:dyDescent="0.25">
      <c r="C3189">
        <f>'TPS543C20 Loop Gain'!AI751</f>
        <v>-14.253861541270137</v>
      </c>
      <c r="D3189">
        <f>'TPS543C20 Loop Gain'!AJ751</f>
        <v>62.083729404142019</v>
      </c>
      <c r="E3189">
        <f>'TPS543C20 Loop Gain'!B751</f>
        <v>61700</v>
      </c>
    </row>
    <row r="3190" spans="3:5" x14ac:dyDescent="0.25">
      <c r="C3190">
        <f>'TPS543C20 Loop Gain'!AI750</f>
        <v>-14.238849804140042</v>
      </c>
      <c r="D3190">
        <f>'TPS543C20 Loop Gain'!AJ750</f>
        <v>62.085121285551203</v>
      </c>
      <c r="E3190">
        <f>'TPS543C20 Loop Gain'!B750</f>
        <v>61600</v>
      </c>
    </row>
    <row r="3191" spans="3:5" x14ac:dyDescent="0.25">
      <c r="C3191">
        <f>'TPS543C20 Loop Gain'!AI749</f>
        <v>-14.223811726444143</v>
      </c>
      <c r="D3191">
        <f>'TPS543C20 Loop Gain'!AJ749</f>
        <v>62.086438508998533</v>
      </c>
      <c r="E3191">
        <f>'TPS543C20 Loop Gain'!B749</f>
        <v>61500</v>
      </c>
    </row>
    <row r="3192" spans="3:5" x14ac:dyDescent="0.25">
      <c r="C3192">
        <f>'TPS543C20 Loop Gain'!AI748</f>
        <v>-14.20874720420775</v>
      </c>
      <c r="D3192">
        <f>'TPS543C20 Loop Gain'!AJ748</f>
        <v>62.087680731129019</v>
      </c>
      <c r="E3192">
        <f>'TPS543C20 Loop Gain'!B748</f>
        <v>61400</v>
      </c>
    </row>
    <row r="3193" spans="3:5" x14ac:dyDescent="0.25">
      <c r="C3193">
        <f>'TPS543C20 Loop Gain'!AI747</f>
        <v>-14.193656132839408</v>
      </c>
      <c r="D3193">
        <f>'TPS543C20 Loop Gain'!AJ747</f>
        <v>62.088847606592829</v>
      </c>
      <c r="E3193">
        <f>'TPS543C20 Loop Gain'!B747</f>
        <v>61300</v>
      </c>
    </row>
    <row r="3194" spans="3:5" x14ac:dyDescent="0.25">
      <c r="C3194">
        <f>'TPS543C20 Loop Gain'!AI746</f>
        <v>-14.178538407126194</v>
      </c>
      <c r="D3194">
        <f>'TPS543C20 Loop Gain'!AJ746</f>
        <v>62.089938788033514</v>
      </c>
      <c r="E3194">
        <f>'TPS543C20 Loop Gain'!B746</f>
        <v>61200</v>
      </c>
    </row>
    <row r="3195" spans="3:5" x14ac:dyDescent="0.25">
      <c r="C3195">
        <f>'TPS543C20 Loop Gain'!AI745</f>
        <v>-14.163393921229122</v>
      </c>
      <c r="D3195">
        <f>'TPS543C20 Loop Gain'!AJ745</f>
        <v>62.090953926072132</v>
      </c>
      <c r="E3195">
        <f>'TPS543C20 Loop Gain'!B745</f>
        <v>61100</v>
      </c>
    </row>
    <row r="3196" spans="3:5" x14ac:dyDescent="0.25">
      <c r="C3196">
        <f>'TPS543C20 Loop Gain'!AI744</f>
        <v>-14.148222568677012</v>
      </c>
      <c r="D3196">
        <f>'TPS543C20 Loop Gain'!AJ744</f>
        <v>62.091892669294708</v>
      </c>
      <c r="E3196">
        <f>'TPS543C20 Loop Gain'!B744</f>
        <v>61000</v>
      </c>
    </row>
    <row r="3197" spans="3:5" x14ac:dyDescent="0.25">
      <c r="C3197">
        <f>'TPS543C20 Loop Gain'!AI743</f>
        <v>-14.133024242363469</v>
      </c>
      <c r="D3197">
        <f>'TPS543C20 Loop Gain'!AJ743</f>
        <v>62.092754664239997</v>
      </c>
      <c r="E3197">
        <f>'TPS543C20 Loop Gain'!B743</f>
        <v>60900</v>
      </c>
    </row>
    <row r="3198" spans="3:5" x14ac:dyDescent="0.25">
      <c r="C3198">
        <f>'TPS543C20 Loop Gain'!AI742</f>
        <v>-14.117798834540086</v>
      </c>
      <c r="D3198">
        <f>'TPS543C20 Loop Gain'!AJ742</f>
        <v>62.093539555382677</v>
      </c>
      <c r="E3198">
        <f>'TPS543C20 Loop Gain'!B742</f>
        <v>60800</v>
      </c>
    </row>
    <row r="3199" spans="3:5" x14ac:dyDescent="0.25">
      <c r="C3199">
        <f>'TPS543C20 Loop Gain'!AI741</f>
        <v>-14.102546236812634</v>
      </c>
      <c r="D3199">
        <f>'TPS543C20 Loop Gain'!AJ741</f>
        <v>62.094246985123306</v>
      </c>
      <c r="E3199">
        <f>'TPS543C20 Loop Gain'!B741</f>
        <v>60700</v>
      </c>
    </row>
    <row r="3200" spans="3:5" x14ac:dyDescent="0.25">
      <c r="C3200">
        <f>'TPS543C20 Loop Gain'!AI740</f>
        <v>-14.087266340134486</v>
      </c>
      <c r="D3200">
        <f>'TPS543C20 Loop Gain'!AJ740</f>
        <v>62.094876593769683</v>
      </c>
      <c r="E3200">
        <f>'TPS543C20 Loop Gain'!B740</f>
        <v>60600</v>
      </c>
    </row>
    <row r="3201" spans="3:5" x14ac:dyDescent="0.25">
      <c r="C3201">
        <f>'TPS543C20 Loop Gain'!AI739</f>
        <v>-14.071959034803704</v>
      </c>
      <c r="D3201">
        <f>'TPS543C20 Loop Gain'!AJ739</f>
        <v>62.095428019527375</v>
      </c>
      <c r="E3201">
        <f>'TPS543C20 Loop Gain'!B739</f>
        <v>60500</v>
      </c>
    </row>
    <row r="3202" spans="3:5" x14ac:dyDescent="0.25">
      <c r="C3202">
        <f>'TPS543C20 Loop Gain'!AI738</f>
        <v>-14.056624210455395</v>
      </c>
      <c r="D3202">
        <f>'TPS543C20 Loop Gain'!AJ738</f>
        <v>62.095900898482029</v>
      </c>
      <c r="E3202">
        <f>'TPS543C20 Loop Gain'!B738</f>
        <v>60400</v>
      </c>
    </row>
    <row r="3203" spans="3:5" x14ac:dyDescent="0.25">
      <c r="C3203">
        <f>'TPS543C20 Loop Gain'!AI737</f>
        <v>-14.041261756058177</v>
      </c>
      <c r="D3203">
        <f>'TPS543C20 Loop Gain'!AJ737</f>
        <v>62.096294864587499</v>
      </c>
      <c r="E3203">
        <f>'TPS543C20 Loop Gain'!B737</f>
        <v>60300</v>
      </c>
    </row>
    <row r="3204" spans="3:5" x14ac:dyDescent="0.25">
      <c r="C3204">
        <f>'TPS543C20 Loop Gain'!AI736</f>
        <v>-14.025871559908333</v>
      </c>
      <c r="D3204">
        <f>'TPS543C20 Loop Gain'!AJ736</f>
        <v>62.09660954965004</v>
      </c>
      <c r="E3204">
        <f>'TPS543C20 Loop Gain'!B736</f>
        <v>60200</v>
      </c>
    </row>
    <row r="3205" spans="3:5" x14ac:dyDescent="0.25">
      <c r="C3205">
        <f>'TPS543C20 Loop Gain'!AI735</f>
        <v>-14.010453509623686</v>
      </c>
      <c r="D3205">
        <f>'TPS543C20 Loop Gain'!AJ735</f>
        <v>62.096844583313327</v>
      </c>
      <c r="E3205">
        <f>'TPS543C20 Loop Gain'!B735</f>
        <v>60100</v>
      </c>
    </row>
    <row r="3206" spans="3:5" x14ac:dyDescent="0.25">
      <c r="C3206">
        <f>'TPS543C20 Loop Gain'!AI734</f>
        <v>-13.995007492139992</v>
      </c>
      <c r="D3206">
        <f>'TPS543C20 Loop Gain'!AJ734</f>
        <v>62.096999593046576</v>
      </c>
      <c r="E3206">
        <f>'TPS543C20 Loop Gain'!B734</f>
        <v>60000</v>
      </c>
    </row>
    <row r="3207" spans="3:5" x14ac:dyDescent="0.25">
      <c r="C3207">
        <f>'TPS543C20 Loop Gain'!AI733</f>
        <v>-13.979533393703612</v>
      </c>
      <c r="D3207">
        <f>'TPS543C20 Loop Gain'!AJ733</f>
        <v>62.097074204125171</v>
      </c>
      <c r="E3207">
        <f>'TPS543C20 Loop Gain'!B733</f>
        <v>59900</v>
      </c>
    </row>
    <row r="3208" spans="3:5" x14ac:dyDescent="0.25">
      <c r="C3208">
        <f>'TPS543C20 Loop Gain'!AI732</f>
        <v>-13.964031099866805</v>
      </c>
      <c r="D3208">
        <f>'TPS543C20 Loop Gain'!AJ732</f>
        <v>62.097068039620986</v>
      </c>
      <c r="E3208">
        <f>'TPS543C20 Loop Gain'!B732</f>
        <v>59800</v>
      </c>
    </row>
    <row r="3209" spans="3:5" x14ac:dyDescent="0.25">
      <c r="C3209">
        <f>'TPS543C20 Loop Gain'!AI731</f>
        <v>-13.948500495482424</v>
      </c>
      <c r="D3209">
        <f>'TPS543C20 Loop Gain'!AJ731</f>
        <v>62.096980720384259</v>
      </c>
      <c r="E3209">
        <f>'TPS543C20 Loop Gain'!B731</f>
        <v>59700</v>
      </c>
    </row>
    <row r="3210" spans="3:5" x14ac:dyDescent="0.25">
      <c r="C3210">
        <f>'TPS543C20 Loop Gain'!AI730</f>
        <v>-13.932941464697986</v>
      </c>
      <c r="D3210">
        <f>'TPS543C20 Loop Gain'!AJ730</f>
        <v>62.096811865028137</v>
      </c>
      <c r="E3210">
        <f>'TPS543C20 Loop Gain'!B730</f>
        <v>59600</v>
      </c>
    </row>
    <row r="3211" spans="3:5" x14ac:dyDescent="0.25">
      <c r="C3211">
        <f>'TPS543C20 Loop Gain'!AI729</f>
        <v>-13.917353890949711</v>
      </c>
      <c r="D3211">
        <f>'TPS543C20 Loop Gain'!AJ729</f>
        <v>62.096561089916392</v>
      </c>
      <c r="E3211">
        <f>'TPS543C20 Loop Gain'!B729</f>
        <v>59500</v>
      </c>
    </row>
    <row r="3212" spans="3:5" x14ac:dyDescent="0.25">
      <c r="C3212">
        <f>'TPS543C20 Loop Gain'!AI728</f>
        <v>-13.901737656957483</v>
      </c>
      <c r="D3212">
        <f>'TPS543C20 Loop Gain'!AJ728</f>
        <v>62.09622800914476</v>
      </c>
      <c r="E3212">
        <f>'TPS543C20 Loop Gain'!B728</f>
        <v>59400</v>
      </c>
    </row>
    <row r="3213" spans="3:5" x14ac:dyDescent="0.25">
      <c r="C3213">
        <f>'TPS543C20 Loop Gain'!AI727</f>
        <v>-13.886092644718316</v>
      </c>
      <c r="D3213">
        <f>'TPS543C20 Loop Gain'!AJ727</f>
        <v>62.095812234528537</v>
      </c>
      <c r="E3213">
        <f>'TPS543C20 Loop Gain'!B727</f>
        <v>59300</v>
      </c>
    </row>
    <row r="3214" spans="3:5" x14ac:dyDescent="0.25">
      <c r="C3214">
        <f>'TPS543C20 Loop Gain'!AI726</f>
        <v>-13.870418735501238</v>
      </c>
      <c r="D3214">
        <f>'TPS543C20 Loop Gain'!AJ726</f>
        <v>62.095313375585597</v>
      </c>
      <c r="E3214">
        <f>'TPS543C20 Loop Gain'!B726</f>
        <v>59200</v>
      </c>
    </row>
    <row r="3215" spans="3:5" x14ac:dyDescent="0.25">
      <c r="C3215">
        <f>'TPS543C20 Loop Gain'!AI725</f>
        <v>-13.854715809840339</v>
      </c>
      <c r="D3215">
        <f>'TPS543C20 Loop Gain'!AJ725</f>
        <v>62.094731039518578</v>
      </c>
      <c r="E3215">
        <f>'TPS543C20 Loop Gain'!B725</f>
        <v>59100</v>
      </c>
    </row>
    <row r="3216" spans="3:5" x14ac:dyDescent="0.25">
      <c r="C3216">
        <f>'TPS543C20 Loop Gain'!AI724</f>
        <v>-13.838983747530168</v>
      </c>
      <c r="D3216">
        <f>'TPS543C20 Loop Gain'!AJ724</f>
        <v>62.094064831205095</v>
      </c>
      <c r="E3216">
        <f>'TPS543C20 Loop Gain'!B724</f>
        <v>59000</v>
      </c>
    </row>
    <row r="3217" spans="3:5" x14ac:dyDescent="0.25">
      <c r="C3217">
        <f>'TPS543C20 Loop Gain'!AI723</f>
        <v>-13.823222427618965</v>
      </c>
      <c r="D3217">
        <f>'TPS543C20 Loop Gain'!AJ723</f>
        <v>62.093314353175622</v>
      </c>
      <c r="E3217">
        <f>'TPS543C20 Loop Gain'!B723</f>
        <v>58900</v>
      </c>
    </row>
    <row r="3218" spans="3:5" x14ac:dyDescent="0.25">
      <c r="C3218">
        <f>'TPS543C20 Loop Gain'!AI722</f>
        <v>-13.807431728402175</v>
      </c>
      <c r="D3218">
        <f>'TPS543C20 Loop Gain'!AJ722</f>
        <v>62.092479205600526</v>
      </c>
      <c r="E3218">
        <f>'TPS543C20 Loop Gain'!B722</f>
        <v>58800</v>
      </c>
    </row>
    <row r="3219" spans="3:5" x14ac:dyDescent="0.25">
      <c r="C3219">
        <f>'TPS543C20 Loop Gain'!AI721</f>
        <v>-13.791611527417134</v>
      </c>
      <c r="D3219">
        <f>'TPS543C20 Loop Gain'!AJ721</f>
        <v>62.091558986274123</v>
      </c>
      <c r="E3219">
        <f>'TPS543C20 Loop Gain'!B721</f>
        <v>58700</v>
      </c>
    </row>
    <row r="3220" spans="3:5" x14ac:dyDescent="0.25">
      <c r="C3220">
        <f>'TPS543C20 Loop Gain'!AI720</f>
        <v>-13.775761701436661</v>
      </c>
      <c r="D3220">
        <f>'TPS543C20 Loop Gain'!AJ720</f>
        <v>62.090553290597043</v>
      </c>
      <c r="E3220">
        <f>'TPS543C20 Loop Gain'!B720</f>
        <v>58600</v>
      </c>
    </row>
    <row r="3221" spans="3:5" x14ac:dyDescent="0.25">
      <c r="C3221">
        <f>'TPS543C20 Loop Gain'!AI719</f>
        <v>-13.759882126462184</v>
      </c>
      <c r="D3221">
        <f>'TPS543C20 Loop Gain'!AJ719</f>
        <v>62.089461711561619</v>
      </c>
      <c r="E3221">
        <f>'TPS543C20 Loop Gain'!B719</f>
        <v>58500</v>
      </c>
    </row>
    <row r="3222" spans="3:5" x14ac:dyDescent="0.25">
      <c r="C3222">
        <f>'TPS543C20 Loop Gain'!AI718</f>
        <v>-13.743972677718563</v>
      </c>
      <c r="D3222">
        <f>'TPS543C20 Loop Gain'!AJ718</f>
        <v>62.088283839734736</v>
      </c>
      <c r="E3222">
        <f>'TPS543C20 Loop Gain'!B718</f>
        <v>58400</v>
      </c>
    </row>
    <row r="3223" spans="3:5" x14ac:dyDescent="0.25">
      <c r="C3223">
        <f>'TPS543C20 Loop Gain'!AI717</f>
        <v>-13.728033229646172</v>
      </c>
      <c r="D3223">
        <f>'TPS543C20 Loop Gain'!AJ717</f>
        <v>62.087019263239803</v>
      </c>
      <c r="E3223">
        <f>'TPS543C20 Loop Gain'!B717</f>
        <v>58300</v>
      </c>
    </row>
    <row r="3224" spans="3:5" x14ac:dyDescent="0.25">
      <c r="C3224">
        <f>'TPS543C20 Loop Gain'!AI716</f>
        <v>-13.712063655896312</v>
      </c>
      <c r="D3224">
        <f>'TPS543C20 Loop Gain'!AJ716</f>
        <v>62.085667567741325</v>
      </c>
      <c r="E3224">
        <f>'TPS543C20 Loop Gain'!B716</f>
        <v>58200</v>
      </c>
    </row>
    <row r="3225" spans="3:5" x14ac:dyDescent="0.25">
      <c r="C3225">
        <f>'TPS543C20 Loop Gain'!AI715</f>
        <v>-13.696063829322835</v>
      </c>
      <c r="D3225">
        <f>'TPS543C20 Loop Gain'!AJ715</f>
        <v>62.084228336429426</v>
      </c>
      <c r="E3225">
        <f>'TPS543C20 Loop Gain'!B715</f>
        <v>58100</v>
      </c>
    </row>
    <row r="3226" spans="3:5" x14ac:dyDescent="0.25">
      <c r="C3226">
        <f>'TPS543C20 Loop Gain'!AI714</f>
        <v>-13.680033621976925</v>
      </c>
      <c r="D3226">
        <f>'TPS543C20 Loop Gain'!AJ714</f>
        <v>62.082701150000858</v>
      </c>
      <c r="E3226">
        <f>'TPS543C20 Loop Gain'!B714</f>
        <v>58000</v>
      </c>
    </row>
    <row r="3227" spans="3:5" x14ac:dyDescent="0.25">
      <c r="C3227">
        <f>'TPS543C20 Loop Gain'!AI713</f>
        <v>-13.663972905099991</v>
      </c>
      <c r="D3227">
        <f>'TPS543C20 Loop Gain'!AJ713</f>
        <v>62.081085586642239</v>
      </c>
      <c r="E3227">
        <f>'TPS543C20 Loop Gain'!B713</f>
        <v>57900</v>
      </c>
    </row>
    <row r="3228" spans="3:5" x14ac:dyDescent="0.25">
      <c r="C3228">
        <f>'TPS543C20 Loop Gain'!AI712</f>
        <v>-13.647881549116811</v>
      </c>
      <c r="D3228">
        <f>'TPS543C20 Loop Gain'!AJ712</f>
        <v>62.079381222012834</v>
      </c>
      <c r="E3228">
        <f>'TPS543C20 Loop Gain'!B712</f>
        <v>57800</v>
      </c>
    </row>
    <row r="3229" spans="3:5" x14ac:dyDescent="0.25">
      <c r="C3229">
        <f>'TPS543C20 Loop Gain'!AI711</f>
        <v>-13.631759423628925</v>
      </c>
      <c r="D3229">
        <f>'TPS543C20 Loop Gain'!AJ711</f>
        <v>62.077587629229299</v>
      </c>
      <c r="E3229">
        <f>'TPS543C20 Loop Gain'!B711</f>
        <v>57700</v>
      </c>
    </row>
    <row r="3230" spans="3:5" x14ac:dyDescent="0.25">
      <c r="C3230">
        <f>'TPS543C20 Loop Gain'!AI710</f>
        <v>-13.61560639740758</v>
      </c>
      <c r="D3230">
        <f>'TPS543C20 Loop Gain'!AJ710</f>
        <v>62.075704378844421</v>
      </c>
      <c r="E3230">
        <f>'TPS543C20 Loop Gain'!B710</f>
        <v>57600</v>
      </c>
    </row>
    <row r="3231" spans="3:5" x14ac:dyDescent="0.25">
      <c r="C3231">
        <f>'TPS543C20 Loop Gain'!AI709</f>
        <v>-13.599422338387283</v>
      </c>
      <c r="D3231">
        <f>'TPS543C20 Loop Gain'!AJ709</f>
        <v>62.073731038832669</v>
      </c>
      <c r="E3231">
        <f>'TPS543C20 Loop Gain'!B709</f>
        <v>57500</v>
      </c>
    </row>
    <row r="3232" spans="3:5" x14ac:dyDescent="0.25">
      <c r="C3232">
        <f>'TPS543C20 Loop Gain'!AI708</f>
        <v>-13.583207113658629</v>
      </c>
      <c r="D3232">
        <f>'TPS543C20 Loop Gain'!AJ708</f>
        <v>62.071667174571466</v>
      </c>
      <c r="E3232">
        <f>'TPS543C20 Loop Gain'!B708</f>
        <v>57400</v>
      </c>
    </row>
    <row r="3233" spans="3:5" x14ac:dyDescent="0.25">
      <c r="C3233">
        <f>'TPS543C20 Loop Gain'!AI707</f>
        <v>-13.566960589460797</v>
      </c>
      <c r="D3233">
        <f>'TPS543C20 Loop Gain'!AJ707</f>
        <v>62.069512348823103</v>
      </c>
      <c r="E3233">
        <f>'TPS543C20 Loop Gain'!B707</f>
        <v>57300</v>
      </c>
    </row>
    <row r="3234" spans="3:5" x14ac:dyDescent="0.25">
      <c r="C3234">
        <f>'TPS543C20 Loop Gain'!AI706</f>
        <v>-13.550682631174674</v>
      </c>
      <c r="D3234">
        <f>'TPS543C20 Loop Gain'!AJ706</f>
        <v>62.067266121716543</v>
      </c>
      <c r="E3234">
        <f>'TPS543C20 Loop Gain'!B706</f>
        <v>57200</v>
      </c>
    </row>
    <row r="3235" spans="3:5" x14ac:dyDescent="0.25">
      <c r="C3235">
        <f>'TPS543C20 Loop Gain'!AI705</f>
        <v>-13.534373103316886</v>
      </c>
      <c r="D3235">
        <f>'TPS543C20 Loop Gain'!AJ705</f>
        <v>62.064928050729556</v>
      </c>
      <c r="E3235">
        <f>'TPS543C20 Loop Gain'!B705</f>
        <v>57100</v>
      </c>
    </row>
    <row r="3236" spans="3:5" x14ac:dyDescent="0.25">
      <c r="C3236">
        <f>'TPS543C20 Loop Gain'!AI704</f>
        <v>-13.51803186952983</v>
      </c>
      <c r="D3236">
        <f>'TPS543C20 Loop Gain'!AJ704</f>
        <v>62.062497690671648</v>
      </c>
      <c r="E3236">
        <f>'TPS543C20 Loop Gain'!B704</f>
        <v>57000</v>
      </c>
    </row>
    <row r="3237" spans="3:5" x14ac:dyDescent="0.25">
      <c r="C3237">
        <f>'TPS543C20 Loop Gain'!AI703</f>
        <v>-13.501658792577448</v>
      </c>
      <c r="D3237">
        <f>'TPS543C20 Loop Gain'!AJ703</f>
        <v>62.059974593663057</v>
      </c>
      <c r="E3237">
        <f>'TPS543C20 Loop Gain'!B703</f>
        <v>56900</v>
      </c>
    </row>
    <row r="3238" spans="3:5" x14ac:dyDescent="0.25">
      <c r="C3238">
        <f>'TPS543C20 Loop Gain'!AI702</f>
        <v>-13.485253734335172</v>
      </c>
      <c r="D3238">
        <f>'TPS543C20 Loop Gain'!AJ702</f>
        <v>62.057358309118712</v>
      </c>
      <c r="E3238">
        <f>'TPS543C20 Loop Gain'!B702</f>
        <v>56800</v>
      </c>
    </row>
    <row r="3239" spans="3:5" x14ac:dyDescent="0.25">
      <c r="C3239">
        <f>'TPS543C20 Loop Gain'!AI701</f>
        <v>-13.468816555784084</v>
      </c>
      <c r="D3239">
        <f>'TPS543C20 Loop Gain'!AJ701</f>
        <v>62.05464838372891</v>
      </c>
      <c r="E3239">
        <f>'TPS543C20 Loop Gain'!B701</f>
        <v>56700</v>
      </c>
    </row>
    <row r="3240" spans="3:5" x14ac:dyDescent="0.25">
      <c r="C3240">
        <f>'TPS543C20 Loop Gain'!AI700</f>
        <v>-13.4523471170027</v>
      </c>
      <c r="D3240">
        <f>'TPS543C20 Loop Gain'!AJ700</f>
        <v>62.051844361439585</v>
      </c>
      <c r="E3240">
        <f>'TPS543C20 Loop Gain'!B700</f>
        <v>56600</v>
      </c>
    </row>
    <row r="3241" spans="3:5" x14ac:dyDescent="0.25">
      <c r="C3241">
        <f>'TPS543C20 Loop Gain'!AI699</f>
        <v>-13.43584527715983</v>
      </c>
      <c r="D3241">
        <f>'TPS543C20 Loop Gain'!AJ699</f>
        <v>62.048945783433233</v>
      </c>
      <c r="E3241">
        <f>'TPS543C20 Loop Gain'!B699</f>
        <v>56500</v>
      </c>
    </row>
    <row r="3242" spans="3:5" x14ac:dyDescent="0.25">
      <c r="C3242">
        <f>'TPS543C20 Loop Gain'!AI698</f>
        <v>-13.419310894505934</v>
      </c>
      <c r="D3242">
        <f>'TPS543C20 Loop Gain'!AJ698</f>
        <v>62.045952188111983</v>
      </c>
      <c r="E3242">
        <f>'TPS543C20 Loop Gain'!B698</f>
        <v>56400</v>
      </c>
    </row>
    <row r="3243" spans="3:5" x14ac:dyDescent="0.25">
      <c r="C3243">
        <f>'TPS543C20 Loop Gain'!AI697</f>
        <v>-13.402743826366301</v>
      </c>
      <c r="D3243">
        <f>'TPS543C20 Loop Gain'!AJ697</f>
        <v>62.042863111076947</v>
      </c>
      <c r="E3243">
        <f>'TPS543C20 Loop Gain'!B697</f>
        <v>56300</v>
      </c>
    </row>
    <row r="3244" spans="3:5" x14ac:dyDescent="0.25">
      <c r="C3244">
        <f>'TPS543C20 Loop Gain'!AI696</f>
        <v>-13.386143929132452</v>
      </c>
      <c r="D3244">
        <f>'TPS543C20 Loop Gain'!AJ696</f>
        <v>62.039678085106367</v>
      </c>
      <c r="E3244">
        <f>'TPS543C20 Loop Gain'!B696</f>
        <v>56200</v>
      </c>
    </row>
    <row r="3245" spans="3:5" x14ac:dyDescent="0.25">
      <c r="C3245">
        <f>'TPS543C20 Loop Gain'!AI695</f>
        <v>-13.369511058254899</v>
      </c>
      <c r="D3245">
        <f>'TPS543C20 Loop Gain'!AJ695</f>
        <v>62.036396640142577</v>
      </c>
      <c r="E3245">
        <f>'TPS543C20 Loop Gain'!B695</f>
        <v>56100</v>
      </c>
    </row>
    <row r="3246" spans="3:5" x14ac:dyDescent="0.25">
      <c r="C3246">
        <f>'TPS543C20 Loop Gain'!AI694</f>
        <v>-13.35284506823413</v>
      </c>
      <c r="D3246">
        <f>'TPS543C20 Loop Gain'!AJ694</f>
        <v>62.033018303264342</v>
      </c>
      <c r="E3246">
        <f>'TPS543C20 Loop Gain'!B694</f>
        <v>56000</v>
      </c>
    </row>
    <row r="3247" spans="3:5" x14ac:dyDescent="0.25">
      <c r="C3247">
        <f>'TPS543C20 Loop Gain'!AI693</f>
        <v>-13.33614581261368</v>
      </c>
      <c r="D3247">
        <f>'TPS543C20 Loop Gain'!AJ693</f>
        <v>62.029542598673864</v>
      </c>
      <c r="E3247">
        <f>'TPS543C20 Loop Gain'!B693</f>
        <v>55900</v>
      </c>
    </row>
    <row r="3248" spans="3:5" x14ac:dyDescent="0.25">
      <c r="C3248">
        <f>'TPS543C20 Loop Gain'!AI692</f>
        <v>-13.319413143970948</v>
      </c>
      <c r="D3248">
        <f>'TPS543C20 Loop Gain'!AJ692</f>
        <v>62.025969047672582</v>
      </c>
      <c r="E3248">
        <f>'TPS543C20 Loop Gain'!B692</f>
        <v>55800</v>
      </c>
    </row>
    <row r="3249" spans="3:5" x14ac:dyDescent="0.25">
      <c r="C3249">
        <f>'TPS543C20 Loop Gain'!AI691</f>
        <v>-13.30264691390899</v>
      </c>
      <c r="D3249">
        <f>'TPS543C20 Loop Gain'!AJ691</f>
        <v>62.022297168642368</v>
      </c>
      <c r="E3249">
        <f>'TPS543C20 Loop Gain'!B691</f>
        <v>55700</v>
      </c>
    </row>
    <row r="3250" spans="3:5" x14ac:dyDescent="0.25">
      <c r="C3250">
        <f>'TPS543C20 Loop Gain'!AI690</f>
        <v>-13.285846973049306</v>
      </c>
      <c r="D3250">
        <f>'TPS543C20 Loop Gain'!AJ690</f>
        <v>62.018526477027358</v>
      </c>
      <c r="E3250">
        <f>'TPS543C20 Loop Gain'!B690</f>
        <v>55600</v>
      </c>
    </row>
    <row r="3251" spans="3:5" x14ac:dyDescent="0.25">
      <c r="C3251">
        <f>'TPS543C20 Loop Gain'!AI689</f>
        <v>-13.269013171021184</v>
      </c>
      <c r="D3251">
        <f>'TPS543C20 Loop Gain'!AJ689</f>
        <v>62.01465648530796</v>
      </c>
      <c r="E3251">
        <f>'TPS543C20 Loop Gain'!B689</f>
        <v>55500</v>
      </c>
    </row>
    <row r="3252" spans="3:5" x14ac:dyDescent="0.25">
      <c r="C3252">
        <f>'TPS543C20 Loop Gain'!AI688</f>
        <v>-13.252145356455607</v>
      </c>
      <c r="D3252">
        <f>'TPS543C20 Loop Gain'!AJ688</f>
        <v>62.010686702987236</v>
      </c>
      <c r="E3252">
        <f>'TPS543C20 Loop Gain'!B688</f>
        <v>55400</v>
      </c>
    </row>
    <row r="3253" spans="3:5" x14ac:dyDescent="0.25">
      <c r="C3253">
        <f>'TPS543C20 Loop Gain'!AI687</f>
        <v>-13.235243376974893</v>
      </c>
      <c r="D3253">
        <f>'TPS543C20 Loop Gain'!AJ687</f>
        <v>62.006616636565326</v>
      </c>
      <c r="E3253">
        <f>'TPS543C20 Loop Gain'!B687</f>
        <v>55300</v>
      </c>
    </row>
    <row r="3254" spans="3:5" x14ac:dyDescent="0.25">
      <c r="C3254">
        <f>'TPS543C20 Loop Gain'!AI686</f>
        <v>-13.218307079184575</v>
      </c>
      <c r="D3254">
        <f>'TPS543C20 Loop Gain'!AJ686</f>
        <v>62.002445789519783</v>
      </c>
      <c r="E3254">
        <f>'TPS543C20 Loop Gain'!B686</f>
        <v>55200</v>
      </c>
    </row>
    <row r="3255" spans="3:5" x14ac:dyDescent="0.25">
      <c r="C3255">
        <f>'TPS543C20 Loop Gain'!AI685</f>
        <v>-13.201336308664711</v>
      </c>
      <c r="D3255">
        <f>'TPS543C20 Loop Gain'!AJ685</f>
        <v>61.998173662285957</v>
      </c>
      <c r="E3255">
        <f>'TPS543C20 Loop Gain'!B685</f>
        <v>55100</v>
      </c>
    </row>
    <row r="3256" spans="3:5" x14ac:dyDescent="0.25">
      <c r="C3256">
        <f>'TPS543C20 Loop Gain'!AI684</f>
        <v>-13.184330909960526</v>
      </c>
      <c r="D3256">
        <f>'TPS543C20 Loop Gain'!AJ684</f>
        <v>61.993799752233208</v>
      </c>
      <c r="E3256">
        <f>'TPS543C20 Loop Gain'!B684</f>
        <v>55000</v>
      </c>
    </row>
    <row r="3257" spans="3:5" x14ac:dyDescent="0.25">
      <c r="C3257">
        <f>'TPS543C20 Loop Gain'!AI683</f>
        <v>-13.167290726574004</v>
      </c>
      <c r="D3257">
        <f>'TPS543C20 Loop Gain'!AJ683</f>
        <v>61.989323553647139</v>
      </c>
      <c r="E3257">
        <f>'TPS543C20 Loop Gain'!B683</f>
        <v>54900</v>
      </c>
    </row>
    <row r="3258" spans="3:5" x14ac:dyDescent="0.25">
      <c r="C3258">
        <f>'TPS543C20 Loop Gain'!AI682</f>
        <v>-13.150215600953993</v>
      </c>
      <c r="D3258">
        <f>'TPS543C20 Loop Gain'!AJ682</f>
        <v>61.984744557704076</v>
      </c>
      <c r="E3258">
        <f>'TPS543C20 Loop Gain'!B682</f>
        <v>54800</v>
      </c>
    </row>
    <row r="3259" spans="3:5" x14ac:dyDescent="0.25">
      <c r="C3259">
        <f>'TPS543C20 Loop Gain'!AI681</f>
        <v>-13.133105374488173</v>
      </c>
      <c r="D3259">
        <f>'TPS543C20 Loop Gain'!AJ681</f>
        <v>61.980062252452953</v>
      </c>
      <c r="E3259">
        <f>'TPS543C20 Loop Gain'!B681</f>
        <v>54700</v>
      </c>
    </row>
    <row r="3260" spans="3:5" x14ac:dyDescent="0.25">
      <c r="C3260">
        <f>'TPS543C20 Loop Gain'!AI680</f>
        <v>-13.115959887492131</v>
      </c>
      <c r="D3260">
        <f>'TPS543C20 Loop Gain'!AJ680</f>
        <v>61.975276122790113</v>
      </c>
      <c r="E3260">
        <f>'TPS543C20 Loop Gain'!B680</f>
        <v>54600</v>
      </c>
    </row>
    <row r="3261" spans="3:5" x14ac:dyDescent="0.25">
      <c r="C3261">
        <f>'TPS543C20 Loop Gain'!AI679</f>
        <v>-13.098778979201924</v>
      </c>
      <c r="D3261">
        <f>'TPS543C20 Loop Gain'!AJ679</f>
        <v>61.970385650440704</v>
      </c>
      <c r="E3261">
        <f>'TPS543C20 Loop Gain'!B679</f>
        <v>54500</v>
      </c>
    </row>
    <row r="3262" spans="3:5" x14ac:dyDescent="0.25">
      <c r="C3262">
        <f>'TPS543C20 Loop Gain'!AI678</f>
        <v>-13.081562487763019</v>
      </c>
      <c r="D3262">
        <f>'TPS543C20 Loop Gain'!AJ678</f>
        <v>61.96539031393484</v>
      </c>
      <c r="E3262">
        <f>'TPS543C20 Loop Gain'!B678</f>
        <v>54400</v>
      </c>
    </row>
    <row r="3263" spans="3:5" x14ac:dyDescent="0.25">
      <c r="C3263">
        <f>'TPS543C20 Loop Gain'!AI677</f>
        <v>-13.064310250221103</v>
      </c>
      <c r="D3263">
        <f>'TPS543C20 Loop Gain'!AJ677</f>
        <v>61.960289588584352</v>
      </c>
      <c r="E3263">
        <f>'TPS543C20 Loop Gain'!B677</f>
        <v>54300</v>
      </c>
    </row>
    <row r="3264" spans="3:5" x14ac:dyDescent="0.25">
      <c r="C3264">
        <f>'TPS543C20 Loop Gain'!AI676</f>
        <v>-13.047022102513035</v>
      </c>
      <c r="D3264">
        <f>'TPS543C20 Loop Gain'!AJ676</f>
        <v>61.955082946462831</v>
      </c>
      <c r="E3264">
        <f>'TPS543C20 Loop Gain'!B676</f>
        <v>54200</v>
      </c>
    </row>
    <row r="3265" spans="3:5" x14ac:dyDescent="0.25">
      <c r="C3265">
        <f>'TPS543C20 Loop Gain'!AI675</f>
        <v>-13.029697879456277</v>
      </c>
      <c r="D3265">
        <f>'TPS543C20 Loop Gain'!AJ675</f>
        <v>61.949769856380151</v>
      </c>
      <c r="E3265">
        <f>'TPS543C20 Loop Gain'!B675</f>
        <v>54100</v>
      </c>
    </row>
    <row r="3266" spans="3:5" x14ac:dyDescent="0.25">
      <c r="C3266">
        <f>'TPS543C20 Loop Gain'!AI674</f>
        <v>-13.012337414739328</v>
      </c>
      <c r="D3266">
        <f>'TPS543C20 Loop Gain'!AJ674</f>
        <v>61.944349783862457</v>
      </c>
      <c r="E3266">
        <f>'TPS543C20 Loop Gain'!B674</f>
        <v>54000</v>
      </c>
    </row>
    <row r="3267" spans="3:5" x14ac:dyDescent="0.25">
      <c r="C3267">
        <f>'TPS543C20 Loop Gain'!AI673</f>
        <v>-12.994940540911909</v>
      </c>
      <c r="D3267">
        <f>'TPS543C20 Loop Gain'!AJ673</f>
        <v>61.938822191125418</v>
      </c>
      <c r="E3267">
        <f>'TPS543C20 Loop Gain'!B673</f>
        <v>53900</v>
      </c>
    </row>
    <row r="3268" spans="3:5" x14ac:dyDescent="0.25">
      <c r="C3268">
        <f>'TPS543C20 Loop Gain'!AI672</f>
        <v>-12.977507089374328</v>
      </c>
      <c r="D3268">
        <f>'TPS543C20 Loop Gain'!AJ672</f>
        <v>61.933186537056457</v>
      </c>
      <c r="E3268">
        <f>'TPS543C20 Loop Gain'!B672</f>
        <v>53800</v>
      </c>
    </row>
    <row r="3269" spans="3:5" x14ac:dyDescent="0.25">
      <c r="C3269">
        <f>'TPS543C20 Loop Gain'!AI671</f>
        <v>-12.960036890367988</v>
      </c>
      <c r="D3269">
        <f>'TPS543C20 Loop Gain'!AJ671</f>
        <v>61.927442277186223</v>
      </c>
      <c r="E3269">
        <f>'TPS543C20 Loop Gain'!B671</f>
        <v>53700</v>
      </c>
    </row>
    <row r="3270" spans="3:5" x14ac:dyDescent="0.25">
      <c r="C3270">
        <f>'TPS543C20 Loop Gain'!AI670</f>
        <v>-12.942529772964079</v>
      </c>
      <c r="D3270">
        <f>'TPS543C20 Loop Gain'!AJ670</f>
        <v>61.921588863668909</v>
      </c>
      <c r="E3270">
        <f>'TPS543C20 Loop Gain'!B670</f>
        <v>53600</v>
      </c>
    </row>
    <row r="3271" spans="3:5" x14ac:dyDescent="0.25">
      <c r="C3271">
        <f>'TPS543C20 Loop Gain'!AI669</f>
        <v>-12.924985565054463</v>
      </c>
      <c r="D3271">
        <f>'TPS543C20 Loop Gain'!AJ669</f>
        <v>61.915625745255895</v>
      </c>
      <c r="E3271">
        <f>'TPS543C20 Loop Gain'!B669</f>
        <v>53500</v>
      </c>
    </row>
    <row r="3272" spans="3:5" x14ac:dyDescent="0.25">
      <c r="C3272">
        <f>'TPS543C20 Loop Gain'!AI668</f>
        <v>-12.907404093340045</v>
      </c>
      <c r="D3272">
        <f>'TPS543C20 Loop Gain'!AJ668</f>
        <v>61.909552367272759</v>
      </c>
      <c r="E3272">
        <f>'TPS543C20 Loop Gain'!B668</f>
        <v>53400</v>
      </c>
    </row>
    <row r="3273" spans="3:5" x14ac:dyDescent="0.25">
      <c r="C3273">
        <f>'TPS543C20 Loop Gain'!AI667</f>
        <v>-12.889785183320068</v>
      </c>
      <c r="D3273">
        <f>'TPS543C20 Loop Gain'!AJ667</f>
        <v>61.90336817159659</v>
      </c>
      <c r="E3273">
        <f>'TPS543C20 Loop Gain'!B667</f>
        <v>53300</v>
      </c>
    </row>
    <row r="3274" spans="3:5" x14ac:dyDescent="0.25">
      <c r="C3274">
        <f>'TPS543C20 Loop Gain'!AI666</f>
        <v>-12.872128659282318</v>
      </c>
      <c r="D3274">
        <f>'TPS543C20 Loop Gain'!AJ666</f>
        <v>61.897072596629521</v>
      </c>
      <c r="E3274">
        <f>'TPS543C20 Loop Gain'!B666</f>
        <v>53200</v>
      </c>
    </row>
    <row r="3275" spans="3:5" x14ac:dyDescent="0.25">
      <c r="C3275">
        <f>'TPS543C20 Loop Gain'!AI665</f>
        <v>-12.854434344291752</v>
      </c>
      <c r="D3275">
        <f>'TPS543C20 Loop Gain'!AJ665</f>
        <v>61.890665077276971</v>
      </c>
      <c r="E3275">
        <f>'TPS543C20 Loop Gain'!B665</f>
        <v>53100</v>
      </c>
    </row>
    <row r="3276" spans="3:5" x14ac:dyDescent="0.25">
      <c r="C3276">
        <f>'TPS543C20 Loop Gain'!AI664</f>
        <v>-12.83670206017854</v>
      </c>
      <c r="D3276">
        <f>'TPS543C20 Loop Gain'!AJ664</f>
        <v>61.884145044920253</v>
      </c>
      <c r="E3276">
        <f>'TPS543C20 Loop Gain'!B664</f>
        <v>53000</v>
      </c>
    </row>
    <row r="3277" spans="3:5" x14ac:dyDescent="0.25">
      <c r="C3277">
        <f>'TPS543C20 Loop Gain'!AI663</f>
        <v>-12.818931627529089</v>
      </c>
      <c r="D3277">
        <f>'TPS543C20 Loop Gain'!AJ663</f>
        <v>61.877511927393471</v>
      </c>
      <c r="E3277">
        <f>'TPS543C20 Loop Gain'!B663</f>
        <v>52900</v>
      </c>
    </row>
    <row r="3278" spans="3:5" x14ac:dyDescent="0.25">
      <c r="C3278">
        <f>'TPS543C20 Loop Gain'!AI662</f>
        <v>-12.801122865672543</v>
      </c>
      <c r="D3278">
        <f>'TPS543C20 Loop Gain'!AJ662</f>
        <v>61.870765148958988</v>
      </c>
      <c r="E3278">
        <f>'TPS543C20 Loop Gain'!B662</f>
        <v>52800</v>
      </c>
    </row>
    <row r="3279" spans="3:5" x14ac:dyDescent="0.25">
      <c r="C3279">
        <f>'TPS543C20 Loop Gain'!AI661</f>
        <v>-12.783275592670469</v>
      </c>
      <c r="D3279">
        <f>'TPS543C20 Loop Gain'!AJ661</f>
        <v>61.863904130281625</v>
      </c>
      <c r="E3279">
        <f>'TPS543C20 Loop Gain'!B661</f>
        <v>52700</v>
      </c>
    </row>
    <row r="3280" spans="3:5" x14ac:dyDescent="0.25">
      <c r="C3280">
        <f>'TPS543C20 Loop Gain'!AI660</f>
        <v>-12.765389625305749</v>
      </c>
      <c r="D3280">
        <f>'TPS543C20 Loop Gain'!AJ660</f>
        <v>61.856928288402699</v>
      </c>
      <c r="E3280">
        <f>'TPS543C20 Loop Gain'!B660</f>
        <v>52600</v>
      </c>
    </row>
    <row r="3281" spans="3:5" x14ac:dyDescent="0.25">
      <c r="C3281">
        <f>'TPS543C20 Loop Gain'!AI659</f>
        <v>-12.74746477907031</v>
      </c>
      <c r="D3281">
        <f>'TPS543C20 Loop Gain'!AJ659</f>
        <v>61.849837036716195</v>
      </c>
      <c r="E3281">
        <f>'TPS543C20 Loop Gain'!B659</f>
        <v>52500</v>
      </c>
    </row>
    <row r="3282" spans="3:5" x14ac:dyDescent="0.25">
      <c r="C3282">
        <f>'TPS543C20 Loop Gain'!AI658</f>
        <v>-12.729500868153348</v>
      </c>
      <c r="D3282">
        <f>'TPS543C20 Loop Gain'!AJ658</f>
        <v>61.842629784941522</v>
      </c>
      <c r="E3282">
        <f>'TPS543C20 Loop Gain'!B658</f>
        <v>52400</v>
      </c>
    </row>
    <row r="3283" spans="3:5" x14ac:dyDescent="0.25">
      <c r="C3283">
        <f>'TPS543C20 Loop Gain'!AI657</f>
        <v>-12.711497705430105</v>
      </c>
      <c r="D3283">
        <f>'TPS543C20 Loop Gain'!AJ657</f>
        <v>61.835305939099314</v>
      </c>
      <c r="E3283">
        <f>'TPS543C20 Loop Gain'!B657</f>
        <v>52300</v>
      </c>
    </row>
    <row r="3284" spans="3:5" x14ac:dyDescent="0.25">
      <c r="C3284">
        <f>'TPS543C20 Loop Gain'!AI656</f>
        <v>-12.693455102449267</v>
      </c>
      <c r="D3284">
        <f>'TPS543C20 Loop Gain'!AJ656</f>
        <v>61.827864901482791</v>
      </c>
      <c r="E3284">
        <f>'TPS543C20 Loop Gain'!B656</f>
        <v>52200</v>
      </c>
    </row>
    <row r="3285" spans="3:5" x14ac:dyDescent="0.25">
      <c r="C3285">
        <f>'TPS543C20 Loop Gain'!AI655</f>
        <v>-12.675372869421146</v>
      </c>
      <c r="D3285">
        <f>'TPS543C20 Loop Gain'!AJ655</f>
        <v>61.820306070634508</v>
      </c>
      <c r="E3285">
        <f>'TPS543C20 Loop Gain'!B655</f>
        <v>52100</v>
      </c>
    </row>
    <row r="3286" spans="3:5" x14ac:dyDescent="0.25">
      <c r="C3286">
        <f>'TPS543C20 Loop Gain'!AI654</f>
        <v>-12.6572508152049</v>
      </c>
      <c r="D3286">
        <f>'TPS543C20 Loop Gain'!AJ654</f>
        <v>61.812628841317888</v>
      </c>
      <c r="E3286">
        <f>'TPS543C20 Loop Gain'!B654</f>
        <v>52000</v>
      </c>
    </row>
    <row r="3287" spans="3:5" x14ac:dyDescent="0.25">
      <c r="C3287">
        <f>'TPS543C20 Loop Gain'!AI653</f>
        <v>-12.63908874729718</v>
      </c>
      <c r="D3287">
        <f>'TPS543C20 Loop Gain'!AJ653</f>
        <v>61.804832604491871</v>
      </c>
      <c r="E3287">
        <f>'TPS543C20 Loop Gain'!B653</f>
        <v>51900</v>
      </c>
    </row>
    <row r="3288" spans="3:5" x14ac:dyDescent="0.25">
      <c r="C3288">
        <f>'TPS543C20 Loop Gain'!AI652</f>
        <v>-12.620886471818487</v>
      </c>
      <c r="D3288">
        <f>'TPS543C20 Loop Gain'!AJ652</f>
        <v>61.796916747282751</v>
      </c>
      <c r="E3288">
        <f>'TPS543C20 Loop Gain'!B652</f>
        <v>51800</v>
      </c>
    </row>
    <row r="3289" spans="3:5" x14ac:dyDescent="0.25">
      <c r="C3289">
        <f>'TPS543C20 Loop Gain'!AI651</f>
        <v>-12.602643793501375</v>
      </c>
      <c r="D3289">
        <f>'TPS543C20 Loop Gain'!AJ651</f>
        <v>61.788880652959335</v>
      </c>
      <c r="E3289">
        <f>'TPS543C20 Loop Gain'!B651</f>
        <v>51700</v>
      </c>
    </row>
    <row r="3290" spans="3:5" x14ac:dyDescent="0.25">
      <c r="C3290">
        <f>'TPS543C20 Loop Gain'!AI650</f>
        <v>-12.584360515676984</v>
      </c>
      <c r="D3290">
        <f>'TPS543C20 Loop Gain'!AJ650</f>
        <v>61.780723700902584</v>
      </c>
      <c r="E3290">
        <f>'TPS543C20 Loop Gain'!B650</f>
        <v>51600</v>
      </c>
    </row>
    <row r="3291" spans="3:5" x14ac:dyDescent="0.25">
      <c r="C3291">
        <f>'TPS543C20 Loop Gain'!AI649</f>
        <v>-12.566036440262238</v>
      </c>
      <c r="D3291">
        <f>'TPS543C20 Loop Gain'!AJ649</f>
        <v>61.77244526658022</v>
      </c>
      <c r="E3291">
        <f>'TPS543C20 Loop Gain'!B649</f>
        <v>51500</v>
      </c>
    </row>
    <row r="3292" spans="3:5" x14ac:dyDescent="0.25">
      <c r="C3292">
        <f>'TPS543C20 Loop Gain'!AI648</f>
        <v>-12.547671367747277</v>
      </c>
      <c r="D3292">
        <f>'TPS543C20 Loop Gain'!AJ648</f>
        <v>61.764044721520698</v>
      </c>
      <c r="E3292">
        <f>'TPS543C20 Loop Gain'!B648</f>
        <v>51400</v>
      </c>
    </row>
    <row r="3293" spans="3:5" x14ac:dyDescent="0.25">
      <c r="C3293">
        <f>'TPS543C20 Loop Gain'!AI647</f>
        <v>-12.529265097181781</v>
      </c>
      <c r="D3293">
        <f>'TPS543C20 Loop Gain'!AJ647</f>
        <v>61.755521433280641</v>
      </c>
      <c r="E3293">
        <f>'TPS543C20 Loop Gain'!B647</f>
        <v>51300</v>
      </c>
    </row>
    <row r="3294" spans="3:5" x14ac:dyDescent="0.25">
      <c r="C3294">
        <f>'TPS543C20 Loop Gain'!AI646</f>
        <v>-12.510817426161333</v>
      </c>
      <c r="D3294">
        <f>'TPS543C20 Loop Gain'!AJ646</f>
        <v>61.746874765421751</v>
      </c>
      <c r="E3294">
        <f>'TPS543C20 Loop Gain'!B646</f>
        <v>51200</v>
      </c>
    </row>
    <row r="3295" spans="3:5" x14ac:dyDescent="0.25">
      <c r="C3295">
        <f>'TPS543C20 Loop Gain'!AI645</f>
        <v>-12.49232815081405</v>
      </c>
      <c r="D3295">
        <f>'TPS543C20 Loop Gain'!AJ645</f>
        <v>61.73810407748028</v>
      </c>
      <c r="E3295">
        <f>'TPS543C20 Loop Gain'!B645</f>
        <v>51100</v>
      </c>
    </row>
    <row r="3296" spans="3:5" x14ac:dyDescent="0.25">
      <c r="C3296">
        <f>'TPS543C20 Loop Gain'!AI644</f>
        <v>-12.473797065787844</v>
      </c>
      <c r="D3296">
        <f>'TPS543C20 Loop Gain'!AJ644</f>
        <v>61.729208724938459</v>
      </c>
      <c r="E3296">
        <f>'TPS543C20 Loop Gain'!B644</f>
        <v>51000</v>
      </c>
    </row>
    <row r="3297" spans="3:5" x14ac:dyDescent="0.25">
      <c r="C3297">
        <f>'TPS543C20 Loop Gain'!AI643</f>
        <v>-12.45522396423485</v>
      </c>
      <c r="D3297">
        <f>'TPS543C20 Loop Gain'!AJ643</f>
        <v>61.720188059195728</v>
      </c>
      <c r="E3297">
        <f>'TPS543C20 Loop Gain'!B643</f>
        <v>50900</v>
      </c>
    </row>
    <row r="3298" spans="3:5" x14ac:dyDescent="0.25">
      <c r="C3298">
        <f>'TPS543C20 Loop Gain'!AI642</f>
        <v>-12.436608637798926</v>
      </c>
      <c r="D3298">
        <f>'TPS543C20 Loop Gain'!AJ642</f>
        <v>61.711041427541119</v>
      </c>
      <c r="E3298">
        <f>'TPS543C20 Loop Gain'!B642</f>
        <v>50800</v>
      </c>
    </row>
    <row r="3299" spans="3:5" x14ac:dyDescent="0.25">
      <c r="C3299">
        <f>'TPS543C20 Loop Gain'!AI641</f>
        <v>-12.417950876600459</v>
      </c>
      <c r="D3299">
        <f>'TPS543C20 Loop Gain'!AJ641</f>
        <v>61.701768173124229</v>
      </c>
      <c r="E3299">
        <f>'TPS543C20 Loop Gain'!B641</f>
        <v>50700</v>
      </c>
    </row>
    <row r="3300" spans="3:5" x14ac:dyDescent="0.25">
      <c r="C3300">
        <f>'TPS543C20 Loop Gain'!AI640</f>
        <v>-12.399250469223178</v>
      </c>
      <c r="D3300">
        <f>'TPS543C20 Loop Gain'!AJ640</f>
        <v>61.692367634923684</v>
      </c>
      <c r="E3300">
        <f>'TPS543C20 Loop Gain'!B640</f>
        <v>50600</v>
      </c>
    </row>
    <row r="3301" spans="3:5" x14ac:dyDescent="0.25">
      <c r="C3301">
        <f>'TPS543C20 Loop Gain'!AI639</f>
        <v>-12.380507202698672</v>
      </c>
      <c r="D3301">
        <f>'TPS543C20 Loop Gain'!AJ639</f>
        <v>61.682839147720273</v>
      </c>
      <c r="E3301">
        <f>'TPS543C20 Loop Gain'!B639</f>
        <v>50500</v>
      </c>
    </row>
    <row r="3302" spans="3:5" x14ac:dyDescent="0.25">
      <c r="C3302">
        <f>'TPS543C20 Loop Gain'!AI638</f>
        <v>-12.361720862491854</v>
      </c>
      <c r="D3302">
        <f>'TPS543C20 Loop Gain'!AJ638</f>
        <v>61.673182042065662</v>
      </c>
      <c r="E3302">
        <f>'TPS543C20 Loop Gain'!B638</f>
        <v>50400</v>
      </c>
    </row>
    <row r="3303" spans="3:5" x14ac:dyDescent="0.25">
      <c r="C3303">
        <f>'TPS543C20 Loop Gain'!AI637</f>
        <v>-12.342891232486901</v>
      </c>
      <c r="D3303">
        <f>'TPS543C20 Loop Gain'!AJ637</f>
        <v>61.663395644253008</v>
      </c>
      <c r="E3303">
        <f>'TPS543C20 Loop Gain'!B637</f>
        <v>50300</v>
      </c>
    </row>
    <row r="3304" spans="3:5" x14ac:dyDescent="0.25">
      <c r="C3304">
        <f>'TPS543C20 Loop Gain'!AI636</f>
        <v>-12.324018094971795</v>
      </c>
      <c r="D3304">
        <f>'TPS543C20 Loop Gain'!AJ636</f>
        <v>61.653479276287698</v>
      </c>
      <c r="E3304">
        <f>'TPS543C20 Loop Gain'!B636</f>
        <v>50200</v>
      </c>
    </row>
    <row r="3305" spans="3:5" x14ac:dyDescent="0.25">
      <c r="C3305">
        <f>'TPS543C20 Loop Gain'!AI635</f>
        <v>-12.30510123062288</v>
      </c>
      <c r="D3305">
        <f>'TPS543C20 Loop Gain'!AJ635</f>
        <v>61.64343225585457</v>
      </c>
      <c r="E3305">
        <f>'TPS543C20 Loop Gain'!B635</f>
        <v>50100</v>
      </c>
    </row>
    <row r="3306" spans="3:5" x14ac:dyDescent="0.25">
      <c r="C3306">
        <f>'TPS543C20 Loop Gain'!AI634</f>
        <v>-12.286140418490511</v>
      </c>
      <c r="D3306">
        <f>'TPS543C20 Loop Gain'!AJ634</f>
        <v>61.633253896290775</v>
      </c>
      <c r="E3306">
        <f>'TPS543C20 Loop Gain'!B634</f>
        <v>50000</v>
      </c>
    </row>
    <row r="3307" spans="3:5" x14ac:dyDescent="0.25">
      <c r="C3307">
        <f>'TPS543C20 Loop Gain'!AI633</f>
        <v>-12.267135435982359</v>
      </c>
      <c r="D3307">
        <f>'TPS543C20 Loop Gain'!AJ633</f>
        <v>61.622943506551643</v>
      </c>
      <c r="E3307">
        <f>'TPS543C20 Loop Gain'!B633</f>
        <v>49900</v>
      </c>
    </row>
    <row r="3308" spans="3:5" x14ac:dyDescent="0.25">
      <c r="C3308">
        <f>'TPS543C20 Loop Gain'!AI632</f>
        <v>-12.248086058848653</v>
      </c>
      <c r="D3308">
        <f>'TPS543C20 Loop Gain'!AJ632</f>
        <v>61.612500391181321</v>
      </c>
      <c r="E3308">
        <f>'TPS543C20 Loop Gain'!B632</f>
        <v>49800</v>
      </c>
    </row>
    <row r="3309" spans="3:5" x14ac:dyDescent="0.25">
      <c r="C3309">
        <f>'TPS543C20 Loop Gain'!AI631</f>
        <v>-12.228992061166341</v>
      </c>
      <c r="D3309">
        <f>'TPS543C20 Loop Gain'!AJ631</f>
        <v>61.601923850283285</v>
      </c>
      <c r="E3309">
        <f>'TPS543C20 Loop Gain'!B631</f>
        <v>49700</v>
      </c>
    </row>
    <row r="3310" spans="3:5" x14ac:dyDescent="0.25">
      <c r="C3310">
        <f>'TPS543C20 Loop Gain'!AI630</f>
        <v>-12.209853215322248</v>
      </c>
      <c r="D3310">
        <f>'TPS543C20 Loop Gain'!AJ630</f>
        <v>61.591213179483887</v>
      </c>
      <c r="E3310">
        <f>'TPS543C20 Loop Gain'!B630</f>
        <v>49600</v>
      </c>
    </row>
    <row r="3311" spans="3:5" x14ac:dyDescent="0.25">
      <c r="C3311">
        <f>'TPS543C20 Loop Gain'!AI629</f>
        <v>-12.190669291997994</v>
      </c>
      <c r="D3311">
        <f>'TPS543C20 Loop Gain'!AJ629</f>
        <v>61.580367669906508</v>
      </c>
      <c r="E3311">
        <f>'TPS543C20 Loop Gain'!B629</f>
        <v>49500</v>
      </c>
    </row>
    <row r="3312" spans="3:5" x14ac:dyDescent="0.25">
      <c r="C3312">
        <f>'TPS543C20 Loop Gain'!AI628</f>
        <v>-12.171440060152809</v>
      </c>
      <c r="D3312">
        <f>'TPS543C20 Loop Gain'!AJ628</f>
        <v>61.569386608135368</v>
      </c>
      <c r="E3312">
        <f>'TPS543C20 Loop Gain'!B628</f>
        <v>49400</v>
      </c>
    </row>
    <row r="3313" spans="3:5" x14ac:dyDescent="0.25">
      <c r="C3313">
        <f>'TPS543C20 Loop Gain'!AI627</f>
        <v>-12.152165287007222</v>
      </c>
      <c r="D3313">
        <f>'TPS543C20 Loop Gain'!AJ627</f>
        <v>61.558269276185477</v>
      </c>
      <c r="E3313">
        <f>'TPS543C20 Loop Gain'!B627</f>
        <v>49300</v>
      </c>
    </row>
    <row r="3314" spans="3:5" x14ac:dyDescent="0.25">
      <c r="C3314">
        <f>'TPS543C20 Loop Gain'!AI626</f>
        <v>-12.132844738026577</v>
      </c>
      <c r="D3314">
        <f>'TPS543C20 Loop Gain'!AJ626</f>
        <v>61.54701495147053</v>
      </c>
      <c r="E3314">
        <f>'TPS543C20 Loop Gain'!B626</f>
        <v>49200</v>
      </c>
    </row>
    <row r="3315" spans="3:5" x14ac:dyDescent="0.25">
      <c r="C3315">
        <f>'TPS543C20 Loop Gain'!AI625</f>
        <v>-12.113478176903364</v>
      </c>
      <c r="D3315">
        <f>'TPS543C20 Loop Gain'!AJ625</f>
        <v>61.535622906768005</v>
      </c>
      <c r="E3315">
        <f>'TPS543C20 Loop Gain'!B625</f>
        <v>49100</v>
      </c>
    </row>
    <row r="3316" spans="3:5" x14ac:dyDescent="0.25">
      <c r="C3316">
        <f>'TPS543C20 Loop Gain'!AI624</f>
        <v>-12.094065365540885</v>
      </c>
      <c r="D3316">
        <f>'TPS543C20 Loop Gain'!AJ624</f>
        <v>61.524092410188729</v>
      </c>
      <c r="E3316">
        <f>'TPS543C20 Loop Gain'!B624</f>
        <v>49000</v>
      </c>
    </row>
    <row r="3317" spans="3:5" x14ac:dyDescent="0.25">
      <c r="C3317">
        <f>'TPS543C20 Loop Gain'!AI623</f>
        <v>-12.074606064035622</v>
      </c>
      <c r="D3317">
        <f>'TPS543C20 Loop Gain'!AJ623</f>
        <v>61.512422725142862</v>
      </c>
      <c r="E3317">
        <f>'TPS543C20 Loop Gain'!B623</f>
        <v>48900</v>
      </c>
    </row>
    <row r="3318" spans="3:5" x14ac:dyDescent="0.25">
      <c r="C3318">
        <f>'TPS543C20 Loop Gain'!AI622</f>
        <v>-12.055100030659315</v>
      </c>
      <c r="D3318">
        <f>'TPS543C20 Loop Gain'!AJ622</f>
        <v>61.500613110306517</v>
      </c>
      <c r="E3318">
        <f>'TPS543C20 Loop Gain'!B622</f>
        <v>48800</v>
      </c>
    </row>
    <row r="3319" spans="3:5" x14ac:dyDescent="0.25">
      <c r="C3319">
        <f>'TPS543C20 Loop Gain'!AI621</f>
        <v>-12.035547021841889</v>
      </c>
      <c r="D3319">
        <f>'TPS543C20 Loop Gain'!AJ621</f>
        <v>61.48866281958945</v>
      </c>
      <c r="E3319">
        <f>'TPS543C20 Loop Gain'!B621</f>
        <v>48700</v>
      </c>
    </row>
    <row r="3320" spans="3:5" x14ac:dyDescent="0.25">
      <c r="C3320">
        <f>'TPS543C20 Loop Gain'!AI620</f>
        <v>-12.015946792152807</v>
      </c>
      <c r="D3320">
        <f>'TPS543C20 Loop Gain'!AJ620</f>
        <v>61.47657110209812</v>
      </c>
      <c r="E3320">
        <f>'TPS543C20 Loop Gain'!B620</f>
        <v>48600</v>
      </c>
    </row>
    <row r="3321" spans="3:5" x14ac:dyDescent="0.25">
      <c r="C3321">
        <f>'TPS543C20 Loop Gain'!AI619</f>
        <v>-11.996299094283797</v>
      </c>
      <c r="D3321">
        <f>'TPS543C20 Loop Gain'!AJ619</f>
        <v>61.464337202106258</v>
      </c>
      <c r="E3321">
        <f>'TPS543C20 Loop Gain'!B619</f>
        <v>48500</v>
      </c>
    </row>
    <row r="3322" spans="3:5" x14ac:dyDescent="0.25">
      <c r="C3322">
        <f>'TPS543C20 Loop Gain'!AI618</f>
        <v>-11.976603679029132</v>
      </c>
      <c r="D3322">
        <f>'TPS543C20 Loop Gain'!AJ618</f>
        <v>61.451960359016418</v>
      </c>
      <c r="E3322">
        <f>'TPS543C20 Loop Gain'!B618</f>
        <v>48400</v>
      </c>
    </row>
    <row r="3323" spans="3:5" x14ac:dyDescent="0.25">
      <c r="C3323">
        <f>'TPS543C20 Loop Gain'!AI617</f>
        <v>-11.956860295268406</v>
      </c>
      <c r="D3323">
        <f>'TPS543C20 Loop Gain'!AJ617</f>
        <v>61.439439807327744</v>
      </c>
      <c r="E3323">
        <f>'TPS543C20 Loop Gain'!B617</f>
        <v>48300</v>
      </c>
    </row>
    <row r="3324" spans="3:5" x14ac:dyDescent="0.25">
      <c r="C3324">
        <f>'TPS543C20 Loop Gain'!AI616</f>
        <v>-11.937068689947189</v>
      </c>
      <c r="D3324">
        <f>'TPS543C20 Loop Gain'!AJ616</f>
        <v>61.426774776600858</v>
      </c>
      <c r="E3324">
        <f>'TPS543C20 Loop Gain'!B616</f>
        <v>48200</v>
      </c>
    </row>
    <row r="3325" spans="3:5" x14ac:dyDescent="0.25">
      <c r="C3325">
        <f>'TPS543C20 Loop Gain'!AI615</f>
        <v>-11.917228608057775</v>
      </c>
      <c r="D3325">
        <f>'TPS543C20 Loop Gain'!AJ615</f>
        <v>61.413964491422554</v>
      </c>
      <c r="E3325">
        <f>'TPS543C20 Loop Gain'!B615</f>
        <v>48100</v>
      </c>
    </row>
    <row r="3326" spans="3:5" x14ac:dyDescent="0.25">
      <c r="C3326">
        <f>'TPS543C20 Loop Gain'!AI614</f>
        <v>-11.897339792620134</v>
      </c>
      <c r="D3326">
        <f>'TPS543C20 Loop Gain'!AJ614</f>
        <v>61.401008171371522</v>
      </c>
      <c r="E3326">
        <f>'TPS543C20 Loop Gain'!B614</f>
        <v>48000</v>
      </c>
    </row>
    <row r="3327" spans="3:5" x14ac:dyDescent="0.25">
      <c r="C3327">
        <f>'TPS543C20 Loop Gain'!AI613</f>
        <v>-11.877401984662558</v>
      </c>
      <c r="D3327">
        <f>'TPS543C20 Loop Gain'!AJ613</f>
        <v>61.38790503098015</v>
      </c>
      <c r="E3327">
        <f>'TPS543C20 Loop Gain'!B613</f>
        <v>47900</v>
      </c>
    </row>
    <row r="3328" spans="3:5" x14ac:dyDescent="0.25">
      <c r="C3328">
        <f>'TPS543C20 Loop Gain'!AI612</f>
        <v>-11.857414923201999</v>
      </c>
      <c r="D3328">
        <f>'TPS543C20 Loop Gain'!AJ612</f>
        <v>61.374654279703805</v>
      </c>
      <c r="E3328">
        <f>'TPS543C20 Loop Gain'!B612</f>
        <v>47800</v>
      </c>
    </row>
    <row r="3329" spans="3:5" x14ac:dyDescent="0.25">
      <c r="C3329">
        <f>'TPS543C20 Loop Gain'!AI611</f>
        <v>-11.837378345223527</v>
      </c>
      <c r="D3329">
        <f>'TPS543C20 Loop Gain'!AJ611</f>
        <v>61.361255121878997</v>
      </c>
      <c r="E3329">
        <f>'TPS543C20 Loop Gain'!B611</f>
        <v>47700</v>
      </c>
    </row>
    <row r="3330" spans="3:5" x14ac:dyDescent="0.25">
      <c r="C3330">
        <f>'TPS543C20 Loop Gain'!AI610</f>
        <v>-11.817291985661063</v>
      </c>
      <c r="D3330">
        <f>'TPS543C20 Loop Gain'!AJ610</f>
        <v>61.34770675669148</v>
      </c>
      <c r="E3330">
        <f>'TPS543C20 Loop Gain'!B610</f>
        <v>47600</v>
      </c>
    </row>
    <row r="3331" spans="3:5" x14ac:dyDescent="0.25">
      <c r="C3331">
        <f>'TPS543C20 Loop Gain'!AI609</f>
        <v>-11.797155577376163</v>
      </c>
      <c r="D3331">
        <f>'TPS543C20 Loop Gain'!AJ609</f>
        <v>61.334008378138719</v>
      </c>
      <c r="E3331">
        <f>'TPS543C20 Loop Gain'!B609</f>
        <v>47500</v>
      </c>
    </row>
    <row r="3332" spans="3:5" x14ac:dyDescent="0.25">
      <c r="C3332">
        <f>'TPS543C20 Loop Gain'!AI608</f>
        <v>-11.776968851138246</v>
      </c>
      <c r="D3332">
        <f>'TPS543C20 Loop Gain'!AJ608</f>
        <v>61.320159174992099</v>
      </c>
      <c r="E3332">
        <f>'TPS543C20 Loop Gain'!B608</f>
        <v>47400</v>
      </c>
    </row>
    <row r="3333" spans="3:5" x14ac:dyDescent="0.25">
      <c r="C3333">
        <f>'TPS543C20 Loop Gain'!AI607</f>
        <v>-11.756731535602592</v>
      </c>
      <c r="D3333">
        <f>'TPS543C20 Loop Gain'!AJ607</f>
        <v>61.306158330759772</v>
      </c>
      <c r="E3333">
        <f>'TPS543C20 Loop Gain'!B607</f>
        <v>47300</v>
      </c>
    </row>
    <row r="3334" spans="3:5" x14ac:dyDescent="0.25">
      <c r="C3334">
        <f>'TPS543C20 Loop Gain'!AI606</f>
        <v>-11.736443357290121</v>
      </c>
      <c r="D3334">
        <f>'TPS543C20 Loop Gain'!AJ606</f>
        <v>61.292005023652187</v>
      </c>
      <c r="E3334">
        <f>'TPS543C20 Loop Gain'!B606</f>
        <v>47200</v>
      </c>
    </row>
    <row r="3335" spans="3:5" x14ac:dyDescent="0.25">
      <c r="C3335">
        <f>'TPS543C20 Loop Gain'!AI605</f>
        <v>-11.716104040565511</v>
      </c>
      <c r="D3335">
        <f>'TPS543C20 Loop Gain'!AJ605</f>
        <v>61.27769842654088</v>
      </c>
      <c r="E3335">
        <f>'TPS543C20 Loop Gain'!B605</f>
        <v>47100</v>
      </c>
    </row>
    <row r="3336" spans="3:5" x14ac:dyDescent="0.25">
      <c r="C3336">
        <f>'TPS543C20 Loop Gain'!AI604</f>
        <v>-11.695713307615804</v>
      </c>
      <c r="D3336">
        <f>'TPS543C20 Loop Gain'!AJ604</f>
        <v>61.263237706924045</v>
      </c>
      <c r="E3336">
        <f>'TPS543C20 Loop Gain'!B604</f>
        <v>47000</v>
      </c>
    </row>
    <row r="3337" spans="3:5" x14ac:dyDescent="0.25">
      <c r="C3337">
        <f>'TPS543C20 Loop Gain'!AI603</f>
        <v>-11.675270878428421</v>
      </c>
      <c r="D3337">
        <f>'TPS543C20 Loop Gain'!AJ603</f>
        <v>61.248622026886935</v>
      </c>
      <c r="E3337">
        <f>'TPS543C20 Loop Gain'!B603</f>
        <v>46900</v>
      </c>
    </row>
    <row r="3338" spans="3:5" x14ac:dyDescent="0.25">
      <c r="C3338">
        <f>'TPS543C20 Loop Gain'!AI602</f>
        <v>-11.65477647076872</v>
      </c>
      <c r="D3338">
        <f>'TPS543C20 Loop Gain'!AJ602</f>
        <v>61.233850543062772</v>
      </c>
      <c r="E3338">
        <f>'TPS543C20 Loop Gain'!B602</f>
        <v>46800</v>
      </c>
    </row>
    <row r="3339" spans="3:5" x14ac:dyDescent="0.25">
      <c r="C3339">
        <f>'TPS543C20 Loop Gain'!AI601</f>
        <v>-11.634229800157813</v>
      </c>
      <c r="D3339">
        <f>'TPS543C20 Loop Gain'!AJ601</f>
        <v>61.218922406596171</v>
      </c>
      <c r="E3339">
        <f>'TPS543C20 Loop Gain'!B601</f>
        <v>46700</v>
      </c>
    </row>
    <row r="3340" spans="3:5" x14ac:dyDescent="0.25">
      <c r="C3340">
        <f>'TPS543C20 Loop Gain'!AI600</f>
        <v>-11.613630579850135</v>
      </c>
      <c r="D3340">
        <f>'TPS543C20 Loop Gain'!AJ600</f>
        <v>61.203836763101975</v>
      </c>
      <c r="E3340">
        <f>'TPS543C20 Loop Gain'!B600</f>
        <v>46600</v>
      </c>
    </row>
    <row r="3341" spans="3:5" x14ac:dyDescent="0.25">
      <c r="C3341">
        <f>'TPS543C20 Loop Gain'!AI599</f>
        <v>-11.59297852080995</v>
      </c>
      <c r="D3341">
        <f>'TPS543C20 Loop Gain'!AJ599</f>
        <v>61.188592752630335</v>
      </c>
      <c r="E3341">
        <f>'TPS543C20 Loop Gain'!B599</f>
        <v>46500</v>
      </c>
    </row>
    <row r="3342" spans="3:5" x14ac:dyDescent="0.25">
      <c r="C3342">
        <f>'TPS543C20 Loop Gain'!AI598</f>
        <v>-11.572273331688052</v>
      </c>
      <c r="D3342">
        <f>'TPS543C20 Loop Gain'!AJ598</f>
        <v>61.173189509621722</v>
      </c>
      <c r="E3342">
        <f>'TPS543C20 Loop Gain'!B598</f>
        <v>46400</v>
      </c>
    </row>
    <row r="3343" spans="3:5" x14ac:dyDescent="0.25">
      <c r="C3343">
        <f>'TPS543C20 Loop Gain'!AI597</f>
        <v>-11.551514718798806</v>
      </c>
      <c r="D3343">
        <f>'TPS543C20 Loop Gain'!AJ597</f>
        <v>61.157626162873079</v>
      </c>
      <c r="E3343">
        <f>'TPS543C20 Loop Gain'!B597</f>
        <v>46300</v>
      </c>
    </row>
    <row r="3344" spans="3:5" x14ac:dyDescent="0.25">
      <c r="C3344">
        <f>'TPS543C20 Loop Gain'!AI596</f>
        <v>-11.53070238609595</v>
      </c>
      <c r="D3344">
        <f>'TPS543C20 Loop Gain'!AJ596</f>
        <v>61.141901835492874</v>
      </c>
      <c r="E3344">
        <f>'TPS543C20 Loop Gain'!B596</f>
        <v>46200</v>
      </c>
    </row>
    <row r="3345" spans="3:5" x14ac:dyDescent="0.25">
      <c r="C3345">
        <f>'TPS543C20 Loop Gain'!AI595</f>
        <v>-11.509836035148147</v>
      </c>
      <c r="D3345">
        <f>'TPS543C20 Loop Gain'!AJ595</f>
        <v>61.126015644865063</v>
      </c>
      <c r="E3345">
        <f>'TPS543C20 Loop Gain'!B595</f>
        <v>46100</v>
      </c>
    </row>
    <row r="3346" spans="3:5" x14ac:dyDescent="0.25">
      <c r="C3346">
        <f>'TPS543C20 Loop Gain'!AI594</f>
        <v>-11.488915365115044</v>
      </c>
      <c r="D3346">
        <f>'TPS543C20 Loop Gain'!AJ594</f>
        <v>61.109966702606414</v>
      </c>
      <c r="E3346">
        <f>'TPS543C20 Loop Gain'!B594</f>
        <v>46000</v>
      </c>
    </row>
    <row r="3347" spans="3:5" x14ac:dyDescent="0.25">
      <c r="C3347">
        <f>'TPS543C20 Loop Gain'!AI593</f>
        <v>-11.467940072722678</v>
      </c>
      <c r="D3347">
        <f>'TPS543C20 Loop Gain'!AJ593</f>
        <v>61.093754114526952</v>
      </c>
      <c r="E3347">
        <f>'TPS543C20 Loop Gain'!B593</f>
        <v>45900</v>
      </c>
    </row>
    <row r="3348" spans="3:5" x14ac:dyDescent="0.25">
      <c r="C3348">
        <f>'TPS543C20 Loop Gain'!AI592</f>
        <v>-11.44690985223815</v>
      </c>
      <c r="D3348">
        <f>'TPS543C20 Loop Gain'!AJ592</f>
        <v>61.077376980588383</v>
      </c>
      <c r="E3348">
        <f>'TPS543C20 Loop Gain'!B592</f>
        <v>45800</v>
      </c>
    </row>
    <row r="3349" spans="3:5" x14ac:dyDescent="0.25">
      <c r="C3349">
        <f>'TPS543C20 Loop Gain'!AI591</f>
        <v>-11.425824395444055</v>
      </c>
      <c r="D3349">
        <f>'TPS543C20 Loop Gain'!AJ591</f>
        <v>61.060834394863242</v>
      </c>
      <c r="E3349">
        <f>'TPS543C20 Loop Gain'!B591</f>
        <v>45700</v>
      </c>
    </row>
    <row r="3350" spans="3:5" x14ac:dyDescent="0.25">
      <c r="C3350">
        <f>'TPS543C20 Loop Gain'!AI590</f>
        <v>-11.404683391613428</v>
      </c>
      <c r="D3350">
        <f>'TPS543C20 Loop Gain'!AJ590</f>
        <v>61.044125445493876</v>
      </c>
      <c r="E3350">
        <f>'TPS543C20 Loop Gain'!B590</f>
        <v>45600</v>
      </c>
    </row>
    <row r="3351" spans="3:5" x14ac:dyDescent="0.25">
      <c r="C3351">
        <f>'TPS543C20 Loop Gain'!AI589</f>
        <v>-11.383486527483679</v>
      </c>
      <c r="D3351">
        <f>'TPS543C20 Loop Gain'!AJ589</f>
        <v>61.027249214650041</v>
      </c>
      <c r="E3351">
        <f>'TPS543C20 Loop Gain'!B589</f>
        <v>45500</v>
      </c>
    </row>
    <row r="3352" spans="3:5" x14ac:dyDescent="0.25">
      <c r="C3352">
        <f>'TPS543C20 Loop Gain'!AI588</f>
        <v>-11.362233487229911</v>
      </c>
      <c r="D3352">
        <f>'TPS543C20 Loop Gain'!AJ588</f>
        <v>61.010204778486965</v>
      </c>
      <c r="E3352">
        <f>'TPS543C20 Loop Gain'!B588</f>
        <v>45400</v>
      </c>
    </row>
    <row r="3353" spans="3:5" x14ac:dyDescent="0.25">
      <c r="C3353">
        <f>'TPS543C20 Loop Gain'!AI587</f>
        <v>-11.340923952438652</v>
      </c>
      <c r="D3353">
        <f>'TPS543C20 Loop Gain'!AJ587</f>
        <v>60.992991207103202</v>
      </c>
      <c r="E3353">
        <f>'TPS543C20 Loop Gain'!B587</f>
        <v>45300</v>
      </c>
    </row>
    <row r="3354" spans="3:5" x14ac:dyDescent="0.25">
      <c r="C3354">
        <f>'TPS543C20 Loop Gain'!AI586</f>
        <v>-11.319557602080941</v>
      </c>
      <c r="D3354">
        <f>'TPS543C20 Loop Gain'!AJ586</f>
        <v>60.975607564499711</v>
      </c>
      <c r="E3354">
        <f>'TPS543C20 Loop Gain'!B586</f>
        <v>45200</v>
      </c>
    </row>
    <row r="3355" spans="3:5" x14ac:dyDescent="0.25">
      <c r="C3355">
        <f>'TPS543C20 Loop Gain'!AI585</f>
        <v>-11.298134112485322</v>
      </c>
      <c r="D3355">
        <f>'TPS543C20 Loop Gain'!AJ585</f>
        <v>60.958052908533112</v>
      </c>
      <c r="E3355">
        <f>'TPS543C20 Loop Gain'!B585</f>
        <v>45100</v>
      </c>
    </row>
    <row r="3356" spans="3:5" x14ac:dyDescent="0.25">
      <c r="C3356">
        <f>'TPS543C20 Loop Gain'!AI584</f>
        <v>-11.276653157309614</v>
      </c>
      <c r="D3356">
        <f>'TPS543C20 Loop Gain'!AJ584</f>
        <v>60.940326290877984</v>
      </c>
      <c r="E3356">
        <f>'TPS543C20 Loop Gain'!B584</f>
        <v>45000</v>
      </c>
    </row>
    <row r="3357" spans="3:5" x14ac:dyDescent="0.25">
      <c r="C3357">
        <f>'TPS543C20 Loop Gain'!AI583</f>
        <v>-11.255114407513286</v>
      </c>
      <c r="D3357">
        <f>'TPS543C20 Loop Gain'!AJ583</f>
        <v>60.922426756978261</v>
      </c>
      <c r="E3357">
        <f>'TPS543C20 Loop Gain'!B583</f>
        <v>44900</v>
      </c>
    </row>
    <row r="3358" spans="3:5" x14ac:dyDescent="0.25">
      <c r="C3358">
        <f>'TPS543C20 Loop Gain'!AI582</f>
        <v>-11.233517531329779</v>
      </c>
      <c r="D3358">
        <f>'TPS543C20 Loop Gain'!AJ582</f>
        <v>60.904353346007774</v>
      </c>
      <c r="E3358">
        <f>'TPS543C20 Loop Gain'!B582</f>
        <v>44800</v>
      </c>
    </row>
    <row r="3359" spans="3:5" x14ac:dyDescent="0.25">
      <c r="C3359">
        <f>'TPS543C20 Loop Gain'!AI581</f>
        <v>-11.211862194236685</v>
      </c>
      <c r="D3359">
        <f>'TPS543C20 Loop Gain'!AJ581</f>
        <v>60.886105090823143</v>
      </c>
      <c r="E3359">
        <f>'TPS543C20 Loop Gain'!B581</f>
        <v>44700</v>
      </c>
    </row>
    <row r="3360" spans="3:5" x14ac:dyDescent="0.25">
      <c r="C3360">
        <f>'TPS543C20 Loop Gain'!AI580</f>
        <v>-11.190148058927981</v>
      </c>
      <c r="D3360">
        <f>'TPS543C20 Loop Gain'!AJ580</f>
        <v>60.86768101792272</v>
      </c>
      <c r="E3360">
        <f>'TPS543C20 Loop Gain'!B580</f>
        <v>44600</v>
      </c>
    </row>
    <row r="3361" spans="3:5" x14ac:dyDescent="0.25">
      <c r="C3361">
        <f>'TPS543C20 Loop Gain'!AI579</f>
        <v>-11.168374785283524</v>
      </c>
      <c r="D3361">
        <f>'TPS543C20 Loop Gain'!AJ579</f>
        <v>60.849080147399434</v>
      </c>
      <c r="E3361">
        <f>'TPS543C20 Loop Gain'!B579</f>
        <v>44500</v>
      </c>
    </row>
    <row r="3362" spans="3:5" x14ac:dyDescent="0.25">
      <c r="C3362">
        <f>'TPS543C20 Loop Gain'!AI578</f>
        <v>-11.146542030340342</v>
      </c>
      <c r="D3362">
        <f>'TPS543C20 Loop Gain'!AJ578</f>
        <v>60.830301492897433</v>
      </c>
      <c r="E3362">
        <f>'TPS543C20 Loop Gain'!B578</f>
        <v>44400</v>
      </c>
    </row>
    <row r="3363" spans="3:5" x14ac:dyDescent="0.25">
      <c r="C3363">
        <f>'TPS543C20 Loop Gain'!AI577</f>
        <v>-11.12464944826208</v>
      </c>
      <c r="D3363">
        <f>'TPS543C20 Loop Gain'!AJ577</f>
        <v>60.811344061566913</v>
      </c>
      <c r="E3363">
        <f>'TPS543C20 Loop Gain'!B577</f>
        <v>44300</v>
      </c>
    </row>
    <row r="3364" spans="3:5" x14ac:dyDescent="0.25">
      <c r="C3364">
        <f>'TPS543C20 Loop Gain'!AI576</f>
        <v>-11.102696690308511</v>
      </c>
      <c r="D3364">
        <f>'TPS543C20 Loop Gain'!AJ576</f>
        <v>60.792206854019227</v>
      </c>
      <c r="E3364">
        <f>'TPS543C20 Loop Gain'!B576</f>
        <v>44200</v>
      </c>
    </row>
    <row r="3365" spans="3:5" x14ac:dyDescent="0.25">
      <c r="C3365">
        <f>'TPS543C20 Loop Gain'!AI575</f>
        <v>-11.080683404804718</v>
      </c>
      <c r="D3365">
        <f>'TPS543C20 Loop Gain'!AJ575</f>
        <v>60.772888864280013</v>
      </c>
      <c r="E3365">
        <f>'TPS543C20 Loop Gain'!B575</f>
        <v>44100</v>
      </c>
    </row>
    <row r="3366" spans="3:5" x14ac:dyDescent="0.25">
      <c r="C3366">
        <f>'TPS543C20 Loop Gain'!AI574</f>
        <v>-11.058609237109827</v>
      </c>
      <c r="D3366">
        <f>'TPS543C20 Loop Gain'!AJ574</f>
        <v>60.753389079744785</v>
      </c>
      <c r="E3366">
        <f>'TPS543C20 Loop Gain'!B574</f>
        <v>44000</v>
      </c>
    </row>
    <row r="3367" spans="3:5" x14ac:dyDescent="0.25">
      <c r="C3367">
        <f>'TPS543C20 Loop Gain'!AI573</f>
        <v>-11.036473829585468</v>
      </c>
      <c r="D3367">
        <f>'TPS543C20 Loop Gain'!AJ573</f>
        <v>60.733706481132899</v>
      </c>
      <c r="E3367">
        <f>'TPS543C20 Loop Gain'!B573</f>
        <v>43900</v>
      </c>
    </row>
    <row r="3368" spans="3:5" x14ac:dyDescent="0.25">
      <c r="C3368">
        <f>'TPS543C20 Loop Gain'!AI572</f>
        <v>-11.014276821563666</v>
      </c>
      <c r="D3368">
        <f>'TPS543C20 Loop Gain'!AJ572</f>
        <v>60.713840042439806</v>
      </c>
      <c r="E3368">
        <f>'TPS543C20 Loop Gain'!B572</f>
        <v>43800</v>
      </c>
    </row>
    <row r="3369" spans="3:5" x14ac:dyDescent="0.25">
      <c r="C3369">
        <f>'TPS543C20 Loop Gain'!AI571</f>
        <v>-10.992017849314363</v>
      </c>
      <c r="D3369">
        <f>'TPS543C20 Loop Gain'!AJ571</f>
        <v>60.693788730891754</v>
      </c>
      <c r="E3369">
        <f>'TPS543C20 Loop Gain'!B571</f>
        <v>43700</v>
      </c>
    </row>
    <row r="3370" spans="3:5" x14ac:dyDescent="0.25">
      <c r="C3370">
        <f>'TPS543C20 Loop Gain'!AI570</f>
        <v>-10.969696546012726</v>
      </c>
      <c r="D3370">
        <f>'TPS543C20 Loop Gain'!AJ570</f>
        <v>60.673551506898413</v>
      </c>
      <c r="E3370">
        <f>'TPS543C20 Loop Gain'!B570</f>
        <v>43600</v>
      </c>
    </row>
    <row r="3371" spans="3:5" x14ac:dyDescent="0.25">
      <c r="C3371">
        <f>'TPS543C20 Loop Gain'!AI569</f>
        <v>-10.947312541705536</v>
      </c>
      <c r="D3371">
        <f>'TPS543C20 Loop Gain'!AJ569</f>
        <v>60.653127324004608</v>
      </c>
      <c r="E3371">
        <f>'TPS543C20 Loop Gain'!B569</f>
        <v>43500</v>
      </c>
    </row>
    <row r="3372" spans="3:5" x14ac:dyDescent="0.25">
      <c r="C3372">
        <f>'TPS543C20 Loop Gain'!AI568</f>
        <v>-10.92486546327769</v>
      </c>
      <c r="D3372">
        <f>'TPS543C20 Loop Gain'!AJ568</f>
        <v>60.632515128845817</v>
      </c>
      <c r="E3372">
        <f>'TPS543C20 Loop Gain'!B568</f>
        <v>43400</v>
      </c>
    </row>
    <row r="3373" spans="3:5" x14ac:dyDescent="0.25">
      <c r="C3373">
        <f>'TPS543C20 Loop Gain'!AI567</f>
        <v>-10.902354934418131</v>
      </c>
      <c r="D3373">
        <f>'TPS543C20 Loop Gain'!AJ567</f>
        <v>60.611713861096618</v>
      </c>
      <c r="E3373">
        <f>'TPS543C20 Loop Gain'!B567</f>
        <v>43300</v>
      </c>
    </row>
    <row r="3374" spans="3:5" x14ac:dyDescent="0.25">
      <c r="C3374">
        <f>'TPS543C20 Loop Gain'!AI566</f>
        <v>-10.879780575585103</v>
      </c>
      <c r="D3374">
        <f>'TPS543C20 Loop Gain'!AJ566</f>
        <v>60.590722453425805</v>
      </c>
      <c r="E3374">
        <f>'TPS543C20 Loop Gain'!B566</f>
        <v>43200</v>
      </c>
    </row>
    <row r="3375" spans="3:5" x14ac:dyDescent="0.25">
      <c r="C3375">
        <f>'TPS543C20 Loop Gain'!AI565</f>
        <v>-10.857142003971433</v>
      </c>
      <c r="D3375">
        <f>'TPS543C20 Loop Gain'!AJ565</f>
        <v>60.569539831446114</v>
      </c>
      <c r="E3375">
        <f>'TPS543C20 Loop Gain'!B565</f>
        <v>43100</v>
      </c>
    </row>
    <row r="3376" spans="3:5" x14ac:dyDescent="0.25">
      <c r="C3376">
        <f>'TPS543C20 Loop Gain'!AI564</f>
        <v>-10.834438833468237</v>
      </c>
      <c r="D3376">
        <f>'TPS543C20 Loop Gain'!AJ564</f>
        <v>60.548164913666753</v>
      </c>
      <c r="E3376">
        <f>'TPS543C20 Loop Gain'!B564</f>
        <v>43000</v>
      </c>
    </row>
    <row r="3377" spans="3:5" x14ac:dyDescent="0.25">
      <c r="C3377">
        <f>'TPS543C20 Loop Gain'!AI563</f>
        <v>-10.811670674630317</v>
      </c>
      <c r="D3377">
        <f>'TPS543C20 Loop Gain'!AJ563</f>
        <v>60.526596611444667</v>
      </c>
      <c r="E3377">
        <f>'TPS543C20 Loop Gain'!B563</f>
        <v>42900</v>
      </c>
    </row>
    <row r="3378" spans="3:5" x14ac:dyDescent="0.25">
      <c r="C3378">
        <f>'TPS543C20 Loop Gain'!AI562</f>
        <v>-10.788837134638445</v>
      </c>
      <c r="D3378">
        <f>'TPS543C20 Loop Gain'!AJ562</f>
        <v>60.504833828933727</v>
      </c>
      <c r="E3378">
        <f>'TPS543C20 Loop Gain'!B562</f>
        <v>42800</v>
      </c>
    </row>
    <row r="3379" spans="3:5" x14ac:dyDescent="0.25">
      <c r="C3379">
        <f>'TPS543C20 Loop Gain'!AI561</f>
        <v>-10.765937817263298</v>
      </c>
      <c r="D3379">
        <f>'TPS543C20 Loop Gain'!AJ561</f>
        <v>60.482875463038127</v>
      </c>
      <c r="E3379">
        <f>'TPS543C20 Loop Gain'!B561</f>
        <v>42700</v>
      </c>
    </row>
    <row r="3380" spans="3:5" x14ac:dyDescent="0.25">
      <c r="C3380">
        <f>'TPS543C20 Loop Gain'!AI560</f>
        <v>-10.742972322827937</v>
      </c>
      <c r="D3380">
        <f>'TPS543C20 Loop Gain'!AJ560</f>
        <v>60.460720403360114</v>
      </c>
      <c r="E3380">
        <f>'TPS543C20 Loop Gain'!B560</f>
        <v>42600</v>
      </c>
    </row>
    <row r="3381" spans="3:5" x14ac:dyDescent="0.25">
      <c r="C3381">
        <f>'TPS543C20 Loop Gain'!AI559</f>
        <v>-10.719940248169539</v>
      </c>
      <c r="D3381">
        <f>'TPS543C20 Loop Gain'!AJ559</f>
        <v>60.438367532151197</v>
      </c>
      <c r="E3381">
        <f>'TPS543C20 Loop Gain'!B559</f>
        <v>42500</v>
      </c>
    </row>
    <row r="3382" spans="3:5" x14ac:dyDescent="0.25">
      <c r="C3382">
        <f>'TPS543C20 Loop Gain'!AI558</f>
        <v>-10.696841186601851</v>
      </c>
      <c r="D3382">
        <f>'TPS543C20 Loop Gain'!AJ558</f>
        <v>60.415815724263076</v>
      </c>
      <c r="E3382">
        <f>'TPS543C20 Loop Gain'!B558</f>
        <v>42400</v>
      </c>
    </row>
    <row r="3383" spans="3:5" x14ac:dyDescent="0.25">
      <c r="C3383">
        <f>'TPS543C20 Loop Gain'!AI557</f>
        <v>-10.67367472787563</v>
      </c>
      <c r="D3383">
        <f>'TPS543C20 Loop Gain'!AJ557</f>
        <v>60.393063847095235</v>
      </c>
      <c r="E3383">
        <f>'TPS543C20 Loop Gain'!B557</f>
        <v>42300</v>
      </c>
    </row>
    <row r="3384" spans="3:5" x14ac:dyDescent="0.25">
      <c r="C3384">
        <f>'TPS543C20 Loop Gain'!AI556</f>
        <v>-10.650440458139819</v>
      </c>
      <c r="D3384">
        <f>'TPS543C20 Loop Gain'!AJ556</f>
        <v>60.370110760545074</v>
      </c>
      <c r="E3384">
        <f>'TPS543C20 Loop Gain'!B556</f>
        <v>42200</v>
      </c>
    </row>
    <row r="3385" spans="3:5" x14ac:dyDescent="0.25">
      <c r="C3385">
        <f>'TPS543C20 Loop Gain'!AI555</f>
        <v>-10.627137959901269</v>
      </c>
      <c r="D3385">
        <f>'TPS543C20 Loop Gain'!AJ555</f>
        <v>60.346955316957313</v>
      </c>
      <c r="E3385">
        <f>'TPS543C20 Loop Gain'!B555</f>
        <v>42100</v>
      </c>
    </row>
    <row r="3386" spans="3:5" x14ac:dyDescent="0.25">
      <c r="C3386">
        <f>'TPS543C20 Loop Gain'!AI554</f>
        <v>-10.603766811984752</v>
      </c>
      <c r="D3386">
        <f>'TPS543C20 Loop Gain'!AJ554</f>
        <v>60.323596361072077</v>
      </c>
      <c r="E3386">
        <f>'TPS543C20 Loop Gain'!B554</f>
        <v>42000</v>
      </c>
    </row>
    <row r="3387" spans="3:5" x14ac:dyDescent="0.25">
      <c r="C3387">
        <f>'TPS543C20 Loop Gain'!AI553</f>
        <v>-10.58032658949158</v>
      </c>
      <c r="D3387">
        <f>'TPS543C20 Loop Gain'!AJ553</f>
        <v>60.300032729974696</v>
      </c>
      <c r="E3387">
        <f>'TPS543C20 Loop Gain'!B553</f>
        <v>41900</v>
      </c>
    </row>
    <row r="3388" spans="3:5" x14ac:dyDescent="0.25">
      <c r="C3388">
        <f>'TPS543C20 Loop Gain'!AI552</f>
        <v>-10.556816863758717</v>
      </c>
      <c r="D3388">
        <f>'TPS543C20 Loop Gain'!AJ552</f>
        <v>60.276263253041421</v>
      </c>
      <c r="E3388">
        <f>'TPS543C20 Loop Gain'!B552</f>
        <v>41800</v>
      </c>
    </row>
    <row r="3389" spans="3:5" x14ac:dyDescent="0.25">
      <c r="C3389">
        <f>'TPS543C20 Loop Gain'!AI551</f>
        <v>-10.533237202316275</v>
      </c>
      <c r="D3389">
        <f>'TPS543C20 Loop Gain'!AJ551</f>
        <v>60.252286751889535</v>
      </c>
      <c r="E3389">
        <f>'TPS543C20 Loop Gain'!B551</f>
        <v>41700</v>
      </c>
    </row>
    <row r="3390" spans="3:5" x14ac:dyDescent="0.25">
      <c r="C3390">
        <f>'TPS543C20 Loop Gain'!AI550</f>
        <v>-10.509587168845249</v>
      </c>
      <c r="D3390">
        <f>'TPS543C20 Loop Gain'!AJ550</f>
        <v>60.228102040326206</v>
      </c>
      <c r="E3390">
        <f>'TPS543C20 Loop Gain'!B550</f>
        <v>41600</v>
      </c>
    </row>
    <row r="3391" spans="3:5" x14ac:dyDescent="0.25">
      <c r="C3391">
        <f>'TPS543C20 Loop Gain'!AI549</f>
        <v>-10.48586632313414</v>
      </c>
      <c r="D3391">
        <f>'TPS543C20 Loop Gain'!AJ549</f>
        <v>60.203707924292075</v>
      </c>
      <c r="E3391">
        <f>'TPS543C20 Loop Gain'!B549</f>
        <v>41500</v>
      </c>
    </row>
    <row r="3392" spans="3:5" x14ac:dyDescent="0.25">
      <c r="C3392">
        <f>'TPS543C20 Loop Gain'!AI548</f>
        <v>-10.462074221035893</v>
      </c>
      <c r="D3392">
        <f>'TPS543C20 Loop Gain'!AJ548</f>
        <v>60.179103201811778</v>
      </c>
      <c r="E3392">
        <f>'TPS543C20 Loop Gain'!B548</f>
        <v>41400</v>
      </c>
    </row>
    <row r="3393" spans="3:5" x14ac:dyDescent="0.25">
      <c r="C3393">
        <f>'TPS543C20 Loop Gain'!AI547</f>
        <v>-10.438210414422288</v>
      </c>
      <c r="D3393">
        <f>'TPS543C20 Loop Gain'!AJ547</f>
        <v>60.154286662941026</v>
      </c>
      <c r="E3393">
        <f>'TPS543C20 Loop Gain'!B547</f>
        <v>41300</v>
      </c>
    </row>
    <row r="3394" spans="3:5" x14ac:dyDescent="0.25">
      <c r="C3394">
        <f>'TPS543C20 Loop Gain'!AI546</f>
        <v>-10.414274451140507</v>
      </c>
      <c r="D3394">
        <f>'TPS543C20 Loop Gain'!AJ546</f>
        <v>60.129257089710386</v>
      </c>
      <c r="E3394">
        <f>'TPS543C20 Loop Gain'!B546</f>
        <v>41200</v>
      </c>
    </row>
    <row r="3395" spans="3:5" x14ac:dyDescent="0.25">
      <c r="C3395">
        <f>'TPS543C20 Loop Gain'!AI545</f>
        <v>-10.390265874966962</v>
      </c>
      <c r="D3395">
        <f>'TPS543C20 Loop Gain'!AJ545</f>
        <v>60.104013256074879</v>
      </c>
      <c r="E3395">
        <f>'TPS543C20 Loop Gain'!B545</f>
        <v>41100</v>
      </c>
    </row>
    <row r="3396" spans="3:5" x14ac:dyDescent="0.25">
      <c r="C3396">
        <f>'TPS543C20 Loop Gain'!AI544</f>
        <v>-10.366184225561121</v>
      </c>
      <c r="D3396">
        <f>'TPS543C20 Loop Gain'!AJ544</f>
        <v>60.078553927857868</v>
      </c>
      <c r="E3396">
        <f>'TPS543C20 Loop Gain'!B544</f>
        <v>41000</v>
      </c>
    </row>
    <row r="3397" spans="3:5" x14ac:dyDescent="0.25">
      <c r="C3397">
        <f>'TPS543C20 Loop Gain'!AI543</f>
        <v>-10.342029038418975</v>
      </c>
      <c r="D3397">
        <f>'TPS543C20 Loop Gain'!AJ543</f>
        <v>60.052877862701095</v>
      </c>
      <c r="E3397">
        <f>'TPS543C20 Loop Gain'!B543</f>
        <v>40900</v>
      </c>
    </row>
    <row r="3398" spans="3:5" x14ac:dyDescent="0.25">
      <c r="C3398">
        <f>'TPS543C20 Loop Gain'!AI542</f>
        <v>-10.317799844825856</v>
      </c>
      <c r="D3398">
        <f>'TPS543C20 Loop Gain'!AJ542</f>
        <v>60.026983810004722</v>
      </c>
      <c r="E3398">
        <f>'TPS543C20 Loop Gain'!B542</f>
        <v>40800</v>
      </c>
    </row>
    <row r="3399" spans="3:5" x14ac:dyDescent="0.25">
      <c r="C3399">
        <f>'TPS543C20 Loop Gain'!AI541</f>
        <v>-10.293496171808091</v>
      </c>
      <c r="D3399">
        <f>'TPS543C20 Loop Gain'!AJ541</f>
        <v>60.000870510878251</v>
      </c>
      <c r="E3399">
        <f>'TPS543C20 Loop Gain'!B541</f>
        <v>40700</v>
      </c>
    </row>
    <row r="3400" spans="3:5" x14ac:dyDescent="0.25">
      <c r="C3400">
        <f>'TPS543C20 Loop Gain'!AI540</f>
        <v>-10.269117542084423</v>
      </c>
      <c r="D3400">
        <f>'TPS543C20 Loop Gain'!AJ540</f>
        <v>59.97453669808084</v>
      </c>
      <c r="E3400">
        <f>'TPS543C20 Loop Gain'!B540</f>
        <v>40600</v>
      </c>
    </row>
    <row r="3401" spans="3:5" x14ac:dyDescent="0.25">
      <c r="C3401">
        <f>'TPS543C20 Loop Gain'!AI539</f>
        <v>-10.244663474017274</v>
      </c>
      <c r="D3401">
        <f>'TPS543C20 Loop Gain'!AJ539</f>
        <v>59.947981095973248</v>
      </c>
      <c r="E3401">
        <f>'TPS543C20 Loop Gain'!B539</f>
        <v>40500</v>
      </c>
    </row>
    <row r="3402" spans="3:5" x14ac:dyDescent="0.25">
      <c r="C3402">
        <f>'TPS543C20 Loop Gain'!AI538</f>
        <v>-10.22013348156216</v>
      </c>
      <c r="D3402">
        <f>'TPS543C20 Loop Gain'!AJ538</f>
        <v>59.921202420454541</v>
      </c>
      <c r="E3402">
        <f>'TPS543C20 Loop Gain'!B538</f>
        <v>40400</v>
      </c>
    </row>
    <row r="3403" spans="3:5" x14ac:dyDescent="0.25">
      <c r="C3403">
        <f>'TPS543C20 Loop Gain'!AI537</f>
        <v>-10.195527074216947</v>
      </c>
      <c r="D3403">
        <f>'TPS543C20 Loop Gain'!AJ537</f>
        <v>59.894199378913797</v>
      </c>
      <c r="E3403">
        <f>'TPS543C20 Loop Gain'!B537</f>
        <v>40300</v>
      </c>
    </row>
    <row r="3404" spans="3:5" x14ac:dyDescent="0.25">
      <c r="C3404">
        <f>'TPS543C20 Loop Gain'!AI536</f>
        <v>-10.170843756971182</v>
      </c>
      <c r="D3404">
        <f>'TPS543C20 Loop Gain'!AJ536</f>
        <v>59.866970670171192</v>
      </c>
      <c r="E3404">
        <f>'TPS543C20 Loop Gain'!B536</f>
        <v>40200</v>
      </c>
    </row>
    <row r="3405" spans="3:5" x14ac:dyDescent="0.25">
      <c r="C3405">
        <f>'TPS543C20 Loop Gain'!AI535</f>
        <v>-10.146083030253594</v>
      </c>
      <c r="D3405">
        <f>'TPS543C20 Loop Gain'!AJ535</f>
        <v>59.839514984422294</v>
      </c>
      <c r="E3405">
        <f>'TPS543C20 Loop Gain'!B535</f>
        <v>40100</v>
      </c>
    </row>
    <row r="3406" spans="3:5" x14ac:dyDescent="0.25">
      <c r="C3406">
        <f>'TPS543C20 Loop Gain'!AI534</f>
        <v>-10.12124438987928</v>
      </c>
      <c r="D3406">
        <f>'TPS543C20 Loop Gain'!AJ534</f>
        <v>59.811831003184089</v>
      </c>
      <c r="E3406">
        <f>'TPS543C20 Loop Gain'!B534</f>
        <v>40000</v>
      </c>
    </row>
    <row r="3407" spans="3:5" x14ac:dyDescent="0.25">
      <c r="C3407">
        <f>'TPS543C20 Loop Gain'!AI533</f>
        <v>-10.096327326996411</v>
      </c>
      <c r="D3407">
        <f>'TPS543C20 Loop Gain'!AJ533</f>
        <v>59.783917399236159</v>
      </c>
      <c r="E3407">
        <f>'TPS543C20 Loop Gain'!B533</f>
        <v>39900</v>
      </c>
    </row>
    <row r="3408" spans="3:5" x14ac:dyDescent="0.25">
      <c r="C3408">
        <f>'TPS543C20 Loop Gain'!AI532</f>
        <v>-10.071331328032285</v>
      </c>
      <c r="D3408">
        <f>'TPS543C20 Loop Gain'!AJ532</f>
        <v>59.755772836567338</v>
      </c>
      <c r="E3408">
        <f>'TPS543C20 Loop Gain'!B532</f>
        <v>39800</v>
      </c>
    </row>
    <row r="3409" spans="3:5" x14ac:dyDescent="0.25">
      <c r="C3409">
        <f>'TPS543C20 Loop Gain'!AI531</f>
        <v>-10.046255874637504</v>
      </c>
      <c r="D3409">
        <f>'TPS543C20 Loop Gain'!AJ531</f>
        <v>59.72739597031773</v>
      </c>
      <c r="E3409">
        <f>'TPS543C20 Loop Gain'!B531</f>
        <v>39700</v>
      </c>
    </row>
    <row r="3410" spans="3:5" x14ac:dyDescent="0.25">
      <c r="C3410">
        <f>'TPS543C20 Loop Gain'!AI530</f>
        <v>-10.02110044363129</v>
      </c>
      <c r="D3410">
        <f>'TPS543C20 Loop Gain'!AJ530</f>
        <v>59.698785446721523</v>
      </c>
      <c r="E3410">
        <f>'TPS543C20 Loop Gain'!B530</f>
        <v>39600</v>
      </c>
    </row>
    <row r="3411" spans="3:5" x14ac:dyDescent="0.25">
      <c r="C3411">
        <f>'TPS543C20 Loop Gain'!AI529</f>
        <v>-9.9958645069441108</v>
      </c>
      <c r="D3411">
        <f>'TPS543C20 Loop Gain'!AJ529</f>
        <v>59.669939903051279</v>
      </c>
      <c r="E3411">
        <f>'TPS543C20 Loop Gain'!B529</f>
        <v>39500</v>
      </c>
    </row>
    <row r="3412" spans="3:5" x14ac:dyDescent="0.25">
      <c r="C3412">
        <f>'TPS543C20 Loop Gain'!AI528</f>
        <v>-9.9705475315611327</v>
      </c>
      <c r="D3412">
        <f>'TPS543C20 Loop Gain'!AJ528</f>
        <v>59.640857967561615</v>
      </c>
      <c r="E3412">
        <f>'TPS543C20 Loop Gain'!B528</f>
        <v>39400</v>
      </c>
    </row>
    <row r="3413" spans="3:5" x14ac:dyDescent="0.25">
      <c r="C3413">
        <f>'TPS543C20 Loop Gain'!AI527</f>
        <v>-9.9451489794634309</v>
      </c>
      <c r="D3413">
        <f>'TPS543C20 Loop Gain'!AJ527</f>
        <v>59.61153825942985</v>
      </c>
      <c r="E3413">
        <f>'TPS543C20 Loop Gain'!B527</f>
        <v>39300</v>
      </c>
    </row>
    <row r="3414" spans="3:5" x14ac:dyDescent="0.25">
      <c r="C3414">
        <f>'TPS543C20 Loop Gain'!AI526</f>
        <v>-9.9196683075696832</v>
      </c>
      <c r="D3414">
        <f>'TPS543C20 Loop Gain'!AJ526</f>
        <v>59.581979388700802</v>
      </c>
      <c r="E3414">
        <f>'TPS543C20 Loop Gain'!B526</f>
        <v>39200</v>
      </c>
    </row>
    <row r="3415" spans="3:5" x14ac:dyDescent="0.25">
      <c r="C3415">
        <f>'TPS543C20 Loop Gain'!AI525</f>
        <v>-9.8941049676761033</v>
      </c>
      <c r="D3415">
        <f>'TPS543C20 Loop Gain'!AJ525</f>
        <v>59.552179956229075</v>
      </c>
      <c r="E3415">
        <f>'TPS543C20 Loop Gain'!B525</f>
        <v>39100</v>
      </c>
    </row>
    <row r="3416" spans="3:5" x14ac:dyDescent="0.25">
      <c r="C3416">
        <f>'TPS543C20 Loop Gain'!AI524</f>
        <v>-9.8684584063958276</v>
      </c>
      <c r="D3416">
        <f>'TPS543C20 Loop Gain'!AJ524</f>
        <v>59.522138553620472</v>
      </c>
      <c r="E3416">
        <f>'TPS543C20 Loop Gain'!B524</f>
        <v>39000</v>
      </c>
    </row>
    <row r="3417" spans="3:5" x14ac:dyDescent="0.25">
      <c r="C3417">
        <f>'TPS543C20 Loop Gain'!AI523</f>
        <v>-9.8427280650984024</v>
      </c>
      <c r="D3417">
        <f>'TPS543C20 Loop Gain'!AJ523</f>
        <v>59.491853763175605</v>
      </c>
      <c r="E3417">
        <f>'TPS543C20 Loop Gain'!B523</f>
        <v>38900</v>
      </c>
    </row>
    <row r="3418" spans="3:5" x14ac:dyDescent="0.25">
      <c r="C3418">
        <f>'TPS543C20 Loop Gain'!AI522</f>
        <v>-9.8169133798454986</v>
      </c>
      <c r="D3418">
        <f>'TPS543C20 Loop Gain'!AJ522</f>
        <v>59.461324157830873</v>
      </c>
      <c r="E3418">
        <f>'TPS543C20 Loop Gain'!B522</f>
        <v>38800</v>
      </c>
    </row>
    <row r="3419" spans="3:5" x14ac:dyDescent="0.25">
      <c r="C3419">
        <f>'TPS543C20 Loop Gain'!AI521</f>
        <v>-9.7910137813304132</v>
      </c>
      <c r="D3419">
        <f>'TPS543C20 Loop Gain'!AJ521</f>
        <v>59.430548301102903</v>
      </c>
      <c r="E3419">
        <f>'TPS543C20 Loop Gain'!B521</f>
        <v>38700</v>
      </c>
    </row>
    <row r="3420" spans="3:5" x14ac:dyDescent="0.25">
      <c r="C3420">
        <f>'TPS543C20 Loop Gain'!AI520</f>
        <v>-9.7650286948115887</v>
      </c>
      <c r="D3420">
        <f>'TPS543C20 Loop Gain'!AJ520</f>
        <v>59.399524747027357</v>
      </c>
      <c r="E3420">
        <f>'TPS543C20 Loop Gain'!B520</f>
        <v>38600</v>
      </c>
    </row>
    <row r="3421" spans="3:5" x14ac:dyDescent="0.25">
      <c r="C3421">
        <f>'TPS543C20 Loop Gain'!AI519</f>
        <v>-9.7389575400492792</v>
      </c>
      <c r="D3421">
        <f>'TPS543C20 Loop Gain'!AJ519</f>
        <v>59.368252040103201</v>
      </c>
      <c r="E3421">
        <f>'TPS543C20 Loop Gain'!B519</f>
        <v>38500</v>
      </c>
    </row>
    <row r="3422" spans="3:5" x14ac:dyDescent="0.25">
      <c r="C3422">
        <f>'TPS543C20 Loop Gain'!AI518</f>
        <v>-9.7127997312389613</v>
      </c>
      <c r="D3422">
        <f>'TPS543C20 Loop Gain'!AJ518</f>
        <v>59.336728715234827</v>
      </c>
      <c r="E3422">
        <f>'TPS543C20 Loop Gain'!B518</f>
        <v>38400</v>
      </c>
    </row>
    <row r="3423" spans="3:5" x14ac:dyDescent="0.25">
      <c r="C3423">
        <f>'TPS543C20 Loop Gain'!AI517</f>
        <v>-9.6865546769444641</v>
      </c>
      <c r="D3423">
        <f>'TPS543C20 Loop Gain'!AJ517</f>
        <v>59.304953297671247</v>
      </c>
      <c r="E3423">
        <f>'TPS543C20 Loop Gain'!B517</f>
        <v>38300</v>
      </c>
    </row>
    <row r="3424" spans="3:5" x14ac:dyDescent="0.25">
      <c r="C3424">
        <f>'TPS543C20 Loop Gain'!AI516</f>
        <v>-9.6602217800310246</v>
      </c>
      <c r="D3424">
        <f>'TPS543C20 Loop Gain'!AJ516</f>
        <v>59.272924302951495</v>
      </c>
      <c r="E3424">
        <f>'TPS543C20 Loop Gain'!B516</f>
        <v>38200</v>
      </c>
    </row>
    <row r="3425" spans="3:5" x14ac:dyDescent="0.25">
      <c r="C3425">
        <f>'TPS543C20 Loop Gain'!AI515</f>
        <v>-9.6338004375951201</v>
      </c>
      <c r="D3425">
        <f>'TPS543C20 Loop Gain'!AJ515</f>
        <v>59.240640236842168</v>
      </c>
      <c r="E3425">
        <f>'TPS543C20 Loop Gain'!B515</f>
        <v>38100</v>
      </c>
    </row>
    <row r="3426" spans="3:5" x14ac:dyDescent="0.25">
      <c r="C3426">
        <f>'TPS543C20 Loop Gain'!AI514</f>
        <v>-9.6072900408960678</v>
      </c>
      <c r="D3426">
        <f>'TPS543C20 Loop Gain'!AJ514</f>
        <v>59.208099595283464</v>
      </c>
      <c r="E3426">
        <f>'TPS543C20 Loop Gain'!B514</f>
        <v>38000</v>
      </c>
    </row>
    <row r="3427" spans="3:5" x14ac:dyDescent="0.25">
      <c r="C3427">
        <f>'TPS543C20 Loop Gain'!AI513</f>
        <v>-9.5806899752846739</v>
      </c>
      <c r="D3427">
        <f>'TPS543C20 Loop Gain'!AJ513</f>
        <v>59.175300864327241</v>
      </c>
      <c r="E3427">
        <f>'TPS543C20 Loop Gain'!B513</f>
        <v>37900</v>
      </c>
    </row>
    <row r="3428" spans="3:5" x14ac:dyDescent="0.25">
      <c r="C3428">
        <f>'TPS543C20 Loop Gain'!AI512</f>
        <v>-9.5539996201316022</v>
      </c>
      <c r="D3428">
        <f>'TPS543C20 Loop Gain'!AJ512</f>
        <v>59.14224252008087</v>
      </c>
      <c r="E3428">
        <f>'TPS543C20 Loop Gain'!B512</f>
        <v>37800</v>
      </c>
    </row>
    <row r="3429" spans="3:5" x14ac:dyDescent="0.25">
      <c r="C3429">
        <f>'TPS543C20 Loop Gain'!AI511</f>
        <v>-9.5272183487540723</v>
      </c>
      <c r="D3429">
        <f>'TPS543C20 Loop Gain'!AJ511</f>
        <v>59.108923028646437</v>
      </c>
      <c r="E3429">
        <f>'TPS543C20 Loop Gain'!B511</f>
        <v>37700</v>
      </c>
    </row>
    <row r="3430" spans="3:5" x14ac:dyDescent="0.25">
      <c r="C3430">
        <f>'TPS543C20 Loop Gain'!AI510</f>
        <v>-9.5003455283433329</v>
      </c>
      <c r="D3430">
        <f>'TPS543C20 Loop Gain'!AJ510</f>
        <v>59.075340846066318</v>
      </c>
      <c r="E3430">
        <f>'TPS543C20 Loop Gain'!B510</f>
        <v>37600</v>
      </c>
    </row>
    <row r="3431" spans="3:5" x14ac:dyDescent="0.25">
      <c r="C3431">
        <f>'TPS543C20 Loop Gain'!AI509</f>
        <v>-9.4733805198885896</v>
      </c>
      <c r="D3431">
        <f>'TPS543C20 Loop Gain'!AJ509</f>
        <v>59.041494418260257</v>
      </c>
      <c r="E3431">
        <f>'TPS543C20 Loop Gain'!B509</f>
        <v>37500</v>
      </c>
    </row>
    <row r="3432" spans="3:5" x14ac:dyDescent="0.25">
      <c r="C3432">
        <f>'TPS543C20 Loop Gain'!AI508</f>
        <v>-9.4463226781010885</v>
      </c>
      <c r="D3432">
        <f>'TPS543C20 Loop Gain'!AJ508</f>
        <v>59.007382180969962</v>
      </c>
      <c r="E3432">
        <f>'TPS543C20 Loop Gain'!B508</f>
        <v>37400</v>
      </c>
    </row>
    <row r="3433" spans="3:5" x14ac:dyDescent="0.25">
      <c r="C3433">
        <f>'TPS543C20 Loop Gain'!AI507</f>
        <v>-9.4191713513374005</v>
      </c>
      <c r="D3433">
        <f>'TPS543C20 Loop Gain'!AJ507</f>
        <v>58.973002559700944</v>
      </c>
      <c r="E3433">
        <f>'TPS543C20 Loop Gain'!B507</f>
        <v>37300</v>
      </c>
    </row>
    <row r="3434" spans="3:5" x14ac:dyDescent="0.25">
      <c r="C3434">
        <f>'TPS543C20 Loop Gain'!AI506</f>
        <v>-9.3919258815213329</v>
      </c>
      <c r="D3434">
        <f>'TPS543C20 Loop Gain'!AJ506</f>
        <v>58.938353969662337</v>
      </c>
      <c r="E3434">
        <f>'TPS543C20 Loop Gain'!B506</f>
        <v>37200</v>
      </c>
    </row>
    <row r="3435" spans="3:5" x14ac:dyDescent="0.25">
      <c r="C3435">
        <f>'TPS543C20 Loop Gain'!AI505</f>
        <v>-9.3645856040637927</v>
      </c>
      <c r="D3435">
        <f>'TPS543C20 Loop Gain'!AJ505</f>
        <v>58.903434815710476</v>
      </c>
      <c r="E3435">
        <f>'TPS543C20 Loop Gain'!B505</f>
        <v>37100</v>
      </c>
    </row>
    <row r="3436" spans="3:5" x14ac:dyDescent="0.25">
      <c r="C3436">
        <f>'TPS543C20 Loop Gain'!AI504</f>
        <v>-9.3371498477832677</v>
      </c>
      <c r="D3436">
        <f>'TPS543C20 Loop Gain'!AJ504</f>
        <v>58.868243492289906</v>
      </c>
      <c r="E3436">
        <f>'TPS543C20 Loop Gain'!B504</f>
        <v>37000</v>
      </c>
    </row>
    <row r="3437" spans="3:5" x14ac:dyDescent="0.25">
      <c r="C3437">
        <f>'TPS543C20 Loop Gain'!AI503</f>
        <v>-9.3096179348231054</v>
      </c>
      <c r="D3437">
        <f>'TPS543C20 Loop Gain'!AJ503</f>
        <v>58.832778383376109</v>
      </c>
      <c r="E3437">
        <f>'TPS543C20 Loop Gain'!B503</f>
        <v>36900</v>
      </c>
    </row>
    <row r="3438" spans="3:5" x14ac:dyDescent="0.25">
      <c r="C3438">
        <f>'TPS543C20 Loop Gain'!AI502</f>
        <v>-9.2819891805691022</v>
      </c>
      <c r="D3438">
        <f>'TPS543C20 Loop Gain'!AJ502</f>
        <v>58.797037862416914</v>
      </c>
      <c r="E3438">
        <f>'TPS543C20 Loop Gain'!B502</f>
        <v>36800</v>
      </c>
    </row>
    <row r="3439" spans="3:5" x14ac:dyDescent="0.25">
      <c r="C3439">
        <f>'TPS543C20 Loop Gain'!AI501</f>
        <v>-9.2542628935653291</v>
      </c>
      <c r="D3439">
        <f>'TPS543C20 Loop Gain'!AJ501</f>
        <v>58.761020292276569</v>
      </c>
      <c r="E3439">
        <f>'TPS543C20 Loop Gain'!B501</f>
        <v>36700</v>
      </c>
    </row>
    <row r="3440" spans="3:5" x14ac:dyDescent="0.25">
      <c r="C3440">
        <f>'TPS543C20 Loop Gain'!AI500</f>
        <v>-9.2264383754287298</v>
      </c>
      <c r="D3440">
        <f>'TPS543C20 Loop Gain'!AJ500</f>
        <v>58.724724025177309</v>
      </c>
      <c r="E3440">
        <f>'TPS543C20 Loop Gain'!B500</f>
        <v>36600</v>
      </c>
    </row>
    <row r="3441" spans="3:5" x14ac:dyDescent="0.25">
      <c r="C3441">
        <f>'TPS543C20 Loop Gain'!AI499</f>
        <v>-9.1985149207620314</v>
      </c>
      <c r="D3441">
        <f>'TPS543C20 Loop Gain'!AJ499</f>
        <v>58.68814740263997</v>
      </c>
      <c r="E3441">
        <f>'TPS543C20 Loop Gain'!B499</f>
        <v>36500</v>
      </c>
    </row>
    <row r="3442" spans="3:5" x14ac:dyDescent="0.25">
      <c r="C3442">
        <f>'TPS543C20 Loop Gain'!AI498</f>
        <v>-9.1704918170664911</v>
      </c>
      <c r="D3442">
        <f>'TPS543C20 Loop Gain'!AJ498</f>
        <v>58.651288755431544</v>
      </c>
      <c r="E3442">
        <f>'TPS543C20 Loop Gain'!B498</f>
        <v>36400</v>
      </c>
    </row>
    <row r="3443" spans="3:5" x14ac:dyDescent="0.25">
      <c r="C3443">
        <f>'TPS543C20 Loop Gain'!AI497</f>
        <v>-9.1423683446516577</v>
      </c>
      <c r="D3443">
        <f>'TPS543C20 Loop Gain'!AJ497</f>
        <v>58.614146403503241</v>
      </c>
      <c r="E3443">
        <f>'TPS543C20 Loop Gain'!B497</f>
        <v>36300</v>
      </c>
    </row>
    <row r="3444" spans="3:5" x14ac:dyDescent="0.25">
      <c r="C3444">
        <f>'TPS543C20 Loop Gain'!AI496</f>
        <v>-9.1141437765458928</v>
      </c>
      <c r="D3444">
        <f>'TPS543C20 Loop Gain'!AJ496</f>
        <v>58.57671865593904</v>
      </c>
      <c r="E3444">
        <f>'TPS543C20 Loop Gain'!B496</f>
        <v>36200</v>
      </c>
    </row>
    <row r="3445" spans="3:5" x14ac:dyDescent="0.25">
      <c r="C3445">
        <f>'TPS543C20 Loop Gain'!AI495</f>
        <v>-9.0858173784034744</v>
      </c>
      <c r="D3445">
        <f>'TPS543C20 Loop Gain'!AJ495</f>
        <v>58.539003810894407</v>
      </c>
      <c r="E3445">
        <f>'TPS543C20 Loop Gain'!B495</f>
        <v>36100</v>
      </c>
    </row>
    <row r="3446" spans="3:5" x14ac:dyDescent="0.25">
      <c r="C3446">
        <f>'TPS543C20 Loop Gain'!AI494</f>
        <v>-9.0573884084116969</v>
      </c>
      <c r="D3446">
        <f>'TPS543C20 Loop Gain'!AJ494</f>
        <v>58.501000155544048</v>
      </c>
      <c r="E3446">
        <f>'TPS543C20 Loop Gain'!B494</f>
        <v>36000</v>
      </c>
    </row>
    <row r="3447" spans="3:5" x14ac:dyDescent="0.25">
      <c r="C3447">
        <f>'TPS543C20 Loop Gain'!AI493</f>
        <v>-9.028856117195712</v>
      </c>
      <c r="D3447">
        <f>'TPS543C20 Loop Gain'!AJ493</f>
        <v>58.462705966024416</v>
      </c>
      <c r="E3447">
        <f>'TPS543C20 Loop Gain'!B493</f>
        <v>35900</v>
      </c>
    </row>
    <row r="3448" spans="3:5" x14ac:dyDescent="0.25">
      <c r="C3448">
        <f>'TPS543C20 Loop Gain'!AI492</f>
        <v>-9.0002197477228822</v>
      </c>
      <c r="D3448">
        <f>'TPS543C20 Loop Gain'!AJ492</f>
        <v>58.424119507378627</v>
      </c>
      <c r="E3448">
        <f>'TPS543C20 Loop Gain'!B492</f>
        <v>35800</v>
      </c>
    </row>
    <row r="3449" spans="3:5" x14ac:dyDescent="0.25">
      <c r="C3449">
        <f>'TPS543C20 Loop Gain'!AI491</f>
        <v>-8.9714785352047564</v>
      </c>
      <c r="D3449">
        <f>'TPS543C20 Loop Gain'!AJ491</f>
        <v>58.385239033502756</v>
      </c>
      <c r="E3449">
        <f>'TPS543C20 Loop Gain'!B491</f>
        <v>35700</v>
      </c>
    </row>
    <row r="3450" spans="3:5" x14ac:dyDescent="0.25">
      <c r="C3450">
        <f>'TPS543C20 Loop Gain'!AI490</f>
        <v>-8.9426317069977213</v>
      </c>
      <c r="D3450">
        <f>'TPS543C20 Loop Gain'!AJ490</f>
        <v>58.34606278708754</v>
      </c>
      <c r="E3450">
        <f>'TPS543C20 Loop Gain'!B490</f>
        <v>35600</v>
      </c>
    </row>
    <row r="3451" spans="3:5" x14ac:dyDescent="0.25">
      <c r="C3451">
        <f>'TPS543C20 Loop Gain'!AI489</f>
        <v>-8.913678482502938</v>
      </c>
      <c r="D3451">
        <f>'TPS543C20 Loop Gain'!AJ489</f>
        <v>58.306588999569783</v>
      </c>
      <c r="E3451">
        <f>'TPS543C20 Loop Gain'!B489</f>
        <v>35500</v>
      </c>
    </row>
    <row r="3452" spans="3:5" x14ac:dyDescent="0.25">
      <c r="C3452">
        <f>'TPS543C20 Loop Gain'!AI488</f>
        <v>-8.8846180730637574</v>
      </c>
      <c r="D3452">
        <f>'TPS543C20 Loop Gain'!AJ488</f>
        <v>58.266815891073172</v>
      </c>
      <c r="E3452">
        <f>'TPS543C20 Loop Gain'!B488</f>
        <v>35400</v>
      </c>
    </row>
    <row r="3453" spans="3:5" x14ac:dyDescent="0.25">
      <c r="C3453">
        <f>'TPS543C20 Loop Gain'!AI487</f>
        <v>-8.8554496818620052</v>
      </c>
      <c r="D3453">
        <f>'TPS543C20 Loop Gain'!AJ487</f>
        <v>58.226741670359331</v>
      </c>
      <c r="E3453">
        <f>'TPS543C20 Loop Gain'!B487</f>
        <v>35300</v>
      </c>
    </row>
    <row r="3454" spans="3:5" x14ac:dyDescent="0.25">
      <c r="C3454">
        <f>'TPS543C20 Loop Gain'!AI486</f>
        <v>-8.826172503812387</v>
      </c>
      <c r="D3454">
        <f>'TPS543C20 Loop Gain'!AJ486</f>
        <v>58.186364534772252</v>
      </c>
      <c r="E3454">
        <f>'TPS543C20 Loop Gain'!B486</f>
        <v>35200</v>
      </c>
    </row>
    <row r="3455" spans="3:5" x14ac:dyDescent="0.25">
      <c r="C3455">
        <f>'TPS543C20 Loop Gain'!AI485</f>
        <v>-8.7967857254565072</v>
      </c>
      <c r="D3455">
        <f>'TPS543C20 Loop Gain'!AJ485</f>
        <v>58.145682670186915</v>
      </c>
      <c r="E3455">
        <f>'TPS543C20 Loop Gain'!B485</f>
        <v>35100</v>
      </c>
    </row>
    <row r="3456" spans="3:5" x14ac:dyDescent="0.25">
      <c r="C3456">
        <f>'TPS543C20 Loop Gain'!AI484</f>
        <v>-8.7672885248529226</v>
      </c>
      <c r="D3456">
        <f>'TPS543C20 Loop Gain'!AJ484</f>
        <v>58.104694250958751</v>
      </c>
      <c r="E3456">
        <f>'TPS543C20 Loop Gain'!B484</f>
        <v>35000</v>
      </c>
    </row>
    <row r="3457" spans="3:5" x14ac:dyDescent="0.25">
      <c r="C3457">
        <f>'TPS543C20 Loop Gain'!AI483</f>
        <v>-8.7376800714678478</v>
      </c>
      <c r="D3457">
        <f>'TPS543C20 Loop Gain'!AJ483</f>
        <v>58.063397439871117</v>
      </c>
      <c r="E3457">
        <f>'TPS543C20 Loop Gain'!B483</f>
        <v>34900</v>
      </c>
    </row>
    <row r="3458" spans="3:5" x14ac:dyDescent="0.25">
      <c r="C3458">
        <f>'TPS543C20 Loop Gain'!AI482</f>
        <v>-8.7079595260626057</v>
      </c>
      <c r="D3458">
        <f>'TPS543C20 Loop Gain'!AJ482</f>
        <v>58.021790388084689</v>
      </c>
      <c r="E3458">
        <f>'TPS543C20 Loop Gain'!B482</f>
        <v>34800</v>
      </c>
    </row>
    <row r="3459" spans="3:5" x14ac:dyDescent="0.25">
      <c r="C3459">
        <f>'TPS543C20 Loop Gain'!AI481</f>
        <v>-8.6781260405803842</v>
      </c>
      <c r="D3459">
        <f>'TPS543C20 Loop Gain'!AJ481</f>
        <v>57.979871235090329</v>
      </c>
      <c r="E3459">
        <f>'TPS543C20 Loop Gain'!B481</f>
        <v>34700</v>
      </c>
    </row>
    <row r="3460" spans="3:5" x14ac:dyDescent="0.25">
      <c r="C3460">
        <f>'TPS543C20 Loop Gain'!AI480</f>
        <v>-8.6481787580303067</v>
      </c>
      <c r="D3460">
        <f>'TPS543C20 Loop Gain'!AJ480</f>
        <v>57.937638108656813</v>
      </c>
      <c r="E3460">
        <f>'TPS543C20 Loop Gain'!B480</f>
        <v>34600</v>
      </c>
    </row>
    <row r="3461" spans="3:5" x14ac:dyDescent="0.25">
      <c r="C3461">
        <f>'TPS543C20 Loop Gain'!AI479</f>
        <v>-8.6181168123700811</v>
      </c>
      <c r="D3461">
        <f>'TPS543C20 Loop Gain'!AJ479</f>
        <v>57.895089124784789</v>
      </c>
      <c r="E3461">
        <f>'TPS543C20 Loop Gain'!B479</f>
        <v>34500</v>
      </c>
    </row>
    <row r="3462" spans="3:5" x14ac:dyDescent="0.25">
      <c r="C3462">
        <f>'TPS543C20 Loop Gain'!AI478</f>
        <v>-8.5879393283874101</v>
      </c>
      <c r="D3462">
        <f>'TPS543C20 Loop Gain'!AJ478</f>
        <v>57.852222387657861</v>
      </c>
      <c r="E3462">
        <f>'TPS543C20 Loop Gain'!B478</f>
        <v>34400</v>
      </c>
    </row>
    <row r="3463" spans="3:5" x14ac:dyDescent="0.25">
      <c r="C3463">
        <f>'TPS543C20 Loop Gain'!AI477</f>
        <v>-8.557645421578254</v>
      </c>
      <c r="D3463">
        <f>'TPS543C20 Loop Gain'!AJ477</f>
        <v>57.809035989596865</v>
      </c>
      <c r="E3463">
        <f>'TPS543C20 Loop Gain'!B477</f>
        <v>34300</v>
      </c>
    </row>
    <row r="3464" spans="3:5" x14ac:dyDescent="0.25">
      <c r="C3464">
        <f>'TPS543C20 Loop Gain'!AI476</f>
        <v>-8.5272341980247681</v>
      </c>
      <c r="D3464">
        <f>'TPS543C20 Loop Gain'!AJ476</f>
        <v>57.765528011014226</v>
      </c>
      <c r="E3464">
        <f>'TPS543C20 Loop Gain'!B476</f>
        <v>34200</v>
      </c>
    </row>
    <row r="3465" spans="3:5" x14ac:dyDescent="0.25">
      <c r="C3465">
        <f>'TPS543C20 Loop Gain'!AI475</f>
        <v>-8.4967047542694392</v>
      </c>
      <c r="D3465">
        <f>'TPS543C20 Loop Gain'!AJ475</f>
        <v>57.721696520367594</v>
      </c>
      <c r="E3465">
        <f>'TPS543C20 Loop Gain'!B475</f>
        <v>34100</v>
      </c>
    </row>
    <row r="3466" spans="3:5" x14ac:dyDescent="0.25">
      <c r="C3466">
        <f>'TPS543C20 Loop Gain'!AI474</f>
        <v>-8.4660561771889569</v>
      </c>
      <c r="D3466">
        <f>'TPS543C20 Loop Gain'!AJ474</f>
        <v>57.677539574118391</v>
      </c>
      <c r="E3466">
        <f>'TPS543C20 Loop Gain'!B474</f>
        <v>34000</v>
      </c>
    </row>
    <row r="3467" spans="3:5" x14ac:dyDescent="0.25">
      <c r="C3467">
        <f>'TPS543C20 Loop Gain'!AI473</f>
        <v>-8.4352875438653587</v>
      </c>
      <c r="D3467">
        <f>'TPS543C20 Loop Gain'!AJ473</f>
        <v>57.633055216686344</v>
      </c>
      <c r="E3467">
        <f>'TPS543C20 Loop Gain'!B473</f>
        <v>33900</v>
      </c>
    </row>
    <row r="3468" spans="3:5" x14ac:dyDescent="0.25">
      <c r="C3468">
        <f>'TPS543C20 Loop Gain'!AI472</f>
        <v>-8.4043979214548497</v>
      </c>
      <c r="D3468">
        <f>'TPS543C20 Loop Gain'!AJ472</f>
        <v>57.588241480408648</v>
      </c>
      <c r="E3468">
        <f>'TPS543C20 Loop Gain'!B472</f>
        <v>33800</v>
      </c>
    </row>
    <row r="3469" spans="3:5" x14ac:dyDescent="0.25">
      <c r="C3469">
        <f>'TPS543C20 Loop Gain'!AI471</f>
        <v>-8.3733863670550654</v>
      </c>
      <c r="D3469">
        <f>'TPS543C20 Loop Gain'!AJ471</f>
        <v>57.543096385499361</v>
      </c>
      <c r="E3469">
        <f>'TPS543C20 Loop Gain'!B471</f>
        <v>33700</v>
      </c>
    </row>
    <row r="3470" spans="3:5" x14ac:dyDescent="0.25">
      <c r="C3470">
        <f>'TPS543C20 Loop Gain'!AI470</f>
        <v>-8.342251927569766</v>
      </c>
      <c r="D3470">
        <f>'TPS543C20 Loop Gain'!AJ470</f>
        <v>57.49761794000964</v>
      </c>
      <c r="E3470">
        <f>'TPS543C20 Loop Gain'!B470</f>
        <v>33600</v>
      </c>
    </row>
    <row r="3471" spans="3:5" x14ac:dyDescent="0.25">
      <c r="C3471">
        <f>'TPS543C20 Loop Gain'!AI469</f>
        <v>-8.3109936395717234</v>
      </c>
      <c r="D3471">
        <f>'TPS543C20 Loop Gain'!AJ469</f>
        <v>57.451804139789999</v>
      </c>
      <c r="E3471">
        <f>'TPS543C20 Loop Gain'!B469</f>
        <v>33500</v>
      </c>
    </row>
    <row r="3472" spans="3:5" x14ac:dyDescent="0.25">
      <c r="C3472">
        <f>'TPS543C20 Loop Gain'!AI468</f>
        <v>-8.2796105291633282</v>
      </c>
      <c r="D3472">
        <f>'TPS543C20 Loop Gain'!AJ468</f>
        <v>57.405652968450525</v>
      </c>
      <c r="E3472">
        <f>'TPS543C20 Loop Gain'!B468</f>
        <v>33400</v>
      </c>
    </row>
    <row r="3473" spans="3:5" x14ac:dyDescent="0.25">
      <c r="C3473">
        <f>'TPS543C20 Loop Gain'!AI467</f>
        <v>-8.2481016118347501</v>
      </c>
      <c r="D3473">
        <f>'TPS543C20 Loop Gain'!AJ467</f>
        <v>57.359162397328475</v>
      </c>
      <c r="E3473">
        <f>'TPS543C20 Loop Gain'!B467</f>
        <v>33300</v>
      </c>
    </row>
    <row r="3474" spans="3:5" x14ac:dyDescent="0.25">
      <c r="C3474">
        <f>'TPS543C20 Loop Gain'!AI466</f>
        <v>-8.2164658923198566</v>
      </c>
      <c r="D3474">
        <f>'TPS543C20 Loop Gain'!AJ466</f>
        <v>57.312330385451453</v>
      </c>
      <c r="E3474">
        <f>'TPS543C20 Loop Gain'!B466</f>
        <v>33200</v>
      </c>
    </row>
    <row r="3475" spans="3:5" x14ac:dyDescent="0.25">
      <c r="C3475">
        <f>'TPS543C20 Loop Gain'!AI465</f>
        <v>-8.1847023644504322</v>
      </c>
      <c r="D3475">
        <f>'TPS543C20 Loop Gain'!AJ465</f>
        <v>57.265154879504408</v>
      </c>
      <c r="E3475">
        <f>'TPS543C20 Loop Gain'!B465</f>
        <v>33100</v>
      </c>
    </row>
    <row r="3476" spans="3:5" x14ac:dyDescent="0.25">
      <c r="C3476">
        <f>'TPS543C20 Loop Gain'!AI464</f>
        <v>-8.152810011006439</v>
      </c>
      <c r="D3476">
        <f>'TPS543C20 Loop Gain'!AJ464</f>
        <v>57.217633813798251</v>
      </c>
      <c r="E3476">
        <f>'TPS543C20 Loop Gain'!B464</f>
        <v>33000</v>
      </c>
    </row>
    <row r="3477" spans="3:5" x14ac:dyDescent="0.25">
      <c r="C3477">
        <f>'TPS543C20 Loop Gain'!AI463</f>
        <v>-8.1207878035660315</v>
      </c>
      <c r="D3477">
        <f>'TPS543C20 Loop Gain'!AJ463</f>
        <v>57.169765110241812</v>
      </c>
      <c r="E3477">
        <f>'TPS543C20 Loop Gain'!B463</f>
        <v>32900</v>
      </c>
    </row>
    <row r="3478" spans="3:5" x14ac:dyDescent="0.25">
      <c r="C3478">
        <f>'TPS543C20 Loop Gain'!AI462</f>
        <v>-8.0886347023513583</v>
      </c>
      <c r="D3478">
        <f>'TPS543C20 Loop Gain'!AJ462</f>
        <v>57.121546678309109</v>
      </c>
      <c r="E3478">
        <f>'TPS543C20 Loop Gain'!B462</f>
        <v>32800</v>
      </c>
    </row>
    <row r="3479" spans="3:5" x14ac:dyDescent="0.25">
      <c r="C3479">
        <f>'TPS543C20 Loop Gain'!AI461</f>
        <v>-8.0563496560723262</v>
      </c>
      <c r="D3479">
        <f>'TPS543C20 Loop Gain'!AJ461</f>
        <v>57.072976415016697</v>
      </c>
      <c r="E3479">
        <f>'TPS543C20 Loop Gain'!B461</f>
        <v>32700</v>
      </c>
    </row>
    <row r="3480" spans="3:5" x14ac:dyDescent="0.25">
      <c r="C3480">
        <f>'TPS543C20 Loop Gain'!AI460</f>
        <v>-8.0239316017685134</v>
      </c>
      <c r="D3480">
        <f>'TPS543C20 Loop Gain'!AJ460</f>
        <v>57.024052204896783</v>
      </c>
      <c r="E3480">
        <f>'TPS543C20 Loop Gain'!B460</f>
        <v>32600</v>
      </c>
    </row>
    <row r="3481" spans="3:5" x14ac:dyDescent="0.25">
      <c r="C3481">
        <f>'TPS543C20 Loop Gain'!AI459</f>
        <v>-7.9913794646475811</v>
      </c>
      <c r="D3481">
        <f>'TPS543C20 Loop Gain'!AJ459</f>
        <v>56.974771919973463</v>
      </c>
      <c r="E3481">
        <f>'TPS543C20 Loop Gain'!B459</f>
        <v>32500</v>
      </c>
    </row>
    <row r="3482" spans="3:5" x14ac:dyDescent="0.25">
      <c r="C3482">
        <f>'TPS543C20 Loop Gain'!AI458</f>
        <v>-7.9586921579209511</v>
      </c>
      <c r="D3482">
        <f>'TPS543C20 Loop Gain'!AJ458</f>
        <v>56.925133419742302</v>
      </c>
      <c r="E3482">
        <f>'TPS543C20 Loop Gain'!B458</f>
        <v>32400</v>
      </c>
    </row>
    <row r="3483" spans="3:5" x14ac:dyDescent="0.25">
      <c r="C3483">
        <f>'TPS543C20 Loop Gain'!AI457</f>
        <v>-7.9258685826377899</v>
      </c>
      <c r="D3483">
        <f>'TPS543C20 Loop Gain'!AJ457</f>
        <v>56.875134551150857</v>
      </c>
      <c r="E3483">
        <f>'TPS543C20 Loop Gain'!B457</f>
        <v>32300</v>
      </c>
    </row>
    <row r="3484" spans="3:5" x14ac:dyDescent="0.25">
      <c r="C3484">
        <f>'TPS543C20 Loop Gain'!AI456</f>
        <v>-7.8929076275156085</v>
      </c>
      <c r="D3484">
        <f>'TPS543C20 Loop Gain'!AJ456</f>
        <v>56.824773148581791</v>
      </c>
      <c r="E3484">
        <f>'TPS543C20 Loop Gain'!B456</f>
        <v>32200</v>
      </c>
    </row>
    <row r="3485" spans="3:5" x14ac:dyDescent="0.25">
      <c r="C3485">
        <f>'TPS543C20 Loop Gain'!AI455</f>
        <v>-7.8598081687673709</v>
      </c>
      <c r="D3485">
        <f>'TPS543C20 Loop Gain'!AJ455</f>
        <v>56.774047033836631</v>
      </c>
      <c r="E3485">
        <f>'TPS543C20 Loop Gain'!B455</f>
        <v>32100</v>
      </c>
    </row>
    <row r="3486" spans="3:5" x14ac:dyDescent="0.25">
      <c r="C3486">
        <f>'TPS543C20 Loop Gain'!AI454</f>
        <v>-7.8265690699272596</v>
      </c>
      <c r="D3486">
        <f>'TPS543C20 Loop Gain'!AJ454</f>
        <v>56.722954016123822</v>
      </c>
      <c r="E3486">
        <f>'TPS543C20 Loop Gain'!B454</f>
        <v>32000</v>
      </c>
    </row>
    <row r="3487" spans="3:5" x14ac:dyDescent="0.25">
      <c r="C3487">
        <f>'TPS543C20 Loop Gain'!AI453</f>
        <v>-7.7931891816716705</v>
      </c>
      <c r="D3487">
        <f>'TPS543C20 Loop Gain'!AJ453</f>
        <v>56.671491892047385</v>
      </c>
      <c r="E3487">
        <f>'TPS543C20 Loop Gain'!B453</f>
        <v>31900</v>
      </c>
    </row>
    <row r="3488" spans="3:5" x14ac:dyDescent="0.25">
      <c r="C3488">
        <f>'TPS543C20 Loop Gain'!AI452</f>
        <v>-7.7596673416392283</v>
      </c>
      <c r="D3488">
        <f>'TPS543C20 Loop Gain'!AJ452</f>
        <v>56.619658445600358</v>
      </c>
      <c r="E3488">
        <f>'TPS543C20 Loop Gain'!B452</f>
        <v>31800</v>
      </c>
    </row>
    <row r="3489" spans="3:5" x14ac:dyDescent="0.25">
      <c r="C3489">
        <f>'TPS543C20 Loop Gain'!AI451</f>
        <v>-7.7260023742462405</v>
      </c>
      <c r="D3489">
        <f>'TPS543C20 Loop Gain'!AJ451</f>
        <v>56.567451448156454</v>
      </c>
      <c r="E3489">
        <f>'TPS543C20 Loop Gain'!B451</f>
        <v>31700</v>
      </c>
    </row>
    <row r="3490" spans="3:5" x14ac:dyDescent="0.25">
      <c r="C3490">
        <f>'TPS543C20 Loop Gain'!AI450</f>
        <v>-7.6921930904991456</v>
      </c>
      <c r="D3490">
        <f>'TPS543C20 Loop Gain'!AJ450</f>
        <v>56.514868658468032</v>
      </c>
      <c r="E3490">
        <f>'TPS543C20 Loop Gain'!B450</f>
        <v>31600</v>
      </c>
    </row>
    <row r="3491" spans="3:5" x14ac:dyDescent="0.25">
      <c r="C3491">
        <f>'TPS543C20 Loop Gain'!AI449</f>
        <v>-7.658238287805073</v>
      </c>
      <c r="D3491">
        <f>'TPS543C20 Loop Gain'!AJ449</f>
        <v>56.461907822667257</v>
      </c>
      <c r="E3491">
        <f>'TPS543C20 Loop Gain'!B449</f>
        <v>31500</v>
      </c>
    </row>
    <row r="3492" spans="3:5" x14ac:dyDescent="0.25">
      <c r="C3492">
        <f>'TPS543C20 Loop Gain'!AI448</f>
        <v>-7.6241367497776036</v>
      </c>
      <c r="D3492">
        <f>'TPS543C20 Loop Gain'!AJ448</f>
        <v>56.408566674266247</v>
      </c>
      <c r="E3492">
        <f>'TPS543C20 Loop Gain'!B448</f>
        <v>31400</v>
      </c>
    </row>
    <row r="3493" spans="3:5" x14ac:dyDescent="0.25">
      <c r="C3493">
        <f>'TPS543C20 Loop Gain'!AI447</f>
        <v>-7.5898872460401003</v>
      </c>
      <c r="D3493">
        <f>'TPS543C20 Loop Gain'!AJ447</f>
        <v>56.354842934163834</v>
      </c>
      <c r="E3493">
        <f>'TPS543C20 Loop Gain'!B447</f>
        <v>31300</v>
      </c>
    </row>
    <row r="3494" spans="3:5" x14ac:dyDescent="0.25">
      <c r="C3494">
        <f>'TPS543C20 Loop Gain'!AI446</f>
        <v>-7.555488532025687</v>
      </c>
      <c r="D3494">
        <f>'TPS543C20 Loop Gain'!AJ446</f>
        <v>56.300734310652182</v>
      </c>
      <c r="E3494">
        <f>'TPS543C20 Loop Gain'!B446</f>
        <v>31200</v>
      </c>
    </row>
    <row r="3495" spans="3:5" x14ac:dyDescent="0.25">
      <c r="C3495">
        <f>'TPS543C20 Loop Gain'!AI445</f>
        <v>-7.5209393487732479</v>
      </c>
      <c r="D3495">
        <f>'TPS543C20 Loop Gain'!AJ445</f>
        <v>56.246238499430611</v>
      </c>
      <c r="E3495">
        <f>'TPS543C20 Loop Gain'!B445</f>
        <v>31100</v>
      </c>
    </row>
    <row r="3496" spans="3:5" x14ac:dyDescent="0.25">
      <c r="C3496">
        <f>'TPS543C20 Loop Gain'!AI444</f>
        <v>-7.4862384227207404</v>
      </c>
      <c r="D3496">
        <f>'TPS543C20 Loop Gain'!AJ444</f>
        <v>56.191353183617558</v>
      </c>
      <c r="E3496">
        <f>'TPS543C20 Loop Gain'!B444</f>
        <v>31000</v>
      </c>
    </row>
    <row r="3497" spans="3:5" x14ac:dyDescent="0.25">
      <c r="C3497">
        <f>'TPS543C20 Loop Gain'!AI443</f>
        <v>-7.4513844654941508</v>
      </c>
      <c r="D3497">
        <f>'TPS543C20 Loop Gain'!AJ443</f>
        <v>56.13607603377087</v>
      </c>
      <c r="E3497">
        <f>'TPS543C20 Loop Gain'!B443</f>
        <v>30900</v>
      </c>
    </row>
    <row r="3498" spans="3:5" x14ac:dyDescent="0.25">
      <c r="C3498">
        <f>'TPS543C20 Loop Gain'!AI442</f>
        <v>-7.4163761736935143</v>
      </c>
      <c r="D3498">
        <f>'TPS543C20 Loop Gain'!AJ442</f>
        <v>56.080404707907391</v>
      </c>
      <c r="E3498">
        <f>'TPS543C20 Loop Gain'!B442</f>
        <v>30800</v>
      </c>
    </row>
    <row r="3499" spans="3:5" x14ac:dyDescent="0.25">
      <c r="C3499">
        <f>'TPS543C20 Loop Gain'!AI441</f>
        <v>-7.3812122286743467</v>
      </c>
      <c r="D3499">
        <f>'TPS543C20 Loop Gain'!AJ441</f>
        <v>56.024336851529732</v>
      </c>
      <c r="E3499">
        <f>'TPS543C20 Loop Gain'!B441</f>
        <v>30700</v>
      </c>
    </row>
    <row r="3500" spans="3:5" x14ac:dyDescent="0.25">
      <c r="C3500">
        <f>'TPS543C20 Loop Gain'!AI440</f>
        <v>-7.3458912963266974</v>
      </c>
      <c r="D3500">
        <f>'TPS543C20 Loop Gain'!AJ440</f>
        <v>55.96787009765454</v>
      </c>
      <c r="E3500">
        <f>'TPS543C20 Loop Gain'!B440</f>
        <v>30600</v>
      </c>
    </row>
    <row r="3501" spans="3:5" x14ac:dyDescent="0.25">
      <c r="C3501">
        <f>'TPS543C20 Loop Gain'!AI439</f>
        <v>-7.3104120268483008</v>
      </c>
      <c r="D3501">
        <f>'TPS543C20 Loop Gain'!AJ439</f>
        <v>55.911002066844667</v>
      </c>
      <c r="E3501">
        <f>'TPS543C20 Loop Gain'!B439</f>
        <v>30500</v>
      </c>
    </row>
    <row r="3502" spans="3:5" x14ac:dyDescent="0.25">
      <c r="C3502">
        <f>'TPS543C20 Loop Gain'!AI438</f>
        <v>-7.2747730545160119</v>
      </c>
      <c r="D3502">
        <f>'TPS543C20 Loop Gain'!AJ438</f>
        <v>55.853730367246726</v>
      </c>
      <c r="E3502">
        <f>'TPS543C20 Loop Gain'!B438</f>
        <v>30400</v>
      </c>
    </row>
    <row r="3503" spans="3:5" x14ac:dyDescent="0.25">
      <c r="C3503">
        <f>'TPS543C20 Loop Gain'!AI437</f>
        <v>-7.2389729974515893</v>
      </c>
      <c r="D3503">
        <f>'TPS543C20 Loop Gain'!AJ437</f>
        <v>55.796052594631682</v>
      </c>
      <c r="E3503">
        <f>'TPS543C20 Loop Gain'!B437</f>
        <v>30300</v>
      </c>
    </row>
    <row r="3504" spans="3:5" x14ac:dyDescent="0.25">
      <c r="C3504">
        <f>'TPS543C20 Loop Gain'!AI436</f>
        <v>-7.2030104573840612</v>
      </c>
      <c r="D3504">
        <f>'TPS543C20 Loop Gain'!AJ436</f>
        <v>55.737966332440813</v>
      </c>
      <c r="E3504">
        <f>'TPS543C20 Loop Gain'!B436</f>
        <v>30200</v>
      </c>
    </row>
    <row r="3505" spans="3:5" x14ac:dyDescent="0.25">
      <c r="C3505">
        <f>'TPS543C20 Loop Gain'!AI435</f>
        <v>-7.1668840194080428</v>
      </c>
      <c r="D3505">
        <f>'TPS543C20 Loop Gain'!AJ435</f>
        <v>55.679469151834425</v>
      </c>
      <c r="E3505">
        <f>'TPS543C20 Loop Gain'!B435</f>
        <v>30100</v>
      </c>
    </row>
    <row r="3506" spans="3:5" x14ac:dyDescent="0.25">
      <c r="C3506">
        <f>'TPS543C20 Loop Gain'!AI434</f>
        <v>-7.1305922517366991</v>
      </c>
      <c r="D3506">
        <f>'TPS543C20 Loop Gain'!AJ434</f>
        <v>55.620558611748244</v>
      </c>
      <c r="E3506">
        <f>'TPS543C20 Loop Gain'!B434</f>
        <v>30000</v>
      </c>
    </row>
    <row r="3507" spans="3:5" x14ac:dyDescent="0.25">
      <c r="C3507">
        <f>'TPS543C20 Loop Gain'!AI433</f>
        <v>-7.0941337054525615</v>
      </c>
      <c r="D3507">
        <f>'TPS543C20 Loop Gain'!AJ433</f>
        <v>55.561232258950447</v>
      </c>
      <c r="E3507">
        <f>'TPS543C20 Loop Gain'!B433</f>
        <v>29900</v>
      </c>
    </row>
    <row r="3508" spans="3:5" x14ac:dyDescent="0.25">
      <c r="C3508">
        <f>'TPS543C20 Loop Gain'!AI432</f>
        <v>-7.0575069142509701</v>
      </c>
      <c r="D3508">
        <f>'TPS543C20 Loop Gain'!AJ432</f>
        <v>55.50148762810732</v>
      </c>
      <c r="E3508">
        <f>'TPS543C20 Loop Gain'!B432</f>
        <v>29800</v>
      </c>
    </row>
    <row r="3509" spans="3:5" x14ac:dyDescent="0.25">
      <c r="C3509">
        <f>'TPS543C20 Loop Gain'!AI431</f>
        <v>-7.0207103941815108</v>
      </c>
      <c r="D3509">
        <f>'TPS543C20 Loop Gain'!AJ431</f>
        <v>55.441322241853754</v>
      </c>
      <c r="E3509">
        <f>'TPS543C20 Loop Gain'!B431</f>
        <v>29700</v>
      </c>
    </row>
    <row r="3510" spans="3:5" x14ac:dyDescent="0.25">
      <c r="C3510">
        <f>'TPS543C20 Loop Gain'!AI430</f>
        <v>-6.9837426433834562</v>
      </c>
      <c r="D3510">
        <f>'TPS543C20 Loop Gain'!AJ430</f>
        <v>55.380733610864631</v>
      </c>
      <c r="E3510">
        <f>'TPS543C20 Loop Gain'!B430</f>
        <v>29600</v>
      </c>
    </row>
    <row r="3511" spans="3:5" x14ac:dyDescent="0.25">
      <c r="C3511">
        <f>'TPS543C20 Loop Gain'!AI429</f>
        <v>-6.9466021418168333</v>
      </c>
      <c r="D3511">
        <f>'TPS543C20 Loop Gain'!AJ429</f>
        <v>55.31971923394088</v>
      </c>
      <c r="E3511">
        <f>'TPS543C20 Loop Gain'!B429</f>
        <v>29500</v>
      </c>
    </row>
    <row r="3512" spans="3:5" x14ac:dyDescent="0.25">
      <c r="C3512">
        <f>'TPS543C20 Loop Gain'!AI428</f>
        <v>-6.9092873509885058</v>
      </c>
      <c r="D3512">
        <f>'TPS543C20 Loop Gain'!AJ428</f>
        <v>55.258276598089779</v>
      </c>
      <c r="E3512">
        <f>'TPS543C20 Loop Gain'!B428</f>
        <v>29400</v>
      </c>
    </row>
    <row r="3513" spans="3:5" x14ac:dyDescent="0.25">
      <c r="C3513">
        <f>'TPS543C20 Loop Gain'!AI427</f>
        <v>-6.8717967136735965</v>
      </c>
      <c r="D3513">
        <f>'TPS543C20 Loop Gain'!AJ427</f>
        <v>55.196403178621942</v>
      </c>
      <c r="E3513">
        <f>'TPS543C20 Loop Gain'!B427</f>
        <v>29300</v>
      </c>
    </row>
    <row r="3514" spans="3:5" x14ac:dyDescent="0.25">
      <c r="C3514">
        <f>'TPS543C20 Loop Gain'!AI426</f>
        <v>-6.8341286536312476</v>
      </c>
      <c r="D3514">
        <f>'TPS543C20 Loop Gain'!AJ426</f>
        <v>55.134096439246427</v>
      </c>
      <c r="E3514">
        <f>'TPS543C20 Loop Gain'!B426</f>
        <v>29200</v>
      </c>
    </row>
    <row r="3515" spans="3:5" x14ac:dyDescent="0.25">
      <c r="C3515">
        <f>'TPS543C20 Loop Gain'!AI425</f>
        <v>-6.7962815753162715</v>
      </c>
      <c r="D3515">
        <f>'TPS543C20 Loop Gain'!AJ425</f>
        <v>55.071353832177174</v>
      </c>
      <c r="E3515">
        <f>'TPS543C20 Loop Gain'!B425</f>
        <v>29100</v>
      </c>
    </row>
    <row r="3516" spans="3:5" x14ac:dyDescent="0.25">
      <c r="C3516">
        <f>'TPS543C20 Loop Gain'!AI424</f>
        <v>-6.7582538635844758</v>
      </c>
      <c r="D3516">
        <f>'TPS543C20 Loop Gain'!AJ424</f>
        <v>55.008172798244615</v>
      </c>
      <c r="E3516">
        <f>'TPS543C20 Loop Gain'!B424</f>
        <v>29000</v>
      </c>
    </row>
    <row r="3517" spans="3:5" x14ac:dyDescent="0.25">
      <c r="C3517">
        <f>'TPS543C20 Loop Gain'!AI423</f>
        <v>-6.7200438833934122</v>
      </c>
      <c r="D3517">
        <f>'TPS543C20 Loop Gain'!AJ423</f>
        <v>54.944550767014128</v>
      </c>
      <c r="E3517">
        <f>'TPS543C20 Loop Gain'!B423</f>
        <v>28900</v>
      </c>
    </row>
    <row r="3518" spans="3:5" x14ac:dyDescent="0.25">
      <c r="C3518">
        <f>'TPS543C20 Loop Gain'!AI422</f>
        <v>-6.6816499794967914</v>
      </c>
      <c r="D3518">
        <f>'TPS543C20 Loop Gain'!AJ422</f>
        <v>54.880485156910275</v>
      </c>
      <c r="E3518">
        <f>'TPS543C20 Loop Gain'!B422</f>
        <v>28800</v>
      </c>
    </row>
    <row r="3519" spans="3:5" x14ac:dyDescent="0.25">
      <c r="C3519">
        <f>'TPS543C20 Loop Gain'!AI421</f>
        <v>-6.6430704761336052</v>
      </c>
      <c r="D3519">
        <f>'TPS543C20 Loop Gain'!AJ421</f>
        <v>54.815973375349671</v>
      </c>
      <c r="E3519">
        <f>'TPS543C20 Loop Gain'!B421</f>
        <v>28700</v>
      </c>
    </row>
    <row r="3520" spans="3:5" x14ac:dyDescent="0.25">
      <c r="C3520">
        <f>'TPS543C20 Loop Gain'!AI420</f>
        <v>-6.6043036767130339</v>
      </c>
      <c r="D3520">
        <f>'TPS543C20 Loop Gain'!AJ420</f>
        <v>54.751012818883716</v>
      </c>
      <c r="E3520">
        <f>'TPS543C20 Loop Gain'!B420</f>
        <v>28600</v>
      </c>
    </row>
    <row r="3521" spans="3:5" x14ac:dyDescent="0.25">
      <c r="C3521">
        <f>'TPS543C20 Loop Gain'!AI419</f>
        <v>-6.5653478634900893</v>
      </c>
      <c r="D3521">
        <f>'TPS543C20 Loop Gain'!AJ419</f>
        <v>54.685600873345336</v>
      </c>
      <c r="E3521">
        <f>'TPS543C20 Loop Gain'!B419</f>
        <v>28500</v>
      </c>
    </row>
    <row r="3522" spans="3:5" x14ac:dyDescent="0.25">
      <c r="C3522">
        <f>'TPS543C20 Loop Gain'!AI418</f>
        <v>-6.5262012972391901</v>
      </c>
      <c r="D3522">
        <f>'TPS543C20 Loop Gain'!AJ418</f>
        <v>54.619734914004233</v>
      </c>
      <c r="E3522">
        <f>'TPS543C20 Loop Gain'!B418</f>
        <v>28400</v>
      </c>
    </row>
    <row r="3523" spans="3:5" x14ac:dyDescent="0.25">
      <c r="C3523">
        <f>'TPS543C20 Loop Gain'!AI417</f>
        <v>-6.4868622169181824</v>
      </c>
      <c r="D3523">
        <f>'TPS543C20 Loop Gain'!AJ417</f>
        <v>54.553412305734561</v>
      </c>
      <c r="E3523">
        <f>'TPS543C20 Loop Gain'!B417</f>
        <v>28300</v>
      </c>
    </row>
    <row r="3524" spans="3:5" x14ac:dyDescent="0.25">
      <c r="C3524">
        <f>'TPS543C20 Loop Gain'!AI416</f>
        <v>-6.4473288393286419</v>
      </c>
      <c r="D3524">
        <f>'TPS543C20 Loop Gain'!AJ416</f>
        <v>54.486630403188251</v>
      </c>
      <c r="E3524">
        <f>'TPS543C20 Loop Gain'!B416</f>
        <v>28200</v>
      </c>
    </row>
    <row r="3525" spans="3:5" x14ac:dyDescent="0.25">
      <c r="C3525">
        <f>'TPS543C20 Loop Gain'!AI415</f>
        <v>-6.4075993587682758</v>
      </c>
      <c r="D3525">
        <f>'TPS543C20 Loop Gain'!AJ415</f>
        <v>54.419386550975233</v>
      </c>
      <c r="E3525">
        <f>'TPS543C20 Loop Gain'!B415</f>
        <v>28100</v>
      </c>
    </row>
    <row r="3526" spans="3:5" x14ac:dyDescent="0.25">
      <c r="C3526">
        <f>'TPS543C20 Loop Gain'!AI414</f>
        <v>-6.3676719466777376</v>
      </c>
      <c r="D3526">
        <f>'TPS543C20 Loop Gain'!AJ414</f>
        <v>54.351678083860712</v>
      </c>
      <c r="E3526">
        <f>'TPS543C20 Loop Gain'!B414</f>
        <v>28000</v>
      </c>
    </row>
    <row r="3527" spans="3:5" x14ac:dyDescent="0.25">
      <c r="C3527">
        <f>'TPS543C20 Loop Gain'!AI413</f>
        <v>-6.3275447512797092</v>
      </c>
      <c r="D3527">
        <f>'TPS543C20 Loop Gain'!AJ413</f>
        <v>54.283502326961887</v>
      </c>
      <c r="E3527">
        <f>'TPS543C20 Loop Gain'!B413</f>
        <v>27900</v>
      </c>
    </row>
    <row r="3528" spans="3:5" x14ac:dyDescent="0.25">
      <c r="C3528">
        <f>'TPS543C20 Loop Gain'!AI412</f>
        <v>-6.2872158972121719</v>
      </c>
      <c r="D3528">
        <f>'TPS543C20 Loop Gain'!AJ412</f>
        <v>54.214856595964221</v>
      </c>
      <c r="E3528">
        <f>'TPS543C20 Loop Gain'!B412</f>
        <v>27800</v>
      </c>
    </row>
    <row r="3529" spans="3:5" x14ac:dyDescent="0.25">
      <c r="C3529">
        <f>'TPS543C20 Loop Gain'!AI411</f>
        <v>-6.2466834851545228</v>
      </c>
      <c r="D3529">
        <f>'TPS543C20 Loop Gain'!AJ411</f>
        <v>54.145738197341295</v>
      </c>
      <c r="E3529">
        <f>'TPS543C20 Loop Gain'!B411</f>
        <v>27700</v>
      </c>
    </row>
    <row r="3530" spans="3:5" x14ac:dyDescent="0.25">
      <c r="C3530">
        <f>'TPS543C20 Loop Gain'!AI410</f>
        <v>-6.205945591445361</v>
      </c>
      <c r="D3530">
        <f>'TPS543C20 Loop Gain'!AJ410</f>
        <v>54.076144428590652</v>
      </c>
      <c r="E3530">
        <f>'TPS543C20 Loop Gain'!B410</f>
        <v>27600</v>
      </c>
    </row>
    <row r="3531" spans="3:5" x14ac:dyDescent="0.25">
      <c r="C3531">
        <f>'TPS543C20 Loop Gain'!AI409</f>
        <v>-6.1650002676951097</v>
      </c>
      <c r="D3531">
        <f>'TPS543C20 Loop Gain'!AJ409</f>
        <v>54.006072578476804</v>
      </c>
      <c r="E3531">
        <f>'TPS543C20 Loop Gain'!B409</f>
        <v>27500</v>
      </c>
    </row>
    <row r="3532" spans="3:5" x14ac:dyDescent="0.25">
      <c r="C3532">
        <f>'TPS543C20 Loop Gain'!AI408</f>
        <v>-6.1238455403889756</v>
      </c>
      <c r="D3532">
        <f>'TPS543C20 Loop Gain'!AJ408</f>
        <v>53.935519927287508</v>
      </c>
      <c r="E3532">
        <f>'TPS543C20 Loop Gain'!B408</f>
        <v>27400</v>
      </c>
    </row>
    <row r="3533" spans="3:5" x14ac:dyDescent="0.25">
      <c r="C3533">
        <f>'TPS543C20 Loop Gain'!AI407</f>
        <v>-6.0824794104841242</v>
      </c>
      <c r="D3533">
        <f>'TPS543C20 Loop Gain'!AJ407</f>
        <v>53.864483747102298</v>
      </c>
      <c r="E3533">
        <f>'TPS543C20 Loop Gain'!B407</f>
        <v>27300</v>
      </c>
    </row>
    <row r="3534" spans="3:5" x14ac:dyDescent="0.25">
      <c r="C3534">
        <f>'TPS543C20 Loop Gain'!AI406</f>
        <v>-6.0408998529973879</v>
      </c>
      <c r="D3534">
        <f>'TPS543C20 Loop Gain'!AJ406</f>
        <v>53.792961302073536</v>
      </c>
      <c r="E3534">
        <f>'TPS543C20 Loop Gain'!B406</f>
        <v>27200</v>
      </c>
    </row>
    <row r="3535" spans="3:5" x14ac:dyDescent="0.25">
      <c r="C3535">
        <f>'TPS543C20 Loop Gain'!AI405</f>
        <v>-5.9991048165863514</v>
      </c>
      <c r="D3535">
        <f>'TPS543C20 Loop Gain'!AJ405</f>
        <v>53.720949848720053</v>
      </c>
      <c r="E3535">
        <f>'TPS543C20 Loop Gain'!B405</f>
        <v>27100</v>
      </c>
    </row>
    <row r="3536" spans="3:5" x14ac:dyDescent="0.25">
      <c r="C3536">
        <f>'TPS543C20 Loop Gain'!AI404</f>
        <v>-5.9570922231216583</v>
      </c>
      <c r="D3536">
        <f>'TPS543C20 Loop Gain'!AJ404</f>
        <v>53.648446636232002</v>
      </c>
      <c r="E3536">
        <f>'TPS543C20 Loop Gain'!B404</f>
        <v>27000</v>
      </c>
    </row>
    <row r="3537" spans="3:5" x14ac:dyDescent="0.25">
      <c r="C3537">
        <f>'TPS543C20 Loop Gain'!AI403</f>
        <v>-5.9148599672504716</v>
      </c>
      <c r="D3537">
        <f>'TPS543C20 Loop Gain'!AJ403</f>
        <v>53.57544890679435</v>
      </c>
      <c r="E3537">
        <f>'TPS543C20 Loop Gain'!B403</f>
        <v>26900</v>
      </c>
    </row>
    <row r="3538" spans="3:5" x14ac:dyDescent="0.25">
      <c r="C3538">
        <f>'TPS543C20 Loop Gain'!AI402</f>
        <v>-5.872405915952891</v>
      </c>
      <c r="D3538">
        <f>'TPS543C20 Loop Gain'!AJ402</f>
        <v>53.501953895919826</v>
      </c>
      <c r="E3538">
        <f>'TPS543C20 Loop Gain'!B402</f>
        <v>26800</v>
      </c>
    </row>
    <row r="3539" spans="3:5" x14ac:dyDescent="0.25">
      <c r="C3539">
        <f>'TPS543C20 Loop Gain'!AI401</f>
        <v>-5.8297279080875413</v>
      </c>
      <c r="D3539">
        <f>'TPS543C20 Loop Gain'!AJ401</f>
        <v>53.427958832799106</v>
      </c>
      <c r="E3539">
        <f>'TPS543C20 Loop Gain'!B401</f>
        <v>26700</v>
      </c>
    </row>
    <row r="3540" spans="3:5" x14ac:dyDescent="0.25">
      <c r="C3540">
        <f>'TPS543C20 Loop Gain'!AI400</f>
        <v>-5.7868237539302037</v>
      </c>
      <c r="D3540">
        <f>'TPS543C20 Loop Gain'!AJ400</f>
        <v>53.353460940666182</v>
      </c>
      <c r="E3540">
        <f>'TPS543C20 Loop Gain'!B400</f>
        <v>26600</v>
      </c>
    </row>
    <row r="3541" spans="3:5" x14ac:dyDescent="0.25">
      <c r="C3541">
        <f>'TPS543C20 Loop Gain'!AI399</f>
        <v>-5.743691234701549</v>
      </c>
      <c r="D3541">
        <f>'TPS543C20 Loop Gain'!AJ399</f>
        <v>53.278457437178631</v>
      </c>
      <c r="E3541">
        <f>'TPS543C20 Loop Gain'!B399</f>
        <v>26500</v>
      </c>
    </row>
    <row r="3542" spans="3:5" x14ac:dyDescent="0.25">
      <c r="C3542">
        <f>'TPS543C20 Loop Gain'!AI398</f>
        <v>-5.7003281020872034</v>
      </c>
      <c r="D3542">
        <f>'TPS543C20 Loop Gain'!AJ398</f>
        <v>53.202945534815107</v>
      </c>
      <c r="E3542">
        <f>'TPS543C20 Loop Gain'!B398</f>
        <v>26400</v>
      </c>
    </row>
    <row r="3543" spans="3:5" x14ac:dyDescent="0.25">
      <c r="C3543">
        <f>'TPS543C20 Loop Gain'!AI397</f>
        <v>-5.6567320777466445</v>
      </c>
      <c r="D3543">
        <f>'TPS543C20 Loop Gain'!AJ397</f>
        <v>53.126922441289928</v>
      </c>
      <c r="E3543">
        <f>'TPS543C20 Loop Gain'!B397</f>
        <v>26300</v>
      </c>
    </row>
    <row r="3544" spans="3:5" x14ac:dyDescent="0.25">
      <c r="C3544">
        <f>'TPS543C20 Loop Gain'!AI396</f>
        <v>-5.6129008528129534</v>
      </c>
      <c r="D3544">
        <f>'TPS543C20 Loop Gain'!AJ396</f>
        <v>53.050385359984134</v>
      </c>
      <c r="E3544">
        <f>'TPS543C20 Loop Gain'!B396</f>
        <v>26200</v>
      </c>
    </row>
    <row r="3545" spans="3:5" x14ac:dyDescent="0.25">
      <c r="C3545">
        <f>'TPS543C20 Loop Gain'!AI395</f>
        <v>-5.5688320873829511</v>
      </c>
      <c r="D3545">
        <f>'TPS543C20 Loop Gain'!AJ395</f>
        <v>52.973331490397605</v>
      </c>
      <c r="E3545">
        <f>'TPS543C20 Loop Gain'!B395</f>
        <v>26100</v>
      </c>
    </row>
    <row r="3546" spans="3:5" x14ac:dyDescent="0.25">
      <c r="C3546">
        <f>'TPS543C20 Loop Gain'!AI394</f>
        <v>-5.5245234099962381</v>
      </c>
      <c r="D3546">
        <f>'TPS543C20 Loop Gain'!AJ394</f>
        <v>52.895758028614722</v>
      </c>
      <c r="E3546">
        <f>'TPS543C20 Loop Gain'!B394</f>
        <v>26000</v>
      </c>
    </row>
    <row r="3547" spans="3:5" x14ac:dyDescent="0.25">
      <c r="C3547">
        <f>'TPS543C20 Loop Gain'!AI393</f>
        <v>-5.4799724171038298</v>
      </c>
      <c r="D3547">
        <f>'TPS543C20 Loop Gain'!AJ393</f>
        <v>52.817662167795469</v>
      </c>
      <c r="E3547">
        <f>'TPS543C20 Loop Gain'!B393</f>
        <v>25900</v>
      </c>
    </row>
    <row r="3548" spans="3:5" x14ac:dyDescent="0.25">
      <c r="C3548">
        <f>'TPS543C20 Loop Gain'!AI392</f>
        <v>-5.4351766725262518</v>
      </c>
      <c r="D3548">
        <f>'TPS543C20 Loop Gain'!AJ392</f>
        <v>52.739041098684353</v>
      </c>
      <c r="E3548">
        <f>'TPS543C20 Loop Gain'!B392</f>
        <v>25800</v>
      </c>
    </row>
    <row r="3549" spans="3:5" x14ac:dyDescent="0.25">
      <c r="C3549">
        <f>'TPS543C20 Loop Gain'!AI391</f>
        <v>-5.3901337069011941</v>
      </c>
      <c r="D3549">
        <f>'TPS543C20 Loop Gain'!AJ391</f>
        <v>52.659892010138009</v>
      </c>
      <c r="E3549">
        <f>'TPS543C20 Loop Gain'!B391</f>
        <v>25700</v>
      </c>
    </row>
    <row r="3550" spans="3:5" x14ac:dyDescent="0.25">
      <c r="C3550">
        <f>'TPS543C20 Loop Gain'!AI390</f>
        <v>-5.3448410171176626</v>
      </c>
      <c r="D3550">
        <f>'TPS543C20 Loop Gain'!AJ390</f>
        <v>52.580212089680039</v>
      </c>
      <c r="E3550">
        <f>'TPS543C20 Loop Gain'!B390</f>
        <v>25600</v>
      </c>
    </row>
    <row r="3551" spans="3:5" x14ac:dyDescent="0.25">
      <c r="C3551">
        <f>'TPS543C20 Loop Gain'!AI389</f>
        <v>-5.2992960657413093</v>
      </c>
      <c r="D3551">
        <f>'TPS543C20 Loop Gain'!AJ389</f>
        <v>52.499998524071906</v>
      </c>
      <c r="E3551">
        <f>'TPS543C20 Loop Gain'!B389</f>
        <v>25500</v>
      </c>
    </row>
    <row r="3552" spans="3:5" x14ac:dyDescent="0.25">
      <c r="C3552">
        <f>'TPS543C20 Loop Gain'!AI388</f>
        <v>-5.2534962804255407</v>
      </c>
      <c r="D3552">
        <f>'TPS543C20 Loop Gain'!AJ388</f>
        <v>52.419248499911745</v>
      </c>
      <c r="E3552">
        <f>'TPS543C20 Loop Gain'!B388</f>
        <v>25400</v>
      </c>
    </row>
    <row r="3553" spans="3:5" x14ac:dyDescent="0.25">
      <c r="C3553">
        <f>'TPS543C20 Loop Gain'!AI387</f>
        <v>-5.2074390533118899</v>
      </c>
      <c r="D3553">
        <f>'TPS543C20 Loop Gain'!AJ387</f>
        <v>52.337959204256059</v>
      </c>
      <c r="E3553">
        <f>'TPS543C20 Loop Gain'!B387</f>
        <v>25300</v>
      </c>
    </row>
    <row r="3554" spans="3:5" x14ac:dyDescent="0.25">
      <c r="C3554">
        <f>'TPS543C20 Loop Gain'!AI386</f>
        <v>-5.1611217404175207</v>
      </c>
      <c r="D3554">
        <f>'TPS543C20 Loop Gain'!AJ386</f>
        <v>52.256127825266077</v>
      </c>
      <c r="E3554">
        <f>'TPS543C20 Loop Gain'!B386</f>
        <v>25200</v>
      </c>
    </row>
    <row r="3555" spans="3:5" x14ac:dyDescent="0.25">
      <c r="C3555">
        <f>'TPS543C20 Loop Gain'!AI385</f>
        <v>-5.1145416610091852</v>
      </c>
      <c r="D3555">
        <f>'TPS543C20 Loop Gain'!AJ385</f>
        <v>52.173751552881669</v>
      </c>
      <c r="E3555">
        <f>'TPS543C20 Loop Gain'!B385</f>
        <v>25100</v>
      </c>
    </row>
    <row r="3556" spans="3:5" x14ac:dyDescent="0.25">
      <c r="C3556">
        <f>'TPS543C20 Loop Gain'!AI384</f>
        <v>-5.0676960969651166</v>
      </c>
      <c r="D3556">
        <f>'TPS543C20 Loop Gain'!AJ384</f>
        <v>52.09082757951748</v>
      </c>
      <c r="E3556">
        <f>'TPS543C20 Loop Gain'!B384</f>
        <v>25000</v>
      </c>
    </row>
    <row r="3557" spans="3:5" x14ac:dyDescent="0.25">
      <c r="C3557">
        <f>'TPS543C20 Loop Gain'!AI383</f>
        <v>-5.0205822921234402</v>
      </c>
      <c r="D3557">
        <f>'TPS543C20 Loop Gain'!AJ383</f>
        <v>52.007353100794354</v>
      </c>
      <c r="E3557">
        <f>'TPS543C20 Loop Gain'!B383</f>
        <v>24900</v>
      </c>
    </row>
    <row r="3558" spans="3:5" x14ac:dyDescent="0.25">
      <c r="C3558">
        <f>'TPS543C20 Loop Gain'!AI382</f>
        <v>-4.9731974516152464</v>
      </c>
      <c r="D3558">
        <f>'TPS543C20 Loop Gain'!AJ382</f>
        <v>51.923325316292342</v>
      </c>
      <c r="E3558">
        <f>'TPS543C20 Loop Gain'!B382</f>
        <v>24800</v>
      </c>
    </row>
    <row r="3559" spans="3:5" x14ac:dyDescent="0.25">
      <c r="C3559">
        <f>'TPS543C20 Loop Gain'!AI381</f>
        <v>-4.9255387411858313</v>
      </c>
      <c r="D3559">
        <f>'TPS543C20 Loop Gain'!AJ381</f>
        <v>51.838741430339411</v>
      </c>
      <c r="E3559">
        <f>'TPS543C20 Loop Gain'!B381</f>
        <v>24700</v>
      </c>
    </row>
    <row r="3560" spans="3:5" x14ac:dyDescent="0.25">
      <c r="C3560">
        <f>'TPS543C20 Loop Gain'!AI380</f>
        <v>-4.877603286499621</v>
      </c>
      <c r="D3560">
        <f>'TPS543C20 Loop Gain'!AJ380</f>
        <v>51.753598652826859</v>
      </c>
      <c r="E3560">
        <f>'TPS543C20 Loop Gain'!B380</f>
        <v>24600</v>
      </c>
    </row>
    <row r="3561" spans="3:5" x14ac:dyDescent="0.25">
      <c r="C3561">
        <f>'TPS543C20 Loop Gain'!AI379</f>
        <v>-4.8293881724309733</v>
      </c>
      <c r="D3561">
        <f>'TPS543C20 Loop Gain'!AJ379</f>
        <v>51.667894200059969</v>
      </c>
      <c r="E3561">
        <f>'TPS543C20 Loop Gain'!B379</f>
        <v>24500</v>
      </c>
    </row>
    <row r="3562" spans="3:5" x14ac:dyDescent="0.25">
      <c r="C3562">
        <f>'TPS543C20 Loop Gain'!AI378</f>
        <v>-4.7808904423400325</v>
      </c>
      <c r="D3562">
        <f>'TPS543C20 Loop Gain'!AJ378</f>
        <v>51.581625295640457</v>
      </c>
      <c r="E3562">
        <f>'TPS543C20 Loop Gain'!B378</f>
        <v>24400</v>
      </c>
    </row>
    <row r="3563" spans="3:5" x14ac:dyDescent="0.25">
      <c r="C3563">
        <f>'TPS543C20 Loop Gain'!AI377</f>
        <v>-4.732107097332138</v>
      </c>
      <c r="D3563">
        <f>'TPS543C20 Loop Gain'!AJ377</f>
        <v>51.494789171383751</v>
      </c>
      <c r="E3563">
        <f>'TPS543C20 Loop Gain'!B377</f>
        <v>24300</v>
      </c>
    </row>
    <row r="3564" spans="3:5" x14ac:dyDescent="0.25">
      <c r="C3564">
        <f>'TPS543C20 Loop Gain'!AI376</f>
        <v>-4.6830350955019862</v>
      </c>
      <c r="D3564">
        <f>'TPS543C20 Loop Gain'!AJ376</f>
        <v>51.407383068272622</v>
      </c>
      <c r="E3564">
        <f>'TPS543C20 Loop Gain'!B376</f>
        <v>24200</v>
      </c>
    </row>
    <row r="3565" spans="3:5" x14ac:dyDescent="0.25">
      <c r="C3565">
        <f>'TPS543C20 Loop Gain'!AI375</f>
        <v>-4.6336713511604311</v>
      </c>
      <c r="D3565">
        <f>'TPS543C20 Loop Gain'!AJ375</f>
        <v>51.319404237447138</v>
      </c>
      <c r="E3565">
        <f>'TPS543C20 Loop Gain'!B375</f>
        <v>24100</v>
      </c>
    </row>
    <row r="3566" spans="3:5" x14ac:dyDescent="0.25">
      <c r="C3566">
        <f>'TPS543C20 Loop Gain'!AI374</f>
        <v>-4.5840127340458485</v>
      </c>
      <c r="D3566">
        <f>'TPS543C20 Loop Gain'!AJ374</f>
        <v>51.230849941235249</v>
      </c>
      <c r="E3566">
        <f>'TPS543C20 Loop Gain'!B374</f>
        <v>24000</v>
      </c>
    </row>
    <row r="3567" spans="3:5" x14ac:dyDescent="0.25">
      <c r="C3567">
        <f>'TPS543C20 Loop Gain'!AI373</f>
        <v>-4.5340560685167066</v>
      </c>
      <c r="D3567">
        <f>'TPS543C20 Loop Gain'!AJ373</f>
        <v>51.141717454220732</v>
      </c>
      <c r="E3567">
        <f>'TPS543C20 Loop Gain'!B373</f>
        <v>23900</v>
      </c>
    </row>
    <row r="3568" spans="3:5" x14ac:dyDescent="0.25">
      <c r="C3568">
        <f>'TPS543C20 Loop Gain'!AI372</f>
        <v>-4.4837981327271423</v>
      </c>
      <c r="D3568">
        <f>'TPS543C20 Loop Gain'!AJ372</f>
        <v>51.052004064354392</v>
      </c>
      <c r="E3568">
        <f>'TPS543C20 Loop Gain'!B372</f>
        <v>23800</v>
      </c>
    </row>
    <row r="3569" spans="3:5" x14ac:dyDescent="0.25">
      <c r="C3569">
        <f>'TPS543C20 Loop Gain'!AI371</f>
        <v>-4.433235657783829</v>
      </c>
      <c r="D3569">
        <f>'TPS543C20 Loop Gain'!AJ371</f>
        <v>50.961707074107203</v>
      </c>
      <c r="E3569">
        <f>'TPS543C20 Loop Gain'!B371</f>
        <v>23700</v>
      </c>
    </row>
    <row r="3570" spans="3:5" x14ac:dyDescent="0.25">
      <c r="C3570">
        <f>'TPS543C20 Loop Gain'!AI370</f>
        <v>-4.382365326884913</v>
      </c>
      <c r="D3570">
        <f>'TPS543C20 Loop Gain'!AJ370</f>
        <v>50.870823801669594</v>
      </c>
      <c r="E3570">
        <f>'TPS543C20 Loop Gain'!B370</f>
        <v>23600</v>
      </c>
    </row>
    <row r="3571" spans="3:5" x14ac:dyDescent="0.25">
      <c r="C3571">
        <f>'TPS543C20 Loop Gain'!AI369</f>
        <v>-4.3311837744390074</v>
      </c>
      <c r="D3571">
        <f>'TPS543C20 Loop Gain'!AJ369</f>
        <v>50.779351582197059</v>
      </c>
      <c r="E3571">
        <f>'TPS543C20 Loop Gain'!B369</f>
        <v>23500</v>
      </c>
    </row>
    <row r="3572" spans="3:5" x14ac:dyDescent="0.25">
      <c r="C3572">
        <f>'TPS543C20 Loop Gain'!AI368</f>
        <v>-4.2796875851647238</v>
      </c>
      <c r="D3572">
        <f>'TPS543C20 Loop Gain'!AJ368</f>
        <v>50.687287769101921</v>
      </c>
      <c r="E3572">
        <f>'TPS543C20 Loop Gain'!B368</f>
        <v>23400</v>
      </c>
    </row>
    <row r="3573" spans="3:5" x14ac:dyDescent="0.25">
      <c r="C3573">
        <f>'TPS543C20 Loop Gain'!AI367</f>
        <v>-4.2278732931695737</v>
      </c>
      <c r="D3573">
        <f>'TPS543C20 Loop Gain'!AJ367</f>
        <v>50.594629735397191</v>
      </c>
      <c r="E3573">
        <f>'TPS543C20 Loop Gain'!B367</f>
        <v>23300</v>
      </c>
    </row>
    <row r="3574" spans="3:5" x14ac:dyDescent="0.25">
      <c r="C3574">
        <f>'TPS543C20 Loop Gain'!AI366</f>
        <v>-4.1757373810091147</v>
      </c>
      <c r="D3574">
        <f>'TPS543C20 Loop Gain'!AJ366</f>
        <v>50.50137487509177</v>
      </c>
      <c r="E3574">
        <f>'TPS543C20 Loop Gain'!B366</f>
        <v>23200</v>
      </c>
    </row>
    <row r="3575" spans="3:5" x14ac:dyDescent="0.25">
      <c r="C3575">
        <f>'TPS543C20 Loop Gain'!AI365</f>
        <v>-4.1232762787228632</v>
      </c>
      <c r="D3575">
        <f>'TPS543C20 Loop Gain'!AJ365</f>
        <v>50.407520604638805</v>
      </c>
      <c r="E3575">
        <f>'TPS543C20 Loop Gain'!B365</f>
        <v>23100</v>
      </c>
    </row>
    <row r="3576" spans="3:5" x14ac:dyDescent="0.25">
      <c r="C3576">
        <f>'TPS543C20 Loop Gain'!AI364</f>
        <v>-4.070486362850783</v>
      </c>
      <c r="D3576">
        <f>'TPS543C20 Loop Gain'!AJ364</f>
        <v>50.313064364440685</v>
      </c>
      <c r="E3576">
        <f>'TPS543C20 Loop Gain'!B364</f>
        <v>23000</v>
      </c>
    </row>
    <row r="3577" spans="3:5" x14ac:dyDescent="0.25">
      <c r="C3577">
        <f>'TPS543C20 Loop Gain'!AI363</f>
        <v>-4.0173639554246359</v>
      </c>
      <c r="D3577">
        <f>'TPS543C20 Loop Gain'!AJ363</f>
        <v>50.218003620412553</v>
      </c>
      <c r="E3577">
        <f>'TPS543C20 Loop Gain'!B363</f>
        <v>22900</v>
      </c>
    </row>
    <row r="3578" spans="3:5" x14ac:dyDescent="0.25">
      <c r="C3578">
        <f>'TPS543C20 Loop Gain'!AI362</f>
        <v>-3.9639053229378773</v>
      </c>
      <c r="D3578">
        <f>'TPS543C20 Loop Gain'!AJ362</f>
        <v>50.122335865605748</v>
      </c>
      <c r="E3578">
        <f>'TPS543C20 Loop Gain'!B362</f>
        <v>22800</v>
      </c>
    </row>
    <row r="3579" spans="3:5" x14ac:dyDescent="0.25">
      <c r="C3579">
        <f>'TPS543C20 Loop Gain'!AI361</f>
        <v>-3.910106675291444</v>
      </c>
      <c r="D3579">
        <f>'TPS543C20 Loop Gain'!AJ361</f>
        <v>50.026058621892794</v>
      </c>
      <c r="E3579">
        <f>'TPS543C20 Loop Gain'!B361</f>
        <v>22700</v>
      </c>
    </row>
    <row r="3580" spans="3:5" x14ac:dyDescent="0.25">
      <c r="C3580">
        <f>'TPS543C20 Loop Gain'!AI360</f>
        <v>-3.8559641647143579</v>
      </c>
      <c r="D3580">
        <f>'TPS543C20 Loop Gain'!AJ360</f>
        <v>49.929169441718273</v>
      </c>
      <c r="E3580">
        <f>'TPS543C20 Loop Gain'!B360</f>
        <v>22600</v>
      </c>
    </row>
    <row r="3581" spans="3:5" x14ac:dyDescent="0.25">
      <c r="C3581">
        <f>'TPS543C20 Loop Gain'!AI359</f>
        <v>-3.801473884659432</v>
      </c>
      <c r="D3581">
        <f>'TPS543C20 Loop Gain'!AJ359</f>
        <v>49.831665909920659</v>
      </c>
      <c r="E3581">
        <f>'TPS543C20 Loop Gain'!B359</f>
        <v>22500</v>
      </c>
    </row>
    <row r="3582" spans="3:5" x14ac:dyDescent="0.25">
      <c r="C3582">
        <f>'TPS543C20 Loop Gain'!AI358</f>
        <v>-3.7466318686747653</v>
      </c>
      <c r="D3582">
        <f>'TPS543C20 Loop Gain'!AJ358</f>
        <v>49.733545645617966</v>
      </c>
      <c r="E3582">
        <f>'TPS543C20 Loop Gain'!B358</f>
        <v>22400</v>
      </c>
    </row>
    <row r="3583" spans="3:5" x14ac:dyDescent="0.25">
      <c r="C3583">
        <f>'TPS543C20 Loop Gain'!AI357</f>
        <v>-3.6914340892451398</v>
      </c>
      <c r="D3583">
        <f>'TPS543C20 Loop Gain'!AJ357</f>
        <v>49.634806304171491</v>
      </c>
      <c r="E3583">
        <f>'TPS543C20 Loop Gain'!B357</f>
        <v>22300</v>
      </c>
    </row>
    <row r="3584" spans="3:5" x14ac:dyDescent="0.25">
      <c r="C3584">
        <f>'TPS543C20 Loop Gain'!AI356</f>
        <v>-3.6358764566102248</v>
      </c>
      <c r="D3584">
        <f>'TPS543C20 Loop Gain'!AJ356</f>
        <v>49.535445579223854</v>
      </c>
      <c r="E3584">
        <f>'TPS543C20 Loop Gain'!B356</f>
        <v>22200</v>
      </c>
    </row>
    <row r="3585" spans="3:5" x14ac:dyDescent="0.25">
      <c r="C3585">
        <f>'TPS543C20 Loop Gain'!AI355</f>
        <v>-3.5799548175510494</v>
      </c>
      <c r="D3585">
        <f>'TPS543C20 Loop Gain'!AJ355</f>
        <v>49.435461204818132</v>
      </c>
      <c r="E3585">
        <f>'TPS543C20 Loop Gain'!B355</f>
        <v>22100</v>
      </c>
    </row>
    <row r="3586" spans="3:5" x14ac:dyDescent="0.25">
      <c r="C3586">
        <f>'TPS543C20 Loop Gain'!AI354</f>
        <v>-3.5236649541501608</v>
      </c>
      <c r="D3586">
        <f>'TPS543C20 Loop Gain'!AJ354</f>
        <v>49.334850957593311</v>
      </c>
      <c r="E3586">
        <f>'TPS543C20 Loop Gain'!B354</f>
        <v>22000</v>
      </c>
    </row>
    <row r="3587" spans="3:5" x14ac:dyDescent="0.25">
      <c r="C3587">
        <f>'TPS543C20 Loop Gain'!AI353</f>
        <v>-3.4670025825206179</v>
      </c>
      <c r="D3587">
        <f>'TPS543C20 Loop Gain'!AJ353</f>
        <v>49.233612659073522</v>
      </c>
      <c r="E3587">
        <f>'TPS543C20 Loop Gain'!B353</f>
        <v>21900</v>
      </c>
    </row>
    <row r="3588" spans="3:5" x14ac:dyDescent="0.25">
      <c r="C3588">
        <f>'TPS543C20 Loop Gain'!AI352</f>
        <v>-3.4099633515048784</v>
      </c>
      <c r="D3588">
        <f>'TPS543C20 Loop Gain'!AJ352</f>
        <v>49.131744178038645</v>
      </c>
      <c r="E3588">
        <f>'TPS543C20 Loop Gain'!B352</f>
        <v>21800</v>
      </c>
    </row>
    <row r="3589" spans="3:5" x14ac:dyDescent="0.25">
      <c r="C3589">
        <f>'TPS543C20 Loop Gain'!AI351</f>
        <v>-3.3525428413419962</v>
      </c>
      <c r="D3589">
        <f>'TPS543C20 Loop Gain'!AJ351</f>
        <v>49.029243432992388</v>
      </c>
      <c r="E3589">
        <f>'TPS543C20 Loop Gain'!B351</f>
        <v>21700</v>
      </c>
    </row>
    <row r="3590" spans="3:5" x14ac:dyDescent="0.25">
      <c r="C3590">
        <f>'TPS543C20 Loop Gain'!AI350</f>
        <v>-3.2947365623026963</v>
      </c>
      <c r="D3590">
        <f>'TPS543C20 Loop Gain'!AJ350</f>
        <v>48.926108394722974</v>
      </c>
      <c r="E3590">
        <f>'TPS543C20 Loop Gain'!B350</f>
        <v>21600</v>
      </c>
    </row>
    <row r="3591" spans="3:5" x14ac:dyDescent="0.25">
      <c r="C3591">
        <f>'TPS543C20 Loop Gain'!AI349</f>
        <v>-3.2365399532915564</v>
      </c>
      <c r="D3591">
        <f>'TPS543C20 Loop Gain'!AJ349</f>
        <v>48.822337088968993</v>
      </c>
      <c r="E3591">
        <f>'TPS543C20 Loop Gain'!B349</f>
        <v>21500</v>
      </c>
    </row>
    <row r="3592" spans="3:5" x14ac:dyDescent="0.25">
      <c r="C3592">
        <f>'TPS543C20 Loop Gain'!AI348</f>
        <v>-3.1779483804128983</v>
      </c>
      <c r="D3592">
        <f>'TPS543C20 Loop Gain'!AJ348</f>
        <v>48.71792759918187</v>
      </c>
      <c r="E3592">
        <f>'TPS543C20 Loop Gain'!B348</f>
        <v>21400</v>
      </c>
    </row>
    <row r="3593" spans="3:5" x14ac:dyDescent="0.25">
      <c r="C3593">
        <f>'TPS543C20 Loop Gain'!AI347</f>
        <v>-3.1189571355040702</v>
      </c>
      <c r="D3593">
        <f>'TPS543C20 Loop Gain'!AJ347</f>
        <v>48.612878069405035</v>
      </c>
      <c r="E3593">
        <f>'TPS543C20 Loop Gain'!B347</f>
        <v>21300</v>
      </c>
    </row>
    <row r="3594" spans="3:5" x14ac:dyDescent="0.25">
      <c r="C3594">
        <f>'TPS543C20 Loop Gain'!AI346</f>
        <v>-3.0595614346307451</v>
      </c>
      <c r="D3594">
        <f>'TPS543C20 Loop Gain'!AJ346</f>
        <v>48.507186707260395</v>
      </c>
      <c r="E3594">
        <f>'TPS543C20 Loop Gain'!B346</f>
        <v>21200</v>
      </c>
    </row>
    <row r="3595" spans="3:5" x14ac:dyDescent="0.25">
      <c r="C3595">
        <f>'TPS543C20 Loop Gain'!AI345</f>
        <v>-2.9997564165441908</v>
      </c>
      <c r="D3595">
        <f>'TPS543C20 Loop Gain'!AJ345</f>
        <v>48.400851787054812</v>
      </c>
      <c r="E3595">
        <f>'TPS543C20 Loop Gain'!B345</f>
        <v>21100</v>
      </c>
    </row>
    <row r="3596" spans="3:5" x14ac:dyDescent="0.25">
      <c r="C3596">
        <f>'TPS543C20 Loop Gain'!AI344</f>
        <v>-2.9395371411021354</v>
      </c>
      <c r="D3596">
        <f>'TPS543C20 Loop Gain'!AJ344</f>
        <v>48.293871653007351</v>
      </c>
      <c r="E3596">
        <f>'TPS543C20 Loop Gain'!B344</f>
        <v>21000</v>
      </c>
    </row>
    <row r="3597" spans="3:5" x14ac:dyDescent="0.25">
      <c r="C3597">
        <f>'TPS543C20 Loop Gain'!AI343</f>
        <v>-2.8788985876474547</v>
      </c>
      <c r="D3597">
        <f>'TPS543C20 Loop Gain'!AJ343</f>
        <v>48.186244722609892</v>
      </c>
      <c r="E3597">
        <f>'TPS543C20 Loop Gain'!B343</f>
        <v>20900</v>
      </c>
    </row>
    <row r="3598" spans="3:5" x14ac:dyDescent="0.25">
      <c r="C3598">
        <f>'TPS543C20 Loop Gain'!AI342</f>
        <v>-2.8178356533478519</v>
      </c>
      <c r="D3598">
        <f>'TPS543C20 Loop Gain'!AJ342</f>
        <v>48.077969490111833</v>
      </c>
      <c r="E3598">
        <f>'TPS543C20 Loop Gain'!B342</f>
        <v>20800</v>
      </c>
    </row>
    <row r="3599" spans="3:5" x14ac:dyDescent="0.25">
      <c r="C3599">
        <f>'TPS543C20 Loop Gain'!AI341</f>
        <v>-2.7563431514916377</v>
      </c>
      <c r="D3599">
        <f>'TPS543C20 Loop Gain'!AJ341</f>
        <v>47.969044530149226</v>
      </c>
      <c r="E3599">
        <f>'TPS543C20 Loop Gain'!B341</f>
        <v>20700</v>
      </c>
    </row>
    <row r="3600" spans="3:5" x14ac:dyDescent="0.25">
      <c r="C3600">
        <f>'TPS543C20 Loop Gain'!AI340</f>
        <v>-2.6944158097417947</v>
      </c>
      <c r="D3600">
        <f>'TPS543C20 Loop Gain'!AJ340</f>
        <v>47.859468501520055</v>
      </c>
      <c r="E3600">
        <f>'TPS543C20 Loop Gain'!B340</f>
        <v>20600</v>
      </c>
    </row>
    <row r="3601" spans="3:5" x14ac:dyDescent="0.25">
      <c r="C3601">
        <f>'TPS543C20 Loop Gain'!AI339</f>
        <v>-2.6320482683440876</v>
      </c>
      <c r="D3601">
        <f>'TPS543C20 Loop Gain'!AJ339</f>
        <v>47.749240151106271</v>
      </c>
      <c r="E3601">
        <f>'TPS543C20 Loop Gain'!B339</f>
        <v>20500</v>
      </c>
    </row>
    <row r="3602" spans="3:5" x14ac:dyDescent="0.25">
      <c r="C3602">
        <f>'TPS543C20 Loop Gain'!AI338</f>
        <v>-2.5692350782889219</v>
      </c>
      <c r="D3602">
        <f>'TPS543C20 Loop Gain'!AJ338</f>
        <v>47.638358317954506</v>
      </c>
      <c r="E3602">
        <f>'TPS543C20 Loop Gain'!B338</f>
        <v>20400</v>
      </c>
    </row>
    <row r="3603" spans="3:5" x14ac:dyDescent="0.25">
      <c r="C3603">
        <f>'TPS543C20 Loop Gain'!AI337</f>
        <v>-2.5059706994262436</v>
      </c>
      <c r="D3603">
        <f>'TPS543C20 Loop Gain'!AJ337</f>
        <v>47.526821937520403</v>
      </c>
      <c r="E3603">
        <f>'TPS543C20 Loop Gain'!B337</f>
        <v>20300</v>
      </c>
    </row>
    <row r="3604" spans="3:5" x14ac:dyDescent="0.25">
      <c r="C3604">
        <f>'TPS543C20 Loop Gain'!AI336</f>
        <v>-2.4422494985307863</v>
      </c>
      <c r="D3604">
        <f>'TPS543C20 Loop Gain'!AJ336</f>
        <v>47.414630046086899</v>
      </c>
      <c r="E3604">
        <f>'TPS543C20 Loop Gain'!B336</f>
        <v>20200</v>
      </c>
    </row>
    <row r="3605" spans="3:5" x14ac:dyDescent="0.25">
      <c r="C3605">
        <f>'TPS543C20 Loop Gain'!AI335</f>
        <v>-2.3780657473173736</v>
      </c>
      <c r="D3605">
        <f>'TPS543C20 Loop Gain'!AJ335</f>
        <v>47.301781785357704</v>
      </c>
      <c r="E3605">
        <f>'TPS543C20 Loop Gain'!B335</f>
        <v>20100</v>
      </c>
    </row>
    <row r="3606" spans="3:5" x14ac:dyDescent="0.25">
      <c r="C3606">
        <f>'TPS543C20 Loop Gain'!AI334</f>
        <v>-2.3134136204029816</v>
      </c>
      <c r="D3606">
        <f>'TPS543C20 Loop Gain'!AJ334</f>
        <v>47.188276407236998</v>
      </c>
      <c r="E3606">
        <f>'TPS543C20 Loop Gain'!B334</f>
        <v>20000</v>
      </c>
    </row>
    <row r="3607" spans="3:5" x14ac:dyDescent="0.25">
      <c r="C3607">
        <f>'TPS543C20 Loop Gain'!AI333</f>
        <v>-2.2482871932154125</v>
      </c>
      <c r="D3607">
        <f>'TPS543C20 Loop Gain'!AJ333</f>
        <v>47.074113278809286</v>
      </c>
      <c r="E3607">
        <f>'TPS543C20 Loop Gain'!B333</f>
        <v>19900</v>
      </c>
    </row>
    <row r="3608" spans="3:5" x14ac:dyDescent="0.25">
      <c r="C3608">
        <f>'TPS543C20 Loop Gain'!AI332</f>
        <v>-2.1826804398470108</v>
      </c>
      <c r="D3608">
        <f>'TPS543C20 Loop Gain'!AJ332</f>
        <v>46.959291887515164</v>
      </c>
      <c r="E3608">
        <f>'TPS543C20 Loop Gain'!B332</f>
        <v>19800</v>
      </c>
    </row>
    <row r="3609" spans="3:5" x14ac:dyDescent="0.25">
      <c r="C3609">
        <f>'TPS543C20 Loop Gain'!AI331</f>
        <v>-2.1165872308499454</v>
      </c>
      <c r="D3609">
        <f>'TPS543C20 Loop Gain'!AJ331</f>
        <v>46.843811846543467</v>
      </c>
      <c r="E3609">
        <f>'TPS543C20 Loop Gain'!B331</f>
        <v>19700</v>
      </c>
    </row>
    <row r="3610" spans="3:5" x14ac:dyDescent="0.25">
      <c r="C3610">
        <f>'TPS543C20 Loop Gain'!AI330</f>
        <v>-2.0500013309728602</v>
      </c>
      <c r="D3610">
        <f>'TPS543C20 Loop Gain'!AJ330</f>
        <v>46.727672900448404</v>
      </c>
      <c r="E3610">
        <f>'TPS543C20 Loop Gain'!B330</f>
        <v>19600</v>
      </c>
    </row>
    <row r="3611" spans="3:5" x14ac:dyDescent="0.25">
      <c r="C3611">
        <f>'TPS543C20 Loop Gain'!AI329</f>
        <v>-1.9829163968362717</v>
      </c>
      <c r="D3611">
        <f>'TPS543C20 Loop Gain'!AJ329</f>
        <v>46.610874930989048</v>
      </c>
      <c r="E3611">
        <f>'TPS543C20 Loop Gain'!B329</f>
        <v>19500</v>
      </c>
    </row>
    <row r="3612" spans="3:5" x14ac:dyDescent="0.25">
      <c r="C3612">
        <f>'TPS543C20 Loop Gain'!AI328</f>
        <v>-1.9153259745447833</v>
      </c>
      <c r="D3612">
        <f>'TPS543C20 Loop Gain'!AJ328</f>
        <v>46.493417963223393</v>
      </c>
      <c r="E3612">
        <f>'TPS543C20 Loop Gain'!B328</f>
        <v>19400</v>
      </c>
    </row>
    <row r="3613" spans="3:5" x14ac:dyDescent="0.25">
      <c r="C3613">
        <f>'TPS543C20 Loop Gain'!AI327</f>
        <v>-1.8472234972347701</v>
      </c>
      <c r="D3613">
        <f>'TPS543C20 Loop Gain'!AJ327</f>
        <v>46.375302171844503</v>
      </c>
      <c r="E3613">
        <f>'TPS543C20 Loop Gain'!B327</f>
        <v>19300</v>
      </c>
    </row>
    <row r="3614" spans="3:5" x14ac:dyDescent="0.25">
      <c r="C3614">
        <f>'TPS543C20 Loop Gain'!AI326</f>
        <v>-1.7786022825535042</v>
      </c>
      <c r="D3614">
        <f>'TPS543C20 Loop Gain'!AJ326</f>
        <v>46.256527887790959</v>
      </c>
      <c r="E3614">
        <f>'TPS543C20 Loop Gain'!B326</f>
        <v>19200</v>
      </c>
    </row>
    <row r="3615" spans="3:5" x14ac:dyDescent="0.25">
      <c r="C3615">
        <f>'TPS543C20 Loop Gain'!AI325</f>
        <v>-1.7094555300704597</v>
      </c>
      <c r="D3615">
        <f>'TPS543C20 Loop Gain'!AJ325</f>
        <v>46.137095605129481</v>
      </c>
      <c r="E3615">
        <f>'TPS543C20 Loop Gain'!B325</f>
        <v>19100</v>
      </c>
    </row>
    <row r="3616" spans="3:5" x14ac:dyDescent="0.25">
      <c r="C3616">
        <f>'TPS543C20 Loop Gain'!AI324</f>
        <v>-1.6397763186150556</v>
      </c>
      <c r="D3616">
        <f>'TPS543C20 Loop Gain'!AJ324</f>
        <v>46.017005988227588</v>
      </c>
      <c r="E3616">
        <f>'TPS543C20 Loop Gain'!B324</f>
        <v>19000</v>
      </c>
    </row>
    <row r="3617" spans="3:5" x14ac:dyDescent="0.25">
      <c r="C3617">
        <f>'TPS543C20 Loop Gain'!AI323</f>
        <v>-1.569557603541706</v>
      </c>
      <c r="D3617">
        <f>'TPS543C20 Loop Gain'!AJ323</f>
        <v>45.896259879231962</v>
      </c>
      <c r="E3617">
        <f>'TPS543C20 Loop Gain'!B323</f>
        <v>18900</v>
      </c>
    </row>
    <row r="3618" spans="3:5" x14ac:dyDescent="0.25">
      <c r="C3618">
        <f>'TPS543C20 Loop Gain'!AI322</f>
        <v>-1.4987922139178764</v>
      </c>
      <c r="D3618">
        <f>'TPS543C20 Loop Gain'!AJ322</f>
        <v>45.774858305865521</v>
      </c>
      <c r="E3618">
        <f>'TPS543C20 Loop Gain'!B322</f>
        <v>18800</v>
      </c>
    </row>
    <row r="3619" spans="3:5" x14ac:dyDescent="0.25">
      <c r="C3619">
        <f>'TPS543C20 Loop Gain'!AI321</f>
        <v>-1.4274728496320521</v>
      </c>
      <c r="D3619">
        <f>'TPS543C20 Loop Gain'!AJ321</f>
        <v>45.652802489555327</v>
      </c>
      <c r="E3619">
        <f>'TPS543C20 Loop Gain'!B321</f>
        <v>18700</v>
      </c>
    </row>
    <row r="3620" spans="3:5" x14ac:dyDescent="0.25">
      <c r="C3620">
        <f>'TPS543C20 Loop Gain'!AI320</f>
        <v>-1.3555920784207709</v>
      </c>
      <c r="D3620">
        <f>'TPS543C20 Loop Gain'!AJ320</f>
        <v>45.530093853908724</v>
      </c>
      <c r="E3620">
        <f>'TPS543C20 Loop Gain'!B320</f>
        <v>18600</v>
      </c>
    </row>
    <row r="3621" spans="3:5" x14ac:dyDescent="0.25">
      <c r="C3621">
        <f>'TPS543C20 Loop Gain'!AI319</f>
        <v>-1.2831423328112879</v>
      </c>
      <c r="D3621">
        <f>'TPS543C20 Loop Gain'!AJ319</f>
        <v>45.406734033558095</v>
      </c>
      <c r="E3621">
        <f>'TPS543C20 Loop Gain'!B319</f>
        <v>18500</v>
      </c>
    </row>
    <row r="3622" spans="3:5" x14ac:dyDescent="0.25">
      <c r="C3622">
        <f>'TPS543C20 Loop Gain'!AI318</f>
        <v>-1.2101159069756156</v>
      </c>
      <c r="D3622">
        <f>'TPS543C20 Loop Gain'!AJ318</f>
        <v>45.282724883386685</v>
      </c>
      <c r="E3622">
        <f>'TPS543C20 Loop Gain'!B318</f>
        <v>18400</v>
      </c>
    </row>
    <row r="3623" spans="3:5" x14ac:dyDescent="0.25">
      <c r="C3623">
        <f>'TPS543C20 Loop Gain'!AI317</f>
        <v>-1.1365049534947824</v>
      </c>
      <c r="D3623">
        <f>'TPS543C20 Loop Gain'!AJ317</f>
        <v>45.158068488154356</v>
      </c>
      <c r="E3623">
        <f>'TPS543C20 Loop Gain'!B317</f>
        <v>18300</v>
      </c>
    </row>
    <row r="3624" spans="3:5" x14ac:dyDescent="0.25">
      <c r="C3624">
        <f>'TPS543C20 Loop Gain'!AI316</f>
        <v>-1.0623014800299055</v>
      </c>
      <c r="D3624">
        <f>'TPS543C20 Loop Gain'!AJ316</f>
        <v>45.032767172550059</v>
      </c>
      <c r="E3624">
        <f>'TPS543C20 Loop Gain'!B316</f>
        <v>18200</v>
      </c>
    </row>
    <row r="3625" spans="3:5" x14ac:dyDescent="0.25">
      <c r="C3625">
        <f>'TPS543C20 Loop Gain'!AI315</f>
        <v>-0.98749734589521077</v>
      </c>
      <c r="D3625">
        <f>'TPS543C20 Loop Gain'!AJ315</f>
        <v>44.906823511678844</v>
      </c>
      <c r="E3625">
        <f>'TPS543C20 Loop Gain'!B315</f>
        <v>18100</v>
      </c>
    </row>
    <row r="3626" spans="3:5" x14ac:dyDescent="0.25">
      <c r="C3626">
        <f>'TPS543C20 Loop Gain'!AI314</f>
        <v>-0.91208425853268937</v>
      </c>
      <c r="D3626">
        <f>'TPS543C20 Loop Gain'!AJ314</f>
        <v>44.780240342018281</v>
      </c>
      <c r="E3626">
        <f>'TPS543C20 Loop Gain'!B314</f>
        <v>18000</v>
      </c>
    </row>
    <row r="3627" spans="3:5" x14ac:dyDescent="0.25">
      <c r="C3627">
        <f>'TPS543C20 Loop Gain'!AI313</f>
        <v>-0.83605376988127422</v>
      </c>
      <c r="D3627">
        <f>'TPS543C20 Loop Gain'!AJ313</f>
        <v>44.653020772859058</v>
      </c>
      <c r="E3627">
        <f>'TPS543C20 Loop Gain'!B313</f>
        <v>17900</v>
      </c>
    </row>
    <row r="3628" spans="3:5" x14ac:dyDescent="0.25">
      <c r="C3628">
        <f>'TPS543C20 Loop Gain'!AI312</f>
        <v>-0.75939727263977774</v>
      </c>
      <c r="D3628">
        <f>'TPS543C20 Loop Gain'!AJ312</f>
        <v>44.525168198254853</v>
      </c>
      <c r="E3628">
        <f>'TPS543C20 Loop Gain'!B312</f>
        <v>17800</v>
      </c>
    </row>
    <row r="3629" spans="3:5" x14ac:dyDescent="0.25">
      <c r="C3629">
        <f>'TPS543C20 Loop Gain'!AI311</f>
        <v>-0.68210599641927327</v>
      </c>
      <c r="D3629">
        <f>'TPS543C20 Loop Gain'!AJ311</f>
        <v>44.396686309513889</v>
      </c>
      <c r="E3629">
        <f>'TPS543C20 Loop Gain'!B311</f>
        <v>17700</v>
      </c>
    </row>
    <row r="3630" spans="3:5" x14ac:dyDescent="0.25">
      <c r="C3630">
        <f>'TPS543C20 Loop Gain'!AI310</f>
        <v>-0.60417100377946897</v>
      </c>
      <c r="D3630">
        <f>'TPS543C20 Loop Gain'!AJ310</f>
        <v>44.26757910824854</v>
      </c>
      <c r="E3630">
        <f>'TPS543C20 Loop Gain'!B310</f>
        <v>17600</v>
      </c>
    </row>
    <row r="3631" spans="3:5" x14ac:dyDescent="0.25">
      <c r="C3631">
        <f>'TPS543C20 Loop Gain'!AI309</f>
        <v>-0.52558318614702237</v>
      </c>
      <c r="D3631">
        <f>'TPS543C20 Loop Gain'!AJ309</f>
        <v>44.137850920019645</v>
      </c>
      <c r="E3631">
        <f>'TPS543C20 Loop Gain'!B309</f>
        <v>17500</v>
      </c>
    </row>
    <row r="3632" spans="3:5" x14ac:dyDescent="0.25">
      <c r="C3632">
        <f>'TPS543C20 Loop Gain'!AI308</f>
        <v>-0.44633325961044779</v>
      </c>
      <c r="D3632">
        <f>'TPS543C20 Loop Gain'!AJ308</f>
        <v>44.007506408606524</v>
      </c>
      <c r="E3632">
        <f>'TPS543C20 Loop Gain'!B308</f>
        <v>17400</v>
      </c>
    </row>
    <row r="3633" spans="3:5" x14ac:dyDescent="0.25">
      <c r="C3633">
        <f>'TPS543C20 Loop Gain'!AI307</f>
        <v>-0.36641176058711811</v>
      </c>
      <c r="D3633">
        <f>'TPS543C20 Loop Gain'!AJ307</f>
        <v>43.876550590927813</v>
      </c>
      <c r="E3633">
        <f>'TPS543C20 Loop Gain'!B307</f>
        <v>17300</v>
      </c>
    </row>
    <row r="3634" spans="3:5" x14ac:dyDescent="0.25">
      <c r="C3634">
        <f>'TPS543C20 Loop Gain'!AI306</f>
        <v>-0.285809041358905</v>
      </c>
      <c r="D3634">
        <f>'TPS543C20 Loop Gain'!AJ306</f>
        <v>43.744988852650664</v>
      </c>
      <c r="E3634">
        <f>'TPS543C20 Loop Gain'!B306</f>
        <v>17200</v>
      </c>
    </row>
    <row r="3635" spans="3:5" x14ac:dyDescent="0.25">
      <c r="C3635">
        <f>'TPS543C20 Loop Gain'!AI305</f>
        <v>-0.20451526547098878</v>
      </c>
      <c r="D3635">
        <f>'TPS543C20 Loop Gain'!AJ305</f>
        <v>43.612826964529781</v>
      </c>
      <c r="E3635">
        <f>'TPS543C20 Loop Gain'!B305</f>
        <v>17100</v>
      </c>
    </row>
    <row r="3636" spans="3:5" x14ac:dyDescent="0.25">
      <c r="C3636">
        <f>'TPS543C20 Loop Gain'!AI304</f>
        <v>-0.12252040298778094</v>
      </c>
      <c r="D3636">
        <f>'TPS543C20 Loop Gain'!AJ304</f>
        <v>43.480071099507654</v>
      </c>
      <c r="E3636">
        <f>'TPS543C20 Loop Gain'!B304</f>
        <v>17000</v>
      </c>
    </row>
    <row r="3637" spans="3:5" x14ac:dyDescent="0.25">
      <c r="C3637">
        <f>'TPS543C20 Loop Gain'!AI303</f>
        <v>-3.9814225604005334E-2</v>
      </c>
      <c r="D3637">
        <f>'TPS543C20 Loop Gain'!AJ303</f>
        <v>43.346727850616304</v>
      </c>
      <c r="E3637">
        <f>'TPS543C20 Loop Gain'!B303</f>
        <v>16900</v>
      </c>
    </row>
    <row r="3638" spans="3:5" x14ac:dyDescent="0.25">
      <c r="C3638">
        <f>'TPS543C20 Loop Gain'!AI302</f>
        <v>4.3613698398121396E-2</v>
      </c>
      <c r="D3638">
        <f>'TPS543C20 Loop Gain'!AJ302</f>
        <v>43.212804249724904</v>
      </c>
      <c r="E3638">
        <f>'TPS543C20 Loop Gain'!B302</f>
        <v>16800</v>
      </c>
    </row>
    <row r="3639" spans="3:5" x14ac:dyDescent="0.25">
      <c r="C3639">
        <f>'TPS543C20 Loop Gain'!AI301</f>
        <v>0.12777400934842811</v>
      </c>
      <c r="D3639">
        <f>'TPS543C20 Loop Gain'!AJ301</f>
        <v>43.078307787186503</v>
      </c>
      <c r="E3639">
        <f>'TPS543C20 Loop Gain'!B301</f>
        <v>16700</v>
      </c>
    </row>
    <row r="3640" spans="3:5" x14ac:dyDescent="0.25">
      <c r="C3640">
        <f>'TPS543C20 Loop Gain'!AI300</f>
        <v>0.21267756155172943</v>
      </c>
      <c r="D3640">
        <f>'TPS543C20 Loop Gain'!AJ300</f>
        <v>42.943246432416274</v>
      </c>
      <c r="E3640">
        <f>'TPS543C20 Loop Gain'!B300</f>
        <v>16600</v>
      </c>
    </row>
    <row r="3641" spans="3:5" x14ac:dyDescent="0.25">
      <c r="C3641">
        <f>'TPS543C20 Loop Gain'!AI299</f>
        <v>0.29833542882038749</v>
      </c>
      <c r="D3641">
        <f>'TPS543C20 Loop Gain'!AJ299</f>
        <v>42.807628655465578</v>
      </c>
      <c r="E3641">
        <f>'TPS543C20 Loop Gain'!B299</f>
        <v>16500</v>
      </c>
    </row>
    <row r="3642" spans="3:5" x14ac:dyDescent="0.25">
      <c r="C3642">
        <f>'TPS543C20 Loop Gain'!AI298</f>
        <v>0.38475891018166652</v>
      </c>
      <c r="D3642">
        <f>'TPS543C20 Loop Gain'!AJ298</f>
        <v>42.6714634496442</v>
      </c>
      <c r="E3642">
        <f>'TPS543C20 Loop Gain'!B298</f>
        <v>16400</v>
      </c>
    </row>
    <row r="3643" spans="3:5" x14ac:dyDescent="0.25">
      <c r="C3643">
        <f>'TPS543C20 Loop Gain'!AI297</f>
        <v>0.47195953576851407</v>
      </c>
      <c r="D3643">
        <f>'TPS543C20 Loop Gain'!AJ297</f>
        <v>42.53476035523876</v>
      </c>
      <c r="E3643">
        <f>'TPS543C20 Loop Gain'!B297</f>
        <v>16300</v>
      </c>
    </row>
    <row r="3644" spans="3:5" x14ac:dyDescent="0.25">
      <c r="C3644">
        <f>'TPS543C20 Loop Gain'!AI296</f>
        <v>0.55994907289653517</v>
      </c>
      <c r="D3644">
        <f>'TPS543C20 Loop Gain'!AJ296</f>
        <v>42.397529484404792</v>
      </c>
      <c r="E3644">
        <f>'TPS543C20 Loop Gain'!B296</f>
        <v>16200</v>
      </c>
    </row>
    <row r="3645" spans="3:5" x14ac:dyDescent="0.25">
      <c r="C3645">
        <f>'TPS543C20 Loop Gain'!AI295</f>
        <v>0.64873953233929904</v>
      </c>
      <c r="D3645">
        <f>'TPS543C20 Loop Gain'!AJ295</f>
        <v>42.259781547281115</v>
      </c>
      <c r="E3645">
        <f>'TPS543C20 Loop Gain'!B295</f>
        <v>16100</v>
      </c>
    </row>
    <row r="3646" spans="3:5" x14ac:dyDescent="0.25">
      <c r="C3646">
        <f>'TPS543C20 Loop Gain'!AI294</f>
        <v>0.73834317480368794</v>
      </c>
      <c r="D3646">
        <f>'TPS543C20 Loop Gain'!AJ294</f>
        <v>42.121527879411239</v>
      </c>
      <c r="E3646">
        <f>'TPS543C20 Loop Gain'!B294</f>
        <v>16000</v>
      </c>
    </row>
    <row r="3647" spans="3:5" x14ac:dyDescent="0.25">
      <c r="C3647">
        <f>'TPS543C20 Loop Gain'!AI293</f>
        <v>0.828772517617683</v>
      </c>
      <c r="D3647">
        <f>'TPS543C20 Loop Gain'!AJ293</f>
        <v>41.982780470534003</v>
      </c>
      <c r="E3647">
        <f>'TPS543C20 Loop Gain'!B293</f>
        <v>15900</v>
      </c>
    </row>
    <row r="3648" spans="3:5" x14ac:dyDescent="0.25">
      <c r="C3648">
        <f>'TPS543C20 Loop Gain'!AI292</f>
        <v>0.92004034163414861</v>
      </c>
      <c r="D3648">
        <f>'TPS543C20 Loop Gain'!AJ292</f>
        <v>41.843551994821453</v>
      </c>
      <c r="E3648">
        <f>'TPS543C20 Loop Gain'!B292</f>
        <v>15800</v>
      </c>
    </row>
    <row r="3649" spans="3:5" x14ac:dyDescent="0.25">
      <c r="C3649">
        <f>'TPS543C20 Loop Gain'!AI291</f>
        <v>1.0121596983622303</v>
      </c>
      <c r="D3649">
        <f>'TPS543C20 Loop Gain'!AJ291</f>
        <v>41.703855842665035</v>
      </c>
      <c r="E3649">
        <f>'TPS543C20 Loop Gain'!B291</f>
        <v>15700</v>
      </c>
    </row>
    <row r="3650" spans="3:5" x14ac:dyDescent="0.25">
      <c r="C3650">
        <f>'TPS543C20 Loop Gain'!AI290</f>
        <v>1.1051439173314779</v>
      </c>
      <c r="D3650">
        <f>'TPS543C20 Loop Gain'!AJ290</f>
        <v>41.563706154073287</v>
      </c>
      <c r="E3650">
        <f>'TPS543C20 Loop Gain'!B290</f>
        <v>15600</v>
      </c>
    </row>
    <row r="3651" spans="3:5" x14ac:dyDescent="0.25">
      <c r="C3651">
        <f>'TPS543C20 Loop Gain'!AI289</f>
        <v>1.1990066137007991</v>
      </c>
      <c r="D3651">
        <f>'TPS543C20 Loop Gain'!AJ289</f>
        <v>41.423117853796185</v>
      </c>
      <c r="E3651">
        <f>'TPS543C20 Loop Gain'!B289</f>
        <v>15500</v>
      </c>
    </row>
    <row r="3652" spans="3:5" x14ac:dyDescent="0.25">
      <c r="C3652">
        <f>'TPS543C20 Loop Gain'!AI288</f>
        <v>1.2937616961172771</v>
      </c>
      <c r="D3652">
        <f>'TPS543C20 Loop Gain'!AJ288</f>
        <v>41.282106688266339</v>
      </c>
      <c r="E3652">
        <f>'TPS543C20 Loop Gain'!B288</f>
        <v>15400</v>
      </c>
    </row>
    <row r="3653" spans="3:5" x14ac:dyDescent="0.25">
      <c r="C3653">
        <f>'TPS543C20 Loop Gain'!AI287</f>
        <v>1.3894233748377478</v>
      </c>
      <c r="D3653">
        <f>'TPS543C20 Loop Gain'!AJ287</f>
        <v>41.140689264472506</v>
      </c>
      <c r="E3653">
        <f>'TPS543C20 Loop Gain'!B287</f>
        <v>15300</v>
      </c>
    </row>
    <row r="3654" spans="3:5" x14ac:dyDescent="0.25">
      <c r="C3654">
        <f>'TPS543C20 Loop Gain'!AI286</f>
        <v>1.4860061701199174</v>
      </c>
      <c r="D3654">
        <f>'TPS543C20 Loop Gain'!AJ286</f>
        <v>40.998883090874749</v>
      </c>
      <c r="E3654">
        <f>'TPS543C20 Loop Gain'!B286</f>
        <v>15200</v>
      </c>
    </row>
    <row r="3655" spans="3:5" x14ac:dyDescent="0.25">
      <c r="C3655">
        <f>'TPS543C20 Loop Gain'!AI285</f>
        <v>1.5835249208957138</v>
      </c>
      <c r="D3655">
        <f>'TPS543C20 Loop Gain'!AJ285</f>
        <v>40.85670662048269</v>
      </c>
      <c r="E3655">
        <f>'TPS543C20 Loop Gain'!B285</f>
        <v>15100</v>
      </c>
    </row>
    <row r="3656" spans="3:5" x14ac:dyDescent="0.25">
      <c r="C3656">
        <f>'TPS543C20 Loop Gain'!AI284</f>
        <v>1.6819947937334254</v>
      </c>
      <c r="D3656">
        <f>'TPS543C20 Loop Gain'!AJ284</f>
        <v>40.714179296236608</v>
      </c>
      <c r="E3656">
        <f>'TPS543C20 Loop Gain'!B284</f>
        <v>15000</v>
      </c>
    </row>
    <row r="3657" spans="3:5" x14ac:dyDescent="0.25">
      <c r="C3657">
        <f>'TPS543C20 Loop Gain'!AI283</f>
        <v>1.7814312921038313</v>
      </c>
      <c r="D3657">
        <f>'TPS543C20 Loop Gain'!AJ283</f>
        <v>40.571321598821257</v>
      </c>
      <c r="E3657">
        <f>'TPS543C20 Loop Gain'!B283</f>
        <v>14900</v>
      </c>
    </row>
    <row r="3658" spans="3:5" x14ac:dyDescent="0.25">
      <c r="C3658">
        <f>'TPS543C20 Loop Gain'!AI282</f>
        <v>1.8818502659567515</v>
      </c>
      <c r="D3658">
        <f>'TPS543C20 Loop Gain'!AJ282</f>
        <v>40.428155097070423</v>
      </c>
      <c r="E3658">
        <f>'TPS543C20 Loop Gain'!B282</f>
        <v>14800</v>
      </c>
    </row>
    <row r="3659" spans="3:5" x14ac:dyDescent="0.25">
      <c r="C3659">
        <f>'TPS543C20 Loop Gain'!AI281</f>
        <v>1.9832679216226858</v>
      </c>
      <c r="D3659">
        <f>'TPS543C20 Loop Gain'!AJ281</f>
        <v>40.284702501117515</v>
      </c>
      <c r="E3659">
        <f>'TPS543C20 Loop Gain'!B281</f>
        <v>14700</v>
      </c>
    </row>
    <row r="3660" spans="3:5" x14ac:dyDescent="0.25">
      <c r="C3660">
        <f>'TPS543C20 Loop Gain'!AI280</f>
        <v>2.0857008320494406</v>
      </c>
      <c r="D3660">
        <f>'TPS543C20 Loop Gain'!AJ280</f>
        <v>40.140987718459762</v>
      </c>
      <c r="E3660">
        <f>'TPS543C20 Loop Gain'!B280</f>
        <v>14600</v>
      </c>
    </row>
    <row r="3661" spans="3:5" x14ac:dyDescent="0.25">
      <c r="C3661">
        <f>'TPS543C20 Loop Gain'!AI279</f>
        <v>2.1891659473852796</v>
      </c>
      <c r="D3661">
        <f>'TPS543C20 Loop Gain'!AJ279</f>
        <v>39.997035913133239</v>
      </c>
      <c r="E3661">
        <f>'TPS543C20 Loop Gain'!B279</f>
        <v>14500</v>
      </c>
    </row>
    <row r="3662" spans="3:5" x14ac:dyDescent="0.25">
      <c r="C3662">
        <f>'TPS543C20 Loop Gain'!AI278</f>
        <v>2.2936806059235089</v>
      </c>
      <c r="D3662">
        <f>'TPS543C20 Loop Gain'!AJ278</f>
        <v>39.852873568173337</v>
      </c>
      <c r="E3662">
        <f>'TPS543C20 Loop Gain'!B278</f>
        <v>14400</v>
      </c>
    </row>
    <row r="3663" spans="3:5" x14ac:dyDescent="0.25">
      <c r="C3663">
        <f>'TPS543C20 Loop Gain'!AI277</f>
        <v>2.3992625454167276</v>
      </c>
      <c r="D3663">
        <f>'TPS543C20 Loop Gain'!AJ277</f>
        <v>39.708528551594732</v>
      </c>
      <c r="E3663">
        <f>'TPS543C20 Loop Gain'!B277</f>
        <v>14300</v>
      </c>
    </row>
    <row r="3664" spans="3:5" x14ac:dyDescent="0.25">
      <c r="C3664">
        <f>'TPS543C20 Loop Gain'!AI276</f>
        <v>2.5059299147787901</v>
      </c>
      <c r="D3664">
        <f>'TPS543C20 Loop Gain'!AJ276</f>
        <v>39.564030186092474</v>
      </c>
      <c r="E3664">
        <f>'TPS543C20 Loop Gain'!B276</f>
        <v>14200</v>
      </c>
    </row>
    <row r="3665" spans="3:5" x14ac:dyDescent="0.25">
      <c r="C3665">
        <f>'TPS543C20 Loop Gain'!AI275</f>
        <v>2.6137012861822599</v>
      </c>
      <c r="D3665">
        <f>'TPS543C20 Loop Gain'!AJ275</f>
        <v>39.419409322722963</v>
      </c>
      <c r="E3665">
        <f>'TPS543C20 Loop Gain'!B275</f>
        <v>14100</v>
      </c>
    </row>
    <row r="3666" spans="3:5" x14ac:dyDescent="0.25">
      <c r="C3666">
        <f>'TPS543C20 Loop Gain'!AI274</f>
        <v>2.7225956675692</v>
      </c>
      <c r="D3666">
        <f>'TPS543C20 Loop Gain'!AJ274</f>
        <v>39.274698418811184</v>
      </c>
      <c r="E3666">
        <f>'TPS543C20 Loop Gain'!B274</f>
        <v>14000</v>
      </c>
    </row>
    <row r="3667" spans="3:5" x14ac:dyDescent="0.25">
      <c r="C3667">
        <f>'TPS543C20 Loop Gain'!AI273</f>
        <v>2.8326325155866687</v>
      </c>
      <c r="D3667">
        <f>'TPS543C20 Loop Gain'!AJ273</f>
        <v>39.129931620373661</v>
      </c>
      <c r="E3667">
        <f>'TPS543C20 Loop Gain'!B273</f>
        <v>13900</v>
      </c>
    </row>
    <row r="3668" spans="3:5" x14ac:dyDescent="0.25">
      <c r="C3668">
        <f>'TPS543C20 Loop Gain'!AI272</f>
        <v>2.9438317489608594</v>
      </c>
      <c r="D3668">
        <f>'TPS543C20 Loop Gain'!AJ272</f>
        <v>38.985144849338894</v>
      </c>
      <c r="E3668">
        <f>'TPS543C20 Loop Gain'!B272</f>
        <v>13800</v>
      </c>
    </row>
    <row r="3669" spans="3:5" x14ac:dyDescent="0.25">
      <c r="C3669">
        <f>'TPS543C20 Loop Gain'!AI271</f>
        <v>3.0562137623232397</v>
      </c>
      <c r="D3669">
        <f>'TPS543C20 Loop Gain'!AJ271</f>
        <v>38.840375895900955</v>
      </c>
      <c r="E3669">
        <f>'TPS543C20 Loop Gain'!B271</f>
        <v>13700</v>
      </c>
    </row>
    <row r="3670" spans="3:5" x14ac:dyDescent="0.25">
      <c r="C3670">
        <f>'TPS543C20 Loop Gain'!AI270</f>
        <v>3.1697994405054293</v>
      </c>
      <c r="D3670">
        <f>'TPS543C20 Loop Gain'!AJ270</f>
        <v>38.695664516335732</v>
      </c>
      <c r="E3670">
        <f>'TPS543C20 Loop Gain'!B270</f>
        <v>13600</v>
      </c>
    </row>
    <row r="3671" spans="3:5" x14ac:dyDescent="0.25">
      <c r="C3671">
        <f>'TPS543C20 Loop Gain'!AI269</f>
        <v>3.2846101733127737</v>
      </c>
      <c r="D3671">
        <f>'TPS543C20 Loop Gain'!AJ269</f>
        <v>38.551052536656883</v>
      </c>
      <c r="E3671">
        <f>'TPS543C20 Loop Gain'!B269</f>
        <v>13500</v>
      </c>
    </row>
    <row r="3672" spans="3:5" x14ac:dyDescent="0.25">
      <c r="C3672">
        <f>'TPS543C20 Loop Gain'!AI268</f>
        <v>3.4006678707934124</v>
      </c>
      <c r="D3672">
        <f>'TPS543C20 Loop Gain'!AJ268</f>
        <v>38.406583962510403</v>
      </c>
      <c r="E3672">
        <f>'TPS543C20 Loop Gain'!B268</f>
        <v>13400</v>
      </c>
    </row>
    <row r="3673" spans="3:5" x14ac:dyDescent="0.25">
      <c r="C3673">
        <f>'TPS543C20 Loop Gain'!AI267</f>
        <v>3.5179949790155125</v>
      </c>
      <c r="D3673">
        <f>'TPS543C20 Loop Gain'!AJ267</f>
        <v>38.262305095719022</v>
      </c>
      <c r="E3673">
        <f>'TPS543C20 Loop Gain'!B267</f>
        <v>13300</v>
      </c>
    </row>
    <row r="3674" spans="3:5" x14ac:dyDescent="0.25">
      <c r="C3674">
        <f>'TPS543C20 Loop Gain'!AI266</f>
        <v>3.6366144963664802</v>
      </c>
      <c r="D3674">
        <f>'TPS543C20 Loop Gain'!AJ266</f>
        <v>38.118264657954228</v>
      </c>
      <c r="E3674">
        <f>'TPS543C20 Loop Gain'!B266</f>
        <v>13200</v>
      </c>
    </row>
    <row r="3675" spans="3:5" x14ac:dyDescent="0.25">
      <c r="C3675">
        <f>'TPS543C20 Loop Gain'!AI265</f>
        <v>3.7565499903849502</v>
      </c>
      <c r="D3675">
        <f>'TPS543C20 Loop Gain'!AJ265</f>
        <v>37.974513922022226</v>
      </c>
      <c r="E3675">
        <f>'TPS543C20 Loop Gain'!B265</f>
        <v>13100</v>
      </c>
    </row>
    <row r="3676" spans="3:5" x14ac:dyDescent="0.25">
      <c r="C3676">
        <f>'TPS543C20 Loop Gain'!AI264</f>
        <v>3.8778256151426267</v>
      </c>
      <c r="D3676">
        <f>'TPS543C20 Loop Gain'!AJ264</f>
        <v>37.831106851282136</v>
      </c>
      <c r="E3676">
        <f>'TPS543C20 Loop Gain'!B264</f>
        <v>13000</v>
      </c>
    </row>
    <row r="3677" spans="3:5" x14ac:dyDescent="0.25">
      <c r="C3677">
        <f>'TPS543C20 Loop Gain'!AI263</f>
        <v>4.0004661291815777</v>
      </c>
      <c r="D3677">
        <f>'TPS543C20 Loop Gain'!AJ263</f>
        <v>37.688100247797003</v>
      </c>
      <c r="E3677">
        <f>'TPS543C20 Loop Gain'!B263</f>
        <v>12900</v>
      </c>
    </row>
    <row r="3678" spans="3:5" x14ac:dyDescent="0.25">
      <c r="C3678">
        <f>'TPS543C20 Loop Gain'!AI262</f>
        <v>4.1244969140231929</v>
      </c>
      <c r="D3678">
        <f>'TPS543C20 Loop Gain'!AJ262</f>
        <v>37.545553909812341</v>
      </c>
      <c r="E3678">
        <f>'TPS543C20 Loop Gain'!B262</f>
        <v>12800</v>
      </c>
    </row>
    <row r="3679" spans="3:5" x14ac:dyDescent="0.25">
      <c r="C3679">
        <f>'TPS543C20 Loop Gain'!AI261</f>
        <v>4.2499439932526535</v>
      </c>
      <c r="D3679">
        <f>'TPS543C20 Loop Gain'!AJ261</f>
        <v>37.403530799238055</v>
      </c>
      <c r="E3679">
        <f>'TPS543C20 Loop Gain'!B261</f>
        <v>12700</v>
      </c>
    </row>
    <row r="3680" spans="3:5" x14ac:dyDescent="0.25">
      <c r="C3680">
        <f>'TPS543C20 Loop Gain'!AI260</f>
        <v>4.3768340521926437</v>
      </c>
      <c r="D3680">
        <f>'TPS543C20 Loop Gain'!AJ260</f>
        <v>37.262097219846176</v>
      </c>
      <c r="E3680">
        <f>'TPS543C20 Loop Gain'!B260</f>
        <v>12600</v>
      </c>
    </row>
    <row r="3681" spans="3:5" x14ac:dyDescent="0.25">
      <c r="C3681">
        <f>'TPS543C20 Loop Gain'!AI259</f>
        <v>4.50519445816591</v>
      </c>
      <c r="D3681">
        <f>'TPS543C20 Loop Gain'!AJ259</f>
        <v>37.121323006972467</v>
      </c>
      <c r="E3681">
        <f>'TPS543C20 Loop Gain'!B259</f>
        <v>12500</v>
      </c>
    </row>
    <row r="3682" spans="3:5" x14ac:dyDescent="0.25">
      <c r="C3682">
        <f>'TPS543C20 Loop Gain'!AI258</f>
        <v>4.6350532813554075</v>
      </c>
      <c r="D3682">
        <f>'TPS543C20 Loop Gain'!AJ258</f>
        <v>36.98128172953767</v>
      </c>
      <c r="E3682">
        <f>'TPS543C20 Loop Gain'!B258</f>
        <v>12400</v>
      </c>
    </row>
    <row r="3683" spans="3:5" x14ac:dyDescent="0.25">
      <c r="C3683">
        <f>'TPS543C20 Loop Gain'!AI257</f>
        <v>4.7664393162605174</v>
      </c>
      <c r="D3683">
        <f>'TPS543C20 Loop Gain'!AJ257</f>
        <v>36.842050905318217</v>
      </c>
      <c r="E3683">
        <f>'TPS543C20 Loop Gain'!B257</f>
        <v>12300</v>
      </c>
    </row>
    <row r="3684" spans="3:5" x14ac:dyDescent="0.25">
      <c r="C3684">
        <f>'TPS543C20 Loop Gain'!AI256</f>
        <v>4.8993821037460599</v>
      </c>
      <c r="D3684">
        <f>'TPS543C20 Loop Gain'!AJ256</f>
        <v>36.703712230415029</v>
      </c>
      <c r="E3684">
        <f>'TPS543C20 Loop Gain'!B256</f>
        <v>12200</v>
      </c>
    </row>
    <row r="3685" spans="3:5" x14ac:dyDescent="0.25">
      <c r="C3685">
        <f>'TPS543C20 Loop Gain'!AI255</f>
        <v>5.033911953679735</v>
      </c>
      <c r="D3685">
        <f>'TPS543C20 Loop Gain'!AJ255</f>
        <v>36.566351824006532</v>
      </c>
      <c r="E3685">
        <f>'TPS543C20 Loop Gain'!B255</f>
        <v>12100</v>
      </c>
    </row>
    <row r="3686" spans="3:5" x14ac:dyDescent="0.25">
      <c r="C3686">
        <f>'TPS543C20 Loop Gain'!AI254</f>
        <v>5.1700599681467789</v>
      </c>
      <c r="D3686">
        <f>'TPS543C20 Loop Gain'!AJ254</f>
        <v>36.430060489490558</v>
      </c>
      <c r="E3686">
        <f>'TPS543C20 Loop Gain'!B254</f>
        <v>12000</v>
      </c>
    </row>
    <row r="3687" spans="3:5" x14ac:dyDescent="0.25">
      <c r="C3687">
        <f>'TPS543C20 Loop Gain'!AI253</f>
        <v>5.3078580652239289</v>
      </c>
      <c r="D3687">
        <f>'TPS543C20 Loop Gain'!AJ253</f>
        <v>36.294933993287607</v>
      </c>
      <c r="E3687">
        <f>'TPS543C20 Loop Gain'!B253</f>
        <v>11900</v>
      </c>
    </row>
    <row r="3688" spans="3:5" x14ac:dyDescent="0.25">
      <c r="C3688">
        <f>'TPS543C20 Loop Gain'!AI252</f>
        <v>5.4473390032923383</v>
      </c>
      <c r="D3688">
        <f>'TPS543C20 Loop Gain'!AJ252</f>
        <v>36.161073362609919</v>
      </c>
      <c r="E3688">
        <f>'TPS543C20 Loop Gain'!B252</f>
        <v>11800</v>
      </c>
    </row>
    <row r="3689" spans="3:5" x14ac:dyDescent="0.25">
      <c r="C3689">
        <f>'TPS543C20 Loop Gain'!AI251</f>
        <v>5.5885364058583313</v>
      </c>
      <c r="D3689">
        <f>'TPS543C20 Loop Gain'!AJ251</f>
        <v>36.028585203656142</v>
      </c>
      <c r="E3689">
        <f>'TPS543C20 Loop Gain'!B251</f>
        <v>11700</v>
      </c>
    </row>
    <row r="3690" spans="3:5" x14ac:dyDescent="0.25">
      <c r="C3690">
        <f>'TPS543C20 Loop Gain'!AI250</f>
        <v>5.7314847868422891</v>
      </c>
      <c r="D3690">
        <f>'TPS543C20 Loop Gain'!AJ250</f>
        <v>35.897582041786919</v>
      </c>
      <c r="E3690">
        <f>'TPS543C20 Loop Gain'!B250</f>
        <v>11600</v>
      </c>
    </row>
    <row r="3691" spans="3:5" x14ac:dyDescent="0.25">
      <c r="C3691">
        <f>'TPS543C20 Loop Gain'!AI249</f>
        <v>5.8762195762895058</v>
      </c>
      <c r="D3691">
        <f>'TPS543C20 Loop Gain'!AJ249</f>
        <v>35.768182685388702</v>
      </c>
      <c r="E3691">
        <f>'TPS543C20 Loop Gain'!B249</f>
        <v>11500</v>
      </c>
    </row>
    <row r="3692" spans="3:5" x14ac:dyDescent="0.25">
      <c r="C3692">
        <f>'TPS543C20 Loop Gain'!AI248</f>
        <v>6.0227771464411815</v>
      </c>
      <c r="D3692">
        <f>'TPS543C20 Loop Gain'!AJ248</f>
        <v>35.640512615231899</v>
      </c>
      <c r="E3692">
        <f>'TPS543C20 Loop Gain'!B248</f>
        <v>11400</v>
      </c>
    </row>
    <row r="3693" spans="3:5" x14ac:dyDescent="0.25">
      <c r="C3693">
        <f>'TPS543C20 Loop Gain'!AI247</f>
        <v>6.1711948380917816</v>
      </c>
      <c r="D3693">
        <f>'TPS543C20 Loop Gain'!AJ247</f>
        <v>35.514704401335571</v>
      </c>
      <c r="E3693">
        <f>'TPS543C20 Loop Gain'!B247</f>
        <v>11300</v>
      </c>
    </row>
    <row r="3694" spans="3:5" x14ac:dyDescent="0.25">
      <c r="C3694">
        <f>'TPS543C20 Loop Gain'!AI246</f>
        <v>6.3215109871413278</v>
      </c>
      <c r="D3694">
        <f>'TPS543C20 Loop Gain'!AJ246</f>
        <v>35.390898149473834</v>
      </c>
      <c r="E3694">
        <f>'TPS543C20 Loop Gain'!B246</f>
        <v>11200</v>
      </c>
    </row>
    <row r="3695" spans="3:5" x14ac:dyDescent="0.25">
      <c r="C3695">
        <f>'TPS543C20 Loop Gain'!AI245</f>
        <v>6.4737649512396489</v>
      </c>
      <c r="D3695">
        <f>'TPS543C20 Loop Gain'!AJ245</f>
        <v>35.269241979645813</v>
      </c>
      <c r="E3695">
        <f>'TPS543C20 Loop Gain'!B245</f>
        <v>11100</v>
      </c>
    </row>
    <row r="3696" spans="3:5" x14ac:dyDescent="0.25">
      <c r="C3696">
        <f>'TPS543C20 Loop Gain'!AI244</f>
        <v>6.6279971363851695</v>
      </c>
      <c r="D3696">
        <f>'TPS543C20 Loop Gain'!AJ244</f>
        <v>35.149892539056225</v>
      </c>
      <c r="E3696">
        <f>'TPS543C20 Loop Gain'!B244</f>
        <v>11000</v>
      </c>
    </row>
    <row r="3697" spans="3:5" x14ac:dyDescent="0.25">
      <c r="C3697">
        <f>'TPS543C20 Loop Gain'!AI243</f>
        <v>6.7842490233348212</v>
      </c>
      <c r="D3697">
        <f>'TPS543C20 Loop Gain'!AJ243</f>
        <v>35.033015552297812</v>
      </c>
      <c r="E3697">
        <f>'TPS543C20 Loop Gain'!B243</f>
        <v>10900</v>
      </c>
    </row>
    <row r="3698" spans="3:5" x14ac:dyDescent="0.25">
      <c r="C3698">
        <f>'TPS543C20 Loop Gain'!AI242</f>
        <v>6.9425631936310062</v>
      </c>
      <c r="D3698">
        <f>'TPS543C20 Loop Gain'!AJ242</f>
        <v>34.918786411741742</v>
      </c>
      <c r="E3698">
        <f>'TPS543C20 Loop Gain'!B242</f>
        <v>10800</v>
      </c>
    </row>
    <row r="3699" spans="3:5" x14ac:dyDescent="0.25">
      <c r="C3699">
        <f>'TPS543C20 Loop Gain'!AI241</f>
        <v>7.1029833550436017</v>
      </c>
      <c r="D3699">
        <f>'TPS543C20 Loop Gain'!AJ241</f>
        <v>34.807390811289252</v>
      </c>
      <c r="E3699">
        <f>'TPS543C20 Loop Gain'!B241</f>
        <v>10700</v>
      </c>
    </row>
    <row r="3700" spans="3:5" x14ac:dyDescent="0.25">
      <c r="C3700">
        <f>'TPS543C20 Loop Gain'!AI240</f>
        <v>7.265554366161906</v>
      </c>
      <c r="D3700">
        <f>'TPS543C20 Loop Gain'!AJ240</f>
        <v>34.699025426993948</v>
      </c>
      <c r="E3700">
        <f>'TPS543C20 Loop Gain'!B240</f>
        <v>10600</v>
      </c>
    </row>
    <row r="3701" spans="3:5" x14ac:dyDescent="0.25">
      <c r="C3701">
        <f>'TPS543C20 Loop Gain'!AI239</f>
        <v>7.4303222598484</v>
      </c>
      <c r="D3701">
        <f>'TPS543C20 Loop Gain'!AJ239</f>
        <v>34.593898648274276</v>
      </c>
      <c r="E3701">
        <f>'TPS543C20 Loop Gain'!B239</f>
        <v>10500</v>
      </c>
    </row>
    <row r="3702" spans="3:5" x14ac:dyDescent="0.25">
      <c r="C3702">
        <f>'TPS543C20 Loop Gain'!AI238</f>
        <v>7.5973342652053493</v>
      </c>
      <c r="D3702">
        <f>'TPS543C20 Loop Gain'!AJ238</f>
        <v>34.492231363784839</v>
      </c>
      <c r="E3702">
        <f>'TPS543C20 Loop Gain'!B238</f>
        <v>10400</v>
      </c>
    </row>
    <row r="3703" spans="3:5" x14ac:dyDescent="0.25">
      <c r="C3703">
        <f>'TPS543C20 Loop Gain'!AI237</f>
        <v>7.7666388276438774</v>
      </c>
      <c r="D3703">
        <f>'TPS543C20 Loop Gain'!AJ237</f>
        <v>34.394257806333336</v>
      </c>
      <c r="E3703">
        <f>'TPS543C20 Loop Gain'!B237</f>
        <v>10300</v>
      </c>
    </row>
    <row r="3704" spans="3:5" x14ac:dyDescent="0.25">
      <c r="C3704">
        <f>'TPS543C20 Loop Gain'!AI236</f>
        <v>7.9382856265920934</v>
      </c>
      <c r="D3704">
        <f>'TPS543C20 Loop Gain'!AJ236</f>
        <v>34.300226461559689</v>
      </c>
      <c r="E3704">
        <f>'TPS543C20 Loop Gain'!B236</f>
        <v>10200</v>
      </c>
    </row>
    <row r="3705" spans="3:5" x14ac:dyDescent="0.25">
      <c r="C3705">
        <f>'TPS543C20 Loop Gain'!AI235</f>
        <v>8.1123255902823139</v>
      </c>
      <c r="D3705">
        <f>'TPS543C20 Loop Gain'!AJ235</f>
        <v>34.210401045498742</v>
      </c>
      <c r="E3705">
        <f>'TPS543C20 Loop Gain'!B235</f>
        <v>10100</v>
      </c>
    </row>
    <row r="3706" spans="3:5" x14ac:dyDescent="0.25">
      <c r="C3706">
        <f>'TPS543C20 Loop Gain'!AI234</f>
        <v>8.2888109069818796</v>
      </c>
      <c r="D3706">
        <f>'TPS543C20 Loop Gain'!AJ234</f>
        <v>34.12506155651834</v>
      </c>
      <c r="E3706">
        <f>'TPS543C20 Loop Gain'!B234</f>
        <v>10000</v>
      </c>
    </row>
    <row r="3707" spans="3:5" x14ac:dyDescent="0.25">
      <c r="C3707">
        <f>'TPS543C20 Loop Gain'!AI233</f>
        <v>8.4677950319264959</v>
      </c>
      <c r="D3707">
        <f>'TPS543C20 Loop Gain'!AJ233</f>
        <v>34.04450540753453</v>
      </c>
      <c r="E3707">
        <f>'TPS543C20 Loop Gain'!B233</f>
        <v>9900</v>
      </c>
    </row>
    <row r="3708" spans="3:5" x14ac:dyDescent="0.25">
      <c r="C3708">
        <f>'TPS543C20 Loop Gain'!AI232</f>
        <v>8.6493326890870321</v>
      </c>
      <c r="D3708">
        <f>'TPS543C20 Loop Gain'!AJ232</f>
        <v>33.969048644881354</v>
      </c>
      <c r="E3708">
        <f>'TPS543C20 Loop Gain'!B232</f>
        <v>9800</v>
      </c>
    </row>
    <row r="3709" spans="3:5" x14ac:dyDescent="0.25">
      <c r="C3709">
        <f>'TPS543C20 Loop Gain'!AI231</f>
        <v>8.8334798667764822</v>
      </c>
      <c r="D3709">
        <f>'TPS543C20 Loop Gain'!AJ231</f>
        <v>33.899027260610765</v>
      </c>
      <c r="E3709">
        <f>'TPS543C20 Loop Gain'!B231</f>
        <v>9700</v>
      </c>
    </row>
    <row r="3710" spans="3:5" x14ac:dyDescent="0.25">
      <c r="C3710">
        <f>'TPS543C20 Loop Gain'!AI230</f>
        <v>9.0202938059310238</v>
      </c>
      <c r="D3710">
        <f>'TPS543C20 Loop Gain'!AJ230</f>
        <v>33.83479860551234</v>
      </c>
      <c r="E3710">
        <f>'TPS543C20 Loop Gain'!B230</f>
        <v>9600</v>
      </c>
    </row>
    <row r="3711" spans="3:5" x14ac:dyDescent="0.25">
      <c r="C3711">
        <f>'TPS543C20 Loop Gain'!AI229</f>
        <v>9.209832979733223</v>
      </c>
      <c r="D3711">
        <f>'TPS543C20 Loop Gain'!AJ229</f>
        <v>33.776742910581191</v>
      </c>
      <c r="E3711">
        <f>'TPS543C20 Loop Gain'!B229</f>
        <v>9500</v>
      </c>
    </row>
    <row r="3712" spans="3:5" x14ac:dyDescent="0.25">
      <c r="C3712">
        <f>'TPS543C20 Loop Gain'!AI228</f>
        <v>9.4021570630140321</v>
      </c>
      <c r="D3712">
        <f>'TPS543C20 Loop Gain'!AJ228</f>
        <v>33.725264925152139</v>
      </c>
      <c r="E3712">
        <f>'TPS543C20 Loop Gain'!B228</f>
        <v>9400</v>
      </c>
    </row>
    <row r="3713" spans="3:5" x14ac:dyDescent="0.25">
      <c r="C3713">
        <f>'TPS543C20 Loop Gain'!AI227</f>
        <v>9.5973268896500965</v>
      </c>
      <c r="D3713">
        <f>'TPS543C20 Loop Gain'!AJ227</f>
        <v>33.680795680379312</v>
      </c>
      <c r="E3713">
        <f>'TPS543C20 Loop Gain'!B227</f>
        <v>9300</v>
      </c>
    </row>
    <row r="3714" spans="3:5" x14ac:dyDescent="0.25">
      <c r="C3714">
        <f>'TPS543C20 Loop Gain'!AI226</f>
        <v>9.7954043958753765</v>
      </c>
      <c r="D3714">
        <f>'TPS543C20 Loop Gain'!AJ226</f>
        <v>33.643794387158039</v>
      </c>
      <c r="E3714">
        <f>'TPS543C20 Loop Gain'!B226</f>
        <v>9200</v>
      </c>
    </row>
    <row r="3715" spans="3:5" x14ac:dyDescent="0.25">
      <c r="C3715">
        <f>'TPS543C20 Loop Gain'!AI225</f>
        <v>9.9964525471143677</v>
      </c>
      <c r="D3715">
        <f>'TPS543C20 Loop Gain'!AJ225</f>
        <v>33.614750477987116</v>
      </c>
      <c r="E3715">
        <f>'TPS543C20 Loop Gain'!B225</f>
        <v>9100</v>
      </c>
    </row>
    <row r="3716" spans="3:5" x14ac:dyDescent="0.25">
      <c r="C3716">
        <f>'TPS543C20 Loop Gain'!AI224</f>
        <v>10.200535245573159</v>
      </c>
      <c r="D3716">
        <f>'TPS543C20 Loop Gain'!AJ224</f>
        <v>33.594185802569456</v>
      </c>
      <c r="E3716">
        <f>'TPS543C20 Loop Gain'!B224</f>
        <v>9000</v>
      </c>
    </row>
    <row r="3717" spans="3:5" x14ac:dyDescent="0.25">
      <c r="C3717">
        <f>'TPS543C20 Loop Gain'!AI223</f>
        <v>10.407717215396664</v>
      </c>
      <c r="D3717">
        <f>'TPS543C20 Loop Gain'!AJ223</f>
        <v>33.582656987176776</v>
      </c>
      <c r="E3717">
        <f>'TPS543C20 Loop Gain'!B223</f>
        <v>8900</v>
      </c>
    </row>
    <row r="3718" spans="3:5" x14ac:dyDescent="0.25">
      <c r="C3718">
        <f>'TPS543C20 Loop Gain'!AI222</f>
        <v>10.618063861719182</v>
      </c>
      <c r="D3718">
        <f>'TPS543C20 Loop Gain'!AJ222</f>
        <v>33.580757967845869</v>
      </c>
      <c r="E3718">
        <f>'TPS543C20 Loop Gain'!B222</f>
        <v>8800</v>
      </c>
    </row>
    <row r="3719" spans="3:5" x14ac:dyDescent="0.25">
      <c r="C3719">
        <f>'TPS543C20 Loop Gain'!AI221</f>
        <v>10.831641099365969</v>
      </c>
      <c r="D3719">
        <f>'TPS543C20 Loop Gain'!AJ221</f>
        <v>33.589122707332443</v>
      </c>
      <c r="E3719">
        <f>'TPS543C20 Loop Gain'!B221</f>
        <v>8700</v>
      </c>
    </row>
    <row r="3720" spans="3:5" x14ac:dyDescent="0.25">
      <c r="C3720">
        <f>'TPS543C20 Loop Gain'!AI220</f>
        <v>11.048515146339653</v>
      </c>
      <c r="D3720">
        <f>'TPS543C20 Loop Gain'!AJ220</f>
        <v>33.608428105372269</v>
      </c>
      <c r="E3720">
        <f>'TPS543C20 Loop Gain'!B220</f>
        <v>8600</v>
      </c>
    </row>
    <row r="3721" spans="3:5" x14ac:dyDescent="0.25">
      <c r="C3721">
        <f>'TPS543C20 Loop Gain'!AI219</f>
        <v>11.268752276473577</v>
      </c>
      <c r="D3721">
        <f>'TPS543C20 Loop Gain'!AJ219</f>
        <v>33.639397110971096</v>
      </c>
      <c r="E3721">
        <f>'TPS543C20 Loop Gain'!B219</f>
        <v>8500</v>
      </c>
    </row>
    <row r="3722" spans="3:5" x14ac:dyDescent="0.25">
      <c r="C3722">
        <f>'TPS543C20 Loop Gain'!AI218</f>
        <v>11.49241852482281</v>
      </c>
      <c r="D3722">
        <f>'TPS543C20 Loop Gain'!AJ218</f>
        <v>33.682802044279718</v>
      </c>
      <c r="E3722">
        <f>'TPS543C20 Loop Gain'!B218</f>
        <v>8400</v>
      </c>
    </row>
    <row r="3723" spans="3:5" x14ac:dyDescent="0.25">
      <c r="C3723">
        <f>'TPS543C20 Loop Gain'!AI217</f>
        <v>11.719579338399537</v>
      </c>
      <c r="D3723">
        <f>'TPS543C20 Loop Gain'!AJ217</f>
        <v>33.739468133721239</v>
      </c>
      <c r="E3723">
        <f>'TPS543C20 Loop Gain'!B217</f>
        <v>8300</v>
      </c>
    </row>
    <row r="3724" spans="3:5" x14ac:dyDescent="0.25">
      <c r="C3724">
        <f>'TPS543C20 Loop Gain'!AI216</f>
        <v>11.950299163792597</v>
      </c>
      <c r="D3724">
        <f>'TPS543C20 Loop Gain'!AJ216</f>
        <v>33.810277271461374</v>
      </c>
      <c r="E3724">
        <f>'TPS543C20 Loop Gain'!B216</f>
        <v>8200</v>
      </c>
    </row>
    <row r="3725" spans="3:5" x14ac:dyDescent="0.25">
      <c r="C3725">
        <f>'TPS543C20 Loop Gain'!AI215</f>
        <v>12.184640962000717</v>
      </c>
      <c r="D3725">
        <f>'TPS543C20 Loop Gain'!AJ215</f>
        <v>33.896171986703735</v>
      </c>
      <c r="E3725">
        <f>'TPS543C20 Loop Gain'!B215</f>
        <v>8100</v>
      </c>
    </row>
    <row r="3726" spans="3:5" x14ac:dyDescent="0.25">
      <c r="C3726">
        <f>'TPS543C20 Loop Gain'!AI214</f>
        <v>12.4226656394471</v>
      </c>
      <c r="D3726">
        <f>'TPS543C20 Loop Gain'!AJ214</f>
        <v>33.99815963147315</v>
      </c>
      <c r="E3726">
        <f>'TPS543C20 Loop Gain'!B214</f>
        <v>8000</v>
      </c>
    </row>
    <row r="3727" spans="3:5" x14ac:dyDescent="0.25">
      <c r="C3727">
        <f>'TPS543C20 Loop Gain'!AI213</f>
        <v>12.664431382628997</v>
      </c>
      <c r="D3727">
        <f>'TPS543C20 Loop Gain'!AJ213</f>
        <v>34.117316767129125</v>
      </c>
      <c r="E3727">
        <f>'TPS543C20 Loop Gain'!B213</f>
        <v>7900</v>
      </c>
    </row>
    <row r="3728" spans="3:5" x14ac:dyDescent="0.25">
      <c r="C3728">
        <f>'TPS543C20 Loop Gain'!AI212</f>
        <v>12.909992882170151</v>
      </c>
      <c r="D3728">
        <f>'TPS543C20 Loop Gain'!AJ212</f>
        <v>34.254793731499312</v>
      </c>
      <c r="E3728">
        <f>'TPS543C20 Loop Gain'!B212</f>
        <v>7800</v>
      </c>
    </row>
    <row r="3729" spans="3:5" x14ac:dyDescent="0.25">
      <c r="C3729">
        <f>'TPS543C20 Loop Gain'!AI211</f>
        <v>13.159400430216799</v>
      </c>
      <c r="D3729">
        <f>'TPS543C20 Loop Gain'!AJ211</f>
        <v>34.411819355720766</v>
      </c>
      <c r="E3729">
        <f>'TPS543C20 Loop Gain'!B211</f>
        <v>7700</v>
      </c>
    </row>
    <row r="3730" spans="3:5" x14ac:dyDescent="0.25">
      <c r="C3730">
        <f>'TPS543C20 Loop Gain'!AI210</f>
        <v>13.412698873109189</v>
      </c>
      <c r="D3730">
        <f>'TPS543C20 Loop Gain'!AJ210</f>
        <v>34.589705786053067</v>
      </c>
      <c r="E3730">
        <f>'TPS543C20 Loop Gain'!B210</f>
        <v>7600</v>
      </c>
    </row>
    <row r="3731" spans="3:5" x14ac:dyDescent="0.25">
      <c r="C3731">
        <f>'TPS543C20 Loop Gain'!AI209</f>
        <v>13.669926399167831</v>
      </c>
      <c r="D3731">
        <f>'TPS543C20 Loop Gain'!AJ209</f>
        <v>34.789853348422163</v>
      </c>
      <c r="E3731">
        <f>'TPS543C20 Loop Gain'!B209</f>
        <v>7500</v>
      </c>
    </row>
    <row r="3732" spans="3:5" x14ac:dyDescent="0.25">
      <c r="C3732">
        <f>'TPS543C20 Loop Gain'!AI208</f>
        <v>13.931113139197585</v>
      </c>
      <c r="D3732">
        <f>'TPS543C20 Loop Gain'!AJ208</f>
        <v>35.013755371361732</v>
      </c>
      <c r="E3732">
        <f>'TPS543C20 Loop Gain'!B208</f>
        <v>7400</v>
      </c>
    </row>
    <row r="3733" spans="3:5" x14ac:dyDescent="0.25">
      <c r="C3733">
        <f>'TPS543C20 Loop Gain'!AI207</f>
        <v>14.19627955512132</v>
      </c>
      <c r="D3733">
        <f>'TPS543C20 Loop Gain'!AJ207</f>
        <v>35.263002855518465</v>
      </c>
      <c r="E3733">
        <f>'TPS543C20 Loop Gain'!B207</f>
        <v>7300</v>
      </c>
    </row>
    <row r="3734" spans="3:5" x14ac:dyDescent="0.25">
      <c r="C3734">
        <f>'TPS543C20 Loop Gain'!AI206</f>
        <v>14.465434590013233</v>
      </c>
      <c r="D3734">
        <f>'TPS543C20 Loop Gain'!AJ206</f>
        <v>35.539288843733594</v>
      </c>
      <c r="E3734">
        <f>'TPS543C20 Loop Gain'!B206</f>
        <v>7200</v>
      </c>
    </row>
    <row r="3735" spans="3:5" x14ac:dyDescent="0.25">
      <c r="C3735">
        <f>'TPS543C20 Loop Gain'!AI205</f>
        <v>14.738573550897504</v>
      </c>
      <c r="D3735">
        <f>'TPS543C20 Loop Gain'!AJ205</f>
        <v>35.844412303714719</v>
      </c>
      <c r="E3735">
        <f>'TPS543C20 Loop Gain'!B205</f>
        <v>7100</v>
      </c>
    </row>
    <row r="3736" spans="3:5" x14ac:dyDescent="0.25">
      <c r="C3736">
        <f>'TPS543C20 Loop Gain'!AI204</f>
        <v>15.015675694281958</v>
      </c>
      <c r="D3736">
        <f>'TPS543C20 Loop Gain'!AJ204</f>
        <v>36.180281284178889</v>
      </c>
      <c r="E3736">
        <f>'TPS543C20 Loop Gain'!B204</f>
        <v>7000</v>
      </c>
    </row>
    <row r="3737" spans="3:5" x14ac:dyDescent="0.25">
      <c r="C3737">
        <f>'TPS543C20 Loop Gain'!AI203</f>
        <v>15.296701483686091</v>
      </c>
      <c r="D3737">
        <f>'TPS543C20 Loop Gain'!AJ203</f>
        <v>36.548915043429481</v>
      </c>
      <c r="E3737">
        <f>'TPS543C20 Loop Gain'!B203</f>
        <v>6900</v>
      </c>
    </row>
    <row r="3738" spans="3:5" x14ac:dyDescent="0.25">
      <c r="C3738">
        <f>'TPS543C20 Loop Gain'!AI202</f>
        <v>15.581589488973215</v>
      </c>
      <c r="D3738">
        <f>'TPS543C20 Loop Gain'!AJ202</f>
        <v>36.952444775490385</v>
      </c>
      <c r="E3738">
        <f>'TPS543C20 Loop Gain'!B202</f>
        <v>6800</v>
      </c>
    </row>
    <row r="3739" spans="3:5" x14ac:dyDescent="0.25">
      <c r="C3739">
        <f>'TPS543C20 Loop Gain'!AI201</f>
        <v>15.870252899476537</v>
      </c>
      <c r="D3739">
        <f>'TPS543C20 Loop Gain'!AJ201</f>
        <v>37.393112471586861</v>
      </c>
      <c r="E3739">
        <f>'TPS543C20 Loop Gain'!B201</f>
        <v>6700</v>
      </c>
    </row>
    <row r="3740" spans="3:5" x14ac:dyDescent="0.25">
      <c r="C3740">
        <f>'TPS543C20 Loop Gain'!AI200</f>
        <v>16.162575627583273</v>
      </c>
      <c r="D3740">
        <f>'TPS543C20 Loop Gain'!AJ200</f>
        <v>37.873267353296008</v>
      </c>
      <c r="E3740">
        <f>'TPS543C20 Loop Gain'!B200</f>
        <v>6600</v>
      </c>
    </row>
    <row r="3741" spans="3:5" x14ac:dyDescent="0.25">
      <c r="C3741">
        <f>'TPS543C20 Loop Gain'!AI199</f>
        <v>16.458407987404385</v>
      </c>
      <c r="D3741">
        <f>'TPS543C20 Loop Gain'!AJ199</f>
        <v>38.395359197819339</v>
      </c>
      <c r="E3741">
        <f>'TPS543C20 Loop Gain'!B199</f>
        <v>6500</v>
      </c>
    </row>
    <row r="3742" spans="3:5" x14ac:dyDescent="0.25">
      <c r="C3742">
        <f>'TPS543C20 Loop Gain'!AI198</f>
        <v>16.757561945559384</v>
      </c>
      <c r="D3742">
        <f>'TPS543C20 Loop Gain'!AJ198</f>
        <v>38.961927746556825</v>
      </c>
      <c r="E3742">
        <f>'TPS543C20 Loop Gain'!B198</f>
        <v>6400</v>
      </c>
    </row>
    <row r="3743" spans="3:5" x14ac:dyDescent="0.25">
      <c r="C3743">
        <f>'TPS543C20 Loop Gain'!AI197</f>
        <v>17.059805959341258</v>
      </c>
      <c r="D3743">
        <f>'TPS543C20 Loop Gain'!AJ197</f>
        <v>39.575587248596776</v>
      </c>
      <c r="E3743">
        <f>'TPS543C20 Loop Gain'!B197</f>
        <v>6300</v>
      </c>
    </row>
    <row r="3744" spans="3:5" x14ac:dyDescent="0.25">
      <c r="C3744">
        <f>'TPS543C20 Loop Gain'!AI196</f>
        <v>17.364859443096968</v>
      </c>
      <c r="D3744">
        <f>'TPS543C20 Loop Gain'!AJ196</f>
        <v>40.239005046335805</v>
      </c>
      <c r="E3744">
        <f>'TPS543C20 Loop Gain'!B196</f>
        <v>6200</v>
      </c>
    </row>
    <row r="3745" spans="3:5" x14ac:dyDescent="0.25">
      <c r="C3745">
        <f>'TPS543C20 Loop Gain'!AI195</f>
        <v>17.672386938336459</v>
      </c>
      <c r="D3745">
        <f>'TPS543C20 Loop Gain'!AJ195</f>
        <v>40.95487297087427</v>
      </c>
      <c r="E3745">
        <f>'TPS543C20 Loop Gain'!B195</f>
        <v>6100</v>
      </c>
    </row>
    <row r="3746" spans="3:5" x14ac:dyDescent="0.25">
      <c r="C3746">
        <f>'TPS543C20 Loop Gain'!AI194</f>
        <v>17.981992108679346</v>
      </c>
      <c r="D3746">
        <f>'TPS543C20 Loop Gain'!AJ194</f>
        <v>41.725870194816899</v>
      </c>
      <c r="E3746">
        <f>'TPS543C20 Loop Gain'!B194</f>
        <v>6000</v>
      </c>
    </row>
    <row r="3747" spans="3:5" x14ac:dyDescent="0.25">
      <c r="C3747">
        <f>'TPS543C20 Loop Gain'!AI193</f>
        <v>18.293211738807219</v>
      </c>
      <c r="D3747">
        <f>'TPS543C20 Loop Gain'!AJ193</f>
        <v>42.554616110866689</v>
      </c>
      <c r="E3747">
        <f>'TPS543C20 Loop Gain'!B193</f>
        <v>5900</v>
      </c>
    </row>
    <row r="3748" spans="3:5" x14ac:dyDescent="0.25">
      <c r="C3748">
        <f>'TPS543C20 Loop Gain'!AI192</f>
        <v>18.605509988269439</v>
      </c>
      <c r="D3748">
        <f>'TPS543C20 Loop Gain'!AJ192</f>
        <v>43.443611795579734</v>
      </c>
      <c r="E3748">
        <f>'TPS543C20 Loop Gain'!B192</f>
        <v>5800</v>
      </c>
    </row>
    <row r="3749" spans="3:5" x14ac:dyDescent="0.25">
      <c r="C3749">
        <f>'TPS543C20 Loop Gain'!AI191</f>
        <v>18.918273236283476</v>
      </c>
      <c r="D3749">
        <f>'TPS543C20 Loop Gain'!AJ191</f>
        <v>44.395168716939814</v>
      </c>
      <c r="E3749">
        <f>'TPS543C20 Loop Gain'!B191</f>
        <v>5700</v>
      </c>
    </row>
    <row r="3750" spans="3:5" x14ac:dyDescent="0.25">
      <c r="C3750">
        <f>'TPS543C20 Loop Gain'!AI190</f>
        <v>19.230805950885742</v>
      </c>
      <c r="D3750">
        <f>'TPS543C20 Loop Gain'!AJ190</f>
        <v>45.411323599160951</v>
      </c>
      <c r="E3750">
        <f>'TPS543C20 Loop Gain'!B190</f>
        <v>5600</v>
      </c>
    </row>
    <row r="3751" spans="3:5" x14ac:dyDescent="0.25">
      <c r="C3751">
        <f>'TPS543C20 Loop Gain'!AI189</f>
        <v>19.542328120479869</v>
      </c>
      <c r="D3751">
        <f>'TPS543C20 Loop Gain'!AJ189</f>
        <v>46.49373882210844</v>
      </c>
      <c r="E3751">
        <f>'TPS543C20 Loop Gain'!B189</f>
        <v>5500</v>
      </c>
    </row>
    <row r="3752" spans="3:5" x14ac:dyDescent="0.25">
      <c r="C3752">
        <f>'TPS543C20 Loop Gain'!AI188</f>
        <v>19.851974889959173</v>
      </c>
      <c r="D3752">
        <f>'TPS543C20 Loop Gain'!AJ188</f>
        <v>47.643588462002377</v>
      </c>
      <c r="E3752">
        <f>'TPS543C20 Loop Gain'!B188</f>
        <v>5400</v>
      </c>
    </row>
    <row r="3753" spans="3:5" x14ac:dyDescent="0.25">
      <c r="C3753">
        <f>'TPS543C20 Loop Gain'!AI187</f>
        <v>20.158799134306662</v>
      </c>
      <c r="D3753">
        <f>'TPS543C20 Loop Gain'!AJ187</f>
        <v>48.861431123492899</v>
      </c>
      <c r="E3753">
        <f>'TPS543C20 Loop Gain'!B187</f>
        <v>5300</v>
      </c>
    </row>
    <row r="3754" spans="3:5" x14ac:dyDescent="0.25">
      <c r="C3754">
        <f>'TPS543C20 Loop Gain'!AI186</f>
        <v>20.461777761854915</v>
      </c>
      <c r="D3754">
        <f>'TPS543C20 Loop Gain'!AJ186</f>
        <v>50.147072098997505</v>
      </c>
      <c r="E3754">
        <f>'TPS543C20 Loop Gain'!B186</f>
        <v>5200</v>
      </c>
    </row>
    <row r="3755" spans="3:5" x14ac:dyDescent="0.25">
      <c r="C3755">
        <f>'TPS543C20 Loop Gain'!AI185</f>
        <v>20.759822544048667</v>
      </c>
      <c r="D3755">
        <f>'TPS543C20 Loop Gain'!AJ185</f>
        <v>51.49941910760819</v>
      </c>
      <c r="E3755">
        <f>'TPS543C20 Loop Gain'!B185</f>
        <v>5100</v>
      </c>
    </row>
    <row r="3756" spans="3:5" x14ac:dyDescent="0.25">
      <c r="C3756">
        <f>'TPS543C20 Loop Gain'!AI184</f>
        <v>21.051796191845476</v>
      </c>
      <c r="D3756">
        <f>'TPS543C20 Loop Gain'!AJ184</f>
        <v>52.916337838685124</v>
      </c>
      <c r="E3756">
        <f>'TPS543C20 Loop Gain'!B184</f>
        <v>5000</v>
      </c>
    </row>
    <row r="3757" spans="3:5" x14ac:dyDescent="0.25">
      <c r="C3757">
        <f>'TPS543C20 Loop Gain'!AI183</f>
        <v>21.336534214368939</v>
      </c>
      <c r="D3757">
        <f>'TPS543C20 Loop Gain'!AJ183</f>
        <v>54.394515596103737</v>
      </c>
      <c r="E3757">
        <f>'TPS543C20 Loop Gain'!B183</f>
        <v>4900</v>
      </c>
    </row>
    <row r="3758" spans="3:5" x14ac:dyDescent="0.25">
      <c r="C3758">
        <f>'TPS543C20 Loop Gain'!AI182</f>
        <v>21.612872782360814</v>
      </c>
      <c r="D3758">
        <f>'TPS543C20 Loop Gain'!AJ182</f>
        <v>55.929343250984871</v>
      </c>
      <c r="E3758">
        <f>'TPS543C20 Loop Gain'!B182</f>
        <v>4800</v>
      </c>
    </row>
    <row r="3759" spans="3:5" x14ac:dyDescent="0.25">
      <c r="C3759">
        <f>'TPS543C20 Loop Gain'!AI181</f>
        <v>21.879682371063836</v>
      </c>
      <c r="D3759">
        <f>'TPS543C20 Loop Gain'!AJ181</f>
        <v>57.514827112832329</v>
      </c>
      <c r="E3759">
        <f>'TPS543C20 Loop Gain'!B181</f>
        <v>4700</v>
      </c>
    </row>
    <row r="3760" spans="3:5" x14ac:dyDescent="0.25">
      <c r="C3760">
        <f>'TPS543C20 Loop Gain'!AI180</f>
        <v>22.13590639075246</v>
      </c>
      <c r="D3760">
        <f>'TPS543C20 Loop Gain'!AJ180</f>
        <v>59.143542808988776</v>
      </c>
      <c r="E3760">
        <f>'TPS543C20 Loop Gain'!B180</f>
        <v>4600</v>
      </c>
    </row>
    <row r="3761" spans="3:5" x14ac:dyDescent="0.25">
      <c r="C3761">
        <f>'TPS543C20 Loop Gain'!AI179</f>
        <v>22.380603374668006</v>
      </c>
      <c r="D3761">
        <f>'TPS543C20 Loop Gain'!AJ179</f>
        <v>60.806642415516372</v>
      </c>
      <c r="E3761">
        <f>'TPS543C20 Loop Gain'!B179</f>
        <v>4500</v>
      </c>
    </row>
    <row r="3762" spans="3:5" x14ac:dyDescent="0.25">
      <c r="C3762">
        <f>'TPS543C20 Loop Gain'!AI178</f>
        <v>22.612990662472733</v>
      </c>
      <c r="D3762">
        <f>'TPS543C20 Loop Gain'!AJ178</f>
        <v>62.493923613898176</v>
      </c>
      <c r="E3762">
        <f>'TPS543C20 Loop Gain'!B178</f>
        <v>4400</v>
      </c>
    </row>
    <row r="3763" spans="3:5" x14ac:dyDescent="0.25">
      <c r="C3763">
        <f>'TPS543C20 Loop Gain'!AI177</f>
        <v>22.832486996739412</v>
      </c>
      <c r="D3763">
        <f>'TPS543C20 Loop Gain'!AJ177</f>
        <v>64.193965487734403</v>
      </c>
      <c r="E3763">
        <f>'TPS543C20 Loop Gain'!B177</f>
        <v>4300</v>
      </c>
    </row>
    <row r="3764" spans="3:5" x14ac:dyDescent="0.25">
      <c r="C3764">
        <f>'TPS543C20 Loop Gain'!AI176</f>
        <v>23.03875115385636</v>
      </c>
      <c r="D3764">
        <f>'TPS543C20 Loop Gain'!AJ176</f>
        <v>65.894329976486048</v>
      </c>
      <c r="E3764">
        <f>'TPS543C20 Loop Gain'!B176</f>
        <v>4200</v>
      </c>
    </row>
    <row r="3765" spans="3:5" x14ac:dyDescent="0.25">
      <c r="C3765">
        <f>'TPS543C20 Loop Gain'!AI175</f>
        <v>23.231713755710889</v>
      </c>
      <c r="D3765">
        <f>'TPS543C20 Loop Gain'!AJ175</f>
        <v>67.581821583270411</v>
      </c>
      <c r="E3765">
        <f>'TPS543C20 Loop Gain'!B175</f>
        <v>4100</v>
      </c>
    </row>
    <row r="3766" spans="3:5" x14ac:dyDescent="0.25">
      <c r="C3766">
        <f>'TPS543C20 Loop Gain'!AI174</f>
        <v>23.411599806051036</v>
      </c>
      <c r="D3766">
        <f>'TPS543C20 Loop Gain'!AJ174</f>
        <v>69.242791603493558</v>
      </c>
      <c r="E3766">
        <f>'TPS543C20 Loop Gain'!B174</f>
        <v>4000</v>
      </c>
    </row>
    <row r="3767" spans="3:5" x14ac:dyDescent="0.25">
      <c r="C3767">
        <f>'TPS543C20 Loop Gain'!AI173</f>
        <v>23.578940249987156</v>
      </c>
      <c r="D3767">
        <f>'TPS543C20 Loop Gain'!AJ173</f>
        <v>70.863467946762256</v>
      </c>
      <c r="E3767">
        <f>'TPS543C20 Loop Gain'!B173</f>
        <v>3900</v>
      </c>
    </row>
    <row r="3768" spans="3:5" x14ac:dyDescent="0.25">
      <c r="C3768">
        <f>'TPS543C20 Loop Gain'!AI172</f>
        <v>23.734571876992522</v>
      </c>
      <c r="D3768">
        <f>'TPS543C20 Loop Gain'!AJ172</f>
        <v>72.430288507321293</v>
      </c>
      <c r="E3768">
        <f>'TPS543C20 Loop Gain'!B172</f>
        <v>3800</v>
      </c>
    </row>
    <row r="3769" spans="3:5" x14ac:dyDescent="0.25">
      <c r="C3769">
        <f>'TPS543C20 Loop Gain'!AI171</f>
        <v>23.879626028151584</v>
      </c>
      <c r="D3769">
        <f>'TPS543C20 Loop Gain'!AJ171</f>
        <v>73.930215594325048</v>
      </c>
      <c r="E3769">
        <f>'TPS543C20 Loop Gain'!B171</f>
        <v>3700</v>
      </c>
    </row>
    <row r="3770" spans="3:5" x14ac:dyDescent="0.25">
      <c r="C3770">
        <f>'TPS543C20 Loop Gain'!AI170</f>
        <v>24.015507650924718</v>
      </c>
      <c r="D3770">
        <f>'TPS543C20 Loop Gain'!AJ170</f>
        <v>75.351011251641623</v>
      </c>
      <c r="E3770">
        <f>'TPS543C20 Loop Gain'!B170</f>
        <v>3600</v>
      </c>
    </row>
    <row r="3771" spans="3:5" x14ac:dyDescent="0.25">
      <c r="C3771">
        <f>'TPS543C20 Loop Gain'!AI169</f>
        <v>24.143867107825109</v>
      </c>
      <c r="D3771">
        <f>'TPS543C20 Loop Gain'!AJ169</f>
        <v>76.681457934502035</v>
      </c>
      <c r="E3771">
        <f>'TPS543C20 Loop Gain'!B169</f>
        <v>3500</v>
      </c>
    </row>
    <row r="3772" spans="3:5" x14ac:dyDescent="0.25">
      <c r="C3772">
        <f>'TPS543C20 Loop Gain'!AI168</f>
        <v>24.266567678195333</v>
      </c>
      <c r="D3772">
        <f>'TPS543C20 Loop Gain'!AJ168</f>
        <v>77.911515115497693</v>
      </c>
      <c r="E3772">
        <f>'TPS543C20 Loop Gain'!B168</f>
        <v>3400</v>
      </c>
    </row>
    <row r="3773" spans="3:5" x14ac:dyDescent="0.25">
      <c r="C3773">
        <f>'TPS543C20 Loop Gain'!AI167</f>
        <v>24.385651856140349</v>
      </c>
      <c r="D3773">
        <f>'TPS543C20 Loop Gain'!AJ167</f>
        <v>79.032408927703116</v>
      </c>
      <c r="E3773">
        <f>'TPS543C20 Loop Gain'!B167</f>
        <v>3300</v>
      </c>
    </row>
    <row r="3774" spans="3:5" x14ac:dyDescent="0.25">
      <c r="C3774">
        <f>'TPS543C20 Loop Gain'!AI166</f>
        <v>24.503309375326971</v>
      </c>
      <c r="D3774">
        <f>'TPS543C20 Loop Gain'!AJ166</f>
        <v>80.036657943930877</v>
      </c>
      <c r="E3774">
        <f>'TPS543C20 Loop Gain'!B166</f>
        <v>3200</v>
      </c>
    </row>
    <row r="3775" spans="3:5" x14ac:dyDescent="0.25">
      <c r="C3775">
        <f>'TPS543C20 Loop Gain'!AI165</f>
        <v>24.621849469875503</v>
      </c>
      <c r="D3775">
        <f>'TPS543C20 Loop Gain'!AJ165</f>
        <v>80.918042921300284</v>
      </c>
      <c r="E3775">
        <f>'TPS543C20 Loop Gain'!B165</f>
        <v>3100</v>
      </c>
    </row>
    <row r="3776" spans="3:5" x14ac:dyDescent="0.25">
      <c r="C3776">
        <f>'TPS543C20 Loop Gain'!AI164</f>
        <v>24.743679323199899</v>
      </c>
      <c r="D3776">
        <f>'TPS543C20 Loop Gain'!AJ164</f>
        <v>81.671531446572388</v>
      </c>
      <c r="E3776">
        <f>'TPS543C20 Loop Gain'!B164</f>
        <v>3000</v>
      </c>
    </row>
    <row r="3777" spans="3:5" x14ac:dyDescent="0.25">
      <c r="C3777">
        <f>'TPS543C20 Loop Gain'!AI163</f>
        <v>24.871290076145751</v>
      </c>
      <c r="D3777">
        <f>'TPS543C20 Loop Gain'!AJ163</f>
        <v>82.293169884255533</v>
      </c>
      <c r="E3777">
        <f>'TPS543C20 Loop Gain'!B163</f>
        <v>2900</v>
      </c>
    </row>
    <row r="3778" spans="3:5" x14ac:dyDescent="0.25">
      <c r="C3778">
        <f>'TPS543C20 Loop Gain'!AI162</f>
        <v>25.007251254509253</v>
      </c>
      <c r="D3778">
        <f>'TPS543C20 Loop Gain'!AJ162</f>
        <v>82.779955106437399</v>
      </c>
      <c r="E3778">
        <f>'TPS543C20 Loop Gain'!B162</f>
        <v>2800</v>
      </c>
    </row>
    <row r="3779" spans="3:5" x14ac:dyDescent="0.25">
      <c r="C3779">
        <f>'TPS543C20 Loop Gain'!AI161</f>
        <v>25.154214096542855</v>
      </c>
      <c r="D3779">
        <f>'TPS543C20 Loop Gain'!AJ161</f>
        <v>83.129697574259453</v>
      </c>
      <c r="E3779">
        <f>'TPS543C20 Loop Gain'!B161</f>
        <v>2700</v>
      </c>
    </row>
    <row r="3780" spans="3:5" x14ac:dyDescent="0.25">
      <c r="C3780">
        <f>'TPS543C20 Loop Gain'!AI160</f>
        <v>25.314924046261382</v>
      </c>
      <c r="D3780">
        <f>'TPS543C20 Loop Gain'!AJ160</f>
        <v>83.340885896022797</v>
      </c>
      <c r="E3780">
        <f>'TPS543C20 Loop Gain'!B160</f>
        <v>2600</v>
      </c>
    </row>
    <row r="3781" spans="3:5" x14ac:dyDescent="0.25">
      <c r="C3781">
        <f>'TPS543C20 Loop Gain'!AI159</f>
        <v>25.492242638231343</v>
      </c>
      <c r="D3781">
        <f>'TPS543C20 Loop Gain'!AJ159</f>
        <v>83.412561427518071</v>
      </c>
      <c r="E3781">
        <f>'TPS543C20 Loop Gain'!B159</f>
        <v>2500</v>
      </c>
    </row>
    <row r="3782" spans="3:5" x14ac:dyDescent="0.25">
      <c r="C3782">
        <f>'TPS543C20 Loop Gain'!AI158</f>
        <v>25.689179130342282</v>
      </c>
      <c r="D3782">
        <f>'TPS543C20 Loop Gain'!AJ158</f>
        <v>83.344210161297468</v>
      </c>
      <c r="E3782">
        <f>'TPS543C20 Loop Gain'!B158</f>
        <v>2400</v>
      </c>
    </row>
    <row r="3783" spans="3:5" x14ac:dyDescent="0.25">
      <c r="C3783">
        <f>'TPS543C20 Loop Gain'!AI157</f>
        <v>25.908932535408134</v>
      </c>
      <c r="D3783">
        <f>'TPS543C20 Loop Gain'!AJ157</f>
        <v>83.135678359804089</v>
      </c>
      <c r="E3783">
        <f>'TPS543C20 Loop Gain'!B157</f>
        <v>2300</v>
      </c>
    </row>
    <row r="3784" spans="3:5" x14ac:dyDescent="0.25">
      <c r="C3784">
        <f>'TPS543C20 Loop Gain'!AI156</f>
        <v>26.154945157641709</v>
      </c>
      <c r="D3784">
        <f>'TPS543C20 Loop Gain'!AJ156</f>
        <v>82.787118364471468</v>
      </c>
      <c r="E3784">
        <f>'TPS543C20 Loop Gain'!B156</f>
        <v>2200</v>
      </c>
    </row>
    <row r="3785" spans="3:5" x14ac:dyDescent="0.25">
      <c r="C3785">
        <f>'TPS543C20 Loop Gain'!AI155</f>
        <v>26.430969364396866</v>
      </c>
      <c r="D3785">
        <f>'TPS543C20 Loop Gain'!AJ155</f>
        <v>82.298972001257198</v>
      </c>
      <c r="E3785">
        <f>'TPS543C20 Loop Gain'!B155</f>
        <v>2100</v>
      </c>
    </row>
    <row r="3786" spans="3:5" x14ac:dyDescent="0.25">
      <c r="C3786">
        <f>'TPS543C20 Loop Gain'!AI154</f>
        <v>26.74115014286884</v>
      </c>
      <c r="D3786">
        <f>'TPS543C20 Loop Gain'!AJ154</f>
        <v>81.672001301067908</v>
      </c>
      <c r="E3786">
        <f>'TPS543C20 Loop Gain'!B154</f>
        <v>2000</v>
      </c>
    </row>
    <row r="3787" spans="3:5" x14ac:dyDescent="0.25">
      <c r="C3787">
        <f>'TPS543C20 Loop Gain'!AI153</f>
        <v>27.090127054274888</v>
      </c>
      <c r="D3787">
        <f>'TPS543C20 Loop Gain'!AJ153</f>
        <v>80.907380291886028</v>
      </c>
      <c r="E3787">
        <f>'TPS543C20 Loop Gain'!B153</f>
        <v>1900</v>
      </c>
    </row>
    <row r="3788" spans="3:5" x14ac:dyDescent="0.25">
      <c r="C3788">
        <f>'TPS543C20 Loop Gain'!AI152</f>
        <v>27.483160581784986</v>
      </c>
      <c r="D3788">
        <f>'TPS543C20 Loop Gain'!AJ152</f>
        <v>80.006868063995896</v>
      </c>
      <c r="E3788">
        <f>'TPS543C20 Loop Gain'!B152</f>
        <v>1800</v>
      </c>
    </row>
    <row r="3789" spans="3:5" x14ac:dyDescent="0.25">
      <c r="C3789">
        <f>'TPS543C20 Loop Gain'!AI151</f>
        <v>27.926289692830345</v>
      </c>
      <c r="D3789">
        <f>'TPS543C20 Loop Gain'!AJ151</f>
        <v>78.973093201650414</v>
      </c>
      <c r="E3789">
        <f>'TPS543C20 Loop Gain'!B151</f>
        <v>1700</v>
      </c>
    </row>
    <row r="3790" spans="3:5" x14ac:dyDescent="0.25">
      <c r="C3790">
        <f>'TPS543C20 Loop Gain'!AI150</f>
        <v>28.426529876144969</v>
      </c>
      <c r="D3790">
        <f>'TPS543C20 Loop Gain'!AJ150</f>
        <v>77.809994663807757</v>
      </c>
      <c r="E3790">
        <f>'TPS543C20 Loop Gain'!B150</f>
        <v>1600</v>
      </c>
    </row>
    <row r="3791" spans="3:5" x14ac:dyDescent="0.25">
      <c r="C3791">
        <f>'TPS543C20 Loop Gain'!AI149</f>
        <v>28.99212423130535</v>
      </c>
      <c r="D3791">
        <f>'TPS543C20 Loop Gain'!AJ149</f>
        <v>76.523486897175061</v>
      </c>
      <c r="E3791">
        <f>'TPS543C20 Loop Gain'!B149</f>
        <v>1500</v>
      </c>
    </row>
    <row r="3792" spans="3:5" x14ac:dyDescent="0.25">
      <c r="C3792">
        <f>'TPS543C20 Loop Gain'!AI148</f>
        <v>29.632864778682656</v>
      </c>
      <c r="D3792">
        <f>'TPS543C20 Loop Gain'!AJ148</f>
        <v>75.122451574270215</v>
      </c>
      <c r="E3792">
        <f>'TPS543C20 Loop Gain'!B148</f>
        <v>1400</v>
      </c>
    </row>
    <row r="3793" spans="3:5" x14ac:dyDescent="0.25">
      <c r="C3793">
        <f>'TPS543C20 Loop Gain'!AI147</f>
        <v>30.360507635126638</v>
      </c>
      <c r="D3793">
        <f>'TPS543C20 Loop Gain'!AJ147</f>
        <v>73.62021170975413</v>
      </c>
      <c r="E3793">
        <f>'TPS543C20 Loop Gain'!B147</f>
        <v>1300</v>
      </c>
    </row>
    <row r="3794" spans="3:5" x14ac:dyDescent="0.25">
      <c r="C3794">
        <f>'TPS543C20 Loop Gain'!AI146</f>
        <v>31.18931505571128</v>
      </c>
      <c r="D3794">
        <f>'TPS543C20 Loop Gain'!AJ146</f>
        <v>72.036727410082278</v>
      </c>
      <c r="E3794">
        <f>'TPS543C20 Loop Gain'!B146</f>
        <v>1200</v>
      </c>
    </row>
    <row r="3795" spans="3:5" x14ac:dyDescent="0.25">
      <c r="C3795">
        <f>'TPS543C20 Loop Gain'!AI145</f>
        <v>32.136771229983822</v>
      </c>
      <c r="D3795">
        <f>'TPS543C20 Loop Gain'!AJ145</f>
        <v>70.401885620347301</v>
      </c>
      <c r="E3795">
        <f>'TPS543C20 Loop Gain'!B145</f>
        <v>1100</v>
      </c>
    </row>
    <row r="3796" spans="3:5" x14ac:dyDescent="0.25">
      <c r="C3796">
        <f>'TPS543C20 Loop Gain'!AI144</f>
        <v>33.224540048027869</v>
      </c>
      <c r="D3796">
        <f>'TPS543C20 Loop Gain'!AJ144</f>
        <v>68.760473081729273</v>
      </c>
      <c r="E3796">
        <f>'TPS543C20 Loop Gain'!B144</f>
        <v>1000</v>
      </c>
    </row>
    <row r="3797" spans="3:5" x14ac:dyDescent="0.25">
      <c r="C3797">
        <f>'TPS543C20 Loop Gain'!AI143</f>
        <v>34.479767189338936</v>
      </c>
      <c r="D3797">
        <f>'TPS543C20 Loop Gain'!AJ143</f>
        <v>67.179783672148915</v>
      </c>
      <c r="E3797">
        <f>'TPS543C20 Loop Gain'!B143</f>
        <v>900</v>
      </c>
    </row>
    <row r="3798" spans="3:5" x14ac:dyDescent="0.25">
      <c r="C3798">
        <f>'TPS543C20 Loop Gain'!AI142</f>
        <v>35.936886621108435</v>
      </c>
      <c r="D3798">
        <f>'TPS543C20 Loop Gain'!AJ142</f>
        <v>65.761430242372725</v>
      </c>
      <c r="E3798">
        <f>'TPS543C20 Loop Gain'!B142</f>
        <v>800</v>
      </c>
    </row>
    <row r="3799" spans="3:5" x14ac:dyDescent="0.25">
      <c r="C3799">
        <f>'TPS543C20 Loop Gain'!AI141</f>
        <v>37.64019754238943</v>
      </c>
      <c r="D3799">
        <f>'TPS543C20 Loop Gain'!AJ141</f>
        <v>64.660009904997395</v>
      </c>
      <c r="E3799">
        <f>'TPS543C20 Loop Gain'!B141</f>
        <v>700</v>
      </c>
    </row>
    <row r="3800" spans="3:5" x14ac:dyDescent="0.25">
      <c r="C3800">
        <f>'TPS543C20 Loop Gain'!AI140</f>
        <v>39.64770046390737</v>
      </c>
      <c r="D3800">
        <f>'TPS543C20 Loop Gain'!AJ140</f>
        <v>64.113164473822749</v>
      </c>
      <c r="E3800">
        <f>'TPS543C20 Loop Gain'!B140</f>
        <v>600</v>
      </c>
    </row>
    <row r="3801" spans="3:5" x14ac:dyDescent="0.25">
      <c r="C3801">
        <f>'TPS543C20 Loop Gain'!AI139</f>
        <v>42.037261991410773</v>
      </c>
      <c r="D3801">
        <f>'TPS543C20 Loop Gain'!AJ139</f>
        <v>64.490861476113096</v>
      </c>
      <c r="E3801">
        <f>'TPS543C20 Loop Gain'!B139</f>
        <v>500</v>
      </c>
    </row>
    <row r="3802" spans="3:5" x14ac:dyDescent="0.25">
      <c r="C3802">
        <f>'TPS543C20 Loop Gain'!AI138</f>
        <v>44.918171460583594</v>
      </c>
      <c r="D3802">
        <f>'TPS543C20 Loop Gain'!AJ138</f>
        <v>66.377524195483559</v>
      </c>
      <c r="E3802">
        <f>'TPS543C20 Loop Gain'!B138</f>
        <v>400</v>
      </c>
    </row>
    <row r="3803" spans="3:5" x14ac:dyDescent="0.25">
      <c r="C3803">
        <f>'TPS543C20 Loop Gain'!AI137</f>
        <v>48.459961971532024</v>
      </c>
      <c r="D3803">
        <f>'TPS543C20 Loop Gain'!AJ137</f>
        <v>70.715926564053078</v>
      </c>
      <c r="E3803">
        <f>'TPS543C20 Loop Gain'!B137</f>
        <v>300</v>
      </c>
    </row>
    <row r="3804" spans="3:5" x14ac:dyDescent="0.25">
      <c r="C3804">
        <f>'TPS543C20 Loop Gain'!AI136</f>
        <v>52.997612805386296</v>
      </c>
      <c r="D3804">
        <f>'TPS543C20 Loop Gain'!AJ136</f>
        <v>79.153314352381983</v>
      </c>
      <c r="E3804">
        <f>'TPS543C20 Loop Gain'!B136</f>
        <v>200</v>
      </c>
    </row>
    <row r="3805" spans="3:5" x14ac:dyDescent="0.25">
      <c r="C3805">
        <f>'TPS543C20 Loop Gain'!AI135</f>
        <v>59.581370347883656</v>
      </c>
      <c r="D3805">
        <f>'TPS543C20 Loop Gain'!AJ135</f>
        <v>96.270674105164701</v>
      </c>
      <c r="E3805">
        <f>'TPS543C20 Loop Gain'!B135</f>
        <v>100</v>
      </c>
    </row>
    <row r="3806" spans="3:5" x14ac:dyDescent="0.25">
      <c r="C3806">
        <f>'TPS543C20 Loop Gain'!AI134</f>
        <v>70.014067092433493</v>
      </c>
      <c r="D3806">
        <f>'TPS543C20 Loop Gain'!AJ134</f>
        <v>161.07805096220702</v>
      </c>
      <c r="E3806">
        <f>'TPS543C20 Loop Gain'!B134</f>
        <v>10</v>
      </c>
    </row>
    <row r="3807" spans="3:5" x14ac:dyDescent="0.25">
      <c r="C3807">
        <f>'TPS543C20 Loop Gain'!AI133</f>
        <v>70.437647307753195</v>
      </c>
      <c r="D3807">
        <f>'TPS543C20 Loop Gain'!AJ133</f>
        <v>178.04914908023363</v>
      </c>
      <c r="E3807">
        <f>'TPS543C20 Loop Gain'!B133</f>
        <v>1</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32"/>
  <sheetViews>
    <sheetView workbookViewId="0"/>
  </sheetViews>
  <sheetFormatPr defaultRowHeight="15" x14ac:dyDescent="0.25"/>
  <sheetData>
    <row r="1" spans="1:11" x14ac:dyDescent="0.25">
      <c r="A1" t="s">
        <v>278</v>
      </c>
      <c r="D1" t="s">
        <v>65</v>
      </c>
      <c r="G1" t="s">
        <v>275</v>
      </c>
      <c r="J1" t="s">
        <v>276</v>
      </c>
    </row>
    <row r="2" spans="1:11" x14ac:dyDescent="0.25">
      <c r="A2">
        <f>1</f>
        <v>1</v>
      </c>
      <c r="B2">
        <v>0</v>
      </c>
      <c r="D2">
        <v>0.6</v>
      </c>
      <c r="E2">
        <v>0</v>
      </c>
      <c r="G2">
        <v>300</v>
      </c>
      <c r="H2">
        <v>66.5</v>
      </c>
      <c r="J2">
        <v>0.5</v>
      </c>
      <c r="K2">
        <v>0</v>
      </c>
    </row>
    <row r="3" spans="1:11" x14ac:dyDescent="0.25">
      <c r="A3">
        <f>1.42</f>
        <v>1.42</v>
      </c>
      <c r="B3">
        <v>8.66</v>
      </c>
      <c r="D3">
        <v>0.7</v>
      </c>
      <c r="E3">
        <v>8.66</v>
      </c>
      <c r="G3">
        <v>400</v>
      </c>
      <c r="H3">
        <v>48.7</v>
      </c>
      <c r="J3">
        <v>1</v>
      </c>
      <c r="K3">
        <v>8.66</v>
      </c>
    </row>
    <row r="4" spans="1:11" x14ac:dyDescent="0.25">
      <c r="A4">
        <f>1.94</f>
        <v>1.94</v>
      </c>
      <c r="B4">
        <v>15.4</v>
      </c>
      <c r="D4">
        <v>0.75</v>
      </c>
      <c r="E4">
        <v>15.4</v>
      </c>
      <c r="G4">
        <v>500</v>
      </c>
      <c r="H4">
        <v>39.200000000000003</v>
      </c>
      <c r="J4">
        <v>2</v>
      </c>
      <c r="K4">
        <v>15.4</v>
      </c>
    </row>
    <row r="5" spans="1:11" x14ac:dyDescent="0.25">
      <c r="A5">
        <f>2.58</f>
        <v>2.58</v>
      </c>
      <c r="B5">
        <v>23.7</v>
      </c>
      <c r="D5">
        <v>0.8</v>
      </c>
      <c r="E5">
        <v>23.7</v>
      </c>
      <c r="G5">
        <v>700</v>
      </c>
      <c r="H5">
        <v>28</v>
      </c>
      <c r="J5">
        <v>4</v>
      </c>
      <c r="K5" t="s">
        <v>277</v>
      </c>
    </row>
    <row r="6" spans="1:11" x14ac:dyDescent="0.25">
      <c r="A6">
        <f>3.43</f>
        <v>3.43</v>
      </c>
      <c r="B6">
        <v>34.799999999999997</v>
      </c>
      <c r="D6">
        <v>0.85</v>
      </c>
      <c r="E6">
        <v>34.799999999999997</v>
      </c>
      <c r="G6">
        <v>850</v>
      </c>
      <c r="H6">
        <v>22.6</v>
      </c>
      <c r="J6">
        <v>5</v>
      </c>
      <c r="K6">
        <v>23.7</v>
      </c>
    </row>
    <row r="7" spans="1:11" x14ac:dyDescent="0.25">
      <c r="A7">
        <f>4.57</f>
        <v>4.57</v>
      </c>
      <c r="B7">
        <v>51.1</v>
      </c>
      <c r="D7">
        <v>0.9</v>
      </c>
      <c r="E7">
        <v>51.1</v>
      </c>
      <c r="G7">
        <v>1000</v>
      </c>
      <c r="H7">
        <v>19.100000000000001</v>
      </c>
      <c r="J7">
        <v>8</v>
      </c>
      <c r="K7">
        <v>34.799999999999997</v>
      </c>
    </row>
    <row r="8" spans="1:11" x14ac:dyDescent="0.25">
      <c r="A8">
        <f>6.23</f>
        <v>6.23</v>
      </c>
      <c r="B8">
        <v>78.7</v>
      </c>
      <c r="D8">
        <v>0.95</v>
      </c>
      <c r="E8">
        <v>78.7</v>
      </c>
      <c r="G8">
        <v>1200</v>
      </c>
      <c r="H8">
        <v>15.4</v>
      </c>
      <c r="J8">
        <v>12</v>
      </c>
      <c r="K8">
        <v>51.1</v>
      </c>
    </row>
    <row r="9" spans="1:11" x14ac:dyDescent="0.25">
      <c r="A9">
        <f>8.91</f>
        <v>8.91</v>
      </c>
      <c r="B9">
        <v>121</v>
      </c>
      <c r="D9">
        <v>1</v>
      </c>
      <c r="E9" t="s">
        <v>277</v>
      </c>
      <c r="G9">
        <v>2000</v>
      </c>
      <c r="H9">
        <v>8.06</v>
      </c>
      <c r="J9">
        <v>16</v>
      </c>
      <c r="K9">
        <v>78.7</v>
      </c>
    </row>
    <row r="10" spans="1:11" x14ac:dyDescent="0.25">
      <c r="A10">
        <f>14.1</f>
        <v>14.1</v>
      </c>
      <c r="B10">
        <v>187</v>
      </c>
      <c r="D10">
        <v>1.05</v>
      </c>
      <c r="E10">
        <v>121</v>
      </c>
      <c r="J10">
        <v>24</v>
      </c>
      <c r="K10">
        <v>121</v>
      </c>
    </row>
    <row r="11" spans="1:11" x14ac:dyDescent="0.25">
      <c r="A11">
        <f>29.1</f>
        <v>29.1</v>
      </c>
      <c r="B11" t="s">
        <v>277</v>
      </c>
      <c r="D11">
        <v>1.1000000000000001</v>
      </c>
      <c r="E11">
        <v>187</v>
      </c>
      <c r="J11">
        <v>32</v>
      </c>
      <c r="K11">
        <v>187</v>
      </c>
    </row>
    <row r="15" spans="1:11" x14ac:dyDescent="0.25">
      <c r="B15" t="s">
        <v>544</v>
      </c>
    </row>
    <row r="31" spans="1:1" x14ac:dyDescent="0.25">
      <c r="A31" t="s">
        <v>545</v>
      </c>
    </row>
    <row r="32" spans="1:1" x14ac:dyDescent="0.25">
      <c r="A32" t="s">
        <v>546</v>
      </c>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2"/>
  <sheetViews>
    <sheetView workbookViewId="0"/>
  </sheetViews>
  <sheetFormatPr defaultRowHeight="15" x14ac:dyDescent="0.25"/>
  <sheetData>
    <row r="1" spans="1:2" x14ac:dyDescent="0.25">
      <c r="A1" t="s">
        <v>547</v>
      </c>
      <c r="B1" t="s">
        <v>548</v>
      </c>
    </row>
    <row r="2" spans="1:2" x14ac:dyDescent="0.25">
      <c r="A2" t="s">
        <v>549</v>
      </c>
      <c r="B2" t="s">
        <v>550</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9849348C3AB334CB852776262B7D24F" ma:contentTypeVersion="0" ma:contentTypeDescription="Create a new document." ma:contentTypeScope="" ma:versionID="852458224b0d956bf34f082d0ff97872">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C2DB35C-6663-4A92-937A-E65EB27E9D64}">
  <ds:schemaRefs>
    <ds:schemaRef ds:uri="http://schemas.microsoft.com/sharepoint/v3/contenttype/forms"/>
  </ds:schemaRefs>
</ds:datastoreItem>
</file>

<file path=customXml/itemProps2.xml><?xml version="1.0" encoding="utf-8"?>
<ds:datastoreItem xmlns:ds="http://schemas.openxmlformats.org/officeDocument/2006/customXml" ds:itemID="{01B850A6-2376-4606-89E2-BB7791D16E6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FB800AA2-EEB7-4C57-AE17-D3868A19F7E7}">
  <ds:schemaRefs>
    <ds:schemaRef ds:uri="http://purl.org/dc/elements/1.1/"/>
    <ds:schemaRef ds:uri="http://schemas.microsoft.com/office/2006/metadata/properties"/>
    <ds:schemaRef ds:uri="http://purl.org/dc/terms/"/>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60</vt:i4>
      </vt:variant>
    </vt:vector>
  </HeadingPairs>
  <TitlesOfParts>
    <vt:vector size="71" baseType="lpstr">
      <vt:lpstr>Device Calculator</vt:lpstr>
      <vt:lpstr>Schematic Checklist</vt:lpstr>
      <vt:lpstr>Layout Checklist</vt:lpstr>
      <vt:lpstr>partData</vt:lpstr>
      <vt:lpstr>Backup</vt:lpstr>
      <vt:lpstr>TPS543C20 Loop Gain</vt:lpstr>
      <vt:lpstr>Look Up</vt:lpstr>
      <vt:lpstr>Sheet4</vt:lpstr>
      <vt:lpstr>Read Me</vt:lpstr>
      <vt:lpstr>partData (2)</vt:lpstr>
      <vt:lpstr>Extra</vt:lpstr>
      <vt:lpstr>C_ramp</vt:lpstr>
      <vt:lpstr>C_top</vt:lpstr>
      <vt:lpstr>Cboot</vt:lpstr>
      <vt:lpstr>Cin</vt:lpstr>
      <vt:lpstr>'Device Calculator'!Cout</vt:lpstr>
      <vt:lpstr>'TPS543C20 Loop Gain'!Cout</vt:lpstr>
      <vt:lpstr>Cout_ceramic</vt:lpstr>
      <vt:lpstr>Cout_Derating_ceramic</vt:lpstr>
      <vt:lpstr>Cout_derating_electro</vt:lpstr>
      <vt:lpstr>Cout_electro</vt:lpstr>
      <vt:lpstr>Cvcc</vt:lpstr>
      <vt:lpstr>dcr</vt:lpstr>
      <vt:lpstr>duty_cycle</vt:lpstr>
      <vt:lpstr>dVo_dc</vt:lpstr>
      <vt:lpstr>dVo_trans</vt:lpstr>
      <vt:lpstr>EN_pin_connected</vt:lpstr>
      <vt:lpstr>EN_pin_in</vt:lpstr>
      <vt:lpstr>EN_rise</vt:lpstr>
      <vt:lpstr>'Device Calculator'!ESR</vt:lpstr>
      <vt:lpstr>ESR_ceramic</vt:lpstr>
      <vt:lpstr>ESR_electro</vt:lpstr>
      <vt:lpstr>f_LC</vt:lpstr>
      <vt:lpstr>fsw</vt:lpstr>
      <vt:lpstr>fsw_select</vt:lpstr>
      <vt:lpstr>Io_max_IC</vt:lpstr>
      <vt:lpstr>Io_step</vt:lpstr>
      <vt:lpstr>Iout</vt:lpstr>
      <vt:lpstr>Iripple_max</vt:lpstr>
      <vt:lpstr>Iripple_min</vt:lpstr>
      <vt:lpstr>Ivalley</vt:lpstr>
      <vt:lpstr>Kind</vt:lpstr>
      <vt:lpstr>'TPS543C20 Loop Gain'!L</vt:lpstr>
      <vt:lpstr>Lout</vt:lpstr>
      <vt:lpstr>N_Cout_ceramic</vt:lpstr>
      <vt:lpstr>N_Cout_electro</vt:lpstr>
      <vt:lpstr>N_factor</vt:lpstr>
      <vt:lpstr>OC_clamp</vt:lpstr>
      <vt:lpstr>Q_input</vt:lpstr>
      <vt:lpstr>R_ramp</vt:lpstr>
      <vt:lpstr>Rdson_HS</vt:lpstr>
      <vt:lpstr>Rdson_LS</vt:lpstr>
      <vt:lpstr>Ren_b</vt:lpstr>
      <vt:lpstr>Ren_b_eff</vt:lpstr>
      <vt:lpstr>Ren_t</vt:lpstr>
      <vt:lpstr>Rfb_b</vt:lpstr>
      <vt:lpstr>Rfb_t</vt:lpstr>
      <vt:lpstr>Rpg</vt:lpstr>
      <vt:lpstr>toff_min_max</vt:lpstr>
      <vt:lpstr>Tol_L</vt:lpstr>
      <vt:lpstr>ton_min_max</vt:lpstr>
      <vt:lpstr>Vi_ripple_target</vt:lpstr>
      <vt:lpstr>'TPS543C20 Loop Gain'!Vin</vt:lpstr>
      <vt:lpstr>Vin_max</vt:lpstr>
      <vt:lpstr>Vin_min</vt:lpstr>
      <vt:lpstr>Vin_nom</vt:lpstr>
      <vt:lpstr>Vout</vt:lpstr>
      <vt:lpstr>'TPS543C20 Loop Gain'!Vout_LG</vt:lpstr>
      <vt:lpstr>Vref</vt:lpstr>
      <vt:lpstr>Vsel</vt:lpstr>
      <vt:lpstr>Vstart_target</vt:lpstr>
    </vt:vector>
  </TitlesOfParts>
  <Company>Texas Instruments Incorporated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Jackson, Layne</dc:creator>
  <cp:lastModifiedBy>AmirHosein Akbari</cp:lastModifiedBy>
  <cp:lastPrinted>2015-12-02T21:47:30Z</cp:lastPrinted>
  <dcterms:created xsi:type="dcterms:W3CDTF">2015-06-04T00:22:15Z</dcterms:created>
  <dcterms:modified xsi:type="dcterms:W3CDTF">2025-04-29T16:12:50Z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0x01010089849348C3AB334CB852776262B7D24F</vt:lpwstr>
  </property>
</Properties>
</file>